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drawings/drawing7.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xml"/>
  <Override PartName="/xl/charts/chart4.xml" ContentType="application/vnd.openxmlformats-officedocument.drawingml.chart+xml"/>
  <Override PartName="/xl/drawings/drawing10.xml" ContentType="application/vnd.openxmlformats-officedocument.drawing+xml"/>
  <Override PartName="/xl/charts/chart5.xml" ContentType="application/vnd.openxmlformats-officedocument.drawingml.chart+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xml"/>
  <Override PartName="/xl/charts/chart7.xml" ContentType="application/vnd.openxmlformats-officedocument.drawingml.chart+xml"/>
  <Override PartName="/xl/drawings/drawing13.xml" ContentType="application/vnd.openxmlformats-officedocument.drawing+xml"/>
  <Override PartName="/xl/charts/chart8.xml" ContentType="application/vnd.openxmlformats-officedocument.drawingml.chart+xml"/>
  <Override PartName="/xl/drawings/drawing14.xml" ContentType="application/vnd.openxmlformats-officedocument.drawing+xml"/>
  <Override PartName="/xl/charts/chart9.xml" ContentType="application/vnd.openxmlformats-officedocument.drawingml.chart+xml"/>
  <Override PartName="/xl/drawings/drawing15.xml" ContentType="application/vnd.openxmlformats-officedocument.drawing+xml"/>
  <Override PartName="/xl/charts/chart10.xml" ContentType="application/vnd.openxmlformats-officedocument.drawingml.chart+xml"/>
  <Override PartName="/xl/drawings/drawing16.xml" ContentType="application/vnd.openxmlformats-officedocument.drawing+xml"/>
  <Override PartName="/xl/charts/chart11.xml" ContentType="application/vnd.openxmlformats-officedocument.drawingml.chart+xml"/>
  <Override PartName="/xl/drawings/drawing17.xml" ContentType="application/vnd.openxmlformats-officedocument.drawing+xml"/>
  <Override PartName="/xl/charts/chart12.xml" ContentType="application/vnd.openxmlformats-officedocument.drawingml.chart+xml"/>
  <Override PartName="/xl/drawings/drawing18.xml" ContentType="application/vnd.openxmlformats-officedocument.drawing+xml"/>
  <Override PartName="/xl/charts/chart13.xml" ContentType="application/vnd.openxmlformats-officedocument.drawingml.chart+xml"/>
  <Override PartName="/xl/drawings/drawing19.xml" ContentType="application/vnd.openxmlformats-officedocument.drawing+xml"/>
  <Override PartName="/xl/charts/chart14.xml" ContentType="application/vnd.openxmlformats-officedocument.drawingml.chart+xml"/>
  <Override PartName="/xl/drawings/drawing20.xml" ContentType="application/vnd.openxmlformats-officedocument.drawing+xml"/>
  <Override PartName="/xl/charts/chart1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codeName="ThisWorkbook" defaultThemeVersion="124226"/>
  <mc:AlternateContent xmlns:mc="http://schemas.openxmlformats.org/markup-compatibility/2006">
    <mc:Choice Requires="x15">
      <x15ac:absPath xmlns:x15ac="http://schemas.microsoft.com/office/spreadsheetml/2010/11/ac" url="G:\Fifa\21\"/>
    </mc:Choice>
  </mc:AlternateContent>
  <xr:revisionPtr revIDLastSave="0" documentId="8_{5CC0A2A2-CA00-4740-95AE-0A449A10E955}" xr6:coauthVersionLast="45" xr6:coauthVersionMax="45" xr10:uidLastSave="{00000000-0000-0000-0000-000000000000}"/>
  <bookViews>
    <workbookView xWindow="-120" yWindow="-120" windowWidth="29040" windowHeight="15840" tabRatio="873" activeTab="5" xr2:uid="{00000000-000D-0000-FFFF-FFFF00000000}"/>
  </bookViews>
  <sheets>
    <sheet name="Story" sheetId="20" r:id="rId1"/>
    <sheet name="Overview" sheetId="2" r:id="rId2"/>
    <sheet name="Data Totals" sheetId="5" r:id="rId3"/>
    <sheet name="VS stats" sheetId="77" r:id="rId4"/>
    <sheet name="Yearly Data" sheetId="4" state="hidden" r:id="rId5"/>
    <sheet name="Season 1" sheetId="62" r:id="rId6"/>
    <sheet name="Season 2" sheetId="60" r:id="rId7"/>
    <sheet name="Season 3" sheetId="63" r:id="rId8"/>
    <sheet name="Season 4" sheetId="64" r:id="rId9"/>
    <sheet name="Season 5" sheetId="65" r:id="rId10"/>
    <sheet name="Season 6" sheetId="66" r:id="rId11"/>
    <sheet name="Season 7" sheetId="67" r:id="rId12"/>
    <sheet name="Season 8" sheetId="68" r:id="rId13"/>
    <sheet name="Season 9" sheetId="69" r:id="rId14"/>
    <sheet name="Season 10" sheetId="70" r:id="rId15"/>
    <sheet name="Season 11" sheetId="71" r:id="rId16"/>
    <sheet name="Season 12" sheetId="72" r:id="rId17"/>
    <sheet name="Season 13" sheetId="73" r:id="rId18"/>
    <sheet name="Season 14" sheetId="74" r:id="rId19"/>
    <sheet name="Season 15" sheetId="76" r:id="rId20"/>
  </sheets>
  <definedNames>
    <definedName name="_xlnm._FilterDatabase" localSheetId="5" hidden="1">'Season 1'!$M$27:$W$51</definedName>
  </definedNames>
  <calcPr calcId="181029" calcOnSave="0"/>
</workbook>
</file>

<file path=xl/calcChain.xml><?xml version="1.0" encoding="utf-8"?>
<calcChain xmlns="http://schemas.openxmlformats.org/spreadsheetml/2006/main">
  <c r="W51" i="62" l="1"/>
  <c r="W50" i="62"/>
  <c r="W49" i="62"/>
  <c r="W48" i="62"/>
  <c r="W47" i="62"/>
  <c r="W46" i="62"/>
  <c r="W45" i="62"/>
  <c r="W44" i="62"/>
  <c r="W43" i="62"/>
  <c r="W42" i="62"/>
  <c r="W41" i="62"/>
  <c r="W40" i="62"/>
  <c r="W39" i="62"/>
  <c r="W38" i="62"/>
  <c r="W37" i="62"/>
  <c r="W36" i="62"/>
  <c r="W35" i="62"/>
  <c r="W34" i="62"/>
  <c r="W33" i="62"/>
  <c r="W32" i="62"/>
  <c r="W31" i="62"/>
  <c r="W30" i="62"/>
  <c r="W29" i="62"/>
  <c r="W28" i="62"/>
  <c r="P51" i="62"/>
  <c r="P50" i="62"/>
  <c r="P49" i="62"/>
  <c r="P48" i="62"/>
  <c r="P47" i="62"/>
  <c r="P46" i="62"/>
  <c r="P45" i="62"/>
  <c r="P44" i="62"/>
  <c r="P43" i="62"/>
  <c r="P42" i="62"/>
  <c r="P41" i="62"/>
  <c r="P40" i="62"/>
  <c r="P39" i="62"/>
  <c r="P38" i="62"/>
  <c r="P37" i="62"/>
  <c r="P36" i="62"/>
  <c r="P35" i="62"/>
  <c r="P34" i="62"/>
  <c r="P33" i="62"/>
  <c r="P32" i="62"/>
  <c r="P31" i="62"/>
  <c r="P30" i="62"/>
  <c r="P29" i="62"/>
  <c r="P28" i="62"/>
  <c r="N105" i="77"/>
  <c r="N104" i="77"/>
  <c r="N103" i="77"/>
  <c r="N102" i="77"/>
  <c r="N101" i="77"/>
  <c r="B16" i="5"/>
  <c r="B15" i="5"/>
  <c r="DE57" i="60" l="1"/>
  <c r="DC57" i="60"/>
  <c r="DA57" i="60"/>
  <c r="CY57" i="60"/>
  <c r="CW57" i="60"/>
  <c r="CU57" i="60"/>
  <c r="CS57" i="60"/>
  <c r="CQ57" i="60"/>
  <c r="DE56" i="60"/>
  <c r="DC56" i="60"/>
  <c r="DA56" i="60"/>
  <c r="CY56" i="60"/>
  <c r="CW56" i="60"/>
  <c r="CU56" i="60"/>
  <c r="CS56" i="60"/>
  <c r="CQ56" i="60"/>
  <c r="DE55" i="60"/>
  <c r="DC55" i="60"/>
  <c r="DA55" i="60"/>
  <c r="CY55" i="60"/>
  <c r="CW55" i="60"/>
  <c r="CU55" i="60"/>
  <c r="CS55" i="60"/>
  <c r="CQ55" i="60"/>
  <c r="DE54" i="60"/>
  <c r="DC54" i="60"/>
  <c r="DA54" i="60"/>
  <c r="CY54" i="60"/>
  <c r="CW54" i="60"/>
  <c r="CU54" i="60"/>
  <c r="CS54" i="60"/>
  <c r="CQ54" i="60"/>
  <c r="DE53" i="60"/>
  <c r="DC53" i="60"/>
  <c r="DA53" i="60"/>
  <c r="CY53" i="60"/>
  <c r="CW53" i="60"/>
  <c r="CU53" i="60"/>
  <c r="CS53" i="60"/>
  <c r="CQ53" i="60"/>
  <c r="DE52" i="60"/>
  <c r="DC52" i="60"/>
  <c r="DA52" i="60"/>
  <c r="CY52" i="60"/>
  <c r="CW52" i="60"/>
  <c r="CU52" i="60"/>
  <c r="CS52" i="60"/>
  <c r="CQ52" i="60"/>
  <c r="DE51" i="60"/>
  <c r="DC51" i="60"/>
  <c r="DA51" i="60"/>
  <c r="CY51" i="60"/>
  <c r="CW51" i="60"/>
  <c r="CU51" i="60"/>
  <c r="CS51" i="60"/>
  <c r="CQ51" i="60"/>
  <c r="DE50" i="60"/>
  <c r="DC50" i="60"/>
  <c r="DA50" i="60"/>
  <c r="CY50" i="60"/>
  <c r="CW50" i="60"/>
  <c r="CU50" i="60"/>
  <c r="CS50" i="60"/>
  <c r="CQ50" i="60"/>
  <c r="DE49" i="60"/>
  <c r="DC49" i="60"/>
  <c r="DA49" i="60"/>
  <c r="CY49" i="60"/>
  <c r="CW49" i="60"/>
  <c r="CU49" i="60"/>
  <c r="CS49" i="60"/>
  <c r="CQ49" i="60"/>
  <c r="DE48" i="60"/>
  <c r="DC48" i="60"/>
  <c r="DA48" i="60"/>
  <c r="CY48" i="60"/>
  <c r="CW48" i="60"/>
  <c r="CU48" i="60"/>
  <c r="CS48" i="60"/>
  <c r="CQ48" i="60"/>
  <c r="DE47" i="60"/>
  <c r="DC47" i="60"/>
  <c r="DA47" i="60"/>
  <c r="CY47" i="60"/>
  <c r="CW47" i="60"/>
  <c r="CU47" i="60"/>
  <c r="CS47" i="60"/>
  <c r="CQ47" i="60"/>
  <c r="DE46" i="60"/>
  <c r="DC46" i="60"/>
  <c r="DA46" i="60"/>
  <c r="CY46" i="60"/>
  <c r="CW46" i="60"/>
  <c r="CU46" i="60"/>
  <c r="CS46" i="60"/>
  <c r="CQ46" i="60"/>
  <c r="DE45" i="60"/>
  <c r="DC45" i="60"/>
  <c r="DA45" i="60"/>
  <c r="CY45" i="60"/>
  <c r="CW45" i="60"/>
  <c r="CU45" i="60"/>
  <c r="CS45" i="60"/>
  <c r="CQ45" i="60"/>
  <c r="DE44" i="60"/>
  <c r="DC44" i="60"/>
  <c r="DA44" i="60"/>
  <c r="CY44" i="60"/>
  <c r="CW44" i="60"/>
  <c r="CU44" i="60"/>
  <c r="CS44" i="60"/>
  <c r="CQ44" i="60"/>
  <c r="DE43" i="60"/>
  <c r="DC43" i="60"/>
  <c r="DA43" i="60"/>
  <c r="CY43" i="60"/>
  <c r="CW43" i="60"/>
  <c r="CU43" i="60"/>
  <c r="CS43" i="60"/>
  <c r="CQ43" i="60"/>
  <c r="DE42" i="60"/>
  <c r="DC42" i="60"/>
  <c r="DA42" i="60"/>
  <c r="CY42" i="60"/>
  <c r="CW42" i="60"/>
  <c r="CU42" i="60"/>
  <c r="CS42" i="60"/>
  <c r="CQ42" i="60"/>
  <c r="DE41" i="60"/>
  <c r="DC41" i="60"/>
  <c r="DA41" i="60"/>
  <c r="CY41" i="60"/>
  <c r="CW41" i="60"/>
  <c r="CU41" i="60"/>
  <c r="CS41" i="60"/>
  <c r="CQ41" i="60"/>
  <c r="DE40" i="60"/>
  <c r="DC40" i="60"/>
  <c r="DA40" i="60"/>
  <c r="CY40" i="60"/>
  <c r="CW40" i="60"/>
  <c r="CU40" i="60"/>
  <c r="CS40" i="60"/>
  <c r="CQ40" i="60"/>
  <c r="DE39" i="60"/>
  <c r="DC39" i="60"/>
  <c r="DA39" i="60"/>
  <c r="CY39" i="60"/>
  <c r="CW39" i="60"/>
  <c r="CU39" i="60"/>
  <c r="CS39" i="60"/>
  <c r="CQ39" i="60"/>
  <c r="DE38" i="60"/>
  <c r="DC38" i="60"/>
  <c r="DA38" i="60"/>
  <c r="CY38" i="60"/>
  <c r="CW38" i="60"/>
  <c r="CU38" i="60"/>
  <c r="CS38" i="60"/>
  <c r="CQ38" i="60"/>
  <c r="DE37" i="60"/>
  <c r="DC37" i="60"/>
  <c r="DA37" i="60"/>
  <c r="CY37" i="60"/>
  <c r="CW37" i="60"/>
  <c r="CU37" i="60"/>
  <c r="CS37" i="60"/>
  <c r="CQ37" i="60"/>
  <c r="DE36" i="60"/>
  <c r="DC36" i="60"/>
  <c r="DA36" i="60"/>
  <c r="CY36" i="60"/>
  <c r="CW36" i="60"/>
  <c r="CU36" i="60"/>
  <c r="CS36" i="60"/>
  <c r="CQ36" i="60"/>
  <c r="DE35" i="60"/>
  <c r="DC35" i="60"/>
  <c r="DA35" i="60"/>
  <c r="CY35" i="60"/>
  <c r="CW35" i="60"/>
  <c r="CU35" i="60"/>
  <c r="CS35" i="60"/>
  <c r="CQ35" i="60"/>
  <c r="DE34" i="60"/>
  <c r="DC34" i="60"/>
  <c r="DA34" i="60"/>
  <c r="CY34" i="60"/>
  <c r="CW34" i="60"/>
  <c r="CU34" i="60"/>
  <c r="CS34" i="60"/>
  <c r="CQ34" i="60"/>
  <c r="DE33" i="60"/>
  <c r="DC33" i="60"/>
  <c r="DA33" i="60"/>
  <c r="CY33" i="60"/>
  <c r="CW33" i="60"/>
  <c r="CU33" i="60"/>
  <c r="CS33" i="60"/>
  <c r="CQ33" i="60"/>
  <c r="DE32" i="60"/>
  <c r="DC32" i="60"/>
  <c r="DA32" i="60"/>
  <c r="CY32" i="60"/>
  <c r="CW32" i="60"/>
  <c r="CU32" i="60"/>
  <c r="CS32" i="60"/>
  <c r="CQ32" i="60"/>
  <c r="DE31" i="60"/>
  <c r="DC31" i="60"/>
  <c r="DA31" i="60"/>
  <c r="CY31" i="60"/>
  <c r="CW31" i="60"/>
  <c r="CU31" i="60"/>
  <c r="CS31" i="60"/>
  <c r="CQ31" i="60"/>
  <c r="DE30" i="60"/>
  <c r="DC30" i="60"/>
  <c r="DA30" i="60"/>
  <c r="CY30" i="60"/>
  <c r="CW30" i="60"/>
  <c r="CU30" i="60"/>
  <c r="CS30" i="60"/>
  <c r="CQ30" i="60"/>
  <c r="DE29" i="60"/>
  <c r="DC29" i="60"/>
  <c r="DA29" i="60"/>
  <c r="CY29" i="60"/>
  <c r="CW29" i="60"/>
  <c r="CU29" i="60"/>
  <c r="CS29" i="60"/>
  <c r="CQ29" i="60"/>
  <c r="DE28" i="60"/>
  <c r="DC28" i="60"/>
  <c r="DA28" i="60"/>
  <c r="CY28" i="60"/>
  <c r="CW28" i="60"/>
  <c r="CU28" i="60"/>
  <c r="CS28" i="60"/>
  <c r="CQ28" i="60"/>
  <c r="DE27" i="60"/>
  <c r="DC27" i="60"/>
  <c r="DA27" i="60"/>
  <c r="CY27" i="60"/>
  <c r="CW27" i="60"/>
  <c r="CU27" i="60"/>
  <c r="CS27" i="60"/>
  <c r="CQ27" i="60"/>
  <c r="DE26" i="60"/>
  <c r="DC26" i="60"/>
  <c r="DA26" i="60"/>
  <c r="CY26" i="60"/>
  <c r="CW26" i="60"/>
  <c r="CU26" i="60"/>
  <c r="CS26" i="60"/>
  <c r="CQ26" i="60"/>
  <c r="DE25" i="60"/>
  <c r="DC25" i="60"/>
  <c r="DA25" i="60"/>
  <c r="CY25" i="60"/>
  <c r="CW25" i="60"/>
  <c r="CU25" i="60"/>
  <c r="CS25" i="60"/>
  <c r="CQ25" i="60"/>
  <c r="DE24" i="60"/>
  <c r="DC24" i="60"/>
  <c r="DA24" i="60"/>
  <c r="CY24" i="60"/>
  <c r="CW24" i="60"/>
  <c r="CU24" i="60"/>
  <c r="CS24" i="60"/>
  <c r="CQ24" i="60"/>
  <c r="DE23" i="60"/>
  <c r="DC23" i="60"/>
  <c r="DA23" i="60"/>
  <c r="CY23" i="60"/>
  <c r="CW23" i="60"/>
  <c r="CU23" i="60"/>
  <c r="CS23" i="60"/>
  <c r="CQ23" i="60"/>
  <c r="DE22" i="60"/>
  <c r="DC22" i="60"/>
  <c r="DA22" i="60"/>
  <c r="CY22" i="60"/>
  <c r="CW22" i="60"/>
  <c r="CU22" i="60"/>
  <c r="CS22" i="60"/>
  <c r="CQ22" i="60"/>
  <c r="DE21" i="60"/>
  <c r="DC21" i="60"/>
  <c r="DA21" i="60"/>
  <c r="CY21" i="60"/>
  <c r="CW21" i="60"/>
  <c r="CU21" i="60"/>
  <c r="CS21" i="60"/>
  <c r="CQ21" i="60"/>
  <c r="DE20" i="60"/>
  <c r="DC20" i="60"/>
  <c r="DA20" i="60"/>
  <c r="CY20" i="60"/>
  <c r="CW20" i="60"/>
  <c r="CU20" i="60"/>
  <c r="CS20" i="60"/>
  <c r="CQ20" i="60"/>
  <c r="DE19" i="60"/>
  <c r="DC19" i="60"/>
  <c r="DA19" i="60"/>
  <c r="CY19" i="60"/>
  <c r="CW19" i="60"/>
  <c r="CU19" i="60"/>
  <c r="CS19" i="60"/>
  <c r="CQ19" i="60"/>
  <c r="DE18" i="60"/>
  <c r="DC18" i="60"/>
  <c r="DA18" i="60"/>
  <c r="CY18" i="60"/>
  <c r="CW18" i="60"/>
  <c r="CU18" i="60"/>
  <c r="CS18" i="60"/>
  <c r="CQ18" i="60"/>
  <c r="DE17" i="60"/>
  <c r="DC17" i="60"/>
  <c r="DA17" i="60"/>
  <c r="CY17" i="60"/>
  <c r="CW17" i="60"/>
  <c r="CU17" i="60"/>
  <c r="CS17" i="60"/>
  <c r="CQ17" i="60"/>
  <c r="DE16" i="60"/>
  <c r="DC16" i="60"/>
  <c r="DA16" i="60"/>
  <c r="CY16" i="60"/>
  <c r="CW16" i="60"/>
  <c r="CU16" i="60"/>
  <c r="CS16" i="60"/>
  <c r="CQ16" i="60"/>
  <c r="DE15" i="60"/>
  <c r="DC15" i="60"/>
  <c r="DA15" i="60"/>
  <c r="CY15" i="60"/>
  <c r="CW15" i="60"/>
  <c r="CU15" i="60"/>
  <c r="CS15" i="60"/>
  <c r="CQ15" i="60"/>
  <c r="DE14" i="60"/>
  <c r="DC14" i="60"/>
  <c r="DA14" i="60"/>
  <c r="CY14" i="60"/>
  <c r="CW14" i="60"/>
  <c r="CU14" i="60"/>
  <c r="CS14" i="60"/>
  <c r="CQ14" i="60"/>
  <c r="DE13" i="60"/>
  <c r="DC13" i="60"/>
  <c r="DA13" i="60"/>
  <c r="CY13" i="60"/>
  <c r="CW13" i="60"/>
  <c r="CU13" i="60"/>
  <c r="CS13" i="60"/>
  <c r="CQ13" i="60"/>
  <c r="DE12" i="60"/>
  <c r="DC12" i="60"/>
  <c r="DA12" i="60"/>
  <c r="CY12" i="60"/>
  <c r="CW12" i="60"/>
  <c r="CU12" i="60"/>
  <c r="CS12" i="60"/>
  <c r="CQ12" i="60"/>
  <c r="DE11" i="60"/>
  <c r="DC11" i="60"/>
  <c r="DA11" i="60"/>
  <c r="CY11" i="60"/>
  <c r="CW11" i="60"/>
  <c r="CU11" i="60"/>
  <c r="CS11" i="60"/>
  <c r="CQ11" i="60"/>
  <c r="DE10" i="60"/>
  <c r="DC10" i="60"/>
  <c r="DA10" i="60"/>
  <c r="CY10" i="60"/>
  <c r="CW10" i="60"/>
  <c r="CU10" i="60"/>
  <c r="CS10" i="60"/>
  <c r="CQ10" i="60"/>
  <c r="DE9" i="60"/>
  <c r="DC9" i="60"/>
  <c r="DA9" i="60"/>
  <c r="CY9" i="60"/>
  <c r="CW9" i="60"/>
  <c r="CU9" i="60"/>
  <c r="CS9" i="60"/>
  <c r="CQ9" i="60"/>
  <c r="DE8" i="60"/>
  <c r="DC8" i="60"/>
  <c r="DA8" i="60"/>
  <c r="CY8" i="60"/>
  <c r="CW8" i="60"/>
  <c r="CU8" i="60"/>
  <c r="CS8" i="60"/>
  <c r="CQ8" i="60"/>
  <c r="DE7" i="60"/>
  <c r="DC7" i="60"/>
  <c r="DA7" i="60"/>
  <c r="CY7" i="60"/>
  <c r="CW7" i="60"/>
  <c r="CU7" i="60"/>
  <c r="CS7" i="60"/>
  <c r="CQ7" i="60"/>
  <c r="DE6" i="60"/>
  <c r="DC6" i="60"/>
  <c r="DA6" i="60"/>
  <c r="CY6" i="60"/>
  <c r="CW6" i="60"/>
  <c r="CU6" i="60"/>
  <c r="CS6" i="60"/>
  <c r="CQ6" i="60"/>
  <c r="DE5" i="60"/>
  <c r="DC5" i="60"/>
  <c r="DA5" i="60"/>
  <c r="CY5" i="60"/>
  <c r="CW5" i="60"/>
  <c r="CU5" i="60"/>
  <c r="CS5" i="60"/>
  <c r="CQ5" i="60"/>
  <c r="DE4" i="60"/>
  <c r="DC4" i="60"/>
  <c r="DA4" i="60"/>
  <c r="CY4" i="60"/>
  <c r="CW4" i="60"/>
  <c r="CU4" i="60"/>
  <c r="CS4" i="60"/>
  <c r="CQ4" i="60"/>
  <c r="BS4" i="5" l="1"/>
  <c r="BT4" i="5"/>
  <c r="BU4" i="5"/>
  <c r="BV4" i="5"/>
  <c r="BW4" i="5"/>
  <c r="BX4" i="5"/>
  <c r="BY4" i="5"/>
  <c r="BZ4" i="5"/>
  <c r="CA4" i="5"/>
  <c r="CB4" i="5"/>
  <c r="CC4" i="5"/>
  <c r="CD4" i="5"/>
  <c r="CE4" i="5"/>
  <c r="CF4" i="5"/>
  <c r="CG4" i="5"/>
  <c r="CH4" i="5"/>
  <c r="CI4" i="5"/>
  <c r="CJ4" i="5"/>
  <c r="CK4" i="5"/>
  <c r="CL4" i="5"/>
  <c r="CM4" i="5"/>
  <c r="CN4" i="5"/>
  <c r="CO4" i="5"/>
  <c r="CP4" i="5"/>
  <c r="CQ4" i="5"/>
  <c r="CR4" i="5"/>
  <c r="CS4" i="5"/>
  <c r="CT4" i="5"/>
  <c r="CU4" i="5"/>
  <c r="CV4" i="5"/>
  <c r="BS5" i="5"/>
  <c r="BT5" i="5"/>
  <c r="BU5" i="5"/>
  <c r="BV5" i="5"/>
  <c r="BW5" i="5"/>
  <c r="BX5" i="5"/>
  <c r="BY5" i="5"/>
  <c r="BZ5" i="5"/>
  <c r="CA5" i="5"/>
  <c r="CB5" i="5"/>
  <c r="CC5" i="5"/>
  <c r="CD5" i="5"/>
  <c r="CE5" i="5"/>
  <c r="CF5" i="5"/>
  <c r="CG5" i="5"/>
  <c r="CH5" i="5"/>
  <c r="CI5" i="5"/>
  <c r="CJ5" i="5"/>
  <c r="CK5" i="5"/>
  <c r="CL5" i="5"/>
  <c r="CM5" i="5"/>
  <c r="CN5" i="5"/>
  <c r="CO5" i="5"/>
  <c r="CP5" i="5"/>
  <c r="CQ5" i="5"/>
  <c r="CR5" i="5"/>
  <c r="CS5" i="5"/>
  <c r="CT5" i="5"/>
  <c r="CU5" i="5"/>
  <c r="CV5" i="5"/>
  <c r="BS6" i="5"/>
  <c r="BT6" i="5"/>
  <c r="BU6" i="5"/>
  <c r="BV6" i="5"/>
  <c r="BW6" i="5"/>
  <c r="BX6" i="5"/>
  <c r="BY6" i="5"/>
  <c r="BZ6" i="5"/>
  <c r="CA6" i="5"/>
  <c r="CB6" i="5"/>
  <c r="CC6" i="5"/>
  <c r="CD6" i="5"/>
  <c r="CE6" i="5"/>
  <c r="CF6" i="5"/>
  <c r="CG6" i="5"/>
  <c r="CH6" i="5"/>
  <c r="CI6" i="5"/>
  <c r="CJ6" i="5"/>
  <c r="CK6" i="5"/>
  <c r="CL6" i="5"/>
  <c r="CM6" i="5"/>
  <c r="CN6" i="5"/>
  <c r="CO6" i="5"/>
  <c r="CP6" i="5"/>
  <c r="CQ6" i="5"/>
  <c r="CR6" i="5"/>
  <c r="CS6" i="5"/>
  <c r="CT6" i="5"/>
  <c r="CU6" i="5"/>
  <c r="CV6" i="5"/>
  <c r="BS7" i="5"/>
  <c r="BT7" i="5"/>
  <c r="BU7" i="5"/>
  <c r="BV7" i="5"/>
  <c r="BW7" i="5"/>
  <c r="BX7" i="5"/>
  <c r="BY7" i="5"/>
  <c r="BZ7" i="5"/>
  <c r="CA7" i="5"/>
  <c r="CB7" i="5"/>
  <c r="CC7" i="5"/>
  <c r="CD7" i="5"/>
  <c r="CE7" i="5"/>
  <c r="CF7" i="5"/>
  <c r="CG7" i="5"/>
  <c r="CH7" i="5"/>
  <c r="CI7" i="5"/>
  <c r="CJ7" i="5"/>
  <c r="CK7" i="5"/>
  <c r="CL7" i="5"/>
  <c r="CM7" i="5"/>
  <c r="CN7" i="5"/>
  <c r="CO7" i="5"/>
  <c r="CP7" i="5"/>
  <c r="CQ7" i="5"/>
  <c r="CR7" i="5"/>
  <c r="CS7" i="5"/>
  <c r="CT7" i="5"/>
  <c r="CU7" i="5"/>
  <c r="CV7" i="5"/>
  <c r="BS8" i="5"/>
  <c r="BT8" i="5"/>
  <c r="BU8" i="5"/>
  <c r="BV8" i="5"/>
  <c r="BW8" i="5"/>
  <c r="BX8" i="5"/>
  <c r="BY8" i="5"/>
  <c r="BZ8" i="5"/>
  <c r="CA8" i="5"/>
  <c r="CB8" i="5"/>
  <c r="CC8" i="5"/>
  <c r="CD8" i="5"/>
  <c r="CE8" i="5"/>
  <c r="CF8" i="5"/>
  <c r="CG8" i="5"/>
  <c r="CH8" i="5"/>
  <c r="CI8" i="5"/>
  <c r="CJ8" i="5"/>
  <c r="CK8" i="5"/>
  <c r="CL8" i="5"/>
  <c r="CM8" i="5"/>
  <c r="CN8" i="5"/>
  <c r="CO8" i="5"/>
  <c r="CP8" i="5"/>
  <c r="CQ8" i="5"/>
  <c r="CR8" i="5"/>
  <c r="CS8" i="5"/>
  <c r="CT8" i="5"/>
  <c r="CU8" i="5"/>
  <c r="CV8" i="5"/>
  <c r="BS9" i="5"/>
  <c r="BT9" i="5"/>
  <c r="BU9" i="5"/>
  <c r="BV9" i="5"/>
  <c r="BW9" i="5"/>
  <c r="BX9" i="5"/>
  <c r="BY9" i="5"/>
  <c r="BZ9" i="5"/>
  <c r="CA9" i="5"/>
  <c r="CB9" i="5"/>
  <c r="CC9" i="5"/>
  <c r="CD9" i="5"/>
  <c r="CE9" i="5"/>
  <c r="CF9" i="5"/>
  <c r="CG9" i="5"/>
  <c r="CH9" i="5"/>
  <c r="CI9" i="5"/>
  <c r="CJ9" i="5"/>
  <c r="CK9" i="5"/>
  <c r="CL9" i="5"/>
  <c r="CM9" i="5"/>
  <c r="CN9" i="5"/>
  <c r="CO9" i="5"/>
  <c r="CP9" i="5"/>
  <c r="CQ9" i="5"/>
  <c r="CR9" i="5"/>
  <c r="CS9" i="5"/>
  <c r="CT9" i="5"/>
  <c r="CU9" i="5"/>
  <c r="CV9" i="5"/>
  <c r="BS10" i="5"/>
  <c r="BT10" i="5"/>
  <c r="BU10" i="5"/>
  <c r="BV10" i="5"/>
  <c r="BW10" i="5"/>
  <c r="BX10" i="5"/>
  <c r="BY10" i="5"/>
  <c r="BZ10" i="5"/>
  <c r="CA10" i="5"/>
  <c r="CB10" i="5"/>
  <c r="CC10" i="5"/>
  <c r="CD10" i="5"/>
  <c r="CE10" i="5"/>
  <c r="CF10" i="5"/>
  <c r="CG10" i="5"/>
  <c r="CH10" i="5"/>
  <c r="CI10" i="5"/>
  <c r="CJ10" i="5"/>
  <c r="CK10" i="5"/>
  <c r="CL10" i="5"/>
  <c r="CM10" i="5"/>
  <c r="CN10" i="5"/>
  <c r="CO10" i="5"/>
  <c r="CP10" i="5"/>
  <c r="CQ10" i="5"/>
  <c r="CR10" i="5"/>
  <c r="CS10" i="5"/>
  <c r="CT10" i="5"/>
  <c r="CU10" i="5"/>
  <c r="CV10" i="5"/>
  <c r="BS11" i="5"/>
  <c r="BT11" i="5"/>
  <c r="BU11" i="5"/>
  <c r="BV11" i="5"/>
  <c r="BW11" i="5"/>
  <c r="BX11" i="5"/>
  <c r="BY11" i="5"/>
  <c r="BZ11" i="5"/>
  <c r="CA11" i="5"/>
  <c r="CB11" i="5"/>
  <c r="CC11" i="5"/>
  <c r="CD11" i="5"/>
  <c r="CE11" i="5"/>
  <c r="CF11" i="5"/>
  <c r="CG11" i="5"/>
  <c r="CH11" i="5"/>
  <c r="CI11" i="5"/>
  <c r="CJ11" i="5"/>
  <c r="CK11" i="5"/>
  <c r="CL11" i="5"/>
  <c r="CM11" i="5"/>
  <c r="CN11" i="5"/>
  <c r="CO11" i="5"/>
  <c r="CP11" i="5"/>
  <c r="CQ11" i="5"/>
  <c r="CR11" i="5"/>
  <c r="CS11" i="5"/>
  <c r="CT11" i="5"/>
  <c r="CU11" i="5"/>
  <c r="CV11" i="5"/>
  <c r="BS12" i="5"/>
  <c r="BT12" i="5"/>
  <c r="BU12" i="5"/>
  <c r="BV12" i="5"/>
  <c r="BW12" i="5"/>
  <c r="BX12" i="5"/>
  <c r="BY12" i="5"/>
  <c r="BZ12" i="5"/>
  <c r="CA12" i="5"/>
  <c r="CB12" i="5"/>
  <c r="CC12" i="5"/>
  <c r="CD12" i="5"/>
  <c r="CE12" i="5"/>
  <c r="CF12" i="5"/>
  <c r="CG12" i="5"/>
  <c r="CH12" i="5"/>
  <c r="CI12" i="5"/>
  <c r="CJ12" i="5"/>
  <c r="CK12" i="5"/>
  <c r="CL12" i="5"/>
  <c r="CM12" i="5"/>
  <c r="CN12" i="5"/>
  <c r="CO12" i="5"/>
  <c r="CP12" i="5"/>
  <c r="CQ12" i="5"/>
  <c r="CR12" i="5"/>
  <c r="CS12" i="5"/>
  <c r="CT12" i="5"/>
  <c r="CU12" i="5"/>
  <c r="CV12" i="5"/>
  <c r="BS13" i="5"/>
  <c r="BT13" i="5"/>
  <c r="BU13" i="5"/>
  <c r="BV13" i="5"/>
  <c r="BW13" i="5"/>
  <c r="BX13" i="5"/>
  <c r="BY13" i="5"/>
  <c r="BZ13" i="5"/>
  <c r="CA13" i="5"/>
  <c r="CB13" i="5"/>
  <c r="CC13" i="5"/>
  <c r="CD13" i="5"/>
  <c r="CE13" i="5"/>
  <c r="CF13" i="5"/>
  <c r="CG13" i="5"/>
  <c r="CH13" i="5"/>
  <c r="CI13" i="5"/>
  <c r="CJ13" i="5"/>
  <c r="CK13" i="5"/>
  <c r="CL13" i="5"/>
  <c r="CM13" i="5"/>
  <c r="CN13" i="5"/>
  <c r="CO13" i="5"/>
  <c r="CP13" i="5"/>
  <c r="CQ13" i="5"/>
  <c r="CR13" i="5"/>
  <c r="CS13" i="5"/>
  <c r="CT13" i="5"/>
  <c r="CU13" i="5"/>
  <c r="CV13" i="5"/>
  <c r="BS14" i="5"/>
  <c r="BT14" i="5"/>
  <c r="BU14" i="5"/>
  <c r="BV14" i="5"/>
  <c r="BW14" i="5"/>
  <c r="BX14" i="5"/>
  <c r="BY14" i="5"/>
  <c r="BZ14" i="5"/>
  <c r="CA14" i="5"/>
  <c r="CB14" i="5"/>
  <c r="CC14" i="5"/>
  <c r="CD14" i="5"/>
  <c r="CE14" i="5"/>
  <c r="CF14" i="5"/>
  <c r="CG14" i="5"/>
  <c r="CH14" i="5"/>
  <c r="CI14" i="5"/>
  <c r="CJ14" i="5"/>
  <c r="CK14" i="5"/>
  <c r="CL14" i="5"/>
  <c r="CM14" i="5"/>
  <c r="CN14" i="5"/>
  <c r="CO14" i="5"/>
  <c r="CP14" i="5"/>
  <c r="CQ14" i="5"/>
  <c r="CR14" i="5"/>
  <c r="CS14" i="5"/>
  <c r="CT14" i="5"/>
  <c r="CU14" i="5"/>
  <c r="CV14" i="5"/>
  <c r="BS15" i="5"/>
  <c r="BT15" i="5"/>
  <c r="BU15" i="5"/>
  <c r="BV15" i="5"/>
  <c r="BW15" i="5"/>
  <c r="BX15" i="5"/>
  <c r="BY15" i="5"/>
  <c r="BZ15" i="5"/>
  <c r="CA15" i="5"/>
  <c r="CB15" i="5"/>
  <c r="CC15" i="5"/>
  <c r="CD15" i="5"/>
  <c r="CE15" i="5"/>
  <c r="CF15" i="5"/>
  <c r="CG15" i="5"/>
  <c r="CH15" i="5"/>
  <c r="CI15" i="5"/>
  <c r="CJ15" i="5"/>
  <c r="CK15" i="5"/>
  <c r="CL15" i="5"/>
  <c r="CM15" i="5"/>
  <c r="CN15" i="5"/>
  <c r="CO15" i="5"/>
  <c r="CP15" i="5"/>
  <c r="CQ15" i="5"/>
  <c r="CR15" i="5"/>
  <c r="CS15" i="5"/>
  <c r="CT15" i="5"/>
  <c r="CU15" i="5"/>
  <c r="CV15" i="5"/>
  <c r="BS16" i="5"/>
  <c r="BT16" i="5"/>
  <c r="BU16" i="5"/>
  <c r="BV16" i="5"/>
  <c r="BW16" i="5"/>
  <c r="BX16" i="5"/>
  <c r="BY16" i="5"/>
  <c r="BZ16" i="5"/>
  <c r="CA16" i="5"/>
  <c r="CB16" i="5"/>
  <c r="CC16" i="5"/>
  <c r="CD16" i="5"/>
  <c r="CE16" i="5"/>
  <c r="CF16" i="5"/>
  <c r="CG16" i="5"/>
  <c r="CH16" i="5"/>
  <c r="CI16" i="5"/>
  <c r="CJ16" i="5"/>
  <c r="CK16" i="5"/>
  <c r="CL16" i="5"/>
  <c r="CM16" i="5"/>
  <c r="CN16" i="5"/>
  <c r="CO16" i="5"/>
  <c r="CP16" i="5"/>
  <c r="CQ16" i="5"/>
  <c r="CR16" i="5"/>
  <c r="CS16" i="5"/>
  <c r="CT16" i="5"/>
  <c r="CU16" i="5"/>
  <c r="CV16"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V3" i="5"/>
  <c r="CU3" i="5"/>
  <c r="CT3" i="5"/>
  <c r="CS3" i="5"/>
  <c r="CR3" i="5"/>
  <c r="CQ3" i="5"/>
  <c r="CP3" i="5"/>
  <c r="CO3" i="5"/>
  <c r="CN3" i="5"/>
  <c r="CM3" i="5"/>
  <c r="CL3" i="5"/>
  <c r="CK3" i="5"/>
  <c r="CJ3" i="5"/>
  <c r="CI3" i="5"/>
  <c r="CH3" i="5"/>
  <c r="CG3" i="5"/>
  <c r="CF3" i="5"/>
  <c r="CE3" i="5"/>
  <c r="CD3" i="5"/>
  <c r="CC3" i="5"/>
  <c r="CB3" i="5"/>
  <c r="CA3" i="5"/>
  <c r="BZ3" i="5"/>
  <c r="BY3" i="5"/>
  <c r="BX3" i="5"/>
  <c r="BW3" i="5"/>
  <c r="BV3" i="5"/>
  <c r="BU3" i="5"/>
  <c r="BT3" i="5"/>
  <c r="BS3" i="5"/>
  <c r="BE4" i="5"/>
  <c r="BF4" i="5"/>
  <c r="BE5" i="5"/>
  <c r="BF5" i="5"/>
  <c r="BE6" i="5"/>
  <c r="BF6" i="5"/>
  <c r="BE7" i="5"/>
  <c r="BF7" i="5"/>
  <c r="BE8" i="5"/>
  <c r="BF8" i="5"/>
  <c r="BE9" i="5"/>
  <c r="BF9" i="5"/>
  <c r="BE10" i="5"/>
  <c r="BF10" i="5"/>
  <c r="BE11" i="5"/>
  <c r="BF11" i="5"/>
  <c r="BE12" i="5"/>
  <c r="BF12" i="5"/>
  <c r="BE13" i="5"/>
  <c r="BF13" i="5"/>
  <c r="BE14" i="5"/>
  <c r="BF14" i="5"/>
  <c r="BE15" i="5"/>
  <c r="BF15" i="5"/>
  <c r="BE16" i="5"/>
  <c r="BF16" i="5"/>
  <c r="BE17" i="5"/>
  <c r="BF17" i="5"/>
  <c r="BE18" i="5"/>
  <c r="BF18" i="5"/>
  <c r="BE19" i="5"/>
  <c r="BF19" i="5"/>
  <c r="BE20" i="5"/>
  <c r="BF20" i="5"/>
  <c r="BE21" i="5"/>
  <c r="BF21" i="5"/>
  <c r="BE22" i="5"/>
  <c r="BF22" i="5"/>
  <c r="BE23" i="5"/>
  <c r="BF23" i="5"/>
  <c r="BE24" i="5"/>
  <c r="BF24" i="5"/>
  <c r="BE25" i="5"/>
  <c r="BF25" i="5"/>
  <c r="BE26" i="5"/>
  <c r="BF26" i="5"/>
  <c r="BE27" i="5"/>
  <c r="BF27" i="5"/>
  <c r="BE28" i="5"/>
  <c r="BF28" i="5"/>
  <c r="BE29" i="5"/>
  <c r="BF29" i="5"/>
  <c r="BE30" i="5"/>
  <c r="BF30" i="5"/>
  <c r="BE31" i="5"/>
  <c r="BF31" i="5"/>
  <c r="BE32" i="5"/>
  <c r="BF32" i="5"/>
  <c r="BE33" i="5"/>
  <c r="BF33" i="5"/>
  <c r="BE34" i="5"/>
  <c r="BF34" i="5"/>
  <c r="BE35" i="5"/>
  <c r="BF35" i="5"/>
  <c r="BE36" i="5"/>
  <c r="BF36" i="5"/>
  <c r="BE37" i="5"/>
  <c r="BF37" i="5"/>
  <c r="BE38" i="5"/>
  <c r="BF38" i="5"/>
  <c r="BE39" i="5"/>
  <c r="BF39" i="5"/>
  <c r="BE40" i="5"/>
  <c r="BF40" i="5"/>
  <c r="BE41" i="5"/>
  <c r="BF41" i="5"/>
  <c r="BE42" i="5"/>
  <c r="BF42" i="5"/>
  <c r="BE43" i="5"/>
  <c r="BF43" i="5"/>
  <c r="BE44" i="5"/>
  <c r="BF44" i="5"/>
  <c r="BE45" i="5"/>
  <c r="BF45" i="5"/>
  <c r="BE46" i="5"/>
  <c r="BF46" i="5"/>
  <c r="BE47" i="5"/>
  <c r="BF47" i="5"/>
  <c r="BE48" i="5"/>
  <c r="BF48" i="5"/>
  <c r="BE49" i="5"/>
  <c r="BF49" i="5"/>
  <c r="BE50" i="5"/>
  <c r="BF50" i="5"/>
  <c r="BE51" i="5"/>
  <c r="BF51" i="5"/>
  <c r="BE52" i="5"/>
  <c r="BF52" i="5"/>
  <c r="BE53" i="5"/>
  <c r="BF53" i="5"/>
  <c r="BE54" i="5"/>
  <c r="BF54" i="5"/>
  <c r="BE55" i="5"/>
  <c r="BF55" i="5"/>
  <c r="BE56" i="5"/>
  <c r="BF56" i="5"/>
  <c r="BE57" i="5"/>
  <c r="BF57" i="5"/>
  <c r="BE58" i="5"/>
  <c r="BF58" i="5"/>
  <c r="BE59" i="5"/>
  <c r="BF59" i="5"/>
  <c r="BE60" i="5"/>
  <c r="BF60" i="5"/>
  <c r="BE61" i="5"/>
  <c r="BF61" i="5"/>
  <c r="BE62" i="5"/>
  <c r="BF62" i="5"/>
  <c r="BE63" i="5"/>
  <c r="BF63" i="5"/>
  <c r="BE64" i="5"/>
  <c r="BF64" i="5"/>
  <c r="BE65" i="5"/>
  <c r="BF65" i="5"/>
  <c r="BE66" i="5"/>
  <c r="BF66" i="5"/>
  <c r="BE67" i="5"/>
  <c r="BF67" i="5"/>
  <c r="BE68" i="5"/>
  <c r="BF68" i="5"/>
  <c r="BE69" i="5"/>
  <c r="BF69" i="5"/>
  <c r="BE70" i="5"/>
  <c r="BF70" i="5"/>
  <c r="BE71" i="5"/>
  <c r="BF71" i="5"/>
  <c r="BE72" i="5"/>
  <c r="BF72" i="5"/>
  <c r="BE73" i="5"/>
  <c r="BF73" i="5"/>
  <c r="BE74" i="5"/>
  <c r="BF74" i="5"/>
  <c r="BE75" i="5"/>
  <c r="BF75" i="5"/>
  <c r="BE76" i="5"/>
  <c r="BF76" i="5"/>
  <c r="BE77" i="5"/>
  <c r="BF77" i="5"/>
  <c r="BE78" i="5"/>
  <c r="BF78" i="5"/>
  <c r="BE79" i="5"/>
  <c r="BF79" i="5"/>
  <c r="BE80" i="5"/>
  <c r="BF80" i="5"/>
  <c r="BE81" i="5"/>
  <c r="BF81" i="5"/>
  <c r="BE82" i="5"/>
  <c r="BF82" i="5"/>
  <c r="BE83" i="5"/>
  <c r="BF83" i="5"/>
  <c r="BE84" i="5"/>
  <c r="BF84" i="5"/>
  <c r="BE85" i="5"/>
  <c r="BF85" i="5"/>
  <c r="BE86" i="5"/>
  <c r="BF86" i="5"/>
  <c r="BE87" i="5"/>
  <c r="BF87" i="5"/>
  <c r="BE88" i="5"/>
  <c r="BF88" i="5"/>
  <c r="BE89" i="5"/>
  <c r="BF89" i="5"/>
  <c r="BE90" i="5"/>
  <c r="BF90" i="5"/>
  <c r="BE91" i="5"/>
  <c r="BF91" i="5"/>
  <c r="BE92" i="5"/>
  <c r="BF92" i="5"/>
  <c r="BE93" i="5"/>
  <c r="BF93" i="5"/>
  <c r="BE94" i="5"/>
  <c r="BF94" i="5"/>
  <c r="BE95" i="5"/>
  <c r="BF95" i="5"/>
  <c r="BE96" i="5"/>
  <c r="BF96" i="5"/>
  <c r="BE97" i="5"/>
  <c r="BF97" i="5"/>
  <c r="BE98" i="5"/>
  <c r="BF98" i="5"/>
  <c r="BE99" i="5"/>
  <c r="BF99" i="5"/>
  <c r="BE100" i="5"/>
  <c r="BF100" i="5"/>
  <c r="BE101" i="5"/>
  <c r="BF101" i="5"/>
  <c r="BE102" i="5"/>
  <c r="BF102" i="5"/>
  <c r="BE103" i="5"/>
  <c r="BF103" i="5"/>
  <c r="BE104" i="5"/>
  <c r="BF104" i="5"/>
  <c r="BE105" i="5"/>
  <c r="BF105" i="5"/>
  <c r="BE106" i="5"/>
  <c r="BF106" i="5"/>
  <c r="BE107" i="5"/>
  <c r="BF107" i="5"/>
  <c r="BE108" i="5"/>
  <c r="BF108" i="5"/>
  <c r="BE109" i="5"/>
  <c r="BF109" i="5"/>
  <c r="BE110" i="5"/>
  <c r="BF110" i="5"/>
  <c r="BE111" i="5"/>
  <c r="BF111" i="5"/>
  <c r="BE112" i="5"/>
  <c r="BF112" i="5"/>
  <c r="BE113" i="5"/>
  <c r="BF113" i="5"/>
  <c r="BE114" i="5"/>
  <c r="BF114" i="5"/>
  <c r="BE115" i="5"/>
  <c r="BF115" i="5"/>
  <c r="BE116" i="5"/>
  <c r="BF116" i="5"/>
  <c r="BE117" i="5"/>
  <c r="BF117" i="5"/>
  <c r="BE118" i="5"/>
  <c r="BF118" i="5"/>
  <c r="BE119" i="5"/>
  <c r="BF119" i="5"/>
  <c r="BE120" i="5"/>
  <c r="BF120" i="5"/>
  <c r="BE121" i="5"/>
  <c r="BF121" i="5"/>
  <c r="BE122" i="5"/>
  <c r="BF122" i="5"/>
  <c r="BE123" i="5"/>
  <c r="BF123" i="5"/>
  <c r="BE124" i="5"/>
  <c r="BF124" i="5"/>
  <c r="BE125" i="5"/>
  <c r="BF125" i="5"/>
  <c r="BE126" i="5"/>
  <c r="BF126" i="5"/>
  <c r="BE127" i="5"/>
  <c r="BF127" i="5"/>
  <c r="BE128" i="5"/>
  <c r="BF128" i="5"/>
  <c r="BE129" i="5"/>
  <c r="BF129" i="5"/>
  <c r="BE130" i="5"/>
  <c r="BF130" i="5"/>
  <c r="BE131" i="5"/>
  <c r="BF131" i="5"/>
  <c r="BE132" i="5"/>
  <c r="BF132" i="5"/>
  <c r="BE133" i="5"/>
  <c r="BF133" i="5"/>
  <c r="BE134" i="5"/>
  <c r="BF134" i="5"/>
  <c r="BE135" i="5"/>
  <c r="BF135" i="5"/>
  <c r="BE136" i="5"/>
  <c r="BF136" i="5"/>
  <c r="BE137" i="5"/>
  <c r="BF137" i="5"/>
  <c r="BE138" i="5"/>
  <c r="BF138" i="5"/>
  <c r="BE139" i="5"/>
  <c r="BF139" i="5"/>
  <c r="BE140" i="5"/>
  <c r="BF140" i="5"/>
  <c r="BE141" i="5"/>
  <c r="BF141" i="5"/>
  <c r="BE142" i="5"/>
  <c r="BF142" i="5"/>
  <c r="BE143" i="5"/>
  <c r="BF143" i="5"/>
  <c r="BE144" i="5"/>
  <c r="BF144" i="5"/>
  <c r="BE145" i="5"/>
  <c r="BF145" i="5"/>
  <c r="BE146" i="5"/>
  <c r="BF146" i="5"/>
  <c r="BE147" i="5"/>
  <c r="BF147" i="5"/>
  <c r="BE148" i="5"/>
  <c r="BF148" i="5"/>
  <c r="BE149" i="5"/>
  <c r="BF149" i="5"/>
  <c r="BE150" i="5"/>
  <c r="BF150" i="5"/>
  <c r="BE151" i="5"/>
  <c r="BF151" i="5"/>
  <c r="BE152" i="5"/>
  <c r="BF152" i="5"/>
  <c r="BF3" i="5"/>
  <c r="BE3" i="5"/>
  <c r="V4" i="5"/>
  <c r="W4" i="5"/>
  <c r="X4" i="5"/>
  <c r="Y4" i="5"/>
  <c r="Z4" i="5"/>
  <c r="AA4" i="5"/>
  <c r="AB4" i="5"/>
  <c r="AC4" i="5"/>
  <c r="AD4" i="5"/>
  <c r="AE4" i="5"/>
  <c r="AF4" i="5"/>
  <c r="AG4" i="5"/>
  <c r="AH4" i="5"/>
  <c r="AI4" i="5"/>
  <c r="AJ4" i="5"/>
  <c r="AK4" i="5"/>
  <c r="AL4" i="5"/>
  <c r="AM4" i="5"/>
  <c r="AN4" i="5"/>
  <c r="AO4" i="5"/>
  <c r="AP4" i="5"/>
  <c r="AQ4" i="5"/>
  <c r="AR4" i="5"/>
  <c r="AS4" i="5"/>
  <c r="AT4" i="5"/>
  <c r="AU4" i="5"/>
  <c r="AV4" i="5"/>
  <c r="AW4" i="5"/>
  <c r="AX4" i="5"/>
  <c r="AY4" i="5"/>
  <c r="AZ4" i="5"/>
  <c r="BA4" i="5"/>
  <c r="BB4" i="5"/>
  <c r="BC4" i="5"/>
  <c r="BD4" i="5"/>
  <c r="V5" i="5"/>
  <c r="W5" i="5"/>
  <c r="X5" i="5"/>
  <c r="Y5" i="5"/>
  <c r="Z5" i="5"/>
  <c r="AA5" i="5"/>
  <c r="AB5" i="5"/>
  <c r="AC5" i="5"/>
  <c r="AD5" i="5"/>
  <c r="AE5" i="5"/>
  <c r="AF5" i="5"/>
  <c r="AG5" i="5"/>
  <c r="AH5" i="5"/>
  <c r="AI5" i="5"/>
  <c r="AJ5" i="5"/>
  <c r="AK5" i="5"/>
  <c r="AL5" i="5"/>
  <c r="AM5" i="5"/>
  <c r="AN5" i="5"/>
  <c r="AO5" i="5"/>
  <c r="AP5" i="5"/>
  <c r="AQ5" i="5"/>
  <c r="AR5" i="5"/>
  <c r="AS5" i="5"/>
  <c r="AT5" i="5"/>
  <c r="AU5" i="5"/>
  <c r="AV5" i="5"/>
  <c r="AW5" i="5"/>
  <c r="AX5" i="5"/>
  <c r="AY5" i="5"/>
  <c r="AZ5" i="5"/>
  <c r="BA5" i="5"/>
  <c r="BB5" i="5"/>
  <c r="BC5" i="5"/>
  <c r="BD5" i="5"/>
  <c r="V6" i="5"/>
  <c r="W6" i="5"/>
  <c r="X6" i="5"/>
  <c r="Y6" i="5"/>
  <c r="Z6" i="5"/>
  <c r="AA6" i="5"/>
  <c r="AB6" i="5"/>
  <c r="AC6" i="5"/>
  <c r="AD6" i="5"/>
  <c r="AE6" i="5"/>
  <c r="AF6" i="5"/>
  <c r="AG6" i="5"/>
  <c r="AH6" i="5"/>
  <c r="AI6" i="5"/>
  <c r="AJ6" i="5"/>
  <c r="AK6" i="5"/>
  <c r="AL6" i="5"/>
  <c r="AM6" i="5"/>
  <c r="AN6" i="5"/>
  <c r="AO6" i="5"/>
  <c r="AP6" i="5"/>
  <c r="AQ6" i="5"/>
  <c r="AR6" i="5"/>
  <c r="AS6" i="5"/>
  <c r="AT6" i="5"/>
  <c r="AU6" i="5"/>
  <c r="AV6" i="5"/>
  <c r="AW6" i="5"/>
  <c r="AX6" i="5"/>
  <c r="AY6" i="5"/>
  <c r="AZ6" i="5"/>
  <c r="BA6" i="5"/>
  <c r="BB6" i="5"/>
  <c r="BC6" i="5"/>
  <c r="BD6" i="5"/>
  <c r="V7" i="5"/>
  <c r="W7" i="5"/>
  <c r="X7" i="5"/>
  <c r="Y7" i="5"/>
  <c r="Z7" i="5"/>
  <c r="AA7" i="5"/>
  <c r="AB7" i="5"/>
  <c r="AC7" i="5"/>
  <c r="AD7" i="5"/>
  <c r="AE7" i="5"/>
  <c r="AF7" i="5"/>
  <c r="AG7" i="5"/>
  <c r="AH7" i="5"/>
  <c r="AI7" i="5"/>
  <c r="AJ7" i="5"/>
  <c r="AK7" i="5"/>
  <c r="AL7" i="5"/>
  <c r="AM7" i="5"/>
  <c r="AN7" i="5"/>
  <c r="AO7" i="5"/>
  <c r="AP7" i="5"/>
  <c r="AQ7" i="5"/>
  <c r="AR7" i="5"/>
  <c r="AS7" i="5"/>
  <c r="AT7" i="5"/>
  <c r="AU7" i="5"/>
  <c r="AV7" i="5"/>
  <c r="AW7" i="5"/>
  <c r="AX7" i="5"/>
  <c r="AY7" i="5"/>
  <c r="AZ7" i="5"/>
  <c r="BA7" i="5"/>
  <c r="BB7" i="5"/>
  <c r="BC7" i="5"/>
  <c r="BD7" i="5"/>
  <c r="V8" i="5"/>
  <c r="W8" i="5"/>
  <c r="X8" i="5"/>
  <c r="Y8" i="5"/>
  <c r="Z8" i="5"/>
  <c r="AA8" i="5"/>
  <c r="AB8" i="5"/>
  <c r="AC8" i="5"/>
  <c r="AD8" i="5"/>
  <c r="AE8" i="5"/>
  <c r="AF8" i="5"/>
  <c r="AG8" i="5"/>
  <c r="AH8" i="5"/>
  <c r="AI8" i="5"/>
  <c r="AJ8" i="5"/>
  <c r="AK8" i="5"/>
  <c r="AL8" i="5"/>
  <c r="AM8" i="5"/>
  <c r="AN8" i="5"/>
  <c r="AO8" i="5"/>
  <c r="AP8" i="5"/>
  <c r="AQ8" i="5"/>
  <c r="AR8" i="5"/>
  <c r="AS8" i="5"/>
  <c r="AT8" i="5"/>
  <c r="AU8" i="5"/>
  <c r="AV8" i="5"/>
  <c r="AW8" i="5"/>
  <c r="AX8" i="5"/>
  <c r="AY8" i="5"/>
  <c r="AZ8" i="5"/>
  <c r="BA8" i="5"/>
  <c r="BB8" i="5"/>
  <c r="BC8" i="5"/>
  <c r="BD8" i="5"/>
  <c r="V9" i="5"/>
  <c r="W9" i="5"/>
  <c r="X9" i="5"/>
  <c r="Y9" i="5"/>
  <c r="Z9" i="5"/>
  <c r="AA9" i="5"/>
  <c r="AB9" i="5"/>
  <c r="AC9" i="5"/>
  <c r="AD9" i="5"/>
  <c r="AE9" i="5"/>
  <c r="AF9" i="5"/>
  <c r="AG9" i="5"/>
  <c r="AH9" i="5"/>
  <c r="AI9" i="5"/>
  <c r="AJ9" i="5"/>
  <c r="AK9" i="5"/>
  <c r="AL9" i="5"/>
  <c r="AM9" i="5"/>
  <c r="AN9" i="5"/>
  <c r="AO9" i="5"/>
  <c r="AP9" i="5"/>
  <c r="AQ9" i="5"/>
  <c r="AR9" i="5"/>
  <c r="AS9" i="5"/>
  <c r="AT9" i="5"/>
  <c r="AU9" i="5"/>
  <c r="AV9" i="5"/>
  <c r="AW9" i="5"/>
  <c r="AX9" i="5"/>
  <c r="AY9" i="5"/>
  <c r="AZ9" i="5"/>
  <c r="BA9" i="5"/>
  <c r="BB9" i="5"/>
  <c r="BC9" i="5"/>
  <c r="BD9" i="5"/>
  <c r="V10" i="5"/>
  <c r="W10" i="5"/>
  <c r="X10" i="5"/>
  <c r="Y10" i="5"/>
  <c r="Z10" i="5"/>
  <c r="AA10" i="5"/>
  <c r="AB10" i="5"/>
  <c r="AC10" i="5"/>
  <c r="AD10" i="5"/>
  <c r="AE10" i="5"/>
  <c r="AF10" i="5"/>
  <c r="AG10" i="5"/>
  <c r="AH10" i="5"/>
  <c r="AI10" i="5"/>
  <c r="AJ10" i="5"/>
  <c r="AK10" i="5"/>
  <c r="AL10" i="5"/>
  <c r="AM10" i="5"/>
  <c r="AN10" i="5"/>
  <c r="AO10" i="5"/>
  <c r="AP10" i="5"/>
  <c r="AQ10" i="5"/>
  <c r="AR10" i="5"/>
  <c r="AS10" i="5"/>
  <c r="AT10" i="5"/>
  <c r="AU10" i="5"/>
  <c r="AV10" i="5"/>
  <c r="AW10" i="5"/>
  <c r="AX10" i="5"/>
  <c r="AY10" i="5"/>
  <c r="AZ10" i="5"/>
  <c r="BA10" i="5"/>
  <c r="BB10" i="5"/>
  <c r="BC10" i="5"/>
  <c r="BD10" i="5"/>
  <c r="V11" i="5"/>
  <c r="W11" i="5"/>
  <c r="X11" i="5"/>
  <c r="Y11" i="5"/>
  <c r="Z11" i="5"/>
  <c r="AA11" i="5"/>
  <c r="AB11" i="5"/>
  <c r="AC11" i="5"/>
  <c r="AD11" i="5"/>
  <c r="AE11" i="5"/>
  <c r="AF11" i="5"/>
  <c r="AG11" i="5"/>
  <c r="AH11" i="5"/>
  <c r="AI11" i="5"/>
  <c r="AJ11" i="5"/>
  <c r="AK11" i="5"/>
  <c r="AL11" i="5"/>
  <c r="AM11" i="5"/>
  <c r="AN11" i="5"/>
  <c r="AO11" i="5"/>
  <c r="AP11" i="5"/>
  <c r="AQ11" i="5"/>
  <c r="AR11" i="5"/>
  <c r="AS11" i="5"/>
  <c r="AT11" i="5"/>
  <c r="AU11" i="5"/>
  <c r="AV11" i="5"/>
  <c r="AW11" i="5"/>
  <c r="AX11" i="5"/>
  <c r="AY11" i="5"/>
  <c r="AZ11" i="5"/>
  <c r="BA11" i="5"/>
  <c r="BB11" i="5"/>
  <c r="BC11" i="5"/>
  <c r="BD11" i="5"/>
  <c r="V12" i="5"/>
  <c r="W12" i="5"/>
  <c r="X12" i="5"/>
  <c r="Y12" i="5"/>
  <c r="Z12" i="5"/>
  <c r="AA12" i="5"/>
  <c r="AB12" i="5"/>
  <c r="AC12" i="5"/>
  <c r="AD12" i="5"/>
  <c r="AE12" i="5"/>
  <c r="AF12" i="5"/>
  <c r="AG12" i="5"/>
  <c r="AH12" i="5"/>
  <c r="AI12" i="5"/>
  <c r="AJ12" i="5"/>
  <c r="AK12" i="5"/>
  <c r="AL12" i="5"/>
  <c r="AM12" i="5"/>
  <c r="AN12" i="5"/>
  <c r="AO12" i="5"/>
  <c r="AP12" i="5"/>
  <c r="AQ12" i="5"/>
  <c r="AR12" i="5"/>
  <c r="AS12" i="5"/>
  <c r="AT12" i="5"/>
  <c r="AU12" i="5"/>
  <c r="AV12" i="5"/>
  <c r="AW12" i="5"/>
  <c r="AX12" i="5"/>
  <c r="AY12" i="5"/>
  <c r="AZ12" i="5"/>
  <c r="BA12" i="5"/>
  <c r="BB12" i="5"/>
  <c r="BC12" i="5"/>
  <c r="BD12" i="5"/>
  <c r="V13" i="5"/>
  <c r="W13" i="5"/>
  <c r="X13" i="5"/>
  <c r="Y13" i="5"/>
  <c r="Z13" i="5"/>
  <c r="AA13" i="5"/>
  <c r="AB13" i="5"/>
  <c r="AC13" i="5"/>
  <c r="AD13" i="5"/>
  <c r="AE13" i="5"/>
  <c r="AF13" i="5"/>
  <c r="AG13" i="5"/>
  <c r="AH13" i="5"/>
  <c r="AI13" i="5"/>
  <c r="AJ13" i="5"/>
  <c r="AK13" i="5"/>
  <c r="AL13" i="5"/>
  <c r="AM13" i="5"/>
  <c r="AN13" i="5"/>
  <c r="AO13" i="5"/>
  <c r="AP13" i="5"/>
  <c r="AQ13" i="5"/>
  <c r="AR13" i="5"/>
  <c r="AS13" i="5"/>
  <c r="AT13" i="5"/>
  <c r="AU13" i="5"/>
  <c r="AV13" i="5"/>
  <c r="AW13" i="5"/>
  <c r="AX13" i="5"/>
  <c r="AY13" i="5"/>
  <c r="AZ13" i="5"/>
  <c r="BA13" i="5"/>
  <c r="BB13" i="5"/>
  <c r="BC13" i="5"/>
  <c r="BD13" i="5"/>
  <c r="V14" i="5"/>
  <c r="W14" i="5"/>
  <c r="X14" i="5"/>
  <c r="Y14" i="5"/>
  <c r="Z14" i="5"/>
  <c r="AA14" i="5"/>
  <c r="AB14" i="5"/>
  <c r="AC14" i="5"/>
  <c r="AD14" i="5"/>
  <c r="AE14" i="5"/>
  <c r="AF14" i="5"/>
  <c r="AG14" i="5"/>
  <c r="AH14" i="5"/>
  <c r="AI14" i="5"/>
  <c r="AJ14" i="5"/>
  <c r="AK14" i="5"/>
  <c r="AL14" i="5"/>
  <c r="AM14" i="5"/>
  <c r="AN14" i="5"/>
  <c r="AO14" i="5"/>
  <c r="AP14" i="5"/>
  <c r="AQ14" i="5"/>
  <c r="AR14" i="5"/>
  <c r="AS14" i="5"/>
  <c r="AT14" i="5"/>
  <c r="AU14" i="5"/>
  <c r="AV14" i="5"/>
  <c r="AW14" i="5"/>
  <c r="AX14" i="5"/>
  <c r="AY14" i="5"/>
  <c r="AZ14" i="5"/>
  <c r="BA14" i="5"/>
  <c r="BB14" i="5"/>
  <c r="BC14" i="5"/>
  <c r="BD14" i="5"/>
  <c r="V15" i="5"/>
  <c r="W15" i="5"/>
  <c r="X15" i="5"/>
  <c r="Y15" i="5"/>
  <c r="Z15" i="5"/>
  <c r="AA15" i="5"/>
  <c r="AB15" i="5"/>
  <c r="AC15" i="5"/>
  <c r="AD15" i="5"/>
  <c r="AE15" i="5"/>
  <c r="AF15" i="5"/>
  <c r="AG15" i="5"/>
  <c r="AH15" i="5"/>
  <c r="AI15" i="5"/>
  <c r="AJ15" i="5"/>
  <c r="AK15" i="5"/>
  <c r="AL15" i="5"/>
  <c r="AM15" i="5"/>
  <c r="AN15" i="5"/>
  <c r="AO15" i="5"/>
  <c r="AP15" i="5"/>
  <c r="AQ15" i="5"/>
  <c r="AR15" i="5"/>
  <c r="AS15" i="5"/>
  <c r="AT15" i="5"/>
  <c r="AU15" i="5"/>
  <c r="AV15" i="5"/>
  <c r="AW15" i="5"/>
  <c r="AX15" i="5"/>
  <c r="AY15" i="5"/>
  <c r="AZ15" i="5"/>
  <c r="BA15" i="5"/>
  <c r="BB15" i="5"/>
  <c r="BC15" i="5"/>
  <c r="BD15" i="5"/>
  <c r="V16" i="5"/>
  <c r="W16" i="5"/>
  <c r="X16" i="5"/>
  <c r="Y16" i="5"/>
  <c r="Z16" i="5"/>
  <c r="AA16" i="5"/>
  <c r="AB16" i="5"/>
  <c r="AC16" i="5"/>
  <c r="AD16" i="5"/>
  <c r="AE16"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BA17" i="5"/>
  <c r="BB17" i="5"/>
  <c r="BC17" i="5"/>
  <c r="BD17"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D3" i="5"/>
  <c r="AY3" i="5"/>
  <c r="AT3" i="5"/>
  <c r="AO3" i="5"/>
  <c r="AN3" i="5"/>
  <c r="AM3" i="5"/>
  <c r="AL3" i="5"/>
  <c r="AK3" i="5"/>
  <c r="AJ3" i="5"/>
  <c r="AI3" i="5"/>
  <c r="AH3" i="5"/>
  <c r="AG3" i="5"/>
  <c r="AF3" i="5"/>
  <c r="AE3" i="5"/>
  <c r="AD3" i="5"/>
  <c r="AC3" i="5"/>
  <c r="AB3" i="5"/>
  <c r="AA3" i="5"/>
  <c r="Z3" i="5" l="1"/>
  <c r="Y3" i="5"/>
  <c r="X3" i="5"/>
  <c r="W3" i="5"/>
  <c r="V3" i="5"/>
  <c r="L29" i="5"/>
  <c r="M29" i="5"/>
  <c r="N29" i="5"/>
  <c r="O29" i="5"/>
  <c r="P29" i="5"/>
  <c r="Q29" i="5"/>
  <c r="R29" i="5"/>
  <c r="S29" i="5"/>
  <c r="T29" i="5"/>
  <c r="U29" i="5"/>
  <c r="L30" i="5"/>
  <c r="M30" i="5"/>
  <c r="N30" i="5"/>
  <c r="O30" i="5"/>
  <c r="P30" i="5"/>
  <c r="Q30" i="5"/>
  <c r="R30" i="5"/>
  <c r="S30" i="5"/>
  <c r="T30" i="5"/>
  <c r="U30" i="5"/>
  <c r="L31" i="5"/>
  <c r="M31" i="5"/>
  <c r="N31" i="5"/>
  <c r="O31" i="5"/>
  <c r="P31" i="5"/>
  <c r="Q31" i="5"/>
  <c r="R31" i="5"/>
  <c r="S31" i="5"/>
  <c r="T31" i="5"/>
  <c r="U31" i="5"/>
  <c r="L32" i="5"/>
  <c r="M32" i="5"/>
  <c r="N32" i="5"/>
  <c r="O32" i="5"/>
  <c r="P32" i="5"/>
  <c r="Q32" i="5"/>
  <c r="R32" i="5"/>
  <c r="S32" i="5"/>
  <c r="T32" i="5"/>
  <c r="U32" i="5"/>
  <c r="L33" i="5"/>
  <c r="M33" i="5"/>
  <c r="N33" i="5"/>
  <c r="O33" i="5"/>
  <c r="P33" i="5"/>
  <c r="Q33" i="5"/>
  <c r="R33" i="5"/>
  <c r="S33" i="5"/>
  <c r="T33" i="5"/>
  <c r="U33" i="5"/>
  <c r="L34" i="5"/>
  <c r="M34" i="5"/>
  <c r="N34" i="5"/>
  <c r="O34" i="5"/>
  <c r="P34" i="5"/>
  <c r="Q34" i="5"/>
  <c r="R34" i="5"/>
  <c r="S34" i="5"/>
  <c r="T34" i="5"/>
  <c r="U34" i="5"/>
  <c r="L35" i="5"/>
  <c r="M35" i="5"/>
  <c r="N35" i="5"/>
  <c r="O35" i="5"/>
  <c r="P35" i="5"/>
  <c r="Q35" i="5"/>
  <c r="R35" i="5"/>
  <c r="S35" i="5"/>
  <c r="T35" i="5"/>
  <c r="U35" i="5"/>
  <c r="L36" i="5"/>
  <c r="M36" i="5"/>
  <c r="N36" i="5"/>
  <c r="O36" i="5"/>
  <c r="P36" i="5"/>
  <c r="Q36" i="5"/>
  <c r="R36" i="5"/>
  <c r="S36" i="5"/>
  <c r="T36" i="5"/>
  <c r="U36" i="5"/>
  <c r="L37" i="5"/>
  <c r="M37" i="5"/>
  <c r="N37" i="5"/>
  <c r="O37" i="5"/>
  <c r="P37" i="5"/>
  <c r="Q37" i="5"/>
  <c r="R37" i="5"/>
  <c r="S37" i="5"/>
  <c r="T37" i="5"/>
  <c r="U37" i="5"/>
  <c r="L38" i="5"/>
  <c r="M38" i="5"/>
  <c r="N38" i="5"/>
  <c r="O38" i="5"/>
  <c r="P38" i="5"/>
  <c r="Q38" i="5"/>
  <c r="R38" i="5"/>
  <c r="S38" i="5"/>
  <c r="T38" i="5"/>
  <c r="U38" i="5"/>
  <c r="L39" i="5"/>
  <c r="M39" i="5"/>
  <c r="N39" i="5"/>
  <c r="O39" i="5"/>
  <c r="P39" i="5"/>
  <c r="Q39" i="5"/>
  <c r="R39" i="5"/>
  <c r="S39" i="5"/>
  <c r="T39" i="5"/>
  <c r="U39" i="5"/>
  <c r="L40" i="5"/>
  <c r="M40" i="5"/>
  <c r="N40" i="5"/>
  <c r="O40" i="5"/>
  <c r="P40" i="5"/>
  <c r="Q40" i="5"/>
  <c r="R40" i="5"/>
  <c r="S40" i="5"/>
  <c r="T40" i="5"/>
  <c r="U40" i="5"/>
  <c r="L41" i="5"/>
  <c r="M41" i="5"/>
  <c r="N41" i="5"/>
  <c r="O41" i="5"/>
  <c r="P41" i="5"/>
  <c r="Q41" i="5"/>
  <c r="R41" i="5"/>
  <c r="S41" i="5"/>
  <c r="T41" i="5"/>
  <c r="U41" i="5"/>
  <c r="L42" i="5"/>
  <c r="M42" i="5"/>
  <c r="N42" i="5"/>
  <c r="O42" i="5"/>
  <c r="P42" i="5"/>
  <c r="Q42" i="5"/>
  <c r="R42" i="5"/>
  <c r="S42" i="5"/>
  <c r="T42" i="5"/>
  <c r="U42" i="5"/>
  <c r="L43" i="5"/>
  <c r="M43" i="5"/>
  <c r="N43" i="5"/>
  <c r="O43" i="5"/>
  <c r="P43" i="5"/>
  <c r="Q43" i="5"/>
  <c r="R43" i="5"/>
  <c r="S43" i="5"/>
  <c r="T43" i="5"/>
  <c r="U43" i="5"/>
  <c r="L44" i="5"/>
  <c r="M44" i="5"/>
  <c r="N44" i="5"/>
  <c r="O44" i="5"/>
  <c r="P44" i="5"/>
  <c r="Q44" i="5"/>
  <c r="R44" i="5"/>
  <c r="S44" i="5"/>
  <c r="T44" i="5"/>
  <c r="U44" i="5"/>
  <c r="L45" i="5"/>
  <c r="M45" i="5"/>
  <c r="N45" i="5"/>
  <c r="O45" i="5"/>
  <c r="P45" i="5"/>
  <c r="Q45" i="5"/>
  <c r="R45" i="5"/>
  <c r="S45" i="5"/>
  <c r="T45" i="5"/>
  <c r="U45" i="5"/>
  <c r="L46" i="5"/>
  <c r="M46" i="5"/>
  <c r="N46" i="5"/>
  <c r="O46" i="5"/>
  <c r="P46" i="5"/>
  <c r="Q46" i="5"/>
  <c r="R46" i="5"/>
  <c r="S46" i="5"/>
  <c r="T46" i="5"/>
  <c r="U46" i="5"/>
  <c r="L47" i="5"/>
  <c r="M47" i="5"/>
  <c r="N47" i="5"/>
  <c r="O47" i="5"/>
  <c r="P47" i="5"/>
  <c r="Q47" i="5"/>
  <c r="R47" i="5"/>
  <c r="S47" i="5"/>
  <c r="T47" i="5"/>
  <c r="U47" i="5"/>
  <c r="L48" i="5"/>
  <c r="M48" i="5"/>
  <c r="N48" i="5"/>
  <c r="O48" i="5"/>
  <c r="P48" i="5"/>
  <c r="Q48" i="5"/>
  <c r="R48" i="5"/>
  <c r="S48" i="5"/>
  <c r="T48" i="5"/>
  <c r="U48" i="5"/>
  <c r="L49" i="5"/>
  <c r="M49" i="5"/>
  <c r="N49" i="5"/>
  <c r="O49" i="5"/>
  <c r="P49" i="5"/>
  <c r="Q49" i="5"/>
  <c r="R49" i="5"/>
  <c r="S49" i="5"/>
  <c r="T49" i="5"/>
  <c r="U49" i="5"/>
  <c r="L50" i="5"/>
  <c r="M50" i="5"/>
  <c r="N50" i="5"/>
  <c r="O50" i="5"/>
  <c r="P50" i="5"/>
  <c r="Q50" i="5"/>
  <c r="R50" i="5"/>
  <c r="S50" i="5"/>
  <c r="T50" i="5"/>
  <c r="U50" i="5"/>
  <c r="L51" i="5"/>
  <c r="M51" i="5"/>
  <c r="N51" i="5"/>
  <c r="O51" i="5"/>
  <c r="P51" i="5"/>
  <c r="Q51" i="5"/>
  <c r="R51" i="5"/>
  <c r="S51" i="5"/>
  <c r="T51" i="5"/>
  <c r="U51" i="5"/>
  <c r="L52" i="5"/>
  <c r="M52" i="5"/>
  <c r="N52" i="5"/>
  <c r="O52" i="5"/>
  <c r="P52" i="5"/>
  <c r="Q52" i="5"/>
  <c r="R52" i="5"/>
  <c r="S52" i="5"/>
  <c r="T52" i="5"/>
  <c r="U52" i="5"/>
  <c r="L53" i="5"/>
  <c r="M53" i="5"/>
  <c r="N53" i="5"/>
  <c r="O53" i="5"/>
  <c r="P53" i="5"/>
  <c r="Q53" i="5"/>
  <c r="R53" i="5"/>
  <c r="S53" i="5"/>
  <c r="T53" i="5"/>
  <c r="U53" i="5"/>
  <c r="L54" i="5"/>
  <c r="M54" i="5"/>
  <c r="N54" i="5"/>
  <c r="O54" i="5"/>
  <c r="P54" i="5"/>
  <c r="Q54" i="5"/>
  <c r="R54" i="5"/>
  <c r="S54" i="5"/>
  <c r="T54" i="5"/>
  <c r="U54" i="5"/>
  <c r="L55" i="5"/>
  <c r="M55" i="5"/>
  <c r="N55" i="5"/>
  <c r="O55" i="5"/>
  <c r="P55" i="5"/>
  <c r="Q55" i="5"/>
  <c r="R55" i="5"/>
  <c r="S55" i="5"/>
  <c r="T55" i="5"/>
  <c r="U55" i="5"/>
  <c r="L56" i="5"/>
  <c r="M56" i="5"/>
  <c r="N56" i="5"/>
  <c r="O56" i="5"/>
  <c r="P56" i="5"/>
  <c r="Q56" i="5"/>
  <c r="R56" i="5"/>
  <c r="S56" i="5"/>
  <c r="T56" i="5"/>
  <c r="U56" i="5"/>
  <c r="L57" i="5"/>
  <c r="M57" i="5"/>
  <c r="N57" i="5"/>
  <c r="O57" i="5"/>
  <c r="P57" i="5"/>
  <c r="Q57" i="5"/>
  <c r="R57" i="5"/>
  <c r="S57" i="5"/>
  <c r="T57" i="5"/>
  <c r="U57" i="5"/>
  <c r="L58" i="5"/>
  <c r="M58" i="5"/>
  <c r="N58" i="5"/>
  <c r="O58" i="5"/>
  <c r="P58" i="5"/>
  <c r="Q58" i="5"/>
  <c r="R58" i="5"/>
  <c r="S58" i="5"/>
  <c r="T58" i="5"/>
  <c r="U58" i="5"/>
  <c r="L59" i="5"/>
  <c r="M59" i="5"/>
  <c r="N59" i="5"/>
  <c r="O59" i="5"/>
  <c r="P59" i="5"/>
  <c r="Q59" i="5"/>
  <c r="R59" i="5"/>
  <c r="S59" i="5"/>
  <c r="T59" i="5"/>
  <c r="U59" i="5"/>
  <c r="L60" i="5"/>
  <c r="M60" i="5"/>
  <c r="N60" i="5"/>
  <c r="O60" i="5"/>
  <c r="P60" i="5"/>
  <c r="Q60" i="5"/>
  <c r="R60" i="5"/>
  <c r="S60" i="5"/>
  <c r="T60" i="5"/>
  <c r="U60" i="5"/>
  <c r="L61" i="5"/>
  <c r="M61" i="5"/>
  <c r="N61" i="5"/>
  <c r="O61" i="5"/>
  <c r="P61" i="5"/>
  <c r="Q61" i="5"/>
  <c r="R61" i="5"/>
  <c r="S61" i="5"/>
  <c r="T61" i="5"/>
  <c r="U61" i="5"/>
  <c r="L62" i="5"/>
  <c r="M62" i="5"/>
  <c r="N62" i="5"/>
  <c r="O62" i="5"/>
  <c r="P62" i="5"/>
  <c r="Q62" i="5"/>
  <c r="R62" i="5"/>
  <c r="S62" i="5"/>
  <c r="T62" i="5"/>
  <c r="U62" i="5"/>
  <c r="L63" i="5"/>
  <c r="M63" i="5"/>
  <c r="N63" i="5"/>
  <c r="O63" i="5"/>
  <c r="P63" i="5"/>
  <c r="Q63" i="5"/>
  <c r="R63" i="5"/>
  <c r="S63" i="5"/>
  <c r="T63" i="5"/>
  <c r="U63" i="5"/>
  <c r="L64" i="5"/>
  <c r="M64" i="5"/>
  <c r="N64" i="5"/>
  <c r="O64" i="5"/>
  <c r="P64" i="5"/>
  <c r="Q64" i="5"/>
  <c r="R64" i="5"/>
  <c r="S64" i="5"/>
  <c r="T64" i="5"/>
  <c r="U64" i="5"/>
  <c r="L65" i="5"/>
  <c r="M65" i="5"/>
  <c r="N65" i="5"/>
  <c r="O65" i="5"/>
  <c r="P65" i="5"/>
  <c r="Q65" i="5"/>
  <c r="R65" i="5"/>
  <c r="S65" i="5"/>
  <c r="T65" i="5"/>
  <c r="U65" i="5"/>
  <c r="L66" i="5"/>
  <c r="M66" i="5"/>
  <c r="N66" i="5"/>
  <c r="O66" i="5"/>
  <c r="P66" i="5"/>
  <c r="Q66" i="5"/>
  <c r="R66" i="5"/>
  <c r="S66" i="5"/>
  <c r="T66" i="5"/>
  <c r="U66" i="5"/>
  <c r="L67" i="5"/>
  <c r="M67" i="5"/>
  <c r="N67" i="5"/>
  <c r="O67" i="5"/>
  <c r="P67" i="5"/>
  <c r="Q67" i="5"/>
  <c r="R67" i="5"/>
  <c r="S67" i="5"/>
  <c r="T67" i="5"/>
  <c r="U67" i="5"/>
  <c r="L68" i="5"/>
  <c r="M68" i="5"/>
  <c r="N68" i="5"/>
  <c r="O68" i="5"/>
  <c r="P68" i="5"/>
  <c r="Q68" i="5"/>
  <c r="R68" i="5"/>
  <c r="S68" i="5"/>
  <c r="T68" i="5"/>
  <c r="U68" i="5"/>
  <c r="L69" i="5"/>
  <c r="M69" i="5"/>
  <c r="N69" i="5"/>
  <c r="O69" i="5"/>
  <c r="P69" i="5"/>
  <c r="Q69" i="5"/>
  <c r="R69" i="5"/>
  <c r="S69" i="5"/>
  <c r="T69" i="5"/>
  <c r="U69" i="5"/>
  <c r="L70" i="5"/>
  <c r="M70" i="5"/>
  <c r="N70" i="5"/>
  <c r="O70" i="5"/>
  <c r="P70" i="5"/>
  <c r="Q70" i="5"/>
  <c r="R70" i="5"/>
  <c r="S70" i="5"/>
  <c r="T70" i="5"/>
  <c r="U70" i="5"/>
  <c r="L71" i="5"/>
  <c r="M71" i="5"/>
  <c r="N71" i="5"/>
  <c r="O71" i="5"/>
  <c r="P71" i="5"/>
  <c r="Q71" i="5"/>
  <c r="R71" i="5"/>
  <c r="S71" i="5"/>
  <c r="T71" i="5"/>
  <c r="U71" i="5"/>
  <c r="L72" i="5"/>
  <c r="M72" i="5"/>
  <c r="N72" i="5"/>
  <c r="O72" i="5"/>
  <c r="P72" i="5"/>
  <c r="Q72" i="5"/>
  <c r="R72" i="5"/>
  <c r="S72" i="5"/>
  <c r="T72" i="5"/>
  <c r="U72" i="5"/>
  <c r="L73" i="5"/>
  <c r="M73" i="5"/>
  <c r="N73" i="5"/>
  <c r="O73" i="5"/>
  <c r="P73" i="5"/>
  <c r="Q73" i="5"/>
  <c r="R73" i="5"/>
  <c r="S73" i="5"/>
  <c r="T73" i="5"/>
  <c r="U73" i="5"/>
  <c r="L74" i="5"/>
  <c r="M74" i="5"/>
  <c r="N74" i="5"/>
  <c r="O74" i="5"/>
  <c r="P74" i="5"/>
  <c r="Q74" i="5"/>
  <c r="R74" i="5"/>
  <c r="S74" i="5"/>
  <c r="T74" i="5"/>
  <c r="U74" i="5"/>
  <c r="L75" i="5"/>
  <c r="M75" i="5"/>
  <c r="N75" i="5"/>
  <c r="O75" i="5"/>
  <c r="P75" i="5"/>
  <c r="Q75" i="5"/>
  <c r="R75" i="5"/>
  <c r="S75" i="5"/>
  <c r="T75" i="5"/>
  <c r="U75" i="5"/>
  <c r="L76" i="5"/>
  <c r="M76" i="5"/>
  <c r="N76" i="5"/>
  <c r="O76" i="5"/>
  <c r="P76" i="5"/>
  <c r="Q76" i="5"/>
  <c r="R76" i="5"/>
  <c r="S76" i="5"/>
  <c r="T76" i="5"/>
  <c r="U76" i="5"/>
  <c r="L77" i="5"/>
  <c r="M77" i="5"/>
  <c r="N77" i="5"/>
  <c r="O77" i="5"/>
  <c r="P77" i="5"/>
  <c r="Q77" i="5"/>
  <c r="R77" i="5"/>
  <c r="S77" i="5"/>
  <c r="T77" i="5"/>
  <c r="U77" i="5"/>
  <c r="L78" i="5"/>
  <c r="M78" i="5"/>
  <c r="N78" i="5"/>
  <c r="O78" i="5"/>
  <c r="P78" i="5"/>
  <c r="Q78" i="5"/>
  <c r="R78" i="5"/>
  <c r="S78" i="5"/>
  <c r="T78" i="5"/>
  <c r="U78" i="5"/>
  <c r="L79" i="5"/>
  <c r="M79" i="5"/>
  <c r="N79" i="5"/>
  <c r="O79" i="5"/>
  <c r="P79" i="5"/>
  <c r="Q79" i="5"/>
  <c r="R79" i="5"/>
  <c r="S79" i="5"/>
  <c r="T79" i="5"/>
  <c r="U79" i="5"/>
  <c r="L80" i="5"/>
  <c r="M80" i="5"/>
  <c r="N80" i="5"/>
  <c r="O80" i="5"/>
  <c r="P80" i="5"/>
  <c r="Q80" i="5"/>
  <c r="R80" i="5"/>
  <c r="S80" i="5"/>
  <c r="T80" i="5"/>
  <c r="U80" i="5"/>
  <c r="L81" i="5"/>
  <c r="M81" i="5"/>
  <c r="N81" i="5"/>
  <c r="O81" i="5"/>
  <c r="P81" i="5"/>
  <c r="Q81" i="5"/>
  <c r="R81" i="5"/>
  <c r="S81" i="5"/>
  <c r="T81" i="5"/>
  <c r="U81" i="5"/>
  <c r="L82" i="5"/>
  <c r="M82" i="5"/>
  <c r="N82" i="5"/>
  <c r="O82" i="5"/>
  <c r="P82" i="5"/>
  <c r="Q82" i="5"/>
  <c r="R82" i="5"/>
  <c r="S82" i="5"/>
  <c r="T82" i="5"/>
  <c r="U82" i="5"/>
  <c r="L83" i="5"/>
  <c r="M83" i="5"/>
  <c r="N83" i="5"/>
  <c r="O83" i="5"/>
  <c r="P83" i="5"/>
  <c r="Q83" i="5"/>
  <c r="R83" i="5"/>
  <c r="S83" i="5"/>
  <c r="T83" i="5"/>
  <c r="U83" i="5"/>
  <c r="L84" i="5"/>
  <c r="M84" i="5"/>
  <c r="N84" i="5"/>
  <c r="O84" i="5"/>
  <c r="P84" i="5"/>
  <c r="Q84" i="5"/>
  <c r="R84" i="5"/>
  <c r="S84" i="5"/>
  <c r="T84" i="5"/>
  <c r="U84" i="5"/>
  <c r="L85" i="5"/>
  <c r="M85" i="5"/>
  <c r="N85" i="5"/>
  <c r="O85" i="5"/>
  <c r="P85" i="5"/>
  <c r="Q85" i="5"/>
  <c r="R85" i="5"/>
  <c r="S85" i="5"/>
  <c r="T85" i="5"/>
  <c r="U85" i="5"/>
  <c r="L86" i="5"/>
  <c r="M86" i="5"/>
  <c r="N86" i="5"/>
  <c r="O86" i="5"/>
  <c r="P86" i="5"/>
  <c r="Q86" i="5"/>
  <c r="R86" i="5"/>
  <c r="S86" i="5"/>
  <c r="T86" i="5"/>
  <c r="U86" i="5"/>
  <c r="L87" i="5"/>
  <c r="M87" i="5"/>
  <c r="N87" i="5"/>
  <c r="O87" i="5"/>
  <c r="P87" i="5"/>
  <c r="Q87" i="5"/>
  <c r="R87" i="5"/>
  <c r="S87" i="5"/>
  <c r="T87" i="5"/>
  <c r="U87" i="5"/>
  <c r="L88" i="5"/>
  <c r="M88" i="5"/>
  <c r="N88" i="5"/>
  <c r="O88" i="5"/>
  <c r="P88" i="5"/>
  <c r="Q88" i="5"/>
  <c r="R88" i="5"/>
  <c r="S88" i="5"/>
  <c r="T88" i="5"/>
  <c r="U88" i="5"/>
  <c r="L89" i="5"/>
  <c r="M89" i="5"/>
  <c r="N89" i="5"/>
  <c r="O89" i="5"/>
  <c r="P89" i="5"/>
  <c r="Q89" i="5"/>
  <c r="R89" i="5"/>
  <c r="S89" i="5"/>
  <c r="T89" i="5"/>
  <c r="U89" i="5"/>
  <c r="L90" i="5"/>
  <c r="M90" i="5"/>
  <c r="N90" i="5"/>
  <c r="O90" i="5"/>
  <c r="P90" i="5"/>
  <c r="Q90" i="5"/>
  <c r="R90" i="5"/>
  <c r="S90" i="5"/>
  <c r="T90" i="5"/>
  <c r="U90" i="5"/>
  <c r="L91" i="5"/>
  <c r="M91" i="5"/>
  <c r="N91" i="5"/>
  <c r="O91" i="5"/>
  <c r="P91" i="5"/>
  <c r="Q91" i="5"/>
  <c r="R91" i="5"/>
  <c r="S91" i="5"/>
  <c r="T91" i="5"/>
  <c r="U91" i="5"/>
  <c r="L92" i="5"/>
  <c r="M92" i="5"/>
  <c r="N92" i="5"/>
  <c r="O92" i="5"/>
  <c r="P92" i="5"/>
  <c r="Q92" i="5"/>
  <c r="R92" i="5"/>
  <c r="S92" i="5"/>
  <c r="T92" i="5"/>
  <c r="U92" i="5"/>
  <c r="L93" i="5"/>
  <c r="M93" i="5"/>
  <c r="N93" i="5"/>
  <c r="O93" i="5"/>
  <c r="P93" i="5"/>
  <c r="Q93" i="5"/>
  <c r="R93" i="5"/>
  <c r="S93" i="5"/>
  <c r="T93" i="5"/>
  <c r="U93" i="5"/>
  <c r="L94" i="5"/>
  <c r="M94" i="5"/>
  <c r="N94" i="5"/>
  <c r="O94" i="5"/>
  <c r="P94" i="5"/>
  <c r="Q94" i="5"/>
  <c r="R94" i="5"/>
  <c r="S94" i="5"/>
  <c r="T94" i="5"/>
  <c r="U94" i="5"/>
  <c r="L95" i="5"/>
  <c r="M95" i="5"/>
  <c r="N95" i="5"/>
  <c r="O95" i="5"/>
  <c r="P95" i="5"/>
  <c r="Q95" i="5"/>
  <c r="R95" i="5"/>
  <c r="S95" i="5"/>
  <c r="T95" i="5"/>
  <c r="U95" i="5"/>
  <c r="L96" i="5"/>
  <c r="M96" i="5"/>
  <c r="N96" i="5"/>
  <c r="O96" i="5"/>
  <c r="P96" i="5"/>
  <c r="Q96" i="5"/>
  <c r="R96" i="5"/>
  <c r="S96" i="5"/>
  <c r="T96" i="5"/>
  <c r="U96" i="5"/>
  <c r="L97" i="5"/>
  <c r="M97" i="5"/>
  <c r="N97" i="5"/>
  <c r="O97" i="5"/>
  <c r="P97" i="5"/>
  <c r="Q97" i="5"/>
  <c r="R97" i="5"/>
  <c r="S97" i="5"/>
  <c r="T97" i="5"/>
  <c r="U97" i="5"/>
  <c r="L98" i="5"/>
  <c r="M98" i="5"/>
  <c r="N98" i="5"/>
  <c r="O98" i="5"/>
  <c r="P98" i="5"/>
  <c r="Q98" i="5"/>
  <c r="R98" i="5"/>
  <c r="S98" i="5"/>
  <c r="T98" i="5"/>
  <c r="U98" i="5"/>
  <c r="L99" i="5"/>
  <c r="M99" i="5"/>
  <c r="N99" i="5"/>
  <c r="O99" i="5"/>
  <c r="P99" i="5"/>
  <c r="Q99" i="5"/>
  <c r="R99" i="5"/>
  <c r="S99" i="5"/>
  <c r="T99" i="5"/>
  <c r="U99" i="5"/>
  <c r="L100" i="5"/>
  <c r="M100" i="5"/>
  <c r="N100" i="5"/>
  <c r="O100" i="5"/>
  <c r="P100" i="5"/>
  <c r="Q100" i="5"/>
  <c r="R100" i="5"/>
  <c r="S100" i="5"/>
  <c r="T100" i="5"/>
  <c r="U100" i="5"/>
  <c r="L101" i="5"/>
  <c r="M101" i="5"/>
  <c r="N101" i="5"/>
  <c r="O101" i="5"/>
  <c r="P101" i="5"/>
  <c r="Q101" i="5"/>
  <c r="R101" i="5"/>
  <c r="S101" i="5"/>
  <c r="T101" i="5"/>
  <c r="U101" i="5"/>
  <c r="L102" i="5"/>
  <c r="M102" i="5"/>
  <c r="N102" i="5"/>
  <c r="O102" i="5"/>
  <c r="P102" i="5"/>
  <c r="Q102" i="5"/>
  <c r="R102" i="5"/>
  <c r="S102" i="5"/>
  <c r="T102" i="5"/>
  <c r="U102" i="5"/>
  <c r="L103" i="5"/>
  <c r="M103" i="5"/>
  <c r="N103" i="5"/>
  <c r="O103" i="5"/>
  <c r="P103" i="5"/>
  <c r="Q103" i="5"/>
  <c r="R103" i="5"/>
  <c r="S103" i="5"/>
  <c r="T103" i="5"/>
  <c r="U103" i="5"/>
  <c r="L104" i="5"/>
  <c r="M104" i="5"/>
  <c r="N104" i="5"/>
  <c r="O104" i="5"/>
  <c r="P104" i="5"/>
  <c r="Q104" i="5"/>
  <c r="R104" i="5"/>
  <c r="S104" i="5"/>
  <c r="T104" i="5"/>
  <c r="U104" i="5"/>
  <c r="L105" i="5"/>
  <c r="M105" i="5"/>
  <c r="N105" i="5"/>
  <c r="O105" i="5"/>
  <c r="P105" i="5"/>
  <c r="Q105" i="5"/>
  <c r="R105" i="5"/>
  <c r="S105" i="5"/>
  <c r="T105" i="5"/>
  <c r="U105" i="5"/>
  <c r="L106" i="5"/>
  <c r="M106" i="5"/>
  <c r="N106" i="5"/>
  <c r="O106" i="5"/>
  <c r="P106" i="5"/>
  <c r="Q106" i="5"/>
  <c r="R106" i="5"/>
  <c r="S106" i="5"/>
  <c r="T106" i="5"/>
  <c r="U106" i="5"/>
  <c r="L107" i="5"/>
  <c r="M107" i="5"/>
  <c r="N107" i="5"/>
  <c r="O107" i="5"/>
  <c r="P107" i="5"/>
  <c r="Q107" i="5"/>
  <c r="R107" i="5"/>
  <c r="S107" i="5"/>
  <c r="T107" i="5"/>
  <c r="U107" i="5"/>
  <c r="L108" i="5"/>
  <c r="M108" i="5"/>
  <c r="N108" i="5"/>
  <c r="O108" i="5"/>
  <c r="P108" i="5"/>
  <c r="Q108" i="5"/>
  <c r="R108" i="5"/>
  <c r="S108" i="5"/>
  <c r="T108" i="5"/>
  <c r="U108" i="5"/>
  <c r="L109" i="5"/>
  <c r="M109" i="5"/>
  <c r="N109" i="5"/>
  <c r="O109" i="5"/>
  <c r="P109" i="5"/>
  <c r="Q109" i="5"/>
  <c r="R109" i="5"/>
  <c r="S109" i="5"/>
  <c r="T109" i="5"/>
  <c r="U109" i="5"/>
  <c r="L110" i="5"/>
  <c r="M110" i="5"/>
  <c r="N110" i="5"/>
  <c r="O110" i="5"/>
  <c r="P110" i="5"/>
  <c r="Q110" i="5"/>
  <c r="R110" i="5"/>
  <c r="S110" i="5"/>
  <c r="T110" i="5"/>
  <c r="U110" i="5"/>
  <c r="L111" i="5"/>
  <c r="M111" i="5"/>
  <c r="N111" i="5"/>
  <c r="O111" i="5"/>
  <c r="P111" i="5"/>
  <c r="Q111" i="5"/>
  <c r="R111" i="5"/>
  <c r="S111" i="5"/>
  <c r="T111" i="5"/>
  <c r="U111" i="5"/>
  <c r="L112" i="5"/>
  <c r="M112" i="5"/>
  <c r="N112" i="5"/>
  <c r="O112" i="5"/>
  <c r="P112" i="5"/>
  <c r="Q112" i="5"/>
  <c r="R112" i="5"/>
  <c r="S112" i="5"/>
  <c r="T112" i="5"/>
  <c r="U112" i="5"/>
  <c r="L113" i="5"/>
  <c r="M113" i="5"/>
  <c r="N113" i="5"/>
  <c r="O113" i="5"/>
  <c r="P113" i="5"/>
  <c r="Q113" i="5"/>
  <c r="R113" i="5"/>
  <c r="S113" i="5"/>
  <c r="T113" i="5"/>
  <c r="U113" i="5"/>
  <c r="L114" i="5"/>
  <c r="M114" i="5"/>
  <c r="N114" i="5"/>
  <c r="O114" i="5"/>
  <c r="P114" i="5"/>
  <c r="Q114" i="5"/>
  <c r="R114" i="5"/>
  <c r="S114" i="5"/>
  <c r="T114" i="5"/>
  <c r="U114" i="5"/>
  <c r="L115" i="5"/>
  <c r="M115" i="5"/>
  <c r="N115" i="5"/>
  <c r="O115" i="5"/>
  <c r="P115" i="5"/>
  <c r="Q115" i="5"/>
  <c r="R115" i="5"/>
  <c r="S115" i="5"/>
  <c r="T115" i="5"/>
  <c r="U115" i="5"/>
  <c r="L116" i="5"/>
  <c r="M116" i="5"/>
  <c r="N116" i="5"/>
  <c r="O116" i="5"/>
  <c r="P116" i="5"/>
  <c r="Q116" i="5"/>
  <c r="R116" i="5"/>
  <c r="S116" i="5"/>
  <c r="T116" i="5"/>
  <c r="U116" i="5"/>
  <c r="L117" i="5"/>
  <c r="M117" i="5"/>
  <c r="N117" i="5"/>
  <c r="O117" i="5"/>
  <c r="P117" i="5"/>
  <c r="Q117" i="5"/>
  <c r="R117" i="5"/>
  <c r="S117" i="5"/>
  <c r="T117" i="5"/>
  <c r="U117" i="5"/>
  <c r="L118" i="5"/>
  <c r="M118" i="5"/>
  <c r="N118" i="5"/>
  <c r="O118" i="5"/>
  <c r="P118" i="5"/>
  <c r="Q118" i="5"/>
  <c r="R118" i="5"/>
  <c r="S118" i="5"/>
  <c r="T118" i="5"/>
  <c r="U118" i="5"/>
  <c r="L119" i="5"/>
  <c r="M119" i="5"/>
  <c r="N119" i="5"/>
  <c r="O119" i="5"/>
  <c r="P119" i="5"/>
  <c r="Q119" i="5"/>
  <c r="R119" i="5"/>
  <c r="S119" i="5"/>
  <c r="T119" i="5"/>
  <c r="U119" i="5"/>
  <c r="L120" i="5"/>
  <c r="M120" i="5"/>
  <c r="N120" i="5"/>
  <c r="O120" i="5"/>
  <c r="P120" i="5"/>
  <c r="Q120" i="5"/>
  <c r="R120" i="5"/>
  <c r="S120" i="5"/>
  <c r="T120" i="5"/>
  <c r="U120" i="5"/>
  <c r="L121" i="5"/>
  <c r="M121" i="5"/>
  <c r="N121" i="5"/>
  <c r="O121" i="5"/>
  <c r="P121" i="5"/>
  <c r="Q121" i="5"/>
  <c r="R121" i="5"/>
  <c r="S121" i="5"/>
  <c r="T121" i="5"/>
  <c r="U121" i="5"/>
  <c r="L122" i="5"/>
  <c r="M122" i="5"/>
  <c r="N122" i="5"/>
  <c r="O122" i="5"/>
  <c r="P122" i="5"/>
  <c r="Q122" i="5"/>
  <c r="R122" i="5"/>
  <c r="S122" i="5"/>
  <c r="T122" i="5"/>
  <c r="U122" i="5"/>
  <c r="L123" i="5"/>
  <c r="M123" i="5"/>
  <c r="N123" i="5"/>
  <c r="O123" i="5"/>
  <c r="P123" i="5"/>
  <c r="Q123" i="5"/>
  <c r="R123" i="5"/>
  <c r="S123" i="5"/>
  <c r="T123" i="5"/>
  <c r="U123" i="5"/>
  <c r="L124" i="5"/>
  <c r="M124" i="5"/>
  <c r="N124" i="5"/>
  <c r="O124" i="5"/>
  <c r="P124" i="5"/>
  <c r="Q124" i="5"/>
  <c r="R124" i="5"/>
  <c r="S124" i="5"/>
  <c r="T124" i="5"/>
  <c r="U124" i="5"/>
  <c r="L125" i="5"/>
  <c r="M125" i="5"/>
  <c r="N125" i="5"/>
  <c r="O125" i="5"/>
  <c r="P125" i="5"/>
  <c r="Q125" i="5"/>
  <c r="R125" i="5"/>
  <c r="S125" i="5"/>
  <c r="T125" i="5"/>
  <c r="U125" i="5"/>
  <c r="L126" i="5"/>
  <c r="M126" i="5"/>
  <c r="N126" i="5"/>
  <c r="O126" i="5"/>
  <c r="P126" i="5"/>
  <c r="Q126" i="5"/>
  <c r="R126" i="5"/>
  <c r="S126" i="5"/>
  <c r="T126" i="5"/>
  <c r="U126" i="5"/>
  <c r="L127" i="5"/>
  <c r="M127" i="5"/>
  <c r="N127" i="5"/>
  <c r="O127" i="5"/>
  <c r="P127" i="5"/>
  <c r="Q127" i="5"/>
  <c r="R127" i="5"/>
  <c r="S127" i="5"/>
  <c r="T127" i="5"/>
  <c r="U127" i="5"/>
  <c r="L128" i="5"/>
  <c r="M128" i="5"/>
  <c r="N128" i="5"/>
  <c r="O128" i="5"/>
  <c r="P128" i="5"/>
  <c r="Q128" i="5"/>
  <c r="R128" i="5"/>
  <c r="S128" i="5"/>
  <c r="T128" i="5"/>
  <c r="U128" i="5"/>
  <c r="L129" i="5"/>
  <c r="M129" i="5"/>
  <c r="N129" i="5"/>
  <c r="O129" i="5"/>
  <c r="P129" i="5"/>
  <c r="Q129" i="5"/>
  <c r="R129" i="5"/>
  <c r="S129" i="5"/>
  <c r="T129" i="5"/>
  <c r="U129" i="5"/>
  <c r="L130" i="5"/>
  <c r="M130" i="5"/>
  <c r="N130" i="5"/>
  <c r="O130" i="5"/>
  <c r="P130" i="5"/>
  <c r="Q130" i="5"/>
  <c r="R130" i="5"/>
  <c r="S130" i="5"/>
  <c r="T130" i="5"/>
  <c r="U130" i="5"/>
  <c r="L131" i="5"/>
  <c r="M131" i="5"/>
  <c r="N131" i="5"/>
  <c r="O131" i="5"/>
  <c r="P131" i="5"/>
  <c r="Q131" i="5"/>
  <c r="R131" i="5"/>
  <c r="S131" i="5"/>
  <c r="T131" i="5"/>
  <c r="U131" i="5"/>
  <c r="L132" i="5"/>
  <c r="M132" i="5"/>
  <c r="N132" i="5"/>
  <c r="O132" i="5"/>
  <c r="P132" i="5"/>
  <c r="Q132" i="5"/>
  <c r="R132" i="5"/>
  <c r="S132" i="5"/>
  <c r="T132" i="5"/>
  <c r="U132" i="5"/>
  <c r="L133" i="5"/>
  <c r="M133" i="5"/>
  <c r="N133" i="5"/>
  <c r="O133" i="5"/>
  <c r="P133" i="5"/>
  <c r="Q133" i="5"/>
  <c r="R133" i="5"/>
  <c r="S133" i="5"/>
  <c r="T133" i="5"/>
  <c r="U133" i="5"/>
  <c r="L134" i="5"/>
  <c r="M134" i="5"/>
  <c r="N134" i="5"/>
  <c r="O134" i="5"/>
  <c r="P134" i="5"/>
  <c r="Q134" i="5"/>
  <c r="R134" i="5"/>
  <c r="S134" i="5"/>
  <c r="T134" i="5"/>
  <c r="U134" i="5"/>
  <c r="L135" i="5"/>
  <c r="M135" i="5"/>
  <c r="N135" i="5"/>
  <c r="O135" i="5"/>
  <c r="P135" i="5"/>
  <c r="Q135" i="5"/>
  <c r="R135" i="5"/>
  <c r="S135" i="5"/>
  <c r="T135" i="5"/>
  <c r="U135" i="5"/>
  <c r="L136" i="5"/>
  <c r="M136" i="5"/>
  <c r="N136" i="5"/>
  <c r="O136" i="5"/>
  <c r="P136" i="5"/>
  <c r="Q136" i="5"/>
  <c r="R136" i="5"/>
  <c r="S136" i="5"/>
  <c r="T136" i="5"/>
  <c r="U136" i="5"/>
  <c r="L137" i="5"/>
  <c r="M137" i="5"/>
  <c r="N137" i="5"/>
  <c r="O137" i="5"/>
  <c r="P137" i="5"/>
  <c r="Q137" i="5"/>
  <c r="R137" i="5"/>
  <c r="S137" i="5"/>
  <c r="T137" i="5"/>
  <c r="U137" i="5"/>
  <c r="L138" i="5"/>
  <c r="M138" i="5"/>
  <c r="N138" i="5"/>
  <c r="O138" i="5"/>
  <c r="P138" i="5"/>
  <c r="Q138" i="5"/>
  <c r="R138" i="5"/>
  <c r="S138" i="5"/>
  <c r="T138" i="5"/>
  <c r="U138" i="5"/>
  <c r="L139" i="5"/>
  <c r="M139" i="5"/>
  <c r="N139" i="5"/>
  <c r="O139" i="5"/>
  <c r="P139" i="5"/>
  <c r="Q139" i="5"/>
  <c r="R139" i="5"/>
  <c r="S139" i="5"/>
  <c r="T139" i="5"/>
  <c r="U139" i="5"/>
  <c r="L140" i="5"/>
  <c r="M140" i="5"/>
  <c r="N140" i="5"/>
  <c r="O140" i="5"/>
  <c r="P140" i="5"/>
  <c r="Q140" i="5"/>
  <c r="R140" i="5"/>
  <c r="S140" i="5"/>
  <c r="T140" i="5"/>
  <c r="U140" i="5"/>
  <c r="L141" i="5"/>
  <c r="M141" i="5"/>
  <c r="N141" i="5"/>
  <c r="O141" i="5"/>
  <c r="P141" i="5"/>
  <c r="Q141" i="5"/>
  <c r="R141" i="5"/>
  <c r="S141" i="5"/>
  <c r="T141" i="5"/>
  <c r="U141" i="5"/>
  <c r="L142" i="5"/>
  <c r="M142" i="5"/>
  <c r="N142" i="5"/>
  <c r="O142" i="5"/>
  <c r="P142" i="5"/>
  <c r="Q142" i="5"/>
  <c r="R142" i="5"/>
  <c r="S142" i="5"/>
  <c r="T142" i="5"/>
  <c r="U142" i="5"/>
  <c r="L143" i="5"/>
  <c r="M143" i="5"/>
  <c r="N143" i="5"/>
  <c r="O143" i="5"/>
  <c r="P143" i="5"/>
  <c r="Q143" i="5"/>
  <c r="R143" i="5"/>
  <c r="S143" i="5"/>
  <c r="T143" i="5"/>
  <c r="U143" i="5"/>
  <c r="L144" i="5"/>
  <c r="M144" i="5"/>
  <c r="N144" i="5"/>
  <c r="O144" i="5"/>
  <c r="P144" i="5"/>
  <c r="Q144" i="5"/>
  <c r="R144" i="5"/>
  <c r="S144" i="5"/>
  <c r="T144" i="5"/>
  <c r="U144" i="5"/>
  <c r="L145" i="5"/>
  <c r="M145" i="5"/>
  <c r="N145" i="5"/>
  <c r="O145" i="5"/>
  <c r="P145" i="5"/>
  <c r="Q145" i="5"/>
  <c r="R145" i="5"/>
  <c r="S145" i="5"/>
  <c r="T145" i="5"/>
  <c r="U145" i="5"/>
  <c r="L146" i="5"/>
  <c r="M146" i="5"/>
  <c r="N146" i="5"/>
  <c r="O146" i="5"/>
  <c r="P146" i="5"/>
  <c r="Q146" i="5"/>
  <c r="R146" i="5"/>
  <c r="S146" i="5"/>
  <c r="T146" i="5"/>
  <c r="U146" i="5"/>
  <c r="L147" i="5"/>
  <c r="M147" i="5"/>
  <c r="N147" i="5"/>
  <c r="O147" i="5"/>
  <c r="P147" i="5"/>
  <c r="Q147" i="5"/>
  <c r="R147" i="5"/>
  <c r="S147" i="5"/>
  <c r="T147" i="5"/>
  <c r="U147" i="5"/>
  <c r="L148" i="5"/>
  <c r="M148" i="5"/>
  <c r="N148" i="5"/>
  <c r="O148" i="5"/>
  <c r="P148" i="5"/>
  <c r="Q148" i="5"/>
  <c r="R148" i="5"/>
  <c r="S148" i="5"/>
  <c r="T148" i="5"/>
  <c r="U148" i="5"/>
  <c r="L149" i="5"/>
  <c r="M149" i="5"/>
  <c r="N149" i="5"/>
  <c r="O149" i="5"/>
  <c r="P149" i="5"/>
  <c r="Q149" i="5"/>
  <c r="R149" i="5"/>
  <c r="S149" i="5"/>
  <c r="T149" i="5"/>
  <c r="U149" i="5"/>
  <c r="L150" i="5"/>
  <c r="M150" i="5"/>
  <c r="N150" i="5"/>
  <c r="O150" i="5"/>
  <c r="P150" i="5"/>
  <c r="Q150" i="5"/>
  <c r="R150" i="5"/>
  <c r="S150" i="5"/>
  <c r="T150" i="5"/>
  <c r="U150" i="5"/>
  <c r="L151" i="5"/>
  <c r="M151" i="5"/>
  <c r="N151" i="5"/>
  <c r="O151" i="5"/>
  <c r="P151" i="5"/>
  <c r="Q151" i="5"/>
  <c r="R151" i="5"/>
  <c r="S151" i="5"/>
  <c r="T151" i="5"/>
  <c r="U151" i="5"/>
  <c r="L152" i="5"/>
  <c r="M152" i="5"/>
  <c r="N152" i="5"/>
  <c r="O152" i="5"/>
  <c r="P152" i="5"/>
  <c r="Q152" i="5"/>
  <c r="R152" i="5"/>
  <c r="S152" i="5"/>
  <c r="T152" i="5"/>
  <c r="U152" i="5"/>
  <c r="L4" i="5"/>
  <c r="M4" i="5"/>
  <c r="N4" i="5"/>
  <c r="O4" i="5"/>
  <c r="P4" i="5"/>
  <c r="Q4" i="5"/>
  <c r="R4" i="5"/>
  <c r="S4" i="5"/>
  <c r="T4" i="5"/>
  <c r="U4" i="5"/>
  <c r="L5" i="5"/>
  <c r="M5" i="5"/>
  <c r="N5" i="5"/>
  <c r="O5" i="5"/>
  <c r="P5" i="5"/>
  <c r="Q5" i="5"/>
  <c r="R5" i="5"/>
  <c r="S5" i="5"/>
  <c r="T5" i="5"/>
  <c r="U5" i="5"/>
  <c r="L6" i="5"/>
  <c r="M6" i="5"/>
  <c r="N6" i="5"/>
  <c r="O6" i="5"/>
  <c r="P6" i="5"/>
  <c r="Q6" i="5"/>
  <c r="R6" i="5"/>
  <c r="S6" i="5"/>
  <c r="T6" i="5"/>
  <c r="U6" i="5"/>
  <c r="L7" i="5"/>
  <c r="M7" i="5"/>
  <c r="N7" i="5"/>
  <c r="O7" i="5"/>
  <c r="P7" i="5"/>
  <c r="Q7" i="5"/>
  <c r="R7" i="5"/>
  <c r="S7" i="5"/>
  <c r="T7" i="5"/>
  <c r="U7" i="5"/>
  <c r="L8" i="5"/>
  <c r="M8" i="5"/>
  <c r="N8" i="5"/>
  <c r="O8" i="5"/>
  <c r="P8" i="5"/>
  <c r="Q8" i="5"/>
  <c r="R8" i="5"/>
  <c r="S8" i="5"/>
  <c r="T8" i="5"/>
  <c r="U8" i="5"/>
  <c r="L9" i="5"/>
  <c r="M9" i="5"/>
  <c r="N9" i="5"/>
  <c r="O9" i="5"/>
  <c r="P9" i="5"/>
  <c r="Q9" i="5"/>
  <c r="R9" i="5"/>
  <c r="S9" i="5"/>
  <c r="T9" i="5"/>
  <c r="U9" i="5"/>
  <c r="L10" i="5"/>
  <c r="M10" i="5"/>
  <c r="N10" i="5"/>
  <c r="O10" i="5"/>
  <c r="P10" i="5"/>
  <c r="Q10" i="5"/>
  <c r="R10" i="5"/>
  <c r="S10" i="5"/>
  <c r="T10" i="5"/>
  <c r="U10" i="5"/>
  <c r="L11" i="5"/>
  <c r="M11" i="5"/>
  <c r="N11" i="5"/>
  <c r="O11" i="5"/>
  <c r="P11" i="5"/>
  <c r="Q11" i="5"/>
  <c r="R11" i="5"/>
  <c r="S11" i="5"/>
  <c r="T11" i="5"/>
  <c r="U11" i="5"/>
  <c r="L12" i="5"/>
  <c r="M12" i="5"/>
  <c r="N12" i="5"/>
  <c r="O12" i="5"/>
  <c r="P12" i="5"/>
  <c r="Q12" i="5"/>
  <c r="R12" i="5"/>
  <c r="S12" i="5"/>
  <c r="T12" i="5"/>
  <c r="U12" i="5"/>
  <c r="L13" i="5"/>
  <c r="M13" i="5"/>
  <c r="N13" i="5"/>
  <c r="O13" i="5"/>
  <c r="P13" i="5"/>
  <c r="Q13" i="5"/>
  <c r="R13" i="5"/>
  <c r="S13" i="5"/>
  <c r="T13" i="5"/>
  <c r="U13" i="5"/>
  <c r="L14" i="5"/>
  <c r="M14" i="5"/>
  <c r="N14" i="5"/>
  <c r="O14" i="5"/>
  <c r="P14" i="5"/>
  <c r="Q14" i="5"/>
  <c r="R14" i="5"/>
  <c r="S14" i="5"/>
  <c r="T14" i="5"/>
  <c r="U14" i="5"/>
  <c r="L15" i="5"/>
  <c r="M15" i="5"/>
  <c r="N15" i="5"/>
  <c r="O15" i="5"/>
  <c r="P15" i="5"/>
  <c r="Q15" i="5"/>
  <c r="R15" i="5"/>
  <c r="S15" i="5"/>
  <c r="T15" i="5"/>
  <c r="U15" i="5"/>
  <c r="L16" i="5"/>
  <c r="M16" i="5"/>
  <c r="N16" i="5"/>
  <c r="O16" i="5"/>
  <c r="P16" i="5"/>
  <c r="Q16" i="5"/>
  <c r="R16" i="5"/>
  <c r="S16" i="5"/>
  <c r="T16" i="5"/>
  <c r="U16" i="5"/>
  <c r="L17" i="5"/>
  <c r="M17" i="5"/>
  <c r="N17" i="5"/>
  <c r="O17" i="5"/>
  <c r="P17" i="5"/>
  <c r="Q17" i="5"/>
  <c r="R17" i="5"/>
  <c r="S17" i="5"/>
  <c r="T17" i="5"/>
  <c r="U17" i="5"/>
  <c r="L18" i="5"/>
  <c r="M18" i="5"/>
  <c r="N18" i="5"/>
  <c r="O18" i="5"/>
  <c r="P18" i="5"/>
  <c r="Q18" i="5"/>
  <c r="R18" i="5"/>
  <c r="S18" i="5"/>
  <c r="T18" i="5"/>
  <c r="U18" i="5"/>
  <c r="L19" i="5"/>
  <c r="M19" i="5"/>
  <c r="N19" i="5"/>
  <c r="O19" i="5"/>
  <c r="P19" i="5"/>
  <c r="Q19" i="5"/>
  <c r="R19" i="5"/>
  <c r="S19" i="5"/>
  <c r="T19" i="5"/>
  <c r="U19" i="5"/>
  <c r="L20" i="5"/>
  <c r="M20" i="5"/>
  <c r="N20" i="5"/>
  <c r="O20" i="5"/>
  <c r="P20" i="5"/>
  <c r="Q20" i="5"/>
  <c r="R20" i="5"/>
  <c r="S20" i="5"/>
  <c r="T20" i="5"/>
  <c r="U20" i="5"/>
  <c r="L21" i="5"/>
  <c r="M21" i="5"/>
  <c r="N21" i="5"/>
  <c r="O21" i="5"/>
  <c r="P21" i="5"/>
  <c r="Q21" i="5"/>
  <c r="R21" i="5"/>
  <c r="S21" i="5"/>
  <c r="T21" i="5"/>
  <c r="U21" i="5"/>
  <c r="L22" i="5"/>
  <c r="M22" i="5"/>
  <c r="N22" i="5"/>
  <c r="O22" i="5"/>
  <c r="P22" i="5"/>
  <c r="Q22" i="5"/>
  <c r="R22" i="5"/>
  <c r="S22" i="5"/>
  <c r="T22" i="5"/>
  <c r="U22" i="5"/>
  <c r="L23" i="5"/>
  <c r="M23" i="5"/>
  <c r="N23" i="5"/>
  <c r="O23" i="5"/>
  <c r="P23" i="5"/>
  <c r="Q23" i="5"/>
  <c r="R23" i="5"/>
  <c r="S23" i="5"/>
  <c r="T23" i="5"/>
  <c r="U23" i="5"/>
  <c r="L24" i="5"/>
  <c r="M24" i="5"/>
  <c r="N24" i="5"/>
  <c r="O24" i="5"/>
  <c r="P24" i="5"/>
  <c r="Q24" i="5"/>
  <c r="R24" i="5"/>
  <c r="S24" i="5"/>
  <c r="T24" i="5"/>
  <c r="U24" i="5"/>
  <c r="L25" i="5"/>
  <c r="M25" i="5"/>
  <c r="N25" i="5"/>
  <c r="O25" i="5"/>
  <c r="P25" i="5"/>
  <c r="Q25" i="5"/>
  <c r="R25" i="5"/>
  <c r="S25" i="5"/>
  <c r="T25" i="5"/>
  <c r="U25" i="5"/>
  <c r="L26" i="5"/>
  <c r="M26" i="5"/>
  <c r="N26" i="5"/>
  <c r="O26" i="5"/>
  <c r="P26" i="5"/>
  <c r="Q26" i="5"/>
  <c r="R26" i="5"/>
  <c r="S26" i="5"/>
  <c r="T26" i="5"/>
  <c r="U26" i="5"/>
  <c r="L27" i="5"/>
  <c r="M27" i="5"/>
  <c r="N27" i="5"/>
  <c r="O27" i="5"/>
  <c r="P27" i="5"/>
  <c r="Q27" i="5"/>
  <c r="R27" i="5"/>
  <c r="S27" i="5"/>
  <c r="T27" i="5"/>
  <c r="U27" i="5"/>
  <c r="L28" i="5"/>
  <c r="M28" i="5"/>
  <c r="N28" i="5"/>
  <c r="O28" i="5"/>
  <c r="P28" i="5"/>
  <c r="Q28" i="5"/>
  <c r="R28" i="5"/>
  <c r="S28" i="5"/>
  <c r="T28" i="5"/>
  <c r="U28" i="5"/>
  <c r="U3" i="5"/>
  <c r="T3" i="5"/>
  <c r="S3" i="5"/>
  <c r="R3" i="5"/>
  <c r="Q3" i="5"/>
  <c r="P3" i="5"/>
  <c r="O3" i="5"/>
  <c r="N3" i="5"/>
  <c r="M3" i="5"/>
  <c r="L3" i="5"/>
  <c r="F149" i="5"/>
  <c r="G149" i="5"/>
  <c r="H149" i="5"/>
  <c r="I149" i="5"/>
  <c r="J149" i="5"/>
  <c r="K149" i="5"/>
  <c r="F150" i="5"/>
  <c r="G150" i="5"/>
  <c r="H150" i="5"/>
  <c r="I150" i="5"/>
  <c r="J150" i="5"/>
  <c r="K150" i="5"/>
  <c r="F151" i="5"/>
  <c r="G151" i="5"/>
  <c r="H151" i="5"/>
  <c r="I151" i="5"/>
  <c r="J151" i="5"/>
  <c r="K151" i="5"/>
  <c r="F152" i="5"/>
  <c r="G152" i="5"/>
  <c r="H152" i="5"/>
  <c r="I152" i="5"/>
  <c r="J152" i="5"/>
  <c r="K152" i="5"/>
  <c r="F120" i="5"/>
  <c r="G120" i="5"/>
  <c r="H120" i="5"/>
  <c r="I120" i="5"/>
  <c r="J120" i="5"/>
  <c r="K120" i="5"/>
  <c r="F121" i="5"/>
  <c r="G121" i="5"/>
  <c r="H121" i="5"/>
  <c r="I121" i="5"/>
  <c r="J121" i="5"/>
  <c r="K121" i="5"/>
  <c r="F122" i="5"/>
  <c r="G122" i="5"/>
  <c r="H122" i="5"/>
  <c r="I122" i="5"/>
  <c r="J122" i="5"/>
  <c r="K122" i="5"/>
  <c r="F123" i="5"/>
  <c r="G123" i="5"/>
  <c r="H123" i="5"/>
  <c r="I123" i="5"/>
  <c r="J123" i="5"/>
  <c r="K123" i="5"/>
  <c r="F124" i="5"/>
  <c r="G124" i="5"/>
  <c r="H124" i="5"/>
  <c r="I124" i="5"/>
  <c r="J124" i="5"/>
  <c r="K124" i="5"/>
  <c r="F125" i="5"/>
  <c r="G125" i="5"/>
  <c r="H125" i="5"/>
  <c r="I125" i="5"/>
  <c r="J125" i="5"/>
  <c r="K125" i="5"/>
  <c r="F126" i="5"/>
  <c r="G126" i="5"/>
  <c r="H126" i="5"/>
  <c r="I126" i="5"/>
  <c r="J126" i="5"/>
  <c r="K126" i="5"/>
  <c r="F127" i="5"/>
  <c r="G127" i="5"/>
  <c r="H127" i="5"/>
  <c r="I127" i="5"/>
  <c r="J127" i="5"/>
  <c r="K127" i="5"/>
  <c r="F128" i="5"/>
  <c r="G128" i="5"/>
  <c r="H128" i="5"/>
  <c r="I128" i="5"/>
  <c r="J128" i="5"/>
  <c r="K128" i="5"/>
  <c r="F129" i="5"/>
  <c r="G129" i="5"/>
  <c r="H129" i="5"/>
  <c r="I129" i="5"/>
  <c r="J129" i="5"/>
  <c r="K129" i="5"/>
  <c r="F130" i="5"/>
  <c r="G130" i="5"/>
  <c r="H130" i="5"/>
  <c r="I130" i="5"/>
  <c r="J130" i="5"/>
  <c r="K130" i="5"/>
  <c r="F131" i="5"/>
  <c r="G131" i="5"/>
  <c r="H131" i="5"/>
  <c r="I131" i="5"/>
  <c r="J131" i="5"/>
  <c r="K131" i="5"/>
  <c r="F132" i="5"/>
  <c r="G132" i="5"/>
  <c r="H132" i="5"/>
  <c r="I132" i="5"/>
  <c r="J132" i="5"/>
  <c r="K132" i="5"/>
  <c r="F133" i="5"/>
  <c r="G133" i="5"/>
  <c r="H133" i="5"/>
  <c r="I133" i="5"/>
  <c r="J133" i="5"/>
  <c r="K133" i="5"/>
  <c r="F134" i="5"/>
  <c r="G134" i="5"/>
  <c r="H134" i="5"/>
  <c r="I134" i="5"/>
  <c r="J134" i="5"/>
  <c r="K134" i="5"/>
  <c r="F135" i="5"/>
  <c r="G135" i="5"/>
  <c r="H135" i="5"/>
  <c r="I135" i="5"/>
  <c r="J135" i="5"/>
  <c r="K135" i="5"/>
  <c r="F136" i="5"/>
  <c r="G136" i="5"/>
  <c r="H136" i="5"/>
  <c r="I136" i="5"/>
  <c r="J136" i="5"/>
  <c r="K136" i="5"/>
  <c r="F137" i="5"/>
  <c r="G137" i="5"/>
  <c r="H137" i="5"/>
  <c r="I137" i="5"/>
  <c r="J137" i="5"/>
  <c r="K137" i="5"/>
  <c r="F138" i="5"/>
  <c r="G138" i="5"/>
  <c r="H138" i="5"/>
  <c r="I138" i="5"/>
  <c r="J138" i="5"/>
  <c r="K138" i="5"/>
  <c r="F139" i="5"/>
  <c r="G139" i="5"/>
  <c r="H139" i="5"/>
  <c r="I139" i="5"/>
  <c r="J139" i="5"/>
  <c r="K139" i="5"/>
  <c r="F140" i="5"/>
  <c r="G140" i="5"/>
  <c r="H140" i="5"/>
  <c r="I140" i="5"/>
  <c r="J140" i="5"/>
  <c r="K140" i="5"/>
  <c r="F141" i="5"/>
  <c r="G141" i="5"/>
  <c r="H141" i="5"/>
  <c r="I141" i="5"/>
  <c r="J141" i="5"/>
  <c r="K141" i="5"/>
  <c r="F142" i="5"/>
  <c r="G142" i="5"/>
  <c r="H142" i="5"/>
  <c r="I142" i="5"/>
  <c r="J142" i="5"/>
  <c r="K142" i="5"/>
  <c r="F143" i="5"/>
  <c r="G143" i="5"/>
  <c r="H143" i="5"/>
  <c r="I143" i="5"/>
  <c r="J143" i="5"/>
  <c r="K143" i="5"/>
  <c r="F144" i="5"/>
  <c r="G144" i="5"/>
  <c r="H144" i="5"/>
  <c r="I144" i="5"/>
  <c r="J144" i="5"/>
  <c r="K144" i="5"/>
  <c r="F145" i="5"/>
  <c r="G145" i="5"/>
  <c r="H145" i="5"/>
  <c r="I145" i="5"/>
  <c r="J145" i="5"/>
  <c r="K145" i="5"/>
  <c r="F146" i="5"/>
  <c r="G146" i="5"/>
  <c r="H146" i="5"/>
  <c r="I146" i="5"/>
  <c r="J146" i="5"/>
  <c r="K146" i="5"/>
  <c r="F147" i="5"/>
  <c r="G147" i="5"/>
  <c r="H147" i="5"/>
  <c r="I147" i="5"/>
  <c r="J147" i="5"/>
  <c r="K147" i="5"/>
  <c r="F148" i="5"/>
  <c r="G148" i="5"/>
  <c r="H148" i="5"/>
  <c r="I148" i="5"/>
  <c r="J148" i="5"/>
  <c r="K148" i="5"/>
  <c r="F97" i="5"/>
  <c r="G97" i="5"/>
  <c r="H97" i="5"/>
  <c r="I97" i="5"/>
  <c r="J97" i="5"/>
  <c r="K97" i="5"/>
  <c r="F98" i="5"/>
  <c r="G98" i="5"/>
  <c r="H98" i="5"/>
  <c r="I98" i="5"/>
  <c r="J98" i="5"/>
  <c r="K98" i="5"/>
  <c r="F99" i="5"/>
  <c r="G99" i="5"/>
  <c r="H99" i="5"/>
  <c r="I99" i="5"/>
  <c r="J99" i="5"/>
  <c r="K99" i="5"/>
  <c r="F100" i="5"/>
  <c r="G100" i="5"/>
  <c r="H100" i="5"/>
  <c r="I100" i="5"/>
  <c r="J100" i="5"/>
  <c r="K100" i="5"/>
  <c r="F101" i="5"/>
  <c r="G101" i="5"/>
  <c r="H101" i="5"/>
  <c r="I101" i="5"/>
  <c r="J101" i="5"/>
  <c r="K101" i="5"/>
  <c r="F102" i="5"/>
  <c r="G102" i="5"/>
  <c r="H102" i="5"/>
  <c r="I102" i="5"/>
  <c r="J102" i="5"/>
  <c r="K102" i="5"/>
  <c r="F103" i="5"/>
  <c r="G103" i="5"/>
  <c r="H103" i="5"/>
  <c r="I103" i="5"/>
  <c r="J103" i="5"/>
  <c r="K103" i="5"/>
  <c r="F104" i="5"/>
  <c r="G104" i="5"/>
  <c r="H104" i="5"/>
  <c r="I104" i="5"/>
  <c r="J104" i="5"/>
  <c r="K104" i="5"/>
  <c r="F105" i="5"/>
  <c r="G105" i="5"/>
  <c r="H105" i="5"/>
  <c r="I105" i="5"/>
  <c r="J105" i="5"/>
  <c r="K105" i="5"/>
  <c r="F106" i="5"/>
  <c r="G106" i="5"/>
  <c r="H106" i="5"/>
  <c r="I106" i="5"/>
  <c r="J106" i="5"/>
  <c r="K106" i="5"/>
  <c r="F107" i="5"/>
  <c r="G107" i="5"/>
  <c r="H107" i="5"/>
  <c r="I107" i="5"/>
  <c r="J107" i="5"/>
  <c r="K107" i="5"/>
  <c r="F108" i="5"/>
  <c r="G108" i="5"/>
  <c r="H108" i="5"/>
  <c r="I108" i="5"/>
  <c r="J108" i="5"/>
  <c r="K108" i="5"/>
  <c r="F109" i="5"/>
  <c r="G109" i="5"/>
  <c r="H109" i="5"/>
  <c r="I109" i="5"/>
  <c r="J109" i="5"/>
  <c r="K109" i="5"/>
  <c r="F110" i="5"/>
  <c r="G110" i="5"/>
  <c r="H110" i="5"/>
  <c r="I110" i="5"/>
  <c r="J110" i="5"/>
  <c r="K110" i="5"/>
  <c r="F111" i="5"/>
  <c r="G111" i="5"/>
  <c r="H111" i="5"/>
  <c r="I111" i="5"/>
  <c r="J111" i="5"/>
  <c r="K111" i="5"/>
  <c r="F112" i="5"/>
  <c r="G112" i="5"/>
  <c r="H112" i="5"/>
  <c r="I112" i="5"/>
  <c r="J112" i="5"/>
  <c r="K112" i="5"/>
  <c r="F113" i="5"/>
  <c r="G113" i="5"/>
  <c r="H113" i="5"/>
  <c r="I113" i="5"/>
  <c r="J113" i="5"/>
  <c r="K113" i="5"/>
  <c r="F114" i="5"/>
  <c r="G114" i="5"/>
  <c r="H114" i="5"/>
  <c r="I114" i="5"/>
  <c r="J114" i="5"/>
  <c r="K114" i="5"/>
  <c r="F115" i="5"/>
  <c r="G115" i="5"/>
  <c r="H115" i="5"/>
  <c r="I115" i="5"/>
  <c r="J115" i="5"/>
  <c r="K115" i="5"/>
  <c r="F116" i="5"/>
  <c r="G116" i="5"/>
  <c r="H116" i="5"/>
  <c r="I116" i="5"/>
  <c r="J116" i="5"/>
  <c r="K116" i="5"/>
  <c r="F117" i="5"/>
  <c r="G117" i="5"/>
  <c r="H117" i="5"/>
  <c r="I117" i="5"/>
  <c r="J117" i="5"/>
  <c r="K117" i="5"/>
  <c r="F118" i="5"/>
  <c r="G118" i="5"/>
  <c r="H118" i="5"/>
  <c r="I118" i="5"/>
  <c r="J118" i="5"/>
  <c r="K118" i="5"/>
  <c r="F119" i="5"/>
  <c r="G119" i="5"/>
  <c r="H119" i="5"/>
  <c r="I119" i="5"/>
  <c r="J119" i="5"/>
  <c r="K119" i="5"/>
  <c r="F71" i="5"/>
  <c r="G71" i="5"/>
  <c r="H71" i="5"/>
  <c r="I71" i="5"/>
  <c r="J71" i="5"/>
  <c r="K71" i="5"/>
  <c r="F72" i="5"/>
  <c r="G72" i="5"/>
  <c r="H72" i="5"/>
  <c r="I72" i="5"/>
  <c r="J72" i="5"/>
  <c r="K72" i="5"/>
  <c r="F73" i="5"/>
  <c r="G73" i="5"/>
  <c r="H73" i="5"/>
  <c r="I73" i="5"/>
  <c r="J73" i="5"/>
  <c r="K73" i="5"/>
  <c r="F74" i="5"/>
  <c r="G74" i="5"/>
  <c r="H74" i="5"/>
  <c r="I74" i="5"/>
  <c r="J74" i="5"/>
  <c r="K74" i="5"/>
  <c r="F75" i="5"/>
  <c r="G75" i="5"/>
  <c r="H75" i="5"/>
  <c r="I75" i="5"/>
  <c r="J75" i="5"/>
  <c r="K75" i="5"/>
  <c r="F76" i="5"/>
  <c r="G76" i="5"/>
  <c r="H76" i="5"/>
  <c r="I76" i="5"/>
  <c r="J76" i="5"/>
  <c r="K76" i="5"/>
  <c r="F77" i="5"/>
  <c r="G77" i="5"/>
  <c r="H77" i="5"/>
  <c r="I77" i="5"/>
  <c r="J77" i="5"/>
  <c r="K77" i="5"/>
  <c r="F78" i="5"/>
  <c r="G78" i="5"/>
  <c r="H78" i="5"/>
  <c r="I78" i="5"/>
  <c r="J78" i="5"/>
  <c r="K78" i="5"/>
  <c r="F79" i="5"/>
  <c r="G79" i="5"/>
  <c r="H79" i="5"/>
  <c r="I79" i="5"/>
  <c r="J79" i="5"/>
  <c r="K79" i="5"/>
  <c r="F80" i="5"/>
  <c r="G80" i="5"/>
  <c r="H80" i="5"/>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I86" i="5"/>
  <c r="J86" i="5"/>
  <c r="K86" i="5"/>
  <c r="F87" i="5"/>
  <c r="G87" i="5"/>
  <c r="H87" i="5"/>
  <c r="I87" i="5"/>
  <c r="J87" i="5"/>
  <c r="K87" i="5"/>
  <c r="F88" i="5"/>
  <c r="G88" i="5"/>
  <c r="H88" i="5"/>
  <c r="I88" i="5"/>
  <c r="J88" i="5"/>
  <c r="K88" i="5"/>
  <c r="F89" i="5"/>
  <c r="G89" i="5"/>
  <c r="H89" i="5"/>
  <c r="I89" i="5"/>
  <c r="J89" i="5"/>
  <c r="K89" i="5"/>
  <c r="F90" i="5"/>
  <c r="G90" i="5"/>
  <c r="H90" i="5"/>
  <c r="I90" i="5"/>
  <c r="J90" i="5"/>
  <c r="K90" i="5"/>
  <c r="F91" i="5"/>
  <c r="G91" i="5"/>
  <c r="H91" i="5"/>
  <c r="I91" i="5"/>
  <c r="J91" i="5"/>
  <c r="K91" i="5"/>
  <c r="F92" i="5"/>
  <c r="G92" i="5"/>
  <c r="H92" i="5"/>
  <c r="I92" i="5"/>
  <c r="J92" i="5"/>
  <c r="K92" i="5"/>
  <c r="F93" i="5"/>
  <c r="G93" i="5"/>
  <c r="H93" i="5"/>
  <c r="I93" i="5"/>
  <c r="J93" i="5"/>
  <c r="K93" i="5"/>
  <c r="F94" i="5"/>
  <c r="G94" i="5"/>
  <c r="H94" i="5"/>
  <c r="I94" i="5"/>
  <c r="J94" i="5"/>
  <c r="K94" i="5"/>
  <c r="F95" i="5"/>
  <c r="G95" i="5"/>
  <c r="H95" i="5"/>
  <c r="I95" i="5"/>
  <c r="J95" i="5"/>
  <c r="K95" i="5"/>
  <c r="F96" i="5"/>
  <c r="G96" i="5"/>
  <c r="H96" i="5"/>
  <c r="I96" i="5"/>
  <c r="J96" i="5"/>
  <c r="K96" i="5"/>
  <c r="F46" i="5"/>
  <c r="G46" i="5"/>
  <c r="H46" i="5"/>
  <c r="I46" i="5"/>
  <c r="J46" i="5"/>
  <c r="K46" i="5"/>
  <c r="F47" i="5"/>
  <c r="G47" i="5"/>
  <c r="H47" i="5"/>
  <c r="I47" i="5"/>
  <c r="J47" i="5"/>
  <c r="K47" i="5"/>
  <c r="F48" i="5"/>
  <c r="G48" i="5"/>
  <c r="H48" i="5"/>
  <c r="I48" i="5"/>
  <c r="J48" i="5"/>
  <c r="K48" i="5"/>
  <c r="F49" i="5"/>
  <c r="G49" i="5"/>
  <c r="H49" i="5"/>
  <c r="I49" i="5"/>
  <c r="J49" i="5"/>
  <c r="K49" i="5"/>
  <c r="F50" i="5"/>
  <c r="G50" i="5"/>
  <c r="H50" i="5"/>
  <c r="I50" i="5"/>
  <c r="J50" i="5"/>
  <c r="K50" i="5"/>
  <c r="F51" i="5"/>
  <c r="G51" i="5"/>
  <c r="H51" i="5"/>
  <c r="I51" i="5"/>
  <c r="J51" i="5"/>
  <c r="K51" i="5"/>
  <c r="F52" i="5"/>
  <c r="G52" i="5"/>
  <c r="H52" i="5"/>
  <c r="I52" i="5"/>
  <c r="J52" i="5"/>
  <c r="K52" i="5"/>
  <c r="F53" i="5"/>
  <c r="G53" i="5"/>
  <c r="H53" i="5"/>
  <c r="I53" i="5"/>
  <c r="J53" i="5"/>
  <c r="K53" i="5"/>
  <c r="F54" i="5"/>
  <c r="G54" i="5"/>
  <c r="H54" i="5"/>
  <c r="I54" i="5"/>
  <c r="J54" i="5"/>
  <c r="K54" i="5"/>
  <c r="F55" i="5"/>
  <c r="G55" i="5"/>
  <c r="H55" i="5"/>
  <c r="I55" i="5"/>
  <c r="J55" i="5"/>
  <c r="K55" i="5"/>
  <c r="F56" i="5"/>
  <c r="G56" i="5"/>
  <c r="H56" i="5"/>
  <c r="I56" i="5"/>
  <c r="J56" i="5"/>
  <c r="K56" i="5"/>
  <c r="F57" i="5"/>
  <c r="G57" i="5"/>
  <c r="H57" i="5"/>
  <c r="I57" i="5"/>
  <c r="J57" i="5"/>
  <c r="K57" i="5"/>
  <c r="F58" i="5"/>
  <c r="G58" i="5"/>
  <c r="H58" i="5"/>
  <c r="I58" i="5"/>
  <c r="J58" i="5"/>
  <c r="K58" i="5"/>
  <c r="F59" i="5"/>
  <c r="G59" i="5"/>
  <c r="H59" i="5"/>
  <c r="I59" i="5"/>
  <c r="J59" i="5"/>
  <c r="K59" i="5"/>
  <c r="F60" i="5"/>
  <c r="G60" i="5"/>
  <c r="H60" i="5"/>
  <c r="I60" i="5"/>
  <c r="J60" i="5"/>
  <c r="K60" i="5"/>
  <c r="F61" i="5"/>
  <c r="G61" i="5"/>
  <c r="H61" i="5"/>
  <c r="I61" i="5"/>
  <c r="J61" i="5"/>
  <c r="K61" i="5"/>
  <c r="F62" i="5"/>
  <c r="G62" i="5"/>
  <c r="H62" i="5"/>
  <c r="I62" i="5"/>
  <c r="J62" i="5"/>
  <c r="K62" i="5"/>
  <c r="F63" i="5"/>
  <c r="G63" i="5"/>
  <c r="H63" i="5"/>
  <c r="I63" i="5"/>
  <c r="J63" i="5"/>
  <c r="K63" i="5"/>
  <c r="F64" i="5"/>
  <c r="G64" i="5"/>
  <c r="H64" i="5"/>
  <c r="I64" i="5"/>
  <c r="J64" i="5"/>
  <c r="K64" i="5"/>
  <c r="F65" i="5"/>
  <c r="G65" i="5"/>
  <c r="H65" i="5"/>
  <c r="I65" i="5"/>
  <c r="J65" i="5"/>
  <c r="K65" i="5"/>
  <c r="F66" i="5"/>
  <c r="G66" i="5"/>
  <c r="H66" i="5"/>
  <c r="I66" i="5"/>
  <c r="J66" i="5"/>
  <c r="K66" i="5"/>
  <c r="F67" i="5"/>
  <c r="G67" i="5"/>
  <c r="H67" i="5"/>
  <c r="I67" i="5"/>
  <c r="J67" i="5"/>
  <c r="K67" i="5"/>
  <c r="F68" i="5"/>
  <c r="G68" i="5"/>
  <c r="H68" i="5"/>
  <c r="I68" i="5"/>
  <c r="J68" i="5"/>
  <c r="K68" i="5"/>
  <c r="F69" i="5"/>
  <c r="G69" i="5"/>
  <c r="H69" i="5"/>
  <c r="I69" i="5"/>
  <c r="J69" i="5"/>
  <c r="K69" i="5"/>
  <c r="F70" i="5"/>
  <c r="G70" i="5"/>
  <c r="H70" i="5"/>
  <c r="I70" i="5"/>
  <c r="J70" i="5"/>
  <c r="K70" i="5"/>
  <c r="H28" i="5"/>
  <c r="F29" i="5"/>
  <c r="G29" i="5"/>
  <c r="H29" i="5"/>
  <c r="I29" i="5"/>
  <c r="J29" i="5"/>
  <c r="K29" i="5"/>
  <c r="H30" i="5"/>
  <c r="F31" i="5"/>
  <c r="G31" i="5"/>
  <c r="H31" i="5"/>
  <c r="I31" i="5"/>
  <c r="J31" i="5"/>
  <c r="K31" i="5"/>
  <c r="F32" i="5"/>
  <c r="G32" i="5"/>
  <c r="H32" i="5"/>
  <c r="I32" i="5"/>
  <c r="J32" i="5"/>
  <c r="K32" i="5"/>
  <c r="F33" i="5"/>
  <c r="G33" i="5"/>
  <c r="H33" i="5"/>
  <c r="I33" i="5"/>
  <c r="J33" i="5"/>
  <c r="K33" i="5"/>
  <c r="F34" i="5"/>
  <c r="G34" i="5"/>
  <c r="H34" i="5"/>
  <c r="I34" i="5"/>
  <c r="J34" i="5"/>
  <c r="K34" i="5"/>
  <c r="F35" i="5"/>
  <c r="G35" i="5"/>
  <c r="H35" i="5"/>
  <c r="I35" i="5"/>
  <c r="J35" i="5"/>
  <c r="K35" i="5"/>
  <c r="F36" i="5"/>
  <c r="G36" i="5"/>
  <c r="H36" i="5"/>
  <c r="I36" i="5"/>
  <c r="J36" i="5"/>
  <c r="K36" i="5"/>
  <c r="F37" i="5"/>
  <c r="G37" i="5"/>
  <c r="H37" i="5"/>
  <c r="I37" i="5"/>
  <c r="J37" i="5"/>
  <c r="K37" i="5"/>
  <c r="F38" i="5"/>
  <c r="G38" i="5"/>
  <c r="H38" i="5"/>
  <c r="I38" i="5"/>
  <c r="J38" i="5"/>
  <c r="K38" i="5"/>
  <c r="F39" i="5"/>
  <c r="G39" i="5"/>
  <c r="H39" i="5"/>
  <c r="I39" i="5"/>
  <c r="J39" i="5"/>
  <c r="K39" i="5"/>
  <c r="F40" i="5"/>
  <c r="G40" i="5"/>
  <c r="H40" i="5"/>
  <c r="I40" i="5"/>
  <c r="J40" i="5"/>
  <c r="K40" i="5"/>
  <c r="F41" i="5"/>
  <c r="G41" i="5"/>
  <c r="H41" i="5"/>
  <c r="I41" i="5"/>
  <c r="J41" i="5"/>
  <c r="K41" i="5"/>
  <c r="F42" i="5"/>
  <c r="G42" i="5"/>
  <c r="H42" i="5"/>
  <c r="I42" i="5"/>
  <c r="J42" i="5"/>
  <c r="K42" i="5"/>
  <c r="F43" i="5"/>
  <c r="G43" i="5"/>
  <c r="H43" i="5"/>
  <c r="I43" i="5"/>
  <c r="J43" i="5"/>
  <c r="K43" i="5"/>
  <c r="F44" i="5"/>
  <c r="G44" i="5"/>
  <c r="H44" i="5"/>
  <c r="I44" i="5"/>
  <c r="J44" i="5"/>
  <c r="K44" i="5"/>
  <c r="F45" i="5"/>
  <c r="G45" i="5"/>
  <c r="H45" i="5"/>
  <c r="I45" i="5"/>
  <c r="J45" i="5"/>
  <c r="K45" i="5"/>
  <c r="F4" i="5"/>
  <c r="G4" i="5"/>
  <c r="H4" i="5"/>
  <c r="I4" i="5"/>
  <c r="J4" i="5"/>
  <c r="K4" i="5"/>
  <c r="F5" i="5"/>
  <c r="G5" i="5"/>
  <c r="H5" i="5"/>
  <c r="I5" i="5"/>
  <c r="J5" i="5"/>
  <c r="K5" i="5"/>
  <c r="H6" i="5"/>
  <c r="F7" i="5"/>
  <c r="G7" i="5"/>
  <c r="H7" i="5"/>
  <c r="I7" i="5"/>
  <c r="J7" i="5"/>
  <c r="K7" i="5"/>
  <c r="F8" i="5"/>
  <c r="G8" i="5"/>
  <c r="H8" i="5"/>
  <c r="I8" i="5"/>
  <c r="J8" i="5"/>
  <c r="K8" i="5"/>
  <c r="H9" i="5"/>
  <c r="F10" i="5"/>
  <c r="G10" i="5"/>
  <c r="H10" i="5"/>
  <c r="I10" i="5"/>
  <c r="J10" i="5"/>
  <c r="K10" i="5"/>
  <c r="F11" i="5"/>
  <c r="G11" i="5"/>
  <c r="H11" i="5"/>
  <c r="I11" i="5"/>
  <c r="J11" i="5"/>
  <c r="K11" i="5"/>
  <c r="F12" i="5"/>
  <c r="G12" i="5"/>
  <c r="H12" i="5"/>
  <c r="I12" i="5"/>
  <c r="J12" i="5"/>
  <c r="K12" i="5"/>
  <c r="F13" i="5"/>
  <c r="G13" i="5"/>
  <c r="H13" i="5"/>
  <c r="I13" i="5"/>
  <c r="J13" i="5"/>
  <c r="K13" i="5"/>
  <c r="F14" i="5"/>
  <c r="G14" i="5"/>
  <c r="H14" i="5"/>
  <c r="I14" i="5"/>
  <c r="J14" i="5"/>
  <c r="K14" i="5"/>
  <c r="H15" i="5"/>
  <c r="H16" i="5"/>
  <c r="F17" i="5"/>
  <c r="G17" i="5"/>
  <c r="H17" i="5"/>
  <c r="I17" i="5"/>
  <c r="J17" i="5"/>
  <c r="K17" i="5"/>
  <c r="F18" i="5"/>
  <c r="G18" i="5"/>
  <c r="H18" i="5"/>
  <c r="I18" i="5"/>
  <c r="J18" i="5"/>
  <c r="K18" i="5"/>
  <c r="F19" i="5"/>
  <c r="G19" i="5"/>
  <c r="H19" i="5"/>
  <c r="I19" i="5"/>
  <c r="J19" i="5"/>
  <c r="K19" i="5"/>
  <c r="H20" i="5"/>
  <c r="F21" i="5"/>
  <c r="G21" i="5"/>
  <c r="H21" i="5"/>
  <c r="I21" i="5"/>
  <c r="J21" i="5"/>
  <c r="K21" i="5"/>
  <c r="F22" i="5"/>
  <c r="G22" i="5"/>
  <c r="H22" i="5"/>
  <c r="I22" i="5"/>
  <c r="J22" i="5"/>
  <c r="K22" i="5"/>
  <c r="H23" i="5"/>
  <c r="F24" i="5"/>
  <c r="G24" i="5"/>
  <c r="H24" i="5"/>
  <c r="I24" i="5"/>
  <c r="J24" i="5"/>
  <c r="K24" i="5"/>
  <c r="F25" i="5"/>
  <c r="G25" i="5"/>
  <c r="H25" i="5"/>
  <c r="I25" i="5"/>
  <c r="J25" i="5"/>
  <c r="K25" i="5"/>
  <c r="H26" i="5"/>
  <c r="F27" i="5"/>
  <c r="G27" i="5"/>
  <c r="H27" i="5"/>
  <c r="I27" i="5"/>
  <c r="J27" i="5"/>
  <c r="K27" i="5"/>
  <c r="K3" i="5"/>
  <c r="J3" i="5"/>
  <c r="I3" i="5"/>
  <c r="H3" i="5"/>
  <c r="G3" i="5"/>
  <c r="F3" i="5"/>
  <c r="DE57" i="76"/>
  <c r="DC57" i="76"/>
  <c r="DA57" i="76"/>
  <c r="CY57" i="76"/>
  <c r="CW57" i="76"/>
  <c r="CU57" i="76"/>
  <c r="CS57" i="76"/>
  <c r="CQ57" i="76"/>
  <c r="DE56" i="76"/>
  <c r="DC56" i="76"/>
  <c r="DA56" i="76"/>
  <c r="CY56" i="76"/>
  <c r="CW56" i="76"/>
  <c r="CU56" i="76"/>
  <c r="CS56" i="76"/>
  <c r="CQ56" i="76"/>
  <c r="DE55" i="76"/>
  <c r="DC55" i="76"/>
  <c r="DA55" i="76"/>
  <c r="CY55" i="76"/>
  <c r="CW55" i="76"/>
  <c r="CU55" i="76"/>
  <c r="CS55" i="76"/>
  <c r="CQ55" i="76"/>
  <c r="DE54" i="76"/>
  <c r="DC54" i="76"/>
  <c r="DA54" i="76"/>
  <c r="CY54" i="76"/>
  <c r="CW54" i="76"/>
  <c r="CU54" i="76"/>
  <c r="CS54" i="76"/>
  <c r="CQ54" i="76"/>
  <c r="DE53" i="76"/>
  <c r="DC53" i="76"/>
  <c r="DA53" i="76"/>
  <c r="CY53" i="76"/>
  <c r="CW53" i="76"/>
  <c r="CU53" i="76"/>
  <c r="CS53" i="76"/>
  <c r="CQ53" i="76"/>
  <c r="DE52" i="76"/>
  <c r="DC52" i="76"/>
  <c r="DA52" i="76"/>
  <c r="CY52" i="76"/>
  <c r="CW52" i="76"/>
  <c r="CU52" i="76"/>
  <c r="CS52" i="76"/>
  <c r="CQ52" i="76"/>
  <c r="DE51" i="76"/>
  <c r="DC51" i="76"/>
  <c r="DA51" i="76"/>
  <c r="CY51" i="76"/>
  <c r="CW51" i="76"/>
  <c r="CU51" i="76"/>
  <c r="CS51" i="76"/>
  <c r="CQ51" i="76"/>
  <c r="DE50" i="76"/>
  <c r="DC50" i="76"/>
  <c r="DA50" i="76"/>
  <c r="CY50" i="76"/>
  <c r="CW50" i="76"/>
  <c r="CU50" i="76"/>
  <c r="CS50" i="76"/>
  <c r="CQ50" i="76"/>
  <c r="DE49" i="76"/>
  <c r="DC49" i="76"/>
  <c r="DA49" i="76"/>
  <c r="CY49" i="76"/>
  <c r="CW49" i="76"/>
  <c r="CU49" i="76"/>
  <c r="CS49" i="76"/>
  <c r="CQ49" i="76"/>
  <c r="DE48" i="76"/>
  <c r="DC48" i="76"/>
  <c r="DA48" i="76"/>
  <c r="CY48" i="76"/>
  <c r="CW48" i="76"/>
  <c r="CU48" i="76"/>
  <c r="CS48" i="76"/>
  <c r="CQ48" i="76"/>
  <c r="DE47" i="76"/>
  <c r="DC47" i="76"/>
  <c r="DA47" i="76"/>
  <c r="CY47" i="76"/>
  <c r="CW47" i="76"/>
  <c r="CU47" i="76"/>
  <c r="CS47" i="76"/>
  <c r="CQ47" i="76"/>
  <c r="DE46" i="76"/>
  <c r="DC46" i="76"/>
  <c r="DA46" i="76"/>
  <c r="CY46" i="76"/>
  <c r="CW46" i="76"/>
  <c r="CU46" i="76"/>
  <c r="CS46" i="76"/>
  <c r="CQ46" i="76"/>
  <c r="DE45" i="76"/>
  <c r="DC45" i="76"/>
  <c r="DA45" i="76"/>
  <c r="CY45" i="76"/>
  <c r="CW45" i="76"/>
  <c r="CU45" i="76"/>
  <c r="CS45" i="76"/>
  <c r="CQ45" i="76"/>
  <c r="DE44" i="76"/>
  <c r="DC44" i="76"/>
  <c r="DA44" i="76"/>
  <c r="CY44" i="76"/>
  <c r="CW44" i="76"/>
  <c r="CU44" i="76"/>
  <c r="CS44" i="76"/>
  <c r="CQ44" i="76"/>
  <c r="DE43" i="76"/>
  <c r="DC43" i="76"/>
  <c r="DA43" i="76"/>
  <c r="CY43" i="76"/>
  <c r="CW43" i="76"/>
  <c r="CU43" i="76"/>
  <c r="CS43" i="76"/>
  <c r="CQ43" i="76"/>
  <c r="DE42" i="76"/>
  <c r="DC42" i="76"/>
  <c r="DA42" i="76"/>
  <c r="CY42" i="76"/>
  <c r="CW42" i="76"/>
  <c r="CU42" i="76"/>
  <c r="CS42" i="76"/>
  <c r="CQ42" i="76"/>
  <c r="DE41" i="76"/>
  <c r="DC41" i="76"/>
  <c r="DA41" i="76"/>
  <c r="CY41" i="76"/>
  <c r="CW41" i="76"/>
  <c r="CU41" i="76"/>
  <c r="CS41" i="76"/>
  <c r="CQ41" i="76"/>
  <c r="DE40" i="76"/>
  <c r="DC40" i="76"/>
  <c r="DA40" i="76"/>
  <c r="CY40" i="76"/>
  <c r="CW40" i="76"/>
  <c r="CU40" i="76"/>
  <c r="CS40" i="76"/>
  <c r="CQ40" i="76"/>
  <c r="DE39" i="76"/>
  <c r="DC39" i="76"/>
  <c r="DA39" i="76"/>
  <c r="CY39" i="76"/>
  <c r="CW39" i="76"/>
  <c r="CU39" i="76"/>
  <c r="CS39" i="76"/>
  <c r="CQ39" i="76"/>
  <c r="DE38" i="76"/>
  <c r="DC38" i="76"/>
  <c r="DA38" i="76"/>
  <c r="CY38" i="76"/>
  <c r="CW38" i="76"/>
  <c r="CU38" i="76"/>
  <c r="CS38" i="76"/>
  <c r="CQ38" i="76"/>
  <c r="DE37" i="76"/>
  <c r="DC37" i="76"/>
  <c r="DA37" i="76"/>
  <c r="CY37" i="76"/>
  <c r="CW37" i="76"/>
  <c r="CU37" i="76"/>
  <c r="CS37" i="76"/>
  <c r="CQ37" i="76"/>
  <c r="DE36" i="76"/>
  <c r="DC36" i="76"/>
  <c r="DA36" i="76"/>
  <c r="CY36" i="76"/>
  <c r="CW36" i="76"/>
  <c r="CU36" i="76"/>
  <c r="CS36" i="76"/>
  <c r="CQ36" i="76"/>
  <c r="DE35" i="76"/>
  <c r="DC35" i="76"/>
  <c r="DA35" i="76"/>
  <c r="CY35" i="76"/>
  <c r="CW35" i="76"/>
  <c r="CU35" i="76"/>
  <c r="CS35" i="76"/>
  <c r="CQ35" i="76"/>
  <c r="DE34" i="76"/>
  <c r="DC34" i="76"/>
  <c r="DA34" i="76"/>
  <c r="CY34" i="76"/>
  <c r="CW34" i="76"/>
  <c r="CU34" i="76"/>
  <c r="CS34" i="76"/>
  <c r="CQ34" i="76"/>
  <c r="DE33" i="76"/>
  <c r="DC33" i="76"/>
  <c r="DA33" i="76"/>
  <c r="CY33" i="76"/>
  <c r="CW33" i="76"/>
  <c r="CU33" i="76"/>
  <c r="CS33" i="76"/>
  <c r="CQ33" i="76"/>
  <c r="DE32" i="76"/>
  <c r="DC32" i="76"/>
  <c r="DA32" i="76"/>
  <c r="CY32" i="76"/>
  <c r="CW32" i="76"/>
  <c r="CU32" i="76"/>
  <c r="CS32" i="76"/>
  <c r="CQ32" i="76"/>
  <c r="DE31" i="76"/>
  <c r="DC31" i="76"/>
  <c r="DA31" i="76"/>
  <c r="CY31" i="76"/>
  <c r="CW31" i="76"/>
  <c r="CU31" i="76"/>
  <c r="CS31" i="76"/>
  <c r="CQ31" i="76"/>
  <c r="DE30" i="76"/>
  <c r="DC30" i="76"/>
  <c r="DA30" i="76"/>
  <c r="CY30" i="76"/>
  <c r="CW30" i="76"/>
  <c r="CU30" i="76"/>
  <c r="CS30" i="76"/>
  <c r="CQ30" i="76"/>
  <c r="DE29" i="76"/>
  <c r="DC29" i="76"/>
  <c r="DA29" i="76"/>
  <c r="CY29" i="76"/>
  <c r="CW29" i="76"/>
  <c r="CU29" i="76"/>
  <c r="CS29" i="76"/>
  <c r="CQ29" i="76"/>
  <c r="DE28" i="76"/>
  <c r="DC28" i="76"/>
  <c r="DA28" i="76"/>
  <c r="CY28" i="76"/>
  <c r="CW28" i="76"/>
  <c r="CU28" i="76"/>
  <c r="CS28" i="76"/>
  <c r="CQ28" i="76"/>
  <c r="DE27" i="76"/>
  <c r="DC27" i="76"/>
  <c r="DA27" i="76"/>
  <c r="CY27" i="76"/>
  <c r="CW27" i="76"/>
  <c r="CU27" i="76"/>
  <c r="CS27" i="76"/>
  <c r="CQ27" i="76"/>
  <c r="DE26" i="76"/>
  <c r="DC26" i="76"/>
  <c r="DA26" i="76"/>
  <c r="CY26" i="76"/>
  <c r="CW26" i="76"/>
  <c r="CU26" i="76"/>
  <c r="CS26" i="76"/>
  <c r="CQ26" i="76"/>
  <c r="DE25" i="76"/>
  <c r="DC25" i="76"/>
  <c r="DA25" i="76"/>
  <c r="CY25" i="76"/>
  <c r="CW25" i="76"/>
  <c r="CU25" i="76"/>
  <c r="CS25" i="76"/>
  <c r="CQ25" i="76"/>
  <c r="DE24" i="76"/>
  <c r="DC24" i="76"/>
  <c r="DA24" i="76"/>
  <c r="CY24" i="76"/>
  <c r="CW24" i="76"/>
  <c r="CU24" i="76"/>
  <c r="CS24" i="76"/>
  <c r="CQ24" i="76"/>
  <c r="DE23" i="76"/>
  <c r="DC23" i="76"/>
  <c r="DA23" i="76"/>
  <c r="CY23" i="76"/>
  <c r="CW23" i="76"/>
  <c r="CU23" i="76"/>
  <c r="CS23" i="76"/>
  <c r="CQ23" i="76"/>
  <c r="DE22" i="76"/>
  <c r="DC22" i="76"/>
  <c r="DA22" i="76"/>
  <c r="CY22" i="76"/>
  <c r="CW22" i="76"/>
  <c r="CU22" i="76"/>
  <c r="CS22" i="76"/>
  <c r="CQ22" i="76"/>
  <c r="DE21" i="76"/>
  <c r="DC21" i="76"/>
  <c r="DA21" i="76"/>
  <c r="CY21" i="76"/>
  <c r="CW21" i="76"/>
  <c r="CU21" i="76"/>
  <c r="CS21" i="76"/>
  <c r="CQ21" i="76"/>
  <c r="DE20" i="76"/>
  <c r="DC20" i="76"/>
  <c r="DA20" i="76"/>
  <c r="CY20" i="76"/>
  <c r="CW20" i="76"/>
  <c r="CU20" i="76"/>
  <c r="CS20" i="76"/>
  <c r="CQ20" i="76"/>
  <c r="DE19" i="76"/>
  <c r="DC19" i="76"/>
  <c r="DA19" i="76"/>
  <c r="CY19" i="76"/>
  <c r="CW19" i="76"/>
  <c r="CU19" i="76"/>
  <c r="CS19" i="76"/>
  <c r="CQ19" i="76"/>
  <c r="DE18" i="76"/>
  <c r="DC18" i="76"/>
  <c r="DA18" i="76"/>
  <c r="CY18" i="76"/>
  <c r="CW18" i="76"/>
  <c r="CU18" i="76"/>
  <c r="CS18" i="76"/>
  <c r="CQ18" i="76"/>
  <c r="DE17" i="76"/>
  <c r="DC17" i="76"/>
  <c r="DA17" i="76"/>
  <c r="CY17" i="76"/>
  <c r="CW17" i="76"/>
  <c r="CU17" i="76"/>
  <c r="CS17" i="76"/>
  <c r="CQ17" i="76"/>
  <c r="DE16" i="76"/>
  <c r="DC16" i="76"/>
  <c r="DA16" i="76"/>
  <c r="CY16" i="76"/>
  <c r="CW16" i="76"/>
  <c r="CU16" i="76"/>
  <c r="CS16" i="76"/>
  <c r="CQ16" i="76"/>
  <c r="DE15" i="76"/>
  <c r="DC15" i="76"/>
  <c r="DA15" i="76"/>
  <c r="CY15" i="76"/>
  <c r="CW15" i="76"/>
  <c r="CU15" i="76"/>
  <c r="CS15" i="76"/>
  <c r="CQ15" i="76"/>
  <c r="DE14" i="76"/>
  <c r="DC14" i="76"/>
  <c r="DA14" i="76"/>
  <c r="CY14" i="76"/>
  <c r="CW14" i="76"/>
  <c r="CU14" i="76"/>
  <c r="CS14" i="76"/>
  <c r="CQ14" i="76"/>
  <c r="DE13" i="76"/>
  <c r="DC13" i="76"/>
  <c r="DA13" i="76"/>
  <c r="CY13" i="76"/>
  <c r="CW13" i="76"/>
  <c r="CU13" i="76"/>
  <c r="CS13" i="76"/>
  <c r="CQ13" i="76"/>
  <c r="DE12" i="76"/>
  <c r="DC12" i="76"/>
  <c r="DA12" i="76"/>
  <c r="CY12" i="76"/>
  <c r="CW12" i="76"/>
  <c r="CU12" i="76"/>
  <c r="CS12" i="76"/>
  <c r="CQ12" i="76"/>
  <c r="DE11" i="76"/>
  <c r="DC11" i="76"/>
  <c r="DA11" i="76"/>
  <c r="CY11" i="76"/>
  <c r="CW11" i="76"/>
  <c r="CU11" i="76"/>
  <c r="CS11" i="76"/>
  <c r="CQ11" i="76"/>
  <c r="DE10" i="76"/>
  <c r="DC10" i="76"/>
  <c r="DA10" i="76"/>
  <c r="CY10" i="76"/>
  <c r="CW10" i="76"/>
  <c r="CU10" i="76"/>
  <c r="CS10" i="76"/>
  <c r="CQ10" i="76"/>
  <c r="DE9" i="76"/>
  <c r="DC9" i="76"/>
  <c r="DA9" i="76"/>
  <c r="CY9" i="76"/>
  <c r="CW9" i="76"/>
  <c r="CU9" i="76"/>
  <c r="CS9" i="76"/>
  <c r="CQ9" i="76"/>
  <c r="DE8" i="76"/>
  <c r="DC8" i="76"/>
  <c r="DA8" i="76"/>
  <c r="CY8" i="76"/>
  <c r="CW8" i="76"/>
  <c r="CU8" i="76"/>
  <c r="CS8" i="76"/>
  <c r="CQ8" i="76"/>
  <c r="DE7" i="76"/>
  <c r="DC7" i="76"/>
  <c r="DA7" i="76"/>
  <c r="CY7" i="76"/>
  <c r="CW7" i="76"/>
  <c r="CU7" i="76"/>
  <c r="CS7" i="76"/>
  <c r="CQ7" i="76"/>
  <c r="DE6" i="76"/>
  <c r="DC6" i="76"/>
  <c r="DA6" i="76"/>
  <c r="CY6" i="76"/>
  <c r="CW6" i="76"/>
  <c r="CU6" i="76"/>
  <c r="CS6" i="76"/>
  <c r="CQ6" i="76"/>
  <c r="DE5" i="76"/>
  <c r="DC5" i="76"/>
  <c r="DA5" i="76"/>
  <c r="CY5" i="76"/>
  <c r="CW5" i="76"/>
  <c r="CU5" i="76"/>
  <c r="CS5" i="76"/>
  <c r="CQ5" i="76"/>
  <c r="DE4" i="76"/>
  <c r="DC4" i="76"/>
  <c r="DA4" i="76"/>
  <c r="CY4" i="76"/>
  <c r="CW4" i="76"/>
  <c r="CU4" i="76"/>
  <c r="CS4" i="76"/>
  <c r="CQ4" i="76"/>
  <c r="DE57" i="74"/>
  <c r="DC57" i="74"/>
  <c r="DA57" i="74"/>
  <c r="CY57" i="74"/>
  <c r="CW57" i="74"/>
  <c r="CU57" i="74"/>
  <c r="CS57" i="74"/>
  <c r="CQ57" i="74"/>
  <c r="DE56" i="74"/>
  <c r="DC56" i="74"/>
  <c r="DA56" i="74"/>
  <c r="CY56" i="74"/>
  <c r="CW56" i="74"/>
  <c r="CU56" i="74"/>
  <c r="CS56" i="74"/>
  <c r="CQ56" i="74"/>
  <c r="DE55" i="74"/>
  <c r="DC55" i="74"/>
  <c r="DA55" i="74"/>
  <c r="CY55" i="74"/>
  <c r="CW55" i="74"/>
  <c r="CU55" i="74"/>
  <c r="CS55" i="74"/>
  <c r="CQ55" i="74"/>
  <c r="DE54" i="74"/>
  <c r="DC54" i="74"/>
  <c r="DA54" i="74"/>
  <c r="CY54" i="74"/>
  <c r="CW54" i="74"/>
  <c r="CU54" i="74"/>
  <c r="CS54" i="74"/>
  <c r="CQ54" i="74"/>
  <c r="DE53" i="74"/>
  <c r="DC53" i="74"/>
  <c r="DA53" i="74"/>
  <c r="CY53" i="74"/>
  <c r="CW53" i="74"/>
  <c r="CU53" i="74"/>
  <c r="CS53" i="74"/>
  <c r="CQ53" i="74"/>
  <c r="DE52" i="74"/>
  <c r="DC52" i="74"/>
  <c r="DA52" i="74"/>
  <c r="CY52" i="74"/>
  <c r="CW52" i="74"/>
  <c r="CU52" i="74"/>
  <c r="CS52" i="74"/>
  <c r="CQ52" i="74"/>
  <c r="DE51" i="74"/>
  <c r="DC51" i="74"/>
  <c r="DA51" i="74"/>
  <c r="CY51" i="74"/>
  <c r="CW51" i="74"/>
  <c r="CU51" i="74"/>
  <c r="CS51" i="74"/>
  <c r="CQ51" i="74"/>
  <c r="DE50" i="74"/>
  <c r="DC50" i="74"/>
  <c r="DA50" i="74"/>
  <c r="CY50" i="74"/>
  <c r="CW50" i="74"/>
  <c r="CU50" i="74"/>
  <c r="CS50" i="74"/>
  <c r="CQ50" i="74"/>
  <c r="DE49" i="74"/>
  <c r="DC49" i="74"/>
  <c r="DA49" i="74"/>
  <c r="CY49" i="74"/>
  <c r="CW49" i="74"/>
  <c r="CU49" i="74"/>
  <c r="CS49" i="74"/>
  <c r="CQ49" i="74"/>
  <c r="DE48" i="74"/>
  <c r="DC48" i="74"/>
  <c r="DA48" i="74"/>
  <c r="CY48" i="74"/>
  <c r="CW48" i="74"/>
  <c r="CU48" i="74"/>
  <c r="CS48" i="74"/>
  <c r="CQ48" i="74"/>
  <c r="DE47" i="74"/>
  <c r="DC47" i="74"/>
  <c r="DA47" i="74"/>
  <c r="CY47" i="74"/>
  <c r="CW47" i="74"/>
  <c r="CU47" i="74"/>
  <c r="CS47" i="74"/>
  <c r="CQ47" i="74"/>
  <c r="DE46" i="74"/>
  <c r="DC46" i="74"/>
  <c r="DA46" i="74"/>
  <c r="CY46" i="74"/>
  <c r="CW46" i="74"/>
  <c r="CU46" i="74"/>
  <c r="CS46" i="74"/>
  <c r="CQ46" i="74"/>
  <c r="DE45" i="74"/>
  <c r="DC45" i="74"/>
  <c r="DA45" i="74"/>
  <c r="CY45" i="74"/>
  <c r="CW45" i="74"/>
  <c r="CU45" i="74"/>
  <c r="CS45" i="74"/>
  <c r="CQ45" i="74"/>
  <c r="DE44" i="74"/>
  <c r="DC44" i="74"/>
  <c r="DA44" i="74"/>
  <c r="CY44" i="74"/>
  <c r="CW44" i="74"/>
  <c r="CU44" i="74"/>
  <c r="CS44" i="74"/>
  <c r="CQ44" i="74"/>
  <c r="DE43" i="74"/>
  <c r="DC43" i="74"/>
  <c r="DA43" i="74"/>
  <c r="CY43" i="74"/>
  <c r="CW43" i="74"/>
  <c r="CU43" i="74"/>
  <c r="CS43" i="74"/>
  <c r="CQ43" i="74"/>
  <c r="DE42" i="74"/>
  <c r="DC42" i="74"/>
  <c r="DA42" i="74"/>
  <c r="CY42" i="74"/>
  <c r="CW42" i="74"/>
  <c r="CU42" i="74"/>
  <c r="CS42" i="74"/>
  <c r="CQ42" i="74"/>
  <c r="DE41" i="74"/>
  <c r="DC41" i="74"/>
  <c r="DA41" i="74"/>
  <c r="CY41" i="74"/>
  <c r="CW41" i="74"/>
  <c r="CU41" i="74"/>
  <c r="CS41" i="74"/>
  <c r="CQ41" i="74"/>
  <c r="DE40" i="74"/>
  <c r="DC40" i="74"/>
  <c r="DA40" i="74"/>
  <c r="CY40" i="74"/>
  <c r="CW40" i="74"/>
  <c r="CU40" i="74"/>
  <c r="CS40" i="74"/>
  <c r="CQ40" i="74"/>
  <c r="DE39" i="74"/>
  <c r="DC39" i="74"/>
  <c r="DA39" i="74"/>
  <c r="CY39" i="74"/>
  <c r="CW39" i="74"/>
  <c r="CU39" i="74"/>
  <c r="CS39" i="74"/>
  <c r="CQ39" i="74"/>
  <c r="DE38" i="74"/>
  <c r="DC38" i="74"/>
  <c r="DA38" i="74"/>
  <c r="CY38" i="74"/>
  <c r="CW38" i="74"/>
  <c r="CU38" i="74"/>
  <c r="CS38" i="74"/>
  <c r="CQ38" i="74"/>
  <c r="DE37" i="74"/>
  <c r="DC37" i="74"/>
  <c r="DA37" i="74"/>
  <c r="CY37" i="74"/>
  <c r="CW37" i="74"/>
  <c r="CU37" i="74"/>
  <c r="CS37" i="74"/>
  <c r="CQ37" i="74"/>
  <c r="DE36" i="74"/>
  <c r="DC36" i="74"/>
  <c r="DA36" i="74"/>
  <c r="CY36" i="74"/>
  <c r="CW36" i="74"/>
  <c r="CU36" i="74"/>
  <c r="CS36" i="74"/>
  <c r="CQ36" i="74"/>
  <c r="DE35" i="74"/>
  <c r="DC35" i="74"/>
  <c r="DA35" i="74"/>
  <c r="CY35" i="74"/>
  <c r="CW35" i="74"/>
  <c r="CU35" i="74"/>
  <c r="CS35" i="74"/>
  <c r="CQ35" i="74"/>
  <c r="DE34" i="74"/>
  <c r="DC34" i="74"/>
  <c r="DA34" i="74"/>
  <c r="CY34" i="74"/>
  <c r="CW34" i="74"/>
  <c r="CU34" i="74"/>
  <c r="CS34" i="74"/>
  <c r="CQ34" i="74"/>
  <c r="DE33" i="74"/>
  <c r="DC33" i="74"/>
  <c r="DA33" i="74"/>
  <c r="CY33" i="74"/>
  <c r="CW33" i="74"/>
  <c r="CU33" i="74"/>
  <c r="CS33" i="74"/>
  <c r="CQ33" i="74"/>
  <c r="DE32" i="74"/>
  <c r="DC32" i="74"/>
  <c r="DA32" i="74"/>
  <c r="CY32" i="74"/>
  <c r="CW32" i="74"/>
  <c r="CU32" i="74"/>
  <c r="CS32" i="74"/>
  <c r="CQ32" i="74"/>
  <c r="DE31" i="74"/>
  <c r="DC31" i="74"/>
  <c r="DA31" i="74"/>
  <c r="CY31" i="74"/>
  <c r="CW31" i="74"/>
  <c r="CU31" i="74"/>
  <c r="CS31" i="74"/>
  <c r="CQ31" i="74"/>
  <c r="DE30" i="74"/>
  <c r="DC30" i="74"/>
  <c r="DA30" i="74"/>
  <c r="CY30" i="74"/>
  <c r="CW30" i="74"/>
  <c r="CU30" i="74"/>
  <c r="CS30" i="74"/>
  <c r="CQ30" i="74"/>
  <c r="DE29" i="74"/>
  <c r="DC29" i="74"/>
  <c r="DA29" i="74"/>
  <c r="CY29" i="74"/>
  <c r="CW29" i="74"/>
  <c r="CU29" i="74"/>
  <c r="CS29" i="74"/>
  <c r="CQ29" i="74"/>
  <c r="DE28" i="74"/>
  <c r="DC28" i="74"/>
  <c r="DA28" i="74"/>
  <c r="CY28" i="74"/>
  <c r="CW28" i="74"/>
  <c r="CU28" i="74"/>
  <c r="CS28" i="74"/>
  <c r="CQ28" i="74"/>
  <c r="DE27" i="74"/>
  <c r="DC27" i="74"/>
  <c r="DA27" i="74"/>
  <c r="CY27" i="74"/>
  <c r="CW27" i="74"/>
  <c r="CU27" i="74"/>
  <c r="CS27" i="74"/>
  <c r="CQ27" i="74"/>
  <c r="DE26" i="74"/>
  <c r="DC26" i="74"/>
  <c r="DA26" i="74"/>
  <c r="CY26" i="74"/>
  <c r="CW26" i="74"/>
  <c r="CU26" i="74"/>
  <c r="CS26" i="74"/>
  <c r="CQ26" i="74"/>
  <c r="DE25" i="74"/>
  <c r="DC25" i="74"/>
  <c r="DA25" i="74"/>
  <c r="CY25" i="74"/>
  <c r="CW25" i="74"/>
  <c r="CU25" i="74"/>
  <c r="CS25" i="74"/>
  <c r="CQ25" i="74"/>
  <c r="DE24" i="74"/>
  <c r="DC24" i="74"/>
  <c r="DA24" i="74"/>
  <c r="CY24" i="74"/>
  <c r="CW24" i="74"/>
  <c r="CU24" i="74"/>
  <c r="CS24" i="74"/>
  <c r="CQ24" i="74"/>
  <c r="DE23" i="74"/>
  <c r="DC23" i="74"/>
  <c r="DA23" i="74"/>
  <c r="CY23" i="74"/>
  <c r="CW23" i="74"/>
  <c r="CU23" i="74"/>
  <c r="CS23" i="74"/>
  <c r="CQ23" i="74"/>
  <c r="DE22" i="74"/>
  <c r="DC22" i="74"/>
  <c r="DA22" i="74"/>
  <c r="CY22" i="74"/>
  <c r="CW22" i="74"/>
  <c r="CU22" i="74"/>
  <c r="CS22" i="74"/>
  <c r="CQ22" i="74"/>
  <c r="DE21" i="74"/>
  <c r="DC21" i="74"/>
  <c r="DA21" i="74"/>
  <c r="CY21" i="74"/>
  <c r="CW21" i="74"/>
  <c r="CU21" i="74"/>
  <c r="CS21" i="74"/>
  <c r="CQ21" i="74"/>
  <c r="DE20" i="74"/>
  <c r="DC20" i="74"/>
  <c r="DA20" i="74"/>
  <c r="CY20" i="74"/>
  <c r="CW20" i="74"/>
  <c r="CU20" i="74"/>
  <c r="CS20" i="74"/>
  <c r="CQ20" i="74"/>
  <c r="DE19" i="74"/>
  <c r="DC19" i="74"/>
  <c r="DA19" i="74"/>
  <c r="CY19" i="74"/>
  <c r="CW19" i="74"/>
  <c r="CU19" i="74"/>
  <c r="CS19" i="74"/>
  <c r="CQ19" i="74"/>
  <c r="DE18" i="74"/>
  <c r="DC18" i="74"/>
  <c r="DA18" i="74"/>
  <c r="CY18" i="74"/>
  <c r="CW18" i="74"/>
  <c r="CU18" i="74"/>
  <c r="CS18" i="74"/>
  <c r="CQ18" i="74"/>
  <c r="DE17" i="74"/>
  <c r="DC17" i="74"/>
  <c r="DA17" i="74"/>
  <c r="CY17" i="74"/>
  <c r="CW17" i="74"/>
  <c r="CU17" i="74"/>
  <c r="CS17" i="74"/>
  <c r="CQ17" i="74"/>
  <c r="DE16" i="74"/>
  <c r="DC16" i="74"/>
  <c r="DA16" i="74"/>
  <c r="CY16" i="74"/>
  <c r="CW16" i="74"/>
  <c r="CU16" i="74"/>
  <c r="CS16" i="74"/>
  <c r="CQ16" i="74"/>
  <c r="DE15" i="74"/>
  <c r="DC15" i="74"/>
  <c r="DA15" i="74"/>
  <c r="CY15" i="74"/>
  <c r="CW15" i="74"/>
  <c r="CU15" i="74"/>
  <c r="CS15" i="74"/>
  <c r="CQ15" i="74"/>
  <c r="DE14" i="74"/>
  <c r="DC14" i="74"/>
  <c r="DA14" i="74"/>
  <c r="CY14" i="74"/>
  <c r="CW14" i="74"/>
  <c r="CU14" i="74"/>
  <c r="CS14" i="74"/>
  <c r="CQ14" i="74"/>
  <c r="DE13" i="74"/>
  <c r="DC13" i="74"/>
  <c r="DA13" i="74"/>
  <c r="CY13" i="74"/>
  <c r="CW13" i="74"/>
  <c r="CU13" i="74"/>
  <c r="CS13" i="74"/>
  <c r="CQ13" i="74"/>
  <c r="DE12" i="74"/>
  <c r="DC12" i="74"/>
  <c r="DA12" i="74"/>
  <c r="CY12" i="74"/>
  <c r="CW12" i="74"/>
  <c r="CU12" i="74"/>
  <c r="CS12" i="74"/>
  <c r="CQ12" i="74"/>
  <c r="DE11" i="74"/>
  <c r="DC11" i="74"/>
  <c r="DA11" i="74"/>
  <c r="CY11" i="74"/>
  <c r="CW11" i="74"/>
  <c r="CU11" i="74"/>
  <c r="CS11" i="74"/>
  <c r="CQ11" i="74"/>
  <c r="DE10" i="74"/>
  <c r="DC10" i="74"/>
  <c r="DA10" i="74"/>
  <c r="CY10" i="74"/>
  <c r="CW10" i="74"/>
  <c r="CU10" i="74"/>
  <c r="CS10" i="74"/>
  <c r="CQ10" i="74"/>
  <c r="DE9" i="74"/>
  <c r="DC9" i="74"/>
  <c r="DA9" i="74"/>
  <c r="CY9" i="74"/>
  <c r="CW9" i="74"/>
  <c r="CU9" i="74"/>
  <c r="CS9" i="74"/>
  <c r="CQ9" i="74"/>
  <c r="DE8" i="74"/>
  <c r="DC8" i="74"/>
  <c r="DA8" i="74"/>
  <c r="CY8" i="74"/>
  <c r="CW8" i="74"/>
  <c r="CU8" i="74"/>
  <c r="CS8" i="74"/>
  <c r="CQ8" i="74"/>
  <c r="DE7" i="74"/>
  <c r="DC7" i="74"/>
  <c r="DA7" i="74"/>
  <c r="CY7" i="74"/>
  <c r="CW7" i="74"/>
  <c r="CU7" i="74"/>
  <c r="CS7" i="74"/>
  <c r="CQ7" i="74"/>
  <c r="DE6" i="74"/>
  <c r="DC6" i="74"/>
  <c r="DA6" i="74"/>
  <c r="CY6" i="74"/>
  <c r="CW6" i="74"/>
  <c r="CU6" i="74"/>
  <c r="CS6" i="74"/>
  <c r="CQ6" i="74"/>
  <c r="DE5" i="74"/>
  <c r="DC5" i="74"/>
  <c r="DA5" i="74"/>
  <c r="CY5" i="74"/>
  <c r="CW5" i="74"/>
  <c r="CU5" i="74"/>
  <c r="CS5" i="74"/>
  <c r="CQ5" i="74"/>
  <c r="DE4" i="74"/>
  <c r="DC4" i="74"/>
  <c r="DA4" i="74"/>
  <c r="CY4" i="74"/>
  <c r="CW4" i="74"/>
  <c r="CU4" i="74"/>
  <c r="CS4" i="74"/>
  <c r="CQ4" i="74"/>
  <c r="DE57" i="73"/>
  <c r="DC57" i="73"/>
  <c r="DA57" i="73"/>
  <c r="CY57" i="73"/>
  <c r="CW57" i="73"/>
  <c r="CU57" i="73"/>
  <c r="CS57" i="73"/>
  <c r="CQ57" i="73"/>
  <c r="DE56" i="73"/>
  <c r="DC56" i="73"/>
  <c r="DA56" i="73"/>
  <c r="CY56" i="73"/>
  <c r="CW56" i="73"/>
  <c r="CU56" i="73"/>
  <c r="CS56" i="73"/>
  <c r="CQ56" i="73"/>
  <c r="DE55" i="73"/>
  <c r="DC55" i="73"/>
  <c r="DA55" i="73"/>
  <c r="CY55" i="73"/>
  <c r="CW55" i="73"/>
  <c r="CU55" i="73"/>
  <c r="CS55" i="73"/>
  <c r="CQ55" i="73"/>
  <c r="DE54" i="73"/>
  <c r="DC54" i="73"/>
  <c r="DA54" i="73"/>
  <c r="CY54" i="73"/>
  <c r="CW54" i="73"/>
  <c r="CU54" i="73"/>
  <c r="CS54" i="73"/>
  <c r="CQ54" i="73"/>
  <c r="DE53" i="73"/>
  <c r="DC53" i="73"/>
  <c r="DA53" i="73"/>
  <c r="CY53" i="73"/>
  <c r="CW53" i="73"/>
  <c r="CU53" i="73"/>
  <c r="CS53" i="73"/>
  <c r="CQ53" i="73"/>
  <c r="DE52" i="73"/>
  <c r="DC52" i="73"/>
  <c r="DA52" i="73"/>
  <c r="CY52" i="73"/>
  <c r="CW52" i="73"/>
  <c r="CU52" i="73"/>
  <c r="CS52" i="73"/>
  <c r="CQ52" i="73"/>
  <c r="DE51" i="73"/>
  <c r="DC51" i="73"/>
  <c r="DA51" i="73"/>
  <c r="CY51" i="73"/>
  <c r="CW51" i="73"/>
  <c r="CU51" i="73"/>
  <c r="CS51" i="73"/>
  <c r="CQ51" i="73"/>
  <c r="DE50" i="73"/>
  <c r="DC50" i="73"/>
  <c r="DA50" i="73"/>
  <c r="CY50" i="73"/>
  <c r="CW50" i="73"/>
  <c r="CU50" i="73"/>
  <c r="CS50" i="73"/>
  <c r="CQ50" i="73"/>
  <c r="DE49" i="73"/>
  <c r="DC49" i="73"/>
  <c r="DA49" i="73"/>
  <c r="CY49" i="73"/>
  <c r="CW49" i="73"/>
  <c r="CU49" i="73"/>
  <c r="CS49" i="73"/>
  <c r="CQ49" i="73"/>
  <c r="DE48" i="73"/>
  <c r="DC48" i="73"/>
  <c r="DA48" i="73"/>
  <c r="CY48" i="73"/>
  <c r="CW48" i="73"/>
  <c r="CU48" i="73"/>
  <c r="CS48" i="73"/>
  <c r="CQ48" i="73"/>
  <c r="DE47" i="73"/>
  <c r="DC47" i="73"/>
  <c r="DA47" i="73"/>
  <c r="CY47" i="73"/>
  <c r="CW47" i="73"/>
  <c r="CU47" i="73"/>
  <c r="CS47" i="73"/>
  <c r="CQ47" i="73"/>
  <c r="DE46" i="73"/>
  <c r="DC46" i="73"/>
  <c r="DA46" i="73"/>
  <c r="CY46" i="73"/>
  <c r="CW46" i="73"/>
  <c r="CU46" i="73"/>
  <c r="CS46" i="73"/>
  <c r="CQ46" i="73"/>
  <c r="DE45" i="73"/>
  <c r="DC45" i="73"/>
  <c r="DA45" i="73"/>
  <c r="CY45" i="73"/>
  <c r="CW45" i="73"/>
  <c r="CU45" i="73"/>
  <c r="CS45" i="73"/>
  <c r="CQ45" i="73"/>
  <c r="DE44" i="73"/>
  <c r="DC44" i="73"/>
  <c r="DA44" i="73"/>
  <c r="CY44" i="73"/>
  <c r="CW44" i="73"/>
  <c r="CU44" i="73"/>
  <c r="CS44" i="73"/>
  <c r="CQ44" i="73"/>
  <c r="DE43" i="73"/>
  <c r="DC43" i="73"/>
  <c r="DA43" i="73"/>
  <c r="CY43" i="73"/>
  <c r="CW43" i="73"/>
  <c r="CU43" i="73"/>
  <c r="CS43" i="73"/>
  <c r="CQ43" i="73"/>
  <c r="DE42" i="73"/>
  <c r="DC42" i="73"/>
  <c r="DA42" i="73"/>
  <c r="CY42" i="73"/>
  <c r="CW42" i="73"/>
  <c r="CU42" i="73"/>
  <c r="CS42" i="73"/>
  <c r="CQ42" i="73"/>
  <c r="DE41" i="73"/>
  <c r="DC41" i="73"/>
  <c r="DA41" i="73"/>
  <c r="CY41" i="73"/>
  <c r="CW41" i="73"/>
  <c r="CU41" i="73"/>
  <c r="CS41" i="73"/>
  <c r="CQ41" i="73"/>
  <c r="DE40" i="73"/>
  <c r="DC40" i="73"/>
  <c r="DA40" i="73"/>
  <c r="CY40" i="73"/>
  <c r="CW40" i="73"/>
  <c r="CU40" i="73"/>
  <c r="CS40" i="73"/>
  <c r="CQ40" i="73"/>
  <c r="DE39" i="73"/>
  <c r="DC39" i="73"/>
  <c r="DA39" i="73"/>
  <c r="CY39" i="73"/>
  <c r="CW39" i="73"/>
  <c r="CU39" i="73"/>
  <c r="CS39" i="73"/>
  <c r="CQ39" i="73"/>
  <c r="DE38" i="73"/>
  <c r="DC38" i="73"/>
  <c r="DA38" i="73"/>
  <c r="CY38" i="73"/>
  <c r="CW38" i="73"/>
  <c r="CU38" i="73"/>
  <c r="CS38" i="73"/>
  <c r="CQ38" i="73"/>
  <c r="DE37" i="73"/>
  <c r="DC37" i="73"/>
  <c r="DA37" i="73"/>
  <c r="CY37" i="73"/>
  <c r="CW37" i="73"/>
  <c r="CU37" i="73"/>
  <c r="CS37" i="73"/>
  <c r="CQ37" i="73"/>
  <c r="DE36" i="73"/>
  <c r="DC36" i="73"/>
  <c r="DA36" i="73"/>
  <c r="CY36" i="73"/>
  <c r="CW36" i="73"/>
  <c r="CU36" i="73"/>
  <c r="CS36" i="73"/>
  <c r="CQ36" i="73"/>
  <c r="DE35" i="73"/>
  <c r="DC35" i="73"/>
  <c r="DA35" i="73"/>
  <c r="CY35" i="73"/>
  <c r="CW35" i="73"/>
  <c r="CU35" i="73"/>
  <c r="CS35" i="73"/>
  <c r="CQ35" i="73"/>
  <c r="DE34" i="73"/>
  <c r="DC34" i="73"/>
  <c r="DA34" i="73"/>
  <c r="CY34" i="73"/>
  <c r="CW34" i="73"/>
  <c r="CU34" i="73"/>
  <c r="CS34" i="73"/>
  <c r="CQ34" i="73"/>
  <c r="DE33" i="73"/>
  <c r="DC33" i="73"/>
  <c r="DA33" i="73"/>
  <c r="CY33" i="73"/>
  <c r="CW33" i="73"/>
  <c r="CU33" i="73"/>
  <c r="CS33" i="73"/>
  <c r="CQ33" i="73"/>
  <c r="DE32" i="73"/>
  <c r="DC32" i="73"/>
  <c r="DA32" i="73"/>
  <c r="CY32" i="73"/>
  <c r="CW32" i="73"/>
  <c r="CU32" i="73"/>
  <c r="CS32" i="73"/>
  <c r="CQ32" i="73"/>
  <c r="DE31" i="73"/>
  <c r="DC31" i="73"/>
  <c r="DA31" i="73"/>
  <c r="CY31" i="73"/>
  <c r="CW31" i="73"/>
  <c r="CU31" i="73"/>
  <c r="CS31" i="73"/>
  <c r="CQ31" i="73"/>
  <c r="DE30" i="73"/>
  <c r="DC30" i="73"/>
  <c r="DA30" i="73"/>
  <c r="CY30" i="73"/>
  <c r="CW30" i="73"/>
  <c r="CU30" i="73"/>
  <c r="CS30" i="73"/>
  <c r="CQ30" i="73"/>
  <c r="DE29" i="73"/>
  <c r="DC29" i="73"/>
  <c r="DA29" i="73"/>
  <c r="CY29" i="73"/>
  <c r="CW29" i="73"/>
  <c r="CU29" i="73"/>
  <c r="CS29" i="73"/>
  <c r="CQ29" i="73"/>
  <c r="DE28" i="73"/>
  <c r="DC28" i="73"/>
  <c r="DA28" i="73"/>
  <c r="CY28" i="73"/>
  <c r="CW28" i="73"/>
  <c r="CU28" i="73"/>
  <c r="CS28" i="73"/>
  <c r="CQ28" i="73"/>
  <c r="DE27" i="73"/>
  <c r="DC27" i="73"/>
  <c r="DA27" i="73"/>
  <c r="CY27" i="73"/>
  <c r="CW27" i="73"/>
  <c r="CU27" i="73"/>
  <c r="CS27" i="73"/>
  <c r="CQ27" i="73"/>
  <c r="DE26" i="73"/>
  <c r="DC26" i="73"/>
  <c r="DA26" i="73"/>
  <c r="CY26" i="73"/>
  <c r="CW26" i="73"/>
  <c r="CU26" i="73"/>
  <c r="CS26" i="73"/>
  <c r="CQ26" i="73"/>
  <c r="DE25" i="73"/>
  <c r="DC25" i="73"/>
  <c r="DA25" i="73"/>
  <c r="CY25" i="73"/>
  <c r="CW25" i="73"/>
  <c r="CU25" i="73"/>
  <c r="CS25" i="73"/>
  <c r="CQ25" i="73"/>
  <c r="DE24" i="73"/>
  <c r="DC24" i="73"/>
  <c r="DA24" i="73"/>
  <c r="CY24" i="73"/>
  <c r="CW24" i="73"/>
  <c r="CU24" i="73"/>
  <c r="CS24" i="73"/>
  <c r="CQ24" i="73"/>
  <c r="DE23" i="73"/>
  <c r="DC23" i="73"/>
  <c r="DA23" i="73"/>
  <c r="CY23" i="73"/>
  <c r="CW23" i="73"/>
  <c r="CU23" i="73"/>
  <c r="CS23" i="73"/>
  <c r="CQ23" i="73"/>
  <c r="DE22" i="73"/>
  <c r="DC22" i="73"/>
  <c r="DA22" i="73"/>
  <c r="CY22" i="73"/>
  <c r="CW22" i="73"/>
  <c r="CU22" i="73"/>
  <c r="CS22" i="73"/>
  <c r="CQ22" i="73"/>
  <c r="DE21" i="73"/>
  <c r="DC21" i="73"/>
  <c r="DA21" i="73"/>
  <c r="CY21" i="73"/>
  <c r="CW21" i="73"/>
  <c r="CU21" i="73"/>
  <c r="CS21" i="73"/>
  <c r="CQ21" i="73"/>
  <c r="DE20" i="73"/>
  <c r="DC20" i="73"/>
  <c r="DA20" i="73"/>
  <c r="CY20" i="73"/>
  <c r="CW20" i="73"/>
  <c r="CU20" i="73"/>
  <c r="CS20" i="73"/>
  <c r="CQ20" i="73"/>
  <c r="DE19" i="73"/>
  <c r="DC19" i="73"/>
  <c r="DA19" i="73"/>
  <c r="CY19" i="73"/>
  <c r="CW19" i="73"/>
  <c r="CU19" i="73"/>
  <c r="CS19" i="73"/>
  <c r="CQ19" i="73"/>
  <c r="DE18" i="73"/>
  <c r="DC18" i="73"/>
  <c r="DA18" i="73"/>
  <c r="CY18" i="73"/>
  <c r="CW18" i="73"/>
  <c r="CU18" i="73"/>
  <c r="CS18" i="73"/>
  <c r="CQ18" i="73"/>
  <c r="DE17" i="73"/>
  <c r="DC17" i="73"/>
  <c r="DA17" i="73"/>
  <c r="CY17" i="73"/>
  <c r="CW17" i="73"/>
  <c r="CU17" i="73"/>
  <c r="CS17" i="73"/>
  <c r="CQ17" i="73"/>
  <c r="DE16" i="73"/>
  <c r="DC16" i="73"/>
  <c r="DA16" i="73"/>
  <c r="CY16" i="73"/>
  <c r="CW16" i="73"/>
  <c r="CU16" i="73"/>
  <c r="CS16" i="73"/>
  <c r="CQ16" i="73"/>
  <c r="DE15" i="73"/>
  <c r="DC15" i="73"/>
  <c r="DA15" i="73"/>
  <c r="CY15" i="73"/>
  <c r="CW15" i="73"/>
  <c r="CU15" i="73"/>
  <c r="CS15" i="73"/>
  <c r="CQ15" i="73"/>
  <c r="DE14" i="73"/>
  <c r="DC14" i="73"/>
  <c r="DA14" i="73"/>
  <c r="CY14" i="73"/>
  <c r="CW14" i="73"/>
  <c r="CU14" i="73"/>
  <c r="CS14" i="73"/>
  <c r="CQ14" i="73"/>
  <c r="DE13" i="73"/>
  <c r="DC13" i="73"/>
  <c r="DA13" i="73"/>
  <c r="CY13" i="73"/>
  <c r="CW13" i="73"/>
  <c r="CU13" i="73"/>
  <c r="CS13" i="73"/>
  <c r="CQ13" i="73"/>
  <c r="DE12" i="73"/>
  <c r="DC12" i="73"/>
  <c r="DA12" i="73"/>
  <c r="CY12" i="73"/>
  <c r="CW12" i="73"/>
  <c r="CU12" i="73"/>
  <c r="CS12" i="73"/>
  <c r="CQ12" i="73"/>
  <c r="DE11" i="73"/>
  <c r="DC11" i="73"/>
  <c r="DA11" i="73"/>
  <c r="CY11" i="73"/>
  <c r="CW11" i="73"/>
  <c r="CU11" i="73"/>
  <c r="CS11" i="73"/>
  <c r="CQ11" i="73"/>
  <c r="DE10" i="73"/>
  <c r="DC10" i="73"/>
  <c r="DA10" i="73"/>
  <c r="CY10" i="73"/>
  <c r="CW10" i="73"/>
  <c r="CU10" i="73"/>
  <c r="CS10" i="73"/>
  <c r="CQ10" i="73"/>
  <c r="DE9" i="73"/>
  <c r="DC9" i="73"/>
  <c r="DA9" i="73"/>
  <c r="CY9" i="73"/>
  <c r="CW9" i="73"/>
  <c r="CU9" i="73"/>
  <c r="CS9" i="73"/>
  <c r="CQ9" i="73"/>
  <c r="DE8" i="73"/>
  <c r="DC8" i="73"/>
  <c r="DA8" i="73"/>
  <c r="CY8" i="73"/>
  <c r="CW8" i="73"/>
  <c r="CU8" i="73"/>
  <c r="CS8" i="73"/>
  <c r="CQ8" i="73"/>
  <c r="DE7" i="73"/>
  <c r="DC7" i="73"/>
  <c r="DA7" i="73"/>
  <c r="CY7" i="73"/>
  <c r="CW7" i="73"/>
  <c r="CU7" i="73"/>
  <c r="CS7" i="73"/>
  <c r="CQ7" i="73"/>
  <c r="DE6" i="73"/>
  <c r="DC6" i="73"/>
  <c r="DA6" i="73"/>
  <c r="CY6" i="73"/>
  <c r="CW6" i="73"/>
  <c r="CU6" i="73"/>
  <c r="CS6" i="73"/>
  <c r="CQ6" i="73"/>
  <c r="DE5" i="73"/>
  <c r="DC5" i="73"/>
  <c r="DA5" i="73"/>
  <c r="CY5" i="73"/>
  <c r="CW5" i="73"/>
  <c r="CU5" i="73"/>
  <c r="CS5" i="73"/>
  <c r="CQ5" i="73"/>
  <c r="DE4" i="73"/>
  <c r="DC4" i="73"/>
  <c r="DA4" i="73"/>
  <c r="CY4" i="73"/>
  <c r="CW4" i="73"/>
  <c r="CU4" i="73"/>
  <c r="CS4" i="73"/>
  <c r="CQ4" i="73"/>
  <c r="DE57" i="72"/>
  <c r="DC57" i="72"/>
  <c r="DA57" i="72"/>
  <c r="CY57" i="72"/>
  <c r="CW57" i="72"/>
  <c r="CU57" i="72"/>
  <c r="CS57" i="72"/>
  <c r="CQ57" i="72"/>
  <c r="DE56" i="72"/>
  <c r="DC56" i="72"/>
  <c r="DA56" i="72"/>
  <c r="CY56" i="72"/>
  <c r="CW56" i="72"/>
  <c r="CU56" i="72"/>
  <c r="CS56" i="72"/>
  <c r="CQ56" i="72"/>
  <c r="DE55" i="72"/>
  <c r="DC55" i="72"/>
  <c r="DA55" i="72"/>
  <c r="CY55" i="72"/>
  <c r="CW55" i="72"/>
  <c r="CU55" i="72"/>
  <c r="CS55" i="72"/>
  <c r="CQ55" i="72"/>
  <c r="DE54" i="72"/>
  <c r="DC54" i="72"/>
  <c r="DA54" i="72"/>
  <c r="CY54" i="72"/>
  <c r="CW54" i="72"/>
  <c r="CU54" i="72"/>
  <c r="CS54" i="72"/>
  <c r="CQ54" i="72"/>
  <c r="DE53" i="72"/>
  <c r="DC53" i="72"/>
  <c r="DA53" i="72"/>
  <c r="CY53" i="72"/>
  <c r="CW53" i="72"/>
  <c r="CU53" i="72"/>
  <c r="CS53" i="72"/>
  <c r="CQ53" i="72"/>
  <c r="DE52" i="72"/>
  <c r="DC52" i="72"/>
  <c r="DA52" i="72"/>
  <c r="CY52" i="72"/>
  <c r="CW52" i="72"/>
  <c r="CU52" i="72"/>
  <c r="CS52" i="72"/>
  <c r="CQ52" i="72"/>
  <c r="DE51" i="72"/>
  <c r="DC51" i="72"/>
  <c r="DA51" i="72"/>
  <c r="CY51" i="72"/>
  <c r="CW51" i="72"/>
  <c r="CU51" i="72"/>
  <c r="CS51" i="72"/>
  <c r="CQ51" i="72"/>
  <c r="DE50" i="72"/>
  <c r="DC50" i="72"/>
  <c r="DA50" i="72"/>
  <c r="CY50" i="72"/>
  <c r="CW50" i="72"/>
  <c r="CU50" i="72"/>
  <c r="CS50" i="72"/>
  <c r="CQ50" i="72"/>
  <c r="DE49" i="72"/>
  <c r="DC49" i="72"/>
  <c r="DA49" i="72"/>
  <c r="CY49" i="72"/>
  <c r="CW49" i="72"/>
  <c r="CU49" i="72"/>
  <c r="CS49" i="72"/>
  <c r="CQ49" i="72"/>
  <c r="DE48" i="72"/>
  <c r="DC48" i="72"/>
  <c r="DA48" i="72"/>
  <c r="CY48" i="72"/>
  <c r="CW48" i="72"/>
  <c r="CU48" i="72"/>
  <c r="CS48" i="72"/>
  <c r="CQ48" i="72"/>
  <c r="DE47" i="72"/>
  <c r="DC47" i="72"/>
  <c r="DA47" i="72"/>
  <c r="CY47" i="72"/>
  <c r="CW47" i="72"/>
  <c r="CU47" i="72"/>
  <c r="CS47" i="72"/>
  <c r="CQ47" i="72"/>
  <c r="DE46" i="72"/>
  <c r="DC46" i="72"/>
  <c r="DA46" i="72"/>
  <c r="CY46" i="72"/>
  <c r="CW46" i="72"/>
  <c r="CU46" i="72"/>
  <c r="CS46" i="72"/>
  <c r="CQ46" i="72"/>
  <c r="DE45" i="72"/>
  <c r="DC45" i="72"/>
  <c r="DA45" i="72"/>
  <c r="CY45" i="72"/>
  <c r="CW45" i="72"/>
  <c r="CU45" i="72"/>
  <c r="CS45" i="72"/>
  <c r="CQ45" i="72"/>
  <c r="DE44" i="72"/>
  <c r="DC44" i="72"/>
  <c r="DA44" i="72"/>
  <c r="CY44" i="72"/>
  <c r="CW44" i="72"/>
  <c r="CU44" i="72"/>
  <c r="CS44" i="72"/>
  <c r="CQ44" i="72"/>
  <c r="DE43" i="72"/>
  <c r="DC43" i="72"/>
  <c r="DA43" i="72"/>
  <c r="CY43" i="72"/>
  <c r="CW43" i="72"/>
  <c r="CU43" i="72"/>
  <c r="CS43" i="72"/>
  <c r="CQ43" i="72"/>
  <c r="DE42" i="72"/>
  <c r="DC42" i="72"/>
  <c r="DA42" i="72"/>
  <c r="CY42" i="72"/>
  <c r="CW42" i="72"/>
  <c r="CU42" i="72"/>
  <c r="CS42" i="72"/>
  <c r="CQ42" i="72"/>
  <c r="DE41" i="72"/>
  <c r="DC41" i="72"/>
  <c r="DA41" i="72"/>
  <c r="CY41" i="72"/>
  <c r="CW41" i="72"/>
  <c r="CU41" i="72"/>
  <c r="CS41" i="72"/>
  <c r="CQ41" i="72"/>
  <c r="DE40" i="72"/>
  <c r="DC40" i="72"/>
  <c r="DA40" i="72"/>
  <c r="CY40" i="72"/>
  <c r="CW40" i="72"/>
  <c r="CU40" i="72"/>
  <c r="CS40" i="72"/>
  <c r="CQ40" i="72"/>
  <c r="DE39" i="72"/>
  <c r="DC39" i="72"/>
  <c r="DA39" i="72"/>
  <c r="CY39" i="72"/>
  <c r="CW39" i="72"/>
  <c r="CU39" i="72"/>
  <c r="CS39" i="72"/>
  <c r="CQ39" i="72"/>
  <c r="DE38" i="72"/>
  <c r="DC38" i="72"/>
  <c r="DA38" i="72"/>
  <c r="CY38" i="72"/>
  <c r="CW38" i="72"/>
  <c r="CU38" i="72"/>
  <c r="CS38" i="72"/>
  <c r="CQ38" i="72"/>
  <c r="DE37" i="72"/>
  <c r="DC37" i="72"/>
  <c r="DA37" i="72"/>
  <c r="CY37" i="72"/>
  <c r="CW37" i="72"/>
  <c r="CU37" i="72"/>
  <c r="CS37" i="72"/>
  <c r="CQ37" i="72"/>
  <c r="DE36" i="72"/>
  <c r="DC36" i="72"/>
  <c r="DA36" i="72"/>
  <c r="CY36" i="72"/>
  <c r="CW36" i="72"/>
  <c r="CU36" i="72"/>
  <c r="CS36" i="72"/>
  <c r="CQ36" i="72"/>
  <c r="DE35" i="72"/>
  <c r="DC35" i="72"/>
  <c r="DA35" i="72"/>
  <c r="CY35" i="72"/>
  <c r="CW35" i="72"/>
  <c r="CU35" i="72"/>
  <c r="CS35" i="72"/>
  <c r="CQ35" i="72"/>
  <c r="DE34" i="72"/>
  <c r="DC34" i="72"/>
  <c r="DA34" i="72"/>
  <c r="CY34" i="72"/>
  <c r="CW34" i="72"/>
  <c r="CU34" i="72"/>
  <c r="CS34" i="72"/>
  <c r="CQ34" i="72"/>
  <c r="DE33" i="72"/>
  <c r="DC33" i="72"/>
  <c r="DA33" i="72"/>
  <c r="CY33" i="72"/>
  <c r="CW33" i="72"/>
  <c r="CU33" i="72"/>
  <c r="CS33" i="72"/>
  <c r="CQ33" i="72"/>
  <c r="DE32" i="72"/>
  <c r="DC32" i="72"/>
  <c r="DA32" i="72"/>
  <c r="CY32" i="72"/>
  <c r="CW32" i="72"/>
  <c r="CU32" i="72"/>
  <c r="CS32" i="72"/>
  <c r="CQ32" i="72"/>
  <c r="DE31" i="72"/>
  <c r="DC31" i="72"/>
  <c r="DA31" i="72"/>
  <c r="CY31" i="72"/>
  <c r="CW31" i="72"/>
  <c r="CU31" i="72"/>
  <c r="CS31" i="72"/>
  <c r="CQ31" i="72"/>
  <c r="DE30" i="72"/>
  <c r="DC30" i="72"/>
  <c r="DA30" i="72"/>
  <c r="CY30" i="72"/>
  <c r="CW30" i="72"/>
  <c r="CU30" i="72"/>
  <c r="CS30" i="72"/>
  <c r="CQ30" i="72"/>
  <c r="DE29" i="72"/>
  <c r="DC29" i="72"/>
  <c r="DA29" i="72"/>
  <c r="CY29" i="72"/>
  <c r="CW29" i="72"/>
  <c r="CU29" i="72"/>
  <c r="CS29" i="72"/>
  <c r="CQ29" i="72"/>
  <c r="DE28" i="72"/>
  <c r="DC28" i="72"/>
  <c r="DA28" i="72"/>
  <c r="CY28" i="72"/>
  <c r="CW28" i="72"/>
  <c r="CU28" i="72"/>
  <c r="CS28" i="72"/>
  <c r="CQ28" i="72"/>
  <c r="DE27" i="72"/>
  <c r="DC27" i="72"/>
  <c r="DA27" i="72"/>
  <c r="CY27" i="72"/>
  <c r="CW27" i="72"/>
  <c r="CU27" i="72"/>
  <c r="CS27" i="72"/>
  <c r="CQ27" i="72"/>
  <c r="DE26" i="72"/>
  <c r="DC26" i="72"/>
  <c r="DA26" i="72"/>
  <c r="CY26" i="72"/>
  <c r="CW26" i="72"/>
  <c r="CU26" i="72"/>
  <c r="CS26" i="72"/>
  <c r="CQ26" i="72"/>
  <c r="DE25" i="72"/>
  <c r="DC25" i="72"/>
  <c r="DA25" i="72"/>
  <c r="CY25" i="72"/>
  <c r="CW25" i="72"/>
  <c r="CU25" i="72"/>
  <c r="CS25" i="72"/>
  <c r="CQ25" i="72"/>
  <c r="DE24" i="72"/>
  <c r="DC24" i="72"/>
  <c r="DA24" i="72"/>
  <c r="CY24" i="72"/>
  <c r="CW24" i="72"/>
  <c r="CU24" i="72"/>
  <c r="CS24" i="72"/>
  <c r="CQ24" i="72"/>
  <c r="DE23" i="72"/>
  <c r="DC23" i="72"/>
  <c r="DA23" i="72"/>
  <c r="CY23" i="72"/>
  <c r="CW23" i="72"/>
  <c r="CU23" i="72"/>
  <c r="CS23" i="72"/>
  <c r="CQ23" i="72"/>
  <c r="DE22" i="72"/>
  <c r="DC22" i="72"/>
  <c r="DA22" i="72"/>
  <c r="CY22" i="72"/>
  <c r="CW22" i="72"/>
  <c r="CU22" i="72"/>
  <c r="CS22" i="72"/>
  <c r="CQ22" i="72"/>
  <c r="DE21" i="72"/>
  <c r="DC21" i="72"/>
  <c r="DA21" i="72"/>
  <c r="CY21" i="72"/>
  <c r="CW21" i="72"/>
  <c r="CU21" i="72"/>
  <c r="CS21" i="72"/>
  <c r="CQ21" i="72"/>
  <c r="DE20" i="72"/>
  <c r="DC20" i="72"/>
  <c r="DA20" i="72"/>
  <c r="CY20" i="72"/>
  <c r="CW20" i="72"/>
  <c r="CU20" i="72"/>
  <c r="CS20" i="72"/>
  <c r="CQ20" i="72"/>
  <c r="DE19" i="72"/>
  <c r="DC19" i="72"/>
  <c r="DA19" i="72"/>
  <c r="CY19" i="72"/>
  <c r="CW19" i="72"/>
  <c r="CU19" i="72"/>
  <c r="CS19" i="72"/>
  <c r="CQ19" i="72"/>
  <c r="DE18" i="72"/>
  <c r="DC18" i="72"/>
  <c r="DA18" i="72"/>
  <c r="CY18" i="72"/>
  <c r="CW18" i="72"/>
  <c r="CU18" i="72"/>
  <c r="CS18" i="72"/>
  <c r="CQ18" i="72"/>
  <c r="DE17" i="72"/>
  <c r="DC17" i="72"/>
  <c r="DA17" i="72"/>
  <c r="CY17" i="72"/>
  <c r="CW17" i="72"/>
  <c r="CU17" i="72"/>
  <c r="CS17" i="72"/>
  <c r="CQ17" i="72"/>
  <c r="DE16" i="72"/>
  <c r="DC16" i="72"/>
  <c r="DA16" i="72"/>
  <c r="CY16" i="72"/>
  <c r="CW16" i="72"/>
  <c r="CU16" i="72"/>
  <c r="CS16" i="72"/>
  <c r="CQ16" i="72"/>
  <c r="DE15" i="72"/>
  <c r="DC15" i="72"/>
  <c r="DA15" i="72"/>
  <c r="CY15" i="72"/>
  <c r="CW15" i="72"/>
  <c r="CU15" i="72"/>
  <c r="CS15" i="72"/>
  <c r="CQ15" i="72"/>
  <c r="DE14" i="72"/>
  <c r="DC14" i="72"/>
  <c r="DA14" i="72"/>
  <c r="CY14" i="72"/>
  <c r="CW14" i="72"/>
  <c r="CU14" i="72"/>
  <c r="CS14" i="72"/>
  <c r="CQ14" i="72"/>
  <c r="DE13" i="72"/>
  <c r="DC13" i="72"/>
  <c r="DA13" i="72"/>
  <c r="CY13" i="72"/>
  <c r="CW13" i="72"/>
  <c r="CU13" i="72"/>
  <c r="CS13" i="72"/>
  <c r="CQ13" i="72"/>
  <c r="DE12" i="72"/>
  <c r="DC12" i="72"/>
  <c r="DA12" i="72"/>
  <c r="CY12" i="72"/>
  <c r="CW12" i="72"/>
  <c r="CU12" i="72"/>
  <c r="CS12" i="72"/>
  <c r="CQ12" i="72"/>
  <c r="DE11" i="72"/>
  <c r="DC11" i="72"/>
  <c r="DA11" i="72"/>
  <c r="CY11" i="72"/>
  <c r="CW11" i="72"/>
  <c r="CU11" i="72"/>
  <c r="CS11" i="72"/>
  <c r="CQ11" i="72"/>
  <c r="DE10" i="72"/>
  <c r="DC10" i="72"/>
  <c r="DA10" i="72"/>
  <c r="CY10" i="72"/>
  <c r="CW10" i="72"/>
  <c r="CU10" i="72"/>
  <c r="CS10" i="72"/>
  <c r="CQ10" i="72"/>
  <c r="DE9" i="72"/>
  <c r="DC9" i="72"/>
  <c r="DA9" i="72"/>
  <c r="CY9" i="72"/>
  <c r="CW9" i="72"/>
  <c r="CU9" i="72"/>
  <c r="CS9" i="72"/>
  <c r="CQ9" i="72"/>
  <c r="DE8" i="72"/>
  <c r="DC8" i="72"/>
  <c r="DA8" i="72"/>
  <c r="CY8" i="72"/>
  <c r="CW8" i="72"/>
  <c r="CU8" i="72"/>
  <c r="CS8" i="72"/>
  <c r="CQ8" i="72"/>
  <c r="DE7" i="72"/>
  <c r="DC7" i="72"/>
  <c r="DA7" i="72"/>
  <c r="CY7" i="72"/>
  <c r="CW7" i="72"/>
  <c r="CU7" i="72"/>
  <c r="CS7" i="72"/>
  <c r="CQ7" i="72"/>
  <c r="DE6" i="72"/>
  <c r="DC6" i="72"/>
  <c r="DA6" i="72"/>
  <c r="CY6" i="72"/>
  <c r="CW6" i="72"/>
  <c r="CU6" i="72"/>
  <c r="CS6" i="72"/>
  <c r="CQ6" i="72"/>
  <c r="DE5" i="72"/>
  <c r="DC5" i="72"/>
  <c r="DA5" i="72"/>
  <c r="CY5" i="72"/>
  <c r="CW5" i="72"/>
  <c r="CU5" i="72"/>
  <c r="CS5" i="72"/>
  <c r="CQ5" i="72"/>
  <c r="DE4" i="72"/>
  <c r="DC4" i="72"/>
  <c r="DA4" i="72"/>
  <c r="CY4" i="72"/>
  <c r="CW4" i="72"/>
  <c r="CU4" i="72"/>
  <c r="CS4" i="72"/>
  <c r="CQ4" i="72"/>
  <c r="DE57" i="71"/>
  <c r="DC57" i="71"/>
  <c r="DA57" i="71"/>
  <c r="CY57" i="71"/>
  <c r="CW57" i="71"/>
  <c r="CU57" i="71"/>
  <c r="CS57" i="71"/>
  <c r="CQ57" i="71"/>
  <c r="DE56" i="71"/>
  <c r="DC56" i="71"/>
  <c r="DA56" i="71"/>
  <c r="CY56" i="71"/>
  <c r="CW56" i="71"/>
  <c r="CU56" i="71"/>
  <c r="CS56" i="71"/>
  <c r="CQ56" i="71"/>
  <c r="DE55" i="71"/>
  <c r="DC55" i="71"/>
  <c r="DA55" i="71"/>
  <c r="CY55" i="71"/>
  <c r="CW55" i="71"/>
  <c r="CU55" i="71"/>
  <c r="CS55" i="71"/>
  <c r="CQ55" i="71"/>
  <c r="DE54" i="71"/>
  <c r="DC54" i="71"/>
  <c r="DA54" i="71"/>
  <c r="CY54" i="71"/>
  <c r="CW54" i="71"/>
  <c r="CU54" i="71"/>
  <c r="CS54" i="71"/>
  <c r="CQ54" i="71"/>
  <c r="DE53" i="71"/>
  <c r="DC53" i="71"/>
  <c r="DA53" i="71"/>
  <c r="CY53" i="71"/>
  <c r="CW53" i="71"/>
  <c r="CU53" i="71"/>
  <c r="CS53" i="71"/>
  <c r="CQ53" i="71"/>
  <c r="DE52" i="71"/>
  <c r="DC52" i="71"/>
  <c r="DA52" i="71"/>
  <c r="CY52" i="71"/>
  <c r="CW52" i="71"/>
  <c r="CU52" i="71"/>
  <c r="CS52" i="71"/>
  <c r="CQ52" i="71"/>
  <c r="DE51" i="71"/>
  <c r="DC51" i="71"/>
  <c r="DA51" i="71"/>
  <c r="CY51" i="71"/>
  <c r="CW51" i="71"/>
  <c r="CU51" i="71"/>
  <c r="CS51" i="71"/>
  <c r="CQ51" i="71"/>
  <c r="DE50" i="71"/>
  <c r="DC50" i="71"/>
  <c r="DA50" i="71"/>
  <c r="CY50" i="71"/>
  <c r="CW50" i="71"/>
  <c r="CU50" i="71"/>
  <c r="CS50" i="71"/>
  <c r="CQ50" i="71"/>
  <c r="DE49" i="71"/>
  <c r="DC49" i="71"/>
  <c r="DA49" i="71"/>
  <c r="CY49" i="71"/>
  <c r="CW49" i="71"/>
  <c r="CU49" i="71"/>
  <c r="CS49" i="71"/>
  <c r="CQ49" i="71"/>
  <c r="DE48" i="71"/>
  <c r="DC48" i="71"/>
  <c r="DA48" i="71"/>
  <c r="CY48" i="71"/>
  <c r="CW48" i="71"/>
  <c r="CU48" i="71"/>
  <c r="CS48" i="71"/>
  <c r="CQ48" i="71"/>
  <c r="DE47" i="71"/>
  <c r="DC47" i="71"/>
  <c r="DA47" i="71"/>
  <c r="CY47" i="71"/>
  <c r="CW47" i="71"/>
  <c r="CU47" i="71"/>
  <c r="CS47" i="71"/>
  <c r="CQ47" i="71"/>
  <c r="DE46" i="71"/>
  <c r="DC46" i="71"/>
  <c r="DA46" i="71"/>
  <c r="CY46" i="71"/>
  <c r="CW46" i="71"/>
  <c r="CU46" i="71"/>
  <c r="CS46" i="71"/>
  <c r="CQ46" i="71"/>
  <c r="DE45" i="71"/>
  <c r="DC45" i="71"/>
  <c r="DA45" i="71"/>
  <c r="CY45" i="71"/>
  <c r="CW45" i="71"/>
  <c r="CU45" i="71"/>
  <c r="CS45" i="71"/>
  <c r="CQ45" i="71"/>
  <c r="DE44" i="71"/>
  <c r="DC44" i="71"/>
  <c r="DA44" i="71"/>
  <c r="CY44" i="71"/>
  <c r="CW44" i="71"/>
  <c r="CU44" i="71"/>
  <c r="CS44" i="71"/>
  <c r="CQ44" i="71"/>
  <c r="DE43" i="71"/>
  <c r="DC43" i="71"/>
  <c r="DA43" i="71"/>
  <c r="CY43" i="71"/>
  <c r="CW43" i="71"/>
  <c r="CU43" i="71"/>
  <c r="CS43" i="71"/>
  <c r="CQ43" i="71"/>
  <c r="DE42" i="71"/>
  <c r="DC42" i="71"/>
  <c r="DA42" i="71"/>
  <c r="CY42" i="71"/>
  <c r="CW42" i="71"/>
  <c r="CU42" i="71"/>
  <c r="CS42" i="71"/>
  <c r="CQ42" i="71"/>
  <c r="DE41" i="71"/>
  <c r="DC41" i="71"/>
  <c r="DA41" i="71"/>
  <c r="CY41" i="71"/>
  <c r="CW41" i="71"/>
  <c r="CU41" i="71"/>
  <c r="CS41" i="71"/>
  <c r="CQ41" i="71"/>
  <c r="DE40" i="71"/>
  <c r="DC40" i="71"/>
  <c r="DA40" i="71"/>
  <c r="CY40" i="71"/>
  <c r="CW40" i="71"/>
  <c r="CU40" i="71"/>
  <c r="CS40" i="71"/>
  <c r="CQ40" i="71"/>
  <c r="DE39" i="71"/>
  <c r="DC39" i="71"/>
  <c r="DA39" i="71"/>
  <c r="CY39" i="71"/>
  <c r="CW39" i="71"/>
  <c r="CU39" i="71"/>
  <c r="CS39" i="71"/>
  <c r="CQ39" i="71"/>
  <c r="DE38" i="71"/>
  <c r="DC38" i="71"/>
  <c r="DA38" i="71"/>
  <c r="CY38" i="71"/>
  <c r="CW38" i="71"/>
  <c r="CU38" i="71"/>
  <c r="CS38" i="71"/>
  <c r="CQ38" i="71"/>
  <c r="DE37" i="71"/>
  <c r="DC37" i="71"/>
  <c r="DA37" i="71"/>
  <c r="CY37" i="71"/>
  <c r="CW37" i="71"/>
  <c r="CU37" i="71"/>
  <c r="CS37" i="71"/>
  <c r="CQ37" i="71"/>
  <c r="DE36" i="71"/>
  <c r="DC36" i="71"/>
  <c r="DA36" i="71"/>
  <c r="CY36" i="71"/>
  <c r="CW36" i="71"/>
  <c r="CU36" i="71"/>
  <c r="CS36" i="71"/>
  <c r="CQ36" i="71"/>
  <c r="DE35" i="71"/>
  <c r="DC35" i="71"/>
  <c r="DA35" i="71"/>
  <c r="CY35" i="71"/>
  <c r="CW35" i="71"/>
  <c r="CU35" i="71"/>
  <c r="CS35" i="71"/>
  <c r="CQ35" i="71"/>
  <c r="DE34" i="71"/>
  <c r="DC34" i="71"/>
  <c r="DA34" i="71"/>
  <c r="CY34" i="71"/>
  <c r="CW34" i="71"/>
  <c r="CU34" i="71"/>
  <c r="CS34" i="71"/>
  <c r="CQ34" i="71"/>
  <c r="DE33" i="71"/>
  <c r="DC33" i="71"/>
  <c r="DA33" i="71"/>
  <c r="CY33" i="71"/>
  <c r="CW33" i="71"/>
  <c r="CU33" i="71"/>
  <c r="CS33" i="71"/>
  <c r="CQ33" i="71"/>
  <c r="DE32" i="71"/>
  <c r="DC32" i="71"/>
  <c r="DA32" i="71"/>
  <c r="CY32" i="71"/>
  <c r="CW32" i="71"/>
  <c r="CU32" i="71"/>
  <c r="CS32" i="71"/>
  <c r="CQ32" i="71"/>
  <c r="DE31" i="71"/>
  <c r="DC31" i="71"/>
  <c r="DA31" i="71"/>
  <c r="CY31" i="71"/>
  <c r="CW31" i="71"/>
  <c r="CU31" i="71"/>
  <c r="CS31" i="71"/>
  <c r="CQ31" i="71"/>
  <c r="DE30" i="71"/>
  <c r="DC30" i="71"/>
  <c r="DA30" i="71"/>
  <c r="CY30" i="71"/>
  <c r="CW30" i="71"/>
  <c r="CU30" i="71"/>
  <c r="CS30" i="71"/>
  <c r="CQ30" i="71"/>
  <c r="DE29" i="71"/>
  <c r="DC29" i="71"/>
  <c r="DA29" i="71"/>
  <c r="CY29" i="71"/>
  <c r="CW29" i="71"/>
  <c r="CU29" i="71"/>
  <c r="CS29" i="71"/>
  <c r="CQ29" i="71"/>
  <c r="DE28" i="71"/>
  <c r="DC28" i="71"/>
  <c r="DA28" i="71"/>
  <c r="CY28" i="71"/>
  <c r="CW28" i="71"/>
  <c r="CU28" i="71"/>
  <c r="CS28" i="71"/>
  <c r="CQ28" i="71"/>
  <c r="DE27" i="71"/>
  <c r="DC27" i="71"/>
  <c r="DA27" i="71"/>
  <c r="CY27" i="71"/>
  <c r="CW27" i="71"/>
  <c r="CU27" i="71"/>
  <c r="CS27" i="71"/>
  <c r="CQ27" i="71"/>
  <c r="DE26" i="71"/>
  <c r="DC26" i="71"/>
  <c r="DA26" i="71"/>
  <c r="CY26" i="71"/>
  <c r="CW26" i="71"/>
  <c r="CU26" i="71"/>
  <c r="CS26" i="71"/>
  <c r="CQ26" i="71"/>
  <c r="DE25" i="71"/>
  <c r="DC25" i="71"/>
  <c r="DA25" i="71"/>
  <c r="CY25" i="71"/>
  <c r="CW25" i="71"/>
  <c r="CU25" i="71"/>
  <c r="CS25" i="71"/>
  <c r="CQ25" i="71"/>
  <c r="DE24" i="71"/>
  <c r="DC24" i="71"/>
  <c r="DA24" i="71"/>
  <c r="CY24" i="71"/>
  <c r="CW24" i="71"/>
  <c r="CU24" i="71"/>
  <c r="CS24" i="71"/>
  <c r="CQ24" i="71"/>
  <c r="DE23" i="71"/>
  <c r="DC23" i="71"/>
  <c r="DA23" i="71"/>
  <c r="CY23" i="71"/>
  <c r="CW23" i="71"/>
  <c r="CU23" i="71"/>
  <c r="CS23" i="71"/>
  <c r="CQ23" i="71"/>
  <c r="DE22" i="71"/>
  <c r="DC22" i="71"/>
  <c r="DA22" i="71"/>
  <c r="CY22" i="71"/>
  <c r="CW22" i="71"/>
  <c r="CU22" i="71"/>
  <c r="CS22" i="71"/>
  <c r="CQ22" i="71"/>
  <c r="DE21" i="71"/>
  <c r="DC21" i="71"/>
  <c r="DA21" i="71"/>
  <c r="CY21" i="71"/>
  <c r="CW21" i="71"/>
  <c r="CU21" i="71"/>
  <c r="CS21" i="71"/>
  <c r="CQ21" i="71"/>
  <c r="DE20" i="71"/>
  <c r="DC20" i="71"/>
  <c r="DA20" i="71"/>
  <c r="CY20" i="71"/>
  <c r="CW20" i="71"/>
  <c r="CU20" i="71"/>
  <c r="CS20" i="71"/>
  <c r="CQ20" i="71"/>
  <c r="DE19" i="71"/>
  <c r="DC19" i="71"/>
  <c r="DA19" i="71"/>
  <c r="CY19" i="71"/>
  <c r="CW19" i="71"/>
  <c r="CU19" i="71"/>
  <c r="CS19" i="71"/>
  <c r="CQ19" i="71"/>
  <c r="DE18" i="71"/>
  <c r="DC18" i="71"/>
  <c r="DA18" i="71"/>
  <c r="CY18" i="71"/>
  <c r="CW18" i="71"/>
  <c r="CU18" i="71"/>
  <c r="CS18" i="71"/>
  <c r="CQ18" i="71"/>
  <c r="DE17" i="71"/>
  <c r="DC17" i="71"/>
  <c r="DA17" i="71"/>
  <c r="CY17" i="71"/>
  <c r="CW17" i="71"/>
  <c r="CU17" i="71"/>
  <c r="CS17" i="71"/>
  <c r="CQ17" i="71"/>
  <c r="DE16" i="71"/>
  <c r="DC16" i="71"/>
  <c r="DA16" i="71"/>
  <c r="CY16" i="71"/>
  <c r="CW16" i="71"/>
  <c r="CU16" i="71"/>
  <c r="CS16" i="71"/>
  <c r="CQ16" i="71"/>
  <c r="DE15" i="71"/>
  <c r="DC15" i="71"/>
  <c r="DA15" i="71"/>
  <c r="CY15" i="71"/>
  <c r="CW15" i="71"/>
  <c r="CU15" i="71"/>
  <c r="CS15" i="71"/>
  <c r="CQ15" i="71"/>
  <c r="DE14" i="71"/>
  <c r="DC14" i="71"/>
  <c r="DA14" i="71"/>
  <c r="CY14" i="71"/>
  <c r="CW14" i="71"/>
  <c r="CU14" i="71"/>
  <c r="CS14" i="71"/>
  <c r="CQ14" i="71"/>
  <c r="DE13" i="71"/>
  <c r="DC13" i="71"/>
  <c r="DA13" i="71"/>
  <c r="CY13" i="71"/>
  <c r="CW13" i="71"/>
  <c r="CU13" i="71"/>
  <c r="CS13" i="71"/>
  <c r="CQ13" i="71"/>
  <c r="DE12" i="71"/>
  <c r="DC12" i="71"/>
  <c r="DA12" i="71"/>
  <c r="CY12" i="71"/>
  <c r="CW12" i="71"/>
  <c r="CU12" i="71"/>
  <c r="CS12" i="71"/>
  <c r="CQ12" i="71"/>
  <c r="DE11" i="71"/>
  <c r="DC11" i="71"/>
  <c r="DA11" i="71"/>
  <c r="CY11" i="71"/>
  <c r="CW11" i="71"/>
  <c r="CU11" i="71"/>
  <c r="CS11" i="71"/>
  <c r="CQ11" i="71"/>
  <c r="DE10" i="71"/>
  <c r="DC10" i="71"/>
  <c r="DA10" i="71"/>
  <c r="CY10" i="71"/>
  <c r="CW10" i="71"/>
  <c r="CU10" i="71"/>
  <c r="CS10" i="71"/>
  <c r="CQ10" i="71"/>
  <c r="DE9" i="71"/>
  <c r="DC9" i="71"/>
  <c r="DA9" i="71"/>
  <c r="CY9" i="71"/>
  <c r="CW9" i="71"/>
  <c r="CU9" i="71"/>
  <c r="CS9" i="71"/>
  <c r="CQ9" i="71"/>
  <c r="DE8" i="71"/>
  <c r="DC8" i="71"/>
  <c r="DA8" i="71"/>
  <c r="CY8" i="71"/>
  <c r="CW8" i="71"/>
  <c r="CU8" i="71"/>
  <c r="CS8" i="71"/>
  <c r="CQ8" i="71"/>
  <c r="DE7" i="71"/>
  <c r="DC7" i="71"/>
  <c r="DA7" i="71"/>
  <c r="CY7" i="71"/>
  <c r="CW7" i="71"/>
  <c r="CU7" i="71"/>
  <c r="CS7" i="71"/>
  <c r="CQ7" i="71"/>
  <c r="DE6" i="71"/>
  <c r="DC6" i="71"/>
  <c r="DA6" i="71"/>
  <c r="CY6" i="71"/>
  <c r="CW6" i="71"/>
  <c r="CU6" i="71"/>
  <c r="CS6" i="71"/>
  <c r="CQ6" i="71"/>
  <c r="DE5" i="71"/>
  <c r="DC5" i="71"/>
  <c r="DA5" i="71"/>
  <c r="CY5" i="71"/>
  <c r="CW5" i="71"/>
  <c r="CU5" i="71"/>
  <c r="CS5" i="71"/>
  <c r="CQ5" i="71"/>
  <c r="DE4" i="71"/>
  <c r="DC4" i="71"/>
  <c r="DA4" i="71"/>
  <c r="CY4" i="71"/>
  <c r="CW4" i="71"/>
  <c r="CU4" i="71"/>
  <c r="CS4" i="71"/>
  <c r="CQ4" i="71"/>
  <c r="DE57" i="70"/>
  <c r="DC57" i="70"/>
  <c r="DA57" i="70"/>
  <c r="CY57" i="70"/>
  <c r="CW57" i="70"/>
  <c r="CU57" i="70"/>
  <c r="CS57" i="70"/>
  <c r="CQ57" i="70"/>
  <c r="DE56" i="70"/>
  <c r="DC56" i="70"/>
  <c r="DA56" i="70"/>
  <c r="CY56" i="70"/>
  <c r="CW56" i="70"/>
  <c r="CU56" i="70"/>
  <c r="CS56" i="70"/>
  <c r="CQ56" i="70"/>
  <c r="DE55" i="70"/>
  <c r="DC55" i="70"/>
  <c r="DA55" i="70"/>
  <c r="CY55" i="70"/>
  <c r="CW55" i="70"/>
  <c r="CU55" i="70"/>
  <c r="CS55" i="70"/>
  <c r="CQ55" i="70"/>
  <c r="DE54" i="70"/>
  <c r="DC54" i="70"/>
  <c r="DA54" i="70"/>
  <c r="CY54" i="70"/>
  <c r="CW54" i="70"/>
  <c r="CU54" i="70"/>
  <c r="CS54" i="70"/>
  <c r="CQ54" i="70"/>
  <c r="DE53" i="70"/>
  <c r="DC53" i="70"/>
  <c r="DA53" i="70"/>
  <c r="CY53" i="70"/>
  <c r="CW53" i="70"/>
  <c r="CU53" i="70"/>
  <c r="CS53" i="70"/>
  <c r="CQ53" i="70"/>
  <c r="DE52" i="70"/>
  <c r="DC52" i="70"/>
  <c r="DA52" i="70"/>
  <c r="CY52" i="70"/>
  <c r="CW52" i="70"/>
  <c r="CU52" i="70"/>
  <c r="CS52" i="70"/>
  <c r="CQ52" i="70"/>
  <c r="DE51" i="70"/>
  <c r="DC51" i="70"/>
  <c r="DA51" i="70"/>
  <c r="CY51" i="70"/>
  <c r="CW51" i="70"/>
  <c r="CU51" i="70"/>
  <c r="CS51" i="70"/>
  <c r="CQ51" i="70"/>
  <c r="DE50" i="70"/>
  <c r="DC50" i="70"/>
  <c r="DA50" i="70"/>
  <c r="CY50" i="70"/>
  <c r="CW50" i="70"/>
  <c r="CU50" i="70"/>
  <c r="CS50" i="70"/>
  <c r="CQ50" i="70"/>
  <c r="DE49" i="70"/>
  <c r="DC49" i="70"/>
  <c r="DA49" i="70"/>
  <c r="CY49" i="70"/>
  <c r="CW49" i="70"/>
  <c r="CU49" i="70"/>
  <c r="CS49" i="70"/>
  <c r="CQ49" i="70"/>
  <c r="DE48" i="70"/>
  <c r="DC48" i="70"/>
  <c r="DA48" i="70"/>
  <c r="CY48" i="70"/>
  <c r="CW48" i="70"/>
  <c r="CU48" i="70"/>
  <c r="CS48" i="70"/>
  <c r="CQ48" i="70"/>
  <c r="DE47" i="70"/>
  <c r="DC47" i="70"/>
  <c r="DA47" i="70"/>
  <c r="CY47" i="70"/>
  <c r="CW47" i="70"/>
  <c r="CU47" i="70"/>
  <c r="CS47" i="70"/>
  <c r="CQ47" i="70"/>
  <c r="DE46" i="70"/>
  <c r="DC46" i="70"/>
  <c r="DA46" i="70"/>
  <c r="CY46" i="70"/>
  <c r="CW46" i="70"/>
  <c r="CU46" i="70"/>
  <c r="CS46" i="70"/>
  <c r="CQ46" i="70"/>
  <c r="DE45" i="70"/>
  <c r="DC45" i="70"/>
  <c r="DA45" i="70"/>
  <c r="CY45" i="70"/>
  <c r="CW45" i="70"/>
  <c r="CU45" i="70"/>
  <c r="CS45" i="70"/>
  <c r="CQ45" i="70"/>
  <c r="DE44" i="70"/>
  <c r="DC44" i="70"/>
  <c r="DA44" i="70"/>
  <c r="CY44" i="70"/>
  <c r="CW44" i="70"/>
  <c r="CU44" i="70"/>
  <c r="CS44" i="70"/>
  <c r="CQ44" i="70"/>
  <c r="DE43" i="70"/>
  <c r="DC43" i="70"/>
  <c r="DA43" i="70"/>
  <c r="CY43" i="70"/>
  <c r="CW43" i="70"/>
  <c r="CU43" i="70"/>
  <c r="CS43" i="70"/>
  <c r="CQ43" i="70"/>
  <c r="DE42" i="70"/>
  <c r="DC42" i="70"/>
  <c r="DA42" i="70"/>
  <c r="CY42" i="70"/>
  <c r="CW42" i="70"/>
  <c r="CU42" i="70"/>
  <c r="CS42" i="70"/>
  <c r="CQ42" i="70"/>
  <c r="DE41" i="70"/>
  <c r="DC41" i="70"/>
  <c r="DA41" i="70"/>
  <c r="CY41" i="70"/>
  <c r="CW41" i="70"/>
  <c r="CU41" i="70"/>
  <c r="CS41" i="70"/>
  <c r="CQ41" i="70"/>
  <c r="DE40" i="70"/>
  <c r="DC40" i="70"/>
  <c r="DA40" i="70"/>
  <c r="CY40" i="70"/>
  <c r="CW40" i="70"/>
  <c r="CU40" i="70"/>
  <c r="CS40" i="70"/>
  <c r="CQ40" i="70"/>
  <c r="DE39" i="70"/>
  <c r="DC39" i="70"/>
  <c r="DA39" i="70"/>
  <c r="CY39" i="70"/>
  <c r="CW39" i="70"/>
  <c r="CU39" i="70"/>
  <c r="CS39" i="70"/>
  <c r="CQ39" i="70"/>
  <c r="DE38" i="70"/>
  <c r="DC38" i="70"/>
  <c r="DA38" i="70"/>
  <c r="CY38" i="70"/>
  <c r="CW38" i="70"/>
  <c r="CU38" i="70"/>
  <c r="CS38" i="70"/>
  <c r="CQ38" i="70"/>
  <c r="DE37" i="70"/>
  <c r="DC37" i="70"/>
  <c r="DA37" i="70"/>
  <c r="CY37" i="70"/>
  <c r="CW37" i="70"/>
  <c r="CU37" i="70"/>
  <c r="CS37" i="70"/>
  <c r="CQ37" i="70"/>
  <c r="DE36" i="70"/>
  <c r="DC36" i="70"/>
  <c r="DA36" i="70"/>
  <c r="CY36" i="70"/>
  <c r="CW36" i="70"/>
  <c r="CU36" i="70"/>
  <c r="CS36" i="70"/>
  <c r="CQ36" i="70"/>
  <c r="DE35" i="70"/>
  <c r="DC35" i="70"/>
  <c r="DA35" i="70"/>
  <c r="CY35" i="70"/>
  <c r="CW35" i="70"/>
  <c r="CU35" i="70"/>
  <c r="CS35" i="70"/>
  <c r="CQ35" i="70"/>
  <c r="DE34" i="70"/>
  <c r="DC34" i="70"/>
  <c r="DA34" i="70"/>
  <c r="CY34" i="70"/>
  <c r="CW34" i="70"/>
  <c r="CU34" i="70"/>
  <c r="CS34" i="70"/>
  <c r="CQ34" i="70"/>
  <c r="DE33" i="70"/>
  <c r="DC33" i="70"/>
  <c r="DA33" i="70"/>
  <c r="CY33" i="70"/>
  <c r="CW33" i="70"/>
  <c r="CU33" i="70"/>
  <c r="CS33" i="70"/>
  <c r="CQ33" i="70"/>
  <c r="DE32" i="70"/>
  <c r="DC32" i="70"/>
  <c r="DA32" i="70"/>
  <c r="CY32" i="70"/>
  <c r="CW32" i="70"/>
  <c r="CU32" i="70"/>
  <c r="CS32" i="70"/>
  <c r="CQ32" i="70"/>
  <c r="DE31" i="70"/>
  <c r="DC31" i="70"/>
  <c r="DA31" i="70"/>
  <c r="CY31" i="70"/>
  <c r="CW31" i="70"/>
  <c r="CU31" i="70"/>
  <c r="CS31" i="70"/>
  <c r="CQ31" i="70"/>
  <c r="DE30" i="70"/>
  <c r="DC30" i="70"/>
  <c r="DA30" i="70"/>
  <c r="CY30" i="70"/>
  <c r="CW30" i="70"/>
  <c r="CU30" i="70"/>
  <c r="CS30" i="70"/>
  <c r="CQ30" i="70"/>
  <c r="DE29" i="70"/>
  <c r="DC29" i="70"/>
  <c r="DA29" i="70"/>
  <c r="CY29" i="70"/>
  <c r="CW29" i="70"/>
  <c r="CU29" i="70"/>
  <c r="CS29" i="70"/>
  <c r="CQ29" i="70"/>
  <c r="DE28" i="70"/>
  <c r="DC28" i="70"/>
  <c r="DA28" i="70"/>
  <c r="CY28" i="70"/>
  <c r="CW28" i="70"/>
  <c r="CU28" i="70"/>
  <c r="CS28" i="70"/>
  <c r="CQ28" i="70"/>
  <c r="DE27" i="70"/>
  <c r="DC27" i="70"/>
  <c r="DA27" i="70"/>
  <c r="CY27" i="70"/>
  <c r="CW27" i="70"/>
  <c r="CU27" i="70"/>
  <c r="CS27" i="70"/>
  <c r="CQ27" i="70"/>
  <c r="DE26" i="70"/>
  <c r="DC26" i="70"/>
  <c r="DA26" i="70"/>
  <c r="CY26" i="70"/>
  <c r="CW26" i="70"/>
  <c r="CU26" i="70"/>
  <c r="CS26" i="70"/>
  <c r="CQ26" i="70"/>
  <c r="DE25" i="70"/>
  <c r="DC25" i="70"/>
  <c r="DA25" i="70"/>
  <c r="CY25" i="70"/>
  <c r="CW25" i="70"/>
  <c r="CU25" i="70"/>
  <c r="CS25" i="70"/>
  <c r="CQ25" i="70"/>
  <c r="DE24" i="70"/>
  <c r="DC24" i="70"/>
  <c r="DA24" i="70"/>
  <c r="CY24" i="70"/>
  <c r="CW24" i="70"/>
  <c r="CU24" i="70"/>
  <c r="CS24" i="70"/>
  <c r="CQ24" i="70"/>
  <c r="DE23" i="70"/>
  <c r="DC23" i="70"/>
  <c r="DA23" i="70"/>
  <c r="CY23" i="70"/>
  <c r="CW23" i="70"/>
  <c r="CU23" i="70"/>
  <c r="CS23" i="70"/>
  <c r="CQ23" i="70"/>
  <c r="DE22" i="70"/>
  <c r="DC22" i="70"/>
  <c r="DA22" i="70"/>
  <c r="CY22" i="70"/>
  <c r="CW22" i="70"/>
  <c r="CU22" i="70"/>
  <c r="CS22" i="70"/>
  <c r="CQ22" i="70"/>
  <c r="DE21" i="70"/>
  <c r="DC21" i="70"/>
  <c r="DA21" i="70"/>
  <c r="CY21" i="70"/>
  <c r="CW21" i="70"/>
  <c r="CU21" i="70"/>
  <c r="CS21" i="70"/>
  <c r="CQ21" i="70"/>
  <c r="DE20" i="70"/>
  <c r="DC20" i="70"/>
  <c r="DA20" i="70"/>
  <c r="CY20" i="70"/>
  <c r="CW20" i="70"/>
  <c r="CU20" i="70"/>
  <c r="CS20" i="70"/>
  <c r="CQ20" i="70"/>
  <c r="DE19" i="70"/>
  <c r="DC19" i="70"/>
  <c r="DA19" i="70"/>
  <c r="CY19" i="70"/>
  <c r="CW19" i="70"/>
  <c r="CU19" i="70"/>
  <c r="CS19" i="70"/>
  <c r="CQ19" i="70"/>
  <c r="DE18" i="70"/>
  <c r="DC18" i="70"/>
  <c r="DA18" i="70"/>
  <c r="CY18" i="70"/>
  <c r="CW18" i="70"/>
  <c r="CU18" i="70"/>
  <c r="CS18" i="70"/>
  <c r="CQ18" i="70"/>
  <c r="DE17" i="70"/>
  <c r="DC17" i="70"/>
  <c r="DA17" i="70"/>
  <c r="CY17" i="70"/>
  <c r="CW17" i="70"/>
  <c r="CU17" i="70"/>
  <c r="CS17" i="70"/>
  <c r="CQ17" i="70"/>
  <c r="DE16" i="70"/>
  <c r="DC16" i="70"/>
  <c r="DA16" i="70"/>
  <c r="CY16" i="70"/>
  <c r="CW16" i="70"/>
  <c r="CU16" i="70"/>
  <c r="CS16" i="70"/>
  <c r="CQ16" i="70"/>
  <c r="DE15" i="70"/>
  <c r="DC15" i="70"/>
  <c r="DA15" i="70"/>
  <c r="CY15" i="70"/>
  <c r="CW15" i="70"/>
  <c r="CU15" i="70"/>
  <c r="CS15" i="70"/>
  <c r="CQ15" i="70"/>
  <c r="DE14" i="70"/>
  <c r="DC14" i="70"/>
  <c r="DA14" i="70"/>
  <c r="CY14" i="70"/>
  <c r="CW14" i="70"/>
  <c r="CU14" i="70"/>
  <c r="CS14" i="70"/>
  <c r="CQ14" i="70"/>
  <c r="DE13" i="70"/>
  <c r="DC13" i="70"/>
  <c r="DA13" i="70"/>
  <c r="CY13" i="70"/>
  <c r="CW13" i="70"/>
  <c r="CU13" i="70"/>
  <c r="CS13" i="70"/>
  <c r="CQ13" i="70"/>
  <c r="DE12" i="70"/>
  <c r="DC12" i="70"/>
  <c r="DA12" i="70"/>
  <c r="CY12" i="70"/>
  <c r="CW12" i="70"/>
  <c r="CU12" i="70"/>
  <c r="CS12" i="70"/>
  <c r="CQ12" i="70"/>
  <c r="DE11" i="70"/>
  <c r="DC11" i="70"/>
  <c r="DA11" i="70"/>
  <c r="CY11" i="70"/>
  <c r="CW11" i="70"/>
  <c r="CU11" i="70"/>
  <c r="CS11" i="70"/>
  <c r="CQ11" i="70"/>
  <c r="DE10" i="70"/>
  <c r="DC10" i="70"/>
  <c r="DA10" i="70"/>
  <c r="CY10" i="70"/>
  <c r="CW10" i="70"/>
  <c r="CU10" i="70"/>
  <c r="CS10" i="70"/>
  <c r="CQ10" i="70"/>
  <c r="DE9" i="70"/>
  <c r="DC9" i="70"/>
  <c r="DA9" i="70"/>
  <c r="CY9" i="70"/>
  <c r="CW9" i="70"/>
  <c r="CU9" i="70"/>
  <c r="CS9" i="70"/>
  <c r="CQ9" i="70"/>
  <c r="DE8" i="70"/>
  <c r="DC8" i="70"/>
  <c r="DA8" i="70"/>
  <c r="CY8" i="70"/>
  <c r="CW8" i="70"/>
  <c r="CU8" i="70"/>
  <c r="CS8" i="70"/>
  <c r="CQ8" i="70"/>
  <c r="DE7" i="70"/>
  <c r="DC7" i="70"/>
  <c r="DA7" i="70"/>
  <c r="CY7" i="70"/>
  <c r="CW7" i="70"/>
  <c r="CU7" i="70"/>
  <c r="CS7" i="70"/>
  <c r="CQ7" i="70"/>
  <c r="DE6" i="70"/>
  <c r="DC6" i="70"/>
  <c r="DA6" i="70"/>
  <c r="CY6" i="70"/>
  <c r="CW6" i="70"/>
  <c r="CU6" i="70"/>
  <c r="CS6" i="70"/>
  <c r="CQ6" i="70"/>
  <c r="DE5" i="70"/>
  <c r="DC5" i="70"/>
  <c r="DA5" i="70"/>
  <c r="CY5" i="70"/>
  <c r="CW5" i="70"/>
  <c r="CU5" i="70"/>
  <c r="CS5" i="70"/>
  <c r="CQ5" i="70"/>
  <c r="DE4" i="70"/>
  <c r="DC4" i="70"/>
  <c r="DA4" i="70"/>
  <c r="CY4" i="70"/>
  <c r="CW4" i="70"/>
  <c r="CU4" i="70"/>
  <c r="CS4" i="70"/>
  <c r="CQ4" i="70"/>
  <c r="DE57" i="69"/>
  <c r="DC57" i="69"/>
  <c r="DA57" i="69"/>
  <c r="CY57" i="69"/>
  <c r="CW57" i="69"/>
  <c r="CU57" i="69"/>
  <c r="CS57" i="69"/>
  <c r="CQ57" i="69"/>
  <c r="DE56" i="69"/>
  <c r="DC56" i="69"/>
  <c r="DA56" i="69"/>
  <c r="CY56" i="69"/>
  <c r="CW56" i="69"/>
  <c r="CU56" i="69"/>
  <c r="CS56" i="69"/>
  <c r="CQ56" i="69"/>
  <c r="DE55" i="69"/>
  <c r="DC55" i="69"/>
  <c r="DA55" i="69"/>
  <c r="CY55" i="69"/>
  <c r="CW55" i="69"/>
  <c r="CU55" i="69"/>
  <c r="CS55" i="69"/>
  <c r="CQ55" i="69"/>
  <c r="DE54" i="69"/>
  <c r="DC54" i="69"/>
  <c r="DA54" i="69"/>
  <c r="CY54" i="69"/>
  <c r="CW54" i="69"/>
  <c r="CU54" i="69"/>
  <c r="CS54" i="69"/>
  <c r="CQ54" i="69"/>
  <c r="DE53" i="69"/>
  <c r="DC53" i="69"/>
  <c r="DA53" i="69"/>
  <c r="CY53" i="69"/>
  <c r="CW53" i="69"/>
  <c r="CU53" i="69"/>
  <c r="CS53" i="69"/>
  <c r="CQ53" i="69"/>
  <c r="DE52" i="69"/>
  <c r="DC52" i="69"/>
  <c r="DA52" i="69"/>
  <c r="CY52" i="69"/>
  <c r="CW52" i="69"/>
  <c r="CU52" i="69"/>
  <c r="CS52" i="69"/>
  <c r="CQ52" i="69"/>
  <c r="DE51" i="69"/>
  <c r="DC51" i="69"/>
  <c r="DA51" i="69"/>
  <c r="CY51" i="69"/>
  <c r="CW51" i="69"/>
  <c r="CU51" i="69"/>
  <c r="CS51" i="69"/>
  <c r="CQ51" i="69"/>
  <c r="DE50" i="69"/>
  <c r="DC50" i="69"/>
  <c r="DA50" i="69"/>
  <c r="CY50" i="69"/>
  <c r="CW50" i="69"/>
  <c r="CU50" i="69"/>
  <c r="CS50" i="69"/>
  <c r="CQ50" i="69"/>
  <c r="DE49" i="69"/>
  <c r="DC49" i="69"/>
  <c r="DA49" i="69"/>
  <c r="CY49" i="69"/>
  <c r="CW49" i="69"/>
  <c r="CU49" i="69"/>
  <c r="CS49" i="69"/>
  <c r="CQ49" i="69"/>
  <c r="DE48" i="69"/>
  <c r="DC48" i="69"/>
  <c r="DA48" i="69"/>
  <c r="CY48" i="69"/>
  <c r="CW48" i="69"/>
  <c r="CU48" i="69"/>
  <c r="CS48" i="69"/>
  <c r="CQ48" i="69"/>
  <c r="DE47" i="69"/>
  <c r="DC47" i="69"/>
  <c r="DA47" i="69"/>
  <c r="CY47" i="69"/>
  <c r="CW47" i="69"/>
  <c r="CU47" i="69"/>
  <c r="CS47" i="69"/>
  <c r="CQ47" i="69"/>
  <c r="DE46" i="69"/>
  <c r="DC46" i="69"/>
  <c r="DA46" i="69"/>
  <c r="CY46" i="69"/>
  <c r="CW46" i="69"/>
  <c r="CU46" i="69"/>
  <c r="CS46" i="69"/>
  <c r="CQ46" i="69"/>
  <c r="DE45" i="69"/>
  <c r="DC45" i="69"/>
  <c r="DA45" i="69"/>
  <c r="CY45" i="69"/>
  <c r="CW45" i="69"/>
  <c r="CU45" i="69"/>
  <c r="CS45" i="69"/>
  <c r="CQ45" i="69"/>
  <c r="DE44" i="69"/>
  <c r="DC44" i="69"/>
  <c r="DA44" i="69"/>
  <c r="CY44" i="69"/>
  <c r="CW44" i="69"/>
  <c r="CU44" i="69"/>
  <c r="CS44" i="69"/>
  <c r="CQ44" i="69"/>
  <c r="DE43" i="69"/>
  <c r="DC43" i="69"/>
  <c r="DA43" i="69"/>
  <c r="CY43" i="69"/>
  <c r="CW43" i="69"/>
  <c r="CU43" i="69"/>
  <c r="CS43" i="69"/>
  <c r="CQ43" i="69"/>
  <c r="DE42" i="69"/>
  <c r="DC42" i="69"/>
  <c r="DA42" i="69"/>
  <c r="CY42" i="69"/>
  <c r="CW42" i="69"/>
  <c r="CU42" i="69"/>
  <c r="CS42" i="69"/>
  <c r="CQ42" i="69"/>
  <c r="DE41" i="69"/>
  <c r="DC41" i="69"/>
  <c r="DA41" i="69"/>
  <c r="CY41" i="69"/>
  <c r="CW41" i="69"/>
  <c r="CU41" i="69"/>
  <c r="CS41" i="69"/>
  <c r="CQ41" i="69"/>
  <c r="DE40" i="69"/>
  <c r="DC40" i="69"/>
  <c r="DA40" i="69"/>
  <c r="CY40" i="69"/>
  <c r="CW40" i="69"/>
  <c r="CU40" i="69"/>
  <c r="CS40" i="69"/>
  <c r="CQ40" i="69"/>
  <c r="DE39" i="69"/>
  <c r="DC39" i="69"/>
  <c r="DA39" i="69"/>
  <c r="CY39" i="69"/>
  <c r="CW39" i="69"/>
  <c r="CU39" i="69"/>
  <c r="CS39" i="69"/>
  <c r="CQ39" i="69"/>
  <c r="DE38" i="69"/>
  <c r="DC38" i="69"/>
  <c r="DA38" i="69"/>
  <c r="CY38" i="69"/>
  <c r="CW38" i="69"/>
  <c r="CU38" i="69"/>
  <c r="CS38" i="69"/>
  <c r="CQ38" i="69"/>
  <c r="DE37" i="69"/>
  <c r="DC37" i="69"/>
  <c r="DA37" i="69"/>
  <c r="CY37" i="69"/>
  <c r="CW37" i="69"/>
  <c r="CU37" i="69"/>
  <c r="CS37" i="69"/>
  <c r="CQ37" i="69"/>
  <c r="DE36" i="69"/>
  <c r="DC36" i="69"/>
  <c r="DA36" i="69"/>
  <c r="CY36" i="69"/>
  <c r="CW36" i="69"/>
  <c r="CU36" i="69"/>
  <c r="CS36" i="69"/>
  <c r="CQ36" i="69"/>
  <c r="DE35" i="69"/>
  <c r="DC35" i="69"/>
  <c r="DA35" i="69"/>
  <c r="CY35" i="69"/>
  <c r="CW35" i="69"/>
  <c r="CU35" i="69"/>
  <c r="CS35" i="69"/>
  <c r="CQ35" i="69"/>
  <c r="DE34" i="69"/>
  <c r="DC34" i="69"/>
  <c r="DA34" i="69"/>
  <c r="CY34" i="69"/>
  <c r="CW34" i="69"/>
  <c r="CU34" i="69"/>
  <c r="CS34" i="69"/>
  <c r="CQ34" i="69"/>
  <c r="DE33" i="69"/>
  <c r="DC33" i="69"/>
  <c r="DA33" i="69"/>
  <c r="CY33" i="69"/>
  <c r="CW33" i="69"/>
  <c r="CU33" i="69"/>
  <c r="CS33" i="69"/>
  <c r="CQ33" i="69"/>
  <c r="DE32" i="69"/>
  <c r="DC32" i="69"/>
  <c r="DA32" i="69"/>
  <c r="CY32" i="69"/>
  <c r="CW32" i="69"/>
  <c r="CU32" i="69"/>
  <c r="CS32" i="69"/>
  <c r="CQ32" i="69"/>
  <c r="DE31" i="69"/>
  <c r="DC31" i="69"/>
  <c r="DA31" i="69"/>
  <c r="CY31" i="69"/>
  <c r="CW31" i="69"/>
  <c r="CU31" i="69"/>
  <c r="CS31" i="69"/>
  <c r="CQ31" i="69"/>
  <c r="DE30" i="69"/>
  <c r="DC30" i="69"/>
  <c r="DA30" i="69"/>
  <c r="CY30" i="69"/>
  <c r="CW30" i="69"/>
  <c r="CU30" i="69"/>
  <c r="CS30" i="69"/>
  <c r="CQ30" i="69"/>
  <c r="DE29" i="69"/>
  <c r="DC29" i="69"/>
  <c r="DA29" i="69"/>
  <c r="CY29" i="69"/>
  <c r="CW29" i="69"/>
  <c r="CU29" i="69"/>
  <c r="CS29" i="69"/>
  <c r="CQ29" i="69"/>
  <c r="DE28" i="69"/>
  <c r="DC28" i="69"/>
  <c r="DA28" i="69"/>
  <c r="CY28" i="69"/>
  <c r="CW28" i="69"/>
  <c r="CU28" i="69"/>
  <c r="CS28" i="69"/>
  <c r="CQ28" i="69"/>
  <c r="DE27" i="69"/>
  <c r="DC27" i="69"/>
  <c r="DA27" i="69"/>
  <c r="CY27" i="69"/>
  <c r="CW27" i="69"/>
  <c r="CU27" i="69"/>
  <c r="CS27" i="69"/>
  <c r="CQ27" i="69"/>
  <c r="DE26" i="69"/>
  <c r="DC26" i="69"/>
  <c r="DA26" i="69"/>
  <c r="CY26" i="69"/>
  <c r="CW26" i="69"/>
  <c r="CU26" i="69"/>
  <c r="CS26" i="69"/>
  <c r="CQ26" i="69"/>
  <c r="DE25" i="69"/>
  <c r="DC25" i="69"/>
  <c r="DA25" i="69"/>
  <c r="CY25" i="69"/>
  <c r="CW25" i="69"/>
  <c r="CU25" i="69"/>
  <c r="CS25" i="69"/>
  <c r="CQ25" i="69"/>
  <c r="DE24" i="69"/>
  <c r="DC24" i="69"/>
  <c r="DA24" i="69"/>
  <c r="CY24" i="69"/>
  <c r="CW24" i="69"/>
  <c r="CU24" i="69"/>
  <c r="CS24" i="69"/>
  <c r="CQ24" i="69"/>
  <c r="DE23" i="69"/>
  <c r="DC23" i="69"/>
  <c r="DA23" i="69"/>
  <c r="CY23" i="69"/>
  <c r="CW23" i="69"/>
  <c r="CU23" i="69"/>
  <c r="CS23" i="69"/>
  <c r="CQ23" i="69"/>
  <c r="DE22" i="69"/>
  <c r="DC22" i="69"/>
  <c r="DA22" i="69"/>
  <c r="CY22" i="69"/>
  <c r="CW22" i="69"/>
  <c r="CU22" i="69"/>
  <c r="CS22" i="69"/>
  <c r="CQ22" i="69"/>
  <c r="DE21" i="69"/>
  <c r="DC21" i="69"/>
  <c r="DA21" i="69"/>
  <c r="CY21" i="69"/>
  <c r="CW21" i="69"/>
  <c r="CU21" i="69"/>
  <c r="CS21" i="69"/>
  <c r="CQ21" i="69"/>
  <c r="DE20" i="69"/>
  <c r="DC20" i="69"/>
  <c r="DA20" i="69"/>
  <c r="CY20" i="69"/>
  <c r="CW20" i="69"/>
  <c r="CU20" i="69"/>
  <c r="CS20" i="69"/>
  <c r="CQ20" i="69"/>
  <c r="DE19" i="69"/>
  <c r="DC19" i="69"/>
  <c r="DA19" i="69"/>
  <c r="CY19" i="69"/>
  <c r="CW19" i="69"/>
  <c r="CU19" i="69"/>
  <c r="CS19" i="69"/>
  <c r="CQ19" i="69"/>
  <c r="DE18" i="69"/>
  <c r="DC18" i="69"/>
  <c r="DA18" i="69"/>
  <c r="CY18" i="69"/>
  <c r="CW18" i="69"/>
  <c r="CU18" i="69"/>
  <c r="CS18" i="69"/>
  <c r="CQ18" i="69"/>
  <c r="DE17" i="69"/>
  <c r="DC17" i="69"/>
  <c r="DA17" i="69"/>
  <c r="CY17" i="69"/>
  <c r="CW17" i="69"/>
  <c r="CU17" i="69"/>
  <c r="CS17" i="69"/>
  <c r="CQ17" i="69"/>
  <c r="DE16" i="69"/>
  <c r="DC16" i="69"/>
  <c r="DA16" i="69"/>
  <c r="CY16" i="69"/>
  <c r="CW16" i="69"/>
  <c r="CU16" i="69"/>
  <c r="CS16" i="69"/>
  <c r="CQ16" i="69"/>
  <c r="DE15" i="69"/>
  <c r="DC15" i="69"/>
  <c r="DA15" i="69"/>
  <c r="CY15" i="69"/>
  <c r="CW15" i="69"/>
  <c r="CU15" i="69"/>
  <c r="CS15" i="69"/>
  <c r="CQ15" i="69"/>
  <c r="DE14" i="69"/>
  <c r="DC14" i="69"/>
  <c r="DA14" i="69"/>
  <c r="CY14" i="69"/>
  <c r="CW14" i="69"/>
  <c r="CU14" i="69"/>
  <c r="CS14" i="69"/>
  <c r="CQ14" i="69"/>
  <c r="DE13" i="69"/>
  <c r="DC13" i="69"/>
  <c r="DA13" i="69"/>
  <c r="CY13" i="69"/>
  <c r="CW13" i="69"/>
  <c r="CU13" i="69"/>
  <c r="CS13" i="69"/>
  <c r="CQ13" i="69"/>
  <c r="DE12" i="69"/>
  <c r="DC12" i="69"/>
  <c r="DA12" i="69"/>
  <c r="CY12" i="69"/>
  <c r="CW12" i="69"/>
  <c r="CU12" i="69"/>
  <c r="CS12" i="69"/>
  <c r="CQ12" i="69"/>
  <c r="DE11" i="69"/>
  <c r="DC11" i="69"/>
  <c r="DA11" i="69"/>
  <c r="CY11" i="69"/>
  <c r="CW11" i="69"/>
  <c r="CU11" i="69"/>
  <c r="CS11" i="69"/>
  <c r="CQ11" i="69"/>
  <c r="DE10" i="69"/>
  <c r="DC10" i="69"/>
  <c r="DA10" i="69"/>
  <c r="CY10" i="69"/>
  <c r="CW10" i="69"/>
  <c r="CU10" i="69"/>
  <c r="CS10" i="69"/>
  <c r="CQ10" i="69"/>
  <c r="DE9" i="69"/>
  <c r="DC9" i="69"/>
  <c r="DA9" i="69"/>
  <c r="CY9" i="69"/>
  <c r="CW9" i="69"/>
  <c r="CU9" i="69"/>
  <c r="CS9" i="69"/>
  <c r="CQ9" i="69"/>
  <c r="DE8" i="69"/>
  <c r="DC8" i="69"/>
  <c r="DA8" i="69"/>
  <c r="CY8" i="69"/>
  <c r="CW8" i="69"/>
  <c r="CU8" i="69"/>
  <c r="CS8" i="69"/>
  <c r="CQ8" i="69"/>
  <c r="DE7" i="69"/>
  <c r="DC7" i="69"/>
  <c r="DA7" i="69"/>
  <c r="CY7" i="69"/>
  <c r="CW7" i="69"/>
  <c r="CU7" i="69"/>
  <c r="CS7" i="69"/>
  <c r="CQ7" i="69"/>
  <c r="DE6" i="69"/>
  <c r="DC6" i="69"/>
  <c r="DA6" i="69"/>
  <c r="CY6" i="69"/>
  <c r="CW6" i="69"/>
  <c r="CU6" i="69"/>
  <c r="CS6" i="69"/>
  <c r="CQ6" i="69"/>
  <c r="DE5" i="69"/>
  <c r="DC5" i="69"/>
  <c r="DA5" i="69"/>
  <c r="CY5" i="69"/>
  <c r="CW5" i="69"/>
  <c r="CU5" i="69"/>
  <c r="CS5" i="69"/>
  <c r="CQ5" i="69"/>
  <c r="DE4" i="69"/>
  <c r="DC4" i="69"/>
  <c r="DA4" i="69"/>
  <c r="CY4" i="69"/>
  <c r="CW4" i="69"/>
  <c r="CU4" i="69"/>
  <c r="CS4" i="69"/>
  <c r="CQ4" i="69"/>
  <c r="DE57" i="68"/>
  <c r="DC57" i="68"/>
  <c r="DA57" i="68"/>
  <c r="CY57" i="68"/>
  <c r="CW57" i="68"/>
  <c r="CU57" i="68"/>
  <c r="CS57" i="68"/>
  <c r="CQ57" i="68"/>
  <c r="DE56" i="68"/>
  <c r="DC56" i="68"/>
  <c r="DA56" i="68"/>
  <c r="CY56" i="68"/>
  <c r="CW56" i="68"/>
  <c r="CU56" i="68"/>
  <c r="CS56" i="68"/>
  <c r="CQ56" i="68"/>
  <c r="DE55" i="68"/>
  <c r="DC55" i="68"/>
  <c r="DA55" i="68"/>
  <c r="CY55" i="68"/>
  <c r="CW55" i="68"/>
  <c r="CU55" i="68"/>
  <c r="CS55" i="68"/>
  <c r="CQ55" i="68"/>
  <c r="DE54" i="68"/>
  <c r="DC54" i="68"/>
  <c r="DA54" i="68"/>
  <c r="CY54" i="68"/>
  <c r="CW54" i="68"/>
  <c r="CU54" i="68"/>
  <c r="CS54" i="68"/>
  <c r="CQ54" i="68"/>
  <c r="DE53" i="68"/>
  <c r="DC53" i="68"/>
  <c r="DA53" i="68"/>
  <c r="CY53" i="68"/>
  <c r="CW53" i="68"/>
  <c r="CU53" i="68"/>
  <c r="CS53" i="68"/>
  <c r="CQ53" i="68"/>
  <c r="DE52" i="68"/>
  <c r="DC52" i="68"/>
  <c r="DA52" i="68"/>
  <c r="CY52" i="68"/>
  <c r="CW52" i="68"/>
  <c r="CU52" i="68"/>
  <c r="CS52" i="68"/>
  <c r="CQ52" i="68"/>
  <c r="DE51" i="68"/>
  <c r="DC51" i="68"/>
  <c r="DA51" i="68"/>
  <c r="CY51" i="68"/>
  <c r="CW51" i="68"/>
  <c r="CU51" i="68"/>
  <c r="CS51" i="68"/>
  <c r="CQ51" i="68"/>
  <c r="DE50" i="68"/>
  <c r="DC50" i="68"/>
  <c r="DA50" i="68"/>
  <c r="CY50" i="68"/>
  <c r="CW50" i="68"/>
  <c r="CU50" i="68"/>
  <c r="CS50" i="68"/>
  <c r="CQ50" i="68"/>
  <c r="DE49" i="68"/>
  <c r="DC49" i="68"/>
  <c r="DA49" i="68"/>
  <c r="CY49" i="68"/>
  <c r="CW49" i="68"/>
  <c r="CU49" i="68"/>
  <c r="CS49" i="68"/>
  <c r="CQ49" i="68"/>
  <c r="DE48" i="68"/>
  <c r="DC48" i="68"/>
  <c r="DA48" i="68"/>
  <c r="CY48" i="68"/>
  <c r="CW48" i="68"/>
  <c r="CU48" i="68"/>
  <c r="CS48" i="68"/>
  <c r="CQ48" i="68"/>
  <c r="DE47" i="68"/>
  <c r="DC47" i="68"/>
  <c r="DA47" i="68"/>
  <c r="CY47" i="68"/>
  <c r="CW47" i="68"/>
  <c r="CU47" i="68"/>
  <c r="CS47" i="68"/>
  <c r="CQ47" i="68"/>
  <c r="DE46" i="68"/>
  <c r="DC46" i="68"/>
  <c r="DA46" i="68"/>
  <c r="CY46" i="68"/>
  <c r="CW46" i="68"/>
  <c r="CU46" i="68"/>
  <c r="CS46" i="68"/>
  <c r="CQ46" i="68"/>
  <c r="DE45" i="68"/>
  <c r="DC45" i="68"/>
  <c r="DA45" i="68"/>
  <c r="CY45" i="68"/>
  <c r="CW45" i="68"/>
  <c r="CU45" i="68"/>
  <c r="CS45" i="68"/>
  <c r="CQ45" i="68"/>
  <c r="DE44" i="68"/>
  <c r="DC44" i="68"/>
  <c r="DA44" i="68"/>
  <c r="CY44" i="68"/>
  <c r="CW44" i="68"/>
  <c r="CU44" i="68"/>
  <c r="CS44" i="68"/>
  <c r="CQ44" i="68"/>
  <c r="DE43" i="68"/>
  <c r="DC43" i="68"/>
  <c r="DA43" i="68"/>
  <c r="CY43" i="68"/>
  <c r="CW43" i="68"/>
  <c r="CU43" i="68"/>
  <c r="CS43" i="68"/>
  <c r="CQ43" i="68"/>
  <c r="DE42" i="68"/>
  <c r="DC42" i="68"/>
  <c r="DA42" i="68"/>
  <c r="CY42" i="68"/>
  <c r="CW42" i="68"/>
  <c r="CU42" i="68"/>
  <c r="CS42" i="68"/>
  <c r="CQ42" i="68"/>
  <c r="DE41" i="68"/>
  <c r="DC41" i="68"/>
  <c r="DA41" i="68"/>
  <c r="CY41" i="68"/>
  <c r="CW41" i="68"/>
  <c r="CU41" i="68"/>
  <c r="CS41" i="68"/>
  <c r="CQ41" i="68"/>
  <c r="DE40" i="68"/>
  <c r="DC40" i="68"/>
  <c r="DA40" i="68"/>
  <c r="CY40" i="68"/>
  <c r="CW40" i="68"/>
  <c r="CU40" i="68"/>
  <c r="CS40" i="68"/>
  <c r="CQ40" i="68"/>
  <c r="DE39" i="68"/>
  <c r="DC39" i="68"/>
  <c r="DA39" i="68"/>
  <c r="CY39" i="68"/>
  <c r="CW39" i="68"/>
  <c r="CU39" i="68"/>
  <c r="CS39" i="68"/>
  <c r="CQ39" i="68"/>
  <c r="DE38" i="68"/>
  <c r="DC38" i="68"/>
  <c r="DA38" i="68"/>
  <c r="CY38" i="68"/>
  <c r="CW38" i="68"/>
  <c r="CU38" i="68"/>
  <c r="CS38" i="68"/>
  <c r="CQ38" i="68"/>
  <c r="DE37" i="68"/>
  <c r="DC37" i="68"/>
  <c r="DA37" i="68"/>
  <c r="CY37" i="68"/>
  <c r="CW37" i="68"/>
  <c r="CU37" i="68"/>
  <c r="CS37" i="68"/>
  <c r="CQ37" i="68"/>
  <c r="DE36" i="68"/>
  <c r="DC36" i="68"/>
  <c r="DA36" i="68"/>
  <c r="CY36" i="68"/>
  <c r="CW36" i="68"/>
  <c r="CU36" i="68"/>
  <c r="CS36" i="68"/>
  <c r="CQ36" i="68"/>
  <c r="DE35" i="68"/>
  <c r="DC35" i="68"/>
  <c r="DA35" i="68"/>
  <c r="CY35" i="68"/>
  <c r="CW35" i="68"/>
  <c r="CU35" i="68"/>
  <c r="CS35" i="68"/>
  <c r="CQ35" i="68"/>
  <c r="DE34" i="68"/>
  <c r="DC34" i="68"/>
  <c r="DA34" i="68"/>
  <c r="CY34" i="68"/>
  <c r="CW34" i="68"/>
  <c r="CU34" i="68"/>
  <c r="CS34" i="68"/>
  <c r="CQ34" i="68"/>
  <c r="DE33" i="68"/>
  <c r="DC33" i="68"/>
  <c r="DA33" i="68"/>
  <c r="CY33" i="68"/>
  <c r="CW33" i="68"/>
  <c r="CU33" i="68"/>
  <c r="CS33" i="68"/>
  <c r="CQ33" i="68"/>
  <c r="DE32" i="68"/>
  <c r="DC32" i="68"/>
  <c r="DA32" i="68"/>
  <c r="CY32" i="68"/>
  <c r="CW32" i="68"/>
  <c r="CU32" i="68"/>
  <c r="CS32" i="68"/>
  <c r="CQ32" i="68"/>
  <c r="DE31" i="68"/>
  <c r="DC31" i="68"/>
  <c r="DA31" i="68"/>
  <c r="CY31" i="68"/>
  <c r="CW31" i="68"/>
  <c r="CU31" i="68"/>
  <c r="CS31" i="68"/>
  <c r="CQ31" i="68"/>
  <c r="DE30" i="68"/>
  <c r="DC30" i="68"/>
  <c r="DA30" i="68"/>
  <c r="CY30" i="68"/>
  <c r="CW30" i="68"/>
  <c r="CU30" i="68"/>
  <c r="CS30" i="68"/>
  <c r="CQ30" i="68"/>
  <c r="DE29" i="68"/>
  <c r="DC29" i="68"/>
  <c r="DA29" i="68"/>
  <c r="CY29" i="68"/>
  <c r="CW29" i="68"/>
  <c r="CU29" i="68"/>
  <c r="CS29" i="68"/>
  <c r="CQ29" i="68"/>
  <c r="DE28" i="68"/>
  <c r="DC28" i="68"/>
  <c r="DA28" i="68"/>
  <c r="CY28" i="68"/>
  <c r="CW28" i="68"/>
  <c r="CU28" i="68"/>
  <c r="CS28" i="68"/>
  <c r="CQ28" i="68"/>
  <c r="DE27" i="68"/>
  <c r="DC27" i="68"/>
  <c r="DA27" i="68"/>
  <c r="CY27" i="68"/>
  <c r="CW27" i="68"/>
  <c r="CU27" i="68"/>
  <c r="CS27" i="68"/>
  <c r="CQ27" i="68"/>
  <c r="DE26" i="68"/>
  <c r="DC26" i="68"/>
  <c r="DA26" i="68"/>
  <c r="CY26" i="68"/>
  <c r="CW26" i="68"/>
  <c r="CU26" i="68"/>
  <c r="CS26" i="68"/>
  <c r="CQ26" i="68"/>
  <c r="DE25" i="68"/>
  <c r="DC25" i="68"/>
  <c r="DA25" i="68"/>
  <c r="CY25" i="68"/>
  <c r="CW25" i="68"/>
  <c r="CU25" i="68"/>
  <c r="CS25" i="68"/>
  <c r="CQ25" i="68"/>
  <c r="DE24" i="68"/>
  <c r="DC24" i="68"/>
  <c r="DA24" i="68"/>
  <c r="CY24" i="68"/>
  <c r="CW24" i="68"/>
  <c r="CU24" i="68"/>
  <c r="CS24" i="68"/>
  <c r="CQ24" i="68"/>
  <c r="DE23" i="68"/>
  <c r="DC23" i="68"/>
  <c r="DA23" i="68"/>
  <c r="CY23" i="68"/>
  <c r="CW23" i="68"/>
  <c r="CU23" i="68"/>
  <c r="CS23" i="68"/>
  <c r="CQ23" i="68"/>
  <c r="DE22" i="68"/>
  <c r="DC22" i="68"/>
  <c r="DA22" i="68"/>
  <c r="CY22" i="68"/>
  <c r="CW22" i="68"/>
  <c r="CU22" i="68"/>
  <c r="CS22" i="68"/>
  <c r="CQ22" i="68"/>
  <c r="DE21" i="68"/>
  <c r="DC21" i="68"/>
  <c r="DA21" i="68"/>
  <c r="CY21" i="68"/>
  <c r="CW21" i="68"/>
  <c r="CU21" i="68"/>
  <c r="CS21" i="68"/>
  <c r="CQ21" i="68"/>
  <c r="DE20" i="68"/>
  <c r="DC20" i="68"/>
  <c r="DA20" i="68"/>
  <c r="CY20" i="68"/>
  <c r="CW20" i="68"/>
  <c r="CU20" i="68"/>
  <c r="CS20" i="68"/>
  <c r="CQ20" i="68"/>
  <c r="DE19" i="68"/>
  <c r="DC19" i="68"/>
  <c r="DA19" i="68"/>
  <c r="CY19" i="68"/>
  <c r="CW19" i="68"/>
  <c r="CU19" i="68"/>
  <c r="CS19" i="68"/>
  <c r="CQ19" i="68"/>
  <c r="DE18" i="68"/>
  <c r="DC18" i="68"/>
  <c r="DA18" i="68"/>
  <c r="CY18" i="68"/>
  <c r="CW18" i="68"/>
  <c r="CU18" i="68"/>
  <c r="CS18" i="68"/>
  <c r="CQ18" i="68"/>
  <c r="DE17" i="68"/>
  <c r="DC17" i="68"/>
  <c r="DA17" i="68"/>
  <c r="CY17" i="68"/>
  <c r="CW17" i="68"/>
  <c r="CU17" i="68"/>
  <c r="CS17" i="68"/>
  <c r="CQ17" i="68"/>
  <c r="DE16" i="68"/>
  <c r="DC16" i="68"/>
  <c r="DA16" i="68"/>
  <c r="CY16" i="68"/>
  <c r="CW16" i="68"/>
  <c r="CU16" i="68"/>
  <c r="CS16" i="68"/>
  <c r="CQ16" i="68"/>
  <c r="DE15" i="68"/>
  <c r="DC15" i="68"/>
  <c r="DA15" i="68"/>
  <c r="CY15" i="68"/>
  <c r="CW15" i="68"/>
  <c r="CU15" i="68"/>
  <c r="CS15" i="68"/>
  <c r="CQ15" i="68"/>
  <c r="DE14" i="68"/>
  <c r="DC14" i="68"/>
  <c r="DA14" i="68"/>
  <c r="CY14" i="68"/>
  <c r="CW14" i="68"/>
  <c r="CU14" i="68"/>
  <c r="CS14" i="68"/>
  <c r="CQ14" i="68"/>
  <c r="DE13" i="68"/>
  <c r="DC13" i="68"/>
  <c r="DA13" i="68"/>
  <c r="CY13" i="68"/>
  <c r="CW13" i="68"/>
  <c r="CU13" i="68"/>
  <c r="CS13" i="68"/>
  <c r="CQ13" i="68"/>
  <c r="DE12" i="68"/>
  <c r="DC12" i="68"/>
  <c r="DA12" i="68"/>
  <c r="CY12" i="68"/>
  <c r="CW12" i="68"/>
  <c r="CU12" i="68"/>
  <c r="CS12" i="68"/>
  <c r="CQ12" i="68"/>
  <c r="DE11" i="68"/>
  <c r="DC11" i="68"/>
  <c r="DA11" i="68"/>
  <c r="CY11" i="68"/>
  <c r="CW11" i="68"/>
  <c r="CU11" i="68"/>
  <c r="CS11" i="68"/>
  <c r="CQ11" i="68"/>
  <c r="DE10" i="68"/>
  <c r="DC10" i="68"/>
  <c r="DA10" i="68"/>
  <c r="CY10" i="68"/>
  <c r="CW10" i="68"/>
  <c r="CU10" i="68"/>
  <c r="CS10" i="68"/>
  <c r="CQ10" i="68"/>
  <c r="DE9" i="68"/>
  <c r="DC9" i="68"/>
  <c r="DA9" i="68"/>
  <c r="CY9" i="68"/>
  <c r="CW9" i="68"/>
  <c r="CU9" i="68"/>
  <c r="CS9" i="68"/>
  <c r="CQ9" i="68"/>
  <c r="DE8" i="68"/>
  <c r="DC8" i="68"/>
  <c r="DA8" i="68"/>
  <c r="CY8" i="68"/>
  <c r="CW8" i="68"/>
  <c r="CU8" i="68"/>
  <c r="CS8" i="68"/>
  <c r="CQ8" i="68"/>
  <c r="DE7" i="68"/>
  <c r="DC7" i="68"/>
  <c r="DA7" i="68"/>
  <c r="CY7" i="68"/>
  <c r="CW7" i="68"/>
  <c r="CU7" i="68"/>
  <c r="CS7" i="68"/>
  <c r="CQ7" i="68"/>
  <c r="DE6" i="68"/>
  <c r="DC6" i="68"/>
  <c r="DA6" i="68"/>
  <c r="CY6" i="68"/>
  <c r="CW6" i="68"/>
  <c r="CU6" i="68"/>
  <c r="CS6" i="68"/>
  <c r="CQ6" i="68"/>
  <c r="DE5" i="68"/>
  <c r="DC5" i="68"/>
  <c r="DA5" i="68"/>
  <c r="CY5" i="68"/>
  <c r="CW5" i="68"/>
  <c r="CU5" i="68"/>
  <c r="CS5" i="68"/>
  <c r="CQ5" i="68"/>
  <c r="DE4" i="68"/>
  <c r="DC4" i="68"/>
  <c r="DA4" i="68"/>
  <c r="CY4" i="68"/>
  <c r="CW4" i="68"/>
  <c r="CU4" i="68"/>
  <c r="CS4" i="68"/>
  <c r="CQ4" i="68"/>
  <c r="DE57" i="67"/>
  <c r="DC57" i="67"/>
  <c r="DA57" i="67"/>
  <c r="CY57" i="67"/>
  <c r="CW57" i="67"/>
  <c r="CU57" i="67"/>
  <c r="CS57" i="67"/>
  <c r="CQ57" i="67"/>
  <c r="DE56" i="67"/>
  <c r="DC56" i="67"/>
  <c r="DA56" i="67"/>
  <c r="CY56" i="67"/>
  <c r="CW56" i="67"/>
  <c r="CU56" i="67"/>
  <c r="CS56" i="67"/>
  <c r="CQ56" i="67"/>
  <c r="DE55" i="67"/>
  <c r="DC55" i="67"/>
  <c r="DA55" i="67"/>
  <c r="CY55" i="67"/>
  <c r="CW55" i="67"/>
  <c r="CU55" i="67"/>
  <c r="CS55" i="67"/>
  <c r="CQ55" i="67"/>
  <c r="DE54" i="67"/>
  <c r="DC54" i="67"/>
  <c r="DA54" i="67"/>
  <c r="CY54" i="67"/>
  <c r="CW54" i="67"/>
  <c r="CU54" i="67"/>
  <c r="CS54" i="67"/>
  <c r="CQ54" i="67"/>
  <c r="DE53" i="67"/>
  <c r="DC53" i="67"/>
  <c r="DA53" i="67"/>
  <c r="CY53" i="67"/>
  <c r="CW53" i="67"/>
  <c r="CU53" i="67"/>
  <c r="CS53" i="67"/>
  <c r="CQ53" i="67"/>
  <c r="DE52" i="67"/>
  <c r="DC52" i="67"/>
  <c r="DA52" i="67"/>
  <c r="CY52" i="67"/>
  <c r="CW52" i="67"/>
  <c r="CU52" i="67"/>
  <c r="CS52" i="67"/>
  <c r="CQ52" i="67"/>
  <c r="DE51" i="67"/>
  <c r="DC51" i="67"/>
  <c r="DA51" i="67"/>
  <c r="CY51" i="67"/>
  <c r="CW51" i="67"/>
  <c r="CU51" i="67"/>
  <c r="CS51" i="67"/>
  <c r="CQ51" i="67"/>
  <c r="DE50" i="67"/>
  <c r="DC50" i="67"/>
  <c r="DA50" i="67"/>
  <c r="CY50" i="67"/>
  <c r="CW50" i="67"/>
  <c r="CU50" i="67"/>
  <c r="CS50" i="67"/>
  <c r="CQ50" i="67"/>
  <c r="DE49" i="67"/>
  <c r="DC49" i="67"/>
  <c r="DA49" i="67"/>
  <c r="CY49" i="67"/>
  <c r="CW49" i="67"/>
  <c r="CU49" i="67"/>
  <c r="CS49" i="67"/>
  <c r="CQ49" i="67"/>
  <c r="DE48" i="67"/>
  <c r="DC48" i="67"/>
  <c r="DA48" i="67"/>
  <c r="CY48" i="67"/>
  <c r="CW48" i="67"/>
  <c r="CU48" i="67"/>
  <c r="CS48" i="67"/>
  <c r="CQ48" i="67"/>
  <c r="DE47" i="67"/>
  <c r="DC47" i="67"/>
  <c r="DA47" i="67"/>
  <c r="CY47" i="67"/>
  <c r="CW47" i="67"/>
  <c r="CU47" i="67"/>
  <c r="CS47" i="67"/>
  <c r="CQ47" i="67"/>
  <c r="DE46" i="67"/>
  <c r="DC46" i="67"/>
  <c r="DA46" i="67"/>
  <c r="CY46" i="67"/>
  <c r="CW46" i="67"/>
  <c r="CU46" i="67"/>
  <c r="CS46" i="67"/>
  <c r="CQ46" i="67"/>
  <c r="DE45" i="67"/>
  <c r="DC45" i="67"/>
  <c r="DA45" i="67"/>
  <c r="CY45" i="67"/>
  <c r="CW45" i="67"/>
  <c r="CU45" i="67"/>
  <c r="CS45" i="67"/>
  <c r="CQ45" i="67"/>
  <c r="DE44" i="67"/>
  <c r="DC44" i="67"/>
  <c r="DA44" i="67"/>
  <c r="CY44" i="67"/>
  <c r="CW44" i="67"/>
  <c r="CU44" i="67"/>
  <c r="CS44" i="67"/>
  <c r="CQ44" i="67"/>
  <c r="DE43" i="67"/>
  <c r="DC43" i="67"/>
  <c r="DA43" i="67"/>
  <c r="CY43" i="67"/>
  <c r="CW43" i="67"/>
  <c r="CU43" i="67"/>
  <c r="CS43" i="67"/>
  <c r="CQ43" i="67"/>
  <c r="DE42" i="67"/>
  <c r="DC42" i="67"/>
  <c r="DA42" i="67"/>
  <c r="CY42" i="67"/>
  <c r="CW42" i="67"/>
  <c r="CU42" i="67"/>
  <c r="CS42" i="67"/>
  <c r="CQ42" i="67"/>
  <c r="DE41" i="67"/>
  <c r="DC41" i="67"/>
  <c r="DA41" i="67"/>
  <c r="CY41" i="67"/>
  <c r="CW41" i="67"/>
  <c r="CU41" i="67"/>
  <c r="CS41" i="67"/>
  <c r="CQ41" i="67"/>
  <c r="DE40" i="67"/>
  <c r="DC40" i="67"/>
  <c r="DA40" i="67"/>
  <c r="CY40" i="67"/>
  <c r="CW40" i="67"/>
  <c r="CU40" i="67"/>
  <c r="CS40" i="67"/>
  <c r="CQ40" i="67"/>
  <c r="DE39" i="67"/>
  <c r="DC39" i="67"/>
  <c r="DA39" i="67"/>
  <c r="CY39" i="67"/>
  <c r="CW39" i="67"/>
  <c r="CU39" i="67"/>
  <c r="CS39" i="67"/>
  <c r="CQ39" i="67"/>
  <c r="DE38" i="67"/>
  <c r="DC38" i="67"/>
  <c r="DA38" i="67"/>
  <c r="CY38" i="67"/>
  <c r="CW38" i="67"/>
  <c r="CU38" i="67"/>
  <c r="CS38" i="67"/>
  <c r="CQ38" i="67"/>
  <c r="DE37" i="67"/>
  <c r="DC37" i="67"/>
  <c r="DA37" i="67"/>
  <c r="CY37" i="67"/>
  <c r="CW37" i="67"/>
  <c r="CU37" i="67"/>
  <c r="CS37" i="67"/>
  <c r="CQ37" i="67"/>
  <c r="DE36" i="67"/>
  <c r="DC36" i="67"/>
  <c r="DA36" i="67"/>
  <c r="CY36" i="67"/>
  <c r="CW36" i="67"/>
  <c r="CU36" i="67"/>
  <c r="CS36" i="67"/>
  <c r="CQ36" i="67"/>
  <c r="DE35" i="67"/>
  <c r="DC35" i="67"/>
  <c r="DA35" i="67"/>
  <c r="CY35" i="67"/>
  <c r="CW35" i="67"/>
  <c r="CU35" i="67"/>
  <c r="CS35" i="67"/>
  <c r="CQ35" i="67"/>
  <c r="DE34" i="67"/>
  <c r="DC34" i="67"/>
  <c r="DA34" i="67"/>
  <c r="CY34" i="67"/>
  <c r="CW34" i="67"/>
  <c r="CU34" i="67"/>
  <c r="CS34" i="67"/>
  <c r="CQ34" i="67"/>
  <c r="DE33" i="67"/>
  <c r="DC33" i="67"/>
  <c r="DA33" i="67"/>
  <c r="CY33" i="67"/>
  <c r="CW33" i="67"/>
  <c r="CU33" i="67"/>
  <c r="CS33" i="67"/>
  <c r="CQ33" i="67"/>
  <c r="DE32" i="67"/>
  <c r="DC32" i="67"/>
  <c r="DA32" i="67"/>
  <c r="CY32" i="67"/>
  <c r="CW32" i="67"/>
  <c r="CU32" i="67"/>
  <c r="CS32" i="67"/>
  <c r="CQ32" i="67"/>
  <c r="DE31" i="67"/>
  <c r="DC31" i="67"/>
  <c r="DA31" i="67"/>
  <c r="CY31" i="67"/>
  <c r="CW31" i="67"/>
  <c r="CU31" i="67"/>
  <c r="CS31" i="67"/>
  <c r="CQ31" i="67"/>
  <c r="DE30" i="67"/>
  <c r="DC30" i="67"/>
  <c r="DA30" i="67"/>
  <c r="CY30" i="67"/>
  <c r="CW30" i="67"/>
  <c r="CU30" i="67"/>
  <c r="CS30" i="67"/>
  <c r="CQ30" i="67"/>
  <c r="DE29" i="67"/>
  <c r="DC29" i="67"/>
  <c r="DA29" i="67"/>
  <c r="CY29" i="67"/>
  <c r="CW29" i="67"/>
  <c r="CU29" i="67"/>
  <c r="CS29" i="67"/>
  <c r="CQ29" i="67"/>
  <c r="DE28" i="67"/>
  <c r="DC28" i="67"/>
  <c r="DA28" i="67"/>
  <c r="CY28" i="67"/>
  <c r="CW28" i="67"/>
  <c r="CU28" i="67"/>
  <c r="CS28" i="67"/>
  <c r="CQ28" i="67"/>
  <c r="DE27" i="67"/>
  <c r="DC27" i="67"/>
  <c r="DA27" i="67"/>
  <c r="CY27" i="67"/>
  <c r="CW27" i="67"/>
  <c r="CU27" i="67"/>
  <c r="CS27" i="67"/>
  <c r="CQ27" i="67"/>
  <c r="DE26" i="67"/>
  <c r="DC26" i="67"/>
  <c r="DA26" i="67"/>
  <c r="CY26" i="67"/>
  <c r="CW26" i="67"/>
  <c r="CU26" i="67"/>
  <c r="CS26" i="67"/>
  <c r="CQ26" i="67"/>
  <c r="DE25" i="67"/>
  <c r="DC25" i="67"/>
  <c r="DA25" i="67"/>
  <c r="CY25" i="67"/>
  <c r="CW25" i="67"/>
  <c r="CU25" i="67"/>
  <c r="CS25" i="67"/>
  <c r="CQ25" i="67"/>
  <c r="DE24" i="67"/>
  <c r="DC24" i="67"/>
  <c r="DA24" i="67"/>
  <c r="CY24" i="67"/>
  <c r="CW24" i="67"/>
  <c r="CU24" i="67"/>
  <c r="CS24" i="67"/>
  <c r="CQ24" i="67"/>
  <c r="DE23" i="67"/>
  <c r="DC23" i="67"/>
  <c r="DA23" i="67"/>
  <c r="CY23" i="67"/>
  <c r="CW23" i="67"/>
  <c r="CU23" i="67"/>
  <c r="CS23" i="67"/>
  <c r="CQ23" i="67"/>
  <c r="DE22" i="67"/>
  <c r="DC22" i="67"/>
  <c r="DA22" i="67"/>
  <c r="CY22" i="67"/>
  <c r="CW22" i="67"/>
  <c r="CU22" i="67"/>
  <c r="CS22" i="67"/>
  <c r="CQ22" i="67"/>
  <c r="DE21" i="67"/>
  <c r="DC21" i="67"/>
  <c r="DA21" i="67"/>
  <c r="CY21" i="67"/>
  <c r="CW21" i="67"/>
  <c r="CU21" i="67"/>
  <c r="CS21" i="67"/>
  <c r="CQ21" i="67"/>
  <c r="DE20" i="67"/>
  <c r="DC20" i="67"/>
  <c r="DA20" i="67"/>
  <c r="CY20" i="67"/>
  <c r="CW20" i="67"/>
  <c r="CU20" i="67"/>
  <c r="CS20" i="67"/>
  <c r="CQ20" i="67"/>
  <c r="DE19" i="67"/>
  <c r="DC19" i="67"/>
  <c r="DA19" i="67"/>
  <c r="CY19" i="67"/>
  <c r="CW19" i="67"/>
  <c r="CU19" i="67"/>
  <c r="CS19" i="67"/>
  <c r="CQ19" i="67"/>
  <c r="DE18" i="67"/>
  <c r="DC18" i="67"/>
  <c r="DA18" i="67"/>
  <c r="CY18" i="67"/>
  <c r="CW18" i="67"/>
  <c r="CU18" i="67"/>
  <c r="CS18" i="67"/>
  <c r="CQ18" i="67"/>
  <c r="DE17" i="67"/>
  <c r="DC17" i="67"/>
  <c r="DA17" i="67"/>
  <c r="CY17" i="67"/>
  <c r="CW17" i="67"/>
  <c r="CU17" i="67"/>
  <c r="CS17" i="67"/>
  <c r="CQ17" i="67"/>
  <c r="DE16" i="67"/>
  <c r="DC16" i="67"/>
  <c r="DA16" i="67"/>
  <c r="CY16" i="67"/>
  <c r="CW16" i="67"/>
  <c r="CU16" i="67"/>
  <c r="CS16" i="67"/>
  <c r="CQ16" i="67"/>
  <c r="DE15" i="67"/>
  <c r="DC15" i="67"/>
  <c r="DA15" i="67"/>
  <c r="CY15" i="67"/>
  <c r="CW15" i="67"/>
  <c r="CU15" i="67"/>
  <c r="CS15" i="67"/>
  <c r="CQ15" i="67"/>
  <c r="DE14" i="67"/>
  <c r="DC14" i="67"/>
  <c r="DA14" i="67"/>
  <c r="CY14" i="67"/>
  <c r="CW14" i="67"/>
  <c r="CU14" i="67"/>
  <c r="CS14" i="67"/>
  <c r="CQ14" i="67"/>
  <c r="DE13" i="67"/>
  <c r="DC13" i="67"/>
  <c r="DA13" i="67"/>
  <c r="CY13" i="67"/>
  <c r="CW13" i="67"/>
  <c r="CU13" i="67"/>
  <c r="CS13" i="67"/>
  <c r="CQ13" i="67"/>
  <c r="DE12" i="67"/>
  <c r="DC12" i="67"/>
  <c r="DA12" i="67"/>
  <c r="CY12" i="67"/>
  <c r="CW12" i="67"/>
  <c r="CU12" i="67"/>
  <c r="CS12" i="67"/>
  <c r="CQ12" i="67"/>
  <c r="DE11" i="67"/>
  <c r="DC11" i="67"/>
  <c r="DA11" i="67"/>
  <c r="CY11" i="67"/>
  <c r="CW11" i="67"/>
  <c r="CU11" i="67"/>
  <c r="CS11" i="67"/>
  <c r="CQ11" i="67"/>
  <c r="DE10" i="67"/>
  <c r="DC10" i="67"/>
  <c r="DA10" i="67"/>
  <c r="CY10" i="67"/>
  <c r="CW10" i="67"/>
  <c r="CU10" i="67"/>
  <c r="CS10" i="67"/>
  <c r="CQ10" i="67"/>
  <c r="DE9" i="67"/>
  <c r="DC9" i="67"/>
  <c r="DA9" i="67"/>
  <c r="CY9" i="67"/>
  <c r="CW9" i="67"/>
  <c r="CU9" i="67"/>
  <c r="CS9" i="67"/>
  <c r="CQ9" i="67"/>
  <c r="DE8" i="67"/>
  <c r="DC8" i="67"/>
  <c r="DA8" i="67"/>
  <c r="CY8" i="67"/>
  <c r="CW8" i="67"/>
  <c r="CU8" i="67"/>
  <c r="CS8" i="67"/>
  <c r="CQ8" i="67"/>
  <c r="DE7" i="67"/>
  <c r="DC7" i="67"/>
  <c r="DA7" i="67"/>
  <c r="CY7" i="67"/>
  <c r="CW7" i="67"/>
  <c r="CU7" i="67"/>
  <c r="CS7" i="67"/>
  <c r="CQ7" i="67"/>
  <c r="DE6" i="67"/>
  <c r="DC6" i="67"/>
  <c r="DA6" i="67"/>
  <c r="CY6" i="67"/>
  <c r="CW6" i="67"/>
  <c r="CU6" i="67"/>
  <c r="CS6" i="67"/>
  <c r="CQ6" i="67"/>
  <c r="DE5" i="67"/>
  <c r="DC5" i="67"/>
  <c r="DA5" i="67"/>
  <c r="CY5" i="67"/>
  <c r="CW5" i="67"/>
  <c r="CU5" i="67"/>
  <c r="CS5" i="67"/>
  <c r="CQ5" i="67"/>
  <c r="DE4" i="67"/>
  <c r="DC4" i="67"/>
  <c r="DA4" i="67"/>
  <c r="CY4" i="67"/>
  <c r="CW4" i="67"/>
  <c r="CU4" i="67"/>
  <c r="CS4" i="67"/>
  <c r="CQ4" i="67"/>
  <c r="DE57" i="66"/>
  <c r="DC57" i="66"/>
  <c r="DA57" i="66"/>
  <c r="CY57" i="66"/>
  <c r="CW57" i="66"/>
  <c r="CU57" i="66"/>
  <c r="CS57" i="66"/>
  <c r="CQ57" i="66"/>
  <c r="DE56" i="66"/>
  <c r="DC56" i="66"/>
  <c r="DA56" i="66"/>
  <c r="CY56" i="66"/>
  <c r="CW56" i="66"/>
  <c r="CU56" i="66"/>
  <c r="CS56" i="66"/>
  <c r="CQ56" i="66"/>
  <c r="DE55" i="66"/>
  <c r="DC55" i="66"/>
  <c r="DA55" i="66"/>
  <c r="CY55" i="66"/>
  <c r="CW55" i="66"/>
  <c r="CU55" i="66"/>
  <c r="CS55" i="66"/>
  <c r="CQ55" i="66"/>
  <c r="DE54" i="66"/>
  <c r="DC54" i="66"/>
  <c r="DA54" i="66"/>
  <c r="CY54" i="66"/>
  <c r="CW54" i="66"/>
  <c r="CU54" i="66"/>
  <c r="CS54" i="66"/>
  <c r="CQ54" i="66"/>
  <c r="DE53" i="66"/>
  <c r="DC53" i="66"/>
  <c r="DA53" i="66"/>
  <c r="CY53" i="66"/>
  <c r="CW53" i="66"/>
  <c r="CU53" i="66"/>
  <c r="CS53" i="66"/>
  <c r="CQ53" i="66"/>
  <c r="DE52" i="66"/>
  <c r="DC52" i="66"/>
  <c r="DA52" i="66"/>
  <c r="CY52" i="66"/>
  <c r="CW52" i="66"/>
  <c r="CU52" i="66"/>
  <c r="CS52" i="66"/>
  <c r="CQ52" i="66"/>
  <c r="DE51" i="66"/>
  <c r="DC51" i="66"/>
  <c r="DA51" i="66"/>
  <c r="CY51" i="66"/>
  <c r="CW51" i="66"/>
  <c r="CU51" i="66"/>
  <c r="CS51" i="66"/>
  <c r="CQ51" i="66"/>
  <c r="DE50" i="66"/>
  <c r="DC50" i="66"/>
  <c r="DA50" i="66"/>
  <c r="CY50" i="66"/>
  <c r="CW50" i="66"/>
  <c r="CU50" i="66"/>
  <c r="CS50" i="66"/>
  <c r="CQ50" i="66"/>
  <c r="DE49" i="66"/>
  <c r="DC49" i="66"/>
  <c r="DA49" i="66"/>
  <c r="CY49" i="66"/>
  <c r="CW49" i="66"/>
  <c r="CU49" i="66"/>
  <c r="CS49" i="66"/>
  <c r="CQ49" i="66"/>
  <c r="DE48" i="66"/>
  <c r="DC48" i="66"/>
  <c r="DA48" i="66"/>
  <c r="CY48" i="66"/>
  <c r="CW48" i="66"/>
  <c r="CU48" i="66"/>
  <c r="CS48" i="66"/>
  <c r="CQ48" i="66"/>
  <c r="DE47" i="66"/>
  <c r="DC47" i="66"/>
  <c r="DA47" i="66"/>
  <c r="CY47" i="66"/>
  <c r="CW47" i="66"/>
  <c r="CU47" i="66"/>
  <c r="CS47" i="66"/>
  <c r="CQ47" i="66"/>
  <c r="DE46" i="66"/>
  <c r="DC46" i="66"/>
  <c r="DA46" i="66"/>
  <c r="CY46" i="66"/>
  <c r="CW46" i="66"/>
  <c r="CU46" i="66"/>
  <c r="CS46" i="66"/>
  <c r="CQ46" i="66"/>
  <c r="DE45" i="66"/>
  <c r="DC45" i="66"/>
  <c r="DA45" i="66"/>
  <c r="CY45" i="66"/>
  <c r="CW45" i="66"/>
  <c r="CU45" i="66"/>
  <c r="CS45" i="66"/>
  <c r="CQ45" i="66"/>
  <c r="DE44" i="66"/>
  <c r="DC44" i="66"/>
  <c r="DA44" i="66"/>
  <c r="CY44" i="66"/>
  <c r="CW44" i="66"/>
  <c r="CU44" i="66"/>
  <c r="CS44" i="66"/>
  <c r="CQ44" i="66"/>
  <c r="DE43" i="66"/>
  <c r="DC43" i="66"/>
  <c r="DA43" i="66"/>
  <c r="CY43" i="66"/>
  <c r="CW43" i="66"/>
  <c r="CU43" i="66"/>
  <c r="CS43" i="66"/>
  <c r="CQ43" i="66"/>
  <c r="DE42" i="66"/>
  <c r="DC42" i="66"/>
  <c r="DA42" i="66"/>
  <c r="CY42" i="66"/>
  <c r="CW42" i="66"/>
  <c r="CU42" i="66"/>
  <c r="CS42" i="66"/>
  <c r="CQ42" i="66"/>
  <c r="DE41" i="66"/>
  <c r="DC41" i="66"/>
  <c r="DA41" i="66"/>
  <c r="CY41" i="66"/>
  <c r="CW41" i="66"/>
  <c r="CU41" i="66"/>
  <c r="CS41" i="66"/>
  <c r="CQ41" i="66"/>
  <c r="DE40" i="66"/>
  <c r="DC40" i="66"/>
  <c r="DA40" i="66"/>
  <c r="CY40" i="66"/>
  <c r="CW40" i="66"/>
  <c r="CU40" i="66"/>
  <c r="CS40" i="66"/>
  <c r="CQ40" i="66"/>
  <c r="DE39" i="66"/>
  <c r="DC39" i="66"/>
  <c r="DA39" i="66"/>
  <c r="CY39" i="66"/>
  <c r="CW39" i="66"/>
  <c r="CU39" i="66"/>
  <c r="CS39" i="66"/>
  <c r="CQ39" i="66"/>
  <c r="DE38" i="66"/>
  <c r="DC38" i="66"/>
  <c r="DA38" i="66"/>
  <c r="CY38" i="66"/>
  <c r="CW38" i="66"/>
  <c r="CU38" i="66"/>
  <c r="CS38" i="66"/>
  <c r="CQ38" i="66"/>
  <c r="DE37" i="66"/>
  <c r="DC37" i="66"/>
  <c r="DA37" i="66"/>
  <c r="CY37" i="66"/>
  <c r="CW37" i="66"/>
  <c r="CU37" i="66"/>
  <c r="CS37" i="66"/>
  <c r="CQ37" i="66"/>
  <c r="DE36" i="66"/>
  <c r="DC36" i="66"/>
  <c r="DA36" i="66"/>
  <c r="CY36" i="66"/>
  <c r="CW36" i="66"/>
  <c r="CU36" i="66"/>
  <c r="CS36" i="66"/>
  <c r="CQ36" i="66"/>
  <c r="DE35" i="66"/>
  <c r="DC35" i="66"/>
  <c r="DA35" i="66"/>
  <c r="CY35" i="66"/>
  <c r="CW35" i="66"/>
  <c r="CU35" i="66"/>
  <c r="CS35" i="66"/>
  <c r="CQ35" i="66"/>
  <c r="DE34" i="66"/>
  <c r="DC34" i="66"/>
  <c r="DA34" i="66"/>
  <c r="CY34" i="66"/>
  <c r="CW34" i="66"/>
  <c r="CU34" i="66"/>
  <c r="CS34" i="66"/>
  <c r="CQ34" i="66"/>
  <c r="DE33" i="66"/>
  <c r="DC33" i="66"/>
  <c r="DA33" i="66"/>
  <c r="CY33" i="66"/>
  <c r="CW33" i="66"/>
  <c r="CU33" i="66"/>
  <c r="CS33" i="66"/>
  <c r="CQ33" i="66"/>
  <c r="DE32" i="66"/>
  <c r="DC32" i="66"/>
  <c r="DA32" i="66"/>
  <c r="CY32" i="66"/>
  <c r="CW32" i="66"/>
  <c r="CU32" i="66"/>
  <c r="CS32" i="66"/>
  <c r="CQ32" i="66"/>
  <c r="DE31" i="66"/>
  <c r="DC31" i="66"/>
  <c r="DA31" i="66"/>
  <c r="CY31" i="66"/>
  <c r="CW31" i="66"/>
  <c r="CU31" i="66"/>
  <c r="CS31" i="66"/>
  <c r="CQ31" i="66"/>
  <c r="DE30" i="66"/>
  <c r="DC30" i="66"/>
  <c r="DA30" i="66"/>
  <c r="CY30" i="66"/>
  <c r="CW30" i="66"/>
  <c r="CU30" i="66"/>
  <c r="CS30" i="66"/>
  <c r="CQ30" i="66"/>
  <c r="DE29" i="66"/>
  <c r="DC29" i="66"/>
  <c r="DA29" i="66"/>
  <c r="CY29" i="66"/>
  <c r="CW29" i="66"/>
  <c r="CU29" i="66"/>
  <c r="CS29" i="66"/>
  <c r="CQ29" i="66"/>
  <c r="DE28" i="66"/>
  <c r="DC28" i="66"/>
  <c r="DA28" i="66"/>
  <c r="CY28" i="66"/>
  <c r="CW28" i="66"/>
  <c r="CU28" i="66"/>
  <c r="CS28" i="66"/>
  <c r="CQ28" i="66"/>
  <c r="DE27" i="66"/>
  <c r="DC27" i="66"/>
  <c r="DA27" i="66"/>
  <c r="CY27" i="66"/>
  <c r="CW27" i="66"/>
  <c r="CU27" i="66"/>
  <c r="CS27" i="66"/>
  <c r="CQ27" i="66"/>
  <c r="DE26" i="66"/>
  <c r="DC26" i="66"/>
  <c r="DA26" i="66"/>
  <c r="CY26" i="66"/>
  <c r="CW26" i="66"/>
  <c r="CU26" i="66"/>
  <c r="CS26" i="66"/>
  <c r="CQ26" i="66"/>
  <c r="DE25" i="66"/>
  <c r="DC25" i="66"/>
  <c r="DA25" i="66"/>
  <c r="CY25" i="66"/>
  <c r="CW25" i="66"/>
  <c r="CU25" i="66"/>
  <c r="CS25" i="66"/>
  <c r="CQ25" i="66"/>
  <c r="DE24" i="66"/>
  <c r="DC24" i="66"/>
  <c r="DA24" i="66"/>
  <c r="CY24" i="66"/>
  <c r="CW24" i="66"/>
  <c r="CU24" i="66"/>
  <c r="CS24" i="66"/>
  <c r="CQ24" i="66"/>
  <c r="DE23" i="66"/>
  <c r="DC23" i="66"/>
  <c r="DA23" i="66"/>
  <c r="CY23" i="66"/>
  <c r="CW23" i="66"/>
  <c r="CU23" i="66"/>
  <c r="CS23" i="66"/>
  <c r="CQ23" i="66"/>
  <c r="DE22" i="66"/>
  <c r="DC22" i="66"/>
  <c r="DA22" i="66"/>
  <c r="CY22" i="66"/>
  <c r="CW22" i="66"/>
  <c r="CU22" i="66"/>
  <c r="CS22" i="66"/>
  <c r="CQ22" i="66"/>
  <c r="DE21" i="66"/>
  <c r="DC21" i="66"/>
  <c r="DA21" i="66"/>
  <c r="CY21" i="66"/>
  <c r="CW21" i="66"/>
  <c r="CU21" i="66"/>
  <c r="CS21" i="66"/>
  <c r="CQ21" i="66"/>
  <c r="DE20" i="66"/>
  <c r="DC20" i="66"/>
  <c r="DA20" i="66"/>
  <c r="CY20" i="66"/>
  <c r="CW20" i="66"/>
  <c r="CU20" i="66"/>
  <c r="CS20" i="66"/>
  <c r="CQ20" i="66"/>
  <c r="DE19" i="66"/>
  <c r="DC19" i="66"/>
  <c r="DA19" i="66"/>
  <c r="CY19" i="66"/>
  <c r="CW19" i="66"/>
  <c r="CU19" i="66"/>
  <c r="CS19" i="66"/>
  <c r="CQ19" i="66"/>
  <c r="DE18" i="66"/>
  <c r="DC18" i="66"/>
  <c r="DA18" i="66"/>
  <c r="CY18" i="66"/>
  <c r="CW18" i="66"/>
  <c r="CU18" i="66"/>
  <c r="CS18" i="66"/>
  <c r="CQ18" i="66"/>
  <c r="DE17" i="66"/>
  <c r="DC17" i="66"/>
  <c r="DA17" i="66"/>
  <c r="CY17" i="66"/>
  <c r="CW17" i="66"/>
  <c r="CU17" i="66"/>
  <c r="CS17" i="66"/>
  <c r="CQ17" i="66"/>
  <c r="DE16" i="66"/>
  <c r="DC16" i="66"/>
  <c r="DA16" i="66"/>
  <c r="CY16" i="66"/>
  <c r="CW16" i="66"/>
  <c r="CU16" i="66"/>
  <c r="CS16" i="66"/>
  <c r="CQ16" i="66"/>
  <c r="DE15" i="66"/>
  <c r="DC15" i="66"/>
  <c r="DA15" i="66"/>
  <c r="CY15" i="66"/>
  <c r="CW15" i="66"/>
  <c r="CU15" i="66"/>
  <c r="CS15" i="66"/>
  <c r="CQ15" i="66"/>
  <c r="DE14" i="66"/>
  <c r="DC14" i="66"/>
  <c r="DA14" i="66"/>
  <c r="CY14" i="66"/>
  <c r="CW14" i="66"/>
  <c r="CU14" i="66"/>
  <c r="CS14" i="66"/>
  <c r="CQ14" i="66"/>
  <c r="DE13" i="66"/>
  <c r="DC13" i="66"/>
  <c r="DA13" i="66"/>
  <c r="CY13" i="66"/>
  <c r="CW13" i="66"/>
  <c r="CU13" i="66"/>
  <c r="CS13" i="66"/>
  <c r="CQ13" i="66"/>
  <c r="DE12" i="66"/>
  <c r="DC12" i="66"/>
  <c r="DA12" i="66"/>
  <c r="CY12" i="66"/>
  <c r="CW12" i="66"/>
  <c r="CU12" i="66"/>
  <c r="CS12" i="66"/>
  <c r="CQ12" i="66"/>
  <c r="DE11" i="66"/>
  <c r="DC11" i="66"/>
  <c r="DA11" i="66"/>
  <c r="CY11" i="66"/>
  <c r="CW11" i="66"/>
  <c r="CU11" i="66"/>
  <c r="CS11" i="66"/>
  <c r="CQ11" i="66"/>
  <c r="DE10" i="66"/>
  <c r="DC10" i="66"/>
  <c r="DA10" i="66"/>
  <c r="CY10" i="66"/>
  <c r="CW10" i="66"/>
  <c r="CU10" i="66"/>
  <c r="CS10" i="66"/>
  <c r="CQ10" i="66"/>
  <c r="DE9" i="66"/>
  <c r="DC9" i="66"/>
  <c r="DA9" i="66"/>
  <c r="CY9" i="66"/>
  <c r="CW9" i="66"/>
  <c r="CU9" i="66"/>
  <c r="CS9" i="66"/>
  <c r="CQ9" i="66"/>
  <c r="DE8" i="66"/>
  <c r="DC8" i="66"/>
  <c r="DA8" i="66"/>
  <c r="CY8" i="66"/>
  <c r="CW8" i="66"/>
  <c r="CU8" i="66"/>
  <c r="CS8" i="66"/>
  <c r="CQ8" i="66"/>
  <c r="DE7" i="66"/>
  <c r="DC7" i="66"/>
  <c r="DA7" i="66"/>
  <c r="CY7" i="66"/>
  <c r="CW7" i="66"/>
  <c r="CU7" i="66"/>
  <c r="CS7" i="66"/>
  <c r="CQ7" i="66"/>
  <c r="DE6" i="66"/>
  <c r="DC6" i="66"/>
  <c r="DA6" i="66"/>
  <c r="CY6" i="66"/>
  <c r="CW6" i="66"/>
  <c r="CU6" i="66"/>
  <c r="CS6" i="66"/>
  <c r="CQ6" i="66"/>
  <c r="DE5" i="66"/>
  <c r="DC5" i="66"/>
  <c r="DA5" i="66"/>
  <c r="CY5" i="66"/>
  <c r="CW5" i="66"/>
  <c r="CU5" i="66"/>
  <c r="CS5" i="66"/>
  <c r="CQ5" i="66"/>
  <c r="DE4" i="66"/>
  <c r="DC4" i="66"/>
  <c r="DA4" i="66"/>
  <c r="CY4" i="66"/>
  <c r="CW4" i="66"/>
  <c r="CU4" i="66"/>
  <c r="CS4" i="66"/>
  <c r="CQ4" i="66"/>
  <c r="DE57" i="65"/>
  <c r="DC57" i="65"/>
  <c r="DA57" i="65"/>
  <c r="CY57" i="65"/>
  <c r="CW57" i="65"/>
  <c r="CU57" i="65"/>
  <c r="CS57" i="65"/>
  <c r="CQ57" i="65"/>
  <c r="DE56" i="65"/>
  <c r="DC56" i="65"/>
  <c r="DA56" i="65"/>
  <c r="CY56" i="65"/>
  <c r="CW56" i="65"/>
  <c r="CU56" i="65"/>
  <c r="CS56" i="65"/>
  <c r="CQ56" i="65"/>
  <c r="DE55" i="65"/>
  <c r="DC55" i="65"/>
  <c r="DA55" i="65"/>
  <c r="CY55" i="65"/>
  <c r="CW55" i="65"/>
  <c r="CU55" i="65"/>
  <c r="CS55" i="65"/>
  <c r="CQ55" i="65"/>
  <c r="DE54" i="65"/>
  <c r="DC54" i="65"/>
  <c r="DA54" i="65"/>
  <c r="CY54" i="65"/>
  <c r="CW54" i="65"/>
  <c r="CU54" i="65"/>
  <c r="CS54" i="65"/>
  <c r="CQ54" i="65"/>
  <c r="DE53" i="65"/>
  <c r="DC53" i="65"/>
  <c r="DA53" i="65"/>
  <c r="CY53" i="65"/>
  <c r="CW53" i="65"/>
  <c r="CU53" i="65"/>
  <c r="CS53" i="65"/>
  <c r="CQ53" i="65"/>
  <c r="DE52" i="65"/>
  <c r="DC52" i="65"/>
  <c r="DA52" i="65"/>
  <c r="CY52" i="65"/>
  <c r="CW52" i="65"/>
  <c r="CU52" i="65"/>
  <c r="CS52" i="65"/>
  <c r="CQ52" i="65"/>
  <c r="DE51" i="65"/>
  <c r="DC51" i="65"/>
  <c r="DA51" i="65"/>
  <c r="CY51" i="65"/>
  <c r="CW51" i="65"/>
  <c r="CU51" i="65"/>
  <c r="CS51" i="65"/>
  <c r="CQ51" i="65"/>
  <c r="DE50" i="65"/>
  <c r="DC50" i="65"/>
  <c r="DA50" i="65"/>
  <c r="CY50" i="65"/>
  <c r="CW50" i="65"/>
  <c r="CU50" i="65"/>
  <c r="CS50" i="65"/>
  <c r="CQ50" i="65"/>
  <c r="DE49" i="65"/>
  <c r="DC49" i="65"/>
  <c r="DA49" i="65"/>
  <c r="CY49" i="65"/>
  <c r="CW49" i="65"/>
  <c r="CU49" i="65"/>
  <c r="CS49" i="65"/>
  <c r="CQ49" i="65"/>
  <c r="DE48" i="65"/>
  <c r="DC48" i="65"/>
  <c r="DA48" i="65"/>
  <c r="CY48" i="65"/>
  <c r="CW48" i="65"/>
  <c r="CU48" i="65"/>
  <c r="CS48" i="65"/>
  <c r="CQ48" i="65"/>
  <c r="DE47" i="65"/>
  <c r="DC47" i="65"/>
  <c r="DA47" i="65"/>
  <c r="CY47" i="65"/>
  <c r="CW47" i="65"/>
  <c r="CU47" i="65"/>
  <c r="CS47" i="65"/>
  <c r="CQ47" i="65"/>
  <c r="DE46" i="65"/>
  <c r="DC46" i="65"/>
  <c r="DA46" i="65"/>
  <c r="CY46" i="65"/>
  <c r="CW46" i="65"/>
  <c r="CU46" i="65"/>
  <c r="CS46" i="65"/>
  <c r="CQ46" i="65"/>
  <c r="DE45" i="65"/>
  <c r="DC45" i="65"/>
  <c r="DA45" i="65"/>
  <c r="CY45" i="65"/>
  <c r="CW45" i="65"/>
  <c r="CU45" i="65"/>
  <c r="CS45" i="65"/>
  <c r="CQ45" i="65"/>
  <c r="DE44" i="65"/>
  <c r="DC44" i="65"/>
  <c r="DA44" i="65"/>
  <c r="CY44" i="65"/>
  <c r="CW44" i="65"/>
  <c r="CU44" i="65"/>
  <c r="CS44" i="65"/>
  <c r="CQ44" i="65"/>
  <c r="DE43" i="65"/>
  <c r="DC43" i="65"/>
  <c r="DA43" i="65"/>
  <c r="CY43" i="65"/>
  <c r="CW43" i="65"/>
  <c r="CU43" i="65"/>
  <c r="CS43" i="65"/>
  <c r="CQ43" i="65"/>
  <c r="DE42" i="65"/>
  <c r="DC42" i="65"/>
  <c r="DA42" i="65"/>
  <c r="CY42" i="65"/>
  <c r="CW42" i="65"/>
  <c r="CU42" i="65"/>
  <c r="CS42" i="65"/>
  <c r="CQ42" i="65"/>
  <c r="DE41" i="65"/>
  <c r="DC41" i="65"/>
  <c r="DA41" i="65"/>
  <c r="CY41" i="65"/>
  <c r="CW41" i="65"/>
  <c r="CU41" i="65"/>
  <c r="CS41" i="65"/>
  <c r="CQ41" i="65"/>
  <c r="DE40" i="65"/>
  <c r="DC40" i="65"/>
  <c r="DA40" i="65"/>
  <c r="CY40" i="65"/>
  <c r="CW40" i="65"/>
  <c r="CU40" i="65"/>
  <c r="CS40" i="65"/>
  <c r="CQ40" i="65"/>
  <c r="DE39" i="65"/>
  <c r="DC39" i="65"/>
  <c r="DA39" i="65"/>
  <c r="CY39" i="65"/>
  <c r="CW39" i="65"/>
  <c r="CU39" i="65"/>
  <c r="CS39" i="65"/>
  <c r="CQ39" i="65"/>
  <c r="DE38" i="65"/>
  <c r="DC38" i="65"/>
  <c r="DA38" i="65"/>
  <c r="CY38" i="65"/>
  <c r="CW38" i="65"/>
  <c r="CU38" i="65"/>
  <c r="CS38" i="65"/>
  <c r="CQ38" i="65"/>
  <c r="DE37" i="65"/>
  <c r="DC37" i="65"/>
  <c r="DA37" i="65"/>
  <c r="CY37" i="65"/>
  <c r="CW37" i="65"/>
  <c r="CU37" i="65"/>
  <c r="CS37" i="65"/>
  <c r="CQ37" i="65"/>
  <c r="DE36" i="65"/>
  <c r="DC36" i="65"/>
  <c r="DA36" i="65"/>
  <c r="CY36" i="65"/>
  <c r="CW36" i="65"/>
  <c r="CU36" i="65"/>
  <c r="CS36" i="65"/>
  <c r="CQ36" i="65"/>
  <c r="DE35" i="65"/>
  <c r="DC35" i="65"/>
  <c r="DA35" i="65"/>
  <c r="CY35" i="65"/>
  <c r="CW35" i="65"/>
  <c r="CU35" i="65"/>
  <c r="CS35" i="65"/>
  <c r="CQ35" i="65"/>
  <c r="DE34" i="65"/>
  <c r="DC34" i="65"/>
  <c r="DA34" i="65"/>
  <c r="CY34" i="65"/>
  <c r="CW34" i="65"/>
  <c r="CU34" i="65"/>
  <c r="CS34" i="65"/>
  <c r="CQ34" i="65"/>
  <c r="DE33" i="65"/>
  <c r="DC33" i="65"/>
  <c r="DA33" i="65"/>
  <c r="CY33" i="65"/>
  <c r="CW33" i="65"/>
  <c r="CU33" i="65"/>
  <c r="CS33" i="65"/>
  <c r="CQ33" i="65"/>
  <c r="DE32" i="65"/>
  <c r="DC32" i="65"/>
  <c r="DA32" i="65"/>
  <c r="CY32" i="65"/>
  <c r="CW32" i="65"/>
  <c r="CU32" i="65"/>
  <c r="CS32" i="65"/>
  <c r="CQ32" i="65"/>
  <c r="DE31" i="65"/>
  <c r="DC31" i="65"/>
  <c r="DA31" i="65"/>
  <c r="CY31" i="65"/>
  <c r="CW31" i="65"/>
  <c r="CU31" i="65"/>
  <c r="CS31" i="65"/>
  <c r="CQ31" i="65"/>
  <c r="DE30" i="65"/>
  <c r="DC30" i="65"/>
  <c r="DA30" i="65"/>
  <c r="CY30" i="65"/>
  <c r="CW30" i="65"/>
  <c r="CU30" i="65"/>
  <c r="CS30" i="65"/>
  <c r="CQ30" i="65"/>
  <c r="DE29" i="65"/>
  <c r="DC29" i="65"/>
  <c r="DA29" i="65"/>
  <c r="CY29" i="65"/>
  <c r="CW29" i="65"/>
  <c r="CU29" i="65"/>
  <c r="CS29" i="65"/>
  <c r="CQ29" i="65"/>
  <c r="DE28" i="65"/>
  <c r="DC28" i="65"/>
  <c r="DA28" i="65"/>
  <c r="CY28" i="65"/>
  <c r="CW28" i="65"/>
  <c r="CU28" i="65"/>
  <c r="CS28" i="65"/>
  <c r="CQ28" i="65"/>
  <c r="DE27" i="65"/>
  <c r="DC27" i="65"/>
  <c r="DA27" i="65"/>
  <c r="CY27" i="65"/>
  <c r="CW27" i="65"/>
  <c r="CU27" i="65"/>
  <c r="CS27" i="65"/>
  <c r="CQ27" i="65"/>
  <c r="DE26" i="65"/>
  <c r="DC26" i="65"/>
  <c r="DA26" i="65"/>
  <c r="CY26" i="65"/>
  <c r="CW26" i="65"/>
  <c r="CU26" i="65"/>
  <c r="CS26" i="65"/>
  <c r="CQ26" i="65"/>
  <c r="DE25" i="65"/>
  <c r="DC25" i="65"/>
  <c r="DA25" i="65"/>
  <c r="CY25" i="65"/>
  <c r="CW25" i="65"/>
  <c r="CU25" i="65"/>
  <c r="CS25" i="65"/>
  <c r="CQ25" i="65"/>
  <c r="DE24" i="65"/>
  <c r="DC24" i="65"/>
  <c r="DA24" i="65"/>
  <c r="CY24" i="65"/>
  <c r="CW24" i="65"/>
  <c r="CU24" i="65"/>
  <c r="CS24" i="65"/>
  <c r="CQ24" i="65"/>
  <c r="DE23" i="65"/>
  <c r="DC23" i="65"/>
  <c r="DA23" i="65"/>
  <c r="CY23" i="65"/>
  <c r="CW23" i="65"/>
  <c r="CU23" i="65"/>
  <c r="CS23" i="65"/>
  <c r="CQ23" i="65"/>
  <c r="DE22" i="65"/>
  <c r="DC22" i="65"/>
  <c r="DA22" i="65"/>
  <c r="CY22" i="65"/>
  <c r="CW22" i="65"/>
  <c r="CU22" i="65"/>
  <c r="CS22" i="65"/>
  <c r="CQ22" i="65"/>
  <c r="DE21" i="65"/>
  <c r="DC21" i="65"/>
  <c r="DA21" i="65"/>
  <c r="CY21" i="65"/>
  <c r="CW21" i="65"/>
  <c r="CU21" i="65"/>
  <c r="CS21" i="65"/>
  <c r="CQ21" i="65"/>
  <c r="DE20" i="65"/>
  <c r="DC20" i="65"/>
  <c r="DA20" i="65"/>
  <c r="CY20" i="65"/>
  <c r="CW20" i="65"/>
  <c r="CU20" i="65"/>
  <c r="CS20" i="65"/>
  <c r="CQ20" i="65"/>
  <c r="DE19" i="65"/>
  <c r="DC19" i="65"/>
  <c r="DA19" i="65"/>
  <c r="CY19" i="65"/>
  <c r="CW19" i="65"/>
  <c r="CU19" i="65"/>
  <c r="CS19" i="65"/>
  <c r="CQ19" i="65"/>
  <c r="DE18" i="65"/>
  <c r="DC18" i="65"/>
  <c r="DA18" i="65"/>
  <c r="CY18" i="65"/>
  <c r="CW18" i="65"/>
  <c r="CU18" i="65"/>
  <c r="CS18" i="65"/>
  <c r="CQ18" i="65"/>
  <c r="DE17" i="65"/>
  <c r="DC17" i="65"/>
  <c r="DA17" i="65"/>
  <c r="CY17" i="65"/>
  <c r="CW17" i="65"/>
  <c r="CU17" i="65"/>
  <c r="CS17" i="65"/>
  <c r="CQ17" i="65"/>
  <c r="DE16" i="65"/>
  <c r="DC16" i="65"/>
  <c r="DA16" i="65"/>
  <c r="CY16" i="65"/>
  <c r="CW16" i="65"/>
  <c r="CU16" i="65"/>
  <c r="CS16" i="65"/>
  <c r="CQ16" i="65"/>
  <c r="DE15" i="65"/>
  <c r="DC15" i="65"/>
  <c r="DA15" i="65"/>
  <c r="CY15" i="65"/>
  <c r="CW15" i="65"/>
  <c r="CU15" i="65"/>
  <c r="CS15" i="65"/>
  <c r="CQ15" i="65"/>
  <c r="DE14" i="65"/>
  <c r="DC14" i="65"/>
  <c r="DA14" i="65"/>
  <c r="CY14" i="65"/>
  <c r="CW14" i="65"/>
  <c r="CU14" i="65"/>
  <c r="CS14" i="65"/>
  <c r="CQ14" i="65"/>
  <c r="DE13" i="65"/>
  <c r="DC13" i="65"/>
  <c r="DA13" i="65"/>
  <c r="CY13" i="65"/>
  <c r="CW13" i="65"/>
  <c r="CU13" i="65"/>
  <c r="CS13" i="65"/>
  <c r="CQ13" i="65"/>
  <c r="DE12" i="65"/>
  <c r="DC12" i="65"/>
  <c r="DA12" i="65"/>
  <c r="CY12" i="65"/>
  <c r="CW12" i="65"/>
  <c r="CU12" i="65"/>
  <c r="CS12" i="65"/>
  <c r="CQ12" i="65"/>
  <c r="DE11" i="65"/>
  <c r="DC11" i="65"/>
  <c r="DA11" i="65"/>
  <c r="CY11" i="65"/>
  <c r="CW11" i="65"/>
  <c r="CU11" i="65"/>
  <c r="CS11" i="65"/>
  <c r="CQ11" i="65"/>
  <c r="DE10" i="65"/>
  <c r="DC10" i="65"/>
  <c r="DA10" i="65"/>
  <c r="CY10" i="65"/>
  <c r="CW10" i="65"/>
  <c r="CU10" i="65"/>
  <c r="CS10" i="65"/>
  <c r="CQ10" i="65"/>
  <c r="DE9" i="65"/>
  <c r="DC9" i="65"/>
  <c r="DA9" i="65"/>
  <c r="CY9" i="65"/>
  <c r="CW9" i="65"/>
  <c r="CU9" i="65"/>
  <c r="CS9" i="65"/>
  <c r="CQ9" i="65"/>
  <c r="DE8" i="65"/>
  <c r="DC8" i="65"/>
  <c r="DA8" i="65"/>
  <c r="CY8" i="65"/>
  <c r="CW8" i="65"/>
  <c r="CU8" i="65"/>
  <c r="CS8" i="65"/>
  <c r="CQ8" i="65"/>
  <c r="DE7" i="65"/>
  <c r="DC7" i="65"/>
  <c r="DA7" i="65"/>
  <c r="CY7" i="65"/>
  <c r="CW7" i="65"/>
  <c r="CU7" i="65"/>
  <c r="CS7" i="65"/>
  <c r="CQ7" i="65"/>
  <c r="DE6" i="65"/>
  <c r="DC6" i="65"/>
  <c r="DA6" i="65"/>
  <c r="CY6" i="65"/>
  <c r="CW6" i="65"/>
  <c r="CU6" i="65"/>
  <c r="CS6" i="65"/>
  <c r="CQ6" i="65"/>
  <c r="DE5" i="65"/>
  <c r="DC5" i="65"/>
  <c r="DA5" i="65"/>
  <c r="CY5" i="65"/>
  <c r="CW5" i="65"/>
  <c r="CU5" i="65"/>
  <c r="CS5" i="65"/>
  <c r="CQ5" i="65"/>
  <c r="DE4" i="65"/>
  <c r="DC4" i="65"/>
  <c r="DA4" i="65"/>
  <c r="CY4" i="65"/>
  <c r="CW4" i="65"/>
  <c r="CU4" i="65"/>
  <c r="CS4" i="65"/>
  <c r="CQ4" i="65"/>
  <c r="AF48" i="76"/>
  <c r="AF49" i="76" s="1"/>
  <c r="AB48" i="76"/>
  <c r="AF48" i="74"/>
  <c r="AF49" i="74" s="1"/>
  <c r="AB48" i="74"/>
  <c r="AF48" i="73"/>
  <c r="AF49" i="73" s="1"/>
  <c r="AB48" i="73"/>
  <c r="AF48" i="72"/>
  <c r="AF49" i="72" s="1"/>
  <c r="AB48" i="72"/>
  <c r="AF48" i="71"/>
  <c r="AF49" i="71" s="1"/>
  <c r="AB48" i="71"/>
  <c r="AF48" i="70"/>
  <c r="AF49" i="70" s="1"/>
  <c r="AB48" i="70"/>
  <c r="AF48" i="69"/>
  <c r="AF49" i="69" s="1"/>
  <c r="AB48" i="69"/>
  <c r="AF48" i="68"/>
  <c r="AF49" i="68" s="1"/>
  <c r="AB48" i="68"/>
  <c r="AF49" i="67"/>
  <c r="AF48" i="67"/>
  <c r="AB48" i="67"/>
  <c r="AF48" i="66"/>
  <c r="AF49" i="66" s="1"/>
  <c r="AB48" i="66"/>
  <c r="AF49" i="65"/>
  <c r="AF48" i="65"/>
  <c r="AB48" i="65"/>
  <c r="C26" i="5" l="1"/>
  <c r="AU26" i="60" l="1"/>
  <c r="AT7" i="62" l="1"/>
  <c r="J9" i="5" s="1"/>
  <c r="M67" i="77" l="1"/>
  <c r="E22" i="77" l="1"/>
  <c r="D22" i="77"/>
  <c r="E58" i="77" l="1"/>
  <c r="D58" i="77"/>
  <c r="D66" i="77" l="1"/>
  <c r="AS24" i="62" l="1"/>
  <c r="I20" i="5" s="1"/>
  <c r="AA38" i="62" l="1"/>
  <c r="H16" i="77" l="1"/>
  <c r="AS29" i="62" l="1"/>
  <c r="H5" i="77"/>
  <c r="H6" i="77"/>
  <c r="H7" i="77"/>
  <c r="H8" i="77"/>
  <c r="H9" i="77"/>
  <c r="H10" i="77"/>
  <c r="H11" i="77"/>
  <c r="H12" i="77"/>
  <c r="H13" i="77"/>
  <c r="H14" i="77"/>
  <c r="H15" i="77"/>
  <c r="H17" i="77"/>
  <c r="H18" i="77"/>
  <c r="H19" i="77"/>
  <c r="H20" i="77"/>
  <c r="H21" i="77"/>
  <c r="H22" i="77"/>
  <c r="H23" i="77"/>
  <c r="H24" i="77"/>
  <c r="H25" i="77"/>
  <c r="H26" i="77"/>
  <c r="H27" i="77"/>
  <c r="H29" i="77"/>
  <c r="H30" i="77"/>
  <c r="H31" i="77"/>
  <c r="H32" i="77"/>
  <c r="H33" i="77"/>
  <c r="H34" i="77"/>
  <c r="H35" i="77"/>
  <c r="H36" i="77"/>
  <c r="H37" i="77"/>
  <c r="H38" i="77"/>
  <c r="H39" i="77"/>
  <c r="H40" i="77"/>
  <c r="H41" i="77"/>
  <c r="H42" i="77"/>
  <c r="H43" i="77"/>
  <c r="H44" i="77"/>
  <c r="H45" i="77"/>
  <c r="H46" i="77"/>
  <c r="H47" i="77"/>
  <c r="H48" i="77"/>
  <c r="H49" i="77"/>
  <c r="H50" i="77"/>
  <c r="H51" i="77"/>
  <c r="H52" i="77"/>
  <c r="H53" i="77"/>
  <c r="H54" i="77"/>
  <c r="H55" i="77"/>
  <c r="H56" i="77"/>
  <c r="H57" i="77"/>
  <c r="H58" i="77"/>
  <c r="H59" i="77"/>
  <c r="H60" i="77"/>
  <c r="H61" i="77"/>
  <c r="H62" i="77"/>
  <c r="H63" i="77"/>
  <c r="H64" i="77"/>
  <c r="H65" i="77"/>
  <c r="H67" i="77"/>
  <c r="H68" i="77"/>
  <c r="H69" i="77"/>
  <c r="H70" i="77"/>
  <c r="H71" i="77"/>
  <c r="H72" i="77"/>
  <c r="H73" i="77"/>
  <c r="H74" i="77"/>
  <c r="H75" i="77"/>
  <c r="H76" i="77"/>
  <c r="H77" i="77"/>
  <c r="H78" i="77"/>
  <c r="H79" i="77"/>
  <c r="H80" i="77"/>
  <c r="H81" i="77"/>
  <c r="H82" i="77"/>
  <c r="H83" i="77"/>
  <c r="H84" i="77"/>
  <c r="H85" i="77"/>
  <c r="H86" i="77"/>
  <c r="H87" i="77"/>
  <c r="H88" i="77"/>
  <c r="H89" i="77"/>
  <c r="H90" i="77"/>
  <c r="H91" i="77"/>
  <c r="H92" i="77"/>
  <c r="H93" i="77"/>
  <c r="H94" i="77"/>
  <c r="H4" i="77"/>
  <c r="AP6" i="62" l="1"/>
  <c r="AP7" i="62"/>
  <c r="AP8" i="62"/>
  <c r="AP9" i="62"/>
  <c r="AP10" i="62"/>
  <c r="AP11" i="62"/>
  <c r="AP12" i="62"/>
  <c r="AP13" i="62"/>
  <c r="AP14" i="62"/>
  <c r="AP15" i="62"/>
  <c r="AP16" i="62"/>
  <c r="AP17" i="62"/>
  <c r="AP18" i="62"/>
  <c r="AP19" i="62"/>
  <c r="AP20" i="62"/>
  <c r="AP21" i="62"/>
  <c r="AP22" i="62"/>
  <c r="AP23" i="62"/>
  <c r="AP24" i="62"/>
  <c r="AP25" i="62"/>
  <c r="AP26" i="62"/>
  <c r="AP27" i="62"/>
  <c r="AP28" i="62"/>
  <c r="AP29" i="62"/>
  <c r="AP30" i="62"/>
  <c r="AP31" i="62"/>
  <c r="AP32" i="62"/>
  <c r="AP33" i="62"/>
  <c r="AP4" i="62"/>
  <c r="F30" i="5" l="1"/>
  <c r="F20" i="5"/>
  <c r="F15" i="5"/>
  <c r="F16" i="5"/>
  <c r="F9" i="5"/>
  <c r="F6" i="5"/>
  <c r="F28" i="5"/>
  <c r="V4" i="77"/>
  <c r="W4" i="77"/>
  <c r="X4" i="77"/>
  <c r="Y4" i="77"/>
  <c r="Z4" i="77"/>
  <c r="AA4" i="77"/>
  <c r="AB4" i="77"/>
  <c r="AC4" i="77"/>
  <c r="AD4" i="77"/>
  <c r="AE4" i="77"/>
  <c r="AF4" i="77"/>
  <c r="AG4" i="77"/>
  <c r="AH4" i="77"/>
  <c r="AI4" i="77"/>
  <c r="AJ4" i="77"/>
  <c r="AK4" i="77"/>
  <c r="AL4" i="77"/>
  <c r="AM4" i="77"/>
  <c r="AN4" i="77"/>
  <c r="AO4" i="77"/>
  <c r="AP4" i="77"/>
  <c r="AQ4" i="77"/>
  <c r="AR4" i="77"/>
  <c r="AS4" i="77"/>
  <c r="AT4" i="77"/>
  <c r="AU4" i="77"/>
  <c r="AV4" i="77"/>
  <c r="AW4" i="77"/>
  <c r="AX4" i="77"/>
  <c r="AY4" i="77"/>
  <c r="AZ4" i="77"/>
  <c r="BA4" i="77"/>
  <c r="BB4" i="77"/>
  <c r="BC4" i="77"/>
  <c r="BD4" i="77"/>
  <c r="BE4" i="77"/>
  <c r="BF4" i="77"/>
  <c r="BG4" i="77"/>
  <c r="BH4" i="77"/>
  <c r="BI4" i="77"/>
  <c r="BJ4" i="77"/>
  <c r="BK4" i="77"/>
  <c r="BL4" i="77"/>
  <c r="BM4" i="77"/>
  <c r="BN4" i="77"/>
  <c r="BO4" i="77"/>
  <c r="BP4" i="77"/>
  <c r="BQ4" i="77"/>
  <c r="BR4" i="77"/>
  <c r="BS4" i="77"/>
  <c r="BT4" i="77"/>
  <c r="BU4" i="77"/>
  <c r="BV4" i="77"/>
  <c r="BW4" i="77"/>
  <c r="BX4" i="77"/>
  <c r="BY4" i="77"/>
  <c r="BZ4" i="77"/>
  <c r="CA4" i="77"/>
  <c r="CB4" i="77"/>
  <c r="CC4" i="77"/>
  <c r="CD4" i="77"/>
  <c r="CE4" i="77"/>
  <c r="CF4" i="77"/>
  <c r="CG4" i="77"/>
  <c r="CH4" i="77"/>
  <c r="CI4" i="77"/>
  <c r="CJ4" i="77"/>
  <c r="CK4" i="77"/>
  <c r="CL4" i="77"/>
  <c r="CM4" i="77"/>
  <c r="CN4" i="77"/>
  <c r="CO4" i="77"/>
  <c r="V6" i="77"/>
  <c r="W6" i="77"/>
  <c r="X6" i="77"/>
  <c r="Y6" i="77"/>
  <c r="Z6" i="77"/>
  <c r="AA6" i="77"/>
  <c r="AB6" i="77"/>
  <c r="AC6" i="77"/>
  <c r="AD6" i="77"/>
  <c r="AE6" i="77"/>
  <c r="AF6" i="77"/>
  <c r="AG6" i="77"/>
  <c r="AH6" i="77"/>
  <c r="AI6" i="77"/>
  <c r="AJ6" i="77"/>
  <c r="AK6" i="77"/>
  <c r="AL6" i="77"/>
  <c r="AM6" i="77"/>
  <c r="AN6" i="77"/>
  <c r="AO6" i="77"/>
  <c r="AP6" i="77"/>
  <c r="AQ6" i="77"/>
  <c r="AR6" i="77"/>
  <c r="AS6" i="77"/>
  <c r="AT6" i="77"/>
  <c r="AU6" i="77"/>
  <c r="AV6" i="77"/>
  <c r="AW6" i="77"/>
  <c r="AX6" i="77"/>
  <c r="AY6" i="77"/>
  <c r="AZ6" i="77"/>
  <c r="BA6" i="77"/>
  <c r="BB6" i="77"/>
  <c r="BC6" i="77"/>
  <c r="BD6" i="77"/>
  <c r="BE6" i="77"/>
  <c r="BF6" i="77"/>
  <c r="BG6" i="77"/>
  <c r="BH6" i="77"/>
  <c r="BI6" i="77"/>
  <c r="BJ6" i="77"/>
  <c r="BK6" i="77"/>
  <c r="BL6" i="77"/>
  <c r="BM6" i="77"/>
  <c r="BN6" i="77"/>
  <c r="BO6" i="77"/>
  <c r="BP6" i="77"/>
  <c r="BQ6" i="77"/>
  <c r="BR6" i="77"/>
  <c r="BS6" i="77"/>
  <c r="BT6" i="77"/>
  <c r="BU6" i="77"/>
  <c r="BV6" i="77"/>
  <c r="BW6" i="77"/>
  <c r="BX6" i="77"/>
  <c r="BY6" i="77"/>
  <c r="BZ6" i="77"/>
  <c r="CA6" i="77"/>
  <c r="CB6" i="77"/>
  <c r="CC6" i="77"/>
  <c r="CD6" i="77"/>
  <c r="CE6" i="77"/>
  <c r="CF6" i="77"/>
  <c r="CG6" i="77"/>
  <c r="CH6" i="77"/>
  <c r="CI6" i="77"/>
  <c r="CJ6" i="77"/>
  <c r="CK6" i="77"/>
  <c r="CL6" i="77"/>
  <c r="CM6" i="77"/>
  <c r="CN6" i="77"/>
  <c r="CO6" i="77"/>
  <c r="V7" i="77"/>
  <c r="W7" i="77"/>
  <c r="X7" i="77"/>
  <c r="Y7" i="77"/>
  <c r="Z7" i="77"/>
  <c r="AA7" i="77"/>
  <c r="AB7" i="77"/>
  <c r="AC7" i="77"/>
  <c r="AD7" i="77"/>
  <c r="AE7" i="77"/>
  <c r="AF7" i="77"/>
  <c r="AG7" i="77"/>
  <c r="AH7" i="77"/>
  <c r="AI7" i="77"/>
  <c r="AJ7" i="77"/>
  <c r="AK7" i="77"/>
  <c r="AL7" i="77"/>
  <c r="AM7" i="77"/>
  <c r="AN7" i="77"/>
  <c r="AO7" i="77"/>
  <c r="AP7" i="77"/>
  <c r="AQ7" i="77"/>
  <c r="AR7" i="77"/>
  <c r="AS7" i="77"/>
  <c r="AT7" i="77"/>
  <c r="AU7" i="77"/>
  <c r="AV7" i="77"/>
  <c r="AW7" i="77"/>
  <c r="AX7" i="77"/>
  <c r="AY7" i="77"/>
  <c r="AZ7" i="77"/>
  <c r="BA7" i="77"/>
  <c r="BB7" i="77"/>
  <c r="BC7" i="77"/>
  <c r="BD7" i="77"/>
  <c r="BE7" i="77"/>
  <c r="BF7" i="77"/>
  <c r="BG7" i="77"/>
  <c r="BH7" i="77"/>
  <c r="BI7" i="77"/>
  <c r="BJ7" i="77"/>
  <c r="BK7" i="77"/>
  <c r="BL7" i="77"/>
  <c r="BM7" i="77"/>
  <c r="BN7" i="77"/>
  <c r="BO7" i="77"/>
  <c r="BP7" i="77"/>
  <c r="BQ7" i="77"/>
  <c r="BR7" i="77"/>
  <c r="BS7" i="77"/>
  <c r="BT7" i="77"/>
  <c r="BU7" i="77"/>
  <c r="BV7" i="77"/>
  <c r="BW7" i="77"/>
  <c r="BX7" i="77"/>
  <c r="BY7" i="77"/>
  <c r="BZ7" i="77"/>
  <c r="CA7" i="77"/>
  <c r="CB7" i="77"/>
  <c r="CC7" i="77"/>
  <c r="CD7" i="77"/>
  <c r="CE7" i="77"/>
  <c r="CF7" i="77"/>
  <c r="CG7" i="77"/>
  <c r="CH7" i="77"/>
  <c r="CI7" i="77"/>
  <c r="CJ7" i="77"/>
  <c r="CK7" i="77"/>
  <c r="CL7" i="77"/>
  <c r="CM7" i="77"/>
  <c r="CN7" i="77"/>
  <c r="CO7" i="77"/>
  <c r="V8" i="77"/>
  <c r="W8" i="77"/>
  <c r="X8" i="77"/>
  <c r="Y8" i="77"/>
  <c r="Z8" i="77"/>
  <c r="AA8" i="77"/>
  <c r="AB8" i="77"/>
  <c r="AC8" i="77"/>
  <c r="AD8" i="77"/>
  <c r="AE8" i="77"/>
  <c r="AF8" i="77"/>
  <c r="AG8" i="77"/>
  <c r="AH8" i="77"/>
  <c r="AI8" i="77"/>
  <c r="AJ8" i="77"/>
  <c r="AK8" i="77"/>
  <c r="AL8" i="77"/>
  <c r="AM8" i="77"/>
  <c r="AN8" i="77"/>
  <c r="AO8" i="77"/>
  <c r="AP8" i="77"/>
  <c r="AQ8" i="77"/>
  <c r="AR8" i="77"/>
  <c r="AS8" i="77"/>
  <c r="AT8" i="77"/>
  <c r="AU8" i="77"/>
  <c r="AV8" i="77"/>
  <c r="AW8" i="77"/>
  <c r="AX8" i="77"/>
  <c r="AY8" i="77"/>
  <c r="AZ8" i="77"/>
  <c r="BA8" i="77"/>
  <c r="BB8" i="77"/>
  <c r="BC8" i="77"/>
  <c r="BD8" i="77"/>
  <c r="BE8" i="77"/>
  <c r="BF8" i="77"/>
  <c r="BG8" i="77"/>
  <c r="BH8" i="77"/>
  <c r="BI8" i="77"/>
  <c r="BJ8" i="77"/>
  <c r="BK8" i="77"/>
  <c r="BL8" i="77"/>
  <c r="BM8" i="77"/>
  <c r="BN8" i="77"/>
  <c r="BO8" i="77"/>
  <c r="BP8" i="77"/>
  <c r="BQ8" i="77"/>
  <c r="BR8" i="77"/>
  <c r="BS8" i="77"/>
  <c r="BT8" i="77"/>
  <c r="BU8" i="77"/>
  <c r="BV8" i="77"/>
  <c r="BW8" i="77"/>
  <c r="BX8" i="77"/>
  <c r="BY8" i="77"/>
  <c r="BZ8" i="77"/>
  <c r="CA8" i="77"/>
  <c r="CB8" i="77"/>
  <c r="CC8" i="77"/>
  <c r="CD8" i="77"/>
  <c r="CE8" i="77"/>
  <c r="CF8" i="77"/>
  <c r="CG8" i="77"/>
  <c r="CH8" i="77"/>
  <c r="CI8" i="77"/>
  <c r="CJ8" i="77"/>
  <c r="CK8" i="77"/>
  <c r="CL8" i="77"/>
  <c r="CM8" i="77"/>
  <c r="CN8" i="77"/>
  <c r="CO8" i="77"/>
  <c r="V9" i="77"/>
  <c r="W9" i="77"/>
  <c r="X9" i="77"/>
  <c r="Y9" i="77"/>
  <c r="Z9" i="77"/>
  <c r="AA9" i="77"/>
  <c r="AB9" i="77"/>
  <c r="AC9" i="77"/>
  <c r="AD9" i="77"/>
  <c r="AE9" i="77"/>
  <c r="AF9" i="77"/>
  <c r="AG9" i="77"/>
  <c r="AH9" i="77"/>
  <c r="AI9" i="77"/>
  <c r="AJ9" i="77"/>
  <c r="AK9" i="77"/>
  <c r="AL9" i="77"/>
  <c r="AM9" i="77"/>
  <c r="AN9" i="77"/>
  <c r="AO9" i="77"/>
  <c r="AP9" i="77"/>
  <c r="AQ9" i="77"/>
  <c r="AR9" i="77"/>
  <c r="AS9" i="77"/>
  <c r="AT9" i="77"/>
  <c r="AU9" i="77"/>
  <c r="AV9" i="77"/>
  <c r="AW9" i="77"/>
  <c r="AX9" i="77"/>
  <c r="AY9" i="77"/>
  <c r="AZ9" i="77"/>
  <c r="BA9" i="77"/>
  <c r="BB9" i="77"/>
  <c r="BC9" i="77"/>
  <c r="BD9" i="77"/>
  <c r="BE9" i="77"/>
  <c r="BF9" i="77"/>
  <c r="BG9" i="77"/>
  <c r="BH9" i="77"/>
  <c r="BI9" i="77"/>
  <c r="BJ9" i="77"/>
  <c r="BK9" i="77"/>
  <c r="BL9" i="77"/>
  <c r="BM9" i="77"/>
  <c r="BN9" i="77"/>
  <c r="BO9" i="77"/>
  <c r="BP9" i="77"/>
  <c r="BQ9" i="77"/>
  <c r="BR9" i="77"/>
  <c r="BS9" i="77"/>
  <c r="BT9" i="77"/>
  <c r="BU9" i="77"/>
  <c r="BV9" i="77"/>
  <c r="BW9" i="77"/>
  <c r="BX9" i="77"/>
  <c r="BY9" i="77"/>
  <c r="BZ9" i="77"/>
  <c r="CA9" i="77"/>
  <c r="CB9" i="77"/>
  <c r="CC9" i="77"/>
  <c r="CD9" i="77"/>
  <c r="CE9" i="77"/>
  <c r="CF9" i="77"/>
  <c r="CG9" i="77"/>
  <c r="CH9" i="77"/>
  <c r="CI9" i="77"/>
  <c r="CJ9" i="77"/>
  <c r="CK9" i="77"/>
  <c r="CL9" i="77"/>
  <c r="CM9" i="77"/>
  <c r="CN9" i="77"/>
  <c r="CO9" i="77"/>
  <c r="V10" i="77"/>
  <c r="W10" i="77"/>
  <c r="X10" i="77"/>
  <c r="Y10" i="77"/>
  <c r="Z10" i="77"/>
  <c r="AA10" i="77"/>
  <c r="AB10" i="77"/>
  <c r="AC10" i="77"/>
  <c r="AD10" i="77"/>
  <c r="AE10" i="77"/>
  <c r="AF10" i="77"/>
  <c r="AG10" i="77"/>
  <c r="AH10" i="77"/>
  <c r="AI10" i="77"/>
  <c r="AJ10" i="77"/>
  <c r="AK10" i="77"/>
  <c r="AL10" i="77"/>
  <c r="AM10" i="77"/>
  <c r="AN10" i="77"/>
  <c r="AO10" i="77"/>
  <c r="AP10" i="77"/>
  <c r="AQ10" i="77"/>
  <c r="AR10" i="77"/>
  <c r="AS10" i="77"/>
  <c r="AT10" i="77"/>
  <c r="AU10" i="77"/>
  <c r="AV10" i="77"/>
  <c r="AW10" i="77"/>
  <c r="AX10" i="77"/>
  <c r="AY10" i="77"/>
  <c r="AZ10" i="77"/>
  <c r="BA10" i="77"/>
  <c r="BB10" i="77"/>
  <c r="BC10" i="77"/>
  <c r="BD10" i="77"/>
  <c r="BE10" i="77"/>
  <c r="BF10" i="77"/>
  <c r="BG10" i="77"/>
  <c r="BH10" i="77"/>
  <c r="BI10" i="77"/>
  <c r="BJ10" i="77"/>
  <c r="BK10" i="77"/>
  <c r="BL10" i="77"/>
  <c r="BM10" i="77"/>
  <c r="BN10" i="77"/>
  <c r="BO10" i="77"/>
  <c r="BP10" i="77"/>
  <c r="BQ10" i="77"/>
  <c r="BR10" i="77"/>
  <c r="BS10" i="77"/>
  <c r="BT10" i="77"/>
  <c r="BU10" i="77"/>
  <c r="BV10" i="77"/>
  <c r="BW10" i="77"/>
  <c r="BX10" i="77"/>
  <c r="BY10" i="77"/>
  <c r="BZ10" i="77"/>
  <c r="CA10" i="77"/>
  <c r="CB10" i="77"/>
  <c r="CC10" i="77"/>
  <c r="CD10" i="77"/>
  <c r="CE10" i="77"/>
  <c r="CF10" i="77"/>
  <c r="CG10" i="77"/>
  <c r="CH10" i="77"/>
  <c r="CI10" i="77"/>
  <c r="CJ10" i="77"/>
  <c r="CK10" i="77"/>
  <c r="CL10" i="77"/>
  <c r="CM10" i="77"/>
  <c r="CN10" i="77"/>
  <c r="CO10" i="77"/>
  <c r="V11" i="77"/>
  <c r="W11" i="77"/>
  <c r="X11" i="77"/>
  <c r="Y11" i="77"/>
  <c r="Z11" i="77"/>
  <c r="AA11" i="77"/>
  <c r="AB11" i="77"/>
  <c r="AC11" i="77"/>
  <c r="AD11" i="77"/>
  <c r="AE11" i="77"/>
  <c r="AF11" i="77"/>
  <c r="AG11" i="77"/>
  <c r="AH11" i="77"/>
  <c r="AI11" i="77"/>
  <c r="AJ11" i="77"/>
  <c r="AK11" i="77"/>
  <c r="AL11" i="77"/>
  <c r="AM11" i="77"/>
  <c r="AN11" i="77"/>
  <c r="AO11" i="77"/>
  <c r="AP11" i="77"/>
  <c r="AQ11" i="77"/>
  <c r="AR11" i="77"/>
  <c r="AS11" i="77"/>
  <c r="AT11" i="77"/>
  <c r="AU11" i="77"/>
  <c r="AV11" i="77"/>
  <c r="AW11" i="77"/>
  <c r="AX11" i="77"/>
  <c r="AY11" i="77"/>
  <c r="AZ11" i="77"/>
  <c r="BA11" i="77"/>
  <c r="BB11" i="77"/>
  <c r="BC11" i="77"/>
  <c r="BD11" i="77"/>
  <c r="BE11" i="77"/>
  <c r="BF11" i="77"/>
  <c r="BG11" i="77"/>
  <c r="BH11" i="77"/>
  <c r="BI11" i="77"/>
  <c r="BJ11" i="77"/>
  <c r="BK11" i="77"/>
  <c r="BL11" i="77"/>
  <c r="BM11" i="77"/>
  <c r="BN11" i="77"/>
  <c r="BO11" i="77"/>
  <c r="BP11" i="77"/>
  <c r="BQ11" i="77"/>
  <c r="BR11" i="77"/>
  <c r="BS11" i="77"/>
  <c r="BT11" i="77"/>
  <c r="BU11" i="77"/>
  <c r="BV11" i="77"/>
  <c r="BW11" i="77"/>
  <c r="BX11" i="77"/>
  <c r="BY11" i="77"/>
  <c r="BZ11" i="77"/>
  <c r="CA11" i="77"/>
  <c r="CB11" i="77"/>
  <c r="CC11" i="77"/>
  <c r="CD11" i="77"/>
  <c r="CE11" i="77"/>
  <c r="CF11" i="77"/>
  <c r="CG11" i="77"/>
  <c r="CH11" i="77"/>
  <c r="CI11" i="77"/>
  <c r="CJ11" i="77"/>
  <c r="CK11" i="77"/>
  <c r="CL11" i="77"/>
  <c r="CM11" i="77"/>
  <c r="CN11" i="77"/>
  <c r="CO11" i="77"/>
  <c r="V12" i="77"/>
  <c r="W12" i="77"/>
  <c r="X12" i="77"/>
  <c r="Y12" i="77"/>
  <c r="Z12" i="77"/>
  <c r="AA12" i="77"/>
  <c r="AB12" i="77"/>
  <c r="AC12" i="77"/>
  <c r="AD12" i="77"/>
  <c r="AE12" i="77"/>
  <c r="AF12" i="77"/>
  <c r="AG12" i="77"/>
  <c r="AH12" i="77"/>
  <c r="AI12" i="77"/>
  <c r="AJ12" i="77"/>
  <c r="AK12" i="77"/>
  <c r="AL12" i="77"/>
  <c r="AM12" i="77"/>
  <c r="AN12" i="77"/>
  <c r="AO12" i="77"/>
  <c r="AP12" i="77"/>
  <c r="AQ12" i="77"/>
  <c r="AR12" i="77"/>
  <c r="AS12" i="77"/>
  <c r="AT12" i="77"/>
  <c r="AU12" i="77"/>
  <c r="AV12" i="77"/>
  <c r="AW12" i="77"/>
  <c r="AX12" i="77"/>
  <c r="AY12" i="77"/>
  <c r="AZ12" i="77"/>
  <c r="BA12" i="77"/>
  <c r="BB12" i="77"/>
  <c r="BC12" i="77"/>
  <c r="BD12" i="77"/>
  <c r="BE12" i="77"/>
  <c r="BF12" i="77"/>
  <c r="BG12" i="77"/>
  <c r="BH12" i="77"/>
  <c r="BI12" i="77"/>
  <c r="BJ12" i="77"/>
  <c r="BK12" i="77"/>
  <c r="BL12" i="77"/>
  <c r="BM12" i="77"/>
  <c r="BN12" i="77"/>
  <c r="BO12" i="77"/>
  <c r="BP12" i="77"/>
  <c r="BQ12" i="77"/>
  <c r="BR12" i="77"/>
  <c r="BS12" i="77"/>
  <c r="BT12" i="77"/>
  <c r="BU12" i="77"/>
  <c r="BV12" i="77"/>
  <c r="BW12" i="77"/>
  <c r="BX12" i="77"/>
  <c r="BY12" i="77"/>
  <c r="BZ12" i="77"/>
  <c r="CA12" i="77"/>
  <c r="CB12" i="77"/>
  <c r="CC12" i="77"/>
  <c r="CD12" i="77"/>
  <c r="CE12" i="77"/>
  <c r="CF12" i="77"/>
  <c r="CG12" i="77"/>
  <c r="CH12" i="77"/>
  <c r="CI12" i="77"/>
  <c r="CJ12" i="77"/>
  <c r="CK12" i="77"/>
  <c r="CL12" i="77"/>
  <c r="CM12" i="77"/>
  <c r="CN12" i="77"/>
  <c r="CO12" i="77"/>
  <c r="V13" i="77"/>
  <c r="W13" i="77"/>
  <c r="X13" i="77"/>
  <c r="Y13" i="77"/>
  <c r="Z13" i="77"/>
  <c r="AA13" i="77"/>
  <c r="AB13" i="77"/>
  <c r="AC13" i="77"/>
  <c r="AD13" i="77"/>
  <c r="AE13" i="77"/>
  <c r="AF13" i="77"/>
  <c r="AG13" i="77"/>
  <c r="AH13" i="77"/>
  <c r="AI13" i="77"/>
  <c r="AJ13" i="77"/>
  <c r="AK13" i="77"/>
  <c r="AL13" i="77"/>
  <c r="AM13" i="77"/>
  <c r="AN13" i="77"/>
  <c r="AO13" i="77"/>
  <c r="AP13" i="77"/>
  <c r="AQ13" i="77"/>
  <c r="AR13" i="77"/>
  <c r="AS13" i="77"/>
  <c r="AT13" i="77"/>
  <c r="AU13" i="77"/>
  <c r="AV13" i="77"/>
  <c r="AW13" i="77"/>
  <c r="AX13" i="77"/>
  <c r="AY13" i="77"/>
  <c r="AZ13" i="77"/>
  <c r="BA13" i="77"/>
  <c r="BB13" i="77"/>
  <c r="BC13" i="77"/>
  <c r="BD13" i="77"/>
  <c r="BE13" i="77"/>
  <c r="BF13" i="77"/>
  <c r="BG13" i="77"/>
  <c r="BH13" i="77"/>
  <c r="BI13" i="77"/>
  <c r="BJ13" i="77"/>
  <c r="BK13" i="77"/>
  <c r="BL13" i="77"/>
  <c r="BM13" i="77"/>
  <c r="BN13" i="77"/>
  <c r="BO13" i="77"/>
  <c r="BP13" i="77"/>
  <c r="BQ13" i="77"/>
  <c r="BR13" i="77"/>
  <c r="BS13" i="77"/>
  <c r="BT13" i="77"/>
  <c r="BU13" i="77"/>
  <c r="BV13" i="77"/>
  <c r="BW13" i="77"/>
  <c r="BX13" i="77"/>
  <c r="BY13" i="77"/>
  <c r="BZ13" i="77"/>
  <c r="CA13" i="77"/>
  <c r="CB13" i="77"/>
  <c r="CC13" i="77"/>
  <c r="CD13" i="77"/>
  <c r="CE13" i="77"/>
  <c r="CF13" i="77"/>
  <c r="CG13" i="77"/>
  <c r="CH13" i="77"/>
  <c r="CI13" i="77"/>
  <c r="CJ13" i="77"/>
  <c r="CK13" i="77"/>
  <c r="CL13" i="77"/>
  <c r="CM13" i="77"/>
  <c r="CN13" i="77"/>
  <c r="CO13" i="77"/>
  <c r="V14" i="77"/>
  <c r="W14" i="77"/>
  <c r="X14" i="77"/>
  <c r="Y14" i="77"/>
  <c r="Z14" i="77"/>
  <c r="AA14" i="77"/>
  <c r="AB14" i="77"/>
  <c r="AC14" i="77"/>
  <c r="AD14" i="77"/>
  <c r="AE14" i="77"/>
  <c r="AF14" i="77"/>
  <c r="AG14" i="77"/>
  <c r="AH14" i="77"/>
  <c r="AI14" i="77"/>
  <c r="AJ14" i="77"/>
  <c r="AK14" i="77"/>
  <c r="AL14" i="77"/>
  <c r="AM14" i="77"/>
  <c r="AN14" i="77"/>
  <c r="AO14" i="77"/>
  <c r="AP14" i="77"/>
  <c r="AQ14" i="77"/>
  <c r="AR14" i="77"/>
  <c r="AS14" i="77"/>
  <c r="AT14" i="77"/>
  <c r="AU14" i="77"/>
  <c r="AV14" i="77"/>
  <c r="AW14" i="77"/>
  <c r="AX14" i="77"/>
  <c r="AY14" i="77"/>
  <c r="AZ14" i="77"/>
  <c r="BA14" i="77"/>
  <c r="BB14" i="77"/>
  <c r="BC14" i="77"/>
  <c r="BD14" i="77"/>
  <c r="BE14" i="77"/>
  <c r="BF14" i="77"/>
  <c r="BG14" i="77"/>
  <c r="BH14" i="77"/>
  <c r="BI14" i="77"/>
  <c r="BJ14" i="77"/>
  <c r="BK14" i="77"/>
  <c r="BL14" i="77"/>
  <c r="BM14" i="77"/>
  <c r="BN14" i="77"/>
  <c r="BO14" i="77"/>
  <c r="BP14" i="77"/>
  <c r="BQ14" i="77"/>
  <c r="BR14" i="77"/>
  <c r="BS14" i="77"/>
  <c r="BT14" i="77"/>
  <c r="BU14" i="77"/>
  <c r="BV14" i="77"/>
  <c r="BW14" i="77"/>
  <c r="BX14" i="77"/>
  <c r="BY14" i="77"/>
  <c r="BZ14" i="77"/>
  <c r="CA14" i="77"/>
  <c r="CB14" i="77"/>
  <c r="CC14" i="77"/>
  <c r="CD14" i="77"/>
  <c r="CE14" i="77"/>
  <c r="CF14" i="77"/>
  <c r="CG14" i="77"/>
  <c r="CH14" i="77"/>
  <c r="CI14" i="77"/>
  <c r="CJ14" i="77"/>
  <c r="CK14" i="77"/>
  <c r="CL14" i="77"/>
  <c r="CM14" i="77"/>
  <c r="CN14" i="77"/>
  <c r="CO14" i="77"/>
  <c r="V15" i="77"/>
  <c r="W15" i="77"/>
  <c r="X15" i="77"/>
  <c r="Y15" i="77"/>
  <c r="Z15" i="77"/>
  <c r="AA15" i="77"/>
  <c r="AB15" i="77"/>
  <c r="AC15" i="77"/>
  <c r="AD15" i="77"/>
  <c r="AE15" i="77"/>
  <c r="AF15" i="77"/>
  <c r="AG15" i="77"/>
  <c r="AH15" i="77"/>
  <c r="AI15" i="77"/>
  <c r="AJ15" i="77"/>
  <c r="AK15" i="77"/>
  <c r="AL15" i="77"/>
  <c r="AM15" i="77"/>
  <c r="AN15" i="77"/>
  <c r="AO15" i="77"/>
  <c r="AP15" i="77"/>
  <c r="AQ15" i="77"/>
  <c r="AR15" i="77"/>
  <c r="AS15" i="77"/>
  <c r="AT15" i="77"/>
  <c r="AU15" i="77"/>
  <c r="AV15" i="77"/>
  <c r="AW15" i="77"/>
  <c r="AX15" i="77"/>
  <c r="AY15" i="77"/>
  <c r="AZ15" i="77"/>
  <c r="BA15" i="77"/>
  <c r="BB15" i="77"/>
  <c r="BC15" i="77"/>
  <c r="BD15" i="77"/>
  <c r="BE15" i="77"/>
  <c r="BF15" i="77"/>
  <c r="BG15" i="77"/>
  <c r="BH15" i="77"/>
  <c r="BI15" i="77"/>
  <c r="BJ15" i="77"/>
  <c r="BK15" i="77"/>
  <c r="BL15" i="77"/>
  <c r="BM15" i="77"/>
  <c r="BN15" i="77"/>
  <c r="BO15" i="77"/>
  <c r="BP15" i="77"/>
  <c r="BQ15" i="77"/>
  <c r="BR15" i="77"/>
  <c r="BS15" i="77"/>
  <c r="BT15" i="77"/>
  <c r="BU15" i="77"/>
  <c r="BV15" i="77"/>
  <c r="BW15" i="77"/>
  <c r="BX15" i="77"/>
  <c r="BY15" i="77"/>
  <c r="BZ15" i="77"/>
  <c r="CA15" i="77"/>
  <c r="CB15" i="77"/>
  <c r="CC15" i="77"/>
  <c r="CD15" i="77"/>
  <c r="CE15" i="77"/>
  <c r="CF15" i="77"/>
  <c r="CG15" i="77"/>
  <c r="CH15" i="77"/>
  <c r="CI15" i="77"/>
  <c r="CJ15" i="77"/>
  <c r="CK15" i="77"/>
  <c r="CL15" i="77"/>
  <c r="CM15" i="77"/>
  <c r="CN15" i="77"/>
  <c r="CO15" i="77"/>
  <c r="V16" i="77"/>
  <c r="W16" i="77"/>
  <c r="X16" i="77"/>
  <c r="Y16" i="77"/>
  <c r="Z16" i="77"/>
  <c r="AA16" i="77"/>
  <c r="AB16" i="77"/>
  <c r="AC16" i="77"/>
  <c r="AD16" i="77"/>
  <c r="AE16" i="77"/>
  <c r="AF16" i="77"/>
  <c r="AG16" i="77"/>
  <c r="AH16" i="77"/>
  <c r="AI16" i="77"/>
  <c r="AJ16" i="77"/>
  <c r="AK16" i="77"/>
  <c r="AL16" i="77"/>
  <c r="AM16" i="77"/>
  <c r="AN16" i="77"/>
  <c r="AO16" i="77"/>
  <c r="AP16" i="77"/>
  <c r="AQ16" i="77"/>
  <c r="AR16" i="77"/>
  <c r="AS16" i="77"/>
  <c r="AT16" i="77"/>
  <c r="AU16" i="77"/>
  <c r="AV16" i="77"/>
  <c r="AW16" i="77"/>
  <c r="AX16" i="77"/>
  <c r="AY16" i="77"/>
  <c r="AZ16" i="77"/>
  <c r="BA16" i="77"/>
  <c r="BB16" i="77"/>
  <c r="BC16" i="77"/>
  <c r="BD16" i="77"/>
  <c r="BE16" i="77"/>
  <c r="BF16" i="77"/>
  <c r="BG16" i="77"/>
  <c r="BH16" i="77"/>
  <c r="BI16" i="77"/>
  <c r="BJ16" i="77"/>
  <c r="BK16" i="77"/>
  <c r="BL16" i="77"/>
  <c r="BM16" i="77"/>
  <c r="BN16" i="77"/>
  <c r="BO16" i="77"/>
  <c r="BP16" i="77"/>
  <c r="BQ16" i="77"/>
  <c r="BR16" i="77"/>
  <c r="BS16" i="77"/>
  <c r="BT16" i="77"/>
  <c r="BU16" i="77"/>
  <c r="BV16" i="77"/>
  <c r="BW16" i="77"/>
  <c r="BX16" i="77"/>
  <c r="BY16" i="77"/>
  <c r="BZ16" i="77"/>
  <c r="CA16" i="77"/>
  <c r="CB16" i="77"/>
  <c r="CC16" i="77"/>
  <c r="CD16" i="77"/>
  <c r="CE16" i="77"/>
  <c r="CF16" i="77"/>
  <c r="CG16" i="77"/>
  <c r="CH16" i="77"/>
  <c r="CI16" i="77"/>
  <c r="CJ16" i="77"/>
  <c r="CK16" i="77"/>
  <c r="CL16" i="77"/>
  <c r="CM16" i="77"/>
  <c r="CN16" i="77"/>
  <c r="CO16" i="77"/>
  <c r="V17" i="77"/>
  <c r="W17" i="77"/>
  <c r="X17" i="77"/>
  <c r="Y17" i="77"/>
  <c r="Z17" i="77"/>
  <c r="AA17" i="77"/>
  <c r="AB17" i="77"/>
  <c r="AC17" i="77"/>
  <c r="AD17" i="77"/>
  <c r="AE17" i="77"/>
  <c r="AF17" i="77"/>
  <c r="AG17" i="77"/>
  <c r="AH17" i="77"/>
  <c r="AI17" i="77"/>
  <c r="AJ17" i="77"/>
  <c r="AK17" i="77"/>
  <c r="AL17" i="77"/>
  <c r="AM17" i="77"/>
  <c r="AN17" i="77"/>
  <c r="AO17" i="77"/>
  <c r="AP17" i="77"/>
  <c r="AQ17" i="77"/>
  <c r="AR17" i="77"/>
  <c r="AS17" i="77"/>
  <c r="AT17" i="77"/>
  <c r="AU17" i="77"/>
  <c r="AV17" i="77"/>
  <c r="AW17" i="77"/>
  <c r="AX17" i="77"/>
  <c r="AY17" i="77"/>
  <c r="AZ17" i="77"/>
  <c r="BA17" i="77"/>
  <c r="BB17" i="77"/>
  <c r="BC17" i="77"/>
  <c r="BD17" i="77"/>
  <c r="BE17" i="77"/>
  <c r="BF17" i="77"/>
  <c r="BG17" i="77"/>
  <c r="BH17" i="77"/>
  <c r="BI17" i="77"/>
  <c r="BJ17" i="77"/>
  <c r="BK17" i="77"/>
  <c r="BL17" i="77"/>
  <c r="BM17" i="77"/>
  <c r="BN17" i="77"/>
  <c r="BO17" i="77"/>
  <c r="BP17" i="77"/>
  <c r="BQ17" i="77"/>
  <c r="BR17" i="77"/>
  <c r="BS17" i="77"/>
  <c r="BT17" i="77"/>
  <c r="BU17" i="77"/>
  <c r="BV17" i="77"/>
  <c r="BW17" i="77"/>
  <c r="BX17" i="77"/>
  <c r="BY17" i="77"/>
  <c r="BZ17" i="77"/>
  <c r="CA17" i="77"/>
  <c r="CB17" i="77"/>
  <c r="CC17" i="77"/>
  <c r="CD17" i="77"/>
  <c r="CE17" i="77"/>
  <c r="CF17" i="77"/>
  <c r="CG17" i="77"/>
  <c r="CH17" i="77"/>
  <c r="CI17" i="77"/>
  <c r="CJ17" i="77"/>
  <c r="CK17" i="77"/>
  <c r="CL17" i="77"/>
  <c r="CM17" i="77"/>
  <c r="CN17" i="77"/>
  <c r="CO17" i="77"/>
  <c r="V18" i="77"/>
  <c r="W18" i="77"/>
  <c r="X18" i="77"/>
  <c r="Y18" i="77"/>
  <c r="Z18" i="77"/>
  <c r="AA18" i="77"/>
  <c r="AB18" i="77"/>
  <c r="AC18" i="77"/>
  <c r="AD18" i="77"/>
  <c r="AE18" i="77"/>
  <c r="AF18" i="77"/>
  <c r="AG18" i="77"/>
  <c r="AH18" i="77"/>
  <c r="AI18" i="77"/>
  <c r="AJ18" i="77"/>
  <c r="AK18" i="77"/>
  <c r="AL18" i="77"/>
  <c r="AM18" i="77"/>
  <c r="AN18" i="77"/>
  <c r="AO18" i="77"/>
  <c r="AP18" i="77"/>
  <c r="AQ18" i="77"/>
  <c r="AR18" i="77"/>
  <c r="AS18" i="77"/>
  <c r="AT18" i="77"/>
  <c r="AU18" i="77"/>
  <c r="AV18" i="77"/>
  <c r="AW18" i="77"/>
  <c r="AX18" i="77"/>
  <c r="AY18" i="77"/>
  <c r="AZ18" i="77"/>
  <c r="BA18" i="77"/>
  <c r="BB18" i="77"/>
  <c r="BC18" i="77"/>
  <c r="BD18" i="77"/>
  <c r="BE18" i="77"/>
  <c r="BF18" i="77"/>
  <c r="BG18" i="77"/>
  <c r="BH18" i="77"/>
  <c r="BI18" i="77"/>
  <c r="BJ18" i="77"/>
  <c r="BK18" i="77"/>
  <c r="BL18" i="77"/>
  <c r="BM18" i="77"/>
  <c r="BN18" i="77"/>
  <c r="BO18" i="77"/>
  <c r="BP18" i="77"/>
  <c r="BQ18" i="77"/>
  <c r="BR18" i="77"/>
  <c r="BS18" i="77"/>
  <c r="BT18" i="77"/>
  <c r="BU18" i="77"/>
  <c r="BV18" i="77"/>
  <c r="BW18" i="77"/>
  <c r="BX18" i="77"/>
  <c r="BY18" i="77"/>
  <c r="BZ18" i="77"/>
  <c r="CA18" i="77"/>
  <c r="CB18" i="77"/>
  <c r="CC18" i="77"/>
  <c r="CD18" i="77"/>
  <c r="CE18" i="77"/>
  <c r="CF18" i="77"/>
  <c r="CG18" i="77"/>
  <c r="CH18" i="77"/>
  <c r="CI18" i="77"/>
  <c r="CJ18" i="77"/>
  <c r="CK18" i="77"/>
  <c r="CL18" i="77"/>
  <c r="CM18" i="77"/>
  <c r="CN18" i="77"/>
  <c r="CO18" i="77"/>
  <c r="V19" i="77"/>
  <c r="W19" i="77"/>
  <c r="X19" i="77"/>
  <c r="Y19" i="77"/>
  <c r="Z19" i="77"/>
  <c r="AA19" i="77"/>
  <c r="AB19" i="77"/>
  <c r="AC19" i="77"/>
  <c r="AD19" i="77"/>
  <c r="AE19" i="77"/>
  <c r="AF19" i="77"/>
  <c r="AG19" i="77"/>
  <c r="AH19" i="77"/>
  <c r="AI19" i="77"/>
  <c r="AJ19" i="77"/>
  <c r="AK19" i="77"/>
  <c r="AL19" i="77"/>
  <c r="AM19" i="77"/>
  <c r="AN19" i="77"/>
  <c r="AO19" i="77"/>
  <c r="AP19" i="77"/>
  <c r="AQ19" i="77"/>
  <c r="AR19" i="77"/>
  <c r="AS19" i="77"/>
  <c r="AT19" i="77"/>
  <c r="AU19" i="77"/>
  <c r="AV19" i="77"/>
  <c r="AW19" i="77"/>
  <c r="AX19" i="77"/>
  <c r="AY19" i="77"/>
  <c r="AZ19" i="77"/>
  <c r="BA19" i="77"/>
  <c r="BB19" i="77"/>
  <c r="BC19" i="77"/>
  <c r="BD19" i="77"/>
  <c r="BE19" i="77"/>
  <c r="BF19" i="77"/>
  <c r="BG19" i="77"/>
  <c r="BH19" i="77"/>
  <c r="BI19" i="77"/>
  <c r="BJ19" i="77"/>
  <c r="BK19" i="77"/>
  <c r="BL19" i="77"/>
  <c r="BM19" i="77"/>
  <c r="BN19" i="77"/>
  <c r="BO19" i="77"/>
  <c r="BP19" i="77"/>
  <c r="BQ19" i="77"/>
  <c r="BR19" i="77"/>
  <c r="BS19" i="77"/>
  <c r="BT19" i="77"/>
  <c r="BU19" i="77"/>
  <c r="BV19" i="77"/>
  <c r="BW19" i="77"/>
  <c r="BX19" i="77"/>
  <c r="BY19" i="77"/>
  <c r="BZ19" i="77"/>
  <c r="CA19" i="77"/>
  <c r="CB19" i="77"/>
  <c r="CC19" i="77"/>
  <c r="CD19" i="77"/>
  <c r="CE19" i="77"/>
  <c r="CF19" i="77"/>
  <c r="CG19" i="77"/>
  <c r="CH19" i="77"/>
  <c r="CI19" i="77"/>
  <c r="CJ19" i="77"/>
  <c r="CK19" i="77"/>
  <c r="CL19" i="77"/>
  <c r="CM19" i="77"/>
  <c r="CN19" i="77"/>
  <c r="CO19" i="77"/>
  <c r="V20" i="77"/>
  <c r="W20" i="77"/>
  <c r="X20" i="77"/>
  <c r="Y20" i="77"/>
  <c r="Z20" i="77"/>
  <c r="AA20" i="77"/>
  <c r="AB20" i="77"/>
  <c r="AC20" i="77"/>
  <c r="AD20" i="77"/>
  <c r="AE20" i="77"/>
  <c r="AF20" i="77"/>
  <c r="AG20" i="77"/>
  <c r="AH20" i="77"/>
  <c r="AI20" i="77"/>
  <c r="AJ20" i="77"/>
  <c r="AK20" i="77"/>
  <c r="AL20" i="77"/>
  <c r="AM20" i="77"/>
  <c r="AN20" i="77"/>
  <c r="AO20" i="77"/>
  <c r="AP20" i="77"/>
  <c r="AQ20" i="77"/>
  <c r="AR20" i="77"/>
  <c r="AS20" i="77"/>
  <c r="AT20" i="77"/>
  <c r="AU20" i="77"/>
  <c r="AV20" i="77"/>
  <c r="AW20" i="77"/>
  <c r="AX20" i="77"/>
  <c r="AY20" i="77"/>
  <c r="AZ20" i="77"/>
  <c r="BA20" i="77"/>
  <c r="BB20" i="77"/>
  <c r="BC20" i="77"/>
  <c r="BD20" i="77"/>
  <c r="BE20" i="77"/>
  <c r="BF20" i="77"/>
  <c r="BG20" i="77"/>
  <c r="BH20" i="77"/>
  <c r="BI20" i="77"/>
  <c r="BJ20" i="77"/>
  <c r="BK20" i="77"/>
  <c r="BL20" i="77"/>
  <c r="BM20" i="77"/>
  <c r="BN20" i="77"/>
  <c r="BO20" i="77"/>
  <c r="BP20" i="77"/>
  <c r="BQ20" i="77"/>
  <c r="BR20" i="77"/>
  <c r="BS20" i="77"/>
  <c r="BT20" i="77"/>
  <c r="BU20" i="77"/>
  <c r="BV20" i="77"/>
  <c r="BW20" i="77"/>
  <c r="BX20" i="77"/>
  <c r="BY20" i="77"/>
  <c r="BZ20" i="77"/>
  <c r="CA20" i="77"/>
  <c r="CB20" i="77"/>
  <c r="CC20" i="77"/>
  <c r="CD20" i="77"/>
  <c r="CE20" i="77"/>
  <c r="CF20" i="77"/>
  <c r="CG20" i="77"/>
  <c r="CH20" i="77"/>
  <c r="CI20" i="77"/>
  <c r="CJ20" i="77"/>
  <c r="CK20" i="77"/>
  <c r="CL20" i="77"/>
  <c r="CM20" i="77"/>
  <c r="CN20" i="77"/>
  <c r="CO20" i="77"/>
  <c r="V21" i="77"/>
  <c r="W21" i="77"/>
  <c r="X21" i="77"/>
  <c r="Y21" i="77"/>
  <c r="Z21" i="77"/>
  <c r="AA21" i="77"/>
  <c r="AB21" i="77"/>
  <c r="AC21" i="77"/>
  <c r="AD21" i="77"/>
  <c r="AE21" i="77"/>
  <c r="AF21" i="77"/>
  <c r="AG21" i="77"/>
  <c r="AH21" i="77"/>
  <c r="AI21" i="77"/>
  <c r="AJ21" i="77"/>
  <c r="AK21" i="77"/>
  <c r="AL21" i="77"/>
  <c r="AM21" i="77"/>
  <c r="AN21" i="77"/>
  <c r="AO21" i="77"/>
  <c r="AP21" i="77"/>
  <c r="AQ21" i="77"/>
  <c r="AR21" i="77"/>
  <c r="AS21" i="77"/>
  <c r="AT21" i="77"/>
  <c r="AU21" i="77"/>
  <c r="AV21" i="77"/>
  <c r="AW21" i="77"/>
  <c r="AX21" i="77"/>
  <c r="AY21" i="77"/>
  <c r="AZ21" i="77"/>
  <c r="BA21" i="77"/>
  <c r="BB21" i="77"/>
  <c r="BC21" i="77"/>
  <c r="BD21" i="77"/>
  <c r="BE21" i="77"/>
  <c r="BF21" i="77"/>
  <c r="BG21" i="77"/>
  <c r="BH21" i="77"/>
  <c r="BI21" i="77"/>
  <c r="BJ21" i="77"/>
  <c r="BK21" i="77"/>
  <c r="BL21" i="77"/>
  <c r="BM21" i="77"/>
  <c r="BN21" i="77"/>
  <c r="BO21" i="77"/>
  <c r="BP21" i="77"/>
  <c r="BQ21" i="77"/>
  <c r="BR21" i="77"/>
  <c r="BS21" i="77"/>
  <c r="BT21" i="77"/>
  <c r="BU21" i="77"/>
  <c r="BV21" i="77"/>
  <c r="BW21" i="77"/>
  <c r="BX21" i="77"/>
  <c r="BY21" i="77"/>
  <c r="BZ21" i="77"/>
  <c r="CA21" i="77"/>
  <c r="CB21" i="77"/>
  <c r="CC21" i="77"/>
  <c r="CD21" i="77"/>
  <c r="CE21" i="77"/>
  <c r="CF21" i="77"/>
  <c r="CG21" i="77"/>
  <c r="CH21" i="77"/>
  <c r="CI21" i="77"/>
  <c r="CJ21" i="77"/>
  <c r="CK21" i="77"/>
  <c r="CL21" i="77"/>
  <c r="CM21" i="77"/>
  <c r="CN21" i="77"/>
  <c r="CO21" i="77"/>
  <c r="V22" i="77"/>
  <c r="W22" i="77"/>
  <c r="X22" i="77"/>
  <c r="Y22" i="77"/>
  <c r="Z22" i="77"/>
  <c r="AA22" i="77"/>
  <c r="AB22" i="77"/>
  <c r="AC22" i="77"/>
  <c r="AD22" i="77"/>
  <c r="AE22" i="77"/>
  <c r="AF22" i="77"/>
  <c r="AG22" i="77"/>
  <c r="AH22" i="77"/>
  <c r="AI22" i="77"/>
  <c r="AJ22" i="77"/>
  <c r="AK22" i="77"/>
  <c r="AL22" i="77"/>
  <c r="AM22" i="77"/>
  <c r="AN22" i="77"/>
  <c r="AO22" i="77"/>
  <c r="AP22" i="77"/>
  <c r="AQ22" i="77"/>
  <c r="AR22" i="77"/>
  <c r="AS22" i="77"/>
  <c r="AT22" i="77"/>
  <c r="AU22" i="77"/>
  <c r="AV22" i="77"/>
  <c r="AW22" i="77"/>
  <c r="AX22" i="77"/>
  <c r="AY22" i="77"/>
  <c r="AZ22" i="77"/>
  <c r="BA22" i="77"/>
  <c r="BB22" i="77"/>
  <c r="BC22" i="77"/>
  <c r="BD22" i="77"/>
  <c r="BE22" i="77"/>
  <c r="BF22" i="77"/>
  <c r="BG22" i="77"/>
  <c r="BH22" i="77"/>
  <c r="BI22" i="77"/>
  <c r="BJ22" i="77"/>
  <c r="BK22" i="77"/>
  <c r="BL22" i="77"/>
  <c r="BM22" i="77"/>
  <c r="BN22" i="77"/>
  <c r="BO22" i="77"/>
  <c r="BP22" i="77"/>
  <c r="BQ22" i="77"/>
  <c r="BR22" i="77"/>
  <c r="BS22" i="77"/>
  <c r="BT22" i="77"/>
  <c r="BU22" i="77"/>
  <c r="BV22" i="77"/>
  <c r="BW22" i="77"/>
  <c r="BX22" i="77"/>
  <c r="BY22" i="77"/>
  <c r="BZ22" i="77"/>
  <c r="CA22" i="77"/>
  <c r="CB22" i="77"/>
  <c r="CC22" i="77"/>
  <c r="CD22" i="77"/>
  <c r="CE22" i="77"/>
  <c r="CF22" i="77"/>
  <c r="CG22" i="77"/>
  <c r="CH22" i="77"/>
  <c r="CI22" i="77"/>
  <c r="CJ22" i="77"/>
  <c r="CK22" i="77"/>
  <c r="CL22" i="77"/>
  <c r="CM22" i="77"/>
  <c r="CN22" i="77"/>
  <c r="CO22" i="77"/>
  <c r="V23" i="77"/>
  <c r="W23" i="77"/>
  <c r="X23" i="77"/>
  <c r="Y23" i="77"/>
  <c r="Z23" i="77"/>
  <c r="AA23" i="77"/>
  <c r="AB23" i="77"/>
  <c r="AC23" i="77"/>
  <c r="AD23" i="77"/>
  <c r="AE23" i="77"/>
  <c r="AF23" i="77"/>
  <c r="AG23" i="77"/>
  <c r="AH23" i="77"/>
  <c r="AI23" i="77"/>
  <c r="AJ23" i="77"/>
  <c r="AK23" i="77"/>
  <c r="AL23" i="77"/>
  <c r="AM23" i="77"/>
  <c r="AN23" i="77"/>
  <c r="AO23" i="77"/>
  <c r="AP23" i="77"/>
  <c r="AQ23" i="77"/>
  <c r="AR23" i="77"/>
  <c r="AS23" i="77"/>
  <c r="AT23" i="77"/>
  <c r="AU23" i="77"/>
  <c r="AV23" i="77"/>
  <c r="AW23" i="77"/>
  <c r="AX23" i="77"/>
  <c r="AY23" i="77"/>
  <c r="AZ23" i="77"/>
  <c r="BA23" i="77"/>
  <c r="BB23" i="77"/>
  <c r="BC23" i="77"/>
  <c r="BD23" i="77"/>
  <c r="BE23" i="77"/>
  <c r="BF23" i="77"/>
  <c r="BG23" i="77"/>
  <c r="BH23" i="77"/>
  <c r="BI23" i="77"/>
  <c r="BJ23" i="77"/>
  <c r="BK23" i="77"/>
  <c r="BL23" i="77"/>
  <c r="BM23" i="77"/>
  <c r="BN23" i="77"/>
  <c r="BO23" i="77"/>
  <c r="BP23" i="77"/>
  <c r="BQ23" i="77"/>
  <c r="BR23" i="77"/>
  <c r="BS23" i="77"/>
  <c r="BT23" i="77"/>
  <c r="BU23" i="77"/>
  <c r="BV23" i="77"/>
  <c r="BW23" i="77"/>
  <c r="BX23" i="77"/>
  <c r="BY23" i="77"/>
  <c r="BZ23" i="77"/>
  <c r="CA23" i="77"/>
  <c r="CB23" i="77"/>
  <c r="CC23" i="77"/>
  <c r="CD23" i="77"/>
  <c r="CE23" i="77"/>
  <c r="CF23" i="77"/>
  <c r="CG23" i="77"/>
  <c r="CH23" i="77"/>
  <c r="CI23" i="77"/>
  <c r="CJ23" i="77"/>
  <c r="CK23" i="77"/>
  <c r="CL23" i="77"/>
  <c r="CM23" i="77"/>
  <c r="CN23" i="77"/>
  <c r="CO23" i="77"/>
  <c r="V24" i="77"/>
  <c r="W24" i="77"/>
  <c r="X24" i="77"/>
  <c r="Y24" i="77"/>
  <c r="Z24" i="77"/>
  <c r="AA24" i="77"/>
  <c r="AB24" i="77"/>
  <c r="AC24" i="77"/>
  <c r="AD24" i="77"/>
  <c r="AE24" i="77"/>
  <c r="AF24" i="77"/>
  <c r="AG24" i="77"/>
  <c r="AH24" i="77"/>
  <c r="AI24" i="77"/>
  <c r="AJ24" i="77"/>
  <c r="AK24" i="77"/>
  <c r="AL24" i="77"/>
  <c r="AM24" i="77"/>
  <c r="AN24" i="77"/>
  <c r="AO24" i="77"/>
  <c r="AP24" i="77"/>
  <c r="AQ24" i="77"/>
  <c r="AR24" i="77"/>
  <c r="AS24" i="77"/>
  <c r="AT24" i="77"/>
  <c r="AU24" i="77"/>
  <c r="AV24" i="77"/>
  <c r="AW24" i="77"/>
  <c r="AX24" i="77"/>
  <c r="AY24" i="77"/>
  <c r="AZ24" i="77"/>
  <c r="BA24" i="77"/>
  <c r="BB24" i="77"/>
  <c r="BC24" i="77"/>
  <c r="BD24" i="77"/>
  <c r="BE24" i="77"/>
  <c r="BF24" i="77"/>
  <c r="BG24" i="77"/>
  <c r="BH24" i="77"/>
  <c r="BI24" i="77"/>
  <c r="BJ24" i="77"/>
  <c r="BK24" i="77"/>
  <c r="BL24" i="77"/>
  <c r="BM24" i="77"/>
  <c r="BN24" i="77"/>
  <c r="BO24" i="77"/>
  <c r="BP24" i="77"/>
  <c r="BQ24" i="77"/>
  <c r="BR24" i="77"/>
  <c r="BS24" i="77"/>
  <c r="BT24" i="77"/>
  <c r="BU24" i="77"/>
  <c r="BV24" i="77"/>
  <c r="BW24" i="77"/>
  <c r="BX24" i="77"/>
  <c r="BY24" i="77"/>
  <c r="BZ24" i="77"/>
  <c r="CA24" i="77"/>
  <c r="CB24" i="77"/>
  <c r="CC24" i="77"/>
  <c r="CD24" i="77"/>
  <c r="CE24" i="77"/>
  <c r="CF24" i="77"/>
  <c r="CG24" i="77"/>
  <c r="CH24" i="77"/>
  <c r="CI24" i="77"/>
  <c r="CJ24" i="77"/>
  <c r="CK24" i="77"/>
  <c r="CL24" i="77"/>
  <c r="CM24" i="77"/>
  <c r="CN24" i="77"/>
  <c r="CO24" i="77"/>
  <c r="V25" i="77"/>
  <c r="W25" i="77"/>
  <c r="X25" i="77"/>
  <c r="Y25" i="77"/>
  <c r="Z25" i="77"/>
  <c r="AA25" i="77"/>
  <c r="AB25" i="77"/>
  <c r="AC25" i="77"/>
  <c r="AD25" i="77"/>
  <c r="AE25" i="77"/>
  <c r="AF25" i="77"/>
  <c r="AG25" i="77"/>
  <c r="AH25" i="77"/>
  <c r="AI25" i="77"/>
  <c r="AJ25" i="77"/>
  <c r="AK25" i="77"/>
  <c r="AL25" i="77"/>
  <c r="AM25" i="77"/>
  <c r="AN25" i="77"/>
  <c r="AO25" i="77"/>
  <c r="AP25" i="77"/>
  <c r="AQ25" i="77"/>
  <c r="AR25" i="77"/>
  <c r="AS25" i="77"/>
  <c r="AT25" i="77"/>
  <c r="AU25" i="77"/>
  <c r="AV25" i="77"/>
  <c r="AW25" i="77"/>
  <c r="AX25" i="77"/>
  <c r="AY25" i="77"/>
  <c r="AZ25" i="77"/>
  <c r="BA25" i="77"/>
  <c r="BB25" i="77"/>
  <c r="BC25" i="77"/>
  <c r="BD25" i="77"/>
  <c r="BE25" i="77"/>
  <c r="BF25" i="77"/>
  <c r="BG25" i="77"/>
  <c r="BH25" i="77"/>
  <c r="BI25" i="77"/>
  <c r="BJ25" i="77"/>
  <c r="BK25" i="77"/>
  <c r="BL25" i="77"/>
  <c r="BM25" i="77"/>
  <c r="BN25" i="77"/>
  <c r="BO25" i="77"/>
  <c r="BP25" i="77"/>
  <c r="BQ25" i="77"/>
  <c r="BR25" i="77"/>
  <c r="BS25" i="77"/>
  <c r="BT25" i="77"/>
  <c r="BU25" i="77"/>
  <c r="BV25" i="77"/>
  <c r="BW25" i="77"/>
  <c r="BX25" i="77"/>
  <c r="BY25" i="77"/>
  <c r="BZ25" i="77"/>
  <c r="CA25" i="77"/>
  <c r="CB25" i="77"/>
  <c r="CC25" i="77"/>
  <c r="CD25" i="77"/>
  <c r="CE25" i="77"/>
  <c r="CF25" i="77"/>
  <c r="CG25" i="77"/>
  <c r="CH25" i="77"/>
  <c r="CI25" i="77"/>
  <c r="CJ25" i="77"/>
  <c r="CK25" i="77"/>
  <c r="CL25" i="77"/>
  <c r="CM25" i="77"/>
  <c r="CN25" i="77"/>
  <c r="CO25" i="77"/>
  <c r="V26" i="77"/>
  <c r="W26" i="77"/>
  <c r="X26" i="77"/>
  <c r="Y26" i="77"/>
  <c r="Z26" i="77"/>
  <c r="AA26" i="77"/>
  <c r="AB26" i="77"/>
  <c r="AC26" i="77"/>
  <c r="AD26" i="77"/>
  <c r="AE26" i="77"/>
  <c r="AF26" i="77"/>
  <c r="AG26" i="77"/>
  <c r="AH26" i="77"/>
  <c r="AI26" i="77"/>
  <c r="AJ26" i="77"/>
  <c r="AK26" i="77"/>
  <c r="AL26" i="77"/>
  <c r="AM26" i="77"/>
  <c r="AN26" i="77"/>
  <c r="AO26" i="77"/>
  <c r="AP26" i="77"/>
  <c r="AQ26" i="77"/>
  <c r="AR26" i="77"/>
  <c r="AS26" i="77"/>
  <c r="AT26" i="77"/>
  <c r="AU26" i="77"/>
  <c r="AV26" i="77"/>
  <c r="AW26" i="77"/>
  <c r="AX26" i="77"/>
  <c r="AY26" i="77"/>
  <c r="AZ26" i="77"/>
  <c r="BA26" i="77"/>
  <c r="BB26" i="77"/>
  <c r="BC26" i="77"/>
  <c r="BD26" i="77"/>
  <c r="BE26" i="77"/>
  <c r="BF26" i="77"/>
  <c r="BG26" i="77"/>
  <c r="BH26" i="77"/>
  <c r="BI26" i="77"/>
  <c r="BJ26" i="77"/>
  <c r="BK26" i="77"/>
  <c r="BL26" i="77"/>
  <c r="BM26" i="77"/>
  <c r="BN26" i="77"/>
  <c r="BO26" i="77"/>
  <c r="BP26" i="77"/>
  <c r="BQ26" i="77"/>
  <c r="BR26" i="77"/>
  <c r="BS26" i="77"/>
  <c r="BT26" i="77"/>
  <c r="BU26" i="77"/>
  <c r="BV26" i="77"/>
  <c r="BW26" i="77"/>
  <c r="BX26" i="77"/>
  <c r="BY26" i="77"/>
  <c r="BZ26" i="77"/>
  <c r="CA26" i="77"/>
  <c r="CB26" i="77"/>
  <c r="CC26" i="77"/>
  <c r="CD26" i="77"/>
  <c r="CE26" i="77"/>
  <c r="CF26" i="77"/>
  <c r="CG26" i="77"/>
  <c r="CH26" i="77"/>
  <c r="CI26" i="77"/>
  <c r="CJ26" i="77"/>
  <c r="CK26" i="77"/>
  <c r="CL26" i="77"/>
  <c r="CM26" i="77"/>
  <c r="CN26" i="77"/>
  <c r="CO26" i="77"/>
  <c r="V27" i="77"/>
  <c r="W27" i="77"/>
  <c r="X27" i="77"/>
  <c r="Y27" i="77"/>
  <c r="Z27" i="77"/>
  <c r="AA27" i="77"/>
  <c r="AB27" i="77"/>
  <c r="AC27" i="77"/>
  <c r="AD27" i="77"/>
  <c r="AE27" i="77"/>
  <c r="AF27" i="77"/>
  <c r="AG27" i="77"/>
  <c r="AH27" i="77"/>
  <c r="AI27" i="77"/>
  <c r="AJ27" i="77"/>
  <c r="AK27" i="77"/>
  <c r="AL27" i="77"/>
  <c r="AM27" i="77"/>
  <c r="AN27" i="77"/>
  <c r="AO27" i="77"/>
  <c r="AP27" i="77"/>
  <c r="AQ27" i="77"/>
  <c r="AR27" i="77"/>
  <c r="AS27" i="77"/>
  <c r="AT27" i="77"/>
  <c r="AU27" i="77"/>
  <c r="AV27" i="77"/>
  <c r="AW27" i="77"/>
  <c r="AX27" i="77"/>
  <c r="AY27" i="77"/>
  <c r="AZ27" i="77"/>
  <c r="BA27" i="77"/>
  <c r="BB27" i="77"/>
  <c r="BC27" i="77"/>
  <c r="BD27" i="77"/>
  <c r="BE27" i="77"/>
  <c r="BF27" i="77"/>
  <c r="BG27" i="77"/>
  <c r="BH27" i="77"/>
  <c r="BI27" i="77"/>
  <c r="BJ27" i="77"/>
  <c r="BK27" i="77"/>
  <c r="BL27" i="77"/>
  <c r="BM27" i="77"/>
  <c r="BN27" i="77"/>
  <c r="BO27" i="77"/>
  <c r="BP27" i="77"/>
  <c r="BQ27" i="77"/>
  <c r="BR27" i="77"/>
  <c r="BS27" i="77"/>
  <c r="BT27" i="77"/>
  <c r="BU27" i="77"/>
  <c r="BV27" i="77"/>
  <c r="BW27" i="77"/>
  <c r="BX27" i="77"/>
  <c r="BY27" i="77"/>
  <c r="BZ27" i="77"/>
  <c r="CA27" i="77"/>
  <c r="CB27" i="77"/>
  <c r="CC27" i="77"/>
  <c r="CD27" i="77"/>
  <c r="CE27" i="77"/>
  <c r="CF27" i="77"/>
  <c r="CG27" i="77"/>
  <c r="CH27" i="77"/>
  <c r="CI27" i="77"/>
  <c r="CJ27" i="77"/>
  <c r="CK27" i="77"/>
  <c r="CL27" i="77"/>
  <c r="CM27" i="77"/>
  <c r="CN27" i="77"/>
  <c r="CO27" i="77"/>
  <c r="V28" i="77"/>
  <c r="W28" i="77"/>
  <c r="X28" i="77"/>
  <c r="Y28" i="77"/>
  <c r="Z28" i="77"/>
  <c r="AA28" i="77"/>
  <c r="AB28" i="77"/>
  <c r="AC28" i="77"/>
  <c r="AD28" i="77"/>
  <c r="AE28" i="77"/>
  <c r="AF28" i="77"/>
  <c r="AG28" i="77"/>
  <c r="AH28" i="77"/>
  <c r="AI28" i="77"/>
  <c r="AJ28" i="77"/>
  <c r="AK28" i="77"/>
  <c r="AL28" i="77"/>
  <c r="AM28" i="77"/>
  <c r="AN28" i="77"/>
  <c r="AO28" i="77"/>
  <c r="AP28" i="77"/>
  <c r="AQ28" i="77"/>
  <c r="AR28" i="77"/>
  <c r="AS28" i="77"/>
  <c r="AT28" i="77"/>
  <c r="AU28" i="77"/>
  <c r="AV28" i="77"/>
  <c r="AW28" i="77"/>
  <c r="AX28" i="77"/>
  <c r="AY28" i="77"/>
  <c r="AZ28" i="77"/>
  <c r="BA28" i="77"/>
  <c r="BB28" i="77"/>
  <c r="BC28" i="77"/>
  <c r="BD28" i="77"/>
  <c r="BE28" i="77"/>
  <c r="BF28" i="77"/>
  <c r="BG28" i="77"/>
  <c r="BH28" i="77"/>
  <c r="BI28" i="77"/>
  <c r="BJ28" i="77"/>
  <c r="BK28" i="77"/>
  <c r="BL28" i="77"/>
  <c r="BM28" i="77"/>
  <c r="BN28" i="77"/>
  <c r="BO28" i="77"/>
  <c r="BP28" i="77"/>
  <c r="BQ28" i="77"/>
  <c r="BR28" i="77"/>
  <c r="BS28" i="77"/>
  <c r="BT28" i="77"/>
  <c r="BU28" i="77"/>
  <c r="BV28" i="77"/>
  <c r="BW28" i="77"/>
  <c r="BX28" i="77"/>
  <c r="BY28" i="77"/>
  <c r="BZ28" i="77"/>
  <c r="CA28" i="77"/>
  <c r="CB28" i="77"/>
  <c r="CC28" i="77"/>
  <c r="CD28" i="77"/>
  <c r="CE28" i="77"/>
  <c r="CF28" i="77"/>
  <c r="CG28" i="77"/>
  <c r="CH28" i="77"/>
  <c r="CI28" i="77"/>
  <c r="CJ28" i="77"/>
  <c r="CK28" i="77"/>
  <c r="CL28" i="77"/>
  <c r="CM28" i="77"/>
  <c r="CN28" i="77"/>
  <c r="CO28" i="77"/>
  <c r="V29" i="77"/>
  <c r="W29" i="77"/>
  <c r="X29" i="77"/>
  <c r="Y29" i="77"/>
  <c r="Z29" i="77"/>
  <c r="AA29" i="77"/>
  <c r="AB29" i="77"/>
  <c r="AC29" i="77"/>
  <c r="AD29" i="77"/>
  <c r="AE29" i="77"/>
  <c r="AF29" i="77"/>
  <c r="AG29" i="77"/>
  <c r="AH29" i="77"/>
  <c r="AI29" i="77"/>
  <c r="AJ29" i="77"/>
  <c r="AK29" i="77"/>
  <c r="AL29" i="77"/>
  <c r="AM29" i="77"/>
  <c r="AN29" i="77"/>
  <c r="AO29" i="77"/>
  <c r="AP29" i="77"/>
  <c r="AQ29" i="77"/>
  <c r="AR29" i="77"/>
  <c r="AS29" i="77"/>
  <c r="AT29" i="77"/>
  <c r="AU29" i="77"/>
  <c r="AV29" i="77"/>
  <c r="AW29" i="77"/>
  <c r="AX29" i="77"/>
  <c r="AY29" i="77"/>
  <c r="AZ29" i="77"/>
  <c r="BA29" i="77"/>
  <c r="BB29" i="77"/>
  <c r="BC29" i="77"/>
  <c r="BD29" i="77"/>
  <c r="BE29" i="77"/>
  <c r="BF29" i="77"/>
  <c r="BG29" i="77"/>
  <c r="BH29" i="77"/>
  <c r="BI29" i="77"/>
  <c r="BJ29" i="77"/>
  <c r="BK29" i="77"/>
  <c r="BL29" i="77"/>
  <c r="BM29" i="77"/>
  <c r="BN29" i="77"/>
  <c r="BO29" i="77"/>
  <c r="BP29" i="77"/>
  <c r="BQ29" i="77"/>
  <c r="BR29" i="77"/>
  <c r="BS29" i="77"/>
  <c r="BT29" i="77"/>
  <c r="BU29" i="77"/>
  <c r="BV29" i="77"/>
  <c r="BW29" i="77"/>
  <c r="BX29" i="77"/>
  <c r="BY29" i="77"/>
  <c r="BZ29" i="77"/>
  <c r="CA29" i="77"/>
  <c r="CB29" i="77"/>
  <c r="CC29" i="77"/>
  <c r="CD29" i="77"/>
  <c r="CE29" i="77"/>
  <c r="CF29" i="77"/>
  <c r="CG29" i="77"/>
  <c r="CH29" i="77"/>
  <c r="CI29" i="77"/>
  <c r="CJ29" i="77"/>
  <c r="CK29" i="77"/>
  <c r="CL29" i="77"/>
  <c r="CM29" i="77"/>
  <c r="CN29" i="77"/>
  <c r="CO29" i="77"/>
  <c r="V30" i="77"/>
  <c r="W30" i="77"/>
  <c r="X30" i="77"/>
  <c r="Y30" i="77"/>
  <c r="Z30" i="77"/>
  <c r="AA30" i="77"/>
  <c r="AB30" i="77"/>
  <c r="AC30" i="77"/>
  <c r="AD30" i="77"/>
  <c r="AE30" i="77"/>
  <c r="AF30" i="77"/>
  <c r="AG30" i="77"/>
  <c r="AH30" i="77"/>
  <c r="AI30" i="77"/>
  <c r="AJ30" i="77"/>
  <c r="AK30" i="77"/>
  <c r="AL30" i="77"/>
  <c r="AM30" i="77"/>
  <c r="AN30" i="77"/>
  <c r="AO30" i="77"/>
  <c r="AP30" i="77"/>
  <c r="AQ30" i="77"/>
  <c r="AR30" i="77"/>
  <c r="AS30" i="77"/>
  <c r="AT30" i="77"/>
  <c r="AU30" i="77"/>
  <c r="AV30" i="77"/>
  <c r="AW30" i="77"/>
  <c r="AX30" i="77"/>
  <c r="AY30" i="77"/>
  <c r="AZ30" i="77"/>
  <c r="BA30" i="77"/>
  <c r="BB30" i="77"/>
  <c r="BC30" i="77"/>
  <c r="BD30" i="77"/>
  <c r="BE30" i="77"/>
  <c r="BF30" i="77"/>
  <c r="BG30" i="77"/>
  <c r="BH30" i="77"/>
  <c r="BI30" i="77"/>
  <c r="BJ30" i="77"/>
  <c r="BK30" i="77"/>
  <c r="BL30" i="77"/>
  <c r="BM30" i="77"/>
  <c r="BN30" i="77"/>
  <c r="BO30" i="77"/>
  <c r="BP30" i="77"/>
  <c r="BQ30" i="77"/>
  <c r="BR30" i="77"/>
  <c r="BS30" i="77"/>
  <c r="BT30" i="77"/>
  <c r="BU30" i="77"/>
  <c r="BV30" i="77"/>
  <c r="BW30" i="77"/>
  <c r="BX30" i="77"/>
  <c r="BY30" i="77"/>
  <c r="BZ30" i="77"/>
  <c r="CA30" i="77"/>
  <c r="CB30" i="77"/>
  <c r="CC30" i="77"/>
  <c r="CD30" i="77"/>
  <c r="CE30" i="77"/>
  <c r="CF30" i="77"/>
  <c r="CG30" i="77"/>
  <c r="CH30" i="77"/>
  <c r="CI30" i="77"/>
  <c r="CJ30" i="77"/>
  <c r="CK30" i="77"/>
  <c r="CL30" i="77"/>
  <c r="CM30" i="77"/>
  <c r="CN30" i="77"/>
  <c r="CO30" i="77"/>
  <c r="V31" i="77"/>
  <c r="W31" i="77"/>
  <c r="X31" i="77"/>
  <c r="Y31" i="77"/>
  <c r="Z31" i="77"/>
  <c r="AA31" i="77"/>
  <c r="AB31" i="77"/>
  <c r="AC31" i="77"/>
  <c r="AD31" i="77"/>
  <c r="AE31" i="77"/>
  <c r="AF31" i="77"/>
  <c r="AG31" i="77"/>
  <c r="AH31" i="77"/>
  <c r="AI31" i="77"/>
  <c r="AJ31" i="77"/>
  <c r="AK31" i="77"/>
  <c r="AL31" i="77"/>
  <c r="AM31" i="77"/>
  <c r="AN31" i="77"/>
  <c r="AO31" i="77"/>
  <c r="AP31" i="77"/>
  <c r="AQ31" i="77"/>
  <c r="AR31" i="77"/>
  <c r="AS31" i="77"/>
  <c r="AT31" i="77"/>
  <c r="AU31" i="77"/>
  <c r="AV31" i="77"/>
  <c r="AW31" i="77"/>
  <c r="AX31" i="77"/>
  <c r="AY31" i="77"/>
  <c r="AZ31" i="77"/>
  <c r="BA31" i="77"/>
  <c r="BB31" i="77"/>
  <c r="BC31" i="77"/>
  <c r="BD31" i="77"/>
  <c r="BE31" i="77"/>
  <c r="BF31" i="77"/>
  <c r="BG31" i="77"/>
  <c r="BH31" i="77"/>
  <c r="BI31" i="77"/>
  <c r="BJ31" i="77"/>
  <c r="BK31" i="77"/>
  <c r="BL31" i="77"/>
  <c r="BM31" i="77"/>
  <c r="BN31" i="77"/>
  <c r="BO31" i="77"/>
  <c r="BP31" i="77"/>
  <c r="BQ31" i="77"/>
  <c r="BR31" i="77"/>
  <c r="BS31" i="77"/>
  <c r="BT31" i="77"/>
  <c r="BU31" i="77"/>
  <c r="BV31" i="77"/>
  <c r="BW31" i="77"/>
  <c r="BX31" i="77"/>
  <c r="BY31" i="77"/>
  <c r="BZ31" i="77"/>
  <c r="CA31" i="77"/>
  <c r="CB31" i="77"/>
  <c r="CC31" i="77"/>
  <c r="CD31" i="77"/>
  <c r="CE31" i="77"/>
  <c r="CF31" i="77"/>
  <c r="CG31" i="77"/>
  <c r="CH31" i="77"/>
  <c r="CI31" i="77"/>
  <c r="CJ31" i="77"/>
  <c r="CK31" i="77"/>
  <c r="CL31" i="77"/>
  <c r="CM31" i="77"/>
  <c r="CN31" i="77"/>
  <c r="CO31" i="77"/>
  <c r="V32" i="77"/>
  <c r="W32" i="77"/>
  <c r="X32" i="77"/>
  <c r="Y32" i="77"/>
  <c r="Z32" i="77"/>
  <c r="AA32" i="77"/>
  <c r="AB32" i="77"/>
  <c r="AC32" i="77"/>
  <c r="AD32" i="77"/>
  <c r="AE32" i="77"/>
  <c r="AF32" i="77"/>
  <c r="AG32" i="77"/>
  <c r="AH32" i="77"/>
  <c r="AI32" i="77"/>
  <c r="AJ32" i="77"/>
  <c r="AK32" i="77"/>
  <c r="AL32" i="77"/>
  <c r="AM32" i="77"/>
  <c r="AN32" i="77"/>
  <c r="AO32" i="77"/>
  <c r="AP32" i="77"/>
  <c r="AQ32" i="77"/>
  <c r="AR32" i="77"/>
  <c r="AS32" i="77"/>
  <c r="AT32" i="77"/>
  <c r="AU32" i="77"/>
  <c r="AV32" i="77"/>
  <c r="AW32" i="77"/>
  <c r="AX32" i="77"/>
  <c r="AY32" i="77"/>
  <c r="AZ32" i="77"/>
  <c r="BA32" i="77"/>
  <c r="BB32" i="77"/>
  <c r="BC32" i="77"/>
  <c r="BD32" i="77"/>
  <c r="BE32" i="77"/>
  <c r="BF32" i="77"/>
  <c r="BG32" i="77"/>
  <c r="BH32" i="77"/>
  <c r="BI32" i="77"/>
  <c r="BJ32" i="77"/>
  <c r="BK32" i="77"/>
  <c r="BL32" i="77"/>
  <c r="BM32" i="77"/>
  <c r="BN32" i="77"/>
  <c r="BO32" i="77"/>
  <c r="BP32" i="77"/>
  <c r="BQ32" i="77"/>
  <c r="BR32" i="77"/>
  <c r="BS32" i="77"/>
  <c r="BT32" i="77"/>
  <c r="BU32" i="77"/>
  <c r="BV32" i="77"/>
  <c r="BW32" i="77"/>
  <c r="BX32" i="77"/>
  <c r="BY32" i="77"/>
  <c r="BZ32" i="77"/>
  <c r="CA32" i="77"/>
  <c r="CB32" i="77"/>
  <c r="CC32" i="77"/>
  <c r="CD32" i="77"/>
  <c r="CE32" i="77"/>
  <c r="CF32" i="77"/>
  <c r="CG32" i="77"/>
  <c r="CH32" i="77"/>
  <c r="CI32" i="77"/>
  <c r="CJ32" i="77"/>
  <c r="CK32" i="77"/>
  <c r="CL32" i="77"/>
  <c r="CM32" i="77"/>
  <c r="CN32" i="77"/>
  <c r="CO32" i="77"/>
  <c r="V33" i="77"/>
  <c r="W33" i="77"/>
  <c r="X33" i="77"/>
  <c r="Y33" i="77"/>
  <c r="Z33" i="77"/>
  <c r="AA33" i="77"/>
  <c r="AB33" i="77"/>
  <c r="AC33" i="77"/>
  <c r="AD33" i="77"/>
  <c r="AE33" i="77"/>
  <c r="AF33" i="77"/>
  <c r="AG33" i="77"/>
  <c r="AH33" i="77"/>
  <c r="AI33" i="77"/>
  <c r="AJ33" i="77"/>
  <c r="AK33" i="77"/>
  <c r="AL33" i="77"/>
  <c r="AM33" i="77"/>
  <c r="AN33" i="77"/>
  <c r="AO33" i="77"/>
  <c r="AP33" i="77"/>
  <c r="AQ33" i="77"/>
  <c r="AR33" i="77"/>
  <c r="AS33" i="77"/>
  <c r="AT33" i="77"/>
  <c r="AU33" i="77"/>
  <c r="AV33" i="77"/>
  <c r="AW33" i="77"/>
  <c r="AX33" i="77"/>
  <c r="AY33" i="77"/>
  <c r="AZ33" i="77"/>
  <c r="BA33" i="77"/>
  <c r="BB33" i="77"/>
  <c r="BC33" i="77"/>
  <c r="BD33" i="77"/>
  <c r="BE33" i="77"/>
  <c r="BF33" i="77"/>
  <c r="BG33" i="77"/>
  <c r="BH33" i="77"/>
  <c r="BI33" i="77"/>
  <c r="BJ33" i="77"/>
  <c r="BK33" i="77"/>
  <c r="BL33" i="77"/>
  <c r="BM33" i="77"/>
  <c r="BN33" i="77"/>
  <c r="BO33" i="77"/>
  <c r="BP33" i="77"/>
  <c r="BQ33" i="77"/>
  <c r="BR33" i="77"/>
  <c r="BS33" i="77"/>
  <c r="BT33" i="77"/>
  <c r="BU33" i="77"/>
  <c r="BV33" i="77"/>
  <c r="BW33" i="77"/>
  <c r="BX33" i="77"/>
  <c r="BY33" i="77"/>
  <c r="BZ33" i="77"/>
  <c r="CA33" i="77"/>
  <c r="CB33" i="77"/>
  <c r="CC33" i="77"/>
  <c r="CD33" i="77"/>
  <c r="CE33" i="77"/>
  <c r="CF33" i="77"/>
  <c r="CG33" i="77"/>
  <c r="CH33" i="77"/>
  <c r="CI33" i="77"/>
  <c r="CJ33" i="77"/>
  <c r="CK33" i="77"/>
  <c r="CL33" i="77"/>
  <c r="CM33" i="77"/>
  <c r="CN33" i="77"/>
  <c r="CO33" i="77"/>
  <c r="V34" i="77"/>
  <c r="W34" i="77"/>
  <c r="X34" i="77"/>
  <c r="Y34" i="77"/>
  <c r="Z34" i="77"/>
  <c r="AA34" i="77"/>
  <c r="AB34" i="77"/>
  <c r="AC34" i="77"/>
  <c r="AD34" i="77"/>
  <c r="AE34" i="77"/>
  <c r="AF34" i="77"/>
  <c r="AG34" i="77"/>
  <c r="AH34" i="77"/>
  <c r="AI34" i="77"/>
  <c r="AJ34" i="77"/>
  <c r="AK34" i="77"/>
  <c r="AL34" i="77"/>
  <c r="AM34" i="77"/>
  <c r="AN34" i="77"/>
  <c r="AO34" i="77"/>
  <c r="AP34" i="77"/>
  <c r="AQ34" i="77"/>
  <c r="AR34" i="77"/>
  <c r="AS34" i="77"/>
  <c r="AT34" i="77"/>
  <c r="AU34" i="77"/>
  <c r="AV34" i="77"/>
  <c r="AW34" i="77"/>
  <c r="AX34" i="77"/>
  <c r="AY34" i="77"/>
  <c r="AZ34" i="77"/>
  <c r="BA34" i="77"/>
  <c r="BB34" i="77"/>
  <c r="BC34" i="77"/>
  <c r="BD34" i="77"/>
  <c r="BE34" i="77"/>
  <c r="BF34" i="77"/>
  <c r="BG34" i="77"/>
  <c r="BH34" i="77"/>
  <c r="BI34" i="77"/>
  <c r="BJ34" i="77"/>
  <c r="BK34" i="77"/>
  <c r="BL34" i="77"/>
  <c r="BM34" i="77"/>
  <c r="BN34" i="77"/>
  <c r="BO34" i="77"/>
  <c r="BP34" i="77"/>
  <c r="BQ34" i="77"/>
  <c r="BR34" i="77"/>
  <c r="BS34" i="77"/>
  <c r="BT34" i="77"/>
  <c r="BU34" i="77"/>
  <c r="BV34" i="77"/>
  <c r="BW34" i="77"/>
  <c r="BX34" i="77"/>
  <c r="BY34" i="77"/>
  <c r="BZ34" i="77"/>
  <c r="CA34" i="77"/>
  <c r="CB34" i="77"/>
  <c r="CC34" i="77"/>
  <c r="CD34" i="77"/>
  <c r="CE34" i="77"/>
  <c r="CF34" i="77"/>
  <c r="CG34" i="77"/>
  <c r="CH34" i="77"/>
  <c r="CI34" i="77"/>
  <c r="CJ34" i="77"/>
  <c r="CK34" i="77"/>
  <c r="CL34" i="77"/>
  <c r="CM34" i="77"/>
  <c r="CN34" i="77"/>
  <c r="CO34" i="77"/>
  <c r="V35" i="77"/>
  <c r="W35" i="77"/>
  <c r="X35" i="77"/>
  <c r="Y35" i="77"/>
  <c r="Z35" i="77"/>
  <c r="AA35" i="77"/>
  <c r="AB35" i="77"/>
  <c r="AC35" i="77"/>
  <c r="AD35" i="77"/>
  <c r="AE35" i="77"/>
  <c r="AF35" i="77"/>
  <c r="AG35" i="77"/>
  <c r="AH35" i="77"/>
  <c r="AI35" i="77"/>
  <c r="AJ35" i="77"/>
  <c r="AK35" i="77"/>
  <c r="AL35" i="77"/>
  <c r="AM35" i="77"/>
  <c r="AN35" i="77"/>
  <c r="AO35" i="77"/>
  <c r="AP35" i="77"/>
  <c r="AQ35" i="77"/>
  <c r="AR35" i="77"/>
  <c r="AS35" i="77"/>
  <c r="AT35" i="77"/>
  <c r="AU35" i="77"/>
  <c r="AV35" i="77"/>
  <c r="AW35" i="77"/>
  <c r="AX35" i="77"/>
  <c r="AY35" i="77"/>
  <c r="AZ35" i="77"/>
  <c r="BA35" i="77"/>
  <c r="BB35" i="77"/>
  <c r="BC35" i="77"/>
  <c r="BD35" i="77"/>
  <c r="BE35" i="77"/>
  <c r="BF35" i="77"/>
  <c r="BG35" i="77"/>
  <c r="BH35" i="77"/>
  <c r="BI35" i="77"/>
  <c r="BJ35" i="77"/>
  <c r="BK35" i="77"/>
  <c r="BL35" i="77"/>
  <c r="BM35" i="77"/>
  <c r="BN35" i="77"/>
  <c r="BO35" i="77"/>
  <c r="BP35" i="77"/>
  <c r="BQ35" i="77"/>
  <c r="BR35" i="77"/>
  <c r="BS35" i="77"/>
  <c r="BT35" i="77"/>
  <c r="BU35" i="77"/>
  <c r="BV35" i="77"/>
  <c r="BW35" i="77"/>
  <c r="BX35" i="77"/>
  <c r="BY35" i="77"/>
  <c r="BZ35" i="77"/>
  <c r="CA35" i="77"/>
  <c r="CB35" i="77"/>
  <c r="CC35" i="77"/>
  <c r="CD35" i="77"/>
  <c r="CE35" i="77"/>
  <c r="CF35" i="77"/>
  <c r="CG35" i="77"/>
  <c r="CH35" i="77"/>
  <c r="CI35" i="77"/>
  <c r="CJ35" i="77"/>
  <c r="CK35" i="77"/>
  <c r="CL35" i="77"/>
  <c r="CM35" i="77"/>
  <c r="CN35" i="77"/>
  <c r="CO35" i="77"/>
  <c r="V36" i="77"/>
  <c r="W36" i="77"/>
  <c r="X36" i="77"/>
  <c r="Y36" i="77"/>
  <c r="Z36" i="77"/>
  <c r="AA36" i="77"/>
  <c r="AB36" i="77"/>
  <c r="AC36" i="77"/>
  <c r="AD36" i="77"/>
  <c r="AE36" i="77"/>
  <c r="AF36" i="77"/>
  <c r="AG36" i="77"/>
  <c r="AH36" i="77"/>
  <c r="AI36" i="77"/>
  <c r="AJ36" i="77"/>
  <c r="AK36" i="77"/>
  <c r="AL36" i="77"/>
  <c r="AM36" i="77"/>
  <c r="AN36" i="77"/>
  <c r="AO36" i="77"/>
  <c r="AP36" i="77"/>
  <c r="AQ36" i="77"/>
  <c r="AR36" i="77"/>
  <c r="AS36" i="77"/>
  <c r="AT36" i="77"/>
  <c r="AU36" i="77"/>
  <c r="AV36" i="77"/>
  <c r="AW36" i="77"/>
  <c r="AX36" i="77"/>
  <c r="AY36" i="77"/>
  <c r="AZ36" i="77"/>
  <c r="BA36" i="77"/>
  <c r="BB36" i="77"/>
  <c r="BC36" i="77"/>
  <c r="BD36" i="77"/>
  <c r="BE36" i="77"/>
  <c r="BF36" i="77"/>
  <c r="BG36" i="77"/>
  <c r="BH36" i="77"/>
  <c r="BI36" i="77"/>
  <c r="BJ36" i="77"/>
  <c r="BK36" i="77"/>
  <c r="BL36" i="77"/>
  <c r="BM36" i="77"/>
  <c r="BN36" i="77"/>
  <c r="BO36" i="77"/>
  <c r="BP36" i="77"/>
  <c r="BQ36" i="77"/>
  <c r="BR36" i="77"/>
  <c r="BS36" i="77"/>
  <c r="BT36" i="77"/>
  <c r="BU36" i="77"/>
  <c r="BV36" i="77"/>
  <c r="BW36" i="77"/>
  <c r="BX36" i="77"/>
  <c r="BY36" i="77"/>
  <c r="BZ36" i="77"/>
  <c r="CA36" i="77"/>
  <c r="CB36" i="77"/>
  <c r="CC36" i="77"/>
  <c r="CD36" i="77"/>
  <c r="CE36" i="77"/>
  <c r="CF36" i="77"/>
  <c r="CG36" i="77"/>
  <c r="CH36" i="77"/>
  <c r="CI36" i="77"/>
  <c r="CJ36" i="77"/>
  <c r="CK36" i="77"/>
  <c r="CL36" i="77"/>
  <c r="CM36" i="77"/>
  <c r="CN36" i="77"/>
  <c r="CO36" i="77"/>
  <c r="V37" i="77"/>
  <c r="W37" i="77"/>
  <c r="X37" i="77"/>
  <c r="Y37" i="77"/>
  <c r="Z37" i="77"/>
  <c r="AA37" i="77"/>
  <c r="AB37" i="77"/>
  <c r="AC37" i="77"/>
  <c r="AD37" i="77"/>
  <c r="AE37" i="77"/>
  <c r="AF37" i="77"/>
  <c r="AG37" i="77"/>
  <c r="AH37" i="77"/>
  <c r="AI37" i="77"/>
  <c r="AJ37" i="77"/>
  <c r="AK37" i="77"/>
  <c r="AL37" i="77"/>
  <c r="AM37" i="77"/>
  <c r="AN37" i="77"/>
  <c r="AO37" i="77"/>
  <c r="AP37" i="77"/>
  <c r="AQ37" i="77"/>
  <c r="AR37" i="77"/>
  <c r="AS37" i="77"/>
  <c r="AT37" i="77"/>
  <c r="AU37" i="77"/>
  <c r="AV37" i="77"/>
  <c r="AW37" i="77"/>
  <c r="AX37" i="77"/>
  <c r="AY37" i="77"/>
  <c r="AZ37" i="77"/>
  <c r="BA37" i="77"/>
  <c r="BB37" i="77"/>
  <c r="BC37" i="77"/>
  <c r="BD37" i="77"/>
  <c r="BE37" i="77"/>
  <c r="BF37" i="77"/>
  <c r="BG37" i="77"/>
  <c r="BH37" i="77"/>
  <c r="BI37" i="77"/>
  <c r="BJ37" i="77"/>
  <c r="BK37" i="77"/>
  <c r="BL37" i="77"/>
  <c r="BM37" i="77"/>
  <c r="BN37" i="77"/>
  <c r="BO37" i="77"/>
  <c r="BP37" i="77"/>
  <c r="BQ37" i="77"/>
  <c r="BR37" i="77"/>
  <c r="BS37" i="77"/>
  <c r="BT37" i="77"/>
  <c r="BU37" i="77"/>
  <c r="BV37" i="77"/>
  <c r="BW37" i="77"/>
  <c r="BX37" i="77"/>
  <c r="BY37" i="77"/>
  <c r="BZ37" i="77"/>
  <c r="CA37" i="77"/>
  <c r="CB37" i="77"/>
  <c r="CC37" i="77"/>
  <c r="CD37" i="77"/>
  <c r="CE37" i="77"/>
  <c r="CF37" i="77"/>
  <c r="CG37" i="77"/>
  <c r="CH37" i="77"/>
  <c r="CI37" i="77"/>
  <c r="CJ37" i="77"/>
  <c r="CK37" i="77"/>
  <c r="CL37" i="77"/>
  <c r="CM37" i="77"/>
  <c r="CN37" i="77"/>
  <c r="CO37" i="77"/>
  <c r="V38" i="77"/>
  <c r="W38" i="77"/>
  <c r="X38" i="77"/>
  <c r="Y38" i="77"/>
  <c r="Z38" i="77"/>
  <c r="AA38" i="77"/>
  <c r="AB38" i="77"/>
  <c r="AC38" i="77"/>
  <c r="AD38" i="77"/>
  <c r="AE38" i="77"/>
  <c r="AF38" i="77"/>
  <c r="AG38" i="77"/>
  <c r="AH38" i="77"/>
  <c r="AI38" i="77"/>
  <c r="AJ38" i="77"/>
  <c r="AK38" i="77"/>
  <c r="AL38" i="77"/>
  <c r="AM38" i="77"/>
  <c r="AN38" i="77"/>
  <c r="AO38" i="77"/>
  <c r="AP38" i="77"/>
  <c r="AQ38" i="77"/>
  <c r="AR38" i="77"/>
  <c r="AS38" i="77"/>
  <c r="AT38" i="77"/>
  <c r="AU38" i="77"/>
  <c r="AV38" i="77"/>
  <c r="AW38" i="77"/>
  <c r="AX38" i="77"/>
  <c r="AY38" i="77"/>
  <c r="AZ38" i="77"/>
  <c r="BA38" i="77"/>
  <c r="BB38" i="77"/>
  <c r="BC38" i="77"/>
  <c r="BD38" i="77"/>
  <c r="BE38" i="77"/>
  <c r="BF38" i="77"/>
  <c r="BG38" i="77"/>
  <c r="BH38" i="77"/>
  <c r="BI38" i="77"/>
  <c r="BJ38" i="77"/>
  <c r="BK38" i="77"/>
  <c r="BL38" i="77"/>
  <c r="BM38" i="77"/>
  <c r="BN38" i="77"/>
  <c r="BO38" i="77"/>
  <c r="BP38" i="77"/>
  <c r="BQ38" i="77"/>
  <c r="BR38" i="77"/>
  <c r="BS38" i="77"/>
  <c r="BT38" i="77"/>
  <c r="BU38" i="77"/>
  <c r="BV38" i="77"/>
  <c r="BW38" i="77"/>
  <c r="BX38" i="77"/>
  <c r="BY38" i="77"/>
  <c r="BZ38" i="77"/>
  <c r="CA38" i="77"/>
  <c r="CB38" i="77"/>
  <c r="CC38" i="77"/>
  <c r="CD38" i="77"/>
  <c r="CE38" i="77"/>
  <c r="CF38" i="77"/>
  <c r="CG38" i="77"/>
  <c r="CH38" i="77"/>
  <c r="CI38" i="77"/>
  <c r="CJ38" i="77"/>
  <c r="CK38" i="77"/>
  <c r="CL38" i="77"/>
  <c r="CM38" i="77"/>
  <c r="CN38" i="77"/>
  <c r="CO38" i="77"/>
  <c r="V39" i="77"/>
  <c r="W39" i="77"/>
  <c r="X39" i="77"/>
  <c r="Y39" i="77"/>
  <c r="Z39" i="77"/>
  <c r="AA39" i="77"/>
  <c r="AB39" i="77"/>
  <c r="AC39" i="77"/>
  <c r="AD39" i="77"/>
  <c r="AE39" i="77"/>
  <c r="AF39" i="77"/>
  <c r="AG39" i="77"/>
  <c r="AH39" i="77"/>
  <c r="AI39" i="77"/>
  <c r="AJ39" i="77"/>
  <c r="AK39" i="77"/>
  <c r="AL39" i="77"/>
  <c r="AM39" i="77"/>
  <c r="AN39" i="77"/>
  <c r="AO39" i="77"/>
  <c r="AP39" i="77"/>
  <c r="AQ39" i="77"/>
  <c r="AR39" i="77"/>
  <c r="AS39" i="77"/>
  <c r="AT39" i="77"/>
  <c r="AU39" i="77"/>
  <c r="AV39" i="77"/>
  <c r="AW39" i="77"/>
  <c r="AX39" i="77"/>
  <c r="AY39" i="77"/>
  <c r="AZ39" i="77"/>
  <c r="BA39" i="77"/>
  <c r="BB39" i="77"/>
  <c r="BC39" i="77"/>
  <c r="BD39" i="77"/>
  <c r="BE39" i="77"/>
  <c r="BF39" i="77"/>
  <c r="BG39" i="77"/>
  <c r="BH39" i="77"/>
  <c r="BI39" i="77"/>
  <c r="BJ39" i="77"/>
  <c r="BK39" i="77"/>
  <c r="BL39" i="77"/>
  <c r="BM39" i="77"/>
  <c r="BN39" i="77"/>
  <c r="BO39" i="77"/>
  <c r="BP39" i="77"/>
  <c r="BQ39" i="77"/>
  <c r="BR39" i="77"/>
  <c r="BS39" i="77"/>
  <c r="BT39" i="77"/>
  <c r="BU39" i="77"/>
  <c r="BV39" i="77"/>
  <c r="BW39" i="77"/>
  <c r="BX39" i="77"/>
  <c r="BY39" i="77"/>
  <c r="BZ39" i="77"/>
  <c r="CA39" i="77"/>
  <c r="CB39" i="77"/>
  <c r="CC39" i="77"/>
  <c r="CD39" i="77"/>
  <c r="CE39" i="77"/>
  <c r="CF39" i="77"/>
  <c r="CG39" i="77"/>
  <c r="CH39" i="77"/>
  <c r="CI39" i="77"/>
  <c r="CJ39" i="77"/>
  <c r="CK39" i="77"/>
  <c r="CL39" i="77"/>
  <c r="CM39" i="77"/>
  <c r="CN39" i="77"/>
  <c r="CO39" i="77"/>
  <c r="V40" i="77"/>
  <c r="W40" i="77"/>
  <c r="X40" i="77"/>
  <c r="Y40" i="77"/>
  <c r="Z40" i="77"/>
  <c r="AA40" i="77"/>
  <c r="AB40" i="77"/>
  <c r="AC40" i="77"/>
  <c r="AD40" i="77"/>
  <c r="AE40" i="77"/>
  <c r="AF40" i="77"/>
  <c r="AG40" i="77"/>
  <c r="AH40" i="77"/>
  <c r="AI40" i="77"/>
  <c r="AJ40" i="77"/>
  <c r="AK40" i="77"/>
  <c r="AL40" i="77"/>
  <c r="AM40" i="77"/>
  <c r="AN40" i="77"/>
  <c r="AO40" i="77"/>
  <c r="AP40" i="77"/>
  <c r="AQ40" i="77"/>
  <c r="AR40" i="77"/>
  <c r="AS40" i="77"/>
  <c r="AT40" i="77"/>
  <c r="AU40" i="77"/>
  <c r="AV40" i="77"/>
  <c r="AW40" i="77"/>
  <c r="AX40" i="77"/>
  <c r="AY40" i="77"/>
  <c r="AZ40" i="77"/>
  <c r="BA40" i="77"/>
  <c r="BB40" i="77"/>
  <c r="BC40" i="77"/>
  <c r="BD40" i="77"/>
  <c r="BE40" i="77"/>
  <c r="BF40" i="77"/>
  <c r="BG40" i="77"/>
  <c r="BH40" i="77"/>
  <c r="BI40" i="77"/>
  <c r="BJ40" i="77"/>
  <c r="BK40" i="77"/>
  <c r="BL40" i="77"/>
  <c r="BM40" i="77"/>
  <c r="BN40" i="77"/>
  <c r="BO40" i="77"/>
  <c r="BP40" i="77"/>
  <c r="BQ40" i="77"/>
  <c r="BR40" i="77"/>
  <c r="BS40" i="77"/>
  <c r="BT40" i="77"/>
  <c r="BU40" i="77"/>
  <c r="BV40" i="77"/>
  <c r="BW40" i="77"/>
  <c r="BX40" i="77"/>
  <c r="BY40" i="77"/>
  <c r="BZ40" i="77"/>
  <c r="CA40" i="77"/>
  <c r="CB40" i="77"/>
  <c r="CC40" i="77"/>
  <c r="CD40" i="77"/>
  <c r="CE40" i="77"/>
  <c r="CF40" i="77"/>
  <c r="CG40" i="77"/>
  <c r="CH40" i="77"/>
  <c r="CI40" i="77"/>
  <c r="CJ40" i="77"/>
  <c r="CK40" i="77"/>
  <c r="CL40" i="77"/>
  <c r="CM40" i="77"/>
  <c r="CN40" i="77"/>
  <c r="CO40" i="77"/>
  <c r="V41" i="77"/>
  <c r="W41" i="77"/>
  <c r="X41" i="77"/>
  <c r="Y41" i="77"/>
  <c r="Z41" i="77"/>
  <c r="AA41" i="77"/>
  <c r="AB41" i="77"/>
  <c r="AC41" i="77"/>
  <c r="AD41" i="77"/>
  <c r="AE41" i="77"/>
  <c r="AF41" i="77"/>
  <c r="AG41" i="77"/>
  <c r="AH41" i="77"/>
  <c r="AI41" i="77"/>
  <c r="AJ41" i="77"/>
  <c r="AK41" i="77"/>
  <c r="AL41" i="77"/>
  <c r="AM41" i="77"/>
  <c r="AN41" i="77"/>
  <c r="AO41" i="77"/>
  <c r="AP41" i="77"/>
  <c r="AQ41" i="77"/>
  <c r="AR41" i="77"/>
  <c r="AS41" i="77"/>
  <c r="AT41" i="77"/>
  <c r="AU41" i="77"/>
  <c r="AV41" i="77"/>
  <c r="AW41" i="77"/>
  <c r="AX41" i="77"/>
  <c r="AY41" i="77"/>
  <c r="AZ41" i="77"/>
  <c r="BA41" i="77"/>
  <c r="BB41" i="77"/>
  <c r="BC41" i="77"/>
  <c r="BD41" i="77"/>
  <c r="BE41" i="77"/>
  <c r="BF41" i="77"/>
  <c r="BG41" i="77"/>
  <c r="BH41" i="77"/>
  <c r="BI41" i="77"/>
  <c r="BJ41" i="77"/>
  <c r="BK41" i="77"/>
  <c r="BL41" i="77"/>
  <c r="BM41" i="77"/>
  <c r="BN41" i="77"/>
  <c r="BO41" i="77"/>
  <c r="BP41" i="77"/>
  <c r="BQ41" i="77"/>
  <c r="BR41" i="77"/>
  <c r="BS41" i="77"/>
  <c r="BT41" i="77"/>
  <c r="BU41" i="77"/>
  <c r="BV41" i="77"/>
  <c r="BW41" i="77"/>
  <c r="BX41" i="77"/>
  <c r="BY41" i="77"/>
  <c r="BZ41" i="77"/>
  <c r="CA41" i="77"/>
  <c r="CB41" i="77"/>
  <c r="CC41" i="77"/>
  <c r="CD41" i="77"/>
  <c r="CE41" i="77"/>
  <c r="CF41" i="77"/>
  <c r="CG41" i="77"/>
  <c r="CH41" i="77"/>
  <c r="CI41" i="77"/>
  <c r="CJ41" i="77"/>
  <c r="CK41" i="77"/>
  <c r="CL41" i="77"/>
  <c r="CM41" i="77"/>
  <c r="CN41" i="77"/>
  <c r="CO41" i="77"/>
  <c r="V42" i="77"/>
  <c r="W42" i="77"/>
  <c r="X42" i="77"/>
  <c r="Y42" i="77"/>
  <c r="Z42" i="77"/>
  <c r="AA42" i="77"/>
  <c r="AB42" i="77"/>
  <c r="AC42" i="77"/>
  <c r="AD42" i="77"/>
  <c r="AE42" i="77"/>
  <c r="AF42" i="77"/>
  <c r="AG42" i="77"/>
  <c r="AH42" i="77"/>
  <c r="AI42" i="77"/>
  <c r="AJ42" i="77"/>
  <c r="AK42" i="77"/>
  <c r="AL42" i="77"/>
  <c r="AM42" i="77"/>
  <c r="AN42" i="77"/>
  <c r="AO42" i="77"/>
  <c r="AP42" i="77"/>
  <c r="AQ42" i="77"/>
  <c r="AR42" i="77"/>
  <c r="AS42" i="77"/>
  <c r="AT42" i="77"/>
  <c r="AU42" i="77"/>
  <c r="AV42" i="77"/>
  <c r="AW42" i="77"/>
  <c r="AX42" i="77"/>
  <c r="AY42" i="77"/>
  <c r="AZ42" i="77"/>
  <c r="BA42" i="77"/>
  <c r="BB42" i="77"/>
  <c r="BC42" i="77"/>
  <c r="BD42" i="77"/>
  <c r="BE42" i="77"/>
  <c r="BF42" i="77"/>
  <c r="BG42" i="77"/>
  <c r="BH42" i="77"/>
  <c r="BI42" i="77"/>
  <c r="BJ42" i="77"/>
  <c r="BK42" i="77"/>
  <c r="BL42" i="77"/>
  <c r="BM42" i="77"/>
  <c r="BN42" i="77"/>
  <c r="BO42" i="77"/>
  <c r="BP42" i="77"/>
  <c r="BQ42" i="77"/>
  <c r="BR42" i="77"/>
  <c r="BS42" i="77"/>
  <c r="BT42" i="77"/>
  <c r="BU42" i="77"/>
  <c r="BV42" i="77"/>
  <c r="BW42" i="77"/>
  <c r="BX42" i="77"/>
  <c r="BY42" i="77"/>
  <c r="BZ42" i="77"/>
  <c r="CA42" i="77"/>
  <c r="CB42" i="77"/>
  <c r="CC42" i="77"/>
  <c r="CD42" i="77"/>
  <c r="CE42" i="77"/>
  <c r="CF42" i="77"/>
  <c r="CG42" i="77"/>
  <c r="CH42" i="77"/>
  <c r="CI42" i="77"/>
  <c r="CJ42" i="77"/>
  <c r="CK42" i="77"/>
  <c r="CL42" i="77"/>
  <c r="CM42" i="77"/>
  <c r="CN42" i="77"/>
  <c r="CO42" i="77"/>
  <c r="V43" i="77"/>
  <c r="W43" i="77"/>
  <c r="X43" i="77"/>
  <c r="Y43" i="77"/>
  <c r="Z43" i="77"/>
  <c r="AA43" i="77"/>
  <c r="AB43" i="77"/>
  <c r="AC43" i="77"/>
  <c r="AD43" i="77"/>
  <c r="AE43" i="77"/>
  <c r="AF43" i="77"/>
  <c r="AG43" i="77"/>
  <c r="AH43" i="77"/>
  <c r="AI43" i="77"/>
  <c r="AJ43" i="77"/>
  <c r="AK43" i="77"/>
  <c r="AL43" i="77"/>
  <c r="AM43" i="77"/>
  <c r="AN43" i="77"/>
  <c r="AO43" i="77"/>
  <c r="AP43" i="77"/>
  <c r="AQ43" i="77"/>
  <c r="AR43" i="77"/>
  <c r="AS43" i="77"/>
  <c r="AT43" i="77"/>
  <c r="AU43" i="77"/>
  <c r="AV43" i="77"/>
  <c r="AW43" i="77"/>
  <c r="AX43" i="77"/>
  <c r="AY43" i="77"/>
  <c r="AZ43" i="77"/>
  <c r="BA43" i="77"/>
  <c r="BB43" i="77"/>
  <c r="BC43" i="77"/>
  <c r="BD43" i="77"/>
  <c r="BE43" i="77"/>
  <c r="BF43" i="77"/>
  <c r="BG43" i="77"/>
  <c r="BH43" i="77"/>
  <c r="BI43" i="77"/>
  <c r="BJ43" i="77"/>
  <c r="BK43" i="77"/>
  <c r="BL43" i="77"/>
  <c r="BM43" i="77"/>
  <c r="BN43" i="77"/>
  <c r="BO43" i="77"/>
  <c r="BP43" i="77"/>
  <c r="BQ43" i="77"/>
  <c r="BR43" i="77"/>
  <c r="BS43" i="77"/>
  <c r="BT43" i="77"/>
  <c r="BU43" i="77"/>
  <c r="BV43" i="77"/>
  <c r="BW43" i="77"/>
  <c r="BX43" i="77"/>
  <c r="BY43" i="77"/>
  <c r="BZ43" i="77"/>
  <c r="CA43" i="77"/>
  <c r="CB43" i="77"/>
  <c r="CC43" i="77"/>
  <c r="CD43" i="77"/>
  <c r="CE43" i="77"/>
  <c r="CF43" i="77"/>
  <c r="CG43" i="77"/>
  <c r="CH43" i="77"/>
  <c r="CI43" i="77"/>
  <c r="CJ43" i="77"/>
  <c r="CK43" i="77"/>
  <c r="CL43" i="77"/>
  <c r="CM43" i="77"/>
  <c r="CN43" i="77"/>
  <c r="CO43" i="77"/>
  <c r="V44" i="77"/>
  <c r="W44" i="77"/>
  <c r="X44" i="77"/>
  <c r="Y44" i="77"/>
  <c r="Z44" i="77"/>
  <c r="AA44" i="77"/>
  <c r="AB44" i="77"/>
  <c r="AC44" i="77"/>
  <c r="AD44" i="77"/>
  <c r="AE44" i="77"/>
  <c r="AF44" i="77"/>
  <c r="AG44" i="77"/>
  <c r="AH44" i="77"/>
  <c r="AI44" i="77"/>
  <c r="AJ44" i="77"/>
  <c r="AK44" i="77"/>
  <c r="AL44" i="77"/>
  <c r="AM44" i="77"/>
  <c r="AN44" i="77"/>
  <c r="AO44" i="77"/>
  <c r="AP44" i="77"/>
  <c r="AQ44" i="77"/>
  <c r="AR44" i="77"/>
  <c r="AS44" i="77"/>
  <c r="AT44" i="77"/>
  <c r="AU44" i="77"/>
  <c r="AV44" i="77"/>
  <c r="AW44" i="77"/>
  <c r="AX44" i="77"/>
  <c r="AY44" i="77"/>
  <c r="AZ44" i="77"/>
  <c r="BA44" i="77"/>
  <c r="BB44" i="77"/>
  <c r="BC44" i="77"/>
  <c r="BD44" i="77"/>
  <c r="BE44" i="77"/>
  <c r="BF44" i="77"/>
  <c r="BG44" i="77"/>
  <c r="BH44" i="77"/>
  <c r="BI44" i="77"/>
  <c r="BJ44" i="77"/>
  <c r="BK44" i="77"/>
  <c r="BL44" i="77"/>
  <c r="BM44" i="77"/>
  <c r="BN44" i="77"/>
  <c r="BO44" i="77"/>
  <c r="BP44" i="77"/>
  <c r="BQ44" i="77"/>
  <c r="BR44" i="77"/>
  <c r="BS44" i="77"/>
  <c r="BT44" i="77"/>
  <c r="BU44" i="77"/>
  <c r="BV44" i="77"/>
  <c r="BW44" i="77"/>
  <c r="BX44" i="77"/>
  <c r="BY44" i="77"/>
  <c r="BZ44" i="77"/>
  <c r="CA44" i="77"/>
  <c r="CB44" i="77"/>
  <c r="CC44" i="77"/>
  <c r="CD44" i="77"/>
  <c r="CE44" i="77"/>
  <c r="CF44" i="77"/>
  <c r="CG44" i="77"/>
  <c r="CH44" i="77"/>
  <c r="CI44" i="77"/>
  <c r="CJ44" i="77"/>
  <c r="CK44" i="77"/>
  <c r="CL44" i="77"/>
  <c r="CM44" i="77"/>
  <c r="CN44" i="77"/>
  <c r="CO44" i="77"/>
  <c r="V45" i="77"/>
  <c r="W45" i="77"/>
  <c r="X45" i="77"/>
  <c r="Y45" i="77"/>
  <c r="Z45" i="77"/>
  <c r="AA45" i="77"/>
  <c r="AB45" i="77"/>
  <c r="AC45" i="77"/>
  <c r="AD45" i="77"/>
  <c r="AE45" i="77"/>
  <c r="AF45" i="77"/>
  <c r="AG45" i="77"/>
  <c r="AH45" i="77"/>
  <c r="AI45" i="77"/>
  <c r="AJ45" i="77"/>
  <c r="AK45" i="77"/>
  <c r="AL45" i="77"/>
  <c r="AM45" i="77"/>
  <c r="AN45" i="77"/>
  <c r="AO45" i="77"/>
  <c r="AP45" i="77"/>
  <c r="AQ45" i="77"/>
  <c r="AR45" i="77"/>
  <c r="AS45" i="77"/>
  <c r="AT45" i="77"/>
  <c r="AU45" i="77"/>
  <c r="AV45" i="77"/>
  <c r="AW45" i="77"/>
  <c r="AX45" i="77"/>
  <c r="AY45" i="77"/>
  <c r="AZ45" i="77"/>
  <c r="BA45" i="77"/>
  <c r="BB45" i="77"/>
  <c r="BC45" i="77"/>
  <c r="BD45" i="77"/>
  <c r="BE45" i="77"/>
  <c r="BF45" i="77"/>
  <c r="BG45" i="77"/>
  <c r="BH45" i="77"/>
  <c r="BI45" i="77"/>
  <c r="BJ45" i="77"/>
  <c r="BK45" i="77"/>
  <c r="BL45" i="77"/>
  <c r="BM45" i="77"/>
  <c r="BN45" i="77"/>
  <c r="BO45" i="77"/>
  <c r="BP45" i="77"/>
  <c r="BQ45" i="77"/>
  <c r="BR45" i="77"/>
  <c r="BS45" i="77"/>
  <c r="BT45" i="77"/>
  <c r="BU45" i="77"/>
  <c r="BV45" i="77"/>
  <c r="BW45" i="77"/>
  <c r="BX45" i="77"/>
  <c r="BY45" i="77"/>
  <c r="BZ45" i="77"/>
  <c r="CA45" i="77"/>
  <c r="CB45" i="77"/>
  <c r="CC45" i="77"/>
  <c r="CD45" i="77"/>
  <c r="CE45" i="77"/>
  <c r="CF45" i="77"/>
  <c r="CG45" i="77"/>
  <c r="CH45" i="77"/>
  <c r="CI45" i="77"/>
  <c r="CJ45" i="77"/>
  <c r="CK45" i="77"/>
  <c r="CL45" i="77"/>
  <c r="CM45" i="77"/>
  <c r="CN45" i="77"/>
  <c r="CO45" i="77"/>
  <c r="V46" i="77"/>
  <c r="W46" i="77"/>
  <c r="X46" i="77"/>
  <c r="Y46" i="77"/>
  <c r="Z46" i="77"/>
  <c r="AA46" i="77"/>
  <c r="AB46" i="77"/>
  <c r="AC46" i="77"/>
  <c r="AD46" i="77"/>
  <c r="AE46" i="77"/>
  <c r="AF46" i="77"/>
  <c r="AG46" i="77"/>
  <c r="AH46" i="77"/>
  <c r="AI46" i="77"/>
  <c r="AJ46" i="77"/>
  <c r="AK46" i="77"/>
  <c r="AL46" i="77"/>
  <c r="AM46" i="77"/>
  <c r="AN46" i="77"/>
  <c r="AO46" i="77"/>
  <c r="AP46" i="77"/>
  <c r="AQ46" i="77"/>
  <c r="AR46" i="77"/>
  <c r="AS46" i="77"/>
  <c r="AT46" i="77"/>
  <c r="AU46" i="77"/>
  <c r="AV46" i="77"/>
  <c r="AW46" i="77"/>
  <c r="AX46" i="77"/>
  <c r="AY46" i="77"/>
  <c r="AZ46" i="77"/>
  <c r="BA46" i="77"/>
  <c r="BB46" i="77"/>
  <c r="BC46" i="77"/>
  <c r="BD46" i="77"/>
  <c r="BE46" i="77"/>
  <c r="BF46" i="77"/>
  <c r="BG46" i="77"/>
  <c r="BH46" i="77"/>
  <c r="BI46" i="77"/>
  <c r="BJ46" i="77"/>
  <c r="BK46" i="77"/>
  <c r="BL46" i="77"/>
  <c r="BM46" i="77"/>
  <c r="BN46" i="77"/>
  <c r="BO46" i="77"/>
  <c r="BP46" i="77"/>
  <c r="BQ46" i="77"/>
  <c r="BR46" i="77"/>
  <c r="BS46" i="77"/>
  <c r="BT46" i="77"/>
  <c r="BU46" i="77"/>
  <c r="BV46" i="77"/>
  <c r="BW46" i="77"/>
  <c r="BX46" i="77"/>
  <c r="BY46" i="77"/>
  <c r="BZ46" i="77"/>
  <c r="CA46" i="77"/>
  <c r="CB46" i="77"/>
  <c r="CC46" i="77"/>
  <c r="CD46" i="77"/>
  <c r="CE46" i="77"/>
  <c r="CF46" i="77"/>
  <c r="CG46" i="77"/>
  <c r="CH46" i="77"/>
  <c r="CI46" i="77"/>
  <c r="CJ46" i="77"/>
  <c r="CK46" i="77"/>
  <c r="CL46" i="77"/>
  <c r="CM46" i="77"/>
  <c r="CN46" i="77"/>
  <c r="CO46" i="77"/>
  <c r="V47" i="77"/>
  <c r="W47" i="77"/>
  <c r="X47" i="77"/>
  <c r="Y47" i="77"/>
  <c r="Z47" i="77"/>
  <c r="AA47" i="77"/>
  <c r="AB47" i="77"/>
  <c r="AC47" i="77"/>
  <c r="AD47" i="77"/>
  <c r="AE47" i="77"/>
  <c r="AF47" i="77"/>
  <c r="AG47" i="77"/>
  <c r="AH47" i="77"/>
  <c r="AI47" i="77"/>
  <c r="AJ47" i="77"/>
  <c r="AK47" i="77"/>
  <c r="AL47" i="77"/>
  <c r="AM47" i="77"/>
  <c r="AN47" i="77"/>
  <c r="AO47" i="77"/>
  <c r="AP47" i="77"/>
  <c r="AQ47" i="77"/>
  <c r="AR47" i="77"/>
  <c r="AS47" i="77"/>
  <c r="AT47" i="77"/>
  <c r="AU47" i="77"/>
  <c r="AV47" i="77"/>
  <c r="AW47" i="77"/>
  <c r="AX47" i="77"/>
  <c r="AY47" i="77"/>
  <c r="AZ47" i="77"/>
  <c r="BA47" i="77"/>
  <c r="BB47" i="77"/>
  <c r="BC47" i="77"/>
  <c r="BD47" i="77"/>
  <c r="BE47" i="77"/>
  <c r="BF47" i="77"/>
  <c r="BG47" i="77"/>
  <c r="BH47" i="77"/>
  <c r="BI47" i="77"/>
  <c r="BJ47" i="77"/>
  <c r="BK47" i="77"/>
  <c r="BL47" i="77"/>
  <c r="BM47" i="77"/>
  <c r="BN47" i="77"/>
  <c r="BO47" i="77"/>
  <c r="BP47" i="77"/>
  <c r="BQ47" i="77"/>
  <c r="BR47" i="77"/>
  <c r="BS47" i="77"/>
  <c r="BT47" i="77"/>
  <c r="BU47" i="77"/>
  <c r="BV47" i="77"/>
  <c r="BW47" i="77"/>
  <c r="BX47" i="77"/>
  <c r="BY47" i="77"/>
  <c r="BZ47" i="77"/>
  <c r="CA47" i="77"/>
  <c r="CB47" i="77"/>
  <c r="CC47" i="77"/>
  <c r="CD47" i="77"/>
  <c r="CE47" i="77"/>
  <c r="CF47" i="77"/>
  <c r="CG47" i="77"/>
  <c r="CH47" i="77"/>
  <c r="CI47" i="77"/>
  <c r="CJ47" i="77"/>
  <c r="CK47" i="77"/>
  <c r="CL47" i="77"/>
  <c r="CM47" i="77"/>
  <c r="CN47" i="77"/>
  <c r="CO47" i="77"/>
  <c r="V48" i="77"/>
  <c r="W48" i="77"/>
  <c r="X48" i="77"/>
  <c r="Y48" i="77"/>
  <c r="Z48" i="77"/>
  <c r="AA48" i="77"/>
  <c r="AB48" i="77"/>
  <c r="AC48" i="77"/>
  <c r="AD48" i="77"/>
  <c r="AE48" i="77"/>
  <c r="AF48" i="77"/>
  <c r="AG48" i="77"/>
  <c r="AH48" i="77"/>
  <c r="AI48" i="77"/>
  <c r="AJ48" i="77"/>
  <c r="AK48" i="77"/>
  <c r="AL48" i="77"/>
  <c r="AM48" i="77"/>
  <c r="AN48" i="77"/>
  <c r="AO48" i="77"/>
  <c r="AP48" i="77"/>
  <c r="AQ48" i="77"/>
  <c r="AR48" i="77"/>
  <c r="AS48" i="77"/>
  <c r="AT48" i="77"/>
  <c r="AU48" i="77"/>
  <c r="AV48" i="77"/>
  <c r="AW48" i="77"/>
  <c r="AX48" i="77"/>
  <c r="AY48" i="77"/>
  <c r="AZ48" i="77"/>
  <c r="BA48" i="77"/>
  <c r="BB48" i="77"/>
  <c r="BC48" i="77"/>
  <c r="BD48" i="77"/>
  <c r="BE48" i="77"/>
  <c r="BF48" i="77"/>
  <c r="BG48" i="77"/>
  <c r="BH48" i="77"/>
  <c r="BI48" i="77"/>
  <c r="BJ48" i="77"/>
  <c r="BK48" i="77"/>
  <c r="BL48" i="77"/>
  <c r="BM48" i="77"/>
  <c r="BN48" i="77"/>
  <c r="BO48" i="77"/>
  <c r="BP48" i="77"/>
  <c r="BQ48" i="77"/>
  <c r="BR48" i="77"/>
  <c r="BS48" i="77"/>
  <c r="BT48" i="77"/>
  <c r="BU48" i="77"/>
  <c r="BV48" i="77"/>
  <c r="BW48" i="77"/>
  <c r="BX48" i="77"/>
  <c r="BY48" i="77"/>
  <c r="BZ48" i="77"/>
  <c r="CA48" i="77"/>
  <c r="CB48" i="77"/>
  <c r="CC48" i="77"/>
  <c r="CD48" i="77"/>
  <c r="CE48" i="77"/>
  <c r="CF48" i="77"/>
  <c r="CG48" i="77"/>
  <c r="CH48" i="77"/>
  <c r="CI48" i="77"/>
  <c r="CJ48" i="77"/>
  <c r="CK48" i="77"/>
  <c r="CL48" i="77"/>
  <c r="CM48" i="77"/>
  <c r="CN48" i="77"/>
  <c r="CO48" i="77"/>
  <c r="V49" i="77"/>
  <c r="W49" i="77"/>
  <c r="X49" i="77"/>
  <c r="Y49" i="77"/>
  <c r="Z49" i="77"/>
  <c r="AA49" i="77"/>
  <c r="AB49" i="77"/>
  <c r="AC49" i="77"/>
  <c r="AD49" i="77"/>
  <c r="AE49" i="77"/>
  <c r="AF49" i="77"/>
  <c r="AG49" i="77"/>
  <c r="AH49" i="77"/>
  <c r="AI49" i="77"/>
  <c r="AJ49" i="77"/>
  <c r="AK49" i="77"/>
  <c r="AL49" i="77"/>
  <c r="AM49" i="77"/>
  <c r="AN49" i="77"/>
  <c r="AO49" i="77"/>
  <c r="AP49" i="77"/>
  <c r="AQ49" i="77"/>
  <c r="AR49" i="77"/>
  <c r="AS49" i="77"/>
  <c r="AT49" i="77"/>
  <c r="AU49" i="77"/>
  <c r="AV49" i="77"/>
  <c r="AW49" i="77"/>
  <c r="AX49" i="77"/>
  <c r="AY49" i="77"/>
  <c r="AZ49" i="77"/>
  <c r="BA49" i="77"/>
  <c r="BB49" i="77"/>
  <c r="BC49" i="77"/>
  <c r="BD49" i="77"/>
  <c r="BE49" i="77"/>
  <c r="BF49" i="77"/>
  <c r="BG49" i="77"/>
  <c r="BH49" i="77"/>
  <c r="BI49" i="77"/>
  <c r="BJ49" i="77"/>
  <c r="BK49" i="77"/>
  <c r="BL49" i="77"/>
  <c r="BM49" i="77"/>
  <c r="BN49" i="77"/>
  <c r="BO49" i="77"/>
  <c r="BP49" i="77"/>
  <c r="BQ49" i="77"/>
  <c r="BR49" i="77"/>
  <c r="BS49" i="77"/>
  <c r="BT49" i="77"/>
  <c r="BU49" i="77"/>
  <c r="BV49" i="77"/>
  <c r="BW49" i="77"/>
  <c r="BX49" i="77"/>
  <c r="BY49" i="77"/>
  <c r="BZ49" i="77"/>
  <c r="CA49" i="77"/>
  <c r="CB49" i="77"/>
  <c r="CC49" i="77"/>
  <c r="CD49" i="77"/>
  <c r="CE49" i="77"/>
  <c r="CF49" i="77"/>
  <c r="CG49" i="77"/>
  <c r="CH49" i="77"/>
  <c r="CI49" i="77"/>
  <c r="CJ49" i="77"/>
  <c r="CK49" i="77"/>
  <c r="CL49" i="77"/>
  <c r="CM49" i="77"/>
  <c r="CN49" i="77"/>
  <c r="CO49" i="77"/>
  <c r="V50" i="77"/>
  <c r="W50" i="77"/>
  <c r="X50" i="77"/>
  <c r="Y50" i="77"/>
  <c r="Z50" i="77"/>
  <c r="AA50" i="77"/>
  <c r="AB50" i="77"/>
  <c r="AC50" i="77"/>
  <c r="AD50" i="77"/>
  <c r="AE50" i="77"/>
  <c r="AF50" i="77"/>
  <c r="AG50" i="77"/>
  <c r="AH50" i="77"/>
  <c r="AI50" i="77"/>
  <c r="AJ50" i="77"/>
  <c r="AK50" i="77"/>
  <c r="AL50" i="77"/>
  <c r="AM50" i="77"/>
  <c r="AN50" i="77"/>
  <c r="AO50" i="77"/>
  <c r="AP50" i="77"/>
  <c r="AQ50" i="77"/>
  <c r="AR50" i="77"/>
  <c r="AS50" i="77"/>
  <c r="AT50" i="77"/>
  <c r="AU50" i="77"/>
  <c r="AV50" i="77"/>
  <c r="AW50" i="77"/>
  <c r="AX50" i="77"/>
  <c r="AY50" i="77"/>
  <c r="AZ50" i="77"/>
  <c r="BA50" i="77"/>
  <c r="BB50" i="77"/>
  <c r="BC50" i="77"/>
  <c r="BD50" i="77"/>
  <c r="BE50" i="77"/>
  <c r="BF50" i="77"/>
  <c r="BG50" i="77"/>
  <c r="BH50" i="77"/>
  <c r="BI50" i="77"/>
  <c r="BJ50" i="77"/>
  <c r="BK50" i="77"/>
  <c r="BL50" i="77"/>
  <c r="BM50" i="77"/>
  <c r="BN50" i="77"/>
  <c r="BO50" i="77"/>
  <c r="BP50" i="77"/>
  <c r="BQ50" i="77"/>
  <c r="BR50" i="77"/>
  <c r="BS50" i="77"/>
  <c r="BT50" i="77"/>
  <c r="BU50" i="77"/>
  <c r="BV50" i="77"/>
  <c r="BW50" i="77"/>
  <c r="BX50" i="77"/>
  <c r="BY50" i="77"/>
  <c r="BZ50" i="77"/>
  <c r="CA50" i="77"/>
  <c r="CB50" i="77"/>
  <c r="CC50" i="77"/>
  <c r="CD50" i="77"/>
  <c r="CE50" i="77"/>
  <c r="CF50" i="77"/>
  <c r="CG50" i="77"/>
  <c r="CH50" i="77"/>
  <c r="CI50" i="77"/>
  <c r="CJ50" i="77"/>
  <c r="CK50" i="77"/>
  <c r="CL50" i="77"/>
  <c r="CM50" i="77"/>
  <c r="CN50" i="77"/>
  <c r="CO50" i="77"/>
  <c r="V51" i="77"/>
  <c r="W51" i="77"/>
  <c r="X51" i="77"/>
  <c r="Y51" i="77"/>
  <c r="Z51" i="77"/>
  <c r="AA51" i="77"/>
  <c r="AB51" i="77"/>
  <c r="AC51" i="77"/>
  <c r="AD51" i="77"/>
  <c r="AE51" i="77"/>
  <c r="AF51" i="77"/>
  <c r="AG51" i="77"/>
  <c r="AH51" i="77"/>
  <c r="AI51" i="77"/>
  <c r="AJ51" i="77"/>
  <c r="AK51" i="77"/>
  <c r="AL51" i="77"/>
  <c r="AM51" i="77"/>
  <c r="AN51" i="77"/>
  <c r="AO51" i="77"/>
  <c r="AP51" i="77"/>
  <c r="AQ51" i="77"/>
  <c r="AR51" i="77"/>
  <c r="AS51" i="77"/>
  <c r="AT51" i="77"/>
  <c r="AU51" i="77"/>
  <c r="AV51" i="77"/>
  <c r="AW51" i="77"/>
  <c r="AX51" i="77"/>
  <c r="AY51" i="77"/>
  <c r="AZ51" i="77"/>
  <c r="BA51" i="77"/>
  <c r="BB51" i="77"/>
  <c r="BC51" i="77"/>
  <c r="BD51" i="77"/>
  <c r="BE51" i="77"/>
  <c r="BF51" i="77"/>
  <c r="BG51" i="77"/>
  <c r="BH51" i="77"/>
  <c r="BI51" i="77"/>
  <c r="BJ51" i="77"/>
  <c r="BK51" i="77"/>
  <c r="BL51" i="77"/>
  <c r="BM51" i="77"/>
  <c r="BN51" i="77"/>
  <c r="BO51" i="77"/>
  <c r="BP51" i="77"/>
  <c r="BQ51" i="77"/>
  <c r="BR51" i="77"/>
  <c r="BS51" i="77"/>
  <c r="BT51" i="77"/>
  <c r="BU51" i="77"/>
  <c r="BV51" i="77"/>
  <c r="BW51" i="77"/>
  <c r="BX51" i="77"/>
  <c r="BY51" i="77"/>
  <c r="BZ51" i="77"/>
  <c r="CA51" i="77"/>
  <c r="CB51" i="77"/>
  <c r="CC51" i="77"/>
  <c r="CD51" i="77"/>
  <c r="CE51" i="77"/>
  <c r="CF51" i="77"/>
  <c r="CG51" i="77"/>
  <c r="CH51" i="77"/>
  <c r="CI51" i="77"/>
  <c r="CJ51" i="77"/>
  <c r="CK51" i="77"/>
  <c r="CL51" i="77"/>
  <c r="CM51" i="77"/>
  <c r="CN51" i="77"/>
  <c r="CO51" i="77"/>
  <c r="V52" i="77"/>
  <c r="W52" i="77"/>
  <c r="X52" i="77"/>
  <c r="Y52" i="77"/>
  <c r="Z52" i="77"/>
  <c r="AA52" i="77"/>
  <c r="AB52" i="77"/>
  <c r="AC52" i="77"/>
  <c r="AD52" i="77"/>
  <c r="AE52" i="77"/>
  <c r="AF52" i="77"/>
  <c r="AG52" i="77"/>
  <c r="AH52" i="77"/>
  <c r="AI52" i="77"/>
  <c r="AJ52" i="77"/>
  <c r="AK52" i="77"/>
  <c r="AL52" i="77"/>
  <c r="AM52" i="77"/>
  <c r="AN52" i="77"/>
  <c r="AO52" i="77"/>
  <c r="AP52" i="77"/>
  <c r="AQ52" i="77"/>
  <c r="AR52" i="77"/>
  <c r="AS52" i="77"/>
  <c r="AT52" i="77"/>
  <c r="AU52" i="77"/>
  <c r="AV52" i="77"/>
  <c r="AW52" i="77"/>
  <c r="AX52" i="77"/>
  <c r="AY52" i="77"/>
  <c r="AZ52" i="77"/>
  <c r="BA52" i="77"/>
  <c r="BB52" i="77"/>
  <c r="BC52" i="77"/>
  <c r="BD52" i="77"/>
  <c r="BE52" i="77"/>
  <c r="BF52" i="77"/>
  <c r="BG52" i="77"/>
  <c r="BH52" i="77"/>
  <c r="BI52" i="77"/>
  <c r="BJ52" i="77"/>
  <c r="BK52" i="77"/>
  <c r="BL52" i="77"/>
  <c r="BM52" i="77"/>
  <c r="BN52" i="77"/>
  <c r="BO52" i="77"/>
  <c r="BP52" i="77"/>
  <c r="BQ52" i="77"/>
  <c r="BR52" i="77"/>
  <c r="BS52" i="77"/>
  <c r="BT52" i="77"/>
  <c r="BU52" i="77"/>
  <c r="BV52" i="77"/>
  <c r="BW52" i="77"/>
  <c r="BX52" i="77"/>
  <c r="BY52" i="77"/>
  <c r="BZ52" i="77"/>
  <c r="CA52" i="77"/>
  <c r="CB52" i="77"/>
  <c r="CC52" i="77"/>
  <c r="CD52" i="77"/>
  <c r="CE52" i="77"/>
  <c r="CF52" i="77"/>
  <c r="CG52" i="77"/>
  <c r="CH52" i="77"/>
  <c r="CI52" i="77"/>
  <c r="CJ52" i="77"/>
  <c r="CK52" i="77"/>
  <c r="CL52" i="77"/>
  <c r="CM52" i="77"/>
  <c r="CN52" i="77"/>
  <c r="CO52" i="77"/>
  <c r="V53" i="77"/>
  <c r="W53" i="77"/>
  <c r="X53" i="77"/>
  <c r="Y53" i="77"/>
  <c r="Z53" i="77"/>
  <c r="AA53" i="77"/>
  <c r="AB53" i="77"/>
  <c r="AC53" i="77"/>
  <c r="AD53" i="77"/>
  <c r="AE53" i="77"/>
  <c r="AF53" i="77"/>
  <c r="AG53" i="77"/>
  <c r="AH53" i="77"/>
  <c r="AI53" i="77"/>
  <c r="AJ53" i="77"/>
  <c r="AK53" i="77"/>
  <c r="AL53" i="77"/>
  <c r="AM53" i="77"/>
  <c r="AN53" i="77"/>
  <c r="AO53" i="77"/>
  <c r="AP53" i="77"/>
  <c r="AQ53" i="77"/>
  <c r="AR53" i="77"/>
  <c r="AS53" i="77"/>
  <c r="AT53" i="77"/>
  <c r="AU53" i="77"/>
  <c r="AV53" i="77"/>
  <c r="AW53" i="77"/>
  <c r="AX53" i="77"/>
  <c r="AY53" i="77"/>
  <c r="AZ53" i="77"/>
  <c r="BA53" i="77"/>
  <c r="BB53" i="77"/>
  <c r="BC53" i="77"/>
  <c r="BD53" i="77"/>
  <c r="BE53" i="77"/>
  <c r="BF53" i="77"/>
  <c r="BG53" i="77"/>
  <c r="BH53" i="77"/>
  <c r="BI53" i="77"/>
  <c r="BJ53" i="77"/>
  <c r="BK53" i="77"/>
  <c r="BL53" i="77"/>
  <c r="BM53" i="77"/>
  <c r="BN53" i="77"/>
  <c r="BO53" i="77"/>
  <c r="BP53" i="77"/>
  <c r="BQ53" i="77"/>
  <c r="BR53" i="77"/>
  <c r="BS53" i="77"/>
  <c r="BT53" i="77"/>
  <c r="BU53" i="77"/>
  <c r="BV53" i="77"/>
  <c r="BW53" i="77"/>
  <c r="BX53" i="77"/>
  <c r="BY53" i="77"/>
  <c r="BZ53" i="77"/>
  <c r="CA53" i="77"/>
  <c r="CB53" i="77"/>
  <c r="CC53" i="77"/>
  <c r="CD53" i="77"/>
  <c r="CE53" i="77"/>
  <c r="CF53" i="77"/>
  <c r="CG53" i="77"/>
  <c r="CH53" i="77"/>
  <c r="CI53" i="77"/>
  <c r="CJ53" i="77"/>
  <c r="CK53" i="77"/>
  <c r="CL53" i="77"/>
  <c r="CM53" i="77"/>
  <c r="CN53" i="77"/>
  <c r="CO53" i="77"/>
  <c r="V54" i="77"/>
  <c r="W54" i="77"/>
  <c r="X54" i="77"/>
  <c r="Y54" i="77"/>
  <c r="Z54" i="77"/>
  <c r="AA54" i="77"/>
  <c r="AB54" i="77"/>
  <c r="AC54" i="77"/>
  <c r="AD54" i="77"/>
  <c r="AE54" i="77"/>
  <c r="AF54" i="77"/>
  <c r="AG54" i="77"/>
  <c r="AH54" i="77"/>
  <c r="AI54" i="77"/>
  <c r="AJ54" i="77"/>
  <c r="AK54" i="77"/>
  <c r="AL54" i="77"/>
  <c r="AM54" i="77"/>
  <c r="AN54" i="77"/>
  <c r="AO54" i="77"/>
  <c r="AP54" i="77"/>
  <c r="AQ54" i="77"/>
  <c r="AR54" i="77"/>
  <c r="AS54" i="77"/>
  <c r="AT54" i="77"/>
  <c r="AU54" i="77"/>
  <c r="AV54" i="77"/>
  <c r="AW54" i="77"/>
  <c r="AX54" i="77"/>
  <c r="AY54" i="77"/>
  <c r="AZ54" i="77"/>
  <c r="BA54" i="77"/>
  <c r="BB54" i="77"/>
  <c r="BC54" i="77"/>
  <c r="BD54" i="77"/>
  <c r="BE54" i="77"/>
  <c r="BF54" i="77"/>
  <c r="BG54" i="77"/>
  <c r="BH54" i="77"/>
  <c r="BI54" i="77"/>
  <c r="BJ54" i="77"/>
  <c r="BK54" i="77"/>
  <c r="BL54" i="77"/>
  <c r="BM54" i="77"/>
  <c r="BN54" i="77"/>
  <c r="BO54" i="77"/>
  <c r="BP54" i="77"/>
  <c r="BQ54" i="77"/>
  <c r="BR54" i="77"/>
  <c r="BS54" i="77"/>
  <c r="BT54" i="77"/>
  <c r="BU54" i="77"/>
  <c r="BV54" i="77"/>
  <c r="BW54" i="77"/>
  <c r="BX54" i="77"/>
  <c r="BY54" i="77"/>
  <c r="BZ54" i="77"/>
  <c r="CA54" i="77"/>
  <c r="CB54" i="77"/>
  <c r="CC54" i="77"/>
  <c r="CD54" i="77"/>
  <c r="CE54" i="77"/>
  <c r="CF54" i="77"/>
  <c r="CG54" i="77"/>
  <c r="CH54" i="77"/>
  <c r="CI54" i="77"/>
  <c r="CJ54" i="77"/>
  <c r="CK54" i="77"/>
  <c r="CL54" i="77"/>
  <c r="CM54" i="77"/>
  <c r="CN54" i="77"/>
  <c r="CO54" i="77"/>
  <c r="V55" i="77"/>
  <c r="W55" i="77"/>
  <c r="X55" i="77"/>
  <c r="Y55" i="77"/>
  <c r="Z55" i="77"/>
  <c r="AA55" i="77"/>
  <c r="AB55" i="77"/>
  <c r="AC55" i="77"/>
  <c r="AD55" i="77"/>
  <c r="AE55" i="77"/>
  <c r="AF55" i="77"/>
  <c r="AG55" i="77"/>
  <c r="AH55" i="77"/>
  <c r="AI55" i="77"/>
  <c r="AJ55" i="77"/>
  <c r="AK55" i="77"/>
  <c r="AL55" i="77"/>
  <c r="AM55" i="77"/>
  <c r="AN55" i="77"/>
  <c r="AO55" i="77"/>
  <c r="AP55" i="77"/>
  <c r="AQ55" i="77"/>
  <c r="AR55" i="77"/>
  <c r="AS55" i="77"/>
  <c r="AT55" i="77"/>
  <c r="AU55" i="77"/>
  <c r="AV55" i="77"/>
  <c r="AW55" i="77"/>
  <c r="AX55" i="77"/>
  <c r="AY55" i="77"/>
  <c r="AZ55" i="77"/>
  <c r="BA55" i="77"/>
  <c r="BB55" i="77"/>
  <c r="BC55" i="77"/>
  <c r="BD55" i="77"/>
  <c r="BE55" i="77"/>
  <c r="BF55" i="77"/>
  <c r="BG55" i="77"/>
  <c r="BH55" i="77"/>
  <c r="BI55" i="77"/>
  <c r="BJ55" i="77"/>
  <c r="BK55" i="77"/>
  <c r="BL55" i="77"/>
  <c r="BM55" i="77"/>
  <c r="BN55" i="77"/>
  <c r="BO55" i="77"/>
  <c r="BP55" i="77"/>
  <c r="BQ55" i="77"/>
  <c r="BR55" i="77"/>
  <c r="BS55" i="77"/>
  <c r="BT55" i="77"/>
  <c r="BU55" i="77"/>
  <c r="BV55" i="77"/>
  <c r="BW55" i="77"/>
  <c r="BX55" i="77"/>
  <c r="BY55" i="77"/>
  <c r="BZ55" i="77"/>
  <c r="CA55" i="77"/>
  <c r="CB55" i="77"/>
  <c r="CC55" i="77"/>
  <c r="CD55" i="77"/>
  <c r="CE55" i="77"/>
  <c r="CF55" i="77"/>
  <c r="CG55" i="77"/>
  <c r="CH55" i="77"/>
  <c r="CI55" i="77"/>
  <c r="CJ55" i="77"/>
  <c r="CK55" i="77"/>
  <c r="CL55" i="77"/>
  <c r="CM55" i="77"/>
  <c r="CN55" i="77"/>
  <c r="CO55" i="77"/>
  <c r="V56" i="77"/>
  <c r="W56" i="77"/>
  <c r="X56" i="77"/>
  <c r="Y56" i="77"/>
  <c r="Z56" i="77"/>
  <c r="AA56" i="77"/>
  <c r="AB56" i="77"/>
  <c r="AC56" i="77"/>
  <c r="AD56" i="77"/>
  <c r="AE56" i="77"/>
  <c r="AF56" i="77"/>
  <c r="AG56" i="77"/>
  <c r="AH56" i="77"/>
  <c r="AI56" i="77"/>
  <c r="AJ56" i="77"/>
  <c r="AK56" i="77"/>
  <c r="AL56" i="77"/>
  <c r="AM56" i="77"/>
  <c r="AN56" i="77"/>
  <c r="AO56" i="77"/>
  <c r="AP56" i="77"/>
  <c r="AQ56" i="77"/>
  <c r="AR56" i="77"/>
  <c r="AS56" i="77"/>
  <c r="AT56" i="77"/>
  <c r="AU56" i="77"/>
  <c r="AV56" i="77"/>
  <c r="AW56" i="77"/>
  <c r="AX56" i="77"/>
  <c r="AY56" i="77"/>
  <c r="AZ56" i="77"/>
  <c r="BA56" i="77"/>
  <c r="BB56" i="77"/>
  <c r="BC56" i="77"/>
  <c r="BD56" i="77"/>
  <c r="BE56" i="77"/>
  <c r="BF56" i="77"/>
  <c r="BG56" i="77"/>
  <c r="BH56" i="77"/>
  <c r="BI56" i="77"/>
  <c r="BJ56" i="77"/>
  <c r="BK56" i="77"/>
  <c r="BL56" i="77"/>
  <c r="BM56" i="77"/>
  <c r="BN56" i="77"/>
  <c r="BO56" i="77"/>
  <c r="BP56" i="77"/>
  <c r="BQ56" i="77"/>
  <c r="BR56" i="77"/>
  <c r="BS56" i="77"/>
  <c r="BT56" i="77"/>
  <c r="BU56" i="77"/>
  <c r="BV56" i="77"/>
  <c r="BW56" i="77"/>
  <c r="BX56" i="77"/>
  <c r="BY56" i="77"/>
  <c r="BZ56" i="77"/>
  <c r="CA56" i="77"/>
  <c r="CB56" i="77"/>
  <c r="CC56" i="77"/>
  <c r="CD56" i="77"/>
  <c r="CE56" i="77"/>
  <c r="CF56" i="77"/>
  <c r="CG56" i="77"/>
  <c r="CH56" i="77"/>
  <c r="CI56" i="77"/>
  <c r="CJ56" i="77"/>
  <c r="CK56" i="77"/>
  <c r="CL56" i="77"/>
  <c r="CM56" i="77"/>
  <c r="CN56" i="77"/>
  <c r="CO56" i="77"/>
  <c r="V57" i="77"/>
  <c r="W57" i="77"/>
  <c r="X57" i="77"/>
  <c r="Y57" i="77"/>
  <c r="Z57" i="77"/>
  <c r="AA57" i="77"/>
  <c r="AB57" i="77"/>
  <c r="AC57" i="77"/>
  <c r="AD57" i="77"/>
  <c r="AE57" i="77"/>
  <c r="AF57" i="77"/>
  <c r="AG57" i="77"/>
  <c r="AH57" i="77"/>
  <c r="AI57" i="77"/>
  <c r="AJ57" i="77"/>
  <c r="AK57" i="77"/>
  <c r="AL57" i="77"/>
  <c r="AM57" i="77"/>
  <c r="AN57" i="77"/>
  <c r="AO57" i="77"/>
  <c r="AP57" i="77"/>
  <c r="AQ57" i="77"/>
  <c r="AR57" i="77"/>
  <c r="AS57" i="77"/>
  <c r="AT57" i="77"/>
  <c r="AU57" i="77"/>
  <c r="AV57" i="77"/>
  <c r="AW57" i="77"/>
  <c r="AX57" i="77"/>
  <c r="AY57" i="77"/>
  <c r="AZ57" i="77"/>
  <c r="BA57" i="77"/>
  <c r="BB57" i="77"/>
  <c r="BC57" i="77"/>
  <c r="BD57" i="77"/>
  <c r="BE57" i="77"/>
  <c r="BF57" i="77"/>
  <c r="BG57" i="77"/>
  <c r="BH57" i="77"/>
  <c r="BI57" i="77"/>
  <c r="BJ57" i="77"/>
  <c r="BK57" i="77"/>
  <c r="BL57" i="77"/>
  <c r="BM57" i="77"/>
  <c r="BN57" i="77"/>
  <c r="BO57" i="77"/>
  <c r="BP57" i="77"/>
  <c r="BQ57" i="77"/>
  <c r="BR57" i="77"/>
  <c r="BS57" i="77"/>
  <c r="BT57" i="77"/>
  <c r="BU57" i="77"/>
  <c r="BV57" i="77"/>
  <c r="BW57" i="77"/>
  <c r="BX57" i="77"/>
  <c r="BY57" i="77"/>
  <c r="BZ57" i="77"/>
  <c r="CA57" i="77"/>
  <c r="CB57" i="77"/>
  <c r="CC57" i="77"/>
  <c r="CD57" i="77"/>
  <c r="CE57" i="77"/>
  <c r="CF57" i="77"/>
  <c r="CG57" i="77"/>
  <c r="CH57" i="77"/>
  <c r="CI57" i="77"/>
  <c r="CJ57" i="77"/>
  <c r="CK57" i="77"/>
  <c r="CL57" i="77"/>
  <c r="CM57" i="77"/>
  <c r="CN57" i="77"/>
  <c r="CO57" i="77"/>
  <c r="V58" i="77"/>
  <c r="W58" i="77"/>
  <c r="X58" i="77"/>
  <c r="Y58" i="77"/>
  <c r="Z58" i="77"/>
  <c r="AA58" i="77"/>
  <c r="AB58" i="77"/>
  <c r="AC58" i="77"/>
  <c r="AD58" i="77"/>
  <c r="AE58" i="77"/>
  <c r="AF58" i="77"/>
  <c r="AG58" i="77"/>
  <c r="AH58" i="77"/>
  <c r="AI58" i="77"/>
  <c r="AJ58" i="77"/>
  <c r="AK58" i="77"/>
  <c r="AL58" i="77"/>
  <c r="AM58" i="77"/>
  <c r="AN58" i="77"/>
  <c r="AO58" i="77"/>
  <c r="AP58" i="77"/>
  <c r="AQ58" i="77"/>
  <c r="AR58" i="77"/>
  <c r="AS58" i="77"/>
  <c r="AT58" i="77"/>
  <c r="AU58" i="77"/>
  <c r="AV58" i="77"/>
  <c r="AW58" i="77"/>
  <c r="AX58" i="77"/>
  <c r="AY58" i="77"/>
  <c r="AZ58" i="77"/>
  <c r="BA58" i="77"/>
  <c r="BB58" i="77"/>
  <c r="BC58" i="77"/>
  <c r="BD58" i="77"/>
  <c r="BE58" i="77"/>
  <c r="BF58" i="77"/>
  <c r="BG58" i="77"/>
  <c r="BH58" i="77"/>
  <c r="BI58" i="77"/>
  <c r="BJ58" i="77"/>
  <c r="BK58" i="77"/>
  <c r="BL58" i="77"/>
  <c r="BM58" i="77"/>
  <c r="BN58" i="77"/>
  <c r="BO58" i="77"/>
  <c r="BP58" i="77"/>
  <c r="BQ58" i="77"/>
  <c r="BR58" i="77"/>
  <c r="BS58" i="77"/>
  <c r="BT58" i="77"/>
  <c r="BU58" i="77"/>
  <c r="BV58" i="77"/>
  <c r="BW58" i="77"/>
  <c r="BX58" i="77"/>
  <c r="BY58" i="77"/>
  <c r="BZ58" i="77"/>
  <c r="CA58" i="77"/>
  <c r="CB58" i="77"/>
  <c r="CC58" i="77"/>
  <c r="CD58" i="77"/>
  <c r="CE58" i="77"/>
  <c r="CF58" i="77"/>
  <c r="CG58" i="77"/>
  <c r="CH58" i="77"/>
  <c r="CI58" i="77"/>
  <c r="CJ58" i="77"/>
  <c r="CK58" i="77"/>
  <c r="CL58" i="77"/>
  <c r="CM58" i="77"/>
  <c r="CN58" i="77"/>
  <c r="CO58" i="77"/>
  <c r="V59" i="77"/>
  <c r="W59" i="77"/>
  <c r="X59" i="77"/>
  <c r="Y59" i="77"/>
  <c r="Z59" i="77"/>
  <c r="AA59" i="77"/>
  <c r="AB59" i="77"/>
  <c r="AC59" i="77"/>
  <c r="AD59" i="77"/>
  <c r="AE59" i="77"/>
  <c r="AF59" i="77"/>
  <c r="AG59" i="77"/>
  <c r="AH59" i="77"/>
  <c r="AI59" i="77"/>
  <c r="AJ59" i="77"/>
  <c r="AK59" i="77"/>
  <c r="AL59" i="77"/>
  <c r="AM59" i="77"/>
  <c r="AN59" i="77"/>
  <c r="AO59" i="77"/>
  <c r="AP59" i="77"/>
  <c r="AQ59" i="77"/>
  <c r="AR59" i="77"/>
  <c r="AS59" i="77"/>
  <c r="AT59" i="77"/>
  <c r="AU59" i="77"/>
  <c r="AV59" i="77"/>
  <c r="AW59" i="77"/>
  <c r="AX59" i="77"/>
  <c r="AY59" i="77"/>
  <c r="AZ59" i="77"/>
  <c r="BA59" i="77"/>
  <c r="BB59" i="77"/>
  <c r="BC59" i="77"/>
  <c r="BD59" i="77"/>
  <c r="BE59" i="77"/>
  <c r="BF59" i="77"/>
  <c r="BG59" i="77"/>
  <c r="BH59" i="77"/>
  <c r="BI59" i="77"/>
  <c r="BJ59" i="77"/>
  <c r="BK59" i="77"/>
  <c r="BL59" i="77"/>
  <c r="BM59" i="77"/>
  <c r="BN59" i="77"/>
  <c r="BO59" i="77"/>
  <c r="BP59" i="77"/>
  <c r="BQ59" i="77"/>
  <c r="BR59" i="77"/>
  <c r="BS59" i="77"/>
  <c r="BT59" i="77"/>
  <c r="BU59" i="77"/>
  <c r="BV59" i="77"/>
  <c r="BW59" i="77"/>
  <c r="BX59" i="77"/>
  <c r="BY59" i="77"/>
  <c r="BZ59" i="77"/>
  <c r="CA59" i="77"/>
  <c r="CB59" i="77"/>
  <c r="CC59" i="77"/>
  <c r="CD59" i="77"/>
  <c r="CE59" i="77"/>
  <c r="CF59" i="77"/>
  <c r="CG59" i="77"/>
  <c r="CH59" i="77"/>
  <c r="CI59" i="77"/>
  <c r="CJ59" i="77"/>
  <c r="CK59" i="77"/>
  <c r="CL59" i="77"/>
  <c r="CM59" i="77"/>
  <c r="CN59" i="77"/>
  <c r="CO59" i="77"/>
  <c r="V60" i="77"/>
  <c r="W60" i="77"/>
  <c r="X60" i="77"/>
  <c r="Y60" i="77"/>
  <c r="Z60" i="77"/>
  <c r="AA60" i="77"/>
  <c r="AB60" i="77"/>
  <c r="AC60" i="77"/>
  <c r="AD60" i="77"/>
  <c r="AE60" i="77"/>
  <c r="AF60" i="77"/>
  <c r="AG60" i="77"/>
  <c r="AH60" i="77"/>
  <c r="AI60" i="77"/>
  <c r="AJ60" i="77"/>
  <c r="AK60" i="77"/>
  <c r="AL60" i="77"/>
  <c r="AM60" i="77"/>
  <c r="AN60" i="77"/>
  <c r="AO60" i="77"/>
  <c r="AP60" i="77"/>
  <c r="AQ60" i="77"/>
  <c r="AR60" i="77"/>
  <c r="AS60" i="77"/>
  <c r="AT60" i="77"/>
  <c r="AU60" i="77"/>
  <c r="AV60" i="77"/>
  <c r="AW60" i="77"/>
  <c r="AX60" i="77"/>
  <c r="AY60" i="77"/>
  <c r="AZ60" i="77"/>
  <c r="BA60" i="77"/>
  <c r="BB60" i="77"/>
  <c r="BC60" i="77"/>
  <c r="BD60" i="77"/>
  <c r="BE60" i="77"/>
  <c r="BF60" i="77"/>
  <c r="BG60" i="77"/>
  <c r="BH60" i="77"/>
  <c r="BI60" i="77"/>
  <c r="BJ60" i="77"/>
  <c r="BK60" i="77"/>
  <c r="BL60" i="77"/>
  <c r="BM60" i="77"/>
  <c r="BN60" i="77"/>
  <c r="BO60" i="77"/>
  <c r="BP60" i="77"/>
  <c r="BQ60" i="77"/>
  <c r="BR60" i="77"/>
  <c r="BS60" i="77"/>
  <c r="BT60" i="77"/>
  <c r="BU60" i="77"/>
  <c r="BV60" i="77"/>
  <c r="BW60" i="77"/>
  <c r="BX60" i="77"/>
  <c r="BY60" i="77"/>
  <c r="BZ60" i="77"/>
  <c r="CA60" i="77"/>
  <c r="CB60" i="77"/>
  <c r="CC60" i="77"/>
  <c r="CD60" i="77"/>
  <c r="CE60" i="77"/>
  <c r="CF60" i="77"/>
  <c r="CG60" i="77"/>
  <c r="CH60" i="77"/>
  <c r="CI60" i="77"/>
  <c r="CJ60" i="77"/>
  <c r="CK60" i="77"/>
  <c r="CL60" i="77"/>
  <c r="CM60" i="77"/>
  <c r="CN60" i="77"/>
  <c r="CO60" i="77"/>
  <c r="V61" i="77"/>
  <c r="W61" i="77"/>
  <c r="X61" i="77"/>
  <c r="Y61" i="77"/>
  <c r="Z61" i="77"/>
  <c r="AA61" i="77"/>
  <c r="AB61" i="77"/>
  <c r="AC61" i="77"/>
  <c r="AD61" i="77"/>
  <c r="AE61" i="77"/>
  <c r="AF61" i="77"/>
  <c r="AG61" i="77"/>
  <c r="AH61" i="77"/>
  <c r="AI61" i="77"/>
  <c r="AJ61" i="77"/>
  <c r="AK61" i="77"/>
  <c r="AL61" i="77"/>
  <c r="AM61" i="77"/>
  <c r="AN61" i="77"/>
  <c r="AO61" i="77"/>
  <c r="AP61" i="77"/>
  <c r="AQ61" i="77"/>
  <c r="AR61" i="77"/>
  <c r="AS61" i="77"/>
  <c r="AT61" i="77"/>
  <c r="AU61" i="77"/>
  <c r="AV61" i="77"/>
  <c r="AW61" i="77"/>
  <c r="AX61" i="77"/>
  <c r="AY61" i="77"/>
  <c r="AZ61" i="77"/>
  <c r="BA61" i="77"/>
  <c r="BB61" i="77"/>
  <c r="BC61" i="77"/>
  <c r="BD61" i="77"/>
  <c r="BE61" i="77"/>
  <c r="BF61" i="77"/>
  <c r="BG61" i="77"/>
  <c r="BH61" i="77"/>
  <c r="BI61" i="77"/>
  <c r="BJ61" i="77"/>
  <c r="BK61" i="77"/>
  <c r="BL61" i="77"/>
  <c r="BM61" i="77"/>
  <c r="BN61" i="77"/>
  <c r="BO61" i="77"/>
  <c r="BP61" i="77"/>
  <c r="BQ61" i="77"/>
  <c r="BR61" i="77"/>
  <c r="BS61" i="77"/>
  <c r="BT61" i="77"/>
  <c r="BU61" i="77"/>
  <c r="BV61" i="77"/>
  <c r="BW61" i="77"/>
  <c r="BX61" i="77"/>
  <c r="BY61" i="77"/>
  <c r="BZ61" i="77"/>
  <c r="CA61" i="77"/>
  <c r="CB61" i="77"/>
  <c r="CC61" i="77"/>
  <c r="CD61" i="77"/>
  <c r="CE61" i="77"/>
  <c r="CF61" i="77"/>
  <c r="CG61" i="77"/>
  <c r="CH61" i="77"/>
  <c r="CI61" i="77"/>
  <c r="CJ61" i="77"/>
  <c r="CK61" i="77"/>
  <c r="CL61" i="77"/>
  <c r="CM61" i="77"/>
  <c r="CN61" i="77"/>
  <c r="CO61" i="77"/>
  <c r="V62" i="77"/>
  <c r="W62" i="77"/>
  <c r="X62" i="77"/>
  <c r="Y62" i="77"/>
  <c r="Z62" i="77"/>
  <c r="AA62" i="77"/>
  <c r="AB62" i="77"/>
  <c r="AC62" i="77"/>
  <c r="AD62" i="77"/>
  <c r="AE62" i="77"/>
  <c r="AF62" i="77"/>
  <c r="AG62" i="77"/>
  <c r="AH62" i="77"/>
  <c r="AI62" i="77"/>
  <c r="AJ62" i="77"/>
  <c r="AK62" i="77"/>
  <c r="AL62" i="77"/>
  <c r="AM62" i="77"/>
  <c r="AN62" i="77"/>
  <c r="AO62" i="77"/>
  <c r="AP62" i="77"/>
  <c r="AQ62" i="77"/>
  <c r="AR62" i="77"/>
  <c r="AS62" i="77"/>
  <c r="AT62" i="77"/>
  <c r="AU62" i="77"/>
  <c r="AV62" i="77"/>
  <c r="AW62" i="77"/>
  <c r="AX62" i="77"/>
  <c r="AY62" i="77"/>
  <c r="AZ62" i="77"/>
  <c r="BA62" i="77"/>
  <c r="BB62" i="77"/>
  <c r="BC62" i="77"/>
  <c r="BD62" i="77"/>
  <c r="BE62" i="77"/>
  <c r="BF62" i="77"/>
  <c r="BG62" i="77"/>
  <c r="BH62" i="77"/>
  <c r="BI62" i="77"/>
  <c r="BJ62" i="77"/>
  <c r="BK62" i="77"/>
  <c r="BL62" i="77"/>
  <c r="BM62" i="77"/>
  <c r="BN62" i="77"/>
  <c r="BO62" i="77"/>
  <c r="BP62" i="77"/>
  <c r="BQ62" i="77"/>
  <c r="BR62" i="77"/>
  <c r="BS62" i="77"/>
  <c r="BT62" i="77"/>
  <c r="BU62" i="77"/>
  <c r="BV62" i="77"/>
  <c r="BW62" i="77"/>
  <c r="BX62" i="77"/>
  <c r="BY62" i="77"/>
  <c r="BZ62" i="77"/>
  <c r="CA62" i="77"/>
  <c r="CB62" i="77"/>
  <c r="CC62" i="77"/>
  <c r="CD62" i="77"/>
  <c r="CE62" i="77"/>
  <c r="CF62" i="77"/>
  <c r="CG62" i="77"/>
  <c r="CH62" i="77"/>
  <c r="CI62" i="77"/>
  <c r="CJ62" i="77"/>
  <c r="CK62" i="77"/>
  <c r="CL62" i="77"/>
  <c r="CM62" i="77"/>
  <c r="CN62" i="77"/>
  <c r="CO62" i="77"/>
  <c r="V63" i="77"/>
  <c r="W63" i="77"/>
  <c r="X63" i="77"/>
  <c r="Y63" i="77"/>
  <c r="Z63" i="77"/>
  <c r="AA63" i="77"/>
  <c r="AB63" i="77"/>
  <c r="AC63" i="77"/>
  <c r="AD63" i="77"/>
  <c r="AE63" i="77"/>
  <c r="AF63" i="77"/>
  <c r="AG63" i="77"/>
  <c r="AH63" i="77"/>
  <c r="AI63" i="77"/>
  <c r="AJ63" i="77"/>
  <c r="AK63" i="77"/>
  <c r="AL63" i="77"/>
  <c r="AM63" i="77"/>
  <c r="AN63" i="77"/>
  <c r="AO63" i="77"/>
  <c r="AP63" i="77"/>
  <c r="AQ63" i="77"/>
  <c r="AR63" i="77"/>
  <c r="AS63" i="77"/>
  <c r="AT63" i="77"/>
  <c r="AU63" i="77"/>
  <c r="AV63" i="77"/>
  <c r="AW63" i="77"/>
  <c r="AX63" i="77"/>
  <c r="AY63" i="77"/>
  <c r="AZ63" i="77"/>
  <c r="BA63" i="77"/>
  <c r="BB63" i="77"/>
  <c r="BC63" i="77"/>
  <c r="BD63" i="77"/>
  <c r="BE63" i="77"/>
  <c r="BF63" i="77"/>
  <c r="BG63" i="77"/>
  <c r="BH63" i="77"/>
  <c r="BI63" i="77"/>
  <c r="BJ63" i="77"/>
  <c r="BK63" i="77"/>
  <c r="BL63" i="77"/>
  <c r="BM63" i="77"/>
  <c r="BN63" i="77"/>
  <c r="BO63" i="77"/>
  <c r="BP63" i="77"/>
  <c r="BQ63" i="77"/>
  <c r="BR63" i="77"/>
  <c r="BS63" i="77"/>
  <c r="BT63" i="77"/>
  <c r="BU63" i="77"/>
  <c r="BV63" i="77"/>
  <c r="BW63" i="77"/>
  <c r="BX63" i="77"/>
  <c r="BY63" i="77"/>
  <c r="BZ63" i="77"/>
  <c r="CA63" i="77"/>
  <c r="CB63" i="77"/>
  <c r="CC63" i="77"/>
  <c r="CD63" i="77"/>
  <c r="CE63" i="77"/>
  <c r="CF63" i="77"/>
  <c r="CG63" i="77"/>
  <c r="CH63" i="77"/>
  <c r="CI63" i="77"/>
  <c r="CJ63" i="77"/>
  <c r="CK63" i="77"/>
  <c r="CL63" i="77"/>
  <c r="CM63" i="77"/>
  <c r="CN63" i="77"/>
  <c r="CO63" i="77"/>
  <c r="V64" i="77"/>
  <c r="W64" i="77"/>
  <c r="X64" i="77"/>
  <c r="Y64" i="77"/>
  <c r="Z64" i="77"/>
  <c r="AA64" i="77"/>
  <c r="AB64" i="77"/>
  <c r="AC64" i="77"/>
  <c r="AD64" i="77"/>
  <c r="AE64" i="77"/>
  <c r="AF64" i="77"/>
  <c r="AG64" i="77"/>
  <c r="AH64" i="77"/>
  <c r="AI64" i="77"/>
  <c r="AJ64" i="77"/>
  <c r="AK64" i="77"/>
  <c r="AL64" i="77"/>
  <c r="AM64" i="77"/>
  <c r="AN64" i="77"/>
  <c r="AO64" i="77"/>
  <c r="AP64" i="77"/>
  <c r="AQ64" i="77"/>
  <c r="AR64" i="77"/>
  <c r="AS64" i="77"/>
  <c r="AT64" i="77"/>
  <c r="AU64" i="77"/>
  <c r="AV64" i="77"/>
  <c r="AW64" i="77"/>
  <c r="AX64" i="77"/>
  <c r="AY64" i="77"/>
  <c r="AZ64" i="77"/>
  <c r="BA64" i="77"/>
  <c r="BB64" i="77"/>
  <c r="BC64" i="77"/>
  <c r="BD64" i="77"/>
  <c r="BE64" i="77"/>
  <c r="BF64" i="77"/>
  <c r="BG64" i="77"/>
  <c r="BH64" i="77"/>
  <c r="BI64" i="77"/>
  <c r="BJ64" i="77"/>
  <c r="BK64" i="77"/>
  <c r="BL64" i="77"/>
  <c r="BM64" i="77"/>
  <c r="BN64" i="77"/>
  <c r="BO64" i="77"/>
  <c r="BP64" i="77"/>
  <c r="BQ64" i="77"/>
  <c r="BR64" i="77"/>
  <c r="BS64" i="77"/>
  <c r="BT64" i="77"/>
  <c r="BU64" i="77"/>
  <c r="BV64" i="77"/>
  <c r="BW64" i="77"/>
  <c r="BX64" i="77"/>
  <c r="BY64" i="77"/>
  <c r="BZ64" i="77"/>
  <c r="CA64" i="77"/>
  <c r="CB64" i="77"/>
  <c r="CC64" i="77"/>
  <c r="CD64" i="77"/>
  <c r="CE64" i="77"/>
  <c r="CF64" i="77"/>
  <c r="CG64" i="77"/>
  <c r="CH64" i="77"/>
  <c r="CI64" i="77"/>
  <c r="CJ64" i="77"/>
  <c r="CK64" i="77"/>
  <c r="CL64" i="77"/>
  <c r="CM64" i="77"/>
  <c r="CN64" i="77"/>
  <c r="CO64" i="77"/>
  <c r="V65" i="77"/>
  <c r="W65" i="77"/>
  <c r="X65" i="77"/>
  <c r="Y65" i="77"/>
  <c r="Z65" i="77"/>
  <c r="AA65" i="77"/>
  <c r="AB65" i="77"/>
  <c r="AC65" i="77"/>
  <c r="AD65" i="77"/>
  <c r="AE65" i="77"/>
  <c r="AF65" i="77"/>
  <c r="AG65" i="77"/>
  <c r="AH65" i="77"/>
  <c r="AI65" i="77"/>
  <c r="AJ65" i="77"/>
  <c r="AK65" i="77"/>
  <c r="AL65" i="77"/>
  <c r="AM65" i="77"/>
  <c r="AN65" i="77"/>
  <c r="AO65" i="77"/>
  <c r="AP65" i="77"/>
  <c r="AQ65" i="77"/>
  <c r="AR65" i="77"/>
  <c r="AS65" i="77"/>
  <c r="AT65" i="77"/>
  <c r="AU65" i="77"/>
  <c r="AV65" i="77"/>
  <c r="AW65" i="77"/>
  <c r="AX65" i="77"/>
  <c r="AY65" i="77"/>
  <c r="AZ65" i="77"/>
  <c r="BA65" i="77"/>
  <c r="BB65" i="77"/>
  <c r="BC65" i="77"/>
  <c r="BD65" i="77"/>
  <c r="BE65" i="77"/>
  <c r="BF65" i="77"/>
  <c r="BG65" i="77"/>
  <c r="BH65" i="77"/>
  <c r="BI65" i="77"/>
  <c r="BJ65" i="77"/>
  <c r="BK65" i="77"/>
  <c r="BL65" i="77"/>
  <c r="BM65" i="77"/>
  <c r="BN65" i="77"/>
  <c r="BO65" i="77"/>
  <c r="BP65" i="77"/>
  <c r="BQ65" i="77"/>
  <c r="BR65" i="77"/>
  <c r="BS65" i="77"/>
  <c r="BT65" i="77"/>
  <c r="BU65" i="77"/>
  <c r="BV65" i="77"/>
  <c r="BW65" i="77"/>
  <c r="BX65" i="77"/>
  <c r="BY65" i="77"/>
  <c r="BZ65" i="77"/>
  <c r="CA65" i="77"/>
  <c r="CB65" i="77"/>
  <c r="CC65" i="77"/>
  <c r="CD65" i="77"/>
  <c r="CE65" i="77"/>
  <c r="CF65" i="77"/>
  <c r="CG65" i="77"/>
  <c r="CH65" i="77"/>
  <c r="CI65" i="77"/>
  <c r="CJ65" i="77"/>
  <c r="CK65" i="77"/>
  <c r="CL65" i="77"/>
  <c r="CM65" i="77"/>
  <c r="CN65" i="77"/>
  <c r="CO65" i="77"/>
  <c r="V66" i="77"/>
  <c r="W66" i="77"/>
  <c r="X66" i="77"/>
  <c r="Y66" i="77"/>
  <c r="Z66" i="77"/>
  <c r="AA66" i="77"/>
  <c r="AB66" i="77"/>
  <c r="AC66" i="77"/>
  <c r="AD66" i="77"/>
  <c r="AE66" i="77"/>
  <c r="AF66" i="77"/>
  <c r="AG66" i="77"/>
  <c r="AH66" i="77"/>
  <c r="AI66" i="77"/>
  <c r="AJ66" i="77"/>
  <c r="AK66" i="77"/>
  <c r="AL66" i="77"/>
  <c r="AM66" i="77"/>
  <c r="AN66" i="77"/>
  <c r="AO66" i="77"/>
  <c r="AP66" i="77"/>
  <c r="AQ66" i="77"/>
  <c r="AR66" i="77"/>
  <c r="AS66" i="77"/>
  <c r="AT66" i="77"/>
  <c r="AU66" i="77"/>
  <c r="AV66" i="77"/>
  <c r="AW66" i="77"/>
  <c r="AX66" i="77"/>
  <c r="AY66" i="77"/>
  <c r="AZ66" i="77"/>
  <c r="BA66" i="77"/>
  <c r="BB66" i="77"/>
  <c r="BC66" i="77"/>
  <c r="BD66" i="77"/>
  <c r="BE66" i="77"/>
  <c r="BF66" i="77"/>
  <c r="BG66" i="77"/>
  <c r="BH66" i="77"/>
  <c r="BI66" i="77"/>
  <c r="BJ66" i="77"/>
  <c r="BK66" i="77"/>
  <c r="BL66" i="77"/>
  <c r="BM66" i="77"/>
  <c r="BN66" i="77"/>
  <c r="BO66" i="77"/>
  <c r="BP66" i="77"/>
  <c r="BQ66" i="77"/>
  <c r="BR66" i="77"/>
  <c r="BS66" i="77"/>
  <c r="BT66" i="77"/>
  <c r="BU66" i="77"/>
  <c r="BV66" i="77"/>
  <c r="BW66" i="77"/>
  <c r="BX66" i="77"/>
  <c r="BY66" i="77"/>
  <c r="BZ66" i="77"/>
  <c r="CA66" i="77"/>
  <c r="CB66" i="77"/>
  <c r="CC66" i="77"/>
  <c r="CD66" i="77"/>
  <c r="CE66" i="77"/>
  <c r="CF66" i="77"/>
  <c r="CG66" i="77"/>
  <c r="CH66" i="77"/>
  <c r="CI66" i="77"/>
  <c r="CJ66" i="77"/>
  <c r="CK66" i="77"/>
  <c r="CL66" i="77"/>
  <c r="CM66" i="77"/>
  <c r="CN66" i="77"/>
  <c r="CO66" i="77"/>
  <c r="V67" i="77"/>
  <c r="W67" i="77"/>
  <c r="X67" i="77"/>
  <c r="Y67" i="77"/>
  <c r="Z67" i="77"/>
  <c r="AA67" i="77"/>
  <c r="AB67" i="77"/>
  <c r="AC67" i="77"/>
  <c r="AD67" i="77"/>
  <c r="AE67" i="77"/>
  <c r="AF67" i="77"/>
  <c r="AG67" i="77"/>
  <c r="AH67" i="77"/>
  <c r="AI67" i="77"/>
  <c r="AJ67" i="77"/>
  <c r="AK67" i="77"/>
  <c r="AL67" i="77"/>
  <c r="AM67" i="77"/>
  <c r="AN67" i="77"/>
  <c r="AO67" i="77"/>
  <c r="AP67" i="77"/>
  <c r="AQ67" i="77"/>
  <c r="AR67" i="77"/>
  <c r="AS67" i="77"/>
  <c r="AT67" i="77"/>
  <c r="AU67" i="77"/>
  <c r="AV67" i="77"/>
  <c r="AW67" i="77"/>
  <c r="AX67" i="77"/>
  <c r="AY67" i="77"/>
  <c r="AZ67" i="77"/>
  <c r="BA67" i="77"/>
  <c r="BB67" i="77"/>
  <c r="BC67" i="77"/>
  <c r="BD67" i="77"/>
  <c r="BE67" i="77"/>
  <c r="BF67" i="77"/>
  <c r="BG67" i="77"/>
  <c r="BH67" i="77"/>
  <c r="BI67" i="77"/>
  <c r="BJ67" i="77"/>
  <c r="BK67" i="77"/>
  <c r="BL67" i="77"/>
  <c r="BM67" i="77"/>
  <c r="BN67" i="77"/>
  <c r="BO67" i="77"/>
  <c r="BP67" i="77"/>
  <c r="BQ67" i="77"/>
  <c r="BR67" i="77"/>
  <c r="BS67" i="77"/>
  <c r="BT67" i="77"/>
  <c r="BU67" i="77"/>
  <c r="BV67" i="77"/>
  <c r="BW67" i="77"/>
  <c r="BX67" i="77"/>
  <c r="BY67" i="77"/>
  <c r="BZ67" i="77"/>
  <c r="CA67" i="77"/>
  <c r="CB67" i="77"/>
  <c r="CC67" i="77"/>
  <c r="CD67" i="77"/>
  <c r="CE67" i="77"/>
  <c r="CF67" i="77"/>
  <c r="CG67" i="77"/>
  <c r="CH67" i="77"/>
  <c r="CI67" i="77"/>
  <c r="CJ67" i="77"/>
  <c r="CK67" i="77"/>
  <c r="CL67" i="77"/>
  <c r="CM67" i="77"/>
  <c r="CN67" i="77"/>
  <c r="CO67" i="77"/>
  <c r="V68" i="77"/>
  <c r="W68" i="77"/>
  <c r="X68" i="77"/>
  <c r="Y68" i="77"/>
  <c r="Z68" i="77"/>
  <c r="AA68" i="77"/>
  <c r="AB68" i="77"/>
  <c r="AC68" i="77"/>
  <c r="AD68" i="77"/>
  <c r="AE68" i="77"/>
  <c r="AF68" i="77"/>
  <c r="AG68" i="77"/>
  <c r="AH68" i="77"/>
  <c r="AI68" i="77"/>
  <c r="AJ68" i="77"/>
  <c r="AK68" i="77"/>
  <c r="AL68" i="77"/>
  <c r="AM68" i="77"/>
  <c r="AN68" i="77"/>
  <c r="AO68" i="77"/>
  <c r="AP68" i="77"/>
  <c r="AQ68" i="77"/>
  <c r="AR68" i="77"/>
  <c r="AS68" i="77"/>
  <c r="AT68" i="77"/>
  <c r="AU68" i="77"/>
  <c r="AV68" i="77"/>
  <c r="AW68" i="77"/>
  <c r="AX68" i="77"/>
  <c r="AY68" i="77"/>
  <c r="AZ68" i="77"/>
  <c r="BA68" i="77"/>
  <c r="BB68" i="77"/>
  <c r="BC68" i="77"/>
  <c r="BD68" i="77"/>
  <c r="BE68" i="77"/>
  <c r="BF68" i="77"/>
  <c r="BG68" i="77"/>
  <c r="BH68" i="77"/>
  <c r="BI68" i="77"/>
  <c r="BJ68" i="77"/>
  <c r="BK68" i="77"/>
  <c r="BL68" i="77"/>
  <c r="BM68" i="77"/>
  <c r="BN68" i="77"/>
  <c r="BO68" i="77"/>
  <c r="BP68" i="77"/>
  <c r="BQ68" i="77"/>
  <c r="BR68" i="77"/>
  <c r="BS68" i="77"/>
  <c r="BT68" i="77"/>
  <c r="BU68" i="77"/>
  <c r="BV68" i="77"/>
  <c r="BW68" i="77"/>
  <c r="BX68" i="77"/>
  <c r="BY68" i="77"/>
  <c r="BZ68" i="77"/>
  <c r="CA68" i="77"/>
  <c r="CB68" i="77"/>
  <c r="CC68" i="77"/>
  <c r="CD68" i="77"/>
  <c r="CE68" i="77"/>
  <c r="CF68" i="77"/>
  <c r="CG68" i="77"/>
  <c r="CH68" i="77"/>
  <c r="CI68" i="77"/>
  <c r="CJ68" i="77"/>
  <c r="CK68" i="77"/>
  <c r="CL68" i="77"/>
  <c r="CM68" i="77"/>
  <c r="CN68" i="77"/>
  <c r="CO68" i="77"/>
  <c r="V69" i="77"/>
  <c r="W69" i="77"/>
  <c r="X69" i="77"/>
  <c r="Y69" i="77"/>
  <c r="Z69" i="77"/>
  <c r="AA69" i="77"/>
  <c r="AB69" i="77"/>
  <c r="AC69" i="77"/>
  <c r="AD69" i="77"/>
  <c r="AE69" i="77"/>
  <c r="AF69" i="77"/>
  <c r="AG69" i="77"/>
  <c r="AH69" i="77"/>
  <c r="AI69" i="77"/>
  <c r="AJ69" i="77"/>
  <c r="AK69" i="77"/>
  <c r="AL69" i="77"/>
  <c r="AM69" i="77"/>
  <c r="AN69" i="77"/>
  <c r="AO69" i="77"/>
  <c r="AP69" i="77"/>
  <c r="AQ69" i="77"/>
  <c r="AR69" i="77"/>
  <c r="AS69" i="77"/>
  <c r="AT69" i="77"/>
  <c r="AU69" i="77"/>
  <c r="AV69" i="77"/>
  <c r="AW69" i="77"/>
  <c r="AX69" i="77"/>
  <c r="AY69" i="77"/>
  <c r="AZ69" i="77"/>
  <c r="BA69" i="77"/>
  <c r="BB69" i="77"/>
  <c r="BC69" i="77"/>
  <c r="BD69" i="77"/>
  <c r="BE69" i="77"/>
  <c r="BF69" i="77"/>
  <c r="BG69" i="77"/>
  <c r="BH69" i="77"/>
  <c r="BI69" i="77"/>
  <c r="BJ69" i="77"/>
  <c r="BK69" i="77"/>
  <c r="BL69" i="77"/>
  <c r="BM69" i="77"/>
  <c r="BN69" i="77"/>
  <c r="BO69" i="77"/>
  <c r="BP69" i="77"/>
  <c r="BQ69" i="77"/>
  <c r="BR69" i="77"/>
  <c r="BS69" i="77"/>
  <c r="BT69" i="77"/>
  <c r="BU69" i="77"/>
  <c r="BV69" i="77"/>
  <c r="BW69" i="77"/>
  <c r="BX69" i="77"/>
  <c r="BY69" i="77"/>
  <c r="BZ69" i="77"/>
  <c r="CA69" i="77"/>
  <c r="CB69" i="77"/>
  <c r="CC69" i="77"/>
  <c r="CD69" i="77"/>
  <c r="CE69" i="77"/>
  <c r="CF69" i="77"/>
  <c r="CG69" i="77"/>
  <c r="CH69" i="77"/>
  <c r="CI69" i="77"/>
  <c r="CJ69" i="77"/>
  <c r="CK69" i="77"/>
  <c r="CL69" i="77"/>
  <c r="CM69" i="77"/>
  <c r="CN69" i="77"/>
  <c r="CO69" i="77"/>
  <c r="V70" i="77"/>
  <c r="W70" i="77"/>
  <c r="X70" i="77"/>
  <c r="Y70" i="77"/>
  <c r="Z70" i="77"/>
  <c r="AA70" i="77"/>
  <c r="AB70" i="77"/>
  <c r="AC70" i="77"/>
  <c r="AD70" i="77"/>
  <c r="AE70" i="77"/>
  <c r="AF70" i="77"/>
  <c r="AG70" i="77"/>
  <c r="AH70" i="77"/>
  <c r="AI70" i="77"/>
  <c r="AJ70" i="77"/>
  <c r="AK70" i="77"/>
  <c r="AL70" i="77"/>
  <c r="AM70" i="77"/>
  <c r="AN70" i="77"/>
  <c r="AO70" i="77"/>
  <c r="AP70" i="77"/>
  <c r="AQ70" i="77"/>
  <c r="AR70" i="77"/>
  <c r="AS70" i="77"/>
  <c r="AT70" i="77"/>
  <c r="AU70" i="77"/>
  <c r="AV70" i="77"/>
  <c r="AW70" i="77"/>
  <c r="AX70" i="77"/>
  <c r="AY70" i="77"/>
  <c r="AZ70" i="77"/>
  <c r="BA70" i="77"/>
  <c r="BB70" i="77"/>
  <c r="BC70" i="77"/>
  <c r="BD70" i="77"/>
  <c r="BE70" i="77"/>
  <c r="BF70" i="77"/>
  <c r="BG70" i="77"/>
  <c r="BH70" i="77"/>
  <c r="BI70" i="77"/>
  <c r="BJ70" i="77"/>
  <c r="BK70" i="77"/>
  <c r="BL70" i="77"/>
  <c r="BM70" i="77"/>
  <c r="BN70" i="77"/>
  <c r="BO70" i="77"/>
  <c r="BP70" i="77"/>
  <c r="BQ70" i="77"/>
  <c r="BR70" i="77"/>
  <c r="BS70" i="77"/>
  <c r="BT70" i="77"/>
  <c r="BU70" i="77"/>
  <c r="BV70" i="77"/>
  <c r="BW70" i="77"/>
  <c r="BX70" i="77"/>
  <c r="BY70" i="77"/>
  <c r="BZ70" i="77"/>
  <c r="CA70" i="77"/>
  <c r="CB70" i="77"/>
  <c r="CC70" i="77"/>
  <c r="CD70" i="77"/>
  <c r="CE70" i="77"/>
  <c r="CF70" i="77"/>
  <c r="CG70" i="77"/>
  <c r="CH70" i="77"/>
  <c r="CI70" i="77"/>
  <c r="CJ70" i="77"/>
  <c r="CK70" i="77"/>
  <c r="CL70" i="77"/>
  <c r="CM70" i="77"/>
  <c r="CN70" i="77"/>
  <c r="CO70" i="77"/>
  <c r="V71" i="77"/>
  <c r="W71" i="77"/>
  <c r="X71" i="77"/>
  <c r="Y71" i="77"/>
  <c r="Z71" i="77"/>
  <c r="AA71" i="77"/>
  <c r="AB71" i="77"/>
  <c r="AC71" i="77"/>
  <c r="AD71" i="77"/>
  <c r="AE71" i="77"/>
  <c r="AF71" i="77"/>
  <c r="AG71" i="77"/>
  <c r="AH71" i="77"/>
  <c r="AI71" i="77"/>
  <c r="AJ71" i="77"/>
  <c r="AK71" i="77"/>
  <c r="AL71" i="77"/>
  <c r="AM71" i="77"/>
  <c r="AN71" i="77"/>
  <c r="AO71" i="77"/>
  <c r="AP71" i="77"/>
  <c r="AQ71" i="77"/>
  <c r="AR71" i="77"/>
  <c r="AS71" i="77"/>
  <c r="AT71" i="77"/>
  <c r="AU71" i="77"/>
  <c r="AV71" i="77"/>
  <c r="AW71" i="77"/>
  <c r="AX71" i="77"/>
  <c r="AY71" i="77"/>
  <c r="AZ71" i="77"/>
  <c r="BA71" i="77"/>
  <c r="BB71" i="77"/>
  <c r="BC71" i="77"/>
  <c r="BD71" i="77"/>
  <c r="BE71" i="77"/>
  <c r="BF71" i="77"/>
  <c r="BG71" i="77"/>
  <c r="BH71" i="77"/>
  <c r="BI71" i="77"/>
  <c r="BJ71" i="77"/>
  <c r="BK71" i="77"/>
  <c r="BL71" i="77"/>
  <c r="BM71" i="77"/>
  <c r="BN71" i="77"/>
  <c r="BO71" i="77"/>
  <c r="BP71" i="77"/>
  <c r="BQ71" i="77"/>
  <c r="BR71" i="77"/>
  <c r="BS71" i="77"/>
  <c r="BT71" i="77"/>
  <c r="BU71" i="77"/>
  <c r="BV71" i="77"/>
  <c r="BW71" i="77"/>
  <c r="BX71" i="77"/>
  <c r="BY71" i="77"/>
  <c r="BZ71" i="77"/>
  <c r="CA71" i="77"/>
  <c r="CB71" i="77"/>
  <c r="CC71" i="77"/>
  <c r="CD71" i="77"/>
  <c r="CE71" i="77"/>
  <c r="CF71" i="77"/>
  <c r="CG71" i="77"/>
  <c r="CH71" i="77"/>
  <c r="CI71" i="77"/>
  <c r="CJ71" i="77"/>
  <c r="CK71" i="77"/>
  <c r="CL71" i="77"/>
  <c r="CM71" i="77"/>
  <c r="CN71" i="77"/>
  <c r="CO71" i="77"/>
  <c r="V72" i="77"/>
  <c r="W72" i="77"/>
  <c r="X72" i="77"/>
  <c r="Y72" i="77"/>
  <c r="Z72" i="77"/>
  <c r="AA72" i="77"/>
  <c r="AB72" i="77"/>
  <c r="AC72" i="77"/>
  <c r="AD72" i="77"/>
  <c r="AE72" i="77"/>
  <c r="AF72" i="77"/>
  <c r="AG72" i="77"/>
  <c r="AH72" i="77"/>
  <c r="AI72" i="77"/>
  <c r="AJ72" i="77"/>
  <c r="AK72" i="77"/>
  <c r="AL72" i="77"/>
  <c r="AM72" i="77"/>
  <c r="AN72" i="77"/>
  <c r="AO72" i="77"/>
  <c r="AP72" i="77"/>
  <c r="AQ72" i="77"/>
  <c r="AR72" i="77"/>
  <c r="AS72" i="77"/>
  <c r="AT72" i="77"/>
  <c r="AU72" i="77"/>
  <c r="AV72" i="77"/>
  <c r="AW72" i="77"/>
  <c r="AX72" i="77"/>
  <c r="AY72" i="77"/>
  <c r="AZ72" i="77"/>
  <c r="BA72" i="77"/>
  <c r="BB72" i="77"/>
  <c r="BC72" i="77"/>
  <c r="BD72" i="77"/>
  <c r="BE72" i="77"/>
  <c r="BF72" i="77"/>
  <c r="BG72" i="77"/>
  <c r="BH72" i="77"/>
  <c r="BI72" i="77"/>
  <c r="BJ72" i="77"/>
  <c r="BK72" i="77"/>
  <c r="BL72" i="77"/>
  <c r="BM72" i="77"/>
  <c r="BN72" i="77"/>
  <c r="BO72" i="77"/>
  <c r="BP72" i="77"/>
  <c r="BQ72" i="77"/>
  <c r="BR72" i="77"/>
  <c r="BS72" i="77"/>
  <c r="BT72" i="77"/>
  <c r="BU72" i="77"/>
  <c r="BV72" i="77"/>
  <c r="BW72" i="77"/>
  <c r="BX72" i="77"/>
  <c r="BY72" i="77"/>
  <c r="BZ72" i="77"/>
  <c r="CA72" i="77"/>
  <c r="CB72" i="77"/>
  <c r="CC72" i="77"/>
  <c r="CD72" i="77"/>
  <c r="CE72" i="77"/>
  <c r="CF72" i="77"/>
  <c r="CG72" i="77"/>
  <c r="CH72" i="77"/>
  <c r="CI72" i="77"/>
  <c r="CJ72" i="77"/>
  <c r="CK72" i="77"/>
  <c r="CL72" i="77"/>
  <c r="CM72" i="77"/>
  <c r="CN72" i="77"/>
  <c r="CO72" i="77"/>
  <c r="V73" i="77"/>
  <c r="W73" i="77"/>
  <c r="X73" i="77"/>
  <c r="Y73" i="77"/>
  <c r="Z73" i="77"/>
  <c r="AA73" i="77"/>
  <c r="AB73" i="77"/>
  <c r="AC73" i="77"/>
  <c r="AD73" i="77"/>
  <c r="AE73" i="77"/>
  <c r="AF73" i="77"/>
  <c r="AG73" i="77"/>
  <c r="AH73" i="77"/>
  <c r="AI73" i="77"/>
  <c r="AJ73" i="77"/>
  <c r="AK73" i="77"/>
  <c r="AL73" i="77"/>
  <c r="AM73" i="77"/>
  <c r="AN73" i="77"/>
  <c r="AO73" i="77"/>
  <c r="AP73" i="77"/>
  <c r="AQ73" i="77"/>
  <c r="AR73" i="77"/>
  <c r="AS73" i="77"/>
  <c r="AT73" i="77"/>
  <c r="AU73" i="77"/>
  <c r="AV73" i="77"/>
  <c r="AW73" i="77"/>
  <c r="AX73" i="77"/>
  <c r="AY73" i="77"/>
  <c r="AZ73" i="77"/>
  <c r="BA73" i="77"/>
  <c r="BB73" i="77"/>
  <c r="BC73" i="77"/>
  <c r="BD73" i="77"/>
  <c r="BE73" i="77"/>
  <c r="BF73" i="77"/>
  <c r="BG73" i="77"/>
  <c r="BH73" i="77"/>
  <c r="BI73" i="77"/>
  <c r="BJ73" i="77"/>
  <c r="BK73" i="77"/>
  <c r="BL73" i="77"/>
  <c r="BM73" i="77"/>
  <c r="BN73" i="77"/>
  <c r="BO73" i="77"/>
  <c r="BP73" i="77"/>
  <c r="BQ73" i="77"/>
  <c r="BR73" i="77"/>
  <c r="BS73" i="77"/>
  <c r="BT73" i="77"/>
  <c r="BU73" i="77"/>
  <c r="BV73" i="77"/>
  <c r="BW73" i="77"/>
  <c r="BX73" i="77"/>
  <c r="BY73" i="77"/>
  <c r="BZ73" i="77"/>
  <c r="CA73" i="77"/>
  <c r="CB73" i="77"/>
  <c r="CC73" i="77"/>
  <c r="CD73" i="77"/>
  <c r="CE73" i="77"/>
  <c r="CF73" i="77"/>
  <c r="CG73" i="77"/>
  <c r="CH73" i="77"/>
  <c r="CI73" i="77"/>
  <c r="CJ73" i="77"/>
  <c r="CK73" i="77"/>
  <c r="CL73" i="77"/>
  <c r="CM73" i="77"/>
  <c r="CN73" i="77"/>
  <c r="CO73" i="77"/>
  <c r="V74" i="77"/>
  <c r="W74" i="77"/>
  <c r="X74" i="77"/>
  <c r="Y74" i="77"/>
  <c r="Z74" i="77"/>
  <c r="AA74" i="77"/>
  <c r="AB74" i="77"/>
  <c r="AC74" i="77"/>
  <c r="AD74" i="77"/>
  <c r="AE74" i="77"/>
  <c r="AF74" i="77"/>
  <c r="AG74" i="77"/>
  <c r="AH74" i="77"/>
  <c r="AI74" i="77"/>
  <c r="AJ74" i="77"/>
  <c r="AK74" i="77"/>
  <c r="AL74" i="77"/>
  <c r="AM74" i="77"/>
  <c r="AN74" i="77"/>
  <c r="AO74" i="77"/>
  <c r="AP74" i="77"/>
  <c r="AQ74" i="77"/>
  <c r="AR74" i="77"/>
  <c r="AS74" i="77"/>
  <c r="AT74" i="77"/>
  <c r="AU74" i="77"/>
  <c r="AV74" i="77"/>
  <c r="AW74" i="77"/>
  <c r="AX74" i="77"/>
  <c r="AY74" i="77"/>
  <c r="AZ74" i="77"/>
  <c r="BA74" i="77"/>
  <c r="BB74" i="77"/>
  <c r="BC74" i="77"/>
  <c r="BD74" i="77"/>
  <c r="BE74" i="77"/>
  <c r="BF74" i="77"/>
  <c r="BG74" i="77"/>
  <c r="BH74" i="77"/>
  <c r="BI74" i="77"/>
  <c r="BJ74" i="77"/>
  <c r="BK74" i="77"/>
  <c r="BL74" i="77"/>
  <c r="BM74" i="77"/>
  <c r="BN74" i="77"/>
  <c r="BO74" i="77"/>
  <c r="BP74" i="77"/>
  <c r="BQ74" i="77"/>
  <c r="BR74" i="77"/>
  <c r="BS74" i="77"/>
  <c r="BT74" i="77"/>
  <c r="BU74" i="77"/>
  <c r="BV74" i="77"/>
  <c r="BW74" i="77"/>
  <c r="BX74" i="77"/>
  <c r="BY74" i="77"/>
  <c r="BZ74" i="77"/>
  <c r="CA74" i="77"/>
  <c r="CB74" i="77"/>
  <c r="CC74" i="77"/>
  <c r="CD74" i="77"/>
  <c r="CE74" i="77"/>
  <c r="CF74" i="77"/>
  <c r="CG74" i="77"/>
  <c r="CH74" i="77"/>
  <c r="CI74" i="77"/>
  <c r="CJ74" i="77"/>
  <c r="CK74" i="77"/>
  <c r="CL74" i="77"/>
  <c r="CM74" i="77"/>
  <c r="CN74" i="77"/>
  <c r="CO74" i="77"/>
  <c r="V75" i="77"/>
  <c r="W75" i="77"/>
  <c r="X75" i="77"/>
  <c r="Y75" i="77"/>
  <c r="Z75" i="77"/>
  <c r="AA75" i="77"/>
  <c r="AB75" i="77"/>
  <c r="AC75" i="77"/>
  <c r="AD75" i="77"/>
  <c r="AE75" i="77"/>
  <c r="AF75" i="77"/>
  <c r="AG75" i="77"/>
  <c r="AH75" i="77"/>
  <c r="AI75" i="77"/>
  <c r="AJ75" i="77"/>
  <c r="AK75" i="77"/>
  <c r="AL75" i="77"/>
  <c r="AM75" i="77"/>
  <c r="AN75" i="77"/>
  <c r="AO75" i="77"/>
  <c r="AP75" i="77"/>
  <c r="AQ75" i="77"/>
  <c r="AR75" i="77"/>
  <c r="AS75" i="77"/>
  <c r="AT75" i="77"/>
  <c r="AU75" i="77"/>
  <c r="AV75" i="77"/>
  <c r="AW75" i="77"/>
  <c r="AX75" i="77"/>
  <c r="AY75" i="77"/>
  <c r="AZ75" i="77"/>
  <c r="BA75" i="77"/>
  <c r="BB75" i="77"/>
  <c r="BC75" i="77"/>
  <c r="BD75" i="77"/>
  <c r="BE75" i="77"/>
  <c r="BF75" i="77"/>
  <c r="BG75" i="77"/>
  <c r="BH75" i="77"/>
  <c r="BI75" i="77"/>
  <c r="BJ75" i="77"/>
  <c r="BK75" i="77"/>
  <c r="BL75" i="77"/>
  <c r="BM75" i="77"/>
  <c r="BN75" i="77"/>
  <c r="BO75" i="77"/>
  <c r="BP75" i="77"/>
  <c r="BQ75" i="77"/>
  <c r="BR75" i="77"/>
  <c r="BS75" i="77"/>
  <c r="BT75" i="77"/>
  <c r="BU75" i="77"/>
  <c r="BV75" i="77"/>
  <c r="BW75" i="77"/>
  <c r="BX75" i="77"/>
  <c r="BY75" i="77"/>
  <c r="BZ75" i="77"/>
  <c r="CA75" i="77"/>
  <c r="CB75" i="77"/>
  <c r="CC75" i="77"/>
  <c r="CD75" i="77"/>
  <c r="CE75" i="77"/>
  <c r="CF75" i="77"/>
  <c r="CG75" i="77"/>
  <c r="CH75" i="77"/>
  <c r="CI75" i="77"/>
  <c r="CJ75" i="77"/>
  <c r="CK75" i="77"/>
  <c r="CL75" i="77"/>
  <c r="CM75" i="77"/>
  <c r="CN75" i="77"/>
  <c r="CO75" i="77"/>
  <c r="V76" i="77"/>
  <c r="W76" i="77"/>
  <c r="X76" i="77"/>
  <c r="Y76" i="77"/>
  <c r="Z76" i="77"/>
  <c r="AA76" i="77"/>
  <c r="AB76" i="77"/>
  <c r="AC76" i="77"/>
  <c r="AD76" i="77"/>
  <c r="AE76" i="77"/>
  <c r="AF76" i="77"/>
  <c r="AG76" i="77"/>
  <c r="AH76" i="77"/>
  <c r="AI76" i="77"/>
  <c r="AJ76" i="77"/>
  <c r="AK76" i="77"/>
  <c r="AL76" i="77"/>
  <c r="AM76" i="77"/>
  <c r="AN76" i="77"/>
  <c r="AO76" i="77"/>
  <c r="AP76" i="77"/>
  <c r="AQ76" i="77"/>
  <c r="AR76" i="77"/>
  <c r="AS76" i="77"/>
  <c r="AT76" i="77"/>
  <c r="AU76" i="77"/>
  <c r="AV76" i="77"/>
  <c r="AW76" i="77"/>
  <c r="AX76" i="77"/>
  <c r="AY76" i="77"/>
  <c r="AZ76" i="77"/>
  <c r="BA76" i="77"/>
  <c r="BB76" i="77"/>
  <c r="BC76" i="77"/>
  <c r="BD76" i="77"/>
  <c r="BE76" i="77"/>
  <c r="BF76" i="77"/>
  <c r="BG76" i="77"/>
  <c r="BH76" i="77"/>
  <c r="BI76" i="77"/>
  <c r="BJ76" i="77"/>
  <c r="BK76" i="77"/>
  <c r="BL76" i="77"/>
  <c r="BM76" i="77"/>
  <c r="BN76" i="77"/>
  <c r="BO76" i="77"/>
  <c r="BP76" i="77"/>
  <c r="BQ76" i="77"/>
  <c r="BR76" i="77"/>
  <c r="BS76" i="77"/>
  <c r="BT76" i="77"/>
  <c r="BU76" i="77"/>
  <c r="BV76" i="77"/>
  <c r="BW76" i="77"/>
  <c r="BX76" i="77"/>
  <c r="BY76" i="77"/>
  <c r="BZ76" i="77"/>
  <c r="CA76" i="77"/>
  <c r="CB76" i="77"/>
  <c r="CC76" i="77"/>
  <c r="CD76" i="77"/>
  <c r="CE76" i="77"/>
  <c r="CF76" i="77"/>
  <c r="CG76" i="77"/>
  <c r="CH76" i="77"/>
  <c r="CI76" i="77"/>
  <c r="CJ76" i="77"/>
  <c r="CK76" i="77"/>
  <c r="CL76" i="77"/>
  <c r="CM76" i="77"/>
  <c r="CN76" i="77"/>
  <c r="CO76" i="77"/>
  <c r="V77" i="77"/>
  <c r="W77" i="77"/>
  <c r="X77" i="77"/>
  <c r="Y77" i="77"/>
  <c r="Z77" i="77"/>
  <c r="AA77" i="77"/>
  <c r="AB77" i="77"/>
  <c r="AC77" i="77"/>
  <c r="AD77" i="77"/>
  <c r="AE77" i="77"/>
  <c r="AF77" i="77"/>
  <c r="AG77" i="77"/>
  <c r="AH77" i="77"/>
  <c r="AI77" i="77"/>
  <c r="AJ77" i="77"/>
  <c r="AK77" i="77"/>
  <c r="AL77" i="77"/>
  <c r="AM77" i="77"/>
  <c r="AN77" i="77"/>
  <c r="AO77" i="77"/>
  <c r="AP77" i="77"/>
  <c r="AQ77" i="77"/>
  <c r="AR77" i="77"/>
  <c r="AS77" i="77"/>
  <c r="AT77" i="77"/>
  <c r="AU77" i="77"/>
  <c r="AV77" i="77"/>
  <c r="AW77" i="77"/>
  <c r="AX77" i="77"/>
  <c r="AY77" i="77"/>
  <c r="AZ77" i="77"/>
  <c r="BA77" i="77"/>
  <c r="BB77" i="77"/>
  <c r="BC77" i="77"/>
  <c r="BD77" i="77"/>
  <c r="BE77" i="77"/>
  <c r="BF77" i="77"/>
  <c r="BG77" i="77"/>
  <c r="BH77" i="77"/>
  <c r="BI77" i="77"/>
  <c r="BJ77" i="77"/>
  <c r="BK77" i="77"/>
  <c r="BL77" i="77"/>
  <c r="BM77" i="77"/>
  <c r="BN77" i="77"/>
  <c r="BO77" i="77"/>
  <c r="BP77" i="77"/>
  <c r="BQ77" i="77"/>
  <c r="BR77" i="77"/>
  <c r="BS77" i="77"/>
  <c r="BT77" i="77"/>
  <c r="BU77" i="77"/>
  <c r="BV77" i="77"/>
  <c r="BW77" i="77"/>
  <c r="BX77" i="77"/>
  <c r="BY77" i="77"/>
  <c r="BZ77" i="77"/>
  <c r="CA77" i="77"/>
  <c r="CB77" i="77"/>
  <c r="CC77" i="77"/>
  <c r="CD77" i="77"/>
  <c r="CE77" i="77"/>
  <c r="CF77" i="77"/>
  <c r="CG77" i="77"/>
  <c r="CH77" i="77"/>
  <c r="CI77" i="77"/>
  <c r="CJ77" i="77"/>
  <c r="CK77" i="77"/>
  <c r="CL77" i="77"/>
  <c r="CM77" i="77"/>
  <c r="CN77" i="77"/>
  <c r="CO77" i="77"/>
  <c r="V78" i="77"/>
  <c r="W78" i="77"/>
  <c r="X78" i="77"/>
  <c r="Y78" i="77"/>
  <c r="Z78" i="77"/>
  <c r="AA78" i="77"/>
  <c r="AB78" i="77"/>
  <c r="AC78" i="77"/>
  <c r="AD78" i="77"/>
  <c r="AE78" i="77"/>
  <c r="AF78" i="77"/>
  <c r="AG78" i="77"/>
  <c r="AH78" i="77"/>
  <c r="AI78" i="77"/>
  <c r="AJ78" i="77"/>
  <c r="AK78" i="77"/>
  <c r="AL78" i="77"/>
  <c r="AM78" i="77"/>
  <c r="AN78" i="77"/>
  <c r="AO78" i="77"/>
  <c r="AP78" i="77"/>
  <c r="AQ78" i="77"/>
  <c r="AR78" i="77"/>
  <c r="AS78" i="77"/>
  <c r="AT78" i="77"/>
  <c r="AU78" i="77"/>
  <c r="AV78" i="77"/>
  <c r="AW78" i="77"/>
  <c r="AX78" i="77"/>
  <c r="AY78" i="77"/>
  <c r="AZ78" i="77"/>
  <c r="BA78" i="77"/>
  <c r="BB78" i="77"/>
  <c r="BC78" i="77"/>
  <c r="BD78" i="77"/>
  <c r="BE78" i="77"/>
  <c r="BF78" i="77"/>
  <c r="BG78" i="77"/>
  <c r="BH78" i="77"/>
  <c r="BI78" i="77"/>
  <c r="BJ78" i="77"/>
  <c r="BK78" i="77"/>
  <c r="BL78" i="77"/>
  <c r="BM78" i="77"/>
  <c r="BN78" i="77"/>
  <c r="BO78" i="77"/>
  <c r="BP78" i="77"/>
  <c r="BQ78" i="77"/>
  <c r="BR78" i="77"/>
  <c r="BS78" i="77"/>
  <c r="BT78" i="77"/>
  <c r="BU78" i="77"/>
  <c r="BV78" i="77"/>
  <c r="BW78" i="77"/>
  <c r="BX78" i="77"/>
  <c r="BY78" i="77"/>
  <c r="BZ78" i="77"/>
  <c r="CA78" i="77"/>
  <c r="CB78" i="77"/>
  <c r="CC78" i="77"/>
  <c r="CD78" i="77"/>
  <c r="CE78" i="77"/>
  <c r="CF78" i="77"/>
  <c r="CG78" i="77"/>
  <c r="CH78" i="77"/>
  <c r="CI78" i="77"/>
  <c r="CJ78" i="77"/>
  <c r="CK78" i="77"/>
  <c r="CL78" i="77"/>
  <c r="CM78" i="77"/>
  <c r="CN78" i="77"/>
  <c r="CO78" i="77"/>
  <c r="V79" i="77"/>
  <c r="W79" i="77"/>
  <c r="X79" i="77"/>
  <c r="Y79" i="77"/>
  <c r="Z79" i="77"/>
  <c r="AA79" i="77"/>
  <c r="AB79" i="77"/>
  <c r="AC79" i="77"/>
  <c r="AD79" i="77"/>
  <c r="AE79" i="77"/>
  <c r="AF79" i="77"/>
  <c r="AG79" i="77"/>
  <c r="AH79" i="77"/>
  <c r="AI79" i="77"/>
  <c r="AJ79" i="77"/>
  <c r="AK79" i="77"/>
  <c r="AL79" i="77"/>
  <c r="AM79" i="77"/>
  <c r="AN79" i="77"/>
  <c r="AO79" i="77"/>
  <c r="AP79" i="77"/>
  <c r="AQ79" i="77"/>
  <c r="AR79" i="77"/>
  <c r="AS79" i="77"/>
  <c r="AT79" i="77"/>
  <c r="AU79" i="77"/>
  <c r="AV79" i="77"/>
  <c r="AW79" i="77"/>
  <c r="AX79" i="77"/>
  <c r="AY79" i="77"/>
  <c r="AZ79" i="77"/>
  <c r="BA79" i="77"/>
  <c r="BB79" i="77"/>
  <c r="BC79" i="77"/>
  <c r="BD79" i="77"/>
  <c r="BE79" i="77"/>
  <c r="BF79" i="77"/>
  <c r="BG79" i="77"/>
  <c r="BH79" i="77"/>
  <c r="BI79" i="77"/>
  <c r="BJ79" i="77"/>
  <c r="BK79" i="77"/>
  <c r="BL79" i="77"/>
  <c r="BM79" i="77"/>
  <c r="BN79" i="77"/>
  <c r="BO79" i="77"/>
  <c r="BP79" i="77"/>
  <c r="BQ79" i="77"/>
  <c r="BR79" i="77"/>
  <c r="BS79" i="77"/>
  <c r="BT79" i="77"/>
  <c r="BU79" i="77"/>
  <c r="BV79" i="77"/>
  <c r="BW79" i="77"/>
  <c r="BX79" i="77"/>
  <c r="BY79" i="77"/>
  <c r="BZ79" i="77"/>
  <c r="CA79" i="77"/>
  <c r="CB79" i="77"/>
  <c r="CC79" i="77"/>
  <c r="CD79" i="77"/>
  <c r="CE79" i="77"/>
  <c r="CF79" i="77"/>
  <c r="CG79" i="77"/>
  <c r="CH79" i="77"/>
  <c r="CI79" i="77"/>
  <c r="CJ79" i="77"/>
  <c r="CK79" i="77"/>
  <c r="CL79" i="77"/>
  <c r="CM79" i="77"/>
  <c r="CN79" i="77"/>
  <c r="CO79" i="77"/>
  <c r="V80" i="77"/>
  <c r="W80" i="77"/>
  <c r="X80" i="77"/>
  <c r="Y80" i="77"/>
  <c r="Z80" i="77"/>
  <c r="AA80" i="77"/>
  <c r="AB80" i="77"/>
  <c r="AC80" i="77"/>
  <c r="AD80" i="77"/>
  <c r="AE80" i="77"/>
  <c r="AF80" i="77"/>
  <c r="AG80" i="77"/>
  <c r="AH80" i="77"/>
  <c r="AI80" i="77"/>
  <c r="AJ80" i="77"/>
  <c r="AK80" i="77"/>
  <c r="AL80" i="77"/>
  <c r="AM80" i="77"/>
  <c r="AN80" i="77"/>
  <c r="AO80" i="77"/>
  <c r="AP80" i="77"/>
  <c r="AQ80" i="77"/>
  <c r="AR80" i="77"/>
  <c r="AS80" i="77"/>
  <c r="AT80" i="77"/>
  <c r="AU80" i="77"/>
  <c r="AV80" i="77"/>
  <c r="AW80" i="77"/>
  <c r="AX80" i="77"/>
  <c r="AY80" i="77"/>
  <c r="AZ80" i="77"/>
  <c r="BA80" i="77"/>
  <c r="BB80" i="77"/>
  <c r="BC80" i="77"/>
  <c r="BD80" i="77"/>
  <c r="BE80" i="77"/>
  <c r="BF80" i="77"/>
  <c r="BG80" i="77"/>
  <c r="BH80" i="77"/>
  <c r="BI80" i="77"/>
  <c r="BJ80" i="77"/>
  <c r="BK80" i="77"/>
  <c r="BL80" i="77"/>
  <c r="BM80" i="77"/>
  <c r="BN80" i="77"/>
  <c r="BO80" i="77"/>
  <c r="BP80" i="77"/>
  <c r="BQ80" i="77"/>
  <c r="BR80" i="77"/>
  <c r="BS80" i="77"/>
  <c r="BT80" i="77"/>
  <c r="BU80" i="77"/>
  <c r="BV80" i="77"/>
  <c r="BW80" i="77"/>
  <c r="BX80" i="77"/>
  <c r="BY80" i="77"/>
  <c r="BZ80" i="77"/>
  <c r="CA80" i="77"/>
  <c r="CB80" i="77"/>
  <c r="CC80" i="77"/>
  <c r="CD80" i="77"/>
  <c r="CE80" i="77"/>
  <c r="CF80" i="77"/>
  <c r="CG80" i="77"/>
  <c r="CH80" i="77"/>
  <c r="CI80" i="77"/>
  <c r="CJ80" i="77"/>
  <c r="CK80" i="77"/>
  <c r="CL80" i="77"/>
  <c r="CM80" i="77"/>
  <c r="CN80" i="77"/>
  <c r="CO80" i="77"/>
  <c r="V81" i="77"/>
  <c r="W81" i="77"/>
  <c r="X81" i="77"/>
  <c r="Y81" i="77"/>
  <c r="Z81" i="77"/>
  <c r="AA81" i="77"/>
  <c r="AB81" i="77"/>
  <c r="AC81" i="77"/>
  <c r="AD81" i="77"/>
  <c r="AE81" i="77"/>
  <c r="AF81" i="77"/>
  <c r="AG81" i="77"/>
  <c r="AH81" i="77"/>
  <c r="AI81" i="77"/>
  <c r="AJ81" i="77"/>
  <c r="AK81" i="77"/>
  <c r="AL81" i="77"/>
  <c r="AM81" i="77"/>
  <c r="AN81" i="77"/>
  <c r="AO81" i="77"/>
  <c r="AP81" i="77"/>
  <c r="AQ81" i="77"/>
  <c r="AR81" i="77"/>
  <c r="AS81" i="77"/>
  <c r="AT81" i="77"/>
  <c r="AU81" i="77"/>
  <c r="AV81" i="77"/>
  <c r="AW81" i="77"/>
  <c r="AX81" i="77"/>
  <c r="AY81" i="77"/>
  <c r="AZ81" i="77"/>
  <c r="BA81" i="77"/>
  <c r="BB81" i="77"/>
  <c r="BC81" i="77"/>
  <c r="BD81" i="77"/>
  <c r="BE81" i="77"/>
  <c r="BF81" i="77"/>
  <c r="BG81" i="77"/>
  <c r="BH81" i="77"/>
  <c r="BI81" i="77"/>
  <c r="BJ81" i="77"/>
  <c r="BK81" i="77"/>
  <c r="BL81" i="77"/>
  <c r="BM81" i="77"/>
  <c r="BN81" i="77"/>
  <c r="BO81" i="77"/>
  <c r="BP81" i="77"/>
  <c r="BQ81" i="77"/>
  <c r="BR81" i="77"/>
  <c r="BS81" i="77"/>
  <c r="BT81" i="77"/>
  <c r="BU81" i="77"/>
  <c r="BV81" i="77"/>
  <c r="BW81" i="77"/>
  <c r="BX81" i="77"/>
  <c r="BY81" i="77"/>
  <c r="BZ81" i="77"/>
  <c r="CA81" i="77"/>
  <c r="CB81" i="77"/>
  <c r="CC81" i="77"/>
  <c r="CD81" i="77"/>
  <c r="CE81" i="77"/>
  <c r="CF81" i="77"/>
  <c r="CG81" i="77"/>
  <c r="CH81" i="77"/>
  <c r="CI81" i="77"/>
  <c r="CJ81" i="77"/>
  <c r="CK81" i="77"/>
  <c r="CL81" i="77"/>
  <c r="CM81" i="77"/>
  <c r="CN81" i="77"/>
  <c r="CO81" i="77"/>
  <c r="V82" i="77"/>
  <c r="W82" i="77"/>
  <c r="X82" i="77"/>
  <c r="Y82" i="77"/>
  <c r="Z82" i="77"/>
  <c r="AA82" i="77"/>
  <c r="AB82" i="77"/>
  <c r="AC82" i="77"/>
  <c r="AD82" i="77"/>
  <c r="AE82" i="77"/>
  <c r="AF82" i="77"/>
  <c r="AG82" i="77"/>
  <c r="AH82" i="77"/>
  <c r="AI82" i="77"/>
  <c r="AJ82" i="77"/>
  <c r="AK82" i="77"/>
  <c r="AL82" i="77"/>
  <c r="AM82" i="77"/>
  <c r="AN82" i="77"/>
  <c r="AO82" i="77"/>
  <c r="AP82" i="77"/>
  <c r="AQ82" i="77"/>
  <c r="AR82" i="77"/>
  <c r="AS82" i="77"/>
  <c r="AT82" i="77"/>
  <c r="AU82" i="77"/>
  <c r="AV82" i="77"/>
  <c r="AW82" i="77"/>
  <c r="AX82" i="77"/>
  <c r="AY82" i="77"/>
  <c r="AZ82" i="77"/>
  <c r="BA82" i="77"/>
  <c r="BB82" i="77"/>
  <c r="BC82" i="77"/>
  <c r="BD82" i="77"/>
  <c r="BE82" i="77"/>
  <c r="BF82" i="77"/>
  <c r="BG82" i="77"/>
  <c r="BH82" i="77"/>
  <c r="BI82" i="77"/>
  <c r="BJ82" i="77"/>
  <c r="BK82" i="77"/>
  <c r="BL82" i="77"/>
  <c r="BM82" i="77"/>
  <c r="BN82" i="77"/>
  <c r="BO82" i="77"/>
  <c r="BP82" i="77"/>
  <c r="BQ82" i="77"/>
  <c r="BR82" i="77"/>
  <c r="BS82" i="77"/>
  <c r="BT82" i="77"/>
  <c r="BU82" i="77"/>
  <c r="BV82" i="77"/>
  <c r="BW82" i="77"/>
  <c r="BX82" i="77"/>
  <c r="BY82" i="77"/>
  <c r="BZ82" i="77"/>
  <c r="CA82" i="77"/>
  <c r="CB82" i="77"/>
  <c r="CC82" i="77"/>
  <c r="CD82" i="77"/>
  <c r="CE82" i="77"/>
  <c r="CF82" i="77"/>
  <c r="CG82" i="77"/>
  <c r="CH82" i="77"/>
  <c r="CI82" i="77"/>
  <c r="CJ82" i="77"/>
  <c r="CK82" i="77"/>
  <c r="CL82" i="77"/>
  <c r="CM82" i="77"/>
  <c r="CN82" i="77"/>
  <c r="CO82" i="77"/>
  <c r="V83" i="77"/>
  <c r="W83" i="77"/>
  <c r="X83" i="77"/>
  <c r="Y83" i="77"/>
  <c r="Z83" i="77"/>
  <c r="AA83" i="77"/>
  <c r="AB83" i="77"/>
  <c r="AC83" i="77"/>
  <c r="AD83" i="77"/>
  <c r="AE83" i="77"/>
  <c r="AF83" i="77"/>
  <c r="AG83" i="77"/>
  <c r="AH83" i="77"/>
  <c r="AI83" i="77"/>
  <c r="AJ83" i="77"/>
  <c r="AK83" i="77"/>
  <c r="AL83" i="77"/>
  <c r="AM83" i="77"/>
  <c r="AN83" i="77"/>
  <c r="AO83" i="77"/>
  <c r="AP83" i="77"/>
  <c r="AQ83" i="77"/>
  <c r="AR83" i="77"/>
  <c r="AS83" i="77"/>
  <c r="AT83" i="77"/>
  <c r="AU83" i="77"/>
  <c r="AV83" i="77"/>
  <c r="AW83" i="77"/>
  <c r="AX83" i="77"/>
  <c r="AY83" i="77"/>
  <c r="AZ83" i="77"/>
  <c r="BA83" i="77"/>
  <c r="BB83" i="77"/>
  <c r="BC83" i="77"/>
  <c r="BD83" i="77"/>
  <c r="BE83" i="77"/>
  <c r="BF83" i="77"/>
  <c r="BG83" i="77"/>
  <c r="BH83" i="77"/>
  <c r="BI83" i="77"/>
  <c r="BJ83" i="77"/>
  <c r="BK83" i="77"/>
  <c r="BL83" i="77"/>
  <c r="BM83" i="77"/>
  <c r="BN83" i="77"/>
  <c r="BO83" i="77"/>
  <c r="BP83" i="77"/>
  <c r="BQ83" i="77"/>
  <c r="BR83" i="77"/>
  <c r="BS83" i="77"/>
  <c r="BT83" i="77"/>
  <c r="BU83" i="77"/>
  <c r="BV83" i="77"/>
  <c r="BW83" i="77"/>
  <c r="BX83" i="77"/>
  <c r="BY83" i="77"/>
  <c r="BZ83" i="77"/>
  <c r="CA83" i="77"/>
  <c r="CB83" i="77"/>
  <c r="CC83" i="77"/>
  <c r="CD83" i="77"/>
  <c r="CE83" i="77"/>
  <c r="CF83" i="77"/>
  <c r="CG83" i="77"/>
  <c r="CH83" i="77"/>
  <c r="CI83" i="77"/>
  <c r="CJ83" i="77"/>
  <c r="CK83" i="77"/>
  <c r="CL83" i="77"/>
  <c r="CM83" i="77"/>
  <c r="CN83" i="77"/>
  <c r="CO83" i="77"/>
  <c r="V84" i="77"/>
  <c r="W84" i="77"/>
  <c r="X84" i="77"/>
  <c r="Y84" i="77"/>
  <c r="Z84" i="77"/>
  <c r="AA84" i="77"/>
  <c r="AB84" i="77"/>
  <c r="AC84" i="77"/>
  <c r="AD84" i="77"/>
  <c r="AE84" i="77"/>
  <c r="AF84" i="77"/>
  <c r="AG84" i="77"/>
  <c r="AH84" i="77"/>
  <c r="AI84" i="77"/>
  <c r="AJ84" i="77"/>
  <c r="AK84" i="77"/>
  <c r="AL84" i="77"/>
  <c r="AM84" i="77"/>
  <c r="AN84" i="77"/>
  <c r="AO84" i="77"/>
  <c r="AP84" i="77"/>
  <c r="AQ84" i="77"/>
  <c r="AR84" i="77"/>
  <c r="AS84" i="77"/>
  <c r="AT84" i="77"/>
  <c r="AU84" i="77"/>
  <c r="AV84" i="77"/>
  <c r="AW84" i="77"/>
  <c r="AX84" i="77"/>
  <c r="AY84" i="77"/>
  <c r="AZ84" i="77"/>
  <c r="BA84" i="77"/>
  <c r="BB84" i="77"/>
  <c r="BC84" i="77"/>
  <c r="BD84" i="77"/>
  <c r="BE84" i="77"/>
  <c r="BF84" i="77"/>
  <c r="BG84" i="77"/>
  <c r="BH84" i="77"/>
  <c r="BI84" i="77"/>
  <c r="BJ84" i="77"/>
  <c r="BK84" i="77"/>
  <c r="BL84" i="77"/>
  <c r="BM84" i="77"/>
  <c r="BN84" i="77"/>
  <c r="BO84" i="77"/>
  <c r="BP84" i="77"/>
  <c r="BQ84" i="77"/>
  <c r="BR84" i="77"/>
  <c r="BS84" i="77"/>
  <c r="BT84" i="77"/>
  <c r="BU84" i="77"/>
  <c r="BV84" i="77"/>
  <c r="BW84" i="77"/>
  <c r="BX84" i="77"/>
  <c r="BY84" i="77"/>
  <c r="BZ84" i="77"/>
  <c r="CA84" i="77"/>
  <c r="CB84" i="77"/>
  <c r="CC84" i="77"/>
  <c r="CD84" i="77"/>
  <c r="CE84" i="77"/>
  <c r="CF84" i="77"/>
  <c r="CG84" i="77"/>
  <c r="CH84" i="77"/>
  <c r="CI84" i="77"/>
  <c r="CJ84" i="77"/>
  <c r="CK84" i="77"/>
  <c r="CL84" i="77"/>
  <c r="CM84" i="77"/>
  <c r="CN84" i="77"/>
  <c r="CO84" i="77"/>
  <c r="V85" i="77"/>
  <c r="W85" i="77"/>
  <c r="X85" i="77"/>
  <c r="Y85" i="77"/>
  <c r="Z85" i="77"/>
  <c r="AA85" i="77"/>
  <c r="AB85" i="77"/>
  <c r="AC85" i="77"/>
  <c r="AD85" i="77"/>
  <c r="AE85" i="77"/>
  <c r="AF85" i="77"/>
  <c r="AG85" i="77"/>
  <c r="AH85" i="77"/>
  <c r="AI85" i="77"/>
  <c r="AJ85" i="77"/>
  <c r="AK85" i="77"/>
  <c r="AL85" i="77"/>
  <c r="AM85" i="77"/>
  <c r="AN85" i="77"/>
  <c r="AO85" i="77"/>
  <c r="AP85" i="77"/>
  <c r="AQ85" i="77"/>
  <c r="AR85" i="77"/>
  <c r="AS85" i="77"/>
  <c r="AT85" i="77"/>
  <c r="AU85" i="77"/>
  <c r="AV85" i="77"/>
  <c r="AW85" i="77"/>
  <c r="AX85" i="77"/>
  <c r="AY85" i="77"/>
  <c r="AZ85" i="77"/>
  <c r="BA85" i="77"/>
  <c r="BB85" i="77"/>
  <c r="BC85" i="77"/>
  <c r="BD85" i="77"/>
  <c r="BE85" i="77"/>
  <c r="BF85" i="77"/>
  <c r="BG85" i="77"/>
  <c r="BH85" i="77"/>
  <c r="BI85" i="77"/>
  <c r="BJ85" i="77"/>
  <c r="BK85" i="77"/>
  <c r="BL85" i="77"/>
  <c r="BM85" i="77"/>
  <c r="BN85" i="77"/>
  <c r="BO85" i="77"/>
  <c r="BP85" i="77"/>
  <c r="BQ85" i="77"/>
  <c r="BR85" i="77"/>
  <c r="BS85" i="77"/>
  <c r="BT85" i="77"/>
  <c r="BU85" i="77"/>
  <c r="BV85" i="77"/>
  <c r="BW85" i="77"/>
  <c r="BX85" i="77"/>
  <c r="BY85" i="77"/>
  <c r="BZ85" i="77"/>
  <c r="CA85" i="77"/>
  <c r="CB85" i="77"/>
  <c r="CC85" i="77"/>
  <c r="CD85" i="77"/>
  <c r="CE85" i="77"/>
  <c r="CF85" i="77"/>
  <c r="CG85" i="77"/>
  <c r="CH85" i="77"/>
  <c r="CI85" i="77"/>
  <c r="CJ85" i="77"/>
  <c r="CK85" i="77"/>
  <c r="CL85" i="77"/>
  <c r="CM85" i="77"/>
  <c r="CN85" i="77"/>
  <c r="CO85" i="77"/>
  <c r="V86" i="77"/>
  <c r="W86" i="77"/>
  <c r="X86" i="77"/>
  <c r="Y86" i="77"/>
  <c r="Z86" i="77"/>
  <c r="AA86" i="77"/>
  <c r="AB86" i="77"/>
  <c r="AC86" i="77"/>
  <c r="AD86" i="77"/>
  <c r="AE86" i="77"/>
  <c r="AF86" i="77"/>
  <c r="AG86" i="77"/>
  <c r="AH86" i="77"/>
  <c r="AI86" i="77"/>
  <c r="AJ86" i="77"/>
  <c r="AK86" i="77"/>
  <c r="AL86" i="77"/>
  <c r="AM86" i="77"/>
  <c r="AN86" i="77"/>
  <c r="AO86" i="77"/>
  <c r="AP86" i="77"/>
  <c r="AQ86" i="77"/>
  <c r="AR86" i="77"/>
  <c r="AS86" i="77"/>
  <c r="AT86" i="77"/>
  <c r="AU86" i="77"/>
  <c r="AV86" i="77"/>
  <c r="AW86" i="77"/>
  <c r="AX86" i="77"/>
  <c r="AY86" i="77"/>
  <c r="AZ86" i="77"/>
  <c r="BA86" i="77"/>
  <c r="BB86" i="77"/>
  <c r="BC86" i="77"/>
  <c r="BD86" i="77"/>
  <c r="BE86" i="77"/>
  <c r="BF86" i="77"/>
  <c r="BG86" i="77"/>
  <c r="BH86" i="77"/>
  <c r="BI86" i="77"/>
  <c r="BJ86" i="77"/>
  <c r="BK86" i="77"/>
  <c r="BL86" i="77"/>
  <c r="BM86" i="77"/>
  <c r="BN86" i="77"/>
  <c r="BO86" i="77"/>
  <c r="BP86" i="77"/>
  <c r="BQ86" i="77"/>
  <c r="BR86" i="77"/>
  <c r="BS86" i="77"/>
  <c r="BT86" i="77"/>
  <c r="BU86" i="77"/>
  <c r="BV86" i="77"/>
  <c r="BW86" i="77"/>
  <c r="BX86" i="77"/>
  <c r="BY86" i="77"/>
  <c r="BZ86" i="77"/>
  <c r="CA86" i="77"/>
  <c r="CB86" i="77"/>
  <c r="CC86" i="77"/>
  <c r="CD86" i="77"/>
  <c r="CE86" i="77"/>
  <c r="CF86" i="77"/>
  <c r="CG86" i="77"/>
  <c r="CH86" i="77"/>
  <c r="CI86" i="77"/>
  <c r="CJ86" i="77"/>
  <c r="CK86" i="77"/>
  <c r="CL86" i="77"/>
  <c r="CM86" i="77"/>
  <c r="CN86" i="77"/>
  <c r="CO86" i="77"/>
  <c r="V87" i="77"/>
  <c r="W87" i="77"/>
  <c r="X87" i="77"/>
  <c r="Y87" i="77"/>
  <c r="Z87" i="77"/>
  <c r="AA87" i="77"/>
  <c r="AB87" i="77"/>
  <c r="AC87" i="77"/>
  <c r="AD87" i="77"/>
  <c r="AE87" i="77"/>
  <c r="AF87" i="77"/>
  <c r="AG87" i="77"/>
  <c r="AH87" i="77"/>
  <c r="AI87" i="77"/>
  <c r="AJ87" i="77"/>
  <c r="AK87" i="77"/>
  <c r="AL87" i="77"/>
  <c r="AM87" i="77"/>
  <c r="AN87" i="77"/>
  <c r="AO87" i="77"/>
  <c r="AP87" i="77"/>
  <c r="AQ87" i="77"/>
  <c r="AR87" i="77"/>
  <c r="AS87" i="77"/>
  <c r="AT87" i="77"/>
  <c r="AU87" i="77"/>
  <c r="AV87" i="77"/>
  <c r="AW87" i="77"/>
  <c r="AX87" i="77"/>
  <c r="AY87" i="77"/>
  <c r="AZ87" i="77"/>
  <c r="BA87" i="77"/>
  <c r="BB87" i="77"/>
  <c r="BC87" i="77"/>
  <c r="BD87" i="77"/>
  <c r="BE87" i="77"/>
  <c r="BF87" i="77"/>
  <c r="BG87" i="77"/>
  <c r="BH87" i="77"/>
  <c r="BI87" i="77"/>
  <c r="BJ87" i="77"/>
  <c r="BK87" i="77"/>
  <c r="BL87" i="77"/>
  <c r="BM87" i="77"/>
  <c r="BN87" i="77"/>
  <c r="BO87" i="77"/>
  <c r="BP87" i="77"/>
  <c r="BQ87" i="77"/>
  <c r="BR87" i="77"/>
  <c r="BS87" i="77"/>
  <c r="BT87" i="77"/>
  <c r="BU87" i="77"/>
  <c r="BV87" i="77"/>
  <c r="BW87" i="77"/>
  <c r="BX87" i="77"/>
  <c r="BY87" i="77"/>
  <c r="BZ87" i="77"/>
  <c r="CA87" i="77"/>
  <c r="CB87" i="77"/>
  <c r="CC87" i="77"/>
  <c r="CD87" i="77"/>
  <c r="CE87" i="77"/>
  <c r="CF87" i="77"/>
  <c r="CG87" i="77"/>
  <c r="CH87" i="77"/>
  <c r="CI87" i="77"/>
  <c r="CJ87" i="77"/>
  <c r="CK87" i="77"/>
  <c r="CL87" i="77"/>
  <c r="CM87" i="77"/>
  <c r="CN87" i="77"/>
  <c r="CO87" i="77"/>
  <c r="V88" i="77"/>
  <c r="W88" i="77"/>
  <c r="X88" i="77"/>
  <c r="Y88" i="77"/>
  <c r="Z88" i="77"/>
  <c r="AA88" i="77"/>
  <c r="AB88" i="77"/>
  <c r="AC88" i="77"/>
  <c r="AD88" i="77"/>
  <c r="AE88" i="77"/>
  <c r="AF88" i="77"/>
  <c r="AG88" i="77"/>
  <c r="AH88" i="77"/>
  <c r="AI88" i="77"/>
  <c r="AJ88" i="77"/>
  <c r="AK88" i="77"/>
  <c r="AL88" i="77"/>
  <c r="AM88" i="77"/>
  <c r="AN88" i="77"/>
  <c r="AO88" i="77"/>
  <c r="AP88" i="77"/>
  <c r="AQ88" i="77"/>
  <c r="AR88" i="77"/>
  <c r="AS88" i="77"/>
  <c r="AT88" i="77"/>
  <c r="AU88" i="77"/>
  <c r="AV88" i="77"/>
  <c r="AW88" i="77"/>
  <c r="AX88" i="77"/>
  <c r="AY88" i="77"/>
  <c r="AZ88" i="77"/>
  <c r="BA88" i="77"/>
  <c r="BB88" i="77"/>
  <c r="BC88" i="77"/>
  <c r="BD88" i="77"/>
  <c r="BE88" i="77"/>
  <c r="BF88" i="77"/>
  <c r="BG88" i="77"/>
  <c r="BH88" i="77"/>
  <c r="BI88" i="77"/>
  <c r="BJ88" i="77"/>
  <c r="BK88" i="77"/>
  <c r="BL88" i="77"/>
  <c r="BM88" i="77"/>
  <c r="BN88" i="77"/>
  <c r="BO88" i="77"/>
  <c r="BP88" i="77"/>
  <c r="BQ88" i="77"/>
  <c r="BR88" i="77"/>
  <c r="BS88" i="77"/>
  <c r="BT88" i="77"/>
  <c r="BU88" i="77"/>
  <c r="BV88" i="77"/>
  <c r="BW88" i="77"/>
  <c r="BX88" i="77"/>
  <c r="BY88" i="77"/>
  <c r="BZ88" i="77"/>
  <c r="CA88" i="77"/>
  <c r="CB88" i="77"/>
  <c r="CC88" i="77"/>
  <c r="CD88" i="77"/>
  <c r="CE88" i="77"/>
  <c r="CF88" i="77"/>
  <c r="CG88" i="77"/>
  <c r="CH88" i="77"/>
  <c r="CI88" i="77"/>
  <c r="CJ88" i="77"/>
  <c r="CK88" i="77"/>
  <c r="CL88" i="77"/>
  <c r="CM88" i="77"/>
  <c r="CN88" i="77"/>
  <c r="CO88" i="77"/>
  <c r="V89" i="77"/>
  <c r="W89" i="77"/>
  <c r="X89" i="77"/>
  <c r="Y89" i="77"/>
  <c r="Z89" i="77"/>
  <c r="AA89" i="77"/>
  <c r="AB89" i="77"/>
  <c r="AC89" i="77"/>
  <c r="AD89" i="77"/>
  <c r="AE89" i="77"/>
  <c r="AF89" i="77"/>
  <c r="AG89" i="77"/>
  <c r="AH89" i="77"/>
  <c r="AI89" i="77"/>
  <c r="AJ89" i="77"/>
  <c r="AK89" i="77"/>
  <c r="AL89" i="77"/>
  <c r="AM89" i="77"/>
  <c r="AN89" i="77"/>
  <c r="AO89" i="77"/>
  <c r="AP89" i="77"/>
  <c r="AQ89" i="77"/>
  <c r="AR89" i="77"/>
  <c r="AS89" i="77"/>
  <c r="AT89" i="77"/>
  <c r="AU89" i="77"/>
  <c r="AV89" i="77"/>
  <c r="AW89" i="77"/>
  <c r="AX89" i="77"/>
  <c r="AY89" i="77"/>
  <c r="AZ89" i="77"/>
  <c r="BA89" i="77"/>
  <c r="BB89" i="77"/>
  <c r="BC89" i="77"/>
  <c r="BD89" i="77"/>
  <c r="BE89" i="77"/>
  <c r="BF89" i="77"/>
  <c r="BG89" i="77"/>
  <c r="BH89" i="77"/>
  <c r="BI89" i="77"/>
  <c r="BJ89" i="77"/>
  <c r="BK89" i="77"/>
  <c r="BL89" i="77"/>
  <c r="BM89" i="77"/>
  <c r="BN89" i="77"/>
  <c r="BO89" i="77"/>
  <c r="BP89" i="77"/>
  <c r="BQ89" i="77"/>
  <c r="BR89" i="77"/>
  <c r="BS89" i="77"/>
  <c r="BT89" i="77"/>
  <c r="BU89" i="77"/>
  <c r="BV89" i="77"/>
  <c r="BW89" i="77"/>
  <c r="BX89" i="77"/>
  <c r="BY89" i="77"/>
  <c r="BZ89" i="77"/>
  <c r="CA89" i="77"/>
  <c r="CB89" i="77"/>
  <c r="CC89" i="77"/>
  <c r="CD89" i="77"/>
  <c r="CE89" i="77"/>
  <c r="CF89" i="77"/>
  <c r="CG89" i="77"/>
  <c r="CH89" i="77"/>
  <c r="CI89" i="77"/>
  <c r="CJ89" i="77"/>
  <c r="CK89" i="77"/>
  <c r="CL89" i="77"/>
  <c r="CM89" i="77"/>
  <c r="CN89" i="77"/>
  <c r="CO89" i="77"/>
  <c r="V90" i="77"/>
  <c r="W90" i="77"/>
  <c r="X90" i="77"/>
  <c r="Y90" i="77"/>
  <c r="Z90" i="77"/>
  <c r="AA90" i="77"/>
  <c r="AB90" i="77"/>
  <c r="AC90" i="77"/>
  <c r="AD90" i="77"/>
  <c r="AE90" i="77"/>
  <c r="AF90" i="77"/>
  <c r="AG90" i="77"/>
  <c r="AH90" i="77"/>
  <c r="AI90" i="77"/>
  <c r="AJ90" i="77"/>
  <c r="AK90" i="77"/>
  <c r="AL90" i="77"/>
  <c r="AM90" i="77"/>
  <c r="AN90" i="77"/>
  <c r="AO90" i="77"/>
  <c r="AP90" i="77"/>
  <c r="AQ90" i="77"/>
  <c r="AR90" i="77"/>
  <c r="AS90" i="77"/>
  <c r="AT90" i="77"/>
  <c r="AU90" i="77"/>
  <c r="AV90" i="77"/>
  <c r="AW90" i="77"/>
  <c r="AX90" i="77"/>
  <c r="AY90" i="77"/>
  <c r="AZ90" i="77"/>
  <c r="BA90" i="77"/>
  <c r="BB90" i="77"/>
  <c r="BC90" i="77"/>
  <c r="BD90" i="77"/>
  <c r="BE90" i="77"/>
  <c r="BF90" i="77"/>
  <c r="BG90" i="77"/>
  <c r="BH90" i="77"/>
  <c r="BI90" i="77"/>
  <c r="BJ90" i="77"/>
  <c r="BK90" i="77"/>
  <c r="BL90" i="77"/>
  <c r="BM90" i="77"/>
  <c r="BN90" i="77"/>
  <c r="BO90" i="77"/>
  <c r="BP90" i="77"/>
  <c r="BQ90" i="77"/>
  <c r="BR90" i="77"/>
  <c r="BS90" i="77"/>
  <c r="BT90" i="77"/>
  <c r="BU90" i="77"/>
  <c r="BV90" i="77"/>
  <c r="BW90" i="77"/>
  <c r="BX90" i="77"/>
  <c r="BY90" i="77"/>
  <c r="BZ90" i="77"/>
  <c r="CA90" i="77"/>
  <c r="CB90" i="77"/>
  <c r="CC90" i="77"/>
  <c r="CD90" i="77"/>
  <c r="CE90" i="77"/>
  <c r="CF90" i="77"/>
  <c r="CG90" i="77"/>
  <c r="CH90" i="77"/>
  <c r="CI90" i="77"/>
  <c r="CJ90" i="77"/>
  <c r="CK90" i="77"/>
  <c r="CL90" i="77"/>
  <c r="CM90" i="77"/>
  <c r="CN90" i="77"/>
  <c r="CO90" i="77"/>
  <c r="V91" i="77"/>
  <c r="W91" i="77"/>
  <c r="X91" i="77"/>
  <c r="Y91" i="77"/>
  <c r="Z91" i="77"/>
  <c r="AA91" i="77"/>
  <c r="AB91" i="77"/>
  <c r="AC91" i="77"/>
  <c r="AD91" i="77"/>
  <c r="AE91" i="77"/>
  <c r="AF91" i="77"/>
  <c r="AG91" i="77"/>
  <c r="AH91" i="77"/>
  <c r="AI91" i="77"/>
  <c r="AJ91" i="77"/>
  <c r="AK91" i="77"/>
  <c r="AL91" i="77"/>
  <c r="AM91" i="77"/>
  <c r="AN91" i="77"/>
  <c r="AO91" i="77"/>
  <c r="AP91" i="77"/>
  <c r="AQ91" i="77"/>
  <c r="AR91" i="77"/>
  <c r="AS91" i="77"/>
  <c r="AT91" i="77"/>
  <c r="AU91" i="77"/>
  <c r="AV91" i="77"/>
  <c r="AW91" i="77"/>
  <c r="AX91" i="77"/>
  <c r="AY91" i="77"/>
  <c r="AZ91" i="77"/>
  <c r="BA91" i="77"/>
  <c r="BB91" i="77"/>
  <c r="BC91" i="77"/>
  <c r="BD91" i="77"/>
  <c r="BE91" i="77"/>
  <c r="BF91" i="77"/>
  <c r="BG91" i="77"/>
  <c r="BH91" i="77"/>
  <c r="BI91" i="77"/>
  <c r="BJ91" i="77"/>
  <c r="BK91" i="77"/>
  <c r="BL91" i="77"/>
  <c r="BM91" i="77"/>
  <c r="BN91" i="77"/>
  <c r="BO91" i="77"/>
  <c r="BP91" i="77"/>
  <c r="BQ91" i="77"/>
  <c r="BR91" i="77"/>
  <c r="BS91" i="77"/>
  <c r="BT91" i="77"/>
  <c r="BU91" i="77"/>
  <c r="BV91" i="77"/>
  <c r="BW91" i="77"/>
  <c r="BX91" i="77"/>
  <c r="BY91" i="77"/>
  <c r="BZ91" i="77"/>
  <c r="CA91" i="77"/>
  <c r="CB91" i="77"/>
  <c r="CC91" i="77"/>
  <c r="CD91" i="77"/>
  <c r="CE91" i="77"/>
  <c r="CF91" i="77"/>
  <c r="CG91" i="77"/>
  <c r="CH91" i="77"/>
  <c r="CI91" i="77"/>
  <c r="CJ91" i="77"/>
  <c r="CK91" i="77"/>
  <c r="CL91" i="77"/>
  <c r="CM91" i="77"/>
  <c r="CN91" i="77"/>
  <c r="CO91" i="77"/>
  <c r="V92" i="77"/>
  <c r="W92" i="77"/>
  <c r="X92" i="77"/>
  <c r="Y92" i="77"/>
  <c r="Z92" i="77"/>
  <c r="AA92" i="77"/>
  <c r="AB92" i="77"/>
  <c r="AC92" i="77"/>
  <c r="AD92" i="77"/>
  <c r="AE92" i="77"/>
  <c r="AF92" i="77"/>
  <c r="AG92" i="77"/>
  <c r="AH92" i="77"/>
  <c r="AI92" i="77"/>
  <c r="AJ92" i="77"/>
  <c r="AK92" i="77"/>
  <c r="AL92" i="77"/>
  <c r="AM92" i="77"/>
  <c r="AN92" i="77"/>
  <c r="AO92" i="77"/>
  <c r="AP92" i="77"/>
  <c r="AQ92" i="77"/>
  <c r="AR92" i="77"/>
  <c r="AS92" i="77"/>
  <c r="AT92" i="77"/>
  <c r="AU92" i="77"/>
  <c r="AV92" i="77"/>
  <c r="AW92" i="77"/>
  <c r="AX92" i="77"/>
  <c r="AY92" i="77"/>
  <c r="AZ92" i="77"/>
  <c r="BA92" i="77"/>
  <c r="BB92" i="77"/>
  <c r="BC92" i="77"/>
  <c r="BD92" i="77"/>
  <c r="BE92" i="77"/>
  <c r="BF92" i="77"/>
  <c r="BG92" i="77"/>
  <c r="BH92" i="77"/>
  <c r="BI92" i="77"/>
  <c r="BJ92" i="77"/>
  <c r="BK92" i="77"/>
  <c r="BL92" i="77"/>
  <c r="BM92" i="77"/>
  <c r="BN92" i="77"/>
  <c r="BO92" i="77"/>
  <c r="BP92" i="77"/>
  <c r="BQ92" i="77"/>
  <c r="BR92" i="77"/>
  <c r="BS92" i="77"/>
  <c r="BT92" i="77"/>
  <c r="BU92" i="77"/>
  <c r="BV92" i="77"/>
  <c r="BW92" i="77"/>
  <c r="BX92" i="77"/>
  <c r="BY92" i="77"/>
  <c r="BZ92" i="77"/>
  <c r="CA92" i="77"/>
  <c r="CB92" i="77"/>
  <c r="CC92" i="77"/>
  <c r="CD92" i="77"/>
  <c r="CE92" i="77"/>
  <c r="CF92" i="77"/>
  <c r="CG92" i="77"/>
  <c r="CH92" i="77"/>
  <c r="CI92" i="77"/>
  <c r="CJ92" i="77"/>
  <c r="CK92" i="77"/>
  <c r="CL92" i="77"/>
  <c r="CM92" i="77"/>
  <c r="CN92" i="77"/>
  <c r="CO92" i="77"/>
  <c r="V93" i="77"/>
  <c r="W93" i="77"/>
  <c r="X93" i="77"/>
  <c r="Y93" i="77"/>
  <c r="Z93" i="77"/>
  <c r="AA93" i="77"/>
  <c r="AB93" i="77"/>
  <c r="AC93" i="77"/>
  <c r="AD93" i="77"/>
  <c r="AE93" i="77"/>
  <c r="AF93" i="77"/>
  <c r="AG93" i="77"/>
  <c r="AH93" i="77"/>
  <c r="AI93" i="77"/>
  <c r="AJ93" i="77"/>
  <c r="AK93" i="77"/>
  <c r="AL93" i="77"/>
  <c r="AM93" i="77"/>
  <c r="AN93" i="77"/>
  <c r="AO93" i="77"/>
  <c r="AP93" i="77"/>
  <c r="AQ93" i="77"/>
  <c r="AR93" i="77"/>
  <c r="AS93" i="77"/>
  <c r="AT93" i="77"/>
  <c r="AU93" i="77"/>
  <c r="AV93" i="77"/>
  <c r="AW93" i="77"/>
  <c r="AX93" i="77"/>
  <c r="AY93" i="77"/>
  <c r="AZ93" i="77"/>
  <c r="BA93" i="77"/>
  <c r="BB93" i="77"/>
  <c r="BC93" i="77"/>
  <c r="BD93" i="77"/>
  <c r="BE93" i="77"/>
  <c r="BF93" i="77"/>
  <c r="BG93" i="77"/>
  <c r="BH93" i="77"/>
  <c r="BI93" i="77"/>
  <c r="BJ93" i="77"/>
  <c r="BK93" i="77"/>
  <c r="BL93" i="77"/>
  <c r="BM93" i="77"/>
  <c r="BN93" i="77"/>
  <c r="BO93" i="77"/>
  <c r="BP93" i="77"/>
  <c r="BQ93" i="77"/>
  <c r="BR93" i="77"/>
  <c r="BS93" i="77"/>
  <c r="BT93" i="77"/>
  <c r="BU93" i="77"/>
  <c r="BV93" i="77"/>
  <c r="BW93" i="77"/>
  <c r="BX93" i="77"/>
  <c r="BY93" i="77"/>
  <c r="BZ93" i="77"/>
  <c r="CA93" i="77"/>
  <c r="CB93" i="77"/>
  <c r="CC93" i="77"/>
  <c r="CD93" i="77"/>
  <c r="CE93" i="77"/>
  <c r="CF93" i="77"/>
  <c r="CG93" i="77"/>
  <c r="CH93" i="77"/>
  <c r="CI93" i="77"/>
  <c r="CJ93" i="77"/>
  <c r="CK93" i="77"/>
  <c r="CL93" i="77"/>
  <c r="CM93" i="77"/>
  <c r="CN93" i="77"/>
  <c r="CO93" i="77"/>
  <c r="V94" i="77"/>
  <c r="W94" i="77"/>
  <c r="X94" i="77"/>
  <c r="Y94" i="77"/>
  <c r="Z94" i="77"/>
  <c r="AA94" i="77"/>
  <c r="AB94" i="77"/>
  <c r="AC94" i="77"/>
  <c r="AD94" i="77"/>
  <c r="AE94" i="77"/>
  <c r="AF94" i="77"/>
  <c r="AG94" i="77"/>
  <c r="AH94" i="77"/>
  <c r="AI94" i="77"/>
  <c r="AJ94" i="77"/>
  <c r="AK94" i="77"/>
  <c r="AL94" i="77"/>
  <c r="AM94" i="77"/>
  <c r="AN94" i="77"/>
  <c r="AO94" i="77"/>
  <c r="AP94" i="77"/>
  <c r="AQ94" i="77"/>
  <c r="AR94" i="77"/>
  <c r="AS94" i="77"/>
  <c r="AT94" i="77"/>
  <c r="AU94" i="77"/>
  <c r="AV94" i="77"/>
  <c r="AW94" i="77"/>
  <c r="AX94" i="77"/>
  <c r="AY94" i="77"/>
  <c r="AZ94" i="77"/>
  <c r="BA94" i="77"/>
  <c r="BB94" i="77"/>
  <c r="BC94" i="77"/>
  <c r="BD94" i="77"/>
  <c r="BE94" i="77"/>
  <c r="BF94" i="77"/>
  <c r="BG94" i="77"/>
  <c r="BH94" i="77"/>
  <c r="BI94" i="77"/>
  <c r="BJ94" i="77"/>
  <c r="BK94" i="77"/>
  <c r="BL94" i="77"/>
  <c r="BM94" i="77"/>
  <c r="BN94" i="77"/>
  <c r="BO94" i="77"/>
  <c r="BP94" i="77"/>
  <c r="BQ94" i="77"/>
  <c r="BR94" i="77"/>
  <c r="BS94" i="77"/>
  <c r="BT94" i="77"/>
  <c r="BU94" i="77"/>
  <c r="BV94" i="77"/>
  <c r="BW94" i="77"/>
  <c r="BX94" i="77"/>
  <c r="BY94" i="77"/>
  <c r="BZ94" i="77"/>
  <c r="CA94" i="77"/>
  <c r="CB94" i="77"/>
  <c r="CC94" i="77"/>
  <c r="CD94" i="77"/>
  <c r="CE94" i="77"/>
  <c r="CF94" i="77"/>
  <c r="CG94" i="77"/>
  <c r="CH94" i="77"/>
  <c r="CI94" i="77"/>
  <c r="CJ94" i="77"/>
  <c r="CK94" i="77"/>
  <c r="CL94" i="77"/>
  <c r="CM94" i="77"/>
  <c r="CN94" i="77"/>
  <c r="CO94" i="77"/>
  <c r="CO5" i="77"/>
  <c r="CN5" i="77"/>
  <c r="CM5" i="77"/>
  <c r="CL5" i="77"/>
  <c r="CK5" i="77"/>
  <c r="CJ5" i="77"/>
  <c r="CI5" i="77"/>
  <c r="CH5" i="77"/>
  <c r="CG5" i="77"/>
  <c r="CF5" i="77"/>
  <c r="CE5" i="77"/>
  <c r="CD5" i="77"/>
  <c r="CC5" i="77"/>
  <c r="CB5" i="77"/>
  <c r="CA5" i="77"/>
  <c r="BZ5" i="77"/>
  <c r="BY5" i="77"/>
  <c r="BX5" i="77"/>
  <c r="BW5" i="77"/>
  <c r="BV5" i="77"/>
  <c r="BU5" i="77"/>
  <c r="BT5" i="77"/>
  <c r="BS5" i="77"/>
  <c r="BR5" i="77"/>
  <c r="BQ5" i="77"/>
  <c r="BP5" i="77"/>
  <c r="BO5" i="77"/>
  <c r="BN5" i="77"/>
  <c r="BM5" i="77"/>
  <c r="BL5" i="77"/>
  <c r="BK5" i="77"/>
  <c r="BJ5" i="77"/>
  <c r="BI5" i="77"/>
  <c r="BH5" i="77"/>
  <c r="BG5" i="77"/>
  <c r="BF5" i="77"/>
  <c r="BE5" i="77"/>
  <c r="BD5" i="77"/>
  <c r="BC5" i="77"/>
  <c r="BB5" i="77"/>
  <c r="BA5" i="77"/>
  <c r="AZ5" i="77"/>
  <c r="AY5" i="77"/>
  <c r="AX5" i="77"/>
  <c r="AW5" i="77"/>
  <c r="AV5" i="77"/>
  <c r="AU5" i="77"/>
  <c r="AT5" i="77"/>
  <c r="AS5" i="77"/>
  <c r="AR5" i="77"/>
  <c r="AQ5" i="77"/>
  <c r="AP5" i="77"/>
  <c r="AO5" i="77"/>
  <c r="AN5" i="77"/>
  <c r="AM5" i="77"/>
  <c r="AL5" i="77"/>
  <c r="AK5" i="77"/>
  <c r="AJ5" i="77"/>
  <c r="AI5" i="77"/>
  <c r="AH5" i="77"/>
  <c r="AG5" i="77"/>
  <c r="AF5" i="77"/>
  <c r="AE5" i="77"/>
  <c r="AD5" i="77"/>
  <c r="AC5" i="77"/>
  <c r="AB5" i="77"/>
  <c r="AA5" i="77"/>
  <c r="Z5" i="77"/>
  <c r="Y5" i="77"/>
  <c r="X5" i="77"/>
  <c r="U94" i="77"/>
  <c r="T94" i="77"/>
  <c r="S94" i="77"/>
  <c r="R94" i="77"/>
  <c r="Q94" i="77"/>
  <c r="P94" i="77"/>
  <c r="U93" i="77"/>
  <c r="T93" i="77"/>
  <c r="S93" i="77"/>
  <c r="R93" i="77"/>
  <c r="Q93" i="77"/>
  <c r="P93" i="77"/>
  <c r="U92" i="77"/>
  <c r="T92" i="77"/>
  <c r="S92" i="77"/>
  <c r="R92" i="77"/>
  <c r="Q92" i="77"/>
  <c r="P92" i="77"/>
  <c r="U91" i="77"/>
  <c r="T91" i="77"/>
  <c r="S91" i="77"/>
  <c r="R91" i="77"/>
  <c r="Q91" i="77"/>
  <c r="P91" i="77"/>
  <c r="U90" i="77"/>
  <c r="T90" i="77"/>
  <c r="S90" i="77"/>
  <c r="R90" i="77"/>
  <c r="Q90" i="77"/>
  <c r="P90" i="77"/>
  <c r="U89" i="77"/>
  <c r="T89" i="77"/>
  <c r="S89" i="77"/>
  <c r="R89" i="77"/>
  <c r="Q89" i="77"/>
  <c r="P89" i="77"/>
  <c r="U88" i="77"/>
  <c r="T88" i="77"/>
  <c r="S88" i="77"/>
  <c r="R88" i="77"/>
  <c r="Q88" i="77"/>
  <c r="P88" i="77"/>
  <c r="U87" i="77"/>
  <c r="T87" i="77"/>
  <c r="S87" i="77"/>
  <c r="R87" i="77"/>
  <c r="Q87" i="77"/>
  <c r="P87" i="77"/>
  <c r="U86" i="77"/>
  <c r="T86" i="77"/>
  <c r="S86" i="77"/>
  <c r="R86" i="77"/>
  <c r="Q86" i="77"/>
  <c r="P86" i="77"/>
  <c r="U85" i="77"/>
  <c r="T85" i="77"/>
  <c r="S85" i="77"/>
  <c r="R85" i="77"/>
  <c r="Q85" i="77"/>
  <c r="P85" i="77"/>
  <c r="U84" i="77"/>
  <c r="T84" i="77"/>
  <c r="S84" i="77"/>
  <c r="R84" i="77"/>
  <c r="Q84" i="77"/>
  <c r="P84" i="77"/>
  <c r="U83" i="77"/>
  <c r="T83" i="77"/>
  <c r="S83" i="77"/>
  <c r="R83" i="77"/>
  <c r="Q83" i="77"/>
  <c r="P83" i="77"/>
  <c r="U82" i="77"/>
  <c r="T82" i="77"/>
  <c r="S82" i="77"/>
  <c r="R82" i="77"/>
  <c r="Q82" i="77"/>
  <c r="P82" i="77"/>
  <c r="U81" i="77"/>
  <c r="T81" i="77"/>
  <c r="S81" i="77"/>
  <c r="R81" i="77"/>
  <c r="Q81" i="77"/>
  <c r="P81" i="77"/>
  <c r="U80" i="77"/>
  <c r="T80" i="77"/>
  <c r="S80" i="77"/>
  <c r="R80" i="77"/>
  <c r="Q80" i="77"/>
  <c r="P80" i="77"/>
  <c r="U79" i="77"/>
  <c r="T79" i="77"/>
  <c r="S79" i="77"/>
  <c r="R79" i="77"/>
  <c r="Q79" i="77"/>
  <c r="P79" i="77"/>
  <c r="U78" i="77"/>
  <c r="T78" i="77"/>
  <c r="S78" i="77"/>
  <c r="R78" i="77"/>
  <c r="Q78" i="77"/>
  <c r="P78" i="77"/>
  <c r="U77" i="77"/>
  <c r="T77" i="77"/>
  <c r="S77" i="77"/>
  <c r="R77" i="77"/>
  <c r="Q77" i="77"/>
  <c r="P77" i="77"/>
  <c r="U76" i="77"/>
  <c r="T76" i="77"/>
  <c r="S76" i="77"/>
  <c r="R76" i="77"/>
  <c r="Q76" i="77"/>
  <c r="P76" i="77"/>
  <c r="U75" i="77"/>
  <c r="T75" i="77"/>
  <c r="S75" i="77"/>
  <c r="R75" i="77"/>
  <c r="Q75" i="77"/>
  <c r="P75" i="77"/>
  <c r="U74" i="77"/>
  <c r="T74" i="77"/>
  <c r="S74" i="77"/>
  <c r="R74" i="77"/>
  <c r="Q74" i="77"/>
  <c r="P74" i="77"/>
  <c r="U73" i="77"/>
  <c r="T73" i="77"/>
  <c r="S73" i="77"/>
  <c r="R73" i="77"/>
  <c r="Q73" i="77"/>
  <c r="P73" i="77"/>
  <c r="U72" i="77"/>
  <c r="T72" i="77"/>
  <c r="S72" i="77"/>
  <c r="R72" i="77"/>
  <c r="Q72" i="77"/>
  <c r="P72" i="77"/>
  <c r="U71" i="77"/>
  <c r="T71" i="77"/>
  <c r="S71" i="77"/>
  <c r="R71" i="77"/>
  <c r="Q71" i="77"/>
  <c r="P71" i="77"/>
  <c r="U70" i="77"/>
  <c r="T70" i="77"/>
  <c r="S70" i="77"/>
  <c r="R70" i="77"/>
  <c r="Q70" i="77"/>
  <c r="P70" i="77"/>
  <c r="U69" i="77"/>
  <c r="T69" i="77"/>
  <c r="S69" i="77"/>
  <c r="R69" i="77"/>
  <c r="Q69" i="77"/>
  <c r="P69" i="77"/>
  <c r="U68" i="77"/>
  <c r="T68" i="77"/>
  <c r="S68" i="77"/>
  <c r="R68" i="77"/>
  <c r="Q68" i="77"/>
  <c r="P68" i="77"/>
  <c r="U67" i="77"/>
  <c r="T67" i="77"/>
  <c r="S67" i="77"/>
  <c r="R67" i="77"/>
  <c r="Q67" i="77"/>
  <c r="P67" i="77"/>
  <c r="U66" i="77"/>
  <c r="T66" i="77"/>
  <c r="S66" i="77"/>
  <c r="R66" i="77"/>
  <c r="Q66" i="77"/>
  <c r="P66" i="77"/>
  <c r="U65" i="77"/>
  <c r="T65" i="77"/>
  <c r="S65" i="77"/>
  <c r="R65" i="77"/>
  <c r="Q65" i="77"/>
  <c r="P65" i="77"/>
  <c r="U64" i="77"/>
  <c r="T64" i="77"/>
  <c r="S64" i="77"/>
  <c r="R64" i="77"/>
  <c r="Q64" i="77"/>
  <c r="P64" i="77"/>
  <c r="U63" i="77"/>
  <c r="T63" i="77"/>
  <c r="S63" i="77"/>
  <c r="R63" i="77"/>
  <c r="Q63" i="77"/>
  <c r="P63" i="77"/>
  <c r="U62" i="77"/>
  <c r="T62" i="77"/>
  <c r="S62" i="77"/>
  <c r="R62" i="77"/>
  <c r="Q62" i="77"/>
  <c r="P62" i="77"/>
  <c r="U61" i="77"/>
  <c r="T61" i="77"/>
  <c r="S61" i="77"/>
  <c r="R61" i="77"/>
  <c r="Q61" i="77"/>
  <c r="P61" i="77"/>
  <c r="U60" i="77"/>
  <c r="T60" i="77"/>
  <c r="S60" i="77"/>
  <c r="R60" i="77"/>
  <c r="Q60" i="77"/>
  <c r="P60" i="77"/>
  <c r="U59" i="77"/>
  <c r="T59" i="77"/>
  <c r="S59" i="77"/>
  <c r="R59" i="77"/>
  <c r="Q59" i="77"/>
  <c r="P59" i="77"/>
  <c r="U58" i="77"/>
  <c r="T58" i="77"/>
  <c r="S58" i="77"/>
  <c r="R58" i="77"/>
  <c r="Q58" i="77"/>
  <c r="P58" i="77"/>
  <c r="U57" i="77"/>
  <c r="T57" i="77"/>
  <c r="S57" i="77"/>
  <c r="R57" i="77"/>
  <c r="Q57" i="77"/>
  <c r="P57" i="77"/>
  <c r="U56" i="77"/>
  <c r="T56" i="77"/>
  <c r="S56" i="77"/>
  <c r="R56" i="77"/>
  <c r="Q56" i="77"/>
  <c r="P56" i="77"/>
  <c r="U55" i="77"/>
  <c r="T55" i="77"/>
  <c r="S55" i="77"/>
  <c r="R55" i="77"/>
  <c r="Q55" i="77"/>
  <c r="P55" i="77"/>
  <c r="U54" i="77"/>
  <c r="T54" i="77"/>
  <c r="S54" i="77"/>
  <c r="R54" i="77"/>
  <c r="Q54" i="77"/>
  <c r="P54" i="77"/>
  <c r="U53" i="77"/>
  <c r="T53" i="77"/>
  <c r="S53" i="77"/>
  <c r="R53" i="77"/>
  <c r="Q53" i="77"/>
  <c r="P53" i="77"/>
  <c r="U52" i="77"/>
  <c r="T52" i="77"/>
  <c r="S52" i="77"/>
  <c r="R52" i="77"/>
  <c r="Q52" i="77"/>
  <c r="P52" i="77"/>
  <c r="U51" i="77"/>
  <c r="T51" i="77"/>
  <c r="S51" i="77"/>
  <c r="R51" i="77"/>
  <c r="Q51" i="77"/>
  <c r="P51" i="77"/>
  <c r="U50" i="77"/>
  <c r="T50" i="77"/>
  <c r="S50" i="77"/>
  <c r="R50" i="77"/>
  <c r="Q50" i="77"/>
  <c r="P50" i="77"/>
  <c r="U49" i="77"/>
  <c r="T49" i="77"/>
  <c r="S49" i="77"/>
  <c r="R49" i="77"/>
  <c r="Q49" i="77"/>
  <c r="P49" i="77"/>
  <c r="U48" i="77"/>
  <c r="T48" i="77"/>
  <c r="S48" i="77"/>
  <c r="R48" i="77"/>
  <c r="Q48" i="77"/>
  <c r="P48" i="77"/>
  <c r="U47" i="77"/>
  <c r="T47" i="77"/>
  <c r="S47" i="77"/>
  <c r="R47" i="77"/>
  <c r="Q47" i="77"/>
  <c r="P47" i="77"/>
  <c r="U46" i="77"/>
  <c r="T46" i="77"/>
  <c r="S46" i="77"/>
  <c r="R46" i="77"/>
  <c r="Q46" i="77"/>
  <c r="P46" i="77"/>
  <c r="U45" i="77"/>
  <c r="T45" i="77"/>
  <c r="S45" i="77"/>
  <c r="R45" i="77"/>
  <c r="Q45" i="77"/>
  <c r="P45" i="77"/>
  <c r="U44" i="77"/>
  <c r="T44" i="77"/>
  <c r="S44" i="77"/>
  <c r="R44" i="77"/>
  <c r="Q44" i="77"/>
  <c r="P44" i="77"/>
  <c r="U43" i="77"/>
  <c r="T43" i="77"/>
  <c r="S43" i="77"/>
  <c r="R43" i="77"/>
  <c r="Q43" i="77"/>
  <c r="P43" i="77"/>
  <c r="U42" i="77"/>
  <c r="T42" i="77"/>
  <c r="S42" i="77"/>
  <c r="R42" i="77"/>
  <c r="Q42" i="77"/>
  <c r="P42" i="77"/>
  <c r="U41" i="77"/>
  <c r="T41" i="77"/>
  <c r="S41" i="77"/>
  <c r="R41" i="77"/>
  <c r="Q41" i="77"/>
  <c r="P41" i="77"/>
  <c r="U40" i="77"/>
  <c r="T40" i="77"/>
  <c r="S40" i="77"/>
  <c r="R40" i="77"/>
  <c r="Q40" i="77"/>
  <c r="P40" i="77"/>
  <c r="U39" i="77"/>
  <c r="T39" i="77"/>
  <c r="S39" i="77"/>
  <c r="R39" i="77"/>
  <c r="Q39" i="77"/>
  <c r="P39" i="77"/>
  <c r="U38" i="77"/>
  <c r="T38" i="77"/>
  <c r="S38" i="77"/>
  <c r="R38" i="77"/>
  <c r="Q38" i="77"/>
  <c r="P38" i="77"/>
  <c r="U37" i="77"/>
  <c r="T37" i="77"/>
  <c r="S37" i="77"/>
  <c r="R37" i="77"/>
  <c r="Q37" i="77"/>
  <c r="P37" i="77"/>
  <c r="U36" i="77"/>
  <c r="T36" i="77"/>
  <c r="S36" i="77"/>
  <c r="R36" i="77"/>
  <c r="Q36" i="77"/>
  <c r="P36" i="77"/>
  <c r="U35" i="77"/>
  <c r="T35" i="77"/>
  <c r="S35" i="77"/>
  <c r="R35" i="77"/>
  <c r="Q35" i="77"/>
  <c r="P35" i="77"/>
  <c r="U34" i="77"/>
  <c r="T34" i="77"/>
  <c r="S34" i="77"/>
  <c r="R34" i="77"/>
  <c r="Q34" i="77"/>
  <c r="P34" i="77"/>
  <c r="U33" i="77"/>
  <c r="T33" i="77"/>
  <c r="S33" i="77"/>
  <c r="R33" i="77"/>
  <c r="Q33" i="77"/>
  <c r="P33" i="77"/>
  <c r="U32" i="77"/>
  <c r="T32" i="77"/>
  <c r="S32" i="77"/>
  <c r="R32" i="77"/>
  <c r="Q32" i="77"/>
  <c r="P32" i="77"/>
  <c r="U31" i="77"/>
  <c r="T31" i="77"/>
  <c r="S31" i="77"/>
  <c r="R31" i="77"/>
  <c r="Q31" i="77"/>
  <c r="P31" i="77"/>
  <c r="U30" i="77"/>
  <c r="T30" i="77"/>
  <c r="S30" i="77"/>
  <c r="R30" i="77"/>
  <c r="Q30" i="77"/>
  <c r="P30" i="77"/>
  <c r="U29" i="77"/>
  <c r="T29" i="77"/>
  <c r="S29" i="77"/>
  <c r="R29" i="77"/>
  <c r="Q29" i="77"/>
  <c r="P29" i="77"/>
  <c r="U28" i="77"/>
  <c r="T28" i="77"/>
  <c r="S28" i="77"/>
  <c r="R28" i="77"/>
  <c r="Q28" i="77"/>
  <c r="P28" i="77"/>
  <c r="U27" i="77"/>
  <c r="T27" i="77"/>
  <c r="S27" i="77"/>
  <c r="R27" i="77"/>
  <c r="Q27" i="77"/>
  <c r="P27" i="77"/>
  <c r="U26" i="77"/>
  <c r="T26" i="77"/>
  <c r="S26" i="77"/>
  <c r="R26" i="77"/>
  <c r="Q26" i="77"/>
  <c r="P26" i="77"/>
  <c r="U25" i="77"/>
  <c r="T25" i="77"/>
  <c r="S25" i="77"/>
  <c r="R25" i="77"/>
  <c r="Q25" i="77"/>
  <c r="P25" i="77"/>
  <c r="U24" i="77"/>
  <c r="T24" i="77"/>
  <c r="S24" i="77"/>
  <c r="R24" i="77"/>
  <c r="Q24" i="77"/>
  <c r="P24" i="77"/>
  <c r="U23" i="77"/>
  <c r="T23" i="77"/>
  <c r="S23" i="77"/>
  <c r="R23" i="77"/>
  <c r="Q23" i="77"/>
  <c r="P23" i="77"/>
  <c r="U22" i="77"/>
  <c r="T22" i="77"/>
  <c r="S22" i="77"/>
  <c r="R22" i="77"/>
  <c r="Q22" i="77"/>
  <c r="P22" i="77"/>
  <c r="U21" i="77"/>
  <c r="T21" i="77"/>
  <c r="S21" i="77"/>
  <c r="R21" i="77"/>
  <c r="Q21" i="77"/>
  <c r="P21" i="77"/>
  <c r="U20" i="77"/>
  <c r="T20" i="77"/>
  <c r="S20" i="77"/>
  <c r="R20" i="77"/>
  <c r="Q20" i="77"/>
  <c r="P20" i="77"/>
  <c r="U19" i="77"/>
  <c r="T19" i="77"/>
  <c r="S19" i="77"/>
  <c r="R19" i="77"/>
  <c r="Q19" i="77"/>
  <c r="P19" i="77"/>
  <c r="U18" i="77"/>
  <c r="T18" i="77"/>
  <c r="S18" i="77"/>
  <c r="R18" i="77"/>
  <c r="Q18" i="77"/>
  <c r="P18" i="77"/>
  <c r="U17" i="77"/>
  <c r="T17" i="77"/>
  <c r="S17" i="77"/>
  <c r="R17" i="77"/>
  <c r="Q17" i="77"/>
  <c r="P17" i="77"/>
  <c r="U16" i="77"/>
  <c r="T16" i="77"/>
  <c r="S16" i="77"/>
  <c r="R16" i="77"/>
  <c r="Q16" i="77"/>
  <c r="P16" i="77"/>
  <c r="U15" i="77"/>
  <c r="T15" i="77"/>
  <c r="S15" i="77"/>
  <c r="R15" i="77"/>
  <c r="Q15" i="77"/>
  <c r="P15" i="77"/>
  <c r="U14" i="77"/>
  <c r="T14" i="77"/>
  <c r="S14" i="77"/>
  <c r="R14" i="77"/>
  <c r="Q14" i="77"/>
  <c r="P14" i="77"/>
  <c r="U13" i="77"/>
  <c r="T13" i="77"/>
  <c r="S13" i="77"/>
  <c r="R13" i="77"/>
  <c r="Q13" i="77"/>
  <c r="P13" i="77"/>
  <c r="U12" i="77"/>
  <c r="T12" i="77"/>
  <c r="S12" i="77"/>
  <c r="R12" i="77"/>
  <c r="Q12" i="77"/>
  <c r="P12" i="77"/>
  <c r="U11" i="77"/>
  <c r="T11" i="77"/>
  <c r="S11" i="77"/>
  <c r="R11" i="77"/>
  <c r="Q11" i="77"/>
  <c r="P11" i="77"/>
  <c r="U10" i="77"/>
  <c r="T10" i="77"/>
  <c r="S10" i="77"/>
  <c r="R10" i="77"/>
  <c r="Q10" i="77"/>
  <c r="P10" i="77"/>
  <c r="U9" i="77"/>
  <c r="T9" i="77"/>
  <c r="S9" i="77"/>
  <c r="R9" i="77"/>
  <c r="Q9" i="77"/>
  <c r="P9" i="77"/>
  <c r="U8" i="77"/>
  <c r="T8" i="77"/>
  <c r="S8" i="77"/>
  <c r="R8" i="77"/>
  <c r="Q8" i="77"/>
  <c r="P8" i="77"/>
  <c r="U7" i="77"/>
  <c r="T7" i="77"/>
  <c r="S7" i="77"/>
  <c r="R7" i="77"/>
  <c r="Q7" i="77"/>
  <c r="P7" i="77"/>
  <c r="U6" i="77"/>
  <c r="T6" i="77"/>
  <c r="S6" i="77"/>
  <c r="R6" i="77"/>
  <c r="Q6" i="77"/>
  <c r="P6" i="77"/>
  <c r="U5" i="77"/>
  <c r="T5" i="77"/>
  <c r="S5" i="77"/>
  <c r="R5" i="77"/>
  <c r="Q5" i="77"/>
  <c r="P5" i="77"/>
  <c r="U4" i="77"/>
  <c r="T4" i="77"/>
  <c r="S4" i="77"/>
  <c r="R4" i="77"/>
  <c r="Q4" i="77"/>
  <c r="P4" i="77"/>
  <c r="W5" i="77"/>
  <c r="V5" i="77"/>
  <c r="BC3" i="5"/>
  <c r="BB3" i="5"/>
  <c r="BA3" i="5"/>
  <c r="AZ3" i="5"/>
  <c r="AS3" i="5"/>
  <c r="AR3" i="5"/>
  <c r="AQ3" i="5"/>
  <c r="AP3" i="5"/>
  <c r="J10" i="77"/>
  <c r="K10" i="77"/>
  <c r="L10" i="77"/>
  <c r="M10" i="77"/>
  <c r="N10" i="77"/>
  <c r="O10" i="77"/>
  <c r="J11" i="77"/>
  <c r="K11" i="77"/>
  <c r="L11" i="77"/>
  <c r="M11" i="77"/>
  <c r="N11" i="77"/>
  <c r="O11" i="77"/>
  <c r="J12" i="77"/>
  <c r="K12" i="77"/>
  <c r="L12" i="77"/>
  <c r="M12" i="77"/>
  <c r="N12" i="77"/>
  <c r="O12" i="77"/>
  <c r="J13" i="77"/>
  <c r="K13" i="77"/>
  <c r="L13" i="77"/>
  <c r="M13" i="77"/>
  <c r="N13" i="77"/>
  <c r="O13" i="77"/>
  <c r="J14" i="77"/>
  <c r="K14" i="77"/>
  <c r="L14" i="77"/>
  <c r="M14" i="77"/>
  <c r="N14" i="77"/>
  <c r="O14" i="77"/>
  <c r="J15" i="77"/>
  <c r="K15" i="77"/>
  <c r="L15" i="77"/>
  <c r="M15" i="77"/>
  <c r="N15" i="77"/>
  <c r="O15" i="77"/>
  <c r="J16" i="77"/>
  <c r="K16" i="77"/>
  <c r="L16" i="77"/>
  <c r="M16" i="77"/>
  <c r="N16" i="77"/>
  <c r="O16" i="77"/>
  <c r="J17" i="77"/>
  <c r="K17" i="77"/>
  <c r="L17" i="77"/>
  <c r="M17" i="77"/>
  <c r="N17" i="77"/>
  <c r="O17" i="77"/>
  <c r="J18" i="77"/>
  <c r="K18" i="77"/>
  <c r="L18" i="77"/>
  <c r="M18" i="77"/>
  <c r="N18" i="77"/>
  <c r="O18" i="77"/>
  <c r="J19" i="77"/>
  <c r="K19" i="77"/>
  <c r="L19" i="77"/>
  <c r="M19" i="77"/>
  <c r="N19" i="77"/>
  <c r="O19" i="77"/>
  <c r="J20" i="77"/>
  <c r="K20" i="77"/>
  <c r="L20" i="77"/>
  <c r="M20" i="77"/>
  <c r="N20" i="77"/>
  <c r="O20" i="77"/>
  <c r="J21" i="77"/>
  <c r="K21" i="77"/>
  <c r="L21" i="77"/>
  <c r="M21" i="77"/>
  <c r="N21" i="77"/>
  <c r="O21" i="77"/>
  <c r="J22" i="77"/>
  <c r="K22" i="77"/>
  <c r="L22" i="77"/>
  <c r="M22" i="77"/>
  <c r="N22" i="77"/>
  <c r="O22" i="77"/>
  <c r="J23" i="77"/>
  <c r="K23" i="77"/>
  <c r="L23" i="77"/>
  <c r="M23" i="77"/>
  <c r="N23" i="77"/>
  <c r="O23" i="77"/>
  <c r="J24" i="77"/>
  <c r="K24" i="77"/>
  <c r="L24" i="77"/>
  <c r="M24" i="77"/>
  <c r="N24" i="77"/>
  <c r="O24" i="77"/>
  <c r="J25" i="77"/>
  <c r="K25" i="77"/>
  <c r="L25" i="77"/>
  <c r="M25" i="77"/>
  <c r="N25" i="77"/>
  <c r="O25" i="77"/>
  <c r="J26" i="77"/>
  <c r="K26" i="77"/>
  <c r="L26" i="77"/>
  <c r="M26" i="77"/>
  <c r="N26" i="77"/>
  <c r="O26" i="77"/>
  <c r="J27" i="77"/>
  <c r="K27" i="77"/>
  <c r="L27" i="77"/>
  <c r="M27" i="77"/>
  <c r="N27" i="77"/>
  <c r="O27" i="77"/>
  <c r="J28" i="77"/>
  <c r="K28" i="77"/>
  <c r="L28" i="77"/>
  <c r="M28" i="77"/>
  <c r="N28" i="77"/>
  <c r="O28" i="77"/>
  <c r="J29" i="77"/>
  <c r="K29" i="77"/>
  <c r="L29" i="77"/>
  <c r="M29" i="77"/>
  <c r="N29" i="77"/>
  <c r="O29" i="77"/>
  <c r="J30" i="77"/>
  <c r="K30" i="77"/>
  <c r="L30" i="77"/>
  <c r="M30" i="77"/>
  <c r="N30" i="77"/>
  <c r="O30" i="77"/>
  <c r="J31" i="77"/>
  <c r="K31" i="77"/>
  <c r="L31" i="77"/>
  <c r="M31" i="77"/>
  <c r="N31" i="77"/>
  <c r="O31" i="77"/>
  <c r="J32" i="77"/>
  <c r="K32" i="77"/>
  <c r="L32" i="77"/>
  <c r="M32" i="77"/>
  <c r="N32" i="77"/>
  <c r="O32" i="77"/>
  <c r="J33" i="77"/>
  <c r="K33" i="77"/>
  <c r="L33" i="77"/>
  <c r="M33" i="77"/>
  <c r="N33" i="77"/>
  <c r="O33" i="77"/>
  <c r="J34" i="77"/>
  <c r="K34" i="77"/>
  <c r="L34" i="77"/>
  <c r="M34" i="77"/>
  <c r="N34" i="77"/>
  <c r="O34" i="77"/>
  <c r="J35" i="77"/>
  <c r="K35" i="77"/>
  <c r="L35" i="77"/>
  <c r="M35" i="77"/>
  <c r="N35" i="77"/>
  <c r="O35" i="77"/>
  <c r="J36" i="77"/>
  <c r="K36" i="77"/>
  <c r="L36" i="77"/>
  <c r="M36" i="77"/>
  <c r="N36" i="77"/>
  <c r="O36" i="77"/>
  <c r="J37" i="77"/>
  <c r="K37" i="77"/>
  <c r="L37" i="77"/>
  <c r="M37" i="77"/>
  <c r="N37" i="77"/>
  <c r="O37" i="77"/>
  <c r="J38" i="77"/>
  <c r="K38" i="77"/>
  <c r="L38" i="77"/>
  <c r="M38" i="77"/>
  <c r="N38" i="77"/>
  <c r="O38" i="77"/>
  <c r="J39" i="77"/>
  <c r="K39" i="77"/>
  <c r="L39" i="77"/>
  <c r="M39" i="77"/>
  <c r="N39" i="77"/>
  <c r="O39" i="77"/>
  <c r="J40" i="77"/>
  <c r="K40" i="77"/>
  <c r="L40" i="77"/>
  <c r="M40" i="77"/>
  <c r="N40" i="77"/>
  <c r="O40" i="77"/>
  <c r="J41" i="77"/>
  <c r="K41" i="77"/>
  <c r="L41" i="77"/>
  <c r="M41" i="77"/>
  <c r="N41" i="77"/>
  <c r="O41" i="77"/>
  <c r="J42" i="77"/>
  <c r="K42" i="77"/>
  <c r="L42" i="77"/>
  <c r="M42" i="77"/>
  <c r="N42" i="77"/>
  <c r="O42" i="77"/>
  <c r="J43" i="77"/>
  <c r="K43" i="77"/>
  <c r="L43" i="77"/>
  <c r="M43" i="77"/>
  <c r="N43" i="77"/>
  <c r="O43" i="77"/>
  <c r="J44" i="77"/>
  <c r="K44" i="77"/>
  <c r="L44" i="77"/>
  <c r="M44" i="77"/>
  <c r="N44" i="77"/>
  <c r="O44" i="77"/>
  <c r="J45" i="77"/>
  <c r="K45" i="77"/>
  <c r="L45" i="77"/>
  <c r="M45" i="77"/>
  <c r="N45" i="77"/>
  <c r="O45" i="77"/>
  <c r="J46" i="77"/>
  <c r="K46" i="77"/>
  <c r="L46" i="77"/>
  <c r="M46" i="77"/>
  <c r="N46" i="77"/>
  <c r="O46" i="77"/>
  <c r="J47" i="77"/>
  <c r="K47" i="77"/>
  <c r="L47" i="77"/>
  <c r="M47" i="77"/>
  <c r="N47" i="77"/>
  <c r="O47" i="77"/>
  <c r="J48" i="77"/>
  <c r="K48" i="77"/>
  <c r="L48" i="77"/>
  <c r="M48" i="77"/>
  <c r="N48" i="77"/>
  <c r="O48" i="77"/>
  <c r="J49" i="77"/>
  <c r="K49" i="77"/>
  <c r="L49" i="77"/>
  <c r="M49" i="77"/>
  <c r="N49" i="77"/>
  <c r="O49" i="77"/>
  <c r="J50" i="77"/>
  <c r="K50" i="77"/>
  <c r="L50" i="77"/>
  <c r="M50" i="77"/>
  <c r="N50" i="77"/>
  <c r="O50" i="77"/>
  <c r="J51" i="77"/>
  <c r="K51" i="77"/>
  <c r="L51" i="77"/>
  <c r="M51" i="77"/>
  <c r="N51" i="77"/>
  <c r="O51" i="77"/>
  <c r="J52" i="77"/>
  <c r="K52" i="77"/>
  <c r="L52" i="77"/>
  <c r="M52" i="77"/>
  <c r="N52" i="77"/>
  <c r="O52" i="77"/>
  <c r="J53" i="77"/>
  <c r="K53" i="77"/>
  <c r="L53" i="77"/>
  <c r="M53" i="77"/>
  <c r="N53" i="77"/>
  <c r="O53" i="77"/>
  <c r="J54" i="77"/>
  <c r="K54" i="77"/>
  <c r="L54" i="77"/>
  <c r="M54" i="77"/>
  <c r="N54" i="77"/>
  <c r="O54" i="77"/>
  <c r="J55" i="77"/>
  <c r="K55" i="77"/>
  <c r="L55" i="77"/>
  <c r="M55" i="77"/>
  <c r="N55" i="77"/>
  <c r="O55" i="77"/>
  <c r="J56" i="77"/>
  <c r="K56" i="77"/>
  <c r="L56" i="77"/>
  <c r="M56" i="77"/>
  <c r="N56" i="77"/>
  <c r="O56" i="77"/>
  <c r="J57" i="77"/>
  <c r="K57" i="77"/>
  <c r="L57" i="77"/>
  <c r="M57" i="77"/>
  <c r="N57" i="77"/>
  <c r="O57" i="77"/>
  <c r="J58" i="77"/>
  <c r="K58" i="77"/>
  <c r="L58" i="77"/>
  <c r="M58" i="77"/>
  <c r="N58" i="77"/>
  <c r="O58" i="77"/>
  <c r="J59" i="77"/>
  <c r="K59" i="77"/>
  <c r="L59" i="77"/>
  <c r="M59" i="77"/>
  <c r="N59" i="77"/>
  <c r="O59" i="77"/>
  <c r="J60" i="77"/>
  <c r="K60" i="77"/>
  <c r="L60" i="77"/>
  <c r="M60" i="77"/>
  <c r="N60" i="77"/>
  <c r="O60" i="77"/>
  <c r="J61" i="77"/>
  <c r="K61" i="77"/>
  <c r="L61" i="77"/>
  <c r="M61" i="77"/>
  <c r="N61" i="77"/>
  <c r="O61" i="77"/>
  <c r="J62" i="77"/>
  <c r="K62" i="77"/>
  <c r="L62" i="77"/>
  <c r="M62" i="77"/>
  <c r="N62" i="77"/>
  <c r="O62" i="77"/>
  <c r="J63" i="77"/>
  <c r="K63" i="77"/>
  <c r="L63" i="77"/>
  <c r="M63" i="77"/>
  <c r="N63" i="77"/>
  <c r="O63" i="77"/>
  <c r="J64" i="77"/>
  <c r="K64" i="77"/>
  <c r="L64" i="77"/>
  <c r="M64" i="77"/>
  <c r="N64" i="77"/>
  <c r="O64" i="77"/>
  <c r="J65" i="77"/>
  <c r="K65" i="77"/>
  <c r="L65" i="77"/>
  <c r="M65" i="77"/>
  <c r="N65" i="77"/>
  <c r="O65" i="77"/>
  <c r="J66" i="77"/>
  <c r="K66" i="77"/>
  <c r="L66" i="77"/>
  <c r="M66" i="77"/>
  <c r="N66" i="77"/>
  <c r="O66" i="77"/>
  <c r="J67" i="77"/>
  <c r="K67" i="77"/>
  <c r="L67" i="77"/>
  <c r="N67" i="77"/>
  <c r="O67" i="77"/>
  <c r="J68" i="77"/>
  <c r="K68" i="77"/>
  <c r="L68" i="77"/>
  <c r="M68" i="77"/>
  <c r="N68" i="77"/>
  <c r="O68" i="77"/>
  <c r="J69" i="77"/>
  <c r="K69" i="77"/>
  <c r="L69" i="77"/>
  <c r="M69" i="77"/>
  <c r="N69" i="77"/>
  <c r="O69" i="77"/>
  <c r="J70" i="77"/>
  <c r="K70" i="77"/>
  <c r="L70" i="77"/>
  <c r="M70" i="77"/>
  <c r="N70" i="77"/>
  <c r="O70" i="77"/>
  <c r="J71" i="77"/>
  <c r="K71" i="77"/>
  <c r="L71" i="77"/>
  <c r="M71" i="77"/>
  <c r="N71" i="77"/>
  <c r="O71" i="77"/>
  <c r="J72" i="77"/>
  <c r="K72" i="77"/>
  <c r="L72" i="77"/>
  <c r="M72" i="77"/>
  <c r="N72" i="77"/>
  <c r="O72" i="77"/>
  <c r="J73" i="77"/>
  <c r="K73" i="77"/>
  <c r="L73" i="77"/>
  <c r="M73" i="77"/>
  <c r="N73" i="77"/>
  <c r="O73" i="77"/>
  <c r="J74" i="77"/>
  <c r="K74" i="77"/>
  <c r="L74" i="77"/>
  <c r="M74" i="77"/>
  <c r="N74" i="77"/>
  <c r="O74" i="77"/>
  <c r="J75" i="77"/>
  <c r="K75" i="77"/>
  <c r="L75" i="77"/>
  <c r="M75" i="77"/>
  <c r="N75" i="77"/>
  <c r="O75" i="77"/>
  <c r="J76" i="77"/>
  <c r="K76" i="77"/>
  <c r="L76" i="77"/>
  <c r="M76" i="77"/>
  <c r="N76" i="77"/>
  <c r="O76" i="77"/>
  <c r="J77" i="77"/>
  <c r="K77" i="77"/>
  <c r="L77" i="77"/>
  <c r="M77" i="77"/>
  <c r="N77" i="77"/>
  <c r="O77" i="77"/>
  <c r="J78" i="77"/>
  <c r="K78" i="77"/>
  <c r="L78" i="77"/>
  <c r="M78" i="77"/>
  <c r="N78" i="77"/>
  <c r="O78" i="77"/>
  <c r="J79" i="77"/>
  <c r="K79" i="77"/>
  <c r="L79" i="77"/>
  <c r="M79" i="77"/>
  <c r="N79" i="77"/>
  <c r="O79" i="77"/>
  <c r="J80" i="77"/>
  <c r="K80" i="77"/>
  <c r="L80" i="77"/>
  <c r="M80" i="77"/>
  <c r="N80" i="77"/>
  <c r="O80" i="77"/>
  <c r="J81" i="77"/>
  <c r="K81" i="77"/>
  <c r="L81" i="77"/>
  <c r="M81" i="77"/>
  <c r="N81" i="77"/>
  <c r="O81" i="77"/>
  <c r="J82" i="77"/>
  <c r="K82" i="77"/>
  <c r="L82" i="77"/>
  <c r="M82" i="77"/>
  <c r="N82" i="77"/>
  <c r="O82" i="77"/>
  <c r="J83" i="77"/>
  <c r="K83" i="77"/>
  <c r="L83" i="77"/>
  <c r="M83" i="77"/>
  <c r="N83" i="77"/>
  <c r="O83" i="77"/>
  <c r="J84" i="77"/>
  <c r="K84" i="77"/>
  <c r="L84" i="77"/>
  <c r="M84" i="77"/>
  <c r="N84" i="77"/>
  <c r="O84" i="77"/>
  <c r="J85" i="77"/>
  <c r="K85" i="77"/>
  <c r="L85" i="77"/>
  <c r="M85" i="77"/>
  <c r="N85" i="77"/>
  <c r="O85" i="77"/>
  <c r="J86" i="77"/>
  <c r="K86" i="77"/>
  <c r="L86" i="77"/>
  <c r="M86" i="77"/>
  <c r="N86" i="77"/>
  <c r="O86" i="77"/>
  <c r="J87" i="77"/>
  <c r="K87" i="77"/>
  <c r="L87" i="77"/>
  <c r="M87" i="77"/>
  <c r="N87" i="77"/>
  <c r="O87" i="77"/>
  <c r="J88" i="77"/>
  <c r="K88" i="77"/>
  <c r="L88" i="77"/>
  <c r="M88" i="77"/>
  <c r="N88" i="77"/>
  <c r="O88" i="77"/>
  <c r="J89" i="77"/>
  <c r="K89" i="77"/>
  <c r="L89" i="77"/>
  <c r="M89" i="77"/>
  <c r="N89" i="77"/>
  <c r="O89" i="77"/>
  <c r="J90" i="77"/>
  <c r="K90" i="77"/>
  <c r="L90" i="77"/>
  <c r="M90" i="77"/>
  <c r="N90" i="77"/>
  <c r="O90" i="77"/>
  <c r="J91" i="77"/>
  <c r="K91" i="77"/>
  <c r="L91" i="77"/>
  <c r="M91" i="77"/>
  <c r="N91" i="77"/>
  <c r="O91" i="77"/>
  <c r="J92" i="77"/>
  <c r="K92" i="77"/>
  <c r="L92" i="77"/>
  <c r="M92" i="77"/>
  <c r="N92" i="77"/>
  <c r="O92" i="77"/>
  <c r="J93" i="77"/>
  <c r="K93" i="77"/>
  <c r="L93" i="77"/>
  <c r="M93" i="77"/>
  <c r="N93" i="77"/>
  <c r="O93" i="77"/>
  <c r="J94" i="77"/>
  <c r="K94" i="77"/>
  <c r="L94" i="77"/>
  <c r="M94" i="77"/>
  <c r="N94" i="77"/>
  <c r="O94" i="77"/>
  <c r="O4" i="77"/>
  <c r="O6" i="77"/>
  <c r="O7" i="77"/>
  <c r="O8" i="77"/>
  <c r="O9" i="77"/>
  <c r="O5" i="77"/>
  <c r="N4" i="77"/>
  <c r="N6" i="77"/>
  <c r="N7" i="77"/>
  <c r="N8" i="77"/>
  <c r="N9" i="77"/>
  <c r="N5" i="77"/>
  <c r="M5" i="77"/>
  <c r="M6" i="77"/>
  <c r="M7" i="77"/>
  <c r="M8" i="77"/>
  <c r="M9" i="77"/>
  <c r="M4" i="77"/>
  <c r="L6" i="77"/>
  <c r="L7" i="77"/>
  <c r="L8" i="77"/>
  <c r="L9" i="77"/>
  <c r="L4" i="77"/>
  <c r="L5" i="77"/>
  <c r="J5" i="77"/>
  <c r="K5" i="77"/>
  <c r="J6" i="77"/>
  <c r="K6" i="77"/>
  <c r="J7" i="77"/>
  <c r="K7" i="77"/>
  <c r="J8" i="77"/>
  <c r="K8" i="77"/>
  <c r="J9" i="77"/>
  <c r="K9" i="77"/>
  <c r="K4" i="77"/>
  <c r="J4" i="77"/>
  <c r="D27" i="77"/>
  <c r="E27" i="77"/>
  <c r="F27" i="77"/>
  <c r="G27" i="77"/>
  <c r="D28" i="77"/>
  <c r="E28" i="77"/>
  <c r="F28" i="77"/>
  <c r="G28" i="77"/>
  <c r="D29" i="77"/>
  <c r="E29" i="77"/>
  <c r="F29" i="77"/>
  <c r="G29" i="77"/>
  <c r="D30" i="77"/>
  <c r="E30" i="77"/>
  <c r="F30" i="77"/>
  <c r="G30" i="77"/>
  <c r="D31" i="77"/>
  <c r="E31" i="77"/>
  <c r="F31" i="77"/>
  <c r="G31" i="77"/>
  <c r="D32" i="77"/>
  <c r="E32" i="77"/>
  <c r="F32" i="77"/>
  <c r="G32" i="77"/>
  <c r="D33" i="77"/>
  <c r="E33" i="77"/>
  <c r="F33" i="77"/>
  <c r="G33" i="77"/>
  <c r="D34" i="77"/>
  <c r="E34" i="77"/>
  <c r="F34" i="77"/>
  <c r="G34" i="77"/>
  <c r="D35" i="77"/>
  <c r="E35" i="77"/>
  <c r="F35" i="77"/>
  <c r="G35" i="77"/>
  <c r="D36" i="77"/>
  <c r="E36" i="77"/>
  <c r="F36" i="77"/>
  <c r="G36" i="77"/>
  <c r="D37" i="77"/>
  <c r="E37" i="77"/>
  <c r="F37" i="77"/>
  <c r="G37" i="77"/>
  <c r="D38" i="77"/>
  <c r="E38" i="77"/>
  <c r="F38" i="77"/>
  <c r="G38" i="77"/>
  <c r="D39" i="77"/>
  <c r="E39" i="77"/>
  <c r="F39" i="77"/>
  <c r="G39" i="77"/>
  <c r="D40" i="77"/>
  <c r="E40" i="77"/>
  <c r="F40" i="77"/>
  <c r="G40" i="77"/>
  <c r="D41" i="77"/>
  <c r="E41" i="77"/>
  <c r="F41" i="77"/>
  <c r="G41" i="77"/>
  <c r="D42" i="77"/>
  <c r="E42" i="77"/>
  <c r="F42" i="77"/>
  <c r="G42" i="77"/>
  <c r="D43" i="77"/>
  <c r="E43" i="77"/>
  <c r="F43" i="77"/>
  <c r="G43" i="77"/>
  <c r="D44" i="77"/>
  <c r="E44" i="77"/>
  <c r="F44" i="77"/>
  <c r="G44" i="77"/>
  <c r="D45" i="77"/>
  <c r="E45" i="77"/>
  <c r="F45" i="77"/>
  <c r="G45" i="77"/>
  <c r="D46" i="77"/>
  <c r="E46" i="77"/>
  <c r="F46" i="77"/>
  <c r="G46" i="77"/>
  <c r="D47" i="77"/>
  <c r="E47" i="77"/>
  <c r="F47" i="77"/>
  <c r="G47" i="77"/>
  <c r="D48" i="77"/>
  <c r="E48" i="77"/>
  <c r="F48" i="77"/>
  <c r="G48" i="77"/>
  <c r="D49" i="77"/>
  <c r="E49" i="77"/>
  <c r="F49" i="77"/>
  <c r="G49" i="77"/>
  <c r="D50" i="77"/>
  <c r="E50" i="77"/>
  <c r="F50" i="77"/>
  <c r="G50" i="77"/>
  <c r="D51" i="77"/>
  <c r="E51" i="77"/>
  <c r="F51" i="77"/>
  <c r="G51" i="77"/>
  <c r="D52" i="77"/>
  <c r="E52" i="77"/>
  <c r="F52" i="77"/>
  <c r="G52" i="77"/>
  <c r="D53" i="77"/>
  <c r="E53" i="77"/>
  <c r="F53" i="77"/>
  <c r="G53" i="77"/>
  <c r="D54" i="77"/>
  <c r="E54" i="77"/>
  <c r="F54" i="77"/>
  <c r="G54" i="77"/>
  <c r="D55" i="77"/>
  <c r="E55" i="77"/>
  <c r="F55" i="77"/>
  <c r="G55" i="77"/>
  <c r="D56" i="77"/>
  <c r="E56" i="77"/>
  <c r="F56" i="77"/>
  <c r="G56" i="77"/>
  <c r="D57" i="77"/>
  <c r="E57" i="77"/>
  <c r="F57" i="77"/>
  <c r="G57" i="77"/>
  <c r="F58" i="77"/>
  <c r="G58" i="77"/>
  <c r="D59" i="77"/>
  <c r="E59" i="77"/>
  <c r="F59" i="77"/>
  <c r="G59" i="77"/>
  <c r="D60" i="77"/>
  <c r="E60" i="77"/>
  <c r="F60" i="77"/>
  <c r="G60" i="77"/>
  <c r="D61" i="77"/>
  <c r="E61" i="77"/>
  <c r="F61" i="77"/>
  <c r="G61" i="77"/>
  <c r="D62" i="77"/>
  <c r="E62" i="77"/>
  <c r="F62" i="77"/>
  <c r="G62" i="77"/>
  <c r="D63" i="77"/>
  <c r="E63" i="77"/>
  <c r="F63" i="77"/>
  <c r="G63" i="77"/>
  <c r="D64" i="77"/>
  <c r="E64" i="77"/>
  <c r="F64" i="77"/>
  <c r="G64" i="77"/>
  <c r="D65" i="77"/>
  <c r="E65" i="77"/>
  <c r="F65" i="77"/>
  <c r="G65" i="77"/>
  <c r="E66" i="77"/>
  <c r="F66" i="77"/>
  <c r="G66" i="77"/>
  <c r="D67" i="77"/>
  <c r="E67" i="77"/>
  <c r="F67" i="77"/>
  <c r="G67" i="77"/>
  <c r="D68" i="77"/>
  <c r="E68" i="77"/>
  <c r="F68" i="77"/>
  <c r="G68" i="77"/>
  <c r="D69" i="77"/>
  <c r="E69" i="77"/>
  <c r="F69" i="77"/>
  <c r="G69" i="77"/>
  <c r="D70" i="77"/>
  <c r="E70" i="77"/>
  <c r="F70" i="77"/>
  <c r="G70" i="77"/>
  <c r="D71" i="77"/>
  <c r="E71" i="77"/>
  <c r="F71" i="77"/>
  <c r="G71" i="77"/>
  <c r="D72" i="77"/>
  <c r="E72" i="77"/>
  <c r="F72" i="77"/>
  <c r="G72" i="77"/>
  <c r="D73" i="77"/>
  <c r="E73" i="77"/>
  <c r="F73" i="77"/>
  <c r="G73" i="77"/>
  <c r="D74" i="77"/>
  <c r="E74" i="77"/>
  <c r="F74" i="77"/>
  <c r="G74" i="77"/>
  <c r="D75" i="77"/>
  <c r="E75" i="77"/>
  <c r="F75" i="77"/>
  <c r="G75" i="77"/>
  <c r="D76" i="77"/>
  <c r="E76" i="77"/>
  <c r="F76" i="77"/>
  <c r="G76" i="77"/>
  <c r="D77" i="77"/>
  <c r="E77" i="77"/>
  <c r="F77" i="77"/>
  <c r="G77" i="77"/>
  <c r="D78" i="77"/>
  <c r="E78" i="77"/>
  <c r="F78" i="77"/>
  <c r="G78" i="77"/>
  <c r="D79" i="77"/>
  <c r="E79" i="77"/>
  <c r="F79" i="77"/>
  <c r="G79" i="77"/>
  <c r="D80" i="77"/>
  <c r="E80" i="77"/>
  <c r="F80" i="77"/>
  <c r="G80" i="77"/>
  <c r="D81" i="77"/>
  <c r="E81" i="77"/>
  <c r="F81" i="77"/>
  <c r="G81" i="77"/>
  <c r="D82" i="77"/>
  <c r="E82" i="77"/>
  <c r="F82" i="77"/>
  <c r="G82" i="77"/>
  <c r="D83" i="77"/>
  <c r="E83" i="77"/>
  <c r="F83" i="77"/>
  <c r="G83" i="77"/>
  <c r="D84" i="77"/>
  <c r="E84" i="77"/>
  <c r="F84" i="77"/>
  <c r="G84" i="77"/>
  <c r="D85" i="77"/>
  <c r="E85" i="77"/>
  <c r="F85" i="77"/>
  <c r="G85" i="77"/>
  <c r="D86" i="77"/>
  <c r="E86" i="77"/>
  <c r="F86" i="77"/>
  <c r="G86" i="77"/>
  <c r="D87" i="77"/>
  <c r="E87" i="77"/>
  <c r="F87" i="77"/>
  <c r="G87" i="77"/>
  <c r="D88" i="77"/>
  <c r="E88" i="77"/>
  <c r="F88" i="77"/>
  <c r="G88" i="77"/>
  <c r="D89" i="77"/>
  <c r="E89" i="77"/>
  <c r="F89" i="77"/>
  <c r="G89" i="77"/>
  <c r="D90" i="77"/>
  <c r="E90" i="77"/>
  <c r="F90" i="77"/>
  <c r="G90" i="77"/>
  <c r="D91" i="77"/>
  <c r="E91" i="77"/>
  <c r="F91" i="77"/>
  <c r="G91" i="77"/>
  <c r="D92" i="77"/>
  <c r="E92" i="77"/>
  <c r="F92" i="77"/>
  <c r="G92" i="77"/>
  <c r="D93" i="77"/>
  <c r="E93" i="77"/>
  <c r="F93" i="77"/>
  <c r="G93" i="77"/>
  <c r="D94" i="77"/>
  <c r="E94" i="77"/>
  <c r="F94" i="77"/>
  <c r="G94" i="77"/>
  <c r="D10" i="77"/>
  <c r="E10" i="77"/>
  <c r="F10" i="77"/>
  <c r="G10" i="77"/>
  <c r="D11" i="77"/>
  <c r="E11" i="77"/>
  <c r="F11" i="77"/>
  <c r="G11" i="77"/>
  <c r="D12" i="77"/>
  <c r="E12" i="77"/>
  <c r="F12" i="77"/>
  <c r="G12" i="77"/>
  <c r="D13" i="77"/>
  <c r="E13" i="77"/>
  <c r="F13" i="77"/>
  <c r="G13" i="77"/>
  <c r="D14" i="77"/>
  <c r="E14" i="77"/>
  <c r="F14" i="77"/>
  <c r="G14" i="77"/>
  <c r="D15" i="77"/>
  <c r="E15" i="77"/>
  <c r="F15" i="77"/>
  <c r="G15" i="77"/>
  <c r="D16" i="77"/>
  <c r="E16" i="77"/>
  <c r="F16" i="77"/>
  <c r="G16" i="77"/>
  <c r="D17" i="77"/>
  <c r="E17" i="77"/>
  <c r="F17" i="77"/>
  <c r="G17" i="77"/>
  <c r="D18" i="77"/>
  <c r="E18" i="77"/>
  <c r="F18" i="77"/>
  <c r="G18" i="77"/>
  <c r="D19" i="77"/>
  <c r="E19" i="77"/>
  <c r="F19" i="77"/>
  <c r="G19" i="77"/>
  <c r="D20" i="77"/>
  <c r="E20" i="77"/>
  <c r="F20" i="77"/>
  <c r="G20" i="77"/>
  <c r="D21" i="77"/>
  <c r="E21" i="77"/>
  <c r="F21" i="77"/>
  <c r="G21" i="77"/>
  <c r="F22" i="77"/>
  <c r="G22" i="77"/>
  <c r="D23" i="77"/>
  <c r="E23" i="77"/>
  <c r="F23" i="77"/>
  <c r="G23" i="77"/>
  <c r="D24" i="77"/>
  <c r="E24" i="77"/>
  <c r="F24" i="77"/>
  <c r="G24" i="77"/>
  <c r="D25" i="77"/>
  <c r="E25" i="77"/>
  <c r="F25" i="77"/>
  <c r="G25" i="77"/>
  <c r="D26" i="77"/>
  <c r="E26" i="77"/>
  <c r="F26" i="77"/>
  <c r="G26" i="77"/>
  <c r="G4" i="77" l="1"/>
  <c r="G5" i="77"/>
  <c r="D4" i="77"/>
  <c r="E4" i="77"/>
  <c r="F4" i="77"/>
  <c r="E6" i="77"/>
  <c r="E7" i="77"/>
  <c r="E8" i="77"/>
  <c r="E9" i="77"/>
  <c r="E5" i="77"/>
  <c r="D6" i="77"/>
  <c r="D7" i="77"/>
  <c r="D8" i="77"/>
  <c r="D9" i="77"/>
  <c r="D5" i="77"/>
  <c r="F6" i="77"/>
  <c r="F7" i="77"/>
  <c r="F8" i="77"/>
  <c r="F9" i="77"/>
  <c r="G6" i="77"/>
  <c r="G7" i="77"/>
  <c r="G8" i="77"/>
  <c r="G9" i="77"/>
  <c r="F5" i="77"/>
  <c r="K58" i="62"/>
  <c r="K59" i="62"/>
  <c r="K63" i="62"/>
  <c r="K64" i="62"/>
  <c r="P28" i="72"/>
  <c r="W28" i="72"/>
  <c r="X28" i="72"/>
  <c r="P29" i="72"/>
  <c r="W29" i="72"/>
  <c r="X29" i="72"/>
  <c r="P28" i="71"/>
  <c r="W28" i="71"/>
  <c r="P29" i="71"/>
  <c r="W29" i="71"/>
  <c r="P30" i="71"/>
  <c r="W30" i="71"/>
  <c r="P31" i="71"/>
  <c r="W31" i="71"/>
  <c r="P32" i="71"/>
  <c r="W32" i="71"/>
  <c r="P33" i="71"/>
  <c r="W33" i="71"/>
  <c r="P34" i="71"/>
  <c r="W34" i="71"/>
  <c r="P35" i="71"/>
  <c r="W35" i="71"/>
  <c r="P36" i="71"/>
  <c r="W36" i="71"/>
  <c r="P37" i="71"/>
  <c r="W37" i="71"/>
  <c r="P38" i="71"/>
  <c r="W38" i="71"/>
  <c r="P39" i="71"/>
  <c r="W39" i="71"/>
  <c r="P40" i="71"/>
  <c r="W40" i="71"/>
  <c r="P41" i="71"/>
  <c r="W41" i="71"/>
  <c r="P42" i="71"/>
  <c r="W42" i="71"/>
  <c r="P43" i="71"/>
  <c r="W43" i="71"/>
  <c r="P44" i="71"/>
  <c r="W44" i="71"/>
  <c r="P45" i="71"/>
  <c r="W45" i="71"/>
  <c r="P46" i="71"/>
  <c r="W46" i="71"/>
  <c r="X28" i="68"/>
  <c r="X29" i="68"/>
  <c r="P28" i="67"/>
  <c r="W28" i="67"/>
  <c r="P29" i="67"/>
  <c r="W29" i="67"/>
  <c r="P30" i="67"/>
  <c r="W30" i="67"/>
  <c r="P31" i="67"/>
  <c r="W31" i="67"/>
  <c r="P32" i="67"/>
  <c r="W32" i="67"/>
  <c r="P33" i="67"/>
  <c r="W33" i="67"/>
  <c r="P34" i="67"/>
  <c r="W34" i="67"/>
  <c r="P35" i="67"/>
  <c r="W35" i="67"/>
  <c r="P36" i="67"/>
  <c r="W36" i="67"/>
  <c r="P37" i="67"/>
  <c r="W37" i="67"/>
  <c r="P38" i="67"/>
  <c r="W38" i="67"/>
  <c r="P39" i="67"/>
  <c r="W39" i="67"/>
  <c r="P40" i="67"/>
  <c r="W40" i="67"/>
  <c r="P41" i="67"/>
  <c r="W41" i="67"/>
  <c r="P42" i="67"/>
  <c r="W42" i="67"/>
  <c r="P43" i="67"/>
  <c r="W43" i="67"/>
  <c r="P44" i="67"/>
  <c r="W44" i="67"/>
  <c r="P45" i="67"/>
  <c r="W45" i="67"/>
  <c r="P46" i="67"/>
  <c r="W46" i="67"/>
  <c r="X28" i="67"/>
  <c r="X29" i="67"/>
  <c r="K62" i="62" l="1"/>
  <c r="K57" i="62"/>
  <c r="I58" i="60"/>
  <c r="J58" i="60"/>
  <c r="K58" i="60"/>
  <c r="I59" i="60"/>
  <c r="J59" i="60"/>
  <c r="K59" i="60"/>
  <c r="E59" i="63"/>
  <c r="D59" i="63"/>
  <c r="C59" i="63"/>
  <c r="E58" i="63"/>
  <c r="D58" i="63"/>
  <c r="C58" i="63"/>
  <c r="I63" i="60"/>
  <c r="J63" i="60"/>
  <c r="K63" i="60"/>
  <c r="I64" i="60"/>
  <c r="J64" i="60"/>
  <c r="K64" i="60"/>
  <c r="I56" i="64"/>
  <c r="J56" i="64"/>
  <c r="K56" i="64"/>
  <c r="I57" i="64"/>
  <c r="J57" i="64"/>
  <c r="K57" i="64"/>
  <c r="Q57" i="76"/>
  <c r="P57" i="76"/>
  <c r="O57" i="76"/>
  <c r="O55" i="76" s="1"/>
  <c r="K57" i="76"/>
  <c r="J57" i="76"/>
  <c r="I57" i="76"/>
  <c r="E57" i="76"/>
  <c r="D57" i="76"/>
  <c r="C57" i="76"/>
  <c r="Q56" i="76"/>
  <c r="Q55" i="76" s="1"/>
  <c r="P56" i="76"/>
  <c r="O56" i="76"/>
  <c r="K56" i="76"/>
  <c r="J56" i="76"/>
  <c r="I56" i="76"/>
  <c r="E56" i="76"/>
  <c r="E55" i="76" s="1"/>
  <c r="D56" i="76"/>
  <c r="C56" i="76"/>
  <c r="P55" i="76"/>
  <c r="X52" i="76"/>
  <c r="W52" i="76"/>
  <c r="V52" i="76"/>
  <c r="Q52" i="76"/>
  <c r="P52" i="76"/>
  <c r="O52" i="76"/>
  <c r="K52" i="76"/>
  <c r="J52" i="76"/>
  <c r="I52" i="76"/>
  <c r="E52" i="76"/>
  <c r="D52" i="76"/>
  <c r="C52" i="76"/>
  <c r="X51" i="76"/>
  <c r="W51" i="76"/>
  <c r="V51" i="76"/>
  <c r="Q51" i="76"/>
  <c r="P51" i="76"/>
  <c r="O51" i="76"/>
  <c r="O50" i="76" s="1"/>
  <c r="K51" i="76"/>
  <c r="J51" i="76"/>
  <c r="J50" i="76" s="1"/>
  <c r="I51" i="76"/>
  <c r="E51" i="76"/>
  <c r="D51" i="76"/>
  <c r="D50" i="76" s="1"/>
  <c r="C51" i="76"/>
  <c r="C50" i="76" s="1"/>
  <c r="X50" i="76"/>
  <c r="W50" i="76"/>
  <c r="V50" i="76"/>
  <c r="Q50" i="76"/>
  <c r="P50" i="76"/>
  <c r="I50" i="76"/>
  <c r="E50" i="76"/>
  <c r="Q57" i="74"/>
  <c r="P57" i="74"/>
  <c r="O57" i="74"/>
  <c r="K57" i="74"/>
  <c r="J57" i="74"/>
  <c r="I57" i="74"/>
  <c r="E57" i="74"/>
  <c r="D57" i="74"/>
  <c r="C57" i="74"/>
  <c r="Q56" i="74"/>
  <c r="Q55" i="74" s="1"/>
  <c r="P56" i="74"/>
  <c r="P55" i="74" s="1"/>
  <c r="O56" i="74"/>
  <c r="K56" i="74"/>
  <c r="J56" i="74"/>
  <c r="J55" i="74" s="1"/>
  <c r="I56" i="74"/>
  <c r="E56" i="74"/>
  <c r="E55" i="74" s="1"/>
  <c r="D56" i="74"/>
  <c r="D55" i="74" s="1"/>
  <c r="C56" i="74"/>
  <c r="O55" i="74"/>
  <c r="X52" i="74"/>
  <c r="W52" i="74"/>
  <c r="V52" i="74"/>
  <c r="Q52" i="74"/>
  <c r="P52" i="74"/>
  <c r="O52" i="74"/>
  <c r="K52" i="74"/>
  <c r="J52" i="74"/>
  <c r="I52" i="74"/>
  <c r="E52" i="74"/>
  <c r="D52" i="74"/>
  <c r="C52" i="74"/>
  <c r="X51" i="74"/>
  <c r="W51" i="74"/>
  <c r="V51" i="74"/>
  <c r="Q51" i="74"/>
  <c r="Q50" i="74" s="1"/>
  <c r="P51" i="74"/>
  <c r="P50" i="74" s="1"/>
  <c r="O51" i="74"/>
  <c r="K51" i="74"/>
  <c r="K50" i="74" s="1"/>
  <c r="J51" i="74"/>
  <c r="I51" i="74"/>
  <c r="E51" i="74"/>
  <c r="D51" i="74"/>
  <c r="C51" i="74"/>
  <c r="X50" i="74"/>
  <c r="W50" i="74"/>
  <c r="V50" i="74"/>
  <c r="O50" i="74"/>
  <c r="J50" i="74"/>
  <c r="I50" i="74"/>
  <c r="E50" i="74"/>
  <c r="Q57" i="73"/>
  <c r="P57" i="73"/>
  <c r="O57" i="73"/>
  <c r="K57" i="73"/>
  <c r="J57" i="73"/>
  <c r="I57" i="73"/>
  <c r="E57" i="73"/>
  <c r="D57" i="73"/>
  <c r="C57" i="73"/>
  <c r="Q56" i="73"/>
  <c r="Q55" i="73" s="1"/>
  <c r="P56" i="73"/>
  <c r="O56" i="73"/>
  <c r="K56" i="73"/>
  <c r="J56" i="73"/>
  <c r="I56" i="73"/>
  <c r="I55" i="73" s="1"/>
  <c r="E56" i="73"/>
  <c r="E55" i="73" s="1"/>
  <c r="D56" i="73"/>
  <c r="C56" i="73"/>
  <c r="P55" i="73"/>
  <c r="O55" i="73"/>
  <c r="X52" i="73"/>
  <c r="W52" i="73"/>
  <c r="V52" i="73"/>
  <c r="Q52" i="73"/>
  <c r="P52" i="73"/>
  <c r="O52" i="73"/>
  <c r="K52" i="73"/>
  <c r="J52" i="73"/>
  <c r="I52" i="73"/>
  <c r="E52" i="73"/>
  <c r="D52" i="73"/>
  <c r="C52" i="73"/>
  <c r="X51" i="73"/>
  <c r="W51" i="73"/>
  <c r="V51" i="73"/>
  <c r="Q51" i="73"/>
  <c r="P51" i="73"/>
  <c r="O51" i="73"/>
  <c r="O50" i="73" s="1"/>
  <c r="K51" i="73"/>
  <c r="J51" i="73"/>
  <c r="J50" i="73" s="1"/>
  <c r="I51" i="73"/>
  <c r="E51" i="73"/>
  <c r="E50" i="73" s="1"/>
  <c r="D51" i="73"/>
  <c r="C51" i="73"/>
  <c r="C50" i="73" s="1"/>
  <c r="X50" i="73"/>
  <c r="W50" i="73"/>
  <c r="V50" i="73"/>
  <c r="Q50" i="73"/>
  <c r="P50" i="73"/>
  <c r="K50" i="73"/>
  <c r="I50" i="73"/>
  <c r="Q57" i="72"/>
  <c r="P57" i="72"/>
  <c r="O57" i="72"/>
  <c r="O55" i="72" s="1"/>
  <c r="K57" i="72"/>
  <c r="J57" i="72"/>
  <c r="I57" i="72"/>
  <c r="E57" i="72"/>
  <c r="D57" i="72"/>
  <c r="C57" i="72"/>
  <c r="Q56" i="72"/>
  <c r="P56" i="72"/>
  <c r="O56" i="72"/>
  <c r="K56" i="72"/>
  <c r="K55" i="72" s="1"/>
  <c r="J56" i="72"/>
  <c r="J55" i="72" s="1"/>
  <c r="I56" i="72"/>
  <c r="I55" i="72" s="1"/>
  <c r="E56" i="72"/>
  <c r="D56" i="72"/>
  <c r="C56" i="72"/>
  <c r="E55" i="72"/>
  <c r="X52" i="72"/>
  <c r="W52" i="72"/>
  <c r="V52" i="72"/>
  <c r="Q52" i="72"/>
  <c r="P52" i="72"/>
  <c r="O52" i="72"/>
  <c r="K52" i="72"/>
  <c r="J52" i="72"/>
  <c r="I52" i="72"/>
  <c r="E52" i="72"/>
  <c r="D52" i="72"/>
  <c r="C52" i="72"/>
  <c r="X51" i="72"/>
  <c r="X50" i="72" s="1"/>
  <c r="W51" i="72"/>
  <c r="W50" i="72" s="1"/>
  <c r="V51" i="72"/>
  <c r="Q51" i="72"/>
  <c r="Q50" i="72" s="1"/>
  <c r="P51" i="72"/>
  <c r="P50" i="72" s="1"/>
  <c r="O51" i="72"/>
  <c r="K51" i="72"/>
  <c r="K50" i="72" s="1"/>
  <c r="J51" i="72"/>
  <c r="I51" i="72"/>
  <c r="E51" i="72"/>
  <c r="E50" i="72" s="1"/>
  <c r="D51" i="72"/>
  <c r="C51" i="72"/>
  <c r="V50" i="72"/>
  <c r="O50" i="72"/>
  <c r="J50" i="72"/>
  <c r="I50" i="72"/>
  <c r="Q57" i="71"/>
  <c r="P57" i="71"/>
  <c r="O57" i="71"/>
  <c r="K57" i="71"/>
  <c r="J57" i="71"/>
  <c r="I57" i="71"/>
  <c r="E57" i="71"/>
  <c r="D57" i="71"/>
  <c r="C57" i="71"/>
  <c r="Q56" i="71"/>
  <c r="Q55" i="71" s="1"/>
  <c r="P56" i="71"/>
  <c r="O56" i="71"/>
  <c r="K56" i="71"/>
  <c r="J56" i="71"/>
  <c r="I56" i="71"/>
  <c r="E56" i="71"/>
  <c r="E55" i="71" s="1"/>
  <c r="D56" i="71"/>
  <c r="D55" i="71" s="1"/>
  <c r="C56" i="71"/>
  <c r="C55" i="71" s="1"/>
  <c r="X52" i="71"/>
  <c r="W52" i="71"/>
  <c r="V52" i="71"/>
  <c r="Q52" i="71"/>
  <c r="P52" i="71"/>
  <c r="O52" i="71"/>
  <c r="K52" i="71"/>
  <c r="J52" i="71"/>
  <c r="I52" i="71"/>
  <c r="E52" i="71"/>
  <c r="D52" i="71"/>
  <c r="C52" i="71"/>
  <c r="X51" i="71"/>
  <c r="W51" i="71"/>
  <c r="V51" i="71"/>
  <c r="Q51" i="71"/>
  <c r="P51" i="71"/>
  <c r="P50" i="71" s="1"/>
  <c r="O51" i="71"/>
  <c r="K51" i="71"/>
  <c r="J51" i="71"/>
  <c r="J50" i="71" s="1"/>
  <c r="I51" i="71"/>
  <c r="I50" i="71" s="1"/>
  <c r="E51" i="71"/>
  <c r="D51" i="71"/>
  <c r="D50" i="71" s="1"/>
  <c r="C51" i="71"/>
  <c r="C50" i="71" s="1"/>
  <c r="X50" i="71"/>
  <c r="V50" i="71"/>
  <c r="O50" i="71"/>
  <c r="K50" i="71"/>
  <c r="Q57" i="70"/>
  <c r="P57" i="70"/>
  <c r="O57" i="70"/>
  <c r="K57" i="70"/>
  <c r="J57" i="70"/>
  <c r="I57" i="70"/>
  <c r="E57" i="70"/>
  <c r="D57" i="70"/>
  <c r="C57" i="70"/>
  <c r="Q56" i="70"/>
  <c r="Q55" i="70" s="1"/>
  <c r="P56" i="70"/>
  <c r="O56" i="70"/>
  <c r="K56" i="70"/>
  <c r="J56" i="70"/>
  <c r="I56" i="70"/>
  <c r="E56" i="70"/>
  <c r="D56" i="70"/>
  <c r="C56" i="70"/>
  <c r="X52" i="70"/>
  <c r="X50" i="70" s="1"/>
  <c r="W52" i="70"/>
  <c r="V52" i="70"/>
  <c r="Q52" i="70"/>
  <c r="P52" i="70"/>
  <c r="O52" i="70"/>
  <c r="K52" i="70"/>
  <c r="J52" i="70"/>
  <c r="I52" i="70"/>
  <c r="E52" i="70"/>
  <c r="D52" i="70"/>
  <c r="C52" i="70"/>
  <c r="X51" i="70"/>
  <c r="W51" i="70"/>
  <c r="V51" i="70"/>
  <c r="V50" i="70" s="1"/>
  <c r="Q51" i="70"/>
  <c r="Q50" i="70" s="1"/>
  <c r="P51" i="70"/>
  <c r="O51" i="70"/>
  <c r="O50" i="70" s="1"/>
  <c r="K51" i="70"/>
  <c r="K50" i="70" s="1"/>
  <c r="J51" i="70"/>
  <c r="J50" i="70" s="1"/>
  <c r="I51" i="70"/>
  <c r="I50" i="70" s="1"/>
  <c r="E51" i="70"/>
  <c r="D51" i="70"/>
  <c r="D50" i="70" s="1"/>
  <c r="C51" i="70"/>
  <c r="W50" i="70"/>
  <c r="Q57" i="69"/>
  <c r="P57" i="69"/>
  <c r="O57" i="69"/>
  <c r="K57" i="69"/>
  <c r="J57" i="69"/>
  <c r="I57" i="69"/>
  <c r="E57" i="69"/>
  <c r="D57" i="69"/>
  <c r="C57" i="69"/>
  <c r="Q56" i="69"/>
  <c r="P56" i="69"/>
  <c r="O56" i="69"/>
  <c r="K56" i="69"/>
  <c r="J56" i="69"/>
  <c r="I56" i="69"/>
  <c r="E56" i="69"/>
  <c r="D56" i="69"/>
  <c r="C56" i="69"/>
  <c r="P55" i="69"/>
  <c r="O55" i="69"/>
  <c r="X52" i="69"/>
  <c r="W52" i="69"/>
  <c r="V52" i="69"/>
  <c r="Q52" i="69"/>
  <c r="P52" i="69"/>
  <c r="O52" i="69"/>
  <c r="K52" i="69"/>
  <c r="J52" i="69"/>
  <c r="I52" i="69"/>
  <c r="E52" i="69"/>
  <c r="D52" i="69"/>
  <c r="C52" i="69"/>
  <c r="X51" i="69"/>
  <c r="W51" i="69"/>
  <c r="V51" i="69"/>
  <c r="Q51" i="69"/>
  <c r="P51" i="69"/>
  <c r="O51" i="69"/>
  <c r="K51" i="69"/>
  <c r="K50" i="69" s="1"/>
  <c r="J51" i="69"/>
  <c r="J50" i="69" s="1"/>
  <c r="I51" i="69"/>
  <c r="E51" i="69"/>
  <c r="D51" i="69"/>
  <c r="D50" i="69" s="1"/>
  <c r="C51" i="69"/>
  <c r="X50" i="69"/>
  <c r="W50" i="69"/>
  <c r="V50" i="69"/>
  <c r="Q50" i="69"/>
  <c r="P50" i="69"/>
  <c r="O50" i="69"/>
  <c r="I50" i="69"/>
  <c r="Q57" i="68"/>
  <c r="P57" i="68"/>
  <c r="O57" i="68"/>
  <c r="K57" i="68"/>
  <c r="J57" i="68"/>
  <c r="I57" i="68"/>
  <c r="E57" i="68"/>
  <c r="D57" i="68"/>
  <c r="C57" i="68"/>
  <c r="Q56" i="68"/>
  <c r="Q55" i="68" s="1"/>
  <c r="P56" i="68"/>
  <c r="O56" i="68"/>
  <c r="K56" i="68"/>
  <c r="J56" i="68"/>
  <c r="J55" i="68" s="1"/>
  <c r="I56" i="68"/>
  <c r="I55" i="68" s="1"/>
  <c r="E56" i="68"/>
  <c r="E55" i="68" s="1"/>
  <c r="D56" i="68"/>
  <c r="C56" i="68"/>
  <c r="X52" i="68"/>
  <c r="W52" i="68"/>
  <c r="V52" i="68"/>
  <c r="Q52" i="68"/>
  <c r="P52" i="68"/>
  <c r="O52" i="68"/>
  <c r="K52" i="68"/>
  <c r="J52" i="68"/>
  <c r="I52" i="68"/>
  <c r="E52" i="68"/>
  <c r="D52" i="68"/>
  <c r="C52" i="68"/>
  <c r="X51" i="68"/>
  <c r="X50" i="68" s="1"/>
  <c r="W51" i="68"/>
  <c r="V51" i="68"/>
  <c r="V50" i="68" s="1"/>
  <c r="Q51" i="68"/>
  <c r="P51" i="68"/>
  <c r="O51" i="68"/>
  <c r="O50" i="68" s="1"/>
  <c r="K51" i="68"/>
  <c r="K50" i="68" s="1"/>
  <c r="J51" i="68"/>
  <c r="J50" i="68" s="1"/>
  <c r="I51" i="68"/>
  <c r="E51" i="68"/>
  <c r="D51" i="68"/>
  <c r="C51" i="68"/>
  <c r="C50" i="68" s="1"/>
  <c r="Q50" i="68"/>
  <c r="P50" i="68"/>
  <c r="I50" i="68"/>
  <c r="Q57" i="67"/>
  <c r="P57" i="67"/>
  <c r="O57" i="67"/>
  <c r="K57" i="67"/>
  <c r="J57" i="67"/>
  <c r="I57" i="67"/>
  <c r="E57" i="67"/>
  <c r="D57" i="67"/>
  <c r="C57" i="67"/>
  <c r="C55" i="67" s="1"/>
  <c r="Q56" i="67"/>
  <c r="P56" i="67"/>
  <c r="O56" i="67"/>
  <c r="O55" i="67" s="1"/>
  <c r="K56" i="67"/>
  <c r="J56" i="67"/>
  <c r="J55" i="67" s="1"/>
  <c r="I56" i="67"/>
  <c r="E56" i="67"/>
  <c r="D56" i="67"/>
  <c r="C56" i="67"/>
  <c r="E55" i="67"/>
  <c r="X52" i="67"/>
  <c r="W52" i="67"/>
  <c r="V52" i="67"/>
  <c r="Q52" i="67"/>
  <c r="P52" i="67"/>
  <c r="O52" i="67"/>
  <c r="K52" i="67"/>
  <c r="J52" i="67"/>
  <c r="I52" i="67"/>
  <c r="E52" i="67"/>
  <c r="D52" i="67"/>
  <c r="C52" i="67"/>
  <c r="X51" i="67"/>
  <c r="W51" i="67"/>
  <c r="V51" i="67"/>
  <c r="Q51" i="67"/>
  <c r="Q50" i="67" s="1"/>
  <c r="P51" i="67"/>
  <c r="O51" i="67"/>
  <c r="O50" i="67" s="1"/>
  <c r="K51" i="67"/>
  <c r="J51" i="67"/>
  <c r="J50" i="67" s="1"/>
  <c r="I51" i="67"/>
  <c r="I50" i="67" s="1"/>
  <c r="E51" i="67"/>
  <c r="E50" i="67" s="1"/>
  <c r="D51" i="67"/>
  <c r="C51" i="67"/>
  <c r="X50" i="67"/>
  <c r="W50" i="67"/>
  <c r="V50" i="67"/>
  <c r="K50" i="67"/>
  <c r="Q57" i="66"/>
  <c r="P57" i="66"/>
  <c r="O57" i="66"/>
  <c r="K57" i="66"/>
  <c r="J57" i="66"/>
  <c r="J55" i="66" s="1"/>
  <c r="I57" i="66"/>
  <c r="E57" i="66"/>
  <c r="D57" i="66"/>
  <c r="C57" i="66"/>
  <c r="Q56" i="66"/>
  <c r="Q55" i="66" s="1"/>
  <c r="P56" i="66"/>
  <c r="P55" i="66" s="1"/>
  <c r="O56" i="66"/>
  <c r="O55" i="66" s="1"/>
  <c r="K56" i="66"/>
  <c r="J56" i="66"/>
  <c r="I56" i="66"/>
  <c r="E56" i="66"/>
  <c r="D56" i="66"/>
  <c r="D55" i="66" s="1"/>
  <c r="C56" i="66"/>
  <c r="C55" i="66" s="1"/>
  <c r="K55" i="66"/>
  <c r="X52" i="66"/>
  <c r="W52" i="66"/>
  <c r="V52" i="66"/>
  <c r="Q52" i="66"/>
  <c r="P52" i="66"/>
  <c r="O52" i="66"/>
  <c r="K52" i="66"/>
  <c r="J52" i="66"/>
  <c r="I52" i="66"/>
  <c r="E52" i="66"/>
  <c r="D52" i="66"/>
  <c r="W57" i="66" s="1"/>
  <c r="C52" i="66"/>
  <c r="X51" i="66"/>
  <c r="X50" i="66" s="1"/>
  <c r="W51" i="66"/>
  <c r="V51" i="66"/>
  <c r="Q51" i="66"/>
  <c r="P51" i="66"/>
  <c r="O51" i="66"/>
  <c r="K51" i="66"/>
  <c r="J51" i="66"/>
  <c r="I51" i="66"/>
  <c r="E51" i="66"/>
  <c r="D51" i="66"/>
  <c r="W56" i="66" s="1"/>
  <c r="C51" i="66"/>
  <c r="C50" i="66" s="1"/>
  <c r="W50" i="66"/>
  <c r="V50" i="66"/>
  <c r="Q50" i="66"/>
  <c r="P50" i="66"/>
  <c r="O50" i="66"/>
  <c r="K50" i="66"/>
  <c r="J50" i="66"/>
  <c r="I50" i="66"/>
  <c r="K57" i="65"/>
  <c r="J57" i="65"/>
  <c r="I57" i="65"/>
  <c r="K56" i="65"/>
  <c r="J56" i="65"/>
  <c r="I56" i="65"/>
  <c r="E57" i="63" l="1"/>
  <c r="V57" i="66"/>
  <c r="X56" i="66"/>
  <c r="X57" i="66"/>
  <c r="P55" i="67"/>
  <c r="K55" i="68"/>
  <c r="W50" i="71"/>
  <c r="Q55" i="67"/>
  <c r="O55" i="68"/>
  <c r="D55" i="69"/>
  <c r="C55" i="70"/>
  <c r="P55" i="72"/>
  <c r="C55" i="73"/>
  <c r="C55" i="76"/>
  <c r="P55" i="68"/>
  <c r="E55" i="69"/>
  <c r="D55" i="70"/>
  <c r="Q55" i="72"/>
  <c r="D55" i="76"/>
  <c r="V57" i="67"/>
  <c r="V56" i="72"/>
  <c r="V57" i="72"/>
  <c r="E55" i="66"/>
  <c r="K55" i="69"/>
  <c r="I55" i="71"/>
  <c r="W56" i="74"/>
  <c r="W57" i="74"/>
  <c r="I55" i="66"/>
  <c r="J55" i="71"/>
  <c r="K55" i="76"/>
  <c r="K55" i="71"/>
  <c r="D50" i="74"/>
  <c r="C55" i="74"/>
  <c r="C57" i="63"/>
  <c r="P55" i="70"/>
  <c r="O55" i="71"/>
  <c r="D57" i="63"/>
  <c r="P50" i="67"/>
  <c r="E50" i="69"/>
  <c r="C55" i="69"/>
  <c r="Q55" i="69"/>
  <c r="P50" i="70"/>
  <c r="O55" i="70"/>
  <c r="Q50" i="71"/>
  <c r="P55" i="71"/>
  <c r="K50" i="76"/>
  <c r="K55" i="64"/>
  <c r="J55" i="64"/>
  <c r="I55" i="64"/>
  <c r="K62" i="60"/>
  <c r="J62" i="60"/>
  <c r="W50" i="68"/>
  <c r="I62" i="60"/>
  <c r="K57" i="60"/>
  <c r="J57" i="60"/>
  <c r="I57" i="60"/>
  <c r="I55" i="76"/>
  <c r="J55" i="76"/>
  <c r="V57" i="76"/>
  <c r="I55" i="74"/>
  <c r="K55" i="74"/>
  <c r="V56" i="74"/>
  <c r="V57" i="74"/>
  <c r="X56" i="74"/>
  <c r="X57" i="73"/>
  <c r="D55" i="73"/>
  <c r="J55" i="73"/>
  <c r="K55" i="73"/>
  <c r="V57" i="73"/>
  <c r="W57" i="73"/>
  <c r="W57" i="72"/>
  <c r="C55" i="72"/>
  <c r="D55" i="72"/>
  <c r="J55" i="70"/>
  <c r="E55" i="70"/>
  <c r="I55" i="70"/>
  <c r="K55" i="70"/>
  <c r="V56" i="70"/>
  <c r="C50" i="70"/>
  <c r="W56" i="70"/>
  <c r="V57" i="70"/>
  <c r="W56" i="69"/>
  <c r="I55" i="69"/>
  <c r="J55" i="69"/>
  <c r="V56" i="69"/>
  <c r="V57" i="69"/>
  <c r="V57" i="68"/>
  <c r="W56" i="68"/>
  <c r="W57" i="68"/>
  <c r="X56" i="68"/>
  <c r="X57" i="68"/>
  <c r="C55" i="68"/>
  <c r="D55" i="68"/>
  <c r="E50" i="68"/>
  <c r="V56" i="67"/>
  <c r="V55" i="67" s="1"/>
  <c r="C50" i="67"/>
  <c r="W56" i="67"/>
  <c r="W57" i="67"/>
  <c r="D55" i="67"/>
  <c r="K55" i="67"/>
  <c r="I55" i="67"/>
  <c r="W56" i="76"/>
  <c r="W57" i="76"/>
  <c r="X56" i="76"/>
  <c r="X57" i="76"/>
  <c r="X57" i="74"/>
  <c r="X55" i="74" s="1"/>
  <c r="X56" i="73"/>
  <c r="X55" i="73" s="1"/>
  <c r="V56" i="73"/>
  <c r="V55" i="73" s="1"/>
  <c r="W56" i="73"/>
  <c r="W56" i="72"/>
  <c r="X56" i="72"/>
  <c r="X57" i="72"/>
  <c r="V56" i="71"/>
  <c r="V55" i="71" s="1"/>
  <c r="V57" i="71"/>
  <c r="W56" i="71"/>
  <c r="W57" i="71"/>
  <c r="X56" i="71"/>
  <c r="X57" i="71"/>
  <c r="W57" i="70"/>
  <c r="W55" i="70" s="1"/>
  <c r="X56" i="70"/>
  <c r="X57" i="70"/>
  <c r="W57" i="69"/>
  <c r="X56" i="69"/>
  <c r="X57" i="69"/>
  <c r="X56" i="67"/>
  <c r="X57" i="67"/>
  <c r="X55" i="66"/>
  <c r="V56" i="76"/>
  <c r="C50" i="74"/>
  <c r="D50" i="73"/>
  <c r="C50" i="72"/>
  <c r="D50" i="72"/>
  <c r="E50" i="71"/>
  <c r="E50" i="70"/>
  <c r="C50" i="69"/>
  <c r="V56" i="68"/>
  <c r="D50" i="68"/>
  <c r="D50" i="67"/>
  <c r="W55" i="66"/>
  <c r="D50" i="66"/>
  <c r="E50" i="66"/>
  <c r="V56" i="66"/>
  <c r="V55" i="66" s="1"/>
  <c r="X52" i="65"/>
  <c r="W52" i="65"/>
  <c r="V52" i="65"/>
  <c r="X51" i="65"/>
  <c r="W51" i="65"/>
  <c r="V51" i="65"/>
  <c r="V50" i="65" s="1"/>
  <c r="X52" i="64"/>
  <c r="W52" i="64"/>
  <c r="V52" i="64"/>
  <c r="X59" i="63"/>
  <c r="W59" i="63"/>
  <c r="V59" i="63"/>
  <c r="Q57" i="65"/>
  <c r="P57" i="65"/>
  <c r="O57" i="65"/>
  <c r="Q57" i="64"/>
  <c r="P57" i="64"/>
  <c r="O57" i="64"/>
  <c r="Q64" i="63"/>
  <c r="P64" i="63"/>
  <c r="O64" i="63"/>
  <c r="Q52" i="65"/>
  <c r="P52" i="65"/>
  <c r="O52" i="65"/>
  <c r="K52" i="65"/>
  <c r="J52" i="65"/>
  <c r="I52" i="65"/>
  <c r="Q52" i="64"/>
  <c r="P52" i="64"/>
  <c r="O52" i="64"/>
  <c r="K52" i="64"/>
  <c r="J52" i="64"/>
  <c r="I52" i="64"/>
  <c r="Q59" i="63"/>
  <c r="P59" i="63"/>
  <c r="O59" i="63"/>
  <c r="K59" i="63"/>
  <c r="J59" i="63"/>
  <c r="I59" i="63"/>
  <c r="P59" i="62"/>
  <c r="O59" i="62"/>
  <c r="J59" i="62"/>
  <c r="I59" i="62"/>
  <c r="I64" i="62"/>
  <c r="K64" i="63"/>
  <c r="J64" i="63"/>
  <c r="I64" i="63"/>
  <c r="E57" i="65"/>
  <c r="D57" i="65"/>
  <c r="C57" i="65"/>
  <c r="E57" i="64"/>
  <c r="D57" i="64"/>
  <c r="C57" i="64"/>
  <c r="E64" i="63"/>
  <c r="D64" i="63"/>
  <c r="C64" i="63"/>
  <c r="E64" i="62"/>
  <c r="D64" i="62"/>
  <c r="C64" i="62"/>
  <c r="X47" i="76"/>
  <c r="W47" i="76"/>
  <c r="P47" i="76"/>
  <c r="X46" i="76"/>
  <c r="W46" i="76"/>
  <c r="P46" i="76"/>
  <c r="X45" i="76"/>
  <c r="W45" i="76"/>
  <c r="P45" i="76"/>
  <c r="X44" i="76"/>
  <c r="W44" i="76"/>
  <c r="P44" i="76"/>
  <c r="X43" i="76"/>
  <c r="W43" i="76"/>
  <c r="P43" i="76"/>
  <c r="X42" i="76"/>
  <c r="W42" i="76"/>
  <c r="P42" i="76"/>
  <c r="X41" i="76"/>
  <c r="W41" i="76"/>
  <c r="P41" i="76"/>
  <c r="X40" i="76"/>
  <c r="W40" i="76"/>
  <c r="P40" i="76"/>
  <c r="X39" i="76"/>
  <c r="W39" i="76"/>
  <c r="P39" i="76"/>
  <c r="X38" i="76"/>
  <c r="W38" i="76"/>
  <c r="P38" i="76"/>
  <c r="X37" i="76"/>
  <c r="W37" i="76"/>
  <c r="P37" i="76"/>
  <c r="X36" i="76"/>
  <c r="W36" i="76"/>
  <c r="P36" i="76"/>
  <c r="X35" i="76"/>
  <c r="W35" i="76"/>
  <c r="P35" i="76"/>
  <c r="X34" i="76"/>
  <c r="W34" i="76"/>
  <c r="P34" i="76"/>
  <c r="X33" i="76"/>
  <c r="W33" i="76"/>
  <c r="P33" i="76"/>
  <c r="X32" i="76"/>
  <c r="W32" i="76"/>
  <c r="P32" i="76"/>
  <c r="X31" i="76"/>
  <c r="W31" i="76"/>
  <c r="P31" i="76"/>
  <c r="X30" i="76"/>
  <c r="W30" i="76"/>
  <c r="P30" i="76"/>
  <c r="X29" i="76"/>
  <c r="W29" i="76"/>
  <c r="P29" i="76"/>
  <c r="X28" i="76"/>
  <c r="W28" i="76"/>
  <c r="P28" i="76"/>
  <c r="X47" i="74"/>
  <c r="W47" i="74"/>
  <c r="P47" i="74"/>
  <c r="X46" i="74"/>
  <c r="W46" i="74"/>
  <c r="P46" i="74"/>
  <c r="X45" i="74"/>
  <c r="W45" i="74"/>
  <c r="P45" i="74"/>
  <c r="X44" i="74"/>
  <c r="W44" i="74"/>
  <c r="P44" i="74"/>
  <c r="X43" i="74"/>
  <c r="W43" i="74"/>
  <c r="P43" i="74"/>
  <c r="X42" i="74"/>
  <c r="W42" i="74"/>
  <c r="P42" i="74"/>
  <c r="X41" i="74"/>
  <c r="W41" i="74"/>
  <c r="P41" i="74"/>
  <c r="X40" i="74"/>
  <c r="W40" i="74"/>
  <c r="P40" i="74"/>
  <c r="X39" i="74"/>
  <c r="W39" i="74"/>
  <c r="P39" i="74"/>
  <c r="X38" i="74"/>
  <c r="W38" i="74"/>
  <c r="P38" i="74"/>
  <c r="X37" i="74"/>
  <c r="W37" i="74"/>
  <c r="P37" i="74"/>
  <c r="X36" i="74"/>
  <c r="W36" i="74"/>
  <c r="P36" i="74"/>
  <c r="X35" i="74"/>
  <c r="W35" i="74"/>
  <c r="P35" i="74"/>
  <c r="X34" i="74"/>
  <c r="W34" i="74"/>
  <c r="P34" i="74"/>
  <c r="X33" i="74"/>
  <c r="W33" i="74"/>
  <c r="P33" i="74"/>
  <c r="X32" i="74"/>
  <c r="W32" i="74"/>
  <c r="P32" i="74"/>
  <c r="X31" i="74"/>
  <c r="W31" i="74"/>
  <c r="P31" i="74"/>
  <c r="X30" i="74"/>
  <c r="W30" i="74"/>
  <c r="P30" i="74"/>
  <c r="X29" i="74"/>
  <c r="W29" i="74"/>
  <c r="P29" i="74"/>
  <c r="X28" i="74"/>
  <c r="W28" i="74"/>
  <c r="P28" i="74"/>
  <c r="X47" i="73"/>
  <c r="W47" i="73"/>
  <c r="P47" i="73"/>
  <c r="X46" i="73"/>
  <c r="W46" i="73"/>
  <c r="P46" i="73"/>
  <c r="X45" i="73"/>
  <c r="W45" i="73"/>
  <c r="P45" i="73"/>
  <c r="X44" i="73"/>
  <c r="W44" i="73"/>
  <c r="P44" i="73"/>
  <c r="X43" i="73"/>
  <c r="W43" i="73"/>
  <c r="P43" i="73"/>
  <c r="X42" i="73"/>
  <c r="W42" i="73"/>
  <c r="P42" i="73"/>
  <c r="X41" i="73"/>
  <c r="W41" i="73"/>
  <c r="P41" i="73"/>
  <c r="X40" i="73"/>
  <c r="W40" i="73"/>
  <c r="P40" i="73"/>
  <c r="X39" i="73"/>
  <c r="W39" i="73"/>
  <c r="P39" i="73"/>
  <c r="X38" i="73"/>
  <c r="W38" i="73"/>
  <c r="P38" i="73"/>
  <c r="X37" i="73"/>
  <c r="W37" i="73"/>
  <c r="P37" i="73"/>
  <c r="X36" i="73"/>
  <c r="W36" i="73"/>
  <c r="P36" i="73"/>
  <c r="X35" i="73"/>
  <c r="W35" i="73"/>
  <c r="P35" i="73"/>
  <c r="X34" i="73"/>
  <c r="W34" i="73"/>
  <c r="P34" i="73"/>
  <c r="X33" i="73"/>
  <c r="W33" i="73"/>
  <c r="P33" i="73"/>
  <c r="X32" i="73"/>
  <c r="W32" i="73"/>
  <c r="P32" i="73"/>
  <c r="X31" i="73"/>
  <c r="W31" i="73"/>
  <c r="P31" i="73"/>
  <c r="X30" i="73"/>
  <c r="W30" i="73"/>
  <c r="P30" i="73"/>
  <c r="X29" i="73"/>
  <c r="W29" i="73"/>
  <c r="P29" i="73"/>
  <c r="X28" i="73"/>
  <c r="W28" i="73"/>
  <c r="P28" i="73"/>
  <c r="X47" i="72"/>
  <c r="W47" i="72"/>
  <c r="P47" i="72"/>
  <c r="X46" i="72"/>
  <c r="W46" i="72"/>
  <c r="P46" i="72"/>
  <c r="X45" i="72"/>
  <c r="W45" i="72"/>
  <c r="P45" i="72"/>
  <c r="X44" i="72"/>
  <c r="W44" i="72"/>
  <c r="P44" i="72"/>
  <c r="X43" i="72"/>
  <c r="W43" i="72"/>
  <c r="P43" i="72"/>
  <c r="X42" i="72"/>
  <c r="W42" i="72"/>
  <c r="P42" i="72"/>
  <c r="X41" i="72"/>
  <c r="W41" i="72"/>
  <c r="P41" i="72"/>
  <c r="X40" i="72"/>
  <c r="W40" i="72"/>
  <c r="P40" i="72"/>
  <c r="X39" i="72"/>
  <c r="W39" i="72"/>
  <c r="P39" i="72"/>
  <c r="X38" i="72"/>
  <c r="W38" i="72"/>
  <c r="P38" i="72"/>
  <c r="X37" i="72"/>
  <c r="W37" i="72"/>
  <c r="P37" i="72"/>
  <c r="X36" i="72"/>
  <c r="W36" i="72"/>
  <c r="P36" i="72"/>
  <c r="X35" i="72"/>
  <c r="W35" i="72"/>
  <c r="P35" i="72"/>
  <c r="X34" i="72"/>
  <c r="W34" i="72"/>
  <c r="P34" i="72"/>
  <c r="X33" i="72"/>
  <c r="W33" i="72"/>
  <c r="P33" i="72"/>
  <c r="X32" i="72"/>
  <c r="W32" i="72"/>
  <c r="P32" i="72"/>
  <c r="X31" i="72"/>
  <c r="W31" i="72"/>
  <c r="P31" i="72"/>
  <c r="X30" i="72"/>
  <c r="W30" i="72"/>
  <c r="P30" i="72"/>
  <c r="X47" i="71"/>
  <c r="W47" i="71"/>
  <c r="P47" i="71"/>
  <c r="X46" i="71"/>
  <c r="X45" i="71"/>
  <c r="X44" i="71"/>
  <c r="X43" i="71"/>
  <c r="X42" i="71"/>
  <c r="X41" i="71"/>
  <c r="X40" i="71"/>
  <c r="X39" i="71"/>
  <c r="X38" i="71"/>
  <c r="X37" i="71"/>
  <c r="X36" i="71"/>
  <c r="X35" i="71"/>
  <c r="X34" i="71"/>
  <c r="X33" i="71"/>
  <c r="X32" i="71"/>
  <c r="X31" i="71"/>
  <c r="X30" i="71"/>
  <c r="X29" i="71"/>
  <c r="X28" i="71"/>
  <c r="X47" i="70"/>
  <c r="W47" i="70"/>
  <c r="P47" i="70"/>
  <c r="X46" i="70"/>
  <c r="W46" i="70"/>
  <c r="P46" i="70"/>
  <c r="X45" i="70"/>
  <c r="W45" i="70"/>
  <c r="P45" i="70"/>
  <c r="X44" i="70"/>
  <c r="W44" i="70"/>
  <c r="P44" i="70"/>
  <c r="X43" i="70"/>
  <c r="W43" i="70"/>
  <c r="P43" i="70"/>
  <c r="X42" i="70"/>
  <c r="W42" i="70"/>
  <c r="P42" i="70"/>
  <c r="X41" i="70"/>
  <c r="W41" i="70"/>
  <c r="P41" i="70"/>
  <c r="X40" i="70"/>
  <c r="W40" i="70"/>
  <c r="P40" i="70"/>
  <c r="X39" i="70"/>
  <c r="W39" i="70"/>
  <c r="P39" i="70"/>
  <c r="X38" i="70"/>
  <c r="W38" i="70"/>
  <c r="P38" i="70"/>
  <c r="X37" i="70"/>
  <c r="W37" i="70"/>
  <c r="P37" i="70"/>
  <c r="X36" i="70"/>
  <c r="W36" i="70"/>
  <c r="P36" i="70"/>
  <c r="X35" i="70"/>
  <c r="W35" i="70"/>
  <c r="P35" i="70"/>
  <c r="X34" i="70"/>
  <c r="W34" i="70"/>
  <c r="P34" i="70"/>
  <c r="X33" i="70"/>
  <c r="W33" i="70"/>
  <c r="P33" i="70"/>
  <c r="X32" i="70"/>
  <c r="W32" i="70"/>
  <c r="P32" i="70"/>
  <c r="X31" i="70"/>
  <c r="W31" i="70"/>
  <c r="P31" i="70"/>
  <c r="X30" i="70"/>
  <c r="W30" i="70"/>
  <c r="P30" i="70"/>
  <c r="X29" i="70"/>
  <c r="W29" i="70"/>
  <c r="P29" i="70"/>
  <c r="X28" i="70"/>
  <c r="W28" i="70"/>
  <c r="P28" i="70"/>
  <c r="X47" i="69"/>
  <c r="W47" i="69"/>
  <c r="P47" i="69"/>
  <c r="X46" i="69"/>
  <c r="W46" i="69"/>
  <c r="P46" i="69"/>
  <c r="X45" i="69"/>
  <c r="W45" i="69"/>
  <c r="P45" i="69"/>
  <c r="X44" i="69"/>
  <c r="W44" i="69"/>
  <c r="P44" i="69"/>
  <c r="X43" i="69"/>
  <c r="W43" i="69"/>
  <c r="P43" i="69"/>
  <c r="X42" i="69"/>
  <c r="W42" i="69"/>
  <c r="P42" i="69"/>
  <c r="X41" i="69"/>
  <c r="W41" i="69"/>
  <c r="P41" i="69"/>
  <c r="X40" i="69"/>
  <c r="W40" i="69"/>
  <c r="P40" i="69"/>
  <c r="X39" i="69"/>
  <c r="W39" i="69"/>
  <c r="P39" i="69"/>
  <c r="X38" i="69"/>
  <c r="W38" i="69"/>
  <c r="P38" i="69"/>
  <c r="X37" i="69"/>
  <c r="W37" i="69"/>
  <c r="P37" i="69"/>
  <c r="X36" i="69"/>
  <c r="W36" i="69"/>
  <c r="P36" i="69"/>
  <c r="X35" i="69"/>
  <c r="W35" i="69"/>
  <c r="P35" i="69"/>
  <c r="X34" i="69"/>
  <c r="W34" i="69"/>
  <c r="P34" i="69"/>
  <c r="X33" i="69"/>
  <c r="W33" i="69"/>
  <c r="P33" i="69"/>
  <c r="X32" i="69"/>
  <c r="W32" i="69"/>
  <c r="P32" i="69"/>
  <c r="X31" i="69"/>
  <c r="W31" i="69"/>
  <c r="P31" i="69"/>
  <c r="X30" i="69"/>
  <c r="W30" i="69"/>
  <c r="P30" i="69"/>
  <c r="X29" i="69"/>
  <c r="W29" i="69"/>
  <c r="P29" i="69"/>
  <c r="X28" i="69"/>
  <c r="W28" i="69"/>
  <c r="P28" i="69"/>
  <c r="X47" i="68"/>
  <c r="W47" i="68"/>
  <c r="P47" i="68"/>
  <c r="X46" i="68"/>
  <c r="X45" i="68"/>
  <c r="X44" i="68"/>
  <c r="X43" i="68"/>
  <c r="X42" i="68"/>
  <c r="X41" i="68"/>
  <c r="X40" i="68"/>
  <c r="X39" i="68"/>
  <c r="X38" i="68"/>
  <c r="X37" i="68"/>
  <c r="X36" i="68"/>
  <c r="X35" i="68"/>
  <c r="X34" i="68"/>
  <c r="X33" i="68"/>
  <c r="X32" i="68"/>
  <c r="X31" i="68"/>
  <c r="X30" i="68"/>
  <c r="X47" i="67"/>
  <c r="W47" i="67"/>
  <c r="P47" i="67"/>
  <c r="X46" i="67"/>
  <c r="X45" i="67"/>
  <c r="X44" i="67"/>
  <c r="X43" i="67"/>
  <c r="X42" i="67"/>
  <c r="X41" i="67"/>
  <c r="X40" i="67"/>
  <c r="X39" i="67"/>
  <c r="X38" i="67"/>
  <c r="X37" i="67"/>
  <c r="X36" i="67"/>
  <c r="X35" i="67"/>
  <c r="X34" i="67"/>
  <c r="X33" i="67"/>
  <c r="X32" i="67"/>
  <c r="X31" i="67"/>
  <c r="X30" i="67"/>
  <c r="X47" i="66"/>
  <c r="W47" i="66"/>
  <c r="P47" i="66"/>
  <c r="X46" i="66"/>
  <c r="W46" i="66"/>
  <c r="P46" i="66"/>
  <c r="X45" i="66"/>
  <c r="W45" i="66"/>
  <c r="P45" i="66"/>
  <c r="X44" i="66"/>
  <c r="W44" i="66"/>
  <c r="P44" i="66"/>
  <c r="X43" i="66"/>
  <c r="W43" i="66"/>
  <c r="P43" i="66"/>
  <c r="X42" i="66"/>
  <c r="W42" i="66"/>
  <c r="P42" i="66"/>
  <c r="X41" i="66"/>
  <c r="W41" i="66"/>
  <c r="P41" i="66"/>
  <c r="X40" i="66"/>
  <c r="W40" i="66"/>
  <c r="P40" i="66"/>
  <c r="X39" i="66"/>
  <c r="W39" i="66"/>
  <c r="P39" i="66"/>
  <c r="X38" i="66"/>
  <c r="W38" i="66"/>
  <c r="P38" i="66"/>
  <c r="X37" i="66"/>
  <c r="W37" i="66"/>
  <c r="P37" i="66"/>
  <c r="X36" i="66"/>
  <c r="W36" i="66"/>
  <c r="P36" i="66"/>
  <c r="X35" i="66"/>
  <c r="W35" i="66"/>
  <c r="P35" i="66"/>
  <c r="X34" i="66"/>
  <c r="W34" i="66"/>
  <c r="P34" i="66"/>
  <c r="X33" i="66"/>
  <c r="W33" i="66"/>
  <c r="P33" i="66"/>
  <c r="X32" i="66"/>
  <c r="W32" i="66"/>
  <c r="P32" i="66"/>
  <c r="X31" i="66"/>
  <c r="W31" i="66"/>
  <c r="P31" i="66"/>
  <c r="X30" i="66"/>
  <c r="W30" i="66"/>
  <c r="P30" i="66"/>
  <c r="X29" i="66"/>
  <c r="W29" i="66"/>
  <c r="P29" i="66"/>
  <c r="X28" i="66"/>
  <c r="W28" i="66"/>
  <c r="P28" i="66"/>
  <c r="X47" i="64"/>
  <c r="W47" i="64"/>
  <c r="P47" i="64"/>
  <c r="X46" i="64"/>
  <c r="W46" i="64"/>
  <c r="P46" i="64"/>
  <c r="X45" i="64"/>
  <c r="W45" i="64"/>
  <c r="P45" i="64"/>
  <c r="X44" i="64"/>
  <c r="W44" i="64"/>
  <c r="P44" i="64"/>
  <c r="X43" i="64"/>
  <c r="W43" i="64"/>
  <c r="P43" i="64"/>
  <c r="X42" i="64"/>
  <c r="W42" i="64"/>
  <c r="P42" i="64"/>
  <c r="X41" i="64"/>
  <c r="W41" i="64"/>
  <c r="P41" i="64"/>
  <c r="X40" i="64"/>
  <c r="W40" i="64"/>
  <c r="P40" i="64"/>
  <c r="X39" i="64"/>
  <c r="W39" i="64"/>
  <c r="P39" i="64"/>
  <c r="X38" i="64"/>
  <c r="W38" i="64"/>
  <c r="P38" i="64"/>
  <c r="X37" i="64"/>
  <c r="W37" i="64"/>
  <c r="P37" i="64"/>
  <c r="X36" i="64"/>
  <c r="W36" i="64"/>
  <c r="P36" i="64"/>
  <c r="X35" i="64"/>
  <c r="W35" i="64"/>
  <c r="P35" i="64"/>
  <c r="X34" i="64"/>
  <c r="W34" i="64"/>
  <c r="P34" i="64"/>
  <c r="X33" i="64"/>
  <c r="W33" i="64"/>
  <c r="P33" i="64"/>
  <c r="X32" i="64"/>
  <c r="W32" i="64"/>
  <c r="P32" i="64"/>
  <c r="X31" i="64"/>
  <c r="W31" i="64"/>
  <c r="P31" i="64"/>
  <c r="X30" i="64"/>
  <c r="W30" i="64"/>
  <c r="P30" i="64"/>
  <c r="X29" i="64"/>
  <c r="W29" i="64"/>
  <c r="P29" i="64"/>
  <c r="X28" i="64"/>
  <c r="W28" i="64"/>
  <c r="P28" i="64"/>
  <c r="X47" i="65"/>
  <c r="X46" i="65"/>
  <c r="X45" i="65"/>
  <c r="X44" i="65"/>
  <c r="X43" i="65"/>
  <c r="X42" i="65"/>
  <c r="X41" i="65"/>
  <c r="X40" i="65"/>
  <c r="X39" i="65"/>
  <c r="X38" i="65"/>
  <c r="X37" i="65"/>
  <c r="X36" i="65"/>
  <c r="X35" i="65"/>
  <c r="X34" i="65"/>
  <c r="X33" i="65"/>
  <c r="X32" i="65"/>
  <c r="X31" i="65"/>
  <c r="X30" i="65"/>
  <c r="X29" i="65"/>
  <c r="X28" i="65"/>
  <c r="W55" i="73" l="1"/>
  <c r="V55" i="72"/>
  <c r="V55" i="76"/>
  <c r="W50" i="65"/>
  <c r="X50" i="65"/>
  <c r="W55" i="69"/>
  <c r="W55" i="72"/>
  <c r="W55" i="74"/>
  <c r="X55" i="70"/>
  <c r="X55" i="71"/>
  <c r="W55" i="67"/>
  <c r="X55" i="68"/>
  <c r="V55" i="68"/>
  <c r="V55" i="74"/>
  <c r="W55" i="71"/>
  <c r="V55" i="70"/>
  <c r="V55" i="69"/>
  <c r="W55" i="68"/>
  <c r="X55" i="76"/>
  <c r="W55" i="76"/>
  <c r="X55" i="72"/>
  <c r="X55" i="69"/>
  <c r="X55" i="67"/>
  <c r="AV58" i="65" l="1"/>
  <c r="AU58" i="65"/>
  <c r="AT58" i="65"/>
  <c r="AR58" i="65"/>
  <c r="AQ58" i="65"/>
  <c r="AV57" i="65"/>
  <c r="AU57" i="65"/>
  <c r="AT57" i="65"/>
  <c r="AR57" i="65"/>
  <c r="AQ57" i="65"/>
  <c r="AV56" i="65"/>
  <c r="AU56" i="65"/>
  <c r="AT56" i="65"/>
  <c r="AR56" i="65"/>
  <c r="AQ56" i="65"/>
  <c r="AV55" i="65"/>
  <c r="AU55" i="65"/>
  <c r="AT55" i="65"/>
  <c r="AR55" i="65"/>
  <c r="AQ55" i="65"/>
  <c r="AV54" i="65"/>
  <c r="AU54" i="65"/>
  <c r="AT54" i="65"/>
  <c r="AR54" i="65"/>
  <c r="AQ54" i="65"/>
  <c r="AV53" i="65"/>
  <c r="AU53" i="65"/>
  <c r="AT53" i="65"/>
  <c r="AR53" i="65"/>
  <c r="AQ53" i="65"/>
  <c r="AV52" i="65"/>
  <c r="AU52" i="65"/>
  <c r="AT52" i="65"/>
  <c r="AR52" i="65"/>
  <c r="AQ52" i="65"/>
  <c r="AV51" i="65"/>
  <c r="AU51" i="65"/>
  <c r="AT51" i="65"/>
  <c r="AR51" i="65"/>
  <c r="AQ51" i="65"/>
  <c r="AV50" i="65"/>
  <c r="AU50" i="65"/>
  <c r="AT50" i="65"/>
  <c r="AR50" i="65"/>
  <c r="AQ50" i="65"/>
  <c r="AV49" i="65"/>
  <c r="AU49" i="65"/>
  <c r="AT49" i="65"/>
  <c r="AR49" i="65"/>
  <c r="AQ49" i="65"/>
  <c r="AV48" i="65"/>
  <c r="AU48" i="65"/>
  <c r="AT48" i="65"/>
  <c r="AR48" i="65"/>
  <c r="AQ48" i="65"/>
  <c r="AV47" i="65"/>
  <c r="AU47" i="65"/>
  <c r="AT47" i="65"/>
  <c r="AR47" i="65"/>
  <c r="AQ47" i="65"/>
  <c r="AV46" i="65"/>
  <c r="AU46" i="65"/>
  <c r="AT46" i="65"/>
  <c r="AR46" i="65"/>
  <c r="AQ46" i="65"/>
  <c r="AV45" i="65"/>
  <c r="AU45" i="65"/>
  <c r="AT45" i="65"/>
  <c r="AR45" i="65"/>
  <c r="AQ45" i="65"/>
  <c r="AV44" i="65"/>
  <c r="AU44" i="65"/>
  <c r="AT44" i="65"/>
  <c r="AR44" i="65"/>
  <c r="AQ44" i="65"/>
  <c r="AV43" i="65"/>
  <c r="AU43" i="65"/>
  <c r="AT43" i="65"/>
  <c r="AR43" i="65"/>
  <c r="AQ43" i="65"/>
  <c r="AV42" i="65"/>
  <c r="AU42" i="65"/>
  <c r="AT42" i="65"/>
  <c r="AR42" i="65"/>
  <c r="AQ42" i="65"/>
  <c r="AV41" i="65"/>
  <c r="AU41" i="65"/>
  <c r="AT41" i="65"/>
  <c r="AR41" i="65"/>
  <c r="AQ41" i="65"/>
  <c r="AV40" i="65"/>
  <c r="AU40" i="65"/>
  <c r="AT40" i="65"/>
  <c r="AR40" i="65"/>
  <c r="AQ40" i="65"/>
  <c r="AV39" i="65"/>
  <c r="AU39" i="65"/>
  <c r="AT39" i="65"/>
  <c r="AR39" i="65"/>
  <c r="AQ39" i="65"/>
  <c r="AV38" i="65"/>
  <c r="AU38" i="65"/>
  <c r="AT38" i="65"/>
  <c r="AR38" i="65"/>
  <c r="AQ38" i="65"/>
  <c r="AV37" i="65"/>
  <c r="AU37" i="65"/>
  <c r="AT37" i="65"/>
  <c r="AR37" i="65"/>
  <c r="AQ37" i="65"/>
  <c r="AV36" i="65"/>
  <c r="AU36" i="65"/>
  <c r="AT36" i="65"/>
  <c r="AR36" i="65"/>
  <c r="AQ36" i="65"/>
  <c r="AV35" i="65"/>
  <c r="AU35" i="65"/>
  <c r="AT35" i="65"/>
  <c r="AR35" i="65"/>
  <c r="AQ35" i="65"/>
  <c r="AV34" i="65"/>
  <c r="AU34" i="65"/>
  <c r="AT34" i="65"/>
  <c r="AR34" i="65"/>
  <c r="AQ34" i="65"/>
  <c r="AV33" i="65"/>
  <c r="AU33" i="65"/>
  <c r="AT33" i="65"/>
  <c r="AR33" i="65"/>
  <c r="AQ33" i="65"/>
  <c r="AV32" i="65"/>
  <c r="AU32" i="65"/>
  <c r="AT32" i="65"/>
  <c r="AR32" i="65"/>
  <c r="AQ32" i="65"/>
  <c r="AV31" i="65"/>
  <c r="AU31" i="65"/>
  <c r="AT31" i="65"/>
  <c r="AR31" i="65"/>
  <c r="AQ31" i="65"/>
  <c r="AV30" i="65"/>
  <c r="AU30" i="65"/>
  <c r="AT30" i="65"/>
  <c r="AR30" i="65"/>
  <c r="AQ30" i="65"/>
  <c r="AV29" i="65"/>
  <c r="AU29" i="65"/>
  <c r="AT29" i="65"/>
  <c r="AR29" i="65"/>
  <c r="AQ29" i="65"/>
  <c r="AV28" i="65"/>
  <c r="AU28" i="65"/>
  <c r="AT28" i="65"/>
  <c r="AR28" i="65"/>
  <c r="AQ28" i="65"/>
  <c r="AV27" i="65"/>
  <c r="AU27" i="65"/>
  <c r="AT27" i="65"/>
  <c r="AR27" i="65"/>
  <c r="AQ27" i="65"/>
  <c r="AV26" i="65"/>
  <c r="AU26" i="65"/>
  <c r="AT26" i="65"/>
  <c r="AR26" i="65"/>
  <c r="AQ26" i="65"/>
  <c r="AV25" i="65"/>
  <c r="AU25" i="65"/>
  <c r="AT25" i="65"/>
  <c r="AR25" i="65"/>
  <c r="AQ25" i="65"/>
  <c r="AV24" i="65"/>
  <c r="AU24" i="65"/>
  <c r="AT24" i="65"/>
  <c r="AR24" i="65"/>
  <c r="AQ24" i="65"/>
  <c r="AV23" i="65"/>
  <c r="AU23" i="65"/>
  <c r="AT23" i="65"/>
  <c r="AR23" i="65"/>
  <c r="AQ23" i="65"/>
  <c r="AV22" i="65"/>
  <c r="AU22" i="65"/>
  <c r="AT22" i="65"/>
  <c r="AR22" i="65"/>
  <c r="AQ22" i="65"/>
  <c r="AV21" i="65"/>
  <c r="AU21" i="65"/>
  <c r="AT21" i="65"/>
  <c r="AR21" i="65"/>
  <c r="AQ21" i="65"/>
  <c r="AV20" i="65"/>
  <c r="AU20" i="65"/>
  <c r="AT20" i="65"/>
  <c r="AR20" i="65"/>
  <c r="AQ20" i="65"/>
  <c r="AV19" i="65"/>
  <c r="AU19" i="65"/>
  <c r="AT19" i="65"/>
  <c r="AR19" i="65"/>
  <c r="AQ19" i="65"/>
  <c r="AV18" i="65"/>
  <c r="AU18" i="65"/>
  <c r="AT18" i="65"/>
  <c r="AR18" i="65"/>
  <c r="AQ18" i="65"/>
  <c r="AV17" i="65"/>
  <c r="AU17" i="65"/>
  <c r="AT17" i="65"/>
  <c r="AR17" i="65"/>
  <c r="AQ17" i="65"/>
  <c r="AV16" i="65"/>
  <c r="AU16" i="65"/>
  <c r="AT16" i="65"/>
  <c r="AR16" i="65"/>
  <c r="AQ16" i="65"/>
  <c r="AV15" i="65"/>
  <c r="AU15" i="65"/>
  <c r="AT15" i="65"/>
  <c r="AR15" i="65"/>
  <c r="AQ15" i="65"/>
  <c r="AV14" i="65"/>
  <c r="AU14" i="65"/>
  <c r="AT14" i="65"/>
  <c r="AR14" i="65"/>
  <c r="AQ14" i="65"/>
  <c r="AV13" i="65"/>
  <c r="AU13" i="65"/>
  <c r="AT13" i="65"/>
  <c r="AR13" i="65"/>
  <c r="AQ13" i="65"/>
  <c r="AV12" i="65"/>
  <c r="AU12" i="65"/>
  <c r="AT12" i="65"/>
  <c r="AR12" i="65"/>
  <c r="AQ12" i="65"/>
  <c r="AV11" i="65"/>
  <c r="AU11" i="65"/>
  <c r="AT11" i="65"/>
  <c r="AR11" i="65"/>
  <c r="AQ11" i="65"/>
  <c r="AV10" i="65"/>
  <c r="AU10" i="65"/>
  <c r="AT10" i="65"/>
  <c r="AR10" i="65"/>
  <c r="AQ10" i="65"/>
  <c r="AV9" i="65"/>
  <c r="AU9" i="65"/>
  <c r="AT9" i="65"/>
  <c r="AR9" i="65"/>
  <c r="AQ9" i="65"/>
  <c r="AV8" i="65"/>
  <c r="AU8" i="65"/>
  <c r="AT8" i="65"/>
  <c r="AR8" i="65"/>
  <c r="AQ8" i="65"/>
  <c r="AV7" i="65"/>
  <c r="AU7" i="65"/>
  <c r="AT7" i="65"/>
  <c r="AR7" i="65"/>
  <c r="AQ7" i="65"/>
  <c r="AV6" i="65"/>
  <c r="AU6" i="65"/>
  <c r="AT6" i="65"/>
  <c r="AR6" i="65"/>
  <c r="AQ6" i="65"/>
  <c r="AV5" i="65"/>
  <c r="AU5" i="65"/>
  <c r="AT5" i="65"/>
  <c r="AR5" i="65"/>
  <c r="AQ5" i="65"/>
  <c r="AV4" i="65"/>
  <c r="AU4" i="65"/>
  <c r="AT4" i="65"/>
  <c r="AR4" i="65"/>
  <c r="AQ4" i="65"/>
  <c r="AQ9" i="64"/>
  <c r="AV58" i="64"/>
  <c r="AU58" i="64"/>
  <c r="AT58" i="64"/>
  <c r="AR58" i="64"/>
  <c r="AQ58" i="64"/>
  <c r="AV57" i="64"/>
  <c r="AU57" i="64"/>
  <c r="AT57" i="64"/>
  <c r="AR57" i="64"/>
  <c r="AQ57" i="64"/>
  <c r="AV56" i="64"/>
  <c r="AU56" i="64"/>
  <c r="AT56" i="64"/>
  <c r="AR56" i="64"/>
  <c r="AQ56" i="64"/>
  <c r="AV55" i="64"/>
  <c r="AU55" i="64"/>
  <c r="AT55" i="64"/>
  <c r="AR55" i="64"/>
  <c r="AQ55" i="64"/>
  <c r="AV54" i="64"/>
  <c r="AU54" i="64"/>
  <c r="AT54" i="64"/>
  <c r="AR54" i="64"/>
  <c r="AQ54" i="64"/>
  <c r="AV53" i="64"/>
  <c r="AU53" i="64"/>
  <c r="AT53" i="64"/>
  <c r="AR53" i="64"/>
  <c r="AQ53" i="64"/>
  <c r="AV52" i="64"/>
  <c r="AU52" i="64"/>
  <c r="AT52" i="64"/>
  <c r="AR52" i="64"/>
  <c r="AQ52" i="64"/>
  <c r="AV51" i="64"/>
  <c r="AU51" i="64"/>
  <c r="AT51" i="64"/>
  <c r="AR51" i="64"/>
  <c r="AQ51" i="64"/>
  <c r="AV50" i="64"/>
  <c r="AU50" i="64"/>
  <c r="AT50" i="64"/>
  <c r="AR50" i="64"/>
  <c r="AQ50" i="64"/>
  <c r="AV49" i="64"/>
  <c r="AU49" i="64"/>
  <c r="AT49" i="64"/>
  <c r="AR49" i="64"/>
  <c r="AQ49" i="64"/>
  <c r="AV48" i="64"/>
  <c r="AU48" i="64"/>
  <c r="AT48" i="64"/>
  <c r="AR48" i="64"/>
  <c r="AQ48" i="64"/>
  <c r="AV47" i="64"/>
  <c r="AU47" i="64"/>
  <c r="AT47" i="64"/>
  <c r="AR47" i="64"/>
  <c r="AQ47" i="64"/>
  <c r="AV46" i="64"/>
  <c r="AU46" i="64"/>
  <c r="AT46" i="64"/>
  <c r="AR46" i="64"/>
  <c r="AQ46" i="64"/>
  <c r="AV45" i="64"/>
  <c r="AU45" i="64"/>
  <c r="AT45" i="64"/>
  <c r="AR45" i="64"/>
  <c r="AQ45" i="64"/>
  <c r="AV44" i="64"/>
  <c r="AU44" i="64"/>
  <c r="AT44" i="64"/>
  <c r="AR44" i="64"/>
  <c r="AQ44" i="64"/>
  <c r="AV43" i="64"/>
  <c r="AU43" i="64"/>
  <c r="AT43" i="64"/>
  <c r="AR43" i="64"/>
  <c r="AQ43" i="64"/>
  <c r="AV42" i="64"/>
  <c r="AU42" i="64"/>
  <c r="AT42" i="64"/>
  <c r="AR42" i="64"/>
  <c r="AQ42" i="64"/>
  <c r="AV41" i="64"/>
  <c r="AU41" i="64"/>
  <c r="AT41" i="64"/>
  <c r="AR41" i="64"/>
  <c r="AQ41" i="64"/>
  <c r="AV40" i="64"/>
  <c r="AU40" i="64"/>
  <c r="AT40" i="64"/>
  <c r="AR40" i="64"/>
  <c r="AQ40" i="64"/>
  <c r="AV39" i="64"/>
  <c r="AU39" i="64"/>
  <c r="AT39" i="64"/>
  <c r="AR39" i="64"/>
  <c r="AQ39" i="64"/>
  <c r="AV38" i="64"/>
  <c r="AU38" i="64"/>
  <c r="AT38" i="64"/>
  <c r="AR38" i="64"/>
  <c r="AQ38" i="64"/>
  <c r="AV37" i="64"/>
  <c r="AU37" i="64"/>
  <c r="AT37" i="64"/>
  <c r="AR37" i="64"/>
  <c r="AQ37" i="64"/>
  <c r="AV36" i="64"/>
  <c r="AU36" i="64"/>
  <c r="AT36" i="64"/>
  <c r="AR36" i="64"/>
  <c r="AQ36" i="64"/>
  <c r="AV35" i="64"/>
  <c r="AU35" i="64"/>
  <c r="AT35" i="64"/>
  <c r="AR35" i="64"/>
  <c r="AQ35" i="64"/>
  <c r="AV34" i="64"/>
  <c r="AU34" i="64"/>
  <c r="AT34" i="64"/>
  <c r="AR34" i="64"/>
  <c r="AQ34" i="64"/>
  <c r="AV33" i="64"/>
  <c r="AU33" i="64"/>
  <c r="AT33" i="64"/>
  <c r="AR33" i="64"/>
  <c r="AQ33" i="64"/>
  <c r="AV32" i="64"/>
  <c r="AU32" i="64"/>
  <c r="AT32" i="64"/>
  <c r="AR32" i="64"/>
  <c r="AQ32" i="64"/>
  <c r="AV31" i="64"/>
  <c r="AU31" i="64"/>
  <c r="AT31" i="64"/>
  <c r="AR31" i="64"/>
  <c r="AQ31" i="64"/>
  <c r="AV30" i="64"/>
  <c r="AU30" i="64"/>
  <c r="AT30" i="64"/>
  <c r="AR30" i="64"/>
  <c r="AQ30" i="64"/>
  <c r="AV29" i="64"/>
  <c r="AU29" i="64"/>
  <c r="AT29" i="64"/>
  <c r="AR29" i="64"/>
  <c r="AQ29" i="64"/>
  <c r="AV28" i="64"/>
  <c r="AU28" i="64"/>
  <c r="AT28" i="64"/>
  <c r="AR28" i="64"/>
  <c r="AQ28" i="64"/>
  <c r="AV27" i="64"/>
  <c r="AU27" i="64"/>
  <c r="AT27" i="64"/>
  <c r="AR27" i="64"/>
  <c r="AQ27" i="64"/>
  <c r="AV26" i="64"/>
  <c r="AU26" i="64"/>
  <c r="AT26" i="64"/>
  <c r="AR26" i="64"/>
  <c r="AQ26" i="64"/>
  <c r="AV25" i="64"/>
  <c r="AU25" i="64"/>
  <c r="AT25" i="64"/>
  <c r="AR25" i="64"/>
  <c r="AQ25" i="64"/>
  <c r="AV24" i="64"/>
  <c r="AU24" i="64"/>
  <c r="AT24" i="64"/>
  <c r="AR24" i="64"/>
  <c r="AQ24" i="64"/>
  <c r="AV23" i="64"/>
  <c r="AU23" i="64"/>
  <c r="AT23" i="64"/>
  <c r="AR23" i="64"/>
  <c r="AQ23" i="64"/>
  <c r="AV22" i="64"/>
  <c r="AU22" i="64"/>
  <c r="AT22" i="64"/>
  <c r="AR22" i="64"/>
  <c r="AQ22" i="64"/>
  <c r="AV21" i="64"/>
  <c r="AU21" i="64"/>
  <c r="AT21" i="64"/>
  <c r="AR21" i="64"/>
  <c r="AQ21" i="64"/>
  <c r="AV20" i="64"/>
  <c r="AU20" i="64"/>
  <c r="AT20" i="64"/>
  <c r="AR20" i="64"/>
  <c r="AQ20" i="64"/>
  <c r="AV19" i="64"/>
  <c r="AU19" i="64"/>
  <c r="AT19" i="64"/>
  <c r="AR19" i="64"/>
  <c r="AQ19" i="64"/>
  <c r="AV18" i="64"/>
  <c r="AU18" i="64"/>
  <c r="AT18" i="64"/>
  <c r="AR18" i="64"/>
  <c r="AQ18" i="64"/>
  <c r="AV17" i="64"/>
  <c r="AU17" i="64"/>
  <c r="AT17" i="64"/>
  <c r="AR17" i="64"/>
  <c r="AQ17" i="64"/>
  <c r="AV16" i="64"/>
  <c r="AU16" i="64"/>
  <c r="AT16" i="64"/>
  <c r="AR16" i="64"/>
  <c r="AQ16" i="64"/>
  <c r="AV15" i="64"/>
  <c r="AU15" i="64"/>
  <c r="AT15" i="64"/>
  <c r="AR15" i="64"/>
  <c r="AQ15" i="64"/>
  <c r="AV14" i="64"/>
  <c r="AU14" i="64"/>
  <c r="AT14" i="64"/>
  <c r="AR14" i="64"/>
  <c r="AQ14" i="64"/>
  <c r="AV13" i="64"/>
  <c r="AU13" i="64"/>
  <c r="AT13" i="64"/>
  <c r="AR13" i="64"/>
  <c r="AQ13" i="64"/>
  <c r="AV12" i="64"/>
  <c r="AU12" i="64"/>
  <c r="AT12" i="64"/>
  <c r="AR12" i="64"/>
  <c r="AQ12" i="64"/>
  <c r="AV11" i="64"/>
  <c r="AU11" i="64"/>
  <c r="AT11" i="64"/>
  <c r="AR11" i="64"/>
  <c r="AQ11" i="64"/>
  <c r="AV10" i="64"/>
  <c r="AU10" i="64"/>
  <c r="AT10" i="64"/>
  <c r="AR10" i="64"/>
  <c r="AQ10" i="64"/>
  <c r="AV9" i="64"/>
  <c r="AU9" i="64"/>
  <c r="AT9" i="64"/>
  <c r="AR9" i="64"/>
  <c r="AV8" i="64"/>
  <c r="AU8" i="64"/>
  <c r="AT8" i="64"/>
  <c r="AR8" i="64"/>
  <c r="AQ8" i="64"/>
  <c r="AV7" i="64"/>
  <c r="AU7" i="64"/>
  <c r="AT7" i="64"/>
  <c r="AR7" i="64"/>
  <c r="AQ7" i="64"/>
  <c r="AV6" i="64"/>
  <c r="AU6" i="64"/>
  <c r="AT6" i="64"/>
  <c r="AR6" i="64"/>
  <c r="AQ6" i="64"/>
  <c r="AV5" i="64"/>
  <c r="AU5" i="64"/>
  <c r="AT5" i="64"/>
  <c r="AR5" i="64"/>
  <c r="AQ5" i="64"/>
  <c r="AV4" i="64"/>
  <c r="AU4" i="64"/>
  <c r="AT4" i="64"/>
  <c r="AR4" i="64"/>
  <c r="AQ4" i="64"/>
  <c r="AR29" i="63"/>
  <c r="CN59" i="63"/>
  <c r="CM59" i="63"/>
  <c r="CM60" i="63" s="1"/>
  <c r="CL59" i="63"/>
  <c r="CK59" i="63"/>
  <c r="CJ59" i="63"/>
  <c r="CI59" i="63"/>
  <c r="CH59" i="63"/>
  <c r="CG59" i="63"/>
  <c r="CF59" i="63"/>
  <c r="CE59" i="63"/>
  <c r="CD59" i="63"/>
  <c r="CC59" i="63"/>
  <c r="CB59" i="63"/>
  <c r="CA59" i="63"/>
  <c r="BZ59" i="63"/>
  <c r="BY59" i="63"/>
  <c r="BX59" i="63"/>
  <c r="BW59" i="63"/>
  <c r="BV59" i="63"/>
  <c r="BU59" i="63"/>
  <c r="BT59" i="63"/>
  <c r="BS59" i="63"/>
  <c r="BR59" i="63"/>
  <c r="BQ59" i="63"/>
  <c r="BP59" i="63"/>
  <c r="BO59" i="63"/>
  <c r="BN59" i="63"/>
  <c r="BM59" i="63"/>
  <c r="BL59" i="63"/>
  <c r="BK59" i="63"/>
  <c r="BJ59" i="63"/>
  <c r="BI59" i="63"/>
  <c r="BH59" i="63"/>
  <c r="BG59" i="63"/>
  <c r="BF59" i="63"/>
  <c r="BE59" i="63"/>
  <c r="BD59" i="63"/>
  <c r="BC59" i="63"/>
  <c r="BB59" i="63"/>
  <c r="BA59" i="63"/>
  <c r="AZ59" i="63"/>
  <c r="AY59" i="63"/>
  <c r="AX59" i="63"/>
  <c r="AW59" i="63"/>
  <c r="AS59" i="63"/>
  <c r="CY47" i="64" l="1"/>
  <c r="CU47" i="64"/>
  <c r="CQ47" i="64"/>
  <c r="DA47" i="64"/>
  <c r="CW47" i="64"/>
  <c r="CS47" i="64"/>
  <c r="DC47" i="64"/>
  <c r="DE47" i="64"/>
  <c r="CU9" i="64"/>
  <c r="CS9" i="64"/>
  <c r="DC9" i="64"/>
  <c r="DA9" i="64"/>
  <c r="DE9" i="64"/>
  <c r="CY9" i="64"/>
  <c r="CW9" i="64"/>
  <c r="CQ9" i="64"/>
  <c r="DC16" i="64"/>
  <c r="DA16" i="64"/>
  <c r="CQ16" i="64"/>
  <c r="DE16" i="64"/>
  <c r="CW16" i="64"/>
  <c r="CY16" i="64"/>
  <c r="CU16" i="64"/>
  <c r="CS16" i="64"/>
  <c r="DC28" i="64"/>
  <c r="DA28" i="64"/>
  <c r="CQ28" i="64"/>
  <c r="CY28" i="64"/>
  <c r="CW28" i="64"/>
  <c r="CS28" i="64"/>
  <c r="DE28" i="64"/>
  <c r="CU28" i="64"/>
  <c r="DC40" i="64"/>
  <c r="DA40" i="64"/>
  <c r="CY40" i="64"/>
  <c r="CQ40" i="64"/>
  <c r="DE40" i="64"/>
  <c r="CW40" i="64"/>
  <c r="CU40" i="64"/>
  <c r="CS40" i="64"/>
  <c r="DC52" i="64"/>
  <c r="DA52" i="64"/>
  <c r="CY52" i="64"/>
  <c r="CQ52" i="64"/>
  <c r="DE52" i="64"/>
  <c r="CW52" i="64"/>
  <c r="CU52" i="64"/>
  <c r="CS52" i="64"/>
  <c r="CU33" i="64"/>
  <c r="CS33" i="64"/>
  <c r="DC33" i="64"/>
  <c r="CY33" i="64"/>
  <c r="CW33" i="64"/>
  <c r="CQ33" i="64"/>
  <c r="DA33" i="64"/>
  <c r="DE33" i="64"/>
  <c r="CY26" i="64"/>
  <c r="CU26" i="64"/>
  <c r="CW26" i="64"/>
  <c r="CS26" i="64"/>
  <c r="CQ26" i="64"/>
  <c r="DA26" i="64"/>
  <c r="DE26" i="64"/>
  <c r="DC26" i="64"/>
  <c r="CY50" i="64"/>
  <c r="CU50" i="64"/>
  <c r="CQ50" i="64"/>
  <c r="DA50" i="64"/>
  <c r="CW50" i="64"/>
  <c r="CS50" i="64"/>
  <c r="DE50" i="64"/>
  <c r="DC50" i="64"/>
  <c r="CY35" i="64"/>
  <c r="CU35" i="64"/>
  <c r="CQ35" i="64"/>
  <c r="DE35" i="64"/>
  <c r="DC35" i="64"/>
  <c r="CW35" i="64"/>
  <c r="DA35" i="64"/>
  <c r="CS35" i="64"/>
  <c r="CU57" i="64"/>
  <c r="CS57" i="64"/>
  <c r="CQ57" i="64"/>
  <c r="DC57" i="64"/>
  <c r="CY57" i="64"/>
  <c r="CW57" i="64"/>
  <c r="DE57" i="64"/>
  <c r="DA57" i="64"/>
  <c r="DC19" i="64"/>
  <c r="DA19" i="64"/>
  <c r="CQ19" i="64"/>
  <c r="CY19" i="64"/>
  <c r="CW19" i="64"/>
  <c r="CS19" i="64"/>
  <c r="CU19" i="64"/>
  <c r="DE19" i="64"/>
  <c r="DC31" i="64"/>
  <c r="DA31" i="64"/>
  <c r="CQ31" i="64"/>
  <c r="CW31" i="64"/>
  <c r="CS31" i="64"/>
  <c r="DE31" i="64"/>
  <c r="CY31" i="64"/>
  <c r="CU31" i="64"/>
  <c r="DC43" i="64"/>
  <c r="DA43" i="64"/>
  <c r="CY43" i="64"/>
  <c r="CQ43" i="64"/>
  <c r="DE43" i="64"/>
  <c r="CU43" i="64"/>
  <c r="CW43" i="64"/>
  <c r="CS43" i="64"/>
  <c r="DC55" i="64"/>
  <c r="DA55" i="64"/>
  <c r="CY55" i="64"/>
  <c r="CQ55" i="64"/>
  <c r="DE55" i="64"/>
  <c r="CU55" i="64"/>
  <c r="CW55" i="64"/>
  <c r="CS55" i="64"/>
  <c r="CY23" i="64"/>
  <c r="CU23" i="64"/>
  <c r="DE23" i="64"/>
  <c r="DA23" i="64"/>
  <c r="DC23" i="64"/>
  <c r="CW23" i="64"/>
  <c r="CS23" i="64"/>
  <c r="CQ23" i="64"/>
  <c r="CU45" i="64"/>
  <c r="CS45" i="64"/>
  <c r="CQ45" i="64"/>
  <c r="DC45" i="64"/>
  <c r="CY45" i="64"/>
  <c r="DE45" i="64"/>
  <c r="CW45" i="64"/>
  <c r="DA45" i="64"/>
  <c r="DC7" i="64"/>
  <c r="DA7" i="64"/>
  <c r="CQ7" i="64"/>
  <c r="DE7" i="64"/>
  <c r="CY7" i="64"/>
  <c r="CW7" i="64"/>
  <c r="CU7" i="64"/>
  <c r="CS7" i="64"/>
  <c r="CU12" i="64"/>
  <c r="CS12" i="64"/>
  <c r="DC12" i="64"/>
  <c r="DE12" i="64"/>
  <c r="DA12" i="64"/>
  <c r="CW12" i="64"/>
  <c r="CY12" i="64"/>
  <c r="CQ12" i="64"/>
  <c r="CU24" i="64"/>
  <c r="CS24" i="64"/>
  <c r="DC24" i="64"/>
  <c r="CQ24" i="64"/>
  <c r="DA24" i="64"/>
  <c r="DE24" i="64"/>
  <c r="CW24" i="64"/>
  <c r="CY24" i="64"/>
  <c r="CU36" i="64"/>
  <c r="CS36" i="64"/>
  <c r="DC36" i="64"/>
  <c r="CY36" i="64"/>
  <c r="CQ36" i="64"/>
  <c r="DA36" i="64"/>
  <c r="DE36" i="64"/>
  <c r="CW36" i="64"/>
  <c r="CU48" i="64"/>
  <c r="CS48" i="64"/>
  <c r="CQ48" i="64"/>
  <c r="DC48" i="64"/>
  <c r="CY48" i="64"/>
  <c r="CW48" i="64"/>
  <c r="DE48" i="64"/>
  <c r="DA48" i="64"/>
  <c r="CU6" i="64"/>
  <c r="CS6" i="64"/>
  <c r="DC6" i="64"/>
  <c r="CQ6" i="64"/>
  <c r="DA6" i="64"/>
  <c r="CW6" i="64"/>
  <c r="DE6" i="64"/>
  <c r="CY6" i="64"/>
  <c r="CY14" i="64"/>
  <c r="CU14" i="64"/>
  <c r="DE14" i="64"/>
  <c r="DC14" i="64"/>
  <c r="DA14" i="64"/>
  <c r="CS14" i="64"/>
  <c r="CW14" i="64"/>
  <c r="CQ14" i="64"/>
  <c r="CY17" i="64"/>
  <c r="CU17" i="64"/>
  <c r="CW17" i="64"/>
  <c r="CS17" i="64"/>
  <c r="CQ17" i="64"/>
  <c r="DE17" i="64"/>
  <c r="DA17" i="64"/>
  <c r="DC17" i="64"/>
  <c r="CY29" i="64"/>
  <c r="CU29" i="64"/>
  <c r="CS29" i="64"/>
  <c r="DE29" i="64"/>
  <c r="DC29" i="64"/>
  <c r="DA29" i="64"/>
  <c r="CW29" i="64"/>
  <c r="CQ29" i="64"/>
  <c r="CY41" i="64"/>
  <c r="CU41" i="64"/>
  <c r="CQ41" i="64"/>
  <c r="DA41" i="64"/>
  <c r="CW41" i="64"/>
  <c r="CS41" i="64"/>
  <c r="DC41" i="64"/>
  <c r="DE41" i="64"/>
  <c r="CY53" i="64"/>
  <c r="CU53" i="64"/>
  <c r="CQ53" i="64"/>
  <c r="DA53" i="64"/>
  <c r="CW53" i="64"/>
  <c r="DC53" i="64"/>
  <c r="CS53" i="64"/>
  <c r="DE53" i="64"/>
  <c r="CY11" i="64"/>
  <c r="CU11" i="64"/>
  <c r="DE11" i="64"/>
  <c r="DC11" i="64"/>
  <c r="DA11" i="64"/>
  <c r="CS11" i="64"/>
  <c r="CW11" i="64"/>
  <c r="CQ11" i="64"/>
  <c r="DC4" i="64"/>
  <c r="DA4" i="64"/>
  <c r="CQ4" i="64"/>
  <c r="DE4" i="64"/>
  <c r="CW4" i="64"/>
  <c r="CS4" i="64"/>
  <c r="CY4" i="64"/>
  <c r="CU4" i="64"/>
  <c r="CY38" i="64"/>
  <c r="CU38" i="64"/>
  <c r="CQ38" i="64"/>
  <c r="DC38" i="64"/>
  <c r="DA38" i="64"/>
  <c r="CS38" i="64"/>
  <c r="CW38" i="64"/>
  <c r="DE38" i="64"/>
  <c r="DC10" i="64"/>
  <c r="DA10" i="64"/>
  <c r="CQ10" i="64"/>
  <c r="CY10" i="64"/>
  <c r="CW10" i="64"/>
  <c r="CU10" i="64"/>
  <c r="CS10" i="64"/>
  <c r="DE10" i="64"/>
  <c r="DC22" i="64"/>
  <c r="DA22" i="64"/>
  <c r="CQ22" i="64"/>
  <c r="CW22" i="64"/>
  <c r="DE22" i="64"/>
  <c r="CY22" i="64"/>
  <c r="CU22" i="64"/>
  <c r="CS22" i="64"/>
  <c r="DC34" i="64"/>
  <c r="DA34" i="64"/>
  <c r="CQ34" i="64"/>
  <c r="DE34" i="64"/>
  <c r="CY34" i="64"/>
  <c r="CW34" i="64"/>
  <c r="CS34" i="64"/>
  <c r="CU34" i="64"/>
  <c r="DC46" i="64"/>
  <c r="DA46" i="64"/>
  <c r="CY46" i="64"/>
  <c r="CQ46" i="64"/>
  <c r="CU46" i="64"/>
  <c r="DE46" i="64"/>
  <c r="CW46" i="64"/>
  <c r="CS46" i="64"/>
  <c r="CY5" i="64"/>
  <c r="CU5" i="64"/>
  <c r="DE5" i="64"/>
  <c r="DA5" i="64"/>
  <c r="CS5" i="64"/>
  <c r="DC5" i="64"/>
  <c r="CW5" i="64"/>
  <c r="CQ5" i="64"/>
  <c r="CU15" i="64"/>
  <c r="CS15" i="64"/>
  <c r="DC15" i="64"/>
  <c r="CQ15" i="64"/>
  <c r="CW15" i="64"/>
  <c r="DA15" i="64"/>
  <c r="DE15" i="64"/>
  <c r="CY15" i="64"/>
  <c r="CU27" i="64"/>
  <c r="CS27" i="64"/>
  <c r="DC27" i="64"/>
  <c r="DE27" i="64"/>
  <c r="DA27" i="64"/>
  <c r="CY27" i="64"/>
  <c r="CW27" i="64"/>
  <c r="CQ27" i="64"/>
  <c r="CU39" i="64"/>
  <c r="CS39" i="64"/>
  <c r="DC39" i="64"/>
  <c r="CY39" i="64"/>
  <c r="CW39" i="64"/>
  <c r="DE39" i="64"/>
  <c r="DA39" i="64"/>
  <c r="CQ39" i="64"/>
  <c r="CU51" i="64"/>
  <c r="CS51" i="64"/>
  <c r="CQ51" i="64"/>
  <c r="DC51" i="64"/>
  <c r="CY51" i="64"/>
  <c r="CW51" i="64"/>
  <c r="DE51" i="64"/>
  <c r="DA51" i="64"/>
  <c r="CY20" i="64"/>
  <c r="CU20" i="64"/>
  <c r="DE20" i="64"/>
  <c r="DC20" i="64"/>
  <c r="DA20" i="64"/>
  <c r="CS20" i="64"/>
  <c r="CW20" i="64"/>
  <c r="CQ20" i="64"/>
  <c r="CY32" i="64"/>
  <c r="CU32" i="64"/>
  <c r="CQ32" i="64"/>
  <c r="DC32" i="64"/>
  <c r="DE32" i="64"/>
  <c r="CW32" i="64"/>
  <c r="DA32" i="64"/>
  <c r="CS32" i="64"/>
  <c r="CY44" i="64"/>
  <c r="CU44" i="64"/>
  <c r="CQ44" i="64"/>
  <c r="DA44" i="64"/>
  <c r="CW44" i="64"/>
  <c r="CS44" i="64"/>
  <c r="DC44" i="64"/>
  <c r="DE44" i="64"/>
  <c r="CY56" i="64"/>
  <c r="CU56" i="64"/>
  <c r="CQ56" i="64"/>
  <c r="DA56" i="64"/>
  <c r="CW56" i="64"/>
  <c r="CS56" i="64"/>
  <c r="DC56" i="64"/>
  <c r="DE56" i="64"/>
  <c r="DC25" i="64"/>
  <c r="DA25" i="64"/>
  <c r="CQ25" i="64"/>
  <c r="DE25" i="64"/>
  <c r="CW25" i="64"/>
  <c r="CY25" i="64"/>
  <c r="CU25" i="64"/>
  <c r="CS25" i="64"/>
  <c r="DC37" i="64"/>
  <c r="DA37" i="64"/>
  <c r="CY37" i="64"/>
  <c r="CQ37" i="64"/>
  <c r="CW37" i="64"/>
  <c r="DE37" i="64"/>
  <c r="CU37" i="64"/>
  <c r="CS37" i="64"/>
  <c r="DC49" i="64"/>
  <c r="DA49" i="64"/>
  <c r="CY49" i="64"/>
  <c r="CQ49" i="64"/>
  <c r="DE49" i="64"/>
  <c r="CU49" i="64"/>
  <c r="CW49" i="64"/>
  <c r="CS49" i="64"/>
  <c r="CU21" i="64"/>
  <c r="CS21" i="64"/>
  <c r="DC21" i="64"/>
  <c r="DE21" i="64"/>
  <c r="DA21" i="64"/>
  <c r="CW21" i="64"/>
  <c r="CY21" i="64"/>
  <c r="CQ21" i="64"/>
  <c r="CY8" i="64"/>
  <c r="CU8" i="64"/>
  <c r="CW8" i="64"/>
  <c r="CS8" i="64"/>
  <c r="CQ8" i="64"/>
  <c r="DE8" i="64"/>
  <c r="DC8" i="64"/>
  <c r="DA8" i="64"/>
  <c r="DC13" i="64"/>
  <c r="DA13" i="64"/>
  <c r="CQ13" i="64"/>
  <c r="CW13" i="64"/>
  <c r="CS13" i="64"/>
  <c r="DE13" i="64"/>
  <c r="CY13" i="64"/>
  <c r="CU13" i="64"/>
  <c r="CU18" i="64"/>
  <c r="CS18" i="64"/>
  <c r="DC18" i="64"/>
  <c r="DE18" i="64"/>
  <c r="DA18" i="64"/>
  <c r="CY18" i="64"/>
  <c r="CW18" i="64"/>
  <c r="CQ18" i="64"/>
  <c r="CU30" i="64"/>
  <c r="CS30" i="64"/>
  <c r="DC30" i="64"/>
  <c r="DE30" i="64"/>
  <c r="DA30" i="64"/>
  <c r="CW30" i="64"/>
  <c r="CY30" i="64"/>
  <c r="CQ30" i="64"/>
  <c r="CU42" i="64"/>
  <c r="CS42" i="64"/>
  <c r="CQ42" i="64"/>
  <c r="DC42" i="64"/>
  <c r="CY42" i="64"/>
  <c r="CW42" i="64"/>
  <c r="DE42" i="64"/>
  <c r="DA42" i="64"/>
  <c r="CU54" i="64"/>
  <c r="CS54" i="64"/>
  <c r="CQ54" i="64"/>
  <c r="DC54" i="64"/>
  <c r="CY54" i="64"/>
  <c r="CW54" i="64"/>
  <c r="DE54" i="64"/>
  <c r="DA54" i="64"/>
  <c r="K55" i="65"/>
  <c r="E52" i="64" l="1"/>
  <c r="AQ6" i="62" l="1"/>
  <c r="AS6" i="62"/>
  <c r="AT6" i="62"/>
  <c r="AU6" i="62"/>
  <c r="AQ7" i="62"/>
  <c r="AS7" i="62"/>
  <c r="I9" i="5" s="1"/>
  <c r="AU7" i="62"/>
  <c r="K9" i="5" s="1"/>
  <c r="AQ8" i="62"/>
  <c r="AS8" i="62"/>
  <c r="AT8" i="62"/>
  <c r="AU8" i="62"/>
  <c r="AQ9" i="62"/>
  <c r="AS9" i="62"/>
  <c r="AT9" i="62"/>
  <c r="AU9" i="62"/>
  <c r="AQ10" i="62"/>
  <c r="AS10" i="62"/>
  <c r="I15" i="5" s="1"/>
  <c r="AT10" i="62"/>
  <c r="J15" i="5" s="1"/>
  <c r="AU10" i="62"/>
  <c r="K15" i="5" s="1"/>
  <c r="AQ11" i="62"/>
  <c r="AS11" i="62"/>
  <c r="AT11" i="62"/>
  <c r="AU11" i="62"/>
  <c r="AQ12" i="62"/>
  <c r="AS12" i="62"/>
  <c r="AT12" i="62"/>
  <c r="AU12" i="62"/>
  <c r="AQ13" i="62"/>
  <c r="AS13" i="62"/>
  <c r="AT13" i="62"/>
  <c r="AU13" i="62"/>
  <c r="AQ14" i="62"/>
  <c r="AS14" i="62"/>
  <c r="I16" i="5" s="1"/>
  <c r="AT14" i="62"/>
  <c r="J16" i="5" s="1"/>
  <c r="AU14" i="62"/>
  <c r="K16" i="5" s="1"/>
  <c r="AQ15" i="62"/>
  <c r="AS15" i="62"/>
  <c r="AT15" i="62"/>
  <c r="AU15" i="62"/>
  <c r="AQ16" i="62"/>
  <c r="AS16" i="62"/>
  <c r="AT16" i="62"/>
  <c r="AU16" i="62"/>
  <c r="AQ17" i="62"/>
  <c r="AS17" i="62"/>
  <c r="AT17" i="62"/>
  <c r="AU17" i="62"/>
  <c r="AQ18" i="62"/>
  <c r="AS18" i="62"/>
  <c r="AT18" i="62"/>
  <c r="AU18" i="62"/>
  <c r="AQ19" i="62"/>
  <c r="AS19" i="62"/>
  <c r="AT19" i="62"/>
  <c r="AU19" i="62"/>
  <c r="AQ20" i="62"/>
  <c r="AS20" i="62"/>
  <c r="AT20" i="62"/>
  <c r="AU20" i="62"/>
  <c r="AQ21" i="62"/>
  <c r="AS21" i="62"/>
  <c r="AT21" i="62"/>
  <c r="AU21" i="62"/>
  <c r="AQ22" i="62"/>
  <c r="AS22" i="62"/>
  <c r="AT22" i="62"/>
  <c r="AU22" i="62"/>
  <c r="AQ23" i="62"/>
  <c r="AS23" i="62"/>
  <c r="AT23" i="62"/>
  <c r="AU23" i="62"/>
  <c r="AQ24" i="62"/>
  <c r="AT24" i="62"/>
  <c r="J20" i="5" s="1"/>
  <c r="AU24" i="62"/>
  <c r="K20" i="5" s="1"/>
  <c r="AQ25" i="62"/>
  <c r="AS25" i="62"/>
  <c r="AT25" i="62"/>
  <c r="AU25" i="62"/>
  <c r="AQ26" i="62"/>
  <c r="AS26" i="62"/>
  <c r="AT26" i="62"/>
  <c r="AU26" i="62"/>
  <c r="AQ27" i="62"/>
  <c r="AS27" i="62"/>
  <c r="AT27" i="62"/>
  <c r="AU27" i="62"/>
  <c r="AQ28" i="62"/>
  <c r="AS28" i="62"/>
  <c r="I30" i="5" s="1"/>
  <c r="AT28" i="62"/>
  <c r="J30" i="5" s="1"/>
  <c r="AU28" i="62"/>
  <c r="K30" i="5" s="1"/>
  <c r="AQ29" i="62"/>
  <c r="AT29" i="62"/>
  <c r="AU29" i="62"/>
  <c r="AQ30" i="62"/>
  <c r="AS30" i="62"/>
  <c r="I28" i="5" s="1"/>
  <c r="AT30" i="62"/>
  <c r="J28" i="5" s="1"/>
  <c r="AU30" i="62"/>
  <c r="K28" i="5" s="1"/>
  <c r="AQ31" i="62"/>
  <c r="AS31" i="62"/>
  <c r="AT31" i="62"/>
  <c r="AU31" i="62"/>
  <c r="AQ32" i="62"/>
  <c r="AS32" i="62"/>
  <c r="AT32" i="62"/>
  <c r="AU32" i="62"/>
  <c r="AQ33" i="62"/>
  <c r="AS33" i="62"/>
  <c r="AT33" i="62"/>
  <c r="AU33" i="62"/>
  <c r="AP34" i="62"/>
  <c r="AQ34" i="62"/>
  <c r="CM34" i="62" s="1"/>
  <c r="AS34" i="62"/>
  <c r="AT34" i="62"/>
  <c r="AU34" i="62"/>
  <c r="AP35" i="62"/>
  <c r="AQ35" i="62"/>
  <c r="CM35" i="62" s="1"/>
  <c r="AS35" i="62"/>
  <c r="AT35" i="62"/>
  <c r="AU35" i="62"/>
  <c r="AP36" i="62"/>
  <c r="AQ36" i="62"/>
  <c r="CM36" i="62" s="1"/>
  <c r="AS36" i="62"/>
  <c r="AT36" i="62"/>
  <c r="AU36" i="62"/>
  <c r="AP37" i="62"/>
  <c r="AQ37" i="62"/>
  <c r="CM37" i="62" s="1"/>
  <c r="AS37" i="62"/>
  <c r="AT37" i="62"/>
  <c r="AU37" i="62"/>
  <c r="AP38" i="62"/>
  <c r="AQ38" i="62"/>
  <c r="CM38" i="62" s="1"/>
  <c r="AS38" i="62"/>
  <c r="AT38" i="62"/>
  <c r="AU38" i="62"/>
  <c r="AP39" i="62"/>
  <c r="AQ39" i="62"/>
  <c r="CM39" i="62" s="1"/>
  <c r="AS39" i="62"/>
  <c r="AT39" i="62"/>
  <c r="AU39" i="62"/>
  <c r="AP40" i="62"/>
  <c r="AQ40" i="62"/>
  <c r="CM40" i="62" s="1"/>
  <c r="AS40" i="62"/>
  <c r="AT40" i="62"/>
  <c r="AU40" i="62"/>
  <c r="AP41" i="62"/>
  <c r="AQ41" i="62"/>
  <c r="CM41" i="62" s="1"/>
  <c r="AS41" i="62"/>
  <c r="AT41" i="62"/>
  <c r="AU41" i="62"/>
  <c r="AP42" i="62"/>
  <c r="AQ42" i="62"/>
  <c r="CM42" i="62" s="1"/>
  <c r="AS42" i="62"/>
  <c r="AT42" i="62"/>
  <c r="AU42" i="62"/>
  <c r="AP43" i="62"/>
  <c r="AQ43" i="62"/>
  <c r="CM43" i="62" s="1"/>
  <c r="AS43" i="62"/>
  <c r="AT43" i="62"/>
  <c r="AU43" i="62"/>
  <c r="AP44" i="62"/>
  <c r="AQ44" i="62"/>
  <c r="CM44" i="62" s="1"/>
  <c r="AS44" i="62"/>
  <c r="AT44" i="62"/>
  <c r="AU44" i="62"/>
  <c r="AP45" i="62"/>
  <c r="AQ45" i="62"/>
  <c r="CM45" i="62" s="1"/>
  <c r="AS45" i="62"/>
  <c r="AT45" i="62"/>
  <c r="AU45" i="62"/>
  <c r="AP46" i="62"/>
  <c r="AQ46" i="62"/>
  <c r="CM46" i="62" s="1"/>
  <c r="AS46" i="62"/>
  <c r="AT46" i="62"/>
  <c r="AU46" i="62"/>
  <c r="AP47" i="62"/>
  <c r="AQ47" i="62"/>
  <c r="CM47" i="62" s="1"/>
  <c r="AS47" i="62"/>
  <c r="AT47" i="62"/>
  <c r="AU47" i="62"/>
  <c r="AP48" i="62"/>
  <c r="AQ48" i="62"/>
  <c r="CM48" i="62" s="1"/>
  <c r="AS48" i="62"/>
  <c r="AT48" i="62"/>
  <c r="AU48" i="62"/>
  <c r="AP49" i="62"/>
  <c r="AQ49" i="62"/>
  <c r="CM49" i="62" s="1"/>
  <c r="AS49" i="62"/>
  <c r="AT49" i="62"/>
  <c r="AU49" i="62"/>
  <c r="AP50" i="62"/>
  <c r="AQ50" i="62"/>
  <c r="CM50" i="62" s="1"/>
  <c r="AS50" i="62"/>
  <c r="AT50" i="62"/>
  <c r="AU50" i="62"/>
  <c r="AP51" i="62"/>
  <c r="AQ51" i="62"/>
  <c r="CM51" i="62" s="1"/>
  <c r="AS51" i="62"/>
  <c r="AT51" i="62"/>
  <c r="AU51" i="62"/>
  <c r="AP52" i="62"/>
  <c r="AQ52" i="62"/>
  <c r="CM52" i="62" s="1"/>
  <c r="AS52" i="62"/>
  <c r="AT52" i="62"/>
  <c r="AU52" i="62"/>
  <c r="AP53" i="62"/>
  <c r="AQ53" i="62"/>
  <c r="CM53" i="62" s="1"/>
  <c r="AS53" i="62"/>
  <c r="AT53" i="62"/>
  <c r="AU53" i="62"/>
  <c r="AP54" i="62"/>
  <c r="AQ54" i="62"/>
  <c r="CM54" i="62" s="1"/>
  <c r="AS54" i="62"/>
  <c r="AT54" i="62"/>
  <c r="AU54" i="62"/>
  <c r="AP55" i="62"/>
  <c r="AQ55" i="62"/>
  <c r="CM55" i="62" s="1"/>
  <c r="AS55" i="62"/>
  <c r="AT55" i="62"/>
  <c r="AU55" i="62"/>
  <c r="AP56" i="62"/>
  <c r="AQ56" i="62"/>
  <c r="CM56" i="62" s="1"/>
  <c r="AS56" i="62"/>
  <c r="AT56" i="62"/>
  <c r="AU56" i="62"/>
  <c r="AP57" i="62"/>
  <c r="AQ57" i="62"/>
  <c r="CM57" i="62" s="1"/>
  <c r="AS57" i="62"/>
  <c r="AT57" i="62"/>
  <c r="AU57" i="62"/>
  <c r="AP58" i="62"/>
  <c r="AQ58" i="62"/>
  <c r="AS58" i="62"/>
  <c r="AT58" i="62"/>
  <c r="AU58" i="62"/>
  <c r="AP5" i="62"/>
  <c r="AQ5" i="62"/>
  <c r="CM5" i="62" s="1"/>
  <c r="AS5" i="62"/>
  <c r="AT5" i="62"/>
  <c r="AU5" i="62"/>
  <c r="AU4" i="62"/>
  <c r="K6" i="5" s="1"/>
  <c r="AT4" i="62"/>
  <c r="J6" i="5" s="1"/>
  <c r="AS4" i="62"/>
  <c r="I6" i="5" s="1"/>
  <c r="AQ4" i="62"/>
  <c r="AQ50" i="60"/>
  <c r="AR50" i="60"/>
  <c r="AT50" i="60"/>
  <c r="AU50" i="60"/>
  <c r="AV50" i="60"/>
  <c r="AQ51" i="60"/>
  <c r="AR51" i="60"/>
  <c r="AT51" i="60"/>
  <c r="AU51" i="60"/>
  <c r="AV51" i="60"/>
  <c r="AQ52" i="60"/>
  <c r="AR52" i="60"/>
  <c r="AT52" i="60"/>
  <c r="AU52" i="60"/>
  <c r="AV52" i="60"/>
  <c r="AQ53" i="60"/>
  <c r="AR53" i="60"/>
  <c r="AT53" i="60"/>
  <c r="AU53" i="60"/>
  <c r="AV53" i="60"/>
  <c r="AQ54" i="60"/>
  <c r="AR54" i="60"/>
  <c r="AT54" i="60"/>
  <c r="AU54" i="60"/>
  <c r="AV54" i="60"/>
  <c r="AQ55" i="60"/>
  <c r="AR55" i="60"/>
  <c r="AT55" i="60"/>
  <c r="AU55" i="60"/>
  <c r="AV55" i="60"/>
  <c r="AQ56" i="60"/>
  <c r="AR56" i="60"/>
  <c r="AT56" i="60"/>
  <c r="AU56" i="60"/>
  <c r="AV56" i="60"/>
  <c r="AQ57" i="60"/>
  <c r="AR57" i="60"/>
  <c r="AT57" i="60"/>
  <c r="AU57" i="60"/>
  <c r="AV57" i="60"/>
  <c r="AQ58" i="60"/>
  <c r="AR58" i="60"/>
  <c r="AT58" i="60"/>
  <c r="AU58" i="60"/>
  <c r="AV58" i="60"/>
  <c r="AQ40" i="60"/>
  <c r="AR40" i="60"/>
  <c r="AT40" i="60"/>
  <c r="AU40" i="60"/>
  <c r="AV40" i="60"/>
  <c r="AQ41" i="60"/>
  <c r="AR41" i="60"/>
  <c r="AT41" i="60"/>
  <c r="AU41" i="60"/>
  <c r="AV41" i="60"/>
  <c r="AQ42" i="60"/>
  <c r="AR42" i="60"/>
  <c r="AT42" i="60"/>
  <c r="AU42" i="60"/>
  <c r="AV42" i="60"/>
  <c r="AQ43" i="60"/>
  <c r="AR43" i="60"/>
  <c r="AT43" i="60"/>
  <c r="AU43" i="60"/>
  <c r="AV43" i="60"/>
  <c r="AQ44" i="60"/>
  <c r="AR44" i="60"/>
  <c r="AT44" i="60"/>
  <c r="AU44" i="60"/>
  <c r="AV44" i="60"/>
  <c r="AQ45" i="60"/>
  <c r="AR45" i="60"/>
  <c r="AT45" i="60"/>
  <c r="AU45" i="60"/>
  <c r="AV45" i="60"/>
  <c r="AQ46" i="60"/>
  <c r="AR46" i="60"/>
  <c r="AT46" i="60"/>
  <c r="AU46" i="60"/>
  <c r="AV46" i="60"/>
  <c r="AQ47" i="60"/>
  <c r="AR47" i="60"/>
  <c r="AT47" i="60"/>
  <c r="AU47" i="60"/>
  <c r="AV47" i="60"/>
  <c r="AQ48" i="60"/>
  <c r="AR48" i="60"/>
  <c r="AT48" i="60"/>
  <c r="AU48" i="60"/>
  <c r="AV48" i="60"/>
  <c r="AQ49" i="60"/>
  <c r="AR49" i="60"/>
  <c r="AT49" i="60"/>
  <c r="AU49" i="60"/>
  <c r="AV49" i="60"/>
  <c r="AQ29" i="60"/>
  <c r="AR29" i="60"/>
  <c r="AT29" i="60"/>
  <c r="AU29" i="60"/>
  <c r="AV29" i="60"/>
  <c r="AQ30" i="60"/>
  <c r="AR30" i="60"/>
  <c r="AT30" i="60"/>
  <c r="AU30" i="60"/>
  <c r="AV30" i="60"/>
  <c r="AQ31" i="60"/>
  <c r="AR31" i="60"/>
  <c r="AT31" i="60"/>
  <c r="AU31" i="60"/>
  <c r="AV31" i="60"/>
  <c r="AQ32" i="60"/>
  <c r="AR32" i="60"/>
  <c r="AT32" i="60"/>
  <c r="AU32" i="60"/>
  <c r="AV32" i="60"/>
  <c r="AQ33" i="60"/>
  <c r="AR33" i="60"/>
  <c r="AT33" i="60"/>
  <c r="AU33" i="60"/>
  <c r="AV33" i="60"/>
  <c r="AQ34" i="60"/>
  <c r="AR34" i="60"/>
  <c r="AT34" i="60"/>
  <c r="AU34" i="60"/>
  <c r="AV34" i="60"/>
  <c r="AQ35" i="60"/>
  <c r="AR35" i="60"/>
  <c r="AT35" i="60"/>
  <c r="AU35" i="60"/>
  <c r="AV35" i="60"/>
  <c r="AQ36" i="60"/>
  <c r="AR36" i="60"/>
  <c r="AT36" i="60"/>
  <c r="AU36" i="60"/>
  <c r="AV36" i="60"/>
  <c r="AQ37" i="60"/>
  <c r="AR37" i="60"/>
  <c r="AT37" i="60"/>
  <c r="AU37" i="60"/>
  <c r="AV37" i="60"/>
  <c r="AQ38" i="60"/>
  <c r="AR38" i="60"/>
  <c r="AT38" i="60"/>
  <c r="AU38" i="60"/>
  <c r="AV38" i="60"/>
  <c r="AQ39" i="60"/>
  <c r="AR39" i="60"/>
  <c r="AT39" i="60"/>
  <c r="AU39" i="60"/>
  <c r="AV39" i="60"/>
  <c r="AQ15" i="60"/>
  <c r="AR15" i="60"/>
  <c r="AT15" i="60"/>
  <c r="AU15" i="60"/>
  <c r="AV15" i="60"/>
  <c r="AQ16" i="60"/>
  <c r="AR16" i="60"/>
  <c r="AT16" i="60"/>
  <c r="AU16" i="60"/>
  <c r="AV16" i="60"/>
  <c r="AQ17" i="60"/>
  <c r="AR17" i="60"/>
  <c r="AT17" i="60"/>
  <c r="AU17" i="60"/>
  <c r="AV17" i="60"/>
  <c r="AQ18" i="60"/>
  <c r="AR18" i="60"/>
  <c r="AT18" i="60"/>
  <c r="AU18" i="60"/>
  <c r="AV18" i="60"/>
  <c r="AQ19" i="60"/>
  <c r="AR19" i="60"/>
  <c r="AT19" i="60"/>
  <c r="AU19" i="60"/>
  <c r="AV19" i="60"/>
  <c r="AQ20" i="60"/>
  <c r="F26" i="5" s="1"/>
  <c r="AR20" i="60"/>
  <c r="G26" i="5" s="1"/>
  <c r="AT20" i="60"/>
  <c r="I26" i="5" s="1"/>
  <c r="AU20" i="60"/>
  <c r="AV20" i="60"/>
  <c r="AQ21" i="60"/>
  <c r="AR21" i="60"/>
  <c r="AT21" i="60"/>
  <c r="AU21" i="60"/>
  <c r="AV21" i="60"/>
  <c r="AQ22" i="60"/>
  <c r="AR22" i="60"/>
  <c r="AT22" i="60"/>
  <c r="AU22" i="60"/>
  <c r="AV22" i="60"/>
  <c r="AQ23" i="60"/>
  <c r="AR23" i="60"/>
  <c r="AT23" i="60"/>
  <c r="AU23" i="60"/>
  <c r="AV23" i="60"/>
  <c r="AQ24" i="60"/>
  <c r="F23" i="5" s="1"/>
  <c r="AR24" i="60"/>
  <c r="G23" i="5" s="1"/>
  <c r="AT24" i="60"/>
  <c r="I23" i="5" s="1"/>
  <c r="AU24" i="60"/>
  <c r="AV24" i="60"/>
  <c r="K23" i="5" s="1"/>
  <c r="AQ25" i="60"/>
  <c r="AR25" i="60"/>
  <c r="AT25" i="60"/>
  <c r="AU25" i="60"/>
  <c r="AV25" i="60"/>
  <c r="AQ26" i="60"/>
  <c r="AR26" i="60"/>
  <c r="AT26" i="60"/>
  <c r="AV26" i="60"/>
  <c r="AQ27" i="60"/>
  <c r="AR27" i="60"/>
  <c r="AT27" i="60"/>
  <c r="AU27" i="60"/>
  <c r="AV27" i="60"/>
  <c r="AQ28" i="60"/>
  <c r="AR28" i="60"/>
  <c r="AT28" i="60"/>
  <c r="AU28" i="60"/>
  <c r="AV28" i="60"/>
  <c r="AQ6" i="60"/>
  <c r="AR6" i="60"/>
  <c r="AT6" i="60"/>
  <c r="AU6" i="60"/>
  <c r="AV6" i="60"/>
  <c r="AQ7" i="60"/>
  <c r="AR7" i="60"/>
  <c r="AT7" i="60"/>
  <c r="AU7" i="60"/>
  <c r="AV7" i="60"/>
  <c r="AQ8" i="60"/>
  <c r="AR8" i="60"/>
  <c r="AT8" i="60"/>
  <c r="AU8" i="60"/>
  <c r="AV8" i="60"/>
  <c r="AQ9" i="60"/>
  <c r="AR9" i="60"/>
  <c r="AT9" i="60"/>
  <c r="AU9" i="60"/>
  <c r="AV9" i="60"/>
  <c r="AQ10" i="60"/>
  <c r="AR10" i="60"/>
  <c r="AT10" i="60"/>
  <c r="AU10" i="60"/>
  <c r="AV10" i="60"/>
  <c r="AQ11" i="60"/>
  <c r="AR11" i="60"/>
  <c r="AT11" i="60"/>
  <c r="AU11" i="60"/>
  <c r="AV11" i="60"/>
  <c r="AQ12" i="60"/>
  <c r="AR12" i="60"/>
  <c r="AT12" i="60"/>
  <c r="AU12" i="60"/>
  <c r="AV12" i="60"/>
  <c r="AQ13" i="60"/>
  <c r="AR13" i="60"/>
  <c r="AT13" i="60"/>
  <c r="AU13" i="60"/>
  <c r="AV13" i="60"/>
  <c r="AQ14" i="60"/>
  <c r="AR14" i="60"/>
  <c r="AT14" i="60"/>
  <c r="AU14" i="60"/>
  <c r="AV14" i="60"/>
  <c r="AQ5" i="60"/>
  <c r="AR5" i="60"/>
  <c r="AT5" i="60"/>
  <c r="AU5" i="60"/>
  <c r="AV5" i="60"/>
  <c r="AV4" i="60"/>
  <c r="AU4" i="60"/>
  <c r="AT4" i="60"/>
  <c r="AR4" i="60"/>
  <c r="AQ4" i="60"/>
  <c r="AQ54" i="63"/>
  <c r="AR54" i="63"/>
  <c r="AT54" i="63"/>
  <c r="AU54" i="63"/>
  <c r="AV54" i="63"/>
  <c r="AQ55" i="63"/>
  <c r="AR55" i="63"/>
  <c r="AT55" i="63"/>
  <c r="AU55" i="63"/>
  <c r="AV55" i="63"/>
  <c r="AQ56" i="63"/>
  <c r="AR56" i="63"/>
  <c r="AT56" i="63"/>
  <c r="AU56" i="63"/>
  <c r="AV56" i="63"/>
  <c r="AQ57" i="63"/>
  <c r="AR57" i="63"/>
  <c r="AT57" i="63"/>
  <c r="AU57" i="63"/>
  <c r="AV57" i="63"/>
  <c r="AQ58" i="63"/>
  <c r="AR58" i="63"/>
  <c r="AT58" i="63"/>
  <c r="AU58" i="63"/>
  <c r="AV58" i="63"/>
  <c r="AQ46" i="63"/>
  <c r="AR46" i="63"/>
  <c r="AT46" i="63"/>
  <c r="AU46" i="63"/>
  <c r="AV46" i="63"/>
  <c r="AQ47" i="63"/>
  <c r="AR47" i="63"/>
  <c r="AT47" i="63"/>
  <c r="AU47" i="63"/>
  <c r="AV47" i="63"/>
  <c r="AQ48" i="63"/>
  <c r="AR48" i="63"/>
  <c r="AT48" i="63"/>
  <c r="AU48" i="63"/>
  <c r="AV48" i="63"/>
  <c r="AQ49" i="63"/>
  <c r="AR49" i="63"/>
  <c r="AT49" i="63"/>
  <c r="AU49" i="63"/>
  <c r="AV49" i="63"/>
  <c r="AQ50" i="63"/>
  <c r="AR50" i="63"/>
  <c r="AT50" i="63"/>
  <c r="AU50" i="63"/>
  <c r="AV50" i="63"/>
  <c r="AQ51" i="63"/>
  <c r="AR51" i="63"/>
  <c r="AT51" i="63"/>
  <c r="AU51" i="63"/>
  <c r="AV51" i="63"/>
  <c r="AQ52" i="63"/>
  <c r="AR52" i="63"/>
  <c r="AT52" i="63"/>
  <c r="AU52" i="63"/>
  <c r="AV52" i="63"/>
  <c r="AQ53" i="63"/>
  <c r="AR53" i="63"/>
  <c r="AT53" i="63"/>
  <c r="AU53" i="63"/>
  <c r="AV53" i="63"/>
  <c r="AQ39" i="63"/>
  <c r="AR39" i="63"/>
  <c r="AT39" i="63"/>
  <c r="AU39" i="63"/>
  <c r="AV39" i="63"/>
  <c r="AQ40" i="63"/>
  <c r="AR40" i="63"/>
  <c r="AT40" i="63"/>
  <c r="AU40" i="63"/>
  <c r="AV40" i="63"/>
  <c r="AQ41" i="63"/>
  <c r="AR41" i="63"/>
  <c r="AT41" i="63"/>
  <c r="AU41" i="63"/>
  <c r="AV41" i="63"/>
  <c r="AQ42" i="63"/>
  <c r="AR42" i="63"/>
  <c r="AT42" i="63"/>
  <c r="AU42" i="63"/>
  <c r="AV42" i="63"/>
  <c r="AQ43" i="63"/>
  <c r="AR43" i="63"/>
  <c r="AT43" i="63"/>
  <c r="AU43" i="63"/>
  <c r="AV43" i="63"/>
  <c r="AQ44" i="63"/>
  <c r="AR44" i="63"/>
  <c r="AT44" i="63"/>
  <c r="AU44" i="63"/>
  <c r="AV44" i="63"/>
  <c r="AQ45" i="63"/>
  <c r="AR45" i="63"/>
  <c r="AT45" i="63"/>
  <c r="AU45" i="63"/>
  <c r="AV45" i="63"/>
  <c r="AQ33" i="63"/>
  <c r="AR33" i="63"/>
  <c r="AT33" i="63"/>
  <c r="AU33" i="63"/>
  <c r="AV33" i="63"/>
  <c r="AQ34" i="63"/>
  <c r="AR34" i="63"/>
  <c r="AT34" i="63"/>
  <c r="AU34" i="63"/>
  <c r="AV34" i="63"/>
  <c r="AQ35" i="63"/>
  <c r="CQ35" i="63" s="1"/>
  <c r="AR35" i="63"/>
  <c r="AT35" i="63"/>
  <c r="AU35" i="63"/>
  <c r="AV35" i="63"/>
  <c r="AQ36" i="63"/>
  <c r="AR36" i="63"/>
  <c r="AT36" i="63"/>
  <c r="AU36" i="63"/>
  <c r="AV36" i="63"/>
  <c r="AQ37" i="63"/>
  <c r="AR37" i="63"/>
  <c r="AT37" i="63"/>
  <c r="AU37" i="63"/>
  <c r="AV37" i="63"/>
  <c r="AQ38" i="63"/>
  <c r="AR38" i="63"/>
  <c r="AT38" i="63"/>
  <c r="AU38" i="63"/>
  <c r="AV38" i="63"/>
  <c r="AQ28" i="63"/>
  <c r="CQ28" i="63" s="1"/>
  <c r="AR28" i="63"/>
  <c r="AT28" i="63"/>
  <c r="AU28" i="63"/>
  <c r="AV28" i="63"/>
  <c r="AQ29" i="63"/>
  <c r="CQ29" i="63" s="1"/>
  <c r="AT29" i="63"/>
  <c r="AU29" i="63"/>
  <c r="AV29" i="63"/>
  <c r="AQ30" i="63"/>
  <c r="AR30" i="63"/>
  <c r="AT30" i="63"/>
  <c r="AU30" i="63"/>
  <c r="AV30" i="63"/>
  <c r="AQ31" i="63"/>
  <c r="AR31" i="63"/>
  <c r="AT31" i="63"/>
  <c r="AU31" i="63"/>
  <c r="AV31" i="63"/>
  <c r="AQ32" i="63"/>
  <c r="AR32" i="63"/>
  <c r="AT32" i="63"/>
  <c r="AU32" i="63"/>
  <c r="AV32" i="63"/>
  <c r="AQ11" i="63"/>
  <c r="CQ11" i="63" s="1"/>
  <c r="AR11" i="63"/>
  <c r="AT11" i="63"/>
  <c r="AU11" i="63"/>
  <c r="AV11" i="63"/>
  <c r="AQ12" i="63"/>
  <c r="AR12" i="63"/>
  <c r="AT12" i="63"/>
  <c r="AU12" i="63"/>
  <c r="AV12" i="63"/>
  <c r="AQ13" i="63"/>
  <c r="AR13" i="63"/>
  <c r="AT13" i="63"/>
  <c r="AU13" i="63"/>
  <c r="AV13" i="63"/>
  <c r="AQ14" i="63"/>
  <c r="CQ14" i="63" s="1"/>
  <c r="AR14" i="63"/>
  <c r="AT14" i="63"/>
  <c r="AU14" i="63"/>
  <c r="AV14" i="63"/>
  <c r="AQ15" i="63"/>
  <c r="AR15" i="63"/>
  <c r="AT15" i="63"/>
  <c r="AU15" i="63"/>
  <c r="AV15" i="63"/>
  <c r="AQ16" i="63"/>
  <c r="AR16" i="63"/>
  <c r="AT16" i="63"/>
  <c r="AU16" i="63"/>
  <c r="AV16" i="63"/>
  <c r="AQ17" i="63"/>
  <c r="AR17" i="63"/>
  <c r="AT17" i="63"/>
  <c r="AU17" i="63"/>
  <c r="AV17" i="63"/>
  <c r="AQ18" i="63"/>
  <c r="AR18" i="63"/>
  <c r="AT18" i="63"/>
  <c r="AU18" i="63"/>
  <c r="AV18" i="63"/>
  <c r="AQ19" i="63"/>
  <c r="AR19" i="63"/>
  <c r="AT19" i="63"/>
  <c r="AU19" i="63"/>
  <c r="AV19" i="63"/>
  <c r="AQ20" i="63"/>
  <c r="AR20" i="63"/>
  <c r="AT20" i="63"/>
  <c r="AU20" i="63"/>
  <c r="AV20" i="63"/>
  <c r="AQ21" i="63"/>
  <c r="AR21" i="63"/>
  <c r="AT21" i="63"/>
  <c r="AU21" i="63"/>
  <c r="AV21" i="63"/>
  <c r="AQ22" i="63"/>
  <c r="AR22" i="63"/>
  <c r="AT22" i="63"/>
  <c r="AU22" i="63"/>
  <c r="AV22" i="63"/>
  <c r="AQ23" i="63"/>
  <c r="CQ23" i="63" s="1"/>
  <c r="AR23" i="63"/>
  <c r="AT23" i="63"/>
  <c r="AU23" i="63"/>
  <c r="AV23" i="63"/>
  <c r="AQ24" i="63"/>
  <c r="AR24" i="63"/>
  <c r="AT24" i="63"/>
  <c r="AU24" i="63"/>
  <c r="AV24" i="63"/>
  <c r="AQ25" i="63"/>
  <c r="AR25" i="63"/>
  <c r="AT25" i="63"/>
  <c r="AU25" i="63"/>
  <c r="AV25" i="63"/>
  <c r="AQ26" i="63"/>
  <c r="CQ26" i="63" s="1"/>
  <c r="AR26" i="63"/>
  <c r="AT26" i="63"/>
  <c r="AU26" i="63"/>
  <c r="AV26" i="63"/>
  <c r="AQ27" i="63"/>
  <c r="AR27" i="63"/>
  <c r="AT27" i="63"/>
  <c r="AU27" i="63"/>
  <c r="AV27" i="63"/>
  <c r="AQ5" i="63"/>
  <c r="AR5" i="63"/>
  <c r="AT5" i="63"/>
  <c r="AU5" i="63"/>
  <c r="AV5" i="63"/>
  <c r="AQ6" i="63"/>
  <c r="AR6" i="63"/>
  <c r="AT6" i="63"/>
  <c r="AU6" i="63"/>
  <c r="AV6" i="63"/>
  <c r="AQ7" i="63"/>
  <c r="AR7" i="63"/>
  <c r="AT7" i="63"/>
  <c r="AU7" i="63"/>
  <c r="AV7" i="63"/>
  <c r="AQ8" i="63"/>
  <c r="AR8" i="63"/>
  <c r="AT8" i="63"/>
  <c r="AU8" i="63"/>
  <c r="AV8" i="63"/>
  <c r="AQ9" i="63"/>
  <c r="AR9" i="63"/>
  <c r="AT9" i="63"/>
  <c r="AU9" i="63"/>
  <c r="AV9" i="63"/>
  <c r="AQ10" i="63"/>
  <c r="AR10" i="63"/>
  <c r="AT10" i="63"/>
  <c r="AU10" i="63"/>
  <c r="AV10" i="63"/>
  <c r="AV4" i="63"/>
  <c r="AT4" i="63"/>
  <c r="AU4" i="63"/>
  <c r="J26" i="5" l="1"/>
  <c r="CM27" i="62"/>
  <c r="CW27" i="62"/>
  <c r="CY27" i="62"/>
  <c r="CO27" i="62"/>
  <c r="CK27" i="62"/>
  <c r="CU27" i="62"/>
  <c r="CS27" i="62"/>
  <c r="CQ27" i="62"/>
  <c r="J23" i="5"/>
  <c r="CU50" i="62"/>
  <c r="CY50" i="62"/>
  <c r="CK50" i="62"/>
  <c r="CW50" i="62"/>
  <c r="CS50" i="62"/>
  <c r="CQ50" i="62"/>
  <c r="CO50" i="62"/>
  <c r="CU38" i="62"/>
  <c r="CK38" i="62"/>
  <c r="CY38" i="62"/>
  <c r="CW38" i="62"/>
  <c r="CS38" i="62"/>
  <c r="CQ38" i="62"/>
  <c r="CO38" i="62"/>
  <c r="CM33" i="62"/>
  <c r="CY33" i="62"/>
  <c r="CS33" i="62"/>
  <c r="CW33" i="62"/>
  <c r="CO33" i="62"/>
  <c r="CQ33" i="62"/>
  <c r="CK33" i="62"/>
  <c r="CU33" i="62"/>
  <c r="CM30" i="62"/>
  <c r="G28" i="5"/>
  <c r="CO30" i="62"/>
  <c r="CW30" i="62"/>
  <c r="CS30" i="62"/>
  <c r="CQ30" i="62"/>
  <c r="CK30" i="62"/>
  <c r="CU30" i="62"/>
  <c r="CY30" i="62"/>
  <c r="CY48" i="62"/>
  <c r="CS48" i="62"/>
  <c r="CW48" i="62"/>
  <c r="CK48" i="62"/>
  <c r="CQ48" i="62"/>
  <c r="CU48" i="62"/>
  <c r="CO48" i="62"/>
  <c r="CY36" i="62"/>
  <c r="CS36" i="62"/>
  <c r="CW36" i="62"/>
  <c r="CK36" i="62"/>
  <c r="CO36" i="62"/>
  <c r="CQ36" i="62"/>
  <c r="CU36" i="62"/>
  <c r="CM21" i="62"/>
  <c r="CY21" i="62"/>
  <c r="CO21" i="62"/>
  <c r="CW21" i="62"/>
  <c r="CU21" i="62"/>
  <c r="CS21" i="62"/>
  <c r="CQ21" i="62"/>
  <c r="CK21" i="62"/>
  <c r="CS45" i="62"/>
  <c r="CW45" i="62"/>
  <c r="CO45" i="62"/>
  <c r="CQ45" i="62"/>
  <c r="CU45" i="62"/>
  <c r="CK45" i="62"/>
  <c r="CY45" i="62"/>
  <c r="CS57" i="62"/>
  <c r="CW57" i="62"/>
  <c r="CO57" i="62"/>
  <c r="CQ57" i="62"/>
  <c r="CU57" i="62"/>
  <c r="CY57" i="62"/>
  <c r="CK57" i="62"/>
  <c r="CQ52" i="62"/>
  <c r="CU52" i="62"/>
  <c r="CK52" i="62"/>
  <c r="CY52" i="62"/>
  <c r="CO52" i="62"/>
  <c r="CW52" i="62"/>
  <c r="CS52" i="62"/>
  <c r="CQ40" i="62"/>
  <c r="CK40" i="62"/>
  <c r="CY40" i="62"/>
  <c r="CO40" i="62"/>
  <c r="CU40" i="62"/>
  <c r="CS40" i="62"/>
  <c r="CW40" i="62"/>
  <c r="CM23" i="62"/>
  <c r="CQ23" i="62"/>
  <c r="CS23" i="62"/>
  <c r="CK23" i="62"/>
  <c r="CW23" i="62"/>
  <c r="CY23" i="62"/>
  <c r="CO23" i="62"/>
  <c r="CU23" i="62"/>
  <c r="CM20" i="62"/>
  <c r="CO20" i="62"/>
  <c r="CK20" i="62"/>
  <c r="CU20" i="62"/>
  <c r="CW20" i="62"/>
  <c r="CQ20" i="62"/>
  <c r="CS20" i="62"/>
  <c r="CY20" i="62"/>
  <c r="CM17" i="62"/>
  <c r="CQ17" i="62"/>
  <c r="CW17" i="62"/>
  <c r="CK17" i="62"/>
  <c r="CU17" i="62"/>
  <c r="CY17" i="62"/>
  <c r="CO17" i="62"/>
  <c r="CS17" i="62"/>
  <c r="CM14" i="62"/>
  <c r="G16" i="5"/>
  <c r="CU14" i="62"/>
  <c r="CO14" i="62"/>
  <c r="CY14" i="62"/>
  <c r="CW14" i="62"/>
  <c r="CS14" i="62"/>
  <c r="CK14" i="62"/>
  <c r="CQ14" i="62"/>
  <c r="CM11" i="62"/>
  <c r="CO11" i="62"/>
  <c r="CK11" i="62"/>
  <c r="CQ11" i="62"/>
  <c r="CU11" i="62"/>
  <c r="CS11" i="62"/>
  <c r="CW11" i="62"/>
  <c r="CY11" i="62"/>
  <c r="CM8" i="62"/>
  <c r="CW8" i="62"/>
  <c r="CQ8" i="62"/>
  <c r="CK8" i="62"/>
  <c r="CU8" i="62"/>
  <c r="CS8" i="62"/>
  <c r="CO8" i="62"/>
  <c r="CY8" i="62"/>
  <c r="CQ5" i="62"/>
  <c r="CU5" i="62"/>
  <c r="CY5" i="62"/>
  <c r="CO5" i="62"/>
  <c r="CK5" i="62"/>
  <c r="CS5" i="62"/>
  <c r="CW5" i="62"/>
  <c r="CS47" i="62"/>
  <c r="CW47" i="62"/>
  <c r="CO47" i="62"/>
  <c r="CY47" i="62"/>
  <c r="CQ47" i="62"/>
  <c r="CU47" i="62"/>
  <c r="CK47" i="62"/>
  <c r="CS35" i="62"/>
  <c r="CW35" i="62"/>
  <c r="CO35" i="62"/>
  <c r="CY35" i="62"/>
  <c r="CQ35" i="62"/>
  <c r="CK35" i="62"/>
  <c r="CU35" i="62"/>
  <c r="CM29" i="62"/>
  <c r="CW29" i="62"/>
  <c r="CY29" i="62"/>
  <c r="CQ29" i="62"/>
  <c r="CO29" i="62"/>
  <c r="CU29" i="62"/>
  <c r="CK29" i="62"/>
  <c r="CS29" i="62"/>
  <c r="CM26" i="62"/>
  <c r="CW26" i="62"/>
  <c r="CK26" i="62"/>
  <c r="CO26" i="62"/>
  <c r="CQ26" i="62"/>
  <c r="CU26" i="62"/>
  <c r="CY26" i="62"/>
  <c r="CS26" i="62"/>
  <c r="CW55" i="62"/>
  <c r="CY55" i="62"/>
  <c r="CO55" i="62"/>
  <c r="CQ55" i="62"/>
  <c r="CU55" i="62"/>
  <c r="CK55" i="62"/>
  <c r="CS55" i="62"/>
  <c r="CM24" i="62"/>
  <c r="G20" i="5"/>
  <c r="CS24" i="62"/>
  <c r="CW24" i="62"/>
  <c r="CK24" i="62"/>
  <c r="CQ24" i="62"/>
  <c r="CU24" i="62"/>
  <c r="CY24" i="62"/>
  <c r="CO24" i="62"/>
  <c r="CM18" i="62"/>
  <c r="CO18" i="62"/>
  <c r="CW18" i="62"/>
  <c r="CQ18" i="62"/>
  <c r="CK18" i="62"/>
  <c r="CU18" i="62"/>
  <c r="CY18" i="62"/>
  <c r="CS18" i="62"/>
  <c r="CM15" i="62"/>
  <c r="CU15" i="62"/>
  <c r="CY15" i="62"/>
  <c r="CO15" i="62"/>
  <c r="CS15" i="62"/>
  <c r="CQ15" i="62"/>
  <c r="CW15" i="62"/>
  <c r="CK15" i="62"/>
  <c r="CM12" i="62"/>
  <c r="CK12" i="62"/>
  <c r="CS12" i="62"/>
  <c r="CW12" i="62"/>
  <c r="CY12" i="62"/>
  <c r="CO12" i="62"/>
  <c r="CQ12" i="62"/>
  <c r="CU12" i="62"/>
  <c r="CM9" i="62"/>
  <c r="CW9" i="62"/>
  <c r="CQ9" i="62"/>
  <c r="CU9" i="62"/>
  <c r="CY9" i="62"/>
  <c r="CO9" i="62"/>
  <c r="CK9" i="62"/>
  <c r="CS9" i="62"/>
  <c r="CM7" i="62"/>
  <c r="G9" i="5"/>
  <c r="CQ7" i="62"/>
  <c r="CU7" i="62"/>
  <c r="CO7" i="62"/>
  <c r="CK7" i="62"/>
  <c r="CS7" i="62"/>
  <c r="CW7" i="62"/>
  <c r="CY7" i="62"/>
  <c r="CW44" i="62"/>
  <c r="CO44" i="62"/>
  <c r="CQ44" i="62"/>
  <c r="CU44" i="62"/>
  <c r="CS44" i="62"/>
  <c r="CK44" i="62"/>
  <c r="CY44" i="62"/>
  <c r="CM22" i="62"/>
  <c r="CS22" i="62"/>
  <c r="CW22" i="62"/>
  <c r="CQ22" i="62"/>
  <c r="CK22" i="62"/>
  <c r="CO22" i="62"/>
  <c r="CY22" i="62"/>
  <c r="CU22" i="62"/>
  <c r="CM19" i="62"/>
  <c r="CW19" i="62"/>
  <c r="CQ19" i="62"/>
  <c r="CK19" i="62"/>
  <c r="CU19" i="62"/>
  <c r="CY19" i="62"/>
  <c r="CO19" i="62"/>
  <c r="CS19" i="62"/>
  <c r="CM16" i="62"/>
  <c r="CW16" i="62"/>
  <c r="CQ16" i="62"/>
  <c r="CK16" i="62"/>
  <c r="CU16" i="62"/>
  <c r="CS16" i="62"/>
  <c r="CO16" i="62"/>
  <c r="CY16" i="62"/>
  <c r="CM13" i="62"/>
  <c r="CY13" i="62"/>
  <c r="CO13" i="62"/>
  <c r="CS13" i="62"/>
  <c r="CW13" i="62"/>
  <c r="CU13" i="62"/>
  <c r="CQ13" i="62"/>
  <c r="CK13" i="62"/>
  <c r="CM10" i="62"/>
  <c r="G15" i="5"/>
  <c r="CO10" i="62"/>
  <c r="CK10" i="62"/>
  <c r="CS10" i="62"/>
  <c r="CQ10" i="62"/>
  <c r="CW10" i="62"/>
  <c r="CY10" i="62"/>
  <c r="CU10" i="62"/>
  <c r="CW43" i="62"/>
  <c r="CQ43" i="62"/>
  <c r="CU43" i="62"/>
  <c r="CK43" i="62"/>
  <c r="CY43" i="62"/>
  <c r="CO43" i="62"/>
  <c r="CS43" i="62"/>
  <c r="CO54" i="62"/>
  <c r="CQ54" i="62"/>
  <c r="CU54" i="62"/>
  <c r="CK54" i="62"/>
  <c r="CY54" i="62"/>
  <c r="CW54" i="62"/>
  <c r="CS54" i="62"/>
  <c r="CO42" i="62"/>
  <c r="CU42" i="62"/>
  <c r="CK42" i="62"/>
  <c r="CY42" i="62"/>
  <c r="CW42" i="62"/>
  <c r="CQ42" i="62"/>
  <c r="CS42" i="62"/>
  <c r="CM32" i="62"/>
  <c r="CQ32" i="62"/>
  <c r="CU32" i="62"/>
  <c r="CS32" i="62"/>
  <c r="CK32" i="62"/>
  <c r="CY32" i="62"/>
  <c r="CO32" i="62"/>
  <c r="CW32" i="62"/>
  <c r="CK49" i="62"/>
  <c r="CY49" i="62"/>
  <c r="CS49" i="62"/>
  <c r="CW49" i="62"/>
  <c r="CU49" i="62"/>
  <c r="CQ49" i="62"/>
  <c r="CO49" i="62"/>
  <c r="CK37" i="62"/>
  <c r="CY37" i="62"/>
  <c r="CS37" i="62"/>
  <c r="CW37" i="62"/>
  <c r="CU37" i="62"/>
  <c r="CQ37" i="62"/>
  <c r="CO37" i="62"/>
  <c r="CW56" i="62"/>
  <c r="CO56" i="62"/>
  <c r="CQ56" i="62"/>
  <c r="CU56" i="62"/>
  <c r="CS56" i="62"/>
  <c r="CK56" i="62"/>
  <c r="CY56" i="62"/>
  <c r="K26" i="5"/>
  <c r="CM4" i="62"/>
  <c r="G6" i="5"/>
  <c r="CO4" i="62"/>
  <c r="CK4" i="62"/>
  <c r="CU4" i="62"/>
  <c r="CY4" i="62"/>
  <c r="CW4" i="62"/>
  <c r="CS4" i="62"/>
  <c r="CQ4" i="62"/>
  <c r="CU51" i="62"/>
  <c r="CK51" i="62"/>
  <c r="CY51" i="62"/>
  <c r="CS51" i="62"/>
  <c r="CQ51" i="62"/>
  <c r="CO51" i="62"/>
  <c r="CW51" i="62"/>
  <c r="CU39" i="62"/>
  <c r="CY39" i="62"/>
  <c r="CS39" i="62"/>
  <c r="CQ39" i="62"/>
  <c r="CK39" i="62"/>
  <c r="CO39" i="62"/>
  <c r="CW39" i="62"/>
  <c r="CM28" i="62"/>
  <c r="G30" i="5"/>
  <c r="CQ28" i="62"/>
  <c r="CK28" i="62"/>
  <c r="CU28" i="62"/>
  <c r="CO28" i="62"/>
  <c r="CY28" i="62"/>
  <c r="CS28" i="62"/>
  <c r="CW28" i="62"/>
  <c r="CM25" i="62"/>
  <c r="CU25" i="62"/>
  <c r="CK25" i="62"/>
  <c r="CO25" i="62"/>
  <c r="CQ25" i="62"/>
  <c r="CY25" i="62"/>
  <c r="CS25" i="62"/>
  <c r="CW25" i="62"/>
  <c r="CS46" i="62"/>
  <c r="CW46" i="62"/>
  <c r="CO46" i="62"/>
  <c r="CQ46" i="62"/>
  <c r="CU46" i="62"/>
  <c r="CK46" i="62"/>
  <c r="CY46" i="62"/>
  <c r="CS34" i="62"/>
  <c r="CW34" i="62"/>
  <c r="CQ34" i="62"/>
  <c r="CK34" i="62"/>
  <c r="CO34" i="62"/>
  <c r="CY34" i="62"/>
  <c r="CU34" i="62"/>
  <c r="CM31" i="62"/>
  <c r="CW31" i="62"/>
  <c r="CQ31" i="62"/>
  <c r="CU31" i="62"/>
  <c r="CO31" i="62"/>
  <c r="CS31" i="62"/>
  <c r="CK31" i="62"/>
  <c r="CY31" i="62"/>
  <c r="CO53" i="62"/>
  <c r="CQ53" i="62"/>
  <c r="CK53" i="62"/>
  <c r="CU53" i="62"/>
  <c r="CY53" i="62"/>
  <c r="CS53" i="62"/>
  <c r="CW53" i="62"/>
  <c r="CO41" i="62"/>
  <c r="CQ41" i="62"/>
  <c r="CU41" i="62"/>
  <c r="CK41" i="62"/>
  <c r="CY41" i="62"/>
  <c r="CS41" i="62"/>
  <c r="CW41" i="62"/>
  <c r="CM6" i="62"/>
  <c r="CY6" i="62"/>
  <c r="CO6" i="62"/>
  <c r="CK6" i="62"/>
  <c r="CW6" i="62"/>
  <c r="CQ6" i="62"/>
  <c r="CS6" i="62"/>
  <c r="CU6" i="62"/>
  <c r="CQ7" i="63"/>
  <c r="CQ18" i="63"/>
  <c r="CQ34" i="63"/>
  <c r="CQ13" i="63"/>
  <c r="CQ20" i="63"/>
  <c r="CQ38" i="63"/>
  <c r="CQ6" i="63"/>
  <c r="CQ17" i="63"/>
  <c r="CQ33" i="63"/>
  <c r="CQ30" i="63"/>
  <c r="CQ27" i="63"/>
  <c r="CQ15" i="63"/>
  <c r="CQ32" i="63"/>
  <c r="CQ24" i="63"/>
  <c r="CQ12" i="63"/>
  <c r="CQ25" i="63"/>
  <c r="CQ9" i="63"/>
  <c r="CQ36" i="63"/>
  <c r="CQ22" i="63"/>
  <c r="CQ8" i="63"/>
  <c r="CQ19" i="63"/>
  <c r="CQ10" i="63"/>
  <c r="CQ21" i="63"/>
  <c r="CQ31" i="63"/>
  <c r="CQ37" i="63"/>
  <c r="CQ5" i="63"/>
  <c r="CQ16" i="63"/>
  <c r="CW7" i="63"/>
  <c r="DC7" i="63"/>
  <c r="CY7" i="63"/>
  <c r="CU7" i="63"/>
  <c r="DA7" i="63"/>
  <c r="DE7" i="63"/>
  <c r="DC18" i="63"/>
  <c r="CY18" i="63"/>
  <c r="CU18" i="63"/>
  <c r="DA18" i="63"/>
  <c r="CW18" i="63"/>
  <c r="DE18" i="63"/>
  <c r="CW27" i="63"/>
  <c r="CY27" i="63"/>
  <c r="CU27" i="63"/>
  <c r="DA27" i="63"/>
  <c r="DC27" i="63"/>
  <c r="DE27" i="63"/>
  <c r="CU15" i="63"/>
  <c r="CW15" i="63"/>
  <c r="DE15" i="63"/>
  <c r="DA15" i="63"/>
  <c r="DC15" i="63"/>
  <c r="CY15" i="63"/>
  <c r="CU44" i="63"/>
  <c r="CW44" i="63"/>
  <c r="CY44" i="63"/>
  <c r="DA44" i="63"/>
  <c r="DC44" i="63"/>
  <c r="DE44" i="63"/>
  <c r="DE23" i="63"/>
  <c r="CU23" i="63"/>
  <c r="CW23" i="63"/>
  <c r="DC23" i="63"/>
  <c r="CY23" i="63"/>
  <c r="DA23" i="63"/>
  <c r="DE11" i="63"/>
  <c r="DA11" i="63"/>
  <c r="CW11" i="63"/>
  <c r="CU11" i="63"/>
  <c r="CY11" i="63"/>
  <c r="DC11" i="63"/>
  <c r="CU28" i="63"/>
  <c r="CW28" i="63"/>
  <c r="CY28" i="63"/>
  <c r="DA28" i="63"/>
  <c r="DC28" i="63"/>
  <c r="DE28" i="63"/>
  <c r="CU40" i="63"/>
  <c r="CW40" i="63"/>
  <c r="CY40" i="63"/>
  <c r="DA40" i="63"/>
  <c r="DC40" i="63"/>
  <c r="DE40" i="63"/>
  <c r="CU56" i="63"/>
  <c r="CW56" i="63"/>
  <c r="CY56" i="63"/>
  <c r="DA56" i="63"/>
  <c r="DC56" i="63"/>
  <c r="DE56" i="63"/>
  <c r="DA25" i="63"/>
  <c r="DC25" i="63"/>
  <c r="CY25" i="63"/>
  <c r="DE25" i="63"/>
  <c r="CW25" i="63"/>
  <c r="CU25" i="63"/>
  <c r="DC13" i="63"/>
  <c r="DE13" i="63"/>
  <c r="DA13" i="63"/>
  <c r="CW13" i="63"/>
  <c r="CU13" i="63"/>
  <c r="CY13" i="63"/>
  <c r="CU42" i="63"/>
  <c r="CW42" i="63"/>
  <c r="CY42" i="63"/>
  <c r="DA42" i="63"/>
  <c r="DC42" i="63"/>
  <c r="DE42" i="63"/>
  <c r="CW9" i="63"/>
  <c r="DC9" i="63"/>
  <c r="CY9" i="63"/>
  <c r="CU9" i="63"/>
  <c r="DE9" i="63"/>
  <c r="DA9" i="63"/>
  <c r="DE20" i="63"/>
  <c r="DA20" i="63"/>
  <c r="DC20" i="63"/>
  <c r="CY20" i="63"/>
  <c r="CU20" i="63"/>
  <c r="CW20" i="63"/>
  <c r="CU30" i="63"/>
  <c r="CW30" i="63"/>
  <c r="CY30" i="63"/>
  <c r="DA30" i="63"/>
  <c r="DC30" i="63"/>
  <c r="DE30" i="63"/>
  <c r="DC36" i="63"/>
  <c r="DA36" i="63"/>
  <c r="DE36" i="63"/>
  <c r="CU36" i="63"/>
  <c r="CW36" i="63"/>
  <c r="CY36" i="63"/>
  <c r="CU52" i="63"/>
  <c r="CW52" i="63"/>
  <c r="CY52" i="63"/>
  <c r="DA52" i="63"/>
  <c r="DC52" i="63"/>
  <c r="DE52" i="63"/>
  <c r="CY38" i="63"/>
  <c r="DA38" i="63"/>
  <c r="DC38" i="63"/>
  <c r="DE38" i="63"/>
  <c r="CU38" i="63"/>
  <c r="CW38" i="63"/>
  <c r="CW39" i="63"/>
  <c r="CY39" i="63"/>
  <c r="DA39" i="63"/>
  <c r="DC39" i="63"/>
  <c r="DE39" i="63"/>
  <c r="CU39" i="63"/>
  <c r="CU55" i="63"/>
  <c r="CW55" i="63"/>
  <c r="CY55" i="63"/>
  <c r="DA55" i="63"/>
  <c r="DC55" i="63"/>
  <c r="DE55" i="63"/>
  <c r="DC6" i="63"/>
  <c r="CY6" i="63"/>
  <c r="CU6" i="63"/>
  <c r="CW6" i="63"/>
  <c r="DA6" i="63"/>
  <c r="DE6" i="63"/>
  <c r="DC17" i="63"/>
  <c r="CY17" i="63"/>
  <c r="CU17" i="63"/>
  <c r="DA17" i="63"/>
  <c r="CW17" i="63"/>
  <c r="DE17" i="63"/>
  <c r="CU33" i="63"/>
  <c r="CW33" i="63"/>
  <c r="CY33" i="63"/>
  <c r="DA33" i="63"/>
  <c r="DC33" i="63"/>
  <c r="DE33" i="63"/>
  <c r="DA49" i="63"/>
  <c r="DC49" i="63"/>
  <c r="CW49" i="63"/>
  <c r="DE49" i="63"/>
  <c r="CY49" i="63"/>
  <c r="CU49" i="63"/>
  <c r="CU34" i="63"/>
  <c r="CW34" i="63"/>
  <c r="CY34" i="63"/>
  <c r="DA34" i="63"/>
  <c r="DE34" i="63"/>
  <c r="DC34" i="63"/>
  <c r="CU22" i="63"/>
  <c r="DC22" i="63"/>
  <c r="CY22" i="63"/>
  <c r="CW22" i="63"/>
  <c r="DE22" i="63"/>
  <c r="DA22" i="63"/>
  <c r="DC24" i="63"/>
  <c r="DE24" i="63"/>
  <c r="DA24" i="63"/>
  <c r="CU24" i="63"/>
  <c r="CW24" i="63"/>
  <c r="CY24" i="63"/>
  <c r="DE12" i="63"/>
  <c r="DA12" i="63"/>
  <c r="CW12" i="63"/>
  <c r="DC12" i="63"/>
  <c r="CU12" i="63"/>
  <c r="CY12" i="63"/>
  <c r="DC19" i="63"/>
  <c r="CY19" i="63"/>
  <c r="CU19" i="63"/>
  <c r="DA19" i="63"/>
  <c r="CW19" i="63"/>
  <c r="DE19" i="63"/>
  <c r="DE35" i="63"/>
  <c r="DC35" i="63"/>
  <c r="CU35" i="63"/>
  <c r="CW35" i="63"/>
  <c r="CY35" i="63"/>
  <c r="DA35" i="63"/>
  <c r="CW51" i="63"/>
  <c r="CY51" i="63"/>
  <c r="DA51" i="63"/>
  <c r="CU51" i="63"/>
  <c r="DC51" i="63"/>
  <c r="DE51" i="63"/>
  <c r="DE47" i="63"/>
  <c r="DC47" i="63"/>
  <c r="CU47" i="63"/>
  <c r="CW47" i="63"/>
  <c r="CY47" i="63"/>
  <c r="DA47" i="63"/>
  <c r="CU32" i="63"/>
  <c r="CW32" i="63"/>
  <c r="CY32" i="63"/>
  <c r="DA32" i="63"/>
  <c r="DC32" i="63"/>
  <c r="DE32" i="63"/>
  <c r="CY26" i="63"/>
  <c r="DA26" i="63"/>
  <c r="DC26" i="63"/>
  <c r="DE26" i="63"/>
  <c r="CW26" i="63"/>
  <c r="CU26" i="63"/>
  <c r="DE14" i="63"/>
  <c r="DA14" i="63"/>
  <c r="CW14" i="63"/>
  <c r="CY14" i="63"/>
  <c r="DC14" i="63"/>
  <c r="CU14" i="63"/>
  <c r="CU43" i="63"/>
  <c r="CW43" i="63"/>
  <c r="CY43" i="63"/>
  <c r="DA43" i="63"/>
  <c r="DC43" i="63"/>
  <c r="DE43" i="63"/>
  <c r="DE46" i="63"/>
  <c r="CU46" i="63"/>
  <c r="CW46" i="63"/>
  <c r="CY46" i="63"/>
  <c r="DA46" i="63"/>
  <c r="DC46" i="63"/>
  <c r="CY50" i="63"/>
  <c r="CU50" i="63"/>
  <c r="DA50" i="63"/>
  <c r="DC50" i="63"/>
  <c r="DE50" i="63"/>
  <c r="CW50" i="63"/>
  <c r="CU29" i="63"/>
  <c r="CW29" i="63"/>
  <c r="CY29" i="63"/>
  <c r="DA29" i="63"/>
  <c r="DC29" i="63"/>
  <c r="DE29" i="63"/>
  <c r="CU57" i="63"/>
  <c r="CW57" i="63"/>
  <c r="CY57" i="63"/>
  <c r="DA57" i="63"/>
  <c r="DC57" i="63"/>
  <c r="DE57" i="63"/>
  <c r="DC10" i="63"/>
  <c r="CW10" i="63"/>
  <c r="CU10" i="63"/>
  <c r="CY10" i="63"/>
  <c r="DA10" i="63"/>
  <c r="DE10" i="63"/>
  <c r="CY21" i="63"/>
  <c r="CU21" i="63"/>
  <c r="DC21" i="63"/>
  <c r="DE21" i="63"/>
  <c r="DA21" i="63"/>
  <c r="CW21" i="63"/>
  <c r="CU31" i="63"/>
  <c r="CW31" i="63"/>
  <c r="CY31" i="63"/>
  <c r="DA31" i="63"/>
  <c r="DC31" i="63"/>
  <c r="DE31" i="63"/>
  <c r="DA37" i="63"/>
  <c r="DC37" i="63"/>
  <c r="DE37" i="63"/>
  <c r="CW37" i="63"/>
  <c r="CU37" i="63"/>
  <c r="CY37" i="63"/>
  <c r="CU53" i="63"/>
  <c r="CW53" i="63"/>
  <c r="CY53" i="63"/>
  <c r="DA53" i="63"/>
  <c r="DC53" i="63"/>
  <c r="DE53" i="63"/>
  <c r="CU54" i="63"/>
  <c r="CW54" i="63"/>
  <c r="CY54" i="63"/>
  <c r="DA54" i="63"/>
  <c r="DC54" i="63"/>
  <c r="DE54" i="63"/>
  <c r="CU41" i="63"/>
  <c r="CW41" i="63"/>
  <c r="CY41" i="63"/>
  <c r="DA41" i="63"/>
  <c r="DC41" i="63"/>
  <c r="DE41" i="63"/>
  <c r="CW8" i="63"/>
  <c r="DC8" i="63"/>
  <c r="CY8" i="63"/>
  <c r="CU8" i="63"/>
  <c r="DA8" i="63"/>
  <c r="DE8" i="63"/>
  <c r="DC5" i="63"/>
  <c r="CY5" i="63"/>
  <c r="CU5" i="63"/>
  <c r="DE5" i="63"/>
  <c r="DA5" i="63"/>
  <c r="CW5" i="63"/>
  <c r="DC16" i="63"/>
  <c r="DA16" i="63"/>
  <c r="CW16" i="63"/>
  <c r="CU16" i="63"/>
  <c r="DE16" i="63"/>
  <c r="CY16" i="63"/>
  <c r="CU45" i="63"/>
  <c r="CW45" i="63"/>
  <c r="CY45" i="63"/>
  <c r="DA45" i="63"/>
  <c r="DC45" i="63"/>
  <c r="DE45" i="63"/>
  <c r="DC48" i="63"/>
  <c r="DE48" i="63"/>
  <c r="CY48" i="63"/>
  <c r="DA48" i="63"/>
  <c r="CU48" i="63"/>
  <c r="CW48" i="63"/>
  <c r="CS23" i="63"/>
  <c r="CS11" i="63"/>
  <c r="CS28" i="63"/>
  <c r="CQ40" i="63"/>
  <c r="CS40" i="63"/>
  <c r="CS56" i="63"/>
  <c r="CQ56" i="63"/>
  <c r="CS7" i="63"/>
  <c r="CS18" i="63"/>
  <c r="CS34" i="63"/>
  <c r="CS50" i="63"/>
  <c r="CQ50" i="63"/>
  <c r="CS25" i="63"/>
  <c r="CS27" i="63"/>
  <c r="CS15" i="63"/>
  <c r="CS44" i="63"/>
  <c r="CQ44" i="63"/>
  <c r="CS47" i="63"/>
  <c r="CQ47" i="63"/>
  <c r="CS9" i="63"/>
  <c r="CS36" i="63"/>
  <c r="CS39" i="63"/>
  <c r="CQ39" i="63"/>
  <c r="CS49" i="63"/>
  <c r="CQ49" i="63"/>
  <c r="CS24" i="63"/>
  <c r="CS12" i="63"/>
  <c r="CS29" i="63"/>
  <c r="CQ41" i="63"/>
  <c r="CS41" i="63"/>
  <c r="CS57" i="63"/>
  <c r="CQ57" i="63"/>
  <c r="CS22" i="63"/>
  <c r="CS38" i="63"/>
  <c r="CS33" i="63"/>
  <c r="CS8" i="63"/>
  <c r="CS19" i="63"/>
  <c r="CS35" i="63"/>
  <c r="CS51" i="63"/>
  <c r="CQ51" i="63"/>
  <c r="CQ42" i="63"/>
  <c r="CS42" i="63"/>
  <c r="CS20" i="63"/>
  <c r="CS6" i="63"/>
  <c r="CS26" i="63"/>
  <c r="CS14" i="63"/>
  <c r="CQ43" i="63"/>
  <c r="CS43" i="63"/>
  <c r="CQ46" i="63"/>
  <c r="CS46" i="63"/>
  <c r="CS13" i="63"/>
  <c r="CQ52" i="63"/>
  <c r="CS52" i="63"/>
  <c r="CS32" i="63"/>
  <c r="CS10" i="63"/>
  <c r="CS21" i="63"/>
  <c r="CS31" i="63"/>
  <c r="CS37" i="63"/>
  <c r="CQ53" i="63"/>
  <c r="CS53" i="63"/>
  <c r="CQ54" i="63"/>
  <c r="CS54" i="63"/>
  <c r="CS30" i="63"/>
  <c r="CQ55" i="63"/>
  <c r="CS55" i="63"/>
  <c r="CS17" i="63"/>
  <c r="CS5" i="63"/>
  <c r="CS16" i="63"/>
  <c r="CS45" i="63"/>
  <c r="CQ45" i="63"/>
  <c r="CS48" i="63"/>
  <c r="CQ48" i="63"/>
  <c r="AT59" i="63"/>
  <c r="AU59" i="63"/>
  <c r="AV59" i="63"/>
  <c r="AX3" i="5"/>
  <c r="AW3" i="5"/>
  <c r="AV3" i="5"/>
  <c r="AU3" i="5"/>
  <c r="BQ59" i="60"/>
  <c r="BR59" i="60"/>
  <c r="BS59" i="60"/>
  <c r="BT59" i="60"/>
  <c r="BU59" i="60"/>
  <c r="CF59" i="60"/>
  <c r="CG59" i="60"/>
  <c r="CH59" i="60"/>
  <c r="CI59" i="60"/>
  <c r="CJ59" i="60"/>
  <c r="C64" i="60"/>
  <c r="E64" i="60"/>
  <c r="D64" i="60"/>
  <c r="Q59" i="60"/>
  <c r="P59" i="60"/>
  <c r="O59" i="60"/>
  <c r="X59" i="60"/>
  <c r="W59" i="60"/>
  <c r="V59" i="60"/>
  <c r="Q64" i="60"/>
  <c r="O64" i="60"/>
  <c r="P64" i="60"/>
  <c r="P63" i="60"/>
  <c r="Q63" i="60"/>
  <c r="O63" i="60"/>
  <c r="X51" i="60"/>
  <c r="X50" i="60"/>
  <c r="X49" i="60"/>
  <c r="X48" i="60"/>
  <c r="X47" i="60"/>
  <c r="X46" i="60"/>
  <c r="X45" i="60"/>
  <c r="X44" i="60"/>
  <c r="X43" i="60"/>
  <c r="X42" i="60"/>
  <c r="X41" i="60"/>
  <c r="X40" i="60"/>
  <c r="X39" i="60"/>
  <c r="X38" i="60"/>
  <c r="X37" i="60"/>
  <c r="X36" i="60"/>
  <c r="X35" i="60"/>
  <c r="X34" i="60"/>
  <c r="X33" i="60"/>
  <c r="X32" i="60"/>
  <c r="X31" i="60"/>
  <c r="X30" i="60"/>
  <c r="X29" i="60"/>
  <c r="X28" i="60"/>
  <c r="X51" i="63"/>
  <c r="W51" i="63"/>
  <c r="P51" i="63"/>
  <c r="X50" i="63"/>
  <c r="W50" i="63"/>
  <c r="P50" i="63"/>
  <c r="X49" i="63"/>
  <c r="W49" i="63"/>
  <c r="P49" i="63"/>
  <c r="X48" i="63"/>
  <c r="W48" i="63"/>
  <c r="P48" i="63"/>
  <c r="X47" i="63"/>
  <c r="W47" i="63"/>
  <c r="P47" i="63"/>
  <c r="X46" i="63"/>
  <c r="W46" i="63"/>
  <c r="P46" i="63"/>
  <c r="X45" i="63"/>
  <c r="W45" i="63"/>
  <c r="P45" i="63"/>
  <c r="X44" i="63"/>
  <c r="W44" i="63"/>
  <c r="P44" i="63"/>
  <c r="X43" i="63"/>
  <c r="W43" i="63"/>
  <c r="P43" i="63"/>
  <c r="X42" i="63"/>
  <c r="W42" i="63"/>
  <c r="P42" i="63"/>
  <c r="X41" i="63"/>
  <c r="W41" i="63"/>
  <c r="P41" i="63"/>
  <c r="X40" i="63"/>
  <c r="W40" i="63"/>
  <c r="P40" i="63"/>
  <c r="X39" i="63"/>
  <c r="W39" i="63"/>
  <c r="P39" i="63"/>
  <c r="X38" i="63"/>
  <c r="W38" i="63"/>
  <c r="P38" i="63"/>
  <c r="X37" i="63"/>
  <c r="W37" i="63"/>
  <c r="P37" i="63"/>
  <c r="X36" i="63"/>
  <c r="W36" i="63"/>
  <c r="P36" i="63"/>
  <c r="X35" i="63"/>
  <c r="W35" i="63"/>
  <c r="P35" i="63"/>
  <c r="X34" i="63"/>
  <c r="W34" i="63"/>
  <c r="P34" i="63"/>
  <c r="X33" i="63"/>
  <c r="W33" i="63"/>
  <c r="P33" i="63"/>
  <c r="X32" i="63"/>
  <c r="W32" i="63"/>
  <c r="P32" i="63"/>
  <c r="X31" i="63"/>
  <c r="W31" i="63"/>
  <c r="P31" i="63"/>
  <c r="X30" i="63"/>
  <c r="W30" i="63"/>
  <c r="P30" i="63"/>
  <c r="X29" i="63"/>
  <c r="W29" i="63"/>
  <c r="P29" i="63"/>
  <c r="X28" i="63"/>
  <c r="W28" i="63"/>
  <c r="P28" i="63"/>
  <c r="Q62" i="60" l="1"/>
  <c r="O62" i="60"/>
  <c r="P62" i="60"/>
  <c r="AR4" i="63" l="1"/>
  <c r="AR59" i="63" s="1"/>
  <c r="AQ4" i="63"/>
  <c r="CQ4" i="63" l="1"/>
  <c r="CU4" i="63"/>
  <c r="DE4" i="63"/>
  <c r="CW4" i="63"/>
  <c r="DC4" i="63"/>
  <c r="DA4" i="63"/>
  <c r="CY4" i="63"/>
  <c r="AQ59" i="63"/>
  <c r="CS4" i="63"/>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3" i="5"/>
  <c r="J63" i="62" l="1"/>
  <c r="I63" i="62"/>
  <c r="J62" i="62" l="1"/>
  <c r="I62" i="62"/>
  <c r="B4" i="5"/>
  <c r="C4" i="5"/>
  <c r="B5" i="5"/>
  <c r="C5" i="5"/>
  <c r="B6" i="5"/>
  <c r="C6" i="5"/>
  <c r="B7" i="5"/>
  <c r="C7" i="5"/>
  <c r="B8" i="5"/>
  <c r="C8" i="5"/>
  <c r="B9" i="5"/>
  <c r="C9" i="5"/>
  <c r="B10" i="5"/>
  <c r="C10" i="5"/>
  <c r="B11" i="5"/>
  <c r="C11" i="5"/>
  <c r="B12" i="5"/>
  <c r="C12" i="5"/>
  <c r="B13" i="5"/>
  <c r="C13" i="5"/>
  <c r="B14" i="5"/>
  <c r="C14" i="5"/>
  <c r="C15" i="5"/>
  <c r="C16" i="5"/>
  <c r="B17" i="5"/>
  <c r="C17" i="5"/>
  <c r="B18" i="5"/>
  <c r="C18" i="5"/>
  <c r="B19" i="5"/>
  <c r="C19" i="5"/>
  <c r="B20" i="5"/>
  <c r="C20" i="5"/>
  <c r="B21" i="5"/>
  <c r="C21" i="5"/>
  <c r="B22" i="5"/>
  <c r="C22" i="5"/>
  <c r="B23" i="5"/>
  <c r="C23" i="5"/>
  <c r="B24" i="5"/>
  <c r="C24" i="5"/>
  <c r="B25" i="5"/>
  <c r="C25" i="5"/>
  <c r="B26" i="5"/>
  <c r="B27" i="5"/>
  <c r="C27" i="5"/>
  <c r="B28" i="5"/>
  <c r="C28" i="5"/>
  <c r="B29" i="5"/>
  <c r="C29" i="5"/>
  <c r="B30" i="5"/>
  <c r="C30" i="5"/>
  <c r="B31" i="5"/>
  <c r="C31" i="5"/>
  <c r="B32" i="5"/>
  <c r="C32" i="5"/>
  <c r="B33" i="5"/>
  <c r="C33" i="5"/>
  <c r="B34" i="5"/>
  <c r="C34" i="5"/>
  <c r="B35" i="5"/>
  <c r="C35" i="5"/>
  <c r="B36" i="5"/>
  <c r="C36" i="5"/>
  <c r="B37" i="5"/>
  <c r="C37" i="5"/>
  <c r="B38" i="5"/>
  <c r="C38" i="5"/>
  <c r="B39" i="5"/>
  <c r="C39" i="5"/>
  <c r="B40" i="5"/>
  <c r="C40" i="5"/>
  <c r="B41" i="5"/>
  <c r="C41" i="5"/>
  <c r="B42" i="5"/>
  <c r="C42" i="5"/>
  <c r="B43" i="5"/>
  <c r="C43" i="5"/>
  <c r="B44" i="5"/>
  <c r="C44" i="5"/>
  <c r="B45" i="5"/>
  <c r="C45" i="5"/>
  <c r="B46" i="5"/>
  <c r="C46" i="5"/>
  <c r="B47" i="5"/>
  <c r="C47" i="5"/>
  <c r="B48" i="5"/>
  <c r="C48" i="5"/>
  <c r="B49" i="5"/>
  <c r="C49" i="5"/>
  <c r="B50" i="5"/>
  <c r="C50" i="5"/>
  <c r="B51" i="5"/>
  <c r="C51" i="5"/>
  <c r="B52" i="5"/>
  <c r="C52" i="5"/>
  <c r="B53" i="5"/>
  <c r="C53" i="5"/>
  <c r="B54" i="5"/>
  <c r="C54" i="5"/>
  <c r="B55" i="5"/>
  <c r="C55" i="5"/>
  <c r="B56" i="5"/>
  <c r="C56" i="5"/>
  <c r="B57" i="5"/>
  <c r="C57" i="5"/>
  <c r="B58" i="5"/>
  <c r="C58" i="5"/>
  <c r="B59" i="5"/>
  <c r="C59" i="5"/>
  <c r="B60" i="5"/>
  <c r="C60" i="5"/>
  <c r="B61" i="5"/>
  <c r="C61" i="5"/>
  <c r="B62" i="5"/>
  <c r="C62" i="5"/>
  <c r="B63" i="5"/>
  <c r="C63" i="5"/>
  <c r="B64" i="5"/>
  <c r="C64" i="5"/>
  <c r="B65" i="5"/>
  <c r="C65" i="5"/>
  <c r="B66" i="5"/>
  <c r="C66" i="5"/>
  <c r="B67" i="5"/>
  <c r="C67" i="5"/>
  <c r="B68" i="5"/>
  <c r="C68" i="5"/>
  <c r="B69" i="5"/>
  <c r="C69" i="5"/>
  <c r="B70" i="5"/>
  <c r="C70" i="5"/>
  <c r="B71" i="5"/>
  <c r="C71" i="5"/>
  <c r="B72" i="5"/>
  <c r="C72" i="5"/>
  <c r="B73" i="5"/>
  <c r="C73" i="5"/>
  <c r="B74" i="5"/>
  <c r="C74" i="5"/>
  <c r="B75" i="5"/>
  <c r="C75" i="5"/>
  <c r="B76" i="5"/>
  <c r="C76" i="5"/>
  <c r="B77" i="5"/>
  <c r="C77" i="5"/>
  <c r="B78" i="5"/>
  <c r="C78" i="5"/>
  <c r="B79" i="5"/>
  <c r="C79" i="5"/>
  <c r="B80" i="5"/>
  <c r="C80" i="5"/>
  <c r="B81" i="5"/>
  <c r="C81" i="5"/>
  <c r="B82" i="5"/>
  <c r="C82" i="5"/>
  <c r="B83" i="5"/>
  <c r="C83" i="5"/>
  <c r="B84" i="5"/>
  <c r="C84" i="5"/>
  <c r="B85" i="5"/>
  <c r="C85" i="5"/>
  <c r="B86" i="5"/>
  <c r="C86" i="5"/>
  <c r="B87" i="5"/>
  <c r="C87" i="5"/>
  <c r="B88" i="5"/>
  <c r="C88" i="5"/>
  <c r="B89" i="5"/>
  <c r="C89" i="5"/>
  <c r="B90" i="5"/>
  <c r="C90" i="5"/>
  <c r="B91" i="5"/>
  <c r="C91" i="5"/>
  <c r="B92" i="5"/>
  <c r="C92" i="5"/>
  <c r="B93" i="5"/>
  <c r="C93" i="5"/>
  <c r="B94" i="5"/>
  <c r="C94" i="5"/>
  <c r="B95" i="5"/>
  <c r="C95" i="5"/>
  <c r="B96" i="5"/>
  <c r="C96" i="5"/>
  <c r="B97" i="5"/>
  <c r="C97" i="5"/>
  <c r="B98" i="5"/>
  <c r="C98" i="5"/>
  <c r="B99" i="5"/>
  <c r="C99" i="5"/>
  <c r="B100" i="5"/>
  <c r="C100" i="5"/>
  <c r="B101" i="5"/>
  <c r="C101" i="5"/>
  <c r="B102" i="5"/>
  <c r="C102" i="5"/>
  <c r="B103" i="5"/>
  <c r="C103" i="5"/>
  <c r="B104" i="5"/>
  <c r="C104" i="5"/>
  <c r="B105" i="5"/>
  <c r="C105" i="5"/>
  <c r="B106" i="5"/>
  <c r="C106" i="5"/>
  <c r="B107" i="5"/>
  <c r="C107" i="5"/>
  <c r="B108" i="5"/>
  <c r="C108" i="5"/>
  <c r="B109" i="5"/>
  <c r="C109" i="5"/>
  <c r="B110" i="5"/>
  <c r="C110" i="5"/>
  <c r="B111" i="5"/>
  <c r="C111" i="5"/>
  <c r="B112" i="5"/>
  <c r="C112" i="5"/>
  <c r="B113" i="5"/>
  <c r="C113" i="5"/>
  <c r="B114" i="5"/>
  <c r="C114" i="5"/>
  <c r="B115" i="5"/>
  <c r="C115" i="5"/>
  <c r="B116" i="5"/>
  <c r="C116" i="5"/>
  <c r="B117" i="5"/>
  <c r="C117" i="5"/>
  <c r="B118" i="5"/>
  <c r="C118" i="5"/>
  <c r="B119" i="5"/>
  <c r="C119" i="5"/>
  <c r="B120" i="5"/>
  <c r="C120" i="5"/>
  <c r="B121" i="5"/>
  <c r="C121" i="5"/>
  <c r="B122" i="5"/>
  <c r="C122" i="5"/>
  <c r="B123" i="5"/>
  <c r="C123" i="5"/>
  <c r="B124" i="5"/>
  <c r="C124" i="5"/>
  <c r="B125" i="5"/>
  <c r="C125" i="5"/>
  <c r="B126" i="5"/>
  <c r="C126" i="5"/>
  <c r="B127" i="5"/>
  <c r="C127" i="5"/>
  <c r="B128" i="5"/>
  <c r="C128" i="5"/>
  <c r="B129" i="5"/>
  <c r="C129" i="5"/>
  <c r="B130" i="5"/>
  <c r="C130" i="5"/>
  <c r="B131" i="5"/>
  <c r="C131" i="5"/>
  <c r="B132" i="5"/>
  <c r="C132" i="5"/>
  <c r="B133" i="5"/>
  <c r="C133" i="5"/>
  <c r="B134" i="5"/>
  <c r="C134" i="5"/>
  <c r="B135" i="5"/>
  <c r="C135" i="5"/>
  <c r="B136" i="5"/>
  <c r="C136" i="5"/>
  <c r="B137" i="5"/>
  <c r="C137" i="5"/>
  <c r="B138" i="5"/>
  <c r="C138" i="5"/>
  <c r="B139" i="5"/>
  <c r="C139" i="5"/>
  <c r="B140" i="5"/>
  <c r="C140" i="5"/>
  <c r="B141" i="5"/>
  <c r="C141" i="5"/>
  <c r="B142" i="5"/>
  <c r="C142" i="5"/>
  <c r="B143" i="5"/>
  <c r="C143" i="5"/>
  <c r="B144" i="5"/>
  <c r="C144" i="5"/>
  <c r="B145" i="5"/>
  <c r="C145" i="5"/>
  <c r="B146" i="5"/>
  <c r="C146" i="5"/>
  <c r="B147" i="5"/>
  <c r="C147" i="5"/>
  <c r="B148" i="5"/>
  <c r="C148" i="5"/>
  <c r="B149" i="5"/>
  <c r="C149" i="5"/>
  <c r="B150" i="5"/>
  <c r="C150" i="5"/>
  <c r="B151" i="5"/>
  <c r="C151" i="5"/>
  <c r="B152" i="5"/>
  <c r="C152" i="5"/>
  <c r="C3" i="5"/>
  <c r="B3" i="5"/>
  <c r="CN59" i="76"/>
  <c r="CM59" i="76"/>
  <c r="CM60" i="76" s="1"/>
  <c r="CL59" i="76"/>
  <c r="CK59" i="76"/>
  <c r="CJ59" i="76"/>
  <c r="CI59" i="76"/>
  <c r="CH59" i="76"/>
  <c r="CG59" i="76"/>
  <c r="CF59" i="76"/>
  <c r="CE59" i="76"/>
  <c r="CD59" i="76"/>
  <c r="CC59" i="76"/>
  <c r="CB59" i="76"/>
  <c r="CA59" i="76"/>
  <c r="BZ59" i="76"/>
  <c r="BY59" i="76"/>
  <c r="BX59" i="76"/>
  <c r="BW59" i="76"/>
  <c r="BV59" i="76"/>
  <c r="BU59" i="76"/>
  <c r="BT59" i="76"/>
  <c r="BS59" i="76"/>
  <c r="BR59" i="76"/>
  <c r="BQ59" i="76"/>
  <c r="BP59" i="76"/>
  <c r="BO59" i="76"/>
  <c r="BN59" i="76"/>
  <c r="BM59" i="76"/>
  <c r="BL59" i="76"/>
  <c r="BK59" i="76"/>
  <c r="BJ59" i="76"/>
  <c r="BI59" i="76"/>
  <c r="BH59" i="76"/>
  <c r="BG59" i="76"/>
  <c r="BF59" i="76"/>
  <c r="BE59" i="76"/>
  <c r="BD59" i="76"/>
  <c r="BC59" i="76"/>
  <c r="BB59" i="76"/>
  <c r="BA59" i="76"/>
  <c r="AZ59" i="76"/>
  <c r="AY59" i="76"/>
  <c r="AX59" i="76"/>
  <c r="AW59" i="76"/>
  <c r="AV59" i="76"/>
  <c r="AU59" i="76"/>
  <c r="AT59" i="76"/>
  <c r="AS59" i="76"/>
  <c r="AR59" i="76"/>
  <c r="AQ59" i="76"/>
  <c r="BG3" i="5" l="1"/>
  <c r="BG136" i="5"/>
  <c r="BG73" i="5"/>
  <c r="BG97" i="5"/>
  <c r="BG58" i="5"/>
  <c r="BG25" i="5"/>
  <c r="BG78" i="5"/>
  <c r="BG33" i="5"/>
  <c r="BG30" i="5"/>
  <c r="BG12" i="5"/>
  <c r="BG26" i="5"/>
  <c r="BG17" i="5"/>
  <c r="BG8" i="5"/>
  <c r="BG39" i="5"/>
  <c r="BG20" i="5"/>
  <c r="BG16" i="5"/>
  <c r="BG46" i="5"/>
  <c r="BG13" i="5"/>
  <c r="BG7" i="5"/>
  <c r="BG103" i="5"/>
  <c r="BG57" i="5"/>
  <c r="BG51" i="5"/>
  <c r="BG44" i="5"/>
  <c r="BG38" i="5"/>
  <c r="BG124" i="5"/>
  <c r="BG79" i="5"/>
  <c r="BG64" i="5"/>
  <c r="BG121" i="5"/>
  <c r="BG94" i="5"/>
  <c r="BG70" i="5"/>
  <c r="BG52" i="5"/>
  <c r="BG31" i="5"/>
  <c r="BG24" i="5"/>
  <c r="BG21" i="5"/>
  <c r="BG119" i="5"/>
  <c r="BG113" i="5"/>
  <c r="BG89" i="5"/>
  <c r="BG65" i="5"/>
  <c r="BG53" i="5"/>
  <c r="BG137" i="5"/>
  <c r="BG125" i="5"/>
  <c r="BG101" i="5"/>
  <c r="BG77" i="5"/>
  <c r="BG62" i="5"/>
  <c r="BG47" i="5"/>
  <c r="BG29" i="5"/>
  <c r="BG23" i="5"/>
  <c r="BG11" i="5"/>
  <c r="BG5" i="5"/>
  <c r="BG150" i="5"/>
  <c r="BG141" i="5"/>
  <c r="BG129" i="5"/>
  <c r="BG102" i="5"/>
  <c r="BG138" i="5"/>
  <c r="BG126" i="5"/>
  <c r="BG114" i="5"/>
  <c r="BG90" i="5"/>
  <c r="BG66" i="5"/>
  <c r="BG133" i="5"/>
  <c r="BG130" i="5"/>
  <c r="BG112" i="5"/>
  <c r="BG88" i="5"/>
  <c r="BG118" i="5"/>
  <c r="BG109" i="5"/>
  <c r="BG106" i="5"/>
  <c r="BG100" i="5"/>
  <c r="BG91" i="5"/>
  <c r="BG85" i="5"/>
  <c r="BG82" i="5"/>
  <c r="BG76" i="5"/>
  <c r="BG67" i="5"/>
  <c r="BG61" i="5"/>
  <c r="BG55" i="5"/>
  <c r="BG49" i="5"/>
  <c r="BG43" i="5"/>
  <c r="BG40" i="5"/>
  <c r="BG34" i="5"/>
  <c r="BG28" i="5"/>
  <c r="BG22" i="5"/>
  <c r="BG19" i="5"/>
  <c r="BG10" i="5"/>
  <c r="BG4" i="5"/>
  <c r="BG152" i="5"/>
  <c r="BG143" i="5"/>
  <c r="BG140" i="5"/>
  <c r="BG128" i="5"/>
  <c r="BG116" i="5"/>
  <c r="BG108" i="5"/>
  <c r="BG131" i="5"/>
  <c r="BG147" i="5"/>
  <c r="BG144" i="5"/>
  <c r="BG135" i="5"/>
  <c r="BG120" i="5"/>
  <c r="BG132" i="5"/>
  <c r="BG123" i="5"/>
  <c r="BG111" i="5"/>
  <c r="BG148" i="5"/>
  <c r="BG139" i="5"/>
  <c r="BG145" i="5"/>
  <c r="BG127" i="5"/>
  <c r="BG146" i="5"/>
  <c r="BG134" i="5"/>
  <c r="BG122" i="5"/>
  <c r="BG117" i="5"/>
  <c r="BG110" i="5"/>
  <c r="BG107" i="5"/>
  <c r="BG105" i="5"/>
  <c r="BG104" i="5"/>
  <c r="BG99" i="5"/>
  <c r="BG98" i="5"/>
  <c r="BG96" i="5"/>
  <c r="BG95" i="5"/>
  <c r="BG93" i="5"/>
  <c r="BG92" i="5"/>
  <c r="BG87" i="5"/>
  <c r="BG86" i="5"/>
  <c r="BG84" i="5"/>
  <c r="BG83" i="5"/>
  <c r="BG81" i="5"/>
  <c r="BG80" i="5"/>
  <c r="BG75" i="5"/>
  <c r="BG74" i="5"/>
  <c r="BG72" i="5"/>
  <c r="BG71" i="5"/>
  <c r="BG69" i="5"/>
  <c r="BG68" i="5"/>
  <c r="BG63" i="5"/>
  <c r="BG60" i="5"/>
  <c r="BG59" i="5"/>
  <c r="BG56" i="5"/>
  <c r="BG54" i="5"/>
  <c r="BG50" i="5"/>
  <c r="BG48" i="5"/>
  <c r="BG45" i="5"/>
  <c r="BG42" i="5"/>
  <c r="BG41" i="5"/>
  <c r="BG36" i="5"/>
  <c r="BG35" i="5"/>
  <c r="BG32" i="5"/>
  <c r="BG27" i="5"/>
  <c r="BG18" i="5"/>
  <c r="BG15" i="5"/>
  <c r="BG14" i="5"/>
  <c r="BG9" i="5"/>
  <c r="BG6" i="5"/>
  <c r="BG151" i="5"/>
  <c r="BG149" i="5"/>
  <c r="BG142" i="5"/>
  <c r="BG115" i="5"/>
  <c r="BG37" i="5"/>
  <c r="G16" i="2" l="1"/>
  <c r="G29" i="2"/>
  <c r="G20" i="2"/>
  <c r="G19" i="2"/>
  <c r="G30" i="2"/>
  <c r="G18" i="2"/>
  <c r="G37" i="2"/>
  <c r="G38" i="2"/>
  <c r="G26" i="2"/>
  <c r="G28" i="2"/>
  <c r="G39" i="2"/>
  <c r="G17" i="2"/>
  <c r="G27" i="2"/>
  <c r="G36" i="2"/>
  <c r="F39" i="2"/>
  <c r="F28" i="2"/>
  <c r="F19" i="2"/>
  <c r="F30" i="2"/>
  <c r="F18" i="2"/>
  <c r="F37" i="2"/>
  <c r="F38" i="2"/>
  <c r="F26" i="2"/>
  <c r="F29" i="2"/>
  <c r="F20" i="2"/>
  <c r="F17" i="2"/>
  <c r="F27" i="2"/>
  <c r="F36" i="2"/>
  <c r="F16" i="2"/>
  <c r="E39" i="2"/>
  <c r="E20" i="2"/>
  <c r="E19" i="2"/>
  <c r="E30" i="2"/>
  <c r="E18" i="2"/>
  <c r="E37" i="2"/>
  <c r="E38" i="2"/>
  <c r="E26" i="2"/>
  <c r="E28" i="2"/>
  <c r="E17" i="2"/>
  <c r="E27" i="2"/>
  <c r="E36" i="2"/>
  <c r="E29" i="2"/>
  <c r="E16" i="2"/>
  <c r="E25" i="2" l="1"/>
  <c r="E50" i="2"/>
  <c r="E40" i="2"/>
  <c r="E51" i="2"/>
  <c r="E57" i="2"/>
  <c r="E52" i="2"/>
  <c r="E41" i="2"/>
  <c r="E53" i="2"/>
  <c r="E54" i="2"/>
  <c r="E42" i="2"/>
  <c r="E49" i="2"/>
  <c r="E31" i="2"/>
  <c r="E43" i="2"/>
  <c r="E55" i="2"/>
  <c r="E33" i="2"/>
  <c r="E32" i="2"/>
  <c r="E44" i="2"/>
  <c r="E56" i="2"/>
  <c r="E21" i="2"/>
  <c r="E48" i="2"/>
  <c r="E45" i="2"/>
  <c r="E24" i="2"/>
  <c r="E22" i="2"/>
  <c r="E34" i="2"/>
  <c r="E46" i="2"/>
  <c r="E23" i="2"/>
  <c r="E35" i="2"/>
  <c r="E47" i="2"/>
  <c r="G57" i="2"/>
  <c r="G42" i="2"/>
  <c r="G54" i="2"/>
  <c r="G43" i="2"/>
  <c r="G56" i="2"/>
  <c r="G52" i="2"/>
  <c r="G31" i="2"/>
  <c r="G55" i="2"/>
  <c r="G44" i="2"/>
  <c r="G32" i="2"/>
  <c r="G33" i="2"/>
  <c r="G45" i="2"/>
  <c r="G34" i="2"/>
  <c r="G24" i="2"/>
  <c r="G46" i="2"/>
  <c r="G35" i="2"/>
  <c r="G47" i="2"/>
  <c r="G48" i="2"/>
  <c r="G49" i="2"/>
  <c r="G40" i="2"/>
  <c r="G25" i="2"/>
  <c r="G21" i="2"/>
  <c r="G50" i="2"/>
  <c r="G22" i="2"/>
  <c r="G51" i="2"/>
  <c r="G23" i="2"/>
  <c r="G41" i="2"/>
  <c r="G53" i="2"/>
  <c r="F32" i="2"/>
  <c r="F21" i="2"/>
  <c r="F33" i="2"/>
  <c r="F45" i="2"/>
  <c r="F46" i="2"/>
  <c r="F47" i="2"/>
  <c r="F22" i="2"/>
  <c r="F34" i="2"/>
  <c r="F35" i="2"/>
  <c r="F23" i="2"/>
  <c r="F24" i="2"/>
  <c r="F48" i="2"/>
  <c r="F25" i="2"/>
  <c r="F49" i="2"/>
  <c r="F50" i="2"/>
  <c r="F57" i="2"/>
  <c r="F51" i="2"/>
  <c r="F40" i="2"/>
  <c r="F52" i="2"/>
  <c r="F43" i="2"/>
  <c r="F44" i="2"/>
  <c r="F41" i="2"/>
  <c r="F53" i="2"/>
  <c r="F54" i="2"/>
  <c r="F56" i="2"/>
  <c r="F42" i="2"/>
  <c r="F31" i="2"/>
  <c r="F55" i="2"/>
  <c r="CN59" i="74"/>
  <c r="CM59" i="74"/>
  <c r="CM60" i="74" s="1"/>
  <c r="CL59" i="74"/>
  <c r="CK59" i="74"/>
  <c r="CJ59" i="74"/>
  <c r="CI59" i="74"/>
  <c r="CH59" i="74"/>
  <c r="CG59" i="74"/>
  <c r="CF59" i="74"/>
  <c r="CE59" i="74"/>
  <c r="CD59" i="74"/>
  <c r="CC59" i="74"/>
  <c r="CB59" i="74"/>
  <c r="CA59" i="74"/>
  <c r="BZ59" i="74"/>
  <c r="BY59" i="74"/>
  <c r="BX59" i="74"/>
  <c r="BW59" i="74"/>
  <c r="BV59" i="74"/>
  <c r="BU59" i="74"/>
  <c r="BT59" i="74"/>
  <c r="BS59" i="74"/>
  <c r="BR59" i="74"/>
  <c r="BQ59" i="74"/>
  <c r="BP59" i="74"/>
  <c r="BO59" i="74"/>
  <c r="BN59" i="74"/>
  <c r="BM59" i="74"/>
  <c r="BL59" i="74"/>
  <c r="BK59" i="74"/>
  <c r="BJ59" i="74"/>
  <c r="BI59" i="74"/>
  <c r="BH59" i="74"/>
  <c r="BG59" i="74"/>
  <c r="BF59" i="74"/>
  <c r="BE59" i="74"/>
  <c r="BD59" i="74"/>
  <c r="BC59" i="74"/>
  <c r="BB59" i="74"/>
  <c r="BA59" i="74"/>
  <c r="AZ59" i="74"/>
  <c r="AY59" i="74"/>
  <c r="AX59" i="74"/>
  <c r="AW59" i="74"/>
  <c r="AV59" i="74"/>
  <c r="AU59" i="74"/>
  <c r="AT59" i="74"/>
  <c r="AS59" i="74"/>
  <c r="AR59" i="74"/>
  <c r="AQ59" i="74"/>
  <c r="CN59" i="73"/>
  <c r="CM59" i="73"/>
  <c r="CM60" i="73" s="1"/>
  <c r="CL59" i="73"/>
  <c r="CK59" i="73"/>
  <c r="CJ59" i="73"/>
  <c r="CI59" i="73"/>
  <c r="CH59" i="73"/>
  <c r="CG59" i="73"/>
  <c r="CF59" i="73"/>
  <c r="CE59" i="73"/>
  <c r="CD59" i="73"/>
  <c r="CC59" i="73"/>
  <c r="CB59" i="73"/>
  <c r="CA59" i="73"/>
  <c r="BZ59" i="73"/>
  <c r="BY59" i="73"/>
  <c r="BX59" i="73"/>
  <c r="BW59" i="73"/>
  <c r="BV59" i="73"/>
  <c r="BU59" i="73"/>
  <c r="BT59" i="73"/>
  <c r="BS59" i="73"/>
  <c r="BR59" i="73"/>
  <c r="BQ59" i="73"/>
  <c r="BP59" i="73"/>
  <c r="BO59" i="73"/>
  <c r="BN59" i="73"/>
  <c r="BM59" i="73"/>
  <c r="BL59" i="73"/>
  <c r="BK59" i="73"/>
  <c r="BJ59" i="73"/>
  <c r="BI59" i="73"/>
  <c r="BH59" i="73"/>
  <c r="BG59" i="73"/>
  <c r="BF59" i="73"/>
  <c r="BE59" i="73"/>
  <c r="BD59" i="73"/>
  <c r="BC59" i="73"/>
  <c r="BB59" i="73"/>
  <c r="BA59" i="73"/>
  <c r="AZ59" i="73"/>
  <c r="AY59" i="73"/>
  <c r="AX59" i="73"/>
  <c r="AW59" i="73"/>
  <c r="AV59" i="73"/>
  <c r="AU59" i="73"/>
  <c r="AT59" i="73"/>
  <c r="AS59" i="73"/>
  <c r="AR59" i="73"/>
  <c r="AQ59" i="73"/>
  <c r="CN59" i="72"/>
  <c r="CM59" i="72"/>
  <c r="CM60" i="72" s="1"/>
  <c r="CL59" i="72"/>
  <c r="CK59" i="72"/>
  <c r="CJ59" i="72"/>
  <c r="CI59" i="72"/>
  <c r="CH59" i="72"/>
  <c r="CG59" i="72"/>
  <c r="CF59" i="72"/>
  <c r="CE59" i="72"/>
  <c r="CD59" i="72"/>
  <c r="CC59" i="72"/>
  <c r="CB59" i="72"/>
  <c r="CA59" i="72"/>
  <c r="BZ59" i="72"/>
  <c r="BY59" i="72"/>
  <c r="BX59" i="72"/>
  <c r="BW59" i="72"/>
  <c r="BV59" i="72"/>
  <c r="BU59" i="72"/>
  <c r="BT59" i="72"/>
  <c r="BS59" i="72"/>
  <c r="BR59" i="72"/>
  <c r="BQ59" i="72"/>
  <c r="BP59" i="72"/>
  <c r="BO59" i="72"/>
  <c r="BN59" i="72"/>
  <c r="BM59" i="72"/>
  <c r="BL59" i="72"/>
  <c r="BK59" i="72"/>
  <c r="BJ59" i="72"/>
  <c r="BI59" i="72"/>
  <c r="BH59" i="72"/>
  <c r="BG59" i="72"/>
  <c r="BF59" i="72"/>
  <c r="BE59" i="72"/>
  <c r="BD59" i="72"/>
  <c r="BC59" i="72"/>
  <c r="BB59" i="72"/>
  <c r="BA59" i="72"/>
  <c r="AZ59" i="72"/>
  <c r="AY59" i="72"/>
  <c r="AX59" i="72"/>
  <c r="AW59" i="72"/>
  <c r="AV59" i="72"/>
  <c r="AU59" i="72"/>
  <c r="AT59" i="72"/>
  <c r="AS59" i="72"/>
  <c r="AR59" i="72"/>
  <c r="AQ59" i="72"/>
  <c r="CN59" i="71"/>
  <c r="CM59" i="71"/>
  <c r="CM60" i="71" s="1"/>
  <c r="CL59" i="71"/>
  <c r="CK59" i="71"/>
  <c r="CJ59" i="71"/>
  <c r="CI59" i="71"/>
  <c r="CH59" i="71"/>
  <c r="CG59" i="71"/>
  <c r="CF59" i="71"/>
  <c r="CE59" i="71"/>
  <c r="CD59" i="71"/>
  <c r="CC59" i="71"/>
  <c r="CB59" i="71"/>
  <c r="CA59" i="71"/>
  <c r="BZ59" i="71"/>
  <c r="BY59" i="71"/>
  <c r="BX59" i="71"/>
  <c r="BW59" i="71"/>
  <c r="BV59" i="71"/>
  <c r="BU59" i="71"/>
  <c r="BT59" i="71"/>
  <c r="BS59" i="71"/>
  <c r="BR59" i="71"/>
  <c r="BQ59" i="71"/>
  <c r="BP59" i="71"/>
  <c r="BO59" i="71"/>
  <c r="BN59" i="71"/>
  <c r="BM59" i="71"/>
  <c r="BL59" i="71"/>
  <c r="BK59" i="71"/>
  <c r="BJ59" i="71"/>
  <c r="BI59" i="71"/>
  <c r="BH59" i="71"/>
  <c r="BG59" i="71"/>
  <c r="BF59" i="71"/>
  <c r="BE59" i="71"/>
  <c r="BD59" i="71"/>
  <c r="BC59" i="71"/>
  <c r="BB59" i="71"/>
  <c r="BA59" i="71"/>
  <c r="AZ59" i="71"/>
  <c r="AY59" i="71"/>
  <c r="AX59" i="71"/>
  <c r="AW59" i="71"/>
  <c r="AV59" i="71"/>
  <c r="AU59" i="71"/>
  <c r="AT59" i="71"/>
  <c r="AS59" i="71"/>
  <c r="AR59" i="71"/>
  <c r="AQ59" i="71"/>
  <c r="CN59" i="70"/>
  <c r="CM59" i="70"/>
  <c r="CM60" i="70" s="1"/>
  <c r="CL59" i="70"/>
  <c r="CK59" i="70"/>
  <c r="CJ59" i="70"/>
  <c r="CI59" i="70"/>
  <c r="CH59" i="70"/>
  <c r="CG59" i="70"/>
  <c r="CF59" i="70"/>
  <c r="CE59" i="70"/>
  <c r="CD59" i="70"/>
  <c r="CC59" i="70"/>
  <c r="CB59" i="70"/>
  <c r="CA59" i="70"/>
  <c r="BZ59" i="70"/>
  <c r="BY59" i="70"/>
  <c r="BX59" i="70"/>
  <c r="BW59" i="70"/>
  <c r="BV59" i="70"/>
  <c r="BU59" i="70"/>
  <c r="BT59" i="70"/>
  <c r="BS59" i="70"/>
  <c r="BR59" i="70"/>
  <c r="BQ59" i="70"/>
  <c r="BP59" i="70"/>
  <c r="BO59" i="70"/>
  <c r="BN59" i="70"/>
  <c r="BM59" i="70"/>
  <c r="BL59" i="70"/>
  <c r="BK59" i="70"/>
  <c r="BJ59" i="70"/>
  <c r="BI59" i="70"/>
  <c r="BH59" i="70"/>
  <c r="BG59" i="70"/>
  <c r="BF59" i="70"/>
  <c r="BE59" i="70"/>
  <c r="BD59" i="70"/>
  <c r="BC59" i="70"/>
  <c r="BB59" i="70"/>
  <c r="BA59" i="70"/>
  <c r="AZ59" i="70"/>
  <c r="AY59" i="70"/>
  <c r="AX59" i="70"/>
  <c r="AW59" i="70"/>
  <c r="AV59" i="70"/>
  <c r="AU59" i="70"/>
  <c r="AT59" i="70"/>
  <c r="AS59" i="70"/>
  <c r="AR59" i="70"/>
  <c r="AQ59" i="70"/>
  <c r="CN59" i="69"/>
  <c r="CM59" i="69"/>
  <c r="CM60" i="69" s="1"/>
  <c r="CL59" i="69"/>
  <c r="CK59" i="69"/>
  <c r="CJ59" i="69"/>
  <c r="CI59" i="69"/>
  <c r="CH59" i="69"/>
  <c r="CG59" i="69"/>
  <c r="CF59" i="69"/>
  <c r="CE59" i="69"/>
  <c r="CD59" i="69"/>
  <c r="CC59" i="69"/>
  <c r="CB59" i="69"/>
  <c r="CA59" i="69"/>
  <c r="BZ59" i="69"/>
  <c r="BY59" i="69"/>
  <c r="BX59" i="69"/>
  <c r="BW59" i="69"/>
  <c r="BV59" i="69"/>
  <c r="BU59" i="69"/>
  <c r="BT59" i="69"/>
  <c r="BS59" i="69"/>
  <c r="BR59" i="69"/>
  <c r="BQ59" i="69"/>
  <c r="BP59" i="69"/>
  <c r="BO59" i="69"/>
  <c r="BN59" i="69"/>
  <c r="BM59" i="69"/>
  <c r="BL59" i="69"/>
  <c r="BK59" i="69"/>
  <c r="BJ59" i="69"/>
  <c r="BI59" i="69"/>
  <c r="BH59" i="69"/>
  <c r="BG59" i="69"/>
  <c r="BF59" i="69"/>
  <c r="BE59" i="69"/>
  <c r="BD59" i="69"/>
  <c r="BC59" i="69"/>
  <c r="BB59" i="69"/>
  <c r="BA59" i="69"/>
  <c r="AZ59" i="69"/>
  <c r="AY59" i="69"/>
  <c r="AX59" i="69"/>
  <c r="AW59" i="69"/>
  <c r="AV59" i="69"/>
  <c r="AU59" i="69"/>
  <c r="AT59" i="69"/>
  <c r="AS59" i="69"/>
  <c r="AR59" i="69"/>
  <c r="AQ59" i="69"/>
  <c r="CN59" i="68"/>
  <c r="CM59" i="68"/>
  <c r="CM60" i="68" s="1"/>
  <c r="CL59" i="68"/>
  <c r="CK59" i="68"/>
  <c r="CJ59" i="68"/>
  <c r="CI59" i="68"/>
  <c r="CH59" i="68"/>
  <c r="CG59" i="68"/>
  <c r="CF59" i="68"/>
  <c r="CE59" i="68"/>
  <c r="CD59" i="68"/>
  <c r="CC59" i="68"/>
  <c r="CB59" i="68"/>
  <c r="CA59" i="68"/>
  <c r="BZ59" i="68"/>
  <c r="BY59" i="68"/>
  <c r="BX59" i="68"/>
  <c r="BW59" i="68"/>
  <c r="BV59" i="68"/>
  <c r="BU59" i="68"/>
  <c r="BT59" i="68"/>
  <c r="BS59" i="68"/>
  <c r="BR59" i="68"/>
  <c r="BQ59" i="68"/>
  <c r="BP59" i="68"/>
  <c r="BO59" i="68"/>
  <c r="BN59" i="68"/>
  <c r="BM59" i="68"/>
  <c r="BL59" i="68"/>
  <c r="BK59" i="68"/>
  <c r="BJ59" i="68"/>
  <c r="BI59" i="68"/>
  <c r="BH59" i="68"/>
  <c r="BG59" i="68"/>
  <c r="BF59" i="68"/>
  <c r="BE59" i="68"/>
  <c r="BD59" i="68"/>
  <c r="BC59" i="68"/>
  <c r="BB59" i="68"/>
  <c r="BA59" i="68"/>
  <c r="AZ59" i="68"/>
  <c r="AY59" i="68"/>
  <c r="AX59" i="68"/>
  <c r="AW59" i="68"/>
  <c r="AV59" i="68"/>
  <c r="AU59" i="68"/>
  <c r="AT59" i="68"/>
  <c r="AS59" i="68"/>
  <c r="AR59" i="68"/>
  <c r="AQ59" i="68"/>
  <c r="CN59" i="67"/>
  <c r="CM59" i="67"/>
  <c r="CM60" i="67" s="1"/>
  <c r="CL59" i="67"/>
  <c r="CK59" i="67"/>
  <c r="CJ59" i="67"/>
  <c r="CI59" i="67"/>
  <c r="CH59" i="67"/>
  <c r="CG59" i="67"/>
  <c r="CF59" i="67"/>
  <c r="CE59" i="67"/>
  <c r="CD59" i="67"/>
  <c r="CC59" i="67"/>
  <c r="CB59" i="67"/>
  <c r="CA59" i="67"/>
  <c r="BZ59" i="67"/>
  <c r="BY59" i="67"/>
  <c r="BX59" i="67"/>
  <c r="BW59" i="67"/>
  <c r="BV59" i="67"/>
  <c r="BU59" i="67"/>
  <c r="BT59" i="67"/>
  <c r="BS59" i="67"/>
  <c r="BR59" i="67"/>
  <c r="BQ59" i="67"/>
  <c r="BP59" i="67"/>
  <c r="BO59" i="67"/>
  <c r="BN59" i="67"/>
  <c r="BM59" i="67"/>
  <c r="BL59" i="67"/>
  <c r="BK59" i="67"/>
  <c r="BJ59" i="67"/>
  <c r="BI59" i="67"/>
  <c r="BH59" i="67"/>
  <c r="BG59" i="67"/>
  <c r="BF59" i="67"/>
  <c r="BE59" i="67"/>
  <c r="BD59" i="67"/>
  <c r="BC59" i="67"/>
  <c r="BB59" i="67"/>
  <c r="BA59" i="67"/>
  <c r="AZ59" i="67"/>
  <c r="AY59" i="67"/>
  <c r="AX59" i="67"/>
  <c r="AW59" i="67"/>
  <c r="AV59" i="67"/>
  <c r="AU59" i="67"/>
  <c r="AT59" i="67"/>
  <c r="AS59" i="67"/>
  <c r="AR59" i="67"/>
  <c r="AQ59" i="67"/>
  <c r="CN59" i="66"/>
  <c r="CM59" i="66"/>
  <c r="CM60" i="66" s="1"/>
  <c r="CL59" i="66"/>
  <c r="CK59" i="66"/>
  <c r="CJ59" i="66"/>
  <c r="CI59" i="66"/>
  <c r="CH59" i="66"/>
  <c r="CG59" i="66"/>
  <c r="CF59" i="66"/>
  <c r="CE59" i="66"/>
  <c r="CD59" i="66"/>
  <c r="CC59" i="66"/>
  <c r="CB59" i="66"/>
  <c r="CA59" i="66"/>
  <c r="BZ59" i="66"/>
  <c r="BY59" i="66"/>
  <c r="BX59" i="66"/>
  <c r="BW59" i="66"/>
  <c r="BV59" i="66"/>
  <c r="BU59" i="66"/>
  <c r="BT59" i="66"/>
  <c r="BS59" i="66"/>
  <c r="BR59" i="66"/>
  <c r="BQ59" i="66"/>
  <c r="BP59" i="66"/>
  <c r="BO59" i="66"/>
  <c r="BN59" i="66"/>
  <c r="BM59" i="66"/>
  <c r="BL59" i="66"/>
  <c r="BK59" i="66"/>
  <c r="BJ59" i="66"/>
  <c r="BI59" i="66"/>
  <c r="BH59" i="66"/>
  <c r="BG59" i="66"/>
  <c r="BF59" i="66"/>
  <c r="BE59" i="66"/>
  <c r="BD59" i="66"/>
  <c r="BC59" i="66"/>
  <c r="BB59" i="66"/>
  <c r="BA59" i="66"/>
  <c r="AZ59" i="66"/>
  <c r="AY59" i="66"/>
  <c r="AX59" i="66"/>
  <c r="AW59" i="66"/>
  <c r="AV59" i="66"/>
  <c r="AU59" i="66"/>
  <c r="AT59" i="66"/>
  <c r="AS59" i="66"/>
  <c r="AR59" i="66"/>
  <c r="AQ59" i="66"/>
  <c r="CN59" i="65"/>
  <c r="CM59" i="65"/>
  <c r="CM60" i="65" s="1"/>
  <c r="CL59" i="65"/>
  <c r="CK59" i="65"/>
  <c r="CJ59" i="65"/>
  <c r="CI59" i="65"/>
  <c r="CH59" i="65"/>
  <c r="CG59" i="65"/>
  <c r="CF59" i="65"/>
  <c r="CE59" i="65"/>
  <c r="CD59" i="65"/>
  <c r="CC59" i="65"/>
  <c r="CB59" i="65"/>
  <c r="CA59" i="65"/>
  <c r="BZ59" i="65"/>
  <c r="BY59" i="65"/>
  <c r="BX59" i="65"/>
  <c r="BW59" i="65"/>
  <c r="BV59" i="65"/>
  <c r="BU59" i="65"/>
  <c r="BT59" i="65"/>
  <c r="BS59" i="65"/>
  <c r="BR59" i="65"/>
  <c r="BQ59" i="65"/>
  <c r="BP59" i="65"/>
  <c r="BO59" i="65"/>
  <c r="BN59" i="65"/>
  <c r="BM59" i="65"/>
  <c r="BL59" i="65"/>
  <c r="BK59" i="65"/>
  <c r="BJ59" i="65"/>
  <c r="BI59" i="65"/>
  <c r="BH59" i="65"/>
  <c r="BG59" i="65"/>
  <c r="BF59" i="65"/>
  <c r="BE59" i="65"/>
  <c r="BD59" i="65"/>
  <c r="BC59" i="65"/>
  <c r="BB59" i="65"/>
  <c r="BA59" i="65"/>
  <c r="AZ59" i="65"/>
  <c r="AY59" i="65"/>
  <c r="AX59" i="65"/>
  <c r="AW59" i="65"/>
  <c r="AV59" i="65"/>
  <c r="AU59" i="65"/>
  <c r="AT59" i="65"/>
  <c r="AS59" i="65"/>
  <c r="AR59" i="65"/>
  <c r="AQ59" i="65"/>
  <c r="Q56" i="65"/>
  <c r="Q55" i="65" s="1"/>
  <c r="P56" i="65"/>
  <c r="P55" i="65" s="1"/>
  <c r="O56" i="65"/>
  <c r="O55" i="65" s="1"/>
  <c r="J55" i="65"/>
  <c r="E56" i="65"/>
  <c r="E55" i="65" s="1"/>
  <c r="D56" i="65"/>
  <c r="D55" i="65" s="1"/>
  <c r="C56" i="65"/>
  <c r="C55" i="65" s="1"/>
  <c r="I55" i="65"/>
  <c r="E52" i="65"/>
  <c r="D52" i="65"/>
  <c r="C52" i="65"/>
  <c r="Q51" i="65"/>
  <c r="P51" i="65"/>
  <c r="O51" i="65"/>
  <c r="K51" i="65"/>
  <c r="K50" i="65" s="1"/>
  <c r="J51" i="65"/>
  <c r="J50" i="65" s="1"/>
  <c r="I51" i="65"/>
  <c r="E51" i="65"/>
  <c r="E50" i="65" s="1"/>
  <c r="D51" i="65"/>
  <c r="D50" i="65" s="1"/>
  <c r="C51" i="65"/>
  <c r="C50" i="65" s="1"/>
  <c r="Q50" i="65"/>
  <c r="P50" i="65"/>
  <c r="O50" i="65"/>
  <c r="I50" i="65"/>
  <c r="W47" i="65"/>
  <c r="P47" i="65"/>
  <c r="W46" i="65"/>
  <c r="P46" i="65"/>
  <c r="W45" i="65"/>
  <c r="P45" i="65"/>
  <c r="W44" i="65"/>
  <c r="P44" i="65"/>
  <c r="W43" i="65"/>
  <c r="P43" i="65"/>
  <c r="W42" i="65"/>
  <c r="P42" i="65"/>
  <c r="W41" i="65"/>
  <c r="P41" i="65"/>
  <c r="W40" i="65"/>
  <c r="P40" i="65"/>
  <c r="W39" i="65"/>
  <c r="P39" i="65"/>
  <c r="W38" i="65"/>
  <c r="P38" i="65"/>
  <c r="W37" i="65"/>
  <c r="P37" i="65"/>
  <c r="W36" i="65"/>
  <c r="P36" i="65"/>
  <c r="W35" i="65"/>
  <c r="P35" i="65"/>
  <c r="W34" i="65"/>
  <c r="P34" i="65"/>
  <c r="W33" i="65"/>
  <c r="P33" i="65"/>
  <c r="W32" i="65"/>
  <c r="P32" i="65"/>
  <c r="W31" i="65"/>
  <c r="P31" i="65"/>
  <c r="W30" i="65"/>
  <c r="P30" i="65"/>
  <c r="W29" i="65"/>
  <c r="P29" i="65"/>
  <c r="W28" i="65"/>
  <c r="P28" i="65"/>
  <c r="Q56" i="64"/>
  <c r="Q55" i="64" s="1"/>
  <c r="P56" i="64"/>
  <c r="P55" i="64" s="1"/>
  <c r="O56" i="64"/>
  <c r="E56" i="64"/>
  <c r="D56" i="64"/>
  <c r="D55" i="64" s="1"/>
  <c r="C56" i="64"/>
  <c r="O55" i="64"/>
  <c r="E51" i="64"/>
  <c r="D51" i="64"/>
  <c r="D52" i="64"/>
  <c r="C52" i="64"/>
  <c r="C51" i="64"/>
  <c r="X51" i="64"/>
  <c r="X50" i="64" s="1"/>
  <c r="W51" i="64"/>
  <c r="V51" i="64"/>
  <c r="V50" i="64" s="1"/>
  <c r="Q51" i="64"/>
  <c r="Q50" i="64" s="1"/>
  <c r="P51" i="64"/>
  <c r="P50" i="64" s="1"/>
  <c r="O51" i="64"/>
  <c r="O50" i="64" s="1"/>
  <c r="K51" i="64"/>
  <c r="K50" i="64" s="1"/>
  <c r="J51" i="64"/>
  <c r="I51" i="64"/>
  <c r="I50" i="64" s="1"/>
  <c r="Q63" i="63"/>
  <c r="Q62" i="63" s="1"/>
  <c r="P63" i="63"/>
  <c r="O63" i="63"/>
  <c r="O62" i="63" s="1"/>
  <c r="K63" i="63"/>
  <c r="K62" i="63" s="1"/>
  <c r="J63" i="63"/>
  <c r="J62" i="63" s="1"/>
  <c r="I63" i="63"/>
  <c r="I62" i="63" s="1"/>
  <c r="E63" i="63"/>
  <c r="D63" i="63"/>
  <c r="C63" i="63"/>
  <c r="J58" i="63"/>
  <c r="X58" i="63"/>
  <c r="X57" i="63" s="1"/>
  <c r="W58" i="63"/>
  <c r="W57" i="63" s="1"/>
  <c r="V58" i="63"/>
  <c r="V57" i="63" s="1"/>
  <c r="Q58" i="63"/>
  <c r="Q57" i="63" s="1"/>
  <c r="P58" i="63"/>
  <c r="P57" i="63" s="1"/>
  <c r="O58" i="63"/>
  <c r="O57" i="63" s="1"/>
  <c r="K58" i="63"/>
  <c r="K57" i="63" s="1"/>
  <c r="I58" i="63"/>
  <c r="I57" i="63" s="1"/>
  <c r="P62" i="63" l="1"/>
  <c r="J57" i="63"/>
  <c r="V56" i="65"/>
  <c r="V57" i="65"/>
  <c r="W56" i="65"/>
  <c r="W57" i="65"/>
  <c r="X56" i="65"/>
  <c r="X57" i="65"/>
  <c r="W50" i="64"/>
  <c r="J50" i="64"/>
  <c r="E55" i="64"/>
  <c r="X56" i="64"/>
  <c r="V57" i="64"/>
  <c r="W57" i="64"/>
  <c r="X57" i="64"/>
  <c r="V56" i="64"/>
  <c r="W56" i="64"/>
  <c r="V64" i="63"/>
  <c r="V63" i="63"/>
  <c r="E62" i="63"/>
  <c r="D62" i="63"/>
  <c r="C55" i="64"/>
  <c r="C62" i="63"/>
  <c r="CN59" i="64"/>
  <c r="CM59" i="64"/>
  <c r="CM60" i="64" s="1"/>
  <c r="CL59" i="64"/>
  <c r="CK59" i="64"/>
  <c r="CJ59" i="64"/>
  <c r="CI59" i="64"/>
  <c r="CH59" i="64"/>
  <c r="CG59" i="64"/>
  <c r="CF59" i="64"/>
  <c r="CE59" i="64"/>
  <c r="CD59" i="64"/>
  <c r="CC59" i="64"/>
  <c r="CB59" i="64"/>
  <c r="CA59" i="64"/>
  <c r="BZ59" i="64"/>
  <c r="BY59" i="64"/>
  <c r="BX59" i="64"/>
  <c r="BW59" i="64"/>
  <c r="BV59" i="64"/>
  <c r="BU59" i="64"/>
  <c r="BT59" i="64"/>
  <c r="BS59" i="64"/>
  <c r="BR59" i="64"/>
  <c r="BQ59" i="64"/>
  <c r="BP59" i="64"/>
  <c r="BO59" i="64"/>
  <c r="BN59" i="64"/>
  <c r="BM59" i="64"/>
  <c r="BL59" i="64"/>
  <c r="BK59" i="64"/>
  <c r="BJ59" i="64"/>
  <c r="BI59" i="64"/>
  <c r="BH59" i="64"/>
  <c r="BG59" i="64"/>
  <c r="BF59" i="64"/>
  <c r="BE59" i="64"/>
  <c r="BD59" i="64"/>
  <c r="BC59" i="64"/>
  <c r="BB59" i="64"/>
  <c r="BA59" i="64"/>
  <c r="AZ59" i="64"/>
  <c r="AY59" i="64"/>
  <c r="AX59" i="64"/>
  <c r="AW59" i="64"/>
  <c r="AV59" i="64"/>
  <c r="AU59" i="64"/>
  <c r="AT59" i="64"/>
  <c r="AS59" i="64"/>
  <c r="AR59" i="64"/>
  <c r="AQ59" i="64"/>
  <c r="AF48" i="64"/>
  <c r="AF49" i="64" s="1"/>
  <c r="AB48" i="64"/>
  <c r="CE59" i="60"/>
  <c r="CD59" i="60"/>
  <c r="CC59" i="60"/>
  <c r="CB59" i="60"/>
  <c r="CA59" i="60"/>
  <c r="BZ59" i="60"/>
  <c r="BY59" i="60"/>
  <c r="BX59" i="60"/>
  <c r="BW59" i="60"/>
  <c r="BV59" i="60"/>
  <c r="CD59" i="62"/>
  <c r="CC59" i="62"/>
  <c r="CB59" i="62"/>
  <c r="CA59" i="62"/>
  <c r="BZ59" i="62"/>
  <c r="BY59" i="62"/>
  <c r="BX59" i="62"/>
  <c r="BW59" i="62"/>
  <c r="BV59" i="62"/>
  <c r="BU59" i="62"/>
  <c r="BT59" i="62"/>
  <c r="BS59" i="62"/>
  <c r="BR59" i="62"/>
  <c r="BQ59" i="62"/>
  <c r="BP59" i="62"/>
  <c r="X55" i="64" l="1"/>
  <c r="V55" i="65"/>
  <c r="W55" i="64"/>
  <c r="V62" i="63"/>
  <c r="W55" i="65"/>
  <c r="X55" i="65"/>
  <c r="V55" i="64"/>
  <c r="AF48" i="63"/>
  <c r="AF49" i="63" s="1"/>
  <c r="AB48" i="63"/>
  <c r="E63" i="62"/>
  <c r="D63" i="62"/>
  <c r="C63" i="62"/>
  <c r="CH59" i="62"/>
  <c r="CG59" i="62"/>
  <c r="CF59" i="62"/>
  <c r="CE59" i="62"/>
  <c r="BO59" i="62"/>
  <c r="BN59" i="62"/>
  <c r="BM59" i="62"/>
  <c r="BL59" i="62"/>
  <c r="BK59" i="62"/>
  <c r="BJ59" i="62"/>
  <c r="BI59" i="62"/>
  <c r="BH59" i="62"/>
  <c r="BG59" i="62"/>
  <c r="BF59" i="62"/>
  <c r="BE59" i="62"/>
  <c r="BD59" i="62"/>
  <c r="BC59" i="62"/>
  <c r="BB59" i="62"/>
  <c r="BA59" i="62"/>
  <c r="AZ59" i="62"/>
  <c r="AY59" i="62"/>
  <c r="AX59" i="62"/>
  <c r="AW59" i="62"/>
  <c r="AV59" i="62"/>
  <c r="AU59" i="62"/>
  <c r="AT59" i="62"/>
  <c r="AS59" i="62"/>
  <c r="AR59" i="62"/>
  <c r="AQ59" i="62"/>
  <c r="AP59" i="62"/>
  <c r="E59" i="62"/>
  <c r="D59" i="62"/>
  <c r="C59" i="62"/>
  <c r="P58" i="62"/>
  <c r="O58" i="62"/>
  <c r="O57" i="62" s="1"/>
  <c r="J58" i="62"/>
  <c r="I58" i="62"/>
  <c r="E58" i="62"/>
  <c r="D58" i="62"/>
  <c r="C58" i="62"/>
  <c r="V51" i="62"/>
  <c r="V50" i="62"/>
  <c r="V49" i="62"/>
  <c r="AE48" i="62"/>
  <c r="AE49" i="62" s="1"/>
  <c r="AA48" i="62"/>
  <c r="V48" i="62"/>
  <c r="V47" i="62"/>
  <c r="V46" i="62"/>
  <c r="V45" i="62"/>
  <c r="V44" i="62"/>
  <c r="V43" i="62"/>
  <c r="V42" i="62"/>
  <c r="V41" i="62"/>
  <c r="V40" i="62"/>
  <c r="V39" i="62"/>
  <c r="V38" i="62"/>
  <c r="V37" i="62"/>
  <c r="V36" i="62"/>
  <c r="V35" i="62"/>
  <c r="V34" i="62"/>
  <c r="V33" i="62"/>
  <c r="V32" i="62"/>
  <c r="V31" i="62"/>
  <c r="V30" i="62"/>
  <c r="V29" i="62"/>
  <c r="V28" i="62"/>
  <c r="C57" i="62" l="1"/>
  <c r="J57" i="62"/>
  <c r="P57" i="62"/>
  <c r="I57" i="62"/>
  <c r="O64" i="62"/>
  <c r="P64" i="62"/>
  <c r="C62" i="62"/>
  <c r="O63" i="62"/>
  <c r="D62" i="62"/>
  <c r="P63" i="62"/>
  <c r="E62" i="62"/>
  <c r="CG60" i="62"/>
  <c r="D57" i="62"/>
  <c r="E57" i="62"/>
  <c r="CN59" i="60"/>
  <c r="CM59" i="60"/>
  <c r="CL59" i="60"/>
  <c r="CK59" i="60"/>
  <c r="BP59" i="60"/>
  <c r="BO59" i="60"/>
  <c r="BN59" i="60"/>
  <c r="BM59" i="60"/>
  <c r="BL59" i="60"/>
  <c r="BK59" i="60"/>
  <c r="BJ59" i="60"/>
  <c r="BI59" i="60"/>
  <c r="BH59" i="60"/>
  <c r="BG59" i="60"/>
  <c r="BF59" i="60"/>
  <c r="BE59" i="60"/>
  <c r="BD59" i="60"/>
  <c r="BC59" i="60"/>
  <c r="BB59" i="60"/>
  <c r="AY59" i="60"/>
  <c r="BA59" i="60"/>
  <c r="AZ59" i="60"/>
  <c r="AX59" i="60"/>
  <c r="AW59" i="60"/>
  <c r="AV59" i="60"/>
  <c r="AU59" i="60"/>
  <c r="AT59" i="60"/>
  <c r="AS59" i="60"/>
  <c r="AR59" i="60"/>
  <c r="AQ59" i="60"/>
  <c r="AF48" i="60"/>
  <c r="AF49" i="60" s="1"/>
  <c r="AB48" i="60"/>
  <c r="Q58" i="60"/>
  <c r="P58" i="60"/>
  <c r="O58" i="60"/>
  <c r="V58" i="60"/>
  <c r="W51" i="60"/>
  <c r="W50" i="60"/>
  <c r="W49" i="60"/>
  <c r="W48" i="60"/>
  <c r="W30" i="60"/>
  <c r="W31" i="60"/>
  <c r="W32" i="60"/>
  <c r="W33" i="60"/>
  <c r="W34" i="60"/>
  <c r="W35" i="60"/>
  <c r="W36" i="60"/>
  <c r="W37" i="60"/>
  <c r="W38" i="60"/>
  <c r="W39" i="60"/>
  <c r="W40" i="60"/>
  <c r="W41" i="60"/>
  <c r="W42" i="60"/>
  <c r="W43" i="60"/>
  <c r="W44" i="60"/>
  <c r="W45" i="60"/>
  <c r="W46" i="60"/>
  <c r="W47" i="60"/>
  <c r="W29" i="60"/>
  <c r="W28" i="60"/>
  <c r="E63" i="60"/>
  <c r="D63" i="60"/>
  <c r="C63" i="60"/>
  <c r="E59" i="60"/>
  <c r="D59" i="60"/>
  <c r="C59" i="60"/>
  <c r="X58" i="60"/>
  <c r="W58" i="60"/>
  <c r="W57" i="60" s="1"/>
  <c r="E58" i="60"/>
  <c r="D58" i="60"/>
  <c r="C58" i="60"/>
  <c r="P62" i="62" l="1"/>
  <c r="O62" i="62"/>
  <c r="CM60" i="60"/>
  <c r="V64" i="60"/>
  <c r="W64" i="60"/>
  <c r="X64" i="60"/>
  <c r="C57" i="60"/>
  <c r="W63" i="60"/>
  <c r="E57" i="60"/>
  <c r="X57" i="60"/>
  <c r="V57" i="60"/>
  <c r="V63" i="60"/>
  <c r="X63" i="60"/>
  <c r="D57" i="60"/>
  <c r="Q57" i="60"/>
  <c r="P57" i="60"/>
  <c r="O57" i="60"/>
  <c r="E62" i="60"/>
  <c r="D62" i="60"/>
  <c r="C62" i="60"/>
  <c r="P51" i="60"/>
  <c r="P50" i="60"/>
  <c r="P49" i="60"/>
  <c r="P48" i="60"/>
  <c r="P47" i="60"/>
  <c r="P46" i="60"/>
  <c r="P45" i="60"/>
  <c r="P44" i="60"/>
  <c r="P43" i="60"/>
  <c r="P42" i="60"/>
  <c r="P41" i="60"/>
  <c r="P40" i="60"/>
  <c r="P39" i="60"/>
  <c r="P38" i="60"/>
  <c r="P37" i="60"/>
  <c r="P36" i="60"/>
  <c r="P35" i="60"/>
  <c r="P34" i="60"/>
  <c r="P33" i="60"/>
  <c r="P32" i="60"/>
  <c r="P31" i="60"/>
  <c r="P30" i="60"/>
  <c r="P29" i="60"/>
  <c r="P28" i="60"/>
  <c r="W62" i="60" l="1"/>
  <c r="V62" i="60"/>
  <c r="X62" i="60"/>
  <c r="D21" i="2" l="1"/>
  <c r="D26" i="2"/>
  <c r="D34" i="2"/>
  <c r="D46" i="2"/>
  <c r="D16" i="2"/>
  <c r="D18" i="2"/>
  <c r="D42" i="2"/>
  <c r="D19" i="2"/>
  <c r="D23" i="2"/>
  <c r="D27" i="2"/>
  <c r="D31" i="2"/>
  <c r="D35" i="2"/>
  <c r="D39" i="2"/>
  <c r="D43" i="2"/>
  <c r="D47" i="2"/>
  <c r="D51" i="2"/>
  <c r="D55" i="2"/>
  <c r="D54" i="2"/>
  <c r="D20" i="2"/>
  <c r="D24" i="2"/>
  <c r="D28" i="2"/>
  <c r="D32" i="2"/>
  <c r="D36" i="2"/>
  <c r="D40" i="2"/>
  <c r="D44" i="2"/>
  <c r="D48" i="2"/>
  <c r="D52" i="2"/>
  <c r="D56" i="2"/>
  <c r="D17" i="2"/>
  <c r="D25" i="2"/>
  <c r="D29" i="2"/>
  <c r="D33" i="2"/>
  <c r="D37" i="2"/>
  <c r="D41" i="2"/>
  <c r="D45" i="2"/>
  <c r="D49" i="2"/>
  <c r="D53" i="2"/>
  <c r="D57" i="2"/>
  <c r="D22" i="2"/>
  <c r="D30" i="2"/>
  <c r="D38" i="2"/>
  <c r="D50" i="2"/>
  <c r="E149" i="5"/>
  <c r="E141" i="5"/>
  <c r="E129" i="5"/>
  <c r="E121" i="5"/>
  <c r="E117" i="5"/>
  <c r="E109" i="5"/>
  <c r="E130" i="5"/>
  <c r="E152" i="5"/>
  <c r="E140" i="5"/>
  <c r="E136" i="5"/>
  <c r="E120" i="5"/>
  <c r="E150" i="5"/>
  <c r="E146" i="5"/>
  <c r="E142" i="5"/>
  <c r="E134" i="5"/>
  <c r="E118" i="5"/>
  <c r="E114" i="5"/>
  <c r="E148" i="5"/>
  <c r="E128" i="5"/>
  <c r="E108" i="5"/>
  <c r="E144" i="5"/>
  <c r="E132" i="5"/>
  <c r="E124" i="5"/>
  <c r="E116" i="5"/>
  <c r="E112" i="5"/>
  <c r="E104" i="5"/>
  <c r="E145" i="5"/>
  <c r="E137" i="5"/>
  <c r="E133" i="5"/>
  <c r="E125" i="5"/>
  <c r="E113" i="5"/>
  <c r="E105" i="5"/>
  <c r="E138" i="5"/>
  <c r="E126" i="5"/>
  <c r="E122" i="5"/>
  <c r="E110" i="5"/>
  <c r="E106" i="5"/>
  <c r="E151" i="5"/>
  <c r="E147" i="5"/>
  <c r="E143" i="5"/>
  <c r="E139" i="5"/>
  <c r="E135" i="5"/>
  <c r="E131" i="5"/>
  <c r="E127" i="5"/>
  <c r="E123" i="5"/>
  <c r="E119" i="5"/>
  <c r="E115" i="5"/>
  <c r="E111" i="5"/>
  <c r="E107"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3" i="5" l="1"/>
  <c r="B49" i="2" l="1"/>
  <c r="B39" i="2"/>
  <c r="B28" i="2"/>
  <c r="B23" i="2"/>
  <c r="B44" i="2"/>
  <c r="B36" i="2"/>
  <c r="B20" i="2"/>
  <c r="B47" i="2"/>
  <c r="B31" i="2"/>
  <c r="B43" i="2"/>
  <c r="B35" i="2"/>
  <c r="B27" i="2"/>
  <c r="B19" i="2"/>
  <c r="B48" i="2"/>
  <c r="B40" i="2"/>
  <c r="B32" i="2"/>
  <c r="B24" i="2"/>
  <c r="B46" i="2"/>
  <c r="B42" i="2"/>
  <c r="B38" i="2"/>
  <c r="B34" i="2"/>
  <c r="B30" i="2"/>
  <c r="B26" i="2"/>
  <c r="B22" i="2"/>
  <c r="B17" i="2"/>
  <c r="B45" i="2"/>
  <c r="B41" i="2"/>
  <c r="B37" i="2"/>
  <c r="B33" i="2"/>
  <c r="B29" i="2"/>
  <c r="B25" i="2"/>
  <c r="B21" i="2"/>
  <c r="B18" i="2"/>
  <c r="B16" i="2"/>
  <c r="B54" i="2"/>
  <c r="B52" i="2"/>
  <c r="B57" i="2"/>
  <c r="B51" i="2"/>
  <c r="B56" i="2"/>
  <c r="B50" i="2"/>
  <c r="B53" i="2"/>
  <c r="B55" i="2"/>
  <c r="BA73" i="4" l="1"/>
  <c r="DF73" i="4"/>
  <c r="GW73" i="4"/>
  <c r="JB73" i="4"/>
  <c r="O73" i="4"/>
  <c r="AH5" i="4"/>
  <c r="AH9" i="4"/>
  <c r="AH17" i="4"/>
  <c r="AH21" i="4"/>
  <c r="AH25" i="4"/>
  <c r="AH33" i="4"/>
  <c r="AH37" i="4"/>
  <c r="AH41" i="4"/>
  <c r="AH45" i="4"/>
  <c r="AH49" i="4"/>
  <c r="AH53" i="4"/>
  <c r="AH57" i="4"/>
  <c r="AH58" i="4"/>
  <c r="AH61" i="4"/>
  <c r="AH62" i="4"/>
  <c r="AH65" i="4"/>
  <c r="AH69" i="4"/>
  <c r="AH70" i="4"/>
  <c r="AH73" i="4"/>
  <c r="BA11" i="4"/>
  <c r="BA15" i="4"/>
  <c r="BA19" i="4"/>
  <c r="BA27" i="4"/>
  <c r="BA31" i="4"/>
  <c r="BA35" i="4"/>
  <c r="BA39" i="4"/>
  <c r="BA43" i="4"/>
  <c r="BA47" i="4"/>
  <c r="BA51" i="4"/>
  <c r="BA59" i="4"/>
  <c r="BA60" i="4"/>
  <c r="BA63" i="4"/>
  <c r="BA67" i="4"/>
  <c r="BA68" i="4"/>
  <c r="BA71" i="4"/>
  <c r="BA72" i="4"/>
  <c r="BT5" i="4"/>
  <c r="BT9" i="4"/>
  <c r="BT17" i="4"/>
  <c r="BT21" i="4"/>
  <c r="BT25" i="4"/>
  <c r="BT33" i="4"/>
  <c r="BT37" i="4"/>
  <c r="BT41" i="4"/>
  <c r="BT47" i="4"/>
  <c r="BT49" i="4"/>
  <c r="BT53" i="4"/>
  <c r="BT57" i="4"/>
  <c r="BT58" i="4"/>
  <c r="BT59" i="4"/>
  <c r="BT63" i="4"/>
  <c r="BT65" i="4"/>
  <c r="BT69" i="4"/>
  <c r="BT71" i="4"/>
  <c r="BT73" i="4"/>
  <c r="CM11" i="4"/>
  <c r="CM15" i="4"/>
  <c r="CM19" i="4"/>
  <c r="CM27" i="4"/>
  <c r="CM31" i="4"/>
  <c r="CM35" i="4"/>
  <c r="CM43" i="4"/>
  <c r="CM45" i="4"/>
  <c r="CM47" i="4"/>
  <c r="CM51" i="4"/>
  <c r="CM59" i="4"/>
  <c r="CM61" i="4"/>
  <c r="CM63" i="4"/>
  <c r="CM65" i="4"/>
  <c r="CM69" i="4"/>
  <c r="CM71" i="4"/>
  <c r="DF5" i="4"/>
  <c r="DF9" i="4"/>
  <c r="DF13" i="4"/>
  <c r="DF17" i="4"/>
  <c r="DF21" i="4"/>
  <c r="DF25" i="4"/>
  <c r="DF29" i="4"/>
  <c r="DF33" i="4"/>
  <c r="DF37" i="4"/>
  <c r="DF41" i="4"/>
  <c r="DF44" i="4"/>
  <c r="DF45" i="4"/>
  <c r="DF49" i="4"/>
  <c r="DF57" i="4"/>
  <c r="DF59" i="4"/>
  <c r="DF60" i="4"/>
  <c r="DF61" i="4"/>
  <c r="DF64" i="4"/>
  <c r="DF65" i="4"/>
  <c r="DF68" i="4"/>
  <c r="DY11" i="4"/>
  <c r="DY19" i="4"/>
  <c r="DY23" i="4"/>
  <c r="DY27" i="4"/>
  <c r="DY35" i="4"/>
  <c r="DY39" i="4"/>
  <c r="DY43" i="4"/>
  <c r="DY46" i="4"/>
  <c r="DY47" i="4"/>
  <c r="DY50" i="4"/>
  <c r="DY51" i="4"/>
  <c r="DY54" i="4"/>
  <c r="DY62" i="4"/>
  <c r="DY63" i="4"/>
  <c r="DY66" i="4"/>
  <c r="DY67" i="4"/>
  <c r="DY70" i="4"/>
  <c r="DY71" i="4"/>
  <c r="ER9" i="4"/>
  <c r="ER13" i="4"/>
  <c r="ER17" i="4"/>
  <c r="ER21" i="4"/>
  <c r="ER25" i="4"/>
  <c r="ER29" i="4"/>
  <c r="ER33" i="4"/>
  <c r="ER37" i="4"/>
  <c r="ER41" i="4"/>
  <c r="ER45" i="4"/>
  <c r="ER49" i="4"/>
  <c r="ER53" i="4"/>
  <c r="ER57" i="4"/>
  <c r="ER60" i="4"/>
  <c r="ER61" i="4"/>
  <c r="ER65" i="4"/>
  <c r="ER69" i="4"/>
  <c r="ER73" i="4"/>
  <c r="FK7" i="4"/>
  <c r="FK11" i="4"/>
  <c r="FK15" i="4"/>
  <c r="FK19" i="4"/>
  <c r="FK23" i="4"/>
  <c r="FK27" i="4"/>
  <c r="FK31" i="4"/>
  <c r="FK35" i="4"/>
  <c r="FK39" i="4"/>
  <c r="FK43" i="4"/>
  <c r="FK47" i="4"/>
  <c r="FK51" i="4"/>
  <c r="FK55" i="4"/>
  <c r="FK59" i="4"/>
  <c r="FK63" i="4"/>
  <c r="FK67" i="4"/>
  <c r="FK71" i="4"/>
  <c r="GD5" i="4"/>
  <c r="GD6" i="4"/>
  <c r="GD9" i="4"/>
  <c r="GD10" i="4"/>
  <c r="GD13" i="4"/>
  <c r="GD17" i="4"/>
  <c r="GD21" i="4"/>
  <c r="GD22" i="4"/>
  <c r="GD25" i="4"/>
  <c r="GD33" i="4"/>
  <c r="GD37" i="4"/>
  <c r="GD38" i="4"/>
  <c r="GD41" i="4"/>
  <c r="GD49" i="4"/>
  <c r="GD50" i="4"/>
  <c r="GD53" i="4"/>
  <c r="GD54" i="4"/>
  <c r="GD57" i="4"/>
  <c r="GD58" i="4"/>
  <c r="GD61" i="4"/>
  <c r="GD62" i="4"/>
  <c r="GD65" i="4"/>
  <c r="GD66" i="4"/>
  <c r="GD69" i="4"/>
  <c r="GD70" i="4"/>
  <c r="GD73" i="4"/>
  <c r="GW4" i="4"/>
  <c r="GW7" i="4"/>
  <c r="GW8" i="4"/>
  <c r="GW11" i="4"/>
  <c r="GW15" i="4"/>
  <c r="GW16" i="4"/>
  <c r="GW19" i="4"/>
  <c r="GW20" i="4"/>
  <c r="GW24" i="4"/>
  <c r="GW27" i="4"/>
  <c r="GW31" i="4"/>
  <c r="GW32" i="4"/>
  <c r="GW35" i="4"/>
  <c r="GW36" i="4"/>
  <c r="GW40" i="4"/>
  <c r="GW43" i="4"/>
  <c r="GW47" i="4"/>
  <c r="GW48" i="4"/>
  <c r="GW51" i="4"/>
  <c r="GW56" i="4"/>
  <c r="GW59" i="4"/>
  <c r="GW60" i="4"/>
  <c r="GW63" i="4"/>
  <c r="GW64" i="4"/>
  <c r="GW67" i="4"/>
  <c r="GW68" i="4"/>
  <c r="GW71" i="4"/>
  <c r="GW72" i="4"/>
  <c r="HP7" i="4"/>
  <c r="HP9" i="4"/>
  <c r="HP11" i="4"/>
  <c r="HP13" i="4"/>
  <c r="HP15" i="4"/>
  <c r="HP17" i="4"/>
  <c r="HP21" i="4"/>
  <c r="HP23" i="4"/>
  <c r="HP25" i="4"/>
  <c r="HP27" i="4"/>
  <c r="HP29" i="4"/>
  <c r="HP31" i="4"/>
  <c r="HP33" i="4"/>
  <c r="HP37" i="4"/>
  <c r="HP39" i="4"/>
  <c r="HP41" i="4"/>
  <c r="HP43" i="4"/>
  <c r="HP45" i="4"/>
  <c r="HP47" i="4"/>
  <c r="HP49" i="4"/>
  <c r="HP55" i="4"/>
  <c r="HP57" i="4"/>
  <c r="HP58" i="4"/>
  <c r="HP59" i="4"/>
  <c r="HP61" i="4"/>
  <c r="HP63" i="4"/>
  <c r="HP65" i="4"/>
  <c r="HP67" i="4"/>
  <c r="HP71" i="4"/>
  <c r="HP73" i="4"/>
  <c r="II7" i="4"/>
  <c r="II9" i="4"/>
  <c r="II11" i="4"/>
  <c r="II13" i="4"/>
  <c r="II15" i="4"/>
  <c r="II17" i="4"/>
  <c r="II19" i="4"/>
  <c r="II23" i="4"/>
  <c r="II25" i="4"/>
  <c r="II27" i="4"/>
  <c r="II29" i="4"/>
  <c r="II31" i="4"/>
  <c r="II33" i="4"/>
  <c r="II35" i="4"/>
  <c r="II39" i="4"/>
  <c r="II41" i="4"/>
  <c r="II43" i="4"/>
  <c r="II45" i="4"/>
  <c r="II47" i="4"/>
  <c r="II51" i="4"/>
  <c r="II53" i="4"/>
  <c r="II57" i="4"/>
  <c r="II59" i="4"/>
  <c r="II61" i="4"/>
  <c r="II63" i="4"/>
  <c r="II65" i="4"/>
  <c r="II69" i="4"/>
  <c r="II71" i="4"/>
  <c r="JB4" i="4"/>
  <c r="JB5" i="4"/>
  <c r="JB9" i="4"/>
  <c r="JB12" i="4"/>
  <c r="JB13" i="4"/>
  <c r="JB16" i="4"/>
  <c r="JB17" i="4"/>
  <c r="JB20" i="4"/>
  <c r="JB21" i="4"/>
  <c r="JB25" i="4"/>
  <c r="JB28" i="4"/>
  <c r="JB29" i="4"/>
  <c r="JB32" i="4"/>
  <c r="JB33" i="4"/>
  <c r="JB36" i="4"/>
  <c r="JB37" i="4"/>
  <c r="JB41" i="4"/>
  <c r="JB44" i="4"/>
  <c r="JB45" i="4"/>
  <c r="JB49" i="4"/>
  <c r="JB52" i="4"/>
  <c r="JB56" i="4"/>
  <c r="JB57" i="4"/>
  <c r="JB59" i="4"/>
  <c r="JB60" i="4"/>
  <c r="JB61" i="4"/>
  <c r="JB63" i="4"/>
  <c r="JB64" i="4"/>
  <c r="JB65" i="4"/>
  <c r="JB68" i="4"/>
  <c r="JB72" i="4"/>
  <c r="JU11" i="4"/>
  <c r="JU15" i="4"/>
  <c r="JU19" i="4"/>
  <c r="JU23" i="4"/>
  <c r="JU27" i="4"/>
  <c r="JU31" i="4"/>
  <c r="JU35" i="4"/>
  <c r="JU39" i="4"/>
  <c r="JU43" i="4"/>
  <c r="JU46" i="4"/>
  <c r="JU47" i="4"/>
  <c r="JU51" i="4"/>
  <c r="JU58" i="4"/>
  <c r="JU59" i="4"/>
  <c r="JU62" i="4"/>
  <c r="JU63" i="4"/>
  <c r="JU66" i="4"/>
  <c r="JU70" i="4"/>
  <c r="JU71" i="4"/>
  <c r="O4" i="4"/>
  <c r="O7" i="4"/>
  <c r="O8" i="4"/>
  <c r="O9" i="4"/>
  <c r="O11" i="4"/>
  <c r="O12" i="4"/>
  <c r="O13" i="4"/>
  <c r="O15" i="4"/>
  <c r="O16" i="4"/>
  <c r="O17" i="4"/>
  <c r="O18" i="4"/>
  <c r="O19" i="4"/>
  <c r="O20" i="4"/>
  <c r="O21" i="4"/>
  <c r="O22" i="4"/>
  <c r="O23" i="4"/>
  <c r="O24" i="4"/>
  <c r="O25" i="4"/>
  <c r="O26" i="4"/>
  <c r="O27" i="4"/>
  <c r="O28" i="4"/>
  <c r="O29" i="4"/>
  <c r="O32" i="4"/>
  <c r="O33" i="4"/>
  <c r="O37" i="4"/>
  <c r="O41" i="4"/>
  <c r="O44" i="4"/>
  <c r="O45" i="4"/>
  <c r="O48" i="4"/>
  <c r="O49" i="4"/>
  <c r="O53" i="4"/>
  <c r="O56" i="4"/>
  <c r="O57" i="4"/>
  <c r="O58" i="4"/>
  <c r="O60" i="4"/>
  <c r="O61" i="4"/>
  <c r="O64" i="4"/>
  <c r="O65" i="4"/>
  <c r="O66" i="4"/>
  <c r="O68" i="4"/>
  <c r="O69" i="4"/>
  <c r="O71" i="4"/>
  <c r="O72" i="4"/>
  <c r="JU3" i="4"/>
  <c r="O3" i="4"/>
  <c r="AH13" i="4"/>
  <c r="AH29" i="4"/>
  <c r="BA7" i="4"/>
  <c r="BA23" i="4"/>
  <c r="BT13" i="4"/>
  <c r="BT29" i="4"/>
  <c r="BT45" i="4"/>
  <c r="BT61" i="4"/>
  <c r="CM7" i="4"/>
  <c r="CM23" i="4"/>
  <c r="CM39" i="4"/>
  <c r="CM67" i="4"/>
  <c r="DF53" i="4"/>
  <c r="DF69" i="4"/>
  <c r="DY15" i="4"/>
  <c r="DY31" i="4"/>
  <c r="DY59" i="4"/>
  <c r="GD29" i="4"/>
  <c r="GD45" i="4"/>
  <c r="GW23" i="4"/>
  <c r="GW39" i="4"/>
  <c r="HP53" i="4"/>
  <c r="HP69" i="4"/>
  <c r="II67" i="4"/>
  <c r="JB53" i="4"/>
  <c r="JB69" i="4"/>
  <c r="JU67" i="4"/>
  <c r="C58" i="4"/>
  <c r="D58" i="4"/>
  <c r="E58" i="4"/>
  <c r="F58" i="4"/>
  <c r="G58" i="4"/>
  <c r="H58" i="4"/>
  <c r="I58" i="4"/>
  <c r="J58" i="4"/>
  <c r="K58" i="4"/>
  <c r="L58" i="4"/>
  <c r="M58" i="4"/>
  <c r="N58" i="4"/>
  <c r="P58" i="4"/>
  <c r="Q58" i="4"/>
  <c r="R58" i="4"/>
  <c r="S58" i="4"/>
  <c r="U58" i="4"/>
  <c r="V58" i="4"/>
  <c r="W58" i="4"/>
  <c r="X58" i="4"/>
  <c r="Y58" i="4"/>
  <c r="Z58" i="4"/>
  <c r="AA58" i="4"/>
  <c r="AB58" i="4"/>
  <c r="AC58" i="4"/>
  <c r="AD58" i="4"/>
  <c r="AE58" i="4"/>
  <c r="AF58" i="4"/>
  <c r="AG58" i="4"/>
  <c r="AI58" i="4"/>
  <c r="AJ58" i="4"/>
  <c r="AK58" i="4"/>
  <c r="AL58" i="4"/>
  <c r="AN58" i="4"/>
  <c r="AO58" i="4"/>
  <c r="AP58" i="4"/>
  <c r="AQ58" i="4"/>
  <c r="AR58" i="4"/>
  <c r="AS58" i="4"/>
  <c r="AT58" i="4"/>
  <c r="AU58" i="4"/>
  <c r="AV58" i="4"/>
  <c r="AW58" i="4"/>
  <c r="AX58" i="4"/>
  <c r="AY58" i="4"/>
  <c r="AZ58" i="4"/>
  <c r="BA58" i="4"/>
  <c r="BB58" i="4"/>
  <c r="BC58" i="4"/>
  <c r="BD58" i="4"/>
  <c r="BE58" i="4"/>
  <c r="BG58" i="4"/>
  <c r="BH58" i="4"/>
  <c r="BI58" i="4"/>
  <c r="BJ58" i="4"/>
  <c r="BK58" i="4"/>
  <c r="BL58" i="4"/>
  <c r="BM58" i="4"/>
  <c r="BN58" i="4"/>
  <c r="BO58" i="4"/>
  <c r="BP58" i="4"/>
  <c r="BQ58" i="4"/>
  <c r="BR58" i="4"/>
  <c r="BS58" i="4"/>
  <c r="BU58" i="4"/>
  <c r="BV58" i="4"/>
  <c r="BW58" i="4"/>
  <c r="BX58" i="4"/>
  <c r="BZ58" i="4"/>
  <c r="CA58" i="4"/>
  <c r="CB58" i="4"/>
  <c r="CC58" i="4"/>
  <c r="CD58" i="4"/>
  <c r="CE58" i="4"/>
  <c r="CF58" i="4"/>
  <c r="CG58" i="4"/>
  <c r="CH58" i="4"/>
  <c r="CI58" i="4"/>
  <c r="CJ58" i="4"/>
  <c r="CK58" i="4"/>
  <c r="CL58" i="4"/>
  <c r="CM58" i="4"/>
  <c r="CN58" i="4"/>
  <c r="CO58" i="4"/>
  <c r="CP58" i="4"/>
  <c r="CQ58" i="4"/>
  <c r="CS58" i="4"/>
  <c r="CT58" i="4"/>
  <c r="CU58" i="4"/>
  <c r="CV58" i="4"/>
  <c r="CW58" i="4"/>
  <c r="CX58" i="4"/>
  <c r="CY58" i="4"/>
  <c r="CZ58" i="4"/>
  <c r="DA58" i="4"/>
  <c r="DB58" i="4"/>
  <c r="DC58" i="4"/>
  <c r="DD58" i="4"/>
  <c r="DE58" i="4"/>
  <c r="DF58" i="4"/>
  <c r="DG58" i="4"/>
  <c r="DH58" i="4"/>
  <c r="DI58" i="4"/>
  <c r="DJ58" i="4"/>
  <c r="DL58" i="4"/>
  <c r="DM58" i="4"/>
  <c r="DN58" i="4"/>
  <c r="DO58" i="4"/>
  <c r="DP58" i="4"/>
  <c r="DQ58" i="4"/>
  <c r="DR58" i="4"/>
  <c r="DS58" i="4"/>
  <c r="DT58" i="4"/>
  <c r="DU58" i="4"/>
  <c r="DV58" i="4"/>
  <c r="DW58" i="4"/>
  <c r="DX58" i="4"/>
  <c r="DY58" i="4"/>
  <c r="DZ58" i="4"/>
  <c r="EA58" i="4"/>
  <c r="EB58" i="4"/>
  <c r="EC58" i="4"/>
  <c r="EE58" i="4"/>
  <c r="EF58" i="4"/>
  <c r="EG58" i="4"/>
  <c r="EH58" i="4"/>
  <c r="EI58" i="4"/>
  <c r="EJ58" i="4"/>
  <c r="EK58" i="4"/>
  <c r="EL58" i="4"/>
  <c r="EM58" i="4"/>
  <c r="EN58" i="4"/>
  <c r="EO58" i="4"/>
  <c r="EP58" i="4"/>
  <c r="EQ58" i="4"/>
  <c r="ER58" i="4"/>
  <c r="ES58" i="4"/>
  <c r="ET58" i="4"/>
  <c r="EU58" i="4"/>
  <c r="EV58" i="4"/>
  <c r="EX58" i="4"/>
  <c r="EY58" i="4"/>
  <c r="EZ58" i="4"/>
  <c r="FA58" i="4"/>
  <c r="FB58" i="4"/>
  <c r="FC58" i="4"/>
  <c r="FD58" i="4"/>
  <c r="FE58" i="4"/>
  <c r="FF58" i="4"/>
  <c r="FG58" i="4"/>
  <c r="FH58" i="4"/>
  <c r="FI58" i="4"/>
  <c r="FJ58" i="4"/>
  <c r="FK58" i="4"/>
  <c r="FL58" i="4"/>
  <c r="FM58" i="4"/>
  <c r="FN58" i="4"/>
  <c r="FO58" i="4"/>
  <c r="FQ58" i="4"/>
  <c r="FR58" i="4"/>
  <c r="FS58" i="4"/>
  <c r="FT58" i="4"/>
  <c r="FU58" i="4"/>
  <c r="FV58" i="4"/>
  <c r="FW58" i="4"/>
  <c r="FX58" i="4"/>
  <c r="FY58" i="4"/>
  <c r="FZ58" i="4"/>
  <c r="GA58" i="4"/>
  <c r="GB58" i="4"/>
  <c r="GC58" i="4"/>
  <c r="GE58" i="4"/>
  <c r="GF58" i="4"/>
  <c r="GG58" i="4"/>
  <c r="GH58" i="4"/>
  <c r="GJ58" i="4"/>
  <c r="GK58" i="4"/>
  <c r="GL58" i="4"/>
  <c r="GM58" i="4"/>
  <c r="GN58" i="4"/>
  <c r="GO58" i="4"/>
  <c r="GP58" i="4"/>
  <c r="GQ58" i="4"/>
  <c r="GR58" i="4"/>
  <c r="GS58" i="4"/>
  <c r="GT58" i="4"/>
  <c r="GU58" i="4"/>
  <c r="GV58" i="4"/>
  <c r="GW58" i="4"/>
  <c r="GX58" i="4"/>
  <c r="GY58" i="4"/>
  <c r="GZ58" i="4"/>
  <c r="HA58" i="4"/>
  <c r="HC58" i="4"/>
  <c r="HD58" i="4"/>
  <c r="HE58" i="4"/>
  <c r="HF58" i="4"/>
  <c r="HG58" i="4"/>
  <c r="HH58" i="4"/>
  <c r="HI58" i="4"/>
  <c r="HJ58" i="4"/>
  <c r="HK58" i="4"/>
  <c r="HL58" i="4"/>
  <c r="HM58" i="4"/>
  <c r="HN58" i="4"/>
  <c r="HO58" i="4"/>
  <c r="HQ58" i="4"/>
  <c r="HR58" i="4"/>
  <c r="HS58" i="4"/>
  <c r="HT58" i="4"/>
  <c r="HV58" i="4"/>
  <c r="HW58" i="4"/>
  <c r="HX58" i="4"/>
  <c r="HY58" i="4"/>
  <c r="HZ58" i="4"/>
  <c r="IA58" i="4"/>
  <c r="IB58" i="4"/>
  <c r="IC58" i="4"/>
  <c r="ID58" i="4"/>
  <c r="IE58" i="4"/>
  <c r="IF58" i="4"/>
  <c r="IG58" i="4"/>
  <c r="IH58" i="4"/>
  <c r="II58" i="4"/>
  <c r="IJ58" i="4"/>
  <c r="IK58" i="4"/>
  <c r="IL58" i="4"/>
  <c r="IM58" i="4"/>
  <c r="IO58" i="4"/>
  <c r="IP58" i="4"/>
  <c r="IQ58" i="4"/>
  <c r="IR58" i="4"/>
  <c r="IS58" i="4"/>
  <c r="IT58" i="4"/>
  <c r="IU58" i="4"/>
  <c r="IV58" i="4"/>
  <c r="IW58" i="4"/>
  <c r="IX58" i="4"/>
  <c r="IY58" i="4"/>
  <c r="IZ58" i="4"/>
  <c r="JA58" i="4"/>
  <c r="JB58" i="4"/>
  <c r="JC58" i="4"/>
  <c r="JD58" i="4"/>
  <c r="JE58" i="4"/>
  <c r="JF58" i="4"/>
  <c r="JH58" i="4"/>
  <c r="JI58" i="4"/>
  <c r="JJ58" i="4"/>
  <c r="JK58" i="4"/>
  <c r="JL58" i="4"/>
  <c r="JM58" i="4"/>
  <c r="JN58" i="4"/>
  <c r="JO58" i="4"/>
  <c r="JP58" i="4"/>
  <c r="JQ58" i="4"/>
  <c r="JR58" i="4"/>
  <c r="JS58" i="4"/>
  <c r="JT58" i="4"/>
  <c r="JV58" i="4"/>
  <c r="JW58" i="4"/>
  <c r="JX58" i="4"/>
  <c r="JY58" i="4"/>
  <c r="C59" i="4"/>
  <c r="D59" i="4"/>
  <c r="E59" i="4"/>
  <c r="F59" i="4"/>
  <c r="G59" i="4"/>
  <c r="H59" i="4"/>
  <c r="I59" i="4"/>
  <c r="J59" i="4"/>
  <c r="K59" i="4"/>
  <c r="L59" i="4"/>
  <c r="M59" i="4"/>
  <c r="N59" i="4"/>
  <c r="O59" i="4"/>
  <c r="P59" i="4"/>
  <c r="Q59" i="4"/>
  <c r="R59" i="4"/>
  <c r="S59" i="4"/>
  <c r="U59" i="4"/>
  <c r="V59" i="4"/>
  <c r="W59" i="4"/>
  <c r="X59" i="4"/>
  <c r="Y59" i="4"/>
  <c r="Z59" i="4"/>
  <c r="AA59" i="4"/>
  <c r="AB59" i="4"/>
  <c r="AC59" i="4"/>
  <c r="AD59" i="4"/>
  <c r="AE59" i="4"/>
  <c r="AF59" i="4"/>
  <c r="AG59" i="4"/>
  <c r="AH59" i="4"/>
  <c r="AI59" i="4"/>
  <c r="AJ59" i="4"/>
  <c r="AK59" i="4"/>
  <c r="AL59" i="4"/>
  <c r="AN59" i="4"/>
  <c r="AO59" i="4"/>
  <c r="AP59" i="4"/>
  <c r="AQ59" i="4"/>
  <c r="AR59" i="4"/>
  <c r="AS59" i="4"/>
  <c r="AT59" i="4"/>
  <c r="AU59" i="4"/>
  <c r="AV59" i="4"/>
  <c r="AW59" i="4"/>
  <c r="AX59" i="4"/>
  <c r="AY59" i="4"/>
  <c r="AZ59" i="4"/>
  <c r="BB59" i="4"/>
  <c r="BC59" i="4"/>
  <c r="BD59" i="4"/>
  <c r="BE59" i="4"/>
  <c r="BG59" i="4"/>
  <c r="BH59" i="4"/>
  <c r="BI59" i="4"/>
  <c r="BJ59" i="4"/>
  <c r="BK59" i="4"/>
  <c r="BL59" i="4"/>
  <c r="BM59" i="4"/>
  <c r="BN59" i="4"/>
  <c r="BO59" i="4"/>
  <c r="BP59" i="4"/>
  <c r="BQ59" i="4"/>
  <c r="BR59" i="4"/>
  <c r="BS59" i="4"/>
  <c r="BU59" i="4"/>
  <c r="BV59" i="4"/>
  <c r="BW59" i="4"/>
  <c r="BX59" i="4"/>
  <c r="BZ59" i="4"/>
  <c r="CA59" i="4"/>
  <c r="CB59" i="4"/>
  <c r="CC59" i="4"/>
  <c r="CD59" i="4"/>
  <c r="CE59" i="4"/>
  <c r="CF59" i="4"/>
  <c r="CG59" i="4"/>
  <c r="CH59" i="4"/>
  <c r="CI59" i="4"/>
  <c r="CJ59" i="4"/>
  <c r="CK59" i="4"/>
  <c r="CL59" i="4"/>
  <c r="CN59" i="4"/>
  <c r="CO59" i="4"/>
  <c r="CP59" i="4"/>
  <c r="CQ59" i="4"/>
  <c r="CS59" i="4"/>
  <c r="CT59" i="4"/>
  <c r="CU59" i="4"/>
  <c r="CV59" i="4"/>
  <c r="CW59" i="4"/>
  <c r="CX59" i="4"/>
  <c r="CY59" i="4"/>
  <c r="CZ59" i="4"/>
  <c r="DA59" i="4"/>
  <c r="DB59" i="4"/>
  <c r="DC59" i="4"/>
  <c r="DD59" i="4"/>
  <c r="DE59" i="4"/>
  <c r="DG59" i="4"/>
  <c r="DH59" i="4"/>
  <c r="DI59" i="4"/>
  <c r="DJ59" i="4"/>
  <c r="DL59" i="4"/>
  <c r="DM59" i="4"/>
  <c r="DN59" i="4"/>
  <c r="DO59" i="4"/>
  <c r="DP59" i="4"/>
  <c r="DQ59" i="4"/>
  <c r="DR59" i="4"/>
  <c r="DS59" i="4"/>
  <c r="DT59" i="4"/>
  <c r="DU59" i="4"/>
  <c r="DV59" i="4"/>
  <c r="DW59" i="4"/>
  <c r="DX59" i="4"/>
  <c r="DZ59" i="4"/>
  <c r="EA59" i="4"/>
  <c r="EB59" i="4"/>
  <c r="EC59" i="4"/>
  <c r="EE59" i="4"/>
  <c r="EF59" i="4"/>
  <c r="EG59" i="4"/>
  <c r="EH59" i="4"/>
  <c r="EI59" i="4"/>
  <c r="EJ59" i="4"/>
  <c r="EK59" i="4"/>
  <c r="EL59" i="4"/>
  <c r="EM59" i="4"/>
  <c r="EN59" i="4"/>
  <c r="EO59" i="4"/>
  <c r="EP59" i="4"/>
  <c r="EQ59" i="4"/>
  <c r="ER59" i="4"/>
  <c r="ES59" i="4"/>
  <c r="ET59" i="4"/>
  <c r="EU59" i="4"/>
  <c r="EV59" i="4"/>
  <c r="EX59" i="4"/>
  <c r="EY59" i="4"/>
  <c r="EZ59" i="4"/>
  <c r="FA59" i="4"/>
  <c r="FB59" i="4"/>
  <c r="FC59" i="4"/>
  <c r="FD59" i="4"/>
  <c r="FE59" i="4"/>
  <c r="FF59" i="4"/>
  <c r="FG59" i="4"/>
  <c r="FH59" i="4"/>
  <c r="FI59" i="4"/>
  <c r="FJ59" i="4"/>
  <c r="FL59" i="4"/>
  <c r="FM59" i="4"/>
  <c r="FN59" i="4"/>
  <c r="FO59" i="4"/>
  <c r="FQ59" i="4"/>
  <c r="FR59" i="4"/>
  <c r="FS59" i="4"/>
  <c r="FT59" i="4"/>
  <c r="FU59" i="4"/>
  <c r="FV59" i="4"/>
  <c r="FW59" i="4"/>
  <c r="FX59" i="4"/>
  <c r="FY59" i="4"/>
  <c r="FZ59" i="4"/>
  <c r="GA59" i="4"/>
  <c r="GB59" i="4"/>
  <c r="GC59" i="4"/>
  <c r="GD59" i="4"/>
  <c r="GE59" i="4"/>
  <c r="GF59" i="4"/>
  <c r="GG59" i="4"/>
  <c r="GH59" i="4"/>
  <c r="GJ59" i="4"/>
  <c r="GK59" i="4"/>
  <c r="GL59" i="4"/>
  <c r="GM59" i="4"/>
  <c r="GN59" i="4"/>
  <c r="GO59" i="4"/>
  <c r="GP59" i="4"/>
  <c r="GQ59" i="4"/>
  <c r="GR59" i="4"/>
  <c r="GS59" i="4"/>
  <c r="GT59" i="4"/>
  <c r="GU59" i="4"/>
  <c r="GV59" i="4"/>
  <c r="GX59" i="4"/>
  <c r="GY59" i="4"/>
  <c r="GZ59" i="4"/>
  <c r="HA59" i="4"/>
  <c r="HC59" i="4"/>
  <c r="HD59" i="4"/>
  <c r="HE59" i="4"/>
  <c r="HF59" i="4"/>
  <c r="HG59" i="4"/>
  <c r="HH59" i="4"/>
  <c r="HI59" i="4"/>
  <c r="HJ59" i="4"/>
  <c r="HK59" i="4"/>
  <c r="HL59" i="4"/>
  <c r="HM59" i="4"/>
  <c r="HN59" i="4"/>
  <c r="HO59" i="4"/>
  <c r="HQ59" i="4"/>
  <c r="HR59" i="4"/>
  <c r="HS59" i="4"/>
  <c r="HT59" i="4"/>
  <c r="HV59" i="4"/>
  <c r="HW59" i="4"/>
  <c r="HX59" i="4"/>
  <c r="HY59" i="4"/>
  <c r="HZ59" i="4"/>
  <c r="IA59" i="4"/>
  <c r="IB59" i="4"/>
  <c r="IC59" i="4"/>
  <c r="ID59" i="4"/>
  <c r="IE59" i="4"/>
  <c r="IF59" i="4"/>
  <c r="IG59" i="4"/>
  <c r="IH59" i="4"/>
  <c r="IJ59" i="4"/>
  <c r="IK59" i="4"/>
  <c r="IL59" i="4"/>
  <c r="IM59" i="4"/>
  <c r="IO59" i="4"/>
  <c r="IP59" i="4"/>
  <c r="IQ59" i="4"/>
  <c r="IR59" i="4"/>
  <c r="IS59" i="4"/>
  <c r="IT59" i="4"/>
  <c r="IU59" i="4"/>
  <c r="IV59" i="4"/>
  <c r="IW59" i="4"/>
  <c r="IX59" i="4"/>
  <c r="IY59" i="4"/>
  <c r="IZ59" i="4"/>
  <c r="JA59" i="4"/>
  <c r="JC59" i="4"/>
  <c r="JD59" i="4"/>
  <c r="JE59" i="4"/>
  <c r="JF59" i="4"/>
  <c r="JH59" i="4"/>
  <c r="JI59" i="4"/>
  <c r="JJ59" i="4"/>
  <c r="JK59" i="4"/>
  <c r="JL59" i="4"/>
  <c r="JM59" i="4"/>
  <c r="JN59" i="4"/>
  <c r="JO59" i="4"/>
  <c r="JP59" i="4"/>
  <c r="JQ59" i="4"/>
  <c r="JR59" i="4"/>
  <c r="JS59" i="4"/>
  <c r="JT59" i="4"/>
  <c r="JV59" i="4"/>
  <c r="JW59" i="4"/>
  <c r="JX59" i="4"/>
  <c r="JY59" i="4"/>
  <c r="C60" i="4"/>
  <c r="D60" i="4"/>
  <c r="E60" i="4"/>
  <c r="F60" i="4"/>
  <c r="G60" i="4"/>
  <c r="H60" i="4"/>
  <c r="I60" i="4"/>
  <c r="J60" i="4"/>
  <c r="K60" i="4"/>
  <c r="L60" i="4"/>
  <c r="M60" i="4"/>
  <c r="N60" i="4"/>
  <c r="P60" i="4"/>
  <c r="Q60" i="4"/>
  <c r="R60" i="4"/>
  <c r="S60" i="4"/>
  <c r="U60" i="4"/>
  <c r="V60" i="4"/>
  <c r="W60" i="4"/>
  <c r="X60" i="4"/>
  <c r="Y60" i="4"/>
  <c r="Z60" i="4"/>
  <c r="AA60" i="4"/>
  <c r="AB60" i="4"/>
  <c r="AC60" i="4"/>
  <c r="AD60" i="4"/>
  <c r="AE60" i="4"/>
  <c r="AF60" i="4"/>
  <c r="AG60" i="4"/>
  <c r="AH60" i="4"/>
  <c r="AI60" i="4"/>
  <c r="AJ60" i="4"/>
  <c r="AK60" i="4"/>
  <c r="AL60" i="4"/>
  <c r="AN60" i="4"/>
  <c r="AO60" i="4"/>
  <c r="AP60" i="4"/>
  <c r="AQ60" i="4"/>
  <c r="AR60" i="4"/>
  <c r="AS60" i="4"/>
  <c r="AT60" i="4"/>
  <c r="AU60" i="4"/>
  <c r="AV60" i="4"/>
  <c r="AW60" i="4"/>
  <c r="AX60" i="4"/>
  <c r="AY60" i="4"/>
  <c r="AZ60" i="4"/>
  <c r="BB60" i="4"/>
  <c r="BC60" i="4"/>
  <c r="BD60" i="4"/>
  <c r="BE60" i="4"/>
  <c r="BG60" i="4"/>
  <c r="BH60" i="4"/>
  <c r="BI60" i="4"/>
  <c r="BJ60" i="4"/>
  <c r="BK60" i="4"/>
  <c r="BL60" i="4"/>
  <c r="BM60" i="4"/>
  <c r="BN60" i="4"/>
  <c r="BO60" i="4"/>
  <c r="BP60" i="4"/>
  <c r="BQ60" i="4"/>
  <c r="BR60" i="4"/>
  <c r="BS60" i="4"/>
  <c r="BT60" i="4"/>
  <c r="BU60" i="4"/>
  <c r="BV60" i="4"/>
  <c r="BW60" i="4"/>
  <c r="BX60" i="4"/>
  <c r="BZ60" i="4"/>
  <c r="CA60" i="4"/>
  <c r="CB60" i="4"/>
  <c r="CC60" i="4"/>
  <c r="CD60" i="4"/>
  <c r="CE60" i="4"/>
  <c r="CF60" i="4"/>
  <c r="CG60" i="4"/>
  <c r="CH60" i="4"/>
  <c r="CI60" i="4"/>
  <c r="CJ60" i="4"/>
  <c r="CK60" i="4"/>
  <c r="CL60" i="4"/>
  <c r="CM60" i="4"/>
  <c r="CN60" i="4"/>
  <c r="CO60" i="4"/>
  <c r="CP60" i="4"/>
  <c r="CQ60" i="4"/>
  <c r="CS60" i="4"/>
  <c r="CT60" i="4"/>
  <c r="CU60" i="4"/>
  <c r="CV60" i="4"/>
  <c r="CW60" i="4"/>
  <c r="CX60" i="4"/>
  <c r="CY60" i="4"/>
  <c r="CZ60" i="4"/>
  <c r="DA60" i="4"/>
  <c r="DB60" i="4"/>
  <c r="DC60" i="4"/>
  <c r="DD60" i="4"/>
  <c r="DE60" i="4"/>
  <c r="DG60" i="4"/>
  <c r="DH60" i="4"/>
  <c r="DI60" i="4"/>
  <c r="DJ60" i="4"/>
  <c r="DL60" i="4"/>
  <c r="DM60" i="4"/>
  <c r="DN60" i="4"/>
  <c r="DO60" i="4"/>
  <c r="DP60" i="4"/>
  <c r="DQ60" i="4"/>
  <c r="DR60" i="4"/>
  <c r="DS60" i="4"/>
  <c r="DT60" i="4"/>
  <c r="DU60" i="4"/>
  <c r="DV60" i="4"/>
  <c r="DW60" i="4"/>
  <c r="DX60" i="4"/>
  <c r="DY60" i="4"/>
  <c r="DZ60" i="4"/>
  <c r="EA60" i="4"/>
  <c r="EB60" i="4"/>
  <c r="EC60" i="4"/>
  <c r="EE60" i="4"/>
  <c r="EF60" i="4"/>
  <c r="EG60" i="4"/>
  <c r="EH60" i="4"/>
  <c r="EI60" i="4"/>
  <c r="EJ60" i="4"/>
  <c r="EK60" i="4"/>
  <c r="EL60" i="4"/>
  <c r="EM60" i="4"/>
  <c r="EN60" i="4"/>
  <c r="EO60" i="4"/>
  <c r="EP60" i="4"/>
  <c r="EQ60" i="4"/>
  <c r="ES60" i="4"/>
  <c r="ET60" i="4"/>
  <c r="EU60" i="4"/>
  <c r="EV60" i="4"/>
  <c r="EX60" i="4"/>
  <c r="EY60" i="4"/>
  <c r="EZ60" i="4"/>
  <c r="FA60" i="4"/>
  <c r="FB60" i="4"/>
  <c r="FC60" i="4"/>
  <c r="FD60" i="4"/>
  <c r="FE60" i="4"/>
  <c r="FF60" i="4"/>
  <c r="FG60" i="4"/>
  <c r="FH60" i="4"/>
  <c r="FI60" i="4"/>
  <c r="FJ60" i="4"/>
  <c r="FK60" i="4"/>
  <c r="FL60" i="4"/>
  <c r="FM60" i="4"/>
  <c r="FN60" i="4"/>
  <c r="FO60" i="4"/>
  <c r="FQ60" i="4"/>
  <c r="FR60" i="4"/>
  <c r="FS60" i="4"/>
  <c r="FT60" i="4"/>
  <c r="FU60" i="4"/>
  <c r="FV60" i="4"/>
  <c r="FW60" i="4"/>
  <c r="FX60" i="4"/>
  <c r="FY60" i="4"/>
  <c r="FZ60" i="4"/>
  <c r="GA60" i="4"/>
  <c r="GB60" i="4"/>
  <c r="GC60" i="4"/>
  <c r="GD60" i="4"/>
  <c r="GE60" i="4"/>
  <c r="GF60" i="4"/>
  <c r="GG60" i="4"/>
  <c r="GH60" i="4"/>
  <c r="GJ60" i="4"/>
  <c r="GK60" i="4"/>
  <c r="GL60" i="4"/>
  <c r="GM60" i="4"/>
  <c r="GN60" i="4"/>
  <c r="GO60" i="4"/>
  <c r="GP60" i="4"/>
  <c r="GQ60" i="4"/>
  <c r="GR60" i="4"/>
  <c r="GS60" i="4"/>
  <c r="GT60" i="4"/>
  <c r="GU60" i="4"/>
  <c r="GV60" i="4"/>
  <c r="GX60" i="4"/>
  <c r="GY60" i="4"/>
  <c r="GZ60" i="4"/>
  <c r="HA60" i="4"/>
  <c r="HC60" i="4"/>
  <c r="HD60" i="4"/>
  <c r="HE60" i="4"/>
  <c r="HF60" i="4"/>
  <c r="HG60" i="4"/>
  <c r="HH60" i="4"/>
  <c r="HI60" i="4"/>
  <c r="HJ60" i="4"/>
  <c r="HK60" i="4"/>
  <c r="HL60" i="4"/>
  <c r="HM60" i="4"/>
  <c r="HN60" i="4"/>
  <c r="HO60" i="4"/>
  <c r="HP60" i="4"/>
  <c r="HQ60" i="4"/>
  <c r="HR60" i="4"/>
  <c r="HS60" i="4"/>
  <c r="HT60" i="4"/>
  <c r="HV60" i="4"/>
  <c r="HW60" i="4"/>
  <c r="HX60" i="4"/>
  <c r="HY60" i="4"/>
  <c r="HZ60" i="4"/>
  <c r="IA60" i="4"/>
  <c r="IB60" i="4"/>
  <c r="IC60" i="4"/>
  <c r="ID60" i="4"/>
  <c r="IE60" i="4"/>
  <c r="IF60" i="4"/>
  <c r="IG60" i="4"/>
  <c r="IH60" i="4"/>
  <c r="II60" i="4"/>
  <c r="IJ60" i="4"/>
  <c r="IK60" i="4"/>
  <c r="IL60" i="4"/>
  <c r="IM60" i="4"/>
  <c r="IO60" i="4"/>
  <c r="IP60" i="4"/>
  <c r="IQ60" i="4"/>
  <c r="IR60" i="4"/>
  <c r="IS60" i="4"/>
  <c r="IT60" i="4"/>
  <c r="IU60" i="4"/>
  <c r="IV60" i="4"/>
  <c r="IW60" i="4"/>
  <c r="IX60" i="4"/>
  <c r="IY60" i="4"/>
  <c r="IZ60" i="4"/>
  <c r="JA60" i="4"/>
  <c r="JC60" i="4"/>
  <c r="JD60" i="4"/>
  <c r="JE60" i="4"/>
  <c r="JF60" i="4"/>
  <c r="JH60" i="4"/>
  <c r="JI60" i="4"/>
  <c r="JJ60" i="4"/>
  <c r="JK60" i="4"/>
  <c r="JL60" i="4"/>
  <c r="JM60" i="4"/>
  <c r="JN60" i="4"/>
  <c r="JO60" i="4"/>
  <c r="JP60" i="4"/>
  <c r="JQ60" i="4"/>
  <c r="JR60" i="4"/>
  <c r="JS60" i="4"/>
  <c r="JT60" i="4"/>
  <c r="JU60" i="4"/>
  <c r="JV60" i="4"/>
  <c r="JW60" i="4"/>
  <c r="JX60" i="4"/>
  <c r="JY60" i="4"/>
  <c r="C61" i="4"/>
  <c r="D61" i="4"/>
  <c r="E61" i="4"/>
  <c r="F61" i="4"/>
  <c r="G61" i="4"/>
  <c r="H61" i="4"/>
  <c r="I61" i="4"/>
  <c r="J61" i="4"/>
  <c r="K61" i="4"/>
  <c r="L61" i="4"/>
  <c r="M61" i="4"/>
  <c r="N61" i="4"/>
  <c r="P61" i="4"/>
  <c r="Q61" i="4"/>
  <c r="R61" i="4"/>
  <c r="S61" i="4"/>
  <c r="U61" i="4"/>
  <c r="V61" i="4"/>
  <c r="W61" i="4"/>
  <c r="X61" i="4"/>
  <c r="Y61" i="4"/>
  <c r="Z61" i="4"/>
  <c r="AA61" i="4"/>
  <c r="AB61" i="4"/>
  <c r="AC61" i="4"/>
  <c r="AD61" i="4"/>
  <c r="AE61" i="4"/>
  <c r="AF61" i="4"/>
  <c r="AG61" i="4"/>
  <c r="AI61" i="4"/>
  <c r="AJ61" i="4"/>
  <c r="AK61" i="4"/>
  <c r="AL61" i="4"/>
  <c r="AN61" i="4"/>
  <c r="AO61" i="4"/>
  <c r="AP61" i="4"/>
  <c r="AQ61" i="4"/>
  <c r="AR61" i="4"/>
  <c r="AS61" i="4"/>
  <c r="AT61" i="4"/>
  <c r="AU61" i="4"/>
  <c r="AV61" i="4"/>
  <c r="AW61" i="4"/>
  <c r="AX61" i="4"/>
  <c r="AY61" i="4"/>
  <c r="AZ61" i="4"/>
  <c r="BA61" i="4"/>
  <c r="BB61" i="4"/>
  <c r="BC61" i="4"/>
  <c r="BD61" i="4"/>
  <c r="BE61" i="4"/>
  <c r="BG61" i="4"/>
  <c r="BH61" i="4"/>
  <c r="BI61" i="4"/>
  <c r="BJ61" i="4"/>
  <c r="BK61" i="4"/>
  <c r="BL61" i="4"/>
  <c r="BM61" i="4"/>
  <c r="BN61" i="4"/>
  <c r="BO61" i="4"/>
  <c r="BP61" i="4"/>
  <c r="BQ61" i="4"/>
  <c r="BR61" i="4"/>
  <c r="BS61" i="4"/>
  <c r="BU61" i="4"/>
  <c r="BV61" i="4"/>
  <c r="BW61" i="4"/>
  <c r="BX61" i="4"/>
  <c r="BZ61" i="4"/>
  <c r="CA61" i="4"/>
  <c r="CB61" i="4"/>
  <c r="CC61" i="4"/>
  <c r="CD61" i="4"/>
  <c r="CE61" i="4"/>
  <c r="CF61" i="4"/>
  <c r="CG61" i="4"/>
  <c r="CH61" i="4"/>
  <c r="CI61" i="4"/>
  <c r="CJ61" i="4"/>
  <c r="CK61" i="4"/>
  <c r="CL61" i="4"/>
  <c r="CN61" i="4"/>
  <c r="CO61" i="4"/>
  <c r="CP61" i="4"/>
  <c r="CQ61" i="4"/>
  <c r="CS61" i="4"/>
  <c r="CT61" i="4"/>
  <c r="CU61" i="4"/>
  <c r="CV61" i="4"/>
  <c r="CW61" i="4"/>
  <c r="CX61" i="4"/>
  <c r="CY61" i="4"/>
  <c r="CZ61" i="4"/>
  <c r="DA61" i="4"/>
  <c r="DB61" i="4"/>
  <c r="DC61" i="4"/>
  <c r="DD61" i="4"/>
  <c r="DE61" i="4"/>
  <c r="DG61" i="4"/>
  <c r="DH61" i="4"/>
  <c r="DI61" i="4"/>
  <c r="DJ61" i="4"/>
  <c r="DL61" i="4"/>
  <c r="DM61" i="4"/>
  <c r="DN61" i="4"/>
  <c r="DO61" i="4"/>
  <c r="DP61" i="4"/>
  <c r="DQ61" i="4"/>
  <c r="DR61" i="4"/>
  <c r="DS61" i="4"/>
  <c r="DT61" i="4"/>
  <c r="DU61" i="4"/>
  <c r="DV61" i="4"/>
  <c r="DW61" i="4"/>
  <c r="DX61" i="4"/>
  <c r="DY61" i="4"/>
  <c r="DZ61" i="4"/>
  <c r="EA61" i="4"/>
  <c r="EB61" i="4"/>
  <c r="EC61" i="4"/>
  <c r="EE61" i="4"/>
  <c r="EF61" i="4"/>
  <c r="EG61" i="4"/>
  <c r="EH61" i="4"/>
  <c r="EI61" i="4"/>
  <c r="EJ61" i="4"/>
  <c r="EK61" i="4"/>
  <c r="EL61" i="4"/>
  <c r="EM61" i="4"/>
  <c r="EN61" i="4"/>
  <c r="EO61" i="4"/>
  <c r="EP61" i="4"/>
  <c r="EQ61" i="4"/>
  <c r="ES61" i="4"/>
  <c r="ET61" i="4"/>
  <c r="EU61" i="4"/>
  <c r="EV61" i="4"/>
  <c r="EX61" i="4"/>
  <c r="EY61" i="4"/>
  <c r="EZ61" i="4"/>
  <c r="FA61" i="4"/>
  <c r="FB61" i="4"/>
  <c r="FC61" i="4"/>
  <c r="FD61" i="4"/>
  <c r="FE61" i="4"/>
  <c r="FF61" i="4"/>
  <c r="FG61" i="4"/>
  <c r="FH61" i="4"/>
  <c r="FI61" i="4"/>
  <c r="FJ61" i="4"/>
  <c r="FK61" i="4"/>
  <c r="FL61" i="4"/>
  <c r="FM61" i="4"/>
  <c r="FN61" i="4"/>
  <c r="FO61" i="4"/>
  <c r="FQ61" i="4"/>
  <c r="FR61" i="4"/>
  <c r="FS61" i="4"/>
  <c r="FT61" i="4"/>
  <c r="FU61" i="4"/>
  <c r="FV61" i="4"/>
  <c r="FW61" i="4"/>
  <c r="FX61" i="4"/>
  <c r="FY61" i="4"/>
  <c r="FZ61" i="4"/>
  <c r="GA61" i="4"/>
  <c r="GB61" i="4"/>
  <c r="GC61" i="4"/>
  <c r="GE61" i="4"/>
  <c r="GF61" i="4"/>
  <c r="GG61" i="4"/>
  <c r="GH61" i="4"/>
  <c r="GJ61" i="4"/>
  <c r="GK61" i="4"/>
  <c r="GL61" i="4"/>
  <c r="GM61" i="4"/>
  <c r="GN61" i="4"/>
  <c r="GO61" i="4"/>
  <c r="GP61" i="4"/>
  <c r="GQ61" i="4"/>
  <c r="GR61" i="4"/>
  <c r="GS61" i="4"/>
  <c r="GT61" i="4"/>
  <c r="GU61" i="4"/>
  <c r="GV61" i="4"/>
  <c r="GW61" i="4"/>
  <c r="GX61" i="4"/>
  <c r="GY61" i="4"/>
  <c r="GZ61" i="4"/>
  <c r="HA61" i="4"/>
  <c r="HC61" i="4"/>
  <c r="HD61" i="4"/>
  <c r="HE61" i="4"/>
  <c r="HF61" i="4"/>
  <c r="HG61" i="4"/>
  <c r="HH61" i="4"/>
  <c r="HI61" i="4"/>
  <c r="HJ61" i="4"/>
  <c r="HK61" i="4"/>
  <c r="HL61" i="4"/>
  <c r="HM61" i="4"/>
  <c r="HN61" i="4"/>
  <c r="HO61" i="4"/>
  <c r="HQ61" i="4"/>
  <c r="HR61" i="4"/>
  <c r="HS61" i="4"/>
  <c r="HT61" i="4"/>
  <c r="HV61" i="4"/>
  <c r="HW61" i="4"/>
  <c r="HX61" i="4"/>
  <c r="HY61" i="4"/>
  <c r="HZ61" i="4"/>
  <c r="IA61" i="4"/>
  <c r="IB61" i="4"/>
  <c r="IC61" i="4"/>
  <c r="ID61" i="4"/>
  <c r="IE61" i="4"/>
  <c r="IF61" i="4"/>
  <c r="IG61" i="4"/>
  <c r="IH61" i="4"/>
  <c r="IJ61" i="4"/>
  <c r="IK61" i="4"/>
  <c r="IL61" i="4"/>
  <c r="IM61" i="4"/>
  <c r="IO61" i="4"/>
  <c r="IP61" i="4"/>
  <c r="IQ61" i="4"/>
  <c r="IR61" i="4"/>
  <c r="IS61" i="4"/>
  <c r="IT61" i="4"/>
  <c r="IU61" i="4"/>
  <c r="IV61" i="4"/>
  <c r="IW61" i="4"/>
  <c r="IX61" i="4"/>
  <c r="IY61" i="4"/>
  <c r="IZ61" i="4"/>
  <c r="JA61" i="4"/>
  <c r="JC61" i="4"/>
  <c r="JD61" i="4"/>
  <c r="JE61" i="4"/>
  <c r="JF61" i="4"/>
  <c r="JH61" i="4"/>
  <c r="JI61" i="4"/>
  <c r="JJ61" i="4"/>
  <c r="JK61" i="4"/>
  <c r="JL61" i="4"/>
  <c r="JM61" i="4"/>
  <c r="JN61" i="4"/>
  <c r="JO61" i="4"/>
  <c r="JP61" i="4"/>
  <c r="JQ61" i="4"/>
  <c r="JR61" i="4"/>
  <c r="JS61" i="4"/>
  <c r="JT61" i="4"/>
  <c r="JU61" i="4"/>
  <c r="JV61" i="4"/>
  <c r="JW61" i="4"/>
  <c r="JX61" i="4"/>
  <c r="JY61" i="4"/>
  <c r="C62" i="4"/>
  <c r="D62" i="4"/>
  <c r="E62" i="4"/>
  <c r="F62" i="4"/>
  <c r="G62" i="4"/>
  <c r="H62" i="4"/>
  <c r="I62" i="4"/>
  <c r="J62" i="4"/>
  <c r="K62" i="4"/>
  <c r="L62" i="4"/>
  <c r="M62" i="4"/>
  <c r="N62" i="4"/>
  <c r="O62" i="4"/>
  <c r="P62" i="4"/>
  <c r="Q62" i="4"/>
  <c r="R62" i="4"/>
  <c r="S62" i="4"/>
  <c r="U62" i="4"/>
  <c r="V62" i="4"/>
  <c r="W62" i="4"/>
  <c r="X62" i="4"/>
  <c r="Y62" i="4"/>
  <c r="Z62" i="4"/>
  <c r="AA62" i="4"/>
  <c r="AB62" i="4"/>
  <c r="AC62" i="4"/>
  <c r="AD62" i="4"/>
  <c r="AE62" i="4"/>
  <c r="AF62" i="4"/>
  <c r="AG62" i="4"/>
  <c r="AI62" i="4"/>
  <c r="AJ62" i="4"/>
  <c r="AK62" i="4"/>
  <c r="AL62" i="4"/>
  <c r="AN62" i="4"/>
  <c r="AO62" i="4"/>
  <c r="AP62" i="4"/>
  <c r="AQ62" i="4"/>
  <c r="AR62" i="4"/>
  <c r="AS62" i="4"/>
  <c r="AT62" i="4"/>
  <c r="AU62" i="4"/>
  <c r="AV62" i="4"/>
  <c r="AW62" i="4"/>
  <c r="AX62" i="4"/>
  <c r="AY62" i="4"/>
  <c r="AZ62" i="4"/>
  <c r="BA62" i="4"/>
  <c r="BB62" i="4"/>
  <c r="BC62" i="4"/>
  <c r="BD62" i="4"/>
  <c r="BE62" i="4"/>
  <c r="BG62" i="4"/>
  <c r="BH62" i="4"/>
  <c r="BI62" i="4"/>
  <c r="BJ62" i="4"/>
  <c r="BK62" i="4"/>
  <c r="BL62" i="4"/>
  <c r="BM62" i="4"/>
  <c r="BN62" i="4"/>
  <c r="BO62" i="4"/>
  <c r="BP62" i="4"/>
  <c r="BQ62" i="4"/>
  <c r="BR62" i="4"/>
  <c r="BS62" i="4"/>
  <c r="BT62" i="4"/>
  <c r="BU62" i="4"/>
  <c r="BV62" i="4"/>
  <c r="BW62" i="4"/>
  <c r="BX62" i="4"/>
  <c r="BZ62" i="4"/>
  <c r="CA62" i="4"/>
  <c r="CB62" i="4"/>
  <c r="CC62" i="4"/>
  <c r="CD62" i="4"/>
  <c r="CE62" i="4"/>
  <c r="CF62" i="4"/>
  <c r="CG62" i="4"/>
  <c r="CH62" i="4"/>
  <c r="CI62" i="4"/>
  <c r="CJ62" i="4"/>
  <c r="CK62" i="4"/>
  <c r="CL62" i="4"/>
  <c r="CM62" i="4"/>
  <c r="CN62" i="4"/>
  <c r="CO62" i="4"/>
  <c r="CP62" i="4"/>
  <c r="CQ62" i="4"/>
  <c r="CS62" i="4"/>
  <c r="CT62" i="4"/>
  <c r="CU62" i="4"/>
  <c r="CV62" i="4"/>
  <c r="CW62" i="4"/>
  <c r="CX62" i="4"/>
  <c r="CY62" i="4"/>
  <c r="CZ62" i="4"/>
  <c r="DA62" i="4"/>
  <c r="DB62" i="4"/>
  <c r="DC62" i="4"/>
  <c r="DD62" i="4"/>
  <c r="DE62" i="4"/>
  <c r="DF62" i="4"/>
  <c r="DG62" i="4"/>
  <c r="DH62" i="4"/>
  <c r="DI62" i="4"/>
  <c r="DJ62" i="4"/>
  <c r="DL62" i="4"/>
  <c r="DM62" i="4"/>
  <c r="DN62" i="4"/>
  <c r="DO62" i="4"/>
  <c r="DP62" i="4"/>
  <c r="DQ62" i="4"/>
  <c r="DR62" i="4"/>
  <c r="DS62" i="4"/>
  <c r="DT62" i="4"/>
  <c r="DU62" i="4"/>
  <c r="DV62" i="4"/>
  <c r="DW62" i="4"/>
  <c r="DX62" i="4"/>
  <c r="DZ62" i="4"/>
  <c r="EA62" i="4"/>
  <c r="EB62" i="4"/>
  <c r="EC62" i="4"/>
  <c r="EE62" i="4"/>
  <c r="EF62" i="4"/>
  <c r="EG62" i="4"/>
  <c r="EH62" i="4"/>
  <c r="EI62" i="4"/>
  <c r="EJ62" i="4"/>
  <c r="EK62" i="4"/>
  <c r="EL62" i="4"/>
  <c r="EM62" i="4"/>
  <c r="EN62" i="4"/>
  <c r="EO62" i="4"/>
  <c r="EP62" i="4"/>
  <c r="EQ62" i="4"/>
  <c r="ER62" i="4"/>
  <c r="ES62" i="4"/>
  <c r="ET62" i="4"/>
  <c r="EU62" i="4"/>
  <c r="EV62" i="4"/>
  <c r="EX62" i="4"/>
  <c r="EY62" i="4"/>
  <c r="EZ62" i="4"/>
  <c r="FA62" i="4"/>
  <c r="FB62" i="4"/>
  <c r="FC62" i="4"/>
  <c r="FD62" i="4"/>
  <c r="FE62" i="4"/>
  <c r="FF62" i="4"/>
  <c r="FG62" i="4"/>
  <c r="FH62" i="4"/>
  <c r="FI62" i="4"/>
  <c r="FJ62" i="4"/>
  <c r="FK62" i="4"/>
  <c r="FL62" i="4"/>
  <c r="FM62" i="4"/>
  <c r="FN62" i="4"/>
  <c r="FO62" i="4"/>
  <c r="FQ62" i="4"/>
  <c r="FR62" i="4"/>
  <c r="FS62" i="4"/>
  <c r="FT62" i="4"/>
  <c r="FU62" i="4"/>
  <c r="FV62" i="4"/>
  <c r="FW62" i="4"/>
  <c r="FX62" i="4"/>
  <c r="FY62" i="4"/>
  <c r="FZ62" i="4"/>
  <c r="GA62" i="4"/>
  <c r="GB62" i="4"/>
  <c r="GC62" i="4"/>
  <c r="GE62" i="4"/>
  <c r="GF62" i="4"/>
  <c r="GG62" i="4"/>
  <c r="GH62" i="4"/>
  <c r="GJ62" i="4"/>
  <c r="GK62" i="4"/>
  <c r="GL62" i="4"/>
  <c r="GM62" i="4"/>
  <c r="GN62" i="4"/>
  <c r="GO62" i="4"/>
  <c r="GP62" i="4"/>
  <c r="GQ62" i="4"/>
  <c r="GR62" i="4"/>
  <c r="GS62" i="4"/>
  <c r="GT62" i="4"/>
  <c r="GU62" i="4"/>
  <c r="GV62" i="4"/>
  <c r="GW62" i="4"/>
  <c r="GX62" i="4"/>
  <c r="GY62" i="4"/>
  <c r="GZ62" i="4"/>
  <c r="HA62" i="4"/>
  <c r="HC62" i="4"/>
  <c r="HD62" i="4"/>
  <c r="HE62" i="4"/>
  <c r="HF62" i="4"/>
  <c r="HG62" i="4"/>
  <c r="HH62" i="4"/>
  <c r="HI62" i="4"/>
  <c r="HJ62" i="4"/>
  <c r="HK62" i="4"/>
  <c r="HL62" i="4"/>
  <c r="HM62" i="4"/>
  <c r="HN62" i="4"/>
  <c r="HO62" i="4"/>
  <c r="HP62" i="4"/>
  <c r="HQ62" i="4"/>
  <c r="HR62" i="4"/>
  <c r="HS62" i="4"/>
  <c r="HT62" i="4"/>
  <c r="HV62" i="4"/>
  <c r="HW62" i="4"/>
  <c r="HX62" i="4"/>
  <c r="HY62" i="4"/>
  <c r="HZ62" i="4"/>
  <c r="IA62" i="4"/>
  <c r="IB62" i="4"/>
  <c r="IC62" i="4"/>
  <c r="ID62" i="4"/>
  <c r="IE62" i="4"/>
  <c r="IF62" i="4"/>
  <c r="IG62" i="4"/>
  <c r="IH62" i="4"/>
  <c r="II62" i="4"/>
  <c r="IJ62" i="4"/>
  <c r="IK62" i="4"/>
  <c r="IL62" i="4"/>
  <c r="IM62" i="4"/>
  <c r="IO62" i="4"/>
  <c r="IP62" i="4"/>
  <c r="IQ62" i="4"/>
  <c r="IR62" i="4"/>
  <c r="IS62" i="4"/>
  <c r="IT62" i="4"/>
  <c r="IU62" i="4"/>
  <c r="IV62" i="4"/>
  <c r="IW62" i="4"/>
  <c r="IX62" i="4"/>
  <c r="IY62" i="4"/>
  <c r="IZ62" i="4"/>
  <c r="JA62" i="4"/>
  <c r="JB62" i="4"/>
  <c r="JC62" i="4"/>
  <c r="JD62" i="4"/>
  <c r="JE62" i="4"/>
  <c r="JF62" i="4"/>
  <c r="JH62" i="4"/>
  <c r="JI62" i="4"/>
  <c r="JJ62" i="4"/>
  <c r="JK62" i="4"/>
  <c r="JL62" i="4"/>
  <c r="JM62" i="4"/>
  <c r="JN62" i="4"/>
  <c r="JO62" i="4"/>
  <c r="JP62" i="4"/>
  <c r="JQ62" i="4"/>
  <c r="JR62" i="4"/>
  <c r="JS62" i="4"/>
  <c r="JT62" i="4"/>
  <c r="JV62" i="4"/>
  <c r="JW62" i="4"/>
  <c r="JX62" i="4"/>
  <c r="JY62" i="4"/>
  <c r="C63" i="4"/>
  <c r="D63" i="4"/>
  <c r="E63" i="4"/>
  <c r="F63" i="4"/>
  <c r="G63" i="4"/>
  <c r="H63" i="4"/>
  <c r="I63" i="4"/>
  <c r="J63" i="4"/>
  <c r="K63" i="4"/>
  <c r="L63" i="4"/>
  <c r="M63" i="4"/>
  <c r="N63" i="4"/>
  <c r="O63" i="4"/>
  <c r="P63" i="4"/>
  <c r="Q63" i="4"/>
  <c r="R63" i="4"/>
  <c r="S63" i="4"/>
  <c r="U63" i="4"/>
  <c r="V63" i="4"/>
  <c r="W63" i="4"/>
  <c r="X63" i="4"/>
  <c r="Y63" i="4"/>
  <c r="Z63" i="4"/>
  <c r="AA63" i="4"/>
  <c r="AB63" i="4"/>
  <c r="AC63" i="4"/>
  <c r="AD63" i="4"/>
  <c r="AE63" i="4"/>
  <c r="AF63" i="4"/>
  <c r="AG63" i="4"/>
  <c r="AH63" i="4"/>
  <c r="AI63" i="4"/>
  <c r="AJ63" i="4"/>
  <c r="AK63" i="4"/>
  <c r="AL63" i="4"/>
  <c r="AN63" i="4"/>
  <c r="AO63" i="4"/>
  <c r="AP63" i="4"/>
  <c r="AQ63" i="4"/>
  <c r="AR63" i="4"/>
  <c r="AS63" i="4"/>
  <c r="AT63" i="4"/>
  <c r="AU63" i="4"/>
  <c r="AV63" i="4"/>
  <c r="AW63" i="4"/>
  <c r="AX63" i="4"/>
  <c r="AY63" i="4"/>
  <c r="AZ63" i="4"/>
  <c r="BB63" i="4"/>
  <c r="BC63" i="4"/>
  <c r="BD63" i="4"/>
  <c r="BE63" i="4"/>
  <c r="BG63" i="4"/>
  <c r="BH63" i="4"/>
  <c r="BI63" i="4"/>
  <c r="BJ63" i="4"/>
  <c r="BK63" i="4"/>
  <c r="BL63" i="4"/>
  <c r="BM63" i="4"/>
  <c r="BN63" i="4"/>
  <c r="BO63" i="4"/>
  <c r="BP63" i="4"/>
  <c r="BQ63" i="4"/>
  <c r="BR63" i="4"/>
  <c r="BS63" i="4"/>
  <c r="BU63" i="4"/>
  <c r="BV63" i="4"/>
  <c r="BW63" i="4"/>
  <c r="BX63" i="4"/>
  <c r="BZ63" i="4"/>
  <c r="CA63" i="4"/>
  <c r="CB63" i="4"/>
  <c r="CC63" i="4"/>
  <c r="CD63" i="4"/>
  <c r="CE63" i="4"/>
  <c r="CF63" i="4"/>
  <c r="CG63" i="4"/>
  <c r="CH63" i="4"/>
  <c r="CI63" i="4"/>
  <c r="CJ63" i="4"/>
  <c r="CK63" i="4"/>
  <c r="CL63" i="4"/>
  <c r="CN63" i="4"/>
  <c r="CO63" i="4"/>
  <c r="CP63" i="4"/>
  <c r="CQ63" i="4"/>
  <c r="CS63" i="4"/>
  <c r="CT63" i="4"/>
  <c r="CU63" i="4"/>
  <c r="CV63" i="4"/>
  <c r="CW63" i="4"/>
  <c r="CX63" i="4"/>
  <c r="CY63" i="4"/>
  <c r="CZ63" i="4"/>
  <c r="DA63" i="4"/>
  <c r="DB63" i="4"/>
  <c r="DC63" i="4"/>
  <c r="DD63" i="4"/>
  <c r="DE63" i="4"/>
  <c r="DF63" i="4"/>
  <c r="DG63" i="4"/>
  <c r="DH63" i="4"/>
  <c r="DI63" i="4"/>
  <c r="DJ63" i="4"/>
  <c r="DL63" i="4"/>
  <c r="DM63" i="4"/>
  <c r="DN63" i="4"/>
  <c r="DO63" i="4"/>
  <c r="DP63" i="4"/>
  <c r="DQ63" i="4"/>
  <c r="DR63" i="4"/>
  <c r="DS63" i="4"/>
  <c r="DT63" i="4"/>
  <c r="DU63" i="4"/>
  <c r="DV63" i="4"/>
  <c r="DW63" i="4"/>
  <c r="DX63" i="4"/>
  <c r="DZ63" i="4"/>
  <c r="EA63" i="4"/>
  <c r="EB63" i="4"/>
  <c r="EC63" i="4"/>
  <c r="EE63" i="4"/>
  <c r="EF63" i="4"/>
  <c r="EG63" i="4"/>
  <c r="EH63" i="4"/>
  <c r="EI63" i="4"/>
  <c r="EJ63" i="4"/>
  <c r="EK63" i="4"/>
  <c r="EL63" i="4"/>
  <c r="EM63" i="4"/>
  <c r="EN63" i="4"/>
  <c r="EO63" i="4"/>
  <c r="EP63" i="4"/>
  <c r="EQ63" i="4"/>
  <c r="ER63" i="4"/>
  <c r="ES63" i="4"/>
  <c r="ET63" i="4"/>
  <c r="EU63" i="4"/>
  <c r="EV63" i="4"/>
  <c r="EX63" i="4"/>
  <c r="EY63" i="4"/>
  <c r="EZ63" i="4"/>
  <c r="FA63" i="4"/>
  <c r="FB63" i="4"/>
  <c r="FC63" i="4"/>
  <c r="FD63" i="4"/>
  <c r="FE63" i="4"/>
  <c r="FF63" i="4"/>
  <c r="FG63" i="4"/>
  <c r="FH63" i="4"/>
  <c r="FI63" i="4"/>
  <c r="FJ63" i="4"/>
  <c r="FL63" i="4"/>
  <c r="FM63" i="4"/>
  <c r="FN63" i="4"/>
  <c r="FO63" i="4"/>
  <c r="FQ63" i="4"/>
  <c r="FR63" i="4"/>
  <c r="FS63" i="4"/>
  <c r="FT63" i="4"/>
  <c r="FU63" i="4"/>
  <c r="FV63" i="4"/>
  <c r="FW63" i="4"/>
  <c r="FX63" i="4"/>
  <c r="FY63" i="4"/>
  <c r="FZ63" i="4"/>
  <c r="GA63" i="4"/>
  <c r="GB63" i="4"/>
  <c r="GC63" i="4"/>
  <c r="GD63" i="4"/>
  <c r="GE63" i="4"/>
  <c r="GF63" i="4"/>
  <c r="GG63" i="4"/>
  <c r="GH63" i="4"/>
  <c r="GJ63" i="4"/>
  <c r="GK63" i="4"/>
  <c r="GL63" i="4"/>
  <c r="GM63" i="4"/>
  <c r="GN63" i="4"/>
  <c r="GO63" i="4"/>
  <c r="GP63" i="4"/>
  <c r="GQ63" i="4"/>
  <c r="GR63" i="4"/>
  <c r="GS63" i="4"/>
  <c r="GT63" i="4"/>
  <c r="GU63" i="4"/>
  <c r="GV63" i="4"/>
  <c r="GX63" i="4"/>
  <c r="GY63" i="4"/>
  <c r="GZ63" i="4"/>
  <c r="HA63" i="4"/>
  <c r="HC63" i="4"/>
  <c r="HD63" i="4"/>
  <c r="HE63" i="4"/>
  <c r="HF63" i="4"/>
  <c r="HG63" i="4"/>
  <c r="HH63" i="4"/>
  <c r="HI63" i="4"/>
  <c r="HJ63" i="4"/>
  <c r="HK63" i="4"/>
  <c r="HL63" i="4"/>
  <c r="HM63" i="4"/>
  <c r="HN63" i="4"/>
  <c r="HO63" i="4"/>
  <c r="HQ63" i="4"/>
  <c r="HR63" i="4"/>
  <c r="HS63" i="4"/>
  <c r="HT63" i="4"/>
  <c r="HV63" i="4"/>
  <c r="HW63" i="4"/>
  <c r="HX63" i="4"/>
  <c r="HY63" i="4"/>
  <c r="HZ63" i="4"/>
  <c r="IA63" i="4"/>
  <c r="IB63" i="4"/>
  <c r="IC63" i="4"/>
  <c r="ID63" i="4"/>
  <c r="IE63" i="4"/>
  <c r="IF63" i="4"/>
  <c r="IG63" i="4"/>
  <c r="IH63" i="4"/>
  <c r="IJ63" i="4"/>
  <c r="IK63" i="4"/>
  <c r="IL63" i="4"/>
  <c r="IM63" i="4"/>
  <c r="IO63" i="4"/>
  <c r="IP63" i="4"/>
  <c r="IQ63" i="4"/>
  <c r="IR63" i="4"/>
  <c r="IS63" i="4"/>
  <c r="IT63" i="4"/>
  <c r="IU63" i="4"/>
  <c r="IV63" i="4"/>
  <c r="IW63" i="4"/>
  <c r="IX63" i="4"/>
  <c r="IY63" i="4"/>
  <c r="IZ63" i="4"/>
  <c r="JA63" i="4"/>
  <c r="JC63" i="4"/>
  <c r="JD63" i="4"/>
  <c r="JE63" i="4"/>
  <c r="JF63" i="4"/>
  <c r="JH63" i="4"/>
  <c r="JI63" i="4"/>
  <c r="JJ63" i="4"/>
  <c r="JK63" i="4"/>
  <c r="JL63" i="4"/>
  <c r="JM63" i="4"/>
  <c r="JN63" i="4"/>
  <c r="JO63" i="4"/>
  <c r="JP63" i="4"/>
  <c r="JQ63" i="4"/>
  <c r="JR63" i="4"/>
  <c r="JS63" i="4"/>
  <c r="JT63" i="4"/>
  <c r="JV63" i="4"/>
  <c r="JW63" i="4"/>
  <c r="JX63" i="4"/>
  <c r="JY63" i="4"/>
  <c r="C64" i="4"/>
  <c r="D64" i="4"/>
  <c r="E64" i="4"/>
  <c r="F64" i="4"/>
  <c r="G64" i="4"/>
  <c r="H64" i="4"/>
  <c r="I64" i="4"/>
  <c r="J64" i="4"/>
  <c r="K64" i="4"/>
  <c r="L64" i="4"/>
  <c r="M64" i="4"/>
  <c r="N64" i="4"/>
  <c r="P64" i="4"/>
  <c r="Q64" i="4"/>
  <c r="R64" i="4"/>
  <c r="S64" i="4"/>
  <c r="U64" i="4"/>
  <c r="V64" i="4"/>
  <c r="W64" i="4"/>
  <c r="X64" i="4"/>
  <c r="Y64" i="4"/>
  <c r="Z64" i="4"/>
  <c r="AA64" i="4"/>
  <c r="AB64" i="4"/>
  <c r="AC64" i="4"/>
  <c r="AD64" i="4"/>
  <c r="AE64" i="4"/>
  <c r="AF64" i="4"/>
  <c r="AG64" i="4"/>
  <c r="AH64" i="4"/>
  <c r="AI64" i="4"/>
  <c r="AJ64" i="4"/>
  <c r="AK64" i="4"/>
  <c r="AL64" i="4"/>
  <c r="AN64" i="4"/>
  <c r="AO64" i="4"/>
  <c r="AP64" i="4"/>
  <c r="AQ64" i="4"/>
  <c r="AR64" i="4"/>
  <c r="AS64" i="4"/>
  <c r="AT64" i="4"/>
  <c r="AU64" i="4"/>
  <c r="AV64" i="4"/>
  <c r="AW64" i="4"/>
  <c r="AX64" i="4"/>
  <c r="AY64" i="4"/>
  <c r="AZ64" i="4"/>
  <c r="BA64" i="4"/>
  <c r="BB64" i="4"/>
  <c r="BC64" i="4"/>
  <c r="BD64" i="4"/>
  <c r="BE64" i="4"/>
  <c r="BG64" i="4"/>
  <c r="BH64" i="4"/>
  <c r="BI64" i="4"/>
  <c r="BJ64" i="4"/>
  <c r="BK64" i="4"/>
  <c r="BL64" i="4"/>
  <c r="BM64" i="4"/>
  <c r="BN64" i="4"/>
  <c r="BO64" i="4"/>
  <c r="BP64" i="4"/>
  <c r="BQ64" i="4"/>
  <c r="BR64" i="4"/>
  <c r="BS64" i="4"/>
  <c r="BT64" i="4"/>
  <c r="BU64" i="4"/>
  <c r="BV64" i="4"/>
  <c r="BW64" i="4"/>
  <c r="BX64" i="4"/>
  <c r="BZ64" i="4"/>
  <c r="CA64" i="4"/>
  <c r="CB64" i="4"/>
  <c r="CC64" i="4"/>
  <c r="CD64" i="4"/>
  <c r="CE64" i="4"/>
  <c r="CF64" i="4"/>
  <c r="CG64" i="4"/>
  <c r="CH64" i="4"/>
  <c r="CI64" i="4"/>
  <c r="CJ64" i="4"/>
  <c r="CK64" i="4"/>
  <c r="CL64" i="4"/>
  <c r="CM64" i="4"/>
  <c r="CN64" i="4"/>
  <c r="CO64" i="4"/>
  <c r="CP64" i="4"/>
  <c r="CQ64" i="4"/>
  <c r="CS64" i="4"/>
  <c r="CT64" i="4"/>
  <c r="CU64" i="4"/>
  <c r="CV64" i="4"/>
  <c r="CW64" i="4"/>
  <c r="CX64" i="4"/>
  <c r="CY64" i="4"/>
  <c r="CZ64" i="4"/>
  <c r="DA64" i="4"/>
  <c r="DB64" i="4"/>
  <c r="DC64" i="4"/>
  <c r="DD64" i="4"/>
  <c r="DE64" i="4"/>
  <c r="DG64" i="4"/>
  <c r="DH64" i="4"/>
  <c r="DI64" i="4"/>
  <c r="DJ64" i="4"/>
  <c r="DL64" i="4"/>
  <c r="DM64" i="4"/>
  <c r="DN64" i="4"/>
  <c r="DO64" i="4"/>
  <c r="DP64" i="4"/>
  <c r="DQ64" i="4"/>
  <c r="DR64" i="4"/>
  <c r="DS64" i="4"/>
  <c r="DT64" i="4"/>
  <c r="DU64" i="4"/>
  <c r="DV64" i="4"/>
  <c r="DW64" i="4"/>
  <c r="DX64" i="4"/>
  <c r="DY64" i="4"/>
  <c r="DZ64" i="4"/>
  <c r="EA64" i="4"/>
  <c r="EB64" i="4"/>
  <c r="EC64" i="4"/>
  <c r="EE64" i="4"/>
  <c r="EF64" i="4"/>
  <c r="EG64" i="4"/>
  <c r="EH64" i="4"/>
  <c r="EI64" i="4"/>
  <c r="EJ64" i="4"/>
  <c r="EK64" i="4"/>
  <c r="EL64" i="4"/>
  <c r="EM64" i="4"/>
  <c r="EN64" i="4"/>
  <c r="EO64" i="4"/>
  <c r="EP64" i="4"/>
  <c r="EQ64" i="4"/>
  <c r="ER64" i="4"/>
  <c r="ES64" i="4"/>
  <c r="ET64" i="4"/>
  <c r="EU64" i="4"/>
  <c r="EV64" i="4"/>
  <c r="EX64" i="4"/>
  <c r="EY64" i="4"/>
  <c r="EZ64" i="4"/>
  <c r="FA64" i="4"/>
  <c r="FB64" i="4"/>
  <c r="FC64" i="4"/>
  <c r="FD64" i="4"/>
  <c r="FE64" i="4"/>
  <c r="FF64" i="4"/>
  <c r="FG64" i="4"/>
  <c r="FH64" i="4"/>
  <c r="FI64" i="4"/>
  <c r="FJ64" i="4"/>
  <c r="FK64" i="4"/>
  <c r="FL64" i="4"/>
  <c r="FM64" i="4"/>
  <c r="FN64" i="4"/>
  <c r="FO64" i="4"/>
  <c r="FQ64" i="4"/>
  <c r="FR64" i="4"/>
  <c r="FS64" i="4"/>
  <c r="FT64" i="4"/>
  <c r="FU64" i="4"/>
  <c r="FV64" i="4"/>
  <c r="FW64" i="4"/>
  <c r="FX64" i="4"/>
  <c r="FY64" i="4"/>
  <c r="FZ64" i="4"/>
  <c r="GA64" i="4"/>
  <c r="GB64" i="4"/>
  <c r="GC64" i="4"/>
  <c r="GD64" i="4"/>
  <c r="GE64" i="4"/>
  <c r="GF64" i="4"/>
  <c r="GG64" i="4"/>
  <c r="GH64" i="4"/>
  <c r="GJ64" i="4"/>
  <c r="GK64" i="4"/>
  <c r="GL64" i="4"/>
  <c r="GM64" i="4"/>
  <c r="GN64" i="4"/>
  <c r="GO64" i="4"/>
  <c r="GP64" i="4"/>
  <c r="GQ64" i="4"/>
  <c r="GR64" i="4"/>
  <c r="GS64" i="4"/>
  <c r="GT64" i="4"/>
  <c r="GU64" i="4"/>
  <c r="GV64" i="4"/>
  <c r="GX64" i="4"/>
  <c r="GY64" i="4"/>
  <c r="GZ64" i="4"/>
  <c r="HA64" i="4"/>
  <c r="HC64" i="4"/>
  <c r="HD64" i="4"/>
  <c r="HE64" i="4"/>
  <c r="HF64" i="4"/>
  <c r="HG64" i="4"/>
  <c r="HH64" i="4"/>
  <c r="HI64" i="4"/>
  <c r="HJ64" i="4"/>
  <c r="HK64" i="4"/>
  <c r="HL64" i="4"/>
  <c r="HM64" i="4"/>
  <c r="HN64" i="4"/>
  <c r="HO64" i="4"/>
  <c r="HP64" i="4"/>
  <c r="HQ64" i="4"/>
  <c r="HR64" i="4"/>
  <c r="HS64" i="4"/>
  <c r="HT64" i="4"/>
  <c r="HV64" i="4"/>
  <c r="HW64" i="4"/>
  <c r="HX64" i="4"/>
  <c r="HY64" i="4"/>
  <c r="HZ64" i="4"/>
  <c r="IA64" i="4"/>
  <c r="IB64" i="4"/>
  <c r="IC64" i="4"/>
  <c r="ID64" i="4"/>
  <c r="IE64" i="4"/>
  <c r="IF64" i="4"/>
  <c r="IG64" i="4"/>
  <c r="IH64" i="4"/>
  <c r="II64" i="4"/>
  <c r="IJ64" i="4"/>
  <c r="IK64" i="4"/>
  <c r="IL64" i="4"/>
  <c r="IM64" i="4"/>
  <c r="IO64" i="4"/>
  <c r="IP64" i="4"/>
  <c r="IQ64" i="4"/>
  <c r="IR64" i="4"/>
  <c r="IS64" i="4"/>
  <c r="IT64" i="4"/>
  <c r="IU64" i="4"/>
  <c r="IV64" i="4"/>
  <c r="IW64" i="4"/>
  <c r="IX64" i="4"/>
  <c r="IY64" i="4"/>
  <c r="IZ64" i="4"/>
  <c r="JA64" i="4"/>
  <c r="JC64" i="4"/>
  <c r="JD64" i="4"/>
  <c r="JE64" i="4"/>
  <c r="JF64" i="4"/>
  <c r="JH64" i="4"/>
  <c r="JI64" i="4"/>
  <c r="JJ64" i="4"/>
  <c r="JK64" i="4"/>
  <c r="JL64" i="4"/>
  <c r="JM64" i="4"/>
  <c r="JN64" i="4"/>
  <c r="JO64" i="4"/>
  <c r="JP64" i="4"/>
  <c r="JQ64" i="4"/>
  <c r="JR64" i="4"/>
  <c r="JS64" i="4"/>
  <c r="JT64" i="4"/>
  <c r="JU64" i="4"/>
  <c r="JV64" i="4"/>
  <c r="JW64" i="4"/>
  <c r="JX64" i="4"/>
  <c r="JY64" i="4"/>
  <c r="C65" i="4"/>
  <c r="D65" i="4"/>
  <c r="E65" i="4"/>
  <c r="F65" i="4"/>
  <c r="G65" i="4"/>
  <c r="H65" i="4"/>
  <c r="I65" i="4"/>
  <c r="J65" i="4"/>
  <c r="K65" i="4"/>
  <c r="L65" i="4"/>
  <c r="M65" i="4"/>
  <c r="N65" i="4"/>
  <c r="P65" i="4"/>
  <c r="Q65" i="4"/>
  <c r="R65" i="4"/>
  <c r="S65" i="4"/>
  <c r="U65" i="4"/>
  <c r="V65" i="4"/>
  <c r="W65" i="4"/>
  <c r="X65" i="4"/>
  <c r="Y65" i="4"/>
  <c r="Z65" i="4"/>
  <c r="AA65" i="4"/>
  <c r="AB65" i="4"/>
  <c r="AC65" i="4"/>
  <c r="AD65" i="4"/>
  <c r="AE65" i="4"/>
  <c r="AF65" i="4"/>
  <c r="AG65" i="4"/>
  <c r="AI65" i="4"/>
  <c r="AJ65" i="4"/>
  <c r="AK65" i="4"/>
  <c r="AL65" i="4"/>
  <c r="AN65" i="4"/>
  <c r="AO65" i="4"/>
  <c r="AP65" i="4"/>
  <c r="AQ65" i="4"/>
  <c r="AR65" i="4"/>
  <c r="AS65" i="4"/>
  <c r="AT65" i="4"/>
  <c r="AU65" i="4"/>
  <c r="AV65" i="4"/>
  <c r="AW65" i="4"/>
  <c r="AX65" i="4"/>
  <c r="AY65" i="4"/>
  <c r="AZ65" i="4"/>
  <c r="BA65" i="4"/>
  <c r="BB65" i="4"/>
  <c r="BC65" i="4"/>
  <c r="BD65" i="4"/>
  <c r="BE65" i="4"/>
  <c r="BG65" i="4"/>
  <c r="BH65" i="4"/>
  <c r="BI65" i="4"/>
  <c r="BJ65" i="4"/>
  <c r="BK65" i="4"/>
  <c r="BL65" i="4"/>
  <c r="BM65" i="4"/>
  <c r="BN65" i="4"/>
  <c r="BO65" i="4"/>
  <c r="BP65" i="4"/>
  <c r="BQ65" i="4"/>
  <c r="BR65" i="4"/>
  <c r="BS65" i="4"/>
  <c r="BU65" i="4"/>
  <c r="BV65" i="4"/>
  <c r="BW65" i="4"/>
  <c r="BX65" i="4"/>
  <c r="BZ65" i="4"/>
  <c r="CA65" i="4"/>
  <c r="CB65" i="4"/>
  <c r="CC65" i="4"/>
  <c r="CD65" i="4"/>
  <c r="CE65" i="4"/>
  <c r="CF65" i="4"/>
  <c r="CG65" i="4"/>
  <c r="CH65" i="4"/>
  <c r="CI65" i="4"/>
  <c r="CJ65" i="4"/>
  <c r="CK65" i="4"/>
  <c r="CL65" i="4"/>
  <c r="CN65" i="4"/>
  <c r="CO65" i="4"/>
  <c r="CP65" i="4"/>
  <c r="CQ65" i="4"/>
  <c r="CS65" i="4"/>
  <c r="CT65" i="4"/>
  <c r="CU65" i="4"/>
  <c r="CV65" i="4"/>
  <c r="CW65" i="4"/>
  <c r="CX65" i="4"/>
  <c r="CY65" i="4"/>
  <c r="CZ65" i="4"/>
  <c r="DA65" i="4"/>
  <c r="DB65" i="4"/>
  <c r="DC65" i="4"/>
  <c r="DD65" i="4"/>
  <c r="DE65" i="4"/>
  <c r="DG65" i="4"/>
  <c r="DH65" i="4"/>
  <c r="DI65" i="4"/>
  <c r="DJ65" i="4"/>
  <c r="DL65" i="4"/>
  <c r="DM65" i="4"/>
  <c r="DN65" i="4"/>
  <c r="DO65" i="4"/>
  <c r="DP65" i="4"/>
  <c r="DQ65" i="4"/>
  <c r="DR65" i="4"/>
  <c r="DS65" i="4"/>
  <c r="DT65" i="4"/>
  <c r="DU65" i="4"/>
  <c r="DV65" i="4"/>
  <c r="DW65" i="4"/>
  <c r="DX65" i="4"/>
  <c r="DY65" i="4"/>
  <c r="DZ65" i="4"/>
  <c r="EA65" i="4"/>
  <c r="EB65" i="4"/>
  <c r="EC65" i="4"/>
  <c r="EE65" i="4"/>
  <c r="EF65" i="4"/>
  <c r="EG65" i="4"/>
  <c r="EH65" i="4"/>
  <c r="EI65" i="4"/>
  <c r="EJ65" i="4"/>
  <c r="EK65" i="4"/>
  <c r="EL65" i="4"/>
  <c r="EM65" i="4"/>
  <c r="EN65" i="4"/>
  <c r="EO65" i="4"/>
  <c r="EP65" i="4"/>
  <c r="EQ65" i="4"/>
  <c r="ES65" i="4"/>
  <c r="ET65" i="4"/>
  <c r="EU65" i="4"/>
  <c r="EV65" i="4"/>
  <c r="EX65" i="4"/>
  <c r="EY65" i="4"/>
  <c r="EZ65" i="4"/>
  <c r="FA65" i="4"/>
  <c r="FB65" i="4"/>
  <c r="FC65" i="4"/>
  <c r="FD65" i="4"/>
  <c r="FE65" i="4"/>
  <c r="FF65" i="4"/>
  <c r="FG65" i="4"/>
  <c r="FH65" i="4"/>
  <c r="FI65" i="4"/>
  <c r="FJ65" i="4"/>
  <c r="FK65" i="4"/>
  <c r="FL65" i="4"/>
  <c r="FM65" i="4"/>
  <c r="FN65" i="4"/>
  <c r="FO65" i="4"/>
  <c r="FQ65" i="4"/>
  <c r="FR65" i="4"/>
  <c r="FS65" i="4"/>
  <c r="FT65" i="4"/>
  <c r="FU65" i="4"/>
  <c r="FV65" i="4"/>
  <c r="FW65" i="4"/>
  <c r="FX65" i="4"/>
  <c r="FY65" i="4"/>
  <c r="FZ65" i="4"/>
  <c r="GA65" i="4"/>
  <c r="GB65" i="4"/>
  <c r="GC65" i="4"/>
  <c r="GE65" i="4"/>
  <c r="GF65" i="4"/>
  <c r="GG65" i="4"/>
  <c r="GH65" i="4"/>
  <c r="GJ65" i="4"/>
  <c r="GK65" i="4"/>
  <c r="GL65" i="4"/>
  <c r="GM65" i="4"/>
  <c r="GN65" i="4"/>
  <c r="GO65" i="4"/>
  <c r="GP65" i="4"/>
  <c r="GQ65" i="4"/>
  <c r="GR65" i="4"/>
  <c r="GS65" i="4"/>
  <c r="GT65" i="4"/>
  <c r="GU65" i="4"/>
  <c r="GV65" i="4"/>
  <c r="GW65" i="4"/>
  <c r="GX65" i="4"/>
  <c r="GY65" i="4"/>
  <c r="GZ65" i="4"/>
  <c r="HA65" i="4"/>
  <c r="HC65" i="4"/>
  <c r="HD65" i="4"/>
  <c r="HE65" i="4"/>
  <c r="HF65" i="4"/>
  <c r="HG65" i="4"/>
  <c r="HH65" i="4"/>
  <c r="HI65" i="4"/>
  <c r="HJ65" i="4"/>
  <c r="HK65" i="4"/>
  <c r="HL65" i="4"/>
  <c r="HM65" i="4"/>
  <c r="HN65" i="4"/>
  <c r="HO65" i="4"/>
  <c r="HQ65" i="4"/>
  <c r="HR65" i="4"/>
  <c r="HS65" i="4"/>
  <c r="HT65" i="4"/>
  <c r="HV65" i="4"/>
  <c r="HW65" i="4"/>
  <c r="HX65" i="4"/>
  <c r="HY65" i="4"/>
  <c r="HZ65" i="4"/>
  <c r="IA65" i="4"/>
  <c r="IB65" i="4"/>
  <c r="IC65" i="4"/>
  <c r="ID65" i="4"/>
  <c r="IE65" i="4"/>
  <c r="IF65" i="4"/>
  <c r="IG65" i="4"/>
  <c r="IH65" i="4"/>
  <c r="IJ65" i="4"/>
  <c r="IK65" i="4"/>
  <c r="IL65" i="4"/>
  <c r="IM65" i="4"/>
  <c r="IO65" i="4"/>
  <c r="IP65" i="4"/>
  <c r="IQ65" i="4"/>
  <c r="IR65" i="4"/>
  <c r="IS65" i="4"/>
  <c r="IT65" i="4"/>
  <c r="IU65" i="4"/>
  <c r="IV65" i="4"/>
  <c r="IW65" i="4"/>
  <c r="IX65" i="4"/>
  <c r="IY65" i="4"/>
  <c r="IZ65" i="4"/>
  <c r="JA65" i="4"/>
  <c r="JC65" i="4"/>
  <c r="JD65" i="4"/>
  <c r="JE65" i="4"/>
  <c r="JF65" i="4"/>
  <c r="JH65" i="4"/>
  <c r="JI65" i="4"/>
  <c r="JJ65" i="4"/>
  <c r="JK65" i="4"/>
  <c r="JL65" i="4"/>
  <c r="JM65" i="4"/>
  <c r="JN65" i="4"/>
  <c r="JO65" i="4"/>
  <c r="JP65" i="4"/>
  <c r="JQ65" i="4"/>
  <c r="JR65" i="4"/>
  <c r="JS65" i="4"/>
  <c r="JT65" i="4"/>
  <c r="JU65" i="4"/>
  <c r="JV65" i="4"/>
  <c r="JW65" i="4"/>
  <c r="JX65" i="4"/>
  <c r="JY65" i="4"/>
  <c r="C66" i="4"/>
  <c r="D66" i="4"/>
  <c r="E66" i="4"/>
  <c r="F66" i="4"/>
  <c r="G66" i="4"/>
  <c r="H66" i="4"/>
  <c r="I66" i="4"/>
  <c r="J66" i="4"/>
  <c r="K66" i="4"/>
  <c r="L66" i="4"/>
  <c r="M66" i="4"/>
  <c r="N66" i="4"/>
  <c r="P66" i="4"/>
  <c r="Q66" i="4"/>
  <c r="R66" i="4"/>
  <c r="S66" i="4"/>
  <c r="U66" i="4"/>
  <c r="V66" i="4"/>
  <c r="W66" i="4"/>
  <c r="X66" i="4"/>
  <c r="Y66" i="4"/>
  <c r="Z66" i="4"/>
  <c r="AA66" i="4"/>
  <c r="AB66" i="4"/>
  <c r="AC66" i="4"/>
  <c r="AD66" i="4"/>
  <c r="AE66" i="4"/>
  <c r="AF66" i="4"/>
  <c r="AG66" i="4"/>
  <c r="AH66" i="4"/>
  <c r="AI66" i="4"/>
  <c r="AJ66" i="4"/>
  <c r="AK66" i="4"/>
  <c r="AL66" i="4"/>
  <c r="AN66" i="4"/>
  <c r="AO66" i="4"/>
  <c r="AP66" i="4"/>
  <c r="AQ66" i="4"/>
  <c r="AR66" i="4"/>
  <c r="AS66" i="4"/>
  <c r="AT66" i="4"/>
  <c r="AU66" i="4"/>
  <c r="AV66" i="4"/>
  <c r="AW66" i="4"/>
  <c r="AX66" i="4"/>
  <c r="AY66" i="4"/>
  <c r="AZ66" i="4"/>
  <c r="BA66" i="4"/>
  <c r="BB66" i="4"/>
  <c r="BC66" i="4"/>
  <c r="BD66" i="4"/>
  <c r="BE66" i="4"/>
  <c r="BG66" i="4"/>
  <c r="BH66" i="4"/>
  <c r="BI66" i="4"/>
  <c r="BJ66" i="4"/>
  <c r="BK66" i="4"/>
  <c r="BL66" i="4"/>
  <c r="BM66" i="4"/>
  <c r="BN66" i="4"/>
  <c r="BO66" i="4"/>
  <c r="BP66" i="4"/>
  <c r="BQ66" i="4"/>
  <c r="BR66" i="4"/>
  <c r="BS66" i="4"/>
  <c r="BT66" i="4"/>
  <c r="BU66" i="4"/>
  <c r="BV66" i="4"/>
  <c r="BW66" i="4"/>
  <c r="BX66" i="4"/>
  <c r="BZ66" i="4"/>
  <c r="CA66" i="4"/>
  <c r="CB66" i="4"/>
  <c r="CC66" i="4"/>
  <c r="CD66" i="4"/>
  <c r="CE66" i="4"/>
  <c r="CF66" i="4"/>
  <c r="CG66" i="4"/>
  <c r="CH66" i="4"/>
  <c r="CI66" i="4"/>
  <c r="CJ66" i="4"/>
  <c r="CK66" i="4"/>
  <c r="CL66" i="4"/>
  <c r="CM66" i="4"/>
  <c r="CN66" i="4"/>
  <c r="CO66" i="4"/>
  <c r="CP66" i="4"/>
  <c r="CQ66" i="4"/>
  <c r="CS66" i="4"/>
  <c r="CT66" i="4"/>
  <c r="CU66" i="4"/>
  <c r="CV66" i="4"/>
  <c r="CW66" i="4"/>
  <c r="CX66" i="4"/>
  <c r="CY66" i="4"/>
  <c r="CZ66" i="4"/>
  <c r="DA66" i="4"/>
  <c r="DB66" i="4"/>
  <c r="DC66" i="4"/>
  <c r="DD66" i="4"/>
  <c r="DE66" i="4"/>
  <c r="DF66" i="4"/>
  <c r="DG66" i="4"/>
  <c r="DH66" i="4"/>
  <c r="DI66" i="4"/>
  <c r="DJ66" i="4"/>
  <c r="DL66" i="4"/>
  <c r="DM66" i="4"/>
  <c r="DN66" i="4"/>
  <c r="DO66" i="4"/>
  <c r="DP66" i="4"/>
  <c r="DQ66" i="4"/>
  <c r="DR66" i="4"/>
  <c r="DS66" i="4"/>
  <c r="DT66" i="4"/>
  <c r="DU66" i="4"/>
  <c r="DV66" i="4"/>
  <c r="DW66" i="4"/>
  <c r="DX66" i="4"/>
  <c r="DZ66" i="4"/>
  <c r="EA66" i="4"/>
  <c r="EB66" i="4"/>
  <c r="EC66" i="4"/>
  <c r="EE66" i="4"/>
  <c r="EF66" i="4"/>
  <c r="EG66" i="4"/>
  <c r="EH66" i="4"/>
  <c r="EI66" i="4"/>
  <c r="EJ66" i="4"/>
  <c r="EK66" i="4"/>
  <c r="EL66" i="4"/>
  <c r="EM66" i="4"/>
  <c r="EN66" i="4"/>
  <c r="EO66" i="4"/>
  <c r="EP66" i="4"/>
  <c r="EQ66" i="4"/>
  <c r="ER66" i="4"/>
  <c r="ES66" i="4"/>
  <c r="ET66" i="4"/>
  <c r="EU66" i="4"/>
  <c r="EV66" i="4"/>
  <c r="EX66" i="4"/>
  <c r="EY66" i="4"/>
  <c r="EZ66" i="4"/>
  <c r="FA66" i="4"/>
  <c r="FB66" i="4"/>
  <c r="FC66" i="4"/>
  <c r="FD66" i="4"/>
  <c r="FE66" i="4"/>
  <c r="FF66" i="4"/>
  <c r="FG66" i="4"/>
  <c r="FH66" i="4"/>
  <c r="FI66" i="4"/>
  <c r="FJ66" i="4"/>
  <c r="FK66" i="4"/>
  <c r="FL66" i="4"/>
  <c r="FM66" i="4"/>
  <c r="FN66" i="4"/>
  <c r="FO66" i="4"/>
  <c r="FQ66" i="4"/>
  <c r="FR66" i="4"/>
  <c r="FS66" i="4"/>
  <c r="FT66" i="4"/>
  <c r="FU66" i="4"/>
  <c r="FV66" i="4"/>
  <c r="FW66" i="4"/>
  <c r="FX66" i="4"/>
  <c r="FY66" i="4"/>
  <c r="FZ66" i="4"/>
  <c r="GA66" i="4"/>
  <c r="GB66" i="4"/>
  <c r="GC66" i="4"/>
  <c r="GE66" i="4"/>
  <c r="GF66" i="4"/>
  <c r="GG66" i="4"/>
  <c r="GH66" i="4"/>
  <c r="GJ66" i="4"/>
  <c r="GK66" i="4"/>
  <c r="GL66" i="4"/>
  <c r="GM66" i="4"/>
  <c r="GN66" i="4"/>
  <c r="GO66" i="4"/>
  <c r="GP66" i="4"/>
  <c r="GQ66" i="4"/>
  <c r="GR66" i="4"/>
  <c r="GS66" i="4"/>
  <c r="GT66" i="4"/>
  <c r="GU66" i="4"/>
  <c r="GV66" i="4"/>
  <c r="GW66" i="4"/>
  <c r="GX66" i="4"/>
  <c r="GY66" i="4"/>
  <c r="GZ66" i="4"/>
  <c r="HA66" i="4"/>
  <c r="HC66" i="4"/>
  <c r="HD66" i="4"/>
  <c r="HE66" i="4"/>
  <c r="HF66" i="4"/>
  <c r="HG66" i="4"/>
  <c r="HH66" i="4"/>
  <c r="HI66" i="4"/>
  <c r="HJ66" i="4"/>
  <c r="HK66" i="4"/>
  <c r="HL66" i="4"/>
  <c r="HM66" i="4"/>
  <c r="HN66" i="4"/>
  <c r="HO66" i="4"/>
  <c r="HP66" i="4"/>
  <c r="HQ66" i="4"/>
  <c r="HR66" i="4"/>
  <c r="HS66" i="4"/>
  <c r="HT66" i="4"/>
  <c r="HV66" i="4"/>
  <c r="HW66" i="4"/>
  <c r="HX66" i="4"/>
  <c r="HY66" i="4"/>
  <c r="HZ66" i="4"/>
  <c r="IA66" i="4"/>
  <c r="IB66" i="4"/>
  <c r="IC66" i="4"/>
  <c r="ID66" i="4"/>
  <c r="IE66" i="4"/>
  <c r="IF66" i="4"/>
  <c r="IG66" i="4"/>
  <c r="IH66" i="4"/>
  <c r="II66" i="4"/>
  <c r="IJ66" i="4"/>
  <c r="IK66" i="4"/>
  <c r="IL66" i="4"/>
  <c r="IM66" i="4"/>
  <c r="IO66" i="4"/>
  <c r="IP66" i="4"/>
  <c r="IQ66" i="4"/>
  <c r="IR66" i="4"/>
  <c r="IS66" i="4"/>
  <c r="IT66" i="4"/>
  <c r="IU66" i="4"/>
  <c r="IV66" i="4"/>
  <c r="IW66" i="4"/>
  <c r="IX66" i="4"/>
  <c r="IY66" i="4"/>
  <c r="IZ66" i="4"/>
  <c r="JA66" i="4"/>
  <c r="JB66" i="4"/>
  <c r="JC66" i="4"/>
  <c r="JD66" i="4"/>
  <c r="JE66" i="4"/>
  <c r="JF66" i="4"/>
  <c r="JH66" i="4"/>
  <c r="JI66" i="4"/>
  <c r="JJ66" i="4"/>
  <c r="JK66" i="4"/>
  <c r="JL66" i="4"/>
  <c r="JM66" i="4"/>
  <c r="JN66" i="4"/>
  <c r="JO66" i="4"/>
  <c r="JP66" i="4"/>
  <c r="JQ66" i="4"/>
  <c r="JR66" i="4"/>
  <c r="JS66" i="4"/>
  <c r="JT66" i="4"/>
  <c r="JV66" i="4"/>
  <c r="JW66" i="4"/>
  <c r="JX66" i="4"/>
  <c r="JY66" i="4"/>
  <c r="C67" i="4"/>
  <c r="D67" i="4"/>
  <c r="E67" i="4"/>
  <c r="F67" i="4"/>
  <c r="G67" i="4"/>
  <c r="H67" i="4"/>
  <c r="I67" i="4"/>
  <c r="J67" i="4"/>
  <c r="K67" i="4"/>
  <c r="L67" i="4"/>
  <c r="M67" i="4"/>
  <c r="N67" i="4"/>
  <c r="O67" i="4"/>
  <c r="P67" i="4"/>
  <c r="Q67" i="4"/>
  <c r="R67" i="4"/>
  <c r="S67" i="4"/>
  <c r="U67" i="4"/>
  <c r="V67" i="4"/>
  <c r="W67" i="4"/>
  <c r="X67" i="4"/>
  <c r="Y67" i="4"/>
  <c r="Z67" i="4"/>
  <c r="AA67" i="4"/>
  <c r="AB67" i="4"/>
  <c r="AC67" i="4"/>
  <c r="AD67" i="4"/>
  <c r="AE67" i="4"/>
  <c r="AF67" i="4"/>
  <c r="AG67" i="4"/>
  <c r="AH67" i="4"/>
  <c r="AI67" i="4"/>
  <c r="AJ67" i="4"/>
  <c r="AK67" i="4"/>
  <c r="AL67" i="4"/>
  <c r="AN67" i="4"/>
  <c r="AO67" i="4"/>
  <c r="AP67" i="4"/>
  <c r="AQ67" i="4"/>
  <c r="AR67" i="4"/>
  <c r="AS67" i="4"/>
  <c r="AT67" i="4"/>
  <c r="AU67" i="4"/>
  <c r="AV67" i="4"/>
  <c r="AW67" i="4"/>
  <c r="AX67" i="4"/>
  <c r="AY67" i="4"/>
  <c r="AZ67" i="4"/>
  <c r="BB67" i="4"/>
  <c r="BC67" i="4"/>
  <c r="BD67" i="4"/>
  <c r="BE67" i="4"/>
  <c r="BG67" i="4"/>
  <c r="BH67" i="4"/>
  <c r="BI67" i="4"/>
  <c r="BJ67" i="4"/>
  <c r="BK67" i="4"/>
  <c r="BL67" i="4"/>
  <c r="BM67" i="4"/>
  <c r="BN67" i="4"/>
  <c r="BO67" i="4"/>
  <c r="BP67" i="4"/>
  <c r="BQ67" i="4"/>
  <c r="BR67" i="4"/>
  <c r="BS67" i="4"/>
  <c r="BT67" i="4"/>
  <c r="BU67" i="4"/>
  <c r="BV67" i="4"/>
  <c r="BW67" i="4"/>
  <c r="BX67" i="4"/>
  <c r="BZ67" i="4"/>
  <c r="CA67" i="4"/>
  <c r="CB67" i="4"/>
  <c r="CC67" i="4"/>
  <c r="CD67" i="4"/>
  <c r="CE67" i="4"/>
  <c r="CF67" i="4"/>
  <c r="CG67" i="4"/>
  <c r="CH67" i="4"/>
  <c r="CI67" i="4"/>
  <c r="CJ67" i="4"/>
  <c r="CK67" i="4"/>
  <c r="CL67" i="4"/>
  <c r="CN67" i="4"/>
  <c r="CO67" i="4"/>
  <c r="CP67" i="4"/>
  <c r="CQ67" i="4"/>
  <c r="CS67" i="4"/>
  <c r="CT67" i="4"/>
  <c r="CU67" i="4"/>
  <c r="CV67" i="4"/>
  <c r="CW67" i="4"/>
  <c r="CX67" i="4"/>
  <c r="CY67" i="4"/>
  <c r="CZ67" i="4"/>
  <c r="DA67" i="4"/>
  <c r="DB67" i="4"/>
  <c r="DC67" i="4"/>
  <c r="DD67" i="4"/>
  <c r="DE67" i="4"/>
  <c r="DF67" i="4"/>
  <c r="DG67" i="4"/>
  <c r="DH67" i="4"/>
  <c r="DI67" i="4"/>
  <c r="DJ67" i="4"/>
  <c r="DL67" i="4"/>
  <c r="DM67" i="4"/>
  <c r="DN67" i="4"/>
  <c r="DO67" i="4"/>
  <c r="DP67" i="4"/>
  <c r="DQ67" i="4"/>
  <c r="DR67" i="4"/>
  <c r="DS67" i="4"/>
  <c r="DT67" i="4"/>
  <c r="DU67" i="4"/>
  <c r="DV67" i="4"/>
  <c r="DW67" i="4"/>
  <c r="DX67" i="4"/>
  <c r="DZ67" i="4"/>
  <c r="EA67" i="4"/>
  <c r="EB67" i="4"/>
  <c r="EC67" i="4"/>
  <c r="EE67" i="4"/>
  <c r="EF67" i="4"/>
  <c r="EG67" i="4"/>
  <c r="EH67" i="4"/>
  <c r="EI67" i="4"/>
  <c r="EJ67" i="4"/>
  <c r="EK67" i="4"/>
  <c r="EL67" i="4"/>
  <c r="EM67" i="4"/>
  <c r="EN67" i="4"/>
  <c r="EO67" i="4"/>
  <c r="EP67" i="4"/>
  <c r="EQ67" i="4"/>
  <c r="ER67" i="4"/>
  <c r="ES67" i="4"/>
  <c r="ET67" i="4"/>
  <c r="EU67" i="4"/>
  <c r="EV67" i="4"/>
  <c r="EX67" i="4"/>
  <c r="EY67" i="4"/>
  <c r="EZ67" i="4"/>
  <c r="FA67" i="4"/>
  <c r="FB67" i="4"/>
  <c r="FC67" i="4"/>
  <c r="FD67" i="4"/>
  <c r="FE67" i="4"/>
  <c r="FF67" i="4"/>
  <c r="FG67" i="4"/>
  <c r="FH67" i="4"/>
  <c r="FI67" i="4"/>
  <c r="FJ67" i="4"/>
  <c r="FL67" i="4"/>
  <c r="FM67" i="4"/>
  <c r="FN67" i="4"/>
  <c r="FO67" i="4"/>
  <c r="FQ67" i="4"/>
  <c r="FR67" i="4"/>
  <c r="FS67" i="4"/>
  <c r="FT67" i="4"/>
  <c r="FU67" i="4"/>
  <c r="FV67" i="4"/>
  <c r="FW67" i="4"/>
  <c r="FX67" i="4"/>
  <c r="FY67" i="4"/>
  <c r="FZ67" i="4"/>
  <c r="GA67" i="4"/>
  <c r="GB67" i="4"/>
  <c r="GC67" i="4"/>
  <c r="GD67" i="4"/>
  <c r="GE67" i="4"/>
  <c r="GF67" i="4"/>
  <c r="GG67" i="4"/>
  <c r="GH67" i="4"/>
  <c r="GJ67" i="4"/>
  <c r="GK67" i="4"/>
  <c r="GL67" i="4"/>
  <c r="GM67" i="4"/>
  <c r="GN67" i="4"/>
  <c r="GO67" i="4"/>
  <c r="GP67" i="4"/>
  <c r="GQ67" i="4"/>
  <c r="GR67" i="4"/>
  <c r="GS67" i="4"/>
  <c r="GT67" i="4"/>
  <c r="GU67" i="4"/>
  <c r="GV67" i="4"/>
  <c r="GX67" i="4"/>
  <c r="GY67" i="4"/>
  <c r="GZ67" i="4"/>
  <c r="HA67" i="4"/>
  <c r="HC67" i="4"/>
  <c r="HD67" i="4"/>
  <c r="HE67" i="4"/>
  <c r="HF67" i="4"/>
  <c r="HG67" i="4"/>
  <c r="HH67" i="4"/>
  <c r="HI67" i="4"/>
  <c r="HJ67" i="4"/>
  <c r="HK67" i="4"/>
  <c r="HL67" i="4"/>
  <c r="HM67" i="4"/>
  <c r="HN67" i="4"/>
  <c r="HO67" i="4"/>
  <c r="HQ67" i="4"/>
  <c r="HR67" i="4"/>
  <c r="HS67" i="4"/>
  <c r="HT67" i="4"/>
  <c r="HV67" i="4"/>
  <c r="HW67" i="4"/>
  <c r="HX67" i="4"/>
  <c r="HY67" i="4"/>
  <c r="HZ67" i="4"/>
  <c r="IA67" i="4"/>
  <c r="IB67" i="4"/>
  <c r="IC67" i="4"/>
  <c r="ID67" i="4"/>
  <c r="IE67" i="4"/>
  <c r="IF67" i="4"/>
  <c r="IG67" i="4"/>
  <c r="IH67" i="4"/>
  <c r="IJ67" i="4"/>
  <c r="IK67" i="4"/>
  <c r="IL67" i="4"/>
  <c r="IM67" i="4"/>
  <c r="IO67" i="4"/>
  <c r="IP67" i="4"/>
  <c r="IQ67" i="4"/>
  <c r="IR67" i="4"/>
  <c r="IS67" i="4"/>
  <c r="IT67" i="4"/>
  <c r="IU67" i="4"/>
  <c r="IV67" i="4"/>
  <c r="IW67" i="4"/>
  <c r="IX67" i="4"/>
  <c r="IY67" i="4"/>
  <c r="IZ67" i="4"/>
  <c r="JA67" i="4"/>
  <c r="JB67" i="4"/>
  <c r="JC67" i="4"/>
  <c r="JD67" i="4"/>
  <c r="JE67" i="4"/>
  <c r="JF67" i="4"/>
  <c r="JH67" i="4"/>
  <c r="JI67" i="4"/>
  <c r="JJ67" i="4"/>
  <c r="JK67" i="4"/>
  <c r="JL67" i="4"/>
  <c r="JM67" i="4"/>
  <c r="JN67" i="4"/>
  <c r="JO67" i="4"/>
  <c r="JP67" i="4"/>
  <c r="JQ67" i="4"/>
  <c r="JR67" i="4"/>
  <c r="JS67" i="4"/>
  <c r="JT67" i="4"/>
  <c r="JV67" i="4"/>
  <c r="JW67" i="4"/>
  <c r="JX67" i="4"/>
  <c r="JY67" i="4"/>
  <c r="C68" i="4"/>
  <c r="D68" i="4"/>
  <c r="E68" i="4"/>
  <c r="F68" i="4"/>
  <c r="G68" i="4"/>
  <c r="H68" i="4"/>
  <c r="I68" i="4"/>
  <c r="J68" i="4"/>
  <c r="K68" i="4"/>
  <c r="L68" i="4"/>
  <c r="M68" i="4"/>
  <c r="N68" i="4"/>
  <c r="P68" i="4"/>
  <c r="Q68" i="4"/>
  <c r="R68" i="4"/>
  <c r="S68" i="4"/>
  <c r="U68" i="4"/>
  <c r="V68" i="4"/>
  <c r="W68" i="4"/>
  <c r="X68" i="4"/>
  <c r="Y68" i="4"/>
  <c r="Z68" i="4"/>
  <c r="AA68" i="4"/>
  <c r="AB68" i="4"/>
  <c r="AC68" i="4"/>
  <c r="AD68" i="4"/>
  <c r="AE68" i="4"/>
  <c r="AF68" i="4"/>
  <c r="AG68" i="4"/>
  <c r="AH68" i="4"/>
  <c r="AI68" i="4"/>
  <c r="AJ68" i="4"/>
  <c r="AK68" i="4"/>
  <c r="AL68" i="4"/>
  <c r="AN68" i="4"/>
  <c r="AO68" i="4"/>
  <c r="AP68" i="4"/>
  <c r="AQ68" i="4"/>
  <c r="AR68" i="4"/>
  <c r="AS68" i="4"/>
  <c r="AT68" i="4"/>
  <c r="AU68" i="4"/>
  <c r="AV68" i="4"/>
  <c r="AW68" i="4"/>
  <c r="AX68" i="4"/>
  <c r="AY68" i="4"/>
  <c r="AZ68" i="4"/>
  <c r="BB68" i="4"/>
  <c r="BC68" i="4"/>
  <c r="BD68" i="4"/>
  <c r="BE68" i="4"/>
  <c r="BG68" i="4"/>
  <c r="BH68" i="4"/>
  <c r="BI68" i="4"/>
  <c r="BJ68" i="4"/>
  <c r="BK68" i="4"/>
  <c r="BL68" i="4"/>
  <c r="BM68" i="4"/>
  <c r="BN68" i="4"/>
  <c r="BO68" i="4"/>
  <c r="BP68" i="4"/>
  <c r="BQ68" i="4"/>
  <c r="BR68" i="4"/>
  <c r="BS68" i="4"/>
  <c r="BT68" i="4"/>
  <c r="BU68" i="4"/>
  <c r="BV68" i="4"/>
  <c r="BW68" i="4"/>
  <c r="BX68" i="4"/>
  <c r="BZ68" i="4"/>
  <c r="CA68" i="4"/>
  <c r="CB68" i="4"/>
  <c r="CC68" i="4"/>
  <c r="CD68" i="4"/>
  <c r="CE68" i="4"/>
  <c r="CF68" i="4"/>
  <c r="CG68" i="4"/>
  <c r="CH68" i="4"/>
  <c r="CI68" i="4"/>
  <c r="CJ68" i="4"/>
  <c r="CK68" i="4"/>
  <c r="CL68" i="4"/>
  <c r="CM68" i="4"/>
  <c r="CN68" i="4"/>
  <c r="CO68" i="4"/>
  <c r="CP68" i="4"/>
  <c r="CQ68" i="4"/>
  <c r="CS68" i="4"/>
  <c r="CT68" i="4"/>
  <c r="CU68" i="4"/>
  <c r="CV68" i="4"/>
  <c r="CW68" i="4"/>
  <c r="CX68" i="4"/>
  <c r="CY68" i="4"/>
  <c r="CZ68" i="4"/>
  <c r="DA68" i="4"/>
  <c r="DB68" i="4"/>
  <c r="DC68" i="4"/>
  <c r="DD68" i="4"/>
  <c r="DE68" i="4"/>
  <c r="DG68" i="4"/>
  <c r="DH68" i="4"/>
  <c r="DI68" i="4"/>
  <c r="DJ68" i="4"/>
  <c r="DL68" i="4"/>
  <c r="DM68" i="4"/>
  <c r="DN68" i="4"/>
  <c r="DO68" i="4"/>
  <c r="DP68" i="4"/>
  <c r="DQ68" i="4"/>
  <c r="DR68" i="4"/>
  <c r="DS68" i="4"/>
  <c r="DT68" i="4"/>
  <c r="DU68" i="4"/>
  <c r="DV68" i="4"/>
  <c r="DW68" i="4"/>
  <c r="DX68" i="4"/>
  <c r="DY68" i="4"/>
  <c r="DZ68" i="4"/>
  <c r="EA68" i="4"/>
  <c r="EB68" i="4"/>
  <c r="EC68" i="4"/>
  <c r="EE68" i="4"/>
  <c r="EF68" i="4"/>
  <c r="EG68" i="4"/>
  <c r="EH68" i="4"/>
  <c r="EI68" i="4"/>
  <c r="EJ68" i="4"/>
  <c r="EK68" i="4"/>
  <c r="EL68" i="4"/>
  <c r="EM68" i="4"/>
  <c r="EN68" i="4"/>
  <c r="EO68" i="4"/>
  <c r="EP68" i="4"/>
  <c r="EQ68" i="4"/>
  <c r="ER68" i="4"/>
  <c r="ES68" i="4"/>
  <c r="ET68" i="4"/>
  <c r="EU68" i="4"/>
  <c r="EV68" i="4"/>
  <c r="EX68" i="4"/>
  <c r="EY68" i="4"/>
  <c r="EZ68" i="4"/>
  <c r="FA68" i="4"/>
  <c r="FB68" i="4"/>
  <c r="FC68" i="4"/>
  <c r="FD68" i="4"/>
  <c r="FE68" i="4"/>
  <c r="FF68" i="4"/>
  <c r="FG68" i="4"/>
  <c r="FH68" i="4"/>
  <c r="FI68" i="4"/>
  <c r="FJ68" i="4"/>
  <c r="FK68" i="4"/>
  <c r="FL68" i="4"/>
  <c r="FM68" i="4"/>
  <c r="FN68" i="4"/>
  <c r="FO68" i="4"/>
  <c r="FQ68" i="4"/>
  <c r="FR68" i="4"/>
  <c r="FS68" i="4"/>
  <c r="FT68" i="4"/>
  <c r="FU68" i="4"/>
  <c r="FV68" i="4"/>
  <c r="FW68" i="4"/>
  <c r="FX68" i="4"/>
  <c r="FY68" i="4"/>
  <c r="FZ68" i="4"/>
  <c r="GA68" i="4"/>
  <c r="GB68" i="4"/>
  <c r="GC68" i="4"/>
  <c r="GD68" i="4"/>
  <c r="GE68" i="4"/>
  <c r="GF68" i="4"/>
  <c r="GG68" i="4"/>
  <c r="GH68" i="4"/>
  <c r="GJ68" i="4"/>
  <c r="GK68" i="4"/>
  <c r="GL68" i="4"/>
  <c r="GM68" i="4"/>
  <c r="GN68" i="4"/>
  <c r="GO68" i="4"/>
  <c r="GP68" i="4"/>
  <c r="GQ68" i="4"/>
  <c r="GR68" i="4"/>
  <c r="GS68" i="4"/>
  <c r="GT68" i="4"/>
  <c r="GU68" i="4"/>
  <c r="GV68" i="4"/>
  <c r="GX68" i="4"/>
  <c r="GY68" i="4"/>
  <c r="GZ68" i="4"/>
  <c r="HA68" i="4"/>
  <c r="HC68" i="4"/>
  <c r="HD68" i="4"/>
  <c r="HE68" i="4"/>
  <c r="HF68" i="4"/>
  <c r="HG68" i="4"/>
  <c r="HH68" i="4"/>
  <c r="HI68" i="4"/>
  <c r="HJ68" i="4"/>
  <c r="HK68" i="4"/>
  <c r="HL68" i="4"/>
  <c r="HM68" i="4"/>
  <c r="HN68" i="4"/>
  <c r="HO68" i="4"/>
  <c r="HP68" i="4"/>
  <c r="HQ68" i="4"/>
  <c r="HR68" i="4"/>
  <c r="HS68" i="4"/>
  <c r="HT68" i="4"/>
  <c r="HV68" i="4"/>
  <c r="HW68" i="4"/>
  <c r="HX68" i="4"/>
  <c r="HY68" i="4"/>
  <c r="HZ68" i="4"/>
  <c r="IA68" i="4"/>
  <c r="IB68" i="4"/>
  <c r="IC68" i="4"/>
  <c r="ID68" i="4"/>
  <c r="IE68" i="4"/>
  <c r="IF68" i="4"/>
  <c r="IG68" i="4"/>
  <c r="IH68" i="4"/>
  <c r="II68" i="4"/>
  <c r="IJ68" i="4"/>
  <c r="IK68" i="4"/>
  <c r="IL68" i="4"/>
  <c r="IM68" i="4"/>
  <c r="IO68" i="4"/>
  <c r="IP68" i="4"/>
  <c r="IQ68" i="4"/>
  <c r="IR68" i="4"/>
  <c r="IS68" i="4"/>
  <c r="IT68" i="4"/>
  <c r="IU68" i="4"/>
  <c r="IV68" i="4"/>
  <c r="IW68" i="4"/>
  <c r="IX68" i="4"/>
  <c r="IY68" i="4"/>
  <c r="IZ68" i="4"/>
  <c r="JA68" i="4"/>
  <c r="JC68" i="4"/>
  <c r="JD68" i="4"/>
  <c r="JE68" i="4"/>
  <c r="JF68" i="4"/>
  <c r="JH68" i="4"/>
  <c r="JI68" i="4"/>
  <c r="JJ68" i="4"/>
  <c r="JK68" i="4"/>
  <c r="JL68" i="4"/>
  <c r="JM68" i="4"/>
  <c r="JN68" i="4"/>
  <c r="JO68" i="4"/>
  <c r="JP68" i="4"/>
  <c r="JQ68" i="4"/>
  <c r="JR68" i="4"/>
  <c r="JS68" i="4"/>
  <c r="JT68" i="4"/>
  <c r="JU68" i="4"/>
  <c r="JV68" i="4"/>
  <c r="JW68" i="4"/>
  <c r="JX68" i="4"/>
  <c r="JY68" i="4"/>
  <c r="C69" i="4"/>
  <c r="D69" i="4"/>
  <c r="E69" i="4"/>
  <c r="F69" i="4"/>
  <c r="G69" i="4"/>
  <c r="H69" i="4"/>
  <c r="I69" i="4"/>
  <c r="J69" i="4"/>
  <c r="K69" i="4"/>
  <c r="L69" i="4"/>
  <c r="M69" i="4"/>
  <c r="N69" i="4"/>
  <c r="P69" i="4"/>
  <c r="Q69" i="4"/>
  <c r="R69" i="4"/>
  <c r="S69" i="4"/>
  <c r="U69" i="4"/>
  <c r="V69" i="4"/>
  <c r="W69" i="4"/>
  <c r="X69" i="4"/>
  <c r="Y69" i="4"/>
  <c r="Z69" i="4"/>
  <c r="AA69" i="4"/>
  <c r="AB69" i="4"/>
  <c r="AC69" i="4"/>
  <c r="AD69" i="4"/>
  <c r="AE69" i="4"/>
  <c r="AF69" i="4"/>
  <c r="AG69" i="4"/>
  <c r="AI69" i="4"/>
  <c r="AJ69" i="4"/>
  <c r="AK69" i="4"/>
  <c r="AL69" i="4"/>
  <c r="AN69" i="4"/>
  <c r="AO69" i="4"/>
  <c r="AP69" i="4"/>
  <c r="AQ69" i="4"/>
  <c r="AR69" i="4"/>
  <c r="AS69" i="4"/>
  <c r="AT69" i="4"/>
  <c r="AU69" i="4"/>
  <c r="AV69" i="4"/>
  <c r="AW69" i="4"/>
  <c r="AX69" i="4"/>
  <c r="AY69" i="4"/>
  <c r="AZ69" i="4"/>
  <c r="BA69" i="4"/>
  <c r="BB69" i="4"/>
  <c r="BC69" i="4"/>
  <c r="BD69" i="4"/>
  <c r="BE69" i="4"/>
  <c r="BG69" i="4"/>
  <c r="BH69" i="4"/>
  <c r="BI69" i="4"/>
  <c r="BJ69" i="4"/>
  <c r="BK69" i="4"/>
  <c r="BL69" i="4"/>
  <c r="BM69" i="4"/>
  <c r="BN69" i="4"/>
  <c r="BO69" i="4"/>
  <c r="BP69" i="4"/>
  <c r="BQ69" i="4"/>
  <c r="BR69" i="4"/>
  <c r="BS69" i="4"/>
  <c r="BU69" i="4"/>
  <c r="BV69" i="4"/>
  <c r="BW69" i="4"/>
  <c r="BX69" i="4"/>
  <c r="BZ69" i="4"/>
  <c r="CA69" i="4"/>
  <c r="CB69" i="4"/>
  <c r="CC69" i="4"/>
  <c r="CD69" i="4"/>
  <c r="CE69" i="4"/>
  <c r="CF69" i="4"/>
  <c r="CG69" i="4"/>
  <c r="CH69" i="4"/>
  <c r="CI69" i="4"/>
  <c r="CJ69" i="4"/>
  <c r="CK69" i="4"/>
  <c r="CL69" i="4"/>
  <c r="CN69" i="4"/>
  <c r="CO69" i="4"/>
  <c r="CP69" i="4"/>
  <c r="CQ69" i="4"/>
  <c r="CS69" i="4"/>
  <c r="CT69" i="4"/>
  <c r="CU69" i="4"/>
  <c r="CV69" i="4"/>
  <c r="CW69" i="4"/>
  <c r="CX69" i="4"/>
  <c r="CY69" i="4"/>
  <c r="CZ69" i="4"/>
  <c r="DA69" i="4"/>
  <c r="DB69" i="4"/>
  <c r="DC69" i="4"/>
  <c r="DD69" i="4"/>
  <c r="DE69" i="4"/>
  <c r="DG69" i="4"/>
  <c r="DH69" i="4"/>
  <c r="DI69" i="4"/>
  <c r="DJ69" i="4"/>
  <c r="DL69" i="4"/>
  <c r="DM69" i="4"/>
  <c r="DN69" i="4"/>
  <c r="DO69" i="4"/>
  <c r="DP69" i="4"/>
  <c r="DQ69" i="4"/>
  <c r="DR69" i="4"/>
  <c r="DS69" i="4"/>
  <c r="DT69" i="4"/>
  <c r="DU69" i="4"/>
  <c r="DV69" i="4"/>
  <c r="DW69" i="4"/>
  <c r="DX69" i="4"/>
  <c r="DY69" i="4"/>
  <c r="DZ69" i="4"/>
  <c r="EA69" i="4"/>
  <c r="EB69" i="4"/>
  <c r="EC69" i="4"/>
  <c r="EE69" i="4"/>
  <c r="EF69" i="4"/>
  <c r="EG69" i="4"/>
  <c r="EH69" i="4"/>
  <c r="EI69" i="4"/>
  <c r="EJ69" i="4"/>
  <c r="EK69" i="4"/>
  <c r="EL69" i="4"/>
  <c r="EM69" i="4"/>
  <c r="EN69" i="4"/>
  <c r="EO69" i="4"/>
  <c r="EP69" i="4"/>
  <c r="EQ69" i="4"/>
  <c r="ES69" i="4"/>
  <c r="ET69" i="4"/>
  <c r="EU69" i="4"/>
  <c r="EV69" i="4"/>
  <c r="EX69" i="4"/>
  <c r="EY69" i="4"/>
  <c r="EZ69" i="4"/>
  <c r="FA69" i="4"/>
  <c r="FB69" i="4"/>
  <c r="FC69" i="4"/>
  <c r="FD69" i="4"/>
  <c r="FE69" i="4"/>
  <c r="FF69" i="4"/>
  <c r="FG69" i="4"/>
  <c r="FH69" i="4"/>
  <c r="FI69" i="4"/>
  <c r="FJ69" i="4"/>
  <c r="FK69" i="4"/>
  <c r="FL69" i="4"/>
  <c r="FM69" i="4"/>
  <c r="FN69" i="4"/>
  <c r="FO69" i="4"/>
  <c r="FQ69" i="4"/>
  <c r="FR69" i="4"/>
  <c r="FS69" i="4"/>
  <c r="FT69" i="4"/>
  <c r="FU69" i="4"/>
  <c r="FV69" i="4"/>
  <c r="FW69" i="4"/>
  <c r="FX69" i="4"/>
  <c r="FY69" i="4"/>
  <c r="FZ69" i="4"/>
  <c r="GA69" i="4"/>
  <c r="GB69" i="4"/>
  <c r="GC69" i="4"/>
  <c r="GE69" i="4"/>
  <c r="GF69" i="4"/>
  <c r="GG69" i="4"/>
  <c r="GH69" i="4"/>
  <c r="GJ69" i="4"/>
  <c r="GK69" i="4"/>
  <c r="GL69" i="4"/>
  <c r="GM69" i="4"/>
  <c r="GN69" i="4"/>
  <c r="GO69" i="4"/>
  <c r="GP69" i="4"/>
  <c r="GQ69" i="4"/>
  <c r="GR69" i="4"/>
  <c r="GS69" i="4"/>
  <c r="GT69" i="4"/>
  <c r="GU69" i="4"/>
  <c r="GV69" i="4"/>
  <c r="GW69" i="4"/>
  <c r="GX69" i="4"/>
  <c r="GY69" i="4"/>
  <c r="GZ69" i="4"/>
  <c r="HA69" i="4"/>
  <c r="HC69" i="4"/>
  <c r="HD69" i="4"/>
  <c r="HE69" i="4"/>
  <c r="HF69" i="4"/>
  <c r="HG69" i="4"/>
  <c r="HH69" i="4"/>
  <c r="HI69" i="4"/>
  <c r="HJ69" i="4"/>
  <c r="HK69" i="4"/>
  <c r="HL69" i="4"/>
  <c r="HM69" i="4"/>
  <c r="HN69" i="4"/>
  <c r="HO69" i="4"/>
  <c r="HQ69" i="4"/>
  <c r="HR69" i="4"/>
  <c r="HS69" i="4"/>
  <c r="HT69" i="4"/>
  <c r="HV69" i="4"/>
  <c r="HW69" i="4"/>
  <c r="HX69" i="4"/>
  <c r="HY69" i="4"/>
  <c r="HZ69" i="4"/>
  <c r="IA69" i="4"/>
  <c r="IB69" i="4"/>
  <c r="IC69" i="4"/>
  <c r="ID69" i="4"/>
  <c r="IE69" i="4"/>
  <c r="IF69" i="4"/>
  <c r="IG69" i="4"/>
  <c r="IH69" i="4"/>
  <c r="IJ69" i="4"/>
  <c r="IK69" i="4"/>
  <c r="IL69" i="4"/>
  <c r="IM69" i="4"/>
  <c r="IO69" i="4"/>
  <c r="IP69" i="4"/>
  <c r="IQ69" i="4"/>
  <c r="IR69" i="4"/>
  <c r="IS69" i="4"/>
  <c r="IT69" i="4"/>
  <c r="IU69" i="4"/>
  <c r="IV69" i="4"/>
  <c r="IW69" i="4"/>
  <c r="IX69" i="4"/>
  <c r="IY69" i="4"/>
  <c r="IZ69" i="4"/>
  <c r="JA69" i="4"/>
  <c r="JC69" i="4"/>
  <c r="JD69" i="4"/>
  <c r="JE69" i="4"/>
  <c r="JF69" i="4"/>
  <c r="JH69" i="4"/>
  <c r="JI69" i="4"/>
  <c r="JJ69" i="4"/>
  <c r="JK69" i="4"/>
  <c r="JL69" i="4"/>
  <c r="JM69" i="4"/>
  <c r="JN69" i="4"/>
  <c r="JO69" i="4"/>
  <c r="JP69" i="4"/>
  <c r="JQ69" i="4"/>
  <c r="JR69" i="4"/>
  <c r="JS69" i="4"/>
  <c r="JT69" i="4"/>
  <c r="JU69" i="4"/>
  <c r="JV69" i="4"/>
  <c r="JW69" i="4"/>
  <c r="JX69" i="4"/>
  <c r="JY69" i="4"/>
  <c r="C70" i="4"/>
  <c r="D70" i="4"/>
  <c r="E70" i="4"/>
  <c r="F70" i="4"/>
  <c r="G70" i="4"/>
  <c r="H70" i="4"/>
  <c r="I70" i="4"/>
  <c r="J70" i="4"/>
  <c r="K70" i="4"/>
  <c r="L70" i="4"/>
  <c r="M70" i="4"/>
  <c r="N70" i="4"/>
  <c r="O70" i="4"/>
  <c r="P70" i="4"/>
  <c r="Q70" i="4"/>
  <c r="R70" i="4"/>
  <c r="S70" i="4"/>
  <c r="U70" i="4"/>
  <c r="V70" i="4"/>
  <c r="W70" i="4"/>
  <c r="X70" i="4"/>
  <c r="Y70" i="4"/>
  <c r="Z70" i="4"/>
  <c r="AA70" i="4"/>
  <c r="AB70" i="4"/>
  <c r="AC70" i="4"/>
  <c r="AD70" i="4"/>
  <c r="AE70" i="4"/>
  <c r="AF70" i="4"/>
  <c r="AG70" i="4"/>
  <c r="AI70" i="4"/>
  <c r="AJ70" i="4"/>
  <c r="AK70" i="4"/>
  <c r="AL70" i="4"/>
  <c r="AN70" i="4"/>
  <c r="AO70" i="4"/>
  <c r="AP70" i="4"/>
  <c r="AQ70" i="4"/>
  <c r="AR70" i="4"/>
  <c r="AS70" i="4"/>
  <c r="AT70" i="4"/>
  <c r="AU70" i="4"/>
  <c r="AV70" i="4"/>
  <c r="AW70" i="4"/>
  <c r="AX70" i="4"/>
  <c r="AY70" i="4"/>
  <c r="AZ70" i="4"/>
  <c r="BA70" i="4"/>
  <c r="BB70" i="4"/>
  <c r="BC70" i="4"/>
  <c r="BD70" i="4"/>
  <c r="BE70" i="4"/>
  <c r="BG70" i="4"/>
  <c r="BH70" i="4"/>
  <c r="BI70" i="4"/>
  <c r="BJ70" i="4"/>
  <c r="BK70" i="4"/>
  <c r="BL70" i="4"/>
  <c r="BM70" i="4"/>
  <c r="BN70" i="4"/>
  <c r="BO70" i="4"/>
  <c r="BP70" i="4"/>
  <c r="BQ70" i="4"/>
  <c r="BR70" i="4"/>
  <c r="BS70" i="4"/>
  <c r="BT70" i="4"/>
  <c r="BU70" i="4"/>
  <c r="BV70" i="4"/>
  <c r="BW70" i="4"/>
  <c r="BX70" i="4"/>
  <c r="BZ70" i="4"/>
  <c r="CA70" i="4"/>
  <c r="CB70" i="4"/>
  <c r="CC70" i="4"/>
  <c r="CD70" i="4"/>
  <c r="CE70" i="4"/>
  <c r="CF70" i="4"/>
  <c r="CG70" i="4"/>
  <c r="CH70" i="4"/>
  <c r="CI70" i="4"/>
  <c r="CJ70" i="4"/>
  <c r="CK70" i="4"/>
  <c r="CL70" i="4"/>
  <c r="CM70" i="4"/>
  <c r="CN70" i="4"/>
  <c r="CO70" i="4"/>
  <c r="CP70" i="4"/>
  <c r="CQ70" i="4"/>
  <c r="CS70" i="4"/>
  <c r="CT70" i="4"/>
  <c r="CU70" i="4"/>
  <c r="CV70" i="4"/>
  <c r="CW70" i="4"/>
  <c r="CX70" i="4"/>
  <c r="CY70" i="4"/>
  <c r="CZ70" i="4"/>
  <c r="DA70" i="4"/>
  <c r="DB70" i="4"/>
  <c r="DC70" i="4"/>
  <c r="DD70" i="4"/>
  <c r="DE70" i="4"/>
  <c r="DF70" i="4"/>
  <c r="DG70" i="4"/>
  <c r="DH70" i="4"/>
  <c r="DI70" i="4"/>
  <c r="DJ70" i="4"/>
  <c r="DL70" i="4"/>
  <c r="DM70" i="4"/>
  <c r="DN70" i="4"/>
  <c r="DO70" i="4"/>
  <c r="DP70" i="4"/>
  <c r="DQ70" i="4"/>
  <c r="DR70" i="4"/>
  <c r="DS70" i="4"/>
  <c r="DT70" i="4"/>
  <c r="DU70" i="4"/>
  <c r="DV70" i="4"/>
  <c r="DW70" i="4"/>
  <c r="DX70" i="4"/>
  <c r="DZ70" i="4"/>
  <c r="EA70" i="4"/>
  <c r="EB70" i="4"/>
  <c r="EC70" i="4"/>
  <c r="EE70" i="4"/>
  <c r="EF70" i="4"/>
  <c r="EG70" i="4"/>
  <c r="EH70" i="4"/>
  <c r="EI70" i="4"/>
  <c r="EJ70" i="4"/>
  <c r="EK70" i="4"/>
  <c r="EL70" i="4"/>
  <c r="EM70" i="4"/>
  <c r="EN70" i="4"/>
  <c r="EO70" i="4"/>
  <c r="EP70" i="4"/>
  <c r="EQ70" i="4"/>
  <c r="ER70" i="4"/>
  <c r="ES70" i="4"/>
  <c r="ET70" i="4"/>
  <c r="EU70" i="4"/>
  <c r="EV70" i="4"/>
  <c r="EX70" i="4"/>
  <c r="EY70" i="4"/>
  <c r="EZ70" i="4"/>
  <c r="FA70" i="4"/>
  <c r="FB70" i="4"/>
  <c r="FC70" i="4"/>
  <c r="FD70" i="4"/>
  <c r="FE70" i="4"/>
  <c r="FF70" i="4"/>
  <c r="FG70" i="4"/>
  <c r="FH70" i="4"/>
  <c r="FI70" i="4"/>
  <c r="FJ70" i="4"/>
  <c r="FK70" i="4"/>
  <c r="FL70" i="4"/>
  <c r="FM70" i="4"/>
  <c r="FN70" i="4"/>
  <c r="FO70" i="4"/>
  <c r="FQ70" i="4"/>
  <c r="FR70" i="4"/>
  <c r="FS70" i="4"/>
  <c r="FT70" i="4"/>
  <c r="FU70" i="4"/>
  <c r="FV70" i="4"/>
  <c r="FW70" i="4"/>
  <c r="FX70" i="4"/>
  <c r="FY70" i="4"/>
  <c r="FZ70" i="4"/>
  <c r="GA70" i="4"/>
  <c r="GB70" i="4"/>
  <c r="GC70" i="4"/>
  <c r="GE70" i="4"/>
  <c r="GF70" i="4"/>
  <c r="GG70" i="4"/>
  <c r="GH70" i="4"/>
  <c r="GJ70" i="4"/>
  <c r="GK70" i="4"/>
  <c r="GL70" i="4"/>
  <c r="GM70" i="4"/>
  <c r="GN70" i="4"/>
  <c r="GO70" i="4"/>
  <c r="GP70" i="4"/>
  <c r="GQ70" i="4"/>
  <c r="GR70" i="4"/>
  <c r="GS70" i="4"/>
  <c r="GT70" i="4"/>
  <c r="GU70" i="4"/>
  <c r="GV70" i="4"/>
  <c r="GW70" i="4"/>
  <c r="GX70" i="4"/>
  <c r="GY70" i="4"/>
  <c r="GZ70" i="4"/>
  <c r="HA70" i="4"/>
  <c r="HC70" i="4"/>
  <c r="HD70" i="4"/>
  <c r="HE70" i="4"/>
  <c r="HF70" i="4"/>
  <c r="HG70" i="4"/>
  <c r="HH70" i="4"/>
  <c r="HI70" i="4"/>
  <c r="HJ70" i="4"/>
  <c r="HK70" i="4"/>
  <c r="HL70" i="4"/>
  <c r="HM70" i="4"/>
  <c r="HN70" i="4"/>
  <c r="HO70" i="4"/>
  <c r="HP70" i="4"/>
  <c r="HQ70" i="4"/>
  <c r="HR70" i="4"/>
  <c r="HS70" i="4"/>
  <c r="HT70" i="4"/>
  <c r="HV70" i="4"/>
  <c r="HW70" i="4"/>
  <c r="HX70" i="4"/>
  <c r="HY70" i="4"/>
  <c r="HZ70" i="4"/>
  <c r="IA70" i="4"/>
  <c r="IB70" i="4"/>
  <c r="IC70" i="4"/>
  <c r="ID70" i="4"/>
  <c r="IE70" i="4"/>
  <c r="IF70" i="4"/>
  <c r="IG70" i="4"/>
  <c r="IH70" i="4"/>
  <c r="II70" i="4"/>
  <c r="IJ70" i="4"/>
  <c r="IK70" i="4"/>
  <c r="IL70" i="4"/>
  <c r="IM70" i="4"/>
  <c r="IO70" i="4"/>
  <c r="IP70" i="4"/>
  <c r="IQ70" i="4"/>
  <c r="IR70" i="4"/>
  <c r="IS70" i="4"/>
  <c r="IT70" i="4"/>
  <c r="IU70" i="4"/>
  <c r="IV70" i="4"/>
  <c r="IW70" i="4"/>
  <c r="IX70" i="4"/>
  <c r="IY70" i="4"/>
  <c r="IZ70" i="4"/>
  <c r="JA70" i="4"/>
  <c r="JB70" i="4"/>
  <c r="JC70" i="4"/>
  <c r="JD70" i="4"/>
  <c r="JE70" i="4"/>
  <c r="JF70" i="4"/>
  <c r="JH70" i="4"/>
  <c r="JI70" i="4"/>
  <c r="JJ70" i="4"/>
  <c r="JK70" i="4"/>
  <c r="JL70" i="4"/>
  <c r="JM70" i="4"/>
  <c r="JN70" i="4"/>
  <c r="JO70" i="4"/>
  <c r="JP70" i="4"/>
  <c r="JQ70" i="4"/>
  <c r="JR70" i="4"/>
  <c r="JS70" i="4"/>
  <c r="JT70" i="4"/>
  <c r="JV70" i="4"/>
  <c r="JW70" i="4"/>
  <c r="JX70" i="4"/>
  <c r="JY70" i="4"/>
  <c r="C71" i="4"/>
  <c r="D71" i="4"/>
  <c r="E71" i="4"/>
  <c r="F71" i="4"/>
  <c r="G71" i="4"/>
  <c r="H71" i="4"/>
  <c r="I71" i="4"/>
  <c r="J71" i="4"/>
  <c r="K71" i="4"/>
  <c r="L71" i="4"/>
  <c r="M71" i="4"/>
  <c r="N71" i="4"/>
  <c r="P71" i="4"/>
  <c r="Q71" i="4"/>
  <c r="R71" i="4"/>
  <c r="S71" i="4"/>
  <c r="U71" i="4"/>
  <c r="V71" i="4"/>
  <c r="W71" i="4"/>
  <c r="X71" i="4"/>
  <c r="Y71" i="4"/>
  <c r="Z71" i="4"/>
  <c r="AA71" i="4"/>
  <c r="AB71" i="4"/>
  <c r="AC71" i="4"/>
  <c r="AD71" i="4"/>
  <c r="AE71" i="4"/>
  <c r="AF71" i="4"/>
  <c r="AG71" i="4"/>
  <c r="AH71" i="4"/>
  <c r="AI71" i="4"/>
  <c r="AJ71" i="4"/>
  <c r="AK71" i="4"/>
  <c r="AL71" i="4"/>
  <c r="AN71" i="4"/>
  <c r="AO71" i="4"/>
  <c r="AP71" i="4"/>
  <c r="AQ71" i="4"/>
  <c r="AR71" i="4"/>
  <c r="AS71" i="4"/>
  <c r="AT71" i="4"/>
  <c r="AU71" i="4"/>
  <c r="AV71" i="4"/>
  <c r="AW71" i="4"/>
  <c r="AX71" i="4"/>
  <c r="AY71" i="4"/>
  <c r="AZ71" i="4"/>
  <c r="BB71" i="4"/>
  <c r="BC71" i="4"/>
  <c r="BD71" i="4"/>
  <c r="BE71" i="4"/>
  <c r="BG71" i="4"/>
  <c r="BH71" i="4"/>
  <c r="BI71" i="4"/>
  <c r="BJ71" i="4"/>
  <c r="BK71" i="4"/>
  <c r="BL71" i="4"/>
  <c r="BM71" i="4"/>
  <c r="BN71" i="4"/>
  <c r="BO71" i="4"/>
  <c r="BP71" i="4"/>
  <c r="BQ71" i="4"/>
  <c r="BR71" i="4"/>
  <c r="BS71" i="4"/>
  <c r="BU71" i="4"/>
  <c r="BV71" i="4"/>
  <c r="BW71" i="4"/>
  <c r="BX71" i="4"/>
  <c r="BZ71" i="4"/>
  <c r="CA71" i="4"/>
  <c r="CB71" i="4"/>
  <c r="CC71" i="4"/>
  <c r="CD71" i="4"/>
  <c r="CE71" i="4"/>
  <c r="CF71" i="4"/>
  <c r="CG71" i="4"/>
  <c r="CH71" i="4"/>
  <c r="CI71" i="4"/>
  <c r="CJ71" i="4"/>
  <c r="CK71" i="4"/>
  <c r="CL71" i="4"/>
  <c r="CN71" i="4"/>
  <c r="CO71" i="4"/>
  <c r="CP71" i="4"/>
  <c r="CQ71" i="4"/>
  <c r="CS71" i="4"/>
  <c r="CT71" i="4"/>
  <c r="CU71" i="4"/>
  <c r="CV71" i="4"/>
  <c r="CW71" i="4"/>
  <c r="CX71" i="4"/>
  <c r="CY71" i="4"/>
  <c r="CZ71" i="4"/>
  <c r="DA71" i="4"/>
  <c r="DB71" i="4"/>
  <c r="DC71" i="4"/>
  <c r="DD71" i="4"/>
  <c r="DE71" i="4"/>
  <c r="DF71" i="4"/>
  <c r="DG71" i="4"/>
  <c r="DH71" i="4"/>
  <c r="DI71" i="4"/>
  <c r="DJ71" i="4"/>
  <c r="DL71" i="4"/>
  <c r="DM71" i="4"/>
  <c r="DN71" i="4"/>
  <c r="DO71" i="4"/>
  <c r="DP71" i="4"/>
  <c r="DQ71" i="4"/>
  <c r="DR71" i="4"/>
  <c r="DS71" i="4"/>
  <c r="DT71" i="4"/>
  <c r="DU71" i="4"/>
  <c r="DV71" i="4"/>
  <c r="DW71" i="4"/>
  <c r="DX71" i="4"/>
  <c r="DZ71" i="4"/>
  <c r="EA71" i="4"/>
  <c r="EB71" i="4"/>
  <c r="EC71" i="4"/>
  <c r="EE71" i="4"/>
  <c r="EF71" i="4"/>
  <c r="EG71" i="4"/>
  <c r="EH71" i="4"/>
  <c r="EI71" i="4"/>
  <c r="EJ71" i="4"/>
  <c r="EK71" i="4"/>
  <c r="EL71" i="4"/>
  <c r="EM71" i="4"/>
  <c r="EN71" i="4"/>
  <c r="EO71" i="4"/>
  <c r="EP71" i="4"/>
  <c r="EQ71" i="4"/>
  <c r="ER71" i="4"/>
  <c r="ES71" i="4"/>
  <c r="ET71" i="4"/>
  <c r="EU71" i="4"/>
  <c r="EV71" i="4"/>
  <c r="EX71" i="4"/>
  <c r="EY71" i="4"/>
  <c r="EZ71" i="4"/>
  <c r="FA71" i="4"/>
  <c r="FB71" i="4"/>
  <c r="FC71" i="4"/>
  <c r="FD71" i="4"/>
  <c r="FE71" i="4"/>
  <c r="FF71" i="4"/>
  <c r="FG71" i="4"/>
  <c r="FH71" i="4"/>
  <c r="FI71" i="4"/>
  <c r="FJ71" i="4"/>
  <c r="FL71" i="4"/>
  <c r="FM71" i="4"/>
  <c r="FN71" i="4"/>
  <c r="FO71" i="4"/>
  <c r="FQ71" i="4"/>
  <c r="FR71" i="4"/>
  <c r="FS71" i="4"/>
  <c r="FT71" i="4"/>
  <c r="FU71" i="4"/>
  <c r="FV71" i="4"/>
  <c r="FW71" i="4"/>
  <c r="FX71" i="4"/>
  <c r="FY71" i="4"/>
  <c r="FZ71" i="4"/>
  <c r="GA71" i="4"/>
  <c r="GB71" i="4"/>
  <c r="GC71" i="4"/>
  <c r="GD71" i="4"/>
  <c r="GE71" i="4"/>
  <c r="GF71" i="4"/>
  <c r="GG71" i="4"/>
  <c r="GH71" i="4"/>
  <c r="GJ71" i="4"/>
  <c r="GK71" i="4"/>
  <c r="GL71" i="4"/>
  <c r="GM71" i="4"/>
  <c r="GN71" i="4"/>
  <c r="GO71" i="4"/>
  <c r="GP71" i="4"/>
  <c r="GQ71" i="4"/>
  <c r="GR71" i="4"/>
  <c r="GS71" i="4"/>
  <c r="GT71" i="4"/>
  <c r="GU71" i="4"/>
  <c r="GV71" i="4"/>
  <c r="GX71" i="4"/>
  <c r="GY71" i="4"/>
  <c r="GZ71" i="4"/>
  <c r="HA71" i="4"/>
  <c r="HC71" i="4"/>
  <c r="HD71" i="4"/>
  <c r="HE71" i="4"/>
  <c r="HF71" i="4"/>
  <c r="HG71" i="4"/>
  <c r="HH71" i="4"/>
  <c r="HI71" i="4"/>
  <c r="HJ71" i="4"/>
  <c r="HK71" i="4"/>
  <c r="HL71" i="4"/>
  <c r="HM71" i="4"/>
  <c r="HN71" i="4"/>
  <c r="HO71" i="4"/>
  <c r="HQ71" i="4"/>
  <c r="HR71" i="4"/>
  <c r="HS71" i="4"/>
  <c r="HT71" i="4"/>
  <c r="HV71" i="4"/>
  <c r="HW71" i="4"/>
  <c r="HX71" i="4"/>
  <c r="HY71" i="4"/>
  <c r="HZ71" i="4"/>
  <c r="IA71" i="4"/>
  <c r="IB71" i="4"/>
  <c r="IC71" i="4"/>
  <c r="ID71" i="4"/>
  <c r="IE71" i="4"/>
  <c r="IF71" i="4"/>
  <c r="IG71" i="4"/>
  <c r="IH71" i="4"/>
  <c r="IJ71" i="4"/>
  <c r="IK71" i="4"/>
  <c r="IL71" i="4"/>
  <c r="IM71" i="4"/>
  <c r="IO71" i="4"/>
  <c r="IP71" i="4"/>
  <c r="IQ71" i="4"/>
  <c r="IR71" i="4"/>
  <c r="IS71" i="4"/>
  <c r="IT71" i="4"/>
  <c r="IU71" i="4"/>
  <c r="IV71" i="4"/>
  <c r="IW71" i="4"/>
  <c r="IX71" i="4"/>
  <c r="IY71" i="4"/>
  <c r="IZ71" i="4"/>
  <c r="JA71" i="4"/>
  <c r="JB71" i="4"/>
  <c r="JC71" i="4"/>
  <c r="JD71" i="4"/>
  <c r="JE71" i="4"/>
  <c r="JF71" i="4"/>
  <c r="JH71" i="4"/>
  <c r="JI71" i="4"/>
  <c r="JJ71" i="4"/>
  <c r="JK71" i="4"/>
  <c r="JL71" i="4"/>
  <c r="JM71" i="4"/>
  <c r="JN71" i="4"/>
  <c r="JO71" i="4"/>
  <c r="JP71" i="4"/>
  <c r="JQ71" i="4"/>
  <c r="JR71" i="4"/>
  <c r="JS71" i="4"/>
  <c r="JT71" i="4"/>
  <c r="JV71" i="4"/>
  <c r="JW71" i="4"/>
  <c r="JX71" i="4"/>
  <c r="JY71" i="4"/>
  <c r="C72" i="4"/>
  <c r="D72" i="4"/>
  <c r="E72" i="4"/>
  <c r="F72" i="4"/>
  <c r="G72" i="4"/>
  <c r="H72" i="4"/>
  <c r="I72" i="4"/>
  <c r="J72" i="4"/>
  <c r="K72" i="4"/>
  <c r="L72" i="4"/>
  <c r="M72" i="4"/>
  <c r="N72" i="4"/>
  <c r="P72" i="4"/>
  <c r="Q72" i="4"/>
  <c r="R72" i="4"/>
  <c r="S72" i="4"/>
  <c r="U72" i="4"/>
  <c r="V72" i="4"/>
  <c r="W72" i="4"/>
  <c r="X72" i="4"/>
  <c r="Y72" i="4"/>
  <c r="Z72" i="4"/>
  <c r="AA72" i="4"/>
  <c r="AB72" i="4"/>
  <c r="AC72" i="4"/>
  <c r="AD72" i="4"/>
  <c r="AE72" i="4"/>
  <c r="AF72" i="4"/>
  <c r="AG72" i="4"/>
  <c r="AH72" i="4"/>
  <c r="AI72" i="4"/>
  <c r="AJ72" i="4"/>
  <c r="AK72" i="4"/>
  <c r="AL72" i="4"/>
  <c r="AN72" i="4"/>
  <c r="AO72" i="4"/>
  <c r="AP72" i="4"/>
  <c r="AQ72" i="4"/>
  <c r="AR72" i="4"/>
  <c r="AS72" i="4"/>
  <c r="AT72" i="4"/>
  <c r="AU72" i="4"/>
  <c r="AV72" i="4"/>
  <c r="AW72" i="4"/>
  <c r="AX72" i="4"/>
  <c r="AY72" i="4"/>
  <c r="AZ72" i="4"/>
  <c r="BB72" i="4"/>
  <c r="BC72" i="4"/>
  <c r="BD72" i="4"/>
  <c r="BE72" i="4"/>
  <c r="BG72" i="4"/>
  <c r="BH72" i="4"/>
  <c r="BI72" i="4"/>
  <c r="BJ72" i="4"/>
  <c r="BK72" i="4"/>
  <c r="BL72" i="4"/>
  <c r="BM72" i="4"/>
  <c r="BN72" i="4"/>
  <c r="BO72" i="4"/>
  <c r="BP72" i="4"/>
  <c r="BQ72" i="4"/>
  <c r="BR72" i="4"/>
  <c r="BS72" i="4"/>
  <c r="BT72" i="4"/>
  <c r="BU72" i="4"/>
  <c r="BV72" i="4"/>
  <c r="BW72" i="4"/>
  <c r="BX72" i="4"/>
  <c r="BZ72" i="4"/>
  <c r="CA72" i="4"/>
  <c r="CB72" i="4"/>
  <c r="CC72" i="4"/>
  <c r="CD72" i="4"/>
  <c r="CE72" i="4"/>
  <c r="CF72" i="4"/>
  <c r="CG72" i="4"/>
  <c r="CH72" i="4"/>
  <c r="CI72" i="4"/>
  <c r="CJ72" i="4"/>
  <c r="CK72" i="4"/>
  <c r="CL72" i="4"/>
  <c r="CM72" i="4"/>
  <c r="CN72" i="4"/>
  <c r="CO72" i="4"/>
  <c r="CP72" i="4"/>
  <c r="CQ72" i="4"/>
  <c r="CS72" i="4"/>
  <c r="CT72" i="4"/>
  <c r="CU72" i="4"/>
  <c r="CV72" i="4"/>
  <c r="CW72" i="4"/>
  <c r="CX72" i="4"/>
  <c r="CY72" i="4"/>
  <c r="CZ72" i="4"/>
  <c r="DA72" i="4"/>
  <c r="DB72" i="4"/>
  <c r="DC72" i="4"/>
  <c r="DD72" i="4"/>
  <c r="DE72" i="4"/>
  <c r="DF72" i="4"/>
  <c r="DG72" i="4"/>
  <c r="DH72" i="4"/>
  <c r="DI72" i="4"/>
  <c r="DJ72" i="4"/>
  <c r="DL72" i="4"/>
  <c r="DM72" i="4"/>
  <c r="DN72" i="4"/>
  <c r="DO72" i="4"/>
  <c r="DP72" i="4"/>
  <c r="DQ72" i="4"/>
  <c r="DR72" i="4"/>
  <c r="DS72" i="4"/>
  <c r="DT72" i="4"/>
  <c r="DU72" i="4"/>
  <c r="DV72" i="4"/>
  <c r="DW72" i="4"/>
  <c r="DX72" i="4"/>
  <c r="DY72" i="4"/>
  <c r="DZ72" i="4"/>
  <c r="EA72" i="4"/>
  <c r="EB72" i="4"/>
  <c r="EC72" i="4"/>
  <c r="EE72" i="4"/>
  <c r="EF72" i="4"/>
  <c r="EG72" i="4"/>
  <c r="EH72" i="4"/>
  <c r="EI72" i="4"/>
  <c r="EJ72" i="4"/>
  <c r="EK72" i="4"/>
  <c r="EL72" i="4"/>
  <c r="EM72" i="4"/>
  <c r="EN72" i="4"/>
  <c r="EO72" i="4"/>
  <c r="EP72" i="4"/>
  <c r="EQ72" i="4"/>
  <c r="ER72" i="4"/>
  <c r="ES72" i="4"/>
  <c r="ET72" i="4"/>
  <c r="EU72" i="4"/>
  <c r="EV72" i="4"/>
  <c r="EX72" i="4"/>
  <c r="EY72" i="4"/>
  <c r="EZ72" i="4"/>
  <c r="FA72" i="4"/>
  <c r="FB72" i="4"/>
  <c r="FC72" i="4"/>
  <c r="FD72" i="4"/>
  <c r="FE72" i="4"/>
  <c r="FF72" i="4"/>
  <c r="FG72" i="4"/>
  <c r="FH72" i="4"/>
  <c r="FI72" i="4"/>
  <c r="FJ72" i="4"/>
  <c r="FK72" i="4"/>
  <c r="FL72" i="4"/>
  <c r="FM72" i="4"/>
  <c r="FN72" i="4"/>
  <c r="FO72" i="4"/>
  <c r="FQ72" i="4"/>
  <c r="FR72" i="4"/>
  <c r="FS72" i="4"/>
  <c r="FT72" i="4"/>
  <c r="FU72" i="4"/>
  <c r="FV72" i="4"/>
  <c r="FW72" i="4"/>
  <c r="FX72" i="4"/>
  <c r="FY72" i="4"/>
  <c r="FZ72" i="4"/>
  <c r="GA72" i="4"/>
  <c r="GB72" i="4"/>
  <c r="GC72" i="4"/>
  <c r="GD72" i="4"/>
  <c r="GE72" i="4"/>
  <c r="GF72" i="4"/>
  <c r="GG72" i="4"/>
  <c r="GH72" i="4"/>
  <c r="GJ72" i="4"/>
  <c r="GK72" i="4"/>
  <c r="GL72" i="4"/>
  <c r="GM72" i="4"/>
  <c r="GN72" i="4"/>
  <c r="GO72" i="4"/>
  <c r="GP72" i="4"/>
  <c r="GQ72" i="4"/>
  <c r="GR72" i="4"/>
  <c r="GS72" i="4"/>
  <c r="GT72" i="4"/>
  <c r="GU72" i="4"/>
  <c r="GV72" i="4"/>
  <c r="GX72" i="4"/>
  <c r="GY72" i="4"/>
  <c r="GZ72" i="4"/>
  <c r="HA72" i="4"/>
  <c r="HC72" i="4"/>
  <c r="HD72" i="4"/>
  <c r="HE72" i="4"/>
  <c r="HF72" i="4"/>
  <c r="HG72" i="4"/>
  <c r="HH72" i="4"/>
  <c r="HI72" i="4"/>
  <c r="HJ72" i="4"/>
  <c r="HK72" i="4"/>
  <c r="HL72" i="4"/>
  <c r="HM72" i="4"/>
  <c r="HN72" i="4"/>
  <c r="HO72" i="4"/>
  <c r="HP72" i="4"/>
  <c r="HQ72" i="4"/>
  <c r="HR72" i="4"/>
  <c r="HS72" i="4"/>
  <c r="HT72" i="4"/>
  <c r="HV72" i="4"/>
  <c r="HW72" i="4"/>
  <c r="HX72" i="4"/>
  <c r="HY72" i="4"/>
  <c r="HZ72" i="4"/>
  <c r="IA72" i="4"/>
  <c r="IB72" i="4"/>
  <c r="IC72" i="4"/>
  <c r="ID72" i="4"/>
  <c r="IE72" i="4"/>
  <c r="IF72" i="4"/>
  <c r="IG72" i="4"/>
  <c r="IH72" i="4"/>
  <c r="II72" i="4"/>
  <c r="IJ72" i="4"/>
  <c r="IK72" i="4"/>
  <c r="IL72" i="4"/>
  <c r="IM72" i="4"/>
  <c r="IO72" i="4"/>
  <c r="IP72" i="4"/>
  <c r="IQ72" i="4"/>
  <c r="IR72" i="4"/>
  <c r="IS72" i="4"/>
  <c r="IT72" i="4"/>
  <c r="IU72" i="4"/>
  <c r="IV72" i="4"/>
  <c r="IW72" i="4"/>
  <c r="IX72" i="4"/>
  <c r="IY72" i="4"/>
  <c r="IZ72" i="4"/>
  <c r="JA72" i="4"/>
  <c r="JC72" i="4"/>
  <c r="JD72" i="4"/>
  <c r="JE72" i="4"/>
  <c r="JF72" i="4"/>
  <c r="JH72" i="4"/>
  <c r="JI72" i="4"/>
  <c r="JJ72" i="4"/>
  <c r="JK72" i="4"/>
  <c r="JL72" i="4"/>
  <c r="JM72" i="4"/>
  <c r="JN72" i="4"/>
  <c r="JO72" i="4"/>
  <c r="JP72" i="4"/>
  <c r="JQ72" i="4"/>
  <c r="JR72" i="4"/>
  <c r="JS72" i="4"/>
  <c r="JT72" i="4"/>
  <c r="JU72" i="4"/>
  <c r="JV72" i="4"/>
  <c r="JW72" i="4"/>
  <c r="JX72" i="4"/>
  <c r="JY72" i="4"/>
  <c r="C73" i="4"/>
  <c r="D73" i="4"/>
  <c r="E73" i="4"/>
  <c r="F73" i="4"/>
  <c r="G73" i="4"/>
  <c r="H73" i="4"/>
  <c r="I73" i="4"/>
  <c r="J73" i="4"/>
  <c r="K73" i="4"/>
  <c r="L73" i="4"/>
  <c r="M73" i="4"/>
  <c r="N73" i="4"/>
  <c r="P73" i="4"/>
  <c r="Q73" i="4"/>
  <c r="R73" i="4"/>
  <c r="S73" i="4"/>
  <c r="U73" i="4"/>
  <c r="V73" i="4"/>
  <c r="W73" i="4"/>
  <c r="X73" i="4"/>
  <c r="Y73" i="4"/>
  <c r="Z73" i="4"/>
  <c r="AA73" i="4"/>
  <c r="AB73" i="4"/>
  <c r="AC73" i="4"/>
  <c r="AD73" i="4"/>
  <c r="AE73" i="4"/>
  <c r="AF73" i="4"/>
  <c r="AG73" i="4"/>
  <c r="AI73" i="4"/>
  <c r="AJ73" i="4"/>
  <c r="AK73" i="4"/>
  <c r="AL73" i="4"/>
  <c r="AN73" i="4"/>
  <c r="AO73" i="4"/>
  <c r="AP73" i="4"/>
  <c r="AQ73" i="4"/>
  <c r="AR73" i="4"/>
  <c r="AS73" i="4"/>
  <c r="AT73" i="4"/>
  <c r="AU73" i="4"/>
  <c r="AV73" i="4"/>
  <c r="AW73" i="4"/>
  <c r="AX73" i="4"/>
  <c r="AY73" i="4"/>
  <c r="AZ73" i="4"/>
  <c r="BB73" i="4"/>
  <c r="BC73" i="4"/>
  <c r="BD73" i="4"/>
  <c r="BE73" i="4"/>
  <c r="BG73" i="4"/>
  <c r="BH73" i="4"/>
  <c r="BI73" i="4"/>
  <c r="BJ73" i="4"/>
  <c r="BK73" i="4"/>
  <c r="BL73" i="4"/>
  <c r="BM73" i="4"/>
  <c r="BN73" i="4"/>
  <c r="BO73" i="4"/>
  <c r="BP73" i="4"/>
  <c r="BQ73" i="4"/>
  <c r="BR73" i="4"/>
  <c r="BS73" i="4"/>
  <c r="BU73" i="4"/>
  <c r="BV73" i="4"/>
  <c r="BW73" i="4"/>
  <c r="BX73" i="4"/>
  <c r="BZ73" i="4"/>
  <c r="CA73" i="4"/>
  <c r="CB73" i="4"/>
  <c r="CC73" i="4"/>
  <c r="CD73" i="4"/>
  <c r="CE73" i="4"/>
  <c r="CF73" i="4"/>
  <c r="CG73" i="4"/>
  <c r="CH73" i="4"/>
  <c r="CI73" i="4"/>
  <c r="CJ73" i="4"/>
  <c r="CK73" i="4"/>
  <c r="CL73" i="4"/>
  <c r="CM73" i="4"/>
  <c r="CN73" i="4"/>
  <c r="CO73" i="4"/>
  <c r="CP73" i="4"/>
  <c r="CQ73" i="4"/>
  <c r="CS73" i="4"/>
  <c r="CT73" i="4"/>
  <c r="CU73" i="4"/>
  <c r="CV73" i="4"/>
  <c r="CW73" i="4"/>
  <c r="CX73" i="4"/>
  <c r="CY73" i="4"/>
  <c r="CZ73" i="4"/>
  <c r="DA73" i="4"/>
  <c r="DB73" i="4"/>
  <c r="DC73" i="4"/>
  <c r="DD73" i="4"/>
  <c r="DE73" i="4"/>
  <c r="DG73" i="4"/>
  <c r="DH73" i="4"/>
  <c r="DI73" i="4"/>
  <c r="DJ73" i="4"/>
  <c r="DL73" i="4"/>
  <c r="DM73" i="4"/>
  <c r="DN73" i="4"/>
  <c r="DO73" i="4"/>
  <c r="DP73" i="4"/>
  <c r="DQ73" i="4"/>
  <c r="DR73" i="4"/>
  <c r="DS73" i="4"/>
  <c r="DT73" i="4"/>
  <c r="DU73" i="4"/>
  <c r="DV73" i="4"/>
  <c r="DW73" i="4"/>
  <c r="DX73" i="4"/>
  <c r="DY73" i="4"/>
  <c r="DZ73" i="4"/>
  <c r="EA73" i="4"/>
  <c r="EB73" i="4"/>
  <c r="EC73" i="4"/>
  <c r="EE73" i="4"/>
  <c r="EF73" i="4"/>
  <c r="EG73" i="4"/>
  <c r="EH73" i="4"/>
  <c r="EI73" i="4"/>
  <c r="EJ73" i="4"/>
  <c r="EK73" i="4"/>
  <c r="EL73" i="4"/>
  <c r="EM73" i="4"/>
  <c r="EN73" i="4"/>
  <c r="EO73" i="4"/>
  <c r="EP73" i="4"/>
  <c r="EQ73" i="4"/>
  <c r="ES73" i="4"/>
  <c r="ET73" i="4"/>
  <c r="EU73" i="4"/>
  <c r="EV73" i="4"/>
  <c r="EX73" i="4"/>
  <c r="EY73" i="4"/>
  <c r="EZ73" i="4"/>
  <c r="FA73" i="4"/>
  <c r="FB73" i="4"/>
  <c r="FC73" i="4"/>
  <c r="FD73" i="4"/>
  <c r="FE73" i="4"/>
  <c r="FF73" i="4"/>
  <c r="FG73" i="4"/>
  <c r="FH73" i="4"/>
  <c r="FI73" i="4"/>
  <c r="FJ73" i="4"/>
  <c r="FK73" i="4"/>
  <c r="FL73" i="4"/>
  <c r="FM73" i="4"/>
  <c r="FN73" i="4"/>
  <c r="FO73" i="4"/>
  <c r="FQ73" i="4"/>
  <c r="FR73" i="4"/>
  <c r="FS73" i="4"/>
  <c r="FT73" i="4"/>
  <c r="FU73" i="4"/>
  <c r="FV73" i="4"/>
  <c r="FW73" i="4"/>
  <c r="FX73" i="4"/>
  <c r="FY73" i="4"/>
  <c r="FZ73" i="4"/>
  <c r="GA73" i="4"/>
  <c r="GB73" i="4"/>
  <c r="GC73" i="4"/>
  <c r="GE73" i="4"/>
  <c r="GF73" i="4"/>
  <c r="GG73" i="4"/>
  <c r="GH73" i="4"/>
  <c r="GJ73" i="4"/>
  <c r="GK73" i="4"/>
  <c r="GL73" i="4"/>
  <c r="GM73" i="4"/>
  <c r="GN73" i="4"/>
  <c r="GO73" i="4"/>
  <c r="GP73" i="4"/>
  <c r="GQ73" i="4"/>
  <c r="GR73" i="4"/>
  <c r="GS73" i="4"/>
  <c r="GT73" i="4"/>
  <c r="GU73" i="4"/>
  <c r="GV73" i="4"/>
  <c r="GX73" i="4"/>
  <c r="GY73" i="4"/>
  <c r="GZ73" i="4"/>
  <c r="HA73" i="4"/>
  <c r="HC73" i="4"/>
  <c r="HD73" i="4"/>
  <c r="HE73" i="4"/>
  <c r="HF73" i="4"/>
  <c r="HG73" i="4"/>
  <c r="HH73" i="4"/>
  <c r="HI73" i="4"/>
  <c r="HJ73" i="4"/>
  <c r="HK73" i="4"/>
  <c r="HL73" i="4"/>
  <c r="HM73" i="4"/>
  <c r="HN73" i="4"/>
  <c r="HO73" i="4"/>
  <c r="HQ73" i="4"/>
  <c r="HR73" i="4"/>
  <c r="HS73" i="4"/>
  <c r="HT73" i="4"/>
  <c r="HV73" i="4"/>
  <c r="HW73" i="4"/>
  <c r="HX73" i="4"/>
  <c r="HY73" i="4"/>
  <c r="HZ73" i="4"/>
  <c r="IA73" i="4"/>
  <c r="IB73" i="4"/>
  <c r="IC73" i="4"/>
  <c r="ID73" i="4"/>
  <c r="IE73" i="4"/>
  <c r="IF73" i="4"/>
  <c r="IG73" i="4"/>
  <c r="IH73" i="4"/>
  <c r="II73" i="4"/>
  <c r="IJ73" i="4"/>
  <c r="IK73" i="4"/>
  <c r="IL73" i="4"/>
  <c r="IM73" i="4"/>
  <c r="IO73" i="4"/>
  <c r="IP73" i="4"/>
  <c r="IQ73" i="4"/>
  <c r="IR73" i="4"/>
  <c r="IS73" i="4"/>
  <c r="IT73" i="4"/>
  <c r="IU73" i="4"/>
  <c r="IV73" i="4"/>
  <c r="IW73" i="4"/>
  <c r="IX73" i="4"/>
  <c r="IY73" i="4"/>
  <c r="IZ73" i="4"/>
  <c r="JA73" i="4"/>
  <c r="JC73" i="4"/>
  <c r="JD73" i="4"/>
  <c r="JE73" i="4"/>
  <c r="JF73" i="4"/>
  <c r="JH73" i="4"/>
  <c r="JI73" i="4"/>
  <c r="JJ73" i="4"/>
  <c r="JK73" i="4"/>
  <c r="JL73" i="4"/>
  <c r="JM73" i="4"/>
  <c r="JN73" i="4"/>
  <c r="JO73" i="4"/>
  <c r="JP73" i="4"/>
  <c r="JQ73" i="4"/>
  <c r="JR73" i="4"/>
  <c r="JS73" i="4"/>
  <c r="JT73" i="4"/>
  <c r="JU73" i="4"/>
  <c r="JV73" i="4"/>
  <c r="JW73" i="4"/>
  <c r="JX73" i="4"/>
  <c r="JY73" i="4"/>
  <c r="B58" i="4"/>
  <c r="B59" i="4"/>
  <c r="B60" i="4"/>
  <c r="B61" i="4"/>
  <c r="B62" i="4"/>
  <c r="B63" i="4"/>
  <c r="B64" i="4"/>
  <c r="B65" i="4"/>
  <c r="B66" i="4"/>
  <c r="B67" i="4"/>
  <c r="B68" i="4"/>
  <c r="B69" i="4"/>
  <c r="B70" i="4"/>
  <c r="B71" i="4"/>
  <c r="B72" i="4"/>
  <c r="B73" i="4"/>
  <c r="U44" i="4"/>
  <c r="V44" i="4"/>
  <c r="W44" i="4"/>
  <c r="X44" i="4"/>
  <c r="Y44" i="4"/>
  <c r="Z44" i="4"/>
  <c r="AA44" i="4"/>
  <c r="AB44" i="4"/>
  <c r="AC44" i="4"/>
  <c r="AD44" i="4"/>
  <c r="AE44" i="4"/>
  <c r="AF44" i="4"/>
  <c r="AG44" i="4"/>
  <c r="AH44" i="4"/>
  <c r="AI44" i="4"/>
  <c r="AJ44" i="4"/>
  <c r="AK44" i="4"/>
  <c r="AL44" i="4"/>
  <c r="AN44" i="4"/>
  <c r="AO44" i="4"/>
  <c r="AP44" i="4"/>
  <c r="AQ44" i="4"/>
  <c r="AR44" i="4"/>
  <c r="AS44" i="4"/>
  <c r="AT44" i="4"/>
  <c r="AU44" i="4"/>
  <c r="AV44" i="4"/>
  <c r="AW44" i="4"/>
  <c r="AX44" i="4"/>
  <c r="AY44" i="4"/>
  <c r="AZ44" i="4"/>
  <c r="BA44" i="4"/>
  <c r="BB44" i="4"/>
  <c r="BC44" i="4"/>
  <c r="BD44" i="4"/>
  <c r="BE44" i="4"/>
  <c r="BG44" i="4"/>
  <c r="BH44" i="4"/>
  <c r="BI44" i="4"/>
  <c r="BJ44" i="4"/>
  <c r="BK44" i="4"/>
  <c r="BL44" i="4"/>
  <c r="BM44" i="4"/>
  <c r="BN44" i="4"/>
  <c r="BO44" i="4"/>
  <c r="BP44" i="4"/>
  <c r="BQ44" i="4"/>
  <c r="BR44" i="4"/>
  <c r="BS44" i="4"/>
  <c r="BT44" i="4"/>
  <c r="BU44" i="4"/>
  <c r="BV44" i="4"/>
  <c r="BW44" i="4"/>
  <c r="BX44" i="4"/>
  <c r="BZ44" i="4"/>
  <c r="CA44" i="4"/>
  <c r="CB44" i="4"/>
  <c r="CC44" i="4"/>
  <c r="CD44" i="4"/>
  <c r="CE44" i="4"/>
  <c r="CF44" i="4"/>
  <c r="CG44" i="4"/>
  <c r="CH44" i="4"/>
  <c r="CI44" i="4"/>
  <c r="CJ44" i="4"/>
  <c r="CK44" i="4"/>
  <c r="CL44" i="4"/>
  <c r="CM44" i="4"/>
  <c r="CN44" i="4"/>
  <c r="CO44" i="4"/>
  <c r="CP44" i="4"/>
  <c r="CQ44" i="4"/>
  <c r="CS44" i="4"/>
  <c r="CT44" i="4"/>
  <c r="CU44" i="4"/>
  <c r="CV44" i="4"/>
  <c r="CW44" i="4"/>
  <c r="CX44" i="4"/>
  <c r="CY44" i="4"/>
  <c r="CZ44" i="4"/>
  <c r="DA44" i="4"/>
  <c r="DB44" i="4"/>
  <c r="DC44" i="4"/>
  <c r="DD44" i="4"/>
  <c r="DE44" i="4"/>
  <c r="DG44" i="4"/>
  <c r="DH44" i="4"/>
  <c r="DI44" i="4"/>
  <c r="DJ44" i="4"/>
  <c r="DL44" i="4"/>
  <c r="DM44" i="4"/>
  <c r="DN44" i="4"/>
  <c r="DO44" i="4"/>
  <c r="DP44" i="4"/>
  <c r="DQ44" i="4"/>
  <c r="DR44" i="4"/>
  <c r="DS44" i="4"/>
  <c r="DT44" i="4"/>
  <c r="DU44" i="4"/>
  <c r="DV44" i="4"/>
  <c r="DW44" i="4"/>
  <c r="DX44" i="4"/>
  <c r="DY44" i="4"/>
  <c r="DZ44" i="4"/>
  <c r="EA44" i="4"/>
  <c r="EB44" i="4"/>
  <c r="EC44" i="4"/>
  <c r="EE44" i="4"/>
  <c r="EF44" i="4"/>
  <c r="EG44" i="4"/>
  <c r="EH44" i="4"/>
  <c r="EI44" i="4"/>
  <c r="EJ44" i="4"/>
  <c r="EK44" i="4"/>
  <c r="EL44" i="4"/>
  <c r="EM44" i="4"/>
  <c r="EN44" i="4"/>
  <c r="EO44" i="4"/>
  <c r="EP44" i="4"/>
  <c r="EQ44" i="4"/>
  <c r="ER44" i="4"/>
  <c r="ES44" i="4"/>
  <c r="ET44" i="4"/>
  <c r="EU44" i="4"/>
  <c r="EV44" i="4"/>
  <c r="EX44" i="4"/>
  <c r="EY44" i="4"/>
  <c r="EZ44" i="4"/>
  <c r="FA44" i="4"/>
  <c r="FB44" i="4"/>
  <c r="FC44" i="4"/>
  <c r="FD44" i="4"/>
  <c r="FE44" i="4"/>
  <c r="FF44" i="4"/>
  <c r="FG44" i="4"/>
  <c r="FH44" i="4"/>
  <c r="FI44" i="4"/>
  <c r="FJ44" i="4"/>
  <c r="FK44" i="4"/>
  <c r="FL44" i="4"/>
  <c r="FM44" i="4"/>
  <c r="FN44" i="4"/>
  <c r="FO44" i="4"/>
  <c r="FQ44" i="4"/>
  <c r="FR44" i="4"/>
  <c r="FS44" i="4"/>
  <c r="FT44" i="4"/>
  <c r="FU44" i="4"/>
  <c r="FV44" i="4"/>
  <c r="FW44" i="4"/>
  <c r="FX44" i="4"/>
  <c r="FY44" i="4"/>
  <c r="FZ44" i="4"/>
  <c r="GA44" i="4"/>
  <c r="GB44" i="4"/>
  <c r="GC44" i="4"/>
  <c r="GD44" i="4"/>
  <c r="GE44" i="4"/>
  <c r="GF44" i="4"/>
  <c r="GG44" i="4"/>
  <c r="GH44" i="4"/>
  <c r="GJ44" i="4"/>
  <c r="GK44" i="4"/>
  <c r="GL44" i="4"/>
  <c r="GM44" i="4"/>
  <c r="GN44" i="4"/>
  <c r="GO44" i="4"/>
  <c r="GP44" i="4"/>
  <c r="GQ44" i="4"/>
  <c r="GR44" i="4"/>
  <c r="GS44" i="4"/>
  <c r="GT44" i="4"/>
  <c r="GU44" i="4"/>
  <c r="GV44" i="4"/>
  <c r="GW44" i="4"/>
  <c r="GX44" i="4"/>
  <c r="GY44" i="4"/>
  <c r="GZ44" i="4"/>
  <c r="HA44" i="4"/>
  <c r="HC44" i="4"/>
  <c r="HD44" i="4"/>
  <c r="HE44" i="4"/>
  <c r="HF44" i="4"/>
  <c r="HG44" i="4"/>
  <c r="HH44" i="4"/>
  <c r="HI44" i="4"/>
  <c r="HJ44" i="4"/>
  <c r="HK44" i="4"/>
  <c r="HL44" i="4"/>
  <c r="HM44" i="4"/>
  <c r="HN44" i="4"/>
  <c r="HO44" i="4"/>
  <c r="HP44" i="4"/>
  <c r="HQ44" i="4"/>
  <c r="HR44" i="4"/>
  <c r="HS44" i="4"/>
  <c r="HT44" i="4"/>
  <c r="HV44" i="4"/>
  <c r="HW44" i="4"/>
  <c r="HX44" i="4"/>
  <c r="HY44" i="4"/>
  <c r="HZ44" i="4"/>
  <c r="IA44" i="4"/>
  <c r="IB44" i="4"/>
  <c r="IC44" i="4"/>
  <c r="ID44" i="4"/>
  <c r="IE44" i="4"/>
  <c r="IF44" i="4"/>
  <c r="IG44" i="4"/>
  <c r="IH44" i="4"/>
  <c r="II44" i="4"/>
  <c r="IJ44" i="4"/>
  <c r="IK44" i="4"/>
  <c r="IL44" i="4"/>
  <c r="IM44" i="4"/>
  <c r="IO44" i="4"/>
  <c r="IP44" i="4"/>
  <c r="IQ44" i="4"/>
  <c r="IR44" i="4"/>
  <c r="IS44" i="4"/>
  <c r="IT44" i="4"/>
  <c r="IU44" i="4"/>
  <c r="IV44" i="4"/>
  <c r="IW44" i="4"/>
  <c r="IX44" i="4"/>
  <c r="IY44" i="4"/>
  <c r="IZ44" i="4"/>
  <c r="JA44" i="4"/>
  <c r="JC44" i="4"/>
  <c r="JD44" i="4"/>
  <c r="JE44" i="4"/>
  <c r="JF44" i="4"/>
  <c r="JH44" i="4"/>
  <c r="JI44" i="4"/>
  <c r="JJ44" i="4"/>
  <c r="JK44" i="4"/>
  <c r="JL44" i="4"/>
  <c r="JM44" i="4"/>
  <c r="JN44" i="4"/>
  <c r="JO44" i="4"/>
  <c r="JP44" i="4"/>
  <c r="JQ44" i="4"/>
  <c r="JR44" i="4"/>
  <c r="JS44" i="4"/>
  <c r="JT44" i="4"/>
  <c r="JU44" i="4"/>
  <c r="JV44" i="4"/>
  <c r="JW44" i="4"/>
  <c r="JX44" i="4"/>
  <c r="JY44" i="4"/>
  <c r="U45" i="4"/>
  <c r="V45" i="4"/>
  <c r="W45" i="4"/>
  <c r="X45" i="4"/>
  <c r="Y45" i="4"/>
  <c r="Z45" i="4"/>
  <c r="AA45" i="4"/>
  <c r="AB45" i="4"/>
  <c r="AC45" i="4"/>
  <c r="AD45" i="4"/>
  <c r="AE45" i="4"/>
  <c r="AF45" i="4"/>
  <c r="AG45" i="4"/>
  <c r="AI45" i="4"/>
  <c r="AJ45" i="4"/>
  <c r="AK45" i="4"/>
  <c r="AL45" i="4"/>
  <c r="AN45" i="4"/>
  <c r="AO45" i="4"/>
  <c r="AP45" i="4"/>
  <c r="AQ45" i="4"/>
  <c r="AR45" i="4"/>
  <c r="AS45" i="4"/>
  <c r="AT45" i="4"/>
  <c r="AU45" i="4"/>
  <c r="AV45" i="4"/>
  <c r="AW45" i="4"/>
  <c r="AX45" i="4"/>
  <c r="AY45" i="4"/>
  <c r="AZ45" i="4"/>
  <c r="BA45" i="4"/>
  <c r="BB45" i="4"/>
  <c r="BC45" i="4"/>
  <c r="BD45" i="4"/>
  <c r="BE45" i="4"/>
  <c r="BG45" i="4"/>
  <c r="BH45" i="4"/>
  <c r="BI45" i="4"/>
  <c r="BJ45" i="4"/>
  <c r="BK45" i="4"/>
  <c r="BL45" i="4"/>
  <c r="BM45" i="4"/>
  <c r="BN45" i="4"/>
  <c r="BO45" i="4"/>
  <c r="BP45" i="4"/>
  <c r="BQ45" i="4"/>
  <c r="BR45" i="4"/>
  <c r="BS45" i="4"/>
  <c r="BU45" i="4"/>
  <c r="BV45" i="4"/>
  <c r="BW45" i="4"/>
  <c r="BX45" i="4"/>
  <c r="BZ45" i="4"/>
  <c r="CA45" i="4"/>
  <c r="CB45" i="4"/>
  <c r="CC45" i="4"/>
  <c r="CD45" i="4"/>
  <c r="CE45" i="4"/>
  <c r="CF45" i="4"/>
  <c r="CG45" i="4"/>
  <c r="CH45" i="4"/>
  <c r="CI45" i="4"/>
  <c r="CJ45" i="4"/>
  <c r="CK45" i="4"/>
  <c r="CL45" i="4"/>
  <c r="CN45" i="4"/>
  <c r="CO45" i="4"/>
  <c r="CP45" i="4"/>
  <c r="CQ45" i="4"/>
  <c r="CS45" i="4"/>
  <c r="CT45" i="4"/>
  <c r="CU45" i="4"/>
  <c r="CV45" i="4"/>
  <c r="CW45" i="4"/>
  <c r="CX45" i="4"/>
  <c r="CY45" i="4"/>
  <c r="CZ45" i="4"/>
  <c r="DA45" i="4"/>
  <c r="DB45" i="4"/>
  <c r="DC45" i="4"/>
  <c r="DD45" i="4"/>
  <c r="DE45" i="4"/>
  <c r="DG45" i="4"/>
  <c r="DH45" i="4"/>
  <c r="DI45" i="4"/>
  <c r="DJ45" i="4"/>
  <c r="DL45" i="4"/>
  <c r="DM45" i="4"/>
  <c r="DN45" i="4"/>
  <c r="DO45" i="4"/>
  <c r="DP45" i="4"/>
  <c r="DQ45" i="4"/>
  <c r="DR45" i="4"/>
  <c r="DS45" i="4"/>
  <c r="DT45" i="4"/>
  <c r="DU45" i="4"/>
  <c r="DV45" i="4"/>
  <c r="DW45" i="4"/>
  <c r="DX45" i="4"/>
  <c r="DY45" i="4"/>
  <c r="DZ45" i="4"/>
  <c r="EA45" i="4"/>
  <c r="EB45" i="4"/>
  <c r="EC45" i="4"/>
  <c r="EE45" i="4"/>
  <c r="EF45" i="4"/>
  <c r="EG45" i="4"/>
  <c r="EH45" i="4"/>
  <c r="EI45" i="4"/>
  <c r="EJ45" i="4"/>
  <c r="EK45" i="4"/>
  <c r="EL45" i="4"/>
  <c r="EM45" i="4"/>
  <c r="EN45" i="4"/>
  <c r="EO45" i="4"/>
  <c r="EP45" i="4"/>
  <c r="EQ45" i="4"/>
  <c r="ES45" i="4"/>
  <c r="ET45" i="4"/>
  <c r="EU45" i="4"/>
  <c r="EV45" i="4"/>
  <c r="EX45" i="4"/>
  <c r="EY45" i="4"/>
  <c r="EZ45" i="4"/>
  <c r="FA45" i="4"/>
  <c r="FB45" i="4"/>
  <c r="FC45" i="4"/>
  <c r="FD45" i="4"/>
  <c r="FE45" i="4"/>
  <c r="FF45" i="4"/>
  <c r="FG45" i="4"/>
  <c r="FH45" i="4"/>
  <c r="FI45" i="4"/>
  <c r="FJ45" i="4"/>
  <c r="FK45" i="4"/>
  <c r="FL45" i="4"/>
  <c r="FM45" i="4"/>
  <c r="FN45" i="4"/>
  <c r="FO45" i="4"/>
  <c r="FQ45" i="4"/>
  <c r="FR45" i="4"/>
  <c r="FS45" i="4"/>
  <c r="FT45" i="4"/>
  <c r="FU45" i="4"/>
  <c r="FV45" i="4"/>
  <c r="FW45" i="4"/>
  <c r="FX45" i="4"/>
  <c r="FY45" i="4"/>
  <c r="FZ45" i="4"/>
  <c r="GA45" i="4"/>
  <c r="GB45" i="4"/>
  <c r="GC45" i="4"/>
  <c r="GE45" i="4"/>
  <c r="GF45" i="4"/>
  <c r="GG45" i="4"/>
  <c r="GH45" i="4"/>
  <c r="GJ45" i="4"/>
  <c r="GK45" i="4"/>
  <c r="GL45" i="4"/>
  <c r="GM45" i="4"/>
  <c r="GN45" i="4"/>
  <c r="GO45" i="4"/>
  <c r="GP45" i="4"/>
  <c r="GQ45" i="4"/>
  <c r="GR45" i="4"/>
  <c r="GS45" i="4"/>
  <c r="GT45" i="4"/>
  <c r="GU45" i="4"/>
  <c r="GV45" i="4"/>
  <c r="GW45" i="4"/>
  <c r="GX45" i="4"/>
  <c r="GY45" i="4"/>
  <c r="GZ45" i="4"/>
  <c r="HA45" i="4"/>
  <c r="HC45" i="4"/>
  <c r="HD45" i="4"/>
  <c r="HE45" i="4"/>
  <c r="HF45" i="4"/>
  <c r="HG45" i="4"/>
  <c r="HH45" i="4"/>
  <c r="HI45" i="4"/>
  <c r="HJ45" i="4"/>
  <c r="HK45" i="4"/>
  <c r="HL45" i="4"/>
  <c r="HM45" i="4"/>
  <c r="HN45" i="4"/>
  <c r="HO45" i="4"/>
  <c r="HQ45" i="4"/>
  <c r="HR45" i="4"/>
  <c r="HS45" i="4"/>
  <c r="HT45" i="4"/>
  <c r="HV45" i="4"/>
  <c r="HW45" i="4"/>
  <c r="HX45" i="4"/>
  <c r="HY45" i="4"/>
  <c r="HZ45" i="4"/>
  <c r="IA45" i="4"/>
  <c r="IB45" i="4"/>
  <c r="IC45" i="4"/>
  <c r="ID45" i="4"/>
  <c r="IE45" i="4"/>
  <c r="IF45" i="4"/>
  <c r="IG45" i="4"/>
  <c r="IH45" i="4"/>
  <c r="IJ45" i="4"/>
  <c r="IK45" i="4"/>
  <c r="IL45" i="4"/>
  <c r="IM45" i="4"/>
  <c r="IO45" i="4"/>
  <c r="IP45" i="4"/>
  <c r="IQ45" i="4"/>
  <c r="IR45" i="4"/>
  <c r="IS45" i="4"/>
  <c r="IT45" i="4"/>
  <c r="IU45" i="4"/>
  <c r="IV45" i="4"/>
  <c r="IW45" i="4"/>
  <c r="IX45" i="4"/>
  <c r="IY45" i="4"/>
  <c r="IZ45" i="4"/>
  <c r="JA45" i="4"/>
  <c r="JC45" i="4"/>
  <c r="JD45" i="4"/>
  <c r="JE45" i="4"/>
  <c r="JF45" i="4"/>
  <c r="JH45" i="4"/>
  <c r="JI45" i="4"/>
  <c r="JJ45" i="4"/>
  <c r="JK45" i="4"/>
  <c r="JL45" i="4"/>
  <c r="JM45" i="4"/>
  <c r="JN45" i="4"/>
  <c r="JO45" i="4"/>
  <c r="JP45" i="4"/>
  <c r="JQ45" i="4"/>
  <c r="JR45" i="4"/>
  <c r="JS45" i="4"/>
  <c r="JT45" i="4"/>
  <c r="JU45" i="4"/>
  <c r="JV45" i="4"/>
  <c r="JW45" i="4"/>
  <c r="JX45" i="4"/>
  <c r="JY45" i="4"/>
  <c r="U46" i="4"/>
  <c r="V46" i="4"/>
  <c r="W46" i="4"/>
  <c r="X46" i="4"/>
  <c r="Y46" i="4"/>
  <c r="Z46" i="4"/>
  <c r="AA46" i="4"/>
  <c r="AB46" i="4"/>
  <c r="AC46" i="4"/>
  <c r="AD46" i="4"/>
  <c r="AE46" i="4"/>
  <c r="AF46" i="4"/>
  <c r="AG46" i="4"/>
  <c r="AH46" i="4"/>
  <c r="AI46" i="4"/>
  <c r="AJ46" i="4"/>
  <c r="AK46" i="4"/>
  <c r="AL46" i="4"/>
  <c r="AN46" i="4"/>
  <c r="AO46" i="4"/>
  <c r="AP46" i="4"/>
  <c r="AQ46" i="4"/>
  <c r="AR46" i="4"/>
  <c r="AS46" i="4"/>
  <c r="AT46" i="4"/>
  <c r="AU46" i="4"/>
  <c r="AV46" i="4"/>
  <c r="AW46" i="4"/>
  <c r="AX46" i="4"/>
  <c r="AY46" i="4"/>
  <c r="AZ46" i="4"/>
  <c r="BA46" i="4"/>
  <c r="BB46" i="4"/>
  <c r="BC46" i="4"/>
  <c r="BD46" i="4"/>
  <c r="BE46" i="4"/>
  <c r="BG46" i="4"/>
  <c r="BH46" i="4"/>
  <c r="BI46" i="4"/>
  <c r="BJ46" i="4"/>
  <c r="BK46" i="4"/>
  <c r="BL46" i="4"/>
  <c r="BM46" i="4"/>
  <c r="BN46" i="4"/>
  <c r="BO46" i="4"/>
  <c r="BP46" i="4"/>
  <c r="BQ46" i="4"/>
  <c r="BR46" i="4"/>
  <c r="BS46" i="4"/>
  <c r="BT46" i="4"/>
  <c r="BU46" i="4"/>
  <c r="BV46" i="4"/>
  <c r="BW46" i="4"/>
  <c r="BX46" i="4"/>
  <c r="BZ46" i="4"/>
  <c r="CA46" i="4"/>
  <c r="CB46" i="4"/>
  <c r="CC46" i="4"/>
  <c r="CD46" i="4"/>
  <c r="CE46" i="4"/>
  <c r="CF46" i="4"/>
  <c r="CG46" i="4"/>
  <c r="CH46" i="4"/>
  <c r="CI46" i="4"/>
  <c r="CJ46" i="4"/>
  <c r="CK46" i="4"/>
  <c r="CL46" i="4"/>
  <c r="CM46" i="4"/>
  <c r="CN46" i="4"/>
  <c r="CO46" i="4"/>
  <c r="CP46" i="4"/>
  <c r="CQ46" i="4"/>
  <c r="CS46" i="4"/>
  <c r="CT46" i="4"/>
  <c r="CU46" i="4"/>
  <c r="CV46" i="4"/>
  <c r="CW46" i="4"/>
  <c r="CX46" i="4"/>
  <c r="CY46" i="4"/>
  <c r="CZ46" i="4"/>
  <c r="DA46" i="4"/>
  <c r="DB46" i="4"/>
  <c r="DC46" i="4"/>
  <c r="DD46" i="4"/>
  <c r="DE46" i="4"/>
  <c r="DF46" i="4"/>
  <c r="DG46" i="4"/>
  <c r="DH46" i="4"/>
  <c r="DI46" i="4"/>
  <c r="DJ46" i="4"/>
  <c r="DL46" i="4"/>
  <c r="DM46" i="4"/>
  <c r="DN46" i="4"/>
  <c r="DO46" i="4"/>
  <c r="DP46" i="4"/>
  <c r="DQ46" i="4"/>
  <c r="DR46" i="4"/>
  <c r="DS46" i="4"/>
  <c r="DT46" i="4"/>
  <c r="DU46" i="4"/>
  <c r="DV46" i="4"/>
  <c r="DW46" i="4"/>
  <c r="DX46" i="4"/>
  <c r="DZ46" i="4"/>
  <c r="EA46" i="4"/>
  <c r="EB46" i="4"/>
  <c r="EC46" i="4"/>
  <c r="EE46" i="4"/>
  <c r="EF46" i="4"/>
  <c r="EG46" i="4"/>
  <c r="EH46" i="4"/>
  <c r="EI46" i="4"/>
  <c r="EJ46" i="4"/>
  <c r="EK46" i="4"/>
  <c r="EL46" i="4"/>
  <c r="EM46" i="4"/>
  <c r="EN46" i="4"/>
  <c r="EO46" i="4"/>
  <c r="EP46" i="4"/>
  <c r="EQ46" i="4"/>
  <c r="ER46" i="4"/>
  <c r="ES46" i="4"/>
  <c r="ET46" i="4"/>
  <c r="EU46" i="4"/>
  <c r="EV46" i="4"/>
  <c r="EX46" i="4"/>
  <c r="EY46" i="4"/>
  <c r="EZ46" i="4"/>
  <c r="FA46" i="4"/>
  <c r="FB46" i="4"/>
  <c r="FC46" i="4"/>
  <c r="FD46" i="4"/>
  <c r="FE46" i="4"/>
  <c r="FF46" i="4"/>
  <c r="FG46" i="4"/>
  <c r="FH46" i="4"/>
  <c r="FI46" i="4"/>
  <c r="FJ46" i="4"/>
  <c r="FK46" i="4"/>
  <c r="FL46" i="4"/>
  <c r="FM46" i="4"/>
  <c r="FN46" i="4"/>
  <c r="FO46" i="4"/>
  <c r="FQ46" i="4"/>
  <c r="FR46" i="4"/>
  <c r="FS46" i="4"/>
  <c r="FT46" i="4"/>
  <c r="FU46" i="4"/>
  <c r="FV46" i="4"/>
  <c r="FW46" i="4"/>
  <c r="FX46" i="4"/>
  <c r="FY46" i="4"/>
  <c r="FZ46" i="4"/>
  <c r="GA46" i="4"/>
  <c r="GB46" i="4"/>
  <c r="GC46" i="4"/>
  <c r="GD46" i="4"/>
  <c r="GE46" i="4"/>
  <c r="GF46" i="4"/>
  <c r="GG46" i="4"/>
  <c r="GH46" i="4"/>
  <c r="GJ46" i="4"/>
  <c r="GK46" i="4"/>
  <c r="GL46" i="4"/>
  <c r="GM46" i="4"/>
  <c r="GN46" i="4"/>
  <c r="GO46" i="4"/>
  <c r="GP46" i="4"/>
  <c r="GQ46" i="4"/>
  <c r="GR46" i="4"/>
  <c r="GS46" i="4"/>
  <c r="GT46" i="4"/>
  <c r="GU46" i="4"/>
  <c r="GV46" i="4"/>
  <c r="GW46" i="4"/>
  <c r="GX46" i="4"/>
  <c r="GY46" i="4"/>
  <c r="GZ46" i="4"/>
  <c r="HA46" i="4"/>
  <c r="HC46" i="4"/>
  <c r="HD46" i="4"/>
  <c r="HE46" i="4"/>
  <c r="HF46" i="4"/>
  <c r="HG46" i="4"/>
  <c r="HH46" i="4"/>
  <c r="HI46" i="4"/>
  <c r="HJ46" i="4"/>
  <c r="HK46" i="4"/>
  <c r="HL46" i="4"/>
  <c r="HM46" i="4"/>
  <c r="HN46" i="4"/>
  <c r="HO46" i="4"/>
  <c r="HP46" i="4"/>
  <c r="HQ46" i="4"/>
  <c r="HR46" i="4"/>
  <c r="HS46" i="4"/>
  <c r="HT46" i="4"/>
  <c r="HV46" i="4"/>
  <c r="HW46" i="4"/>
  <c r="HX46" i="4"/>
  <c r="HY46" i="4"/>
  <c r="HZ46" i="4"/>
  <c r="IA46" i="4"/>
  <c r="IB46" i="4"/>
  <c r="IC46" i="4"/>
  <c r="ID46" i="4"/>
  <c r="IE46" i="4"/>
  <c r="IF46" i="4"/>
  <c r="IG46" i="4"/>
  <c r="IH46" i="4"/>
  <c r="II46" i="4"/>
  <c r="IJ46" i="4"/>
  <c r="IK46" i="4"/>
  <c r="IL46" i="4"/>
  <c r="IM46" i="4"/>
  <c r="IO46" i="4"/>
  <c r="IP46" i="4"/>
  <c r="IQ46" i="4"/>
  <c r="IR46" i="4"/>
  <c r="IS46" i="4"/>
  <c r="IT46" i="4"/>
  <c r="IU46" i="4"/>
  <c r="IV46" i="4"/>
  <c r="IW46" i="4"/>
  <c r="IX46" i="4"/>
  <c r="IY46" i="4"/>
  <c r="IZ46" i="4"/>
  <c r="JA46" i="4"/>
  <c r="JB46" i="4"/>
  <c r="JC46" i="4"/>
  <c r="JD46" i="4"/>
  <c r="JE46" i="4"/>
  <c r="JF46" i="4"/>
  <c r="JH46" i="4"/>
  <c r="JI46" i="4"/>
  <c r="JJ46" i="4"/>
  <c r="JK46" i="4"/>
  <c r="JL46" i="4"/>
  <c r="JM46" i="4"/>
  <c r="JN46" i="4"/>
  <c r="JO46" i="4"/>
  <c r="JP46" i="4"/>
  <c r="JQ46" i="4"/>
  <c r="JR46" i="4"/>
  <c r="JS46" i="4"/>
  <c r="JT46" i="4"/>
  <c r="JV46" i="4"/>
  <c r="JW46" i="4"/>
  <c r="JX46" i="4"/>
  <c r="JY46" i="4"/>
  <c r="U47" i="4"/>
  <c r="V47" i="4"/>
  <c r="W47" i="4"/>
  <c r="X47" i="4"/>
  <c r="Y47" i="4"/>
  <c r="Z47" i="4"/>
  <c r="AA47" i="4"/>
  <c r="AB47" i="4"/>
  <c r="AC47" i="4"/>
  <c r="AD47" i="4"/>
  <c r="AE47" i="4"/>
  <c r="AF47" i="4"/>
  <c r="AG47" i="4"/>
  <c r="AH47" i="4"/>
  <c r="AI47" i="4"/>
  <c r="AJ47" i="4"/>
  <c r="AK47" i="4"/>
  <c r="AL47" i="4"/>
  <c r="AN47" i="4"/>
  <c r="AO47" i="4"/>
  <c r="AP47" i="4"/>
  <c r="AQ47" i="4"/>
  <c r="AR47" i="4"/>
  <c r="AS47" i="4"/>
  <c r="AT47" i="4"/>
  <c r="AU47" i="4"/>
  <c r="AV47" i="4"/>
  <c r="AW47" i="4"/>
  <c r="AX47" i="4"/>
  <c r="AY47" i="4"/>
  <c r="AZ47" i="4"/>
  <c r="BB47" i="4"/>
  <c r="BC47" i="4"/>
  <c r="BD47" i="4"/>
  <c r="BE47" i="4"/>
  <c r="BG47" i="4"/>
  <c r="BH47" i="4"/>
  <c r="BI47" i="4"/>
  <c r="BJ47" i="4"/>
  <c r="BK47" i="4"/>
  <c r="BL47" i="4"/>
  <c r="BM47" i="4"/>
  <c r="BN47" i="4"/>
  <c r="BO47" i="4"/>
  <c r="BP47" i="4"/>
  <c r="BQ47" i="4"/>
  <c r="BR47" i="4"/>
  <c r="BS47" i="4"/>
  <c r="BU47" i="4"/>
  <c r="BV47" i="4"/>
  <c r="BW47" i="4"/>
  <c r="BX47" i="4"/>
  <c r="BZ47" i="4"/>
  <c r="CA47" i="4"/>
  <c r="CB47" i="4"/>
  <c r="CC47" i="4"/>
  <c r="CD47" i="4"/>
  <c r="CE47" i="4"/>
  <c r="CF47" i="4"/>
  <c r="CG47" i="4"/>
  <c r="CH47" i="4"/>
  <c r="CI47" i="4"/>
  <c r="CJ47" i="4"/>
  <c r="CK47" i="4"/>
  <c r="CL47" i="4"/>
  <c r="CN47" i="4"/>
  <c r="CO47" i="4"/>
  <c r="CP47" i="4"/>
  <c r="CQ47" i="4"/>
  <c r="CS47" i="4"/>
  <c r="CT47" i="4"/>
  <c r="CU47" i="4"/>
  <c r="CV47" i="4"/>
  <c r="CW47" i="4"/>
  <c r="CX47" i="4"/>
  <c r="CY47" i="4"/>
  <c r="CZ47" i="4"/>
  <c r="DA47" i="4"/>
  <c r="DB47" i="4"/>
  <c r="DC47" i="4"/>
  <c r="DD47" i="4"/>
  <c r="DE47" i="4"/>
  <c r="DF47" i="4"/>
  <c r="DG47" i="4"/>
  <c r="DH47" i="4"/>
  <c r="DI47" i="4"/>
  <c r="DJ47" i="4"/>
  <c r="DL47" i="4"/>
  <c r="DM47" i="4"/>
  <c r="DN47" i="4"/>
  <c r="DO47" i="4"/>
  <c r="DP47" i="4"/>
  <c r="DQ47" i="4"/>
  <c r="DR47" i="4"/>
  <c r="DS47" i="4"/>
  <c r="DT47" i="4"/>
  <c r="DU47" i="4"/>
  <c r="DV47" i="4"/>
  <c r="DW47" i="4"/>
  <c r="DX47" i="4"/>
  <c r="DZ47" i="4"/>
  <c r="EA47" i="4"/>
  <c r="EB47" i="4"/>
  <c r="EC47" i="4"/>
  <c r="EE47" i="4"/>
  <c r="EF47" i="4"/>
  <c r="EG47" i="4"/>
  <c r="EH47" i="4"/>
  <c r="EI47" i="4"/>
  <c r="EJ47" i="4"/>
  <c r="EK47" i="4"/>
  <c r="EL47" i="4"/>
  <c r="EM47" i="4"/>
  <c r="EN47" i="4"/>
  <c r="EO47" i="4"/>
  <c r="EP47" i="4"/>
  <c r="EQ47" i="4"/>
  <c r="ER47" i="4"/>
  <c r="ES47" i="4"/>
  <c r="ET47" i="4"/>
  <c r="EU47" i="4"/>
  <c r="EV47" i="4"/>
  <c r="EX47" i="4"/>
  <c r="EY47" i="4"/>
  <c r="EZ47" i="4"/>
  <c r="FA47" i="4"/>
  <c r="FB47" i="4"/>
  <c r="FC47" i="4"/>
  <c r="FD47" i="4"/>
  <c r="FE47" i="4"/>
  <c r="FF47" i="4"/>
  <c r="FG47" i="4"/>
  <c r="FH47" i="4"/>
  <c r="FI47" i="4"/>
  <c r="FJ47" i="4"/>
  <c r="FL47" i="4"/>
  <c r="FM47" i="4"/>
  <c r="FN47" i="4"/>
  <c r="FO47" i="4"/>
  <c r="FQ47" i="4"/>
  <c r="FR47" i="4"/>
  <c r="FS47" i="4"/>
  <c r="FT47" i="4"/>
  <c r="FU47" i="4"/>
  <c r="FV47" i="4"/>
  <c r="FW47" i="4"/>
  <c r="FX47" i="4"/>
  <c r="FY47" i="4"/>
  <c r="FZ47" i="4"/>
  <c r="GA47" i="4"/>
  <c r="GB47" i="4"/>
  <c r="GC47" i="4"/>
  <c r="GD47" i="4"/>
  <c r="GE47" i="4"/>
  <c r="GF47" i="4"/>
  <c r="GG47" i="4"/>
  <c r="GH47" i="4"/>
  <c r="GJ47" i="4"/>
  <c r="GK47" i="4"/>
  <c r="GL47" i="4"/>
  <c r="GM47" i="4"/>
  <c r="GN47" i="4"/>
  <c r="GO47" i="4"/>
  <c r="GP47" i="4"/>
  <c r="GQ47" i="4"/>
  <c r="GR47" i="4"/>
  <c r="GS47" i="4"/>
  <c r="GT47" i="4"/>
  <c r="GU47" i="4"/>
  <c r="GV47" i="4"/>
  <c r="GX47" i="4"/>
  <c r="GY47" i="4"/>
  <c r="GZ47" i="4"/>
  <c r="HA47" i="4"/>
  <c r="HC47" i="4"/>
  <c r="HD47" i="4"/>
  <c r="HE47" i="4"/>
  <c r="HF47" i="4"/>
  <c r="HG47" i="4"/>
  <c r="HH47" i="4"/>
  <c r="HI47" i="4"/>
  <c r="HJ47" i="4"/>
  <c r="HK47" i="4"/>
  <c r="HL47" i="4"/>
  <c r="HM47" i="4"/>
  <c r="HN47" i="4"/>
  <c r="HO47" i="4"/>
  <c r="HQ47" i="4"/>
  <c r="HR47" i="4"/>
  <c r="HS47" i="4"/>
  <c r="HT47" i="4"/>
  <c r="HV47" i="4"/>
  <c r="HW47" i="4"/>
  <c r="HX47" i="4"/>
  <c r="HY47" i="4"/>
  <c r="HZ47" i="4"/>
  <c r="IA47" i="4"/>
  <c r="IB47" i="4"/>
  <c r="IC47" i="4"/>
  <c r="ID47" i="4"/>
  <c r="IE47" i="4"/>
  <c r="IF47" i="4"/>
  <c r="IG47" i="4"/>
  <c r="IH47" i="4"/>
  <c r="IJ47" i="4"/>
  <c r="IK47" i="4"/>
  <c r="IL47" i="4"/>
  <c r="IM47" i="4"/>
  <c r="IO47" i="4"/>
  <c r="IP47" i="4"/>
  <c r="IQ47" i="4"/>
  <c r="IR47" i="4"/>
  <c r="IS47" i="4"/>
  <c r="IT47" i="4"/>
  <c r="IU47" i="4"/>
  <c r="IV47" i="4"/>
  <c r="IW47" i="4"/>
  <c r="IX47" i="4"/>
  <c r="IY47" i="4"/>
  <c r="IZ47" i="4"/>
  <c r="JA47" i="4"/>
  <c r="JB47" i="4"/>
  <c r="JC47" i="4"/>
  <c r="JD47" i="4"/>
  <c r="JE47" i="4"/>
  <c r="JF47" i="4"/>
  <c r="JH47" i="4"/>
  <c r="JI47" i="4"/>
  <c r="JJ47" i="4"/>
  <c r="JK47" i="4"/>
  <c r="JL47" i="4"/>
  <c r="JM47" i="4"/>
  <c r="JN47" i="4"/>
  <c r="JO47" i="4"/>
  <c r="JP47" i="4"/>
  <c r="JQ47" i="4"/>
  <c r="JR47" i="4"/>
  <c r="JS47" i="4"/>
  <c r="JT47" i="4"/>
  <c r="JV47" i="4"/>
  <c r="JW47" i="4"/>
  <c r="JX47" i="4"/>
  <c r="JY47" i="4"/>
  <c r="U48" i="4"/>
  <c r="V48" i="4"/>
  <c r="W48" i="4"/>
  <c r="X48" i="4"/>
  <c r="Y48" i="4"/>
  <c r="Z48" i="4"/>
  <c r="AA48" i="4"/>
  <c r="AB48" i="4"/>
  <c r="AC48" i="4"/>
  <c r="AD48" i="4"/>
  <c r="AE48" i="4"/>
  <c r="AF48" i="4"/>
  <c r="AG48" i="4"/>
  <c r="AH48" i="4"/>
  <c r="AI48" i="4"/>
  <c r="AJ48" i="4"/>
  <c r="AK48" i="4"/>
  <c r="AL48" i="4"/>
  <c r="AN48" i="4"/>
  <c r="AO48" i="4"/>
  <c r="AP48" i="4"/>
  <c r="AQ48" i="4"/>
  <c r="AR48" i="4"/>
  <c r="AS48" i="4"/>
  <c r="AT48" i="4"/>
  <c r="AU48" i="4"/>
  <c r="AV48" i="4"/>
  <c r="AW48" i="4"/>
  <c r="AX48" i="4"/>
  <c r="AY48" i="4"/>
  <c r="AZ48" i="4"/>
  <c r="BA48" i="4"/>
  <c r="BB48" i="4"/>
  <c r="BC48" i="4"/>
  <c r="BD48" i="4"/>
  <c r="BE48" i="4"/>
  <c r="BG48" i="4"/>
  <c r="BH48" i="4"/>
  <c r="BI48" i="4"/>
  <c r="BJ48" i="4"/>
  <c r="BK48" i="4"/>
  <c r="BL48" i="4"/>
  <c r="BM48" i="4"/>
  <c r="BN48" i="4"/>
  <c r="BO48" i="4"/>
  <c r="BP48" i="4"/>
  <c r="BQ48" i="4"/>
  <c r="BR48" i="4"/>
  <c r="BS48" i="4"/>
  <c r="BT48" i="4"/>
  <c r="BU48" i="4"/>
  <c r="BV48" i="4"/>
  <c r="BW48" i="4"/>
  <c r="BX48" i="4"/>
  <c r="BZ48" i="4"/>
  <c r="CA48" i="4"/>
  <c r="CB48" i="4"/>
  <c r="CC48" i="4"/>
  <c r="CD48" i="4"/>
  <c r="CE48" i="4"/>
  <c r="CF48" i="4"/>
  <c r="CG48" i="4"/>
  <c r="CH48" i="4"/>
  <c r="CI48" i="4"/>
  <c r="CJ48" i="4"/>
  <c r="CK48" i="4"/>
  <c r="CL48" i="4"/>
  <c r="CM48" i="4"/>
  <c r="CN48" i="4"/>
  <c r="CO48" i="4"/>
  <c r="CP48" i="4"/>
  <c r="CQ48" i="4"/>
  <c r="CS48" i="4"/>
  <c r="CT48" i="4"/>
  <c r="CU48" i="4"/>
  <c r="CV48" i="4"/>
  <c r="CW48" i="4"/>
  <c r="CX48" i="4"/>
  <c r="CY48" i="4"/>
  <c r="CZ48" i="4"/>
  <c r="DA48" i="4"/>
  <c r="DB48" i="4"/>
  <c r="DC48" i="4"/>
  <c r="DD48" i="4"/>
  <c r="DE48" i="4"/>
  <c r="DF48" i="4"/>
  <c r="DG48" i="4"/>
  <c r="DH48" i="4"/>
  <c r="DI48" i="4"/>
  <c r="DJ48" i="4"/>
  <c r="DL48" i="4"/>
  <c r="DM48" i="4"/>
  <c r="DN48" i="4"/>
  <c r="DO48" i="4"/>
  <c r="DP48" i="4"/>
  <c r="DQ48" i="4"/>
  <c r="DR48" i="4"/>
  <c r="DS48" i="4"/>
  <c r="DT48" i="4"/>
  <c r="DU48" i="4"/>
  <c r="DV48" i="4"/>
  <c r="DW48" i="4"/>
  <c r="DX48" i="4"/>
  <c r="DY48" i="4"/>
  <c r="DZ48" i="4"/>
  <c r="EA48" i="4"/>
  <c r="EB48" i="4"/>
  <c r="EC48" i="4"/>
  <c r="EE48" i="4"/>
  <c r="EF48" i="4"/>
  <c r="EG48" i="4"/>
  <c r="EH48" i="4"/>
  <c r="EI48" i="4"/>
  <c r="EJ48" i="4"/>
  <c r="EK48" i="4"/>
  <c r="EL48" i="4"/>
  <c r="EM48" i="4"/>
  <c r="EN48" i="4"/>
  <c r="EO48" i="4"/>
  <c r="EP48" i="4"/>
  <c r="EQ48" i="4"/>
  <c r="ER48" i="4"/>
  <c r="ES48" i="4"/>
  <c r="ET48" i="4"/>
  <c r="EU48" i="4"/>
  <c r="EV48" i="4"/>
  <c r="EX48" i="4"/>
  <c r="EY48" i="4"/>
  <c r="EZ48" i="4"/>
  <c r="FA48" i="4"/>
  <c r="FB48" i="4"/>
  <c r="FC48" i="4"/>
  <c r="FD48" i="4"/>
  <c r="FE48" i="4"/>
  <c r="FF48" i="4"/>
  <c r="FG48" i="4"/>
  <c r="FH48" i="4"/>
  <c r="FI48" i="4"/>
  <c r="FJ48" i="4"/>
  <c r="FK48" i="4"/>
  <c r="FL48" i="4"/>
  <c r="FM48" i="4"/>
  <c r="FN48" i="4"/>
  <c r="FO48" i="4"/>
  <c r="FQ48" i="4"/>
  <c r="FR48" i="4"/>
  <c r="FS48" i="4"/>
  <c r="FT48" i="4"/>
  <c r="FU48" i="4"/>
  <c r="FV48" i="4"/>
  <c r="FW48" i="4"/>
  <c r="FX48" i="4"/>
  <c r="FY48" i="4"/>
  <c r="FZ48" i="4"/>
  <c r="GA48" i="4"/>
  <c r="GB48" i="4"/>
  <c r="GC48" i="4"/>
  <c r="GD48" i="4"/>
  <c r="GE48" i="4"/>
  <c r="GF48" i="4"/>
  <c r="GG48" i="4"/>
  <c r="GH48" i="4"/>
  <c r="GJ48" i="4"/>
  <c r="GK48" i="4"/>
  <c r="GL48" i="4"/>
  <c r="GM48" i="4"/>
  <c r="GN48" i="4"/>
  <c r="GO48" i="4"/>
  <c r="GP48" i="4"/>
  <c r="GQ48" i="4"/>
  <c r="GR48" i="4"/>
  <c r="GS48" i="4"/>
  <c r="GT48" i="4"/>
  <c r="GU48" i="4"/>
  <c r="GV48" i="4"/>
  <c r="GX48" i="4"/>
  <c r="GY48" i="4"/>
  <c r="GZ48" i="4"/>
  <c r="HA48" i="4"/>
  <c r="HC48" i="4"/>
  <c r="HD48" i="4"/>
  <c r="HE48" i="4"/>
  <c r="HF48" i="4"/>
  <c r="HG48" i="4"/>
  <c r="HH48" i="4"/>
  <c r="HI48" i="4"/>
  <c r="HJ48" i="4"/>
  <c r="HK48" i="4"/>
  <c r="HL48" i="4"/>
  <c r="HM48" i="4"/>
  <c r="HN48" i="4"/>
  <c r="HO48" i="4"/>
  <c r="HP48" i="4"/>
  <c r="HQ48" i="4"/>
  <c r="HR48" i="4"/>
  <c r="HS48" i="4"/>
  <c r="HT48" i="4"/>
  <c r="HV48" i="4"/>
  <c r="HW48" i="4"/>
  <c r="HX48" i="4"/>
  <c r="HY48" i="4"/>
  <c r="HZ48" i="4"/>
  <c r="IA48" i="4"/>
  <c r="IB48" i="4"/>
  <c r="IC48" i="4"/>
  <c r="ID48" i="4"/>
  <c r="IE48" i="4"/>
  <c r="IF48" i="4"/>
  <c r="IG48" i="4"/>
  <c r="IH48" i="4"/>
  <c r="II48" i="4"/>
  <c r="IJ48" i="4"/>
  <c r="IK48" i="4"/>
  <c r="IL48" i="4"/>
  <c r="IM48" i="4"/>
  <c r="IO48" i="4"/>
  <c r="IP48" i="4"/>
  <c r="IQ48" i="4"/>
  <c r="IR48" i="4"/>
  <c r="IS48" i="4"/>
  <c r="IT48" i="4"/>
  <c r="IU48" i="4"/>
  <c r="IV48" i="4"/>
  <c r="IW48" i="4"/>
  <c r="IX48" i="4"/>
  <c r="IY48" i="4"/>
  <c r="IZ48" i="4"/>
  <c r="JA48" i="4"/>
  <c r="JB48" i="4"/>
  <c r="JC48" i="4"/>
  <c r="JD48" i="4"/>
  <c r="JE48" i="4"/>
  <c r="JF48" i="4"/>
  <c r="JH48" i="4"/>
  <c r="JI48" i="4"/>
  <c r="JJ48" i="4"/>
  <c r="JK48" i="4"/>
  <c r="JL48" i="4"/>
  <c r="JM48" i="4"/>
  <c r="JN48" i="4"/>
  <c r="JO48" i="4"/>
  <c r="JP48" i="4"/>
  <c r="JQ48" i="4"/>
  <c r="JR48" i="4"/>
  <c r="JS48" i="4"/>
  <c r="JT48" i="4"/>
  <c r="JU48" i="4"/>
  <c r="JV48" i="4"/>
  <c r="JW48" i="4"/>
  <c r="JX48" i="4"/>
  <c r="JY48" i="4"/>
  <c r="U49" i="4"/>
  <c r="V49" i="4"/>
  <c r="W49" i="4"/>
  <c r="X49" i="4"/>
  <c r="Y49" i="4"/>
  <c r="Z49" i="4"/>
  <c r="AA49" i="4"/>
  <c r="AB49" i="4"/>
  <c r="AC49" i="4"/>
  <c r="AD49" i="4"/>
  <c r="AE49" i="4"/>
  <c r="AF49" i="4"/>
  <c r="AG49" i="4"/>
  <c r="AI49" i="4"/>
  <c r="AJ49" i="4"/>
  <c r="AK49" i="4"/>
  <c r="AL49" i="4"/>
  <c r="AN49" i="4"/>
  <c r="AO49" i="4"/>
  <c r="AP49" i="4"/>
  <c r="AQ49" i="4"/>
  <c r="AR49" i="4"/>
  <c r="AS49" i="4"/>
  <c r="AT49" i="4"/>
  <c r="AU49" i="4"/>
  <c r="AV49" i="4"/>
  <c r="AW49" i="4"/>
  <c r="AX49" i="4"/>
  <c r="AY49" i="4"/>
  <c r="AZ49" i="4"/>
  <c r="BA49" i="4"/>
  <c r="BB49" i="4"/>
  <c r="BC49" i="4"/>
  <c r="BD49" i="4"/>
  <c r="BE49" i="4"/>
  <c r="BG49" i="4"/>
  <c r="BH49" i="4"/>
  <c r="BI49" i="4"/>
  <c r="BJ49" i="4"/>
  <c r="BK49" i="4"/>
  <c r="BL49" i="4"/>
  <c r="BM49" i="4"/>
  <c r="BN49" i="4"/>
  <c r="BO49" i="4"/>
  <c r="BP49" i="4"/>
  <c r="BQ49" i="4"/>
  <c r="BR49" i="4"/>
  <c r="BS49" i="4"/>
  <c r="BU49" i="4"/>
  <c r="BV49" i="4"/>
  <c r="BW49" i="4"/>
  <c r="BX49" i="4"/>
  <c r="BZ49" i="4"/>
  <c r="CA49" i="4"/>
  <c r="CB49" i="4"/>
  <c r="CC49" i="4"/>
  <c r="CD49" i="4"/>
  <c r="CE49" i="4"/>
  <c r="CF49" i="4"/>
  <c r="CG49" i="4"/>
  <c r="CH49" i="4"/>
  <c r="CI49" i="4"/>
  <c r="CJ49" i="4"/>
  <c r="CK49" i="4"/>
  <c r="CL49" i="4"/>
  <c r="CM49" i="4"/>
  <c r="CN49" i="4"/>
  <c r="CO49" i="4"/>
  <c r="CP49" i="4"/>
  <c r="CQ49" i="4"/>
  <c r="CS49" i="4"/>
  <c r="CT49" i="4"/>
  <c r="CU49" i="4"/>
  <c r="CV49" i="4"/>
  <c r="CW49" i="4"/>
  <c r="CX49" i="4"/>
  <c r="CY49" i="4"/>
  <c r="CZ49" i="4"/>
  <c r="DA49" i="4"/>
  <c r="DB49" i="4"/>
  <c r="DC49" i="4"/>
  <c r="DD49" i="4"/>
  <c r="DE49" i="4"/>
  <c r="DG49" i="4"/>
  <c r="DH49" i="4"/>
  <c r="DI49" i="4"/>
  <c r="DJ49" i="4"/>
  <c r="DL49" i="4"/>
  <c r="DM49" i="4"/>
  <c r="DN49" i="4"/>
  <c r="DO49" i="4"/>
  <c r="DP49" i="4"/>
  <c r="DQ49" i="4"/>
  <c r="DR49" i="4"/>
  <c r="DS49" i="4"/>
  <c r="DT49" i="4"/>
  <c r="DU49" i="4"/>
  <c r="DV49" i="4"/>
  <c r="DW49" i="4"/>
  <c r="DX49" i="4"/>
  <c r="DY49" i="4"/>
  <c r="DZ49" i="4"/>
  <c r="EA49" i="4"/>
  <c r="EB49" i="4"/>
  <c r="EC49" i="4"/>
  <c r="EE49" i="4"/>
  <c r="EF49" i="4"/>
  <c r="EG49" i="4"/>
  <c r="EH49" i="4"/>
  <c r="EI49" i="4"/>
  <c r="EJ49" i="4"/>
  <c r="EK49" i="4"/>
  <c r="EL49" i="4"/>
  <c r="EM49" i="4"/>
  <c r="EN49" i="4"/>
  <c r="EO49" i="4"/>
  <c r="EP49" i="4"/>
  <c r="EQ49" i="4"/>
  <c r="ES49" i="4"/>
  <c r="ET49" i="4"/>
  <c r="EU49" i="4"/>
  <c r="EV49" i="4"/>
  <c r="EX49" i="4"/>
  <c r="EY49" i="4"/>
  <c r="EZ49" i="4"/>
  <c r="FA49" i="4"/>
  <c r="FB49" i="4"/>
  <c r="FC49" i="4"/>
  <c r="FD49" i="4"/>
  <c r="FE49" i="4"/>
  <c r="FF49" i="4"/>
  <c r="FG49" i="4"/>
  <c r="FH49" i="4"/>
  <c r="FI49" i="4"/>
  <c r="FJ49" i="4"/>
  <c r="FK49" i="4"/>
  <c r="FL49" i="4"/>
  <c r="FM49" i="4"/>
  <c r="FN49" i="4"/>
  <c r="FO49" i="4"/>
  <c r="FQ49" i="4"/>
  <c r="FR49" i="4"/>
  <c r="FS49" i="4"/>
  <c r="FT49" i="4"/>
  <c r="FU49" i="4"/>
  <c r="FV49" i="4"/>
  <c r="FW49" i="4"/>
  <c r="FX49" i="4"/>
  <c r="FY49" i="4"/>
  <c r="FZ49" i="4"/>
  <c r="GA49" i="4"/>
  <c r="GB49" i="4"/>
  <c r="GC49" i="4"/>
  <c r="GE49" i="4"/>
  <c r="GF49" i="4"/>
  <c r="GG49" i="4"/>
  <c r="GH49" i="4"/>
  <c r="GJ49" i="4"/>
  <c r="GK49" i="4"/>
  <c r="GL49" i="4"/>
  <c r="GM49" i="4"/>
  <c r="GN49" i="4"/>
  <c r="GO49" i="4"/>
  <c r="GP49" i="4"/>
  <c r="GQ49" i="4"/>
  <c r="GR49" i="4"/>
  <c r="GS49" i="4"/>
  <c r="GT49" i="4"/>
  <c r="GU49" i="4"/>
  <c r="GV49" i="4"/>
  <c r="GW49" i="4"/>
  <c r="GX49" i="4"/>
  <c r="GY49" i="4"/>
  <c r="GZ49" i="4"/>
  <c r="HA49" i="4"/>
  <c r="HC49" i="4"/>
  <c r="HD49" i="4"/>
  <c r="HE49" i="4"/>
  <c r="HF49" i="4"/>
  <c r="HG49" i="4"/>
  <c r="HH49" i="4"/>
  <c r="HI49" i="4"/>
  <c r="HJ49" i="4"/>
  <c r="HK49" i="4"/>
  <c r="HL49" i="4"/>
  <c r="HM49" i="4"/>
  <c r="HN49" i="4"/>
  <c r="HO49" i="4"/>
  <c r="HQ49" i="4"/>
  <c r="HR49" i="4"/>
  <c r="HS49" i="4"/>
  <c r="HT49" i="4"/>
  <c r="HV49" i="4"/>
  <c r="HW49" i="4"/>
  <c r="HX49" i="4"/>
  <c r="HY49" i="4"/>
  <c r="HZ49" i="4"/>
  <c r="IA49" i="4"/>
  <c r="IB49" i="4"/>
  <c r="IC49" i="4"/>
  <c r="ID49" i="4"/>
  <c r="IE49" i="4"/>
  <c r="IF49" i="4"/>
  <c r="IG49" i="4"/>
  <c r="IH49" i="4"/>
  <c r="II49" i="4"/>
  <c r="IJ49" i="4"/>
  <c r="IK49" i="4"/>
  <c r="IL49" i="4"/>
  <c r="IM49" i="4"/>
  <c r="IO49" i="4"/>
  <c r="IP49" i="4"/>
  <c r="IQ49" i="4"/>
  <c r="IR49" i="4"/>
  <c r="IS49" i="4"/>
  <c r="IT49" i="4"/>
  <c r="IU49" i="4"/>
  <c r="IV49" i="4"/>
  <c r="IW49" i="4"/>
  <c r="IX49" i="4"/>
  <c r="IY49" i="4"/>
  <c r="IZ49" i="4"/>
  <c r="JA49" i="4"/>
  <c r="JC49" i="4"/>
  <c r="JD49" i="4"/>
  <c r="JE49" i="4"/>
  <c r="JF49" i="4"/>
  <c r="JH49" i="4"/>
  <c r="JI49" i="4"/>
  <c r="JJ49" i="4"/>
  <c r="JK49" i="4"/>
  <c r="JL49" i="4"/>
  <c r="JM49" i="4"/>
  <c r="JN49" i="4"/>
  <c r="JO49" i="4"/>
  <c r="JP49" i="4"/>
  <c r="JQ49" i="4"/>
  <c r="JR49" i="4"/>
  <c r="JS49" i="4"/>
  <c r="JT49" i="4"/>
  <c r="JU49" i="4"/>
  <c r="JV49" i="4"/>
  <c r="JW49" i="4"/>
  <c r="JX49" i="4"/>
  <c r="JY49" i="4"/>
  <c r="U50" i="4"/>
  <c r="V50" i="4"/>
  <c r="W50" i="4"/>
  <c r="X50" i="4"/>
  <c r="Y50" i="4"/>
  <c r="Z50" i="4"/>
  <c r="AA50" i="4"/>
  <c r="AB50" i="4"/>
  <c r="AC50" i="4"/>
  <c r="AD50" i="4"/>
  <c r="AE50" i="4"/>
  <c r="AF50" i="4"/>
  <c r="AG50" i="4"/>
  <c r="AH50" i="4"/>
  <c r="AI50" i="4"/>
  <c r="AJ50" i="4"/>
  <c r="AK50" i="4"/>
  <c r="AL50" i="4"/>
  <c r="AN50" i="4"/>
  <c r="AO50" i="4"/>
  <c r="AP50" i="4"/>
  <c r="AQ50" i="4"/>
  <c r="AR50" i="4"/>
  <c r="AS50" i="4"/>
  <c r="AT50" i="4"/>
  <c r="AU50" i="4"/>
  <c r="AV50" i="4"/>
  <c r="AW50" i="4"/>
  <c r="AX50" i="4"/>
  <c r="AY50" i="4"/>
  <c r="AZ50" i="4"/>
  <c r="BA50" i="4"/>
  <c r="BB50" i="4"/>
  <c r="BC50" i="4"/>
  <c r="BD50" i="4"/>
  <c r="BE50" i="4"/>
  <c r="BG50" i="4"/>
  <c r="BH50" i="4"/>
  <c r="BI50" i="4"/>
  <c r="BJ50" i="4"/>
  <c r="BK50" i="4"/>
  <c r="BL50" i="4"/>
  <c r="BM50" i="4"/>
  <c r="BN50" i="4"/>
  <c r="BO50" i="4"/>
  <c r="BP50" i="4"/>
  <c r="BQ50" i="4"/>
  <c r="BR50" i="4"/>
  <c r="BS50" i="4"/>
  <c r="BT50" i="4"/>
  <c r="BU50" i="4"/>
  <c r="BV50" i="4"/>
  <c r="BW50" i="4"/>
  <c r="BX50" i="4"/>
  <c r="BZ50" i="4"/>
  <c r="CA50" i="4"/>
  <c r="CB50" i="4"/>
  <c r="CC50" i="4"/>
  <c r="CD50" i="4"/>
  <c r="CE50" i="4"/>
  <c r="CF50" i="4"/>
  <c r="CG50" i="4"/>
  <c r="CH50" i="4"/>
  <c r="CI50" i="4"/>
  <c r="CJ50" i="4"/>
  <c r="CK50" i="4"/>
  <c r="CL50" i="4"/>
  <c r="CM50" i="4"/>
  <c r="CN50" i="4"/>
  <c r="CO50" i="4"/>
  <c r="CP50" i="4"/>
  <c r="CQ50" i="4"/>
  <c r="CS50" i="4"/>
  <c r="CT50" i="4"/>
  <c r="CU50" i="4"/>
  <c r="CV50" i="4"/>
  <c r="CW50" i="4"/>
  <c r="CX50" i="4"/>
  <c r="CY50" i="4"/>
  <c r="CZ50" i="4"/>
  <c r="DA50" i="4"/>
  <c r="DB50" i="4"/>
  <c r="DC50" i="4"/>
  <c r="DD50" i="4"/>
  <c r="DE50" i="4"/>
  <c r="DF50" i="4"/>
  <c r="DG50" i="4"/>
  <c r="DH50" i="4"/>
  <c r="DI50" i="4"/>
  <c r="DJ50" i="4"/>
  <c r="DL50" i="4"/>
  <c r="DM50" i="4"/>
  <c r="DN50" i="4"/>
  <c r="DO50" i="4"/>
  <c r="DP50" i="4"/>
  <c r="DQ50" i="4"/>
  <c r="DR50" i="4"/>
  <c r="DS50" i="4"/>
  <c r="DT50" i="4"/>
  <c r="DU50" i="4"/>
  <c r="DV50" i="4"/>
  <c r="DW50" i="4"/>
  <c r="DX50" i="4"/>
  <c r="DZ50" i="4"/>
  <c r="EA50" i="4"/>
  <c r="EB50" i="4"/>
  <c r="EC50" i="4"/>
  <c r="EE50" i="4"/>
  <c r="EF50" i="4"/>
  <c r="EG50" i="4"/>
  <c r="EH50" i="4"/>
  <c r="EI50" i="4"/>
  <c r="EJ50" i="4"/>
  <c r="EK50" i="4"/>
  <c r="EL50" i="4"/>
  <c r="EM50" i="4"/>
  <c r="EN50" i="4"/>
  <c r="EO50" i="4"/>
  <c r="EP50" i="4"/>
  <c r="EQ50" i="4"/>
  <c r="ER50" i="4"/>
  <c r="ES50" i="4"/>
  <c r="ET50" i="4"/>
  <c r="EU50" i="4"/>
  <c r="EV50" i="4"/>
  <c r="EX50" i="4"/>
  <c r="EY50" i="4"/>
  <c r="EZ50" i="4"/>
  <c r="FA50" i="4"/>
  <c r="FB50" i="4"/>
  <c r="FC50" i="4"/>
  <c r="FD50" i="4"/>
  <c r="FE50" i="4"/>
  <c r="FF50" i="4"/>
  <c r="FG50" i="4"/>
  <c r="FH50" i="4"/>
  <c r="FI50" i="4"/>
  <c r="FJ50" i="4"/>
  <c r="FK50" i="4"/>
  <c r="FL50" i="4"/>
  <c r="FM50" i="4"/>
  <c r="FN50" i="4"/>
  <c r="FO50" i="4"/>
  <c r="FQ50" i="4"/>
  <c r="FR50" i="4"/>
  <c r="FS50" i="4"/>
  <c r="FT50" i="4"/>
  <c r="FU50" i="4"/>
  <c r="FV50" i="4"/>
  <c r="FW50" i="4"/>
  <c r="FX50" i="4"/>
  <c r="FY50" i="4"/>
  <c r="FZ50" i="4"/>
  <c r="GA50" i="4"/>
  <c r="GB50" i="4"/>
  <c r="GC50" i="4"/>
  <c r="GE50" i="4"/>
  <c r="GF50" i="4"/>
  <c r="GG50" i="4"/>
  <c r="GH50" i="4"/>
  <c r="GJ50" i="4"/>
  <c r="GK50" i="4"/>
  <c r="GL50" i="4"/>
  <c r="GM50" i="4"/>
  <c r="GN50" i="4"/>
  <c r="GO50" i="4"/>
  <c r="GP50" i="4"/>
  <c r="GQ50" i="4"/>
  <c r="GR50" i="4"/>
  <c r="GS50" i="4"/>
  <c r="GT50" i="4"/>
  <c r="GU50" i="4"/>
  <c r="GV50" i="4"/>
  <c r="GW50" i="4"/>
  <c r="GX50" i="4"/>
  <c r="GY50" i="4"/>
  <c r="GZ50" i="4"/>
  <c r="HA50" i="4"/>
  <c r="HC50" i="4"/>
  <c r="HD50" i="4"/>
  <c r="HE50" i="4"/>
  <c r="HF50" i="4"/>
  <c r="HG50" i="4"/>
  <c r="HH50" i="4"/>
  <c r="HI50" i="4"/>
  <c r="HJ50" i="4"/>
  <c r="HK50" i="4"/>
  <c r="HL50" i="4"/>
  <c r="HM50" i="4"/>
  <c r="HN50" i="4"/>
  <c r="HO50" i="4"/>
  <c r="HP50" i="4"/>
  <c r="HQ50" i="4"/>
  <c r="HR50" i="4"/>
  <c r="HS50" i="4"/>
  <c r="HT50" i="4"/>
  <c r="HV50" i="4"/>
  <c r="HW50" i="4"/>
  <c r="HX50" i="4"/>
  <c r="HY50" i="4"/>
  <c r="HZ50" i="4"/>
  <c r="IA50" i="4"/>
  <c r="IB50" i="4"/>
  <c r="IC50" i="4"/>
  <c r="ID50" i="4"/>
  <c r="IE50" i="4"/>
  <c r="IF50" i="4"/>
  <c r="IG50" i="4"/>
  <c r="IH50" i="4"/>
  <c r="II50" i="4"/>
  <c r="IJ50" i="4"/>
  <c r="IK50" i="4"/>
  <c r="IL50" i="4"/>
  <c r="IM50" i="4"/>
  <c r="IO50" i="4"/>
  <c r="IP50" i="4"/>
  <c r="IQ50" i="4"/>
  <c r="IR50" i="4"/>
  <c r="IS50" i="4"/>
  <c r="IT50" i="4"/>
  <c r="IU50" i="4"/>
  <c r="IV50" i="4"/>
  <c r="IW50" i="4"/>
  <c r="IX50" i="4"/>
  <c r="IY50" i="4"/>
  <c r="IZ50" i="4"/>
  <c r="JA50" i="4"/>
  <c r="JB50" i="4"/>
  <c r="JC50" i="4"/>
  <c r="JD50" i="4"/>
  <c r="JE50" i="4"/>
  <c r="JF50" i="4"/>
  <c r="JH50" i="4"/>
  <c r="JI50" i="4"/>
  <c r="JJ50" i="4"/>
  <c r="JK50" i="4"/>
  <c r="JL50" i="4"/>
  <c r="JM50" i="4"/>
  <c r="JN50" i="4"/>
  <c r="JO50" i="4"/>
  <c r="JP50" i="4"/>
  <c r="JQ50" i="4"/>
  <c r="JR50" i="4"/>
  <c r="JS50" i="4"/>
  <c r="JT50" i="4"/>
  <c r="JU50" i="4"/>
  <c r="JV50" i="4"/>
  <c r="JW50" i="4"/>
  <c r="JX50" i="4"/>
  <c r="JY50" i="4"/>
  <c r="U51" i="4"/>
  <c r="V51" i="4"/>
  <c r="W51" i="4"/>
  <c r="X51" i="4"/>
  <c r="Y51" i="4"/>
  <c r="Z51" i="4"/>
  <c r="AA51" i="4"/>
  <c r="AB51" i="4"/>
  <c r="AC51" i="4"/>
  <c r="AD51" i="4"/>
  <c r="AE51" i="4"/>
  <c r="AF51" i="4"/>
  <c r="AG51" i="4"/>
  <c r="AH51" i="4"/>
  <c r="AI51" i="4"/>
  <c r="AJ51" i="4"/>
  <c r="AK51" i="4"/>
  <c r="AL51" i="4"/>
  <c r="AN51" i="4"/>
  <c r="AO51" i="4"/>
  <c r="AP51" i="4"/>
  <c r="AQ51" i="4"/>
  <c r="AR51" i="4"/>
  <c r="AS51" i="4"/>
  <c r="AT51" i="4"/>
  <c r="AU51" i="4"/>
  <c r="AV51" i="4"/>
  <c r="AW51" i="4"/>
  <c r="AX51" i="4"/>
  <c r="AY51" i="4"/>
  <c r="AZ51" i="4"/>
  <c r="BB51" i="4"/>
  <c r="BC51" i="4"/>
  <c r="BD51" i="4"/>
  <c r="BE51" i="4"/>
  <c r="BG51" i="4"/>
  <c r="BH51" i="4"/>
  <c r="BI51" i="4"/>
  <c r="BJ51" i="4"/>
  <c r="BK51" i="4"/>
  <c r="BL51" i="4"/>
  <c r="BM51" i="4"/>
  <c r="BN51" i="4"/>
  <c r="BO51" i="4"/>
  <c r="BP51" i="4"/>
  <c r="BQ51" i="4"/>
  <c r="BR51" i="4"/>
  <c r="BS51" i="4"/>
  <c r="BT51" i="4"/>
  <c r="BU51" i="4"/>
  <c r="BV51" i="4"/>
  <c r="BW51" i="4"/>
  <c r="BX51" i="4"/>
  <c r="BZ51" i="4"/>
  <c r="CA51" i="4"/>
  <c r="CB51" i="4"/>
  <c r="CC51" i="4"/>
  <c r="CD51" i="4"/>
  <c r="CE51" i="4"/>
  <c r="CF51" i="4"/>
  <c r="CG51" i="4"/>
  <c r="CH51" i="4"/>
  <c r="CI51" i="4"/>
  <c r="CJ51" i="4"/>
  <c r="CK51" i="4"/>
  <c r="CL51" i="4"/>
  <c r="CN51" i="4"/>
  <c r="CO51" i="4"/>
  <c r="CP51" i="4"/>
  <c r="CQ51" i="4"/>
  <c r="CS51" i="4"/>
  <c r="CT51" i="4"/>
  <c r="CU51" i="4"/>
  <c r="CV51" i="4"/>
  <c r="CW51" i="4"/>
  <c r="CX51" i="4"/>
  <c r="CY51" i="4"/>
  <c r="CZ51" i="4"/>
  <c r="DA51" i="4"/>
  <c r="DB51" i="4"/>
  <c r="DC51" i="4"/>
  <c r="DD51" i="4"/>
  <c r="DE51" i="4"/>
  <c r="DF51" i="4"/>
  <c r="DG51" i="4"/>
  <c r="DH51" i="4"/>
  <c r="DI51" i="4"/>
  <c r="DJ51" i="4"/>
  <c r="DL51" i="4"/>
  <c r="DM51" i="4"/>
  <c r="DN51" i="4"/>
  <c r="DO51" i="4"/>
  <c r="DP51" i="4"/>
  <c r="DQ51" i="4"/>
  <c r="DR51" i="4"/>
  <c r="DS51" i="4"/>
  <c r="DT51" i="4"/>
  <c r="DU51" i="4"/>
  <c r="DV51" i="4"/>
  <c r="DW51" i="4"/>
  <c r="DX51" i="4"/>
  <c r="DZ51" i="4"/>
  <c r="EA51" i="4"/>
  <c r="EB51" i="4"/>
  <c r="EC51" i="4"/>
  <c r="EE51" i="4"/>
  <c r="EF51" i="4"/>
  <c r="EG51" i="4"/>
  <c r="EH51" i="4"/>
  <c r="EI51" i="4"/>
  <c r="EJ51" i="4"/>
  <c r="EK51" i="4"/>
  <c r="EL51" i="4"/>
  <c r="EM51" i="4"/>
  <c r="EN51" i="4"/>
  <c r="EO51" i="4"/>
  <c r="EP51" i="4"/>
  <c r="EQ51" i="4"/>
  <c r="ER51" i="4"/>
  <c r="ES51" i="4"/>
  <c r="ET51" i="4"/>
  <c r="EU51" i="4"/>
  <c r="EV51" i="4"/>
  <c r="EX51" i="4"/>
  <c r="EY51" i="4"/>
  <c r="EZ51" i="4"/>
  <c r="FA51" i="4"/>
  <c r="FB51" i="4"/>
  <c r="FC51" i="4"/>
  <c r="FD51" i="4"/>
  <c r="FE51" i="4"/>
  <c r="FF51" i="4"/>
  <c r="FG51" i="4"/>
  <c r="FH51" i="4"/>
  <c r="FI51" i="4"/>
  <c r="FJ51" i="4"/>
  <c r="FL51" i="4"/>
  <c r="FM51" i="4"/>
  <c r="FN51" i="4"/>
  <c r="FO51" i="4"/>
  <c r="FQ51" i="4"/>
  <c r="FR51" i="4"/>
  <c r="FS51" i="4"/>
  <c r="FT51" i="4"/>
  <c r="FU51" i="4"/>
  <c r="FV51" i="4"/>
  <c r="FW51" i="4"/>
  <c r="FX51" i="4"/>
  <c r="FY51" i="4"/>
  <c r="FZ51" i="4"/>
  <c r="GA51" i="4"/>
  <c r="GB51" i="4"/>
  <c r="GC51" i="4"/>
  <c r="GD51" i="4"/>
  <c r="GE51" i="4"/>
  <c r="GF51" i="4"/>
  <c r="GG51" i="4"/>
  <c r="GH51" i="4"/>
  <c r="GJ51" i="4"/>
  <c r="GK51" i="4"/>
  <c r="GL51" i="4"/>
  <c r="GM51" i="4"/>
  <c r="GN51" i="4"/>
  <c r="GO51" i="4"/>
  <c r="GP51" i="4"/>
  <c r="GQ51" i="4"/>
  <c r="GR51" i="4"/>
  <c r="GS51" i="4"/>
  <c r="GT51" i="4"/>
  <c r="GU51" i="4"/>
  <c r="GV51" i="4"/>
  <c r="GX51" i="4"/>
  <c r="GY51" i="4"/>
  <c r="GZ51" i="4"/>
  <c r="HA51" i="4"/>
  <c r="HC51" i="4"/>
  <c r="HD51" i="4"/>
  <c r="HE51" i="4"/>
  <c r="HF51" i="4"/>
  <c r="HG51" i="4"/>
  <c r="HH51" i="4"/>
  <c r="HI51" i="4"/>
  <c r="HJ51" i="4"/>
  <c r="HK51" i="4"/>
  <c r="HL51" i="4"/>
  <c r="HM51" i="4"/>
  <c r="HN51" i="4"/>
  <c r="HO51" i="4"/>
  <c r="HP51" i="4"/>
  <c r="HQ51" i="4"/>
  <c r="HR51" i="4"/>
  <c r="HS51" i="4"/>
  <c r="HT51" i="4"/>
  <c r="HV51" i="4"/>
  <c r="HW51" i="4"/>
  <c r="HX51" i="4"/>
  <c r="HY51" i="4"/>
  <c r="HZ51" i="4"/>
  <c r="IA51" i="4"/>
  <c r="IB51" i="4"/>
  <c r="IC51" i="4"/>
  <c r="ID51" i="4"/>
  <c r="IE51" i="4"/>
  <c r="IF51" i="4"/>
  <c r="IG51" i="4"/>
  <c r="IH51" i="4"/>
  <c r="IJ51" i="4"/>
  <c r="IK51" i="4"/>
  <c r="IL51" i="4"/>
  <c r="IM51" i="4"/>
  <c r="IO51" i="4"/>
  <c r="IP51" i="4"/>
  <c r="IQ51" i="4"/>
  <c r="IR51" i="4"/>
  <c r="IS51" i="4"/>
  <c r="IT51" i="4"/>
  <c r="IU51" i="4"/>
  <c r="IV51" i="4"/>
  <c r="IW51" i="4"/>
  <c r="IX51" i="4"/>
  <c r="IY51" i="4"/>
  <c r="IZ51" i="4"/>
  <c r="JA51" i="4"/>
  <c r="JB51" i="4"/>
  <c r="JC51" i="4"/>
  <c r="JD51" i="4"/>
  <c r="JE51" i="4"/>
  <c r="JF51" i="4"/>
  <c r="JH51" i="4"/>
  <c r="JI51" i="4"/>
  <c r="JJ51" i="4"/>
  <c r="JK51" i="4"/>
  <c r="JL51" i="4"/>
  <c r="JM51" i="4"/>
  <c r="JN51" i="4"/>
  <c r="JO51" i="4"/>
  <c r="JP51" i="4"/>
  <c r="JQ51" i="4"/>
  <c r="JR51" i="4"/>
  <c r="JS51" i="4"/>
  <c r="JT51" i="4"/>
  <c r="JV51" i="4"/>
  <c r="JW51" i="4"/>
  <c r="JX51" i="4"/>
  <c r="JY51" i="4"/>
  <c r="U52" i="4"/>
  <c r="V52" i="4"/>
  <c r="W52" i="4"/>
  <c r="X52" i="4"/>
  <c r="Y52" i="4"/>
  <c r="Z52" i="4"/>
  <c r="AA52" i="4"/>
  <c r="AB52" i="4"/>
  <c r="AC52" i="4"/>
  <c r="AD52" i="4"/>
  <c r="AE52" i="4"/>
  <c r="AF52" i="4"/>
  <c r="AG52" i="4"/>
  <c r="AH52" i="4"/>
  <c r="AI52" i="4"/>
  <c r="AJ52" i="4"/>
  <c r="AK52" i="4"/>
  <c r="AL52" i="4"/>
  <c r="AN52" i="4"/>
  <c r="AO52" i="4"/>
  <c r="AP52" i="4"/>
  <c r="AQ52" i="4"/>
  <c r="AR52" i="4"/>
  <c r="AS52" i="4"/>
  <c r="AT52" i="4"/>
  <c r="AU52" i="4"/>
  <c r="AV52" i="4"/>
  <c r="AW52" i="4"/>
  <c r="AX52" i="4"/>
  <c r="AY52" i="4"/>
  <c r="AZ52" i="4"/>
  <c r="BA52" i="4"/>
  <c r="BB52" i="4"/>
  <c r="BC52" i="4"/>
  <c r="BD52" i="4"/>
  <c r="BE52" i="4"/>
  <c r="BG52" i="4"/>
  <c r="BH52" i="4"/>
  <c r="BI52" i="4"/>
  <c r="BJ52" i="4"/>
  <c r="BK52" i="4"/>
  <c r="BL52" i="4"/>
  <c r="BM52" i="4"/>
  <c r="BN52" i="4"/>
  <c r="BO52" i="4"/>
  <c r="BP52" i="4"/>
  <c r="BQ52" i="4"/>
  <c r="BR52" i="4"/>
  <c r="BS52" i="4"/>
  <c r="BT52" i="4"/>
  <c r="BU52" i="4"/>
  <c r="BV52" i="4"/>
  <c r="BW52" i="4"/>
  <c r="BX52" i="4"/>
  <c r="BZ52" i="4"/>
  <c r="CA52" i="4"/>
  <c r="CB52" i="4"/>
  <c r="CC52" i="4"/>
  <c r="CD52" i="4"/>
  <c r="CE52" i="4"/>
  <c r="CF52" i="4"/>
  <c r="CG52" i="4"/>
  <c r="CH52" i="4"/>
  <c r="CI52" i="4"/>
  <c r="CJ52" i="4"/>
  <c r="CK52" i="4"/>
  <c r="CL52" i="4"/>
  <c r="CM52" i="4"/>
  <c r="CN52" i="4"/>
  <c r="CO52" i="4"/>
  <c r="CP52" i="4"/>
  <c r="CQ52" i="4"/>
  <c r="CS52" i="4"/>
  <c r="CT52" i="4"/>
  <c r="CU52" i="4"/>
  <c r="CV52" i="4"/>
  <c r="CW52" i="4"/>
  <c r="CX52" i="4"/>
  <c r="CY52" i="4"/>
  <c r="CZ52" i="4"/>
  <c r="DA52" i="4"/>
  <c r="DB52" i="4"/>
  <c r="DC52" i="4"/>
  <c r="DD52" i="4"/>
  <c r="DE52" i="4"/>
  <c r="DF52" i="4"/>
  <c r="DG52" i="4"/>
  <c r="DH52" i="4"/>
  <c r="DI52" i="4"/>
  <c r="DJ52" i="4"/>
  <c r="DL52" i="4"/>
  <c r="DM52" i="4"/>
  <c r="DN52" i="4"/>
  <c r="DO52" i="4"/>
  <c r="DP52" i="4"/>
  <c r="DQ52" i="4"/>
  <c r="DR52" i="4"/>
  <c r="DS52" i="4"/>
  <c r="DT52" i="4"/>
  <c r="DU52" i="4"/>
  <c r="DV52" i="4"/>
  <c r="DW52" i="4"/>
  <c r="DX52" i="4"/>
  <c r="DY52" i="4"/>
  <c r="DZ52" i="4"/>
  <c r="EA52" i="4"/>
  <c r="EB52" i="4"/>
  <c r="EC52" i="4"/>
  <c r="EE52" i="4"/>
  <c r="EF52" i="4"/>
  <c r="EG52" i="4"/>
  <c r="EH52" i="4"/>
  <c r="EI52" i="4"/>
  <c r="EJ52" i="4"/>
  <c r="EK52" i="4"/>
  <c r="EL52" i="4"/>
  <c r="EM52" i="4"/>
  <c r="EN52" i="4"/>
  <c r="EO52" i="4"/>
  <c r="EP52" i="4"/>
  <c r="EQ52" i="4"/>
  <c r="ER52" i="4"/>
  <c r="ES52" i="4"/>
  <c r="ET52" i="4"/>
  <c r="EU52" i="4"/>
  <c r="EV52" i="4"/>
  <c r="EX52" i="4"/>
  <c r="EY52" i="4"/>
  <c r="EZ52" i="4"/>
  <c r="FA52" i="4"/>
  <c r="FB52" i="4"/>
  <c r="FC52" i="4"/>
  <c r="FD52" i="4"/>
  <c r="FE52" i="4"/>
  <c r="FF52" i="4"/>
  <c r="FG52" i="4"/>
  <c r="FH52" i="4"/>
  <c r="FI52" i="4"/>
  <c r="FJ52" i="4"/>
  <c r="FK52" i="4"/>
  <c r="FL52" i="4"/>
  <c r="FM52" i="4"/>
  <c r="FN52" i="4"/>
  <c r="FO52" i="4"/>
  <c r="FQ52" i="4"/>
  <c r="FR52" i="4"/>
  <c r="FS52" i="4"/>
  <c r="FT52" i="4"/>
  <c r="FU52" i="4"/>
  <c r="FV52" i="4"/>
  <c r="FW52" i="4"/>
  <c r="FX52" i="4"/>
  <c r="FY52" i="4"/>
  <c r="FZ52" i="4"/>
  <c r="GA52" i="4"/>
  <c r="GB52" i="4"/>
  <c r="GC52" i="4"/>
  <c r="GD52" i="4"/>
  <c r="GE52" i="4"/>
  <c r="GF52" i="4"/>
  <c r="GG52" i="4"/>
  <c r="GH52" i="4"/>
  <c r="GJ52" i="4"/>
  <c r="GK52" i="4"/>
  <c r="GL52" i="4"/>
  <c r="GM52" i="4"/>
  <c r="GN52" i="4"/>
  <c r="GO52" i="4"/>
  <c r="GP52" i="4"/>
  <c r="GQ52" i="4"/>
  <c r="GR52" i="4"/>
  <c r="GS52" i="4"/>
  <c r="GT52" i="4"/>
  <c r="GU52" i="4"/>
  <c r="GV52" i="4"/>
  <c r="GW52" i="4"/>
  <c r="GX52" i="4"/>
  <c r="GY52" i="4"/>
  <c r="GZ52" i="4"/>
  <c r="HA52" i="4"/>
  <c r="HC52" i="4"/>
  <c r="HD52" i="4"/>
  <c r="HE52" i="4"/>
  <c r="HF52" i="4"/>
  <c r="HG52" i="4"/>
  <c r="HH52" i="4"/>
  <c r="HI52" i="4"/>
  <c r="HJ52" i="4"/>
  <c r="HK52" i="4"/>
  <c r="HL52" i="4"/>
  <c r="HM52" i="4"/>
  <c r="HN52" i="4"/>
  <c r="HO52" i="4"/>
  <c r="HP52" i="4"/>
  <c r="HQ52" i="4"/>
  <c r="HR52" i="4"/>
  <c r="HS52" i="4"/>
  <c r="HT52" i="4"/>
  <c r="HV52" i="4"/>
  <c r="HW52" i="4"/>
  <c r="HX52" i="4"/>
  <c r="HY52" i="4"/>
  <c r="HZ52" i="4"/>
  <c r="IA52" i="4"/>
  <c r="IB52" i="4"/>
  <c r="IC52" i="4"/>
  <c r="ID52" i="4"/>
  <c r="IE52" i="4"/>
  <c r="IF52" i="4"/>
  <c r="IG52" i="4"/>
  <c r="IH52" i="4"/>
  <c r="II52" i="4"/>
  <c r="IJ52" i="4"/>
  <c r="IK52" i="4"/>
  <c r="IL52" i="4"/>
  <c r="IM52" i="4"/>
  <c r="IO52" i="4"/>
  <c r="IP52" i="4"/>
  <c r="IQ52" i="4"/>
  <c r="IR52" i="4"/>
  <c r="IS52" i="4"/>
  <c r="IT52" i="4"/>
  <c r="IU52" i="4"/>
  <c r="IV52" i="4"/>
  <c r="IW52" i="4"/>
  <c r="IX52" i="4"/>
  <c r="IY52" i="4"/>
  <c r="IZ52" i="4"/>
  <c r="JA52" i="4"/>
  <c r="JC52" i="4"/>
  <c r="JD52" i="4"/>
  <c r="JE52" i="4"/>
  <c r="JF52" i="4"/>
  <c r="JH52" i="4"/>
  <c r="JI52" i="4"/>
  <c r="JJ52" i="4"/>
  <c r="JK52" i="4"/>
  <c r="JL52" i="4"/>
  <c r="JM52" i="4"/>
  <c r="JN52" i="4"/>
  <c r="JO52" i="4"/>
  <c r="JP52" i="4"/>
  <c r="JQ52" i="4"/>
  <c r="JR52" i="4"/>
  <c r="JS52" i="4"/>
  <c r="JT52" i="4"/>
  <c r="JU52" i="4"/>
  <c r="JV52" i="4"/>
  <c r="JW52" i="4"/>
  <c r="JX52" i="4"/>
  <c r="JY52" i="4"/>
  <c r="U53" i="4"/>
  <c r="V53" i="4"/>
  <c r="W53" i="4"/>
  <c r="X53" i="4"/>
  <c r="Y53" i="4"/>
  <c r="Z53" i="4"/>
  <c r="AA53" i="4"/>
  <c r="AB53" i="4"/>
  <c r="AC53" i="4"/>
  <c r="AD53" i="4"/>
  <c r="AE53" i="4"/>
  <c r="AF53" i="4"/>
  <c r="AG53" i="4"/>
  <c r="AI53" i="4"/>
  <c r="AJ53" i="4"/>
  <c r="AK53" i="4"/>
  <c r="AL53" i="4"/>
  <c r="AN53" i="4"/>
  <c r="AO53" i="4"/>
  <c r="AP53" i="4"/>
  <c r="AQ53" i="4"/>
  <c r="AR53" i="4"/>
  <c r="AS53" i="4"/>
  <c r="AT53" i="4"/>
  <c r="AU53" i="4"/>
  <c r="AV53" i="4"/>
  <c r="AW53" i="4"/>
  <c r="AX53" i="4"/>
  <c r="AY53" i="4"/>
  <c r="AZ53" i="4"/>
  <c r="BA53" i="4"/>
  <c r="BB53" i="4"/>
  <c r="BC53" i="4"/>
  <c r="BD53" i="4"/>
  <c r="BE53" i="4"/>
  <c r="BG53" i="4"/>
  <c r="BH53" i="4"/>
  <c r="BI53" i="4"/>
  <c r="BJ53" i="4"/>
  <c r="BK53" i="4"/>
  <c r="BL53" i="4"/>
  <c r="BM53" i="4"/>
  <c r="BN53" i="4"/>
  <c r="BO53" i="4"/>
  <c r="BP53" i="4"/>
  <c r="BQ53" i="4"/>
  <c r="BR53" i="4"/>
  <c r="BS53" i="4"/>
  <c r="BU53" i="4"/>
  <c r="BV53" i="4"/>
  <c r="BW53" i="4"/>
  <c r="BX53" i="4"/>
  <c r="BZ53" i="4"/>
  <c r="CA53" i="4"/>
  <c r="CB53" i="4"/>
  <c r="CC53" i="4"/>
  <c r="CD53" i="4"/>
  <c r="CE53" i="4"/>
  <c r="CF53" i="4"/>
  <c r="CG53" i="4"/>
  <c r="CH53" i="4"/>
  <c r="CI53" i="4"/>
  <c r="CJ53" i="4"/>
  <c r="CK53" i="4"/>
  <c r="CL53" i="4"/>
  <c r="CM53" i="4"/>
  <c r="CN53" i="4"/>
  <c r="CO53" i="4"/>
  <c r="CP53" i="4"/>
  <c r="CQ53" i="4"/>
  <c r="CS53" i="4"/>
  <c r="CT53" i="4"/>
  <c r="CU53" i="4"/>
  <c r="CV53" i="4"/>
  <c r="CW53" i="4"/>
  <c r="CX53" i="4"/>
  <c r="CY53" i="4"/>
  <c r="CZ53" i="4"/>
  <c r="DA53" i="4"/>
  <c r="DB53" i="4"/>
  <c r="DC53" i="4"/>
  <c r="DD53" i="4"/>
  <c r="DE53" i="4"/>
  <c r="DG53" i="4"/>
  <c r="DH53" i="4"/>
  <c r="DI53" i="4"/>
  <c r="DJ53" i="4"/>
  <c r="DL53" i="4"/>
  <c r="DM53" i="4"/>
  <c r="DN53" i="4"/>
  <c r="DO53" i="4"/>
  <c r="DP53" i="4"/>
  <c r="DQ53" i="4"/>
  <c r="DR53" i="4"/>
  <c r="DS53" i="4"/>
  <c r="DT53" i="4"/>
  <c r="DU53" i="4"/>
  <c r="DV53" i="4"/>
  <c r="DW53" i="4"/>
  <c r="DX53" i="4"/>
  <c r="DY53" i="4"/>
  <c r="DZ53" i="4"/>
  <c r="EA53" i="4"/>
  <c r="EB53" i="4"/>
  <c r="EC53" i="4"/>
  <c r="EE53" i="4"/>
  <c r="EF53" i="4"/>
  <c r="EG53" i="4"/>
  <c r="EH53" i="4"/>
  <c r="EI53" i="4"/>
  <c r="EJ53" i="4"/>
  <c r="EK53" i="4"/>
  <c r="EL53" i="4"/>
  <c r="EM53" i="4"/>
  <c r="EN53" i="4"/>
  <c r="EO53" i="4"/>
  <c r="EP53" i="4"/>
  <c r="EQ53" i="4"/>
  <c r="ES53" i="4"/>
  <c r="ET53" i="4"/>
  <c r="EU53" i="4"/>
  <c r="EV53" i="4"/>
  <c r="EX53" i="4"/>
  <c r="EY53" i="4"/>
  <c r="EZ53" i="4"/>
  <c r="FA53" i="4"/>
  <c r="FB53" i="4"/>
  <c r="FC53" i="4"/>
  <c r="FD53" i="4"/>
  <c r="FE53" i="4"/>
  <c r="FF53" i="4"/>
  <c r="FG53" i="4"/>
  <c r="FH53" i="4"/>
  <c r="FI53" i="4"/>
  <c r="FJ53" i="4"/>
  <c r="FK53" i="4"/>
  <c r="FL53" i="4"/>
  <c r="FM53" i="4"/>
  <c r="FN53" i="4"/>
  <c r="FO53" i="4"/>
  <c r="FQ53" i="4"/>
  <c r="FR53" i="4"/>
  <c r="FS53" i="4"/>
  <c r="FT53" i="4"/>
  <c r="FU53" i="4"/>
  <c r="FV53" i="4"/>
  <c r="FW53" i="4"/>
  <c r="FX53" i="4"/>
  <c r="FY53" i="4"/>
  <c r="FZ53" i="4"/>
  <c r="GA53" i="4"/>
  <c r="GB53" i="4"/>
  <c r="GC53" i="4"/>
  <c r="GE53" i="4"/>
  <c r="GF53" i="4"/>
  <c r="GG53" i="4"/>
  <c r="GH53" i="4"/>
  <c r="GJ53" i="4"/>
  <c r="GK53" i="4"/>
  <c r="GL53" i="4"/>
  <c r="GM53" i="4"/>
  <c r="GN53" i="4"/>
  <c r="GO53" i="4"/>
  <c r="GP53" i="4"/>
  <c r="GQ53" i="4"/>
  <c r="GR53" i="4"/>
  <c r="GS53" i="4"/>
  <c r="GT53" i="4"/>
  <c r="GU53" i="4"/>
  <c r="GV53" i="4"/>
  <c r="GW53" i="4"/>
  <c r="GX53" i="4"/>
  <c r="GY53" i="4"/>
  <c r="GZ53" i="4"/>
  <c r="HA53" i="4"/>
  <c r="HC53" i="4"/>
  <c r="HD53" i="4"/>
  <c r="HE53" i="4"/>
  <c r="HF53" i="4"/>
  <c r="HG53" i="4"/>
  <c r="HH53" i="4"/>
  <c r="HI53" i="4"/>
  <c r="HJ53" i="4"/>
  <c r="HK53" i="4"/>
  <c r="HL53" i="4"/>
  <c r="HM53" i="4"/>
  <c r="HN53" i="4"/>
  <c r="HO53" i="4"/>
  <c r="HQ53" i="4"/>
  <c r="HR53" i="4"/>
  <c r="HS53" i="4"/>
  <c r="HT53" i="4"/>
  <c r="HV53" i="4"/>
  <c r="HW53" i="4"/>
  <c r="HX53" i="4"/>
  <c r="HY53" i="4"/>
  <c r="HZ53" i="4"/>
  <c r="IA53" i="4"/>
  <c r="IB53" i="4"/>
  <c r="IC53" i="4"/>
  <c r="ID53" i="4"/>
  <c r="IE53" i="4"/>
  <c r="IF53" i="4"/>
  <c r="IG53" i="4"/>
  <c r="IH53" i="4"/>
  <c r="IJ53" i="4"/>
  <c r="IK53" i="4"/>
  <c r="IL53" i="4"/>
  <c r="IM53" i="4"/>
  <c r="IO53" i="4"/>
  <c r="IP53" i="4"/>
  <c r="IQ53" i="4"/>
  <c r="IR53" i="4"/>
  <c r="IS53" i="4"/>
  <c r="IT53" i="4"/>
  <c r="IU53" i="4"/>
  <c r="IV53" i="4"/>
  <c r="IW53" i="4"/>
  <c r="IX53" i="4"/>
  <c r="IY53" i="4"/>
  <c r="IZ53" i="4"/>
  <c r="JA53" i="4"/>
  <c r="JC53" i="4"/>
  <c r="JD53" i="4"/>
  <c r="JE53" i="4"/>
  <c r="JF53" i="4"/>
  <c r="JH53" i="4"/>
  <c r="JI53" i="4"/>
  <c r="JJ53" i="4"/>
  <c r="JK53" i="4"/>
  <c r="JL53" i="4"/>
  <c r="JM53" i="4"/>
  <c r="JN53" i="4"/>
  <c r="JO53" i="4"/>
  <c r="JP53" i="4"/>
  <c r="JQ53" i="4"/>
  <c r="JR53" i="4"/>
  <c r="JS53" i="4"/>
  <c r="JT53" i="4"/>
  <c r="JU53" i="4"/>
  <c r="JV53" i="4"/>
  <c r="JW53" i="4"/>
  <c r="JX53" i="4"/>
  <c r="JY53" i="4"/>
  <c r="U54" i="4"/>
  <c r="V54" i="4"/>
  <c r="W54" i="4"/>
  <c r="X54" i="4"/>
  <c r="Y54" i="4"/>
  <c r="Z54" i="4"/>
  <c r="AA54" i="4"/>
  <c r="AB54" i="4"/>
  <c r="AC54" i="4"/>
  <c r="AD54" i="4"/>
  <c r="AE54" i="4"/>
  <c r="AF54" i="4"/>
  <c r="AG54" i="4"/>
  <c r="AH54" i="4"/>
  <c r="AI54" i="4"/>
  <c r="AJ54" i="4"/>
  <c r="AK54" i="4"/>
  <c r="AL54" i="4"/>
  <c r="AN54" i="4"/>
  <c r="AO54" i="4"/>
  <c r="AP54" i="4"/>
  <c r="AQ54" i="4"/>
  <c r="AR54" i="4"/>
  <c r="AS54" i="4"/>
  <c r="AT54" i="4"/>
  <c r="AU54" i="4"/>
  <c r="AV54" i="4"/>
  <c r="AW54" i="4"/>
  <c r="AX54" i="4"/>
  <c r="AY54" i="4"/>
  <c r="AZ54" i="4"/>
  <c r="BA54" i="4"/>
  <c r="BB54" i="4"/>
  <c r="BC54" i="4"/>
  <c r="BD54" i="4"/>
  <c r="BE54" i="4"/>
  <c r="BG54" i="4"/>
  <c r="BH54" i="4"/>
  <c r="BI54" i="4"/>
  <c r="BJ54" i="4"/>
  <c r="BK54" i="4"/>
  <c r="BL54" i="4"/>
  <c r="BM54" i="4"/>
  <c r="BN54" i="4"/>
  <c r="BO54" i="4"/>
  <c r="BP54" i="4"/>
  <c r="BQ54" i="4"/>
  <c r="BR54" i="4"/>
  <c r="BS54" i="4"/>
  <c r="BT54" i="4"/>
  <c r="BU54" i="4"/>
  <c r="BV54" i="4"/>
  <c r="BW54" i="4"/>
  <c r="BX54" i="4"/>
  <c r="BZ54" i="4"/>
  <c r="CA54" i="4"/>
  <c r="CB54" i="4"/>
  <c r="CC54" i="4"/>
  <c r="CD54" i="4"/>
  <c r="CE54" i="4"/>
  <c r="CF54" i="4"/>
  <c r="CG54" i="4"/>
  <c r="CH54" i="4"/>
  <c r="CI54" i="4"/>
  <c r="CJ54" i="4"/>
  <c r="CK54" i="4"/>
  <c r="CL54" i="4"/>
  <c r="CM54" i="4"/>
  <c r="CN54" i="4"/>
  <c r="CO54" i="4"/>
  <c r="CP54" i="4"/>
  <c r="CQ54" i="4"/>
  <c r="CS54" i="4"/>
  <c r="CT54" i="4"/>
  <c r="CU54" i="4"/>
  <c r="CV54" i="4"/>
  <c r="CW54" i="4"/>
  <c r="CX54" i="4"/>
  <c r="CY54" i="4"/>
  <c r="CZ54" i="4"/>
  <c r="DA54" i="4"/>
  <c r="DB54" i="4"/>
  <c r="DC54" i="4"/>
  <c r="DD54" i="4"/>
  <c r="DE54" i="4"/>
  <c r="DF54" i="4"/>
  <c r="DG54" i="4"/>
  <c r="DH54" i="4"/>
  <c r="DI54" i="4"/>
  <c r="DJ54" i="4"/>
  <c r="DL54" i="4"/>
  <c r="DM54" i="4"/>
  <c r="DN54" i="4"/>
  <c r="DO54" i="4"/>
  <c r="DP54" i="4"/>
  <c r="DQ54" i="4"/>
  <c r="DR54" i="4"/>
  <c r="DS54" i="4"/>
  <c r="DT54" i="4"/>
  <c r="DU54" i="4"/>
  <c r="DV54" i="4"/>
  <c r="DW54" i="4"/>
  <c r="DX54" i="4"/>
  <c r="DZ54" i="4"/>
  <c r="EA54" i="4"/>
  <c r="EB54" i="4"/>
  <c r="EC54" i="4"/>
  <c r="EE54" i="4"/>
  <c r="EF54" i="4"/>
  <c r="EG54" i="4"/>
  <c r="EH54" i="4"/>
  <c r="EI54" i="4"/>
  <c r="EJ54" i="4"/>
  <c r="EK54" i="4"/>
  <c r="EL54" i="4"/>
  <c r="EM54" i="4"/>
  <c r="EN54" i="4"/>
  <c r="EO54" i="4"/>
  <c r="EP54" i="4"/>
  <c r="EQ54" i="4"/>
  <c r="ER54" i="4"/>
  <c r="ES54" i="4"/>
  <c r="ET54" i="4"/>
  <c r="EU54" i="4"/>
  <c r="EV54" i="4"/>
  <c r="EX54" i="4"/>
  <c r="EY54" i="4"/>
  <c r="EZ54" i="4"/>
  <c r="FA54" i="4"/>
  <c r="FB54" i="4"/>
  <c r="FC54" i="4"/>
  <c r="FD54" i="4"/>
  <c r="FE54" i="4"/>
  <c r="FF54" i="4"/>
  <c r="FG54" i="4"/>
  <c r="FH54" i="4"/>
  <c r="FI54" i="4"/>
  <c r="FJ54" i="4"/>
  <c r="FK54" i="4"/>
  <c r="FL54" i="4"/>
  <c r="FM54" i="4"/>
  <c r="FN54" i="4"/>
  <c r="FO54" i="4"/>
  <c r="FQ54" i="4"/>
  <c r="FR54" i="4"/>
  <c r="FS54" i="4"/>
  <c r="FT54" i="4"/>
  <c r="FU54" i="4"/>
  <c r="FV54" i="4"/>
  <c r="FW54" i="4"/>
  <c r="FX54" i="4"/>
  <c r="FY54" i="4"/>
  <c r="FZ54" i="4"/>
  <c r="GA54" i="4"/>
  <c r="GB54" i="4"/>
  <c r="GC54" i="4"/>
  <c r="GE54" i="4"/>
  <c r="GF54" i="4"/>
  <c r="GG54" i="4"/>
  <c r="GH54" i="4"/>
  <c r="GJ54" i="4"/>
  <c r="GK54" i="4"/>
  <c r="GL54" i="4"/>
  <c r="GM54" i="4"/>
  <c r="GN54" i="4"/>
  <c r="GO54" i="4"/>
  <c r="GP54" i="4"/>
  <c r="GQ54" i="4"/>
  <c r="GR54" i="4"/>
  <c r="GS54" i="4"/>
  <c r="GT54" i="4"/>
  <c r="GU54" i="4"/>
  <c r="GV54" i="4"/>
  <c r="GW54" i="4"/>
  <c r="GX54" i="4"/>
  <c r="GY54" i="4"/>
  <c r="GZ54" i="4"/>
  <c r="HA54" i="4"/>
  <c r="HC54" i="4"/>
  <c r="HD54" i="4"/>
  <c r="HE54" i="4"/>
  <c r="HF54" i="4"/>
  <c r="HG54" i="4"/>
  <c r="HH54" i="4"/>
  <c r="HI54" i="4"/>
  <c r="HJ54" i="4"/>
  <c r="HK54" i="4"/>
  <c r="HL54" i="4"/>
  <c r="HM54" i="4"/>
  <c r="HN54" i="4"/>
  <c r="HO54" i="4"/>
  <c r="HP54" i="4"/>
  <c r="HQ54" i="4"/>
  <c r="HR54" i="4"/>
  <c r="HS54" i="4"/>
  <c r="HT54" i="4"/>
  <c r="HV54" i="4"/>
  <c r="HW54" i="4"/>
  <c r="HX54" i="4"/>
  <c r="HY54" i="4"/>
  <c r="HZ54" i="4"/>
  <c r="IA54" i="4"/>
  <c r="IB54" i="4"/>
  <c r="IC54" i="4"/>
  <c r="ID54" i="4"/>
  <c r="IE54" i="4"/>
  <c r="IF54" i="4"/>
  <c r="IG54" i="4"/>
  <c r="IH54" i="4"/>
  <c r="II54" i="4"/>
  <c r="IJ54" i="4"/>
  <c r="IK54" i="4"/>
  <c r="IL54" i="4"/>
  <c r="IM54" i="4"/>
  <c r="IO54" i="4"/>
  <c r="IP54" i="4"/>
  <c r="IQ54" i="4"/>
  <c r="IR54" i="4"/>
  <c r="IS54" i="4"/>
  <c r="IT54" i="4"/>
  <c r="IU54" i="4"/>
  <c r="IV54" i="4"/>
  <c r="IW54" i="4"/>
  <c r="IX54" i="4"/>
  <c r="IY54" i="4"/>
  <c r="IZ54" i="4"/>
  <c r="JA54" i="4"/>
  <c r="JB54" i="4"/>
  <c r="JC54" i="4"/>
  <c r="JD54" i="4"/>
  <c r="JE54" i="4"/>
  <c r="JF54" i="4"/>
  <c r="JH54" i="4"/>
  <c r="JI54" i="4"/>
  <c r="JJ54" i="4"/>
  <c r="JK54" i="4"/>
  <c r="JL54" i="4"/>
  <c r="JM54" i="4"/>
  <c r="JN54" i="4"/>
  <c r="JO54" i="4"/>
  <c r="JP54" i="4"/>
  <c r="JQ54" i="4"/>
  <c r="JR54" i="4"/>
  <c r="JS54" i="4"/>
  <c r="JT54" i="4"/>
  <c r="JU54" i="4"/>
  <c r="JV54" i="4"/>
  <c r="JW54" i="4"/>
  <c r="JX54" i="4"/>
  <c r="JY54" i="4"/>
  <c r="U55" i="4"/>
  <c r="V55" i="4"/>
  <c r="W55" i="4"/>
  <c r="X55" i="4"/>
  <c r="Y55" i="4"/>
  <c r="Z55" i="4"/>
  <c r="AA55" i="4"/>
  <c r="AB55" i="4"/>
  <c r="AC55" i="4"/>
  <c r="AD55" i="4"/>
  <c r="AE55" i="4"/>
  <c r="AF55" i="4"/>
  <c r="AG55" i="4"/>
  <c r="AH55" i="4"/>
  <c r="AI55" i="4"/>
  <c r="AJ55" i="4"/>
  <c r="AK55" i="4"/>
  <c r="AL55" i="4"/>
  <c r="AN55" i="4"/>
  <c r="AO55" i="4"/>
  <c r="AP55" i="4"/>
  <c r="AQ55" i="4"/>
  <c r="AR55" i="4"/>
  <c r="AS55" i="4"/>
  <c r="AT55" i="4"/>
  <c r="AU55" i="4"/>
  <c r="AV55" i="4"/>
  <c r="AW55" i="4"/>
  <c r="AX55" i="4"/>
  <c r="AY55" i="4"/>
  <c r="AZ55" i="4"/>
  <c r="BA55" i="4"/>
  <c r="BB55" i="4"/>
  <c r="BC55" i="4"/>
  <c r="BD55" i="4"/>
  <c r="BE55" i="4"/>
  <c r="BG55" i="4"/>
  <c r="BH55" i="4"/>
  <c r="BI55" i="4"/>
  <c r="BJ55" i="4"/>
  <c r="BK55" i="4"/>
  <c r="BL55" i="4"/>
  <c r="BM55" i="4"/>
  <c r="BN55" i="4"/>
  <c r="BO55" i="4"/>
  <c r="BP55" i="4"/>
  <c r="BQ55" i="4"/>
  <c r="BR55" i="4"/>
  <c r="BS55" i="4"/>
  <c r="BT55" i="4"/>
  <c r="BU55" i="4"/>
  <c r="BV55" i="4"/>
  <c r="BW55" i="4"/>
  <c r="BX55" i="4"/>
  <c r="BZ55" i="4"/>
  <c r="CA55" i="4"/>
  <c r="CB55" i="4"/>
  <c r="CC55" i="4"/>
  <c r="CD55" i="4"/>
  <c r="CE55" i="4"/>
  <c r="CF55" i="4"/>
  <c r="CG55" i="4"/>
  <c r="CH55" i="4"/>
  <c r="CI55" i="4"/>
  <c r="CJ55" i="4"/>
  <c r="CK55" i="4"/>
  <c r="CL55" i="4"/>
  <c r="CM55" i="4"/>
  <c r="CN55" i="4"/>
  <c r="CO55" i="4"/>
  <c r="CP55" i="4"/>
  <c r="CQ55" i="4"/>
  <c r="CS55" i="4"/>
  <c r="CT55" i="4"/>
  <c r="CU55" i="4"/>
  <c r="CV55" i="4"/>
  <c r="CW55" i="4"/>
  <c r="CX55" i="4"/>
  <c r="CY55" i="4"/>
  <c r="CZ55" i="4"/>
  <c r="DA55" i="4"/>
  <c r="DB55" i="4"/>
  <c r="DC55" i="4"/>
  <c r="DD55" i="4"/>
  <c r="DE55" i="4"/>
  <c r="DF55" i="4"/>
  <c r="DG55" i="4"/>
  <c r="DH55" i="4"/>
  <c r="DI55" i="4"/>
  <c r="DJ55" i="4"/>
  <c r="DL55" i="4"/>
  <c r="DM55" i="4"/>
  <c r="DN55" i="4"/>
  <c r="DO55" i="4"/>
  <c r="DP55" i="4"/>
  <c r="DQ55" i="4"/>
  <c r="DR55" i="4"/>
  <c r="DS55" i="4"/>
  <c r="DT55" i="4"/>
  <c r="DU55" i="4"/>
  <c r="DV55" i="4"/>
  <c r="DW55" i="4"/>
  <c r="DX55" i="4"/>
  <c r="DY55" i="4"/>
  <c r="DZ55" i="4"/>
  <c r="EA55" i="4"/>
  <c r="EB55" i="4"/>
  <c r="EC55" i="4"/>
  <c r="EE55" i="4"/>
  <c r="EF55" i="4"/>
  <c r="EG55" i="4"/>
  <c r="EH55" i="4"/>
  <c r="EI55" i="4"/>
  <c r="EJ55" i="4"/>
  <c r="EK55" i="4"/>
  <c r="EL55" i="4"/>
  <c r="EM55" i="4"/>
  <c r="EN55" i="4"/>
  <c r="EO55" i="4"/>
  <c r="EP55" i="4"/>
  <c r="EQ55" i="4"/>
  <c r="ER55" i="4"/>
  <c r="ES55" i="4"/>
  <c r="ET55" i="4"/>
  <c r="EU55" i="4"/>
  <c r="EV55" i="4"/>
  <c r="EX55" i="4"/>
  <c r="EY55" i="4"/>
  <c r="EZ55" i="4"/>
  <c r="FA55" i="4"/>
  <c r="FB55" i="4"/>
  <c r="FC55" i="4"/>
  <c r="FD55" i="4"/>
  <c r="FE55" i="4"/>
  <c r="FF55" i="4"/>
  <c r="FG55" i="4"/>
  <c r="FH55" i="4"/>
  <c r="FI55" i="4"/>
  <c r="FJ55" i="4"/>
  <c r="FL55" i="4"/>
  <c r="FM55" i="4"/>
  <c r="FN55" i="4"/>
  <c r="FO55" i="4"/>
  <c r="FQ55" i="4"/>
  <c r="FR55" i="4"/>
  <c r="FS55" i="4"/>
  <c r="FT55" i="4"/>
  <c r="FU55" i="4"/>
  <c r="FV55" i="4"/>
  <c r="FW55" i="4"/>
  <c r="FX55" i="4"/>
  <c r="FY55" i="4"/>
  <c r="FZ55" i="4"/>
  <c r="GA55" i="4"/>
  <c r="GB55" i="4"/>
  <c r="GC55" i="4"/>
  <c r="GD55" i="4"/>
  <c r="GE55" i="4"/>
  <c r="GF55" i="4"/>
  <c r="GG55" i="4"/>
  <c r="GH55" i="4"/>
  <c r="GJ55" i="4"/>
  <c r="GK55" i="4"/>
  <c r="GL55" i="4"/>
  <c r="GM55" i="4"/>
  <c r="GN55" i="4"/>
  <c r="GO55" i="4"/>
  <c r="GP55" i="4"/>
  <c r="GQ55" i="4"/>
  <c r="GR55" i="4"/>
  <c r="GS55" i="4"/>
  <c r="GT55" i="4"/>
  <c r="GU55" i="4"/>
  <c r="GV55" i="4"/>
  <c r="GW55" i="4"/>
  <c r="GX55" i="4"/>
  <c r="GY55" i="4"/>
  <c r="GZ55" i="4"/>
  <c r="HA55" i="4"/>
  <c r="HC55" i="4"/>
  <c r="HD55" i="4"/>
  <c r="HE55" i="4"/>
  <c r="HF55" i="4"/>
  <c r="HG55" i="4"/>
  <c r="HH55" i="4"/>
  <c r="HI55" i="4"/>
  <c r="HJ55" i="4"/>
  <c r="HK55" i="4"/>
  <c r="HL55" i="4"/>
  <c r="HM55" i="4"/>
  <c r="HN55" i="4"/>
  <c r="HO55" i="4"/>
  <c r="HQ55" i="4"/>
  <c r="HR55" i="4"/>
  <c r="HS55" i="4"/>
  <c r="HT55" i="4"/>
  <c r="HV55" i="4"/>
  <c r="HW55" i="4"/>
  <c r="HX55" i="4"/>
  <c r="HY55" i="4"/>
  <c r="HZ55" i="4"/>
  <c r="IA55" i="4"/>
  <c r="IB55" i="4"/>
  <c r="IC55" i="4"/>
  <c r="ID55" i="4"/>
  <c r="IE55" i="4"/>
  <c r="IF55" i="4"/>
  <c r="IG55" i="4"/>
  <c r="IH55" i="4"/>
  <c r="II55" i="4"/>
  <c r="IJ55" i="4"/>
  <c r="IK55" i="4"/>
  <c r="IL55" i="4"/>
  <c r="IM55" i="4"/>
  <c r="IO55" i="4"/>
  <c r="IP55" i="4"/>
  <c r="IQ55" i="4"/>
  <c r="IR55" i="4"/>
  <c r="IS55" i="4"/>
  <c r="IT55" i="4"/>
  <c r="IU55" i="4"/>
  <c r="IV55" i="4"/>
  <c r="IW55" i="4"/>
  <c r="IX55" i="4"/>
  <c r="IY55" i="4"/>
  <c r="IZ55" i="4"/>
  <c r="JA55" i="4"/>
  <c r="JB55" i="4"/>
  <c r="JC55" i="4"/>
  <c r="JD55" i="4"/>
  <c r="JE55" i="4"/>
  <c r="JF55" i="4"/>
  <c r="JH55" i="4"/>
  <c r="JI55" i="4"/>
  <c r="JJ55" i="4"/>
  <c r="JK55" i="4"/>
  <c r="JL55" i="4"/>
  <c r="JM55" i="4"/>
  <c r="JN55" i="4"/>
  <c r="JO55" i="4"/>
  <c r="JP55" i="4"/>
  <c r="JQ55" i="4"/>
  <c r="JR55" i="4"/>
  <c r="JS55" i="4"/>
  <c r="JT55" i="4"/>
  <c r="JU55" i="4"/>
  <c r="JV55" i="4"/>
  <c r="JW55" i="4"/>
  <c r="JX55" i="4"/>
  <c r="JY55" i="4"/>
  <c r="U56" i="4"/>
  <c r="V56" i="4"/>
  <c r="W56" i="4"/>
  <c r="X56" i="4"/>
  <c r="Y56" i="4"/>
  <c r="Z56" i="4"/>
  <c r="AA56" i="4"/>
  <c r="AB56" i="4"/>
  <c r="AC56" i="4"/>
  <c r="AD56" i="4"/>
  <c r="AE56" i="4"/>
  <c r="AF56" i="4"/>
  <c r="AG56" i="4"/>
  <c r="AH56" i="4"/>
  <c r="AI56" i="4"/>
  <c r="AJ56" i="4"/>
  <c r="AK56" i="4"/>
  <c r="AL56" i="4"/>
  <c r="AN56" i="4"/>
  <c r="AO56" i="4"/>
  <c r="AP56" i="4"/>
  <c r="AQ56" i="4"/>
  <c r="AR56" i="4"/>
  <c r="AS56" i="4"/>
  <c r="AT56" i="4"/>
  <c r="AU56" i="4"/>
  <c r="AV56" i="4"/>
  <c r="AW56" i="4"/>
  <c r="AX56" i="4"/>
  <c r="AY56" i="4"/>
  <c r="AZ56" i="4"/>
  <c r="BA56" i="4"/>
  <c r="BB56" i="4"/>
  <c r="BC56" i="4"/>
  <c r="BD56" i="4"/>
  <c r="BE56" i="4"/>
  <c r="BG56" i="4"/>
  <c r="BH56" i="4"/>
  <c r="BI56" i="4"/>
  <c r="BJ56" i="4"/>
  <c r="BK56" i="4"/>
  <c r="BL56" i="4"/>
  <c r="BM56" i="4"/>
  <c r="BN56" i="4"/>
  <c r="BO56" i="4"/>
  <c r="BP56" i="4"/>
  <c r="BQ56" i="4"/>
  <c r="BR56" i="4"/>
  <c r="BS56" i="4"/>
  <c r="BT56" i="4"/>
  <c r="BU56" i="4"/>
  <c r="BV56" i="4"/>
  <c r="BW56" i="4"/>
  <c r="BX56" i="4"/>
  <c r="BZ56" i="4"/>
  <c r="CA56" i="4"/>
  <c r="CB56" i="4"/>
  <c r="CC56" i="4"/>
  <c r="CD56" i="4"/>
  <c r="CE56" i="4"/>
  <c r="CF56" i="4"/>
  <c r="CG56" i="4"/>
  <c r="CH56" i="4"/>
  <c r="CI56" i="4"/>
  <c r="CJ56" i="4"/>
  <c r="CK56" i="4"/>
  <c r="CL56" i="4"/>
  <c r="CM56" i="4"/>
  <c r="CN56" i="4"/>
  <c r="CO56" i="4"/>
  <c r="CP56" i="4"/>
  <c r="CQ56" i="4"/>
  <c r="CS56" i="4"/>
  <c r="CT56" i="4"/>
  <c r="CU56" i="4"/>
  <c r="CV56" i="4"/>
  <c r="CW56" i="4"/>
  <c r="CX56" i="4"/>
  <c r="CY56" i="4"/>
  <c r="CZ56" i="4"/>
  <c r="DA56" i="4"/>
  <c r="DB56" i="4"/>
  <c r="DC56" i="4"/>
  <c r="DD56" i="4"/>
  <c r="DE56" i="4"/>
  <c r="DF56" i="4"/>
  <c r="DG56" i="4"/>
  <c r="DH56" i="4"/>
  <c r="DI56" i="4"/>
  <c r="DJ56" i="4"/>
  <c r="DL56" i="4"/>
  <c r="DM56" i="4"/>
  <c r="DN56" i="4"/>
  <c r="DO56" i="4"/>
  <c r="DP56" i="4"/>
  <c r="DQ56" i="4"/>
  <c r="DR56" i="4"/>
  <c r="DS56" i="4"/>
  <c r="DT56" i="4"/>
  <c r="DU56" i="4"/>
  <c r="DV56" i="4"/>
  <c r="DW56" i="4"/>
  <c r="DX56" i="4"/>
  <c r="DY56" i="4"/>
  <c r="DZ56" i="4"/>
  <c r="EA56" i="4"/>
  <c r="EB56" i="4"/>
  <c r="EC56" i="4"/>
  <c r="EE56" i="4"/>
  <c r="EF56" i="4"/>
  <c r="EG56" i="4"/>
  <c r="EH56" i="4"/>
  <c r="EI56" i="4"/>
  <c r="EJ56" i="4"/>
  <c r="EK56" i="4"/>
  <c r="EL56" i="4"/>
  <c r="EM56" i="4"/>
  <c r="EN56" i="4"/>
  <c r="EO56" i="4"/>
  <c r="EP56" i="4"/>
  <c r="EQ56" i="4"/>
  <c r="ER56" i="4"/>
  <c r="ES56" i="4"/>
  <c r="ET56" i="4"/>
  <c r="EU56" i="4"/>
  <c r="EV56" i="4"/>
  <c r="EX56" i="4"/>
  <c r="EY56" i="4"/>
  <c r="EZ56" i="4"/>
  <c r="FA56" i="4"/>
  <c r="FB56" i="4"/>
  <c r="FC56" i="4"/>
  <c r="FD56" i="4"/>
  <c r="FE56" i="4"/>
  <c r="FF56" i="4"/>
  <c r="FG56" i="4"/>
  <c r="FH56" i="4"/>
  <c r="FI56" i="4"/>
  <c r="FJ56" i="4"/>
  <c r="FK56" i="4"/>
  <c r="FL56" i="4"/>
  <c r="FM56" i="4"/>
  <c r="FN56" i="4"/>
  <c r="FO56" i="4"/>
  <c r="FQ56" i="4"/>
  <c r="FR56" i="4"/>
  <c r="FS56" i="4"/>
  <c r="FT56" i="4"/>
  <c r="FU56" i="4"/>
  <c r="FV56" i="4"/>
  <c r="FW56" i="4"/>
  <c r="FX56" i="4"/>
  <c r="FY56" i="4"/>
  <c r="FZ56" i="4"/>
  <c r="GA56" i="4"/>
  <c r="GB56" i="4"/>
  <c r="GC56" i="4"/>
  <c r="GD56" i="4"/>
  <c r="GE56" i="4"/>
  <c r="GF56" i="4"/>
  <c r="GG56" i="4"/>
  <c r="GH56" i="4"/>
  <c r="GJ56" i="4"/>
  <c r="GK56" i="4"/>
  <c r="GL56" i="4"/>
  <c r="GM56" i="4"/>
  <c r="GN56" i="4"/>
  <c r="GO56" i="4"/>
  <c r="GP56" i="4"/>
  <c r="GQ56" i="4"/>
  <c r="GR56" i="4"/>
  <c r="GS56" i="4"/>
  <c r="GT56" i="4"/>
  <c r="GU56" i="4"/>
  <c r="GV56" i="4"/>
  <c r="GX56" i="4"/>
  <c r="GY56" i="4"/>
  <c r="GZ56" i="4"/>
  <c r="HA56" i="4"/>
  <c r="HC56" i="4"/>
  <c r="HD56" i="4"/>
  <c r="HE56" i="4"/>
  <c r="HF56" i="4"/>
  <c r="HG56" i="4"/>
  <c r="HH56" i="4"/>
  <c r="HI56" i="4"/>
  <c r="HJ56" i="4"/>
  <c r="HK56" i="4"/>
  <c r="HL56" i="4"/>
  <c r="HM56" i="4"/>
  <c r="HN56" i="4"/>
  <c r="HO56" i="4"/>
  <c r="HP56" i="4"/>
  <c r="HQ56" i="4"/>
  <c r="HR56" i="4"/>
  <c r="HS56" i="4"/>
  <c r="HT56" i="4"/>
  <c r="HV56" i="4"/>
  <c r="HW56" i="4"/>
  <c r="HX56" i="4"/>
  <c r="HY56" i="4"/>
  <c r="HZ56" i="4"/>
  <c r="IA56" i="4"/>
  <c r="IB56" i="4"/>
  <c r="IC56" i="4"/>
  <c r="ID56" i="4"/>
  <c r="IE56" i="4"/>
  <c r="IF56" i="4"/>
  <c r="IG56" i="4"/>
  <c r="IH56" i="4"/>
  <c r="II56" i="4"/>
  <c r="IJ56" i="4"/>
  <c r="IK56" i="4"/>
  <c r="IL56" i="4"/>
  <c r="IM56" i="4"/>
  <c r="IO56" i="4"/>
  <c r="IP56" i="4"/>
  <c r="IQ56" i="4"/>
  <c r="IR56" i="4"/>
  <c r="IS56" i="4"/>
  <c r="IT56" i="4"/>
  <c r="IU56" i="4"/>
  <c r="IV56" i="4"/>
  <c r="IW56" i="4"/>
  <c r="IX56" i="4"/>
  <c r="IY56" i="4"/>
  <c r="IZ56" i="4"/>
  <c r="JA56" i="4"/>
  <c r="JC56" i="4"/>
  <c r="JD56" i="4"/>
  <c r="JE56" i="4"/>
  <c r="JF56" i="4"/>
  <c r="JH56" i="4"/>
  <c r="JI56" i="4"/>
  <c r="JJ56" i="4"/>
  <c r="JK56" i="4"/>
  <c r="JL56" i="4"/>
  <c r="JM56" i="4"/>
  <c r="JN56" i="4"/>
  <c r="JO56" i="4"/>
  <c r="JP56" i="4"/>
  <c r="JQ56" i="4"/>
  <c r="JR56" i="4"/>
  <c r="JS56" i="4"/>
  <c r="JT56" i="4"/>
  <c r="JU56" i="4"/>
  <c r="JV56" i="4"/>
  <c r="JW56" i="4"/>
  <c r="JX56" i="4"/>
  <c r="JY56" i="4"/>
  <c r="U57" i="4"/>
  <c r="V57" i="4"/>
  <c r="W57" i="4"/>
  <c r="X57" i="4"/>
  <c r="Y57" i="4"/>
  <c r="Z57" i="4"/>
  <c r="AA57" i="4"/>
  <c r="AB57" i="4"/>
  <c r="AC57" i="4"/>
  <c r="AD57" i="4"/>
  <c r="AE57" i="4"/>
  <c r="AF57" i="4"/>
  <c r="AG57" i="4"/>
  <c r="AI57" i="4"/>
  <c r="AJ57" i="4"/>
  <c r="AK57" i="4"/>
  <c r="AL57" i="4"/>
  <c r="AN57" i="4"/>
  <c r="AO57" i="4"/>
  <c r="AP57" i="4"/>
  <c r="AQ57" i="4"/>
  <c r="AR57" i="4"/>
  <c r="AS57" i="4"/>
  <c r="AT57" i="4"/>
  <c r="AU57" i="4"/>
  <c r="AV57" i="4"/>
  <c r="AW57" i="4"/>
  <c r="AX57" i="4"/>
  <c r="AY57" i="4"/>
  <c r="AZ57" i="4"/>
  <c r="BA57" i="4"/>
  <c r="BB57" i="4"/>
  <c r="BC57" i="4"/>
  <c r="BD57" i="4"/>
  <c r="BE57" i="4"/>
  <c r="BG57" i="4"/>
  <c r="BH57" i="4"/>
  <c r="BI57" i="4"/>
  <c r="BJ57" i="4"/>
  <c r="BK57" i="4"/>
  <c r="BL57" i="4"/>
  <c r="BM57" i="4"/>
  <c r="BN57" i="4"/>
  <c r="BO57" i="4"/>
  <c r="BP57" i="4"/>
  <c r="BQ57" i="4"/>
  <c r="BR57" i="4"/>
  <c r="BS57" i="4"/>
  <c r="BU57" i="4"/>
  <c r="BV57" i="4"/>
  <c r="BW57" i="4"/>
  <c r="BX57" i="4"/>
  <c r="BZ57" i="4"/>
  <c r="CA57" i="4"/>
  <c r="CB57" i="4"/>
  <c r="CC57" i="4"/>
  <c r="CD57" i="4"/>
  <c r="CE57" i="4"/>
  <c r="CF57" i="4"/>
  <c r="CG57" i="4"/>
  <c r="CH57" i="4"/>
  <c r="CI57" i="4"/>
  <c r="CJ57" i="4"/>
  <c r="CK57" i="4"/>
  <c r="CL57" i="4"/>
  <c r="CM57" i="4"/>
  <c r="CN57" i="4"/>
  <c r="CO57" i="4"/>
  <c r="CP57" i="4"/>
  <c r="CQ57" i="4"/>
  <c r="CS57" i="4"/>
  <c r="CT57" i="4"/>
  <c r="CU57" i="4"/>
  <c r="CV57" i="4"/>
  <c r="CW57" i="4"/>
  <c r="CX57" i="4"/>
  <c r="CY57" i="4"/>
  <c r="CZ57" i="4"/>
  <c r="DA57" i="4"/>
  <c r="DB57" i="4"/>
  <c r="DC57" i="4"/>
  <c r="DD57" i="4"/>
  <c r="DE57" i="4"/>
  <c r="DG57" i="4"/>
  <c r="DH57" i="4"/>
  <c r="DI57" i="4"/>
  <c r="DJ57" i="4"/>
  <c r="DL57" i="4"/>
  <c r="DM57" i="4"/>
  <c r="DN57" i="4"/>
  <c r="DO57" i="4"/>
  <c r="DP57" i="4"/>
  <c r="DQ57" i="4"/>
  <c r="DR57" i="4"/>
  <c r="DS57" i="4"/>
  <c r="DT57" i="4"/>
  <c r="DU57" i="4"/>
  <c r="DV57" i="4"/>
  <c r="DW57" i="4"/>
  <c r="DX57" i="4"/>
  <c r="DY57" i="4"/>
  <c r="DZ57" i="4"/>
  <c r="EA57" i="4"/>
  <c r="EB57" i="4"/>
  <c r="EC57" i="4"/>
  <c r="EE57" i="4"/>
  <c r="EF57" i="4"/>
  <c r="EG57" i="4"/>
  <c r="EH57" i="4"/>
  <c r="EI57" i="4"/>
  <c r="EJ57" i="4"/>
  <c r="EK57" i="4"/>
  <c r="EL57" i="4"/>
  <c r="EM57" i="4"/>
  <c r="EN57" i="4"/>
  <c r="EO57" i="4"/>
  <c r="EP57" i="4"/>
  <c r="EQ57" i="4"/>
  <c r="ES57" i="4"/>
  <c r="ET57" i="4"/>
  <c r="EU57" i="4"/>
  <c r="EV57" i="4"/>
  <c r="EX57" i="4"/>
  <c r="EY57" i="4"/>
  <c r="EZ57" i="4"/>
  <c r="FA57" i="4"/>
  <c r="FB57" i="4"/>
  <c r="FC57" i="4"/>
  <c r="FD57" i="4"/>
  <c r="FE57" i="4"/>
  <c r="FF57" i="4"/>
  <c r="FG57" i="4"/>
  <c r="FH57" i="4"/>
  <c r="FI57" i="4"/>
  <c r="FJ57" i="4"/>
  <c r="FK57" i="4"/>
  <c r="FL57" i="4"/>
  <c r="FM57" i="4"/>
  <c r="FN57" i="4"/>
  <c r="FO57" i="4"/>
  <c r="FQ57" i="4"/>
  <c r="FR57" i="4"/>
  <c r="FS57" i="4"/>
  <c r="FT57" i="4"/>
  <c r="FU57" i="4"/>
  <c r="FV57" i="4"/>
  <c r="FW57" i="4"/>
  <c r="FX57" i="4"/>
  <c r="FY57" i="4"/>
  <c r="FZ57" i="4"/>
  <c r="GA57" i="4"/>
  <c r="GB57" i="4"/>
  <c r="GC57" i="4"/>
  <c r="GE57" i="4"/>
  <c r="GF57" i="4"/>
  <c r="GG57" i="4"/>
  <c r="GH57" i="4"/>
  <c r="GJ57" i="4"/>
  <c r="GK57" i="4"/>
  <c r="GL57" i="4"/>
  <c r="GM57" i="4"/>
  <c r="GN57" i="4"/>
  <c r="GO57" i="4"/>
  <c r="GP57" i="4"/>
  <c r="GQ57" i="4"/>
  <c r="GR57" i="4"/>
  <c r="GS57" i="4"/>
  <c r="GT57" i="4"/>
  <c r="GU57" i="4"/>
  <c r="GV57" i="4"/>
  <c r="GW57" i="4"/>
  <c r="GX57" i="4"/>
  <c r="GY57" i="4"/>
  <c r="GZ57" i="4"/>
  <c r="HA57" i="4"/>
  <c r="HC57" i="4"/>
  <c r="HD57" i="4"/>
  <c r="HE57" i="4"/>
  <c r="HF57" i="4"/>
  <c r="HG57" i="4"/>
  <c r="HH57" i="4"/>
  <c r="HI57" i="4"/>
  <c r="HJ57" i="4"/>
  <c r="HK57" i="4"/>
  <c r="HL57" i="4"/>
  <c r="HM57" i="4"/>
  <c r="HN57" i="4"/>
  <c r="HO57" i="4"/>
  <c r="HQ57" i="4"/>
  <c r="HR57" i="4"/>
  <c r="HS57" i="4"/>
  <c r="HT57" i="4"/>
  <c r="HV57" i="4"/>
  <c r="HW57" i="4"/>
  <c r="HX57" i="4"/>
  <c r="HY57" i="4"/>
  <c r="HZ57" i="4"/>
  <c r="IA57" i="4"/>
  <c r="IB57" i="4"/>
  <c r="IC57" i="4"/>
  <c r="ID57" i="4"/>
  <c r="IE57" i="4"/>
  <c r="IF57" i="4"/>
  <c r="IG57" i="4"/>
  <c r="IH57" i="4"/>
  <c r="IJ57" i="4"/>
  <c r="IK57" i="4"/>
  <c r="IL57" i="4"/>
  <c r="IM57" i="4"/>
  <c r="IO57" i="4"/>
  <c r="IP57" i="4"/>
  <c r="IQ57" i="4"/>
  <c r="IR57" i="4"/>
  <c r="IS57" i="4"/>
  <c r="IT57" i="4"/>
  <c r="IU57" i="4"/>
  <c r="IV57" i="4"/>
  <c r="IW57" i="4"/>
  <c r="IX57" i="4"/>
  <c r="IY57" i="4"/>
  <c r="IZ57" i="4"/>
  <c r="JA57" i="4"/>
  <c r="JC57" i="4"/>
  <c r="JD57" i="4"/>
  <c r="JE57" i="4"/>
  <c r="JF57" i="4"/>
  <c r="JH57" i="4"/>
  <c r="JI57" i="4"/>
  <c r="JJ57" i="4"/>
  <c r="JK57" i="4"/>
  <c r="JL57" i="4"/>
  <c r="JM57" i="4"/>
  <c r="JN57" i="4"/>
  <c r="JO57" i="4"/>
  <c r="JP57" i="4"/>
  <c r="JQ57" i="4"/>
  <c r="JR57" i="4"/>
  <c r="JS57" i="4"/>
  <c r="JT57" i="4"/>
  <c r="JU57" i="4"/>
  <c r="JV57" i="4"/>
  <c r="JW57" i="4"/>
  <c r="JX57" i="4"/>
  <c r="JY57" i="4"/>
  <c r="C44" i="4"/>
  <c r="D44" i="4"/>
  <c r="E44" i="4"/>
  <c r="F44" i="4"/>
  <c r="G44" i="4"/>
  <c r="H44" i="4"/>
  <c r="I44" i="4"/>
  <c r="J44" i="4"/>
  <c r="K44" i="4"/>
  <c r="L44" i="4"/>
  <c r="M44" i="4"/>
  <c r="N44" i="4"/>
  <c r="P44" i="4"/>
  <c r="Q44" i="4"/>
  <c r="R44" i="4"/>
  <c r="S44" i="4"/>
  <c r="C45" i="4"/>
  <c r="D45" i="4"/>
  <c r="E45" i="4"/>
  <c r="F45" i="4"/>
  <c r="G45" i="4"/>
  <c r="H45" i="4"/>
  <c r="I45" i="4"/>
  <c r="J45" i="4"/>
  <c r="K45" i="4"/>
  <c r="L45" i="4"/>
  <c r="M45" i="4"/>
  <c r="N45" i="4"/>
  <c r="P45" i="4"/>
  <c r="Q45" i="4"/>
  <c r="R45" i="4"/>
  <c r="S45" i="4"/>
  <c r="C46" i="4"/>
  <c r="D46" i="4"/>
  <c r="E46" i="4"/>
  <c r="F46" i="4"/>
  <c r="G46" i="4"/>
  <c r="H46" i="4"/>
  <c r="I46" i="4"/>
  <c r="J46" i="4"/>
  <c r="K46" i="4"/>
  <c r="L46" i="4"/>
  <c r="M46" i="4"/>
  <c r="N46" i="4"/>
  <c r="O46" i="4"/>
  <c r="P46" i="4"/>
  <c r="Q46" i="4"/>
  <c r="R46" i="4"/>
  <c r="S46" i="4"/>
  <c r="C47" i="4"/>
  <c r="D47" i="4"/>
  <c r="E47" i="4"/>
  <c r="F47" i="4"/>
  <c r="G47" i="4"/>
  <c r="H47" i="4"/>
  <c r="I47" i="4"/>
  <c r="J47" i="4"/>
  <c r="K47" i="4"/>
  <c r="L47" i="4"/>
  <c r="M47" i="4"/>
  <c r="N47" i="4"/>
  <c r="O47" i="4"/>
  <c r="P47" i="4"/>
  <c r="Q47" i="4"/>
  <c r="R47" i="4"/>
  <c r="S47" i="4"/>
  <c r="C48" i="4"/>
  <c r="D48" i="4"/>
  <c r="E48" i="4"/>
  <c r="F48" i="4"/>
  <c r="G48" i="4"/>
  <c r="H48" i="4"/>
  <c r="I48" i="4"/>
  <c r="J48" i="4"/>
  <c r="K48" i="4"/>
  <c r="L48" i="4"/>
  <c r="M48" i="4"/>
  <c r="N48" i="4"/>
  <c r="P48" i="4"/>
  <c r="Q48" i="4"/>
  <c r="R48" i="4"/>
  <c r="S48" i="4"/>
  <c r="C49" i="4"/>
  <c r="D49" i="4"/>
  <c r="E49" i="4"/>
  <c r="F49" i="4"/>
  <c r="G49" i="4"/>
  <c r="H49" i="4"/>
  <c r="I49" i="4"/>
  <c r="J49" i="4"/>
  <c r="K49" i="4"/>
  <c r="L49" i="4"/>
  <c r="M49" i="4"/>
  <c r="N49" i="4"/>
  <c r="P49" i="4"/>
  <c r="Q49" i="4"/>
  <c r="R49" i="4"/>
  <c r="S49" i="4"/>
  <c r="C50" i="4"/>
  <c r="D50" i="4"/>
  <c r="E50" i="4"/>
  <c r="F50" i="4"/>
  <c r="G50" i="4"/>
  <c r="H50" i="4"/>
  <c r="I50" i="4"/>
  <c r="J50" i="4"/>
  <c r="K50" i="4"/>
  <c r="L50" i="4"/>
  <c r="M50" i="4"/>
  <c r="N50" i="4"/>
  <c r="O50" i="4"/>
  <c r="P50" i="4"/>
  <c r="Q50" i="4"/>
  <c r="R50" i="4"/>
  <c r="S50" i="4"/>
  <c r="C51" i="4"/>
  <c r="D51" i="4"/>
  <c r="E51" i="4"/>
  <c r="F51" i="4"/>
  <c r="G51" i="4"/>
  <c r="H51" i="4"/>
  <c r="I51" i="4"/>
  <c r="J51" i="4"/>
  <c r="K51" i="4"/>
  <c r="L51" i="4"/>
  <c r="M51" i="4"/>
  <c r="N51" i="4"/>
  <c r="O51" i="4"/>
  <c r="P51" i="4"/>
  <c r="Q51" i="4"/>
  <c r="R51" i="4"/>
  <c r="S51" i="4"/>
  <c r="C52" i="4"/>
  <c r="D52" i="4"/>
  <c r="E52" i="4"/>
  <c r="F52" i="4"/>
  <c r="G52" i="4"/>
  <c r="H52" i="4"/>
  <c r="I52" i="4"/>
  <c r="J52" i="4"/>
  <c r="K52" i="4"/>
  <c r="L52" i="4"/>
  <c r="M52" i="4"/>
  <c r="N52" i="4"/>
  <c r="O52" i="4"/>
  <c r="P52" i="4"/>
  <c r="Q52" i="4"/>
  <c r="R52" i="4"/>
  <c r="S52" i="4"/>
  <c r="C53" i="4"/>
  <c r="D53" i="4"/>
  <c r="E53" i="4"/>
  <c r="F53" i="4"/>
  <c r="G53" i="4"/>
  <c r="H53" i="4"/>
  <c r="I53" i="4"/>
  <c r="J53" i="4"/>
  <c r="K53" i="4"/>
  <c r="L53" i="4"/>
  <c r="M53" i="4"/>
  <c r="N53" i="4"/>
  <c r="P53" i="4"/>
  <c r="Q53" i="4"/>
  <c r="R53" i="4"/>
  <c r="S53" i="4"/>
  <c r="C54" i="4"/>
  <c r="D54" i="4"/>
  <c r="E54" i="4"/>
  <c r="F54" i="4"/>
  <c r="G54" i="4"/>
  <c r="H54" i="4"/>
  <c r="I54" i="4"/>
  <c r="J54" i="4"/>
  <c r="K54" i="4"/>
  <c r="L54" i="4"/>
  <c r="M54" i="4"/>
  <c r="N54" i="4"/>
  <c r="O54" i="4"/>
  <c r="P54" i="4"/>
  <c r="Q54" i="4"/>
  <c r="R54" i="4"/>
  <c r="S54" i="4"/>
  <c r="C55" i="4"/>
  <c r="D55" i="4"/>
  <c r="E55" i="4"/>
  <c r="F55" i="4"/>
  <c r="G55" i="4"/>
  <c r="H55" i="4"/>
  <c r="I55" i="4"/>
  <c r="J55" i="4"/>
  <c r="K55" i="4"/>
  <c r="L55" i="4"/>
  <c r="M55" i="4"/>
  <c r="N55" i="4"/>
  <c r="O55" i="4"/>
  <c r="P55" i="4"/>
  <c r="Q55" i="4"/>
  <c r="R55" i="4"/>
  <c r="S55" i="4"/>
  <c r="C56" i="4"/>
  <c r="D56" i="4"/>
  <c r="E56" i="4"/>
  <c r="F56" i="4"/>
  <c r="G56" i="4"/>
  <c r="H56" i="4"/>
  <c r="I56" i="4"/>
  <c r="J56" i="4"/>
  <c r="K56" i="4"/>
  <c r="L56" i="4"/>
  <c r="M56" i="4"/>
  <c r="N56" i="4"/>
  <c r="P56" i="4"/>
  <c r="Q56" i="4"/>
  <c r="R56" i="4"/>
  <c r="S56" i="4"/>
  <c r="C57" i="4"/>
  <c r="D57" i="4"/>
  <c r="E57" i="4"/>
  <c r="F57" i="4"/>
  <c r="G57" i="4"/>
  <c r="H57" i="4"/>
  <c r="I57" i="4"/>
  <c r="J57" i="4"/>
  <c r="K57" i="4"/>
  <c r="L57" i="4"/>
  <c r="M57" i="4"/>
  <c r="N57" i="4"/>
  <c r="P57" i="4"/>
  <c r="Q57" i="4"/>
  <c r="R57" i="4"/>
  <c r="S57" i="4"/>
  <c r="B44" i="4"/>
  <c r="B45" i="4"/>
  <c r="B46" i="4"/>
  <c r="B47" i="4"/>
  <c r="B48" i="4"/>
  <c r="B49" i="4"/>
  <c r="B50" i="4"/>
  <c r="B51" i="4"/>
  <c r="B52" i="4"/>
  <c r="B53" i="4"/>
  <c r="B54" i="4"/>
  <c r="B55" i="4"/>
  <c r="B56" i="4"/>
  <c r="B57" i="4"/>
  <c r="JS3" i="4"/>
  <c r="JT3" i="4"/>
  <c r="JV3" i="4"/>
  <c r="JW3" i="4"/>
  <c r="JX3" i="4"/>
  <c r="JY3" i="4"/>
  <c r="JS4" i="4"/>
  <c r="JT4" i="4"/>
  <c r="JU4" i="4"/>
  <c r="JV4" i="4"/>
  <c r="JW4" i="4"/>
  <c r="JX4" i="4"/>
  <c r="JY4" i="4"/>
  <c r="JS5" i="4"/>
  <c r="JT5" i="4"/>
  <c r="JU5" i="4"/>
  <c r="JV5" i="4"/>
  <c r="JW5" i="4"/>
  <c r="JX5" i="4"/>
  <c r="JY5" i="4"/>
  <c r="JS6" i="4"/>
  <c r="JT6" i="4"/>
  <c r="JU6" i="4"/>
  <c r="JV6" i="4"/>
  <c r="JW6" i="4"/>
  <c r="JX6" i="4"/>
  <c r="JY6" i="4"/>
  <c r="JS7" i="4"/>
  <c r="JT7" i="4"/>
  <c r="JV7" i="4"/>
  <c r="JW7" i="4"/>
  <c r="JX7" i="4"/>
  <c r="JY7" i="4"/>
  <c r="JS8" i="4"/>
  <c r="JT8" i="4"/>
  <c r="JU8" i="4"/>
  <c r="JV8" i="4"/>
  <c r="JW8" i="4"/>
  <c r="JX8" i="4"/>
  <c r="JY8" i="4"/>
  <c r="JS9" i="4"/>
  <c r="JT9" i="4"/>
  <c r="JU9" i="4"/>
  <c r="JV9" i="4"/>
  <c r="JW9" i="4"/>
  <c r="JX9" i="4"/>
  <c r="JY9" i="4"/>
  <c r="JS10" i="4"/>
  <c r="JT10" i="4"/>
  <c r="JU10" i="4"/>
  <c r="JV10" i="4"/>
  <c r="JW10" i="4"/>
  <c r="JX10" i="4"/>
  <c r="JY10" i="4"/>
  <c r="JS11" i="4"/>
  <c r="JT11" i="4"/>
  <c r="JV11" i="4"/>
  <c r="JW11" i="4"/>
  <c r="JX11" i="4"/>
  <c r="JY11" i="4"/>
  <c r="JS12" i="4"/>
  <c r="JT12" i="4"/>
  <c r="JU12" i="4"/>
  <c r="JV12" i="4"/>
  <c r="JW12" i="4"/>
  <c r="JX12" i="4"/>
  <c r="JY12" i="4"/>
  <c r="JS13" i="4"/>
  <c r="JT13" i="4"/>
  <c r="JU13" i="4"/>
  <c r="JV13" i="4"/>
  <c r="JW13" i="4"/>
  <c r="JX13" i="4"/>
  <c r="JY13" i="4"/>
  <c r="JS14" i="4"/>
  <c r="JT14" i="4"/>
  <c r="JU14" i="4"/>
  <c r="JV14" i="4"/>
  <c r="JW14" i="4"/>
  <c r="JX14" i="4"/>
  <c r="JY14" i="4"/>
  <c r="JS15" i="4"/>
  <c r="JT15" i="4"/>
  <c r="JV15" i="4"/>
  <c r="JW15" i="4"/>
  <c r="JX15" i="4"/>
  <c r="JY15" i="4"/>
  <c r="JS16" i="4"/>
  <c r="JT16" i="4"/>
  <c r="JU16" i="4"/>
  <c r="JV16" i="4"/>
  <c r="JW16" i="4"/>
  <c r="JX16" i="4"/>
  <c r="JY16" i="4"/>
  <c r="JS17" i="4"/>
  <c r="JT17" i="4"/>
  <c r="JU17" i="4"/>
  <c r="JV17" i="4"/>
  <c r="JW17" i="4"/>
  <c r="JX17" i="4"/>
  <c r="JY17" i="4"/>
  <c r="JS18" i="4"/>
  <c r="JT18" i="4"/>
  <c r="JU18" i="4"/>
  <c r="JV18" i="4"/>
  <c r="JW18" i="4"/>
  <c r="JX18" i="4"/>
  <c r="JY18" i="4"/>
  <c r="JS19" i="4"/>
  <c r="JT19" i="4"/>
  <c r="JV19" i="4"/>
  <c r="JW19" i="4"/>
  <c r="JX19" i="4"/>
  <c r="JY19" i="4"/>
  <c r="JS20" i="4"/>
  <c r="JT20" i="4"/>
  <c r="JU20" i="4"/>
  <c r="JV20" i="4"/>
  <c r="JW20" i="4"/>
  <c r="JX20" i="4"/>
  <c r="JY20" i="4"/>
  <c r="JS21" i="4"/>
  <c r="JT21" i="4"/>
  <c r="JU21" i="4"/>
  <c r="JV21" i="4"/>
  <c r="JW21" i="4"/>
  <c r="JX21" i="4"/>
  <c r="JY21" i="4"/>
  <c r="JS22" i="4"/>
  <c r="JT22" i="4"/>
  <c r="JU22" i="4"/>
  <c r="JV22" i="4"/>
  <c r="JW22" i="4"/>
  <c r="JX22" i="4"/>
  <c r="JY22" i="4"/>
  <c r="JS23" i="4"/>
  <c r="JT23" i="4"/>
  <c r="JV23" i="4"/>
  <c r="JW23" i="4"/>
  <c r="JX23" i="4"/>
  <c r="JY23" i="4"/>
  <c r="JS24" i="4"/>
  <c r="JT24" i="4"/>
  <c r="JU24" i="4"/>
  <c r="JV24" i="4"/>
  <c r="JW24" i="4"/>
  <c r="JX24" i="4"/>
  <c r="JY24" i="4"/>
  <c r="JS25" i="4"/>
  <c r="JT25" i="4"/>
  <c r="JU25" i="4"/>
  <c r="JV25" i="4"/>
  <c r="JW25" i="4"/>
  <c r="JX25" i="4"/>
  <c r="JY25" i="4"/>
  <c r="JS26" i="4"/>
  <c r="JT26" i="4"/>
  <c r="JU26" i="4"/>
  <c r="JV26" i="4"/>
  <c r="JW26" i="4"/>
  <c r="JX26" i="4"/>
  <c r="JY26" i="4"/>
  <c r="JS27" i="4"/>
  <c r="JT27" i="4"/>
  <c r="JV27" i="4"/>
  <c r="JW27" i="4"/>
  <c r="JX27" i="4"/>
  <c r="JY27" i="4"/>
  <c r="JS28" i="4"/>
  <c r="JT28" i="4"/>
  <c r="JU28" i="4"/>
  <c r="JV28" i="4"/>
  <c r="JW28" i="4"/>
  <c r="JX28" i="4"/>
  <c r="JY28" i="4"/>
  <c r="JS29" i="4"/>
  <c r="JT29" i="4"/>
  <c r="JU29" i="4"/>
  <c r="JV29" i="4"/>
  <c r="JW29" i="4"/>
  <c r="JX29" i="4"/>
  <c r="JY29" i="4"/>
  <c r="JS30" i="4"/>
  <c r="JT30" i="4"/>
  <c r="JU30" i="4"/>
  <c r="JV30" i="4"/>
  <c r="JW30" i="4"/>
  <c r="JX30" i="4"/>
  <c r="JY30" i="4"/>
  <c r="JS31" i="4"/>
  <c r="JT31" i="4"/>
  <c r="JV31" i="4"/>
  <c r="JW31" i="4"/>
  <c r="JX31" i="4"/>
  <c r="JY31" i="4"/>
  <c r="JS32" i="4"/>
  <c r="JT32" i="4"/>
  <c r="JU32" i="4"/>
  <c r="JV32" i="4"/>
  <c r="JW32" i="4"/>
  <c r="JX32" i="4"/>
  <c r="JY32" i="4"/>
  <c r="JS33" i="4"/>
  <c r="JT33" i="4"/>
  <c r="JU33" i="4"/>
  <c r="JV33" i="4"/>
  <c r="JW33" i="4"/>
  <c r="JX33" i="4"/>
  <c r="JY33" i="4"/>
  <c r="JS34" i="4"/>
  <c r="JT34" i="4"/>
  <c r="JU34" i="4"/>
  <c r="JV34" i="4"/>
  <c r="JW34" i="4"/>
  <c r="JX34" i="4"/>
  <c r="JY34" i="4"/>
  <c r="JS35" i="4"/>
  <c r="JT35" i="4"/>
  <c r="JV35" i="4"/>
  <c r="JW35" i="4"/>
  <c r="JX35" i="4"/>
  <c r="JY35" i="4"/>
  <c r="JS36" i="4"/>
  <c r="JT36" i="4"/>
  <c r="JU36" i="4"/>
  <c r="JV36" i="4"/>
  <c r="JW36" i="4"/>
  <c r="JX36" i="4"/>
  <c r="JY36" i="4"/>
  <c r="JS37" i="4"/>
  <c r="JT37" i="4"/>
  <c r="JU37" i="4"/>
  <c r="JV37" i="4"/>
  <c r="JW37" i="4"/>
  <c r="JX37" i="4"/>
  <c r="JY37" i="4"/>
  <c r="JS38" i="4"/>
  <c r="JT38" i="4"/>
  <c r="JU38" i="4"/>
  <c r="JV38" i="4"/>
  <c r="JW38" i="4"/>
  <c r="JX38" i="4"/>
  <c r="JY38" i="4"/>
  <c r="JS39" i="4"/>
  <c r="JT39" i="4"/>
  <c r="JV39" i="4"/>
  <c r="JW39" i="4"/>
  <c r="JX39" i="4"/>
  <c r="JY39" i="4"/>
  <c r="JS40" i="4"/>
  <c r="JT40" i="4"/>
  <c r="JU40" i="4"/>
  <c r="JV40" i="4"/>
  <c r="JW40" i="4"/>
  <c r="JX40" i="4"/>
  <c r="JY40" i="4"/>
  <c r="JS41" i="4"/>
  <c r="JT41" i="4"/>
  <c r="JU41" i="4"/>
  <c r="JV41" i="4"/>
  <c r="JW41" i="4"/>
  <c r="JX41" i="4"/>
  <c r="JY41" i="4"/>
  <c r="JS42" i="4"/>
  <c r="JT42" i="4"/>
  <c r="JU42" i="4"/>
  <c r="JV42" i="4"/>
  <c r="JW42" i="4"/>
  <c r="JX42" i="4"/>
  <c r="JY42" i="4"/>
  <c r="JS43" i="4"/>
  <c r="JT43" i="4"/>
  <c r="JV43" i="4"/>
  <c r="JW43" i="4"/>
  <c r="JX43" i="4"/>
  <c r="JY43" i="4"/>
  <c r="JR4" i="4"/>
  <c r="JR5" i="4"/>
  <c r="JR6" i="4"/>
  <c r="JR7" i="4"/>
  <c r="JR8" i="4"/>
  <c r="JR9" i="4"/>
  <c r="JR10" i="4"/>
  <c r="JR11" i="4"/>
  <c r="JR12" i="4"/>
  <c r="JR13" i="4"/>
  <c r="JR14" i="4"/>
  <c r="JR15" i="4"/>
  <c r="JR16" i="4"/>
  <c r="JR17" i="4"/>
  <c r="JR18" i="4"/>
  <c r="JR19" i="4"/>
  <c r="JR20" i="4"/>
  <c r="JR21" i="4"/>
  <c r="JR22" i="4"/>
  <c r="JR23" i="4"/>
  <c r="JR24" i="4"/>
  <c r="JR25" i="4"/>
  <c r="JR26" i="4"/>
  <c r="JR27" i="4"/>
  <c r="JR28" i="4"/>
  <c r="JR29" i="4"/>
  <c r="JR30" i="4"/>
  <c r="JR31" i="4"/>
  <c r="JR32" i="4"/>
  <c r="JR33" i="4"/>
  <c r="JR34" i="4"/>
  <c r="JR35" i="4"/>
  <c r="JR36" i="4"/>
  <c r="JR37" i="4"/>
  <c r="JR38" i="4"/>
  <c r="JR39" i="4"/>
  <c r="JR40" i="4"/>
  <c r="JR41" i="4"/>
  <c r="JR42" i="4"/>
  <c r="JR43" i="4"/>
  <c r="JR3" i="4"/>
  <c r="JQ3" i="4"/>
  <c r="JQ4" i="4"/>
  <c r="JQ5" i="4"/>
  <c r="JQ6" i="4"/>
  <c r="JQ7" i="4"/>
  <c r="JQ8" i="4"/>
  <c r="JQ9" i="4"/>
  <c r="JQ10" i="4"/>
  <c r="JQ11" i="4"/>
  <c r="JQ12" i="4"/>
  <c r="JQ13" i="4"/>
  <c r="JQ14" i="4"/>
  <c r="JQ15" i="4"/>
  <c r="JQ16" i="4"/>
  <c r="JQ17" i="4"/>
  <c r="JQ18" i="4"/>
  <c r="JQ19" i="4"/>
  <c r="JQ20" i="4"/>
  <c r="JQ21" i="4"/>
  <c r="JQ22" i="4"/>
  <c r="JQ23" i="4"/>
  <c r="JQ24" i="4"/>
  <c r="JQ25" i="4"/>
  <c r="JQ26" i="4"/>
  <c r="JQ27" i="4"/>
  <c r="JQ28" i="4"/>
  <c r="JQ29" i="4"/>
  <c r="JQ30" i="4"/>
  <c r="JQ31" i="4"/>
  <c r="JQ32" i="4"/>
  <c r="JQ33" i="4"/>
  <c r="JQ34" i="4"/>
  <c r="JQ35" i="4"/>
  <c r="JQ36" i="4"/>
  <c r="JQ37" i="4"/>
  <c r="JQ38" i="4"/>
  <c r="JQ39" i="4"/>
  <c r="JQ40" i="4"/>
  <c r="JQ41" i="4"/>
  <c r="JQ42" i="4"/>
  <c r="JQ43" i="4"/>
  <c r="JP4" i="4"/>
  <c r="JP5" i="4"/>
  <c r="JP6" i="4"/>
  <c r="JP7" i="4"/>
  <c r="JP8" i="4"/>
  <c r="JP9" i="4"/>
  <c r="JP10" i="4"/>
  <c r="JP11" i="4"/>
  <c r="JP12" i="4"/>
  <c r="JP13" i="4"/>
  <c r="JP14" i="4"/>
  <c r="JP15" i="4"/>
  <c r="JP16" i="4"/>
  <c r="JP17" i="4"/>
  <c r="JP18" i="4"/>
  <c r="JP19" i="4"/>
  <c r="JP20" i="4"/>
  <c r="JP21" i="4"/>
  <c r="JP22" i="4"/>
  <c r="JP23" i="4"/>
  <c r="JP24" i="4"/>
  <c r="JP25" i="4"/>
  <c r="JP26" i="4"/>
  <c r="JP27" i="4"/>
  <c r="JP28" i="4"/>
  <c r="JP29" i="4"/>
  <c r="JP30" i="4"/>
  <c r="JP31" i="4"/>
  <c r="JP32" i="4"/>
  <c r="JP33" i="4"/>
  <c r="JP34" i="4"/>
  <c r="JP35" i="4"/>
  <c r="JP36" i="4"/>
  <c r="JP37" i="4"/>
  <c r="JP38" i="4"/>
  <c r="JP39" i="4"/>
  <c r="JP40" i="4"/>
  <c r="JP41" i="4"/>
  <c r="JP42" i="4"/>
  <c r="JP43" i="4"/>
  <c r="JP3" i="4"/>
  <c r="JI3" i="4"/>
  <c r="JJ3" i="4"/>
  <c r="JK3" i="4"/>
  <c r="JL3" i="4"/>
  <c r="JM3" i="4"/>
  <c r="JN3" i="4"/>
  <c r="JO3" i="4"/>
  <c r="JI4" i="4"/>
  <c r="JJ4" i="4"/>
  <c r="JK4" i="4"/>
  <c r="JL4" i="4"/>
  <c r="JM4" i="4"/>
  <c r="JN4" i="4"/>
  <c r="JO4" i="4"/>
  <c r="JI5" i="4"/>
  <c r="JJ5" i="4"/>
  <c r="JK5" i="4"/>
  <c r="JL5" i="4"/>
  <c r="JM5" i="4"/>
  <c r="JN5" i="4"/>
  <c r="JO5" i="4"/>
  <c r="JI6" i="4"/>
  <c r="JJ6" i="4"/>
  <c r="JK6" i="4"/>
  <c r="JL6" i="4"/>
  <c r="JM6" i="4"/>
  <c r="JN6" i="4"/>
  <c r="JO6" i="4"/>
  <c r="JI7" i="4"/>
  <c r="JJ7" i="4"/>
  <c r="JK7" i="4"/>
  <c r="JL7" i="4"/>
  <c r="JM7" i="4"/>
  <c r="JN7" i="4"/>
  <c r="JO7" i="4"/>
  <c r="JI8" i="4"/>
  <c r="JJ8" i="4"/>
  <c r="JK8" i="4"/>
  <c r="JL8" i="4"/>
  <c r="JM8" i="4"/>
  <c r="JN8" i="4"/>
  <c r="JO8" i="4"/>
  <c r="JI9" i="4"/>
  <c r="JJ9" i="4"/>
  <c r="JK9" i="4"/>
  <c r="JL9" i="4"/>
  <c r="JM9" i="4"/>
  <c r="JN9" i="4"/>
  <c r="JO9" i="4"/>
  <c r="JI10" i="4"/>
  <c r="JJ10" i="4"/>
  <c r="JK10" i="4"/>
  <c r="JL10" i="4"/>
  <c r="JM10" i="4"/>
  <c r="JN10" i="4"/>
  <c r="JO10" i="4"/>
  <c r="JI11" i="4"/>
  <c r="JJ11" i="4"/>
  <c r="JK11" i="4"/>
  <c r="JL11" i="4"/>
  <c r="JM11" i="4"/>
  <c r="JN11" i="4"/>
  <c r="JO11" i="4"/>
  <c r="JI12" i="4"/>
  <c r="JJ12" i="4"/>
  <c r="JK12" i="4"/>
  <c r="JL12" i="4"/>
  <c r="JM12" i="4"/>
  <c r="JN12" i="4"/>
  <c r="JO12" i="4"/>
  <c r="JI13" i="4"/>
  <c r="JJ13" i="4"/>
  <c r="JK13" i="4"/>
  <c r="JL13" i="4"/>
  <c r="JM13" i="4"/>
  <c r="JN13" i="4"/>
  <c r="JO13" i="4"/>
  <c r="JI14" i="4"/>
  <c r="JJ14" i="4"/>
  <c r="JK14" i="4"/>
  <c r="JL14" i="4"/>
  <c r="JM14" i="4"/>
  <c r="JN14" i="4"/>
  <c r="JO14" i="4"/>
  <c r="JI15" i="4"/>
  <c r="JJ15" i="4"/>
  <c r="JK15" i="4"/>
  <c r="JL15" i="4"/>
  <c r="JM15" i="4"/>
  <c r="JN15" i="4"/>
  <c r="JO15" i="4"/>
  <c r="JI16" i="4"/>
  <c r="JJ16" i="4"/>
  <c r="JK16" i="4"/>
  <c r="JL16" i="4"/>
  <c r="JM16" i="4"/>
  <c r="JN16" i="4"/>
  <c r="JO16" i="4"/>
  <c r="JI17" i="4"/>
  <c r="JJ17" i="4"/>
  <c r="JK17" i="4"/>
  <c r="JL17" i="4"/>
  <c r="JM17" i="4"/>
  <c r="JN17" i="4"/>
  <c r="JO17" i="4"/>
  <c r="JI18" i="4"/>
  <c r="JJ18" i="4"/>
  <c r="JK18" i="4"/>
  <c r="JL18" i="4"/>
  <c r="JM18" i="4"/>
  <c r="JN18" i="4"/>
  <c r="JO18" i="4"/>
  <c r="JI19" i="4"/>
  <c r="JJ19" i="4"/>
  <c r="JK19" i="4"/>
  <c r="JL19" i="4"/>
  <c r="JM19" i="4"/>
  <c r="JN19" i="4"/>
  <c r="JO19" i="4"/>
  <c r="JI20" i="4"/>
  <c r="JJ20" i="4"/>
  <c r="JK20" i="4"/>
  <c r="JL20" i="4"/>
  <c r="JM20" i="4"/>
  <c r="JN20" i="4"/>
  <c r="JO20" i="4"/>
  <c r="JI21" i="4"/>
  <c r="JJ21" i="4"/>
  <c r="JK21" i="4"/>
  <c r="JL21" i="4"/>
  <c r="JM21" i="4"/>
  <c r="JN21" i="4"/>
  <c r="JO21" i="4"/>
  <c r="JI22" i="4"/>
  <c r="JJ22" i="4"/>
  <c r="JK22" i="4"/>
  <c r="JL22" i="4"/>
  <c r="JM22" i="4"/>
  <c r="JN22" i="4"/>
  <c r="JO22" i="4"/>
  <c r="JI23" i="4"/>
  <c r="JJ23" i="4"/>
  <c r="JK23" i="4"/>
  <c r="JL23" i="4"/>
  <c r="JM23" i="4"/>
  <c r="JN23" i="4"/>
  <c r="JO23" i="4"/>
  <c r="JI24" i="4"/>
  <c r="JJ24" i="4"/>
  <c r="JK24" i="4"/>
  <c r="JL24" i="4"/>
  <c r="JM24" i="4"/>
  <c r="JN24" i="4"/>
  <c r="JO24" i="4"/>
  <c r="JI25" i="4"/>
  <c r="JJ25" i="4"/>
  <c r="JK25" i="4"/>
  <c r="JL25" i="4"/>
  <c r="JM25" i="4"/>
  <c r="JN25" i="4"/>
  <c r="JO25" i="4"/>
  <c r="JI26" i="4"/>
  <c r="JJ26" i="4"/>
  <c r="JK26" i="4"/>
  <c r="JL26" i="4"/>
  <c r="JM26" i="4"/>
  <c r="JN26" i="4"/>
  <c r="JO26" i="4"/>
  <c r="JI27" i="4"/>
  <c r="JJ27" i="4"/>
  <c r="JK27" i="4"/>
  <c r="JL27" i="4"/>
  <c r="JM27" i="4"/>
  <c r="JN27" i="4"/>
  <c r="JO27" i="4"/>
  <c r="JI28" i="4"/>
  <c r="JJ28" i="4"/>
  <c r="JK28" i="4"/>
  <c r="JL28" i="4"/>
  <c r="JM28" i="4"/>
  <c r="JN28" i="4"/>
  <c r="JO28" i="4"/>
  <c r="JI29" i="4"/>
  <c r="JJ29" i="4"/>
  <c r="JK29" i="4"/>
  <c r="JL29" i="4"/>
  <c r="JM29" i="4"/>
  <c r="JN29" i="4"/>
  <c r="JO29" i="4"/>
  <c r="JI30" i="4"/>
  <c r="JJ30" i="4"/>
  <c r="JK30" i="4"/>
  <c r="JL30" i="4"/>
  <c r="JM30" i="4"/>
  <c r="JN30" i="4"/>
  <c r="JO30" i="4"/>
  <c r="JI31" i="4"/>
  <c r="JJ31" i="4"/>
  <c r="JK31" i="4"/>
  <c r="JL31" i="4"/>
  <c r="JM31" i="4"/>
  <c r="JN31" i="4"/>
  <c r="JO31" i="4"/>
  <c r="JI32" i="4"/>
  <c r="JJ32" i="4"/>
  <c r="JK32" i="4"/>
  <c r="JL32" i="4"/>
  <c r="JM32" i="4"/>
  <c r="JN32" i="4"/>
  <c r="JO32" i="4"/>
  <c r="JI33" i="4"/>
  <c r="JJ33" i="4"/>
  <c r="JK33" i="4"/>
  <c r="JL33" i="4"/>
  <c r="JM33" i="4"/>
  <c r="JN33" i="4"/>
  <c r="JO33" i="4"/>
  <c r="JI34" i="4"/>
  <c r="JJ34" i="4"/>
  <c r="JK34" i="4"/>
  <c r="JL34" i="4"/>
  <c r="JM34" i="4"/>
  <c r="JN34" i="4"/>
  <c r="JO34" i="4"/>
  <c r="JI35" i="4"/>
  <c r="JJ35" i="4"/>
  <c r="JK35" i="4"/>
  <c r="JL35" i="4"/>
  <c r="JM35" i="4"/>
  <c r="JN35" i="4"/>
  <c r="JO35" i="4"/>
  <c r="JI36" i="4"/>
  <c r="JJ36" i="4"/>
  <c r="JK36" i="4"/>
  <c r="JL36" i="4"/>
  <c r="JM36" i="4"/>
  <c r="JN36" i="4"/>
  <c r="JO36" i="4"/>
  <c r="JI37" i="4"/>
  <c r="JJ37" i="4"/>
  <c r="JK37" i="4"/>
  <c r="JL37" i="4"/>
  <c r="JM37" i="4"/>
  <c r="JN37" i="4"/>
  <c r="JO37" i="4"/>
  <c r="JI38" i="4"/>
  <c r="JJ38" i="4"/>
  <c r="JK38" i="4"/>
  <c r="JL38" i="4"/>
  <c r="JM38" i="4"/>
  <c r="JN38" i="4"/>
  <c r="JO38" i="4"/>
  <c r="JI39" i="4"/>
  <c r="JJ39" i="4"/>
  <c r="JK39" i="4"/>
  <c r="JL39" i="4"/>
  <c r="JM39" i="4"/>
  <c r="JN39" i="4"/>
  <c r="JO39" i="4"/>
  <c r="JI40" i="4"/>
  <c r="JJ40" i="4"/>
  <c r="JK40" i="4"/>
  <c r="JL40" i="4"/>
  <c r="JM40" i="4"/>
  <c r="JN40" i="4"/>
  <c r="JO40" i="4"/>
  <c r="JI41" i="4"/>
  <c r="JJ41" i="4"/>
  <c r="JK41" i="4"/>
  <c r="JL41" i="4"/>
  <c r="JM41" i="4"/>
  <c r="JN41" i="4"/>
  <c r="JO41" i="4"/>
  <c r="JI42" i="4"/>
  <c r="JJ42" i="4"/>
  <c r="JK42" i="4"/>
  <c r="JL42" i="4"/>
  <c r="JM42" i="4"/>
  <c r="JN42" i="4"/>
  <c r="JO42" i="4"/>
  <c r="JI43" i="4"/>
  <c r="JJ43" i="4"/>
  <c r="JK43" i="4"/>
  <c r="JL43" i="4"/>
  <c r="JM43" i="4"/>
  <c r="JN43" i="4"/>
  <c r="JO43" i="4"/>
  <c r="JH4" i="4"/>
  <c r="JH5" i="4"/>
  <c r="JH6" i="4"/>
  <c r="JH7" i="4"/>
  <c r="JH8" i="4"/>
  <c r="JH9" i="4"/>
  <c r="JH10" i="4"/>
  <c r="JH11" i="4"/>
  <c r="JH12" i="4"/>
  <c r="JH13" i="4"/>
  <c r="JH14" i="4"/>
  <c r="JH15" i="4"/>
  <c r="JH16" i="4"/>
  <c r="JH17" i="4"/>
  <c r="JH18" i="4"/>
  <c r="JH19" i="4"/>
  <c r="JH20" i="4"/>
  <c r="JH21" i="4"/>
  <c r="JH22" i="4"/>
  <c r="JH23" i="4"/>
  <c r="JH24" i="4"/>
  <c r="JH25" i="4"/>
  <c r="JH26" i="4"/>
  <c r="JH27" i="4"/>
  <c r="JH28" i="4"/>
  <c r="JH29" i="4"/>
  <c r="JH30" i="4"/>
  <c r="JH31" i="4"/>
  <c r="JH32" i="4"/>
  <c r="JH33" i="4"/>
  <c r="JH34" i="4"/>
  <c r="JH35" i="4"/>
  <c r="JH36" i="4"/>
  <c r="JH37" i="4"/>
  <c r="JH38" i="4"/>
  <c r="JH39" i="4"/>
  <c r="JH40" i="4"/>
  <c r="JH41" i="4"/>
  <c r="JH42" i="4"/>
  <c r="JH43" i="4"/>
  <c r="JH3" i="4"/>
  <c r="IZ3" i="4"/>
  <c r="JA3" i="4"/>
  <c r="JB3" i="4"/>
  <c r="JC3" i="4"/>
  <c r="JD3" i="4"/>
  <c r="JE3" i="4"/>
  <c r="JF3" i="4"/>
  <c r="IZ4" i="4"/>
  <c r="JA4" i="4"/>
  <c r="JC4" i="4"/>
  <c r="JD4" i="4"/>
  <c r="JE4" i="4"/>
  <c r="JF4" i="4"/>
  <c r="IZ5" i="4"/>
  <c r="JA5" i="4"/>
  <c r="JC5" i="4"/>
  <c r="JD5" i="4"/>
  <c r="JE5" i="4"/>
  <c r="JF5" i="4"/>
  <c r="IZ6" i="4"/>
  <c r="JA6" i="4"/>
  <c r="JB6" i="4"/>
  <c r="JC6" i="4"/>
  <c r="JD6" i="4"/>
  <c r="JE6" i="4"/>
  <c r="JF6" i="4"/>
  <c r="IZ7" i="4"/>
  <c r="JA7" i="4"/>
  <c r="JB7" i="4"/>
  <c r="JC7" i="4"/>
  <c r="JD7" i="4"/>
  <c r="JE7" i="4"/>
  <c r="JF7" i="4"/>
  <c r="IZ8" i="4"/>
  <c r="JA8" i="4"/>
  <c r="JB8" i="4"/>
  <c r="JC8" i="4"/>
  <c r="JD8" i="4"/>
  <c r="JE8" i="4"/>
  <c r="JF8" i="4"/>
  <c r="IZ9" i="4"/>
  <c r="JA9" i="4"/>
  <c r="JC9" i="4"/>
  <c r="JD9" i="4"/>
  <c r="JE9" i="4"/>
  <c r="JF9" i="4"/>
  <c r="IZ10" i="4"/>
  <c r="JA10" i="4"/>
  <c r="JB10" i="4"/>
  <c r="JC10" i="4"/>
  <c r="JD10" i="4"/>
  <c r="JE10" i="4"/>
  <c r="JF10" i="4"/>
  <c r="IZ11" i="4"/>
  <c r="JA11" i="4"/>
  <c r="JB11" i="4"/>
  <c r="JC11" i="4"/>
  <c r="JD11" i="4"/>
  <c r="JE11" i="4"/>
  <c r="JF11" i="4"/>
  <c r="IZ12" i="4"/>
  <c r="JA12" i="4"/>
  <c r="JC12" i="4"/>
  <c r="JD12" i="4"/>
  <c r="JE12" i="4"/>
  <c r="JF12" i="4"/>
  <c r="IZ13" i="4"/>
  <c r="JA13" i="4"/>
  <c r="JC13" i="4"/>
  <c r="JD13" i="4"/>
  <c r="JE13" i="4"/>
  <c r="JF13" i="4"/>
  <c r="IZ14" i="4"/>
  <c r="JA14" i="4"/>
  <c r="JB14" i="4"/>
  <c r="JC14" i="4"/>
  <c r="JD14" i="4"/>
  <c r="JE14" i="4"/>
  <c r="JF14" i="4"/>
  <c r="IZ15" i="4"/>
  <c r="JA15" i="4"/>
  <c r="JB15" i="4"/>
  <c r="JC15" i="4"/>
  <c r="JD15" i="4"/>
  <c r="JE15" i="4"/>
  <c r="JF15" i="4"/>
  <c r="IZ16" i="4"/>
  <c r="JA16" i="4"/>
  <c r="JC16" i="4"/>
  <c r="JD16" i="4"/>
  <c r="JE16" i="4"/>
  <c r="JF16" i="4"/>
  <c r="IZ17" i="4"/>
  <c r="JA17" i="4"/>
  <c r="JC17" i="4"/>
  <c r="JD17" i="4"/>
  <c r="JE17" i="4"/>
  <c r="JF17" i="4"/>
  <c r="IZ18" i="4"/>
  <c r="JA18" i="4"/>
  <c r="JB18" i="4"/>
  <c r="JC18" i="4"/>
  <c r="JD18" i="4"/>
  <c r="JE18" i="4"/>
  <c r="JF18" i="4"/>
  <c r="IZ19" i="4"/>
  <c r="JA19" i="4"/>
  <c r="JB19" i="4"/>
  <c r="JC19" i="4"/>
  <c r="JD19" i="4"/>
  <c r="JE19" i="4"/>
  <c r="JF19" i="4"/>
  <c r="IZ20" i="4"/>
  <c r="JA20" i="4"/>
  <c r="JC20" i="4"/>
  <c r="JD20" i="4"/>
  <c r="JE20" i="4"/>
  <c r="JF20" i="4"/>
  <c r="IZ21" i="4"/>
  <c r="JA21" i="4"/>
  <c r="JC21" i="4"/>
  <c r="JD21" i="4"/>
  <c r="JE21" i="4"/>
  <c r="JF21" i="4"/>
  <c r="IZ22" i="4"/>
  <c r="JA22" i="4"/>
  <c r="JB22" i="4"/>
  <c r="JC22" i="4"/>
  <c r="JD22" i="4"/>
  <c r="JE22" i="4"/>
  <c r="JF22" i="4"/>
  <c r="IZ23" i="4"/>
  <c r="JA23" i="4"/>
  <c r="JB23" i="4"/>
  <c r="JC23" i="4"/>
  <c r="JD23" i="4"/>
  <c r="JE23" i="4"/>
  <c r="JF23" i="4"/>
  <c r="IZ24" i="4"/>
  <c r="JA24" i="4"/>
  <c r="JB24" i="4"/>
  <c r="JC24" i="4"/>
  <c r="JD24" i="4"/>
  <c r="JE24" i="4"/>
  <c r="JF24" i="4"/>
  <c r="IZ25" i="4"/>
  <c r="JA25" i="4"/>
  <c r="JC25" i="4"/>
  <c r="JD25" i="4"/>
  <c r="JE25" i="4"/>
  <c r="JF25" i="4"/>
  <c r="IZ26" i="4"/>
  <c r="JA26" i="4"/>
  <c r="JB26" i="4"/>
  <c r="JC26" i="4"/>
  <c r="JD26" i="4"/>
  <c r="JE26" i="4"/>
  <c r="JF26" i="4"/>
  <c r="IZ27" i="4"/>
  <c r="JA27" i="4"/>
  <c r="JB27" i="4"/>
  <c r="JC27" i="4"/>
  <c r="JD27" i="4"/>
  <c r="JE27" i="4"/>
  <c r="JF27" i="4"/>
  <c r="IZ28" i="4"/>
  <c r="JA28" i="4"/>
  <c r="JC28" i="4"/>
  <c r="JD28" i="4"/>
  <c r="JE28" i="4"/>
  <c r="JF28" i="4"/>
  <c r="IZ29" i="4"/>
  <c r="JA29" i="4"/>
  <c r="JC29" i="4"/>
  <c r="JD29" i="4"/>
  <c r="JE29" i="4"/>
  <c r="JF29" i="4"/>
  <c r="IZ30" i="4"/>
  <c r="JA30" i="4"/>
  <c r="JB30" i="4"/>
  <c r="JC30" i="4"/>
  <c r="JD30" i="4"/>
  <c r="JE30" i="4"/>
  <c r="JF30" i="4"/>
  <c r="IZ31" i="4"/>
  <c r="JA31" i="4"/>
  <c r="JB31" i="4"/>
  <c r="JC31" i="4"/>
  <c r="JD31" i="4"/>
  <c r="JE31" i="4"/>
  <c r="JF31" i="4"/>
  <c r="IZ32" i="4"/>
  <c r="JA32" i="4"/>
  <c r="JC32" i="4"/>
  <c r="JD32" i="4"/>
  <c r="JE32" i="4"/>
  <c r="JF32" i="4"/>
  <c r="IZ33" i="4"/>
  <c r="JA33" i="4"/>
  <c r="JC33" i="4"/>
  <c r="JD33" i="4"/>
  <c r="JE33" i="4"/>
  <c r="JF33" i="4"/>
  <c r="IZ34" i="4"/>
  <c r="JA34" i="4"/>
  <c r="JB34" i="4"/>
  <c r="JC34" i="4"/>
  <c r="JD34" i="4"/>
  <c r="JE34" i="4"/>
  <c r="JF34" i="4"/>
  <c r="IZ35" i="4"/>
  <c r="JA35" i="4"/>
  <c r="JB35" i="4"/>
  <c r="JC35" i="4"/>
  <c r="JD35" i="4"/>
  <c r="JE35" i="4"/>
  <c r="JF35" i="4"/>
  <c r="IZ36" i="4"/>
  <c r="JA36" i="4"/>
  <c r="JC36" i="4"/>
  <c r="JD36" i="4"/>
  <c r="JE36" i="4"/>
  <c r="JF36" i="4"/>
  <c r="IZ37" i="4"/>
  <c r="JA37" i="4"/>
  <c r="JC37" i="4"/>
  <c r="JD37" i="4"/>
  <c r="JE37" i="4"/>
  <c r="JF37" i="4"/>
  <c r="IZ38" i="4"/>
  <c r="JA38" i="4"/>
  <c r="JB38" i="4"/>
  <c r="JC38" i="4"/>
  <c r="JD38" i="4"/>
  <c r="JE38" i="4"/>
  <c r="JF38" i="4"/>
  <c r="IZ39" i="4"/>
  <c r="JA39" i="4"/>
  <c r="JB39" i="4"/>
  <c r="JC39" i="4"/>
  <c r="JD39" i="4"/>
  <c r="JE39" i="4"/>
  <c r="JF39" i="4"/>
  <c r="IZ40" i="4"/>
  <c r="JA40" i="4"/>
  <c r="JB40" i="4"/>
  <c r="JC40" i="4"/>
  <c r="JD40" i="4"/>
  <c r="JE40" i="4"/>
  <c r="JF40" i="4"/>
  <c r="IZ41" i="4"/>
  <c r="JA41" i="4"/>
  <c r="JC41" i="4"/>
  <c r="JD41" i="4"/>
  <c r="JE41" i="4"/>
  <c r="JF41" i="4"/>
  <c r="IZ42" i="4"/>
  <c r="JA42" i="4"/>
  <c r="JB42" i="4"/>
  <c r="JC42" i="4"/>
  <c r="JD42" i="4"/>
  <c r="JE42" i="4"/>
  <c r="JF42" i="4"/>
  <c r="IZ43" i="4"/>
  <c r="JA43" i="4"/>
  <c r="JB43" i="4"/>
  <c r="JC43" i="4"/>
  <c r="JD43" i="4"/>
  <c r="JE43" i="4"/>
  <c r="JF43" i="4"/>
  <c r="IY4" i="4"/>
  <c r="IY5" i="4"/>
  <c r="IY6" i="4"/>
  <c r="IY7" i="4"/>
  <c r="IY8" i="4"/>
  <c r="IY9" i="4"/>
  <c r="IY10" i="4"/>
  <c r="IY11" i="4"/>
  <c r="IY12" i="4"/>
  <c r="IY13" i="4"/>
  <c r="IY14" i="4"/>
  <c r="IY15" i="4"/>
  <c r="IY16" i="4"/>
  <c r="IY17" i="4"/>
  <c r="IY18" i="4"/>
  <c r="IY19" i="4"/>
  <c r="IY20" i="4"/>
  <c r="IY21" i="4"/>
  <c r="IY22" i="4"/>
  <c r="IY23" i="4"/>
  <c r="IY24" i="4"/>
  <c r="IY25" i="4"/>
  <c r="IY26" i="4"/>
  <c r="IY27" i="4"/>
  <c r="IY28" i="4"/>
  <c r="IY29" i="4"/>
  <c r="IY30" i="4"/>
  <c r="IY31" i="4"/>
  <c r="IY32" i="4"/>
  <c r="IY33" i="4"/>
  <c r="IY34" i="4"/>
  <c r="IY35" i="4"/>
  <c r="IY36" i="4"/>
  <c r="IY37" i="4"/>
  <c r="IY38" i="4"/>
  <c r="IY39" i="4"/>
  <c r="IY40" i="4"/>
  <c r="IY41" i="4"/>
  <c r="IY42" i="4"/>
  <c r="IY43" i="4"/>
  <c r="IY3" i="4"/>
  <c r="IX3" i="4"/>
  <c r="IX4" i="4"/>
  <c r="IX5" i="4"/>
  <c r="IX6" i="4"/>
  <c r="IX7" i="4"/>
  <c r="IX8" i="4"/>
  <c r="IX9" i="4"/>
  <c r="IX10" i="4"/>
  <c r="IX11" i="4"/>
  <c r="IX12" i="4"/>
  <c r="IX13" i="4"/>
  <c r="IX14" i="4"/>
  <c r="IX15" i="4"/>
  <c r="IX16" i="4"/>
  <c r="IX17" i="4"/>
  <c r="IX18" i="4"/>
  <c r="IX19" i="4"/>
  <c r="IX20" i="4"/>
  <c r="IX21" i="4"/>
  <c r="IX22" i="4"/>
  <c r="IX23" i="4"/>
  <c r="IX24" i="4"/>
  <c r="IX25" i="4"/>
  <c r="IX26" i="4"/>
  <c r="IX27" i="4"/>
  <c r="IX28" i="4"/>
  <c r="IX29" i="4"/>
  <c r="IX30" i="4"/>
  <c r="IX31" i="4"/>
  <c r="IX32" i="4"/>
  <c r="IX33" i="4"/>
  <c r="IX34" i="4"/>
  <c r="IX35" i="4"/>
  <c r="IX36" i="4"/>
  <c r="IX37" i="4"/>
  <c r="IX38" i="4"/>
  <c r="IX39" i="4"/>
  <c r="IX40" i="4"/>
  <c r="IX41" i="4"/>
  <c r="IX42" i="4"/>
  <c r="IX43" i="4"/>
  <c r="IW4" i="4"/>
  <c r="IW5" i="4"/>
  <c r="IW6" i="4"/>
  <c r="IW7" i="4"/>
  <c r="IW8" i="4"/>
  <c r="IW9" i="4"/>
  <c r="IW10" i="4"/>
  <c r="IW11" i="4"/>
  <c r="IW12" i="4"/>
  <c r="IW13" i="4"/>
  <c r="IW14" i="4"/>
  <c r="IW15" i="4"/>
  <c r="IW16" i="4"/>
  <c r="IW17" i="4"/>
  <c r="IW18" i="4"/>
  <c r="IW19" i="4"/>
  <c r="IW20" i="4"/>
  <c r="IW21" i="4"/>
  <c r="IW22" i="4"/>
  <c r="IW23" i="4"/>
  <c r="IW24" i="4"/>
  <c r="IW25" i="4"/>
  <c r="IW26" i="4"/>
  <c r="IW27" i="4"/>
  <c r="IW28" i="4"/>
  <c r="IW29" i="4"/>
  <c r="IW30" i="4"/>
  <c r="IW31" i="4"/>
  <c r="IW32" i="4"/>
  <c r="IW33" i="4"/>
  <c r="IW34" i="4"/>
  <c r="IW35" i="4"/>
  <c r="IW36" i="4"/>
  <c r="IW37" i="4"/>
  <c r="IW38" i="4"/>
  <c r="IW39" i="4"/>
  <c r="IW40" i="4"/>
  <c r="IW41" i="4"/>
  <c r="IW42" i="4"/>
  <c r="IW43" i="4"/>
  <c r="IW3" i="4"/>
  <c r="IP3" i="4"/>
  <c r="IQ3" i="4"/>
  <c r="IR3" i="4"/>
  <c r="IS3" i="4"/>
  <c r="IT3" i="4"/>
  <c r="IU3" i="4"/>
  <c r="IV3" i="4"/>
  <c r="IP4" i="4"/>
  <c r="IQ4" i="4"/>
  <c r="IR4" i="4"/>
  <c r="IS4" i="4"/>
  <c r="IT4" i="4"/>
  <c r="IU4" i="4"/>
  <c r="IV4" i="4"/>
  <c r="IP5" i="4"/>
  <c r="IQ5" i="4"/>
  <c r="IR5" i="4"/>
  <c r="IS5" i="4"/>
  <c r="IT5" i="4"/>
  <c r="IU5" i="4"/>
  <c r="IV5" i="4"/>
  <c r="IP6" i="4"/>
  <c r="IQ6" i="4"/>
  <c r="IR6" i="4"/>
  <c r="IS6" i="4"/>
  <c r="IT6" i="4"/>
  <c r="IU6" i="4"/>
  <c r="IV6" i="4"/>
  <c r="IP7" i="4"/>
  <c r="IQ7" i="4"/>
  <c r="IR7" i="4"/>
  <c r="IS7" i="4"/>
  <c r="IT7" i="4"/>
  <c r="IU7" i="4"/>
  <c r="IV7" i="4"/>
  <c r="IP8" i="4"/>
  <c r="IQ8" i="4"/>
  <c r="IR8" i="4"/>
  <c r="IS8" i="4"/>
  <c r="IT8" i="4"/>
  <c r="IU8" i="4"/>
  <c r="IV8" i="4"/>
  <c r="IP9" i="4"/>
  <c r="IQ9" i="4"/>
  <c r="IR9" i="4"/>
  <c r="IS9" i="4"/>
  <c r="IT9" i="4"/>
  <c r="IU9" i="4"/>
  <c r="IV9" i="4"/>
  <c r="IP10" i="4"/>
  <c r="IQ10" i="4"/>
  <c r="IR10" i="4"/>
  <c r="IS10" i="4"/>
  <c r="IT10" i="4"/>
  <c r="IU10" i="4"/>
  <c r="IV10" i="4"/>
  <c r="IP11" i="4"/>
  <c r="IQ11" i="4"/>
  <c r="IR11" i="4"/>
  <c r="IS11" i="4"/>
  <c r="IT11" i="4"/>
  <c r="IU11" i="4"/>
  <c r="IV11" i="4"/>
  <c r="IP12" i="4"/>
  <c r="IQ12" i="4"/>
  <c r="IR12" i="4"/>
  <c r="IS12" i="4"/>
  <c r="IT12" i="4"/>
  <c r="IU12" i="4"/>
  <c r="IV12" i="4"/>
  <c r="IP13" i="4"/>
  <c r="IQ13" i="4"/>
  <c r="IR13" i="4"/>
  <c r="IS13" i="4"/>
  <c r="IT13" i="4"/>
  <c r="IU13" i="4"/>
  <c r="IV13" i="4"/>
  <c r="IP14" i="4"/>
  <c r="IQ14" i="4"/>
  <c r="IR14" i="4"/>
  <c r="IS14" i="4"/>
  <c r="IT14" i="4"/>
  <c r="IU14" i="4"/>
  <c r="IV14" i="4"/>
  <c r="IP15" i="4"/>
  <c r="IQ15" i="4"/>
  <c r="IR15" i="4"/>
  <c r="IS15" i="4"/>
  <c r="IT15" i="4"/>
  <c r="IU15" i="4"/>
  <c r="IV15" i="4"/>
  <c r="IP16" i="4"/>
  <c r="IQ16" i="4"/>
  <c r="IR16" i="4"/>
  <c r="IS16" i="4"/>
  <c r="IT16" i="4"/>
  <c r="IU16" i="4"/>
  <c r="IV16" i="4"/>
  <c r="IP17" i="4"/>
  <c r="IQ17" i="4"/>
  <c r="IR17" i="4"/>
  <c r="IS17" i="4"/>
  <c r="IT17" i="4"/>
  <c r="IU17" i="4"/>
  <c r="IV17" i="4"/>
  <c r="IP18" i="4"/>
  <c r="IQ18" i="4"/>
  <c r="IR18" i="4"/>
  <c r="IS18" i="4"/>
  <c r="IT18" i="4"/>
  <c r="IU18" i="4"/>
  <c r="IV18" i="4"/>
  <c r="IP19" i="4"/>
  <c r="IQ19" i="4"/>
  <c r="IR19" i="4"/>
  <c r="IS19" i="4"/>
  <c r="IT19" i="4"/>
  <c r="IU19" i="4"/>
  <c r="IV19" i="4"/>
  <c r="IP20" i="4"/>
  <c r="IQ20" i="4"/>
  <c r="IR20" i="4"/>
  <c r="IS20" i="4"/>
  <c r="IT20" i="4"/>
  <c r="IU20" i="4"/>
  <c r="IV20" i="4"/>
  <c r="IP21" i="4"/>
  <c r="IQ21" i="4"/>
  <c r="IR21" i="4"/>
  <c r="IS21" i="4"/>
  <c r="IT21" i="4"/>
  <c r="IU21" i="4"/>
  <c r="IV21" i="4"/>
  <c r="IP22" i="4"/>
  <c r="IQ22" i="4"/>
  <c r="IR22" i="4"/>
  <c r="IS22" i="4"/>
  <c r="IT22" i="4"/>
  <c r="IU22" i="4"/>
  <c r="IV22" i="4"/>
  <c r="IP23" i="4"/>
  <c r="IQ23" i="4"/>
  <c r="IR23" i="4"/>
  <c r="IS23" i="4"/>
  <c r="IT23" i="4"/>
  <c r="IU23" i="4"/>
  <c r="IV23" i="4"/>
  <c r="IP24" i="4"/>
  <c r="IQ24" i="4"/>
  <c r="IR24" i="4"/>
  <c r="IS24" i="4"/>
  <c r="IT24" i="4"/>
  <c r="IU24" i="4"/>
  <c r="IV24" i="4"/>
  <c r="IP25" i="4"/>
  <c r="IQ25" i="4"/>
  <c r="IR25" i="4"/>
  <c r="IS25" i="4"/>
  <c r="IT25" i="4"/>
  <c r="IU25" i="4"/>
  <c r="IV25" i="4"/>
  <c r="IP26" i="4"/>
  <c r="IQ26" i="4"/>
  <c r="IR26" i="4"/>
  <c r="IS26" i="4"/>
  <c r="IT26" i="4"/>
  <c r="IU26" i="4"/>
  <c r="IV26" i="4"/>
  <c r="IP27" i="4"/>
  <c r="IQ27" i="4"/>
  <c r="IR27" i="4"/>
  <c r="IS27" i="4"/>
  <c r="IT27" i="4"/>
  <c r="IU27" i="4"/>
  <c r="IV27" i="4"/>
  <c r="IP28" i="4"/>
  <c r="IQ28" i="4"/>
  <c r="IR28" i="4"/>
  <c r="IS28" i="4"/>
  <c r="IT28" i="4"/>
  <c r="IU28" i="4"/>
  <c r="IV28" i="4"/>
  <c r="IP29" i="4"/>
  <c r="IQ29" i="4"/>
  <c r="IR29" i="4"/>
  <c r="IS29" i="4"/>
  <c r="IT29" i="4"/>
  <c r="IU29" i="4"/>
  <c r="IV29" i="4"/>
  <c r="IP30" i="4"/>
  <c r="IQ30" i="4"/>
  <c r="IR30" i="4"/>
  <c r="IS30" i="4"/>
  <c r="IT30" i="4"/>
  <c r="IU30" i="4"/>
  <c r="IV30" i="4"/>
  <c r="IP31" i="4"/>
  <c r="IQ31" i="4"/>
  <c r="IR31" i="4"/>
  <c r="IS31" i="4"/>
  <c r="IT31" i="4"/>
  <c r="IU31" i="4"/>
  <c r="IV31" i="4"/>
  <c r="IP32" i="4"/>
  <c r="IQ32" i="4"/>
  <c r="IR32" i="4"/>
  <c r="IS32" i="4"/>
  <c r="IT32" i="4"/>
  <c r="IU32" i="4"/>
  <c r="IV32" i="4"/>
  <c r="IP33" i="4"/>
  <c r="IQ33" i="4"/>
  <c r="IR33" i="4"/>
  <c r="IS33" i="4"/>
  <c r="IT33" i="4"/>
  <c r="IU33" i="4"/>
  <c r="IV33" i="4"/>
  <c r="IP34" i="4"/>
  <c r="IQ34" i="4"/>
  <c r="IR34" i="4"/>
  <c r="IS34" i="4"/>
  <c r="IT34" i="4"/>
  <c r="IU34" i="4"/>
  <c r="IV34" i="4"/>
  <c r="IP35" i="4"/>
  <c r="IQ35" i="4"/>
  <c r="IR35" i="4"/>
  <c r="IS35" i="4"/>
  <c r="IT35" i="4"/>
  <c r="IU35" i="4"/>
  <c r="IV35" i="4"/>
  <c r="IP36" i="4"/>
  <c r="IQ36" i="4"/>
  <c r="IR36" i="4"/>
  <c r="IS36" i="4"/>
  <c r="IT36" i="4"/>
  <c r="IU36" i="4"/>
  <c r="IV36" i="4"/>
  <c r="IP37" i="4"/>
  <c r="IQ37" i="4"/>
  <c r="IR37" i="4"/>
  <c r="IS37" i="4"/>
  <c r="IT37" i="4"/>
  <c r="IU37" i="4"/>
  <c r="IV37" i="4"/>
  <c r="IP38" i="4"/>
  <c r="IQ38" i="4"/>
  <c r="IR38" i="4"/>
  <c r="IS38" i="4"/>
  <c r="IT38" i="4"/>
  <c r="IU38" i="4"/>
  <c r="IV38" i="4"/>
  <c r="IP39" i="4"/>
  <c r="IQ39" i="4"/>
  <c r="IR39" i="4"/>
  <c r="IS39" i="4"/>
  <c r="IT39" i="4"/>
  <c r="IU39" i="4"/>
  <c r="IV39" i="4"/>
  <c r="IP40" i="4"/>
  <c r="IQ40" i="4"/>
  <c r="IR40" i="4"/>
  <c r="IS40" i="4"/>
  <c r="IT40" i="4"/>
  <c r="IU40" i="4"/>
  <c r="IV40" i="4"/>
  <c r="IP41" i="4"/>
  <c r="IQ41" i="4"/>
  <c r="IR41" i="4"/>
  <c r="IS41" i="4"/>
  <c r="IT41" i="4"/>
  <c r="IU41" i="4"/>
  <c r="IV41" i="4"/>
  <c r="IP42" i="4"/>
  <c r="IQ42" i="4"/>
  <c r="IR42" i="4"/>
  <c r="IS42" i="4"/>
  <c r="IT42" i="4"/>
  <c r="IU42" i="4"/>
  <c r="IV42" i="4"/>
  <c r="IP43" i="4"/>
  <c r="IQ43" i="4"/>
  <c r="IR43" i="4"/>
  <c r="IS43" i="4"/>
  <c r="IT43" i="4"/>
  <c r="IU43" i="4"/>
  <c r="IV43" i="4"/>
  <c r="IO4" i="4"/>
  <c r="IO5" i="4"/>
  <c r="IO6" i="4"/>
  <c r="IO7" i="4"/>
  <c r="IO8" i="4"/>
  <c r="IO9" i="4"/>
  <c r="IO10" i="4"/>
  <c r="IO11" i="4"/>
  <c r="IO12" i="4"/>
  <c r="IO13" i="4"/>
  <c r="IO14" i="4"/>
  <c r="IO15" i="4"/>
  <c r="IO16" i="4"/>
  <c r="IO17" i="4"/>
  <c r="IO18" i="4"/>
  <c r="IO19" i="4"/>
  <c r="IO20" i="4"/>
  <c r="IO21" i="4"/>
  <c r="IO22" i="4"/>
  <c r="IO23" i="4"/>
  <c r="IO24" i="4"/>
  <c r="IO25" i="4"/>
  <c r="IO26" i="4"/>
  <c r="IO27" i="4"/>
  <c r="IO28" i="4"/>
  <c r="IO29" i="4"/>
  <c r="IO30" i="4"/>
  <c r="IO31" i="4"/>
  <c r="IO32" i="4"/>
  <c r="IO33" i="4"/>
  <c r="IO34" i="4"/>
  <c r="IO35" i="4"/>
  <c r="IO36" i="4"/>
  <c r="IO37" i="4"/>
  <c r="IO38" i="4"/>
  <c r="IO39" i="4"/>
  <c r="IO40" i="4"/>
  <c r="IO41" i="4"/>
  <c r="IO42" i="4"/>
  <c r="IO43" i="4"/>
  <c r="IO3" i="4"/>
  <c r="IG3" i="4"/>
  <c r="IH3" i="4"/>
  <c r="II3" i="4"/>
  <c r="IJ3" i="4"/>
  <c r="IK3" i="4"/>
  <c r="IL3" i="4"/>
  <c r="IM3" i="4"/>
  <c r="IG4" i="4"/>
  <c r="IH4" i="4"/>
  <c r="II4" i="4"/>
  <c r="IJ4" i="4"/>
  <c r="IK4" i="4"/>
  <c r="IL4" i="4"/>
  <c r="IM4" i="4"/>
  <c r="IG5" i="4"/>
  <c r="IH5" i="4"/>
  <c r="II5" i="4"/>
  <c r="IJ5" i="4"/>
  <c r="IK5" i="4"/>
  <c r="IL5" i="4"/>
  <c r="IM5" i="4"/>
  <c r="IG6" i="4"/>
  <c r="IH6" i="4"/>
  <c r="II6" i="4"/>
  <c r="IJ6" i="4"/>
  <c r="IK6" i="4"/>
  <c r="IL6" i="4"/>
  <c r="IM6" i="4"/>
  <c r="IG7" i="4"/>
  <c r="IH7" i="4"/>
  <c r="IJ7" i="4"/>
  <c r="IK7" i="4"/>
  <c r="IL7" i="4"/>
  <c r="IM7" i="4"/>
  <c r="IG8" i="4"/>
  <c r="IH8" i="4"/>
  <c r="II8" i="4"/>
  <c r="IJ8" i="4"/>
  <c r="IK8" i="4"/>
  <c r="IL8" i="4"/>
  <c r="IM8" i="4"/>
  <c r="IG9" i="4"/>
  <c r="IH9" i="4"/>
  <c r="IJ9" i="4"/>
  <c r="IK9" i="4"/>
  <c r="IL9" i="4"/>
  <c r="IM9" i="4"/>
  <c r="IG10" i="4"/>
  <c r="IH10" i="4"/>
  <c r="II10" i="4"/>
  <c r="IJ10" i="4"/>
  <c r="IK10" i="4"/>
  <c r="IL10" i="4"/>
  <c r="IM10" i="4"/>
  <c r="IG11" i="4"/>
  <c r="IH11" i="4"/>
  <c r="IJ11" i="4"/>
  <c r="IK11" i="4"/>
  <c r="IL11" i="4"/>
  <c r="IM11" i="4"/>
  <c r="IG12" i="4"/>
  <c r="IH12" i="4"/>
  <c r="II12" i="4"/>
  <c r="IJ12" i="4"/>
  <c r="IK12" i="4"/>
  <c r="IL12" i="4"/>
  <c r="IM12" i="4"/>
  <c r="IG13" i="4"/>
  <c r="IH13" i="4"/>
  <c r="IJ13" i="4"/>
  <c r="IK13" i="4"/>
  <c r="IL13" i="4"/>
  <c r="IM13" i="4"/>
  <c r="IG14" i="4"/>
  <c r="IH14" i="4"/>
  <c r="II14" i="4"/>
  <c r="IJ14" i="4"/>
  <c r="IK14" i="4"/>
  <c r="IL14" i="4"/>
  <c r="IM14" i="4"/>
  <c r="IG15" i="4"/>
  <c r="IH15" i="4"/>
  <c r="IJ15" i="4"/>
  <c r="IK15" i="4"/>
  <c r="IL15" i="4"/>
  <c r="IM15" i="4"/>
  <c r="IG16" i="4"/>
  <c r="IH16" i="4"/>
  <c r="II16" i="4"/>
  <c r="IJ16" i="4"/>
  <c r="IK16" i="4"/>
  <c r="IL16" i="4"/>
  <c r="IM16" i="4"/>
  <c r="IG17" i="4"/>
  <c r="IH17" i="4"/>
  <c r="IJ17" i="4"/>
  <c r="IK17" i="4"/>
  <c r="IL17" i="4"/>
  <c r="IM17" i="4"/>
  <c r="IG18" i="4"/>
  <c r="IH18" i="4"/>
  <c r="II18" i="4"/>
  <c r="IJ18" i="4"/>
  <c r="IK18" i="4"/>
  <c r="IL18" i="4"/>
  <c r="IM18" i="4"/>
  <c r="IG19" i="4"/>
  <c r="IH19" i="4"/>
  <c r="IJ19" i="4"/>
  <c r="IK19" i="4"/>
  <c r="IL19" i="4"/>
  <c r="IM19" i="4"/>
  <c r="IG20" i="4"/>
  <c r="IH20" i="4"/>
  <c r="II20" i="4"/>
  <c r="IJ20" i="4"/>
  <c r="IK20" i="4"/>
  <c r="IL20" i="4"/>
  <c r="IM20" i="4"/>
  <c r="IG21" i="4"/>
  <c r="IH21" i="4"/>
  <c r="II21" i="4"/>
  <c r="IJ21" i="4"/>
  <c r="IK21" i="4"/>
  <c r="IL21" i="4"/>
  <c r="IM21" i="4"/>
  <c r="IG22" i="4"/>
  <c r="IH22" i="4"/>
  <c r="II22" i="4"/>
  <c r="IJ22" i="4"/>
  <c r="IK22" i="4"/>
  <c r="IL22" i="4"/>
  <c r="IM22" i="4"/>
  <c r="IG23" i="4"/>
  <c r="IH23" i="4"/>
  <c r="IJ23" i="4"/>
  <c r="IK23" i="4"/>
  <c r="IL23" i="4"/>
  <c r="IM23" i="4"/>
  <c r="IG24" i="4"/>
  <c r="IH24" i="4"/>
  <c r="II24" i="4"/>
  <c r="IJ24" i="4"/>
  <c r="IK24" i="4"/>
  <c r="IL24" i="4"/>
  <c r="IM24" i="4"/>
  <c r="IG25" i="4"/>
  <c r="IH25" i="4"/>
  <c r="IJ25" i="4"/>
  <c r="IK25" i="4"/>
  <c r="IL25" i="4"/>
  <c r="IM25" i="4"/>
  <c r="IG26" i="4"/>
  <c r="IH26" i="4"/>
  <c r="II26" i="4"/>
  <c r="IJ26" i="4"/>
  <c r="IK26" i="4"/>
  <c r="IL26" i="4"/>
  <c r="IM26" i="4"/>
  <c r="IG27" i="4"/>
  <c r="IH27" i="4"/>
  <c r="IJ27" i="4"/>
  <c r="IK27" i="4"/>
  <c r="IL27" i="4"/>
  <c r="IM27" i="4"/>
  <c r="IG28" i="4"/>
  <c r="IH28" i="4"/>
  <c r="II28" i="4"/>
  <c r="IJ28" i="4"/>
  <c r="IK28" i="4"/>
  <c r="IL28" i="4"/>
  <c r="IM28" i="4"/>
  <c r="IG29" i="4"/>
  <c r="IH29" i="4"/>
  <c r="IJ29" i="4"/>
  <c r="IK29" i="4"/>
  <c r="IL29" i="4"/>
  <c r="IM29" i="4"/>
  <c r="IG30" i="4"/>
  <c r="IH30" i="4"/>
  <c r="II30" i="4"/>
  <c r="IJ30" i="4"/>
  <c r="IK30" i="4"/>
  <c r="IL30" i="4"/>
  <c r="IM30" i="4"/>
  <c r="IG31" i="4"/>
  <c r="IH31" i="4"/>
  <c r="IJ31" i="4"/>
  <c r="IK31" i="4"/>
  <c r="IL31" i="4"/>
  <c r="IM31" i="4"/>
  <c r="IG32" i="4"/>
  <c r="IH32" i="4"/>
  <c r="II32" i="4"/>
  <c r="IJ32" i="4"/>
  <c r="IK32" i="4"/>
  <c r="IL32" i="4"/>
  <c r="IM32" i="4"/>
  <c r="IG33" i="4"/>
  <c r="IH33" i="4"/>
  <c r="IJ33" i="4"/>
  <c r="IK33" i="4"/>
  <c r="IL33" i="4"/>
  <c r="IM33" i="4"/>
  <c r="IG34" i="4"/>
  <c r="IH34" i="4"/>
  <c r="II34" i="4"/>
  <c r="IJ34" i="4"/>
  <c r="IK34" i="4"/>
  <c r="IL34" i="4"/>
  <c r="IM34" i="4"/>
  <c r="IG35" i="4"/>
  <c r="IH35" i="4"/>
  <c r="IJ35" i="4"/>
  <c r="IK35" i="4"/>
  <c r="IL35" i="4"/>
  <c r="IM35" i="4"/>
  <c r="IG36" i="4"/>
  <c r="IH36" i="4"/>
  <c r="II36" i="4"/>
  <c r="IJ36" i="4"/>
  <c r="IK36" i="4"/>
  <c r="IL36" i="4"/>
  <c r="IM36" i="4"/>
  <c r="IG37" i="4"/>
  <c r="IH37" i="4"/>
  <c r="II37" i="4"/>
  <c r="IJ37" i="4"/>
  <c r="IK37" i="4"/>
  <c r="IL37" i="4"/>
  <c r="IM37" i="4"/>
  <c r="IG38" i="4"/>
  <c r="IH38" i="4"/>
  <c r="II38" i="4"/>
  <c r="IJ38" i="4"/>
  <c r="IK38" i="4"/>
  <c r="IL38" i="4"/>
  <c r="IM38" i="4"/>
  <c r="IG39" i="4"/>
  <c r="IH39" i="4"/>
  <c r="IJ39" i="4"/>
  <c r="IK39" i="4"/>
  <c r="IL39" i="4"/>
  <c r="IM39" i="4"/>
  <c r="IG40" i="4"/>
  <c r="IH40" i="4"/>
  <c r="II40" i="4"/>
  <c r="IJ40" i="4"/>
  <c r="IK40" i="4"/>
  <c r="IL40" i="4"/>
  <c r="IM40" i="4"/>
  <c r="IG41" i="4"/>
  <c r="IH41" i="4"/>
  <c r="IJ41" i="4"/>
  <c r="IK41" i="4"/>
  <c r="IL41" i="4"/>
  <c r="IM41" i="4"/>
  <c r="IG42" i="4"/>
  <c r="IH42" i="4"/>
  <c r="II42" i="4"/>
  <c r="IJ42" i="4"/>
  <c r="IK42" i="4"/>
  <c r="IL42" i="4"/>
  <c r="IM42" i="4"/>
  <c r="IG43" i="4"/>
  <c r="IH43" i="4"/>
  <c r="IJ43" i="4"/>
  <c r="IK43" i="4"/>
  <c r="IL43" i="4"/>
  <c r="IM43" i="4"/>
  <c r="IF4" i="4"/>
  <c r="IF5" i="4"/>
  <c r="IF6" i="4"/>
  <c r="IF7" i="4"/>
  <c r="IF8" i="4"/>
  <c r="IF9" i="4"/>
  <c r="IF10" i="4"/>
  <c r="IF11" i="4"/>
  <c r="IF12" i="4"/>
  <c r="IF13" i="4"/>
  <c r="IF14" i="4"/>
  <c r="IF15" i="4"/>
  <c r="IF16" i="4"/>
  <c r="IF17" i="4"/>
  <c r="IF18" i="4"/>
  <c r="IF19" i="4"/>
  <c r="IF20" i="4"/>
  <c r="IF21" i="4"/>
  <c r="IF22" i="4"/>
  <c r="IF23" i="4"/>
  <c r="IF24" i="4"/>
  <c r="IF25" i="4"/>
  <c r="IF26" i="4"/>
  <c r="IF27" i="4"/>
  <c r="IF28" i="4"/>
  <c r="IF29" i="4"/>
  <c r="IF30" i="4"/>
  <c r="IF31" i="4"/>
  <c r="IF32" i="4"/>
  <c r="IF33" i="4"/>
  <c r="IF34" i="4"/>
  <c r="IF35" i="4"/>
  <c r="IF36" i="4"/>
  <c r="IF37" i="4"/>
  <c r="IF38" i="4"/>
  <c r="IF39" i="4"/>
  <c r="IF40" i="4"/>
  <c r="IF41" i="4"/>
  <c r="IF42" i="4"/>
  <c r="IF43" i="4"/>
  <c r="IF3" i="4"/>
  <c r="IE3" i="4"/>
  <c r="IE4" i="4"/>
  <c r="IE5" i="4"/>
  <c r="IE6" i="4"/>
  <c r="IE7" i="4"/>
  <c r="IE8" i="4"/>
  <c r="IE9" i="4"/>
  <c r="IE10" i="4"/>
  <c r="IE11" i="4"/>
  <c r="IE12" i="4"/>
  <c r="IE13" i="4"/>
  <c r="IE14" i="4"/>
  <c r="IE15" i="4"/>
  <c r="IE16" i="4"/>
  <c r="IE17" i="4"/>
  <c r="IE18" i="4"/>
  <c r="IE19" i="4"/>
  <c r="IE20" i="4"/>
  <c r="IE21" i="4"/>
  <c r="IE22" i="4"/>
  <c r="IE23" i="4"/>
  <c r="IE24" i="4"/>
  <c r="IE25" i="4"/>
  <c r="IE26" i="4"/>
  <c r="IE27" i="4"/>
  <c r="IE28" i="4"/>
  <c r="IE29" i="4"/>
  <c r="IE30" i="4"/>
  <c r="IE31" i="4"/>
  <c r="IE32" i="4"/>
  <c r="IE33" i="4"/>
  <c r="IE34" i="4"/>
  <c r="IE35" i="4"/>
  <c r="IE36" i="4"/>
  <c r="IE37" i="4"/>
  <c r="IE38" i="4"/>
  <c r="IE39" i="4"/>
  <c r="IE40" i="4"/>
  <c r="IE41" i="4"/>
  <c r="IE42" i="4"/>
  <c r="IE43" i="4"/>
  <c r="ID4" i="4"/>
  <c r="ID5" i="4"/>
  <c r="ID6" i="4"/>
  <c r="ID7" i="4"/>
  <c r="ID8" i="4"/>
  <c r="ID9" i="4"/>
  <c r="ID10" i="4"/>
  <c r="ID11" i="4"/>
  <c r="ID12" i="4"/>
  <c r="ID13" i="4"/>
  <c r="ID14" i="4"/>
  <c r="ID15" i="4"/>
  <c r="ID16" i="4"/>
  <c r="ID17" i="4"/>
  <c r="ID18" i="4"/>
  <c r="ID19" i="4"/>
  <c r="ID20" i="4"/>
  <c r="ID21" i="4"/>
  <c r="ID22" i="4"/>
  <c r="ID23" i="4"/>
  <c r="ID24" i="4"/>
  <c r="ID25" i="4"/>
  <c r="ID26" i="4"/>
  <c r="ID27" i="4"/>
  <c r="ID28" i="4"/>
  <c r="ID29" i="4"/>
  <c r="ID30" i="4"/>
  <c r="ID31" i="4"/>
  <c r="ID32" i="4"/>
  <c r="ID33" i="4"/>
  <c r="ID34" i="4"/>
  <c r="ID35" i="4"/>
  <c r="ID36" i="4"/>
  <c r="ID37" i="4"/>
  <c r="ID38" i="4"/>
  <c r="ID39" i="4"/>
  <c r="ID40" i="4"/>
  <c r="ID41" i="4"/>
  <c r="ID42" i="4"/>
  <c r="ID43" i="4"/>
  <c r="ID3" i="4"/>
  <c r="HW3" i="4"/>
  <c r="HX3" i="4"/>
  <c r="HY3" i="4"/>
  <c r="HZ3" i="4"/>
  <c r="IA3" i="4"/>
  <c r="IB3" i="4"/>
  <c r="IC3" i="4"/>
  <c r="HW4" i="4"/>
  <c r="HX4" i="4"/>
  <c r="HY4" i="4"/>
  <c r="HZ4" i="4"/>
  <c r="IA4" i="4"/>
  <c r="IB4" i="4"/>
  <c r="IC4" i="4"/>
  <c r="HW5" i="4"/>
  <c r="HX5" i="4"/>
  <c r="HY5" i="4"/>
  <c r="HZ5" i="4"/>
  <c r="IA5" i="4"/>
  <c r="IB5" i="4"/>
  <c r="IC5" i="4"/>
  <c r="HW6" i="4"/>
  <c r="HX6" i="4"/>
  <c r="HY6" i="4"/>
  <c r="HZ6" i="4"/>
  <c r="IA6" i="4"/>
  <c r="IB6" i="4"/>
  <c r="IC6" i="4"/>
  <c r="HW7" i="4"/>
  <c r="HX7" i="4"/>
  <c r="HY7" i="4"/>
  <c r="HZ7" i="4"/>
  <c r="IA7" i="4"/>
  <c r="IB7" i="4"/>
  <c r="IC7" i="4"/>
  <c r="HW8" i="4"/>
  <c r="HX8" i="4"/>
  <c r="HY8" i="4"/>
  <c r="HZ8" i="4"/>
  <c r="IA8" i="4"/>
  <c r="IB8" i="4"/>
  <c r="IC8" i="4"/>
  <c r="HW9" i="4"/>
  <c r="HX9" i="4"/>
  <c r="HY9" i="4"/>
  <c r="HZ9" i="4"/>
  <c r="IA9" i="4"/>
  <c r="IB9" i="4"/>
  <c r="IC9" i="4"/>
  <c r="HW10" i="4"/>
  <c r="HX10" i="4"/>
  <c r="HY10" i="4"/>
  <c r="HZ10" i="4"/>
  <c r="IA10" i="4"/>
  <c r="IB10" i="4"/>
  <c r="IC10" i="4"/>
  <c r="HW11" i="4"/>
  <c r="HX11" i="4"/>
  <c r="HY11" i="4"/>
  <c r="HZ11" i="4"/>
  <c r="IA11" i="4"/>
  <c r="IB11" i="4"/>
  <c r="IC11" i="4"/>
  <c r="HW12" i="4"/>
  <c r="HX12" i="4"/>
  <c r="HY12" i="4"/>
  <c r="HZ12" i="4"/>
  <c r="IA12" i="4"/>
  <c r="IB12" i="4"/>
  <c r="IC12" i="4"/>
  <c r="HW13" i="4"/>
  <c r="HX13" i="4"/>
  <c r="HY13" i="4"/>
  <c r="HZ13" i="4"/>
  <c r="IA13" i="4"/>
  <c r="IB13" i="4"/>
  <c r="IC13" i="4"/>
  <c r="HW14" i="4"/>
  <c r="HX14" i="4"/>
  <c r="HY14" i="4"/>
  <c r="HZ14" i="4"/>
  <c r="IA14" i="4"/>
  <c r="IB14" i="4"/>
  <c r="IC14" i="4"/>
  <c r="HW15" i="4"/>
  <c r="HX15" i="4"/>
  <c r="HY15" i="4"/>
  <c r="HZ15" i="4"/>
  <c r="IA15" i="4"/>
  <c r="IB15" i="4"/>
  <c r="IC15" i="4"/>
  <c r="HW16" i="4"/>
  <c r="HX16" i="4"/>
  <c r="HY16" i="4"/>
  <c r="HZ16" i="4"/>
  <c r="IA16" i="4"/>
  <c r="IB16" i="4"/>
  <c r="IC16" i="4"/>
  <c r="HW17" i="4"/>
  <c r="HX17" i="4"/>
  <c r="HY17" i="4"/>
  <c r="HZ17" i="4"/>
  <c r="IA17" i="4"/>
  <c r="IB17" i="4"/>
  <c r="IC17" i="4"/>
  <c r="HW18" i="4"/>
  <c r="HX18" i="4"/>
  <c r="HY18" i="4"/>
  <c r="HZ18" i="4"/>
  <c r="IA18" i="4"/>
  <c r="IB18" i="4"/>
  <c r="IC18" i="4"/>
  <c r="HW19" i="4"/>
  <c r="HX19" i="4"/>
  <c r="HY19" i="4"/>
  <c r="HZ19" i="4"/>
  <c r="IA19" i="4"/>
  <c r="IB19" i="4"/>
  <c r="IC19" i="4"/>
  <c r="HW20" i="4"/>
  <c r="HX20" i="4"/>
  <c r="HY20" i="4"/>
  <c r="HZ20" i="4"/>
  <c r="IA20" i="4"/>
  <c r="IB20" i="4"/>
  <c r="IC20" i="4"/>
  <c r="HW21" i="4"/>
  <c r="HX21" i="4"/>
  <c r="HY21" i="4"/>
  <c r="HZ21" i="4"/>
  <c r="IA21" i="4"/>
  <c r="IB21" i="4"/>
  <c r="IC21" i="4"/>
  <c r="HW22" i="4"/>
  <c r="HX22" i="4"/>
  <c r="HY22" i="4"/>
  <c r="HZ22" i="4"/>
  <c r="IA22" i="4"/>
  <c r="IB22" i="4"/>
  <c r="IC22" i="4"/>
  <c r="HW23" i="4"/>
  <c r="HX23" i="4"/>
  <c r="HY23" i="4"/>
  <c r="HZ23" i="4"/>
  <c r="IA23" i="4"/>
  <c r="IB23" i="4"/>
  <c r="IC23" i="4"/>
  <c r="HW24" i="4"/>
  <c r="HX24" i="4"/>
  <c r="HY24" i="4"/>
  <c r="HZ24" i="4"/>
  <c r="IA24" i="4"/>
  <c r="IB24" i="4"/>
  <c r="IC24" i="4"/>
  <c r="HW25" i="4"/>
  <c r="HX25" i="4"/>
  <c r="HY25" i="4"/>
  <c r="HZ25" i="4"/>
  <c r="IA25" i="4"/>
  <c r="IB25" i="4"/>
  <c r="IC25" i="4"/>
  <c r="HW26" i="4"/>
  <c r="HX26" i="4"/>
  <c r="HY26" i="4"/>
  <c r="HZ26" i="4"/>
  <c r="IA26" i="4"/>
  <c r="IB26" i="4"/>
  <c r="IC26" i="4"/>
  <c r="HW27" i="4"/>
  <c r="HX27" i="4"/>
  <c r="HY27" i="4"/>
  <c r="HZ27" i="4"/>
  <c r="IA27" i="4"/>
  <c r="IB27" i="4"/>
  <c r="IC27" i="4"/>
  <c r="HW28" i="4"/>
  <c r="HX28" i="4"/>
  <c r="HY28" i="4"/>
  <c r="HZ28" i="4"/>
  <c r="IA28" i="4"/>
  <c r="IB28" i="4"/>
  <c r="IC28" i="4"/>
  <c r="HW29" i="4"/>
  <c r="HX29" i="4"/>
  <c r="HY29" i="4"/>
  <c r="HZ29" i="4"/>
  <c r="IA29" i="4"/>
  <c r="IB29" i="4"/>
  <c r="IC29" i="4"/>
  <c r="HW30" i="4"/>
  <c r="HX30" i="4"/>
  <c r="HY30" i="4"/>
  <c r="HZ30" i="4"/>
  <c r="IA30" i="4"/>
  <c r="IB30" i="4"/>
  <c r="IC30" i="4"/>
  <c r="HW31" i="4"/>
  <c r="HX31" i="4"/>
  <c r="HY31" i="4"/>
  <c r="HZ31" i="4"/>
  <c r="IA31" i="4"/>
  <c r="IB31" i="4"/>
  <c r="IC31" i="4"/>
  <c r="HW32" i="4"/>
  <c r="HX32" i="4"/>
  <c r="HY32" i="4"/>
  <c r="HZ32" i="4"/>
  <c r="IA32" i="4"/>
  <c r="IB32" i="4"/>
  <c r="IC32" i="4"/>
  <c r="HW33" i="4"/>
  <c r="HX33" i="4"/>
  <c r="HY33" i="4"/>
  <c r="HZ33" i="4"/>
  <c r="IA33" i="4"/>
  <c r="IB33" i="4"/>
  <c r="IC33" i="4"/>
  <c r="HW34" i="4"/>
  <c r="HX34" i="4"/>
  <c r="HY34" i="4"/>
  <c r="HZ34" i="4"/>
  <c r="IA34" i="4"/>
  <c r="IB34" i="4"/>
  <c r="IC34" i="4"/>
  <c r="HW35" i="4"/>
  <c r="HX35" i="4"/>
  <c r="HY35" i="4"/>
  <c r="HZ35" i="4"/>
  <c r="IA35" i="4"/>
  <c r="IB35" i="4"/>
  <c r="IC35" i="4"/>
  <c r="HW36" i="4"/>
  <c r="HX36" i="4"/>
  <c r="HY36" i="4"/>
  <c r="HZ36" i="4"/>
  <c r="IA36" i="4"/>
  <c r="IB36" i="4"/>
  <c r="IC36" i="4"/>
  <c r="HW37" i="4"/>
  <c r="HX37" i="4"/>
  <c r="HY37" i="4"/>
  <c r="HZ37" i="4"/>
  <c r="IA37" i="4"/>
  <c r="IB37" i="4"/>
  <c r="IC37" i="4"/>
  <c r="HW38" i="4"/>
  <c r="HX38" i="4"/>
  <c r="HY38" i="4"/>
  <c r="HZ38" i="4"/>
  <c r="IA38" i="4"/>
  <c r="IB38" i="4"/>
  <c r="IC38" i="4"/>
  <c r="HW39" i="4"/>
  <c r="HX39" i="4"/>
  <c r="HY39" i="4"/>
  <c r="HZ39" i="4"/>
  <c r="IA39" i="4"/>
  <c r="IB39" i="4"/>
  <c r="IC39" i="4"/>
  <c r="HW40" i="4"/>
  <c r="HX40" i="4"/>
  <c r="HY40" i="4"/>
  <c r="HZ40" i="4"/>
  <c r="IA40" i="4"/>
  <c r="IB40" i="4"/>
  <c r="IC40" i="4"/>
  <c r="HW41" i="4"/>
  <c r="HX41" i="4"/>
  <c r="HY41" i="4"/>
  <c r="HZ41" i="4"/>
  <c r="IA41" i="4"/>
  <c r="IB41" i="4"/>
  <c r="IC41" i="4"/>
  <c r="HW42" i="4"/>
  <c r="HX42" i="4"/>
  <c r="HY42" i="4"/>
  <c r="HZ42" i="4"/>
  <c r="IA42" i="4"/>
  <c r="IB42" i="4"/>
  <c r="IC42" i="4"/>
  <c r="HW43" i="4"/>
  <c r="HX43" i="4"/>
  <c r="HY43" i="4"/>
  <c r="HZ43" i="4"/>
  <c r="IA43" i="4"/>
  <c r="IB43" i="4"/>
  <c r="IC43" i="4"/>
  <c r="HV4" i="4"/>
  <c r="HV5" i="4"/>
  <c r="HV6" i="4"/>
  <c r="HV7" i="4"/>
  <c r="HV8" i="4"/>
  <c r="HV9" i="4"/>
  <c r="HV10" i="4"/>
  <c r="HV11" i="4"/>
  <c r="HV12" i="4"/>
  <c r="HV13" i="4"/>
  <c r="HV14" i="4"/>
  <c r="HV15" i="4"/>
  <c r="HV16" i="4"/>
  <c r="HV17" i="4"/>
  <c r="HV18" i="4"/>
  <c r="HV19" i="4"/>
  <c r="HV20" i="4"/>
  <c r="HV21" i="4"/>
  <c r="HV22" i="4"/>
  <c r="HV23" i="4"/>
  <c r="HV24" i="4"/>
  <c r="HV25" i="4"/>
  <c r="HV26" i="4"/>
  <c r="HV27" i="4"/>
  <c r="HV28" i="4"/>
  <c r="HV29" i="4"/>
  <c r="HV30" i="4"/>
  <c r="HV31" i="4"/>
  <c r="HV32" i="4"/>
  <c r="HV33" i="4"/>
  <c r="HV34" i="4"/>
  <c r="HV35" i="4"/>
  <c r="HV36" i="4"/>
  <c r="HV37" i="4"/>
  <c r="HV38" i="4"/>
  <c r="HV39" i="4"/>
  <c r="HV40" i="4"/>
  <c r="HV41" i="4"/>
  <c r="HV42" i="4"/>
  <c r="HV43" i="4"/>
  <c r="HV3" i="4"/>
  <c r="HO3" i="4"/>
  <c r="HQ3" i="4"/>
  <c r="HR3" i="4"/>
  <c r="HS3" i="4"/>
  <c r="HT3" i="4"/>
  <c r="HO4" i="4"/>
  <c r="HP4" i="4"/>
  <c r="HQ4" i="4"/>
  <c r="HR4" i="4"/>
  <c r="HS4" i="4"/>
  <c r="HT4" i="4"/>
  <c r="HO5" i="4"/>
  <c r="HQ5" i="4"/>
  <c r="HR5" i="4"/>
  <c r="HS5" i="4"/>
  <c r="HT5" i="4"/>
  <c r="HO6" i="4"/>
  <c r="HP6" i="4"/>
  <c r="HQ6" i="4"/>
  <c r="HR6" i="4"/>
  <c r="HS6" i="4"/>
  <c r="HT6" i="4"/>
  <c r="HO7" i="4"/>
  <c r="HQ7" i="4"/>
  <c r="HR7" i="4"/>
  <c r="HS7" i="4"/>
  <c r="HT7" i="4"/>
  <c r="HO8" i="4"/>
  <c r="HP8" i="4"/>
  <c r="HQ8" i="4"/>
  <c r="HR8" i="4"/>
  <c r="HS8" i="4"/>
  <c r="HT8" i="4"/>
  <c r="HO9" i="4"/>
  <c r="HQ9" i="4"/>
  <c r="HR9" i="4"/>
  <c r="HS9" i="4"/>
  <c r="HT9" i="4"/>
  <c r="HO10" i="4"/>
  <c r="HP10" i="4"/>
  <c r="HQ10" i="4"/>
  <c r="HR10" i="4"/>
  <c r="HS10" i="4"/>
  <c r="HT10" i="4"/>
  <c r="HO11" i="4"/>
  <c r="HQ11" i="4"/>
  <c r="HR11" i="4"/>
  <c r="HS11" i="4"/>
  <c r="HT11" i="4"/>
  <c r="HO12" i="4"/>
  <c r="HP12" i="4"/>
  <c r="HQ12" i="4"/>
  <c r="HR12" i="4"/>
  <c r="HS12" i="4"/>
  <c r="HT12" i="4"/>
  <c r="HO13" i="4"/>
  <c r="HQ13" i="4"/>
  <c r="HR13" i="4"/>
  <c r="HS13" i="4"/>
  <c r="HT13" i="4"/>
  <c r="HO14" i="4"/>
  <c r="HP14" i="4"/>
  <c r="HQ14" i="4"/>
  <c r="HR14" i="4"/>
  <c r="HS14" i="4"/>
  <c r="HT14" i="4"/>
  <c r="HO15" i="4"/>
  <c r="HQ15" i="4"/>
  <c r="HR15" i="4"/>
  <c r="HS15" i="4"/>
  <c r="HT15" i="4"/>
  <c r="HO16" i="4"/>
  <c r="HP16" i="4"/>
  <c r="HQ16" i="4"/>
  <c r="HR16" i="4"/>
  <c r="HS16" i="4"/>
  <c r="HT16" i="4"/>
  <c r="HO17" i="4"/>
  <c r="HQ17" i="4"/>
  <c r="HR17" i="4"/>
  <c r="HS17" i="4"/>
  <c r="HT17" i="4"/>
  <c r="HO18" i="4"/>
  <c r="HP18" i="4"/>
  <c r="HQ18" i="4"/>
  <c r="HR18" i="4"/>
  <c r="HS18" i="4"/>
  <c r="HT18" i="4"/>
  <c r="HO19" i="4"/>
  <c r="HP19" i="4"/>
  <c r="HQ19" i="4"/>
  <c r="HR19" i="4"/>
  <c r="HS19" i="4"/>
  <c r="HT19" i="4"/>
  <c r="HO20" i="4"/>
  <c r="HP20" i="4"/>
  <c r="HQ20" i="4"/>
  <c r="HR20" i="4"/>
  <c r="HS20" i="4"/>
  <c r="HT20" i="4"/>
  <c r="HO21" i="4"/>
  <c r="HQ21" i="4"/>
  <c r="HR21" i="4"/>
  <c r="HS21" i="4"/>
  <c r="HT21" i="4"/>
  <c r="HO22" i="4"/>
  <c r="HP22" i="4"/>
  <c r="HQ22" i="4"/>
  <c r="HR22" i="4"/>
  <c r="HS22" i="4"/>
  <c r="HT22" i="4"/>
  <c r="HO23" i="4"/>
  <c r="HQ23" i="4"/>
  <c r="HR23" i="4"/>
  <c r="HS23" i="4"/>
  <c r="HT23" i="4"/>
  <c r="HO24" i="4"/>
  <c r="HP24" i="4"/>
  <c r="HQ24" i="4"/>
  <c r="HR24" i="4"/>
  <c r="HS24" i="4"/>
  <c r="HT24" i="4"/>
  <c r="HO25" i="4"/>
  <c r="HQ25" i="4"/>
  <c r="HR25" i="4"/>
  <c r="HS25" i="4"/>
  <c r="HT25" i="4"/>
  <c r="HO26" i="4"/>
  <c r="HP26" i="4"/>
  <c r="HQ26" i="4"/>
  <c r="HR26" i="4"/>
  <c r="HS26" i="4"/>
  <c r="HT26" i="4"/>
  <c r="HO27" i="4"/>
  <c r="HQ27" i="4"/>
  <c r="HR27" i="4"/>
  <c r="HS27" i="4"/>
  <c r="HT27" i="4"/>
  <c r="HO28" i="4"/>
  <c r="HP28" i="4"/>
  <c r="HQ28" i="4"/>
  <c r="HR28" i="4"/>
  <c r="HS28" i="4"/>
  <c r="HT28" i="4"/>
  <c r="HO29" i="4"/>
  <c r="HQ29" i="4"/>
  <c r="HR29" i="4"/>
  <c r="HS29" i="4"/>
  <c r="HT29" i="4"/>
  <c r="HO30" i="4"/>
  <c r="HP30" i="4"/>
  <c r="HQ30" i="4"/>
  <c r="HR30" i="4"/>
  <c r="HS30" i="4"/>
  <c r="HT30" i="4"/>
  <c r="HO31" i="4"/>
  <c r="HQ31" i="4"/>
  <c r="HR31" i="4"/>
  <c r="HS31" i="4"/>
  <c r="HT31" i="4"/>
  <c r="HO32" i="4"/>
  <c r="HP32" i="4"/>
  <c r="HQ32" i="4"/>
  <c r="HR32" i="4"/>
  <c r="HS32" i="4"/>
  <c r="HT32" i="4"/>
  <c r="HO33" i="4"/>
  <c r="HQ33" i="4"/>
  <c r="HR33" i="4"/>
  <c r="HS33" i="4"/>
  <c r="HT33" i="4"/>
  <c r="HO34" i="4"/>
  <c r="HP34" i="4"/>
  <c r="HQ34" i="4"/>
  <c r="HR34" i="4"/>
  <c r="HS34" i="4"/>
  <c r="HT34" i="4"/>
  <c r="HO35" i="4"/>
  <c r="HP35" i="4"/>
  <c r="HQ35" i="4"/>
  <c r="HR35" i="4"/>
  <c r="HS35" i="4"/>
  <c r="HT35" i="4"/>
  <c r="HO36" i="4"/>
  <c r="HP36" i="4"/>
  <c r="HQ36" i="4"/>
  <c r="HR36" i="4"/>
  <c r="HS36" i="4"/>
  <c r="HT36" i="4"/>
  <c r="HO37" i="4"/>
  <c r="HQ37" i="4"/>
  <c r="HR37" i="4"/>
  <c r="HS37" i="4"/>
  <c r="HT37" i="4"/>
  <c r="HO38" i="4"/>
  <c r="HP38" i="4"/>
  <c r="HQ38" i="4"/>
  <c r="HR38" i="4"/>
  <c r="HS38" i="4"/>
  <c r="HT38" i="4"/>
  <c r="HO39" i="4"/>
  <c r="HQ39" i="4"/>
  <c r="HR39" i="4"/>
  <c r="HS39" i="4"/>
  <c r="HT39" i="4"/>
  <c r="HO40" i="4"/>
  <c r="HP40" i="4"/>
  <c r="HQ40" i="4"/>
  <c r="HR40" i="4"/>
  <c r="HS40" i="4"/>
  <c r="HT40" i="4"/>
  <c r="HO41" i="4"/>
  <c r="HQ41" i="4"/>
  <c r="HR41" i="4"/>
  <c r="HS41" i="4"/>
  <c r="HT41" i="4"/>
  <c r="HO42" i="4"/>
  <c r="HP42" i="4"/>
  <c r="HQ42" i="4"/>
  <c r="HR42" i="4"/>
  <c r="HS42" i="4"/>
  <c r="HT42" i="4"/>
  <c r="HO43" i="4"/>
  <c r="HQ43" i="4"/>
  <c r="HR43" i="4"/>
  <c r="HS43" i="4"/>
  <c r="HT43" i="4"/>
  <c r="HN3" i="4"/>
  <c r="HN4" i="4"/>
  <c r="HN5" i="4"/>
  <c r="HN6" i="4"/>
  <c r="HN7" i="4"/>
  <c r="HN8" i="4"/>
  <c r="HN9" i="4"/>
  <c r="HN10" i="4"/>
  <c r="HN11" i="4"/>
  <c r="HN12" i="4"/>
  <c r="HN13" i="4"/>
  <c r="HN14" i="4"/>
  <c r="HN15" i="4"/>
  <c r="HN16" i="4"/>
  <c r="HN17" i="4"/>
  <c r="HN18" i="4"/>
  <c r="HN19" i="4"/>
  <c r="HN20" i="4"/>
  <c r="HN21" i="4"/>
  <c r="HN22" i="4"/>
  <c r="HN23" i="4"/>
  <c r="HN24" i="4"/>
  <c r="HN25" i="4"/>
  <c r="HN26" i="4"/>
  <c r="HN27" i="4"/>
  <c r="HN28" i="4"/>
  <c r="HN29" i="4"/>
  <c r="HN30" i="4"/>
  <c r="HN31" i="4"/>
  <c r="HN32" i="4"/>
  <c r="HN33" i="4"/>
  <c r="HN34" i="4"/>
  <c r="HN35" i="4"/>
  <c r="HN36" i="4"/>
  <c r="HN37" i="4"/>
  <c r="HN38" i="4"/>
  <c r="HN39" i="4"/>
  <c r="HN40" i="4"/>
  <c r="HN41" i="4"/>
  <c r="HN42" i="4"/>
  <c r="HN43" i="4"/>
  <c r="HM4" i="4"/>
  <c r="HM5" i="4"/>
  <c r="HM6" i="4"/>
  <c r="HM7" i="4"/>
  <c r="HM8" i="4"/>
  <c r="HM9" i="4"/>
  <c r="HM10" i="4"/>
  <c r="HM11" i="4"/>
  <c r="HM12" i="4"/>
  <c r="HM13" i="4"/>
  <c r="HM14" i="4"/>
  <c r="HM15" i="4"/>
  <c r="HM16" i="4"/>
  <c r="HM17" i="4"/>
  <c r="HM18" i="4"/>
  <c r="HM19" i="4"/>
  <c r="HM20" i="4"/>
  <c r="HM21" i="4"/>
  <c r="HM22" i="4"/>
  <c r="HM23" i="4"/>
  <c r="HM24" i="4"/>
  <c r="HM25" i="4"/>
  <c r="HM26" i="4"/>
  <c r="HM27" i="4"/>
  <c r="HM28" i="4"/>
  <c r="HM29" i="4"/>
  <c r="HM30" i="4"/>
  <c r="HM31" i="4"/>
  <c r="HM32" i="4"/>
  <c r="HM33" i="4"/>
  <c r="HM34" i="4"/>
  <c r="HM35" i="4"/>
  <c r="HM36" i="4"/>
  <c r="HM37" i="4"/>
  <c r="HM38" i="4"/>
  <c r="HM39" i="4"/>
  <c r="HM40" i="4"/>
  <c r="HM41" i="4"/>
  <c r="HM42" i="4"/>
  <c r="HM43" i="4"/>
  <c r="HM3" i="4"/>
  <c r="HL3" i="4"/>
  <c r="HL4" i="4"/>
  <c r="HL5" i="4"/>
  <c r="HL6" i="4"/>
  <c r="HL7" i="4"/>
  <c r="HL8" i="4"/>
  <c r="HL9" i="4"/>
  <c r="HL10" i="4"/>
  <c r="HL11" i="4"/>
  <c r="HL12" i="4"/>
  <c r="HL13" i="4"/>
  <c r="HL14" i="4"/>
  <c r="HL15" i="4"/>
  <c r="HL16" i="4"/>
  <c r="HL17" i="4"/>
  <c r="HL18" i="4"/>
  <c r="HL19" i="4"/>
  <c r="HL20" i="4"/>
  <c r="HL21" i="4"/>
  <c r="HL22" i="4"/>
  <c r="HL23" i="4"/>
  <c r="HL24" i="4"/>
  <c r="HL25" i="4"/>
  <c r="HL26" i="4"/>
  <c r="HL27" i="4"/>
  <c r="HL28" i="4"/>
  <c r="HL29" i="4"/>
  <c r="HL30" i="4"/>
  <c r="HL31" i="4"/>
  <c r="HL32" i="4"/>
  <c r="HL33" i="4"/>
  <c r="HL34" i="4"/>
  <c r="HL35" i="4"/>
  <c r="HL36" i="4"/>
  <c r="HL37" i="4"/>
  <c r="HL38" i="4"/>
  <c r="HL39" i="4"/>
  <c r="HL40" i="4"/>
  <c r="HL41" i="4"/>
  <c r="HL42" i="4"/>
  <c r="HL43" i="4"/>
  <c r="HK4" i="4"/>
  <c r="HK5" i="4"/>
  <c r="HK6" i="4"/>
  <c r="HK7" i="4"/>
  <c r="HK8" i="4"/>
  <c r="HK9" i="4"/>
  <c r="HK10" i="4"/>
  <c r="HK11" i="4"/>
  <c r="HK12" i="4"/>
  <c r="HK13" i="4"/>
  <c r="HK14" i="4"/>
  <c r="HK15" i="4"/>
  <c r="HK16" i="4"/>
  <c r="HK17" i="4"/>
  <c r="HK18" i="4"/>
  <c r="HK19" i="4"/>
  <c r="HK20" i="4"/>
  <c r="HK21" i="4"/>
  <c r="HK22" i="4"/>
  <c r="HK23" i="4"/>
  <c r="HK24" i="4"/>
  <c r="HK25" i="4"/>
  <c r="HK26" i="4"/>
  <c r="HK27" i="4"/>
  <c r="HK28" i="4"/>
  <c r="HK29" i="4"/>
  <c r="HK30" i="4"/>
  <c r="HK31" i="4"/>
  <c r="HK32" i="4"/>
  <c r="HK33" i="4"/>
  <c r="HK34" i="4"/>
  <c r="HK35" i="4"/>
  <c r="HK36" i="4"/>
  <c r="HK37" i="4"/>
  <c r="HK38" i="4"/>
  <c r="HK39" i="4"/>
  <c r="HK40" i="4"/>
  <c r="HK41" i="4"/>
  <c r="HK42" i="4"/>
  <c r="HK43" i="4"/>
  <c r="HK3" i="4"/>
  <c r="HD3" i="4"/>
  <c r="HE3" i="4"/>
  <c r="HF3" i="4"/>
  <c r="HG3" i="4"/>
  <c r="HH3" i="4"/>
  <c r="HI3" i="4"/>
  <c r="HJ3" i="4"/>
  <c r="HD4" i="4"/>
  <c r="HE4" i="4"/>
  <c r="HF4" i="4"/>
  <c r="HG4" i="4"/>
  <c r="HH4" i="4"/>
  <c r="HI4" i="4"/>
  <c r="HJ4" i="4"/>
  <c r="HD5" i="4"/>
  <c r="HE5" i="4"/>
  <c r="HF5" i="4"/>
  <c r="HG5" i="4"/>
  <c r="HH5" i="4"/>
  <c r="HI5" i="4"/>
  <c r="HJ5" i="4"/>
  <c r="HD6" i="4"/>
  <c r="HE6" i="4"/>
  <c r="HF6" i="4"/>
  <c r="HG6" i="4"/>
  <c r="HH6" i="4"/>
  <c r="HI6" i="4"/>
  <c r="HJ6" i="4"/>
  <c r="HD7" i="4"/>
  <c r="HE7" i="4"/>
  <c r="HF7" i="4"/>
  <c r="HG7" i="4"/>
  <c r="HH7" i="4"/>
  <c r="HI7" i="4"/>
  <c r="HJ7" i="4"/>
  <c r="HD8" i="4"/>
  <c r="HE8" i="4"/>
  <c r="HF8" i="4"/>
  <c r="HG8" i="4"/>
  <c r="HH8" i="4"/>
  <c r="HI8" i="4"/>
  <c r="HJ8" i="4"/>
  <c r="HD9" i="4"/>
  <c r="HE9" i="4"/>
  <c r="HF9" i="4"/>
  <c r="HG9" i="4"/>
  <c r="HH9" i="4"/>
  <c r="HI9" i="4"/>
  <c r="HJ9" i="4"/>
  <c r="HD10" i="4"/>
  <c r="HE10" i="4"/>
  <c r="HF10" i="4"/>
  <c r="HG10" i="4"/>
  <c r="HH10" i="4"/>
  <c r="HI10" i="4"/>
  <c r="HJ10" i="4"/>
  <c r="HD11" i="4"/>
  <c r="HE11" i="4"/>
  <c r="HF11" i="4"/>
  <c r="HG11" i="4"/>
  <c r="HH11" i="4"/>
  <c r="HI11" i="4"/>
  <c r="HJ11" i="4"/>
  <c r="HD12" i="4"/>
  <c r="HE12" i="4"/>
  <c r="HF12" i="4"/>
  <c r="HG12" i="4"/>
  <c r="HH12" i="4"/>
  <c r="HI12" i="4"/>
  <c r="HJ12" i="4"/>
  <c r="HD13" i="4"/>
  <c r="HE13" i="4"/>
  <c r="HF13" i="4"/>
  <c r="HG13" i="4"/>
  <c r="HH13" i="4"/>
  <c r="HI13" i="4"/>
  <c r="HJ13" i="4"/>
  <c r="HD14" i="4"/>
  <c r="HE14" i="4"/>
  <c r="HF14" i="4"/>
  <c r="HG14" i="4"/>
  <c r="HH14" i="4"/>
  <c r="HI14" i="4"/>
  <c r="HJ14" i="4"/>
  <c r="HD15" i="4"/>
  <c r="HE15" i="4"/>
  <c r="HF15" i="4"/>
  <c r="HG15" i="4"/>
  <c r="HH15" i="4"/>
  <c r="HI15" i="4"/>
  <c r="HJ15" i="4"/>
  <c r="HD16" i="4"/>
  <c r="HE16" i="4"/>
  <c r="HF16" i="4"/>
  <c r="HG16" i="4"/>
  <c r="HH16" i="4"/>
  <c r="HI16" i="4"/>
  <c r="HJ16" i="4"/>
  <c r="HD17" i="4"/>
  <c r="HE17" i="4"/>
  <c r="HF17" i="4"/>
  <c r="HG17" i="4"/>
  <c r="HH17" i="4"/>
  <c r="HI17" i="4"/>
  <c r="HJ17" i="4"/>
  <c r="HD18" i="4"/>
  <c r="HE18" i="4"/>
  <c r="HF18" i="4"/>
  <c r="HG18" i="4"/>
  <c r="HH18" i="4"/>
  <c r="HI18" i="4"/>
  <c r="HJ18" i="4"/>
  <c r="HD19" i="4"/>
  <c r="HE19" i="4"/>
  <c r="HF19" i="4"/>
  <c r="HG19" i="4"/>
  <c r="HH19" i="4"/>
  <c r="HI19" i="4"/>
  <c r="HJ19" i="4"/>
  <c r="HD20" i="4"/>
  <c r="HE20" i="4"/>
  <c r="HF20" i="4"/>
  <c r="HG20" i="4"/>
  <c r="HH20" i="4"/>
  <c r="HI20" i="4"/>
  <c r="HJ20" i="4"/>
  <c r="HD21" i="4"/>
  <c r="HE21" i="4"/>
  <c r="HF21" i="4"/>
  <c r="HG21" i="4"/>
  <c r="HH21" i="4"/>
  <c r="HI21" i="4"/>
  <c r="HJ21" i="4"/>
  <c r="HD22" i="4"/>
  <c r="HE22" i="4"/>
  <c r="HF22" i="4"/>
  <c r="HG22" i="4"/>
  <c r="HH22" i="4"/>
  <c r="HI22" i="4"/>
  <c r="HJ22" i="4"/>
  <c r="HD23" i="4"/>
  <c r="HE23" i="4"/>
  <c r="HF23" i="4"/>
  <c r="HG23" i="4"/>
  <c r="HH23" i="4"/>
  <c r="HI23" i="4"/>
  <c r="HJ23" i="4"/>
  <c r="HD24" i="4"/>
  <c r="HE24" i="4"/>
  <c r="HF24" i="4"/>
  <c r="HG24" i="4"/>
  <c r="HH24" i="4"/>
  <c r="HI24" i="4"/>
  <c r="HJ24" i="4"/>
  <c r="HD25" i="4"/>
  <c r="HE25" i="4"/>
  <c r="HF25" i="4"/>
  <c r="HG25" i="4"/>
  <c r="HH25" i="4"/>
  <c r="HI25" i="4"/>
  <c r="HJ25" i="4"/>
  <c r="HD26" i="4"/>
  <c r="HE26" i="4"/>
  <c r="HF26" i="4"/>
  <c r="HG26" i="4"/>
  <c r="HH26" i="4"/>
  <c r="HI26" i="4"/>
  <c r="HJ26" i="4"/>
  <c r="HD27" i="4"/>
  <c r="HE27" i="4"/>
  <c r="HF27" i="4"/>
  <c r="HG27" i="4"/>
  <c r="HH27" i="4"/>
  <c r="HI27" i="4"/>
  <c r="HJ27" i="4"/>
  <c r="HD28" i="4"/>
  <c r="HE28" i="4"/>
  <c r="HF28" i="4"/>
  <c r="HG28" i="4"/>
  <c r="HH28" i="4"/>
  <c r="HI28" i="4"/>
  <c r="HJ28" i="4"/>
  <c r="HD29" i="4"/>
  <c r="HE29" i="4"/>
  <c r="HF29" i="4"/>
  <c r="HG29" i="4"/>
  <c r="HH29" i="4"/>
  <c r="HI29" i="4"/>
  <c r="HJ29" i="4"/>
  <c r="HD30" i="4"/>
  <c r="HE30" i="4"/>
  <c r="HF30" i="4"/>
  <c r="HG30" i="4"/>
  <c r="HH30" i="4"/>
  <c r="HI30" i="4"/>
  <c r="HJ30" i="4"/>
  <c r="HD31" i="4"/>
  <c r="HE31" i="4"/>
  <c r="HF31" i="4"/>
  <c r="HG31" i="4"/>
  <c r="HH31" i="4"/>
  <c r="HI31" i="4"/>
  <c r="HJ31" i="4"/>
  <c r="HD32" i="4"/>
  <c r="HE32" i="4"/>
  <c r="HF32" i="4"/>
  <c r="HG32" i="4"/>
  <c r="HH32" i="4"/>
  <c r="HI32" i="4"/>
  <c r="HJ32" i="4"/>
  <c r="HD33" i="4"/>
  <c r="HE33" i="4"/>
  <c r="HF33" i="4"/>
  <c r="HG33" i="4"/>
  <c r="HH33" i="4"/>
  <c r="HI33" i="4"/>
  <c r="HJ33" i="4"/>
  <c r="HD34" i="4"/>
  <c r="HE34" i="4"/>
  <c r="HF34" i="4"/>
  <c r="HG34" i="4"/>
  <c r="HH34" i="4"/>
  <c r="HI34" i="4"/>
  <c r="HJ34" i="4"/>
  <c r="HD35" i="4"/>
  <c r="HE35" i="4"/>
  <c r="HF35" i="4"/>
  <c r="HG35" i="4"/>
  <c r="HH35" i="4"/>
  <c r="HI35" i="4"/>
  <c r="HJ35" i="4"/>
  <c r="HD36" i="4"/>
  <c r="HE36" i="4"/>
  <c r="HF36" i="4"/>
  <c r="HG36" i="4"/>
  <c r="HH36" i="4"/>
  <c r="HI36" i="4"/>
  <c r="HJ36" i="4"/>
  <c r="HD37" i="4"/>
  <c r="HE37" i="4"/>
  <c r="HF37" i="4"/>
  <c r="HG37" i="4"/>
  <c r="HH37" i="4"/>
  <c r="HI37" i="4"/>
  <c r="HJ37" i="4"/>
  <c r="HD38" i="4"/>
  <c r="HE38" i="4"/>
  <c r="HF38" i="4"/>
  <c r="HG38" i="4"/>
  <c r="HH38" i="4"/>
  <c r="HI38" i="4"/>
  <c r="HJ38" i="4"/>
  <c r="HD39" i="4"/>
  <c r="HE39" i="4"/>
  <c r="HF39" i="4"/>
  <c r="HG39" i="4"/>
  <c r="HH39" i="4"/>
  <c r="HI39" i="4"/>
  <c r="HJ39" i="4"/>
  <c r="HD40" i="4"/>
  <c r="HE40" i="4"/>
  <c r="HF40" i="4"/>
  <c r="HG40" i="4"/>
  <c r="HH40" i="4"/>
  <c r="HI40" i="4"/>
  <c r="HJ40" i="4"/>
  <c r="HD41" i="4"/>
  <c r="HE41" i="4"/>
  <c r="HF41" i="4"/>
  <c r="HG41" i="4"/>
  <c r="HH41" i="4"/>
  <c r="HI41" i="4"/>
  <c r="HJ41" i="4"/>
  <c r="HD42" i="4"/>
  <c r="HE42" i="4"/>
  <c r="HF42" i="4"/>
  <c r="HG42" i="4"/>
  <c r="HH42" i="4"/>
  <c r="HI42" i="4"/>
  <c r="HJ42" i="4"/>
  <c r="HD43" i="4"/>
  <c r="HE43" i="4"/>
  <c r="HF43" i="4"/>
  <c r="HG43" i="4"/>
  <c r="HH43" i="4"/>
  <c r="HI43" i="4"/>
  <c r="HJ43" i="4"/>
  <c r="HC4" i="4"/>
  <c r="HC5" i="4"/>
  <c r="HC6" i="4"/>
  <c r="HC7" i="4"/>
  <c r="HC8" i="4"/>
  <c r="HC9" i="4"/>
  <c r="HC10" i="4"/>
  <c r="HC11" i="4"/>
  <c r="HC12" i="4"/>
  <c r="HC13" i="4"/>
  <c r="HC14" i="4"/>
  <c r="HC15" i="4"/>
  <c r="HC16" i="4"/>
  <c r="HC17" i="4"/>
  <c r="HC18" i="4"/>
  <c r="HC19" i="4"/>
  <c r="HC20" i="4"/>
  <c r="HC21" i="4"/>
  <c r="HC22" i="4"/>
  <c r="HC23" i="4"/>
  <c r="HC24" i="4"/>
  <c r="HC25" i="4"/>
  <c r="HC26" i="4"/>
  <c r="HC27" i="4"/>
  <c r="HC28" i="4"/>
  <c r="HC29" i="4"/>
  <c r="HC30" i="4"/>
  <c r="HC31" i="4"/>
  <c r="HC32" i="4"/>
  <c r="HC33" i="4"/>
  <c r="HC34" i="4"/>
  <c r="HC35" i="4"/>
  <c r="HC36" i="4"/>
  <c r="HC37" i="4"/>
  <c r="HC38" i="4"/>
  <c r="HC39" i="4"/>
  <c r="HC40" i="4"/>
  <c r="HC41" i="4"/>
  <c r="HC42" i="4"/>
  <c r="HC43" i="4"/>
  <c r="HC3" i="4"/>
  <c r="GV3" i="4"/>
  <c r="GW3" i="4"/>
  <c r="GX3" i="4"/>
  <c r="GY3" i="4"/>
  <c r="GZ3" i="4"/>
  <c r="HA3" i="4"/>
  <c r="GV4" i="4"/>
  <c r="GX4" i="4"/>
  <c r="GY4" i="4"/>
  <c r="GZ4" i="4"/>
  <c r="HA4" i="4"/>
  <c r="GV5" i="4"/>
  <c r="GW5" i="4"/>
  <c r="GX5" i="4"/>
  <c r="GY5" i="4"/>
  <c r="GZ5" i="4"/>
  <c r="HA5" i="4"/>
  <c r="GV6" i="4"/>
  <c r="GW6" i="4"/>
  <c r="GX6" i="4"/>
  <c r="GY6" i="4"/>
  <c r="GZ6" i="4"/>
  <c r="HA6" i="4"/>
  <c r="GV7" i="4"/>
  <c r="GX7" i="4"/>
  <c r="GY7" i="4"/>
  <c r="GZ7" i="4"/>
  <c r="HA7" i="4"/>
  <c r="GV8" i="4"/>
  <c r="GX8" i="4"/>
  <c r="GY8" i="4"/>
  <c r="GZ8" i="4"/>
  <c r="HA8" i="4"/>
  <c r="GV9" i="4"/>
  <c r="GW9" i="4"/>
  <c r="GX9" i="4"/>
  <c r="GY9" i="4"/>
  <c r="GZ9" i="4"/>
  <c r="HA9" i="4"/>
  <c r="GV10" i="4"/>
  <c r="GW10" i="4"/>
  <c r="GX10" i="4"/>
  <c r="GY10" i="4"/>
  <c r="GZ10" i="4"/>
  <c r="HA10" i="4"/>
  <c r="GV11" i="4"/>
  <c r="GX11" i="4"/>
  <c r="GY11" i="4"/>
  <c r="GZ11" i="4"/>
  <c r="HA11" i="4"/>
  <c r="GV12" i="4"/>
  <c r="GW12" i="4"/>
  <c r="GX12" i="4"/>
  <c r="GY12" i="4"/>
  <c r="GZ12" i="4"/>
  <c r="HA12" i="4"/>
  <c r="GV13" i="4"/>
  <c r="GW13" i="4"/>
  <c r="GX13" i="4"/>
  <c r="GY13" i="4"/>
  <c r="GZ13" i="4"/>
  <c r="HA13" i="4"/>
  <c r="GV14" i="4"/>
  <c r="GW14" i="4"/>
  <c r="GX14" i="4"/>
  <c r="GY14" i="4"/>
  <c r="GZ14" i="4"/>
  <c r="HA14" i="4"/>
  <c r="GV15" i="4"/>
  <c r="GX15" i="4"/>
  <c r="GY15" i="4"/>
  <c r="GZ15" i="4"/>
  <c r="HA15" i="4"/>
  <c r="GV16" i="4"/>
  <c r="GX16" i="4"/>
  <c r="GY16" i="4"/>
  <c r="GZ16" i="4"/>
  <c r="HA16" i="4"/>
  <c r="GV17" i="4"/>
  <c r="GW17" i="4"/>
  <c r="GX17" i="4"/>
  <c r="GY17" i="4"/>
  <c r="GZ17" i="4"/>
  <c r="HA17" i="4"/>
  <c r="GV18" i="4"/>
  <c r="GW18" i="4"/>
  <c r="GX18" i="4"/>
  <c r="GY18" i="4"/>
  <c r="GZ18" i="4"/>
  <c r="HA18" i="4"/>
  <c r="GV19" i="4"/>
  <c r="GX19" i="4"/>
  <c r="GY19" i="4"/>
  <c r="GZ19" i="4"/>
  <c r="HA19" i="4"/>
  <c r="GV20" i="4"/>
  <c r="GX20" i="4"/>
  <c r="GY20" i="4"/>
  <c r="GZ20" i="4"/>
  <c r="HA20" i="4"/>
  <c r="GV21" i="4"/>
  <c r="GW21" i="4"/>
  <c r="GX21" i="4"/>
  <c r="GY21" i="4"/>
  <c r="GZ21" i="4"/>
  <c r="HA21" i="4"/>
  <c r="GV22" i="4"/>
  <c r="GW22" i="4"/>
  <c r="GX22" i="4"/>
  <c r="GY22" i="4"/>
  <c r="GZ22" i="4"/>
  <c r="HA22" i="4"/>
  <c r="GV23" i="4"/>
  <c r="GX23" i="4"/>
  <c r="GY23" i="4"/>
  <c r="GZ23" i="4"/>
  <c r="HA23" i="4"/>
  <c r="GV24" i="4"/>
  <c r="GX24" i="4"/>
  <c r="GY24" i="4"/>
  <c r="GZ24" i="4"/>
  <c r="HA24" i="4"/>
  <c r="GV25" i="4"/>
  <c r="GW25" i="4"/>
  <c r="GX25" i="4"/>
  <c r="GY25" i="4"/>
  <c r="GZ25" i="4"/>
  <c r="HA25" i="4"/>
  <c r="GV26" i="4"/>
  <c r="GW26" i="4"/>
  <c r="GX26" i="4"/>
  <c r="GY26" i="4"/>
  <c r="GZ26" i="4"/>
  <c r="HA26" i="4"/>
  <c r="GV27" i="4"/>
  <c r="GX27" i="4"/>
  <c r="GY27" i="4"/>
  <c r="GZ27" i="4"/>
  <c r="HA27" i="4"/>
  <c r="GV28" i="4"/>
  <c r="GW28" i="4"/>
  <c r="GX28" i="4"/>
  <c r="GY28" i="4"/>
  <c r="GZ28" i="4"/>
  <c r="HA28" i="4"/>
  <c r="GV29" i="4"/>
  <c r="GW29" i="4"/>
  <c r="GX29" i="4"/>
  <c r="GY29" i="4"/>
  <c r="GZ29" i="4"/>
  <c r="HA29" i="4"/>
  <c r="GV30" i="4"/>
  <c r="GW30" i="4"/>
  <c r="GX30" i="4"/>
  <c r="GY30" i="4"/>
  <c r="GZ30" i="4"/>
  <c r="HA30" i="4"/>
  <c r="GV31" i="4"/>
  <c r="GX31" i="4"/>
  <c r="GY31" i="4"/>
  <c r="GZ31" i="4"/>
  <c r="HA31" i="4"/>
  <c r="GV32" i="4"/>
  <c r="GX32" i="4"/>
  <c r="GY32" i="4"/>
  <c r="GZ32" i="4"/>
  <c r="HA32" i="4"/>
  <c r="GV33" i="4"/>
  <c r="GW33" i="4"/>
  <c r="GX33" i="4"/>
  <c r="GY33" i="4"/>
  <c r="GZ33" i="4"/>
  <c r="HA33" i="4"/>
  <c r="GV34" i="4"/>
  <c r="GW34" i="4"/>
  <c r="GX34" i="4"/>
  <c r="GY34" i="4"/>
  <c r="GZ34" i="4"/>
  <c r="HA34" i="4"/>
  <c r="GV35" i="4"/>
  <c r="GX35" i="4"/>
  <c r="GY35" i="4"/>
  <c r="GZ35" i="4"/>
  <c r="HA35" i="4"/>
  <c r="GV36" i="4"/>
  <c r="GX36" i="4"/>
  <c r="GY36" i="4"/>
  <c r="GZ36" i="4"/>
  <c r="HA36" i="4"/>
  <c r="GV37" i="4"/>
  <c r="GW37" i="4"/>
  <c r="GX37" i="4"/>
  <c r="GY37" i="4"/>
  <c r="GZ37" i="4"/>
  <c r="HA37" i="4"/>
  <c r="GV38" i="4"/>
  <c r="GW38" i="4"/>
  <c r="GX38" i="4"/>
  <c r="GY38" i="4"/>
  <c r="GZ38" i="4"/>
  <c r="HA38" i="4"/>
  <c r="GV39" i="4"/>
  <c r="GX39" i="4"/>
  <c r="GY39" i="4"/>
  <c r="GZ39" i="4"/>
  <c r="HA39" i="4"/>
  <c r="GV40" i="4"/>
  <c r="GX40" i="4"/>
  <c r="GY40" i="4"/>
  <c r="GZ40" i="4"/>
  <c r="HA40" i="4"/>
  <c r="GV41" i="4"/>
  <c r="GW41" i="4"/>
  <c r="GX41" i="4"/>
  <c r="GY41" i="4"/>
  <c r="GZ41" i="4"/>
  <c r="HA41" i="4"/>
  <c r="GV42" i="4"/>
  <c r="GW42" i="4"/>
  <c r="GX42" i="4"/>
  <c r="GY42" i="4"/>
  <c r="GZ42" i="4"/>
  <c r="HA42" i="4"/>
  <c r="GV43" i="4"/>
  <c r="GX43" i="4"/>
  <c r="GY43" i="4"/>
  <c r="GZ43" i="4"/>
  <c r="HA43" i="4"/>
  <c r="GU3" i="4"/>
  <c r="GU4" i="4"/>
  <c r="GU5" i="4"/>
  <c r="GU6" i="4"/>
  <c r="GU7" i="4"/>
  <c r="GU8" i="4"/>
  <c r="GU9" i="4"/>
  <c r="GU10" i="4"/>
  <c r="GU11" i="4"/>
  <c r="GU12" i="4"/>
  <c r="GU13" i="4"/>
  <c r="GU14" i="4"/>
  <c r="GU15" i="4"/>
  <c r="GU16" i="4"/>
  <c r="GU17" i="4"/>
  <c r="GU18" i="4"/>
  <c r="GU19" i="4"/>
  <c r="GU20" i="4"/>
  <c r="GU21" i="4"/>
  <c r="GU22" i="4"/>
  <c r="GU23" i="4"/>
  <c r="GU24" i="4"/>
  <c r="GU25" i="4"/>
  <c r="GU26" i="4"/>
  <c r="GU27" i="4"/>
  <c r="GU28" i="4"/>
  <c r="GU29" i="4"/>
  <c r="GU30" i="4"/>
  <c r="GU31" i="4"/>
  <c r="GU32" i="4"/>
  <c r="GU33" i="4"/>
  <c r="GU34" i="4"/>
  <c r="GU35" i="4"/>
  <c r="GU36" i="4"/>
  <c r="GU37" i="4"/>
  <c r="GU38" i="4"/>
  <c r="GU39" i="4"/>
  <c r="GU40" i="4"/>
  <c r="GU41" i="4"/>
  <c r="GU42" i="4"/>
  <c r="GU43" i="4"/>
  <c r="GT4" i="4"/>
  <c r="GT5" i="4"/>
  <c r="GT6" i="4"/>
  <c r="GT7" i="4"/>
  <c r="GT8" i="4"/>
  <c r="GT9" i="4"/>
  <c r="GT10" i="4"/>
  <c r="GT11" i="4"/>
  <c r="GT12" i="4"/>
  <c r="GT13" i="4"/>
  <c r="GT14" i="4"/>
  <c r="GT15" i="4"/>
  <c r="GT16" i="4"/>
  <c r="GT17" i="4"/>
  <c r="GT18" i="4"/>
  <c r="GT19" i="4"/>
  <c r="GT20" i="4"/>
  <c r="GT21" i="4"/>
  <c r="GT22" i="4"/>
  <c r="GT23" i="4"/>
  <c r="GT24" i="4"/>
  <c r="GT25" i="4"/>
  <c r="GT26" i="4"/>
  <c r="GT27" i="4"/>
  <c r="GT28" i="4"/>
  <c r="GT29" i="4"/>
  <c r="GT30" i="4"/>
  <c r="GT31" i="4"/>
  <c r="GT32" i="4"/>
  <c r="GT33" i="4"/>
  <c r="GT34" i="4"/>
  <c r="GT35" i="4"/>
  <c r="GT36" i="4"/>
  <c r="GT37" i="4"/>
  <c r="GT38" i="4"/>
  <c r="GT39" i="4"/>
  <c r="GT40" i="4"/>
  <c r="GT41" i="4"/>
  <c r="GT42" i="4"/>
  <c r="GT43" i="4"/>
  <c r="GT3" i="4"/>
  <c r="GS3" i="4"/>
  <c r="GS4" i="4"/>
  <c r="GS5" i="4"/>
  <c r="GS6" i="4"/>
  <c r="GS7" i="4"/>
  <c r="GS8" i="4"/>
  <c r="GS9" i="4"/>
  <c r="GS10" i="4"/>
  <c r="GS11" i="4"/>
  <c r="GS12" i="4"/>
  <c r="GS13" i="4"/>
  <c r="GS14" i="4"/>
  <c r="GS15" i="4"/>
  <c r="GS16" i="4"/>
  <c r="GS17" i="4"/>
  <c r="GS18" i="4"/>
  <c r="GS19" i="4"/>
  <c r="GS20" i="4"/>
  <c r="GS21" i="4"/>
  <c r="GS22" i="4"/>
  <c r="GS23" i="4"/>
  <c r="GS24" i="4"/>
  <c r="GS25" i="4"/>
  <c r="GS26" i="4"/>
  <c r="GS27" i="4"/>
  <c r="GS28" i="4"/>
  <c r="GS29" i="4"/>
  <c r="GS30" i="4"/>
  <c r="GS31" i="4"/>
  <c r="GS32" i="4"/>
  <c r="GS33" i="4"/>
  <c r="GS34" i="4"/>
  <c r="GS35" i="4"/>
  <c r="GS36" i="4"/>
  <c r="GS37" i="4"/>
  <c r="GS38" i="4"/>
  <c r="GS39" i="4"/>
  <c r="GS40" i="4"/>
  <c r="GS41" i="4"/>
  <c r="GS42" i="4"/>
  <c r="GS43" i="4"/>
  <c r="GR4" i="4"/>
  <c r="GR5" i="4"/>
  <c r="GR6" i="4"/>
  <c r="GR7" i="4"/>
  <c r="GR8" i="4"/>
  <c r="GR9" i="4"/>
  <c r="GR10" i="4"/>
  <c r="GR11" i="4"/>
  <c r="GR12" i="4"/>
  <c r="GR13" i="4"/>
  <c r="GR14" i="4"/>
  <c r="GR15" i="4"/>
  <c r="GR16" i="4"/>
  <c r="GR17" i="4"/>
  <c r="GR18" i="4"/>
  <c r="GR19" i="4"/>
  <c r="GR20" i="4"/>
  <c r="GR21" i="4"/>
  <c r="GR22" i="4"/>
  <c r="GR23" i="4"/>
  <c r="GR24" i="4"/>
  <c r="GR25" i="4"/>
  <c r="GR26" i="4"/>
  <c r="GR27" i="4"/>
  <c r="GR28" i="4"/>
  <c r="GR29" i="4"/>
  <c r="GR30" i="4"/>
  <c r="GR31" i="4"/>
  <c r="GR32" i="4"/>
  <c r="GR33" i="4"/>
  <c r="GR34" i="4"/>
  <c r="GR35" i="4"/>
  <c r="GR36" i="4"/>
  <c r="GR37" i="4"/>
  <c r="GR38" i="4"/>
  <c r="GR39" i="4"/>
  <c r="GR40" i="4"/>
  <c r="GR41" i="4"/>
  <c r="GR42" i="4"/>
  <c r="GR43" i="4"/>
  <c r="GR3" i="4"/>
  <c r="GK3" i="4"/>
  <c r="GL3" i="4"/>
  <c r="GM3" i="4"/>
  <c r="GN3" i="4"/>
  <c r="GO3" i="4"/>
  <c r="GP3" i="4"/>
  <c r="GQ3" i="4"/>
  <c r="GK4" i="4"/>
  <c r="GL4" i="4"/>
  <c r="GM4" i="4"/>
  <c r="GN4" i="4"/>
  <c r="GO4" i="4"/>
  <c r="GP4" i="4"/>
  <c r="GQ4" i="4"/>
  <c r="GK5" i="4"/>
  <c r="GL5" i="4"/>
  <c r="GM5" i="4"/>
  <c r="GN5" i="4"/>
  <c r="GO5" i="4"/>
  <c r="GP5" i="4"/>
  <c r="GQ5" i="4"/>
  <c r="GK6" i="4"/>
  <c r="GL6" i="4"/>
  <c r="GM6" i="4"/>
  <c r="GN6" i="4"/>
  <c r="GO6" i="4"/>
  <c r="GP6" i="4"/>
  <c r="GQ6" i="4"/>
  <c r="GK7" i="4"/>
  <c r="GL7" i="4"/>
  <c r="GM7" i="4"/>
  <c r="GN7" i="4"/>
  <c r="GO7" i="4"/>
  <c r="GP7" i="4"/>
  <c r="GQ7" i="4"/>
  <c r="GK8" i="4"/>
  <c r="GL8" i="4"/>
  <c r="GM8" i="4"/>
  <c r="GN8" i="4"/>
  <c r="GO8" i="4"/>
  <c r="GP8" i="4"/>
  <c r="GQ8" i="4"/>
  <c r="GK9" i="4"/>
  <c r="GL9" i="4"/>
  <c r="GM9" i="4"/>
  <c r="GN9" i="4"/>
  <c r="GO9" i="4"/>
  <c r="GP9" i="4"/>
  <c r="GQ9" i="4"/>
  <c r="GK10" i="4"/>
  <c r="GL10" i="4"/>
  <c r="GM10" i="4"/>
  <c r="GN10" i="4"/>
  <c r="GO10" i="4"/>
  <c r="GP10" i="4"/>
  <c r="GQ10" i="4"/>
  <c r="GK11" i="4"/>
  <c r="GL11" i="4"/>
  <c r="GM11" i="4"/>
  <c r="GN11" i="4"/>
  <c r="GO11" i="4"/>
  <c r="GP11" i="4"/>
  <c r="GQ11" i="4"/>
  <c r="GK12" i="4"/>
  <c r="GL12" i="4"/>
  <c r="GM12" i="4"/>
  <c r="GN12" i="4"/>
  <c r="GO12" i="4"/>
  <c r="GP12" i="4"/>
  <c r="GQ12" i="4"/>
  <c r="GK13" i="4"/>
  <c r="GL13" i="4"/>
  <c r="GM13" i="4"/>
  <c r="GN13" i="4"/>
  <c r="GO13" i="4"/>
  <c r="GP13" i="4"/>
  <c r="GQ13" i="4"/>
  <c r="GK14" i="4"/>
  <c r="GL14" i="4"/>
  <c r="GM14" i="4"/>
  <c r="GN14" i="4"/>
  <c r="GO14" i="4"/>
  <c r="GP14" i="4"/>
  <c r="GQ14" i="4"/>
  <c r="GK15" i="4"/>
  <c r="GL15" i="4"/>
  <c r="GM15" i="4"/>
  <c r="GN15" i="4"/>
  <c r="GO15" i="4"/>
  <c r="GP15" i="4"/>
  <c r="GQ15" i="4"/>
  <c r="GK16" i="4"/>
  <c r="GL16" i="4"/>
  <c r="GM16" i="4"/>
  <c r="GN16" i="4"/>
  <c r="GO16" i="4"/>
  <c r="GP16" i="4"/>
  <c r="GQ16" i="4"/>
  <c r="GK17" i="4"/>
  <c r="GL17" i="4"/>
  <c r="GM17" i="4"/>
  <c r="GN17" i="4"/>
  <c r="GO17" i="4"/>
  <c r="GP17" i="4"/>
  <c r="GQ17" i="4"/>
  <c r="GK18" i="4"/>
  <c r="GL18" i="4"/>
  <c r="GM18" i="4"/>
  <c r="GN18" i="4"/>
  <c r="GO18" i="4"/>
  <c r="GP18" i="4"/>
  <c r="GQ18" i="4"/>
  <c r="GK19" i="4"/>
  <c r="GL19" i="4"/>
  <c r="GM19" i="4"/>
  <c r="GN19" i="4"/>
  <c r="GO19" i="4"/>
  <c r="GP19" i="4"/>
  <c r="GQ19" i="4"/>
  <c r="GK20" i="4"/>
  <c r="GL20" i="4"/>
  <c r="GM20" i="4"/>
  <c r="GN20" i="4"/>
  <c r="GO20" i="4"/>
  <c r="GP20" i="4"/>
  <c r="GQ20" i="4"/>
  <c r="GK21" i="4"/>
  <c r="GL21" i="4"/>
  <c r="GM21" i="4"/>
  <c r="GN21" i="4"/>
  <c r="GO21" i="4"/>
  <c r="GP21" i="4"/>
  <c r="GQ21" i="4"/>
  <c r="GK22" i="4"/>
  <c r="GL22" i="4"/>
  <c r="GM22" i="4"/>
  <c r="GN22" i="4"/>
  <c r="GO22" i="4"/>
  <c r="GP22" i="4"/>
  <c r="GQ22" i="4"/>
  <c r="GK23" i="4"/>
  <c r="GL23" i="4"/>
  <c r="GM23" i="4"/>
  <c r="GN23" i="4"/>
  <c r="GO23" i="4"/>
  <c r="GP23" i="4"/>
  <c r="GQ23" i="4"/>
  <c r="GK24" i="4"/>
  <c r="GL24" i="4"/>
  <c r="GM24" i="4"/>
  <c r="GN24" i="4"/>
  <c r="GO24" i="4"/>
  <c r="GP24" i="4"/>
  <c r="GQ24" i="4"/>
  <c r="GK25" i="4"/>
  <c r="GL25" i="4"/>
  <c r="GM25" i="4"/>
  <c r="GN25" i="4"/>
  <c r="GO25" i="4"/>
  <c r="GP25" i="4"/>
  <c r="GQ25" i="4"/>
  <c r="GK26" i="4"/>
  <c r="GL26" i="4"/>
  <c r="GM26" i="4"/>
  <c r="GN26" i="4"/>
  <c r="GO26" i="4"/>
  <c r="GP26" i="4"/>
  <c r="GQ26" i="4"/>
  <c r="GK27" i="4"/>
  <c r="GL27" i="4"/>
  <c r="GM27" i="4"/>
  <c r="GN27" i="4"/>
  <c r="GO27" i="4"/>
  <c r="GP27" i="4"/>
  <c r="GQ27" i="4"/>
  <c r="GK28" i="4"/>
  <c r="GL28" i="4"/>
  <c r="GM28" i="4"/>
  <c r="GN28" i="4"/>
  <c r="GO28" i="4"/>
  <c r="GP28" i="4"/>
  <c r="GQ28" i="4"/>
  <c r="GK29" i="4"/>
  <c r="GL29" i="4"/>
  <c r="GM29" i="4"/>
  <c r="GN29" i="4"/>
  <c r="GO29" i="4"/>
  <c r="GP29" i="4"/>
  <c r="GQ29" i="4"/>
  <c r="GK30" i="4"/>
  <c r="GL30" i="4"/>
  <c r="GM30" i="4"/>
  <c r="GN30" i="4"/>
  <c r="GO30" i="4"/>
  <c r="GP30" i="4"/>
  <c r="GQ30" i="4"/>
  <c r="GK31" i="4"/>
  <c r="GL31" i="4"/>
  <c r="GM31" i="4"/>
  <c r="GN31" i="4"/>
  <c r="GO31" i="4"/>
  <c r="GP31" i="4"/>
  <c r="GQ31" i="4"/>
  <c r="GK32" i="4"/>
  <c r="GL32" i="4"/>
  <c r="GM32" i="4"/>
  <c r="GN32" i="4"/>
  <c r="GO32" i="4"/>
  <c r="GP32" i="4"/>
  <c r="GQ32" i="4"/>
  <c r="GK33" i="4"/>
  <c r="GL33" i="4"/>
  <c r="GM33" i="4"/>
  <c r="GN33" i="4"/>
  <c r="GO33" i="4"/>
  <c r="GP33" i="4"/>
  <c r="GQ33" i="4"/>
  <c r="GK34" i="4"/>
  <c r="GL34" i="4"/>
  <c r="GM34" i="4"/>
  <c r="GN34" i="4"/>
  <c r="GO34" i="4"/>
  <c r="GP34" i="4"/>
  <c r="GQ34" i="4"/>
  <c r="GK35" i="4"/>
  <c r="GL35" i="4"/>
  <c r="GM35" i="4"/>
  <c r="GN35" i="4"/>
  <c r="GO35" i="4"/>
  <c r="GP35" i="4"/>
  <c r="GQ35" i="4"/>
  <c r="GK36" i="4"/>
  <c r="GL36" i="4"/>
  <c r="GM36" i="4"/>
  <c r="GN36" i="4"/>
  <c r="GO36" i="4"/>
  <c r="GP36" i="4"/>
  <c r="GQ36" i="4"/>
  <c r="GK37" i="4"/>
  <c r="GL37" i="4"/>
  <c r="GM37" i="4"/>
  <c r="GN37" i="4"/>
  <c r="GO37" i="4"/>
  <c r="GP37" i="4"/>
  <c r="GQ37" i="4"/>
  <c r="GK38" i="4"/>
  <c r="GL38" i="4"/>
  <c r="GM38" i="4"/>
  <c r="GN38" i="4"/>
  <c r="GO38" i="4"/>
  <c r="GP38" i="4"/>
  <c r="GQ38" i="4"/>
  <c r="GK39" i="4"/>
  <c r="GL39" i="4"/>
  <c r="GM39" i="4"/>
  <c r="GN39" i="4"/>
  <c r="GO39" i="4"/>
  <c r="GP39" i="4"/>
  <c r="GQ39" i="4"/>
  <c r="GK40" i="4"/>
  <c r="GL40" i="4"/>
  <c r="GM40" i="4"/>
  <c r="GN40" i="4"/>
  <c r="GO40" i="4"/>
  <c r="GP40" i="4"/>
  <c r="GQ40" i="4"/>
  <c r="GK41" i="4"/>
  <c r="GL41" i="4"/>
  <c r="GM41" i="4"/>
  <c r="GN41" i="4"/>
  <c r="GO41" i="4"/>
  <c r="GP41" i="4"/>
  <c r="GQ41" i="4"/>
  <c r="GK42" i="4"/>
  <c r="GL42" i="4"/>
  <c r="GM42" i="4"/>
  <c r="GN42" i="4"/>
  <c r="GO42" i="4"/>
  <c r="GP42" i="4"/>
  <c r="GQ42" i="4"/>
  <c r="GK43" i="4"/>
  <c r="GL43" i="4"/>
  <c r="GM43" i="4"/>
  <c r="GN43" i="4"/>
  <c r="GO43" i="4"/>
  <c r="GP43" i="4"/>
  <c r="GQ43" i="4"/>
  <c r="GJ4" i="4"/>
  <c r="GJ5" i="4"/>
  <c r="GJ6" i="4"/>
  <c r="GJ7" i="4"/>
  <c r="GJ8" i="4"/>
  <c r="GJ9" i="4"/>
  <c r="GJ10" i="4"/>
  <c r="GJ11" i="4"/>
  <c r="GJ12" i="4"/>
  <c r="GJ13" i="4"/>
  <c r="GJ14" i="4"/>
  <c r="GJ15" i="4"/>
  <c r="GJ16" i="4"/>
  <c r="GJ17" i="4"/>
  <c r="GJ18" i="4"/>
  <c r="GJ19" i="4"/>
  <c r="GJ20" i="4"/>
  <c r="GJ21" i="4"/>
  <c r="GJ22" i="4"/>
  <c r="GJ23" i="4"/>
  <c r="GJ24" i="4"/>
  <c r="GJ25" i="4"/>
  <c r="GJ26" i="4"/>
  <c r="GJ27" i="4"/>
  <c r="GJ28" i="4"/>
  <c r="GJ29" i="4"/>
  <c r="GJ30" i="4"/>
  <c r="GJ31" i="4"/>
  <c r="GJ32" i="4"/>
  <c r="GJ33" i="4"/>
  <c r="GJ34" i="4"/>
  <c r="GJ35" i="4"/>
  <c r="GJ36" i="4"/>
  <c r="GJ37" i="4"/>
  <c r="GJ38" i="4"/>
  <c r="GJ39" i="4"/>
  <c r="GJ40" i="4"/>
  <c r="GJ41" i="4"/>
  <c r="GJ42" i="4"/>
  <c r="GJ43" i="4"/>
  <c r="GJ3" i="4"/>
  <c r="FY3" i="4"/>
  <c r="FZ3" i="4"/>
  <c r="GA3" i="4"/>
  <c r="GB3" i="4"/>
  <c r="GC3" i="4"/>
  <c r="GD3" i="4"/>
  <c r="FY4" i="4"/>
  <c r="FZ4" i="4"/>
  <c r="GA4" i="4"/>
  <c r="GB4" i="4"/>
  <c r="GC4" i="4"/>
  <c r="GD4" i="4"/>
  <c r="FY5" i="4"/>
  <c r="FZ5" i="4"/>
  <c r="GA5" i="4"/>
  <c r="GB5" i="4"/>
  <c r="GC5" i="4"/>
  <c r="FY6" i="4"/>
  <c r="FZ6" i="4"/>
  <c r="GA6" i="4"/>
  <c r="GB6" i="4"/>
  <c r="GC6" i="4"/>
  <c r="FY7" i="4"/>
  <c r="FZ7" i="4"/>
  <c r="GA7" i="4"/>
  <c r="GB7" i="4"/>
  <c r="GC7" i="4"/>
  <c r="GD7" i="4"/>
  <c r="FY8" i="4"/>
  <c r="FZ8" i="4"/>
  <c r="GA8" i="4"/>
  <c r="GB8" i="4"/>
  <c r="GC8" i="4"/>
  <c r="GD8" i="4"/>
  <c r="FY9" i="4"/>
  <c r="FZ9" i="4"/>
  <c r="GA9" i="4"/>
  <c r="GB9" i="4"/>
  <c r="GC9" i="4"/>
  <c r="FY10" i="4"/>
  <c r="FZ10" i="4"/>
  <c r="GA10" i="4"/>
  <c r="GB10" i="4"/>
  <c r="GC10" i="4"/>
  <c r="FY11" i="4"/>
  <c r="FZ11" i="4"/>
  <c r="GA11" i="4"/>
  <c r="GB11" i="4"/>
  <c r="GC11" i="4"/>
  <c r="GD11" i="4"/>
  <c r="FY12" i="4"/>
  <c r="FZ12" i="4"/>
  <c r="GA12" i="4"/>
  <c r="GB12" i="4"/>
  <c r="GC12" i="4"/>
  <c r="GD12" i="4"/>
  <c r="FY13" i="4"/>
  <c r="FZ13" i="4"/>
  <c r="GA13" i="4"/>
  <c r="GB13" i="4"/>
  <c r="GC13" i="4"/>
  <c r="FY14" i="4"/>
  <c r="FZ14" i="4"/>
  <c r="GA14" i="4"/>
  <c r="GB14" i="4"/>
  <c r="GC14" i="4"/>
  <c r="GD14" i="4"/>
  <c r="FY15" i="4"/>
  <c r="FZ15" i="4"/>
  <c r="GA15" i="4"/>
  <c r="GB15" i="4"/>
  <c r="GC15" i="4"/>
  <c r="GD15" i="4"/>
  <c r="FY16" i="4"/>
  <c r="FZ16" i="4"/>
  <c r="GA16" i="4"/>
  <c r="GB16" i="4"/>
  <c r="GC16" i="4"/>
  <c r="GD16" i="4"/>
  <c r="FY17" i="4"/>
  <c r="FZ17" i="4"/>
  <c r="GA17" i="4"/>
  <c r="GB17" i="4"/>
  <c r="GC17" i="4"/>
  <c r="FY18" i="4"/>
  <c r="FZ18" i="4"/>
  <c r="GA18" i="4"/>
  <c r="GB18" i="4"/>
  <c r="GC18" i="4"/>
  <c r="GD18" i="4"/>
  <c r="FY19" i="4"/>
  <c r="FZ19" i="4"/>
  <c r="GA19" i="4"/>
  <c r="GB19" i="4"/>
  <c r="GC19" i="4"/>
  <c r="GD19" i="4"/>
  <c r="FY20" i="4"/>
  <c r="FZ20" i="4"/>
  <c r="GA20" i="4"/>
  <c r="GB20" i="4"/>
  <c r="GC20" i="4"/>
  <c r="GD20" i="4"/>
  <c r="FY21" i="4"/>
  <c r="FZ21" i="4"/>
  <c r="GA21" i="4"/>
  <c r="GB21" i="4"/>
  <c r="GC21" i="4"/>
  <c r="FY22" i="4"/>
  <c r="FZ22" i="4"/>
  <c r="GA22" i="4"/>
  <c r="GB22" i="4"/>
  <c r="GC22" i="4"/>
  <c r="FY23" i="4"/>
  <c r="FZ23" i="4"/>
  <c r="GA23" i="4"/>
  <c r="GB23" i="4"/>
  <c r="GC23" i="4"/>
  <c r="GD23" i="4"/>
  <c r="FY24" i="4"/>
  <c r="FZ24" i="4"/>
  <c r="GA24" i="4"/>
  <c r="GB24" i="4"/>
  <c r="GC24" i="4"/>
  <c r="GD24" i="4"/>
  <c r="FY25" i="4"/>
  <c r="FZ25" i="4"/>
  <c r="GA25" i="4"/>
  <c r="GB25" i="4"/>
  <c r="GC25" i="4"/>
  <c r="FY26" i="4"/>
  <c r="FZ26" i="4"/>
  <c r="GA26" i="4"/>
  <c r="GB26" i="4"/>
  <c r="GC26" i="4"/>
  <c r="GD26" i="4"/>
  <c r="FY27" i="4"/>
  <c r="FZ27" i="4"/>
  <c r="GA27" i="4"/>
  <c r="GB27" i="4"/>
  <c r="GC27" i="4"/>
  <c r="GD27" i="4"/>
  <c r="FY28" i="4"/>
  <c r="FZ28" i="4"/>
  <c r="GA28" i="4"/>
  <c r="GB28" i="4"/>
  <c r="GC28" i="4"/>
  <c r="GD28" i="4"/>
  <c r="FY29" i="4"/>
  <c r="FZ29" i="4"/>
  <c r="GA29" i="4"/>
  <c r="GB29" i="4"/>
  <c r="GC29" i="4"/>
  <c r="FY30" i="4"/>
  <c r="FZ30" i="4"/>
  <c r="GA30" i="4"/>
  <c r="GB30" i="4"/>
  <c r="GC30" i="4"/>
  <c r="GD30" i="4"/>
  <c r="FY31" i="4"/>
  <c r="FZ31" i="4"/>
  <c r="GA31" i="4"/>
  <c r="GB31" i="4"/>
  <c r="GC31" i="4"/>
  <c r="GD31" i="4"/>
  <c r="FY32" i="4"/>
  <c r="FZ32" i="4"/>
  <c r="GA32" i="4"/>
  <c r="GB32" i="4"/>
  <c r="GC32" i="4"/>
  <c r="GD32" i="4"/>
  <c r="FY33" i="4"/>
  <c r="FZ33" i="4"/>
  <c r="GA33" i="4"/>
  <c r="GB33" i="4"/>
  <c r="GC33" i="4"/>
  <c r="FY34" i="4"/>
  <c r="FZ34" i="4"/>
  <c r="GA34" i="4"/>
  <c r="GB34" i="4"/>
  <c r="GC34" i="4"/>
  <c r="GD34" i="4"/>
  <c r="FY35" i="4"/>
  <c r="FZ35" i="4"/>
  <c r="GA35" i="4"/>
  <c r="GB35" i="4"/>
  <c r="GC35" i="4"/>
  <c r="GD35" i="4"/>
  <c r="FY36" i="4"/>
  <c r="FZ36" i="4"/>
  <c r="GA36" i="4"/>
  <c r="GB36" i="4"/>
  <c r="GC36" i="4"/>
  <c r="GD36" i="4"/>
  <c r="FY37" i="4"/>
  <c r="FZ37" i="4"/>
  <c r="GA37" i="4"/>
  <c r="GB37" i="4"/>
  <c r="GC37" i="4"/>
  <c r="FY38" i="4"/>
  <c r="FZ38" i="4"/>
  <c r="GA38" i="4"/>
  <c r="GB38" i="4"/>
  <c r="GC38" i="4"/>
  <c r="FY39" i="4"/>
  <c r="FZ39" i="4"/>
  <c r="GA39" i="4"/>
  <c r="GB39" i="4"/>
  <c r="GC39" i="4"/>
  <c r="GD39" i="4"/>
  <c r="FY40" i="4"/>
  <c r="FZ40" i="4"/>
  <c r="GA40" i="4"/>
  <c r="GB40" i="4"/>
  <c r="GC40" i="4"/>
  <c r="GD40" i="4"/>
  <c r="FY41" i="4"/>
  <c r="FZ41" i="4"/>
  <c r="GA41" i="4"/>
  <c r="GB41" i="4"/>
  <c r="GC41" i="4"/>
  <c r="FY42" i="4"/>
  <c r="FZ42" i="4"/>
  <c r="GA42" i="4"/>
  <c r="GB42" i="4"/>
  <c r="GC42" i="4"/>
  <c r="GD42" i="4"/>
  <c r="FY43" i="4"/>
  <c r="FZ43" i="4"/>
  <c r="GA43" i="4"/>
  <c r="GB43" i="4"/>
  <c r="GC43" i="4"/>
  <c r="GD43" i="4"/>
  <c r="FF3" i="4"/>
  <c r="FG3" i="4"/>
  <c r="FH3" i="4"/>
  <c r="FI3" i="4"/>
  <c r="FJ3" i="4"/>
  <c r="FK3" i="4"/>
  <c r="FF4" i="4"/>
  <c r="FG4" i="4"/>
  <c r="FH4" i="4"/>
  <c r="FI4" i="4"/>
  <c r="FJ4" i="4"/>
  <c r="FK4" i="4"/>
  <c r="FF5" i="4"/>
  <c r="FG5" i="4"/>
  <c r="FH5" i="4"/>
  <c r="FI5" i="4"/>
  <c r="FJ5" i="4"/>
  <c r="FK5" i="4"/>
  <c r="FF6" i="4"/>
  <c r="FG6" i="4"/>
  <c r="FH6" i="4"/>
  <c r="FI6" i="4"/>
  <c r="FJ6" i="4"/>
  <c r="FK6" i="4"/>
  <c r="FF7" i="4"/>
  <c r="FG7" i="4"/>
  <c r="FH7" i="4"/>
  <c r="FI7" i="4"/>
  <c r="FJ7" i="4"/>
  <c r="FF8" i="4"/>
  <c r="FG8" i="4"/>
  <c r="FH8" i="4"/>
  <c r="FI8" i="4"/>
  <c r="FJ8" i="4"/>
  <c r="FK8" i="4"/>
  <c r="FF9" i="4"/>
  <c r="FG9" i="4"/>
  <c r="FH9" i="4"/>
  <c r="FI9" i="4"/>
  <c r="FJ9" i="4"/>
  <c r="FK9" i="4"/>
  <c r="FF10" i="4"/>
  <c r="FG10" i="4"/>
  <c r="FH10" i="4"/>
  <c r="FI10" i="4"/>
  <c r="FJ10" i="4"/>
  <c r="FK10" i="4"/>
  <c r="FF11" i="4"/>
  <c r="FG11" i="4"/>
  <c r="FH11" i="4"/>
  <c r="FI11" i="4"/>
  <c r="FJ11" i="4"/>
  <c r="FF12" i="4"/>
  <c r="FG12" i="4"/>
  <c r="FH12" i="4"/>
  <c r="FI12" i="4"/>
  <c r="FJ12" i="4"/>
  <c r="FK12" i="4"/>
  <c r="FF13" i="4"/>
  <c r="FG13" i="4"/>
  <c r="FH13" i="4"/>
  <c r="FI13" i="4"/>
  <c r="FJ13" i="4"/>
  <c r="FK13" i="4"/>
  <c r="FF14" i="4"/>
  <c r="FG14" i="4"/>
  <c r="FH14" i="4"/>
  <c r="FI14" i="4"/>
  <c r="FJ14" i="4"/>
  <c r="FK14" i="4"/>
  <c r="FF15" i="4"/>
  <c r="FG15" i="4"/>
  <c r="FH15" i="4"/>
  <c r="FI15" i="4"/>
  <c r="FJ15" i="4"/>
  <c r="FF16" i="4"/>
  <c r="FG16" i="4"/>
  <c r="FH16" i="4"/>
  <c r="FI16" i="4"/>
  <c r="FJ16" i="4"/>
  <c r="FK16" i="4"/>
  <c r="FF17" i="4"/>
  <c r="FG17" i="4"/>
  <c r="FH17" i="4"/>
  <c r="FI17" i="4"/>
  <c r="FJ17" i="4"/>
  <c r="FK17" i="4"/>
  <c r="FF18" i="4"/>
  <c r="FG18" i="4"/>
  <c r="FH18" i="4"/>
  <c r="FI18" i="4"/>
  <c r="FJ18" i="4"/>
  <c r="FK18" i="4"/>
  <c r="FF19" i="4"/>
  <c r="FG19" i="4"/>
  <c r="FH19" i="4"/>
  <c r="FI19" i="4"/>
  <c r="FJ19" i="4"/>
  <c r="FF20" i="4"/>
  <c r="FG20" i="4"/>
  <c r="FH20" i="4"/>
  <c r="FI20" i="4"/>
  <c r="FJ20" i="4"/>
  <c r="FK20" i="4"/>
  <c r="FF21" i="4"/>
  <c r="FG21" i="4"/>
  <c r="FH21" i="4"/>
  <c r="FI21" i="4"/>
  <c r="FJ21" i="4"/>
  <c r="FK21" i="4"/>
  <c r="FF22" i="4"/>
  <c r="FG22" i="4"/>
  <c r="FH22" i="4"/>
  <c r="FI22" i="4"/>
  <c r="FJ22" i="4"/>
  <c r="FK22" i="4"/>
  <c r="FF23" i="4"/>
  <c r="FG23" i="4"/>
  <c r="FH23" i="4"/>
  <c r="FI23" i="4"/>
  <c r="FJ23" i="4"/>
  <c r="FF24" i="4"/>
  <c r="FG24" i="4"/>
  <c r="FH24" i="4"/>
  <c r="FI24" i="4"/>
  <c r="FJ24" i="4"/>
  <c r="FK24" i="4"/>
  <c r="FF25" i="4"/>
  <c r="FG25" i="4"/>
  <c r="FH25" i="4"/>
  <c r="FI25" i="4"/>
  <c r="FJ25" i="4"/>
  <c r="FK25" i="4"/>
  <c r="FF26" i="4"/>
  <c r="FG26" i="4"/>
  <c r="FH26" i="4"/>
  <c r="FI26" i="4"/>
  <c r="FJ26" i="4"/>
  <c r="FK26" i="4"/>
  <c r="FF27" i="4"/>
  <c r="FG27" i="4"/>
  <c r="FH27" i="4"/>
  <c r="FI27" i="4"/>
  <c r="FJ27" i="4"/>
  <c r="FF28" i="4"/>
  <c r="FG28" i="4"/>
  <c r="FH28" i="4"/>
  <c r="FI28" i="4"/>
  <c r="FJ28" i="4"/>
  <c r="FK28" i="4"/>
  <c r="FF29" i="4"/>
  <c r="FG29" i="4"/>
  <c r="FH29" i="4"/>
  <c r="FI29" i="4"/>
  <c r="FJ29" i="4"/>
  <c r="FK29" i="4"/>
  <c r="FF30" i="4"/>
  <c r="FG30" i="4"/>
  <c r="FH30" i="4"/>
  <c r="FI30" i="4"/>
  <c r="FJ30" i="4"/>
  <c r="FK30" i="4"/>
  <c r="FF31" i="4"/>
  <c r="FG31" i="4"/>
  <c r="FH31" i="4"/>
  <c r="FI31" i="4"/>
  <c r="FJ31" i="4"/>
  <c r="FF32" i="4"/>
  <c r="FG32" i="4"/>
  <c r="FH32" i="4"/>
  <c r="FI32" i="4"/>
  <c r="FJ32" i="4"/>
  <c r="FK32" i="4"/>
  <c r="FF33" i="4"/>
  <c r="FG33" i="4"/>
  <c r="FH33" i="4"/>
  <c r="FI33" i="4"/>
  <c r="FJ33" i="4"/>
  <c r="FK33" i="4"/>
  <c r="FF34" i="4"/>
  <c r="FG34" i="4"/>
  <c r="FH34" i="4"/>
  <c r="FI34" i="4"/>
  <c r="FJ34" i="4"/>
  <c r="FK34" i="4"/>
  <c r="FF35" i="4"/>
  <c r="FG35" i="4"/>
  <c r="FH35" i="4"/>
  <c r="FI35" i="4"/>
  <c r="FJ35" i="4"/>
  <c r="FF36" i="4"/>
  <c r="FG36" i="4"/>
  <c r="FH36" i="4"/>
  <c r="FI36" i="4"/>
  <c r="FJ36" i="4"/>
  <c r="FK36" i="4"/>
  <c r="FF37" i="4"/>
  <c r="FG37" i="4"/>
  <c r="FH37" i="4"/>
  <c r="FI37" i="4"/>
  <c r="FJ37" i="4"/>
  <c r="FK37" i="4"/>
  <c r="FF38" i="4"/>
  <c r="FG38" i="4"/>
  <c r="FH38" i="4"/>
  <c r="FI38" i="4"/>
  <c r="FJ38" i="4"/>
  <c r="FK38" i="4"/>
  <c r="FF39" i="4"/>
  <c r="FG39" i="4"/>
  <c r="FH39" i="4"/>
  <c r="FI39" i="4"/>
  <c r="FJ39" i="4"/>
  <c r="FF40" i="4"/>
  <c r="FG40" i="4"/>
  <c r="FH40" i="4"/>
  <c r="FI40" i="4"/>
  <c r="FJ40" i="4"/>
  <c r="FK40" i="4"/>
  <c r="FF41" i="4"/>
  <c r="FG41" i="4"/>
  <c r="FH41" i="4"/>
  <c r="FI41" i="4"/>
  <c r="FJ41" i="4"/>
  <c r="FK41" i="4"/>
  <c r="FF42" i="4"/>
  <c r="FG42" i="4"/>
  <c r="FH42" i="4"/>
  <c r="FI42" i="4"/>
  <c r="FJ42" i="4"/>
  <c r="FK42" i="4"/>
  <c r="FF43" i="4"/>
  <c r="FG43" i="4"/>
  <c r="FH43" i="4"/>
  <c r="FI43" i="4"/>
  <c r="FJ43" i="4"/>
  <c r="EM3" i="4"/>
  <c r="EN3" i="4"/>
  <c r="EO3" i="4"/>
  <c r="EP3" i="4"/>
  <c r="EQ3" i="4"/>
  <c r="EM4" i="4"/>
  <c r="EN4" i="4"/>
  <c r="EO4" i="4"/>
  <c r="EP4" i="4"/>
  <c r="EQ4" i="4"/>
  <c r="ER4" i="4"/>
  <c r="EM5" i="4"/>
  <c r="EN5" i="4"/>
  <c r="EO5" i="4"/>
  <c r="EP5" i="4"/>
  <c r="EQ5" i="4"/>
  <c r="EM6" i="4"/>
  <c r="EN6" i="4"/>
  <c r="EO6" i="4"/>
  <c r="EP6" i="4"/>
  <c r="EQ6" i="4"/>
  <c r="ER6" i="4"/>
  <c r="EM7" i="4"/>
  <c r="EN7" i="4"/>
  <c r="EO7" i="4"/>
  <c r="EP7" i="4"/>
  <c r="EQ7" i="4"/>
  <c r="ER7" i="4"/>
  <c r="EM8" i="4"/>
  <c r="EN8" i="4"/>
  <c r="EO8" i="4"/>
  <c r="EP8" i="4"/>
  <c r="EQ8" i="4"/>
  <c r="ER8" i="4"/>
  <c r="EM9" i="4"/>
  <c r="EN9" i="4"/>
  <c r="EO9" i="4"/>
  <c r="EP9" i="4"/>
  <c r="EQ9" i="4"/>
  <c r="EM10" i="4"/>
  <c r="EN10" i="4"/>
  <c r="EO10" i="4"/>
  <c r="EP10" i="4"/>
  <c r="EQ10" i="4"/>
  <c r="ER10" i="4"/>
  <c r="EM11" i="4"/>
  <c r="EN11" i="4"/>
  <c r="EO11" i="4"/>
  <c r="EP11" i="4"/>
  <c r="EQ11" i="4"/>
  <c r="ER11" i="4"/>
  <c r="EM12" i="4"/>
  <c r="EN12" i="4"/>
  <c r="EO12" i="4"/>
  <c r="EP12" i="4"/>
  <c r="EQ12" i="4"/>
  <c r="ER12" i="4"/>
  <c r="EM13" i="4"/>
  <c r="EN13" i="4"/>
  <c r="EO13" i="4"/>
  <c r="EP13" i="4"/>
  <c r="EQ13" i="4"/>
  <c r="EM14" i="4"/>
  <c r="EN14" i="4"/>
  <c r="EO14" i="4"/>
  <c r="EP14" i="4"/>
  <c r="EQ14" i="4"/>
  <c r="ER14" i="4"/>
  <c r="EM15" i="4"/>
  <c r="EN15" i="4"/>
  <c r="EO15" i="4"/>
  <c r="EP15" i="4"/>
  <c r="EQ15" i="4"/>
  <c r="ER15" i="4"/>
  <c r="EM16" i="4"/>
  <c r="EN16" i="4"/>
  <c r="EO16" i="4"/>
  <c r="EP16" i="4"/>
  <c r="EQ16" i="4"/>
  <c r="ER16" i="4"/>
  <c r="EM17" i="4"/>
  <c r="EN17" i="4"/>
  <c r="EO17" i="4"/>
  <c r="EP17" i="4"/>
  <c r="EQ17" i="4"/>
  <c r="EM18" i="4"/>
  <c r="EN18" i="4"/>
  <c r="EO18" i="4"/>
  <c r="EP18" i="4"/>
  <c r="EQ18" i="4"/>
  <c r="ER18" i="4"/>
  <c r="EM19" i="4"/>
  <c r="EN19" i="4"/>
  <c r="EO19" i="4"/>
  <c r="EP19" i="4"/>
  <c r="EQ19" i="4"/>
  <c r="ER19" i="4"/>
  <c r="EM20" i="4"/>
  <c r="EN20" i="4"/>
  <c r="EO20" i="4"/>
  <c r="EP20" i="4"/>
  <c r="EQ20" i="4"/>
  <c r="ER20" i="4"/>
  <c r="EM21" i="4"/>
  <c r="EN21" i="4"/>
  <c r="EO21" i="4"/>
  <c r="EP21" i="4"/>
  <c r="EQ21" i="4"/>
  <c r="EM22" i="4"/>
  <c r="EN22" i="4"/>
  <c r="EO22" i="4"/>
  <c r="EP22" i="4"/>
  <c r="EQ22" i="4"/>
  <c r="ER22" i="4"/>
  <c r="EM23" i="4"/>
  <c r="EN23" i="4"/>
  <c r="EO23" i="4"/>
  <c r="EP23" i="4"/>
  <c r="EQ23" i="4"/>
  <c r="ER23" i="4"/>
  <c r="EM24" i="4"/>
  <c r="EN24" i="4"/>
  <c r="EO24" i="4"/>
  <c r="EP24" i="4"/>
  <c r="EQ24" i="4"/>
  <c r="ER24" i="4"/>
  <c r="EM25" i="4"/>
  <c r="EN25" i="4"/>
  <c r="EO25" i="4"/>
  <c r="EP25" i="4"/>
  <c r="EQ25" i="4"/>
  <c r="EM26" i="4"/>
  <c r="EN26" i="4"/>
  <c r="EO26" i="4"/>
  <c r="EP26" i="4"/>
  <c r="EQ26" i="4"/>
  <c r="ER26" i="4"/>
  <c r="EM27" i="4"/>
  <c r="EN27" i="4"/>
  <c r="EO27" i="4"/>
  <c r="EP27" i="4"/>
  <c r="EQ27" i="4"/>
  <c r="ER27" i="4"/>
  <c r="EM28" i="4"/>
  <c r="EN28" i="4"/>
  <c r="EO28" i="4"/>
  <c r="EP28" i="4"/>
  <c r="EQ28" i="4"/>
  <c r="ER28" i="4"/>
  <c r="EM29" i="4"/>
  <c r="EN29" i="4"/>
  <c r="EO29" i="4"/>
  <c r="EP29" i="4"/>
  <c r="EQ29" i="4"/>
  <c r="EM30" i="4"/>
  <c r="EN30" i="4"/>
  <c r="EO30" i="4"/>
  <c r="EP30" i="4"/>
  <c r="EQ30" i="4"/>
  <c r="ER30" i="4"/>
  <c r="EM31" i="4"/>
  <c r="EN31" i="4"/>
  <c r="EO31" i="4"/>
  <c r="EP31" i="4"/>
  <c r="EQ31" i="4"/>
  <c r="ER31" i="4"/>
  <c r="EM32" i="4"/>
  <c r="EN32" i="4"/>
  <c r="EO32" i="4"/>
  <c r="EP32" i="4"/>
  <c r="EQ32" i="4"/>
  <c r="ER32" i="4"/>
  <c r="EM33" i="4"/>
  <c r="EN33" i="4"/>
  <c r="EO33" i="4"/>
  <c r="EP33" i="4"/>
  <c r="EQ33" i="4"/>
  <c r="EM34" i="4"/>
  <c r="EN34" i="4"/>
  <c r="EO34" i="4"/>
  <c r="EP34" i="4"/>
  <c r="EQ34" i="4"/>
  <c r="ER34" i="4"/>
  <c r="EM35" i="4"/>
  <c r="EN35" i="4"/>
  <c r="EO35" i="4"/>
  <c r="EP35" i="4"/>
  <c r="EQ35" i="4"/>
  <c r="ER35" i="4"/>
  <c r="EM36" i="4"/>
  <c r="EN36" i="4"/>
  <c r="EO36" i="4"/>
  <c r="EP36" i="4"/>
  <c r="EQ36" i="4"/>
  <c r="ER36" i="4"/>
  <c r="EM37" i="4"/>
  <c r="EN37" i="4"/>
  <c r="EO37" i="4"/>
  <c r="EP37" i="4"/>
  <c r="EQ37" i="4"/>
  <c r="EM38" i="4"/>
  <c r="EN38" i="4"/>
  <c r="EO38" i="4"/>
  <c r="EP38" i="4"/>
  <c r="EQ38" i="4"/>
  <c r="ER38" i="4"/>
  <c r="EM39" i="4"/>
  <c r="EN39" i="4"/>
  <c r="EO39" i="4"/>
  <c r="EP39" i="4"/>
  <c r="EQ39" i="4"/>
  <c r="ER39" i="4"/>
  <c r="EM40" i="4"/>
  <c r="EN40" i="4"/>
  <c r="EO40" i="4"/>
  <c r="EP40" i="4"/>
  <c r="EQ40" i="4"/>
  <c r="ER40" i="4"/>
  <c r="EM41" i="4"/>
  <c r="EN41" i="4"/>
  <c r="EO41" i="4"/>
  <c r="EP41" i="4"/>
  <c r="EQ41" i="4"/>
  <c r="EM42" i="4"/>
  <c r="EN42" i="4"/>
  <c r="EO42" i="4"/>
  <c r="EP42" i="4"/>
  <c r="EQ42" i="4"/>
  <c r="ER42" i="4"/>
  <c r="EM43" i="4"/>
  <c r="EN43" i="4"/>
  <c r="EO43" i="4"/>
  <c r="EP43" i="4"/>
  <c r="EQ43" i="4"/>
  <c r="ER43" i="4"/>
  <c r="DT3" i="4"/>
  <c r="DU3" i="4"/>
  <c r="DV3" i="4"/>
  <c r="DW3" i="4"/>
  <c r="DX3" i="4"/>
  <c r="DY3" i="4"/>
  <c r="DT4" i="4"/>
  <c r="DU4" i="4"/>
  <c r="DV4" i="4"/>
  <c r="DW4" i="4"/>
  <c r="DX4" i="4"/>
  <c r="DY4" i="4"/>
  <c r="DT5" i="4"/>
  <c r="DU5" i="4"/>
  <c r="DV5" i="4"/>
  <c r="DW5" i="4"/>
  <c r="DX5" i="4"/>
  <c r="DY5" i="4"/>
  <c r="DT6" i="4"/>
  <c r="DU6" i="4"/>
  <c r="DV6" i="4"/>
  <c r="DW6" i="4"/>
  <c r="DX6" i="4"/>
  <c r="DY6" i="4"/>
  <c r="DT7" i="4"/>
  <c r="DU7" i="4"/>
  <c r="DV7" i="4"/>
  <c r="DW7" i="4"/>
  <c r="DX7" i="4"/>
  <c r="DT8" i="4"/>
  <c r="DU8" i="4"/>
  <c r="DV8" i="4"/>
  <c r="DW8" i="4"/>
  <c r="DX8" i="4"/>
  <c r="DY8" i="4"/>
  <c r="DT9" i="4"/>
  <c r="DU9" i="4"/>
  <c r="DV9" i="4"/>
  <c r="DW9" i="4"/>
  <c r="DX9" i="4"/>
  <c r="DY9" i="4"/>
  <c r="DT10" i="4"/>
  <c r="DU10" i="4"/>
  <c r="DV10" i="4"/>
  <c r="DW10" i="4"/>
  <c r="DX10" i="4"/>
  <c r="DY10" i="4"/>
  <c r="DT11" i="4"/>
  <c r="DU11" i="4"/>
  <c r="DV11" i="4"/>
  <c r="DW11" i="4"/>
  <c r="DX11" i="4"/>
  <c r="DT12" i="4"/>
  <c r="DU12" i="4"/>
  <c r="DV12" i="4"/>
  <c r="DW12" i="4"/>
  <c r="DX12" i="4"/>
  <c r="DY12" i="4"/>
  <c r="DT13" i="4"/>
  <c r="DU13" i="4"/>
  <c r="DV13" i="4"/>
  <c r="DW13" i="4"/>
  <c r="DX13" i="4"/>
  <c r="DY13" i="4"/>
  <c r="DT14" i="4"/>
  <c r="DU14" i="4"/>
  <c r="DV14" i="4"/>
  <c r="DW14" i="4"/>
  <c r="DX14" i="4"/>
  <c r="DY14" i="4"/>
  <c r="DT15" i="4"/>
  <c r="DU15" i="4"/>
  <c r="DV15" i="4"/>
  <c r="DW15" i="4"/>
  <c r="DX15" i="4"/>
  <c r="DT16" i="4"/>
  <c r="DU16" i="4"/>
  <c r="DV16" i="4"/>
  <c r="DW16" i="4"/>
  <c r="DX16" i="4"/>
  <c r="DY16" i="4"/>
  <c r="DT17" i="4"/>
  <c r="DU17" i="4"/>
  <c r="DV17" i="4"/>
  <c r="DW17" i="4"/>
  <c r="DX17" i="4"/>
  <c r="DY17" i="4"/>
  <c r="DT18" i="4"/>
  <c r="DU18" i="4"/>
  <c r="DV18" i="4"/>
  <c r="DW18" i="4"/>
  <c r="DX18" i="4"/>
  <c r="DY18" i="4"/>
  <c r="DT19" i="4"/>
  <c r="DU19" i="4"/>
  <c r="DV19" i="4"/>
  <c r="DW19" i="4"/>
  <c r="DX19" i="4"/>
  <c r="DT20" i="4"/>
  <c r="DU20" i="4"/>
  <c r="DV20" i="4"/>
  <c r="DW20" i="4"/>
  <c r="DX20" i="4"/>
  <c r="DY20" i="4"/>
  <c r="DT21" i="4"/>
  <c r="DU21" i="4"/>
  <c r="DV21" i="4"/>
  <c r="DW21" i="4"/>
  <c r="DX21" i="4"/>
  <c r="DY21" i="4"/>
  <c r="DT22" i="4"/>
  <c r="DU22" i="4"/>
  <c r="DV22" i="4"/>
  <c r="DW22" i="4"/>
  <c r="DX22" i="4"/>
  <c r="DY22" i="4"/>
  <c r="DT23" i="4"/>
  <c r="DU23" i="4"/>
  <c r="DV23" i="4"/>
  <c r="DW23" i="4"/>
  <c r="DX23" i="4"/>
  <c r="DT24" i="4"/>
  <c r="DU24" i="4"/>
  <c r="DV24" i="4"/>
  <c r="DW24" i="4"/>
  <c r="DX24" i="4"/>
  <c r="DY24" i="4"/>
  <c r="DT25" i="4"/>
  <c r="DU25" i="4"/>
  <c r="DV25" i="4"/>
  <c r="DW25" i="4"/>
  <c r="DX25" i="4"/>
  <c r="DY25" i="4"/>
  <c r="DT26" i="4"/>
  <c r="DU26" i="4"/>
  <c r="DV26" i="4"/>
  <c r="DW26" i="4"/>
  <c r="DX26" i="4"/>
  <c r="DY26" i="4"/>
  <c r="DT27" i="4"/>
  <c r="DU27" i="4"/>
  <c r="DV27" i="4"/>
  <c r="DW27" i="4"/>
  <c r="DX27" i="4"/>
  <c r="DT28" i="4"/>
  <c r="DU28" i="4"/>
  <c r="DV28" i="4"/>
  <c r="DW28" i="4"/>
  <c r="DX28" i="4"/>
  <c r="DY28" i="4"/>
  <c r="DT29" i="4"/>
  <c r="DU29" i="4"/>
  <c r="DV29" i="4"/>
  <c r="DW29" i="4"/>
  <c r="DX29" i="4"/>
  <c r="DY29" i="4"/>
  <c r="DT30" i="4"/>
  <c r="DU30" i="4"/>
  <c r="DV30" i="4"/>
  <c r="DW30" i="4"/>
  <c r="DX30" i="4"/>
  <c r="DY30" i="4"/>
  <c r="DT31" i="4"/>
  <c r="DU31" i="4"/>
  <c r="DV31" i="4"/>
  <c r="DW31" i="4"/>
  <c r="DX31" i="4"/>
  <c r="DT32" i="4"/>
  <c r="DU32" i="4"/>
  <c r="DV32" i="4"/>
  <c r="DW32" i="4"/>
  <c r="DX32" i="4"/>
  <c r="DY32" i="4"/>
  <c r="DT33" i="4"/>
  <c r="DU33" i="4"/>
  <c r="DV33" i="4"/>
  <c r="DW33" i="4"/>
  <c r="DX33" i="4"/>
  <c r="DY33" i="4"/>
  <c r="DT34" i="4"/>
  <c r="DU34" i="4"/>
  <c r="DV34" i="4"/>
  <c r="DW34" i="4"/>
  <c r="DX34" i="4"/>
  <c r="DY34" i="4"/>
  <c r="DT35" i="4"/>
  <c r="DU35" i="4"/>
  <c r="DV35" i="4"/>
  <c r="DW35" i="4"/>
  <c r="DX35" i="4"/>
  <c r="DT36" i="4"/>
  <c r="DU36" i="4"/>
  <c r="DV36" i="4"/>
  <c r="DW36" i="4"/>
  <c r="DX36" i="4"/>
  <c r="DY36" i="4"/>
  <c r="DT37" i="4"/>
  <c r="DU37" i="4"/>
  <c r="DV37" i="4"/>
  <c r="DW37" i="4"/>
  <c r="DX37" i="4"/>
  <c r="DY37" i="4"/>
  <c r="DT38" i="4"/>
  <c r="DU38" i="4"/>
  <c r="DV38" i="4"/>
  <c r="DW38" i="4"/>
  <c r="DX38" i="4"/>
  <c r="DY38" i="4"/>
  <c r="DT39" i="4"/>
  <c r="DU39" i="4"/>
  <c r="DV39" i="4"/>
  <c r="DW39" i="4"/>
  <c r="DX39" i="4"/>
  <c r="DT40" i="4"/>
  <c r="DU40" i="4"/>
  <c r="DV40" i="4"/>
  <c r="DW40" i="4"/>
  <c r="DX40" i="4"/>
  <c r="DY40" i="4"/>
  <c r="DT41" i="4"/>
  <c r="DU41" i="4"/>
  <c r="DV41" i="4"/>
  <c r="DW41" i="4"/>
  <c r="DX41" i="4"/>
  <c r="DY41" i="4"/>
  <c r="DT42" i="4"/>
  <c r="DU42" i="4"/>
  <c r="DV42" i="4"/>
  <c r="DW42" i="4"/>
  <c r="DX42" i="4"/>
  <c r="DY42" i="4"/>
  <c r="DT43" i="4"/>
  <c r="DU43" i="4"/>
  <c r="DV43" i="4"/>
  <c r="DW43" i="4"/>
  <c r="DX43" i="4"/>
  <c r="DA3" i="4"/>
  <c r="DB3" i="4"/>
  <c r="DC3" i="4"/>
  <c r="DD3" i="4"/>
  <c r="DE3" i="4"/>
  <c r="DF3" i="4"/>
  <c r="DA4" i="4"/>
  <c r="DB4" i="4"/>
  <c r="DC4" i="4"/>
  <c r="DD4" i="4"/>
  <c r="DE4" i="4"/>
  <c r="DF4" i="4"/>
  <c r="DA5" i="4"/>
  <c r="DB5" i="4"/>
  <c r="DC5" i="4"/>
  <c r="DD5" i="4"/>
  <c r="DE5" i="4"/>
  <c r="DA6" i="4"/>
  <c r="DB6" i="4"/>
  <c r="DC6" i="4"/>
  <c r="DD6" i="4"/>
  <c r="DE6" i="4"/>
  <c r="DF6" i="4"/>
  <c r="DA7" i="4"/>
  <c r="DB7" i="4"/>
  <c r="DC7" i="4"/>
  <c r="DD7" i="4"/>
  <c r="DE7" i="4"/>
  <c r="DF7" i="4"/>
  <c r="DA8" i="4"/>
  <c r="DB8" i="4"/>
  <c r="DC8" i="4"/>
  <c r="DD8" i="4"/>
  <c r="DE8" i="4"/>
  <c r="DF8" i="4"/>
  <c r="DA9" i="4"/>
  <c r="DB9" i="4"/>
  <c r="DC9" i="4"/>
  <c r="DD9" i="4"/>
  <c r="DE9" i="4"/>
  <c r="DA10" i="4"/>
  <c r="DB10" i="4"/>
  <c r="DC10" i="4"/>
  <c r="DD10" i="4"/>
  <c r="DE10" i="4"/>
  <c r="DF10" i="4"/>
  <c r="DA11" i="4"/>
  <c r="DB11" i="4"/>
  <c r="DC11" i="4"/>
  <c r="DD11" i="4"/>
  <c r="DE11" i="4"/>
  <c r="DF11" i="4"/>
  <c r="DA12" i="4"/>
  <c r="DB12" i="4"/>
  <c r="DC12" i="4"/>
  <c r="DD12" i="4"/>
  <c r="DE12" i="4"/>
  <c r="DF12" i="4"/>
  <c r="DA13" i="4"/>
  <c r="DB13" i="4"/>
  <c r="DC13" i="4"/>
  <c r="DD13" i="4"/>
  <c r="DE13" i="4"/>
  <c r="DA14" i="4"/>
  <c r="DB14" i="4"/>
  <c r="DC14" i="4"/>
  <c r="DD14" i="4"/>
  <c r="DE14" i="4"/>
  <c r="DF14" i="4"/>
  <c r="DA15" i="4"/>
  <c r="DB15" i="4"/>
  <c r="DC15" i="4"/>
  <c r="DD15" i="4"/>
  <c r="DE15" i="4"/>
  <c r="DF15" i="4"/>
  <c r="DA16" i="4"/>
  <c r="DB16" i="4"/>
  <c r="DC16" i="4"/>
  <c r="DD16" i="4"/>
  <c r="DE16" i="4"/>
  <c r="DF16" i="4"/>
  <c r="DA17" i="4"/>
  <c r="DB17" i="4"/>
  <c r="DC17" i="4"/>
  <c r="DD17" i="4"/>
  <c r="DE17" i="4"/>
  <c r="DA18" i="4"/>
  <c r="DB18" i="4"/>
  <c r="DC18" i="4"/>
  <c r="DD18" i="4"/>
  <c r="DE18" i="4"/>
  <c r="DF18" i="4"/>
  <c r="DA19" i="4"/>
  <c r="DB19" i="4"/>
  <c r="DC19" i="4"/>
  <c r="DD19" i="4"/>
  <c r="DE19" i="4"/>
  <c r="DF19" i="4"/>
  <c r="DA20" i="4"/>
  <c r="DB20" i="4"/>
  <c r="DC20" i="4"/>
  <c r="DD20" i="4"/>
  <c r="DE20" i="4"/>
  <c r="DF20" i="4"/>
  <c r="DA21" i="4"/>
  <c r="DB21" i="4"/>
  <c r="DC21" i="4"/>
  <c r="DD21" i="4"/>
  <c r="DE21" i="4"/>
  <c r="DA22" i="4"/>
  <c r="DB22" i="4"/>
  <c r="DC22" i="4"/>
  <c r="DD22" i="4"/>
  <c r="DE22" i="4"/>
  <c r="DF22" i="4"/>
  <c r="DA23" i="4"/>
  <c r="DB23" i="4"/>
  <c r="DC23" i="4"/>
  <c r="DD23" i="4"/>
  <c r="DE23" i="4"/>
  <c r="DF23" i="4"/>
  <c r="DA24" i="4"/>
  <c r="DB24" i="4"/>
  <c r="DC24" i="4"/>
  <c r="DD24" i="4"/>
  <c r="DE24" i="4"/>
  <c r="DF24" i="4"/>
  <c r="DA25" i="4"/>
  <c r="DB25" i="4"/>
  <c r="DC25" i="4"/>
  <c r="DD25" i="4"/>
  <c r="DE25" i="4"/>
  <c r="DA26" i="4"/>
  <c r="DB26" i="4"/>
  <c r="DC26" i="4"/>
  <c r="DD26" i="4"/>
  <c r="DE26" i="4"/>
  <c r="DF26" i="4"/>
  <c r="DA27" i="4"/>
  <c r="DB27" i="4"/>
  <c r="DC27" i="4"/>
  <c r="DD27" i="4"/>
  <c r="DE27" i="4"/>
  <c r="DF27" i="4"/>
  <c r="DA28" i="4"/>
  <c r="DB28" i="4"/>
  <c r="DC28" i="4"/>
  <c r="DD28" i="4"/>
  <c r="DE28" i="4"/>
  <c r="DF28" i="4"/>
  <c r="DA29" i="4"/>
  <c r="DB29" i="4"/>
  <c r="DC29" i="4"/>
  <c r="DD29" i="4"/>
  <c r="DE29" i="4"/>
  <c r="DA30" i="4"/>
  <c r="DB30" i="4"/>
  <c r="DC30" i="4"/>
  <c r="DD30" i="4"/>
  <c r="DE30" i="4"/>
  <c r="DF30" i="4"/>
  <c r="DA31" i="4"/>
  <c r="DB31" i="4"/>
  <c r="DC31" i="4"/>
  <c r="DD31" i="4"/>
  <c r="DE31" i="4"/>
  <c r="DF31" i="4"/>
  <c r="DA32" i="4"/>
  <c r="DB32" i="4"/>
  <c r="DC32" i="4"/>
  <c r="DD32" i="4"/>
  <c r="DE32" i="4"/>
  <c r="DF32" i="4"/>
  <c r="DA33" i="4"/>
  <c r="DB33" i="4"/>
  <c r="DC33" i="4"/>
  <c r="DD33" i="4"/>
  <c r="DE33" i="4"/>
  <c r="DA34" i="4"/>
  <c r="DB34" i="4"/>
  <c r="DC34" i="4"/>
  <c r="DD34" i="4"/>
  <c r="DE34" i="4"/>
  <c r="DF34" i="4"/>
  <c r="DA35" i="4"/>
  <c r="DB35" i="4"/>
  <c r="DC35" i="4"/>
  <c r="DD35" i="4"/>
  <c r="DE35" i="4"/>
  <c r="DF35" i="4"/>
  <c r="DA36" i="4"/>
  <c r="DB36" i="4"/>
  <c r="DC36" i="4"/>
  <c r="DD36" i="4"/>
  <c r="DE36" i="4"/>
  <c r="DF36" i="4"/>
  <c r="DA37" i="4"/>
  <c r="DB37" i="4"/>
  <c r="DC37" i="4"/>
  <c r="DD37" i="4"/>
  <c r="DE37" i="4"/>
  <c r="DA38" i="4"/>
  <c r="DB38" i="4"/>
  <c r="DC38" i="4"/>
  <c r="DD38" i="4"/>
  <c r="DE38" i="4"/>
  <c r="DF38" i="4"/>
  <c r="DA39" i="4"/>
  <c r="DB39" i="4"/>
  <c r="DC39" i="4"/>
  <c r="DD39" i="4"/>
  <c r="DE39" i="4"/>
  <c r="DF39" i="4"/>
  <c r="DA40" i="4"/>
  <c r="DB40" i="4"/>
  <c r="DC40" i="4"/>
  <c r="DD40" i="4"/>
  <c r="DE40" i="4"/>
  <c r="DF40" i="4"/>
  <c r="DA41" i="4"/>
  <c r="DB41" i="4"/>
  <c r="DC41" i="4"/>
  <c r="DD41" i="4"/>
  <c r="DE41" i="4"/>
  <c r="DA42" i="4"/>
  <c r="DB42" i="4"/>
  <c r="DC42" i="4"/>
  <c r="DD42" i="4"/>
  <c r="DE42" i="4"/>
  <c r="DF42" i="4"/>
  <c r="DA43" i="4"/>
  <c r="DB43" i="4"/>
  <c r="DC43" i="4"/>
  <c r="DD43" i="4"/>
  <c r="DE43" i="4"/>
  <c r="DF43" i="4"/>
  <c r="CH3" i="4"/>
  <c r="CI3" i="4"/>
  <c r="CJ3" i="4"/>
  <c r="CK3" i="4"/>
  <c r="CL3" i="4"/>
  <c r="CM3" i="4"/>
  <c r="CH4" i="4"/>
  <c r="CI4" i="4"/>
  <c r="CJ4" i="4"/>
  <c r="CK4" i="4"/>
  <c r="CL4" i="4"/>
  <c r="CM4" i="4"/>
  <c r="CH5" i="4"/>
  <c r="CI5" i="4"/>
  <c r="CJ5" i="4"/>
  <c r="CK5" i="4"/>
  <c r="CL5" i="4"/>
  <c r="CM5" i="4"/>
  <c r="CH6" i="4"/>
  <c r="CI6" i="4"/>
  <c r="CJ6" i="4"/>
  <c r="CK6" i="4"/>
  <c r="CL6" i="4"/>
  <c r="CM6" i="4"/>
  <c r="CH7" i="4"/>
  <c r="CI7" i="4"/>
  <c r="CJ7" i="4"/>
  <c r="CK7" i="4"/>
  <c r="CL7" i="4"/>
  <c r="CH8" i="4"/>
  <c r="CI8" i="4"/>
  <c r="CJ8" i="4"/>
  <c r="CK8" i="4"/>
  <c r="CL8" i="4"/>
  <c r="CM8" i="4"/>
  <c r="CH9" i="4"/>
  <c r="CI9" i="4"/>
  <c r="CJ9" i="4"/>
  <c r="CK9" i="4"/>
  <c r="CL9" i="4"/>
  <c r="CM9" i="4"/>
  <c r="CH10" i="4"/>
  <c r="CI10" i="4"/>
  <c r="CJ10" i="4"/>
  <c r="CK10" i="4"/>
  <c r="CL10" i="4"/>
  <c r="CM10" i="4"/>
  <c r="CH11" i="4"/>
  <c r="CI11" i="4"/>
  <c r="CJ11" i="4"/>
  <c r="CK11" i="4"/>
  <c r="CL11" i="4"/>
  <c r="CH12" i="4"/>
  <c r="CI12" i="4"/>
  <c r="CJ12" i="4"/>
  <c r="CK12" i="4"/>
  <c r="CL12" i="4"/>
  <c r="CM12" i="4"/>
  <c r="CH13" i="4"/>
  <c r="CI13" i="4"/>
  <c r="CJ13" i="4"/>
  <c r="CK13" i="4"/>
  <c r="CL13" i="4"/>
  <c r="CM13" i="4"/>
  <c r="CH14" i="4"/>
  <c r="CI14" i="4"/>
  <c r="CJ14" i="4"/>
  <c r="CK14" i="4"/>
  <c r="CL14" i="4"/>
  <c r="CM14" i="4"/>
  <c r="CH15" i="4"/>
  <c r="CI15" i="4"/>
  <c r="CJ15" i="4"/>
  <c r="CK15" i="4"/>
  <c r="CL15" i="4"/>
  <c r="CH16" i="4"/>
  <c r="CI16" i="4"/>
  <c r="CJ16" i="4"/>
  <c r="CK16" i="4"/>
  <c r="CL16" i="4"/>
  <c r="CM16" i="4"/>
  <c r="CH17" i="4"/>
  <c r="CI17" i="4"/>
  <c r="CJ17" i="4"/>
  <c r="CK17" i="4"/>
  <c r="CL17" i="4"/>
  <c r="CM17" i="4"/>
  <c r="CH18" i="4"/>
  <c r="CI18" i="4"/>
  <c r="CJ18" i="4"/>
  <c r="CK18" i="4"/>
  <c r="CL18" i="4"/>
  <c r="CM18" i="4"/>
  <c r="CH19" i="4"/>
  <c r="CI19" i="4"/>
  <c r="CJ19" i="4"/>
  <c r="CK19" i="4"/>
  <c r="CL19" i="4"/>
  <c r="CH20" i="4"/>
  <c r="CI20" i="4"/>
  <c r="CJ20" i="4"/>
  <c r="CK20" i="4"/>
  <c r="CL20" i="4"/>
  <c r="CM20" i="4"/>
  <c r="CH21" i="4"/>
  <c r="CI21" i="4"/>
  <c r="CJ21" i="4"/>
  <c r="CK21" i="4"/>
  <c r="CL21" i="4"/>
  <c r="CM21" i="4"/>
  <c r="CH22" i="4"/>
  <c r="CI22" i="4"/>
  <c r="CJ22" i="4"/>
  <c r="CK22" i="4"/>
  <c r="CL22" i="4"/>
  <c r="CM22" i="4"/>
  <c r="CH23" i="4"/>
  <c r="CI23" i="4"/>
  <c r="CJ23" i="4"/>
  <c r="CK23" i="4"/>
  <c r="CL23" i="4"/>
  <c r="CH24" i="4"/>
  <c r="CI24" i="4"/>
  <c r="CJ24" i="4"/>
  <c r="CK24" i="4"/>
  <c r="CL24" i="4"/>
  <c r="CM24" i="4"/>
  <c r="CH25" i="4"/>
  <c r="CI25" i="4"/>
  <c r="CJ25" i="4"/>
  <c r="CK25" i="4"/>
  <c r="CL25" i="4"/>
  <c r="CM25" i="4"/>
  <c r="CH26" i="4"/>
  <c r="CI26" i="4"/>
  <c r="CJ26" i="4"/>
  <c r="CK26" i="4"/>
  <c r="CL26" i="4"/>
  <c r="CM26" i="4"/>
  <c r="CH27" i="4"/>
  <c r="CI27" i="4"/>
  <c r="CJ27" i="4"/>
  <c r="CK27" i="4"/>
  <c r="CL27" i="4"/>
  <c r="CH28" i="4"/>
  <c r="CI28" i="4"/>
  <c r="CJ28" i="4"/>
  <c r="CK28" i="4"/>
  <c r="CL28" i="4"/>
  <c r="CM28" i="4"/>
  <c r="CH29" i="4"/>
  <c r="CI29" i="4"/>
  <c r="CJ29" i="4"/>
  <c r="CK29" i="4"/>
  <c r="CL29" i="4"/>
  <c r="CM29" i="4"/>
  <c r="CH30" i="4"/>
  <c r="CI30" i="4"/>
  <c r="CJ30" i="4"/>
  <c r="CK30" i="4"/>
  <c r="CL30" i="4"/>
  <c r="CM30" i="4"/>
  <c r="CH31" i="4"/>
  <c r="CI31" i="4"/>
  <c r="CJ31" i="4"/>
  <c r="CK31" i="4"/>
  <c r="CL31" i="4"/>
  <c r="CH32" i="4"/>
  <c r="CI32" i="4"/>
  <c r="CJ32" i="4"/>
  <c r="CK32" i="4"/>
  <c r="CL32" i="4"/>
  <c r="CM32" i="4"/>
  <c r="CH33" i="4"/>
  <c r="CI33" i="4"/>
  <c r="CJ33" i="4"/>
  <c r="CK33" i="4"/>
  <c r="CL33" i="4"/>
  <c r="CM33" i="4"/>
  <c r="CH34" i="4"/>
  <c r="CI34" i="4"/>
  <c r="CJ34" i="4"/>
  <c r="CK34" i="4"/>
  <c r="CL34" i="4"/>
  <c r="CM34" i="4"/>
  <c r="CH35" i="4"/>
  <c r="CI35" i="4"/>
  <c r="CJ35" i="4"/>
  <c r="CK35" i="4"/>
  <c r="CL35" i="4"/>
  <c r="CH36" i="4"/>
  <c r="CI36" i="4"/>
  <c r="CJ36" i="4"/>
  <c r="CK36" i="4"/>
  <c r="CL36" i="4"/>
  <c r="CM36" i="4"/>
  <c r="CH37" i="4"/>
  <c r="CI37" i="4"/>
  <c r="CJ37" i="4"/>
  <c r="CK37" i="4"/>
  <c r="CL37" i="4"/>
  <c r="CM37" i="4"/>
  <c r="CH38" i="4"/>
  <c r="CI38" i="4"/>
  <c r="CJ38" i="4"/>
  <c r="CK38" i="4"/>
  <c r="CL38" i="4"/>
  <c r="CM38" i="4"/>
  <c r="CH39" i="4"/>
  <c r="CI39" i="4"/>
  <c r="CJ39" i="4"/>
  <c r="CK39" i="4"/>
  <c r="CL39" i="4"/>
  <c r="CH40" i="4"/>
  <c r="CI40" i="4"/>
  <c r="CJ40" i="4"/>
  <c r="CK40" i="4"/>
  <c r="CL40" i="4"/>
  <c r="CM40" i="4"/>
  <c r="CH41" i="4"/>
  <c r="CI41" i="4"/>
  <c r="CJ41" i="4"/>
  <c r="CK41" i="4"/>
  <c r="CL41" i="4"/>
  <c r="CM41" i="4"/>
  <c r="CH42" i="4"/>
  <c r="CI42" i="4"/>
  <c r="CJ42" i="4"/>
  <c r="CK42" i="4"/>
  <c r="CL42" i="4"/>
  <c r="CM42" i="4"/>
  <c r="CH43" i="4"/>
  <c r="CI43" i="4"/>
  <c r="CJ43" i="4"/>
  <c r="CK43" i="4"/>
  <c r="CL43" i="4"/>
  <c r="BO3" i="4"/>
  <c r="BP3" i="4"/>
  <c r="BQ3" i="4"/>
  <c r="BR3" i="4"/>
  <c r="BS3" i="4"/>
  <c r="BO4" i="4"/>
  <c r="BP4" i="4"/>
  <c r="BQ4" i="4"/>
  <c r="BR4" i="4"/>
  <c r="BS4" i="4"/>
  <c r="BT4" i="4"/>
  <c r="BO5" i="4"/>
  <c r="BP5" i="4"/>
  <c r="BQ5" i="4"/>
  <c r="BR5" i="4"/>
  <c r="BS5" i="4"/>
  <c r="BO6" i="4"/>
  <c r="BP6" i="4"/>
  <c r="BQ6" i="4"/>
  <c r="BR6" i="4"/>
  <c r="BS6" i="4"/>
  <c r="BT6" i="4"/>
  <c r="BO7" i="4"/>
  <c r="BP7" i="4"/>
  <c r="BQ7" i="4"/>
  <c r="BR7" i="4"/>
  <c r="BS7" i="4"/>
  <c r="BT7" i="4"/>
  <c r="BO8" i="4"/>
  <c r="BP8" i="4"/>
  <c r="BQ8" i="4"/>
  <c r="BR8" i="4"/>
  <c r="BS8" i="4"/>
  <c r="BT8" i="4"/>
  <c r="BO9" i="4"/>
  <c r="BP9" i="4"/>
  <c r="BQ9" i="4"/>
  <c r="BR9" i="4"/>
  <c r="BS9" i="4"/>
  <c r="BO10" i="4"/>
  <c r="BP10" i="4"/>
  <c r="BQ10" i="4"/>
  <c r="BR10" i="4"/>
  <c r="BS10" i="4"/>
  <c r="BT10" i="4"/>
  <c r="BO11" i="4"/>
  <c r="BP11" i="4"/>
  <c r="BQ11" i="4"/>
  <c r="BR11" i="4"/>
  <c r="BS11" i="4"/>
  <c r="BT11" i="4"/>
  <c r="BO12" i="4"/>
  <c r="BP12" i="4"/>
  <c r="BQ12" i="4"/>
  <c r="BR12" i="4"/>
  <c r="BS12" i="4"/>
  <c r="BT12" i="4"/>
  <c r="BO13" i="4"/>
  <c r="BP13" i="4"/>
  <c r="BQ13" i="4"/>
  <c r="BR13" i="4"/>
  <c r="BS13" i="4"/>
  <c r="BO14" i="4"/>
  <c r="BP14" i="4"/>
  <c r="BQ14" i="4"/>
  <c r="BR14" i="4"/>
  <c r="BS14" i="4"/>
  <c r="BT14" i="4"/>
  <c r="BO15" i="4"/>
  <c r="BP15" i="4"/>
  <c r="BQ15" i="4"/>
  <c r="BR15" i="4"/>
  <c r="BS15" i="4"/>
  <c r="BT15" i="4"/>
  <c r="BO16" i="4"/>
  <c r="BP16" i="4"/>
  <c r="BQ16" i="4"/>
  <c r="BR16" i="4"/>
  <c r="BS16" i="4"/>
  <c r="BT16" i="4"/>
  <c r="BO17" i="4"/>
  <c r="BP17" i="4"/>
  <c r="BQ17" i="4"/>
  <c r="BR17" i="4"/>
  <c r="BS17" i="4"/>
  <c r="BO18" i="4"/>
  <c r="BP18" i="4"/>
  <c r="BQ18" i="4"/>
  <c r="BR18" i="4"/>
  <c r="BS18" i="4"/>
  <c r="BT18" i="4"/>
  <c r="BO19" i="4"/>
  <c r="BP19" i="4"/>
  <c r="BQ19" i="4"/>
  <c r="BR19" i="4"/>
  <c r="BS19" i="4"/>
  <c r="BT19" i="4"/>
  <c r="BO20" i="4"/>
  <c r="BP20" i="4"/>
  <c r="BQ20" i="4"/>
  <c r="BR20" i="4"/>
  <c r="BS20" i="4"/>
  <c r="BT20" i="4"/>
  <c r="BO21" i="4"/>
  <c r="BP21" i="4"/>
  <c r="BQ21" i="4"/>
  <c r="BR21" i="4"/>
  <c r="BS21" i="4"/>
  <c r="BO22" i="4"/>
  <c r="BP22" i="4"/>
  <c r="BQ22" i="4"/>
  <c r="BR22" i="4"/>
  <c r="BS22" i="4"/>
  <c r="BT22" i="4"/>
  <c r="BO23" i="4"/>
  <c r="BP23" i="4"/>
  <c r="BQ23" i="4"/>
  <c r="BR23" i="4"/>
  <c r="BS23" i="4"/>
  <c r="BT23" i="4"/>
  <c r="BO24" i="4"/>
  <c r="BP24" i="4"/>
  <c r="BQ24" i="4"/>
  <c r="BR24" i="4"/>
  <c r="BS24" i="4"/>
  <c r="BT24" i="4"/>
  <c r="BO25" i="4"/>
  <c r="BP25" i="4"/>
  <c r="BQ25" i="4"/>
  <c r="BR25" i="4"/>
  <c r="BS25" i="4"/>
  <c r="BO26" i="4"/>
  <c r="BP26" i="4"/>
  <c r="BQ26" i="4"/>
  <c r="BR26" i="4"/>
  <c r="BS26" i="4"/>
  <c r="BT26" i="4"/>
  <c r="BO27" i="4"/>
  <c r="BP27" i="4"/>
  <c r="BQ27" i="4"/>
  <c r="BR27" i="4"/>
  <c r="BS27" i="4"/>
  <c r="BT27" i="4"/>
  <c r="BO28" i="4"/>
  <c r="BP28" i="4"/>
  <c r="BQ28" i="4"/>
  <c r="BR28" i="4"/>
  <c r="BS28" i="4"/>
  <c r="BT28" i="4"/>
  <c r="BO29" i="4"/>
  <c r="BP29" i="4"/>
  <c r="BQ29" i="4"/>
  <c r="BR29" i="4"/>
  <c r="BS29" i="4"/>
  <c r="BO30" i="4"/>
  <c r="BP30" i="4"/>
  <c r="BQ30" i="4"/>
  <c r="BR30" i="4"/>
  <c r="BS30" i="4"/>
  <c r="BT30" i="4"/>
  <c r="BO31" i="4"/>
  <c r="BP31" i="4"/>
  <c r="BQ31" i="4"/>
  <c r="BR31" i="4"/>
  <c r="BS31" i="4"/>
  <c r="BT31" i="4"/>
  <c r="BO32" i="4"/>
  <c r="BP32" i="4"/>
  <c r="BQ32" i="4"/>
  <c r="BR32" i="4"/>
  <c r="BS32" i="4"/>
  <c r="BT32" i="4"/>
  <c r="BO33" i="4"/>
  <c r="BP33" i="4"/>
  <c r="BQ33" i="4"/>
  <c r="BR33" i="4"/>
  <c r="BS33" i="4"/>
  <c r="BO34" i="4"/>
  <c r="BP34" i="4"/>
  <c r="BQ34" i="4"/>
  <c r="BR34" i="4"/>
  <c r="BS34" i="4"/>
  <c r="BT34" i="4"/>
  <c r="BO35" i="4"/>
  <c r="BP35" i="4"/>
  <c r="BQ35" i="4"/>
  <c r="BR35" i="4"/>
  <c r="BS35" i="4"/>
  <c r="BT35" i="4"/>
  <c r="BO36" i="4"/>
  <c r="BP36" i="4"/>
  <c r="BQ36" i="4"/>
  <c r="BR36" i="4"/>
  <c r="BS36" i="4"/>
  <c r="BT36" i="4"/>
  <c r="BO37" i="4"/>
  <c r="BP37" i="4"/>
  <c r="BQ37" i="4"/>
  <c r="BR37" i="4"/>
  <c r="BS37" i="4"/>
  <c r="BO38" i="4"/>
  <c r="BP38" i="4"/>
  <c r="BQ38" i="4"/>
  <c r="BR38" i="4"/>
  <c r="BS38" i="4"/>
  <c r="BT38" i="4"/>
  <c r="BO39" i="4"/>
  <c r="BP39" i="4"/>
  <c r="BQ39" i="4"/>
  <c r="BR39" i="4"/>
  <c r="BS39" i="4"/>
  <c r="BT39" i="4"/>
  <c r="BO40" i="4"/>
  <c r="BP40" i="4"/>
  <c r="BQ40" i="4"/>
  <c r="BR40" i="4"/>
  <c r="BS40" i="4"/>
  <c r="BT40" i="4"/>
  <c r="BO41" i="4"/>
  <c r="BP41" i="4"/>
  <c r="BQ41" i="4"/>
  <c r="BR41" i="4"/>
  <c r="BS41" i="4"/>
  <c r="BO42" i="4"/>
  <c r="BP42" i="4"/>
  <c r="BQ42" i="4"/>
  <c r="BR42" i="4"/>
  <c r="BS42" i="4"/>
  <c r="BT42" i="4"/>
  <c r="BO43" i="4"/>
  <c r="BP43" i="4"/>
  <c r="BQ43" i="4"/>
  <c r="BR43" i="4"/>
  <c r="BS43" i="4"/>
  <c r="BT43" i="4"/>
  <c r="AV3" i="4"/>
  <c r="AW3" i="4"/>
  <c r="AX3" i="4"/>
  <c r="AY3" i="4"/>
  <c r="AZ3" i="4"/>
  <c r="BA3" i="4"/>
  <c r="AV4" i="4"/>
  <c r="AW4" i="4"/>
  <c r="AX4" i="4"/>
  <c r="AY4" i="4"/>
  <c r="AZ4" i="4"/>
  <c r="BA4" i="4"/>
  <c r="AV5" i="4"/>
  <c r="AW5" i="4"/>
  <c r="AX5" i="4"/>
  <c r="AY5" i="4"/>
  <c r="AZ5" i="4"/>
  <c r="BA5" i="4"/>
  <c r="AV6" i="4"/>
  <c r="AW6" i="4"/>
  <c r="AX6" i="4"/>
  <c r="AY6" i="4"/>
  <c r="AZ6" i="4"/>
  <c r="BA6" i="4"/>
  <c r="AV7" i="4"/>
  <c r="AW7" i="4"/>
  <c r="AX7" i="4"/>
  <c r="AY7" i="4"/>
  <c r="AZ7" i="4"/>
  <c r="AV8" i="4"/>
  <c r="AW8" i="4"/>
  <c r="AX8" i="4"/>
  <c r="AY8" i="4"/>
  <c r="AZ8" i="4"/>
  <c r="BA8" i="4"/>
  <c r="AV9" i="4"/>
  <c r="AW9" i="4"/>
  <c r="AX9" i="4"/>
  <c r="AY9" i="4"/>
  <c r="AZ9" i="4"/>
  <c r="BA9" i="4"/>
  <c r="AV10" i="4"/>
  <c r="AW10" i="4"/>
  <c r="AX10" i="4"/>
  <c r="AY10" i="4"/>
  <c r="AZ10" i="4"/>
  <c r="BA10" i="4"/>
  <c r="AV11" i="4"/>
  <c r="AW11" i="4"/>
  <c r="AX11" i="4"/>
  <c r="AY11" i="4"/>
  <c r="AZ11" i="4"/>
  <c r="AV12" i="4"/>
  <c r="AW12" i="4"/>
  <c r="AX12" i="4"/>
  <c r="AY12" i="4"/>
  <c r="AZ12" i="4"/>
  <c r="BA12" i="4"/>
  <c r="AV13" i="4"/>
  <c r="AW13" i="4"/>
  <c r="AX13" i="4"/>
  <c r="AY13" i="4"/>
  <c r="AZ13" i="4"/>
  <c r="BA13" i="4"/>
  <c r="AV14" i="4"/>
  <c r="AW14" i="4"/>
  <c r="AX14" i="4"/>
  <c r="AY14" i="4"/>
  <c r="AZ14" i="4"/>
  <c r="BA14" i="4"/>
  <c r="AV15" i="4"/>
  <c r="AW15" i="4"/>
  <c r="AX15" i="4"/>
  <c r="AY15" i="4"/>
  <c r="AZ15" i="4"/>
  <c r="AV16" i="4"/>
  <c r="AW16" i="4"/>
  <c r="AX16" i="4"/>
  <c r="AY16" i="4"/>
  <c r="AZ16" i="4"/>
  <c r="BA16" i="4"/>
  <c r="AV17" i="4"/>
  <c r="AW17" i="4"/>
  <c r="AX17" i="4"/>
  <c r="AY17" i="4"/>
  <c r="AZ17" i="4"/>
  <c r="BA17" i="4"/>
  <c r="AV18" i="4"/>
  <c r="AW18" i="4"/>
  <c r="AX18" i="4"/>
  <c r="AY18" i="4"/>
  <c r="AZ18" i="4"/>
  <c r="BA18" i="4"/>
  <c r="AV19" i="4"/>
  <c r="AW19" i="4"/>
  <c r="AX19" i="4"/>
  <c r="AY19" i="4"/>
  <c r="AZ19" i="4"/>
  <c r="AV20" i="4"/>
  <c r="AW20" i="4"/>
  <c r="AX20" i="4"/>
  <c r="AY20" i="4"/>
  <c r="AZ20" i="4"/>
  <c r="BA20" i="4"/>
  <c r="AV21" i="4"/>
  <c r="AW21" i="4"/>
  <c r="AX21" i="4"/>
  <c r="AY21" i="4"/>
  <c r="AZ21" i="4"/>
  <c r="BA21" i="4"/>
  <c r="AV22" i="4"/>
  <c r="AW22" i="4"/>
  <c r="AX22" i="4"/>
  <c r="AY22" i="4"/>
  <c r="AZ22" i="4"/>
  <c r="BA22" i="4"/>
  <c r="AV23" i="4"/>
  <c r="AW23" i="4"/>
  <c r="AX23" i="4"/>
  <c r="AY23" i="4"/>
  <c r="AZ23" i="4"/>
  <c r="AV24" i="4"/>
  <c r="AW24" i="4"/>
  <c r="AX24" i="4"/>
  <c r="AY24" i="4"/>
  <c r="AZ24" i="4"/>
  <c r="BA24" i="4"/>
  <c r="AV25" i="4"/>
  <c r="AW25" i="4"/>
  <c r="AX25" i="4"/>
  <c r="AY25" i="4"/>
  <c r="AZ25" i="4"/>
  <c r="BA25" i="4"/>
  <c r="AV26" i="4"/>
  <c r="AW26" i="4"/>
  <c r="AX26" i="4"/>
  <c r="AY26" i="4"/>
  <c r="AZ26" i="4"/>
  <c r="BA26" i="4"/>
  <c r="AV27" i="4"/>
  <c r="AW27" i="4"/>
  <c r="AX27" i="4"/>
  <c r="AY27" i="4"/>
  <c r="AZ27" i="4"/>
  <c r="AV28" i="4"/>
  <c r="AW28" i="4"/>
  <c r="AX28" i="4"/>
  <c r="AY28" i="4"/>
  <c r="AZ28" i="4"/>
  <c r="BA28" i="4"/>
  <c r="AV29" i="4"/>
  <c r="AW29" i="4"/>
  <c r="AX29" i="4"/>
  <c r="AY29" i="4"/>
  <c r="AZ29" i="4"/>
  <c r="BA29" i="4"/>
  <c r="AV30" i="4"/>
  <c r="AW30" i="4"/>
  <c r="AX30" i="4"/>
  <c r="AY30" i="4"/>
  <c r="AZ30" i="4"/>
  <c r="BA30" i="4"/>
  <c r="AV31" i="4"/>
  <c r="AW31" i="4"/>
  <c r="AX31" i="4"/>
  <c r="AY31" i="4"/>
  <c r="AZ31" i="4"/>
  <c r="AV32" i="4"/>
  <c r="AW32" i="4"/>
  <c r="AX32" i="4"/>
  <c r="AY32" i="4"/>
  <c r="AZ32" i="4"/>
  <c r="BA32" i="4"/>
  <c r="AV33" i="4"/>
  <c r="AW33" i="4"/>
  <c r="AX33" i="4"/>
  <c r="AY33" i="4"/>
  <c r="AZ33" i="4"/>
  <c r="BA33" i="4"/>
  <c r="AV34" i="4"/>
  <c r="AW34" i="4"/>
  <c r="AX34" i="4"/>
  <c r="AY34" i="4"/>
  <c r="AZ34" i="4"/>
  <c r="BA34" i="4"/>
  <c r="AV35" i="4"/>
  <c r="AW35" i="4"/>
  <c r="AX35" i="4"/>
  <c r="AY35" i="4"/>
  <c r="AZ35" i="4"/>
  <c r="AV36" i="4"/>
  <c r="AW36" i="4"/>
  <c r="AX36" i="4"/>
  <c r="AY36" i="4"/>
  <c r="AZ36" i="4"/>
  <c r="BA36" i="4"/>
  <c r="AV37" i="4"/>
  <c r="AW37" i="4"/>
  <c r="AX37" i="4"/>
  <c r="AY37" i="4"/>
  <c r="AZ37" i="4"/>
  <c r="BA37" i="4"/>
  <c r="AV38" i="4"/>
  <c r="AW38" i="4"/>
  <c r="AX38" i="4"/>
  <c r="AY38" i="4"/>
  <c r="AZ38" i="4"/>
  <c r="BA38" i="4"/>
  <c r="AV39" i="4"/>
  <c r="AW39" i="4"/>
  <c r="AX39" i="4"/>
  <c r="AY39" i="4"/>
  <c r="AZ39" i="4"/>
  <c r="AV40" i="4"/>
  <c r="AW40" i="4"/>
  <c r="AX40" i="4"/>
  <c r="AY40" i="4"/>
  <c r="AZ40" i="4"/>
  <c r="BA40" i="4"/>
  <c r="AV41" i="4"/>
  <c r="AW41" i="4"/>
  <c r="AX41" i="4"/>
  <c r="AY41" i="4"/>
  <c r="AZ41" i="4"/>
  <c r="BA41" i="4"/>
  <c r="AV42" i="4"/>
  <c r="AW42" i="4"/>
  <c r="AX42" i="4"/>
  <c r="AY42" i="4"/>
  <c r="AZ42" i="4"/>
  <c r="BA42" i="4"/>
  <c r="AV43" i="4"/>
  <c r="AW43" i="4"/>
  <c r="AX43" i="4"/>
  <c r="AY43" i="4"/>
  <c r="AZ43" i="4"/>
  <c r="AC3" i="4"/>
  <c r="AD3" i="4"/>
  <c r="AE3" i="4"/>
  <c r="AF3" i="4"/>
  <c r="AG3" i="4"/>
  <c r="AH3" i="4"/>
  <c r="AC4" i="4"/>
  <c r="AD4" i="4"/>
  <c r="AE4" i="4"/>
  <c r="AF4" i="4"/>
  <c r="AG4" i="4"/>
  <c r="AH4" i="4"/>
  <c r="AC5" i="4"/>
  <c r="AD5" i="4"/>
  <c r="AE5" i="4"/>
  <c r="AF5" i="4"/>
  <c r="AG5" i="4"/>
  <c r="AC6" i="4"/>
  <c r="AD6" i="4"/>
  <c r="AE6" i="4"/>
  <c r="AF6" i="4"/>
  <c r="AG6" i="4"/>
  <c r="AH6" i="4"/>
  <c r="AC7" i="4"/>
  <c r="AD7" i="4"/>
  <c r="AE7" i="4"/>
  <c r="AF7" i="4"/>
  <c r="AG7" i="4"/>
  <c r="AH7" i="4"/>
  <c r="AC8" i="4"/>
  <c r="AD8" i="4"/>
  <c r="AE8" i="4"/>
  <c r="AF8" i="4"/>
  <c r="AG8" i="4"/>
  <c r="AH8" i="4"/>
  <c r="AC9" i="4"/>
  <c r="AD9" i="4"/>
  <c r="AE9" i="4"/>
  <c r="AF9" i="4"/>
  <c r="AG9" i="4"/>
  <c r="AC10" i="4"/>
  <c r="AD10" i="4"/>
  <c r="AE10" i="4"/>
  <c r="AF10" i="4"/>
  <c r="AG10" i="4"/>
  <c r="AH10" i="4"/>
  <c r="AC11" i="4"/>
  <c r="AD11" i="4"/>
  <c r="AE11" i="4"/>
  <c r="AF11" i="4"/>
  <c r="AG11" i="4"/>
  <c r="AH11" i="4"/>
  <c r="AC12" i="4"/>
  <c r="AD12" i="4"/>
  <c r="AE12" i="4"/>
  <c r="AF12" i="4"/>
  <c r="AG12" i="4"/>
  <c r="AH12" i="4"/>
  <c r="AC13" i="4"/>
  <c r="AD13" i="4"/>
  <c r="AE13" i="4"/>
  <c r="AF13" i="4"/>
  <c r="AG13" i="4"/>
  <c r="AC14" i="4"/>
  <c r="AD14" i="4"/>
  <c r="AE14" i="4"/>
  <c r="AF14" i="4"/>
  <c r="AG14" i="4"/>
  <c r="AH14" i="4"/>
  <c r="AC15" i="4"/>
  <c r="AD15" i="4"/>
  <c r="AE15" i="4"/>
  <c r="AF15" i="4"/>
  <c r="AG15" i="4"/>
  <c r="AH15" i="4"/>
  <c r="AC16" i="4"/>
  <c r="AD16" i="4"/>
  <c r="AE16" i="4"/>
  <c r="AF16" i="4"/>
  <c r="AG16" i="4"/>
  <c r="AH16" i="4"/>
  <c r="AC17" i="4"/>
  <c r="AD17" i="4"/>
  <c r="AE17" i="4"/>
  <c r="AF17" i="4"/>
  <c r="AG17" i="4"/>
  <c r="AC18" i="4"/>
  <c r="AD18" i="4"/>
  <c r="AE18" i="4"/>
  <c r="AF18" i="4"/>
  <c r="AG18" i="4"/>
  <c r="AH18" i="4"/>
  <c r="AC19" i="4"/>
  <c r="AD19" i="4"/>
  <c r="AE19" i="4"/>
  <c r="AF19" i="4"/>
  <c r="AG19" i="4"/>
  <c r="AH19" i="4"/>
  <c r="AC20" i="4"/>
  <c r="AD20" i="4"/>
  <c r="AE20" i="4"/>
  <c r="AF20" i="4"/>
  <c r="AG20" i="4"/>
  <c r="AH20" i="4"/>
  <c r="AC21" i="4"/>
  <c r="AD21" i="4"/>
  <c r="AE21" i="4"/>
  <c r="AF21" i="4"/>
  <c r="AG21" i="4"/>
  <c r="AC22" i="4"/>
  <c r="AD22" i="4"/>
  <c r="AE22" i="4"/>
  <c r="AF22" i="4"/>
  <c r="AG22" i="4"/>
  <c r="AH22" i="4"/>
  <c r="AC23" i="4"/>
  <c r="AD23" i="4"/>
  <c r="AE23" i="4"/>
  <c r="AF23" i="4"/>
  <c r="AG23" i="4"/>
  <c r="AH23" i="4"/>
  <c r="AC24" i="4"/>
  <c r="AD24" i="4"/>
  <c r="AE24" i="4"/>
  <c r="AF24" i="4"/>
  <c r="AG24" i="4"/>
  <c r="AH24" i="4"/>
  <c r="AC25" i="4"/>
  <c r="AD25" i="4"/>
  <c r="AE25" i="4"/>
  <c r="AF25" i="4"/>
  <c r="AG25" i="4"/>
  <c r="AC26" i="4"/>
  <c r="AD26" i="4"/>
  <c r="AE26" i="4"/>
  <c r="AF26" i="4"/>
  <c r="AG26" i="4"/>
  <c r="AH26" i="4"/>
  <c r="AC27" i="4"/>
  <c r="AD27" i="4"/>
  <c r="AE27" i="4"/>
  <c r="AF27" i="4"/>
  <c r="AG27" i="4"/>
  <c r="AH27" i="4"/>
  <c r="AC28" i="4"/>
  <c r="AD28" i="4"/>
  <c r="AE28" i="4"/>
  <c r="AF28" i="4"/>
  <c r="AG28" i="4"/>
  <c r="AH28" i="4"/>
  <c r="AC29" i="4"/>
  <c r="AD29" i="4"/>
  <c r="AE29" i="4"/>
  <c r="AF29" i="4"/>
  <c r="AG29" i="4"/>
  <c r="AC30" i="4"/>
  <c r="AD30" i="4"/>
  <c r="AE30" i="4"/>
  <c r="AF30" i="4"/>
  <c r="AG30" i="4"/>
  <c r="AH30" i="4"/>
  <c r="AC31" i="4"/>
  <c r="AD31" i="4"/>
  <c r="AE31" i="4"/>
  <c r="AF31" i="4"/>
  <c r="AG31" i="4"/>
  <c r="AH31" i="4"/>
  <c r="AC32" i="4"/>
  <c r="AD32" i="4"/>
  <c r="AE32" i="4"/>
  <c r="AF32" i="4"/>
  <c r="AG32" i="4"/>
  <c r="AH32" i="4"/>
  <c r="AC33" i="4"/>
  <c r="AD33" i="4"/>
  <c r="AE33" i="4"/>
  <c r="AF33" i="4"/>
  <c r="AG33" i="4"/>
  <c r="AC34" i="4"/>
  <c r="AD34" i="4"/>
  <c r="AE34" i="4"/>
  <c r="AF34" i="4"/>
  <c r="AG34" i="4"/>
  <c r="AH34" i="4"/>
  <c r="AC35" i="4"/>
  <c r="AD35" i="4"/>
  <c r="AE35" i="4"/>
  <c r="AF35" i="4"/>
  <c r="AG35" i="4"/>
  <c r="AH35" i="4"/>
  <c r="AC36" i="4"/>
  <c r="AD36" i="4"/>
  <c r="AE36" i="4"/>
  <c r="AF36" i="4"/>
  <c r="AG36" i="4"/>
  <c r="AH36" i="4"/>
  <c r="AC37" i="4"/>
  <c r="AD37" i="4"/>
  <c r="AE37" i="4"/>
  <c r="AF37" i="4"/>
  <c r="AG37" i="4"/>
  <c r="AC38" i="4"/>
  <c r="AD38" i="4"/>
  <c r="AE38" i="4"/>
  <c r="AF38" i="4"/>
  <c r="AG38" i="4"/>
  <c r="AH38" i="4"/>
  <c r="AC39" i="4"/>
  <c r="AD39" i="4"/>
  <c r="AE39" i="4"/>
  <c r="AF39" i="4"/>
  <c r="AG39" i="4"/>
  <c r="AH39" i="4"/>
  <c r="AC40" i="4"/>
  <c r="AD40" i="4"/>
  <c r="AE40" i="4"/>
  <c r="AF40" i="4"/>
  <c r="AG40" i="4"/>
  <c r="AH40" i="4"/>
  <c r="AC41" i="4"/>
  <c r="AD41" i="4"/>
  <c r="AE41" i="4"/>
  <c r="AF41" i="4"/>
  <c r="AG41" i="4"/>
  <c r="AC42" i="4"/>
  <c r="AD42" i="4"/>
  <c r="AE42" i="4"/>
  <c r="AF42" i="4"/>
  <c r="AG42" i="4"/>
  <c r="AH42" i="4"/>
  <c r="AC43" i="4"/>
  <c r="AD43" i="4"/>
  <c r="AE43" i="4"/>
  <c r="AF43" i="4"/>
  <c r="AG43" i="4"/>
  <c r="AH43" i="4"/>
  <c r="J3" i="4"/>
  <c r="K3" i="4"/>
  <c r="L3" i="4"/>
  <c r="M3" i="4"/>
  <c r="N3" i="4"/>
  <c r="J4" i="4"/>
  <c r="K4" i="4"/>
  <c r="L4" i="4"/>
  <c r="M4" i="4"/>
  <c r="N4" i="4"/>
  <c r="J5" i="4"/>
  <c r="K5" i="4"/>
  <c r="L5" i="4"/>
  <c r="M5" i="4"/>
  <c r="N5" i="4"/>
  <c r="J6" i="4"/>
  <c r="K6" i="4"/>
  <c r="L6" i="4"/>
  <c r="M6" i="4"/>
  <c r="N6" i="4"/>
  <c r="O6" i="4"/>
  <c r="J7" i="4"/>
  <c r="K7" i="4"/>
  <c r="L7" i="4"/>
  <c r="M7" i="4"/>
  <c r="N7" i="4"/>
  <c r="J8" i="4"/>
  <c r="K8" i="4"/>
  <c r="L8" i="4"/>
  <c r="M8" i="4"/>
  <c r="N8" i="4"/>
  <c r="J9" i="4"/>
  <c r="K9" i="4"/>
  <c r="L9" i="4"/>
  <c r="M9" i="4"/>
  <c r="N9" i="4"/>
  <c r="J10" i="4"/>
  <c r="K10" i="4"/>
  <c r="L10" i="4"/>
  <c r="M10" i="4"/>
  <c r="N10" i="4"/>
  <c r="O10" i="4"/>
  <c r="J11" i="4"/>
  <c r="K11" i="4"/>
  <c r="L11" i="4"/>
  <c r="M11" i="4"/>
  <c r="N11" i="4"/>
  <c r="J12" i="4"/>
  <c r="K12" i="4"/>
  <c r="L12" i="4"/>
  <c r="M12" i="4"/>
  <c r="N12" i="4"/>
  <c r="J13" i="4"/>
  <c r="K13" i="4"/>
  <c r="L13" i="4"/>
  <c r="M13" i="4"/>
  <c r="N13" i="4"/>
  <c r="J14" i="4"/>
  <c r="K14" i="4"/>
  <c r="L14" i="4"/>
  <c r="M14" i="4"/>
  <c r="N14" i="4"/>
  <c r="O14" i="4"/>
  <c r="J15" i="4"/>
  <c r="K15" i="4"/>
  <c r="L15" i="4"/>
  <c r="M15" i="4"/>
  <c r="N15" i="4"/>
  <c r="J16" i="4"/>
  <c r="K16" i="4"/>
  <c r="L16" i="4"/>
  <c r="M16" i="4"/>
  <c r="N16" i="4"/>
  <c r="J17" i="4"/>
  <c r="K17" i="4"/>
  <c r="L17" i="4"/>
  <c r="M17" i="4"/>
  <c r="N17" i="4"/>
  <c r="J18" i="4"/>
  <c r="K18" i="4"/>
  <c r="L18" i="4"/>
  <c r="M18" i="4"/>
  <c r="N18" i="4"/>
  <c r="J19" i="4"/>
  <c r="K19" i="4"/>
  <c r="L19" i="4"/>
  <c r="M19" i="4"/>
  <c r="N19" i="4"/>
  <c r="J20" i="4"/>
  <c r="K20" i="4"/>
  <c r="L20" i="4"/>
  <c r="M20" i="4"/>
  <c r="N20" i="4"/>
  <c r="J21" i="4"/>
  <c r="K21" i="4"/>
  <c r="L21" i="4"/>
  <c r="M21" i="4"/>
  <c r="N21" i="4"/>
  <c r="J22" i="4"/>
  <c r="K22" i="4"/>
  <c r="L22" i="4"/>
  <c r="M22" i="4"/>
  <c r="N22" i="4"/>
  <c r="J23" i="4"/>
  <c r="K23" i="4"/>
  <c r="L23" i="4"/>
  <c r="M23" i="4"/>
  <c r="N23" i="4"/>
  <c r="J24" i="4"/>
  <c r="K24" i="4"/>
  <c r="L24" i="4"/>
  <c r="M24" i="4"/>
  <c r="N24" i="4"/>
  <c r="J25" i="4"/>
  <c r="K25" i="4"/>
  <c r="L25" i="4"/>
  <c r="M25" i="4"/>
  <c r="N25" i="4"/>
  <c r="J26" i="4"/>
  <c r="K26" i="4"/>
  <c r="L26" i="4"/>
  <c r="M26" i="4"/>
  <c r="N26" i="4"/>
  <c r="J27" i="4"/>
  <c r="K27" i="4"/>
  <c r="L27" i="4"/>
  <c r="M27" i="4"/>
  <c r="N27" i="4"/>
  <c r="J28" i="4"/>
  <c r="K28" i="4"/>
  <c r="L28" i="4"/>
  <c r="M28" i="4"/>
  <c r="N28" i="4"/>
  <c r="J29" i="4"/>
  <c r="K29" i="4"/>
  <c r="L29" i="4"/>
  <c r="M29" i="4"/>
  <c r="N29" i="4"/>
  <c r="J30" i="4"/>
  <c r="K30" i="4"/>
  <c r="L30" i="4"/>
  <c r="M30" i="4"/>
  <c r="N30" i="4"/>
  <c r="O30" i="4"/>
  <c r="J31" i="4"/>
  <c r="K31" i="4"/>
  <c r="L31" i="4"/>
  <c r="M31" i="4"/>
  <c r="N31" i="4"/>
  <c r="O31" i="4"/>
  <c r="J32" i="4"/>
  <c r="K32" i="4"/>
  <c r="L32" i="4"/>
  <c r="M32" i="4"/>
  <c r="N32" i="4"/>
  <c r="J33" i="4"/>
  <c r="K33" i="4"/>
  <c r="L33" i="4"/>
  <c r="M33" i="4"/>
  <c r="N33" i="4"/>
  <c r="J34" i="4"/>
  <c r="K34" i="4"/>
  <c r="L34" i="4"/>
  <c r="M34" i="4"/>
  <c r="N34" i="4"/>
  <c r="O34" i="4"/>
  <c r="J35" i="4"/>
  <c r="K35" i="4"/>
  <c r="L35" i="4"/>
  <c r="M35" i="4"/>
  <c r="N35" i="4"/>
  <c r="O35" i="4"/>
  <c r="J36" i="4"/>
  <c r="K36" i="4"/>
  <c r="L36" i="4"/>
  <c r="M36" i="4"/>
  <c r="N36" i="4"/>
  <c r="O36" i="4"/>
  <c r="J37" i="4"/>
  <c r="K37" i="4"/>
  <c r="L37" i="4"/>
  <c r="M37" i="4"/>
  <c r="N37" i="4"/>
  <c r="J38" i="4"/>
  <c r="K38" i="4"/>
  <c r="L38" i="4"/>
  <c r="M38" i="4"/>
  <c r="N38" i="4"/>
  <c r="O38" i="4"/>
  <c r="J39" i="4"/>
  <c r="K39" i="4"/>
  <c r="L39" i="4"/>
  <c r="M39" i="4"/>
  <c r="N39" i="4"/>
  <c r="O39" i="4"/>
  <c r="J40" i="4"/>
  <c r="K40" i="4"/>
  <c r="L40" i="4"/>
  <c r="M40" i="4"/>
  <c r="N40" i="4"/>
  <c r="O40" i="4"/>
  <c r="J41" i="4"/>
  <c r="K41" i="4"/>
  <c r="L41" i="4"/>
  <c r="M41" i="4"/>
  <c r="N41" i="4"/>
  <c r="J42" i="4"/>
  <c r="K42" i="4"/>
  <c r="L42" i="4"/>
  <c r="M42" i="4"/>
  <c r="N42" i="4"/>
  <c r="O42" i="4"/>
  <c r="J43" i="4"/>
  <c r="K43" i="4"/>
  <c r="L43" i="4"/>
  <c r="M43" i="4"/>
  <c r="N43" i="4"/>
  <c r="O43" i="4"/>
  <c r="FQ4" i="4"/>
  <c r="FQ5" i="4"/>
  <c r="FQ6" i="4"/>
  <c r="FQ7" i="4"/>
  <c r="FQ8" i="4"/>
  <c r="FQ9" i="4"/>
  <c r="FQ10" i="4"/>
  <c r="FQ11" i="4"/>
  <c r="FQ12" i="4"/>
  <c r="FQ13" i="4"/>
  <c r="FQ14" i="4"/>
  <c r="FQ15" i="4"/>
  <c r="FQ16" i="4"/>
  <c r="FQ17" i="4"/>
  <c r="FQ18" i="4"/>
  <c r="FQ19" i="4"/>
  <c r="FQ20" i="4"/>
  <c r="FQ21" i="4"/>
  <c r="FQ22" i="4"/>
  <c r="FQ23" i="4"/>
  <c r="FQ24" i="4"/>
  <c r="FQ25" i="4"/>
  <c r="FQ26" i="4"/>
  <c r="FQ27" i="4"/>
  <c r="FQ28" i="4"/>
  <c r="FQ29" i="4"/>
  <c r="FQ30" i="4"/>
  <c r="FQ31" i="4"/>
  <c r="FQ32" i="4"/>
  <c r="FQ33" i="4"/>
  <c r="FQ34" i="4"/>
  <c r="FQ35" i="4"/>
  <c r="FQ36" i="4"/>
  <c r="FQ37" i="4"/>
  <c r="FQ38" i="4"/>
  <c r="FQ39" i="4"/>
  <c r="FQ40" i="4"/>
  <c r="FQ41" i="4"/>
  <c r="FQ42" i="4"/>
  <c r="FQ43" i="4"/>
  <c r="FQ3" i="4"/>
  <c r="EX4" i="4"/>
  <c r="EX5" i="4"/>
  <c r="EX6" i="4"/>
  <c r="EX7" i="4"/>
  <c r="EX8" i="4"/>
  <c r="EX9" i="4"/>
  <c r="EX10" i="4"/>
  <c r="EX11" i="4"/>
  <c r="EX12" i="4"/>
  <c r="EX13" i="4"/>
  <c r="EX14" i="4"/>
  <c r="EX15" i="4"/>
  <c r="EX16" i="4"/>
  <c r="EX17" i="4"/>
  <c r="EX18" i="4"/>
  <c r="EX19" i="4"/>
  <c r="EX20" i="4"/>
  <c r="EX21" i="4"/>
  <c r="EX22" i="4"/>
  <c r="EX23" i="4"/>
  <c r="EX24" i="4"/>
  <c r="EX25" i="4"/>
  <c r="EX26" i="4"/>
  <c r="EX27" i="4"/>
  <c r="EX28" i="4"/>
  <c r="EX29" i="4"/>
  <c r="EX30" i="4"/>
  <c r="EX31" i="4"/>
  <c r="EX32" i="4"/>
  <c r="EX33" i="4"/>
  <c r="EX34" i="4"/>
  <c r="EX35" i="4"/>
  <c r="EX36" i="4"/>
  <c r="EX37" i="4"/>
  <c r="EX38" i="4"/>
  <c r="EX39" i="4"/>
  <c r="EX40" i="4"/>
  <c r="EX41" i="4"/>
  <c r="EX42" i="4"/>
  <c r="EX43" i="4"/>
  <c r="EX3" i="4"/>
  <c r="EE4" i="4"/>
  <c r="EE5" i="4"/>
  <c r="EE6" i="4"/>
  <c r="EE7" i="4"/>
  <c r="EE8" i="4"/>
  <c r="EE9" i="4"/>
  <c r="EE10" i="4"/>
  <c r="EE11" i="4"/>
  <c r="EE12" i="4"/>
  <c r="EE13" i="4"/>
  <c r="EE14" i="4"/>
  <c r="EE15" i="4"/>
  <c r="EE16" i="4"/>
  <c r="EE17" i="4"/>
  <c r="EE18" i="4"/>
  <c r="EE19" i="4"/>
  <c r="EE20" i="4"/>
  <c r="EE21" i="4"/>
  <c r="EE22" i="4"/>
  <c r="EE23" i="4"/>
  <c r="EE24" i="4"/>
  <c r="EE25" i="4"/>
  <c r="EE26" i="4"/>
  <c r="EE27" i="4"/>
  <c r="EE28" i="4"/>
  <c r="EE29" i="4"/>
  <c r="EE30" i="4"/>
  <c r="EE31" i="4"/>
  <c r="EE32" i="4"/>
  <c r="EE33" i="4"/>
  <c r="EE34" i="4"/>
  <c r="EE35" i="4"/>
  <c r="EE36" i="4"/>
  <c r="EE37" i="4"/>
  <c r="EE38" i="4"/>
  <c r="EE39" i="4"/>
  <c r="EE40" i="4"/>
  <c r="EE41" i="4"/>
  <c r="EE42" i="4"/>
  <c r="EE43" i="4"/>
  <c r="EE3" i="4"/>
  <c r="DL4" i="4"/>
  <c r="DL5" i="4"/>
  <c r="DL6" i="4"/>
  <c r="DL7" i="4"/>
  <c r="DL8" i="4"/>
  <c r="DL9" i="4"/>
  <c r="DL10" i="4"/>
  <c r="DL11" i="4"/>
  <c r="DL12" i="4"/>
  <c r="DL13" i="4"/>
  <c r="DL14" i="4"/>
  <c r="DL15" i="4"/>
  <c r="DL16" i="4"/>
  <c r="DL17" i="4"/>
  <c r="DL18" i="4"/>
  <c r="DL19" i="4"/>
  <c r="DL20" i="4"/>
  <c r="DL21" i="4"/>
  <c r="DL22" i="4"/>
  <c r="DL23" i="4"/>
  <c r="DL24" i="4"/>
  <c r="DL25" i="4"/>
  <c r="DL26" i="4"/>
  <c r="DL27" i="4"/>
  <c r="DL28" i="4"/>
  <c r="DL29" i="4"/>
  <c r="DL30" i="4"/>
  <c r="DL31" i="4"/>
  <c r="DL32" i="4"/>
  <c r="DL33" i="4"/>
  <c r="DL34" i="4"/>
  <c r="DL35" i="4"/>
  <c r="DL36" i="4"/>
  <c r="DL37" i="4"/>
  <c r="DL38" i="4"/>
  <c r="DL39" i="4"/>
  <c r="DL40" i="4"/>
  <c r="DL41" i="4"/>
  <c r="DL42" i="4"/>
  <c r="DL43" i="4"/>
  <c r="DL3" i="4"/>
  <c r="CS4" i="4"/>
  <c r="CS5" i="4"/>
  <c r="CS6" i="4"/>
  <c r="CS7" i="4"/>
  <c r="CS8" i="4"/>
  <c r="CS9" i="4"/>
  <c r="CS10" i="4"/>
  <c r="CS11" i="4"/>
  <c r="CS12" i="4"/>
  <c r="CS13" i="4"/>
  <c r="CS14" i="4"/>
  <c r="CS15" i="4"/>
  <c r="CS16" i="4"/>
  <c r="CS17" i="4"/>
  <c r="CS18" i="4"/>
  <c r="CS19" i="4"/>
  <c r="CS20" i="4"/>
  <c r="CS21" i="4"/>
  <c r="CS22" i="4"/>
  <c r="CS23" i="4"/>
  <c r="CS24" i="4"/>
  <c r="CS25" i="4"/>
  <c r="CS26" i="4"/>
  <c r="CS27" i="4"/>
  <c r="CS28" i="4"/>
  <c r="CS29" i="4"/>
  <c r="CS30" i="4"/>
  <c r="CS31" i="4"/>
  <c r="CS32" i="4"/>
  <c r="CS33" i="4"/>
  <c r="CS34" i="4"/>
  <c r="CS35" i="4"/>
  <c r="CS36" i="4"/>
  <c r="CS37" i="4"/>
  <c r="CS38" i="4"/>
  <c r="CS39" i="4"/>
  <c r="CS40" i="4"/>
  <c r="CS41" i="4"/>
  <c r="CS42" i="4"/>
  <c r="CS43" i="4"/>
  <c r="CS3" i="4"/>
  <c r="BZ4" i="4"/>
  <c r="BZ5" i="4"/>
  <c r="BZ6" i="4"/>
  <c r="BZ7" i="4"/>
  <c r="BZ8" i="4"/>
  <c r="BZ9" i="4"/>
  <c r="BZ10" i="4"/>
  <c r="BZ11" i="4"/>
  <c r="BZ12" i="4"/>
  <c r="BZ13" i="4"/>
  <c r="BZ14" i="4"/>
  <c r="BZ15" i="4"/>
  <c r="BZ16" i="4"/>
  <c r="BZ17" i="4"/>
  <c r="BZ18" i="4"/>
  <c r="BZ19" i="4"/>
  <c r="BZ20" i="4"/>
  <c r="BZ21" i="4"/>
  <c r="BZ22" i="4"/>
  <c r="BZ23" i="4"/>
  <c r="BZ24" i="4"/>
  <c r="BZ25" i="4"/>
  <c r="BZ26" i="4"/>
  <c r="BZ27" i="4"/>
  <c r="BZ28" i="4"/>
  <c r="BZ29" i="4"/>
  <c r="BZ30" i="4"/>
  <c r="BZ31" i="4"/>
  <c r="BZ32" i="4"/>
  <c r="BZ33" i="4"/>
  <c r="BZ34" i="4"/>
  <c r="BZ35" i="4"/>
  <c r="BZ36" i="4"/>
  <c r="BZ37" i="4"/>
  <c r="BZ38" i="4"/>
  <c r="BZ39" i="4"/>
  <c r="BZ40" i="4"/>
  <c r="BZ41" i="4"/>
  <c r="BZ42" i="4"/>
  <c r="BZ43" i="4"/>
  <c r="BZ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3" i="4"/>
  <c r="AN4" i="4"/>
  <c r="AN5" i="4"/>
  <c r="AN6" i="4"/>
  <c r="AN7" i="4"/>
  <c r="AN8" i="4"/>
  <c r="AN9" i="4"/>
  <c r="AN10" i="4"/>
  <c r="AN11" i="4"/>
  <c r="AN12" i="4"/>
  <c r="AN13" i="4"/>
  <c r="AN14" i="4"/>
  <c r="AN15" i="4"/>
  <c r="AN16" i="4"/>
  <c r="AN17" i="4"/>
  <c r="AN18" i="4"/>
  <c r="AN19" i="4"/>
  <c r="AN20" i="4"/>
  <c r="AN21" i="4"/>
  <c r="AN22" i="4"/>
  <c r="AN23" i="4"/>
  <c r="AN24" i="4"/>
  <c r="AN25" i="4"/>
  <c r="AN26" i="4"/>
  <c r="AN27" i="4"/>
  <c r="AN28" i="4"/>
  <c r="AN29" i="4"/>
  <c r="AN30" i="4"/>
  <c r="AN31" i="4"/>
  <c r="AN32" i="4"/>
  <c r="AN33" i="4"/>
  <c r="AN34" i="4"/>
  <c r="AN35" i="4"/>
  <c r="AN36" i="4"/>
  <c r="AN37" i="4"/>
  <c r="AN38" i="4"/>
  <c r="AN39" i="4"/>
  <c r="AN40" i="4"/>
  <c r="AN41" i="4"/>
  <c r="AN42" i="4"/>
  <c r="AN43" i="4"/>
  <c r="AN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3" i="4"/>
  <c r="FR4" i="4"/>
  <c r="FS4" i="4"/>
  <c r="FT4" i="4"/>
  <c r="FU4" i="4"/>
  <c r="FV4" i="4"/>
  <c r="FW4" i="4"/>
  <c r="FX4" i="4"/>
  <c r="GE4" i="4"/>
  <c r="GF4" i="4"/>
  <c r="GG4" i="4"/>
  <c r="GH4" i="4"/>
  <c r="FR5" i="4"/>
  <c r="FS5" i="4"/>
  <c r="FT5" i="4"/>
  <c r="FU5" i="4"/>
  <c r="FV5" i="4"/>
  <c r="FW5" i="4"/>
  <c r="FX5" i="4"/>
  <c r="GE5" i="4"/>
  <c r="GF5" i="4"/>
  <c r="GG5" i="4"/>
  <c r="GH5" i="4"/>
  <c r="FR6" i="4"/>
  <c r="FS6" i="4"/>
  <c r="FT6" i="4"/>
  <c r="FU6" i="4"/>
  <c r="FV6" i="4"/>
  <c r="FW6" i="4"/>
  <c r="FX6" i="4"/>
  <c r="GE6" i="4"/>
  <c r="GF6" i="4"/>
  <c r="GG6" i="4"/>
  <c r="GH6" i="4"/>
  <c r="FR7" i="4"/>
  <c r="FS7" i="4"/>
  <c r="FT7" i="4"/>
  <c r="FU7" i="4"/>
  <c r="FV7" i="4"/>
  <c r="FW7" i="4"/>
  <c r="FX7" i="4"/>
  <c r="GE7" i="4"/>
  <c r="GF7" i="4"/>
  <c r="GG7" i="4"/>
  <c r="GH7" i="4"/>
  <c r="FR8" i="4"/>
  <c r="FS8" i="4"/>
  <c r="FT8" i="4"/>
  <c r="FU8" i="4"/>
  <c r="FV8" i="4"/>
  <c r="FW8" i="4"/>
  <c r="FX8" i="4"/>
  <c r="GE8" i="4"/>
  <c r="GF8" i="4"/>
  <c r="GG8" i="4"/>
  <c r="GH8" i="4"/>
  <c r="FR9" i="4"/>
  <c r="FS9" i="4"/>
  <c r="FT9" i="4"/>
  <c r="FU9" i="4"/>
  <c r="FV9" i="4"/>
  <c r="FW9" i="4"/>
  <c r="FX9" i="4"/>
  <c r="GE9" i="4"/>
  <c r="GF9" i="4"/>
  <c r="GG9" i="4"/>
  <c r="GH9" i="4"/>
  <c r="FR10" i="4"/>
  <c r="FS10" i="4"/>
  <c r="FT10" i="4"/>
  <c r="FU10" i="4"/>
  <c r="FV10" i="4"/>
  <c r="FW10" i="4"/>
  <c r="FX10" i="4"/>
  <c r="GE10" i="4"/>
  <c r="GF10" i="4"/>
  <c r="GG10" i="4"/>
  <c r="GH10" i="4"/>
  <c r="FR11" i="4"/>
  <c r="FS11" i="4"/>
  <c r="FT11" i="4"/>
  <c r="FU11" i="4"/>
  <c r="FV11" i="4"/>
  <c r="FW11" i="4"/>
  <c r="FX11" i="4"/>
  <c r="GE11" i="4"/>
  <c r="GF11" i="4"/>
  <c r="GG11" i="4"/>
  <c r="GH11" i="4"/>
  <c r="FR12" i="4"/>
  <c r="FS12" i="4"/>
  <c r="FT12" i="4"/>
  <c r="FU12" i="4"/>
  <c r="FV12" i="4"/>
  <c r="FW12" i="4"/>
  <c r="FX12" i="4"/>
  <c r="GE12" i="4"/>
  <c r="GF12" i="4"/>
  <c r="GG12" i="4"/>
  <c r="GH12" i="4"/>
  <c r="FR13" i="4"/>
  <c r="FS13" i="4"/>
  <c r="FT13" i="4"/>
  <c r="FU13" i="4"/>
  <c r="FV13" i="4"/>
  <c r="FW13" i="4"/>
  <c r="FX13" i="4"/>
  <c r="GE13" i="4"/>
  <c r="GF13" i="4"/>
  <c r="GG13" i="4"/>
  <c r="GH13" i="4"/>
  <c r="FR14" i="4"/>
  <c r="FS14" i="4"/>
  <c r="FT14" i="4"/>
  <c r="FU14" i="4"/>
  <c r="FV14" i="4"/>
  <c r="FW14" i="4"/>
  <c r="FX14" i="4"/>
  <c r="GE14" i="4"/>
  <c r="GF14" i="4"/>
  <c r="GG14" i="4"/>
  <c r="GH14" i="4"/>
  <c r="FR15" i="4"/>
  <c r="FS15" i="4"/>
  <c r="FT15" i="4"/>
  <c r="FU15" i="4"/>
  <c r="FV15" i="4"/>
  <c r="FW15" i="4"/>
  <c r="FX15" i="4"/>
  <c r="GE15" i="4"/>
  <c r="GF15" i="4"/>
  <c r="GG15" i="4"/>
  <c r="GH15" i="4"/>
  <c r="FR16" i="4"/>
  <c r="FS16" i="4"/>
  <c r="FT16" i="4"/>
  <c r="FU16" i="4"/>
  <c r="FV16" i="4"/>
  <c r="FW16" i="4"/>
  <c r="FX16" i="4"/>
  <c r="GE16" i="4"/>
  <c r="GF16" i="4"/>
  <c r="GG16" i="4"/>
  <c r="GH16" i="4"/>
  <c r="FR17" i="4"/>
  <c r="FS17" i="4"/>
  <c r="FT17" i="4"/>
  <c r="FU17" i="4"/>
  <c r="FV17" i="4"/>
  <c r="FW17" i="4"/>
  <c r="FX17" i="4"/>
  <c r="GE17" i="4"/>
  <c r="GF17" i="4"/>
  <c r="GG17" i="4"/>
  <c r="GH17" i="4"/>
  <c r="FR18" i="4"/>
  <c r="FS18" i="4"/>
  <c r="FT18" i="4"/>
  <c r="FU18" i="4"/>
  <c r="FV18" i="4"/>
  <c r="FW18" i="4"/>
  <c r="FX18" i="4"/>
  <c r="GE18" i="4"/>
  <c r="GF18" i="4"/>
  <c r="GG18" i="4"/>
  <c r="GH18" i="4"/>
  <c r="FR19" i="4"/>
  <c r="FS19" i="4"/>
  <c r="FT19" i="4"/>
  <c r="FU19" i="4"/>
  <c r="FV19" i="4"/>
  <c r="FW19" i="4"/>
  <c r="FX19" i="4"/>
  <c r="GE19" i="4"/>
  <c r="GF19" i="4"/>
  <c r="GG19" i="4"/>
  <c r="GH19" i="4"/>
  <c r="FR20" i="4"/>
  <c r="FS20" i="4"/>
  <c r="FT20" i="4"/>
  <c r="FU20" i="4"/>
  <c r="FV20" i="4"/>
  <c r="FW20" i="4"/>
  <c r="FX20" i="4"/>
  <c r="GE20" i="4"/>
  <c r="GF20" i="4"/>
  <c r="GG20" i="4"/>
  <c r="GH20" i="4"/>
  <c r="FR21" i="4"/>
  <c r="FS21" i="4"/>
  <c r="FT21" i="4"/>
  <c r="FU21" i="4"/>
  <c r="FV21" i="4"/>
  <c r="FW21" i="4"/>
  <c r="FX21" i="4"/>
  <c r="GE21" i="4"/>
  <c r="GF21" i="4"/>
  <c r="GG21" i="4"/>
  <c r="GH21" i="4"/>
  <c r="FR22" i="4"/>
  <c r="FS22" i="4"/>
  <c r="FT22" i="4"/>
  <c r="FU22" i="4"/>
  <c r="FV22" i="4"/>
  <c r="FW22" i="4"/>
  <c r="FX22" i="4"/>
  <c r="GE22" i="4"/>
  <c r="GF22" i="4"/>
  <c r="GG22" i="4"/>
  <c r="GH22" i="4"/>
  <c r="FR23" i="4"/>
  <c r="FS23" i="4"/>
  <c r="FT23" i="4"/>
  <c r="FU23" i="4"/>
  <c r="FV23" i="4"/>
  <c r="FW23" i="4"/>
  <c r="FX23" i="4"/>
  <c r="GE23" i="4"/>
  <c r="GF23" i="4"/>
  <c r="GG23" i="4"/>
  <c r="GH23" i="4"/>
  <c r="FR24" i="4"/>
  <c r="FS24" i="4"/>
  <c r="FT24" i="4"/>
  <c r="FU24" i="4"/>
  <c r="FV24" i="4"/>
  <c r="FW24" i="4"/>
  <c r="FX24" i="4"/>
  <c r="GE24" i="4"/>
  <c r="GF24" i="4"/>
  <c r="GG24" i="4"/>
  <c r="GH24" i="4"/>
  <c r="FR25" i="4"/>
  <c r="FS25" i="4"/>
  <c r="FT25" i="4"/>
  <c r="FU25" i="4"/>
  <c r="FV25" i="4"/>
  <c r="FW25" i="4"/>
  <c r="FX25" i="4"/>
  <c r="GE25" i="4"/>
  <c r="GF25" i="4"/>
  <c r="GG25" i="4"/>
  <c r="GH25" i="4"/>
  <c r="FR26" i="4"/>
  <c r="FS26" i="4"/>
  <c r="FT26" i="4"/>
  <c r="FU26" i="4"/>
  <c r="FV26" i="4"/>
  <c r="FW26" i="4"/>
  <c r="FX26" i="4"/>
  <c r="GE26" i="4"/>
  <c r="GF26" i="4"/>
  <c r="GG26" i="4"/>
  <c r="GH26" i="4"/>
  <c r="FR27" i="4"/>
  <c r="FS27" i="4"/>
  <c r="FT27" i="4"/>
  <c r="FU27" i="4"/>
  <c r="FV27" i="4"/>
  <c r="FW27" i="4"/>
  <c r="FX27" i="4"/>
  <c r="GE27" i="4"/>
  <c r="GF27" i="4"/>
  <c r="GG27" i="4"/>
  <c r="GH27" i="4"/>
  <c r="FR28" i="4"/>
  <c r="FS28" i="4"/>
  <c r="FT28" i="4"/>
  <c r="FU28" i="4"/>
  <c r="FV28" i="4"/>
  <c r="FW28" i="4"/>
  <c r="FX28" i="4"/>
  <c r="GE28" i="4"/>
  <c r="GF28" i="4"/>
  <c r="GG28" i="4"/>
  <c r="GH28" i="4"/>
  <c r="FR29" i="4"/>
  <c r="FS29" i="4"/>
  <c r="FT29" i="4"/>
  <c r="FU29" i="4"/>
  <c r="FV29" i="4"/>
  <c r="FW29" i="4"/>
  <c r="FX29" i="4"/>
  <c r="GE29" i="4"/>
  <c r="GF29" i="4"/>
  <c r="GG29" i="4"/>
  <c r="GH29" i="4"/>
  <c r="FR30" i="4"/>
  <c r="FS30" i="4"/>
  <c r="FT30" i="4"/>
  <c r="FU30" i="4"/>
  <c r="FV30" i="4"/>
  <c r="FW30" i="4"/>
  <c r="FX30" i="4"/>
  <c r="GE30" i="4"/>
  <c r="GF30" i="4"/>
  <c r="GG30" i="4"/>
  <c r="GH30" i="4"/>
  <c r="FR31" i="4"/>
  <c r="FS31" i="4"/>
  <c r="FT31" i="4"/>
  <c r="FU31" i="4"/>
  <c r="FV31" i="4"/>
  <c r="FW31" i="4"/>
  <c r="FX31" i="4"/>
  <c r="GE31" i="4"/>
  <c r="GF31" i="4"/>
  <c r="GG31" i="4"/>
  <c r="GH31" i="4"/>
  <c r="FR32" i="4"/>
  <c r="FS32" i="4"/>
  <c r="FT32" i="4"/>
  <c r="FU32" i="4"/>
  <c r="FV32" i="4"/>
  <c r="FW32" i="4"/>
  <c r="FX32" i="4"/>
  <c r="GE32" i="4"/>
  <c r="GF32" i="4"/>
  <c r="GG32" i="4"/>
  <c r="GH32" i="4"/>
  <c r="FR33" i="4"/>
  <c r="FS33" i="4"/>
  <c r="FT33" i="4"/>
  <c r="FU33" i="4"/>
  <c r="FV33" i="4"/>
  <c r="FW33" i="4"/>
  <c r="FX33" i="4"/>
  <c r="GE33" i="4"/>
  <c r="GF33" i="4"/>
  <c r="GG33" i="4"/>
  <c r="GH33" i="4"/>
  <c r="FR34" i="4"/>
  <c r="FS34" i="4"/>
  <c r="FT34" i="4"/>
  <c r="FU34" i="4"/>
  <c r="FV34" i="4"/>
  <c r="FW34" i="4"/>
  <c r="FX34" i="4"/>
  <c r="GE34" i="4"/>
  <c r="GF34" i="4"/>
  <c r="GG34" i="4"/>
  <c r="GH34" i="4"/>
  <c r="FR35" i="4"/>
  <c r="FS35" i="4"/>
  <c r="FT35" i="4"/>
  <c r="FU35" i="4"/>
  <c r="FV35" i="4"/>
  <c r="FW35" i="4"/>
  <c r="FX35" i="4"/>
  <c r="GE35" i="4"/>
  <c r="GF35" i="4"/>
  <c r="GG35" i="4"/>
  <c r="GH35" i="4"/>
  <c r="FR36" i="4"/>
  <c r="FS36" i="4"/>
  <c r="FT36" i="4"/>
  <c r="FU36" i="4"/>
  <c r="FV36" i="4"/>
  <c r="FW36" i="4"/>
  <c r="FX36" i="4"/>
  <c r="GE36" i="4"/>
  <c r="GF36" i="4"/>
  <c r="GG36" i="4"/>
  <c r="GH36" i="4"/>
  <c r="FR37" i="4"/>
  <c r="FS37" i="4"/>
  <c r="FT37" i="4"/>
  <c r="FU37" i="4"/>
  <c r="FV37" i="4"/>
  <c r="FW37" i="4"/>
  <c r="FX37" i="4"/>
  <c r="GE37" i="4"/>
  <c r="GF37" i="4"/>
  <c r="GG37" i="4"/>
  <c r="GH37" i="4"/>
  <c r="FR38" i="4"/>
  <c r="FS38" i="4"/>
  <c r="FT38" i="4"/>
  <c r="FU38" i="4"/>
  <c r="FV38" i="4"/>
  <c r="FW38" i="4"/>
  <c r="FX38" i="4"/>
  <c r="GE38" i="4"/>
  <c r="GF38" i="4"/>
  <c r="GG38" i="4"/>
  <c r="GH38" i="4"/>
  <c r="FR39" i="4"/>
  <c r="FS39" i="4"/>
  <c r="FT39" i="4"/>
  <c r="FU39" i="4"/>
  <c r="FV39" i="4"/>
  <c r="FW39" i="4"/>
  <c r="FX39" i="4"/>
  <c r="GE39" i="4"/>
  <c r="GF39" i="4"/>
  <c r="GG39" i="4"/>
  <c r="GH39" i="4"/>
  <c r="FR40" i="4"/>
  <c r="FS40" i="4"/>
  <c r="FT40" i="4"/>
  <c r="FU40" i="4"/>
  <c r="FV40" i="4"/>
  <c r="FW40" i="4"/>
  <c r="FX40" i="4"/>
  <c r="GE40" i="4"/>
  <c r="GF40" i="4"/>
  <c r="GG40" i="4"/>
  <c r="GH40" i="4"/>
  <c r="FR41" i="4"/>
  <c r="FS41" i="4"/>
  <c r="FT41" i="4"/>
  <c r="FU41" i="4"/>
  <c r="FV41" i="4"/>
  <c r="FW41" i="4"/>
  <c r="FX41" i="4"/>
  <c r="GE41" i="4"/>
  <c r="GF41" i="4"/>
  <c r="GG41" i="4"/>
  <c r="GH41" i="4"/>
  <c r="FR42" i="4"/>
  <c r="FS42" i="4"/>
  <c r="FT42" i="4"/>
  <c r="FU42" i="4"/>
  <c r="FV42" i="4"/>
  <c r="FW42" i="4"/>
  <c r="FX42" i="4"/>
  <c r="GE42" i="4"/>
  <c r="GF42" i="4"/>
  <c r="GG42" i="4"/>
  <c r="GH42" i="4"/>
  <c r="FR43" i="4"/>
  <c r="FS43" i="4"/>
  <c r="FT43" i="4"/>
  <c r="FU43" i="4"/>
  <c r="FV43" i="4"/>
  <c r="FW43" i="4"/>
  <c r="FX43" i="4"/>
  <c r="GE43" i="4"/>
  <c r="GF43" i="4"/>
  <c r="GG43" i="4"/>
  <c r="GH43" i="4"/>
  <c r="FS3" i="4"/>
  <c r="FT3" i="4"/>
  <c r="FU3" i="4"/>
  <c r="FV3" i="4"/>
  <c r="FW3" i="4"/>
  <c r="FX3" i="4"/>
  <c r="GE3" i="4"/>
  <c r="GF3" i="4"/>
  <c r="GG3" i="4"/>
  <c r="GH3" i="4"/>
  <c r="FR3" i="4"/>
  <c r="EY4" i="4"/>
  <c r="EZ4" i="4"/>
  <c r="FA4" i="4"/>
  <c r="FB4" i="4"/>
  <c r="FC4" i="4"/>
  <c r="FD4" i="4"/>
  <c r="FE4" i="4"/>
  <c r="FL4" i="4"/>
  <c r="FM4" i="4"/>
  <c r="FN4" i="4"/>
  <c r="FO4" i="4"/>
  <c r="EY5" i="4"/>
  <c r="EZ5" i="4"/>
  <c r="FA5" i="4"/>
  <c r="FB5" i="4"/>
  <c r="FC5" i="4"/>
  <c r="FD5" i="4"/>
  <c r="FE5" i="4"/>
  <c r="FL5" i="4"/>
  <c r="FM5" i="4"/>
  <c r="FN5" i="4"/>
  <c r="FO5" i="4"/>
  <c r="EY6" i="4"/>
  <c r="EZ6" i="4"/>
  <c r="FA6" i="4"/>
  <c r="FB6" i="4"/>
  <c r="FC6" i="4"/>
  <c r="FD6" i="4"/>
  <c r="FE6" i="4"/>
  <c r="FL6" i="4"/>
  <c r="FM6" i="4"/>
  <c r="FN6" i="4"/>
  <c r="FO6" i="4"/>
  <c r="EY7" i="4"/>
  <c r="EZ7" i="4"/>
  <c r="FA7" i="4"/>
  <c r="FB7" i="4"/>
  <c r="FC7" i="4"/>
  <c r="FD7" i="4"/>
  <c r="FE7" i="4"/>
  <c r="FL7" i="4"/>
  <c r="FM7" i="4"/>
  <c r="FN7" i="4"/>
  <c r="FO7" i="4"/>
  <c r="EY8" i="4"/>
  <c r="EZ8" i="4"/>
  <c r="FA8" i="4"/>
  <c r="FB8" i="4"/>
  <c r="FC8" i="4"/>
  <c r="FD8" i="4"/>
  <c r="FE8" i="4"/>
  <c r="FL8" i="4"/>
  <c r="FM8" i="4"/>
  <c r="FN8" i="4"/>
  <c r="FO8" i="4"/>
  <c r="EY9" i="4"/>
  <c r="EZ9" i="4"/>
  <c r="FA9" i="4"/>
  <c r="FB9" i="4"/>
  <c r="FC9" i="4"/>
  <c r="FD9" i="4"/>
  <c r="FE9" i="4"/>
  <c r="FL9" i="4"/>
  <c r="FM9" i="4"/>
  <c r="FN9" i="4"/>
  <c r="FO9" i="4"/>
  <c r="EY10" i="4"/>
  <c r="EZ10" i="4"/>
  <c r="FA10" i="4"/>
  <c r="FB10" i="4"/>
  <c r="FC10" i="4"/>
  <c r="FD10" i="4"/>
  <c r="FE10" i="4"/>
  <c r="FL10" i="4"/>
  <c r="FM10" i="4"/>
  <c r="FN10" i="4"/>
  <c r="FO10" i="4"/>
  <c r="EY11" i="4"/>
  <c r="EZ11" i="4"/>
  <c r="FA11" i="4"/>
  <c r="FB11" i="4"/>
  <c r="FC11" i="4"/>
  <c r="FD11" i="4"/>
  <c r="FE11" i="4"/>
  <c r="FL11" i="4"/>
  <c r="FM11" i="4"/>
  <c r="FN11" i="4"/>
  <c r="FO11" i="4"/>
  <c r="EY12" i="4"/>
  <c r="EZ12" i="4"/>
  <c r="FA12" i="4"/>
  <c r="FB12" i="4"/>
  <c r="FC12" i="4"/>
  <c r="FD12" i="4"/>
  <c r="FE12" i="4"/>
  <c r="FL12" i="4"/>
  <c r="FM12" i="4"/>
  <c r="FN12" i="4"/>
  <c r="FO12" i="4"/>
  <c r="EY13" i="4"/>
  <c r="EZ13" i="4"/>
  <c r="FA13" i="4"/>
  <c r="FB13" i="4"/>
  <c r="FC13" i="4"/>
  <c r="FD13" i="4"/>
  <c r="FE13" i="4"/>
  <c r="FL13" i="4"/>
  <c r="FM13" i="4"/>
  <c r="FN13" i="4"/>
  <c r="FO13" i="4"/>
  <c r="EY14" i="4"/>
  <c r="EZ14" i="4"/>
  <c r="FA14" i="4"/>
  <c r="FB14" i="4"/>
  <c r="FC14" i="4"/>
  <c r="FD14" i="4"/>
  <c r="FE14" i="4"/>
  <c r="FL14" i="4"/>
  <c r="FM14" i="4"/>
  <c r="FN14" i="4"/>
  <c r="FO14" i="4"/>
  <c r="EY15" i="4"/>
  <c r="EZ15" i="4"/>
  <c r="FA15" i="4"/>
  <c r="FB15" i="4"/>
  <c r="FC15" i="4"/>
  <c r="FD15" i="4"/>
  <c r="FE15" i="4"/>
  <c r="FL15" i="4"/>
  <c r="FM15" i="4"/>
  <c r="FN15" i="4"/>
  <c r="FO15" i="4"/>
  <c r="EY16" i="4"/>
  <c r="EZ16" i="4"/>
  <c r="FA16" i="4"/>
  <c r="FB16" i="4"/>
  <c r="FC16" i="4"/>
  <c r="FD16" i="4"/>
  <c r="FE16" i="4"/>
  <c r="FL16" i="4"/>
  <c r="FM16" i="4"/>
  <c r="FN16" i="4"/>
  <c r="FO16" i="4"/>
  <c r="EY17" i="4"/>
  <c r="EZ17" i="4"/>
  <c r="FA17" i="4"/>
  <c r="FB17" i="4"/>
  <c r="FC17" i="4"/>
  <c r="FD17" i="4"/>
  <c r="FE17" i="4"/>
  <c r="FL17" i="4"/>
  <c r="FM17" i="4"/>
  <c r="FN17" i="4"/>
  <c r="FO17" i="4"/>
  <c r="EY18" i="4"/>
  <c r="EZ18" i="4"/>
  <c r="FA18" i="4"/>
  <c r="FB18" i="4"/>
  <c r="FC18" i="4"/>
  <c r="FD18" i="4"/>
  <c r="FE18" i="4"/>
  <c r="FL18" i="4"/>
  <c r="FM18" i="4"/>
  <c r="FN18" i="4"/>
  <c r="FO18" i="4"/>
  <c r="EY19" i="4"/>
  <c r="EZ19" i="4"/>
  <c r="FA19" i="4"/>
  <c r="FB19" i="4"/>
  <c r="FC19" i="4"/>
  <c r="FD19" i="4"/>
  <c r="FE19" i="4"/>
  <c r="FL19" i="4"/>
  <c r="FM19" i="4"/>
  <c r="FN19" i="4"/>
  <c r="FO19" i="4"/>
  <c r="EY20" i="4"/>
  <c r="EZ20" i="4"/>
  <c r="FA20" i="4"/>
  <c r="FB20" i="4"/>
  <c r="FC20" i="4"/>
  <c r="FD20" i="4"/>
  <c r="FE20" i="4"/>
  <c r="FL20" i="4"/>
  <c r="FM20" i="4"/>
  <c r="FN20" i="4"/>
  <c r="FO20" i="4"/>
  <c r="EY21" i="4"/>
  <c r="EZ21" i="4"/>
  <c r="FA21" i="4"/>
  <c r="FB21" i="4"/>
  <c r="FC21" i="4"/>
  <c r="FD21" i="4"/>
  <c r="FE21" i="4"/>
  <c r="FL21" i="4"/>
  <c r="FM21" i="4"/>
  <c r="FN21" i="4"/>
  <c r="FO21" i="4"/>
  <c r="EY22" i="4"/>
  <c r="EZ22" i="4"/>
  <c r="FA22" i="4"/>
  <c r="FB22" i="4"/>
  <c r="FC22" i="4"/>
  <c r="FD22" i="4"/>
  <c r="FE22" i="4"/>
  <c r="FL22" i="4"/>
  <c r="FM22" i="4"/>
  <c r="FN22" i="4"/>
  <c r="FO22" i="4"/>
  <c r="EY23" i="4"/>
  <c r="EZ23" i="4"/>
  <c r="FA23" i="4"/>
  <c r="FB23" i="4"/>
  <c r="FC23" i="4"/>
  <c r="FD23" i="4"/>
  <c r="FE23" i="4"/>
  <c r="FL23" i="4"/>
  <c r="FM23" i="4"/>
  <c r="FN23" i="4"/>
  <c r="FO23" i="4"/>
  <c r="EY24" i="4"/>
  <c r="EZ24" i="4"/>
  <c r="FA24" i="4"/>
  <c r="FB24" i="4"/>
  <c r="FC24" i="4"/>
  <c r="FD24" i="4"/>
  <c r="FE24" i="4"/>
  <c r="FL24" i="4"/>
  <c r="FM24" i="4"/>
  <c r="FN24" i="4"/>
  <c r="FO24" i="4"/>
  <c r="EY25" i="4"/>
  <c r="EZ25" i="4"/>
  <c r="FA25" i="4"/>
  <c r="FB25" i="4"/>
  <c r="FC25" i="4"/>
  <c r="FD25" i="4"/>
  <c r="FE25" i="4"/>
  <c r="FL25" i="4"/>
  <c r="FM25" i="4"/>
  <c r="FN25" i="4"/>
  <c r="FO25" i="4"/>
  <c r="EY26" i="4"/>
  <c r="EZ26" i="4"/>
  <c r="FA26" i="4"/>
  <c r="FB26" i="4"/>
  <c r="FC26" i="4"/>
  <c r="FD26" i="4"/>
  <c r="FE26" i="4"/>
  <c r="FL26" i="4"/>
  <c r="FM26" i="4"/>
  <c r="FN26" i="4"/>
  <c r="FO26" i="4"/>
  <c r="EY27" i="4"/>
  <c r="EZ27" i="4"/>
  <c r="FA27" i="4"/>
  <c r="FB27" i="4"/>
  <c r="FC27" i="4"/>
  <c r="FD27" i="4"/>
  <c r="FE27" i="4"/>
  <c r="FL27" i="4"/>
  <c r="FM27" i="4"/>
  <c r="FN27" i="4"/>
  <c r="FO27" i="4"/>
  <c r="EY28" i="4"/>
  <c r="EZ28" i="4"/>
  <c r="FA28" i="4"/>
  <c r="FB28" i="4"/>
  <c r="FC28" i="4"/>
  <c r="FD28" i="4"/>
  <c r="FE28" i="4"/>
  <c r="FL28" i="4"/>
  <c r="FM28" i="4"/>
  <c r="FN28" i="4"/>
  <c r="FO28" i="4"/>
  <c r="EY29" i="4"/>
  <c r="EZ29" i="4"/>
  <c r="FA29" i="4"/>
  <c r="FB29" i="4"/>
  <c r="FC29" i="4"/>
  <c r="FD29" i="4"/>
  <c r="FE29" i="4"/>
  <c r="FL29" i="4"/>
  <c r="FM29" i="4"/>
  <c r="FN29" i="4"/>
  <c r="FO29" i="4"/>
  <c r="EY30" i="4"/>
  <c r="EZ30" i="4"/>
  <c r="FA30" i="4"/>
  <c r="FB30" i="4"/>
  <c r="FC30" i="4"/>
  <c r="FD30" i="4"/>
  <c r="FE30" i="4"/>
  <c r="FL30" i="4"/>
  <c r="FM30" i="4"/>
  <c r="FN30" i="4"/>
  <c r="FO30" i="4"/>
  <c r="EY31" i="4"/>
  <c r="EZ31" i="4"/>
  <c r="FA31" i="4"/>
  <c r="FB31" i="4"/>
  <c r="FC31" i="4"/>
  <c r="FD31" i="4"/>
  <c r="FE31" i="4"/>
  <c r="FL31" i="4"/>
  <c r="FM31" i="4"/>
  <c r="FN31" i="4"/>
  <c r="FO31" i="4"/>
  <c r="EY32" i="4"/>
  <c r="EZ32" i="4"/>
  <c r="FA32" i="4"/>
  <c r="FB32" i="4"/>
  <c r="FC32" i="4"/>
  <c r="FD32" i="4"/>
  <c r="FE32" i="4"/>
  <c r="FL32" i="4"/>
  <c r="FM32" i="4"/>
  <c r="FN32" i="4"/>
  <c r="FO32" i="4"/>
  <c r="EY33" i="4"/>
  <c r="EZ33" i="4"/>
  <c r="FA33" i="4"/>
  <c r="FB33" i="4"/>
  <c r="FC33" i="4"/>
  <c r="FD33" i="4"/>
  <c r="FE33" i="4"/>
  <c r="FL33" i="4"/>
  <c r="FM33" i="4"/>
  <c r="FN33" i="4"/>
  <c r="FO33" i="4"/>
  <c r="EY34" i="4"/>
  <c r="EZ34" i="4"/>
  <c r="FA34" i="4"/>
  <c r="FB34" i="4"/>
  <c r="FC34" i="4"/>
  <c r="FD34" i="4"/>
  <c r="FE34" i="4"/>
  <c r="FL34" i="4"/>
  <c r="FM34" i="4"/>
  <c r="FN34" i="4"/>
  <c r="FO34" i="4"/>
  <c r="EY35" i="4"/>
  <c r="EZ35" i="4"/>
  <c r="FA35" i="4"/>
  <c r="FB35" i="4"/>
  <c r="FC35" i="4"/>
  <c r="FD35" i="4"/>
  <c r="FE35" i="4"/>
  <c r="FL35" i="4"/>
  <c r="FM35" i="4"/>
  <c r="FN35" i="4"/>
  <c r="FO35" i="4"/>
  <c r="EY36" i="4"/>
  <c r="EZ36" i="4"/>
  <c r="FA36" i="4"/>
  <c r="FB36" i="4"/>
  <c r="FC36" i="4"/>
  <c r="FD36" i="4"/>
  <c r="FE36" i="4"/>
  <c r="FL36" i="4"/>
  <c r="FM36" i="4"/>
  <c r="FN36" i="4"/>
  <c r="FO36" i="4"/>
  <c r="EY37" i="4"/>
  <c r="EZ37" i="4"/>
  <c r="FA37" i="4"/>
  <c r="FB37" i="4"/>
  <c r="FC37" i="4"/>
  <c r="FD37" i="4"/>
  <c r="FE37" i="4"/>
  <c r="FL37" i="4"/>
  <c r="FM37" i="4"/>
  <c r="FN37" i="4"/>
  <c r="FO37" i="4"/>
  <c r="EY38" i="4"/>
  <c r="EZ38" i="4"/>
  <c r="FA38" i="4"/>
  <c r="FB38" i="4"/>
  <c r="FC38" i="4"/>
  <c r="FD38" i="4"/>
  <c r="FE38" i="4"/>
  <c r="FL38" i="4"/>
  <c r="FM38" i="4"/>
  <c r="FN38" i="4"/>
  <c r="FO38" i="4"/>
  <c r="EY39" i="4"/>
  <c r="EZ39" i="4"/>
  <c r="FA39" i="4"/>
  <c r="FB39" i="4"/>
  <c r="FC39" i="4"/>
  <c r="FD39" i="4"/>
  <c r="FE39" i="4"/>
  <c r="FL39" i="4"/>
  <c r="FM39" i="4"/>
  <c r="FN39" i="4"/>
  <c r="FO39" i="4"/>
  <c r="EY40" i="4"/>
  <c r="EZ40" i="4"/>
  <c r="FA40" i="4"/>
  <c r="FB40" i="4"/>
  <c r="FC40" i="4"/>
  <c r="FD40" i="4"/>
  <c r="FE40" i="4"/>
  <c r="FL40" i="4"/>
  <c r="FM40" i="4"/>
  <c r="FN40" i="4"/>
  <c r="FO40" i="4"/>
  <c r="EY41" i="4"/>
  <c r="EZ41" i="4"/>
  <c r="FA41" i="4"/>
  <c r="FB41" i="4"/>
  <c r="FC41" i="4"/>
  <c r="FD41" i="4"/>
  <c r="FE41" i="4"/>
  <c r="FL41" i="4"/>
  <c r="FM41" i="4"/>
  <c r="FN41" i="4"/>
  <c r="FO41" i="4"/>
  <c r="EY42" i="4"/>
  <c r="EZ42" i="4"/>
  <c r="FA42" i="4"/>
  <c r="FB42" i="4"/>
  <c r="FC42" i="4"/>
  <c r="FD42" i="4"/>
  <c r="FE42" i="4"/>
  <c r="FL42" i="4"/>
  <c r="FM42" i="4"/>
  <c r="FN42" i="4"/>
  <c r="FO42" i="4"/>
  <c r="EY43" i="4"/>
  <c r="EZ43" i="4"/>
  <c r="FA43" i="4"/>
  <c r="FB43" i="4"/>
  <c r="FC43" i="4"/>
  <c r="FD43" i="4"/>
  <c r="FE43" i="4"/>
  <c r="FL43" i="4"/>
  <c r="FM43" i="4"/>
  <c r="FN43" i="4"/>
  <c r="FO43" i="4"/>
  <c r="EZ3" i="4"/>
  <c r="FA3" i="4"/>
  <c r="FB3" i="4"/>
  <c r="FC3" i="4"/>
  <c r="FD3" i="4"/>
  <c r="FE3" i="4"/>
  <c r="FL3" i="4"/>
  <c r="FM3" i="4"/>
  <c r="FN3" i="4"/>
  <c r="FO3" i="4"/>
  <c r="EY3" i="4"/>
  <c r="EF4" i="4"/>
  <c r="EG4" i="4"/>
  <c r="EH4" i="4"/>
  <c r="EI4" i="4"/>
  <c r="EJ4" i="4"/>
  <c r="EK4" i="4"/>
  <c r="EL4" i="4"/>
  <c r="ES4" i="4"/>
  <c r="ET4" i="4"/>
  <c r="EU4" i="4"/>
  <c r="EV4" i="4"/>
  <c r="EF5" i="4"/>
  <c r="EG5" i="4"/>
  <c r="EH5" i="4"/>
  <c r="EI5" i="4"/>
  <c r="EJ5" i="4"/>
  <c r="EK5" i="4"/>
  <c r="EL5" i="4"/>
  <c r="ES5" i="4"/>
  <c r="ET5" i="4"/>
  <c r="EU5" i="4"/>
  <c r="EV5" i="4"/>
  <c r="EF6" i="4"/>
  <c r="EG6" i="4"/>
  <c r="EH6" i="4"/>
  <c r="EI6" i="4"/>
  <c r="EJ6" i="4"/>
  <c r="EK6" i="4"/>
  <c r="EL6" i="4"/>
  <c r="ES6" i="4"/>
  <c r="ET6" i="4"/>
  <c r="EU6" i="4"/>
  <c r="EV6" i="4"/>
  <c r="EF7" i="4"/>
  <c r="EG7" i="4"/>
  <c r="EH7" i="4"/>
  <c r="EI7" i="4"/>
  <c r="EJ7" i="4"/>
  <c r="EK7" i="4"/>
  <c r="EL7" i="4"/>
  <c r="ES7" i="4"/>
  <c r="ET7" i="4"/>
  <c r="EU7" i="4"/>
  <c r="EV7" i="4"/>
  <c r="EF8" i="4"/>
  <c r="EG8" i="4"/>
  <c r="EH8" i="4"/>
  <c r="EI8" i="4"/>
  <c r="EJ8" i="4"/>
  <c r="EK8" i="4"/>
  <c r="EL8" i="4"/>
  <c r="ES8" i="4"/>
  <c r="ET8" i="4"/>
  <c r="EU8" i="4"/>
  <c r="EV8" i="4"/>
  <c r="EF9" i="4"/>
  <c r="EG9" i="4"/>
  <c r="EH9" i="4"/>
  <c r="EI9" i="4"/>
  <c r="EJ9" i="4"/>
  <c r="EK9" i="4"/>
  <c r="EL9" i="4"/>
  <c r="ES9" i="4"/>
  <c r="ET9" i="4"/>
  <c r="EU9" i="4"/>
  <c r="EV9" i="4"/>
  <c r="EF10" i="4"/>
  <c r="EG10" i="4"/>
  <c r="EH10" i="4"/>
  <c r="EI10" i="4"/>
  <c r="EJ10" i="4"/>
  <c r="EK10" i="4"/>
  <c r="EL10" i="4"/>
  <c r="ES10" i="4"/>
  <c r="ET10" i="4"/>
  <c r="EU10" i="4"/>
  <c r="EV10" i="4"/>
  <c r="EF11" i="4"/>
  <c r="EG11" i="4"/>
  <c r="EH11" i="4"/>
  <c r="EI11" i="4"/>
  <c r="EJ11" i="4"/>
  <c r="EK11" i="4"/>
  <c r="EL11" i="4"/>
  <c r="ES11" i="4"/>
  <c r="ET11" i="4"/>
  <c r="EU11" i="4"/>
  <c r="EV11" i="4"/>
  <c r="EF12" i="4"/>
  <c r="EG12" i="4"/>
  <c r="EH12" i="4"/>
  <c r="EI12" i="4"/>
  <c r="EJ12" i="4"/>
  <c r="EK12" i="4"/>
  <c r="EL12" i="4"/>
  <c r="ES12" i="4"/>
  <c r="ET12" i="4"/>
  <c r="EU12" i="4"/>
  <c r="EV12" i="4"/>
  <c r="EF13" i="4"/>
  <c r="EG13" i="4"/>
  <c r="EH13" i="4"/>
  <c r="EI13" i="4"/>
  <c r="EJ13" i="4"/>
  <c r="EK13" i="4"/>
  <c r="EL13" i="4"/>
  <c r="ES13" i="4"/>
  <c r="ET13" i="4"/>
  <c r="EU13" i="4"/>
  <c r="EV13" i="4"/>
  <c r="EF14" i="4"/>
  <c r="EG14" i="4"/>
  <c r="EH14" i="4"/>
  <c r="EI14" i="4"/>
  <c r="EJ14" i="4"/>
  <c r="EK14" i="4"/>
  <c r="EL14" i="4"/>
  <c r="ES14" i="4"/>
  <c r="ET14" i="4"/>
  <c r="EU14" i="4"/>
  <c r="EV14" i="4"/>
  <c r="EF15" i="4"/>
  <c r="EG15" i="4"/>
  <c r="EH15" i="4"/>
  <c r="EI15" i="4"/>
  <c r="EJ15" i="4"/>
  <c r="EK15" i="4"/>
  <c r="EL15" i="4"/>
  <c r="ES15" i="4"/>
  <c r="ET15" i="4"/>
  <c r="EU15" i="4"/>
  <c r="EV15" i="4"/>
  <c r="EF16" i="4"/>
  <c r="EG16" i="4"/>
  <c r="EH16" i="4"/>
  <c r="EI16" i="4"/>
  <c r="EJ16" i="4"/>
  <c r="EK16" i="4"/>
  <c r="EL16" i="4"/>
  <c r="ES16" i="4"/>
  <c r="ET16" i="4"/>
  <c r="EU16" i="4"/>
  <c r="EV16" i="4"/>
  <c r="EF17" i="4"/>
  <c r="EG17" i="4"/>
  <c r="EH17" i="4"/>
  <c r="EI17" i="4"/>
  <c r="EJ17" i="4"/>
  <c r="EK17" i="4"/>
  <c r="EL17" i="4"/>
  <c r="ES17" i="4"/>
  <c r="ET17" i="4"/>
  <c r="EU17" i="4"/>
  <c r="EV17" i="4"/>
  <c r="EF18" i="4"/>
  <c r="EG18" i="4"/>
  <c r="EH18" i="4"/>
  <c r="EI18" i="4"/>
  <c r="EJ18" i="4"/>
  <c r="EK18" i="4"/>
  <c r="EL18" i="4"/>
  <c r="ES18" i="4"/>
  <c r="ET18" i="4"/>
  <c r="EU18" i="4"/>
  <c r="EV18" i="4"/>
  <c r="EF19" i="4"/>
  <c r="EG19" i="4"/>
  <c r="EH19" i="4"/>
  <c r="EI19" i="4"/>
  <c r="EJ19" i="4"/>
  <c r="EK19" i="4"/>
  <c r="EL19" i="4"/>
  <c r="ES19" i="4"/>
  <c r="ET19" i="4"/>
  <c r="EU19" i="4"/>
  <c r="EV19" i="4"/>
  <c r="EF20" i="4"/>
  <c r="EG20" i="4"/>
  <c r="EH20" i="4"/>
  <c r="EI20" i="4"/>
  <c r="EJ20" i="4"/>
  <c r="EK20" i="4"/>
  <c r="EL20" i="4"/>
  <c r="ES20" i="4"/>
  <c r="ET20" i="4"/>
  <c r="EU20" i="4"/>
  <c r="EV20" i="4"/>
  <c r="EF21" i="4"/>
  <c r="EG21" i="4"/>
  <c r="EH21" i="4"/>
  <c r="EI21" i="4"/>
  <c r="EJ21" i="4"/>
  <c r="EK21" i="4"/>
  <c r="EL21" i="4"/>
  <c r="ES21" i="4"/>
  <c r="ET21" i="4"/>
  <c r="EU21" i="4"/>
  <c r="EV21" i="4"/>
  <c r="EF22" i="4"/>
  <c r="EG22" i="4"/>
  <c r="EH22" i="4"/>
  <c r="EI22" i="4"/>
  <c r="EJ22" i="4"/>
  <c r="EK22" i="4"/>
  <c r="EL22" i="4"/>
  <c r="ES22" i="4"/>
  <c r="ET22" i="4"/>
  <c r="EU22" i="4"/>
  <c r="EV22" i="4"/>
  <c r="EF23" i="4"/>
  <c r="EG23" i="4"/>
  <c r="EH23" i="4"/>
  <c r="EI23" i="4"/>
  <c r="EJ23" i="4"/>
  <c r="EK23" i="4"/>
  <c r="EL23" i="4"/>
  <c r="ES23" i="4"/>
  <c r="ET23" i="4"/>
  <c r="EU23" i="4"/>
  <c r="EV23" i="4"/>
  <c r="EF24" i="4"/>
  <c r="EG24" i="4"/>
  <c r="EH24" i="4"/>
  <c r="EI24" i="4"/>
  <c r="EJ24" i="4"/>
  <c r="EK24" i="4"/>
  <c r="EL24" i="4"/>
  <c r="ES24" i="4"/>
  <c r="ET24" i="4"/>
  <c r="EU24" i="4"/>
  <c r="EV24" i="4"/>
  <c r="EF25" i="4"/>
  <c r="EG25" i="4"/>
  <c r="EH25" i="4"/>
  <c r="EI25" i="4"/>
  <c r="EJ25" i="4"/>
  <c r="EK25" i="4"/>
  <c r="EL25" i="4"/>
  <c r="ES25" i="4"/>
  <c r="ET25" i="4"/>
  <c r="EU25" i="4"/>
  <c r="EV25" i="4"/>
  <c r="EF26" i="4"/>
  <c r="EG26" i="4"/>
  <c r="EH26" i="4"/>
  <c r="EI26" i="4"/>
  <c r="EJ26" i="4"/>
  <c r="EK26" i="4"/>
  <c r="EL26" i="4"/>
  <c r="ES26" i="4"/>
  <c r="ET26" i="4"/>
  <c r="EU26" i="4"/>
  <c r="EV26" i="4"/>
  <c r="EF27" i="4"/>
  <c r="EG27" i="4"/>
  <c r="EH27" i="4"/>
  <c r="EI27" i="4"/>
  <c r="EJ27" i="4"/>
  <c r="EK27" i="4"/>
  <c r="EL27" i="4"/>
  <c r="ES27" i="4"/>
  <c r="ET27" i="4"/>
  <c r="EU27" i="4"/>
  <c r="EV27" i="4"/>
  <c r="EF28" i="4"/>
  <c r="EG28" i="4"/>
  <c r="EH28" i="4"/>
  <c r="EI28" i="4"/>
  <c r="EJ28" i="4"/>
  <c r="EK28" i="4"/>
  <c r="EL28" i="4"/>
  <c r="ES28" i="4"/>
  <c r="ET28" i="4"/>
  <c r="EU28" i="4"/>
  <c r="EV28" i="4"/>
  <c r="EF29" i="4"/>
  <c r="EG29" i="4"/>
  <c r="EH29" i="4"/>
  <c r="EI29" i="4"/>
  <c r="EJ29" i="4"/>
  <c r="EK29" i="4"/>
  <c r="EL29" i="4"/>
  <c r="ES29" i="4"/>
  <c r="ET29" i="4"/>
  <c r="EU29" i="4"/>
  <c r="EV29" i="4"/>
  <c r="EF30" i="4"/>
  <c r="EG30" i="4"/>
  <c r="EH30" i="4"/>
  <c r="EI30" i="4"/>
  <c r="EJ30" i="4"/>
  <c r="EK30" i="4"/>
  <c r="EL30" i="4"/>
  <c r="ES30" i="4"/>
  <c r="ET30" i="4"/>
  <c r="EU30" i="4"/>
  <c r="EV30" i="4"/>
  <c r="EF31" i="4"/>
  <c r="EG31" i="4"/>
  <c r="EH31" i="4"/>
  <c r="EI31" i="4"/>
  <c r="EJ31" i="4"/>
  <c r="EK31" i="4"/>
  <c r="EL31" i="4"/>
  <c r="ES31" i="4"/>
  <c r="ET31" i="4"/>
  <c r="EU31" i="4"/>
  <c r="EV31" i="4"/>
  <c r="EF32" i="4"/>
  <c r="EG32" i="4"/>
  <c r="EH32" i="4"/>
  <c r="EI32" i="4"/>
  <c r="EJ32" i="4"/>
  <c r="EK32" i="4"/>
  <c r="EL32" i="4"/>
  <c r="ES32" i="4"/>
  <c r="ET32" i="4"/>
  <c r="EU32" i="4"/>
  <c r="EV32" i="4"/>
  <c r="EF33" i="4"/>
  <c r="EG33" i="4"/>
  <c r="EH33" i="4"/>
  <c r="EI33" i="4"/>
  <c r="EJ33" i="4"/>
  <c r="EK33" i="4"/>
  <c r="EL33" i="4"/>
  <c r="ES33" i="4"/>
  <c r="ET33" i="4"/>
  <c r="EU33" i="4"/>
  <c r="EV33" i="4"/>
  <c r="EF34" i="4"/>
  <c r="EG34" i="4"/>
  <c r="EH34" i="4"/>
  <c r="EI34" i="4"/>
  <c r="EJ34" i="4"/>
  <c r="EK34" i="4"/>
  <c r="EL34" i="4"/>
  <c r="ES34" i="4"/>
  <c r="ET34" i="4"/>
  <c r="EU34" i="4"/>
  <c r="EV34" i="4"/>
  <c r="EF35" i="4"/>
  <c r="EG35" i="4"/>
  <c r="EH35" i="4"/>
  <c r="EI35" i="4"/>
  <c r="EJ35" i="4"/>
  <c r="EK35" i="4"/>
  <c r="EL35" i="4"/>
  <c r="ES35" i="4"/>
  <c r="ET35" i="4"/>
  <c r="EU35" i="4"/>
  <c r="EV35" i="4"/>
  <c r="EF36" i="4"/>
  <c r="EG36" i="4"/>
  <c r="EH36" i="4"/>
  <c r="EI36" i="4"/>
  <c r="EJ36" i="4"/>
  <c r="EK36" i="4"/>
  <c r="EL36" i="4"/>
  <c r="ES36" i="4"/>
  <c r="ET36" i="4"/>
  <c r="EU36" i="4"/>
  <c r="EV36" i="4"/>
  <c r="EF37" i="4"/>
  <c r="EG37" i="4"/>
  <c r="EH37" i="4"/>
  <c r="EI37" i="4"/>
  <c r="EJ37" i="4"/>
  <c r="EK37" i="4"/>
  <c r="EL37" i="4"/>
  <c r="ES37" i="4"/>
  <c r="ET37" i="4"/>
  <c r="EU37" i="4"/>
  <c r="EV37" i="4"/>
  <c r="EF38" i="4"/>
  <c r="EG38" i="4"/>
  <c r="EH38" i="4"/>
  <c r="EI38" i="4"/>
  <c r="EJ38" i="4"/>
  <c r="EK38" i="4"/>
  <c r="EL38" i="4"/>
  <c r="ES38" i="4"/>
  <c r="ET38" i="4"/>
  <c r="EU38" i="4"/>
  <c r="EV38" i="4"/>
  <c r="EF39" i="4"/>
  <c r="EG39" i="4"/>
  <c r="EH39" i="4"/>
  <c r="EI39" i="4"/>
  <c r="EJ39" i="4"/>
  <c r="EK39" i="4"/>
  <c r="EL39" i="4"/>
  <c r="ES39" i="4"/>
  <c r="ET39" i="4"/>
  <c r="EU39" i="4"/>
  <c r="EV39" i="4"/>
  <c r="EF40" i="4"/>
  <c r="EG40" i="4"/>
  <c r="EH40" i="4"/>
  <c r="EI40" i="4"/>
  <c r="EJ40" i="4"/>
  <c r="EK40" i="4"/>
  <c r="EL40" i="4"/>
  <c r="ES40" i="4"/>
  <c r="ET40" i="4"/>
  <c r="EU40" i="4"/>
  <c r="EV40" i="4"/>
  <c r="EF41" i="4"/>
  <c r="EG41" i="4"/>
  <c r="EH41" i="4"/>
  <c r="EI41" i="4"/>
  <c r="EJ41" i="4"/>
  <c r="EK41" i="4"/>
  <c r="EL41" i="4"/>
  <c r="ES41" i="4"/>
  <c r="ET41" i="4"/>
  <c r="EU41" i="4"/>
  <c r="EV41" i="4"/>
  <c r="EF42" i="4"/>
  <c r="EG42" i="4"/>
  <c r="EH42" i="4"/>
  <c r="EI42" i="4"/>
  <c r="EJ42" i="4"/>
  <c r="EK42" i="4"/>
  <c r="EL42" i="4"/>
  <c r="ES42" i="4"/>
  <c r="ET42" i="4"/>
  <c r="EU42" i="4"/>
  <c r="EV42" i="4"/>
  <c r="EF43" i="4"/>
  <c r="EG43" i="4"/>
  <c r="EH43" i="4"/>
  <c r="EI43" i="4"/>
  <c r="EJ43" i="4"/>
  <c r="EK43" i="4"/>
  <c r="EL43" i="4"/>
  <c r="ES43" i="4"/>
  <c r="ET43" i="4"/>
  <c r="EU43" i="4"/>
  <c r="EV43" i="4"/>
  <c r="EG3" i="4"/>
  <c r="EH3" i="4"/>
  <c r="EI3" i="4"/>
  <c r="EJ3" i="4"/>
  <c r="EK3" i="4"/>
  <c r="EL3" i="4"/>
  <c r="ES3" i="4"/>
  <c r="ET3" i="4"/>
  <c r="EU3" i="4"/>
  <c r="EV3" i="4"/>
  <c r="EF3" i="4"/>
  <c r="DM4" i="4"/>
  <c r="DN4" i="4"/>
  <c r="DO4" i="4"/>
  <c r="DP4" i="4"/>
  <c r="DQ4" i="4"/>
  <c r="DR4" i="4"/>
  <c r="DS4" i="4"/>
  <c r="DZ4" i="4"/>
  <c r="EA4" i="4"/>
  <c r="EB4" i="4"/>
  <c r="EC4" i="4"/>
  <c r="DM5" i="4"/>
  <c r="DN5" i="4"/>
  <c r="DO5" i="4"/>
  <c r="DP5" i="4"/>
  <c r="DQ5" i="4"/>
  <c r="DR5" i="4"/>
  <c r="DS5" i="4"/>
  <c r="DZ5" i="4"/>
  <c r="EA5" i="4"/>
  <c r="EB5" i="4"/>
  <c r="EC5" i="4"/>
  <c r="DM6" i="4"/>
  <c r="DN6" i="4"/>
  <c r="DO6" i="4"/>
  <c r="DP6" i="4"/>
  <c r="DQ6" i="4"/>
  <c r="DR6" i="4"/>
  <c r="DS6" i="4"/>
  <c r="DZ6" i="4"/>
  <c r="EA6" i="4"/>
  <c r="EB6" i="4"/>
  <c r="EC6" i="4"/>
  <c r="DM7" i="4"/>
  <c r="DN7" i="4"/>
  <c r="DO7" i="4"/>
  <c r="DP7" i="4"/>
  <c r="DQ7" i="4"/>
  <c r="DR7" i="4"/>
  <c r="DS7" i="4"/>
  <c r="DZ7" i="4"/>
  <c r="EA7" i="4"/>
  <c r="EB7" i="4"/>
  <c r="EC7" i="4"/>
  <c r="DM8" i="4"/>
  <c r="DN8" i="4"/>
  <c r="DO8" i="4"/>
  <c r="DP8" i="4"/>
  <c r="DQ8" i="4"/>
  <c r="DR8" i="4"/>
  <c r="DS8" i="4"/>
  <c r="DZ8" i="4"/>
  <c r="EA8" i="4"/>
  <c r="EB8" i="4"/>
  <c r="EC8" i="4"/>
  <c r="DM9" i="4"/>
  <c r="DN9" i="4"/>
  <c r="DO9" i="4"/>
  <c r="DP9" i="4"/>
  <c r="DQ9" i="4"/>
  <c r="DR9" i="4"/>
  <c r="DS9" i="4"/>
  <c r="DZ9" i="4"/>
  <c r="EA9" i="4"/>
  <c r="EB9" i="4"/>
  <c r="EC9" i="4"/>
  <c r="DM10" i="4"/>
  <c r="DN10" i="4"/>
  <c r="DO10" i="4"/>
  <c r="DP10" i="4"/>
  <c r="DQ10" i="4"/>
  <c r="DR10" i="4"/>
  <c r="DS10" i="4"/>
  <c r="DZ10" i="4"/>
  <c r="EA10" i="4"/>
  <c r="EB10" i="4"/>
  <c r="EC10" i="4"/>
  <c r="DM11" i="4"/>
  <c r="DN11" i="4"/>
  <c r="DO11" i="4"/>
  <c r="DP11" i="4"/>
  <c r="DQ11" i="4"/>
  <c r="DR11" i="4"/>
  <c r="DS11" i="4"/>
  <c r="DZ11" i="4"/>
  <c r="EA11" i="4"/>
  <c r="EB11" i="4"/>
  <c r="EC11" i="4"/>
  <c r="DM12" i="4"/>
  <c r="DN12" i="4"/>
  <c r="DO12" i="4"/>
  <c r="DP12" i="4"/>
  <c r="DQ12" i="4"/>
  <c r="DR12" i="4"/>
  <c r="DS12" i="4"/>
  <c r="DZ12" i="4"/>
  <c r="EA12" i="4"/>
  <c r="EB12" i="4"/>
  <c r="EC12" i="4"/>
  <c r="DM13" i="4"/>
  <c r="DN13" i="4"/>
  <c r="DO13" i="4"/>
  <c r="DP13" i="4"/>
  <c r="DQ13" i="4"/>
  <c r="DR13" i="4"/>
  <c r="DS13" i="4"/>
  <c r="DZ13" i="4"/>
  <c r="EA13" i="4"/>
  <c r="EB13" i="4"/>
  <c r="EC13" i="4"/>
  <c r="DM14" i="4"/>
  <c r="DN14" i="4"/>
  <c r="DO14" i="4"/>
  <c r="DP14" i="4"/>
  <c r="DQ14" i="4"/>
  <c r="DR14" i="4"/>
  <c r="DS14" i="4"/>
  <c r="DZ14" i="4"/>
  <c r="EA14" i="4"/>
  <c r="EB14" i="4"/>
  <c r="EC14" i="4"/>
  <c r="DM15" i="4"/>
  <c r="DN15" i="4"/>
  <c r="DO15" i="4"/>
  <c r="DP15" i="4"/>
  <c r="DQ15" i="4"/>
  <c r="DR15" i="4"/>
  <c r="DS15" i="4"/>
  <c r="DZ15" i="4"/>
  <c r="EA15" i="4"/>
  <c r="EB15" i="4"/>
  <c r="EC15" i="4"/>
  <c r="DM16" i="4"/>
  <c r="DN16" i="4"/>
  <c r="DO16" i="4"/>
  <c r="DP16" i="4"/>
  <c r="DQ16" i="4"/>
  <c r="DR16" i="4"/>
  <c r="DS16" i="4"/>
  <c r="DZ16" i="4"/>
  <c r="EA16" i="4"/>
  <c r="EB16" i="4"/>
  <c r="EC16" i="4"/>
  <c r="DM17" i="4"/>
  <c r="DN17" i="4"/>
  <c r="DO17" i="4"/>
  <c r="DP17" i="4"/>
  <c r="DQ17" i="4"/>
  <c r="DR17" i="4"/>
  <c r="DS17" i="4"/>
  <c r="DZ17" i="4"/>
  <c r="EA17" i="4"/>
  <c r="EB17" i="4"/>
  <c r="EC17" i="4"/>
  <c r="DM18" i="4"/>
  <c r="DN18" i="4"/>
  <c r="DO18" i="4"/>
  <c r="DP18" i="4"/>
  <c r="DQ18" i="4"/>
  <c r="DR18" i="4"/>
  <c r="DS18" i="4"/>
  <c r="DZ18" i="4"/>
  <c r="EA18" i="4"/>
  <c r="EB18" i="4"/>
  <c r="EC18" i="4"/>
  <c r="DM19" i="4"/>
  <c r="DN19" i="4"/>
  <c r="DO19" i="4"/>
  <c r="DP19" i="4"/>
  <c r="DQ19" i="4"/>
  <c r="DR19" i="4"/>
  <c r="DS19" i="4"/>
  <c r="DZ19" i="4"/>
  <c r="EA19" i="4"/>
  <c r="EB19" i="4"/>
  <c r="EC19" i="4"/>
  <c r="DM20" i="4"/>
  <c r="DN20" i="4"/>
  <c r="DO20" i="4"/>
  <c r="DP20" i="4"/>
  <c r="DQ20" i="4"/>
  <c r="DR20" i="4"/>
  <c r="DS20" i="4"/>
  <c r="DZ20" i="4"/>
  <c r="EA20" i="4"/>
  <c r="EB20" i="4"/>
  <c r="EC20" i="4"/>
  <c r="DM21" i="4"/>
  <c r="DN21" i="4"/>
  <c r="DO21" i="4"/>
  <c r="DP21" i="4"/>
  <c r="DQ21" i="4"/>
  <c r="DR21" i="4"/>
  <c r="DS21" i="4"/>
  <c r="DZ21" i="4"/>
  <c r="EA21" i="4"/>
  <c r="EB21" i="4"/>
  <c r="EC21" i="4"/>
  <c r="DM22" i="4"/>
  <c r="DN22" i="4"/>
  <c r="DO22" i="4"/>
  <c r="DP22" i="4"/>
  <c r="DQ22" i="4"/>
  <c r="DR22" i="4"/>
  <c r="DS22" i="4"/>
  <c r="DZ22" i="4"/>
  <c r="EA22" i="4"/>
  <c r="EB22" i="4"/>
  <c r="EC22" i="4"/>
  <c r="DM23" i="4"/>
  <c r="DN23" i="4"/>
  <c r="DO23" i="4"/>
  <c r="DP23" i="4"/>
  <c r="DQ23" i="4"/>
  <c r="DR23" i="4"/>
  <c r="DS23" i="4"/>
  <c r="DZ23" i="4"/>
  <c r="EA23" i="4"/>
  <c r="EB23" i="4"/>
  <c r="EC23" i="4"/>
  <c r="DM24" i="4"/>
  <c r="DN24" i="4"/>
  <c r="DO24" i="4"/>
  <c r="DP24" i="4"/>
  <c r="DQ24" i="4"/>
  <c r="DR24" i="4"/>
  <c r="DS24" i="4"/>
  <c r="DZ24" i="4"/>
  <c r="EA24" i="4"/>
  <c r="EB24" i="4"/>
  <c r="EC24" i="4"/>
  <c r="DM25" i="4"/>
  <c r="DN25" i="4"/>
  <c r="DO25" i="4"/>
  <c r="DP25" i="4"/>
  <c r="DQ25" i="4"/>
  <c r="DR25" i="4"/>
  <c r="DS25" i="4"/>
  <c r="DZ25" i="4"/>
  <c r="EA25" i="4"/>
  <c r="EB25" i="4"/>
  <c r="EC25" i="4"/>
  <c r="DM26" i="4"/>
  <c r="DN26" i="4"/>
  <c r="DO26" i="4"/>
  <c r="DP26" i="4"/>
  <c r="DQ26" i="4"/>
  <c r="DR26" i="4"/>
  <c r="DS26" i="4"/>
  <c r="DZ26" i="4"/>
  <c r="EA26" i="4"/>
  <c r="EB26" i="4"/>
  <c r="EC26" i="4"/>
  <c r="DM27" i="4"/>
  <c r="DN27" i="4"/>
  <c r="DO27" i="4"/>
  <c r="DP27" i="4"/>
  <c r="DQ27" i="4"/>
  <c r="DR27" i="4"/>
  <c r="DS27" i="4"/>
  <c r="DZ27" i="4"/>
  <c r="EA27" i="4"/>
  <c r="EB27" i="4"/>
  <c r="EC27" i="4"/>
  <c r="DM28" i="4"/>
  <c r="DN28" i="4"/>
  <c r="DO28" i="4"/>
  <c r="DP28" i="4"/>
  <c r="DQ28" i="4"/>
  <c r="DR28" i="4"/>
  <c r="DS28" i="4"/>
  <c r="DZ28" i="4"/>
  <c r="EA28" i="4"/>
  <c r="EB28" i="4"/>
  <c r="EC28" i="4"/>
  <c r="DM29" i="4"/>
  <c r="DN29" i="4"/>
  <c r="DO29" i="4"/>
  <c r="DP29" i="4"/>
  <c r="DQ29" i="4"/>
  <c r="DR29" i="4"/>
  <c r="DS29" i="4"/>
  <c r="DZ29" i="4"/>
  <c r="EA29" i="4"/>
  <c r="EB29" i="4"/>
  <c r="EC29" i="4"/>
  <c r="DM30" i="4"/>
  <c r="DN30" i="4"/>
  <c r="DO30" i="4"/>
  <c r="DP30" i="4"/>
  <c r="DQ30" i="4"/>
  <c r="DR30" i="4"/>
  <c r="DS30" i="4"/>
  <c r="DZ30" i="4"/>
  <c r="EA30" i="4"/>
  <c r="EB30" i="4"/>
  <c r="EC30" i="4"/>
  <c r="DM31" i="4"/>
  <c r="DN31" i="4"/>
  <c r="DO31" i="4"/>
  <c r="DP31" i="4"/>
  <c r="DQ31" i="4"/>
  <c r="DR31" i="4"/>
  <c r="DS31" i="4"/>
  <c r="DZ31" i="4"/>
  <c r="EA31" i="4"/>
  <c r="EB31" i="4"/>
  <c r="EC31" i="4"/>
  <c r="DM32" i="4"/>
  <c r="DN32" i="4"/>
  <c r="DO32" i="4"/>
  <c r="DP32" i="4"/>
  <c r="DQ32" i="4"/>
  <c r="DR32" i="4"/>
  <c r="DS32" i="4"/>
  <c r="DZ32" i="4"/>
  <c r="EA32" i="4"/>
  <c r="EB32" i="4"/>
  <c r="EC32" i="4"/>
  <c r="DM33" i="4"/>
  <c r="DN33" i="4"/>
  <c r="DO33" i="4"/>
  <c r="DP33" i="4"/>
  <c r="DQ33" i="4"/>
  <c r="DR33" i="4"/>
  <c r="DS33" i="4"/>
  <c r="DZ33" i="4"/>
  <c r="EA33" i="4"/>
  <c r="EB33" i="4"/>
  <c r="EC33" i="4"/>
  <c r="DM34" i="4"/>
  <c r="DN34" i="4"/>
  <c r="DO34" i="4"/>
  <c r="DP34" i="4"/>
  <c r="DQ34" i="4"/>
  <c r="DR34" i="4"/>
  <c r="DS34" i="4"/>
  <c r="DZ34" i="4"/>
  <c r="EA34" i="4"/>
  <c r="EB34" i="4"/>
  <c r="EC34" i="4"/>
  <c r="DM35" i="4"/>
  <c r="DN35" i="4"/>
  <c r="DO35" i="4"/>
  <c r="DP35" i="4"/>
  <c r="DQ35" i="4"/>
  <c r="DR35" i="4"/>
  <c r="DS35" i="4"/>
  <c r="DZ35" i="4"/>
  <c r="EA35" i="4"/>
  <c r="EB35" i="4"/>
  <c r="EC35" i="4"/>
  <c r="DM36" i="4"/>
  <c r="DN36" i="4"/>
  <c r="DO36" i="4"/>
  <c r="DP36" i="4"/>
  <c r="DQ36" i="4"/>
  <c r="DR36" i="4"/>
  <c r="DS36" i="4"/>
  <c r="DZ36" i="4"/>
  <c r="EA36" i="4"/>
  <c r="EB36" i="4"/>
  <c r="EC36" i="4"/>
  <c r="DM37" i="4"/>
  <c r="DN37" i="4"/>
  <c r="DO37" i="4"/>
  <c r="DP37" i="4"/>
  <c r="DQ37" i="4"/>
  <c r="DR37" i="4"/>
  <c r="DS37" i="4"/>
  <c r="DZ37" i="4"/>
  <c r="EA37" i="4"/>
  <c r="EB37" i="4"/>
  <c r="EC37" i="4"/>
  <c r="DM38" i="4"/>
  <c r="DN38" i="4"/>
  <c r="DO38" i="4"/>
  <c r="DP38" i="4"/>
  <c r="DQ38" i="4"/>
  <c r="DR38" i="4"/>
  <c r="DS38" i="4"/>
  <c r="DZ38" i="4"/>
  <c r="EA38" i="4"/>
  <c r="EB38" i="4"/>
  <c r="EC38" i="4"/>
  <c r="DM39" i="4"/>
  <c r="DN39" i="4"/>
  <c r="DO39" i="4"/>
  <c r="DP39" i="4"/>
  <c r="DQ39" i="4"/>
  <c r="DR39" i="4"/>
  <c r="DS39" i="4"/>
  <c r="DZ39" i="4"/>
  <c r="EA39" i="4"/>
  <c r="EB39" i="4"/>
  <c r="EC39" i="4"/>
  <c r="DM40" i="4"/>
  <c r="DN40" i="4"/>
  <c r="DO40" i="4"/>
  <c r="DP40" i="4"/>
  <c r="DQ40" i="4"/>
  <c r="DR40" i="4"/>
  <c r="DS40" i="4"/>
  <c r="DZ40" i="4"/>
  <c r="EA40" i="4"/>
  <c r="EB40" i="4"/>
  <c r="EC40" i="4"/>
  <c r="DM41" i="4"/>
  <c r="DN41" i="4"/>
  <c r="DO41" i="4"/>
  <c r="DP41" i="4"/>
  <c r="DQ41" i="4"/>
  <c r="DR41" i="4"/>
  <c r="DS41" i="4"/>
  <c r="DZ41" i="4"/>
  <c r="EA41" i="4"/>
  <c r="EB41" i="4"/>
  <c r="EC41" i="4"/>
  <c r="DM42" i="4"/>
  <c r="DN42" i="4"/>
  <c r="DO42" i="4"/>
  <c r="DP42" i="4"/>
  <c r="DQ42" i="4"/>
  <c r="DR42" i="4"/>
  <c r="DS42" i="4"/>
  <c r="DZ42" i="4"/>
  <c r="EA42" i="4"/>
  <c r="EB42" i="4"/>
  <c r="EC42" i="4"/>
  <c r="DM43" i="4"/>
  <c r="DN43" i="4"/>
  <c r="DO43" i="4"/>
  <c r="DP43" i="4"/>
  <c r="DQ43" i="4"/>
  <c r="DR43" i="4"/>
  <c r="DS43" i="4"/>
  <c r="DZ43" i="4"/>
  <c r="EA43" i="4"/>
  <c r="EB43" i="4"/>
  <c r="EC43" i="4"/>
  <c r="DN3" i="4"/>
  <c r="DO3" i="4"/>
  <c r="DP3" i="4"/>
  <c r="DQ3" i="4"/>
  <c r="DR3" i="4"/>
  <c r="DS3" i="4"/>
  <c r="DZ3" i="4"/>
  <c r="EA3" i="4"/>
  <c r="EB3" i="4"/>
  <c r="EC3" i="4"/>
  <c r="DM3" i="4"/>
  <c r="CT4" i="4"/>
  <c r="CU4" i="4"/>
  <c r="CV4" i="4"/>
  <c r="CW4" i="4"/>
  <c r="CX4" i="4"/>
  <c r="CY4" i="4"/>
  <c r="CZ4" i="4"/>
  <c r="DG4" i="4"/>
  <c r="DH4" i="4"/>
  <c r="DI4" i="4"/>
  <c r="DJ4" i="4"/>
  <c r="CT5" i="4"/>
  <c r="CU5" i="4"/>
  <c r="CV5" i="4"/>
  <c r="CW5" i="4"/>
  <c r="CX5" i="4"/>
  <c r="CY5" i="4"/>
  <c r="CZ5" i="4"/>
  <c r="DG5" i="4"/>
  <c r="DH5" i="4"/>
  <c r="DI5" i="4"/>
  <c r="DJ5" i="4"/>
  <c r="CT6" i="4"/>
  <c r="CU6" i="4"/>
  <c r="CV6" i="4"/>
  <c r="CW6" i="4"/>
  <c r="CX6" i="4"/>
  <c r="CY6" i="4"/>
  <c r="CZ6" i="4"/>
  <c r="DG6" i="4"/>
  <c r="DH6" i="4"/>
  <c r="DI6" i="4"/>
  <c r="DJ6" i="4"/>
  <c r="CT7" i="4"/>
  <c r="CU7" i="4"/>
  <c r="CV7" i="4"/>
  <c r="CW7" i="4"/>
  <c r="CX7" i="4"/>
  <c r="CY7" i="4"/>
  <c r="CZ7" i="4"/>
  <c r="DG7" i="4"/>
  <c r="DH7" i="4"/>
  <c r="DI7" i="4"/>
  <c r="DJ7" i="4"/>
  <c r="CT8" i="4"/>
  <c r="CU8" i="4"/>
  <c r="CV8" i="4"/>
  <c r="CW8" i="4"/>
  <c r="CX8" i="4"/>
  <c r="CY8" i="4"/>
  <c r="CZ8" i="4"/>
  <c r="DG8" i="4"/>
  <c r="DH8" i="4"/>
  <c r="DI8" i="4"/>
  <c r="DJ8" i="4"/>
  <c r="CT9" i="4"/>
  <c r="CU9" i="4"/>
  <c r="CV9" i="4"/>
  <c r="CW9" i="4"/>
  <c r="CX9" i="4"/>
  <c r="CY9" i="4"/>
  <c r="CZ9" i="4"/>
  <c r="DG9" i="4"/>
  <c r="DH9" i="4"/>
  <c r="DI9" i="4"/>
  <c r="DJ9" i="4"/>
  <c r="CT10" i="4"/>
  <c r="CU10" i="4"/>
  <c r="CV10" i="4"/>
  <c r="CW10" i="4"/>
  <c r="CX10" i="4"/>
  <c r="CY10" i="4"/>
  <c r="CZ10" i="4"/>
  <c r="DG10" i="4"/>
  <c r="DH10" i="4"/>
  <c r="DI10" i="4"/>
  <c r="DJ10" i="4"/>
  <c r="CT11" i="4"/>
  <c r="CU11" i="4"/>
  <c r="CV11" i="4"/>
  <c r="CW11" i="4"/>
  <c r="CX11" i="4"/>
  <c r="CY11" i="4"/>
  <c r="CZ11" i="4"/>
  <c r="DG11" i="4"/>
  <c r="DH11" i="4"/>
  <c r="DI11" i="4"/>
  <c r="DJ11" i="4"/>
  <c r="CT12" i="4"/>
  <c r="CU12" i="4"/>
  <c r="CV12" i="4"/>
  <c r="CW12" i="4"/>
  <c r="CX12" i="4"/>
  <c r="CY12" i="4"/>
  <c r="CZ12" i="4"/>
  <c r="DG12" i="4"/>
  <c r="DH12" i="4"/>
  <c r="DI12" i="4"/>
  <c r="DJ12" i="4"/>
  <c r="CT13" i="4"/>
  <c r="CU13" i="4"/>
  <c r="CV13" i="4"/>
  <c r="CW13" i="4"/>
  <c r="CX13" i="4"/>
  <c r="CY13" i="4"/>
  <c r="CZ13" i="4"/>
  <c r="DG13" i="4"/>
  <c r="DH13" i="4"/>
  <c r="DI13" i="4"/>
  <c r="DJ13" i="4"/>
  <c r="CT14" i="4"/>
  <c r="CU14" i="4"/>
  <c r="CV14" i="4"/>
  <c r="CW14" i="4"/>
  <c r="CX14" i="4"/>
  <c r="CY14" i="4"/>
  <c r="CZ14" i="4"/>
  <c r="DG14" i="4"/>
  <c r="DH14" i="4"/>
  <c r="DI14" i="4"/>
  <c r="DJ14" i="4"/>
  <c r="CT15" i="4"/>
  <c r="CU15" i="4"/>
  <c r="CV15" i="4"/>
  <c r="CW15" i="4"/>
  <c r="CX15" i="4"/>
  <c r="CY15" i="4"/>
  <c r="CZ15" i="4"/>
  <c r="DG15" i="4"/>
  <c r="DH15" i="4"/>
  <c r="DI15" i="4"/>
  <c r="DJ15" i="4"/>
  <c r="CT16" i="4"/>
  <c r="CU16" i="4"/>
  <c r="CV16" i="4"/>
  <c r="CW16" i="4"/>
  <c r="CX16" i="4"/>
  <c r="CY16" i="4"/>
  <c r="CZ16" i="4"/>
  <c r="DG16" i="4"/>
  <c r="DH16" i="4"/>
  <c r="DI16" i="4"/>
  <c r="DJ16" i="4"/>
  <c r="CT17" i="4"/>
  <c r="CU17" i="4"/>
  <c r="CV17" i="4"/>
  <c r="CW17" i="4"/>
  <c r="CX17" i="4"/>
  <c r="CY17" i="4"/>
  <c r="CZ17" i="4"/>
  <c r="DG17" i="4"/>
  <c r="DH17" i="4"/>
  <c r="DI17" i="4"/>
  <c r="DJ17" i="4"/>
  <c r="CT18" i="4"/>
  <c r="CU18" i="4"/>
  <c r="CV18" i="4"/>
  <c r="CW18" i="4"/>
  <c r="CX18" i="4"/>
  <c r="CY18" i="4"/>
  <c r="CZ18" i="4"/>
  <c r="DG18" i="4"/>
  <c r="DH18" i="4"/>
  <c r="DI18" i="4"/>
  <c r="DJ18" i="4"/>
  <c r="CT19" i="4"/>
  <c r="CU19" i="4"/>
  <c r="CV19" i="4"/>
  <c r="CW19" i="4"/>
  <c r="CX19" i="4"/>
  <c r="CY19" i="4"/>
  <c r="CZ19" i="4"/>
  <c r="DG19" i="4"/>
  <c r="DH19" i="4"/>
  <c r="DI19" i="4"/>
  <c r="DJ19" i="4"/>
  <c r="CT20" i="4"/>
  <c r="CU20" i="4"/>
  <c r="CV20" i="4"/>
  <c r="CW20" i="4"/>
  <c r="CX20" i="4"/>
  <c r="CY20" i="4"/>
  <c r="CZ20" i="4"/>
  <c r="DG20" i="4"/>
  <c r="DH20" i="4"/>
  <c r="DI20" i="4"/>
  <c r="DJ20" i="4"/>
  <c r="CT21" i="4"/>
  <c r="CU21" i="4"/>
  <c r="CV21" i="4"/>
  <c r="CW21" i="4"/>
  <c r="CX21" i="4"/>
  <c r="CY21" i="4"/>
  <c r="CZ21" i="4"/>
  <c r="DG21" i="4"/>
  <c r="DH21" i="4"/>
  <c r="DI21" i="4"/>
  <c r="DJ21" i="4"/>
  <c r="CT22" i="4"/>
  <c r="CU22" i="4"/>
  <c r="CV22" i="4"/>
  <c r="CW22" i="4"/>
  <c r="CX22" i="4"/>
  <c r="CY22" i="4"/>
  <c r="CZ22" i="4"/>
  <c r="DG22" i="4"/>
  <c r="DH22" i="4"/>
  <c r="DI22" i="4"/>
  <c r="DJ22" i="4"/>
  <c r="CT23" i="4"/>
  <c r="CU23" i="4"/>
  <c r="CV23" i="4"/>
  <c r="CW23" i="4"/>
  <c r="CX23" i="4"/>
  <c r="CY23" i="4"/>
  <c r="CZ23" i="4"/>
  <c r="DG23" i="4"/>
  <c r="DH23" i="4"/>
  <c r="DI23" i="4"/>
  <c r="DJ23" i="4"/>
  <c r="CT24" i="4"/>
  <c r="CU24" i="4"/>
  <c r="CV24" i="4"/>
  <c r="CW24" i="4"/>
  <c r="CX24" i="4"/>
  <c r="CY24" i="4"/>
  <c r="CZ24" i="4"/>
  <c r="DG24" i="4"/>
  <c r="DH24" i="4"/>
  <c r="DI24" i="4"/>
  <c r="DJ24" i="4"/>
  <c r="CT25" i="4"/>
  <c r="CU25" i="4"/>
  <c r="CV25" i="4"/>
  <c r="CW25" i="4"/>
  <c r="CX25" i="4"/>
  <c r="CY25" i="4"/>
  <c r="CZ25" i="4"/>
  <c r="DG25" i="4"/>
  <c r="DH25" i="4"/>
  <c r="DI25" i="4"/>
  <c r="DJ25" i="4"/>
  <c r="CT26" i="4"/>
  <c r="CU26" i="4"/>
  <c r="CV26" i="4"/>
  <c r="CW26" i="4"/>
  <c r="CX26" i="4"/>
  <c r="CY26" i="4"/>
  <c r="CZ26" i="4"/>
  <c r="DG26" i="4"/>
  <c r="DH26" i="4"/>
  <c r="DI26" i="4"/>
  <c r="DJ26" i="4"/>
  <c r="CT27" i="4"/>
  <c r="CU27" i="4"/>
  <c r="CV27" i="4"/>
  <c r="CW27" i="4"/>
  <c r="CX27" i="4"/>
  <c r="CY27" i="4"/>
  <c r="CZ27" i="4"/>
  <c r="DG27" i="4"/>
  <c r="DH27" i="4"/>
  <c r="DI27" i="4"/>
  <c r="DJ27" i="4"/>
  <c r="CT28" i="4"/>
  <c r="CU28" i="4"/>
  <c r="CV28" i="4"/>
  <c r="CW28" i="4"/>
  <c r="CX28" i="4"/>
  <c r="CY28" i="4"/>
  <c r="CZ28" i="4"/>
  <c r="DG28" i="4"/>
  <c r="DH28" i="4"/>
  <c r="DI28" i="4"/>
  <c r="DJ28" i="4"/>
  <c r="CT29" i="4"/>
  <c r="CU29" i="4"/>
  <c r="CV29" i="4"/>
  <c r="CW29" i="4"/>
  <c r="CX29" i="4"/>
  <c r="CY29" i="4"/>
  <c r="CZ29" i="4"/>
  <c r="DG29" i="4"/>
  <c r="DH29" i="4"/>
  <c r="DI29" i="4"/>
  <c r="DJ29" i="4"/>
  <c r="CT30" i="4"/>
  <c r="CU30" i="4"/>
  <c r="CV30" i="4"/>
  <c r="CW30" i="4"/>
  <c r="CX30" i="4"/>
  <c r="CY30" i="4"/>
  <c r="CZ30" i="4"/>
  <c r="DG30" i="4"/>
  <c r="DH30" i="4"/>
  <c r="DI30" i="4"/>
  <c r="DJ30" i="4"/>
  <c r="CT31" i="4"/>
  <c r="CU31" i="4"/>
  <c r="CV31" i="4"/>
  <c r="CW31" i="4"/>
  <c r="CX31" i="4"/>
  <c r="CY31" i="4"/>
  <c r="CZ31" i="4"/>
  <c r="DG31" i="4"/>
  <c r="DH31" i="4"/>
  <c r="DI31" i="4"/>
  <c r="DJ31" i="4"/>
  <c r="CT32" i="4"/>
  <c r="CU32" i="4"/>
  <c r="CV32" i="4"/>
  <c r="CW32" i="4"/>
  <c r="CX32" i="4"/>
  <c r="CY32" i="4"/>
  <c r="CZ32" i="4"/>
  <c r="DG32" i="4"/>
  <c r="DH32" i="4"/>
  <c r="DI32" i="4"/>
  <c r="DJ32" i="4"/>
  <c r="CT33" i="4"/>
  <c r="CU33" i="4"/>
  <c r="CV33" i="4"/>
  <c r="CW33" i="4"/>
  <c r="CX33" i="4"/>
  <c r="CY33" i="4"/>
  <c r="CZ33" i="4"/>
  <c r="DG33" i="4"/>
  <c r="DH33" i="4"/>
  <c r="DI33" i="4"/>
  <c r="DJ33" i="4"/>
  <c r="CT34" i="4"/>
  <c r="CU34" i="4"/>
  <c r="CV34" i="4"/>
  <c r="CW34" i="4"/>
  <c r="CX34" i="4"/>
  <c r="CY34" i="4"/>
  <c r="CZ34" i="4"/>
  <c r="DG34" i="4"/>
  <c r="DH34" i="4"/>
  <c r="DI34" i="4"/>
  <c r="DJ34" i="4"/>
  <c r="CT35" i="4"/>
  <c r="CU35" i="4"/>
  <c r="CV35" i="4"/>
  <c r="CW35" i="4"/>
  <c r="CX35" i="4"/>
  <c r="CY35" i="4"/>
  <c r="CZ35" i="4"/>
  <c r="DG35" i="4"/>
  <c r="DH35" i="4"/>
  <c r="DI35" i="4"/>
  <c r="DJ35" i="4"/>
  <c r="CT36" i="4"/>
  <c r="CU36" i="4"/>
  <c r="CV36" i="4"/>
  <c r="CW36" i="4"/>
  <c r="CX36" i="4"/>
  <c r="CY36" i="4"/>
  <c r="CZ36" i="4"/>
  <c r="DG36" i="4"/>
  <c r="DH36" i="4"/>
  <c r="DI36" i="4"/>
  <c r="DJ36" i="4"/>
  <c r="CT37" i="4"/>
  <c r="CU37" i="4"/>
  <c r="CV37" i="4"/>
  <c r="CW37" i="4"/>
  <c r="CX37" i="4"/>
  <c r="CY37" i="4"/>
  <c r="CZ37" i="4"/>
  <c r="DG37" i="4"/>
  <c r="DH37" i="4"/>
  <c r="DI37" i="4"/>
  <c r="DJ37" i="4"/>
  <c r="CT38" i="4"/>
  <c r="CU38" i="4"/>
  <c r="CV38" i="4"/>
  <c r="CW38" i="4"/>
  <c r="CX38" i="4"/>
  <c r="CY38" i="4"/>
  <c r="CZ38" i="4"/>
  <c r="DG38" i="4"/>
  <c r="DH38" i="4"/>
  <c r="DI38" i="4"/>
  <c r="DJ38" i="4"/>
  <c r="CT39" i="4"/>
  <c r="CU39" i="4"/>
  <c r="CV39" i="4"/>
  <c r="CW39" i="4"/>
  <c r="CX39" i="4"/>
  <c r="CY39" i="4"/>
  <c r="CZ39" i="4"/>
  <c r="DG39" i="4"/>
  <c r="DH39" i="4"/>
  <c r="DI39" i="4"/>
  <c r="DJ39" i="4"/>
  <c r="CT40" i="4"/>
  <c r="CU40" i="4"/>
  <c r="CV40" i="4"/>
  <c r="CW40" i="4"/>
  <c r="CX40" i="4"/>
  <c r="CY40" i="4"/>
  <c r="CZ40" i="4"/>
  <c r="DG40" i="4"/>
  <c r="DH40" i="4"/>
  <c r="DI40" i="4"/>
  <c r="DJ40" i="4"/>
  <c r="CT41" i="4"/>
  <c r="CU41" i="4"/>
  <c r="CV41" i="4"/>
  <c r="CW41" i="4"/>
  <c r="CX41" i="4"/>
  <c r="CY41" i="4"/>
  <c r="CZ41" i="4"/>
  <c r="DG41" i="4"/>
  <c r="DH41" i="4"/>
  <c r="DI41" i="4"/>
  <c r="DJ41" i="4"/>
  <c r="CT42" i="4"/>
  <c r="CU42" i="4"/>
  <c r="CV42" i="4"/>
  <c r="CW42" i="4"/>
  <c r="CX42" i="4"/>
  <c r="CY42" i="4"/>
  <c r="CZ42" i="4"/>
  <c r="DG42" i="4"/>
  <c r="DH42" i="4"/>
  <c r="DI42" i="4"/>
  <c r="DJ42" i="4"/>
  <c r="CT43" i="4"/>
  <c r="CU43" i="4"/>
  <c r="CV43" i="4"/>
  <c r="CW43" i="4"/>
  <c r="CX43" i="4"/>
  <c r="CY43" i="4"/>
  <c r="CZ43" i="4"/>
  <c r="DG43" i="4"/>
  <c r="DH43" i="4"/>
  <c r="DI43" i="4"/>
  <c r="DJ43" i="4"/>
  <c r="CU3" i="4"/>
  <c r="CV3" i="4"/>
  <c r="CW3" i="4"/>
  <c r="CX3" i="4"/>
  <c r="CY3" i="4"/>
  <c r="CZ3" i="4"/>
  <c r="DG3" i="4"/>
  <c r="DH3" i="4"/>
  <c r="DI3" i="4"/>
  <c r="DJ3" i="4"/>
  <c r="CT3" i="4"/>
  <c r="CA4" i="4"/>
  <c r="CB4" i="4"/>
  <c r="CC4" i="4"/>
  <c r="CD4" i="4"/>
  <c r="CE4" i="4"/>
  <c r="CF4" i="4"/>
  <c r="CG4" i="4"/>
  <c r="CN4" i="4"/>
  <c r="CO4" i="4"/>
  <c r="CP4" i="4"/>
  <c r="CQ4" i="4"/>
  <c r="CA5" i="4"/>
  <c r="CB5" i="4"/>
  <c r="CC5" i="4"/>
  <c r="CD5" i="4"/>
  <c r="CE5" i="4"/>
  <c r="CF5" i="4"/>
  <c r="CG5" i="4"/>
  <c r="CN5" i="4"/>
  <c r="CO5" i="4"/>
  <c r="CP5" i="4"/>
  <c r="CQ5" i="4"/>
  <c r="CA6" i="4"/>
  <c r="CB6" i="4"/>
  <c r="CC6" i="4"/>
  <c r="CD6" i="4"/>
  <c r="CE6" i="4"/>
  <c r="CF6" i="4"/>
  <c r="CG6" i="4"/>
  <c r="CN6" i="4"/>
  <c r="CO6" i="4"/>
  <c r="CP6" i="4"/>
  <c r="CQ6" i="4"/>
  <c r="CA7" i="4"/>
  <c r="CB7" i="4"/>
  <c r="CC7" i="4"/>
  <c r="CD7" i="4"/>
  <c r="CE7" i="4"/>
  <c r="CF7" i="4"/>
  <c r="CG7" i="4"/>
  <c r="CN7" i="4"/>
  <c r="CO7" i="4"/>
  <c r="CP7" i="4"/>
  <c r="CQ7" i="4"/>
  <c r="CA8" i="4"/>
  <c r="CB8" i="4"/>
  <c r="CC8" i="4"/>
  <c r="CD8" i="4"/>
  <c r="CE8" i="4"/>
  <c r="CF8" i="4"/>
  <c r="CG8" i="4"/>
  <c r="CN8" i="4"/>
  <c r="CO8" i="4"/>
  <c r="CP8" i="4"/>
  <c r="CQ8" i="4"/>
  <c r="CA9" i="4"/>
  <c r="CB9" i="4"/>
  <c r="CC9" i="4"/>
  <c r="CD9" i="4"/>
  <c r="CE9" i="4"/>
  <c r="CF9" i="4"/>
  <c r="CG9" i="4"/>
  <c r="CN9" i="4"/>
  <c r="CO9" i="4"/>
  <c r="CP9" i="4"/>
  <c r="CQ9" i="4"/>
  <c r="CA10" i="4"/>
  <c r="CB10" i="4"/>
  <c r="CC10" i="4"/>
  <c r="CD10" i="4"/>
  <c r="CE10" i="4"/>
  <c r="CF10" i="4"/>
  <c r="CG10" i="4"/>
  <c r="CN10" i="4"/>
  <c r="CO10" i="4"/>
  <c r="CP10" i="4"/>
  <c r="CQ10" i="4"/>
  <c r="CA11" i="4"/>
  <c r="CB11" i="4"/>
  <c r="CC11" i="4"/>
  <c r="CD11" i="4"/>
  <c r="CE11" i="4"/>
  <c r="CF11" i="4"/>
  <c r="CG11" i="4"/>
  <c r="CN11" i="4"/>
  <c r="CO11" i="4"/>
  <c r="CP11" i="4"/>
  <c r="CQ11" i="4"/>
  <c r="CA12" i="4"/>
  <c r="CB12" i="4"/>
  <c r="CC12" i="4"/>
  <c r="CD12" i="4"/>
  <c r="CE12" i="4"/>
  <c r="CF12" i="4"/>
  <c r="CG12" i="4"/>
  <c r="CN12" i="4"/>
  <c r="CO12" i="4"/>
  <c r="CP12" i="4"/>
  <c r="CQ12" i="4"/>
  <c r="CA13" i="4"/>
  <c r="CB13" i="4"/>
  <c r="CC13" i="4"/>
  <c r="CD13" i="4"/>
  <c r="CE13" i="4"/>
  <c r="CF13" i="4"/>
  <c r="CG13" i="4"/>
  <c r="CN13" i="4"/>
  <c r="CO13" i="4"/>
  <c r="CP13" i="4"/>
  <c r="CQ13" i="4"/>
  <c r="CA14" i="4"/>
  <c r="CB14" i="4"/>
  <c r="CC14" i="4"/>
  <c r="CD14" i="4"/>
  <c r="CE14" i="4"/>
  <c r="CF14" i="4"/>
  <c r="CG14" i="4"/>
  <c r="CN14" i="4"/>
  <c r="CO14" i="4"/>
  <c r="CP14" i="4"/>
  <c r="CQ14" i="4"/>
  <c r="CA15" i="4"/>
  <c r="CB15" i="4"/>
  <c r="CC15" i="4"/>
  <c r="CD15" i="4"/>
  <c r="CE15" i="4"/>
  <c r="CF15" i="4"/>
  <c r="CG15" i="4"/>
  <c r="CN15" i="4"/>
  <c r="CO15" i="4"/>
  <c r="CP15" i="4"/>
  <c r="CQ15" i="4"/>
  <c r="CA16" i="4"/>
  <c r="CB16" i="4"/>
  <c r="CC16" i="4"/>
  <c r="CD16" i="4"/>
  <c r="CE16" i="4"/>
  <c r="CF16" i="4"/>
  <c r="CG16" i="4"/>
  <c r="CN16" i="4"/>
  <c r="CO16" i="4"/>
  <c r="CP16" i="4"/>
  <c r="CQ16" i="4"/>
  <c r="CA17" i="4"/>
  <c r="CB17" i="4"/>
  <c r="CC17" i="4"/>
  <c r="CD17" i="4"/>
  <c r="CE17" i="4"/>
  <c r="CF17" i="4"/>
  <c r="CG17" i="4"/>
  <c r="CN17" i="4"/>
  <c r="CO17" i="4"/>
  <c r="CP17" i="4"/>
  <c r="CQ17" i="4"/>
  <c r="CA18" i="4"/>
  <c r="CB18" i="4"/>
  <c r="CC18" i="4"/>
  <c r="CD18" i="4"/>
  <c r="CE18" i="4"/>
  <c r="CF18" i="4"/>
  <c r="CG18" i="4"/>
  <c r="CN18" i="4"/>
  <c r="CO18" i="4"/>
  <c r="CP18" i="4"/>
  <c r="CQ18" i="4"/>
  <c r="CA19" i="4"/>
  <c r="CB19" i="4"/>
  <c r="CC19" i="4"/>
  <c r="CD19" i="4"/>
  <c r="CE19" i="4"/>
  <c r="CF19" i="4"/>
  <c r="CG19" i="4"/>
  <c r="CN19" i="4"/>
  <c r="CO19" i="4"/>
  <c r="CP19" i="4"/>
  <c r="CQ19" i="4"/>
  <c r="CA20" i="4"/>
  <c r="CB20" i="4"/>
  <c r="CC20" i="4"/>
  <c r="CD20" i="4"/>
  <c r="CE20" i="4"/>
  <c r="CF20" i="4"/>
  <c r="CG20" i="4"/>
  <c r="CN20" i="4"/>
  <c r="CO20" i="4"/>
  <c r="CP20" i="4"/>
  <c r="CQ20" i="4"/>
  <c r="CA21" i="4"/>
  <c r="CB21" i="4"/>
  <c r="CC21" i="4"/>
  <c r="CD21" i="4"/>
  <c r="CE21" i="4"/>
  <c r="CF21" i="4"/>
  <c r="CG21" i="4"/>
  <c r="CN21" i="4"/>
  <c r="CO21" i="4"/>
  <c r="CP21" i="4"/>
  <c r="CQ21" i="4"/>
  <c r="CA22" i="4"/>
  <c r="CB22" i="4"/>
  <c r="CC22" i="4"/>
  <c r="CD22" i="4"/>
  <c r="CE22" i="4"/>
  <c r="CF22" i="4"/>
  <c r="CG22" i="4"/>
  <c r="CN22" i="4"/>
  <c r="CO22" i="4"/>
  <c r="CP22" i="4"/>
  <c r="CQ22" i="4"/>
  <c r="CA23" i="4"/>
  <c r="CB23" i="4"/>
  <c r="CC23" i="4"/>
  <c r="CD23" i="4"/>
  <c r="CE23" i="4"/>
  <c r="CF23" i="4"/>
  <c r="CG23" i="4"/>
  <c r="CN23" i="4"/>
  <c r="CO23" i="4"/>
  <c r="CP23" i="4"/>
  <c r="CQ23" i="4"/>
  <c r="CA24" i="4"/>
  <c r="CB24" i="4"/>
  <c r="CC24" i="4"/>
  <c r="CD24" i="4"/>
  <c r="CE24" i="4"/>
  <c r="CF24" i="4"/>
  <c r="CG24" i="4"/>
  <c r="CN24" i="4"/>
  <c r="CO24" i="4"/>
  <c r="CP24" i="4"/>
  <c r="CQ24" i="4"/>
  <c r="CA25" i="4"/>
  <c r="CB25" i="4"/>
  <c r="CC25" i="4"/>
  <c r="CD25" i="4"/>
  <c r="CE25" i="4"/>
  <c r="CF25" i="4"/>
  <c r="CG25" i="4"/>
  <c r="CN25" i="4"/>
  <c r="CO25" i="4"/>
  <c r="CP25" i="4"/>
  <c r="CQ25" i="4"/>
  <c r="CA26" i="4"/>
  <c r="CB26" i="4"/>
  <c r="CC26" i="4"/>
  <c r="CD26" i="4"/>
  <c r="CE26" i="4"/>
  <c r="CF26" i="4"/>
  <c r="CG26" i="4"/>
  <c r="CN26" i="4"/>
  <c r="CO26" i="4"/>
  <c r="CP26" i="4"/>
  <c r="CQ26" i="4"/>
  <c r="CA27" i="4"/>
  <c r="CB27" i="4"/>
  <c r="CC27" i="4"/>
  <c r="CD27" i="4"/>
  <c r="CE27" i="4"/>
  <c r="CF27" i="4"/>
  <c r="CG27" i="4"/>
  <c r="CN27" i="4"/>
  <c r="CO27" i="4"/>
  <c r="CP27" i="4"/>
  <c r="CQ27" i="4"/>
  <c r="CA28" i="4"/>
  <c r="CB28" i="4"/>
  <c r="CC28" i="4"/>
  <c r="CD28" i="4"/>
  <c r="CE28" i="4"/>
  <c r="CF28" i="4"/>
  <c r="CG28" i="4"/>
  <c r="CN28" i="4"/>
  <c r="CO28" i="4"/>
  <c r="CP28" i="4"/>
  <c r="CQ28" i="4"/>
  <c r="CA29" i="4"/>
  <c r="CB29" i="4"/>
  <c r="CC29" i="4"/>
  <c r="CD29" i="4"/>
  <c r="CE29" i="4"/>
  <c r="CF29" i="4"/>
  <c r="CG29" i="4"/>
  <c r="CN29" i="4"/>
  <c r="CO29" i="4"/>
  <c r="CP29" i="4"/>
  <c r="CQ29" i="4"/>
  <c r="CA30" i="4"/>
  <c r="CB30" i="4"/>
  <c r="CC30" i="4"/>
  <c r="CD30" i="4"/>
  <c r="CE30" i="4"/>
  <c r="CF30" i="4"/>
  <c r="CG30" i="4"/>
  <c r="CN30" i="4"/>
  <c r="CO30" i="4"/>
  <c r="CP30" i="4"/>
  <c r="CQ30" i="4"/>
  <c r="CA31" i="4"/>
  <c r="CB31" i="4"/>
  <c r="CC31" i="4"/>
  <c r="CD31" i="4"/>
  <c r="CE31" i="4"/>
  <c r="CF31" i="4"/>
  <c r="CG31" i="4"/>
  <c r="CN31" i="4"/>
  <c r="CO31" i="4"/>
  <c r="CP31" i="4"/>
  <c r="CQ31" i="4"/>
  <c r="CA32" i="4"/>
  <c r="CB32" i="4"/>
  <c r="CC32" i="4"/>
  <c r="CD32" i="4"/>
  <c r="CE32" i="4"/>
  <c r="CF32" i="4"/>
  <c r="CG32" i="4"/>
  <c r="CN32" i="4"/>
  <c r="CO32" i="4"/>
  <c r="CP32" i="4"/>
  <c r="CQ32" i="4"/>
  <c r="CA33" i="4"/>
  <c r="CB33" i="4"/>
  <c r="CC33" i="4"/>
  <c r="CD33" i="4"/>
  <c r="CE33" i="4"/>
  <c r="CF33" i="4"/>
  <c r="CG33" i="4"/>
  <c r="CN33" i="4"/>
  <c r="CO33" i="4"/>
  <c r="CP33" i="4"/>
  <c r="CQ33" i="4"/>
  <c r="CA34" i="4"/>
  <c r="CB34" i="4"/>
  <c r="CC34" i="4"/>
  <c r="CD34" i="4"/>
  <c r="CE34" i="4"/>
  <c r="CF34" i="4"/>
  <c r="CG34" i="4"/>
  <c r="CN34" i="4"/>
  <c r="CO34" i="4"/>
  <c r="CP34" i="4"/>
  <c r="CQ34" i="4"/>
  <c r="CA35" i="4"/>
  <c r="CB35" i="4"/>
  <c r="CC35" i="4"/>
  <c r="CD35" i="4"/>
  <c r="CE35" i="4"/>
  <c r="CF35" i="4"/>
  <c r="CG35" i="4"/>
  <c r="CN35" i="4"/>
  <c r="CO35" i="4"/>
  <c r="CP35" i="4"/>
  <c r="CQ35" i="4"/>
  <c r="CA36" i="4"/>
  <c r="CB36" i="4"/>
  <c r="CC36" i="4"/>
  <c r="CD36" i="4"/>
  <c r="CE36" i="4"/>
  <c r="CF36" i="4"/>
  <c r="CG36" i="4"/>
  <c r="CN36" i="4"/>
  <c r="CO36" i="4"/>
  <c r="CP36" i="4"/>
  <c r="CQ36" i="4"/>
  <c r="CA37" i="4"/>
  <c r="CB37" i="4"/>
  <c r="CC37" i="4"/>
  <c r="CD37" i="4"/>
  <c r="CE37" i="4"/>
  <c r="CF37" i="4"/>
  <c r="CG37" i="4"/>
  <c r="CN37" i="4"/>
  <c r="CO37" i="4"/>
  <c r="CP37" i="4"/>
  <c r="CQ37" i="4"/>
  <c r="CA38" i="4"/>
  <c r="CB38" i="4"/>
  <c r="CC38" i="4"/>
  <c r="CD38" i="4"/>
  <c r="CE38" i="4"/>
  <c r="CF38" i="4"/>
  <c r="CG38" i="4"/>
  <c r="CN38" i="4"/>
  <c r="CO38" i="4"/>
  <c r="CP38" i="4"/>
  <c r="CQ38" i="4"/>
  <c r="CA39" i="4"/>
  <c r="CB39" i="4"/>
  <c r="CC39" i="4"/>
  <c r="CD39" i="4"/>
  <c r="CE39" i="4"/>
  <c r="CF39" i="4"/>
  <c r="CG39" i="4"/>
  <c r="CN39" i="4"/>
  <c r="CO39" i="4"/>
  <c r="CP39" i="4"/>
  <c r="CQ39" i="4"/>
  <c r="CA40" i="4"/>
  <c r="CB40" i="4"/>
  <c r="CC40" i="4"/>
  <c r="CD40" i="4"/>
  <c r="CE40" i="4"/>
  <c r="CF40" i="4"/>
  <c r="CG40" i="4"/>
  <c r="CN40" i="4"/>
  <c r="CO40" i="4"/>
  <c r="CP40" i="4"/>
  <c r="CQ40" i="4"/>
  <c r="CA41" i="4"/>
  <c r="CB41" i="4"/>
  <c r="CC41" i="4"/>
  <c r="CD41" i="4"/>
  <c r="CE41" i="4"/>
  <c r="CF41" i="4"/>
  <c r="CG41" i="4"/>
  <c r="CN41" i="4"/>
  <c r="CO41" i="4"/>
  <c r="CP41" i="4"/>
  <c r="CQ41" i="4"/>
  <c r="CA42" i="4"/>
  <c r="CB42" i="4"/>
  <c r="CC42" i="4"/>
  <c r="CD42" i="4"/>
  <c r="CE42" i="4"/>
  <c r="CF42" i="4"/>
  <c r="CG42" i="4"/>
  <c r="CN42" i="4"/>
  <c r="CO42" i="4"/>
  <c r="CP42" i="4"/>
  <c r="CQ42" i="4"/>
  <c r="CA43" i="4"/>
  <c r="CB43" i="4"/>
  <c r="CC43" i="4"/>
  <c r="CD43" i="4"/>
  <c r="CE43" i="4"/>
  <c r="CF43" i="4"/>
  <c r="CG43" i="4"/>
  <c r="CN43" i="4"/>
  <c r="CO43" i="4"/>
  <c r="CP43" i="4"/>
  <c r="CQ43" i="4"/>
  <c r="CB3" i="4"/>
  <c r="CC3" i="4"/>
  <c r="CD3" i="4"/>
  <c r="CE3" i="4"/>
  <c r="CF3" i="4"/>
  <c r="CG3" i="4"/>
  <c r="CN3" i="4"/>
  <c r="CO3" i="4"/>
  <c r="CP3" i="4"/>
  <c r="CQ3" i="4"/>
  <c r="CA3" i="4"/>
  <c r="BH4" i="4"/>
  <c r="BI4" i="4"/>
  <c r="BJ4" i="4"/>
  <c r="BK4" i="4"/>
  <c r="BL4" i="4"/>
  <c r="BM4" i="4"/>
  <c r="BN4" i="4"/>
  <c r="BU4" i="4"/>
  <c r="BV4" i="4"/>
  <c r="BW4" i="4"/>
  <c r="BX4" i="4"/>
  <c r="BH5" i="4"/>
  <c r="BI5" i="4"/>
  <c r="BJ5" i="4"/>
  <c r="BK5" i="4"/>
  <c r="BL5" i="4"/>
  <c r="BM5" i="4"/>
  <c r="BN5" i="4"/>
  <c r="BU5" i="4"/>
  <c r="BV5" i="4"/>
  <c r="BW5" i="4"/>
  <c r="BX5" i="4"/>
  <c r="BH6" i="4"/>
  <c r="BI6" i="4"/>
  <c r="BJ6" i="4"/>
  <c r="BK6" i="4"/>
  <c r="BL6" i="4"/>
  <c r="BM6" i="4"/>
  <c r="BN6" i="4"/>
  <c r="BU6" i="4"/>
  <c r="BV6" i="4"/>
  <c r="BW6" i="4"/>
  <c r="BX6" i="4"/>
  <c r="BH7" i="4"/>
  <c r="BI7" i="4"/>
  <c r="BJ7" i="4"/>
  <c r="BK7" i="4"/>
  <c r="BL7" i="4"/>
  <c r="BM7" i="4"/>
  <c r="BN7" i="4"/>
  <c r="BU7" i="4"/>
  <c r="BV7" i="4"/>
  <c r="BW7" i="4"/>
  <c r="BX7" i="4"/>
  <c r="BH8" i="4"/>
  <c r="BI8" i="4"/>
  <c r="BJ8" i="4"/>
  <c r="BK8" i="4"/>
  <c r="BL8" i="4"/>
  <c r="BM8" i="4"/>
  <c r="BN8" i="4"/>
  <c r="BU8" i="4"/>
  <c r="BV8" i="4"/>
  <c r="BW8" i="4"/>
  <c r="BX8" i="4"/>
  <c r="BH9" i="4"/>
  <c r="BI9" i="4"/>
  <c r="BJ9" i="4"/>
  <c r="BK9" i="4"/>
  <c r="BL9" i="4"/>
  <c r="BM9" i="4"/>
  <c r="BN9" i="4"/>
  <c r="BU9" i="4"/>
  <c r="BV9" i="4"/>
  <c r="BW9" i="4"/>
  <c r="BX9" i="4"/>
  <c r="BH10" i="4"/>
  <c r="BI10" i="4"/>
  <c r="BJ10" i="4"/>
  <c r="BK10" i="4"/>
  <c r="BL10" i="4"/>
  <c r="BM10" i="4"/>
  <c r="BN10" i="4"/>
  <c r="BU10" i="4"/>
  <c r="BV10" i="4"/>
  <c r="BW10" i="4"/>
  <c r="BX10" i="4"/>
  <c r="BH11" i="4"/>
  <c r="BI11" i="4"/>
  <c r="BJ11" i="4"/>
  <c r="BK11" i="4"/>
  <c r="BL11" i="4"/>
  <c r="BM11" i="4"/>
  <c r="BN11" i="4"/>
  <c r="BU11" i="4"/>
  <c r="BV11" i="4"/>
  <c r="BW11" i="4"/>
  <c r="BX11" i="4"/>
  <c r="BH12" i="4"/>
  <c r="BI12" i="4"/>
  <c r="BJ12" i="4"/>
  <c r="BK12" i="4"/>
  <c r="BL12" i="4"/>
  <c r="BM12" i="4"/>
  <c r="BN12" i="4"/>
  <c r="BU12" i="4"/>
  <c r="BV12" i="4"/>
  <c r="BW12" i="4"/>
  <c r="BX12" i="4"/>
  <c r="BH13" i="4"/>
  <c r="BI13" i="4"/>
  <c r="BJ13" i="4"/>
  <c r="BK13" i="4"/>
  <c r="BL13" i="4"/>
  <c r="BM13" i="4"/>
  <c r="BN13" i="4"/>
  <c r="BU13" i="4"/>
  <c r="BV13" i="4"/>
  <c r="BW13" i="4"/>
  <c r="BX13" i="4"/>
  <c r="BH14" i="4"/>
  <c r="BI14" i="4"/>
  <c r="BJ14" i="4"/>
  <c r="BK14" i="4"/>
  <c r="BL14" i="4"/>
  <c r="BM14" i="4"/>
  <c r="BN14" i="4"/>
  <c r="BU14" i="4"/>
  <c r="BV14" i="4"/>
  <c r="BW14" i="4"/>
  <c r="BX14" i="4"/>
  <c r="BH15" i="4"/>
  <c r="BI15" i="4"/>
  <c r="BJ15" i="4"/>
  <c r="BK15" i="4"/>
  <c r="BL15" i="4"/>
  <c r="BM15" i="4"/>
  <c r="BN15" i="4"/>
  <c r="BU15" i="4"/>
  <c r="BV15" i="4"/>
  <c r="BW15" i="4"/>
  <c r="BX15" i="4"/>
  <c r="BH16" i="4"/>
  <c r="BI16" i="4"/>
  <c r="BJ16" i="4"/>
  <c r="BK16" i="4"/>
  <c r="BL16" i="4"/>
  <c r="BM16" i="4"/>
  <c r="BN16" i="4"/>
  <c r="BU16" i="4"/>
  <c r="BV16" i="4"/>
  <c r="BW16" i="4"/>
  <c r="BX16" i="4"/>
  <c r="BH17" i="4"/>
  <c r="BI17" i="4"/>
  <c r="BJ17" i="4"/>
  <c r="BK17" i="4"/>
  <c r="BL17" i="4"/>
  <c r="BM17" i="4"/>
  <c r="BN17" i="4"/>
  <c r="BU17" i="4"/>
  <c r="BV17" i="4"/>
  <c r="BW17" i="4"/>
  <c r="BX17" i="4"/>
  <c r="BH18" i="4"/>
  <c r="BI18" i="4"/>
  <c r="BJ18" i="4"/>
  <c r="BK18" i="4"/>
  <c r="BL18" i="4"/>
  <c r="BM18" i="4"/>
  <c r="BN18" i="4"/>
  <c r="BU18" i="4"/>
  <c r="BV18" i="4"/>
  <c r="BW18" i="4"/>
  <c r="BX18" i="4"/>
  <c r="BH19" i="4"/>
  <c r="BI19" i="4"/>
  <c r="BJ19" i="4"/>
  <c r="BK19" i="4"/>
  <c r="BL19" i="4"/>
  <c r="BM19" i="4"/>
  <c r="BN19" i="4"/>
  <c r="BU19" i="4"/>
  <c r="BV19" i="4"/>
  <c r="BW19" i="4"/>
  <c r="BX19" i="4"/>
  <c r="BH20" i="4"/>
  <c r="BI20" i="4"/>
  <c r="BJ20" i="4"/>
  <c r="BK20" i="4"/>
  <c r="BL20" i="4"/>
  <c r="BM20" i="4"/>
  <c r="BN20" i="4"/>
  <c r="BU20" i="4"/>
  <c r="BV20" i="4"/>
  <c r="BW20" i="4"/>
  <c r="BX20" i="4"/>
  <c r="BH21" i="4"/>
  <c r="BI21" i="4"/>
  <c r="BJ21" i="4"/>
  <c r="BK21" i="4"/>
  <c r="BL21" i="4"/>
  <c r="BM21" i="4"/>
  <c r="BN21" i="4"/>
  <c r="BU21" i="4"/>
  <c r="BV21" i="4"/>
  <c r="BW21" i="4"/>
  <c r="BX21" i="4"/>
  <c r="BH22" i="4"/>
  <c r="BI22" i="4"/>
  <c r="BJ22" i="4"/>
  <c r="BK22" i="4"/>
  <c r="BL22" i="4"/>
  <c r="BM22" i="4"/>
  <c r="BN22" i="4"/>
  <c r="BU22" i="4"/>
  <c r="BV22" i="4"/>
  <c r="BW22" i="4"/>
  <c r="BX22" i="4"/>
  <c r="BH23" i="4"/>
  <c r="BI23" i="4"/>
  <c r="BJ23" i="4"/>
  <c r="BK23" i="4"/>
  <c r="BL23" i="4"/>
  <c r="BM23" i="4"/>
  <c r="BN23" i="4"/>
  <c r="BU23" i="4"/>
  <c r="BV23" i="4"/>
  <c r="BW23" i="4"/>
  <c r="BX23" i="4"/>
  <c r="BH24" i="4"/>
  <c r="BI24" i="4"/>
  <c r="BJ24" i="4"/>
  <c r="BK24" i="4"/>
  <c r="BL24" i="4"/>
  <c r="BM24" i="4"/>
  <c r="BN24" i="4"/>
  <c r="BU24" i="4"/>
  <c r="BV24" i="4"/>
  <c r="BW24" i="4"/>
  <c r="BX24" i="4"/>
  <c r="BH25" i="4"/>
  <c r="BI25" i="4"/>
  <c r="BJ25" i="4"/>
  <c r="BK25" i="4"/>
  <c r="BL25" i="4"/>
  <c r="BM25" i="4"/>
  <c r="BN25" i="4"/>
  <c r="BU25" i="4"/>
  <c r="BV25" i="4"/>
  <c r="BW25" i="4"/>
  <c r="BX25" i="4"/>
  <c r="BH26" i="4"/>
  <c r="BI26" i="4"/>
  <c r="BJ26" i="4"/>
  <c r="BK26" i="4"/>
  <c r="BL26" i="4"/>
  <c r="BM26" i="4"/>
  <c r="BN26" i="4"/>
  <c r="BU26" i="4"/>
  <c r="BV26" i="4"/>
  <c r="BW26" i="4"/>
  <c r="BX26" i="4"/>
  <c r="BH27" i="4"/>
  <c r="BI27" i="4"/>
  <c r="BJ27" i="4"/>
  <c r="BK27" i="4"/>
  <c r="BL27" i="4"/>
  <c r="BM27" i="4"/>
  <c r="BN27" i="4"/>
  <c r="BU27" i="4"/>
  <c r="BV27" i="4"/>
  <c r="BW27" i="4"/>
  <c r="BX27" i="4"/>
  <c r="BH28" i="4"/>
  <c r="BI28" i="4"/>
  <c r="BJ28" i="4"/>
  <c r="BK28" i="4"/>
  <c r="BL28" i="4"/>
  <c r="BM28" i="4"/>
  <c r="BN28" i="4"/>
  <c r="BU28" i="4"/>
  <c r="BV28" i="4"/>
  <c r="BW28" i="4"/>
  <c r="BX28" i="4"/>
  <c r="BH29" i="4"/>
  <c r="BI29" i="4"/>
  <c r="BJ29" i="4"/>
  <c r="BK29" i="4"/>
  <c r="BL29" i="4"/>
  <c r="BM29" i="4"/>
  <c r="BN29" i="4"/>
  <c r="BU29" i="4"/>
  <c r="BV29" i="4"/>
  <c r="BW29" i="4"/>
  <c r="BX29" i="4"/>
  <c r="BH30" i="4"/>
  <c r="BI30" i="4"/>
  <c r="BJ30" i="4"/>
  <c r="BK30" i="4"/>
  <c r="BL30" i="4"/>
  <c r="BM30" i="4"/>
  <c r="BN30" i="4"/>
  <c r="BU30" i="4"/>
  <c r="BV30" i="4"/>
  <c r="BW30" i="4"/>
  <c r="BX30" i="4"/>
  <c r="BH31" i="4"/>
  <c r="BI31" i="4"/>
  <c r="BJ31" i="4"/>
  <c r="BK31" i="4"/>
  <c r="BL31" i="4"/>
  <c r="BM31" i="4"/>
  <c r="BN31" i="4"/>
  <c r="BU31" i="4"/>
  <c r="BV31" i="4"/>
  <c r="BW31" i="4"/>
  <c r="BX31" i="4"/>
  <c r="BH32" i="4"/>
  <c r="BI32" i="4"/>
  <c r="BJ32" i="4"/>
  <c r="BK32" i="4"/>
  <c r="BL32" i="4"/>
  <c r="BM32" i="4"/>
  <c r="BN32" i="4"/>
  <c r="BU32" i="4"/>
  <c r="BV32" i="4"/>
  <c r="BW32" i="4"/>
  <c r="BX32" i="4"/>
  <c r="BH33" i="4"/>
  <c r="BI33" i="4"/>
  <c r="BJ33" i="4"/>
  <c r="BK33" i="4"/>
  <c r="BL33" i="4"/>
  <c r="BM33" i="4"/>
  <c r="BN33" i="4"/>
  <c r="BU33" i="4"/>
  <c r="BV33" i="4"/>
  <c r="BW33" i="4"/>
  <c r="BX33" i="4"/>
  <c r="BH34" i="4"/>
  <c r="BI34" i="4"/>
  <c r="BJ34" i="4"/>
  <c r="BK34" i="4"/>
  <c r="BL34" i="4"/>
  <c r="BM34" i="4"/>
  <c r="BN34" i="4"/>
  <c r="BU34" i="4"/>
  <c r="BV34" i="4"/>
  <c r="BW34" i="4"/>
  <c r="BX34" i="4"/>
  <c r="BH35" i="4"/>
  <c r="BI35" i="4"/>
  <c r="BJ35" i="4"/>
  <c r="BK35" i="4"/>
  <c r="BL35" i="4"/>
  <c r="BM35" i="4"/>
  <c r="BN35" i="4"/>
  <c r="BU35" i="4"/>
  <c r="BV35" i="4"/>
  <c r="BW35" i="4"/>
  <c r="BX35" i="4"/>
  <c r="BH36" i="4"/>
  <c r="BI36" i="4"/>
  <c r="BJ36" i="4"/>
  <c r="BK36" i="4"/>
  <c r="BL36" i="4"/>
  <c r="BM36" i="4"/>
  <c r="BN36" i="4"/>
  <c r="BU36" i="4"/>
  <c r="BV36" i="4"/>
  <c r="BW36" i="4"/>
  <c r="BX36" i="4"/>
  <c r="BH37" i="4"/>
  <c r="BI37" i="4"/>
  <c r="BJ37" i="4"/>
  <c r="BK37" i="4"/>
  <c r="BL37" i="4"/>
  <c r="BM37" i="4"/>
  <c r="BN37" i="4"/>
  <c r="BU37" i="4"/>
  <c r="BV37" i="4"/>
  <c r="BW37" i="4"/>
  <c r="BX37" i="4"/>
  <c r="BH38" i="4"/>
  <c r="BI38" i="4"/>
  <c r="BJ38" i="4"/>
  <c r="BK38" i="4"/>
  <c r="BL38" i="4"/>
  <c r="BM38" i="4"/>
  <c r="BN38" i="4"/>
  <c r="BU38" i="4"/>
  <c r="BV38" i="4"/>
  <c r="BW38" i="4"/>
  <c r="BX38" i="4"/>
  <c r="BH39" i="4"/>
  <c r="BI39" i="4"/>
  <c r="BJ39" i="4"/>
  <c r="BK39" i="4"/>
  <c r="BL39" i="4"/>
  <c r="BM39" i="4"/>
  <c r="BN39" i="4"/>
  <c r="BU39" i="4"/>
  <c r="BV39" i="4"/>
  <c r="BW39" i="4"/>
  <c r="BX39" i="4"/>
  <c r="BH40" i="4"/>
  <c r="BI40" i="4"/>
  <c r="BJ40" i="4"/>
  <c r="BK40" i="4"/>
  <c r="BL40" i="4"/>
  <c r="BM40" i="4"/>
  <c r="BN40" i="4"/>
  <c r="BU40" i="4"/>
  <c r="BV40" i="4"/>
  <c r="BW40" i="4"/>
  <c r="BX40" i="4"/>
  <c r="BH41" i="4"/>
  <c r="BI41" i="4"/>
  <c r="BJ41" i="4"/>
  <c r="BK41" i="4"/>
  <c r="BL41" i="4"/>
  <c r="BM41" i="4"/>
  <c r="BN41" i="4"/>
  <c r="BU41" i="4"/>
  <c r="BV41" i="4"/>
  <c r="BW41" i="4"/>
  <c r="BX41" i="4"/>
  <c r="BH42" i="4"/>
  <c r="BI42" i="4"/>
  <c r="BJ42" i="4"/>
  <c r="BK42" i="4"/>
  <c r="BL42" i="4"/>
  <c r="BM42" i="4"/>
  <c r="BN42" i="4"/>
  <c r="BU42" i="4"/>
  <c r="BV42" i="4"/>
  <c r="BW42" i="4"/>
  <c r="BX42" i="4"/>
  <c r="BH43" i="4"/>
  <c r="BI43" i="4"/>
  <c r="BJ43" i="4"/>
  <c r="BK43" i="4"/>
  <c r="BL43" i="4"/>
  <c r="BM43" i="4"/>
  <c r="BN43" i="4"/>
  <c r="BU43" i="4"/>
  <c r="BV43" i="4"/>
  <c r="BW43" i="4"/>
  <c r="BX43" i="4"/>
  <c r="BI3" i="4"/>
  <c r="BJ3" i="4"/>
  <c r="BK3" i="4"/>
  <c r="BL3" i="4"/>
  <c r="BM3" i="4"/>
  <c r="BN3" i="4"/>
  <c r="BU3" i="4"/>
  <c r="BV3" i="4"/>
  <c r="BW3" i="4"/>
  <c r="BX3" i="4"/>
  <c r="BH3" i="4"/>
  <c r="AO4" i="4"/>
  <c r="AP4" i="4"/>
  <c r="AQ4" i="4"/>
  <c r="AR4" i="4"/>
  <c r="AS4" i="4"/>
  <c r="AT4" i="4"/>
  <c r="AU4" i="4"/>
  <c r="BB4" i="4"/>
  <c r="BC4" i="4"/>
  <c r="BD4" i="4"/>
  <c r="BE4" i="4"/>
  <c r="AO5" i="4"/>
  <c r="AP5" i="4"/>
  <c r="AQ5" i="4"/>
  <c r="AR5" i="4"/>
  <c r="AS5" i="4"/>
  <c r="AT5" i="4"/>
  <c r="AU5" i="4"/>
  <c r="BB5" i="4"/>
  <c r="BC5" i="4"/>
  <c r="BD5" i="4"/>
  <c r="BE5" i="4"/>
  <c r="AO6" i="4"/>
  <c r="AP6" i="4"/>
  <c r="AQ6" i="4"/>
  <c r="AR6" i="4"/>
  <c r="AS6" i="4"/>
  <c r="AT6" i="4"/>
  <c r="AU6" i="4"/>
  <c r="BB6" i="4"/>
  <c r="BC6" i="4"/>
  <c r="BD6" i="4"/>
  <c r="BE6" i="4"/>
  <c r="AO7" i="4"/>
  <c r="AP7" i="4"/>
  <c r="AQ7" i="4"/>
  <c r="AR7" i="4"/>
  <c r="AS7" i="4"/>
  <c r="AT7" i="4"/>
  <c r="AU7" i="4"/>
  <c r="BB7" i="4"/>
  <c r="BC7" i="4"/>
  <c r="BD7" i="4"/>
  <c r="BE7" i="4"/>
  <c r="AO8" i="4"/>
  <c r="AP8" i="4"/>
  <c r="AQ8" i="4"/>
  <c r="AR8" i="4"/>
  <c r="AS8" i="4"/>
  <c r="AT8" i="4"/>
  <c r="AU8" i="4"/>
  <c r="BB8" i="4"/>
  <c r="BC8" i="4"/>
  <c r="BD8" i="4"/>
  <c r="BE8" i="4"/>
  <c r="AO9" i="4"/>
  <c r="AP9" i="4"/>
  <c r="AQ9" i="4"/>
  <c r="AR9" i="4"/>
  <c r="AS9" i="4"/>
  <c r="AT9" i="4"/>
  <c r="AU9" i="4"/>
  <c r="BB9" i="4"/>
  <c r="BC9" i="4"/>
  <c r="BD9" i="4"/>
  <c r="BE9" i="4"/>
  <c r="AO10" i="4"/>
  <c r="AP10" i="4"/>
  <c r="AQ10" i="4"/>
  <c r="AR10" i="4"/>
  <c r="AS10" i="4"/>
  <c r="AT10" i="4"/>
  <c r="AU10" i="4"/>
  <c r="BB10" i="4"/>
  <c r="BC10" i="4"/>
  <c r="BD10" i="4"/>
  <c r="BE10" i="4"/>
  <c r="AO11" i="4"/>
  <c r="AP11" i="4"/>
  <c r="AQ11" i="4"/>
  <c r="AR11" i="4"/>
  <c r="AS11" i="4"/>
  <c r="AT11" i="4"/>
  <c r="AU11" i="4"/>
  <c r="BB11" i="4"/>
  <c r="BC11" i="4"/>
  <c r="BD11" i="4"/>
  <c r="BE11" i="4"/>
  <c r="AO12" i="4"/>
  <c r="AP12" i="4"/>
  <c r="AQ12" i="4"/>
  <c r="AR12" i="4"/>
  <c r="AS12" i="4"/>
  <c r="AT12" i="4"/>
  <c r="AU12" i="4"/>
  <c r="BB12" i="4"/>
  <c r="BC12" i="4"/>
  <c r="BD12" i="4"/>
  <c r="BE12" i="4"/>
  <c r="AO13" i="4"/>
  <c r="AP13" i="4"/>
  <c r="AQ13" i="4"/>
  <c r="AR13" i="4"/>
  <c r="AS13" i="4"/>
  <c r="AT13" i="4"/>
  <c r="AU13" i="4"/>
  <c r="BB13" i="4"/>
  <c r="BC13" i="4"/>
  <c r="BD13" i="4"/>
  <c r="BE13" i="4"/>
  <c r="AO14" i="4"/>
  <c r="AP14" i="4"/>
  <c r="AQ14" i="4"/>
  <c r="AR14" i="4"/>
  <c r="AS14" i="4"/>
  <c r="AT14" i="4"/>
  <c r="AU14" i="4"/>
  <c r="BB14" i="4"/>
  <c r="BC14" i="4"/>
  <c r="BD14" i="4"/>
  <c r="BE14" i="4"/>
  <c r="AO15" i="4"/>
  <c r="AP15" i="4"/>
  <c r="AQ15" i="4"/>
  <c r="AR15" i="4"/>
  <c r="AS15" i="4"/>
  <c r="AT15" i="4"/>
  <c r="AU15" i="4"/>
  <c r="BB15" i="4"/>
  <c r="BC15" i="4"/>
  <c r="BD15" i="4"/>
  <c r="BE15" i="4"/>
  <c r="AO16" i="4"/>
  <c r="AP16" i="4"/>
  <c r="AQ16" i="4"/>
  <c r="AR16" i="4"/>
  <c r="AS16" i="4"/>
  <c r="AT16" i="4"/>
  <c r="AU16" i="4"/>
  <c r="BB16" i="4"/>
  <c r="BC16" i="4"/>
  <c r="BD16" i="4"/>
  <c r="BE16" i="4"/>
  <c r="AO17" i="4"/>
  <c r="AP17" i="4"/>
  <c r="AQ17" i="4"/>
  <c r="AR17" i="4"/>
  <c r="AS17" i="4"/>
  <c r="AT17" i="4"/>
  <c r="AU17" i="4"/>
  <c r="BB17" i="4"/>
  <c r="BC17" i="4"/>
  <c r="BD17" i="4"/>
  <c r="BE17" i="4"/>
  <c r="AO18" i="4"/>
  <c r="AP18" i="4"/>
  <c r="AQ18" i="4"/>
  <c r="AR18" i="4"/>
  <c r="AS18" i="4"/>
  <c r="AT18" i="4"/>
  <c r="AU18" i="4"/>
  <c r="BB18" i="4"/>
  <c r="BC18" i="4"/>
  <c r="BD18" i="4"/>
  <c r="BE18" i="4"/>
  <c r="AO19" i="4"/>
  <c r="AP19" i="4"/>
  <c r="AQ19" i="4"/>
  <c r="AR19" i="4"/>
  <c r="AS19" i="4"/>
  <c r="AT19" i="4"/>
  <c r="AU19" i="4"/>
  <c r="BB19" i="4"/>
  <c r="BC19" i="4"/>
  <c r="BD19" i="4"/>
  <c r="BE19" i="4"/>
  <c r="AO20" i="4"/>
  <c r="AP20" i="4"/>
  <c r="AQ20" i="4"/>
  <c r="AR20" i="4"/>
  <c r="AS20" i="4"/>
  <c r="AT20" i="4"/>
  <c r="AU20" i="4"/>
  <c r="BB20" i="4"/>
  <c r="BC20" i="4"/>
  <c r="BD20" i="4"/>
  <c r="BE20" i="4"/>
  <c r="AO21" i="4"/>
  <c r="AP21" i="4"/>
  <c r="AQ21" i="4"/>
  <c r="AR21" i="4"/>
  <c r="AS21" i="4"/>
  <c r="AT21" i="4"/>
  <c r="AU21" i="4"/>
  <c r="BB21" i="4"/>
  <c r="BC21" i="4"/>
  <c r="BD21" i="4"/>
  <c r="BE21" i="4"/>
  <c r="AO22" i="4"/>
  <c r="AP22" i="4"/>
  <c r="AQ22" i="4"/>
  <c r="AR22" i="4"/>
  <c r="AS22" i="4"/>
  <c r="AT22" i="4"/>
  <c r="AU22" i="4"/>
  <c r="BB22" i="4"/>
  <c r="BC22" i="4"/>
  <c r="BD22" i="4"/>
  <c r="BE22" i="4"/>
  <c r="AO23" i="4"/>
  <c r="AP23" i="4"/>
  <c r="AQ23" i="4"/>
  <c r="AR23" i="4"/>
  <c r="AS23" i="4"/>
  <c r="AT23" i="4"/>
  <c r="AU23" i="4"/>
  <c r="BB23" i="4"/>
  <c r="BC23" i="4"/>
  <c r="BD23" i="4"/>
  <c r="BE23" i="4"/>
  <c r="AO24" i="4"/>
  <c r="AP24" i="4"/>
  <c r="AQ24" i="4"/>
  <c r="AR24" i="4"/>
  <c r="AS24" i="4"/>
  <c r="AT24" i="4"/>
  <c r="AU24" i="4"/>
  <c r="BB24" i="4"/>
  <c r="BC24" i="4"/>
  <c r="BD24" i="4"/>
  <c r="BE24" i="4"/>
  <c r="AO25" i="4"/>
  <c r="AP25" i="4"/>
  <c r="AQ25" i="4"/>
  <c r="AR25" i="4"/>
  <c r="AS25" i="4"/>
  <c r="AT25" i="4"/>
  <c r="AU25" i="4"/>
  <c r="BB25" i="4"/>
  <c r="BC25" i="4"/>
  <c r="BD25" i="4"/>
  <c r="BE25" i="4"/>
  <c r="AO26" i="4"/>
  <c r="AP26" i="4"/>
  <c r="AQ26" i="4"/>
  <c r="AR26" i="4"/>
  <c r="AS26" i="4"/>
  <c r="AT26" i="4"/>
  <c r="AU26" i="4"/>
  <c r="BB26" i="4"/>
  <c r="BC26" i="4"/>
  <c r="BD26" i="4"/>
  <c r="BE26" i="4"/>
  <c r="AO27" i="4"/>
  <c r="AP27" i="4"/>
  <c r="AQ27" i="4"/>
  <c r="AR27" i="4"/>
  <c r="AS27" i="4"/>
  <c r="AT27" i="4"/>
  <c r="AU27" i="4"/>
  <c r="BB27" i="4"/>
  <c r="BC27" i="4"/>
  <c r="BD27" i="4"/>
  <c r="BE27" i="4"/>
  <c r="AO28" i="4"/>
  <c r="AP28" i="4"/>
  <c r="AQ28" i="4"/>
  <c r="AR28" i="4"/>
  <c r="AS28" i="4"/>
  <c r="AT28" i="4"/>
  <c r="AU28" i="4"/>
  <c r="BB28" i="4"/>
  <c r="BC28" i="4"/>
  <c r="BD28" i="4"/>
  <c r="BE28" i="4"/>
  <c r="AO29" i="4"/>
  <c r="AP29" i="4"/>
  <c r="AQ29" i="4"/>
  <c r="AR29" i="4"/>
  <c r="AS29" i="4"/>
  <c r="AT29" i="4"/>
  <c r="AU29" i="4"/>
  <c r="BB29" i="4"/>
  <c r="BC29" i="4"/>
  <c r="BD29" i="4"/>
  <c r="BE29" i="4"/>
  <c r="AO30" i="4"/>
  <c r="AP30" i="4"/>
  <c r="AQ30" i="4"/>
  <c r="AR30" i="4"/>
  <c r="AS30" i="4"/>
  <c r="AT30" i="4"/>
  <c r="AU30" i="4"/>
  <c r="BB30" i="4"/>
  <c r="BC30" i="4"/>
  <c r="BD30" i="4"/>
  <c r="BE30" i="4"/>
  <c r="AO31" i="4"/>
  <c r="AP31" i="4"/>
  <c r="AQ31" i="4"/>
  <c r="AR31" i="4"/>
  <c r="AS31" i="4"/>
  <c r="AT31" i="4"/>
  <c r="AU31" i="4"/>
  <c r="BB31" i="4"/>
  <c r="BC31" i="4"/>
  <c r="BD31" i="4"/>
  <c r="BE31" i="4"/>
  <c r="AO32" i="4"/>
  <c r="AP32" i="4"/>
  <c r="AQ32" i="4"/>
  <c r="AR32" i="4"/>
  <c r="AS32" i="4"/>
  <c r="AT32" i="4"/>
  <c r="AU32" i="4"/>
  <c r="BB32" i="4"/>
  <c r="BC32" i="4"/>
  <c r="BD32" i="4"/>
  <c r="BE32" i="4"/>
  <c r="AO33" i="4"/>
  <c r="AP33" i="4"/>
  <c r="AQ33" i="4"/>
  <c r="AR33" i="4"/>
  <c r="AS33" i="4"/>
  <c r="AT33" i="4"/>
  <c r="AU33" i="4"/>
  <c r="BB33" i="4"/>
  <c r="BC33" i="4"/>
  <c r="BD33" i="4"/>
  <c r="BE33" i="4"/>
  <c r="AO34" i="4"/>
  <c r="AP34" i="4"/>
  <c r="AQ34" i="4"/>
  <c r="AR34" i="4"/>
  <c r="AS34" i="4"/>
  <c r="AT34" i="4"/>
  <c r="AU34" i="4"/>
  <c r="BB34" i="4"/>
  <c r="BC34" i="4"/>
  <c r="BD34" i="4"/>
  <c r="BE34" i="4"/>
  <c r="AO35" i="4"/>
  <c r="AP35" i="4"/>
  <c r="AQ35" i="4"/>
  <c r="AR35" i="4"/>
  <c r="AS35" i="4"/>
  <c r="AT35" i="4"/>
  <c r="AU35" i="4"/>
  <c r="BB35" i="4"/>
  <c r="BC35" i="4"/>
  <c r="BD35" i="4"/>
  <c r="BE35" i="4"/>
  <c r="AO36" i="4"/>
  <c r="AP36" i="4"/>
  <c r="AQ36" i="4"/>
  <c r="AR36" i="4"/>
  <c r="AS36" i="4"/>
  <c r="AT36" i="4"/>
  <c r="AU36" i="4"/>
  <c r="BB36" i="4"/>
  <c r="BC36" i="4"/>
  <c r="BD36" i="4"/>
  <c r="BE36" i="4"/>
  <c r="AO37" i="4"/>
  <c r="AP37" i="4"/>
  <c r="AQ37" i="4"/>
  <c r="AR37" i="4"/>
  <c r="AS37" i="4"/>
  <c r="AT37" i="4"/>
  <c r="AU37" i="4"/>
  <c r="BB37" i="4"/>
  <c r="BC37" i="4"/>
  <c r="BD37" i="4"/>
  <c r="BE37" i="4"/>
  <c r="AO38" i="4"/>
  <c r="AP38" i="4"/>
  <c r="AQ38" i="4"/>
  <c r="AR38" i="4"/>
  <c r="AS38" i="4"/>
  <c r="AT38" i="4"/>
  <c r="AU38" i="4"/>
  <c r="BB38" i="4"/>
  <c r="BC38" i="4"/>
  <c r="BD38" i="4"/>
  <c r="BE38" i="4"/>
  <c r="AO39" i="4"/>
  <c r="AP39" i="4"/>
  <c r="AQ39" i="4"/>
  <c r="AR39" i="4"/>
  <c r="AS39" i="4"/>
  <c r="AT39" i="4"/>
  <c r="AU39" i="4"/>
  <c r="BB39" i="4"/>
  <c r="BC39" i="4"/>
  <c r="BD39" i="4"/>
  <c r="BE39" i="4"/>
  <c r="AO40" i="4"/>
  <c r="AP40" i="4"/>
  <c r="AQ40" i="4"/>
  <c r="AR40" i="4"/>
  <c r="AS40" i="4"/>
  <c r="AT40" i="4"/>
  <c r="AU40" i="4"/>
  <c r="BB40" i="4"/>
  <c r="BC40" i="4"/>
  <c r="BD40" i="4"/>
  <c r="BE40" i="4"/>
  <c r="AO41" i="4"/>
  <c r="AP41" i="4"/>
  <c r="AQ41" i="4"/>
  <c r="AR41" i="4"/>
  <c r="AS41" i="4"/>
  <c r="AT41" i="4"/>
  <c r="AU41" i="4"/>
  <c r="BB41" i="4"/>
  <c r="BC41" i="4"/>
  <c r="BD41" i="4"/>
  <c r="BE41" i="4"/>
  <c r="AO42" i="4"/>
  <c r="AP42" i="4"/>
  <c r="AQ42" i="4"/>
  <c r="AR42" i="4"/>
  <c r="AS42" i="4"/>
  <c r="AT42" i="4"/>
  <c r="AU42" i="4"/>
  <c r="BB42" i="4"/>
  <c r="BC42" i="4"/>
  <c r="BD42" i="4"/>
  <c r="BE42" i="4"/>
  <c r="AO43" i="4"/>
  <c r="AP43" i="4"/>
  <c r="AQ43" i="4"/>
  <c r="AR43" i="4"/>
  <c r="AS43" i="4"/>
  <c r="AT43" i="4"/>
  <c r="AU43" i="4"/>
  <c r="BB43" i="4"/>
  <c r="BC43" i="4"/>
  <c r="BD43" i="4"/>
  <c r="BE43" i="4"/>
  <c r="AP3" i="4"/>
  <c r="AQ3" i="4"/>
  <c r="AR3" i="4"/>
  <c r="AS3" i="4"/>
  <c r="AT3" i="4"/>
  <c r="AU3" i="4"/>
  <c r="BB3" i="4"/>
  <c r="BC3" i="4"/>
  <c r="BD3" i="4"/>
  <c r="BE3" i="4"/>
  <c r="AO3" i="4"/>
  <c r="V4" i="4"/>
  <c r="W4" i="4"/>
  <c r="X4" i="4"/>
  <c r="Y4" i="4"/>
  <c r="Z4" i="4"/>
  <c r="AA4" i="4"/>
  <c r="AB4" i="4"/>
  <c r="AI4" i="4"/>
  <c r="AJ4" i="4"/>
  <c r="AK4" i="4"/>
  <c r="AL4" i="4"/>
  <c r="V5" i="4"/>
  <c r="W5" i="4"/>
  <c r="X5" i="4"/>
  <c r="Y5" i="4"/>
  <c r="Z5" i="4"/>
  <c r="AA5" i="4"/>
  <c r="AB5" i="4"/>
  <c r="AI5" i="4"/>
  <c r="AJ5" i="4"/>
  <c r="AK5" i="4"/>
  <c r="AL5" i="4"/>
  <c r="V6" i="4"/>
  <c r="W6" i="4"/>
  <c r="X6" i="4"/>
  <c r="Y6" i="4"/>
  <c r="Z6" i="4"/>
  <c r="AA6" i="4"/>
  <c r="AB6" i="4"/>
  <c r="AI6" i="4"/>
  <c r="AJ6" i="4"/>
  <c r="AK6" i="4"/>
  <c r="AL6" i="4"/>
  <c r="V7" i="4"/>
  <c r="W7" i="4"/>
  <c r="X7" i="4"/>
  <c r="Y7" i="4"/>
  <c r="Z7" i="4"/>
  <c r="AA7" i="4"/>
  <c r="AB7" i="4"/>
  <c r="AI7" i="4"/>
  <c r="AJ7" i="4"/>
  <c r="AK7" i="4"/>
  <c r="AL7" i="4"/>
  <c r="V8" i="4"/>
  <c r="W8" i="4"/>
  <c r="X8" i="4"/>
  <c r="Y8" i="4"/>
  <c r="Z8" i="4"/>
  <c r="AA8" i="4"/>
  <c r="AB8" i="4"/>
  <c r="AI8" i="4"/>
  <c r="AJ8" i="4"/>
  <c r="AK8" i="4"/>
  <c r="AL8" i="4"/>
  <c r="V9" i="4"/>
  <c r="W9" i="4"/>
  <c r="X9" i="4"/>
  <c r="Y9" i="4"/>
  <c r="Z9" i="4"/>
  <c r="AA9" i="4"/>
  <c r="AB9" i="4"/>
  <c r="AI9" i="4"/>
  <c r="AJ9" i="4"/>
  <c r="AK9" i="4"/>
  <c r="AL9" i="4"/>
  <c r="V10" i="4"/>
  <c r="W10" i="4"/>
  <c r="X10" i="4"/>
  <c r="Y10" i="4"/>
  <c r="Z10" i="4"/>
  <c r="AA10" i="4"/>
  <c r="AB10" i="4"/>
  <c r="AI10" i="4"/>
  <c r="AJ10" i="4"/>
  <c r="AK10" i="4"/>
  <c r="AL10" i="4"/>
  <c r="V11" i="4"/>
  <c r="W11" i="4"/>
  <c r="X11" i="4"/>
  <c r="Y11" i="4"/>
  <c r="Z11" i="4"/>
  <c r="AA11" i="4"/>
  <c r="AB11" i="4"/>
  <c r="AI11" i="4"/>
  <c r="AJ11" i="4"/>
  <c r="AK11" i="4"/>
  <c r="AL11" i="4"/>
  <c r="V12" i="4"/>
  <c r="W12" i="4"/>
  <c r="X12" i="4"/>
  <c r="Y12" i="4"/>
  <c r="Z12" i="4"/>
  <c r="AA12" i="4"/>
  <c r="AB12" i="4"/>
  <c r="AI12" i="4"/>
  <c r="AJ12" i="4"/>
  <c r="AK12" i="4"/>
  <c r="AL12" i="4"/>
  <c r="V13" i="4"/>
  <c r="W13" i="4"/>
  <c r="X13" i="4"/>
  <c r="Y13" i="4"/>
  <c r="Z13" i="4"/>
  <c r="AA13" i="4"/>
  <c r="AB13" i="4"/>
  <c r="AI13" i="4"/>
  <c r="AJ13" i="4"/>
  <c r="AK13" i="4"/>
  <c r="AL13" i="4"/>
  <c r="V14" i="4"/>
  <c r="W14" i="4"/>
  <c r="X14" i="4"/>
  <c r="Y14" i="4"/>
  <c r="Z14" i="4"/>
  <c r="AA14" i="4"/>
  <c r="AB14" i="4"/>
  <c r="AI14" i="4"/>
  <c r="AJ14" i="4"/>
  <c r="AK14" i="4"/>
  <c r="AL14" i="4"/>
  <c r="V15" i="4"/>
  <c r="W15" i="4"/>
  <c r="X15" i="4"/>
  <c r="Y15" i="4"/>
  <c r="Z15" i="4"/>
  <c r="AA15" i="4"/>
  <c r="AB15" i="4"/>
  <c r="AI15" i="4"/>
  <c r="AJ15" i="4"/>
  <c r="AK15" i="4"/>
  <c r="AL15" i="4"/>
  <c r="V16" i="4"/>
  <c r="W16" i="4"/>
  <c r="X16" i="4"/>
  <c r="Y16" i="4"/>
  <c r="Z16" i="4"/>
  <c r="AA16" i="4"/>
  <c r="AB16" i="4"/>
  <c r="AI16" i="4"/>
  <c r="AJ16" i="4"/>
  <c r="AK16" i="4"/>
  <c r="AL16" i="4"/>
  <c r="V17" i="4"/>
  <c r="W17" i="4"/>
  <c r="X17" i="4"/>
  <c r="Y17" i="4"/>
  <c r="Z17" i="4"/>
  <c r="AA17" i="4"/>
  <c r="AB17" i="4"/>
  <c r="AI17" i="4"/>
  <c r="AJ17" i="4"/>
  <c r="AK17" i="4"/>
  <c r="AL17" i="4"/>
  <c r="V18" i="4"/>
  <c r="W18" i="4"/>
  <c r="X18" i="4"/>
  <c r="Y18" i="4"/>
  <c r="Z18" i="4"/>
  <c r="AA18" i="4"/>
  <c r="AB18" i="4"/>
  <c r="AI18" i="4"/>
  <c r="AJ18" i="4"/>
  <c r="AK18" i="4"/>
  <c r="AL18" i="4"/>
  <c r="V19" i="4"/>
  <c r="W19" i="4"/>
  <c r="X19" i="4"/>
  <c r="Y19" i="4"/>
  <c r="Z19" i="4"/>
  <c r="AA19" i="4"/>
  <c r="AB19" i="4"/>
  <c r="AI19" i="4"/>
  <c r="AJ19" i="4"/>
  <c r="AK19" i="4"/>
  <c r="AL19" i="4"/>
  <c r="V20" i="4"/>
  <c r="W20" i="4"/>
  <c r="X20" i="4"/>
  <c r="Y20" i="4"/>
  <c r="Z20" i="4"/>
  <c r="AA20" i="4"/>
  <c r="AB20" i="4"/>
  <c r="AI20" i="4"/>
  <c r="AJ20" i="4"/>
  <c r="AK20" i="4"/>
  <c r="AL20" i="4"/>
  <c r="V21" i="4"/>
  <c r="W21" i="4"/>
  <c r="X21" i="4"/>
  <c r="Y21" i="4"/>
  <c r="Z21" i="4"/>
  <c r="AA21" i="4"/>
  <c r="AB21" i="4"/>
  <c r="AI21" i="4"/>
  <c r="AJ21" i="4"/>
  <c r="AK21" i="4"/>
  <c r="AL21" i="4"/>
  <c r="V22" i="4"/>
  <c r="W22" i="4"/>
  <c r="X22" i="4"/>
  <c r="Y22" i="4"/>
  <c r="Z22" i="4"/>
  <c r="AA22" i="4"/>
  <c r="AB22" i="4"/>
  <c r="AI22" i="4"/>
  <c r="AJ22" i="4"/>
  <c r="AK22" i="4"/>
  <c r="AL22" i="4"/>
  <c r="V23" i="4"/>
  <c r="W23" i="4"/>
  <c r="X23" i="4"/>
  <c r="Y23" i="4"/>
  <c r="Z23" i="4"/>
  <c r="AA23" i="4"/>
  <c r="AB23" i="4"/>
  <c r="AI23" i="4"/>
  <c r="AJ23" i="4"/>
  <c r="AK23" i="4"/>
  <c r="AL23" i="4"/>
  <c r="V24" i="4"/>
  <c r="W24" i="4"/>
  <c r="X24" i="4"/>
  <c r="Y24" i="4"/>
  <c r="Z24" i="4"/>
  <c r="AA24" i="4"/>
  <c r="AB24" i="4"/>
  <c r="AI24" i="4"/>
  <c r="AJ24" i="4"/>
  <c r="AK24" i="4"/>
  <c r="AL24" i="4"/>
  <c r="V25" i="4"/>
  <c r="W25" i="4"/>
  <c r="X25" i="4"/>
  <c r="Y25" i="4"/>
  <c r="Z25" i="4"/>
  <c r="AA25" i="4"/>
  <c r="AB25" i="4"/>
  <c r="AI25" i="4"/>
  <c r="AJ25" i="4"/>
  <c r="AK25" i="4"/>
  <c r="AL25" i="4"/>
  <c r="V26" i="4"/>
  <c r="W26" i="4"/>
  <c r="X26" i="4"/>
  <c r="Y26" i="4"/>
  <c r="Z26" i="4"/>
  <c r="AA26" i="4"/>
  <c r="AB26" i="4"/>
  <c r="AI26" i="4"/>
  <c r="AJ26" i="4"/>
  <c r="AK26" i="4"/>
  <c r="AL26" i="4"/>
  <c r="V27" i="4"/>
  <c r="W27" i="4"/>
  <c r="X27" i="4"/>
  <c r="Y27" i="4"/>
  <c r="Z27" i="4"/>
  <c r="AA27" i="4"/>
  <c r="AB27" i="4"/>
  <c r="AI27" i="4"/>
  <c r="AJ27" i="4"/>
  <c r="AK27" i="4"/>
  <c r="AL27" i="4"/>
  <c r="V28" i="4"/>
  <c r="W28" i="4"/>
  <c r="X28" i="4"/>
  <c r="Y28" i="4"/>
  <c r="Z28" i="4"/>
  <c r="AA28" i="4"/>
  <c r="AB28" i="4"/>
  <c r="AI28" i="4"/>
  <c r="AJ28" i="4"/>
  <c r="AK28" i="4"/>
  <c r="AL28" i="4"/>
  <c r="V29" i="4"/>
  <c r="W29" i="4"/>
  <c r="X29" i="4"/>
  <c r="Y29" i="4"/>
  <c r="Z29" i="4"/>
  <c r="AA29" i="4"/>
  <c r="AB29" i="4"/>
  <c r="AI29" i="4"/>
  <c r="AJ29" i="4"/>
  <c r="AK29" i="4"/>
  <c r="AL29" i="4"/>
  <c r="V30" i="4"/>
  <c r="W30" i="4"/>
  <c r="X30" i="4"/>
  <c r="Y30" i="4"/>
  <c r="Z30" i="4"/>
  <c r="AA30" i="4"/>
  <c r="AB30" i="4"/>
  <c r="AI30" i="4"/>
  <c r="AJ30" i="4"/>
  <c r="AK30" i="4"/>
  <c r="AL30" i="4"/>
  <c r="V31" i="4"/>
  <c r="W31" i="4"/>
  <c r="X31" i="4"/>
  <c r="Y31" i="4"/>
  <c r="Z31" i="4"/>
  <c r="AA31" i="4"/>
  <c r="AB31" i="4"/>
  <c r="AI31" i="4"/>
  <c r="AJ31" i="4"/>
  <c r="AK31" i="4"/>
  <c r="AL31" i="4"/>
  <c r="V32" i="4"/>
  <c r="W32" i="4"/>
  <c r="X32" i="4"/>
  <c r="Y32" i="4"/>
  <c r="Z32" i="4"/>
  <c r="AA32" i="4"/>
  <c r="AB32" i="4"/>
  <c r="AI32" i="4"/>
  <c r="AJ32" i="4"/>
  <c r="AK32" i="4"/>
  <c r="AL32" i="4"/>
  <c r="V33" i="4"/>
  <c r="W33" i="4"/>
  <c r="X33" i="4"/>
  <c r="Y33" i="4"/>
  <c r="Z33" i="4"/>
  <c r="AA33" i="4"/>
  <c r="AB33" i="4"/>
  <c r="AI33" i="4"/>
  <c r="AJ33" i="4"/>
  <c r="AK33" i="4"/>
  <c r="AL33" i="4"/>
  <c r="V34" i="4"/>
  <c r="W34" i="4"/>
  <c r="X34" i="4"/>
  <c r="Y34" i="4"/>
  <c r="Z34" i="4"/>
  <c r="AA34" i="4"/>
  <c r="AB34" i="4"/>
  <c r="AI34" i="4"/>
  <c r="AJ34" i="4"/>
  <c r="AK34" i="4"/>
  <c r="AL34" i="4"/>
  <c r="V35" i="4"/>
  <c r="W35" i="4"/>
  <c r="X35" i="4"/>
  <c r="Y35" i="4"/>
  <c r="Z35" i="4"/>
  <c r="AA35" i="4"/>
  <c r="AB35" i="4"/>
  <c r="AI35" i="4"/>
  <c r="AJ35" i="4"/>
  <c r="AK35" i="4"/>
  <c r="AL35" i="4"/>
  <c r="V36" i="4"/>
  <c r="W36" i="4"/>
  <c r="X36" i="4"/>
  <c r="Y36" i="4"/>
  <c r="Z36" i="4"/>
  <c r="AA36" i="4"/>
  <c r="AB36" i="4"/>
  <c r="AI36" i="4"/>
  <c r="AJ36" i="4"/>
  <c r="AK36" i="4"/>
  <c r="AL36" i="4"/>
  <c r="V37" i="4"/>
  <c r="W37" i="4"/>
  <c r="X37" i="4"/>
  <c r="Y37" i="4"/>
  <c r="Z37" i="4"/>
  <c r="AA37" i="4"/>
  <c r="AB37" i="4"/>
  <c r="AI37" i="4"/>
  <c r="AJ37" i="4"/>
  <c r="AK37" i="4"/>
  <c r="AL37" i="4"/>
  <c r="V38" i="4"/>
  <c r="W38" i="4"/>
  <c r="X38" i="4"/>
  <c r="Y38" i="4"/>
  <c r="Z38" i="4"/>
  <c r="AA38" i="4"/>
  <c r="AB38" i="4"/>
  <c r="AI38" i="4"/>
  <c r="AJ38" i="4"/>
  <c r="AK38" i="4"/>
  <c r="AL38" i="4"/>
  <c r="V39" i="4"/>
  <c r="W39" i="4"/>
  <c r="X39" i="4"/>
  <c r="Y39" i="4"/>
  <c r="Z39" i="4"/>
  <c r="AA39" i="4"/>
  <c r="AB39" i="4"/>
  <c r="AI39" i="4"/>
  <c r="AJ39" i="4"/>
  <c r="AK39" i="4"/>
  <c r="AL39" i="4"/>
  <c r="V40" i="4"/>
  <c r="W40" i="4"/>
  <c r="X40" i="4"/>
  <c r="Y40" i="4"/>
  <c r="Z40" i="4"/>
  <c r="AA40" i="4"/>
  <c r="AB40" i="4"/>
  <c r="AI40" i="4"/>
  <c r="AJ40" i="4"/>
  <c r="AK40" i="4"/>
  <c r="AL40" i="4"/>
  <c r="V41" i="4"/>
  <c r="W41" i="4"/>
  <c r="X41" i="4"/>
  <c r="Y41" i="4"/>
  <c r="Z41" i="4"/>
  <c r="AA41" i="4"/>
  <c r="AB41" i="4"/>
  <c r="AI41" i="4"/>
  <c r="AJ41" i="4"/>
  <c r="AK41" i="4"/>
  <c r="AL41" i="4"/>
  <c r="V42" i="4"/>
  <c r="W42" i="4"/>
  <c r="X42" i="4"/>
  <c r="Y42" i="4"/>
  <c r="Z42" i="4"/>
  <c r="AA42" i="4"/>
  <c r="AB42" i="4"/>
  <c r="AI42" i="4"/>
  <c r="AJ42" i="4"/>
  <c r="AK42" i="4"/>
  <c r="AL42" i="4"/>
  <c r="V43" i="4"/>
  <c r="W43" i="4"/>
  <c r="X43" i="4"/>
  <c r="Y43" i="4"/>
  <c r="Z43" i="4"/>
  <c r="AA43" i="4"/>
  <c r="AB43" i="4"/>
  <c r="AI43" i="4"/>
  <c r="AJ43" i="4"/>
  <c r="AK43" i="4"/>
  <c r="AL43" i="4"/>
  <c r="W3" i="4"/>
  <c r="X3" i="4"/>
  <c r="Y3" i="4"/>
  <c r="Z3" i="4"/>
  <c r="AA3" i="4"/>
  <c r="AB3" i="4"/>
  <c r="AI3" i="4"/>
  <c r="AJ3" i="4"/>
  <c r="AK3" i="4"/>
  <c r="AL3" i="4"/>
  <c r="V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3" i="4"/>
  <c r="C31" i="4"/>
  <c r="D31" i="4"/>
  <c r="E31" i="4"/>
  <c r="F31" i="4"/>
  <c r="G31" i="4"/>
  <c r="H31" i="4"/>
  <c r="I31" i="4"/>
  <c r="P31" i="4"/>
  <c r="Q31" i="4"/>
  <c r="R31" i="4"/>
  <c r="S31" i="4"/>
  <c r="C32" i="4"/>
  <c r="D32" i="4"/>
  <c r="E32" i="4"/>
  <c r="F32" i="4"/>
  <c r="G32" i="4"/>
  <c r="H32" i="4"/>
  <c r="I32" i="4"/>
  <c r="P32" i="4"/>
  <c r="Q32" i="4"/>
  <c r="R32" i="4"/>
  <c r="S32" i="4"/>
  <c r="C33" i="4"/>
  <c r="D33" i="4"/>
  <c r="E33" i="4"/>
  <c r="F33" i="4"/>
  <c r="G33" i="4"/>
  <c r="H33" i="4"/>
  <c r="I33" i="4"/>
  <c r="P33" i="4"/>
  <c r="Q33" i="4"/>
  <c r="R33" i="4"/>
  <c r="S33" i="4"/>
  <c r="C34" i="4"/>
  <c r="D34" i="4"/>
  <c r="E34" i="4"/>
  <c r="F34" i="4"/>
  <c r="G34" i="4"/>
  <c r="H34" i="4"/>
  <c r="I34" i="4"/>
  <c r="P34" i="4"/>
  <c r="Q34" i="4"/>
  <c r="R34" i="4"/>
  <c r="S34" i="4"/>
  <c r="C35" i="4"/>
  <c r="D35" i="4"/>
  <c r="E35" i="4"/>
  <c r="F35" i="4"/>
  <c r="G35" i="4"/>
  <c r="H35" i="4"/>
  <c r="I35" i="4"/>
  <c r="P35" i="4"/>
  <c r="Q35" i="4"/>
  <c r="R35" i="4"/>
  <c r="S35" i="4"/>
  <c r="C36" i="4"/>
  <c r="D36" i="4"/>
  <c r="E36" i="4"/>
  <c r="F36" i="4"/>
  <c r="G36" i="4"/>
  <c r="H36" i="4"/>
  <c r="I36" i="4"/>
  <c r="P36" i="4"/>
  <c r="Q36" i="4"/>
  <c r="R36" i="4"/>
  <c r="S36" i="4"/>
  <c r="C37" i="4"/>
  <c r="D37" i="4"/>
  <c r="E37" i="4"/>
  <c r="F37" i="4"/>
  <c r="G37" i="4"/>
  <c r="H37" i="4"/>
  <c r="I37" i="4"/>
  <c r="P37" i="4"/>
  <c r="Q37" i="4"/>
  <c r="R37" i="4"/>
  <c r="S37" i="4"/>
  <c r="C38" i="4"/>
  <c r="D38" i="4"/>
  <c r="E38" i="4"/>
  <c r="F38" i="4"/>
  <c r="G38" i="4"/>
  <c r="H38" i="4"/>
  <c r="I38" i="4"/>
  <c r="P38" i="4"/>
  <c r="Q38" i="4"/>
  <c r="R38" i="4"/>
  <c r="S38" i="4"/>
  <c r="C39" i="4"/>
  <c r="D39" i="4"/>
  <c r="E39" i="4"/>
  <c r="F39" i="4"/>
  <c r="G39" i="4"/>
  <c r="H39" i="4"/>
  <c r="I39" i="4"/>
  <c r="P39" i="4"/>
  <c r="Q39" i="4"/>
  <c r="R39" i="4"/>
  <c r="S39" i="4"/>
  <c r="C40" i="4"/>
  <c r="D40" i="4"/>
  <c r="E40" i="4"/>
  <c r="F40" i="4"/>
  <c r="G40" i="4"/>
  <c r="H40" i="4"/>
  <c r="I40" i="4"/>
  <c r="P40" i="4"/>
  <c r="Q40" i="4"/>
  <c r="R40" i="4"/>
  <c r="S40" i="4"/>
  <c r="C41" i="4"/>
  <c r="D41" i="4"/>
  <c r="E41" i="4"/>
  <c r="F41" i="4"/>
  <c r="G41" i="4"/>
  <c r="H41" i="4"/>
  <c r="I41" i="4"/>
  <c r="P41" i="4"/>
  <c r="Q41" i="4"/>
  <c r="R41" i="4"/>
  <c r="S41" i="4"/>
  <c r="C42" i="4"/>
  <c r="D42" i="4"/>
  <c r="E42" i="4"/>
  <c r="F42" i="4"/>
  <c r="G42" i="4"/>
  <c r="H42" i="4"/>
  <c r="I42" i="4"/>
  <c r="P42" i="4"/>
  <c r="Q42" i="4"/>
  <c r="R42" i="4"/>
  <c r="S42" i="4"/>
  <c r="C43" i="4"/>
  <c r="D43" i="4"/>
  <c r="E43" i="4"/>
  <c r="F43" i="4"/>
  <c r="G43" i="4"/>
  <c r="H43" i="4"/>
  <c r="I43" i="4"/>
  <c r="P43" i="4"/>
  <c r="Q43" i="4"/>
  <c r="R43" i="4"/>
  <c r="S43" i="4"/>
  <c r="S30" i="4"/>
  <c r="R30" i="4"/>
  <c r="Q30" i="4"/>
  <c r="P30" i="4"/>
  <c r="I30" i="4"/>
  <c r="H30" i="4"/>
  <c r="G30" i="4"/>
  <c r="F30" i="4"/>
  <c r="E30" i="4"/>
  <c r="D30" i="4"/>
  <c r="C30" i="4"/>
  <c r="S29" i="4"/>
  <c r="R29" i="4"/>
  <c r="Q29" i="4"/>
  <c r="P29" i="4"/>
  <c r="I29" i="4"/>
  <c r="H29" i="4"/>
  <c r="G29" i="4"/>
  <c r="F29" i="4"/>
  <c r="E29" i="4"/>
  <c r="D29" i="4"/>
  <c r="C29" i="4"/>
  <c r="S28" i="4"/>
  <c r="R28" i="4"/>
  <c r="Q28" i="4"/>
  <c r="P28" i="4"/>
  <c r="I28" i="4"/>
  <c r="H28" i="4"/>
  <c r="G28" i="4"/>
  <c r="F28" i="4"/>
  <c r="E28" i="4"/>
  <c r="D28" i="4"/>
  <c r="C28" i="4"/>
  <c r="S27" i="4"/>
  <c r="R27" i="4"/>
  <c r="Q27" i="4"/>
  <c r="P27" i="4"/>
  <c r="I27" i="4"/>
  <c r="H27" i="4"/>
  <c r="G27" i="4"/>
  <c r="F27" i="4"/>
  <c r="E27" i="4"/>
  <c r="D27" i="4"/>
  <c r="C27" i="4"/>
  <c r="S26" i="4"/>
  <c r="R26" i="4"/>
  <c r="Q26" i="4"/>
  <c r="P26" i="4"/>
  <c r="I26" i="4"/>
  <c r="H26" i="4"/>
  <c r="G26" i="4"/>
  <c r="F26" i="4"/>
  <c r="E26" i="4"/>
  <c r="D26" i="4"/>
  <c r="C26" i="4"/>
  <c r="S25" i="4"/>
  <c r="R25" i="4"/>
  <c r="Q25" i="4"/>
  <c r="P25" i="4"/>
  <c r="I25" i="4"/>
  <c r="H25" i="4"/>
  <c r="G25" i="4"/>
  <c r="F25" i="4"/>
  <c r="E25" i="4"/>
  <c r="D25" i="4"/>
  <c r="C25" i="4"/>
  <c r="S24" i="4"/>
  <c r="R24" i="4"/>
  <c r="Q24" i="4"/>
  <c r="P24" i="4"/>
  <c r="I24" i="4"/>
  <c r="H24" i="4"/>
  <c r="G24" i="4"/>
  <c r="F24" i="4"/>
  <c r="E24" i="4"/>
  <c r="D24" i="4"/>
  <c r="C24" i="4"/>
  <c r="S23" i="4"/>
  <c r="R23" i="4"/>
  <c r="Q23" i="4"/>
  <c r="P23" i="4"/>
  <c r="I23" i="4"/>
  <c r="H23" i="4"/>
  <c r="G23" i="4"/>
  <c r="F23" i="4"/>
  <c r="E23" i="4"/>
  <c r="D23" i="4"/>
  <c r="C23" i="4"/>
  <c r="S22" i="4"/>
  <c r="R22" i="4"/>
  <c r="Q22" i="4"/>
  <c r="P22" i="4"/>
  <c r="I22" i="4"/>
  <c r="H22" i="4"/>
  <c r="G22" i="4"/>
  <c r="F22" i="4"/>
  <c r="E22" i="4"/>
  <c r="D22" i="4"/>
  <c r="C22" i="4"/>
  <c r="S21" i="4"/>
  <c r="R21" i="4"/>
  <c r="Q21" i="4"/>
  <c r="P21" i="4"/>
  <c r="I21" i="4"/>
  <c r="H21" i="4"/>
  <c r="G21" i="4"/>
  <c r="F21" i="4"/>
  <c r="E21" i="4"/>
  <c r="D21" i="4"/>
  <c r="C21" i="4"/>
  <c r="S20" i="4"/>
  <c r="R20" i="4"/>
  <c r="Q20" i="4"/>
  <c r="P20" i="4"/>
  <c r="I20" i="4"/>
  <c r="H20" i="4"/>
  <c r="G20" i="4"/>
  <c r="F20" i="4"/>
  <c r="E20" i="4"/>
  <c r="D20" i="4"/>
  <c r="C20" i="4"/>
  <c r="S19" i="4"/>
  <c r="R19" i="4"/>
  <c r="Q19" i="4"/>
  <c r="P19" i="4"/>
  <c r="I19" i="4"/>
  <c r="H19" i="4"/>
  <c r="G19" i="4"/>
  <c r="F19" i="4"/>
  <c r="E19" i="4"/>
  <c r="D19" i="4"/>
  <c r="C19" i="4"/>
  <c r="S18" i="4"/>
  <c r="R18" i="4"/>
  <c r="Q18" i="4"/>
  <c r="P18" i="4"/>
  <c r="I18" i="4"/>
  <c r="H18" i="4"/>
  <c r="G18" i="4"/>
  <c r="F18" i="4"/>
  <c r="E18" i="4"/>
  <c r="D18" i="4"/>
  <c r="C18" i="4"/>
  <c r="S17" i="4"/>
  <c r="R17" i="4"/>
  <c r="Q17" i="4"/>
  <c r="P17" i="4"/>
  <c r="I17" i="4"/>
  <c r="H17" i="4"/>
  <c r="G17" i="4"/>
  <c r="F17" i="4"/>
  <c r="E17" i="4"/>
  <c r="D17" i="4"/>
  <c r="C17" i="4"/>
  <c r="S16" i="4"/>
  <c r="R16" i="4"/>
  <c r="Q16" i="4"/>
  <c r="P16" i="4"/>
  <c r="I16" i="4"/>
  <c r="H16" i="4"/>
  <c r="G16" i="4"/>
  <c r="F16" i="4"/>
  <c r="E16" i="4"/>
  <c r="D16" i="4"/>
  <c r="C16" i="4"/>
  <c r="S15" i="4"/>
  <c r="R15" i="4"/>
  <c r="Q15" i="4"/>
  <c r="P15" i="4"/>
  <c r="I15" i="4"/>
  <c r="H15" i="4"/>
  <c r="G15" i="4"/>
  <c r="F15" i="4"/>
  <c r="E15" i="4"/>
  <c r="D15" i="4"/>
  <c r="C15" i="4"/>
  <c r="S14" i="4"/>
  <c r="R14" i="4"/>
  <c r="Q14" i="4"/>
  <c r="P14" i="4"/>
  <c r="I14" i="4"/>
  <c r="H14" i="4"/>
  <c r="G14" i="4"/>
  <c r="F14" i="4"/>
  <c r="E14" i="4"/>
  <c r="D14" i="4"/>
  <c r="C14" i="4"/>
  <c r="S13" i="4"/>
  <c r="R13" i="4"/>
  <c r="Q13" i="4"/>
  <c r="P13" i="4"/>
  <c r="I13" i="4"/>
  <c r="H13" i="4"/>
  <c r="G13" i="4"/>
  <c r="F13" i="4"/>
  <c r="E13" i="4"/>
  <c r="D13" i="4"/>
  <c r="C13" i="4"/>
  <c r="S12" i="4"/>
  <c r="R12" i="4"/>
  <c r="Q12" i="4"/>
  <c r="P12" i="4"/>
  <c r="I12" i="4"/>
  <c r="H12" i="4"/>
  <c r="G12" i="4"/>
  <c r="F12" i="4"/>
  <c r="E12" i="4"/>
  <c r="D12" i="4"/>
  <c r="C12" i="4"/>
  <c r="S11" i="4"/>
  <c r="R11" i="4"/>
  <c r="Q11" i="4"/>
  <c r="P11" i="4"/>
  <c r="I11" i="4"/>
  <c r="H11" i="4"/>
  <c r="G11" i="4"/>
  <c r="F11" i="4"/>
  <c r="E11" i="4"/>
  <c r="D11" i="4"/>
  <c r="C11" i="4"/>
  <c r="S10" i="4"/>
  <c r="R10" i="4"/>
  <c r="Q10" i="4"/>
  <c r="P10" i="4"/>
  <c r="I10" i="4"/>
  <c r="H10" i="4"/>
  <c r="G10" i="4"/>
  <c r="F10" i="4"/>
  <c r="E10" i="4"/>
  <c r="D10" i="4"/>
  <c r="C10" i="4"/>
  <c r="S9" i="4"/>
  <c r="R9" i="4"/>
  <c r="Q9" i="4"/>
  <c r="P9" i="4"/>
  <c r="I9" i="4"/>
  <c r="H9" i="4"/>
  <c r="G9" i="4"/>
  <c r="F9" i="4"/>
  <c r="E9" i="4"/>
  <c r="D9" i="4"/>
  <c r="C9" i="4"/>
  <c r="S8" i="4"/>
  <c r="R8" i="4"/>
  <c r="Q8" i="4"/>
  <c r="P8" i="4"/>
  <c r="I8" i="4"/>
  <c r="H8" i="4"/>
  <c r="G8" i="4"/>
  <c r="F8" i="4"/>
  <c r="E8" i="4"/>
  <c r="D8" i="4"/>
  <c r="C8" i="4"/>
  <c r="S7" i="4"/>
  <c r="R7" i="4"/>
  <c r="Q7" i="4"/>
  <c r="P7" i="4"/>
  <c r="I7" i="4"/>
  <c r="H7" i="4"/>
  <c r="G7" i="4"/>
  <c r="F7" i="4"/>
  <c r="E7" i="4"/>
  <c r="D7" i="4"/>
  <c r="C7" i="4"/>
  <c r="S6" i="4"/>
  <c r="R6" i="4"/>
  <c r="Q6" i="4"/>
  <c r="P6" i="4"/>
  <c r="I6" i="4"/>
  <c r="H6" i="4"/>
  <c r="G6" i="4"/>
  <c r="F6" i="4"/>
  <c r="E6" i="4"/>
  <c r="D6" i="4"/>
  <c r="C6" i="4"/>
  <c r="S5" i="4"/>
  <c r="R5" i="4"/>
  <c r="Q5" i="4"/>
  <c r="P5" i="4"/>
  <c r="I5" i="4"/>
  <c r="H5" i="4"/>
  <c r="G5" i="4"/>
  <c r="F5" i="4"/>
  <c r="E5" i="4"/>
  <c r="D5" i="4"/>
  <c r="C5" i="4"/>
  <c r="S4" i="4"/>
  <c r="R4" i="4"/>
  <c r="Q4" i="4"/>
  <c r="P4" i="4"/>
  <c r="I4" i="4"/>
  <c r="H4" i="4"/>
  <c r="G4" i="4"/>
  <c r="F4" i="4"/>
  <c r="E4" i="4"/>
  <c r="D4" i="4"/>
  <c r="C4" i="4"/>
  <c r="S3" i="4"/>
  <c r="R3" i="4"/>
  <c r="Q3" i="4"/>
  <c r="P3" i="4"/>
  <c r="I3" i="4"/>
  <c r="H3" i="4"/>
  <c r="G3" i="4"/>
  <c r="F3" i="4"/>
  <c r="E3" i="4"/>
  <c r="D3" i="4"/>
  <c r="C3" i="4"/>
  <c r="ER5" i="4" l="1"/>
  <c r="O5" i="4"/>
  <c r="HP5" i="4"/>
  <c r="JU7" i="4"/>
  <c r="DY7" i="4"/>
  <c r="HP3" i="4"/>
  <c r="BT3" i="4"/>
  <c r="ER3" i="4"/>
  <c r="W63" i="63" l="1"/>
  <c r="W64" i="63"/>
  <c r="X64" i="63"/>
  <c r="X63" i="63"/>
  <c r="W62" i="63" l="1"/>
  <c r="X62" i="63"/>
  <c r="D50" i="64"/>
  <c r="E50" i="64"/>
  <c r="C50" i="6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R4lfXD</author>
  </authors>
  <commentList>
    <comment ref="J11" authorId="0" shapeId="0" xr:uid="{5424342A-34BA-48D0-9DAB-EFA787F20E7F}">
      <text>
        <r>
          <rPr>
            <b/>
            <sz val="9"/>
            <color indexed="81"/>
            <rFont val="Tahoma"/>
            <family val="2"/>
            <charset val="238"/>
          </rPr>
          <t>R4lfXD:</t>
        </r>
        <r>
          <rPr>
            <sz val="9"/>
            <color indexed="81"/>
            <rFont val="Tahoma"/>
            <family val="2"/>
            <charset val="238"/>
          </rPr>
          <t xml:space="preserve">
Subs: Reeves, Anderson, Cole
MOTM: Ferreira
G:()Reeves(Ferreira), ()Chong(Ferreira)</t>
        </r>
      </text>
    </comment>
    <comment ref="J17" authorId="0" shapeId="0" xr:uid="{60546AF3-6EB3-43A0-B4DC-EB889E4E7EB9}">
      <text>
        <r>
          <rPr>
            <b/>
            <sz val="9"/>
            <color indexed="81"/>
            <rFont val="Tahoma"/>
            <family val="2"/>
            <charset val="238"/>
          </rPr>
          <t>R4lfXD:</t>
        </r>
        <r>
          <rPr>
            <sz val="9"/>
            <color indexed="81"/>
            <rFont val="Tahoma"/>
            <family val="2"/>
            <charset val="238"/>
          </rPr>
          <t xml:space="preserve">
O'Donnell-Henley,French,Riberio,Wood-
Akpan,Murphy-Chong,O'Grady,Abi-Vaughan
Subs:Anderson,McCartan,Ferreira | MOTM: O'Grady
G:()O'Grady(Vaughan), ()Murphy(Vaughan), ()O'Grady(Wood), ()Abi(Chong), ()O'Grady(), ()Ferreira(Murphy), (77) Chong(Vaughan)</t>
        </r>
      </text>
    </comment>
    <comment ref="D25" authorId="0" shapeId="0" xr:uid="{00000000-0006-0000-0300-000001000000}">
      <text>
        <r>
          <rPr>
            <b/>
            <sz val="9"/>
            <color indexed="81"/>
            <rFont val="Tahoma"/>
            <charset val="1"/>
          </rPr>
          <t>R4lfXD:</t>
        </r>
        <r>
          <rPr>
            <sz val="9"/>
            <color indexed="81"/>
            <rFont val="Tahoma"/>
            <charset val="1"/>
          </rPr>
          <t xml:space="preserve">
O'Donnell-French,P.O'Connor,RichardsEverton,Longridge-
O'Grady,Anderson,Reeves,Pritchard-Abi,Vaughan
Subs:Patrick,McCartan,Gibson | MOTM: Reeves
G:(41)Vaughan(Anderson),(73)McCartan(Reeves),(86)Patrick(McCartan)</t>
        </r>
      </text>
    </comment>
    <comment ref="G26" authorId="0" shapeId="0" xr:uid="{00000000-0006-0000-0300-000002000000}">
      <text>
        <r>
          <rPr>
            <b/>
            <sz val="9"/>
            <color indexed="81"/>
            <rFont val="Tahoma"/>
            <family val="2"/>
            <charset val="238"/>
          </rPr>
          <t>R4lfXD:</t>
        </r>
        <r>
          <rPr>
            <sz val="9"/>
            <color indexed="81"/>
            <rFont val="Tahoma"/>
            <family val="2"/>
            <charset val="238"/>
          </rPr>
          <t xml:space="preserve">
MOTM: Nmecha
G:(20')Patrick(Nmecha),(32')Nmecha(Ismail),(36')Yates(Nmecha),(56')Nmecha(-)</t>
        </r>
      </text>
    </comment>
    <comment ref="D29" authorId="0" shapeId="0" xr:uid="{00000000-0006-0000-0300-000003000000}">
      <text>
        <r>
          <rPr>
            <b/>
            <sz val="9"/>
            <color indexed="81"/>
            <rFont val="Tahoma"/>
            <charset val="1"/>
          </rPr>
          <t>R4lfXD:</t>
        </r>
        <r>
          <rPr>
            <sz val="9"/>
            <color indexed="81"/>
            <rFont val="Tahoma"/>
            <charset val="1"/>
          </rPr>
          <t xml:space="preserve">
O'Donnell-French,P.O'Connor,RichardsEverton,Longridge-
Connolly,Nmecha,Reeves,Chong-Patrick,Donaldson
Subs:McCartan,Pritchard | MOTM: Nmecha
G:(24)Nmecha(Connolly),(42)Nmecha(Patrick)</t>
        </r>
      </text>
    </comment>
    <comment ref="L32" authorId="0" shapeId="0" xr:uid="{986F00FC-8B74-4FC7-AA59-9E4C2E7C76DE}">
      <text>
        <r>
          <rPr>
            <b/>
            <sz val="9"/>
            <color indexed="81"/>
            <rFont val="Tahoma"/>
            <family val="2"/>
            <charset val="238"/>
          </rPr>
          <t>R4lfXD:</t>
        </r>
        <r>
          <rPr>
            <sz val="9"/>
            <color indexed="81"/>
            <rFont val="Tahoma"/>
            <family val="2"/>
            <charset val="238"/>
          </rPr>
          <t xml:space="preserve">
3-1p</t>
        </r>
      </text>
    </comment>
    <comment ref="D34" authorId="0" shapeId="0" xr:uid="{00000000-0006-0000-0300-000004000000}">
      <text>
        <r>
          <rPr>
            <b/>
            <sz val="9"/>
            <color indexed="81"/>
            <rFont val="Tahoma"/>
            <charset val="1"/>
          </rPr>
          <t>R4lfXD:</t>
        </r>
        <r>
          <rPr>
            <sz val="9"/>
            <color indexed="81"/>
            <rFont val="Tahoma"/>
            <charset val="1"/>
          </rPr>
          <t xml:space="preserve">
MOTM: O. Patrick
G:()Chong(Patrick),()Chong(Patrick),
()Patrick(McCartan)</t>
        </r>
      </text>
    </comment>
    <comment ref="E52" authorId="0" shapeId="0" xr:uid="{ADE4FA33-DF75-4565-AFD0-1744442C422C}">
      <text>
        <r>
          <rPr>
            <b/>
            <sz val="9"/>
            <color indexed="81"/>
            <rFont val="Tahoma"/>
            <charset val="1"/>
          </rPr>
          <t>R4lfXD:</t>
        </r>
        <r>
          <rPr>
            <sz val="9"/>
            <color indexed="81"/>
            <rFont val="Tahoma"/>
            <charset val="1"/>
          </rPr>
          <t xml:space="preserve">
Honby-O'Leary,French,P.O'Connor,Wood-Anderson,Reeves-Murphy-Connolly,Vaughan,Morris
MOTM: their Bishop for crazy 38 passes completed
            mine Murphy,  French was close
G:(2')Vaughan(Murphy)</t>
        </r>
      </text>
    </comment>
    <comment ref="E56" authorId="0" shapeId="0" xr:uid="{FB4DBC7F-1751-4BA6-822E-A4040F763AB9}">
      <text>
        <r>
          <rPr>
            <b/>
            <sz val="9"/>
            <color indexed="81"/>
            <rFont val="Tahoma"/>
            <charset val="1"/>
          </rPr>
          <t>R4lfXD:</t>
        </r>
        <r>
          <rPr>
            <sz val="9"/>
            <color indexed="81"/>
            <rFont val="Tahoma"/>
            <charset val="1"/>
          </rPr>
          <t xml:space="preserve">
Hornby-Boyce, O'Leary, O'Connor, Longridge-Anderson,Akpan-McCartan-Connolly,Callaghan,Morris
MOTM: Connolly
G:(16') OG (Connolly),(34') OG,(73')Pritchard(Connolly)</t>
        </r>
      </text>
    </comment>
    <comment ref="E58" authorId="0" shapeId="0" xr:uid="{A4AB6194-7FCE-4A2E-AAC5-E7A85EB0C49A}">
      <text>
        <r>
          <rPr>
            <b/>
            <sz val="9"/>
            <color indexed="81"/>
            <rFont val="Tahoma"/>
            <family val="2"/>
            <charset val="238"/>
          </rPr>
          <t>R4lfXD:</t>
        </r>
        <r>
          <rPr>
            <sz val="9"/>
            <color indexed="81"/>
            <rFont val="Tahoma"/>
            <family val="2"/>
            <charset val="238"/>
          </rPr>
          <t xml:space="preserve">
G:(92')Connolly</t>
        </r>
      </text>
    </comment>
    <comment ref="L60" authorId="0" shapeId="0" xr:uid="{42E19650-F4C5-4443-A49D-84AA077CDB75}">
      <text>
        <r>
          <rPr>
            <b/>
            <sz val="9"/>
            <color indexed="81"/>
            <rFont val="Tahoma"/>
            <charset val="1"/>
          </rPr>
          <t>R4lfXD:</t>
        </r>
        <r>
          <rPr>
            <sz val="9"/>
            <color indexed="81"/>
            <rFont val="Tahoma"/>
            <charset val="1"/>
          </rPr>
          <t xml:space="preserve">
</t>
        </r>
      </text>
    </comment>
    <comment ref="E62" authorId="0" shapeId="0" xr:uid="{81B06061-D6A8-43F5-A603-ED4950CEED8E}">
      <text>
        <r>
          <rPr>
            <b/>
            <sz val="9"/>
            <color indexed="81"/>
            <rFont val="Tahoma"/>
            <charset val="1"/>
          </rPr>
          <t>R4lfXD:</t>
        </r>
        <r>
          <rPr>
            <sz val="9"/>
            <color indexed="81"/>
            <rFont val="Tahoma"/>
            <charset val="1"/>
          </rPr>
          <t xml:space="preserve">
O'Donnell-Riley,A.O'Connor,Richards-Everton,Henley-Yates,Akpan-Chong,Nmecha,McCartan-Vaughan
MOTM: Nmecha
G:(8')McCartan(Vaughan),(13')Nmecha(Vaughan),(20')Nmecha(Vaughan)</t>
        </r>
      </text>
    </comment>
    <comment ref="D66" authorId="0" shapeId="0" xr:uid="{00000000-0006-0000-0300-000005000000}">
      <text>
        <r>
          <rPr>
            <b/>
            <sz val="9"/>
            <color indexed="81"/>
            <rFont val="Tahoma"/>
            <charset val="1"/>
          </rPr>
          <t>R4lfXD:</t>
        </r>
        <r>
          <rPr>
            <sz val="9"/>
            <color indexed="81"/>
            <rFont val="Tahoma"/>
            <charset val="1"/>
          </rPr>
          <t xml:space="preserve">
MOTM: Chong
G:()Chong(),Chong(),
()(Chong)</t>
        </r>
      </text>
    </comment>
    <comment ref="F67" authorId="0" shapeId="0" xr:uid="{00000000-0006-0000-0300-000006000000}">
      <text>
        <r>
          <rPr>
            <b/>
            <sz val="9"/>
            <color indexed="81"/>
            <rFont val="Tahoma"/>
            <charset val="1"/>
          </rPr>
          <t>R4lfXD:</t>
        </r>
        <r>
          <rPr>
            <sz val="9"/>
            <color indexed="81"/>
            <rFont val="Tahoma"/>
            <charset val="1"/>
          </rPr>
          <t xml:space="preserve">
O'Donnell-Riley,A.O'Connor,Van Hau,Henley-
Pritchard, Ahkpan-McCartan-Abi,Vaughan,O'Grady
Subs:Anderson, Patrick, | MOTM: Nmecha
G:()Vaughan(Anderson),(90+2)Patrick(Anderson)</t>
        </r>
      </text>
    </comment>
    <comment ref="E84" authorId="0" shapeId="0" xr:uid="{B8B58241-6BC3-4D80-9E9C-CE3E62EDDFB7}">
      <text>
        <r>
          <rPr>
            <b/>
            <sz val="9"/>
            <color indexed="81"/>
            <rFont val="Tahoma"/>
            <family val="2"/>
            <charset val="238"/>
          </rPr>
          <t>R4lfXD:</t>
        </r>
        <r>
          <rPr>
            <sz val="9"/>
            <color indexed="81"/>
            <rFont val="Tahoma"/>
            <family val="2"/>
            <charset val="238"/>
          </rPr>
          <t xml:space="preserve">
O'Donnell-O'Leary,French,P.O'Connor,Wood-Yates,Reeves-Murphy-Connolly,Vaughan,Patrick
MOTM: O'Donnell
Subs: Abi(68'), Pritchard(68')
G:(90'+2)Abi
Red:(10')Haarenved (SWI)</t>
        </r>
      </text>
    </comment>
    <comment ref="F90" authorId="0" shapeId="0" xr:uid="{00000000-0006-0000-0300-000007000000}">
      <text>
        <r>
          <rPr>
            <b/>
            <sz val="9"/>
            <color indexed="81"/>
            <rFont val="Tahoma"/>
            <charset val="1"/>
          </rPr>
          <t>R4lfXD:</t>
        </r>
        <r>
          <rPr>
            <sz val="9"/>
            <color indexed="81"/>
            <rFont val="Tahoma"/>
            <charset val="1"/>
          </rPr>
          <t xml:space="preserve">
O'Donnell-French,A.O'Connor,P.O'Connor,Henley-Connolly,Anderson,Yates,Chong-Vaughan,Abi
---
Fabianski-Zabaleta,Diop,Balbuena,Cresswell-Rice-Yarmolenko,Wilshere,Fornals,Felipe Anderson-Haller
Subs: Van Hau, Pritchard, O'Grady
MOTM: Haller (3goals)
G:(3')Haller,(14')Felipe Anderson,(18')Vaughan(Abi),(37')Wilshere, (43')Abi(Vaughan) (47')Haller,(52')Haller,(68')Connolly,(72')O'Grady,(88')O'grady
Pens:1-2, O'Grady last pen caught</t>
        </r>
      </text>
    </comment>
    <comment ref="F91" authorId="0" shapeId="0" xr:uid="{00000000-0006-0000-0300-000008000000}">
      <text>
        <r>
          <rPr>
            <b/>
            <sz val="9"/>
            <color indexed="81"/>
            <rFont val="Tahoma"/>
            <charset val="1"/>
          </rPr>
          <t>R4lfXD:</t>
        </r>
        <r>
          <rPr>
            <sz val="9"/>
            <color indexed="81"/>
            <rFont val="Tahoma"/>
            <charset val="1"/>
          </rPr>
          <t xml:space="preserve">
O'Donnell-Riley,A.O'Connor,Van Hau,Henley-
Connolly,Anderson,Akpan,Chong-Abi,Vaughan
Subs:McCartan,Patrick,Pritchard
G:(56)Anderson(Connolly),
   (90+3)McCartan(Akpan)</t>
        </r>
      </text>
    </comment>
    <comment ref="J92" authorId="0" shapeId="0" xr:uid="{C1D7C520-1A8F-4363-8F98-86D3BAC03816}">
      <text>
        <r>
          <rPr>
            <b/>
            <sz val="9"/>
            <color indexed="81"/>
            <rFont val="Tahoma"/>
            <charset val="1"/>
          </rPr>
          <t>R4lfXD:</t>
        </r>
        <r>
          <rPr>
            <sz val="9"/>
            <color indexed="81"/>
            <rFont val="Tahoma"/>
            <charset val="1"/>
          </rPr>
          <t xml:space="preserve">
MOTM: Yates
G:()Nmecha(Yates), ()Yates(Nmecha), ()Yates(Curtis)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R4lfXD</author>
  </authors>
  <commentList>
    <comment ref="P9" authorId="0" shapeId="0" xr:uid="{00000000-0006-0000-0500-000001000000}">
      <text>
        <r>
          <rPr>
            <b/>
            <sz val="9"/>
            <color indexed="81"/>
            <rFont val="Tahoma"/>
            <charset val="1"/>
          </rPr>
          <t>R4lfXD:</t>
        </r>
        <r>
          <rPr>
            <sz val="9"/>
            <color indexed="81"/>
            <rFont val="Tahoma"/>
            <charset val="1"/>
          </rPr>
          <t xml:space="preserve">
after the transition</t>
        </r>
      </text>
    </comment>
    <comment ref="P12" authorId="0" shapeId="0" xr:uid="{7BCD78FA-0B47-422A-A0C3-7BA03E01C9E6}">
      <text>
        <r>
          <rPr>
            <b/>
            <sz val="9"/>
            <color indexed="81"/>
            <rFont val="Tahoma"/>
            <charset val="1"/>
          </rPr>
          <t>R4lfXD:</t>
        </r>
        <r>
          <rPr>
            <sz val="9"/>
            <color indexed="81"/>
            <rFont val="Tahoma"/>
            <charset val="1"/>
          </rPr>
          <t xml:space="preserve">
Their 21 shots to our 4</t>
        </r>
      </text>
    </comment>
    <comment ref="D15" authorId="0" shapeId="0" xr:uid="{00000000-0006-0000-0500-000002000000}">
      <text>
        <r>
          <rPr>
            <b/>
            <sz val="9"/>
            <color indexed="81"/>
            <rFont val="Tahoma"/>
            <charset val="1"/>
          </rPr>
          <t>R4lfXD:</t>
        </r>
        <r>
          <rPr>
            <sz val="9"/>
            <color indexed="81"/>
            <rFont val="Tahoma"/>
            <charset val="1"/>
          </rPr>
          <t xml:space="preserve">
We clearly need deeper squad at this point. Strikers are not good enough, wingers are not good enough.</t>
        </r>
      </text>
    </comment>
    <comment ref="D23" authorId="0" shapeId="0" xr:uid="{00000000-0006-0000-0500-000003000000}">
      <text>
        <r>
          <rPr>
            <b/>
            <sz val="9"/>
            <color indexed="81"/>
            <rFont val="Tahoma"/>
            <charset val="1"/>
          </rPr>
          <t>R4lfXD:</t>
        </r>
        <r>
          <rPr>
            <sz val="9"/>
            <color indexed="81"/>
            <rFont val="Tahoma"/>
            <charset val="1"/>
          </rPr>
          <t xml:space="preserve">
Just realized Vaghuan isnt scoring anymore</t>
        </r>
      </text>
    </comment>
    <comment ref="D24" authorId="0" shapeId="0" xr:uid="{00000000-0006-0000-0500-000004000000}">
      <text>
        <r>
          <rPr>
            <b/>
            <sz val="9"/>
            <color indexed="81"/>
            <rFont val="Tahoma"/>
            <charset val="1"/>
          </rPr>
          <t>R4lfXD:</t>
        </r>
        <r>
          <rPr>
            <sz val="9"/>
            <color indexed="81"/>
            <rFont val="Tahoma"/>
            <charset val="1"/>
          </rPr>
          <t xml:space="preserve">
-Broken physics game, goin back to 50/50 sprint speed fixed it
-Patrick is a god 3rd striker</t>
        </r>
      </text>
    </comment>
    <comment ref="D25" authorId="0" shapeId="0" xr:uid="{00000000-0006-0000-0500-000005000000}">
      <text>
        <r>
          <rPr>
            <b/>
            <sz val="9"/>
            <color indexed="81"/>
            <rFont val="Tahoma"/>
            <family val="2"/>
            <charset val="238"/>
          </rPr>
          <t>R4lfXD:</t>
        </r>
        <r>
          <rPr>
            <sz val="9"/>
            <color indexed="81"/>
            <rFont val="Tahoma"/>
            <family val="2"/>
            <charset val="238"/>
          </rPr>
          <t xml:space="preserve">
Transition to default 4-3-3 with 3 free roams</t>
        </r>
      </text>
    </comment>
    <comment ref="D26" authorId="0" shapeId="0" xr:uid="{00000000-0006-0000-0500-000006000000}">
      <text>
        <r>
          <rPr>
            <b/>
            <sz val="9"/>
            <color indexed="81"/>
            <rFont val="Tahoma"/>
            <family val="2"/>
            <charset val="238"/>
          </rPr>
          <t>R4lfXD:</t>
        </r>
        <r>
          <rPr>
            <sz val="9"/>
            <color indexed="81"/>
            <rFont val="Tahoma"/>
            <family val="2"/>
            <charset val="238"/>
          </rPr>
          <t xml:space="preserve">
Key victory against second place team, payed for with Patrick an Van Hau injury
Second defeat of Colchester in the week </t>
        </r>
      </text>
    </comment>
    <comment ref="D28" authorId="0" shapeId="0" xr:uid="{45EAEB25-3E39-498B-84C1-08ED6C7D78C0}">
      <text>
        <r>
          <rPr>
            <b/>
            <sz val="9"/>
            <color indexed="81"/>
            <rFont val="Tahoma"/>
            <charset val="1"/>
          </rPr>
          <t>R4lfXD:</t>
        </r>
        <r>
          <rPr>
            <sz val="9"/>
            <color indexed="81"/>
            <rFont val="Tahoma"/>
            <charset val="1"/>
          </rPr>
          <t xml:space="preserve">
Chong Injury
O'Grady good on ST, first league goal since August</t>
        </r>
      </text>
    </comment>
    <comment ref="D29" authorId="0" shapeId="0" xr:uid="{F9125EA4-712C-4724-A58D-2B6E9837389C}">
      <text>
        <r>
          <rPr>
            <b/>
            <sz val="9"/>
            <color indexed="81"/>
            <rFont val="Tahoma"/>
            <charset val="1"/>
          </rPr>
          <t>R4lfXD:</t>
        </r>
        <r>
          <rPr>
            <sz val="9"/>
            <color indexed="81"/>
            <rFont val="Tahoma"/>
            <charset val="1"/>
          </rPr>
          <t xml:space="preserve">
Vaughan goal and 3 assists in 4-3-3, still just one good game
Ismail first 2 goals
</t>
        </r>
      </text>
    </comment>
    <comment ref="D31" authorId="0" shapeId="0" xr:uid="{6841685F-19EA-4A6B-8581-F1365FF0AFDF}">
      <text>
        <r>
          <rPr>
            <b/>
            <sz val="9"/>
            <color indexed="81"/>
            <rFont val="Tahoma"/>
            <charset val="1"/>
          </rPr>
          <t>R4lfXD:</t>
        </r>
        <r>
          <rPr>
            <sz val="9"/>
            <color indexed="81"/>
            <rFont val="Tahoma"/>
            <charset val="1"/>
          </rPr>
          <t xml:space="preserve">
Vaughan useless again</t>
        </r>
      </text>
    </comment>
    <comment ref="D32" authorId="0" shapeId="0" xr:uid="{431FEE46-92F3-4173-A2AE-147C9BD5A6A5}">
      <text>
        <r>
          <rPr>
            <b/>
            <sz val="9"/>
            <color indexed="81"/>
            <rFont val="Tahoma"/>
            <charset val="1"/>
          </rPr>
          <t>R4lfXD:</t>
        </r>
        <r>
          <rPr>
            <sz val="9"/>
            <color indexed="81"/>
            <rFont val="Tahoma"/>
            <charset val="1"/>
          </rPr>
          <t xml:space="preserve">
Important win with full rotation squad with youth squad debutants</t>
        </r>
      </text>
    </comment>
    <comment ref="D33" authorId="0" shapeId="0" xr:uid="{D30AD6EF-7167-45F5-9295-E6E2A8E9742E}">
      <text>
        <r>
          <rPr>
            <b/>
            <sz val="9"/>
            <color indexed="81"/>
            <rFont val="Tahoma"/>
            <charset val="1"/>
          </rPr>
          <t>R4lfXD:</t>
        </r>
        <r>
          <rPr>
            <sz val="9"/>
            <color indexed="81"/>
            <rFont val="Tahoma"/>
            <charset val="1"/>
          </rPr>
          <t xml:space="preserve">
O'Grady 4 goals, Ismail 5 assists
Last 3 matches too easy, opponent barelly shot and their defence was non-existant</t>
        </r>
      </text>
    </comment>
    <comment ref="D34" authorId="0" shapeId="0" xr:uid="{E17F2C43-5A65-41CC-AA3C-89FCF447C58B}">
      <text>
        <r>
          <rPr>
            <b/>
            <sz val="9"/>
            <color indexed="81"/>
            <rFont val="Tahoma"/>
            <charset val="1"/>
          </rPr>
          <t>R4lfXD:</t>
        </r>
        <r>
          <rPr>
            <sz val="9"/>
            <color indexed="81"/>
            <rFont val="Tahoma"/>
            <family val="2"/>
            <charset val="238"/>
          </rPr>
          <t xml:space="preserve">
10' red card for their RB</t>
        </r>
        <r>
          <rPr>
            <sz val="9"/>
            <color indexed="81"/>
            <rFont val="Tahoma"/>
            <charset val="1"/>
          </rPr>
          <t xml:space="preserve">
90+2 goal by Abi
O'Donnel MOTM with 11 saves</t>
        </r>
      </text>
    </comment>
    <comment ref="D35" authorId="0" shapeId="0" xr:uid="{6A6798DA-3881-4D5B-B75A-7FC1F6373C16}">
      <text>
        <r>
          <rPr>
            <b/>
            <sz val="9"/>
            <color indexed="81"/>
            <rFont val="Tahoma"/>
            <charset val="1"/>
          </rPr>
          <t>R4lfXD:</t>
        </r>
        <r>
          <rPr>
            <sz val="9"/>
            <color indexed="81"/>
            <rFont val="Tahoma"/>
            <charset val="1"/>
          </rPr>
          <t xml:space="preserve">
17 shots of ours to 3 of theirs...</t>
        </r>
      </text>
    </comment>
    <comment ref="D37" authorId="0" shapeId="0" xr:uid="{5A07CB2D-2391-491D-83B4-B6BA84E872EF}">
      <text>
        <r>
          <rPr>
            <b/>
            <sz val="9"/>
            <color indexed="81"/>
            <rFont val="Tahoma"/>
            <charset val="1"/>
          </rPr>
          <t>R4lfXD:</t>
        </r>
        <r>
          <rPr>
            <sz val="9"/>
            <color indexed="81"/>
            <rFont val="Tahoma"/>
            <charset val="1"/>
          </rPr>
          <t xml:space="preserve">
16 to their 4</t>
        </r>
      </text>
    </comment>
    <comment ref="D38" authorId="0" shapeId="0" xr:uid="{8A13D04A-4EA2-438B-8A2F-79E13E1DFA7D}">
      <text>
        <r>
          <rPr>
            <b/>
            <sz val="9"/>
            <color indexed="81"/>
            <rFont val="Tahoma"/>
            <charset val="1"/>
          </rPr>
          <t>R4lfXD:</t>
        </r>
        <r>
          <rPr>
            <sz val="9"/>
            <color indexed="81"/>
            <rFont val="Tahoma"/>
            <charset val="1"/>
          </rPr>
          <t xml:space="preserve">
13 to their 6
we cant finish for shit
always miss the 87/88/89 min chance</t>
        </r>
      </text>
    </comment>
    <comment ref="D40" authorId="0" shapeId="0" xr:uid="{B773AB05-801C-42E1-8EE2-478C37583D6E}">
      <text>
        <r>
          <rPr>
            <b/>
            <sz val="9"/>
            <color indexed="81"/>
            <rFont val="Tahoma"/>
            <charset val="1"/>
          </rPr>
          <t>R4lfXD:</t>
        </r>
        <r>
          <rPr>
            <sz val="9"/>
            <color indexed="81"/>
            <rFont val="Tahoma"/>
            <charset val="1"/>
          </rPr>
          <t xml:space="preserve">
fucking hate this stupid game</t>
        </r>
      </text>
    </comment>
    <comment ref="D41" authorId="0" shapeId="0" xr:uid="{7991EEA5-6168-4FDA-A4F8-DB49D16E150D}">
      <text>
        <r>
          <rPr>
            <b/>
            <sz val="9"/>
            <color indexed="81"/>
            <rFont val="Tahoma"/>
            <family val="2"/>
            <charset val="238"/>
          </rPr>
          <t>R4lfXD:</t>
        </r>
        <r>
          <rPr>
            <sz val="9"/>
            <color indexed="81"/>
            <rFont val="Tahoma"/>
            <family val="2"/>
            <charset val="238"/>
          </rPr>
          <t xml:space="preserve">
Vaughan hat-trick where he deserved only one goal, both from scuffed crosses and defletions of them
</t>
        </r>
      </text>
    </comment>
    <comment ref="D42" authorId="0" shapeId="0" xr:uid="{D68F6276-DB3D-4E2F-8E74-E5719A3718B4}">
      <text>
        <r>
          <rPr>
            <b/>
            <sz val="9"/>
            <color indexed="81"/>
            <rFont val="Tahoma"/>
            <family val="2"/>
            <charset val="238"/>
          </rPr>
          <t>R4lfXD:</t>
        </r>
        <r>
          <rPr>
            <sz val="9"/>
            <color indexed="81"/>
            <rFont val="Tahoma"/>
            <family val="2"/>
            <charset val="238"/>
          </rPr>
          <t xml:space="preserve">
O'grady missed pen
15 shots to 1</t>
        </r>
      </text>
    </comment>
    <comment ref="D43" authorId="0" shapeId="0" xr:uid="{2E96D795-550B-4743-A361-06F09532A9F9}">
      <text>
        <r>
          <rPr>
            <b/>
            <sz val="9"/>
            <color indexed="81"/>
            <rFont val="Tahoma"/>
            <family val="2"/>
            <charset val="238"/>
          </rPr>
          <t>R4lfXD:</t>
        </r>
        <r>
          <rPr>
            <sz val="9"/>
            <color indexed="81"/>
            <rFont val="Tahoma"/>
            <family val="2"/>
            <charset val="238"/>
          </rPr>
          <t xml:space="preserve">
like 3 goals by their cbs passing badly
15 shots to 12
first good Chong game, 3 assists from the right</t>
        </r>
      </text>
    </comment>
    <comment ref="D44" authorId="0" shapeId="0" xr:uid="{55A9F960-9F8E-4FF6-817C-9A32FA42AEAB}">
      <text>
        <r>
          <rPr>
            <b/>
            <sz val="9"/>
            <color indexed="81"/>
            <rFont val="Tahoma"/>
            <family val="2"/>
            <charset val="238"/>
          </rPr>
          <t>R4lfXD:</t>
        </r>
        <r>
          <rPr>
            <sz val="9"/>
            <color indexed="81"/>
            <rFont val="Tahoma"/>
            <family val="2"/>
            <charset val="238"/>
          </rPr>
          <t xml:space="preserve">
O'gradys finishing sucks dick
9 shots to 11</t>
        </r>
      </text>
    </comment>
    <comment ref="J44" authorId="0" shapeId="0" xr:uid="{51EB0658-5C71-477D-ACA4-8F74002046A3}">
      <text>
        <r>
          <rPr>
            <b/>
            <sz val="9"/>
            <color indexed="81"/>
            <rFont val="Tahoma"/>
            <family val="2"/>
            <charset val="238"/>
          </rPr>
          <t>R4lfXD:</t>
        </r>
        <r>
          <rPr>
            <sz val="9"/>
            <color indexed="81"/>
            <rFont val="Tahoma"/>
            <family val="2"/>
            <charset val="238"/>
          </rPr>
          <t xml:space="preserve">
Really weird Riley goal</t>
        </r>
      </text>
    </comment>
    <comment ref="D45" authorId="0" shapeId="0" xr:uid="{C688D745-DB86-4E4E-AB08-F01110AC1D0E}">
      <text>
        <r>
          <rPr>
            <b/>
            <sz val="9"/>
            <color indexed="81"/>
            <rFont val="Tahoma"/>
            <family val="2"/>
            <charset val="238"/>
          </rPr>
          <t>R4lfXD:</t>
        </r>
        <r>
          <rPr>
            <sz val="9"/>
            <color indexed="81"/>
            <rFont val="Tahoma"/>
            <family val="2"/>
            <charset val="238"/>
          </rPr>
          <t xml:space="preserve">
21 shots to 1
Important win against 2nd in the table
feelts flat because it was too easy, over in 20 minutes</t>
        </r>
      </text>
    </comment>
    <comment ref="J45" authorId="0" shapeId="0" xr:uid="{58A07297-82A8-4F64-B2CE-D76F13B61693}">
      <text>
        <r>
          <rPr>
            <b/>
            <sz val="9"/>
            <color indexed="81"/>
            <rFont val="Tahoma"/>
            <family val="2"/>
            <charset val="238"/>
          </rPr>
          <t>R4lfXD:</t>
        </r>
        <r>
          <rPr>
            <sz val="9"/>
            <color indexed="81"/>
            <rFont val="Tahoma"/>
            <family val="2"/>
            <charset val="238"/>
          </rPr>
          <t xml:space="preserve">
Two pens by Vaughan</t>
        </r>
      </text>
    </comment>
    <comment ref="D46" authorId="0" shapeId="0" xr:uid="{B2E9E577-A6AD-403D-858C-18F19CB66C7D}">
      <text>
        <r>
          <rPr>
            <b/>
            <sz val="9"/>
            <color indexed="81"/>
            <rFont val="Tahoma"/>
            <charset val="1"/>
          </rPr>
          <t>R4lfXD:</t>
        </r>
        <r>
          <rPr>
            <sz val="9"/>
            <color indexed="81"/>
            <rFont val="Tahoma"/>
            <charset val="1"/>
          </rPr>
          <t xml:space="preserve">
O'Grady first goal since mid january(its mid march)</t>
        </r>
      </text>
    </comment>
    <comment ref="J46" authorId="0" shapeId="0" xr:uid="{96BEBC2C-240F-406C-B9C8-262336D5AAA1}">
      <text>
        <r>
          <rPr>
            <b/>
            <sz val="9"/>
            <color indexed="81"/>
            <rFont val="Tahoma"/>
            <family val="2"/>
            <charset val="238"/>
          </rPr>
          <t>R4lfXD:</t>
        </r>
        <r>
          <rPr>
            <sz val="9"/>
            <color indexed="81"/>
            <rFont val="Tahoma"/>
            <family val="2"/>
            <charset val="238"/>
          </rPr>
          <t xml:space="preserve">
Chong subbed in and made the game a breeze</t>
        </r>
      </text>
    </comment>
    <comment ref="D47" authorId="0" shapeId="0" xr:uid="{58A3E6C9-E85E-476F-8E33-57496C24CF72}">
      <text>
        <r>
          <rPr>
            <b/>
            <sz val="9"/>
            <color indexed="81"/>
            <rFont val="Tahoma"/>
            <charset val="1"/>
          </rPr>
          <t>R4lfXD:</t>
        </r>
        <r>
          <rPr>
            <sz val="9"/>
            <color indexed="81"/>
            <rFont val="Tahoma"/>
            <charset val="1"/>
          </rPr>
          <t xml:space="preserve">
CBs are shambles sometimes, mistakes, lost balls</t>
        </r>
      </text>
    </comment>
    <comment ref="D48" authorId="0" shapeId="0" xr:uid="{FA0A2AE9-AC08-4147-8EB9-7785A3E1591E}">
      <text>
        <r>
          <rPr>
            <b/>
            <sz val="9"/>
            <color indexed="81"/>
            <rFont val="Tahoma"/>
            <charset val="1"/>
          </rPr>
          <t>R4lfXD:</t>
        </r>
        <r>
          <rPr>
            <sz val="9"/>
            <color indexed="81"/>
            <rFont val="Tahoma"/>
            <charset val="1"/>
          </rPr>
          <t xml:space="preserve">
90' Red card for them but also goal :)</t>
        </r>
      </text>
    </comment>
    <comment ref="D49" authorId="0" shapeId="0" xr:uid="{D238D444-C9ED-492A-8D93-97E33FF14483}">
      <text>
        <r>
          <rPr>
            <b/>
            <sz val="9"/>
            <color indexed="81"/>
            <rFont val="Tahoma"/>
            <charset val="1"/>
          </rPr>
          <t>R4lfXD:</t>
        </r>
        <r>
          <rPr>
            <sz val="9"/>
            <color indexed="81"/>
            <rFont val="Tahoma"/>
            <charset val="1"/>
          </rPr>
          <t xml:space="preserve">
18 our shots to 2 their</t>
        </r>
      </text>
    </comment>
    <comment ref="D50" authorId="0" shapeId="0" xr:uid="{D92FFE97-FF25-49DA-AAF0-66BD5BAFDAAF}">
      <text>
        <r>
          <rPr>
            <b/>
            <sz val="9"/>
            <color indexed="81"/>
            <rFont val="Tahoma"/>
            <charset val="1"/>
          </rPr>
          <t>R4lfXD:</t>
        </r>
        <r>
          <rPr>
            <sz val="9"/>
            <color indexed="81"/>
            <rFont val="Tahoma"/>
            <charset val="1"/>
          </rPr>
          <t xml:space="preserve">
Hard game but we broke it at the start of second half</t>
        </r>
      </text>
    </comment>
    <comment ref="D51" authorId="0" shapeId="0" xr:uid="{C755C4D1-3562-4438-80BE-416427B489EF}">
      <text>
        <r>
          <rPr>
            <b/>
            <sz val="9"/>
            <color indexed="81"/>
            <rFont val="Tahoma"/>
            <charset val="1"/>
          </rPr>
          <t>R4lfXD:</t>
        </r>
        <r>
          <rPr>
            <sz val="9"/>
            <color indexed="81"/>
            <rFont val="Tahoma"/>
            <charset val="1"/>
          </rPr>
          <t xml:space="preserve">
opponent felt like asleep
Nmecha and Chong injured</t>
        </r>
      </text>
    </comment>
    <comment ref="D52" authorId="0" shapeId="0" xr:uid="{D45CF018-CBD0-42E1-B869-F09FA2EDA3D4}">
      <text>
        <r>
          <rPr>
            <b/>
            <sz val="9"/>
            <color indexed="81"/>
            <rFont val="Tahoma"/>
            <charset val="1"/>
          </rPr>
          <t>R4lfXD:</t>
        </r>
        <r>
          <rPr>
            <sz val="9"/>
            <color indexed="81"/>
            <rFont val="Tahoma"/>
            <charset val="1"/>
          </rPr>
          <t xml:space="preserve">
AI turned of cheats and ruined my defence
reserve team
2 my shots vs their 10</t>
        </r>
      </text>
    </comment>
    <comment ref="D54" authorId="0" shapeId="0" xr:uid="{3901C78D-264F-4A0C-8D9A-513ED7E78067}">
      <text>
        <r>
          <rPr>
            <b/>
            <sz val="9"/>
            <color indexed="81"/>
            <rFont val="Tahoma"/>
            <family val="2"/>
            <charset val="238"/>
          </rPr>
          <t xml:space="preserve">R4lfXD:
</t>
        </r>
        <r>
          <rPr>
            <sz val="9"/>
            <color indexed="81"/>
            <rFont val="Tahoma"/>
            <family val="2"/>
            <charset val="238"/>
          </rPr>
          <t>shit first half
second half O'Grady hit 2 posts
38% posession, they could have scored 5
we could have scored 3 in second half</t>
        </r>
      </text>
    </comment>
    <comment ref="AF69" authorId="0" shapeId="0" xr:uid="{0FA57940-72C4-4E24-A7BC-8A5B8438B061}">
      <text>
        <r>
          <rPr>
            <b/>
            <sz val="9"/>
            <color indexed="81"/>
            <rFont val="Tahoma"/>
            <family val="2"/>
            <charset val="238"/>
          </rPr>
          <t>R4lfXD:</t>
        </r>
        <r>
          <rPr>
            <sz val="9"/>
            <color indexed="81"/>
            <rFont val="Tahoma"/>
            <family val="2"/>
            <charset val="238"/>
          </rPr>
          <t xml:space="preserve">
59 finishing, 74 sprint speed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R4lfXD</author>
  </authors>
  <commentList>
    <comment ref="D9" authorId="0" shapeId="0" xr:uid="{6186A11D-A9C3-40A3-8F25-D579D7DF6291}">
      <text>
        <r>
          <rPr>
            <b/>
            <sz val="9"/>
            <color indexed="81"/>
            <rFont val="Tahoma"/>
            <charset val="1"/>
          </rPr>
          <t>R4lfXD:</t>
        </r>
        <r>
          <rPr>
            <sz val="9"/>
            <color indexed="81"/>
            <rFont val="Tahoma"/>
            <charset val="1"/>
          </rPr>
          <t xml:space="preserve">
Two basically own goals, Gk goal kicking to enemy striker</t>
        </r>
      </text>
    </comment>
    <comment ref="P10" authorId="0" shapeId="0" xr:uid="{61915FEB-6801-40EB-AAA2-8E38EC69E2DE}">
      <text>
        <r>
          <rPr>
            <b/>
            <sz val="9"/>
            <color indexed="81"/>
            <rFont val="Tahoma"/>
            <charset val="1"/>
          </rPr>
          <t>R4lfXD:</t>
        </r>
        <r>
          <rPr>
            <sz val="9"/>
            <color indexed="81"/>
            <rFont val="Tahoma"/>
            <charset val="1"/>
          </rPr>
          <t xml:space="preserve">
new OS sliders modified - injuries to 65/25, shot error +1, marking +20, width+4
weird game, 1 shot ports</t>
        </r>
      </text>
    </comment>
    <comment ref="D11" authorId="0" shapeId="0" xr:uid="{0CAF9304-971A-4FB1-9911-DA0B10AE981A}">
      <text>
        <r>
          <rPr>
            <b/>
            <sz val="9"/>
            <color indexed="81"/>
            <rFont val="Tahoma"/>
            <charset val="1"/>
          </rPr>
          <t>R4lfXD:</t>
        </r>
        <r>
          <rPr>
            <sz val="9"/>
            <color indexed="81"/>
            <rFont val="Tahoma"/>
            <charset val="1"/>
          </rPr>
          <t xml:space="preserve">
annoying</t>
        </r>
      </text>
    </comment>
    <comment ref="D12" authorId="0" shapeId="0" xr:uid="{ACD4EC43-4E9A-46B0-886D-C4493C3BB4BA}">
      <text>
        <r>
          <rPr>
            <b/>
            <sz val="9"/>
            <color indexed="81"/>
            <rFont val="Tahoma"/>
            <charset val="1"/>
          </rPr>
          <t>R4lfXD:</t>
        </r>
        <r>
          <rPr>
            <sz val="9"/>
            <color indexed="81"/>
            <rFont val="Tahoma"/>
            <charset val="1"/>
          </rPr>
          <t xml:space="preserve">
hilarious game, O'Donnell was god, so many near conceded and scored goals, 
O'Grady Missed a sitter</t>
        </r>
      </text>
    </comment>
    <comment ref="D13" authorId="0" shapeId="0" xr:uid="{D91E1CEF-D70B-44A8-B40C-6D5DBF5A2090}">
      <text>
        <r>
          <rPr>
            <b/>
            <sz val="9"/>
            <color indexed="81"/>
            <rFont val="Tahoma"/>
            <charset val="1"/>
          </rPr>
          <t>R4lfXD:</t>
        </r>
        <r>
          <rPr>
            <sz val="9"/>
            <color indexed="81"/>
            <rFont val="Tahoma"/>
            <charset val="1"/>
          </rPr>
          <t xml:space="preserve">
O'Grady missed another sitter
Burton 0 shots</t>
        </r>
      </text>
    </comment>
    <comment ref="D14" authorId="0" shapeId="0" xr:uid="{473192A1-2903-4185-8866-EF786F0742E0}">
      <text>
        <r>
          <rPr>
            <b/>
            <sz val="9"/>
            <color indexed="81"/>
            <rFont val="Tahoma"/>
            <charset val="1"/>
          </rPr>
          <t>R4lfXD:</t>
        </r>
        <r>
          <rPr>
            <sz val="9"/>
            <color indexed="81"/>
            <rFont val="Tahoma"/>
            <charset val="1"/>
          </rPr>
          <t xml:space="preserve">
hard game vs 2nd in the league atm, won by goals from counter attacks
pen against us from bs gk tackle after catching the ball - sprint speed to 50/50 made physics better</t>
        </r>
      </text>
    </comment>
    <comment ref="D15" authorId="0" shapeId="0" xr:uid="{29C96126-D96B-4750-9E0D-3305F9DB677E}">
      <text>
        <r>
          <rPr>
            <b/>
            <sz val="9"/>
            <color indexed="81"/>
            <rFont val="Tahoma"/>
            <charset val="1"/>
          </rPr>
          <t>R4lfXD:</t>
        </r>
        <r>
          <rPr>
            <sz val="9"/>
            <color indexed="81"/>
            <rFont val="Tahoma"/>
            <charset val="1"/>
          </rPr>
          <t xml:space="preserve">
Mid 60s team and had their first two Gks (72,65) on international duty, so they played 52 rated Gk
O'Grady hat-trick from CAM
Vaughan hat-trick of assists</t>
        </r>
      </text>
    </comment>
    <comment ref="D17" authorId="0" shapeId="0" xr:uid="{6EEB9FFF-25B8-4E70-912A-0F87642DC7F7}">
      <text>
        <r>
          <rPr>
            <b/>
            <sz val="9"/>
            <color indexed="81"/>
            <rFont val="Tahoma"/>
            <charset val="1"/>
          </rPr>
          <t>R4lfXD:</t>
        </r>
        <r>
          <rPr>
            <sz val="9"/>
            <color indexed="81"/>
            <rFont val="Tahoma"/>
            <charset val="1"/>
          </rPr>
          <t xml:space="preserve">
Curtis is the most consistant scorer from open play</t>
        </r>
      </text>
    </comment>
    <comment ref="D18" authorId="0" shapeId="0" xr:uid="{7C588202-2FFB-4BAC-83E6-2FAA268599AC}">
      <text>
        <r>
          <rPr>
            <b/>
            <sz val="9"/>
            <color indexed="81"/>
            <rFont val="Tahoma"/>
            <charset val="1"/>
          </rPr>
          <t>R4lfXD:</t>
        </r>
        <r>
          <rPr>
            <sz val="9"/>
            <color indexed="81"/>
            <rFont val="Tahoma"/>
            <charset val="1"/>
          </rPr>
          <t xml:space="preserve">
Somehow hard game
Curtis the saviour almost got us win off a deflection but then equalized in 81'
Akpans first goal in the save</t>
        </r>
      </text>
    </comment>
    <comment ref="D19" authorId="0" shapeId="0" xr:uid="{EF13B1BD-A8B6-4EBD-8467-BA0110DE9FBA}">
      <text>
        <r>
          <rPr>
            <b/>
            <sz val="9"/>
            <color indexed="81"/>
            <rFont val="Tahoma"/>
            <charset val="1"/>
          </rPr>
          <t>R4lfXD:</t>
        </r>
        <r>
          <rPr>
            <sz val="9"/>
            <color indexed="81"/>
            <rFont val="Tahoma"/>
            <charset val="1"/>
          </rPr>
          <t xml:space="preserve">
comfy game, nice stadium ;)
Nmecha 2 goals
Abi coming from injury from the bench</t>
        </r>
      </text>
    </comment>
    <comment ref="D20" authorId="0" shapeId="0" xr:uid="{94011E63-B07E-45E2-B388-36261780E772}">
      <text>
        <r>
          <rPr>
            <b/>
            <sz val="9"/>
            <color indexed="81"/>
            <rFont val="Tahoma"/>
            <charset val="1"/>
          </rPr>
          <t>R4lfXD:</t>
        </r>
        <r>
          <rPr>
            <sz val="9"/>
            <color indexed="81"/>
            <rFont val="Tahoma"/>
            <charset val="1"/>
          </rPr>
          <t xml:space="preserve">
Tough game
Winning goal in 85 min by Ferreira from the bench
Nmecha first goal and then 2 misses</t>
        </r>
      </text>
    </comment>
    <comment ref="D21" authorId="0" shapeId="0" xr:uid="{E2CC30CF-55E0-46C6-AC60-CC718ACC4066}">
      <text>
        <r>
          <rPr>
            <b/>
            <sz val="9"/>
            <color indexed="81"/>
            <rFont val="Tahoma"/>
            <charset val="1"/>
          </rPr>
          <t>R4lfXD:</t>
        </r>
        <r>
          <rPr>
            <sz val="9"/>
            <color indexed="81"/>
            <rFont val="Tahoma"/>
            <charset val="1"/>
          </rPr>
          <t xml:space="preserve">
another comfy game, 21-4 on shots
these games are easy, but a lot of these teams are mid to low 60s somehow and pretty much my whole team is happy/very happy</t>
        </r>
      </text>
    </comment>
    <comment ref="D22" authorId="0" shapeId="0" xr:uid="{0032945A-BED9-42C9-B2C2-96BACB1B001E}">
      <text>
        <r>
          <rPr>
            <b/>
            <sz val="9"/>
            <color indexed="81"/>
            <rFont val="Tahoma"/>
            <family val="2"/>
            <charset val="238"/>
          </rPr>
          <t>R4lfXD:</t>
        </r>
        <r>
          <rPr>
            <sz val="9"/>
            <color indexed="81"/>
            <rFont val="Tahoma"/>
            <family val="2"/>
            <charset val="238"/>
          </rPr>
          <t xml:space="preserve">
Vaughan 2 goals in first 30 minutes</t>
        </r>
      </text>
    </comment>
    <comment ref="D23" authorId="0" shapeId="0" xr:uid="{8FB561B7-24B5-420F-ACC2-F08387160CBB}">
      <text>
        <r>
          <rPr>
            <b/>
            <sz val="9"/>
            <color indexed="81"/>
            <rFont val="Tahoma"/>
            <charset val="1"/>
          </rPr>
          <t>R4lfXD:</t>
        </r>
        <r>
          <rPr>
            <sz val="9"/>
            <color indexed="81"/>
            <rFont val="Tahoma"/>
            <charset val="1"/>
          </rPr>
          <t xml:space="preserve">
Game of testing sliders:
72/72 marking promising
2/2 FB too much
2 goals Curtis</t>
        </r>
      </text>
    </comment>
    <comment ref="D24" authorId="0" shapeId="0" xr:uid="{26094AEF-DED9-4E65-9159-A82F856F8E56}">
      <text>
        <r>
          <rPr>
            <b/>
            <sz val="9"/>
            <color indexed="81"/>
            <rFont val="Tahoma"/>
            <charset val="1"/>
          </rPr>
          <t>R4lfXD:</t>
        </r>
        <r>
          <rPr>
            <sz val="9"/>
            <color indexed="81"/>
            <rFont val="Tahoma"/>
            <charset val="1"/>
          </rPr>
          <t xml:space="preserve">
testing 48/48 sprint speed, 52 cpu accel, 65 FT
BS game, penatly from a foul after a shot, offside goal, players saving goals with blocking, BS
Somehow A.O'Connor got motm but fuck him</t>
        </r>
      </text>
    </comment>
    <comment ref="D25" authorId="0" shapeId="0" xr:uid="{A620D657-AE21-475F-9691-5F332719DEF2}">
      <text>
        <r>
          <rPr>
            <b/>
            <sz val="9"/>
            <color indexed="81"/>
            <rFont val="Tahoma"/>
            <charset val="1"/>
          </rPr>
          <t>R4lfXD:</t>
        </r>
        <r>
          <rPr>
            <sz val="9"/>
            <color indexed="81"/>
            <rFont val="Tahoma"/>
            <charset val="1"/>
          </rPr>
          <t xml:space="preserve">
terrible game, couldnt even pass, could have easily lost
4 to 2 shots
Ismail red in 90 min
52 AI accel is too strong</t>
        </r>
      </text>
    </comment>
    <comment ref="D26" authorId="0" shapeId="0" xr:uid="{76D1AA20-33D6-4818-8705-3E45DF06282A}">
      <text>
        <r>
          <rPr>
            <b/>
            <sz val="9"/>
            <color indexed="81"/>
            <rFont val="Tahoma"/>
            <charset val="1"/>
          </rPr>
          <t>R4lfXD:</t>
        </r>
        <r>
          <rPr>
            <sz val="9"/>
            <color indexed="81"/>
            <rFont val="Tahoma"/>
            <charset val="1"/>
          </rPr>
          <t xml:space="preserve">
slamming
Nmecha could have added goals
2 goals by Yates
20 shots to 2</t>
        </r>
      </text>
    </comment>
    <comment ref="D27" authorId="0" shapeId="0" xr:uid="{E8297087-E099-46AB-8E55-DC571B6BB950}">
      <text>
        <r>
          <rPr>
            <b/>
            <sz val="9"/>
            <color indexed="81"/>
            <rFont val="Tahoma"/>
            <charset val="1"/>
          </rPr>
          <t>R4lfXD:</t>
        </r>
        <r>
          <rPr>
            <sz val="9"/>
            <color indexed="81"/>
            <rFont val="Tahoma"/>
            <charset val="1"/>
          </rPr>
          <t xml:space="preserve">
my fault,  bad lineup selection but we still came back twice and could have won</t>
        </r>
      </text>
    </comment>
    <comment ref="D28" authorId="0" shapeId="0" xr:uid="{5100686C-8B41-42CA-9275-40DF97ADDDA1}">
      <text>
        <r>
          <rPr>
            <b/>
            <sz val="9"/>
            <color indexed="81"/>
            <rFont val="Tahoma"/>
            <charset val="1"/>
          </rPr>
          <t>R4lfXD:</t>
        </r>
        <r>
          <rPr>
            <sz val="9"/>
            <color indexed="81"/>
            <rFont val="Tahoma"/>
            <charset val="1"/>
          </rPr>
          <t xml:space="preserve">
standard game
12 shots to 4
</t>
        </r>
      </text>
    </comment>
    <comment ref="D29" authorId="0" shapeId="0" xr:uid="{3AEBD668-CE5D-4D4F-8507-32EF59A0E566}">
      <text>
        <r>
          <rPr>
            <b/>
            <sz val="9"/>
            <color indexed="81"/>
            <rFont val="Tahoma"/>
            <charset val="1"/>
          </rPr>
          <t>R4lfXD:</t>
        </r>
        <r>
          <rPr>
            <sz val="9"/>
            <color indexed="81"/>
            <rFont val="Tahoma"/>
            <charset val="1"/>
          </rPr>
          <t xml:space="preserve">
fairly hard game, losing after defensive mistake</t>
        </r>
      </text>
    </comment>
    <comment ref="D30" authorId="0" shapeId="0" xr:uid="{45E74897-1EE0-4B9B-B34B-A1C30B93244C}">
      <text>
        <r>
          <rPr>
            <b/>
            <sz val="9"/>
            <color indexed="81"/>
            <rFont val="Tahoma"/>
            <charset val="1"/>
          </rPr>
          <t>R4lfXD:</t>
        </r>
        <r>
          <rPr>
            <sz val="9"/>
            <color indexed="81"/>
            <rFont val="Tahoma"/>
            <charset val="1"/>
          </rPr>
          <t xml:space="preserve">
testing sliders since here</t>
        </r>
      </text>
    </comment>
    <comment ref="D31" authorId="0" shapeId="0" xr:uid="{BA3211A1-D66F-416C-B62A-F0E0232F6703}">
      <text>
        <r>
          <rPr>
            <b/>
            <sz val="9"/>
            <color indexed="81"/>
            <rFont val="Tahoma"/>
            <charset val="1"/>
          </rPr>
          <t>R4lfXD:</t>
        </r>
        <r>
          <rPr>
            <sz val="9"/>
            <color indexed="81"/>
            <rFont val="Tahoma"/>
            <charset val="1"/>
          </rPr>
          <t xml:space="preserve">
weird match, their defence too deep</t>
        </r>
      </text>
    </comment>
    <comment ref="D32" authorId="0" shapeId="0" xr:uid="{E2F45A11-42EB-4D3C-ABB1-FE6B6E65CFAE}">
      <text>
        <r>
          <rPr>
            <b/>
            <sz val="9"/>
            <color indexed="81"/>
            <rFont val="Tahoma"/>
            <charset val="1"/>
          </rPr>
          <t>R4lfXD:</t>
        </r>
        <r>
          <rPr>
            <sz val="9"/>
            <color indexed="81"/>
            <rFont val="Tahoma"/>
            <charset val="1"/>
          </rPr>
          <t xml:space="preserve">
final sliders?</t>
        </r>
      </text>
    </comment>
    <comment ref="J47" authorId="0" shapeId="0" xr:uid="{F3EA6277-FC0E-4C68-AAC0-0EB9387C359A}">
      <text>
        <r>
          <rPr>
            <b/>
            <sz val="9"/>
            <color indexed="81"/>
            <rFont val="Tahoma"/>
            <charset val="1"/>
          </rPr>
          <t>R4lfXD:</t>
        </r>
        <r>
          <rPr>
            <sz val="9"/>
            <color indexed="81"/>
            <rFont val="Tahoma"/>
            <charset val="1"/>
          </rPr>
          <t xml:space="preserve">
hattrick Ferreira, 2 assists Abi</t>
        </r>
      </text>
    </comment>
    <comment ref="J48" authorId="0" shapeId="0" xr:uid="{43B6B054-EF7A-4DF7-9D4B-D4426E6F97CC}">
      <text>
        <r>
          <rPr>
            <b/>
            <sz val="9"/>
            <color indexed="81"/>
            <rFont val="Tahoma"/>
            <charset val="1"/>
          </rPr>
          <t>R4lfXD:</t>
        </r>
        <r>
          <rPr>
            <sz val="9"/>
            <color indexed="81"/>
            <rFont val="Tahoma"/>
            <charset val="1"/>
          </rPr>
          <t xml:space="preserve">
conceded cause AI doesnt let me swap player
</t>
        </r>
      </text>
    </comment>
  </commentList>
</comments>
</file>

<file path=xl/sharedStrings.xml><?xml version="1.0" encoding="utf-8"?>
<sst xmlns="http://schemas.openxmlformats.org/spreadsheetml/2006/main" count="9612" uniqueCount="876">
  <si>
    <t>Big Transfers - Summer</t>
  </si>
  <si>
    <t>Name</t>
  </si>
  <si>
    <t>Price</t>
  </si>
  <si>
    <t xml:space="preserve">From </t>
  </si>
  <si>
    <t>To</t>
  </si>
  <si>
    <t>Big Transfers - Winter</t>
  </si>
  <si>
    <t>Bradford City Career Mode History</t>
  </si>
  <si>
    <t>Premier League</t>
  </si>
  <si>
    <t>EFL Cup</t>
  </si>
  <si>
    <t>FA Cup</t>
  </si>
  <si>
    <t>Community Shield</t>
  </si>
  <si>
    <t>Champions League</t>
  </si>
  <si>
    <t>Europa League</t>
  </si>
  <si>
    <t>Super Cup</t>
  </si>
  <si>
    <t>Preseason Cup</t>
  </si>
  <si>
    <t>EFL Trophy</t>
  </si>
  <si>
    <t>EFL Championship</t>
  </si>
  <si>
    <t>EFL League One</t>
  </si>
  <si>
    <t>EFL League Two</t>
  </si>
  <si>
    <t>EFL Play-offs</t>
  </si>
  <si>
    <t>Alumni squad</t>
  </si>
  <si>
    <t>Club Records</t>
  </si>
  <si>
    <t>Club Season Records</t>
  </si>
  <si>
    <t>Club Performance History</t>
  </si>
  <si>
    <t>Pos</t>
  </si>
  <si>
    <t>Apps</t>
  </si>
  <si>
    <t>MOTM</t>
  </si>
  <si>
    <t>Goals</t>
  </si>
  <si>
    <t>Assists</t>
  </si>
  <si>
    <t>In years</t>
  </si>
  <si>
    <t>Year</t>
  </si>
  <si>
    <t>League</t>
  </si>
  <si>
    <t>League Pos.</t>
  </si>
  <si>
    <t>Champs Lg.</t>
  </si>
  <si>
    <t>UEFA Europa</t>
  </si>
  <si>
    <t>-</t>
  </si>
  <si>
    <t>Last Won/ Highest Finish</t>
  </si>
  <si>
    <t>2nd 2012/13</t>
  </si>
  <si>
    <t>1910/11</t>
  </si>
  <si>
    <t>never</t>
  </si>
  <si>
    <t>SF 2012/13</t>
  </si>
  <si>
    <t>Premier L.</t>
  </si>
  <si>
    <t>Champion.</t>
  </si>
  <si>
    <t>League 1</t>
  </si>
  <si>
    <t>League 2</t>
  </si>
  <si>
    <t>1990/91</t>
  </si>
  <si>
    <t>Rnd 3</t>
  </si>
  <si>
    <t>Rnd 1</t>
  </si>
  <si>
    <t>QF</t>
  </si>
  <si>
    <t>Last Won/Highest Finish</t>
  </si>
  <si>
    <t>5th 1910/11</t>
  </si>
  <si>
    <t>1907/08</t>
  </si>
  <si>
    <t>1984/85</t>
  </si>
  <si>
    <t>4th 1976/77</t>
  </si>
  <si>
    <t>1991/92</t>
  </si>
  <si>
    <t>Rnd 2</t>
  </si>
  <si>
    <t>1992/93</t>
  </si>
  <si>
    <t>1993/94</t>
  </si>
  <si>
    <t>#</t>
  </si>
  <si>
    <t>Player</t>
  </si>
  <si>
    <t>Opponent</t>
  </si>
  <si>
    <t>Date</t>
  </si>
  <si>
    <t>1994/95</t>
  </si>
  <si>
    <t>Goals:</t>
  </si>
  <si>
    <t>1995/96</t>
  </si>
  <si>
    <t>Assists:</t>
  </si>
  <si>
    <t>1996/97</t>
  </si>
  <si>
    <t>Rnd 5</t>
  </si>
  <si>
    <t>1997/98</t>
  </si>
  <si>
    <t>1998/99</t>
  </si>
  <si>
    <t>Rnd 4</t>
  </si>
  <si>
    <t>Rivalry stats</t>
  </si>
  <si>
    <t>1999/00</t>
  </si>
  <si>
    <t>Team</t>
  </si>
  <si>
    <t>W-D-L</t>
  </si>
  <si>
    <t>2000/01</t>
  </si>
  <si>
    <t>SF</t>
  </si>
  <si>
    <t>Intertoto Cup</t>
  </si>
  <si>
    <t>Leeds</t>
  </si>
  <si>
    <t>3-7-14</t>
  </si>
  <si>
    <t>2001/02</t>
  </si>
  <si>
    <t>Huddlesfield</t>
  </si>
  <si>
    <t>13-16-20</t>
  </si>
  <si>
    <t>2002/03</t>
  </si>
  <si>
    <t>2003/04</t>
  </si>
  <si>
    <t>Aston Villa</t>
  </si>
  <si>
    <t>11-8-20</t>
  </si>
  <si>
    <t>Biggest losss in history, and other big losses</t>
  </si>
  <si>
    <t>2004/05</t>
  </si>
  <si>
    <t>Everton</t>
  </si>
  <si>
    <t>9-9-14</t>
  </si>
  <si>
    <t>2005/06</t>
  </si>
  <si>
    <t>2006/07</t>
  </si>
  <si>
    <t>Swansey City</t>
  </si>
  <si>
    <t>20-14-21</t>
  </si>
  <si>
    <t>Lost in EFL Cup final in 2013 0-5</t>
  </si>
  <si>
    <t>2007/08</t>
  </si>
  <si>
    <t>2008/09</t>
  </si>
  <si>
    <t>2009/10</t>
  </si>
  <si>
    <t>Total</t>
  </si>
  <si>
    <t>Per season</t>
  </si>
  <si>
    <t>2010/11</t>
  </si>
  <si>
    <t>2011/12</t>
  </si>
  <si>
    <t>C. Ronaldo</t>
  </si>
  <si>
    <t>2013/14</t>
  </si>
  <si>
    <t>2012/13</t>
  </si>
  <si>
    <t>Finale</t>
  </si>
  <si>
    <t>Falcao</t>
  </si>
  <si>
    <t>A. Shearer</t>
  </si>
  <si>
    <t>94/95</t>
  </si>
  <si>
    <t>2014/15</t>
  </si>
  <si>
    <t>2015/16</t>
  </si>
  <si>
    <t>Record victory</t>
  </si>
  <si>
    <t>2016/17</t>
  </si>
  <si>
    <t>11-1 vs Rotherham United (1928)</t>
  </si>
  <si>
    <t>2017/18</t>
  </si>
  <si>
    <t>2018/19</t>
  </si>
  <si>
    <t>GS</t>
  </si>
  <si>
    <t>2019/20</t>
  </si>
  <si>
    <t>2020/21</t>
  </si>
  <si>
    <t>in a season</t>
  </si>
  <si>
    <t>D. Layne</t>
  </si>
  <si>
    <t>61/62</t>
  </si>
  <si>
    <t>2021/22</t>
  </si>
  <si>
    <t>in a match</t>
  </si>
  <si>
    <t>A. Whitehurst</t>
  </si>
  <si>
    <t>2022/23</t>
  </si>
  <si>
    <t>in a career</t>
  </si>
  <si>
    <t>B. Campell</t>
  </si>
  <si>
    <t>1979-86</t>
  </si>
  <si>
    <t>2023/24</t>
  </si>
  <si>
    <t>2024/25</t>
  </si>
  <si>
    <t>2025/26</t>
  </si>
  <si>
    <t>2026/27</t>
  </si>
  <si>
    <t>2027/28</t>
  </si>
  <si>
    <t>2028/29</t>
  </si>
  <si>
    <t>2029/30</t>
  </si>
  <si>
    <t>2030/31</t>
  </si>
  <si>
    <t>2031/32</t>
  </si>
  <si>
    <t>2032/33</t>
  </si>
  <si>
    <t>promotion thru playoffs</t>
  </si>
  <si>
    <t>failed playoffs</t>
  </si>
  <si>
    <t>Totals</t>
  </si>
  <si>
    <t>Ovr</t>
  </si>
  <si>
    <t>Played</t>
  </si>
  <si>
    <t>Subed</t>
  </si>
  <si>
    <t>POTM</t>
  </si>
  <si>
    <t>Goals/CS</t>
  </si>
  <si>
    <t>Pre-season Cup</t>
  </si>
  <si>
    <t>FA Community Shield</t>
  </si>
  <si>
    <t>EFL Throphy</t>
  </si>
  <si>
    <t>YC</t>
  </si>
  <si>
    <t>RC</t>
  </si>
  <si>
    <t>Form</t>
  </si>
  <si>
    <t>Helper table</t>
  </si>
  <si>
    <t>Start</t>
  </si>
  <si>
    <t>End</t>
  </si>
  <si>
    <t>Diff</t>
  </si>
  <si>
    <t>VS statistics</t>
  </si>
  <si>
    <t>19/20</t>
  </si>
  <si>
    <t>20/21</t>
  </si>
  <si>
    <t>21/22</t>
  </si>
  <si>
    <t>22/23</t>
  </si>
  <si>
    <t>23/24</t>
  </si>
  <si>
    <t>24/25</t>
  </si>
  <si>
    <t>25/26</t>
  </si>
  <si>
    <t>26/27</t>
  </si>
  <si>
    <t>27/28</t>
  </si>
  <si>
    <t>28/29</t>
  </si>
  <si>
    <t>29/30</t>
  </si>
  <si>
    <t>30/31</t>
  </si>
  <si>
    <t>31/32</t>
  </si>
  <si>
    <t>32/33</t>
  </si>
  <si>
    <t>33/34</t>
  </si>
  <si>
    <t>EFL Cup + Throphy
FA Cup</t>
  </si>
  <si>
    <t>Pre-season</t>
  </si>
  <si>
    <t>EFL Cup + Throphy 
FA Cup + C. Shield</t>
  </si>
  <si>
    <t>Pre-Season + Europa L.</t>
  </si>
  <si>
    <t>EFL Cup + Super C.
FA Cup + C. Shield</t>
  </si>
  <si>
    <t>Pre-Season + Champ.L.</t>
  </si>
  <si>
    <t>Accrington</t>
  </si>
  <si>
    <t>Arsenal</t>
  </si>
  <si>
    <t>Barnsley</t>
  </si>
  <si>
    <t>Birmingham</t>
  </si>
  <si>
    <t>Blackburn</t>
  </si>
  <si>
    <t>Blackpool</t>
  </si>
  <si>
    <t>Bolton W.</t>
  </si>
  <si>
    <t>Bournemouth</t>
  </si>
  <si>
    <t>Brentford</t>
  </si>
  <si>
    <t>Brighton &amp; H.</t>
  </si>
  <si>
    <t>Bristol City</t>
  </si>
  <si>
    <t>Bristol Rovers</t>
  </si>
  <si>
    <t>Burnley</t>
  </si>
  <si>
    <t>Burton Albion</t>
  </si>
  <si>
    <t>Cardiff City</t>
  </si>
  <si>
    <t>Carlisle Utd</t>
  </si>
  <si>
    <t>Charlton Ath.</t>
  </si>
  <si>
    <t>Chelsea</t>
  </si>
  <si>
    <t>Cheltenham</t>
  </si>
  <si>
    <t>Colchester</t>
  </si>
  <si>
    <t>Coventry City</t>
  </si>
  <si>
    <t>Crawley Town</t>
  </si>
  <si>
    <t>Crewe Alex.</t>
  </si>
  <si>
    <t>Crystal palace</t>
  </si>
  <si>
    <t>Derby County</t>
  </si>
  <si>
    <t>Doncaster</t>
  </si>
  <si>
    <t>Exeter City</t>
  </si>
  <si>
    <t>Fleetwood</t>
  </si>
  <si>
    <t>Forest Green</t>
  </si>
  <si>
    <t>Fulham</t>
  </si>
  <si>
    <t>Gillingham</t>
  </si>
  <si>
    <t>Huddersfield</t>
  </si>
  <si>
    <t>Hull City</t>
  </si>
  <si>
    <t>Ipswich Town</t>
  </si>
  <si>
    <t>Leeds United</t>
  </si>
  <si>
    <t>Leicester</t>
  </si>
  <si>
    <t>Leyton Orient</t>
  </si>
  <si>
    <t>Lincoln City</t>
  </si>
  <si>
    <t>Liverpool</t>
  </si>
  <si>
    <t>Luton Town</t>
  </si>
  <si>
    <t>Macclesfield</t>
  </si>
  <si>
    <t>Man. City</t>
  </si>
  <si>
    <t>Man. United</t>
  </si>
  <si>
    <t>Middlesbrough</t>
  </si>
  <si>
    <t>Millwall</t>
  </si>
  <si>
    <t>Milton K. D.</t>
  </si>
  <si>
    <t>Morecambe</t>
  </si>
  <si>
    <t>Newcastle</t>
  </si>
  <si>
    <t>Norwich</t>
  </si>
  <si>
    <t>Nott. Forest</t>
  </si>
  <si>
    <t>Oxford United</t>
  </si>
  <si>
    <t>Peterborough</t>
  </si>
  <si>
    <t>Port Vale</t>
  </si>
  <si>
    <t>Portsmouth</t>
  </si>
  <si>
    <t>Preston N. E.</t>
  </si>
  <si>
    <t>Q.P.R.</t>
  </si>
  <si>
    <t>Reading</t>
  </si>
  <si>
    <t>Rochdale</t>
  </si>
  <si>
    <t>Rotherham</t>
  </si>
  <si>
    <t>Salford City</t>
  </si>
  <si>
    <t>Scunthorpe</t>
  </si>
  <si>
    <t>Sheffield Utd</t>
  </si>
  <si>
    <t>Sheffield Wed.</t>
  </si>
  <si>
    <t>Shrewsbury</t>
  </si>
  <si>
    <t>Southampton</t>
  </si>
  <si>
    <t>Stevenage</t>
  </si>
  <si>
    <t>Stoke City</t>
  </si>
  <si>
    <t>Sunderland</t>
  </si>
  <si>
    <t>Swansea City</t>
  </si>
  <si>
    <t>Swindon Town</t>
  </si>
  <si>
    <t>Tottenham</t>
  </si>
  <si>
    <t>Tranmere R.</t>
  </si>
  <si>
    <t>Walsall</t>
  </si>
  <si>
    <t>Watford</t>
  </si>
  <si>
    <t>West Brom</t>
  </si>
  <si>
    <t>West Ham</t>
  </si>
  <si>
    <t>Wigan Athletic</t>
  </si>
  <si>
    <t>Wimbledon</t>
  </si>
  <si>
    <t>Wolves</t>
  </si>
  <si>
    <t>Wycombe</t>
  </si>
  <si>
    <t>Season 1</t>
  </si>
  <si>
    <t>Started</t>
  </si>
  <si>
    <t>Shots or GK-CS</t>
  </si>
  <si>
    <t>Passing</t>
  </si>
  <si>
    <t>Crossing</t>
  </si>
  <si>
    <t>Dribbling</t>
  </si>
  <si>
    <t>Tackles</t>
  </si>
  <si>
    <t>Season 2</t>
  </si>
  <si>
    <t>Season 3</t>
  </si>
  <si>
    <t>Season 4</t>
  </si>
  <si>
    <t>Season 5</t>
  </si>
  <si>
    <t>Season 6</t>
  </si>
  <si>
    <t>Season 7</t>
  </si>
  <si>
    <t>Season 8</t>
  </si>
  <si>
    <t>Season 9</t>
  </si>
  <si>
    <t>Season 10</t>
  </si>
  <si>
    <t>Season 11</t>
  </si>
  <si>
    <t>Season 12</t>
  </si>
  <si>
    <t>Season 13</t>
  </si>
  <si>
    <t>Season 14</t>
  </si>
  <si>
    <t>Season 15</t>
  </si>
  <si>
    <t>Shots</t>
  </si>
  <si>
    <t>On Target</t>
  </si>
  <si>
    <t>Comp.</t>
  </si>
  <si>
    <t>Attempts</t>
  </si>
  <si>
    <t>Won</t>
  </si>
  <si>
    <t>Attemp.</t>
  </si>
  <si>
    <t>ST</t>
  </si>
  <si>
    <t>CAM</t>
  </si>
  <si>
    <t>LW</t>
  </si>
  <si>
    <t>RW</t>
  </si>
  <si>
    <t>CDM</t>
  </si>
  <si>
    <t>CM</t>
  </si>
  <si>
    <t>LB</t>
  </si>
  <si>
    <t>CB</t>
  </si>
  <si>
    <t>RB</t>
  </si>
  <si>
    <t>GK</t>
  </si>
  <si>
    <t>Statistics</t>
  </si>
  <si>
    <t>Pot</t>
  </si>
  <si>
    <t>Age</t>
  </si>
  <si>
    <t>Season From</t>
  </si>
  <si>
    <t>Key</t>
  </si>
  <si>
    <t>1st Half</t>
  </si>
  <si>
    <t>2nd Half</t>
  </si>
  <si>
    <t>dribbles</t>
  </si>
  <si>
    <t>per game</t>
  </si>
  <si>
    <t>passes</t>
  </si>
  <si>
    <t>R. O'Donnell</t>
  </si>
  <si>
    <t>S. Hornby</t>
  </si>
  <si>
    <t>K. Mellor</t>
  </si>
  <si>
    <t>J. Riley</t>
  </si>
  <si>
    <t>Rd.</t>
  </si>
  <si>
    <t>Opp.</t>
  </si>
  <si>
    <t>Result</t>
  </si>
  <si>
    <t>Score</t>
  </si>
  <si>
    <t>A. Henley</t>
  </si>
  <si>
    <t xml:space="preserve"> </t>
  </si>
  <si>
    <t>A. O'Connor</t>
  </si>
  <si>
    <t>B. Richards-Everton</t>
  </si>
  <si>
    <t>P. O'Connor</t>
  </si>
  <si>
    <t>D. Van Hau</t>
  </si>
  <si>
    <t>Final</t>
  </si>
  <si>
    <t>C. Wood</t>
  </si>
  <si>
    <t>SF-R</t>
  </si>
  <si>
    <t>H. Akpan</t>
  </si>
  <si>
    <t>Z. Ismail</t>
  </si>
  <si>
    <t>RM</t>
  </si>
  <si>
    <t>D. Connolly</t>
  </si>
  <si>
    <t>J. Anderson</t>
  </si>
  <si>
    <t>J.Reeves</t>
  </si>
  <si>
    <t>R. Yates</t>
  </si>
  <si>
    <t>D. Devine</t>
  </si>
  <si>
    <t>J. Gibson</t>
  </si>
  <si>
    <t>LM</t>
  </si>
  <si>
    <t>H. Pritchard</t>
  </si>
  <si>
    <t>TABLE</t>
  </si>
  <si>
    <t>M</t>
  </si>
  <si>
    <t>W</t>
  </si>
  <si>
    <t>D</t>
  </si>
  <si>
    <t>L</t>
  </si>
  <si>
    <t>GF</t>
  </si>
  <si>
    <t>GA</t>
  </si>
  <si>
    <t>G+/-</t>
  </si>
  <si>
    <t>Pts</t>
  </si>
  <si>
    <t>Bought</t>
  </si>
  <si>
    <t>Fee</t>
  </si>
  <si>
    <t>From</t>
  </si>
  <si>
    <t>Summer</t>
  </si>
  <si>
    <t>Sold</t>
  </si>
  <si>
    <t>S. McCartan</t>
  </si>
  <si>
    <t>Charlton Athletic</t>
  </si>
  <si>
    <t>Notts Forrest</t>
  </si>
  <si>
    <t>+7% sell on</t>
  </si>
  <si>
    <t>C. Abi</t>
  </si>
  <si>
    <t>Saint Etienne</t>
  </si>
  <si>
    <t>+5% sell on</t>
  </si>
  <si>
    <t>Heerenveen</t>
  </si>
  <si>
    <t>+9% sell on</t>
  </si>
  <si>
    <t>J. Vaughan</t>
  </si>
  <si>
    <t>O. Patrick</t>
  </si>
  <si>
    <t>Loan cancels</t>
  </si>
  <si>
    <t>Winter</t>
  </si>
  <si>
    <t>Total:</t>
  </si>
  <si>
    <t>Actually:</t>
  </si>
  <si>
    <t>Club value</t>
  </si>
  <si>
    <t>INJURIES</t>
  </si>
  <si>
    <t>Injury</t>
  </si>
  <si>
    <t>Out for</t>
  </si>
  <si>
    <t>Finish</t>
  </si>
  <si>
    <t>Budget (80/20)</t>
  </si>
  <si>
    <t>Transfer</t>
  </si>
  <si>
    <t>Wage</t>
  </si>
  <si>
    <t>Home</t>
  </si>
  <si>
    <t>Pre-seasons cup bonus</t>
  </si>
  <si>
    <t>Away</t>
  </si>
  <si>
    <t>TOTALS:</t>
  </si>
  <si>
    <t>/1640000</t>
  </si>
  <si>
    <t>Prese. Cup</t>
  </si>
  <si>
    <t>Season</t>
  </si>
  <si>
    <t>Loans</t>
  </si>
  <si>
    <t>Season Form</t>
  </si>
  <si>
    <t>A. Oteh</t>
  </si>
  <si>
    <t>Loan cancel</t>
  </si>
  <si>
    <t>QPR</t>
  </si>
  <si>
    <t>C. Cooke</t>
  </si>
  <si>
    <t>Competition statistics</t>
  </si>
  <si>
    <t>Winner</t>
  </si>
  <si>
    <t>Top scorer</t>
  </si>
  <si>
    <t>Top assists</t>
  </si>
  <si>
    <t>Player of the competition</t>
  </si>
  <si>
    <t>EFL Ch. Play-Offs</t>
  </si>
  <si>
    <t>Pre-season cup</t>
  </si>
  <si>
    <t>Bradford City 2020/21</t>
  </si>
  <si>
    <t>Q</t>
  </si>
  <si>
    <t>Q-R</t>
  </si>
  <si>
    <t>32-R</t>
  </si>
  <si>
    <t>16-R</t>
  </si>
  <si>
    <t>QF-R</t>
  </si>
  <si>
    <t>Norwitch City</t>
  </si>
  <si>
    <t>Preston North End</t>
  </si>
  <si>
    <t>West Bromwitch A.</t>
  </si>
  <si>
    <t>Bolton Wanderers</t>
  </si>
  <si>
    <t>Sheffield United</t>
  </si>
  <si>
    <t>Millwall FC</t>
  </si>
  <si>
    <t>Southend United</t>
  </si>
  <si>
    <t>Birmingham City</t>
  </si>
  <si>
    <t>Blackburn Rovers</t>
  </si>
  <si>
    <t>Budget (85/15)</t>
  </si>
  <si>
    <t>Europa L.</t>
  </si>
  <si>
    <t>C. Shield</t>
  </si>
  <si>
    <t>Bradford City 2021/22</t>
  </si>
  <si>
    <t>Championship</t>
  </si>
  <si>
    <t>Supercup</t>
  </si>
  <si>
    <t>Bradford City 2022/23</t>
  </si>
  <si>
    <t>Manchester United</t>
  </si>
  <si>
    <t>Manchester City</t>
  </si>
  <si>
    <t>Spurs</t>
  </si>
  <si>
    <t>Bradford City 2023/24</t>
  </si>
  <si>
    <t>Champ. L.</t>
  </si>
  <si>
    <t>Bradford City 2024/25</t>
  </si>
  <si>
    <t>Bradford City 2025/26</t>
  </si>
  <si>
    <t>Bradford City 2026/27</t>
  </si>
  <si>
    <t>Bradford City 2027/28</t>
  </si>
  <si>
    <t>Bradford City 2028/29</t>
  </si>
  <si>
    <t>Bradford City 2029/30</t>
  </si>
  <si>
    <t>Bradford City 2030/31</t>
  </si>
  <si>
    <t>Bradford City 2031/32</t>
  </si>
  <si>
    <t>Bradford City 2032/33</t>
  </si>
  <si>
    <t>Bradford City 2033/34</t>
  </si>
  <si>
    <t>Silkeborg</t>
  </si>
  <si>
    <t>ND</t>
  </si>
  <si>
    <t>2-2</t>
  </si>
  <si>
    <t>E. Doyle</t>
  </si>
  <si>
    <t>D. Connoly</t>
  </si>
  <si>
    <t>1-Y loan</t>
  </si>
  <si>
    <t>real</t>
  </si>
  <si>
    <t>Patch 16.10.2019</t>
  </si>
  <si>
    <t>NW</t>
  </si>
  <si>
    <t>2-0</t>
  </si>
  <si>
    <t>1-1</t>
  </si>
  <si>
    <t>0-0</t>
  </si>
  <si>
    <t>C. Donaldson</t>
  </si>
  <si>
    <t>4-3pen</t>
  </si>
  <si>
    <t>Randers FC</t>
  </si>
  <si>
    <t>1-0</t>
  </si>
  <si>
    <t>+1% sell on</t>
  </si>
  <si>
    <t>F. Nmecha</t>
  </si>
  <si>
    <t>M. Palmer</t>
  </si>
  <si>
    <t>Rotherham Utd</t>
  </si>
  <si>
    <t>F. Sykes-Kenworthy</t>
  </si>
  <si>
    <t>J. Longridge</t>
  </si>
  <si>
    <t>T. French</t>
  </si>
  <si>
    <t>Torn Quadricep</t>
  </si>
  <si>
    <t>3 months</t>
  </si>
  <si>
    <t>Stromsgodset</t>
  </si>
  <si>
    <t>Okkels</t>
  </si>
  <si>
    <t>Bradford City</t>
  </si>
  <si>
    <t>Donaldson</t>
  </si>
  <si>
    <t>J. Devitt</t>
  </si>
  <si>
    <t>T. Chong</t>
  </si>
  <si>
    <t>HL</t>
  </si>
  <si>
    <t>AW</t>
  </si>
  <si>
    <t>Grimsby T.</t>
  </si>
  <si>
    <t>Cambridge U.</t>
  </si>
  <si>
    <t>2 months</t>
  </si>
  <si>
    <t>Broken toe</t>
  </si>
  <si>
    <t>Man. Utd</t>
  </si>
  <si>
    <t>+4% sell on</t>
  </si>
  <si>
    <t>N. O'Grady</t>
  </si>
  <si>
    <t>83-94</t>
  </si>
  <si>
    <t>2-1</t>
  </si>
  <si>
    <t>Oldham Ath.</t>
  </si>
  <si>
    <t>HW</t>
  </si>
  <si>
    <t>4-1</t>
  </si>
  <si>
    <t>AD</t>
  </si>
  <si>
    <t>1-2</t>
  </si>
  <si>
    <t>2-4</t>
  </si>
  <si>
    <t>N'hampton</t>
  </si>
  <si>
    <t>AL</t>
  </si>
  <si>
    <t>3-1</t>
  </si>
  <si>
    <t>0-1</t>
  </si>
  <si>
    <t>Wigan Ath.</t>
  </si>
  <si>
    <t>5-5</t>
  </si>
  <si>
    <t>1-2pen</t>
  </si>
  <si>
    <t>HD</t>
  </si>
  <si>
    <t>Swindon</t>
  </si>
  <si>
    <t>Anderson</t>
  </si>
  <si>
    <t>Chong</t>
  </si>
  <si>
    <t>7 months</t>
  </si>
  <si>
    <t>Anterior Cruciate Ligament</t>
  </si>
  <si>
    <t>3-3</t>
  </si>
  <si>
    <t>4-0</t>
  </si>
  <si>
    <t>Plymouth</t>
  </si>
  <si>
    <t>5-1</t>
  </si>
  <si>
    <t>62-74</t>
  </si>
  <si>
    <t>E. Murphy</t>
  </si>
  <si>
    <t>R. Boyce</t>
  </si>
  <si>
    <t>E. O'Leary</t>
  </si>
  <si>
    <t>73-79</t>
  </si>
  <si>
    <t>64-78</t>
  </si>
  <si>
    <t>T. Morris</t>
  </si>
  <si>
    <t>P. Callaghan</t>
  </si>
  <si>
    <t>CF</t>
  </si>
  <si>
    <t>69-89</t>
  </si>
  <si>
    <t>66-80</t>
  </si>
  <si>
    <t>Mansfield</t>
  </si>
  <si>
    <t>Oldham Athletic</t>
  </si>
  <si>
    <t>Mansfield Town</t>
  </si>
  <si>
    <t>Grimsby Town</t>
  </si>
  <si>
    <t>Scunthorpe Utd</t>
  </si>
  <si>
    <t>Newport County</t>
  </si>
  <si>
    <t>Northampton</t>
  </si>
  <si>
    <t>Cheltenham Town</t>
  </si>
  <si>
    <t>Forest Green Rovers</t>
  </si>
  <si>
    <t>Crewe Alexandra</t>
  </si>
  <si>
    <t>Plymouth Argyle</t>
  </si>
  <si>
    <t>PP</t>
  </si>
  <si>
    <t>6-3</t>
  </si>
  <si>
    <t>McCartan</t>
  </si>
  <si>
    <t>Southend</t>
  </si>
  <si>
    <t>0-8</t>
  </si>
  <si>
    <t>Nmecha</t>
  </si>
  <si>
    <t>O'Grady</t>
  </si>
  <si>
    <t>O'Donnell</t>
  </si>
  <si>
    <t>Ismail</t>
  </si>
  <si>
    <t>Patrick</t>
  </si>
  <si>
    <t>Richards-Everton</t>
  </si>
  <si>
    <t>O'Connor</t>
  </si>
  <si>
    <t>Riley</t>
  </si>
  <si>
    <t>Henley</t>
  </si>
  <si>
    <t>Akpan</t>
  </si>
  <si>
    <t>Yates</t>
  </si>
  <si>
    <t>Newport C.</t>
  </si>
  <si>
    <t>Vaughan</t>
  </si>
  <si>
    <t>Short Loan</t>
  </si>
  <si>
    <t>3-0</t>
  </si>
  <si>
    <t>Cambridge United</t>
  </si>
  <si>
    <t>Carlisle United</t>
  </si>
  <si>
    <t>Colcheter United</t>
  </si>
  <si>
    <t>Crewe Alexanda</t>
  </si>
  <si>
    <t>Forest Freen rovers</t>
  </si>
  <si>
    <t>Leyton orient</t>
  </si>
  <si>
    <t>Macclesfield Town</t>
  </si>
  <si>
    <t>Morecambe FC</t>
  </si>
  <si>
    <t>Northampton Town</t>
  </si>
  <si>
    <t>Scountorpe United</t>
  </si>
  <si>
    <t>Stevenage FC</t>
  </si>
  <si>
    <t>Walsall FC</t>
  </si>
  <si>
    <t>0-4</t>
  </si>
  <si>
    <t>Sprained Anke</t>
  </si>
  <si>
    <t>3 weeks</t>
  </si>
  <si>
    <t>L. Norris</t>
  </si>
  <si>
    <t>Colchester Utd</t>
  </si>
  <si>
    <t>24/46</t>
  </si>
  <si>
    <t>17/45</t>
  </si>
  <si>
    <t>H. Pell</t>
  </si>
  <si>
    <t>Aguero</t>
  </si>
  <si>
    <t>Dortmund</t>
  </si>
  <si>
    <t>Barcelona</t>
  </si>
  <si>
    <t>League 2 Play-Offs</t>
  </si>
  <si>
    <t>Manchester Utd</t>
  </si>
  <si>
    <t>Leadbitter</t>
  </si>
  <si>
    <t>#/M</t>
  </si>
  <si>
    <t>6/4</t>
  </si>
  <si>
    <t>Eriksen</t>
  </si>
  <si>
    <t>4/6</t>
  </si>
  <si>
    <t>Tottneham</t>
  </si>
  <si>
    <t>Auba/Pukki</t>
  </si>
  <si>
    <t>5/4</t>
  </si>
  <si>
    <t>Arsenal/Norwich</t>
  </si>
  <si>
    <t>Lingard</t>
  </si>
  <si>
    <t>4/5</t>
  </si>
  <si>
    <t>McGready</t>
  </si>
  <si>
    <t>3/3</t>
  </si>
  <si>
    <t>Bradford</t>
  </si>
  <si>
    <t>Chong/O'Grady</t>
  </si>
  <si>
    <t>1/1</t>
  </si>
  <si>
    <t>Mane</t>
  </si>
  <si>
    <t>Firminho/Keita</t>
  </si>
  <si>
    <t>2/1</t>
  </si>
  <si>
    <t>DeBryune</t>
  </si>
  <si>
    <t>Lewandowski</t>
  </si>
  <si>
    <t>Bayern Munchen</t>
  </si>
  <si>
    <t>13/13</t>
  </si>
  <si>
    <t>7/10</t>
  </si>
  <si>
    <t>Mata</t>
  </si>
  <si>
    <t>Roussillon</t>
  </si>
  <si>
    <t>Wolfsburg</t>
  </si>
  <si>
    <t>13/15</t>
  </si>
  <si>
    <t>Getafe</t>
  </si>
  <si>
    <t>8/12</t>
  </si>
  <si>
    <t>B. Silva</t>
  </si>
  <si>
    <t>L. Sane</t>
  </si>
  <si>
    <t>Man City</t>
  </si>
  <si>
    <t>Real Mad</t>
  </si>
  <si>
    <t>H. Ziyech</t>
  </si>
  <si>
    <t>Ajax</t>
  </si>
  <si>
    <t>PSG</t>
  </si>
  <si>
    <t>C. Immobile</t>
  </si>
  <si>
    <t>Lazio</t>
  </si>
  <si>
    <t>Juve</t>
  </si>
  <si>
    <t>Barca</t>
  </si>
  <si>
    <t>M. Pjanic</t>
  </si>
  <si>
    <t>M. Depay</t>
  </si>
  <si>
    <t>Lyon</t>
  </si>
  <si>
    <t>A. Milik</t>
  </si>
  <si>
    <t>Napoli</t>
  </si>
  <si>
    <t>F. Bernadeshi</t>
  </si>
  <si>
    <t>Juventus</t>
  </si>
  <si>
    <t>N. Semedo</t>
  </si>
  <si>
    <t>I. Gundogan</t>
  </si>
  <si>
    <t>Pizzi</t>
  </si>
  <si>
    <t>Benfica</t>
  </si>
  <si>
    <t>M. Akanji</t>
  </si>
  <si>
    <t>J. Martinez</t>
  </si>
  <si>
    <t>F. Thauvin</t>
  </si>
  <si>
    <t>O.Marseile</t>
  </si>
  <si>
    <t>Atlanta</t>
  </si>
  <si>
    <t>At. Madrid</t>
  </si>
  <si>
    <t>Oscar</t>
  </si>
  <si>
    <t>T. Werner</t>
  </si>
  <si>
    <t>RB Leipzig</t>
  </si>
  <si>
    <t>Shanghai</t>
  </si>
  <si>
    <t>G. Sigurdsson</t>
  </si>
  <si>
    <t>G. Wijnaldum</t>
  </si>
  <si>
    <t>C. Azpiculeta</t>
  </si>
  <si>
    <t>K. Volland</t>
  </si>
  <si>
    <t>Leverkusen</t>
  </si>
  <si>
    <t>C. Gillespie</t>
  </si>
  <si>
    <t>M. Ferrari</t>
  </si>
  <si>
    <t>-250k</t>
  </si>
  <si>
    <t>pre-contract</t>
  </si>
  <si>
    <t>R. Curtis</t>
  </si>
  <si>
    <t>D. Cole</t>
  </si>
  <si>
    <t>Wigan</t>
  </si>
  <si>
    <t>Pre-season | Play offs</t>
  </si>
  <si>
    <t>C. Nunez</t>
  </si>
  <si>
    <t>Vélez Sarsfield</t>
  </si>
  <si>
    <t>+5 goal bonus</t>
  </si>
  <si>
    <t>L. Ribeiro</t>
  </si>
  <si>
    <t>Hoffenheim</t>
  </si>
  <si>
    <t>Bruised Shoulder</t>
  </si>
  <si>
    <t>5 days</t>
  </si>
  <si>
    <t>Broken Toe</t>
  </si>
  <si>
    <t>Trapani</t>
  </si>
  <si>
    <t>Unterhaching</t>
  </si>
  <si>
    <t>Admira Wacker</t>
  </si>
  <si>
    <t>J. Ferreira</t>
  </si>
  <si>
    <t>Malaga CF</t>
  </si>
  <si>
    <t>+15app bonus</t>
  </si>
  <si>
    <t>Cmiljanic</t>
  </si>
  <si>
    <t>Murphy</t>
  </si>
  <si>
    <t>P</t>
  </si>
  <si>
    <t>Chamois FC</t>
  </si>
  <si>
    <t>NL</t>
  </si>
  <si>
    <t>FCSM</t>
  </si>
  <si>
    <t>Peterb'gh</t>
  </si>
  <si>
    <t>1-3</t>
  </si>
  <si>
    <t>AFC Wimbledon</t>
  </si>
  <si>
    <t>Fleetwood Town</t>
  </si>
  <si>
    <t>MK Dons</t>
  </si>
  <si>
    <t>Rotherham United</t>
  </si>
  <si>
    <t>Wycombe Wanderers</t>
  </si>
  <si>
    <t>4-1p</t>
  </si>
  <si>
    <t>M. Reus</t>
  </si>
  <si>
    <t>Grimsby</t>
  </si>
  <si>
    <t>C. Kipré</t>
  </si>
  <si>
    <t>Cole</t>
  </si>
  <si>
    <t>Abi</t>
  </si>
  <si>
    <t>Hyper Extended Knee Injury</t>
  </si>
  <si>
    <t>7-1</t>
  </si>
  <si>
    <t>Nunez</t>
  </si>
  <si>
    <t>Curtis</t>
  </si>
  <si>
    <t>3-1p</t>
  </si>
  <si>
    <t>Potential</t>
  </si>
  <si>
    <t>Overall</t>
  </si>
  <si>
    <t>Position</t>
  </si>
  <si>
    <t>D. De Vries</t>
  </si>
  <si>
    <t>L. Mulder</t>
  </si>
  <si>
    <t>H. Morris</t>
  </si>
  <si>
    <t>Free agent</t>
  </si>
  <si>
    <t>83,82,81</t>
  </si>
  <si>
    <t>A. Mulder</t>
  </si>
  <si>
    <t>D. Moraes</t>
  </si>
  <si>
    <t>95,93,92</t>
  </si>
  <si>
    <t>70,71,72</t>
  </si>
  <si>
    <t xml:space="preserve">E. Baker </t>
  </si>
  <si>
    <t>Sprained Knee</t>
  </si>
  <si>
    <t>E. Baker</t>
  </si>
  <si>
    <t>5-2</t>
  </si>
  <si>
    <t>|</t>
  </si>
  <si>
    <t>73,74,75</t>
  </si>
  <si>
    <t>R. Hamilton</t>
  </si>
  <si>
    <t>Eng</t>
  </si>
  <si>
    <t>Sco</t>
  </si>
  <si>
    <t>S. Johnston</t>
  </si>
  <si>
    <t>A. Peterson</t>
  </si>
  <si>
    <t>D. Morrison</t>
  </si>
  <si>
    <t>L. Hamilton</t>
  </si>
  <si>
    <t>Middlesb'gh</t>
  </si>
  <si>
    <t>Bra</t>
  </si>
  <si>
    <t>D. Neves</t>
  </si>
  <si>
    <t>Ita</t>
  </si>
  <si>
    <t>F. Ribeiro</t>
  </si>
  <si>
    <t>G. Alvares</t>
  </si>
  <si>
    <t>L. De Wit</t>
  </si>
  <si>
    <t>D. Van Leeuwen</t>
  </si>
  <si>
    <t>J. Dijkstra</t>
  </si>
  <si>
    <t>5-0</t>
  </si>
  <si>
    <t>C. Stabia</t>
  </si>
  <si>
    <t>F. Correira</t>
  </si>
  <si>
    <t>AJ Auxerre</t>
  </si>
  <si>
    <t>Sligo Rovers</t>
  </si>
  <si>
    <t>AZ Alkmaar</t>
  </si>
  <si>
    <t>-rel. clause</t>
  </si>
  <si>
    <t>3-2</t>
  </si>
  <si>
    <t>4-2</t>
  </si>
  <si>
    <t>Ferreira</t>
  </si>
  <si>
    <t>asd</t>
  </si>
  <si>
    <t>Lost last match in PL to them 2:1, missed 2 penalties</t>
  </si>
  <si>
    <t>Rules</t>
  </si>
  <si>
    <t>Rule</t>
  </si>
  <si>
    <t>34/35</t>
  </si>
  <si>
    <t>Max 2 pre-contract players</t>
  </si>
  <si>
    <t>Max 1 free agent</t>
  </si>
  <si>
    <t>met</t>
  </si>
  <si>
    <t>2020+ Match Records:</t>
  </si>
  <si>
    <t>World Record Holding Strikers</t>
  </si>
  <si>
    <t>Club Top Scorers</t>
  </si>
  <si>
    <t>Max 2* 3* Scout League 1</t>
  </si>
  <si>
    <t>Max 1* 2* Scout League 2</t>
  </si>
  <si>
    <t>H. Larsson</t>
  </si>
  <si>
    <t>*Transfers*</t>
  </si>
  <si>
    <t>Max 67 Ovr in League 2</t>
  </si>
  <si>
    <t>Max 70 Ovr in League 1</t>
  </si>
  <si>
    <t>Max 3*3* Scout Champ+</t>
  </si>
  <si>
    <t>Max 73 Ovr in Champ</t>
  </si>
  <si>
    <t>Played on ultimate</t>
  </si>
  <si>
    <t>Released</t>
  </si>
  <si>
    <t>Academy</t>
  </si>
  <si>
    <t>Promoted</t>
  </si>
  <si>
    <t>Left</t>
  </si>
  <si>
    <t>Nat</t>
  </si>
  <si>
    <t>Month</t>
  </si>
  <si>
    <t>July</t>
  </si>
  <si>
    <t>August</t>
  </si>
  <si>
    <t>Westbrooke</t>
  </si>
  <si>
    <t>March</t>
  </si>
  <si>
    <t>Watmore</t>
  </si>
  <si>
    <t xml:space="preserve">Lincoln </t>
  </si>
  <si>
    <t>Nominated</t>
  </si>
  <si>
    <t>September</t>
  </si>
  <si>
    <t>April</t>
  </si>
  <si>
    <t>May</t>
  </si>
  <si>
    <t>Curtis, Riley</t>
  </si>
  <si>
    <t>Dempsey</t>
  </si>
  <si>
    <t>October</t>
  </si>
  <si>
    <t>November</t>
  </si>
  <si>
    <t>C. Styles</t>
  </si>
  <si>
    <t>December</t>
  </si>
  <si>
    <t>Buckley</t>
  </si>
  <si>
    <t>Bolton</t>
  </si>
  <si>
    <t>January</t>
  </si>
  <si>
    <t>Wilks</t>
  </si>
  <si>
    <t>Ferbuary</t>
  </si>
  <si>
    <t>Mahoney</t>
  </si>
  <si>
    <t>of the Year</t>
  </si>
  <si>
    <t>Coach of t Y</t>
  </si>
  <si>
    <t>G</t>
  </si>
  <si>
    <t>A</t>
  </si>
  <si>
    <t>Possesion</t>
  </si>
  <si>
    <t>Lost</t>
  </si>
  <si>
    <t>Blocks</t>
  </si>
  <si>
    <t>Intercep</t>
  </si>
  <si>
    <t>Defence</t>
  </si>
  <si>
    <t>Records</t>
  </si>
  <si>
    <t>Players of the Month</t>
  </si>
  <si>
    <t>3 KP</t>
  </si>
  <si>
    <t>Acronyms: KP - Key Passes, KD - Key Dribbles, A - assists, G - Goals, SD - Successful Dribbles, SP - Successful Passes</t>
  </si>
  <si>
    <t>3A</t>
  </si>
  <si>
    <t>3KP</t>
  </si>
  <si>
    <t>4KP</t>
  </si>
  <si>
    <t>25 SD, 4 KP,3A,2G</t>
  </si>
  <si>
    <t>(H)Oldham</t>
  </si>
  <si>
    <t>(A)Wimbledon</t>
  </si>
  <si>
    <t>Record Matches</t>
  </si>
  <si>
    <t>Notes</t>
  </si>
  <si>
    <t>Record matches</t>
  </si>
  <si>
    <t>La Liga</t>
  </si>
  <si>
    <t>Bundesliga</t>
  </si>
  <si>
    <t>Ligue 1</t>
  </si>
  <si>
    <t>Serie A</t>
  </si>
  <si>
    <t>Primera Liga</t>
  </si>
  <si>
    <t>Before '21</t>
  </si>
  <si>
    <t>LB,LW,CM</t>
  </si>
  <si>
    <t>Barrow</t>
  </si>
  <si>
    <t>Net</t>
  </si>
  <si>
    <t>asdass</t>
  </si>
  <si>
    <t>4 weeks</t>
  </si>
  <si>
    <t>RW, CAM</t>
  </si>
  <si>
    <t>63@CAM</t>
  </si>
  <si>
    <t>84 accel</t>
  </si>
  <si>
    <t>85 agression</t>
  </si>
  <si>
    <t>RB,RM</t>
  </si>
  <si>
    <t>Harrogate T.</t>
  </si>
  <si>
    <t>79 sprint</t>
  </si>
  <si>
    <t>LW, ST</t>
  </si>
  <si>
    <t>4 months</t>
  </si>
  <si>
    <t>Lulaba</t>
  </si>
  <si>
    <t>Ogbu</t>
  </si>
  <si>
    <t>3 Stevenage players</t>
  </si>
  <si>
    <t>Ward</t>
  </si>
  <si>
    <t>Nouble</t>
  </si>
  <si>
    <t>3 Colchester players</t>
  </si>
  <si>
    <t>Pell</t>
  </si>
  <si>
    <t>Reid</t>
  </si>
  <si>
    <t>Dayton</t>
  </si>
  <si>
    <t>4 Cheltenham players</t>
  </si>
  <si>
    <t>Partick</t>
  </si>
  <si>
    <t>Bradford City 2034/35</t>
  </si>
  <si>
    <t>Pens</t>
  </si>
  <si>
    <t>PXP</t>
  </si>
  <si>
    <t>PPXP</t>
  </si>
  <si>
    <t>(H) Oldham</t>
  </si>
  <si>
    <t>(A) Rochdale</t>
  </si>
  <si>
    <t>2KP 3KD</t>
  </si>
  <si>
    <t>2KP, 3KD</t>
  </si>
  <si>
    <t>unused</t>
  </si>
  <si>
    <t>2*2 scout</t>
  </si>
  <si>
    <t>Upromoted youth to Free A</t>
  </si>
  <si>
    <t>SEASON 1</t>
  </si>
  <si>
    <t>SEASON 2</t>
  </si>
  <si>
    <t>l</t>
  </si>
  <si>
    <t>SEASON 3</t>
  </si>
  <si>
    <t>SEASON 4</t>
  </si>
  <si>
    <t>SEASON 5</t>
  </si>
  <si>
    <t>SEASON 6</t>
  </si>
  <si>
    <t>SEASON 7</t>
  </si>
  <si>
    <t>SEASON 8</t>
  </si>
  <si>
    <t>SEASON 9</t>
  </si>
  <si>
    <t>SEASON 10</t>
  </si>
  <si>
    <t xml:space="preserve">-Vaghuan 6 goals in first 6 League games, then none until Salford (7 in 14?) and 3 assists in 4-3-3 </t>
  </si>
  <si>
    <t>- O'Grady 95 pot, debut pen goal against Stevenage, goal and assist in first start against Forrest Green</t>
  </si>
  <si>
    <t>- Anderson saviour against Derby and Wigan and august over all</t>
  </si>
  <si>
    <t>- Thrashing of Crawley 6-3</t>
  </si>
  <si>
    <t>- Vaghuan hat-trick against Newport County</t>
  </si>
  <si>
    <t>- O'Grady hattrick against Bristol Rovers and Vaughan assist HTTK</t>
  </si>
  <si>
    <t>- Curtis is the most consistant scorer from the open play, 5 goals in 9 league games</t>
  </si>
  <si>
    <t>- 4 players 3 Key passes against Oldham (Yates, Riley, Curtis, Nmecha)</t>
  </si>
  <si>
    <t>- Ferreira hattrick and assist against Swindon in Throphy</t>
  </si>
  <si>
    <t>- Akpans first goal under Skjelbred against Wycombe from a corner</t>
  </si>
  <si>
    <t>- Crazy match vs West Ham, first 8min halves- sleeping GKs, we scored every shot, 3 Assists Abi, 2 goals O'Grady from the bench,</t>
  </si>
  <si>
    <t xml:space="preserve">  Van Hau coming from the bench</t>
  </si>
  <si>
    <t xml:space="preserve">- Calamity of 1/1 - Two matches scheduled on the day, full squad except 8 players gassed - hiring of youth, added 200K, sched edit to Swindon in </t>
  </si>
  <si>
    <t xml:space="preserve">  2 weeks</t>
  </si>
  <si>
    <t>Iremonger</t>
  </si>
  <si>
    <t>1904-26</t>
  </si>
  <si>
    <t>Stubbs</t>
  </si>
  <si>
    <t>1968-80</t>
  </si>
  <si>
    <t>Richards</t>
  </si>
  <si>
    <t>1974-86</t>
  </si>
  <si>
    <t>Needham</t>
  </si>
  <si>
    <t>1965-77</t>
  </si>
  <si>
    <t>Masson</t>
  </si>
  <si>
    <t>1968-82</t>
  </si>
  <si>
    <t>Bradd</t>
  </si>
  <si>
    <t>1967-78</t>
  </si>
  <si>
    <t>Mills</t>
  </si>
  <si>
    <t>1927-39</t>
  </si>
  <si>
    <t>Flint</t>
  </si>
  <si>
    <t>1908-26</t>
  </si>
  <si>
    <t>Hunt</t>
  </si>
  <si>
    <t>1977-87</t>
  </si>
  <si>
    <t>1985-95</t>
  </si>
  <si>
    <t>CAM, LW</t>
  </si>
  <si>
    <t>LB, LWB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</si>
</sst>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_K_č_-;\-* #,##0.00\ _K_č_-;_-* &quot;-&quot;??\ _K_č_-;_-@_-"/>
    <numFmt numFmtId="165" formatCode="_(* #,##0.00_);_(* \(#,##0.00\);_(* &quot;-&quot;??_);_(@_)"/>
    <numFmt numFmtId="166" formatCode="_(* #,##0_);_(* \(#,##0\);_(* &quot;-&quot;??_);_(@_)"/>
    <numFmt numFmtId="167" formatCode="0.0"/>
    <numFmt numFmtId="168" formatCode="[$€-2]\ #,##0"/>
    <numFmt numFmtId="169" formatCode="[$€-2]\ #,##0;[Red][$€-2]\ #,##0"/>
    <numFmt numFmtId="170" formatCode="[$$-409]#,##0"/>
  </numFmts>
  <fonts count="111"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b/>
      <sz val="12"/>
      <color rgb="FFFFFF00"/>
      <name val="Calibri"/>
      <family val="2"/>
      <scheme val="minor"/>
    </font>
    <font>
      <b/>
      <sz val="12"/>
      <color theme="0"/>
      <name val="Calibri"/>
      <family val="2"/>
      <scheme val="minor"/>
    </font>
    <font>
      <sz val="10"/>
      <color theme="1"/>
      <name val="Calibri"/>
      <family val="2"/>
      <scheme val="minor"/>
    </font>
    <font>
      <sz val="9"/>
      <color theme="1"/>
      <name val="Calibri"/>
      <family val="2"/>
      <scheme val="minor"/>
    </font>
    <font>
      <b/>
      <sz val="12"/>
      <name val="Calibri"/>
      <family val="2"/>
      <scheme val="minor"/>
    </font>
    <font>
      <sz val="9"/>
      <color theme="0"/>
      <name val="Calibri"/>
      <family val="2"/>
      <scheme val="minor"/>
    </font>
    <font>
      <sz val="10"/>
      <name val="Calibri"/>
      <family val="2"/>
      <scheme val="minor"/>
    </font>
    <font>
      <sz val="7"/>
      <color theme="0"/>
      <name val="Calibri"/>
      <family val="2"/>
      <scheme val="minor"/>
    </font>
    <font>
      <sz val="11"/>
      <color theme="0"/>
      <name val="Calibri"/>
      <family val="2"/>
      <scheme val="minor"/>
    </font>
    <font>
      <b/>
      <sz val="24"/>
      <color theme="1"/>
      <name val="Calibri"/>
      <family val="2"/>
      <scheme val="minor"/>
    </font>
    <font>
      <sz val="8"/>
      <color theme="1"/>
      <name val="Calibri"/>
      <family val="2"/>
      <scheme val="minor"/>
    </font>
    <font>
      <b/>
      <sz val="11"/>
      <color theme="0"/>
      <name val="Calibri"/>
      <family val="2"/>
      <scheme val="minor"/>
    </font>
    <font>
      <b/>
      <sz val="11"/>
      <color theme="1"/>
      <name val="Calibri"/>
      <family val="2"/>
      <scheme val="minor"/>
    </font>
    <font>
      <sz val="8"/>
      <color theme="0"/>
      <name val="Calibri"/>
      <family val="2"/>
      <scheme val="minor"/>
    </font>
    <font>
      <b/>
      <sz val="24"/>
      <color rgb="FFFFFF00"/>
      <name val="Calibri"/>
      <family val="2"/>
      <scheme val="minor"/>
    </font>
    <font>
      <b/>
      <sz val="8"/>
      <color rgb="FFC00000"/>
      <name val="Calibri"/>
      <family val="2"/>
      <scheme val="minor"/>
    </font>
    <font>
      <b/>
      <sz val="8"/>
      <color theme="0"/>
      <name val="Calibri"/>
      <family val="2"/>
      <scheme val="minor"/>
    </font>
    <font>
      <b/>
      <i/>
      <sz val="10"/>
      <color rgb="FFFFFF00"/>
      <name val="Calibri"/>
      <family val="2"/>
      <scheme val="minor"/>
    </font>
    <font>
      <b/>
      <sz val="10"/>
      <color theme="0"/>
      <name val="Calibri"/>
      <family val="2"/>
      <scheme val="minor"/>
    </font>
    <font>
      <b/>
      <sz val="8"/>
      <color theme="1"/>
      <name val="Calibri"/>
      <family val="2"/>
      <scheme val="minor"/>
    </font>
    <font>
      <b/>
      <sz val="10"/>
      <color theme="1"/>
      <name val="Calibri"/>
      <family val="2"/>
      <scheme val="minor"/>
    </font>
    <font>
      <sz val="16"/>
      <color theme="1"/>
      <name val="Calibri"/>
      <family val="2"/>
      <scheme val="minor"/>
    </font>
    <font>
      <sz val="11"/>
      <name val="Calibri"/>
      <family val="2"/>
      <scheme val="minor"/>
    </font>
    <font>
      <b/>
      <sz val="9"/>
      <color rgb="FFFF0000"/>
      <name val="Calibri"/>
      <family val="2"/>
      <scheme val="minor"/>
    </font>
    <font>
      <b/>
      <u/>
      <sz val="8"/>
      <color theme="1"/>
      <name val="Calibri"/>
      <family val="2"/>
      <scheme val="minor"/>
    </font>
    <font>
      <u/>
      <sz val="9.35"/>
      <color theme="10"/>
      <name val="Calibri"/>
      <family val="2"/>
    </font>
    <font>
      <b/>
      <sz val="9"/>
      <name val="Calibri"/>
      <family val="2"/>
      <scheme val="minor"/>
    </font>
    <font>
      <b/>
      <sz val="9"/>
      <color theme="3" tint="0.39997558519241921"/>
      <name val="Calibri"/>
      <family val="2"/>
      <scheme val="minor"/>
    </font>
    <font>
      <b/>
      <sz val="9"/>
      <color theme="1"/>
      <name val="Calibri"/>
      <family val="2"/>
      <scheme val="minor"/>
    </font>
    <font>
      <b/>
      <sz val="11"/>
      <color theme="3" tint="0.39997558519241921"/>
      <name val="Calibri"/>
      <family val="2"/>
      <scheme val="minor"/>
    </font>
    <font>
      <b/>
      <sz val="9"/>
      <color rgb="FFC8B000"/>
      <name val="Calibri"/>
      <family val="2"/>
      <scheme val="minor"/>
    </font>
    <font>
      <b/>
      <sz val="11"/>
      <color theme="0"/>
      <name val="Calibri"/>
      <family val="2"/>
      <charset val="238"/>
      <scheme val="minor"/>
    </font>
    <font>
      <b/>
      <sz val="24"/>
      <color theme="0"/>
      <name val="Calibri"/>
      <family val="2"/>
      <scheme val="minor"/>
    </font>
    <font>
      <b/>
      <sz val="20"/>
      <color theme="0"/>
      <name val="Calibri"/>
      <family val="2"/>
      <charset val="238"/>
      <scheme val="minor"/>
    </font>
    <font>
      <b/>
      <sz val="16"/>
      <color theme="0"/>
      <name val="Calibri"/>
      <family val="2"/>
      <scheme val="minor"/>
    </font>
    <font>
      <sz val="7"/>
      <color theme="1"/>
      <name val="Calibri"/>
      <family val="2"/>
      <scheme val="minor"/>
    </font>
    <font>
      <b/>
      <sz val="24"/>
      <color theme="0"/>
      <name val="Calibri"/>
      <family val="2"/>
      <charset val="238"/>
      <scheme val="minor"/>
    </font>
    <font>
      <sz val="8"/>
      <color theme="0"/>
      <name val="Calibri"/>
      <family val="2"/>
      <charset val="238"/>
      <scheme val="minor"/>
    </font>
    <font>
      <b/>
      <sz val="8"/>
      <color theme="0"/>
      <name val="Calibri"/>
      <family val="2"/>
      <charset val="238"/>
      <scheme val="minor"/>
    </font>
    <font>
      <sz val="8"/>
      <color theme="1"/>
      <name val="Calibri"/>
      <family val="2"/>
      <charset val="238"/>
      <scheme val="minor"/>
    </font>
    <font>
      <b/>
      <sz val="10"/>
      <name val="Calibri"/>
      <family val="2"/>
      <scheme val="minor"/>
    </font>
    <font>
      <sz val="10"/>
      <color theme="1"/>
      <name val="Calibri"/>
      <family val="2"/>
      <charset val="238"/>
      <scheme val="minor"/>
    </font>
    <font>
      <sz val="9"/>
      <color theme="1"/>
      <name val="Calibri"/>
      <family val="2"/>
      <charset val="238"/>
      <scheme val="minor"/>
    </font>
    <font>
      <sz val="16"/>
      <color theme="0"/>
      <name val="Calibri"/>
      <family val="2"/>
      <charset val="238"/>
      <scheme val="minor"/>
    </font>
    <font>
      <sz val="8"/>
      <name val="Calibri"/>
      <family val="2"/>
      <charset val="238"/>
      <scheme val="minor"/>
    </font>
    <font>
      <b/>
      <sz val="10"/>
      <color theme="1"/>
      <name val="Calibri"/>
      <family val="2"/>
      <charset val="238"/>
      <scheme val="minor"/>
    </font>
    <font>
      <b/>
      <sz val="10"/>
      <color theme="0"/>
      <name val="Calibri"/>
      <family val="2"/>
      <charset val="238"/>
      <scheme val="minor"/>
    </font>
    <font>
      <sz val="10"/>
      <name val="Calibri"/>
      <family val="2"/>
      <charset val="238"/>
      <scheme val="minor"/>
    </font>
    <font>
      <b/>
      <sz val="10"/>
      <name val="Calibri"/>
      <family val="2"/>
      <charset val="238"/>
      <scheme val="minor"/>
    </font>
    <font>
      <b/>
      <i/>
      <sz val="10"/>
      <name val="Calibri"/>
      <family val="2"/>
      <charset val="238"/>
      <scheme val="minor"/>
    </font>
    <font>
      <b/>
      <u val="singleAccounting"/>
      <sz val="10"/>
      <color theme="1"/>
      <name val="Calibri"/>
      <family val="2"/>
      <charset val="238"/>
      <scheme val="minor"/>
    </font>
    <font>
      <b/>
      <sz val="12"/>
      <color rgb="FF0033CC"/>
      <name val="Calibri"/>
      <family val="2"/>
      <scheme val="minor"/>
    </font>
    <font>
      <b/>
      <sz val="12"/>
      <color rgb="FF00B050"/>
      <name val="Calibri"/>
      <family val="2"/>
      <scheme val="minor"/>
    </font>
    <font>
      <b/>
      <sz val="12"/>
      <color rgb="FFFF9900"/>
      <name val="Calibri"/>
      <family val="2"/>
      <scheme val="minor"/>
    </font>
    <font>
      <b/>
      <sz val="20"/>
      <color theme="0"/>
      <name val="Calibri"/>
      <family val="2"/>
      <scheme val="minor"/>
    </font>
    <font>
      <b/>
      <sz val="9"/>
      <color theme="0"/>
      <name val="Calibri"/>
      <family val="2"/>
      <charset val="238"/>
      <scheme val="minor"/>
    </font>
    <font>
      <b/>
      <sz val="7"/>
      <color theme="0"/>
      <name val="Calibri"/>
      <family val="2"/>
      <charset val="238"/>
      <scheme val="minor"/>
    </font>
    <font>
      <b/>
      <sz val="9"/>
      <color rgb="FF00B050"/>
      <name val="Calibri"/>
      <family val="2"/>
      <scheme val="minor"/>
    </font>
    <font>
      <b/>
      <sz val="11"/>
      <color rgb="FFFFC000"/>
      <name val="Calibri"/>
      <family val="2"/>
      <scheme val="minor"/>
    </font>
    <font>
      <b/>
      <sz val="11"/>
      <color rgb="FF00B050"/>
      <name val="Calibri"/>
      <family val="2"/>
      <scheme val="minor"/>
    </font>
    <font>
      <sz val="11"/>
      <color rgb="FF0070C0"/>
      <name val="Calibri"/>
      <family val="2"/>
      <scheme val="minor"/>
    </font>
    <font>
      <sz val="11"/>
      <color rgb="FF000000"/>
      <name val="Arial"/>
      <family val="2"/>
      <charset val="238"/>
    </font>
    <font>
      <b/>
      <sz val="12"/>
      <color theme="0"/>
      <name val="Calibri"/>
      <family val="2"/>
      <charset val="238"/>
      <scheme val="minor"/>
    </font>
    <font>
      <sz val="9"/>
      <color rgb="FFFF0000"/>
      <name val="Calibri"/>
      <family val="2"/>
      <charset val="238"/>
      <scheme val="minor"/>
    </font>
    <font>
      <b/>
      <sz val="10"/>
      <color rgb="FFFFFF00"/>
      <name val="Calibri"/>
      <family val="2"/>
      <charset val="238"/>
      <scheme val="minor"/>
    </font>
    <font>
      <sz val="9"/>
      <color theme="0"/>
      <name val="Calibri"/>
      <family val="2"/>
      <charset val="238"/>
      <scheme val="minor"/>
    </font>
    <font>
      <sz val="10"/>
      <color theme="0"/>
      <name val="Calibri"/>
      <family val="2"/>
      <charset val="238"/>
      <scheme val="minor"/>
    </font>
    <font>
      <b/>
      <sz val="12"/>
      <color theme="1"/>
      <name val="Calibri"/>
      <family val="2"/>
      <charset val="238"/>
      <scheme val="minor"/>
    </font>
    <font>
      <sz val="9"/>
      <color rgb="FFFF0000"/>
      <name val="Calibri"/>
      <family val="2"/>
      <scheme val="minor"/>
    </font>
    <font>
      <b/>
      <sz val="9"/>
      <color theme="1"/>
      <name val="Calibri"/>
      <family val="2"/>
      <charset val="238"/>
      <scheme val="minor"/>
    </font>
    <font>
      <sz val="7"/>
      <color rgb="FFFF0000"/>
      <name val="Calibri"/>
      <family val="2"/>
      <scheme val="minor"/>
    </font>
    <font>
      <b/>
      <sz val="9"/>
      <color rgb="FFC8B000"/>
      <name val="Calibri"/>
      <family val="2"/>
      <charset val="238"/>
      <scheme val="minor"/>
    </font>
    <font>
      <sz val="11"/>
      <color theme="0"/>
      <name val="Calibri"/>
      <family val="2"/>
      <charset val="238"/>
      <scheme val="minor"/>
    </font>
    <font>
      <sz val="9"/>
      <name val="Calibri"/>
      <family val="2"/>
      <scheme val="minor"/>
    </font>
    <font>
      <b/>
      <sz val="10"/>
      <color rgb="FFFFFF00"/>
      <name val="Calibri"/>
      <family val="2"/>
      <scheme val="minor"/>
    </font>
    <font>
      <sz val="9"/>
      <name val="Calibri"/>
      <family val="2"/>
      <charset val="238"/>
      <scheme val="minor"/>
    </font>
    <font>
      <b/>
      <sz val="9"/>
      <color theme="3" tint="0.39997558519241921"/>
      <name val="Calibri"/>
      <family val="2"/>
      <charset val="238"/>
      <scheme val="minor"/>
    </font>
    <font>
      <b/>
      <sz val="9"/>
      <color rgb="FF00B050"/>
      <name val="Calibri"/>
      <family val="2"/>
      <charset val="238"/>
      <scheme val="minor"/>
    </font>
    <font>
      <sz val="10"/>
      <color theme="0"/>
      <name val="Calibri"/>
      <family val="2"/>
      <scheme val="minor"/>
    </font>
    <font>
      <b/>
      <sz val="11"/>
      <color rgb="FFC8B000"/>
      <name val="Calibri"/>
      <family val="2"/>
      <charset val="238"/>
      <scheme val="minor"/>
    </font>
    <font>
      <b/>
      <sz val="11"/>
      <color rgb="FFC8B000"/>
      <name val="Calibri"/>
      <family val="2"/>
      <scheme val="minor"/>
    </font>
    <font>
      <b/>
      <sz val="9"/>
      <name val="Calibri"/>
      <family val="2"/>
      <charset val="238"/>
      <scheme val="minor"/>
    </font>
    <font>
      <b/>
      <sz val="11"/>
      <color rgb="FF0033CC"/>
      <name val="Calibri"/>
      <family val="2"/>
      <charset val="238"/>
      <scheme val="minor"/>
    </font>
    <font>
      <b/>
      <sz val="10"/>
      <color rgb="FF0033CC"/>
      <name val="Calibri"/>
      <family val="2"/>
      <charset val="238"/>
      <scheme val="minor"/>
    </font>
    <font>
      <b/>
      <sz val="11"/>
      <color rgb="FF0033CC"/>
      <name val="Calibri"/>
      <family val="2"/>
      <scheme val="minor"/>
    </font>
    <font>
      <b/>
      <sz val="11"/>
      <color theme="1"/>
      <name val="Calibri"/>
      <family val="2"/>
      <charset val="238"/>
      <scheme val="minor"/>
    </font>
    <font>
      <b/>
      <sz val="10"/>
      <color rgb="FFFF0000"/>
      <name val="Calibri"/>
      <family val="2"/>
      <charset val="238"/>
      <scheme val="minor"/>
    </font>
    <font>
      <b/>
      <sz val="10"/>
      <color rgb="FF0000FF"/>
      <name val="Calibri"/>
      <family val="2"/>
      <charset val="238"/>
      <scheme val="minor"/>
    </font>
    <font>
      <b/>
      <sz val="10"/>
      <color rgb="FFFFC000"/>
      <name val="Calibri"/>
      <family val="2"/>
      <charset val="238"/>
      <scheme val="minor"/>
    </font>
    <font>
      <b/>
      <sz val="10"/>
      <color theme="3"/>
      <name val="Calibri"/>
      <family val="2"/>
      <charset val="238"/>
      <scheme val="minor"/>
    </font>
    <font>
      <b/>
      <sz val="10"/>
      <color theme="4" tint="0.79998168889431442"/>
      <name val="Calibri"/>
      <family val="2"/>
      <charset val="238"/>
      <scheme val="minor"/>
    </font>
    <font>
      <b/>
      <sz val="10"/>
      <color theme="3" tint="-0.249977111117893"/>
      <name val="Calibri"/>
      <family val="2"/>
      <charset val="238"/>
      <scheme val="minor"/>
    </font>
    <font>
      <b/>
      <sz val="10"/>
      <color theme="4" tint="-0.249977111117893"/>
      <name val="Calibri"/>
      <family val="2"/>
      <charset val="238"/>
      <scheme val="minor"/>
    </font>
    <font>
      <b/>
      <sz val="10"/>
      <color theme="4" tint="-0.499984740745262"/>
      <name val="Calibri"/>
      <family val="2"/>
      <charset val="238"/>
      <scheme val="minor"/>
    </font>
    <font>
      <b/>
      <sz val="10"/>
      <color theme="9" tint="-0.249977111117893"/>
      <name val="Calibri"/>
      <family val="2"/>
      <charset val="238"/>
      <scheme val="minor"/>
    </font>
    <font>
      <b/>
      <sz val="11"/>
      <name val="Calibri"/>
      <family val="2"/>
      <scheme val="minor"/>
    </font>
    <font>
      <b/>
      <sz val="20"/>
      <color rgb="FF6E162C"/>
      <name val="Calibri"/>
      <family val="2"/>
      <scheme val="minor"/>
    </font>
    <font>
      <sz val="11"/>
      <color rgb="FF6E162C"/>
      <name val="Calibri"/>
      <family val="2"/>
      <scheme val="minor"/>
    </font>
    <font>
      <sz val="9"/>
      <color indexed="81"/>
      <name val="Tahoma"/>
      <charset val="1"/>
    </font>
    <font>
      <b/>
      <sz val="9"/>
      <color indexed="81"/>
      <name val="Tahoma"/>
      <charset val="1"/>
    </font>
    <font>
      <sz val="9"/>
      <color indexed="81"/>
      <name val="Tahoma"/>
      <family val="2"/>
      <charset val="238"/>
    </font>
    <font>
      <b/>
      <sz val="9"/>
      <color indexed="81"/>
      <name val="Tahoma"/>
      <family val="2"/>
      <charset val="238"/>
    </font>
    <font>
      <b/>
      <sz val="9"/>
      <color rgb="FFFFFF00"/>
      <name val="Calibri"/>
      <family val="2"/>
      <charset val="238"/>
      <scheme val="minor"/>
    </font>
    <font>
      <sz val="8"/>
      <name val="Calibri"/>
      <family val="2"/>
      <scheme val="minor"/>
    </font>
    <font>
      <b/>
      <sz val="9"/>
      <color rgb="FFFFFF00"/>
      <name val="Calibri"/>
      <family val="2"/>
      <scheme val="minor"/>
    </font>
    <font>
      <b/>
      <sz val="14"/>
      <color theme="0"/>
      <name val="Calibri"/>
      <family val="2"/>
      <charset val="238"/>
      <scheme val="minor"/>
    </font>
  </fonts>
  <fills count="61">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theme="4"/>
        <bgColor indexed="64"/>
      </patternFill>
    </fill>
    <fill>
      <patternFill patternType="solid">
        <fgColor theme="4" tint="0.39997558519241921"/>
        <bgColor indexed="64"/>
      </patternFill>
    </fill>
    <fill>
      <patternFill patternType="solid">
        <fgColor rgb="FFFFFF00"/>
        <bgColor indexed="64"/>
      </patternFill>
    </fill>
    <fill>
      <patternFill patternType="solid">
        <fgColor theme="1" tint="0.34998626667073579"/>
        <bgColor indexed="64"/>
      </patternFill>
    </fill>
    <fill>
      <patternFill patternType="solid">
        <fgColor rgb="FFFFC000"/>
        <bgColor indexed="64"/>
      </patternFill>
    </fill>
    <fill>
      <patternFill patternType="solid">
        <fgColor theme="1"/>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rgb="FFFFFF99"/>
        <bgColor indexed="64"/>
      </patternFill>
    </fill>
    <fill>
      <patternFill patternType="solid">
        <fgColor rgb="FF540054"/>
        <bgColor indexed="64"/>
      </patternFill>
    </fill>
    <fill>
      <patternFill patternType="solid">
        <fgColor rgb="FFFF0000"/>
        <bgColor indexed="64"/>
      </patternFill>
    </fill>
    <fill>
      <patternFill patternType="solid">
        <fgColor rgb="FFC00000"/>
        <bgColor indexed="64"/>
      </patternFill>
    </fill>
    <fill>
      <patternFill patternType="solid">
        <fgColor theme="0"/>
        <bgColor indexed="64"/>
      </patternFill>
    </fill>
    <fill>
      <patternFill patternType="solid">
        <fgColor rgb="FF0070C0"/>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rgb="FF66FF66"/>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F5050"/>
        <bgColor indexed="64"/>
      </patternFill>
    </fill>
    <fill>
      <patternFill patternType="solid">
        <fgColor rgb="FFFF9999"/>
        <bgColor indexed="64"/>
      </patternFill>
    </fill>
    <fill>
      <patternFill patternType="solid">
        <fgColor rgb="FFFFCCCC"/>
        <bgColor indexed="64"/>
      </patternFill>
    </fill>
    <fill>
      <patternFill patternType="solid">
        <fgColor rgb="FFFFFFFF"/>
        <bgColor indexed="64"/>
      </patternFill>
    </fill>
    <fill>
      <patternFill patternType="solid">
        <fgColor theme="0" tint="-0.34998626667073579"/>
        <bgColor indexed="64"/>
      </patternFill>
    </fill>
    <fill>
      <patternFill patternType="solid">
        <fgColor theme="5" tint="-0.249977111117893"/>
        <bgColor indexed="64"/>
      </patternFill>
    </fill>
    <fill>
      <patternFill patternType="solid">
        <fgColor rgb="FF00B0F0"/>
        <bgColor indexed="64"/>
      </patternFill>
    </fill>
    <fill>
      <patternFill patternType="solid">
        <fgColor rgb="FFB4D5FC"/>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7F3E1"/>
        <bgColor indexed="64"/>
      </patternFill>
    </fill>
    <fill>
      <patternFill patternType="solid">
        <fgColor rgb="FFDDDDDD"/>
        <bgColor indexed="64"/>
      </patternFill>
    </fill>
    <fill>
      <patternFill patternType="solid">
        <fgColor theme="1" tint="0.499984740745262"/>
        <bgColor indexed="64"/>
      </patternFill>
    </fill>
    <fill>
      <patternFill patternType="solid">
        <fgColor rgb="FFE6B8B7"/>
        <bgColor indexed="64"/>
      </patternFill>
    </fill>
    <fill>
      <patternFill patternType="solid">
        <fgColor rgb="FF808080"/>
        <bgColor indexed="64"/>
      </patternFill>
    </fill>
    <fill>
      <patternFill patternType="solid">
        <fgColor rgb="FFCC0000"/>
        <bgColor indexed="64"/>
      </patternFill>
    </fill>
    <fill>
      <patternFill patternType="solid">
        <fgColor rgb="FF6E162C"/>
        <bgColor indexed="64"/>
      </patternFill>
    </fill>
    <fill>
      <patternFill patternType="solid">
        <fgColor theme="2" tint="-9.9978637043366805E-2"/>
        <bgColor indexed="64"/>
      </patternFill>
    </fill>
    <fill>
      <patternFill patternType="solid">
        <fgColor rgb="FF0000FF"/>
        <bgColor indexed="64"/>
      </patternFill>
    </fill>
    <fill>
      <patternFill patternType="solid">
        <fgColor theme="3" tint="0.59999389629810485"/>
        <bgColor indexed="64"/>
      </patternFill>
    </fill>
    <fill>
      <patternFill patternType="solid">
        <fgColor theme="3"/>
        <bgColor indexed="64"/>
      </patternFill>
    </fill>
    <fill>
      <patternFill patternType="solid">
        <fgColor rgb="FFEBBC26"/>
        <bgColor indexed="64"/>
      </patternFill>
    </fill>
    <fill>
      <patternFill patternType="solid">
        <fgColor theme="6" tint="-0.499984740745262"/>
        <bgColor indexed="64"/>
      </patternFill>
    </fill>
    <fill>
      <patternFill patternType="solid">
        <fgColor theme="6" tint="0.79998168889431442"/>
        <bgColor indexed="64"/>
      </patternFill>
    </fill>
    <fill>
      <patternFill patternType="solid">
        <fgColor rgb="FF00FF00"/>
        <bgColor indexed="64"/>
      </patternFill>
    </fill>
    <fill>
      <patternFill patternType="solid">
        <fgColor theme="8" tint="0.39997558519241921"/>
        <bgColor indexed="64"/>
      </patternFill>
    </fill>
    <fill>
      <patternFill patternType="solid">
        <fgColor rgb="FF006600"/>
        <bgColor indexed="64"/>
      </patternFill>
    </fill>
    <fill>
      <patternFill patternType="solid">
        <fgColor theme="4" tint="-0.249977111117893"/>
        <bgColor indexed="64"/>
      </patternFill>
    </fill>
    <fill>
      <patternFill patternType="solid">
        <fgColor theme="9" tint="0.39997558519241921"/>
        <bgColor indexed="64"/>
      </patternFill>
    </fill>
    <fill>
      <patternFill patternType="solid">
        <fgColor rgb="FFDC98A1"/>
        <bgColor indexed="64"/>
      </patternFill>
    </fill>
  </fills>
  <borders count="456">
    <border>
      <left/>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top/>
      <bottom/>
      <diagonal/>
    </border>
    <border>
      <left style="thin">
        <color theme="0"/>
      </left>
      <right/>
      <top/>
      <bottom style="thin">
        <color theme="0"/>
      </bottom>
      <diagonal/>
    </border>
    <border>
      <left/>
      <right/>
      <top/>
      <bottom style="thin">
        <color theme="0"/>
      </bottom>
      <diagonal/>
    </border>
    <border>
      <left/>
      <right/>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540054"/>
      </left>
      <right/>
      <top style="medium">
        <color rgb="FF540054"/>
      </top>
      <bottom/>
      <diagonal/>
    </border>
    <border>
      <left/>
      <right style="medium">
        <color rgb="FF540054"/>
      </right>
      <top style="medium">
        <color rgb="FF540054"/>
      </top>
      <bottom/>
      <diagonal/>
    </border>
    <border>
      <left style="medium">
        <color rgb="FF540054"/>
      </left>
      <right/>
      <top/>
      <bottom/>
      <diagonal/>
    </border>
    <border>
      <left/>
      <right style="medium">
        <color rgb="FF540054"/>
      </right>
      <top/>
      <bottom/>
      <diagonal/>
    </border>
    <border>
      <left style="medium">
        <color rgb="FF540054"/>
      </left>
      <right/>
      <top/>
      <bottom style="medium">
        <color rgb="FF540054"/>
      </bottom>
      <diagonal/>
    </border>
    <border>
      <left/>
      <right style="medium">
        <color rgb="FF540054"/>
      </right>
      <top/>
      <bottom style="medium">
        <color rgb="FF540054"/>
      </bottom>
      <diagonal/>
    </border>
    <border>
      <left style="thin">
        <color rgb="FF540054"/>
      </left>
      <right/>
      <top/>
      <bottom/>
      <diagonal/>
    </border>
    <border>
      <left/>
      <right/>
      <top style="medium">
        <color rgb="FF540054"/>
      </top>
      <bottom/>
      <diagonal/>
    </border>
    <border>
      <left/>
      <right/>
      <top/>
      <bottom style="medium">
        <color rgb="FF540054"/>
      </bottom>
      <diagonal/>
    </border>
    <border>
      <left style="thin">
        <color rgb="FF540054"/>
      </left>
      <right/>
      <top/>
      <bottom style="medium">
        <color rgb="FF540054"/>
      </bottom>
      <diagonal/>
    </border>
    <border>
      <left style="thin">
        <color rgb="FF540054"/>
      </left>
      <right style="medium">
        <color rgb="FF540054"/>
      </right>
      <top/>
      <bottom style="medium">
        <color rgb="FF540054"/>
      </bottom>
      <diagonal/>
    </border>
    <border>
      <left style="thin">
        <color rgb="FF540054"/>
      </left>
      <right style="medium">
        <color rgb="FF540054"/>
      </right>
      <top/>
      <bottom/>
      <diagonal/>
    </border>
    <border>
      <left style="thin">
        <color rgb="FF540054"/>
      </left>
      <right style="thin">
        <color rgb="FF540054"/>
      </right>
      <top/>
      <bottom/>
      <diagonal/>
    </border>
    <border>
      <left/>
      <right/>
      <top style="medium">
        <color indexed="64"/>
      </top>
      <bottom/>
      <diagonal/>
    </border>
    <border>
      <left style="medium">
        <color indexed="64"/>
      </left>
      <right/>
      <top/>
      <bottom style="medium">
        <color indexed="64"/>
      </bottom>
      <diagonal/>
    </border>
    <border>
      <left style="thin">
        <color rgb="FF540054"/>
      </left>
      <right style="thin">
        <color rgb="FF540054"/>
      </right>
      <top/>
      <bottom style="medium">
        <color rgb="FF540054"/>
      </bottom>
      <diagonal/>
    </border>
    <border>
      <left style="thin">
        <color rgb="FF540054"/>
      </left>
      <right/>
      <top style="medium">
        <color rgb="FF540054"/>
      </top>
      <bottom/>
      <diagonal/>
    </border>
    <border>
      <left style="thin">
        <color rgb="FF540054"/>
      </left>
      <right style="medium">
        <color rgb="FF540054"/>
      </right>
      <top style="medium">
        <color rgb="FF540054"/>
      </top>
      <bottom/>
      <diagonal/>
    </border>
    <border>
      <left style="thin">
        <color theme="1"/>
      </left>
      <right style="thin">
        <color theme="1"/>
      </right>
      <top style="thin">
        <color theme="1"/>
      </top>
      <bottom style="thin">
        <color theme="1"/>
      </bottom>
      <diagonal/>
    </border>
    <border>
      <left style="thin">
        <color indexed="64"/>
      </left>
      <right style="thin">
        <color indexed="64"/>
      </right>
      <top style="thin">
        <color indexed="64"/>
      </top>
      <bottom/>
      <diagonal/>
    </border>
    <border>
      <left style="medium">
        <color theme="3" tint="0.39997558519241921"/>
      </left>
      <right style="medium">
        <color theme="3" tint="0.39997558519241921"/>
      </right>
      <top style="medium">
        <color theme="3" tint="0.39997558519241921"/>
      </top>
      <bottom style="medium">
        <color theme="3" tint="0.39997558519241921"/>
      </bottom>
      <diagonal/>
    </border>
    <border>
      <left style="medium">
        <color theme="3" tint="0.39997558519241921"/>
      </left>
      <right/>
      <top style="medium">
        <color theme="3" tint="0.39997558519241921"/>
      </top>
      <bottom/>
      <diagonal/>
    </border>
    <border>
      <left/>
      <right/>
      <top style="medium">
        <color theme="3" tint="0.39997558519241921"/>
      </top>
      <bottom/>
      <diagonal/>
    </border>
    <border>
      <left/>
      <right style="medium">
        <color theme="3" tint="0.39997558519241921"/>
      </right>
      <top style="medium">
        <color theme="3" tint="0.39997558519241921"/>
      </top>
      <bottom/>
      <diagonal/>
    </border>
    <border>
      <left style="medium">
        <color theme="3" tint="0.39997558519241921"/>
      </left>
      <right/>
      <top/>
      <bottom/>
      <diagonal/>
    </border>
    <border>
      <left/>
      <right style="medium">
        <color theme="3" tint="0.39997558519241921"/>
      </right>
      <top/>
      <bottom/>
      <diagonal/>
    </border>
    <border>
      <left style="medium">
        <color theme="3" tint="0.39997558519241921"/>
      </left>
      <right style="thin">
        <color indexed="64"/>
      </right>
      <top style="thin">
        <color indexed="64"/>
      </top>
      <bottom style="thin">
        <color indexed="64"/>
      </bottom>
      <diagonal/>
    </border>
    <border>
      <left style="thin">
        <color indexed="64"/>
      </left>
      <right style="medium">
        <color theme="3" tint="0.39997558519241921"/>
      </right>
      <top style="thin">
        <color indexed="64"/>
      </top>
      <bottom style="thin">
        <color indexed="64"/>
      </bottom>
      <diagonal/>
    </border>
    <border>
      <left style="medium">
        <color rgb="FF0033CC"/>
      </left>
      <right/>
      <top style="medium">
        <color rgb="FF0033CC"/>
      </top>
      <bottom/>
      <diagonal/>
    </border>
    <border>
      <left/>
      <right/>
      <top style="medium">
        <color rgb="FF0033CC"/>
      </top>
      <bottom/>
      <diagonal/>
    </border>
    <border>
      <left/>
      <right style="medium">
        <color rgb="FF0033CC"/>
      </right>
      <top style="medium">
        <color rgb="FF0033CC"/>
      </top>
      <bottom/>
      <diagonal/>
    </border>
    <border>
      <left style="medium">
        <color rgb="FF0033CC"/>
      </left>
      <right/>
      <top/>
      <bottom/>
      <diagonal/>
    </border>
    <border>
      <left/>
      <right style="medium">
        <color rgb="FF0033CC"/>
      </right>
      <top/>
      <bottom/>
      <diagonal/>
    </border>
    <border>
      <left style="thin">
        <color indexed="64"/>
      </left>
      <right style="medium">
        <color rgb="FF0033CC"/>
      </right>
      <top style="thin">
        <color indexed="64"/>
      </top>
      <bottom style="thin">
        <color indexed="64"/>
      </bottom>
      <diagonal/>
    </border>
    <border>
      <left/>
      <right/>
      <top/>
      <bottom style="medium">
        <color rgb="FF0033CC"/>
      </bottom>
      <diagonal/>
    </border>
    <border>
      <left/>
      <right style="medium">
        <color rgb="FF0033CC"/>
      </right>
      <top/>
      <bottom style="medium">
        <color rgb="FF0033CC"/>
      </bottom>
      <diagonal/>
    </border>
    <border>
      <left style="thin">
        <color indexed="64"/>
      </left>
      <right style="medium">
        <color rgb="FF0033CC"/>
      </right>
      <top style="thin">
        <color indexed="64"/>
      </top>
      <bottom/>
      <diagonal/>
    </border>
    <border>
      <left style="thin">
        <color theme="1"/>
      </left>
      <right style="medium">
        <color rgb="FF0033CC"/>
      </right>
      <top style="thin">
        <color theme="1"/>
      </top>
      <bottom style="thin">
        <color theme="1"/>
      </bottom>
      <diagonal/>
    </border>
    <border>
      <left style="thin">
        <color theme="1"/>
      </left>
      <right style="thin">
        <color theme="1"/>
      </right>
      <top style="thin">
        <color theme="1"/>
      </top>
      <bottom style="medium">
        <color rgb="FF0033CC"/>
      </bottom>
      <diagonal/>
    </border>
    <border>
      <left style="thin">
        <color theme="1"/>
      </left>
      <right style="medium">
        <color rgb="FF0033CC"/>
      </right>
      <top style="thin">
        <color theme="1"/>
      </top>
      <bottom style="medium">
        <color rgb="FF0033CC"/>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rgb="FFFF0000"/>
      </left>
      <right/>
      <top style="medium">
        <color rgb="FFFF0000"/>
      </top>
      <bottom/>
      <diagonal/>
    </border>
    <border>
      <left style="thin">
        <color rgb="FFFF0000"/>
      </left>
      <right/>
      <top/>
      <bottom/>
      <diagonal/>
    </border>
    <border>
      <left style="thin">
        <color rgb="FFFF0000"/>
      </left>
      <right/>
      <top/>
      <bottom style="medium">
        <color rgb="FFFF0000"/>
      </bottom>
      <diagonal/>
    </border>
    <border>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medium">
        <color rgb="FF0070C0"/>
      </left>
      <right/>
      <top/>
      <bottom style="medium">
        <color rgb="FF0070C0"/>
      </bottom>
      <diagonal/>
    </border>
    <border>
      <left/>
      <right/>
      <top/>
      <bottom style="medium">
        <color rgb="FF0070C0"/>
      </bottom>
      <diagonal/>
    </border>
    <border>
      <left/>
      <right style="medium">
        <color rgb="FF0070C0"/>
      </right>
      <top/>
      <bottom style="medium">
        <color rgb="FF0070C0"/>
      </bottom>
      <diagonal/>
    </border>
    <border>
      <left style="medium">
        <color theme="3" tint="0.39997558519241921"/>
      </left>
      <right/>
      <top/>
      <bottom style="medium">
        <color theme="3" tint="0.39997558519241921"/>
      </bottom>
      <diagonal/>
    </border>
    <border>
      <left/>
      <right/>
      <top/>
      <bottom style="medium">
        <color theme="3" tint="0.39997558519241921"/>
      </bottom>
      <diagonal/>
    </border>
    <border>
      <left/>
      <right style="medium">
        <color theme="3" tint="0.39997558519241921"/>
      </right>
      <top/>
      <bottom style="medium">
        <color theme="3" tint="0.39997558519241921"/>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medium">
        <color theme="3" tint="0.39997558519241921"/>
      </bottom>
      <diagonal/>
    </border>
    <border>
      <left style="medium">
        <color rgb="FF0033CC"/>
      </left>
      <right/>
      <top/>
      <bottom style="medium">
        <color rgb="FF0033CC"/>
      </bottom>
      <diagonal/>
    </border>
    <border>
      <left style="thin">
        <color rgb="FF0033CC"/>
      </left>
      <right style="medium">
        <color rgb="FF0033CC"/>
      </right>
      <top/>
      <bottom style="medium">
        <color rgb="FF0033CC"/>
      </bottom>
      <diagonal/>
    </border>
    <border>
      <left style="thin">
        <color rgb="FF0033CC"/>
      </left>
      <right style="medium">
        <color rgb="FF0033CC"/>
      </right>
      <top/>
      <bottom/>
      <diagonal/>
    </border>
    <border>
      <left style="thin">
        <color rgb="FF0033CC"/>
      </left>
      <right/>
      <top/>
      <bottom/>
      <diagonal/>
    </border>
    <border>
      <left style="thin">
        <color rgb="FF0033CC"/>
      </left>
      <right/>
      <top/>
      <bottom style="medium">
        <color rgb="FF0033CC"/>
      </bottom>
      <diagonal/>
    </border>
    <border>
      <left style="medium">
        <color rgb="FFC00000"/>
      </left>
      <right/>
      <top/>
      <bottom/>
      <diagonal/>
    </border>
    <border>
      <left/>
      <right style="medium">
        <color rgb="FFC00000"/>
      </right>
      <top/>
      <bottom/>
      <diagonal/>
    </border>
    <border>
      <left style="medium">
        <color rgb="FFC00000"/>
      </left>
      <right/>
      <top/>
      <bottom style="medium">
        <color rgb="FFC00000"/>
      </bottom>
      <diagonal/>
    </border>
    <border>
      <left/>
      <right/>
      <top/>
      <bottom style="medium">
        <color rgb="FFC00000"/>
      </bottom>
      <diagonal/>
    </border>
    <border>
      <left/>
      <right style="medium">
        <color rgb="FFC00000"/>
      </right>
      <top/>
      <bottom style="medium">
        <color rgb="FFC00000"/>
      </bottom>
      <diagonal/>
    </border>
    <border>
      <left/>
      <right/>
      <top/>
      <bottom style="thin">
        <color rgb="FFFF0000"/>
      </bottom>
      <diagonal/>
    </border>
    <border>
      <left style="thin">
        <color rgb="FFFF0000"/>
      </left>
      <right/>
      <top/>
      <bottom style="thin">
        <color rgb="FFFF0000"/>
      </bottom>
      <diagonal/>
    </border>
    <border>
      <left/>
      <right/>
      <top/>
      <bottom style="thin">
        <color theme="3" tint="0.39997558519241921"/>
      </bottom>
      <diagonal/>
    </border>
    <border>
      <left style="thin">
        <color theme="3" tint="0.39997558519241921"/>
      </left>
      <right style="thin">
        <color theme="3" tint="0.39997558519241921"/>
      </right>
      <top/>
      <bottom style="thin">
        <color theme="3" tint="0.39997558519241921"/>
      </bottom>
      <diagonal/>
    </border>
    <border>
      <left style="medium">
        <color rgb="FF0033CC"/>
      </left>
      <right style="medium">
        <color rgb="FF0033CC"/>
      </right>
      <top/>
      <bottom style="medium">
        <color rgb="FF0033CC"/>
      </bottom>
      <diagonal/>
    </border>
    <border>
      <left style="thin">
        <color rgb="FFC00000"/>
      </left>
      <right/>
      <top/>
      <bottom/>
      <diagonal/>
    </border>
    <border>
      <left style="thin">
        <color rgb="FFC00000"/>
      </left>
      <right/>
      <top/>
      <bottom style="medium">
        <color rgb="FFC00000"/>
      </bottom>
      <diagonal/>
    </border>
    <border>
      <left style="medium">
        <color theme="3" tint="0.39997558519241921"/>
      </left>
      <right style="thin">
        <color indexed="64"/>
      </right>
      <top style="thin">
        <color indexed="64"/>
      </top>
      <bottom style="medium">
        <color theme="3" tint="0.39997558519241921"/>
      </bottom>
      <diagonal/>
    </border>
    <border>
      <left style="thin">
        <color indexed="64"/>
      </left>
      <right style="thin">
        <color indexed="64"/>
      </right>
      <top style="thin">
        <color indexed="64"/>
      </top>
      <bottom style="medium">
        <color theme="3" tint="0.39997558519241921"/>
      </bottom>
      <diagonal/>
    </border>
    <border>
      <left style="thin">
        <color indexed="64"/>
      </left>
      <right style="medium">
        <color theme="3" tint="0.39997558519241921"/>
      </right>
      <top style="thin">
        <color indexed="64"/>
      </top>
      <bottom style="medium">
        <color theme="3" tint="0.39997558519241921"/>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C00000"/>
      </left>
      <right style="thin">
        <color indexed="64"/>
      </right>
      <top style="thin">
        <color indexed="64"/>
      </top>
      <bottom style="thin">
        <color indexed="64"/>
      </bottom>
      <diagonal/>
    </border>
    <border>
      <left style="thin">
        <color indexed="64"/>
      </left>
      <right style="medium">
        <color rgb="FFC00000"/>
      </right>
      <top style="thin">
        <color indexed="64"/>
      </top>
      <bottom style="thin">
        <color indexed="64"/>
      </bottom>
      <diagonal/>
    </border>
    <border>
      <left/>
      <right/>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medium">
        <color rgb="FFFFC000"/>
      </left>
      <right/>
      <top/>
      <bottom/>
      <diagonal/>
    </border>
    <border>
      <left style="thin">
        <color rgb="FFFFC000"/>
      </left>
      <right/>
      <top/>
      <bottom/>
      <diagonal/>
    </border>
    <border>
      <left style="thin">
        <color rgb="FFFFC000"/>
      </left>
      <right style="medium">
        <color rgb="FFFFC000"/>
      </right>
      <top/>
      <bottom/>
      <diagonal/>
    </border>
    <border>
      <left/>
      <right/>
      <top/>
      <bottom style="thick">
        <color theme="1"/>
      </bottom>
      <diagonal/>
    </border>
    <border>
      <left/>
      <right style="thin">
        <color indexed="64"/>
      </right>
      <top/>
      <bottom style="thin">
        <color indexed="64"/>
      </bottom>
      <diagonal/>
    </border>
    <border>
      <left/>
      <right/>
      <top style="medium">
        <color theme="2" tint="-0.249977111117893"/>
      </top>
      <bottom style="thick">
        <color theme="1"/>
      </bottom>
      <diagonal/>
    </border>
    <border>
      <left style="medium">
        <color theme="9" tint="-0.249977111117893"/>
      </left>
      <right/>
      <top style="medium">
        <color theme="9" tint="-0.249977111117893"/>
      </top>
      <bottom/>
      <diagonal/>
    </border>
    <border>
      <left/>
      <right/>
      <top style="medium">
        <color theme="9" tint="-0.249977111117893"/>
      </top>
      <bottom/>
      <diagonal/>
    </border>
    <border>
      <left/>
      <right style="medium">
        <color theme="9" tint="-0.249977111117893"/>
      </right>
      <top style="medium">
        <color theme="9" tint="-0.249977111117893"/>
      </top>
      <bottom/>
      <diagonal/>
    </border>
    <border>
      <left style="medium">
        <color theme="9" tint="-0.249977111117893"/>
      </left>
      <right style="thin">
        <color indexed="64"/>
      </right>
      <top style="thin">
        <color indexed="64"/>
      </top>
      <bottom style="thin">
        <color indexed="64"/>
      </bottom>
      <diagonal/>
    </border>
    <border>
      <left style="thin">
        <color indexed="64"/>
      </left>
      <right style="medium">
        <color theme="9" tint="-0.249977111117893"/>
      </right>
      <top style="thin">
        <color indexed="64"/>
      </top>
      <bottom style="thin">
        <color indexed="64"/>
      </bottom>
      <diagonal/>
    </border>
    <border>
      <left style="medium">
        <color theme="9" tint="-0.249977111117893"/>
      </left>
      <right style="thin">
        <color indexed="64"/>
      </right>
      <top style="thin">
        <color indexed="64"/>
      </top>
      <bottom style="medium">
        <color theme="9" tint="-0.249977111117893"/>
      </bottom>
      <diagonal/>
    </border>
    <border>
      <left style="thin">
        <color indexed="64"/>
      </left>
      <right style="thin">
        <color indexed="64"/>
      </right>
      <top style="thin">
        <color indexed="64"/>
      </top>
      <bottom style="medium">
        <color theme="9" tint="-0.249977111117893"/>
      </bottom>
      <diagonal/>
    </border>
    <border>
      <left style="thin">
        <color indexed="64"/>
      </left>
      <right style="medium">
        <color theme="9" tint="-0.249977111117893"/>
      </right>
      <top style="thin">
        <color indexed="64"/>
      </top>
      <bottom style="medium">
        <color theme="9" tint="-0.249977111117893"/>
      </bottom>
      <diagonal/>
    </border>
    <border>
      <left style="medium">
        <color theme="9" tint="-0.249977111117893"/>
      </left>
      <right/>
      <top/>
      <bottom/>
      <diagonal/>
    </border>
    <border>
      <left/>
      <right style="medium">
        <color theme="9" tint="-0.249977111117893"/>
      </right>
      <top/>
      <bottom/>
      <diagonal/>
    </border>
    <border>
      <left style="medium">
        <color theme="9" tint="-0.249977111117893"/>
      </left>
      <right/>
      <top/>
      <bottom style="medium">
        <color theme="9" tint="-0.249977111117893"/>
      </bottom>
      <diagonal/>
    </border>
    <border>
      <left/>
      <right/>
      <top/>
      <bottom style="medium">
        <color theme="9" tint="-0.249977111117893"/>
      </bottom>
      <diagonal/>
    </border>
    <border>
      <left/>
      <right style="medium">
        <color theme="9" tint="-0.249977111117893"/>
      </right>
      <top/>
      <bottom style="medium">
        <color theme="9" tint="-0.249977111117893"/>
      </bottom>
      <diagonal/>
    </border>
    <border>
      <left style="medium">
        <color rgb="FFFF0000"/>
      </left>
      <right style="thin">
        <color indexed="64"/>
      </right>
      <top style="thin">
        <color indexed="64"/>
      </top>
      <bottom/>
      <diagonal/>
    </border>
    <border>
      <left style="medium">
        <color rgb="FFFF0000"/>
      </left>
      <right style="thin">
        <color theme="1"/>
      </right>
      <top style="thin">
        <color theme="1"/>
      </top>
      <bottom style="thin">
        <color theme="1"/>
      </bottom>
      <diagonal/>
    </border>
    <border>
      <left/>
      <right/>
      <top/>
      <bottom style="thick">
        <color indexed="64"/>
      </bottom>
      <diagonal/>
    </border>
    <border>
      <left style="thin">
        <color indexed="64"/>
      </left>
      <right style="medium">
        <color rgb="FF540054"/>
      </right>
      <top style="thin">
        <color indexed="64"/>
      </top>
      <bottom style="thin">
        <color indexed="64"/>
      </bottom>
      <diagonal/>
    </border>
    <border>
      <left style="medium">
        <color rgb="FF540054"/>
      </left>
      <right/>
      <top/>
      <bottom style="thin">
        <color rgb="FF540054"/>
      </bottom>
      <diagonal/>
    </border>
    <border>
      <left/>
      <right/>
      <top/>
      <bottom style="thin">
        <color rgb="FF540054"/>
      </bottom>
      <diagonal/>
    </border>
    <border>
      <left style="thin">
        <color theme="9" tint="-0.249977111117893"/>
      </left>
      <right style="medium">
        <color theme="9" tint="-0.249977111117893"/>
      </right>
      <top/>
      <bottom style="medium">
        <color theme="9" tint="-0.249977111117893"/>
      </bottom>
      <diagonal/>
    </border>
    <border>
      <left style="thin">
        <color theme="9" tint="-0.249977111117893"/>
      </left>
      <right/>
      <top/>
      <bottom/>
      <diagonal/>
    </border>
    <border>
      <left style="thin">
        <color theme="9" tint="-0.249977111117893"/>
      </left>
      <right/>
      <top/>
      <bottom style="medium">
        <color theme="9" tint="-0.249977111117893"/>
      </bottom>
      <diagonal/>
    </border>
    <border>
      <left style="thin">
        <color theme="9" tint="-0.249977111117893"/>
      </left>
      <right style="medium">
        <color theme="9" tint="-0.249977111117893"/>
      </right>
      <top/>
      <bottom/>
      <diagonal/>
    </border>
    <border>
      <left/>
      <right/>
      <top/>
      <bottom style="thin">
        <color theme="9" tint="-0.249977111117893"/>
      </bottom>
      <diagonal/>
    </border>
    <border>
      <left style="thin">
        <color theme="9" tint="-0.249977111117893"/>
      </left>
      <right/>
      <top/>
      <bottom style="thin">
        <color theme="9" tint="-0.249977111117893"/>
      </bottom>
      <diagonal/>
    </border>
    <border>
      <left style="thin">
        <color theme="9" tint="-0.249977111117893"/>
      </left>
      <right style="medium">
        <color theme="9" tint="-0.249977111117893"/>
      </right>
      <top/>
      <bottom style="thin">
        <color theme="9" tint="-0.249977111117893"/>
      </bottom>
      <diagonal/>
    </border>
    <border>
      <left style="medium">
        <color rgb="FF0070C0"/>
      </left>
      <right style="thin">
        <color indexed="64"/>
      </right>
      <top style="thin">
        <color indexed="64"/>
      </top>
      <bottom style="thin">
        <color indexed="64"/>
      </bottom>
      <diagonal/>
    </border>
    <border>
      <left style="thin">
        <color indexed="64"/>
      </left>
      <right style="medium">
        <color rgb="FF0070C0"/>
      </right>
      <top style="thin">
        <color indexed="64"/>
      </top>
      <bottom style="thin">
        <color indexed="64"/>
      </bottom>
      <diagonal/>
    </border>
    <border>
      <left style="medium">
        <color rgb="FF0070C0"/>
      </left>
      <right style="thin">
        <color indexed="64"/>
      </right>
      <top style="thin">
        <color indexed="64"/>
      </top>
      <bottom style="medium">
        <color rgb="FF0070C0"/>
      </bottom>
      <diagonal/>
    </border>
    <border>
      <left style="thin">
        <color indexed="64"/>
      </left>
      <right style="thin">
        <color indexed="64"/>
      </right>
      <top style="thin">
        <color indexed="64"/>
      </top>
      <bottom style="medium">
        <color rgb="FF0070C0"/>
      </bottom>
      <diagonal/>
    </border>
    <border>
      <left style="thin">
        <color indexed="64"/>
      </left>
      <right style="medium">
        <color rgb="FF0070C0"/>
      </right>
      <top style="thin">
        <color indexed="64"/>
      </top>
      <bottom style="medium">
        <color rgb="FF0070C0"/>
      </bottom>
      <diagonal/>
    </border>
    <border>
      <left/>
      <right/>
      <top style="thin">
        <color rgb="FF540054"/>
      </top>
      <bottom/>
      <diagonal/>
    </border>
    <border>
      <left/>
      <right style="medium">
        <color rgb="FF540054"/>
      </right>
      <top style="thin">
        <color rgb="FF540054"/>
      </top>
      <bottom/>
      <diagonal/>
    </border>
    <border>
      <left/>
      <right style="medium">
        <color theme="0" tint="-0.34998626667073579"/>
      </right>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style="thin">
        <color theme="0" tint="-0.34998626667073579"/>
      </left>
      <right style="thin">
        <color theme="0" tint="-0.34998626667073579"/>
      </right>
      <top/>
      <bottom style="medium">
        <color theme="0" tint="-0.34998626667073579"/>
      </bottom>
      <diagonal/>
    </border>
    <border>
      <left style="thin">
        <color theme="0" tint="-0.34998626667073579"/>
      </left>
      <right style="thin">
        <color theme="0" tint="-0.34998626667073579"/>
      </right>
      <top/>
      <bottom/>
      <diagonal/>
    </border>
    <border>
      <left/>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right style="medium">
        <color theme="0" tint="-0.34998626667073579"/>
      </right>
      <top/>
      <bottom style="thin">
        <color theme="0" tint="-0.34998626667073579"/>
      </bottom>
      <diagonal/>
    </border>
    <border>
      <left style="medium">
        <color rgb="FF540054"/>
      </left>
      <right style="medium">
        <color rgb="FF540054"/>
      </right>
      <top/>
      <bottom style="medium">
        <color rgb="FF540054"/>
      </bottom>
      <diagonal/>
    </border>
    <border>
      <left style="medium">
        <color rgb="FF540054"/>
      </left>
      <right style="medium">
        <color rgb="FF540054"/>
      </right>
      <top/>
      <bottom/>
      <diagonal/>
    </border>
    <border>
      <left style="medium">
        <color rgb="FF540054"/>
      </left>
      <right style="medium">
        <color rgb="FF540054"/>
      </right>
      <top style="medium">
        <color rgb="FF540054"/>
      </top>
      <bottom/>
      <diagonal/>
    </border>
    <border>
      <left style="thin">
        <color rgb="FF0033CC"/>
      </left>
      <right/>
      <top style="medium">
        <color rgb="FF0033CC"/>
      </top>
      <bottom/>
      <diagonal/>
    </border>
    <border>
      <left style="medium">
        <color rgb="FF0033CC"/>
      </left>
      <right/>
      <top style="medium">
        <color rgb="FF0033CC"/>
      </top>
      <bottom style="thin">
        <color rgb="FF0033CC"/>
      </bottom>
      <diagonal/>
    </border>
    <border>
      <left/>
      <right/>
      <top style="medium">
        <color rgb="FF0033CC"/>
      </top>
      <bottom style="thin">
        <color rgb="FF0033CC"/>
      </bottom>
      <diagonal/>
    </border>
    <border>
      <left style="thin">
        <color rgb="FF0033CC"/>
      </left>
      <right/>
      <top style="medium">
        <color rgb="FF0033CC"/>
      </top>
      <bottom style="thin">
        <color rgb="FF0033CC"/>
      </bottom>
      <diagonal/>
    </border>
    <border>
      <left style="medium">
        <color theme="0" tint="-0.34998626667073579"/>
      </left>
      <right/>
      <top style="medium">
        <color theme="0" tint="-0.34998626667073579"/>
      </top>
      <bottom/>
      <diagonal/>
    </border>
    <border>
      <left style="medium">
        <color theme="0" tint="-0.34998626667073579"/>
      </left>
      <right/>
      <top/>
      <bottom/>
      <diagonal/>
    </border>
    <border>
      <left style="medium">
        <color theme="0" tint="-0.34998626667073579"/>
      </left>
      <right/>
      <top/>
      <bottom style="medium">
        <color theme="0" tint="-0.34998626667073579"/>
      </bottom>
      <diagonal/>
    </border>
    <border>
      <left style="medium">
        <color theme="0" tint="-0.34998626667073579"/>
      </left>
      <right style="thin">
        <color theme="1"/>
      </right>
      <top style="thin">
        <color theme="1"/>
      </top>
      <bottom style="thin">
        <color theme="1"/>
      </bottom>
      <diagonal/>
    </border>
    <border>
      <left style="thin">
        <color theme="1"/>
      </left>
      <right style="medium">
        <color theme="0" tint="-0.34998626667073579"/>
      </right>
      <top style="thin">
        <color theme="1"/>
      </top>
      <bottom style="thin">
        <color theme="1"/>
      </bottom>
      <diagonal/>
    </border>
    <border>
      <left style="medium">
        <color theme="0" tint="-0.34998626667073579"/>
      </left>
      <right style="thin">
        <color theme="1"/>
      </right>
      <top style="thin">
        <color theme="1"/>
      </top>
      <bottom style="medium">
        <color theme="0" tint="-0.34998626667073579"/>
      </bottom>
      <diagonal/>
    </border>
    <border>
      <left style="thin">
        <color theme="1"/>
      </left>
      <right style="thin">
        <color theme="1"/>
      </right>
      <top style="thin">
        <color theme="1"/>
      </top>
      <bottom style="medium">
        <color theme="0" tint="-0.34998626667073579"/>
      </bottom>
      <diagonal/>
    </border>
    <border>
      <left style="thin">
        <color theme="1"/>
      </left>
      <right style="medium">
        <color theme="0" tint="-0.34998626667073579"/>
      </right>
      <top style="thin">
        <color theme="1"/>
      </top>
      <bottom style="medium">
        <color theme="0" tint="-0.34998626667073579"/>
      </bottom>
      <diagonal/>
    </border>
    <border>
      <left style="medium">
        <color rgb="FF540054"/>
      </left>
      <right style="medium">
        <color rgb="FF540054"/>
      </right>
      <top style="medium">
        <color rgb="FF540054"/>
      </top>
      <bottom style="thin">
        <color theme="0"/>
      </bottom>
      <diagonal/>
    </border>
    <border>
      <left style="medium">
        <color rgb="FF540054"/>
      </left>
      <right style="medium">
        <color rgb="FF540054"/>
      </right>
      <top style="thin">
        <color theme="0"/>
      </top>
      <bottom style="thin">
        <color theme="0"/>
      </bottom>
      <diagonal/>
    </border>
    <border>
      <left style="medium">
        <color rgb="FF540054"/>
      </left>
      <right style="medium">
        <color rgb="FF540054"/>
      </right>
      <top style="thin">
        <color theme="0"/>
      </top>
      <bottom style="medium">
        <color rgb="FF540054"/>
      </bottom>
      <diagonal/>
    </border>
    <border>
      <left style="medium">
        <color indexed="64"/>
      </left>
      <right/>
      <top style="medium">
        <color indexed="64"/>
      </top>
      <bottom/>
      <diagonal/>
    </border>
    <border>
      <left style="medium">
        <color indexed="64"/>
      </left>
      <right/>
      <top/>
      <bottom style="thin">
        <color indexed="64"/>
      </bottom>
      <diagonal/>
    </border>
    <border>
      <left style="medium">
        <color indexed="64"/>
      </left>
      <right/>
      <top/>
      <bottom/>
      <diagonal/>
    </border>
    <border>
      <left style="medium">
        <color theme="5" tint="-0.249977111117893"/>
      </left>
      <right style="thin">
        <color indexed="64"/>
      </right>
      <top style="medium">
        <color theme="5" tint="-0.249977111117893"/>
      </top>
      <bottom style="thin">
        <color indexed="64"/>
      </bottom>
      <diagonal/>
    </border>
    <border>
      <left style="thin">
        <color indexed="64"/>
      </left>
      <right style="thin">
        <color indexed="64"/>
      </right>
      <top style="medium">
        <color theme="5" tint="-0.249977111117893"/>
      </top>
      <bottom style="thin">
        <color indexed="64"/>
      </bottom>
      <diagonal/>
    </border>
    <border>
      <left style="thin">
        <color indexed="64"/>
      </left>
      <right style="medium">
        <color theme="5" tint="-0.249977111117893"/>
      </right>
      <top style="medium">
        <color theme="5" tint="-0.249977111117893"/>
      </top>
      <bottom style="thin">
        <color indexed="64"/>
      </bottom>
      <diagonal/>
    </border>
    <border>
      <left style="medium">
        <color theme="5" tint="-0.249977111117893"/>
      </left>
      <right style="thin">
        <color indexed="64"/>
      </right>
      <top style="thin">
        <color indexed="64"/>
      </top>
      <bottom style="thin">
        <color indexed="64"/>
      </bottom>
      <diagonal/>
    </border>
    <border>
      <left style="thin">
        <color indexed="64"/>
      </left>
      <right style="medium">
        <color theme="5" tint="-0.249977111117893"/>
      </right>
      <top style="thin">
        <color indexed="64"/>
      </top>
      <bottom style="thin">
        <color indexed="64"/>
      </bottom>
      <diagonal/>
    </border>
    <border>
      <left style="medium">
        <color theme="5" tint="-0.249977111117893"/>
      </left>
      <right/>
      <top/>
      <bottom/>
      <diagonal/>
    </border>
    <border>
      <left/>
      <right style="medium">
        <color theme="5" tint="-0.249977111117893"/>
      </right>
      <top/>
      <bottom/>
      <diagonal/>
    </border>
    <border>
      <left style="medium">
        <color theme="5" tint="-0.249977111117893"/>
      </left>
      <right/>
      <top/>
      <bottom style="medium">
        <color theme="5" tint="-0.249977111117893"/>
      </bottom>
      <diagonal/>
    </border>
    <border>
      <left/>
      <right/>
      <top/>
      <bottom style="medium">
        <color theme="5" tint="-0.249977111117893"/>
      </bottom>
      <diagonal/>
    </border>
    <border>
      <left/>
      <right style="medium">
        <color theme="5" tint="-0.249977111117893"/>
      </right>
      <top/>
      <bottom style="medium">
        <color theme="5" tint="-0.249977111117893"/>
      </bottom>
      <diagonal/>
    </border>
    <border>
      <left style="medium">
        <color theme="5" tint="-0.249977111117893"/>
      </left>
      <right/>
      <top style="thin">
        <color indexed="64"/>
      </top>
      <bottom/>
      <diagonal/>
    </border>
    <border>
      <left/>
      <right/>
      <top style="thin">
        <color indexed="64"/>
      </top>
      <bottom/>
      <diagonal/>
    </border>
    <border>
      <left/>
      <right style="medium">
        <color theme="5" tint="-0.249977111117893"/>
      </right>
      <top style="thin">
        <color indexed="64"/>
      </top>
      <bottom/>
      <diagonal/>
    </border>
    <border>
      <left style="medium">
        <color theme="5" tint="-0.249977111117893"/>
      </left>
      <right/>
      <top style="medium">
        <color theme="5" tint="-0.249977111117893"/>
      </top>
      <bottom/>
      <diagonal/>
    </border>
    <border>
      <left/>
      <right/>
      <top style="medium">
        <color theme="5" tint="-0.249977111117893"/>
      </top>
      <bottom/>
      <diagonal/>
    </border>
    <border>
      <left style="thin">
        <color theme="5" tint="-0.249977111117893"/>
      </left>
      <right/>
      <top/>
      <bottom/>
      <diagonal/>
    </border>
    <border>
      <left style="thin">
        <color theme="5" tint="-0.249977111117893"/>
      </left>
      <right/>
      <top/>
      <bottom style="medium">
        <color theme="5" tint="-0.249977111117893"/>
      </bottom>
      <diagonal/>
    </border>
    <border>
      <left style="medium">
        <color theme="5" tint="-0.249977111117893"/>
      </left>
      <right/>
      <top/>
      <bottom style="thin">
        <color theme="5" tint="-0.249977111117893"/>
      </bottom>
      <diagonal/>
    </border>
    <border>
      <left/>
      <right/>
      <top/>
      <bottom style="thin">
        <color theme="5" tint="-0.249977111117893"/>
      </bottom>
      <diagonal/>
    </border>
    <border>
      <left style="thin">
        <color theme="5" tint="-0.249977111117893"/>
      </left>
      <right/>
      <top/>
      <bottom style="thin">
        <color theme="5" tint="-0.249977111117893"/>
      </bottom>
      <diagonal/>
    </border>
    <border>
      <left style="medium">
        <color theme="0" tint="-0.34998626667073579"/>
      </left>
      <right/>
      <top/>
      <bottom style="thin">
        <color theme="0" tint="-0.34998626667073579"/>
      </bottom>
      <diagonal/>
    </border>
    <border>
      <left style="medium">
        <color rgb="FF0070C0"/>
      </left>
      <right/>
      <top style="medium">
        <color rgb="FF0070C0"/>
      </top>
      <bottom/>
      <diagonal/>
    </border>
    <border>
      <left style="medium">
        <color rgb="FFFFC000"/>
      </left>
      <right/>
      <top style="medium">
        <color rgb="FFFFC000"/>
      </top>
      <bottom/>
      <diagonal/>
    </border>
    <border>
      <left/>
      <right/>
      <top style="medium">
        <color rgb="FFFFC000"/>
      </top>
      <bottom/>
      <diagonal/>
    </border>
    <border>
      <left/>
      <right style="medium">
        <color rgb="FFFFC000"/>
      </right>
      <top style="medium">
        <color rgb="FFFFC000"/>
      </top>
      <bottom/>
      <diagonal/>
    </border>
    <border>
      <left style="thin">
        <color rgb="FFFFC000"/>
      </left>
      <right style="thin">
        <color rgb="FFFFC000"/>
      </right>
      <top/>
      <bottom style="medium">
        <color rgb="FFFFC000"/>
      </bottom>
      <diagonal/>
    </border>
    <border>
      <left style="thin">
        <color rgb="FFFFC000"/>
      </left>
      <right style="thin">
        <color rgb="FFFFC000"/>
      </right>
      <top/>
      <bottom/>
      <diagonal/>
    </border>
    <border>
      <left/>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top style="thin">
        <color theme="1"/>
      </top>
      <bottom/>
      <diagonal/>
    </border>
    <border>
      <left style="thin">
        <color indexed="64"/>
      </left>
      <right/>
      <top style="thin">
        <color theme="0"/>
      </top>
      <bottom/>
      <diagonal/>
    </border>
    <border>
      <left/>
      <right/>
      <top style="thin">
        <color theme="0"/>
      </top>
      <bottom/>
      <diagonal/>
    </border>
    <border>
      <left/>
      <right style="medium">
        <color rgb="FF540054"/>
      </right>
      <top/>
      <bottom style="thin">
        <color rgb="FF540054"/>
      </bottom>
      <diagonal/>
    </border>
    <border>
      <left style="medium">
        <color rgb="FFFF0000"/>
      </left>
      <right/>
      <top style="medium">
        <color rgb="FFFF0000"/>
      </top>
      <bottom style="medium">
        <color rgb="FFFF0000"/>
      </bottom>
      <diagonal/>
    </border>
    <border>
      <left style="thin">
        <color theme="1"/>
      </left>
      <right style="medium">
        <color rgb="FFFF0000"/>
      </right>
      <top/>
      <bottom style="thin">
        <color theme="1"/>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top/>
      <bottom style="thin">
        <color rgb="FFFF0000"/>
      </bottom>
      <diagonal/>
    </border>
    <border>
      <left/>
      <right/>
      <top style="thick">
        <color theme="1"/>
      </top>
      <bottom/>
      <diagonal/>
    </border>
    <border>
      <left style="medium">
        <color theme="3" tint="0.39997558519241921"/>
      </left>
      <right/>
      <top/>
      <bottom style="thin">
        <color theme="3" tint="0.39997558519241921"/>
      </bottom>
      <diagonal/>
    </border>
    <border>
      <left style="medium">
        <color theme="9" tint="-0.249977111117893"/>
      </left>
      <right/>
      <top/>
      <bottom style="thin">
        <color theme="9" tint="-0.249977111117893"/>
      </bottom>
      <diagonal/>
    </border>
    <border>
      <left style="thin">
        <color rgb="FF540054"/>
      </left>
      <right style="thin">
        <color rgb="FF540054"/>
      </right>
      <top/>
      <bottom style="thin">
        <color rgb="FF540054"/>
      </bottom>
      <diagonal/>
    </border>
    <border>
      <left style="thin">
        <color rgb="FF540054"/>
      </left>
      <right style="thin">
        <color rgb="FF540054"/>
      </right>
      <top style="thin">
        <color rgb="FF540054"/>
      </top>
      <bottom style="medium">
        <color rgb="FFFF0000"/>
      </bottom>
      <diagonal/>
    </border>
    <border>
      <left style="thin">
        <color rgb="FF540054"/>
      </left>
      <right style="medium">
        <color rgb="FFFF0000"/>
      </right>
      <top style="thin">
        <color rgb="FF540054"/>
      </top>
      <bottom style="medium">
        <color rgb="FFFF0000"/>
      </bottom>
      <diagonal/>
    </border>
    <border>
      <left style="thin">
        <color rgb="FF540054"/>
      </left>
      <right/>
      <top style="thin">
        <color rgb="FF540054"/>
      </top>
      <bottom style="thin">
        <color rgb="FF540054"/>
      </bottom>
      <diagonal/>
    </border>
    <border>
      <left style="medium">
        <color rgb="FFFF0000"/>
      </left>
      <right/>
      <top style="thin">
        <color rgb="FF540054"/>
      </top>
      <bottom style="thin">
        <color rgb="FF540054"/>
      </bottom>
      <diagonal/>
    </border>
    <border>
      <left style="thin">
        <color theme="1"/>
      </left>
      <right style="thin">
        <color theme="1"/>
      </right>
      <top/>
      <bottom style="thin">
        <color theme="1"/>
      </bottom>
      <diagonal/>
    </border>
    <border>
      <left style="thin">
        <color rgb="FF540054"/>
      </left>
      <right/>
      <top/>
      <bottom style="thin">
        <color rgb="FF540054"/>
      </bottom>
      <diagonal/>
    </border>
    <border>
      <left style="medium">
        <color rgb="FF00B0F0"/>
      </left>
      <right style="thin">
        <color indexed="64"/>
      </right>
      <top style="medium">
        <color rgb="FF00B0F0"/>
      </top>
      <bottom style="thin">
        <color indexed="64"/>
      </bottom>
      <diagonal/>
    </border>
    <border>
      <left style="thin">
        <color indexed="64"/>
      </left>
      <right style="thin">
        <color indexed="64"/>
      </right>
      <top style="medium">
        <color rgb="FF00B0F0"/>
      </top>
      <bottom style="thin">
        <color indexed="64"/>
      </bottom>
      <diagonal/>
    </border>
    <border>
      <left style="thin">
        <color indexed="64"/>
      </left>
      <right style="medium">
        <color rgb="FF00B0F0"/>
      </right>
      <top style="medium">
        <color rgb="FF00B0F0"/>
      </top>
      <bottom style="thin">
        <color indexed="64"/>
      </bottom>
      <diagonal/>
    </border>
    <border>
      <left style="medium">
        <color rgb="FF00B0F0"/>
      </left>
      <right style="thin">
        <color indexed="64"/>
      </right>
      <top style="thin">
        <color indexed="64"/>
      </top>
      <bottom style="thin">
        <color indexed="64"/>
      </bottom>
      <diagonal/>
    </border>
    <border>
      <left style="thin">
        <color indexed="64"/>
      </left>
      <right style="medium">
        <color rgb="FF00B0F0"/>
      </right>
      <top style="thin">
        <color indexed="64"/>
      </top>
      <bottom style="thin">
        <color indexed="64"/>
      </bottom>
      <diagonal/>
    </border>
    <border>
      <left style="medium">
        <color rgb="FF00B0F0"/>
      </left>
      <right/>
      <top style="thin">
        <color indexed="64"/>
      </top>
      <bottom/>
      <diagonal/>
    </border>
    <border>
      <left/>
      <right style="medium">
        <color rgb="FF00B0F0"/>
      </right>
      <top style="thin">
        <color indexed="64"/>
      </top>
      <bottom/>
      <diagonal/>
    </border>
    <border>
      <left style="medium">
        <color rgb="FF00B0F0"/>
      </left>
      <right/>
      <top/>
      <bottom/>
      <diagonal/>
    </border>
    <border>
      <left/>
      <right style="medium">
        <color rgb="FF00B0F0"/>
      </right>
      <top/>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
      <left style="medium">
        <color rgb="FF00B0F0"/>
      </left>
      <right/>
      <top/>
      <bottom style="thin">
        <color rgb="FF00B0F0"/>
      </bottom>
      <diagonal/>
    </border>
    <border>
      <left/>
      <right/>
      <top/>
      <bottom style="thin">
        <color rgb="FF00B0F0"/>
      </bottom>
      <diagonal/>
    </border>
    <border>
      <left style="thin">
        <color rgb="FF00B0F0"/>
      </left>
      <right/>
      <top/>
      <bottom style="thin">
        <color rgb="FF00B0F0"/>
      </bottom>
      <diagonal/>
    </border>
    <border>
      <left style="thin">
        <color rgb="FF00B0F0"/>
      </left>
      <right/>
      <top/>
      <bottom/>
      <diagonal/>
    </border>
    <border>
      <left style="thin">
        <color rgb="FF00B0F0"/>
      </left>
      <right/>
      <top/>
      <bottom style="medium">
        <color rgb="FF00B0F0"/>
      </bottom>
      <diagonal/>
    </border>
    <border>
      <left style="thin">
        <color rgb="FF540054"/>
      </left>
      <right/>
      <top style="thin">
        <color rgb="FF540054"/>
      </top>
      <bottom/>
      <diagonal/>
    </border>
    <border>
      <left/>
      <right style="medium">
        <color rgb="FFFFC000"/>
      </right>
      <top/>
      <bottom/>
      <diagonal/>
    </border>
    <border>
      <left/>
      <right/>
      <top/>
      <bottom style="medium">
        <color rgb="FFFFC000"/>
      </bottom>
      <diagonal/>
    </border>
    <border>
      <left/>
      <right style="thin">
        <color rgb="FFFFC000"/>
      </right>
      <top/>
      <bottom/>
      <diagonal/>
    </border>
    <border>
      <left style="thin">
        <color indexed="64"/>
      </left>
      <right/>
      <top style="thick">
        <color theme="1"/>
      </top>
      <bottom style="thin">
        <color indexed="64"/>
      </bottom>
      <diagonal/>
    </border>
    <border>
      <left/>
      <right style="thin">
        <color indexed="64"/>
      </right>
      <top style="thick">
        <color theme="1"/>
      </top>
      <bottom style="thin">
        <color indexed="64"/>
      </bottom>
      <diagonal/>
    </border>
    <border>
      <left/>
      <right/>
      <top style="thick">
        <color theme="1"/>
      </top>
      <bottom style="thin">
        <color indexed="64"/>
      </bottom>
      <diagonal/>
    </border>
    <border>
      <left style="thin">
        <color indexed="64"/>
      </left>
      <right/>
      <top style="thin">
        <color indexed="64"/>
      </top>
      <bottom/>
      <diagonal/>
    </border>
    <border>
      <left/>
      <right style="thin">
        <color indexed="64"/>
      </right>
      <top/>
      <bottom/>
      <diagonal/>
    </border>
    <border>
      <left style="thin">
        <color theme="1"/>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indexed="64"/>
      </bottom>
      <diagonal/>
    </border>
    <border>
      <left/>
      <right style="thin">
        <color theme="1"/>
      </right>
      <top style="thin">
        <color theme="1"/>
      </top>
      <bottom style="thin">
        <color indexed="64"/>
      </bottom>
      <diagonal/>
    </border>
    <border>
      <left style="thin">
        <color theme="1"/>
      </left>
      <right/>
      <top/>
      <bottom style="thin">
        <color theme="1"/>
      </bottom>
      <diagonal/>
    </border>
    <border>
      <left/>
      <right style="thin">
        <color theme="1"/>
      </right>
      <top/>
      <bottom style="thin">
        <color theme="1"/>
      </bottom>
      <diagonal/>
    </border>
    <border>
      <left/>
      <right style="thin">
        <color indexed="64"/>
      </right>
      <top style="thin">
        <color indexed="64"/>
      </top>
      <bottom/>
      <diagonal/>
    </border>
    <border>
      <left style="medium">
        <color rgb="FFFF0000"/>
      </left>
      <right/>
      <top/>
      <bottom style="thin">
        <color rgb="FF540054"/>
      </bottom>
      <diagonal/>
    </border>
    <border>
      <left style="medium">
        <color rgb="FFFF0000"/>
      </left>
      <right/>
      <top style="thin">
        <color rgb="FF540054"/>
      </top>
      <bottom style="medium">
        <color rgb="FFFF0000"/>
      </bottom>
      <diagonal/>
    </border>
    <border>
      <left/>
      <right style="medium">
        <color rgb="FFFF0000"/>
      </right>
      <top style="thin">
        <color theme="1"/>
      </top>
      <bottom style="thin">
        <color theme="1"/>
      </bottom>
      <diagonal/>
    </border>
    <border>
      <left/>
      <right style="medium">
        <color rgb="FFFF0000"/>
      </right>
      <top/>
      <bottom style="thin">
        <color rgb="FF540054"/>
      </bottom>
      <diagonal/>
    </border>
    <border>
      <left/>
      <right style="medium">
        <color rgb="FFFF0000"/>
      </right>
      <top style="thin">
        <color rgb="FF540054"/>
      </top>
      <bottom style="thin">
        <color rgb="FF540054"/>
      </bottom>
      <diagonal/>
    </border>
    <border>
      <left style="thin">
        <color rgb="FF540054"/>
      </left>
      <right style="thin">
        <color rgb="FF540054"/>
      </right>
      <top/>
      <bottom style="medium">
        <color rgb="FFFF0000"/>
      </bottom>
      <diagonal/>
    </border>
    <border>
      <left style="medium">
        <color rgb="FF00B0F0"/>
      </left>
      <right/>
      <top style="medium">
        <color rgb="FF00B0F0"/>
      </top>
      <bottom style="medium">
        <color rgb="FF00B0F0"/>
      </bottom>
      <diagonal/>
    </border>
    <border>
      <left/>
      <right style="medium">
        <color rgb="FF00B0F0"/>
      </right>
      <top style="medium">
        <color rgb="FF00B0F0"/>
      </top>
      <bottom style="medium">
        <color rgb="FF00B0F0"/>
      </bottom>
      <diagonal/>
    </border>
    <border>
      <left/>
      <right/>
      <top style="medium">
        <color rgb="FF00B0F0"/>
      </top>
      <bottom style="medium">
        <color rgb="FF00B0F0"/>
      </bottom>
      <diagonal/>
    </border>
    <border>
      <left style="thin">
        <color indexed="64"/>
      </left>
      <right/>
      <top style="thin">
        <color indexed="64"/>
      </top>
      <bottom style="medium">
        <color theme="9" tint="-0.249977111117893"/>
      </bottom>
      <diagonal/>
    </border>
    <border>
      <left/>
      <right style="thin">
        <color indexed="64"/>
      </right>
      <top style="thin">
        <color indexed="64"/>
      </top>
      <bottom style="medium">
        <color theme="9" tint="-0.249977111117893"/>
      </bottom>
      <diagonal/>
    </border>
    <border>
      <left style="medium">
        <color theme="9" tint="-0.249977111117893"/>
      </left>
      <right/>
      <top style="thin">
        <color theme="9" tint="-0.249977111117893"/>
      </top>
      <bottom/>
      <diagonal/>
    </border>
    <border>
      <left/>
      <right/>
      <top style="thin">
        <color theme="9" tint="-0.249977111117893"/>
      </top>
      <bottom/>
      <diagonal/>
    </border>
    <border>
      <left style="medium">
        <color indexed="64"/>
      </left>
      <right/>
      <top style="thin">
        <color indexed="64"/>
      </top>
      <bottom/>
      <diagonal/>
    </border>
    <border>
      <left/>
      <right style="medium">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ck">
        <color theme="1"/>
      </top>
      <bottom style="thin">
        <color indexed="64"/>
      </bottom>
      <diagonal/>
    </border>
    <border>
      <left style="medium">
        <color indexed="64"/>
      </left>
      <right/>
      <top style="thick">
        <color theme="1"/>
      </top>
      <bottom style="thin">
        <color indexed="64"/>
      </bottom>
      <diagonal/>
    </border>
    <border>
      <left style="thin">
        <color indexed="64"/>
      </left>
      <right style="thin">
        <color indexed="64"/>
      </right>
      <top style="thick">
        <color theme="1"/>
      </top>
      <bottom style="thin">
        <color indexed="64"/>
      </bottom>
      <diagonal/>
    </border>
    <border>
      <left style="medium">
        <color indexed="64"/>
      </left>
      <right style="medium">
        <color indexed="64"/>
      </right>
      <top style="thick">
        <color indexed="64"/>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rgb="FFFFC000"/>
      </left>
      <right style="thin">
        <color rgb="FFFFC000"/>
      </right>
      <top/>
      <bottom/>
      <diagonal/>
    </border>
    <border>
      <left/>
      <right style="medium">
        <color indexed="64"/>
      </right>
      <top style="medium">
        <color indexed="64"/>
      </top>
      <bottom/>
      <diagonal/>
    </border>
    <border>
      <left/>
      <right style="medium">
        <color indexed="64"/>
      </right>
      <top/>
      <bottom/>
      <diagonal/>
    </border>
    <border>
      <left/>
      <right style="thin">
        <color rgb="FFFFC000"/>
      </right>
      <top/>
      <bottom style="medium">
        <color indexed="64"/>
      </bottom>
      <diagonal/>
    </border>
    <border>
      <left style="thin">
        <color rgb="FFFFC000"/>
      </left>
      <right/>
      <top/>
      <bottom style="medium">
        <color indexed="64"/>
      </bottom>
      <diagonal/>
    </border>
    <border>
      <left/>
      <right style="medium">
        <color rgb="FFFFC000"/>
      </right>
      <top/>
      <bottom style="medium">
        <color indexed="64"/>
      </bottom>
      <diagonal/>
    </border>
    <border>
      <left style="thin">
        <color rgb="FFFFC000"/>
      </left>
      <right style="thin">
        <color rgb="FFFFC000"/>
      </right>
      <top/>
      <bottom style="medium">
        <color indexed="64"/>
      </bottom>
      <diagonal/>
    </border>
    <border>
      <left style="medium">
        <color rgb="FFFFC000"/>
      </left>
      <right/>
      <top/>
      <bottom style="medium">
        <color indexed="64"/>
      </bottom>
      <diagonal/>
    </border>
    <border>
      <left style="medium">
        <color rgb="FFFF0000"/>
      </left>
      <right/>
      <top style="thick">
        <color indexed="64"/>
      </top>
      <bottom/>
      <diagonal/>
    </border>
    <border>
      <left/>
      <right/>
      <top style="thick">
        <color indexed="64"/>
      </top>
      <bottom/>
      <diagonal/>
    </border>
    <border>
      <left/>
      <right style="medium">
        <color rgb="FF0066CC"/>
      </right>
      <top/>
      <bottom/>
      <diagonal/>
    </border>
    <border>
      <left/>
      <right style="medium">
        <color rgb="FF0033CC"/>
      </right>
      <top style="thick">
        <color indexed="64"/>
      </top>
      <bottom/>
      <diagonal/>
    </border>
    <border>
      <left/>
      <right style="medium">
        <color rgb="FF0033CC"/>
      </right>
      <top/>
      <bottom style="thin">
        <color indexed="64"/>
      </bottom>
      <diagonal/>
    </border>
    <border>
      <left style="medium">
        <color rgb="FFFF0000"/>
      </left>
      <right/>
      <top/>
      <bottom style="medium">
        <color rgb="FF0033CC"/>
      </bottom>
      <diagonal/>
    </border>
    <border>
      <left style="medium">
        <color rgb="FFFF0000"/>
      </left>
      <right style="thin">
        <color theme="1"/>
      </right>
      <top style="thin">
        <color theme="1"/>
      </top>
      <bottom style="medium">
        <color rgb="FF0033CC"/>
      </bottom>
      <diagonal/>
    </border>
    <border>
      <left style="medium">
        <color rgb="FF0033CC"/>
      </left>
      <right style="medium">
        <color rgb="FF0033CC"/>
      </right>
      <top style="medium">
        <color rgb="FF0033CC"/>
      </top>
      <bottom style="thin">
        <color rgb="FF0033CC"/>
      </bottom>
      <diagonal/>
    </border>
    <border>
      <left style="medium">
        <color rgb="FF0033CC"/>
      </left>
      <right style="medium">
        <color rgb="FF0033CC"/>
      </right>
      <top style="thin">
        <color rgb="FF0033CC"/>
      </top>
      <bottom style="thin">
        <color rgb="FF0033CC"/>
      </bottom>
      <diagonal/>
    </border>
    <border>
      <left style="thin">
        <color rgb="FF0033CC"/>
      </left>
      <right style="medium">
        <color rgb="FF0033CC"/>
      </right>
      <top style="medium">
        <color rgb="FF0033CC"/>
      </top>
      <bottom/>
      <diagonal/>
    </border>
    <border>
      <left style="medium">
        <color rgb="FF0033CC"/>
      </left>
      <right/>
      <top style="medium">
        <color rgb="FF0033CC"/>
      </top>
      <bottom style="medium">
        <color rgb="FF0033CC"/>
      </bottom>
      <diagonal/>
    </border>
    <border>
      <left/>
      <right/>
      <top style="medium">
        <color rgb="FF0033CC"/>
      </top>
      <bottom style="medium">
        <color rgb="FF0033CC"/>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style="medium">
        <color rgb="FFC00000"/>
      </left>
      <right/>
      <top style="medium">
        <color rgb="FFC00000"/>
      </top>
      <bottom style="thin">
        <color rgb="FFC00000"/>
      </bottom>
      <diagonal/>
    </border>
    <border>
      <left/>
      <right/>
      <top style="medium">
        <color rgb="FFC00000"/>
      </top>
      <bottom style="thin">
        <color rgb="FFC00000"/>
      </bottom>
      <diagonal/>
    </border>
    <border>
      <left style="thin">
        <color rgb="FFC00000"/>
      </left>
      <right/>
      <top style="medium">
        <color rgb="FFC00000"/>
      </top>
      <bottom style="thin">
        <color rgb="FFC00000"/>
      </bottom>
      <diagonal/>
    </border>
    <border>
      <left/>
      <right style="medium">
        <color rgb="FF540054"/>
      </right>
      <top style="thick">
        <color indexed="64"/>
      </top>
      <bottom/>
      <diagonal/>
    </border>
    <border>
      <left style="medium">
        <color rgb="FFFF0000"/>
      </left>
      <right/>
      <top/>
      <bottom style="medium">
        <color rgb="FF540054"/>
      </bottom>
      <diagonal/>
    </border>
    <border>
      <left/>
      <right style="medium">
        <color rgb="FF540054"/>
      </right>
      <top style="medium">
        <color rgb="FF540054"/>
      </top>
      <bottom style="thin">
        <color indexed="64"/>
      </bottom>
      <diagonal/>
    </border>
    <border>
      <left style="medium">
        <color rgb="FF540054"/>
      </left>
      <right/>
      <top style="medium">
        <color rgb="FF540054"/>
      </top>
      <bottom style="medium">
        <color rgb="FF540054"/>
      </bottom>
      <diagonal/>
    </border>
    <border>
      <left/>
      <right/>
      <top style="medium">
        <color rgb="FF540054"/>
      </top>
      <bottom style="medium">
        <color rgb="FF540054"/>
      </bottom>
      <diagonal/>
    </border>
    <border>
      <left/>
      <right style="medium">
        <color rgb="FF540054"/>
      </right>
      <top style="medium">
        <color rgb="FF540054"/>
      </top>
      <bottom style="medium">
        <color rgb="FF540054"/>
      </bottom>
      <diagonal/>
    </border>
    <border>
      <left/>
      <right style="medium">
        <color indexed="64"/>
      </right>
      <top style="thick">
        <color theme="1"/>
      </top>
      <bottom style="thin">
        <color indexed="64"/>
      </bottom>
      <diagonal/>
    </border>
    <border>
      <left style="thin">
        <color indexed="64"/>
      </left>
      <right/>
      <top style="thick">
        <color theme="1"/>
      </top>
      <bottom/>
      <diagonal/>
    </border>
    <border>
      <left style="thin">
        <color indexed="64"/>
      </left>
      <right/>
      <top style="thin">
        <color indexed="64"/>
      </top>
      <bottom style="medium">
        <color rgb="FF0070C0"/>
      </bottom>
      <diagonal/>
    </border>
    <border>
      <left/>
      <right/>
      <top style="medium">
        <color rgb="FF0070C0"/>
      </top>
      <bottom style="thin">
        <color indexed="64"/>
      </bottom>
      <diagonal/>
    </border>
    <border>
      <left/>
      <right style="thin">
        <color indexed="64"/>
      </right>
      <top style="thin">
        <color indexed="64"/>
      </top>
      <bottom style="medium">
        <color rgb="FF0070C0"/>
      </bottom>
      <diagonal/>
    </border>
    <border>
      <left style="medium">
        <color rgb="FFFF0000"/>
      </left>
      <right style="thin">
        <color indexed="64"/>
      </right>
      <top style="thin">
        <color indexed="64"/>
      </top>
      <bottom style="medium">
        <color rgb="FF540054"/>
      </bottom>
      <diagonal/>
    </border>
    <border>
      <left style="thin">
        <color indexed="64"/>
      </left>
      <right style="thin">
        <color indexed="64"/>
      </right>
      <top style="thin">
        <color indexed="64"/>
      </top>
      <bottom style="medium">
        <color rgb="FF540054"/>
      </bottom>
      <diagonal/>
    </border>
    <border>
      <left style="thin">
        <color indexed="64"/>
      </left>
      <right style="medium">
        <color rgb="FF540054"/>
      </right>
      <top style="thin">
        <color indexed="64"/>
      </top>
      <bottom style="medium">
        <color rgb="FF540054"/>
      </bottom>
      <diagonal/>
    </border>
    <border>
      <left style="medium">
        <color rgb="FFFF0000"/>
      </left>
      <right/>
      <top style="medium">
        <color rgb="FF540054"/>
      </top>
      <bottom/>
      <diagonal/>
    </border>
    <border>
      <left style="medium">
        <color rgb="FFC00000"/>
      </left>
      <right/>
      <top style="medium">
        <color rgb="FFC00000"/>
      </top>
      <bottom/>
      <diagonal/>
    </border>
    <border>
      <left/>
      <right/>
      <top style="medium">
        <color rgb="FFC00000"/>
      </top>
      <bottom style="thin">
        <color indexed="64"/>
      </bottom>
      <diagonal/>
    </border>
    <border>
      <left style="medium">
        <color rgb="FFC00000"/>
      </left>
      <right style="thin">
        <color indexed="64"/>
      </right>
      <top style="thin">
        <color indexed="64"/>
      </top>
      <bottom style="medium">
        <color rgb="FFC00000"/>
      </bottom>
      <diagonal/>
    </border>
    <border>
      <left style="thin">
        <color indexed="64"/>
      </left>
      <right/>
      <top style="thin">
        <color indexed="64"/>
      </top>
      <bottom style="medium">
        <color rgb="FFC00000"/>
      </bottom>
      <diagonal/>
    </border>
    <border>
      <left style="thin">
        <color indexed="64"/>
      </left>
      <right style="medium">
        <color rgb="FFC00000"/>
      </right>
      <top style="thin">
        <color indexed="64"/>
      </top>
      <bottom style="medium">
        <color rgb="FFC00000"/>
      </bottom>
      <diagonal/>
    </border>
    <border>
      <left/>
      <right style="thin">
        <color indexed="64"/>
      </right>
      <top style="thin">
        <color indexed="64"/>
      </top>
      <bottom style="medium">
        <color rgb="FFC00000"/>
      </bottom>
      <diagonal/>
    </border>
    <border>
      <left style="thin">
        <color indexed="64"/>
      </left>
      <right/>
      <top/>
      <bottom style="medium">
        <color indexed="64"/>
      </bottom>
      <diagonal/>
    </border>
    <border>
      <left/>
      <right style="thin">
        <color theme="0"/>
      </right>
      <top/>
      <bottom/>
      <diagonal/>
    </border>
    <border>
      <left style="thin">
        <color indexed="64"/>
      </left>
      <right style="thin">
        <color indexed="64"/>
      </right>
      <top style="thin">
        <color indexed="64"/>
      </top>
      <bottom style="medium">
        <color rgb="FFC00000"/>
      </bottom>
      <diagonal/>
    </border>
    <border>
      <left/>
      <right/>
      <top style="medium">
        <color theme="5" tint="-0.249977111117893"/>
      </top>
      <bottom style="medium">
        <color rgb="FFC00000"/>
      </bottom>
      <diagonal/>
    </border>
    <border>
      <left/>
      <right style="medium">
        <color rgb="FF0000FF"/>
      </right>
      <top/>
      <bottom/>
      <diagonal/>
    </border>
    <border>
      <left/>
      <right style="medium">
        <color rgb="FF0000FF"/>
      </right>
      <top/>
      <bottom style="thin">
        <color indexed="64"/>
      </bottom>
      <diagonal/>
    </border>
    <border>
      <left/>
      <right style="medium">
        <color rgb="FF0000FF"/>
      </right>
      <top/>
      <bottom style="medium">
        <color rgb="FF0000FF"/>
      </bottom>
      <diagonal/>
    </border>
    <border>
      <left style="thin">
        <color indexed="64"/>
      </left>
      <right style="medium">
        <color rgb="FF0000FF"/>
      </right>
      <top style="thin">
        <color indexed="64"/>
      </top>
      <bottom style="thin">
        <color indexed="64"/>
      </bottom>
      <diagonal/>
    </border>
    <border>
      <left style="medium">
        <color rgb="FF00B0F0"/>
      </left>
      <right style="medium">
        <color theme="1"/>
      </right>
      <top/>
      <bottom/>
      <diagonal/>
    </border>
    <border>
      <left style="medium">
        <color theme="1"/>
      </left>
      <right/>
      <top style="thin">
        <color indexed="64"/>
      </top>
      <bottom/>
      <diagonal/>
    </border>
    <border>
      <left style="medium">
        <color theme="1"/>
      </left>
      <right/>
      <top/>
      <bottom style="medium">
        <color indexed="64"/>
      </bottom>
      <diagonal/>
    </border>
    <border>
      <left style="medium">
        <color rgb="FF0066CC"/>
      </left>
      <right/>
      <top/>
      <bottom/>
      <diagonal/>
    </border>
    <border>
      <left style="thin">
        <color theme="0" tint="-0.34998626667073579"/>
      </left>
      <right/>
      <top/>
      <bottom/>
      <diagonal/>
    </border>
    <border>
      <left style="thin">
        <color rgb="FF0033CC"/>
      </left>
      <right/>
      <top/>
      <bottom style="thin">
        <color rgb="FF0000FF"/>
      </bottom>
      <diagonal/>
    </border>
    <border>
      <left/>
      <right/>
      <top/>
      <bottom style="medium">
        <color rgb="FF0000FF"/>
      </bottom>
      <diagonal/>
    </border>
    <border>
      <left/>
      <right style="medium">
        <color rgb="FF0000FF"/>
      </right>
      <top/>
      <bottom style="thin">
        <color rgb="FF0000FF"/>
      </bottom>
      <diagonal/>
    </border>
    <border>
      <left style="thin">
        <color rgb="FF0033CC"/>
      </left>
      <right/>
      <top/>
      <bottom style="medium">
        <color rgb="FF0000FF"/>
      </bottom>
      <diagonal/>
    </border>
    <border>
      <left/>
      <right style="medium">
        <color rgb="FF0000FF"/>
      </right>
      <top style="medium">
        <color rgb="FF0000FF"/>
      </top>
      <bottom style="medium">
        <color rgb="FF0000FF"/>
      </bottom>
      <diagonal/>
    </border>
    <border>
      <left/>
      <right/>
      <top style="medium">
        <color rgb="FF0000FF"/>
      </top>
      <bottom style="medium">
        <color rgb="FF0000FF"/>
      </bottom>
      <diagonal/>
    </border>
    <border>
      <left/>
      <right/>
      <top style="medium">
        <color rgb="FF0000FF"/>
      </top>
      <bottom style="medium">
        <color theme="0" tint="-0.34998626667073579"/>
      </bottom>
      <diagonal/>
    </border>
    <border>
      <left style="thin">
        <color theme="0" tint="-0.34998626667073579"/>
      </left>
      <right/>
      <top/>
      <bottom style="medium">
        <color theme="0" tint="-0.34998626667073579"/>
      </bottom>
      <diagonal/>
    </border>
    <border>
      <left style="thin">
        <color theme="0" tint="-0.34998626667073579"/>
      </left>
      <right/>
      <top/>
      <bottom style="thin">
        <color theme="0" tint="-0.34998626667073579"/>
      </bottom>
      <diagonal/>
    </border>
    <border>
      <left/>
      <right style="thin">
        <color rgb="FF0033CC"/>
      </right>
      <top style="medium">
        <color rgb="FF0033CC"/>
      </top>
      <bottom/>
      <diagonal/>
    </border>
    <border>
      <left/>
      <right style="thin">
        <color rgb="FF0033CC"/>
      </right>
      <top/>
      <bottom/>
      <diagonal/>
    </border>
    <border>
      <left style="thin">
        <color theme="3" tint="0.39997558519241921"/>
      </left>
      <right/>
      <top/>
      <bottom/>
      <diagonal/>
    </border>
    <border>
      <left style="thin">
        <color theme="3" tint="0.39997558519241921"/>
      </left>
      <right/>
      <top/>
      <bottom style="thin">
        <color theme="3" tint="0.39997558519241921"/>
      </bottom>
      <diagonal/>
    </border>
    <border>
      <left/>
      <right style="medium">
        <color theme="3" tint="0.39997558519241921"/>
      </right>
      <top/>
      <bottom style="thin">
        <color theme="3" tint="0.39997558519241921"/>
      </bottom>
      <diagonal/>
    </border>
    <border>
      <left style="thin">
        <color theme="3" tint="0.39997558519241921"/>
      </left>
      <right/>
      <top/>
      <bottom style="medium">
        <color theme="3" tint="0.39997558519241921"/>
      </bottom>
      <diagonal/>
    </border>
    <border>
      <left/>
      <right/>
      <top style="medium">
        <color theme="3" tint="0.39997558519241921"/>
      </top>
      <bottom style="medium">
        <color rgb="FFC00000"/>
      </bottom>
      <diagonal/>
    </border>
    <border>
      <left style="thin">
        <color rgb="FFC00000"/>
      </left>
      <right/>
      <top/>
      <bottom style="thin">
        <color rgb="FFC00000"/>
      </bottom>
      <diagonal/>
    </border>
    <border>
      <left/>
      <right style="medium">
        <color rgb="FFC00000"/>
      </right>
      <top/>
      <bottom style="thin">
        <color rgb="FFC00000"/>
      </bottom>
      <diagonal/>
    </border>
    <border>
      <left/>
      <right style="medium">
        <color rgb="FFC00000"/>
      </right>
      <top style="medium">
        <color rgb="FFC00000"/>
      </top>
      <bottom style="thin">
        <color rgb="FFC00000"/>
      </bottom>
      <diagonal/>
    </border>
    <border>
      <left/>
      <right style="medium">
        <color rgb="FFFF0000"/>
      </right>
      <top/>
      <bottom style="thin">
        <color rgb="FFFF0000"/>
      </bottom>
      <diagonal/>
    </border>
    <border>
      <left/>
      <right/>
      <top style="medium">
        <color rgb="FFFF0000"/>
      </top>
      <bottom style="medium">
        <color indexed="64"/>
      </bottom>
      <diagonal/>
    </border>
    <border>
      <left/>
      <right style="medium">
        <color indexed="64"/>
      </right>
      <top/>
      <bottom style="thin">
        <color indexed="64"/>
      </bottom>
      <diagonal/>
    </border>
    <border>
      <left/>
      <right style="thin">
        <color rgb="FF0033CC"/>
      </right>
      <top/>
      <bottom style="medium">
        <color rgb="FF0033CC"/>
      </bottom>
      <diagonal/>
    </border>
    <border>
      <left style="medium">
        <color rgb="FF0000FF"/>
      </left>
      <right/>
      <top/>
      <bottom/>
      <diagonal/>
    </border>
    <border>
      <left/>
      <right/>
      <top style="medium">
        <color rgb="FF540054"/>
      </top>
      <bottom style="medium">
        <color theme="0" tint="-0.34998626667073579"/>
      </bottom>
      <diagonal/>
    </border>
    <border>
      <left/>
      <right/>
      <top style="medium">
        <color theme="0" tint="-0.34998626667073579"/>
      </top>
      <bottom style="medium">
        <color indexed="64"/>
      </bottom>
      <diagonal/>
    </border>
    <border>
      <left style="thin">
        <color rgb="FF540054"/>
      </left>
      <right/>
      <top style="medium">
        <color rgb="FF540054"/>
      </top>
      <bottom style="thin">
        <color rgb="FF540054"/>
      </bottom>
      <diagonal/>
    </border>
    <border>
      <left/>
      <right style="medium">
        <color rgb="FF540054"/>
      </right>
      <top style="medium">
        <color rgb="FF540054"/>
      </top>
      <bottom style="thin">
        <color rgb="FF540054"/>
      </bottom>
      <diagonal/>
    </border>
    <border>
      <left/>
      <right style="medium">
        <color theme="5" tint="-0.249977111117893"/>
      </right>
      <top style="medium">
        <color theme="5" tint="-0.249977111117893"/>
      </top>
      <bottom/>
      <diagonal/>
    </border>
    <border>
      <left/>
      <right style="medium">
        <color theme="5" tint="-0.249977111117893"/>
      </right>
      <top/>
      <bottom style="thin">
        <color theme="5" tint="-0.249977111117893"/>
      </bottom>
      <diagonal/>
    </border>
    <border>
      <left/>
      <right/>
      <top style="medium">
        <color rgb="FF540054"/>
      </top>
      <bottom style="medium">
        <color rgb="FFFF0000"/>
      </bottom>
      <diagonal/>
    </border>
    <border>
      <left/>
      <right/>
      <top style="medium">
        <color rgb="FFFF0000"/>
      </top>
      <bottom style="medium">
        <color rgb="FF00B0F0"/>
      </bottom>
      <diagonal/>
    </border>
    <border>
      <left style="thin">
        <color rgb="FF00B0F0"/>
      </left>
      <right/>
      <top style="medium">
        <color rgb="FF00B0F0"/>
      </top>
      <bottom style="thin">
        <color rgb="FF00B0F0"/>
      </bottom>
      <diagonal/>
    </border>
    <border>
      <left/>
      <right style="medium">
        <color rgb="FF00B0F0"/>
      </right>
      <top style="medium">
        <color rgb="FF00B0F0"/>
      </top>
      <bottom style="thin">
        <color rgb="FF00B0F0"/>
      </bottom>
      <diagonal/>
    </border>
    <border>
      <left style="medium">
        <color indexed="64"/>
      </left>
      <right/>
      <top style="thick">
        <color indexed="64"/>
      </top>
      <bottom/>
      <diagonal/>
    </border>
    <border>
      <left/>
      <right style="medium">
        <color indexed="64"/>
      </right>
      <top style="thick">
        <color indexed="64"/>
      </top>
      <bottom/>
      <diagonal/>
    </border>
    <border>
      <left style="thin">
        <color indexed="64"/>
      </left>
      <right style="medium">
        <color indexed="64"/>
      </right>
      <top style="thin">
        <color indexed="64"/>
      </top>
      <bottom style="thin">
        <color indexed="64"/>
      </bottom>
      <diagonal/>
    </border>
    <border>
      <left/>
      <right style="thin">
        <color rgb="FF540054"/>
      </right>
      <top style="medium">
        <color rgb="FF540054"/>
      </top>
      <bottom/>
      <diagonal/>
    </border>
    <border>
      <left/>
      <right style="thin">
        <color rgb="FF540054"/>
      </right>
      <top/>
      <bottom/>
      <diagonal/>
    </border>
    <border>
      <left/>
      <right style="thin">
        <color rgb="FF540054"/>
      </right>
      <top/>
      <bottom style="medium">
        <color rgb="FF54005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ck">
        <color theme="1"/>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theme="0"/>
      </left>
      <right style="thin">
        <color theme="0"/>
      </right>
      <top/>
      <bottom/>
      <diagonal/>
    </border>
    <border>
      <left/>
      <right style="thin">
        <color rgb="FF0070C0"/>
      </right>
      <top/>
      <bottom/>
      <diagonal/>
    </border>
    <border>
      <left style="thin">
        <color rgb="FF0070C0"/>
      </left>
      <right style="thin">
        <color rgb="FF0070C0"/>
      </right>
      <top/>
      <bottom/>
      <diagonal/>
    </border>
    <border>
      <left/>
      <right/>
      <top/>
      <bottom style="thin">
        <color rgb="FF0070C0"/>
      </bottom>
      <diagonal/>
    </border>
    <border>
      <left/>
      <right style="thin">
        <color rgb="FF0070C0"/>
      </right>
      <top/>
      <bottom style="thin">
        <color rgb="FF0070C0"/>
      </bottom>
      <diagonal/>
    </border>
    <border>
      <left style="thin">
        <color rgb="FF0070C0"/>
      </left>
      <right style="thin">
        <color rgb="FF0070C0"/>
      </right>
      <top/>
      <bottom style="thin">
        <color rgb="FF0070C0"/>
      </bottom>
      <diagonal/>
    </border>
    <border>
      <left/>
      <right style="thin">
        <color rgb="FF0070C0"/>
      </right>
      <top/>
      <bottom style="medium">
        <color rgb="FF0070C0"/>
      </bottom>
      <diagonal/>
    </border>
    <border>
      <left style="thin">
        <color rgb="FF0070C0"/>
      </left>
      <right style="thin">
        <color rgb="FF0070C0"/>
      </right>
      <top/>
      <bottom style="medium">
        <color rgb="FF0070C0"/>
      </bottom>
      <diagonal/>
    </border>
    <border>
      <left/>
      <right style="medium">
        <color rgb="FF0070C0"/>
      </right>
      <top/>
      <bottom style="thin">
        <color rgb="FF0070C0"/>
      </bottom>
      <diagonal/>
    </border>
    <border>
      <left style="medium">
        <color rgb="FF0070C0"/>
      </left>
      <right/>
      <top style="medium">
        <color rgb="FF0070C0"/>
      </top>
      <bottom style="medium">
        <color rgb="FF0070C0"/>
      </bottom>
      <diagonal/>
    </border>
    <border>
      <left/>
      <right/>
      <top style="medium">
        <color rgb="FF0070C0"/>
      </top>
      <bottom style="medium">
        <color rgb="FF0070C0"/>
      </bottom>
      <diagonal/>
    </border>
    <border>
      <left/>
      <right style="medium">
        <color rgb="FF0070C0"/>
      </right>
      <top style="medium">
        <color rgb="FF0070C0"/>
      </top>
      <bottom style="medium">
        <color rgb="FF0070C0"/>
      </bottom>
      <diagonal/>
    </border>
    <border>
      <left/>
      <right/>
      <top style="medium">
        <color theme="3" tint="0.39997558519241921"/>
      </top>
      <bottom style="medium">
        <color theme="5" tint="-0.249977111117893"/>
      </bottom>
      <diagonal/>
    </border>
    <border>
      <left/>
      <right/>
      <top style="medium">
        <color rgb="FF0000FF"/>
      </top>
      <bottom/>
      <diagonal/>
    </border>
    <border>
      <left style="thin">
        <color rgb="FF0033CC"/>
      </left>
      <right/>
      <top style="medium">
        <color rgb="FF0000FF"/>
      </top>
      <bottom style="thin">
        <color rgb="FF0000FF"/>
      </bottom>
      <diagonal/>
    </border>
    <border>
      <left/>
      <right style="medium">
        <color rgb="FF0000FF"/>
      </right>
      <top style="medium">
        <color rgb="FF0000FF"/>
      </top>
      <bottom style="thin">
        <color rgb="FF0000FF"/>
      </bottom>
      <diagonal/>
    </border>
    <border>
      <left/>
      <right/>
      <top/>
      <bottom style="medium">
        <color theme="4"/>
      </bottom>
      <diagonal/>
    </border>
    <border>
      <left style="thin">
        <color rgb="FFC00000"/>
      </left>
      <right/>
      <top style="thin">
        <color rgb="FFC00000"/>
      </top>
      <bottom/>
      <diagonal/>
    </border>
    <border>
      <left/>
      <right style="medium">
        <color rgb="FFC00000"/>
      </right>
      <top style="thin">
        <color rgb="FFC00000"/>
      </top>
      <bottom/>
      <diagonal/>
    </border>
    <border>
      <left style="thin">
        <color rgb="FFC00000"/>
      </left>
      <right/>
      <top style="thin">
        <color rgb="FFC00000"/>
      </top>
      <bottom style="thin">
        <color rgb="FFC00000"/>
      </bottom>
      <diagonal/>
    </border>
    <border>
      <left/>
      <right style="medium">
        <color rgb="FFC00000"/>
      </right>
      <top style="thin">
        <color rgb="FFC00000"/>
      </top>
      <bottom style="thin">
        <color rgb="FFC00000"/>
      </bottom>
      <diagonal/>
    </border>
    <border>
      <left style="thin">
        <color theme="3" tint="0.39997558519241921"/>
      </left>
      <right/>
      <top style="thin">
        <color theme="3" tint="0.39997558519241921"/>
      </top>
      <bottom/>
      <diagonal/>
    </border>
    <border>
      <left/>
      <right style="medium">
        <color theme="3" tint="0.39997558519241921"/>
      </right>
      <top style="thin">
        <color theme="3" tint="0.39997558519241921"/>
      </top>
      <bottom/>
      <diagonal/>
    </border>
    <border>
      <left style="medium">
        <color indexed="64"/>
      </left>
      <right style="thin">
        <color indexed="64"/>
      </right>
      <top style="thin">
        <color indexed="64"/>
      </top>
      <bottom style="medium">
        <color indexed="64"/>
      </bottom>
      <diagonal/>
    </border>
    <border>
      <left/>
      <right/>
      <top style="medium">
        <color indexed="64"/>
      </top>
      <bottom style="thin">
        <color indexed="64"/>
      </bottom>
      <diagonal/>
    </border>
    <border>
      <left style="thin">
        <color rgb="FFFFC000"/>
      </left>
      <right style="thin">
        <color rgb="FFEBBC26"/>
      </right>
      <top/>
      <bottom style="medium">
        <color indexed="64"/>
      </bottom>
      <diagonal/>
    </border>
    <border>
      <left style="thin">
        <color rgb="FFFFC000"/>
      </left>
      <right style="thin">
        <color rgb="FFEBBC26"/>
      </right>
      <top/>
      <bottom/>
      <diagonal/>
    </border>
    <border>
      <left/>
      <right style="thin">
        <color rgb="FFEBBC26"/>
      </right>
      <top/>
      <bottom style="medium">
        <color indexed="64"/>
      </bottom>
      <diagonal/>
    </border>
    <border>
      <left/>
      <right style="thin">
        <color rgb="FFEBBC26"/>
      </right>
      <top/>
      <bottom/>
      <diagonal/>
    </border>
    <border>
      <left style="thin">
        <color rgb="FFEBBC26"/>
      </left>
      <right/>
      <top/>
      <bottom style="medium">
        <color indexed="64"/>
      </bottom>
      <diagonal/>
    </border>
    <border>
      <left style="thin">
        <color rgb="FFEBBC26"/>
      </left>
      <right/>
      <top/>
      <bottom/>
      <diagonal/>
    </border>
    <border>
      <left/>
      <right/>
      <top style="medium">
        <color theme="9" tint="-0.249977111117893"/>
      </top>
      <bottom style="thin">
        <color indexed="64"/>
      </bottom>
      <diagonal/>
    </border>
    <border>
      <left style="medium">
        <color indexed="64"/>
      </left>
      <right style="medium">
        <color rgb="FFFFC000"/>
      </right>
      <top/>
      <bottom/>
      <diagonal/>
    </border>
    <border>
      <left/>
      <right/>
      <top style="medium">
        <color rgb="FFFF0000"/>
      </top>
      <bottom style="medium">
        <color rgb="FFFFC000"/>
      </bottom>
      <diagonal/>
    </border>
    <border>
      <left style="medium">
        <color rgb="FFFFC000"/>
      </left>
      <right style="medium">
        <color rgb="FFFFC000"/>
      </right>
      <top/>
      <bottom/>
      <diagonal/>
    </border>
    <border>
      <left style="medium">
        <color rgb="FFFFC000"/>
      </left>
      <right style="medium">
        <color rgb="FFFFC000"/>
      </right>
      <top/>
      <bottom style="medium">
        <color rgb="FFFFC000"/>
      </bottom>
      <diagonal/>
    </border>
    <border>
      <left style="medium">
        <color rgb="FFFFC000"/>
      </left>
      <right style="thin">
        <color rgb="FFFFC000"/>
      </right>
      <top/>
      <bottom style="medium">
        <color rgb="FFFFC000"/>
      </bottom>
      <diagonal/>
    </border>
    <border>
      <left/>
      <right style="medium">
        <color rgb="FFFFC000"/>
      </right>
      <top/>
      <bottom style="medium">
        <color rgb="FFFFC000"/>
      </bottom>
      <diagonal/>
    </border>
    <border>
      <left style="medium">
        <color indexed="64"/>
      </left>
      <right style="thin">
        <color rgb="FFFFC000"/>
      </right>
      <top/>
      <bottom/>
      <diagonal/>
    </border>
    <border>
      <left style="thin">
        <color indexed="64"/>
      </left>
      <right/>
      <top style="thin">
        <color indexed="64"/>
      </top>
      <bottom style="medium">
        <color indexed="64"/>
      </bottom>
      <diagonal/>
    </border>
    <border>
      <left/>
      <right style="thin">
        <color indexed="64"/>
      </right>
      <top style="thick">
        <color theme="1"/>
      </top>
      <bottom/>
      <diagonal/>
    </border>
    <border>
      <left/>
      <right/>
      <top style="thin">
        <color indexed="64"/>
      </top>
      <bottom style="medium">
        <color indexed="64"/>
      </bottom>
      <diagonal/>
    </border>
    <border>
      <left style="thin">
        <color indexed="64"/>
      </left>
      <right style="medium">
        <color indexed="64"/>
      </right>
      <top style="thick">
        <color theme="1"/>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rgb="FFFFC000"/>
      </right>
      <top/>
      <bottom style="medium">
        <color indexed="64"/>
      </bottom>
      <diagonal/>
    </border>
    <border>
      <left style="medium">
        <color theme="1"/>
      </left>
      <right style="medium">
        <color indexed="64"/>
      </right>
      <top/>
      <bottom/>
      <diagonal/>
    </border>
    <border>
      <left style="medium">
        <color theme="1"/>
      </left>
      <right style="medium">
        <color indexed="64"/>
      </right>
      <top/>
      <bottom style="thin">
        <color indexed="64"/>
      </bottom>
      <diagonal/>
    </border>
    <border>
      <left style="medium">
        <color theme="1"/>
      </left>
      <right style="medium">
        <color indexed="64"/>
      </right>
      <top style="thin">
        <color indexed="64"/>
      </top>
      <bottom style="medium">
        <color indexed="64"/>
      </bottom>
      <diagonal/>
    </border>
    <border>
      <left/>
      <right style="medium">
        <color theme="1"/>
      </right>
      <top/>
      <bottom style="thick">
        <color theme="1"/>
      </bottom>
      <diagonal/>
    </border>
    <border>
      <left style="medium">
        <color indexed="64"/>
      </left>
      <right style="thin">
        <color rgb="FF540054"/>
      </right>
      <top/>
      <bottom style="medium">
        <color rgb="FF540054"/>
      </bottom>
      <diagonal/>
    </border>
    <border>
      <left style="medium">
        <color indexed="64"/>
      </left>
      <right style="thin">
        <color rgb="FF540054"/>
      </right>
      <top/>
      <bottom/>
      <diagonal/>
    </border>
    <border>
      <left/>
      <right style="medium">
        <color indexed="64"/>
      </right>
      <top style="thin">
        <color indexed="64"/>
      </top>
      <bottom/>
      <diagonal/>
    </border>
    <border>
      <left/>
      <right style="medium">
        <color rgb="FFFF0000"/>
      </right>
      <top style="thin">
        <color rgb="FFFF0000"/>
      </top>
      <bottom/>
      <diagonal/>
    </border>
  </borders>
  <cellStyleXfs count="13">
    <xf numFmtId="0" fontId="0" fillId="0" borderId="0"/>
    <xf numFmtId="165" fontId="4" fillId="0" borderId="0" applyFont="0" applyFill="0" applyBorder="0" applyAlignment="0" applyProtection="0"/>
    <xf numFmtId="9" fontId="4" fillId="0" borderId="0" applyFont="0" applyFill="0" applyBorder="0" applyAlignment="0" applyProtection="0"/>
    <xf numFmtId="0" fontId="30" fillId="0" borderId="0" applyNumberFormat="0" applyFill="0" applyBorder="0" applyAlignment="0" applyProtection="0">
      <alignment vertical="top"/>
      <protection locked="0"/>
    </xf>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cellStyleXfs>
  <cellXfs count="2110">
    <xf numFmtId="0" fontId="0" fillId="0" borderId="0" xfId="0"/>
    <xf numFmtId="0" fontId="5" fillId="0" borderId="0" xfId="0" applyFont="1" applyAlignment="1">
      <alignment horizontal="center"/>
    </xf>
    <xf numFmtId="0" fontId="8" fillId="0" borderId="0" xfId="0" applyFont="1"/>
    <xf numFmtId="0" fontId="7" fillId="0" borderId="0" xfId="0" applyFont="1" applyAlignment="1">
      <alignment horizontal="center"/>
    </xf>
    <xf numFmtId="0" fontId="0" fillId="4" borderId="9" xfId="0" applyFill="1" applyBorder="1" applyAlignment="1">
      <alignment horizontal="center"/>
    </xf>
    <xf numFmtId="0" fontId="0" fillId="5" borderId="9" xfId="0" applyFill="1" applyBorder="1" applyAlignment="1">
      <alignment horizontal="center"/>
    </xf>
    <xf numFmtId="0" fontId="0" fillId="2" borderId="9" xfId="0" applyFill="1" applyBorder="1" applyAlignment="1">
      <alignment horizontal="center"/>
    </xf>
    <xf numFmtId="0" fontId="0" fillId="6" borderId="9" xfId="0" applyFill="1" applyBorder="1" applyAlignment="1">
      <alignment horizontal="center"/>
    </xf>
    <xf numFmtId="0" fontId="0" fillId="3" borderId="9" xfId="0" applyFill="1" applyBorder="1" applyAlignment="1">
      <alignment horizontal="center"/>
    </xf>
    <xf numFmtId="0" fontId="12" fillId="7" borderId="9" xfId="0" applyFont="1" applyFill="1" applyBorder="1" applyAlignment="1">
      <alignment horizontal="center"/>
    </xf>
    <xf numFmtId="0" fontId="10" fillId="11" borderId="9" xfId="0" applyFont="1" applyFill="1" applyBorder="1" applyAlignment="1">
      <alignment horizontal="center"/>
    </xf>
    <xf numFmtId="0" fontId="15" fillId="0" borderId="0" xfId="0" applyFont="1"/>
    <xf numFmtId="0" fontId="15" fillId="0" borderId="0" xfId="0" applyFont="1" applyAlignment="1">
      <alignment horizontal="center"/>
    </xf>
    <xf numFmtId="0" fontId="18" fillId="9" borderId="0" xfId="0" applyFont="1" applyFill="1"/>
    <xf numFmtId="0" fontId="0" fillId="9" borderId="0" xfId="0" applyFill="1"/>
    <xf numFmtId="0" fontId="22" fillId="9" borderId="0" xfId="0" applyFont="1" applyFill="1" applyAlignment="1">
      <alignment horizontal="right"/>
    </xf>
    <xf numFmtId="0" fontId="24" fillId="0" borderId="0" xfId="0" applyFont="1" applyBorder="1" applyAlignment="1">
      <alignment horizontal="left"/>
    </xf>
    <xf numFmtId="0" fontId="26" fillId="0" borderId="0" xfId="0" applyFont="1"/>
    <xf numFmtId="0" fontId="10" fillId="7" borderId="9" xfId="0" applyFont="1" applyFill="1" applyBorder="1" applyAlignment="1">
      <alignment horizontal="center"/>
    </xf>
    <xf numFmtId="0" fontId="16" fillId="9" borderId="0" xfId="0" applyFont="1" applyFill="1" applyAlignment="1">
      <alignment horizontal="center"/>
    </xf>
    <xf numFmtId="0" fontId="33" fillId="0" borderId="9" xfId="0" applyFont="1" applyBorder="1" applyAlignment="1">
      <alignment horizontal="center"/>
    </xf>
    <xf numFmtId="0" fontId="32" fillId="0" borderId="9" xfId="0" applyFont="1" applyBorder="1" applyAlignment="1">
      <alignment horizontal="center"/>
    </xf>
    <xf numFmtId="0" fontId="34" fillId="9" borderId="0" xfId="0" applyFont="1" applyFill="1" applyAlignment="1">
      <alignment horizontal="center"/>
    </xf>
    <xf numFmtId="0" fontId="0" fillId="16" borderId="0" xfId="0" applyFill="1"/>
    <xf numFmtId="0" fontId="0" fillId="19" borderId="0" xfId="0" applyFill="1" applyBorder="1" applyAlignment="1">
      <alignment horizontal="center"/>
    </xf>
    <xf numFmtId="0" fontId="25" fillId="0" borderId="0" xfId="0" applyFont="1" applyBorder="1" applyAlignment="1">
      <alignment horizontal="center"/>
    </xf>
    <xf numFmtId="0" fontId="46" fillId="0" borderId="29" xfId="0" applyFont="1" applyBorder="1" applyAlignment="1">
      <alignment horizontal="center"/>
    </xf>
    <xf numFmtId="0" fontId="38" fillId="16" borderId="0" xfId="0" quotePrefix="1" applyFont="1" applyFill="1" applyAlignment="1">
      <alignment vertical="center"/>
    </xf>
    <xf numFmtId="0" fontId="7" fillId="0" borderId="40" xfId="0" applyFont="1" applyBorder="1" applyAlignment="1">
      <alignment horizontal="center"/>
    </xf>
    <xf numFmtId="0" fontId="0" fillId="0" borderId="39" xfId="0" applyBorder="1"/>
    <xf numFmtId="49" fontId="7" fillId="0" borderId="54" xfId="0" applyNumberFormat="1" applyFont="1" applyBorder="1" applyAlignment="1">
      <alignment horizontal="center"/>
    </xf>
    <xf numFmtId="49" fontId="7" fillId="0" borderId="57" xfId="0" applyNumberFormat="1" applyFont="1" applyBorder="1" applyAlignment="1">
      <alignment horizontal="center"/>
    </xf>
    <xf numFmtId="0" fontId="23" fillId="17" borderId="62" xfId="0" applyFont="1" applyFill="1" applyBorder="1" applyAlignment="1">
      <alignment horizontal="center"/>
    </xf>
    <xf numFmtId="0" fontId="51" fillId="21" borderId="43" xfId="0" applyFont="1" applyFill="1" applyBorder="1" applyAlignment="1">
      <alignment horizontal="center"/>
    </xf>
    <xf numFmtId="0" fontId="51" fillId="21" borderId="41" xfId="0" applyFont="1" applyFill="1" applyBorder="1" applyAlignment="1">
      <alignment horizontal="center"/>
    </xf>
    <xf numFmtId="0" fontId="7" fillId="0" borderId="52" xfId="0" applyFont="1" applyBorder="1" applyAlignment="1">
      <alignment horizontal="center"/>
    </xf>
    <xf numFmtId="0" fontId="7" fillId="0" borderId="84" xfId="0" applyFont="1" applyBorder="1" applyAlignment="1">
      <alignment horizontal="center"/>
    </xf>
    <xf numFmtId="0" fontId="46" fillId="0" borderId="82" xfId="0" applyFont="1" applyBorder="1" applyAlignment="1">
      <alignment horizontal="center"/>
    </xf>
    <xf numFmtId="0" fontId="46" fillId="0" borderId="80" xfId="0" applyFont="1" applyBorder="1" applyAlignment="1">
      <alignment horizontal="center"/>
    </xf>
    <xf numFmtId="0" fontId="46" fillId="0" borderId="83" xfId="0" applyFont="1" applyBorder="1" applyAlignment="1">
      <alignment horizontal="center"/>
    </xf>
    <xf numFmtId="0" fontId="46" fillId="0" borderId="55" xfId="0" applyFont="1" applyBorder="1" applyAlignment="1">
      <alignment horizontal="center"/>
    </xf>
    <xf numFmtId="0" fontId="46" fillId="0" borderId="88" xfId="0" applyFont="1" applyBorder="1" applyAlignment="1">
      <alignment horizontal="center"/>
    </xf>
    <xf numFmtId="0" fontId="46" fillId="0" borderId="67" xfId="0" applyFont="1" applyBorder="1" applyAlignment="1">
      <alignment horizontal="center"/>
    </xf>
    <xf numFmtId="0" fontId="50" fillId="0" borderId="96" xfId="0" applyFont="1" applyBorder="1" applyAlignment="1">
      <alignment horizontal="center"/>
    </xf>
    <xf numFmtId="0" fontId="50" fillId="0" borderId="97" xfId="0" applyFont="1" applyBorder="1" applyAlignment="1">
      <alignment horizontal="center"/>
    </xf>
    <xf numFmtId="0" fontId="50" fillId="0" borderId="94" xfId="0" applyFont="1" applyBorder="1" applyAlignment="1">
      <alignment horizontal="center"/>
    </xf>
    <xf numFmtId="0" fontId="6" fillId="19" borderId="0" xfId="0" applyFont="1" applyFill="1" applyAlignment="1"/>
    <xf numFmtId="0" fontId="8" fillId="23" borderId="87" xfId="0" applyFont="1" applyFill="1" applyBorder="1" applyAlignment="1">
      <alignment horizontal="center"/>
    </xf>
    <xf numFmtId="0" fontId="8" fillId="0" borderId="87" xfId="0" applyFont="1" applyBorder="1" applyAlignment="1">
      <alignment horizontal="center"/>
    </xf>
    <xf numFmtId="0" fontId="8" fillId="19" borderId="87" xfId="0" applyFont="1" applyFill="1" applyBorder="1" applyAlignment="1">
      <alignment horizontal="center"/>
    </xf>
    <xf numFmtId="0" fontId="8" fillId="19" borderId="87" xfId="0" applyNumberFormat="1" applyFont="1" applyFill="1" applyBorder="1" applyAlignment="1">
      <alignment horizontal="center"/>
    </xf>
    <xf numFmtId="0" fontId="8" fillId="30" borderId="87" xfId="0" applyNumberFormat="1" applyFont="1" applyFill="1" applyBorder="1" applyAlignment="1">
      <alignment horizontal="center"/>
    </xf>
    <xf numFmtId="0" fontId="8" fillId="30" borderId="88" xfId="0" applyNumberFormat="1" applyFont="1" applyFill="1" applyBorder="1" applyAlignment="1">
      <alignment horizontal="center"/>
    </xf>
    <xf numFmtId="0" fontId="27" fillId="0" borderId="0" xfId="0" applyFont="1" applyBorder="1" applyAlignment="1">
      <alignment horizontal="center"/>
    </xf>
    <xf numFmtId="0" fontId="27" fillId="0" borderId="0" xfId="0" applyFont="1"/>
    <xf numFmtId="0" fontId="27" fillId="0" borderId="0" xfId="0" applyFont="1" applyBorder="1"/>
    <xf numFmtId="0" fontId="25" fillId="0" borderId="42" xfId="0" applyFont="1" applyBorder="1" applyAlignment="1">
      <alignment horizontal="center"/>
    </xf>
    <xf numFmtId="0" fontId="25" fillId="0" borderId="43" xfId="0" applyFont="1" applyBorder="1" applyAlignment="1">
      <alignment horizontal="center"/>
    </xf>
    <xf numFmtId="0" fontId="25" fillId="0" borderId="44" xfId="0" applyFont="1" applyBorder="1" applyAlignment="1">
      <alignment horizontal="center"/>
    </xf>
    <xf numFmtId="0" fontId="7" fillId="0" borderId="104" xfId="0" applyFont="1" applyBorder="1" applyAlignment="1">
      <alignment horizontal="center"/>
    </xf>
    <xf numFmtId="0" fontId="46" fillId="0" borderId="0" xfId="0" applyFont="1" applyFill="1" applyBorder="1" applyAlignment="1">
      <alignment horizontal="center"/>
    </xf>
    <xf numFmtId="0" fontId="25" fillId="0" borderId="61" xfId="0" applyNumberFormat="1" applyFont="1" applyBorder="1" applyAlignment="1">
      <alignment horizontal="center"/>
    </xf>
    <xf numFmtId="0" fontId="25" fillId="0" borderId="62" xfId="0" applyNumberFormat="1" applyFont="1" applyBorder="1" applyAlignment="1">
      <alignment horizontal="center"/>
    </xf>
    <xf numFmtId="0" fontId="25" fillId="0" borderId="63" xfId="0" applyNumberFormat="1" applyFont="1" applyBorder="1" applyAlignment="1">
      <alignment horizontal="center"/>
    </xf>
    <xf numFmtId="0" fontId="11" fillId="0" borderId="116" xfId="0" applyFont="1" applyBorder="1" applyAlignment="1">
      <alignment horizontal="center"/>
    </xf>
    <xf numFmtId="0" fontId="11" fillId="0" borderId="117" xfId="0" applyFont="1" applyBorder="1" applyAlignment="1">
      <alignment horizontal="center"/>
    </xf>
    <xf numFmtId="14" fontId="11" fillId="0" borderId="118" xfId="0" applyNumberFormat="1" applyFont="1" applyBorder="1" applyAlignment="1">
      <alignment horizontal="center"/>
    </xf>
    <xf numFmtId="0" fontId="54" fillId="0" borderId="0" xfId="0" applyFont="1" applyBorder="1" applyAlignment="1">
      <alignment horizontal="right"/>
    </xf>
    <xf numFmtId="0" fontId="56" fillId="26" borderId="0" xfId="0" applyFont="1" applyFill="1" applyBorder="1" applyAlignment="1">
      <alignment horizontal="center"/>
    </xf>
    <xf numFmtId="0" fontId="25" fillId="0" borderId="122" xfId="0" applyNumberFormat="1" applyFont="1" applyBorder="1" applyAlignment="1">
      <alignment horizontal="center"/>
    </xf>
    <xf numFmtId="0" fontId="25" fillId="0" borderId="123" xfId="0" applyNumberFormat="1" applyFont="1" applyBorder="1" applyAlignment="1">
      <alignment horizontal="center"/>
    </xf>
    <xf numFmtId="0" fontId="25" fillId="0" borderId="124" xfId="0" applyNumberFormat="1" applyFont="1" applyBorder="1" applyAlignment="1">
      <alignment horizontal="center"/>
    </xf>
    <xf numFmtId="0" fontId="46" fillId="0" borderId="125" xfId="0" applyNumberFormat="1" applyFont="1" applyBorder="1" applyAlignment="1">
      <alignment horizontal="center"/>
    </xf>
    <xf numFmtId="0" fontId="46" fillId="0" borderId="125" xfId="0" applyNumberFormat="1" applyFont="1" applyFill="1" applyBorder="1" applyAlignment="1">
      <alignment horizontal="center"/>
    </xf>
    <xf numFmtId="0" fontId="46" fillId="19" borderId="125" xfId="0" applyNumberFormat="1" applyFont="1" applyFill="1" applyBorder="1" applyAlignment="1">
      <alignment horizontal="center"/>
    </xf>
    <xf numFmtId="0" fontId="47" fillId="19" borderId="125" xfId="0" applyNumberFormat="1" applyFont="1" applyFill="1" applyBorder="1" applyAlignment="1">
      <alignment horizontal="center"/>
    </xf>
    <xf numFmtId="0" fontId="46" fillId="19" borderId="127" xfId="0" applyNumberFormat="1" applyFont="1" applyFill="1" applyBorder="1" applyAlignment="1">
      <alignment horizontal="center"/>
    </xf>
    <xf numFmtId="0" fontId="7" fillId="0" borderId="135" xfId="0" applyFont="1" applyBorder="1" applyAlignment="1">
      <alignment horizontal="center"/>
    </xf>
    <xf numFmtId="0" fontId="7" fillId="0" borderId="136" xfId="0" applyFont="1" applyFill="1" applyBorder="1" applyAlignment="1">
      <alignment horizontal="center"/>
    </xf>
    <xf numFmtId="0" fontId="64" fillId="9" borderId="0" xfId="0" applyFont="1" applyFill="1" applyAlignment="1">
      <alignment horizontal="center"/>
    </xf>
    <xf numFmtId="0" fontId="23" fillId="12" borderId="124" xfId="0" applyFont="1" applyFill="1" applyBorder="1" applyAlignment="1">
      <alignment horizontal="center"/>
    </xf>
    <xf numFmtId="0" fontId="46" fillId="0" borderId="133" xfId="0" applyFont="1" applyFill="1" applyBorder="1" applyAlignment="1">
      <alignment horizontal="center"/>
    </xf>
    <xf numFmtId="0" fontId="25" fillId="25" borderId="0" xfId="0" applyFont="1" applyFill="1" applyBorder="1" applyAlignment="1">
      <alignment horizontal="center"/>
    </xf>
    <xf numFmtId="0" fontId="7" fillId="25" borderId="0" xfId="0" applyFont="1" applyFill="1" applyBorder="1" applyAlignment="1">
      <alignment horizontal="center"/>
    </xf>
    <xf numFmtId="0" fontId="25" fillId="25" borderId="24" xfId="0" applyFont="1" applyFill="1" applyBorder="1" applyAlignment="1">
      <alignment horizontal="center"/>
    </xf>
    <xf numFmtId="49" fontId="7" fillId="25" borderId="24" xfId="0" applyNumberFormat="1" applyFont="1" applyFill="1" applyBorder="1" applyAlignment="1">
      <alignment horizontal="center"/>
    </xf>
    <xf numFmtId="0" fontId="25" fillId="25" borderId="29" xfId="0" applyFont="1" applyFill="1" applyBorder="1" applyAlignment="1">
      <alignment horizontal="center"/>
    </xf>
    <xf numFmtId="0" fontId="25" fillId="25" borderId="26" xfId="0" applyFont="1" applyFill="1" applyBorder="1" applyAlignment="1">
      <alignment horizontal="center"/>
    </xf>
    <xf numFmtId="0" fontId="7" fillId="0" borderId="23" xfId="0" applyFont="1" applyBorder="1" applyAlignment="1">
      <alignment horizontal="center"/>
    </xf>
    <xf numFmtId="0" fontId="7" fillId="0" borderId="25" xfId="0" applyFont="1" applyBorder="1" applyAlignment="1">
      <alignment horizontal="center"/>
    </xf>
    <xf numFmtId="0" fontId="46" fillId="0" borderId="142" xfId="0" applyFont="1" applyFill="1" applyBorder="1" applyAlignment="1">
      <alignment horizontal="center"/>
    </xf>
    <xf numFmtId="0" fontId="46" fillId="0" borderId="143" xfId="0" applyFont="1" applyFill="1" applyBorder="1" applyAlignment="1">
      <alignment horizontal="center"/>
    </xf>
    <xf numFmtId="0" fontId="46" fillId="0" borderId="144" xfId="0" applyFont="1" applyFill="1" applyBorder="1" applyAlignment="1">
      <alignment horizontal="center"/>
    </xf>
    <xf numFmtId="0" fontId="46" fillId="0" borderId="141" xfId="0" applyFont="1" applyFill="1" applyBorder="1" applyAlignment="1">
      <alignment horizontal="center"/>
    </xf>
    <xf numFmtId="0" fontId="50" fillId="0" borderId="145" xfId="0" applyFont="1" applyFill="1" applyBorder="1" applyAlignment="1">
      <alignment horizontal="center"/>
    </xf>
    <xf numFmtId="0" fontId="50" fillId="0" borderId="146" xfId="0" applyFont="1" applyFill="1" applyBorder="1" applyAlignment="1">
      <alignment horizontal="center"/>
    </xf>
    <xf numFmtId="0" fontId="50" fillId="0" borderId="147" xfId="0" applyFont="1" applyFill="1" applyBorder="1" applyAlignment="1">
      <alignment horizontal="center"/>
    </xf>
    <xf numFmtId="0" fontId="0" fillId="28" borderId="130" xfId="0" applyFill="1" applyBorder="1"/>
    <xf numFmtId="0" fontId="0" fillId="28" borderId="0" xfId="0" applyFill="1" applyBorder="1"/>
    <xf numFmtId="0" fontId="0" fillId="28" borderId="131" xfId="0" applyFill="1" applyBorder="1"/>
    <xf numFmtId="0" fontId="25" fillId="28" borderId="130" xfId="0" applyFont="1" applyFill="1" applyBorder="1" applyAlignment="1">
      <alignment horizontal="center"/>
    </xf>
    <xf numFmtId="0" fontId="25" fillId="28" borderId="0" xfId="0" applyFont="1" applyFill="1" applyBorder="1" applyAlignment="1">
      <alignment horizontal="center"/>
    </xf>
    <xf numFmtId="0" fontId="25" fillId="28" borderId="131" xfId="0" applyFont="1" applyFill="1" applyBorder="1" applyAlignment="1">
      <alignment horizontal="center"/>
    </xf>
    <xf numFmtId="0" fontId="7" fillId="28" borderId="130" xfId="0" applyFont="1" applyFill="1" applyBorder="1" applyAlignment="1">
      <alignment horizontal="center"/>
    </xf>
    <xf numFmtId="0" fontId="7" fillId="28" borderId="0" xfId="0" applyFont="1" applyFill="1" applyBorder="1" applyAlignment="1">
      <alignment horizontal="center"/>
    </xf>
    <xf numFmtId="49" fontId="7" fillId="28" borderId="131" xfId="0" applyNumberFormat="1" applyFont="1" applyFill="1" applyBorder="1" applyAlignment="1">
      <alignment horizontal="center"/>
    </xf>
    <xf numFmtId="0" fontId="25" fillId="28" borderId="132" xfId="0" applyFont="1" applyFill="1" applyBorder="1" applyAlignment="1">
      <alignment horizontal="center"/>
    </xf>
    <xf numFmtId="0" fontId="25" fillId="28" borderId="133" xfId="0" applyFont="1" applyFill="1" applyBorder="1" applyAlignment="1">
      <alignment horizontal="center"/>
    </xf>
    <xf numFmtId="0" fontId="25" fillId="28" borderId="134" xfId="0" applyFont="1" applyFill="1" applyBorder="1" applyAlignment="1">
      <alignment horizontal="center"/>
    </xf>
    <xf numFmtId="0" fontId="0" fillId="32" borderId="64" xfId="0" applyFill="1" applyBorder="1"/>
    <xf numFmtId="0" fontId="0" fillId="32" borderId="0" xfId="0" applyFill="1" applyBorder="1"/>
    <xf numFmtId="0" fontId="0" fillId="32" borderId="65" xfId="0" applyFill="1" applyBorder="1"/>
    <xf numFmtId="0" fontId="6" fillId="32" borderId="64" xfId="0" applyFont="1" applyFill="1" applyBorder="1" applyAlignment="1"/>
    <xf numFmtId="0" fontId="6" fillId="32" borderId="0" xfId="0" applyFont="1" applyFill="1" applyBorder="1" applyAlignment="1"/>
    <xf numFmtId="0" fontId="6" fillId="32" borderId="65" xfId="0" applyFont="1" applyFill="1" applyBorder="1" applyAlignment="1"/>
    <xf numFmtId="0" fontId="25" fillId="32" borderId="64" xfId="0" applyFont="1" applyFill="1" applyBorder="1" applyAlignment="1">
      <alignment horizontal="center"/>
    </xf>
    <xf numFmtId="0" fontId="25" fillId="32" borderId="0" xfId="0" applyFont="1" applyFill="1" applyBorder="1" applyAlignment="1">
      <alignment horizontal="center"/>
    </xf>
    <xf numFmtId="0" fontId="25" fillId="32" borderId="65" xfId="0" applyFont="1" applyFill="1" applyBorder="1" applyAlignment="1">
      <alignment horizontal="center"/>
    </xf>
    <xf numFmtId="0" fontId="7" fillId="32" borderId="64" xfId="0" applyFont="1" applyFill="1" applyBorder="1" applyAlignment="1">
      <alignment horizontal="center"/>
    </xf>
    <xf numFmtId="49" fontId="7" fillId="32" borderId="0" xfId="0" applyNumberFormat="1" applyFont="1" applyFill="1" applyBorder="1" applyAlignment="1">
      <alignment horizontal="center"/>
    </xf>
    <xf numFmtId="0" fontId="7" fillId="32" borderId="0" xfId="0" applyFont="1" applyFill="1" applyBorder="1" applyAlignment="1">
      <alignment horizontal="center"/>
    </xf>
    <xf numFmtId="0" fontId="7" fillId="32" borderId="65" xfId="0" applyFont="1" applyFill="1" applyBorder="1" applyAlignment="1">
      <alignment horizontal="center"/>
    </xf>
    <xf numFmtId="0" fontId="25" fillId="32" borderId="66" xfId="0" applyFont="1" applyFill="1" applyBorder="1" applyAlignment="1">
      <alignment horizontal="center"/>
    </xf>
    <xf numFmtId="0" fontId="25" fillId="32" borderId="67" xfId="0" applyFont="1" applyFill="1" applyBorder="1" applyAlignment="1">
      <alignment horizontal="center"/>
    </xf>
    <xf numFmtId="0" fontId="25" fillId="32" borderId="68" xfId="0" applyFont="1" applyFill="1" applyBorder="1" applyAlignment="1">
      <alignment horizontal="center"/>
    </xf>
    <xf numFmtId="0" fontId="8" fillId="26" borderId="87" xfId="0" applyFont="1" applyFill="1" applyBorder="1" applyAlignment="1">
      <alignment horizontal="center"/>
    </xf>
    <xf numFmtId="0" fontId="8" fillId="30" borderId="30" xfId="0" applyFont="1" applyFill="1" applyBorder="1" applyAlignment="1">
      <alignment horizontal="center"/>
    </xf>
    <xf numFmtId="0" fontId="0" fillId="0" borderId="0" xfId="0" applyAlignment="1">
      <alignment horizontal="right"/>
    </xf>
    <xf numFmtId="0" fontId="30" fillId="19" borderId="0" xfId="3" applyFill="1" applyBorder="1" applyAlignment="1" applyProtection="1">
      <alignment horizontal="left" vertical="center" wrapText="1"/>
    </xf>
    <xf numFmtId="0" fontId="66" fillId="19" borderId="0" xfId="0" applyFont="1" applyFill="1" applyBorder="1" applyAlignment="1">
      <alignment vertical="center" wrapText="1"/>
    </xf>
    <xf numFmtId="0" fontId="46" fillId="0" borderId="158" xfId="0" applyFont="1" applyBorder="1" applyAlignment="1">
      <alignment horizontal="center"/>
    </xf>
    <xf numFmtId="0" fontId="46" fillId="0" borderId="161" xfId="0" applyFont="1" applyBorder="1" applyAlignment="1">
      <alignment horizontal="center"/>
    </xf>
    <xf numFmtId="0" fontId="46" fillId="0" borderId="160" xfId="0" applyFont="1" applyBorder="1" applyAlignment="1">
      <alignment horizontal="center"/>
    </xf>
    <xf numFmtId="0" fontId="50" fillId="0" borderId="162" xfId="0" applyFont="1" applyBorder="1" applyAlignment="1">
      <alignment horizontal="center"/>
    </xf>
    <xf numFmtId="0" fontId="50" fillId="0" borderId="163" xfId="0" applyFont="1" applyBorder="1" applyAlignment="1">
      <alignment horizontal="center"/>
    </xf>
    <xf numFmtId="0" fontId="7" fillId="30" borderId="165" xfId="0" applyFont="1" applyFill="1" applyBorder="1" applyAlignment="1">
      <alignment horizontal="center"/>
    </xf>
    <xf numFmtId="0" fontId="8" fillId="10" borderId="168" xfId="0" applyFont="1" applyFill="1" applyBorder="1" applyAlignment="1">
      <alignment horizontal="center"/>
    </xf>
    <xf numFmtId="0" fontId="25" fillId="0" borderId="169" xfId="0" applyFont="1" applyBorder="1" applyAlignment="1">
      <alignment horizontal="center"/>
    </xf>
    <xf numFmtId="0" fontId="50" fillId="0" borderId="170" xfId="0" applyFont="1" applyBorder="1" applyAlignment="1">
      <alignment horizontal="center"/>
    </xf>
    <xf numFmtId="0" fontId="50" fillId="0" borderId="171" xfId="0" applyFont="1" applyBorder="1" applyAlignment="1">
      <alignment horizontal="center"/>
    </xf>
    <xf numFmtId="0" fontId="16" fillId="27" borderId="182" xfId="0" applyFont="1" applyFill="1" applyBorder="1" applyAlignment="1">
      <alignment horizontal="center"/>
    </xf>
    <xf numFmtId="0" fontId="7" fillId="0" borderId="174" xfId="0" applyFont="1" applyBorder="1" applyAlignment="1">
      <alignment horizontal="center"/>
    </xf>
    <xf numFmtId="0" fontId="23" fillId="35" borderId="199" xfId="0" applyFont="1" applyFill="1" applyBorder="1" applyAlignment="1">
      <alignment horizontal="center"/>
    </xf>
    <xf numFmtId="0" fontId="11" fillId="19" borderId="191" xfId="0" applyFont="1" applyFill="1" applyBorder="1" applyAlignment="1">
      <alignment horizontal="center"/>
    </xf>
    <xf numFmtId="0" fontId="11" fillId="19" borderId="193" xfId="0" applyFont="1" applyFill="1" applyBorder="1" applyAlignment="1">
      <alignment horizontal="center"/>
    </xf>
    <xf numFmtId="0" fontId="46" fillId="19" borderId="194" xfId="0" applyFont="1" applyFill="1" applyBorder="1" applyAlignment="1">
      <alignment horizontal="center"/>
    </xf>
    <xf numFmtId="0" fontId="45" fillId="19" borderId="203" xfId="0" applyFont="1" applyFill="1" applyBorder="1" applyAlignment="1">
      <alignment horizontal="center"/>
    </xf>
    <xf numFmtId="0" fontId="50" fillId="19" borderId="204" xfId="0" applyFont="1" applyFill="1" applyBorder="1" applyAlignment="1">
      <alignment horizontal="center"/>
    </xf>
    <xf numFmtId="0" fontId="7" fillId="0" borderId="0" xfId="0" applyFont="1" applyFill="1" applyBorder="1" applyAlignment="1">
      <alignment horizontal="center"/>
    </xf>
    <xf numFmtId="0" fontId="47" fillId="0" borderId="0" xfId="0" applyFont="1" applyFill="1" applyBorder="1" applyAlignment="1">
      <alignment horizontal="center"/>
    </xf>
    <xf numFmtId="0" fontId="8" fillId="0" borderId="0" xfId="0" applyNumberFormat="1" applyFont="1" applyFill="1" applyBorder="1" applyAlignment="1">
      <alignment horizontal="center"/>
    </xf>
    <xf numFmtId="0" fontId="16" fillId="0" borderId="0" xfId="0" applyFont="1" applyFill="1" applyBorder="1" applyAlignment="1">
      <alignment horizontal="center"/>
    </xf>
    <xf numFmtId="0" fontId="23" fillId="34" borderId="172" xfId="0" applyFont="1" applyFill="1" applyBorder="1" applyAlignment="1">
      <alignment horizontal="center"/>
    </xf>
    <xf numFmtId="0" fontId="25" fillId="0" borderId="206" xfId="0" applyFont="1" applyBorder="1" applyAlignment="1">
      <alignment horizontal="center"/>
    </xf>
    <xf numFmtId="0" fontId="7" fillId="0" borderId="173" xfId="0" applyFont="1" applyBorder="1" applyAlignment="1">
      <alignment horizontal="center"/>
    </xf>
    <xf numFmtId="0" fontId="8" fillId="0" borderId="87" xfId="0" applyFont="1" applyFill="1" applyBorder="1" applyAlignment="1">
      <alignment horizontal="center"/>
    </xf>
    <xf numFmtId="0" fontId="56" fillId="26" borderId="7" xfId="0" applyFont="1" applyFill="1" applyBorder="1" applyAlignment="1">
      <alignment horizontal="center"/>
    </xf>
    <xf numFmtId="0" fontId="9" fillId="8" borderId="208" xfId="0" applyFont="1" applyFill="1" applyBorder="1" applyAlignment="1">
      <alignment horizontal="center"/>
    </xf>
    <xf numFmtId="166" fontId="11" fillId="8" borderId="209" xfId="1" applyNumberFormat="1" applyFont="1" applyFill="1" applyBorder="1" applyAlignment="1">
      <alignment horizontal="center"/>
    </xf>
    <xf numFmtId="0" fontId="11" fillId="8" borderId="209" xfId="0" applyFont="1" applyFill="1" applyBorder="1" applyAlignment="1">
      <alignment horizontal="center"/>
    </xf>
    <xf numFmtId="0" fontId="11" fillId="8" borderId="210" xfId="0" applyFont="1" applyFill="1" applyBorder="1" applyAlignment="1">
      <alignment horizontal="center"/>
    </xf>
    <xf numFmtId="0" fontId="52" fillId="19" borderId="12" xfId="0" applyFont="1" applyFill="1" applyBorder="1" applyAlignment="1">
      <alignment horizontal="center"/>
    </xf>
    <xf numFmtId="0" fontId="25" fillId="0" borderId="207" xfId="0" applyNumberFormat="1" applyFont="1" applyBorder="1" applyAlignment="1">
      <alignment horizontal="center"/>
    </xf>
    <xf numFmtId="0" fontId="25" fillId="0" borderId="72" xfId="0" applyNumberFormat="1" applyFont="1" applyBorder="1" applyAlignment="1">
      <alignment horizontal="center"/>
    </xf>
    <xf numFmtId="0" fontId="25" fillId="0" borderId="73" xfId="0" applyNumberFormat="1" applyFont="1" applyBorder="1" applyAlignment="1">
      <alignment horizontal="center"/>
    </xf>
    <xf numFmtId="0" fontId="52" fillId="29" borderId="214" xfId="0" applyFont="1" applyFill="1" applyBorder="1" applyAlignment="1">
      <alignment horizontal="center"/>
    </xf>
    <xf numFmtId="0" fontId="52" fillId="27" borderId="215" xfId="0" applyFont="1" applyFill="1" applyBorder="1" applyAlignment="1">
      <alignment horizontal="center"/>
    </xf>
    <xf numFmtId="166" fontId="52" fillId="29" borderId="12" xfId="1" applyNumberFormat="1" applyFont="1" applyFill="1" applyBorder="1" applyAlignment="1">
      <alignment horizontal="center"/>
    </xf>
    <xf numFmtId="0" fontId="46" fillId="29" borderId="12" xfId="0" applyFont="1" applyFill="1" applyBorder="1" applyAlignment="1">
      <alignment horizontal="center"/>
    </xf>
    <xf numFmtId="0" fontId="0" fillId="0" borderId="0" xfId="0" applyFill="1" applyBorder="1"/>
    <xf numFmtId="0" fontId="23" fillId="17" borderId="61" xfId="0" applyFont="1" applyFill="1" applyBorder="1" applyAlignment="1">
      <alignment horizontal="center"/>
    </xf>
    <xf numFmtId="0" fontId="25" fillId="0" borderId="224" xfId="0" applyFont="1" applyBorder="1" applyAlignment="1">
      <alignment horizontal="center"/>
    </xf>
    <xf numFmtId="0" fontId="7" fillId="0" borderId="64" xfId="0" applyFont="1" applyBorder="1" applyAlignment="1">
      <alignment horizontal="center"/>
    </xf>
    <xf numFmtId="0" fontId="7" fillId="0" borderId="66" xfId="0" applyFont="1" applyBorder="1" applyAlignment="1">
      <alignment horizontal="center"/>
    </xf>
    <xf numFmtId="0" fontId="25" fillId="0" borderId="226" xfId="0" applyFont="1" applyBorder="1" applyAlignment="1">
      <alignment horizontal="center"/>
    </xf>
    <xf numFmtId="0" fontId="7" fillId="0" borderId="45" xfId="0" applyFont="1" applyBorder="1" applyAlignment="1">
      <alignment horizontal="center"/>
    </xf>
    <xf numFmtId="0" fontId="7" fillId="0" borderId="79" xfId="0" applyFont="1" applyBorder="1" applyAlignment="1">
      <alignment horizontal="center"/>
    </xf>
    <xf numFmtId="0" fontId="0" fillId="0" borderId="0" xfId="0" applyAlignment="1">
      <alignment vertical="center"/>
    </xf>
    <xf numFmtId="0" fontId="15" fillId="0" borderId="0" xfId="0" applyFont="1" applyAlignment="1">
      <alignment horizontal="right" vertical="center"/>
    </xf>
    <xf numFmtId="0" fontId="15" fillId="0" borderId="0" xfId="0" applyFont="1" applyAlignment="1">
      <alignment horizontal="left" vertical="center"/>
    </xf>
    <xf numFmtId="0" fontId="40" fillId="0" borderId="0" xfId="0" applyFont="1" applyAlignment="1">
      <alignment vertical="center"/>
    </xf>
    <xf numFmtId="0" fontId="17" fillId="0" borderId="0" xfId="0" applyFont="1" applyAlignment="1">
      <alignment vertical="center"/>
    </xf>
    <xf numFmtId="0" fontId="16" fillId="0" borderId="0" xfId="0" applyFont="1" applyFill="1" applyAlignment="1">
      <alignment vertical="center"/>
    </xf>
    <xf numFmtId="0" fontId="14" fillId="0" borderId="0" xfId="0" applyFont="1" applyAlignment="1">
      <alignment horizontal="left" vertical="center"/>
    </xf>
    <xf numFmtId="0" fontId="19" fillId="0" borderId="0" xfId="0" applyFont="1" applyFill="1" applyAlignment="1">
      <alignment horizontal="left" vertical="center"/>
    </xf>
    <xf numFmtId="0" fontId="0" fillId="0" borderId="23" xfId="0" applyBorder="1" applyAlignment="1">
      <alignment vertical="center"/>
    </xf>
    <xf numFmtId="0" fontId="0" fillId="0" borderId="24" xfId="0" applyBorder="1" applyAlignment="1">
      <alignment vertical="center"/>
    </xf>
    <xf numFmtId="0" fontId="0" fillId="0" borderId="0" xfId="0" applyFill="1" applyAlignment="1">
      <alignment vertical="center"/>
    </xf>
    <xf numFmtId="0" fontId="0" fillId="0" borderId="0" xfId="0" applyBorder="1" applyAlignment="1">
      <alignment vertical="center"/>
    </xf>
    <xf numFmtId="0" fontId="0" fillId="0" borderId="25" xfId="0" applyBorder="1" applyAlignment="1">
      <alignment vertical="center"/>
    </xf>
    <xf numFmtId="0" fontId="0" fillId="0" borderId="26" xfId="0" applyBorder="1" applyAlignment="1">
      <alignment vertical="center"/>
    </xf>
    <xf numFmtId="0" fontId="26" fillId="0" borderId="0" xfId="0" applyFont="1" applyAlignment="1">
      <alignment vertical="center"/>
    </xf>
    <xf numFmtId="0" fontId="0" fillId="19" borderId="0" xfId="0" applyFill="1" applyAlignment="1">
      <alignment vertical="center"/>
    </xf>
    <xf numFmtId="0" fontId="43" fillId="16" borderId="23" xfId="0" applyFont="1" applyFill="1" applyBorder="1" applyAlignment="1">
      <alignment vertical="center"/>
    </xf>
    <xf numFmtId="0" fontId="43" fillId="16" borderId="0" xfId="0" applyFont="1" applyFill="1" applyBorder="1" applyAlignment="1">
      <alignment vertical="center"/>
    </xf>
    <xf numFmtId="0" fontId="43" fillId="16" borderId="24" xfId="0" applyFont="1" applyFill="1" applyBorder="1" applyAlignment="1">
      <alignment vertical="center"/>
    </xf>
    <xf numFmtId="0" fontId="18" fillId="16" borderId="139" xfId="0" applyFont="1" applyFill="1" applyBorder="1" applyAlignment="1">
      <alignment vertical="center"/>
    </xf>
    <xf numFmtId="0" fontId="43" fillId="16" borderId="140" xfId="0" applyFont="1" applyFill="1" applyBorder="1" applyAlignment="1">
      <alignment vertical="center"/>
    </xf>
    <xf numFmtId="0" fontId="18" fillId="16" borderId="23" xfId="0" applyFont="1" applyFill="1" applyBorder="1" applyAlignment="1">
      <alignment vertical="center"/>
    </xf>
    <xf numFmtId="0" fontId="21" fillId="14" borderId="0" xfId="0" applyFont="1" applyFill="1" applyBorder="1" applyAlignment="1">
      <alignment horizontal="center" vertical="center"/>
    </xf>
    <xf numFmtId="0" fontId="21" fillId="21" borderId="0" xfId="0" applyFont="1" applyFill="1" applyBorder="1" applyAlignment="1">
      <alignment horizontal="center" vertical="center"/>
    </xf>
    <xf numFmtId="0" fontId="21" fillId="17" borderId="0" xfId="0" applyFont="1" applyFill="1" applyBorder="1" applyAlignment="1">
      <alignment horizontal="center" vertical="center"/>
    </xf>
    <xf numFmtId="0" fontId="21" fillId="20" borderId="0" xfId="0" applyFont="1" applyFill="1" applyBorder="1" applyAlignment="1">
      <alignment horizontal="center" vertical="center"/>
    </xf>
    <xf numFmtId="0" fontId="21" fillId="12" borderId="0" xfId="0" applyFont="1" applyFill="1" applyBorder="1" applyAlignment="1">
      <alignment horizontal="center" vertical="center"/>
    </xf>
    <xf numFmtId="0" fontId="43" fillId="36" borderId="0" xfId="0" applyFont="1" applyFill="1" applyBorder="1" applyAlignment="1">
      <alignment horizontal="center" vertical="center"/>
    </xf>
    <xf numFmtId="0" fontId="43" fillId="18" borderId="24" xfId="0" applyFont="1" applyFill="1" applyBorder="1" applyAlignment="1">
      <alignment horizontal="center" vertical="center"/>
    </xf>
    <xf numFmtId="0" fontId="13" fillId="19" borderId="0" xfId="0" applyFont="1" applyFill="1" applyBorder="1" applyAlignment="1">
      <alignment vertical="center"/>
    </xf>
    <xf numFmtId="0" fontId="18" fillId="19" borderId="0" xfId="0" applyFont="1" applyFill="1" applyBorder="1" applyAlignment="1">
      <alignment horizontal="center" vertical="center"/>
    </xf>
    <xf numFmtId="0" fontId="47" fillId="0" borderId="27" xfId="0" applyFont="1" applyBorder="1" applyAlignment="1">
      <alignment horizontal="center" vertical="center"/>
    </xf>
    <xf numFmtId="0" fontId="47" fillId="0" borderId="32" xfId="0" applyFont="1" applyBorder="1" applyAlignment="1">
      <alignment horizontal="center" vertical="center"/>
    </xf>
    <xf numFmtId="0" fontId="15" fillId="0" borderId="0" xfId="0" applyFont="1" applyAlignment="1">
      <alignment vertical="center"/>
    </xf>
    <xf numFmtId="0" fontId="15" fillId="0" borderId="27" xfId="0" applyFont="1" applyBorder="1" applyAlignment="1">
      <alignment horizontal="center" vertical="center"/>
    </xf>
    <xf numFmtId="0" fontId="15" fillId="0" borderId="32" xfId="0" applyFont="1" applyBorder="1" applyAlignment="1">
      <alignment horizontal="center" vertical="center"/>
    </xf>
    <xf numFmtId="0" fontId="15" fillId="0" borderId="0" xfId="0" applyFont="1" applyBorder="1" applyAlignment="1">
      <alignment vertical="center"/>
    </xf>
    <xf numFmtId="0" fontId="15" fillId="25" borderId="27" xfId="0" applyFont="1" applyFill="1" applyBorder="1" applyAlignment="1">
      <alignment horizontal="center" vertical="center"/>
    </xf>
    <xf numFmtId="16" fontId="15" fillId="0" borderId="32" xfId="0" applyNumberFormat="1" applyFont="1" applyBorder="1" applyAlignment="1">
      <alignment horizontal="center" vertical="center"/>
    </xf>
    <xf numFmtId="0" fontId="29" fillId="19" borderId="0" xfId="0" applyFont="1" applyFill="1" applyAlignment="1">
      <alignment horizontal="right" vertical="center"/>
    </xf>
    <xf numFmtId="0" fontId="21" fillId="0" borderId="0" xfId="0" applyFont="1" applyFill="1" applyBorder="1" applyAlignment="1">
      <alignment vertical="center"/>
    </xf>
    <xf numFmtId="0" fontId="21" fillId="14" borderId="37" xfId="0" applyFont="1" applyFill="1" applyBorder="1" applyAlignment="1">
      <alignment horizontal="center" vertical="center"/>
    </xf>
    <xf numFmtId="0" fontId="21" fillId="27" borderId="37" xfId="0" applyFont="1" applyFill="1" applyBorder="1" applyAlignment="1">
      <alignment horizontal="center" vertical="center"/>
    </xf>
    <xf numFmtId="0" fontId="21" fillId="25" borderId="38" xfId="0" applyFont="1" applyFill="1" applyBorder="1" applyAlignment="1">
      <alignment horizontal="center" vertical="center"/>
    </xf>
    <xf numFmtId="0" fontId="21" fillId="0" borderId="0" xfId="0" applyFont="1" applyFill="1" applyBorder="1" applyAlignment="1">
      <alignment horizontal="center" vertical="center"/>
    </xf>
    <xf numFmtId="0" fontId="15" fillId="0" borderId="23" xfId="0" applyFont="1" applyBorder="1" applyAlignment="1">
      <alignment horizontal="right" vertical="center"/>
    </xf>
    <xf numFmtId="0" fontId="15" fillId="0" borderId="33" xfId="0" applyFont="1" applyBorder="1" applyAlignment="1">
      <alignment horizontal="center" vertical="center"/>
    </xf>
    <xf numFmtId="0" fontId="43" fillId="0" borderId="0" xfId="0" applyFont="1" applyFill="1" applyBorder="1" applyAlignment="1">
      <alignment vertical="center"/>
    </xf>
    <xf numFmtId="0" fontId="49" fillId="19" borderId="29" xfId="0" applyFont="1" applyFill="1" applyBorder="1" applyAlignment="1">
      <alignment horizontal="center" vertical="center"/>
    </xf>
    <xf numFmtId="0" fontId="49" fillId="19" borderId="30" xfId="0" applyFont="1" applyFill="1" applyBorder="1" applyAlignment="1">
      <alignment horizontal="center" vertical="center"/>
    </xf>
    <xf numFmtId="0" fontId="49" fillId="19" borderId="31" xfId="0" applyFont="1" applyFill="1" applyBorder="1" applyAlignment="1">
      <alignment horizontal="center" vertical="center"/>
    </xf>
    <xf numFmtId="0" fontId="43" fillId="16" borderId="33" xfId="0" applyFont="1" applyFill="1" applyBorder="1" applyAlignment="1">
      <alignment horizontal="center" vertical="center"/>
    </xf>
    <xf numFmtId="0" fontId="6" fillId="0" borderId="0" xfId="0" applyFont="1" applyFill="1" applyBorder="1" applyAlignment="1">
      <alignment vertical="center"/>
    </xf>
    <xf numFmtId="0" fontId="13" fillId="0" borderId="0" xfId="0" applyFont="1" applyFill="1" applyBorder="1" applyAlignment="1">
      <alignment vertical="center"/>
    </xf>
    <xf numFmtId="0" fontId="16" fillId="19" borderId="0" xfId="0" applyFont="1" applyFill="1" applyBorder="1" applyAlignment="1">
      <alignment vertical="center"/>
    </xf>
    <xf numFmtId="0" fontId="15" fillId="0" borderId="0" xfId="0" applyFont="1" applyFill="1" applyBorder="1" applyAlignment="1">
      <alignment vertical="center"/>
    </xf>
    <xf numFmtId="0" fontId="15" fillId="0" borderId="23" xfId="0" applyFont="1" applyBorder="1" applyAlignment="1">
      <alignment vertical="center"/>
    </xf>
    <xf numFmtId="14" fontId="15" fillId="0" borderId="32" xfId="0" applyNumberFormat="1" applyFont="1" applyBorder="1" applyAlignment="1">
      <alignment horizontal="center" vertical="center"/>
    </xf>
    <xf numFmtId="0" fontId="43" fillId="19" borderId="0" xfId="0" applyFont="1" applyFill="1" applyBorder="1" applyAlignment="1">
      <alignment horizontal="center" vertical="center"/>
    </xf>
    <xf numFmtId="0" fontId="44" fillId="27" borderId="33" xfId="0" applyFont="1" applyFill="1" applyBorder="1" applyAlignment="1">
      <alignment horizontal="center" vertical="center"/>
    </xf>
    <xf numFmtId="0" fontId="44" fillId="0" borderId="0" xfId="0" applyFont="1" applyFill="1" applyBorder="1" applyAlignment="1">
      <alignment vertical="center"/>
    </xf>
    <xf numFmtId="0" fontId="44" fillId="0" borderId="25" xfId="0" applyFont="1" applyFill="1" applyBorder="1" applyAlignment="1">
      <alignment vertical="center"/>
    </xf>
    <xf numFmtId="0" fontId="15" fillId="0" borderId="29" xfId="0" applyFont="1" applyFill="1" applyBorder="1" applyAlignment="1">
      <alignment horizontal="center" vertical="center"/>
    </xf>
    <xf numFmtId="0" fontId="44" fillId="0" borderId="30" xfId="0" applyFont="1" applyFill="1" applyBorder="1" applyAlignment="1">
      <alignment horizontal="center" vertical="center"/>
    </xf>
    <xf numFmtId="14" fontId="44" fillId="0" borderId="31" xfId="0" applyNumberFormat="1" applyFont="1" applyFill="1" applyBorder="1" applyAlignment="1">
      <alignment horizontal="center" vertical="center"/>
    </xf>
    <xf numFmtId="0" fontId="15" fillId="19" borderId="0" xfId="0" applyFont="1" applyFill="1" applyBorder="1" applyAlignment="1">
      <alignment horizontal="center" vertical="center"/>
    </xf>
    <xf numFmtId="0" fontId="42" fillId="0" borderId="0" xfId="0" applyFont="1" applyFill="1" applyBorder="1" applyAlignment="1">
      <alignment vertical="center"/>
    </xf>
    <xf numFmtId="0" fontId="42" fillId="0" borderId="0" xfId="0" applyFont="1" applyFill="1" applyBorder="1" applyAlignment="1">
      <alignment horizontal="center" vertical="center"/>
    </xf>
    <xf numFmtId="0" fontId="15" fillId="0" borderId="30" xfId="0" applyFont="1" applyBorder="1" applyAlignment="1">
      <alignment horizontal="center" vertical="center"/>
    </xf>
    <xf numFmtId="0" fontId="15" fillId="0" borderId="31" xfId="0" applyFont="1" applyBorder="1" applyAlignment="1">
      <alignment horizontal="center" vertical="center"/>
    </xf>
    <xf numFmtId="0" fontId="15" fillId="25" borderId="30" xfId="0" applyFont="1" applyFill="1" applyBorder="1" applyAlignment="1">
      <alignment horizontal="center" vertical="center"/>
    </xf>
    <xf numFmtId="0" fontId="67" fillId="0" borderId="0" xfId="0" applyFont="1" applyFill="1" applyBorder="1" applyAlignment="1">
      <alignment vertical="center"/>
    </xf>
    <xf numFmtId="0" fontId="15" fillId="0" borderId="0" xfId="0" applyFont="1" applyAlignment="1">
      <alignment horizontal="center" vertical="center"/>
    </xf>
    <xf numFmtId="0" fontId="0" fillId="0" borderId="0" xfId="0" applyAlignment="1">
      <alignment horizontal="center" vertical="center"/>
    </xf>
    <xf numFmtId="0" fontId="18" fillId="0" borderId="0" xfId="0" applyFont="1" applyFill="1" applyBorder="1" applyAlignment="1">
      <alignment vertical="center"/>
    </xf>
    <xf numFmtId="0" fontId="18" fillId="16" borderId="21" xfId="0" applyFont="1" applyFill="1" applyBorder="1" applyAlignment="1">
      <alignment horizontal="center" vertical="center"/>
    </xf>
    <xf numFmtId="0" fontId="43" fillId="16" borderId="28" xfId="0" applyFont="1" applyFill="1" applyBorder="1" applyAlignment="1">
      <alignment vertical="center"/>
    </xf>
    <xf numFmtId="0" fontId="43" fillId="16" borderId="22" xfId="0" applyFont="1" applyFill="1" applyBorder="1" applyAlignment="1">
      <alignment horizontal="center" vertical="center"/>
    </xf>
    <xf numFmtId="0" fontId="15" fillId="0" borderId="32" xfId="0" quotePrefix="1" applyFont="1" applyBorder="1" applyAlignment="1">
      <alignment horizontal="center" vertical="center"/>
    </xf>
    <xf numFmtId="0" fontId="13" fillId="16" borderId="21" xfId="0" applyFont="1" applyFill="1" applyBorder="1" applyAlignment="1">
      <alignment horizontal="center" vertical="center"/>
    </xf>
    <xf numFmtId="0" fontId="43" fillId="16" borderId="22" xfId="0" applyFont="1" applyFill="1" applyBorder="1" applyAlignment="1">
      <alignment vertical="center"/>
    </xf>
    <xf numFmtId="0" fontId="20" fillId="0" borderId="0" xfId="0" applyFont="1" applyFill="1" applyBorder="1" applyAlignment="1">
      <alignment vertical="center"/>
    </xf>
    <xf numFmtId="0" fontId="15" fillId="25" borderId="32" xfId="0" applyFont="1" applyFill="1" applyBorder="1" applyAlignment="1">
      <alignment horizontal="center" vertical="center"/>
    </xf>
    <xf numFmtId="0" fontId="15" fillId="19" borderId="33" xfId="0" applyFont="1" applyFill="1" applyBorder="1" applyAlignment="1">
      <alignment horizontal="center" vertical="center"/>
    </xf>
    <xf numFmtId="0" fontId="15" fillId="0" borderId="23" xfId="0" applyFont="1" applyFill="1" applyBorder="1" applyAlignment="1">
      <alignment horizontal="right" vertical="center"/>
    </xf>
    <xf numFmtId="0" fontId="15" fillId="25" borderId="31" xfId="0" applyFont="1" applyFill="1" applyBorder="1" applyAlignment="1">
      <alignment horizontal="center" vertical="center"/>
    </xf>
    <xf numFmtId="0" fontId="0" fillId="0" borderId="27" xfId="0" applyBorder="1" applyAlignment="1">
      <alignment vertical="center"/>
    </xf>
    <xf numFmtId="0" fontId="15" fillId="19" borderId="27" xfId="0" applyFont="1" applyFill="1" applyBorder="1" applyAlignment="1">
      <alignment horizontal="center" vertical="center"/>
    </xf>
    <xf numFmtId="0" fontId="0" fillId="19" borderId="0" xfId="0" applyFill="1" applyBorder="1" applyAlignment="1">
      <alignment vertical="center"/>
    </xf>
    <xf numFmtId="0" fontId="47" fillId="0" borderId="30" xfId="0" applyFont="1" applyBorder="1" applyAlignment="1">
      <alignment horizontal="center" vertical="center"/>
    </xf>
    <xf numFmtId="0" fontId="47" fillId="0" borderId="31" xfId="0" applyFont="1" applyBorder="1" applyAlignment="1">
      <alignment horizontal="center" vertical="center"/>
    </xf>
    <xf numFmtId="0" fontId="0" fillId="19" borderId="27" xfId="0" applyFill="1" applyBorder="1" applyAlignment="1">
      <alignment vertical="center"/>
    </xf>
    <xf numFmtId="0" fontId="15" fillId="0" borderId="25" xfId="0" applyFont="1" applyFill="1" applyBorder="1" applyAlignment="1">
      <alignment horizontal="right" vertical="center"/>
    </xf>
    <xf numFmtId="0" fontId="43" fillId="16" borderId="36" xfId="0" applyFont="1" applyFill="1" applyBorder="1" applyAlignment="1">
      <alignment horizontal="center" vertical="center"/>
    </xf>
    <xf numFmtId="0" fontId="15" fillId="19" borderId="30" xfId="0" applyFont="1" applyFill="1" applyBorder="1" applyAlignment="1">
      <alignment horizontal="center" vertical="center"/>
    </xf>
    <xf numFmtId="0" fontId="0" fillId="19" borderId="30" xfId="0" applyFill="1" applyBorder="1" applyAlignment="1">
      <alignment vertical="center"/>
    </xf>
    <xf numFmtId="0" fontId="15" fillId="19" borderId="36" xfId="0" applyFont="1" applyFill="1" applyBorder="1" applyAlignment="1">
      <alignment horizontal="center" vertical="center"/>
    </xf>
    <xf numFmtId="0" fontId="15" fillId="0" borderId="0" xfId="0" applyFont="1" applyFill="1" applyBorder="1" applyAlignment="1">
      <alignment horizontal="right" vertical="center"/>
    </xf>
    <xf numFmtId="0" fontId="15" fillId="23" borderId="0" xfId="0" applyFont="1" applyFill="1" applyBorder="1" applyAlignment="1">
      <alignment horizontal="center" vertical="center"/>
    </xf>
    <xf numFmtId="0" fontId="0" fillId="0" borderId="0" xfId="0" applyAlignment="1">
      <alignment horizontal="right" vertical="center"/>
    </xf>
    <xf numFmtId="0" fontId="30" fillId="0" borderId="0" xfId="3" applyBorder="1" applyAlignment="1" applyProtection="1">
      <alignment vertical="center"/>
    </xf>
    <xf numFmtId="17" fontId="0" fillId="0" borderId="0" xfId="0" applyNumberFormat="1" applyAlignment="1">
      <alignment vertical="center"/>
    </xf>
    <xf numFmtId="0" fontId="0" fillId="0" borderId="0" xfId="0" applyFill="1" applyBorder="1" applyAlignment="1">
      <alignment vertical="center"/>
    </xf>
    <xf numFmtId="16" fontId="0" fillId="0" borderId="0" xfId="0" applyNumberFormat="1" applyAlignment="1">
      <alignment vertical="center"/>
    </xf>
    <xf numFmtId="0" fontId="37" fillId="0" borderId="0" xfId="0" applyFont="1" applyFill="1" applyBorder="1" applyAlignment="1">
      <alignment vertical="center"/>
    </xf>
    <xf numFmtId="0" fontId="37" fillId="19" borderId="23" xfId="0" applyFont="1" applyFill="1" applyBorder="1" applyAlignment="1">
      <alignment vertical="center"/>
    </xf>
    <xf numFmtId="0" fontId="37" fillId="19" borderId="24" xfId="0" applyFont="1" applyFill="1" applyBorder="1" applyAlignment="1">
      <alignment vertical="center"/>
    </xf>
    <xf numFmtId="0" fontId="21" fillId="19" borderId="23" xfId="0" applyFont="1" applyFill="1" applyBorder="1" applyAlignment="1">
      <alignment horizontal="center" vertical="center"/>
    </xf>
    <xf numFmtId="0" fontId="21" fillId="19" borderId="24" xfId="0" applyFont="1" applyFill="1" applyBorder="1" applyAlignment="1">
      <alignment horizontal="center" vertical="center"/>
    </xf>
    <xf numFmtId="0" fontId="15" fillId="19" borderId="23" xfId="0" applyFont="1" applyFill="1" applyBorder="1" applyAlignment="1">
      <alignment horizontal="center" vertical="center"/>
    </xf>
    <xf numFmtId="0" fontId="15" fillId="19" borderId="24" xfId="0" applyFont="1" applyFill="1" applyBorder="1" applyAlignment="1">
      <alignment horizontal="center" vertical="center"/>
    </xf>
    <xf numFmtId="0" fontId="7" fillId="0" borderId="0" xfId="0" applyFont="1" applyFill="1" applyBorder="1" applyAlignment="1"/>
    <xf numFmtId="0" fontId="11" fillId="19" borderId="242" xfId="0" applyFont="1" applyFill="1" applyBorder="1" applyAlignment="1">
      <alignment horizontal="center"/>
    </xf>
    <xf numFmtId="0" fontId="11" fillId="19" borderId="244" xfId="0" applyFont="1" applyFill="1" applyBorder="1" applyAlignment="1">
      <alignment horizontal="center"/>
    </xf>
    <xf numFmtId="0" fontId="46" fillId="19" borderId="245" xfId="0" applyFont="1" applyFill="1" applyBorder="1" applyAlignment="1">
      <alignment horizontal="center"/>
    </xf>
    <xf numFmtId="0" fontId="45" fillId="19" borderId="247" xfId="0" applyFont="1" applyFill="1" applyBorder="1" applyAlignment="1">
      <alignment horizontal="center"/>
    </xf>
    <xf numFmtId="0" fontId="50" fillId="19" borderId="248" xfId="0" applyFont="1" applyFill="1" applyBorder="1" applyAlignment="1">
      <alignment horizontal="center"/>
    </xf>
    <xf numFmtId="0" fontId="50" fillId="19" borderId="249" xfId="0" applyFont="1" applyFill="1" applyBorder="1" applyAlignment="1">
      <alignment horizontal="center"/>
    </xf>
    <xf numFmtId="0" fontId="44" fillId="33" borderId="0" xfId="0" applyFont="1" applyFill="1" applyBorder="1" applyAlignment="1">
      <alignment horizontal="center" vertical="center" wrapText="1"/>
    </xf>
    <xf numFmtId="0" fontId="44" fillId="19" borderId="29" xfId="0" applyFont="1" applyFill="1" applyBorder="1" applyAlignment="1">
      <alignment horizontal="center" vertical="center"/>
    </xf>
    <xf numFmtId="49" fontId="43" fillId="16" borderId="0" xfId="0" applyNumberFormat="1" applyFont="1" applyFill="1" applyBorder="1" applyAlignment="1">
      <alignment horizontal="center" vertical="center"/>
    </xf>
    <xf numFmtId="0" fontId="44" fillId="19" borderId="252" xfId="0" applyFont="1" applyFill="1" applyBorder="1" applyAlignment="1">
      <alignment horizontal="center" vertical="center"/>
    </xf>
    <xf numFmtId="0" fontId="44" fillId="19" borderId="27" xfId="0" applyFont="1" applyFill="1" applyBorder="1" applyAlignment="1">
      <alignment horizontal="center" vertical="center"/>
    </xf>
    <xf numFmtId="0" fontId="44" fillId="19" borderId="30" xfId="0" applyFont="1" applyFill="1" applyBorder="1" applyAlignment="1">
      <alignment horizontal="center" vertical="center"/>
    </xf>
    <xf numFmtId="0" fontId="44" fillId="33" borderId="252" xfId="0" applyFont="1" applyFill="1" applyBorder="1" applyAlignment="1">
      <alignment horizontal="center" vertical="center" wrapText="1"/>
    </xf>
    <xf numFmtId="0" fontId="44" fillId="0" borderId="32" xfId="0" applyFont="1" applyBorder="1" applyAlignment="1">
      <alignment horizontal="center" vertical="center"/>
    </xf>
    <xf numFmtId="0" fontId="44" fillId="0" borderId="31" xfId="0" applyFont="1" applyBorder="1" applyAlignment="1">
      <alignment horizontal="center" vertical="center"/>
    </xf>
    <xf numFmtId="0" fontId="36" fillId="16" borderId="23" xfId="0" applyFont="1" applyFill="1" applyBorder="1" applyAlignment="1">
      <alignment vertical="center"/>
    </xf>
    <xf numFmtId="0" fontId="74" fillId="0" borderId="0" xfId="0" applyFont="1" applyFill="1" applyBorder="1" applyAlignment="1">
      <alignment horizontal="center"/>
    </xf>
    <xf numFmtId="0" fontId="75" fillId="0" borderId="0" xfId="0" applyFont="1" applyFill="1" applyBorder="1" applyAlignment="1">
      <alignment horizontal="center"/>
    </xf>
    <xf numFmtId="0" fontId="76" fillId="0" borderId="9" xfId="0" applyFont="1" applyBorder="1" applyAlignment="1">
      <alignment horizontal="center"/>
    </xf>
    <xf numFmtId="0" fontId="10" fillId="0" borderId="0" xfId="0" applyFont="1" applyFill="1" applyBorder="1" applyAlignment="1">
      <alignment horizontal="center"/>
    </xf>
    <xf numFmtId="0" fontId="76" fillId="0" borderId="0" xfId="0" applyFont="1" applyFill="1" applyBorder="1" applyAlignment="1">
      <alignment horizontal="center"/>
    </xf>
    <xf numFmtId="0" fontId="32" fillId="0" borderId="0" xfId="0" applyFont="1" applyFill="1" applyBorder="1" applyAlignment="1">
      <alignment horizontal="center"/>
    </xf>
    <xf numFmtId="0" fontId="62" fillId="0" borderId="0" xfId="0" applyFont="1" applyFill="1" applyBorder="1" applyAlignment="1">
      <alignment horizontal="center"/>
    </xf>
    <xf numFmtId="9" fontId="68" fillId="0" borderId="0" xfId="2" applyNumberFormat="1" applyFont="1" applyFill="1" applyBorder="1" applyAlignment="1">
      <alignment horizontal="center"/>
    </xf>
    <xf numFmtId="167" fontId="68" fillId="0" borderId="0" xfId="2" applyNumberFormat="1" applyFont="1" applyFill="1" applyBorder="1" applyAlignment="1">
      <alignment horizontal="center"/>
    </xf>
    <xf numFmtId="9" fontId="73" fillId="0" borderId="0" xfId="0" applyNumberFormat="1" applyFont="1" applyFill="1" applyBorder="1" applyAlignment="1">
      <alignment horizontal="center"/>
    </xf>
    <xf numFmtId="0" fontId="63" fillId="0" borderId="0" xfId="0" applyFont="1" applyFill="1" applyBorder="1" applyAlignment="1">
      <alignment horizontal="center"/>
    </xf>
    <xf numFmtId="0" fontId="34" fillId="0" borderId="0" xfId="0" applyFont="1" applyFill="1" applyBorder="1" applyAlignment="1">
      <alignment horizontal="center"/>
    </xf>
    <xf numFmtId="0" fontId="64" fillId="0" borderId="0" xfId="0" applyFont="1" applyFill="1" applyBorder="1" applyAlignment="1">
      <alignment horizontal="center"/>
    </xf>
    <xf numFmtId="9" fontId="13" fillId="0" borderId="0" xfId="2" applyFont="1" applyFill="1" applyBorder="1" applyAlignment="1">
      <alignment horizontal="center"/>
    </xf>
    <xf numFmtId="9" fontId="16" fillId="0" borderId="0" xfId="2" applyFont="1" applyFill="1" applyBorder="1" applyAlignment="1">
      <alignment horizontal="center"/>
    </xf>
    <xf numFmtId="167" fontId="13" fillId="0" borderId="0" xfId="0" applyNumberFormat="1" applyFont="1" applyFill="1" applyBorder="1" applyAlignment="1">
      <alignment horizontal="center"/>
    </xf>
    <xf numFmtId="9" fontId="13" fillId="0" borderId="0" xfId="0" applyNumberFormat="1" applyFont="1" applyFill="1" applyBorder="1" applyAlignment="1">
      <alignment horizontal="center"/>
    </xf>
    <xf numFmtId="0" fontId="13" fillId="0" borderId="0" xfId="0" applyFont="1" applyFill="1" applyBorder="1"/>
    <xf numFmtId="0" fontId="61" fillId="0" borderId="0" xfId="0" applyFont="1" applyFill="1" applyBorder="1" applyAlignment="1">
      <alignment horizontal="center"/>
    </xf>
    <xf numFmtId="0" fontId="0" fillId="19" borderId="19" xfId="0" applyFill="1" applyBorder="1" applyAlignment="1">
      <alignment horizontal="center"/>
    </xf>
    <xf numFmtId="0" fontId="0" fillId="0" borderId="0" xfId="0" applyFill="1" applyBorder="1" applyAlignment="1"/>
    <xf numFmtId="0" fontId="7" fillId="0" borderId="9" xfId="0" applyFont="1" applyFill="1" applyBorder="1" applyAlignment="1"/>
    <xf numFmtId="0" fontId="0" fillId="0" borderId="0" xfId="0"/>
    <xf numFmtId="168" fontId="55" fillId="0" borderId="0" xfId="1" applyNumberFormat="1" applyFont="1" applyBorder="1" applyAlignment="1">
      <alignment horizontal="center"/>
    </xf>
    <xf numFmtId="0" fontId="28" fillId="0" borderId="9" xfId="0" applyFont="1" applyBorder="1" applyAlignment="1">
      <alignment horizontal="center"/>
    </xf>
    <xf numFmtId="0" fontId="7" fillId="0" borderId="39" xfId="0" applyFont="1" applyBorder="1" applyAlignment="1">
      <alignment horizontal="center"/>
    </xf>
    <xf numFmtId="0" fontId="7" fillId="0" borderId="59" xfId="0" applyFont="1" applyBorder="1" applyAlignment="1">
      <alignment horizontal="center"/>
    </xf>
    <xf numFmtId="49" fontId="7" fillId="0" borderId="58" xfId="0" applyNumberFormat="1" applyFont="1" applyBorder="1" applyAlignment="1">
      <alignment horizontal="center"/>
    </xf>
    <xf numFmtId="49" fontId="7" fillId="0" borderId="60" xfId="0" applyNumberFormat="1" applyFont="1" applyBorder="1" applyAlignment="1">
      <alignment horizontal="center"/>
    </xf>
    <xf numFmtId="169" fontId="53" fillId="0" borderId="0" xfId="0" applyNumberFormat="1" applyFont="1" applyBorder="1" applyAlignment="1">
      <alignment horizontal="center"/>
    </xf>
    <xf numFmtId="0" fontId="7" fillId="0" borderId="117" xfId="0" applyFont="1" applyFill="1" applyBorder="1" applyAlignment="1">
      <alignment horizontal="center"/>
    </xf>
    <xf numFmtId="0" fontId="7" fillId="0" borderId="212" xfId="0" applyFont="1" applyBorder="1" applyAlignment="1">
      <alignment horizontal="center"/>
    </xf>
    <xf numFmtId="0" fontId="11" fillId="0" borderId="0" xfId="0" applyFont="1" applyBorder="1" applyAlignment="1">
      <alignment horizontal="center"/>
    </xf>
    <xf numFmtId="0" fontId="79" fillId="0" borderId="0" xfId="0" applyFont="1" applyBorder="1" applyAlignment="1">
      <alignment horizontal="center"/>
    </xf>
    <xf numFmtId="0" fontId="11" fillId="0" borderId="116" xfId="0" applyFont="1" applyFill="1" applyBorder="1" applyAlignment="1">
      <alignment horizontal="center"/>
    </xf>
    <xf numFmtId="0" fontId="52" fillId="0" borderId="9" xfId="0" applyNumberFormat="1" applyFont="1" applyBorder="1" applyAlignment="1">
      <alignment horizontal="center"/>
    </xf>
    <xf numFmtId="0" fontId="52" fillId="19" borderId="9" xfId="0" applyNumberFormat="1" applyFont="1" applyFill="1" applyBorder="1" applyAlignment="1">
      <alignment horizontal="center"/>
    </xf>
    <xf numFmtId="0" fontId="80" fillId="19" borderId="9" xfId="0" applyNumberFormat="1" applyFont="1" applyFill="1" applyBorder="1" applyAlignment="1">
      <alignment horizontal="center"/>
    </xf>
    <xf numFmtId="0" fontId="52" fillId="19" borderId="128" xfId="0" applyNumberFormat="1" applyFont="1" applyFill="1" applyBorder="1" applyAlignment="1">
      <alignment horizontal="center"/>
    </xf>
    <xf numFmtId="49" fontId="52" fillId="19" borderId="129" xfId="0" applyNumberFormat="1" applyFont="1" applyFill="1" applyBorder="1" applyAlignment="1">
      <alignment horizontal="center"/>
    </xf>
    <xf numFmtId="49" fontId="7" fillId="0" borderId="126" xfId="0" applyNumberFormat="1" applyFont="1" applyBorder="1" applyAlignment="1">
      <alignment horizontal="center"/>
    </xf>
    <xf numFmtId="49" fontId="52" fillId="0" borderId="126" xfId="0" applyNumberFormat="1" applyFont="1" applyBorder="1" applyAlignment="1">
      <alignment horizontal="center"/>
    </xf>
    <xf numFmtId="49" fontId="52" fillId="19" borderId="126" xfId="0" applyNumberFormat="1" applyFont="1" applyFill="1" applyBorder="1" applyAlignment="1">
      <alignment horizontal="center"/>
    </xf>
    <xf numFmtId="0" fontId="81" fillId="0" borderId="9" xfId="0" applyFont="1" applyBorder="1" applyAlignment="1">
      <alignment horizontal="center"/>
    </xf>
    <xf numFmtId="1" fontId="81" fillId="0" borderId="9" xfId="2" applyNumberFormat="1" applyFont="1" applyBorder="1" applyAlignment="1">
      <alignment horizontal="center"/>
    </xf>
    <xf numFmtId="0" fontId="74" fillId="0" borderId="9" xfId="0" applyFont="1" applyBorder="1" applyAlignment="1">
      <alignment horizontal="center"/>
    </xf>
    <xf numFmtId="0" fontId="0" fillId="0" borderId="0" xfId="0" applyAlignment="1">
      <alignment horizontal="center"/>
    </xf>
    <xf numFmtId="0" fontId="79" fillId="0" borderId="0" xfId="0" applyFont="1" applyFill="1" applyBorder="1" applyAlignment="1">
      <alignment horizontal="center"/>
    </xf>
    <xf numFmtId="0" fontId="9" fillId="0" borderId="0" xfId="0" applyFont="1" applyFill="1" applyBorder="1" applyAlignment="1">
      <alignment horizontal="center"/>
    </xf>
    <xf numFmtId="166" fontId="11" fillId="0" borderId="0" xfId="1" applyNumberFormat="1" applyFont="1" applyFill="1" applyBorder="1" applyAlignment="1">
      <alignment horizontal="center"/>
    </xf>
    <xf numFmtId="0" fontId="46" fillId="19" borderId="228" xfId="0" applyFont="1" applyFill="1" applyBorder="1" applyAlignment="1"/>
    <xf numFmtId="0" fontId="46" fillId="19" borderId="221" xfId="0" applyFont="1" applyFill="1" applyBorder="1" applyAlignment="1"/>
    <xf numFmtId="14" fontId="27" fillId="0" borderId="0" xfId="0" applyNumberFormat="1" applyFont="1" applyFill="1" applyBorder="1"/>
    <xf numFmtId="168" fontId="7" fillId="0" borderId="9" xfId="0" applyNumberFormat="1" applyFont="1" applyFill="1" applyBorder="1" applyAlignment="1"/>
    <xf numFmtId="0" fontId="0" fillId="0" borderId="197" xfId="0" applyFill="1" applyBorder="1" applyAlignment="1"/>
    <xf numFmtId="168" fontId="7" fillId="0" borderId="0" xfId="0" applyNumberFormat="1" applyFont="1" applyFill="1" applyBorder="1" applyAlignment="1"/>
    <xf numFmtId="0" fontId="13" fillId="0" borderId="0" xfId="0" applyFont="1" applyFill="1" applyBorder="1" applyAlignment="1"/>
    <xf numFmtId="0" fontId="7" fillId="0" borderId="0" xfId="0" applyFont="1" applyFill="1" applyBorder="1"/>
    <xf numFmtId="0" fontId="72" fillId="0" borderId="0" xfId="0" applyFont="1" applyFill="1" applyBorder="1" applyAlignment="1">
      <alignment vertical="center"/>
    </xf>
    <xf numFmtId="0" fontId="7" fillId="0" borderId="0" xfId="0" applyFont="1" applyFill="1" applyBorder="1" applyAlignment="1">
      <alignment vertical="center"/>
    </xf>
    <xf numFmtId="0" fontId="7" fillId="19" borderId="270" xfId="0" applyFont="1" applyFill="1" applyBorder="1" applyAlignment="1"/>
    <xf numFmtId="0" fontId="46" fillId="19" borderId="33" xfId="0" applyFont="1" applyFill="1" applyBorder="1" applyAlignment="1"/>
    <xf numFmtId="0" fontId="7" fillId="0" borderId="232" xfId="0" applyFont="1" applyBorder="1" applyAlignment="1"/>
    <xf numFmtId="0" fontId="7" fillId="0" borderId="231" xfId="0" applyFont="1" applyBorder="1" applyAlignment="1"/>
    <xf numFmtId="14" fontId="7" fillId="0" borderId="9" xfId="0" applyNumberFormat="1" applyFont="1" applyBorder="1" applyAlignment="1">
      <alignment horizontal="left"/>
    </xf>
    <xf numFmtId="0" fontId="7" fillId="0" borderId="272" xfId="0" applyFont="1" applyBorder="1" applyAlignment="1"/>
    <xf numFmtId="14" fontId="11" fillId="0" borderId="9" xfId="0" applyNumberFormat="1" applyFont="1" applyBorder="1" applyAlignment="1">
      <alignment horizontal="left"/>
    </xf>
    <xf numFmtId="0" fontId="7" fillId="0" borderId="273" xfId="0" applyFont="1" applyBorder="1" applyAlignment="1"/>
    <xf numFmtId="0" fontId="7" fillId="0" borderId="274" xfId="0" applyFont="1" applyBorder="1" applyAlignment="1"/>
    <xf numFmtId="0" fontId="7" fillId="0" borderId="271" xfId="0" applyFont="1" applyBorder="1" applyAlignment="1"/>
    <xf numFmtId="0" fontId="7" fillId="0" borderId="229" xfId="0" applyFont="1" applyBorder="1" applyAlignment="1"/>
    <xf numFmtId="14" fontId="7" fillId="0" borderId="275" xfId="0" applyNumberFormat="1" applyFont="1" applyBorder="1" applyAlignment="1">
      <alignment horizontal="left"/>
    </xf>
    <xf numFmtId="0" fontId="7" fillId="0" borderId="230" xfId="0" applyFont="1" applyBorder="1" applyAlignment="1"/>
    <xf numFmtId="0" fontId="6" fillId="0" borderId="0" xfId="0" applyFont="1" applyFill="1" applyBorder="1" applyAlignment="1"/>
    <xf numFmtId="0" fontId="23" fillId="38" borderId="276" xfId="0" applyFont="1" applyFill="1" applyBorder="1" applyAlignment="1">
      <alignment horizontal="center"/>
    </xf>
    <xf numFmtId="0" fontId="54" fillId="0" borderId="0" xfId="0" applyFont="1" applyFill="1" applyBorder="1" applyAlignment="1">
      <alignment horizontal="right"/>
    </xf>
    <xf numFmtId="0" fontId="52" fillId="0" borderId="9" xfId="0" applyFont="1" applyFill="1" applyBorder="1" applyAlignment="1"/>
    <xf numFmtId="0" fontId="7" fillId="0" borderId="211" xfId="0" applyFont="1" applyBorder="1" applyAlignment="1">
      <alignment horizontal="center"/>
    </xf>
    <xf numFmtId="0" fontId="16" fillId="9" borderId="0" xfId="0" applyFont="1" applyFill="1" applyBorder="1" applyAlignment="1">
      <alignment horizontal="center"/>
    </xf>
    <xf numFmtId="0" fontId="34" fillId="9" borderId="0" xfId="0" applyFont="1" applyFill="1" applyBorder="1" applyAlignment="1">
      <alignment horizontal="center"/>
    </xf>
    <xf numFmtId="0" fontId="64" fillId="9" borderId="0" xfId="0" applyFont="1" applyFill="1" applyBorder="1" applyAlignment="1">
      <alignment horizontal="center"/>
    </xf>
    <xf numFmtId="0" fontId="28" fillId="0" borderId="0" xfId="0" applyFont="1" applyFill="1" applyBorder="1" applyAlignment="1">
      <alignment horizontal="center"/>
    </xf>
    <xf numFmtId="0" fontId="81" fillId="0" borderId="0" xfId="0" applyFont="1" applyFill="1" applyBorder="1" applyAlignment="1">
      <alignment horizontal="center"/>
    </xf>
    <xf numFmtId="1" fontId="82" fillId="0" borderId="0" xfId="2" applyNumberFormat="1" applyFont="1" applyFill="1" applyBorder="1" applyAlignment="1">
      <alignment horizontal="center"/>
    </xf>
    <xf numFmtId="9" fontId="77" fillId="0" borderId="0" xfId="2" applyFont="1" applyFill="1" applyBorder="1" applyAlignment="1">
      <alignment horizontal="center"/>
    </xf>
    <xf numFmtId="1" fontId="82" fillId="0" borderId="10" xfId="2" applyNumberFormat="1" applyFont="1" applyBorder="1" applyAlignment="1">
      <alignment horizontal="center"/>
    </xf>
    <xf numFmtId="0" fontId="10" fillId="11" borderId="40" xfId="0" applyFont="1" applyFill="1" applyBorder="1" applyAlignment="1">
      <alignment horizontal="center"/>
    </xf>
    <xf numFmtId="1" fontId="81" fillId="0" borderId="0" xfId="2" applyNumberFormat="1" applyFont="1" applyFill="1" applyBorder="1" applyAlignment="1">
      <alignment horizontal="center"/>
    </xf>
    <xf numFmtId="1" fontId="82" fillId="0" borderId="0" xfId="0" applyNumberFormat="1" applyFont="1" applyFill="1" applyBorder="1" applyAlignment="1">
      <alignment horizontal="center"/>
    </xf>
    <xf numFmtId="2" fontId="13" fillId="0" borderId="0" xfId="0" applyNumberFormat="1" applyFont="1" applyFill="1" applyBorder="1" applyAlignment="1">
      <alignment horizontal="center"/>
    </xf>
    <xf numFmtId="2" fontId="13" fillId="0" borderId="0" xfId="0" applyNumberFormat="1" applyFont="1" applyFill="1" applyBorder="1"/>
    <xf numFmtId="0" fontId="60" fillId="0" borderId="0" xfId="0" applyFont="1" applyFill="1" applyBorder="1" applyAlignment="1"/>
    <xf numFmtId="2" fontId="13" fillId="0" borderId="0" xfId="0" applyNumberFormat="1" applyFont="1" applyFill="1" applyBorder="1" applyAlignment="1"/>
    <xf numFmtId="0" fontId="31" fillId="0" borderId="9" xfId="0" applyFont="1" applyBorder="1" applyAlignment="1">
      <alignment horizontal="center"/>
    </xf>
    <xf numFmtId="0" fontId="84" fillId="9" borderId="0" xfId="0" applyFont="1" applyFill="1" applyAlignment="1">
      <alignment horizontal="center"/>
    </xf>
    <xf numFmtId="0" fontId="85" fillId="9" borderId="0" xfId="0" applyFont="1" applyFill="1" applyAlignment="1">
      <alignment horizontal="center"/>
    </xf>
    <xf numFmtId="0" fontId="10" fillId="11" borderId="10" xfId="0" applyFont="1" applyFill="1" applyBorder="1" applyAlignment="1">
      <alignment horizontal="center"/>
    </xf>
    <xf numFmtId="0" fontId="62" fillId="0" borderId="10" xfId="0" applyFont="1" applyBorder="1" applyAlignment="1">
      <alignment horizontal="center"/>
    </xf>
    <xf numFmtId="0" fontId="31" fillId="0" borderId="287" xfId="0" applyFont="1" applyBorder="1" applyAlignment="1">
      <alignment horizontal="center"/>
    </xf>
    <xf numFmtId="0" fontId="33" fillId="0" borderId="287" xfId="0" applyFont="1" applyBorder="1" applyAlignment="1">
      <alignment horizontal="center"/>
    </xf>
    <xf numFmtId="0" fontId="16" fillId="9" borderId="185" xfId="0" applyFont="1" applyFill="1" applyBorder="1" applyAlignment="1">
      <alignment horizontal="center"/>
    </xf>
    <xf numFmtId="0" fontId="84" fillId="9" borderId="0" xfId="0" applyFont="1" applyFill="1" applyBorder="1" applyAlignment="1">
      <alignment horizontal="center"/>
    </xf>
    <xf numFmtId="1" fontId="81" fillId="0" borderId="10" xfId="2" applyNumberFormat="1" applyFont="1" applyBorder="1" applyAlignment="1">
      <alignment horizontal="center"/>
    </xf>
    <xf numFmtId="1" fontId="82" fillId="0" borderId="10" xfId="0" applyNumberFormat="1" applyFont="1" applyBorder="1" applyAlignment="1">
      <alignment horizontal="center"/>
    </xf>
    <xf numFmtId="0" fontId="74" fillId="15" borderId="287" xfId="0" applyFont="1" applyFill="1" applyBorder="1" applyAlignment="1">
      <alignment horizontal="center"/>
    </xf>
    <xf numFmtId="0" fontId="74" fillId="3" borderId="9" xfId="0" applyFont="1" applyFill="1" applyBorder="1" applyAlignment="1">
      <alignment horizontal="center"/>
    </xf>
    <xf numFmtId="2" fontId="60" fillId="9" borderId="10" xfId="0" applyNumberFormat="1" applyFont="1" applyFill="1" applyBorder="1" applyAlignment="1">
      <alignment horizontal="center"/>
    </xf>
    <xf numFmtId="2" fontId="60" fillId="9" borderId="12" xfId="0" applyNumberFormat="1" applyFont="1" applyFill="1" applyBorder="1" applyAlignment="1">
      <alignment horizontal="center"/>
    </xf>
    <xf numFmtId="2" fontId="36" fillId="9" borderId="0" xfId="0" applyNumberFormat="1" applyFont="1" applyFill="1"/>
    <xf numFmtId="2" fontId="36" fillId="9" borderId="13" xfId="0" applyNumberFormat="1" applyFont="1" applyFill="1" applyBorder="1"/>
    <xf numFmtId="1" fontId="86" fillId="0" borderId="287" xfId="2" applyNumberFormat="1" applyFont="1" applyBorder="1" applyAlignment="1">
      <alignment horizontal="center"/>
    </xf>
    <xf numFmtId="1" fontId="86" fillId="0" borderId="9" xfId="2" applyNumberFormat="1" applyFont="1" applyBorder="1" applyAlignment="1">
      <alignment horizontal="center"/>
    </xf>
    <xf numFmtId="0" fontId="0" fillId="0" borderId="0" xfId="0" applyAlignment="1">
      <alignment horizontal="center"/>
    </xf>
    <xf numFmtId="0" fontId="7" fillId="8" borderId="0" xfId="0" applyFont="1" applyFill="1" applyBorder="1" applyAlignment="1">
      <alignment vertical="center"/>
    </xf>
    <xf numFmtId="0" fontId="0" fillId="8" borderId="0" xfId="0" applyFill="1" applyBorder="1" applyAlignment="1">
      <alignment vertical="center"/>
    </xf>
    <xf numFmtId="0" fontId="7" fillId="0" borderId="212" xfId="0" applyFont="1" applyBorder="1" applyAlignment="1">
      <alignment horizontal="center" vertical="center"/>
    </xf>
    <xf numFmtId="0" fontId="0" fillId="9" borderId="294" xfId="0" applyFill="1" applyBorder="1"/>
    <xf numFmtId="0" fontId="0" fillId="0" borderId="120" xfId="0" applyBorder="1" applyAlignment="1">
      <alignment horizontal="center"/>
    </xf>
    <xf numFmtId="0" fontId="0" fillId="8" borderId="185" xfId="0" applyFill="1" applyBorder="1" applyAlignment="1">
      <alignment vertical="center"/>
    </xf>
    <xf numFmtId="0" fontId="25" fillId="0" borderId="64" xfId="0" applyFont="1" applyBorder="1" applyAlignment="1">
      <alignment horizontal="center"/>
    </xf>
    <xf numFmtId="0" fontId="0" fillId="41" borderId="305" xfId="0" applyFill="1" applyBorder="1"/>
    <xf numFmtId="0" fontId="0" fillId="41" borderId="306" xfId="0" applyFill="1" applyBorder="1"/>
    <xf numFmtId="0" fontId="25" fillId="41" borderId="64" xfId="0" applyFont="1" applyFill="1" applyBorder="1" applyAlignment="1">
      <alignment horizontal="center"/>
    </xf>
    <xf numFmtId="0" fontId="25" fillId="41" borderId="0" xfId="0" applyFont="1" applyFill="1" applyBorder="1" applyAlignment="1">
      <alignment horizontal="center"/>
    </xf>
    <xf numFmtId="0" fontId="7" fillId="41" borderId="64" xfId="0" applyFont="1" applyFill="1" applyBorder="1" applyAlignment="1">
      <alignment horizontal="center"/>
    </xf>
    <xf numFmtId="0" fontId="7" fillId="41" borderId="0" xfId="0" applyFont="1" applyFill="1" applyBorder="1" applyAlignment="1">
      <alignment horizontal="center"/>
    </xf>
    <xf numFmtId="0" fontId="25" fillId="41" borderId="53" xfId="0" applyFont="1" applyFill="1" applyBorder="1" applyAlignment="1">
      <alignment horizontal="center"/>
    </xf>
    <xf numFmtId="49" fontId="7" fillId="41" borderId="53" xfId="0" applyNumberFormat="1" applyFont="1" applyFill="1" applyBorder="1" applyAlignment="1">
      <alignment horizontal="center"/>
    </xf>
    <xf numFmtId="0" fontId="0" fillId="41" borderId="308" xfId="0" applyFill="1" applyBorder="1"/>
    <xf numFmtId="0" fontId="25" fillId="0" borderId="309" xfId="0" applyFont="1" applyBorder="1" applyAlignment="1">
      <alignment horizontal="center"/>
    </xf>
    <xf numFmtId="0" fontId="25" fillId="41" borderId="310" xfId="0" applyFont="1" applyFill="1" applyBorder="1" applyAlignment="1">
      <alignment horizontal="center"/>
    </xf>
    <xf numFmtId="0" fontId="25" fillId="41" borderId="55" xfId="0" applyFont="1" applyFill="1" applyBorder="1" applyAlignment="1">
      <alignment horizontal="center"/>
    </xf>
    <xf numFmtId="0" fontId="7" fillId="19" borderId="55" xfId="0" applyFont="1" applyFill="1" applyBorder="1" applyAlignment="1">
      <alignment horizontal="center"/>
    </xf>
    <xf numFmtId="0" fontId="47" fillId="19" borderId="55" xfId="0" applyNumberFormat="1" applyFont="1" applyFill="1" applyBorder="1" applyAlignment="1">
      <alignment horizontal="center"/>
    </xf>
    <xf numFmtId="0" fontId="16" fillId="19" borderId="55" xfId="0" applyNumberFormat="1" applyFont="1" applyFill="1" applyBorder="1" applyAlignment="1">
      <alignment horizontal="center"/>
    </xf>
    <xf numFmtId="0" fontId="88" fillId="41" borderId="51" xfId="0" applyFont="1" applyFill="1" applyBorder="1" applyAlignment="1">
      <alignment horizontal="center"/>
    </xf>
    <xf numFmtId="0" fontId="7" fillId="10" borderId="49" xfId="0" applyFont="1" applyFill="1" applyBorder="1" applyAlignment="1">
      <alignment horizontal="center"/>
    </xf>
    <xf numFmtId="0" fontId="87" fillId="41" borderId="49" xfId="0" applyFont="1" applyFill="1" applyBorder="1" applyAlignment="1">
      <alignment horizontal="center"/>
    </xf>
    <xf numFmtId="49" fontId="88" fillId="41" borderId="50" xfId="0" applyNumberFormat="1" applyFont="1" applyFill="1" applyBorder="1" applyAlignment="1">
      <alignment horizontal="center"/>
    </xf>
    <xf numFmtId="0" fontId="7" fillId="23" borderId="52" xfId="0" applyFont="1" applyFill="1" applyBorder="1" applyAlignment="1">
      <alignment horizontal="center"/>
    </xf>
    <xf numFmtId="0" fontId="7" fillId="26" borderId="52" xfId="0" applyFont="1" applyFill="1" applyBorder="1" applyAlignment="1">
      <alignment horizontal="center"/>
    </xf>
    <xf numFmtId="0" fontId="7" fillId="0" borderId="52" xfId="0" applyFont="1" applyFill="1" applyBorder="1" applyAlignment="1">
      <alignment horizontal="center"/>
    </xf>
    <xf numFmtId="0" fontId="7" fillId="30" borderId="52" xfId="0" applyFont="1" applyFill="1" applyBorder="1" applyAlignment="1">
      <alignment horizontal="center"/>
    </xf>
    <xf numFmtId="0" fontId="7" fillId="30" borderId="84" xfId="0" applyFont="1" applyFill="1" applyBorder="1" applyAlignment="1">
      <alignment horizontal="center"/>
    </xf>
    <xf numFmtId="0" fontId="52" fillId="19" borderId="0" xfId="0" applyFont="1" applyFill="1" applyBorder="1" applyAlignment="1">
      <alignment horizontal="center"/>
    </xf>
    <xf numFmtId="0" fontId="47" fillId="10" borderId="49" xfId="0" applyFont="1" applyFill="1" applyBorder="1" applyAlignment="1">
      <alignment horizontal="center"/>
    </xf>
    <xf numFmtId="0" fontId="47" fillId="23" borderId="52" xfId="0" applyFont="1" applyFill="1" applyBorder="1" applyAlignment="1">
      <alignment horizontal="center"/>
    </xf>
    <xf numFmtId="0" fontId="47" fillId="26" borderId="52" xfId="0" applyFont="1" applyFill="1" applyBorder="1" applyAlignment="1">
      <alignment horizontal="center"/>
    </xf>
    <xf numFmtId="0" fontId="47" fillId="0" borderId="52" xfId="0" applyFont="1" applyFill="1" applyBorder="1" applyAlignment="1">
      <alignment horizontal="center"/>
    </xf>
    <xf numFmtId="0" fontId="47" fillId="19" borderId="52" xfId="0" applyFont="1" applyFill="1" applyBorder="1" applyAlignment="1">
      <alignment horizontal="center"/>
    </xf>
    <xf numFmtId="0" fontId="47" fillId="30" borderId="52" xfId="0" applyFont="1" applyFill="1" applyBorder="1" applyAlignment="1">
      <alignment horizontal="center"/>
    </xf>
    <xf numFmtId="0" fontId="47" fillId="30" borderId="84" xfId="0" applyFont="1" applyFill="1" applyBorder="1" applyAlignment="1">
      <alignment horizontal="center"/>
    </xf>
    <xf numFmtId="0" fontId="7" fillId="0" borderId="311" xfId="0" applyFont="1" applyFill="1" applyBorder="1" applyAlignment="1">
      <alignment horizontal="center"/>
    </xf>
    <xf numFmtId="0" fontId="89" fillId="41" borderId="312" xfId="0" applyFont="1" applyFill="1" applyBorder="1" applyAlignment="1">
      <alignment horizontal="center"/>
    </xf>
    <xf numFmtId="0" fontId="89" fillId="41" borderId="313" xfId="0" applyFont="1" applyFill="1" applyBorder="1" applyAlignment="1">
      <alignment horizontal="center"/>
    </xf>
    <xf numFmtId="0" fontId="89" fillId="41" borderId="98" xfId="0" applyFont="1" applyFill="1" applyBorder="1" applyAlignment="1">
      <alignment horizontal="center"/>
    </xf>
    <xf numFmtId="0" fontId="8" fillId="10" borderId="314" xfId="0" applyFont="1" applyFill="1" applyBorder="1" applyAlignment="1">
      <alignment horizontal="center"/>
    </xf>
    <xf numFmtId="0" fontId="8" fillId="23" borderId="86" xfId="0" applyFont="1" applyFill="1" applyBorder="1" applyAlignment="1">
      <alignment horizontal="center"/>
    </xf>
    <xf numFmtId="0" fontId="8" fillId="26" borderId="86" xfId="0" applyFont="1" applyFill="1" applyBorder="1" applyAlignment="1">
      <alignment horizontal="center"/>
    </xf>
    <xf numFmtId="0" fontId="8" fillId="0" borderId="86" xfId="0" applyFont="1" applyFill="1" applyBorder="1" applyAlignment="1">
      <alignment horizontal="center"/>
    </xf>
    <xf numFmtId="0" fontId="8" fillId="19" borderId="86" xfId="0" applyNumberFormat="1" applyFont="1" applyFill="1" applyBorder="1" applyAlignment="1">
      <alignment horizontal="center"/>
    </xf>
    <xf numFmtId="0" fontId="8" fillId="30" borderId="86" xfId="0" applyNumberFormat="1" applyFont="1" applyFill="1" applyBorder="1" applyAlignment="1">
      <alignment horizontal="center"/>
    </xf>
    <xf numFmtId="0" fontId="8" fillId="30" borderId="85" xfId="0" applyNumberFormat="1" applyFont="1" applyFill="1" applyBorder="1" applyAlignment="1">
      <alignment horizontal="center"/>
    </xf>
    <xf numFmtId="0" fontId="52" fillId="26" borderId="213" xfId="0" applyFont="1" applyFill="1" applyBorder="1" applyAlignment="1">
      <alignment horizontal="center"/>
    </xf>
    <xf numFmtId="0" fontId="52" fillId="31" borderId="213" xfId="0" applyFont="1" applyFill="1" applyBorder="1" applyAlignment="1">
      <alignment horizontal="center"/>
    </xf>
    <xf numFmtId="0" fontId="52" fillId="31" borderId="0" xfId="0" applyFont="1" applyFill="1" applyAlignment="1">
      <alignment horizontal="center"/>
    </xf>
    <xf numFmtId="0" fontId="88" fillId="42" borderId="51" xfId="0" applyFont="1" applyFill="1" applyBorder="1" applyAlignment="1">
      <alignment horizontal="center"/>
    </xf>
    <xf numFmtId="0" fontId="89" fillId="42" borderId="312" xfId="0" applyFont="1" applyFill="1" applyBorder="1" applyAlignment="1">
      <alignment horizontal="center"/>
    </xf>
    <xf numFmtId="0" fontId="89" fillId="42" borderId="313" xfId="0" applyFont="1" applyFill="1" applyBorder="1" applyAlignment="1">
      <alignment horizontal="center"/>
    </xf>
    <xf numFmtId="0" fontId="89" fillId="42" borderId="98" xfId="0" applyFont="1" applyFill="1" applyBorder="1" applyAlignment="1">
      <alignment horizontal="center"/>
    </xf>
    <xf numFmtId="0" fontId="87" fillId="42" borderId="49" xfId="0" applyFont="1" applyFill="1" applyBorder="1" applyAlignment="1">
      <alignment horizontal="center"/>
    </xf>
    <xf numFmtId="49" fontId="88" fillId="42" borderId="50" xfId="0" applyNumberFormat="1" applyFont="1" applyFill="1" applyBorder="1" applyAlignment="1">
      <alignment horizontal="center"/>
    </xf>
    <xf numFmtId="0" fontId="0" fillId="42" borderId="305" xfId="0" applyFill="1" applyBorder="1"/>
    <xf numFmtId="0" fontId="0" fillId="42" borderId="306" xfId="0" applyFill="1" applyBorder="1"/>
    <xf numFmtId="0" fontId="0" fillId="42" borderId="308" xfId="0" applyFill="1" applyBorder="1"/>
    <xf numFmtId="0" fontId="25" fillId="42" borderId="64" xfId="0" applyFont="1" applyFill="1" applyBorder="1" applyAlignment="1">
      <alignment horizontal="center"/>
    </xf>
    <xf numFmtId="0" fontId="25" fillId="42" borderId="0" xfId="0" applyFont="1" applyFill="1" applyBorder="1" applyAlignment="1">
      <alignment horizontal="center"/>
    </xf>
    <xf numFmtId="0" fontId="25" fillId="42" borderId="53" xfId="0" applyFont="1" applyFill="1" applyBorder="1" applyAlignment="1">
      <alignment horizontal="center"/>
    </xf>
    <xf numFmtId="0" fontId="7" fillId="42" borderId="64" xfId="0" applyFont="1" applyFill="1" applyBorder="1" applyAlignment="1">
      <alignment horizontal="center"/>
    </xf>
    <xf numFmtId="0" fontId="7" fillId="42" borderId="0" xfId="0" applyFont="1" applyFill="1" applyBorder="1" applyAlignment="1">
      <alignment horizontal="center"/>
    </xf>
    <xf numFmtId="49" fontId="7" fillId="42" borderId="53" xfId="0" applyNumberFormat="1" applyFont="1" applyFill="1" applyBorder="1" applyAlignment="1">
      <alignment horizontal="center"/>
    </xf>
    <xf numFmtId="0" fontId="25" fillId="42" borderId="310" xfId="0" applyFont="1" applyFill="1" applyBorder="1" applyAlignment="1">
      <alignment horizontal="center"/>
    </xf>
    <xf numFmtId="0" fontId="25" fillId="42" borderId="55" xfId="0" applyFont="1" applyFill="1" applyBorder="1" applyAlignment="1">
      <alignment horizontal="center"/>
    </xf>
    <xf numFmtId="0" fontId="25" fillId="42" borderId="56" xfId="0" applyFont="1" applyFill="1" applyBorder="1" applyAlignment="1">
      <alignment horizontal="center"/>
    </xf>
    <xf numFmtId="0" fontId="23" fillId="18" borderId="317" xfId="0" applyFont="1" applyFill="1" applyBorder="1" applyAlignment="1">
      <alignment horizontal="center"/>
    </xf>
    <xf numFmtId="0" fontId="23" fillId="18" borderId="318" xfId="0" applyFont="1" applyFill="1" applyBorder="1" applyAlignment="1">
      <alignment horizontal="center"/>
    </xf>
    <xf numFmtId="0" fontId="11" fillId="19" borderId="89" xfId="0" applyFont="1" applyFill="1" applyBorder="1" applyAlignment="1">
      <alignment horizontal="center"/>
    </xf>
    <xf numFmtId="0" fontId="11" fillId="19" borderId="91" xfId="0" applyFont="1" applyFill="1" applyBorder="1" applyAlignment="1">
      <alignment horizontal="center"/>
    </xf>
    <xf numFmtId="0" fontId="46" fillId="19" borderId="92" xfId="0" applyFont="1" applyFill="1" applyBorder="1" applyAlignment="1">
      <alignment horizontal="center"/>
    </xf>
    <xf numFmtId="0" fontId="45" fillId="19" borderId="319" xfId="0" applyFont="1" applyFill="1" applyBorder="1" applyAlignment="1">
      <alignment horizontal="center"/>
    </xf>
    <xf numFmtId="0" fontId="50" fillId="19" borderId="320" xfId="0" applyFont="1" applyFill="1" applyBorder="1" applyAlignment="1">
      <alignment horizontal="center"/>
    </xf>
    <xf numFmtId="0" fontId="50" fillId="19" borderId="321" xfId="0" applyFont="1" applyFill="1" applyBorder="1" applyAlignment="1">
      <alignment horizontal="center"/>
    </xf>
    <xf numFmtId="0" fontId="11" fillId="0" borderId="0" xfId="0" applyFont="1" applyFill="1" applyBorder="1" applyAlignment="1"/>
    <xf numFmtId="0" fontId="88" fillId="41" borderId="315" xfId="0" applyFont="1" applyFill="1" applyBorder="1" applyAlignment="1">
      <alignment horizontal="center"/>
    </xf>
    <xf numFmtId="0" fontId="0" fillId="25" borderId="305" xfId="0" applyFill="1" applyBorder="1"/>
    <xf numFmtId="0" fontId="0" fillId="25" borderId="306" xfId="0" applyFill="1" applyBorder="1"/>
    <xf numFmtId="0" fontId="25" fillId="25" borderId="64" xfId="0" applyFont="1" applyFill="1" applyBorder="1" applyAlignment="1">
      <alignment horizontal="center"/>
    </xf>
    <xf numFmtId="0" fontId="7" fillId="25" borderId="64" xfId="0" applyFont="1" applyFill="1" applyBorder="1" applyAlignment="1">
      <alignment horizontal="center"/>
    </xf>
    <xf numFmtId="0" fontId="0" fillId="25" borderId="322" xfId="0" applyFill="1" applyBorder="1"/>
    <xf numFmtId="0" fontId="25" fillId="25" borderId="323" xfId="0" applyFont="1" applyFill="1" applyBorder="1" applyAlignment="1">
      <alignment horizontal="center"/>
    </xf>
    <xf numFmtId="0" fontId="25" fillId="0" borderId="324" xfId="0" applyFont="1" applyBorder="1" applyAlignment="1">
      <alignment horizontal="center"/>
    </xf>
    <xf numFmtId="0" fontId="50" fillId="0" borderId="140" xfId="0" applyFont="1" applyBorder="1" applyAlignment="1">
      <alignment horizontal="center"/>
    </xf>
    <xf numFmtId="0" fontId="25" fillId="0" borderId="139" xfId="0" applyFont="1" applyBorder="1" applyAlignment="1">
      <alignment horizontal="center"/>
    </xf>
    <xf numFmtId="0" fontId="47" fillId="30" borderId="165" xfId="0" applyFont="1" applyFill="1" applyBorder="1" applyAlignment="1">
      <alignment horizontal="center"/>
    </xf>
    <xf numFmtId="0" fontId="51" fillId="25" borderId="325" xfId="0" applyFont="1" applyFill="1" applyBorder="1" applyAlignment="1">
      <alignment horizontal="center"/>
    </xf>
    <xf numFmtId="0" fontId="8" fillId="30" borderId="31" xfId="0" applyFont="1" applyFill="1" applyBorder="1" applyAlignment="1">
      <alignment horizontal="center"/>
    </xf>
    <xf numFmtId="0" fontId="0" fillId="0" borderId="0" xfId="0" applyAlignment="1">
      <alignment horizontal="center"/>
    </xf>
    <xf numFmtId="0" fontId="36" fillId="9" borderId="0" xfId="0" applyFont="1" applyFill="1" applyAlignment="1">
      <alignment horizontal="center"/>
    </xf>
    <xf numFmtId="0" fontId="7" fillId="0" borderId="117" xfId="0" applyFont="1" applyBorder="1" applyAlignment="1">
      <alignment horizontal="center"/>
    </xf>
    <xf numFmtId="0" fontId="7" fillId="0" borderId="116" xfId="0" applyFont="1" applyBorder="1" applyAlignment="1">
      <alignment horizontal="center"/>
    </xf>
    <xf numFmtId="0" fontId="0" fillId="0" borderId="0" xfId="0" applyFill="1"/>
    <xf numFmtId="0" fontId="8" fillId="0" borderId="9" xfId="0" applyFont="1" applyFill="1" applyBorder="1" applyAlignment="1">
      <alignment horizontal="center"/>
    </xf>
    <xf numFmtId="0" fontId="74" fillId="0" borderId="9" xfId="0" applyFont="1" applyFill="1" applyBorder="1" applyAlignment="1">
      <alignment horizontal="center"/>
    </xf>
    <xf numFmtId="0" fontId="35" fillId="0" borderId="9" xfId="0" applyFont="1" applyBorder="1" applyAlignment="1">
      <alignment horizontal="center"/>
    </xf>
    <xf numFmtId="0" fontId="60" fillId="9" borderId="0" xfId="0" applyFont="1" applyFill="1" applyBorder="1" applyAlignment="1">
      <alignment horizontal="center"/>
    </xf>
    <xf numFmtId="0" fontId="60" fillId="43" borderId="19" xfId="0" applyFont="1" applyFill="1" applyBorder="1" applyAlignment="1">
      <alignment horizontal="center"/>
    </xf>
    <xf numFmtId="0" fontId="60" fillId="43" borderId="17" xfId="0" applyFont="1" applyFill="1" applyBorder="1" applyAlignment="1">
      <alignment horizontal="center"/>
    </xf>
    <xf numFmtId="0" fontId="60" fillId="43" borderId="290" xfId="0" applyFont="1" applyFill="1" applyBorder="1" applyAlignment="1">
      <alignment horizontal="center"/>
    </xf>
    <xf numFmtId="0" fontId="60" fillId="43" borderId="292" xfId="0" applyFont="1" applyFill="1" applyBorder="1" applyAlignment="1">
      <alignment horizontal="center"/>
    </xf>
    <xf numFmtId="0" fontId="60" fillId="43" borderId="9" xfId="0" applyFont="1" applyFill="1" applyBorder="1" applyAlignment="1">
      <alignment horizontal="center"/>
    </xf>
    <xf numFmtId="0" fontId="51" fillId="9" borderId="9" xfId="0" applyFont="1" applyFill="1" applyBorder="1" applyAlignment="1">
      <alignment horizontal="left"/>
    </xf>
    <xf numFmtId="0" fontId="60" fillId="43" borderId="286" xfId="0" applyFont="1" applyFill="1" applyBorder="1" applyAlignment="1">
      <alignment horizontal="center"/>
    </xf>
    <xf numFmtId="0" fontId="0" fillId="0" borderId="0" xfId="0" applyAlignment="1">
      <alignment horizontal="center"/>
    </xf>
    <xf numFmtId="0" fontId="60" fillId="43" borderId="10" xfId="0" applyFont="1" applyFill="1" applyBorder="1" applyAlignment="1">
      <alignment horizontal="center"/>
    </xf>
    <xf numFmtId="0" fontId="60" fillId="9" borderId="0" xfId="0" applyFont="1" applyFill="1" applyBorder="1"/>
    <xf numFmtId="0" fontId="78" fillId="0" borderId="0" xfId="0" applyFont="1" applyFill="1" applyBorder="1" applyAlignment="1">
      <alignment vertical="center"/>
    </xf>
    <xf numFmtId="0" fontId="15" fillId="0" borderId="0" xfId="0" applyFont="1" applyFill="1" applyBorder="1" applyAlignment="1">
      <alignment horizontal="center"/>
    </xf>
    <xf numFmtId="165" fontId="52" fillId="0" borderId="0" xfId="1" applyFont="1" applyFill="1" applyBorder="1" applyAlignment="1"/>
    <xf numFmtId="0" fontId="0" fillId="0" borderId="0" xfId="0" applyAlignment="1">
      <alignment horizontal="center"/>
    </xf>
    <xf numFmtId="0" fontId="45" fillId="0" borderId="0" xfId="0" applyFont="1" applyFill="1" applyBorder="1" applyAlignment="1">
      <alignment horizontal="center"/>
    </xf>
    <xf numFmtId="0" fontId="0" fillId="22" borderId="75" xfId="0" applyFill="1" applyBorder="1"/>
    <xf numFmtId="0" fontId="6" fillId="22" borderId="75" xfId="0" applyFont="1" applyFill="1" applyBorder="1" applyAlignment="1"/>
    <xf numFmtId="0" fontId="25" fillId="22" borderId="75" xfId="0" applyFont="1" applyFill="1" applyBorder="1" applyAlignment="1">
      <alignment horizontal="center"/>
    </xf>
    <xf numFmtId="49" fontId="7" fillId="22" borderId="75" xfId="0" applyNumberFormat="1" applyFont="1" applyFill="1" applyBorder="1" applyAlignment="1">
      <alignment horizontal="center"/>
    </xf>
    <xf numFmtId="0" fontId="25" fillId="22" borderId="78" xfId="0" applyFont="1" applyFill="1" applyBorder="1" applyAlignment="1">
      <alignment horizontal="center"/>
    </xf>
    <xf numFmtId="0" fontId="7" fillId="0" borderId="333" xfId="0" applyFont="1" applyBorder="1" applyAlignment="1">
      <alignment horizontal="center"/>
    </xf>
    <xf numFmtId="0" fontId="25" fillId="0" borderId="336" xfId="0" applyFont="1" applyBorder="1" applyAlignment="1">
      <alignment horizontal="center"/>
    </xf>
    <xf numFmtId="0" fontId="25" fillId="0" borderId="28" xfId="0" applyFont="1" applyBorder="1" applyAlignment="1">
      <alignment horizontal="center"/>
    </xf>
    <xf numFmtId="0" fontId="0" fillId="17" borderId="0" xfId="0" applyFill="1"/>
    <xf numFmtId="0" fontId="8" fillId="0" borderId="15" xfId="0" applyFont="1" applyBorder="1" applyAlignment="1">
      <alignment horizontal="center"/>
    </xf>
    <xf numFmtId="0" fontId="8" fillId="0" borderId="16" xfId="0" applyFont="1" applyBorder="1" applyAlignment="1">
      <alignment horizontal="center"/>
    </xf>
    <xf numFmtId="0" fontId="36" fillId="45" borderId="9" xfId="0" applyFont="1" applyFill="1" applyBorder="1"/>
    <xf numFmtId="0" fontId="60" fillId="45" borderId="9" xfId="0" applyFont="1" applyFill="1" applyBorder="1" applyAlignment="1">
      <alignment horizontal="center"/>
    </xf>
    <xf numFmtId="0" fontId="60" fillId="45" borderId="262" xfId="0" applyFont="1" applyFill="1" applyBorder="1" applyAlignment="1">
      <alignment horizontal="center"/>
    </xf>
    <xf numFmtId="0" fontId="10" fillId="45" borderId="40" xfId="0" applyFont="1" applyFill="1" applyBorder="1" applyAlignment="1">
      <alignment horizontal="center"/>
    </xf>
    <xf numFmtId="0" fontId="73" fillId="45" borderId="40" xfId="0" applyFont="1" applyFill="1" applyBorder="1" applyAlignment="1">
      <alignment horizontal="center"/>
    </xf>
    <xf numFmtId="0" fontId="73" fillId="45" borderId="259" xfId="0" applyFont="1" applyFill="1" applyBorder="1" applyAlignment="1">
      <alignment horizontal="center"/>
    </xf>
    <xf numFmtId="0" fontId="73" fillId="45" borderId="261" xfId="0" applyFont="1" applyFill="1" applyBorder="1" applyAlignment="1">
      <alignment horizontal="center"/>
    </xf>
    <xf numFmtId="0" fontId="86" fillId="0" borderId="9" xfId="0" applyFont="1" applyBorder="1" applyAlignment="1">
      <alignment horizontal="center"/>
    </xf>
    <xf numFmtId="0" fontId="60" fillId="17" borderId="0" xfId="0" applyFont="1" applyFill="1" applyBorder="1" applyAlignment="1">
      <alignment horizontal="center"/>
    </xf>
    <xf numFmtId="0" fontId="10" fillId="9" borderId="10" xfId="0" applyFont="1" applyFill="1" applyBorder="1" applyAlignment="1">
      <alignment horizontal="center"/>
    </xf>
    <xf numFmtId="0" fontId="10" fillId="17" borderId="0" xfId="0" applyFont="1" applyFill="1" applyBorder="1" applyAlignment="1">
      <alignment horizontal="center"/>
    </xf>
    <xf numFmtId="0" fontId="47" fillId="0" borderId="33" xfId="0" applyFont="1" applyBorder="1" applyAlignment="1">
      <alignment horizontal="center" vertical="center"/>
    </xf>
    <xf numFmtId="0" fontId="47" fillId="0" borderId="36" xfId="0" applyFont="1" applyBorder="1" applyAlignment="1">
      <alignment horizontal="center" vertical="center"/>
    </xf>
    <xf numFmtId="0" fontId="7" fillId="0" borderId="17" xfId="0" applyFont="1" applyBorder="1" applyAlignment="1">
      <alignment horizontal="center"/>
    </xf>
    <xf numFmtId="0" fontId="7" fillId="0" borderId="10" xfId="0" applyFont="1" applyBorder="1" applyAlignment="1">
      <alignment horizontal="center"/>
    </xf>
    <xf numFmtId="0" fontId="74" fillId="15" borderId="287" xfId="0" applyFont="1" applyFill="1" applyBorder="1"/>
    <xf numFmtId="0" fontId="74" fillId="44" borderId="9" xfId="0" applyFont="1" applyFill="1" applyBorder="1"/>
    <xf numFmtId="0" fontId="43" fillId="16" borderId="140" xfId="0" applyFont="1" applyFill="1" applyBorder="1" applyAlignment="1">
      <alignment horizontal="center" vertical="center"/>
    </xf>
    <xf numFmtId="49" fontId="43" fillId="16" borderId="153" xfId="0" applyNumberFormat="1" applyFont="1" applyFill="1" applyBorder="1" applyAlignment="1">
      <alignment horizontal="center" vertical="center"/>
    </xf>
    <xf numFmtId="0" fontId="43" fillId="16" borderId="153" xfId="0" applyFont="1" applyFill="1" applyBorder="1" applyAlignment="1">
      <alignment horizontal="center" vertical="center"/>
    </xf>
    <xf numFmtId="0" fontId="43" fillId="16" borderId="154" xfId="0" applyFont="1" applyFill="1" applyBorder="1" applyAlignment="1">
      <alignment horizontal="center" vertical="center"/>
    </xf>
    <xf numFmtId="0" fontId="6" fillId="24" borderId="89" xfId="0" applyFont="1" applyFill="1" applyBorder="1" applyAlignment="1"/>
    <xf numFmtId="0" fontId="6" fillId="24" borderId="0" xfId="0" applyFont="1" applyFill="1" applyBorder="1" applyAlignment="1"/>
    <xf numFmtId="0" fontId="6" fillId="24" borderId="90" xfId="0" applyFont="1" applyFill="1" applyBorder="1" applyAlignment="1"/>
    <xf numFmtId="0" fontId="25" fillId="24" borderId="89" xfId="0" applyFont="1" applyFill="1" applyBorder="1" applyAlignment="1">
      <alignment horizontal="center"/>
    </xf>
    <xf numFmtId="0" fontId="25" fillId="24" borderId="0" xfId="0" applyFont="1" applyFill="1" applyBorder="1" applyAlignment="1">
      <alignment horizontal="center"/>
    </xf>
    <xf numFmtId="0" fontId="25" fillId="24" borderId="90" xfId="0" applyFont="1" applyFill="1" applyBorder="1" applyAlignment="1">
      <alignment horizontal="center"/>
    </xf>
    <xf numFmtId="0" fontId="7" fillId="24" borderId="89" xfId="0" applyFont="1" applyFill="1" applyBorder="1" applyAlignment="1">
      <alignment horizontal="center"/>
    </xf>
    <xf numFmtId="0" fontId="7" fillId="24" borderId="0" xfId="0" applyFont="1" applyFill="1" applyBorder="1" applyAlignment="1">
      <alignment horizontal="center"/>
    </xf>
    <xf numFmtId="49" fontId="7" fillId="24" borderId="0" xfId="0" applyNumberFormat="1" applyFont="1" applyFill="1" applyBorder="1" applyAlignment="1">
      <alignment horizontal="center"/>
    </xf>
    <xf numFmtId="49" fontId="7" fillId="24" borderId="90" xfId="0" applyNumberFormat="1" applyFont="1" applyFill="1" applyBorder="1" applyAlignment="1">
      <alignment horizontal="center"/>
    </xf>
    <xf numFmtId="0" fontId="25" fillId="24" borderId="92" xfId="0" applyFont="1" applyFill="1" applyBorder="1" applyAlignment="1">
      <alignment horizontal="center"/>
    </xf>
    <xf numFmtId="0" fontId="25" fillId="24" borderId="93" xfId="0" applyFont="1" applyFill="1" applyBorder="1" applyAlignment="1">
      <alignment horizontal="center"/>
    </xf>
    <xf numFmtId="0" fontId="25" fillId="0" borderId="337" xfId="0" applyNumberFormat="1" applyFont="1" applyBorder="1" applyAlignment="1">
      <alignment horizontal="center"/>
    </xf>
    <xf numFmtId="0" fontId="25" fillId="0" borderId="338" xfId="0" applyNumberFormat="1" applyFont="1" applyBorder="1" applyAlignment="1"/>
    <xf numFmtId="0" fontId="25" fillId="0" borderId="90" xfId="0" applyNumberFormat="1" applyFont="1" applyBorder="1" applyAlignment="1">
      <alignment horizontal="center"/>
    </xf>
    <xf numFmtId="0" fontId="7" fillId="0" borderId="109" xfId="0" applyNumberFormat="1" applyFont="1" applyBorder="1" applyAlignment="1">
      <alignment horizontal="center"/>
    </xf>
    <xf numFmtId="49" fontId="7" fillId="0" borderId="110" xfId="0" applyNumberFormat="1" applyFont="1" applyBorder="1" applyAlignment="1">
      <alignment horizontal="center"/>
    </xf>
    <xf numFmtId="0" fontId="7" fillId="0" borderId="339" xfId="0" applyNumberFormat="1" applyFont="1" applyBorder="1" applyAlignment="1">
      <alignment horizontal="center"/>
    </xf>
    <xf numFmtId="49" fontId="7" fillId="0" borderId="341" xfId="0" applyNumberFormat="1" applyFont="1" applyBorder="1" applyAlignment="1">
      <alignment horizontal="center"/>
    </xf>
    <xf numFmtId="0" fontId="23" fillId="0" borderId="0" xfId="0" applyFont="1" applyFill="1" applyBorder="1" applyAlignment="1"/>
    <xf numFmtId="0" fontId="45" fillId="0" borderId="0" xfId="0" applyFont="1" applyFill="1" applyBorder="1" applyAlignment="1"/>
    <xf numFmtId="0" fontId="52" fillId="0" borderId="0" xfId="0" applyNumberFormat="1" applyFont="1" applyFill="1" applyBorder="1" applyAlignment="1"/>
    <xf numFmtId="0" fontId="0" fillId="24" borderId="89" xfId="0" applyFill="1" applyBorder="1"/>
    <xf numFmtId="0" fontId="0" fillId="24" borderId="0" xfId="0" applyFill="1" applyBorder="1"/>
    <xf numFmtId="0" fontId="0" fillId="24" borderId="90" xfId="0" applyFill="1" applyBorder="1"/>
    <xf numFmtId="165" fontId="23" fillId="0" borderId="0" xfId="1" applyFont="1" applyFill="1" applyBorder="1" applyAlignment="1"/>
    <xf numFmtId="0" fontId="8" fillId="0" borderId="30" xfId="0" applyFont="1" applyBorder="1" applyAlignment="1">
      <alignment horizontal="center" vertical="center"/>
    </xf>
    <xf numFmtId="0" fontId="23" fillId="46" borderId="34" xfId="0" applyFont="1" applyFill="1" applyBorder="1" applyAlignment="1">
      <alignment horizontal="center"/>
    </xf>
    <xf numFmtId="0" fontId="23" fillId="46" borderId="113" xfId="0" applyFont="1" applyFill="1" applyBorder="1" applyAlignment="1">
      <alignment horizontal="center"/>
    </xf>
    <xf numFmtId="0" fontId="23" fillId="46" borderId="112" xfId="0" applyFont="1" applyFill="1" applyBorder="1" applyAlignment="1">
      <alignment horizontal="center"/>
    </xf>
    <xf numFmtId="0" fontId="50" fillId="31" borderId="15" xfId="0" applyFont="1" applyFill="1" applyBorder="1" applyAlignment="1">
      <alignment horizontal="center"/>
    </xf>
    <xf numFmtId="0" fontId="50" fillId="31" borderId="19" xfId="0" applyFont="1" applyFill="1" applyBorder="1" applyAlignment="1">
      <alignment horizontal="center"/>
    </xf>
    <xf numFmtId="0" fontId="50" fillId="31" borderId="115" xfId="0" applyFont="1" applyFill="1" applyBorder="1" applyAlignment="1">
      <alignment horizontal="center"/>
    </xf>
    <xf numFmtId="0" fontId="46" fillId="31" borderId="0" xfId="0" applyFont="1" applyFill="1" applyBorder="1" applyAlignment="1">
      <alignment horizontal="center"/>
    </xf>
    <xf numFmtId="0" fontId="46" fillId="31" borderId="259" xfId="0" applyFont="1" applyFill="1" applyBorder="1" applyAlignment="1">
      <alignment horizontal="center"/>
    </xf>
    <xf numFmtId="0" fontId="46" fillId="31" borderId="285" xfId="0" applyFont="1" applyFill="1" applyBorder="1" applyAlignment="1">
      <alignment horizontal="center"/>
    </xf>
    <xf numFmtId="0" fontId="46" fillId="31" borderId="111" xfId="0" applyFont="1" applyFill="1" applyBorder="1" applyAlignment="1">
      <alignment horizontal="center"/>
    </xf>
    <xf numFmtId="0" fontId="49" fillId="14" borderId="33" xfId="0" applyFont="1" applyFill="1" applyBorder="1" applyAlignment="1">
      <alignment horizontal="center" vertical="center"/>
    </xf>
    <xf numFmtId="0" fontId="49" fillId="27" borderId="33" xfId="0" applyFont="1" applyFill="1" applyBorder="1" applyAlignment="1">
      <alignment horizontal="center" vertical="center"/>
    </xf>
    <xf numFmtId="0" fontId="46" fillId="31" borderId="114" xfId="0" applyFont="1" applyFill="1" applyBorder="1" applyAlignment="1">
      <alignment horizontal="center"/>
    </xf>
    <xf numFmtId="0" fontId="15" fillId="19" borderId="0" xfId="0" applyFont="1" applyFill="1" applyAlignment="1">
      <alignment horizontal="right" vertical="center"/>
    </xf>
    <xf numFmtId="0" fontId="43" fillId="16" borderId="30" xfId="0" applyFont="1" applyFill="1" applyBorder="1" applyAlignment="1">
      <alignment horizontal="center" vertical="center"/>
    </xf>
    <xf numFmtId="14" fontId="46" fillId="0" borderId="0" xfId="0" applyNumberFormat="1" applyFont="1" applyBorder="1" applyAlignment="1">
      <alignment horizontal="center"/>
    </xf>
    <xf numFmtId="0" fontId="46" fillId="0" borderId="0" xfId="0" applyFont="1" applyAlignment="1">
      <alignment horizontal="center"/>
    </xf>
    <xf numFmtId="0" fontId="86" fillId="0" borderId="287" xfId="0" applyFont="1" applyBorder="1" applyAlignment="1">
      <alignment horizontal="center"/>
    </xf>
    <xf numFmtId="170" fontId="11" fillId="0" borderId="0" xfId="1" applyNumberFormat="1" applyFont="1" applyFill="1" applyBorder="1" applyAlignment="1">
      <alignment horizontal="center"/>
    </xf>
    <xf numFmtId="49" fontId="7" fillId="0" borderId="105" xfId="0" applyNumberFormat="1" applyFont="1" applyBorder="1" applyAlignment="1">
      <alignment horizontal="center"/>
    </xf>
    <xf numFmtId="49" fontId="7" fillId="0" borderId="108" xfId="0" applyNumberFormat="1" applyFont="1" applyBorder="1" applyAlignment="1">
      <alignment horizontal="center"/>
    </xf>
    <xf numFmtId="14" fontId="7" fillId="0" borderId="118" xfId="0" applyNumberFormat="1" applyFont="1" applyBorder="1" applyAlignment="1">
      <alignment horizontal="center"/>
    </xf>
    <xf numFmtId="0" fontId="52" fillId="26" borderId="0" xfId="0" applyFont="1" applyFill="1" applyAlignment="1">
      <alignment horizontal="center"/>
    </xf>
    <xf numFmtId="1" fontId="33" fillId="0" borderId="287" xfId="0" applyNumberFormat="1" applyFont="1" applyBorder="1" applyAlignment="1">
      <alignment horizontal="center"/>
    </xf>
    <xf numFmtId="1" fontId="32" fillId="0" borderId="9" xfId="0" applyNumberFormat="1" applyFont="1" applyBorder="1" applyAlignment="1">
      <alignment horizontal="center"/>
    </xf>
    <xf numFmtId="1" fontId="62" fillId="0" borderId="10" xfId="0" applyNumberFormat="1" applyFont="1" applyBorder="1" applyAlignment="1">
      <alignment horizontal="center"/>
    </xf>
    <xf numFmtId="49" fontId="7" fillId="0" borderId="39" xfId="0" applyNumberFormat="1" applyFont="1" applyBorder="1" applyAlignment="1">
      <alignment horizontal="center"/>
    </xf>
    <xf numFmtId="49" fontId="7" fillId="19" borderId="39" xfId="0" applyNumberFormat="1" applyFont="1" applyFill="1" applyBorder="1" applyAlignment="1">
      <alignment horizontal="center"/>
    </xf>
    <xf numFmtId="49" fontId="7" fillId="19" borderId="178" xfId="0" applyNumberFormat="1" applyFont="1" applyFill="1" applyBorder="1" applyAlignment="1">
      <alignment horizontal="center"/>
    </xf>
    <xf numFmtId="1" fontId="33" fillId="0" borderId="9" xfId="0" applyNumberFormat="1" applyFont="1" applyBorder="1" applyAlignment="1">
      <alignment horizontal="center"/>
    </xf>
    <xf numFmtId="0" fontId="38" fillId="47" borderId="137" xfId="0" quotePrefix="1" applyFont="1" applyFill="1" applyBorder="1" applyAlignment="1">
      <alignment vertical="center"/>
    </xf>
    <xf numFmtId="0" fontId="38" fillId="47" borderId="121" xfId="0" quotePrefix="1" applyFont="1" applyFill="1" applyBorder="1" applyAlignment="1">
      <alignment vertical="center"/>
    </xf>
    <xf numFmtId="0" fontId="59" fillId="47" borderId="137" xfId="0" applyFont="1" applyFill="1" applyBorder="1" applyAlignment="1">
      <alignment vertical="center"/>
    </xf>
    <xf numFmtId="0" fontId="0" fillId="0" borderId="39" xfId="0" applyBorder="1" applyAlignment="1">
      <alignment horizontal="center"/>
    </xf>
    <xf numFmtId="165" fontId="52" fillId="0" borderId="0" xfId="1" applyFont="1" applyFill="1" applyBorder="1" applyAlignment="1">
      <alignment horizontal="center"/>
    </xf>
    <xf numFmtId="165" fontId="52" fillId="0" borderId="344" xfId="1" applyFont="1" applyFill="1" applyBorder="1" applyAlignment="1">
      <alignment horizontal="center"/>
    </xf>
    <xf numFmtId="0" fontId="27" fillId="0" borderId="0" xfId="0" applyFont="1" applyFill="1" applyBorder="1"/>
    <xf numFmtId="168" fontId="0" fillId="0" borderId="0" xfId="0" applyNumberFormat="1" applyFill="1" applyBorder="1" applyAlignment="1"/>
    <xf numFmtId="0" fontId="0" fillId="47" borderId="119" xfId="0" applyFill="1" applyBorder="1"/>
    <xf numFmtId="0" fontId="13" fillId="47" borderId="293" xfId="0" applyFont="1" applyFill="1" applyBorder="1" applyAlignment="1">
      <alignment horizontal="center"/>
    </xf>
    <xf numFmtId="0" fontId="60" fillId="47" borderId="260" xfId="0" applyFont="1" applyFill="1" applyBorder="1" applyAlignment="1">
      <alignment horizontal="center"/>
    </xf>
    <xf numFmtId="0" fontId="60" fillId="47" borderId="20" xfId="0" applyFont="1" applyFill="1" applyBorder="1" applyAlignment="1">
      <alignment horizontal="center"/>
    </xf>
    <xf numFmtId="0" fontId="0" fillId="47" borderId="294" xfId="0" applyFill="1" applyBorder="1"/>
    <xf numFmtId="0" fontId="10" fillId="47" borderId="268" xfId="0" applyFont="1" applyFill="1" applyBorder="1" applyAlignment="1">
      <alignment horizontal="center"/>
    </xf>
    <xf numFmtId="0" fontId="10" fillId="47" borderId="233" xfId="0" applyFont="1" applyFill="1" applyBorder="1" applyAlignment="1">
      <alignment horizontal="center"/>
    </xf>
    <xf numFmtId="0" fontId="60" fillId="47" borderId="11" xfId="0" applyFont="1" applyFill="1" applyBorder="1" applyAlignment="1">
      <alignment horizontal="center"/>
    </xf>
    <xf numFmtId="0" fontId="60" fillId="47" borderId="267" xfId="0" applyFont="1" applyFill="1" applyBorder="1" applyAlignment="1">
      <alignment horizontal="center"/>
    </xf>
    <xf numFmtId="0" fontId="60" fillId="47" borderId="290" xfId="0" applyFont="1" applyFill="1" applyBorder="1" applyAlignment="1">
      <alignment horizontal="center"/>
    </xf>
    <xf numFmtId="0" fontId="60" fillId="47" borderId="19" xfId="0" applyFont="1" applyFill="1" applyBorder="1" applyAlignment="1">
      <alignment horizontal="center"/>
    </xf>
    <xf numFmtId="0" fontId="60" fillId="47" borderId="17" xfId="0" applyFont="1" applyFill="1" applyBorder="1" applyAlignment="1">
      <alignment horizontal="center"/>
    </xf>
    <xf numFmtId="0" fontId="60" fillId="47" borderId="292" xfId="0" applyFont="1" applyFill="1" applyBorder="1" applyAlignment="1">
      <alignment horizontal="center"/>
    </xf>
    <xf numFmtId="0" fontId="60" fillId="47" borderId="286" xfId="0" applyFont="1" applyFill="1" applyBorder="1" applyAlignment="1">
      <alignment horizontal="center"/>
    </xf>
    <xf numFmtId="0" fontId="60" fillId="47" borderId="9" xfId="0" applyFont="1" applyFill="1" applyBorder="1" applyAlignment="1">
      <alignment horizontal="center"/>
    </xf>
    <xf numFmtId="0" fontId="60" fillId="47" borderId="10" xfId="0" applyFont="1" applyFill="1" applyBorder="1" applyAlignment="1">
      <alignment horizontal="center"/>
    </xf>
    <xf numFmtId="0" fontId="0" fillId="0" borderId="0" xfId="0" applyAlignment="1"/>
    <xf numFmtId="0" fontId="7" fillId="0" borderId="9" xfId="0" applyNumberFormat="1" applyFont="1" applyFill="1" applyBorder="1" applyAlignment="1">
      <alignment horizontal="center"/>
    </xf>
    <xf numFmtId="0" fontId="52" fillId="0" borderId="9" xfId="0" applyNumberFormat="1" applyFont="1" applyFill="1" applyBorder="1" applyAlignment="1">
      <alignment horizontal="center"/>
    </xf>
    <xf numFmtId="0" fontId="80" fillId="0" borderId="9" xfId="0" applyNumberFormat="1" applyFont="1" applyFill="1" applyBorder="1" applyAlignment="1">
      <alignment horizontal="center"/>
    </xf>
    <xf numFmtId="0" fontId="52" fillId="0" borderId="128" xfId="0" applyNumberFormat="1" applyFont="1" applyFill="1" applyBorder="1" applyAlignment="1">
      <alignment horizontal="center"/>
    </xf>
    <xf numFmtId="0" fontId="23" fillId="0" borderId="346" xfId="0" applyFont="1" applyFill="1" applyBorder="1" applyAlignment="1">
      <alignment horizontal="center"/>
    </xf>
    <xf numFmtId="0" fontId="25" fillId="41" borderId="349" xfId="0" applyFont="1" applyFill="1" applyBorder="1" applyAlignment="1">
      <alignment horizontal="center"/>
    </xf>
    <xf numFmtId="0" fontId="25" fillId="0" borderId="348" xfId="0" applyFont="1" applyBorder="1" applyAlignment="1">
      <alignment horizontal="center"/>
    </xf>
    <xf numFmtId="49" fontId="7" fillId="0" borderId="350" xfId="0" applyNumberFormat="1" applyFont="1" applyBorder="1" applyAlignment="1">
      <alignment horizontal="center"/>
    </xf>
    <xf numFmtId="0" fontId="7" fillId="0" borderId="9" xfId="0" applyFont="1" applyFill="1" applyBorder="1" applyAlignment="1">
      <alignment horizontal="center"/>
    </xf>
    <xf numFmtId="49" fontId="7" fillId="19" borderId="0" xfId="0" applyNumberFormat="1" applyFont="1" applyFill="1" applyBorder="1" applyAlignment="1">
      <alignment horizontal="center"/>
    </xf>
    <xf numFmtId="0" fontId="60" fillId="47" borderId="18" xfId="0" applyFont="1" applyFill="1" applyBorder="1" applyAlignment="1">
      <alignment horizontal="center"/>
    </xf>
    <xf numFmtId="0" fontId="60" fillId="47" borderId="15" xfId="0" applyFont="1" applyFill="1" applyBorder="1" applyAlignment="1">
      <alignment horizontal="center"/>
    </xf>
    <xf numFmtId="0" fontId="60" fillId="47" borderId="287" xfId="0" applyFont="1" applyFill="1" applyBorder="1" applyAlignment="1">
      <alignment horizontal="center"/>
    </xf>
    <xf numFmtId="0" fontId="0" fillId="32" borderId="305" xfId="0" applyFill="1" applyBorder="1"/>
    <xf numFmtId="0" fontId="0" fillId="32" borderId="306" xfId="0" applyFill="1" applyBorder="1"/>
    <xf numFmtId="0" fontId="0" fillId="32" borderId="308" xfId="0" applyFill="1" applyBorder="1"/>
    <xf numFmtId="0" fontId="25" fillId="32" borderId="53" xfId="0" applyFont="1" applyFill="1" applyBorder="1" applyAlignment="1">
      <alignment horizontal="center"/>
    </xf>
    <xf numFmtId="0" fontId="25" fillId="32" borderId="310" xfId="0" applyFont="1" applyFill="1" applyBorder="1" applyAlignment="1">
      <alignment horizontal="center"/>
    </xf>
    <xf numFmtId="0" fontId="25" fillId="32" borderId="55" xfId="0" applyFont="1" applyFill="1" applyBorder="1" applyAlignment="1">
      <alignment horizontal="center"/>
    </xf>
    <xf numFmtId="0" fontId="25" fillId="32" borderId="56" xfId="0" applyFont="1" applyFill="1" applyBorder="1" applyAlignment="1">
      <alignment horizontal="center"/>
    </xf>
    <xf numFmtId="0" fontId="88" fillId="32" borderId="315" xfId="0" applyFont="1" applyFill="1" applyBorder="1" applyAlignment="1">
      <alignment horizontal="center"/>
    </xf>
    <xf numFmtId="0" fontId="87" fillId="32" borderId="49" xfId="0" applyFont="1" applyFill="1" applyBorder="1" applyAlignment="1">
      <alignment horizontal="center"/>
    </xf>
    <xf numFmtId="49" fontId="88" fillId="32" borderId="50" xfId="0" applyNumberFormat="1" applyFont="1" applyFill="1" applyBorder="1" applyAlignment="1">
      <alignment horizontal="center"/>
    </xf>
    <xf numFmtId="0" fontId="88" fillId="32" borderId="51" xfId="0" applyFont="1" applyFill="1" applyBorder="1" applyAlignment="1">
      <alignment horizontal="center"/>
    </xf>
    <xf numFmtId="0" fontId="89" fillId="32" borderId="313" xfId="0" applyFont="1" applyFill="1" applyBorder="1" applyAlignment="1">
      <alignment horizontal="center"/>
    </xf>
    <xf numFmtId="0" fontId="7" fillId="0" borderId="345" xfId="0" applyNumberFormat="1" applyFont="1" applyBorder="1" applyAlignment="1">
      <alignment horizontal="center"/>
    </xf>
    <xf numFmtId="0" fontId="72" fillId="0" borderId="351" xfId="0" applyFont="1" applyFill="1" applyBorder="1" applyAlignment="1">
      <alignment vertical="center"/>
    </xf>
    <xf numFmtId="0" fontId="7" fillId="0" borderId="351" xfId="0" applyFont="1" applyFill="1" applyBorder="1" applyAlignment="1">
      <alignment vertical="center"/>
    </xf>
    <xf numFmtId="0" fontId="0" fillId="0" borderId="351" xfId="0" applyFill="1" applyBorder="1" applyAlignment="1"/>
    <xf numFmtId="0" fontId="7" fillId="0" borderId="0" xfId="0" applyFont="1"/>
    <xf numFmtId="0" fontId="7" fillId="0" borderId="0" xfId="0" applyFont="1" applyFill="1"/>
    <xf numFmtId="0" fontId="51" fillId="17" borderId="0" xfId="0" applyFont="1" applyFill="1"/>
    <xf numFmtId="0" fontId="51" fillId="47" borderId="0" xfId="0" applyFont="1" applyFill="1"/>
    <xf numFmtId="0" fontId="91" fillId="0" borderId="0" xfId="0" applyFont="1" applyFill="1"/>
    <xf numFmtId="0" fontId="50" fillId="0" borderId="0" xfId="0" applyFont="1"/>
    <xf numFmtId="0" fontId="50" fillId="17" borderId="0" xfId="0" applyFont="1" applyFill="1"/>
    <xf numFmtId="0" fontId="50" fillId="8" borderId="0" xfId="0" applyFont="1" applyFill="1"/>
    <xf numFmtId="0" fontId="50" fillId="48" borderId="0" xfId="0" applyFont="1" applyFill="1"/>
    <xf numFmtId="0" fontId="51" fillId="49" borderId="0" xfId="0" applyFont="1" applyFill="1"/>
    <xf numFmtId="0" fontId="51" fillId="50" borderId="0" xfId="0" applyFont="1" applyFill="1"/>
    <xf numFmtId="0" fontId="51" fillId="51" borderId="0" xfId="0" applyFont="1" applyFill="1"/>
    <xf numFmtId="0" fontId="92" fillId="0" borderId="0" xfId="0" applyFont="1"/>
    <xf numFmtId="0" fontId="91" fillId="9" borderId="0" xfId="0" applyFont="1" applyFill="1"/>
    <xf numFmtId="0" fontId="93" fillId="9" borderId="0" xfId="0" applyFont="1" applyFill="1"/>
    <xf numFmtId="0" fontId="94" fillId="0" borderId="0" xfId="0" applyFont="1"/>
    <xf numFmtId="0" fontId="91" fillId="0" borderId="0" xfId="0" applyFont="1"/>
    <xf numFmtId="0" fontId="91" fillId="49" borderId="0" xfId="0" applyFont="1" applyFill="1"/>
    <xf numFmtId="0" fontId="92" fillId="17" borderId="0" xfId="0" applyFont="1" applyFill="1"/>
    <xf numFmtId="0" fontId="50" fillId="13" borderId="0" xfId="0" applyFont="1" applyFill="1"/>
    <xf numFmtId="0" fontId="94" fillId="8" borderId="0" xfId="0" applyFont="1" applyFill="1"/>
    <xf numFmtId="0" fontId="93" fillId="51" borderId="0" xfId="0" applyFont="1" applyFill="1"/>
    <xf numFmtId="0" fontId="50" fillId="6" borderId="0" xfId="0" applyFont="1" applyFill="1"/>
    <xf numFmtId="0" fontId="95" fillId="47" borderId="0" xfId="0" applyFont="1" applyFill="1"/>
    <xf numFmtId="0" fontId="92" fillId="19" borderId="0" xfId="0" applyFont="1" applyFill="1"/>
    <xf numFmtId="0" fontId="92" fillId="8" borderId="0" xfId="0" applyFont="1" applyFill="1"/>
    <xf numFmtId="0" fontId="91" fillId="19" borderId="0" xfId="0" applyFont="1" applyFill="1"/>
    <xf numFmtId="0" fontId="69" fillId="9" borderId="0" xfId="0" applyFont="1" applyFill="1"/>
    <xf numFmtId="0" fontId="50" fillId="3" borderId="0" xfId="0" applyFont="1" applyFill="1"/>
    <xf numFmtId="0" fontId="95" fillId="51" borderId="0" xfId="0" applyFont="1" applyFill="1"/>
    <xf numFmtId="0" fontId="50" fillId="52" borderId="0" xfId="0" applyFont="1" applyFill="1"/>
    <xf numFmtId="0" fontId="69" fillId="49" borderId="0" xfId="0" applyFont="1" applyFill="1"/>
    <xf numFmtId="2" fontId="7" fillId="0" borderId="54" xfId="0" applyNumberFormat="1" applyFont="1" applyBorder="1" applyAlignment="1">
      <alignment horizontal="center"/>
    </xf>
    <xf numFmtId="0" fontId="6" fillId="0" borderId="354" xfId="0" applyFont="1" applyFill="1" applyBorder="1" applyAlignment="1">
      <alignment horizontal="center"/>
    </xf>
    <xf numFmtId="0" fontId="0" fillId="0" borderId="357" xfId="0" applyBorder="1"/>
    <xf numFmtId="0" fontId="0" fillId="0" borderId="362" xfId="0" applyFill="1" applyBorder="1" applyAlignment="1"/>
    <xf numFmtId="0" fontId="0" fillId="0" borderId="111" xfId="0" applyBorder="1" applyAlignment="1">
      <alignment horizontal="center"/>
    </xf>
    <xf numFmtId="0" fontId="27" fillId="0" borderId="80" xfId="0" applyFont="1" applyBorder="1"/>
    <xf numFmtId="0" fontId="0" fillId="0" borderId="371" xfId="0" applyFill="1" applyBorder="1"/>
    <xf numFmtId="0" fontId="0" fillId="0" borderId="67" xfId="0" applyFill="1" applyBorder="1"/>
    <xf numFmtId="0" fontId="0" fillId="0" borderId="376" xfId="0" applyFill="1" applyBorder="1" applyAlignment="1"/>
    <xf numFmtId="49" fontId="0" fillId="32" borderId="53" xfId="0" applyNumberFormat="1" applyFont="1" applyFill="1" applyBorder="1" applyAlignment="1">
      <alignment horizontal="center"/>
    </xf>
    <xf numFmtId="0" fontId="6" fillId="0" borderId="379" xfId="0" applyFont="1" applyFill="1" applyBorder="1" applyAlignment="1">
      <alignment horizontal="center"/>
    </xf>
    <xf numFmtId="0" fontId="25" fillId="0" borderId="379" xfId="0" applyFont="1" applyFill="1" applyBorder="1" applyAlignment="1">
      <alignment horizontal="center"/>
    </xf>
    <xf numFmtId="0" fontId="6" fillId="0" borderId="23" xfId="0" applyFont="1" applyFill="1" applyBorder="1" applyAlignment="1">
      <alignment horizontal="center"/>
    </xf>
    <xf numFmtId="0" fontId="25" fillId="0" borderId="23" xfId="0" applyFont="1" applyFill="1" applyBorder="1" applyAlignment="1">
      <alignment horizontal="center"/>
    </xf>
    <xf numFmtId="0" fontId="0" fillId="0" borderId="29" xfId="0" applyBorder="1"/>
    <xf numFmtId="0" fontId="0" fillId="0" borderId="380" xfId="0" applyBorder="1"/>
    <xf numFmtId="0" fontId="46" fillId="0" borderId="381" xfId="0" applyFont="1" applyFill="1" applyBorder="1" applyAlignment="1">
      <alignment horizontal="center"/>
    </xf>
    <xf numFmtId="0" fontId="27" fillId="0" borderId="194" xfId="0" applyFont="1" applyBorder="1"/>
    <xf numFmtId="0" fontId="0" fillId="0" borderId="80" xfId="0" applyBorder="1" applyAlignment="1">
      <alignment horizontal="center"/>
    </xf>
    <xf numFmtId="0" fontId="8" fillId="0" borderId="386" xfId="0" applyNumberFormat="1" applyFont="1" applyFill="1" applyBorder="1" applyAlignment="1">
      <alignment horizontal="center"/>
    </xf>
    <xf numFmtId="0" fontId="0" fillId="0" borderId="387" xfId="0" applyFill="1" applyBorder="1"/>
    <xf numFmtId="0" fontId="50" fillId="2" borderId="0" xfId="0" applyFont="1" applyFill="1"/>
    <xf numFmtId="0" fontId="51" fillId="9" borderId="0" xfId="0" applyFont="1" applyFill="1"/>
    <xf numFmtId="0" fontId="96" fillId="0" borderId="0" xfId="0" applyFont="1"/>
    <xf numFmtId="0" fontId="97" fillId="0" borderId="0" xfId="0" applyFont="1"/>
    <xf numFmtId="0" fontId="98" fillId="0" borderId="0" xfId="0" applyFont="1"/>
    <xf numFmtId="0" fontId="99" fillId="0" borderId="0" xfId="0" applyFont="1"/>
    <xf numFmtId="0" fontId="51" fillId="21" borderId="0" xfId="0" applyFont="1" applyFill="1"/>
    <xf numFmtId="0" fontId="94" fillId="6" borderId="0" xfId="0" applyFont="1" applyFill="1"/>
    <xf numFmtId="0" fontId="51" fillId="53" borderId="0" xfId="0" applyFont="1" applyFill="1"/>
    <xf numFmtId="0" fontId="69" fillId="10" borderId="0" xfId="0" applyFont="1" applyFill="1"/>
    <xf numFmtId="0" fontId="0" fillId="47" borderId="137" xfId="0" applyFill="1" applyBorder="1"/>
    <xf numFmtId="0" fontId="0" fillId="0" borderId="0" xfId="0" applyAlignment="1">
      <alignment horizontal="center"/>
    </xf>
    <xf numFmtId="0" fontId="15" fillId="19" borderId="23" xfId="0" applyFont="1" applyFill="1" applyBorder="1" applyAlignment="1">
      <alignment vertical="center"/>
    </xf>
    <xf numFmtId="0" fontId="15" fillId="19" borderId="0" xfId="0" applyFont="1" applyFill="1" applyBorder="1" applyAlignment="1">
      <alignment vertical="center"/>
    </xf>
    <xf numFmtId="0" fontId="15" fillId="19" borderId="23" xfId="0" applyFont="1" applyFill="1" applyBorder="1" applyAlignment="1">
      <alignment horizontal="left" vertical="center"/>
    </xf>
    <xf numFmtId="0" fontId="15" fillId="0" borderId="0" xfId="0" applyFont="1" applyBorder="1" applyAlignment="1">
      <alignment horizontal="center"/>
    </xf>
    <xf numFmtId="0" fontId="15" fillId="0" borderId="0" xfId="0" applyFont="1" applyBorder="1"/>
    <xf numFmtId="0" fontId="15" fillId="19" borderId="394" xfId="0" applyFont="1" applyFill="1" applyBorder="1" applyAlignment="1">
      <alignment horizontal="center" vertical="center"/>
    </xf>
    <xf numFmtId="0" fontId="15" fillId="19" borderId="166" xfId="0" applyFont="1" applyFill="1" applyBorder="1" applyAlignment="1">
      <alignment horizontal="center" vertical="center"/>
    </xf>
    <xf numFmtId="0" fontId="15" fillId="19" borderId="395" xfId="0" applyFont="1" applyFill="1" applyBorder="1" applyAlignment="1">
      <alignment horizontal="center" vertical="center"/>
    </xf>
    <xf numFmtId="0" fontId="15" fillId="19" borderId="32" xfId="0" applyFont="1" applyFill="1" applyBorder="1" applyAlignment="1">
      <alignment horizontal="center" vertical="center"/>
    </xf>
    <xf numFmtId="14" fontId="15" fillId="19" borderId="32" xfId="0" applyNumberFormat="1" applyFont="1" applyFill="1" applyBorder="1" applyAlignment="1">
      <alignment horizontal="center" vertical="center"/>
    </xf>
    <xf numFmtId="0" fontId="15" fillId="19" borderId="31" xfId="0" applyFont="1" applyFill="1" applyBorder="1" applyAlignment="1">
      <alignment horizontal="center" vertical="center"/>
    </xf>
    <xf numFmtId="0" fontId="43" fillId="16" borderId="325" xfId="0" applyFont="1" applyFill="1" applyBorder="1" applyAlignment="1">
      <alignment vertical="center"/>
    </xf>
    <xf numFmtId="0" fontId="43" fillId="16" borderId="326" xfId="0" applyFont="1" applyFill="1" applyBorder="1" applyAlignment="1">
      <alignment horizontal="center" vertical="center"/>
    </xf>
    <xf numFmtId="0" fontId="43" fillId="16" borderId="327" xfId="0" applyFont="1" applyFill="1" applyBorder="1" applyAlignment="1">
      <alignment horizontal="center" vertical="center"/>
    </xf>
    <xf numFmtId="0" fontId="0" fillId="0" borderId="396" xfId="0" applyBorder="1" applyAlignment="1">
      <alignment horizontal="center" vertical="center"/>
    </xf>
    <xf numFmtId="0" fontId="0" fillId="0" borderId="397" xfId="0" applyBorder="1" applyAlignment="1">
      <alignment horizontal="center"/>
    </xf>
    <xf numFmtId="1" fontId="33" fillId="0" borderId="397" xfId="0" applyNumberFormat="1" applyFont="1" applyBorder="1" applyAlignment="1">
      <alignment horizontal="center"/>
    </xf>
    <xf numFmtId="1" fontId="33" fillId="0" borderId="40" xfId="0" applyNumberFormat="1" applyFont="1" applyBorder="1" applyAlignment="1">
      <alignment horizontal="center"/>
    </xf>
    <xf numFmtId="0" fontId="28" fillId="0" borderId="40" xfId="0" applyFont="1" applyBorder="1" applyAlignment="1">
      <alignment horizontal="center"/>
    </xf>
    <xf numFmtId="0" fontId="76" fillId="0" borderId="40" xfId="0" applyFont="1" applyBorder="1" applyAlignment="1">
      <alignment horizontal="center"/>
    </xf>
    <xf numFmtId="1" fontId="32" fillId="0" borderId="40" xfId="0" applyNumberFormat="1" applyFont="1" applyBorder="1" applyAlignment="1">
      <alignment horizontal="center"/>
    </xf>
    <xf numFmtId="1" fontId="62" fillId="0" borderId="259" xfId="0" applyNumberFormat="1" applyFont="1" applyBorder="1" applyAlignment="1">
      <alignment horizontal="center"/>
    </xf>
    <xf numFmtId="0" fontId="31" fillId="0" borderId="397" xfId="0" applyFont="1" applyBorder="1" applyAlignment="1">
      <alignment horizontal="center"/>
    </xf>
    <xf numFmtId="0" fontId="31" fillId="0" borderId="40" xfId="0" applyFont="1" applyBorder="1" applyAlignment="1">
      <alignment horizontal="center"/>
    </xf>
    <xf numFmtId="0" fontId="81" fillId="0" borderId="40" xfId="0" applyFont="1" applyBorder="1" applyAlignment="1">
      <alignment horizontal="center"/>
    </xf>
    <xf numFmtId="1" fontId="82" fillId="0" borderId="259" xfId="2" applyNumberFormat="1" applyFont="1" applyBorder="1" applyAlignment="1">
      <alignment horizontal="center"/>
    </xf>
    <xf numFmtId="1" fontId="86" fillId="0" borderId="397" xfId="2" applyNumberFormat="1" applyFont="1" applyBorder="1" applyAlignment="1">
      <alignment horizontal="center"/>
    </xf>
    <xf numFmtId="1" fontId="86" fillId="0" borderId="40" xfId="2" applyNumberFormat="1" applyFont="1" applyBorder="1" applyAlignment="1">
      <alignment horizontal="center"/>
    </xf>
    <xf numFmtId="1" fontId="81" fillId="0" borderId="40" xfId="2" applyNumberFormat="1" applyFont="1" applyBorder="1" applyAlignment="1">
      <alignment horizontal="center"/>
    </xf>
    <xf numFmtId="1" fontId="81" fillId="0" borderId="259" xfId="2" applyNumberFormat="1" applyFont="1" applyBorder="1" applyAlignment="1">
      <alignment horizontal="center"/>
    </xf>
    <xf numFmtId="1" fontId="82" fillId="0" borderId="259" xfId="0" applyNumberFormat="1" applyFont="1" applyBorder="1" applyAlignment="1">
      <alignment horizontal="center"/>
    </xf>
    <xf numFmtId="0" fontId="74" fillId="15" borderId="397" xfId="0" applyFont="1" applyFill="1" applyBorder="1" applyAlignment="1">
      <alignment horizontal="center"/>
    </xf>
    <xf numFmtId="0" fontId="74" fillId="3" borderId="40" xfId="0" applyFont="1" applyFill="1" applyBorder="1" applyAlignment="1">
      <alignment horizontal="center"/>
    </xf>
    <xf numFmtId="2" fontId="60" fillId="9" borderId="259" xfId="0" applyNumberFormat="1" applyFont="1" applyFill="1" applyBorder="1" applyAlignment="1">
      <alignment horizontal="center"/>
    </xf>
    <xf numFmtId="0" fontId="27" fillId="0" borderId="0" xfId="0" applyFont="1" applyFill="1" applyBorder="1" applyAlignment="1">
      <alignment vertical="center"/>
    </xf>
    <xf numFmtId="0" fontId="100" fillId="0" borderId="0" xfId="0" applyFont="1" applyFill="1" applyBorder="1" applyAlignment="1">
      <alignment horizontal="center"/>
    </xf>
    <xf numFmtId="2" fontId="100" fillId="0" borderId="0" xfId="0" applyNumberFormat="1" applyFont="1" applyFill="1" applyBorder="1"/>
    <xf numFmtId="0" fontId="31" fillId="0" borderId="0" xfId="0" applyFont="1" applyFill="1" applyBorder="1" applyAlignment="1">
      <alignment horizontal="center"/>
    </xf>
    <xf numFmtId="2" fontId="27" fillId="0" borderId="0" xfId="0" applyNumberFormat="1" applyFont="1" applyFill="1" applyBorder="1" applyAlignment="1"/>
    <xf numFmtId="0" fontId="78" fillId="0" borderId="0" xfId="0" applyFont="1" applyFill="1" applyBorder="1" applyAlignment="1">
      <alignment horizontal="center"/>
    </xf>
    <xf numFmtId="0" fontId="31" fillId="0" borderId="0" xfId="0" applyFont="1" applyFill="1" applyBorder="1" applyAlignment="1"/>
    <xf numFmtId="0" fontId="60" fillId="47" borderId="398" xfId="0" applyFont="1" applyFill="1" applyBorder="1" applyAlignment="1">
      <alignment horizontal="center"/>
    </xf>
    <xf numFmtId="0" fontId="8" fillId="0" borderId="9" xfId="0" applyFont="1" applyBorder="1"/>
    <xf numFmtId="0" fontId="8" fillId="0" borderId="392" xfId="0" applyFont="1" applyBorder="1"/>
    <xf numFmtId="0" fontId="49" fillId="25" borderId="33" xfId="0" applyFont="1" applyFill="1" applyBorder="1" applyAlignment="1">
      <alignment horizontal="center" vertical="center"/>
    </xf>
    <xf numFmtId="0" fontId="44" fillId="25" borderId="33" xfId="0" applyFont="1" applyFill="1" applyBorder="1" applyAlignment="1">
      <alignment horizontal="center" vertical="center"/>
    </xf>
    <xf numFmtId="0" fontId="0" fillId="0" borderId="0" xfId="0" applyAlignment="1">
      <alignment horizontal="center"/>
    </xf>
    <xf numFmtId="0" fontId="46" fillId="0" borderId="0" xfId="0" applyFont="1" applyBorder="1" applyAlignment="1">
      <alignment horizontal="center"/>
    </xf>
    <xf numFmtId="0" fontId="8" fillId="0" borderId="400" xfId="0" applyFont="1" applyBorder="1"/>
    <xf numFmtId="10" fontId="8" fillId="0" borderId="400" xfId="0" applyNumberFormat="1" applyFont="1" applyBorder="1"/>
    <xf numFmtId="0" fontId="8" fillId="0" borderId="399" xfId="0" applyFont="1" applyBorder="1"/>
    <xf numFmtId="0" fontId="8" fillId="0" borderId="401" xfId="0" applyFont="1" applyBorder="1"/>
    <xf numFmtId="0" fontId="52" fillId="29" borderId="402" xfId="0" applyFont="1" applyFill="1" applyBorder="1" applyAlignment="1">
      <alignment horizontal="center"/>
    </xf>
    <xf numFmtId="0" fontId="46" fillId="29" borderId="402" xfId="0" applyFont="1" applyFill="1" applyBorder="1" applyAlignment="1">
      <alignment horizontal="center"/>
    </xf>
    <xf numFmtId="0" fontId="46" fillId="0" borderId="403" xfId="0" applyFont="1" applyFill="1" applyBorder="1" applyAlignment="1">
      <alignment horizontal="center"/>
    </xf>
    <xf numFmtId="0" fontId="46" fillId="0" borderId="404" xfId="0" applyFont="1" applyFill="1" applyBorder="1" applyAlignment="1">
      <alignment horizontal="center"/>
    </xf>
    <xf numFmtId="0" fontId="50" fillId="0" borderId="406" xfId="0" applyFont="1" applyFill="1" applyBorder="1" applyAlignment="1">
      <alignment horizontal="center"/>
    </xf>
    <xf numFmtId="0" fontId="50" fillId="0" borderId="407" xfId="0" applyFont="1" applyFill="1" applyBorder="1" applyAlignment="1">
      <alignment horizontal="center"/>
    </xf>
    <xf numFmtId="0" fontId="0" fillId="0" borderId="75" xfId="0" applyFill="1" applyBorder="1" applyAlignment="1"/>
    <xf numFmtId="0" fontId="46" fillId="0" borderId="408" xfId="0" applyFont="1" applyFill="1" applyBorder="1" applyAlignment="1">
      <alignment horizontal="center"/>
    </xf>
    <xf numFmtId="0" fontId="46" fillId="0" borderId="409" xfId="0" applyFont="1" applyFill="1" applyBorder="1" applyAlignment="1">
      <alignment horizontal="center"/>
    </xf>
    <xf numFmtId="0" fontId="50" fillId="0" borderId="410" xfId="0" applyFont="1" applyFill="1" applyBorder="1" applyAlignment="1">
      <alignment horizontal="center"/>
    </xf>
    <xf numFmtId="0" fontId="46" fillId="0" borderId="75" xfId="0" applyFont="1" applyFill="1" applyBorder="1" applyAlignment="1">
      <alignment horizontal="center"/>
    </xf>
    <xf numFmtId="0" fontId="46" fillId="0" borderId="78" xfId="0" applyFont="1" applyFill="1" applyBorder="1" applyAlignment="1">
      <alignment horizontal="center"/>
    </xf>
    <xf numFmtId="0" fontId="23" fillId="20" borderId="411" xfId="0" applyFont="1" applyFill="1" applyBorder="1" applyAlignment="1">
      <alignment horizontal="center"/>
    </xf>
    <xf numFmtId="0" fontId="101" fillId="47" borderId="137" xfId="0" applyFont="1" applyFill="1" applyBorder="1" applyAlignment="1">
      <alignment horizontal="center" vertical="center"/>
    </xf>
    <xf numFmtId="0" fontId="101" fillId="47" borderId="137" xfId="0" quotePrefix="1" applyFont="1" applyFill="1" applyBorder="1" applyAlignment="1">
      <alignment vertical="center"/>
    </xf>
    <xf numFmtId="0" fontId="101" fillId="47" borderId="121" xfId="0" quotePrefix="1" applyFont="1" applyFill="1" applyBorder="1" applyAlignment="1">
      <alignment vertical="center"/>
    </xf>
    <xf numFmtId="0" fontId="102" fillId="47" borderId="119" xfId="0" applyFont="1" applyFill="1" applyBorder="1" applyAlignment="1">
      <alignment horizontal="center"/>
    </xf>
    <xf numFmtId="0" fontId="27" fillId="0" borderId="414" xfId="0" applyFont="1" applyBorder="1"/>
    <xf numFmtId="0" fontId="46" fillId="0" borderId="111" xfId="0" applyFont="1" applyFill="1" applyBorder="1" applyAlignment="1">
      <alignment horizontal="center"/>
    </xf>
    <xf numFmtId="0" fontId="0" fillId="0" borderId="415" xfId="0" applyBorder="1"/>
    <xf numFmtId="0" fontId="88" fillId="42" borderId="315" xfId="0" applyFont="1" applyFill="1" applyBorder="1" applyAlignment="1">
      <alignment horizontal="center"/>
    </xf>
    <xf numFmtId="0" fontId="27" fillId="0" borderId="418" xfId="0" applyFont="1" applyBorder="1"/>
    <xf numFmtId="0" fontId="0" fillId="0" borderId="418" xfId="0" applyBorder="1"/>
    <xf numFmtId="0" fontId="56" fillId="26" borderId="4" xfId="0" applyFont="1" applyFill="1" applyBorder="1" applyAlignment="1">
      <alignment horizontal="center"/>
    </xf>
    <xf numFmtId="0" fontId="56" fillId="26" borderId="5" xfId="0" applyFont="1" applyFill="1" applyBorder="1" applyAlignment="1">
      <alignment horizontal="center"/>
    </xf>
    <xf numFmtId="0" fontId="56" fillId="26" borderId="6" xfId="0" applyFont="1" applyFill="1" applyBorder="1" applyAlignment="1">
      <alignment horizontal="center"/>
    </xf>
    <xf numFmtId="0" fontId="56" fillId="26" borderId="8" xfId="0" applyFont="1" applyFill="1" applyBorder="1" applyAlignment="1">
      <alignment horizontal="center"/>
    </xf>
    <xf numFmtId="0" fontId="0" fillId="0" borderId="0" xfId="0"/>
    <xf numFmtId="0" fontId="5" fillId="0" borderId="0" xfId="0" applyFont="1" applyAlignment="1">
      <alignment horizontal="center"/>
    </xf>
    <xf numFmtId="0" fontId="7" fillId="0" borderId="9" xfId="0" applyFont="1" applyBorder="1" applyAlignment="1">
      <alignment horizontal="center"/>
    </xf>
    <xf numFmtId="49" fontId="7" fillId="0" borderId="0" xfId="0" applyNumberFormat="1" applyFont="1" applyBorder="1" applyAlignment="1">
      <alignment horizontal="center"/>
    </xf>
    <xf numFmtId="0" fontId="7" fillId="0" borderId="0" xfId="0" applyFont="1" applyFill="1" applyBorder="1" applyAlignment="1">
      <alignment horizontal="right"/>
    </xf>
    <xf numFmtId="0" fontId="0" fillId="0" borderId="0" xfId="0" applyBorder="1"/>
    <xf numFmtId="0" fontId="0" fillId="19" borderId="9" xfId="0" applyFill="1" applyBorder="1" applyAlignment="1">
      <alignment horizontal="center"/>
    </xf>
    <xf numFmtId="0" fontId="7" fillId="0" borderId="47" xfId="0" applyFont="1" applyBorder="1" applyAlignment="1">
      <alignment horizontal="center"/>
    </xf>
    <xf numFmtId="49" fontId="7" fillId="0" borderId="48" xfId="0" applyNumberFormat="1" applyFont="1" applyBorder="1" applyAlignment="1">
      <alignment horizontal="center"/>
    </xf>
    <xf numFmtId="0" fontId="5" fillId="26" borderId="0" xfId="0" applyFont="1" applyFill="1" applyBorder="1" applyAlignment="1">
      <alignment horizontal="center"/>
    </xf>
    <xf numFmtId="0" fontId="5" fillId="26" borderId="4" xfId="0" applyFont="1" applyFill="1" applyBorder="1" applyAlignment="1">
      <alignment horizontal="center"/>
    </xf>
    <xf numFmtId="0" fontId="5" fillId="26" borderId="5" xfId="0" applyFont="1" applyFill="1" applyBorder="1" applyAlignment="1">
      <alignment horizontal="center"/>
    </xf>
    <xf numFmtId="0" fontId="5" fillId="26" borderId="1" xfId="0" applyFont="1" applyFill="1" applyBorder="1" applyAlignment="1">
      <alignment horizontal="center"/>
    </xf>
    <xf numFmtId="0" fontId="5" fillId="26" borderId="2" xfId="0" applyFont="1" applyFill="1" applyBorder="1" applyAlignment="1">
      <alignment horizontal="center"/>
    </xf>
    <xf numFmtId="0" fontId="5" fillId="26" borderId="3" xfId="0" applyFont="1" applyFill="1" applyBorder="1" applyAlignment="1">
      <alignment horizontal="center"/>
    </xf>
    <xf numFmtId="0" fontId="25" fillId="19" borderId="0" xfId="0" applyFont="1" applyFill="1" applyBorder="1" applyAlignment="1">
      <alignment horizontal="center"/>
    </xf>
    <xf numFmtId="0" fontId="25" fillId="0" borderId="0" xfId="0" applyNumberFormat="1" applyFont="1" applyBorder="1" applyAlignment="1">
      <alignment horizontal="center"/>
    </xf>
    <xf numFmtId="0" fontId="7" fillId="0" borderId="0" xfId="0" applyFont="1" applyBorder="1" applyAlignment="1">
      <alignment horizontal="right"/>
    </xf>
    <xf numFmtId="0" fontId="7" fillId="19" borderId="0" xfId="0" applyFont="1" applyFill="1" applyBorder="1" applyAlignment="1">
      <alignment horizontal="center"/>
    </xf>
    <xf numFmtId="0" fontId="50" fillId="19" borderId="0" xfId="0" applyFont="1" applyFill="1" applyBorder="1" applyAlignment="1">
      <alignment horizontal="center"/>
    </xf>
    <xf numFmtId="0" fontId="51" fillId="19" borderId="0" xfId="0" applyFont="1" applyFill="1" applyBorder="1" applyAlignment="1">
      <alignment horizontal="center"/>
    </xf>
    <xf numFmtId="0" fontId="7" fillId="0" borderId="101" xfId="0" applyFont="1" applyBorder="1" applyAlignment="1">
      <alignment horizontal="center"/>
    </xf>
    <xf numFmtId="0" fontId="7" fillId="0" borderId="102" xfId="0" applyFont="1" applyBorder="1" applyAlignment="1">
      <alignment horizontal="center"/>
    </xf>
    <xf numFmtId="49" fontId="7" fillId="0" borderId="103" xfId="0" applyNumberFormat="1" applyFont="1" applyBorder="1" applyAlignment="1">
      <alignment horizontal="center"/>
    </xf>
    <xf numFmtId="0" fontId="7" fillId="0" borderId="0" xfId="0" applyNumberFormat="1" applyFont="1" applyBorder="1" applyAlignment="1">
      <alignment horizontal="center"/>
    </xf>
    <xf numFmtId="0" fontId="7" fillId="0" borderId="104" xfId="0" applyNumberFormat="1" applyFont="1" applyBorder="1" applyAlignment="1">
      <alignment horizontal="center"/>
    </xf>
    <xf numFmtId="0" fontId="7" fillId="0" borderId="106" xfId="0" applyNumberFormat="1" applyFont="1" applyBorder="1" applyAlignment="1">
      <alignment horizontal="center"/>
    </xf>
    <xf numFmtId="0" fontId="7" fillId="0" borderId="107" xfId="0" applyNumberFormat="1" applyFont="1" applyBorder="1" applyAlignment="1">
      <alignment horizontal="center"/>
    </xf>
    <xf numFmtId="0" fontId="53" fillId="27" borderId="13" xfId="0" applyFont="1" applyFill="1" applyBorder="1" applyAlignment="1">
      <alignment horizontal="center"/>
    </xf>
    <xf numFmtId="0" fontId="53" fillId="29" borderId="13" xfId="0" applyFont="1" applyFill="1" applyBorder="1" applyAlignment="1">
      <alignment horizontal="center"/>
    </xf>
    <xf numFmtId="0" fontId="57" fillId="26" borderId="0" xfId="0" applyFont="1" applyFill="1" applyBorder="1" applyAlignment="1">
      <alignment horizontal="center"/>
    </xf>
    <xf numFmtId="0" fontId="58" fillId="26" borderId="0" xfId="0" applyFont="1" applyFill="1" applyBorder="1" applyAlignment="1">
      <alignment horizontal="center"/>
    </xf>
    <xf numFmtId="0" fontId="46" fillId="0" borderId="0" xfId="0" applyNumberFormat="1" applyFont="1" applyBorder="1" applyAlignment="1">
      <alignment horizontal="center"/>
    </xf>
    <xf numFmtId="0" fontId="46" fillId="0" borderId="0" xfId="0" applyNumberFormat="1" applyFont="1" applyAlignment="1">
      <alignment horizontal="center"/>
    </xf>
    <xf numFmtId="0" fontId="46" fillId="0" borderId="0" xfId="0" applyNumberFormat="1" applyFont="1" applyFill="1" applyBorder="1" applyAlignment="1">
      <alignment horizontal="center"/>
    </xf>
    <xf numFmtId="0" fontId="57" fillId="26" borderId="7" xfId="0" applyFont="1" applyFill="1" applyBorder="1" applyAlignment="1">
      <alignment horizontal="center"/>
    </xf>
    <xf numFmtId="49" fontId="7" fillId="0" borderId="138" xfId="0" applyNumberFormat="1" applyFont="1" applyBorder="1" applyAlignment="1">
      <alignment horizontal="center"/>
    </xf>
    <xf numFmtId="0" fontId="8" fillId="30" borderId="27" xfId="0" applyFont="1" applyFill="1" applyBorder="1" applyAlignment="1">
      <alignment horizontal="center"/>
    </xf>
    <xf numFmtId="0" fontId="8" fillId="0" borderId="27" xfId="0" applyFont="1" applyBorder="1" applyAlignment="1">
      <alignment horizontal="center"/>
    </xf>
    <xf numFmtId="0" fontId="7" fillId="0" borderId="166" xfId="0" applyFont="1" applyFill="1" applyBorder="1" applyAlignment="1">
      <alignment horizontal="center"/>
    </xf>
    <xf numFmtId="0" fontId="7" fillId="0" borderId="166" xfId="0" applyFont="1" applyBorder="1" applyAlignment="1">
      <alignment horizontal="center"/>
    </xf>
    <xf numFmtId="0" fontId="7" fillId="30" borderId="166" xfId="0" applyFont="1" applyFill="1" applyBorder="1" applyAlignment="1">
      <alignment horizontal="center"/>
    </xf>
    <xf numFmtId="0" fontId="25" fillId="0" borderId="172" xfId="0" applyNumberFormat="1" applyFont="1" applyBorder="1" applyAlignment="1">
      <alignment horizontal="center"/>
    </xf>
    <xf numFmtId="0" fontId="25" fillId="0" borderId="156" xfId="0" applyNumberFormat="1" applyFont="1" applyBorder="1" applyAlignment="1">
      <alignment horizontal="center"/>
    </xf>
    <xf numFmtId="0" fontId="25" fillId="0" borderId="157" xfId="0" applyNumberFormat="1" applyFont="1" applyBorder="1" applyAlignment="1">
      <alignment horizontal="center"/>
    </xf>
    <xf numFmtId="0" fontId="46" fillId="11" borderId="172" xfId="0" applyFont="1" applyFill="1" applyBorder="1" applyAlignment="1">
      <alignment horizontal="center"/>
    </xf>
    <xf numFmtId="0" fontId="0" fillId="11" borderId="156" xfId="0" applyFill="1" applyBorder="1"/>
    <xf numFmtId="0" fontId="46" fillId="11" borderId="173" xfId="0" applyFont="1" applyFill="1" applyBorder="1" applyAlignment="1">
      <alignment horizontal="center"/>
    </xf>
    <xf numFmtId="0" fontId="0" fillId="11" borderId="0" xfId="0" applyFill="1" applyBorder="1"/>
    <xf numFmtId="49" fontId="7" fillId="11" borderId="173" xfId="0" applyNumberFormat="1" applyFont="1" applyFill="1" applyBorder="1" applyAlignment="1">
      <alignment horizontal="center"/>
    </xf>
    <xf numFmtId="0" fontId="51" fillId="11" borderId="173" xfId="0" applyFont="1" applyFill="1" applyBorder="1" applyAlignment="1">
      <alignment horizontal="center"/>
    </xf>
    <xf numFmtId="0" fontId="50" fillId="11" borderId="173" xfId="0" applyFont="1" applyFill="1" applyBorder="1" applyAlignment="1">
      <alignment horizontal="center"/>
    </xf>
    <xf numFmtId="0" fontId="7" fillId="11" borderId="0" xfId="0" applyFont="1" applyFill="1" applyBorder="1" applyAlignment="1">
      <alignment horizontal="right"/>
    </xf>
    <xf numFmtId="0" fontId="46" fillId="11" borderId="174" xfId="0" applyFont="1" applyFill="1" applyBorder="1" applyAlignment="1">
      <alignment horizontal="center"/>
    </xf>
    <xf numFmtId="0" fontId="7" fillId="11" borderId="158" xfId="0" applyFont="1" applyFill="1" applyBorder="1" applyAlignment="1">
      <alignment horizontal="right"/>
    </xf>
    <xf numFmtId="0" fontId="16" fillId="27" borderId="180" xfId="0" applyFont="1" applyFill="1" applyBorder="1" applyAlignment="1">
      <alignment horizontal="center"/>
    </xf>
    <xf numFmtId="0" fontId="16" fillId="27" borderId="181" xfId="0" applyFont="1" applyFill="1" applyBorder="1" applyAlignment="1">
      <alignment horizontal="center"/>
    </xf>
    <xf numFmtId="0" fontId="25" fillId="0" borderId="186" xfId="0" applyNumberFormat="1" applyFont="1" applyBorder="1" applyAlignment="1">
      <alignment horizontal="center"/>
    </xf>
    <xf numFmtId="0" fontId="25" fillId="0" borderId="187" xfId="0" applyNumberFormat="1" applyFont="1" applyBorder="1" applyAlignment="1">
      <alignment horizontal="center"/>
    </xf>
    <xf numFmtId="0" fontId="25" fillId="0" borderId="188" xfId="0" applyNumberFormat="1" applyFont="1" applyBorder="1" applyAlignment="1">
      <alignment horizontal="center"/>
    </xf>
    <xf numFmtId="0" fontId="7" fillId="0" borderId="175" xfId="0" applyNumberFormat="1" applyFont="1" applyBorder="1" applyAlignment="1">
      <alignment horizontal="center"/>
    </xf>
    <xf numFmtId="0" fontId="7" fillId="0" borderId="39" xfId="0" applyNumberFormat="1" applyFont="1" applyBorder="1" applyAlignment="1">
      <alignment horizontal="center"/>
    </xf>
    <xf numFmtId="0" fontId="7" fillId="19" borderId="39" xfId="0" applyNumberFormat="1" applyFont="1" applyFill="1" applyBorder="1" applyAlignment="1">
      <alignment horizontal="center"/>
    </xf>
    <xf numFmtId="0" fontId="7" fillId="19" borderId="175" xfId="0" applyNumberFormat="1" applyFont="1" applyFill="1" applyBorder="1" applyAlignment="1">
      <alignment horizontal="center"/>
    </xf>
    <xf numFmtId="0" fontId="7" fillId="19" borderId="177" xfId="0" applyNumberFormat="1" applyFont="1" applyFill="1" applyBorder="1" applyAlignment="1">
      <alignment horizontal="center"/>
    </xf>
    <xf numFmtId="0" fontId="7" fillId="19" borderId="178" xfId="0" applyNumberFormat="1" applyFont="1" applyFill="1" applyBorder="1" applyAlignment="1">
      <alignment horizontal="center"/>
    </xf>
    <xf numFmtId="0" fontId="7" fillId="0" borderId="189" xfId="0" applyFont="1" applyBorder="1" applyAlignment="1">
      <alignment horizontal="center"/>
    </xf>
    <xf numFmtId="0" fontId="52" fillId="0" borderId="12" xfId="0" applyFont="1" applyBorder="1" applyAlignment="1">
      <alignment horizontal="center"/>
    </xf>
    <xf numFmtId="0" fontId="53" fillId="0" borderId="216" xfId="0" applyFont="1" applyBorder="1" applyAlignment="1">
      <alignment horizontal="center"/>
    </xf>
    <xf numFmtId="0" fontId="53" fillId="0" borderId="216" xfId="0" applyFont="1" applyFill="1" applyBorder="1" applyAlignment="1">
      <alignment horizontal="center"/>
    </xf>
    <xf numFmtId="0" fontId="52" fillId="29" borderId="12" xfId="0" applyFont="1" applyFill="1" applyBorder="1" applyAlignment="1">
      <alignment horizontal="center"/>
    </xf>
    <xf numFmtId="0" fontId="8" fillId="0" borderId="27" xfId="0" applyFont="1" applyFill="1" applyBorder="1" applyAlignment="1">
      <alignment horizontal="center"/>
    </xf>
    <xf numFmtId="0" fontId="7" fillId="0" borderId="9" xfId="0" applyNumberFormat="1" applyFont="1" applyBorder="1" applyAlignment="1">
      <alignment horizontal="center"/>
    </xf>
    <xf numFmtId="0" fontId="47" fillId="19" borderId="0" xfId="0" applyNumberFormat="1" applyFont="1" applyFill="1" applyBorder="1" applyAlignment="1">
      <alignment horizontal="center"/>
    </xf>
    <xf numFmtId="0" fontId="16" fillId="19" borderId="0" xfId="0" applyNumberFormat="1" applyFont="1" applyFill="1" applyBorder="1" applyAlignment="1">
      <alignment horizontal="center"/>
    </xf>
    <xf numFmtId="0" fontId="46" fillId="19" borderId="0" xfId="0" applyNumberFormat="1" applyFont="1" applyFill="1" applyBorder="1" applyAlignment="1">
      <alignment horizontal="center"/>
    </xf>
    <xf numFmtId="0" fontId="46" fillId="0" borderId="148" xfId="0" applyNumberFormat="1" applyFont="1" applyBorder="1" applyAlignment="1">
      <alignment horizontal="center"/>
    </xf>
    <xf numFmtId="0" fontId="46" fillId="0" borderId="148" xfId="0" applyNumberFormat="1" applyFont="1" applyFill="1" applyBorder="1" applyAlignment="1">
      <alignment horizontal="center"/>
    </xf>
    <xf numFmtId="0" fontId="46" fillId="19" borderId="148" xfId="0" applyNumberFormat="1" applyFont="1" applyFill="1" applyBorder="1" applyAlignment="1">
      <alignment horizontal="center"/>
    </xf>
    <xf numFmtId="0" fontId="47" fillId="19" borderId="148" xfId="0" applyNumberFormat="1" applyFont="1" applyFill="1" applyBorder="1" applyAlignment="1">
      <alignment horizontal="center"/>
    </xf>
    <xf numFmtId="0" fontId="46" fillId="19" borderId="150" xfId="0" applyNumberFormat="1" applyFont="1" applyFill="1" applyBorder="1" applyAlignment="1">
      <alignment horizontal="center"/>
    </xf>
    <xf numFmtId="0" fontId="7" fillId="0" borderId="151" xfId="0" applyNumberFormat="1" applyFont="1" applyBorder="1" applyAlignment="1">
      <alignment horizontal="center"/>
    </xf>
    <xf numFmtId="0" fontId="6" fillId="0" borderId="0" xfId="0" applyFont="1" applyFill="1" applyBorder="1" applyAlignment="1">
      <alignment horizontal="center"/>
    </xf>
    <xf numFmtId="0" fontId="25" fillId="0" borderId="0" xfId="0" applyFont="1" applyFill="1" applyBorder="1" applyAlignment="1">
      <alignment horizontal="center"/>
    </xf>
    <xf numFmtId="49" fontId="7" fillId="0" borderId="0" xfId="0" applyNumberFormat="1" applyFont="1" applyFill="1" applyBorder="1" applyAlignment="1">
      <alignment horizontal="center"/>
    </xf>
    <xf numFmtId="0" fontId="7" fillId="37" borderId="166" xfId="0" applyFont="1" applyFill="1" applyBorder="1" applyAlignment="1">
      <alignment horizontal="center"/>
    </xf>
    <xf numFmtId="0" fontId="8" fillId="37" borderId="27" xfId="0" applyFont="1" applyFill="1" applyBorder="1" applyAlignment="1">
      <alignment horizontal="center"/>
    </xf>
    <xf numFmtId="0" fontId="7" fillId="39" borderId="166" xfId="0" applyFont="1" applyFill="1" applyBorder="1" applyAlignment="1">
      <alignment horizontal="center"/>
    </xf>
    <xf numFmtId="0" fontId="8" fillId="39" borderId="27" xfId="0" applyFont="1" applyFill="1" applyBorder="1" applyAlignment="1">
      <alignment horizontal="center"/>
    </xf>
    <xf numFmtId="0" fontId="71" fillId="10" borderId="167" xfId="0" applyFont="1" applyFill="1" applyBorder="1" applyAlignment="1">
      <alignment horizontal="center"/>
    </xf>
    <xf numFmtId="0" fontId="25" fillId="0" borderId="235" xfId="0" applyNumberFormat="1" applyFont="1" applyBorder="1" applyAlignment="1">
      <alignment horizontal="center"/>
    </xf>
    <xf numFmtId="0" fontId="25" fillId="0" borderId="236" xfId="0" applyNumberFormat="1" applyFont="1" applyBorder="1" applyAlignment="1">
      <alignment horizontal="center"/>
    </xf>
    <xf numFmtId="0" fontId="25" fillId="0" borderId="237" xfId="0" applyNumberFormat="1" applyFont="1" applyBorder="1" applyAlignment="1">
      <alignment horizontal="center"/>
    </xf>
    <xf numFmtId="0" fontId="7" fillId="0" borderId="238" xfId="0" applyFont="1" applyBorder="1" applyAlignment="1">
      <alignment horizontal="center"/>
    </xf>
    <xf numFmtId="0" fontId="33" fillId="0" borderId="0" xfId="0" applyFont="1" applyFill="1" applyBorder="1" applyAlignment="1">
      <alignment horizontal="center"/>
    </xf>
    <xf numFmtId="49" fontId="7" fillId="0" borderId="176" xfId="0" applyNumberFormat="1" applyFont="1" applyBorder="1" applyAlignment="1">
      <alignment horizontal="center"/>
    </xf>
    <xf numFmtId="49" fontId="7" fillId="19" borderId="176" xfId="0" applyNumberFormat="1" applyFont="1" applyFill="1" applyBorder="1" applyAlignment="1">
      <alignment horizontal="center"/>
    </xf>
    <xf numFmtId="49" fontId="7" fillId="19" borderId="179" xfId="0" applyNumberFormat="1" applyFont="1" applyFill="1" applyBorder="1" applyAlignment="1">
      <alignment horizontal="center"/>
    </xf>
    <xf numFmtId="16" fontId="7" fillId="0" borderId="9" xfId="0" applyNumberFormat="1" applyFont="1" applyBorder="1" applyAlignment="1">
      <alignment horizontal="center"/>
    </xf>
    <xf numFmtId="0" fontId="7" fillId="0" borderId="0" xfId="0" applyFont="1" applyBorder="1" applyAlignment="1">
      <alignment horizontal="center"/>
    </xf>
    <xf numFmtId="0" fontId="7" fillId="0" borderId="0" xfId="0" applyNumberFormat="1" applyFont="1" applyFill="1" applyBorder="1" applyAlignment="1">
      <alignment horizontal="center"/>
    </xf>
    <xf numFmtId="0" fontId="50" fillId="0" borderId="0" xfId="0" applyFont="1" applyFill="1" applyBorder="1" applyAlignment="1">
      <alignment horizontal="center"/>
    </xf>
    <xf numFmtId="0" fontId="51" fillId="0" borderId="0" xfId="0" applyFont="1" applyFill="1" applyBorder="1" applyAlignment="1">
      <alignment horizontal="center"/>
    </xf>
    <xf numFmtId="0" fontId="23" fillId="0" borderId="0" xfId="0" applyFont="1" applyFill="1" applyBorder="1" applyAlignment="1">
      <alignment horizontal="center"/>
    </xf>
    <xf numFmtId="0" fontId="25" fillId="0" borderId="0" xfId="0" applyNumberFormat="1" applyFont="1" applyFill="1" applyBorder="1" applyAlignment="1">
      <alignment horizontal="center"/>
    </xf>
    <xf numFmtId="0" fontId="10" fillId="11" borderId="287" xfId="0" applyFont="1" applyFill="1" applyBorder="1" applyAlignment="1">
      <alignment horizontal="center"/>
    </xf>
    <xf numFmtId="0" fontId="46" fillId="19" borderId="0" xfId="0" applyFont="1" applyFill="1" applyBorder="1" applyAlignment="1">
      <alignment horizontal="center"/>
    </xf>
    <xf numFmtId="0" fontId="0" fillId="0" borderId="287" xfId="0" applyBorder="1" applyAlignment="1">
      <alignment horizontal="center"/>
    </xf>
    <xf numFmtId="0" fontId="7" fillId="0" borderId="191" xfId="0" applyFont="1" applyBorder="1" applyAlignment="1">
      <alignment horizontal="right"/>
    </xf>
    <xf numFmtId="0" fontId="53" fillId="26" borderId="14" xfId="0" applyFont="1" applyFill="1" applyBorder="1" applyAlignment="1">
      <alignment horizontal="center"/>
    </xf>
    <xf numFmtId="0" fontId="52" fillId="26" borderId="0" xfId="0" applyFont="1" applyFill="1" applyBorder="1" applyAlignment="1">
      <alignment horizontal="center"/>
    </xf>
    <xf numFmtId="0" fontId="53" fillId="31" borderId="14" xfId="0" applyFont="1" applyFill="1" applyBorder="1" applyAlignment="1">
      <alignment horizontal="center"/>
    </xf>
    <xf numFmtId="0" fontId="52" fillId="31" borderId="0" xfId="0" applyFont="1" applyFill="1" applyBorder="1" applyAlignment="1">
      <alignment horizontal="center"/>
    </xf>
    <xf numFmtId="0" fontId="47" fillId="0" borderId="166" xfId="0" applyFont="1" applyFill="1" applyBorder="1" applyAlignment="1">
      <alignment horizontal="center"/>
    </xf>
    <xf numFmtId="0" fontId="47" fillId="19" borderId="166" xfId="0" applyFont="1" applyFill="1" applyBorder="1" applyAlignment="1">
      <alignment horizontal="center"/>
    </xf>
    <xf numFmtId="0" fontId="47" fillId="30" borderId="166" xfId="0" applyFont="1" applyFill="1" applyBorder="1" applyAlignment="1">
      <alignment horizontal="center"/>
    </xf>
    <xf numFmtId="0" fontId="36" fillId="25" borderId="325" xfId="0" applyFont="1" applyFill="1" applyBorder="1" applyAlignment="1">
      <alignment horizontal="center"/>
    </xf>
    <xf numFmtId="49" fontId="51" fillId="25" borderId="326" xfId="0" applyNumberFormat="1" applyFont="1" applyFill="1" applyBorder="1" applyAlignment="1">
      <alignment horizontal="center"/>
    </xf>
    <xf numFmtId="0" fontId="70" fillId="10" borderId="167" xfId="0" applyFont="1" applyFill="1" applyBorder="1" applyAlignment="1">
      <alignment horizontal="center"/>
    </xf>
    <xf numFmtId="0" fontId="47" fillId="37" borderId="166" xfId="0" applyFont="1" applyFill="1" applyBorder="1" applyAlignment="1">
      <alignment horizontal="center"/>
    </xf>
    <xf numFmtId="0" fontId="47" fillId="39" borderId="166" xfId="0" applyFont="1" applyFill="1" applyBorder="1" applyAlignment="1">
      <alignment horizontal="center"/>
    </xf>
    <xf numFmtId="0" fontId="10" fillId="10" borderId="37" xfId="0" applyFont="1" applyFill="1" applyBorder="1" applyAlignment="1">
      <alignment horizontal="center"/>
    </xf>
    <xf numFmtId="0" fontId="10" fillId="10" borderId="38" xfId="0" applyFont="1" applyFill="1" applyBorder="1" applyAlignment="1">
      <alignment horizontal="center"/>
    </xf>
    <xf numFmtId="0" fontId="8" fillId="0" borderId="32" xfId="0" applyFont="1" applyFill="1" applyBorder="1" applyAlignment="1">
      <alignment horizontal="center"/>
    </xf>
    <xf numFmtId="0" fontId="8" fillId="30" borderId="32" xfId="0" applyFont="1" applyFill="1" applyBorder="1" applyAlignment="1">
      <alignment horizontal="center"/>
    </xf>
    <xf numFmtId="0" fontId="8" fillId="37" borderId="32" xfId="0" applyFont="1" applyFill="1" applyBorder="1" applyAlignment="1">
      <alignment horizontal="center"/>
    </xf>
    <xf numFmtId="0" fontId="8" fillId="39" borderId="32" xfId="0" applyFont="1" applyFill="1" applyBorder="1" applyAlignment="1">
      <alignment horizontal="center"/>
    </xf>
    <xf numFmtId="0" fontId="52" fillId="0" borderId="0" xfId="0" applyNumberFormat="1" applyFont="1" applyFill="1" applyBorder="1" applyAlignment="1">
      <alignment horizontal="center"/>
    </xf>
    <xf numFmtId="49" fontId="52" fillId="0" borderId="0" xfId="0" applyNumberFormat="1" applyFont="1" applyFill="1" applyBorder="1" applyAlignment="1">
      <alignment horizontal="center"/>
    </xf>
    <xf numFmtId="0" fontId="47" fillId="0" borderId="0" xfId="0" applyNumberFormat="1" applyFont="1" applyFill="1" applyBorder="1" applyAlignment="1">
      <alignment horizontal="center"/>
    </xf>
    <xf numFmtId="0" fontId="80" fillId="0" borderId="0" xfId="0" applyNumberFormat="1" applyFont="1" applyFill="1" applyBorder="1" applyAlignment="1">
      <alignment horizontal="center"/>
    </xf>
    <xf numFmtId="0" fontId="80" fillId="0" borderId="0" xfId="0" applyNumberFormat="1" applyFont="1" applyFill="1" applyBorder="1" applyAlignment="1"/>
    <xf numFmtId="49" fontId="7" fillId="0" borderId="149" xfId="0" applyNumberFormat="1" applyFont="1" applyFill="1" applyBorder="1" applyAlignment="1">
      <alignment horizontal="center"/>
    </xf>
    <xf numFmtId="49" fontId="7" fillId="0" borderId="152" xfId="0" applyNumberFormat="1" applyFont="1" applyFill="1" applyBorder="1" applyAlignment="1">
      <alignment horizontal="center"/>
    </xf>
    <xf numFmtId="0" fontId="7" fillId="0" borderId="334" xfId="0" applyFont="1" applyBorder="1" applyAlignment="1">
      <alignment horizontal="center"/>
    </xf>
    <xf numFmtId="49" fontId="7" fillId="0" borderId="335" xfId="0" applyNumberFormat="1" applyFont="1" applyBorder="1" applyAlignment="1">
      <alignment horizontal="center"/>
    </xf>
    <xf numFmtId="0" fontId="0" fillId="0" borderId="295" xfId="0" applyBorder="1" applyAlignment="1">
      <alignment horizontal="center" vertical="center"/>
    </xf>
    <xf numFmtId="0" fontId="0" fillId="0" borderId="296" xfId="0" applyBorder="1" applyAlignment="1">
      <alignment horizontal="center" vertical="center"/>
    </xf>
    <xf numFmtId="0" fontId="52" fillId="0" borderId="12" xfId="0" applyFont="1" applyFill="1" applyBorder="1" applyAlignment="1">
      <alignment horizontal="center"/>
    </xf>
    <xf numFmtId="0" fontId="52" fillId="0" borderId="0" xfId="0" applyFont="1" applyFill="1" applyBorder="1" applyAlignment="1">
      <alignment horizontal="center"/>
    </xf>
    <xf numFmtId="0" fontId="0" fillId="11" borderId="0" xfId="0" applyFill="1" applyBorder="1" applyAlignment="1">
      <alignment horizontal="center"/>
    </xf>
    <xf numFmtId="0" fontId="7" fillId="11" borderId="0" xfId="0" applyFont="1" applyFill="1" applyBorder="1" applyAlignment="1">
      <alignment horizontal="center"/>
    </xf>
    <xf numFmtId="0" fontId="7" fillId="11" borderId="158" xfId="0" applyFont="1" applyFill="1" applyBorder="1" applyAlignment="1">
      <alignment horizontal="center"/>
    </xf>
    <xf numFmtId="0" fontId="0" fillId="0" borderId="0" xfId="0" applyNumberFormat="1" applyBorder="1" applyAlignment="1">
      <alignment horizontal="center"/>
    </xf>
    <xf numFmtId="0" fontId="0" fillId="0" borderId="260" xfId="0" applyNumberFormat="1" applyBorder="1" applyAlignment="1">
      <alignment horizontal="center"/>
    </xf>
    <xf numFmtId="0" fontId="0" fillId="0" borderId="260" xfId="0" applyBorder="1"/>
    <xf numFmtId="0" fontId="0" fillId="0" borderId="0" xfId="0" applyFill="1" applyBorder="1" applyAlignment="1">
      <alignment horizontal="center"/>
    </xf>
    <xf numFmtId="0" fontId="0" fillId="0" borderId="0" xfId="0" applyBorder="1" applyAlignment="1">
      <alignment horizontal="center"/>
    </xf>
    <xf numFmtId="0" fontId="15" fillId="19" borderId="0" xfId="0" applyFont="1" applyFill="1" applyBorder="1" applyAlignment="1">
      <alignment horizontal="right" vertical="center"/>
    </xf>
    <xf numFmtId="0" fontId="15" fillId="19" borderId="0" xfId="0" applyFont="1" applyFill="1" applyBorder="1" applyAlignment="1">
      <alignment horizontal="left" vertical="center"/>
    </xf>
    <xf numFmtId="0" fontId="44" fillId="19" borderId="0" xfId="0" applyFont="1" applyFill="1" applyBorder="1" applyAlignment="1">
      <alignment horizontal="center" vertical="center"/>
    </xf>
    <xf numFmtId="0" fontId="15" fillId="19" borderId="25" xfId="0" applyFont="1" applyFill="1" applyBorder="1" applyAlignment="1">
      <alignment horizontal="center" vertical="center"/>
    </xf>
    <xf numFmtId="0" fontId="15" fillId="19" borderId="29" xfId="0" applyFont="1" applyFill="1" applyBorder="1" applyAlignment="1">
      <alignment horizontal="center" vertical="center"/>
    </xf>
    <xf numFmtId="0" fontId="15" fillId="19" borderId="26" xfId="0" applyFont="1" applyFill="1" applyBorder="1" applyAlignment="1">
      <alignment horizontal="center" vertical="center"/>
    </xf>
    <xf numFmtId="0" fontId="0" fillId="0" borderId="0" xfId="0" applyAlignment="1">
      <alignment horizontal="center"/>
    </xf>
    <xf numFmtId="0" fontId="21" fillId="16" borderId="23" xfId="0" applyFont="1" applyFill="1" applyBorder="1" applyAlignment="1">
      <alignment horizontal="center" vertical="center"/>
    </xf>
    <xf numFmtId="0" fontId="21" fillId="16" borderId="0" xfId="0" applyFont="1" applyFill="1" applyBorder="1" applyAlignment="1">
      <alignment horizontal="center" vertical="center"/>
    </xf>
    <xf numFmtId="0" fontId="15" fillId="0" borderId="23" xfId="0" applyFont="1" applyBorder="1" applyAlignment="1">
      <alignment horizontal="center" vertical="center"/>
    </xf>
    <xf numFmtId="0" fontId="15" fillId="0" borderId="0" xfId="0" applyFont="1" applyBorder="1" applyAlignment="1">
      <alignment horizontal="center" vertical="center"/>
    </xf>
    <xf numFmtId="0" fontId="15" fillId="0" borderId="25" xfId="0" applyFont="1" applyBorder="1" applyAlignment="1">
      <alignment horizontal="center" vertical="center"/>
    </xf>
    <xf numFmtId="0" fontId="15" fillId="0" borderId="29" xfId="0" applyFont="1" applyBorder="1" applyAlignment="1">
      <alignment horizontal="center" vertical="center"/>
    </xf>
    <xf numFmtId="0" fontId="21" fillId="16" borderId="28" xfId="0" applyFont="1" applyFill="1" applyBorder="1" applyAlignment="1">
      <alignment horizontal="center" vertical="center"/>
    </xf>
    <xf numFmtId="0" fontId="15" fillId="0" borderId="0" xfId="0" applyFont="1" applyFill="1" applyBorder="1" applyAlignment="1">
      <alignment horizontal="center" vertical="center"/>
    </xf>
    <xf numFmtId="0" fontId="43" fillId="16" borderId="23" xfId="0" applyFont="1" applyFill="1" applyBorder="1" applyAlignment="1">
      <alignment horizontal="center" vertical="center"/>
    </xf>
    <xf numFmtId="0" fontId="43" fillId="16" borderId="0" xfId="0" applyFont="1" applyFill="1" applyBorder="1" applyAlignment="1">
      <alignment horizontal="center" vertical="center"/>
    </xf>
    <xf numFmtId="0" fontId="43" fillId="16" borderId="24" xfId="0" applyFont="1" applyFill="1" applyBorder="1" applyAlignment="1">
      <alignment horizontal="center" vertical="center"/>
    </xf>
    <xf numFmtId="0" fontId="0" fillId="0" borderId="11" xfId="0" applyBorder="1" applyAlignment="1">
      <alignment horizontal="center"/>
    </xf>
    <xf numFmtId="0" fontId="0" fillId="0" borderId="9" xfId="0" applyBorder="1" applyAlignment="1">
      <alignment horizontal="center"/>
    </xf>
    <xf numFmtId="0" fontId="60" fillId="45" borderId="10" xfId="0" applyFont="1" applyFill="1" applyBorder="1" applyAlignment="1">
      <alignment horizontal="center"/>
    </xf>
    <xf numFmtId="0" fontId="60" fillId="45" borderId="11" xfId="0" applyFont="1" applyFill="1" applyBorder="1" applyAlignment="1">
      <alignment horizontal="center"/>
    </xf>
    <xf numFmtId="0" fontId="73" fillId="0" borderId="0" xfId="0" applyFont="1" applyFill="1" applyBorder="1" applyAlignment="1">
      <alignment horizontal="center"/>
    </xf>
    <xf numFmtId="0" fontId="90" fillId="0" borderId="18" xfId="0" applyFont="1" applyBorder="1" applyAlignment="1">
      <alignment horizontal="center"/>
    </xf>
    <xf numFmtId="0" fontId="72" fillId="0" borderId="0" xfId="0" applyFont="1" applyBorder="1" applyAlignment="1">
      <alignment horizontal="center"/>
    </xf>
    <xf numFmtId="0" fontId="51" fillId="21" borderId="42" xfId="0" applyFont="1" applyFill="1" applyBorder="1" applyAlignment="1">
      <alignment horizontal="center"/>
    </xf>
    <xf numFmtId="0" fontId="46" fillId="0" borderId="87" xfId="0" applyFont="1" applyBorder="1" applyAlignment="1">
      <alignment horizontal="center"/>
    </xf>
    <xf numFmtId="0" fontId="23" fillId="34" borderId="156" xfId="0" applyFont="1" applyFill="1" applyBorder="1" applyAlignment="1">
      <alignment horizontal="center"/>
    </xf>
    <xf numFmtId="0" fontId="88" fillId="32" borderId="316" xfId="0" applyFont="1" applyFill="1" applyBorder="1" applyAlignment="1">
      <alignment horizontal="center"/>
    </xf>
    <xf numFmtId="0" fontId="46" fillId="19" borderId="100" xfId="0" applyFont="1" applyFill="1" applyBorder="1" applyAlignment="1">
      <alignment horizontal="center"/>
    </xf>
    <xf numFmtId="0" fontId="50" fillId="0" borderId="95" xfId="0" applyFont="1" applyBorder="1" applyAlignment="1">
      <alignment horizontal="center"/>
    </xf>
    <xf numFmtId="0" fontId="46" fillId="0" borderId="70" xfId="0" applyFont="1" applyBorder="1" applyAlignment="1">
      <alignment horizontal="center"/>
    </xf>
    <xf numFmtId="0" fontId="46" fillId="0" borderId="71" xfId="0" applyFont="1" applyBorder="1" applyAlignment="1">
      <alignment horizontal="center"/>
    </xf>
    <xf numFmtId="0" fontId="46" fillId="31" borderId="343" xfId="0" applyFont="1" applyFill="1" applyBorder="1" applyAlignment="1">
      <alignment horizontal="center"/>
    </xf>
    <xf numFmtId="0" fontId="46" fillId="31" borderId="284" xfId="0" applyFont="1" applyFill="1" applyBorder="1" applyAlignment="1">
      <alignment horizontal="center"/>
    </xf>
    <xf numFmtId="0" fontId="7" fillId="0" borderId="10" xfId="0" applyNumberFormat="1" applyFont="1" applyBorder="1" applyAlignment="1">
      <alignment horizontal="center"/>
    </xf>
    <xf numFmtId="0" fontId="7" fillId="0" borderId="340" xfId="0" applyNumberFormat="1" applyFont="1" applyBorder="1" applyAlignment="1">
      <alignment horizontal="center"/>
    </xf>
    <xf numFmtId="0" fontId="0" fillId="47" borderId="119" xfId="0" applyFill="1" applyBorder="1" applyAlignment="1">
      <alignment horizontal="center"/>
    </xf>
    <xf numFmtId="0" fontId="59" fillId="47" borderId="137" xfId="0" applyFont="1" applyFill="1" applyBorder="1" applyAlignment="1">
      <alignment horizontal="center" vertical="center"/>
    </xf>
    <xf numFmtId="0" fontId="8" fillId="19" borderId="55" xfId="0" applyNumberFormat="1" applyFont="1" applyFill="1" applyBorder="1" applyAlignment="1">
      <alignment horizontal="center"/>
    </xf>
    <xf numFmtId="0" fontId="88" fillId="32" borderId="50" xfId="0" applyFont="1" applyFill="1" applyBorder="1" applyAlignment="1">
      <alignment horizontal="center"/>
    </xf>
    <xf numFmtId="0" fontId="8" fillId="0" borderId="0" xfId="0" applyFont="1" applyFill="1" applyBorder="1" applyAlignment="1">
      <alignment horizontal="center"/>
    </xf>
    <xf numFmtId="0" fontId="36" fillId="9" borderId="185" xfId="0" applyFont="1" applyFill="1" applyBorder="1" applyAlignment="1">
      <alignment horizontal="center"/>
    </xf>
    <xf numFmtId="0" fontId="23" fillId="17" borderId="69" xfId="0" applyFont="1" applyFill="1" applyBorder="1" applyAlignment="1">
      <alignment horizontal="center"/>
    </xf>
    <xf numFmtId="0" fontId="52" fillId="27" borderId="12" xfId="0" applyFont="1" applyFill="1" applyBorder="1" applyAlignment="1">
      <alignment horizontal="center"/>
    </xf>
    <xf numFmtId="0" fontId="52" fillId="27" borderId="0" xfId="0" applyFont="1" applyFill="1" applyBorder="1" applyAlignment="1">
      <alignment horizontal="center"/>
    </xf>
    <xf numFmtId="165" fontId="52" fillId="31" borderId="0" xfId="1" applyFont="1" applyFill="1" applyBorder="1" applyAlignment="1">
      <alignment horizontal="center"/>
    </xf>
    <xf numFmtId="165" fontId="52" fillId="31" borderId="344" xfId="1" applyFont="1" applyFill="1" applyBorder="1" applyAlignment="1">
      <alignment horizontal="center"/>
    </xf>
    <xf numFmtId="0" fontId="7" fillId="8" borderId="0" xfId="0" applyFont="1" applyFill="1" applyBorder="1" applyAlignment="1">
      <alignment horizontal="center" vertical="center"/>
    </xf>
    <xf numFmtId="0" fontId="7" fillId="8" borderId="117" xfId="0" applyFont="1" applyFill="1" applyBorder="1" applyAlignment="1">
      <alignment horizontal="center" vertical="center"/>
    </xf>
    <xf numFmtId="0" fontId="0" fillId="8" borderId="185" xfId="0" applyFill="1" applyBorder="1" applyAlignment="1">
      <alignment horizontal="center" vertical="center"/>
    </xf>
    <xf numFmtId="0" fontId="0" fillId="8" borderId="0" xfId="0" applyFill="1" applyBorder="1" applyAlignment="1">
      <alignment horizontal="center" vertical="center"/>
    </xf>
    <xf numFmtId="0" fontId="13" fillId="0" borderId="0" xfId="0" applyFont="1" applyFill="1" applyBorder="1" applyAlignment="1">
      <alignment horizontal="center"/>
    </xf>
    <xf numFmtId="0" fontId="36" fillId="0" borderId="0" xfId="0" applyFont="1" applyFill="1" applyBorder="1" applyAlignment="1">
      <alignment horizontal="center"/>
    </xf>
    <xf numFmtId="0" fontId="60" fillId="0" borderId="0" xfId="0" applyFont="1" applyFill="1" applyBorder="1" applyAlignment="1">
      <alignment horizontal="center"/>
    </xf>
    <xf numFmtId="0" fontId="60" fillId="47" borderId="0" xfId="0" applyFont="1" applyFill="1" applyBorder="1" applyAlignment="1">
      <alignment horizontal="center"/>
    </xf>
    <xf numFmtId="0" fontId="60" fillId="9" borderId="0" xfId="0" applyFont="1" applyFill="1" applyAlignment="1">
      <alignment horizontal="center" vertical="center"/>
    </xf>
    <xf numFmtId="0" fontId="88" fillId="42" borderId="316" xfId="0" applyFont="1" applyFill="1" applyBorder="1" applyAlignment="1">
      <alignment horizontal="center"/>
    </xf>
    <xf numFmtId="0" fontId="46" fillId="19" borderId="201" xfId="0" applyFont="1" applyFill="1" applyBorder="1" applyAlignment="1">
      <alignment horizontal="center"/>
    </xf>
    <xf numFmtId="0" fontId="46" fillId="19" borderId="202" xfId="0" applyFont="1" applyFill="1" applyBorder="1" applyAlignment="1">
      <alignment horizontal="center"/>
    </xf>
    <xf numFmtId="0" fontId="46" fillId="19" borderId="99" xfId="0" applyFont="1" applyFill="1" applyBorder="1" applyAlignment="1">
      <alignment horizontal="center"/>
    </xf>
    <xf numFmtId="0" fontId="23" fillId="35" borderId="200" xfId="0" applyFont="1" applyFill="1" applyBorder="1" applyAlignment="1">
      <alignment horizontal="center"/>
    </xf>
    <xf numFmtId="0" fontId="50" fillId="19" borderId="205" xfId="0" applyFont="1" applyFill="1" applyBorder="1" applyAlignment="1">
      <alignment horizontal="center"/>
    </xf>
    <xf numFmtId="165" fontId="23" fillId="46" borderId="183" xfId="1" applyFont="1" applyFill="1" applyBorder="1" applyAlignment="1">
      <alignment horizontal="center"/>
    </xf>
    <xf numFmtId="0" fontId="45" fillId="31" borderId="184" xfId="0" applyFont="1" applyFill="1" applyBorder="1" applyAlignment="1">
      <alignment horizontal="center"/>
    </xf>
    <xf numFmtId="0" fontId="23" fillId="12" borderId="123" xfId="0" applyFont="1" applyFill="1" applyBorder="1" applyAlignment="1">
      <alignment horizontal="center"/>
    </xf>
    <xf numFmtId="0" fontId="88" fillId="42" borderId="50" xfId="0" applyFont="1" applyFill="1" applyBorder="1" applyAlignment="1">
      <alignment horizontal="center"/>
    </xf>
    <xf numFmtId="0" fontId="11" fillId="31" borderId="283" xfId="0" applyFont="1" applyFill="1" applyBorder="1" applyAlignment="1">
      <alignment horizontal="center"/>
    </xf>
    <xf numFmtId="0" fontId="11" fillId="31" borderId="35" xfId="0" applyFont="1" applyFill="1" applyBorder="1" applyAlignment="1">
      <alignment horizontal="center"/>
    </xf>
    <xf numFmtId="0" fontId="8" fillId="19" borderId="0" xfId="0" applyNumberFormat="1" applyFont="1" applyFill="1" applyBorder="1" applyAlignment="1">
      <alignment horizontal="center"/>
    </xf>
    <xf numFmtId="0" fontId="88" fillId="41" borderId="50" xfId="0" applyFont="1" applyFill="1" applyBorder="1" applyAlignment="1">
      <alignment horizontal="center"/>
    </xf>
    <xf numFmtId="0" fontId="88" fillId="41" borderId="316" xfId="0" applyFont="1" applyFill="1" applyBorder="1" applyAlignment="1">
      <alignment horizontal="center"/>
    </xf>
    <xf numFmtId="0" fontId="23" fillId="38" borderId="278" xfId="0" applyFont="1" applyFill="1" applyBorder="1" applyAlignment="1">
      <alignment horizontal="center"/>
    </xf>
    <xf numFmtId="0" fontId="46" fillId="19" borderId="251" xfId="0" applyFont="1" applyFill="1" applyBorder="1" applyAlignment="1">
      <alignment horizontal="center"/>
    </xf>
    <xf numFmtId="0" fontId="46" fillId="19" borderId="250" xfId="0" applyFont="1" applyFill="1" applyBorder="1" applyAlignment="1">
      <alignment horizontal="center"/>
    </xf>
    <xf numFmtId="0" fontId="51" fillId="25" borderId="326" xfId="0" applyFont="1" applyFill="1" applyBorder="1" applyAlignment="1">
      <alignment horizontal="center"/>
    </xf>
    <xf numFmtId="0" fontId="51" fillId="25" borderId="327" xfId="0" applyFont="1" applyFill="1" applyBorder="1" applyAlignment="1">
      <alignment horizontal="center"/>
    </xf>
    <xf numFmtId="0" fontId="46" fillId="0" borderId="27" xfId="0" applyFont="1" applyBorder="1" applyAlignment="1">
      <alignment horizontal="center"/>
    </xf>
    <xf numFmtId="0" fontId="46" fillId="0" borderId="30" xfId="0" applyFont="1" applyBorder="1" applyAlignment="1">
      <alignment horizontal="center"/>
    </xf>
    <xf numFmtId="0" fontId="50" fillId="0" borderId="234" xfId="0" applyFont="1" applyBorder="1" applyAlignment="1">
      <alignment horizontal="center"/>
    </xf>
    <xf numFmtId="0" fontId="11" fillId="0" borderId="0" xfId="0" applyFont="1" applyFill="1" applyBorder="1" applyAlignment="1">
      <alignment horizontal="center"/>
    </xf>
    <xf numFmtId="0" fontId="23" fillId="20" borderId="412" xfId="0" applyFont="1" applyFill="1" applyBorder="1" applyAlignment="1">
      <alignment horizontal="center"/>
    </xf>
    <xf numFmtId="0" fontId="23" fillId="20" borderId="413" xfId="0" applyFont="1" applyFill="1" applyBorder="1" applyAlignment="1">
      <alignment horizontal="center"/>
    </xf>
    <xf numFmtId="168" fontId="46" fillId="19" borderId="0" xfId="0" applyNumberFormat="1" applyFont="1" applyFill="1" applyBorder="1" applyAlignment="1">
      <alignment horizontal="center"/>
    </xf>
    <xf numFmtId="0" fontId="3" fillId="0" borderId="11" xfId="0" applyFont="1" applyBorder="1" applyAlignment="1">
      <alignment horizontal="center"/>
    </xf>
    <xf numFmtId="0" fontId="3" fillId="0" borderId="0" xfId="0" applyFont="1" applyFill="1" applyBorder="1" applyAlignment="1">
      <alignment horizontal="center"/>
    </xf>
    <xf numFmtId="0" fontId="3" fillId="19" borderId="9" xfId="0" applyFont="1" applyFill="1" applyBorder="1" applyAlignment="1">
      <alignment horizontal="center"/>
    </xf>
    <xf numFmtId="0" fontId="3" fillId="19" borderId="10" xfId="0" applyFont="1" applyFill="1" applyBorder="1" applyAlignment="1">
      <alignment horizontal="center"/>
    </xf>
    <xf numFmtId="0" fontId="3" fillId="0" borderId="10" xfId="0" applyFont="1" applyBorder="1" applyAlignment="1">
      <alignment horizontal="center"/>
    </xf>
    <xf numFmtId="0" fontId="3" fillId="0" borderId="9" xfId="0" applyFont="1" applyBorder="1" applyAlignment="1">
      <alignment horizontal="center"/>
    </xf>
    <xf numFmtId="0" fontId="3" fillId="0" borderId="287" xfId="0" applyFont="1" applyBorder="1" applyAlignment="1">
      <alignment horizontal="center"/>
    </xf>
    <xf numFmtId="0" fontId="3" fillId="0" borderId="40" xfId="0" applyFont="1" applyBorder="1" applyAlignment="1">
      <alignment horizontal="center"/>
    </xf>
    <xf numFmtId="0" fontId="3" fillId="0" borderId="259" xfId="0" applyFont="1" applyBorder="1" applyAlignment="1">
      <alignment horizontal="center"/>
    </xf>
    <xf numFmtId="0" fontId="0" fillId="0" borderId="0" xfId="0" applyAlignment="1">
      <alignment horizontal="center"/>
    </xf>
    <xf numFmtId="0" fontId="52" fillId="27" borderId="12" xfId="0" applyFont="1" applyFill="1" applyBorder="1" applyAlignment="1">
      <alignment horizontal="center"/>
    </xf>
    <xf numFmtId="0" fontId="0" fillId="23" borderId="0" xfId="0" applyNumberFormat="1" applyFill="1" applyBorder="1" applyAlignment="1">
      <alignment horizontal="center"/>
    </xf>
    <xf numFmtId="49" fontId="0" fillId="0" borderId="0" xfId="0" applyNumberFormat="1" applyBorder="1" applyAlignment="1">
      <alignment horizontal="center"/>
    </xf>
    <xf numFmtId="49" fontId="0" fillId="23" borderId="0" xfId="0" applyNumberFormat="1" applyFill="1" applyBorder="1" applyAlignment="1">
      <alignment horizontal="center"/>
    </xf>
    <xf numFmtId="49" fontId="0" fillId="0" borderId="260" xfId="0" applyNumberFormat="1" applyBorder="1" applyAlignment="1">
      <alignment horizontal="center"/>
    </xf>
    <xf numFmtId="49" fontId="0" fillId="0" borderId="0" xfId="0" applyNumberFormat="1" applyAlignment="1">
      <alignment horizontal="center"/>
    </xf>
    <xf numFmtId="49" fontId="0" fillId="23" borderId="260" xfId="0" applyNumberFormat="1" applyFill="1" applyBorder="1" applyAlignment="1">
      <alignment horizontal="center"/>
    </xf>
    <xf numFmtId="0" fontId="46" fillId="0" borderId="9" xfId="0" applyFont="1" applyBorder="1" applyAlignment="1">
      <alignment horizontal="center"/>
    </xf>
    <xf numFmtId="0" fontId="8" fillId="0" borderId="425" xfId="0" applyFont="1" applyBorder="1"/>
    <xf numFmtId="0" fontId="0" fillId="17" borderId="0" xfId="0" applyNumberFormat="1" applyFill="1" applyBorder="1" applyAlignment="1">
      <alignment horizontal="center"/>
    </xf>
    <xf numFmtId="0" fontId="0" fillId="29" borderId="0" xfId="0" applyNumberFormat="1" applyFill="1" applyBorder="1" applyAlignment="1">
      <alignment horizontal="center"/>
    </xf>
    <xf numFmtId="49" fontId="0" fillId="29" borderId="0" xfId="0" applyNumberFormat="1" applyFill="1" applyBorder="1" applyAlignment="1">
      <alignment horizontal="center"/>
    </xf>
    <xf numFmtId="0" fontId="2" fillId="0" borderId="287" xfId="0" applyFont="1" applyBorder="1" applyAlignment="1">
      <alignment horizontal="center"/>
    </xf>
    <xf numFmtId="0" fontId="11" fillId="0" borderId="0" xfId="0" applyFont="1" applyFill="1" applyBorder="1" applyAlignment="1">
      <alignment horizontal="center"/>
    </xf>
    <xf numFmtId="0" fontId="7" fillId="0" borderId="15" xfId="0" applyFont="1" applyFill="1" applyBorder="1" applyAlignment="1">
      <alignment vertical="center"/>
    </xf>
    <xf numFmtId="0" fontId="80" fillId="0" borderId="0" xfId="0" applyFont="1" applyFill="1" applyBorder="1" applyAlignment="1">
      <alignment horizontal="center"/>
    </xf>
    <xf numFmtId="9" fontId="80" fillId="0" borderId="0" xfId="2" applyNumberFormat="1" applyFont="1" applyFill="1" applyBorder="1" applyAlignment="1">
      <alignment horizontal="center"/>
    </xf>
    <xf numFmtId="0" fontId="80" fillId="0" borderId="0" xfId="2" applyNumberFormat="1" applyFont="1" applyFill="1" applyBorder="1" applyAlignment="1">
      <alignment horizontal="center"/>
    </xf>
    <xf numFmtId="9" fontId="52" fillId="0" borderId="0" xfId="2" applyNumberFormat="1" applyFont="1" applyFill="1" applyBorder="1" applyAlignment="1">
      <alignment horizontal="center"/>
    </xf>
    <xf numFmtId="9" fontId="52" fillId="0" borderId="0" xfId="2" applyFont="1" applyFill="1" applyBorder="1" applyAlignment="1">
      <alignment horizontal="center"/>
    </xf>
    <xf numFmtId="0" fontId="52" fillId="0" borderId="0" xfId="0" applyFont="1"/>
    <xf numFmtId="0" fontId="52" fillId="0" borderId="0" xfId="0" applyFont="1" applyBorder="1" applyAlignment="1">
      <alignment horizontal="center"/>
    </xf>
    <xf numFmtId="0" fontId="52" fillId="0" borderId="0" xfId="0" applyFont="1" applyAlignment="1">
      <alignment horizontal="center"/>
    </xf>
    <xf numFmtId="0" fontId="52" fillId="0" borderId="0" xfId="0" applyFont="1" applyFill="1" applyBorder="1" applyAlignment="1">
      <alignment horizontal="center" vertical="center"/>
    </xf>
    <xf numFmtId="0" fontId="52" fillId="0" borderId="0" xfId="0" applyNumberFormat="1" applyFont="1" applyBorder="1" applyAlignment="1">
      <alignment horizontal="center"/>
    </xf>
    <xf numFmtId="0" fontId="7" fillId="0" borderId="10" xfId="0" applyNumberFormat="1" applyFont="1" applyBorder="1" applyAlignment="1">
      <alignment horizontal="center"/>
    </xf>
    <xf numFmtId="0" fontId="7" fillId="0" borderId="340" xfId="0" applyNumberFormat="1" applyFont="1" applyBorder="1" applyAlignment="1">
      <alignment horizontal="center"/>
    </xf>
    <xf numFmtId="0" fontId="68" fillId="0" borderId="0" xfId="2" applyNumberFormat="1" applyFont="1" applyFill="1" applyBorder="1" applyAlignment="1">
      <alignment horizontal="center"/>
    </xf>
    <xf numFmtId="0" fontId="52" fillId="0" borderId="0" xfId="2" applyNumberFormat="1" applyFont="1" applyFill="1" applyBorder="1" applyAlignment="1">
      <alignment horizontal="center"/>
    </xf>
    <xf numFmtId="0" fontId="52" fillId="0" borderId="0" xfId="0" applyNumberFormat="1" applyFont="1" applyAlignment="1">
      <alignment horizontal="center"/>
    </xf>
    <xf numFmtId="0" fontId="52" fillId="0" borderId="0" xfId="0" applyNumberFormat="1" applyFont="1"/>
    <xf numFmtId="0" fontId="0" fillId="0" borderId="0" xfId="0" applyNumberFormat="1"/>
    <xf numFmtId="0" fontId="0" fillId="0" borderId="92" xfId="0" applyFill="1" applyBorder="1" applyAlignment="1"/>
    <xf numFmtId="0" fontId="0" fillId="23" borderId="260" xfId="0" applyNumberFormat="1" applyFill="1" applyBorder="1" applyAlignment="1">
      <alignment horizontal="center"/>
    </xf>
    <xf numFmtId="49" fontId="68" fillId="0" borderId="0" xfId="2" applyNumberFormat="1" applyFont="1" applyFill="1" applyBorder="1" applyAlignment="1">
      <alignment horizontal="center"/>
    </xf>
    <xf numFmtId="0" fontId="0" fillId="0" borderId="0" xfId="0" applyFill="1" applyBorder="1" applyAlignment="1">
      <alignment horizontal="center"/>
    </xf>
    <xf numFmtId="0" fontId="7" fillId="0" borderId="0" xfId="0" applyFont="1" applyFill="1" applyBorder="1" applyAlignment="1">
      <alignment horizontal="center" vertical="center"/>
    </xf>
    <xf numFmtId="0" fontId="52" fillId="0" borderId="0" xfId="0" applyFont="1" applyAlignment="1">
      <alignment horizontal="center"/>
    </xf>
    <xf numFmtId="0" fontId="7" fillId="0" borderId="0" xfId="0" applyFont="1" applyFill="1" applyBorder="1" applyAlignment="1">
      <alignment horizontal="center"/>
    </xf>
    <xf numFmtId="0" fontId="11" fillId="0" borderId="0" xfId="0" applyFont="1" applyFill="1" applyBorder="1" applyAlignment="1">
      <alignment horizontal="center"/>
    </xf>
    <xf numFmtId="49" fontId="7" fillId="0" borderId="212" xfId="0" applyNumberFormat="1" applyFont="1" applyBorder="1" applyAlignment="1">
      <alignment horizontal="center" vertical="center"/>
    </xf>
    <xf numFmtId="49" fontId="7" fillId="0" borderId="0" xfId="0" applyNumberFormat="1" applyFont="1" applyBorder="1" applyAlignment="1">
      <alignment horizontal="center" vertical="center"/>
    </xf>
    <xf numFmtId="49" fontId="7" fillId="0" borderId="0" xfId="0" applyNumberFormat="1" applyFont="1" applyBorder="1" applyAlignment="1">
      <alignment horizontal="left" vertical="center"/>
    </xf>
    <xf numFmtId="49" fontId="7" fillId="0" borderId="297" xfId="0" applyNumberFormat="1" applyFont="1" applyBorder="1" applyAlignment="1">
      <alignment horizontal="center" vertical="center"/>
    </xf>
    <xf numFmtId="49" fontId="7" fillId="0" borderId="428" xfId="0" applyNumberFormat="1" applyFont="1" applyBorder="1" applyAlignment="1">
      <alignment horizontal="center" vertical="center"/>
    </xf>
    <xf numFmtId="49" fontId="7" fillId="0" borderId="428" xfId="0" applyNumberFormat="1" applyFont="1" applyBorder="1" applyAlignment="1">
      <alignment vertical="center"/>
    </xf>
    <xf numFmtId="49" fontId="7" fillId="0" borderId="427" xfId="0" applyNumberFormat="1" applyFont="1" applyBorder="1" applyAlignment="1">
      <alignment horizontal="center" vertical="center"/>
    </xf>
    <xf numFmtId="49" fontId="7" fillId="0" borderId="0" xfId="0" applyNumberFormat="1" applyFont="1" applyFill="1" applyBorder="1" applyAlignment="1">
      <alignment horizontal="left"/>
    </xf>
    <xf numFmtId="0" fontId="47" fillId="0" borderId="10" xfId="0" applyFont="1" applyBorder="1" applyAlignment="1">
      <alignment horizontal="center"/>
    </xf>
    <xf numFmtId="49" fontId="0" fillId="17" borderId="0" xfId="0" applyNumberFormat="1" applyFill="1" applyBorder="1" applyAlignment="1">
      <alignment horizontal="center"/>
    </xf>
    <xf numFmtId="0" fontId="8" fillId="54" borderId="11" xfId="0" applyFont="1" applyFill="1" applyBorder="1"/>
    <xf numFmtId="0" fontId="8" fillId="54" borderId="9" xfId="0" applyFont="1" applyFill="1" applyBorder="1"/>
    <xf numFmtId="10" fontId="8" fillId="54" borderId="9" xfId="0" applyNumberFormat="1" applyFont="1" applyFill="1" applyBorder="1"/>
    <xf numFmtId="0" fontId="7" fillId="6" borderId="52" xfId="0" applyFont="1" applyFill="1" applyBorder="1" applyAlignment="1">
      <alignment horizontal="center"/>
    </xf>
    <xf numFmtId="0" fontId="52" fillId="0" borderId="18" xfId="0" applyFont="1" applyFill="1" applyBorder="1" applyAlignment="1">
      <alignment horizontal="center" vertical="center"/>
    </xf>
    <xf numFmtId="0" fontId="52" fillId="0" borderId="18" xfId="0" applyFont="1" applyFill="1" applyBorder="1" applyAlignment="1">
      <alignment horizontal="center"/>
    </xf>
    <xf numFmtId="0" fontId="52" fillId="0" borderId="18" xfId="0" applyFont="1" applyBorder="1" applyAlignment="1">
      <alignment horizontal="center"/>
    </xf>
    <xf numFmtId="0" fontId="7" fillId="8" borderId="117" xfId="0" applyFont="1" applyFill="1" applyBorder="1" applyAlignment="1">
      <alignment horizontal="center"/>
    </xf>
    <xf numFmtId="0" fontId="7" fillId="8" borderId="212" xfId="0" applyFont="1" applyFill="1" applyBorder="1" applyAlignment="1">
      <alignment horizontal="center"/>
    </xf>
    <xf numFmtId="0" fontId="7" fillId="8" borderId="0" xfId="0" applyFont="1" applyFill="1" applyBorder="1" applyAlignment="1">
      <alignment horizontal="center"/>
    </xf>
    <xf numFmtId="0" fontId="7" fillId="8" borderId="118" xfId="0" applyNumberFormat="1" applyFont="1" applyFill="1" applyBorder="1" applyAlignment="1">
      <alignment horizontal="center"/>
    </xf>
    <xf numFmtId="0" fontId="72" fillId="8" borderId="116" xfId="0" applyFont="1" applyFill="1" applyBorder="1" applyAlignment="1">
      <alignment horizontal="center"/>
    </xf>
    <xf numFmtId="0" fontId="7" fillId="0" borderId="136" xfId="0" applyFont="1" applyFill="1" applyBorder="1" applyAlignment="1">
      <alignment horizontal="center" vertical="center"/>
    </xf>
    <xf numFmtId="0" fontId="7" fillId="0" borderId="39" xfId="0" applyFont="1" applyBorder="1" applyAlignment="1">
      <alignment horizontal="center" vertical="center"/>
    </xf>
    <xf numFmtId="49" fontId="7" fillId="0" borderId="58" xfId="0" applyNumberFormat="1" applyFont="1" applyBorder="1" applyAlignment="1">
      <alignment horizontal="center" vertical="center"/>
    </xf>
    <xf numFmtId="1" fontId="32" fillId="0" borderId="9" xfId="0" applyNumberFormat="1" applyFont="1" applyFill="1" applyBorder="1" applyAlignment="1">
      <alignment horizontal="center"/>
    </xf>
    <xf numFmtId="0" fontId="0" fillId="56" borderId="0" xfId="0" applyNumberFormat="1" applyFill="1" applyBorder="1" applyAlignment="1">
      <alignment horizontal="center"/>
    </xf>
    <xf numFmtId="0" fontId="3" fillId="0" borderId="10" xfId="0" applyFont="1" applyFill="1" applyBorder="1" applyAlignment="1">
      <alignment horizontal="center"/>
    </xf>
    <xf numFmtId="0" fontId="47" fillId="19" borderId="10" xfId="0" applyFont="1" applyFill="1" applyBorder="1" applyAlignment="1">
      <alignment horizontal="center"/>
    </xf>
    <xf numFmtId="0" fontId="47" fillId="55" borderId="10" xfId="0" applyFont="1" applyFill="1" applyBorder="1" applyAlignment="1">
      <alignment horizontal="center"/>
    </xf>
    <xf numFmtId="0" fontId="47" fillId="19" borderId="10" xfId="0" applyNumberFormat="1" applyFont="1" applyFill="1" applyBorder="1" applyAlignment="1">
      <alignment horizontal="center"/>
    </xf>
    <xf numFmtId="0" fontId="60" fillId="10" borderId="10" xfId="0" applyFont="1" applyFill="1" applyBorder="1" applyAlignment="1">
      <alignment horizontal="center"/>
    </xf>
    <xf numFmtId="0" fontId="60" fillId="57" borderId="10" xfId="0" applyFont="1" applyFill="1" applyBorder="1" applyAlignment="1">
      <alignment horizontal="center"/>
    </xf>
    <xf numFmtId="49" fontId="53" fillId="0" borderId="12" xfId="0" applyNumberFormat="1" applyFont="1" applyBorder="1" applyAlignment="1">
      <alignment horizontal="center"/>
    </xf>
    <xf numFmtId="0" fontId="21" fillId="16" borderId="0" xfId="0" applyFont="1" applyFill="1" applyBorder="1" applyAlignment="1">
      <alignment horizontal="center" vertical="center"/>
    </xf>
    <xf numFmtId="0" fontId="21" fillId="0" borderId="24" xfId="0" applyFont="1" applyFill="1" applyBorder="1" applyAlignment="1">
      <alignment vertical="center"/>
    </xf>
    <xf numFmtId="0" fontId="43" fillId="0" borderId="24" xfId="0" applyFont="1" applyFill="1" applyBorder="1" applyAlignment="1">
      <alignment vertical="center"/>
    </xf>
    <xf numFmtId="0" fontId="6" fillId="0" borderId="24" xfId="0" applyFont="1" applyFill="1" applyBorder="1" applyAlignment="1">
      <alignment vertical="center"/>
    </xf>
    <xf numFmtId="0" fontId="18" fillId="0" borderId="24" xfId="0" applyFont="1" applyFill="1" applyBorder="1" applyAlignment="1">
      <alignment horizontal="center" vertical="center"/>
    </xf>
    <xf numFmtId="0" fontId="15" fillId="0" borderId="24" xfId="0" applyFont="1" applyFill="1" applyBorder="1" applyAlignment="1">
      <alignment horizontal="center" vertical="center"/>
    </xf>
    <xf numFmtId="0" fontId="67" fillId="0" borderId="24" xfId="0" applyFont="1" applyFill="1" applyBorder="1" applyAlignment="1">
      <alignment vertical="center"/>
    </xf>
    <xf numFmtId="0" fontId="18" fillId="0" borderId="24" xfId="0" applyFont="1" applyFill="1" applyBorder="1" applyAlignment="1">
      <alignment vertical="center"/>
    </xf>
    <xf numFmtId="0" fontId="15" fillId="0" borderId="24" xfId="0" applyFont="1" applyFill="1" applyBorder="1" applyAlignment="1">
      <alignment vertical="center"/>
    </xf>
    <xf numFmtId="0" fontId="21" fillId="16" borderId="394" xfId="0" applyFont="1" applyFill="1" applyBorder="1" applyAlignment="1">
      <alignment horizontal="center" vertical="center"/>
    </xf>
    <xf numFmtId="0" fontId="43" fillId="16" borderId="0" xfId="0" applyFont="1" applyFill="1" applyAlignment="1">
      <alignment horizontal="center" vertical="center"/>
    </xf>
    <xf numFmtId="0" fontId="21" fillId="16" borderId="33" xfId="0" applyFont="1" applyFill="1" applyBorder="1" applyAlignment="1">
      <alignment horizontal="center" vertical="center"/>
    </xf>
    <xf numFmtId="0" fontId="44" fillId="0" borderId="394" xfId="0" applyFont="1" applyFill="1" applyBorder="1" applyAlignment="1">
      <alignment horizontal="center" vertical="center"/>
    </xf>
    <xf numFmtId="0" fontId="0" fillId="0" borderId="0" xfId="0" applyFill="1" applyBorder="1" applyAlignment="1">
      <alignment horizontal="center"/>
    </xf>
    <xf numFmtId="0" fontId="0" fillId="0" borderId="0" xfId="0" applyAlignment="1">
      <alignment horizontal="center"/>
    </xf>
    <xf numFmtId="0" fontId="52" fillId="0" borderId="0" xfId="0" applyFont="1" applyFill="1" applyBorder="1" applyAlignment="1">
      <alignment horizontal="center" vertical="center"/>
    </xf>
    <xf numFmtId="0" fontId="52" fillId="0" borderId="0" xfId="0" applyFont="1" applyAlignment="1">
      <alignment horizontal="center"/>
    </xf>
    <xf numFmtId="0" fontId="7" fillId="8" borderId="0" xfId="0" applyFont="1" applyFill="1" applyBorder="1" applyAlignment="1">
      <alignment horizontal="center" vertical="center"/>
    </xf>
    <xf numFmtId="0" fontId="23" fillId="17" borderId="70" xfId="0" applyFont="1" applyFill="1" applyBorder="1" applyAlignment="1">
      <alignment horizontal="center"/>
    </xf>
    <xf numFmtId="0" fontId="44" fillId="0" borderId="33" xfId="0" applyFont="1" applyFill="1" applyBorder="1" applyAlignment="1">
      <alignment horizontal="center" vertical="center"/>
    </xf>
    <xf numFmtId="0" fontId="1" fillId="0" borderId="394" xfId="0" applyFont="1" applyBorder="1" applyAlignment="1">
      <alignment horizontal="center"/>
    </xf>
    <xf numFmtId="0" fontId="1" fillId="0" borderId="33" xfId="0" applyFont="1" applyBorder="1" applyAlignment="1">
      <alignment horizontal="center"/>
    </xf>
    <xf numFmtId="0" fontId="1" fillId="0" borderId="32" xfId="0" applyFont="1" applyBorder="1" applyAlignment="1">
      <alignment horizontal="center"/>
    </xf>
    <xf numFmtId="0" fontId="44" fillId="23" borderId="33" xfId="0" applyFont="1" applyFill="1" applyBorder="1" applyAlignment="1">
      <alignment horizontal="center" vertical="center"/>
    </xf>
    <xf numFmtId="0" fontId="23" fillId="17" borderId="64" xfId="0" applyFont="1" applyFill="1" applyBorder="1" applyAlignment="1">
      <alignment horizontal="center"/>
    </xf>
    <xf numFmtId="0" fontId="23" fillId="17" borderId="0" xfId="0" applyFont="1" applyFill="1" applyBorder="1" applyAlignment="1">
      <alignment horizontal="center"/>
    </xf>
    <xf numFmtId="0" fontId="0" fillId="0" borderId="67" xfId="0" applyBorder="1"/>
    <xf numFmtId="0" fontId="36" fillId="27" borderId="325" xfId="0" applyFont="1" applyFill="1" applyBorder="1" applyAlignment="1">
      <alignment horizontal="center"/>
    </xf>
    <xf numFmtId="0" fontId="51" fillId="27" borderId="326" xfId="0" applyFont="1" applyFill="1" applyBorder="1" applyAlignment="1">
      <alignment horizontal="center"/>
    </xf>
    <xf numFmtId="49" fontId="51" fillId="27" borderId="326" xfId="0" applyNumberFormat="1" applyFont="1" applyFill="1" applyBorder="1" applyAlignment="1">
      <alignment horizontal="center"/>
    </xf>
    <xf numFmtId="0" fontId="51" fillId="27" borderId="327" xfId="0" applyFont="1" applyFill="1" applyBorder="1" applyAlignment="1">
      <alignment horizontal="center"/>
    </xf>
    <xf numFmtId="0" fontId="51" fillId="27" borderId="325" xfId="0" applyFont="1" applyFill="1" applyBorder="1" applyAlignment="1">
      <alignment horizontal="center"/>
    </xf>
    <xf numFmtId="0" fontId="0" fillId="0" borderId="253" xfId="0" applyBorder="1"/>
    <xf numFmtId="0" fontId="52" fillId="8" borderId="253" xfId="0" applyFont="1" applyFill="1" applyBorder="1" applyAlignment="1">
      <alignment horizontal="center"/>
    </xf>
    <xf numFmtId="0" fontId="52" fillId="0" borderId="253" xfId="0" applyFont="1" applyBorder="1" applyAlignment="1">
      <alignment horizontal="center"/>
    </xf>
    <xf numFmtId="0" fontId="0" fillId="0" borderId="254" xfId="0" applyBorder="1"/>
    <xf numFmtId="0" fontId="0" fillId="0" borderId="434" xfId="0" applyBorder="1"/>
    <xf numFmtId="0" fontId="5" fillId="0" borderId="435" xfId="0" applyFont="1" applyBorder="1" applyAlignment="1">
      <alignment horizontal="center"/>
    </xf>
    <xf numFmtId="0" fontId="0" fillId="0" borderId="436" xfId="0" applyBorder="1"/>
    <xf numFmtId="0" fontId="5" fillId="0" borderId="253" xfId="0" applyFont="1" applyBorder="1" applyAlignment="1">
      <alignment horizontal="center"/>
    </xf>
    <xf numFmtId="0" fontId="7" fillId="0" borderId="297" xfId="0" applyFont="1" applyBorder="1" applyAlignment="1">
      <alignment horizontal="center"/>
    </xf>
    <xf numFmtId="0" fontId="7" fillId="0" borderId="212" xfId="0" applyFont="1" applyFill="1" applyBorder="1" applyAlignment="1">
      <alignment horizontal="center"/>
    </xf>
    <xf numFmtId="0" fontId="0" fillId="0" borderId="437" xfId="0" applyBorder="1"/>
    <xf numFmtId="0" fontId="7" fillId="0" borderId="438" xfId="0" applyFont="1" applyBorder="1" applyAlignment="1">
      <alignment horizontal="center"/>
    </xf>
    <xf numFmtId="0" fontId="7" fillId="0" borderId="211" xfId="0" applyFont="1" applyFill="1" applyBorder="1" applyAlignment="1">
      <alignment horizontal="center"/>
    </xf>
    <xf numFmtId="0" fontId="5" fillId="0" borderId="439" xfId="0" applyFont="1" applyBorder="1" applyAlignment="1">
      <alignment horizontal="center"/>
    </xf>
    <xf numFmtId="14" fontId="7" fillId="0" borderId="253" xfId="0" applyNumberFormat="1" applyFont="1" applyBorder="1" applyAlignment="1">
      <alignment horizontal="center"/>
    </xf>
    <xf numFmtId="14" fontId="7" fillId="0" borderId="439" xfId="0" applyNumberFormat="1" applyFont="1" applyBorder="1" applyAlignment="1">
      <alignment horizontal="center"/>
    </xf>
    <xf numFmtId="0" fontId="0" fillId="0" borderId="299" xfId="0" applyBorder="1"/>
    <xf numFmtId="0" fontId="0" fillId="0" borderId="440" xfId="0" applyBorder="1" applyAlignment="1">
      <alignment horizontal="center"/>
    </xf>
    <xf numFmtId="0" fontId="0" fillId="0" borderId="440" xfId="0" applyFont="1" applyBorder="1" applyAlignment="1">
      <alignment horizontal="center"/>
    </xf>
    <xf numFmtId="0" fontId="0" fillId="0" borderId="440" xfId="0" applyFont="1" applyFill="1" applyBorder="1" applyAlignment="1">
      <alignment horizontal="center" vertical="center"/>
    </xf>
    <xf numFmtId="0" fontId="0" fillId="0" borderId="440" xfId="0" applyFont="1" applyFill="1" applyBorder="1" applyAlignment="1">
      <alignment horizontal="center"/>
    </xf>
    <xf numFmtId="0" fontId="7" fillId="0" borderId="212" xfId="0" applyFont="1" applyFill="1" applyBorder="1" applyAlignment="1">
      <alignment horizontal="center" vertical="center"/>
    </xf>
    <xf numFmtId="0" fontId="0" fillId="0" borderId="212" xfId="0" applyFill="1" applyBorder="1"/>
    <xf numFmtId="0" fontId="0" fillId="0" borderId="303" xfId="0" applyBorder="1"/>
    <xf numFmtId="0" fontId="7" fillId="0" borderId="212" xfId="0" applyFont="1" applyBorder="1" applyAlignment="1">
      <alignment horizontal="left" vertical="center"/>
    </xf>
    <xf numFmtId="0" fontId="7" fillId="0" borderId="212" xfId="0" applyFont="1" applyBorder="1" applyAlignment="1">
      <alignment vertical="center"/>
    </xf>
    <xf numFmtId="0" fontId="8" fillId="0" borderId="120" xfId="0" applyFont="1" applyBorder="1"/>
    <xf numFmtId="0" fontId="8" fillId="0" borderId="441" xfId="0" applyFont="1" applyBorder="1"/>
    <xf numFmtId="0" fontId="60" fillId="9" borderId="260" xfId="0" applyFont="1" applyFill="1" applyBorder="1" applyAlignment="1">
      <alignment horizontal="center" vertical="center"/>
    </xf>
    <xf numFmtId="0" fontId="8" fillId="0" borderId="15" xfId="0" applyFont="1" applyBorder="1"/>
    <xf numFmtId="0" fontId="8" fillId="0" borderId="443" xfId="0" applyFont="1" applyBorder="1"/>
    <xf numFmtId="0" fontId="74" fillId="54" borderId="19" xfId="0" applyFont="1" applyFill="1" applyBorder="1" applyAlignment="1">
      <alignment horizontal="center"/>
    </xf>
    <xf numFmtId="0" fontId="8" fillId="54" borderId="120" xfId="0" applyFont="1" applyFill="1" applyBorder="1"/>
    <xf numFmtId="0" fontId="8" fillId="54" borderId="287" xfId="0" applyFont="1" applyFill="1" applyBorder="1"/>
    <xf numFmtId="0" fontId="8" fillId="54" borderId="10" xfId="0" applyFont="1" applyFill="1" applyBorder="1"/>
    <xf numFmtId="0" fontId="60" fillId="47" borderId="444" xfId="0" applyFont="1" applyFill="1" applyBorder="1" applyAlignment="1">
      <alignment horizontal="center"/>
    </xf>
    <xf numFmtId="0" fontId="74" fillId="54" borderId="15" xfId="0" applyFont="1" applyFill="1" applyBorder="1" applyAlignment="1">
      <alignment horizontal="center"/>
    </xf>
    <xf numFmtId="0" fontId="8" fillId="0" borderId="115" xfId="0" applyFont="1" applyBorder="1"/>
    <xf numFmtId="0" fontId="8" fillId="0" borderId="17" xfId="0" applyFont="1" applyBorder="1"/>
    <xf numFmtId="10" fontId="8" fillId="0" borderId="425" xfId="0" applyNumberFormat="1" applyFont="1" applyBorder="1"/>
    <xf numFmtId="10" fontId="8" fillId="0" borderId="15" xfId="0" applyNumberFormat="1" applyFont="1" applyBorder="1"/>
    <xf numFmtId="10" fontId="8" fillId="0" borderId="443" xfId="0" applyNumberFormat="1" applyFont="1" applyBorder="1"/>
    <xf numFmtId="0" fontId="8" fillId="54" borderId="19" xfId="0" applyFont="1" applyFill="1" applyBorder="1"/>
    <xf numFmtId="10" fontId="8" fillId="54" borderId="286" xfId="0" applyNumberFormat="1" applyFont="1" applyFill="1" applyBorder="1"/>
    <xf numFmtId="10" fontId="8" fillId="54" borderId="287" xfId="0" applyNumberFormat="1" applyFont="1" applyFill="1" applyBorder="1"/>
    <xf numFmtId="10" fontId="8" fillId="54" borderId="19" xfId="0" applyNumberFormat="1" applyFont="1" applyFill="1" applyBorder="1"/>
    <xf numFmtId="0" fontId="0" fillId="8" borderId="185" xfId="0" applyFill="1" applyBorder="1" applyAlignment="1">
      <alignment horizontal="center" vertical="center"/>
    </xf>
    <xf numFmtId="0" fontId="0" fillId="8" borderId="0" xfId="0" applyFill="1" applyBorder="1" applyAlignment="1">
      <alignment horizontal="center" vertical="center"/>
    </xf>
    <xf numFmtId="0" fontId="7" fillId="8" borderId="0" xfId="0" applyFont="1" applyFill="1" applyBorder="1" applyAlignment="1">
      <alignment horizontal="center" vertical="center"/>
    </xf>
    <xf numFmtId="0" fontId="7" fillId="0" borderId="301" xfId="0" applyFont="1" applyBorder="1" applyAlignment="1">
      <alignment horizontal="center" vertical="center"/>
    </xf>
    <xf numFmtId="0" fontId="7" fillId="0" borderId="111" xfId="0" applyFont="1" applyBorder="1" applyAlignment="1">
      <alignment horizontal="center" vertical="center"/>
    </xf>
    <xf numFmtId="0" fontId="7" fillId="0" borderId="302" xfId="0" applyFont="1" applyBorder="1" applyAlignment="1">
      <alignment horizontal="center" vertical="center"/>
    </xf>
    <xf numFmtId="0" fontId="52" fillId="27" borderId="12" xfId="0" applyFont="1" applyFill="1" applyBorder="1" applyAlignment="1">
      <alignment horizontal="center"/>
    </xf>
    <xf numFmtId="0" fontId="0" fillId="8" borderId="185" xfId="0" applyFill="1" applyBorder="1" applyAlignment="1">
      <alignment horizontal="center"/>
    </xf>
    <xf numFmtId="0" fontId="0" fillId="8" borderId="0" xfId="0" applyFill="1" applyAlignment="1">
      <alignment horizontal="center"/>
    </xf>
    <xf numFmtId="0" fontId="11" fillId="0" borderId="0" xfId="0" applyFont="1" applyFill="1" applyBorder="1" applyAlignment="1">
      <alignment horizontal="center"/>
    </xf>
    <xf numFmtId="0" fontId="74" fillId="47" borderId="115" xfId="0" applyFont="1" applyFill="1" applyBorder="1" applyAlignment="1">
      <alignment horizontal="center"/>
    </xf>
    <xf numFmtId="0" fontId="60" fillId="47" borderId="392" xfId="0" applyFont="1" applyFill="1" applyBorder="1" applyAlignment="1">
      <alignment horizontal="center"/>
    </xf>
    <xf numFmtId="0" fontId="0" fillId="0" borderId="0" xfId="0" applyNumberFormat="1" applyFill="1" applyBorder="1"/>
    <xf numFmtId="0" fontId="74" fillId="0" borderId="286" xfId="0" applyNumberFormat="1" applyFont="1" applyFill="1" applyBorder="1" applyAlignment="1">
      <alignment horizontal="center"/>
    </xf>
    <xf numFmtId="0" fontId="8" fillId="0" borderId="0" xfId="0" applyNumberFormat="1" applyFont="1" applyBorder="1" applyAlignment="1"/>
    <xf numFmtId="0" fontId="8" fillId="0" borderId="287" xfId="0" applyNumberFormat="1" applyFont="1" applyBorder="1" applyAlignment="1">
      <alignment horizontal="center"/>
    </xf>
    <xf numFmtId="0" fontId="8" fillId="0" borderId="0" xfId="0" applyNumberFormat="1" applyFont="1" applyFill="1" applyBorder="1"/>
    <xf numFmtId="0" fontId="74" fillId="0" borderId="287" xfId="0" applyNumberFormat="1" applyFont="1" applyFill="1" applyBorder="1" applyAlignment="1">
      <alignment horizontal="center"/>
    </xf>
    <xf numFmtId="0" fontId="8" fillId="0" borderId="425" xfId="0" applyNumberFormat="1" applyFont="1" applyBorder="1" applyAlignment="1">
      <alignment horizontal="center"/>
    </xf>
    <xf numFmtId="0" fontId="80" fillId="0" borderId="0" xfId="0" applyFont="1" applyAlignment="1">
      <alignment horizontal="center"/>
    </xf>
    <xf numFmtId="14" fontId="11" fillId="0" borderId="0" xfId="0" applyNumberFormat="1" applyFont="1" applyFill="1" applyBorder="1" applyAlignment="1">
      <alignment horizontal="center"/>
    </xf>
    <xf numFmtId="0" fontId="0" fillId="8" borderId="436" xfId="0" applyFill="1" applyBorder="1" applyAlignment="1">
      <alignment horizontal="center"/>
    </xf>
    <xf numFmtId="0" fontId="80" fillId="0" borderId="12" xfId="0" applyFont="1" applyBorder="1" applyAlignment="1">
      <alignment horizontal="center"/>
    </xf>
    <xf numFmtId="49" fontId="80" fillId="0" borderId="12" xfId="0" applyNumberFormat="1" applyFont="1" applyBorder="1" applyAlignment="1">
      <alignment horizontal="center"/>
    </xf>
    <xf numFmtId="0" fontId="107" fillId="0" borderId="12" xfId="0" applyFont="1" applyBorder="1" applyAlignment="1">
      <alignment horizontal="center"/>
    </xf>
    <xf numFmtId="0" fontId="78" fillId="0" borderId="12" xfId="0" applyFont="1" applyBorder="1" applyAlignment="1">
      <alignment horizontal="center"/>
    </xf>
    <xf numFmtId="0" fontId="78" fillId="19" borderId="12" xfId="0" applyFont="1" applyFill="1" applyBorder="1" applyAlignment="1">
      <alignment horizontal="center"/>
    </xf>
    <xf numFmtId="0" fontId="78" fillId="19" borderId="0" xfId="0" applyFont="1" applyFill="1" applyBorder="1" applyAlignment="1">
      <alignment horizontal="center"/>
    </xf>
    <xf numFmtId="0" fontId="7" fillId="0" borderId="436" xfId="0" applyFont="1" applyBorder="1"/>
    <xf numFmtId="0" fontId="7" fillId="8" borderId="0" xfId="0" applyFont="1" applyFill="1" applyAlignment="1">
      <alignment horizontal="center"/>
    </xf>
    <xf numFmtId="0" fontId="7" fillId="0" borderId="253" xfId="0" applyFont="1" applyBorder="1"/>
    <xf numFmtId="0" fontId="7" fillId="0" borderId="437" xfId="0" applyFont="1" applyBorder="1"/>
    <xf numFmtId="49" fontId="78" fillId="0" borderId="216" xfId="0" applyNumberFormat="1" applyFont="1" applyBorder="1" applyAlignment="1">
      <alignment horizontal="center"/>
    </xf>
    <xf numFmtId="49" fontId="78" fillId="0" borderId="12" xfId="0" applyNumberFormat="1" applyFont="1" applyBorder="1" applyAlignment="1">
      <alignment horizontal="center"/>
    </xf>
    <xf numFmtId="49" fontId="78" fillId="0" borderId="0" xfId="0" applyNumberFormat="1" applyFont="1" applyBorder="1" applyAlignment="1">
      <alignment horizontal="center"/>
    </xf>
    <xf numFmtId="0" fontId="31" fillId="0" borderId="0" xfId="0" applyFont="1" applyBorder="1" applyAlignment="1">
      <alignment horizontal="center"/>
    </xf>
    <xf numFmtId="0" fontId="0" fillId="19" borderId="5" xfId="0" applyFill="1" applyBorder="1" applyAlignment="1">
      <alignment horizontal="center"/>
    </xf>
    <xf numFmtId="0" fontId="46" fillId="0" borderId="0" xfId="0" applyFont="1"/>
    <xf numFmtId="166" fontId="52" fillId="0" borderId="0" xfId="1" applyNumberFormat="1" applyFont="1" applyFill="1" applyBorder="1" applyAlignment="1">
      <alignment horizontal="center"/>
    </xf>
    <xf numFmtId="0" fontId="46" fillId="0" borderId="254" xfId="0" applyFont="1" applyBorder="1"/>
    <xf numFmtId="168" fontId="52" fillId="26" borderId="0" xfId="1" applyNumberFormat="1" applyFont="1" applyFill="1" applyBorder="1" applyAlignment="1">
      <alignment horizontal="right"/>
    </xf>
    <xf numFmtId="168" fontId="52" fillId="26" borderId="213" xfId="1" applyNumberFormat="1" applyFont="1" applyFill="1" applyBorder="1" applyAlignment="1">
      <alignment horizontal="right"/>
    </xf>
    <xf numFmtId="168" fontId="52" fillId="26" borderId="0" xfId="0" applyNumberFormat="1" applyFont="1" applyFill="1" applyAlignment="1">
      <alignment horizontal="right"/>
    </xf>
    <xf numFmtId="168" fontId="52" fillId="26" borderId="0" xfId="0" applyNumberFormat="1" applyFont="1" applyFill="1" applyBorder="1" applyAlignment="1">
      <alignment horizontal="right"/>
    </xf>
    <xf numFmtId="168" fontId="55" fillId="0" borderId="0" xfId="1" applyNumberFormat="1" applyFont="1" applyBorder="1" applyAlignment="1">
      <alignment horizontal="right"/>
    </xf>
    <xf numFmtId="168" fontId="52" fillId="31" borderId="0" xfId="1" applyNumberFormat="1" applyFont="1" applyFill="1" applyBorder="1" applyAlignment="1">
      <alignment horizontal="right"/>
    </xf>
    <xf numFmtId="168" fontId="52" fillId="31" borderId="213" xfId="1" applyNumberFormat="1" applyFont="1" applyFill="1" applyBorder="1" applyAlignment="1">
      <alignment horizontal="right"/>
    </xf>
    <xf numFmtId="168" fontId="52" fillId="31" borderId="0" xfId="1" applyNumberFormat="1" applyFont="1" applyFill="1" applyAlignment="1">
      <alignment horizontal="right"/>
    </xf>
    <xf numFmtId="168" fontId="52" fillId="31" borderId="0" xfId="0" applyNumberFormat="1" applyFont="1" applyFill="1" applyBorder="1" applyAlignment="1">
      <alignment horizontal="right"/>
    </xf>
    <xf numFmtId="0" fontId="0" fillId="0" borderId="447" xfId="0" applyFont="1" applyFill="1" applyBorder="1" applyAlignment="1">
      <alignment horizontal="center" vertical="center"/>
    </xf>
    <xf numFmtId="0" fontId="0" fillId="0" borderId="0" xfId="0" applyFill="1" applyBorder="1" applyAlignment="1">
      <alignment horizontal="center"/>
    </xf>
    <xf numFmtId="0" fontId="0" fillId="0" borderId="0" xfId="0" applyAlignment="1">
      <alignment horizontal="center"/>
    </xf>
    <xf numFmtId="0" fontId="0" fillId="0" borderId="11" xfId="0" applyBorder="1" applyAlignment="1">
      <alignment horizontal="center"/>
    </xf>
    <xf numFmtId="0" fontId="52" fillId="0" borderId="0" xfId="0" applyFont="1" applyFill="1" applyBorder="1" applyAlignment="1">
      <alignment horizontal="center" vertical="center"/>
    </xf>
    <xf numFmtId="0" fontId="52" fillId="0" borderId="0" xfId="0" applyFont="1" applyAlignment="1">
      <alignment horizontal="center"/>
    </xf>
    <xf numFmtId="0" fontId="7" fillId="0" borderId="0" xfId="0" applyFont="1" applyFill="1" applyBorder="1" applyAlignment="1">
      <alignment horizontal="center" vertical="center"/>
    </xf>
    <xf numFmtId="0" fontId="7" fillId="0" borderId="0" xfId="0" applyFont="1" applyAlignment="1">
      <alignment horizontal="center"/>
    </xf>
    <xf numFmtId="0" fontId="7" fillId="8" borderId="0" xfId="0" applyFont="1" applyFill="1" applyBorder="1" applyAlignment="1">
      <alignment horizontal="center"/>
    </xf>
    <xf numFmtId="0" fontId="7" fillId="8" borderId="0" xfId="0" applyFont="1" applyFill="1" applyAlignment="1">
      <alignment horizontal="center"/>
    </xf>
    <xf numFmtId="0" fontId="0" fillId="0" borderId="288" xfId="0" applyBorder="1" applyAlignment="1">
      <alignment horizontal="center" vertical="center"/>
    </xf>
    <xf numFmtId="0" fontId="0" fillId="0" borderId="184" xfId="0" applyBorder="1" applyAlignment="1">
      <alignment horizontal="center" vertical="center"/>
    </xf>
    <xf numFmtId="0" fontId="0" fillId="9" borderId="185" xfId="0" applyFill="1" applyBorder="1"/>
    <xf numFmtId="0" fontId="10" fillId="47" borderId="294" xfId="0" applyFont="1" applyFill="1" applyBorder="1" applyAlignment="1"/>
    <xf numFmtId="0" fontId="60" fillId="47" borderId="293" xfId="0" applyFont="1" applyFill="1" applyBorder="1" applyAlignment="1">
      <alignment horizontal="center"/>
    </xf>
    <xf numFmtId="0" fontId="23" fillId="17" borderId="63" xfId="0" applyFont="1" applyFill="1" applyBorder="1" applyAlignment="1">
      <alignment horizontal="center"/>
    </xf>
    <xf numFmtId="0" fontId="8" fillId="30" borderId="378" xfId="0" applyNumberFormat="1" applyFont="1" applyFill="1" applyBorder="1" applyAlignment="1">
      <alignment horizontal="center"/>
    </xf>
    <xf numFmtId="0" fontId="23" fillId="46" borderId="298" xfId="0" applyFont="1" applyFill="1" applyBorder="1" applyAlignment="1">
      <alignment horizontal="center"/>
    </xf>
    <xf numFmtId="0" fontId="7" fillId="0" borderId="0" xfId="0" applyFont="1" applyBorder="1" applyAlignment="1">
      <alignment horizontal="center" vertical="center"/>
    </xf>
    <xf numFmtId="0" fontId="8" fillId="19" borderId="366" xfId="0" applyFont="1" applyFill="1" applyBorder="1" applyAlignment="1">
      <alignment horizontal="center"/>
    </xf>
    <xf numFmtId="0" fontId="8" fillId="0" borderId="366" xfId="0" applyNumberFormat="1" applyFont="1" applyFill="1" applyBorder="1" applyAlignment="1">
      <alignment horizontal="center"/>
    </xf>
    <xf numFmtId="0" fontId="8" fillId="26" borderId="366" xfId="0" applyFont="1" applyFill="1" applyBorder="1" applyAlignment="1">
      <alignment horizontal="center"/>
    </xf>
    <xf numFmtId="0" fontId="8" fillId="0" borderId="366" xfId="0" applyFont="1" applyBorder="1" applyAlignment="1">
      <alignment horizontal="center"/>
    </xf>
    <xf numFmtId="0" fontId="8" fillId="10" borderId="365" xfId="1" applyNumberFormat="1" applyFont="1" applyFill="1" applyBorder="1" applyAlignment="1">
      <alignment horizontal="center"/>
    </xf>
    <xf numFmtId="0" fontId="8" fillId="23" borderId="366" xfId="0" applyFont="1" applyFill="1" applyBorder="1" applyAlignment="1">
      <alignment horizontal="center"/>
    </xf>
    <xf numFmtId="0" fontId="8" fillId="30" borderId="366" xfId="0" applyNumberFormat="1" applyFont="1" applyFill="1" applyBorder="1" applyAlignment="1">
      <alignment horizontal="center"/>
    </xf>
    <xf numFmtId="0" fontId="50" fillId="0" borderId="375" xfId="0" applyFont="1" applyBorder="1" applyAlignment="1">
      <alignment horizontal="center"/>
    </xf>
    <xf numFmtId="0" fontId="46" fillId="0" borderId="68" xfId="0" applyFont="1" applyBorder="1" applyAlignment="1">
      <alignment horizontal="center"/>
    </xf>
    <xf numFmtId="0" fontId="50" fillId="31" borderId="377" xfId="0" applyFont="1" applyFill="1" applyBorder="1" applyAlignment="1">
      <alignment horizontal="center"/>
    </xf>
    <xf numFmtId="0" fontId="46" fillId="31" borderId="284" xfId="0" applyFont="1" applyFill="1" applyBorder="1" applyAlignment="1">
      <alignment horizontal="center"/>
    </xf>
    <xf numFmtId="49" fontId="7" fillId="0" borderId="0" xfId="0" applyNumberFormat="1" applyFont="1" applyFill="1" applyBorder="1" applyAlignment="1">
      <alignment horizontal="center" vertical="center"/>
    </xf>
    <xf numFmtId="0" fontId="7" fillId="8" borderId="0" xfId="0" applyFont="1" applyFill="1" applyBorder="1" applyAlignment="1">
      <alignment horizontal="center"/>
    </xf>
    <xf numFmtId="0" fontId="7" fillId="0" borderId="255" xfId="0" applyFont="1" applyFill="1" applyBorder="1" applyAlignment="1">
      <alignment horizontal="center" vertical="center"/>
    </xf>
    <xf numFmtId="0" fontId="0" fillId="0" borderId="283" xfId="0" applyBorder="1" applyAlignment="1">
      <alignment horizontal="center" vertical="center"/>
    </xf>
    <xf numFmtId="0" fontId="0" fillId="0" borderId="0" xfId="0" applyNumberFormat="1" applyFill="1" applyBorder="1" applyAlignment="1">
      <alignment horizontal="center"/>
    </xf>
    <xf numFmtId="0" fontId="0" fillId="0" borderId="260" xfId="0" applyNumberFormat="1" applyFill="1" applyBorder="1" applyAlignment="1">
      <alignment horizontal="center"/>
    </xf>
    <xf numFmtId="0" fontId="51" fillId="5" borderId="0" xfId="0" applyFont="1" applyFill="1"/>
    <xf numFmtId="0" fontId="0" fillId="0" borderId="294" xfId="0" applyBorder="1" applyAlignment="1">
      <alignment horizontal="center" vertical="center"/>
    </xf>
    <xf numFmtId="0" fontId="0" fillId="0" borderId="185" xfId="0" applyBorder="1"/>
    <xf numFmtId="0" fontId="9" fillId="8" borderId="116" xfId="0" applyFont="1" applyFill="1" applyBorder="1" applyAlignment="1">
      <alignment horizontal="center"/>
    </xf>
    <xf numFmtId="166" fontId="11" fillId="8" borderId="0" xfId="1" applyNumberFormat="1" applyFont="1" applyFill="1" applyBorder="1" applyAlignment="1">
      <alignment horizontal="center"/>
    </xf>
    <xf numFmtId="0" fontId="11" fillId="8" borderId="0" xfId="0" applyFont="1" applyFill="1" applyBorder="1" applyAlignment="1">
      <alignment horizontal="center"/>
    </xf>
    <xf numFmtId="0" fontId="11" fillId="8" borderId="253" xfId="0" applyFont="1" applyFill="1" applyBorder="1" applyAlignment="1">
      <alignment horizontal="center"/>
    </xf>
    <xf numFmtId="0" fontId="5" fillId="0" borderId="0" xfId="0" applyFont="1" applyBorder="1" applyAlignment="1">
      <alignment horizontal="center"/>
    </xf>
    <xf numFmtId="0" fontId="7" fillId="0" borderId="439" xfId="0" applyFont="1" applyBorder="1"/>
    <xf numFmtId="0" fontId="5" fillId="0" borderId="254" xfId="0" applyFont="1" applyBorder="1" applyAlignment="1">
      <alignment horizontal="center"/>
    </xf>
    <xf numFmtId="0" fontId="51" fillId="58" borderId="0" xfId="0" applyFont="1" applyFill="1"/>
    <xf numFmtId="0" fontId="50" fillId="59" borderId="0" xfId="0" applyFont="1" applyFill="1"/>
    <xf numFmtId="0" fontId="91" fillId="15" borderId="0" xfId="0" applyFont="1" applyFill="1"/>
    <xf numFmtId="0" fontId="7" fillId="0" borderId="255" xfId="0" applyFont="1" applyFill="1" applyBorder="1" applyAlignment="1">
      <alignment horizontal="center"/>
    </xf>
    <xf numFmtId="0" fontId="0" fillId="0" borderId="0" xfId="0" applyFont="1" applyFill="1" applyBorder="1" applyAlignment="1">
      <alignment horizontal="center"/>
    </xf>
    <xf numFmtId="0" fontId="0" fillId="0" borderId="0" xfId="0" applyFont="1" applyFill="1" applyBorder="1" applyAlignment="1">
      <alignment horizontal="center" vertical="center"/>
    </xf>
    <xf numFmtId="0" fontId="7" fillId="0" borderId="300" xfId="0" applyFont="1" applyFill="1" applyBorder="1" applyAlignment="1">
      <alignment horizontal="center"/>
    </xf>
    <xf numFmtId="0" fontId="0" fillId="0" borderId="0" xfId="0"/>
    <xf numFmtId="0" fontId="5" fillId="0" borderId="0" xfId="0" applyFont="1" applyAlignment="1">
      <alignment horizontal="center"/>
    </xf>
    <xf numFmtId="0" fontId="25" fillId="0" borderId="0" xfId="0" applyFont="1" applyBorder="1" applyAlignment="1">
      <alignment horizontal="center"/>
    </xf>
    <xf numFmtId="0" fontId="46" fillId="0" borderId="0" xfId="0" applyFont="1" applyFill="1" applyBorder="1" applyAlignment="1">
      <alignment horizontal="center"/>
    </xf>
    <xf numFmtId="0" fontId="7" fillId="0" borderId="0" xfId="0" applyFont="1" applyFill="1" applyBorder="1" applyAlignment="1">
      <alignment horizontal="center"/>
    </xf>
    <xf numFmtId="0" fontId="46" fillId="29" borderId="12" xfId="0" applyFont="1" applyFill="1" applyBorder="1" applyAlignment="1">
      <alignment horizontal="center"/>
    </xf>
    <xf numFmtId="0" fontId="0" fillId="0" borderId="0" xfId="0" applyFill="1" applyBorder="1"/>
    <xf numFmtId="0" fontId="0" fillId="0" borderId="0" xfId="0" applyBorder="1" applyAlignment="1">
      <alignment vertical="center"/>
    </xf>
    <xf numFmtId="0" fontId="44" fillId="0" borderId="0" xfId="0" applyFont="1" applyFill="1" applyBorder="1" applyAlignment="1">
      <alignment vertical="center"/>
    </xf>
    <xf numFmtId="0" fontId="0" fillId="0" borderId="0" xfId="0" applyFill="1" applyBorder="1" applyAlignment="1">
      <alignment vertical="center"/>
    </xf>
    <xf numFmtId="0" fontId="7" fillId="0" borderId="0" xfId="0" applyFont="1" applyFill="1" applyBorder="1" applyAlignment="1"/>
    <xf numFmtId="0" fontId="0" fillId="0" borderId="0" xfId="0" applyFill="1" applyBorder="1" applyAlignment="1"/>
    <xf numFmtId="0" fontId="79" fillId="0" borderId="0" xfId="0" applyFont="1" applyBorder="1" applyAlignment="1">
      <alignment horizontal="center"/>
    </xf>
    <xf numFmtId="0" fontId="0" fillId="0" borderId="0" xfId="0" applyAlignment="1">
      <alignment horizontal="center"/>
    </xf>
    <xf numFmtId="0" fontId="79" fillId="0" borderId="0" xfId="0" applyFont="1" applyFill="1" applyBorder="1" applyAlignment="1">
      <alignment horizontal="center"/>
    </xf>
    <xf numFmtId="168" fontId="7" fillId="0" borderId="9" xfId="0" applyNumberFormat="1" applyFont="1" applyFill="1" applyBorder="1" applyAlignment="1"/>
    <xf numFmtId="0" fontId="7" fillId="0" borderId="0" xfId="0" applyFont="1" applyFill="1" applyBorder="1"/>
    <xf numFmtId="0" fontId="72" fillId="0" borderId="0" xfId="0" applyFont="1" applyFill="1" applyBorder="1" applyAlignment="1">
      <alignment vertical="center"/>
    </xf>
    <xf numFmtId="0" fontId="7" fillId="0" borderId="0" xfId="0" applyFont="1" applyFill="1" applyBorder="1" applyAlignment="1">
      <alignment vertical="center"/>
    </xf>
    <xf numFmtId="0" fontId="7" fillId="0" borderId="212" xfId="0" applyFont="1" applyBorder="1" applyAlignment="1">
      <alignment horizontal="center" vertical="center"/>
    </xf>
    <xf numFmtId="0" fontId="7" fillId="0" borderId="10" xfId="0" applyFont="1" applyBorder="1" applyAlignment="1">
      <alignment horizontal="center"/>
    </xf>
    <xf numFmtId="49" fontId="7" fillId="0" borderId="110" xfId="0" applyNumberFormat="1" applyFont="1" applyBorder="1" applyAlignment="1">
      <alignment horizontal="center"/>
    </xf>
    <xf numFmtId="49" fontId="7" fillId="0" borderId="341" xfId="0" applyNumberFormat="1" applyFont="1" applyBorder="1" applyAlignment="1">
      <alignment horizontal="center"/>
    </xf>
    <xf numFmtId="49" fontId="7" fillId="0" borderId="105" xfId="0" applyNumberFormat="1" applyFont="1" applyBorder="1" applyAlignment="1">
      <alignment horizontal="center"/>
    </xf>
    <xf numFmtId="49" fontId="7" fillId="0" borderId="108" xfId="0" applyNumberFormat="1" applyFont="1" applyBorder="1" applyAlignment="1">
      <alignment horizontal="center"/>
    </xf>
    <xf numFmtId="0" fontId="52" fillId="26" borderId="0" xfId="0" applyFont="1" applyFill="1" applyAlignment="1">
      <alignment horizontal="center"/>
    </xf>
    <xf numFmtId="0" fontId="0" fillId="47" borderId="119" xfId="0" applyFill="1" applyBorder="1"/>
    <xf numFmtId="0" fontId="60" fillId="47" borderId="11" xfId="0" applyFont="1" applyFill="1" applyBorder="1" applyAlignment="1">
      <alignment horizontal="center"/>
    </xf>
    <xf numFmtId="0" fontId="60" fillId="47" borderId="9" xfId="0" applyFont="1" applyFill="1" applyBorder="1" applyAlignment="1">
      <alignment horizontal="center"/>
    </xf>
    <xf numFmtId="0" fontId="60" fillId="47" borderId="10" xfId="0" applyFont="1" applyFill="1" applyBorder="1" applyAlignment="1">
      <alignment horizontal="center"/>
    </xf>
    <xf numFmtId="0" fontId="0" fillId="0" borderId="0" xfId="0" applyAlignment="1"/>
    <xf numFmtId="49" fontId="7" fillId="0" borderId="190" xfId="0" applyNumberFormat="1" applyFont="1" applyBorder="1" applyAlignment="1">
      <alignment horizontal="center"/>
    </xf>
    <xf numFmtId="49" fontId="7" fillId="0" borderId="239" xfId="0" applyNumberFormat="1" applyFont="1" applyBorder="1" applyAlignment="1">
      <alignment horizontal="center"/>
    </xf>
    <xf numFmtId="0" fontId="0" fillId="47" borderId="137" xfId="0" applyFill="1" applyBorder="1"/>
    <xf numFmtId="0" fontId="78" fillId="0" borderId="0" xfId="0" applyFont="1" applyFill="1" applyBorder="1" applyAlignment="1">
      <alignment horizontal="center"/>
    </xf>
    <xf numFmtId="0" fontId="8" fillId="0" borderId="9" xfId="0" applyFont="1" applyBorder="1"/>
    <xf numFmtId="0" fontId="8" fillId="0" borderId="392" xfId="0" applyFont="1" applyBorder="1"/>
    <xf numFmtId="0" fontId="8" fillId="0" borderId="399" xfId="0" applyFont="1" applyBorder="1"/>
    <xf numFmtId="0" fontId="8" fillId="0" borderId="401" xfId="0" applyFont="1" applyBorder="1"/>
    <xf numFmtId="0" fontId="46" fillId="29" borderId="402" xfId="0" applyFont="1" applyFill="1" applyBorder="1" applyAlignment="1">
      <alignment horizontal="center"/>
    </xf>
    <xf numFmtId="0" fontId="0" fillId="0" borderId="0" xfId="0" applyBorder="1"/>
    <xf numFmtId="0" fontId="7" fillId="0" borderId="0" xfId="0" applyNumberFormat="1" applyFont="1" applyBorder="1" applyAlignment="1">
      <alignment horizontal="center"/>
    </xf>
    <xf numFmtId="0" fontId="52" fillId="29" borderId="12" xfId="0" applyFont="1" applyFill="1" applyBorder="1" applyAlignment="1">
      <alignment horizontal="center"/>
    </xf>
    <xf numFmtId="0" fontId="25" fillId="0" borderId="0" xfId="0" applyFont="1" applyFill="1" applyBorder="1" applyAlignment="1">
      <alignment horizontal="center"/>
    </xf>
    <xf numFmtId="49" fontId="7" fillId="19" borderId="176" xfId="0" applyNumberFormat="1" applyFont="1" applyFill="1" applyBorder="1" applyAlignment="1">
      <alignment horizontal="center"/>
    </xf>
    <xf numFmtId="0" fontId="7" fillId="0" borderId="0" xfId="0" applyFont="1" applyBorder="1" applyAlignment="1">
      <alignment horizontal="center"/>
    </xf>
    <xf numFmtId="0" fontId="52" fillId="26" borderId="0" xfId="0" applyFont="1" applyFill="1" applyBorder="1" applyAlignment="1">
      <alignment horizontal="center"/>
    </xf>
    <xf numFmtId="0" fontId="0" fillId="0" borderId="296" xfId="0" applyBorder="1" applyAlignment="1">
      <alignment horizontal="center" vertical="center"/>
    </xf>
    <xf numFmtId="0" fontId="52" fillId="0" borderId="0" xfId="0" applyFont="1" applyFill="1" applyBorder="1" applyAlignment="1">
      <alignment horizontal="center"/>
    </xf>
    <xf numFmtId="0" fontId="0" fillId="0" borderId="0" xfId="0" applyFill="1" applyBorder="1" applyAlignment="1">
      <alignment horizontal="center"/>
    </xf>
    <xf numFmtId="0" fontId="0" fillId="0" borderId="11" xfId="0" applyBorder="1" applyAlignment="1">
      <alignment horizontal="center"/>
    </xf>
    <xf numFmtId="0" fontId="7" fillId="8" borderId="0" xfId="0" applyFont="1" applyFill="1" applyBorder="1" applyAlignment="1">
      <alignment horizontal="center" vertical="center"/>
    </xf>
    <xf numFmtId="0" fontId="7" fillId="0" borderId="15" xfId="0" applyFont="1" applyFill="1" applyBorder="1" applyAlignment="1">
      <alignment vertical="center"/>
    </xf>
    <xf numFmtId="0" fontId="52" fillId="0" borderId="0" xfId="0" applyFont="1" applyBorder="1" applyAlignment="1">
      <alignment horizontal="center"/>
    </xf>
    <xf numFmtId="0" fontId="52" fillId="0" borderId="0" xfId="0" applyFont="1" applyAlignment="1">
      <alignment horizontal="center"/>
    </xf>
    <xf numFmtId="0" fontId="52" fillId="0" borderId="0" xfId="0" applyFont="1" applyFill="1" applyBorder="1" applyAlignment="1">
      <alignment horizontal="center" vertical="center"/>
    </xf>
    <xf numFmtId="0" fontId="52" fillId="0" borderId="0" xfId="0" applyNumberFormat="1" applyFont="1" applyBorder="1" applyAlignment="1">
      <alignment horizontal="center"/>
    </xf>
    <xf numFmtId="0" fontId="0" fillId="0" borderId="0" xfId="0" applyNumberFormat="1"/>
    <xf numFmtId="0" fontId="7" fillId="0" borderId="0" xfId="0" applyFont="1" applyFill="1" applyBorder="1" applyAlignment="1">
      <alignment horizontal="center" vertical="center"/>
    </xf>
    <xf numFmtId="49" fontId="7" fillId="0" borderId="212" xfId="0" applyNumberFormat="1" applyFont="1" applyBorder="1" applyAlignment="1">
      <alignment horizontal="center" vertical="center"/>
    </xf>
    <xf numFmtId="49" fontId="7" fillId="0" borderId="0" xfId="0" applyNumberFormat="1" applyFont="1" applyBorder="1" applyAlignment="1">
      <alignment horizontal="center" vertical="center"/>
    </xf>
    <xf numFmtId="49" fontId="7" fillId="0" borderId="297" xfId="0" applyNumberFormat="1" applyFont="1" applyBorder="1" applyAlignment="1">
      <alignment horizontal="center" vertical="center"/>
    </xf>
    <xf numFmtId="49" fontId="7" fillId="0" borderId="111" xfId="0" applyNumberFormat="1" applyFont="1" applyBorder="1" applyAlignment="1">
      <alignment horizontal="center" vertical="center"/>
    </xf>
    <xf numFmtId="49" fontId="7" fillId="0" borderId="303" xfId="0" applyNumberFormat="1" applyFont="1" applyBorder="1" applyAlignment="1">
      <alignment horizontal="center" vertical="center"/>
    </xf>
    <xf numFmtId="49" fontId="7" fillId="0" borderId="428" xfId="0" applyNumberFormat="1" applyFont="1" applyBorder="1" applyAlignment="1">
      <alignment horizontal="center" vertical="center"/>
    </xf>
    <xf numFmtId="49" fontId="7" fillId="0" borderId="428" xfId="0" applyNumberFormat="1" applyFont="1" applyBorder="1" applyAlignment="1">
      <alignment vertical="center"/>
    </xf>
    <xf numFmtId="49" fontId="7" fillId="0" borderId="427" xfId="0" applyNumberFormat="1" applyFont="1" applyBorder="1" applyAlignment="1">
      <alignment horizontal="center" vertical="center"/>
    </xf>
    <xf numFmtId="0" fontId="52" fillId="0" borderId="18" xfId="0" applyFont="1" applyFill="1" applyBorder="1" applyAlignment="1">
      <alignment horizontal="center" vertical="center"/>
    </xf>
    <xf numFmtId="0" fontId="52" fillId="0" borderId="18" xfId="0" applyFont="1" applyFill="1" applyBorder="1" applyAlignment="1">
      <alignment horizontal="center"/>
    </xf>
    <xf numFmtId="0" fontId="52" fillId="0" borderId="18" xfId="0" applyFont="1" applyBorder="1" applyAlignment="1">
      <alignment horizontal="center"/>
    </xf>
    <xf numFmtId="49" fontId="7" fillId="0" borderId="0" xfId="0" applyNumberFormat="1" applyFont="1" applyFill="1" applyBorder="1" applyAlignment="1">
      <alignment vertical="center"/>
    </xf>
    <xf numFmtId="0" fontId="44" fillId="23" borderId="33" xfId="0" applyFont="1" applyFill="1" applyBorder="1" applyAlignment="1">
      <alignment horizontal="center" vertical="center"/>
    </xf>
    <xf numFmtId="0" fontId="0" fillId="0" borderId="440" xfId="0" applyBorder="1" applyAlignment="1">
      <alignment horizontal="center"/>
    </xf>
    <xf numFmtId="0" fontId="0" fillId="0" borderId="440" xfId="0" applyFont="1" applyBorder="1" applyAlignment="1">
      <alignment horizontal="center"/>
    </xf>
    <xf numFmtId="0" fontId="0" fillId="0" borderId="440" xfId="0" applyFont="1" applyFill="1" applyBorder="1" applyAlignment="1">
      <alignment horizontal="center" vertical="center"/>
    </xf>
    <xf numFmtId="0" fontId="0" fillId="0" borderId="440" xfId="0" applyFont="1" applyFill="1" applyBorder="1" applyAlignment="1">
      <alignment horizontal="center"/>
    </xf>
    <xf numFmtId="0" fontId="7" fillId="0" borderId="212" xfId="0" applyFont="1" applyFill="1" applyBorder="1" applyAlignment="1">
      <alignment horizontal="center" vertical="center"/>
    </xf>
    <xf numFmtId="0" fontId="0" fillId="0" borderId="212" xfId="0" applyFill="1" applyBorder="1"/>
    <xf numFmtId="0" fontId="0" fillId="0" borderId="303" xfId="0" applyBorder="1"/>
    <xf numFmtId="0" fontId="7" fillId="0" borderId="212" xfId="0" applyFont="1" applyBorder="1" applyAlignment="1">
      <alignment horizontal="left" vertical="center"/>
    </xf>
    <xf numFmtId="0" fontId="7" fillId="0" borderId="212" xfId="0" applyFont="1" applyBorder="1" applyAlignment="1">
      <alignment vertical="center"/>
    </xf>
    <xf numFmtId="0" fontId="8" fillId="0" borderId="120" xfId="0" applyFont="1" applyBorder="1"/>
    <xf numFmtId="0" fontId="8" fillId="0" borderId="441" xfId="0" applyFont="1" applyBorder="1"/>
    <xf numFmtId="0" fontId="8" fillId="0" borderId="15" xfId="0" applyFont="1" applyBorder="1"/>
    <xf numFmtId="0" fontId="8" fillId="0" borderId="443" xfId="0" applyFont="1" applyBorder="1"/>
    <xf numFmtId="0" fontId="60" fillId="47" borderId="444" xfId="0" applyFont="1" applyFill="1" applyBorder="1" applyAlignment="1">
      <alignment horizontal="center"/>
    </xf>
    <xf numFmtId="0" fontId="8" fillId="0" borderId="115" xfId="0" applyFont="1" applyBorder="1"/>
    <xf numFmtId="0" fontId="8" fillId="0" borderId="17" xfId="0" applyFont="1" applyBorder="1"/>
    <xf numFmtId="10" fontId="8" fillId="0" borderId="15" xfId="0" applyNumberFormat="1" applyFont="1" applyBorder="1"/>
    <xf numFmtId="10" fontId="8" fillId="0" borderId="443" xfId="0" applyNumberFormat="1" applyFont="1" applyBorder="1"/>
    <xf numFmtId="0" fontId="0" fillId="8" borderId="185" xfId="0" applyFill="1" applyBorder="1" applyAlignment="1">
      <alignment horizontal="center"/>
    </xf>
    <xf numFmtId="0" fontId="74" fillId="47" borderId="115" xfId="0" applyFont="1" applyFill="1" applyBorder="1" applyAlignment="1">
      <alignment horizontal="center"/>
    </xf>
    <xf numFmtId="0" fontId="60" fillId="47" borderId="392" xfId="0" applyFont="1" applyFill="1" applyBorder="1" applyAlignment="1">
      <alignment horizontal="center"/>
    </xf>
    <xf numFmtId="0" fontId="0" fillId="0" borderId="0" xfId="0" applyNumberFormat="1" applyFill="1" applyBorder="1"/>
    <xf numFmtId="0" fontId="74" fillId="0" borderId="286" xfId="0" applyNumberFormat="1" applyFont="1" applyFill="1" applyBorder="1" applyAlignment="1">
      <alignment horizontal="center"/>
    </xf>
    <xf numFmtId="0" fontId="8" fillId="0" borderId="287" xfId="0" applyNumberFormat="1" applyFont="1" applyBorder="1" applyAlignment="1">
      <alignment horizontal="center"/>
    </xf>
    <xf numFmtId="0" fontId="8" fillId="0" borderId="0" xfId="0" applyNumberFormat="1" applyFont="1" applyFill="1" applyBorder="1"/>
    <xf numFmtId="0" fontId="74" fillId="0" borderId="287" xfId="0" applyNumberFormat="1" applyFont="1" applyFill="1" applyBorder="1" applyAlignment="1">
      <alignment horizontal="center"/>
    </xf>
    <xf numFmtId="0" fontId="8" fillId="0" borderId="425" xfId="0" applyNumberFormat="1" applyFont="1" applyBorder="1" applyAlignment="1">
      <alignment horizontal="center"/>
    </xf>
    <xf numFmtId="49" fontId="80" fillId="0" borderId="12" xfId="0" applyNumberFormat="1" applyFont="1" applyBorder="1" applyAlignment="1">
      <alignment horizontal="center"/>
    </xf>
    <xf numFmtId="0" fontId="78" fillId="0" borderId="12" xfId="0" applyFont="1" applyBorder="1" applyAlignment="1">
      <alignment horizontal="center"/>
    </xf>
    <xf numFmtId="0" fontId="78" fillId="19" borderId="12" xfId="0" applyFont="1" applyFill="1" applyBorder="1" applyAlignment="1">
      <alignment horizontal="center"/>
    </xf>
    <xf numFmtId="0" fontId="78" fillId="19" borderId="0" xfId="0" applyFont="1" applyFill="1" applyBorder="1" applyAlignment="1">
      <alignment horizontal="center"/>
    </xf>
    <xf numFmtId="0" fontId="46" fillId="0" borderId="0" xfId="0" applyFont="1"/>
    <xf numFmtId="0" fontId="46" fillId="0" borderId="254" xfId="0" applyFont="1" applyBorder="1"/>
    <xf numFmtId="168" fontId="52" fillId="26" borderId="0" xfId="0" applyNumberFormat="1" applyFont="1" applyFill="1" applyAlignment="1">
      <alignment horizontal="right"/>
    </xf>
    <xf numFmtId="168" fontId="52" fillId="26" borderId="0" xfId="0" applyNumberFormat="1" applyFont="1" applyFill="1" applyBorder="1" applyAlignment="1">
      <alignment horizontal="right"/>
    </xf>
    <xf numFmtId="168" fontId="52" fillId="31" borderId="0" xfId="0" applyNumberFormat="1" applyFont="1" applyFill="1" applyBorder="1" applyAlignment="1">
      <alignment horizontal="right"/>
    </xf>
    <xf numFmtId="0" fontId="0" fillId="0" borderId="447" xfId="0" applyFont="1" applyFill="1" applyBorder="1" applyAlignment="1">
      <alignment horizontal="center" vertical="center"/>
    </xf>
    <xf numFmtId="49" fontId="7" fillId="0" borderId="255" xfId="0" applyNumberFormat="1" applyFont="1" applyBorder="1" applyAlignment="1">
      <alignment horizontal="center" vertical="center"/>
    </xf>
    <xf numFmtId="49" fontId="7" fillId="0" borderId="255" xfId="0" applyNumberFormat="1" applyFont="1" applyFill="1" applyBorder="1" applyAlignment="1">
      <alignment horizontal="center" vertical="center"/>
    </xf>
    <xf numFmtId="0" fontId="5" fillId="0" borderId="0" xfId="0" applyFont="1" applyBorder="1" applyAlignment="1">
      <alignment horizontal="center"/>
    </xf>
    <xf numFmtId="0" fontId="7" fillId="0" borderId="19" xfId="0" applyFont="1" applyFill="1" applyBorder="1" applyAlignment="1">
      <alignment horizontal="center" vertical="center"/>
    </xf>
    <xf numFmtId="0" fontId="7" fillId="0" borderId="19" xfId="0" applyFont="1" applyFill="1" applyBorder="1" applyAlignment="1">
      <alignment horizontal="center"/>
    </xf>
    <xf numFmtId="0" fontId="7" fillId="0" borderId="120" xfId="0" applyFont="1" applyFill="1" applyBorder="1" applyAlignment="1">
      <alignment horizontal="center" vertical="center"/>
    </xf>
    <xf numFmtId="0" fontId="7" fillId="0" borderId="0" xfId="0" applyFont="1" applyFill="1" applyBorder="1" applyAlignment="1">
      <alignment horizontal="left" vertical="center"/>
    </xf>
    <xf numFmtId="49" fontId="0" fillId="0" borderId="212" xfId="0" applyNumberFormat="1" applyBorder="1" applyAlignment="1">
      <alignment horizontal="center" vertical="center"/>
    </xf>
    <xf numFmtId="49" fontId="46" fillId="0" borderId="212" xfId="0" applyNumberFormat="1" applyFont="1" applyFill="1" applyBorder="1" applyAlignment="1">
      <alignment horizontal="center" vertical="center"/>
    </xf>
    <xf numFmtId="49" fontId="46" fillId="0" borderId="255" xfId="0" applyNumberFormat="1" applyFont="1" applyFill="1" applyBorder="1" applyAlignment="1">
      <alignment horizontal="center" vertical="center"/>
    </xf>
    <xf numFmtId="166" fontId="46" fillId="0" borderId="0" xfId="1" applyNumberFormat="1" applyFont="1" applyFill="1" applyBorder="1" applyAlignment="1">
      <alignment horizontal="center"/>
    </xf>
    <xf numFmtId="0" fontId="46" fillId="0" borderId="254" xfId="0" applyFont="1" applyBorder="1" applyAlignment="1">
      <alignment horizontal="center"/>
    </xf>
    <xf numFmtId="49" fontId="107" fillId="0" borderId="12" xfId="0" applyNumberFormat="1" applyFont="1" applyBorder="1" applyAlignment="1">
      <alignment horizontal="center"/>
    </xf>
    <xf numFmtId="0" fontId="109" fillId="0" borderId="12" xfId="0" applyFont="1" applyBorder="1" applyAlignment="1">
      <alignment horizontal="center"/>
    </xf>
    <xf numFmtId="0" fontId="74" fillId="54" borderId="15" xfId="0" applyNumberFormat="1" applyFont="1" applyFill="1" applyBorder="1" applyAlignment="1">
      <alignment horizontal="center"/>
    </xf>
    <xf numFmtId="0" fontId="8" fillId="54" borderId="120" xfId="0" applyNumberFormat="1" applyFont="1" applyFill="1" applyBorder="1"/>
    <xf numFmtId="0" fontId="8" fillId="54" borderId="287" xfId="0" applyNumberFormat="1" applyFont="1" applyFill="1" applyBorder="1"/>
    <xf numFmtId="0" fontId="8" fillId="0" borderId="425" xfId="0" applyNumberFormat="1" applyFont="1" applyBorder="1"/>
    <xf numFmtId="0" fontId="74" fillId="54" borderId="19" xfId="0" applyNumberFormat="1" applyFont="1" applyFill="1" applyBorder="1" applyAlignment="1">
      <alignment horizontal="center"/>
    </xf>
    <xf numFmtId="0" fontId="8" fillId="54" borderId="10" xfId="0" applyNumberFormat="1" applyFont="1" applyFill="1" applyBorder="1"/>
    <xf numFmtId="0" fontId="8" fillId="54" borderId="9" xfId="0" applyNumberFormat="1" applyFont="1" applyFill="1" applyBorder="1"/>
    <xf numFmtId="0" fontId="8" fillId="0" borderId="400" xfId="0" applyNumberFormat="1" applyFont="1" applyBorder="1"/>
    <xf numFmtId="0" fontId="8" fillId="54" borderId="11" xfId="0" applyNumberFormat="1" applyFont="1" applyFill="1" applyBorder="1"/>
    <xf numFmtId="0" fontId="8" fillId="0" borderId="401" xfId="0" applyNumberFormat="1" applyFont="1" applyBorder="1"/>
    <xf numFmtId="0" fontId="8" fillId="54" borderId="19" xfId="0" applyNumberFormat="1" applyFont="1" applyFill="1" applyBorder="1"/>
    <xf numFmtId="0" fontId="8" fillId="54" borderId="286" xfId="0" applyNumberFormat="1" applyFont="1" applyFill="1" applyBorder="1"/>
    <xf numFmtId="0" fontId="60" fillId="47" borderId="448" xfId="0" applyFont="1" applyFill="1" applyBorder="1" applyAlignment="1">
      <alignment horizontal="center"/>
    </xf>
    <xf numFmtId="0" fontId="60" fillId="47" borderId="449" xfId="0" applyFont="1" applyFill="1" applyBorder="1" applyAlignment="1">
      <alignment horizontal="center"/>
    </xf>
    <xf numFmtId="0" fontId="8" fillId="0" borderId="450" xfId="0" applyFont="1" applyBorder="1"/>
    <xf numFmtId="0" fontId="0" fillId="47" borderId="451" xfId="0" applyFill="1" applyBorder="1"/>
    <xf numFmtId="0" fontId="7" fillId="0" borderId="392" xfId="0" applyFont="1" applyBorder="1" applyAlignment="1">
      <alignment horizontal="center"/>
    </xf>
    <xf numFmtId="0" fontId="7" fillId="0" borderId="441" xfId="0" applyFont="1" applyBorder="1" applyAlignment="1">
      <alignment horizontal="center"/>
    </xf>
    <xf numFmtId="0" fontId="8" fillId="0" borderId="449" xfId="0" applyFont="1" applyBorder="1" applyAlignment="1">
      <alignment horizontal="center"/>
    </xf>
    <xf numFmtId="0" fontId="8" fillId="0" borderId="450" xfId="0" applyFont="1" applyBorder="1" applyAlignment="1">
      <alignment horizontal="center"/>
    </xf>
    <xf numFmtId="0" fontId="7" fillId="0" borderId="392" xfId="0" applyFont="1" applyBorder="1"/>
    <xf numFmtId="0" fontId="7" fillId="0" borderId="10" xfId="0" applyFont="1" applyBorder="1"/>
    <xf numFmtId="0" fontId="7" fillId="0" borderId="441" xfId="0" applyFont="1" applyBorder="1"/>
    <xf numFmtId="0" fontId="8" fillId="0" borderId="441" xfId="0" applyFont="1" applyBorder="1" applyAlignment="1">
      <alignment horizontal="center"/>
    </xf>
    <xf numFmtId="0" fontId="0" fillId="47" borderId="451" xfId="0" applyFill="1" applyBorder="1" applyAlignment="1">
      <alignment horizontal="center"/>
    </xf>
    <xf numFmtId="49" fontId="0" fillId="47" borderId="451" xfId="0" applyNumberFormat="1" applyFill="1" applyBorder="1"/>
    <xf numFmtId="0" fontId="44" fillId="10" borderId="33" xfId="0" applyFont="1" applyFill="1" applyBorder="1" applyAlignment="1">
      <alignment horizontal="center" vertical="center"/>
    </xf>
    <xf numFmtId="0" fontId="44" fillId="8" borderId="33" xfId="0" applyFont="1" applyFill="1" applyBorder="1" applyAlignment="1">
      <alignment horizontal="center" vertical="center"/>
    </xf>
    <xf numFmtId="0" fontId="44" fillId="0" borderId="0" xfId="0" applyFont="1" applyFill="1" applyBorder="1" applyAlignment="1">
      <alignment horizontal="center" vertical="center"/>
    </xf>
    <xf numFmtId="0" fontId="1" fillId="0" borderId="0" xfId="0" applyFont="1" applyBorder="1" applyAlignment="1">
      <alignment horizontal="center"/>
    </xf>
    <xf numFmtId="0" fontId="44" fillId="0" borderId="36" xfId="0" applyFont="1" applyFill="1" applyBorder="1" applyAlignment="1">
      <alignment horizontal="center" vertical="center"/>
    </xf>
    <xf numFmtId="0" fontId="1" fillId="0" borderId="395" xfId="0" applyFont="1" applyBorder="1" applyAlignment="1">
      <alignment horizontal="center"/>
    </xf>
    <xf numFmtId="0" fontId="1" fillId="0" borderId="36" xfId="0" applyFont="1" applyBorder="1" applyAlignment="1">
      <alignment horizontal="center"/>
    </xf>
    <xf numFmtId="0" fontId="1" fillId="0" borderId="31" xfId="0" applyFont="1" applyBorder="1" applyAlignment="1">
      <alignment horizontal="center"/>
    </xf>
    <xf numFmtId="0" fontId="0" fillId="47" borderId="0" xfId="0" applyFill="1"/>
    <xf numFmtId="0" fontId="0" fillId="47" borderId="0" xfId="0" applyFill="1" applyBorder="1" applyAlignment="1"/>
    <xf numFmtId="0" fontId="0" fillId="47" borderId="0" xfId="0" applyFill="1" applyBorder="1"/>
    <xf numFmtId="3" fontId="0" fillId="47" borderId="0" xfId="0" applyNumberFormat="1" applyFill="1" applyBorder="1" applyAlignment="1"/>
    <xf numFmtId="0" fontId="0" fillId="47" borderId="0" xfId="0" applyFill="1" applyAlignment="1"/>
    <xf numFmtId="0" fontId="13" fillId="60" borderId="0" xfId="0" applyFont="1" applyFill="1" applyAlignment="1"/>
    <xf numFmtId="0" fontId="13" fillId="60" borderId="0" xfId="0" applyFont="1" applyFill="1"/>
    <xf numFmtId="0" fontId="13" fillId="60" borderId="0" xfId="0" applyFont="1" applyFill="1" applyBorder="1" applyAlignment="1"/>
    <xf numFmtId="0" fontId="13" fillId="60" borderId="0" xfId="0" applyFont="1" applyFill="1" applyBorder="1"/>
    <xf numFmtId="0" fontId="0" fillId="60" borderId="0" xfId="0" applyFill="1" applyAlignment="1"/>
    <xf numFmtId="0" fontId="0" fillId="60" borderId="0" xfId="0" applyFill="1"/>
    <xf numFmtId="0" fontId="0" fillId="60" borderId="0" xfId="0" applyFill="1" applyBorder="1" applyAlignment="1"/>
    <xf numFmtId="168" fontId="0" fillId="60" borderId="0" xfId="0" applyNumberFormat="1" applyFill="1" applyBorder="1" applyAlignment="1"/>
    <xf numFmtId="0" fontId="110" fillId="47" borderId="0" xfId="0" applyFont="1" applyFill="1" applyAlignment="1"/>
    <xf numFmtId="0" fontId="77" fillId="0" borderId="0" xfId="0" applyFont="1" applyFill="1" applyBorder="1" applyAlignment="1"/>
    <xf numFmtId="49" fontId="0" fillId="19" borderId="18" xfId="0" applyNumberFormat="1" applyFill="1" applyBorder="1" applyAlignment="1"/>
    <xf numFmtId="49" fontId="0" fillId="19" borderId="0" xfId="0" applyNumberFormat="1" applyFill="1" applyBorder="1" applyAlignment="1"/>
    <xf numFmtId="49" fontId="0" fillId="19" borderId="0" xfId="0" applyNumberFormat="1" applyFill="1" applyBorder="1"/>
    <xf numFmtId="49" fontId="0" fillId="19" borderId="260" xfId="0" applyNumberFormat="1" applyFill="1" applyBorder="1"/>
    <xf numFmtId="49" fontId="0" fillId="19" borderId="0" xfId="0" applyNumberFormat="1" applyFill="1" applyBorder="1" applyAlignment="1">
      <alignment horizontal="center"/>
    </xf>
    <xf numFmtId="49" fontId="0" fillId="19" borderId="260" xfId="0" applyNumberFormat="1" applyFill="1" applyBorder="1" applyAlignment="1">
      <alignment horizontal="center"/>
    </xf>
    <xf numFmtId="49" fontId="0" fillId="19" borderId="17" xfId="0" applyNumberFormat="1" applyFill="1" applyBorder="1" applyAlignment="1"/>
    <xf numFmtId="49" fontId="0" fillId="19" borderId="15" xfId="0" applyNumberFormat="1" applyFill="1" applyBorder="1" applyAlignment="1"/>
    <xf numFmtId="49" fontId="0" fillId="19" borderId="15" xfId="0" applyNumberFormat="1" applyFill="1" applyBorder="1"/>
    <xf numFmtId="49" fontId="0" fillId="19" borderId="120" xfId="0" applyNumberFormat="1" applyFill="1" applyBorder="1"/>
    <xf numFmtId="0" fontId="7" fillId="0" borderId="29" xfId="0" applyFont="1" applyBorder="1" applyAlignment="1">
      <alignment horizontal="center" vertical="center"/>
    </xf>
    <xf numFmtId="0" fontId="26" fillId="16" borderId="0" xfId="0" applyFont="1" applyFill="1"/>
    <xf numFmtId="0" fontId="0" fillId="0" borderId="453" xfId="0" applyBorder="1"/>
    <xf numFmtId="0" fontId="0" fillId="0" borderId="452" xfId="0" applyBorder="1"/>
    <xf numFmtId="0" fontId="0" fillId="0" borderId="29" xfId="0" applyBorder="1" applyAlignment="1">
      <alignment vertical="center"/>
    </xf>
    <xf numFmtId="49" fontId="0" fillId="19" borderId="260" xfId="0" applyNumberFormat="1" applyFill="1" applyBorder="1" applyAlignment="1"/>
    <xf numFmtId="49" fontId="0" fillId="19" borderId="120" xfId="0" applyNumberFormat="1" applyFill="1" applyBorder="1" applyAlignment="1"/>
    <xf numFmtId="49" fontId="0" fillId="19" borderId="259" xfId="0" applyNumberFormat="1" applyFill="1" applyBorder="1" applyAlignment="1">
      <alignment vertical="top"/>
    </xf>
    <xf numFmtId="49" fontId="0" fillId="19" borderId="197" xfId="0" applyNumberFormat="1" applyFill="1" applyBorder="1" applyAlignment="1">
      <alignment vertical="top"/>
    </xf>
    <xf numFmtId="49" fontId="0" fillId="19" borderId="269" xfId="0" applyNumberFormat="1" applyFill="1" applyBorder="1" applyAlignment="1">
      <alignment vertical="top"/>
    </xf>
    <xf numFmtId="49" fontId="0" fillId="19" borderId="18" xfId="0" applyNumberFormat="1" applyFill="1" applyBorder="1" applyAlignment="1">
      <alignment vertical="top"/>
    </xf>
    <xf numFmtId="49" fontId="0" fillId="19" borderId="0" xfId="0" applyNumberFormat="1" applyFill="1" applyBorder="1" applyAlignment="1">
      <alignment vertical="top"/>
    </xf>
    <xf numFmtId="49" fontId="0" fillId="19" borderId="260" xfId="0" applyNumberFormat="1" applyFill="1" applyBorder="1" applyAlignment="1">
      <alignment vertical="top"/>
    </xf>
    <xf numFmtId="49" fontId="0" fillId="19" borderId="17" xfId="0" applyNumberFormat="1" applyFill="1" applyBorder="1" applyAlignment="1">
      <alignment vertical="top"/>
    </xf>
    <xf numFmtId="49" fontId="0" fillId="19" borderId="15" xfId="0" applyNumberFormat="1" applyFill="1" applyBorder="1" applyAlignment="1">
      <alignment vertical="top"/>
    </xf>
    <xf numFmtId="49" fontId="0" fillId="19" borderId="120" xfId="0" applyNumberFormat="1" applyFill="1" applyBorder="1" applyAlignment="1">
      <alignment vertical="top"/>
    </xf>
    <xf numFmtId="0" fontId="7" fillId="0" borderId="52" xfId="0" applyFont="1" applyBorder="1" applyAlignment="1">
      <alignment horizontal="center"/>
    </xf>
    <xf numFmtId="0" fontId="8" fillId="23" borderId="87" xfId="0" applyFont="1" applyFill="1" applyBorder="1" applyAlignment="1">
      <alignment horizontal="center"/>
    </xf>
    <xf numFmtId="0" fontId="8" fillId="0" borderId="87" xfId="0" applyFont="1" applyBorder="1" applyAlignment="1">
      <alignment horizontal="center"/>
    </xf>
    <xf numFmtId="0" fontId="8" fillId="19" borderId="87" xfId="0" applyFont="1" applyFill="1" applyBorder="1" applyAlignment="1">
      <alignment horizontal="center"/>
    </xf>
    <xf numFmtId="0" fontId="8" fillId="30" borderId="87" xfId="0" applyNumberFormat="1" applyFont="1" applyFill="1" applyBorder="1" applyAlignment="1">
      <alignment horizontal="center"/>
    </xf>
    <xf numFmtId="0" fontId="8" fillId="30" borderId="88" xfId="0" applyNumberFormat="1" applyFont="1" applyFill="1" applyBorder="1" applyAlignment="1">
      <alignment horizontal="center"/>
    </xf>
    <xf numFmtId="0" fontId="8" fillId="26" borderId="87" xfId="0" applyFont="1" applyFill="1" applyBorder="1" applyAlignment="1">
      <alignment horizontal="center"/>
    </xf>
    <xf numFmtId="0" fontId="8" fillId="10" borderId="168" xfId="0" applyFont="1" applyFill="1" applyBorder="1" applyAlignment="1">
      <alignment horizontal="center"/>
    </xf>
    <xf numFmtId="0" fontId="15" fillId="25" borderId="0" xfId="0" applyFont="1" applyFill="1" applyBorder="1" applyAlignment="1">
      <alignment horizontal="center" vertical="center"/>
    </xf>
    <xf numFmtId="0" fontId="15" fillId="0" borderId="27" xfId="0" applyFont="1" applyBorder="1" applyAlignment="1">
      <alignment horizontal="center" vertical="center"/>
    </xf>
    <xf numFmtId="0" fontId="15" fillId="0" borderId="32" xfId="0" applyFont="1" applyBorder="1" applyAlignment="1">
      <alignment horizontal="center" vertical="center"/>
    </xf>
    <xf numFmtId="0" fontId="15" fillId="25" borderId="29" xfId="0" applyFont="1" applyFill="1" applyBorder="1" applyAlignment="1">
      <alignment horizontal="center" vertical="center"/>
    </xf>
    <xf numFmtId="0" fontId="15" fillId="0" borderId="30" xfId="0" applyFont="1" applyBorder="1" applyAlignment="1">
      <alignment horizontal="center" vertical="center"/>
    </xf>
    <xf numFmtId="0" fontId="15" fillId="0" borderId="31" xfId="0" applyFont="1" applyBorder="1" applyAlignment="1">
      <alignment horizontal="center" vertical="center"/>
    </xf>
    <xf numFmtId="0" fontId="7" fillId="0" borderId="116" xfId="0" applyFont="1" applyBorder="1" applyAlignment="1">
      <alignment horizontal="center"/>
    </xf>
    <xf numFmtId="0" fontId="7" fillId="0" borderId="0" xfId="0" applyFont="1" applyBorder="1" applyAlignment="1">
      <alignment horizontal="center"/>
    </xf>
    <xf numFmtId="0" fontId="25" fillId="0" borderId="0" xfId="0" applyNumberFormat="1" applyFont="1" applyFill="1" applyBorder="1" applyAlignment="1">
      <alignment horizontal="center"/>
    </xf>
    <xf numFmtId="0" fontId="0" fillId="0" borderId="287" xfId="0" applyBorder="1" applyAlignment="1">
      <alignment horizontal="center"/>
    </xf>
    <xf numFmtId="0" fontId="7" fillId="10" borderId="49" xfId="0" applyFont="1" applyFill="1" applyBorder="1" applyAlignment="1">
      <alignment horizontal="center"/>
    </xf>
    <xf numFmtId="0" fontId="7" fillId="23" borderId="52" xfId="0" applyFont="1" applyFill="1" applyBorder="1" applyAlignment="1">
      <alignment horizontal="center"/>
    </xf>
    <xf numFmtId="0" fontId="7" fillId="26" borderId="52" xfId="0" applyFont="1" applyFill="1" applyBorder="1" applyAlignment="1">
      <alignment horizontal="center"/>
    </xf>
    <xf numFmtId="0" fontId="7" fillId="0" borderId="52" xfId="0" applyFont="1" applyFill="1" applyBorder="1" applyAlignment="1">
      <alignment horizontal="center"/>
    </xf>
    <xf numFmtId="0" fontId="7" fillId="30" borderId="52" xfId="0" applyFont="1" applyFill="1" applyBorder="1" applyAlignment="1">
      <alignment horizontal="center"/>
    </xf>
    <xf numFmtId="0" fontId="7" fillId="30" borderId="84" xfId="0" applyFont="1" applyFill="1" applyBorder="1" applyAlignment="1">
      <alignment horizontal="center"/>
    </xf>
    <xf numFmtId="0" fontId="47" fillId="10" borderId="49" xfId="0" applyFont="1" applyFill="1" applyBorder="1" applyAlignment="1">
      <alignment horizontal="center"/>
    </xf>
    <xf numFmtId="0" fontId="47" fillId="23" borderId="52" xfId="0" applyFont="1" applyFill="1" applyBorder="1" applyAlignment="1">
      <alignment horizontal="center"/>
    </xf>
    <xf numFmtId="0" fontId="47" fillId="26" borderId="52" xfId="0" applyFont="1" applyFill="1" applyBorder="1" applyAlignment="1">
      <alignment horizontal="center"/>
    </xf>
    <xf numFmtId="0" fontId="47" fillId="0" borderId="52" xfId="0" applyFont="1" applyFill="1" applyBorder="1" applyAlignment="1">
      <alignment horizontal="center"/>
    </xf>
    <xf numFmtId="0" fontId="47" fillId="19" borderId="52" xfId="0" applyFont="1" applyFill="1" applyBorder="1" applyAlignment="1">
      <alignment horizontal="center"/>
    </xf>
    <xf numFmtId="0" fontId="47" fillId="30" borderId="52" xfId="0" applyFont="1" applyFill="1" applyBorder="1" applyAlignment="1">
      <alignment horizontal="center"/>
    </xf>
    <xf numFmtId="0" fontId="47" fillId="30" borderId="84" xfId="0" applyFont="1" applyFill="1" applyBorder="1" applyAlignment="1">
      <alignment horizontal="center"/>
    </xf>
    <xf numFmtId="0" fontId="8" fillId="10" borderId="314" xfId="0" applyFont="1" applyFill="1" applyBorder="1" applyAlignment="1">
      <alignment horizontal="center"/>
    </xf>
    <xf numFmtId="0" fontId="8" fillId="23" borderId="86" xfId="0" applyFont="1" applyFill="1" applyBorder="1" applyAlignment="1">
      <alignment horizontal="center"/>
    </xf>
    <xf numFmtId="0" fontId="8" fillId="26" borderId="86" xfId="0" applyFont="1" applyFill="1" applyBorder="1" applyAlignment="1">
      <alignment horizontal="center"/>
    </xf>
    <xf numFmtId="0" fontId="8" fillId="0" borderId="86" xfId="0" applyFont="1" applyFill="1" applyBorder="1" applyAlignment="1">
      <alignment horizontal="center"/>
    </xf>
    <xf numFmtId="0" fontId="8" fillId="30" borderId="86" xfId="0" applyNumberFormat="1" applyFont="1" applyFill="1" applyBorder="1" applyAlignment="1">
      <alignment horizontal="center"/>
    </xf>
    <xf numFmtId="0" fontId="8" fillId="30" borderId="85" xfId="0" applyNumberFormat="1" applyFont="1" applyFill="1" applyBorder="1" applyAlignment="1">
      <alignment horizontal="center"/>
    </xf>
    <xf numFmtId="0" fontId="89" fillId="32" borderId="312" xfId="0" applyFont="1" applyFill="1" applyBorder="1" applyAlignment="1">
      <alignment horizontal="center"/>
    </xf>
    <xf numFmtId="0" fontId="89" fillId="32" borderId="313" xfId="0" applyFont="1" applyFill="1" applyBorder="1" applyAlignment="1">
      <alignment horizontal="center"/>
    </xf>
    <xf numFmtId="0" fontId="89" fillId="32" borderId="98" xfId="0" applyFont="1" applyFill="1" applyBorder="1" applyAlignment="1">
      <alignment horizontal="center"/>
    </xf>
    <xf numFmtId="0" fontId="88" fillId="32" borderId="316" xfId="0" applyFont="1" applyFill="1" applyBorder="1" applyAlignment="1">
      <alignment horizontal="center"/>
    </xf>
    <xf numFmtId="0" fontId="8" fillId="0" borderId="87" xfId="0" applyNumberFormat="1" applyFont="1" applyFill="1" applyBorder="1" applyAlignment="1">
      <alignment horizontal="center"/>
    </xf>
    <xf numFmtId="0" fontId="8" fillId="0" borderId="86" xfId="0" applyNumberFormat="1" applyFont="1" applyFill="1" applyBorder="1" applyAlignment="1">
      <alignment horizontal="center"/>
    </xf>
    <xf numFmtId="0" fontId="8" fillId="0" borderId="9" xfId="0" applyFont="1" applyFill="1" applyBorder="1" applyAlignment="1">
      <alignment horizontal="center"/>
    </xf>
    <xf numFmtId="0" fontId="7" fillId="0" borderId="0" xfId="0" applyFont="1" applyFill="1" applyBorder="1" applyAlignment="1">
      <alignment horizontal="center" vertical="center"/>
    </xf>
    <xf numFmtId="0" fontId="15" fillId="0" borderId="23" xfId="0" applyFont="1" applyBorder="1" applyAlignment="1">
      <alignment horizontal="center" vertical="center"/>
    </xf>
    <xf numFmtId="0" fontId="15" fillId="0" borderId="25" xfId="0" applyFont="1" applyBorder="1" applyAlignment="1">
      <alignment horizontal="center" vertical="center"/>
    </xf>
    <xf numFmtId="0" fontId="56" fillId="23" borderId="0" xfId="0" applyFont="1" applyFill="1" applyBorder="1" applyAlignment="1">
      <alignment horizontal="center"/>
    </xf>
    <xf numFmtId="0" fontId="56" fillId="23" borderId="4" xfId="0" applyFont="1" applyFill="1" applyBorder="1" applyAlignment="1">
      <alignment horizontal="center"/>
    </xf>
    <xf numFmtId="0" fontId="56" fillId="23" borderId="5" xfId="0" applyFont="1" applyFill="1" applyBorder="1" applyAlignment="1">
      <alignment horizontal="center"/>
    </xf>
    <xf numFmtId="0" fontId="56" fillId="23" borderId="6" xfId="0" applyFont="1" applyFill="1" applyBorder="1" applyAlignment="1">
      <alignment horizontal="center"/>
    </xf>
    <xf numFmtId="0" fontId="56" fillId="23" borderId="7" xfId="0" applyFont="1" applyFill="1" applyBorder="1" applyAlignment="1">
      <alignment horizontal="center"/>
    </xf>
    <xf numFmtId="0" fontId="56" fillId="23" borderId="8" xfId="0" applyFont="1" applyFill="1" applyBorder="1" applyAlignment="1">
      <alignment horizontal="center"/>
    </xf>
    <xf numFmtId="0" fontId="57" fillId="23" borderId="0" xfId="0" applyFont="1" applyFill="1" applyBorder="1" applyAlignment="1">
      <alignment horizontal="center"/>
    </xf>
    <xf numFmtId="0" fontId="57" fillId="23" borderId="7" xfId="0" applyFont="1" applyFill="1" applyBorder="1" applyAlignment="1">
      <alignment horizontal="center"/>
    </xf>
    <xf numFmtId="0" fontId="5" fillId="23" borderId="0" xfId="0" applyFont="1" applyFill="1" applyBorder="1" applyAlignment="1">
      <alignment horizontal="center"/>
    </xf>
    <xf numFmtId="0" fontId="5" fillId="23" borderId="1" xfId="0" applyFont="1" applyFill="1" applyBorder="1" applyAlignment="1">
      <alignment horizontal="center"/>
    </xf>
    <xf numFmtId="0" fontId="5" fillId="23" borderId="2" xfId="0" applyFont="1" applyFill="1" applyBorder="1" applyAlignment="1">
      <alignment horizontal="center"/>
    </xf>
    <xf numFmtId="0" fontId="5" fillId="23" borderId="3" xfId="0" applyFont="1" applyFill="1" applyBorder="1" applyAlignment="1">
      <alignment horizontal="center"/>
    </xf>
    <xf numFmtId="0" fontId="5" fillId="23" borderId="4" xfId="0" applyFont="1" applyFill="1" applyBorder="1" applyAlignment="1">
      <alignment horizontal="center"/>
    </xf>
    <xf numFmtId="0" fontId="5" fillId="23" borderId="5" xfId="0" applyFont="1" applyFill="1" applyBorder="1" applyAlignment="1">
      <alignment horizontal="center"/>
    </xf>
    <xf numFmtId="0" fontId="58" fillId="23" borderId="0" xfId="0" applyFont="1" applyFill="1" applyBorder="1" applyAlignment="1">
      <alignment horizontal="center"/>
    </xf>
    <xf numFmtId="0" fontId="8" fillId="10" borderId="49" xfId="0" applyFont="1" applyFill="1" applyBorder="1" applyAlignment="1">
      <alignment horizontal="centerContinuous"/>
    </xf>
    <xf numFmtId="0" fontId="8" fillId="10" borderId="50" xfId="0" applyFont="1" applyFill="1" applyBorder="1" applyAlignment="1">
      <alignment horizontal="centerContinuous"/>
    </xf>
    <xf numFmtId="0" fontId="8" fillId="23" borderId="52" xfId="0" applyFont="1" applyFill="1" applyBorder="1" applyAlignment="1">
      <alignment horizontal="centerContinuous"/>
    </xf>
    <xf numFmtId="0" fontId="8" fillId="23" borderId="0" xfId="0" applyFont="1" applyFill="1" applyBorder="1" applyAlignment="1">
      <alignment horizontal="centerContinuous"/>
    </xf>
    <xf numFmtId="0" fontId="8" fillId="26" borderId="52" xfId="0" applyFont="1" applyFill="1" applyBorder="1" applyAlignment="1">
      <alignment horizontal="centerContinuous"/>
    </xf>
    <xf numFmtId="0" fontId="8" fillId="26" borderId="0" xfId="0" applyFont="1" applyFill="1" applyBorder="1" applyAlignment="1">
      <alignment horizontal="centerContinuous"/>
    </xf>
    <xf numFmtId="0" fontId="8" fillId="0" borderId="52" xfId="0" applyFont="1" applyBorder="1" applyAlignment="1">
      <alignment horizontal="centerContinuous"/>
    </xf>
    <xf numFmtId="0" fontId="8" fillId="0" borderId="0" xfId="0" applyFont="1" applyBorder="1" applyAlignment="1">
      <alignment horizontal="centerContinuous"/>
    </xf>
    <xf numFmtId="0" fontId="8" fillId="19" borderId="52" xfId="0" applyFont="1" applyFill="1" applyBorder="1" applyAlignment="1">
      <alignment horizontal="centerContinuous"/>
    </xf>
    <xf numFmtId="0" fontId="8" fillId="19" borderId="0" xfId="0" applyFont="1" applyFill="1" applyBorder="1" applyAlignment="1">
      <alignment horizontal="centerContinuous"/>
    </xf>
    <xf numFmtId="0" fontId="8" fillId="0" borderId="52" xfId="0" applyFont="1" applyFill="1" applyBorder="1" applyAlignment="1">
      <alignment horizontal="centerContinuous"/>
    </xf>
    <xf numFmtId="0" fontId="8" fillId="0" borderId="0" xfId="0" applyFont="1" applyFill="1" applyBorder="1" applyAlignment="1">
      <alignment horizontal="centerContinuous"/>
    </xf>
    <xf numFmtId="0" fontId="8" fillId="30" borderId="52" xfId="0" applyFont="1" applyFill="1" applyBorder="1" applyAlignment="1">
      <alignment horizontal="centerContinuous"/>
    </xf>
    <xf numFmtId="0" fontId="8" fillId="30" borderId="0" xfId="0" applyFont="1" applyFill="1" applyBorder="1" applyAlignment="1">
      <alignment horizontal="centerContinuous"/>
    </xf>
    <xf numFmtId="0" fontId="8" fillId="30" borderId="84" xfId="0" applyFont="1" applyFill="1" applyBorder="1" applyAlignment="1">
      <alignment horizontal="centerContinuous"/>
    </xf>
    <xf numFmtId="0" fontId="8" fillId="30" borderId="55" xfId="0" applyFont="1" applyFill="1" applyBorder="1" applyAlignment="1">
      <alignment horizontal="centerContinuous"/>
    </xf>
    <xf numFmtId="0" fontId="88" fillId="32" borderId="50" xfId="0" applyFont="1" applyFill="1" applyBorder="1" applyAlignment="1">
      <alignment horizontal="centerContinuous"/>
    </xf>
    <xf numFmtId="0" fontId="46" fillId="0" borderId="455" xfId="0" applyFont="1" applyBorder="1" applyAlignment="1">
      <alignment horizontal="center"/>
    </xf>
    <xf numFmtId="0" fontId="46" fillId="31" borderId="454" xfId="0" applyFont="1" applyFill="1" applyBorder="1" applyAlignment="1">
      <alignment horizontal="center"/>
    </xf>
    <xf numFmtId="0" fontId="7" fillId="0" borderId="304" xfId="0" applyFont="1" applyBorder="1" applyAlignment="1">
      <alignment horizontal="center"/>
    </xf>
    <xf numFmtId="0" fontId="0" fillId="0" borderId="262" xfId="0" applyBorder="1" applyAlignment="1">
      <alignment horizontal="center"/>
    </xf>
    <xf numFmtId="0" fontId="0" fillId="0" borderId="264" xfId="0" applyBorder="1" applyAlignment="1">
      <alignment horizontal="center"/>
    </xf>
    <xf numFmtId="168" fontId="0" fillId="0" borderId="262" xfId="0" applyNumberFormat="1" applyBorder="1" applyAlignment="1">
      <alignment horizontal="center"/>
    </xf>
    <xf numFmtId="168" fontId="0" fillId="0" borderId="264" xfId="0" applyNumberFormat="1" applyBorder="1" applyAlignment="1">
      <alignment horizontal="center"/>
    </xf>
    <xf numFmtId="0" fontId="110" fillId="47" borderId="0" xfId="0" applyFont="1" applyFill="1" applyAlignment="1">
      <alignment horizontal="center"/>
    </xf>
    <xf numFmtId="0" fontId="77" fillId="47" borderId="262" xfId="0" applyFont="1" applyFill="1" applyBorder="1" applyAlignment="1">
      <alignment horizontal="center"/>
    </xf>
    <xf numFmtId="0" fontId="77" fillId="47" borderId="263" xfId="0" applyFont="1" applyFill="1" applyBorder="1" applyAlignment="1">
      <alignment horizontal="center"/>
    </xf>
    <xf numFmtId="0" fontId="77" fillId="47" borderId="264" xfId="0" applyFont="1" applyFill="1" applyBorder="1" applyAlignment="1">
      <alignment horizontal="center"/>
    </xf>
    <xf numFmtId="0" fontId="0" fillId="0" borderId="265" xfId="0" applyBorder="1" applyAlignment="1">
      <alignment horizontal="center"/>
    </xf>
    <xf numFmtId="0" fontId="0" fillId="0" borderId="266" xfId="0" applyBorder="1" applyAlignment="1">
      <alignment horizontal="center"/>
    </xf>
    <xf numFmtId="0" fontId="13" fillId="47" borderId="262" xfId="0" applyFont="1" applyFill="1" applyBorder="1" applyAlignment="1">
      <alignment horizontal="center"/>
    </xf>
    <xf numFmtId="0" fontId="13" fillId="47" borderId="263" xfId="0" applyFont="1" applyFill="1" applyBorder="1" applyAlignment="1">
      <alignment horizontal="center"/>
    </xf>
    <xf numFmtId="0" fontId="13" fillId="47" borderId="264" xfId="0" applyFont="1" applyFill="1" applyBorder="1" applyAlignment="1">
      <alignment horizontal="center"/>
    </xf>
    <xf numFmtId="168" fontId="0" fillId="0" borderId="10" xfId="0" applyNumberFormat="1" applyBorder="1" applyAlignment="1">
      <alignment horizontal="center"/>
    </xf>
    <xf numFmtId="168" fontId="0" fillId="0" borderId="11" xfId="0" applyNumberFormat="1" applyBorder="1" applyAlignment="1">
      <alignment horizontal="center"/>
    </xf>
    <xf numFmtId="3" fontId="0" fillId="0" borderId="10" xfId="0" applyNumberFormat="1" applyBorder="1" applyAlignment="1">
      <alignment horizontal="center"/>
    </xf>
    <xf numFmtId="3" fontId="0" fillId="0" borderId="11" xfId="0" applyNumberFormat="1" applyBorder="1" applyAlignment="1">
      <alignment horizontal="center"/>
    </xf>
    <xf numFmtId="0" fontId="13" fillId="47" borderId="10" xfId="0" applyFont="1" applyFill="1" applyBorder="1" applyAlignment="1">
      <alignment horizontal="center"/>
    </xf>
    <xf numFmtId="0" fontId="13" fillId="47" borderId="16" xfId="0" applyFont="1" applyFill="1" applyBorder="1" applyAlignment="1">
      <alignment horizontal="center"/>
    </xf>
    <xf numFmtId="0" fontId="13" fillId="47" borderId="11" xfId="0" applyFont="1" applyFill="1" applyBorder="1" applyAlignment="1">
      <alignment horizontal="center"/>
    </xf>
    <xf numFmtId="0" fontId="44" fillId="0" borderId="25" xfId="0" applyFont="1" applyFill="1" applyBorder="1" applyAlignment="1">
      <alignment horizontal="center" vertical="center"/>
    </xf>
    <xf numFmtId="0" fontId="44" fillId="0" borderId="395" xfId="0" applyFont="1" applyFill="1" applyBorder="1" applyAlignment="1">
      <alignment horizontal="center" vertical="center"/>
    </xf>
    <xf numFmtId="0" fontId="6" fillId="16" borderId="23" xfId="0" applyFont="1" applyFill="1" applyBorder="1" applyAlignment="1">
      <alignment horizontal="center" vertical="center"/>
    </xf>
    <xf numFmtId="0" fontId="6" fillId="16" borderId="0" xfId="0" applyFont="1" applyFill="1" applyBorder="1" applyAlignment="1">
      <alignment horizontal="center" vertical="center"/>
    </xf>
    <xf numFmtId="0" fontId="67" fillId="16" borderId="0" xfId="0" applyFont="1" applyFill="1" applyBorder="1" applyAlignment="1">
      <alignment horizontal="center" vertical="center"/>
    </xf>
    <xf numFmtId="0" fontId="67" fillId="16" borderId="24" xfId="0" applyFont="1" applyFill="1" applyBorder="1" applyAlignment="1">
      <alignment horizontal="center" vertical="center"/>
    </xf>
    <xf numFmtId="0" fontId="67" fillId="0" borderId="0" xfId="0" applyFont="1" applyFill="1" applyBorder="1" applyAlignment="1">
      <alignment horizontal="center" vertical="center"/>
    </xf>
    <xf numFmtId="0" fontId="67" fillId="16" borderId="139" xfId="0" applyFont="1" applyFill="1" applyBorder="1" applyAlignment="1">
      <alignment horizontal="center" vertical="center"/>
    </xf>
    <xf numFmtId="0" fontId="67" fillId="16" borderId="140" xfId="0" applyFont="1" applyFill="1" applyBorder="1" applyAlignment="1">
      <alignment horizontal="center" vertical="center"/>
    </xf>
    <xf numFmtId="0" fontId="67" fillId="16" borderId="219" xfId="0" applyFont="1" applyFill="1" applyBorder="1" applyAlignment="1">
      <alignment horizontal="center" vertical="center"/>
    </xf>
    <xf numFmtId="0" fontId="15" fillId="0" borderId="23" xfId="0" applyFont="1" applyBorder="1" applyAlignment="1">
      <alignment horizontal="center" vertical="center"/>
    </xf>
    <xf numFmtId="0" fontId="15" fillId="0" borderId="0" xfId="0" applyFont="1" applyBorder="1" applyAlignment="1">
      <alignment horizontal="center" vertical="center"/>
    </xf>
    <xf numFmtId="49" fontId="15" fillId="19" borderId="0" xfId="0" applyNumberFormat="1" applyFont="1" applyFill="1" applyBorder="1" applyAlignment="1">
      <alignment horizontal="center" vertical="center"/>
    </xf>
    <xf numFmtId="49" fontId="15" fillId="19" borderId="24" xfId="0" applyNumberFormat="1" applyFont="1" applyFill="1" applyBorder="1" applyAlignment="1">
      <alignment horizontal="center" vertical="center"/>
    </xf>
    <xf numFmtId="0" fontId="15" fillId="0" borderId="25" xfId="0" applyFont="1" applyBorder="1" applyAlignment="1">
      <alignment horizontal="center" vertical="center"/>
    </xf>
    <xf numFmtId="0" fontId="15" fillId="0" borderId="29" xfId="0" applyFont="1" applyBorder="1" applyAlignment="1">
      <alignment horizontal="center" vertical="center"/>
    </xf>
    <xf numFmtId="49" fontId="15" fillId="19" borderId="29" xfId="0" applyNumberFormat="1" applyFont="1" applyFill="1" applyBorder="1" applyAlignment="1">
      <alignment horizontal="center" vertical="center"/>
    </xf>
    <xf numFmtId="49" fontId="15" fillId="19" borderId="26" xfId="0" applyNumberFormat="1" applyFont="1" applyFill="1" applyBorder="1" applyAlignment="1">
      <alignment horizontal="center" vertical="center"/>
    </xf>
    <xf numFmtId="0" fontId="44" fillId="0" borderId="23" xfId="0" applyFont="1" applyFill="1" applyBorder="1" applyAlignment="1">
      <alignment horizontal="center" vertical="center"/>
    </xf>
    <xf numFmtId="0" fontId="44" fillId="0" borderId="394" xfId="0" applyFont="1" applyFill="1" applyBorder="1" applyAlignment="1">
      <alignment horizontal="center" vertical="center"/>
    </xf>
    <xf numFmtId="0" fontId="15" fillId="19" borderId="0" xfId="0" applyFont="1" applyFill="1" applyBorder="1" applyAlignment="1">
      <alignment horizontal="right" vertical="center"/>
    </xf>
    <xf numFmtId="0" fontId="15" fillId="19" borderId="0" xfId="0" applyFont="1" applyFill="1" applyBorder="1" applyAlignment="1">
      <alignment horizontal="left" vertical="center"/>
    </xf>
    <xf numFmtId="0" fontId="44" fillId="0" borderId="23" xfId="0" applyFont="1" applyBorder="1" applyAlignment="1">
      <alignment horizontal="center" vertical="center"/>
    </xf>
    <xf numFmtId="0" fontId="44" fillId="0" borderId="0" xfId="0" applyFont="1" applyBorder="1" applyAlignment="1">
      <alignment horizontal="center" vertical="center"/>
    </xf>
    <xf numFmtId="0" fontId="44" fillId="19" borderId="23" xfId="0" applyFont="1" applyFill="1" applyBorder="1" applyAlignment="1">
      <alignment horizontal="center" vertical="center"/>
    </xf>
    <xf numFmtId="0" fontId="44" fillId="19" borderId="0" xfId="0" applyFont="1" applyFill="1" applyBorder="1" applyAlignment="1">
      <alignment horizontal="center" vertical="center"/>
    </xf>
    <xf numFmtId="0" fontId="67" fillId="16" borderId="21" xfId="0" applyFont="1" applyFill="1" applyBorder="1" applyAlignment="1">
      <alignment horizontal="center" vertical="center"/>
    </xf>
    <xf numFmtId="0" fontId="67" fillId="16" borderId="28" xfId="0" applyFont="1" applyFill="1" applyBorder="1" applyAlignment="1">
      <alignment horizontal="center" vertical="center"/>
    </xf>
    <xf numFmtId="0" fontId="67" fillId="16" borderId="22" xfId="0" applyFont="1" applyFill="1" applyBorder="1" applyAlignment="1">
      <alignment horizontal="center" vertical="center"/>
    </xf>
    <xf numFmtId="0" fontId="44" fillId="33" borderId="25" xfId="0" applyFont="1" applyFill="1" applyBorder="1" applyAlignment="1">
      <alignment horizontal="center" vertical="center"/>
    </xf>
    <xf numFmtId="0" fontId="44" fillId="33" borderId="29" xfId="0" applyFont="1" applyFill="1" applyBorder="1" applyAlignment="1">
      <alignment horizontal="center" vertical="center"/>
    </xf>
    <xf numFmtId="0" fontId="15" fillId="19" borderId="25" xfId="0" applyFont="1" applyFill="1" applyBorder="1" applyAlignment="1">
      <alignment horizontal="center" vertical="center"/>
    </xf>
    <xf numFmtId="0" fontId="15" fillId="19" borderId="29" xfId="0" applyFont="1" applyFill="1" applyBorder="1" applyAlignment="1">
      <alignment horizontal="center" vertical="center"/>
    </xf>
    <xf numFmtId="0" fontId="15" fillId="19" borderId="26" xfId="0" applyFont="1" applyFill="1" applyBorder="1" applyAlignment="1">
      <alignment horizontal="center" vertical="center"/>
    </xf>
    <xf numFmtId="0" fontId="0" fillId="0" borderId="0" xfId="0" applyAlignment="1">
      <alignment horizontal="center"/>
    </xf>
    <xf numFmtId="0" fontId="41" fillId="16" borderId="23" xfId="0" applyFont="1" applyFill="1" applyBorder="1" applyAlignment="1">
      <alignment horizontal="center" vertical="center"/>
    </xf>
    <xf numFmtId="0" fontId="41" fillId="16" borderId="24" xfId="0" applyFont="1" applyFill="1" applyBorder="1" applyAlignment="1">
      <alignment horizontal="center" vertical="center"/>
    </xf>
    <xf numFmtId="0" fontId="36" fillId="16" borderId="21" xfId="0" applyFont="1" applyFill="1" applyBorder="1" applyAlignment="1">
      <alignment horizontal="center" vertical="center"/>
    </xf>
    <xf numFmtId="0" fontId="36" fillId="16" borderId="22" xfId="0" applyFont="1" applyFill="1" applyBorder="1" applyAlignment="1">
      <alignment horizontal="center" vertical="center"/>
    </xf>
    <xf numFmtId="0" fontId="37" fillId="16" borderId="23" xfId="0" applyFont="1" applyFill="1" applyBorder="1" applyAlignment="1">
      <alignment horizontal="center" vertical="center"/>
    </xf>
    <xf numFmtId="0" fontId="37" fillId="16" borderId="24" xfId="0" applyFont="1" applyFill="1" applyBorder="1" applyAlignment="1">
      <alignment horizontal="center" vertical="center"/>
    </xf>
    <xf numFmtId="0" fontId="16" fillId="16" borderId="21" xfId="0" applyFont="1" applyFill="1" applyBorder="1" applyAlignment="1">
      <alignment horizontal="center" vertical="center"/>
    </xf>
    <xf numFmtId="0" fontId="16" fillId="16" borderId="22" xfId="0" applyFont="1" applyFill="1" applyBorder="1" applyAlignment="1">
      <alignment horizontal="center" vertical="center"/>
    </xf>
    <xf numFmtId="0" fontId="38" fillId="16" borderId="0" xfId="0" quotePrefix="1" applyFont="1" applyFill="1" applyAlignment="1">
      <alignment horizontal="center" vertical="center"/>
    </xf>
    <xf numFmtId="0" fontId="39" fillId="16" borderId="23" xfId="0" applyFont="1" applyFill="1" applyBorder="1" applyAlignment="1">
      <alignment horizontal="center" vertical="center"/>
    </xf>
    <xf numFmtId="0" fontId="39" fillId="16" borderId="28" xfId="0" applyFont="1" applyFill="1" applyBorder="1" applyAlignment="1">
      <alignment horizontal="center" vertical="center"/>
    </xf>
    <xf numFmtId="0" fontId="39" fillId="16" borderId="22" xfId="0" applyFont="1" applyFill="1" applyBorder="1" applyAlignment="1">
      <alignment horizontal="center" vertical="center"/>
    </xf>
    <xf numFmtId="0" fontId="48" fillId="19" borderId="0" xfId="0" applyFont="1" applyFill="1" applyBorder="1" applyAlignment="1">
      <alignment horizontal="center" vertical="center"/>
    </xf>
    <xf numFmtId="0" fontId="21" fillId="16" borderId="23" xfId="0" applyFont="1" applyFill="1" applyBorder="1" applyAlignment="1">
      <alignment horizontal="center" vertical="center"/>
    </xf>
    <xf numFmtId="0" fontId="21" fillId="16" borderId="0" xfId="0" applyFont="1" applyFill="1" applyBorder="1" applyAlignment="1">
      <alignment horizontal="center" vertical="center"/>
    </xf>
    <xf numFmtId="0" fontId="39" fillId="16" borderId="21" xfId="0" applyFont="1" applyFill="1" applyBorder="1" applyAlignment="1">
      <alignment horizontal="center" vertical="center"/>
    </xf>
    <xf numFmtId="0" fontId="36" fillId="0" borderId="0" xfId="0" applyFont="1" applyFill="1" applyBorder="1" applyAlignment="1">
      <alignment horizontal="center" vertical="center"/>
    </xf>
    <xf numFmtId="0" fontId="41"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21" fillId="16" borderId="21" xfId="0" applyFont="1" applyFill="1" applyBorder="1" applyAlignment="1">
      <alignment horizontal="center" vertical="center"/>
    </xf>
    <xf numFmtId="0" fontId="21" fillId="16" borderId="28" xfId="0" applyFont="1" applyFill="1" applyBorder="1" applyAlignment="1">
      <alignment horizontal="center" vertical="center"/>
    </xf>
    <xf numFmtId="0" fontId="43" fillId="16" borderId="25" xfId="0" applyFont="1" applyFill="1" applyBorder="1" applyAlignment="1">
      <alignment horizontal="center" vertical="center"/>
    </xf>
    <xf numFmtId="0" fontId="43" fillId="16" borderId="29" xfId="0" applyFont="1" applyFill="1" applyBorder="1" applyAlignment="1">
      <alignment horizontal="center" vertical="center"/>
    </xf>
    <xf numFmtId="0" fontId="39" fillId="19" borderId="0" xfId="0" applyFont="1" applyFill="1" applyBorder="1" applyAlignment="1">
      <alignment horizontal="center" vertical="center"/>
    </xf>
    <xf numFmtId="0" fontId="21" fillId="16" borderId="394" xfId="0" applyFont="1" applyFill="1" applyBorder="1" applyAlignment="1">
      <alignment horizontal="center" vertical="center"/>
    </xf>
    <xf numFmtId="0" fontId="6" fillId="16" borderId="21" xfId="0" applyFont="1" applyFill="1" applyBorder="1" applyAlignment="1">
      <alignment horizontal="center" vertical="center"/>
    </xf>
    <xf numFmtId="0" fontId="6" fillId="16" borderId="28" xfId="0" applyFont="1" applyFill="1" applyBorder="1" applyAlignment="1">
      <alignment horizontal="center" vertical="center"/>
    </xf>
    <xf numFmtId="0" fontId="6" fillId="16" borderId="22" xfId="0" applyFont="1" applyFill="1" applyBorder="1" applyAlignment="1">
      <alignment horizontal="center" vertical="center"/>
    </xf>
    <xf numFmtId="0" fontId="43" fillId="16" borderId="23" xfId="0" applyFont="1" applyFill="1" applyBorder="1" applyAlignment="1">
      <alignment horizontal="center" vertical="center"/>
    </xf>
    <xf numFmtId="0" fontId="43" fillId="16" borderId="0" xfId="0" applyFont="1" applyFill="1" applyBorder="1" applyAlignment="1">
      <alignment horizontal="center" vertical="center"/>
    </xf>
    <xf numFmtId="0" fontId="43" fillId="16" borderId="24" xfId="0" applyFont="1" applyFill="1" applyBorder="1" applyAlignment="1">
      <alignment horizontal="center" vertical="center"/>
    </xf>
    <xf numFmtId="0" fontId="15" fillId="0" borderId="21" xfId="0" applyFont="1" applyBorder="1" applyAlignment="1">
      <alignment horizontal="center" vertical="center"/>
    </xf>
    <xf numFmtId="0" fontId="15" fillId="0" borderId="28" xfId="0" applyFont="1" applyBorder="1" applyAlignment="1">
      <alignment horizontal="center" vertical="center"/>
    </xf>
    <xf numFmtId="49" fontId="15" fillId="19" borderId="28" xfId="0" applyNumberFormat="1" applyFont="1" applyFill="1" applyBorder="1" applyAlignment="1">
      <alignment horizontal="center" vertical="center"/>
    </xf>
    <xf numFmtId="49" fontId="15" fillId="19" borderId="22" xfId="0" applyNumberFormat="1" applyFont="1" applyFill="1" applyBorder="1" applyAlignment="1">
      <alignment horizontal="center" vertical="center"/>
    </xf>
    <xf numFmtId="0" fontId="0" fillId="0" borderId="11" xfId="0" applyBorder="1" applyAlignment="1">
      <alignment horizontal="center"/>
    </xf>
    <xf numFmtId="0" fontId="0" fillId="0" borderId="9" xfId="0" applyBorder="1" applyAlignment="1">
      <alignment horizontal="center"/>
    </xf>
    <xf numFmtId="0" fontId="60" fillId="45" borderId="10" xfId="0" applyFont="1" applyFill="1" applyBorder="1" applyAlignment="1">
      <alignment horizontal="center"/>
    </xf>
    <xf numFmtId="0" fontId="60" fillId="45" borderId="16" xfId="0" applyFont="1" applyFill="1" applyBorder="1" applyAlignment="1">
      <alignment horizontal="center"/>
    </xf>
    <xf numFmtId="0" fontId="60" fillId="45" borderId="11" xfId="0" applyFont="1" applyFill="1" applyBorder="1" applyAlignment="1">
      <alignment horizontal="center"/>
    </xf>
    <xf numFmtId="0" fontId="73" fillId="0" borderId="0" xfId="0" applyFont="1" applyFill="1" applyBorder="1" applyAlignment="1">
      <alignment horizontal="center"/>
    </xf>
    <xf numFmtId="0" fontId="78" fillId="0" borderId="0" xfId="0" applyFont="1" applyFill="1" applyBorder="1" applyAlignment="1">
      <alignment horizontal="center" vertical="center"/>
    </xf>
    <xf numFmtId="0" fontId="60" fillId="43" borderId="291" xfId="0" applyFont="1" applyFill="1" applyBorder="1" applyAlignment="1">
      <alignment horizontal="center"/>
    </xf>
    <xf numFmtId="0" fontId="60" fillId="43" borderId="258" xfId="0" applyFont="1" applyFill="1" applyBorder="1" applyAlignment="1">
      <alignment horizontal="center"/>
    </xf>
    <xf numFmtId="0" fontId="90" fillId="0" borderId="0" xfId="0" applyFont="1" applyBorder="1" applyAlignment="1">
      <alignment horizontal="center"/>
    </xf>
    <xf numFmtId="0" fontId="90" fillId="0" borderId="18" xfId="0" applyFont="1" applyBorder="1" applyAlignment="1">
      <alignment horizontal="center"/>
    </xf>
    <xf numFmtId="0" fontId="90" fillId="0" borderId="260" xfId="0" applyFont="1" applyBorder="1" applyAlignment="1">
      <alignment horizontal="center"/>
    </xf>
    <xf numFmtId="0" fontId="50" fillId="0" borderId="0" xfId="0" applyFont="1" applyBorder="1" applyAlignment="1">
      <alignment horizontal="center" textRotation="90" wrapText="1"/>
    </xf>
    <xf numFmtId="0" fontId="50" fillId="0" borderId="0" xfId="0" applyFont="1" applyBorder="1" applyAlignment="1">
      <alignment horizontal="center" wrapText="1"/>
    </xf>
    <xf numFmtId="0" fontId="50" fillId="0" borderId="260" xfId="0" applyFont="1" applyBorder="1" applyAlignment="1">
      <alignment horizontal="center" wrapText="1"/>
    </xf>
    <xf numFmtId="0" fontId="90" fillId="0" borderId="18" xfId="1" applyNumberFormat="1" applyFont="1" applyBorder="1" applyAlignment="1">
      <alignment horizontal="center"/>
    </xf>
    <xf numFmtId="0" fontId="90" fillId="0" borderId="0" xfId="1" applyNumberFormat="1" applyFont="1" applyBorder="1" applyAlignment="1">
      <alignment horizontal="center"/>
    </xf>
    <xf numFmtId="0" fontId="90" fillId="0" borderId="260" xfId="1" applyNumberFormat="1" applyFont="1" applyBorder="1" applyAlignment="1">
      <alignment horizontal="center"/>
    </xf>
    <xf numFmtId="0" fontId="72" fillId="0" borderId="18" xfId="0" applyFont="1" applyBorder="1" applyAlignment="1">
      <alignment horizontal="center"/>
    </xf>
    <xf numFmtId="0" fontId="72" fillId="0" borderId="0" xfId="0" applyFont="1" applyBorder="1" applyAlignment="1">
      <alignment horizontal="center"/>
    </xf>
    <xf numFmtId="165" fontId="90" fillId="0" borderId="18" xfId="1" applyFont="1" applyBorder="1" applyAlignment="1">
      <alignment horizontal="center"/>
    </xf>
    <xf numFmtId="165" fontId="90" fillId="0" borderId="0" xfId="1" applyFont="1" applyBorder="1" applyAlignment="1">
      <alignment horizontal="center"/>
    </xf>
    <xf numFmtId="165" fontId="90" fillId="0" borderId="260" xfId="1" applyFont="1" applyBorder="1" applyAlignment="1">
      <alignment horizontal="center"/>
    </xf>
    <xf numFmtId="0" fontId="10" fillId="7" borderId="16" xfId="0" applyFont="1" applyFill="1" applyBorder="1" applyAlignment="1">
      <alignment horizontal="center"/>
    </xf>
    <xf numFmtId="0" fontId="10" fillId="7" borderId="11" xfId="0" applyFont="1" applyFill="1" applyBorder="1" applyAlignment="1">
      <alignment horizontal="center"/>
    </xf>
    <xf numFmtId="0" fontId="10" fillId="7" borderId="10" xfId="0" applyFont="1" applyFill="1" applyBorder="1" applyAlignment="1">
      <alignment horizontal="center"/>
    </xf>
    <xf numFmtId="0" fontId="8" fillId="0" borderId="400" xfId="0" applyNumberFormat="1" applyFont="1" applyBorder="1" applyAlignment="1">
      <alignment horizontal="center"/>
    </xf>
    <xf numFmtId="0" fontId="8" fillId="0" borderId="399" xfId="0" applyNumberFormat="1" applyFont="1" applyBorder="1" applyAlignment="1">
      <alignment horizontal="center"/>
    </xf>
    <xf numFmtId="0" fontId="8" fillId="0" borderId="441" xfId="0" applyNumberFormat="1" applyFont="1" applyBorder="1" applyAlignment="1">
      <alignment horizontal="center"/>
    </xf>
    <xf numFmtId="0" fontId="8" fillId="0" borderId="443" xfId="0" applyNumberFormat="1" applyFont="1" applyBorder="1" applyAlignment="1">
      <alignment horizontal="center"/>
    </xf>
    <xf numFmtId="0" fontId="8" fillId="0" borderId="9" xfId="0" applyNumberFormat="1" applyFont="1" applyBorder="1" applyAlignment="1">
      <alignment horizontal="center"/>
    </xf>
    <xf numFmtId="0" fontId="8" fillId="0" borderId="392" xfId="0" applyNumberFormat="1" applyFont="1" applyBorder="1" applyAlignment="1">
      <alignment horizontal="center"/>
    </xf>
    <xf numFmtId="0" fontId="8" fillId="0" borderId="10" xfId="0" applyNumberFormat="1" applyFont="1" applyBorder="1" applyAlignment="1">
      <alignment horizontal="center"/>
    </xf>
    <xf numFmtId="0" fontId="8" fillId="0" borderId="16" xfId="0" applyNumberFormat="1" applyFont="1" applyBorder="1" applyAlignment="1">
      <alignment horizontal="center"/>
    </xf>
    <xf numFmtId="0" fontId="7" fillId="0" borderId="185" xfId="0" applyFont="1" applyBorder="1" applyAlignment="1">
      <alignment horizontal="center" vertical="center"/>
    </xf>
    <xf numFmtId="0" fontId="7" fillId="0" borderId="255" xfId="0" applyFont="1" applyBorder="1" applyAlignment="1">
      <alignment horizontal="center" vertical="center"/>
    </xf>
    <xf numFmtId="0" fontId="7" fillId="0" borderId="117" xfId="0" applyFont="1" applyBorder="1" applyAlignment="1">
      <alignment horizontal="center" vertical="center"/>
    </xf>
    <xf numFmtId="0" fontId="7" fillId="0" borderId="0" xfId="0" applyFont="1" applyBorder="1" applyAlignment="1">
      <alignment horizontal="center" vertical="center"/>
    </xf>
    <xf numFmtId="49" fontId="7" fillId="0" borderId="0" xfId="0" applyNumberFormat="1" applyFont="1" applyBorder="1" applyAlignment="1">
      <alignment horizontal="center" vertical="center"/>
    </xf>
    <xf numFmtId="49" fontId="7" fillId="0" borderId="117" xfId="0" applyNumberFormat="1" applyFont="1" applyBorder="1" applyAlignment="1">
      <alignment horizontal="center" vertical="center"/>
    </xf>
    <xf numFmtId="49" fontId="7" fillId="0" borderId="253" xfId="0" applyNumberFormat="1" applyFont="1" applyBorder="1" applyAlignment="1">
      <alignment horizontal="center" vertical="center"/>
    </xf>
    <xf numFmtId="49" fontId="7" fillId="0" borderId="116" xfId="0" applyNumberFormat="1" applyFont="1" applyBorder="1" applyAlignment="1">
      <alignment horizontal="center" vertical="center"/>
    </xf>
    <xf numFmtId="49" fontId="7" fillId="0" borderId="255" xfId="0" applyNumberFormat="1" applyFont="1" applyBorder="1" applyAlignment="1">
      <alignment horizontal="center" vertical="center"/>
    </xf>
    <xf numFmtId="49" fontId="7" fillId="0" borderId="299" xfId="0" applyNumberFormat="1" applyFont="1" applyBorder="1" applyAlignment="1">
      <alignment horizontal="center" vertical="center"/>
    </xf>
    <xf numFmtId="0" fontId="60" fillId="47" borderId="390" xfId="0" applyFont="1" applyFill="1" applyBorder="1" applyAlignment="1">
      <alignment horizontal="center"/>
    </xf>
    <xf numFmtId="0" fontId="60" fillId="47" borderId="306" xfId="0" applyFont="1" applyFill="1" applyBorder="1" applyAlignment="1">
      <alignment horizontal="center"/>
    </xf>
    <xf numFmtId="0" fontId="60" fillId="47" borderId="391" xfId="0" applyFont="1" applyFill="1" applyBorder="1" applyAlignment="1">
      <alignment horizontal="center"/>
    </xf>
    <xf numFmtId="0" fontId="60" fillId="47" borderId="0" xfId="0" applyFont="1" applyFill="1" applyBorder="1" applyAlignment="1">
      <alignment horizontal="center"/>
    </xf>
    <xf numFmtId="0" fontId="74" fillId="0" borderId="445" xfId="0" applyNumberFormat="1" applyFont="1" applyFill="1" applyBorder="1" applyAlignment="1">
      <alignment horizontal="center"/>
    </xf>
    <xf numFmtId="0" fontId="74" fillId="0" borderId="426" xfId="0" applyNumberFormat="1" applyFont="1" applyFill="1" applyBorder="1" applyAlignment="1">
      <alignment horizontal="center"/>
    </xf>
    <xf numFmtId="0" fontId="74" fillId="0" borderId="446" xfId="0" applyNumberFormat="1" applyFont="1" applyFill="1" applyBorder="1" applyAlignment="1">
      <alignment horizontal="center"/>
    </xf>
    <xf numFmtId="0" fontId="74" fillId="0" borderId="18" xfId="0" applyNumberFormat="1" applyFont="1" applyFill="1" applyBorder="1" applyAlignment="1">
      <alignment horizontal="center"/>
    </xf>
    <xf numFmtId="0" fontId="74" fillId="0" borderId="0" xfId="0" applyNumberFormat="1" applyFont="1" applyFill="1" applyBorder="1" applyAlignment="1">
      <alignment horizontal="center"/>
    </xf>
    <xf numFmtId="0" fontId="74" fillId="0" borderId="299" xfId="0" applyNumberFormat="1" applyFont="1" applyFill="1" applyBorder="1" applyAlignment="1">
      <alignment horizontal="center"/>
    </xf>
    <xf numFmtId="0" fontId="7" fillId="0" borderId="253" xfId="0" applyFont="1" applyBorder="1" applyAlignment="1">
      <alignment horizontal="center" vertical="center"/>
    </xf>
    <xf numFmtId="0" fontId="7" fillId="0" borderId="117" xfId="0" applyFont="1" applyFill="1" applyBorder="1" applyAlignment="1">
      <alignment horizontal="center" vertical="center"/>
    </xf>
    <xf numFmtId="0" fontId="7" fillId="0" borderId="0" xfId="0" applyFont="1" applyFill="1" applyBorder="1" applyAlignment="1">
      <alignment horizontal="center" vertical="center"/>
    </xf>
    <xf numFmtId="0" fontId="7" fillId="0" borderId="255" xfId="0" applyFont="1" applyFill="1" applyBorder="1" applyAlignment="1">
      <alignment horizontal="center" vertical="center"/>
    </xf>
    <xf numFmtId="0" fontId="7" fillId="0" borderId="299" xfId="0" applyFont="1" applyFill="1" applyBorder="1" applyAlignment="1">
      <alignment horizontal="center" vertical="center"/>
    </xf>
    <xf numFmtId="0" fontId="7" fillId="0" borderId="301" xfId="0" applyFont="1" applyBorder="1" applyAlignment="1">
      <alignment horizontal="center" vertical="center"/>
    </xf>
    <xf numFmtId="0" fontId="7" fillId="0" borderId="111" xfId="0" applyFont="1" applyBorder="1" applyAlignment="1">
      <alignment horizontal="center" vertical="center"/>
    </xf>
    <xf numFmtId="0" fontId="7" fillId="0" borderId="300" xfId="0" applyFont="1" applyBorder="1" applyAlignment="1">
      <alignment horizontal="center" vertical="center"/>
    </xf>
    <xf numFmtId="0" fontId="7" fillId="0" borderId="301" xfId="0" applyFont="1" applyFill="1" applyBorder="1" applyAlignment="1">
      <alignment horizontal="center" vertical="center"/>
    </xf>
    <xf numFmtId="0" fontId="7" fillId="0" borderId="111" xfId="0" applyFont="1" applyFill="1" applyBorder="1" applyAlignment="1">
      <alignment horizontal="center" vertical="center"/>
    </xf>
    <xf numFmtId="0" fontId="7" fillId="0" borderId="300" xfId="0" applyFont="1" applyFill="1" applyBorder="1" applyAlignment="1">
      <alignment horizontal="center" vertical="center"/>
    </xf>
    <xf numFmtId="0" fontId="7" fillId="0" borderId="284" xfId="0" applyFont="1" applyFill="1" applyBorder="1" applyAlignment="1">
      <alignment horizontal="center" vertical="center"/>
    </xf>
    <xf numFmtId="0" fontId="7" fillId="0" borderId="35" xfId="0" applyFont="1" applyBorder="1" applyAlignment="1">
      <alignment horizontal="center" vertical="center"/>
    </xf>
    <xf numFmtId="0" fontId="7" fillId="0" borderId="302" xfId="0" applyFont="1" applyBorder="1" applyAlignment="1">
      <alignment horizontal="center" vertical="center"/>
    </xf>
    <xf numFmtId="49" fontId="7" fillId="0" borderId="301" xfId="0" applyNumberFormat="1" applyFont="1" applyBorder="1" applyAlignment="1">
      <alignment horizontal="center" vertical="center"/>
    </xf>
    <xf numFmtId="49" fontId="7" fillId="0" borderId="111" xfId="0" applyNumberFormat="1" applyFont="1" applyBorder="1" applyAlignment="1">
      <alignment horizontal="center" vertical="center"/>
    </xf>
    <xf numFmtId="49" fontId="7" fillId="0" borderId="302" xfId="0" applyNumberFormat="1" applyFont="1" applyBorder="1" applyAlignment="1">
      <alignment horizontal="center" vertical="center"/>
    </xf>
    <xf numFmtId="49" fontId="7" fillId="0" borderId="304" xfId="0" applyNumberFormat="1" applyFont="1" applyBorder="1" applyAlignment="1">
      <alignment horizontal="center" vertical="center"/>
    </xf>
    <xf numFmtId="49" fontId="7" fillId="0" borderId="300" xfId="0" applyNumberFormat="1" applyFont="1" applyBorder="1" applyAlignment="1">
      <alignment horizontal="center" vertical="center"/>
    </xf>
    <xf numFmtId="49" fontId="7" fillId="0" borderId="284" xfId="0" applyNumberFormat="1" applyFont="1" applyBorder="1" applyAlignment="1">
      <alignment horizontal="center" vertical="center"/>
    </xf>
    <xf numFmtId="0" fontId="72" fillId="8" borderId="183" xfId="0" applyFont="1" applyFill="1" applyBorder="1" applyAlignment="1">
      <alignment horizontal="center" vertical="center"/>
    </xf>
    <xf numFmtId="0" fontId="72" fillId="8" borderId="34" xfId="0" applyFont="1" applyFill="1" applyBorder="1" applyAlignment="1">
      <alignment horizontal="center" vertical="center"/>
    </xf>
    <xf numFmtId="0" fontId="72" fillId="8" borderId="298" xfId="0" applyFont="1" applyFill="1" applyBorder="1" applyAlignment="1">
      <alignment horizontal="center" vertical="center"/>
    </xf>
    <xf numFmtId="0" fontId="7" fillId="8" borderId="185" xfId="0" applyFont="1" applyFill="1" applyBorder="1" applyAlignment="1">
      <alignment horizontal="center"/>
    </xf>
    <xf numFmtId="0" fontId="7" fillId="8" borderId="0" xfId="0" applyFont="1" applyFill="1" applyAlignment="1">
      <alignment horizontal="center"/>
    </xf>
    <xf numFmtId="0" fontId="7" fillId="8" borderId="299" xfId="0" applyFont="1" applyFill="1" applyBorder="1" applyAlignment="1">
      <alignment horizontal="center"/>
    </xf>
    <xf numFmtId="0" fontId="7" fillId="8" borderId="0" xfId="0" applyFont="1" applyFill="1" applyBorder="1" applyAlignment="1">
      <alignment horizontal="center" vertical="center"/>
    </xf>
    <xf numFmtId="0" fontId="7" fillId="8" borderId="0" xfId="0" applyFont="1" applyFill="1" applyBorder="1" applyAlignment="1">
      <alignment horizontal="center"/>
    </xf>
    <xf numFmtId="0" fontId="7" fillId="8" borderId="299" xfId="0" applyFont="1" applyFill="1" applyBorder="1" applyAlignment="1">
      <alignment horizontal="center" vertical="center"/>
    </xf>
    <xf numFmtId="0" fontId="52" fillId="0" borderId="0" xfId="0" applyFont="1" applyAlignment="1">
      <alignment horizontal="center"/>
    </xf>
    <xf numFmtId="0" fontId="0" fillId="0" borderId="117" xfId="0" applyBorder="1" applyAlignment="1">
      <alignment horizontal="center"/>
    </xf>
    <xf numFmtId="0" fontId="0" fillId="0" borderId="0" xfId="0" applyBorder="1" applyAlignment="1">
      <alignment horizontal="center"/>
    </xf>
    <xf numFmtId="0" fontId="0" fillId="0" borderId="255" xfId="0" applyBorder="1" applyAlignment="1">
      <alignment horizontal="center"/>
    </xf>
    <xf numFmtId="0" fontId="0" fillId="0" borderId="117" xfId="0" applyFill="1" applyBorder="1" applyAlignment="1">
      <alignment horizontal="center" vertical="center"/>
    </xf>
    <xf numFmtId="0" fontId="0" fillId="0" borderId="255" xfId="0" applyFill="1" applyBorder="1" applyAlignment="1">
      <alignment horizontal="center" vertical="center"/>
    </xf>
    <xf numFmtId="0" fontId="7" fillId="0" borderId="117" xfId="0" applyFont="1" applyBorder="1" applyAlignment="1">
      <alignment horizontal="center"/>
    </xf>
    <xf numFmtId="0" fontId="7" fillId="0" borderId="0" xfId="0" applyFont="1" applyBorder="1" applyAlignment="1">
      <alignment horizontal="center"/>
    </xf>
    <xf numFmtId="0" fontId="7" fillId="0" borderId="253" xfId="0" applyFont="1" applyBorder="1" applyAlignment="1">
      <alignment horizontal="center"/>
    </xf>
    <xf numFmtId="0" fontId="7" fillId="0" borderId="301" xfId="0" applyFont="1" applyBorder="1" applyAlignment="1">
      <alignment horizontal="center"/>
    </xf>
    <xf numFmtId="0" fontId="7" fillId="0" borderId="111" xfId="0" applyFont="1" applyBorder="1" applyAlignment="1">
      <alignment horizontal="center"/>
    </xf>
    <xf numFmtId="0" fontId="7" fillId="0" borderId="302" xfId="0" applyFont="1" applyBorder="1" applyAlignment="1">
      <alignment horizontal="center"/>
    </xf>
    <xf numFmtId="0" fontId="52" fillId="0" borderId="0" xfId="0" applyFont="1" applyFill="1" applyBorder="1" applyAlignment="1">
      <alignment horizontal="center" vertical="center"/>
    </xf>
    <xf numFmtId="0" fontId="7" fillId="0" borderId="17" xfId="0" applyFont="1" applyFill="1" applyBorder="1" applyAlignment="1">
      <alignment horizontal="center"/>
    </xf>
    <xf numFmtId="0" fontId="7" fillId="0" borderId="120" xfId="0" applyFont="1" applyFill="1" applyBorder="1" applyAlignment="1">
      <alignment horizontal="center"/>
    </xf>
    <xf numFmtId="0" fontId="50" fillId="0" borderId="368" xfId="0" applyFont="1" applyBorder="1" applyAlignment="1">
      <alignment horizontal="center"/>
    </xf>
    <xf numFmtId="0" fontId="50" fillId="0" borderId="369" xfId="0" applyFont="1" applyBorder="1" applyAlignment="1">
      <alignment horizontal="center"/>
    </xf>
    <xf numFmtId="0" fontId="50" fillId="19" borderId="421" xfId="0" applyFont="1" applyFill="1" applyBorder="1" applyAlignment="1">
      <alignment horizontal="center"/>
    </xf>
    <xf numFmtId="0" fontId="50" fillId="19" borderId="422" xfId="0" applyFont="1" applyFill="1" applyBorder="1" applyAlignment="1">
      <alignment horizontal="center"/>
    </xf>
    <xf numFmtId="0" fontId="46" fillId="19" borderId="419" xfId="0" applyFont="1" applyFill="1" applyBorder="1" applyAlignment="1">
      <alignment horizontal="center"/>
    </xf>
    <xf numFmtId="0" fontId="46" fillId="19" borderId="420" xfId="0" applyFont="1" applyFill="1" applyBorder="1" applyAlignment="1">
      <alignment horizontal="center"/>
    </xf>
    <xf numFmtId="0" fontId="46" fillId="19" borderId="100" xfId="0" applyFont="1" applyFill="1" applyBorder="1" applyAlignment="1">
      <alignment horizontal="center"/>
    </xf>
    <xf numFmtId="0" fontId="46" fillId="19" borderId="93" xfId="0" applyFont="1" applyFill="1" applyBorder="1" applyAlignment="1">
      <alignment horizontal="center"/>
    </xf>
    <xf numFmtId="0" fontId="46" fillId="0" borderId="423" xfId="0" applyFont="1" applyBorder="1" applyAlignment="1">
      <alignment horizontal="center"/>
    </xf>
    <xf numFmtId="0" fontId="46" fillId="0" borderId="424" xfId="0" applyFont="1" applyBorder="1" applyAlignment="1">
      <alignment horizontal="center"/>
    </xf>
    <xf numFmtId="0" fontId="46" fillId="0" borderId="370" xfId="0" applyFont="1" applyBorder="1" applyAlignment="1">
      <alignment horizontal="center"/>
    </xf>
    <xf numFmtId="0" fontId="46" fillId="0" borderId="81" xfId="0" applyFont="1" applyBorder="1" applyAlignment="1">
      <alignment horizontal="center"/>
    </xf>
    <xf numFmtId="0" fontId="51" fillId="21" borderId="42" xfId="0" applyFont="1" applyFill="1" applyBorder="1" applyAlignment="1">
      <alignment horizontal="center"/>
    </xf>
    <xf numFmtId="0" fontId="51" fillId="21" borderId="44" xfId="0" applyFont="1" applyFill="1" applyBorder="1" applyAlignment="1">
      <alignment horizontal="center"/>
    </xf>
    <xf numFmtId="0" fontId="23" fillId="18" borderId="320" xfId="0" applyFont="1" applyFill="1" applyBorder="1" applyAlignment="1">
      <alignment horizontal="center"/>
    </xf>
    <xf numFmtId="0" fontId="23" fillId="18" borderId="374" xfId="0" applyFont="1" applyFill="1" applyBorder="1" applyAlignment="1">
      <alignment horizontal="center"/>
    </xf>
    <xf numFmtId="0" fontId="50" fillId="0" borderId="364" xfId="0" applyFont="1" applyBorder="1" applyAlignment="1">
      <alignment horizontal="center"/>
    </xf>
    <xf numFmtId="0" fontId="50" fillId="0" borderId="164" xfId="0" applyFont="1" applyBorder="1" applyAlignment="1">
      <alignment horizontal="center"/>
    </xf>
    <xf numFmtId="0" fontId="0" fillId="8" borderId="185" xfId="0" applyFill="1" applyBorder="1" applyAlignment="1">
      <alignment horizontal="center" vertical="center"/>
    </xf>
    <xf numFmtId="0" fontId="0" fillId="8" borderId="0" xfId="0" applyFill="1" applyBorder="1" applyAlignment="1">
      <alignment horizontal="center" vertical="center"/>
    </xf>
    <xf numFmtId="0" fontId="50" fillId="0" borderId="356" xfId="0" applyFont="1" applyBorder="1" applyAlignment="1">
      <alignment horizontal="center"/>
    </xf>
    <xf numFmtId="0" fontId="50" fillId="0" borderId="358" xfId="0" applyFont="1" applyBorder="1" applyAlignment="1">
      <alignment horizontal="center"/>
    </xf>
    <xf numFmtId="0" fontId="46" fillId="0" borderId="87" xfId="0" applyFont="1" applyBorder="1" applyAlignment="1">
      <alignment horizontal="center"/>
    </xf>
    <xf numFmtId="0" fontId="46" fillId="0" borderId="347" xfId="0" applyFont="1" applyBorder="1" applyAlignment="1">
      <alignment horizontal="center"/>
    </xf>
    <xf numFmtId="0" fontId="46" fillId="0" borderId="359" xfId="0" applyFont="1" applyBorder="1" applyAlignment="1">
      <alignment horizontal="center"/>
    </xf>
    <xf numFmtId="0" fontId="46" fillId="0" borderId="349" xfId="0" applyFont="1" applyBorder="1" applyAlignment="1">
      <alignment horizontal="center"/>
    </xf>
    <xf numFmtId="0" fontId="88" fillId="32" borderId="361" xfId="0" applyFont="1" applyFill="1" applyBorder="1" applyAlignment="1">
      <alignment horizontal="center"/>
    </xf>
    <xf numFmtId="0" fontId="88" fillId="32" borderId="360" xfId="0" applyFont="1" applyFill="1" applyBorder="1" applyAlignment="1">
      <alignment horizontal="center"/>
    </xf>
    <xf numFmtId="0" fontId="23" fillId="34" borderId="156" xfId="0" applyFont="1" applyFill="1" applyBorder="1" applyAlignment="1">
      <alignment horizontal="center"/>
    </xf>
    <xf numFmtId="0" fontId="23" fillId="34" borderId="157" xfId="0" applyFont="1" applyFill="1" applyBorder="1" applyAlignment="1">
      <alignment horizontal="center"/>
    </xf>
    <xf numFmtId="0" fontId="46" fillId="0" borderId="355" xfId="0" applyFont="1" applyBorder="1" applyAlignment="1">
      <alignment horizontal="center"/>
    </xf>
    <xf numFmtId="0" fontId="46" fillId="0" borderId="155" xfId="0" applyFont="1" applyBorder="1" applyAlignment="1">
      <alignment horizontal="center"/>
    </xf>
    <xf numFmtId="0" fontId="46" fillId="0" borderId="363" xfId="0" applyFont="1" applyBorder="1" applyAlignment="1">
      <alignment horizontal="center"/>
    </xf>
    <xf numFmtId="0" fontId="46" fillId="0" borderId="159" xfId="0" applyFont="1" applyBorder="1" applyAlignment="1">
      <alignment horizontal="center"/>
    </xf>
    <xf numFmtId="0" fontId="7" fillId="8" borderId="117" xfId="0" applyFont="1" applyFill="1" applyBorder="1" applyAlignment="1">
      <alignment horizontal="center" vertical="center"/>
    </xf>
    <xf numFmtId="168" fontId="46" fillId="19" borderId="156" xfId="0" quotePrefix="1" applyNumberFormat="1" applyFont="1" applyFill="1" applyBorder="1" applyAlignment="1">
      <alignment horizontal="center"/>
    </xf>
    <xf numFmtId="168" fontId="46" fillId="19" borderId="156" xfId="0" applyNumberFormat="1" applyFont="1" applyFill="1" applyBorder="1" applyAlignment="1">
      <alignment horizontal="center"/>
    </xf>
    <xf numFmtId="0" fontId="8" fillId="19" borderId="55" xfId="0" applyNumberFormat="1" applyFont="1" applyFill="1" applyBorder="1" applyAlignment="1">
      <alignment horizontal="center"/>
    </xf>
    <xf numFmtId="0" fontId="7" fillId="0" borderId="10" xfId="0" applyNumberFormat="1" applyFont="1" applyBorder="1" applyAlignment="1">
      <alignment horizontal="center"/>
    </xf>
    <xf numFmtId="0" fontId="7" fillId="0" borderId="11" xfId="0" applyNumberFormat="1" applyFont="1" applyBorder="1" applyAlignment="1">
      <alignment horizontal="center"/>
    </xf>
    <xf numFmtId="0" fontId="7" fillId="0" borderId="340" xfId="0" applyNumberFormat="1" applyFont="1" applyBorder="1" applyAlignment="1">
      <alignment horizontal="center"/>
    </xf>
    <xf numFmtId="0" fontId="7" fillId="0" borderId="342" xfId="0" applyNumberFormat="1" applyFont="1" applyBorder="1" applyAlignment="1">
      <alignment horizontal="center"/>
    </xf>
    <xf numFmtId="0" fontId="6" fillId="32" borderId="64" xfId="0" applyFont="1" applyFill="1" applyBorder="1" applyAlignment="1">
      <alignment horizontal="center"/>
    </xf>
    <xf numFmtId="0" fontId="6" fillId="32" borderId="0" xfId="0" applyFont="1" applyFill="1" applyBorder="1" applyAlignment="1">
      <alignment horizontal="center"/>
    </xf>
    <xf numFmtId="0" fontId="6" fillId="32" borderId="307" xfId="0" applyFont="1" applyFill="1" applyBorder="1" applyAlignment="1">
      <alignment horizontal="center"/>
    </xf>
    <xf numFmtId="0" fontId="38" fillId="47" borderId="119" xfId="0" applyFont="1" applyFill="1" applyBorder="1" applyAlignment="1">
      <alignment horizontal="center"/>
    </xf>
    <xf numFmtId="0" fontId="0" fillId="47" borderId="119" xfId="0" applyFill="1" applyBorder="1" applyAlignment="1">
      <alignment horizontal="center"/>
    </xf>
    <xf numFmtId="0" fontId="0" fillId="13" borderId="45" xfId="0" applyFill="1" applyBorder="1" applyAlignment="1">
      <alignment horizontal="center"/>
    </xf>
    <xf numFmtId="0" fontId="0" fillId="13" borderId="0" xfId="0" applyFill="1" applyBorder="1" applyAlignment="1">
      <alignment horizontal="center"/>
    </xf>
    <xf numFmtId="0" fontId="0" fillId="13" borderId="46" xfId="0" applyFill="1" applyBorder="1" applyAlignment="1">
      <alignment horizontal="center"/>
    </xf>
    <xf numFmtId="0" fontId="0" fillId="13" borderId="79" xfId="0" applyFill="1" applyBorder="1" applyAlignment="1">
      <alignment horizontal="center"/>
    </xf>
    <xf numFmtId="0" fontId="0" fillId="13" borderId="80" xfId="0" applyFill="1" applyBorder="1" applyAlignment="1">
      <alignment horizontal="center"/>
    </xf>
    <xf numFmtId="0" fontId="0" fillId="13" borderId="81" xfId="0" applyFill="1" applyBorder="1" applyAlignment="1">
      <alignment horizontal="center"/>
    </xf>
    <xf numFmtId="0" fontId="60" fillId="47" borderId="256" xfId="0" applyFont="1" applyFill="1" applyBorder="1" applyAlignment="1">
      <alignment horizontal="center"/>
    </xf>
    <xf numFmtId="0" fontId="60" fillId="47" borderId="257" xfId="0" applyFont="1" applyFill="1" applyBorder="1" applyAlignment="1">
      <alignment horizontal="center"/>
    </xf>
    <xf numFmtId="0" fontId="60" fillId="47" borderId="291" xfId="0" applyFont="1" applyFill="1" applyBorder="1" applyAlignment="1">
      <alignment horizontal="center"/>
    </xf>
    <xf numFmtId="0" fontId="60" fillId="47" borderId="258" xfId="0" applyFont="1" applyFill="1" applyBorder="1" applyAlignment="1">
      <alignment horizontal="center"/>
    </xf>
    <xf numFmtId="0" fontId="59" fillId="47" borderId="137" xfId="0" applyFont="1" applyFill="1" applyBorder="1" applyAlignment="1">
      <alignment horizontal="center" vertical="center"/>
    </xf>
    <xf numFmtId="0" fontId="0" fillId="0" borderId="89" xfId="0" applyBorder="1" applyAlignment="1">
      <alignment horizontal="center"/>
    </xf>
    <xf numFmtId="0" fontId="13" fillId="0" borderId="0" xfId="0" applyFont="1" applyFill="1" applyBorder="1" applyAlignment="1">
      <alignment horizontal="center"/>
    </xf>
    <xf numFmtId="0" fontId="60" fillId="0" borderId="0" xfId="0" applyFont="1" applyFill="1" applyBorder="1" applyAlignment="1">
      <alignment horizontal="center"/>
    </xf>
    <xf numFmtId="0" fontId="7" fillId="0" borderId="0" xfId="0" applyFont="1" applyAlignment="1">
      <alignment horizontal="center"/>
    </xf>
    <xf numFmtId="49" fontId="46" fillId="0" borderId="117" xfId="0" applyNumberFormat="1" applyFont="1" applyBorder="1" applyAlignment="1">
      <alignment horizontal="center"/>
    </xf>
    <xf numFmtId="49" fontId="46" fillId="0" borderId="0" xfId="0" applyNumberFormat="1" applyFont="1" applyBorder="1" applyAlignment="1">
      <alignment horizontal="center"/>
    </xf>
    <xf numFmtId="49" fontId="46" fillId="0" borderId="253" xfId="0" applyNumberFormat="1" applyFont="1" applyBorder="1" applyAlignment="1">
      <alignment horizontal="center"/>
    </xf>
    <xf numFmtId="0" fontId="60" fillId="9" borderId="18" xfId="0" applyFont="1" applyFill="1" applyBorder="1" applyAlignment="1">
      <alignment horizontal="center" vertical="center"/>
    </xf>
    <xf numFmtId="0" fontId="60" fillId="9" borderId="0" xfId="0" applyFont="1" applyFill="1" applyAlignment="1">
      <alignment horizontal="center" vertical="center"/>
    </xf>
    <xf numFmtId="2" fontId="36" fillId="9" borderId="217" xfId="0" applyNumberFormat="1" applyFont="1" applyFill="1" applyBorder="1" applyAlignment="1">
      <alignment horizontal="center"/>
    </xf>
    <xf numFmtId="2" fontId="36" fillId="9" borderId="218" xfId="0" applyNumberFormat="1" applyFont="1" applyFill="1" applyBorder="1" applyAlignment="1">
      <alignment horizontal="center"/>
    </xf>
    <xf numFmtId="0" fontId="60" fillId="47" borderId="288" xfId="0" applyFont="1" applyFill="1" applyBorder="1" applyAlignment="1">
      <alignment horizontal="center"/>
    </xf>
    <xf numFmtId="0" fontId="60" fillId="47" borderId="16" xfId="0" applyFont="1" applyFill="1" applyBorder="1" applyAlignment="1">
      <alignment horizontal="center"/>
    </xf>
    <xf numFmtId="0" fontId="60" fillId="47" borderId="289" xfId="0" applyFont="1" applyFill="1" applyBorder="1" applyAlignment="1">
      <alignment horizontal="center"/>
    </xf>
    <xf numFmtId="0" fontId="51" fillId="9" borderId="259" xfId="0" applyFont="1" applyFill="1" applyBorder="1" applyAlignment="1">
      <alignment horizontal="center"/>
    </xf>
    <xf numFmtId="0" fontId="51" fillId="9" borderId="269" xfId="0" applyFont="1" applyFill="1" applyBorder="1" applyAlignment="1">
      <alignment horizontal="center"/>
    </xf>
    <xf numFmtId="165" fontId="52" fillId="31" borderId="0" xfId="1" applyFont="1" applyFill="1" applyBorder="1" applyAlignment="1">
      <alignment horizontal="center"/>
    </xf>
    <xf numFmtId="165" fontId="52" fillId="31" borderId="344" xfId="1" applyFont="1" applyFill="1" applyBorder="1" applyAlignment="1">
      <alignment horizontal="center"/>
    </xf>
    <xf numFmtId="0" fontId="52" fillId="27" borderId="12" xfId="0" applyFont="1" applyFill="1" applyBorder="1" applyAlignment="1">
      <alignment horizontal="center"/>
    </xf>
    <xf numFmtId="0" fontId="52" fillId="27" borderId="0" xfId="0" applyFont="1" applyFill="1" applyBorder="1" applyAlignment="1">
      <alignment horizontal="center"/>
    </xf>
    <xf numFmtId="168" fontId="52" fillId="31" borderId="0" xfId="1" applyNumberFormat="1" applyFont="1" applyFill="1" applyBorder="1" applyAlignment="1">
      <alignment horizontal="center"/>
    </xf>
    <xf numFmtId="168" fontId="52" fillId="31" borderId="344" xfId="1" applyNumberFormat="1" applyFont="1" applyFill="1" applyBorder="1" applyAlignment="1">
      <alignment horizontal="center"/>
    </xf>
    <xf numFmtId="168" fontId="52" fillId="31" borderId="0" xfId="0" applyNumberFormat="1" applyFont="1" applyFill="1" applyBorder="1" applyAlignment="1">
      <alignment horizontal="center"/>
    </xf>
    <xf numFmtId="168" fontId="52" fillId="31" borderId="344" xfId="0" applyNumberFormat="1" applyFont="1" applyFill="1" applyBorder="1" applyAlignment="1">
      <alignment horizontal="center"/>
    </xf>
    <xf numFmtId="0" fontId="36" fillId="9" borderId="185" xfId="0" applyFont="1" applyFill="1" applyBorder="1" applyAlignment="1">
      <alignment horizontal="center"/>
    </xf>
    <xf numFmtId="0" fontId="36" fillId="9" borderId="0" xfId="0" applyFont="1" applyFill="1" applyBorder="1" applyAlignment="1">
      <alignment horizontal="center"/>
    </xf>
    <xf numFmtId="0" fontId="83" fillId="47" borderId="10" xfId="0" applyFont="1" applyFill="1" applyBorder="1" applyAlignment="1">
      <alignment horizontal="center"/>
    </xf>
    <xf numFmtId="0" fontId="83" fillId="47" borderId="11" xfId="0" applyFont="1" applyFill="1" applyBorder="1" applyAlignment="1">
      <alignment horizontal="center"/>
    </xf>
    <xf numFmtId="0" fontId="7" fillId="32" borderId="220" xfId="0" applyFont="1" applyFill="1" applyBorder="1" applyAlignment="1">
      <alignment horizontal="center"/>
    </xf>
    <xf numFmtId="0" fontId="7" fillId="32" borderId="222" xfId="0" applyFont="1" applyFill="1" applyBorder="1" applyAlignment="1">
      <alignment horizontal="center"/>
    </xf>
    <xf numFmtId="0" fontId="7" fillId="32" borderId="223" xfId="0" applyFont="1" applyFill="1" applyBorder="1" applyAlignment="1">
      <alignment horizontal="center"/>
    </xf>
    <xf numFmtId="168" fontId="7" fillId="0" borderId="9" xfId="0" applyNumberFormat="1" applyFont="1" applyFill="1" applyBorder="1" applyAlignment="1">
      <alignment horizontal="center"/>
    </xf>
    <xf numFmtId="0" fontId="83" fillId="47" borderId="9" xfId="0" applyFont="1" applyFill="1" applyBorder="1" applyAlignment="1">
      <alignment horizontal="center"/>
    </xf>
    <xf numFmtId="170" fontId="7" fillId="0" borderId="0" xfId="0" applyNumberFormat="1" applyFont="1" applyFill="1" applyBorder="1" applyAlignment="1">
      <alignment horizontal="center"/>
    </xf>
    <xf numFmtId="0" fontId="52" fillId="0" borderId="0" xfId="0" applyFont="1" applyBorder="1" applyAlignment="1">
      <alignment horizontal="center"/>
    </xf>
    <xf numFmtId="0" fontId="0" fillId="0" borderId="301" xfId="0" applyBorder="1" applyAlignment="1">
      <alignment horizontal="center"/>
    </xf>
    <xf numFmtId="0" fontId="0" fillId="0" borderId="111" xfId="0" applyBorder="1" applyAlignment="1">
      <alignment horizontal="center"/>
    </xf>
    <xf numFmtId="0" fontId="0" fillId="0" borderId="302" xfId="0" applyBorder="1" applyAlignment="1">
      <alignment horizontal="center"/>
    </xf>
    <xf numFmtId="0" fontId="0" fillId="0" borderId="304" xfId="0" applyBorder="1" applyAlignment="1">
      <alignment horizontal="center"/>
    </xf>
    <xf numFmtId="0" fontId="0" fillId="0" borderId="300" xfId="0" applyBorder="1" applyAlignment="1">
      <alignment horizontal="center"/>
    </xf>
    <xf numFmtId="0" fontId="7" fillId="0" borderId="301" xfId="0" applyFont="1" applyFill="1" applyBorder="1" applyAlignment="1">
      <alignment horizontal="center"/>
    </xf>
    <xf numFmtId="0" fontId="7" fillId="0" borderId="300" xfId="0" applyFont="1" applyFill="1" applyBorder="1" applyAlignment="1">
      <alignment horizontal="center"/>
    </xf>
    <xf numFmtId="0" fontId="0" fillId="0" borderId="253" xfId="0" applyBorder="1" applyAlignment="1">
      <alignment horizontal="center"/>
    </xf>
    <xf numFmtId="0" fontId="0" fillId="0" borderId="116" xfId="0" applyBorder="1" applyAlignment="1">
      <alignment horizontal="center"/>
    </xf>
    <xf numFmtId="0" fontId="7" fillId="0" borderId="117" xfId="0" applyFont="1" applyFill="1" applyBorder="1" applyAlignment="1">
      <alignment horizontal="center"/>
    </xf>
    <xf numFmtId="0" fontId="7" fillId="0" borderId="255" xfId="0" applyFont="1" applyFill="1" applyBorder="1" applyAlignment="1">
      <alignment horizontal="center"/>
    </xf>
    <xf numFmtId="49" fontId="7" fillId="0" borderId="116" xfId="0" applyNumberFormat="1" applyFont="1" applyFill="1" applyBorder="1" applyAlignment="1">
      <alignment horizontal="center" vertical="center"/>
    </xf>
    <xf numFmtId="49" fontId="7" fillId="0" borderId="255" xfId="0" applyNumberFormat="1" applyFont="1" applyFill="1" applyBorder="1" applyAlignment="1">
      <alignment horizontal="center" vertical="center"/>
    </xf>
    <xf numFmtId="49" fontId="7" fillId="0" borderId="0" xfId="0" applyNumberFormat="1" applyFont="1" applyFill="1" applyBorder="1" applyAlignment="1">
      <alignment horizontal="center" vertical="center"/>
    </xf>
    <xf numFmtId="49" fontId="7" fillId="0" borderId="432" xfId="0" applyNumberFormat="1" applyFont="1" applyBorder="1" applyAlignment="1">
      <alignment horizontal="center" vertical="center"/>
    </xf>
    <xf numFmtId="49" fontId="7" fillId="0" borderId="430" xfId="0" applyNumberFormat="1" applyFont="1" applyBorder="1" applyAlignment="1">
      <alignment horizontal="center" vertical="center"/>
    </xf>
    <xf numFmtId="49" fontId="7" fillId="0" borderId="431" xfId="0" applyNumberFormat="1" applyFont="1" applyBorder="1" applyAlignment="1">
      <alignment horizontal="center" vertical="center"/>
    </xf>
    <xf numFmtId="49" fontId="7" fillId="0" borderId="429" xfId="0" applyNumberFormat="1" applyFont="1" applyBorder="1" applyAlignment="1">
      <alignment horizontal="center" vertical="center"/>
    </xf>
    <xf numFmtId="0" fontId="8" fillId="30" borderId="52" xfId="0" applyNumberFormat="1" applyFont="1" applyFill="1" applyBorder="1" applyAlignment="1">
      <alignment horizontal="center"/>
    </xf>
    <xf numFmtId="0" fontId="8" fillId="30" borderId="366" xfId="0" applyNumberFormat="1" applyFont="1" applyFill="1" applyBorder="1" applyAlignment="1">
      <alignment horizontal="center"/>
    </xf>
    <xf numFmtId="0" fontId="8" fillId="30" borderId="84" xfId="0" applyNumberFormat="1" applyFont="1" applyFill="1" applyBorder="1" applyAlignment="1">
      <alignment horizontal="center"/>
    </xf>
    <xf numFmtId="0" fontId="8" fillId="30" borderId="378" xfId="0" applyNumberFormat="1" applyFont="1" applyFill="1" applyBorder="1" applyAlignment="1">
      <alignment horizontal="center"/>
    </xf>
    <xf numFmtId="0" fontId="8" fillId="10" borderId="49" xfId="0" applyFont="1" applyFill="1" applyBorder="1" applyAlignment="1">
      <alignment horizontal="center"/>
    </xf>
    <xf numFmtId="0" fontId="8" fillId="10" borderId="365" xfId="0" applyFont="1" applyFill="1" applyBorder="1" applyAlignment="1">
      <alignment horizontal="center"/>
    </xf>
    <xf numFmtId="0" fontId="8" fillId="23" borderId="52" xfId="0" applyFont="1" applyFill="1" applyBorder="1" applyAlignment="1">
      <alignment horizontal="center"/>
    </xf>
    <xf numFmtId="0" fontId="8" fillId="23" borderId="366" xfId="0" applyFont="1" applyFill="1" applyBorder="1" applyAlignment="1">
      <alignment horizontal="center"/>
    </xf>
    <xf numFmtId="0" fontId="8" fillId="26" borderId="52" xfId="0" applyFont="1" applyFill="1" applyBorder="1" applyAlignment="1">
      <alignment horizontal="center"/>
    </xf>
    <xf numFmtId="0" fontId="8" fillId="26" borderId="366" xfId="0" applyFont="1" applyFill="1" applyBorder="1" applyAlignment="1">
      <alignment horizontal="center"/>
    </xf>
    <xf numFmtId="0" fontId="8" fillId="0" borderId="52" xfId="0" applyFont="1" applyBorder="1" applyAlignment="1">
      <alignment horizontal="center"/>
    </xf>
    <xf numFmtId="0" fontId="8" fillId="0" borderId="366" xfId="0" applyFont="1" applyBorder="1" applyAlignment="1">
      <alignment horizontal="center"/>
    </xf>
    <xf numFmtId="0" fontId="8" fillId="19" borderId="52" xfId="0" applyFont="1" applyFill="1" applyBorder="1" applyAlignment="1">
      <alignment horizontal="center"/>
    </xf>
    <xf numFmtId="0" fontId="8" fillId="19" borderId="366" xfId="0" applyFont="1" applyFill="1" applyBorder="1" applyAlignment="1">
      <alignment horizontal="center"/>
    </xf>
    <xf numFmtId="0" fontId="8" fillId="0" borderId="52" xfId="0" applyFont="1" applyFill="1" applyBorder="1" applyAlignment="1">
      <alignment horizontal="center"/>
    </xf>
    <xf numFmtId="0" fontId="8" fillId="0" borderId="366" xfId="0" applyFont="1" applyFill="1" applyBorder="1" applyAlignment="1">
      <alignment horizontal="center"/>
    </xf>
    <xf numFmtId="0" fontId="8" fillId="19" borderId="53" xfId="0" applyFont="1" applyFill="1" applyBorder="1" applyAlignment="1">
      <alignment horizontal="center"/>
    </xf>
    <xf numFmtId="0" fontId="46" fillId="0" borderId="367" xfId="0" applyFont="1" applyBorder="1" applyAlignment="1">
      <alignment horizontal="center"/>
    </xf>
    <xf numFmtId="0" fontId="46" fillId="0" borderId="46" xfId="0" applyFont="1" applyBorder="1" applyAlignment="1">
      <alignment horizontal="center"/>
    </xf>
    <xf numFmtId="0" fontId="52" fillId="0" borderId="10" xfId="0" applyNumberFormat="1" applyFont="1" applyBorder="1" applyAlignment="1">
      <alignment horizontal="center"/>
    </xf>
    <xf numFmtId="0" fontId="52" fillId="0" borderId="11" xfId="0" applyNumberFormat="1" applyFont="1" applyBorder="1" applyAlignment="1">
      <alignment horizontal="center"/>
    </xf>
    <xf numFmtId="0" fontId="46" fillId="0" borderId="45" xfId="0" applyFont="1" applyFill="1" applyBorder="1" applyAlignment="1">
      <alignment horizontal="center"/>
    </xf>
    <xf numFmtId="0" fontId="46" fillId="0" borderId="65" xfId="0" applyFont="1" applyFill="1" applyBorder="1" applyAlignment="1">
      <alignment horizontal="center"/>
    </xf>
    <xf numFmtId="0" fontId="7" fillId="0" borderId="89" xfId="0" applyFont="1" applyBorder="1" applyAlignment="1">
      <alignment horizontal="center"/>
    </xf>
    <xf numFmtId="0" fontId="7" fillId="0" borderId="53" xfId="0" applyFont="1" applyBorder="1" applyAlignment="1">
      <alignment horizontal="center"/>
    </xf>
    <xf numFmtId="0" fontId="25" fillId="0" borderId="433" xfId="0" applyNumberFormat="1" applyFont="1" applyBorder="1" applyAlignment="1">
      <alignment horizontal="center"/>
    </xf>
    <xf numFmtId="0" fontId="88" fillId="42" borderId="316" xfId="0" applyFont="1" applyFill="1" applyBorder="1" applyAlignment="1">
      <alignment horizontal="center"/>
    </xf>
    <xf numFmtId="0" fontId="46" fillId="19" borderId="201" xfId="0" applyFont="1" applyFill="1" applyBorder="1" applyAlignment="1">
      <alignment horizontal="center"/>
    </xf>
    <xf numFmtId="0" fontId="46" fillId="19" borderId="192" xfId="0" applyFont="1" applyFill="1" applyBorder="1" applyAlignment="1">
      <alignment horizontal="center"/>
    </xf>
    <xf numFmtId="0" fontId="46" fillId="19" borderId="202" xfId="0" applyFont="1" applyFill="1" applyBorder="1" applyAlignment="1">
      <alignment horizontal="center"/>
    </xf>
    <xf numFmtId="0" fontId="46" fillId="19" borderId="195" xfId="0" applyFont="1" applyFill="1" applyBorder="1" applyAlignment="1">
      <alignment horizontal="center"/>
    </xf>
    <xf numFmtId="0" fontId="50" fillId="19" borderId="372" xfId="0" applyFont="1" applyFill="1" applyBorder="1" applyAlignment="1">
      <alignment horizontal="center"/>
    </xf>
    <xf numFmtId="0" fontId="50" fillId="19" borderId="373" xfId="0" applyFont="1" applyFill="1" applyBorder="1" applyAlignment="1">
      <alignment horizontal="center"/>
    </xf>
    <xf numFmtId="0" fontId="46" fillId="19" borderId="99" xfId="0" applyFont="1" applyFill="1" applyBorder="1" applyAlignment="1">
      <alignment horizontal="center"/>
    </xf>
    <xf numFmtId="0" fontId="46" fillId="19" borderId="90" xfId="0" applyFont="1" applyFill="1" applyBorder="1" applyAlignment="1">
      <alignment horizontal="center"/>
    </xf>
    <xf numFmtId="165" fontId="23" fillId="46" borderId="183" xfId="1" applyFont="1" applyFill="1" applyBorder="1" applyAlignment="1">
      <alignment horizontal="center"/>
    </xf>
    <xf numFmtId="165" fontId="23" fillId="46" borderId="34" xfId="1" applyFont="1" applyFill="1" applyBorder="1" applyAlignment="1">
      <alignment horizontal="center"/>
    </xf>
    <xf numFmtId="0" fontId="45" fillId="31" borderId="184" xfId="0" applyFont="1" applyFill="1" applyBorder="1" applyAlignment="1">
      <alignment horizontal="center"/>
    </xf>
    <xf numFmtId="0" fontId="45" fillId="31" borderId="15" xfId="0" applyFont="1" applyFill="1" applyBorder="1" applyAlignment="1">
      <alignment horizontal="center"/>
    </xf>
    <xf numFmtId="0" fontId="88" fillId="42" borderId="361" xfId="0" applyFont="1" applyFill="1" applyBorder="1" applyAlignment="1">
      <alignment horizontal="center"/>
    </xf>
    <xf numFmtId="0" fontId="88" fillId="42" borderId="360" xfId="0" applyFont="1" applyFill="1" applyBorder="1" applyAlignment="1">
      <alignment horizontal="center"/>
    </xf>
    <xf numFmtId="0" fontId="50" fillId="0" borderId="416" xfId="0" applyFont="1" applyBorder="1" applyAlignment="1">
      <alignment horizontal="center"/>
    </xf>
    <xf numFmtId="0" fontId="50" fillId="0" borderId="417" xfId="0" applyFont="1" applyBorder="1" applyAlignment="1">
      <alignment horizontal="center"/>
    </xf>
    <xf numFmtId="0" fontId="45" fillId="0" borderId="227" xfId="0" applyFont="1" applyFill="1" applyBorder="1" applyAlignment="1">
      <alignment horizontal="center"/>
    </xf>
    <xf numFmtId="0" fontId="45" fillId="0" borderId="145" xfId="0" applyFont="1" applyFill="1" applyBorder="1" applyAlignment="1">
      <alignment horizontal="center"/>
    </xf>
    <xf numFmtId="0" fontId="11" fillId="0" borderId="281" xfId="0" applyFont="1" applyFill="1" applyBorder="1" applyAlignment="1">
      <alignment horizontal="center"/>
    </xf>
    <xf numFmtId="0" fontId="11" fillId="0" borderId="282" xfId="0" applyFont="1" applyFill="1" applyBorder="1" applyAlignment="1">
      <alignment horizontal="center"/>
    </xf>
    <xf numFmtId="0" fontId="51" fillId="21" borderId="45" xfId="0" applyFont="1" applyFill="1" applyBorder="1" applyAlignment="1">
      <alignment horizontal="center"/>
    </xf>
    <xf numFmtId="0" fontId="51" fillId="21" borderId="46" xfId="0" applyFont="1" applyFill="1" applyBorder="1" applyAlignment="1">
      <alignment horizontal="center"/>
    </xf>
    <xf numFmtId="0" fontId="8" fillId="0" borderId="53" xfId="0" applyFont="1" applyBorder="1" applyAlignment="1">
      <alignment horizontal="center"/>
    </xf>
    <xf numFmtId="0" fontId="80" fillId="19" borderId="10" xfId="0" applyNumberFormat="1" applyFont="1" applyFill="1" applyBorder="1" applyAlignment="1">
      <alignment horizontal="center"/>
    </xf>
    <xf numFmtId="0" fontId="80" fillId="19" borderId="11" xfId="0" applyNumberFormat="1" applyFont="1" applyFill="1" applyBorder="1" applyAlignment="1">
      <alignment horizontal="center"/>
    </xf>
    <xf numFmtId="0" fontId="11" fillId="0" borderId="132" xfId="0" applyFont="1" applyFill="1" applyBorder="1" applyAlignment="1">
      <alignment horizontal="center"/>
    </xf>
    <xf numFmtId="0" fontId="11" fillId="0" borderId="133" xfId="0" applyFont="1" applyFill="1" applyBorder="1" applyAlignment="1">
      <alignment horizontal="center"/>
    </xf>
    <xf numFmtId="0" fontId="23" fillId="35" borderId="200" xfId="0" applyFont="1" applyFill="1" applyBorder="1" applyAlignment="1">
      <alignment horizontal="center"/>
    </xf>
    <xf numFmtId="0" fontId="23" fillId="35" borderId="384" xfId="0" applyFont="1" applyFill="1" applyBorder="1" applyAlignment="1">
      <alignment horizontal="center"/>
    </xf>
    <xf numFmtId="0" fontId="50" fillId="19" borderId="205" xfId="0" applyFont="1" applyFill="1" applyBorder="1" applyAlignment="1">
      <alignment horizontal="center"/>
    </xf>
    <xf numFmtId="0" fontId="50" fillId="19" borderId="385" xfId="0" applyFont="1" applyFill="1" applyBorder="1" applyAlignment="1">
      <alignment horizontal="center"/>
    </xf>
    <xf numFmtId="0" fontId="23" fillId="12" borderId="122" xfId="0" applyFont="1" applyFill="1" applyBorder="1" applyAlignment="1">
      <alignment horizontal="center"/>
    </xf>
    <xf numFmtId="0" fontId="23" fillId="12" borderId="123" xfId="0" applyFont="1" applyFill="1" applyBorder="1" applyAlignment="1">
      <alignment horizontal="center"/>
    </xf>
    <xf numFmtId="0" fontId="46" fillId="0" borderId="71" xfId="0" applyFont="1" applyBorder="1" applyAlignment="1">
      <alignment horizontal="center"/>
    </xf>
    <xf numFmtId="0" fontId="46" fillId="0" borderId="68" xfId="0" applyFont="1" applyBorder="1" applyAlignment="1">
      <alignment horizontal="center"/>
    </xf>
    <xf numFmtId="0" fontId="46" fillId="0" borderId="70" xfId="0" applyFont="1" applyBorder="1" applyAlignment="1">
      <alignment horizontal="center"/>
    </xf>
    <xf numFmtId="0" fontId="46" fillId="0" borderId="65" xfId="0" applyFont="1" applyBorder="1" applyAlignment="1">
      <alignment horizontal="center"/>
    </xf>
    <xf numFmtId="0" fontId="50" fillId="0" borderId="95" xfId="0" applyFont="1" applyBorder="1" applyAlignment="1">
      <alignment horizontal="center"/>
    </xf>
    <xf numFmtId="0" fontId="50" fillId="0" borderId="375" xfId="0" applyFont="1" applyBorder="1" applyAlignment="1">
      <alignment horizontal="center"/>
    </xf>
    <xf numFmtId="0" fontId="23" fillId="17" borderId="70" xfId="0" applyFont="1" applyFill="1" applyBorder="1" applyAlignment="1">
      <alignment horizontal="center"/>
    </xf>
    <xf numFmtId="0" fontId="23" fillId="17" borderId="65" xfId="0" applyFont="1" applyFill="1" applyBorder="1" applyAlignment="1">
      <alignment horizontal="center"/>
    </xf>
    <xf numFmtId="0" fontId="8" fillId="19" borderId="52" xfId="0" applyNumberFormat="1" applyFont="1" applyFill="1" applyBorder="1" applyAlignment="1">
      <alignment horizontal="center"/>
    </xf>
    <xf numFmtId="0" fontId="8" fillId="19" borderId="366" xfId="0" applyNumberFormat="1" applyFont="1" applyFill="1" applyBorder="1" applyAlignment="1">
      <alignment horizontal="center"/>
    </xf>
    <xf numFmtId="0" fontId="52" fillId="19" borderId="10" xfId="0" applyNumberFormat="1" applyFont="1" applyFill="1" applyBorder="1" applyAlignment="1">
      <alignment horizontal="center"/>
    </xf>
    <xf numFmtId="0" fontId="52" fillId="19" borderId="11" xfId="0" applyNumberFormat="1" applyFont="1" applyFill="1" applyBorder="1" applyAlignment="1">
      <alignment horizontal="center"/>
    </xf>
    <xf numFmtId="0" fontId="6" fillId="42" borderId="64" xfId="0" applyFont="1" applyFill="1" applyBorder="1" applyAlignment="1">
      <alignment horizontal="center"/>
    </xf>
    <xf numFmtId="0" fontId="6" fillId="42" borderId="0" xfId="0" applyFont="1" applyFill="1" applyBorder="1" applyAlignment="1">
      <alignment horizontal="center"/>
    </xf>
    <xf numFmtId="0" fontId="83" fillId="35" borderId="10" xfId="0" applyFont="1" applyFill="1" applyBorder="1" applyAlignment="1">
      <alignment horizontal="center"/>
    </xf>
    <xf numFmtId="0" fontId="83" fillId="35" borderId="11" xfId="0" applyFont="1" applyFill="1" applyBorder="1" applyAlignment="1">
      <alignment horizontal="center"/>
    </xf>
    <xf numFmtId="0" fontId="83" fillId="35" borderId="9" xfId="0" applyFont="1" applyFill="1" applyBorder="1" applyAlignment="1">
      <alignment horizontal="center"/>
    </xf>
    <xf numFmtId="0" fontId="88" fillId="42" borderId="50" xfId="0" applyFont="1" applyFill="1" applyBorder="1" applyAlignment="1">
      <alignment horizontal="center"/>
    </xf>
    <xf numFmtId="0" fontId="8" fillId="10" borderId="51" xfId="0" applyFont="1" applyFill="1" applyBorder="1" applyAlignment="1">
      <alignment horizontal="center"/>
    </xf>
    <xf numFmtId="0" fontId="8" fillId="23" borderId="53" xfId="0" applyFont="1" applyFill="1" applyBorder="1" applyAlignment="1">
      <alignment horizontal="center"/>
    </xf>
    <xf numFmtId="0" fontId="8" fillId="26" borderId="53" xfId="0" applyFont="1" applyFill="1" applyBorder="1" applyAlignment="1">
      <alignment horizontal="center"/>
    </xf>
    <xf numFmtId="0" fontId="8" fillId="30" borderId="52" xfId="0" applyFont="1" applyFill="1" applyBorder="1" applyAlignment="1">
      <alignment horizontal="center"/>
    </xf>
    <xf numFmtId="0" fontId="8" fillId="30" borderId="53" xfId="0" applyFont="1" applyFill="1" applyBorder="1" applyAlignment="1">
      <alignment horizontal="center"/>
    </xf>
    <xf numFmtId="0" fontId="8" fillId="30" borderId="84" xfId="0" applyFont="1" applyFill="1" applyBorder="1" applyAlignment="1">
      <alignment horizontal="center"/>
    </xf>
    <xf numFmtId="0" fontId="8" fillId="30" borderId="56" xfId="0" applyFont="1" applyFill="1" applyBorder="1" applyAlignment="1">
      <alignment horizontal="center"/>
    </xf>
    <xf numFmtId="0" fontId="6" fillId="42" borderId="307" xfId="0" applyFont="1" applyFill="1" applyBorder="1" applyAlignment="1">
      <alignment horizontal="center"/>
    </xf>
    <xf numFmtId="0" fontId="6" fillId="28" borderId="130" xfId="0" applyFont="1" applyFill="1" applyBorder="1" applyAlignment="1">
      <alignment horizontal="center"/>
    </xf>
    <xf numFmtId="0" fontId="6" fillId="28" borderId="0" xfId="0" applyFont="1" applyFill="1" applyBorder="1" applyAlignment="1">
      <alignment horizontal="center"/>
    </xf>
    <xf numFmtId="0" fontId="6" fillId="28" borderId="131" xfId="0" applyFont="1" applyFill="1" applyBorder="1" applyAlignment="1">
      <alignment horizontal="center"/>
    </xf>
    <xf numFmtId="0" fontId="8" fillId="0" borderId="53" xfId="0" applyFont="1" applyFill="1" applyBorder="1" applyAlignment="1">
      <alignment horizontal="center"/>
    </xf>
    <xf numFmtId="0" fontId="60" fillId="47" borderId="328" xfId="0" applyFont="1" applyFill="1" applyBorder="1" applyAlignment="1">
      <alignment horizontal="center"/>
    </xf>
    <xf numFmtId="0" fontId="0" fillId="24" borderId="196" xfId="0" applyFill="1" applyBorder="1" applyAlignment="1">
      <alignment horizontal="center"/>
    </xf>
    <xf numFmtId="0" fontId="0" fillId="24" borderId="197" xfId="0" applyFill="1" applyBorder="1" applyAlignment="1">
      <alignment horizontal="center"/>
    </xf>
    <xf numFmtId="0" fontId="0" fillId="24" borderId="198" xfId="0" applyFill="1" applyBorder="1" applyAlignment="1">
      <alignment horizontal="center"/>
    </xf>
    <xf numFmtId="0" fontId="0" fillId="24" borderId="191" xfId="0" applyFill="1" applyBorder="1" applyAlignment="1">
      <alignment horizontal="center"/>
    </xf>
    <xf numFmtId="0" fontId="0" fillId="24" borderId="0" xfId="0" applyFill="1" applyBorder="1" applyAlignment="1">
      <alignment horizontal="center"/>
    </xf>
    <xf numFmtId="0" fontId="0" fillId="24" borderId="192" xfId="0" applyFill="1" applyBorder="1" applyAlignment="1">
      <alignment horizontal="center"/>
    </xf>
    <xf numFmtId="0" fontId="0" fillId="24" borderId="193" xfId="0" applyFill="1" applyBorder="1" applyAlignment="1">
      <alignment horizontal="center"/>
    </xf>
    <xf numFmtId="0" fontId="0" fillId="24" borderId="194" xfId="0" applyFill="1" applyBorder="1" applyAlignment="1">
      <alignment horizontal="center"/>
    </xf>
    <xf numFmtId="0" fontId="0" fillId="24" borderId="195" xfId="0" applyFill="1" applyBorder="1" applyAlignment="1">
      <alignment horizontal="center"/>
    </xf>
    <xf numFmtId="165" fontId="52" fillId="19" borderId="279" xfId="1" applyFont="1" applyFill="1" applyBorder="1" applyAlignment="1">
      <alignment horizontal="center"/>
    </xf>
    <xf numFmtId="165" fontId="52" fillId="19" borderId="280" xfId="1" applyFont="1" applyFill="1" applyBorder="1" applyAlignment="1">
      <alignment horizontal="center"/>
    </xf>
    <xf numFmtId="0" fontId="36" fillId="0" borderId="0" xfId="0" applyFont="1" applyFill="1" applyBorder="1" applyAlignment="1">
      <alignment horizontal="center"/>
    </xf>
    <xf numFmtId="0" fontId="11" fillId="31" borderId="283" xfId="0" applyFont="1" applyFill="1" applyBorder="1" applyAlignment="1">
      <alignment horizontal="center"/>
    </xf>
    <xf numFmtId="0" fontId="11" fillId="31" borderId="197" xfId="0" applyFont="1" applyFill="1" applyBorder="1" applyAlignment="1">
      <alignment horizontal="center"/>
    </xf>
    <xf numFmtId="0" fontId="11" fillId="31" borderId="35" xfId="0" applyFont="1" applyFill="1" applyBorder="1" applyAlignment="1">
      <alignment horizontal="center"/>
    </xf>
    <xf numFmtId="0" fontId="11" fillId="31" borderId="111" xfId="0" applyFont="1" applyFill="1" applyBorder="1" applyAlignment="1">
      <alignment horizontal="center"/>
    </xf>
    <xf numFmtId="0" fontId="7" fillId="0" borderId="17" xfId="0" applyFont="1" applyFill="1" applyBorder="1" applyAlignment="1">
      <alignment horizontal="center" vertical="center"/>
    </xf>
    <xf numFmtId="0" fontId="7" fillId="0" borderId="120" xfId="0" applyFont="1" applyFill="1" applyBorder="1" applyAlignment="1">
      <alignment horizontal="center" vertical="center"/>
    </xf>
    <xf numFmtId="0" fontId="60" fillId="9" borderId="329" xfId="0" applyFont="1" applyFill="1" applyBorder="1" applyAlignment="1">
      <alignment horizontal="center" vertical="center"/>
    </xf>
    <xf numFmtId="0" fontId="60" fillId="9" borderId="442" xfId="0" applyFont="1" applyFill="1" applyBorder="1" applyAlignment="1">
      <alignment horizontal="center" vertical="center"/>
    </xf>
    <xf numFmtId="0" fontId="8" fillId="26" borderId="0" xfId="0" applyFont="1" applyFill="1" applyBorder="1" applyAlignment="1">
      <alignment horizontal="center"/>
    </xf>
    <xf numFmtId="0" fontId="8" fillId="0" borderId="0" xfId="0" applyFont="1" applyFill="1" applyBorder="1" applyAlignment="1">
      <alignment horizontal="center"/>
    </xf>
    <xf numFmtId="0" fontId="8" fillId="19" borderId="0" xfId="0" applyFont="1" applyFill="1" applyBorder="1" applyAlignment="1">
      <alignment horizontal="center"/>
    </xf>
    <xf numFmtId="0" fontId="88" fillId="41" borderId="50" xfId="0" applyFont="1" applyFill="1" applyBorder="1" applyAlignment="1">
      <alignment horizontal="center"/>
    </xf>
    <xf numFmtId="0" fontId="8" fillId="10" borderId="50" xfId="0" applyFont="1" applyFill="1" applyBorder="1" applyAlignment="1">
      <alignment horizontal="center"/>
    </xf>
    <xf numFmtId="0" fontId="6" fillId="41" borderId="64" xfId="0" applyFont="1" applyFill="1" applyBorder="1" applyAlignment="1">
      <alignment horizontal="center"/>
    </xf>
    <xf numFmtId="0" fontId="6" fillId="41" borderId="0" xfId="0" applyFont="1" applyFill="1" applyBorder="1" applyAlignment="1">
      <alignment horizontal="center"/>
    </xf>
    <xf numFmtId="0" fontId="6" fillId="41" borderId="307" xfId="0" applyFont="1" applyFill="1" applyBorder="1" applyAlignment="1">
      <alignment horizontal="center"/>
    </xf>
    <xf numFmtId="0" fontId="88" fillId="41" borderId="361" xfId="0" applyFont="1" applyFill="1" applyBorder="1" applyAlignment="1">
      <alignment horizontal="center"/>
    </xf>
    <xf numFmtId="0" fontId="88" fillId="41" borderId="360" xfId="0" applyFont="1" applyFill="1" applyBorder="1" applyAlignment="1">
      <alignment horizontal="center"/>
    </xf>
    <xf numFmtId="0" fontId="88" fillId="41" borderId="316" xfId="0" applyFont="1" applyFill="1" applyBorder="1" applyAlignment="1">
      <alignment horizontal="center"/>
    </xf>
    <xf numFmtId="0" fontId="8" fillId="30" borderId="0" xfId="0" applyFont="1" applyFill="1" applyBorder="1" applyAlignment="1">
      <alignment horizontal="center"/>
    </xf>
    <xf numFmtId="0" fontId="8" fillId="30" borderId="55" xfId="0" applyFont="1" applyFill="1" applyBorder="1" applyAlignment="1">
      <alignment horizontal="center"/>
    </xf>
    <xf numFmtId="0" fontId="8" fillId="0" borderId="0" xfId="0" applyFont="1" applyBorder="1" applyAlignment="1">
      <alignment horizontal="center"/>
    </xf>
    <xf numFmtId="0" fontId="8" fillId="23" borderId="0" xfId="0" applyFont="1" applyFill="1" applyBorder="1" applyAlignment="1">
      <alignment horizontal="center"/>
    </xf>
    <xf numFmtId="0" fontId="8" fillId="19" borderId="0" xfId="0" applyNumberFormat="1" applyFont="1" applyFill="1" applyBorder="1" applyAlignment="1">
      <alignment horizontal="center"/>
    </xf>
    <xf numFmtId="0" fontId="0" fillId="40" borderId="240" xfId="0" applyFill="1" applyBorder="1" applyAlignment="1">
      <alignment horizontal="center"/>
    </xf>
    <xf numFmtId="0" fontId="0" fillId="40" borderId="197" xfId="0" applyFill="1" applyBorder="1" applyAlignment="1">
      <alignment horizontal="center"/>
    </xf>
    <xf numFmtId="0" fontId="0" fillId="40" borderId="241" xfId="0" applyFill="1" applyBorder="1" applyAlignment="1">
      <alignment horizontal="center"/>
    </xf>
    <xf numFmtId="0" fontId="0" fillId="40" borderId="242" xfId="0" applyFill="1" applyBorder="1" applyAlignment="1">
      <alignment horizontal="center"/>
    </xf>
    <xf numFmtId="0" fontId="0" fillId="40" borderId="0" xfId="0" applyFill="1" applyBorder="1" applyAlignment="1">
      <alignment horizontal="center"/>
    </xf>
    <xf numFmtId="0" fontId="0" fillId="40" borderId="243" xfId="0" applyFill="1" applyBorder="1" applyAlignment="1">
      <alignment horizontal="center"/>
    </xf>
    <xf numFmtId="0" fontId="0" fillId="40" borderId="244" xfId="0" applyFill="1" applyBorder="1" applyAlignment="1">
      <alignment horizontal="center"/>
    </xf>
    <xf numFmtId="0" fontId="0" fillId="40" borderId="245" xfId="0" applyFill="1" applyBorder="1" applyAlignment="1">
      <alignment horizontal="center"/>
    </xf>
    <xf numFmtId="0" fontId="0" fillId="40" borderId="246" xfId="0" applyFill="1" applyBorder="1" applyAlignment="1">
      <alignment horizontal="center"/>
    </xf>
    <xf numFmtId="0" fontId="6" fillId="41" borderId="347" xfId="0" applyFont="1" applyFill="1" applyBorder="1" applyAlignment="1">
      <alignment horizontal="center"/>
    </xf>
    <xf numFmtId="0" fontId="11" fillId="31" borderId="353" xfId="0" applyFont="1" applyFill="1" applyBorder="1" applyAlignment="1">
      <alignment horizontal="center"/>
    </xf>
    <xf numFmtId="0" fontId="23" fillId="38" borderId="278" xfId="0" applyFont="1" applyFill="1" applyBorder="1" applyAlignment="1">
      <alignment horizontal="center"/>
    </xf>
    <xf numFmtId="0" fontId="23" fillId="38" borderId="277" xfId="0" applyFont="1" applyFill="1" applyBorder="1" applyAlignment="1">
      <alignment horizontal="center"/>
    </xf>
    <xf numFmtId="168" fontId="7" fillId="0" borderId="0" xfId="0" applyNumberFormat="1" applyFont="1" applyFill="1" applyBorder="1" applyAlignment="1">
      <alignment horizontal="center"/>
    </xf>
    <xf numFmtId="2" fontId="13" fillId="9" borderId="217" xfId="0" applyNumberFormat="1" applyFont="1" applyFill="1" applyBorder="1" applyAlignment="1">
      <alignment horizontal="center"/>
    </xf>
    <xf numFmtId="2" fontId="13" fillId="9" borderId="218" xfId="0" applyNumberFormat="1" applyFont="1" applyFill="1" applyBorder="1" applyAlignment="1">
      <alignment horizontal="center"/>
    </xf>
    <xf numFmtId="0" fontId="7" fillId="8" borderId="255" xfId="0" applyFont="1" applyFill="1" applyBorder="1" applyAlignment="1">
      <alignment horizontal="center" vertical="center"/>
    </xf>
    <xf numFmtId="0" fontId="46" fillId="19" borderId="251" xfId="0" applyFont="1" applyFill="1" applyBorder="1" applyAlignment="1">
      <alignment horizontal="center"/>
    </xf>
    <xf numFmtId="0" fontId="46" fillId="19" borderId="246" xfId="0" applyFont="1" applyFill="1" applyBorder="1" applyAlignment="1">
      <alignment horizontal="center"/>
    </xf>
    <xf numFmtId="0" fontId="46" fillId="19" borderId="250" xfId="0" applyFont="1" applyFill="1" applyBorder="1" applyAlignment="1">
      <alignment horizontal="center"/>
    </xf>
    <xf numFmtId="0" fontId="46" fillId="19" borderId="243" xfId="0" applyFont="1" applyFill="1" applyBorder="1" applyAlignment="1">
      <alignment horizontal="center"/>
    </xf>
    <xf numFmtId="0" fontId="50" fillId="19" borderId="388" xfId="0" applyFont="1" applyFill="1" applyBorder="1" applyAlignment="1">
      <alignment horizontal="center"/>
    </xf>
    <xf numFmtId="0" fontId="50" fillId="19" borderId="389" xfId="0" applyFont="1" applyFill="1" applyBorder="1" applyAlignment="1">
      <alignment horizontal="center"/>
    </xf>
    <xf numFmtId="0" fontId="11" fillId="31" borderId="352" xfId="0" applyFont="1" applyFill="1" applyBorder="1" applyAlignment="1">
      <alignment horizontal="center"/>
    </xf>
    <xf numFmtId="0" fontId="0" fillId="0" borderId="185" xfId="0" applyBorder="1" applyAlignment="1">
      <alignment horizontal="center"/>
    </xf>
    <xf numFmtId="0" fontId="8" fillId="39" borderId="23" xfId="0" applyFont="1" applyFill="1" applyBorder="1" applyAlignment="1">
      <alignment horizontal="center"/>
    </xf>
    <xf numFmtId="0" fontId="8" fillId="39" borderId="394" xfId="0" applyFont="1" applyFill="1" applyBorder="1" applyAlignment="1">
      <alignment horizontal="center"/>
    </xf>
    <xf numFmtId="0" fontId="8" fillId="0" borderId="23" xfId="0" applyFont="1" applyFill="1" applyBorder="1" applyAlignment="1">
      <alignment horizontal="center"/>
    </xf>
    <xf numFmtId="0" fontId="8" fillId="0" borderId="394" xfId="0" applyFont="1" applyFill="1" applyBorder="1" applyAlignment="1">
      <alignment horizontal="center"/>
    </xf>
    <xf numFmtId="0" fontId="51" fillId="27" borderId="326" xfId="0" applyFont="1" applyFill="1" applyBorder="1" applyAlignment="1">
      <alignment horizontal="center"/>
    </xf>
    <xf numFmtId="0" fontId="10" fillId="10" borderId="21" xfId="0" applyFont="1" applyFill="1" applyBorder="1" applyAlignment="1">
      <alignment horizontal="center"/>
    </xf>
    <xf numFmtId="0" fontId="10" fillId="10" borderId="393" xfId="0" applyFont="1" applyFill="1" applyBorder="1" applyAlignment="1">
      <alignment horizontal="center"/>
    </xf>
    <xf numFmtId="0" fontId="8" fillId="37" borderId="23" xfId="0" applyFont="1" applyFill="1" applyBorder="1" applyAlignment="1">
      <alignment horizontal="center"/>
    </xf>
    <xf numFmtId="0" fontId="8" fillId="37" borderId="394" xfId="0" applyFont="1" applyFill="1" applyBorder="1" applyAlignment="1">
      <alignment horizontal="center"/>
    </xf>
    <xf numFmtId="0" fontId="60" fillId="9" borderId="225" xfId="0" applyFont="1" applyFill="1" applyBorder="1" applyAlignment="1">
      <alignment horizontal="center" vertical="center"/>
    </xf>
    <xf numFmtId="0" fontId="6" fillId="25" borderId="64" xfId="0" applyFont="1" applyFill="1" applyBorder="1" applyAlignment="1">
      <alignment horizontal="center"/>
    </xf>
    <xf numFmtId="0" fontId="6" fillId="25" borderId="0" xfId="0" applyFont="1" applyFill="1" applyBorder="1" applyAlignment="1">
      <alignment horizontal="center"/>
    </xf>
    <xf numFmtId="0" fontId="6" fillId="25" borderId="24" xfId="0" applyFont="1" applyFill="1" applyBorder="1" applyAlignment="1">
      <alignment horizontal="center"/>
    </xf>
    <xf numFmtId="0" fontId="8" fillId="37" borderId="0" xfId="0" applyFont="1" applyFill="1" applyBorder="1" applyAlignment="1">
      <alignment horizontal="center"/>
    </xf>
    <xf numFmtId="0" fontId="8" fillId="37" borderId="24" xfId="0" applyFont="1" applyFill="1" applyBorder="1" applyAlignment="1">
      <alignment horizontal="center"/>
    </xf>
    <xf numFmtId="0" fontId="8" fillId="39" borderId="0" xfId="0" applyFont="1" applyFill="1" applyBorder="1" applyAlignment="1">
      <alignment horizontal="center"/>
    </xf>
    <xf numFmtId="0" fontId="8" fillId="39" borderId="24" xfId="0" applyFont="1" applyFill="1" applyBorder="1" applyAlignment="1">
      <alignment horizontal="center"/>
    </xf>
    <xf numFmtId="0" fontId="8" fillId="0" borderId="24" xfId="0" applyFont="1" applyFill="1" applyBorder="1" applyAlignment="1">
      <alignment horizontal="center"/>
    </xf>
    <xf numFmtId="0" fontId="8" fillId="0" borderId="23" xfId="0" applyFont="1" applyBorder="1" applyAlignment="1">
      <alignment horizontal="center"/>
    </xf>
    <xf numFmtId="0" fontId="8" fillId="0" borderId="24" xfId="0" applyFont="1" applyBorder="1" applyAlignment="1">
      <alignment horizontal="center"/>
    </xf>
    <xf numFmtId="0" fontId="8" fillId="19" borderId="23" xfId="0" applyFont="1" applyFill="1" applyBorder="1" applyAlignment="1">
      <alignment horizontal="center"/>
    </xf>
    <xf numFmtId="0" fontId="8" fillId="19" borderId="24" xfId="0" applyFont="1" applyFill="1" applyBorder="1" applyAlignment="1">
      <alignment horizontal="center"/>
    </xf>
    <xf numFmtId="0" fontId="8" fillId="30" borderId="23" xfId="0" applyFont="1" applyFill="1" applyBorder="1" applyAlignment="1">
      <alignment horizontal="center"/>
    </xf>
    <xf numFmtId="0" fontId="8" fillId="30" borderId="24" xfId="0" applyFont="1" applyFill="1" applyBorder="1" applyAlignment="1">
      <alignment horizontal="center"/>
    </xf>
    <xf numFmtId="0" fontId="70" fillId="10" borderId="28" xfId="0" applyFont="1" applyFill="1" applyBorder="1" applyAlignment="1">
      <alignment horizontal="center"/>
    </xf>
    <xf numFmtId="0" fontId="70" fillId="10" borderId="22" xfId="0" applyFont="1" applyFill="1" applyBorder="1" applyAlignment="1">
      <alignment horizontal="center"/>
    </xf>
    <xf numFmtId="0" fontId="8" fillId="0" borderId="394" xfId="0" applyFont="1" applyBorder="1" applyAlignment="1">
      <alignment horizontal="center"/>
    </xf>
    <xf numFmtId="0" fontId="8" fillId="30" borderId="394" xfId="0" applyFont="1" applyFill="1" applyBorder="1" applyAlignment="1">
      <alignment horizontal="center"/>
    </xf>
    <xf numFmtId="0" fontId="8" fillId="30" borderId="25" xfId="0" applyFont="1" applyFill="1" applyBorder="1" applyAlignment="1">
      <alignment horizontal="center"/>
    </xf>
    <xf numFmtId="0" fontId="8" fillId="30" borderId="395" xfId="0" applyFont="1" applyFill="1" applyBorder="1" applyAlignment="1">
      <alignment horizontal="center"/>
    </xf>
    <xf numFmtId="170" fontId="46" fillId="0" borderId="0" xfId="0" applyNumberFormat="1" applyFont="1" applyFill="1" applyBorder="1" applyAlignment="1">
      <alignment horizontal="center"/>
    </xf>
    <xf numFmtId="0" fontId="8" fillId="30" borderId="29" xfId="0" applyFont="1" applyFill="1" applyBorder="1" applyAlignment="1">
      <alignment horizontal="center"/>
    </xf>
    <xf numFmtId="0" fontId="8" fillId="30" borderId="26" xfId="0" applyFont="1" applyFill="1" applyBorder="1" applyAlignment="1">
      <alignment horizontal="center"/>
    </xf>
    <xf numFmtId="0" fontId="51" fillId="27" borderId="327" xfId="0" applyFont="1" applyFill="1" applyBorder="1" applyAlignment="1">
      <alignment horizontal="center"/>
    </xf>
    <xf numFmtId="0" fontId="50" fillId="0" borderId="382" xfId="0" applyFont="1" applyBorder="1" applyAlignment="1">
      <alignment horizontal="center"/>
    </xf>
    <xf numFmtId="0" fontId="50" fillId="0" borderId="383" xfId="0" applyFont="1" applyBorder="1" applyAlignment="1">
      <alignment horizontal="center"/>
    </xf>
    <xf numFmtId="0" fontId="46" fillId="0" borderId="27" xfId="0" applyFont="1" applyBorder="1" applyAlignment="1">
      <alignment horizontal="center"/>
    </xf>
    <xf numFmtId="0" fontId="46" fillId="0" borderId="24" xfId="0" applyFont="1" applyBorder="1" applyAlignment="1">
      <alignment horizontal="center"/>
    </xf>
    <xf numFmtId="0" fontId="46" fillId="0" borderId="30" xfId="0" applyFont="1" applyBorder="1" applyAlignment="1">
      <alignment horizontal="center"/>
    </xf>
    <xf numFmtId="0" fontId="46" fillId="0" borderId="26" xfId="0" applyFont="1" applyBorder="1" applyAlignment="1">
      <alignment horizontal="center"/>
    </xf>
    <xf numFmtId="0" fontId="23" fillId="34" borderId="0" xfId="0" applyFont="1" applyFill="1" applyBorder="1" applyAlignment="1">
      <alignment horizontal="center"/>
    </xf>
    <xf numFmtId="0" fontId="23" fillId="34" borderId="155" xfId="0" applyFont="1" applyFill="1" applyBorder="1" applyAlignment="1">
      <alignment horizontal="center"/>
    </xf>
    <xf numFmtId="0" fontId="50" fillId="0" borderId="234" xfId="0" applyFont="1" applyBorder="1" applyAlignment="1">
      <alignment horizontal="center"/>
    </xf>
    <xf numFmtId="0" fontId="50" fillId="0" borderId="219" xfId="0" applyFont="1" applyBorder="1" applyAlignment="1">
      <alignment horizontal="center"/>
    </xf>
    <xf numFmtId="0" fontId="11" fillId="0" borderId="0" xfId="0" applyFont="1" applyFill="1" applyBorder="1" applyAlignment="1">
      <alignment horizontal="center"/>
    </xf>
    <xf numFmtId="0" fontId="11" fillId="0" borderId="77" xfId="0" applyFont="1" applyFill="1" applyBorder="1" applyAlignment="1">
      <alignment horizontal="center"/>
    </xf>
    <xf numFmtId="0" fontId="23" fillId="20" borderId="412" xfId="0" applyFont="1" applyFill="1" applyBorder="1" applyAlignment="1">
      <alignment horizontal="center"/>
    </xf>
    <xf numFmtId="0" fontId="23" fillId="20" borderId="413" xfId="0" applyFont="1" applyFill="1" applyBorder="1" applyAlignment="1">
      <alignment horizontal="center"/>
    </xf>
    <xf numFmtId="0" fontId="45" fillId="0" borderId="405" xfId="0" applyFont="1" applyFill="1" applyBorder="1" applyAlignment="1">
      <alignment horizontal="center"/>
    </xf>
    <xf numFmtId="0" fontId="23" fillId="17" borderId="69" xfId="0" applyFont="1" applyFill="1" applyBorder="1" applyAlignment="1">
      <alignment horizontal="center"/>
    </xf>
    <xf numFmtId="0" fontId="23" fillId="17" borderId="63" xfId="0" applyFont="1" applyFill="1" applyBorder="1" applyAlignment="1">
      <alignment horizontal="center"/>
    </xf>
    <xf numFmtId="0" fontId="7" fillId="0" borderId="330" xfId="0" applyNumberFormat="1" applyFont="1" applyBorder="1" applyAlignment="1">
      <alignment horizontal="center"/>
    </xf>
    <xf numFmtId="0" fontId="7" fillId="0" borderId="332" xfId="0" applyNumberFormat="1" applyFont="1" applyBorder="1" applyAlignment="1">
      <alignment horizontal="center"/>
    </xf>
    <xf numFmtId="0" fontId="25" fillId="0" borderId="331" xfId="0" applyNumberFormat="1" applyFont="1" applyBorder="1" applyAlignment="1">
      <alignment horizontal="center"/>
    </xf>
    <xf numFmtId="0" fontId="65" fillId="22" borderId="74" xfId="0" applyFont="1" applyFill="1" applyBorder="1" applyAlignment="1">
      <alignment horizontal="center"/>
    </xf>
    <xf numFmtId="0" fontId="65" fillId="22" borderId="0" xfId="0" applyFont="1" applyFill="1" applyBorder="1" applyAlignment="1">
      <alignment horizontal="center"/>
    </xf>
    <xf numFmtId="0" fontId="65" fillId="22" borderId="76" xfId="0" applyFont="1" applyFill="1" applyBorder="1" applyAlignment="1">
      <alignment horizontal="center"/>
    </xf>
    <xf numFmtId="0" fontId="65" fillId="22" borderId="77" xfId="0" applyFont="1" applyFill="1" applyBorder="1" applyAlignment="1">
      <alignment horizontal="center"/>
    </xf>
    <xf numFmtId="0" fontId="51" fillId="25" borderId="326" xfId="0" applyFont="1" applyFill="1" applyBorder="1" applyAlignment="1">
      <alignment horizontal="center"/>
    </xf>
    <xf numFmtId="0" fontId="51" fillId="25" borderId="327" xfId="0" applyFont="1" applyFill="1" applyBorder="1" applyAlignment="1">
      <alignment horizontal="center"/>
    </xf>
    <xf numFmtId="168" fontId="46" fillId="19" borderId="0" xfId="0" applyNumberFormat="1" applyFont="1" applyFill="1" applyBorder="1" applyAlignment="1">
      <alignment horizontal="center"/>
    </xf>
  </cellXfs>
  <cellStyles count="13">
    <cellStyle name="Comma" xfId="1" builtinId="3"/>
    <cellStyle name="Comma 2" xfId="4" xr:uid="{00000000-0005-0000-0000-000001000000}"/>
    <cellStyle name="Comma 2 2" xfId="5" xr:uid="{00000000-0005-0000-0000-000002000000}"/>
    <cellStyle name="Comma 2 2 2" xfId="7" xr:uid="{00000000-0005-0000-0000-000003000000}"/>
    <cellStyle name="Comma 2 2 2 2" xfId="11" xr:uid="{00000000-0005-0000-0000-000004000000}"/>
    <cellStyle name="Comma 2 2 3" xfId="9" xr:uid="{00000000-0005-0000-0000-000005000000}"/>
    <cellStyle name="Comma 2 3" xfId="6" xr:uid="{00000000-0005-0000-0000-000006000000}"/>
    <cellStyle name="Comma 2 3 2" xfId="10" xr:uid="{00000000-0005-0000-0000-000007000000}"/>
    <cellStyle name="Comma 2 4" xfId="8" xr:uid="{00000000-0005-0000-0000-000008000000}"/>
    <cellStyle name="Comma 3" xfId="12" xr:uid="{CFBD8913-7608-4D75-A714-63F8F680E7D8}"/>
    <cellStyle name="Hyperlink" xfId="3" builtinId="8"/>
    <cellStyle name="Normal" xfId="0" builtinId="0"/>
    <cellStyle name="Percent" xfId="2" builtinId="5"/>
  </cellStyles>
  <dxfs count="2538">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B498A0"/>
        </patternFill>
      </fill>
    </dxf>
    <dxf>
      <font>
        <b val="0"/>
        <i val="0"/>
        <color theme="0"/>
      </font>
      <fill>
        <patternFill patternType="solid">
          <bgColor rgb="FF6CA479"/>
        </patternFill>
      </fill>
    </dxf>
    <dxf>
      <font>
        <b val="0"/>
        <i val="0"/>
        <color theme="0"/>
      </font>
      <fill>
        <patternFill>
          <bgColor rgb="FF757C9F"/>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color theme="0"/>
      </font>
      <fill>
        <patternFill>
          <bgColor rgb="FF00B050"/>
        </patternFill>
      </fill>
    </dxf>
    <dxf>
      <font>
        <color theme="0"/>
      </font>
      <fill>
        <patternFill>
          <bgColor rgb="FF0070C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99FF99"/>
        </patternFill>
      </fill>
    </dxf>
    <dxf>
      <fill>
        <patternFill>
          <bgColor rgb="FF66FF66"/>
        </patternFill>
      </fill>
    </dxf>
    <dxf>
      <fill>
        <patternFill>
          <bgColor rgb="FF33CC33"/>
        </patternFill>
      </fill>
    </dxf>
    <dxf>
      <font>
        <b/>
        <i val="0"/>
        <color theme="0"/>
      </font>
      <fill>
        <patternFill>
          <bgColor rgb="FF008000"/>
        </patternFill>
      </fill>
    </dxf>
    <dxf>
      <font>
        <b/>
        <i val="0"/>
        <color theme="0"/>
      </font>
      <fill>
        <patternFill>
          <bgColor rgb="FF003300"/>
        </patternFill>
      </fill>
    </dxf>
    <dxf>
      <fill>
        <patternFill>
          <bgColor rgb="FFFFFF00"/>
        </patternFill>
      </fill>
    </dxf>
    <dxf>
      <fill>
        <patternFill>
          <bgColor rgb="FFF2AF4C"/>
        </patternFill>
      </fill>
    </dxf>
    <dxf>
      <font>
        <b val="0"/>
        <i val="0"/>
        <color theme="0"/>
      </font>
      <fill>
        <patternFill>
          <bgColor rgb="FF990000"/>
        </patternFill>
      </fill>
    </dxf>
    <dxf>
      <font>
        <b/>
        <i val="0"/>
        <color theme="0"/>
      </font>
      <fill>
        <patternFill>
          <bgColor rgb="FF00B050"/>
        </patternFill>
      </fill>
    </dxf>
    <dxf>
      <font>
        <b val="0"/>
        <i val="0"/>
        <color theme="1"/>
      </font>
      <fill>
        <patternFill>
          <bgColor rgb="FF00FF00"/>
        </patternFill>
      </fill>
    </dxf>
    <dxf>
      <fill>
        <patternFill>
          <bgColor rgb="FFFFC000"/>
        </patternFill>
      </fill>
    </dxf>
    <dxf>
      <fill>
        <patternFill>
          <bgColor theme="9" tint="-0.24994659260841701"/>
        </patternFill>
      </fill>
    </dxf>
    <dxf>
      <font>
        <color theme="0"/>
      </font>
      <fill>
        <patternFill>
          <bgColor rgb="FF990000"/>
        </patternFill>
      </fill>
    </dxf>
    <dxf>
      <font>
        <b/>
        <i val="0"/>
        <color theme="0"/>
      </font>
      <fill>
        <patternFill>
          <bgColor rgb="FF006600"/>
        </patternFill>
      </fill>
    </dxf>
    <dxf>
      <font>
        <color theme="0"/>
      </font>
      <fill>
        <patternFill>
          <bgColor rgb="FFC00000"/>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patternType="lightUp">
          <fgColor theme="0"/>
          <bgColor rgb="FF66FF66"/>
        </patternFill>
      </fill>
    </dxf>
    <dxf>
      <fill>
        <patternFill patternType="lightUp">
          <fgColor theme="0"/>
          <bgColor rgb="FF66FF66"/>
        </patternFill>
      </fill>
    </dxf>
    <dxf>
      <fill>
        <patternFill patternType="lightUp">
          <fgColor theme="0"/>
          <bgColor rgb="FFFF9999"/>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66FF66"/>
        </patternFill>
      </fill>
    </dxf>
    <dxf>
      <font>
        <b/>
        <i val="0"/>
        <color theme="0"/>
      </font>
      <fill>
        <patternFill>
          <bgColor rgb="FF00B050"/>
        </patternFill>
      </fill>
    </dxf>
    <dxf>
      <fill>
        <patternFill>
          <bgColor rgb="FF66FF66"/>
        </patternFill>
      </fill>
    </dxf>
    <dxf>
      <font>
        <b/>
        <i val="0"/>
        <color theme="0"/>
      </font>
      <fill>
        <patternFill>
          <bgColor rgb="FFFF5050"/>
        </patternFill>
      </fill>
    </dxf>
    <dxf>
      <font>
        <b/>
        <i val="0"/>
        <color theme="0"/>
      </font>
      <fill>
        <patternFill>
          <bgColor rgb="FF00B050"/>
        </patternFill>
      </fill>
    </dxf>
    <dxf>
      <fill>
        <patternFill>
          <bgColor rgb="FFB4D5FC"/>
        </patternFill>
      </fill>
    </dxf>
    <dxf>
      <fill>
        <patternFill>
          <bgColor theme="9" tint="0.59996337778862885"/>
        </patternFill>
      </fill>
    </dxf>
    <dxf>
      <font>
        <b/>
        <i val="0"/>
        <color theme="0"/>
      </font>
      <fill>
        <patternFill>
          <bgColor rgb="FFFF5050"/>
        </patternFill>
      </fill>
    </dxf>
    <dxf>
      <font>
        <b/>
        <i val="0"/>
        <color theme="0"/>
      </font>
      <fill>
        <patternFill>
          <bgColor rgb="FF00B050"/>
        </patternFill>
      </fill>
    </dxf>
    <dxf>
      <fill>
        <patternFill>
          <bgColor rgb="FFB4D5FC"/>
        </patternFill>
      </fill>
    </dxf>
    <dxf>
      <font>
        <b/>
        <i val="0"/>
        <color theme="0"/>
      </font>
      <fill>
        <patternFill>
          <bgColor rgb="FF00B050"/>
        </patternFill>
      </fill>
    </dxf>
    <dxf>
      <fill>
        <patternFill>
          <bgColor rgb="FFB4D5FC"/>
        </patternFill>
      </fill>
    </dxf>
    <dxf>
      <font>
        <color theme="0"/>
      </font>
      <fill>
        <patternFill>
          <bgColor rgb="FF00B050"/>
        </patternFill>
      </fill>
    </dxf>
    <dxf>
      <fill>
        <patternFill>
          <bgColor theme="4" tint="0.39994506668294322"/>
        </patternFill>
      </fill>
    </dxf>
    <dxf>
      <font>
        <b/>
        <i val="0"/>
        <color theme="0"/>
      </font>
      <fill>
        <patternFill>
          <bgColor rgb="FF00B050"/>
        </patternFill>
      </fill>
    </dxf>
    <dxf>
      <fill>
        <patternFill>
          <bgColor theme="4" tint="0.39994506668294322"/>
        </patternFill>
      </fill>
    </dxf>
    <dxf>
      <fill>
        <patternFill>
          <bgColor theme="9" tint="0.59996337778862885"/>
        </patternFill>
      </fill>
    </dxf>
    <dxf>
      <font>
        <color theme="0"/>
      </font>
      <fill>
        <patternFill>
          <bgColor rgb="FF00B050"/>
        </patternFill>
      </fill>
    </dxf>
    <dxf>
      <fill>
        <patternFill>
          <bgColor theme="4" tint="0.39994506668294322"/>
        </patternFill>
      </fill>
    </dxf>
    <dxf>
      <font>
        <b/>
        <i val="0"/>
        <color theme="0"/>
      </font>
      <fill>
        <patternFill>
          <bgColor rgb="FF00B050"/>
        </patternFill>
      </fill>
    </dxf>
    <dxf>
      <fill>
        <patternFill>
          <bgColor theme="4" tint="0.39994506668294322"/>
        </patternFill>
      </fill>
    </dxf>
    <dxf>
      <fill>
        <patternFill>
          <bgColor theme="9" tint="0.59996337778862885"/>
        </patternFill>
      </fill>
    </dxf>
    <dxf>
      <font>
        <b val="0"/>
        <i val="0"/>
        <color auto="1"/>
      </font>
      <fill>
        <patternFill>
          <bgColor rgb="FFFF99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CC0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patternType="lightUp">
          <fgColor theme="0"/>
          <bgColor rgb="FFFF9999"/>
        </patternFill>
      </fill>
    </dxf>
    <dxf>
      <fill>
        <patternFill>
          <bgColor rgb="FF66FF66"/>
        </patternFill>
      </fill>
    </dxf>
    <dxf>
      <font>
        <b/>
        <i val="0"/>
        <color theme="0"/>
      </font>
      <fill>
        <patternFill>
          <bgColor rgb="FF540054"/>
        </patternFill>
      </fill>
    </dxf>
    <dxf>
      <font>
        <b val="0"/>
        <i val="0"/>
        <color auto="1"/>
      </font>
      <fill>
        <patternFill>
          <bgColor theme="7" tint="0.59996337778862885"/>
        </patternFill>
      </fill>
    </dxf>
    <dxf>
      <font>
        <b val="0"/>
        <i val="0"/>
        <color auto="1"/>
      </font>
      <fill>
        <patternFill>
          <bgColor theme="7" tint="0.79998168889431442"/>
        </patternFill>
      </fill>
    </dxf>
    <dxf>
      <font>
        <b val="0"/>
        <i val="0"/>
        <color auto="1"/>
      </font>
      <fill>
        <patternFill>
          <bgColor theme="7" tint="0.39994506668294322"/>
        </patternFill>
      </fill>
    </dxf>
    <dxf>
      <font>
        <b/>
        <i val="0"/>
        <color theme="0"/>
      </font>
      <fill>
        <patternFill>
          <bgColor rgb="FF00B050"/>
        </patternFill>
      </fill>
    </dxf>
    <dxf>
      <fill>
        <patternFill>
          <bgColor rgb="FFB4D5FC"/>
        </patternFill>
      </fill>
    </dxf>
    <dxf>
      <fill>
        <patternFill>
          <bgColor theme="9" tint="0.59996337778862885"/>
        </patternFill>
      </fill>
    </dxf>
    <dxf>
      <font>
        <b/>
        <i val="0"/>
        <color theme="0"/>
      </font>
      <fill>
        <patternFill>
          <bgColor rgb="FFFF5050"/>
        </patternFill>
      </fill>
    </dxf>
    <dxf>
      <font>
        <color theme="0"/>
      </font>
      <fill>
        <patternFill>
          <bgColor rgb="FF00B050"/>
        </patternFill>
      </fill>
    </dxf>
    <dxf>
      <fill>
        <patternFill>
          <bgColor theme="4" tint="0.39994506668294322"/>
        </patternFill>
      </fill>
    </dxf>
    <dxf>
      <font>
        <b/>
        <i val="0"/>
        <color theme="0"/>
      </font>
      <fill>
        <patternFill>
          <bgColor rgb="FF00B050"/>
        </patternFill>
      </fill>
    </dxf>
    <dxf>
      <fill>
        <patternFill>
          <bgColor theme="4" tint="0.39994506668294322"/>
        </patternFill>
      </fill>
    </dxf>
    <dxf>
      <fill>
        <patternFill>
          <bgColor theme="9" tint="0.59996337778862885"/>
        </patternFill>
      </fill>
    </dxf>
    <dxf>
      <font>
        <color theme="0"/>
      </font>
    </dxf>
  </dxfs>
  <tableStyles count="0" defaultTableStyle="TableStyleMedium9" defaultPivotStyle="PivotStyleLight16"/>
  <colors>
    <mruColors>
      <color rgb="FF66FF66"/>
      <color rgb="FF00CC00"/>
      <color rgb="FF33CC33"/>
      <color rgb="FF540054"/>
      <color rgb="FFDC98A1"/>
      <color rgb="FF6E162C"/>
      <color rgb="FFFFFF99"/>
      <color rgb="FF008000"/>
      <color rgb="FF003300"/>
      <color rgb="FFF2AF4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s>
</file>

<file path=xl/charts/_rels/chart2.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21" Type="http://schemas.openxmlformats.org/officeDocument/2006/relationships/image" Target="../media/image83.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24" Type="http://schemas.openxmlformats.org/officeDocument/2006/relationships/image" Target="../media/image86.png"/><Relationship Id="rId5" Type="http://schemas.openxmlformats.org/officeDocument/2006/relationships/image" Target="../media/image70.png"/><Relationship Id="rId15" Type="http://schemas.openxmlformats.org/officeDocument/2006/relationships/image" Target="../media/image78.png"/><Relationship Id="rId23" Type="http://schemas.openxmlformats.org/officeDocument/2006/relationships/image" Target="../media/image85.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 Id="rId22" Type="http://schemas.openxmlformats.org/officeDocument/2006/relationships/image" Target="../media/image84.png"/></Relationships>
</file>

<file path=xl/charts/_rels/chart3.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21" Type="http://schemas.openxmlformats.org/officeDocument/2006/relationships/image" Target="../media/image83.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24" Type="http://schemas.openxmlformats.org/officeDocument/2006/relationships/image" Target="../media/image86.png"/><Relationship Id="rId5" Type="http://schemas.openxmlformats.org/officeDocument/2006/relationships/image" Target="../media/image70.png"/><Relationship Id="rId15" Type="http://schemas.openxmlformats.org/officeDocument/2006/relationships/image" Target="../media/image78.png"/><Relationship Id="rId23" Type="http://schemas.openxmlformats.org/officeDocument/2006/relationships/image" Target="../media/image85.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 Id="rId22" Type="http://schemas.openxmlformats.org/officeDocument/2006/relationships/image" Target="../media/image84.png"/></Relationships>
</file>

<file path=xl/charts/_rels/chart4.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5.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6.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8.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9.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10.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11.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12.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13.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14.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_rels/chart15.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40.png"/><Relationship Id="rId18" Type="http://schemas.openxmlformats.org/officeDocument/2006/relationships/image" Target="../media/image80.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48.png"/><Relationship Id="rId2" Type="http://schemas.openxmlformats.org/officeDocument/2006/relationships/image" Target="../media/image67.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5.png"/><Relationship Id="rId5" Type="http://schemas.openxmlformats.org/officeDocument/2006/relationships/image" Target="../media/image70.png"/><Relationship Id="rId15" Type="http://schemas.openxmlformats.org/officeDocument/2006/relationships/image" Target="../media/image78.png"/><Relationship Id="rId10" Type="http://schemas.openxmlformats.org/officeDocument/2006/relationships/image" Target="../media/image74.png"/><Relationship Id="rId19" Type="http://schemas.openxmlformats.org/officeDocument/2006/relationships/image" Target="../media/image81.png"/><Relationship Id="rId4" Type="http://schemas.openxmlformats.org/officeDocument/2006/relationships/image" Target="../media/image69.png"/><Relationship Id="rId9" Type="http://schemas.openxmlformats.org/officeDocument/2006/relationships/image" Target="../media/image35.png"/><Relationship Id="rId14" Type="http://schemas.openxmlformats.org/officeDocument/2006/relationships/image" Target="../media/image77.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 Progression</a:t>
            </a:r>
          </a:p>
        </c:rich>
      </c:tx>
      <c:overlay val="0"/>
      <c:spPr>
        <a:noFill/>
        <a:ln>
          <a:noFill/>
        </a:ln>
        <a:effectLst/>
      </c:spPr>
    </c:title>
    <c:autoTitleDeleted val="0"/>
    <c:plotArea>
      <c:layout/>
      <c:scatterChart>
        <c:scatterStyle val="lineMarker"/>
        <c:varyColors val="0"/>
        <c:ser>
          <c:idx val="0"/>
          <c:order val="0"/>
          <c:tx>
            <c:strRef>
              <c:f>'Season 1'!$B$106</c:f>
              <c:strCache>
                <c:ptCount val="1"/>
                <c:pt idx="0">
                  <c:v>Bradford City</c:v>
                </c:pt>
              </c:strCache>
            </c:strRef>
          </c:tx>
          <c:spPr>
            <a:ln w="38100" cap="rnd">
              <a:solidFill>
                <a:srgbClr val="6E162C"/>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1'!$C$106:$O$106</c:f>
              <c:numCache>
                <c:formatCode>General</c:formatCode>
                <c:ptCount val="13"/>
                <c:pt idx="3">
                  <c:v>6</c:v>
                </c:pt>
                <c:pt idx="4">
                  <c:v>3</c:v>
                </c:pt>
                <c:pt idx="5">
                  <c:v>12</c:v>
                </c:pt>
                <c:pt idx="7">
                  <c:v>9</c:v>
                </c:pt>
                <c:pt idx="10">
                  <c:v>8</c:v>
                </c:pt>
                <c:pt idx="11">
                  <c:v>5</c:v>
                </c:pt>
                <c:pt idx="12">
                  <c:v>5</c:v>
                </c:pt>
              </c:numCache>
            </c:numRef>
          </c:yVal>
          <c:smooth val="0"/>
          <c:extLst>
            <c:ext xmlns:c16="http://schemas.microsoft.com/office/drawing/2014/chart" uri="{C3380CC4-5D6E-409C-BE32-E72D297353CC}">
              <c16:uniqueId val="{00000000-DF3C-4DF8-855D-1B4088452929}"/>
            </c:ext>
          </c:extLst>
        </c:ser>
        <c:ser>
          <c:idx val="1"/>
          <c:order val="1"/>
          <c:tx>
            <c:strRef>
              <c:f>'Season 1'!$B$107</c:f>
              <c:strCache>
                <c:ptCount val="1"/>
                <c:pt idx="0">
                  <c:v>Cambridge United</c:v>
                </c:pt>
              </c:strCache>
            </c:strRef>
          </c:tx>
          <c:spPr>
            <a:ln w="38100" cap="rnd">
              <a:solidFill>
                <a:schemeClr val="bg2">
                  <a:lumMod val="5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1'!$C$107:$O$107</c:f>
              <c:numCache>
                <c:formatCode>General</c:formatCode>
                <c:ptCount val="13"/>
                <c:pt idx="3">
                  <c:v>5</c:v>
                </c:pt>
                <c:pt idx="4">
                  <c:v>16</c:v>
                </c:pt>
                <c:pt idx="5">
                  <c:v>22</c:v>
                </c:pt>
                <c:pt idx="7">
                  <c:v>24</c:v>
                </c:pt>
                <c:pt idx="10">
                  <c:v>23</c:v>
                </c:pt>
                <c:pt idx="11">
                  <c:v>22</c:v>
                </c:pt>
                <c:pt idx="12">
                  <c:v>22</c:v>
                </c:pt>
              </c:numCache>
            </c:numRef>
          </c:yVal>
          <c:smooth val="0"/>
          <c:extLst>
            <c:ext xmlns:c16="http://schemas.microsoft.com/office/drawing/2014/chart" uri="{C3380CC4-5D6E-409C-BE32-E72D297353CC}">
              <c16:uniqueId val="{00000001-DF3C-4DF8-855D-1B4088452929}"/>
            </c:ext>
          </c:extLst>
        </c:ser>
        <c:ser>
          <c:idx val="2"/>
          <c:order val="2"/>
          <c:tx>
            <c:strRef>
              <c:f>'Season 1'!$B$108</c:f>
              <c:strCache>
                <c:ptCount val="1"/>
                <c:pt idx="0">
                  <c:v>Carlisle United</c:v>
                </c:pt>
              </c:strCache>
            </c:strRef>
          </c:tx>
          <c:spPr>
            <a:ln w="38100" cap="rnd">
              <a:solidFill>
                <a:srgbClr val="0033CC"/>
              </a:solidFill>
              <a:round/>
            </a:ln>
            <a:effectLst/>
          </c:spPr>
          <c:marker>
            <c:symbol val="picture"/>
            <c:spPr>
              <a:blipFill>
                <a:blip xmlns:r="http://schemas.openxmlformats.org/officeDocument/2006/relationships" r:embed="rId3"/>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1'!$C$108:$O$108</c:f>
              <c:numCache>
                <c:formatCode>General</c:formatCode>
                <c:ptCount val="13"/>
                <c:pt idx="3">
                  <c:v>17</c:v>
                </c:pt>
                <c:pt idx="4">
                  <c:v>17</c:v>
                </c:pt>
                <c:pt idx="5">
                  <c:v>18</c:v>
                </c:pt>
                <c:pt idx="7">
                  <c:v>21</c:v>
                </c:pt>
                <c:pt idx="10">
                  <c:v>24</c:v>
                </c:pt>
                <c:pt idx="11">
                  <c:v>24</c:v>
                </c:pt>
                <c:pt idx="12">
                  <c:v>24</c:v>
                </c:pt>
              </c:numCache>
            </c:numRef>
          </c:yVal>
          <c:smooth val="0"/>
          <c:extLst>
            <c:ext xmlns:c16="http://schemas.microsoft.com/office/drawing/2014/chart" uri="{C3380CC4-5D6E-409C-BE32-E72D297353CC}">
              <c16:uniqueId val="{00000002-DF3C-4DF8-855D-1B4088452929}"/>
            </c:ext>
          </c:extLst>
        </c:ser>
        <c:ser>
          <c:idx val="3"/>
          <c:order val="3"/>
          <c:tx>
            <c:strRef>
              <c:f>'Season 1'!$B$109</c:f>
              <c:strCache>
                <c:ptCount val="1"/>
                <c:pt idx="0">
                  <c:v>Colcheter United</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4"/>
                <a:stretch>
                  <a:fillRect/>
                </a:stretch>
              </a:blipFill>
              <a:ln w="12700">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1'!$C$109:$O$109</c:f>
              <c:numCache>
                <c:formatCode>General</c:formatCode>
                <c:ptCount val="13"/>
                <c:pt idx="3">
                  <c:v>8</c:v>
                </c:pt>
                <c:pt idx="4">
                  <c:v>5</c:v>
                </c:pt>
                <c:pt idx="5">
                  <c:v>2</c:v>
                </c:pt>
                <c:pt idx="7">
                  <c:v>1</c:v>
                </c:pt>
                <c:pt idx="10">
                  <c:v>1</c:v>
                </c:pt>
                <c:pt idx="11">
                  <c:v>1</c:v>
                </c:pt>
                <c:pt idx="12">
                  <c:v>1</c:v>
                </c:pt>
              </c:numCache>
            </c:numRef>
          </c:yVal>
          <c:smooth val="0"/>
          <c:extLst>
            <c:ext xmlns:c16="http://schemas.microsoft.com/office/drawing/2014/chart" uri="{C3380CC4-5D6E-409C-BE32-E72D297353CC}">
              <c16:uniqueId val="{00000003-DF3C-4DF8-855D-1B4088452929}"/>
            </c:ext>
          </c:extLst>
        </c:ser>
        <c:ser>
          <c:idx val="4"/>
          <c:order val="4"/>
          <c:tx>
            <c:strRef>
              <c:f>'Season 1'!$B$110</c:f>
              <c:strCache>
                <c:ptCount val="1"/>
                <c:pt idx="0">
                  <c:v>Crawley Town</c:v>
                </c:pt>
              </c:strCache>
            </c:strRef>
          </c:tx>
          <c:spPr>
            <a:ln w="38100" cap="rnd">
              <a:solidFill>
                <a:schemeClr val="accent2">
                  <a:lumMod val="60000"/>
                  <a:lumOff val="40000"/>
                </a:schemeClr>
              </a:solidFill>
              <a:round/>
            </a:ln>
            <a:effectLst/>
          </c:spPr>
          <c:marker>
            <c:symbol val="picture"/>
            <c:spPr>
              <a:blipFill>
                <a:blip xmlns:r="http://schemas.openxmlformats.org/officeDocument/2006/relationships" r:embed="rId5"/>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1'!$C$110:$O$110</c:f>
              <c:numCache>
                <c:formatCode>General</c:formatCode>
                <c:ptCount val="13"/>
                <c:pt idx="3">
                  <c:v>2</c:v>
                </c:pt>
                <c:pt idx="4">
                  <c:v>1</c:v>
                </c:pt>
                <c:pt idx="5">
                  <c:v>1</c:v>
                </c:pt>
                <c:pt idx="7">
                  <c:v>3</c:v>
                </c:pt>
                <c:pt idx="10">
                  <c:v>4</c:v>
                </c:pt>
                <c:pt idx="11">
                  <c:v>3</c:v>
                </c:pt>
                <c:pt idx="12">
                  <c:v>6</c:v>
                </c:pt>
              </c:numCache>
            </c:numRef>
          </c:yVal>
          <c:smooth val="0"/>
          <c:extLst>
            <c:ext xmlns:c16="http://schemas.microsoft.com/office/drawing/2014/chart" uri="{C3380CC4-5D6E-409C-BE32-E72D297353CC}">
              <c16:uniqueId val="{00000004-DF3C-4DF8-855D-1B4088452929}"/>
            </c:ext>
          </c:extLst>
        </c:ser>
        <c:ser>
          <c:idx val="5"/>
          <c:order val="5"/>
          <c:tx>
            <c:strRef>
              <c:f>'Season 1'!$B$111</c:f>
              <c:strCache>
                <c:ptCount val="1"/>
                <c:pt idx="0">
                  <c:v>Crewe Alexanda</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1'!$C$111:$O$111</c:f>
              <c:numCache>
                <c:formatCode>General</c:formatCode>
                <c:ptCount val="13"/>
                <c:pt idx="3">
                  <c:v>14</c:v>
                </c:pt>
                <c:pt idx="4">
                  <c:v>21</c:v>
                </c:pt>
                <c:pt idx="5">
                  <c:v>21</c:v>
                </c:pt>
                <c:pt idx="7">
                  <c:v>20</c:v>
                </c:pt>
                <c:pt idx="10">
                  <c:v>22</c:v>
                </c:pt>
                <c:pt idx="11">
                  <c:v>19</c:v>
                </c:pt>
                <c:pt idx="12">
                  <c:v>19</c:v>
                </c:pt>
              </c:numCache>
            </c:numRef>
          </c:yVal>
          <c:smooth val="0"/>
          <c:extLst>
            <c:ext xmlns:c16="http://schemas.microsoft.com/office/drawing/2014/chart" uri="{C3380CC4-5D6E-409C-BE32-E72D297353CC}">
              <c16:uniqueId val="{00000005-DF3C-4DF8-855D-1B4088452929}"/>
            </c:ext>
          </c:extLst>
        </c:ser>
        <c:ser>
          <c:idx val="6"/>
          <c:order val="6"/>
          <c:tx>
            <c:strRef>
              <c:f>'Season 1'!$B$112</c:f>
              <c:strCache>
                <c:ptCount val="1"/>
                <c:pt idx="0">
                  <c:v>Exeter City</c:v>
                </c:pt>
              </c:strCache>
            </c:strRef>
          </c:tx>
          <c:spPr>
            <a:ln w="38100" cap="rnd">
              <a:solidFill>
                <a:schemeClr val="tx1"/>
              </a:solidFill>
              <a:round/>
            </a:ln>
            <a:effectLst/>
          </c:spPr>
          <c:marker>
            <c:symbol val="picture"/>
            <c:spPr>
              <a:blipFill>
                <a:blip xmlns:r="http://schemas.openxmlformats.org/officeDocument/2006/relationships" r:embed="rId7"/>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1'!$C$112:$O$112</c:f>
              <c:numCache>
                <c:formatCode>General</c:formatCode>
                <c:ptCount val="13"/>
                <c:pt idx="3">
                  <c:v>23</c:v>
                </c:pt>
                <c:pt idx="4">
                  <c:v>23</c:v>
                </c:pt>
                <c:pt idx="5">
                  <c:v>24</c:v>
                </c:pt>
                <c:pt idx="7">
                  <c:v>22</c:v>
                </c:pt>
                <c:pt idx="10">
                  <c:v>21</c:v>
                </c:pt>
                <c:pt idx="11">
                  <c:v>18</c:v>
                </c:pt>
                <c:pt idx="12">
                  <c:v>20</c:v>
                </c:pt>
              </c:numCache>
            </c:numRef>
          </c:yVal>
          <c:smooth val="0"/>
          <c:extLst>
            <c:ext xmlns:c16="http://schemas.microsoft.com/office/drawing/2014/chart" uri="{C3380CC4-5D6E-409C-BE32-E72D297353CC}">
              <c16:uniqueId val="{00000006-DF3C-4DF8-855D-1B4088452929}"/>
            </c:ext>
          </c:extLst>
        </c:ser>
        <c:ser>
          <c:idx val="7"/>
          <c:order val="7"/>
          <c:tx>
            <c:strRef>
              <c:f>'Season 1'!$B$113</c:f>
              <c:strCache>
                <c:ptCount val="1"/>
                <c:pt idx="0">
                  <c:v>Forest Freen rovers</c:v>
                </c:pt>
              </c:strCache>
            </c:strRef>
          </c:tx>
          <c:spPr>
            <a:ln w="38100" cap="rnd">
              <a:solidFill>
                <a:srgbClr val="92D050"/>
              </a:solidFill>
              <a:round/>
            </a:ln>
            <a:effectLst/>
          </c:spPr>
          <c:marker>
            <c:symbol val="picture"/>
            <c:spPr>
              <a:blipFill>
                <a:blip xmlns:r="http://schemas.openxmlformats.org/officeDocument/2006/relationships" r:embed="rId8"/>
                <a:stretch>
                  <a:fillRect/>
                </a:stretch>
              </a:blipFill>
              <a:ln w="12700">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1'!$C$113:$O$113</c:f>
              <c:numCache>
                <c:formatCode>General</c:formatCode>
                <c:ptCount val="13"/>
                <c:pt idx="3">
                  <c:v>15</c:v>
                </c:pt>
                <c:pt idx="4">
                  <c:v>22</c:v>
                </c:pt>
                <c:pt idx="5">
                  <c:v>19</c:v>
                </c:pt>
                <c:pt idx="7">
                  <c:v>18</c:v>
                </c:pt>
                <c:pt idx="10">
                  <c:v>17</c:v>
                </c:pt>
                <c:pt idx="11">
                  <c:v>20</c:v>
                </c:pt>
                <c:pt idx="12">
                  <c:v>18</c:v>
                </c:pt>
              </c:numCache>
            </c:numRef>
          </c:yVal>
          <c:smooth val="0"/>
          <c:extLst>
            <c:ext xmlns:c16="http://schemas.microsoft.com/office/drawing/2014/chart" uri="{C3380CC4-5D6E-409C-BE32-E72D297353CC}">
              <c16:uniqueId val="{00000007-DF3C-4DF8-855D-1B4088452929}"/>
            </c:ext>
          </c:extLst>
        </c:ser>
        <c:ser>
          <c:idx val="8"/>
          <c:order val="8"/>
          <c:tx>
            <c:strRef>
              <c:f>'Season 1'!$B$114</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9"/>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1'!$C$114:$O$114</c:f>
              <c:numCache>
                <c:formatCode>General</c:formatCode>
                <c:ptCount val="13"/>
                <c:pt idx="3">
                  <c:v>21</c:v>
                </c:pt>
                <c:pt idx="4">
                  <c:v>18</c:v>
                </c:pt>
                <c:pt idx="5">
                  <c:v>9</c:v>
                </c:pt>
                <c:pt idx="7">
                  <c:v>6</c:v>
                </c:pt>
                <c:pt idx="10">
                  <c:v>7</c:v>
                </c:pt>
                <c:pt idx="11">
                  <c:v>4</c:v>
                </c:pt>
                <c:pt idx="12">
                  <c:v>3</c:v>
                </c:pt>
              </c:numCache>
            </c:numRef>
          </c:yVal>
          <c:smooth val="0"/>
          <c:extLst>
            <c:ext xmlns:c16="http://schemas.microsoft.com/office/drawing/2014/chart" uri="{C3380CC4-5D6E-409C-BE32-E72D297353CC}">
              <c16:uniqueId val="{00000008-DF3C-4DF8-855D-1B4088452929}"/>
            </c:ext>
          </c:extLst>
        </c:ser>
        <c:ser>
          <c:idx val="9"/>
          <c:order val="9"/>
          <c:tx>
            <c:strRef>
              <c:f>'Season 1'!$B$115</c:f>
              <c:strCache>
                <c:ptCount val="1"/>
                <c:pt idx="0">
                  <c:v>Cheltenham Town</c:v>
                </c:pt>
              </c:strCache>
            </c:strRef>
          </c:tx>
          <c:spPr>
            <a:ln w="38100" cap="rnd">
              <a:solidFill>
                <a:srgbClr val="CC0000"/>
              </a:solidFill>
              <a:round/>
            </a:ln>
            <a:effectLst/>
          </c:spPr>
          <c:marker>
            <c:symbol val="picture"/>
            <c:spPr>
              <a:blipFill>
                <a:blip xmlns:r="http://schemas.openxmlformats.org/officeDocument/2006/relationships" r:embed="rId10"/>
                <a:stretch>
                  <a:fillRect/>
                </a:stretch>
              </a:blipFill>
              <a:ln w="12700">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1'!$C$115:$O$115</c:f>
              <c:numCache>
                <c:formatCode>General</c:formatCode>
                <c:ptCount val="13"/>
                <c:pt idx="3">
                  <c:v>24</c:v>
                </c:pt>
                <c:pt idx="4">
                  <c:v>24</c:v>
                </c:pt>
                <c:pt idx="5">
                  <c:v>17</c:v>
                </c:pt>
                <c:pt idx="7">
                  <c:v>17</c:v>
                </c:pt>
                <c:pt idx="10">
                  <c:v>18</c:v>
                </c:pt>
                <c:pt idx="11">
                  <c:v>16</c:v>
                </c:pt>
                <c:pt idx="12">
                  <c:v>16</c:v>
                </c:pt>
              </c:numCache>
            </c:numRef>
          </c:yVal>
          <c:smooth val="0"/>
          <c:extLst>
            <c:ext xmlns:c16="http://schemas.microsoft.com/office/drawing/2014/chart" uri="{C3380CC4-5D6E-409C-BE32-E72D297353CC}">
              <c16:uniqueId val="{00000009-DF3C-4DF8-855D-1B4088452929}"/>
            </c:ext>
          </c:extLst>
        </c:ser>
        <c:ser>
          <c:idx val="10"/>
          <c:order val="10"/>
          <c:tx>
            <c:strRef>
              <c:f>'Season 1'!$B$116</c:f>
              <c:strCache>
                <c:ptCount val="1"/>
                <c:pt idx="0">
                  <c:v>Leyton orient</c:v>
                </c:pt>
              </c:strCache>
            </c:strRef>
          </c:tx>
          <c:spPr>
            <a:ln w="38100" cap="rnd">
              <a:solidFill>
                <a:srgbClr val="C00000"/>
              </a:solidFill>
              <a:round/>
            </a:ln>
            <a:effectLst/>
          </c:spPr>
          <c:marker>
            <c:symbol val="picture"/>
            <c:spPr>
              <a:blipFill>
                <a:blip xmlns:r="http://schemas.openxmlformats.org/officeDocument/2006/relationships" r:embed="rId11"/>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1'!$C$116:$O$116</c:f>
              <c:numCache>
                <c:formatCode>General</c:formatCode>
                <c:ptCount val="13"/>
                <c:pt idx="3">
                  <c:v>1</c:v>
                </c:pt>
                <c:pt idx="4">
                  <c:v>10</c:v>
                </c:pt>
                <c:pt idx="5">
                  <c:v>11</c:v>
                </c:pt>
                <c:pt idx="7">
                  <c:v>16</c:v>
                </c:pt>
                <c:pt idx="10">
                  <c:v>13</c:v>
                </c:pt>
                <c:pt idx="11">
                  <c:v>13</c:v>
                </c:pt>
                <c:pt idx="12">
                  <c:v>12</c:v>
                </c:pt>
              </c:numCache>
            </c:numRef>
          </c:yVal>
          <c:smooth val="0"/>
          <c:extLst>
            <c:ext xmlns:c16="http://schemas.microsoft.com/office/drawing/2014/chart" uri="{C3380CC4-5D6E-409C-BE32-E72D297353CC}">
              <c16:uniqueId val="{0000000A-DF3C-4DF8-855D-1B4088452929}"/>
            </c:ext>
          </c:extLst>
        </c:ser>
        <c:ser>
          <c:idx val="11"/>
          <c:order val="11"/>
          <c:tx>
            <c:strRef>
              <c:f>'Season 1'!$B$117</c:f>
              <c:strCache>
                <c:ptCount val="1"/>
                <c:pt idx="0">
                  <c:v>Macclesfield Town</c:v>
                </c:pt>
              </c:strCache>
            </c:strRef>
          </c:tx>
          <c:spPr>
            <a:ln w="38100" cap="rnd">
              <a:solidFill>
                <a:schemeClr val="tx2"/>
              </a:solidFill>
              <a:round/>
            </a:ln>
            <a:effectLst/>
          </c:spPr>
          <c:marker>
            <c:symbol val="picture"/>
            <c:spPr>
              <a:blipFill>
                <a:blip xmlns:r="http://schemas.openxmlformats.org/officeDocument/2006/relationships" r:embed="rId12"/>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1'!$C$117:$O$117</c:f>
              <c:numCache>
                <c:formatCode>General</c:formatCode>
                <c:ptCount val="13"/>
                <c:pt idx="3">
                  <c:v>16</c:v>
                </c:pt>
                <c:pt idx="4">
                  <c:v>15</c:v>
                </c:pt>
                <c:pt idx="5">
                  <c:v>20</c:v>
                </c:pt>
                <c:pt idx="7">
                  <c:v>19</c:v>
                </c:pt>
                <c:pt idx="10">
                  <c:v>20</c:v>
                </c:pt>
                <c:pt idx="11">
                  <c:v>23</c:v>
                </c:pt>
                <c:pt idx="12">
                  <c:v>21</c:v>
                </c:pt>
              </c:numCache>
            </c:numRef>
          </c:yVal>
          <c:smooth val="0"/>
          <c:extLst>
            <c:ext xmlns:c16="http://schemas.microsoft.com/office/drawing/2014/chart" uri="{C3380CC4-5D6E-409C-BE32-E72D297353CC}">
              <c16:uniqueId val="{0000000B-DF3C-4DF8-855D-1B4088452929}"/>
            </c:ext>
          </c:extLst>
        </c:ser>
        <c:ser>
          <c:idx val="12"/>
          <c:order val="12"/>
          <c:tx>
            <c:strRef>
              <c:f>'Season 1'!$B$118</c:f>
              <c:strCache>
                <c:ptCount val="1"/>
                <c:pt idx="0">
                  <c:v>Mansfield Town</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13"/>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1'!$C$118:$O$118</c:f>
              <c:numCache>
                <c:formatCode>General</c:formatCode>
                <c:ptCount val="13"/>
                <c:pt idx="3">
                  <c:v>9</c:v>
                </c:pt>
                <c:pt idx="4">
                  <c:v>9</c:v>
                </c:pt>
                <c:pt idx="5">
                  <c:v>10</c:v>
                </c:pt>
                <c:pt idx="7">
                  <c:v>4</c:v>
                </c:pt>
                <c:pt idx="10">
                  <c:v>3</c:v>
                </c:pt>
                <c:pt idx="11">
                  <c:v>8</c:v>
                </c:pt>
                <c:pt idx="12">
                  <c:v>9</c:v>
                </c:pt>
              </c:numCache>
            </c:numRef>
          </c:yVal>
          <c:smooth val="0"/>
          <c:extLst>
            <c:ext xmlns:c16="http://schemas.microsoft.com/office/drawing/2014/chart" uri="{C3380CC4-5D6E-409C-BE32-E72D297353CC}">
              <c16:uniqueId val="{0000000C-DF3C-4DF8-855D-1B4088452929}"/>
            </c:ext>
          </c:extLst>
        </c:ser>
        <c:ser>
          <c:idx val="13"/>
          <c:order val="13"/>
          <c:tx>
            <c:strRef>
              <c:f>'Season 1'!$B$119</c:f>
              <c:strCache>
                <c:ptCount val="1"/>
                <c:pt idx="0">
                  <c:v>Morecambe FC</c:v>
                </c:pt>
              </c:strCache>
            </c:strRef>
          </c:tx>
          <c:spPr>
            <a:ln w="38100" cap="rnd">
              <a:solidFill>
                <a:srgbClr val="FF0000"/>
              </a:solidFill>
              <a:round/>
            </a:ln>
            <a:effectLst/>
          </c:spPr>
          <c:marker>
            <c:symbol val="picture"/>
            <c:spPr>
              <a:blipFill>
                <a:blip xmlns:r="http://schemas.openxmlformats.org/officeDocument/2006/relationships" r:embed="rId14"/>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1'!$C$119:$O$119</c:f>
              <c:numCache>
                <c:formatCode>General</c:formatCode>
                <c:ptCount val="13"/>
                <c:pt idx="3">
                  <c:v>3</c:v>
                </c:pt>
                <c:pt idx="4">
                  <c:v>4</c:v>
                </c:pt>
                <c:pt idx="5">
                  <c:v>14</c:v>
                </c:pt>
                <c:pt idx="7">
                  <c:v>11</c:v>
                </c:pt>
                <c:pt idx="10">
                  <c:v>15</c:v>
                </c:pt>
                <c:pt idx="11">
                  <c:v>17</c:v>
                </c:pt>
                <c:pt idx="12">
                  <c:v>17</c:v>
                </c:pt>
              </c:numCache>
            </c:numRef>
          </c:yVal>
          <c:smooth val="0"/>
          <c:extLst>
            <c:ext xmlns:c16="http://schemas.microsoft.com/office/drawing/2014/chart" uri="{C3380CC4-5D6E-409C-BE32-E72D297353CC}">
              <c16:uniqueId val="{0000000D-DF3C-4DF8-855D-1B4088452929}"/>
            </c:ext>
          </c:extLst>
        </c:ser>
        <c:ser>
          <c:idx val="14"/>
          <c:order val="14"/>
          <c:tx>
            <c:strRef>
              <c:f>'Season 1'!$B$120</c:f>
              <c:strCache>
                <c:ptCount val="1"/>
                <c:pt idx="0">
                  <c:v>Newport County</c:v>
                </c:pt>
              </c:strCache>
            </c:strRef>
          </c:tx>
          <c:spPr>
            <a:ln w="38100" cap="rnd">
              <a:solidFill>
                <a:schemeClr val="accent6"/>
              </a:solidFill>
              <a:round/>
            </a:ln>
            <a:effectLst/>
          </c:spPr>
          <c:marker>
            <c:symbol val="picture"/>
            <c:spPr>
              <a:blipFill>
                <a:blip xmlns:r="http://schemas.openxmlformats.org/officeDocument/2006/relationships" r:embed="rId15"/>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1'!$C$120:$O$120</c:f>
              <c:numCache>
                <c:formatCode>General</c:formatCode>
                <c:ptCount val="13"/>
                <c:pt idx="3">
                  <c:v>18</c:v>
                </c:pt>
                <c:pt idx="4">
                  <c:v>7</c:v>
                </c:pt>
                <c:pt idx="5">
                  <c:v>6</c:v>
                </c:pt>
                <c:pt idx="7">
                  <c:v>12</c:v>
                </c:pt>
                <c:pt idx="10">
                  <c:v>11</c:v>
                </c:pt>
                <c:pt idx="11">
                  <c:v>12</c:v>
                </c:pt>
                <c:pt idx="12">
                  <c:v>14</c:v>
                </c:pt>
              </c:numCache>
            </c:numRef>
          </c:yVal>
          <c:smooth val="0"/>
          <c:extLst>
            <c:ext xmlns:c16="http://schemas.microsoft.com/office/drawing/2014/chart" uri="{C3380CC4-5D6E-409C-BE32-E72D297353CC}">
              <c16:uniqueId val="{0000000E-DF3C-4DF8-855D-1B4088452929}"/>
            </c:ext>
          </c:extLst>
        </c:ser>
        <c:ser>
          <c:idx val="15"/>
          <c:order val="15"/>
          <c:tx>
            <c:strRef>
              <c:f>'Season 1'!$B$121</c:f>
              <c:strCache>
                <c:ptCount val="1"/>
                <c:pt idx="0">
                  <c:v>Northampton Town</c:v>
                </c:pt>
              </c:strCache>
            </c:strRef>
          </c:tx>
          <c:spPr>
            <a:ln w="38100" cap="rnd">
              <a:solidFill>
                <a:schemeClr val="accent2">
                  <a:lumMod val="50000"/>
                </a:schemeClr>
              </a:solidFill>
              <a:round/>
            </a:ln>
            <a:effectLst/>
          </c:spPr>
          <c:marker>
            <c:symbol val="picture"/>
            <c:spPr>
              <a:blipFill>
                <a:blip xmlns:r="http://schemas.openxmlformats.org/officeDocument/2006/relationships" r:embed="rId16"/>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1'!$C$121:$O$121</c:f>
              <c:numCache>
                <c:formatCode>General</c:formatCode>
                <c:ptCount val="13"/>
                <c:pt idx="3">
                  <c:v>12</c:v>
                </c:pt>
                <c:pt idx="4">
                  <c:v>14</c:v>
                </c:pt>
                <c:pt idx="5">
                  <c:v>15</c:v>
                </c:pt>
                <c:pt idx="7">
                  <c:v>15</c:v>
                </c:pt>
                <c:pt idx="10">
                  <c:v>16</c:v>
                </c:pt>
                <c:pt idx="11">
                  <c:v>14</c:v>
                </c:pt>
                <c:pt idx="12">
                  <c:v>15</c:v>
                </c:pt>
              </c:numCache>
            </c:numRef>
          </c:yVal>
          <c:smooth val="0"/>
          <c:extLst>
            <c:ext xmlns:c16="http://schemas.microsoft.com/office/drawing/2014/chart" uri="{C3380CC4-5D6E-409C-BE32-E72D297353CC}">
              <c16:uniqueId val="{0000000F-DF3C-4DF8-855D-1B4088452929}"/>
            </c:ext>
          </c:extLst>
        </c:ser>
        <c:ser>
          <c:idx val="16"/>
          <c:order val="16"/>
          <c:tx>
            <c:strRef>
              <c:f>'Season 1'!$B$122</c:f>
              <c:strCache>
                <c:ptCount val="1"/>
                <c:pt idx="0">
                  <c:v>Oldham Athletic</c:v>
                </c:pt>
              </c:strCache>
            </c:strRef>
          </c:tx>
          <c:spPr>
            <a:ln w="38100" cap="rnd">
              <a:solidFill>
                <a:schemeClr val="tx2"/>
              </a:solidFill>
              <a:round/>
            </a:ln>
            <a:effectLst/>
          </c:spPr>
          <c:marker>
            <c:symbol val="picture"/>
            <c:spPr>
              <a:blipFill>
                <a:blip xmlns:r="http://schemas.openxmlformats.org/officeDocument/2006/relationships" r:embed="rId17"/>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1'!$C$122:$O$122</c:f>
              <c:numCache>
                <c:formatCode>General</c:formatCode>
                <c:ptCount val="13"/>
                <c:pt idx="3">
                  <c:v>7</c:v>
                </c:pt>
                <c:pt idx="4">
                  <c:v>11</c:v>
                </c:pt>
                <c:pt idx="5">
                  <c:v>5</c:v>
                </c:pt>
                <c:pt idx="7">
                  <c:v>2</c:v>
                </c:pt>
                <c:pt idx="10">
                  <c:v>2</c:v>
                </c:pt>
                <c:pt idx="11">
                  <c:v>2</c:v>
                </c:pt>
                <c:pt idx="12">
                  <c:v>2</c:v>
                </c:pt>
              </c:numCache>
            </c:numRef>
          </c:yVal>
          <c:smooth val="0"/>
          <c:extLst>
            <c:ext xmlns:c16="http://schemas.microsoft.com/office/drawing/2014/chart" uri="{C3380CC4-5D6E-409C-BE32-E72D297353CC}">
              <c16:uniqueId val="{00000010-DF3C-4DF8-855D-1B4088452929}"/>
            </c:ext>
          </c:extLst>
        </c:ser>
        <c:ser>
          <c:idx val="17"/>
          <c:order val="17"/>
          <c:tx>
            <c:strRef>
              <c:f>'Season 1'!$B$123</c:f>
              <c:strCache>
                <c:ptCount val="1"/>
                <c:pt idx="0">
                  <c:v>Plymouth Argyle</c:v>
                </c:pt>
              </c:strCache>
            </c:strRef>
          </c:tx>
          <c:spPr>
            <a:ln w="38100" cap="rnd">
              <a:solidFill>
                <a:schemeClr val="accent3">
                  <a:lumMod val="5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1'!$C$123:$O$123</c:f>
              <c:numCache>
                <c:formatCode>General</c:formatCode>
                <c:ptCount val="13"/>
                <c:pt idx="3">
                  <c:v>20</c:v>
                </c:pt>
                <c:pt idx="4">
                  <c:v>20</c:v>
                </c:pt>
                <c:pt idx="5">
                  <c:v>23</c:v>
                </c:pt>
                <c:pt idx="7">
                  <c:v>23</c:v>
                </c:pt>
                <c:pt idx="10">
                  <c:v>19</c:v>
                </c:pt>
                <c:pt idx="11">
                  <c:v>21</c:v>
                </c:pt>
                <c:pt idx="12">
                  <c:v>23</c:v>
                </c:pt>
              </c:numCache>
            </c:numRef>
          </c:yVal>
          <c:smooth val="0"/>
          <c:extLst>
            <c:ext xmlns:c16="http://schemas.microsoft.com/office/drawing/2014/chart" uri="{C3380CC4-5D6E-409C-BE32-E72D297353CC}">
              <c16:uniqueId val="{00000011-DF3C-4DF8-855D-1B4088452929}"/>
            </c:ext>
          </c:extLst>
        </c:ser>
        <c:ser>
          <c:idx val="18"/>
          <c:order val="18"/>
          <c:tx>
            <c:strRef>
              <c:f>'Season 1'!$B$124</c:f>
              <c:strCache>
                <c:ptCount val="1"/>
                <c:pt idx="0">
                  <c:v>Port Vale</c:v>
                </c:pt>
              </c:strCache>
            </c:strRef>
          </c:tx>
          <c:spPr>
            <a:ln w="38100" cap="rnd">
              <a:solidFill>
                <a:schemeClr val="tx1"/>
              </a:solidFill>
              <a:round/>
            </a:ln>
            <a:effectLst/>
          </c:spPr>
          <c:marker>
            <c:symbol val="picture"/>
            <c:spPr>
              <a:blipFill>
                <a:blip xmlns:r="http://schemas.openxmlformats.org/officeDocument/2006/relationships" r:embed="rId19"/>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1'!$C$124:$O$124</c:f>
              <c:numCache>
                <c:formatCode>General</c:formatCode>
                <c:ptCount val="13"/>
                <c:pt idx="3">
                  <c:v>10</c:v>
                </c:pt>
                <c:pt idx="4">
                  <c:v>2</c:v>
                </c:pt>
                <c:pt idx="5">
                  <c:v>4</c:v>
                </c:pt>
                <c:pt idx="7">
                  <c:v>10</c:v>
                </c:pt>
                <c:pt idx="10">
                  <c:v>6</c:v>
                </c:pt>
                <c:pt idx="11">
                  <c:v>7</c:v>
                </c:pt>
                <c:pt idx="12">
                  <c:v>7</c:v>
                </c:pt>
              </c:numCache>
            </c:numRef>
          </c:yVal>
          <c:smooth val="0"/>
          <c:extLst>
            <c:ext xmlns:c16="http://schemas.microsoft.com/office/drawing/2014/chart" uri="{C3380CC4-5D6E-409C-BE32-E72D297353CC}">
              <c16:uniqueId val="{00000012-DF3C-4DF8-855D-1B4088452929}"/>
            </c:ext>
          </c:extLst>
        </c:ser>
        <c:ser>
          <c:idx val="19"/>
          <c:order val="19"/>
          <c:tx>
            <c:strRef>
              <c:f>'Season 1'!$B$125</c:f>
              <c:strCache>
                <c:ptCount val="1"/>
                <c:pt idx="0">
                  <c:v>Salford City</c:v>
                </c:pt>
              </c:strCache>
            </c:strRef>
          </c:tx>
          <c:spPr>
            <a:ln w="38100" cap="rnd">
              <a:solidFill>
                <a:srgbClr val="FF0000"/>
              </a:solidFill>
              <a:round/>
            </a:ln>
            <a:effectLst/>
          </c:spPr>
          <c:marker>
            <c:symbol val="picture"/>
            <c:spPr>
              <a:blipFill>
                <a:blip xmlns:r="http://schemas.openxmlformats.org/officeDocument/2006/relationships" r:embed="rId20"/>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1'!$C$125:$O$125</c:f>
              <c:numCache>
                <c:formatCode>General</c:formatCode>
                <c:ptCount val="13"/>
                <c:pt idx="3">
                  <c:v>19</c:v>
                </c:pt>
                <c:pt idx="4">
                  <c:v>6</c:v>
                </c:pt>
                <c:pt idx="5">
                  <c:v>8</c:v>
                </c:pt>
                <c:pt idx="7">
                  <c:v>5</c:v>
                </c:pt>
                <c:pt idx="10">
                  <c:v>9</c:v>
                </c:pt>
                <c:pt idx="11">
                  <c:v>10</c:v>
                </c:pt>
                <c:pt idx="12">
                  <c:v>10</c:v>
                </c:pt>
              </c:numCache>
            </c:numRef>
          </c:yVal>
          <c:smooth val="0"/>
          <c:extLst>
            <c:ext xmlns:c16="http://schemas.microsoft.com/office/drawing/2014/chart" uri="{C3380CC4-5D6E-409C-BE32-E72D297353CC}">
              <c16:uniqueId val="{00000013-DF3C-4DF8-855D-1B4088452929}"/>
            </c:ext>
          </c:extLst>
        </c:ser>
        <c:ser>
          <c:idx val="20"/>
          <c:order val="20"/>
          <c:tx>
            <c:strRef>
              <c:f>'Season 1'!$B$126</c:f>
              <c:strCache>
                <c:ptCount val="1"/>
                <c:pt idx="0">
                  <c:v>Scountorpe United</c:v>
                </c:pt>
              </c:strCache>
            </c:strRef>
          </c:tx>
          <c:spPr>
            <a:ln w="38100" cap="rnd">
              <a:solidFill>
                <a:srgbClr val="7030A0"/>
              </a:solidFill>
              <a:round/>
            </a:ln>
            <a:effectLst/>
          </c:spPr>
          <c:marker>
            <c:symbol val="picture"/>
            <c:spPr>
              <a:blipFill>
                <a:blip xmlns:r="http://schemas.openxmlformats.org/officeDocument/2006/relationships" r:embed="rId21"/>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1'!$C$126:$O$126</c:f>
              <c:numCache>
                <c:formatCode>General</c:formatCode>
                <c:ptCount val="13"/>
                <c:pt idx="3">
                  <c:v>4</c:v>
                </c:pt>
                <c:pt idx="4">
                  <c:v>8</c:v>
                </c:pt>
                <c:pt idx="5">
                  <c:v>3</c:v>
                </c:pt>
                <c:pt idx="7">
                  <c:v>8</c:v>
                </c:pt>
                <c:pt idx="10">
                  <c:v>5</c:v>
                </c:pt>
                <c:pt idx="11">
                  <c:v>6</c:v>
                </c:pt>
                <c:pt idx="12">
                  <c:v>4</c:v>
                </c:pt>
              </c:numCache>
            </c:numRef>
          </c:yVal>
          <c:smooth val="0"/>
          <c:extLst>
            <c:ext xmlns:c16="http://schemas.microsoft.com/office/drawing/2014/chart" uri="{C3380CC4-5D6E-409C-BE32-E72D297353CC}">
              <c16:uniqueId val="{00000014-DF3C-4DF8-855D-1B4088452929}"/>
            </c:ext>
          </c:extLst>
        </c:ser>
        <c:ser>
          <c:idx val="21"/>
          <c:order val="21"/>
          <c:tx>
            <c:strRef>
              <c:f>'Season 1'!$B$127</c:f>
              <c:strCache>
                <c:ptCount val="1"/>
                <c:pt idx="0">
                  <c:v>Stevenage FC</c:v>
                </c:pt>
              </c:strCache>
            </c:strRef>
          </c:tx>
          <c:spPr>
            <a:ln w="38100" cap="rnd">
              <a:solidFill>
                <a:srgbClr val="C00000"/>
              </a:solidFill>
              <a:round/>
            </a:ln>
            <a:effectLst/>
          </c:spPr>
          <c:marker>
            <c:symbol val="picture"/>
            <c:spPr>
              <a:blipFill>
                <a:blip xmlns:r="http://schemas.openxmlformats.org/officeDocument/2006/relationships" r:embed="rId22"/>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1'!$C$127:$O$127</c:f>
              <c:numCache>
                <c:formatCode>General</c:formatCode>
                <c:ptCount val="13"/>
                <c:pt idx="3">
                  <c:v>11</c:v>
                </c:pt>
                <c:pt idx="4">
                  <c:v>12</c:v>
                </c:pt>
                <c:pt idx="5">
                  <c:v>13</c:v>
                </c:pt>
                <c:pt idx="7">
                  <c:v>7</c:v>
                </c:pt>
                <c:pt idx="10">
                  <c:v>12</c:v>
                </c:pt>
                <c:pt idx="11">
                  <c:v>15</c:v>
                </c:pt>
                <c:pt idx="12">
                  <c:v>13</c:v>
                </c:pt>
              </c:numCache>
            </c:numRef>
          </c:yVal>
          <c:smooth val="0"/>
          <c:extLst>
            <c:ext xmlns:c16="http://schemas.microsoft.com/office/drawing/2014/chart" uri="{C3380CC4-5D6E-409C-BE32-E72D297353CC}">
              <c16:uniqueId val="{00000015-DF3C-4DF8-855D-1B4088452929}"/>
            </c:ext>
          </c:extLst>
        </c:ser>
        <c:ser>
          <c:idx val="22"/>
          <c:order val="22"/>
          <c:tx>
            <c:strRef>
              <c:f>'Season 1'!$B$128</c:f>
              <c:strCache>
                <c:ptCount val="1"/>
                <c:pt idx="0">
                  <c:v>Swindon Town</c:v>
                </c:pt>
              </c:strCache>
            </c:strRef>
          </c:tx>
          <c:spPr>
            <a:ln w="38100" cap="rnd">
              <a:solidFill>
                <a:schemeClr val="accent6">
                  <a:lumMod val="75000"/>
                </a:schemeClr>
              </a:solidFill>
              <a:round/>
            </a:ln>
            <a:effectLst/>
          </c:spPr>
          <c:marker>
            <c:symbol val="picture"/>
            <c:spPr>
              <a:blipFill>
                <a:blip xmlns:r="http://schemas.openxmlformats.org/officeDocument/2006/relationships" r:embed="rId23"/>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1'!$C$128:$O$128</c:f>
              <c:numCache>
                <c:formatCode>General</c:formatCode>
                <c:ptCount val="13"/>
                <c:pt idx="3">
                  <c:v>13</c:v>
                </c:pt>
                <c:pt idx="4">
                  <c:v>13</c:v>
                </c:pt>
                <c:pt idx="5">
                  <c:v>7</c:v>
                </c:pt>
                <c:pt idx="7">
                  <c:v>13</c:v>
                </c:pt>
                <c:pt idx="10">
                  <c:v>14</c:v>
                </c:pt>
                <c:pt idx="11">
                  <c:v>11</c:v>
                </c:pt>
                <c:pt idx="12">
                  <c:v>11</c:v>
                </c:pt>
              </c:numCache>
            </c:numRef>
          </c:yVal>
          <c:smooth val="0"/>
          <c:extLst>
            <c:ext xmlns:c16="http://schemas.microsoft.com/office/drawing/2014/chart" uri="{C3380CC4-5D6E-409C-BE32-E72D297353CC}">
              <c16:uniqueId val="{00000016-DF3C-4DF8-855D-1B4088452929}"/>
            </c:ext>
          </c:extLst>
        </c:ser>
        <c:ser>
          <c:idx val="23"/>
          <c:order val="23"/>
          <c:tx>
            <c:strRef>
              <c:f>'Season 1'!$B$129</c:f>
              <c:strCache>
                <c:ptCount val="1"/>
                <c:pt idx="0">
                  <c:v>Walsall FC</c:v>
                </c:pt>
              </c:strCache>
            </c:strRef>
          </c:tx>
          <c:spPr>
            <a:ln w="38100" cap="rnd">
              <a:solidFill>
                <a:srgbClr val="FF0000"/>
              </a:solidFill>
              <a:round/>
            </a:ln>
            <a:effectLst/>
          </c:spPr>
          <c:marker>
            <c:symbol val="picture"/>
            <c:spPr>
              <a:blipFill>
                <a:blip xmlns:r="http://schemas.openxmlformats.org/officeDocument/2006/relationships" r:embed="rId24"/>
                <a:stretch>
                  <a:fillRect/>
                </a:stretch>
              </a:blipFill>
              <a:ln w="9525">
                <a:noFill/>
              </a:ln>
              <a:effectLst/>
            </c:spPr>
          </c:marker>
          <c:xVal>
            <c:numRef>
              <c:f>'Season 1'!$C$105:$O$105</c:f>
              <c:numCache>
                <c:formatCode>General</c:formatCode>
                <c:ptCount val="13"/>
                <c:pt idx="3">
                  <c:v>3</c:v>
                </c:pt>
                <c:pt idx="4">
                  <c:v>8</c:v>
                </c:pt>
                <c:pt idx="5">
                  <c:v>13</c:v>
                </c:pt>
                <c:pt idx="6">
                  <c:v>18</c:v>
                </c:pt>
                <c:pt idx="7">
                  <c:v>23</c:v>
                </c:pt>
                <c:pt idx="8">
                  <c:v>28</c:v>
                </c:pt>
                <c:pt idx="10">
                  <c:v>34</c:v>
                </c:pt>
                <c:pt idx="11">
                  <c:v>42</c:v>
                </c:pt>
                <c:pt idx="12">
                  <c:v>46</c:v>
                </c:pt>
              </c:numCache>
            </c:numRef>
          </c:xVal>
          <c:yVal>
            <c:numRef>
              <c:f>'Season 1'!$C$129:$O$129</c:f>
              <c:numCache>
                <c:formatCode>General</c:formatCode>
                <c:ptCount val="13"/>
                <c:pt idx="3">
                  <c:v>22</c:v>
                </c:pt>
                <c:pt idx="4">
                  <c:v>19</c:v>
                </c:pt>
                <c:pt idx="5">
                  <c:v>16</c:v>
                </c:pt>
                <c:pt idx="7">
                  <c:v>14</c:v>
                </c:pt>
                <c:pt idx="10">
                  <c:v>10</c:v>
                </c:pt>
                <c:pt idx="11">
                  <c:v>9</c:v>
                </c:pt>
                <c:pt idx="12">
                  <c:v>8</c:v>
                </c:pt>
              </c:numCache>
            </c:numRef>
          </c:yVal>
          <c:smooth val="0"/>
          <c:extLst>
            <c:ext xmlns:c16="http://schemas.microsoft.com/office/drawing/2014/chart" uri="{C3380CC4-5D6E-409C-BE32-E72D297353CC}">
              <c16:uniqueId val="{00000017-DF3C-4DF8-855D-1B4088452929}"/>
            </c:ext>
          </c:extLst>
        </c:ser>
        <c:dLbls>
          <c:showLegendKey val="0"/>
          <c:showVal val="0"/>
          <c:showCatName val="0"/>
          <c:showSerName val="0"/>
          <c:showPercent val="0"/>
          <c:showBubbleSize val="0"/>
        </c:dLbls>
        <c:axId val="529695008"/>
        <c:axId val="692060928"/>
      </c:scatterChart>
      <c:valAx>
        <c:axId val="529695008"/>
        <c:scaling>
          <c:orientation val="minMax"/>
          <c:max val="46"/>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4"/>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 Progression</a:t>
            </a:r>
          </a:p>
        </c:rich>
      </c:tx>
      <c:overlay val="0"/>
      <c:spPr>
        <a:noFill/>
        <a:ln>
          <a:noFill/>
        </a:ln>
        <a:effectLst/>
      </c:spPr>
    </c:title>
    <c:autoTitleDeleted val="0"/>
    <c:plotArea>
      <c:layout/>
      <c:scatterChart>
        <c:scatterStyle val="lineMarker"/>
        <c:varyColors val="0"/>
        <c:ser>
          <c:idx val="0"/>
          <c:order val="0"/>
          <c:tx>
            <c:strRef>
              <c:f>'Season 2'!$B$107</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1-5EEA-4A3D-8DF6-C2A0754B5D04}"/>
              </c:ext>
            </c:extLst>
          </c:dPt>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2'!$C$107:$P$107</c:f>
              <c:numCache>
                <c:formatCode>General</c:formatCode>
                <c:ptCount val="14"/>
                <c:pt idx="3">
                  <c:v>18</c:v>
                </c:pt>
                <c:pt idx="4">
                  <c:v>20</c:v>
                </c:pt>
                <c:pt idx="5">
                  <c:v>17</c:v>
                </c:pt>
                <c:pt idx="6">
                  <c:v>22</c:v>
                </c:pt>
                <c:pt idx="7">
                  <c:v>19</c:v>
                </c:pt>
                <c:pt idx="8">
                  <c:v>23</c:v>
                </c:pt>
                <c:pt idx="10">
                  <c:v>23</c:v>
                </c:pt>
              </c:numCache>
            </c:numRef>
          </c:yVal>
          <c:smooth val="0"/>
          <c:extLst>
            <c:ext xmlns:c16="http://schemas.microsoft.com/office/drawing/2014/chart" uri="{C3380CC4-5D6E-409C-BE32-E72D297353CC}">
              <c16:uniqueId val="{00000000-1BA7-4895-AB7B-4BD907F15C70}"/>
            </c:ext>
          </c:extLst>
        </c:ser>
        <c:ser>
          <c:idx val="1"/>
          <c:order val="1"/>
          <c:tx>
            <c:strRef>
              <c:f>'Season 2'!$B$108</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2'!$C$108:$P$108</c:f>
              <c:numCache>
                <c:formatCode>General</c:formatCode>
                <c:ptCount val="14"/>
                <c:pt idx="3">
                  <c:v>3</c:v>
                </c:pt>
                <c:pt idx="4">
                  <c:v>1</c:v>
                </c:pt>
                <c:pt idx="5">
                  <c:v>1</c:v>
                </c:pt>
                <c:pt idx="6">
                  <c:v>2</c:v>
                </c:pt>
                <c:pt idx="7">
                  <c:v>6</c:v>
                </c:pt>
                <c:pt idx="8">
                  <c:v>4</c:v>
                </c:pt>
                <c:pt idx="10">
                  <c:v>4</c:v>
                </c:pt>
              </c:numCache>
            </c:numRef>
          </c:yVal>
          <c:smooth val="0"/>
          <c:extLst>
            <c:ext xmlns:c16="http://schemas.microsoft.com/office/drawing/2014/chart" uri="{C3380CC4-5D6E-409C-BE32-E72D297353CC}">
              <c16:uniqueId val="{00000001-1BA7-4895-AB7B-4BD907F15C70}"/>
            </c:ext>
          </c:extLst>
        </c:ser>
        <c:ser>
          <c:idx val="2"/>
          <c:order val="2"/>
          <c:tx>
            <c:strRef>
              <c:f>'Season 2'!$B$109</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2'!$C$109:$P$109</c:f>
              <c:numCache>
                <c:formatCode>General</c:formatCode>
                <c:ptCount val="14"/>
                <c:pt idx="3">
                  <c:v>20</c:v>
                </c:pt>
                <c:pt idx="4">
                  <c:v>19</c:v>
                </c:pt>
                <c:pt idx="5">
                  <c:v>14</c:v>
                </c:pt>
                <c:pt idx="6">
                  <c:v>16</c:v>
                </c:pt>
                <c:pt idx="7">
                  <c:v>18</c:v>
                </c:pt>
                <c:pt idx="8">
                  <c:v>20</c:v>
                </c:pt>
                <c:pt idx="10">
                  <c:v>21</c:v>
                </c:pt>
              </c:numCache>
            </c:numRef>
          </c:yVal>
          <c:smooth val="0"/>
          <c:extLst>
            <c:ext xmlns:c16="http://schemas.microsoft.com/office/drawing/2014/chart" uri="{C3380CC4-5D6E-409C-BE32-E72D297353CC}">
              <c16:uniqueId val="{00000002-1BA7-4895-AB7B-4BD907F15C70}"/>
            </c:ext>
          </c:extLst>
        </c:ser>
        <c:ser>
          <c:idx val="3"/>
          <c:order val="3"/>
          <c:tx>
            <c:strRef>
              <c:f>'Season 2'!$B$110</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2'!$C$110:$P$110</c:f>
              <c:numCache>
                <c:formatCode>General</c:formatCode>
                <c:ptCount val="14"/>
                <c:pt idx="3">
                  <c:v>9</c:v>
                </c:pt>
                <c:pt idx="4">
                  <c:v>6</c:v>
                </c:pt>
                <c:pt idx="5">
                  <c:v>2</c:v>
                </c:pt>
                <c:pt idx="6">
                  <c:v>1</c:v>
                </c:pt>
                <c:pt idx="7">
                  <c:v>3</c:v>
                </c:pt>
                <c:pt idx="8">
                  <c:v>3</c:v>
                </c:pt>
                <c:pt idx="10">
                  <c:v>5</c:v>
                </c:pt>
              </c:numCache>
            </c:numRef>
          </c:yVal>
          <c:smooth val="0"/>
          <c:extLst>
            <c:ext xmlns:c16="http://schemas.microsoft.com/office/drawing/2014/chart" uri="{C3380CC4-5D6E-409C-BE32-E72D297353CC}">
              <c16:uniqueId val="{00000003-1BA7-4895-AB7B-4BD907F15C70}"/>
            </c:ext>
          </c:extLst>
        </c:ser>
        <c:ser>
          <c:idx val="4"/>
          <c:order val="4"/>
          <c:tx>
            <c:strRef>
              <c:f>'Season 2'!$B$111</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0-5EEA-4A3D-8DF6-C2A0754B5D04}"/>
              </c:ext>
            </c:extLst>
          </c:dPt>
          <c:dPt>
            <c:idx val="4"/>
            <c:bubble3D val="0"/>
            <c:extLst>
              <c:ext xmlns:c16="http://schemas.microsoft.com/office/drawing/2014/chart" uri="{C3380CC4-5D6E-409C-BE32-E72D297353CC}">
                <c16:uniqueId val="{00000003-5EEA-4A3D-8DF6-C2A0754B5D04}"/>
              </c:ext>
            </c:extLst>
          </c:dPt>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2'!$C$111:$P$111</c:f>
              <c:numCache>
                <c:formatCode>General</c:formatCode>
                <c:ptCount val="14"/>
                <c:pt idx="3">
                  <c:v>19</c:v>
                </c:pt>
                <c:pt idx="4">
                  <c:v>8</c:v>
                </c:pt>
                <c:pt idx="5">
                  <c:v>3</c:v>
                </c:pt>
                <c:pt idx="6">
                  <c:v>4</c:v>
                </c:pt>
                <c:pt idx="7">
                  <c:v>1</c:v>
                </c:pt>
                <c:pt idx="8">
                  <c:v>2</c:v>
                </c:pt>
                <c:pt idx="10">
                  <c:v>3</c:v>
                </c:pt>
              </c:numCache>
            </c:numRef>
          </c:yVal>
          <c:smooth val="0"/>
          <c:extLst>
            <c:ext xmlns:c16="http://schemas.microsoft.com/office/drawing/2014/chart" uri="{C3380CC4-5D6E-409C-BE32-E72D297353CC}">
              <c16:uniqueId val="{00000004-1BA7-4895-AB7B-4BD907F15C70}"/>
            </c:ext>
          </c:extLst>
        </c:ser>
        <c:ser>
          <c:idx val="5"/>
          <c:order val="5"/>
          <c:tx>
            <c:strRef>
              <c:f>'Season 2'!$B$112</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2'!$C$112:$P$112</c:f>
              <c:numCache>
                <c:formatCode>General</c:formatCode>
                <c:ptCount val="14"/>
                <c:pt idx="3">
                  <c:v>2</c:v>
                </c:pt>
                <c:pt idx="4">
                  <c:v>16</c:v>
                </c:pt>
                <c:pt idx="5">
                  <c:v>12</c:v>
                </c:pt>
                <c:pt idx="6">
                  <c:v>12</c:v>
                </c:pt>
                <c:pt idx="7">
                  <c:v>11</c:v>
                </c:pt>
                <c:pt idx="8">
                  <c:v>12</c:v>
                </c:pt>
                <c:pt idx="10">
                  <c:v>11</c:v>
                </c:pt>
              </c:numCache>
            </c:numRef>
          </c:yVal>
          <c:smooth val="0"/>
          <c:extLst>
            <c:ext xmlns:c16="http://schemas.microsoft.com/office/drawing/2014/chart" uri="{C3380CC4-5D6E-409C-BE32-E72D297353CC}">
              <c16:uniqueId val="{00000005-1BA7-4895-AB7B-4BD907F15C70}"/>
            </c:ext>
          </c:extLst>
        </c:ser>
        <c:ser>
          <c:idx val="6"/>
          <c:order val="6"/>
          <c:tx>
            <c:strRef>
              <c:f>'Season 2'!$B$113</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2'!$C$113:$P$113</c:f>
              <c:numCache>
                <c:formatCode>General</c:formatCode>
                <c:ptCount val="14"/>
                <c:pt idx="3">
                  <c:v>23</c:v>
                </c:pt>
                <c:pt idx="4">
                  <c:v>21</c:v>
                </c:pt>
                <c:pt idx="5">
                  <c:v>21</c:v>
                </c:pt>
                <c:pt idx="6">
                  <c:v>21</c:v>
                </c:pt>
                <c:pt idx="7">
                  <c:v>21</c:v>
                </c:pt>
                <c:pt idx="8">
                  <c:v>22</c:v>
                </c:pt>
                <c:pt idx="10">
                  <c:v>20</c:v>
                </c:pt>
              </c:numCache>
            </c:numRef>
          </c:yVal>
          <c:smooth val="0"/>
          <c:extLst>
            <c:ext xmlns:c16="http://schemas.microsoft.com/office/drawing/2014/chart" uri="{C3380CC4-5D6E-409C-BE32-E72D297353CC}">
              <c16:uniqueId val="{00000006-1BA7-4895-AB7B-4BD907F15C70}"/>
            </c:ext>
          </c:extLst>
        </c:ser>
        <c:ser>
          <c:idx val="7"/>
          <c:order val="7"/>
          <c:tx>
            <c:strRef>
              <c:f>'Season 2'!$B$114</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2'!$C$114:$P$114</c:f>
              <c:numCache>
                <c:formatCode>General</c:formatCode>
                <c:ptCount val="14"/>
                <c:pt idx="3">
                  <c:v>7</c:v>
                </c:pt>
                <c:pt idx="4">
                  <c:v>2</c:v>
                </c:pt>
                <c:pt idx="5">
                  <c:v>5</c:v>
                </c:pt>
                <c:pt idx="6">
                  <c:v>3</c:v>
                </c:pt>
                <c:pt idx="7">
                  <c:v>2</c:v>
                </c:pt>
                <c:pt idx="8">
                  <c:v>1</c:v>
                </c:pt>
                <c:pt idx="10">
                  <c:v>1</c:v>
                </c:pt>
              </c:numCache>
            </c:numRef>
          </c:yVal>
          <c:smooth val="0"/>
          <c:extLst>
            <c:ext xmlns:c16="http://schemas.microsoft.com/office/drawing/2014/chart" uri="{C3380CC4-5D6E-409C-BE32-E72D297353CC}">
              <c16:uniqueId val="{00000007-1BA7-4895-AB7B-4BD907F15C70}"/>
            </c:ext>
          </c:extLst>
        </c:ser>
        <c:ser>
          <c:idx val="8"/>
          <c:order val="8"/>
          <c:tx>
            <c:strRef>
              <c:f>'Season 2'!$B$115</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2'!$C$115:$P$115</c:f>
              <c:numCache>
                <c:formatCode>General</c:formatCode>
                <c:ptCount val="14"/>
                <c:pt idx="3">
                  <c:v>4</c:v>
                </c:pt>
                <c:pt idx="4">
                  <c:v>11</c:v>
                </c:pt>
                <c:pt idx="5">
                  <c:v>11</c:v>
                </c:pt>
                <c:pt idx="6">
                  <c:v>13</c:v>
                </c:pt>
                <c:pt idx="7">
                  <c:v>12</c:v>
                </c:pt>
                <c:pt idx="8">
                  <c:v>11</c:v>
                </c:pt>
                <c:pt idx="10">
                  <c:v>12</c:v>
                </c:pt>
              </c:numCache>
            </c:numRef>
          </c:yVal>
          <c:smooth val="0"/>
          <c:extLst>
            <c:ext xmlns:c16="http://schemas.microsoft.com/office/drawing/2014/chart" uri="{C3380CC4-5D6E-409C-BE32-E72D297353CC}">
              <c16:uniqueId val="{00000008-1BA7-4895-AB7B-4BD907F15C70}"/>
            </c:ext>
          </c:extLst>
        </c:ser>
        <c:ser>
          <c:idx val="9"/>
          <c:order val="9"/>
          <c:tx>
            <c:strRef>
              <c:f>'Season 2'!$B$116</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2'!$C$116:$P$116</c:f>
              <c:numCache>
                <c:formatCode>General</c:formatCode>
                <c:ptCount val="14"/>
                <c:pt idx="3">
                  <c:v>13</c:v>
                </c:pt>
                <c:pt idx="4">
                  <c:v>9</c:v>
                </c:pt>
                <c:pt idx="5">
                  <c:v>6</c:v>
                </c:pt>
                <c:pt idx="6">
                  <c:v>10</c:v>
                </c:pt>
                <c:pt idx="7">
                  <c:v>7</c:v>
                </c:pt>
                <c:pt idx="8">
                  <c:v>10</c:v>
                </c:pt>
                <c:pt idx="10">
                  <c:v>9</c:v>
                </c:pt>
              </c:numCache>
            </c:numRef>
          </c:yVal>
          <c:smooth val="0"/>
          <c:extLst>
            <c:ext xmlns:c16="http://schemas.microsoft.com/office/drawing/2014/chart" uri="{C3380CC4-5D6E-409C-BE32-E72D297353CC}">
              <c16:uniqueId val="{00000009-1BA7-4895-AB7B-4BD907F15C70}"/>
            </c:ext>
          </c:extLst>
        </c:ser>
        <c:ser>
          <c:idx val="10"/>
          <c:order val="10"/>
          <c:tx>
            <c:strRef>
              <c:f>'Season 2'!$B$117</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2'!$C$117:$P$117</c:f>
              <c:numCache>
                <c:formatCode>General</c:formatCode>
                <c:ptCount val="14"/>
                <c:pt idx="3">
                  <c:v>17</c:v>
                </c:pt>
                <c:pt idx="4">
                  <c:v>17</c:v>
                </c:pt>
                <c:pt idx="5">
                  <c:v>13</c:v>
                </c:pt>
                <c:pt idx="6">
                  <c:v>14</c:v>
                </c:pt>
                <c:pt idx="7">
                  <c:v>14</c:v>
                </c:pt>
                <c:pt idx="8">
                  <c:v>14</c:v>
                </c:pt>
                <c:pt idx="10">
                  <c:v>15</c:v>
                </c:pt>
              </c:numCache>
            </c:numRef>
          </c:yVal>
          <c:smooth val="0"/>
          <c:extLst>
            <c:ext xmlns:c16="http://schemas.microsoft.com/office/drawing/2014/chart" uri="{C3380CC4-5D6E-409C-BE32-E72D297353CC}">
              <c16:uniqueId val="{0000000A-1BA7-4895-AB7B-4BD907F15C70}"/>
            </c:ext>
          </c:extLst>
        </c:ser>
        <c:ser>
          <c:idx val="11"/>
          <c:order val="11"/>
          <c:tx>
            <c:strRef>
              <c:f>'Season 2'!$B$118</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2'!$C$118:$P$118</c:f>
              <c:numCache>
                <c:formatCode>General</c:formatCode>
                <c:ptCount val="14"/>
                <c:pt idx="3">
                  <c:v>11</c:v>
                </c:pt>
                <c:pt idx="4">
                  <c:v>15</c:v>
                </c:pt>
                <c:pt idx="5">
                  <c:v>16</c:v>
                </c:pt>
                <c:pt idx="6">
                  <c:v>15</c:v>
                </c:pt>
                <c:pt idx="7">
                  <c:v>16</c:v>
                </c:pt>
                <c:pt idx="8">
                  <c:v>17</c:v>
                </c:pt>
                <c:pt idx="10">
                  <c:v>18</c:v>
                </c:pt>
              </c:numCache>
            </c:numRef>
          </c:yVal>
          <c:smooth val="0"/>
          <c:extLst>
            <c:ext xmlns:c16="http://schemas.microsoft.com/office/drawing/2014/chart" uri="{C3380CC4-5D6E-409C-BE32-E72D297353CC}">
              <c16:uniqueId val="{0000000B-1BA7-4895-AB7B-4BD907F15C70}"/>
            </c:ext>
          </c:extLst>
        </c:ser>
        <c:ser>
          <c:idx val="12"/>
          <c:order val="12"/>
          <c:tx>
            <c:strRef>
              <c:f>'Season 2'!$B$119</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2-5EEA-4A3D-8DF6-C2A0754B5D04}"/>
              </c:ext>
            </c:extLst>
          </c:dPt>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2'!$C$119:$P$119</c:f>
              <c:numCache>
                <c:formatCode>General</c:formatCode>
                <c:ptCount val="14"/>
                <c:pt idx="3">
                  <c:v>1</c:v>
                </c:pt>
                <c:pt idx="4">
                  <c:v>12</c:v>
                </c:pt>
                <c:pt idx="5">
                  <c:v>19</c:v>
                </c:pt>
                <c:pt idx="6">
                  <c:v>17</c:v>
                </c:pt>
                <c:pt idx="7">
                  <c:v>20</c:v>
                </c:pt>
                <c:pt idx="8">
                  <c:v>18</c:v>
                </c:pt>
                <c:pt idx="10">
                  <c:v>19</c:v>
                </c:pt>
              </c:numCache>
            </c:numRef>
          </c:yVal>
          <c:smooth val="0"/>
          <c:extLst>
            <c:ext xmlns:c16="http://schemas.microsoft.com/office/drawing/2014/chart" uri="{C3380CC4-5D6E-409C-BE32-E72D297353CC}">
              <c16:uniqueId val="{0000000C-1BA7-4895-AB7B-4BD907F15C70}"/>
            </c:ext>
          </c:extLst>
        </c:ser>
        <c:ser>
          <c:idx val="13"/>
          <c:order val="13"/>
          <c:tx>
            <c:strRef>
              <c:f>'Season 2'!$B$120</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2'!$C$120:$P$120</c:f>
              <c:numCache>
                <c:formatCode>General</c:formatCode>
                <c:ptCount val="14"/>
                <c:pt idx="3">
                  <c:v>14</c:v>
                </c:pt>
                <c:pt idx="4">
                  <c:v>3</c:v>
                </c:pt>
                <c:pt idx="5">
                  <c:v>4</c:v>
                </c:pt>
                <c:pt idx="6">
                  <c:v>8</c:v>
                </c:pt>
                <c:pt idx="7">
                  <c:v>9</c:v>
                </c:pt>
                <c:pt idx="8">
                  <c:v>7</c:v>
                </c:pt>
                <c:pt idx="10">
                  <c:v>8</c:v>
                </c:pt>
              </c:numCache>
            </c:numRef>
          </c:yVal>
          <c:smooth val="0"/>
          <c:extLst>
            <c:ext xmlns:c16="http://schemas.microsoft.com/office/drawing/2014/chart" uri="{C3380CC4-5D6E-409C-BE32-E72D297353CC}">
              <c16:uniqueId val="{0000000D-1BA7-4895-AB7B-4BD907F15C70}"/>
            </c:ext>
          </c:extLst>
        </c:ser>
        <c:ser>
          <c:idx val="14"/>
          <c:order val="14"/>
          <c:tx>
            <c:strRef>
              <c:f>'Season 2'!$B$121</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2'!$C$121:$P$121</c:f>
              <c:numCache>
                <c:formatCode>General</c:formatCode>
                <c:ptCount val="14"/>
                <c:pt idx="3">
                  <c:v>5</c:v>
                </c:pt>
                <c:pt idx="4">
                  <c:v>10</c:v>
                </c:pt>
                <c:pt idx="5">
                  <c:v>7</c:v>
                </c:pt>
                <c:pt idx="6">
                  <c:v>6</c:v>
                </c:pt>
                <c:pt idx="7">
                  <c:v>5</c:v>
                </c:pt>
                <c:pt idx="8">
                  <c:v>5</c:v>
                </c:pt>
                <c:pt idx="10">
                  <c:v>2</c:v>
                </c:pt>
              </c:numCache>
            </c:numRef>
          </c:yVal>
          <c:smooth val="0"/>
          <c:extLst>
            <c:ext xmlns:c16="http://schemas.microsoft.com/office/drawing/2014/chart" uri="{C3380CC4-5D6E-409C-BE32-E72D297353CC}">
              <c16:uniqueId val="{0000000E-1BA7-4895-AB7B-4BD907F15C70}"/>
            </c:ext>
          </c:extLst>
        </c:ser>
        <c:ser>
          <c:idx val="15"/>
          <c:order val="15"/>
          <c:tx>
            <c:strRef>
              <c:f>'Season 2'!$B$122</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2'!$C$122:$P$122</c:f>
              <c:numCache>
                <c:formatCode>General</c:formatCode>
                <c:ptCount val="14"/>
                <c:pt idx="3">
                  <c:v>8</c:v>
                </c:pt>
                <c:pt idx="4">
                  <c:v>4</c:v>
                </c:pt>
                <c:pt idx="5">
                  <c:v>8</c:v>
                </c:pt>
                <c:pt idx="6">
                  <c:v>7</c:v>
                </c:pt>
                <c:pt idx="7">
                  <c:v>8</c:v>
                </c:pt>
                <c:pt idx="8">
                  <c:v>8</c:v>
                </c:pt>
                <c:pt idx="10">
                  <c:v>7</c:v>
                </c:pt>
              </c:numCache>
            </c:numRef>
          </c:yVal>
          <c:smooth val="0"/>
          <c:extLst>
            <c:ext xmlns:c16="http://schemas.microsoft.com/office/drawing/2014/chart" uri="{C3380CC4-5D6E-409C-BE32-E72D297353CC}">
              <c16:uniqueId val="{0000000F-1BA7-4895-AB7B-4BD907F15C70}"/>
            </c:ext>
          </c:extLst>
        </c:ser>
        <c:ser>
          <c:idx val="16"/>
          <c:order val="16"/>
          <c:tx>
            <c:strRef>
              <c:f>'Season 2'!$B$123</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2'!$C$123:$P$123</c:f>
              <c:numCache>
                <c:formatCode>General</c:formatCode>
                <c:ptCount val="14"/>
                <c:pt idx="3">
                  <c:v>12</c:v>
                </c:pt>
                <c:pt idx="4">
                  <c:v>13</c:v>
                </c:pt>
                <c:pt idx="5">
                  <c:v>15</c:v>
                </c:pt>
                <c:pt idx="6">
                  <c:v>20</c:v>
                </c:pt>
                <c:pt idx="7">
                  <c:v>22</c:v>
                </c:pt>
                <c:pt idx="8">
                  <c:v>21</c:v>
                </c:pt>
                <c:pt idx="10">
                  <c:v>22</c:v>
                </c:pt>
              </c:numCache>
            </c:numRef>
          </c:yVal>
          <c:smooth val="0"/>
          <c:extLst>
            <c:ext xmlns:c16="http://schemas.microsoft.com/office/drawing/2014/chart" uri="{C3380CC4-5D6E-409C-BE32-E72D297353CC}">
              <c16:uniqueId val="{00000010-1BA7-4895-AB7B-4BD907F15C70}"/>
            </c:ext>
          </c:extLst>
        </c:ser>
        <c:ser>
          <c:idx val="17"/>
          <c:order val="17"/>
          <c:tx>
            <c:strRef>
              <c:f>'Season 2'!$B$124</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2'!$C$124:$P$124</c:f>
              <c:numCache>
                <c:formatCode>General</c:formatCode>
                <c:ptCount val="14"/>
                <c:pt idx="3">
                  <c:v>10</c:v>
                </c:pt>
                <c:pt idx="4">
                  <c:v>7</c:v>
                </c:pt>
                <c:pt idx="5">
                  <c:v>9</c:v>
                </c:pt>
                <c:pt idx="6">
                  <c:v>5</c:v>
                </c:pt>
                <c:pt idx="7">
                  <c:v>4</c:v>
                </c:pt>
                <c:pt idx="8">
                  <c:v>6</c:v>
                </c:pt>
                <c:pt idx="10">
                  <c:v>10</c:v>
                </c:pt>
              </c:numCache>
            </c:numRef>
          </c:yVal>
          <c:smooth val="0"/>
          <c:extLst>
            <c:ext xmlns:c16="http://schemas.microsoft.com/office/drawing/2014/chart" uri="{C3380CC4-5D6E-409C-BE32-E72D297353CC}">
              <c16:uniqueId val="{00000011-1BA7-4895-AB7B-4BD907F15C70}"/>
            </c:ext>
          </c:extLst>
        </c:ser>
        <c:ser>
          <c:idx val="18"/>
          <c:order val="18"/>
          <c:tx>
            <c:strRef>
              <c:f>'Season 2'!$B$125</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2'!$C$125:$P$125</c:f>
              <c:numCache>
                <c:formatCode>General</c:formatCode>
                <c:ptCount val="14"/>
                <c:pt idx="3">
                  <c:v>6</c:v>
                </c:pt>
                <c:pt idx="4">
                  <c:v>5</c:v>
                </c:pt>
                <c:pt idx="5">
                  <c:v>10</c:v>
                </c:pt>
                <c:pt idx="6">
                  <c:v>9</c:v>
                </c:pt>
                <c:pt idx="7">
                  <c:v>10</c:v>
                </c:pt>
                <c:pt idx="8">
                  <c:v>9</c:v>
                </c:pt>
                <c:pt idx="10">
                  <c:v>6</c:v>
                </c:pt>
              </c:numCache>
            </c:numRef>
          </c:yVal>
          <c:smooth val="0"/>
          <c:extLst>
            <c:ext xmlns:c16="http://schemas.microsoft.com/office/drawing/2014/chart" uri="{C3380CC4-5D6E-409C-BE32-E72D297353CC}">
              <c16:uniqueId val="{00000012-1BA7-4895-AB7B-4BD907F15C70}"/>
            </c:ext>
          </c:extLst>
        </c:ser>
        <c:ser>
          <c:idx val="19"/>
          <c:order val="19"/>
          <c:tx>
            <c:strRef>
              <c:f>'Season 2'!$B$126</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2'!$C$126:$P$126</c:f>
              <c:numCache>
                <c:formatCode>General</c:formatCode>
                <c:ptCount val="14"/>
                <c:pt idx="3">
                  <c:v>22</c:v>
                </c:pt>
                <c:pt idx="4">
                  <c:v>22</c:v>
                </c:pt>
                <c:pt idx="5">
                  <c:v>22</c:v>
                </c:pt>
                <c:pt idx="6">
                  <c:v>19</c:v>
                </c:pt>
                <c:pt idx="7">
                  <c:v>17</c:v>
                </c:pt>
                <c:pt idx="8">
                  <c:v>19</c:v>
                </c:pt>
                <c:pt idx="10">
                  <c:v>17</c:v>
                </c:pt>
              </c:numCache>
            </c:numRef>
          </c:yVal>
          <c:smooth val="0"/>
          <c:extLst>
            <c:ext xmlns:c16="http://schemas.microsoft.com/office/drawing/2014/chart" uri="{C3380CC4-5D6E-409C-BE32-E72D297353CC}">
              <c16:uniqueId val="{00000013-1BA7-4895-AB7B-4BD907F15C70}"/>
            </c:ext>
          </c:extLst>
        </c:ser>
        <c:ser>
          <c:idx val="20"/>
          <c:order val="20"/>
          <c:tx>
            <c:strRef>
              <c:f>'Season 2'!$B$127</c:f>
              <c:strCache>
                <c:ptCount val="1"/>
                <c:pt idx="0">
                  <c:v>Rotherham United</c:v>
                </c:pt>
              </c:strCache>
            </c:strRef>
          </c:tx>
          <c:spPr>
            <a:ln w="38100" cap="rnd">
              <a:solidFill>
                <a:srgbClr val="CC0000"/>
              </a:solidFill>
              <a:round/>
            </a:ln>
            <a:effectLst/>
          </c:spPr>
          <c:marker>
            <c:symbol val="picture"/>
            <c:spPr>
              <a:blipFill>
                <a:blip xmlns:r="http://schemas.openxmlformats.org/officeDocument/2006/relationships" r:embed="rId21"/>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2'!$C$127:$P$127</c:f>
              <c:numCache>
                <c:formatCode>General</c:formatCode>
                <c:ptCount val="14"/>
                <c:pt idx="3">
                  <c:v>15</c:v>
                </c:pt>
                <c:pt idx="4">
                  <c:v>14</c:v>
                </c:pt>
                <c:pt idx="5">
                  <c:v>18</c:v>
                </c:pt>
                <c:pt idx="6">
                  <c:v>11</c:v>
                </c:pt>
                <c:pt idx="7">
                  <c:v>15</c:v>
                </c:pt>
                <c:pt idx="8">
                  <c:v>15</c:v>
                </c:pt>
                <c:pt idx="10">
                  <c:v>16</c:v>
                </c:pt>
              </c:numCache>
            </c:numRef>
          </c:yVal>
          <c:smooth val="0"/>
          <c:extLst>
            <c:ext xmlns:c16="http://schemas.microsoft.com/office/drawing/2014/chart" uri="{C3380CC4-5D6E-409C-BE32-E72D297353CC}">
              <c16:uniqueId val="{00000014-1BA7-4895-AB7B-4BD907F15C70}"/>
            </c:ext>
          </c:extLst>
        </c:ser>
        <c:ser>
          <c:idx val="21"/>
          <c:order val="21"/>
          <c:tx>
            <c:strRef>
              <c:f>'Season 2'!$B$128</c:f>
              <c:strCache>
                <c:ptCount val="1"/>
                <c:pt idx="0">
                  <c:v>Shrewsbury</c:v>
                </c:pt>
              </c:strCache>
            </c:strRef>
          </c:tx>
          <c:spPr>
            <a:ln w="38100" cap="rnd">
              <a:solidFill>
                <a:srgbClr val="0070C0"/>
              </a:solidFill>
              <a:round/>
            </a:ln>
            <a:effectLst/>
          </c:spPr>
          <c:marker>
            <c:symbol val="picture"/>
            <c:spPr>
              <a:blipFill>
                <a:blip xmlns:r="http://schemas.openxmlformats.org/officeDocument/2006/relationships" r:embed="rId22"/>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2'!$C$128:$P$128</c:f>
              <c:numCache>
                <c:formatCode>General</c:formatCode>
                <c:ptCount val="14"/>
                <c:pt idx="3">
                  <c:v>24</c:v>
                </c:pt>
                <c:pt idx="4">
                  <c:v>24</c:v>
                </c:pt>
                <c:pt idx="5">
                  <c:v>24</c:v>
                </c:pt>
                <c:pt idx="6">
                  <c:v>24</c:v>
                </c:pt>
                <c:pt idx="7">
                  <c:v>24</c:v>
                </c:pt>
                <c:pt idx="8">
                  <c:v>24</c:v>
                </c:pt>
                <c:pt idx="10">
                  <c:v>24</c:v>
                </c:pt>
              </c:numCache>
            </c:numRef>
          </c:yVal>
          <c:smooth val="0"/>
          <c:extLst>
            <c:ext xmlns:c16="http://schemas.microsoft.com/office/drawing/2014/chart" uri="{C3380CC4-5D6E-409C-BE32-E72D297353CC}">
              <c16:uniqueId val="{00000015-1BA7-4895-AB7B-4BD907F15C70}"/>
            </c:ext>
          </c:extLst>
        </c:ser>
        <c:ser>
          <c:idx val="22"/>
          <c:order val="22"/>
          <c:tx>
            <c:strRef>
              <c:f>'Season 2'!$B$129</c:f>
              <c:strCache>
                <c:ptCount val="1"/>
                <c:pt idx="0">
                  <c:v>Southend United</c:v>
                </c:pt>
              </c:strCache>
            </c:strRef>
          </c:tx>
          <c:spPr>
            <a:ln w="38100" cap="rnd">
              <a:solidFill>
                <a:schemeClr val="tx2">
                  <a:lumMod val="40000"/>
                  <a:lumOff val="60000"/>
                </a:schemeClr>
              </a:solidFill>
              <a:round/>
            </a:ln>
            <a:effectLst/>
          </c:spPr>
          <c:marker>
            <c:symbol val="picture"/>
            <c:spPr>
              <a:blipFill>
                <a:blip xmlns:r="http://schemas.openxmlformats.org/officeDocument/2006/relationships" r:embed="rId23"/>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2'!$C$129:$P$129</c:f>
              <c:numCache>
                <c:formatCode>General</c:formatCode>
                <c:ptCount val="14"/>
                <c:pt idx="3">
                  <c:v>21</c:v>
                </c:pt>
                <c:pt idx="4">
                  <c:v>23</c:v>
                </c:pt>
                <c:pt idx="5">
                  <c:v>23</c:v>
                </c:pt>
                <c:pt idx="6">
                  <c:v>23</c:v>
                </c:pt>
                <c:pt idx="7">
                  <c:v>23</c:v>
                </c:pt>
                <c:pt idx="8">
                  <c:v>16</c:v>
                </c:pt>
                <c:pt idx="10">
                  <c:v>13</c:v>
                </c:pt>
              </c:numCache>
            </c:numRef>
          </c:yVal>
          <c:smooth val="0"/>
          <c:extLst>
            <c:ext xmlns:c16="http://schemas.microsoft.com/office/drawing/2014/chart" uri="{C3380CC4-5D6E-409C-BE32-E72D297353CC}">
              <c16:uniqueId val="{00000016-1BA7-4895-AB7B-4BD907F15C70}"/>
            </c:ext>
          </c:extLst>
        </c:ser>
        <c:ser>
          <c:idx val="23"/>
          <c:order val="23"/>
          <c:tx>
            <c:strRef>
              <c:f>'Season 2'!$B$130</c:f>
              <c:strCache>
                <c:ptCount val="1"/>
                <c:pt idx="0">
                  <c:v>Wycombe Wanderers</c:v>
                </c:pt>
              </c:strCache>
            </c:strRef>
          </c:tx>
          <c:spPr>
            <a:ln w="38100" cap="rnd">
              <a:solidFill>
                <a:srgbClr val="00B0F0"/>
              </a:solidFill>
              <a:round/>
            </a:ln>
            <a:effectLst/>
          </c:spPr>
          <c:marker>
            <c:symbol val="picture"/>
            <c:spPr>
              <a:blipFill>
                <a:blip xmlns:r="http://schemas.openxmlformats.org/officeDocument/2006/relationships" r:embed="rId24"/>
                <a:stretch>
                  <a:fillRect/>
                </a:stretch>
              </a:blipFill>
              <a:ln w="9525">
                <a:noFill/>
              </a:ln>
              <a:effectLst/>
            </c:spPr>
          </c:marker>
          <c:xVal>
            <c:numRef>
              <c:f>'Season 2'!$C$106:$P$106</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2'!$C$130:$P$130</c:f>
              <c:numCache>
                <c:formatCode>General</c:formatCode>
                <c:ptCount val="14"/>
                <c:pt idx="3">
                  <c:v>16</c:v>
                </c:pt>
                <c:pt idx="4">
                  <c:v>18</c:v>
                </c:pt>
                <c:pt idx="5">
                  <c:v>20</c:v>
                </c:pt>
                <c:pt idx="6">
                  <c:v>18</c:v>
                </c:pt>
                <c:pt idx="7">
                  <c:v>13</c:v>
                </c:pt>
                <c:pt idx="8">
                  <c:v>13</c:v>
                </c:pt>
                <c:pt idx="10">
                  <c:v>14</c:v>
                </c:pt>
              </c:numCache>
            </c:numRef>
          </c:yVal>
          <c:smooth val="0"/>
          <c:extLst>
            <c:ext xmlns:c16="http://schemas.microsoft.com/office/drawing/2014/chart" uri="{C3380CC4-5D6E-409C-BE32-E72D297353CC}">
              <c16:uniqueId val="{00000017-1BA7-4895-AB7B-4BD907F15C70}"/>
            </c:ext>
          </c:extLst>
        </c:ser>
        <c:dLbls>
          <c:showLegendKey val="0"/>
          <c:showVal val="0"/>
          <c:showCatName val="0"/>
          <c:showSerName val="0"/>
          <c:showPercent val="0"/>
          <c:showBubbleSize val="0"/>
        </c:dLbls>
        <c:axId val="529695008"/>
        <c:axId val="692060928"/>
      </c:scatterChart>
      <c:valAx>
        <c:axId val="529695008"/>
        <c:scaling>
          <c:orientation val="minMax"/>
          <c:max val="46"/>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4"/>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3'!$B$104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4D12-477C-BCD0-61EAC7E2A858}"/>
              </c:ext>
            </c:extLst>
          </c:dPt>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3'!$C$104:$P$104</c:f>
              <c:numCache>
                <c:formatCode>General</c:formatCode>
                <c:ptCount val="14"/>
              </c:numCache>
            </c:numRef>
          </c:yVal>
          <c:smooth val="0"/>
          <c:extLst>
            <c:ext xmlns:c16="http://schemas.microsoft.com/office/drawing/2014/chart" uri="{C3380CC4-5D6E-409C-BE32-E72D297353CC}">
              <c16:uniqueId val="{00000001-4D12-477C-BCD0-61EAC7E2A858}"/>
            </c:ext>
          </c:extLst>
        </c:ser>
        <c:ser>
          <c:idx val="1"/>
          <c:order val="1"/>
          <c:tx>
            <c:strRef>
              <c:f>'Season 3'!$B$105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3'!$C$105:$P$105</c:f>
              <c:numCache>
                <c:formatCode>General</c:formatCode>
                <c:ptCount val="14"/>
              </c:numCache>
            </c:numRef>
          </c:yVal>
          <c:smooth val="0"/>
          <c:extLst>
            <c:ext xmlns:c16="http://schemas.microsoft.com/office/drawing/2014/chart" uri="{C3380CC4-5D6E-409C-BE32-E72D297353CC}">
              <c16:uniqueId val="{00000002-4D12-477C-BCD0-61EAC7E2A858}"/>
            </c:ext>
          </c:extLst>
        </c:ser>
        <c:ser>
          <c:idx val="2"/>
          <c:order val="2"/>
          <c:tx>
            <c:strRef>
              <c:f>'Season 3'!$B$106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3'!$C$106:$P$106</c:f>
              <c:numCache>
                <c:formatCode>General</c:formatCode>
                <c:ptCount val="14"/>
              </c:numCache>
            </c:numRef>
          </c:yVal>
          <c:smooth val="0"/>
          <c:extLst>
            <c:ext xmlns:c16="http://schemas.microsoft.com/office/drawing/2014/chart" uri="{C3380CC4-5D6E-409C-BE32-E72D297353CC}">
              <c16:uniqueId val="{00000003-4D12-477C-BCD0-61EAC7E2A858}"/>
            </c:ext>
          </c:extLst>
        </c:ser>
        <c:ser>
          <c:idx val="3"/>
          <c:order val="3"/>
          <c:tx>
            <c:strRef>
              <c:f>'Season 3'!$B$107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3'!$C$107:$P$107</c:f>
              <c:numCache>
                <c:formatCode>General</c:formatCode>
                <c:ptCount val="14"/>
              </c:numCache>
            </c:numRef>
          </c:yVal>
          <c:smooth val="0"/>
          <c:extLst>
            <c:ext xmlns:c16="http://schemas.microsoft.com/office/drawing/2014/chart" uri="{C3380CC4-5D6E-409C-BE32-E72D297353CC}">
              <c16:uniqueId val="{00000004-4D12-477C-BCD0-61EAC7E2A858}"/>
            </c:ext>
          </c:extLst>
        </c:ser>
        <c:ser>
          <c:idx val="4"/>
          <c:order val="4"/>
          <c:tx>
            <c:strRef>
              <c:f>'Season 3'!$B$108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4D12-477C-BCD0-61EAC7E2A858}"/>
              </c:ext>
            </c:extLst>
          </c:dPt>
          <c:dPt>
            <c:idx val="4"/>
            <c:bubble3D val="0"/>
            <c:extLst>
              <c:ext xmlns:c16="http://schemas.microsoft.com/office/drawing/2014/chart" uri="{C3380CC4-5D6E-409C-BE32-E72D297353CC}">
                <c16:uniqueId val="{00000006-4D12-477C-BCD0-61EAC7E2A858}"/>
              </c:ext>
            </c:extLst>
          </c:dPt>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3'!$C$108:$P$108</c:f>
              <c:numCache>
                <c:formatCode>General</c:formatCode>
                <c:ptCount val="14"/>
              </c:numCache>
            </c:numRef>
          </c:yVal>
          <c:smooth val="0"/>
          <c:extLst>
            <c:ext xmlns:c16="http://schemas.microsoft.com/office/drawing/2014/chart" uri="{C3380CC4-5D6E-409C-BE32-E72D297353CC}">
              <c16:uniqueId val="{00000007-4D12-477C-BCD0-61EAC7E2A858}"/>
            </c:ext>
          </c:extLst>
        </c:ser>
        <c:ser>
          <c:idx val="5"/>
          <c:order val="5"/>
          <c:tx>
            <c:strRef>
              <c:f>'Season 3'!$B$109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3'!$C$109:$P$109</c:f>
              <c:numCache>
                <c:formatCode>General</c:formatCode>
                <c:ptCount val="14"/>
              </c:numCache>
            </c:numRef>
          </c:yVal>
          <c:smooth val="0"/>
          <c:extLst>
            <c:ext xmlns:c16="http://schemas.microsoft.com/office/drawing/2014/chart" uri="{C3380CC4-5D6E-409C-BE32-E72D297353CC}">
              <c16:uniqueId val="{00000008-4D12-477C-BCD0-61EAC7E2A858}"/>
            </c:ext>
          </c:extLst>
        </c:ser>
        <c:ser>
          <c:idx val="6"/>
          <c:order val="6"/>
          <c:tx>
            <c:strRef>
              <c:f>'Season 3'!$B$110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3'!$C$110:$P$110</c:f>
              <c:numCache>
                <c:formatCode>General</c:formatCode>
                <c:ptCount val="14"/>
              </c:numCache>
            </c:numRef>
          </c:yVal>
          <c:smooth val="0"/>
          <c:extLst>
            <c:ext xmlns:c16="http://schemas.microsoft.com/office/drawing/2014/chart" uri="{C3380CC4-5D6E-409C-BE32-E72D297353CC}">
              <c16:uniqueId val="{00000009-4D12-477C-BCD0-61EAC7E2A858}"/>
            </c:ext>
          </c:extLst>
        </c:ser>
        <c:ser>
          <c:idx val="7"/>
          <c:order val="7"/>
          <c:tx>
            <c:strRef>
              <c:f>'Season 3'!$B$111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3'!$C$111:$P$111</c:f>
              <c:numCache>
                <c:formatCode>General</c:formatCode>
                <c:ptCount val="14"/>
              </c:numCache>
            </c:numRef>
          </c:yVal>
          <c:smooth val="0"/>
          <c:extLst>
            <c:ext xmlns:c16="http://schemas.microsoft.com/office/drawing/2014/chart" uri="{C3380CC4-5D6E-409C-BE32-E72D297353CC}">
              <c16:uniqueId val="{0000000A-4D12-477C-BCD0-61EAC7E2A858}"/>
            </c:ext>
          </c:extLst>
        </c:ser>
        <c:ser>
          <c:idx val="8"/>
          <c:order val="8"/>
          <c:tx>
            <c:strRef>
              <c:f>'Season 3'!$B$112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3'!$C$112:$P$112</c:f>
              <c:numCache>
                <c:formatCode>General</c:formatCode>
                <c:ptCount val="14"/>
              </c:numCache>
            </c:numRef>
          </c:yVal>
          <c:smooth val="0"/>
          <c:extLst>
            <c:ext xmlns:c16="http://schemas.microsoft.com/office/drawing/2014/chart" uri="{C3380CC4-5D6E-409C-BE32-E72D297353CC}">
              <c16:uniqueId val="{0000000B-4D12-477C-BCD0-61EAC7E2A858}"/>
            </c:ext>
          </c:extLst>
        </c:ser>
        <c:ser>
          <c:idx val="9"/>
          <c:order val="9"/>
          <c:tx>
            <c:strRef>
              <c:f>'Season 3'!$B$113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3'!$C$113:$P$113</c:f>
              <c:numCache>
                <c:formatCode>General</c:formatCode>
                <c:ptCount val="14"/>
              </c:numCache>
            </c:numRef>
          </c:yVal>
          <c:smooth val="0"/>
          <c:extLst>
            <c:ext xmlns:c16="http://schemas.microsoft.com/office/drawing/2014/chart" uri="{C3380CC4-5D6E-409C-BE32-E72D297353CC}">
              <c16:uniqueId val="{0000000C-4D12-477C-BCD0-61EAC7E2A858}"/>
            </c:ext>
          </c:extLst>
        </c:ser>
        <c:ser>
          <c:idx val="10"/>
          <c:order val="10"/>
          <c:tx>
            <c:strRef>
              <c:f>'Season 3'!$B$114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3'!$C$114:$P$114</c:f>
              <c:numCache>
                <c:formatCode>General</c:formatCode>
                <c:ptCount val="14"/>
              </c:numCache>
            </c:numRef>
          </c:yVal>
          <c:smooth val="0"/>
          <c:extLst>
            <c:ext xmlns:c16="http://schemas.microsoft.com/office/drawing/2014/chart" uri="{C3380CC4-5D6E-409C-BE32-E72D297353CC}">
              <c16:uniqueId val="{0000000D-4D12-477C-BCD0-61EAC7E2A858}"/>
            </c:ext>
          </c:extLst>
        </c:ser>
        <c:ser>
          <c:idx val="11"/>
          <c:order val="11"/>
          <c:tx>
            <c:strRef>
              <c:f>'Season 3'!$B$115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3'!$C$115:$P$115</c:f>
              <c:numCache>
                <c:formatCode>General</c:formatCode>
                <c:ptCount val="14"/>
              </c:numCache>
            </c:numRef>
          </c:yVal>
          <c:smooth val="0"/>
          <c:extLst>
            <c:ext xmlns:c16="http://schemas.microsoft.com/office/drawing/2014/chart" uri="{C3380CC4-5D6E-409C-BE32-E72D297353CC}">
              <c16:uniqueId val="{0000000E-4D12-477C-BCD0-61EAC7E2A858}"/>
            </c:ext>
          </c:extLst>
        </c:ser>
        <c:ser>
          <c:idx val="12"/>
          <c:order val="12"/>
          <c:tx>
            <c:strRef>
              <c:f>'Season 3'!$B$116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4D12-477C-BCD0-61EAC7E2A858}"/>
              </c:ext>
            </c:extLst>
          </c:dPt>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3'!$C$116:$P$116</c:f>
              <c:numCache>
                <c:formatCode>General</c:formatCode>
                <c:ptCount val="14"/>
              </c:numCache>
            </c:numRef>
          </c:yVal>
          <c:smooth val="0"/>
          <c:extLst>
            <c:ext xmlns:c16="http://schemas.microsoft.com/office/drawing/2014/chart" uri="{C3380CC4-5D6E-409C-BE32-E72D297353CC}">
              <c16:uniqueId val="{00000010-4D12-477C-BCD0-61EAC7E2A858}"/>
            </c:ext>
          </c:extLst>
        </c:ser>
        <c:ser>
          <c:idx val="13"/>
          <c:order val="13"/>
          <c:tx>
            <c:strRef>
              <c:f>'Season 3'!$B$117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3'!$C$117:$P$117</c:f>
              <c:numCache>
                <c:formatCode>General</c:formatCode>
                <c:ptCount val="14"/>
              </c:numCache>
            </c:numRef>
          </c:yVal>
          <c:smooth val="0"/>
          <c:extLst>
            <c:ext xmlns:c16="http://schemas.microsoft.com/office/drawing/2014/chart" uri="{C3380CC4-5D6E-409C-BE32-E72D297353CC}">
              <c16:uniqueId val="{00000011-4D12-477C-BCD0-61EAC7E2A858}"/>
            </c:ext>
          </c:extLst>
        </c:ser>
        <c:ser>
          <c:idx val="14"/>
          <c:order val="14"/>
          <c:tx>
            <c:strRef>
              <c:f>'Season 3'!$B$118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3'!$C$118:$P$118</c:f>
              <c:numCache>
                <c:formatCode>General</c:formatCode>
                <c:ptCount val="14"/>
              </c:numCache>
            </c:numRef>
          </c:yVal>
          <c:smooth val="0"/>
          <c:extLst>
            <c:ext xmlns:c16="http://schemas.microsoft.com/office/drawing/2014/chart" uri="{C3380CC4-5D6E-409C-BE32-E72D297353CC}">
              <c16:uniqueId val="{00000012-4D12-477C-BCD0-61EAC7E2A858}"/>
            </c:ext>
          </c:extLst>
        </c:ser>
        <c:ser>
          <c:idx val="15"/>
          <c:order val="15"/>
          <c:tx>
            <c:strRef>
              <c:f>'Season 3'!$B$119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3'!$C$119:$P$119</c:f>
              <c:numCache>
                <c:formatCode>General</c:formatCode>
                <c:ptCount val="14"/>
              </c:numCache>
            </c:numRef>
          </c:yVal>
          <c:smooth val="0"/>
          <c:extLst>
            <c:ext xmlns:c16="http://schemas.microsoft.com/office/drawing/2014/chart" uri="{C3380CC4-5D6E-409C-BE32-E72D297353CC}">
              <c16:uniqueId val="{00000013-4D12-477C-BCD0-61EAC7E2A858}"/>
            </c:ext>
          </c:extLst>
        </c:ser>
        <c:ser>
          <c:idx val="16"/>
          <c:order val="16"/>
          <c:tx>
            <c:strRef>
              <c:f>'Season 3'!$B$120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3'!$C$120:$P$120</c:f>
              <c:numCache>
                <c:formatCode>General</c:formatCode>
                <c:ptCount val="14"/>
              </c:numCache>
            </c:numRef>
          </c:yVal>
          <c:smooth val="0"/>
          <c:extLst>
            <c:ext xmlns:c16="http://schemas.microsoft.com/office/drawing/2014/chart" uri="{C3380CC4-5D6E-409C-BE32-E72D297353CC}">
              <c16:uniqueId val="{00000014-4D12-477C-BCD0-61EAC7E2A858}"/>
            </c:ext>
          </c:extLst>
        </c:ser>
        <c:ser>
          <c:idx val="17"/>
          <c:order val="17"/>
          <c:tx>
            <c:strRef>
              <c:f>'Season 3'!$B$121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3'!$C$121:$P$121</c:f>
              <c:numCache>
                <c:formatCode>General</c:formatCode>
                <c:ptCount val="14"/>
              </c:numCache>
            </c:numRef>
          </c:yVal>
          <c:smooth val="0"/>
          <c:extLst>
            <c:ext xmlns:c16="http://schemas.microsoft.com/office/drawing/2014/chart" uri="{C3380CC4-5D6E-409C-BE32-E72D297353CC}">
              <c16:uniqueId val="{00000015-4D12-477C-BCD0-61EAC7E2A858}"/>
            </c:ext>
          </c:extLst>
        </c:ser>
        <c:ser>
          <c:idx val="18"/>
          <c:order val="18"/>
          <c:tx>
            <c:strRef>
              <c:f>'Season 3'!$B$122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3'!$C$122:$P$122</c:f>
              <c:numCache>
                <c:formatCode>General</c:formatCode>
                <c:ptCount val="14"/>
              </c:numCache>
            </c:numRef>
          </c:yVal>
          <c:smooth val="0"/>
          <c:extLst>
            <c:ext xmlns:c16="http://schemas.microsoft.com/office/drawing/2014/chart" uri="{C3380CC4-5D6E-409C-BE32-E72D297353CC}">
              <c16:uniqueId val="{00000016-4D12-477C-BCD0-61EAC7E2A858}"/>
            </c:ext>
          </c:extLst>
        </c:ser>
        <c:ser>
          <c:idx val="19"/>
          <c:order val="19"/>
          <c:tx>
            <c:strRef>
              <c:f>'Season 3'!$B$123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3'!$C$123:$P$123</c:f>
              <c:numCache>
                <c:formatCode>General</c:formatCode>
                <c:ptCount val="14"/>
              </c:numCache>
            </c:numRef>
          </c:yVal>
          <c:smooth val="0"/>
          <c:extLst>
            <c:ext xmlns:c16="http://schemas.microsoft.com/office/drawing/2014/chart" uri="{C3380CC4-5D6E-409C-BE32-E72D297353CC}">
              <c16:uniqueId val="{00000017-4D12-477C-BCD0-61EAC7E2A858}"/>
            </c:ext>
          </c:extLst>
        </c:ser>
        <c:ser>
          <c:idx val="20"/>
          <c:order val="20"/>
          <c:tx>
            <c:strRef>
              <c:f>'Season 3'!$B$124</c:f>
              <c:strCache>
                <c:ptCount val="1"/>
                <c:pt idx="0">
                  <c:v>Rotherham United</c:v>
                </c:pt>
              </c:strCache>
            </c:strRef>
          </c:tx>
          <c:spPr>
            <a:ln w="38100" cap="rnd">
              <a:solidFill>
                <a:srgbClr val="CC0000"/>
              </a:solidFill>
              <a:round/>
            </a:ln>
            <a:effectLst/>
          </c:spPr>
          <c:marker>
            <c:symbol val="picture"/>
            <c:spPr>
              <a:blipFill>
                <a:blip xmlns:r="http://schemas.openxmlformats.org/officeDocument/2006/relationships" r:embed="rId21"/>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3'!$C$124:$P$124</c:f>
              <c:numCache>
                <c:formatCode>General</c:formatCode>
                <c:ptCount val="14"/>
              </c:numCache>
            </c:numRef>
          </c:yVal>
          <c:smooth val="0"/>
          <c:extLst>
            <c:ext xmlns:c16="http://schemas.microsoft.com/office/drawing/2014/chart" uri="{C3380CC4-5D6E-409C-BE32-E72D297353CC}">
              <c16:uniqueId val="{00000018-4D12-477C-BCD0-61EAC7E2A858}"/>
            </c:ext>
          </c:extLst>
        </c:ser>
        <c:ser>
          <c:idx val="21"/>
          <c:order val="21"/>
          <c:tx>
            <c:strRef>
              <c:f>'Season 3'!$B$125</c:f>
              <c:strCache>
                <c:ptCount val="1"/>
                <c:pt idx="0">
                  <c:v>Shrewsbury</c:v>
                </c:pt>
              </c:strCache>
            </c:strRef>
          </c:tx>
          <c:spPr>
            <a:ln w="38100" cap="rnd">
              <a:solidFill>
                <a:srgbClr val="0070C0"/>
              </a:solidFill>
              <a:round/>
            </a:ln>
            <a:effectLst/>
          </c:spPr>
          <c:marker>
            <c:symbol val="picture"/>
            <c:spPr>
              <a:blipFill>
                <a:blip xmlns:r="http://schemas.openxmlformats.org/officeDocument/2006/relationships" r:embed="rId22"/>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3'!$C$125:$P$125</c:f>
              <c:numCache>
                <c:formatCode>General</c:formatCode>
                <c:ptCount val="14"/>
              </c:numCache>
            </c:numRef>
          </c:yVal>
          <c:smooth val="0"/>
          <c:extLst>
            <c:ext xmlns:c16="http://schemas.microsoft.com/office/drawing/2014/chart" uri="{C3380CC4-5D6E-409C-BE32-E72D297353CC}">
              <c16:uniqueId val="{00000019-4D12-477C-BCD0-61EAC7E2A858}"/>
            </c:ext>
          </c:extLst>
        </c:ser>
        <c:ser>
          <c:idx val="22"/>
          <c:order val="22"/>
          <c:tx>
            <c:strRef>
              <c:f>'Season 3'!$B$126</c:f>
              <c:strCache>
                <c:ptCount val="1"/>
                <c:pt idx="0">
                  <c:v>Southend United</c:v>
                </c:pt>
              </c:strCache>
            </c:strRef>
          </c:tx>
          <c:spPr>
            <a:ln w="38100" cap="rnd">
              <a:solidFill>
                <a:schemeClr val="tx2">
                  <a:lumMod val="40000"/>
                  <a:lumOff val="60000"/>
                </a:schemeClr>
              </a:solidFill>
              <a:round/>
            </a:ln>
            <a:effectLst/>
          </c:spPr>
          <c:marker>
            <c:symbol val="picture"/>
            <c:spPr>
              <a:blipFill>
                <a:blip xmlns:r="http://schemas.openxmlformats.org/officeDocument/2006/relationships" r:embed="rId23"/>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3'!$C$126:$P$126</c:f>
              <c:numCache>
                <c:formatCode>General</c:formatCode>
                <c:ptCount val="14"/>
              </c:numCache>
            </c:numRef>
          </c:yVal>
          <c:smooth val="0"/>
          <c:extLst>
            <c:ext xmlns:c16="http://schemas.microsoft.com/office/drawing/2014/chart" uri="{C3380CC4-5D6E-409C-BE32-E72D297353CC}">
              <c16:uniqueId val="{0000001A-4D12-477C-BCD0-61EAC7E2A858}"/>
            </c:ext>
          </c:extLst>
        </c:ser>
        <c:ser>
          <c:idx val="23"/>
          <c:order val="23"/>
          <c:tx>
            <c:strRef>
              <c:f>'Season 3'!$B$127</c:f>
              <c:strCache>
                <c:ptCount val="1"/>
                <c:pt idx="0">
                  <c:v>Wycombe Wanderers</c:v>
                </c:pt>
              </c:strCache>
            </c:strRef>
          </c:tx>
          <c:spPr>
            <a:ln w="38100" cap="rnd">
              <a:solidFill>
                <a:srgbClr val="00B0F0"/>
              </a:solidFill>
              <a:round/>
            </a:ln>
            <a:effectLst/>
          </c:spPr>
          <c:marker>
            <c:symbol val="picture"/>
            <c:spPr>
              <a:blipFill>
                <a:blip xmlns:r="http://schemas.openxmlformats.org/officeDocument/2006/relationships" r:embed="rId24"/>
                <a:stretch>
                  <a:fillRect/>
                </a:stretch>
              </a:blipFill>
              <a:ln w="9525">
                <a:noFill/>
              </a:ln>
              <a:effectLst/>
            </c:spPr>
          </c:marker>
          <c:xVal>
            <c:numRef>
              <c:f>'Season 3'!$C$103:$P$103</c:f>
              <c:numCache>
                <c:formatCode>General</c:formatCode>
                <c:ptCount val="14"/>
                <c:pt idx="3">
                  <c:v>3</c:v>
                </c:pt>
                <c:pt idx="4">
                  <c:v>8</c:v>
                </c:pt>
                <c:pt idx="5">
                  <c:v>13</c:v>
                </c:pt>
                <c:pt idx="6">
                  <c:v>18</c:v>
                </c:pt>
                <c:pt idx="7">
                  <c:v>23</c:v>
                </c:pt>
                <c:pt idx="8">
                  <c:v>28</c:v>
                </c:pt>
                <c:pt idx="10">
                  <c:v>33</c:v>
                </c:pt>
                <c:pt idx="11">
                  <c:v>38</c:v>
                </c:pt>
                <c:pt idx="12">
                  <c:v>42</c:v>
                </c:pt>
                <c:pt idx="13">
                  <c:v>46</c:v>
                </c:pt>
              </c:numCache>
            </c:numRef>
          </c:xVal>
          <c:yVal>
            <c:numRef>
              <c:f>'Season 3'!$C$127:$P$127</c:f>
              <c:numCache>
                <c:formatCode>General</c:formatCode>
                <c:ptCount val="14"/>
              </c:numCache>
            </c:numRef>
          </c:yVal>
          <c:smooth val="0"/>
          <c:extLst>
            <c:ext xmlns:c16="http://schemas.microsoft.com/office/drawing/2014/chart" uri="{C3380CC4-5D6E-409C-BE32-E72D297353CC}">
              <c16:uniqueId val="{0000001B-4D12-477C-BCD0-61EAC7E2A858}"/>
            </c:ext>
          </c:extLst>
        </c:ser>
        <c:dLbls>
          <c:showLegendKey val="0"/>
          <c:showVal val="0"/>
          <c:showCatName val="0"/>
          <c:showSerName val="0"/>
          <c:showPercent val="0"/>
          <c:showBubbleSize val="0"/>
        </c:dLbls>
        <c:axId val="529695008"/>
        <c:axId val="692060928"/>
      </c:scatterChart>
      <c:valAx>
        <c:axId val="529695008"/>
        <c:scaling>
          <c:orientation val="minMax"/>
          <c:max val="46"/>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4"/>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4'!$B$104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1A72-4C0B-9BB4-6754865CF35D}"/>
              </c:ext>
            </c:extLst>
          </c:dPt>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4'!$C$104:$P$104</c:f>
              <c:numCache>
                <c:formatCode>General</c:formatCode>
                <c:ptCount val="14"/>
              </c:numCache>
            </c:numRef>
          </c:yVal>
          <c:smooth val="0"/>
          <c:extLst>
            <c:ext xmlns:c16="http://schemas.microsoft.com/office/drawing/2014/chart" uri="{C3380CC4-5D6E-409C-BE32-E72D297353CC}">
              <c16:uniqueId val="{00000001-1A72-4C0B-9BB4-6754865CF35D}"/>
            </c:ext>
          </c:extLst>
        </c:ser>
        <c:ser>
          <c:idx val="1"/>
          <c:order val="1"/>
          <c:tx>
            <c:strRef>
              <c:f>'Season 4'!$B$105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4'!$C$105:$P$105</c:f>
              <c:numCache>
                <c:formatCode>General</c:formatCode>
                <c:ptCount val="14"/>
              </c:numCache>
            </c:numRef>
          </c:yVal>
          <c:smooth val="0"/>
          <c:extLst>
            <c:ext xmlns:c16="http://schemas.microsoft.com/office/drawing/2014/chart" uri="{C3380CC4-5D6E-409C-BE32-E72D297353CC}">
              <c16:uniqueId val="{00000002-1A72-4C0B-9BB4-6754865CF35D}"/>
            </c:ext>
          </c:extLst>
        </c:ser>
        <c:ser>
          <c:idx val="2"/>
          <c:order val="2"/>
          <c:tx>
            <c:strRef>
              <c:f>'Season 4'!$B$106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4'!$C$106:$P$106</c:f>
              <c:numCache>
                <c:formatCode>General</c:formatCode>
                <c:ptCount val="14"/>
              </c:numCache>
            </c:numRef>
          </c:yVal>
          <c:smooth val="0"/>
          <c:extLst>
            <c:ext xmlns:c16="http://schemas.microsoft.com/office/drawing/2014/chart" uri="{C3380CC4-5D6E-409C-BE32-E72D297353CC}">
              <c16:uniqueId val="{00000003-1A72-4C0B-9BB4-6754865CF35D}"/>
            </c:ext>
          </c:extLst>
        </c:ser>
        <c:ser>
          <c:idx val="3"/>
          <c:order val="3"/>
          <c:tx>
            <c:strRef>
              <c:f>'Season 4'!$B$107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4'!$C$107:$P$107</c:f>
              <c:numCache>
                <c:formatCode>General</c:formatCode>
                <c:ptCount val="14"/>
              </c:numCache>
            </c:numRef>
          </c:yVal>
          <c:smooth val="0"/>
          <c:extLst>
            <c:ext xmlns:c16="http://schemas.microsoft.com/office/drawing/2014/chart" uri="{C3380CC4-5D6E-409C-BE32-E72D297353CC}">
              <c16:uniqueId val="{00000004-1A72-4C0B-9BB4-6754865CF35D}"/>
            </c:ext>
          </c:extLst>
        </c:ser>
        <c:ser>
          <c:idx val="4"/>
          <c:order val="4"/>
          <c:tx>
            <c:strRef>
              <c:f>'Season 4'!$B$108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1A72-4C0B-9BB4-6754865CF35D}"/>
              </c:ext>
            </c:extLst>
          </c:dPt>
          <c:dPt>
            <c:idx val="4"/>
            <c:bubble3D val="0"/>
            <c:extLst>
              <c:ext xmlns:c16="http://schemas.microsoft.com/office/drawing/2014/chart" uri="{C3380CC4-5D6E-409C-BE32-E72D297353CC}">
                <c16:uniqueId val="{00000006-1A72-4C0B-9BB4-6754865CF35D}"/>
              </c:ext>
            </c:extLst>
          </c:dPt>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4'!$C$108:$P$108</c:f>
              <c:numCache>
                <c:formatCode>General</c:formatCode>
                <c:ptCount val="14"/>
              </c:numCache>
            </c:numRef>
          </c:yVal>
          <c:smooth val="0"/>
          <c:extLst>
            <c:ext xmlns:c16="http://schemas.microsoft.com/office/drawing/2014/chart" uri="{C3380CC4-5D6E-409C-BE32-E72D297353CC}">
              <c16:uniqueId val="{00000007-1A72-4C0B-9BB4-6754865CF35D}"/>
            </c:ext>
          </c:extLst>
        </c:ser>
        <c:ser>
          <c:idx val="5"/>
          <c:order val="5"/>
          <c:tx>
            <c:strRef>
              <c:f>'Season 4'!$B$109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4'!$C$109:$P$109</c:f>
              <c:numCache>
                <c:formatCode>General</c:formatCode>
                <c:ptCount val="14"/>
              </c:numCache>
            </c:numRef>
          </c:yVal>
          <c:smooth val="0"/>
          <c:extLst>
            <c:ext xmlns:c16="http://schemas.microsoft.com/office/drawing/2014/chart" uri="{C3380CC4-5D6E-409C-BE32-E72D297353CC}">
              <c16:uniqueId val="{00000008-1A72-4C0B-9BB4-6754865CF35D}"/>
            </c:ext>
          </c:extLst>
        </c:ser>
        <c:ser>
          <c:idx val="6"/>
          <c:order val="6"/>
          <c:tx>
            <c:strRef>
              <c:f>'Season 4'!$B$110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4'!$C$110:$P$110</c:f>
              <c:numCache>
                <c:formatCode>General</c:formatCode>
                <c:ptCount val="14"/>
              </c:numCache>
            </c:numRef>
          </c:yVal>
          <c:smooth val="0"/>
          <c:extLst>
            <c:ext xmlns:c16="http://schemas.microsoft.com/office/drawing/2014/chart" uri="{C3380CC4-5D6E-409C-BE32-E72D297353CC}">
              <c16:uniqueId val="{00000009-1A72-4C0B-9BB4-6754865CF35D}"/>
            </c:ext>
          </c:extLst>
        </c:ser>
        <c:ser>
          <c:idx val="7"/>
          <c:order val="7"/>
          <c:tx>
            <c:strRef>
              <c:f>'Season 4'!$B$111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4'!$C$111:$P$111</c:f>
              <c:numCache>
                <c:formatCode>General</c:formatCode>
                <c:ptCount val="14"/>
              </c:numCache>
            </c:numRef>
          </c:yVal>
          <c:smooth val="0"/>
          <c:extLst>
            <c:ext xmlns:c16="http://schemas.microsoft.com/office/drawing/2014/chart" uri="{C3380CC4-5D6E-409C-BE32-E72D297353CC}">
              <c16:uniqueId val="{0000000A-1A72-4C0B-9BB4-6754865CF35D}"/>
            </c:ext>
          </c:extLst>
        </c:ser>
        <c:ser>
          <c:idx val="8"/>
          <c:order val="8"/>
          <c:tx>
            <c:strRef>
              <c:f>'Season 4'!$B$112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4'!$C$112:$P$112</c:f>
              <c:numCache>
                <c:formatCode>General</c:formatCode>
                <c:ptCount val="14"/>
              </c:numCache>
            </c:numRef>
          </c:yVal>
          <c:smooth val="0"/>
          <c:extLst>
            <c:ext xmlns:c16="http://schemas.microsoft.com/office/drawing/2014/chart" uri="{C3380CC4-5D6E-409C-BE32-E72D297353CC}">
              <c16:uniqueId val="{0000000B-1A72-4C0B-9BB4-6754865CF35D}"/>
            </c:ext>
          </c:extLst>
        </c:ser>
        <c:ser>
          <c:idx val="9"/>
          <c:order val="9"/>
          <c:tx>
            <c:strRef>
              <c:f>'Season 4'!$B$113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4'!$C$113:$P$113</c:f>
              <c:numCache>
                <c:formatCode>General</c:formatCode>
                <c:ptCount val="14"/>
              </c:numCache>
            </c:numRef>
          </c:yVal>
          <c:smooth val="0"/>
          <c:extLst>
            <c:ext xmlns:c16="http://schemas.microsoft.com/office/drawing/2014/chart" uri="{C3380CC4-5D6E-409C-BE32-E72D297353CC}">
              <c16:uniqueId val="{0000000C-1A72-4C0B-9BB4-6754865CF35D}"/>
            </c:ext>
          </c:extLst>
        </c:ser>
        <c:ser>
          <c:idx val="10"/>
          <c:order val="10"/>
          <c:tx>
            <c:strRef>
              <c:f>'Season 4'!$B$114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4'!$C$114:$P$114</c:f>
              <c:numCache>
                <c:formatCode>General</c:formatCode>
                <c:ptCount val="14"/>
              </c:numCache>
            </c:numRef>
          </c:yVal>
          <c:smooth val="0"/>
          <c:extLst>
            <c:ext xmlns:c16="http://schemas.microsoft.com/office/drawing/2014/chart" uri="{C3380CC4-5D6E-409C-BE32-E72D297353CC}">
              <c16:uniqueId val="{0000000D-1A72-4C0B-9BB4-6754865CF35D}"/>
            </c:ext>
          </c:extLst>
        </c:ser>
        <c:ser>
          <c:idx val="11"/>
          <c:order val="11"/>
          <c:tx>
            <c:strRef>
              <c:f>'Season 4'!$B$115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4'!$C$115:$P$115</c:f>
              <c:numCache>
                <c:formatCode>General</c:formatCode>
                <c:ptCount val="14"/>
              </c:numCache>
            </c:numRef>
          </c:yVal>
          <c:smooth val="0"/>
          <c:extLst>
            <c:ext xmlns:c16="http://schemas.microsoft.com/office/drawing/2014/chart" uri="{C3380CC4-5D6E-409C-BE32-E72D297353CC}">
              <c16:uniqueId val="{0000000E-1A72-4C0B-9BB4-6754865CF35D}"/>
            </c:ext>
          </c:extLst>
        </c:ser>
        <c:ser>
          <c:idx val="12"/>
          <c:order val="12"/>
          <c:tx>
            <c:strRef>
              <c:f>'Season 4'!$B$116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1A72-4C0B-9BB4-6754865CF35D}"/>
              </c:ext>
            </c:extLst>
          </c:dPt>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4'!$C$116:$P$116</c:f>
              <c:numCache>
                <c:formatCode>General</c:formatCode>
                <c:ptCount val="14"/>
              </c:numCache>
            </c:numRef>
          </c:yVal>
          <c:smooth val="0"/>
          <c:extLst>
            <c:ext xmlns:c16="http://schemas.microsoft.com/office/drawing/2014/chart" uri="{C3380CC4-5D6E-409C-BE32-E72D297353CC}">
              <c16:uniqueId val="{00000010-1A72-4C0B-9BB4-6754865CF35D}"/>
            </c:ext>
          </c:extLst>
        </c:ser>
        <c:ser>
          <c:idx val="13"/>
          <c:order val="13"/>
          <c:tx>
            <c:strRef>
              <c:f>'Season 4'!$B$117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4'!$C$117:$P$117</c:f>
              <c:numCache>
                <c:formatCode>General</c:formatCode>
                <c:ptCount val="14"/>
              </c:numCache>
            </c:numRef>
          </c:yVal>
          <c:smooth val="0"/>
          <c:extLst>
            <c:ext xmlns:c16="http://schemas.microsoft.com/office/drawing/2014/chart" uri="{C3380CC4-5D6E-409C-BE32-E72D297353CC}">
              <c16:uniqueId val="{00000011-1A72-4C0B-9BB4-6754865CF35D}"/>
            </c:ext>
          </c:extLst>
        </c:ser>
        <c:ser>
          <c:idx val="14"/>
          <c:order val="14"/>
          <c:tx>
            <c:strRef>
              <c:f>'Season 4'!$B$118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4'!$C$118:$P$118</c:f>
              <c:numCache>
                <c:formatCode>General</c:formatCode>
                <c:ptCount val="14"/>
              </c:numCache>
            </c:numRef>
          </c:yVal>
          <c:smooth val="0"/>
          <c:extLst>
            <c:ext xmlns:c16="http://schemas.microsoft.com/office/drawing/2014/chart" uri="{C3380CC4-5D6E-409C-BE32-E72D297353CC}">
              <c16:uniqueId val="{00000012-1A72-4C0B-9BB4-6754865CF35D}"/>
            </c:ext>
          </c:extLst>
        </c:ser>
        <c:ser>
          <c:idx val="15"/>
          <c:order val="15"/>
          <c:tx>
            <c:strRef>
              <c:f>'Season 4'!$B$119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4'!$C$119:$P$119</c:f>
              <c:numCache>
                <c:formatCode>General</c:formatCode>
                <c:ptCount val="14"/>
              </c:numCache>
            </c:numRef>
          </c:yVal>
          <c:smooth val="0"/>
          <c:extLst>
            <c:ext xmlns:c16="http://schemas.microsoft.com/office/drawing/2014/chart" uri="{C3380CC4-5D6E-409C-BE32-E72D297353CC}">
              <c16:uniqueId val="{00000013-1A72-4C0B-9BB4-6754865CF35D}"/>
            </c:ext>
          </c:extLst>
        </c:ser>
        <c:ser>
          <c:idx val="16"/>
          <c:order val="16"/>
          <c:tx>
            <c:strRef>
              <c:f>'Season 4'!$B$120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4'!$C$120:$P$120</c:f>
              <c:numCache>
                <c:formatCode>General</c:formatCode>
                <c:ptCount val="14"/>
              </c:numCache>
            </c:numRef>
          </c:yVal>
          <c:smooth val="0"/>
          <c:extLst>
            <c:ext xmlns:c16="http://schemas.microsoft.com/office/drawing/2014/chart" uri="{C3380CC4-5D6E-409C-BE32-E72D297353CC}">
              <c16:uniqueId val="{00000014-1A72-4C0B-9BB4-6754865CF35D}"/>
            </c:ext>
          </c:extLst>
        </c:ser>
        <c:ser>
          <c:idx val="17"/>
          <c:order val="17"/>
          <c:tx>
            <c:strRef>
              <c:f>'Season 4'!$B$121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4'!$C$121:$P$121</c:f>
              <c:numCache>
                <c:formatCode>General</c:formatCode>
                <c:ptCount val="14"/>
              </c:numCache>
            </c:numRef>
          </c:yVal>
          <c:smooth val="0"/>
          <c:extLst>
            <c:ext xmlns:c16="http://schemas.microsoft.com/office/drawing/2014/chart" uri="{C3380CC4-5D6E-409C-BE32-E72D297353CC}">
              <c16:uniqueId val="{00000015-1A72-4C0B-9BB4-6754865CF35D}"/>
            </c:ext>
          </c:extLst>
        </c:ser>
        <c:ser>
          <c:idx val="18"/>
          <c:order val="18"/>
          <c:tx>
            <c:strRef>
              <c:f>'Season 4'!$B$122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4'!$C$122:$P$122</c:f>
              <c:numCache>
                <c:formatCode>General</c:formatCode>
                <c:ptCount val="14"/>
              </c:numCache>
            </c:numRef>
          </c:yVal>
          <c:smooth val="0"/>
          <c:extLst>
            <c:ext xmlns:c16="http://schemas.microsoft.com/office/drawing/2014/chart" uri="{C3380CC4-5D6E-409C-BE32-E72D297353CC}">
              <c16:uniqueId val="{00000016-1A72-4C0B-9BB4-6754865CF35D}"/>
            </c:ext>
          </c:extLst>
        </c:ser>
        <c:ser>
          <c:idx val="19"/>
          <c:order val="19"/>
          <c:tx>
            <c:strRef>
              <c:f>'Season 4'!$B$123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4'!$C$123:$P$123</c:f>
              <c:numCache>
                <c:formatCode>General</c:formatCode>
                <c:ptCount val="14"/>
              </c:numCache>
            </c:numRef>
          </c:yVal>
          <c:smooth val="0"/>
          <c:extLst>
            <c:ext xmlns:c16="http://schemas.microsoft.com/office/drawing/2014/chart" uri="{C3380CC4-5D6E-409C-BE32-E72D297353CC}">
              <c16:uniqueId val="{00000017-1A72-4C0B-9BB4-6754865CF35D}"/>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5'!$B$104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F1D5-42D9-9540-EF1D8EC4D055}"/>
              </c:ext>
            </c:extLst>
          </c:dPt>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5'!$C$104:$P$104</c:f>
              <c:numCache>
                <c:formatCode>General</c:formatCode>
                <c:ptCount val="14"/>
              </c:numCache>
            </c:numRef>
          </c:yVal>
          <c:smooth val="0"/>
          <c:extLst>
            <c:ext xmlns:c16="http://schemas.microsoft.com/office/drawing/2014/chart" uri="{C3380CC4-5D6E-409C-BE32-E72D297353CC}">
              <c16:uniqueId val="{00000001-F1D5-42D9-9540-EF1D8EC4D055}"/>
            </c:ext>
          </c:extLst>
        </c:ser>
        <c:ser>
          <c:idx val="1"/>
          <c:order val="1"/>
          <c:tx>
            <c:strRef>
              <c:f>'Season 5'!$B$105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5'!$C$105:$P$105</c:f>
              <c:numCache>
                <c:formatCode>General</c:formatCode>
                <c:ptCount val="14"/>
              </c:numCache>
            </c:numRef>
          </c:yVal>
          <c:smooth val="0"/>
          <c:extLst>
            <c:ext xmlns:c16="http://schemas.microsoft.com/office/drawing/2014/chart" uri="{C3380CC4-5D6E-409C-BE32-E72D297353CC}">
              <c16:uniqueId val="{00000002-F1D5-42D9-9540-EF1D8EC4D055}"/>
            </c:ext>
          </c:extLst>
        </c:ser>
        <c:ser>
          <c:idx val="2"/>
          <c:order val="2"/>
          <c:tx>
            <c:strRef>
              <c:f>'Season 5'!$B$106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5'!$C$106:$P$106</c:f>
              <c:numCache>
                <c:formatCode>General</c:formatCode>
                <c:ptCount val="14"/>
              </c:numCache>
            </c:numRef>
          </c:yVal>
          <c:smooth val="0"/>
          <c:extLst>
            <c:ext xmlns:c16="http://schemas.microsoft.com/office/drawing/2014/chart" uri="{C3380CC4-5D6E-409C-BE32-E72D297353CC}">
              <c16:uniqueId val="{00000003-F1D5-42D9-9540-EF1D8EC4D055}"/>
            </c:ext>
          </c:extLst>
        </c:ser>
        <c:ser>
          <c:idx val="3"/>
          <c:order val="3"/>
          <c:tx>
            <c:strRef>
              <c:f>'Season 5'!$B$107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5'!$C$107:$P$107</c:f>
              <c:numCache>
                <c:formatCode>General</c:formatCode>
                <c:ptCount val="14"/>
              </c:numCache>
            </c:numRef>
          </c:yVal>
          <c:smooth val="0"/>
          <c:extLst>
            <c:ext xmlns:c16="http://schemas.microsoft.com/office/drawing/2014/chart" uri="{C3380CC4-5D6E-409C-BE32-E72D297353CC}">
              <c16:uniqueId val="{00000004-F1D5-42D9-9540-EF1D8EC4D055}"/>
            </c:ext>
          </c:extLst>
        </c:ser>
        <c:ser>
          <c:idx val="4"/>
          <c:order val="4"/>
          <c:tx>
            <c:strRef>
              <c:f>'Season 5'!$B$108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F1D5-42D9-9540-EF1D8EC4D055}"/>
              </c:ext>
            </c:extLst>
          </c:dPt>
          <c:dPt>
            <c:idx val="4"/>
            <c:bubble3D val="0"/>
            <c:extLst>
              <c:ext xmlns:c16="http://schemas.microsoft.com/office/drawing/2014/chart" uri="{C3380CC4-5D6E-409C-BE32-E72D297353CC}">
                <c16:uniqueId val="{00000006-F1D5-42D9-9540-EF1D8EC4D055}"/>
              </c:ext>
            </c:extLst>
          </c:dPt>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5'!$C$108:$P$108</c:f>
              <c:numCache>
                <c:formatCode>General</c:formatCode>
                <c:ptCount val="14"/>
              </c:numCache>
            </c:numRef>
          </c:yVal>
          <c:smooth val="0"/>
          <c:extLst>
            <c:ext xmlns:c16="http://schemas.microsoft.com/office/drawing/2014/chart" uri="{C3380CC4-5D6E-409C-BE32-E72D297353CC}">
              <c16:uniqueId val="{00000007-F1D5-42D9-9540-EF1D8EC4D055}"/>
            </c:ext>
          </c:extLst>
        </c:ser>
        <c:ser>
          <c:idx val="5"/>
          <c:order val="5"/>
          <c:tx>
            <c:strRef>
              <c:f>'Season 5'!$B$109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5'!$C$109:$P$109</c:f>
              <c:numCache>
                <c:formatCode>General</c:formatCode>
                <c:ptCount val="14"/>
              </c:numCache>
            </c:numRef>
          </c:yVal>
          <c:smooth val="0"/>
          <c:extLst>
            <c:ext xmlns:c16="http://schemas.microsoft.com/office/drawing/2014/chart" uri="{C3380CC4-5D6E-409C-BE32-E72D297353CC}">
              <c16:uniqueId val="{00000008-F1D5-42D9-9540-EF1D8EC4D055}"/>
            </c:ext>
          </c:extLst>
        </c:ser>
        <c:ser>
          <c:idx val="6"/>
          <c:order val="6"/>
          <c:tx>
            <c:strRef>
              <c:f>'Season 5'!$B$110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5'!$C$110:$P$110</c:f>
              <c:numCache>
                <c:formatCode>General</c:formatCode>
                <c:ptCount val="14"/>
              </c:numCache>
            </c:numRef>
          </c:yVal>
          <c:smooth val="0"/>
          <c:extLst>
            <c:ext xmlns:c16="http://schemas.microsoft.com/office/drawing/2014/chart" uri="{C3380CC4-5D6E-409C-BE32-E72D297353CC}">
              <c16:uniqueId val="{00000009-F1D5-42D9-9540-EF1D8EC4D055}"/>
            </c:ext>
          </c:extLst>
        </c:ser>
        <c:ser>
          <c:idx val="7"/>
          <c:order val="7"/>
          <c:tx>
            <c:strRef>
              <c:f>'Season 5'!$B$111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5'!$C$111:$P$111</c:f>
              <c:numCache>
                <c:formatCode>General</c:formatCode>
                <c:ptCount val="14"/>
              </c:numCache>
            </c:numRef>
          </c:yVal>
          <c:smooth val="0"/>
          <c:extLst>
            <c:ext xmlns:c16="http://schemas.microsoft.com/office/drawing/2014/chart" uri="{C3380CC4-5D6E-409C-BE32-E72D297353CC}">
              <c16:uniqueId val="{0000000A-F1D5-42D9-9540-EF1D8EC4D055}"/>
            </c:ext>
          </c:extLst>
        </c:ser>
        <c:ser>
          <c:idx val="8"/>
          <c:order val="8"/>
          <c:tx>
            <c:strRef>
              <c:f>'Season 5'!$B$112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5'!$C$112:$P$112</c:f>
              <c:numCache>
                <c:formatCode>General</c:formatCode>
                <c:ptCount val="14"/>
              </c:numCache>
            </c:numRef>
          </c:yVal>
          <c:smooth val="0"/>
          <c:extLst>
            <c:ext xmlns:c16="http://schemas.microsoft.com/office/drawing/2014/chart" uri="{C3380CC4-5D6E-409C-BE32-E72D297353CC}">
              <c16:uniqueId val="{0000000B-F1D5-42D9-9540-EF1D8EC4D055}"/>
            </c:ext>
          </c:extLst>
        </c:ser>
        <c:ser>
          <c:idx val="9"/>
          <c:order val="9"/>
          <c:tx>
            <c:strRef>
              <c:f>'Season 5'!$B$113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5'!$C$113:$P$113</c:f>
              <c:numCache>
                <c:formatCode>General</c:formatCode>
                <c:ptCount val="14"/>
              </c:numCache>
            </c:numRef>
          </c:yVal>
          <c:smooth val="0"/>
          <c:extLst>
            <c:ext xmlns:c16="http://schemas.microsoft.com/office/drawing/2014/chart" uri="{C3380CC4-5D6E-409C-BE32-E72D297353CC}">
              <c16:uniqueId val="{0000000C-F1D5-42D9-9540-EF1D8EC4D055}"/>
            </c:ext>
          </c:extLst>
        </c:ser>
        <c:ser>
          <c:idx val="10"/>
          <c:order val="10"/>
          <c:tx>
            <c:strRef>
              <c:f>'Season 5'!$B$114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5'!$C$114:$P$114</c:f>
              <c:numCache>
                <c:formatCode>General</c:formatCode>
                <c:ptCount val="14"/>
              </c:numCache>
            </c:numRef>
          </c:yVal>
          <c:smooth val="0"/>
          <c:extLst>
            <c:ext xmlns:c16="http://schemas.microsoft.com/office/drawing/2014/chart" uri="{C3380CC4-5D6E-409C-BE32-E72D297353CC}">
              <c16:uniqueId val="{0000000D-F1D5-42D9-9540-EF1D8EC4D055}"/>
            </c:ext>
          </c:extLst>
        </c:ser>
        <c:ser>
          <c:idx val="11"/>
          <c:order val="11"/>
          <c:tx>
            <c:strRef>
              <c:f>'Season 5'!$B$115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5'!$C$115:$P$115</c:f>
              <c:numCache>
                <c:formatCode>General</c:formatCode>
                <c:ptCount val="14"/>
              </c:numCache>
            </c:numRef>
          </c:yVal>
          <c:smooth val="0"/>
          <c:extLst>
            <c:ext xmlns:c16="http://schemas.microsoft.com/office/drawing/2014/chart" uri="{C3380CC4-5D6E-409C-BE32-E72D297353CC}">
              <c16:uniqueId val="{0000000E-F1D5-42D9-9540-EF1D8EC4D055}"/>
            </c:ext>
          </c:extLst>
        </c:ser>
        <c:ser>
          <c:idx val="12"/>
          <c:order val="12"/>
          <c:tx>
            <c:strRef>
              <c:f>'Season 5'!$B$116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F1D5-42D9-9540-EF1D8EC4D055}"/>
              </c:ext>
            </c:extLst>
          </c:dPt>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5'!$C$116:$P$116</c:f>
              <c:numCache>
                <c:formatCode>General</c:formatCode>
                <c:ptCount val="14"/>
              </c:numCache>
            </c:numRef>
          </c:yVal>
          <c:smooth val="0"/>
          <c:extLst>
            <c:ext xmlns:c16="http://schemas.microsoft.com/office/drawing/2014/chart" uri="{C3380CC4-5D6E-409C-BE32-E72D297353CC}">
              <c16:uniqueId val="{00000010-F1D5-42D9-9540-EF1D8EC4D055}"/>
            </c:ext>
          </c:extLst>
        </c:ser>
        <c:ser>
          <c:idx val="13"/>
          <c:order val="13"/>
          <c:tx>
            <c:strRef>
              <c:f>'Season 5'!$B$117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5'!$C$117:$P$117</c:f>
              <c:numCache>
                <c:formatCode>General</c:formatCode>
                <c:ptCount val="14"/>
              </c:numCache>
            </c:numRef>
          </c:yVal>
          <c:smooth val="0"/>
          <c:extLst>
            <c:ext xmlns:c16="http://schemas.microsoft.com/office/drawing/2014/chart" uri="{C3380CC4-5D6E-409C-BE32-E72D297353CC}">
              <c16:uniqueId val="{00000011-F1D5-42D9-9540-EF1D8EC4D055}"/>
            </c:ext>
          </c:extLst>
        </c:ser>
        <c:ser>
          <c:idx val="14"/>
          <c:order val="14"/>
          <c:tx>
            <c:strRef>
              <c:f>'Season 5'!$B$118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5'!$C$118:$P$118</c:f>
              <c:numCache>
                <c:formatCode>General</c:formatCode>
                <c:ptCount val="14"/>
              </c:numCache>
            </c:numRef>
          </c:yVal>
          <c:smooth val="0"/>
          <c:extLst>
            <c:ext xmlns:c16="http://schemas.microsoft.com/office/drawing/2014/chart" uri="{C3380CC4-5D6E-409C-BE32-E72D297353CC}">
              <c16:uniqueId val="{00000012-F1D5-42D9-9540-EF1D8EC4D055}"/>
            </c:ext>
          </c:extLst>
        </c:ser>
        <c:ser>
          <c:idx val="15"/>
          <c:order val="15"/>
          <c:tx>
            <c:strRef>
              <c:f>'Season 5'!$B$119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5'!$C$119:$P$119</c:f>
              <c:numCache>
                <c:formatCode>General</c:formatCode>
                <c:ptCount val="14"/>
              </c:numCache>
            </c:numRef>
          </c:yVal>
          <c:smooth val="0"/>
          <c:extLst>
            <c:ext xmlns:c16="http://schemas.microsoft.com/office/drawing/2014/chart" uri="{C3380CC4-5D6E-409C-BE32-E72D297353CC}">
              <c16:uniqueId val="{00000013-F1D5-42D9-9540-EF1D8EC4D055}"/>
            </c:ext>
          </c:extLst>
        </c:ser>
        <c:ser>
          <c:idx val="16"/>
          <c:order val="16"/>
          <c:tx>
            <c:strRef>
              <c:f>'Season 5'!$B$120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5'!$C$120:$P$120</c:f>
              <c:numCache>
                <c:formatCode>General</c:formatCode>
                <c:ptCount val="14"/>
              </c:numCache>
            </c:numRef>
          </c:yVal>
          <c:smooth val="0"/>
          <c:extLst>
            <c:ext xmlns:c16="http://schemas.microsoft.com/office/drawing/2014/chart" uri="{C3380CC4-5D6E-409C-BE32-E72D297353CC}">
              <c16:uniqueId val="{00000014-F1D5-42D9-9540-EF1D8EC4D055}"/>
            </c:ext>
          </c:extLst>
        </c:ser>
        <c:ser>
          <c:idx val="17"/>
          <c:order val="17"/>
          <c:tx>
            <c:strRef>
              <c:f>'Season 5'!$B$121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5'!$C$121:$P$121</c:f>
              <c:numCache>
                <c:formatCode>General</c:formatCode>
                <c:ptCount val="14"/>
              </c:numCache>
            </c:numRef>
          </c:yVal>
          <c:smooth val="0"/>
          <c:extLst>
            <c:ext xmlns:c16="http://schemas.microsoft.com/office/drawing/2014/chart" uri="{C3380CC4-5D6E-409C-BE32-E72D297353CC}">
              <c16:uniqueId val="{00000015-F1D5-42D9-9540-EF1D8EC4D055}"/>
            </c:ext>
          </c:extLst>
        </c:ser>
        <c:ser>
          <c:idx val="18"/>
          <c:order val="18"/>
          <c:tx>
            <c:strRef>
              <c:f>'Season 5'!$B$122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5'!$C$122:$P$122</c:f>
              <c:numCache>
                <c:formatCode>General</c:formatCode>
                <c:ptCount val="14"/>
              </c:numCache>
            </c:numRef>
          </c:yVal>
          <c:smooth val="0"/>
          <c:extLst>
            <c:ext xmlns:c16="http://schemas.microsoft.com/office/drawing/2014/chart" uri="{C3380CC4-5D6E-409C-BE32-E72D297353CC}">
              <c16:uniqueId val="{00000016-F1D5-42D9-9540-EF1D8EC4D055}"/>
            </c:ext>
          </c:extLst>
        </c:ser>
        <c:ser>
          <c:idx val="19"/>
          <c:order val="19"/>
          <c:tx>
            <c:strRef>
              <c:f>'Season 5'!$B$123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5'!$C$123:$P$123</c:f>
              <c:numCache>
                <c:formatCode>General</c:formatCode>
                <c:ptCount val="14"/>
              </c:numCache>
            </c:numRef>
          </c:yVal>
          <c:smooth val="0"/>
          <c:extLst>
            <c:ext xmlns:c16="http://schemas.microsoft.com/office/drawing/2014/chart" uri="{C3380CC4-5D6E-409C-BE32-E72D297353CC}">
              <c16:uniqueId val="{00000017-F1D5-42D9-9540-EF1D8EC4D055}"/>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6'!$B$104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9A3F-44F3-A780-846D1995E572}"/>
              </c:ext>
            </c:extLst>
          </c:dPt>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6'!$C$104:$P$104</c:f>
              <c:numCache>
                <c:formatCode>General</c:formatCode>
                <c:ptCount val="14"/>
              </c:numCache>
            </c:numRef>
          </c:yVal>
          <c:smooth val="0"/>
          <c:extLst>
            <c:ext xmlns:c16="http://schemas.microsoft.com/office/drawing/2014/chart" uri="{C3380CC4-5D6E-409C-BE32-E72D297353CC}">
              <c16:uniqueId val="{00000001-9A3F-44F3-A780-846D1995E572}"/>
            </c:ext>
          </c:extLst>
        </c:ser>
        <c:ser>
          <c:idx val="1"/>
          <c:order val="1"/>
          <c:tx>
            <c:strRef>
              <c:f>'Season 6'!$B$105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6'!$C$105:$P$105</c:f>
              <c:numCache>
                <c:formatCode>General</c:formatCode>
                <c:ptCount val="14"/>
              </c:numCache>
            </c:numRef>
          </c:yVal>
          <c:smooth val="0"/>
          <c:extLst>
            <c:ext xmlns:c16="http://schemas.microsoft.com/office/drawing/2014/chart" uri="{C3380CC4-5D6E-409C-BE32-E72D297353CC}">
              <c16:uniqueId val="{00000002-9A3F-44F3-A780-846D1995E572}"/>
            </c:ext>
          </c:extLst>
        </c:ser>
        <c:ser>
          <c:idx val="2"/>
          <c:order val="2"/>
          <c:tx>
            <c:strRef>
              <c:f>'Season 6'!$B$106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6'!$C$106:$P$106</c:f>
              <c:numCache>
                <c:formatCode>General</c:formatCode>
                <c:ptCount val="14"/>
              </c:numCache>
            </c:numRef>
          </c:yVal>
          <c:smooth val="0"/>
          <c:extLst>
            <c:ext xmlns:c16="http://schemas.microsoft.com/office/drawing/2014/chart" uri="{C3380CC4-5D6E-409C-BE32-E72D297353CC}">
              <c16:uniqueId val="{00000003-9A3F-44F3-A780-846D1995E572}"/>
            </c:ext>
          </c:extLst>
        </c:ser>
        <c:ser>
          <c:idx val="3"/>
          <c:order val="3"/>
          <c:tx>
            <c:strRef>
              <c:f>'Season 6'!$B$107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6'!$C$107:$P$107</c:f>
              <c:numCache>
                <c:formatCode>General</c:formatCode>
                <c:ptCount val="14"/>
              </c:numCache>
            </c:numRef>
          </c:yVal>
          <c:smooth val="0"/>
          <c:extLst>
            <c:ext xmlns:c16="http://schemas.microsoft.com/office/drawing/2014/chart" uri="{C3380CC4-5D6E-409C-BE32-E72D297353CC}">
              <c16:uniqueId val="{00000004-9A3F-44F3-A780-846D1995E572}"/>
            </c:ext>
          </c:extLst>
        </c:ser>
        <c:ser>
          <c:idx val="4"/>
          <c:order val="4"/>
          <c:tx>
            <c:strRef>
              <c:f>'Season 6'!$B$108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9A3F-44F3-A780-846D1995E572}"/>
              </c:ext>
            </c:extLst>
          </c:dPt>
          <c:dPt>
            <c:idx val="4"/>
            <c:bubble3D val="0"/>
            <c:extLst>
              <c:ext xmlns:c16="http://schemas.microsoft.com/office/drawing/2014/chart" uri="{C3380CC4-5D6E-409C-BE32-E72D297353CC}">
                <c16:uniqueId val="{00000006-9A3F-44F3-A780-846D1995E572}"/>
              </c:ext>
            </c:extLst>
          </c:dPt>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6'!$C$108:$P$108</c:f>
              <c:numCache>
                <c:formatCode>General</c:formatCode>
                <c:ptCount val="14"/>
              </c:numCache>
            </c:numRef>
          </c:yVal>
          <c:smooth val="0"/>
          <c:extLst>
            <c:ext xmlns:c16="http://schemas.microsoft.com/office/drawing/2014/chart" uri="{C3380CC4-5D6E-409C-BE32-E72D297353CC}">
              <c16:uniqueId val="{00000007-9A3F-44F3-A780-846D1995E572}"/>
            </c:ext>
          </c:extLst>
        </c:ser>
        <c:ser>
          <c:idx val="5"/>
          <c:order val="5"/>
          <c:tx>
            <c:strRef>
              <c:f>'Season 6'!$B$109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6'!$C$109:$P$109</c:f>
              <c:numCache>
                <c:formatCode>General</c:formatCode>
                <c:ptCount val="14"/>
              </c:numCache>
            </c:numRef>
          </c:yVal>
          <c:smooth val="0"/>
          <c:extLst>
            <c:ext xmlns:c16="http://schemas.microsoft.com/office/drawing/2014/chart" uri="{C3380CC4-5D6E-409C-BE32-E72D297353CC}">
              <c16:uniqueId val="{00000008-9A3F-44F3-A780-846D1995E572}"/>
            </c:ext>
          </c:extLst>
        </c:ser>
        <c:ser>
          <c:idx val="6"/>
          <c:order val="6"/>
          <c:tx>
            <c:strRef>
              <c:f>'Season 6'!$B$110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6'!$C$110:$P$110</c:f>
              <c:numCache>
                <c:formatCode>General</c:formatCode>
                <c:ptCount val="14"/>
              </c:numCache>
            </c:numRef>
          </c:yVal>
          <c:smooth val="0"/>
          <c:extLst>
            <c:ext xmlns:c16="http://schemas.microsoft.com/office/drawing/2014/chart" uri="{C3380CC4-5D6E-409C-BE32-E72D297353CC}">
              <c16:uniqueId val="{00000009-9A3F-44F3-A780-846D1995E572}"/>
            </c:ext>
          </c:extLst>
        </c:ser>
        <c:ser>
          <c:idx val="7"/>
          <c:order val="7"/>
          <c:tx>
            <c:strRef>
              <c:f>'Season 6'!$B$111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6'!$C$111:$P$111</c:f>
              <c:numCache>
                <c:formatCode>General</c:formatCode>
                <c:ptCount val="14"/>
              </c:numCache>
            </c:numRef>
          </c:yVal>
          <c:smooth val="0"/>
          <c:extLst>
            <c:ext xmlns:c16="http://schemas.microsoft.com/office/drawing/2014/chart" uri="{C3380CC4-5D6E-409C-BE32-E72D297353CC}">
              <c16:uniqueId val="{0000000A-9A3F-44F3-A780-846D1995E572}"/>
            </c:ext>
          </c:extLst>
        </c:ser>
        <c:ser>
          <c:idx val="8"/>
          <c:order val="8"/>
          <c:tx>
            <c:strRef>
              <c:f>'Season 6'!$B$112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6'!$C$112:$P$112</c:f>
              <c:numCache>
                <c:formatCode>General</c:formatCode>
                <c:ptCount val="14"/>
              </c:numCache>
            </c:numRef>
          </c:yVal>
          <c:smooth val="0"/>
          <c:extLst>
            <c:ext xmlns:c16="http://schemas.microsoft.com/office/drawing/2014/chart" uri="{C3380CC4-5D6E-409C-BE32-E72D297353CC}">
              <c16:uniqueId val="{0000000B-9A3F-44F3-A780-846D1995E572}"/>
            </c:ext>
          </c:extLst>
        </c:ser>
        <c:ser>
          <c:idx val="9"/>
          <c:order val="9"/>
          <c:tx>
            <c:strRef>
              <c:f>'Season 6'!$B$113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6'!$C$113:$P$113</c:f>
              <c:numCache>
                <c:formatCode>General</c:formatCode>
                <c:ptCount val="14"/>
              </c:numCache>
            </c:numRef>
          </c:yVal>
          <c:smooth val="0"/>
          <c:extLst>
            <c:ext xmlns:c16="http://schemas.microsoft.com/office/drawing/2014/chart" uri="{C3380CC4-5D6E-409C-BE32-E72D297353CC}">
              <c16:uniqueId val="{0000000C-9A3F-44F3-A780-846D1995E572}"/>
            </c:ext>
          </c:extLst>
        </c:ser>
        <c:ser>
          <c:idx val="10"/>
          <c:order val="10"/>
          <c:tx>
            <c:strRef>
              <c:f>'Season 6'!$B$114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6'!$C$114:$P$114</c:f>
              <c:numCache>
                <c:formatCode>General</c:formatCode>
                <c:ptCount val="14"/>
              </c:numCache>
            </c:numRef>
          </c:yVal>
          <c:smooth val="0"/>
          <c:extLst>
            <c:ext xmlns:c16="http://schemas.microsoft.com/office/drawing/2014/chart" uri="{C3380CC4-5D6E-409C-BE32-E72D297353CC}">
              <c16:uniqueId val="{0000000D-9A3F-44F3-A780-846D1995E572}"/>
            </c:ext>
          </c:extLst>
        </c:ser>
        <c:ser>
          <c:idx val="11"/>
          <c:order val="11"/>
          <c:tx>
            <c:strRef>
              <c:f>'Season 6'!$B$115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6'!$C$115:$P$115</c:f>
              <c:numCache>
                <c:formatCode>General</c:formatCode>
                <c:ptCount val="14"/>
              </c:numCache>
            </c:numRef>
          </c:yVal>
          <c:smooth val="0"/>
          <c:extLst>
            <c:ext xmlns:c16="http://schemas.microsoft.com/office/drawing/2014/chart" uri="{C3380CC4-5D6E-409C-BE32-E72D297353CC}">
              <c16:uniqueId val="{0000000E-9A3F-44F3-A780-846D1995E572}"/>
            </c:ext>
          </c:extLst>
        </c:ser>
        <c:ser>
          <c:idx val="12"/>
          <c:order val="12"/>
          <c:tx>
            <c:strRef>
              <c:f>'Season 6'!$B$116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9A3F-44F3-A780-846D1995E572}"/>
              </c:ext>
            </c:extLst>
          </c:dPt>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6'!$C$116:$P$116</c:f>
              <c:numCache>
                <c:formatCode>General</c:formatCode>
                <c:ptCount val="14"/>
              </c:numCache>
            </c:numRef>
          </c:yVal>
          <c:smooth val="0"/>
          <c:extLst>
            <c:ext xmlns:c16="http://schemas.microsoft.com/office/drawing/2014/chart" uri="{C3380CC4-5D6E-409C-BE32-E72D297353CC}">
              <c16:uniqueId val="{00000010-9A3F-44F3-A780-846D1995E572}"/>
            </c:ext>
          </c:extLst>
        </c:ser>
        <c:ser>
          <c:idx val="13"/>
          <c:order val="13"/>
          <c:tx>
            <c:strRef>
              <c:f>'Season 6'!$B$117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6'!$C$117:$P$117</c:f>
              <c:numCache>
                <c:formatCode>General</c:formatCode>
                <c:ptCount val="14"/>
              </c:numCache>
            </c:numRef>
          </c:yVal>
          <c:smooth val="0"/>
          <c:extLst>
            <c:ext xmlns:c16="http://schemas.microsoft.com/office/drawing/2014/chart" uri="{C3380CC4-5D6E-409C-BE32-E72D297353CC}">
              <c16:uniqueId val="{00000011-9A3F-44F3-A780-846D1995E572}"/>
            </c:ext>
          </c:extLst>
        </c:ser>
        <c:ser>
          <c:idx val="14"/>
          <c:order val="14"/>
          <c:tx>
            <c:strRef>
              <c:f>'Season 6'!$B$118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6'!$C$118:$P$118</c:f>
              <c:numCache>
                <c:formatCode>General</c:formatCode>
                <c:ptCount val="14"/>
              </c:numCache>
            </c:numRef>
          </c:yVal>
          <c:smooth val="0"/>
          <c:extLst>
            <c:ext xmlns:c16="http://schemas.microsoft.com/office/drawing/2014/chart" uri="{C3380CC4-5D6E-409C-BE32-E72D297353CC}">
              <c16:uniqueId val="{00000012-9A3F-44F3-A780-846D1995E572}"/>
            </c:ext>
          </c:extLst>
        </c:ser>
        <c:ser>
          <c:idx val="15"/>
          <c:order val="15"/>
          <c:tx>
            <c:strRef>
              <c:f>'Season 6'!$B$119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6'!$C$119:$P$119</c:f>
              <c:numCache>
                <c:formatCode>General</c:formatCode>
                <c:ptCount val="14"/>
              </c:numCache>
            </c:numRef>
          </c:yVal>
          <c:smooth val="0"/>
          <c:extLst>
            <c:ext xmlns:c16="http://schemas.microsoft.com/office/drawing/2014/chart" uri="{C3380CC4-5D6E-409C-BE32-E72D297353CC}">
              <c16:uniqueId val="{00000013-9A3F-44F3-A780-846D1995E572}"/>
            </c:ext>
          </c:extLst>
        </c:ser>
        <c:ser>
          <c:idx val="16"/>
          <c:order val="16"/>
          <c:tx>
            <c:strRef>
              <c:f>'Season 6'!$B$120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6'!$C$120:$P$120</c:f>
              <c:numCache>
                <c:formatCode>General</c:formatCode>
                <c:ptCount val="14"/>
              </c:numCache>
            </c:numRef>
          </c:yVal>
          <c:smooth val="0"/>
          <c:extLst>
            <c:ext xmlns:c16="http://schemas.microsoft.com/office/drawing/2014/chart" uri="{C3380CC4-5D6E-409C-BE32-E72D297353CC}">
              <c16:uniqueId val="{00000014-9A3F-44F3-A780-846D1995E572}"/>
            </c:ext>
          </c:extLst>
        </c:ser>
        <c:ser>
          <c:idx val="17"/>
          <c:order val="17"/>
          <c:tx>
            <c:strRef>
              <c:f>'Season 6'!$B$121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6'!$C$121:$P$121</c:f>
              <c:numCache>
                <c:formatCode>General</c:formatCode>
                <c:ptCount val="14"/>
              </c:numCache>
            </c:numRef>
          </c:yVal>
          <c:smooth val="0"/>
          <c:extLst>
            <c:ext xmlns:c16="http://schemas.microsoft.com/office/drawing/2014/chart" uri="{C3380CC4-5D6E-409C-BE32-E72D297353CC}">
              <c16:uniqueId val="{00000015-9A3F-44F3-A780-846D1995E572}"/>
            </c:ext>
          </c:extLst>
        </c:ser>
        <c:ser>
          <c:idx val="18"/>
          <c:order val="18"/>
          <c:tx>
            <c:strRef>
              <c:f>'Season 6'!$B$122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6'!$C$122:$P$122</c:f>
              <c:numCache>
                <c:formatCode>General</c:formatCode>
                <c:ptCount val="14"/>
              </c:numCache>
            </c:numRef>
          </c:yVal>
          <c:smooth val="0"/>
          <c:extLst>
            <c:ext xmlns:c16="http://schemas.microsoft.com/office/drawing/2014/chart" uri="{C3380CC4-5D6E-409C-BE32-E72D297353CC}">
              <c16:uniqueId val="{00000016-9A3F-44F3-A780-846D1995E572}"/>
            </c:ext>
          </c:extLst>
        </c:ser>
        <c:ser>
          <c:idx val="19"/>
          <c:order val="19"/>
          <c:tx>
            <c:strRef>
              <c:f>'Season 6'!$B$123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6'!$C$103:$P$103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6'!$C$123:$P$123</c:f>
              <c:numCache>
                <c:formatCode>General</c:formatCode>
                <c:ptCount val="14"/>
              </c:numCache>
            </c:numRef>
          </c:yVal>
          <c:smooth val="0"/>
          <c:extLst>
            <c:ext xmlns:c16="http://schemas.microsoft.com/office/drawing/2014/chart" uri="{C3380CC4-5D6E-409C-BE32-E72D297353CC}">
              <c16:uniqueId val="{00000017-9A3F-44F3-A780-846D1995E572}"/>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7'!$B$104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3A8D-4CC6-963D-61CD871D5915}"/>
              </c:ext>
            </c:extLst>
          </c:dPt>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7'!$C$104:$P$104</c:f>
              <c:numCache>
                <c:formatCode>General</c:formatCode>
                <c:ptCount val="14"/>
              </c:numCache>
            </c:numRef>
          </c:yVal>
          <c:smooth val="0"/>
          <c:extLst>
            <c:ext xmlns:c16="http://schemas.microsoft.com/office/drawing/2014/chart" uri="{C3380CC4-5D6E-409C-BE32-E72D297353CC}">
              <c16:uniqueId val="{00000001-3A8D-4CC6-963D-61CD871D5915}"/>
            </c:ext>
          </c:extLst>
        </c:ser>
        <c:ser>
          <c:idx val="1"/>
          <c:order val="1"/>
          <c:tx>
            <c:strRef>
              <c:f>'Season 7'!$B$105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7'!$C$105:$P$105</c:f>
              <c:numCache>
                <c:formatCode>General</c:formatCode>
                <c:ptCount val="14"/>
              </c:numCache>
            </c:numRef>
          </c:yVal>
          <c:smooth val="0"/>
          <c:extLst>
            <c:ext xmlns:c16="http://schemas.microsoft.com/office/drawing/2014/chart" uri="{C3380CC4-5D6E-409C-BE32-E72D297353CC}">
              <c16:uniqueId val="{00000002-3A8D-4CC6-963D-61CD871D5915}"/>
            </c:ext>
          </c:extLst>
        </c:ser>
        <c:ser>
          <c:idx val="2"/>
          <c:order val="2"/>
          <c:tx>
            <c:strRef>
              <c:f>'Season 7'!$B$106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7'!$C$106:$P$106</c:f>
              <c:numCache>
                <c:formatCode>General</c:formatCode>
                <c:ptCount val="14"/>
              </c:numCache>
            </c:numRef>
          </c:yVal>
          <c:smooth val="0"/>
          <c:extLst>
            <c:ext xmlns:c16="http://schemas.microsoft.com/office/drawing/2014/chart" uri="{C3380CC4-5D6E-409C-BE32-E72D297353CC}">
              <c16:uniqueId val="{00000003-3A8D-4CC6-963D-61CD871D5915}"/>
            </c:ext>
          </c:extLst>
        </c:ser>
        <c:ser>
          <c:idx val="3"/>
          <c:order val="3"/>
          <c:tx>
            <c:strRef>
              <c:f>'Season 7'!$B$107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7'!$C$107:$P$107</c:f>
              <c:numCache>
                <c:formatCode>General</c:formatCode>
                <c:ptCount val="14"/>
              </c:numCache>
            </c:numRef>
          </c:yVal>
          <c:smooth val="0"/>
          <c:extLst>
            <c:ext xmlns:c16="http://schemas.microsoft.com/office/drawing/2014/chart" uri="{C3380CC4-5D6E-409C-BE32-E72D297353CC}">
              <c16:uniqueId val="{00000004-3A8D-4CC6-963D-61CD871D5915}"/>
            </c:ext>
          </c:extLst>
        </c:ser>
        <c:ser>
          <c:idx val="4"/>
          <c:order val="4"/>
          <c:tx>
            <c:strRef>
              <c:f>'Season 7'!$B$108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3A8D-4CC6-963D-61CD871D5915}"/>
              </c:ext>
            </c:extLst>
          </c:dPt>
          <c:dPt>
            <c:idx val="4"/>
            <c:bubble3D val="0"/>
            <c:extLst>
              <c:ext xmlns:c16="http://schemas.microsoft.com/office/drawing/2014/chart" uri="{C3380CC4-5D6E-409C-BE32-E72D297353CC}">
                <c16:uniqueId val="{00000006-3A8D-4CC6-963D-61CD871D5915}"/>
              </c:ext>
            </c:extLst>
          </c:dPt>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7'!$C$108:$P$108</c:f>
              <c:numCache>
                <c:formatCode>General</c:formatCode>
                <c:ptCount val="14"/>
              </c:numCache>
            </c:numRef>
          </c:yVal>
          <c:smooth val="0"/>
          <c:extLst>
            <c:ext xmlns:c16="http://schemas.microsoft.com/office/drawing/2014/chart" uri="{C3380CC4-5D6E-409C-BE32-E72D297353CC}">
              <c16:uniqueId val="{00000007-3A8D-4CC6-963D-61CD871D5915}"/>
            </c:ext>
          </c:extLst>
        </c:ser>
        <c:ser>
          <c:idx val="5"/>
          <c:order val="5"/>
          <c:tx>
            <c:strRef>
              <c:f>'Season 7'!$B$109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7'!$C$109:$P$109</c:f>
              <c:numCache>
                <c:formatCode>General</c:formatCode>
                <c:ptCount val="14"/>
              </c:numCache>
            </c:numRef>
          </c:yVal>
          <c:smooth val="0"/>
          <c:extLst>
            <c:ext xmlns:c16="http://schemas.microsoft.com/office/drawing/2014/chart" uri="{C3380CC4-5D6E-409C-BE32-E72D297353CC}">
              <c16:uniqueId val="{00000008-3A8D-4CC6-963D-61CD871D5915}"/>
            </c:ext>
          </c:extLst>
        </c:ser>
        <c:ser>
          <c:idx val="6"/>
          <c:order val="6"/>
          <c:tx>
            <c:strRef>
              <c:f>'Season 7'!$B$110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7'!$C$110:$P$110</c:f>
              <c:numCache>
                <c:formatCode>General</c:formatCode>
                <c:ptCount val="14"/>
              </c:numCache>
            </c:numRef>
          </c:yVal>
          <c:smooth val="0"/>
          <c:extLst>
            <c:ext xmlns:c16="http://schemas.microsoft.com/office/drawing/2014/chart" uri="{C3380CC4-5D6E-409C-BE32-E72D297353CC}">
              <c16:uniqueId val="{00000009-3A8D-4CC6-963D-61CD871D5915}"/>
            </c:ext>
          </c:extLst>
        </c:ser>
        <c:ser>
          <c:idx val="7"/>
          <c:order val="7"/>
          <c:tx>
            <c:strRef>
              <c:f>'Season 7'!$B$111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7'!$C$111:$P$111</c:f>
              <c:numCache>
                <c:formatCode>General</c:formatCode>
                <c:ptCount val="14"/>
              </c:numCache>
            </c:numRef>
          </c:yVal>
          <c:smooth val="0"/>
          <c:extLst>
            <c:ext xmlns:c16="http://schemas.microsoft.com/office/drawing/2014/chart" uri="{C3380CC4-5D6E-409C-BE32-E72D297353CC}">
              <c16:uniqueId val="{0000000A-3A8D-4CC6-963D-61CD871D5915}"/>
            </c:ext>
          </c:extLst>
        </c:ser>
        <c:ser>
          <c:idx val="8"/>
          <c:order val="8"/>
          <c:tx>
            <c:strRef>
              <c:f>'Season 7'!$B$112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7'!$C$112:$P$112</c:f>
              <c:numCache>
                <c:formatCode>General</c:formatCode>
                <c:ptCount val="14"/>
              </c:numCache>
            </c:numRef>
          </c:yVal>
          <c:smooth val="0"/>
          <c:extLst>
            <c:ext xmlns:c16="http://schemas.microsoft.com/office/drawing/2014/chart" uri="{C3380CC4-5D6E-409C-BE32-E72D297353CC}">
              <c16:uniqueId val="{0000000B-3A8D-4CC6-963D-61CD871D5915}"/>
            </c:ext>
          </c:extLst>
        </c:ser>
        <c:ser>
          <c:idx val="9"/>
          <c:order val="9"/>
          <c:tx>
            <c:strRef>
              <c:f>'Season 7'!$B$113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7'!$C$113:$P$113</c:f>
              <c:numCache>
                <c:formatCode>General</c:formatCode>
                <c:ptCount val="14"/>
              </c:numCache>
            </c:numRef>
          </c:yVal>
          <c:smooth val="0"/>
          <c:extLst>
            <c:ext xmlns:c16="http://schemas.microsoft.com/office/drawing/2014/chart" uri="{C3380CC4-5D6E-409C-BE32-E72D297353CC}">
              <c16:uniqueId val="{0000000C-3A8D-4CC6-963D-61CD871D5915}"/>
            </c:ext>
          </c:extLst>
        </c:ser>
        <c:ser>
          <c:idx val="10"/>
          <c:order val="10"/>
          <c:tx>
            <c:strRef>
              <c:f>'Season 7'!$B$114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7'!$C$114:$P$114</c:f>
              <c:numCache>
                <c:formatCode>General</c:formatCode>
                <c:ptCount val="14"/>
              </c:numCache>
            </c:numRef>
          </c:yVal>
          <c:smooth val="0"/>
          <c:extLst>
            <c:ext xmlns:c16="http://schemas.microsoft.com/office/drawing/2014/chart" uri="{C3380CC4-5D6E-409C-BE32-E72D297353CC}">
              <c16:uniqueId val="{0000000D-3A8D-4CC6-963D-61CD871D5915}"/>
            </c:ext>
          </c:extLst>
        </c:ser>
        <c:ser>
          <c:idx val="11"/>
          <c:order val="11"/>
          <c:tx>
            <c:strRef>
              <c:f>'Season 7'!$B$115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7'!$C$115:$P$115</c:f>
              <c:numCache>
                <c:formatCode>General</c:formatCode>
                <c:ptCount val="14"/>
              </c:numCache>
            </c:numRef>
          </c:yVal>
          <c:smooth val="0"/>
          <c:extLst>
            <c:ext xmlns:c16="http://schemas.microsoft.com/office/drawing/2014/chart" uri="{C3380CC4-5D6E-409C-BE32-E72D297353CC}">
              <c16:uniqueId val="{0000000E-3A8D-4CC6-963D-61CD871D5915}"/>
            </c:ext>
          </c:extLst>
        </c:ser>
        <c:ser>
          <c:idx val="12"/>
          <c:order val="12"/>
          <c:tx>
            <c:strRef>
              <c:f>'Season 7'!$B$116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3A8D-4CC6-963D-61CD871D5915}"/>
              </c:ext>
            </c:extLst>
          </c:dPt>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7'!$C$116:$P$116</c:f>
              <c:numCache>
                <c:formatCode>General</c:formatCode>
                <c:ptCount val="14"/>
              </c:numCache>
            </c:numRef>
          </c:yVal>
          <c:smooth val="0"/>
          <c:extLst>
            <c:ext xmlns:c16="http://schemas.microsoft.com/office/drawing/2014/chart" uri="{C3380CC4-5D6E-409C-BE32-E72D297353CC}">
              <c16:uniqueId val="{00000010-3A8D-4CC6-963D-61CD871D5915}"/>
            </c:ext>
          </c:extLst>
        </c:ser>
        <c:ser>
          <c:idx val="13"/>
          <c:order val="13"/>
          <c:tx>
            <c:strRef>
              <c:f>'Season 7'!$B$117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7'!$C$117:$P$117</c:f>
              <c:numCache>
                <c:formatCode>General</c:formatCode>
                <c:ptCount val="14"/>
              </c:numCache>
            </c:numRef>
          </c:yVal>
          <c:smooth val="0"/>
          <c:extLst>
            <c:ext xmlns:c16="http://schemas.microsoft.com/office/drawing/2014/chart" uri="{C3380CC4-5D6E-409C-BE32-E72D297353CC}">
              <c16:uniqueId val="{00000011-3A8D-4CC6-963D-61CD871D5915}"/>
            </c:ext>
          </c:extLst>
        </c:ser>
        <c:ser>
          <c:idx val="14"/>
          <c:order val="14"/>
          <c:tx>
            <c:strRef>
              <c:f>'Season 7'!$B$118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7'!$C$118:$P$118</c:f>
              <c:numCache>
                <c:formatCode>General</c:formatCode>
                <c:ptCount val="14"/>
              </c:numCache>
            </c:numRef>
          </c:yVal>
          <c:smooth val="0"/>
          <c:extLst>
            <c:ext xmlns:c16="http://schemas.microsoft.com/office/drawing/2014/chart" uri="{C3380CC4-5D6E-409C-BE32-E72D297353CC}">
              <c16:uniqueId val="{00000012-3A8D-4CC6-963D-61CD871D5915}"/>
            </c:ext>
          </c:extLst>
        </c:ser>
        <c:ser>
          <c:idx val="15"/>
          <c:order val="15"/>
          <c:tx>
            <c:strRef>
              <c:f>'Season 7'!$B$119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7'!$C$119:$P$119</c:f>
              <c:numCache>
                <c:formatCode>General</c:formatCode>
                <c:ptCount val="14"/>
              </c:numCache>
            </c:numRef>
          </c:yVal>
          <c:smooth val="0"/>
          <c:extLst>
            <c:ext xmlns:c16="http://schemas.microsoft.com/office/drawing/2014/chart" uri="{C3380CC4-5D6E-409C-BE32-E72D297353CC}">
              <c16:uniqueId val="{00000013-3A8D-4CC6-963D-61CD871D5915}"/>
            </c:ext>
          </c:extLst>
        </c:ser>
        <c:ser>
          <c:idx val="16"/>
          <c:order val="16"/>
          <c:tx>
            <c:strRef>
              <c:f>'Season 7'!$B$120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7'!$C$120:$P$120</c:f>
              <c:numCache>
                <c:formatCode>General</c:formatCode>
                <c:ptCount val="14"/>
              </c:numCache>
            </c:numRef>
          </c:yVal>
          <c:smooth val="0"/>
          <c:extLst>
            <c:ext xmlns:c16="http://schemas.microsoft.com/office/drawing/2014/chart" uri="{C3380CC4-5D6E-409C-BE32-E72D297353CC}">
              <c16:uniqueId val="{00000014-3A8D-4CC6-963D-61CD871D5915}"/>
            </c:ext>
          </c:extLst>
        </c:ser>
        <c:ser>
          <c:idx val="17"/>
          <c:order val="17"/>
          <c:tx>
            <c:strRef>
              <c:f>'Season 7'!$B$121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7'!$C$121:$P$121</c:f>
              <c:numCache>
                <c:formatCode>General</c:formatCode>
                <c:ptCount val="14"/>
              </c:numCache>
            </c:numRef>
          </c:yVal>
          <c:smooth val="0"/>
          <c:extLst>
            <c:ext xmlns:c16="http://schemas.microsoft.com/office/drawing/2014/chart" uri="{C3380CC4-5D6E-409C-BE32-E72D297353CC}">
              <c16:uniqueId val="{00000015-3A8D-4CC6-963D-61CD871D5915}"/>
            </c:ext>
          </c:extLst>
        </c:ser>
        <c:ser>
          <c:idx val="18"/>
          <c:order val="18"/>
          <c:tx>
            <c:strRef>
              <c:f>'Season 7'!$B$122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7'!$C$122:$P$122</c:f>
              <c:numCache>
                <c:formatCode>General</c:formatCode>
                <c:ptCount val="14"/>
              </c:numCache>
            </c:numRef>
          </c:yVal>
          <c:smooth val="0"/>
          <c:extLst>
            <c:ext xmlns:c16="http://schemas.microsoft.com/office/drawing/2014/chart" uri="{C3380CC4-5D6E-409C-BE32-E72D297353CC}">
              <c16:uniqueId val="{00000016-3A8D-4CC6-963D-61CD871D5915}"/>
            </c:ext>
          </c:extLst>
        </c:ser>
        <c:ser>
          <c:idx val="19"/>
          <c:order val="19"/>
          <c:tx>
            <c:strRef>
              <c:f>'Season 7'!$B$123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7'!$C$103:$P$103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7'!$C$123:$P$123</c:f>
              <c:numCache>
                <c:formatCode>General</c:formatCode>
                <c:ptCount val="14"/>
              </c:numCache>
            </c:numRef>
          </c:yVal>
          <c:smooth val="0"/>
          <c:extLst>
            <c:ext xmlns:c16="http://schemas.microsoft.com/office/drawing/2014/chart" uri="{C3380CC4-5D6E-409C-BE32-E72D297353CC}">
              <c16:uniqueId val="{00000017-3A8D-4CC6-963D-61CD871D5915}"/>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8'!$B$104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7736-4931-8350-B088D01FC76C}"/>
              </c:ext>
            </c:extLst>
          </c:dPt>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8'!$C$104:$P$104</c:f>
              <c:numCache>
                <c:formatCode>General</c:formatCode>
                <c:ptCount val="14"/>
              </c:numCache>
            </c:numRef>
          </c:yVal>
          <c:smooth val="0"/>
          <c:extLst>
            <c:ext xmlns:c16="http://schemas.microsoft.com/office/drawing/2014/chart" uri="{C3380CC4-5D6E-409C-BE32-E72D297353CC}">
              <c16:uniqueId val="{00000001-7736-4931-8350-B088D01FC76C}"/>
            </c:ext>
          </c:extLst>
        </c:ser>
        <c:ser>
          <c:idx val="1"/>
          <c:order val="1"/>
          <c:tx>
            <c:strRef>
              <c:f>'Season 8'!$B$105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8'!$C$105:$P$105</c:f>
              <c:numCache>
                <c:formatCode>General</c:formatCode>
                <c:ptCount val="14"/>
              </c:numCache>
            </c:numRef>
          </c:yVal>
          <c:smooth val="0"/>
          <c:extLst>
            <c:ext xmlns:c16="http://schemas.microsoft.com/office/drawing/2014/chart" uri="{C3380CC4-5D6E-409C-BE32-E72D297353CC}">
              <c16:uniqueId val="{00000002-7736-4931-8350-B088D01FC76C}"/>
            </c:ext>
          </c:extLst>
        </c:ser>
        <c:ser>
          <c:idx val="2"/>
          <c:order val="2"/>
          <c:tx>
            <c:strRef>
              <c:f>'Season 8'!$B$106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8'!$C$106:$P$106</c:f>
              <c:numCache>
                <c:formatCode>General</c:formatCode>
                <c:ptCount val="14"/>
              </c:numCache>
            </c:numRef>
          </c:yVal>
          <c:smooth val="0"/>
          <c:extLst>
            <c:ext xmlns:c16="http://schemas.microsoft.com/office/drawing/2014/chart" uri="{C3380CC4-5D6E-409C-BE32-E72D297353CC}">
              <c16:uniqueId val="{00000003-7736-4931-8350-B088D01FC76C}"/>
            </c:ext>
          </c:extLst>
        </c:ser>
        <c:ser>
          <c:idx val="3"/>
          <c:order val="3"/>
          <c:tx>
            <c:strRef>
              <c:f>'Season 8'!$B$107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8'!$C$107:$P$107</c:f>
              <c:numCache>
                <c:formatCode>General</c:formatCode>
                <c:ptCount val="14"/>
              </c:numCache>
            </c:numRef>
          </c:yVal>
          <c:smooth val="0"/>
          <c:extLst>
            <c:ext xmlns:c16="http://schemas.microsoft.com/office/drawing/2014/chart" uri="{C3380CC4-5D6E-409C-BE32-E72D297353CC}">
              <c16:uniqueId val="{00000004-7736-4931-8350-B088D01FC76C}"/>
            </c:ext>
          </c:extLst>
        </c:ser>
        <c:ser>
          <c:idx val="4"/>
          <c:order val="4"/>
          <c:tx>
            <c:strRef>
              <c:f>'Season 8'!$B$108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7736-4931-8350-B088D01FC76C}"/>
              </c:ext>
            </c:extLst>
          </c:dPt>
          <c:dPt>
            <c:idx val="4"/>
            <c:bubble3D val="0"/>
            <c:extLst>
              <c:ext xmlns:c16="http://schemas.microsoft.com/office/drawing/2014/chart" uri="{C3380CC4-5D6E-409C-BE32-E72D297353CC}">
                <c16:uniqueId val="{00000006-7736-4931-8350-B088D01FC76C}"/>
              </c:ext>
            </c:extLst>
          </c:dPt>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8'!$C$108:$P$108</c:f>
              <c:numCache>
                <c:formatCode>General</c:formatCode>
                <c:ptCount val="14"/>
              </c:numCache>
            </c:numRef>
          </c:yVal>
          <c:smooth val="0"/>
          <c:extLst>
            <c:ext xmlns:c16="http://schemas.microsoft.com/office/drawing/2014/chart" uri="{C3380CC4-5D6E-409C-BE32-E72D297353CC}">
              <c16:uniqueId val="{00000007-7736-4931-8350-B088D01FC76C}"/>
            </c:ext>
          </c:extLst>
        </c:ser>
        <c:ser>
          <c:idx val="5"/>
          <c:order val="5"/>
          <c:tx>
            <c:strRef>
              <c:f>'Season 8'!$B$109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8'!$C$109:$P$109</c:f>
              <c:numCache>
                <c:formatCode>General</c:formatCode>
                <c:ptCount val="14"/>
              </c:numCache>
            </c:numRef>
          </c:yVal>
          <c:smooth val="0"/>
          <c:extLst>
            <c:ext xmlns:c16="http://schemas.microsoft.com/office/drawing/2014/chart" uri="{C3380CC4-5D6E-409C-BE32-E72D297353CC}">
              <c16:uniqueId val="{00000008-7736-4931-8350-B088D01FC76C}"/>
            </c:ext>
          </c:extLst>
        </c:ser>
        <c:ser>
          <c:idx val="6"/>
          <c:order val="6"/>
          <c:tx>
            <c:strRef>
              <c:f>'Season 8'!$B$110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8'!$C$110:$P$110</c:f>
              <c:numCache>
                <c:formatCode>General</c:formatCode>
                <c:ptCount val="14"/>
              </c:numCache>
            </c:numRef>
          </c:yVal>
          <c:smooth val="0"/>
          <c:extLst>
            <c:ext xmlns:c16="http://schemas.microsoft.com/office/drawing/2014/chart" uri="{C3380CC4-5D6E-409C-BE32-E72D297353CC}">
              <c16:uniqueId val="{00000009-7736-4931-8350-B088D01FC76C}"/>
            </c:ext>
          </c:extLst>
        </c:ser>
        <c:ser>
          <c:idx val="7"/>
          <c:order val="7"/>
          <c:tx>
            <c:strRef>
              <c:f>'Season 8'!$B$111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8'!$C$111:$P$111</c:f>
              <c:numCache>
                <c:formatCode>General</c:formatCode>
                <c:ptCount val="14"/>
              </c:numCache>
            </c:numRef>
          </c:yVal>
          <c:smooth val="0"/>
          <c:extLst>
            <c:ext xmlns:c16="http://schemas.microsoft.com/office/drawing/2014/chart" uri="{C3380CC4-5D6E-409C-BE32-E72D297353CC}">
              <c16:uniqueId val="{0000000A-7736-4931-8350-B088D01FC76C}"/>
            </c:ext>
          </c:extLst>
        </c:ser>
        <c:ser>
          <c:idx val="8"/>
          <c:order val="8"/>
          <c:tx>
            <c:strRef>
              <c:f>'Season 8'!$B$112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8'!$C$112:$P$112</c:f>
              <c:numCache>
                <c:formatCode>General</c:formatCode>
                <c:ptCount val="14"/>
              </c:numCache>
            </c:numRef>
          </c:yVal>
          <c:smooth val="0"/>
          <c:extLst>
            <c:ext xmlns:c16="http://schemas.microsoft.com/office/drawing/2014/chart" uri="{C3380CC4-5D6E-409C-BE32-E72D297353CC}">
              <c16:uniqueId val="{0000000B-7736-4931-8350-B088D01FC76C}"/>
            </c:ext>
          </c:extLst>
        </c:ser>
        <c:ser>
          <c:idx val="9"/>
          <c:order val="9"/>
          <c:tx>
            <c:strRef>
              <c:f>'Season 8'!$B$113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8'!$C$113:$P$113</c:f>
              <c:numCache>
                <c:formatCode>General</c:formatCode>
                <c:ptCount val="14"/>
              </c:numCache>
            </c:numRef>
          </c:yVal>
          <c:smooth val="0"/>
          <c:extLst>
            <c:ext xmlns:c16="http://schemas.microsoft.com/office/drawing/2014/chart" uri="{C3380CC4-5D6E-409C-BE32-E72D297353CC}">
              <c16:uniqueId val="{0000000C-7736-4931-8350-B088D01FC76C}"/>
            </c:ext>
          </c:extLst>
        </c:ser>
        <c:ser>
          <c:idx val="10"/>
          <c:order val="10"/>
          <c:tx>
            <c:strRef>
              <c:f>'Season 8'!$B$114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8'!$C$114:$P$114</c:f>
              <c:numCache>
                <c:formatCode>General</c:formatCode>
                <c:ptCount val="14"/>
              </c:numCache>
            </c:numRef>
          </c:yVal>
          <c:smooth val="0"/>
          <c:extLst>
            <c:ext xmlns:c16="http://schemas.microsoft.com/office/drawing/2014/chart" uri="{C3380CC4-5D6E-409C-BE32-E72D297353CC}">
              <c16:uniqueId val="{0000000D-7736-4931-8350-B088D01FC76C}"/>
            </c:ext>
          </c:extLst>
        </c:ser>
        <c:ser>
          <c:idx val="11"/>
          <c:order val="11"/>
          <c:tx>
            <c:strRef>
              <c:f>'Season 8'!$B$115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8'!$C$115:$P$115</c:f>
              <c:numCache>
                <c:formatCode>General</c:formatCode>
                <c:ptCount val="14"/>
              </c:numCache>
            </c:numRef>
          </c:yVal>
          <c:smooth val="0"/>
          <c:extLst>
            <c:ext xmlns:c16="http://schemas.microsoft.com/office/drawing/2014/chart" uri="{C3380CC4-5D6E-409C-BE32-E72D297353CC}">
              <c16:uniqueId val="{0000000E-7736-4931-8350-B088D01FC76C}"/>
            </c:ext>
          </c:extLst>
        </c:ser>
        <c:ser>
          <c:idx val="12"/>
          <c:order val="12"/>
          <c:tx>
            <c:strRef>
              <c:f>'Season 8'!$B$116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7736-4931-8350-B088D01FC76C}"/>
              </c:ext>
            </c:extLst>
          </c:dPt>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8'!$C$116:$P$116</c:f>
              <c:numCache>
                <c:formatCode>General</c:formatCode>
                <c:ptCount val="14"/>
              </c:numCache>
            </c:numRef>
          </c:yVal>
          <c:smooth val="0"/>
          <c:extLst>
            <c:ext xmlns:c16="http://schemas.microsoft.com/office/drawing/2014/chart" uri="{C3380CC4-5D6E-409C-BE32-E72D297353CC}">
              <c16:uniqueId val="{00000010-7736-4931-8350-B088D01FC76C}"/>
            </c:ext>
          </c:extLst>
        </c:ser>
        <c:ser>
          <c:idx val="13"/>
          <c:order val="13"/>
          <c:tx>
            <c:strRef>
              <c:f>'Season 8'!$B$117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8'!$C$117:$P$117</c:f>
              <c:numCache>
                <c:formatCode>General</c:formatCode>
                <c:ptCount val="14"/>
              </c:numCache>
            </c:numRef>
          </c:yVal>
          <c:smooth val="0"/>
          <c:extLst>
            <c:ext xmlns:c16="http://schemas.microsoft.com/office/drawing/2014/chart" uri="{C3380CC4-5D6E-409C-BE32-E72D297353CC}">
              <c16:uniqueId val="{00000011-7736-4931-8350-B088D01FC76C}"/>
            </c:ext>
          </c:extLst>
        </c:ser>
        <c:ser>
          <c:idx val="14"/>
          <c:order val="14"/>
          <c:tx>
            <c:strRef>
              <c:f>'Season 8'!$B$118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8'!$C$118:$P$118</c:f>
              <c:numCache>
                <c:formatCode>General</c:formatCode>
                <c:ptCount val="14"/>
              </c:numCache>
            </c:numRef>
          </c:yVal>
          <c:smooth val="0"/>
          <c:extLst>
            <c:ext xmlns:c16="http://schemas.microsoft.com/office/drawing/2014/chart" uri="{C3380CC4-5D6E-409C-BE32-E72D297353CC}">
              <c16:uniqueId val="{00000012-7736-4931-8350-B088D01FC76C}"/>
            </c:ext>
          </c:extLst>
        </c:ser>
        <c:ser>
          <c:idx val="15"/>
          <c:order val="15"/>
          <c:tx>
            <c:strRef>
              <c:f>'Season 8'!$B$119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8'!$C$119:$P$119</c:f>
              <c:numCache>
                <c:formatCode>General</c:formatCode>
                <c:ptCount val="14"/>
              </c:numCache>
            </c:numRef>
          </c:yVal>
          <c:smooth val="0"/>
          <c:extLst>
            <c:ext xmlns:c16="http://schemas.microsoft.com/office/drawing/2014/chart" uri="{C3380CC4-5D6E-409C-BE32-E72D297353CC}">
              <c16:uniqueId val="{00000013-7736-4931-8350-B088D01FC76C}"/>
            </c:ext>
          </c:extLst>
        </c:ser>
        <c:ser>
          <c:idx val="16"/>
          <c:order val="16"/>
          <c:tx>
            <c:strRef>
              <c:f>'Season 8'!$B$120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8'!$C$120:$P$120</c:f>
              <c:numCache>
                <c:formatCode>General</c:formatCode>
                <c:ptCount val="14"/>
              </c:numCache>
            </c:numRef>
          </c:yVal>
          <c:smooth val="0"/>
          <c:extLst>
            <c:ext xmlns:c16="http://schemas.microsoft.com/office/drawing/2014/chart" uri="{C3380CC4-5D6E-409C-BE32-E72D297353CC}">
              <c16:uniqueId val="{00000014-7736-4931-8350-B088D01FC76C}"/>
            </c:ext>
          </c:extLst>
        </c:ser>
        <c:ser>
          <c:idx val="17"/>
          <c:order val="17"/>
          <c:tx>
            <c:strRef>
              <c:f>'Season 8'!$B$121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8'!$C$121:$P$121</c:f>
              <c:numCache>
                <c:formatCode>General</c:formatCode>
                <c:ptCount val="14"/>
              </c:numCache>
            </c:numRef>
          </c:yVal>
          <c:smooth val="0"/>
          <c:extLst>
            <c:ext xmlns:c16="http://schemas.microsoft.com/office/drawing/2014/chart" uri="{C3380CC4-5D6E-409C-BE32-E72D297353CC}">
              <c16:uniqueId val="{00000015-7736-4931-8350-B088D01FC76C}"/>
            </c:ext>
          </c:extLst>
        </c:ser>
        <c:ser>
          <c:idx val="18"/>
          <c:order val="18"/>
          <c:tx>
            <c:strRef>
              <c:f>'Season 8'!$B$122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8'!$C$122:$P$122</c:f>
              <c:numCache>
                <c:formatCode>General</c:formatCode>
                <c:ptCount val="14"/>
              </c:numCache>
            </c:numRef>
          </c:yVal>
          <c:smooth val="0"/>
          <c:extLst>
            <c:ext xmlns:c16="http://schemas.microsoft.com/office/drawing/2014/chart" uri="{C3380CC4-5D6E-409C-BE32-E72D297353CC}">
              <c16:uniqueId val="{00000016-7736-4931-8350-B088D01FC76C}"/>
            </c:ext>
          </c:extLst>
        </c:ser>
        <c:ser>
          <c:idx val="19"/>
          <c:order val="19"/>
          <c:tx>
            <c:strRef>
              <c:f>'Season 8'!$B$123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8'!$C$103:$P$103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8'!$C$123:$P$123</c:f>
              <c:numCache>
                <c:formatCode>General</c:formatCode>
                <c:ptCount val="14"/>
              </c:numCache>
            </c:numRef>
          </c:yVal>
          <c:smooth val="0"/>
          <c:extLst>
            <c:ext xmlns:c16="http://schemas.microsoft.com/office/drawing/2014/chart" uri="{C3380CC4-5D6E-409C-BE32-E72D297353CC}">
              <c16:uniqueId val="{00000017-7736-4931-8350-B088D01FC76C}"/>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9'!$B$104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451B-4A3A-875A-CD80D33333EE}"/>
              </c:ext>
            </c:extLst>
          </c:dPt>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9'!$C$104:$P$104</c:f>
              <c:numCache>
                <c:formatCode>General</c:formatCode>
                <c:ptCount val="14"/>
              </c:numCache>
            </c:numRef>
          </c:yVal>
          <c:smooth val="0"/>
          <c:extLst>
            <c:ext xmlns:c16="http://schemas.microsoft.com/office/drawing/2014/chart" uri="{C3380CC4-5D6E-409C-BE32-E72D297353CC}">
              <c16:uniqueId val="{00000001-451B-4A3A-875A-CD80D33333EE}"/>
            </c:ext>
          </c:extLst>
        </c:ser>
        <c:ser>
          <c:idx val="1"/>
          <c:order val="1"/>
          <c:tx>
            <c:strRef>
              <c:f>'Season 9'!$B$105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9'!$C$105:$P$105</c:f>
              <c:numCache>
                <c:formatCode>General</c:formatCode>
                <c:ptCount val="14"/>
              </c:numCache>
            </c:numRef>
          </c:yVal>
          <c:smooth val="0"/>
          <c:extLst>
            <c:ext xmlns:c16="http://schemas.microsoft.com/office/drawing/2014/chart" uri="{C3380CC4-5D6E-409C-BE32-E72D297353CC}">
              <c16:uniqueId val="{00000002-451B-4A3A-875A-CD80D33333EE}"/>
            </c:ext>
          </c:extLst>
        </c:ser>
        <c:ser>
          <c:idx val="2"/>
          <c:order val="2"/>
          <c:tx>
            <c:strRef>
              <c:f>'Season 9'!$B$106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9'!$C$106:$P$106</c:f>
              <c:numCache>
                <c:formatCode>General</c:formatCode>
                <c:ptCount val="14"/>
              </c:numCache>
            </c:numRef>
          </c:yVal>
          <c:smooth val="0"/>
          <c:extLst>
            <c:ext xmlns:c16="http://schemas.microsoft.com/office/drawing/2014/chart" uri="{C3380CC4-5D6E-409C-BE32-E72D297353CC}">
              <c16:uniqueId val="{00000003-451B-4A3A-875A-CD80D33333EE}"/>
            </c:ext>
          </c:extLst>
        </c:ser>
        <c:ser>
          <c:idx val="3"/>
          <c:order val="3"/>
          <c:tx>
            <c:strRef>
              <c:f>'Season 9'!$B$107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9'!$C$107:$P$107</c:f>
              <c:numCache>
                <c:formatCode>General</c:formatCode>
                <c:ptCount val="14"/>
              </c:numCache>
            </c:numRef>
          </c:yVal>
          <c:smooth val="0"/>
          <c:extLst>
            <c:ext xmlns:c16="http://schemas.microsoft.com/office/drawing/2014/chart" uri="{C3380CC4-5D6E-409C-BE32-E72D297353CC}">
              <c16:uniqueId val="{00000004-451B-4A3A-875A-CD80D33333EE}"/>
            </c:ext>
          </c:extLst>
        </c:ser>
        <c:ser>
          <c:idx val="4"/>
          <c:order val="4"/>
          <c:tx>
            <c:strRef>
              <c:f>'Season 9'!$B$108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451B-4A3A-875A-CD80D33333EE}"/>
              </c:ext>
            </c:extLst>
          </c:dPt>
          <c:dPt>
            <c:idx val="4"/>
            <c:bubble3D val="0"/>
            <c:extLst>
              <c:ext xmlns:c16="http://schemas.microsoft.com/office/drawing/2014/chart" uri="{C3380CC4-5D6E-409C-BE32-E72D297353CC}">
                <c16:uniqueId val="{00000006-451B-4A3A-875A-CD80D33333EE}"/>
              </c:ext>
            </c:extLst>
          </c:dPt>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9'!$C$108:$P$108</c:f>
              <c:numCache>
                <c:formatCode>General</c:formatCode>
                <c:ptCount val="14"/>
              </c:numCache>
            </c:numRef>
          </c:yVal>
          <c:smooth val="0"/>
          <c:extLst>
            <c:ext xmlns:c16="http://schemas.microsoft.com/office/drawing/2014/chart" uri="{C3380CC4-5D6E-409C-BE32-E72D297353CC}">
              <c16:uniqueId val="{00000007-451B-4A3A-875A-CD80D33333EE}"/>
            </c:ext>
          </c:extLst>
        </c:ser>
        <c:ser>
          <c:idx val="5"/>
          <c:order val="5"/>
          <c:tx>
            <c:strRef>
              <c:f>'Season 9'!$B$109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9'!$C$109:$P$109</c:f>
              <c:numCache>
                <c:formatCode>General</c:formatCode>
                <c:ptCount val="14"/>
              </c:numCache>
            </c:numRef>
          </c:yVal>
          <c:smooth val="0"/>
          <c:extLst>
            <c:ext xmlns:c16="http://schemas.microsoft.com/office/drawing/2014/chart" uri="{C3380CC4-5D6E-409C-BE32-E72D297353CC}">
              <c16:uniqueId val="{00000008-451B-4A3A-875A-CD80D33333EE}"/>
            </c:ext>
          </c:extLst>
        </c:ser>
        <c:ser>
          <c:idx val="6"/>
          <c:order val="6"/>
          <c:tx>
            <c:strRef>
              <c:f>'Season 9'!$B$110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9'!$C$110:$P$110</c:f>
              <c:numCache>
                <c:formatCode>General</c:formatCode>
                <c:ptCount val="14"/>
              </c:numCache>
            </c:numRef>
          </c:yVal>
          <c:smooth val="0"/>
          <c:extLst>
            <c:ext xmlns:c16="http://schemas.microsoft.com/office/drawing/2014/chart" uri="{C3380CC4-5D6E-409C-BE32-E72D297353CC}">
              <c16:uniqueId val="{00000009-451B-4A3A-875A-CD80D33333EE}"/>
            </c:ext>
          </c:extLst>
        </c:ser>
        <c:ser>
          <c:idx val="7"/>
          <c:order val="7"/>
          <c:tx>
            <c:strRef>
              <c:f>'Season 9'!$B$111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9'!$C$111:$P$111</c:f>
              <c:numCache>
                <c:formatCode>General</c:formatCode>
                <c:ptCount val="14"/>
              </c:numCache>
            </c:numRef>
          </c:yVal>
          <c:smooth val="0"/>
          <c:extLst>
            <c:ext xmlns:c16="http://schemas.microsoft.com/office/drawing/2014/chart" uri="{C3380CC4-5D6E-409C-BE32-E72D297353CC}">
              <c16:uniqueId val="{0000000A-451B-4A3A-875A-CD80D33333EE}"/>
            </c:ext>
          </c:extLst>
        </c:ser>
        <c:ser>
          <c:idx val="8"/>
          <c:order val="8"/>
          <c:tx>
            <c:strRef>
              <c:f>'Season 9'!$B$112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9'!$C$112:$P$112</c:f>
              <c:numCache>
                <c:formatCode>General</c:formatCode>
                <c:ptCount val="14"/>
              </c:numCache>
            </c:numRef>
          </c:yVal>
          <c:smooth val="0"/>
          <c:extLst>
            <c:ext xmlns:c16="http://schemas.microsoft.com/office/drawing/2014/chart" uri="{C3380CC4-5D6E-409C-BE32-E72D297353CC}">
              <c16:uniqueId val="{0000000B-451B-4A3A-875A-CD80D33333EE}"/>
            </c:ext>
          </c:extLst>
        </c:ser>
        <c:ser>
          <c:idx val="9"/>
          <c:order val="9"/>
          <c:tx>
            <c:strRef>
              <c:f>'Season 9'!$B$113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9'!$C$113:$P$113</c:f>
              <c:numCache>
                <c:formatCode>General</c:formatCode>
                <c:ptCount val="14"/>
              </c:numCache>
            </c:numRef>
          </c:yVal>
          <c:smooth val="0"/>
          <c:extLst>
            <c:ext xmlns:c16="http://schemas.microsoft.com/office/drawing/2014/chart" uri="{C3380CC4-5D6E-409C-BE32-E72D297353CC}">
              <c16:uniqueId val="{0000000C-451B-4A3A-875A-CD80D33333EE}"/>
            </c:ext>
          </c:extLst>
        </c:ser>
        <c:ser>
          <c:idx val="10"/>
          <c:order val="10"/>
          <c:tx>
            <c:strRef>
              <c:f>'Season 9'!$B$114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9'!$C$114:$P$114</c:f>
              <c:numCache>
                <c:formatCode>General</c:formatCode>
                <c:ptCount val="14"/>
              </c:numCache>
            </c:numRef>
          </c:yVal>
          <c:smooth val="0"/>
          <c:extLst>
            <c:ext xmlns:c16="http://schemas.microsoft.com/office/drawing/2014/chart" uri="{C3380CC4-5D6E-409C-BE32-E72D297353CC}">
              <c16:uniqueId val="{0000000D-451B-4A3A-875A-CD80D33333EE}"/>
            </c:ext>
          </c:extLst>
        </c:ser>
        <c:ser>
          <c:idx val="11"/>
          <c:order val="11"/>
          <c:tx>
            <c:strRef>
              <c:f>'Season 9'!$B$115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9'!$C$115:$P$115</c:f>
              <c:numCache>
                <c:formatCode>General</c:formatCode>
                <c:ptCount val="14"/>
              </c:numCache>
            </c:numRef>
          </c:yVal>
          <c:smooth val="0"/>
          <c:extLst>
            <c:ext xmlns:c16="http://schemas.microsoft.com/office/drawing/2014/chart" uri="{C3380CC4-5D6E-409C-BE32-E72D297353CC}">
              <c16:uniqueId val="{0000000E-451B-4A3A-875A-CD80D33333EE}"/>
            </c:ext>
          </c:extLst>
        </c:ser>
        <c:ser>
          <c:idx val="12"/>
          <c:order val="12"/>
          <c:tx>
            <c:strRef>
              <c:f>'Season 9'!$B$116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451B-4A3A-875A-CD80D33333EE}"/>
              </c:ext>
            </c:extLst>
          </c:dPt>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9'!$C$116:$P$116</c:f>
              <c:numCache>
                <c:formatCode>General</c:formatCode>
                <c:ptCount val="14"/>
              </c:numCache>
            </c:numRef>
          </c:yVal>
          <c:smooth val="0"/>
          <c:extLst>
            <c:ext xmlns:c16="http://schemas.microsoft.com/office/drawing/2014/chart" uri="{C3380CC4-5D6E-409C-BE32-E72D297353CC}">
              <c16:uniqueId val="{00000010-451B-4A3A-875A-CD80D33333EE}"/>
            </c:ext>
          </c:extLst>
        </c:ser>
        <c:ser>
          <c:idx val="13"/>
          <c:order val="13"/>
          <c:tx>
            <c:strRef>
              <c:f>'Season 9'!$B$117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9'!$C$117:$P$117</c:f>
              <c:numCache>
                <c:formatCode>General</c:formatCode>
                <c:ptCount val="14"/>
              </c:numCache>
            </c:numRef>
          </c:yVal>
          <c:smooth val="0"/>
          <c:extLst>
            <c:ext xmlns:c16="http://schemas.microsoft.com/office/drawing/2014/chart" uri="{C3380CC4-5D6E-409C-BE32-E72D297353CC}">
              <c16:uniqueId val="{00000011-451B-4A3A-875A-CD80D33333EE}"/>
            </c:ext>
          </c:extLst>
        </c:ser>
        <c:ser>
          <c:idx val="14"/>
          <c:order val="14"/>
          <c:tx>
            <c:strRef>
              <c:f>'Season 9'!$B$118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9'!$C$118:$P$118</c:f>
              <c:numCache>
                <c:formatCode>General</c:formatCode>
                <c:ptCount val="14"/>
              </c:numCache>
            </c:numRef>
          </c:yVal>
          <c:smooth val="0"/>
          <c:extLst>
            <c:ext xmlns:c16="http://schemas.microsoft.com/office/drawing/2014/chart" uri="{C3380CC4-5D6E-409C-BE32-E72D297353CC}">
              <c16:uniqueId val="{00000012-451B-4A3A-875A-CD80D33333EE}"/>
            </c:ext>
          </c:extLst>
        </c:ser>
        <c:ser>
          <c:idx val="15"/>
          <c:order val="15"/>
          <c:tx>
            <c:strRef>
              <c:f>'Season 9'!$B$119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9'!$C$119:$P$119</c:f>
              <c:numCache>
                <c:formatCode>General</c:formatCode>
                <c:ptCount val="14"/>
              </c:numCache>
            </c:numRef>
          </c:yVal>
          <c:smooth val="0"/>
          <c:extLst>
            <c:ext xmlns:c16="http://schemas.microsoft.com/office/drawing/2014/chart" uri="{C3380CC4-5D6E-409C-BE32-E72D297353CC}">
              <c16:uniqueId val="{00000013-451B-4A3A-875A-CD80D33333EE}"/>
            </c:ext>
          </c:extLst>
        </c:ser>
        <c:ser>
          <c:idx val="16"/>
          <c:order val="16"/>
          <c:tx>
            <c:strRef>
              <c:f>'Season 9'!$B$120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9'!$C$120:$P$120</c:f>
              <c:numCache>
                <c:formatCode>General</c:formatCode>
                <c:ptCount val="14"/>
              </c:numCache>
            </c:numRef>
          </c:yVal>
          <c:smooth val="0"/>
          <c:extLst>
            <c:ext xmlns:c16="http://schemas.microsoft.com/office/drawing/2014/chart" uri="{C3380CC4-5D6E-409C-BE32-E72D297353CC}">
              <c16:uniqueId val="{00000014-451B-4A3A-875A-CD80D33333EE}"/>
            </c:ext>
          </c:extLst>
        </c:ser>
        <c:ser>
          <c:idx val="17"/>
          <c:order val="17"/>
          <c:tx>
            <c:strRef>
              <c:f>'Season 9'!$B$121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9'!$C$121:$P$121</c:f>
              <c:numCache>
                <c:formatCode>General</c:formatCode>
                <c:ptCount val="14"/>
              </c:numCache>
            </c:numRef>
          </c:yVal>
          <c:smooth val="0"/>
          <c:extLst>
            <c:ext xmlns:c16="http://schemas.microsoft.com/office/drawing/2014/chart" uri="{C3380CC4-5D6E-409C-BE32-E72D297353CC}">
              <c16:uniqueId val="{00000015-451B-4A3A-875A-CD80D33333EE}"/>
            </c:ext>
          </c:extLst>
        </c:ser>
        <c:ser>
          <c:idx val="18"/>
          <c:order val="18"/>
          <c:tx>
            <c:strRef>
              <c:f>'Season 9'!$B$122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9'!$C$122:$P$122</c:f>
              <c:numCache>
                <c:formatCode>General</c:formatCode>
                <c:ptCount val="14"/>
              </c:numCache>
            </c:numRef>
          </c:yVal>
          <c:smooth val="0"/>
          <c:extLst>
            <c:ext xmlns:c16="http://schemas.microsoft.com/office/drawing/2014/chart" uri="{C3380CC4-5D6E-409C-BE32-E72D297353CC}">
              <c16:uniqueId val="{00000016-451B-4A3A-875A-CD80D33333EE}"/>
            </c:ext>
          </c:extLst>
        </c:ser>
        <c:ser>
          <c:idx val="19"/>
          <c:order val="19"/>
          <c:tx>
            <c:strRef>
              <c:f>'Season 9'!$B$123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9'!$C$103:$P$103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9'!$C$123:$P$123</c:f>
              <c:numCache>
                <c:formatCode>General</c:formatCode>
                <c:ptCount val="14"/>
              </c:numCache>
            </c:numRef>
          </c:yVal>
          <c:smooth val="0"/>
          <c:extLst>
            <c:ext xmlns:c16="http://schemas.microsoft.com/office/drawing/2014/chart" uri="{C3380CC4-5D6E-409C-BE32-E72D297353CC}">
              <c16:uniqueId val="{00000017-451B-4A3A-875A-CD80D33333EE}"/>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10'!$B$104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8EE1-4EC9-8C97-C2346750894F}"/>
              </c:ext>
            </c:extLst>
          </c:dPt>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10'!$C$104:$P$104</c:f>
              <c:numCache>
                <c:formatCode>General</c:formatCode>
                <c:ptCount val="14"/>
              </c:numCache>
            </c:numRef>
          </c:yVal>
          <c:smooth val="0"/>
          <c:extLst>
            <c:ext xmlns:c16="http://schemas.microsoft.com/office/drawing/2014/chart" uri="{C3380CC4-5D6E-409C-BE32-E72D297353CC}">
              <c16:uniqueId val="{00000001-8EE1-4EC9-8C97-C2346750894F}"/>
            </c:ext>
          </c:extLst>
        </c:ser>
        <c:ser>
          <c:idx val="1"/>
          <c:order val="1"/>
          <c:tx>
            <c:strRef>
              <c:f>'Season 10'!$B$105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10'!$C$105:$P$105</c:f>
              <c:numCache>
                <c:formatCode>General</c:formatCode>
                <c:ptCount val="14"/>
              </c:numCache>
            </c:numRef>
          </c:yVal>
          <c:smooth val="0"/>
          <c:extLst>
            <c:ext xmlns:c16="http://schemas.microsoft.com/office/drawing/2014/chart" uri="{C3380CC4-5D6E-409C-BE32-E72D297353CC}">
              <c16:uniqueId val="{00000002-8EE1-4EC9-8C97-C2346750894F}"/>
            </c:ext>
          </c:extLst>
        </c:ser>
        <c:ser>
          <c:idx val="2"/>
          <c:order val="2"/>
          <c:tx>
            <c:strRef>
              <c:f>'Season 10'!$B$106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10'!$C$106:$P$106</c:f>
              <c:numCache>
                <c:formatCode>General</c:formatCode>
                <c:ptCount val="14"/>
              </c:numCache>
            </c:numRef>
          </c:yVal>
          <c:smooth val="0"/>
          <c:extLst>
            <c:ext xmlns:c16="http://schemas.microsoft.com/office/drawing/2014/chart" uri="{C3380CC4-5D6E-409C-BE32-E72D297353CC}">
              <c16:uniqueId val="{00000003-8EE1-4EC9-8C97-C2346750894F}"/>
            </c:ext>
          </c:extLst>
        </c:ser>
        <c:ser>
          <c:idx val="3"/>
          <c:order val="3"/>
          <c:tx>
            <c:strRef>
              <c:f>'Season 10'!$B$107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10'!$C$107:$P$107</c:f>
              <c:numCache>
                <c:formatCode>General</c:formatCode>
                <c:ptCount val="14"/>
              </c:numCache>
            </c:numRef>
          </c:yVal>
          <c:smooth val="0"/>
          <c:extLst>
            <c:ext xmlns:c16="http://schemas.microsoft.com/office/drawing/2014/chart" uri="{C3380CC4-5D6E-409C-BE32-E72D297353CC}">
              <c16:uniqueId val="{00000004-8EE1-4EC9-8C97-C2346750894F}"/>
            </c:ext>
          </c:extLst>
        </c:ser>
        <c:ser>
          <c:idx val="4"/>
          <c:order val="4"/>
          <c:tx>
            <c:strRef>
              <c:f>'Season 10'!$B$108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8EE1-4EC9-8C97-C2346750894F}"/>
              </c:ext>
            </c:extLst>
          </c:dPt>
          <c:dPt>
            <c:idx val="4"/>
            <c:bubble3D val="0"/>
            <c:extLst>
              <c:ext xmlns:c16="http://schemas.microsoft.com/office/drawing/2014/chart" uri="{C3380CC4-5D6E-409C-BE32-E72D297353CC}">
                <c16:uniqueId val="{00000006-8EE1-4EC9-8C97-C2346750894F}"/>
              </c:ext>
            </c:extLst>
          </c:dPt>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10'!$C$108:$P$108</c:f>
              <c:numCache>
                <c:formatCode>General</c:formatCode>
                <c:ptCount val="14"/>
              </c:numCache>
            </c:numRef>
          </c:yVal>
          <c:smooth val="0"/>
          <c:extLst>
            <c:ext xmlns:c16="http://schemas.microsoft.com/office/drawing/2014/chart" uri="{C3380CC4-5D6E-409C-BE32-E72D297353CC}">
              <c16:uniqueId val="{00000007-8EE1-4EC9-8C97-C2346750894F}"/>
            </c:ext>
          </c:extLst>
        </c:ser>
        <c:ser>
          <c:idx val="5"/>
          <c:order val="5"/>
          <c:tx>
            <c:strRef>
              <c:f>'Season 10'!$B$109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10'!$C$109:$P$109</c:f>
              <c:numCache>
                <c:formatCode>General</c:formatCode>
                <c:ptCount val="14"/>
              </c:numCache>
            </c:numRef>
          </c:yVal>
          <c:smooth val="0"/>
          <c:extLst>
            <c:ext xmlns:c16="http://schemas.microsoft.com/office/drawing/2014/chart" uri="{C3380CC4-5D6E-409C-BE32-E72D297353CC}">
              <c16:uniqueId val="{00000008-8EE1-4EC9-8C97-C2346750894F}"/>
            </c:ext>
          </c:extLst>
        </c:ser>
        <c:ser>
          <c:idx val="6"/>
          <c:order val="6"/>
          <c:tx>
            <c:strRef>
              <c:f>'Season 10'!$B$110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10'!$C$110:$P$110</c:f>
              <c:numCache>
                <c:formatCode>General</c:formatCode>
                <c:ptCount val="14"/>
              </c:numCache>
            </c:numRef>
          </c:yVal>
          <c:smooth val="0"/>
          <c:extLst>
            <c:ext xmlns:c16="http://schemas.microsoft.com/office/drawing/2014/chart" uri="{C3380CC4-5D6E-409C-BE32-E72D297353CC}">
              <c16:uniqueId val="{00000009-8EE1-4EC9-8C97-C2346750894F}"/>
            </c:ext>
          </c:extLst>
        </c:ser>
        <c:ser>
          <c:idx val="7"/>
          <c:order val="7"/>
          <c:tx>
            <c:strRef>
              <c:f>'Season 10'!$B$111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10'!$C$111:$P$111</c:f>
              <c:numCache>
                <c:formatCode>General</c:formatCode>
                <c:ptCount val="14"/>
              </c:numCache>
            </c:numRef>
          </c:yVal>
          <c:smooth val="0"/>
          <c:extLst>
            <c:ext xmlns:c16="http://schemas.microsoft.com/office/drawing/2014/chart" uri="{C3380CC4-5D6E-409C-BE32-E72D297353CC}">
              <c16:uniqueId val="{0000000A-8EE1-4EC9-8C97-C2346750894F}"/>
            </c:ext>
          </c:extLst>
        </c:ser>
        <c:ser>
          <c:idx val="8"/>
          <c:order val="8"/>
          <c:tx>
            <c:strRef>
              <c:f>'Season 10'!$B$112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10'!$C$112:$P$112</c:f>
              <c:numCache>
                <c:formatCode>General</c:formatCode>
                <c:ptCount val="14"/>
              </c:numCache>
            </c:numRef>
          </c:yVal>
          <c:smooth val="0"/>
          <c:extLst>
            <c:ext xmlns:c16="http://schemas.microsoft.com/office/drawing/2014/chart" uri="{C3380CC4-5D6E-409C-BE32-E72D297353CC}">
              <c16:uniqueId val="{0000000B-8EE1-4EC9-8C97-C2346750894F}"/>
            </c:ext>
          </c:extLst>
        </c:ser>
        <c:ser>
          <c:idx val="9"/>
          <c:order val="9"/>
          <c:tx>
            <c:strRef>
              <c:f>'Season 10'!$B$113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10'!$C$113:$P$113</c:f>
              <c:numCache>
                <c:formatCode>General</c:formatCode>
                <c:ptCount val="14"/>
              </c:numCache>
            </c:numRef>
          </c:yVal>
          <c:smooth val="0"/>
          <c:extLst>
            <c:ext xmlns:c16="http://schemas.microsoft.com/office/drawing/2014/chart" uri="{C3380CC4-5D6E-409C-BE32-E72D297353CC}">
              <c16:uniqueId val="{0000000C-8EE1-4EC9-8C97-C2346750894F}"/>
            </c:ext>
          </c:extLst>
        </c:ser>
        <c:ser>
          <c:idx val="10"/>
          <c:order val="10"/>
          <c:tx>
            <c:strRef>
              <c:f>'Season 10'!$B$114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10'!$C$114:$P$114</c:f>
              <c:numCache>
                <c:formatCode>General</c:formatCode>
                <c:ptCount val="14"/>
              </c:numCache>
            </c:numRef>
          </c:yVal>
          <c:smooth val="0"/>
          <c:extLst>
            <c:ext xmlns:c16="http://schemas.microsoft.com/office/drawing/2014/chart" uri="{C3380CC4-5D6E-409C-BE32-E72D297353CC}">
              <c16:uniqueId val="{0000000D-8EE1-4EC9-8C97-C2346750894F}"/>
            </c:ext>
          </c:extLst>
        </c:ser>
        <c:ser>
          <c:idx val="11"/>
          <c:order val="11"/>
          <c:tx>
            <c:strRef>
              <c:f>'Season 10'!$B$115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10'!$C$115:$P$115</c:f>
              <c:numCache>
                <c:formatCode>General</c:formatCode>
                <c:ptCount val="14"/>
              </c:numCache>
            </c:numRef>
          </c:yVal>
          <c:smooth val="0"/>
          <c:extLst>
            <c:ext xmlns:c16="http://schemas.microsoft.com/office/drawing/2014/chart" uri="{C3380CC4-5D6E-409C-BE32-E72D297353CC}">
              <c16:uniqueId val="{0000000E-8EE1-4EC9-8C97-C2346750894F}"/>
            </c:ext>
          </c:extLst>
        </c:ser>
        <c:ser>
          <c:idx val="12"/>
          <c:order val="12"/>
          <c:tx>
            <c:strRef>
              <c:f>'Season 10'!$B$116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8EE1-4EC9-8C97-C2346750894F}"/>
              </c:ext>
            </c:extLst>
          </c:dPt>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10'!$C$116:$P$116</c:f>
              <c:numCache>
                <c:formatCode>General</c:formatCode>
                <c:ptCount val="14"/>
              </c:numCache>
            </c:numRef>
          </c:yVal>
          <c:smooth val="0"/>
          <c:extLst>
            <c:ext xmlns:c16="http://schemas.microsoft.com/office/drawing/2014/chart" uri="{C3380CC4-5D6E-409C-BE32-E72D297353CC}">
              <c16:uniqueId val="{00000010-8EE1-4EC9-8C97-C2346750894F}"/>
            </c:ext>
          </c:extLst>
        </c:ser>
        <c:ser>
          <c:idx val="13"/>
          <c:order val="13"/>
          <c:tx>
            <c:strRef>
              <c:f>'Season 10'!$B$117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10'!$C$117:$P$117</c:f>
              <c:numCache>
                <c:formatCode>General</c:formatCode>
                <c:ptCount val="14"/>
              </c:numCache>
            </c:numRef>
          </c:yVal>
          <c:smooth val="0"/>
          <c:extLst>
            <c:ext xmlns:c16="http://schemas.microsoft.com/office/drawing/2014/chart" uri="{C3380CC4-5D6E-409C-BE32-E72D297353CC}">
              <c16:uniqueId val="{00000011-8EE1-4EC9-8C97-C2346750894F}"/>
            </c:ext>
          </c:extLst>
        </c:ser>
        <c:ser>
          <c:idx val="14"/>
          <c:order val="14"/>
          <c:tx>
            <c:strRef>
              <c:f>'Season 10'!$B$118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10'!$C$118:$P$118</c:f>
              <c:numCache>
                <c:formatCode>General</c:formatCode>
                <c:ptCount val="14"/>
              </c:numCache>
            </c:numRef>
          </c:yVal>
          <c:smooth val="0"/>
          <c:extLst>
            <c:ext xmlns:c16="http://schemas.microsoft.com/office/drawing/2014/chart" uri="{C3380CC4-5D6E-409C-BE32-E72D297353CC}">
              <c16:uniqueId val="{00000012-8EE1-4EC9-8C97-C2346750894F}"/>
            </c:ext>
          </c:extLst>
        </c:ser>
        <c:ser>
          <c:idx val="15"/>
          <c:order val="15"/>
          <c:tx>
            <c:strRef>
              <c:f>'Season 10'!$B$119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10'!$C$119:$P$119</c:f>
              <c:numCache>
                <c:formatCode>General</c:formatCode>
                <c:ptCount val="14"/>
              </c:numCache>
            </c:numRef>
          </c:yVal>
          <c:smooth val="0"/>
          <c:extLst>
            <c:ext xmlns:c16="http://schemas.microsoft.com/office/drawing/2014/chart" uri="{C3380CC4-5D6E-409C-BE32-E72D297353CC}">
              <c16:uniqueId val="{00000013-8EE1-4EC9-8C97-C2346750894F}"/>
            </c:ext>
          </c:extLst>
        </c:ser>
        <c:ser>
          <c:idx val="16"/>
          <c:order val="16"/>
          <c:tx>
            <c:strRef>
              <c:f>'Season 10'!$B$120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10'!$C$120:$P$120</c:f>
              <c:numCache>
                <c:formatCode>General</c:formatCode>
                <c:ptCount val="14"/>
              </c:numCache>
            </c:numRef>
          </c:yVal>
          <c:smooth val="0"/>
          <c:extLst>
            <c:ext xmlns:c16="http://schemas.microsoft.com/office/drawing/2014/chart" uri="{C3380CC4-5D6E-409C-BE32-E72D297353CC}">
              <c16:uniqueId val="{00000014-8EE1-4EC9-8C97-C2346750894F}"/>
            </c:ext>
          </c:extLst>
        </c:ser>
        <c:ser>
          <c:idx val="17"/>
          <c:order val="17"/>
          <c:tx>
            <c:strRef>
              <c:f>'Season 10'!$B$121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10'!$C$121:$P$121</c:f>
              <c:numCache>
                <c:formatCode>General</c:formatCode>
                <c:ptCount val="14"/>
              </c:numCache>
            </c:numRef>
          </c:yVal>
          <c:smooth val="0"/>
          <c:extLst>
            <c:ext xmlns:c16="http://schemas.microsoft.com/office/drawing/2014/chart" uri="{C3380CC4-5D6E-409C-BE32-E72D297353CC}">
              <c16:uniqueId val="{00000015-8EE1-4EC9-8C97-C2346750894F}"/>
            </c:ext>
          </c:extLst>
        </c:ser>
        <c:ser>
          <c:idx val="18"/>
          <c:order val="18"/>
          <c:tx>
            <c:strRef>
              <c:f>'Season 10'!$B$122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10'!$C$122:$P$122</c:f>
              <c:numCache>
                <c:formatCode>General</c:formatCode>
                <c:ptCount val="14"/>
              </c:numCache>
            </c:numRef>
          </c:yVal>
          <c:smooth val="0"/>
          <c:extLst>
            <c:ext xmlns:c16="http://schemas.microsoft.com/office/drawing/2014/chart" uri="{C3380CC4-5D6E-409C-BE32-E72D297353CC}">
              <c16:uniqueId val="{00000016-8EE1-4EC9-8C97-C2346750894F}"/>
            </c:ext>
          </c:extLst>
        </c:ser>
        <c:ser>
          <c:idx val="19"/>
          <c:order val="19"/>
          <c:tx>
            <c:strRef>
              <c:f>'Season 10'!$B$123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10'!$C$103:$P$103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10'!$C$123:$P$123</c:f>
              <c:numCache>
                <c:formatCode>General</c:formatCode>
                <c:ptCount val="14"/>
              </c:numCache>
            </c:numRef>
          </c:yVal>
          <c:smooth val="0"/>
          <c:extLst>
            <c:ext xmlns:c16="http://schemas.microsoft.com/office/drawing/2014/chart" uri="{C3380CC4-5D6E-409C-BE32-E72D297353CC}">
              <c16:uniqueId val="{00000017-8EE1-4EC9-8C97-C2346750894F}"/>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11'!$B$104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7DA3-4F92-A29D-10C173D11F69}"/>
              </c:ext>
            </c:extLst>
          </c:dPt>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11'!$C$104:$P$104</c:f>
              <c:numCache>
                <c:formatCode>General</c:formatCode>
                <c:ptCount val="14"/>
              </c:numCache>
            </c:numRef>
          </c:yVal>
          <c:smooth val="0"/>
          <c:extLst>
            <c:ext xmlns:c16="http://schemas.microsoft.com/office/drawing/2014/chart" uri="{C3380CC4-5D6E-409C-BE32-E72D297353CC}">
              <c16:uniqueId val="{00000001-7DA3-4F92-A29D-10C173D11F69}"/>
            </c:ext>
          </c:extLst>
        </c:ser>
        <c:ser>
          <c:idx val="1"/>
          <c:order val="1"/>
          <c:tx>
            <c:strRef>
              <c:f>'Season 11'!$B$105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11'!$C$105:$P$105</c:f>
              <c:numCache>
                <c:formatCode>General</c:formatCode>
                <c:ptCount val="14"/>
              </c:numCache>
            </c:numRef>
          </c:yVal>
          <c:smooth val="0"/>
          <c:extLst>
            <c:ext xmlns:c16="http://schemas.microsoft.com/office/drawing/2014/chart" uri="{C3380CC4-5D6E-409C-BE32-E72D297353CC}">
              <c16:uniqueId val="{00000002-7DA3-4F92-A29D-10C173D11F69}"/>
            </c:ext>
          </c:extLst>
        </c:ser>
        <c:ser>
          <c:idx val="2"/>
          <c:order val="2"/>
          <c:tx>
            <c:strRef>
              <c:f>'Season 11'!$B$106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11'!$C$106:$P$106</c:f>
              <c:numCache>
                <c:formatCode>General</c:formatCode>
                <c:ptCount val="14"/>
              </c:numCache>
            </c:numRef>
          </c:yVal>
          <c:smooth val="0"/>
          <c:extLst>
            <c:ext xmlns:c16="http://schemas.microsoft.com/office/drawing/2014/chart" uri="{C3380CC4-5D6E-409C-BE32-E72D297353CC}">
              <c16:uniqueId val="{00000003-7DA3-4F92-A29D-10C173D11F69}"/>
            </c:ext>
          </c:extLst>
        </c:ser>
        <c:ser>
          <c:idx val="3"/>
          <c:order val="3"/>
          <c:tx>
            <c:strRef>
              <c:f>'Season 11'!$B$107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11'!$C$107:$P$107</c:f>
              <c:numCache>
                <c:formatCode>General</c:formatCode>
                <c:ptCount val="14"/>
              </c:numCache>
            </c:numRef>
          </c:yVal>
          <c:smooth val="0"/>
          <c:extLst>
            <c:ext xmlns:c16="http://schemas.microsoft.com/office/drawing/2014/chart" uri="{C3380CC4-5D6E-409C-BE32-E72D297353CC}">
              <c16:uniqueId val="{00000004-7DA3-4F92-A29D-10C173D11F69}"/>
            </c:ext>
          </c:extLst>
        </c:ser>
        <c:ser>
          <c:idx val="4"/>
          <c:order val="4"/>
          <c:tx>
            <c:strRef>
              <c:f>'Season 11'!$B$108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7DA3-4F92-A29D-10C173D11F69}"/>
              </c:ext>
            </c:extLst>
          </c:dPt>
          <c:dPt>
            <c:idx val="4"/>
            <c:bubble3D val="0"/>
            <c:extLst>
              <c:ext xmlns:c16="http://schemas.microsoft.com/office/drawing/2014/chart" uri="{C3380CC4-5D6E-409C-BE32-E72D297353CC}">
                <c16:uniqueId val="{00000006-7DA3-4F92-A29D-10C173D11F69}"/>
              </c:ext>
            </c:extLst>
          </c:dPt>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11'!$C$108:$P$108</c:f>
              <c:numCache>
                <c:formatCode>General</c:formatCode>
                <c:ptCount val="14"/>
              </c:numCache>
            </c:numRef>
          </c:yVal>
          <c:smooth val="0"/>
          <c:extLst>
            <c:ext xmlns:c16="http://schemas.microsoft.com/office/drawing/2014/chart" uri="{C3380CC4-5D6E-409C-BE32-E72D297353CC}">
              <c16:uniqueId val="{00000007-7DA3-4F92-A29D-10C173D11F69}"/>
            </c:ext>
          </c:extLst>
        </c:ser>
        <c:ser>
          <c:idx val="5"/>
          <c:order val="5"/>
          <c:tx>
            <c:strRef>
              <c:f>'Season 11'!$B$109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11'!$C$109:$P$109</c:f>
              <c:numCache>
                <c:formatCode>General</c:formatCode>
                <c:ptCount val="14"/>
              </c:numCache>
            </c:numRef>
          </c:yVal>
          <c:smooth val="0"/>
          <c:extLst>
            <c:ext xmlns:c16="http://schemas.microsoft.com/office/drawing/2014/chart" uri="{C3380CC4-5D6E-409C-BE32-E72D297353CC}">
              <c16:uniqueId val="{00000008-7DA3-4F92-A29D-10C173D11F69}"/>
            </c:ext>
          </c:extLst>
        </c:ser>
        <c:ser>
          <c:idx val="6"/>
          <c:order val="6"/>
          <c:tx>
            <c:strRef>
              <c:f>'Season 11'!$B$110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11'!$C$110:$P$110</c:f>
              <c:numCache>
                <c:formatCode>General</c:formatCode>
                <c:ptCount val="14"/>
              </c:numCache>
            </c:numRef>
          </c:yVal>
          <c:smooth val="0"/>
          <c:extLst>
            <c:ext xmlns:c16="http://schemas.microsoft.com/office/drawing/2014/chart" uri="{C3380CC4-5D6E-409C-BE32-E72D297353CC}">
              <c16:uniqueId val="{00000009-7DA3-4F92-A29D-10C173D11F69}"/>
            </c:ext>
          </c:extLst>
        </c:ser>
        <c:ser>
          <c:idx val="7"/>
          <c:order val="7"/>
          <c:tx>
            <c:strRef>
              <c:f>'Season 11'!$B$111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11'!$C$111:$P$111</c:f>
              <c:numCache>
                <c:formatCode>General</c:formatCode>
                <c:ptCount val="14"/>
              </c:numCache>
            </c:numRef>
          </c:yVal>
          <c:smooth val="0"/>
          <c:extLst>
            <c:ext xmlns:c16="http://schemas.microsoft.com/office/drawing/2014/chart" uri="{C3380CC4-5D6E-409C-BE32-E72D297353CC}">
              <c16:uniqueId val="{0000000A-7DA3-4F92-A29D-10C173D11F69}"/>
            </c:ext>
          </c:extLst>
        </c:ser>
        <c:ser>
          <c:idx val="8"/>
          <c:order val="8"/>
          <c:tx>
            <c:strRef>
              <c:f>'Season 11'!$B$112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11'!$C$112:$P$112</c:f>
              <c:numCache>
                <c:formatCode>General</c:formatCode>
                <c:ptCount val="14"/>
              </c:numCache>
            </c:numRef>
          </c:yVal>
          <c:smooth val="0"/>
          <c:extLst>
            <c:ext xmlns:c16="http://schemas.microsoft.com/office/drawing/2014/chart" uri="{C3380CC4-5D6E-409C-BE32-E72D297353CC}">
              <c16:uniqueId val="{0000000B-7DA3-4F92-A29D-10C173D11F69}"/>
            </c:ext>
          </c:extLst>
        </c:ser>
        <c:ser>
          <c:idx val="9"/>
          <c:order val="9"/>
          <c:tx>
            <c:strRef>
              <c:f>'Season 11'!$B$113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11'!$C$113:$P$113</c:f>
              <c:numCache>
                <c:formatCode>General</c:formatCode>
                <c:ptCount val="14"/>
              </c:numCache>
            </c:numRef>
          </c:yVal>
          <c:smooth val="0"/>
          <c:extLst>
            <c:ext xmlns:c16="http://schemas.microsoft.com/office/drawing/2014/chart" uri="{C3380CC4-5D6E-409C-BE32-E72D297353CC}">
              <c16:uniqueId val="{0000000C-7DA3-4F92-A29D-10C173D11F69}"/>
            </c:ext>
          </c:extLst>
        </c:ser>
        <c:ser>
          <c:idx val="10"/>
          <c:order val="10"/>
          <c:tx>
            <c:strRef>
              <c:f>'Season 11'!$B$114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11'!$C$114:$P$114</c:f>
              <c:numCache>
                <c:formatCode>General</c:formatCode>
                <c:ptCount val="14"/>
              </c:numCache>
            </c:numRef>
          </c:yVal>
          <c:smooth val="0"/>
          <c:extLst>
            <c:ext xmlns:c16="http://schemas.microsoft.com/office/drawing/2014/chart" uri="{C3380CC4-5D6E-409C-BE32-E72D297353CC}">
              <c16:uniqueId val="{0000000D-7DA3-4F92-A29D-10C173D11F69}"/>
            </c:ext>
          </c:extLst>
        </c:ser>
        <c:ser>
          <c:idx val="11"/>
          <c:order val="11"/>
          <c:tx>
            <c:strRef>
              <c:f>'Season 11'!$B$115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11'!$C$115:$P$115</c:f>
              <c:numCache>
                <c:formatCode>General</c:formatCode>
                <c:ptCount val="14"/>
              </c:numCache>
            </c:numRef>
          </c:yVal>
          <c:smooth val="0"/>
          <c:extLst>
            <c:ext xmlns:c16="http://schemas.microsoft.com/office/drawing/2014/chart" uri="{C3380CC4-5D6E-409C-BE32-E72D297353CC}">
              <c16:uniqueId val="{0000000E-7DA3-4F92-A29D-10C173D11F69}"/>
            </c:ext>
          </c:extLst>
        </c:ser>
        <c:ser>
          <c:idx val="12"/>
          <c:order val="12"/>
          <c:tx>
            <c:strRef>
              <c:f>'Season 11'!$B$116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7DA3-4F92-A29D-10C173D11F69}"/>
              </c:ext>
            </c:extLst>
          </c:dPt>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11'!$C$116:$P$116</c:f>
              <c:numCache>
                <c:formatCode>General</c:formatCode>
                <c:ptCount val="14"/>
              </c:numCache>
            </c:numRef>
          </c:yVal>
          <c:smooth val="0"/>
          <c:extLst>
            <c:ext xmlns:c16="http://schemas.microsoft.com/office/drawing/2014/chart" uri="{C3380CC4-5D6E-409C-BE32-E72D297353CC}">
              <c16:uniqueId val="{00000010-7DA3-4F92-A29D-10C173D11F69}"/>
            </c:ext>
          </c:extLst>
        </c:ser>
        <c:ser>
          <c:idx val="13"/>
          <c:order val="13"/>
          <c:tx>
            <c:strRef>
              <c:f>'Season 11'!$B$117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11'!$C$117:$P$117</c:f>
              <c:numCache>
                <c:formatCode>General</c:formatCode>
                <c:ptCount val="14"/>
              </c:numCache>
            </c:numRef>
          </c:yVal>
          <c:smooth val="0"/>
          <c:extLst>
            <c:ext xmlns:c16="http://schemas.microsoft.com/office/drawing/2014/chart" uri="{C3380CC4-5D6E-409C-BE32-E72D297353CC}">
              <c16:uniqueId val="{00000011-7DA3-4F92-A29D-10C173D11F69}"/>
            </c:ext>
          </c:extLst>
        </c:ser>
        <c:ser>
          <c:idx val="14"/>
          <c:order val="14"/>
          <c:tx>
            <c:strRef>
              <c:f>'Season 11'!$B$118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11'!$C$118:$P$118</c:f>
              <c:numCache>
                <c:formatCode>General</c:formatCode>
                <c:ptCount val="14"/>
              </c:numCache>
            </c:numRef>
          </c:yVal>
          <c:smooth val="0"/>
          <c:extLst>
            <c:ext xmlns:c16="http://schemas.microsoft.com/office/drawing/2014/chart" uri="{C3380CC4-5D6E-409C-BE32-E72D297353CC}">
              <c16:uniqueId val="{00000012-7DA3-4F92-A29D-10C173D11F69}"/>
            </c:ext>
          </c:extLst>
        </c:ser>
        <c:ser>
          <c:idx val="15"/>
          <c:order val="15"/>
          <c:tx>
            <c:strRef>
              <c:f>'Season 11'!$B$119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11'!$C$119:$P$119</c:f>
              <c:numCache>
                <c:formatCode>General</c:formatCode>
                <c:ptCount val="14"/>
              </c:numCache>
            </c:numRef>
          </c:yVal>
          <c:smooth val="0"/>
          <c:extLst>
            <c:ext xmlns:c16="http://schemas.microsoft.com/office/drawing/2014/chart" uri="{C3380CC4-5D6E-409C-BE32-E72D297353CC}">
              <c16:uniqueId val="{00000013-7DA3-4F92-A29D-10C173D11F69}"/>
            </c:ext>
          </c:extLst>
        </c:ser>
        <c:ser>
          <c:idx val="16"/>
          <c:order val="16"/>
          <c:tx>
            <c:strRef>
              <c:f>'Season 11'!$B$120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11'!$C$120:$P$120</c:f>
              <c:numCache>
                <c:formatCode>General</c:formatCode>
                <c:ptCount val="14"/>
              </c:numCache>
            </c:numRef>
          </c:yVal>
          <c:smooth val="0"/>
          <c:extLst>
            <c:ext xmlns:c16="http://schemas.microsoft.com/office/drawing/2014/chart" uri="{C3380CC4-5D6E-409C-BE32-E72D297353CC}">
              <c16:uniqueId val="{00000014-7DA3-4F92-A29D-10C173D11F69}"/>
            </c:ext>
          </c:extLst>
        </c:ser>
        <c:ser>
          <c:idx val="17"/>
          <c:order val="17"/>
          <c:tx>
            <c:strRef>
              <c:f>'Season 11'!$B$121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11'!$C$121:$P$121</c:f>
              <c:numCache>
                <c:formatCode>General</c:formatCode>
                <c:ptCount val="14"/>
              </c:numCache>
            </c:numRef>
          </c:yVal>
          <c:smooth val="0"/>
          <c:extLst>
            <c:ext xmlns:c16="http://schemas.microsoft.com/office/drawing/2014/chart" uri="{C3380CC4-5D6E-409C-BE32-E72D297353CC}">
              <c16:uniqueId val="{00000015-7DA3-4F92-A29D-10C173D11F69}"/>
            </c:ext>
          </c:extLst>
        </c:ser>
        <c:ser>
          <c:idx val="18"/>
          <c:order val="18"/>
          <c:tx>
            <c:strRef>
              <c:f>'Season 11'!$B$122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11'!$C$122:$P$122</c:f>
              <c:numCache>
                <c:formatCode>General</c:formatCode>
                <c:ptCount val="14"/>
              </c:numCache>
            </c:numRef>
          </c:yVal>
          <c:smooth val="0"/>
          <c:extLst>
            <c:ext xmlns:c16="http://schemas.microsoft.com/office/drawing/2014/chart" uri="{C3380CC4-5D6E-409C-BE32-E72D297353CC}">
              <c16:uniqueId val="{00000016-7DA3-4F92-A29D-10C173D11F69}"/>
            </c:ext>
          </c:extLst>
        </c:ser>
        <c:ser>
          <c:idx val="19"/>
          <c:order val="19"/>
          <c:tx>
            <c:strRef>
              <c:f>'Season 11'!$B$123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11'!$C$103:$P$103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11'!$C$123:$P$123</c:f>
              <c:numCache>
                <c:formatCode>General</c:formatCode>
                <c:ptCount val="14"/>
              </c:numCache>
            </c:numRef>
          </c:yVal>
          <c:smooth val="0"/>
          <c:extLst>
            <c:ext xmlns:c16="http://schemas.microsoft.com/office/drawing/2014/chart" uri="{C3380CC4-5D6E-409C-BE32-E72D297353CC}">
              <c16:uniqueId val="{00000017-7DA3-4F92-A29D-10C173D11F69}"/>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12'!$B$104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D2FA-4C3D-B70F-BBA1EE956A88}"/>
              </c:ext>
            </c:extLst>
          </c:dPt>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12'!$C$104:$P$104</c:f>
              <c:numCache>
                <c:formatCode>General</c:formatCode>
                <c:ptCount val="14"/>
              </c:numCache>
            </c:numRef>
          </c:yVal>
          <c:smooth val="0"/>
          <c:extLst>
            <c:ext xmlns:c16="http://schemas.microsoft.com/office/drawing/2014/chart" uri="{C3380CC4-5D6E-409C-BE32-E72D297353CC}">
              <c16:uniqueId val="{00000001-D2FA-4C3D-B70F-BBA1EE956A88}"/>
            </c:ext>
          </c:extLst>
        </c:ser>
        <c:ser>
          <c:idx val="1"/>
          <c:order val="1"/>
          <c:tx>
            <c:strRef>
              <c:f>'Season 12'!$B$105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12'!$C$105:$P$105</c:f>
              <c:numCache>
                <c:formatCode>General</c:formatCode>
                <c:ptCount val="14"/>
              </c:numCache>
            </c:numRef>
          </c:yVal>
          <c:smooth val="0"/>
          <c:extLst>
            <c:ext xmlns:c16="http://schemas.microsoft.com/office/drawing/2014/chart" uri="{C3380CC4-5D6E-409C-BE32-E72D297353CC}">
              <c16:uniqueId val="{00000002-D2FA-4C3D-B70F-BBA1EE956A88}"/>
            </c:ext>
          </c:extLst>
        </c:ser>
        <c:ser>
          <c:idx val="2"/>
          <c:order val="2"/>
          <c:tx>
            <c:strRef>
              <c:f>'Season 12'!$B$106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12'!$C$106:$P$106</c:f>
              <c:numCache>
                <c:formatCode>General</c:formatCode>
                <c:ptCount val="14"/>
              </c:numCache>
            </c:numRef>
          </c:yVal>
          <c:smooth val="0"/>
          <c:extLst>
            <c:ext xmlns:c16="http://schemas.microsoft.com/office/drawing/2014/chart" uri="{C3380CC4-5D6E-409C-BE32-E72D297353CC}">
              <c16:uniqueId val="{00000003-D2FA-4C3D-B70F-BBA1EE956A88}"/>
            </c:ext>
          </c:extLst>
        </c:ser>
        <c:ser>
          <c:idx val="3"/>
          <c:order val="3"/>
          <c:tx>
            <c:strRef>
              <c:f>'Season 12'!$B$107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12'!$C$107:$P$107</c:f>
              <c:numCache>
                <c:formatCode>General</c:formatCode>
                <c:ptCount val="14"/>
              </c:numCache>
            </c:numRef>
          </c:yVal>
          <c:smooth val="0"/>
          <c:extLst>
            <c:ext xmlns:c16="http://schemas.microsoft.com/office/drawing/2014/chart" uri="{C3380CC4-5D6E-409C-BE32-E72D297353CC}">
              <c16:uniqueId val="{00000004-D2FA-4C3D-B70F-BBA1EE956A88}"/>
            </c:ext>
          </c:extLst>
        </c:ser>
        <c:ser>
          <c:idx val="4"/>
          <c:order val="4"/>
          <c:tx>
            <c:strRef>
              <c:f>'Season 12'!$B$108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D2FA-4C3D-B70F-BBA1EE956A88}"/>
              </c:ext>
            </c:extLst>
          </c:dPt>
          <c:dPt>
            <c:idx val="4"/>
            <c:bubble3D val="0"/>
            <c:extLst>
              <c:ext xmlns:c16="http://schemas.microsoft.com/office/drawing/2014/chart" uri="{C3380CC4-5D6E-409C-BE32-E72D297353CC}">
                <c16:uniqueId val="{00000006-D2FA-4C3D-B70F-BBA1EE956A88}"/>
              </c:ext>
            </c:extLst>
          </c:dPt>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12'!$C$108:$P$108</c:f>
              <c:numCache>
                <c:formatCode>General</c:formatCode>
                <c:ptCount val="14"/>
              </c:numCache>
            </c:numRef>
          </c:yVal>
          <c:smooth val="0"/>
          <c:extLst>
            <c:ext xmlns:c16="http://schemas.microsoft.com/office/drawing/2014/chart" uri="{C3380CC4-5D6E-409C-BE32-E72D297353CC}">
              <c16:uniqueId val="{00000007-D2FA-4C3D-B70F-BBA1EE956A88}"/>
            </c:ext>
          </c:extLst>
        </c:ser>
        <c:ser>
          <c:idx val="5"/>
          <c:order val="5"/>
          <c:tx>
            <c:strRef>
              <c:f>'Season 12'!$B$109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12'!$C$109:$P$109</c:f>
              <c:numCache>
                <c:formatCode>General</c:formatCode>
                <c:ptCount val="14"/>
              </c:numCache>
            </c:numRef>
          </c:yVal>
          <c:smooth val="0"/>
          <c:extLst>
            <c:ext xmlns:c16="http://schemas.microsoft.com/office/drawing/2014/chart" uri="{C3380CC4-5D6E-409C-BE32-E72D297353CC}">
              <c16:uniqueId val="{00000008-D2FA-4C3D-B70F-BBA1EE956A88}"/>
            </c:ext>
          </c:extLst>
        </c:ser>
        <c:ser>
          <c:idx val="6"/>
          <c:order val="6"/>
          <c:tx>
            <c:strRef>
              <c:f>'Season 12'!$B$110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12'!$C$110:$P$110</c:f>
              <c:numCache>
                <c:formatCode>General</c:formatCode>
                <c:ptCount val="14"/>
              </c:numCache>
            </c:numRef>
          </c:yVal>
          <c:smooth val="0"/>
          <c:extLst>
            <c:ext xmlns:c16="http://schemas.microsoft.com/office/drawing/2014/chart" uri="{C3380CC4-5D6E-409C-BE32-E72D297353CC}">
              <c16:uniqueId val="{00000009-D2FA-4C3D-B70F-BBA1EE956A88}"/>
            </c:ext>
          </c:extLst>
        </c:ser>
        <c:ser>
          <c:idx val="7"/>
          <c:order val="7"/>
          <c:tx>
            <c:strRef>
              <c:f>'Season 12'!$B$111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12'!$C$111:$P$111</c:f>
              <c:numCache>
                <c:formatCode>General</c:formatCode>
                <c:ptCount val="14"/>
              </c:numCache>
            </c:numRef>
          </c:yVal>
          <c:smooth val="0"/>
          <c:extLst>
            <c:ext xmlns:c16="http://schemas.microsoft.com/office/drawing/2014/chart" uri="{C3380CC4-5D6E-409C-BE32-E72D297353CC}">
              <c16:uniqueId val="{0000000A-D2FA-4C3D-B70F-BBA1EE956A88}"/>
            </c:ext>
          </c:extLst>
        </c:ser>
        <c:ser>
          <c:idx val="8"/>
          <c:order val="8"/>
          <c:tx>
            <c:strRef>
              <c:f>'Season 12'!$B$112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12'!$C$112:$P$112</c:f>
              <c:numCache>
                <c:formatCode>General</c:formatCode>
                <c:ptCount val="14"/>
              </c:numCache>
            </c:numRef>
          </c:yVal>
          <c:smooth val="0"/>
          <c:extLst>
            <c:ext xmlns:c16="http://schemas.microsoft.com/office/drawing/2014/chart" uri="{C3380CC4-5D6E-409C-BE32-E72D297353CC}">
              <c16:uniqueId val="{0000000B-D2FA-4C3D-B70F-BBA1EE956A88}"/>
            </c:ext>
          </c:extLst>
        </c:ser>
        <c:ser>
          <c:idx val="9"/>
          <c:order val="9"/>
          <c:tx>
            <c:strRef>
              <c:f>'Season 12'!$B$113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12'!$C$113:$P$113</c:f>
              <c:numCache>
                <c:formatCode>General</c:formatCode>
                <c:ptCount val="14"/>
              </c:numCache>
            </c:numRef>
          </c:yVal>
          <c:smooth val="0"/>
          <c:extLst>
            <c:ext xmlns:c16="http://schemas.microsoft.com/office/drawing/2014/chart" uri="{C3380CC4-5D6E-409C-BE32-E72D297353CC}">
              <c16:uniqueId val="{0000000C-D2FA-4C3D-B70F-BBA1EE956A88}"/>
            </c:ext>
          </c:extLst>
        </c:ser>
        <c:ser>
          <c:idx val="10"/>
          <c:order val="10"/>
          <c:tx>
            <c:strRef>
              <c:f>'Season 12'!$B$114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12'!$C$114:$P$114</c:f>
              <c:numCache>
                <c:formatCode>General</c:formatCode>
                <c:ptCount val="14"/>
              </c:numCache>
            </c:numRef>
          </c:yVal>
          <c:smooth val="0"/>
          <c:extLst>
            <c:ext xmlns:c16="http://schemas.microsoft.com/office/drawing/2014/chart" uri="{C3380CC4-5D6E-409C-BE32-E72D297353CC}">
              <c16:uniqueId val="{0000000D-D2FA-4C3D-B70F-BBA1EE956A88}"/>
            </c:ext>
          </c:extLst>
        </c:ser>
        <c:ser>
          <c:idx val="11"/>
          <c:order val="11"/>
          <c:tx>
            <c:strRef>
              <c:f>'Season 12'!$B$115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12'!$C$115:$P$115</c:f>
              <c:numCache>
                <c:formatCode>General</c:formatCode>
                <c:ptCount val="14"/>
              </c:numCache>
            </c:numRef>
          </c:yVal>
          <c:smooth val="0"/>
          <c:extLst>
            <c:ext xmlns:c16="http://schemas.microsoft.com/office/drawing/2014/chart" uri="{C3380CC4-5D6E-409C-BE32-E72D297353CC}">
              <c16:uniqueId val="{0000000E-D2FA-4C3D-B70F-BBA1EE956A88}"/>
            </c:ext>
          </c:extLst>
        </c:ser>
        <c:ser>
          <c:idx val="12"/>
          <c:order val="12"/>
          <c:tx>
            <c:strRef>
              <c:f>'Season 12'!$B$116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D2FA-4C3D-B70F-BBA1EE956A88}"/>
              </c:ext>
            </c:extLst>
          </c:dPt>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12'!$C$116:$P$116</c:f>
              <c:numCache>
                <c:formatCode>General</c:formatCode>
                <c:ptCount val="14"/>
              </c:numCache>
            </c:numRef>
          </c:yVal>
          <c:smooth val="0"/>
          <c:extLst>
            <c:ext xmlns:c16="http://schemas.microsoft.com/office/drawing/2014/chart" uri="{C3380CC4-5D6E-409C-BE32-E72D297353CC}">
              <c16:uniqueId val="{00000010-D2FA-4C3D-B70F-BBA1EE956A88}"/>
            </c:ext>
          </c:extLst>
        </c:ser>
        <c:ser>
          <c:idx val="13"/>
          <c:order val="13"/>
          <c:tx>
            <c:strRef>
              <c:f>'Season 12'!$B$117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12'!$C$117:$P$117</c:f>
              <c:numCache>
                <c:formatCode>General</c:formatCode>
                <c:ptCount val="14"/>
              </c:numCache>
            </c:numRef>
          </c:yVal>
          <c:smooth val="0"/>
          <c:extLst>
            <c:ext xmlns:c16="http://schemas.microsoft.com/office/drawing/2014/chart" uri="{C3380CC4-5D6E-409C-BE32-E72D297353CC}">
              <c16:uniqueId val="{00000011-D2FA-4C3D-B70F-BBA1EE956A88}"/>
            </c:ext>
          </c:extLst>
        </c:ser>
        <c:ser>
          <c:idx val="14"/>
          <c:order val="14"/>
          <c:tx>
            <c:strRef>
              <c:f>'Season 12'!$B$118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12'!$C$118:$P$118</c:f>
              <c:numCache>
                <c:formatCode>General</c:formatCode>
                <c:ptCount val="14"/>
              </c:numCache>
            </c:numRef>
          </c:yVal>
          <c:smooth val="0"/>
          <c:extLst>
            <c:ext xmlns:c16="http://schemas.microsoft.com/office/drawing/2014/chart" uri="{C3380CC4-5D6E-409C-BE32-E72D297353CC}">
              <c16:uniqueId val="{00000012-D2FA-4C3D-B70F-BBA1EE956A88}"/>
            </c:ext>
          </c:extLst>
        </c:ser>
        <c:ser>
          <c:idx val="15"/>
          <c:order val="15"/>
          <c:tx>
            <c:strRef>
              <c:f>'Season 12'!$B$119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12'!$C$119:$P$119</c:f>
              <c:numCache>
                <c:formatCode>General</c:formatCode>
                <c:ptCount val="14"/>
              </c:numCache>
            </c:numRef>
          </c:yVal>
          <c:smooth val="0"/>
          <c:extLst>
            <c:ext xmlns:c16="http://schemas.microsoft.com/office/drawing/2014/chart" uri="{C3380CC4-5D6E-409C-BE32-E72D297353CC}">
              <c16:uniqueId val="{00000013-D2FA-4C3D-B70F-BBA1EE956A88}"/>
            </c:ext>
          </c:extLst>
        </c:ser>
        <c:ser>
          <c:idx val="16"/>
          <c:order val="16"/>
          <c:tx>
            <c:strRef>
              <c:f>'Season 12'!$B$120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12'!$C$120:$P$120</c:f>
              <c:numCache>
                <c:formatCode>General</c:formatCode>
                <c:ptCount val="14"/>
              </c:numCache>
            </c:numRef>
          </c:yVal>
          <c:smooth val="0"/>
          <c:extLst>
            <c:ext xmlns:c16="http://schemas.microsoft.com/office/drawing/2014/chart" uri="{C3380CC4-5D6E-409C-BE32-E72D297353CC}">
              <c16:uniqueId val="{00000014-D2FA-4C3D-B70F-BBA1EE956A88}"/>
            </c:ext>
          </c:extLst>
        </c:ser>
        <c:ser>
          <c:idx val="17"/>
          <c:order val="17"/>
          <c:tx>
            <c:strRef>
              <c:f>'Season 12'!$B$121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12'!$C$121:$P$121</c:f>
              <c:numCache>
                <c:formatCode>General</c:formatCode>
                <c:ptCount val="14"/>
              </c:numCache>
            </c:numRef>
          </c:yVal>
          <c:smooth val="0"/>
          <c:extLst>
            <c:ext xmlns:c16="http://schemas.microsoft.com/office/drawing/2014/chart" uri="{C3380CC4-5D6E-409C-BE32-E72D297353CC}">
              <c16:uniqueId val="{00000015-D2FA-4C3D-B70F-BBA1EE956A88}"/>
            </c:ext>
          </c:extLst>
        </c:ser>
        <c:ser>
          <c:idx val="18"/>
          <c:order val="18"/>
          <c:tx>
            <c:strRef>
              <c:f>'Season 12'!$B$122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12'!$C$122:$P$122</c:f>
              <c:numCache>
                <c:formatCode>General</c:formatCode>
                <c:ptCount val="14"/>
              </c:numCache>
            </c:numRef>
          </c:yVal>
          <c:smooth val="0"/>
          <c:extLst>
            <c:ext xmlns:c16="http://schemas.microsoft.com/office/drawing/2014/chart" uri="{C3380CC4-5D6E-409C-BE32-E72D297353CC}">
              <c16:uniqueId val="{00000016-D2FA-4C3D-B70F-BBA1EE956A88}"/>
            </c:ext>
          </c:extLst>
        </c:ser>
        <c:ser>
          <c:idx val="19"/>
          <c:order val="19"/>
          <c:tx>
            <c:strRef>
              <c:f>'Season 12'!$B$123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12'!$C$103:$P$103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12'!$C$123:$P$123</c:f>
              <c:numCache>
                <c:formatCode>General</c:formatCode>
                <c:ptCount val="14"/>
              </c:numCache>
            </c:numRef>
          </c:yVal>
          <c:smooth val="0"/>
          <c:extLst>
            <c:ext xmlns:c16="http://schemas.microsoft.com/office/drawing/2014/chart" uri="{C3380CC4-5D6E-409C-BE32-E72D297353CC}">
              <c16:uniqueId val="{00000017-D2FA-4C3D-B70F-BBA1EE956A88}"/>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13'!$B$104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6EBF-4D2B-9530-DBB9CF7903E1}"/>
              </c:ext>
            </c:extLst>
          </c:dPt>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13'!$C$104:$P$104</c:f>
              <c:numCache>
                <c:formatCode>General</c:formatCode>
                <c:ptCount val="14"/>
              </c:numCache>
            </c:numRef>
          </c:yVal>
          <c:smooth val="0"/>
          <c:extLst>
            <c:ext xmlns:c16="http://schemas.microsoft.com/office/drawing/2014/chart" uri="{C3380CC4-5D6E-409C-BE32-E72D297353CC}">
              <c16:uniqueId val="{00000001-6EBF-4D2B-9530-DBB9CF7903E1}"/>
            </c:ext>
          </c:extLst>
        </c:ser>
        <c:ser>
          <c:idx val="1"/>
          <c:order val="1"/>
          <c:tx>
            <c:strRef>
              <c:f>'Season 13'!$B$105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13'!$C$105:$P$105</c:f>
              <c:numCache>
                <c:formatCode>General</c:formatCode>
                <c:ptCount val="14"/>
              </c:numCache>
            </c:numRef>
          </c:yVal>
          <c:smooth val="0"/>
          <c:extLst>
            <c:ext xmlns:c16="http://schemas.microsoft.com/office/drawing/2014/chart" uri="{C3380CC4-5D6E-409C-BE32-E72D297353CC}">
              <c16:uniqueId val="{00000002-6EBF-4D2B-9530-DBB9CF7903E1}"/>
            </c:ext>
          </c:extLst>
        </c:ser>
        <c:ser>
          <c:idx val="2"/>
          <c:order val="2"/>
          <c:tx>
            <c:strRef>
              <c:f>'Season 13'!$B$106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13'!$C$106:$P$106</c:f>
              <c:numCache>
                <c:formatCode>General</c:formatCode>
                <c:ptCount val="14"/>
              </c:numCache>
            </c:numRef>
          </c:yVal>
          <c:smooth val="0"/>
          <c:extLst>
            <c:ext xmlns:c16="http://schemas.microsoft.com/office/drawing/2014/chart" uri="{C3380CC4-5D6E-409C-BE32-E72D297353CC}">
              <c16:uniqueId val="{00000003-6EBF-4D2B-9530-DBB9CF7903E1}"/>
            </c:ext>
          </c:extLst>
        </c:ser>
        <c:ser>
          <c:idx val="3"/>
          <c:order val="3"/>
          <c:tx>
            <c:strRef>
              <c:f>'Season 13'!$B$107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13'!$C$107:$P$107</c:f>
              <c:numCache>
                <c:formatCode>General</c:formatCode>
                <c:ptCount val="14"/>
              </c:numCache>
            </c:numRef>
          </c:yVal>
          <c:smooth val="0"/>
          <c:extLst>
            <c:ext xmlns:c16="http://schemas.microsoft.com/office/drawing/2014/chart" uri="{C3380CC4-5D6E-409C-BE32-E72D297353CC}">
              <c16:uniqueId val="{00000004-6EBF-4D2B-9530-DBB9CF7903E1}"/>
            </c:ext>
          </c:extLst>
        </c:ser>
        <c:ser>
          <c:idx val="4"/>
          <c:order val="4"/>
          <c:tx>
            <c:strRef>
              <c:f>'Season 13'!$B$108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6EBF-4D2B-9530-DBB9CF7903E1}"/>
              </c:ext>
            </c:extLst>
          </c:dPt>
          <c:dPt>
            <c:idx val="4"/>
            <c:bubble3D val="0"/>
            <c:extLst>
              <c:ext xmlns:c16="http://schemas.microsoft.com/office/drawing/2014/chart" uri="{C3380CC4-5D6E-409C-BE32-E72D297353CC}">
                <c16:uniqueId val="{00000006-6EBF-4D2B-9530-DBB9CF7903E1}"/>
              </c:ext>
            </c:extLst>
          </c:dPt>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13'!$C$108:$P$108</c:f>
              <c:numCache>
                <c:formatCode>General</c:formatCode>
                <c:ptCount val="14"/>
              </c:numCache>
            </c:numRef>
          </c:yVal>
          <c:smooth val="0"/>
          <c:extLst>
            <c:ext xmlns:c16="http://schemas.microsoft.com/office/drawing/2014/chart" uri="{C3380CC4-5D6E-409C-BE32-E72D297353CC}">
              <c16:uniqueId val="{00000007-6EBF-4D2B-9530-DBB9CF7903E1}"/>
            </c:ext>
          </c:extLst>
        </c:ser>
        <c:ser>
          <c:idx val="5"/>
          <c:order val="5"/>
          <c:tx>
            <c:strRef>
              <c:f>'Season 13'!$B$109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13'!$C$109:$P$109</c:f>
              <c:numCache>
                <c:formatCode>General</c:formatCode>
                <c:ptCount val="14"/>
              </c:numCache>
            </c:numRef>
          </c:yVal>
          <c:smooth val="0"/>
          <c:extLst>
            <c:ext xmlns:c16="http://schemas.microsoft.com/office/drawing/2014/chart" uri="{C3380CC4-5D6E-409C-BE32-E72D297353CC}">
              <c16:uniqueId val="{00000008-6EBF-4D2B-9530-DBB9CF7903E1}"/>
            </c:ext>
          </c:extLst>
        </c:ser>
        <c:ser>
          <c:idx val="6"/>
          <c:order val="6"/>
          <c:tx>
            <c:strRef>
              <c:f>'Season 13'!$B$110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13'!$C$110:$P$110</c:f>
              <c:numCache>
                <c:formatCode>General</c:formatCode>
                <c:ptCount val="14"/>
              </c:numCache>
            </c:numRef>
          </c:yVal>
          <c:smooth val="0"/>
          <c:extLst>
            <c:ext xmlns:c16="http://schemas.microsoft.com/office/drawing/2014/chart" uri="{C3380CC4-5D6E-409C-BE32-E72D297353CC}">
              <c16:uniqueId val="{00000009-6EBF-4D2B-9530-DBB9CF7903E1}"/>
            </c:ext>
          </c:extLst>
        </c:ser>
        <c:ser>
          <c:idx val="7"/>
          <c:order val="7"/>
          <c:tx>
            <c:strRef>
              <c:f>'Season 13'!$B$111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13'!$C$111:$P$111</c:f>
              <c:numCache>
                <c:formatCode>General</c:formatCode>
                <c:ptCount val="14"/>
              </c:numCache>
            </c:numRef>
          </c:yVal>
          <c:smooth val="0"/>
          <c:extLst>
            <c:ext xmlns:c16="http://schemas.microsoft.com/office/drawing/2014/chart" uri="{C3380CC4-5D6E-409C-BE32-E72D297353CC}">
              <c16:uniqueId val="{0000000A-6EBF-4D2B-9530-DBB9CF7903E1}"/>
            </c:ext>
          </c:extLst>
        </c:ser>
        <c:ser>
          <c:idx val="8"/>
          <c:order val="8"/>
          <c:tx>
            <c:strRef>
              <c:f>'Season 13'!$B$112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13'!$C$112:$P$112</c:f>
              <c:numCache>
                <c:formatCode>General</c:formatCode>
                <c:ptCount val="14"/>
              </c:numCache>
            </c:numRef>
          </c:yVal>
          <c:smooth val="0"/>
          <c:extLst>
            <c:ext xmlns:c16="http://schemas.microsoft.com/office/drawing/2014/chart" uri="{C3380CC4-5D6E-409C-BE32-E72D297353CC}">
              <c16:uniqueId val="{0000000B-6EBF-4D2B-9530-DBB9CF7903E1}"/>
            </c:ext>
          </c:extLst>
        </c:ser>
        <c:ser>
          <c:idx val="9"/>
          <c:order val="9"/>
          <c:tx>
            <c:strRef>
              <c:f>'Season 13'!$B$113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13'!$C$113:$P$113</c:f>
              <c:numCache>
                <c:formatCode>General</c:formatCode>
                <c:ptCount val="14"/>
              </c:numCache>
            </c:numRef>
          </c:yVal>
          <c:smooth val="0"/>
          <c:extLst>
            <c:ext xmlns:c16="http://schemas.microsoft.com/office/drawing/2014/chart" uri="{C3380CC4-5D6E-409C-BE32-E72D297353CC}">
              <c16:uniqueId val="{0000000C-6EBF-4D2B-9530-DBB9CF7903E1}"/>
            </c:ext>
          </c:extLst>
        </c:ser>
        <c:ser>
          <c:idx val="10"/>
          <c:order val="10"/>
          <c:tx>
            <c:strRef>
              <c:f>'Season 13'!$B$114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13'!$C$114:$P$114</c:f>
              <c:numCache>
                <c:formatCode>General</c:formatCode>
                <c:ptCount val="14"/>
              </c:numCache>
            </c:numRef>
          </c:yVal>
          <c:smooth val="0"/>
          <c:extLst>
            <c:ext xmlns:c16="http://schemas.microsoft.com/office/drawing/2014/chart" uri="{C3380CC4-5D6E-409C-BE32-E72D297353CC}">
              <c16:uniqueId val="{0000000D-6EBF-4D2B-9530-DBB9CF7903E1}"/>
            </c:ext>
          </c:extLst>
        </c:ser>
        <c:ser>
          <c:idx val="11"/>
          <c:order val="11"/>
          <c:tx>
            <c:strRef>
              <c:f>'Season 13'!$B$115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13'!$C$115:$P$115</c:f>
              <c:numCache>
                <c:formatCode>General</c:formatCode>
                <c:ptCount val="14"/>
              </c:numCache>
            </c:numRef>
          </c:yVal>
          <c:smooth val="0"/>
          <c:extLst>
            <c:ext xmlns:c16="http://schemas.microsoft.com/office/drawing/2014/chart" uri="{C3380CC4-5D6E-409C-BE32-E72D297353CC}">
              <c16:uniqueId val="{0000000E-6EBF-4D2B-9530-DBB9CF7903E1}"/>
            </c:ext>
          </c:extLst>
        </c:ser>
        <c:ser>
          <c:idx val="12"/>
          <c:order val="12"/>
          <c:tx>
            <c:strRef>
              <c:f>'Season 13'!$B$116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6EBF-4D2B-9530-DBB9CF7903E1}"/>
              </c:ext>
            </c:extLst>
          </c:dPt>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13'!$C$116:$P$116</c:f>
              <c:numCache>
                <c:formatCode>General</c:formatCode>
                <c:ptCount val="14"/>
              </c:numCache>
            </c:numRef>
          </c:yVal>
          <c:smooth val="0"/>
          <c:extLst>
            <c:ext xmlns:c16="http://schemas.microsoft.com/office/drawing/2014/chart" uri="{C3380CC4-5D6E-409C-BE32-E72D297353CC}">
              <c16:uniqueId val="{00000010-6EBF-4D2B-9530-DBB9CF7903E1}"/>
            </c:ext>
          </c:extLst>
        </c:ser>
        <c:ser>
          <c:idx val="13"/>
          <c:order val="13"/>
          <c:tx>
            <c:strRef>
              <c:f>'Season 13'!$B$117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13'!$C$117:$P$117</c:f>
              <c:numCache>
                <c:formatCode>General</c:formatCode>
                <c:ptCount val="14"/>
              </c:numCache>
            </c:numRef>
          </c:yVal>
          <c:smooth val="0"/>
          <c:extLst>
            <c:ext xmlns:c16="http://schemas.microsoft.com/office/drawing/2014/chart" uri="{C3380CC4-5D6E-409C-BE32-E72D297353CC}">
              <c16:uniqueId val="{00000011-6EBF-4D2B-9530-DBB9CF7903E1}"/>
            </c:ext>
          </c:extLst>
        </c:ser>
        <c:ser>
          <c:idx val="14"/>
          <c:order val="14"/>
          <c:tx>
            <c:strRef>
              <c:f>'Season 13'!$B$118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13'!$C$118:$P$118</c:f>
              <c:numCache>
                <c:formatCode>General</c:formatCode>
                <c:ptCount val="14"/>
              </c:numCache>
            </c:numRef>
          </c:yVal>
          <c:smooth val="0"/>
          <c:extLst>
            <c:ext xmlns:c16="http://schemas.microsoft.com/office/drawing/2014/chart" uri="{C3380CC4-5D6E-409C-BE32-E72D297353CC}">
              <c16:uniqueId val="{00000012-6EBF-4D2B-9530-DBB9CF7903E1}"/>
            </c:ext>
          </c:extLst>
        </c:ser>
        <c:ser>
          <c:idx val="15"/>
          <c:order val="15"/>
          <c:tx>
            <c:strRef>
              <c:f>'Season 13'!$B$119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13'!$C$119:$P$119</c:f>
              <c:numCache>
                <c:formatCode>General</c:formatCode>
                <c:ptCount val="14"/>
              </c:numCache>
            </c:numRef>
          </c:yVal>
          <c:smooth val="0"/>
          <c:extLst>
            <c:ext xmlns:c16="http://schemas.microsoft.com/office/drawing/2014/chart" uri="{C3380CC4-5D6E-409C-BE32-E72D297353CC}">
              <c16:uniqueId val="{00000013-6EBF-4D2B-9530-DBB9CF7903E1}"/>
            </c:ext>
          </c:extLst>
        </c:ser>
        <c:ser>
          <c:idx val="16"/>
          <c:order val="16"/>
          <c:tx>
            <c:strRef>
              <c:f>'Season 13'!$B$120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13'!$C$120:$P$120</c:f>
              <c:numCache>
                <c:formatCode>General</c:formatCode>
                <c:ptCount val="14"/>
              </c:numCache>
            </c:numRef>
          </c:yVal>
          <c:smooth val="0"/>
          <c:extLst>
            <c:ext xmlns:c16="http://schemas.microsoft.com/office/drawing/2014/chart" uri="{C3380CC4-5D6E-409C-BE32-E72D297353CC}">
              <c16:uniqueId val="{00000014-6EBF-4D2B-9530-DBB9CF7903E1}"/>
            </c:ext>
          </c:extLst>
        </c:ser>
        <c:ser>
          <c:idx val="17"/>
          <c:order val="17"/>
          <c:tx>
            <c:strRef>
              <c:f>'Season 13'!$B$121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13'!$C$121:$P$121</c:f>
              <c:numCache>
                <c:formatCode>General</c:formatCode>
                <c:ptCount val="14"/>
              </c:numCache>
            </c:numRef>
          </c:yVal>
          <c:smooth val="0"/>
          <c:extLst>
            <c:ext xmlns:c16="http://schemas.microsoft.com/office/drawing/2014/chart" uri="{C3380CC4-5D6E-409C-BE32-E72D297353CC}">
              <c16:uniqueId val="{00000015-6EBF-4D2B-9530-DBB9CF7903E1}"/>
            </c:ext>
          </c:extLst>
        </c:ser>
        <c:ser>
          <c:idx val="18"/>
          <c:order val="18"/>
          <c:tx>
            <c:strRef>
              <c:f>'Season 13'!$B$122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13'!$C$122:$P$122</c:f>
              <c:numCache>
                <c:formatCode>General</c:formatCode>
                <c:ptCount val="14"/>
              </c:numCache>
            </c:numRef>
          </c:yVal>
          <c:smooth val="0"/>
          <c:extLst>
            <c:ext xmlns:c16="http://schemas.microsoft.com/office/drawing/2014/chart" uri="{C3380CC4-5D6E-409C-BE32-E72D297353CC}">
              <c16:uniqueId val="{00000016-6EBF-4D2B-9530-DBB9CF7903E1}"/>
            </c:ext>
          </c:extLst>
        </c:ser>
        <c:ser>
          <c:idx val="19"/>
          <c:order val="19"/>
          <c:tx>
            <c:strRef>
              <c:f>'Season 13'!$B$123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13'!$C$103:$P$103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13'!$C$123:$P$123</c:f>
              <c:numCache>
                <c:formatCode>General</c:formatCode>
                <c:ptCount val="14"/>
              </c:numCache>
            </c:numRef>
          </c:yVal>
          <c:smooth val="0"/>
          <c:extLst>
            <c:ext xmlns:c16="http://schemas.microsoft.com/office/drawing/2014/chart" uri="{C3380CC4-5D6E-409C-BE32-E72D297353CC}">
              <c16:uniqueId val="{00000017-6EBF-4D2B-9530-DBB9CF7903E1}"/>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14'!$B$104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2624-40D1-8468-EBA066196134}"/>
              </c:ext>
            </c:extLst>
          </c:dPt>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14'!$C$104:$P$104</c:f>
              <c:numCache>
                <c:formatCode>General</c:formatCode>
                <c:ptCount val="14"/>
              </c:numCache>
            </c:numRef>
          </c:yVal>
          <c:smooth val="0"/>
          <c:extLst>
            <c:ext xmlns:c16="http://schemas.microsoft.com/office/drawing/2014/chart" uri="{C3380CC4-5D6E-409C-BE32-E72D297353CC}">
              <c16:uniqueId val="{00000001-2624-40D1-8468-EBA066196134}"/>
            </c:ext>
          </c:extLst>
        </c:ser>
        <c:ser>
          <c:idx val="1"/>
          <c:order val="1"/>
          <c:tx>
            <c:strRef>
              <c:f>'Season 14'!$B$105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14'!$C$105:$P$105</c:f>
              <c:numCache>
                <c:formatCode>General</c:formatCode>
                <c:ptCount val="14"/>
              </c:numCache>
            </c:numRef>
          </c:yVal>
          <c:smooth val="0"/>
          <c:extLst>
            <c:ext xmlns:c16="http://schemas.microsoft.com/office/drawing/2014/chart" uri="{C3380CC4-5D6E-409C-BE32-E72D297353CC}">
              <c16:uniqueId val="{00000002-2624-40D1-8468-EBA066196134}"/>
            </c:ext>
          </c:extLst>
        </c:ser>
        <c:ser>
          <c:idx val="2"/>
          <c:order val="2"/>
          <c:tx>
            <c:strRef>
              <c:f>'Season 14'!$B$106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14'!$C$106:$P$106</c:f>
              <c:numCache>
                <c:formatCode>General</c:formatCode>
                <c:ptCount val="14"/>
              </c:numCache>
            </c:numRef>
          </c:yVal>
          <c:smooth val="0"/>
          <c:extLst>
            <c:ext xmlns:c16="http://schemas.microsoft.com/office/drawing/2014/chart" uri="{C3380CC4-5D6E-409C-BE32-E72D297353CC}">
              <c16:uniqueId val="{00000003-2624-40D1-8468-EBA066196134}"/>
            </c:ext>
          </c:extLst>
        </c:ser>
        <c:ser>
          <c:idx val="3"/>
          <c:order val="3"/>
          <c:tx>
            <c:strRef>
              <c:f>'Season 14'!$B$107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14'!$C$107:$P$107</c:f>
              <c:numCache>
                <c:formatCode>General</c:formatCode>
                <c:ptCount val="14"/>
              </c:numCache>
            </c:numRef>
          </c:yVal>
          <c:smooth val="0"/>
          <c:extLst>
            <c:ext xmlns:c16="http://schemas.microsoft.com/office/drawing/2014/chart" uri="{C3380CC4-5D6E-409C-BE32-E72D297353CC}">
              <c16:uniqueId val="{00000004-2624-40D1-8468-EBA066196134}"/>
            </c:ext>
          </c:extLst>
        </c:ser>
        <c:ser>
          <c:idx val="4"/>
          <c:order val="4"/>
          <c:tx>
            <c:strRef>
              <c:f>'Season 14'!$B$108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2624-40D1-8468-EBA066196134}"/>
              </c:ext>
            </c:extLst>
          </c:dPt>
          <c:dPt>
            <c:idx val="4"/>
            <c:bubble3D val="0"/>
            <c:extLst>
              <c:ext xmlns:c16="http://schemas.microsoft.com/office/drawing/2014/chart" uri="{C3380CC4-5D6E-409C-BE32-E72D297353CC}">
                <c16:uniqueId val="{00000006-2624-40D1-8468-EBA066196134}"/>
              </c:ext>
            </c:extLst>
          </c:dPt>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14'!$C$108:$P$108</c:f>
              <c:numCache>
                <c:formatCode>General</c:formatCode>
                <c:ptCount val="14"/>
              </c:numCache>
            </c:numRef>
          </c:yVal>
          <c:smooth val="0"/>
          <c:extLst>
            <c:ext xmlns:c16="http://schemas.microsoft.com/office/drawing/2014/chart" uri="{C3380CC4-5D6E-409C-BE32-E72D297353CC}">
              <c16:uniqueId val="{00000007-2624-40D1-8468-EBA066196134}"/>
            </c:ext>
          </c:extLst>
        </c:ser>
        <c:ser>
          <c:idx val="5"/>
          <c:order val="5"/>
          <c:tx>
            <c:strRef>
              <c:f>'Season 14'!$B$109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14'!$C$109:$P$109</c:f>
              <c:numCache>
                <c:formatCode>General</c:formatCode>
                <c:ptCount val="14"/>
              </c:numCache>
            </c:numRef>
          </c:yVal>
          <c:smooth val="0"/>
          <c:extLst>
            <c:ext xmlns:c16="http://schemas.microsoft.com/office/drawing/2014/chart" uri="{C3380CC4-5D6E-409C-BE32-E72D297353CC}">
              <c16:uniqueId val="{00000008-2624-40D1-8468-EBA066196134}"/>
            </c:ext>
          </c:extLst>
        </c:ser>
        <c:ser>
          <c:idx val="6"/>
          <c:order val="6"/>
          <c:tx>
            <c:strRef>
              <c:f>'Season 14'!$B$110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14'!$C$110:$P$110</c:f>
              <c:numCache>
                <c:formatCode>General</c:formatCode>
                <c:ptCount val="14"/>
              </c:numCache>
            </c:numRef>
          </c:yVal>
          <c:smooth val="0"/>
          <c:extLst>
            <c:ext xmlns:c16="http://schemas.microsoft.com/office/drawing/2014/chart" uri="{C3380CC4-5D6E-409C-BE32-E72D297353CC}">
              <c16:uniqueId val="{00000009-2624-40D1-8468-EBA066196134}"/>
            </c:ext>
          </c:extLst>
        </c:ser>
        <c:ser>
          <c:idx val="7"/>
          <c:order val="7"/>
          <c:tx>
            <c:strRef>
              <c:f>'Season 14'!$B$111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14'!$C$111:$P$111</c:f>
              <c:numCache>
                <c:formatCode>General</c:formatCode>
                <c:ptCount val="14"/>
              </c:numCache>
            </c:numRef>
          </c:yVal>
          <c:smooth val="0"/>
          <c:extLst>
            <c:ext xmlns:c16="http://schemas.microsoft.com/office/drawing/2014/chart" uri="{C3380CC4-5D6E-409C-BE32-E72D297353CC}">
              <c16:uniqueId val="{0000000A-2624-40D1-8468-EBA066196134}"/>
            </c:ext>
          </c:extLst>
        </c:ser>
        <c:ser>
          <c:idx val="8"/>
          <c:order val="8"/>
          <c:tx>
            <c:strRef>
              <c:f>'Season 14'!$B$112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14'!$C$112:$P$112</c:f>
              <c:numCache>
                <c:formatCode>General</c:formatCode>
                <c:ptCount val="14"/>
              </c:numCache>
            </c:numRef>
          </c:yVal>
          <c:smooth val="0"/>
          <c:extLst>
            <c:ext xmlns:c16="http://schemas.microsoft.com/office/drawing/2014/chart" uri="{C3380CC4-5D6E-409C-BE32-E72D297353CC}">
              <c16:uniqueId val="{0000000B-2624-40D1-8468-EBA066196134}"/>
            </c:ext>
          </c:extLst>
        </c:ser>
        <c:ser>
          <c:idx val="9"/>
          <c:order val="9"/>
          <c:tx>
            <c:strRef>
              <c:f>'Season 14'!$B$113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14'!$C$113:$P$113</c:f>
              <c:numCache>
                <c:formatCode>General</c:formatCode>
                <c:ptCount val="14"/>
              </c:numCache>
            </c:numRef>
          </c:yVal>
          <c:smooth val="0"/>
          <c:extLst>
            <c:ext xmlns:c16="http://schemas.microsoft.com/office/drawing/2014/chart" uri="{C3380CC4-5D6E-409C-BE32-E72D297353CC}">
              <c16:uniqueId val="{0000000C-2624-40D1-8468-EBA066196134}"/>
            </c:ext>
          </c:extLst>
        </c:ser>
        <c:ser>
          <c:idx val="10"/>
          <c:order val="10"/>
          <c:tx>
            <c:strRef>
              <c:f>'Season 14'!$B$114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14'!$C$114:$P$114</c:f>
              <c:numCache>
                <c:formatCode>General</c:formatCode>
                <c:ptCount val="14"/>
              </c:numCache>
            </c:numRef>
          </c:yVal>
          <c:smooth val="0"/>
          <c:extLst>
            <c:ext xmlns:c16="http://schemas.microsoft.com/office/drawing/2014/chart" uri="{C3380CC4-5D6E-409C-BE32-E72D297353CC}">
              <c16:uniqueId val="{0000000D-2624-40D1-8468-EBA066196134}"/>
            </c:ext>
          </c:extLst>
        </c:ser>
        <c:ser>
          <c:idx val="11"/>
          <c:order val="11"/>
          <c:tx>
            <c:strRef>
              <c:f>'Season 14'!$B$115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14'!$C$115:$P$115</c:f>
              <c:numCache>
                <c:formatCode>General</c:formatCode>
                <c:ptCount val="14"/>
              </c:numCache>
            </c:numRef>
          </c:yVal>
          <c:smooth val="0"/>
          <c:extLst>
            <c:ext xmlns:c16="http://schemas.microsoft.com/office/drawing/2014/chart" uri="{C3380CC4-5D6E-409C-BE32-E72D297353CC}">
              <c16:uniqueId val="{0000000E-2624-40D1-8468-EBA066196134}"/>
            </c:ext>
          </c:extLst>
        </c:ser>
        <c:ser>
          <c:idx val="12"/>
          <c:order val="12"/>
          <c:tx>
            <c:strRef>
              <c:f>'Season 14'!$B$116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2624-40D1-8468-EBA066196134}"/>
              </c:ext>
            </c:extLst>
          </c:dPt>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14'!$C$116:$P$116</c:f>
              <c:numCache>
                <c:formatCode>General</c:formatCode>
                <c:ptCount val="14"/>
              </c:numCache>
            </c:numRef>
          </c:yVal>
          <c:smooth val="0"/>
          <c:extLst>
            <c:ext xmlns:c16="http://schemas.microsoft.com/office/drawing/2014/chart" uri="{C3380CC4-5D6E-409C-BE32-E72D297353CC}">
              <c16:uniqueId val="{00000010-2624-40D1-8468-EBA066196134}"/>
            </c:ext>
          </c:extLst>
        </c:ser>
        <c:ser>
          <c:idx val="13"/>
          <c:order val="13"/>
          <c:tx>
            <c:strRef>
              <c:f>'Season 14'!$B$117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14'!$C$117:$P$117</c:f>
              <c:numCache>
                <c:formatCode>General</c:formatCode>
                <c:ptCount val="14"/>
              </c:numCache>
            </c:numRef>
          </c:yVal>
          <c:smooth val="0"/>
          <c:extLst>
            <c:ext xmlns:c16="http://schemas.microsoft.com/office/drawing/2014/chart" uri="{C3380CC4-5D6E-409C-BE32-E72D297353CC}">
              <c16:uniqueId val="{00000011-2624-40D1-8468-EBA066196134}"/>
            </c:ext>
          </c:extLst>
        </c:ser>
        <c:ser>
          <c:idx val="14"/>
          <c:order val="14"/>
          <c:tx>
            <c:strRef>
              <c:f>'Season 14'!$B$118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14'!$C$118:$P$118</c:f>
              <c:numCache>
                <c:formatCode>General</c:formatCode>
                <c:ptCount val="14"/>
              </c:numCache>
            </c:numRef>
          </c:yVal>
          <c:smooth val="0"/>
          <c:extLst>
            <c:ext xmlns:c16="http://schemas.microsoft.com/office/drawing/2014/chart" uri="{C3380CC4-5D6E-409C-BE32-E72D297353CC}">
              <c16:uniqueId val="{00000012-2624-40D1-8468-EBA066196134}"/>
            </c:ext>
          </c:extLst>
        </c:ser>
        <c:ser>
          <c:idx val="15"/>
          <c:order val="15"/>
          <c:tx>
            <c:strRef>
              <c:f>'Season 14'!$B$119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14'!$C$119:$P$119</c:f>
              <c:numCache>
                <c:formatCode>General</c:formatCode>
                <c:ptCount val="14"/>
              </c:numCache>
            </c:numRef>
          </c:yVal>
          <c:smooth val="0"/>
          <c:extLst>
            <c:ext xmlns:c16="http://schemas.microsoft.com/office/drawing/2014/chart" uri="{C3380CC4-5D6E-409C-BE32-E72D297353CC}">
              <c16:uniqueId val="{00000013-2624-40D1-8468-EBA066196134}"/>
            </c:ext>
          </c:extLst>
        </c:ser>
        <c:ser>
          <c:idx val="16"/>
          <c:order val="16"/>
          <c:tx>
            <c:strRef>
              <c:f>'Season 14'!$B$120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14'!$C$120:$P$120</c:f>
              <c:numCache>
                <c:formatCode>General</c:formatCode>
                <c:ptCount val="14"/>
              </c:numCache>
            </c:numRef>
          </c:yVal>
          <c:smooth val="0"/>
          <c:extLst>
            <c:ext xmlns:c16="http://schemas.microsoft.com/office/drawing/2014/chart" uri="{C3380CC4-5D6E-409C-BE32-E72D297353CC}">
              <c16:uniqueId val="{00000014-2624-40D1-8468-EBA066196134}"/>
            </c:ext>
          </c:extLst>
        </c:ser>
        <c:ser>
          <c:idx val="17"/>
          <c:order val="17"/>
          <c:tx>
            <c:strRef>
              <c:f>'Season 14'!$B$121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14'!$C$121:$P$121</c:f>
              <c:numCache>
                <c:formatCode>General</c:formatCode>
                <c:ptCount val="14"/>
              </c:numCache>
            </c:numRef>
          </c:yVal>
          <c:smooth val="0"/>
          <c:extLst>
            <c:ext xmlns:c16="http://schemas.microsoft.com/office/drawing/2014/chart" uri="{C3380CC4-5D6E-409C-BE32-E72D297353CC}">
              <c16:uniqueId val="{00000015-2624-40D1-8468-EBA066196134}"/>
            </c:ext>
          </c:extLst>
        </c:ser>
        <c:ser>
          <c:idx val="18"/>
          <c:order val="18"/>
          <c:tx>
            <c:strRef>
              <c:f>'Season 14'!$B$122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14'!$C$122:$P$122</c:f>
              <c:numCache>
                <c:formatCode>General</c:formatCode>
                <c:ptCount val="14"/>
              </c:numCache>
            </c:numRef>
          </c:yVal>
          <c:smooth val="0"/>
          <c:extLst>
            <c:ext xmlns:c16="http://schemas.microsoft.com/office/drawing/2014/chart" uri="{C3380CC4-5D6E-409C-BE32-E72D297353CC}">
              <c16:uniqueId val="{00000016-2624-40D1-8468-EBA066196134}"/>
            </c:ext>
          </c:extLst>
        </c:ser>
        <c:ser>
          <c:idx val="19"/>
          <c:order val="19"/>
          <c:tx>
            <c:strRef>
              <c:f>'Season 14'!$B$123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14'!$C$103:$P$103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14'!$C$123:$P$123</c:f>
              <c:numCache>
                <c:formatCode>General</c:formatCode>
                <c:ptCount val="14"/>
              </c:numCache>
            </c:numRef>
          </c:yVal>
          <c:smooth val="0"/>
          <c:extLst>
            <c:ext xmlns:c16="http://schemas.microsoft.com/office/drawing/2014/chart" uri="{C3380CC4-5D6E-409C-BE32-E72D297353CC}">
              <c16:uniqueId val="{00000017-2624-40D1-8468-EBA066196134}"/>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Season</a:t>
            </a:r>
            <a:r>
              <a:rPr lang="cs-CZ" baseline="0"/>
              <a:t> Progression</a:t>
            </a:r>
          </a:p>
        </c:rich>
      </c:tx>
      <c:overlay val="0"/>
      <c:spPr>
        <a:noFill/>
        <a:ln>
          <a:noFill/>
        </a:ln>
        <a:effectLst/>
      </c:spPr>
    </c:title>
    <c:autoTitleDeleted val="0"/>
    <c:plotArea>
      <c:layout/>
      <c:scatterChart>
        <c:scatterStyle val="lineMarker"/>
        <c:varyColors val="0"/>
        <c:ser>
          <c:idx val="0"/>
          <c:order val="0"/>
          <c:tx>
            <c:strRef>
              <c:f>'Season 15'!$B$104</c:f>
              <c:strCache>
                <c:ptCount val="1"/>
                <c:pt idx="0">
                  <c:v>AFC Wimbledon</c:v>
                </c:pt>
              </c:strCache>
            </c:strRef>
          </c:tx>
          <c:spPr>
            <a:ln w="38100" cap="rnd">
              <a:solidFill>
                <a:srgbClr val="FFFF99"/>
              </a:solidFill>
              <a:round/>
            </a:ln>
            <a:effectLst/>
          </c:spPr>
          <c:marker>
            <c:symbol val="picture"/>
            <c:spPr>
              <a:blipFill dpi="0" rotWithShape="1">
                <a:blip xmlns:r="http://schemas.openxmlformats.org/officeDocument/2006/relationships" r:embed="rId1"/>
                <a:srcRect/>
                <a:stretch>
                  <a:fillRect/>
                </a:stretch>
              </a:blipFill>
              <a:ln w="12700">
                <a:noFill/>
              </a:ln>
              <a:effectLst/>
            </c:spPr>
          </c:marker>
          <c:dPt>
            <c:idx val="3"/>
            <c:bubble3D val="0"/>
            <c:extLst>
              <c:ext xmlns:c16="http://schemas.microsoft.com/office/drawing/2014/chart" uri="{C3380CC4-5D6E-409C-BE32-E72D297353CC}">
                <c16:uniqueId val="{00000000-C14E-47EA-B9DD-F529B69C67CE}"/>
              </c:ext>
            </c:extLst>
          </c:dPt>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15'!$C$104:$P$104</c:f>
              <c:numCache>
                <c:formatCode>General</c:formatCode>
                <c:ptCount val="14"/>
              </c:numCache>
            </c:numRef>
          </c:yVal>
          <c:smooth val="0"/>
          <c:extLst>
            <c:ext xmlns:c16="http://schemas.microsoft.com/office/drawing/2014/chart" uri="{C3380CC4-5D6E-409C-BE32-E72D297353CC}">
              <c16:uniqueId val="{00000001-C14E-47EA-B9DD-F529B69C67CE}"/>
            </c:ext>
          </c:extLst>
        </c:ser>
        <c:ser>
          <c:idx val="1"/>
          <c:order val="1"/>
          <c:tx>
            <c:strRef>
              <c:f>'Season 15'!$B$105</c:f>
              <c:strCache>
                <c:ptCount val="1"/>
                <c:pt idx="0">
                  <c:v>Barnsley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2"/>
                <a:stretch>
                  <a:fillRect/>
                </a:stretch>
              </a:blipFill>
              <a:ln w="12700">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15'!$C$105:$P$105</c:f>
              <c:numCache>
                <c:formatCode>General</c:formatCode>
                <c:ptCount val="14"/>
              </c:numCache>
            </c:numRef>
          </c:yVal>
          <c:smooth val="0"/>
          <c:extLst>
            <c:ext xmlns:c16="http://schemas.microsoft.com/office/drawing/2014/chart" uri="{C3380CC4-5D6E-409C-BE32-E72D297353CC}">
              <c16:uniqueId val="{00000002-C14E-47EA-B9DD-F529B69C67CE}"/>
            </c:ext>
          </c:extLst>
        </c:ser>
        <c:ser>
          <c:idx val="2"/>
          <c:order val="2"/>
          <c:tx>
            <c:strRef>
              <c:f>'Season 15'!$B$106</c:f>
              <c:strCache>
                <c:ptCount val="1"/>
                <c:pt idx="0">
                  <c:v>Blackpool</c:v>
                </c:pt>
              </c:strCache>
            </c:strRef>
          </c:tx>
          <c:spPr>
            <a:ln w="38100" cap="rnd">
              <a:solidFill>
                <a:srgbClr val="FFC000"/>
              </a:solidFill>
              <a:round/>
            </a:ln>
            <a:effectLst/>
          </c:spPr>
          <c:marker>
            <c:symbol val="picture"/>
            <c:spPr>
              <a:blipFill>
                <a:blip xmlns:r="http://schemas.openxmlformats.org/officeDocument/2006/relationships" r:embed="rId3"/>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15'!$C$106:$P$106</c:f>
              <c:numCache>
                <c:formatCode>General</c:formatCode>
                <c:ptCount val="14"/>
              </c:numCache>
            </c:numRef>
          </c:yVal>
          <c:smooth val="0"/>
          <c:extLst>
            <c:ext xmlns:c16="http://schemas.microsoft.com/office/drawing/2014/chart" uri="{C3380CC4-5D6E-409C-BE32-E72D297353CC}">
              <c16:uniqueId val="{00000003-C14E-47EA-B9DD-F529B69C67CE}"/>
            </c:ext>
          </c:extLst>
        </c:ser>
        <c:ser>
          <c:idx val="3"/>
          <c:order val="3"/>
          <c:tx>
            <c:strRef>
              <c:f>'Season 15'!$B$107</c:f>
              <c:strCache>
                <c:ptCount val="1"/>
                <c:pt idx="0">
                  <c:v>Bolton Wanderers</c:v>
                </c:pt>
              </c:strCache>
            </c:strRef>
          </c:tx>
          <c:spPr>
            <a:ln w="38100" cap="rnd">
              <a:solidFill>
                <a:srgbClr val="0000FF"/>
              </a:solidFill>
              <a:round/>
            </a:ln>
            <a:effectLst/>
          </c:spPr>
          <c:marker>
            <c:symbol val="picture"/>
            <c:spPr>
              <a:blipFill>
                <a:blip xmlns:r="http://schemas.openxmlformats.org/officeDocument/2006/relationships" r:embed="rId4"/>
                <a:stretch>
                  <a:fillRect/>
                </a:stretch>
              </a:blipFill>
              <a:ln w="12700">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15'!$C$107:$P$107</c:f>
              <c:numCache>
                <c:formatCode>General</c:formatCode>
                <c:ptCount val="14"/>
              </c:numCache>
            </c:numRef>
          </c:yVal>
          <c:smooth val="0"/>
          <c:extLst>
            <c:ext xmlns:c16="http://schemas.microsoft.com/office/drawing/2014/chart" uri="{C3380CC4-5D6E-409C-BE32-E72D297353CC}">
              <c16:uniqueId val="{00000004-C14E-47EA-B9DD-F529B69C67CE}"/>
            </c:ext>
          </c:extLst>
        </c:ser>
        <c:ser>
          <c:idx val="4"/>
          <c:order val="4"/>
          <c:tx>
            <c:strRef>
              <c:f>'Season 15'!$B$108</c:f>
              <c:strCache>
                <c:ptCount val="1"/>
                <c:pt idx="0">
                  <c:v>Bradford City</c:v>
                </c:pt>
              </c:strCache>
            </c:strRef>
          </c:tx>
          <c:spPr>
            <a:ln w="38100" cap="rnd">
              <a:solidFill>
                <a:srgbClr val="6E162C"/>
              </a:solidFill>
              <a:round/>
            </a:ln>
            <a:effectLst/>
          </c:spPr>
          <c:marker>
            <c:symbol val="picture"/>
            <c:spPr>
              <a:blipFill>
                <a:blip xmlns:r="http://schemas.openxmlformats.org/officeDocument/2006/relationships" r:embed="rId5"/>
                <a:stretch>
                  <a:fillRect/>
                </a:stretch>
              </a:blipFill>
              <a:ln w="9525">
                <a:noFill/>
              </a:ln>
              <a:effectLst/>
            </c:spPr>
          </c:marker>
          <c:dPt>
            <c:idx val="3"/>
            <c:bubble3D val="0"/>
            <c:extLst>
              <c:ext xmlns:c16="http://schemas.microsoft.com/office/drawing/2014/chart" uri="{C3380CC4-5D6E-409C-BE32-E72D297353CC}">
                <c16:uniqueId val="{00000005-C14E-47EA-B9DD-F529B69C67CE}"/>
              </c:ext>
            </c:extLst>
          </c:dPt>
          <c:dPt>
            <c:idx val="4"/>
            <c:bubble3D val="0"/>
            <c:extLst>
              <c:ext xmlns:c16="http://schemas.microsoft.com/office/drawing/2014/chart" uri="{C3380CC4-5D6E-409C-BE32-E72D297353CC}">
                <c16:uniqueId val="{00000006-C14E-47EA-B9DD-F529B69C67CE}"/>
              </c:ext>
            </c:extLst>
          </c:dPt>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15'!$C$108:$P$108</c:f>
              <c:numCache>
                <c:formatCode>General</c:formatCode>
                <c:ptCount val="14"/>
              </c:numCache>
            </c:numRef>
          </c:yVal>
          <c:smooth val="0"/>
          <c:extLst>
            <c:ext xmlns:c16="http://schemas.microsoft.com/office/drawing/2014/chart" uri="{C3380CC4-5D6E-409C-BE32-E72D297353CC}">
              <c16:uniqueId val="{00000007-C14E-47EA-B9DD-F529B69C67CE}"/>
            </c:ext>
          </c:extLst>
        </c:ser>
        <c:ser>
          <c:idx val="5"/>
          <c:order val="5"/>
          <c:tx>
            <c:strRef>
              <c:f>'Season 15'!$B$109</c:f>
              <c:strCache>
                <c:ptCount val="1"/>
                <c:pt idx="0">
                  <c:v>Bristol Rovers</c:v>
                </c:pt>
              </c:strCache>
            </c:strRef>
          </c:tx>
          <c:spPr>
            <a:ln w="38100" cap="rnd">
              <a:solidFill>
                <a:schemeClr val="tx2">
                  <a:lumMod val="20000"/>
                  <a:lumOff val="80000"/>
                </a:schemeClr>
              </a:solidFill>
              <a:round/>
            </a:ln>
            <a:effectLst/>
          </c:spPr>
          <c:marker>
            <c:symbol val="picture"/>
            <c:spPr>
              <a:blipFill>
                <a:blip xmlns:r="http://schemas.openxmlformats.org/officeDocument/2006/relationships" r:embed="rId6"/>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15'!$C$109:$P$109</c:f>
              <c:numCache>
                <c:formatCode>General</c:formatCode>
                <c:ptCount val="14"/>
              </c:numCache>
            </c:numRef>
          </c:yVal>
          <c:smooth val="0"/>
          <c:extLst>
            <c:ext xmlns:c16="http://schemas.microsoft.com/office/drawing/2014/chart" uri="{C3380CC4-5D6E-409C-BE32-E72D297353CC}">
              <c16:uniqueId val="{00000008-C14E-47EA-B9DD-F529B69C67CE}"/>
            </c:ext>
          </c:extLst>
        </c:ser>
        <c:ser>
          <c:idx val="6"/>
          <c:order val="6"/>
          <c:tx>
            <c:strRef>
              <c:f>'Season 15'!$B$110</c:f>
              <c:strCache>
                <c:ptCount val="1"/>
                <c:pt idx="0">
                  <c:v>Burton Albion</c:v>
                </c:pt>
              </c:strCache>
            </c:strRef>
          </c:tx>
          <c:spPr>
            <a:ln w="38100" cap="rnd">
              <a:solidFill>
                <a:srgbClr val="FFFF00"/>
              </a:solidFill>
              <a:round/>
            </a:ln>
            <a:effectLst/>
          </c:spPr>
          <c:marker>
            <c:symbol val="picture"/>
            <c:spPr>
              <a:blipFill>
                <a:blip xmlns:r="http://schemas.openxmlformats.org/officeDocument/2006/relationships" r:embed="rId7"/>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15'!$C$110:$P$110</c:f>
              <c:numCache>
                <c:formatCode>General</c:formatCode>
                <c:ptCount val="14"/>
              </c:numCache>
            </c:numRef>
          </c:yVal>
          <c:smooth val="0"/>
          <c:extLst>
            <c:ext xmlns:c16="http://schemas.microsoft.com/office/drawing/2014/chart" uri="{C3380CC4-5D6E-409C-BE32-E72D297353CC}">
              <c16:uniqueId val="{00000009-C14E-47EA-B9DD-F529B69C67CE}"/>
            </c:ext>
          </c:extLst>
        </c:ser>
        <c:ser>
          <c:idx val="7"/>
          <c:order val="7"/>
          <c:tx>
            <c:strRef>
              <c:f>'Season 15'!$B$111</c:f>
              <c:strCache>
                <c:ptCount val="1"/>
                <c:pt idx="0">
                  <c:v>Charlton Athletic</c:v>
                </c:pt>
              </c:strCache>
            </c:strRef>
          </c:tx>
          <c:spPr>
            <a:ln w="38100" cap="rnd">
              <a:solidFill>
                <a:srgbClr val="FF0000"/>
              </a:solidFill>
              <a:round/>
            </a:ln>
            <a:effectLst/>
          </c:spPr>
          <c:marker>
            <c:symbol val="picture"/>
            <c:spPr>
              <a:blipFill>
                <a:blip xmlns:r="http://schemas.openxmlformats.org/officeDocument/2006/relationships" r:embed="rId8"/>
                <a:stretch>
                  <a:fillRect/>
                </a:stretch>
              </a:blipFill>
              <a:ln w="12700">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15'!$C$111:$P$111</c:f>
              <c:numCache>
                <c:formatCode>General</c:formatCode>
                <c:ptCount val="14"/>
              </c:numCache>
            </c:numRef>
          </c:yVal>
          <c:smooth val="0"/>
          <c:extLst>
            <c:ext xmlns:c16="http://schemas.microsoft.com/office/drawing/2014/chart" uri="{C3380CC4-5D6E-409C-BE32-E72D297353CC}">
              <c16:uniqueId val="{0000000A-C14E-47EA-B9DD-F529B69C67CE}"/>
            </c:ext>
          </c:extLst>
        </c:ser>
        <c:ser>
          <c:idx val="8"/>
          <c:order val="8"/>
          <c:tx>
            <c:strRef>
              <c:f>'Season 15'!$B$112</c:f>
              <c:strCache>
                <c:ptCount val="1"/>
                <c:pt idx="0">
                  <c:v>Colchester</c:v>
                </c:pt>
              </c:strCache>
            </c:strRef>
          </c:tx>
          <c:spPr>
            <a:ln w="38100" cap="rnd">
              <a:solidFill>
                <a:schemeClr val="tx2">
                  <a:lumMod val="60000"/>
                  <a:lumOff val="40000"/>
                </a:schemeClr>
              </a:solidFill>
              <a:round/>
            </a:ln>
            <a:effectLst/>
          </c:spPr>
          <c:marker>
            <c:symbol val="picture"/>
            <c:spPr>
              <a:blipFill>
                <a:blip xmlns:r="http://schemas.openxmlformats.org/officeDocument/2006/relationships" r:embed="rId9"/>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15'!$C$112:$P$112</c:f>
              <c:numCache>
                <c:formatCode>General</c:formatCode>
                <c:ptCount val="14"/>
              </c:numCache>
            </c:numRef>
          </c:yVal>
          <c:smooth val="0"/>
          <c:extLst>
            <c:ext xmlns:c16="http://schemas.microsoft.com/office/drawing/2014/chart" uri="{C3380CC4-5D6E-409C-BE32-E72D297353CC}">
              <c16:uniqueId val="{0000000B-C14E-47EA-B9DD-F529B69C67CE}"/>
            </c:ext>
          </c:extLst>
        </c:ser>
        <c:ser>
          <c:idx val="9"/>
          <c:order val="9"/>
          <c:tx>
            <c:strRef>
              <c:f>'Season 15'!$B$113</c:f>
              <c:strCache>
                <c:ptCount val="1"/>
                <c:pt idx="0">
                  <c:v>Coventry City</c:v>
                </c:pt>
              </c:strCache>
            </c:strRef>
          </c:tx>
          <c:spPr>
            <a:ln w="38100" cap="rnd">
              <a:solidFill>
                <a:srgbClr val="33CCFF"/>
              </a:solidFill>
              <a:round/>
            </a:ln>
            <a:effectLst/>
          </c:spPr>
          <c:marker>
            <c:symbol val="picture"/>
            <c:spPr>
              <a:blipFill>
                <a:blip xmlns:r="http://schemas.openxmlformats.org/officeDocument/2006/relationships" r:embed="rId10"/>
                <a:stretch>
                  <a:fillRect/>
                </a:stretch>
              </a:blipFill>
              <a:ln w="12700">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15'!$C$113:$P$113</c:f>
              <c:numCache>
                <c:formatCode>General</c:formatCode>
                <c:ptCount val="14"/>
              </c:numCache>
            </c:numRef>
          </c:yVal>
          <c:smooth val="0"/>
          <c:extLst>
            <c:ext xmlns:c16="http://schemas.microsoft.com/office/drawing/2014/chart" uri="{C3380CC4-5D6E-409C-BE32-E72D297353CC}">
              <c16:uniqueId val="{0000000C-C14E-47EA-B9DD-F529B69C67CE}"/>
            </c:ext>
          </c:extLst>
        </c:ser>
        <c:ser>
          <c:idx val="10"/>
          <c:order val="10"/>
          <c:tx>
            <c:strRef>
              <c:f>'Season 15'!$B$114</c:f>
              <c:strCache>
                <c:ptCount val="1"/>
                <c:pt idx="0">
                  <c:v>Doncaster</c:v>
                </c:pt>
              </c:strCache>
            </c:strRef>
          </c:tx>
          <c:spPr>
            <a:ln w="38100" cap="rnd">
              <a:solidFill>
                <a:schemeClr val="accent6">
                  <a:lumMod val="60000"/>
                  <a:lumOff val="40000"/>
                </a:schemeClr>
              </a:solidFill>
              <a:round/>
            </a:ln>
            <a:effectLst/>
          </c:spPr>
          <c:marker>
            <c:symbol val="picture"/>
            <c:spPr>
              <a:blipFill>
                <a:blip xmlns:r="http://schemas.openxmlformats.org/officeDocument/2006/relationships" r:embed="rId11"/>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15'!$C$114:$P$114</c:f>
              <c:numCache>
                <c:formatCode>General</c:formatCode>
                <c:ptCount val="14"/>
              </c:numCache>
            </c:numRef>
          </c:yVal>
          <c:smooth val="0"/>
          <c:extLst>
            <c:ext xmlns:c16="http://schemas.microsoft.com/office/drawing/2014/chart" uri="{C3380CC4-5D6E-409C-BE32-E72D297353CC}">
              <c16:uniqueId val="{0000000D-C14E-47EA-B9DD-F529B69C67CE}"/>
            </c:ext>
          </c:extLst>
        </c:ser>
        <c:ser>
          <c:idx val="11"/>
          <c:order val="11"/>
          <c:tx>
            <c:strRef>
              <c:f>'Season 15'!$B$115</c:f>
              <c:strCache>
                <c:ptCount val="1"/>
                <c:pt idx="0">
                  <c:v>Fleetwood Town</c:v>
                </c:pt>
              </c:strCache>
            </c:strRef>
          </c:tx>
          <c:spPr>
            <a:ln w="38100" cap="rnd">
              <a:solidFill>
                <a:srgbClr val="C00000"/>
              </a:solidFill>
              <a:round/>
            </a:ln>
            <a:effectLst/>
          </c:spPr>
          <c:marker>
            <c:symbol val="picture"/>
            <c:spPr>
              <a:blipFill>
                <a:blip xmlns:r="http://schemas.openxmlformats.org/officeDocument/2006/relationships" r:embed="rId12"/>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15'!$C$115:$P$115</c:f>
              <c:numCache>
                <c:formatCode>General</c:formatCode>
                <c:ptCount val="14"/>
              </c:numCache>
            </c:numRef>
          </c:yVal>
          <c:smooth val="0"/>
          <c:extLst>
            <c:ext xmlns:c16="http://schemas.microsoft.com/office/drawing/2014/chart" uri="{C3380CC4-5D6E-409C-BE32-E72D297353CC}">
              <c16:uniqueId val="{0000000E-C14E-47EA-B9DD-F529B69C67CE}"/>
            </c:ext>
          </c:extLst>
        </c:ser>
        <c:ser>
          <c:idx val="12"/>
          <c:order val="12"/>
          <c:tx>
            <c:strRef>
              <c:f>'Season 15'!$B$116</c:f>
              <c:strCache>
                <c:ptCount val="1"/>
                <c:pt idx="0">
                  <c:v>Grimsby Town</c:v>
                </c:pt>
              </c:strCache>
            </c:strRef>
          </c:tx>
          <c:spPr>
            <a:ln w="38100" cap="rnd">
              <a:solidFill>
                <a:schemeClr val="tx1"/>
              </a:solidFill>
              <a:round/>
            </a:ln>
            <a:effectLst/>
          </c:spPr>
          <c:marker>
            <c:symbol val="picture"/>
            <c:spPr>
              <a:blipFill>
                <a:blip xmlns:r="http://schemas.openxmlformats.org/officeDocument/2006/relationships" r:embed="rId13"/>
                <a:stretch>
                  <a:fillRect/>
                </a:stretch>
              </a:blipFill>
              <a:ln w="9525">
                <a:noFill/>
              </a:ln>
              <a:effectLst/>
            </c:spPr>
          </c:marker>
          <c:dPt>
            <c:idx val="3"/>
            <c:bubble3D val="0"/>
            <c:extLst>
              <c:ext xmlns:c16="http://schemas.microsoft.com/office/drawing/2014/chart" uri="{C3380CC4-5D6E-409C-BE32-E72D297353CC}">
                <c16:uniqueId val="{0000000F-C14E-47EA-B9DD-F529B69C67CE}"/>
              </c:ext>
            </c:extLst>
          </c:dPt>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15'!$C$116:$P$116</c:f>
              <c:numCache>
                <c:formatCode>General</c:formatCode>
                <c:ptCount val="14"/>
              </c:numCache>
            </c:numRef>
          </c:yVal>
          <c:smooth val="0"/>
          <c:extLst>
            <c:ext xmlns:c16="http://schemas.microsoft.com/office/drawing/2014/chart" uri="{C3380CC4-5D6E-409C-BE32-E72D297353CC}">
              <c16:uniqueId val="{00000010-C14E-47EA-B9DD-F529B69C67CE}"/>
            </c:ext>
          </c:extLst>
        </c:ser>
        <c:ser>
          <c:idx val="13"/>
          <c:order val="13"/>
          <c:tx>
            <c:strRef>
              <c:f>'Season 15'!$B$117</c:f>
              <c:strCache>
                <c:ptCount val="1"/>
                <c:pt idx="0">
                  <c:v>Lincoln City</c:v>
                </c:pt>
              </c:strCache>
            </c:strRef>
          </c:tx>
          <c:spPr>
            <a:ln w="38100" cap="rnd">
              <a:solidFill>
                <a:schemeClr val="accent2">
                  <a:lumMod val="40000"/>
                  <a:lumOff val="60000"/>
                </a:schemeClr>
              </a:solidFill>
              <a:round/>
            </a:ln>
            <a:effectLst/>
          </c:spPr>
          <c:marker>
            <c:symbol val="picture"/>
            <c:spPr>
              <a:blipFill>
                <a:blip xmlns:r="http://schemas.openxmlformats.org/officeDocument/2006/relationships" r:embed="rId14"/>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15'!$C$117:$P$117</c:f>
              <c:numCache>
                <c:formatCode>General</c:formatCode>
                <c:ptCount val="14"/>
              </c:numCache>
            </c:numRef>
          </c:yVal>
          <c:smooth val="0"/>
          <c:extLst>
            <c:ext xmlns:c16="http://schemas.microsoft.com/office/drawing/2014/chart" uri="{C3380CC4-5D6E-409C-BE32-E72D297353CC}">
              <c16:uniqueId val="{00000011-C14E-47EA-B9DD-F529B69C67CE}"/>
            </c:ext>
          </c:extLst>
        </c:ser>
        <c:ser>
          <c:idx val="14"/>
          <c:order val="14"/>
          <c:tx>
            <c:strRef>
              <c:f>'Season 15'!$B$118</c:f>
              <c:strCache>
                <c:ptCount val="1"/>
                <c:pt idx="0">
                  <c:v>Millwall</c:v>
                </c:pt>
              </c:strCache>
            </c:strRef>
          </c:tx>
          <c:spPr>
            <a:ln w="38100" cap="rnd">
              <a:solidFill>
                <a:schemeClr val="tx2">
                  <a:lumMod val="75000"/>
                </a:schemeClr>
              </a:solidFill>
              <a:round/>
            </a:ln>
            <a:effectLst/>
          </c:spPr>
          <c:marker>
            <c:symbol val="picture"/>
            <c:spPr>
              <a:blipFill>
                <a:blip xmlns:r="http://schemas.openxmlformats.org/officeDocument/2006/relationships" r:embed="rId15"/>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15'!$C$118:$P$118</c:f>
              <c:numCache>
                <c:formatCode>General</c:formatCode>
                <c:ptCount val="14"/>
              </c:numCache>
            </c:numRef>
          </c:yVal>
          <c:smooth val="0"/>
          <c:extLst>
            <c:ext xmlns:c16="http://schemas.microsoft.com/office/drawing/2014/chart" uri="{C3380CC4-5D6E-409C-BE32-E72D297353CC}">
              <c16:uniqueId val="{00000012-C14E-47EA-B9DD-F529B69C67CE}"/>
            </c:ext>
          </c:extLst>
        </c:ser>
        <c:ser>
          <c:idx val="15"/>
          <c:order val="15"/>
          <c:tx>
            <c:strRef>
              <c:f>'Season 15'!$B$119</c:f>
              <c:strCache>
                <c:ptCount val="1"/>
                <c:pt idx="0">
                  <c:v>MK Dons</c:v>
                </c:pt>
              </c:strCache>
            </c:strRef>
          </c:tx>
          <c:spPr>
            <a:ln w="38100" cap="rnd">
              <a:solidFill>
                <a:srgbClr val="EBBC26"/>
              </a:solidFill>
              <a:round/>
            </a:ln>
            <a:effectLst/>
          </c:spPr>
          <c:marker>
            <c:symbol val="picture"/>
            <c:spPr>
              <a:blipFill>
                <a:blip xmlns:r="http://schemas.openxmlformats.org/officeDocument/2006/relationships" r:embed="rId16"/>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15'!$C$119:$P$119</c:f>
              <c:numCache>
                <c:formatCode>General</c:formatCode>
                <c:ptCount val="14"/>
              </c:numCache>
            </c:numRef>
          </c:yVal>
          <c:smooth val="0"/>
          <c:extLst>
            <c:ext xmlns:c16="http://schemas.microsoft.com/office/drawing/2014/chart" uri="{C3380CC4-5D6E-409C-BE32-E72D297353CC}">
              <c16:uniqueId val="{00000013-C14E-47EA-B9DD-F529B69C67CE}"/>
            </c:ext>
          </c:extLst>
        </c:ser>
        <c:ser>
          <c:idx val="16"/>
          <c:order val="16"/>
          <c:tx>
            <c:strRef>
              <c:f>'Season 15'!$B$120</c:f>
              <c:strCache>
                <c:ptCount val="1"/>
                <c:pt idx="0">
                  <c:v>Oldham Athletic</c:v>
                </c:pt>
              </c:strCache>
            </c:strRef>
          </c:tx>
          <c:spPr>
            <a:ln w="38100" cap="rnd">
              <a:solidFill>
                <a:schemeClr val="accent1">
                  <a:lumMod val="75000"/>
                </a:schemeClr>
              </a:solidFill>
              <a:round/>
            </a:ln>
            <a:effectLst/>
          </c:spPr>
          <c:marker>
            <c:symbol val="picture"/>
            <c:spPr>
              <a:blipFill>
                <a:blip xmlns:r="http://schemas.openxmlformats.org/officeDocument/2006/relationships" r:embed="rId17"/>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15'!$C$120:$P$120</c:f>
              <c:numCache>
                <c:formatCode>General</c:formatCode>
                <c:ptCount val="14"/>
              </c:numCache>
            </c:numRef>
          </c:yVal>
          <c:smooth val="0"/>
          <c:extLst>
            <c:ext xmlns:c16="http://schemas.microsoft.com/office/drawing/2014/chart" uri="{C3380CC4-5D6E-409C-BE32-E72D297353CC}">
              <c16:uniqueId val="{00000014-C14E-47EA-B9DD-F529B69C67CE}"/>
            </c:ext>
          </c:extLst>
        </c:ser>
        <c:ser>
          <c:idx val="17"/>
          <c:order val="17"/>
          <c:tx>
            <c:strRef>
              <c:f>'Season 15'!$B$121</c:f>
              <c:strCache>
                <c:ptCount val="1"/>
                <c:pt idx="0">
                  <c:v>Peterborough</c:v>
                </c:pt>
              </c:strCache>
            </c:strRef>
          </c:tx>
          <c:spPr>
            <a:ln w="38100" cap="rnd">
              <a:solidFill>
                <a:schemeClr val="accent1">
                  <a:lumMod val="40000"/>
                  <a:lumOff val="60000"/>
                </a:schemeClr>
              </a:solidFill>
              <a:round/>
            </a:ln>
            <a:effectLst/>
          </c:spPr>
          <c:marker>
            <c:symbol val="picture"/>
            <c:spPr>
              <a:blipFill>
                <a:blip xmlns:r="http://schemas.openxmlformats.org/officeDocument/2006/relationships" r:embed="rId18"/>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15'!$C$121:$P$121</c:f>
              <c:numCache>
                <c:formatCode>General</c:formatCode>
                <c:ptCount val="14"/>
              </c:numCache>
            </c:numRef>
          </c:yVal>
          <c:smooth val="0"/>
          <c:extLst>
            <c:ext xmlns:c16="http://schemas.microsoft.com/office/drawing/2014/chart" uri="{C3380CC4-5D6E-409C-BE32-E72D297353CC}">
              <c16:uniqueId val="{00000015-C14E-47EA-B9DD-F529B69C67CE}"/>
            </c:ext>
          </c:extLst>
        </c:ser>
        <c:ser>
          <c:idx val="18"/>
          <c:order val="18"/>
          <c:tx>
            <c:strRef>
              <c:f>'Season 15'!$B$122</c:f>
              <c:strCache>
                <c:ptCount val="1"/>
                <c:pt idx="0">
                  <c:v>Portsmouth</c:v>
                </c:pt>
              </c:strCache>
            </c:strRef>
          </c:tx>
          <c:spPr>
            <a:ln w="38100" cap="rnd">
              <a:solidFill>
                <a:srgbClr val="0033CC"/>
              </a:solidFill>
              <a:round/>
            </a:ln>
            <a:effectLst/>
          </c:spPr>
          <c:marker>
            <c:symbol val="picture"/>
            <c:spPr>
              <a:blipFill>
                <a:blip xmlns:r="http://schemas.openxmlformats.org/officeDocument/2006/relationships" r:embed="rId19"/>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15'!$C$122:$P$122</c:f>
              <c:numCache>
                <c:formatCode>General</c:formatCode>
                <c:ptCount val="14"/>
              </c:numCache>
            </c:numRef>
          </c:yVal>
          <c:smooth val="0"/>
          <c:extLst>
            <c:ext xmlns:c16="http://schemas.microsoft.com/office/drawing/2014/chart" uri="{C3380CC4-5D6E-409C-BE32-E72D297353CC}">
              <c16:uniqueId val="{00000016-C14E-47EA-B9DD-F529B69C67CE}"/>
            </c:ext>
          </c:extLst>
        </c:ser>
        <c:ser>
          <c:idx val="19"/>
          <c:order val="19"/>
          <c:tx>
            <c:strRef>
              <c:f>'Season 15'!$B$123</c:f>
              <c:strCache>
                <c:ptCount val="1"/>
                <c:pt idx="0">
                  <c:v>Rochdale</c:v>
                </c:pt>
              </c:strCache>
            </c:strRef>
          </c:tx>
          <c:spPr>
            <a:ln w="38100" cap="rnd">
              <a:solidFill>
                <a:schemeClr val="tx2">
                  <a:lumMod val="75000"/>
                </a:schemeClr>
              </a:solidFill>
              <a:round/>
            </a:ln>
            <a:effectLst/>
          </c:spPr>
          <c:marker>
            <c:symbol val="picture"/>
            <c:spPr>
              <a:blipFill>
                <a:blip xmlns:r="http://schemas.openxmlformats.org/officeDocument/2006/relationships" r:embed="rId20"/>
                <a:stretch>
                  <a:fillRect/>
                </a:stretch>
              </a:blipFill>
              <a:ln w="9525">
                <a:noFill/>
              </a:ln>
              <a:effectLst/>
            </c:spPr>
          </c:marker>
          <c:xVal>
            <c:numRef>
              <c:f>'Season 15'!$C$103:$P$103</c:f>
              <c:numCache>
                <c:formatCode>General</c:formatCode>
                <c:ptCount val="14"/>
                <c:pt idx="3">
                  <c:v>3</c:v>
                </c:pt>
                <c:pt idx="4">
                  <c:v>7</c:v>
                </c:pt>
                <c:pt idx="5">
                  <c:v>11</c:v>
                </c:pt>
                <c:pt idx="6">
                  <c:v>15</c:v>
                </c:pt>
                <c:pt idx="7">
                  <c:v>19</c:v>
                </c:pt>
                <c:pt idx="8">
                  <c:v>23</c:v>
                </c:pt>
                <c:pt idx="10">
                  <c:v>27</c:v>
                </c:pt>
                <c:pt idx="11">
                  <c:v>31</c:v>
                </c:pt>
                <c:pt idx="12">
                  <c:v>35</c:v>
                </c:pt>
                <c:pt idx="13">
                  <c:v>38</c:v>
                </c:pt>
              </c:numCache>
            </c:numRef>
          </c:xVal>
          <c:yVal>
            <c:numRef>
              <c:f>'Season 15'!$C$123:$P$123</c:f>
              <c:numCache>
                <c:formatCode>General</c:formatCode>
                <c:ptCount val="14"/>
              </c:numCache>
            </c:numRef>
          </c:yVal>
          <c:smooth val="0"/>
          <c:extLst>
            <c:ext xmlns:c16="http://schemas.microsoft.com/office/drawing/2014/chart" uri="{C3380CC4-5D6E-409C-BE32-E72D297353CC}">
              <c16:uniqueId val="{00000017-C14E-47EA-B9DD-F529B69C67CE}"/>
            </c:ext>
          </c:extLst>
        </c:ser>
        <c:dLbls>
          <c:showLegendKey val="0"/>
          <c:showVal val="0"/>
          <c:showCatName val="0"/>
          <c:showSerName val="0"/>
          <c:showPercent val="0"/>
          <c:showBubbleSize val="0"/>
        </c:dLbls>
        <c:axId val="529695008"/>
        <c:axId val="692060928"/>
      </c:scatterChart>
      <c:valAx>
        <c:axId val="529695008"/>
        <c:scaling>
          <c:orientation val="minMax"/>
          <c:max val="38"/>
          <c:min val="1"/>
        </c:scaling>
        <c:delete val="0"/>
        <c:axPos val="t"/>
        <c:majorGridlines>
          <c:spPr>
            <a:ln w="12700" cap="flat" cmpd="sng" algn="ctr">
              <a:noFill/>
              <a:round/>
            </a:ln>
            <a:effectLst/>
          </c:spPr>
        </c:majorGridlines>
        <c:numFmt formatCode="General"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692060928"/>
        <c:crosses val="autoZero"/>
        <c:crossBetween val="midCat"/>
        <c:majorUnit val="1"/>
        <c:minorUnit val="1"/>
      </c:valAx>
      <c:valAx>
        <c:axId val="692060928"/>
        <c:scaling>
          <c:orientation val="maxMin"/>
          <c:max val="20"/>
          <c:min val="1"/>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crossAx val="529695008"/>
        <c:crosses val="autoZero"/>
        <c:crossBetween val="midCat"/>
        <c:majorUnit val="1"/>
        <c:minorUnit val="1"/>
      </c:valAx>
      <c:spPr>
        <a:noFill/>
        <a:ln w="15875">
          <a:noFill/>
        </a:ln>
        <a:effectLst>
          <a:glow rad="508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cs-CZ"/>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cs-CZ"/>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21" Type="http://schemas.openxmlformats.org/officeDocument/2006/relationships/image" Target="../media/image25.png"/><Relationship Id="rId7" Type="http://schemas.openxmlformats.org/officeDocument/2006/relationships/image" Target="../media/image12.png"/><Relationship Id="rId12" Type="http://schemas.openxmlformats.org/officeDocument/2006/relationships/image" Target="../media/image17.jpeg"/><Relationship Id="rId17" Type="http://schemas.openxmlformats.org/officeDocument/2006/relationships/image" Target="../media/image22.jpe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3.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jpe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jpg"/><Relationship Id="rId19" Type="http://schemas.openxmlformats.org/officeDocument/2006/relationships/image" Target="../media/image24.jpe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6.png"/><Relationship Id="rId1" Type="http://schemas.openxmlformats.org/officeDocument/2006/relationships/image" Target="../media/image7.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27.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31.png"/><Relationship Id="rId18" Type="http://schemas.openxmlformats.org/officeDocument/2006/relationships/image" Target="../media/image58.png"/><Relationship Id="rId3" Type="http://schemas.openxmlformats.org/officeDocument/2006/relationships/image" Target="../media/image8.png"/><Relationship Id="rId21" Type="http://schemas.openxmlformats.org/officeDocument/2006/relationships/image" Target="../media/image61.png"/><Relationship Id="rId7" Type="http://schemas.openxmlformats.org/officeDocument/2006/relationships/image" Target="../media/image29.png"/><Relationship Id="rId12" Type="http://schemas.openxmlformats.org/officeDocument/2006/relationships/image" Target="../media/image3.png"/><Relationship Id="rId17" Type="http://schemas.openxmlformats.org/officeDocument/2006/relationships/image" Target="../media/image57.png"/><Relationship Id="rId2" Type="http://schemas.openxmlformats.org/officeDocument/2006/relationships/image" Target="../media/image7.png"/><Relationship Id="rId16" Type="http://schemas.openxmlformats.org/officeDocument/2006/relationships/image" Target="../media/image25.png"/><Relationship Id="rId20" Type="http://schemas.openxmlformats.org/officeDocument/2006/relationships/image" Target="../media/image60.png"/><Relationship Id="rId1" Type="http://schemas.openxmlformats.org/officeDocument/2006/relationships/image" Target="../media/image6.png"/><Relationship Id="rId6" Type="http://schemas.openxmlformats.org/officeDocument/2006/relationships/image" Target="../media/image28.png"/><Relationship Id="rId11" Type="http://schemas.openxmlformats.org/officeDocument/2006/relationships/image" Target="../media/image30.png"/><Relationship Id="rId5" Type="http://schemas.openxmlformats.org/officeDocument/2006/relationships/image" Target="../media/image27.png"/><Relationship Id="rId15" Type="http://schemas.openxmlformats.org/officeDocument/2006/relationships/image" Target="../media/image56.jpeg"/><Relationship Id="rId10" Type="http://schemas.openxmlformats.org/officeDocument/2006/relationships/hyperlink" Target="http://i.imgur.com/1cLErEn.gifv" TargetMode="External"/><Relationship Id="rId19" Type="http://schemas.openxmlformats.org/officeDocument/2006/relationships/image" Target="../media/image59.png"/><Relationship Id="rId4" Type="http://schemas.openxmlformats.org/officeDocument/2006/relationships/image" Target="../media/image26.png"/><Relationship Id="rId9" Type="http://schemas.openxmlformats.org/officeDocument/2006/relationships/hyperlink" Target="http://i.imgur.com/g2apKDG.gifv" TargetMode="External"/><Relationship Id="rId14" Type="http://schemas.openxmlformats.org/officeDocument/2006/relationships/chart" Target="../charts/chart1.xml"/><Relationship Id="rId22" Type="http://schemas.openxmlformats.org/officeDocument/2006/relationships/image" Target="../media/image6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png"/><Relationship Id="rId3" Type="http://schemas.openxmlformats.org/officeDocument/2006/relationships/image" Target="../media/image8.png"/><Relationship Id="rId7" Type="http://schemas.openxmlformats.org/officeDocument/2006/relationships/image" Target="../media/image64.png"/><Relationship Id="rId12" Type="http://schemas.openxmlformats.org/officeDocument/2006/relationships/hyperlink" Target="http://i.imgur.com/1cLErEn.gifv" TargetMode="External"/><Relationship Id="rId17" Type="http://schemas.openxmlformats.org/officeDocument/2006/relationships/image" Target="../media/image87.png"/><Relationship Id="rId2" Type="http://schemas.openxmlformats.org/officeDocument/2006/relationships/image" Target="../media/image7.png"/><Relationship Id="rId16" Type="http://schemas.openxmlformats.org/officeDocument/2006/relationships/chart" Target="../charts/chart2.xml"/><Relationship Id="rId1" Type="http://schemas.openxmlformats.org/officeDocument/2006/relationships/image" Target="../media/image6.png"/><Relationship Id="rId6" Type="http://schemas.openxmlformats.org/officeDocument/2006/relationships/image" Target="../media/image63.png"/><Relationship Id="rId11" Type="http://schemas.openxmlformats.org/officeDocument/2006/relationships/hyperlink" Target="http://i.imgur.com/g2apKDG.gifv" TargetMode="External"/><Relationship Id="rId5" Type="http://schemas.openxmlformats.org/officeDocument/2006/relationships/image" Target="../media/image27.png"/><Relationship Id="rId15" Type="http://schemas.openxmlformats.org/officeDocument/2006/relationships/image" Target="../media/image65.png"/><Relationship Id="rId10" Type="http://schemas.openxmlformats.org/officeDocument/2006/relationships/image" Target="../media/image18.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30.png"/></Relationships>
</file>

<file path=xl/drawings/_rels/drawing8.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89.png"/><Relationship Id="rId3" Type="http://schemas.openxmlformats.org/officeDocument/2006/relationships/image" Target="../media/image8.png"/><Relationship Id="rId7" Type="http://schemas.openxmlformats.org/officeDocument/2006/relationships/image" Target="../media/image64.png"/><Relationship Id="rId12" Type="http://schemas.openxmlformats.org/officeDocument/2006/relationships/image" Target="../media/image3.png"/><Relationship Id="rId2" Type="http://schemas.openxmlformats.org/officeDocument/2006/relationships/image" Target="../media/image7.png"/><Relationship Id="rId16" Type="http://schemas.openxmlformats.org/officeDocument/2006/relationships/chart" Target="../charts/chart3.xml"/><Relationship Id="rId1" Type="http://schemas.openxmlformats.org/officeDocument/2006/relationships/image" Target="../media/image6.png"/><Relationship Id="rId6" Type="http://schemas.openxmlformats.org/officeDocument/2006/relationships/image" Target="../media/image63.png"/><Relationship Id="rId11" Type="http://schemas.openxmlformats.org/officeDocument/2006/relationships/image" Target="../media/image18.png"/><Relationship Id="rId5" Type="http://schemas.openxmlformats.org/officeDocument/2006/relationships/image" Target="../media/image27.png"/><Relationship Id="rId15" Type="http://schemas.openxmlformats.org/officeDocument/2006/relationships/hyperlink" Target="http://i.imgur.com/1cLErEn.gifv" TargetMode="External"/><Relationship Id="rId10" Type="http://schemas.openxmlformats.org/officeDocument/2006/relationships/image" Target="../media/image29.png"/><Relationship Id="rId4" Type="http://schemas.openxmlformats.org/officeDocument/2006/relationships/image" Target="../media/image26.png"/><Relationship Id="rId9" Type="http://schemas.openxmlformats.org/officeDocument/2006/relationships/image" Target="../media/image28.png"/><Relationship Id="rId14" Type="http://schemas.openxmlformats.org/officeDocument/2006/relationships/hyperlink" Target="http://i.imgur.com/g2apKDG.gifv" TargetMode="External"/></Relationships>
</file>

<file path=xl/drawings/_rels/drawing9.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hyperlink" Target="http://i.imgur.com/1cLErEn.gifv" TargetMode="External"/><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g2apKDG.gifv" TargetMode="External"/><Relationship Id="rId2" Type="http://schemas.openxmlformats.org/officeDocument/2006/relationships/image" Target="../media/image7.png"/><Relationship Id="rId16" Type="http://schemas.openxmlformats.org/officeDocument/2006/relationships/chart" Target="../charts/chart4.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image" Target="../media/image90.png"/><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18.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hyperlink" Target="http://i.imgur.com/1cLErEn.gifv" TargetMode="External"/><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g2apKDG.gifv" TargetMode="External"/><Relationship Id="rId2" Type="http://schemas.openxmlformats.org/officeDocument/2006/relationships/image" Target="../media/image7.png"/><Relationship Id="rId16" Type="http://schemas.openxmlformats.org/officeDocument/2006/relationships/chart" Target="../charts/chart5.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image" Target="../media/image90.png"/><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18.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9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91.png"/><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1cLErEn.gifv" TargetMode="Externa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hyperlink" Target="http://i.imgur.com/g2apKDG.gifv" TargetMode="External"/><Relationship Id="rId5" Type="http://schemas.openxmlformats.org/officeDocument/2006/relationships/image" Target="../media/image27.png"/><Relationship Id="rId15" Type="http://schemas.openxmlformats.org/officeDocument/2006/relationships/image" Target="../media/image18.png"/><Relationship Id="rId10" Type="http://schemas.openxmlformats.org/officeDocument/2006/relationships/image" Target="../media/image9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91.png"/><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1cLErEn.gifv" TargetMode="External"/><Relationship Id="rId2" Type="http://schemas.openxmlformats.org/officeDocument/2006/relationships/image" Target="../media/image7.png"/><Relationship Id="rId16" Type="http://schemas.openxmlformats.org/officeDocument/2006/relationships/chart" Target="../charts/chart7.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hyperlink" Target="http://i.imgur.com/g2apKDG.gifv" TargetMode="External"/><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9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hyperlink" Target="http://i.imgur.com/1cLErEn.gifv" TargetMode="External"/><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g2apKDG.gifv" TargetMode="External"/><Relationship Id="rId2" Type="http://schemas.openxmlformats.org/officeDocument/2006/relationships/image" Target="../media/image7.png"/><Relationship Id="rId16" Type="http://schemas.openxmlformats.org/officeDocument/2006/relationships/chart" Target="../charts/chart8.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image" Target="../media/image90.png"/><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18.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9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91.png"/><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1cLErEn.gifv" TargetMode="External"/><Relationship Id="rId2" Type="http://schemas.openxmlformats.org/officeDocument/2006/relationships/image" Target="../media/image7.png"/><Relationship Id="rId16" Type="http://schemas.openxmlformats.org/officeDocument/2006/relationships/chart" Target="../charts/chart9.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hyperlink" Target="http://i.imgur.com/g2apKDG.gifv" TargetMode="External"/><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9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91.png"/><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1cLErEn.gifv" TargetMode="External"/><Relationship Id="rId2" Type="http://schemas.openxmlformats.org/officeDocument/2006/relationships/image" Target="../media/image7.png"/><Relationship Id="rId16" Type="http://schemas.openxmlformats.org/officeDocument/2006/relationships/chart" Target="../charts/chart10.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hyperlink" Target="http://i.imgur.com/g2apKDG.gifv" TargetMode="External"/><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9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91.png"/><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1cLErEn.gifv" TargetMode="External"/><Relationship Id="rId2" Type="http://schemas.openxmlformats.org/officeDocument/2006/relationships/image" Target="../media/image7.png"/><Relationship Id="rId16" Type="http://schemas.openxmlformats.org/officeDocument/2006/relationships/chart" Target="../charts/chart11.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hyperlink" Target="http://i.imgur.com/g2apKDG.gifv" TargetMode="External"/><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9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91.png"/><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1cLErEn.gifv" TargetMode="External"/><Relationship Id="rId2" Type="http://schemas.openxmlformats.org/officeDocument/2006/relationships/image" Target="../media/image7.png"/><Relationship Id="rId16" Type="http://schemas.openxmlformats.org/officeDocument/2006/relationships/chart" Target="../charts/chart12.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hyperlink" Target="http://i.imgur.com/g2apKDG.gifv" TargetMode="External"/><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9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91.png"/><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1cLErEn.gifv" TargetMode="External"/><Relationship Id="rId2" Type="http://schemas.openxmlformats.org/officeDocument/2006/relationships/image" Target="../media/image7.png"/><Relationship Id="rId16" Type="http://schemas.openxmlformats.org/officeDocument/2006/relationships/chart" Target="../charts/chart13.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hyperlink" Target="http://i.imgur.com/g2apKDG.gifv" TargetMode="External"/><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9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91.png"/><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1cLErEn.gifv" TargetMode="External"/><Relationship Id="rId2" Type="http://schemas.openxmlformats.org/officeDocument/2006/relationships/image" Target="../media/image7.png"/><Relationship Id="rId16" Type="http://schemas.openxmlformats.org/officeDocument/2006/relationships/chart" Target="../charts/chart14.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hyperlink" Target="http://i.imgur.com/g2apKDG.gifv" TargetMode="External"/><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9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91.png"/><Relationship Id="rId3" Type="http://schemas.openxmlformats.org/officeDocument/2006/relationships/image" Target="../media/image8.png"/><Relationship Id="rId7" Type="http://schemas.openxmlformats.org/officeDocument/2006/relationships/image" Target="../media/image88.png"/><Relationship Id="rId12" Type="http://schemas.openxmlformats.org/officeDocument/2006/relationships/hyperlink" Target="http://i.imgur.com/1cLErEn.gifv" TargetMode="External"/><Relationship Id="rId2" Type="http://schemas.openxmlformats.org/officeDocument/2006/relationships/image" Target="../media/image7.png"/><Relationship Id="rId16" Type="http://schemas.openxmlformats.org/officeDocument/2006/relationships/chart" Target="../charts/chart15.xml"/><Relationship Id="rId1" Type="http://schemas.openxmlformats.org/officeDocument/2006/relationships/image" Target="../media/image6.png"/><Relationship Id="rId6" Type="http://schemas.openxmlformats.org/officeDocument/2006/relationships/image" Target="../media/image64.png"/><Relationship Id="rId11" Type="http://schemas.openxmlformats.org/officeDocument/2006/relationships/hyperlink" Target="http://i.imgur.com/g2apKDG.gifv" TargetMode="External"/><Relationship Id="rId5" Type="http://schemas.openxmlformats.org/officeDocument/2006/relationships/image" Target="../media/image27.png"/><Relationship Id="rId15" Type="http://schemas.openxmlformats.org/officeDocument/2006/relationships/image" Target="../media/image3.png"/><Relationship Id="rId10" Type="http://schemas.openxmlformats.org/officeDocument/2006/relationships/image" Target="../media/image90.png"/><Relationship Id="rId4" Type="http://schemas.openxmlformats.org/officeDocument/2006/relationships/image" Target="../media/image26.png"/><Relationship Id="rId9" Type="http://schemas.openxmlformats.org/officeDocument/2006/relationships/image" Target="../media/image29.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18</xdr:col>
      <xdr:colOff>276225</xdr:colOff>
      <xdr:row>0</xdr:row>
      <xdr:rowOff>129429</xdr:rowOff>
    </xdr:from>
    <xdr:to>
      <xdr:col>29</xdr:col>
      <xdr:colOff>47625</xdr:colOff>
      <xdr:row>22</xdr:row>
      <xdr:rowOff>112982</xdr:rowOff>
    </xdr:to>
    <xdr:pic>
      <xdr:nvPicPr>
        <xdr:cNvPr id="69" name="Picture 68">
          <a:extLst>
            <a:ext uri="{FF2B5EF4-FFF2-40B4-BE49-F238E27FC236}">
              <a16:creationId xmlns:a16="http://schemas.microsoft.com/office/drawing/2014/main" id="{1AC328A9-C1FC-4DA1-8BAD-884328FB72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2325" y="129429"/>
          <a:ext cx="6438900" cy="4174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238126</xdr:colOff>
      <xdr:row>0</xdr:row>
      <xdr:rowOff>171450</xdr:rowOff>
    </xdr:from>
    <xdr:to>
      <xdr:col>11</xdr:col>
      <xdr:colOff>466726</xdr:colOff>
      <xdr:row>22</xdr:row>
      <xdr:rowOff>177613</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9126" y="171450"/>
          <a:ext cx="6286500" cy="4197163"/>
        </a:xfrm>
        <a:prstGeom prst="rect">
          <a:avLst/>
        </a:prstGeom>
        <a:ln w="25400">
          <a:solidFill>
            <a:srgbClr val="6E162C"/>
          </a:solidFill>
        </a:ln>
      </xdr:spPr>
    </xdr:pic>
    <xdr:clientData/>
  </xdr:twoCellAnchor>
  <xdr:twoCellAnchor editAs="oneCell">
    <xdr:from>
      <xdr:col>13</xdr:col>
      <xdr:colOff>200025</xdr:colOff>
      <xdr:row>1</xdr:row>
      <xdr:rowOff>85724</xdr:rowOff>
    </xdr:from>
    <xdr:to>
      <xdr:col>16</xdr:col>
      <xdr:colOff>494856</xdr:colOff>
      <xdr:row>17</xdr:row>
      <xdr:rowOff>190499</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58125" y="276224"/>
          <a:ext cx="2123631" cy="3152775"/>
        </a:xfrm>
        <a:prstGeom prst="rect">
          <a:avLst/>
        </a:prstGeom>
      </xdr:spPr>
    </xdr:pic>
    <xdr:clientData/>
  </xdr:twoCellAnchor>
  <xdr:twoCellAnchor editAs="oneCell">
    <xdr:from>
      <xdr:col>30</xdr:col>
      <xdr:colOff>552450</xdr:colOff>
      <xdr:row>23</xdr:row>
      <xdr:rowOff>76200</xdr:rowOff>
    </xdr:from>
    <xdr:to>
      <xdr:col>37</xdr:col>
      <xdr:colOff>170964</xdr:colOff>
      <xdr:row>46</xdr:row>
      <xdr:rowOff>28021</xdr:rowOff>
    </xdr:to>
    <xdr:pic>
      <xdr:nvPicPr>
        <xdr:cNvPr id="4" name="Picture 3">
          <a:extLst>
            <a:ext uri="{FF2B5EF4-FFF2-40B4-BE49-F238E27FC236}">
              <a16:creationId xmlns:a16="http://schemas.microsoft.com/office/drawing/2014/main" id="{558FFB91-066D-4CBC-B0C1-965F56333509}"/>
            </a:ext>
          </a:extLst>
        </xdr:cNvPr>
        <xdr:cNvPicPr>
          <a:picLocks noChangeAspect="1"/>
        </xdr:cNvPicPr>
      </xdr:nvPicPr>
      <xdr:blipFill>
        <a:blip xmlns:r="http://schemas.openxmlformats.org/officeDocument/2006/relationships" r:embed="rId4"/>
        <a:stretch>
          <a:fillRect/>
        </a:stretch>
      </xdr:blipFill>
      <xdr:spPr>
        <a:xfrm>
          <a:off x="18307050" y="4457700"/>
          <a:ext cx="3885714" cy="4428571"/>
        </a:xfrm>
        <a:prstGeom prst="rect">
          <a:avLst/>
        </a:prstGeom>
      </xdr:spPr>
    </xdr:pic>
    <xdr:clientData/>
  </xdr:twoCellAnchor>
  <xdr:twoCellAnchor editAs="oneCell">
    <xdr:from>
      <xdr:col>37</xdr:col>
      <xdr:colOff>257175</xdr:colOff>
      <xdr:row>23</xdr:row>
      <xdr:rowOff>104775</xdr:rowOff>
    </xdr:from>
    <xdr:to>
      <xdr:col>43</xdr:col>
      <xdr:colOff>494813</xdr:colOff>
      <xdr:row>46</xdr:row>
      <xdr:rowOff>94692</xdr:rowOff>
    </xdr:to>
    <xdr:pic>
      <xdr:nvPicPr>
        <xdr:cNvPr id="5" name="Picture 4">
          <a:extLst>
            <a:ext uri="{FF2B5EF4-FFF2-40B4-BE49-F238E27FC236}">
              <a16:creationId xmlns:a16="http://schemas.microsoft.com/office/drawing/2014/main" id="{67828BE6-5C54-4792-9FBB-486F69E06A22}"/>
            </a:ext>
          </a:extLst>
        </xdr:cNvPr>
        <xdr:cNvPicPr>
          <a:picLocks noChangeAspect="1"/>
        </xdr:cNvPicPr>
      </xdr:nvPicPr>
      <xdr:blipFill>
        <a:blip xmlns:r="http://schemas.openxmlformats.org/officeDocument/2006/relationships" r:embed="rId5"/>
        <a:stretch>
          <a:fillRect/>
        </a:stretch>
      </xdr:blipFill>
      <xdr:spPr>
        <a:xfrm>
          <a:off x="22278975" y="4486275"/>
          <a:ext cx="3895238" cy="4466667"/>
        </a:xfrm>
        <a:prstGeom prst="rect">
          <a:avLst/>
        </a:prstGeom>
      </xdr:spPr>
    </xdr:pic>
    <xdr:clientData/>
  </xdr:twoCellAnchor>
  <xdr:twoCellAnchor>
    <xdr:from>
      <xdr:col>29</xdr:col>
      <xdr:colOff>87577</xdr:colOff>
      <xdr:row>33</xdr:row>
      <xdr:rowOff>85727</xdr:rowOff>
    </xdr:from>
    <xdr:to>
      <xdr:col>31</xdr:col>
      <xdr:colOff>60055</xdr:colOff>
      <xdr:row>35</xdr:row>
      <xdr:rowOff>97630</xdr:rowOff>
    </xdr:to>
    <xdr:sp macro="" textlink="">
      <xdr:nvSpPr>
        <xdr:cNvPr id="33" name="Right Arrow 32">
          <a:extLst>
            <a:ext uri="{FF2B5EF4-FFF2-40B4-BE49-F238E27FC236}">
              <a16:creationId xmlns:a16="http://schemas.microsoft.com/office/drawing/2014/main" id="{00000000-0008-0000-0000-000021000000}"/>
            </a:ext>
          </a:extLst>
        </xdr:cNvPr>
        <xdr:cNvSpPr/>
      </xdr:nvSpPr>
      <xdr:spPr>
        <a:xfrm>
          <a:off x="17461177" y="6419852"/>
          <a:ext cx="963078" cy="392903"/>
        </a:xfrm>
        <a:prstGeom prst="rightArrow">
          <a:avLst/>
        </a:prstGeom>
        <a:solidFill>
          <a:srgbClr val="DC98A1"/>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29</xdr:col>
      <xdr:colOff>154252</xdr:colOff>
      <xdr:row>52</xdr:row>
      <xdr:rowOff>57151</xdr:rowOff>
    </xdr:from>
    <xdr:to>
      <xdr:col>31</xdr:col>
      <xdr:colOff>126730</xdr:colOff>
      <xdr:row>54</xdr:row>
      <xdr:rowOff>69054</xdr:rowOff>
    </xdr:to>
    <xdr:sp macro="" textlink="">
      <xdr:nvSpPr>
        <xdr:cNvPr id="23" name="Right Arrow 22">
          <a:extLst>
            <a:ext uri="{FF2B5EF4-FFF2-40B4-BE49-F238E27FC236}">
              <a16:creationId xmlns:a16="http://schemas.microsoft.com/office/drawing/2014/main" id="{00000000-0008-0000-0000-000017000000}"/>
            </a:ext>
          </a:extLst>
        </xdr:cNvPr>
        <xdr:cNvSpPr/>
      </xdr:nvSpPr>
      <xdr:spPr>
        <a:xfrm>
          <a:off x="17527852" y="10058401"/>
          <a:ext cx="963078" cy="392903"/>
        </a:xfrm>
        <a:prstGeom prst="rightArrow">
          <a:avLst/>
        </a:prstGeom>
        <a:solidFill>
          <a:srgbClr val="DC98A1"/>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14</xdr:col>
      <xdr:colOff>0</xdr:colOff>
      <xdr:row>20</xdr:row>
      <xdr:rowOff>0</xdr:rowOff>
    </xdr:from>
    <xdr:to>
      <xdr:col>17</xdr:col>
      <xdr:colOff>502708</xdr:colOff>
      <xdr:row>24</xdr:row>
      <xdr:rowOff>171450</xdr:rowOff>
    </xdr:to>
    <xdr:sp macro="" textlink="">
      <xdr:nvSpPr>
        <xdr:cNvPr id="70" name="Rounded Rectangular Callout 19">
          <a:extLst>
            <a:ext uri="{FF2B5EF4-FFF2-40B4-BE49-F238E27FC236}">
              <a16:creationId xmlns:a16="http://schemas.microsoft.com/office/drawing/2014/main" id="{BDDD1754-6B7F-4229-907A-7884BBA0CCD2}"/>
            </a:ext>
          </a:extLst>
        </xdr:cNvPr>
        <xdr:cNvSpPr/>
      </xdr:nvSpPr>
      <xdr:spPr>
        <a:xfrm>
          <a:off x="8267700" y="3810000"/>
          <a:ext cx="2331508" cy="981075"/>
        </a:xfrm>
        <a:prstGeom prst="wedgeRoundRectCallout">
          <a:avLst>
            <a:gd name="adj1" fmla="val -33328"/>
            <a:gd name="adj2" fmla="val -88516"/>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a:t>Opening page you can style with clubs pictures</a:t>
          </a:r>
          <a:r>
            <a:rPr lang="cs-CZ" sz="1100" b="1" baseline="0"/>
            <a:t> and history/successes</a:t>
          </a:r>
          <a:endParaRPr lang="en-US" sz="1100" b="1"/>
        </a:p>
      </xdr:txBody>
    </xdr:sp>
    <xdr:clientData/>
  </xdr:twoCellAnchor>
  <xdr:twoCellAnchor>
    <xdr:from>
      <xdr:col>18</xdr:col>
      <xdr:colOff>561975</xdr:colOff>
      <xdr:row>27</xdr:row>
      <xdr:rowOff>76200</xdr:rowOff>
    </xdr:from>
    <xdr:to>
      <xdr:col>23</xdr:col>
      <xdr:colOff>107140</xdr:colOff>
      <xdr:row>32</xdr:row>
      <xdr:rowOff>152400</xdr:rowOff>
    </xdr:to>
    <xdr:sp macro="" textlink="">
      <xdr:nvSpPr>
        <xdr:cNvPr id="71" name="Rounded Rectangular Callout 20">
          <a:extLst>
            <a:ext uri="{FF2B5EF4-FFF2-40B4-BE49-F238E27FC236}">
              <a16:creationId xmlns:a16="http://schemas.microsoft.com/office/drawing/2014/main" id="{8E4F7ED2-B037-4E9B-8FC9-159337E8AD23}"/>
            </a:ext>
          </a:extLst>
        </xdr:cNvPr>
        <xdr:cNvSpPr/>
      </xdr:nvSpPr>
      <xdr:spPr>
        <a:xfrm>
          <a:off x="11268075" y="5267325"/>
          <a:ext cx="2593165" cy="1028700"/>
        </a:xfrm>
        <a:prstGeom prst="wedgeRoundRectCallout">
          <a:avLst>
            <a:gd name="adj1" fmla="val -59918"/>
            <a:gd name="adj2" fmla="val 189040"/>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a:t>Place for your notes and recording</a:t>
          </a:r>
          <a:r>
            <a:rPr lang="cs-CZ" sz="1100" b="1" baseline="0"/>
            <a:t> of transfers if you are into that</a:t>
          </a:r>
        </a:p>
      </xdr:txBody>
    </xdr:sp>
    <xdr:clientData/>
  </xdr:twoCellAnchor>
  <xdr:twoCellAnchor>
    <xdr:from>
      <xdr:col>25</xdr:col>
      <xdr:colOff>276225</xdr:colOff>
      <xdr:row>31</xdr:row>
      <xdr:rowOff>19050</xdr:rowOff>
    </xdr:from>
    <xdr:to>
      <xdr:col>29</xdr:col>
      <xdr:colOff>297640</xdr:colOff>
      <xdr:row>36</xdr:row>
      <xdr:rowOff>95250</xdr:rowOff>
    </xdr:to>
    <xdr:sp macro="" textlink="">
      <xdr:nvSpPr>
        <xdr:cNvPr id="72" name="Rounded Rectangular Callout 20">
          <a:extLst>
            <a:ext uri="{FF2B5EF4-FFF2-40B4-BE49-F238E27FC236}">
              <a16:creationId xmlns:a16="http://schemas.microsoft.com/office/drawing/2014/main" id="{33434558-3529-4460-8561-5614501E4AB9}"/>
            </a:ext>
          </a:extLst>
        </xdr:cNvPr>
        <xdr:cNvSpPr/>
      </xdr:nvSpPr>
      <xdr:spPr>
        <a:xfrm>
          <a:off x="15078075" y="5972175"/>
          <a:ext cx="2593165" cy="1028700"/>
        </a:xfrm>
        <a:prstGeom prst="wedgeRoundRectCallout">
          <a:avLst>
            <a:gd name="adj1" fmla="val 85905"/>
            <a:gd name="adj2" fmla="val -26700"/>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a:t>Didnt find a place for tables in this new setup,</a:t>
          </a:r>
          <a:r>
            <a:rPr lang="cs-CZ" sz="1100" b="1" baseline="0"/>
            <a:t> you can play them here if you wish (or of course, you can restylize)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294714</xdr:colOff>
      <xdr:row>14</xdr:row>
      <xdr:rowOff>58832</xdr:rowOff>
    </xdr:from>
    <xdr:to>
      <xdr:col>10</xdr:col>
      <xdr:colOff>475689</xdr:colOff>
      <xdr:row>14</xdr:row>
      <xdr:rowOff>230282</xdr:rowOff>
    </xdr:to>
    <xdr:pic>
      <xdr:nvPicPr>
        <xdr:cNvPr id="11" name="Picture 4">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923864" y="2878232"/>
          <a:ext cx="180975" cy="171450"/>
        </a:xfrm>
        <a:prstGeom prst="rect">
          <a:avLst/>
        </a:prstGeom>
        <a:noFill/>
      </xdr:spPr>
    </xdr:pic>
    <xdr:clientData/>
  </xdr:twoCellAnchor>
  <xdr:twoCellAnchor editAs="oneCell">
    <xdr:from>
      <xdr:col>9</xdr:col>
      <xdr:colOff>285750</xdr:colOff>
      <xdr:row>14</xdr:row>
      <xdr:rowOff>47625</xdr:rowOff>
    </xdr:from>
    <xdr:to>
      <xdr:col>9</xdr:col>
      <xdr:colOff>514350</xdr:colOff>
      <xdr:row>14</xdr:row>
      <xdr:rowOff>238125</xdr:rowOff>
    </xdr:to>
    <xdr:pic>
      <xdr:nvPicPr>
        <xdr:cNvPr id="12" name="Picture 6">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2"/>
        <a:srcRect r="-26317" b="4762"/>
        <a:stretch>
          <a:fillRect/>
        </a:stretch>
      </xdr:blipFill>
      <xdr:spPr bwMode="auto">
        <a:xfrm>
          <a:off x="4305300" y="2867025"/>
          <a:ext cx="228600" cy="190500"/>
        </a:xfrm>
        <a:prstGeom prst="rect">
          <a:avLst/>
        </a:prstGeom>
        <a:noFill/>
      </xdr:spPr>
    </xdr:pic>
    <xdr:clientData/>
  </xdr:twoCellAnchor>
  <xdr:twoCellAnchor editAs="oneCell">
    <xdr:from>
      <xdr:col>15</xdr:col>
      <xdr:colOff>332814</xdr:colOff>
      <xdr:row>14</xdr:row>
      <xdr:rowOff>49307</xdr:rowOff>
    </xdr:from>
    <xdr:to>
      <xdr:col>15</xdr:col>
      <xdr:colOff>513789</xdr:colOff>
      <xdr:row>14</xdr:row>
      <xdr:rowOff>220757</xdr:rowOff>
    </xdr:to>
    <xdr:pic>
      <xdr:nvPicPr>
        <xdr:cNvPr id="17" name="Picture 4">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648014" y="2868707"/>
          <a:ext cx="180975" cy="171450"/>
        </a:xfrm>
        <a:prstGeom prst="rect">
          <a:avLst/>
        </a:prstGeom>
        <a:noFill/>
      </xdr:spPr>
    </xdr:pic>
    <xdr:clientData/>
  </xdr:twoCellAnchor>
  <xdr:twoCellAnchor editAs="oneCell">
    <xdr:from>
      <xdr:col>10</xdr:col>
      <xdr:colOff>332814</xdr:colOff>
      <xdr:row>26</xdr:row>
      <xdr:rowOff>11207</xdr:rowOff>
    </xdr:from>
    <xdr:to>
      <xdr:col>10</xdr:col>
      <xdr:colOff>513789</xdr:colOff>
      <xdr:row>26</xdr:row>
      <xdr:rowOff>182657</xdr:rowOff>
    </xdr:to>
    <xdr:pic>
      <xdr:nvPicPr>
        <xdr:cNvPr id="20" name="Picture 4">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600014" y="5230907"/>
          <a:ext cx="180975" cy="171450"/>
        </a:xfrm>
        <a:prstGeom prst="rect">
          <a:avLst/>
        </a:prstGeom>
        <a:noFill/>
      </xdr:spPr>
    </xdr:pic>
    <xdr:clientData/>
  </xdr:twoCellAnchor>
  <xdr:twoCellAnchor editAs="oneCell">
    <xdr:from>
      <xdr:col>10</xdr:col>
      <xdr:colOff>342339</xdr:colOff>
      <xdr:row>38</xdr:row>
      <xdr:rowOff>11207</xdr:rowOff>
    </xdr:from>
    <xdr:to>
      <xdr:col>10</xdr:col>
      <xdr:colOff>523314</xdr:colOff>
      <xdr:row>38</xdr:row>
      <xdr:rowOff>182657</xdr:rowOff>
    </xdr:to>
    <xdr:pic>
      <xdr:nvPicPr>
        <xdr:cNvPr id="26" name="Picture 4">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609539" y="7535957"/>
          <a:ext cx="180975" cy="171450"/>
        </a:xfrm>
        <a:prstGeom prst="rect">
          <a:avLst/>
        </a:prstGeom>
        <a:noFill/>
      </xdr:spPr>
    </xdr:pic>
    <xdr:clientData/>
  </xdr:twoCellAnchor>
  <xdr:twoCellAnchor editAs="oneCell">
    <xdr:from>
      <xdr:col>11</xdr:col>
      <xdr:colOff>382680</xdr:colOff>
      <xdr:row>38</xdr:row>
      <xdr:rowOff>11207</xdr:rowOff>
    </xdr:from>
    <xdr:to>
      <xdr:col>11</xdr:col>
      <xdr:colOff>554130</xdr:colOff>
      <xdr:row>38</xdr:row>
      <xdr:rowOff>182657</xdr:rowOff>
    </xdr:to>
    <xdr:pic>
      <xdr:nvPicPr>
        <xdr:cNvPr id="28" name="Picture 8">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259480" y="7535957"/>
          <a:ext cx="171450" cy="171450"/>
        </a:xfrm>
        <a:prstGeom prst="rect">
          <a:avLst/>
        </a:prstGeom>
        <a:noFill/>
      </xdr:spPr>
    </xdr:pic>
    <xdr:clientData/>
  </xdr:twoCellAnchor>
  <xdr:twoCellAnchor editAs="oneCell">
    <xdr:from>
      <xdr:col>9</xdr:col>
      <xdr:colOff>285750</xdr:colOff>
      <xdr:row>26</xdr:row>
      <xdr:rowOff>0</xdr:rowOff>
    </xdr:from>
    <xdr:to>
      <xdr:col>9</xdr:col>
      <xdr:colOff>514350</xdr:colOff>
      <xdr:row>27</xdr:row>
      <xdr:rowOff>0</xdr:rowOff>
    </xdr:to>
    <xdr:pic>
      <xdr:nvPicPr>
        <xdr:cNvPr id="35" name="Picture 6">
          <a:extLst>
            <a:ext uri="{FF2B5EF4-FFF2-40B4-BE49-F238E27FC236}">
              <a16:creationId xmlns:a16="http://schemas.microsoft.com/office/drawing/2014/main" id="{00000000-0008-0000-0100-000023000000}"/>
            </a:ext>
          </a:extLst>
        </xdr:cNvPr>
        <xdr:cNvPicPr>
          <a:picLocks noChangeAspect="1" noChangeArrowheads="1"/>
        </xdr:cNvPicPr>
      </xdr:nvPicPr>
      <xdr:blipFill>
        <a:blip xmlns:r="http://schemas.openxmlformats.org/officeDocument/2006/relationships" r:embed="rId2"/>
        <a:srcRect r="-26317" b="4762"/>
        <a:stretch>
          <a:fillRect/>
        </a:stretch>
      </xdr:blipFill>
      <xdr:spPr bwMode="auto">
        <a:xfrm>
          <a:off x="4305300" y="5219700"/>
          <a:ext cx="228600" cy="190500"/>
        </a:xfrm>
        <a:prstGeom prst="rect">
          <a:avLst/>
        </a:prstGeom>
        <a:noFill/>
      </xdr:spPr>
    </xdr:pic>
    <xdr:clientData/>
  </xdr:twoCellAnchor>
  <xdr:twoCellAnchor editAs="oneCell">
    <xdr:from>
      <xdr:col>9</xdr:col>
      <xdr:colOff>295275</xdr:colOff>
      <xdr:row>38</xdr:row>
      <xdr:rowOff>9525</xdr:rowOff>
    </xdr:from>
    <xdr:to>
      <xdr:col>9</xdr:col>
      <xdr:colOff>523875</xdr:colOff>
      <xdr:row>39</xdr:row>
      <xdr:rowOff>9525</xdr:rowOff>
    </xdr:to>
    <xdr:pic>
      <xdr:nvPicPr>
        <xdr:cNvPr id="36" name="Picture 6">
          <a:extLst>
            <a:ext uri="{FF2B5EF4-FFF2-40B4-BE49-F238E27FC236}">
              <a16:creationId xmlns:a16="http://schemas.microsoft.com/office/drawing/2014/main" id="{00000000-0008-0000-0100-000024000000}"/>
            </a:ext>
          </a:extLst>
        </xdr:cNvPr>
        <xdr:cNvPicPr>
          <a:picLocks noChangeAspect="1" noChangeArrowheads="1"/>
        </xdr:cNvPicPr>
      </xdr:nvPicPr>
      <xdr:blipFill>
        <a:blip xmlns:r="http://schemas.openxmlformats.org/officeDocument/2006/relationships" r:embed="rId2"/>
        <a:srcRect r="-26317" b="4762"/>
        <a:stretch>
          <a:fillRect/>
        </a:stretch>
      </xdr:blipFill>
      <xdr:spPr bwMode="auto">
        <a:xfrm>
          <a:off x="4314825" y="7534275"/>
          <a:ext cx="228600" cy="190500"/>
        </a:xfrm>
        <a:prstGeom prst="rect">
          <a:avLst/>
        </a:prstGeom>
        <a:noFill/>
      </xdr:spPr>
    </xdr:pic>
    <xdr:clientData/>
  </xdr:twoCellAnchor>
  <xdr:twoCellAnchor editAs="oneCell">
    <xdr:from>
      <xdr:col>14</xdr:col>
      <xdr:colOff>323850</xdr:colOff>
      <xdr:row>14</xdr:row>
      <xdr:rowOff>38100</xdr:rowOff>
    </xdr:from>
    <xdr:to>
      <xdr:col>14</xdr:col>
      <xdr:colOff>552450</xdr:colOff>
      <xdr:row>14</xdr:row>
      <xdr:rowOff>228600</xdr:rowOff>
    </xdr:to>
    <xdr:pic>
      <xdr:nvPicPr>
        <xdr:cNvPr id="37" name="Picture 6">
          <a:extLst>
            <a:ext uri="{FF2B5EF4-FFF2-40B4-BE49-F238E27FC236}">
              <a16:creationId xmlns:a16="http://schemas.microsoft.com/office/drawing/2014/main" id="{00000000-0008-0000-0100-000025000000}"/>
            </a:ext>
          </a:extLst>
        </xdr:cNvPr>
        <xdr:cNvPicPr>
          <a:picLocks noChangeAspect="1" noChangeArrowheads="1"/>
        </xdr:cNvPicPr>
      </xdr:nvPicPr>
      <xdr:blipFill>
        <a:blip xmlns:r="http://schemas.openxmlformats.org/officeDocument/2006/relationships" r:embed="rId2"/>
        <a:srcRect r="-26317" b="4762"/>
        <a:stretch>
          <a:fillRect/>
        </a:stretch>
      </xdr:blipFill>
      <xdr:spPr bwMode="auto">
        <a:xfrm>
          <a:off x="7029450" y="2857500"/>
          <a:ext cx="228600" cy="190500"/>
        </a:xfrm>
        <a:prstGeom prst="rect">
          <a:avLst/>
        </a:prstGeom>
        <a:noFill/>
      </xdr:spPr>
    </xdr:pic>
    <xdr:clientData/>
  </xdr:twoCellAnchor>
  <xdr:twoCellAnchor editAs="oneCell">
    <xdr:from>
      <xdr:col>14</xdr:col>
      <xdr:colOff>314325</xdr:colOff>
      <xdr:row>26</xdr:row>
      <xdr:rowOff>0</xdr:rowOff>
    </xdr:from>
    <xdr:to>
      <xdr:col>14</xdr:col>
      <xdr:colOff>542925</xdr:colOff>
      <xdr:row>27</xdr:row>
      <xdr:rowOff>0</xdr:rowOff>
    </xdr:to>
    <xdr:pic>
      <xdr:nvPicPr>
        <xdr:cNvPr id="42" name="Picture 6">
          <a:extLst>
            <a:ext uri="{FF2B5EF4-FFF2-40B4-BE49-F238E27FC236}">
              <a16:creationId xmlns:a16="http://schemas.microsoft.com/office/drawing/2014/main" id="{00000000-0008-0000-0100-00002A000000}"/>
            </a:ext>
          </a:extLst>
        </xdr:cNvPr>
        <xdr:cNvPicPr>
          <a:picLocks noChangeAspect="1" noChangeArrowheads="1"/>
        </xdr:cNvPicPr>
      </xdr:nvPicPr>
      <xdr:blipFill>
        <a:blip xmlns:r="http://schemas.openxmlformats.org/officeDocument/2006/relationships" r:embed="rId2"/>
        <a:srcRect r="-26317" b="4762"/>
        <a:stretch>
          <a:fillRect/>
        </a:stretch>
      </xdr:blipFill>
      <xdr:spPr bwMode="auto">
        <a:xfrm>
          <a:off x="7019925" y="5219700"/>
          <a:ext cx="228600" cy="190500"/>
        </a:xfrm>
        <a:prstGeom prst="rect">
          <a:avLst/>
        </a:prstGeom>
        <a:noFill/>
      </xdr:spPr>
    </xdr:pic>
    <xdr:clientData/>
  </xdr:twoCellAnchor>
  <xdr:twoCellAnchor editAs="oneCell">
    <xdr:from>
      <xdr:col>5</xdr:col>
      <xdr:colOff>342339</xdr:colOff>
      <xdr:row>14</xdr:row>
      <xdr:rowOff>49307</xdr:rowOff>
    </xdr:from>
    <xdr:to>
      <xdr:col>5</xdr:col>
      <xdr:colOff>523314</xdr:colOff>
      <xdr:row>14</xdr:row>
      <xdr:rowOff>220757</xdr:rowOff>
    </xdr:to>
    <xdr:pic>
      <xdr:nvPicPr>
        <xdr:cNvPr id="46" name="Picture 4">
          <a:extLst>
            <a:ext uri="{FF2B5EF4-FFF2-40B4-BE49-F238E27FC236}">
              <a16:creationId xmlns:a16="http://schemas.microsoft.com/office/drawing/2014/main" id="{00000000-0008-0000-0100-00002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561539" y="2868707"/>
          <a:ext cx="180975" cy="171450"/>
        </a:xfrm>
        <a:prstGeom prst="rect">
          <a:avLst/>
        </a:prstGeom>
        <a:noFill/>
      </xdr:spPr>
    </xdr:pic>
    <xdr:clientData/>
  </xdr:twoCellAnchor>
  <xdr:twoCellAnchor editAs="oneCell">
    <xdr:from>
      <xdr:col>3</xdr:col>
      <xdr:colOff>314325</xdr:colOff>
      <xdr:row>14</xdr:row>
      <xdr:rowOff>47625</xdr:rowOff>
    </xdr:from>
    <xdr:to>
      <xdr:col>3</xdr:col>
      <xdr:colOff>542925</xdr:colOff>
      <xdr:row>14</xdr:row>
      <xdr:rowOff>238125</xdr:rowOff>
    </xdr:to>
    <xdr:pic>
      <xdr:nvPicPr>
        <xdr:cNvPr id="47" name="Picture 6">
          <a:extLst>
            <a:ext uri="{FF2B5EF4-FFF2-40B4-BE49-F238E27FC236}">
              <a16:creationId xmlns:a16="http://schemas.microsoft.com/office/drawing/2014/main" id="{00000000-0008-0000-0100-00002F000000}"/>
            </a:ext>
          </a:extLst>
        </xdr:cNvPr>
        <xdr:cNvPicPr>
          <a:picLocks noChangeAspect="1" noChangeArrowheads="1"/>
        </xdr:cNvPicPr>
      </xdr:nvPicPr>
      <xdr:blipFill>
        <a:blip xmlns:r="http://schemas.openxmlformats.org/officeDocument/2006/relationships" r:embed="rId2"/>
        <a:srcRect r="-26317" b="4762"/>
        <a:stretch>
          <a:fillRect/>
        </a:stretch>
      </xdr:blipFill>
      <xdr:spPr bwMode="auto">
        <a:xfrm>
          <a:off x="923925" y="2867025"/>
          <a:ext cx="228600" cy="190500"/>
        </a:xfrm>
        <a:prstGeom prst="rect">
          <a:avLst/>
        </a:prstGeom>
        <a:noFill/>
      </xdr:spPr>
    </xdr:pic>
    <xdr:clientData/>
  </xdr:twoCellAnchor>
  <xdr:twoCellAnchor editAs="oneCell">
    <xdr:from>
      <xdr:col>6</xdr:col>
      <xdr:colOff>392205</xdr:colOff>
      <xdr:row>14</xdr:row>
      <xdr:rowOff>58832</xdr:rowOff>
    </xdr:from>
    <xdr:to>
      <xdr:col>6</xdr:col>
      <xdr:colOff>563655</xdr:colOff>
      <xdr:row>14</xdr:row>
      <xdr:rowOff>230282</xdr:rowOff>
    </xdr:to>
    <xdr:pic>
      <xdr:nvPicPr>
        <xdr:cNvPr id="48" name="Picture 8">
          <a:extLst>
            <a:ext uri="{FF2B5EF4-FFF2-40B4-BE49-F238E27FC236}">
              <a16:creationId xmlns:a16="http://schemas.microsoft.com/office/drawing/2014/main" id="{00000000-0008-0000-0100-000030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221005" y="2878232"/>
          <a:ext cx="171450" cy="171450"/>
        </a:xfrm>
        <a:prstGeom prst="rect">
          <a:avLst/>
        </a:prstGeom>
        <a:noFill/>
      </xdr:spPr>
    </xdr:pic>
    <xdr:clientData/>
  </xdr:twoCellAnchor>
  <xdr:twoCellAnchor editAs="oneCell">
    <xdr:from>
      <xdr:col>15</xdr:col>
      <xdr:colOff>411255</xdr:colOff>
      <xdr:row>26</xdr:row>
      <xdr:rowOff>11207</xdr:rowOff>
    </xdr:from>
    <xdr:to>
      <xdr:col>15</xdr:col>
      <xdr:colOff>582705</xdr:colOff>
      <xdr:row>26</xdr:row>
      <xdr:rowOff>182657</xdr:rowOff>
    </xdr:to>
    <xdr:pic>
      <xdr:nvPicPr>
        <xdr:cNvPr id="58" name="Picture 8">
          <a:extLst>
            <a:ext uri="{FF2B5EF4-FFF2-40B4-BE49-F238E27FC236}">
              <a16:creationId xmlns:a16="http://schemas.microsoft.com/office/drawing/2014/main" id="{00000000-0008-0000-0100-00003A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8336055" y="4621307"/>
          <a:ext cx="171450" cy="171450"/>
        </a:xfrm>
        <a:prstGeom prst="rect">
          <a:avLst/>
        </a:prstGeom>
        <a:noFill/>
      </xdr:spPr>
    </xdr:pic>
    <xdr:clientData/>
  </xdr:twoCellAnchor>
  <xdr:twoCellAnchor>
    <xdr:from>
      <xdr:col>7</xdr:col>
      <xdr:colOff>257175</xdr:colOff>
      <xdr:row>15</xdr:row>
      <xdr:rowOff>38099</xdr:rowOff>
    </xdr:from>
    <xdr:to>
      <xdr:col>7</xdr:col>
      <xdr:colOff>447675</xdr:colOff>
      <xdr:row>24</xdr:row>
      <xdr:rowOff>161924</xdr:rowOff>
    </xdr:to>
    <xdr:sp macro="" textlink="">
      <xdr:nvSpPr>
        <xdr:cNvPr id="34" name="Rounded Rectangle 33">
          <a:extLst>
            <a:ext uri="{FF2B5EF4-FFF2-40B4-BE49-F238E27FC236}">
              <a16:creationId xmlns:a16="http://schemas.microsoft.com/office/drawing/2014/main" id="{00000000-0008-0000-0100-000022000000}"/>
            </a:ext>
          </a:extLst>
        </xdr:cNvPr>
        <xdr:cNvSpPr/>
      </xdr:nvSpPr>
      <xdr:spPr>
        <a:xfrm rot="16200000">
          <a:off x="1871662" y="3376612"/>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Appearances</a:t>
          </a:r>
        </a:p>
      </xdr:txBody>
    </xdr:sp>
    <xdr:clientData/>
  </xdr:twoCellAnchor>
  <xdr:twoCellAnchor>
    <xdr:from>
      <xdr:col>7</xdr:col>
      <xdr:colOff>257175</xdr:colOff>
      <xdr:row>27</xdr:row>
      <xdr:rowOff>28574</xdr:rowOff>
    </xdr:from>
    <xdr:to>
      <xdr:col>7</xdr:col>
      <xdr:colOff>447675</xdr:colOff>
      <xdr:row>36</xdr:row>
      <xdr:rowOff>152399</xdr:rowOff>
    </xdr:to>
    <xdr:sp macro="" textlink="">
      <xdr:nvSpPr>
        <xdr:cNvPr id="38" name="Rounded Rectangle 37">
          <a:extLst>
            <a:ext uri="{FF2B5EF4-FFF2-40B4-BE49-F238E27FC236}">
              <a16:creationId xmlns:a16="http://schemas.microsoft.com/office/drawing/2014/main" id="{00000000-0008-0000-0100-000026000000}"/>
            </a:ext>
          </a:extLst>
        </xdr:cNvPr>
        <xdr:cNvSpPr/>
      </xdr:nvSpPr>
      <xdr:spPr>
        <a:xfrm rot="16200000">
          <a:off x="1871662" y="5653087"/>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Goals</a:t>
          </a:r>
        </a:p>
      </xdr:txBody>
    </xdr:sp>
    <xdr:clientData/>
  </xdr:twoCellAnchor>
  <xdr:twoCellAnchor>
    <xdr:from>
      <xdr:col>7</xdr:col>
      <xdr:colOff>257175</xdr:colOff>
      <xdr:row>39</xdr:row>
      <xdr:rowOff>28574</xdr:rowOff>
    </xdr:from>
    <xdr:to>
      <xdr:col>7</xdr:col>
      <xdr:colOff>447675</xdr:colOff>
      <xdr:row>48</xdr:row>
      <xdr:rowOff>152399</xdr:rowOff>
    </xdr:to>
    <xdr:sp macro="" textlink="">
      <xdr:nvSpPr>
        <xdr:cNvPr id="39" name="Rounded Rectangle 38">
          <a:extLst>
            <a:ext uri="{FF2B5EF4-FFF2-40B4-BE49-F238E27FC236}">
              <a16:creationId xmlns:a16="http://schemas.microsoft.com/office/drawing/2014/main" id="{00000000-0008-0000-0100-000027000000}"/>
            </a:ext>
          </a:extLst>
        </xdr:cNvPr>
        <xdr:cNvSpPr/>
      </xdr:nvSpPr>
      <xdr:spPr>
        <a:xfrm rot="16200000">
          <a:off x="1871662" y="7939087"/>
          <a:ext cx="1838325" cy="190500"/>
        </a:xfrm>
        <a:prstGeom prst="roundRect">
          <a:avLst/>
        </a:prstGeom>
        <a:solidFill>
          <a:srgbClr val="540054"/>
        </a:solidFill>
      </xdr:spPr>
      <xdr:style>
        <a:lnRef idx="1">
          <a:schemeClr val="dk1"/>
        </a:lnRef>
        <a:fillRef idx="3">
          <a:schemeClr val="dk1"/>
        </a:fillRef>
        <a:effectRef idx="2">
          <a:schemeClr val="dk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bg1"/>
              </a:solidFill>
            </a:rPr>
            <a:t>Assists</a:t>
          </a:r>
          <a:r>
            <a:rPr lang="cs-CZ" sz="1100" b="1">
              <a:solidFill>
                <a:schemeClr val="bg1"/>
              </a:solidFill>
            </a:rPr>
            <a:t> </a:t>
          </a:r>
          <a:r>
            <a:rPr lang="cs-CZ" sz="1100" b="1">
              <a:solidFill>
                <a:schemeClr val="lt1"/>
              </a:solidFill>
              <a:effectLst/>
              <a:latin typeface="+mn-lt"/>
              <a:ea typeface="+mn-ea"/>
              <a:cs typeface="+mn-cs"/>
            </a:rPr>
            <a:t>(2004+)</a:t>
          </a:r>
          <a:endParaRPr lang="cs-CZ">
            <a:effectLst/>
          </a:endParaRPr>
        </a:p>
      </xdr:txBody>
    </xdr:sp>
    <xdr:clientData/>
  </xdr:twoCellAnchor>
  <xdr:twoCellAnchor>
    <xdr:from>
      <xdr:col>12</xdr:col>
      <xdr:colOff>257176</xdr:colOff>
      <xdr:row>15</xdr:row>
      <xdr:rowOff>28573</xdr:rowOff>
    </xdr:from>
    <xdr:to>
      <xdr:col>12</xdr:col>
      <xdr:colOff>447676</xdr:colOff>
      <xdr:row>24</xdr:row>
      <xdr:rowOff>152398</xdr:rowOff>
    </xdr:to>
    <xdr:sp macro="" textlink="">
      <xdr:nvSpPr>
        <xdr:cNvPr id="40" name="Rounded Rectangle 39">
          <a:extLst>
            <a:ext uri="{FF2B5EF4-FFF2-40B4-BE49-F238E27FC236}">
              <a16:creationId xmlns:a16="http://schemas.microsoft.com/office/drawing/2014/main" id="{00000000-0008-0000-0100-000028000000}"/>
            </a:ext>
          </a:extLst>
        </xdr:cNvPr>
        <xdr:cNvSpPr/>
      </xdr:nvSpPr>
      <xdr:spPr>
        <a:xfrm rot="16200000">
          <a:off x="4919663" y="3367086"/>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Goals</a:t>
          </a:r>
        </a:p>
      </xdr:txBody>
    </xdr:sp>
    <xdr:clientData/>
  </xdr:twoCellAnchor>
  <xdr:twoCellAnchor>
    <xdr:from>
      <xdr:col>12</xdr:col>
      <xdr:colOff>257176</xdr:colOff>
      <xdr:row>27</xdr:row>
      <xdr:rowOff>28573</xdr:rowOff>
    </xdr:from>
    <xdr:to>
      <xdr:col>12</xdr:col>
      <xdr:colOff>447676</xdr:colOff>
      <xdr:row>36</xdr:row>
      <xdr:rowOff>152398</xdr:rowOff>
    </xdr:to>
    <xdr:sp macro="" textlink="">
      <xdr:nvSpPr>
        <xdr:cNvPr id="41" name="Rounded Rectangle 40">
          <a:extLst>
            <a:ext uri="{FF2B5EF4-FFF2-40B4-BE49-F238E27FC236}">
              <a16:creationId xmlns:a16="http://schemas.microsoft.com/office/drawing/2014/main" id="{00000000-0008-0000-0100-000029000000}"/>
            </a:ext>
          </a:extLst>
        </xdr:cNvPr>
        <xdr:cNvSpPr/>
      </xdr:nvSpPr>
      <xdr:spPr>
        <a:xfrm rot="16200000">
          <a:off x="4919663" y="5653086"/>
          <a:ext cx="1838325" cy="190500"/>
        </a:xfrm>
        <a:prstGeom prst="roundRect">
          <a:avLst/>
        </a:prstGeom>
        <a:solidFill>
          <a:srgbClr val="540054"/>
        </a:solidFill>
        <a:ln>
          <a:noFill/>
        </a:ln>
      </xdr:spPr>
      <xdr:style>
        <a:lnRef idx="1">
          <a:schemeClr val="dk1"/>
        </a:lnRef>
        <a:fillRef idx="3">
          <a:schemeClr val="dk1"/>
        </a:fillRef>
        <a:effectRef idx="2">
          <a:schemeClr val="dk1"/>
        </a:effectRef>
        <a:fontRef idx="minor">
          <a:schemeClr val="lt1"/>
        </a:fontRef>
      </xdr:style>
      <xdr:txBody>
        <a:bodyPr rtlCol="0" anchor="ctr"/>
        <a:lstStyle/>
        <a:p>
          <a:pPr algn="ctr"/>
          <a:r>
            <a:rPr lang="en-US" sz="1100" b="1">
              <a:solidFill>
                <a:schemeClr val="bg1"/>
              </a:solidFill>
            </a:rPr>
            <a:t>Assists</a:t>
          </a:r>
          <a:r>
            <a:rPr lang="cs-CZ" sz="1100" b="1">
              <a:solidFill>
                <a:schemeClr val="bg1"/>
              </a:solidFill>
            </a:rPr>
            <a:t> (2004+)</a:t>
          </a:r>
          <a:endParaRPr lang="en-US" sz="1100" b="1">
            <a:solidFill>
              <a:schemeClr val="bg1"/>
            </a:solidFill>
          </a:endParaRPr>
        </a:p>
      </xdr:txBody>
    </xdr:sp>
    <xdr:clientData/>
  </xdr:twoCellAnchor>
  <xdr:twoCellAnchor editAs="oneCell">
    <xdr:from>
      <xdr:col>13</xdr:col>
      <xdr:colOff>38100</xdr:colOff>
      <xdr:row>6</xdr:row>
      <xdr:rowOff>9730</xdr:rowOff>
    </xdr:from>
    <xdr:to>
      <xdr:col>14</xdr:col>
      <xdr:colOff>567232</xdr:colOff>
      <xdr:row>11</xdr:row>
      <xdr:rowOff>189140</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96050" y="1267030"/>
          <a:ext cx="1138732" cy="1131910"/>
        </a:xfrm>
        <a:prstGeom prst="rect">
          <a:avLst/>
        </a:prstGeom>
        <a:ln>
          <a:noFill/>
        </a:ln>
      </xdr:spPr>
    </xdr:pic>
    <xdr:clientData/>
  </xdr:twoCellAnchor>
  <xdr:twoCellAnchor editAs="oneCell">
    <xdr:from>
      <xdr:col>16</xdr:col>
      <xdr:colOff>61231</xdr:colOff>
      <xdr:row>6</xdr:row>
      <xdr:rowOff>8163</xdr:rowOff>
    </xdr:from>
    <xdr:to>
      <xdr:col>17</xdr:col>
      <xdr:colOff>560517</xdr:colOff>
      <xdr:row>11</xdr:row>
      <xdr:rowOff>163286</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21410" y="1266824"/>
          <a:ext cx="1111607" cy="1107623"/>
        </a:xfrm>
        <a:prstGeom prst="rect">
          <a:avLst/>
        </a:prstGeom>
        <a:ln>
          <a:noFill/>
        </a:ln>
      </xdr:spPr>
    </xdr:pic>
    <xdr:clientData/>
  </xdr:twoCellAnchor>
  <xdr:twoCellAnchor editAs="oneCell">
    <xdr:from>
      <xdr:col>19</xdr:col>
      <xdr:colOff>62991</xdr:colOff>
      <xdr:row>6</xdr:row>
      <xdr:rowOff>21981</xdr:rowOff>
    </xdr:from>
    <xdr:to>
      <xdr:col>20</xdr:col>
      <xdr:colOff>558677</xdr:colOff>
      <xdr:row>11</xdr:row>
      <xdr:rowOff>158032</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41991" y="1276106"/>
          <a:ext cx="1106874" cy="1088551"/>
        </a:xfrm>
        <a:prstGeom prst="rect">
          <a:avLst/>
        </a:prstGeom>
        <a:ln>
          <a:noFill/>
        </a:ln>
      </xdr:spPr>
    </xdr:pic>
    <xdr:clientData/>
  </xdr:twoCellAnchor>
  <xdr:twoCellAnchor editAs="oneCell">
    <xdr:from>
      <xdr:col>22</xdr:col>
      <xdr:colOff>81673</xdr:colOff>
      <xdr:row>6</xdr:row>
      <xdr:rowOff>27654</xdr:rowOff>
    </xdr:from>
    <xdr:to>
      <xdr:col>23</xdr:col>
      <xdr:colOff>535149</xdr:colOff>
      <xdr:row>11</xdr:row>
      <xdr:rowOff>162413</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4236" y="1281779"/>
          <a:ext cx="1104351" cy="1087259"/>
        </a:xfrm>
        <a:prstGeom prst="rect">
          <a:avLst/>
        </a:prstGeom>
        <a:ln>
          <a:noFill/>
        </a:ln>
      </xdr:spPr>
    </xdr:pic>
    <xdr:clientData/>
  </xdr:twoCellAnchor>
  <xdr:oneCellAnchor>
    <xdr:from>
      <xdr:col>31</xdr:col>
      <xdr:colOff>62312</xdr:colOff>
      <xdr:row>6</xdr:row>
      <xdr:rowOff>21093</xdr:rowOff>
    </xdr:from>
    <xdr:ext cx="1100606" cy="1090839"/>
    <xdr:pic>
      <xdr:nvPicPr>
        <xdr:cNvPr id="69" name="Picture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397062" y="13765668"/>
          <a:ext cx="1100606" cy="1090839"/>
        </a:xfrm>
        <a:prstGeom prst="rect">
          <a:avLst/>
        </a:prstGeom>
        <a:ln>
          <a:noFill/>
        </a:ln>
      </xdr:spPr>
    </xdr:pic>
    <xdr:clientData/>
  </xdr:oneCellAnchor>
  <xdr:oneCellAnchor>
    <xdr:from>
      <xdr:col>34</xdr:col>
      <xdr:colOff>85725</xdr:colOff>
      <xdr:row>6</xdr:row>
      <xdr:rowOff>19050</xdr:rowOff>
    </xdr:from>
    <xdr:ext cx="1095375" cy="1095375"/>
    <xdr:pic>
      <xdr:nvPicPr>
        <xdr:cNvPr id="70" name="Picture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287375" y="13763625"/>
          <a:ext cx="1095375" cy="1095375"/>
        </a:xfrm>
        <a:prstGeom prst="rect">
          <a:avLst/>
        </a:prstGeom>
        <a:ln>
          <a:noFill/>
        </a:ln>
      </xdr:spPr>
    </xdr:pic>
    <xdr:clientData/>
  </xdr:oneCellAnchor>
  <xdr:oneCellAnchor>
    <xdr:from>
      <xdr:col>40</xdr:col>
      <xdr:colOff>238125</xdr:colOff>
      <xdr:row>6</xdr:row>
      <xdr:rowOff>9998</xdr:rowOff>
    </xdr:from>
    <xdr:ext cx="714375" cy="1131462"/>
    <xdr:pic>
      <xdr:nvPicPr>
        <xdr:cNvPr id="71" name="Picture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7097375" y="13754573"/>
          <a:ext cx="714375" cy="1131462"/>
        </a:xfrm>
        <a:prstGeom prst="rect">
          <a:avLst/>
        </a:prstGeom>
        <a:ln>
          <a:noFill/>
        </a:ln>
      </xdr:spPr>
    </xdr:pic>
    <xdr:clientData/>
  </xdr:oneCellAnchor>
  <xdr:oneCellAnchor>
    <xdr:from>
      <xdr:col>37</xdr:col>
      <xdr:colOff>209754</xdr:colOff>
      <xdr:row>6</xdr:row>
      <xdr:rowOff>9525</xdr:rowOff>
    </xdr:from>
    <xdr:ext cx="790372" cy="1114425"/>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5713" t="16666" r="26667" b="16190"/>
        <a:stretch/>
      </xdr:blipFill>
      <xdr:spPr>
        <a:xfrm>
          <a:off x="15240204" y="13754100"/>
          <a:ext cx="790372" cy="1114425"/>
        </a:xfrm>
        <a:prstGeom prst="rect">
          <a:avLst/>
        </a:prstGeom>
      </xdr:spPr>
    </xdr:pic>
    <xdr:clientData/>
  </xdr:oneCellAnchor>
  <xdr:oneCellAnchor>
    <xdr:from>
      <xdr:col>43</xdr:col>
      <xdr:colOff>4763</xdr:colOff>
      <xdr:row>5</xdr:row>
      <xdr:rowOff>400049</xdr:rowOff>
    </xdr:from>
    <xdr:ext cx="1209675" cy="1147763"/>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4007" t="11012" r="24382" b="1505"/>
        <a:stretch/>
      </xdr:blipFill>
      <xdr:spPr>
        <a:xfrm>
          <a:off x="18692813" y="13744574"/>
          <a:ext cx="1209675" cy="1147763"/>
        </a:xfrm>
        <a:prstGeom prst="rect">
          <a:avLst/>
        </a:prstGeom>
      </xdr:spPr>
    </xdr:pic>
    <xdr:clientData/>
  </xdr:oneCellAnchor>
  <xdr:oneCellAnchor>
    <xdr:from>
      <xdr:col>28</xdr:col>
      <xdr:colOff>9524</xdr:colOff>
      <xdr:row>5</xdr:row>
      <xdr:rowOff>371474</xdr:rowOff>
    </xdr:from>
    <xdr:ext cx="1219199" cy="1219199"/>
    <xdr:pic>
      <xdr:nvPicPr>
        <xdr:cNvPr id="74" name="Picture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515474" y="13715999"/>
          <a:ext cx="1219199" cy="1219199"/>
        </a:xfrm>
        <a:prstGeom prst="rect">
          <a:avLst/>
        </a:prstGeom>
      </xdr:spPr>
    </xdr:pic>
    <xdr:clientData/>
  </xdr:oneCellAnchor>
  <xdr:twoCellAnchor editAs="oneCell">
    <xdr:from>
      <xdr:col>25</xdr:col>
      <xdr:colOff>104775</xdr:colOff>
      <xdr:row>6</xdr:row>
      <xdr:rowOff>19050</xdr:rowOff>
    </xdr:from>
    <xdr:to>
      <xdr:col>26</xdr:col>
      <xdr:colOff>531340</xdr:colOff>
      <xdr:row>11</xdr:row>
      <xdr:rowOff>161925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916025" y="1276350"/>
          <a:ext cx="1036165" cy="1095375"/>
        </a:xfrm>
        <a:prstGeom prst="rect">
          <a:avLst/>
        </a:prstGeom>
      </xdr:spPr>
    </xdr:pic>
    <xdr:clientData/>
  </xdr:twoCellAnchor>
  <xdr:twoCellAnchor editAs="oneCell">
    <xdr:from>
      <xdr:col>7</xdr:col>
      <xdr:colOff>123826</xdr:colOff>
      <xdr:row>5</xdr:row>
      <xdr:rowOff>238125</xdr:rowOff>
    </xdr:from>
    <xdr:to>
      <xdr:col>8</xdr:col>
      <xdr:colOff>560135</xdr:colOff>
      <xdr:row>13</xdr:row>
      <xdr:rowOff>9525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924176" y="1095375"/>
          <a:ext cx="1045909" cy="1428750"/>
        </a:xfrm>
        <a:prstGeom prst="rect">
          <a:avLst/>
        </a:prstGeom>
      </xdr:spPr>
    </xdr:pic>
    <xdr:clientData/>
  </xdr:twoCellAnchor>
  <xdr:twoCellAnchor editAs="oneCell">
    <xdr:from>
      <xdr:col>10</xdr:col>
      <xdr:colOff>62592</xdr:colOff>
      <xdr:row>5</xdr:row>
      <xdr:rowOff>323849</xdr:rowOff>
    </xdr:from>
    <xdr:to>
      <xdr:col>11</xdr:col>
      <xdr:colOff>571500</xdr:colOff>
      <xdr:row>12</xdr:row>
      <xdr:rowOff>76201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91742" y="1181099"/>
          <a:ext cx="1118508" cy="1304927"/>
        </a:xfrm>
        <a:prstGeom prst="rect">
          <a:avLst/>
        </a:prstGeom>
      </xdr:spPr>
    </xdr:pic>
    <xdr:clientData/>
  </xdr:twoCellAnchor>
  <xdr:oneCellAnchor>
    <xdr:from>
      <xdr:col>28</xdr:col>
      <xdr:colOff>409014</xdr:colOff>
      <xdr:row>20</xdr:row>
      <xdr:rowOff>11207</xdr:rowOff>
    </xdr:from>
    <xdr:ext cx="180975" cy="171450"/>
    <xdr:pic>
      <xdr:nvPicPr>
        <xdr:cNvPr id="77" name="Picture 4">
          <a:extLst>
            <a:ext uri="{FF2B5EF4-FFF2-40B4-BE49-F238E27FC236}">
              <a16:creationId xmlns:a16="http://schemas.microsoft.com/office/drawing/2014/main" id="{00000000-0008-0000-0100-00004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706664" y="4087907"/>
          <a:ext cx="180975" cy="171450"/>
        </a:xfrm>
        <a:prstGeom prst="rect">
          <a:avLst/>
        </a:prstGeom>
        <a:noFill/>
      </xdr:spPr>
    </xdr:pic>
    <xdr:clientData/>
  </xdr:oneCellAnchor>
  <xdr:oneCellAnchor>
    <xdr:from>
      <xdr:col>28</xdr:col>
      <xdr:colOff>411255</xdr:colOff>
      <xdr:row>21</xdr:row>
      <xdr:rowOff>20732</xdr:rowOff>
    </xdr:from>
    <xdr:ext cx="171450" cy="171450"/>
    <xdr:pic>
      <xdr:nvPicPr>
        <xdr:cNvPr id="78" name="Picture 8">
          <a:extLst>
            <a:ext uri="{FF2B5EF4-FFF2-40B4-BE49-F238E27FC236}">
              <a16:creationId xmlns:a16="http://schemas.microsoft.com/office/drawing/2014/main" id="{00000000-0008-0000-0100-00004E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708905" y="4287932"/>
          <a:ext cx="171450" cy="171450"/>
        </a:xfrm>
        <a:prstGeom prst="rect">
          <a:avLst/>
        </a:prstGeom>
        <a:noFill/>
      </xdr:spPr>
    </xdr:pic>
    <xdr:clientData/>
  </xdr:oneCellAnchor>
  <xdr:twoCellAnchor>
    <xdr:from>
      <xdr:col>4</xdr:col>
      <xdr:colOff>352425</xdr:colOff>
      <xdr:row>14</xdr:row>
      <xdr:rowOff>57150</xdr:rowOff>
    </xdr:from>
    <xdr:to>
      <xdr:col>4</xdr:col>
      <xdr:colOff>520513</xdr:colOff>
      <xdr:row>14</xdr:row>
      <xdr:rowOff>214032</xdr:rowOff>
    </xdr:to>
    <xdr:sp macro="" textlink="">
      <xdr:nvSpPr>
        <xdr:cNvPr id="44" name="5-Point Star 43">
          <a:extLst>
            <a:ext uri="{FF2B5EF4-FFF2-40B4-BE49-F238E27FC236}">
              <a16:creationId xmlns:a16="http://schemas.microsoft.com/office/drawing/2014/main" id="{00000000-0008-0000-0100-00002C000000}"/>
            </a:ext>
          </a:extLst>
        </xdr:cNvPr>
        <xdr:cNvSpPr/>
      </xdr:nvSpPr>
      <xdr:spPr>
        <a:xfrm>
          <a:off x="1990725" y="2876550"/>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12</xdr:col>
      <xdr:colOff>243418</xdr:colOff>
      <xdr:row>38</xdr:row>
      <xdr:rowOff>10581</xdr:rowOff>
    </xdr:from>
    <xdr:to>
      <xdr:col>17</xdr:col>
      <xdr:colOff>363365</xdr:colOff>
      <xdr:row>50</xdr:row>
      <xdr:rowOff>31750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699251" y="7577664"/>
          <a:ext cx="3189113" cy="2391835"/>
        </a:xfrm>
        <a:prstGeom prst="rect">
          <a:avLst/>
        </a:prstGeom>
        <a:ln w="25400">
          <a:solidFill>
            <a:srgbClr val="540054"/>
          </a:solidFill>
        </a:ln>
      </xdr:spPr>
    </xdr:pic>
    <xdr:clientData/>
  </xdr:twoCellAnchor>
  <xdr:twoCellAnchor editAs="oneCell">
    <xdr:from>
      <xdr:col>4</xdr:col>
      <xdr:colOff>158748</xdr:colOff>
      <xdr:row>57</xdr:row>
      <xdr:rowOff>105833</xdr:rowOff>
    </xdr:from>
    <xdr:to>
      <xdr:col>11</xdr:col>
      <xdr:colOff>190498</xdr:colOff>
      <xdr:row>65</xdr:row>
      <xdr:rowOff>178282</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799165" y="11387666"/>
          <a:ext cx="4233333" cy="1617615"/>
        </a:xfrm>
        <a:prstGeom prst="rect">
          <a:avLst/>
        </a:prstGeom>
        <a:ln w="25400">
          <a:solidFill>
            <a:srgbClr val="540054"/>
          </a:solidFill>
        </a:ln>
      </xdr:spPr>
    </xdr:pic>
    <xdr:clientData/>
  </xdr:twoCellAnchor>
  <xdr:twoCellAnchor editAs="oneCell">
    <xdr:from>
      <xdr:col>11</xdr:col>
      <xdr:colOff>370416</xdr:colOff>
      <xdr:row>51</xdr:row>
      <xdr:rowOff>10583</xdr:rowOff>
    </xdr:from>
    <xdr:to>
      <xdr:col>17</xdr:col>
      <xdr:colOff>455083</xdr:colOff>
      <xdr:row>62</xdr:row>
      <xdr:rowOff>2646</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212416" y="10138833"/>
          <a:ext cx="3767667" cy="2119313"/>
        </a:xfrm>
        <a:prstGeom prst="rect">
          <a:avLst/>
        </a:prstGeom>
        <a:ln w="25400">
          <a:solidFill>
            <a:srgbClr val="540054"/>
          </a:solidFill>
        </a:ln>
      </xdr:spPr>
    </xdr:pic>
    <xdr:clientData/>
  </xdr:twoCellAnchor>
  <xdr:twoCellAnchor editAs="oneCell">
    <xdr:from>
      <xdr:col>2</xdr:col>
      <xdr:colOff>656166</xdr:colOff>
      <xdr:row>3</xdr:row>
      <xdr:rowOff>0</xdr:rowOff>
    </xdr:from>
    <xdr:to>
      <xdr:col>4</xdr:col>
      <xdr:colOff>423662</xdr:colOff>
      <xdr:row>11</xdr:row>
      <xdr:rowOff>139700</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94833" y="465667"/>
          <a:ext cx="1270329" cy="1885950"/>
        </a:xfrm>
        <a:prstGeom prst="rect">
          <a:avLst/>
        </a:prstGeom>
      </xdr:spPr>
    </xdr:pic>
    <xdr:clientData/>
  </xdr:twoCellAnchor>
  <xdr:twoCellAnchor editAs="oneCell">
    <xdr:from>
      <xdr:col>0</xdr:col>
      <xdr:colOff>10584</xdr:colOff>
      <xdr:row>33</xdr:row>
      <xdr:rowOff>21166</xdr:rowOff>
    </xdr:from>
    <xdr:to>
      <xdr:col>0</xdr:col>
      <xdr:colOff>272478</xdr:colOff>
      <xdr:row>33</xdr:row>
      <xdr:rowOff>177412</xdr:rowOff>
    </xdr:to>
    <xdr:pic>
      <xdr:nvPicPr>
        <xdr:cNvPr id="43" name="Picture 42">
          <a:extLst>
            <a:ext uri="{FF2B5EF4-FFF2-40B4-BE49-F238E27FC236}">
              <a16:creationId xmlns:a16="http://schemas.microsoft.com/office/drawing/2014/main" id="{01F28CDF-4691-4B65-BAA9-F3A5C4C83E94}"/>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0584" y="6614583"/>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10583</xdr:colOff>
      <xdr:row>23</xdr:row>
      <xdr:rowOff>21166</xdr:rowOff>
    </xdr:from>
    <xdr:to>
      <xdr:col>0</xdr:col>
      <xdr:colOff>272477</xdr:colOff>
      <xdr:row>23</xdr:row>
      <xdr:rowOff>177412</xdr:rowOff>
    </xdr:to>
    <xdr:pic>
      <xdr:nvPicPr>
        <xdr:cNvPr id="49" name="Picture 48">
          <a:extLst>
            <a:ext uri="{FF2B5EF4-FFF2-40B4-BE49-F238E27FC236}">
              <a16:creationId xmlns:a16="http://schemas.microsoft.com/office/drawing/2014/main" id="{C6FAE802-0FEE-463E-A091-8201FC0E32FD}"/>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0583" y="4677833"/>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95249</xdr:colOff>
      <xdr:row>26</xdr:row>
      <xdr:rowOff>169335</xdr:rowOff>
    </xdr:from>
    <xdr:to>
      <xdr:col>7</xdr:col>
      <xdr:colOff>572557</xdr:colOff>
      <xdr:row>33</xdr:row>
      <xdr:rowOff>122767</xdr:rowOff>
    </xdr:to>
    <xdr:sp macro="" textlink="">
      <xdr:nvSpPr>
        <xdr:cNvPr id="50" name="Rounded Rectangular Callout 44">
          <a:extLst>
            <a:ext uri="{FF2B5EF4-FFF2-40B4-BE49-F238E27FC236}">
              <a16:creationId xmlns:a16="http://schemas.microsoft.com/office/drawing/2014/main" id="{0B07CEC2-4C16-46B3-BB3D-2A2454130CED}"/>
            </a:ext>
          </a:extLst>
        </xdr:cNvPr>
        <xdr:cNvSpPr/>
      </xdr:nvSpPr>
      <xdr:spPr>
        <a:xfrm>
          <a:off x="2222499" y="5418668"/>
          <a:ext cx="2223558" cy="1297516"/>
        </a:xfrm>
        <a:prstGeom prst="wedgeRoundRectCallout">
          <a:avLst>
            <a:gd name="adj1" fmla="val -63422"/>
            <a:gd name="adj2" fmla="val -41025"/>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a:t>Enter or copy</a:t>
          </a:r>
          <a:r>
            <a:rPr lang="cs-CZ" sz="1100" b="1" baseline="0"/>
            <a:t> EXACT name of desired player.</a:t>
          </a:r>
        </a:p>
        <a:p>
          <a:pPr algn="ctr"/>
          <a:r>
            <a:rPr lang="cs-CZ" sz="1100" b="1" baseline="0"/>
            <a:t>They HAVE TO be first featured in the Data Totals tab.</a:t>
          </a:r>
        </a:p>
        <a:p>
          <a:pPr algn="ctr"/>
          <a:r>
            <a:rPr lang="cs-CZ" sz="1100" b="1" baseline="0"/>
            <a:t>Nationalities are not synced, you have to place the pictures yoursef.</a:t>
          </a:r>
          <a:endParaRPr lang="en-US" sz="1100" b="1"/>
        </a:p>
      </xdr:txBody>
    </xdr:sp>
    <xdr:clientData/>
  </xdr:twoCellAnchor>
  <xdr:twoCellAnchor editAs="oneCell">
    <xdr:from>
      <xdr:col>0</xdr:col>
      <xdr:colOff>21167</xdr:colOff>
      <xdr:row>27</xdr:row>
      <xdr:rowOff>21167</xdr:rowOff>
    </xdr:from>
    <xdr:to>
      <xdr:col>0</xdr:col>
      <xdr:colOff>283061</xdr:colOff>
      <xdr:row>27</xdr:row>
      <xdr:rowOff>177413</xdr:rowOff>
    </xdr:to>
    <xdr:pic>
      <xdr:nvPicPr>
        <xdr:cNvPr id="51" name="Picture 50">
          <a:extLst>
            <a:ext uri="{FF2B5EF4-FFF2-40B4-BE49-F238E27FC236}">
              <a16:creationId xmlns:a16="http://schemas.microsoft.com/office/drawing/2014/main" id="{8440FE32-80CE-4476-A0B2-B98CC0295D01}"/>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1167" y="5461000"/>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74082</xdr:colOff>
      <xdr:row>23</xdr:row>
      <xdr:rowOff>21166</xdr:rowOff>
    </xdr:from>
    <xdr:to>
      <xdr:col>15</xdr:col>
      <xdr:colOff>165411</xdr:colOff>
      <xdr:row>29</xdr:row>
      <xdr:rowOff>134346</xdr:rowOff>
    </xdr:to>
    <xdr:sp macro="" textlink="">
      <xdr:nvSpPr>
        <xdr:cNvPr id="52" name="Rounded Rectangular Callout 48">
          <a:extLst>
            <a:ext uri="{FF2B5EF4-FFF2-40B4-BE49-F238E27FC236}">
              <a16:creationId xmlns:a16="http://schemas.microsoft.com/office/drawing/2014/main" id="{9D669718-253A-4A4F-B64A-05F02F7995AE}"/>
            </a:ext>
          </a:extLst>
        </xdr:cNvPr>
        <xdr:cNvSpPr/>
      </xdr:nvSpPr>
      <xdr:spPr>
        <a:xfrm>
          <a:off x="7016749" y="4677833"/>
          <a:ext cx="1932829" cy="1277346"/>
        </a:xfrm>
        <a:prstGeom prst="wedgeRoundRectCallout">
          <a:avLst>
            <a:gd name="adj1" fmla="val -80952"/>
            <a:gd name="adj2" fmla="val -53289"/>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a:t>Example of y</a:t>
          </a:r>
          <a:r>
            <a:rPr lang="en-US" sz="1100" b="1"/>
            <a:t>our club</a:t>
          </a:r>
          <a:r>
            <a:rPr lang="cs-CZ" sz="1100" b="1" baseline="0"/>
            <a:t>s </a:t>
          </a:r>
          <a:r>
            <a:rPr lang="en-US" sz="1100" b="1" baseline="0"/>
            <a:t>record holders</a:t>
          </a:r>
          <a:r>
            <a:rPr lang="cs-CZ" sz="1100" b="1" baseline="0"/>
            <a:t>.</a:t>
          </a:r>
        </a:p>
        <a:p>
          <a:pPr algn="ctr"/>
          <a:r>
            <a:rPr lang="cs-CZ" sz="1100" b="1" baseline="0"/>
            <a:t>Fill these historical stats, and update over times as you break them.</a:t>
          </a:r>
        </a:p>
        <a:p>
          <a:pPr algn="ctr"/>
          <a:r>
            <a:rPr lang="cs-CZ" sz="1100" b="1" baseline="0"/>
            <a:t>(Or be lazy like me and leave this empty)</a:t>
          </a:r>
          <a:endParaRPr lang="en-US" sz="1100" b="1"/>
        </a:p>
      </xdr:txBody>
    </xdr:sp>
    <xdr:clientData/>
  </xdr:twoCellAnchor>
  <xdr:twoCellAnchor>
    <xdr:from>
      <xdr:col>17</xdr:col>
      <xdr:colOff>571500</xdr:colOff>
      <xdr:row>10</xdr:row>
      <xdr:rowOff>21167</xdr:rowOff>
    </xdr:from>
    <xdr:to>
      <xdr:col>21</xdr:col>
      <xdr:colOff>323849</xdr:colOff>
      <xdr:row>17</xdr:row>
      <xdr:rowOff>182034</xdr:rowOff>
    </xdr:to>
    <xdr:sp macro="" textlink="">
      <xdr:nvSpPr>
        <xdr:cNvPr id="53" name="Rounded Rectangular Callout 50">
          <a:extLst>
            <a:ext uri="{FF2B5EF4-FFF2-40B4-BE49-F238E27FC236}">
              <a16:creationId xmlns:a16="http://schemas.microsoft.com/office/drawing/2014/main" id="{31856745-7584-44F3-A03B-A3B0749E7ADD}"/>
            </a:ext>
          </a:extLst>
        </xdr:cNvPr>
        <xdr:cNvSpPr/>
      </xdr:nvSpPr>
      <xdr:spPr>
        <a:xfrm>
          <a:off x="10583333" y="2042584"/>
          <a:ext cx="2207683" cy="1642533"/>
        </a:xfrm>
        <a:prstGeom prst="wedgeRoundRectCallout">
          <a:avLst>
            <a:gd name="adj1" fmla="val -63422"/>
            <a:gd name="adj2" fmla="val -41025"/>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100" b="1"/>
            <a:t>Trophy</a:t>
          </a:r>
          <a:r>
            <a:rPr lang="en-US" sz="1100" b="1" baseline="0"/>
            <a:t> cabinet. </a:t>
          </a:r>
          <a:endParaRPr lang="cs-CZ" sz="1100" b="1" baseline="0"/>
        </a:p>
        <a:p>
          <a:pPr algn="ctr"/>
          <a:r>
            <a:rPr lang="cs-CZ" sz="1100" b="1" baseline="0"/>
            <a:t>You can enter total historical achievements or just yours.</a:t>
          </a:r>
        </a:p>
        <a:p>
          <a:pPr algn="ctr"/>
          <a:r>
            <a:rPr lang="cs-CZ" sz="1100" b="1" baseline="0"/>
            <a:t>EFL playoffs count together for convenience.</a:t>
          </a:r>
        </a:p>
        <a:p>
          <a:pPr algn="ctr"/>
          <a:r>
            <a:rPr lang="cs-CZ" sz="1100" b="1" baseline="0"/>
            <a:t>All league competitions are for this (and table below) purpouses converted to current name. (ie. no CWC)</a:t>
          </a:r>
          <a:endParaRPr lang="en-US" sz="1100" b="1"/>
        </a:p>
      </xdr:txBody>
    </xdr:sp>
    <xdr:clientData/>
  </xdr:twoCellAnchor>
  <xdr:twoCellAnchor>
    <xdr:from>
      <xdr:col>25</xdr:col>
      <xdr:colOff>371741</xdr:colOff>
      <xdr:row>25</xdr:row>
      <xdr:rowOff>41012</xdr:rowOff>
    </xdr:from>
    <xdr:to>
      <xdr:col>28</xdr:col>
      <xdr:colOff>266966</xdr:colOff>
      <xdr:row>30</xdr:row>
      <xdr:rowOff>30163</xdr:rowOff>
    </xdr:to>
    <xdr:sp macro="" textlink="">
      <xdr:nvSpPr>
        <xdr:cNvPr id="54" name="Rounded Rectangular Callout 52">
          <a:extLst>
            <a:ext uri="{FF2B5EF4-FFF2-40B4-BE49-F238E27FC236}">
              <a16:creationId xmlns:a16="http://schemas.microsoft.com/office/drawing/2014/main" id="{BAF9A08A-5C64-4530-9B65-C1F6D81E7E10}"/>
            </a:ext>
          </a:extLst>
        </xdr:cNvPr>
        <xdr:cNvSpPr/>
      </xdr:nvSpPr>
      <xdr:spPr>
        <a:xfrm>
          <a:off x="15230741" y="5101168"/>
          <a:ext cx="1716881" cy="953558"/>
        </a:xfrm>
        <a:prstGeom prst="wedgeRoundRectCallout">
          <a:avLst>
            <a:gd name="adj1" fmla="val -63690"/>
            <a:gd name="adj2" fmla="val -86371"/>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baseline="0"/>
            <a:t>As long as you fill these cup results as shown they will automatically color.</a:t>
          </a:r>
          <a:endParaRPr lang="en-US" sz="1100" b="1"/>
        </a:p>
      </xdr:txBody>
    </xdr:sp>
    <xdr:clientData/>
  </xdr:twoCellAnchor>
  <xdr:twoCellAnchor>
    <xdr:from>
      <xdr:col>21</xdr:col>
      <xdr:colOff>275166</xdr:colOff>
      <xdr:row>35</xdr:row>
      <xdr:rowOff>84666</xdr:rowOff>
    </xdr:from>
    <xdr:to>
      <xdr:col>26</xdr:col>
      <xdr:colOff>52917</xdr:colOff>
      <xdr:row>43</xdr:row>
      <xdr:rowOff>169333</xdr:rowOff>
    </xdr:to>
    <xdr:sp macro="" textlink="">
      <xdr:nvSpPr>
        <xdr:cNvPr id="55" name="Rounded Rectangular Callout 49">
          <a:extLst>
            <a:ext uri="{FF2B5EF4-FFF2-40B4-BE49-F238E27FC236}">
              <a16:creationId xmlns:a16="http://schemas.microsoft.com/office/drawing/2014/main" id="{111E9206-6539-4A6E-8B52-DEC722FB4C04}"/>
            </a:ext>
          </a:extLst>
        </xdr:cNvPr>
        <xdr:cNvSpPr/>
      </xdr:nvSpPr>
      <xdr:spPr>
        <a:xfrm>
          <a:off x="12742333" y="7069666"/>
          <a:ext cx="2878667" cy="1672167"/>
        </a:xfrm>
        <a:prstGeom prst="wedgeRoundRectCallout">
          <a:avLst>
            <a:gd name="adj1" fmla="val -63690"/>
            <a:gd name="adj2" fmla="val -86371"/>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baseline="0"/>
            <a:t>League position color automatically. The kinds of purple on the side you'll have to change yourself.</a:t>
          </a:r>
        </a:p>
        <a:p>
          <a:pPr algn="ctr"/>
          <a:r>
            <a:rPr lang="cs-CZ" sz="1100" b="1" baseline="0"/>
            <a:t>If you're changing to different league, you'll HAVE TO copy over cell of the league you're changing to, so you dont appear to qualify for Champ. League while finishing 2nd in Championship etc.</a:t>
          </a:r>
          <a:endParaRPr lang="en-US" sz="1100" b="1"/>
        </a:p>
      </xdr:txBody>
    </xdr:sp>
    <xdr:clientData/>
  </xdr:twoCellAnchor>
  <xdr:twoCellAnchor>
    <xdr:from>
      <xdr:col>9</xdr:col>
      <xdr:colOff>571500</xdr:colOff>
      <xdr:row>47</xdr:row>
      <xdr:rowOff>84667</xdr:rowOff>
    </xdr:from>
    <xdr:to>
      <xdr:col>13</xdr:col>
      <xdr:colOff>27829</xdr:colOff>
      <xdr:row>51</xdr:row>
      <xdr:rowOff>166096</xdr:rowOff>
    </xdr:to>
    <xdr:sp macro="" textlink="">
      <xdr:nvSpPr>
        <xdr:cNvPr id="56" name="Rounded Rectangular Callout 48">
          <a:extLst>
            <a:ext uri="{FF2B5EF4-FFF2-40B4-BE49-F238E27FC236}">
              <a16:creationId xmlns:a16="http://schemas.microsoft.com/office/drawing/2014/main" id="{6BEDD5DE-A2D0-40D7-93F5-579E7002F1AE}"/>
            </a:ext>
          </a:extLst>
        </xdr:cNvPr>
        <xdr:cNvSpPr/>
      </xdr:nvSpPr>
      <xdr:spPr>
        <a:xfrm>
          <a:off x="5672667" y="9450917"/>
          <a:ext cx="1911662" cy="854012"/>
        </a:xfrm>
        <a:prstGeom prst="wedgeRoundRectCallout">
          <a:avLst>
            <a:gd name="adj1" fmla="val 21989"/>
            <a:gd name="adj2" fmla="val 75963"/>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a:t>I like to place my kits here</a:t>
          </a:r>
          <a:endParaRPr lang="en-US" sz="1100" b="1"/>
        </a:p>
      </xdr:txBody>
    </xdr:sp>
    <xdr:clientData/>
  </xdr:twoCellAnchor>
  <xdr:twoCellAnchor>
    <xdr:from>
      <xdr:col>31</xdr:col>
      <xdr:colOff>142875</xdr:colOff>
      <xdr:row>18</xdr:row>
      <xdr:rowOff>47625</xdr:rowOff>
    </xdr:from>
    <xdr:to>
      <xdr:col>34</xdr:col>
      <xdr:colOff>454819</xdr:colOff>
      <xdr:row>23</xdr:row>
      <xdr:rowOff>179652</xdr:rowOff>
    </xdr:to>
    <xdr:sp macro="" textlink="">
      <xdr:nvSpPr>
        <xdr:cNvPr id="57" name="Rounded Rectangular Callout 52">
          <a:extLst>
            <a:ext uri="{FF2B5EF4-FFF2-40B4-BE49-F238E27FC236}">
              <a16:creationId xmlns:a16="http://schemas.microsoft.com/office/drawing/2014/main" id="{98B7FB8D-FFE2-409F-981C-419D673039CC}"/>
            </a:ext>
          </a:extLst>
        </xdr:cNvPr>
        <xdr:cNvSpPr/>
      </xdr:nvSpPr>
      <xdr:spPr>
        <a:xfrm>
          <a:off x="18645188" y="3762375"/>
          <a:ext cx="2133600" cy="1084527"/>
        </a:xfrm>
        <a:prstGeom prst="wedgeRoundRectCallout">
          <a:avLst>
            <a:gd name="adj1" fmla="val 107600"/>
            <a:gd name="adj2" fmla="val 58468"/>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100" b="1" baseline="0"/>
            <a:t>New place for rules of your CM! You can add and tick them off as you go, or make notes</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143997</xdr:colOff>
      <xdr:row>1</xdr:row>
      <xdr:rowOff>11205</xdr:rowOff>
    </xdr:from>
    <xdr:to>
      <xdr:col>5</xdr:col>
      <xdr:colOff>324972</xdr:colOff>
      <xdr:row>1</xdr:row>
      <xdr:rowOff>200024</xdr:rowOff>
    </xdr:to>
    <xdr:pic>
      <xdr:nvPicPr>
        <xdr:cNvPr id="3" name="Picture 6">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591922" y="201705"/>
          <a:ext cx="180975" cy="188819"/>
        </a:xfrm>
        <a:prstGeom prst="rect">
          <a:avLst/>
        </a:prstGeom>
        <a:noFill/>
      </xdr:spPr>
    </xdr:pic>
    <xdr:clientData/>
  </xdr:twoCellAnchor>
  <xdr:twoCellAnchor editAs="oneCell">
    <xdr:from>
      <xdr:col>6</xdr:col>
      <xdr:colOff>147359</xdr:colOff>
      <xdr:row>1</xdr:row>
      <xdr:rowOff>14567</xdr:rowOff>
    </xdr:from>
    <xdr:to>
      <xdr:col>6</xdr:col>
      <xdr:colOff>328334</xdr:colOff>
      <xdr:row>1</xdr:row>
      <xdr:rowOff>203386</xdr:rowOff>
    </xdr:to>
    <xdr:pic>
      <xdr:nvPicPr>
        <xdr:cNvPr id="8" name="Picture 6">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052484" y="205067"/>
          <a:ext cx="180975" cy="188819"/>
        </a:xfrm>
        <a:prstGeom prst="rect">
          <a:avLst/>
        </a:prstGeom>
        <a:noFill/>
        <a:ln>
          <a:solidFill>
            <a:srgbClr val="00B050"/>
          </a:solidFill>
        </a:ln>
      </xdr:spPr>
    </xdr:pic>
    <xdr:clientData/>
  </xdr:twoCellAnchor>
  <xdr:twoCellAnchor editAs="oneCell">
    <xdr:from>
      <xdr:col>9</xdr:col>
      <xdr:colOff>145677</xdr:colOff>
      <xdr:row>1</xdr:row>
      <xdr:rowOff>22412</xdr:rowOff>
    </xdr:from>
    <xdr:to>
      <xdr:col>9</xdr:col>
      <xdr:colOff>326652</xdr:colOff>
      <xdr:row>1</xdr:row>
      <xdr:rowOff>193862</xdr:rowOff>
    </xdr:to>
    <xdr:pic>
      <xdr:nvPicPr>
        <xdr:cNvPr id="15" name="Picture 14">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4422402" y="222437"/>
          <a:ext cx="180975" cy="171450"/>
        </a:xfrm>
        <a:prstGeom prst="rect">
          <a:avLst/>
        </a:prstGeom>
        <a:noFill/>
      </xdr:spPr>
    </xdr:pic>
    <xdr:clientData/>
  </xdr:twoCellAnchor>
  <xdr:twoCellAnchor editAs="oneCell">
    <xdr:from>
      <xdr:col>10</xdr:col>
      <xdr:colOff>145677</xdr:colOff>
      <xdr:row>1</xdr:row>
      <xdr:rowOff>22412</xdr:rowOff>
    </xdr:from>
    <xdr:to>
      <xdr:col>10</xdr:col>
      <xdr:colOff>317127</xdr:colOff>
      <xdr:row>1</xdr:row>
      <xdr:rowOff>193862</xdr:rowOff>
    </xdr:to>
    <xdr:pic>
      <xdr:nvPicPr>
        <xdr:cNvPr id="16" name="Picture 8">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4879602" y="222437"/>
          <a:ext cx="171450" cy="171450"/>
        </a:xfrm>
        <a:prstGeom prst="rect">
          <a:avLst/>
        </a:prstGeom>
        <a:noFill/>
      </xdr:spPr>
    </xdr:pic>
    <xdr:clientData/>
  </xdr:twoCellAnchor>
  <xdr:twoCellAnchor editAs="oneCell">
    <xdr:from>
      <xdr:col>56</xdr:col>
      <xdr:colOff>168088</xdr:colOff>
      <xdr:row>1</xdr:row>
      <xdr:rowOff>33618</xdr:rowOff>
    </xdr:from>
    <xdr:to>
      <xdr:col>56</xdr:col>
      <xdr:colOff>310963</xdr:colOff>
      <xdr:row>1</xdr:row>
      <xdr:rowOff>195543</xdr:rowOff>
    </xdr:to>
    <xdr:pic>
      <xdr:nvPicPr>
        <xdr:cNvPr id="17" name="Picture 10">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2286388" y="624168"/>
          <a:ext cx="142875" cy="161925"/>
        </a:xfrm>
        <a:prstGeom prst="rect">
          <a:avLst/>
        </a:prstGeom>
        <a:noFill/>
      </xdr:spPr>
    </xdr:pic>
    <xdr:clientData/>
  </xdr:twoCellAnchor>
  <xdr:twoCellAnchor editAs="oneCell">
    <xdr:from>
      <xdr:col>57</xdr:col>
      <xdr:colOff>156883</xdr:colOff>
      <xdr:row>1</xdr:row>
      <xdr:rowOff>22412</xdr:rowOff>
    </xdr:from>
    <xdr:to>
      <xdr:col>57</xdr:col>
      <xdr:colOff>290233</xdr:colOff>
      <xdr:row>1</xdr:row>
      <xdr:rowOff>193862</xdr:rowOff>
    </xdr:to>
    <xdr:pic>
      <xdr:nvPicPr>
        <xdr:cNvPr id="18" name="Picture 12">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32722858" y="612962"/>
          <a:ext cx="133350" cy="171450"/>
        </a:xfrm>
        <a:prstGeom prst="rect">
          <a:avLst/>
        </a:prstGeom>
        <a:noFill/>
      </xdr:spPr>
    </xdr:pic>
    <xdr:clientData/>
  </xdr:twoCellAnchor>
  <xdr:twoCellAnchor>
    <xdr:from>
      <xdr:col>8</xdr:col>
      <xdr:colOff>153520</xdr:colOff>
      <xdr:row>1</xdr:row>
      <xdr:rowOff>22412</xdr:rowOff>
    </xdr:from>
    <xdr:to>
      <xdr:col>8</xdr:col>
      <xdr:colOff>321608</xdr:colOff>
      <xdr:row>1</xdr:row>
      <xdr:rowOff>179294</xdr:rowOff>
    </xdr:to>
    <xdr:sp macro="" textlink="">
      <xdr:nvSpPr>
        <xdr:cNvPr id="19" name="5-Point Star 18">
          <a:extLst>
            <a:ext uri="{FF2B5EF4-FFF2-40B4-BE49-F238E27FC236}">
              <a16:creationId xmlns:a16="http://schemas.microsoft.com/office/drawing/2014/main" id="{00000000-0008-0000-0200-000013000000}"/>
            </a:ext>
          </a:extLst>
        </xdr:cNvPr>
        <xdr:cNvSpPr/>
      </xdr:nvSpPr>
      <xdr:spPr>
        <a:xfrm>
          <a:off x="3973045" y="2224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7</xdr:col>
      <xdr:colOff>146050</xdr:colOff>
      <xdr:row>1</xdr:row>
      <xdr:rowOff>21166</xdr:rowOff>
    </xdr:from>
    <xdr:to>
      <xdr:col>7</xdr:col>
      <xdr:colOff>314138</xdr:colOff>
      <xdr:row>1</xdr:row>
      <xdr:rowOff>178048</xdr:rowOff>
    </xdr:to>
    <xdr:sp macro="" textlink="">
      <xdr:nvSpPr>
        <xdr:cNvPr id="20" name="5-Point Star 19">
          <a:extLst>
            <a:ext uri="{FF2B5EF4-FFF2-40B4-BE49-F238E27FC236}">
              <a16:creationId xmlns:a16="http://schemas.microsoft.com/office/drawing/2014/main" id="{00000000-0008-0000-0200-000014000000}"/>
            </a:ext>
          </a:extLst>
        </xdr:cNvPr>
        <xdr:cNvSpPr/>
      </xdr:nvSpPr>
      <xdr:spPr>
        <a:xfrm>
          <a:off x="3508375" y="221191"/>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1</xdr:col>
      <xdr:colOff>559592</xdr:colOff>
      <xdr:row>15</xdr:row>
      <xdr:rowOff>107155</xdr:rowOff>
    </xdr:from>
    <xdr:to>
      <xdr:col>8</xdr:col>
      <xdr:colOff>166687</xdr:colOff>
      <xdr:row>23</xdr:row>
      <xdr:rowOff>142874</xdr:rowOff>
    </xdr:to>
    <xdr:sp macro="" textlink="">
      <xdr:nvSpPr>
        <xdr:cNvPr id="10" name="Rounded Rectangular Callout 9">
          <a:extLst>
            <a:ext uri="{FF2B5EF4-FFF2-40B4-BE49-F238E27FC236}">
              <a16:creationId xmlns:a16="http://schemas.microsoft.com/office/drawing/2014/main" id="{8BFBABE2-1842-4393-9B92-276E7ABDE4B3}"/>
            </a:ext>
          </a:extLst>
        </xdr:cNvPr>
        <xdr:cNvSpPr/>
      </xdr:nvSpPr>
      <xdr:spPr>
        <a:xfrm>
          <a:off x="1488280" y="3000374"/>
          <a:ext cx="2869407" cy="1559719"/>
        </a:xfrm>
        <a:prstGeom prst="wedgeRoundRectCallout">
          <a:avLst>
            <a:gd name="adj1" fmla="val -70674"/>
            <a:gd name="adj2" fmla="val -61837"/>
            <a:gd name="adj3" fmla="val 16667"/>
          </a:avLst>
        </a:prstGeom>
        <a:solidFill>
          <a:srgbClr val="FFFF00"/>
        </a:solidFill>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cs-CZ" sz="1200"/>
            <a:t>Easiest</a:t>
          </a:r>
          <a:r>
            <a:rPr lang="cs-CZ" sz="1200" baseline="0"/>
            <a:t> is to copy </a:t>
          </a:r>
          <a:r>
            <a:rPr lang="en-US" sz="1200"/>
            <a:t>player list here from your </a:t>
          </a:r>
          <a:r>
            <a:rPr lang="cs-CZ" sz="1200"/>
            <a:t>first </a:t>
          </a:r>
          <a:r>
            <a:rPr lang="en-US" sz="1200" baseline="0"/>
            <a:t>season, and add any new players</a:t>
          </a:r>
          <a:r>
            <a:rPr lang="cs-CZ" sz="1200" baseline="0"/>
            <a:t> in new seasons.</a:t>
          </a:r>
        </a:p>
        <a:p>
          <a:pPr algn="ctr"/>
          <a:r>
            <a:rPr lang="cs-CZ" sz="1200" baseline="0"/>
            <a:t>Everything else will be loaded automatically, order doesn't matter.</a:t>
          </a:r>
        </a:p>
        <a:p>
          <a:pPr algn="ctr"/>
          <a:r>
            <a:rPr lang="cs-CZ" sz="1200" baseline="0"/>
            <a:t>Remember - copy - because names have to be EXACT!</a:t>
          </a:r>
          <a:endParaRPr lang="en-US" sz="1200"/>
        </a:p>
      </xdr:txBody>
    </xdr:sp>
    <xdr:clientData/>
  </xdr:twoCellAnchor>
  <xdr:twoCellAnchor>
    <xdr:from>
      <xdr:col>28</xdr:col>
      <xdr:colOff>428625</xdr:colOff>
      <xdr:row>11</xdr:row>
      <xdr:rowOff>11906</xdr:rowOff>
    </xdr:from>
    <xdr:to>
      <xdr:col>40</xdr:col>
      <xdr:colOff>71160</xdr:colOff>
      <xdr:row>13</xdr:row>
      <xdr:rowOff>23809</xdr:rowOff>
    </xdr:to>
    <xdr:sp macro="" textlink="">
      <xdr:nvSpPr>
        <xdr:cNvPr id="11" name="Right Arrow 12">
          <a:extLst>
            <a:ext uri="{FF2B5EF4-FFF2-40B4-BE49-F238E27FC236}">
              <a16:creationId xmlns:a16="http://schemas.microsoft.com/office/drawing/2014/main" id="{2CE6239A-40EB-40D1-AE8A-91A5A87268DE}"/>
            </a:ext>
          </a:extLst>
        </xdr:cNvPr>
        <xdr:cNvSpPr/>
      </xdr:nvSpPr>
      <xdr:spPr>
        <a:xfrm>
          <a:off x="13668375" y="2143125"/>
          <a:ext cx="5071785" cy="392903"/>
        </a:xfrm>
        <a:prstGeom prst="rightArrow">
          <a:avLst/>
        </a:prstGeom>
        <a:solidFill>
          <a:srgbClr val="FFFF00"/>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61</xdr:col>
      <xdr:colOff>238125</xdr:colOff>
      <xdr:row>12</xdr:row>
      <xdr:rowOff>142875</xdr:rowOff>
    </xdr:from>
    <xdr:to>
      <xdr:col>65</xdr:col>
      <xdr:colOff>492919</xdr:colOff>
      <xdr:row>18</xdr:row>
      <xdr:rowOff>85725</xdr:rowOff>
    </xdr:to>
    <xdr:sp macro="" textlink="">
      <xdr:nvSpPr>
        <xdr:cNvPr id="12" name="Rounded Rectangular Callout 10">
          <a:extLst>
            <a:ext uri="{FF2B5EF4-FFF2-40B4-BE49-F238E27FC236}">
              <a16:creationId xmlns:a16="http://schemas.microsoft.com/office/drawing/2014/main" id="{267F84C6-C3E1-4A12-8E84-C2DA55FAA171}"/>
            </a:ext>
          </a:extLst>
        </xdr:cNvPr>
        <xdr:cNvSpPr/>
      </xdr:nvSpPr>
      <xdr:spPr>
        <a:xfrm>
          <a:off x="28241625" y="2464594"/>
          <a:ext cx="2683669" cy="1085850"/>
        </a:xfrm>
        <a:prstGeom prst="wedgeRoundRectCallout">
          <a:avLst>
            <a:gd name="adj1" fmla="val -70674"/>
            <a:gd name="adj2" fmla="val -61837"/>
            <a:gd name="adj3" fmla="val 16667"/>
          </a:avLst>
        </a:prstGeom>
        <a:solidFill>
          <a:srgbClr val="FFFF00"/>
        </a:solidFill>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en-US" sz="1200"/>
            <a:t>If you</a:t>
          </a:r>
          <a:r>
            <a:rPr lang="en-US" sz="1200" baseline="0"/>
            <a:t> want to include </a:t>
          </a:r>
          <a:r>
            <a:rPr lang="cs-CZ" sz="1200" baseline="0"/>
            <a:t>players stats for your club from before Fifa,</a:t>
          </a:r>
          <a:r>
            <a:rPr lang="en-US" sz="1200" baseline="0"/>
            <a:t> </a:t>
          </a:r>
          <a:r>
            <a:rPr lang="cs-CZ" sz="1200" baseline="0"/>
            <a:t>g</a:t>
          </a:r>
          <a:r>
            <a:rPr lang="en-US" sz="1200" baseline="0"/>
            <a:t>o to Transfermarkt.com and look up your club's stats for current players. </a:t>
          </a:r>
          <a:endParaRPr lang="en-US" sz="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217714</xdr:colOff>
      <xdr:row>1</xdr:row>
      <xdr:rowOff>217714</xdr:rowOff>
    </xdr:from>
    <xdr:to>
      <xdr:col>25</xdr:col>
      <xdr:colOff>258537</xdr:colOff>
      <xdr:row>7</xdr:row>
      <xdr:rowOff>149678</xdr:rowOff>
    </xdr:to>
    <xdr:sp macro="" textlink="">
      <xdr:nvSpPr>
        <xdr:cNvPr id="2" name="32-Point Star 41">
          <a:extLst>
            <a:ext uri="{FF2B5EF4-FFF2-40B4-BE49-F238E27FC236}">
              <a16:creationId xmlns:a16="http://schemas.microsoft.com/office/drawing/2014/main" id="{4886E2F9-F340-4D92-B6E1-D19821A73654}"/>
            </a:ext>
          </a:extLst>
        </xdr:cNvPr>
        <xdr:cNvSpPr/>
      </xdr:nvSpPr>
      <xdr:spPr>
        <a:xfrm>
          <a:off x="4054928" y="503464"/>
          <a:ext cx="3578680" cy="1986643"/>
        </a:xfrm>
        <a:prstGeom prst="star32">
          <a:avLst/>
        </a:prstGeom>
        <a:solidFill>
          <a:srgbClr val="FFFF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600" b="1" baseline="0">
              <a:solidFill>
                <a:sysClr val="windowText" lastClr="000000"/>
              </a:solidFill>
              <a:effectLst/>
              <a:latin typeface="+mn-lt"/>
              <a:ea typeface="+mn-ea"/>
              <a:cs typeface="+mn-cs"/>
            </a:rPr>
            <a:t>New addition! </a:t>
          </a:r>
        </a:p>
        <a:p>
          <a:pPr algn="ctr"/>
          <a:r>
            <a:rPr lang="cs-CZ" sz="1600" b="1" baseline="0">
              <a:solidFill>
                <a:sysClr val="windowText" lastClr="000000"/>
              </a:solidFill>
              <a:effectLst/>
              <a:latin typeface="+mn-lt"/>
              <a:ea typeface="+mn-ea"/>
              <a:cs typeface="+mn-cs"/>
            </a:rPr>
            <a:t>Here you can see games you've played vs every team.</a:t>
          </a:r>
        </a:p>
      </xdr:txBody>
    </xdr:sp>
    <xdr:clientData/>
  </xdr:twoCellAnchor>
  <xdr:twoCellAnchor>
    <xdr:from>
      <xdr:col>15</xdr:col>
      <xdr:colOff>27215</xdr:colOff>
      <xdr:row>13</xdr:row>
      <xdr:rowOff>95249</xdr:rowOff>
    </xdr:from>
    <xdr:to>
      <xdr:col>32</xdr:col>
      <xdr:colOff>54430</xdr:colOff>
      <xdr:row>25</xdr:row>
      <xdr:rowOff>-1</xdr:rowOff>
    </xdr:to>
    <xdr:sp macro="" textlink="">
      <xdr:nvSpPr>
        <xdr:cNvPr id="3" name="Rounded Rectangular Callout 20">
          <a:extLst>
            <a:ext uri="{FF2B5EF4-FFF2-40B4-BE49-F238E27FC236}">
              <a16:creationId xmlns:a16="http://schemas.microsoft.com/office/drawing/2014/main" id="{82FE1533-7A06-4A08-B7F4-204DB8450AA5}"/>
            </a:ext>
          </a:extLst>
        </xdr:cNvPr>
        <xdr:cNvSpPr/>
      </xdr:nvSpPr>
      <xdr:spPr>
        <a:xfrm>
          <a:off x="4680858" y="3578678"/>
          <a:ext cx="4653643" cy="2190750"/>
        </a:xfrm>
        <a:prstGeom prst="wedgeRoundRectCallout">
          <a:avLst>
            <a:gd name="adj1" fmla="val -18927"/>
            <a:gd name="adj2" fmla="val 43246"/>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400" b="1"/>
            <a:t>Scores</a:t>
          </a:r>
          <a:r>
            <a:rPr lang="cs-CZ" sz="1400" b="1" baseline="0"/>
            <a:t> are filled in automatically, as long as team names on the following pages are written EXACTLY as they are written here (not case sensitive). If you wish to change it, you can, just remain consistant over the whole file.</a:t>
          </a:r>
        </a:p>
        <a:p>
          <a:pPr algn="ctr"/>
          <a:r>
            <a:rPr lang="cs-CZ" sz="1400" b="1" baseline="0"/>
            <a:t>You will have to color the cells yourself.</a:t>
          </a:r>
        </a:p>
        <a:p>
          <a:pPr algn="ctr"/>
          <a:r>
            <a:rPr lang="cs-CZ" sz="1400" b="1" baseline="0"/>
            <a:t>You can use comments to record line-ups or records.</a:t>
          </a:r>
        </a:p>
        <a:p>
          <a:pPr algn="ctr"/>
          <a:endParaRPr lang="cs-CZ" sz="1400" b="1"/>
        </a:p>
        <a:p>
          <a:pPr algn="ctr"/>
          <a:r>
            <a:rPr lang="cs-CZ" sz="1400" b="1"/>
            <a:t>Every English</a:t>
          </a:r>
          <a:r>
            <a:rPr lang="cs-CZ" sz="1400" b="1" baseline="0"/>
            <a:t> club is included, clubs you encounter in Europe you have to write down, but then they should fill in automatically</a:t>
          </a:r>
        </a:p>
      </xdr:txBody>
    </xdr:sp>
    <xdr:clientData/>
  </xdr:twoCellAnchor>
  <xdr:twoCellAnchor>
    <xdr:from>
      <xdr:col>14</xdr:col>
      <xdr:colOff>244928</xdr:colOff>
      <xdr:row>27</xdr:row>
      <xdr:rowOff>108858</xdr:rowOff>
    </xdr:from>
    <xdr:to>
      <xdr:col>31</xdr:col>
      <xdr:colOff>163284</xdr:colOff>
      <xdr:row>42</xdr:row>
      <xdr:rowOff>176892</xdr:rowOff>
    </xdr:to>
    <xdr:sp macro="" textlink="">
      <xdr:nvSpPr>
        <xdr:cNvPr id="4" name="Rounded Rectangular Callout 9">
          <a:extLst>
            <a:ext uri="{FF2B5EF4-FFF2-40B4-BE49-F238E27FC236}">
              <a16:creationId xmlns:a16="http://schemas.microsoft.com/office/drawing/2014/main" id="{DFEEAB0E-24AC-45F6-BDA5-22FE1C88F210}"/>
            </a:ext>
          </a:extLst>
        </xdr:cNvPr>
        <xdr:cNvSpPr/>
      </xdr:nvSpPr>
      <xdr:spPr>
        <a:xfrm>
          <a:off x="4626428" y="6259287"/>
          <a:ext cx="4544785" cy="2925534"/>
        </a:xfrm>
        <a:prstGeom prst="wedgeRoundRectCallout">
          <a:avLst>
            <a:gd name="adj1" fmla="val -47912"/>
            <a:gd name="adj2" fmla="val -12982"/>
            <a:gd name="adj3" fmla="val 16667"/>
          </a:avLst>
        </a:prstGeom>
        <a:solidFill>
          <a:srgbClr val="FFFF00"/>
        </a:solidFill>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cs-CZ" sz="1400" b="1" baseline="0"/>
            <a:t>Note that by the legend up top, some competitions are bundeled together as they are rarely gonna overlap. </a:t>
          </a:r>
        </a:p>
        <a:p>
          <a:pPr algn="ctr"/>
          <a:r>
            <a:rPr lang="cs-CZ" sz="1400" b="1" baseline="0"/>
            <a:t>If they do, (like Preseason and Champ league in PL seasons) other cells should have free space, so you can fill in what is missing.</a:t>
          </a:r>
        </a:p>
        <a:p>
          <a:pPr algn="ctr"/>
          <a:endParaRPr lang="cs-CZ" sz="1400" b="1" baseline="0"/>
        </a:p>
        <a:p>
          <a:pPr algn="ctr"/>
          <a:r>
            <a:rPr lang="cs-CZ" sz="1400" b="1" baseline="0"/>
            <a:t>Only case you'd miss tiles is if you get mega unlucky:</a:t>
          </a:r>
        </a:p>
        <a:p>
          <a:pPr algn="ctr"/>
          <a:r>
            <a:rPr lang="cs-CZ" sz="1400" b="1" baseline="0"/>
            <a:t>Team is english and:</a:t>
          </a:r>
        </a:p>
        <a:p>
          <a:pPr algn="ctr"/>
          <a:r>
            <a:rPr lang="cs-CZ" sz="1400" b="1" baseline="0"/>
            <a:t>In lower leagues - meet them in League, 3 out of Throphy+EFL Cup+FA Cup+Pre season, and Play offs</a:t>
          </a:r>
        </a:p>
        <a:p>
          <a:pPr algn="ctr"/>
          <a:r>
            <a:rPr lang="cs-CZ" sz="1400" b="1" baseline="0"/>
            <a:t>In PL - League, 2 out of EFLC+FAC+SuperC+C.Shield+ Preseason, Champions league (not final)</a:t>
          </a:r>
          <a:endParaRPr lang="en-US" sz="14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156883</xdr:colOff>
      <xdr:row>1</xdr:row>
      <xdr:rowOff>22412</xdr:rowOff>
    </xdr:from>
    <xdr:to>
      <xdr:col>5</xdr:col>
      <xdr:colOff>337858</xdr:colOff>
      <xdr:row>1</xdr:row>
      <xdr:rowOff>193862</xdr:rowOff>
    </xdr:to>
    <xdr:pic>
      <xdr:nvPicPr>
        <xdr:cNvPr id="2" name="Picture 4">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595283" y="212912"/>
          <a:ext cx="180975" cy="171450"/>
        </a:xfrm>
        <a:prstGeom prst="rect">
          <a:avLst/>
        </a:prstGeom>
        <a:noFill/>
      </xdr:spPr>
    </xdr:pic>
    <xdr:clientData/>
  </xdr:twoCellAnchor>
  <xdr:twoCellAnchor editAs="oneCell">
    <xdr:from>
      <xdr:col>2</xdr:col>
      <xdr:colOff>134472</xdr:colOff>
      <xdr:row>1</xdr:row>
      <xdr:rowOff>11205</xdr:rowOff>
    </xdr:from>
    <xdr:to>
      <xdr:col>2</xdr:col>
      <xdr:colOff>315447</xdr:colOff>
      <xdr:row>1</xdr:row>
      <xdr:rowOff>200024</xdr:rowOff>
    </xdr:to>
    <xdr:pic>
      <xdr:nvPicPr>
        <xdr:cNvPr id="3" name="Picture 6">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44072" y="201705"/>
          <a:ext cx="180975" cy="188819"/>
        </a:xfrm>
        <a:prstGeom prst="rect">
          <a:avLst/>
        </a:prstGeom>
        <a:noFill/>
      </xdr:spPr>
    </xdr:pic>
    <xdr:clientData/>
  </xdr:twoCellAnchor>
  <xdr:twoCellAnchor editAs="oneCell">
    <xdr:from>
      <xdr:col>6</xdr:col>
      <xdr:colOff>145677</xdr:colOff>
      <xdr:row>1</xdr:row>
      <xdr:rowOff>22412</xdr:rowOff>
    </xdr:from>
    <xdr:to>
      <xdr:col>6</xdr:col>
      <xdr:colOff>317127</xdr:colOff>
      <xdr:row>1</xdr:row>
      <xdr:rowOff>193862</xdr:rowOff>
    </xdr:to>
    <xdr:pic>
      <xdr:nvPicPr>
        <xdr:cNvPr id="4" name="Picture 8">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3193677" y="212912"/>
          <a:ext cx="171450" cy="171450"/>
        </a:xfrm>
        <a:prstGeom prst="rect">
          <a:avLst/>
        </a:prstGeom>
        <a:noFill/>
      </xdr:spPr>
    </xdr:pic>
    <xdr:clientData/>
  </xdr:twoCellAnchor>
  <xdr:twoCellAnchor editAs="oneCell">
    <xdr:from>
      <xdr:col>17</xdr:col>
      <xdr:colOff>179294</xdr:colOff>
      <xdr:row>1</xdr:row>
      <xdr:rowOff>33618</xdr:rowOff>
    </xdr:from>
    <xdr:to>
      <xdr:col>17</xdr:col>
      <xdr:colOff>322169</xdr:colOff>
      <xdr:row>1</xdr:row>
      <xdr:rowOff>186018</xdr:rowOff>
    </xdr:to>
    <xdr:pic>
      <xdr:nvPicPr>
        <xdr:cNvPr id="5" name="Picture 10">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5020235" y="224118"/>
          <a:ext cx="142875" cy="152400"/>
        </a:xfrm>
        <a:prstGeom prst="rect">
          <a:avLst/>
        </a:prstGeom>
        <a:noFill/>
      </xdr:spPr>
    </xdr:pic>
    <xdr:clientData/>
  </xdr:twoCellAnchor>
  <xdr:twoCellAnchor editAs="oneCell">
    <xdr:from>
      <xdr:col>18</xdr:col>
      <xdr:colOff>179295</xdr:colOff>
      <xdr:row>1</xdr:row>
      <xdr:rowOff>33618</xdr:rowOff>
    </xdr:from>
    <xdr:to>
      <xdr:col>18</xdr:col>
      <xdr:colOff>312645</xdr:colOff>
      <xdr:row>1</xdr:row>
      <xdr:rowOff>193862</xdr:rowOff>
    </xdr:to>
    <xdr:pic>
      <xdr:nvPicPr>
        <xdr:cNvPr id="6" name="Picture 12">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5490883" y="224118"/>
          <a:ext cx="133350" cy="160244"/>
        </a:xfrm>
        <a:prstGeom prst="rect">
          <a:avLst/>
        </a:prstGeom>
        <a:noFill/>
      </xdr:spPr>
    </xdr:pic>
    <xdr:clientData/>
  </xdr:twoCellAnchor>
  <xdr:twoCellAnchor>
    <xdr:from>
      <xdr:col>4</xdr:col>
      <xdr:colOff>145676</xdr:colOff>
      <xdr:row>1</xdr:row>
      <xdr:rowOff>22412</xdr:rowOff>
    </xdr:from>
    <xdr:to>
      <xdr:col>4</xdr:col>
      <xdr:colOff>313764</xdr:colOff>
      <xdr:row>1</xdr:row>
      <xdr:rowOff>179294</xdr:rowOff>
    </xdr:to>
    <xdr:sp macro="" textlink="">
      <xdr:nvSpPr>
        <xdr:cNvPr id="7" name="5-Point Star 6">
          <a:extLst>
            <a:ext uri="{FF2B5EF4-FFF2-40B4-BE49-F238E27FC236}">
              <a16:creationId xmlns:a16="http://schemas.microsoft.com/office/drawing/2014/main" id="{00000000-0008-0000-0400-000007000000}"/>
            </a:ext>
          </a:extLst>
        </xdr:cNvPr>
        <xdr:cNvSpPr/>
      </xdr:nvSpPr>
      <xdr:spPr>
        <a:xfrm>
          <a:off x="19744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3</xdr:col>
      <xdr:colOff>118784</xdr:colOff>
      <xdr:row>1</xdr:row>
      <xdr:rowOff>6723</xdr:rowOff>
    </xdr:from>
    <xdr:to>
      <xdr:col>3</xdr:col>
      <xdr:colOff>299759</xdr:colOff>
      <xdr:row>1</xdr:row>
      <xdr:rowOff>195542</xdr:rowOff>
    </xdr:to>
    <xdr:pic>
      <xdr:nvPicPr>
        <xdr:cNvPr id="8" name="Picture 6">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337984" y="197223"/>
          <a:ext cx="180975" cy="188819"/>
        </a:xfrm>
        <a:prstGeom prst="rect">
          <a:avLst/>
        </a:prstGeom>
        <a:noFill/>
        <a:ln>
          <a:solidFill>
            <a:srgbClr val="00B050"/>
          </a:solidFill>
        </a:ln>
      </xdr:spPr>
    </xdr:pic>
    <xdr:clientData/>
  </xdr:twoCellAnchor>
  <xdr:twoCellAnchor editAs="oneCell">
    <xdr:from>
      <xdr:col>24</xdr:col>
      <xdr:colOff>156883</xdr:colOff>
      <xdr:row>1</xdr:row>
      <xdr:rowOff>22412</xdr:rowOff>
    </xdr:from>
    <xdr:to>
      <xdr:col>24</xdr:col>
      <xdr:colOff>337858</xdr:colOff>
      <xdr:row>1</xdr:row>
      <xdr:rowOff>193862</xdr:rowOff>
    </xdr:to>
    <xdr:pic>
      <xdr:nvPicPr>
        <xdr:cNvPr id="9" name="Picture 4">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0015258" y="212912"/>
          <a:ext cx="180975" cy="171450"/>
        </a:xfrm>
        <a:prstGeom prst="rect">
          <a:avLst/>
        </a:prstGeom>
        <a:noFill/>
      </xdr:spPr>
    </xdr:pic>
    <xdr:clientData/>
  </xdr:twoCellAnchor>
  <xdr:twoCellAnchor editAs="oneCell">
    <xdr:from>
      <xdr:col>21</xdr:col>
      <xdr:colOff>134472</xdr:colOff>
      <xdr:row>1</xdr:row>
      <xdr:rowOff>11205</xdr:rowOff>
    </xdr:from>
    <xdr:to>
      <xdr:col>21</xdr:col>
      <xdr:colOff>315447</xdr:colOff>
      <xdr:row>1</xdr:row>
      <xdr:rowOff>200024</xdr:rowOff>
    </xdr:to>
    <xdr:pic>
      <xdr:nvPicPr>
        <xdr:cNvPr id="10" name="Picture 6">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164047" y="201705"/>
          <a:ext cx="180975" cy="188819"/>
        </a:xfrm>
        <a:prstGeom prst="rect">
          <a:avLst/>
        </a:prstGeom>
        <a:noFill/>
      </xdr:spPr>
    </xdr:pic>
    <xdr:clientData/>
  </xdr:twoCellAnchor>
  <xdr:twoCellAnchor editAs="oneCell">
    <xdr:from>
      <xdr:col>25</xdr:col>
      <xdr:colOff>145677</xdr:colOff>
      <xdr:row>1</xdr:row>
      <xdr:rowOff>22412</xdr:rowOff>
    </xdr:from>
    <xdr:to>
      <xdr:col>25</xdr:col>
      <xdr:colOff>317127</xdr:colOff>
      <xdr:row>1</xdr:row>
      <xdr:rowOff>193862</xdr:rowOff>
    </xdr:to>
    <xdr:pic>
      <xdr:nvPicPr>
        <xdr:cNvPr id="11" name="Picture 8">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0613652" y="212912"/>
          <a:ext cx="171450" cy="171450"/>
        </a:xfrm>
        <a:prstGeom prst="rect">
          <a:avLst/>
        </a:prstGeom>
        <a:noFill/>
      </xdr:spPr>
    </xdr:pic>
    <xdr:clientData/>
  </xdr:twoCellAnchor>
  <xdr:twoCellAnchor editAs="oneCell">
    <xdr:from>
      <xdr:col>36</xdr:col>
      <xdr:colOff>168088</xdr:colOff>
      <xdr:row>1</xdr:row>
      <xdr:rowOff>33618</xdr:rowOff>
    </xdr:from>
    <xdr:to>
      <xdr:col>36</xdr:col>
      <xdr:colOff>310963</xdr:colOff>
      <xdr:row>1</xdr:row>
      <xdr:rowOff>186018</xdr:rowOff>
    </xdr:to>
    <xdr:pic>
      <xdr:nvPicPr>
        <xdr:cNvPr id="12" name="Picture 10">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3684063" y="224118"/>
          <a:ext cx="142875" cy="152400"/>
        </a:xfrm>
        <a:prstGeom prst="rect">
          <a:avLst/>
        </a:prstGeom>
        <a:noFill/>
      </xdr:spPr>
    </xdr:pic>
    <xdr:clientData/>
  </xdr:twoCellAnchor>
  <xdr:twoCellAnchor editAs="oneCell">
    <xdr:from>
      <xdr:col>37</xdr:col>
      <xdr:colOff>156883</xdr:colOff>
      <xdr:row>1</xdr:row>
      <xdr:rowOff>33618</xdr:rowOff>
    </xdr:from>
    <xdr:to>
      <xdr:col>37</xdr:col>
      <xdr:colOff>290233</xdr:colOff>
      <xdr:row>1</xdr:row>
      <xdr:rowOff>193862</xdr:rowOff>
    </xdr:to>
    <xdr:pic>
      <xdr:nvPicPr>
        <xdr:cNvPr id="13" name="Picture 12">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4282458" y="224118"/>
          <a:ext cx="133350" cy="160244"/>
        </a:xfrm>
        <a:prstGeom prst="rect">
          <a:avLst/>
        </a:prstGeom>
        <a:noFill/>
      </xdr:spPr>
    </xdr:pic>
    <xdr:clientData/>
  </xdr:twoCellAnchor>
  <xdr:twoCellAnchor>
    <xdr:from>
      <xdr:col>23</xdr:col>
      <xdr:colOff>145676</xdr:colOff>
      <xdr:row>1</xdr:row>
      <xdr:rowOff>22412</xdr:rowOff>
    </xdr:from>
    <xdr:to>
      <xdr:col>23</xdr:col>
      <xdr:colOff>313764</xdr:colOff>
      <xdr:row>1</xdr:row>
      <xdr:rowOff>179294</xdr:rowOff>
    </xdr:to>
    <xdr:sp macro="" textlink="">
      <xdr:nvSpPr>
        <xdr:cNvPr id="14" name="5-Point Star 13">
          <a:extLst>
            <a:ext uri="{FF2B5EF4-FFF2-40B4-BE49-F238E27FC236}">
              <a16:creationId xmlns:a16="http://schemas.microsoft.com/office/drawing/2014/main" id="{00000000-0008-0000-0400-00000E000000}"/>
            </a:ext>
          </a:extLst>
        </xdr:cNvPr>
        <xdr:cNvSpPr/>
      </xdr:nvSpPr>
      <xdr:spPr>
        <a:xfrm>
          <a:off x="939445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22</xdr:col>
      <xdr:colOff>118784</xdr:colOff>
      <xdr:row>1</xdr:row>
      <xdr:rowOff>6723</xdr:rowOff>
    </xdr:from>
    <xdr:to>
      <xdr:col>22</xdr:col>
      <xdr:colOff>299759</xdr:colOff>
      <xdr:row>1</xdr:row>
      <xdr:rowOff>195542</xdr:rowOff>
    </xdr:to>
    <xdr:pic>
      <xdr:nvPicPr>
        <xdr:cNvPr id="15" name="Picture 6">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757959" y="197223"/>
          <a:ext cx="180975" cy="188819"/>
        </a:xfrm>
        <a:prstGeom prst="rect">
          <a:avLst/>
        </a:prstGeom>
        <a:noFill/>
        <a:ln>
          <a:solidFill>
            <a:srgbClr val="00B050"/>
          </a:solidFill>
        </a:ln>
      </xdr:spPr>
    </xdr:pic>
    <xdr:clientData/>
  </xdr:twoCellAnchor>
  <xdr:twoCellAnchor editAs="oneCell">
    <xdr:from>
      <xdr:col>43</xdr:col>
      <xdr:colOff>156883</xdr:colOff>
      <xdr:row>1</xdr:row>
      <xdr:rowOff>22412</xdr:rowOff>
    </xdr:from>
    <xdr:to>
      <xdr:col>43</xdr:col>
      <xdr:colOff>337858</xdr:colOff>
      <xdr:row>1</xdr:row>
      <xdr:rowOff>193862</xdr:rowOff>
    </xdr:to>
    <xdr:pic>
      <xdr:nvPicPr>
        <xdr:cNvPr id="16" name="Picture 4">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7435233" y="212912"/>
          <a:ext cx="180975" cy="171450"/>
        </a:xfrm>
        <a:prstGeom prst="rect">
          <a:avLst/>
        </a:prstGeom>
        <a:noFill/>
      </xdr:spPr>
    </xdr:pic>
    <xdr:clientData/>
  </xdr:twoCellAnchor>
  <xdr:twoCellAnchor editAs="oneCell">
    <xdr:from>
      <xdr:col>40</xdr:col>
      <xdr:colOff>134472</xdr:colOff>
      <xdr:row>1</xdr:row>
      <xdr:rowOff>11205</xdr:rowOff>
    </xdr:from>
    <xdr:to>
      <xdr:col>40</xdr:col>
      <xdr:colOff>315447</xdr:colOff>
      <xdr:row>1</xdr:row>
      <xdr:rowOff>200024</xdr:rowOff>
    </xdr:to>
    <xdr:pic>
      <xdr:nvPicPr>
        <xdr:cNvPr id="17" name="Picture 6">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5584022" y="201705"/>
          <a:ext cx="180975" cy="188819"/>
        </a:xfrm>
        <a:prstGeom prst="rect">
          <a:avLst/>
        </a:prstGeom>
        <a:noFill/>
      </xdr:spPr>
    </xdr:pic>
    <xdr:clientData/>
  </xdr:twoCellAnchor>
  <xdr:twoCellAnchor editAs="oneCell">
    <xdr:from>
      <xdr:col>44</xdr:col>
      <xdr:colOff>145677</xdr:colOff>
      <xdr:row>1</xdr:row>
      <xdr:rowOff>22412</xdr:rowOff>
    </xdr:from>
    <xdr:to>
      <xdr:col>44</xdr:col>
      <xdr:colOff>317127</xdr:colOff>
      <xdr:row>1</xdr:row>
      <xdr:rowOff>193862</xdr:rowOff>
    </xdr:to>
    <xdr:pic>
      <xdr:nvPicPr>
        <xdr:cNvPr id="18" name="Picture 8">
          <a:extLst>
            <a:ext uri="{FF2B5EF4-FFF2-40B4-BE49-F238E27FC236}">
              <a16:creationId xmlns:a16="http://schemas.microsoft.com/office/drawing/2014/main" id="{00000000-0008-0000-0400-000012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8033627" y="212912"/>
          <a:ext cx="171450" cy="171450"/>
        </a:xfrm>
        <a:prstGeom prst="rect">
          <a:avLst/>
        </a:prstGeom>
        <a:noFill/>
      </xdr:spPr>
    </xdr:pic>
    <xdr:clientData/>
  </xdr:twoCellAnchor>
  <xdr:twoCellAnchor editAs="oneCell">
    <xdr:from>
      <xdr:col>55</xdr:col>
      <xdr:colOff>168088</xdr:colOff>
      <xdr:row>1</xdr:row>
      <xdr:rowOff>33618</xdr:rowOff>
    </xdr:from>
    <xdr:to>
      <xdr:col>55</xdr:col>
      <xdr:colOff>310963</xdr:colOff>
      <xdr:row>1</xdr:row>
      <xdr:rowOff>186018</xdr:rowOff>
    </xdr:to>
    <xdr:pic>
      <xdr:nvPicPr>
        <xdr:cNvPr id="19" name="Picture 10">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21104038" y="224118"/>
          <a:ext cx="142875" cy="152400"/>
        </a:xfrm>
        <a:prstGeom prst="rect">
          <a:avLst/>
        </a:prstGeom>
        <a:noFill/>
      </xdr:spPr>
    </xdr:pic>
    <xdr:clientData/>
  </xdr:twoCellAnchor>
  <xdr:twoCellAnchor editAs="oneCell">
    <xdr:from>
      <xdr:col>56</xdr:col>
      <xdr:colOff>156883</xdr:colOff>
      <xdr:row>1</xdr:row>
      <xdr:rowOff>33618</xdr:rowOff>
    </xdr:from>
    <xdr:to>
      <xdr:col>56</xdr:col>
      <xdr:colOff>290233</xdr:colOff>
      <xdr:row>1</xdr:row>
      <xdr:rowOff>193862</xdr:rowOff>
    </xdr:to>
    <xdr:pic>
      <xdr:nvPicPr>
        <xdr:cNvPr id="20" name="Picture 12">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1702433" y="224118"/>
          <a:ext cx="133350" cy="160244"/>
        </a:xfrm>
        <a:prstGeom prst="rect">
          <a:avLst/>
        </a:prstGeom>
        <a:noFill/>
      </xdr:spPr>
    </xdr:pic>
    <xdr:clientData/>
  </xdr:twoCellAnchor>
  <xdr:twoCellAnchor>
    <xdr:from>
      <xdr:col>42</xdr:col>
      <xdr:colOff>145676</xdr:colOff>
      <xdr:row>1</xdr:row>
      <xdr:rowOff>22412</xdr:rowOff>
    </xdr:from>
    <xdr:to>
      <xdr:col>42</xdr:col>
      <xdr:colOff>313764</xdr:colOff>
      <xdr:row>1</xdr:row>
      <xdr:rowOff>179294</xdr:rowOff>
    </xdr:to>
    <xdr:sp macro="" textlink="">
      <xdr:nvSpPr>
        <xdr:cNvPr id="21" name="5-Point Star 20">
          <a:extLst>
            <a:ext uri="{FF2B5EF4-FFF2-40B4-BE49-F238E27FC236}">
              <a16:creationId xmlns:a16="http://schemas.microsoft.com/office/drawing/2014/main" id="{00000000-0008-0000-0400-000015000000}"/>
            </a:ext>
          </a:extLst>
        </xdr:cNvPr>
        <xdr:cNvSpPr/>
      </xdr:nvSpPr>
      <xdr:spPr>
        <a:xfrm>
          <a:off x="1681442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41</xdr:col>
      <xdr:colOff>118784</xdr:colOff>
      <xdr:row>1</xdr:row>
      <xdr:rowOff>6723</xdr:rowOff>
    </xdr:from>
    <xdr:to>
      <xdr:col>41</xdr:col>
      <xdr:colOff>299759</xdr:colOff>
      <xdr:row>1</xdr:row>
      <xdr:rowOff>195542</xdr:rowOff>
    </xdr:to>
    <xdr:pic>
      <xdr:nvPicPr>
        <xdr:cNvPr id="22" name="Picture 6">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6177934" y="197223"/>
          <a:ext cx="180975" cy="188819"/>
        </a:xfrm>
        <a:prstGeom prst="rect">
          <a:avLst/>
        </a:prstGeom>
        <a:noFill/>
        <a:ln>
          <a:solidFill>
            <a:srgbClr val="00B050"/>
          </a:solidFill>
        </a:ln>
      </xdr:spPr>
    </xdr:pic>
    <xdr:clientData/>
  </xdr:twoCellAnchor>
  <xdr:twoCellAnchor editAs="oneCell">
    <xdr:from>
      <xdr:col>62</xdr:col>
      <xdr:colOff>156883</xdr:colOff>
      <xdr:row>1</xdr:row>
      <xdr:rowOff>22412</xdr:rowOff>
    </xdr:from>
    <xdr:to>
      <xdr:col>62</xdr:col>
      <xdr:colOff>337858</xdr:colOff>
      <xdr:row>1</xdr:row>
      <xdr:rowOff>193862</xdr:rowOff>
    </xdr:to>
    <xdr:pic>
      <xdr:nvPicPr>
        <xdr:cNvPr id="23" name="Picture 4">
          <a:extLst>
            <a:ext uri="{FF2B5EF4-FFF2-40B4-BE49-F238E27FC236}">
              <a16:creationId xmlns:a16="http://schemas.microsoft.com/office/drawing/2014/main" id="{00000000-0008-0000-0400-00001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4855208" y="212912"/>
          <a:ext cx="180975" cy="171450"/>
        </a:xfrm>
        <a:prstGeom prst="rect">
          <a:avLst/>
        </a:prstGeom>
        <a:noFill/>
      </xdr:spPr>
    </xdr:pic>
    <xdr:clientData/>
  </xdr:twoCellAnchor>
  <xdr:twoCellAnchor editAs="oneCell">
    <xdr:from>
      <xdr:col>59</xdr:col>
      <xdr:colOff>134472</xdr:colOff>
      <xdr:row>1</xdr:row>
      <xdr:rowOff>11205</xdr:rowOff>
    </xdr:from>
    <xdr:to>
      <xdr:col>59</xdr:col>
      <xdr:colOff>315447</xdr:colOff>
      <xdr:row>1</xdr:row>
      <xdr:rowOff>200024</xdr:rowOff>
    </xdr:to>
    <xdr:pic>
      <xdr:nvPicPr>
        <xdr:cNvPr id="24" name="Picture 6">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23003997" y="201705"/>
          <a:ext cx="180975" cy="188819"/>
        </a:xfrm>
        <a:prstGeom prst="rect">
          <a:avLst/>
        </a:prstGeom>
        <a:noFill/>
      </xdr:spPr>
    </xdr:pic>
    <xdr:clientData/>
  </xdr:twoCellAnchor>
  <xdr:twoCellAnchor editAs="oneCell">
    <xdr:from>
      <xdr:col>63</xdr:col>
      <xdr:colOff>145677</xdr:colOff>
      <xdr:row>1</xdr:row>
      <xdr:rowOff>22412</xdr:rowOff>
    </xdr:from>
    <xdr:to>
      <xdr:col>63</xdr:col>
      <xdr:colOff>317127</xdr:colOff>
      <xdr:row>1</xdr:row>
      <xdr:rowOff>193862</xdr:rowOff>
    </xdr:to>
    <xdr:pic>
      <xdr:nvPicPr>
        <xdr:cNvPr id="25" name="Picture 8">
          <a:extLst>
            <a:ext uri="{FF2B5EF4-FFF2-40B4-BE49-F238E27FC236}">
              <a16:creationId xmlns:a16="http://schemas.microsoft.com/office/drawing/2014/main" id="{00000000-0008-0000-0400-000019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5453602" y="212912"/>
          <a:ext cx="171450" cy="171450"/>
        </a:xfrm>
        <a:prstGeom prst="rect">
          <a:avLst/>
        </a:prstGeom>
        <a:noFill/>
      </xdr:spPr>
    </xdr:pic>
    <xdr:clientData/>
  </xdr:twoCellAnchor>
  <xdr:twoCellAnchor editAs="oneCell">
    <xdr:from>
      <xdr:col>74</xdr:col>
      <xdr:colOff>168088</xdr:colOff>
      <xdr:row>1</xdr:row>
      <xdr:rowOff>33618</xdr:rowOff>
    </xdr:from>
    <xdr:to>
      <xdr:col>74</xdr:col>
      <xdr:colOff>310963</xdr:colOff>
      <xdr:row>1</xdr:row>
      <xdr:rowOff>186018</xdr:rowOff>
    </xdr:to>
    <xdr:pic>
      <xdr:nvPicPr>
        <xdr:cNvPr id="26" name="Picture 10">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28524013" y="224118"/>
          <a:ext cx="142875" cy="152400"/>
        </a:xfrm>
        <a:prstGeom prst="rect">
          <a:avLst/>
        </a:prstGeom>
        <a:noFill/>
      </xdr:spPr>
    </xdr:pic>
    <xdr:clientData/>
  </xdr:twoCellAnchor>
  <xdr:twoCellAnchor editAs="oneCell">
    <xdr:from>
      <xdr:col>75</xdr:col>
      <xdr:colOff>156883</xdr:colOff>
      <xdr:row>1</xdr:row>
      <xdr:rowOff>33618</xdr:rowOff>
    </xdr:from>
    <xdr:to>
      <xdr:col>75</xdr:col>
      <xdr:colOff>290233</xdr:colOff>
      <xdr:row>1</xdr:row>
      <xdr:rowOff>193862</xdr:rowOff>
    </xdr:to>
    <xdr:pic>
      <xdr:nvPicPr>
        <xdr:cNvPr id="27" name="Picture 12">
          <a:extLst>
            <a:ext uri="{FF2B5EF4-FFF2-40B4-BE49-F238E27FC236}">
              <a16:creationId xmlns:a16="http://schemas.microsoft.com/office/drawing/2014/main" id="{00000000-0008-0000-0400-00001B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9122408" y="224118"/>
          <a:ext cx="133350" cy="160244"/>
        </a:xfrm>
        <a:prstGeom prst="rect">
          <a:avLst/>
        </a:prstGeom>
        <a:noFill/>
      </xdr:spPr>
    </xdr:pic>
    <xdr:clientData/>
  </xdr:twoCellAnchor>
  <xdr:twoCellAnchor>
    <xdr:from>
      <xdr:col>61</xdr:col>
      <xdr:colOff>145676</xdr:colOff>
      <xdr:row>1</xdr:row>
      <xdr:rowOff>22412</xdr:rowOff>
    </xdr:from>
    <xdr:to>
      <xdr:col>61</xdr:col>
      <xdr:colOff>313764</xdr:colOff>
      <xdr:row>1</xdr:row>
      <xdr:rowOff>179294</xdr:rowOff>
    </xdr:to>
    <xdr:sp macro="" textlink="">
      <xdr:nvSpPr>
        <xdr:cNvPr id="28" name="5-Point Star 27">
          <a:extLst>
            <a:ext uri="{FF2B5EF4-FFF2-40B4-BE49-F238E27FC236}">
              <a16:creationId xmlns:a16="http://schemas.microsoft.com/office/drawing/2014/main" id="{00000000-0008-0000-0400-00001C000000}"/>
            </a:ext>
          </a:extLst>
        </xdr:cNvPr>
        <xdr:cNvSpPr/>
      </xdr:nvSpPr>
      <xdr:spPr>
        <a:xfrm>
          <a:off x="2423440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60</xdr:col>
      <xdr:colOff>118784</xdr:colOff>
      <xdr:row>1</xdr:row>
      <xdr:rowOff>6723</xdr:rowOff>
    </xdr:from>
    <xdr:to>
      <xdr:col>60</xdr:col>
      <xdr:colOff>299759</xdr:colOff>
      <xdr:row>1</xdr:row>
      <xdr:rowOff>195542</xdr:rowOff>
    </xdr:to>
    <xdr:pic>
      <xdr:nvPicPr>
        <xdr:cNvPr id="29" name="Picture 6">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23597909" y="197223"/>
          <a:ext cx="180975" cy="188819"/>
        </a:xfrm>
        <a:prstGeom prst="rect">
          <a:avLst/>
        </a:prstGeom>
        <a:noFill/>
        <a:ln>
          <a:solidFill>
            <a:srgbClr val="00B050"/>
          </a:solidFill>
        </a:ln>
      </xdr:spPr>
    </xdr:pic>
    <xdr:clientData/>
  </xdr:twoCellAnchor>
  <xdr:twoCellAnchor editAs="oneCell">
    <xdr:from>
      <xdr:col>81</xdr:col>
      <xdr:colOff>156883</xdr:colOff>
      <xdr:row>1</xdr:row>
      <xdr:rowOff>22412</xdr:rowOff>
    </xdr:from>
    <xdr:to>
      <xdr:col>81</xdr:col>
      <xdr:colOff>337858</xdr:colOff>
      <xdr:row>1</xdr:row>
      <xdr:rowOff>193862</xdr:rowOff>
    </xdr:to>
    <xdr:pic>
      <xdr:nvPicPr>
        <xdr:cNvPr id="30" name="Picture 4">
          <a:extLst>
            <a:ext uri="{FF2B5EF4-FFF2-40B4-BE49-F238E27FC236}">
              <a16:creationId xmlns:a16="http://schemas.microsoft.com/office/drawing/2014/main" id="{00000000-0008-0000-0400-00001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2275183" y="212912"/>
          <a:ext cx="180975" cy="171450"/>
        </a:xfrm>
        <a:prstGeom prst="rect">
          <a:avLst/>
        </a:prstGeom>
        <a:noFill/>
      </xdr:spPr>
    </xdr:pic>
    <xdr:clientData/>
  </xdr:twoCellAnchor>
  <xdr:twoCellAnchor editAs="oneCell">
    <xdr:from>
      <xdr:col>78</xdr:col>
      <xdr:colOff>134472</xdr:colOff>
      <xdr:row>1</xdr:row>
      <xdr:rowOff>11205</xdr:rowOff>
    </xdr:from>
    <xdr:to>
      <xdr:col>78</xdr:col>
      <xdr:colOff>315447</xdr:colOff>
      <xdr:row>1</xdr:row>
      <xdr:rowOff>200024</xdr:rowOff>
    </xdr:to>
    <xdr:pic>
      <xdr:nvPicPr>
        <xdr:cNvPr id="31" name="Picture 6">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30423972" y="201705"/>
          <a:ext cx="180975" cy="188819"/>
        </a:xfrm>
        <a:prstGeom prst="rect">
          <a:avLst/>
        </a:prstGeom>
        <a:noFill/>
      </xdr:spPr>
    </xdr:pic>
    <xdr:clientData/>
  </xdr:twoCellAnchor>
  <xdr:twoCellAnchor editAs="oneCell">
    <xdr:from>
      <xdr:col>82</xdr:col>
      <xdr:colOff>145677</xdr:colOff>
      <xdr:row>1</xdr:row>
      <xdr:rowOff>22412</xdr:rowOff>
    </xdr:from>
    <xdr:to>
      <xdr:col>82</xdr:col>
      <xdr:colOff>317127</xdr:colOff>
      <xdr:row>1</xdr:row>
      <xdr:rowOff>193862</xdr:rowOff>
    </xdr:to>
    <xdr:pic>
      <xdr:nvPicPr>
        <xdr:cNvPr id="32" name="Picture 8">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32873577" y="212912"/>
          <a:ext cx="171450" cy="171450"/>
        </a:xfrm>
        <a:prstGeom prst="rect">
          <a:avLst/>
        </a:prstGeom>
        <a:noFill/>
      </xdr:spPr>
    </xdr:pic>
    <xdr:clientData/>
  </xdr:twoCellAnchor>
  <xdr:twoCellAnchor editAs="oneCell">
    <xdr:from>
      <xdr:col>93</xdr:col>
      <xdr:colOff>168088</xdr:colOff>
      <xdr:row>1</xdr:row>
      <xdr:rowOff>33618</xdr:rowOff>
    </xdr:from>
    <xdr:to>
      <xdr:col>93</xdr:col>
      <xdr:colOff>310963</xdr:colOff>
      <xdr:row>1</xdr:row>
      <xdr:rowOff>186018</xdr:rowOff>
    </xdr:to>
    <xdr:pic>
      <xdr:nvPicPr>
        <xdr:cNvPr id="33" name="Picture 10">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5943988" y="224118"/>
          <a:ext cx="142875" cy="152400"/>
        </a:xfrm>
        <a:prstGeom prst="rect">
          <a:avLst/>
        </a:prstGeom>
        <a:noFill/>
      </xdr:spPr>
    </xdr:pic>
    <xdr:clientData/>
  </xdr:twoCellAnchor>
  <xdr:twoCellAnchor editAs="oneCell">
    <xdr:from>
      <xdr:col>94</xdr:col>
      <xdr:colOff>156883</xdr:colOff>
      <xdr:row>1</xdr:row>
      <xdr:rowOff>33618</xdr:rowOff>
    </xdr:from>
    <xdr:to>
      <xdr:col>94</xdr:col>
      <xdr:colOff>290233</xdr:colOff>
      <xdr:row>1</xdr:row>
      <xdr:rowOff>193862</xdr:rowOff>
    </xdr:to>
    <xdr:pic>
      <xdr:nvPicPr>
        <xdr:cNvPr id="34" name="Picture 12">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36542383" y="224118"/>
          <a:ext cx="133350" cy="160244"/>
        </a:xfrm>
        <a:prstGeom prst="rect">
          <a:avLst/>
        </a:prstGeom>
        <a:noFill/>
      </xdr:spPr>
    </xdr:pic>
    <xdr:clientData/>
  </xdr:twoCellAnchor>
  <xdr:twoCellAnchor>
    <xdr:from>
      <xdr:col>80</xdr:col>
      <xdr:colOff>145676</xdr:colOff>
      <xdr:row>1</xdr:row>
      <xdr:rowOff>22412</xdr:rowOff>
    </xdr:from>
    <xdr:to>
      <xdr:col>80</xdr:col>
      <xdr:colOff>313764</xdr:colOff>
      <xdr:row>1</xdr:row>
      <xdr:rowOff>179294</xdr:rowOff>
    </xdr:to>
    <xdr:sp macro="" textlink="">
      <xdr:nvSpPr>
        <xdr:cNvPr id="35" name="5-Point Star 34">
          <a:extLst>
            <a:ext uri="{FF2B5EF4-FFF2-40B4-BE49-F238E27FC236}">
              <a16:creationId xmlns:a16="http://schemas.microsoft.com/office/drawing/2014/main" id="{00000000-0008-0000-0400-000023000000}"/>
            </a:ext>
          </a:extLst>
        </xdr:cNvPr>
        <xdr:cNvSpPr/>
      </xdr:nvSpPr>
      <xdr:spPr>
        <a:xfrm>
          <a:off x="316543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79</xdr:col>
      <xdr:colOff>118784</xdr:colOff>
      <xdr:row>1</xdr:row>
      <xdr:rowOff>6723</xdr:rowOff>
    </xdr:from>
    <xdr:to>
      <xdr:col>79</xdr:col>
      <xdr:colOff>299759</xdr:colOff>
      <xdr:row>1</xdr:row>
      <xdr:rowOff>195542</xdr:rowOff>
    </xdr:to>
    <xdr:pic>
      <xdr:nvPicPr>
        <xdr:cNvPr id="36" name="Picture 6">
          <a:extLst>
            <a:ext uri="{FF2B5EF4-FFF2-40B4-BE49-F238E27FC236}">
              <a16:creationId xmlns:a16="http://schemas.microsoft.com/office/drawing/2014/main" id="{00000000-0008-0000-0400-000024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31017884" y="197223"/>
          <a:ext cx="180975" cy="188819"/>
        </a:xfrm>
        <a:prstGeom prst="rect">
          <a:avLst/>
        </a:prstGeom>
        <a:noFill/>
        <a:ln>
          <a:solidFill>
            <a:srgbClr val="00B050"/>
          </a:solidFill>
        </a:ln>
      </xdr:spPr>
    </xdr:pic>
    <xdr:clientData/>
  </xdr:twoCellAnchor>
  <xdr:twoCellAnchor editAs="oneCell">
    <xdr:from>
      <xdr:col>100</xdr:col>
      <xdr:colOff>156883</xdr:colOff>
      <xdr:row>1</xdr:row>
      <xdr:rowOff>22412</xdr:rowOff>
    </xdr:from>
    <xdr:to>
      <xdr:col>100</xdr:col>
      <xdr:colOff>337858</xdr:colOff>
      <xdr:row>1</xdr:row>
      <xdr:rowOff>193862</xdr:rowOff>
    </xdr:to>
    <xdr:pic>
      <xdr:nvPicPr>
        <xdr:cNvPr id="37" name="Picture 4">
          <a:extLst>
            <a:ext uri="{FF2B5EF4-FFF2-40B4-BE49-F238E27FC236}">
              <a16:creationId xmlns:a16="http://schemas.microsoft.com/office/drawing/2014/main" id="{00000000-0008-0000-0400-00002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9695158" y="212912"/>
          <a:ext cx="180975" cy="171450"/>
        </a:xfrm>
        <a:prstGeom prst="rect">
          <a:avLst/>
        </a:prstGeom>
        <a:noFill/>
      </xdr:spPr>
    </xdr:pic>
    <xdr:clientData/>
  </xdr:twoCellAnchor>
  <xdr:twoCellAnchor editAs="oneCell">
    <xdr:from>
      <xdr:col>97</xdr:col>
      <xdr:colOff>134472</xdr:colOff>
      <xdr:row>1</xdr:row>
      <xdr:rowOff>11205</xdr:rowOff>
    </xdr:from>
    <xdr:to>
      <xdr:col>97</xdr:col>
      <xdr:colOff>315447</xdr:colOff>
      <xdr:row>1</xdr:row>
      <xdr:rowOff>200024</xdr:rowOff>
    </xdr:to>
    <xdr:pic>
      <xdr:nvPicPr>
        <xdr:cNvPr id="38" name="Picture 6">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37843947" y="201705"/>
          <a:ext cx="180975" cy="188819"/>
        </a:xfrm>
        <a:prstGeom prst="rect">
          <a:avLst/>
        </a:prstGeom>
        <a:noFill/>
      </xdr:spPr>
    </xdr:pic>
    <xdr:clientData/>
  </xdr:twoCellAnchor>
  <xdr:twoCellAnchor editAs="oneCell">
    <xdr:from>
      <xdr:col>101</xdr:col>
      <xdr:colOff>145677</xdr:colOff>
      <xdr:row>1</xdr:row>
      <xdr:rowOff>22412</xdr:rowOff>
    </xdr:from>
    <xdr:to>
      <xdr:col>101</xdr:col>
      <xdr:colOff>317127</xdr:colOff>
      <xdr:row>1</xdr:row>
      <xdr:rowOff>193862</xdr:rowOff>
    </xdr:to>
    <xdr:pic>
      <xdr:nvPicPr>
        <xdr:cNvPr id="39" name="Picture 8">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40293552" y="212912"/>
          <a:ext cx="171450" cy="171450"/>
        </a:xfrm>
        <a:prstGeom prst="rect">
          <a:avLst/>
        </a:prstGeom>
        <a:noFill/>
      </xdr:spPr>
    </xdr:pic>
    <xdr:clientData/>
  </xdr:twoCellAnchor>
  <xdr:twoCellAnchor editAs="oneCell">
    <xdr:from>
      <xdr:col>112</xdr:col>
      <xdr:colOff>168088</xdr:colOff>
      <xdr:row>1</xdr:row>
      <xdr:rowOff>33618</xdr:rowOff>
    </xdr:from>
    <xdr:to>
      <xdr:col>112</xdr:col>
      <xdr:colOff>310963</xdr:colOff>
      <xdr:row>1</xdr:row>
      <xdr:rowOff>186018</xdr:rowOff>
    </xdr:to>
    <xdr:pic>
      <xdr:nvPicPr>
        <xdr:cNvPr id="40" name="Picture 10">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43363963" y="224118"/>
          <a:ext cx="142875" cy="152400"/>
        </a:xfrm>
        <a:prstGeom prst="rect">
          <a:avLst/>
        </a:prstGeom>
        <a:noFill/>
      </xdr:spPr>
    </xdr:pic>
    <xdr:clientData/>
  </xdr:twoCellAnchor>
  <xdr:twoCellAnchor editAs="oneCell">
    <xdr:from>
      <xdr:col>113</xdr:col>
      <xdr:colOff>156883</xdr:colOff>
      <xdr:row>1</xdr:row>
      <xdr:rowOff>33618</xdr:rowOff>
    </xdr:from>
    <xdr:to>
      <xdr:col>113</xdr:col>
      <xdr:colOff>290233</xdr:colOff>
      <xdr:row>1</xdr:row>
      <xdr:rowOff>193862</xdr:rowOff>
    </xdr:to>
    <xdr:pic>
      <xdr:nvPicPr>
        <xdr:cNvPr id="41" name="Picture 12">
          <a:extLst>
            <a:ext uri="{FF2B5EF4-FFF2-40B4-BE49-F238E27FC236}">
              <a16:creationId xmlns:a16="http://schemas.microsoft.com/office/drawing/2014/main" id="{00000000-0008-0000-0400-000029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3962358" y="224118"/>
          <a:ext cx="133350" cy="160244"/>
        </a:xfrm>
        <a:prstGeom prst="rect">
          <a:avLst/>
        </a:prstGeom>
        <a:noFill/>
      </xdr:spPr>
    </xdr:pic>
    <xdr:clientData/>
  </xdr:twoCellAnchor>
  <xdr:twoCellAnchor>
    <xdr:from>
      <xdr:col>99</xdr:col>
      <xdr:colOff>145676</xdr:colOff>
      <xdr:row>1</xdr:row>
      <xdr:rowOff>22412</xdr:rowOff>
    </xdr:from>
    <xdr:to>
      <xdr:col>99</xdr:col>
      <xdr:colOff>313764</xdr:colOff>
      <xdr:row>1</xdr:row>
      <xdr:rowOff>179294</xdr:rowOff>
    </xdr:to>
    <xdr:sp macro="" textlink="">
      <xdr:nvSpPr>
        <xdr:cNvPr id="42" name="5-Point Star 41">
          <a:extLst>
            <a:ext uri="{FF2B5EF4-FFF2-40B4-BE49-F238E27FC236}">
              <a16:creationId xmlns:a16="http://schemas.microsoft.com/office/drawing/2014/main" id="{00000000-0008-0000-0400-00002A000000}"/>
            </a:ext>
          </a:extLst>
        </xdr:cNvPr>
        <xdr:cNvSpPr/>
      </xdr:nvSpPr>
      <xdr:spPr>
        <a:xfrm>
          <a:off x="3907435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98</xdr:col>
      <xdr:colOff>118784</xdr:colOff>
      <xdr:row>1</xdr:row>
      <xdr:rowOff>6723</xdr:rowOff>
    </xdr:from>
    <xdr:to>
      <xdr:col>98</xdr:col>
      <xdr:colOff>299759</xdr:colOff>
      <xdr:row>1</xdr:row>
      <xdr:rowOff>195542</xdr:rowOff>
    </xdr:to>
    <xdr:pic>
      <xdr:nvPicPr>
        <xdr:cNvPr id="43" name="Picture 6">
          <a:extLst>
            <a:ext uri="{FF2B5EF4-FFF2-40B4-BE49-F238E27FC236}">
              <a16:creationId xmlns:a16="http://schemas.microsoft.com/office/drawing/2014/main" id="{00000000-0008-0000-0400-00002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38437859" y="197223"/>
          <a:ext cx="180975" cy="188819"/>
        </a:xfrm>
        <a:prstGeom prst="rect">
          <a:avLst/>
        </a:prstGeom>
        <a:noFill/>
        <a:ln>
          <a:solidFill>
            <a:srgbClr val="00B050"/>
          </a:solidFill>
        </a:ln>
      </xdr:spPr>
    </xdr:pic>
    <xdr:clientData/>
  </xdr:twoCellAnchor>
  <xdr:twoCellAnchor editAs="oneCell">
    <xdr:from>
      <xdr:col>119</xdr:col>
      <xdr:colOff>156883</xdr:colOff>
      <xdr:row>1</xdr:row>
      <xdr:rowOff>22412</xdr:rowOff>
    </xdr:from>
    <xdr:to>
      <xdr:col>119</xdr:col>
      <xdr:colOff>337858</xdr:colOff>
      <xdr:row>1</xdr:row>
      <xdr:rowOff>193862</xdr:rowOff>
    </xdr:to>
    <xdr:pic>
      <xdr:nvPicPr>
        <xdr:cNvPr id="44" name="Picture 4">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47115133" y="212912"/>
          <a:ext cx="180975" cy="171450"/>
        </a:xfrm>
        <a:prstGeom prst="rect">
          <a:avLst/>
        </a:prstGeom>
        <a:noFill/>
      </xdr:spPr>
    </xdr:pic>
    <xdr:clientData/>
  </xdr:twoCellAnchor>
  <xdr:twoCellAnchor editAs="oneCell">
    <xdr:from>
      <xdr:col>116</xdr:col>
      <xdr:colOff>134472</xdr:colOff>
      <xdr:row>1</xdr:row>
      <xdr:rowOff>11205</xdr:rowOff>
    </xdr:from>
    <xdr:to>
      <xdr:col>116</xdr:col>
      <xdr:colOff>315447</xdr:colOff>
      <xdr:row>1</xdr:row>
      <xdr:rowOff>200024</xdr:rowOff>
    </xdr:to>
    <xdr:pic>
      <xdr:nvPicPr>
        <xdr:cNvPr id="45" name="Picture 6">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45263922" y="201705"/>
          <a:ext cx="180975" cy="188819"/>
        </a:xfrm>
        <a:prstGeom prst="rect">
          <a:avLst/>
        </a:prstGeom>
        <a:noFill/>
      </xdr:spPr>
    </xdr:pic>
    <xdr:clientData/>
  </xdr:twoCellAnchor>
  <xdr:twoCellAnchor editAs="oneCell">
    <xdr:from>
      <xdr:col>120</xdr:col>
      <xdr:colOff>145677</xdr:colOff>
      <xdr:row>1</xdr:row>
      <xdr:rowOff>22412</xdr:rowOff>
    </xdr:from>
    <xdr:to>
      <xdr:col>120</xdr:col>
      <xdr:colOff>317127</xdr:colOff>
      <xdr:row>1</xdr:row>
      <xdr:rowOff>193862</xdr:rowOff>
    </xdr:to>
    <xdr:pic>
      <xdr:nvPicPr>
        <xdr:cNvPr id="46" name="Picture 8">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47713527" y="212912"/>
          <a:ext cx="171450" cy="171450"/>
        </a:xfrm>
        <a:prstGeom prst="rect">
          <a:avLst/>
        </a:prstGeom>
        <a:noFill/>
      </xdr:spPr>
    </xdr:pic>
    <xdr:clientData/>
  </xdr:twoCellAnchor>
  <xdr:twoCellAnchor editAs="oneCell">
    <xdr:from>
      <xdr:col>131</xdr:col>
      <xdr:colOff>168088</xdr:colOff>
      <xdr:row>1</xdr:row>
      <xdr:rowOff>33618</xdr:rowOff>
    </xdr:from>
    <xdr:to>
      <xdr:col>131</xdr:col>
      <xdr:colOff>310963</xdr:colOff>
      <xdr:row>1</xdr:row>
      <xdr:rowOff>186018</xdr:rowOff>
    </xdr:to>
    <xdr:pic>
      <xdr:nvPicPr>
        <xdr:cNvPr id="47" name="Picture 10">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50783938" y="224118"/>
          <a:ext cx="142875" cy="152400"/>
        </a:xfrm>
        <a:prstGeom prst="rect">
          <a:avLst/>
        </a:prstGeom>
        <a:noFill/>
      </xdr:spPr>
    </xdr:pic>
    <xdr:clientData/>
  </xdr:twoCellAnchor>
  <xdr:twoCellAnchor editAs="oneCell">
    <xdr:from>
      <xdr:col>132</xdr:col>
      <xdr:colOff>156883</xdr:colOff>
      <xdr:row>1</xdr:row>
      <xdr:rowOff>33618</xdr:rowOff>
    </xdr:from>
    <xdr:to>
      <xdr:col>132</xdr:col>
      <xdr:colOff>290233</xdr:colOff>
      <xdr:row>1</xdr:row>
      <xdr:rowOff>193862</xdr:rowOff>
    </xdr:to>
    <xdr:pic>
      <xdr:nvPicPr>
        <xdr:cNvPr id="48" name="Picture 12">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51382333" y="224118"/>
          <a:ext cx="133350" cy="160244"/>
        </a:xfrm>
        <a:prstGeom prst="rect">
          <a:avLst/>
        </a:prstGeom>
        <a:noFill/>
      </xdr:spPr>
    </xdr:pic>
    <xdr:clientData/>
  </xdr:twoCellAnchor>
  <xdr:twoCellAnchor>
    <xdr:from>
      <xdr:col>118</xdr:col>
      <xdr:colOff>145676</xdr:colOff>
      <xdr:row>1</xdr:row>
      <xdr:rowOff>22412</xdr:rowOff>
    </xdr:from>
    <xdr:to>
      <xdr:col>118</xdr:col>
      <xdr:colOff>313764</xdr:colOff>
      <xdr:row>1</xdr:row>
      <xdr:rowOff>179294</xdr:rowOff>
    </xdr:to>
    <xdr:sp macro="" textlink="">
      <xdr:nvSpPr>
        <xdr:cNvPr id="49" name="5-Point Star 48">
          <a:extLst>
            <a:ext uri="{FF2B5EF4-FFF2-40B4-BE49-F238E27FC236}">
              <a16:creationId xmlns:a16="http://schemas.microsoft.com/office/drawing/2014/main" id="{00000000-0008-0000-0400-000031000000}"/>
            </a:ext>
          </a:extLst>
        </xdr:cNvPr>
        <xdr:cNvSpPr/>
      </xdr:nvSpPr>
      <xdr:spPr>
        <a:xfrm>
          <a:off x="4649432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117</xdr:col>
      <xdr:colOff>118784</xdr:colOff>
      <xdr:row>1</xdr:row>
      <xdr:rowOff>6723</xdr:rowOff>
    </xdr:from>
    <xdr:to>
      <xdr:col>117</xdr:col>
      <xdr:colOff>299759</xdr:colOff>
      <xdr:row>1</xdr:row>
      <xdr:rowOff>195542</xdr:rowOff>
    </xdr:to>
    <xdr:pic>
      <xdr:nvPicPr>
        <xdr:cNvPr id="50" name="Picture 6">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45857834" y="197223"/>
          <a:ext cx="180975" cy="188819"/>
        </a:xfrm>
        <a:prstGeom prst="rect">
          <a:avLst/>
        </a:prstGeom>
        <a:noFill/>
        <a:ln>
          <a:solidFill>
            <a:srgbClr val="00B050"/>
          </a:solidFill>
        </a:ln>
      </xdr:spPr>
    </xdr:pic>
    <xdr:clientData/>
  </xdr:twoCellAnchor>
  <xdr:twoCellAnchor editAs="oneCell">
    <xdr:from>
      <xdr:col>138</xdr:col>
      <xdr:colOff>156883</xdr:colOff>
      <xdr:row>1</xdr:row>
      <xdr:rowOff>22412</xdr:rowOff>
    </xdr:from>
    <xdr:to>
      <xdr:col>138</xdr:col>
      <xdr:colOff>337858</xdr:colOff>
      <xdr:row>1</xdr:row>
      <xdr:rowOff>193862</xdr:rowOff>
    </xdr:to>
    <xdr:pic>
      <xdr:nvPicPr>
        <xdr:cNvPr id="51" name="Picture 4">
          <a:extLst>
            <a:ext uri="{FF2B5EF4-FFF2-40B4-BE49-F238E27FC236}">
              <a16:creationId xmlns:a16="http://schemas.microsoft.com/office/drawing/2014/main" id="{00000000-0008-0000-0400-00003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4535108" y="212912"/>
          <a:ext cx="180975" cy="171450"/>
        </a:xfrm>
        <a:prstGeom prst="rect">
          <a:avLst/>
        </a:prstGeom>
        <a:noFill/>
      </xdr:spPr>
    </xdr:pic>
    <xdr:clientData/>
  </xdr:twoCellAnchor>
  <xdr:twoCellAnchor editAs="oneCell">
    <xdr:from>
      <xdr:col>135</xdr:col>
      <xdr:colOff>134472</xdr:colOff>
      <xdr:row>1</xdr:row>
      <xdr:rowOff>11205</xdr:rowOff>
    </xdr:from>
    <xdr:to>
      <xdr:col>135</xdr:col>
      <xdr:colOff>315447</xdr:colOff>
      <xdr:row>1</xdr:row>
      <xdr:rowOff>200024</xdr:rowOff>
    </xdr:to>
    <xdr:pic>
      <xdr:nvPicPr>
        <xdr:cNvPr id="52" name="Picture 6">
          <a:extLst>
            <a:ext uri="{FF2B5EF4-FFF2-40B4-BE49-F238E27FC236}">
              <a16:creationId xmlns:a16="http://schemas.microsoft.com/office/drawing/2014/main" id="{00000000-0008-0000-0400-000034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52683897" y="201705"/>
          <a:ext cx="180975" cy="188819"/>
        </a:xfrm>
        <a:prstGeom prst="rect">
          <a:avLst/>
        </a:prstGeom>
        <a:noFill/>
      </xdr:spPr>
    </xdr:pic>
    <xdr:clientData/>
  </xdr:twoCellAnchor>
  <xdr:twoCellAnchor editAs="oneCell">
    <xdr:from>
      <xdr:col>139</xdr:col>
      <xdr:colOff>145677</xdr:colOff>
      <xdr:row>1</xdr:row>
      <xdr:rowOff>22412</xdr:rowOff>
    </xdr:from>
    <xdr:to>
      <xdr:col>139</xdr:col>
      <xdr:colOff>317127</xdr:colOff>
      <xdr:row>1</xdr:row>
      <xdr:rowOff>193862</xdr:rowOff>
    </xdr:to>
    <xdr:pic>
      <xdr:nvPicPr>
        <xdr:cNvPr id="53" name="Picture 8">
          <a:extLst>
            <a:ext uri="{FF2B5EF4-FFF2-40B4-BE49-F238E27FC236}">
              <a16:creationId xmlns:a16="http://schemas.microsoft.com/office/drawing/2014/main" id="{00000000-0008-0000-0400-000035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5133502" y="212912"/>
          <a:ext cx="171450" cy="171450"/>
        </a:xfrm>
        <a:prstGeom prst="rect">
          <a:avLst/>
        </a:prstGeom>
        <a:noFill/>
      </xdr:spPr>
    </xdr:pic>
    <xdr:clientData/>
  </xdr:twoCellAnchor>
  <xdr:twoCellAnchor editAs="oneCell">
    <xdr:from>
      <xdr:col>150</xdr:col>
      <xdr:colOff>168088</xdr:colOff>
      <xdr:row>1</xdr:row>
      <xdr:rowOff>33618</xdr:rowOff>
    </xdr:from>
    <xdr:to>
      <xdr:col>150</xdr:col>
      <xdr:colOff>310963</xdr:colOff>
      <xdr:row>1</xdr:row>
      <xdr:rowOff>186018</xdr:rowOff>
    </xdr:to>
    <xdr:pic>
      <xdr:nvPicPr>
        <xdr:cNvPr id="54" name="Picture 10">
          <a:extLst>
            <a:ext uri="{FF2B5EF4-FFF2-40B4-BE49-F238E27FC236}">
              <a16:creationId xmlns:a16="http://schemas.microsoft.com/office/drawing/2014/main" id="{00000000-0008-0000-0400-000036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58203913" y="224118"/>
          <a:ext cx="142875" cy="152400"/>
        </a:xfrm>
        <a:prstGeom prst="rect">
          <a:avLst/>
        </a:prstGeom>
        <a:noFill/>
      </xdr:spPr>
    </xdr:pic>
    <xdr:clientData/>
  </xdr:twoCellAnchor>
  <xdr:twoCellAnchor editAs="oneCell">
    <xdr:from>
      <xdr:col>151</xdr:col>
      <xdr:colOff>156883</xdr:colOff>
      <xdr:row>1</xdr:row>
      <xdr:rowOff>33618</xdr:rowOff>
    </xdr:from>
    <xdr:to>
      <xdr:col>151</xdr:col>
      <xdr:colOff>290233</xdr:colOff>
      <xdr:row>1</xdr:row>
      <xdr:rowOff>193862</xdr:rowOff>
    </xdr:to>
    <xdr:pic>
      <xdr:nvPicPr>
        <xdr:cNvPr id="55" name="Picture 12">
          <a:extLst>
            <a:ext uri="{FF2B5EF4-FFF2-40B4-BE49-F238E27FC236}">
              <a16:creationId xmlns:a16="http://schemas.microsoft.com/office/drawing/2014/main" id="{00000000-0008-0000-0400-000037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58802308" y="224118"/>
          <a:ext cx="133350" cy="160244"/>
        </a:xfrm>
        <a:prstGeom prst="rect">
          <a:avLst/>
        </a:prstGeom>
        <a:noFill/>
      </xdr:spPr>
    </xdr:pic>
    <xdr:clientData/>
  </xdr:twoCellAnchor>
  <xdr:twoCellAnchor>
    <xdr:from>
      <xdr:col>137</xdr:col>
      <xdr:colOff>145676</xdr:colOff>
      <xdr:row>1</xdr:row>
      <xdr:rowOff>22412</xdr:rowOff>
    </xdr:from>
    <xdr:to>
      <xdr:col>137</xdr:col>
      <xdr:colOff>313764</xdr:colOff>
      <xdr:row>1</xdr:row>
      <xdr:rowOff>179294</xdr:rowOff>
    </xdr:to>
    <xdr:sp macro="" textlink="">
      <xdr:nvSpPr>
        <xdr:cNvPr id="56" name="5-Point Star 55">
          <a:extLst>
            <a:ext uri="{FF2B5EF4-FFF2-40B4-BE49-F238E27FC236}">
              <a16:creationId xmlns:a16="http://schemas.microsoft.com/office/drawing/2014/main" id="{00000000-0008-0000-0400-000038000000}"/>
            </a:ext>
          </a:extLst>
        </xdr:cNvPr>
        <xdr:cNvSpPr/>
      </xdr:nvSpPr>
      <xdr:spPr>
        <a:xfrm>
          <a:off x="5391430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136</xdr:col>
      <xdr:colOff>118784</xdr:colOff>
      <xdr:row>1</xdr:row>
      <xdr:rowOff>6723</xdr:rowOff>
    </xdr:from>
    <xdr:to>
      <xdr:col>136</xdr:col>
      <xdr:colOff>299759</xdr:colOff>
      <xdr:row>1</xdr:row>
      <xdr:rowOff>195542</xdr:rowOff>
    </xdr:to>
    <xdr:pic>
      <xdr:nvPicPr>
        <xdr:cNvPr id="57" name="Picture 6">
          <a:extLst>
            <a:ext uri="{FF2B5EF4-FFF2-40B4-BE49-F238E27FC236}">
              <a16:creationId xmlns:a16="http://schemas.microsoft.com/office/drawing/2014/main" id="{00000000-0008-0000-0400-000039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53277809" y="197223"/>
          <a:ext cx="180975" cy="188819"/>
        </a:xfrm>
        <a:prstGeom prst="rect">
          <a:avLst/>
        </a:prstGeom>
        <a:noFill/>
        <a:ln>
          <a:solidFill>
            <a:srgbClr val="00B050"/>
          </a:solidFill>
        </a:ln>
      </xdr:spPr>
    </xdr:pic>
    <xdr:clientData/>
  </xdr:twoCellAnchor>
  <xdr:twoCellAnchor editAs="oneCell">
    <xdr:from>
      <xdr:col>157</xdr:col>
      <xdr:colOff>156883</xdr:colOff>
      <xdr:row>1</xdr:row>
      <xdr:rowOff>22412</xdr:rowOff>
    </xdr:from>
    <xdr:to>
      <xdr:col>157</xdr:col>
      <xdr:colOff>337858</xdr:colOff>
      <xdr:row>1</xdr:row>
      <xdr:rowOff>193862</xdr:rowOff>
    </xdr:to>
    <xdr:pic>
      <xdr:nvPicPr>
        <xdr:cNvPr id="58" name="Picture 4">
          <a:extLst>
            <a:ext uri="{FF2B5EF4-FFF2-40B4-BE49-F238E27FC236}">
              <a16:creationId xmlns:a16="http://schemas.microsoft.com/office/drawing/2014/main" id="{00000000-0008-0000-0400-00003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1955083" y="212912"/>
          <a:ext cx="180975" cy="171450"/>
        </a:xfrm>
        <a:prstGeom prst="rect">
          <a:avLst/>
        </a:prstGeom>
        <a:noFill/>
      </xdr:spPr>
    </xdr:pic>
    <xdr:clientData/>
  </xdr:twoCellAnchor>
  <xdr:twoCellAnchor editAs="oneCell">
    <xdr:from>
      <xdr:col>154</xdr:col>
      <xdr:colOff>134472</xdr:colOff>
      <xdr:row>1</xdr:row>
      <xdr:rowOff>11205</xdr:rowOff>
    </xdr:from>
    <xdr:to>
      <xdr:col>154</xdr:col>
      <xdr:colOff>315447</xdr:colOff>
      <xdr:row>1</xdr:row>
      <xdr:rowOff>200024</xdr:rowOff>
    </xdr:to>
    <xdr:pic>
      <xdr:nvPicPr>
        <xdr:cNvPr id="59" name="Picture 6">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60103872" y="201705"/>
          <a:ext cx="180975" cy="188819"/>
        </a:xfrm>
        <a:prstGeom prst="rect">
          <a:avLst/>
        </a:prstGeom>
        <a:noFill/>
      </xdr:spPr>
    </xdr:pic>
    <xdr:clientData/>
  </xdr:twoCellAnchor>
  <xdr:twoCellAnchor editAs="oneCell">
    <xdr:from>
      <xdr:col>158</xdr:col>
      <xdr:colOff>145677</xdr:colOff>
      <xdr:row>1</xdr:row>
      <xdr:rowOff>22412</xdr:rowOff>
    </xdr:from>
    <xdr:to>
      <xdr:col>158</xdr:col>
      <xdr:colOff>317127</xdr:colOff>
      <xdr:row>1</xdr:row>
      <xdr:rowOff>193862</xdr:rowOff>
    </xdr:to>
    <xdr:pic>
      <xdr:nvPicPr>
        <xdr:cNvPr id="60" name="Picture 8">
          <a:extLst>
            <a:ext uri="{FF2B5EF4-FFF2-40B4-BE49-F238E27FC236}">
              <a16:creationId xmlns:a16="http://schemas.microsoft.com/office/drawing/2014/main" id="{00000000-0008-0000-0400-00003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2553477" y="212912"/>
          <a:ext cx="171450" cy="171450"/>
        </a:xfrm>
        <a:prstGeom prst="rect">
          <a:avLst/>
        </a:prstGeom>
        <a:noFill/>
      </xdr:spPr>
    </xdr:pic>
    <xdr:clientData/>
  </xdr:twoCellAnchor>
  <xdr:twoCellAnchor editAs="oneCell">
    <xdr:from>
      <xdr:col>169</xdr:col>
      <xdr:colOff>168088</xdr:colOff>
      <xdr:row>1</xdr:row>
      <xdr:rowOff>33618</xdr:rowOff>
    </xdr:from>
    <xdr:to>
      <xdr:col>169</xdr:col>
      <xdr:colOff>310963</xdr:colOff>
      <xdr:row>1</xdr:row>
      <xdr:rowOff>186018</xdr:rowOff>
    </xdr:to>
    <xdr:pic>
      <xdr:nvPicPr>
        <xdr:cNvPr id="61" name="Picture 10">
          <a:extLst>
            <a:ext uri="{FF2B5EF4-FFF2-40B4-BE49-F238E27FC236}">
              <a16:creationId xmlns:a16="http://schemas.microsoft.com/office/drawing/2014/main" id="{00000000-0008-0000-0400-00003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65623888" y="224118"/>
          <a:ext cx="142875" cy="152400"/>
        </a:xfrm>
        <a:prstGeom prst="rect">
          <a:avLst/>
        </a:prstGeom>
        <a:noFill/>
      </xdr:spPr>
    </xdr:pic>
    <xdr:clientData/>
  </xdr:twoCellAnchor>
  <xdr:twoCellAnchor editAs="oneCell">
    <xdr:from>
      <xdr:col>170</xdr:col>
      <xdr:colOff>156883</xdr:colOff>
      <xdr:row>1</xdr:row>
      <xdr:rowOff>33618</xdr:rowOff>
    </xdr:from>
    <xdr:to>
      <xdr:col>170</xdr:col>
      <xdr:colOff>290233</xdr:colOff>
      <xdr:row>1</xdr:row>
      <xdr:rowOff>193862</xdr:rowOff>
    </xdr:to>
    <xdr:pic>
      <xdr:nvPicPr>
        <xdr:cNvPr id="62" name="Picture 12">
          <a:extLst>
            <a:ext uri="{FF2B5EF4-FFF2-40B4-BE49-F238E27FC236}">
              <a16:creationId xmlns:a16="http://schemas.microsoft.com/office/drawing/2014/main" id="{00000000-0008-0000-0400-00003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66222283" y="224118"/>
          <a:ext cx="133350" cy="160244"/>
        </a:xfrm>
        <a:prstGeom prst="rect">
          <a:avLst/>
        </a:prstGeom>
        <a:noFill/>
      </xdr:spPr>
    </xdr:pic>
    <xdr:clientData/>
  </xdr:twoCellAnchor>
  <xdr:twoCellAnchor>
    <xdr:from>
      <xdr:col>156</xdr:col>
      <xdr:colOff>145676</xdr:colOff>
      <xdr:row>1</xdr:row>
      <xdr:rowOff>22412</xdr:rowOff>
    </xdr:from>
    <xdr:to>
      <xdr:col>156</xdr:col>
      <xdr:colOff>313764</xdr:colOff>
      <xdr:row>1</xdr:row>
      <xdr:rowOff>179294</xdr:rowOff>
    </xdr:to>
    <xdr:sp macro="" textlink="">
      <xdr:nvSpPr>
        <xdr:cNvPr id="63" name="5-Point Star 62">
          <a:extLst>
            <a:ext uri="{FF2B5EF4-FFF2-40B4-BE49-F238E27FC236}">
              <a16:creationId xmlns:a16="http://schemas.microsoft.com/office/drawing/2014/main" id="{00000000-0008-0000-0400-00003F000000}"/>
            </a:ext>
          </a:extLst>
        </xdr:cNvPr>
        <xdr:cNvSpPr/>
      </xdr:nvSpPr>
      <xdr:spPr>
        <a:xfrm>
          <a:off x="613342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155</xdr:col>
      <xdr:colOff>118784</xdr:colOff>
      <xdr:row>1</xdr:row>
      <xdr:rowOff>6723</xdr:rowOff>
    </xdr:from>
    <xdr:to>
      <xdr:col>155</xdr:col>
      <xdr:colOff>299759</xdr:colOff>
      <xdr:row>1</xdr:row>
      <xdr:rowOff>195542</xdr:rowOff>
    </xdr:to>
    <xdr:pic>
      <xdr:nvPicPr>
        <xdr:cNvPr id="64" name="Picture 6">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60697784" y="197223"/>
          <a:ext cx="180975" cy="188819"/>
        </a:xfrm>
        <a:prstGeom prst="rect">
          <a:avLst/>
        </a:prstGeom>
        <a:noFill/>
        <a:ln>
          <a:solidFill>
            <a:srgbClr val="00B050"/>
          </a:solidFill>
        </a:ln>
      </xdr:spPr>
    </xdr:pic>
    <xdr:clientData/>
  </xdr:twoCellAnchor>
  <xdr:twoCellAnchor editAs="oneCell">
    <xdr:from>
      <xdr:col>176</xdr:col>
      <xdr:colOff>156883</xdr:colOff>
      <xdr:row>1</xdr:row>
      <xdr:rowOff>22412</xdr:rowOff>
    </xdr:from>
    <xdr:to>
      <xdr:col>176</xdr:col>
      <xdr:colOff>337858</xdr:colOff>
      <xdr:row>1</xdr:row>
      <xdr:rowOff>193862</xdr:rowOff>
    </xdr:to>
    <xdr:pic>
      <xdr:nvPicPr>
        <xdr:cNvPr id="65" name="Picture 4">
          <a:extLst>
            <a:ext uri="{FF2B5EF4-FFF2-40B4-BE49-F238E27FC236}">
              <a16:creationId xmlns:a16="http://schemas.microsoft.com/office/drawing/2014/main" id="{00000000-0008-0000-0400-00004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9375058" y="212912"/>
          <a:ext cx="180975" cy="171450"/>
        </a:xfrm>
        <a:prstGeom prst="rect">
          <a:avLst/>
        </a:prstGeom>
        <a:noFill/>
      </xdr:spPr>
    </xdr:pic>
    <xdr:clientData/>
  </xdr:twoCellAnchor>
  <xdr:twoCellAnchor editAs="oneCell">
    <xdr:from>
      <xdr:col>173</xdr:col>
      <xdr:colOff>134472</xdr:colOff>
      <xdr:row>1</xdr:row>
      <xdr:rowOff>11205</xdr:rowOff>
    </xdr:from>
    <xdr:to>
      <xdr:col>173</xdr:col>
      <xdr:colOff>315447</xdr:colOff>
      <xdr:row>1</xdr:row>
      <xdr:rowOff>200024</xdr:rowOff>
    </xdr:to>
    <xdr:pic>
      <xdr:nvPicPr>
        <xdr:cNvPr id="66" name="Picture 6">
          <a:extLst>
            <a:ext uri="{FF2B5EF4-FFF2-40B4-BE49-F238E27FC236}">
              <a16:creationId xmlns:a16="http://schemas.microsoft.com/office/drawing/2014/main" id="{00000000-0008-0000-0400-000042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67523847" y="201705"/>
          <a:ext cx="180975" cy="188819"/>
        </a:xfrm>
        <a:prstGeom prst="rect">
          <a:avLst/>
        </a:prstGeom>
        <a:noFill/>
      </xdr:spPr>
    </xdr:pic>
    <xdr:clientData/>
  </xdr:twoCellAnchor>
  <xdr:twoCellAnchor editAs="oneCell">
    <xdr:from>
      <xdr:col>177</xdr:col>
      <xdr:colOff>145677</xdr:colOff>
      <xdr:row>1</xdr:row>
      <xdr:rowOff>22412</xdr:rowOff>
    </xdr:from>
    <xdr:to>
      <xdr:col>177</xdr:col>
      <xdr:colOff>317127</xdr:colOff>
      <xdr:row>1</xdr:row>
      <xdr:rowOff>193862</xdr:rowOff>
    </xdr:to>
    <xdr:pic>
      <xdr:nvPicPr>
        <xdr:cNvPr id="67" name="Picture 8">
          <a:extLst>
            <a:ext uri="{FF2B5EF4-FFF2-40B4-BE49-F238E27FC236}">
              <a16:creationId xmlns:a16="http://schemas.microsoft.com/office/drawing/2014/main" id="{00000000-0008-0000-0400-000043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69973452" y="212912"/>
          <a:ext cx="171450" cy="171450"/>
        </a:xfrm>
        <a:prstGeom prst="rect">
          <a:avLst/>
        </a:prstGeom>
        <a:noFill/>
      </xdr:spPr>
    </xdr:pic>
    <xdr:clientData/>
  </xdr:twoCellAnchor>
  <xdr:twoCellAnchor editAs="oneCell">
    <xdr:from>
      <xdr:col>188</xdr:col>
      <xdr:colOff>168088</xdr:colOff>
      <xdr:row>1</xdr:row>
      <xdr:rowOff>33618</xdr:rowOff>
    </xdr:from>
    <xdr:to>
      <xdr:col>188</xdr:col>
      <xdr:colOff>310963</xdr:colOff>
      <xdr:row>1</xdr:row>
      <xdr:rowOff>186018</xdr:rowOff>
    </xdr:to>
    <xdr:pic>
      <xdr:nvPicPr>
        <xdr:cNvPr id="68" name="Picture 10">
          <a:extLst>
            <a:ext uri="{FF2B5EF4-FFF2-40B4-BE49-F238E27FC236}">
              <a16:creationId xmlns:a16="http://schemas.microsoft.com/office/drawing/2014/main" id="{00000000-0008-0000-0400-000044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73043863" y="224118"/>
          <a:ext cx="142875" cy="152400"/>
        </a:xfrm>
        <a:prstGeom prst="rect">
          <a:avLst/>
        </a:prstGeom>
        <a:noFill/>
      </xdr:spPr>
    </xdr:pic>
    <xdr:clientData/>
  </xdr:twoCellAnchor>
  <xdr:twoCellAnchor editAs="oneCell">
    <xdr:from>
      <xdr:col>189</xdr:col>
      <xdr:colOff>156883</xdr:colOff>
      <xdr:row>1</xdr:row>
      <xdr:rowOff>33618</xdr:rowOff>
    </xdr:from>
    <xdr:to>
      <xdr:col>189</xdr:col>
      <xdr:colOff>290233</xdr:colOff>
      <xdr:row>1</xdr:row>
      <xdr:rowOff>193862</xdr:rowOff>
    </xdr:to>
    <xdr:pic>
      <xdr:nvPicPr>
        <xdr:cNvPr id="69" name="Picture 12">
          <a:extLst>
            <a:ext uri="{FF2B5EF4-FFF2-40B4-BE49-F238E27FC236}">
              <a16:creationId xmlns:a16="http://schemas.microsoft.com/office/drawing/2014/main" id="{00000000-0008-0000-0400-000045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73642258" y="224118"/>
          <a:ext cx="133350" cy="160244"/>
        </a:xfrm>
        <a:prstGeom prst="rect">
          <a:avLst/>
        </a:prstGeom>
        <a:noFill/>
      </xdr:spPr>
    </xdr:pic>
    <xdr:clientData/>
  </xdr:twoCellAnchor>
  <xdr:twoCellAnchor>
    <xdr:from>
      <xdr:col>175</xdr:col>
      <xdr:colOff>145676</xdr:colOff>
      <xdr:row>1</xdr:row>
      <xdr:rowOff>22412</xdr:rowOff>
    </xdr:from>
    <xdr:to>
      <xdr:col>175</xdr:col>
      <xdr:colOff>313764</xdr:colOff>
      <xdr:row>1</xdr:row>
      <xdr:rowOff>179294</xdr:rowOff>
    </xdr:to>
    <xdr:sp macro="" textlink="">
      <xdr:nvSpPr>
        <xdr:cNvPr id="70" name="5-Point Star 69">
          <a:extLst>
            <a:ext uri="{FF2B5EF4-FFF2-40B4-BE49-F238E27FC236}">
              <a16:creationId xmlns:a16="http://schemas.microsoft.com/office/drawing/2014/main" id="{00000000-0008-0000-0400-000046000000}"/>
            </a:ext>
          </a:extLst>
        </xdr:cNvPr>
        <xdr:cNvSpPr/>
      </xdr:nvSpPr>
      <xdr:spPr>
        <a:xfrm>
          <a:off x="68754251"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174</xdr:col>
      <xdr:colOff>118784</xdr:colOff>
      <xdr:row>1</xdr:row>
      <xdr:rowOff>6723</xdr:rowOff>
    </xdr:from>
    <xdr:to>
      <xdr:col>174</xdr:col>
      <xdr:colOff>299759</xdr:colOff>
      <xdr:row>1</xdr:row>
      <xdr:rowOff>195542</xdr:rowOff>
    </xdr:to>
    <xdr:pic>
      <xdr:nvPicPr>
        <xdr:cNvPr id="71" name="Picture 6">
          <a:extLst>
            <a:ext uri="{FF2B5EF4-FFF2-40B4-BE49-F238E27FC236}">
              <a16:creationId xmlns:a16="http://schemas.microsoft.com/office/drawing/2014/main" id="{00000000-0008-0000-0400-000047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68117759" y="197223"/>
          <a:ext cx="180975" cy="188819"/>
        </a:xfrm>
        <a:prstGeom prst="rect">
          <a:avLst/>
        </a:prstGeom>
        <a:noFill/>
        <a:ln>
          <a:solidFill>
            <a:srgbClr val="00B050"/>
          </a:solidFill>
        </a:ln>
      </xdr:spPr>
    </xdr:pic>
    <xdr:clientData/>
  </xdr:twoCellAnchor>
  <xdr:twoCellAnchor editAs="oneCell">
    <xdr:from>
      <xdr:col>195</xdr:col>
      <xdr:colOff>156883</xdr:colOff>
      <xdr:row>1</xdr:row>
      <xdr:rowOff>22412</xdr:rowOff>
    </xdr:from>
    <xdr:to>
      <xdr:col>195</xdr:col>
      <xdr:colOff>337858</xdr:colOff>
      <xdr:row>1</xdr:row>
      <xdr:rowOff>193862</xdr:rowOff>
    </xdr:to>
    <xdr:pic>
      <xdr:nvPicPr>
        <xdr:cNvPr id="72" name="Picture 4">
          <a:extLst>
            <a:ext uri="{FF2B5EF4-FFF2-40B4-BE49-F238E27FC236}">
              <a16:creationId xmlns:a16="http://schemas.microsoft.com/office/drawing/2014/main" id="{00000000-0008-0000-0400-00004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9135942" y="212912"/>
          <a:ext cx="180975" cy="171450"/>
        </a:xfrm>
        <a:prstGeom prst="rect">
          <a:avLst/>
        </a:prstGeom>
        <a:noFill/>
      </xdr:spPr>
    </xdr:pic>
    <xdr:clientData/>
  </xdr:twoCellAnchor>
  <xdr:twoCellAnchor editAs="oneCell">
    <xdr:from>
      <xdr:col>192</xdr:col>
      <xdr:colOff>134472</xdr:colOff>
      <xdr:row>1</xdr:row>
      <xdr:rowOff>11205</xdr:rowOff>
    </xdr:from>
    <xdr:to>
      <xdr:col>192</xdr:col>
      <xdr:colOff>315447</xdr:colOff>
      <xdr:row>1</xdr:row>
      <xdr:rowOff>200024</xdr:rowOff>
    </xdr:to>
    <xdr:pic>
      <xdr:nvPicPr>
        <xdr:cNvPr id="73" name="Picture 6">
          <a:extLst>
            <a:ext uri="{FF2B5EF4-FFF2-40B4-BE49-F238E27FC236}">
              <a16:creationId xmlns:a16="http://schemas.microsoft.com/office/drawing/2014/main" id="{00000000-0008-0000-0400-000049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7735207" y="201705"/>
          <a:ext cx="180975" cy="188819"/>
        </a:xfrm>
        <a:prstGeom prst="rect">
          <a:avLst/>
        </a:prstGeom>
        <a:noFill/>
      </xdr:spPr>
    </xdr:pic>
    <xdr:clientData/>
  </xdr:twoCellAnchor>
  <xdr:twoCellAnchor editAs="oneCell">
    <xdr:from>
      <xdr:col>196</xdr:col>
      <xdr:colOff>145677</xdr:colOff>
      <xdr:row>1</xdr:row>
      <xdr:rowOff>22412</xdr:rowOff>
    </xdr:from>
    <xdr:to>
      <xdr:col>196</xdr:col>
      <xdr:colOff>317127</xdr:colOff>
      <xdr:row>1</xdr:row>
      <xdr:rowOff>193862</xdr:rowOff>
    </xdr:to>
    <xdr:pic>
      <xdr:nvPicPr>
        <xdr:cNvPr id="74" name="Picture 8">
          <a:extLst>
            <a:ext uri="{FF2B5EF4-FFF2-40B4-BE49-F238E27FC236}">
              <a16:creationId xmlns:a16="http://schemas.microsoft.com/office/drawing/2014/main" id="{00000000-0008-0000-0400-00004A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79584177" y="212912"/>
          <a:ext cx="171450" cy="171450"/>
        </a:xfrm>
        <a:prstGeom prst="rect">
          <a:avLst/>
        </a:prstGeom>
        <a:noFill/>
      </xdr:spPr>
    </xdr:pic>
    <xdr:clientData/>
  </xdr:twoCellAnchor>
  <xdr:twoCellAnchor editAs="oneCell">
    <xdr:from>
      <xdr:col>207</xdr:col>
      <xdr:colOff>168088</xdr:colOff>
      <xdr:row>1</xdr:row>
      <xdr:rowOff>33618</xdr:rowOff>
    </xdr:from>
    <xdr:to>
      <xdr:col>207</xdr:col>
      <xdr:colOff>310963</xdr:colOff>
      <xdr:row>1</xdr:row>
      <xdr:rowOff>186018</xdr:rowOff>
    </xdr:to>
    <xdr:pic>
      <xdr:nvPicPr>
        <xdr:cNvPr id="75" name="Picture 10">
          <a:extLst>
            <a:ext uri="{FF2B5EF4-FFF2-40B4-BE49-F238E27FC236}">
              <a16:creationId xmlns:a16="http://schemas.microsoft.com/office/drawing/2014/main" id="{00000000-0008-0000-0400-00004B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84660441" y="224118"/>
          <a:ext cx="142875" cy="152400"/>
        </a:xfrm>
        <a:prstGeom prst="rect">
          <a:avLst/>
        </a:prstGeom>
        <a:noFill/>
      </xdr:spPr>
    </xdr:pic>
    <xdr:clientData/>
  </xdr:twoCellAnchor>
  <xdr:twoCellAnchor editAs="oneCell">
    <xdr:from>
      <xdr:col>208</xdr:col>
      <xdr:colOff>156883</xdr:colOff>
      <xdr:row>1</xdr:row>
      <xdr:rowOff>33618</xdr:rowOff>
    </xdr:from>
    <xdr:to>
      <xdr:col>208</xdr:col>
      <xdr:colOff>290233</xdr:colOff>
      <xdr:row>1</xdr:row>
      <xdr:rowOff>193862</xdr:rowOff>
    </xdr:to>
    <xdr:pic>
      <xdr:nvPicPr>
        <xdr:cNvPr id="76" name="Picture 1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85108677" y="224118"/>
          <a:ext cx="133350" cy="160244"/>
        </a:xfrm>
        <a:prstGeom prst="rect">
          <a:avLst/>
        </a:prstGeom>
        <a:noFill/>
      </xdr:spPr>
    </xdr:pic>
    <xdr:clientData/>
  </xdr:twoCellAnchor>
  <xdr:twoCellAnchor>
    <xdr:from>
      <xdr:col>194</xdr:col>
      <xdr:colOff>145676</xdr:colOff>
      <xdr:row>1</xdr:row>
      <xdr:rowOff>22412</xdr:rowOff>
    </xdr:from>
    <xdr:to>
      <xdr:col>194</xdr:col>
      <xdr:colOff>313764</xdr:colOff>
      <xdr:row>1</xdr:row>
      <xdr:rowOff>179294</xdr:rowOff>
    </xdr:to>
    <xdr:sp macro="" textlink="">
      <xdr:nvSpPr>
        <xdr:cNvPr id="77" name="5-Point Star 76">
          <a:extLst>
            <a:ext uri="{FF2B5EF4-FFF2-40B4-BE49-F238E27FC236}">
              <a16:creationId xmlns:a16="http://schemas.microsoft.com/office/drawing/2014/main" id="{00000000-0008-0000-0400-00004D000000}"/>
            </a:ext>
          </a:extLst>
        </xdr:cNvPr>
        <xdr:cNvSpPr/>
      </xdr:nvSpPr>
      <xdr:spPr>
        <a:xfrm>
          <a:off x="78665294"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193</xdr:col>
      <xdr:colOff>118784</xdr:colOff>
      <xdr:row>1</xdr:row>
      <xdr:rowOff>6723</xdr:rowOff>
    </xdr:from>
    <xdr:to>
      <xdr:col>193</xdr:col>
      <xdr:colOff>299759</xdr:colOff>
      <xdr:row>1</xdr:row>
      <xdr:rowOff>195542</xdr:rowOff>
    </xdr:to>
    <xdr:pic>
      <xdr:nvPicPr>
        <xdr:cNvPr id="78" name="Picture 6">
          <a:extLst>
            <a:ext uri="{FF2B5EF4-FFF2-40B4-BE49-F238E27FC236}">
              <a16:creationId xmlns:a16="http://schemas.microsoft.com/office/drawing/2014/main" id="{00000000-0008-0000-0400-00004E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8178960" y="197223"/>
          <a:ext cx="180975" cy="188819"/>
        </a:xfrm>
        <a:prstGeom prst="rect">
          <a:avLst/>
        </a:prstGeom>
        <a:noFill/>
        <a:ln>
          <a:solidFill>
            <a:srgbClr val="00B050"/>
          </a:solidFill>
        </a:ln>
      </xdr:spPr>
    </xdr:pic>
    <xdr:clientData/>
  </xdr:twoCellAnchor>
  <xdr:twoCellAnchor editAs="oneCell">
    <xdr:from>
      <xdr:col>214</xdr:col>
      <xdr:colOff>156883</xdr:colOff>
      <xdr:row>1</xdr:row>
      <xdr:rowOff>22412</xdr:rowOff>
    </xdr:from>
    <xdr:to>
      <xdr:col>214</xdr:col>
      <xdr:colOff>337858</xdr:colOff>
      <xdr:row>1</xdr:row>
      <xdr:rowOff>193862</xdr:rowOff>
    </xdr:to>
    <xdr:pic>
      <xdr:nvPicPr>
        <xdr:cNvPr id="79" name="Picture 4">
          <a:extLst>
            <a:ext uri="{FF2B5EF4-FFF2-40B4-BE49-F238E27FC236}">
              <a16:creationId xmlns:a16="http://schemas.microsoft.com/office/drawing/2014/main" id="{00000000-0008-0000-0400-00004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7652412" y="212912"/>
          <a:ext cx="180975" cy="171450"/>
        </a:xfrm>
        <a:prstGeom prst="rect">
          <a:avLst/>
        </a:prstGeom>
        <a:noFill/>
      </xdr:spPr>
    </xdr:pic>
    <xdr:clientData/>
  </xdr:twoCellAnchor>
  <xdr:twoCellAnchor editAs="oneCell">
    <xdr:from>
      <xdr:col>211</xdr:col>
      <xdr:colOff>134472</xdr:colOff>
      <xdr:row>1</xdr:row>
      <xdr:rowOff>11205</xdr:rowOff>
    </xdr:from>
    <xdr:to>
      <xdr:col>211</xdr:col>
      <xdr:colOff>315447</xdr:colOff>
      <xdr:row>1</xdr:row>
      <xdr:rowOff>200024</xdr:rowOff>
    </xdr:to>
    <xdr:pic>
      <xdr:nvPicPr>
        <xdr:cNvPr id="80" name="Picture 6">
          <a:extLst>
            <a:ext uri="{FF2B5EF4-FFF2-40B4-BE49-F238E27FC236}">
              <a16:creationId xmlns:a16="http://schemas.microsoft.com/office/drawing/2014/main" id="{00000000-0008-0000-0400-00005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6251678" y="201705"/>
          <a:ext cx="180975" cy="188819"/>
        </a:xfrm>
        <a:prstGeom prst="rect">
          <a:avLst/>
        </a:prstGeom>
        <a:noFill/>
      </xdr:spPr>
    </xdr:pic>
    <xdr:clientData/>
  </xdr:twoCellAnchor>
  <xdr:twoCellAnchor editAs="oneCell">
    <xdr:from>
      <xdr:col>215</xdr:col>
      <xdr:colOff>145677</xdr:colOff>
      <xdr:row>1</xdr:row>
      <xdr:rowOff>22412</xdr:rowOff>
    </xdr:from>
    <xdr:to>
      <xdr:col>215</xdr:col>
      <xdr:colOff>317127</xdr:colOff>
      <xdr:row>1</xdr:row>
      <xdr:rowOff>193862</xdr:rowOff>
    </xdr:to>
    <xdr:pic>
      <xdr:nvPicPr>
        <xdr:cNvPr id="81" name="Picture 8">
          <a:extLst>
            <a:ext uri="{FF2B5EF4-FFF2-40B4-BE49-F238E27FC236}">
              <a16:creationId xmlns:a16="http://schemas.microsoft.com/office/drawing/2014/main" id="{00000000-0008-0000-0400-000051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88100648" y="212912"/>
          <a:ext cx="171450" cy="171450"/>
        </a:xfrm>
        <a:prstGeom prst="rect">
          <a:avLst/>
        </a:prstGeom>
        <a:noFill/>
      </xdr:spPr>
    </xdr:pic>
    <xdr:clientData/>
  </xdr:twoCellAnchor>
  <xdr:twoCellAnchor editAs="oneCell">
    <xdr:from>
      <xdr:col>226</xdr:col>
      <xdr:colOff>168088</xdr:colOff>
      <xdr:row>1</xdr:row>
      <xdr:rowOff>33618</xdr:rowOff>
    </xdr:from>
    <xdr:to>
      <xdr:col>226</xdr:col>
      <xdr:colOff>310963</xdr:colOff>
      <xdr:row>1</xdr:row>
      <xdr:rowOff>186018</xdr:rowOff>
    </xdr:to>
    <xdr:pic>
      <xdr:nvPicPr>
        <xdr:cNvPr id="82" name="Picture 10">
          <a:extLst>
            <a:ext uri="{FF2B5EF4-FFF2-40B4-BE49-F238E27FC236}">
              <a16:creationId xmlns:a16="http://schemas.microsoft.com/office/drawing/2014/main" id="{00000000-0008-0000-0400-000052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93176912" y="224118"/>
          <a:ext cx="142875" cy="152400"/>
        </a:xfrm>
        <a:prstGeom prst="rect">
          <a:avLst/>
        </a:prstGeom>
        <a:noFill/>
      </xdr:spPr>
    </xdr:pic>
    <xdr:clientData/>
  </xdr:twoCellAnchor>
  <xdr:twoCellAnchor editAs="oneCell">
    <xdr:from>
      <xdr:col>227</xdr:col>
      <xdr:colOff>156883</xdr:colOff>
      <xdr:row>1</xdr:row>
      <xdr:rowOff>33618</xdr:rowOff>
    </xdr:from>
    <xdr:to>
      <xdr:col>227</xdr:col>
      <xdr:colOff>290233</xdr:colOff>
      <xdr:row>1</xdr:row>
      <xdr:rowOff>193862</xdr:rowOff>
    </xdr:to>
    <xdr:pic>
      <xdr:nvPicPr>
        <xdr:cNvPr id="83" name="Picture 12">
          <a:extLst>
            <a:ext uri="{FF2B5EF4-FFF2-40B4-BE49-F238E27FC236}">
              <a16:creationId xmlns:a16="http://schemas.microsoft.com/office/drawing/2014/main" id="{00000000-0008-0000-0400-000053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93625148" y="224118"/>
          <a:ext cx="133350" cy="160244"/>
        </a:xfrm>
        <a:prstGeom prst="rect">
          <a:avLst/>
        </a:prstGeom>
        <a:noFill/>
      </xdr:spPr>
    </xdr:pic>
    <xdr:clientData/>
  </xdr:twoCellAnchor>
  <xdr:twoCellAnchor>
    <xdr:from>
      <xdr:col>213</xdr:col>
      <xdr:colOff>145676</xdr:colOff>
      <xdr:row>1</xdr:row>
      <xdr:rowOff>22412</xdr:rowOff>
    </xdr:from>
    <xdr:to>
      <xdr:col>213</xdr:col>
      <xdr:colOff>313764</xdr:colOff>
      <xdr:row>1</xdr:row>
      <xdr:rowOff>179294</xdr:rowOff>
    </xdr:to>
    <xdr:sp macro="" textlink="">
      <xdr:nvSpPr>
        <xdr:cNvPr id="84" name="5-Point Star 83">
          <a:extLst>
            <a:ext uri="{FF2B5EF4-FFF2-40B4-BE49-F238E27FC236}">
              <a16:creationId xmlns:a16="http://schemas.microsoft.com/office/drawing/2014/main" id="{00000000-0008-0000-0400-000054000000}"/>
            </a:ext>
          </a:extLst>
        </xdr:cNvPr>
        <xdr:cNvSpPr/>
      </xdr:nvSpPr>
      <xdr:spPr>
        <a:xfrm>
          <a:off x="87181764"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212</xdr:col>
      <xdr:colOff>118784</xdr:colOff>
      <xdr:row>1</xdr:row>
      <xdr:rowOff>6723</xdr:rowOff>
    </xdr:from>
    <xdr:to>
      <xdr:col>212</xdr:col>
      <xdr:colOff>299759</xdr:colOff>
      <xdr:row>1</xdr:row>
      <xdr:rowOff>195542</xdr:rowOff>
    </xdr:to>
    <xdr:pic>
      <xdr:nvPicPr>
        <xdr:cNvPr id="85" name="Picture 6">
          <a:extLst>
            <a:ext uri="{FF2B5EF4-FFF2-40B4-BE49-F238E27FC236}">
              <a16:creationId xmlns:a16="http://schemas.microsoft.com/office/drawing/2014/main" id="{00000000-0008-0000-0400-000055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6695431" y="197223"/>
          <a:ext cx="180975" cy="188819"/>
        </a:xfrm>
        <a:prstGeom prst="rect">
          <a:avLst/>
        </a:prstGeom>
        <a:noFill/>
        <a:ln>
          <a:solidFill>
            <a:srgbClr val="00B050"/>
          </a:solidFill>
        </a:ln>
      </xdr:spPr>
    </xdr:pic>
    <xdr:clientData/>
  </xdr:twoCellAnchor>
  <xdr:twoCellAnchor editAs="oneCell">
    <xdr:from>
      <xdr:col>233</xdr:col>
      <xdr:colOff>156883</xdr:colOff>
      <xdr:row>1</xdr:row>
      <xdr:rowOff>22412</xdr:rowOff>
    </xdr:from>
    <xdr:to>
      <xdr:col>233</xdr:col>
      <xdr:colOff>337858</xdr:colOff>
      <xdr:row>1</xdr:row>
      <xdr:rowOff>193862</xdr:rowOff>
    </xdr:to>
    <xdr:pic>
      <xdr:nvPicPr>
        <xdr:cNvPr id="86" name="Picture 4">
          <a:extLst>
            <a:ext uri="{FF2B5EF4-FFF2-40B4-BE49-F238E27FC236}">
              <a16:creationId xmlns:a16="http://schemas.microsoft.com/office/drawing/2014/main" id="{00000000-0008-0000-0400-00005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6168883" y="212912"/>
          <a:ext cx="180975" cy="171450"/>
        </a:xfrm>
        <a:prstGeom prst="rect">
          <a:avLst/>
        </a:prstGeom>
        <a:noFill/>
      </xdr:spPr>
    </xdr:pic>
    <xdr:clientData/>
  </xdr:twoCellAnchor>
  <xdr:twoCellAnchor editAs="oneCell">
    <xdr:from>
      <xdr:col>230</xdr:col>
      <xdr:colOff>134472</xdr:colOff>
      <xdr:row>1</xdr:row>
      <xdr:rowOff>11205</xdr:rowOff>
    </xdr:from>
    <xdr:to>
      <xdr:col>230</xdr:col>
      <xdr:colOff>315447</xdr:colOff>
      <xdr:row>1</xdr:row>
      <xdr:rowOff>200024</xdr:rowOff>
    </xdr:to>
    <xdr:pic>
      <xdr:nvPicPr>
        <xdr:cNvPr id="87" name="Picture 6">
          <a:extLst>
            <a:ext uri="{FF2B5EF4-FFF2-40B4-BE49-F238E27FC236}">
              <a16:creationId xmlns:a16="http://schemas.microsoft.com/office/drawing/2014/main" id="{00000000-0008-0000-0400-000057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94768148" y="201705"/>
          <a:ext cx="180975" cy="188819"/>
        </a:xfrm>
        <a:prstGeom prst="rect">
          <a:avLst/>
        </a:prstGeom>
        <a:noFill/>
      </xdr:spPr>
    </xdr:pic>
    <xdr:clientData/>
  </xdr:twoCellAnchor>
  <xdr:twoCellAnchor editAs="oneCell">
    <xdr:from>
      <xdr:col>234</xdr:col>
      <xdr:colOff>145677</xdr:colOff>
      <xdr:row>1</xdr:row>
      <xdr:rowOff>22412</xdr:rowOff>
    </xdr:from>
    <xdr:to>
      <xdr:col>234</xdr:col>
      <xdr:colOff>317127</xdr:colOff>
      <xdr:row>1</xdr:row>
      <xdr:rowOff>193862</xdr:rowOff>
    </xdr:to>
    <xdr:pic>
      <xdr:nvPicPr>
        <xdr:cNvPr id="88" name="Picture 8">
          <a:extLst>
            <a:ext uri="{FF2B5EF4-FFF2-40B4-BE49-F238E27FC236}">
              <a16:creationId xmlns:a16="http://schemas.microsoft.com/office/drawing/2014/main" id="{00000000-0008-0000-0400-000058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96617118" y="212912"/>
          <a:ext cx="171450" cy="171450"/>
        </a:xfrm>
        <a:prstGeom prst="rect">
          <a:avLst/>
        </a:prstGeom>
        <a:noFill/>
      </xdr:spPr>
    </xdr:pic>
    <xdr:clientData/>
  </xdr:twoCellAnchor>
  <xdr:twoCellAnchor editAs="oneCell">
    <xdr:from>
      <xdr:col>245</xdr:col>
      <xdr:colOff>168088</xdr:colOff>
      <xdr:row>1</xdr:row>
      <xdr:rowOff>33618</xdr:rowOff>
    </xdr:from>
    <xdr:to>
      <xdr:col>245</xdr:col>
      <xdr:colOff>310963</xdr:colOff>
      <xdr:row>1</xdr:row>
      <xdr:rowOff>186018</xdr:rowOff>
    </xdr:to>
    <xdr:pic>
      <xdr:nvPicPr>
        <xdr:cNvPr id="89" name="Picture 10">
          <a:extLst>
            <a:ext uri="{FF2B5EF4-FFF2-40B4-BE49-F238E27FC236}">
              <a16:creationId xmlns:a16="http://schemas.microsoft.com/office/drawing/2014/main" id="{00000000-0008-0000-0400-000059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01693382" y="224118"/>
          <a:ext cx="142875" cy="152400"/>
        </a:xfrm>
        <a:prstGeom prst="rect">
          <a:avLst/>
        </a:prstGeom>
        <a:noFill/>
      </xdr:spPr>
    </xdr:pic>
    <xdr:clientData/>
  </xdr:twoCellAnchor>
  <xdr:twoCellAnchor editAs="oneCell">
    <xdr:from>
      <xdr:col>246</xdr:col>
      <xdr:colOff>156883</xdr:colOff>
      <xdr:row>1</xdr:row>
      <xdr:rowOff>33618</xdr:rowOff>
    </xdr:from>
    <xdr:to>
      <xdr:col>246</xdr:col>
      <xdr:colOff>290233</xdr:colOff>
      <xdr:row>1</xdr:row>
      <xdr:rowOff>193862</xdr:rowOff>
    </xdr:to>
    <xdr:pic>
      <xdr:nvPicPr>
        <xdr:cNvPr id="90" name="Picture 12">
          <a:extLst>
            <a:ext uri="{FF2B5EF4-FFF2-40B4-BE49-F238E27FC236}">
              <a16:creationId xmlns:a16="http://schemas.microsoft.com/office/drawing/2014/main" id="{00000000-0008-0000-0400-00005A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02141618" y="224118"/>
          <a:ext cx="133350" cy="160244"/>
        </a:xfrm>
        <a:prstGeom prst="rect">
          <a:avLst/>
        </a:prstGeom>
        <a:noFill/>
      </xdr:spPr>
    </xdr:pic>
    <xdr:clientData/>
  </xdr:twoCellAnchor>
  <xdr:twoCellAnchor>
    <xdr:from>
      <xdr:col>232</xdr:col>
      <xdr:colOff>145676</xdr:colOff>
      <xdr:row>1</xdr:row>
      <xdr:rowOff>22412</xdr:rowOff>
    </xdr:from>
    <xdr:to>
      <xdr:col>232</xdr:col>
      <xdr:colOff>313764</xdr:colOff>
      <xdr:row>1</xdr:row>
      <xdr:rowOff>179294</xdr:rowOff>
    </xdr:to>
    <xdr:sp macro="" textlink="">
      <xdr:nvSpPr>
        <xdr:cNvPr id="91" name="5-Point Star 90">
          <a:extLst>
            <a:ext uri="{FF2B5EF4-FFF2-40B4-BE49-F238E27FC236}">
              <a16:creationId xmlns:a16="http://schemas.microsoft.com/office/drawing/2014/main" id="{00000000-0008-0000-0400-00005B000000}"/>
            </a:ext>
          </a:extLst>
        </xdr:cNvPr>
        <xdr:cNvSpPr/>
      </xdr:nvSpPr>
      <xdr:spPr>
        <a:xfrm>
          <a:off x="95698235"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231</xdr:col>
      <xdr:colOff>118784</xdr:colOff>
      <xdr:row>1</xdr:row>
      <xdr:rowOff>6723</xdr:rowOff>
    </xdr:from>
    <xdr:to>
      <xdr:col>231</xdr:col>
      <xdr:colOff>299759</xdr:colOff>
      <xdr:row>1</xdr:row>
      <xdr:rowOff>195542</xdr:rowOff>
    </xdr:to>
    <xdr:pic>
      <xdr:nvPicPr>
        <xdr:cNvPr id="92" name="Picture 6">
          <a:extLst>
            <a:ext uri="{FF2B5EF4-FFF2-40B4-BE49-F238E27FC236}">
              <a16:creationId xmlns:a16="http://schemas.microsoft.com/office/drawing/2014/main" id="{00000000-0008-0000-0400-00005C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95211902" y="197223"/>
          <a:ext cx="180975" cy="188819"/>
        </a:xfrm>
        <a:prstGeom prst="rect">
          <a:avLst/>
        </a:prstGeom>
        <a:noFill/>
        <a:ln>
          <a:solidFill>
            <a:srgbClr val="00B050"/>
          </a:solidFill>
        </a:ln>
      </xdr:spPr>
    </xdr:pic>
    <xdr:clientData/>
  </xdr:twoCellAnchor>
  <xdr:twoCellAnchor editAs="oneCell">
    <xdr:from>
      <xdr:col>252</xdr:col>
      <xdr:colOff>156883</xdr:colOff>
      <xdr:row>1</xdr:row>
      <xdr:rowOff>22412</xdr:rowOff>
    </xdr:from>
    <xdr:to>
      <xdr:col>252</xdr:col>
      <xdr:colOff>337858</xdr:colOff>
      <xdr:row>1</xdr:row>
      <xdr:rowOff>193862</xdr:rowOff>
    </xdr:to>
    <xdr:pic>
      <xdr:nvPicPr>
        <xdr:cNvPr id="93" name="Picture 4">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04685354" y="212912"/>
          <a:ext cx="180975" cy="171450"/>
        </a:xfrm>
        <a:prstGeom prst="rect">
          <a:avLst/>
        </a:prstGeom>
        <a:noFill/>
      </xdr:spPr>
    </xdr:pic>
    <xdr:clientData/>
  </xdr:twoCellAnchor>
  <xdr:twoCellAnchor editAs="oneCell">
    <xdr:from>
      <xdr:col>249</xdr:col>
      <xdr:colOff>134472</xdr:colOff>
      <xdr:row>1</xdr:row>
      <xdr:rowOff>11205</xdr:rowOff>
    </xdr:from>
    <xdr:to>
      <xdr:col>249</xdr:col>
      <xdr:colOff>315447</xdr:colOff>
      <xdr:row>1</xdr:row>
      <xdr:rowOff>200024</xdr:rowOff>
    </xdr:to>
    <xdr:pic>
      <xdr:nvPicPr>
        <xdr:cNvPr id="94" name="Picture 6">
          <a:extLst>
            <a:ext uri="{FF2B5EF4-FFF2-40B4-BE49-F238E27FC236}">
              <a16:creationId xmlns:a16="http://schemas.microsoft.com/office/drawing/2014/main" id="{00000000-0008-0000-0400-00005E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03284619" y="201705"/>
          <a:ext cx="180975" cy="188819"/>
        </a:xfrm>
        <a:prstGeom prst="rect">
          <a:avLst/>
        </a:prstGeom>
        <a:noFill/>
      </xdr:spPr>
    </xdr:pic>
    <xdr:clientData/>
  </xdr:twoCellAnchor>
  <xdr:twoCellAnchor editAs="oneCell">
    <xdr:from>
      <xdr:col>253</xdr:col>
      <xdr:colOff>145677</xdr:colOff>
      <xdr:row>1</xdr:row>
      <xdr:rowOff>22412</xdr:rowOff>
    </xdr:from>
    <xdr:to>
      <xdr:col>253</xdr:col>
      <xdr:colOff>317127</xdr:colOff>
      <xdr:row>1</xdr:row>
      <xdr:rowOff>193862</xdr:rowOff>
    </xdr:to>
    <xdr:pic>
      <xdr:nvPicPr>
        <xdr:cNvPr id="95" name="Picture 8">
          <a:extLst>
            <a:ext uri="{FF2B5EF4-FFF2-40B4-BE49-F238E27FC236}">
              <a16:creationId xmlns:a16="http://schemas.microsoft.com/office/drawing/2014/main" id="{00000000-0008-0000-0400-00005F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05133589" y="212912"/>
          <a:ext cx="171450" cy="171450"/>
        </a:xfrm>
        <a:prstGeom prst="rect">
          <a:avLst/>
        </a:prstGeom>
        <a:noFill/>
      </xdr:spPr>
    </xdr:pic>
    <xdr:clientData/>
  </xdr:twoCellAnchor>
  <xdr:twoCellAnchor editAs="oneCell">
    <xdr:from>
      <xdr:col>264</xdr:col>
      <xdr:colOff>168088</xdr:colOff>
      <xdr:row>1</xdr:row>
      <xdr:rowOff>33618</xdr:rowOff>
    </xdr:from>
    <xdr:to>
      <xdr:col>264</xdr:col>
      <xdr:colOff>310963</xdr:colOff>
      <xdr:row>1</xdr:row>
      <xdr:rowOff>186018</xdr:rowOff>
    </xdr:to>
    <xdr:pic>
      <xdr:nvPicPr>
        <xdr:cNvPr id="96" name="Picture 10">
          <a:extLst>
            <a:ext uri="{FF2B5EF4-FFF2-40B4-BE49-F238E27FC236}">
              <a16:creationId xmlns:a16="http://schemas.microsoft.com/office/drawing/2014/main" id="{00000000-0008-0000-0400-000060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10209853" y="224118"/>
          <a:ext cx="142875" cy="152400"/>
        </a:xfrm>
        <a:prstGeom prst="rect">
          <a:avLst/>
        </a:prstGeom>
        <a:noFill/>
      </xdr:spPr>
    </xdr:pic>
    <xdr:clientData/>
  </xdr:twoCellAnchor>
  <xdr:twoCellAnchor editAs="oneCell">
    <xdr:from>
      <xdr:col>265</xdr:col>
      <xdr:colOff>156883</xdr:colOff>
      <xdr:row>1</xdr:row>
      <xdr:rowOff>33618</xdr:rowOff>
    </xdr:from>
    <xdr:to>
      <xdr:col>265</xdr:col>
      <xdr:colOff>290233</xdr:colOff>
      <xdr:row>1</xdr:row>
      <xdr:rowOff>193862</xdr:rowOff>
    </xdr:to>
    <xdr:pic>
      <xdr:nvPicPr>
        <xdr:cNvPr id="97" name="Picture 12">
          <a:extLst>
            <a:ext uri="{FF2B5EF4-FFF2-40B4-BE49-F238E27FC236}">
              <a16:creationId xmlns:a16="http://schemas.microsoft.com/office/drawing/2014/main" id="{00000000-0008-0000-0400-000061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10658089" y="224118"/>
          <a:ext cx="133350" cy="160244"/>
        </a:xfrm>
        <a:prstGeom prst="rect">
          <a:avLst/>
        </a:prstGeom>
        <a:noFill/>
      </xdr:spPr>
    </xdr:pic>
    <xdr:clientData/>
  </xdr:twoCellAnchor>
  <xdr:twoCellAnchor>
    <xdr:from>
      <xdr:col>251</xdr:col>
      <xdr:colOff>145676</xdr:colOff>
      <xdr:row>1</xdr:row>
      <xdr:rowOff>22412</xdr:rowOff>
    </xdr:from>
    <xdr:to>
      <xdr:col>251</xdr:col>
      <xdr:colOff>313764</xdr:colOff>
      <xdr:row>1</xdr:row>
      <xdr:rowOff>179294</xdr:rowOff>
    </xdr:to>
    <xdr:sp macro="" textlink="">
      <xdr:nvSpPr>
        <xdr:cNvPr id="98" name="5-Point Star 97">
          <a:extLst>
            <a:ext uri="{FF2B5EF4-FFF2-40B4-BE49-F238E27FC236}">
              <a16:creationId xmlns:a16="http://schemas.microsoft.com/office/drawing/2014/main" id="{00000000-0008-0000-0400-000062000000}"/>
            </a:ext>
          </a:extLst>
        </xdr:cNvPr>
        <xdr:cNvSpPr/>
      </xdr:nvSpPr>
      <xdr:spPr>
        <a:xfrm>
          <a:off x="104214705"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250</xdr:col>
      <xdr:colOff>118784</xdr:colOff>
      <xdr:row>1</xdr:row>
      <xdr:rowOff>6723</xdr:rowOff>
    </xdr:from>
    <xdr:to>
      <xdr:col>250</xdr:col>
      <xdr:colOff>299759</xdr:colOff>
      <xdr:row>1</xdr:row>
      <xdr:rowOff>195542</xdr:rowOff>
    </xdr:to>
    <xdr:pic>
      <xdr:nvPicPr>
        <xdr:cNvPr id="99" name="Picture 6">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03728372" y="197223"/>
          <a:ext cx="180975" cy="188819"/>
        </a:xfrm>
        <a:prstGeom prst="rect">
          <a:avLst/>
        </a:prstGeom>
        <a:noFill/>
        <a:ln>
          <a:solidFill>
            <a:srgbClr val="00B050"/>
          </a:solidFill>
        </a:ln>
      </xdr:spPr>
    </xdr:pic>
    <xdr:clientData/>
  </xdr:twoCellAnchor>
  <xdr:twoCellAnchor editAs="oneCell">
    <xdr:from>
      <xdr:col>271</xdr:col>
      <xdr:colOff>156883</xdr:colOff>
      <xdr:row>1</xdr:row>
      <xdr:rowOff>22412</xdr:rowOff>
    </xdr:from>
    <xdr:to>
      <xdr:col>271</xdr:col>
      <xdr:colOff>337858</xdr:colOff>
      <xdr:row>1</xdr:row>
      <xdr:rowOff>193862</xdr:rowOff>
    </xdr:to>
    <xdr:pic>
      <xdr:nvPicPr>
        <xdr:cNvPr id="100" name="Picture 4">
          <a:extLst>
            <a:ext uri="{FF2B5EF4-FFF2-40B4-BE49-F238E27FC236}">
              <a16:creationId xmlns:a16="http://schemas.microsoft.com/office/drawing/2014/main" id="{00000000-0008-0000-0400-00006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13201824" y="212912"/>
          <a:ext cx="180975" cy="171450"/>
        </a:xfrm>
        <a:prstGeom prst="rect">
          <a:avLst/>
        </a:prstGeom>
        <a:noFill/>
      </xdr:spPr>
    </xdr:pic>
    <xdr:clientData/>
  </xdr:twoCellAnchor>
  <xdr:twoCellAnchor editAs="oneCell">
    <xdr:from>
      <xdr:col>268</xdr:col>
      <xdr:colOff>134472</xdr:colOff>
      <xdr:row>1</xdr:row>
      <xdr:rowOff>11205</xdr:rowOff>
    </xdr:from>
    <xdr:to>
      <xdr:col>268</xdr:col>
      <xdr:colOff>315447</xdr:colOff>
      <xdr:row>1</xdr:row>
      <xdr:rowOff>200024</xdr:rowOff>
    </xdr:to>
    <xdr:pic>
      <xdr:nvPicPr>
        <xdr:cNvPr id="101" name="Picture 6">
          <a:extLst>
            <a:ext uri="{FF2B5EF4-FFF2-40B4-BE49-F238E27FC236}">
              <a16:creationId xmlns:a16="http://schemas.microsoft.com/office/drawing/2014/main" id="{00000000-0008-0000-0400-000065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11801090" y="201705"/>
          <a:ext cx="180975" cy="188819"/>
        </a:xfrm>
        <a:prstGeom prst="rect">
          <a:avLst/>
        </a:prstGeom>
        <a:noFill/>
      </xdr:spPr>
    </xdr:pic>
    <xdr:clientData/>
  </xdr:twoCellAnchor>
  <xdr:twoCellAnchor editAs="oneCell">
    <xdr:from>
      <xdr:col>272</xdr:col>
      <xdr:colOff>145677</xdr:colOff>
      <xdr:row>1</xdr:row>
      <xdr:rowOff>22412</xdr:rowOff>
    </xdr:from>
    <xdr:to>
      <xdr:col>272</xdr:col>
      <xdr:colOff>317127</xdr:colOff>
      <xdr:row>1</xdr:row>
      <xdr:rowOff>193862</xdr:rowOff>
    </xdr:to>
    <xdr:pic>
      <xdr:nvPicPr>
        <xdr:cNvPr id="102" name="Picture 8">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13650059" y="212912"/>
          <a:ext cx="171450" cy="171450"/>
        </a:xfrm>
        <a:prstGeom prst="rect">
          <a:avLst/>
        </a:prstGeom>
        <a:noFill/>
      </xdr:spPr>
    </xdr:pic>
    <xdr:clientData/>
  </xdr:twoCellAnchor>
  <xdr:twoCellAnchor editAs="oneCell">
    <xdr:from>
      <xdr:col>283</xdr:col>
      <xdr:colOff>168088</xdr:colOff>
      <xdr:row>1</xdr:row>
      <xdr:rowOff>33618</xdr:rowOff>
    </xdr:from>
    <xdr:to>
      <xdr:col>283</xdr:col>
      <xdr:colOff>310963</xdr:colOff>
      <xdr:row>1</xdr:row>
      <xdr:rowOff>186018</xdr:rowOff>
    </xdr:to>
    <xdr:pic>
      <xdr:nvPicPr>
        <xdr:cNvPr id="103" name="Picture 10">
          <a:extLst>
            <a:ext uri="{FF2B5EF4-FFF2-40B4-BE49-F238E27FC236}">
              <a16:creationId xmlns:a16="http://schemas.microsoft.com/office/drawing/2014/main" id="{00000000-0008-0000-0400-000067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18726323" y="224118"/>
          <a:ext cx="142875" cy="152400"/>
        </a:xfrm>
        <a:prstGeom prst="rect">
          <a:avLst/>
        </a:prstGeom>
        <a:noFill/>
      </xdr:spPr>
    </xdr:pic>
    <xdr:clientData/>
  </xdr:twoCellAnchor>
  <xdr:twoCellAnchor editAs="oneCell">
    <xdr:from>
      <xdr:col>284</xdr:col>
      <xdr:colOff>156883</xdr:colOff>
      <xdr:row>1</xdr:row>
      <xdr:rowOff>33618</xdr:rowOff>
    </xdr:from>
    <xdr:to>
      <xdr:col>284</xdr:col>
      <xdr:colOff>290233</xdr:colOff>
      <xdr:row>1</xdr:row>
      <xdr:rowOff>193862</xdr:rowOff>
    </xdr:to>
    <xdr:pic>
      <xdr:nvPicPr>
        <xdr:cNvPr id="104" name="Picture 12">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19174559" y="224118"/>
          <a:ext cx="133350" cy="160244"/>
        </a:xfrm>
        <a:prstGeom prst="rect">
          <a:avLst/>
        </a:prstGeom>
        <a:noFill/>
      </xdr:spPr>
    </xdr:pic>
    <xdr:clientData/>
  </xdr:twoCellAnchor>
  <xdr:twoCellAnchor>
    <xdr:from>
      <xdr:col>270</xdr:col>
      <xdr:colOff>145676</xdr:colOff>
      <xdr:row>1</xdr:row>
      <xdr:rowOff>22412</xdr:rowOff>
    </xdr:from>
    <xdr:to>
      <xdr:col>270</xdr:col>
      <xdr:colOff>313764</xdr:colOff>
      <xdr:row>1</xdr:row>
      <xdr:rowOff>179294</xdr:rowOff>
    </xdr:to>
    <xdr:sp macro="" textlink="">
      <xdr:nvSpPr>
        <xdr:cNvPr id="105" name="5-Point Star 104">
          <a:extLst>
            <a:ext uri="{FF2B5EF4-FFF2-40B4-BE49-F238E27FC236}">
              <a16:creationId xmlns:a16="http://schemas.microsoft.com/office/drawing/2014/main" id="{00000000-0008-0000-0400-000069000000}"/>
            </a:ext>
          </a:extLst>
        </xdr:cNvPr>
        <xdr:cNvSpPr/>
      </xdr:nvSpPr>
      <xdr:spPr>
        <a:xfrm>
          <a:off x="112731176" y="21291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269</xdr:col>
      <xdr:colOff>118784</xdr:colOff>
      <xdr:row>1</xdr:row>
      <xdr:rowOff>6723</xdr:rowOff>
    </xdr:from>
    <xdr:to>
      <xdr:col>269</xdr:col>
      <xdr:colOff>299759</xdr:colOff>
      <xdr:row>1</xdr:row>
      <xdr:rowOff>195542</xdr:rowOff>
    </xdr:to>
    <xdr:pic>
      <xdr:nvPicPr>
        <xdr:cNvPr id="106" name="Picture 6">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12244843" y="197223"/>
          <a:ext cx="180975" cy="188819"/>
        </a:xfrm>
        <a:prstGeom prst="rect">
          <a:avLst/>
        </a:prstGeom>
        <a:noFill/>
        <a:ln>
          <a:solidFill>
            <a:srgbClr val="00B050"/>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45</xdr:col>
      <xdr:colOff>145677</xdr:colOff>
      <xdr:row>2</xdr:row>
      <xdr:rowOff>22412</xdr:rowOff>
    </xdr:from>
    <xdr:to>
      <xdr:col>45</xdr:col>
      <xdr:colOff>326652</xdr:colOff>
      <xdr:row>2</xdr:row>
      <xdr:rowOff>193862</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05177" y="612962"/>
          <a:ext cx="180975" cy="171450"/>
        </a:xfrm>
        <a:prstGeom prst="rect">
          <a:avLst/>
        </a:prstGeom>
        <a:noFill/>
      </xdr:spPr>
    </xdr:pic>
    <xdr:clientData/>
  </xdr:twoCellAnchor>
  <xdr:twoCellAnchor editAs="oneCell">
    <xdr:from>
      <xdr:col>41</xdr:col>
      <xdr:colOff>142477</xdr:colOff>
      <xdr:row>2</xdr:row>
      <xdr:rowOff>22412</xdr:rowOff>
    </xdr:from>
    <xdr:to>
      <xdr:col>41</xdr:col>
      <xdr:colOff>293035</xdr:colOff>
      <xdr:row>2</xdr:row>
      <xdr:rowOff>188818</xdr:rowOff>
    </xdr:to>
    <xdr:pic>
      <xdr:nvPicPr>
        <xdr:cNvPr id="5" name="Picture 6">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25577" y="612962"/>
          <a:ext cx="150558" cy="166406"/>
        </a:xfrm>
        <a:prstGeom prst="rect">
          <a:avLst/>
        </a:prstGeom>
        <a:noFill/>
      </xdr:spPr>
    </xdr:pic>
    <xdr:clientData/>
  </xdr:twoCellAnchor>
  <xdr:twoCellAnchor editAs="oneCell">
    <xdr:from>
      <xdr:col>46</xdr:col>
      <xdr:colOff>145677</xdr:colOff>
      <xdr:row>2</xdr:row>
      <xdr:rowOff>22412</xdr:rowOff>
    </xdr:from>
    <xdr:to>
      <xdr:col>46</xdr:col>
      <xdr:colOff>317127</xdr:colOff>
      <xdr:row>2</xdr:row>
      <xdr:rowOff>193862</xdr:rowOff>
    </xdr:to>
    <xdr:pic>
      <xdr:nvPicPr>
        <xdr:cNvPr id="6" name="Picture 8">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471902" y="612962"/>
          <a:ext cx="171450" cy="171450"/>
        </a:xfrm>
        <a:prstGeom prst="rect">
          <a:avLst/>
        </a:prstGeom>
        <a:noFill/>
      </xdr:spPr>
    </xdr:pic>
    <xdr:clientData/>
  </xdr:twoCellAnchor>
  <xdr:twoCellAnchor editAs="oneCell">
    <xdr:from>
      <xdr:col>82</xdr:col>
      <xdr:colOff>168088</xdr:colOff>
      <xdr:row>2</xdr:row>
      <xdr:rowOff>33618</xdr:rowOff>
    </xdr:from>
    <xdr:to>
      <xdr:col>82</xdr:col>
      <xdr:colOff>310963</xdr:colOff>
      <xdr:row>2</xdr:row>
      <xdr:rowOff>195543</xdr:rowOff>
    </xdr:to>
    <xdr:pic>
      <xdr:nvPicPr>
        <xdr:cNvPr id="7" name="Picture 10">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2286388" y="624168"/>
          <a:ext cx="142875" cy="161925"/>
        </a:xfrm>
        <a:prstGeom prst="rect">
          <a:avLst/>
        </a:prstGeom>
        <a:noFill/>
      </xdr:spPr>
    </xdr:pic>
    <xdr:clientData/>
  </xdr:twoCellAnchor>
  <xdr:twoCellAnchor editAs="oneCell">
    <xdr:from>
      <xdr:col>83</xdr:col>
      <xdr:colOff>156883</xdr:colOff>
      <xdr:row>2</xdr:row>
      <xdr:rowOff>22412</xdr:rowOff>
    </xdr:from>
    <xdr:to>
      <xdr:col>83</xdr:col>
      <xdr:colOff>290233</xdr:colOff>
      <xdr:row>2</xdr:row>
      <xdr:rowOff>193862</xdr:rowOff>
    </xdr:to>
    <xdr:pic>
      <xdr:nvPicPr>
        <xdr:cNvPr id="8" name="Picture 12">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32722858" y="612962"/>
          <a:ext cx="133350" cy="171450"/>
        </a:xfrm>
        <a:prstGeom prst="rect">
          <a:avLst/>
        </a:prstGeom>
        <a:noFill/>
      </xdr:spPr>
    </xdr:pic>
    <xdr:clientData/>
  </xdr:twoCellAnchor>
  <xdr:twoCellAnchor>
    <xdr:from>
      <xdr:col>44</xdr:col>
      <xdr:colOff>134470</xdr:colOff>
      <xdr:row>2</xdr:row>
      <xdr:rowOff>22412</xdr:rowOff>
    </xdr:from>
    <xdr:to>
      <xdr:col>44</xdr:col>
      <xdr:colOff>302558</xdr:colOff>
      <xdr:row>2</xdr:row>
      <xdr:rowOff>179294</xdr:rowOff>
    </xdr:to>
    <xdr:sp macro="" textlink="">
      <xdr:nvSpPr>
        <xdr:cNvPr id="9" name="5-Point Star 8">
          <a:extLst>
            <a:ext uri="{FF2B5EF4-FFF2-40B4-BE49-F238E27FC236}">
              <a16:creationId xmlns:a16="http://schemas.microsoft.com/office/drawing/2014/main" id="{00000000-0008-0000-0500-000009000000}"/>
            </a:ext>
          </a:extLst>
        </xdr:cNvPr>
        <xdr:cNvSpPr/>
      </xdr:nvSpPr>
      <xdr:spPr>
        <a:xfrm>
          <a:off x="18574870"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43</xdr:col>
      <xdr:colOff>127000</xdr:colOff>
      <xdr:row>2</xdr:row>
      <xdr:rowOff>21166</xdr:rowOff>
    </xdr:from>
    <xdr:to>
      <xdr:col>43</xdr:col>
      <xdr:colOff>295088</xdr:colOff>
      <xdr:row>2</xdr:row>
      <xdr:rowOff>178048</xdr:rowOff>
    </xdr:to>
    <xdr:sp macro="" textlink="">
      <xdr:nvSpPr>
        <xdr:cNvPr id="13" name="5-Point Star 12">
          <a:extLst>
            <a:ext uri="{FF2B5EF4-FFF2-40B4-BE49-F238E27FC236}">
              <a16:creationId xmlns:a16="http://schemas.microsoft.com/office/drawing/2014/main" id="{00000000-0008-0000-0500-00000D000000}"/>
            </a:ext>
          </a:extLst>
        </xdr:cNvPr>
        <xdr:cNvSpPr/>
      </xdr:nvSpPr>
      <xdr:spPr>
        <a:xfrm>
          <a:off x="18148300"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45</xdr:col>
      <xdr:colOff>145677</xdr:colOff>
      <xdr:row>60</xdr:row>
      <xdr:rowOff>22412</xdr:rowOff>
    </xdr:from>
    <xdr:ext cx="180975" cy="171450"/>
    <xdr:pic>
      <xdr:nvPicPr>
        <xdr:cNvPr id="15" name="Picture 4">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05177" y="12185837"/>
          <a:ext cx="180975" cy="171450"/>
        </a:xfrm>
        <a:prstGeom prst="rect">
          <a:avLst/>
        </a:prstGeom>
        <a:noFill/>
      </xdr:spPr>
    </xdr:pic>
    <xdr:clientData/>
  </xdr:oneCellAnchor>
  <xdr:oneCellAnchor>
    <xdr:from>
      <xdr:col>41</xdr:col>
      <xdr:colOff>142477</xdr:colOff>
      <xdr:row>60</xdr:row>
      <xdr:rowOff>22412</xdr:rowOff>
    </xdr:from>
    <xdr:ext cx="150558" cy="166406"/>
    <xdr:pic>
      <xdr:nvPicPr>
        <xdr:cNvPr id="16" name="Picture 6">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25577" y="12185837"/>
          <a:ext cx="150558" cy="166406"/>
        </a:xfrm>
        <a:prstGeom prst="rect">
          <a:avLst/>
        </a:prstGeom>
        <a:noFill/>
      </xdr:spPr>
    </xdr:pic>
    <xdr:clientData/>
  </xdr:oneCellAnchor>
  <xdr:oneCellAnchor>
    <xdr:from>
      <xdr:col>46</xdr:col>
      <xdr:colOff>145677</xdr:colOff>
      <xdr:row>60</xdr:row>
      <xdr:rowOff>22412</xdr:rowOff>
    </xdr:from>
    <xdr:ext cx="171450" cy="171450"/>
    <xdr:pic>
      <xdr:nvPicPr>
        <xdr:cNvPr id="17" name="Picture 8">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471902" y="12185837"/>
          <a:ext cx="171450" cy="171450"/>
        </a:xfrm>
        <a:prstGeom prst="rect">
          <a:avLst/>
        </a:prstGeom>
        <a:noFill/>
      </xdr:spPr>
    </xdr:pic>
    <xdr:clientData/>
  </xdr:oneCellAnchor>
  <xdr:oneCellAnchor>
    <xdr:from>
      <xdr:col>82</xdr:col>
      <xdr:colOff>168088</xdr:colOff>
      <xdr:row>60</xdr:row>
      <xdr:rowOff>33618</xdr:rowOff>
    </xdr:from>
    <xdr:ext cx="142875" cy="161925"/>
    <xdr:pic>
      <xdr:nvPicPr>
        <xdr:cNvPr id="18" name="Picture 10">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2286388" y="12197043"/>
          <a:ext cx="142875" cy="161925"/>
        </a:xfrm>
        <a:prstGeom prst="rect">
          <a:avLst/>
        </a:prstGeom>
        <a:noFill/>
      </xdr:spPr>
    </xdr:pic>
    <xdr:clientData/>
  </xdr:oneCellAnchor>
  <xdr:oneCellAnchor>
    <xdr:from>
      <xdr:col>83</xdr:col>
      <xdr:colOff>156883</xdr:colOff>
      <xdr:row>60</xdr:row>
      <xdr:rowOff>22412</xdr:rowOff>
    </xdr:from>
    <xdr:ext cx="133350" cy="171450"/>
    <xdr:pic>
      <xdr:nvPicPr>
        <xdr:cNvPr id="19" name="Picture 12">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32722858" y="12185837"/>
          <a:ext cx="133350" cy="171450"/>
        </a:xfrm>
        <a:prstGeom prst="rect">
          <a:avLst/>
        </a:prstGeom>
        <a:noFill/>
      </xdr:spPr>
    </xdr:pic>
    <xdr:clientData/>
  </xdr:oneCellAnchor>
  <xdr:twoCellAnchor>
    <xdr:from>
      <xdr:col>44</xdr:col>
      <xdr:colOff>134470</xdr:colOff>
      <xdr:row>60</xdr:row>
      <xdr:rowOff>22412</xdr:rowOff>
    </xdr:from>
    <xdr:to>
      <xdr:col>44</xdr:col>
      <xdr:colOff>302558</xdr:colOff>
      <xdr:row>60</xdr:row>
      <xdr:rowOff>179294</xdr:rowOff>
    </xdr:to>
    <xdr:sp macro="" textlink="">
      <xdr:nvSpPr>
        <xdr:cNvPr id="20" name="5-Point Star 19">
          <a:extLst>
            <a:ext uri="{FF2B5EF4-FFF2-40B4-BE49-F238E27FC236}">
              <a16:creationId xmlns:a16="http://schemas.microsoft.com/office/drawing/2014/main" id="{00000000-0008-0000-0500-000014000000}"/>
            </a:ext>
          </a:extLst>
        </xdr:cNvPr>
        <xdr:cNvSpPr/>
      </xdr:nvSpPr>
      <xdr:spPr>
        <a:xfrm>
          <a:off x="18574870" y="121858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42</xdr:col>
      <xdr:colOff>142050</xdr:colOff>
      <xdr:row>60</xdr:row>
      <xdr:rowOff>31937</xdr:rowOff>
    </xdr:from>
    <xdr:ext cx="146503" cy="161924"/>
    <xdr:pic>
      <xdr:nvPicPr>
        <xdr:cNvPr id="21" name="Picture 6">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44250" y="12195362"/>
          <a:ext cx="146503" cy="161924"/>
        </a:xfrm>
        <a:prstGeom prst="rect">
          <a:avLst/>
        </a:prstGeom>
        <a:noFill/>
        <a:ln>
          <a:solidFill>
            <a:srgbClr val="00B050"/>
          </a:solidFill>
        </a:ln>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7</xdr:col>
      <xdr:colOff>677334</xdr:colOff>
      <xdr:row>17</xdr:row>
      <xdr:rowOff>182033</xdr:rowOff>
    </xdr:from>
    <xdr:to>
      <xdr:col>12</xdr:col>
      <xdr:colOff>15875</xdr:colOff>
      <xdr:row>24</xdr:row>
      <xdr:rowOff>25550</xdr:rowOff>
    </xdr:to>
    <xdr:pic>
      <xdr:nvPicPr>
        <xdr:cNvPr id="26" name="Picture 25">
          <a:extLst>
            <a:ext uri="{FF2B5EF4-FFF2-40B4-BE49-F238E27FC236}">
              <a16:creationId xmlns:a16="http://schemas.microsoft.com/office/drawing/2014/main" id="{00000000-0008-0000-0500-00001A000000}"/>
            </a:ext>
            <a:ext uri="{147F2762-F138-4A5C-976F-8EAC2B608ADB}">
              <a16:predDERef xmlns:a16="http://schemas.microsoft.com/office/drawing/2014/main" pred="{00000000-0008-0000-0500-00001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32667" y="3843866"/>
          <a:ext cx="1211791" cy="1282851"/>
        </a:xfrm>
        <a:prstGeom prst="rect">
          <a:avLst/>
        </a:prstGeom>
      </xdr:spPr>
    </xdr:pic>
    <xdr:clientData/>
  </xdr:twoCellAnchor>
  <xdr:oneCellAnchor>
    <xdr:from>
      <xdr:col>42</xdr:col>
      <xdr:colOff>142875</xdr:colOff>
      <xdr:row>2</xdr:row>
      <xdr:rowOff>28575</xdr:rowOff>
    </xdr:from>
    <xdr:ext cx="146503" cy="161924"/>
    <xdr:pic>
      <xdr:nvPicPr>
        <xdr:cNvPr id="27" name="Picture 6">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45075" y="619125"/>
          <a:ext cx="146503" cy="161924"/>
        </a:xfrm>
        <a:prstGeom prst="rect">
          <a:avLst/>
        </a:prstGeom>
        <a:noFill/>
        <a:ln>
          <a:solidFill>
            <a:srgbClr val="00B050"/>
          </a:solidFill>
        </a:ln>
      </xdr:spPr>
    </xdr:pic>
    <xdr:clientData/>
  </xdr:oneCellAnchor>
  <xdr:twoCellAnchor>
    <xdr:from>
      <xdr:col>43</xdr:col>
      <xdr:colOff>133350</xdr:colOff>
      <xdr:row>60</xdr:row>
      <xdr:rowOff>9525</xdr:rowOff>
    </xdr:from>
    <xdr:to>
      <xdr:col>43</xdr:col>
      <xdr:colOff>301438</xdr:colOff>
      <xdr:row>60</xdr:row>
      <xdr:rowOff>166407</xdr:rowOff>
    </xdr:to>
    <xdr:sp macro="" textlink="">
      <xdr:nvSpPr>
        <xdr:cNvPr id="28" name="5-Point Star 27">
          <a:extLst>
            <a:ext uri="{FF2B5EF4-FFF2-40B4-BE49-F238E27FC236}">
              <a16:creationId xmlns:a16="http://schemas.microsoft.com/office/drawing/2014/main" id="{00000000-0008-0000-0500-00001C000000}"/>
            </a:ext>
          </a:extLst>
        </xdr:cNvPr>
        <xdr:cNvSpPr/>
      </xdr:nvSpPr>
      <xdr:spPr>
        <a:xfrm>
          <a:off x="18154650" y="12172950"/>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7</xdr:col>
      <xdr:colOff>26149</xdr:colOff>
      <xdr:row>18</xdr:row>
      <xdr:rowOff>56089</xdr:rowOff>
    </xdr:from>
    <xdr:to>
      <xdr:col>7</xdr:col>
      <xdr:colOff>244096</xdr:colOff>
      <xdr:row>27</xdr:row>
      <xdr:rowOff>84859</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500-00001D000000}"/>
            </a:ext>
          </a:extLst>
        </xdr:cNvPr>
        <xdr:cNvSpPr/>
      </xdr:nvSpPr>
      <xdr:spPr>
        <a:xfrm rot="16200000">
          <a:off x="1660612" y="4750459"/>
          <a:ext cx="1859687" cy="217947"/>
        </a:xfrm>
        <a:prstGeom prst="roundRect">
          <a:avLst/>
        </a:prstGeom>
        <a:solidFill>
          <a:schemeClr val="tx2">
            <a:lumMod val="40000"/>
            <a:lumOff val="6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endParaRPr lang="en-US" sz="900">
            <a:solidFill>
              <a:sysClr val="windowText" lastClr="000000"/>
            </a:solidFill>
          </a:endParaRPr>
        </a:p>
      </xdr:txBody>
    </xdr:sp>
    <xdr:clientData/>
  </xdr:twoCellAnchor>
  <xdr:twoCellAnchor>
    <xdr:from>
      <xdr:col>5</xdr:col>
      <xdr:colOff>80436</xdr:colOff>
      <xdr:row>18</xdr:row>
      <xdr:rowOff>37041</xdr:rowOff>
    </xdr:from>
    <xdr:to>
      <xdr:col>6</xdr:col>
      <xdr:colOff>290857</xdr:colOff>
      <xdr:row>27</xdr:row>
      <xdr:rowOff>76756</xdr:rowOff>
    </xdr:to>
    <xdr:sp macro="" textlink="">
      <xdr:nvSpPr>
        <xdr:cNvPr id="30" name="Snip Same Side Corner Rectangle 29">
          <a:extLst>
            <a:ext uri="{FF2B5EF4-FFF2-40B4-BE49-F238E27FC236}">
              <a16:creationId xmlns:a16="http://schemas.microsoft.com/office/drawing/2014/main" id="{00000000-0008-0000-0500-00001E000000}"/>
            </a:ext>
          </a:extLst>
        </xdr:cNvPr>
        <xdr:cNvSpPr/>
      </xdr:nvSpPr>
      <xdr:spPr>
        <a:xfrm rot="16200000">
          <a:off x="1197664" y="4571313"/>
          <a:ext cx="1870632" cy="549088"/>
        </a:xfrm>
        <a:prstGeom prst="snip2SameRect">
          <a:avLst/>
        </a:prstGeom>
        <a:solidFill>
          <a:srgbClr val="0066CC"/>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326715</xdr:colOff>
      <xdr:row>18</xdr:row>
      <xdr:rowOff>46564</xdr:rowOff>
    </xdr:from>
    <xdr:to>
      <xdr:col>7</xdr:col>
      <xdr:colOff>558700</xdr:colOff>
      <xdr:row>27</xdr:row>
      <xdr:rowOff>85700</xdr:rowOff>
    </xdr:to>
    <xdr:sp macro="" textlink="">
      <xdr:nvSpPr>
        <xdr:cNvPr id="31" name="Rounded Rectangle 30">
          <a:hlinkClick xmlns:r="http://schemas.openxmlformats.org/officeDocument/2006/relationships" r:id="rId10"/>
          <a:extLst>
            <a:ext uri="{FF2B5EF4-FFF2-40B4-BE49-F238E27FC236}">
              <a16:creationId xmlns:a16="http://schemas.microsoft.com/office/drawing/2014/main" id="{00000000-0008-0000-0500-00001F000000}"/>
            </a:ext>
          </a:extLst>
        </xdr:cNvPr>
        <xdr:cNvSpPr/>
      </xdr:nvSpPr>
      <xdr:spPr>
        <a:xfrm rot="16200000">
          <a:off x="1963014" y="4739098"/>
          <a:ext cx="1870053" cy="231985"/>
        </a:xfrm>
        <a:prstGeom prst="roundRect">
          <a:avLst/>
        </a:prstGeom>
        <a:solidFill>
          <a:schemeClr val="tx2">
            <a:lumMod val="40000"/>
            <a:lumOff val="6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endParaRPr lang="cs-CZ" sz="900" baseline="0">
            <a:solidFill>
              <a:sysClr val="windowText" lastClr="000000"/>
            </a:solidFill>
          </a:endParaRPr>
        </a:p>
      </xdr:txBody>
    </xdr:sp>
    <xdr:clientData/>
  </xdr:twoCellAnchor>
  <xdr:twoCellAnchor editAs="oneCell">
    <xdr:from>
      <xdr:col>19</xdr:col>
      <xdr:colOff>139139</xdr:colOff>
      <xdr:row>1</xdr:row>
      <xdr:rowOff>28576</xdr:rowOff>
    </xdr:from>
    <xdr:to>
      <xdr:col>21</xdr:col>
      <xdr:colOff>222250</xdr:colOff>
      <xdr:row>6</xdr:row>
      <xdr:rowOff>192557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082864" y="409576"/>
          <a:ext cx="908611" cy="1183156"/>
        </a:xfrm>
        <a:prstGeom prst="rect">
          <a:avLst/>
        </a:prstGeom>
        <a:ln>
          <a:noFill/>
        </a:ln>
      </xdr:spPr>
    </xdr:pic>
    <xdr:clientData/>
  </xdr:twoCellAnchor>
  <xdr:twoCellAnchor editAs="oneCell">
    <xdr:from>
      <xdr:col>1</xdr:col>
      <xdr:colOff>86293</xdr:colOff>
      <xdr:row>0</xdr:row>
      <xdr:rowOff>31750</xdr:rowOff>
    </xdr:from>
    <xdr:to>
      <xdr:col>1</xdr:col>
      <xdr:colOff>307730</xdr:colOff>
      <xdr:row>0</xdr:row>
      <xdr:rowOff>360499</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0658" y="31750"/>
          <a:ext cx="221437" cy="328749"/>
        </a:xfrm>
        <a:prstGeom prst="rect">
          <a:avLst/>
        </a:prstGeom>
      </xdr:spPr>
    </xdr:pic>
    <xdr:clientData/>
  </xdr:twoCellAnchor>
  <xdr:twoCellAnchor editAs="oneCell">
    <xdr:from>
      <xdr:col>1</xdr:col>
      <xdr:colOff>0</xdr:colOff>
      <xdr:row>0</xdr:row>
      <xdr:rowOff>342900</xdr:rowOff>
    </xdr:from>
    <xdr:to>
      <xdr:col>2</xdr:col>
      <xdr:colOff>201491</xdr:colOff>
      <xdr:row>7</xdr:row>
      <xdr:rowOff>47625</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42900" y="342900"/>
          <a:ext cx="1011116" cy="1314450"/>
        </a:xfrm>
        <a:prstGeom prst="rect">
          <a:avLst/>
        </a:prstGeom>
        <a:ln>
          <a:noFill/>
        </a:ln>
      </xdr:spPr>
    </xdr:pic>
    <xdr:clientData/>
  </xdr:twoCellAnchor>
  <xdr:twoCellAnchor>
    <xdr:from>
      <xdr:col>27</xdr:col>
      <xdr:colOff>377079</xdr:colOff>
      <xdr:row>10</xdr:row>
      <xdr:rowOff>0</xdr:rowOff>
    </xdr:from>
    <xdr:to>
      <xdr:col>29</xdr:col>
      <xdr:colOff>434229</xdr:colOff>
      <xdr:row>16</xdr:row>
      <xdr:rowOff>9525</xdr:rowOff>
    </xdr:to>
    <xdr:sp macro="" textlink="">
      <xdr:nvSpPr>
        <xdr:cNvPr id="32" name="Oval 31">
          <a:extLst>
            <a:ext uri="{FF2B5EF4-FFF2-40B4-BE49-F238E27FC236}">
              <a16:creationId xmlns:a16="http://schemas.microsoft.com/office/drawing/2014/main" id="{00000000-0008-0000-0500-000020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28</xdr:col>
      <xdr:colOff>677333</xdr:colOff>
      <xdr:row>20</xdr:row>
      <xdr:rowOff>10583</xdr:rowOff>
    </xdr:from>
    <xdr:to>
      <xdr:col>29</xdr:col>
      <xdr:colOff>83124</xdr:colOff>
      <xdr:row>21</xdr:row>
      <xdr:rowOff>6102</xdr:rowOff>
    </xdr:to>
    <xdr:sp macro="" textlink="">
      <xdr:nvSpPr>
        <xdr:cNvPr id="36" name="Wave 35">
          <a:extLst>
            <a:ext uri="{FF2B5EF4-FFF2-40B4-BE49-F238E27FC236}">
              <a16:creationId xmlns:a16="http://schemas.microsoft.com/office/drawing/2014/main" id="{00000000-0008-0000-0500-000024000000}"/>
            </a:ext>
          </a:extLst>
        </xdr:cNvPr>
        <xdr:cNvSpPr/>
      </xdr:nvSpPr>
      <xdr:spPr>
        <a:xfrm>
          <a:off x="11927416" y="4286250"/>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xdr:from>
      <xdr:col>15</xdr:col>
      <xdr:colOff>254002</xdr:colOff>
      <xdr:row>99</xdr:row>
      <xdr:rowOff>95248</xdr:rowOff>
    </xdr:from>
    <xdr:to>
      <xdr:col>34</xdr:col>
      <xdr:colOff>243974</xdr:colOff>
      <xdr:row>140</xdr:row>
      <xdr:rowOff>27279</xdr:rowOff>
    </xdr:to>
    <xdr:graphicFrame macro="">
      <xdr:nvGraphicFramePr>
        <xdr:cNvPr id="3" name="Chart 2">
          <a:extLst>
            <a:ext uri="{FF2B5EF4-FFF2-40B4-BE49-F238E27FC236}">
              <a16:creationId xmlns:a16="http://schemas.microsoft.com/office/drawing/2014/main" id="{8EF19431-9B7D-4DC0-9AF4-819D9EB06D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7</xdr:col>
      <xdr:colOff>31750</xdr:colOff>
      <xdr:row>35</xdr:row>
      <xdr:rowOff>137584</xdr:rowOff>
    </xdr:from>
    <xdr:to>
      <xdr:col>8</xdr:col>
      <xdr:colOff>233240</xdr:colOff>
      <xdr:row>42</xdr:row>
      <xdr:rowOff>51330</xdr:rowOff>
    </xdr:to>
    <xdr:pic>
      <xdr:nvPicPr>
        <xdr:cNvPr id="39" name="Picture 38">
          <a:extLst>
            <a:ext uri="{FF2B5EF4-FFF2-40B4-BE49-F238E27FC236}">
              <a16:creationId xmlns:a16="http://schemas.microsoft.com/office/drawing/2014/main" id="{CC9F9F93-DF0C-4F57-A7BA-B99A8EADB18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87083" y="7366001"/>
          <a:ext cx="1016407" cy="1323975"/>
        </a:xfrm>
        <a:prstGeom prst="rect">
          <a:avLst/>
        </a:prstGeom>
        <a:ln>
          <a:noFill/>
        </a:ln>
      </xdr:spPr>
    </xdr:pic>
    <xdr:clientData/>
  </xdr:twoCellAnchor>
  <xdr:oneCellAnchor>
    <xdr:from>
      <xdr:col>7</xdr:col>
      <xdr:colOff>243418</xdr:colOff>
      <xdr:row>35</xdr:row>
      <xdr:rowOff>179916</xdr:rowOff>
    </xdr:from>
    <xdr:ext cx="624416" cy="1158347"/>
    <xdr:pic>
      <xdr:nvPicPr>
        <xdr:cNvPr id="38" name="Picture 37">
          <a:extLst>
            <a:ext uri="{FF2B5EF4-FFF2-40B4-BE49-F238E27FC236}">
              <a16:creationId xmlns:a16="http://schemas.microsoft.com/office/drawing/2014/main" id="{434F49CE-21BA-4607-B28A-3D9A6E5E84A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8455" t="10206" r="34903" b="1504"/>
        <a:stretch/>
      </xdr:blipFill>
      <xdr:spPr>
        <a:xfrm>
          <a:off x="2698751" y="7408333"/>
          <a:ext cx="624416" cy="1158347"/>
        </a:xfrm>
        <a:prstGeom prst="rect">
          <a:avLst/>
        </a:prstGeom>
      </xdr:spPr>
    </xdr:pic>
    <xdr:clientData/>
  </xdr:oneCellAnchor>
  <xdr:twoCellAnchor editAs="oneCell">
    <xdr:from>
      <xdr:col>34</xdr:col>
      <xdr:colOff>6006</xdr:colOff>
      <xdr:row>10</xdr:row>
      <xdr:rowOff>21555</xdr:rowOff>
    </xdr:from>
    <xdr:to>
      <xdr:col>34</xdr:col>
      <xdr:colOff>267900</xdr:colOff>
      <xdr:row>10</xdr:row>
      <xdr:rowOff>177801</xdr:rowOff>
    </xdr:to>
    <xdr:pic>
      <xdr:nvPicPr>
        <xdr:cNvPr id="37" name="Picture 36">
          <a:extLst>
            <a:ext uri="{FF2B5EF4-FFF2-40B4-BE49-F238E27FC236}">
              <a16:creationId xmlns:a16="http://schemas.microsoft.com/office/drawing/2014/main" id="{AD99C2CA-C45B-4722-8F08-838AF1754DD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252356" y="2250405"/>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9525</xdr:colOff>
      <xdr:row>9</xdr:row>
      <xdr:rowOff>28575</xdr:rowOff>
    </xdr:from>
    <xdr:to>
      <xdr:col>34</xdr:col>
      <xdr:colOff>271419</xdr:colOff>
      <xdr:row>9</xdr:row>
      <xdr:rowOff>184821</xdr:rowOff>
    </xdr:to>
    <xdr:pic>
      <xdr:nvPicPr>
        <xdr:cNvPr id="40" name="Picture 39">
          <a:extLst>
            <a:ext uri="{FF2B5EF4-FFF2-40B4-BE49-F238E27FC236}">
              <a16:creationId xmlns:a16="http://schemas.microsoft.com/office/drawing/2014/main" id="{E6BB6170-9500-44E5-9247-75062924635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230475" y="2038350"/>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232832</xdr:colOff>
      <xdr:row>62</xdr:row>
      <xdr:rowOff>105833</xdr:rowOff>
    </xdr:from>
    <xdr:to>
      <xdr:col>44</xdr:col>
      <xdr:colOff>306203</xdr:colOff>
      <xdr:row>64</xdr:row>
      <xdr:rowOff>-1</xdr:rowOff>
    </xdr:to>
    <xdr:pic>
      <xdr:nvPicPr>
        <xdr:cNvPr id="42" name="Picture 41">
          <a:extLst>
            <a:ext uri="{FF2B5EF4-FFF2-40B4-BE49-F238E27FC236}">
              <a16:creationId xmlns:a16="http://schemas.microsoft.com/office/drawing/2014/main" id="{168B18B2-BE83-47AD-BF1B-03956B013D2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161249" y="12700000"/>
          <a:ext cx="496705" cy="296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11905</xdr:colOff>
      <xdr:row>26</xdr:row>
      <xdr:rowOff>5954</xdr:rowOff>
    </xdr:from>
    <xdr:to>
      <xdr:col>34</xdr:col>
      <xdr:colOff>279796</xdr:colOff>
      <xdr:row>26</xdr:row>
      <xdr:rowOff>190500</xdr:rowOff>
    </xdr:to>
    <xdr:pic>
      <xdr:nvPicPr>
        <xdr:cNvPr id="43" name="Picture 42">
          <a:extLst>
            <a:ext uri="{FF2B5EF4-FFF2-40B4-BE49-F238E27FC236}">
              <a16:creationId xmlns:a16="http://schemas.microsoft.com/office/drawing/2014/main" id="{4B88E5B8-13B2-4D6D-93BC-AA25B2B2011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5257858" y="5500688"/>
          <a:ext cx="267891" cy="184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381000</xdr:colOff>
      <xdr:row>62</xdr:row>
      <xdr:rowOff>95250</xdr:rowOff>
    </xdr:from>
    <xdr:to>
      <xdr:col>46</xdr:col>
      <xdr:colOff>178594</xdr:colOff>
      <xdr:row>64</xdr:row>
      <xdr:rowOff>35438</xdr:rowOff>
    </xdr:to>
    <xdr:pic>
      <xdr:nvPicPr>
        <xdr:cNvPr id="44" name="Picture 43">
          <a:extLst>
            <a:ext uri="{FF2B5EF4-FFF2-40B4-BE49-F238E27FC236}">
              <a16:creationId xmlns:a16="http://schemas.microsoft.com/office/drawing/2014/main" id="{77A4010F-85B5-4150-B4E3-708E498C537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0788313" y="12906375"/>
          <a:ext cx="678656" cy="345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10584</xdr:colOff>
      <xdr:row>30</xdr:row>
      <xdr:rowOff>21167</xdr:rowOff>
    </xdr:from>
    <xdr:to>
      <xdr:col>34</xdr:col>
      <xdr:colOff>276674</xdr:colOff>
      <xdr:row>30</xdr:row>
      <xdr:rowOff>179916</xdr:rowOff>
    </xdr:to>
    <xdr:pic>
      <xdr:nvPicPr>
        <xdr:cNvPr id="45" name="Picture 44">
          <a:extLst>
            <a:ext uri="{FF2B5EF4-FFF2-40B4-BE49-F238E27FC236}">
              <a16:creationId xmlns:a16="http://schemas.microsoft.com/office/drawing/2014/main" id="{4AF0E9BE-9C8C-4D68-B687-83480F400E0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208251" y="6297084"/>
          <a:ext cx="266090" cy="158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10584</xdr:colOff>
      <xdr:row>6</xdr:row>
      <xdr:rowOff>31751</xdr:rowOff>
    </xdr:from>
    <xdr:to>
      <xdr:col>34</xdr:col>
      <xdr:colOff>272478</xdr:colOff>
      <xdr:row>6</xdr:row>
      <xdr:rowOff>187997</xdr:rowOff>
    </xdr:to>
    <xdr:pic>
      <xdr:nvPicPr>
        <xdr:cNvPr id="48" name="Picture 47">
          <a:extLst>
            <a:ext uri="{FF2B5EF4-FFF2-40B4-BE49-F238E27FC236}">
              <a16:creationId xmlns:a16="http://schemas.microsoft.com/office/drawing/2014/main" id="{51F50698-2DF9-40DA-95DE-4FAD39B2792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208251" y="1439334"/>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10584</xdr:colOff>
      <xdr:row>7</xdr:row>
      <xdr:rowOff>31749</xdr:rowOff>
    </xdr:from>
    <xdr:to>
      <xdr:col>34</xdr:col>
      <xdr:colOff>272478</xdr:colOff>
      <xdr:row>7</xdr:row>
      <xdr:rowOff>187995</xdr:rowOff>
    </xdr:to>
    <xdr:pic>
      <xdr:nvPicPr>
        <xdr:cNvPr id="49" name="Picture 48">
          <a:extLst>
            <a:ext uri="{FF2B5EF4-FFF2-40B4-BE49-F238E27FC236}">
              <a16:creationId xmlns:a16="http://schemas.microsoft.com/office/drawing/2014/main" id="{CCB46149-646B-4899-AD3C-92349734DA9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208251" y="1650999"/>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10583</xdr:colOff>
      <xdr:row>8</xdr:row>
      <xdr:rowOff>21167</xdr:rowOff>
    </xdr:from>
    <xdr:to>
      <xdr:col>34</xdr:col>
      <xdr:colOff>272477</xdr:colOff>
      <xdr:row>8</xdr:row>
      <xdr:rowOff>177413</xdr:rowOff>
    </xdr:to>
    <xdr:pic>
      <xdr:nvPicPr>
        <xdr:cNvPr id="50" name="Picture 49">
          <a:extLst>
            <a:ext uri="{FF2B5EF4-FFF2-40B4-BE49-F238E27FC236}">
              <a16:creationId xmlns:a16="http://schemas.microsoft.com/office/drawing/2014/main" id="{BDE239DC-3860-48E8-ACF8-2ACBA5E299FD}"/>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208250" y="1841500"/>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331127</xdr:colOff>
      <xdr:row>62</xdr:row>
      <xdr:rowOff>95249</xdr:rowOff>
    </xdr:from>
    <xdr:to>
      <xdr:col>47</xdr:col>
      <xdr:colOff>391583</xdr:colOff>
      <xdr:row>64</xdr:row>
      <xdr:rowOff>42858</xdr:rowOff>
    </xdr:to>
    <xdr:pic>
      <xdr:nvPicPr>
        <xdr:cNvPr id="51" name="Picture 50">
          <a:extLst>
            <a:ext uri="{FF2B5EF4-FFF2-40B4-BE49-F238E27FC236}">
              <a16:creationId xmlns:a16="http://schemas.microsoft.com/office/drawing/2014/main" id="{5F75EB96-6B4F-4849-836D-D8EC1EAAFE94}"/>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1571877" y="12689416"/>
          <a:ext cx="526123" cy="3497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10582</xdr:colOff>
      <xdr:row>12</xdr:row>
      <xdr:rowOff>21167</xdr:rowOff>
    </xdr:from>
    <xdr:to>
      <xdr:col>34</xdr:col>
      <xdr:colOff>281207</xdr:colOff>
      <xdr:row>12</xdr:row>
      <xdr:rowOff>201084</xdr:rowOff>
    </xdr:to>
    <xdr:pic>
      <xdr:nvPicPr>
        <xdr:cNvPr id="52" name="Picture 51">
          <a:extLst>
            <a:ext uri="{FF2B5EF4-FFF2-40B4-BE49-F238E27FC236}">
              <a16:creationId xmlns:a16="http://schemas.microsoft.com/office/drawing/2014/main" id="{8D5AF626-CFBD-472F-B524-BF7CB869A82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5208249" y="2645834"/>
          <a:ext cx="270625" cy="179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31750</xdr:colOff>
      <xdr:row>62</xdr:row>
      <xdr:rowOff>133006</xdr:rowOff>
    </xdr:from>
    <xdr:to>
      <xdr:col>49</xdr:col>
      <xdr:colOff>63034</xdr:colOff>
      <xdr:row>63</xdr:row>
      <xdr:rowOff>179915</xdr:rowOff>
    </xdr:to>
    <xdr:pic>
      <xdr:nvPicPr>
        <xdr:cNvPr id="53" name="Picture 52">
          <a:extLst>
            <a:ext uri="{FF2B5EF4-FFF2-40B4-BE49-F238E27FC236}">
              <a16:creationId xmlns:a16="http://schemas.microsoft.com/office/drawing/2014/main" id="{0A60DC42-07B9-4F72-9FCD-CB36A14B330D}"/>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2203833" y="12727173"/>
          <a:ext cx="496950" cy="247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10583</xdr:colOff>
      <xdr:row>15</xdr:row>
      <xdr:rowOff>21166</xdr:rowOff>
    </xdr:from>
    <xdr:to>
      <xdr:col>35</xdr:col>
      <xdr:colOff>532</xdr:colOff>
      <xdr:row>16</xdr:row>
      <xdr:rowOff>0</xdr:rowOff>
    </xdr:to>
    <xdr:pic>
      <xdr:nvPicPr>
        <xdr:cNvPr id="54" name="Picture 53">
          <a:extLst>
            <a:ext uri="{FF2B5EF4-FFF2-40B4-BE49-F238E27FC236}">
              <a16:creationId xmlns:a16="http://schemas.microsoft.com/office/drawing/2014/main" id="{D53E4BEC-61B1-4266-958C-1CEC186C220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5208250" y="3270249"/>
          <a:ext cx="275699" cy="190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10584</xdr:colOff>
      <xdr:row>19</xdr:row>
      <xdr:rowOff>31750</xdr:rowOff>
    </xdr:from>
    <xdr:to>
      <xdr:col>34</xdr:col>
      <xdr:colOff>272478</xdr:colOff>
      <xdr:row>19</xdr:row>
      <xdr:rowOff>187996</xdr:rowOff>
    </xdr:to>
    <xdr:pic>
      <xdr:nvPicPr>
        <xdr:cNvPr id="55" name="Picture 54">
          <a:extLst>
            <a:ext uri="{FF2B5EF4-FFF2-40B4-BE49-F238E27FC236}">
              <a16:creationId xmlns:a16="http://schemas.microsoft.com/office/drawing/2014/main" id="{D8D7FC10-4DE4-4E59-9C97-BBC818C939B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208251" y="4106333"/>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10584</xdr:colOff>
      <xdr:row>20</xdr:row>
      <xdr:rowOff>31750</xdr:rowOff>
    </xdr:from>
    <xdr:to>
      <xdr:col>34</xdr:col>
      <xdr:colOff>272478</xdr:colOff>
      <xdr:row>20</xdr:row>
      <xdr:rowOff>187996</xdr:rowOff>
    </xdr:to>
    <xdr:pic>
      <xdr:nvPicPr>
        <xdr:cNvPr id="56" name="Picture 55">
          <a:extLst>
            <a:ext uri="{FF2B5EF4-FFF2-40B4-BE49-F238E27FC236}">
              <a16:creationId xmlns:a16="http://schemas.microsoft.com/office/drawing/2014/main" id="{0AF2187B-A19B-484E-B4E7-0C1905E80E8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208251" y="4307417"/>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10584</xdr:colOff>
      <xdr:row>21</xdr:row>
      <xdr:rowOff>31751</xdr:rowOff>
    </xdr:from>
    <xdr:to>
      <xdr:col>34</xdr:col>
      <xdr:colOff>272478</xdr:colOff>
      <xdr:row>21</xdr:row>
      <xdr:rowOff>187997</xdr:rowOff>
    </xdr:to>
    <xdr:pic>
      <xdr:nvPicPr>
        <xdr:cNvPr id="57" name="Picture 56">
          <a:extLst>
            <a:ext uri="{FF2B5EF4-FFF2-40B4-BE49-F238E27FC236}">
              <a16:creationId xmlns:a16="http://schemas.microsoft.com/office/drawing/2014/main" id="{B40E92FD-C1F6-4CBE-8049-AAD31898BE0D}"/>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208251" y="4519084"/>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176291</xdr:colOff>
      <xdr:row>62</xdr:row>
      <xdr:rowOff>116417</xdr:rowOff>
    </xdr:from>
    <xdr:to>
      <xdr:col>50</xdr:col>
      <xdr:colOff>76741</xdr:colOff>
      <xdr:row>63</xdr:row>
      <xdr:rowOff>179916</xdr:rowOff>
    </xdr:to>
    <xdr:pic>
      <xdr:nvPicPr>
        <xdr:cNvPr id="58" name="Picture 57">
          <a:extLst>
            <a:ext uri="{FF2B5EF4-FFF2-40B4-BE49-F238E27FC236}">
              <a16:creationId xmlns:a16="http://schemas.microsoft.com/office/drawing/2014/main" id="{CE169EFF-EC16-461A-B2CE-85D141E0E83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2814041" y="12710584"/>
          <a:ext cx="397867" cy="264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5331</xdr:colOff>
      <xdr:row>23</xdr:row>
      <xdr:rowOff>21167</xdr:rowOff>
    </xdr:from>
    <xdr:to>
      <xdr:col>34</xdr:col>
      <xdr:colOff>285748</xdr:colOff>
      <xdr:row>24</xdr:row>
      <xdr:rowOff>3539</xdr:rowOff>
    </xdr:to>
    <xdr:pic>
      <xdr:nvPicPr>
        <xdr:cNvPr id="59" name="Picture 58">
          <a:extLst>
            <a:ext uri="{FF2B5EF4-FFF2-40B4-BE49-F238E27FC236}">
              <a16:creationId xmlns:a16="http://schemas.microsoft.com/office/drawing/2014/main" id="{989BDB64-8CCD-47C1-A699-BACB4BDB56D7}"/>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5202998" y="4910667"/>
          <a:ext cx="280417" cy="186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10583</xdr:colOff>
      <xdr:row>27</xdr:row>
      <xdr:rowOff>10583</xdr:rowOff>
    </xdr:from>
    <xdr:to>
      <xdr:col>34</xdr:col>
      <xdr:colOff>272477</xdr:colOff>
      <xdr:row>27</xdr:row>
      <xdr:rowOff>166829</xdr:rowOff>
    </xdr:to>
    <xdr:pic>
      <xdr:nvPicPr>
        <xdr:cNvPr id="60" name="Picture 59">
          <a:extLst>
            <a:ext uri="{FF2B5EF4-FFF2-40B4-BE49-F238E27FC236}">
              <a16:creationId xmlns:a16="http://schemas.microsoft.com/office/drawing/2014/main" id="{3F5F78B4-0E2D-42C8-A8F7-0F4F65EA3D2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208250" y="5715000"/>
          <a:ext cx="261894" cy="156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186444</xdr:colOff>
      <xdr:row>62</xdr:row>
      <xdr:rowOff>105833</xdr:rowOff>
    </xdr:from>
    <xdr:to>
      <xdr:col>51</xdr:col>
      <xdr:colOff>264583</xdr:colOff>
      <xdr:row>63</xdr:row>
      <xdr:rowOff>193606</xdr:rowOff>
    </xdr:to>
    <xdr:pic>
      <xdr:nvPicPr>
        <xdr:cNvPr id="61" name="Picture 60">
          <a:extLst>
            <a:ext uri="{FF2B5EF4-FFF2-40B4-BE49-F238E27FC236}">
              <a16:creationId xmlns:a16="http://schemas.microsoft.com/office/drawing/2014/main" id="{C4F87F81-BDC1-4C7C-857C-8277AF0FADF9}"/>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3321611" y="12700000"/>
          <a:ext cx="575555" cy="288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201084</xdr:colOff>
      <xdr:row>29</xdr:row>
      <xdr:rowOff>11906</xdr:rowOff>
    </xdr:from>
    <xdr:to>
      <xdr:col>34</xdr:col>
      <xdr:colOff>279798</xdr:colOff>
      <xdr:row>29</xdr:row>
      <xdr:rowOff>184546</xdr:rowOff>
    </xdr:to>
    <xdr:pic>
      <xdr:nvPicPr>
        <xdr:cNvPr id="62" name="Picture 61">
          <a:extLst>
            <a:ext uri="{FF2B5EF4-FFF2-40B4-BE49-F238E27FC236}">
              <a16:creationId xmlns:a16="http://schemas.microsoft.com/office/drawing/2014/main" id="{59B1B89D-606C-4E45-B2DF-88237A2A038F}"/>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5244631" y="6090047"/>
          <a:ext cx="281120" cy="172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xdr:colOff>
      <xdr:row>35</xdr:row>
      <xdr:rowOff>11906</xdr:rowOff>
    </xdr:from>
    <xdr:to>
      <xdr:col>34</xdr:col>
      <xdr:colOff>273844</xdr:colOff>
      <xdr:row>35</xdr:row>
      <xdr:rowOff>196453</xdr:rowOff>
    </xdr:to>
    <xdr:pic>
      <xdr:nvPicPr>
        <xdr:cNvPr id="63" name="Picture 62">
          <a:extLst>
            <a:ext uri="{FF2B5EF4-FFF2-40B4-BE49-F238E27FC236}">
              <a16:creationId xmlns:a16="http://schemas.microsoft.com/office/drawing/2014/main" id="{2A6742E8-37B7-45B7-AA39-7E49120B17D4}"/>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5245954" y="7233047"/>
          <a:ext cx="273843" cy="184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10584</xdr:colOff>
      <xdr:row>38</xdr:row>
      <xdr:rowOff>3307</xdr:rowOff>
    </xdr:from>
    <xdr:to>
      <xdr:col>34</xdr:col>
      <xdr:colOff>273844</xdr:colOff>
      <xdr:row>38</xdr:row>
      <xdr:rowOff>190500</xdr:rowOff>
    </xdr:to>
    <xdr:pic>
      <xdr:nvPicPr>
        <xdr:cNvPr id="64" name="Picture 63">
          <a:extLst>
            <a:ext uri="{FF2B5EF4-FFF2-40B4-BE49-F238E27FC236}">
              <a16:creationId xmlns:a16="http://schemas.microsoft.com/office/drawing/2014/main" id="{A1B707D3-9E75-4F42-BA35-1BB819F46B09}"/>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5256537" y="7825713"/>
          <a:ext cx="263260" cy="187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xdr:colOff>
      <xdr:row>34</xdr:row>
      <xdr:rowOff>11906</xdr:rowOff>
    </xdr:from>
    <xdr:to>
      <xdr:col>34</xdr:col>
      <xdr:colOff>274139</xdr:colOff>
      <xdr:row>34</xdr:row>
      <xdr:rowOff>184546</xdr:rowOff>
    </xdr:to>
    <xdr:pic>
      <xdr:nvPicPr>
        <xdr:cNvPr id="65" name="Picture 64">
          <a:extLst>
            <a:ext uri="{FF2B5EF4-FFF2-40B4-BE49-F238E27FC236}">
              <a16:creationId xmlns:a16="http://schemas.microsoft.com/office/drawing/2014/main" id="{7FF33E99-97AA-4478-9C56-2D2E71343A07}"/>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5245954" y="7042547"/>
          <a:ext cx="274138" cy="172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248141</xdr:colOff>
      <xdr:row>11</xdr:row>
      <xdr:rowOff>47059</xdr:rowOff>
    </xdr:from>
    <xdr:to>
      <xdr:col>14</xdr:col>
      <xdr:colOff>163285</xdr:colOff>
      <xdr:row>20</xdr:row>
      <xdr:rowOff>149678</xdr:rowOff>
    </xdr:to>
    <xdr:sp macro="" textlink="">
      <xdr:nvSpPr>
        <xdr:cNvPr id="66" name="32-Point Star 41">
          <a:extLst>
            <a:ext uri="{FF2B5EF4-FFF2-40B4-BE49-F238E27FC236}">
              <a16:creationId xmlns:a16="http://schemas.microsoft.com/office/drawing/2014/main" id="{E939FDEE-AAE6-4AD0-B024-013B76753526}"/>
            </a:ext>
          </a:extLst>
        </xdr:cNvPr>
        <xdr:cNvSpPr/>
      </xdr:nvSpPr>
      <xdr:spPr>
        <a:xfrm>
          <a:off x="1404748" y="2469130"/>
          <a:ext cx="4351073" cy="1939584"/>
        </a:xfrm>
        <a:prstGeom prst="star32">
          <a:avLst/>
        </a:prstGeom>
        <a:solidFill>
          <a:srgbClr val="FFFF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b="1" baseline="0">
              <a:solidFill>
                <a:sysClr val="windowText" lastClr="000000"/>
              </a:solidFill>
            </a:rPr>
            <a:t>Here you fill in your match results. </a:t>
          </a:r>
        </a:p>
        <a:p>
          <a:pPr algn="ctr"/>
          <a:r>
            <a:rPr lang="cs-CZ" sz="1200" b="1" baseline="0">
              <a:solidFill>
                <a:sysClr val="windowText" lastClr="000000"/>
              </a:solidFill>
            </a:rPr>
            <a:t>Fill in HW/D/L or AW/D/L to have color and automatically counted in the mini tables lower.</a:t>
          </a:r>
        </a:p>
        <a:p>
          <a:pPr algn="ctr"/>
          <a:r>
            <a:rPr lang="cs-CZ" sz="1200" b="1" baseline="0">
              <a:solidFill>
                <a:sysClr val="windowText" lastClr="000000"/>
              </a:solidFill>
            </a:rPr>
            <a:t>You can comment oddities in the matches</a:t>
          </a:r>
        </a:p>
      </xdr:txBody>
    </xdr:sp>
    <xdr:clientData/>
  </xdr:twoCellAnchor>
  <xdr:twoCellAnchor>
    <xdr:from>
      <xdr:col>16</xdr:col>
      <xdr:colOff>19842</xdr:colOff>
      <xdr:row>4</xdr:row>
      <xdr:rowOff>48946</xdr:rowOff>
    </xdr:from>
    <xdr:to>
      <xdr:col>26</xdr:col>
      <xdr:colOff>250031</xdr:colOff>
      <xdr:row>23</xdr:row>
      <xdr:rowOff>47624</xdr:rowOff>
    </xdr:to>
    <xdr:sp macro="" textlink="">
      <xdr:nvSpPr>
        <xdr:cNvPr id="67" name="Rounded Rectangular Callout 9">
          <a:extLst>
            <a:ext uri="{FF2B5EF4-FFF2-40B4-BE49-F238E27FC236}">
              <a16:creationId xmlns:a16="http://schemas.microsoft.com/office/drawing/2014/main" id="{47AD6E2E-23FE-4A83-884E-669850B4FFCA}"/>
            </a:ext>
          </a:extLst>
        </xdr:cNvPr>
        <xdr:cNvSpPr/>
      </xdr:nvSpPr>
      <xdr:spPr>
        <a:xfrm>
          <a:off x="6353967" y="1049071"/>
          <a:ext cx="4099720" cy="3927741"/>
        </a:xfrm>
        <a:prstGeom prst="wedgeRoundRectCallout">
          <a:avLst>
            <a:gd name="adj1" fmla="val -47912"/>
            <a:gd name="adj2" fmla="val -12982"/>
            <a:gd name="adj3" fmla="val 16667"/>
          </a:avLst>
        </a:prstGeom>
        <a:solidFill>
          <a:srgbClr val="FFFF00"/>
        </a:solidFill>
      </xdr:spPr>
      <xdr:style>
        <a:lnRef idx="1">
          <a:schemeClr val="accent3"/>
        </a:lnRef>
        <a:fillRef idx="2">
          <a:schemeClr val="accent3"/>
        </a:fillRef>
        <a:effectRef idx="1">
          <a:schemeClr val="accent3"/>
        </a:effectRef>
        <a:fontRef idx="minor">
          <a:schemeClr val="dk1"/>
        </a:fontRef>
      </xdr:style>
      <xdr:txBody>
        <a:bodyPr rtlCol="0" anchor="ctr"/>
        <a:lstStyle/>
        <a:p>
          <a:r>
            <a:rPr lang="cs-CZ" sz="1200" b="1" baseline="0">
              <a:solidFill>
                <a:schemeClr val="dk1"/>
              </a:solidFill>
              <a:effectLst/>
              <a:latin typeface="+mn-lt"/>
              <a:ea typeface="+mn-ea"/>
              <a:cs typeface="+mn-cs"/>
            </a:rPr>
            <a:t>                     </a:t>
          </a:r>
          <a:r>
            <a:rPr lang="cs-CZ" sz="1400" b="1" baseline="0">
              <a:solidFill>
                <a:schemeClr val="dk1"/>
              </a:solidFill>
              <a:effectLst/>
              <a:latin typeface="+mn-lt"/>
              <a:ea typeface="+mn-ea"/>
              <a:cs typeface="+mn-cs"/>
            </a:rPr>
            <a:t>IN CASE YOU DONT PROMOTE</a:t>
          </a:r>
        </a:p>
        <a:p>
          <a:r>
            <a:rPr lang="cs-CZ" sz="1200" b="1" baseline="0">
              <a:solidFill>
                <a:schemeClr val="dk1"/>
              </a:solidFill>
              <a:effectLst/>
              <a:latin typeface="+mn-lt"/>
              <a:ea typeface="+mn-ea"/>
              <a:cs typeface="+mn-cs"/>
            </a:rPr>
            <a:t>The Seasons Pages expect you to promote every year.</a:t>
          </a:r>
          <a:endParaRPr lang="cs-CZ" sz="1200">
            <a:effectLst/>
          </a:endParaRPr>
        </a:p>
        <a:p>
          <a:r>
            <a:rPr lang="cs-CZ" sz="1600" b="1" baseline="0">
              <a:solidFill>
                <a:schemeClr val="dk1"/>
              </a:solidFill>
              <a:effectLst/>
              <a:latin typeface="+mn-lt"/>
              <a:ea typeface="+mn-ea"/>
              <a:cs typeface="+mn-cs"/>
            </a:rPr>
            <a:t>If you fail league promotions, don't duplicate pages! It will destroy your Total data page!</a:t>
          </a:r>
        </a:p>
        <a:p>
          <a:r>
            <a:rPr lang="cs-CZ" sz="1200" b="1" baseline="0">
              <a:solidFill>
                <a:schemeClr val="dk1"/>
              </a:solidFill>
              <a:effectLst/>
              <a:latin typeface="+mn-lt"/>
              <a:ea typeface="+mn-ea"/>
              <a:cs typeface="+mn-cs"/>
            </a:rPr>
            <a:t>You can continue, with some exceptions like Throphy matches board missing, so their matches won't be automatically added to the VS stats page! Fill in!</a:t>
          </a:r>
        </a:p>
        <a:p>
          <a:endParaRPr lang="cs-CZ" sz="1200" b="1" baseline="0">
            <a:solidFill>
              <a:schemeClr val="dk1"/>
            </a:solidFill>
            <a:effectLst/>
            <a:latin typeface="+mn-lt"/>
            <a:ea typeface="+mn-ea"/>
            <a:cs typeface="+mn-cs"/>
          </a:endParaRPr>
        </a:p>
        <a:p>
          <a:r>
            <a:rPr lang="cs-CZ" sz="1200" b="1" baseline="0">
              <a:solidFill>
                <a:schemeClr val="dk1"/>
              </a:solidFill>
              <a:effectLst/>
              <a:latin typeface="+mn-lt"/>
              <a:ea typeface="+mn-ea"/>
              <a:cs typeface="+mn-cs"/>
            </a:rPr>
            <a:t>Once you get to Championship, you'll have a fun time editing since PL pages have less space for 46 match league, you will want to delete the total mach mini tables, and again, fill the 39-46 matches manually in VS stats page.</a:t>
          </a:r>
        </a:p>
        <a:p>
          <a:endParaRPr lang="cs-CZ" sz="1200">
            <a:effectLst/>
          </a:endParaRPr>
        </a:p>
        <a:p>
          <a:r>
            <a:rPr lang="cs-CZ" sz="1200" b="1" baseline="0">
              <a:solidFill>
                <a:schemeClr val="dk1"/>
              </a:solidFill>
              <a:effectLst/>
              <a:latin typeface="+mn-lt"/>
              <a:ea typeface="+mn-ea"/>
              <a:cs typeface="+mn-cs"/>
            </a:rPr>
            <a:t>If you just fail CHL qualification, just copy over the EL table from other season and optionally rename/recolor.</a:t>
          </a:r>
          <a:endParaRPr lang="en-US" sz="1200" b="1"/>
        </a:p>
      </xdr:txBody>
    </xdr:sp>
    <xdr:clientData/>
  </xdr:twoCellAnchor>
  <xdr:twoCellAnchor>
    <xdr:from>
      <xdr:col>5</xdr:col>
      <xdr:colOff>11906</xdr:colOff>
      <xdr:row>26</xdr:row>
      <xdr:rowOff>23811</xdr:rowOff>
    </xdr:from>
    <xdr:to>
      <xdr:col>9</xdr:col>
      <xdr:colOff>250031</xdr:colOff>
      <xdr:row>34</xdr:row>
      <xdr:rowOff>47624</xdr:rowOff>
    </xdr:to>
    <xdr:sp macro="" textlink="">
      <xdr:nvSpPr>
        <xdr:cNvPr id="69" name="Oval Callout 33">
          <a:extLst>
            <a:ext uri="{FF2B5EF4-FFF2-40B4-BE49-F238E27FC236}">
              <a16:creationId xmlns:a16="http://schemas.microsoft.com/office/drawing/2014/main" id="{586601FD-58AD-4F8E-B193-CC03E1FC1300}"/>
            </a:ext>
          </a:extLst>
        </xdr:cNvPr>
        <xdr:cNvSpPr/>
      </xdr:nvSpPr>
      <xdr:spPr>
        <a:xfrm>
          <a:off x="1893094" y="5572124"/>
          <a:ext cx="2083593" cy="1559719"/>
        </a:xfrm>
        <a:prstGeom prst="wedgeEllipseCallout">
          <a:avLst>
            <a:gd name="adj1" fmla="val -65323"/>
            <a:gd name="adj2" fmla="val -3340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a:t>Optional</a:t>
          </a:r>
          <a:r>
            <a:rPr lang="cs-CZ" sz="1200" baseline="0"/>
            <a:t> h</a:t>
          </a:r>
          <a:r>
            <a:rPr lang="cs-CZ" sz="1200"/>
            <a:t>ighlights of</a:t>
          </a:r>
          <a:r>
            <a:rPr lang="cs-CZ" sz="1200" baseline="0"/>
            <a:t> some of your goals</a:t>
          </a:r>
        </a:p>
        <a:p>
          <a:pPr algn="ctr"/>
          <a:r>
            <a:rPr lang="cs-CZ" sz="1200" baseline="0"/>
            <a:t>Edit the name and add hyperlink a gif or hosted video.</a:t>
          </a:r>
        </a:p>
      </xdr:txBody>
    </xdr:sp>
    <xdr:clientData/>
  </xdr:twoCellAnchor>
  <xdr:twoCellAnchor>
    <xdr:from>
      <xdr:col>26</xdr:col>
      <xdr:colOff>678656</xdr:colOff>
      <xdr:row>15</xdr:row>
      <xdr:rowOff>154782</xdr:rowOff>
    </xdr:from>
    <xdr:to>
      <xdr:col>29</xdr:col>
      <xdr:colOff>380999</xdr:colOff>
      <xdr:row>21</xdr:row>
      <xdr:rowOff>178594</xdr:rowOff>
    </xdr:to>
    <xdr:sp macro="" textlink="">
      <xdr:nvSpPr>
        <xdr:cNvPr id="70" name="Oval Callout 42">
          <a:extLst>
            <a:ext uri="{FF2B5EF4-FFF2-40B4-BE49-F238E27FC236}">
              <a16:creationId xmlns:a16="http://schemas.microsoft.com/office/drawing/2014/main" id="{30B96CE5-9E95-4440-9DCD-F7832F82D76F}"/>
            </a:ext>
          </a:extLst>
        </xdr:cNvPr>
        <xdr:cNvSpPr/>
      </xdr:nvSpPr>
      <xdr:spPr>
        <a:xfrm>
          <a:off x="10882312" y="3429001"/>
          <a:ext cx="2059781" cy="1273968"/>
        </a:xfrm>
        <a:prstGeom prst="wedgeEllipseCallout">
          <a:avLst>
            <a:gd name="adj1" fmla="val 44065"/>
            <a:gd name="adj2" fmla="val -6226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a:t>Type into cells</a:t>
          </a:r>
          <a:r>
            <a:rPr lang="cs-CZ" sz="1200" baseline="0"/>
            <a:t> to create your formation.</a:t>
          </a:r>
          <a:r>
            <a:rPr lang="en-US" sz="1200"/>
            <a:t> </a:t>
          </a:r>
          <a:endParaRPr lang="cs-CZ" sz="1200"/>
        </a:p>
        <a:p>
          <a:pPr algn="ctr"/>
          <a:r>
            <a:rPr lang="cs-CZ" sz="1200"/>
            <a:t>I personally like to fil</a:t>
          </a:r>
          <a:r>
            <a:rPr lang="cs-CZ" sz="1200" baseline="0"/>
            <a:t>l in my major subs too.</a:t>
          </a:r>
          <a:endParaRPr lang="cs-CZ" sz="1200"/>
        </a:p>
      </xdr:txBody>
    </xdr:sp>
    <xdr:clientData/>
  </xdr:twoCellAnchor>
  <xdr:twoCellAnchor>
    <xdr:from>
      <xdr:col>12</xdr:col>
      <xdr:colOff>321469</xdr:colOff>
      <xdr:row>38</xdr:row>
      <xdr:rowOff>59530</xdr:rowOff>
    </xdr:from>
    <xdr:to>
      <xdr:col>17</xdr:col>
      <xdr:colOff>234342</xdr:colOff>
      <xdr:row>43</xdr:row>
      <xdr:rowOff>178592</xdr:rowOff>
    </xdr:to>
    <xdr:sp macro="" textlink="">
      <xdr:nvSpPr>
        <xdr:cNvPr id="71" name="Oval Callout 36">
          <a:extLst>
            <a:ext uri="{FF2B5EF4-FFF2-40B4-BE49-F238E27FC236}">
              <a16:creationId xmlns:a16="http://schemas.microsoft.com/office/drawing/2014/main" id="{649F516B-CB97-4EB1-9D30-3C00D5D820E6}"/>
            </a:ext>
          </a:extLst>
        </xdr:cNvPr>
        <xdr:cNvSpPr/>
      </xdr:nvSpPr>
      <xdr:spPr>
        <a:xfrm>
          <a:off x="4774407" y="8036718"/>
          <a:ext cx="2103623" cy="1131093"/>
        </a:xfrm>
        <a:prstGeom prst="wedgeEllipseCallout">
          <a:avLst>
            <a:gd name="adj1" fmla="val 51004"/>
            <a:gd name="adj2" fmla="val -5085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a:t>Your table.</a:t>
          </a:r>
          <a:r>
            <a:rPr lang="cs-CZ" sz="1200" baseline="0"/>
            <a:t> </a:t>
          </a:r>
        </a:p>
        <a:p>
          <a:pPr algn="ctr"/>
          <a:r>
            <a:rPr lang="cs-CZ" sz="1200" baseline="0"/>
            <a:t>You fill in Teams and W/D/L GF and GA.</a:t>
          </a:r>
        </a:p>
        <a:p>
          <a:pPr algn="ctr"/>
          <a:r>
            <a:rPr lang="cs-CZ" sz="1200" baseline="0"/>
            <a:t>Then you can sort. (new)</a:t>
          </a:r>
          <a:endParaRPr lang="en-US" sz="1200" baseline="0"/>
        </a:p>
      </xdr:txBody>
    </xdr:sp>
    <xdr:clientData/>
  </xdr:twoCellAnchor>
  <xdr:twoCellAnchor>
    <xdr:from>
      <xdr:col>25</xdr:col>
      <xdr:colOff>619125</xdr:colOff>
      <xdr:row>34</xdr:row>
      <xdr:rowOff>0</xdr:rowOff>
    </xdr:from>
    <xdr:to>
      <xdr:col>31</xdr:col>
      <xdr:colOff>428625</xdr:colOff>
      <xdr:row>45</xdr:row>
      <xdr:rowOff>59531</xdr:rowOff>
    </xdr:to>
    <xdr:sp macro="" textlink="">
      <xdr:nvSpPr>
        <xdr:cNvPr id="74" name="Rounded Rectangular Callout 20">
          <a:extLst>
            <a:ext uri="{FF2B5EF4-FFF2-40B4-BE49-F238E27FC236}">
              <a16:creationId xmlns:a16="http://schemas.microsoft.com/office/drawing/2014/main" id="{DCC25B40-DACF-47BA-A093-85CCB86B8F53}"/>
            </a:ext>
          </a:extLst>
        </xdr:cNvPr>
        <xdr:cNvSpPr/>
      </xdr:nvSpPr>
      <xdr:spPr>
        <a:xfrm>
          <a:off x="10036969" y="7084219"/>
          <a:ext cx="4524375" cy="2214562"/>
        </a:xfrm>
        <a:prstGeom prst="wedgeRoundRectCallout">
          <a:avLst>
            <a:gd name="adj1" fmla="val -18927"/>
            <a:gd name="adj2" fmla="val 43246"/>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b="1" baseline="0">
              <a:solidFill>
                <a:schemeClr val="lt1"/>
              </a:solidFill>
              <a:effectLst/>
              <a:latin typeface="+mn-lt"/>
              <a:ea typeface="+mn-ea"/>
              <a:cs typeface="+mn-cs"/>
            </a:rPr>
            <a:t>Transfers with options.</a:t>
          </a:r>
          <a:endParaRPr lang="cs-CZ" sz="1200">
            <a:effectLst/>
          </a:endParaRPr>
        </a:p>
        <a:p>
          <a:pPr algn="ctr"/>
          <a:r>
            <a:rPr lang="cs-CZ" sz="1200" b="1" baseline="0">
              <a:solidFill>
                <a:schemeClr val="lt1"/>
              </a:solidFill>
              <a:effectLst/>
              <a:latin typeface="+mn-lt"/>
              <a:ea typeface="+mn-ea"/>
              <a:cs typeface="+mn-cs"/>
            </a:rPr>
            <a:t>If they don't fit/care about sell options, you can right click and add comment.</a:t>
          </a:r>
          <a:endParaRPr lang="cs-CZ" sz="1200">
            <a:effectLst/>
          </a:endParaRPr>
        </a:p>
        <a:p>
          <a:pPr algn="ctr"/>
          <a:r>
            <a:rPr lang="cs-CZ" sz="1200" b="1" baseline="0">
              <a:solidFill>
                <a:schemeClr val="lt1"/>
              </a:solidFill>
              <a:effectLst/>
              <a:latin typeface="+mn-lt"/>
              <a:ea typeface="+mn-ea"/>
              <a:cs typeface="+mn-cs"/>
            </a:rPr>
            <a:t>All money columns around are set to currency (which you can change).</a:t>
          </a:r>
          <a:endParaRPr lang="cs-CZ" sz="1200">
            <a:effectLst/>
          </a:endParaRPr>
        </a:p>
        <a:p>
          <a:pPr algn="ctr"/>
          <a:r>
            <a:rPr lang="cs-CZ" sz="1200" b="1" baseline="0">
              <a:solidFill>
                <a:schemeClr val="lt1"/>
              </a:solidFill>
              <a:effectLst/>
              <a:latin typeface="+mn-lt"/>
              <a:ea typeface="+mn-ea"/>
              <a:cs typeface="+mn-cs"/>
            </a:rPr>
            <a:t>Lower you can see cell taking away boards %. These are inconsistant over the game, I've seen as much as 33,33% in League 2 and 25% in PL. I will keep it set on 33,33p and you can edit it if you would like.</a:t>
          </a:r>
          <a:endParaRPr lang="cs-CZ" sz="1200">
            <a:effectLst/>
          </a:endParaRPr>
        </a:p>
      </xdr:txBody>
    </xdr:sp>
    <xdr:clientData/>
  </xdr:twoCellAnchor>
  <xdr:twoCellAnchor>
    <xdr:from>
      <xdr:col>36</xdr:col>
      <xdr:colOff>488156</xdr:colOff>
      <xdr:row>28</xdr:row>
      <xdr:rowOff>59531</xdr:rowOff>
    </xdr:from>
    <xdr:to>
      <xdr:col>48</xdr:col>
      <xdr:colOff>119061</xdr:colOff>
      <xdr:row>39</xdr:row>
      <xdr:rowOff>190500</xdr:rowOff>
    </xdr:to>
    <xdr:sp macro="" textlink="">
      <xdr:nvSpPr>
        <xdr:cNvPr id="75" name="Oval Callout 46">
          <a:extLst>
            <a:ext uri="{FF2B5EF4-FFF2-40B4-BE49-F238E27FC236}">
              <a16:creationId xmlns:a16="http://schemas.microsoft.com/office/drawing/2014/main" id="{9DC4475B-C363-4532-A04A-6C9DB86074E7}"/>
            </a:ext>
          </a:extLst>
        </xdr:cNvPr>
        <xdr:cNvSpPr/>
      </xdr:nvSpPr>
      <xdr:spPr>
        <a:xfrm>
          <a:off x="17275969" y="6012656"/>
          <a:ext cx="5060155" cy="2357438"/>
        </a:xfrm>
        <a:prstGeom prst="wedgeEllipseCallout">
          <a:avLst>
            <a:gd name="adj1" fmla="val -48589"/>
            <a:gd name="adj2" fmla="val -60273"/>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baseline="0"/>
            <a:t>This is where you are going to spend the most time.</a:t>
          </a:r>
        </a:p>
        <a:p>
          <a:pPr algn="ctr"/>
          <a:r>
            <a:rPr lang="cs-CZ" sz="1200" baseline="0"/>
            <a:t>Write down your squad at the start and update during the season.</a:t>
          </a:r>
        </a:p>
        <a:p>
          <a:pPr algn="ctr"/>
          <a:r>
            <a:rPr lang="cs-CZ" sz="1200" baseline="0"/>
            <a:t>You can enter multiple positions, tile is colored by the first one. Ovr and Pot will color automatically too.</a:t>
          </a:r>
        </a:p>
        <a:p>
          <a:pPr algn="ctr"/>
          <a:r>
            <a:rPr lang="cs-CZ" sz="1200" baseline="0"/>
            <a:t>If you have Live Editor or Fifatracker.net, you can add player potential and its changes.</a:t>
          </a:r>
        </a:p>
        <a:p>
          <a:pPr algn="ctr"/>
          <a:r>
            <a:rPr lang="cs-CZ" sz="1200" baseline="0"/>
            <a:t>Nationalities are pictures, or text, depends on you.</a:t>
          </a:r>
        </a:p>
        <a:p>
          <a:pPr algn="ctr"/>
          <a:r>
            <a:rPr lang="cs-CZ" sz="1200" baseline="0"/>
            <a:t>Bellow are few flags, get them from wiki and add them to your players.</a:t>
          </a:r>
        </a:p>
      </xdr:txBody>
    </xdr:sp>
    <xdr:clientData/>
  </xdr:twoCellAnchor>
  <xdr:twoCellAnchor>
    <xdr:from>
      <xdr:col>31</xdr:col>
      <xdr:colOff>464344</xdr:colOff>
      <xdr:row>2</xdr:row>
      <xdr:rowOff>119061</xdr:rowOff>
    </xdr:from>
    <xdr:to>
      <xdr:col>37</xdr:col>
      <xdr:colOff>190500</xdr:colOff>
      <xdr:row>5</xdr:row>
      <xdr:rowOff>130967</xdr:rowOff>
    </xdr:to>
    <xdr:sp macro="" textlink="">
      <xdr:nvSpPr>
        <xdr:cNvPr id="76" name="Rounded Rectangular Callout 20">
          <a:extLst>
            <a:ext uri="{FF2B5EF4-FFF2-40B4-BE49-F238E27FC236}">
              <a16:creationId xmlns:a16="http://schemas.microsoft.com/office/drawing/2014/main" id="{46BCE46D-234D-4CE6-B651-AD9DC45F70F2}"/>
            </a:ext>
          </a:extLst>
        </xdr:cNvPr>
        <xdr:cNvSpPr/>
      </xdr:nvSpPr>
      <xdr:spPr>
        <a:xfrm>
          <a:off x="14597063" y="714374"/>
          <a:ext cx="3083718" cy="631031"/>
        </a:xfrm>
        <a:prstGeom prst="wedgeRoundRectCallout">
          <a:avLst>
            <a:gd name="adj1" fmla="val 501079"/>
            <a:gd name="adj2" fmla="val 33729"/>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2000" b="1" baseline="0">
              <a:solidFill>
                <a:schemeClr val="lt1"/>
              </a:solidFill>
              <a:effectLst/>
              <a:latin typeface="+mn-lt"/>
              <a:ea typeface="+mn-ea"/>
              <a:cs typeface="+mn-cs"/>
            </a:rPr>
            <a:t>Scroll to the end!</a:t>
          </a:r>
          <a:endParaRPr lang="cs-CZ" sz="2000">
            <a:effectLst/>
          </a:endParaRPr>
        </a:p>
      </xdr:txBody>
    </xdr:sp>
    <xdr:clientData/>
  </xdr:twoCellAnchor>
  <xdr:twoCellAnchor>
    <xdr:from>
      <xdr:col>46</xdr:col>
      <xdr:colOff>178594</xdr:colOff>
      <xdr:row>12</xdr:row>
      <xdr:rowOff>95249</xdr:rowOff>
    </xdr:from>
    <xdr:to>
      <xdr:col>53</xdr:col>
      <xdr:colOff>95250</xdr:colOff>
      <xdr:row>20</xdr:row>
      <xdr:rowOff>108857</xdr:rowOff>
    </xdr:to>
    <xdr:sp macro="" textlink="">
      <xdr:nvSpPr>
        <xdr:cNvPr id="77" name="Rounded Rectangular Callout 20">
          <a:extLst>
            <a:ext uri="{FF2B5EF4-FFF2-40B4-BE49-F238E27FC236}">
              <a16:creationId xmlns:a16="http://schemas.microsoft.com/office/drawing/2014/main" id="{9A7C6152-C081-4A42-9B07-907703BCFFAA}"/>
            </a:ext>
          </a:extLst>
        </xdr:cNvPr>
        <xdr:cNvSpPr/>
      </xdr:nvSpPr>
      <xdr:spPr>
        <a:xfrm>
          <a:off x="21351308" y="2721428"/>
          <a:ext cx="3264013" cy="1646465"/>
        </a:xfrm>
        <a:prstGeom prst="wedgeRoundRectCallout">
          <a:avLst>
            <a:gd name="adj1" fmla="val -18927"/>
            <a:gd name="adj2" fmla="val 43246"/>
            <a:gd name="adj3" fmla="val 16667"/>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r>
            <a:rPr lang="cs-CZ" sz="1100" baseline="0">
              <a:solidFill>
                <a:schemeClr val="lt1"/>
              </a:solidFill>
              <a:effectLst/>
              <a:latin typeface="+mn-lt"/>
              <a:ea typeface="+mn-ea"/>
              <a:cs typeface="+mn-cs"/>
            </a:rPr>
            <a:t>Optionally, after every match, write down MOTM and subs you used, add to the right competition.</a:t>
          </a:r>
        </a:p>
        <a:p>
          <a:endParaRPr lang="cs-CZ" sz="1200">
            <a:effectLst/>
          </a:endParaRPr>
        </a:p>
        <a:p>
          <a:r>
            <a:rPr lang="cs-CZ" sz="1100" baseline="0">
              <a:solidFill>
                <a:schemeClr val="lt1"/>
              </a:solidFill>
              <a:effectLst/>
              <a:latin typeface="+mn-lt"/>
              <a:ea typeface="+mn-ea"/>
              <a:cs typeface="+mn-cs"/>
            </a:rPr>
            <a:t>After a while/at the end of the season, you can fill in rest, like all goals, apps, OVR updates.</a:t>
          </a:r>
        </a:p>
        <a:p>
          <a:endParaRPr lang="cs-CZ" sz="1100" baseline="0">
            <a:solidFill>
              <a:schemeClr val="lt1"/>
            </a:solidFill>
            <a:effectLst/>
            <a:latin typeface="+mn-lt"/>
            <a:ea typeface="+mn-ea"/>
            <a:cs typeface="+mn-cs"/>
          </a:endParaRPr>
        </a:p>
        <a:p>
          <a:r>
            <a:rPr lang="cs-CZ" sz="1100" baseline="0">
              <a:solidFill>
                <a:schemeClr val="lt1"/>
              </a:solidFill>
              <a:effectLst/>
              <a:latin typeface="+mn-lt"/>
              <a:ea typeface="+mn-ea"/>
              <a:cs typeface="+mn-cs"/>
            </a:rPr>
            <a:t>You can use Excels Hide feature to hide a competition you don't participate in/anymore and for clarity</a:t>
          </a:r>
          <a:endParaRPr lang="cs-CZ" sz="1200">
            <a:effectLst/>
          </a:endParaRPr>
        </a:p>
      </xdr:txBody>
    </xdr:sp>
    <xdr:clientData/>
  </xdr:twoCellAnchor>
  <xdr:twoCellAnchor>
    <xdr:from>
      <xdr:col>5</xdr:col>
      <xdr:colOff>23811</xdr:colOff>
      <xdr:row>58</xdr:row>
      <xdr:rowOff>107156</xdr:rowOff>
    </xdr:from>
    <xdr:to>
      <xdr:col>10</xdr:col>
      <xdr:colOff>23812</xdr:colOff>
      <xdr:row>63</xdr:row>
      <xdr:rowOff>95250</xdr:rowOff>
    </xdr:to>
    <xdr:sp macro="" textlink="">
      <xdr:nvSpPr>
        <xdr:cNvPr id="78" name="Oval Callout 31">
          <a:extLst>
            <a:ext uri="{FF2B5EF4-FFF2-40B4-BE49-F238E27FC236}">
              <a16:creationId xmlns:a16="http://schemas.microsoft.com/office/drawing/2014/main" id="{3E287CDD-8A3A-4ECD-9EFB-1EB1F08F72A2}"/>
            </a:ext>
          </a:extLst>
        </xdr:cNvPr>
        <xdr:cNvSpPr/>
      </xdr:nvSpPr>
      <xdr:spPr>
        <a:xfrm>
          <a:off x="1904999" y="12096750"/>
          <a:ext cx="2190751" cy="1012031"/>
        </a:xfrm>
        <a:prstGeom prst="wedgeEllipseCallout">
          <a:avLst>
            <a:gd name="adj1" fmla="val 37534"/>
            <a:gd name="adj2" fmla="val -64946"/>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a:t>Numbers will</a:t>
          </a:r>
          <a:r>
            <a:rPr lang="en-US" sz="1200" baseline="0"/>
            <a:t> auto-update if you used the correct AW AL AD HW HL HD results.</a:t>
          </a:r>
        </a:p>
      </xdr:txBody>
    </xdr:sp>
    <xdr:clientData/>
  </xdr:twoCellAnchor>
  <xdr:twoCellAnchor>
    <xdr:from>
      <xdr:col>16</xdr:col>
      <xdr:colOff>178594</xdr:colOff>
      <xdr:row>89</xdr:row>
      <xdr:rowOff>107156</xdr:rowOff>
    </xdr:from>
    <xdr:to>
      <xdr:col>22</xdr:col>
      <xdr:colOff>190501</xdr:colOff>
      <xdr:row>94</xdr:row>
      <xdr:rowOff>190499</xdr:rowOff>
    </xdr:to>
    <xdr:sp macro="" textlink="">
      <xdr:nvSpPr>
        <xdr:cNvPr id="80" name="Oval Callout 40">
          <a:extLst>
            <a:ext uri="{FF2B5EF4-FFF2-40B4-BE49-F238E27FC236}">
              <a16:creationId xmlns:a16="http://schemas.microsoft.com/office/drawing/2014/main" id="{79583FDE-7E2D-46E1-99D6-FA375E610801}"/>
            </a:ext>
          </a:extLst>
        </xdr:cNvPr>
        <xdr:cNvSpPr/>
      </xdr:nvSpPr>
      <xdr:spPr>
        <a:xfrm>
          <a:off x="6477000" y="18168937"/>
          <a:ext cx="2202657" cy="1035843"/>
        </a:xfrm>
        <a:prstGeom prst="wedgeEllipseCallout">
          <a:avLst>
            <a:gd name="adj1" fmla="val -65323"/>
            <a:gd name="adj2" fmla="val -3340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a:t>Fill</a:t>
          </a:r>
          <a:r>
            <a:rPr lang="cs-CZ" sz="1200" baseline="0"/>
            <a:t> these in each month</a:t>
          </a:r>
        </a:p>
      </xdr:txBody>
    </xdr:sp>
    <xdr:clientData/>
  </xdr:twoCellAnchor>
  <xdr:twoCellAnchor>
    <xdr:from>
      <xdr:col>25</xdr:col>
      <xdr:colOff>119062</xdr:colOff>
      <xdr:row>71</xdr:row>
      <xdr:rowOff>35719</xdr:rowOff>
    </xdr:from>
    <xdr:to>
      <xdr:col>28</xdr:col>
      <xdr:colOff>35717</xdr:colOff>
      <xdr:row>77</xdr:row>
      <xdr:rowOff>95250</xdr:rowOff>
    </xdr:to>
    <xdr:sp macro="" textlink="">
      <xdr:nvSpPr>
        <xdr:cNvPr id="81" name="Oval Callout 35">
          <a:extLst>
            <a:ext uri="{FF2B5EF4-FFF2-40B4-BE49-F238E27FC236}">
              <a16:creationId xmlns:a16="http://schemas.microsoft.com/office/drawing/2014/main" id="{FFCD06CC-93D7-4087-9DFB-1E51355B5799}"/>
            </a:ext>
          </a:extLst>
        </xdr:cNvPr>
        <xdr:cNvSpPr/>
      </xdr:nvSpPr>
      <xdr:spPr>
        <a:xfrm>
          <a:off x="9501187" y="14608969"/>
          <a:ext cx="2274093" cy="1202531"/>
        </a:xfrm>
        <a:prstGeom prst="wedgeEllipseCallout">
          <a:avLst>
            <a:gd name="adj1" fmla="val 51004"/>
            <a:gd name="adj2" fmla="val -5085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baseline="0"/>
            <a:t>Your youth, and bellow whoever you decide to releast if you want to track them later.</a:t>
          </a:r>
          <a:endParaRPr lang="en-US" sz="1200" baseline="0"/>
        </a:p>
      </xdr:txBody>
    </xdr:sp>
    <xdr:clientData/>
  </xdr:twoCellAnchor>
  <xdr:twoCellAnchor>
    <xdr:from>
      <xdr:col>22</xdr:col>
      <xdr:colOff>326571</xdr:colOff>
      <xdr:row>30</xdr:row>
      <xdr:rowOff>0</xdr:rowOff>
    </xdr:from>
    <xdr:to>
      <xdr:col>24</xdr:col>
      <xdr:colOff>312965</xdr:colOff>
      <xdr:row>44</xdr:row>
      <xdr:rowOff>122466</xdr:rowOff>
    </xdr:to>
    <xdr:sp macro="" textlink="">
      <xdr:nvSpPr>
        <xdr:cNvPr id="83" name="Rounded Rectangular Callout 9">
          <a:extLst>
            <a:ext uri="{FF2B5EF4-FFF2-40B4-BE49-F238E27FC236}">
              <a16:creationId xmlns:a16="http://schemas.microsoft.com/office/drawing/2014/main" id="{77E6BFB1-7D67-4543-A117-8A692FA448A6}"/>
            </a:ext>
          </a:extLst>
        </xdr:cNvPr>
        <xdr:cNvSpPr/>
      </xdr:nvSpPr>
      <xdr:spPr>
        <a:xfrm>
          <a:off x="8776607" y="6300107"/>
          <a:ext cx="530679" cy="2979966"/>
        </a:xfrm>
        <a:prstGeom prst="wedgeRoundRectCallout">
          <a:avLst>
            <a:gd name="adj1" fmla="val -19707"/>
            <a:gd name="adj2" fmla="val 419894"/>
            <a:gd name="adj3" fmla="val 16667"/>
          </a:avLst>
        </a:prstGeom>
        <a:solidFill>
          <a:srgbClr val="FFFF00"/>
        </a:solidFill>
      </xdr:spPr>
      <xdr:style>
        <a:lnRef idx="1">
          <a:schemeClr val="accent3"/>
        </a:lnRef>
        <a:fillRef idx="2">
          <a:schemeClr val="accent3"/>
        </a:fillRef>
        <a:effectRef idx="1">
          <a:schemeClr val="accent3"/>
        </a:effectRef>
        <a:fontRef idx="minor">
          <a:schemeClr val="dk1"/>
        </a:fontRef>
      </xdr:style>
      <xdr:txBody>
        <a:bodyPr rtlCol="0" anchor="ctr"/>
        <a:lstStyle/>
        <a:p>
          <a:r>
            <a:rPr lang="cs-CZ" sz="1600" b="1"/>
            <a:t>S</a:t>
          </a:r>
        </a:p>
        <a:p>
          <a:r>
            <a:rPr lang="cs-CZ" sz="1600" b="1"/>
            <a:t>C</a:t>
          </a:r>
        </a:p>
        <a:p>
          <a:r>
            <a:rPr lang="cs-CZ" sz="1600" b="1"/>
            <a:t>R</a:t>
          </a:r>
        </a:p>
        <a:p>
          <a:r>
            <a:rPr lang="cs-CZ" sz="1600" b="1"/>
            <a:t>O</a:t>
          </a:r>
        </a:p>
        <a:p>
          <a:r>
            <a:rPr lang="cs-CZ" sz="1600" b="1"/>
            <a:t>L</a:t>
          </a:r>
        </a:p>
        <a:p>
          <a:r>
            <a:rPr lang="cs-CZ" sz="1600" b="1"/>
            <a:t>L</a:t>
          </a:r>
        </a:p>
        <a:p>
          <a:r>
            <a:rPr lang="cs-CZ" sz="1600" b="1"/>
            <a:t>  </a:t>
          </a:r>
        </a:p>
        <a:p>
          <a:r>
            <a:rPr lang="cs-CZ" sz="1600" b="1"/>
            <a:t>D</a:t>
          </a:r>
        </a:p>
        <a:p>
          <a:r>
            <a:rPr lang="cs-CZ" sz="1600" b="1"/>
            <a:t>O</a:t>
          </a:r>
        </a:p>
        <a:p>
          <a:r>
            <a:rPr lang="cs-CZ" sz="1600" b="1"/>
            <a:t>W</a:t>
          </a:r>
        </a:p>
        <a:p>
          <a:r>
            <a:rPr lang="cs-CZ" sz="1600" b="1"/>
            <a:t>N</a:t>
          </a:r>
        </a:p>
        <a:p>
          <a:endParaRPr lang="en-US" sz="1200" b="1"/>
        </a:p>
      </xdr:txBody>
    </xdr:sp>
    <xdr:clientData/>
  </xdr:twoCellAnchor>
  <xdr:twoCellAnchor>
    <xdr:from>
      <xdr:col>28</xdr:col>
      <xdr:colOff>530678</xdr:colOff>
      <xdr:row>94</xdr:row>
      <xdr:rowOff>54429</xdr:rowOff>
    </xdr:from>
    <xdr:to>
      <xdr:col>36</xdr:col>
      <xdr:colOff>489856</xdr:colOff>
      <xdr:row>104</xdr:row>
      <xdr:rowOff>149680</xdr:rowOff>
    </xdr:to>
    <xdr:sp macro="" textlink="">
      <xdr:nvSpPr>
        <xdr:cNvPr id="84" name="Oval Callout 35">
          <a:extLst>
            <a:ext uri="{FF2B5EF4-FFF2-40B4-BE49-F238E27FC236}">
              <a16:creationId xmlns:a16="http://schemas.microsoft.com/office/drawing/2014/main" id="{DAA022AB-C3B4-4C0B-9A1B-D584AF37543A}"/>
            </a:ext>
          </a:extLst>
        </xdr:cNvPr>
        <xdr:cNvSpPr/>
      </xdr:nvSpPr>
      <xdr:spPr>
        <a:xfrm>
          <a:off x="12191999" y="19063608"/>
          <a:ext cx="4966607" cy="2041072"/>
        </a:xfrm>
        <a:prstGeom prst="wedgeEllipseCallout">
          <a:avLst>
            <a:gd name="adj1" fmla="val -21427"/>
            <a:gd name="adj2" fmla="val 84316"/>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baseline="0"/>
            <a:t>Table for season progression.</a:t>
          </a:r>
        </a:p>
        <a:p>
          <a:pPr algn="ctr"/>
          <a:r>
            <a:rPr lang="cs-CZ" sz="1200" baseline="0"/>
            <a:t>On the left add positions to teams and graph will create automatically. (in my opinions chosen rounds are the best for clarity)</a:t>
          </a:r>
        </a:p>
        <a:p>
          <a:pPr algn="ctr"/>
          <a:r>
            <a:rPr lang="cs-CZ" sz="1200" baseline="0"/>
            <a:t>One thing you need to update from season to season, if you care, are the team badges. Need to be added one by one from your computer, not the sheet. </a:t>
          </a:r>
        </a:p>
        <a:p>
          <a:pPr algn="ctr"/>
          <a:r>
            <a:rPr lang="cs-CZ" sz="1200" baseline="0"/>
            <a:t>Therefore I didn't update them on following pages.</a:t>
          </a:r>
          <a:endParaRPr lang="en-US" sz="1200" baseline="0"/>
        </a:p>
      </xdr:txBody>
    </xdr:sp>
    <xdr:clientData/>
  </xdr:twoCellAnchor>
  <xdr:twoCellAnchor>
    <xdr:from>
      <xdr:col>88</xdr:col>
      <xdr:colOff>367395</xdr:colOff>
      <xdr:row>14</xdr:row>
      <xdr:rowOff>40823</xdr:rowOff>
    </xdr:from>
    <xdr:to>
      <xdr:col>96</xdr:col>
      <xdr:colOff>108858</xdr:colOff>
      <xdr:row>27</xdr:row>
      <xdr:rowOff>176893</xdr:rowOff>
    </xdr:to>
    <xdr:sp macro="" textlink="">
      <xdr:nvSpPr>
        <xdr:cNvPr id="85" name="32-Point Star 45">
          <a:extLst>
            <a:ext uri="{FF2B5EF4-FFF2-40B4-BE49-F238E27FC236}">
              <a16:creationId xmlns:a16="http://schemas.microsoft.com/office/drawing/2014/main" id="{6D34EDF4-3CFC-40C8-B359-96A6BDBE1F95}"/>
            </a:ext>
          </a:extLst>
        </xdr:cNvPr>
        <xdr:cNvSpPr/>
      </xdr:nvSpPr>
      <xdr:spPr>
        <a:xfrm>
          <a:off x="40086645" y="3075216"/>
          <a:ext cx="3769177" cy="2789463"/>
        </a:xfrm>
        <a:prstGeom prst="star32">
          <a:avLst>
            <a:gd name="adj" fmla="val 42900"/>
          </a:avLst>
        </a:prstGeom>
        <a:solidFill>
          <a:srgbClr val="FFFF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b="1" baseline="0">
              <a:solidFill>
                <a:sysClr val="windowText" lastClr="000000"/>
              </a:solidFill>
            </a:rPr>
            <a:t>Here you can enter stats from the post match "Match Records" tab in game.</a:t>
          </a:r>
        </a:p>
        <a:p>
          <a:pPr algn="ctr"/>
          <a:r>
            <a:rPr lang="cs-CZ" sz="1200" b="1" baseline="0">
              <a:solidFill>
                <a:sysClr val="windowText" lastClr="000000"/>
              </a:solidFill>
            </a:rPr>
            <a:t>It's time consuming so you can ignore this, some of these stats are really useful in confirming your feeling about certain players skill.</a:t>
          </a:r>
        </a:p>
      </xdr:txBody>
    </xdr:sp>
    <xdr:clientData/>
  </xdr:twoCellAnchor>
  <xdr:twoCellAnchor>
    <xdr:from>
      <xdr:col>55</xdr:col>
      <xdr:colOff>326572</xdr:colOff>
      <xdr:row>4</xdr:row>
      <xdr:rowOff>13608</xdr:rowOff>
    </xdr:from>
    <xdr:to>
      <xdr:col>83</xdr:col>
      <xdr:colOff>381001</xdr:colOff>
      <xdr:row>5</xdr:row>
      <xdr:rowOff>202403</xdr:rowOff>
    </xdr:to>
    <xdr:sp macro="" textlink="">
      <xdr:nvSpPr>
        <xdr:cNvPr id="86" name="Right Arrow 12">
          <a:extLst>
            <a:ext uri="{FF2B5EF4-FFF2-40B4-BE49-F238E27FC236}">
              <a16:creationId xmlns:a16="http://schemas.microsoft.com/office/drawing/2014/main" id="{4A1C61F6-C335-4D55-B94B-600530CD9514}"/>
            </a:ext>
          </a:extLst>
        </xdr:cNvPr>
        <xdr:cNvSpPr/>
      </xdr:nvSpPr>
      <xdr:spPr>
        <a:xfrm>
          <a:off x="25826358" y="1006929"/>
          <a:ext cx="11280322" cy="392903"/>
        </a:xfrm>
        <a:prstGeom prst="rightArrow">
          <a:avLst/>
        </a:prstGeom>
        <a:solidFill>
          <a:srgbClr val="FFFF00"/>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22</xdr:col>
      <xdr:colOff>175905</xdr:colOff>
      <xdr:row>77</xdr:row>
      <xdr:rowOff>82631</xdr:rowOff>
    </xdr:from>
    <xdr:to>
      <xdr:col>24</xdr:col>
      <xdr:colOff>24523</xdr:colOff>
      <xdr:row>103</xdr:row>
      <xdr:rowOff>92559</xdr:rowOff>
    </xdr:to>
    <xdr:sp macro="" textlink="">
      <xdr:nvSpPr>
        <xdr:cNvPr id="87" name="Right Arrow 12">
          <a:extLst>
            <a:ext uri="{FF2B5EF4-FFF2-40B4-BE49-F238E27FC236}">
              <a16:creationId xmlns:a16="http://schemas.microsoft.com/office/drawing/2014/main" id="{FBB4170D-8FD2-44D5-9B40-7F2BD5E78394}"/>
            </a:ext>
          </a:extLst>
        </xdr:cNvPr>
        <xdr:cNvSpPr/>
      </xdr:nvSpPr>
      <xdr:spPr>
        <a:xfrm rot="5400000">
          <a:off x="6286500" y="18124715"/>
          <a:ext cx="5071785" cy="392903"/>
        </a:xfrm>
        <a:prstGeom prst="rightArrow">
          <a:avLst/>
        </a:prstGeom>
        <a:solidFill>
          <a:srgbClr val="FFFF00"/>
        </a:solidFill>
        <a:ln>
          <a:solidFill>
            <a:schemeClr val="tx1"/>
          </a:solidFill>
        </a:ln>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en-US" sz="1100"/>
        </a:p>
      </xdr:txBody>
    </xdr:sp>
    <xdr:clientData/>
  </xdr:twoCellAnchor>
  <xdr:twoCellAnchor>
    <xdr:from>
      <xdr:col>17</xdr:col>
      <xdr:colOff>324870</xdr:colOff>
      <xdr:row>73</xdr:row>
      <xdr:rowOff>142876</xdr:rowOff>
    </xdr:from>
    <xdr:to>
      <xdr:col>24</xdr:col>
      <xdr:colOff>134371</xdr:colOff>
      <xdr:row>79</xdr:row>
      <xdr:rowOff>23813</xdr:rowOff>
    </xdr:to>
    <xdr:sp macro="" textlink="">
      <xdr:nvSpPr>
        <xdr:cNvPr id="79" name="Oval Callout 40">
          <a:extLst>
            <a:ext uri="{FF2B5EF4-FFF2-40B4-BE49-F238E27FC236}">
              <a16:creationId xmlns:a16="http://schemas.microsoft.com/office/drawing/2014/main" id="{31D6082F-6922-49D1-98BB-6C05DF6432D7}"/>
            </a:ext>
          </a:extLst>
        </xdr:cNvPr>
        <xdr:cNvSpPr/>
      </xdr:nvSpPr>
      <xdr:spPr>
        <a:xfrm>
          <a:off x="6937941" y="15083519"/>
          <a:ext cx="2190751" cy="1037544"/>
        </a:xfrm>
        <a:prstGeom prst="wedgeEllipseCallout">
          <a:avLst>
            <a:gd name="adj1" fmla="val -65323"/>
            <a:gd name="adj2" fmla="val -33401"/>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a:t>Fill</a:t>
          </a:r>
          <a:r>
            <a:rPr lang="cs-CZ" sz="1200" baseline="0"/>
            <a:t> </a:t>
          </a:r>
          <a:r>
            <a:rPr lang="cs-CZ" sz="1200"/>
            <a:t>these</a:t>
          </a:r>
          <a:r>
            <a:rPr lang="cs-CZ" sz="1200" baseline="0"/>
            <a:t> in towards the end of the season</a:t>
          </a:r>
        </a:p>
      </xdr:txBody>
    </xdr:sp>
    <xdr:clientData/>
  </xdr:twoCellAnchor>
  <xdr:twoCellAnchor>
    <xdr:from>
      <xdr:col>102</xdr:col>
      <xdr:colOff>163286</xdr:colOff>
      <xdr:row>7</xdr:row>
      <xdr:rowOff>27215</xdr:rowOff>
    </xdr:from>
    <xdr:to>
      <xdr:col>107</xdr:col>
      <xdr:colOff>28917</xdr:colOff>
      <xdr:row>17</xdr:row>
      <xdr:rowOff>119062</xdr:rowOff>
    </xdr:to>
    <xdr:sp macro="" textlink="">
      <xdr:nvSpPr>
        <xdr:cNvPr id="88" name="Oval Callout 42">
          <a:extLst>
            <a:ext uri="{FF2B5EF4-FFF2-40B4-BE49-F238E27FC236}">
              <a16:creationId xmlns:a16="http://schemas.microsoft.com/office/drawing/2014/main" id="{322AB99E-F96E-4A5C-8A62-DA1AF90CA613}"/>
            </a:ext>
          </a:extLst>
        </xdr:cNvPr>
        <xdr:cNvSpPr/>
      </xdr:nvSpPr>
      <xdr:spPr>
        <a:xfrm>
          <a:off x="46999072" y="1632858"/>
          <a:ext cx="2600666" cy="2132918"/>
        </a:xfrm>
        <a:prstGeom prst="wedgeEllipseCallout">
          <a:avLst>
            <a:gd name="adj1" fmla="val 42479"/>
            <a:gd name="adj2" fmla="val 65546"/>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cs-CZ" sz="1200"/>
            <a:t>Here</a:t>
          </a:r>
          <a:r>
            <a:rPr lang="cs-CZ" sz="1200" baseline="0"/>
            <a:t> you can track record preformances from the stats to the left.</a:t>
          </a:r>
        </a:p>
        <a:p>
          <a:pPr algn="ctr"/>
          <a:r>
            <a:rPr lang="cs-CZ" sz="1200" baseline="0"/>
            <a:t>For me, its 3+ KP/KD, Hattricks of G or A, 20+ SD and SP.</a:t>
          </a:r>
        </a:p>
        <a:p>
          <a:pPr algn="ctr"/>
          <a:r>
            <a:rPr lang="cs-CZ" sz="1200" baseline="0"/>
            <a:t>Also on the left you can see Penatly column, P for scored, X for missed.</a:t>
          </a:r>
          <a:endParaRPr lang="cs-CZ" sz="12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859560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4" name="Picture 6">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3510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5" name="Picture 8">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06232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6" name="Picture 10">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264856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7" name="Picture 12">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69221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8" name="5-Point Star 7">
          <a:extLst>
            <a:ext uri="{FF2B5EF4-FFF2-40B4-BE49-F238E27FC236}">
              <a16:creationId xmlns:a16="http://schemas.microsoft.com/office/drawing/2014/main" id="{00000000-0008-0000-0600-000008000000}"/>
            </a:ext>
          </a:extLst>
        </xdr:cNvPr>
        <xdr:cNvSpPr/>
      </xdr:nvSpPr>
      <xdr:spPr>
        <a:xfrm>
          <a:off x="1816529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20</xdr:col>
      <xdr:colOff>161925</xdr:colOff>
      <xdr:row>1</xdr:row>
      <xdr:rowOff>27616</xdr:rowOff>
    </xdr:from>
    <xdr:to>
      <xdr:col>22</xdr:col>
      <xdr:colOff>222250</xdr:colOff>
      <xdr:row>6</xdr:row>
      <xdr:rowOff>161925</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05650" y="408616"/>
          <a:ext cx="885825" cy="1153484"/>
        </a:xfrm>
        <a:prstGeom prst="rect">
          <a:avLst/>
        </a:prstGeom>
      </xdr:spPr>
    </xdr:pic>
    <xdr:clientData/>
  </xdr:twoCellAnchor>
  <xdr:twoCellAnchor>
    <xdr:from>
      <xdr:col>44</xdr:col>
      <xdr:colOff>127000</xdr:colOff>
      <xdr:row>2</xdr:row>
      <xdr:rowOff>21166</xdr:rowOff>
    </xdr:from>
    <xdr:to>
      <xdr:col>44</xdr:col>
      <xdr:colOff>295088</xdr:colOff>
      <xdr:row>2</xdr:row>
      <xdr:rowOff>178048</xdr:rowOff>
    </xdr:to>
    <xdr:sp macro="" textlink="">
      <xdr:nvSpPr>
        <xdr:cNvPr id="21" name="5-Point Star 20">
          <a:extLst>
            <a:ext uri="{FF2B5EF4-FFF2-40B4-BE49-F238E27FC236}">
              <a16:creationId xmlns:a16="http://schemas.microsoft.com/office/drawing/2014/main" id="{00000000-0008-0000-0600-000015000000}"/>
            </a:ext>
          </a:extLst>
        </xdr:cNvPr>
        <xdr:cNvSpPr/>
      </xdr:nvSpPr>
      <xdr:spPr>
        <a:xfrm>
          <a:off x="1773872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30" name="Picture 4">
          <a:extLst>
            <a:ext uri="{FF2B5EF4-FFF2-40B4-BE49-F238E27FC236}">
              <a16:creationId xmlns:a16="http://schemas.microsoft.com/office/drawing/2014/main" id="{00000000-0008-0000-0600-00001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8919452" y="15576737"/>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31" name="Picture 6">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163652" y="12185837"/>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32" name="Picture 8">
          <a:extLst>
            <a:ext uri="{FF2B5EF4-FFF2-40B4-BE49-F238E27FC236}">
              <a16:creationId xmlns:a16="http://schemas.microsoft.com/office/drawing/2014/main" id="{00000000-0008-0000-0600-000020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386177" y="15576737"/>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33" name="Picture 10">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2200663" y="15587943"/>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34" name="Picture 12">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32637133" y="15576737"/>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35" name="5-Point Star 34">
          <a:extLst>
            <a:ext uri="{FF2B5EF4-FFF2-40B4-BE49-F238E27FC236}">
              <a16:creationId xmlns:a16="http://schemas.microsoft.com/office/drawing/2014/main" id="{00000000-0008-0000-0600-000023000000}"/>
            </a:ext>
          </a:extLst>
        </xdr:cNvPr>
        <xdr:cNvSpPr/>
      </xdr:nvSpPr>
      <xdr:spPr>
        <a:xfrm>
          <a:off x="18489145" y="155767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36" name="Picture 6">
          <a:extLst>
            <a:ext uri="{FF2B5EF4-FFF2-40B4-BE49-F238E27FC236}">
              <a16:creationId xmlns:a16="http://schemas.microsoft.com/office/drawing/2014/main" id="{00000000-0008-0000-0600-000024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582325" y="12195362"/>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37" name="Picture 36">
          <a:extLst>
            <a:ext uri="{FF2B5EF4-FFF2-40B4-BE49-F238E27FC236}">
              <a16:creationId xmlns:a16="http://schemas.microsoft.com/office/drawing/2014/main" id="{00000000-0008-0000-0600-000025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0325"/>
          <a:ext cx="1323975" cy="866775"/>
        </a:xfrm>
        <a:prstGeom prst="rect">
          <a:avLst/>
        </a:prstGeom>
        <a:ln>
          <a:noFill/>
        </a:ln>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40" name="Picture 39">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41" name="Picture 40">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3323" y="419100"/>
          <a:ext cx="877774" cy="1143000"/>
        </a:xfrm>
        <a:prstGeom prst="rect">
          <a:avLst/>
        </a:prstGeom>
        <a:ln>
          <a:noFill/>
        </a:ln>
      </xdr:spPr>
    </xdr:pic>
    <xdr:clientData/>
  </xdr:twoCellAnchor>
  <xdr:twoCellAnchor editAs="oneCell">
    <xdr:from>
      <xdr:col>7</xdr:col>
      <xdr:colOff>633942</xdr:colOff>
      <xdr:row>17</xdr:row>
      <xdr:rowOff>162983</xdr:rowOff>
    </xdr:from>
    <xdr:to>
      <xdr:col>11</xdr:col>
      <xdr:colOff>311149</xdr:colOff>
      <xdr:row>24</xdr:row>
      <xdr:rowOff>6500</xdr:rowOff>
    </xdr:to>
    <xdr:pic>
      <xdr:nvPicPr>
        <xdr:cNvPr id="42" name="Picture 41">
          <a:extLst>
            <a:ext uri="{FF2B5EF4-FFF2-40B4-BE49-F238E27FC236}">
              <a16:creationId xmlns:a16="http://schemas.microsoft.com/office/drawing/2014/main" id="{00000000-0008-0000-0600-00002A000000}"/>
            </a:ext>
            <a:ext uri="{147F2762-F138-4A5C-976F-8EAC2B608ADB}">
              <a16:predDERef xmlns:a16="http://schemas.microsoft.com/office/drawing/2014/main" pred="{00000000-0008-0000-0600-00002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100917" y="3792008"/>
          <a:ext cx="1214966" cy="1272267"/>
        </a:xfrm>
        <a:prstGeom prst="rect">
          <a:avLst/>
        </a:prstGeom>
      </xdr:spPr>
    </xdr:pic>
    <xdr:clientData/>
  </xdr:twoCellAnchor>
  <xdr:oneCellAnchor>
    <xdr:from>
      <xdr:col>43</xdr:col>
      <xdr:colOff>142875</xdr:colOff>
      <xdr:row>2</xdr:row>
      <xdr:rowOff>28575</xdr:rowOff>
    </xdr:from>
    <xdr:ext cx="146503" cy="161924"/>
    <xdr:pic>
      <xdr:nvPicPr>
        <xdr:cNvPr id="43" name="Picture 6">
          <a:extLst>
            <a:ext uri="{FF2B5EF4-FFF2-40B4-BE49-F238E27FC236}">
              <a16:creationId xmlns:a16="http://schemas.microsoft.com/office/drawing/2014/main" id="{00000000-0008-0000-0600-00002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5831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44" name="5-Point Star 43">
          <a:extLst>
            <a:ext uri="{FF2B5EF4-FFF2-40B4-BE49-F238E27FC236}">
              <a16:creationId xmlns:a16="http://schemas.microsoft.com/office/drawing/2014/main" id="{00000000-0008-0000-0600-00002C000000}"/>
            </a:ext>
          </a:extLst>
        </xdr:cNvPr>
        <xdr:cNvSpPr/>
      </xdr:nvSpPr>
      <xdr:spPr>
        <a:xfrm>
          <a:off x="17992725" y="12172950"/>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6</xdr:col>
      <xdr:colOff>337295</xdr:colOff>
      <xdr:row>17</xdr:row>
      <xdr:rowOff>85723</xdr:rowOff>
    </xdr:from>
    <xdr:to>
      <xdr:col>7</xdr:col>
      <xdr:colOff>216576</xdr:colOff>
      <xdr:row>26</xdr:row>
      <xdr:rowOff>103910</xdr:rowOff>
    </xdr:to>
    <xdr:sp macro="" textlink="">
      <xdr:nvSpPr>
        <xdr:cNvPr id="54" name="Rounded Rectangle 53">
          <a:hlinkClick xmlns:r="http://schemas.openxmlformats.org/officeDocument/2006/relationships" r:id="rId11"/>
          <a:extLst>
            <a:ext uri="{FF2B5EF4-FFF2-40B4-BE49-F238E27FC236}">
              <a16:creationId xmlns:a16="http://schemas.microsoft.com/office/drawing/2014/main" id="{00000000-0008-0000-0600-000036000000}"/>
            </a:ext>
          </a:extLst>
        </xdr:cNvPr>
        <xdr:cNvSpPr/>
      </xdr:nvSpPr>
      <xdr:spPr>
        <a:xfrm rot="16200000">
          <a:off x="1606105" y="4531913"/>
          <a:ext cx="1856512" cy="222181"/>
        </a:xfrm>
        <a:prstGeom prst="roundRect">
          <a:avLst/>
        </a:prstGeom>
        <a:solidFill>
          <a:schemeClr val="tx2">
            <a:lumMod val="40000"/>
            <a:lumOff val="6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228599</xdr:colOff>
      <xdr:row>17</xdr:row>
      <xdr:rowOff>66675</xdr:rowOff>
    </xdr:from>
    <xdr:to>
      <xdr:col>6</xdr:col>
      <xdr:colOff>263337</xdr:colOff>
      <xdr:row>26</xdr:row>
      <xdr:rowOff>95807</xdr:rowOff>
    </xdr:to>
    <xdr:sp macro="" textlink="">
      <xdr:nvSpPr>
        <xdr:cNvPr id="55" name="Snip Same Side Corner Rectangle 54">
          <a:extLst>
            <a:ext uri="{FF2B5EF4-FFF2-40B4-BE49-F238E27FC236}">
              <a16:creationId xmlns:a16="http://schemas.microsoft.com/office/drawing/2014/main" id="{00000000-0008-0000-0600-000037000000}"/>
            </a:ext>
          </a:extLst>
        </xdr:cNvPr>
        <xdr:cNvSpPr/>
      </xdr:nvSpPr>
      <xdr:spPr>
        <a:xfrm rot="16200000">
          <a:off x="1226764" y="4440610"/>
          <a:ext cx="1867457" cy="377638"/>
        </a:xfrm>
        <a:prstGeom prst="snip2SameRect">
          <a:avLst/>
        </a:prstGeom>
        <a:solidFill>
          <a:srgbClr val="0066CC"/>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299195</xdr:colOff>
      <xdr:row>17</xdr:row>
      <xdr:rowOff>76198</xdr:rowOff>
    </xdr:from>
    <xdr:to>
      <xdr:col>7</xdr:col>
      <xdr:colOff>531180</xdr:colOff>
      <xdr:row>26</xdr:row>
      <xdr:rowOff>104751</xdr:rowOff>
    </xdr:to>
    <xdr:sp macro="" textlink="">
      <xdr:nvSpPr>
        <xdr:cNvPr id="56" name="Rounded Rectangle 55">
          <a:hlinkClick xmlns:r="http://schemas.openxmlformats.org/officeDocument/2006/relationships" r:id="rId12"/>
          <a:extLst>
            <a:ext uri="{FF2B5EF4-FFF2-40B4-BE49-F238E27FC236}">
              <a16:creationId xmlns:a16="http://schemas.microsoft.com/office/drawing/2014/main" id="{00000000-0008-0000-0600-000038000000}"/>
            </a:ext>
          </a:extLst>
        </xdr:cNvPr>
        <xdr:cNvSpPr/>
      </xdr:nvSpPr>
      <xdr:spPr>
        <a:xfrm rot="16200000">
          <a:off x="1910624" y="4522669"/>
          <a:ext cx="1866878" cy="231985"/>
        </a:xfrm>
        <a:prstGeom prst="roundRect">
          <a:avLst/>
        </a:prstGeom>
        <a:solidFill>
          <a:schemeClr val="tx2">
            <a:lumMod val="40000"/>
            <a:lumOff val="6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1</xdr:col>
      <xdr:colOff>86293</xdr:colOff>
      <xdr:row>0</xdr:row>
      <xdr:rowOff>31750</xdr:rowOff>
    </xdr:from>
    <xdr:to>
      <xdr:col>1</xdr:col>
      <xdr:colOff>307730</xdr:colOff>
      <xdr:row>0</xdr:row>
      <xdr:rowOff>360499</xdr:rowOff>
    </xdr:to>
    <xdr:pic>
      <xdr:nvPicPr>
        <xdr:cNvPr id="39" name="Picture 3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editAs="oneCell">
    <xdr:from>
      <xdr:col>7</xdr:col>
      <xdr:colOff>128557</xdr:colOff>
      <xdr:row>37</xdr:row>
      <xdr:rowOff>28576</xdr:rowOff>
    </xdr:from>
    <xdr:to>
      <xdr:col>8</xdr:col>
      <xdr:colOff>188801</xdr:colOff>
      <xdr:row>42</xdr:row>
      <xdr:rowOff>190500</xdr:rowOff>
    </xdr:to>
    <xdr:pic>
      <xdr:nvPicPr>
        <xdr:cNvPr id="48" name="Picture 47">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541557" y="7659159"/>
          <a:ext cx="875161" cy="1146174"/>
        </a:xfrm>
        <a:prstGeom prst="rect">
          <a:avLst/>
        </a:prstGeom>
        <a:ln>
          <a:noFill/>
        </a:ln>
      </xdr:spPr>
    </xdr:pic>
    <xdr:clientData/>
  </xdr:twoCellAnchor>
  <xdr:twoCellAnchor editAs="oneCell">
    <xdr:from>
      <xdr:col>1</xdr:col>
      <xdr:colOff>9525</xdr:colOff>
      <xdr:row>0</xdr:row>
      <xdr:rowOff>352425</xdr:rowOff>
    </xdr:from>
    <xdr:to>
      <xdr:col>2</xdr:col>
      <xdr:colOff>209550</xdr:colOff>
      <xdr:row>7</xdr:row>
      <xdr:rowOff>55246</xdr:rowOff>
    </xdr:to>
    <xdr:pic>
      <xdr:nvPicPr>
        <xdr:cNvPr id="51" name="Picture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2425" y="352425"/>
          <a:ext cx="1009650" cy="1312546"/>
        </a:xfrm>
        <a:prstGeom prst="rect">
          <a:avLst/>
        </a:prstGeom>
      </xdr:spPr>
    </xdr:pic>
    <xdr:clientData/>
  </xdr:twoCellAnchor>
  <xdr:twoCellAnchor>
    <xdr:from>
      <xdr:col>28</xdr:col>
      <xdr:colOff>377079</xdr:colOff>
      <xdr:row>10</xdr:row>
      <xdr:rowOff>0</xdr:rowOff>
    </xdr:from>
    <xdr:to>
      <xdr:col>30</xdr:col>
      <xdr:colOff>434229</xdr:colOff>
      <xdr:row>16</xdr:row>
      <xdr:rowOff>9525</xdr:rowOff>
    </xdr:to>
    <xdr:sp macro="" textlink="">
      <xdr:nvSpPr>
        <xdr:cNvPr id="38" name="Oval 37">
          <a:extLst>
            <a:ext uri="{FF2B5EF4-FFF2-40B4-BE49-F238E27FC236}">
              <a16:creationId xmlns:a16="http://schemas.microsoft.com/office/drawing/2014/main" id="{00000000-0008-0000-0600-000026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30</xdr:col>
      <xdr:colOff>1</xdr:colOff>
      <xdr:row>12</xdr:row>
      <xdr:rowOff>179916</xdr:rowOff>
    </xdr:from>
    <xdr:to>
      <xdr:col>30</xdr:col>
      <xdr:colOff>188959</xdr:colOff>
      <xdr:row>13</xdr:row>
      <xdr:rowOff>175435</xdr:rowOff>
    </xdr:to>
    <xdr:sp macro="" textlink="">
      <xdr:nvSpPr>
        <xdr:cNvPr id="45" name="Wave 44">
          <a:extLst>
            <a:ext uri="{FF2B5EF4-FFF2-40B4-BE49-F238E27FC236}">
              <a16:creationId xmlns:a16="http://schemas.microsoft.com/office/drawing/2014/main" id="{00000000-0008-0000-0600-00002D000000}"/>
            </a:ext>
          </a:extLst>
        </xdr:cNvPr>
        <xdr:cNvSpPr/>
      </xdr:nvSpPr>
      <xdr:spPr>
        <a:xfrm>
          <a:off x="12075584" y="2804583"/>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xdr:from>
      <xdr:col>17</xdr:col>
      <xdr:colOff>31750</xdr:colOff>
      <xdr:row>102</xdr:row>
      <xdr:rowOff>158750</xdr:rowOff>
    </xdr:from>
    <xdr:to>
      <xdr:col>36</xdr:col>
      <xdr:colOff>64054</xdr:colOff>
      <xdr:row>141</xdr:row>
      <xdr:rowOff>101364</xdr:rowOff>
    </xdr:to>
    <xdr:graphicFrame macro="">
      <xdr:nvGraphicFramePr>
        <xdr:cNvPr id="46" name="Chart 45">
          <a:extLst>
            <a:ext uri="{FF2B5EF4-FFF2-40B4-BE49-F238E27FC236}">
              <a16:creationId xmlns:a16="http://schemas.microsoft.com/office/drawing/2014/main" id="{F42B6C32-391A-4C0E-8977-A3B9098A5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34</xdr:col>
      <xdr:colOff>200059</xdr:colOff>
      <xdr:row>18</xdr:row>
      <xdr:rowOff>21168</xdr:rowOff>
    </xdr:from>
    <xdr:to>
      <xdr:col>36</xdr:col>
      <xdr:colOff>2241</xdr:colOff>
      <xdr:row>18</xdr:row>
      <xdr:rowOff>179918</xdr:rowOff>
    </xdr:to>
    <xdr:pic>
      <xdr:nvPicPr>
        <xdr:cNvPr id="49" name="Picture 48">
          <a:extLst>
            <a:ext uri="{FF2B5EF4-FFF2-40B4-BE49-F238E27FC236}">
              <a16:creationId xmlns:a16="http://schemas.microsoft.com/office/drawing/2014/main" id="{F8585717-5162-4486-9004-5ADF43C575A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5180767" y="3884085"/>
          <a:ext cx="289015" cy="15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4" name="Picture 3">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05177"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5" name="Picture 6">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25577"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6" name="Picture 8">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471902"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7" name="Picture 10">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2286388"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8" name="Picture 12">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32722858" y="612962"/>
          <a:ext cx="133350" cy="171450"/>
        </a:xfrm>
        <a:prstGeom prst="rect">
          <a:avLst/>
        </a:prstGeom>
        <a:noFill/>
      </xdr:spPr>
    </xdr:pic>
    <xdr:clientData/>
  </xdr:twoCellAnchor>
  <xdr:twoCellAnchor editAs="oneCell">
    <xdr:from>
      <xdr:col>20</xdr:col>
      <xdr:colOff>161925</xdr:colOff>
      <xdr:row>1</xdr:row>
      <xdr:rowOff>27616</xdr:rowOff>
    </xdr:from>
    <xdr:to>
      <xdr:col>22</xdr:col>
      <xdr:colOff>222250</xdr:colOff>
      <xdr:row>6</xdr:row>
      <xdr:rowOff>161925</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05650" y="408616"/>
          <a:ext cx="885825" cy="1153484"/>
        </a:xfrm>
        <a:prstGeom prst="rect">
          <a:avLst/>
        </a:prstGeom>
      </xdr:spPr>
    </xdr:pic>
    <xdr:clientData/>
  </xdr:twoCellAnchor>
  <xdr:twoCellAnchor>
    <xdr:from>
      <xdr:col>44</xdr:col>
      <xdr:colOff>127000</xdr:colOff>
      <xdr:row>2</xdr:row>
      <xdr:rowOff>21166</xdr:rowOff>
    </xdr:from>
    <xdr:to>
      <xdr:col>44</xdr:col>
      <xdr:colOff>295088</xdr:colOff>
      <xdr:row>2</xdr:row>
      <xdr:rowOff>178048</xdr:rowOff>
    </xdr:to>
    <xdr:sp macro="" textlink="">
      <xdr:nvSpPr>
        <xdr:cNvPr id="13" name="5-Point Star 12">
          <a:extLst>
            <a:ext uri="{FF2B5EF4-FFF2-40B4-BE49-F238E27FC236}">
              <a16:creationId xmlns:a16="http://schemas.microsoft.com/office/drawing/2014/main" id="{00000000-0008-0000-0700-00000D000000}"/>
            </a:ext>
          </a:extLst>
        </xdr:cNvPr>
        <xdr:cNvSpPr/>
      </xdr:nvSpPr>
      <xdr:spPr>
        <a:xfrm>
          <a:off x="18148300"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6</xdr:col>
      <xdr:colOff>228600</xdr:colOff>
      <xdr:row>30</xdr:row>
      <xdr:rowOff>161925</xdr:rowOff>
    </xdr:from>
    <xdr:ext cx="1323975" cy="866775"/>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24309" b="25414"/>
        <a:stretch/>
      </xdr:blipFill>
      <xdr:spPr>
        <a:xfrm>
          <a:off x="2314575" y="6410325"/>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23" name="Picture 22">
          <a:extLst>
            <a:ext uri="{FF2B5EF4-FFF2-40B4-BE49-F238E27FC236}">
              <a16:creationId xmlns:a16="http://schemas.microsoft.com/office/drawing/2014/main" id="{00000000-0008-0000-0700-000017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969" t="-1532" r="1969" b="20153"/>
        <a:stretch/>
      </xdr:blipFill>
      <xdr:spPr>
        <a:xfrm>
          <a:off x="2514600" y="8061826"/>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7</xdr:col>
      <xdr:colOff>681566</xdr:colOff>
      <xdr:row>17</xdr:row>
      <xdr:rowOff>180974</xdr:rowOff>
    </xdr:from>
    <xdr:to>
      <xdr:col>12</xdr:col>
      <xdr:colOff>20107</xdr:colOff>
      <xdr:row>24</xdr:row>
      <xdr:rowOff>24491</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89816" y="3832224"/>
          <a:ext cx="1211791" cy="1282850"/>
        </a:xfrm>
        <a:prstGeom prst="rect">
          <a:avLst/>
        </a:prstGeom>
      </xdr:spPr>
    </xdr:pic>
    <xdr:clientData/>
  </xdr:twoCellAnchor>
  <xdr:oneCellAnchor>
    <xdr:from>
      <xdr:col>43</xdr:col>
      <xdr:colOff>142875</xdr:colOff>
      <xdr:row>2</xdr:row>
      <xdr:rowOff>28575</xdr:rowOff>
    </xdr:from>
    <xdr:ext cx="146503" cy="161924"/>
    <xdr:pic>
      <xdr:nvPicPr>
        <xdr:cNvPr id="27" name="Picture 6">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45075" y="619125"/>
          <a:ext cx="146503" cy="161924"/>
        </a:xfrm>
        <a:prstGeom prst="rect">
          <a:avLst/>
        </a:prstGeom>
        <a:noFill/>
        <a:ln>
          <a:solidFill>
            <a:srgbClr val="00B050"/>
          </a:solidFill>
        </a:ln>
      </xdr:spPr>
    </xdr:pic>
    <xdr:clientData/>
  </xdr:oneCellAnchor>
  <xdr:twoCellAnchor>
    <xdr:from>
      <xdr:col>45</xdr:col>
      <xdr:colOff>127000</xdr:colOff>
      <xdr:row>2</xdr:row>
      <xdr:rowOff>21166</xdr:rowOff>
    </xdr:from>
    <xdr:to>
      <xdr:col>45</xdr:col>
      <xdr:colOff>295088</xdr:colOff>
      <xdr:row>2</xdr:row>
      <xdr:rowOff>178048</xdr:rowOff>
    </xdr:to>
    <xdr:sp macro="" textlink="">
      <xdr:nvSpPr>
        <xdr:cNvPr id="48" name="5-Point Star 47">
          <a:extLst>
            <a:ext uri="{FF2B5EF4-FFF2-40B4-BE49-F238E27FC236}">
              <a16:creationId xmlns:a16="http://schemas.microsoft.com/office/drawing/2014/main" id="{00000000-0008-0000-0700-000030000000}"/>
            </a:ext>
          </a:extLst>
        </xdr:cNvPr>
        <xdr:cNvSpPr/>
      </xdr:nvSpPr>
      <xdr:spPr>
        <a:xfrm>
          <a:off x="18552583" y="613833"/>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86293</xdr:colOff>
      <xdr:row>0</xdr:row>
      <xdr:rowOff>31750</xdr:rowOff>
    </xdr:from>
    <xdr:to>
      <xdr:col>1</xdr:col>
      <xdr:colOff>307730</xdr:colOff>
      <xdr:row>0</xdr:row>
      <xdr:rowOff>360499</xdr:rowOff>
    </xdr:to>
    <xdr:pic>
      <xdr:nvPicPr>
        <xdr:cNvPr id="49" name="Picture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editAs="oneCell">
    <xdr:from>
      <xdr:col>1</xdr:col>
      <xdr:colOff>4233</xdr:colOff>
      <xdr:row>0</xdr:row>
      <xdr:rowOff>356235</xdr:rowOff>
    </xdr:from>
    <xdr:to>
      <xdr:col>2</xdr:col>
      <xdr:colOff>191233</xdr:colOff>
      <xdr:row>7</xdr:row>
      <xdr:rowOff>47625</xdr:rowOff>
    </xdr:to>
    <xdr:pic>
      <xdr:nvPicPr>
        <xdr:cNvPr id="50" name="Picture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42900" y="356235"/>
          <a:ext cx="1001916" cy="1310640"/>
        </a:xfrm>
        <a:prstGeom prst="rect">
          <a:avLst/>
        </a:prstGeom>
      </xdr:spPr>
    </xdr:pic>
    <xdr:clientData/>
  </xdr:twoCellAnchor>
  <xdr:twoCellAnchor>
    <xdr:from>
      <xdr:col>6</xdr:col>
      <xdr:colOff>309779</xdr:colOff>
      <xdr:row>17</xdr:row>
      <xdr:rowOff>8464</xdr:rowOff>
    </xdr:from>
    <xdr:to>
      <xdr:col>7</xdr:col>
      <xdr:colOff>189060</xdr:colOff>
      <xdr:row>26</xdr:row>
      <xdr:rowOff>16068</xdr:rowOff>
    </xdr:to>
    <xdr:sp macro="" textlink="">
      <xdr:nvSpPr>
        <xdr:cNvPr id="51" name="Rounded Rectangle 50">
          <a:hlinkClick xmlns:r="http://schemas.openxmlformats.org/officeDocument/2006/relationships" r:id="rId14"/>
          <a:extLst>
            <a:ext uri="{FF2B5EF4-FFF2-40B4-BE49-F238E27FC236}">
              <a16:creationId xmlns:a16="http://schemas.microsoft.com/office/drawing/2014/main" id="{00000000-0008-0000-0700-000033000000}"/>
            </a:ext>
          </a:extLst>
        </xdr:cNvPr>
        <xdr:cNvSpPr/>
      </xdr:nvSpPr>
      <xdr:spPr>
        <a:xfrm rot="16200000">
          <a:off x="1563242" y="4480584"/>
          <a:ext cx="1859687" cy="217948"/>
        </a:xfrm>
        <a:prstGeom prst="roundRect">
          <a:avLst/>
        </a:prstGeom>
        <a:solidFill>
          <a:schemeClr val="tx2">
            <a:lumMod val="40000"/>
            <a:lumOff val="6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201083</xdr:colOff>
      <xdr:row>16</xdr:row>
      <xdr:rowOff>190499</xdr:rowOff>
    </xdr:from>
    <xdr:to>
      <xdr:col>6</xdr:col>
      <xdr:colOff>235821</xdr:colOff>
      <xdr:row>26</xdr:row>
      <xdr:rowOff>7965</xdr:rowOff>
    </xdr:to>
    <xdr:sp macro="" textlink="">
      <xdr:nvSpPr>
        <xdr:cNvPr id="52" name="Snip Same Side Corner Rectangle 51">
          <a:extLst>
            <a:ext uri="{FF2B5EF4-FFF2-40B4-BE49-F238E27FC236}">
              <a16:creationId xmlns:a16="http://schemas.microsoft.com/office/drawing/2014/main" id="{00000000-0008-0000-0700-000034000000}"/>
            </a:ext>
          </a:extLst>
        </xdr:cNvPr>
        <xdr:cNvSpPr/>
      </xdr:nvSpPr>
      <xdr:spPr>
        <a:xfrm rot="16200000">
          <a:off x="1188136" y="4389280"/>
          <a:ext cx="1870632" cy="373404"/>
        </a:xfrm>
        <a:prstGeom prst="snip2SameRect">
          <a:avLst/>
        </a:prstGeom>
        <a:solidFill>
          <a:srgbClr val="0066CC"/>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271679</xdr:colOff>
      <xdr:row>16</xdr:row>
      <xdr:rowOff>200022</xdr:rowOff>
    </xdr:from>
    <xdr:to>
      <xdr:col>7</xdr:col>
      <xdr:colOff>503664</xdr:colOff>
      <xdr:row>26</xdr:row>
      <xdr:rowOff>16909</xdr:rowOff>
    </xdr:to>
    <xdr:sp macro="" textlink="">
      <xdr:nvSpPr>
        <xdr:cNvPr id="53" name="Rounded Rectangle 52">
          <a:hlinkClick xmlns:r="http://schemas.openxmlformats.org/officeDocument/2006/relationships" r:id="rId15"/>
          <a:extLst>
            <a:ext uri="{FF2B5EF4-FFF2-40B4-BE49-F238E27FC236}">
              <a16:creationId xmlns:a16="http://schemas.microsoft.com/office/drawing/2014/main" id="{00000000-0008-0000-0700-000035000000}"/>
            </a:ext>
          </a:extLst>
        </xdr:cNvPr>
        <xdr:cNvSpPr/>
      </xdr:nvSpPr>
      <xdr:spPr>
        <a:xfrm rot="16200000">
          <a:off x="1865645" y="4469223"/>
          <a:ext cx="1870053" cy="231985"/>
        </a:xfrm>
        <a:prstGeom prst="roundRect">
          <a:avLst/>
        </a:prstGeom>
        <a:solidFill>
          <a:schemeClr val="tx2">
            <a:lumMod val="40000"/>
            <a:lumOff val="6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oneCellAnchor>
    <xdr:from>
      <xdr:col>46</xdr:col>
      <xdr:colOff>145677</xdr:colOff>
      <xdr:row>60</xdr:row>
      <xdr:rowOff>22412</xdr:rowOff>
    </xdr:from>
    <xdr:ext cx="180975" cy="171450"/>
    <xdr:pic>
      <xdr:nvPicPr>
        <xdr:cNvPr id="32" name="Picture 4">
          <a:extLst>
            <a:ext uri="{FF2B5EF4-FFF2-40B4-BE49-F238E27FC236}">
              <a16:creationId xmlns:a16="http://schemas.microsoft.com/office/drawing/2014/main" id="{00000000-0008-0000-0700-00002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376652" y="12223937"/>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33" name="Picture 6">
          <a:extLst>
            <a:ext uri="{FF2B5EF4-FFF2-40B4-BE49-F238E27FC236}">
              <a16:creationId xmlns:a16="http://schemas.microsoft.com/office/drawing/2014/main" id="{00000000-0008-0000-0700-000021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697052" y="12223937"/>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34" name="Picture 8">
          <a:extLst>
            <a:ext uri="{FF2B5EF4-FFF2-40B4-BE49-F238E27FC236}">
              <a16:creationId xmlns:a16="http://schemas.microsoft.com/office/drawing/2014/main" id="{00000000-0008-0000-0700-000022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843377" y="12223937"/>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35" name="Picture 10">
          <a:extLst>
            <a:ext uri="{FF2B5EF4-FFF2-40B4-BE49-F238E27FC236}">
              <a16:creationId xmlns:a16="http://schemas.microsoft.com/office/drawing/2014/main" id="{00000000-0008-0000-0700-000023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40087363" y="12235143"/>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40" name="Picture 12">
          <a:extLst>
            <a:ext uri="{FF2B5EF4-FFF2-40B4-BE49-F238E27FC236}">
              <a16:creationId xmlns:a16="http://schemas.microsoft.com/office/drawing/2014/main" id="{00000000-0008-0000-0700-000028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523833" y="12223937"/>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54" name="5-Point Star 53">
          <a:extLst>
            <a:ext uri="{FF2B5EF4-FFF2-40B4-BE49-F238E27FC236}">
              <a16:creationId xmlns:a16="http://schemas.microsoft.com/office/drawing/2014/main" id="{00000000-0008-0000-0700-000036000000}"/>
            </a:ext>
          </a:extLst>
        </xdr:cNvPr>
        <xdr:cNvSpPr/>
      </xdr:nvSpPr>
      <xdr:spPr>
        <a:xfrm>
          <a:off x="18946345" y="1222393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55" name="Picture 6">
          <a:extLst>
            <a:ext uri="{FF2B5EF4-FFF2-40B4-BE49-F238E27FC236}">
              <a16:creationId xmlns:a16="http://schemas.microsoft.com/office/drawing/2014/main" id="{00000000-0008-0000-0700-000037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8115725" y="12233462"/>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56" name="5-Point Star 55">
          <a:extLst>
            <a:ext uri="{FF2B5EF4-FFF2-40B4-BE49-F238E27FC236}">
              <a16:creationId xmlns:a16="http://schemas.microsoft.com/office/drawing/2014/main" id="{00000000-0008-0000-0700-000038000000}"/>
            </a:ext>
          </a:extLst>
        </xdr:cNvPr>
        <xdr:cNvSpPr/>
      </xdr:nvSpPr>
      <xdr:spPr>
        <a:xfrm>
          <a:off x="18526125" y="12211050"/>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28</xdr:col>
      <xdr:colOff>377079</xdr:colOff>
      <xdr:row>10</xdr:row>
      <xdr:rowOff>0</xdr:rowOff>
    </xdr:from>
    <xdr:to>
      <xdr:col>30</xdr:col>
      <xdr:colOff>434229</xdr:colOff>
      <xdr:row>16</xdr:row>
      <xdr:rowOff>9525</xdr:rowOff>
    </xdr:to>
    <xdr:sp macro="" textlink="">
      <xdr:nvSpPr>
        <xdr:cNvPr id="38" name="Oval 37">
          <a:extLst>
            <a:ext uri="{FF2B5EF4-FFF2-40B4-BE49-F238E27FC236}">
              <a16:creationId xmlns:a16="http://schemas.microsoft.com/office/drawing/2014/main" id="{00000000-0008-0000-0700-000026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29</xdr:col>
      <xdr:colOff>0</xdr:colOff>
      <xdr:row>6</xdr:row>
      <xdr:rowOff>0</xdr:rowOff>
    </xdr:from>
    <xdr:to>
      <xdr:col>29</xdr:col>
      <xdr:colOff>188958</xdr:colOff>
      <xdr:row>6</xdr:row>
      <xdr:rowOff>207185</xdr:rowOff>
    </xdr:to>
    <xdr:sp macro="" textlink="">
      <xdr:nvSpPr>
        <xdr:cNvPr id="41" name="Wave 40">
          <a:extLst>
            <a:ext uri="{FF2B5EF4-FFF2-40B4-BE49-F238E27FC236}">
              <a16:creationId xmlns:a16="http://schemas.microsoft.com/office/drawing/2014/main" id="{00000000-0008-0000-0700-000029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xdr:from>
      <xdr:col>17</xdr:col>
      <xdr:colOff>10583</xdr:colOff>
      <xdr:row>99</xdr:row>
      <xdr:rowOff>84668</xdr:rowOff>
    </xdr:from>
    <xdr:to>
      <xdr:col>36</xdr:col>
      <xdr:colOff>42887</xdr:colOff>
      <xdr:row>138</xdr:row>
      <xdr:rowOff>27282</xdr:rowOff>
    </xdr:to>
    <xdr:graphicFrame macro="">
      <xdr:nvGraphicFramePr>
        <xdr:cNvPr id="31" name="Chart 30">
          <a:extLst>
            <a:ext uri="{FF2B5EF4-FFF2-40B4-BE49-F238E27FC236}">
              <a16:creationId xmlns:a16="http://schemas.microsoft.com/office/drawing/2014/main" id="{AD12BE65-608A-4B6F-B7D1-7C0912BD3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08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10" name="5-Point Star 9">
          <a:extLst>
            <a:ext uri="{FF2B5EF4-FFF2-40B4-BE49-F238E27FC236}">
              <a16:creationId xmlns:a16="http://schemas.microsoft.com/office/drawing/2014/main" id="{00000000-0008-0000-0800-00000A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166787"/>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12" name="Picture 6">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12166787"/>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13" name="Picture 8">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166787"/>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4" name="Picture 10">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177993"/>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5" name="Picture 12">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166787"/>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6" name="5-Point Star 15">
          <a:extLst>
            <a:ext uri="{FF2B5EF4-FFF2-40B4-BE49-F238E27FC236}">
              <a16:creationId xmlns:a16="http://schemas.microsoft.com/office/drawing/2014/main" id="{00000000-0008-0000-0800-000010000000}"/>
            </a:ext>
          </a:extLst>
        </xdr:cNvPr>
        <xdr:cNvSpPr/>
      </xdr:nvSpPr>
      <xdr:spPr>
        <a:xfrm>
          <a:off x="18603445" y="12166787"/>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7" name="Picture 6">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176312"/>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8" name="Picture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0325"/>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9" name="Picture 18">
          <a:extLst>
            <a:ext uri="{FF2B5EF4-FFF2-40B4-BE49-F238E27FC236}">
              <a16:creationId xmlns:a16="http://schemas.microsoft.com/office/drawing/2014/main" id="{00000000-0008-0000-0800-000013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61826"/>
          <a:ext cx="825928" cy="1037286"/>
        </a:xfrm>
        <a:prstGeom prst="rect">
          <a:avLst/>
        </a:prstGeom>
      </xdr:spPr>
    </xdr:pic>
    <xdr:clientData/>
  </xdr:oneCellAnchor>
  <xdr:twoCellAnchor editAs="oneCell">
    <xdr:from>
      <xdr:col>7</xdr:col>
      <xdr:colOff>76200</xdr:colOff>
      <xdr:row>1</xdr:row>
      <xdr:rowOff>33440</xdr:rowOff>
    </xdr:from>
    <xdr:to>
      <xdr:col>8</xdr:col>
      <xdr:colOff>171449</xdr:colOff>
      <xdr:row>6</xdr:row>
      <xdr:rowOff>192556</xdr:rowOff>
    </xdr:to>
    <xdr:pic>
      <xdr:nvPicPr>
        <xdr:cNvPr id="20" name="Picture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141296</xdr:colOff>
      <xdr:row>6</xdr:row>
      <xdr:rowOff>161925</xdr:rowOff>
    </xdr:to>
    <xdr:pic>
      <xdr:nvPicPr>
        <xdr:cNvPr id="21" name="Picture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7</xdr:col>
      <xdr:colOff>702733</xdr:colOff>
      <xdr:row>17</xdr:row>
      <xdr:rowOff>180976</xdr:rowOff>
    </xdr:from>
    <xdr:to>
      <xdr:col>12</xdr:col>
      <xdr:colOff>36293</xdr:colOff>
      <xdr:row>24</xdr:row>
      <xdr:rowOff>26174</xdr:rowOff>
    </xdr:to>
    <xdr:pic>
      <xdr:nvPicPr>
        <xdr:cNvPr id="22" name="Picture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200400" y="3832226"/>
          <a:ext cx="1206810" cy="1284531"/>
        </a:xfrm>
        <a:prstGeom prst="rect">
          <a:avLst/>
        </a:prstGeom>
      </xdr:spPr>
    </xdr:pic>
    <xdr:clientData/>
  </xdr:twoCellAnchor>
  <xdr:oneCellAnchor>
    <xdr:from>
      <xdr:col>43</xdr:col>
      <xdr:colOff>142875</xdr:colOff>
      <xdr:row>2</xdr:row>
      <xdr:rowOff>28575</xdr:rowOff>
    </xdr:from>
    <xdr:ext cx="146503" cy="161924"/>
    <xdr:pic>
      <xdr:nvPicPr>
        <xdr:cNvPr id="23" name="Picture 6">
          <a:extLst>
            <a:ext uri="{FF2B5EF4-FFF2-40B4-BE49-F238E27FC236}">
              <a16:creationId xmlns:a16="http://schemas.microsoft.com/office/drawing/2014/main" id="{00000000-0008-0000-0800-000017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4" name="5-Point Star 23">
          <a:extLst>
            <a:ext uri="{FF2B5EF4-FFF2-40B4-BE49-F238E27FC236}">
              <a16:creationId xmlns:a16="http://schemas.microsoft.com/office/drawing/2014/main" id="{00000000-0008-0000-0800-000018000000}"/>
            </a:ext>
          </a:extLst>
        </xdr:cNvPr>
        <xdr:cNvSpPr/>
      </xdr:nvSpPr>
      <xdr:spPr>
        <a:xfrm>
          <a:off x="18183225" y="12153900"/>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5" name="Picture 24">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6" name="Rounded Rectangle 25">
          <a:hlinkClick xmlns:r="http://schemas.openxmlformats.org/officeDocument/2006/relationships" r:id="rId12"/>
          <a:extLst>
            <a:ext uri="{FF2B5EF4-FFF2-40B4-BE49-F238E27FC236}">
              <a16:creationId xmlns:a16="http://schemas.microsoft.com/office/drawing/2014/main" id="{00000000-0008-0000-0800-00001A000000}"/>
            </a:ext>
          </a:extLst>
        </xdr:cNvPr>
        <xdr:cNvSpPr/>
      </xdr:nvSpPr>
      <xdr:spPr>
        <a:xfrm rot="16200000">
          <a:off x="1544191" y="4536676"/>
          <a:ext cx="1885087"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7" name="Snip Same Side Corner Rectangle 26">
          <a:extLst>
            <a:ext uri="{FF2B5EF4-FFF2-40B4-BE49-F238E27FC236}">
              <a16:creationId xmlns:a16="http://schemas.microsoft.com/office/drawing/2014/main" id="{00000000-0008-0000-0800-00001B000000}"/>
            </a:ext>
          </a:extLst>
        </xdr:cNvPr>
        <xdr:cNvSpPr/>
      </xdr:nvSpPr>
      <xdr:spPr>
        <a:xfrm rot="16200000">
          <a:off x="1155328" y="4435847"/>
          <a:ext cx="1896032"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8" name="Rounded Rectangle 27">
          <a:hlinkClick xmlns:r="http://schemas.openxmlformats.org/officeDocument/2006/relationships" r:id="rId13"/>
          <a:extLst>
            <a:ext uri="{FF2B5EF4-FFF2-40B4-BE49-F238E27FC236}">
              <a16:creationId xmlns:a16="http://schemas.microsoft.com/office/drawing/2014/main" id="{00000000-0008-0000-0800-00001C000000}"/>
            </a:ext>
          </a:extLst>
        </xdr:cNvPr>
        <xdr:cNvSpPr/>
      </xdr:nvSpPr>
      <xdr:spPr>
        <a:xfrm rot="16200000">
          <a:off x="1839187" y="4517907"/>
          <a:ext cx="1895453"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20</xdr:col>
      <xdr:colOff>161925</xdr:colOff>
      <xdr:row>1</xdr:row>
      <xdr:rowOff>27616</xdr:rowOff>
    </xdr:from>
    <xdr:to>
      <xdr:col>22</xdr:col>
      <xdr:colOff>222250</xdr:colOff>
      <xdr:row>6</xdr:row>
      <xdr:rowOff>161925</xdr:rowOff>
    </xdr:to>
    <xdr:pic>
      <xdr:nvPicPr>
        <xdr:cNvPr id="32" name="Picture 3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105650" y="408616"/>
          <a:ext cx="885825" cy="1153484"/>
        </a:xfrm>
        <a:prstGeom prst="rect">
          <a:avLst/>
        </a:prstGeom>
      </xdr:spPr>
    </xdr:pic>
    <xdr:clientData/>
  </xdr:twoCellAnchor>
  <xdr:twoCellAnchor editAs="oneCell">
    <xdr:from>
      <xdr:col>1</xdr:col>
      <xdr:colOff>86293</xdr:colOff>
      <xdr:row>0</xdr:row>
      <xdr:rowOff>31750</xdr:rowOff>
    </xdr:from>
    <xdr:to>
      <xdr:col>1</xdr:col>
      <xdr:colOff>307730</xdr:colOff>
      <xdr:row>0</xdr:row>
      <xdr:rowOff>360499</xdr:rowOff>
    </xdr:to>
    <xdr:pic>
      <xdr:nvPicPr>
        <xdr:cNvPr id="35" name="Picture 3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xdr:from>
      <xdr:col>28</xdr:col>
      <xdr:colOff>377079</xdr:colOff>
      <xdr:row>10</xdr:row>
      <xdr:rowOff>0</xdr:rowOff>
    </xdr:from>
    <xdr:to>
      <xdr:col>30</xdr:col>
      <xdr:colOff>434229</xdr:colOff>
      <xdr:row>16</xdr:row>
      <xdr:rowOff>9525</xdr:rowOff>
    </xdr:to>
    <xdr:sp macro="" textlink="">
      <xdr:nvSpPr>
        <xdr:cNvPr id="33" name="Oval 32">
          <a:extLst>
            <a:ext uri="{FF2B5EF4-FFF2-40B4-BE49-F238E27FC236}">
              <a16:creationId xmlns:a16="http://schemas.microsoft.com/office/drawing/2014/main" id="{00000000-0008-0000-0800-000021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29</xdr:col>
      <xdr:colOff>0</xdr:colOff>
      <xdr:row>6</xdr:row>
      <xdr:rowOff>0</xdr:rowOff>
    </xdr:from>
    <xdr:to>
      <xdr:col>29</xdr:col>
      <xdr:colOff>188958</xdr:colOff>
      <xdr:row>6</xdr:row>
      <xdr:rowOff>207185</xdr:rowOff>
    </xdr:to>
    <xdr:sp macro="" textlink="">
      <xdr:nvSpPr>
        <xdr:cNvPr id="34" name="Wave 33">
          <a:extLst>
            <a:ext uri="{FF2B5EF4-FFF2-40B4-BE49-F238E27FC236}">
              <a16:creationId xmlns:a16="http://schemas.microsoft.com/office/drawing/2014/main" id="{00000000-0008-0000-0800-000022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xdr:from>
      <xdr:col>17</xdr:col>
      <xdr:colOff>74084</xdr:colOff>
      <xdr:row>99</xdr:row>
      <xdr:rowOff>95250</xdr:rowOff>
    </xdr:from>
    <xdr:to>
      <xdr:col>36</xdr:col>
      <xdr:colOff>116971</xdr:colOff>
      <xdr:row>138</xdr:row>
      <xdr:rowOff>37864</xdr:rowOff>
    </xdr:to>
    <xdr:graphicFrame macro="">
      <xdr:nvGraphicFramePr>
        <xdr:cNvPr id="31" name="Chart 30">
          <a:extLst>
            <a:ext uri="{FF2B5EF4-FFF2-40B4-BE49-F238E27FC236}">
              <a16:creationId xmlns:a16="http://schemas.microsoft.com/office/drawing/2014/main" id="{913BF337-5C76-42F4-BF9A-FAA680301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09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09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09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11" name="Picture 6">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09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09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09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09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09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7</xdr:col>
      <xdr:colOff>692150</xdr:colOff>
      <xdr:row>17</xdr:row>
      <xdr:rowOff>180975</xdr:rowOff>
    </xdr:from>
    <xdr:to>
      <xdr:col>12</xdr:col>
      <xdr:colOff>30691</xdr:colOff>
      <xdr:row>24</xdr:row>
      <xdr:rowOff>14967</xdr:rowOff>
    </xdr:to>
    <xdr:pic>
      <xdr:nvPicPr>
        <xdr:cNvPr id="21" name="Picture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200400" y="3832225"/>
          <a:ext cx="1211791" cy="1283909"/>
        </a:xfrm>
        <a:prstGeom prst="rect">
          <a:avLst/>
        </a:prstGeom>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09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09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9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09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3"/>
          <a:extLst>
            <a:ext uri="{FF2B5EF4-FFF2-40B4-BE49-F238E27FC236}">
              <a16:creationId xmlns:a16="http://schemas.microsoft.com/office/drawing/2014/main" id="{00000000-0008-0000-09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editAs="oneCell">
    <xdr:from>
      <xdr:col>1</xdr:col>
      <xdr:colOff>86293</xdr:colOff>
      <xdr:row>0</xdr:row>
      <xdr:rowOff>31750</xdr:rowOff>
    </xdr:from>
    <xdr:to>
      <xdr:col>1</xdr:col>
      <xdr:colOff>307730</xdr:colOff>
      <xdr:row>0</xdr:row>
      <xdr:rowOff>360499</xdr:rowOff>
    </xdr:to>
    <xdr:pic>
      <xdr:nvPicPr>
        <xdr:cNvPr id="33" name="Picture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xdr:from>
      <xdr:col>28</xdr:col>
      <xdr:colOff>377079</xdr:colOff>
      <xdr:row>10</xdr:row>
      <xdr:rowOff>0</xdr:rowOff>
    </xdr:from>
    <xdr:to>
      <xdr:col>30</xdr:col>
      <xdr:colOff>434229</xdr:colOff>
      <xdr:row>16</xdr:row>
      <xdr:rowOff>9525</xdr:rowOff>
    </xdr:to>
    <xdr:sp macro="" textlink="">
      <xdr:nvSpPr>
        <xdr:cNvPr id="32" name="Oval 31">
          <a:extLst>
            <a:ext uri="{FF2B5EF4-FFF2-40B4-BE49-F238E27FC236}">
              <a16:creationId xmlns:a16="http://schemas.microsoft.com/office/drawing/2014/main" id="{00000000-0008-0000-0900-000020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29</xdr:col>
      <xdr:colOff>0</xdr:colOff>
      <xdr:row>6</xdr:row>
      <xdr:rowOff>0</xdr:rowOff>
    </xdr:from>
    <xdr:to>
      <xdr:col>29</xdr:col>
      <xdr:colOff>188958</xdr:colOff>
      <xdr:row>6</xdr:row>
      <xdr:rowOff>207185</xdr:rowOff>
    </xdr:to>
    <xdr:sp macro="" textlink="">
      <xdr:nvSpPr>
        <xdr:cNvPr id="34" name="Wave 33">
          <a:extLst>
            <a:ext uri="{FF2B5EF4-FFF2-40B4-BE49-F238E27FC236}">
              <a16:creationId xmlns:a16="http://schemas.microsoft.com/office/drawing/2014/main" id="{00000000-0008-0000-0900-000022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xdr:from>
      <xdr:col>17</xdr:col>
      <xdr:colOff>74084</xdr:colOff>
      <xdr:row>99</xdr:row>
      <xdr:rowOff>95250</xdr:rowOff>
    </xdr:from>
    <xdr:to>
      <xdr:col>36</xdr:col>
      <xdr:colOff>116971</xdr:colOff>
      <xdr:row>138</xdr:row>
      <xdr:rowOff>37864</xdr:rowOff>
    </xdr:to>
    <xdr:graphicFrame macro="">
      <xdr:nvGraphicFramePr>
        <xdr:cNvPr id="35" name="Chart 34">
          <a:extLst>
            <a:ext uri="{FF2B5EF4-FFF2-40B4-BE49-F238E27FC236}">
              <a16:creationId xmlns:a16="http://schemas.microsoft.com/office/drawing/2014/main" id="{BE601E9F-3650-4B94-B9D1-2129DA1B6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0A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0A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0A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0A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0A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0A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0A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0A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0A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0A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A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0A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A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editAs="oneCell">
    <xdr:from>
      <xdr:col>1</xdr:col>
      <xdr:colOff>86293</xdr:colOff>
      <xdr:row>0</xdr:row>
      <xdr:rowOff>31750</xdr:rowOff>
    </xdr:from>
    <xdr:to>
      <xdr:col>1</xdr:col>
      <xdr:colOff>307730</xdr:colOff>
      <xdr:row>0</xdr:row>
      <xdr:rowOff>360499</xdr:rowOff>
    </xdr:to>
    <xdr:pic>
      <xdr:nvPicPr>
        <xdr:cNvPr id="33" name="Picture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editAs="oneCell">
    <xdr:from>
      <xdr:col>7</xdr:col>
      <xdr:colOff>692150</xdr:colOff>
      <xdr:row>17</xdr:row>
      <xdr:rowOff>180975</xdr:rowOff>
    </xdr:from>
    <xdr:to>
      <xdr:col>12</xdr:col>
      <xdr:colOff>30691</xdr:colOff>
      <xdr:row>24</xdr:row>
      <xdr:rowOff>14967</xdr:rowOff>
    </xdr:to>
    <xdr:pic>
      <xdr:nvPicPr>
        <xdr:cNvPr id="32" name="Picture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216275" y="3810000"/>
          <a:ext cx="1219199" cy="1272267"/>
        </a:xfrm>
        <a:prstGeom prst="rect">
          <a:avLst/>
        </a:prstGeom>
      </xdr:spPr>
    </xdr:pic>
    <xdr:clientData/>
  </xdr:twoCellAnchor>
  <xdr:twoCellAnchor>
    <xdr:from>
      <xdr:col>28</xdr:col>
      <xdr:colOff>377079</xdr:colOff>
      <xdr:row>10</xdr:row>
      <xdr:rowOff>0</xdr:rowOff>
    </xdr:from>
    <xdr:to>
      <xdr:col>30</xdr:col>
      <xdr:colOff>434229</xdr:colOff>
      <xdr:row>16</xdr:row>
      <xdr:rowOff>9525</xdr:rowOff>
    </xdr:to>
    <xdr:sp macro="" textlink="">
      <xdr:nvSpPr>
        <xdr:cNvPr id="35" name="Oval 34">
          <a:extLst>
            <a:ext uri="{FF2B5EF4-FFF2-40B4-BE49-F238E27FC236}">
              <a16:creationId xmlns:a16="http://schemas.microsoft.com/office/drawing/2014/main" id="{00000000-0008-0000-0A00-000023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29</xdr:col>
      <xdr:colOff>0</xdr:colOff>
      <xdr:row>6</xdr:row>
      <xdr:rowOff>0</xdr:rowOff>
    </xdr:from>
    <xdr:to>
      <xdr:col>29</xdr:col>
      <xdr:colOff>188958</xdr:colOff>
      <xdr:row>6</xdr:row>
      <xdr:rowOff>207185</xdr:rowOff>
    </xdr:to>
    <xdr:sp macro="" textlink="">
      <xdr:nvSpPr>
        <xdr:cNvPr id="36" name="Wave 35">
          <a:extLst>
            <a:ext uri="{FF2B5EF4-FFF2-40B4-BE49-F238E27FC236}">
              <a16:creationId xmlns:a16="http://schemas.microsoft.com/office/drawing/2014/main" id="{00000000-0008-0000-0A00-000024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oneCellAnchor>
    <xdr:from>
      <xdr:col>42</xdr:col>
      <xdr:colOff>142477</xdr:colOff>
      <xdr:row>60</xdr:row>
      <xdr:rowOff>22412</xdr:rowOff>
    </xdr:from>
    <xdr:ext cx="150558" cy="166406"/>
    <xdr:pic>
      <xdr:nvPicPr>
        <xdr:cNvPr id="38" name="Picture 6">
          <a:extLst>
            <a:ext uri="{FF2B5EF4-FFF2-40B4-BE49-F238E27FC236}">
              <a16:creationId xmlns:a16="http://schemas.microsoft.com/office/drawing/2014/main" id="{00000000-0008-0000-0A00-00002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8078052" y="12233462"/>
          <a:ext cx="150558" cy="166406"/>
        </a:xfrm>
        <a:prstGeom prst="rect">
          <a:avLst/>
        </a:prstGeom>
        <a:noFill/>
      </xdr:spPr>
    </xdr:pic>
    <xdr:clientData/>
  </xdr:oneCellAnchor>
  <xdr:twoCellAnchor>
    <xdr:from>
      <xdr:col>17</xdr:col>
      <xdr:colOff>74084</xdr:colOff>
      <xdr:row>99</xdr:row>
      <xdr:rowOff>95250</xdr:rowOff>
    </xdr:from>
    <xdr:to>
      <xdr:col>36</xdr:col>
      <xdr:colOff>116971</xdr:colOff>
      <xdr:row>138</xdr:row>
      <xdr:rowOff>37864</xdr:rowOff>
    </xdr:to>
    <xdr:graphicFrame macro="">
      <xdr:nvGraphicFramePr>
        <xdr:cNvPr id="34" name="Chart 33">
          <a:extLst>
            <a:ext uri="{FF2B5EF4-FFF2-40B4-BE49-F238E27FC236}">
              <a16:creationId xmlns:a16="http://schemas.microsoft.com/office/drawing/2014/main" id="{88154980-CE0B-40F7-8E54-FE6B6E643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0B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0B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0B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0B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0B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0B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0B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0B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0B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0B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0B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B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0B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B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0B00-00001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editAs="oneCell">
    <xdr:from>
      <xdr:col>7</xdr:col>
      <xdr:colOff>692150</xdr:colOff>
      <xdr:row>17</xdr:row>
      <xdr:rowOff>180975</xdr:rowOff>
    </xdr:from>
    <xdr:to>
      <xdr:col>12</xdr:col>
      <xdr:colOff>30691</xdr:colOff>
      <xdr:row>24</xdr:row>
      <xdr:rowOff>14967</xdr:rowOff>
    </xdr:to>
    <xdr:pic>
      <xdr:nvPicPr>
        <xdr:cNvPr id="32" name="Picture 31">
          <a:extLst>
            <a:ext uri="{FF2B5EF4-FFF2-40B4-BE49-F238E27FC236}">
              <a16:creationId xmlns:a16="http://schemas.microsoft.com/office/drawing/2014/main" id="{00000000-0008-0000-0B00-00002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16275" y="3810000"/>
          <a:ext cx="1219199" cy="1272267"/>
        </a:xfrm>
        <a:prstGeom prst="rect">
          <a:avLst/>
        </a:prstGeom>
      </xdr:spPr>
    </xdr:pic>
    <xdr:clientData/>
  </xdr:twoCellAnchor>
  <xdr:twoCellAnchor>
    <xdr:from>
      <xdr:col>28</xdr:col>
      <xdr:colOff>377079</xdr:colOff>
      <xdr:row>10</xdr:row>
      <xdr:rowOff>0</xdr:rowOff>
    </xdr:from>
    <xdr:to>
      <xdr:col>30</xdr:col>
      <xdr:colOff>434229</xdr:colOff>
      <xdr:row>16</xdr:row>
      <xdr:rowOff>9525</xdr:rowOff>
    </xdr:to>
    <xdr:sp macro="" textlink="">
      <xdr:nvSpPr>
        <xdr:cNvPr id="33" name="Oval 32">
          <a:extLst>
            <a:ext uri="{FF2B5EF4-FFF2-40B4-BE49-F238E27FC236}">
              <a16:creationId xmlns:a16="http://schemas.microsoft.com/office/drawing/2014/main" id="{00000000-0008-0000-0B00-000021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29</xdr:col>
      <xdr:colOff>0</xdr:colOff>
      <xdr:row>6</xdr:row>
      <xdr:rowOff>0</xdr:rowOff>
    </xdr:from>
    <xdr:to>
      <xdr:col>29</xdr:col>
      <xdr:colOff>188958</xdr:colOff>
      <xdr:row>6</xdr:row>
      <xdr:rowOff>207185</xdr:rowOff>
    </xdr:to>
    <xdr:sp macro="" textlink="">
      <xdr:nvSpPr>
        <xdr:cNvPr id="36" name="Wave 35">
          <a:extLst>
            <a:ext uri="{FF2B5EF4-FFF2-40B4-BE49-F238E27FC236}">
              <a16:creationId xmlns:a16="http://schemas.microsoft.com/office/drawing/2014/main" id="{00000000-0008-0000-0B00-000024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xdr:col>
      <xdr:colOff>86293</xdr:colOff>
      <xdr:row>0</xdr:row>
      <xdr:rowOff>31750</xdr:rowOff>
    </xdr:from>
    <xdr:to>
      <xdr:col>1</xdr:col>
      <xdr:colOff>307730</xdr:colOff>
      <xdr:row>0</xdr:row>
      <xdr:rowOff>360499</xdr:rowOff>
    </xdr:to>
    <xdr:pic>
      <xdr:nvPicPr>
        <xdr:cNvPr id="112" name="Picture 111">
          <a:extLst>
            <a:ext uri="{FF2B5EF4-FFF2-40B4-BE49-F238E27FC236}">
              <a16:creationId xmlns:a16="http://schemas.microsoft.com/office/drawing/2014/main" id="{00000000-0008-0000-0B00-00007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oneCellAnchor>
    <xdr:from>
      <xdr:col>42</xdr:col>
      <xdr:colOff>142477</xdr:colOff>
      <xdr:row>60</xdr:row>
      <xdr:rowOff>22412</xdr:rowOff>
    </xdr:from>
    <xdr:ext cx="150558" cy="166406"/>
    <xdr:pic>
      <xdr:nvPicPr>
        <xdr:cNvPr id="113" name="Picture 6">
          <a:extLst>
            <a:ext uri="{FF2B5EF4-FFF2-40B4-BE49-F238E27FC236}">
              <a16:creationId xmlns:a16="http://schemas.microsoft.com/office/drawing/2014/main" id="{00000000-0008-0000-0B00-000071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8078052" y="12233462"/>
          <a:ext cx="150558" cy="166406"/>
        </a:xfrm>
        <a:prstGeom prst="rect">
          <a:avLst/>
        </a:prstGeom>
        <a:noFill/>
      </xdr:spPr>
    </xdr:pic>
    <xdr:clientData/>
  </xdr:oneCellAnchor>
  <xdr:twoCellAnchor>
    <xdr:from>
      <xdr:col>17</xdr:col>
      <xdr:colOff>74084</xdr:colOff>
      <xdr:row>99</xdr:row>
      <xdr:rowOff>95250</xdr:rowOff>
    </xdr:from>
    <xdr:to>
      <xdr:col>36</xdr:col>
      <xdr:colOff>116971</xdr:colOff>
      <xdr:row>138</xdr:row>
      <xdr:rowOff>37864</xdr:rowOff>
    </xdr:to>
    <xdr:graphicFrame macro="">
      <xdr:nvGraphicFramePr>
        <xdr:cNvPr id="34" name="Chart 33">
          <a:extLst>
            <a:ext uri="{FF2B5EF4-FFF2-40B4-BE49-F238E27FC236}">
              <a16:creationId xmlns:a16="http://schemas.microsoft.com/office/drawing/2014/main" id="{5436DE02-A402-480C-8A4E-31E7D54B0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0C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0C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0C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11" name="Picture 6">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0C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0C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0C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0C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0C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0C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0C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twoCellAnchor editAs="oneCell">
    <xdr:from>
      <xdr:col>7</xdr:col>
      <xdr:colOff>628650</xdr:colOff>
      <xdr:row>17</xdr:row>
      <xdr:rowOff>180975</xdr:rowOff>
    </xdr:from>
    <xdr:to>
      <xdr:col>11</xdr:col>
      <xdr:colOff>305857</xdr:colOff>
      <xdr:row>24</xdr:row>
      <xdr:rowOff>14967</xdr:rowOff>
    </xdr:to>
    <xdr:pic>
      <xdr:nvPicPr>
        <xdr:cNvPr id="21" name="Picture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57525" y="3810000"/>
          <a:ext cx="1219199" cy="1272267"/>
        </a:xfrm>
        <a:prstGeom prst="rect">
          <a:avLst/>
        </a:prstGeom>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0C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0C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C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0C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3"/>
          <a:extLst>
            <a:ext uri="{FF2B5EF4-FFF2-40B4-BE49-F238E27FC236}">
              <a16:creationId xmlns:a16="http://schemas.microsoft.com/office/drawing/2014/main" id="{00000000-0008-0000-0C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xdr:from>
      <xdr:col>28</xdr:col>
      <xdr:colOff>377079</xdr:colOff>
      <xdr:row>10</xdr:row>
      <xdr:rowOff>0</xdr:rowOff>
    </xdr:from>
    <xdr:to>
      <xdr:col>30</xdr:col>
      <xdr:colOff>434229</xdr:colOff>
      <xdr:row>16</xdr:row>
      <xdr:rowOff>9525</xdr:rowOff>
    </xdr:to>
    <xdr:sp macro="" textlink="">
      <xdr:nvSpPr>
        <xdr:cNvPr id="34" name="Oval 33">
          <a:extLst>
            <a:ext uri="{FF2B5EF4-FFF2-40B4-BE49-F238E27FC236}">
              <a16:creationId xmlns:a16="http://schemas.microsoft.com/office/drawing/2014/main" id="{00000000-0008-0000-0C00-000022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29</xdr:col>
      <xdr:colOff>0</xdr:colOff>
      <xdr:row>6</xdr:row>
      <xdr:rowOff>0</xdr:rowOff>
    </xdr:from>
    <xdr:to>
      <xdr:col>29</xdr:col>
      <xdr:colOff>188958</xdr:colOff>
      <xdr:row>6</xdr:row>
      <xdr:rowOff>207185</xdr:rowOff>
    </xdr:to>
    <xdr:sp macro="" textlink="">
      <xdr:nvSpPr>
        <xdr:cNvPr id="35" name="Wave 34">
          <a:extLst>
            <a:ext uri="{FF2B5EF4-FFF2-40B4-BE49-F238E27FC236}">
              <a16:creationId xmlns:a16="http://schemas.microsoft.com/office/drawing/2014/main" id="{00000000-0008-0000-0C00-000023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xdr:col>
      <xdr:colOff>86293</xdr:colOff>
      <xdr:row>0</xdr:row>
      <xdr:rowOff>31750</xdr:rowOff>
    </xdr:from>
    <xdr:to>
      <xdr:col>1</xdr:col>
      <xdr:colOff>307730</xdr:colOff>
      <xdr:row>0</xdr:row>
      <xdr:rowOff>360499</xdr:rowOff>
    </xdr:to>
    <xdr:pic>
      <xdr:nvPicPr>
        <xdr:cNvPr id="36" name="Picture 35">
          <a:extLst>
            <a:ext uri="{FF2B5EF4-FFF2-40B4-BE49-F238E27FC236}">
              <a16:creationId xmlns:a16="http://schemas.microsoft.com/office/drawing/2014/main" id="{00000000-0008-0000-0C00-000024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xdr:from>
      <xdr:col>17</xdr:col>
      <xdr:colOff>74084</xdr:colOff>
      <xdr:row>99</xdr:row>
      <xdr:rowOff>95250</xdr:rowOff>
    </xdr:from>
    <xdr:to>
      <xdr:col>36</xdr:col>
      <xdr:colOff>116971</xdr:colOff>
      <xdr:row>138</xdr:row>
      <xdr:rowOff>37864</xdr:rowOff>
    </xdr:to>
    <xdr:graphicFrame macro="">
      <xdr:nvGraphicFramePr>
        <xdr:cNvPr id="32" name="Chart 31">
          <a:extLst>
            <a:ext uri="{FF2B5EF4-FFF2-40B4-BE49-F238E27FC236}">
              <a16:creationId xmlns:a16="http://schemas.microsoft.com/office/drawing/2014/main" id="{8E83E2CD-863E-4F8E-AD56-5305F99CC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0D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0D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0D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11" name="Picture 6">
          <a:extLst>
            <a:ext uri="{FF2B5EF4-FFF2-40B4-BE49-F238E27FC236}">
              <a16:creationId xmlns:a16="http://schemas.microsoft.com/office/drawing/2014/main" id="{00000000-0008-0000-0D00-00000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0D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0D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0D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0D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0D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0D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0D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0D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0D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D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0D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D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editAs="oneCell">
    <xdr:from>
      <xdr:col>7</xdr:col>
      <xdr:colOff>692150</xdr:colOff>
      <xdr:row>17</xdr:row>
      <xdr:rowOff>180975</xdr:rowOff>
    </xdr:from>
    <xdr:to>
      <xdr:col>12</xdr:col>
      <xdr:colOff>30691</xdr:colOff>
      <xdr:row>24</xdr:row>
      <xdr:rowOff>14967</xdr:rowOff>
    </xdr:to>
    <xdr:pic>
      <xdr:nvPicPr>
        <xdr:cNvPr id="34" name="Picture 33">
          <a:extLst>
            <a:ext uri="{FF2B5EF4-FFF2-40B4-BE49-F238E27FC236}">
              <a16:creationId xmlns:a16="http://schemas.microsoft.com/office/drawing/2014/main" id="{00000000-0008-0000-0D00-00002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16275" y="3810000"/>
          <a:ext cx="1219199" cy="1272267"/>
        </a:xfrm>
        <a:prstGeom prst="rect">
          <a:avLst/>
        </a:prstGeom>
      </xdr:spPr>
    </xdr:pic>
    <xdr:clientData/>
  </xdr:twoCellAnchor>
  <xdr:twoCellAnchor>
    <xdr:from>
      <xdr:col>28</xdr:col>
      <xdr:colOff>377079</xdr:colOff>
      <xdr:row>10</xdr:row>
      <xdr:rowOff>0</xdr:rowOff>
    </xdr:from>
    <xdr:to>
      <xdr:col>30</xdr:col>
      <xdr:colOff>434229</xdr:colOff>
      <xdr:row>16</xdr:row>
      <xdr:rowOff>9525</xdr:rowOff>
    </xdr:to>
    <xdr:sp macro="" textlink="">
      <xdr:nvSpPr>
        <xdr:cNvPr id="35" name="Oval 34">
          <a:extLst>
            <a:ext uri="{FF2B5EF4-FFF2-40B4-BE49-F238E27FC236}">
              <a16:creationId xmlns:a16="http://schemas.microsoft.com/office/drawing/2014/main" id="{00000000-0008-0000-0D00-000023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29</xdr:col>
      <xdr:colOff>0</xdr:colOff>
      <xdr:row>6</xdr:row>
      <xdr:rowOff>0</xdr:rowOff>
    </xdr:from>
    <xdr:to>
      <xdr:col>29</xdr:col>
      <xdr:colOff>188958</xdr:colOff>
      <xdr:row>6</xdr:row>
      <xdr:rowOff>207185</xdr:rowOff>
    </xdr:to>
    <xdr:sp macro="" textlink="">
      <xdr:nvSpPr>
        <xdr:cNvPr id="36" name="Wave 35">
          <a:extLst>
            <a:ext uri="{FF2B5EF4-FFF2-40B4-BE49-F238E27FC236}">
              <a16:creationId xmlns:a16="http://schemas.microsoft.com/office/drawing/2014/main" id="{00000000-0008-0000-0D00-000024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xdr:col>
      <xdr:colOff>86293</xdr:colOff>
      <xdr:row>0</xdr:row>
      <xdr:rowOff>31750</xdr:rowOff>
    </xdr:from>
    <xdr:to>
      <xdr:col>1</xdr:col>
      <xdr:colOff>307730</xdr:colOff>
      <xdr:row>0</xdr:row>
      <xdr:rowOff>360499</xdr:rowOff>
    </xdr:to>
    <xdr:pic>
      <xdr:nvPicPr>
        <xdr:cNvPr id="37" name="Picture 36">
          <a:extLst>
            <a:ext uri="{FF2B5EF4-FFF2-40B4-BE49-F238E27FC236}">
              <a16:creationId xmlns:a16="http://schemas.microsoft.com/office/drawing/2014/main" id="{00000000-0008-0000-0D00-000025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xdr:from>
      <xdr:col>17</xdr:col>
      <xdr:colOff>74084</xdr:colOff>
      <xdr:row>99</xdr:row>
      <xdr:rowOff>95250</xdr:rowOff>
    </xdr:from>
    <xdr:to>
      <xdr:col>36</xdr:col>
      <xdr:colOff>116971</xdr:colOff>
      <xdr:row>138</xdr:row>
      <xdr:rowOff>37864</xdr:rowOff>
    </xdr:to>
    <xdr:graphicFrame macro="">
      <xdr:nvGraphicFramePr>
        <xdr:cNvPr id="32" name="Chart 31">
          <a:extLst>
            <a:ext uri="{FF2B5EF4-FFF2-40B4-BE49-F238E27FC236}">
              <a16:creationId xmlns:a16="http://schemas.microsoft.com/office/drawing/2014/main" id="{33EDB055-C267-4889-8F18-7B8775827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0E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0E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0E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0E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11" name="Picture 6">
          <a:extLst>
            <a:ext uri="{FF2B5EF4-FFF2-40B4-BE49-F238E27FC236}">
              <a16:creationId xmlns:a16="http://schemas.microsoft.com/office/drawing/2014/main" id="{00000000-0008-0000-0E00-00000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0E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0E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0E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0E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0E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0E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0E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0E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0E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0E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E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0E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E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0E00-00001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editAs="oneCell">
    <xdr:from>
      <xdr:col>7</xdr:col>
      <xdr:colOff>692150</xdr:colOff>
      <xdr:row>17</xdr:row>
      <xdr:rowOff>180975</xdr:rowOff>
    </xdr:from>
    <xdr:to>
      <xdr:col>12</xdr:col>
      <xdr:colOff>30691</xdr:colOff>
      <xdr:row>24</xdr:row>
      <xdr:rowOff>14967</xdr:rowOff>
    </xdr:to>
    <xdr:pic>
      <xdr:nvPicPr>
        <xdr:cNvPr id="34" name="Picture 33">
          <a:extLst>
            <a:ext uri="{FF2B5EF4-FFF2-40B4-BE49-F238E27FC236}">
              <a16:creationId xmlns:a16="http://schemas.microsoft.com/office/drawing/2014/main" id="{00000000-0008-0000-0E00-00002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16275" y="3810000"/>
          <a:ext cx="1219199" cy="1272267"/>
        </a:xfrm>
        <a:prstGeom prst="rect">
          <a:avLst/>
        </a:prstGeom>
      </xdr:spPr>
    </xdr:pic>
    <xdr:clientData/>
  </xdr:twoCellAnchor>
  <xdr:twoCellAnchor>
    <xdr:from>
      <xdr:col>28</xdr:col>
      <xdr:colOff>377079</xdr:colOff>
      <xdr:row>10</xdr:row>
      <xdr:rowOff>0</xdr:rowOff>
    </xdr:from>
    <xdr:to>
      <xdr:col>30</xdr:col>
      <xdr:colOff>434229</xdr:colOff>
      <xdr:row>16</xdr:row>
      <xdr:rowOff>9525</xdr:rowOff>
    </xdr:to>
    <xdr:sp macro="" textlink="">
      <xdr:nvSpPr>
        <xdr:cNvPr id="35" name="Oval 34">
          <a:extLst>
            <a:ext uri="{FF2B5EF4-FFF2-40B4-BE49-F238E27FC236}">
              <a16:creationId xmlns:a16="http://schemas.microsoft.com/office/drawing/2014/main" id="{00000000-0008-0000-0E00-000023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29</xdr:col>
      <xdr:colOff>0</xdr:colOff>
      <xdr:row>6</xdr:row>
      <xdr:rowOff>0</xdr:rowOff>
    </xdr:from>
    <xdr:to>
      <xdr:col>29</xdr:col>
      <xdr:colOff>188958</xdr:colOff>
      <xdr:row>6</xdr:row>
      <xdr:rowOff>207185</xdr:rowOff>
    </xdr:to>
    <xdr:sp macro="" textlink="">
      <xdr:nvSpPr>
        <xdr:cNvPr id="36" name="Wave 35">
          <a:extLst>
            <a:ext uri="{FF2B5EF4-FFF2-40B4-BE49-F238E27FC236}">
              <a16:creationId xmlns:a16="http://schemas.microsoft.com/office/drawing/2014/main" id="{00000000-0008-0000-0E00-000024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xdr:col>
      <xdr:colOff>86293</xdr:colOff>
      <xdr:row>0</xdr:row>
      <xdr:rowOff>31750</xdr:rowOff>
    </xdr:from>
    <xdr:to>
      <xdr:col>1</xdr:col>
      <xdr:colOff>307730</xdr:colOff>
      <xdr:row>0</xdr:row>
      <xdr:rowOff>360499</xdr:rowOff>
    </xdr:to>
    <xdr:pic>
      <xdr:nvPicPr>
        <xdr:cNvPr id="39" name="Picture 38">
          <a:extLst>
            <a:ext uri="{FF2B5EF4-FFF2-40B4-BE49-F238E27FC236}">
              <a16:creationId xmlns:a16="http://schemas.microsoft.com/office/drawing/2014/main" id="{00000000-0008-0000-0E00-00002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xdr:from>
      <xdr:col>17</xdr:col>
      <xdr:colOff>74084</xdr:colOff>
      <xdr:row>99</xdr:row>
      <xdr:rowOff>95250</xdr:rowOff>
    </xdr:from>
    <xdr:to>
      <xdr:col>36</xdr:col>
      <xdr:colOff>116971</xdr:colOff>
      <xdr:row>138</xdr:row>
      <xdr:rowOff>37864</xdr:rowOff>
    </xdr:to>
    <xdr:graphicFrame macro="">
      <xdr:nvGraphicFramePr>
        <xdr:cNvPr id="32" name="Chart 31">
          <a:extLst>
            <a:ext uri="{FF2B5EF4-FFF2-40B4-BE49-F238E27FC236}">
              <a16:creationId xmlns:a16="http://schemas.microsoft.com/office/drawing/2014/main" id="{1E03F439-4441-4A06-9CB0-BDAD6E6F3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0F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0F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0F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11" name="Picture 6">
          <a:extLst>
            <a:ext uri="{FF2B5EF4-FFF2-40B4-BE49-F238E27FC236}">
              <a16:creationId xmlns:a16="http://schemas.microsoft.com/office/drawing/2014/main" id="{00000000-0008-0000-0F00-00000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0F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0F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0F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0F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0F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0F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F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0F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F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editAs="oneCell">
    <xdr:from>
      <xdr:col>7</xdr:col>
      <xdr:colOff>692150</xdr:colOff>
      <xdr:row>17</xdr:row>
      <xdr:rowOff>180975</xdr:rowOff>
    </xdr:from>
    <xdr:to>
      <xdr:col>12</xdr:col>
      <xdr:colOff>30691</xdr:colOff>
      <xdr:row>24</xdr:row>
      <xdr:rowOff>14967</xdr:rowOff>
    </xdr:to>
    <xdr:pic>
      <xdr:nvPicPr>
        <xdr:cNvPr id="34" name="Picture 33">
          <a:extLst>
            <a:ext uri="{FF2B5EF4-FFF2-40B4-BE49-F238E27FC236}">
              <a16:creationId xmlns:a16="http://schemas.microsoft.com/office/drawing/2014/main" id="{00000000-0008-0000-0F00-00002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16275" y="3810000"/>
          <a:ext cx="1219199" cy="1272267"/>
        </a:xfrm>
        <a:prstGeom prst="rect">
          <a:avLst/>
        </a:prstGeom>
      </xdr:spPr>
    </xdr:pic>
    <xdr:clientData/>
  </xdr:twoCellAnchor>
  <xdr:twoCellAnchor>
    <xdr:from>
      <xdr:col>28</xdr:col>
      <xdr:colOff>377079</xdr:colOff>
      <xdr:row>10</xdr:row>
      <xdr:rowOff>0</xdr:rowOff>
    </xdr:from>
    <xdr:to>
      <xdr:col>30</xdr:col>
      <xdr:colOff>434229</xdr:colOff>
      <xdr:row>16</xdr:row>
      <xdr:rowOff>9525</xdr:rowOff>
    </xdr:to>
    <xdr:sp macro="" textlink="">
      <xdr:nvSpPr>
        <xdr:cNvPr id="38" name="Oval 37">
          <a:extLst>
            <a:ext uri="{FF2B5EF4-FFF2-40B4-BE49-F238E27FC236}">
              <a16:creationId xmlns:a16="http://schemas.microsoft.com/office/drawing/2014/main" id="{00000000-0008-0000-0F00-000026000000}"/>
            </a:ext>
          </a:extLst>
        </xdr:cNvPr>
        <xdr:cNvSpPr/>
      </xdr:nvSpPr>
      <xdr:spPr>
        <a:xfrm>
          <a:off x="11092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29</xdr:col>
      <xdr:colOff>0</xdr:colOff>
      <xdr:row>6</xdr:row>
      <xdr:rowOff>0</xdr:rowOff>
    </xdr:from>
    <xdr:to>
      <xdr:col>29</xdr:col>
      <xdr:colOff>188958</xdr:colOff>
      <xdr:row>6</xdr:row>
      <xdr:rowOff>207185</xdr:rowOff>
    </xdr:to>
    <xdr:sp macro="" textlink="">
      <xdr:nvSpPr>
        <xdr:cNvPr id="39" name="Wave 38">
          <a:extLst>
            <a:ext uri="{FF2B5EF4-FFF2-40B4-BE49-F238E27FC236}">
              <a16:creationId xmlns:a16="http://schemas.microsoft.com/office/drawing/2014/main" id="{00000000-0008-0000-0F00-000027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1</xdr:col>
      <xdr:colOff>86293</xdr:colOff>
      <xdr:row>0</xdr:row>
      <xdr:rowOff>31750</xdr:rowOff>
    </xdr:from>
    <xdr:to>
      <xdr:col>1</xdr:col>
      <xdr:colOff>307730</xdr:colOff>
      <xdr:row>0</xdr:row>
      <xdr:rowOff>360499</xdr:rowOff>
    </xdr:to>
    <xdr:pic>
      <xdr:nvPicPr>
        <xdr:cNvPr id="42" name="Picture 41">
          <a:extLst>
            <a:ext uri="{FF2B5EF4-FFF2-40B4-BE49-F238E27FC236}">
              <a16:creationId xmlns:a16="http://schemas.microsoft.com/office/drawing/2014/main" id="{00000000-0008-0000-0F00-00002A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xdr:from>
      <xdr:col>17</xdr:col>
      <xdr:colOff>74084</xdr:colOff>
      <xdr:row>99</xdr:row>
      <xdr:rowOff>95250</xdr:rowOff>
    </xdr:from>
    <xdr:to>
      <xdr:col>36</xdr:col>
      <xdr:colOff>116971</xdr:colOff>
      <xdr:row>138</xdr:row>
      <xdr:rowOff>37864</xdr:rowOff>
    </xdr:to>
    <xdr:graphicFrame macro="">
      <xdr:nvGraphicFramePr>
        <xdr:cNvPr id="32" name="Chart 31">
          <a:extLst>
            <a:ext uri="{FF2B5EF4-FFF2-40B4-BE49-F238E27FC236}">
              <a16:creationId xmlns:a16="http://schemas.microsoft.com/office/drawing/2014/main" id="{73952D0E-BEDE-4B7B-8AC9-8222402FD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10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10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10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11" name="Picture 6">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8078052" y="12233462"/>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10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10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10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10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10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10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10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10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10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28</xdr:col>
      <xdr:colOff>377079</xdr:colOff>
      <xdr:row>10</xdr:row>
      <xdr:rowOff>0</xdr:rowOff>
    </xdr:from>
    <xdr:to>
      <xdr:col>30</xdr:col>
      <xdr:colOff>434229</xdr:colOff>
      <xdr:row>16</xdr:row>
      <xdr:rowOff>9525</xdr:rowOff>
    </xdr:to>
    <xdr:sp macro="" textlink="">
      <xdr:nvSpPr>
        <xdr:cNvPr id="28" name="Oval 27">
          <a:extLst>
            <a:ext uri="{FF2B5EF4-FFF2-40B4-BE49-F238E27FC236}">
              <a16:creationId xmlns:a16="http://schemas.microsoft.com/office/drawing/2014/main" id="{00000000-0008-0000-1000-00001C000000}"/>
            </a:ext>
          </a:extLst>
        </xdr:cNvPr>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xdr:from>
      <xdr:col>29</xdr:col>
      <xdr:colOff>0</xdr:colOff>
      <xdr:row>6</xdr:row>
      <xdr:rowOff>0</xdr:rowOff>
    </xdr:from>
    <xdr:to>
      <xdr:col>29</xdr:col>
      <xdr:colOff>188958</xdr:colOff>
      <xdr:row>6</xdr:row>
      <xdr:rowOff>207185</xdr:rowOff>
    </xdr:to>
    <xdr:sp macro="" textlink="">
      <xdr:nvSpPr>
        <xdr:cNvPr id="33" name="Wave 32">
          <a:extLst>
            <a:ext uri="{FF2B5EF4-FFF2-40B4-BE49-F238E27FC236}">
              <a16:creationId xmlns:a16="http://schemas.microsoft.com/office/drawing/2014/main" id="{00000000-0008-0000-1000-000021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7</xdr:col>
      <xdr:colOff>692150</xdr:colOff>
      <xdr:row>17</xdr:row>
      <xdr:rowOff>180975</xdr:rowOff>
    </xdr:from>
    <xdr:to>
      <xdr:col>12</xdr:col>
      <xdr:colOff>30691</xdr:colOff>
      <xdr:row>24</xdr:row>
      <xdr:rowOff>14967</xdr:rowOff>
    </xdr:to>
    <xdr:pic>
      <xdr:nvPicPr>
        <xdr:cNvPr id="34" name="Picture 33">
          <a:extLst>
            <a:ext uri="{FF2B5EF4-FFF2-40B4-BE49-F238E27FC236}">
              <a16:creationId xmlns:a16="http://schemas.microsoft.com/office/drawing/2014/main" id="{00000000-0008-0000-1000-00002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16275" y="3810000"/>
          <a:ext cx="1219199" cy="1272267"/>
        </a:xfrm>
        <a:prstGeom prst="rect">
          <a:avLst/>
        </a:prstGeom>
      </xdr:spPr>
    </xdr:pic>
    <xdr:clientData/>
  </xdr:twoCellAnchor>
  <xdr:twoCellAnchor editAs="oneCell">
    <xdr:from>
      <xdr:col>1</xdr:col>
      <xdr:colOff>86293</xdr:colOff>
      <xdr:row>0</xdr:row>
      <xdr:rowOff>31750</xdr:rowOff>
    </xdr:from>
    <xdr:to>
      <xdr:col>1</xdr:col>
      <xdr:colOff>307730</xdr:colOff>
      <xdr:row>0</xdr:row>
      <xdr:rowOff>360499</xdr:rowOff>
    </xdr:to>
    <xdr:pic>
      <xdr:nvPicPr>
        <xdr:cNvPr id="38" name="Picture 37">
          <a:extLst>
            <a:ext uri="{FF2B5EF4-FFF2-40B4-BE49-F238E27FC236}">
              <a16:creationId xmlns:a16="http://schemas.microsoft.com/office/drawing/2014/main" id="{00000000-0008-0000-1000-00002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xdr:from>
      <xdr:col>17</xdr:col>
      <xdr:colOff>74084</xdr:colOff>
      <xdr:row>99</xdr:row>
      <xdr:rowOff>95250</xdr:rowOff>
    </xdr:from>
    <xdr:to>
      <xdr:col>36</xdr:col>
      <xdr:colOff>116971</xdr:colOff>
      <xdr:row>138</xdr:row>
      <xdr:rowOff>37864</xdr:rowOff>
    </xdr:to>
    <xdr:graphicFrame macro="">
      <xdr:nvGraphicFramePr>
        <xdr:cNvPr id="32" name="Chart 31">
          <a:extLst>
            <a:ext uri="{FF2B5EF4-FFF2-40B4-BE49-F238E27FC236}">
              <a16:creationId xmlns:a16="http://schemas.microsoft.com/office/drawing/2014/main" id="{E37142A3-2818-4DA3-AE87-A20DFFC59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11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11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11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11" name="Picture 6">
          <a:extLst>
            <a:ext uri="{FF2B5EF4-FFF2-40B4-BE49-F238E27FC236}">
              <a16:creationId xmlns:a16="http://schemas.microsoft.com/office/drawing/2014/main" id="{00000000-0008-0000-1100-00000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11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11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11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11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11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11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11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11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11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11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11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11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28</xdr:col>
      <xdr:colOff>377079</xdr:colOff>
      <xdr:row>10</xdr:row>
      <xdr:rowOff>0</xdr:rowOff>
    </xdr:from>
    <xdr:to>
      <xdr:col>30</xdr:col>
      <xdr:colOff>434229</xdr:colOff>
      <xdr:row>16</xdr:row>
      <xdr:rowOff>9525</xdr:rowOff>
    </xdr:to>
    <xdr:sp macro="" textlink="">
      <xdr:nvSpPr>
        <xdr:cNvPr id="28" name="Oval 27">
          <a:extLst>
            <a:ext uri="{FF2B5EF4-FFF2-40B4-BE49-F238E27FC236}">
              <a16:creationId xmlns:a16="http://schemas.microsoft.com/office/drawing/2014/main" id="{00000000-0008-0000-1100-00001C000000}"/>
            </a:ext>
          </a:extLst>
        </xdr:cNvPr>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1100-00001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xdr:from>
      <xdr:col>29</xdr:col>
      <xdr:colOff>0</xdr:colOff>
      <xdr:row>6</xdr:row>
      <xdr:rowOff>0</xdr:rowOff>
    </xdr:from>
    <xdr:to>
      <xdr:col>29</xdr:col>
      <xdr:colOff>188958</xdr:colOff>
      <xdr:row>6</xdr:row>
      <xdr:rowOff>207185</xdr:rowOff>
    </xdr:to>
    <xdr:sp macro="" textlink="">
      <xdr:nvSpPr>
        <xdr:cNvPr id="33" name="Wave 32">
          <a:extLst>
            <a:ext uri="{FF2B5EF4-FFF2-40B4-BE49-F238E27FC236}">
              <a16:creationId xmlns:a16="http://schemas.microsoft.com/office/drawing/2014/main" id="{00000000-0008-0000-1100-000021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7</xdr:col>
      <xdr:colOff>692150</xdr:colOff>
      <xdr:row>17</xdr:row>
      <xdr:rowOff>180975</xdr:rowOff>
    </xdr:from>
    <xdr:to>
      <xdr:col>12</xdr:col>
      <xdr:colOff>30691</xdr:colOff>
      <xdr:row>24</xdr:row>
      <xdr:rowOff>14967</xdr:rowOff>
    </xdr:to>
    <xdr:pic>
      <xdr:nvPicPr>
        <xdr:cNvPr id="34" name="Picture 33">
          <a:extLst>
            <a:ext uri="{FF2B5EF4-FFF2-40B4-BE49-F238E27FC236}">
              <a16:creationId xmlns:a16="http://schemas.microsoft.com/office/drawing/2014/main" id="{00000000-0008-0000-1100-00002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16275" y="3810000"/>
          <a:ext cx="1219199" cy="1272267"/>
        </a:xfrm>
        <a:prstGeom prst="rect">
          <a:avLst/>
        </a:prstGeom>
      </xdr:spPr>
    </xdr:pic>
    <xdr:clientData/>
  </xdr:twoCellAnchor>
  <xdr:twoCellAnchor editAs="oneCell">
    <xdr:from>
      <xdr:col>1</xdr:col>
      <xdr:colOff>86293</xdr:colOff>
      <xdr:row>0</xdr:row>
      <xdr:rowOff>31750</xdr:rowOff>
    </xdr:from>
    <xdr:to>
      <xdr:col>1</xdr:col>
      <xdr:colOff>307730</xdr:colOff>
      <xdr:row>0</xdr:row>
      <xdr:rowOff>360499</xdr:rowOff>
    </xdr:to>
    <xdr:pic>
      <xdr:nvPicPr>
        <xdr:cNvPr id="38" name="Picture 37">
          <a:extLst>
            <a:ext uri="{FF2B5EF4-FFF2-40B4-BE49-F238E27FC236}">
              <a16:creationId xmlns:a16="http://schemas.microsoft.com/office/drawing/2014/main" id="{00000000-0008-0000-1100-00002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xdr:from>
      <xdr:col>17</xdr:col>
      <xdr:colOff>74084</xdr:colOff>
      <xdr:row>99</xdr:row>
      <xdr:rowOff>95250</xdr:rowOff>
    </xdr:from>
    <xdr:to>
      <xdr:col>36</xdr:col>
      <xdr:colOff>116971</xdr:colOff>
      <xdr:row>138</xdr:row>
      <xdr:rowOff>37864</xdr:rowOff>
    </xdr:to>
    <xdr:graphicFrame macro="">
      <xdr:nvGraphicFramePr>
        <xdr:cNvPr id="32" name="Chart 31">
          <a:extLst>
            <a:ext uri="{FF2B5EF4-FFF2-40B4-BE49-F238E27FC236}">
              <a16:creationId xmlns:a16="http://schemas.microsoft.com/office/drawing/2014/main" id="{9EDD61FD-39A9-4BBE-A2EF-3BD815CA4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12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12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12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11" name="Picture 6">
          <a:extLst>
            <a:ext uri="{FF2B5EF4-FFF2-40B4-BE49-F238E27FC236}">
              <a16:creationId xmlns:a16="http://schemas.microsoft.com/office/drawing/2014/main" id="{00000000-0008-0000-1200-00000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12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12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12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12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12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12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12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12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12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12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12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12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12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12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28</xdr:col>
      <xdr:colOff>377079</xdr:colOff>
      <xdr:row>10</xdr:row>
      <xdr:rowOff>0</xdr:rowOff>
    </xdr:from>
    <xdr:to>
      <xdr:col>30</xdr:col>
      <xdr:colOff>434229</xdr:colOff>
      <xdr:row>16</xdr:row>
      <xdr:rowOff>9525</xdr:rowOff>
    </xdr:to>
    <xdr:sp macro="" textlink="">
      <xdr:nvSpPr>
        <xdr:cNvPr id="28" name="Oval 27">
          <a:extLst>
            <a:ext uri="{FF2B5EF4-FFF2-40B4-BE49-F238E27FC236}">
              <a16:creationId xmlns:a16="http://schemas.microsoft.com/office/drawing/2014/main" id="{00000000-0008-0000-1200-00001C000000}"/>
            </a:ext>
          </a:extLst>
        </xdr:cNvPr>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xdr:from>
      <xdr:col>29</xdr:col>
      <xdr:colOff>0</xdr:colOff>
      <xdr:row>6</xdr:row>
      <xdr:rowOff>0</xdr:rowOff>
    </xdr:from>
    <xdr:to>
      <xdr:col>29</xdr:col>
      <xdr:colOff>188958</xdr:colOff>
      <xdr:row>6</xdr:row>
      <xdr:rowOff>207185</xdr:rowOff>
    </xdr:to>
    <xdr:sp macro="" textlink="">
      <xdr:nvSpPr>
        <xdr:cNvPr id="33" name="Wave 32">
          <a:extLst>
            <a:ext uri="{FF2B5EF4-FFF2-40B4-BE49-F238E27FC236}">
              <a16:creationId xmlns:a16="http://schemas.microsoft.com/office/drawing/2014/main" id="{00000000-0008-0000-1200-000021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7</xdr:col>
      <xdr:colOff>692150</xdr:colOff>
      <xdr:row>17</xdr:row>
      <xdr:rowOff>180975</xdr:rowOff>
    </xdr:from>
    <xdr:to>
      <xdr:col>12</xdr:col>
      <xdr:colOff>30691</xdr:colOff>
      <xdr:row>24</xdr:row>
      <xdr:rowOff>14967</xdr:rowOff>
    </xdr:to>
    <xdr:pic>
      <xdr:nvPicPr>
        <xdr:cNvPr id="34" name="Picture 33">
          <a:extLst>
            <a:ext uri="{FF2B5EF4-FFF2-40B4-BE49-F238E27FC236}">
              <a16:creationId xmlns:a16="http://schemas.microsoft.com/office/drawing/2014/main" id="{00000000-0008-0000-1200-00002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16275" y="3810000"/>
          <a:ext cx="1219199" cy="1272267"/>
        </a:xfrm>
        <a:prstGeom prst="rect">
          <a:avLst/>
        </a:prstGeom>
      </xdr:spPr>
    </xdr:pic>
    <xdr:clientData/>
  </xdr:twoCellAnchor>
  <xdr:twoCellAnchor editAs="oneCell">
    <xdr:from>
      <xdr:col>1</xdr:col>
      <xdr:colOff>86293</xdr:colOff>
      <xdr:row>0</xdr:row>
      <xdr:rowOff>31750</xdr:rowOff>
    </xdr:from>
    <xdr:to>
      <xdr:col>1</xdr:col>
      <xdr:colOff>307730</xdr:colOff>
      <xdr:row>0</xdr:row>
      <xdr:rowOff>360499</xdr:rowOff>
    </xdr:to>
    <xdr:pic>
      <xdr:nvPicPr>
        <xdr:cNvPr id="38" name="Picture 37">
          <a:extLst>
            <a:ext uri="{FF2B5EF4-FFF2-40B4-BE49-F238E27FC236}">
              <a16:creationId xmlns:a16="http://schemas.microsoft.com/office/drawing/2014/main" id="{00000000-0008-0000-1200-00002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xdr:from>
      <xdr:col>17</xdr:col>
      <xdr:colOff>74084</xdr:colOff>
      <xdr:row>99</xdr:row>
      <xdr:rowOff>95250</xdr:rowOff>
    </xdr:from>
    <xdr:to>
      <xdr:col>36</xdr:col>
      <xdr:colOff>116971</xdr:colOff>
      <xdr:row>138</xdr:row>
      <xdr:rowOff>37864</xdr:rowOff>
    </xdr:to>
    <xdr:graphicFrame macro="">
      <xdr:nvGraphicFramePr>
        <xdr:cNvPr id="32" name="Chart 31">
          <a:extLst>
            <a:ext uri="{FF2B5EF4-FFF2-40B4-BE49-F238E27FC236}">
              <a16:creationId xmlns:a16="http://schemas.microsoft.com/office/drawing/2014/main" id="{8F911E39-A727-495C-838D-7A1043E81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46</xdr:col>
      <xdr:colOff>145677</xdr:colOff>
      <xdr:row>2</xdr:row>
      <xdr:rowOff>22412</xdr:rowOff>
    </xdr:from>
    <xdr:to>
      <xdr:col>46</xdr:col>
      <xdr:colOff>326652</xdr:colOff>
      <xdr:row>2</xdr:row>
      <xdr:rowOff>193862</xdr:rowOff>
    </xdr:to>
    <xdr:pic>
      <xdr:nvPicPr>
        <xdr:cNvPr id="2" name="Picture 1">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612962"/>
          <a:ext cx="180975" cy="171450"/>
        </a:xfrm>
        <a:prstGeom prst="rect">
          <a:avLst/>
        </a:prstGeom>
        <a:noFill/>
      </xdr:spPr>
    </xdr:pic>
    <xdr:clientData/>
  </xdr:twoCellAnchor>
  <xdr:twoCellAnchor editAs="oneCell">
    <xdr:from>
      <xdr:col>42</xdr:col>
      <xdr:colOff>142477</xdr:colOff>
      <xdr:row>2</xdr:row>
      <xdr:rowOff>22412</xdr:rowOff>
    </xdr:from>
    <xdr:to>
      <xdr:col>42</xdr:col>
      <xdr:colOff>293035</xdr:colOff>
      <xdr:row>2</xdr:row>
      <xdr:rowOff>188818</xdr:rowOff>
    </xdr:to>
    <xdr:pic>
      <xdr:nvPicPr>
        <xdr:cNvPr id="3" name="Picture 6">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612962"/>
          <a:ext cx="150558" cy="166406"/>
        </a:xfrm>
        <a:prstGeom prst="rect">
          <a:avLst/>
        </a:prstGeom>
        <a:noFill/>
      </xdr:spPr>
    </xdr:pic>
    <xdr:clientData/>
  </xdr:twoCellAnchor>
  <xdr:twoCellAnchor editAs="oneCell">
    <xdr:from>
      <xdr:col>47</xdr:col>
      <xdr:colOff>145677</xdr:colOff>
      <xdr:row>2</xdr:row>
      <xdr:rowOff>22412</xdr:rowOff>
    </xdr:from>
    <xdr:to>
      <xdr:col>47</xdr:col>
      <xdr:colOff>317127</xdr:colOff>
      <xdr:row>2</xdr:row>
      <xdr:rowOff>193862</xdr:rowOff>
    </xdr:to>
    <xdr:pic>
      <xdr:nvPicPr>
        <xdr:cNvPr id="4" name="Picture 8">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612962"/>
          <a:ext cx="171450" cy="171450"/>
        </a:xfrm>
        <a:prstGeom prst="rect">
          <a:avLst/>
        </a:prstGeom>
        <a:noFill/>
      </xdr:spPr>
    </xdr:pic>
    <xdr:clientData/>
  </xdr:twoCellAnchor>
  <xdr:twoCellAnchor editAs="oneCell">
    <xdr:from>
      <xdr:col>88</xdr:col>
      <xdr:colOff>168088</xdr:colOff>
      <xdr:row>2</xdr:row>
      <xdr:rowOff>33618</xdr:rowOff>
    </xdr:from>
    <xdr:to>
      <xdr:col>88</xdr:col>
      <xdr:colOff>310963</xdr:colOff>
      <xdr:row>2</xdr:row>
      <xdr:rowOff>195543</xdr:rowOff>
    </xdr:to>
    <xdr:pic>
      <xdr:nvPicPr>
        <xdr:cNvPr id="5" name="Picture 10">
          <a:extLst>
            <a:ext uri="{FF2B5EF4-FFF2-40B4-BE49-F238E27FC236}">
              <a16:creationId xmlns:a16="http://schemas.microsoft.com/office/drawing/2014/main" id="{00000000-0008-0000-13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624168"/>
          <a:ext cx="142875" cy="161925"/>
        </a:xfrm>
        <a:prstGeom prst="rect">
          <a:avLst/>
        </a:prstGeom>
        <a:noFill/>
      </xdr:spPr>
    </xdr:pic>
    <xdr:clientData/>
  </xdr:twoCellAnchor>
  <xdr:twoCellAnchor editAs="oneCell">
    <xdr:from>
      <xdr:col>89</xdr:col>
      <xdr:colOff>156883</xdr:colOff>
      <xdr:row>2</xdr:row>
      <xdr:rowOff>22412</xdr:rowOff>
    </xdr:from>
    <xdr:to>
      <xdr:col>89</xdr:col>
      <xdr:colOff>290233</xdr:colOff>
      <xdr:row>2</xdr:row>
      <xdr:rowOff>193862</xdr:rowOff>
    </xdr:to>
    <xdr:pic>
      <xdr:nvPicPr>
        <xdr:cNvPr id="6" name="Picture 12">
          <a:extLst>
            <a:ext uri="{FF2B5EF4-FFF2-40B4-BE49-F238E27FC236}">
              <a16:creationId xmlns:a16="http://schemas.microsoft.com/office/drawing/2014/main" id="{00000000-0008-0000-1300-000006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612962"/>
          <a:ext cx="133350" cy="171450"/>
        </a:xfrm>
        <a:prstGeom prst="rect">
          <a:avLst/>
        </a:prstGeom>
        <a:noFill/>
      </xdr:spPr>
    </xdr:pic>
    <xdr:clientData/>
  </xdr:twoCellAnchor>
  <xdr:twoCellAnchor>
    <xdr:from>
      <xdr:col>45</xdr:col>
      <xdr:colOff>134470</xdr:colOff>
      <xdr:row>2</xdr:row>
      <xdr:rowOff>22412</xdr:rowOff>
    </xdr:from>
    <xdr:to>
      <xdr:col>45</xdr:col>
      <xdr:colOff>302558</xdr:colOff>
      <xdr:row>2</xdr:row>
      <xdr:rowOff>179294</xdr:rowOff>
    </xdr:to>
    <xdr:sp macro="" textlink="">
      <xdr:nvSpPr>
        <xdr:cNvPr id="7" name="5-Point Star 6">
          <a:extLst>
            <a:ext uri="{FF2B5EF4-FFF2-40B4-BE49-F238E27FC236}">
              <a16:creationId xmlns:a16="http://schemas.microsoft.com/office/drawing/2014/main" id="{00000000-0008-0000-1300-000007000000}"/>
            </a:ext>
          </a:extLst>
        </xdr:cNvPr>
        <xdr:cNvSpPr/>
      </xdr:nvSpPr>
      <xdr:spPr>
        <a:xfrm>
          <a:off x="18603445" y="6129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xdr:from>
      <xdr:col>44</xdr:col>
      <xdr:colOff>127000</xdr:colOff>
      <xdr:row>2</xdr:row>
      <xdr:rowOff>21166</xdr:rowOff>
    </xdr:from>
    <xdr:to>
      <xdr:col>44</xdr:col>
      <xdr:colOff>295088</xdr:colOff>
      <xdr:row>2</xdr:row>
      <xdr:rowOff>178048</xdr:rowOff>
    </xdr:to>
    <xdr:sp macro="" textlink="">
      <xdr:nvSpPr>
        <xdr:cNvPr id="9" name="5-Point Star 8">
          <a:extLst>
            <a:ext uri="{FF2B5EF4-FFF2-40B4-BE49-F238E27FC236}">
              <a16:creationId xmlns:a16="http://schemas.microsoft.com/office/drawing/2014/main" id="{00000000-0008-0000-1300-000009000000}"/>
            </a:ext>
          </a:extLst>
        </xdr:cNvPr>
        <xdr:cNvSpPr/>
      </xdr:nvSpPr>
      <xdr:spPr>
        <a:xfrm>
          <a:off x="18176875" y="611716"/>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46</xdr:col>
      <xdr:colOff>145677</xdr:colOff>
      <xdr:row>60</xdr:row>
      <xdr:rowOff>22412</xdr:rowOff>
    </xdr:from>
    <xdr:ext cx="180975" cy="171450"/>
    <xdr:pic>
      <xdr:nvPicPr>
        <xdr:cNvPr id="10" name="Picture 4">
          <a:extLst>
            <a:ext uri="{FF2B5EF4-FFF2-40B4-BE49-F238E27FC236}">
              <a16:creationId xmlns:a16="http://schemas.microsoft.com/office/drawing/2014/main" id="{00000000-0008-0000-1300-00000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33752" y="12233462"/>
          <a:ext cx="180975" cy="171450"/>
        </a:xfrm>
        <a:prstGeom prst="rect">
          <a:avLst/>
        </a:prstGeom>
        <a:noFill/>
      </xdr:spPr>
    </xdr:pic>
    <xdr:clientData/>
  </xdr:oneCellAnchor>
  <xdr:oneCellAnchor>
    <xdr:from>
      <xdr:col>42</xdr:col>
      <xdr:colOff>142477</xdr:colOff>
      <xdr:row>60</xdr:row>
      <xdr:rowOff>22412</xdr:rowOff>
    </xdr:from>
    <xdr:ext cx="150558" cy="166406"/>
    <xdr:pic>
      <xdr:nvPicPr>
        <xdr:cNvPr id="11" name="Picture 6">
          <a:extLst>
            <a:ext uri="{FF2B5EF4-FFF2-40B4-BE49-F238E27FC236}">
              <a16:creationId xmlns:a16="http://schemas.microsoft.com/office/drawing/2014/main" id="{00000000-0008-0000-1300-00000B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354152" y="12233462"/>
          <a:ext cx="150558" cy="166406"/>
        </a:xfrm>
        <a:prstGeom prst="rect">
          <a:avLst/>
        </a:prstGeom>
        <a:noFill/>
      </xdr:spPr>
    </xdr:pic>
    <xdr:clientData/>
  </xdr:oneCellAnchor>
  <xdr:oneCellAnchor>
    <xdr:from>
      <xdr:col>47</xdr:col>
      <xdr:colOff>145677</xdr:colOff>
      <xdr:row>60</xdr:row>
      <xdr:rowOff>22412</xdr:rowOff>
    </xdr:from>
    <xdr:ext cx="171450" cy="171450"/>
    <xdr:pic>
      <xdr:nvPicPr>
        <xdr:cNvPr id="12" name="Picture 8">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9500477" y="12233462"/>
          <a:ext cx="171450" cy="171450"/>
        </a:xfrm>
        <a:prstGeom prst="rect">
          <a:avLst/>
        </a:prstGeom>
        <a:noFill/>
      </xdr:spPr>
    </xdr:pic>
    <xdr:clientData/>
  </xdr:oneCellAnchor>
  <xdr:oneCellAnchor>
    <xdr:from>
      <xdr:col>88</xdr:col>
      <xdr:colOff>168088</xdr:colOff>
      <xdr:row>60</xdr:row>
      <xdr:rowOff>33618</xdr:rowOff>
    </xdr:from>
    <xdr:ext cx="142875" cy="161925"/>
    <xdr:pic>
      <xdr:nvPicPr>
        <xdr:cNvPr id="13" name="Picture 10">
          <a:extLst>
            <a:ext uri="{FF2B5EF4-FFF2-40B4-BE49-F238E27FC236}">
              <a16:creationId xmlns:a16="http://schemas.microsoft.com/office/drawing/2014/main" id="{00000000-0008-0000-1300-00000D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9744463" y="12244668"/>
          <a:ext cx="142875" cy="161925"/>
        </a:xfrm>
        <a:prstGeom prst="rect">
          <a:avLst/>
        </a:prstGeom>
        <a:noFill/>
      </xdr:spPr>
    </xdr:pic>
    <xdr:clientData/>
  </xdr:oneCellAnchor>
  <xdr:oneCellAnchor>
    <xdr:from>
      <xdr:col>89</xdr:col>
      <xdr:colOff>156883</xdr:colOff>
      <xdr:row>60</xdr:row>
      <xdr:rowOff>22412</xdr:rowOff>
    </xdr:from>
    <xdr:ext cx="133350" cy="171450"/>
    <xdr:pic>
      <xdr:nvPicPr>
        <xdr:cNvPr id="14" name="Picture 12">
          <a:extLst>
            <a:ext uri="{FF2B5EF4-FFF2-40B4-BE49-F238E27FC236}">
              <a16:creationId xmlns:a16="http://schemas.microsoft.com/office/drawing/2014/main" id="{00000000-0008-0000-1300-00000E00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40180933" y="12233462"/>
          <a:ext cx="133350" cy="171450"/>
        </a:xfrm>
        <a:prstGeom prst="rect">
          <a:avLst/>
        </a:prstGeom>
        <a:noFill/>
      </xdr:spPr>
    </xdr:pic>
    <xdr:clientData/>
  </xdr:oneCellAnchor>
  <xdr:twoCellAnchor>
    <xdr:from>
      <xdr:col>45</xdr:col>
      <xdr:colOff>134470</xdr:colOff>
      <xdr:row>60</xdr:row>
      <xdr:rowOff>22412</xdr:rowOff>
    </xdr:from>
    <xdr:to>
      <xdr:col>45</xdr:col>
      <xdr:colOff>302558</xdr:colOff>
      <xdr:row>60</xdr:row>
      <xdr:rowOff>179294</xdr:rowOff>
    </xdr:to>
    <xdr:sp macro="" textlink="">
      <xdr:nvSpPr>
        <xdr:cNvPr id="15" name="5-Point Star 14">
          <a:extLst>
            <a:ext uri="{FF2B5EF4-FFF2-40B4-BE49-F238E27FC236}">
              <a16:creationId xmlns:a16="http://schemas.microsoft.com/office/drawing/2014/main" id="{00000000-0008-0000-1300-00000F000000}"/>
            </a:ext>
          </a:extLst>
        </xdr:cNvPr>
        <xdr:cNvSpPr/>
      </xdr:nvSpPr>
      <xdr:spPr>
        <a:xfrm>
          <a:off x="18603445" y="12233462"/>
          <a:ext cx="168088" cy="156882"/>
        </a:xfrm>
        <a:prstGeom prst="star5">
          <a:avLst/>
        </a:prstGeom>
        <a:solidFill>
          <a:srgbClr val="FFFF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oneCellAnchor>
    <xdr:from>
      <xdr:col>43</xdr:col>
      <xdr:colOff>142050</xdr:colOff>
      <xdr:row>60</xdr:row>
      <xdr:rowOff>31937</xdr:rowOff>
    </xdr:from>
    <xdr:ext cx="146503" cy="161924"/>
    <xdr:pic>
      <xdr:nvPicPr>
        <xdr:cNvPr id="16" name="Picture 6">
          <a:extLst>
            <a:ext uri="{FF2B5EF4-FFF2-40B4-BE49-F238E27FC236}">
              <a16:creationId xmlns:a16="http://schemas.microsoft.com/office/drawing/2014/main" id="{00000000-0008-0000-1300-000010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2825" y="12242987"/>
          <a:ext cx="146503" cy="161924"/>
        </a:xfrm>
        <a:prstGeom prst="rect">
          <a:avLst/>
        </a:prstGeom>
        <a:noFill/>
        <a:ln>
          <a:solidFill>
            <a:srgbClr val="00B050"/>
          </a:solidFill>
        </a:ln>
      </xdr:spPr>
    </xdr:pic>
    <xdr:clientData/>
  </xdr:oneCellAnchor>
  <xdr:oneCellAnchor>
    <xdr:from>
      <xdr:col>6</xdr:col>
      <xdr:colOff>228600</xdr:colOff>
      <xdr:row>30</xdr:row>
      <xdr:rowOff>161925</xdr:rowOff>
    </xdr:from>
    <xdr:ext cx="1323975" cy="866775"/>
    <xdr:pic>
      <xdr:nvPicPr>
        <xdr:cNvPr id="17" name="Picture 16">
          <a:extLst>
            <a:ext uri="{FF2B5EF4-FFF2-40B4-BE49-F238E27FC236}">
              <a16:creationId xmlns:a16="http://schemas.microsoft.com/office/drawing/2014/main" id="{00000000-0008-0000-1300-000011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4309" b="25414"/>
        <a:stretch/>
      </xdr:blipFill>
      <xdr:spPr>
        <a:xfrm>
          <a:off x="2314575" y="6419850"/>
          <a:ext cx="1323975" cy="866775"/>
        </a:xfrm>
        <a:prstGeom prst="rect">
          <a:avLst/>
        </a:prstGeom>
        <a:ln>
          <a:noFill/>
        </a:ln>
      </xdr:spPr>
    </xdr:pic>
    <xdr:clientData/>
  </xdr:oneCellAnchor>
  <xdr:oneCellAnchor>
    <xdr:from>
      <xdr:col>7</xdr:col>
      <xdr:colOff>85725</xdr:colOff>
      <xdr:row>39</xdr:row>
      <xdr:rowOff>60826</xdr:rowOff>
    </xdr:from>
    <xdr:ext cx="825928" cy="1037286"/>
    <xdr:pic>
      <xdr:nvPicPr>
        <xdr:cNvPr id="18" name="Picture 17">
          <a:extLst>
            <a:ext uri="{FF2B5EF4-FFF2-40B4-BE49-F238E27FC236}">
              <a16:creationId xmlns:a16="http://schemas.microsoft.com/office/drawing/2014/main" id="{00000000-0008-0000-13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969" t="-1532" r="1969" b="20153"/>
        <a:stretch/>
      </xdr:blipFill>
      <xdr:spPr>
        <a:xfrm>
          <a:off x="2514600" y="8071351"/>
          <a:ext cx="825928" cy="1037286"/>
        </a:xfrm>
        <a:prstGeom prst="rect">
          <a:avLst/>
        </a:prstGeom>
      </xdr:spPr>
    </xdr:pic>
    <xdr:clientData/>
  </xdr:oneCellAnchor>
  <xdr:twoCellAnchor editAs="oneCell">
    <xdr:from>
      <xdr:col>7</xdr:col>
      <xdr:colOff>76200</xdr:colOff>
      <xdr:row>1</xdr:row>
      <xdr:rowOff>33440</xdr:rowOff>
    </xdr:from>
    <xdr:to>
      <xdr:col>8</xdr:col>
      <xdr:colOff>171450</xdr:colOff>
      <xdr:row>6</xdr:row>
      <xdr:rowOff>192556</xdr:rowOff>
    </xdr:to>
    <xdr:pic>
      <xdr:nvPicPr>
        <xdr:cNvPr id="19" name="Picture 18">
          <a:extLst>
            <a:ext uri="{FF2B5EF4-FFF2-40B4-BE49-F238E27FC236}">
              <a16:creationId xmlns:a16="http://schemas.microsoft.com/office/drawing/2014/main" id="{00000000-0008-0000-13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5075" y="414440"/>
          <a:ext cx="904875" cy="1178291"/>
        </a:xfrm>
        <a:prstGeom prst="rect">
          <a:avLst/>
        </a:prstGeom>
        <a:ln>
          <a:noFill/>
        </a:ln>
      </xdr:spPr>
    </xdr:pic>
    <xdr:clientData/>
  </xdr:twoCellAnchor>
  <xdr:twoCellAnchor editAs="oneCell">
    <xdr:from>
      <xdr:col>13</xdr:col>
      <xdr:colOff>73148</xdr:colOff>
      <xdr:row>1</xdr:row>
      <xdr:rowOff>38100</xdr:rowOff>
    </xdr:from>
    <xdr:to>
      <xdr:col>14</xdr:col>
      <xdr:colOff>141297</xdr:colOff>
      <xdr:row>6</xdr:row>
      <xdr:rowOff>161925</xdr:rowOff>
    </xdr:to>
    <xdr:pic>
      <xdr:nvPicPr>
        <xdr:cNvPr id="20" name="Picture 19">
          <a:extLst>
            <a:ext uri="{FF2B5EF4-FFF2-40B4-BE49-F238E27FC236}">
              <a16:creationId xmlns:a16="http://schemas.microsoft.com/office/drawing/2014/main" id="{00000000-0008-0000-13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7998" y="419100"/>
          <a:ext cx="877774" cy="1143000"/>
        </a:xfrm>
        <a:prstGeom prst="rect">
          <a:avLst/>
        </a:prstGeom>
        <a:ln>
          <a:noFill/>
        </a:ln>
      </xdr:spPr>
    </xdr:pic>
    <xdr:clientData/>
  </xdr:twoCellAnchor>
  <xdr:oneCellAnchor>
    <xdr:from>
      <xdr:col>43</xdr:col>
      <xdr:colOff>142875</xdr:colOff>
      <xdr:row>2</xdr:row>
      <xdr:rowOff>28575</xdr:rowOff>
    </xdr:from>
    <xdr:ext cx="146503" cy="161924"/>
    <xdr:pic>
      <xdr:nvPicPr>
        <xdr:cNvPr id="22" name="Picture 6">
          <a:extLst>
            <a:ext uri="{FF2B5EF4-FFF2-40B4-BE49-F238E27FC236}">
              <a16:creationId xmlns:a16="http://schemas.microsoft.com/office/drawing/2014/main" id="{00000000-0008-0000-1300-000016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7773650" y="619125"/>
          <a:ext cx="146503" cy="161924"/>
        </a:xfrm>
        <a:prstGeom prst="rect">
          <a:avLst/>
        </a:prstGeom>
        <a:noFill/>
        <a:ln>
          <a:solidFill>
            <a:srgbClr val="00B050"/>
          </a:solidFill>
        </a:ln>
      </xdr:spPr>
    </xdr:pic>
    <xdr:clientData/>
  </xdr:oneCellAnchor>
  <xdr:twoCellAnchor>
    <xdr:from>
      <xdr:col>44</xdr:col>
      <xdr:colOff>133350</xdr:colOff>
      <xdr:row>60</xdr:row>
      <xdr:rowOff>9525</xdr:rowOff>
    </xdr:from>
    <xdr:to>
      <xdr:col>44</xdr:col>
      <xdr:colOff>301438</xdr:colOff>
      <xdr:row>60</xdr:row>
      <xdr:rowOff>166407</xdr:rowOff>
    </xdr:to>
    <xdr:sp macro="" textlink="">
      <xdr:nvSpPr>
        <xdr:cNvPr id="23" name="5-Point Star 22">
          <a:extLst>
            <a:ext uri="{FF2B5EF4-FFF2-40B4-BE49-F238E27FC236}">
              <a16:creationId xmlns:a16="http://schemas.microsoft.com/office/drawing/2014/main" id="{00000000-0008-0000-1300-000017000000}"/>
            </a:ext>
          </a:extLst>
        </xdr:cNvPr>
        <xdr:cNvSpPr/>
      </xdr:nvSpPr>
      <xdr:spPr>
        <a:xfrm>
          <a:off x="18183225" y="12220575"/>
          <a:ext cx="168088" cy="156882"/>
        </a:xfrm>
        <a:prstGeom prst="star5">
          <a:avLst/>
        </a:prstGeom>
        <a:solidFill>
          <a:srgbClr val="FF0000"/>
        </a:solidFill>
        <a:ln w="3175">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US" sz="1100"/>
        </a:p>
      </xdr:txBody>
    </xdr:sp>
    <xdr:clientData/>
  </xdr:twoCellAnchor>
  <xdr:twoCellAnchor editAs="oneCell">
    <xdr:from>
      <xdr:col>1</xdr:col>
      <xdr:colOff>57149</xdr:colOff>
      <xdr:row>1</xdr:row>
      <xdr:rowOff>37148</xdr:rowOff>
    </xdr:from>
    <xdr:to>
      <xdr:col>2</xdr:col>
      <xdr:colOff>142873</xdr:colOff>
      <xdr:row>6</xdr:row>
      <xdr:rowOff>181927</xdr:rowOff>
    </xdr:to>
    <xdr:pic>
      <xdr:nvPicPr>
        <xdr:cNvPr id="24" name="Picture 23">
          <a:extLst>
            <a:ext uri="{FF2B5EF4-FFF2-40B4-BE49-F238E27FC236}">
              <a16:creationId xmlns:a16="http://schemas.microsoft.com/office/drawing/2014/main" id="{00000000-0008-0000-13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0049" y="418148"/>
          <a:ext cx="895349" cy="1163954"/>
        </a:xfrm>
        <a:prstGeom prst="rect">
          <a:avLst/>
        </a:prstGeom>
        <a:ln>
          <a:noFill/>
        </a:ln>
      </xdr:spPr>
    </xdr:pic>
    <xdr:clientData/>
  </xdr:twoCellAnchor>
  <xdr:twoCellAnchor>
    <xdr:from>
      <xdr:col>6</xdr:col>
      <xdr:colOff>289669</xdr:colOff>
      <xdr:row>17</xdr:row>
      <xdr:rowOff>76198</xdr:rowOff>
    </xdr:from>
    <xdr:to>
      <xdr:col>7</xdr:col>
      <xdr:colOff>168950</xdr:colOff>
      <xdr:row>26</xdr:row>
      <xdr:rowOff>122960</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1300-000019000000}"/>
            </a:ext>
          </a:extLst>
        </xdr:cNvPr>
        <xdr:cNvSpPr/>
      </xdr:nvSpPr>
      <xdr:spPr>
        <a:xfrm rot="16200000">
          <a:off x="1539429" y="4541438"/>
          <a:ext cx="1894612" cy="222181"/>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Iseka - Matchday 15</a:t>
          </a:r>
        </a:p>
      </xdr:txBody>
    </xdr:sp>
    <xdr:clientData/>
  </xdr:twoCellAnchor>
  <xdr:twoCellAnchor>
    <xdr:from>
      <xdr:col>4</xdr:col>
      <xdr:colOff>171450</xdr:colOff>
      <xdr:row>17</xdr:row>
      <xdr:rowOff>47625</xdr:rowOff>
    </xdr:from>
    <xdr:to>
      <xdr:col>6</xdr:col>
      <xdr:colOff>206188</xdr:colOff>
      <xdr:row>26</xdr:row>
      <xdr:rowOff>105332</xdr:rowOff>
    </xdr:to>
    <xdr:sp macro="" textlink="">
      <xdr:nvSpPr>
        <xdr:cNvPr id="26" name="Snip Same Side Corner Rectangle 25">
          <a:extLst>
            <a:ext uri="{FF2B5EF4-FFF2-40B4-BE49-F238E27FC236}">
              <a16:creationId xmlns:a16="http://schemas.microsoft.com/office/drawing/2014/main" id="{00000000-0008-0000-1300-00001A000000}"/>
            </a:ext>
          </a:extLst>
        </xdr:cNvPr>
        <xdr:cNvSpPr/>
      </xdr:nvSpPr>
      <xdr:spPr>
        <a:xfrm rot="16200000">
          <a:off x="1150565" y="4440610"/>
          <a:ext cx="1905557" cy="377638"/>
        </a:xfrm>
        <a:prstGeom prst="snip2SameRect">
          <a:avLst/>
        </a:prstGeom>
        <a:solidFill>
          <a:srgbClr val="540054"/>
        </a:solidFill>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n-US" sz="1200" b="1"/>
            <a:t>GOALS OF THE YEAR</a:t>
          </a:r>
        </a:p>
        <a:p>
          <a:pPr algn="ctr"/>
          <a:r>
            <a:rPr lang="en-US" sz="900" b="1"/>
            <a:t>(click </a:t>
          </a:r>
          <a:r>
            <a:rPr lang="cs-CZ" sz="900" b="1"/>
            <a:t>right</a:t>
          </a:r>
          <a:r>
            <a:rPr lang="en-US" sz="900" b="1"/>
            <a:t>)</a:t>
          </a:r>
        </a:p>
      </xdr:txBody>
    </xdr:sp>
    <xdr:clientData/>
  </xdr:twoCellAnchor>
  <xdr:twoCellAnchor>
    <xdr:from>
      <xdr:col>7</xdr:col>
      <xdr:colOff>242046</xdr:colOff>
      <xdr:row>17</xdr:row>
      <xdr:rowOff>57148</xdr:rowOff>
    </xdr:from>
    <xdr:to>
      <xdr:col>7</xdr:col>
      <xdr:colOff>474031</xdr:colOff>
      <xdr:row>26</xdr:row>
      <xdr:rowOff>114276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1300-00001B000000}"/>
            </a:ext>
          </a:extLst>
        </xdr:cNvPr>
        <xdr:cNvSpPr/>
      </xdr:nvSpPr>
      <xdr:spPr>
        <a:xfrm rot="16200000">
          <a:off x="1834425" y="4522669"/>
          <a:ext cx="1904978" cy="231985"/>
        </a:xfrm>
        <a:prstGeom prst="roundRect">
          <a:avLst/>
        </a:prstGeom>
        <a:solidFill>
          <a:schemeClr val="accent4">
            <a:lumMod val="20000"/>
            <a:lumOff val="8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900">
              <a:solidFill>
                <a:sysClr val="windowText" lastClr="000000"/>
              </a:solidFill>
            </a:rPr>
            <a:t>Khaoui - League</a:t>
          </a:r>
          <a:r>
            <a:rPr lang="en-US" sz="900" baseline="0">
              <a:solidFill>
                <a:sysClr val="windowText" lastClr="000000"/>
              </a:solidFill>
            </a:rPr>
            <a:t> </a:t>
          </a:r>
          <a:r>
            <a:rPr lang="en-US" sz="900">
              <a:solidFill>
                <a:sysClr val="windowText" lastClr="000000"/>
              </a:solidFill>
            </a:rPr>
            <a:t>Cup</a:t>
          </a:r>
          <a:r>
            <a:rPr lang="en-US" sz="900" baseline="0">
              <a:solidFill>
                <a:sysClr val="windowText" lastClr="000000"/>
              </a:solidFill>
            </a:rPr>
            <a:t> (Rd of 16)</a:t>
          </a:r>
          <a:endParaRPr lang="en-US" sz="900">
            <a:solidFill>
              <a:sysClr val="windowText" lastClr="000000"/>
            </a:solidFill>
          </a:endParaRPr>
        </a:p>
      </xdr:txBody>
    </xdr:sp>
    <xdr:clientData/>
  </xdr:twoCellAnchor>
  <xdr:twoCellAnchor>
    <xdr:from>
      <xdr:col>28</xdr:col>
      <xdr:colOff>377079</xdr:colOff>
      <xdr:row>10</xdr:row>
      <xdr:rowOff>0</xdr:rowOff>
    </xdr:from>
    <xdr:to>
      <xdr:col>30</xdr:col>
      <xdr:colOff>434229</xdr:colOff>
      <xdr:row>16</xdr:row>
      <xdr:rowOff>9525</xdr:rowOff>
    </xdr:to>
    <xdr:sp macro="" textlink="">
      <xdr:nvSpPr>
        <xdr:cNvPr id="28" name="Oval 27">
          <a:extLst>
            <a:ext uri="{FF2B5EF4-FFF2-40B4-BE49-F238E27FC236}">
              <a16:creationId xmlns:a16="http://schemas.microsoft.com/office/drawing/2014/main" id="{00000000-0008-0000-1300-00001C000000}"/>
            </a:ext>
          </a:extLst>
        </xdr:cNvPr>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28</xdr:col>
      <xdr:colOff>377079</xdr:colOff>
      <xdr:row>10</xdr:row>
      <xdr:rowOff>0</xdr:rowOff>
    </xdr:from>
    <xdr:to>
      <xdr:col>30</xdr:col>
      <xdr:colOff>434229</xdr:colOff>
      <xdr:row>16</xdr:row>
      <xdr:rowOff>9525</xdr:rowOff>
    </xdr:to>
    <xdr:sp macro="" textlink="">
      <xdr:nvSpPr>
        <xdr:cNvPr id="29" name="Oval 28">
          <a:extLst>
            <a:ext uri="{FF2B5EF4-FFF2-40B4-BE49-F238E27FC236}">
              <a16:creationId xmlns:a16="http://schemas.microsoft.com/office/drawing/2014/main" id="{00000000-0008-0000-1300-00001D000000}"/>
            </a:ext>
          </a:extLst>
        </xdr:cNvPr>
        <xdr:cNvSpPr/>
      </xdr:nvSpPr>
      <xdr:spPr>
        <a:xfrm>
          <a:off x="10711704" y="2209800"/>
          <a:ext cx="1619250" cy="1228725"/>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20</xdr:col>
      <xdr:colOff>8119</xdr:colOff>
      <xdr:row>0</xdr:row>
      <xdr:rowOff>200025</xdr:rowOff>
    </xdr:from>
    <xdr:to>
      <xdr:col>23</xdr:col>
      <xdr:colOff>43345</xdr:colOff>
      <xdr:row>7</xdr:row>
      <xdr:rowOff>159441</xdr:rowOff>
    </xdr:to>
    <xdr:pic>
      <xdr:nvPicPr>
        <xdr:cNvPr id="31" name="Picture 30">
          <a:extLst>
            <a:ext uri="{FF2B5EF4-FFF2-40B4-BE49-F238E27FC236}">
              <a16:creationId xmlns:a16="http://schemas.microsoft.com/office/drawing/2014/main" id="{00000000-0008-0000-1300-00001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51844" y="200025"/>
          <a:ext cx="1203626" cy="1569141"/>
        </a:xfrm>
        <a:prstGeom prst="rect">
          <a:avLst/>
        </a:prstGeom>
      </xdr:spPr>
    </xdr:pic>
    <xdr:clientData/>
  </xdr:twoCellAnchor>
  <xdr:twoCellAnchor>
    <xdr:from>
      <xdr:col>29</xdr:col>
      <xdr:colOff>0</xdr:colOff>
      <xdr:row>6</xdr:row>
      <xdr:rowOff>0</xdr:rowOff>
    </xdr:from>
    <xdr:to>
      <xdr:col>29</xdr:col>
      <xdr:colOff>188958</xdr:colOff>
      <xdr:row>6</xdr:row>
      <xdr:rowOff>207185</xdr:rowOff>
    </xdr:to>
    <xdr:sp macro="" textlink="">
      <xdr:nvSpPr>
        <xdr:cNvPr id="33" name="Wave 32">
          <a:extLst>
            <a:ext uri="{FF2B5EF4-FFF2-40B4-BE49-F238E27FC236}">
              <a16:creationId xmlns:a16="http://schemas.microsoft.com/office/drawing/2014/main" id="{00000000-0008-0000-1300-000021000000}"/>
            </a:ext>
          </a:extLst>
        </xdr:cNvPr>
        <xdr:cNvSpPr/>
      </xdr:nvSpPr>
      <xdr:spPr>
        <a:xfrm>
          <a:off x="11496675" y="1400175"/>
          <a:ext cx="188958" cy="207185"/>
        </a:xfrm>
        <a:prstGeom prst="wave">
          <a:avLst/>
        </a:prstGeom>
        <a:solidFill>
          <a:srgbClr val="6E162C"/>
        </a:solidFill>
        <a:ln>
          <a:noFill/>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r>
            <a:rPr lang="en-US" sz="1200" b="1" i="0">
              <a:solidFill>
                <a:schemeClr val="bg1"/>
              </a:solidFill>
            </a:rPr>
            <a:t>C</a:t>
          </a:r>
        </a:p>
      </xdr:txBody>
    </xdr:sp>
    <xdr:clientData/>
  </xdr:twoCellAnchor>
  <xdr:twoCellAnchor editAs="oneCell">
    <xdr:from>
      <xdr:col>7</xdr:col>
      <xdr:colOff>692150</xdr:colOff>
      <xdr:row>17</xdr:row>
      <xdr:rowOff>180975</xdr:rowOff>
    </xdr:from>
    <xdr:to>
      <xdr:col>12</xdr:col>
      <xdr:colOff>30691</xdr:colOff>
      <xdr:row>24</xdr:row>
      <xdr:rowOff>14967</xdr:rowOff>
    </xdr:to>
    <xdr:pic>
      <xdr:nvPicPr>
        <xdr:cNvPr id="34" name="Picture 33">
          <a:extLst>
            <a:ext uri="{FF2B5EF4-FFF2-40B4-BE49-F238E27FC236}">
              <a16:creationId xmlns:a16="http://schemas.microsoft.com/office/drawing/2014/main" id="{00000000-0008-0000-1300-00002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16275" y="3810000"/>
          <a:ext cx="1219199" cy="1272267"/>
        </a:xfrm>
        <a:prstGeom prst="rect">
          <a:avLst/>
        </a:prstGeom>
      </xdr:spPr>
    </xdr:pic>
    <xdr:clientData/>
  </xdr:twoCellAnchor>
  <xdr:twoCellAnchor editAs="oneCell">
    <xdr:from>
      <xdr:col>1</xdr:col>
      <xdr:colOff>86293</xdr:colOff>
      <xdr:row>0</xdr:row>
      <xdr:rowOff>31750</xdr:rowOff>
    </xdr:from>
    <xdr:to>
      <xdr:col>1</xdr:col>
      <xdr:colOff>307730</xdr:colOff>
      <xdr:row>0</xdr:row>
      <xdr:rowOff>360499</xdr:rowOff>
    </xdr:to>
    <xdr:pic>
      <xdr:nvPicPr>
        <xdr:cNvPr id="35" name="Picture 34">
          <a:extLst>
            <a:ext uri="{FF2B5EF4-FFF2-40B4-BE49-F238E27FC236}">
              <a16:creationId xmlns:a16="http://schemas.microsoft.com/office/drawing/2014/main" id="{00000000-0008-0000-1300-00002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9193" y="31750"/>
          <a:ext cx="221437" cy="328749"/>
        </a:xfrm>
        <a:prstGeom prst="rect">
          <a:avLst/>
        </a:prstGeom>
      </xdr:spPr>
    </xdr:pic>
    <xdr:clientData/>
  </xdr:twoCellAnchor>
  <xdr:twoCellAnchor>
    <xdr:from>
      <xdr:col>17</xdr:col>
      <xdr:colOff>74084</xdr:colOff>
      <xdr:row>99</xdr:row>
      <xdr:rowOff>95250</xdr:rowOff>
    </xdr:from>
    <xdr:to>
      <xdr:col>36</xdr:col>
      <xdr:colOff>116971</xdr:colOff>
      <xdr:row>138</xdr:row>
      <xdr:rowOff>37864</xdr:rowOff>
    </xdr:to>
    <xdr:graphicFrame macro="">
      <xdr:nvGraphicFramePr>
        <xdr:cNvPr id="32" name="Chart 31">
          <a:extLst>
            <a:ext uri="{FF2B5EF4-FFF2-40B4-BE49-F238E27FC236}">
              <a16:creationId xmlns:a16="http://schemas.microsoft.com/office/drawing/2014/main" id="{529C7B5B-1F73-46EC-A224-E3FA88825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S1469"/>
  <sheetViews>
    <sheetView showGridLines="0" zoomScaleNormal="100" workbookViewId="0">
      <selection activeCell="AC43" sqref="AC43"/>
    </sheetView>
  </sheetViews>
  <sheetFormatPr defaultRowHeight="15" x14ac:dyDescent="0.25"/>
  <cols>
    <col min="1" max="1" width="5.7109375" customWidth="1"/>
    <col min="2" max="5" width="7.85546875" customWidth="1"/>
    <col min="6" max="7" width="11.42578125" customWidth="1"/>
    <col min="15" max="23" width="9.140625" customWidth="1"/>
    <col min="24" max="27" width="7.85546875" customWidth="1"/>
    <col min="28" max="29" width="11.42578125" customWidth="1"/>
    <col min="30" max="30" width="5.7109375" customWidth="1"/>
  </cols>
  <sheetData>
    <row r="1" spans="1:30" x14ac:dyDescent="0.25">
      <c r="A1" s="1475"/>
      <c r="B1" s="1475"/>
      <c r="C1" s="1475"/>
      <c r="D1" s="1475"/>
      <c r="E1" s="1475"/>
      <c r="F1" s="1475"/>
      <c r="G1" s="1475"/>
      <c r="H1" s="1475"/>
      <c r="I1" s="1475"/>
      <c r="J1" s="1475"/>
      <c r="K1" s="1475"/>
      <c r="L1" s="1475"/>
      <c r="M1" s="1475"/>
      <c r="N1" s="1475"/>
      <c r="O1" s="1475"/>
      <c r="P1" s="1475"/>
      <c r="Q1" s="1475"/>
      <c r="R1" s="1475"/>
      <c r="S1" s="1475"/>
      <c r="T1" s="1475"/>
      <c r="U1" s="1475"/>
      <c r="V1" s="1475"/>
      <c r="W1" s="1475"/>
      <c r="X1" s="1475"/>
      <c r="Y1" s="1475"/>
      <c r="Z1" s="1475"/>
      <c r="AA1" s="1475"/>
      <c r="AB1" s="1475"/>
      <c r="AC1" s="1475"/>
      <c r="AD1" s="1475"/>
    </row>
    <row r="2" spans="1:30" x14ac:dyDescent="0.25">
      <c r="A2" s="1475"/>
      <c r="B2" s="1475"/>
      <c r="C2" s="1475"/>
      <c r="D2" s="1475"/>
      <c r="E2" s="1475"/>
      <c r="F2" s="1475"/>
      <c r="G2" s="1475"/>
      <c r="H2" s="1475"/>
      <c r="I2" s="1475"/>
      <c r="J2" s="1475"/>
      <c r="K2" s="1475"/>
      <c r="L2" s="1475"/>
      <c r="M2" s="1475"/>
      <c r="N2" s="1475"/>
      <c r="O2" s="1475"/>
      <c r="P2" s="1475"/>
      <c r="Q2" s="1475"/>
      <c r="R2" s="1475"/>
      <c r="S2" s="1475"/>
      <c r="T2" s="1475"/>
      <c r="U2" s="1475"/>
      <c r="V2" s="1475"/>
      <c r="W2" s="1475"/>
      <c r="X2" s="1475"/>
      <c r="Y2" s="1475"/>
      <c r="Z2" s="1475"/>
      <c r="AA2" s="1475"/>
      <c r="AB2" s="1475"/>
      <c r="AC2" s="1475"/>
      <c r="AD2" s="1475"/>
    </row>
    <row r="3" spans="1:30" x14ac:dyDescent="0.25">
      <c r="A3" s="1475"/>
      <c r="B3" s="1475"/>
      <c r="C3" s="1475"/>
      <c r="D3" s="1475"/>
      <c r="E3" s="1475"/>
      <c r="F3" s="1475"/>
      <c r="G3" s="1475"/>
      <c r="H3" s="1475"/>
      <c r="I3" s="1475"/>
      <c r="J3" s="1475"/>
      <c r="K3" s="1475"/>
      <c r="L3" s="1475"/>
      <c r="M3" s="1475"/>
      <c r="N3" s="1475"/>
      <c r="O3" s="1475"/>
      <c r="P3" s="1475"/>
      <c r="Q3" s="1475"/>
      <c r="R3" s="1475"/>
      <c r="S3" s="1475"/>
      <c r="T3" s="1475"/>
      <c r="U3" s="1475"/>
      <c r="V3" s="1475"/>
      <c r="W3" s="1475"/>
      <c r="X3" s="1475"/>
      <c r="Y3" s="1475"/>
      <c r="Z3" s="1475"/>
      <c r="AA3" s="1475"/>
      <c r="AB3" s="1475"/>
      <c r="AC3" s="1475"/>
      <c r="AD3" s="1475"/>
    </row>
    <row r="4" spans="1:30" x14ac:dyDescent="0.25">
      <c r="A4" s="1475"/>
      <c r="B4" s="1475"/>
      <c r="C4" s="1475"/>
      <c r="D4" s="1475"/>
      <c r="E4" s="1475"/>
      <c r="F4" s="1475"/>
      <c r="G4" s="1475"/>
      <c r="H4" s="1475"/>
      <c r="I4" s="1475"/>
      <c r="J4" s="1475"/>
      <c r="K4" s="1475"/>
      <c r="L4" s="1475"/>
      <c r="M4" s="1475"/>
      <c r="N4" s="1475"/>
      <c r="O4" s="1475"/>
      <c r="P4" s="1475"/>
      <c r="Q4" s="1475"/>
      <c r="R4" s="1475"/>
      <c r="S4" s="1475"/>
      <c r="T4" s="1475"/>
      <c r="U4" s="1475"/>
      <c r="V4" s="1475"/>
      <c r="W4" s="1475"/>
      <c r="X4" s="1475"/>
      <c r="Y4" s="1475"/>
      <c r="Z4" s="1475"/>
      <c r="AA4" s="1475"/>
      <c r="AB4" s="1475"/>
      <c r="AC4" s="1475"/>
      <c r="AD4" s="1475"/>
    </row>
    <row r="5" spans="1:30" x14ac:dyDescent="0.25">
      <c r="A5" s="1475"/>
      <c r="B5" s="1475"/>
      <c r="C5" s="1475"/>
      <c r="D5" s="1475"/>
      <c r="E5" s="1475"/>
      <c r="F5" s="1475"/>
      <c r="G5" s="1475"/>
      <c r="H5" s="1475"/>
      <c r="I5" s="1475"/>
      <c r="J5" s="1475"/>
      <c r="K5" s="1475"/>
      <c r="L5" s="1475"/>
      <c r="M5" s="1475"/>
      <c r="N5" s="1475"/>
      <c r="O5" s="1475"/>
      <c r="P5" s="1475"/>
      <c r="Q5" s="1475"/>
      <c r="R5" s="1475"/>
      <c r="S5" s="1475"/>
      <c r="T5" s="1475"/>
      <c r="U5" s="1475"/>
      <c r="V5" s="1475"/>
      <c r="W5" s="1475"/>
      <c r="X5" s="1475"/>
      <c r="Y5" s="1475"/>
      <c r="Z5" s="1475"/>
      <c r="AA5" s="1475"/>
      <c r="AB5" s="1475"/>
      <c r="AC5" s="1475"/>
      <c r="AD5" s="1475"/>
    </row>
    <row r="6" spans="1:30" x14ac:dyDescent="0.25">
      <c r="A6" s="1475"/>
      <c r="B6" s="1475"/>
      <c r="C6" s="1475"/>
      <c r="D6" s="1475"/>
      <c r="E6" s="1475"/>
      <c r="F6" s="1475"/>
      <c r="G6" s="1475"/>
      <c r="H6" s="1475"/>
      <c r="I6" s="1475"/>
      <c r="J6" s="1475"/>
      <c r="K6" s="1475"/>
      <c r="L6" s="1475"/>
      <c r="M6" s="1475"/>
      <c r="N6" s="1475"/>
      <c r="O6" s="1475"/>
      <c r="P6" s="1475"/>
      <c r="Q6" s="1475"/>
      <c r="R6" s="1475"/>
      <c r="S6" s="1475"/>
      <c r="T6" s="1475"/>
      <c r="U6" s="1475"/>
      <c r="V6" s="1475"/>
      <c r="W6" s="1475"/>
      <c r="X6" s="1475"/>
      <c r="Y6" s="1475"/>
      <c r="Z6" s="1475"/>
      <c r="AA6" s="1475"/>
      <c r="AB6" s="1475"/>
      <c r="AC6" s="1475"/>
      <c r="AD6" s="1475"/>
    </row>
    <row r="7" spans="1:30" x14ac:dyDescent="0.25">
      <c r="A7" s="1475"/>
      <c r="B7" s="1475"/>
      <c r="C7" s="1475"/>
      <c r="D7" s="1475"/>
      <c r="E7" s="1475"/>
      <c r="F7" s="1475"/>
      <c r="G7" s="1475"/>
      <c r="H7" s="1475"/>
      <c r="I7" s="1475"/>
      <c r="J7" s="1475"/>
      <c r="K7" s="1475"/>
      <c r="L7" s="1475"/>
      <c r="M7" s="1475"/>
      <c r="N7" s="1475"/>
      <c r="O7" s="1475"/>
      <c r="P7" s="1475"/>
      <c r="Q7" s="1475"/>
      <c r="R7" s="1475"/>
      <c r="S7" s="1475"/>
      <c r="T7" s="1475"/>
      <c r="U7" s="1475"/>
      <c r="V7" s="1475"/>
      <c r="W7" s="1475"/>
      <c r="X7" s="1475"/>
      <c r="Y7" s="1475"/>
      <c r="Z7" s="1475"/>
      <c r="AA7" s="1475"/>
      <c r="AB7" s="1475"/>
      <c r="AC7" s="1475"/>
      <c r="AD7" s="1475"/>
    </row>
    <row r="8" spans="1:30" x14ac:dyDescent="0.25">
      <c r="A8" s="1475"/>
      <c r="B8" s="1475"/>
      <c r="C8" s="1475"/>
      <c r="D8" s="1475"/>
      <c r="E8" s="1475"/>
      <c r="F8" s="1475"/>
      <c r="G8" s="1475"/>
      <c r="H8" s="1475"/>
      <c r="I8" s="1475"/>
      <c r="J8" s="1475"/>
      <c r="K8" s="1475"/>
      <c r="L8" s="1475"/>
      <c r="M8" s="1475"/>
      <c r="N8" s="1475"/>
      <c r="O8" s="1475"/>
      <c r="P8" s="1475"/>
      <c r="Q8" s="1475"/>
      <c r="R8" s="1475"/>
      <c r="S8" s="1475"/>
      <c r="T8" s="1475"/>
      <c r="U8" s="1475"/>
      <c r="V8" s="1475"/>
      <c r="W8" s="1475"/>
      <c r="X8" s="1475"/>
      <c r="Y8" s="1475"/>
      <c r="Z8" s="1475"/>
      <c r="AA8" s="1475"/>
      <c r="AB8" s="1475"/>
      <c r="AC8" s="1475"/>
      <c r="AD8" s="1475"/>
    </row>
    <row r="9" spans="1:30" x14ac:dyDescent="0.25">
      <c r="A9" s="1475"/>
      <c r="B9" s="1475"/>
      <c r="C9" s="1475"/>
      <c r="D9" s="1475"/>
      <c r="E9" s="1475"/>
      <c r="F9" s="1475"/>
      <c r="G9" s="1475"/>
      <c r="H9" s="1475"/>
      <c r="I9" s="1475"/>
      <c r="J9" s="1475"/>
      <c r="K9" s="1475"/>
      <c r="L9" s="1475"/>
      <c r="M9" s="1475"/>
      <c r="N9" s="1475"/>
      <c r="O9" s="1475"/>
      <c r="P9" s="1475"/>
      <c r="Q9" s="1475"/>
      <c r="R9" s="1475"/>
      <c r="S9" s="1475"/>
      <c r="T9" s="1475"/>
      <c r="U9" s="1475"/>
      <c r="V9" s="1475"/>
      <c r="W9" s="1475"/>
      <c r="X9" s="1475"/>
      <c r="Y9" s="1475"/>
      <c r="Z9" s="1475"/>
      <c r="AA9" s="1475"/>
      <c r="AB9" s="1475"/>
      <c r="AC9" s="1475"/>
      <c r="AD9" s="1475"/>
    </row>
    <row r="10" spans="1:30" x14ac:dyDescent="0.25">
      <c r="A10" s="1475"/>
      <c r="B10" s="1475"/>
      <c r="C10" s="1475"/>
      <c r="D10" s="1475"/>
      <c r="E10" s="1475"/>
      <c r="F10" s="1475"/>
      <c r="G10" s="1475"/>
      <c r="H10" s="1475"/>
      <c r="I10" s="1475"/>
      <c r="J10" s="1475"/>
      <c r="K10" s="1475"/>
      <c r="L10" s="1475"/>
      <c r="M10" s="1475"/>
      <c r="N10" s="1475"/>
      <c r="O10" s="1475"/>
      <c r="P10" s="1475"/>
      <c r="Q10" s="1475"/>
      <c r="R10" s="1475"/>
      <c r="S10" s="1475"/>
      <c r="T10" s="1475"/>
      <c r="U10" s="1475"/>
      <c r="V10" s="1475"/>
      <c r="W10" s="1475"/>
      <c r="X10" s="1475"/>
      <c r="Y10" s="1475"/>
      <c r="Z10" s="1475"/>
      <c r="AA10" s="1475"/>
      <c r="AB10" s="1475"/>
      <c r="AC10" s="1475"/>
      <c r="AD10" s="1475"/>
    </row>
    <row r="11" spans="1:30" x14ac:dyDescent="0.25">
      <c r="A11" s="1475"/>
      <c r="B11" s="1475"/>
      <c r="C11" s="1475"/>
      <c r="D11" s="1475"/>
      <c r="E11" s="1475"/>
      <c r="F11" s="1475"/>
      <c r="G11" s="1475"/>
      <c r="H11" s="1475"/>
      <c r="I11" s="1475"/>
      <c r="J11" s="1475"/>
      <c r="K11" s="1475"/>
      <c r="L11" s="1475"/>
      <c r="M11" s="1475"/>
      <c r="N11" s="1475"/>
      <c r="O11" s="1475"/>
      <c r="P11" s="1475"/>
      <c r="Q11" s="1475"/>
      <c r="R11" s="1475"/>
      <c r="S11" s="1475"/>
      <c r="T11" s="1475"/>
      <c r="U11" s="1475"/>
      <c r="V11" s="1475"/>
      <c r="W11" s="1475"/>
      <c r="X11" s="1475"/>
      <c r="Y11" s="1475"/>
      <c r="Z11" s="1475"/>
      <c r="AA11" s="1475"/>
      <c r="AB11" s="1475"/>
      <c r="AC11" s="1475"/>
      <c r="AD11" s="1475"/>
    </row>
    <row r="12" spans="1:30" x14ac:dyDescent="0.25">
      <c r="A12" s="1475"/>
      <c r="B12" s="1475"/>
      <c r="C12" s="1475"/>
      <c r="D12" s="1475"/>
      <c r="E12" s="1475"/>
      <c r="F12" s="1475"/>
      <c r="G12" s="1475"/>
      <c r="H12" s="1475"/>
      <c r="I12" s="1475"/>
      <c r="J12" s="1475"/>
      <c r="K12" s="1475"/>
      <c r="L12" s="1475"/>
      <c r="M12" s="1475"/>
      <c r="N12" s="1475"/>
      <c r="O12" s="1475"/>
      <c r="P12" s="1475"/>
      <c r="Q12" s="1475"/>
      <c r="R12" s="1475"/>
      <c r="S12" s="1475"/>
      <c r="T12" s="1475"/>
      <c r="U12" s="1475"/>
      <c r="V12" s="1475"/>
      <c r="W12" s="1475"/>
      <c r="X12" s="1475"/>
      <c r="Y12" s="1475"/>
      <c r="Z12" s="1475"/>
      <c r="AA12" s="1475"/>
      <c r="AB12" s="1475"/>
      <c r="AC12" s="1475"/>
      <c r="AD12" s="1475"/>
    </row>
    <row r="13" spans="1:30" x14ac:dyDescent="0.25">
      <c r="A13" s="1475"/>
      <c r="B13" s="1475"/>
      <c r="C13" s="1475"/>
      <c r="D13" s="1475"/>
      <c r="E13" s="1475"/>
      <c r="F13" s="1475"/>
      <c r="G13" s="1475"/>
      <c r="H13" s="1475"/>
      <c r="I13" s="1475"/>
      <c r="J13" s="1475"/>
      <c r="K13" s="1475"/>
      <c r="L13" s="1475"/>
      <c r="M13" s="1475"/>
      <c r="N13" s="1475"/>
      <c r="O13" s="1475"/>
      <c r="P13" s="1475"/>
      <c r="Q13" s="1475"/>
      <c r="R13" s="1475"/>
      <c r="S13" s="1475"/>
      <c r="T13" s="1475"/>
      <c r="U13" s="1475"/>
      <c r="V13" s="1475"/>
      <c r="W13" s="1475"/>
      <c r="X13" s="1475"/>
      <c r="Y13" s="1475"/>
      <c r="Z13" s="1475"/>
      <c r="AA13" s="1475"/>
      <c r="AB13" s="1475"/>
      <c r="AC13" s="1475"/>
      <c r="AD13" s="1475"/>
    </row>
    <row r="14" spans="1:30" x14ac:dyDescent="0.25">
      <c r="A14" s="1475"/>
      <c r="B14" s="1475"/>
      <c r="C14" s="1475"/>
      <c r="D14" s="1475"/>
      <c r="E14" s="1475"/>
      <c r="F14" s="1475"/>
      <c r="G14" s="1475"/>
      <c r="H14" s="1475"/>
      <c r="I14" s="1475"/>
      <c r="J14" s="1475"/>
      <c r="K14" s="1475"/>
      <c r="L14" s="1475"/>
      <c r="M14" s="1475"/>
      <c r="N14" s="1475"/>
      <c r="O14" s="1475"/>
      <c r="P14" s="1475"/>
      <c r="Q14" s="1475"/>
      <c r="R14" s="1475"/>
      <c r="S14" s="1475"/>
      <c r="T14" s="1475"/>
      <c r="U14" s="1475"/>
      <c r="V14" s="1475"/>
      <c r="W14" s="1475"/>
      <c r="X14" s="1475"/>
      <c r="Y14" s="1475"/>
      <c r="Z14" s="1475"/>
      <c r="AA14" s="1475"/>
      <c r="AB14" s="1475"/>
      <c r="AC14" s="1475"/>
      <c r="AD14" s="1475"/>
    </row>
    <row r="15" spans="1:30" x14ac:dyDescent="0.25">
      <c r="A15" s="1475"/>
      <c r="B15" s="1475"/>
      <c r="C15" s="1475"/>
      <c r="D15" s="1475"/>
      <c r="E15" s="1475"/>
      <c r="F15" s="1475"/>
      <c r="G15" s="1475"/>
      <c r="H15" s="1475"/>
      <c r="I15" s="1475"/>
      <c r="J15" s="1475"/>
      <c r="K15" s="1475"/>
      <c r="L15" s="1475"/>
      <c r="M15" s="1475"/>
      <c r="N15" s="1475"/>
      <c r="O15" s="1475"/>
      <c r="P15" s="1475"/>
      <c r="Q15" s="1475"/>
      <c r="R15" s="1475"/>
      <c r="S15" s="1475"/>
      <c r="T15" s="1475"/>
      <c r="U15" s="1475"/>
      <c r="V15" s="1475"/>
      <c r="W15" s="1475"/>
      <c r="X15" s="1475"/>
      <c r="Y15" s="1475"/>
      <c r="Z15" s="1475"/>
      <c r="AA15" s="1475"/>
      <c r="AB15" s="1475"/>
      <c r="AC15" s="1475"/>
      <c r="AD15" s="1475"/>
    </row>
    <row r="16" spans="1:30" x14ac:dyDescent="0.25">
      <c r="A16" s="1475"/>
      <c r="B16" s="1475"/>
      <c r="C16" s="1475"/>
      <c r="D16" s="1475"/>
      <c r="E16" s="1475"/>
      <c r="F16" s="1475"/>
      <c r="G16" s="1475"/>
      <c r="H16" s="1475"/>
      <c r="I16" s="1475"/>
      <c r="J16" s="1475"/>
      <c r="K16" s="1475"/>
      <c r="L16" s="1475"/>
      <c r="M16" s="1475"/>
      <c r="N16" s="1475"/>
      <c r="O16" s="1475"/>
      <c r="P16" s="1475"/>
      <c r="Q16" s="1475"/>
      <c r="R16" s="1475"/>
      <c r="S16" s="1475"/>
      <c r="T16" s="1475"/>
      <c r="U16" s="1475"/>
      <c r="V16" s="1475"/>
      <c r="W16" s="1475"/>
      <c r="X16" s="1475"/>
      <c r="Y16" s="1475"/>
      <c r="Z16" s="1475"/>
      <c r="AA16" s="1475"/>
      <c r="AB16" s="1475"/>
      <c r="AC16" s="1475"/>
      <c r="AD16" s="1475"/>
    </row>
    <row r="17" spans="1:45" x14ac:dyDescent="0.25">
      <c r="A17" s="1475"/>
      <c r="B17" s="1475"/>
      <c r="C17" s="1475"/>
      <c r="D17" s="1475"/>
      <c r="E17" s="1475"/>
      <c r="F17" s="1475"/>
      <c r="G17" s="1475"/>
      <c r="H17" s="1475"/>
      <c r="I17" s="1475"/>
      <c r="J17" s="1475"/>
      <c r="K17" s="1475"/>
      <c r="L17" s="1475"/>
      <c r="M17" s="1475"/>
      <c r="N17" s="1475"/>
      <c r="O17" s="1475"/>
      <c r="P17" s="1475"/>
      <c r="Q17" s="1475"/>
      <c r="R17" s="1475"/>
      <c r="S17" s="1475"/>
      <c r="T17" s="1475"/>
      <c r="U17" s="1475"/>
      <c r="V17" s="1475"/>
      <c r="W17" s="1475"/>
      <c r="X17" s="1475"/>
      <c r="Y17" s="1475"/>
      <c r="Z17" s="1475"/>
      <c r="AA17" s="1475"/>
      <c r="AB17" s="1475"/>
      <c r="AC17" s="1475"/>
      <c r="AD17" s="1475"/>
    </row>
    <row r="18" spans="1:45" x14ac:dyDescent="0.25">
      <c r="A18" s="1475"/>
      <c r="B18" s="1475"/>
      <c r="C18" s="1475"/>
      <c r="D18" s="1475"/>
      <c r="E18" s="1475"/>
      <c r="F18" s="1475"/>
      <c r="G18" s="1475"/>
      <c r="H18" s="1475"/>
      <c r="I18" s="1475"/>
      <c r="J18" s="1475"/>
      <c r="K18" s="1475"/>
      <c r="L18" s="1475"/>
      <c r="M18" s="1475"/>
      <c r="N18" s="1475"/>
      <c r="O18" s="1475"/>
      <c r="P18" s="1475"/>
      <c r="Q18" s="1475"/>
      <c r="R18" s="1475"/>
      <c r="S18" s="1475"/>
      <c r="T18" s="1475"/>
      <c r="U18" s="1475"/>
      <c r="V18" s="1475"/>
      <c r="W18" s="1475"/>
      <c r="X18" s="1475"/>
      <c r="Y18" s="1475"/>
      <c r="Z18" s="1475"/>
      <c r="AA18" s="1475"/>
      <c r="AB18" s="1475"/>
      <c r="AC18" s="1475"/>
      <c r="AD18" s="1475"/>
    </row>
    <row r="19" spans="1:45" x14ac:dyDescent="0.25">
      <c r="A19" s="1475"/>
      <c r="B19" s="1475"/>
      <c r="C19" s="1475"/>
      <c r="D19" s="1475"/>
      <c r="E19" s="1475"/>
      <c r="F19" s="1475"/>
      <c r="G19" s="1475"/>
      <c r="H19" s="1475"/>
      <c r="I19" s="1475"/>
      <c r="J19" s="1475"/>
      <c r="K19" s="1475"/>
      <c r="L19" s="1475"/>
      <c r="M19" s="1475"/>
      <c r="N19" s="1475"/>
      <c r="O19" s="1475"/>
      <c r="P19" s="1475"/>
      <c r="Q19" s="1475"/>
      <c r="R19" s="1475"/>
      <c r="S19" s="1475"/>
      <c r="T19" s="1475"/>
      <c r="U19" s="1475"/>
      <c r="V19" s="1475"/>
      <c r="W19" s="1475"/>
      <c r="X19" s="1475"/>
      <c r="Y19" s="1475"/>
      <c r="Z19" s="1475"/>
      <c r="AA19" s="1475"/>
      <c r="AB19" s="1475"/>
      <c r="AC19" s="1475"/>
      <c r="AD19" s="1475"/>
    </row>
    <row r="20" spans="1:45" x14ac:dyDescent="0.25">
      <c r="A20" s="1475"/>
      <c r="B20" s="1475"/>
      <c r="C20" s="1475"/>
      <c r="D20" s="1475"/>
      <c r="E20" s="1475"/>
      <c r="F20" s="1475"/>
      <c r="G20" s="1475"/>
      <c r="H20" s="1475"/>
      <c r="I20" s="1475"/>
      <c r="J20" s="1475"/>
      <c r="K20" s="1475"/>
      <c r="L20" s="1475"/>
      <c r="M20" s="1475"/>
      <c r="N20" s="1475"/>
      <c r="O20" s="1475"/>
      <c r="P20" s="1475"/>
      <c r="Q20" s="1475"/>
      <c r="R20" s="1475"/>
      <c r="S20" s="1475"/>
      <c r="T20" s="1475"/>
      <c r="U20" s="1475"/>
      <c r="V20" s="1475"/>
      <c r="W20" s="1475"/>
      <c r="X20" s="1475"/>
      <c r="Y20" s="1475"/>
      <c r="Z20" s="1475"/>
      <c r="AA20" s="1475"/>
      <c r="AB20" s="1475"/>
      <c r="AC20" s="1475"/>
      <c r="AD20" s="1475"/>
    </row>
    <row r="21" spans="1:45" x14ac:dyDescent="0.25">
      <c r="A21" s="1475"/>
      <c r="B21" s="1475"/>
      <c r="C21" s="1475"/>
      <c r="D21" s="1475"/>
      <c r="E21" s="1475"/>
      <c r="F21" s="1475"/>
      <c r="G21" s="1475"/>
      <c r="H21" s="1475"/>
      <c r="I21" s="1475"/>
      <c r="J21" s="1475"/>
      <c r="K21" s="1475"/>
      <c r="L21" s="1475"/>
      <c r="M21" s="1475"/>
      <c r="N21" s="1475"/>
      <c r="O21" s="1475"/>
      <c r="P21" s="1475"/>
      <c r="Q21" s="1475"/>
      <c r="R21" s="1475"/>
      <c r="S21" s="1475"/>
      <c r="T21" s="1475"/>
      <c r="U21" s="1475"/>
      <c r="V21" s="1475"/>
      <c r="W21" s="1475"/>
      <c r="X21" s="1475"/>
      <c r="Y21" s="1475"/>
      <c r="Z21" s="1475"/>
      <c r="AA21" s="1475"/>
      <c r="AB21" s="1475"/>
      <c r="AC21" s="1475"/>
      <c r="AD21" s="1475"/>
    </row>
    <row r="22" spans="1:45" x14ac:dyDescent="0.25">
      <c r="A22" s="1475"/>
      <c r="B22" s="1475"/>
      <c r="C22" s="1475"/>
      <c r="D22" s="1475"/>
      <c r="E22" s="1476"/>
      <c r="F22" s="1476"/>
      <c r="G22" s="1476"/>
      <c r="H22" s="1476"/>
      <c r="I22" s="1476"/>
      <c r="J22" s="1476"/>
      <c r="K22" s="1475"/>
      <c r="L22" s="1475"/>
      <c r="M22" s="1475"/>
      <c r="N22" s="1475"/>
      <c r="O22" s="1476"/>
      <c r="P22" s="1476"/>
      <c r="Q22" s="1475"/>
      <c r="R22" s="1475"/>
      <c r="S22" s="1475"/>
      <c r="T22" s="1475"/>
      <c r="U22" s="1475"/>
      <c r="V22" s="1475"/>
      <c r="W22" s="1475"/>
      <c r="X22" s="1475"/>
      <c r="Y22" s="1476"/>
      <c r="Z22" s="1476"/>
      <c r="AA22" s="1476"/>
      <c r="AB22" s="1475"/>
      <c r="AC22" s="1475"/>
      <c r="AD22" s="1475"/>
      <c r="AS22" t="s">
        <v>832</v>
      </c>
    </row>
    <row r="23" spans="1:45" x14ac:dyDescent="0.25">
      <c r="A23" s="1475"/>
      <c r="B23" s="1475"/>
      <c r="C23" s="1475"/>
      <c r="D23" s="1475"/>
      <c r="E23" s="1476"/>
      <c r="F23" s="1476"/>
      <c r="G23" s="1476"/>
      <c r="H23" s="1476"/>
      <c r="I23" s="1477"/>
      <c r="J23" s="1477"/>
      <c r="K23" s="1475"/>
      <c r="L23" s="1475"/>
      <c r="M23" s="1475"/>
      <c r="N23" s="1475"/>
      <c r="O23" s="1476"/>
      <c r="P23" s="1476"/>
      <c r="Q23" s="1475"/>
      <c r="R23" s="1475"/>
      <c r="S23" s="1475"/>
      <c r="T23" s="1475"/>
      <c r="U23" s="1475"/>
      <c r="V23" s="1475"/>
      <c r="W23" s="1475"/>
      <c r="X23" s="1475"/>
      <c r="Y23" s="1476"/>
      <c r="Z23" s="1476"/>
      <c r="AA23" s="1477"/>
      <c r="AB23" s="1475"/>
      <c r="AC23" s="1475"/>
      <c r="AD23" s="1475"/>
    </row>
    <row r="24" spans="1:45" ht="18.75" x14ac:dyDescent="0.3">
      <c r="A24" s="1475"/>
      <c r="B24" s="1475"/>
      <c r="C24" s="1475"/>
      <c r="D24" s="1475"/>
      <c r="E24" s="1476"/>
      <c r="F24" s="1476"/>
      <c r="G24" s="1478"/>
      <c r="H24" s="1478"/>
      <c r="I24" s="1477"/>
      <c r="J24" s="1477"/>
      <c r="K24" s="1475"/>
      <c r="L24" s="1475"/>
      <c r="M24" s="1475"/>
      <c r="N24" s="1488"/>
      <c r="O24" s="1602" t="s">
        <v>830</v>
      </c>
      <c r="P24" s="1602"/>
      <c r="Q24" s="1475"/>
      <c r="R24" s="1475"/>
      <c r="S24" s="1475"/>
      <c r="T24" s="1475"/>
      <c r="U24" s="1475"/>
      <c r="V24" s="1475"/>
      <c r="W24" s="1475"/>
      <c r="X24" s="1475"/>
      <c r="Y24" s="1477"/>
      <c r="Z24" s="1477"/>
      <c r="AA24" s="1477"/>
      <c r="AB24" s="1475"/>
      <c r="AC24" s="1475"/>
      <c r="AD24" s="1475"/>
    </row>
    <row r="25" spans="1:45" x14ac:dyDescent="0.25">
      <c r="A25" s="1480"/>
      <c r="B25" s="1480"/>
      <c r="C25" s="1480"/>
      <c r="D25" s="1480"/>
      <c r="E25" s="1480"/>
      <c r="F25" s="1480"/>
      <c r="G25" s="1480"/>
      <c r="H25" s="1480"/>
      <c r="I25" s="1480"/>
      <c r="J25" s="1480"/>
      <c r="K25" s="1480"/>
      <c r="L25" s="1480"/>
      <c r="M25" s="1481"/>
      <c r="N25" s="1481"/>
      <c r="O25" s="1481"/>
      <c r="P25" s="1482"/>
      <c r="Q25" s="1481"/>
      <c r="R25" s="1481"/>
      <c r="S25" s="1481"/>
      <c r="T25" s="1481"/>
      <c r="U25" s="1481"/>
      <c r="V25" s="1481"/>
      <c r="W25" s="1481"/>
      <c r="X25" s="1481"/>
      <c r="Y25" s="1483"/>
      <c r="Z25" s="1483"/>
      <c r="AA25" s="1483"/>
      <c r="AB25" s="1481"/>
      <c r="AC25" s="1481"/>
      <c r="AD25" s="1481"/>
    </row>
    <row r="26" spans="1:45" x14ac:dyDescent="0.25">
      <c r="A26" s="1484"/>
      <c r="B26" s="1608" t="s">
        <v>0</v>
      </c>
      <c r="C26" s="1609"/>
      <c r="D26" s="1609"/>
      <c r="E26" s="1609"/>
      <c r="F26" s="1609"/>
      <c r="G26" s="1610"/>
      <c r="H26" s="1484"/>
      <c r="I26" s="1615" t="s">
        <v>786</v>
      </c>
      <c r="J26" s="1616"/>
      <c r="K26" s="1616"/>
      <c r="L26" s="1616"/>
      <c r="M26" s="1616"/>
      <c r="N26" s="1616"/>
      <c r="O26" s="1616"/>
      <c r="P26" s="1616"/>
      <c r="Q26" s="1616"/>
      <c r="R26" s="1616"/>
      <c r="S26" s="1616"/>
      <c r="T26" s="1616"/>
      <c r="U26" s="1616"/>
      <c r="V26" s="1617"/>
      <c r="W26" s="1485"/>
      <c r="X26" s="1603" t="s">
        <v>5</v>
      </c>
      <c r="Y26" s="1604"/>
      <c r="Z26" s="1604"/>
      <c r="AA26" s="1604"/>
      <c r="AB26" s="1604"/>
      <c r="AC26" s="1605"/>
      <c r="AD26" s="1485"/>
    </row>
    <row r="27" spans="1:45" x14ac:dyDescent="0.25">
      <c r="A27" s="1484"/>
      <c r="B27" s="1606" t="s">
        <v>1</v>
      </c>
      <c r="C27" s="1607"/>
      <c r="D27" s="1606" t="s">
        <v>2</v>
      </c>
      <c r="E27" s="1607"/>
      <c r="F27" s="627" t="s">
        <v>3</v>
      </c>
      <c r="G27" s="627" t="s">
        <v>4</v>
      </c>
      <c r="H27" s="1484"/>
      <c r="I27" s="1490"/>
      <c r="J27" s="1491"/>
      <c r="K27" s="1491"/>
      <c r="L27" s="1491"/>
      <c r="M27" s="1491"/>
      <c r="N27" s="1491"/>
      <c r="O27" s="1491"/>
      <c r="P27" s="1491"/>
      <c r="Q27" s="1491"/>
      <c r="R27" s="1491"/>
      <c r="S27" s="1491"/>
      <c r="T27" s="1491"/>
      <c r="U27" s="1491"/>
      <c r="V27" s="1505"/>
      <c r="W27" s="1485"/>
      <c r="X27" s="1598" t="s">
        <v>1</v>
      </c>
      <c r="Y27" s="1599"/>
      <c r="Z27" s="1598" t="s">
        <v>2</v>
      </c>
      <c r="AA27" s="1599"/>
      <c r="AB27" s="627" t="s">
        <v>3</v>
      </c>
      <c r="AC27" s="627" t="s">
        <v>4</v>
      </c>
      <c r="AD27" s="1485"/>
    </row>
    <row r="28" spans="1:45" x14ac:dyDescent="0.25">
      <c r="A28" s="1484"/>
      <c r="B28" s="1613" t="s">
        <v>591</v>
      </c>
      <c r="C28" s="1614"/>
      <c r="D28" s="1611">
        <v>140800000</v>
      </c>
      <c r="E28" s="1612"/>
      <c r="F28" s="989" t="s">
        <v>593</v>
      </c>
      <c r="G28" s="989" t="s">
        <v>594</v>
      </c>
      <c r="H28" s="1484"/>
      <c r="I28" s="1490" t="s">
        <v>842</v>
      </c>
      <c r="J28" s="1491"/>
      <c r="K28" s="1491"/>
      <c r="L28" s="1491"/>
      <c r="M28" s="1491"/>
      <c r="N28" s="1491"/>
      <c r="O28" s="1491"/>
      <c r="P28" s="1491"/>
      <c r="Q28" s="1491"/>
      <c r="R28" s="1491"/>
      <c r="S28" s="1491"/>
      <c r="T28" s="1491"/>
      <c r="U28" s="1491"/>
      <c r="V28" s="1505"/>
      <c r="W28" s="1485"/>
      <c r="X28" s="1598" t="s">
        <v>592</v>
      </c>
      <c r="Y28" s="1599"/>
      <c r="Z28" s="1600">
        <v>123200000</v>
      </c>
      <c r="AA28" s="1601"/>
      <c r="AB28" s="627" t="s">
        <v>593</v>
      </c>
      <c r="AC28" s="627" t="s">
        <v>594</v>
      </c>
      <c r="AD28" s="1485"/>
    </row>
    <row r="29" spans="1:45" x14ac:dyDescent="0.25">
      <c r="A29" s="1484"/>
      <c r="B29" s="1613" t="s">
        <v>595</v>
      </c>
      <c r="C29" s="1614"/>
      <c r="D29" s="1611">
        <v>99600000</v>
      </c>
      <c r="E29" s="1612"/>
      <c r="F29" s="989" t="s">
        <v>596</v>
      </c>
      <c r="G29" s="989" t="s">
        <v>597</v>
      </c>
      <c r="H29" s="1484"/>
      <c r="I29" s="1490" t="s">
        <v>851</v>
      </c>
      <c r="J29" s="1491"/>
      <c r="K29" s="1491"/>
      <c r="L29" s="1491"/>
      <c r="M29" s="1491"/>
      <c r="N29" s="1491"/>
      <c r="O29" s="1491"/>
      <c r="P29" s="1491"/>
      <c r="Q29" s="1491"/>
      <c r="R29" s="1491"/>
      <c r="S29" s="1491"/>
      <c r="T29" s="1491"/>
      <c r="U29" s="1491"/>
      <c r="V29" s="1505"/>
      <c r="W29" s="1485"/>
      <c r="X29" s="1598" t="s">
        <v>607</v>
      </c>
      <c r="Y29" s="1599"/>
      <c r="Z29" s="1600">
        <v>69500000</v>
      </c>
      <c r="AA29" s="1601"/>
      <c r="AB29" s="627" t="s">
        <v>608</v>
      </c>
      <c r="AC29" s="627" t="s">
        <v>557</v>
      </c>
      <c r="AD29" s="1485"/>
    </row>
    <row r="30" spans="1:45" x14ac:dyDescent="0.25">
      <c r="A30" s="1484"/>
      <c r="B30" s="1613" t="s">
        <v>598</v>
      </c>
      <c r="C30" s="1614"/>
      <c r="D30" s="1611">
        <v>98000000</v>
      </c>
      <c r="E30" s="1612"/>
      <c r="F30" s="989" t="s">
        <v>599</v>
      </c>
      <c r="G30" s="989" t="s">
        <v>593</v>
      </c>
      <c r="H30" s="1484"/>
      <c r="I30" s="1490" t="s">
        <v>852</v>
      </c>
      <c r="J30" s="1491"/>
      <c r="K30" s="1491"/>
      <c r="L30" s="1491"/>
      <c r="M30" s="1491"/>
      <c r="N30" s="1491"/>
      <c r="O30" s="1491"/>
      <c r="P30" s="1491"/>
      <c r="Q30" s="1491"/>
      <c r="R30" s="1491"/>
      <c r="S30" s="1491"/>
      <c r="T30" s="1491"/>
      <c r="U30" s="1491"/>
      <c r="V30" s="1505"/>
      <c r="W30" s="1485"/>
      <c r="X30" s="1598" t="s">
        <v>609</v>
      </c>
      <c r="Y30" s="1599"/>
      <c r="Z30" s="1600">
        <v>63400000</v>
      </c>
      <c r="AA30" s="1601"/>
      <c r="AB30" s="627" t="s">
        <v>601</v>
      </c>
      <c r="AC30" s="627" t="s">
        <v>608</v>
      </c>
      <c r="AD30" s="1485"/>
    </row>
    <row r="31" spans="1:45" x14ac:dyDescent="0.25">
      <c r="A31" s="1484"/>
      <c r="B31" s="1613" t="s">
        <v>602</v>
      </c>
      <c r="C31" s="1614"/>
      <c r="D31" s="1611">
        <v>96800000</v>
      </c>
      <c r="E31" s="1612"/>
      <c r="F31" s="989" t="s">
        <v>600</v>
      </c>
      <c r="G31" s="989" t="s">
        <v>601</v>
      </c>
      <c r="H31" s="1484"/>
      <c r="I31" s="1490" t="s">
        <v>841</v>
      </c>
      <c r="J31" s="1491"/>
      <c r="K31" s="1491"/>
      <c r="L31" s="1491"/>
      <c r="M31" s="1491"/>
      <c r="N31" s="1491"/>
      <c r="O31" s="1491"/>
      <c r="P31" s="1491"/>
      <c r="Q31" s="1491"/>
      <c r="R31" s="1491"/>
      <c r="S31" s="1491"/>
      <c r="T31" s="1491"/>
      <c r="U31" s="1491"/>
      <c r="V31" s="1505"/>
      <c r="W31" s="1485"/>
      <c r="X31" s="1598" t="s">
        <v>613</v>
      </c>
      <c r="Y31" s="1599"/>
      <c r="Z31" s="1600">
        <v>59000000</v>
      </c>
      <c r="AA31" s="1601"/>
      <c r="AB31" s="627" t="s">
        <v>557</v>
      </c>
      <c r="AC31" s="627" t="s">
        <v>593</v>
      </c>
      <c r="AD31" s="1485"/>
    </row>
    <row r="32" spans="1:45" x14ac:dyDescent="0.25">
      <c r="A32" s="1484"/>
      <c r="B32" s="1613" t="s">
        <v>603</v>
      </c>
      <c r="C32" s="1614"/>
      <c r="D32" s="1611">
        <v>81700000</v>
      </c>
      <c r="E32" s="1612"/>
      <c r="F32" s="989" t="s">
        <v>604</v>
      </c>
      <c r="G32" s="989" t="s">
        <v>557</v>
      </c>
      <c r="H32" s="1484"/>
      <c r="I32" s="1490" t="s">
        <v>843</v>
      </c>
      <c r="J32" s="1491"/>
      <c r="K32" s="1491"/>
      <c r="L32" s="1491"/>
      <c r="M32" s="1491"/>
      <c r="N32" s="1491"/>
      <c r="O32" s="1491"/>
      <c r="P32" s="1491"/>
      <c r="Q32" s="1491"/>
      <c r="R32" s="1491"/>
      <c r="S32" s="1491"/>
      <c r="T32" s="1491"/>
      <c r="U32" s="1491"/>
      <c r="V32" s="1505"/>
      <c r="W32" s="1485"/>
      <c r="X32" s="1598" t="s">
        <v>624</v>
      </c>
      <c r="Y32" s="1599"/>
      <c r="Z32" s="1600">
        <v>50500000</v>
      </c>
      <c r="AA32" s="1601"/>
      <c r="AB32" s="627" t="s">
        <v>218</v>
      </c>
      <c r="AC32" s="627" t="s">
        <v>416</v>
      </c>
      <c r="AD32" s="1485"/>
    </row>
    <row r="33" spans="1:30" x14ac:dyDescent="0.25">
      <c r="A33" s="1484"/>
      <c r="B33" s="1613" t="s">
        <v>605</v>
      </c>
      <c r="C33" s="1614"/>
      <c r="D33" s="1611">
        <v>65700000</v>
      </c>
      <c r="E33" s="1612"/>
      <c r="F33" s="989" t="s">
        <v>606</v>
      </c>
      <c r="G33" s="989" t="s">
        <v>593</v>
      </c>
      <c r="H33" s="1484"/>
      <c r="I33" s="1490" t="s">
        <v>853</v>
      </c>
      <c r="J33" s="1491"/>
      <c r="K33" s="1491"/>
      <c r="L33" s="1491"/>
      <c r="M33" s="1491"/>
      <c r="N33" s="1491"/>
      <c r="O33" s="1491"/>
      <c r="P33" s="1491"/>
      <c r="Q33" s="1491"/>
      <c r="R33" s="1491"/>
      <c r="S33" s="1491"/>
      <c r="T33" s="1491"/>
      <c r="U33" s="1491"/>
      <c r="V33" s="1505"/>
      <c r="W33" s="1485"/>
      <c r="X33" s="1598" t="s">
        <v>625</v>
      </c>
      <c r="Y33" s="1599"/>
      <c r="Z33" s="1600">
        <v>40500000</v>
      </c>
      <c r="AA33" s="1601"/>
      <c r="AB33" s="627" t="s">
        <v>197</v>
      </c>
      <c r="AC33" s="627" t="s">
        <v>558</v>
      </c>
      <c r="AD33" s="1485"/>
    </row>
    <row r="34" spans="1:30" x14ac:dyDescent="0.25">
      <c r="A34" s="1484"/>
      <c r="B34" s="1613" t="s">
        <v>611</v>
      </c>
      <c r="C34" s="1614"/>
      <c r="D34" s="1611">
        <v>64000000</v>
      </c>
      <c r="E34" s="1612"/>
      <c r="F34" s="989" t="s">
        <v>612</v>
      </c>
      <c r="G34" s="989" t="s">
        <v>601</v>
      </c>
      <c r="H34" s="1484"/>
      <c r="I34" s="1490" t="s">
        <v>854</v>
      </c>
      <c r="J34" s="1491"/>
      <c r="K34" s="1491"/>
      <c r="L34" s="1491"/>
      <c r="M34" s="1491"/>
      <c r="N34" s="1491"/>
      <c r="O34" s="1491"/>
      <c r="P34" s="1491"/>
      <c r="Q34" s="1491"/>
      <c r="R34" s="1491"/>
      <c r="S34" s="1491"/>
      <c r="T34" s="1491"/>
      <c r="U34" s="1494"/>
      <c r="V34" s="1495"/>
      <c r="W34" s="1485"/>
      <c r="X34" s="1598"/>
      <c r="Y34" s="1599"/>
      <c r="Z34" s="1600"/>
      <c r="AA34" s="1601"/>
      <c r="AB34" s="627"/>
      <c r="AC34" s="627"/>
      <c r="AD34" s="1485"/>
    </row>
    <row r="35" spans="1:30" x14ac:dyDescent="0.25">
      <c r="A35" s="1484"/>
      <c r="B35" s="1613" t="s">
        <v>610</v>
      </c>
      <c r="C35" s="1614"/>
      <c r="D35" s="1611">
        <v>63200000</v>
      </c>
      <c r="E35" s="1612"/>
      <c r="F35" s="989" t="s">
        <v>593</v>
      </c>
      <c r="G35" s="989" t="s">
        <v>416</v>
      </c>
      <c r="H35" s="1484"/>
      <c r="I35" s="1490" t="s">
        <v>844</v>
      </c>
      <c r="J35" s="1491"/>
      <c r="K35" s="1491"/>
      <c r="L35" s="1491"/>
      <c r="M35" s="1491"/>
      <c r="N35" s="1491"/>
      <c r="O35" s="1491"/>
      <c r="P35" s="1491"/>
      <c r="Q35" s="1491"/>
      <c r="R35" s="1491"/>
      <c r="S35" s="1491"/>
      <c r="T35" s="1491"/>
      <c r="U35" s="1494"/>
      <c r="V35" s="1495"/>
      <c r="W35" s="1485"/>
      <c r="X35" s="1598"/>
      <c r="Y35" s="1599"/>
      <c r="Z35" s="1600"/>
      <c r="AA35" s="1601"/>
      <c r="AB35" s="627"/>
      <c r="AC35" s="627"/>
      <c r="AD35" s="1485"/>
    </row>
    <row r="36" spans="1:30" x14ac:dyDescent="0.25">
      <c r="A36" s="1484"/>
      <c r="B36" s="1613" t="s">
        <v>614</v>
      </c>
      <c r="C36" s="1614"/>
      <c r="D36" s="1611">
        <v>57400000</v>
      </c>
      <c r="E36" s="1612"/>
      <c r="F36" s="989" t="s">
        <v>617</v>
      </c>
      <c r="G36" s="989" t="s">
        <v>618</v>
      </c>
      <c r="H36" s="1484"/>
      <c r="I36" s="1490" t="s">
        <v>845</v>
      </c>
      <c r="J36" s="1491"/>
      <c r="K36" s="1491"/>
      <c r="L36" s="1491"/>
      <c r="M36" s="1491"/>
      <c r="N36" s="1491"/>
      <c r="O36" s="1491"/>
      <c r="P36" s="1491"/>
      <c r="Q36" s="1491"/>
      <c r="R36" s="1491"/>
      <c r="S36" s="1491"/>
      <c r="T36" s="1491"/>
      <c r="U36" s="1491"/>
      <c r="V36" s="1505"/>
      <c r="W36" s="1485"/>
      <c r="X36" s="1598"/>
      <c r="Y36" s="1599"/>
      <c r="Z36" s="1600"/>
      <c r="AA36" s="1601"/>
      <c r="AB36" s="627"/>
      <c r="AC36" s="627"/>
      <c r="AD36" s="1485"/>
    </row>
    <row r="37" spans="1:30" x14ac:dyDescent="0.25">
      <c r="A37" s="1484"/>
      <c r="B37" s="1613" t="s">
        <v>615</v>
      </c>
      <c r="C37" s="1614"/>
      <c r="D37" s="1611">
        <v>52700000</v>
      </c>
      <c r="E37" s="1612"/>
      <c r="F37" s="989" t="s">
        <v>616</v>
      </c>
      <c r="G37" s="989" t="s">
        <v>218</v>
      </c>
      <c r="H37" s="1484"/>
      <c r="I37" s="1490"/>
      <c r="J37" s="1491"/>
      <c r="K37" s="1491"/>
      <c r="L37" s="1491"/>
      <c r="M37" s="1491"/>
      <c r="N37" s="1491"/>
      <c r="O37" s="1491"/>
      <c r="P37" s="1491"/>
      <c r="Q37" s="1491"/>
      <c r="R37" s="1491"/>
      <c r="S37" s="1491"/>
      <c r="T37" s="1491"/>
      <c r="U37" s="1491"/>
      <c r="V37" s="1505"/>
      <c r="W37" s="1485"/>
      <c r="X37" s="1598"/>
      <c r="Y37" s="1599"/>
      <c r="Z37" s="1600"/>
      <c r="AA37" s="1601"/>
      <c r="AB37" s="627"/>
      <c r="AC37" s="627"/>
      <c r="AD37" s="1485"/>
    </row>
    <row r="38" spans="1:30" x14ac:dyDescent="0.25">
      <c r="A38" s="1484"/>
      <c r="B38" s="1613" t="s">
        <v>619</v>
      </c>
      <c r="C38" s="1614"/>
      <c r="D38" s="1611">
        <v>52500000</v>
      </c>
      <c r="E38" s="1612"/>
      <c r="F38" s="989" t="s">
        <v>622</v>
      </c>
      <c r="G38" s="989" t="s">
        <v>416</v>
      </c>
      <c r="H38" s="1484"/>
      <c r="I38" s="1490"/>
      <c r="J38" s="1491"/>
      <c r="K38" s="1491"/>
      <c r="L38" s="1491"/>
      <c r="M38" s="1491"/>
      <c r="N38" s="1491"/>
      <c r="O38" s="1491"/>
      <c r="P38" s="1491"/>
      <c r="Q38" s="1491"/>
      <c r="R38" s="1491"/>
      <c r="S38" s="1491"/>
      <c r="T38" s="1491"/>
      <c r="U38" s="1491"/>
      <c r="V38" s="1505"/>
      <c r="W38" s="1485"/>
      <c r="X38" s="1598"/>
      <c r="Y38" s="1599"/>
      <c r="Z38" s="1600"/>
      <c r="AA38" s="1601"/>
      <c r="AB38" s="627"/>
      <c r="AC38" s="627"/>
      <c r="AD38" s="1485"/>
    </row>
    <row r="39" spans="1:30" x14ac:dyDescent="0.25">
      <c r="A39" s="1484"/>
      <c r="B39" s="1613" t="s">
        <v>620</v>
      </c>
      <c r="C39" s="1614"/>
      <c r="D39" s="1611">
        <v>51500000</v>
      </c>
      <c r="E39" s="1612"/>
      <c r="F39" s="989" t="s">
        <v>621</v>
      </c>
      <c r="G39" s="989" t="s">
        <v>218</v>
      </c>
      <c r="H39" s="1484"/>
      <c r="I39" s="1490"/>
      <c r="J39" s="1491"/>
      <c r="K39" s="1491"/>
      <c r="L39" s="1491"/>
      <c r="M39" s="1491"/>
      <c r="N39" s="1491"/>
      <c r="O39" s="1491"/>
      <c r="P39" s="1491"/>
      <c r="Q39" s="1491"/>
      <c r="R39" s="1491"/>
      <c r="S39" s="1491"/>
      <c r="T39" s="1491"/>
      <c r="U39" s="1491"/>
      <c r="V39" s="1505"/>
      <c r="W39" s="1485"/>
      <c r="X39" s="1598"/>
      <c r="Y39" s="1599"/>
      <c r="Z39" s="1600"/>
      <c r="AA39" s="1601"/>
      <c r="AB39" s="627"/>
      <c r="AC39" s="627"/>
      <c r="AD39" s="1485"/>
    </row>
    <row r="40" spans="1:30" x14ac:dyDescent="0.25">
      <c r="A40" s="1484"/>
      <c r="B40" s="1613" t="s">
        <v>623</v>
      </c>
      <c r="C40" s="1614"/>
      <c r="D40" s="1611">
        <v>48300000</v>
      </c>
      <c r="E40" s="1612"/>
      <c r="F40" s="989" t="s">
        <v>89</v>
      </c>
      <c r="G40" s="989" t="s">
        <v>597</v>
      </c>
      <c r="H40" s="1484"/>
      <c r="I40" s="1490"/>
      <c r="J40" s="1491"/>
      <c r="K40" s="1491"/>
      <c r="L40" s="1491"/>
      <c r="M40" s="1491"/>
      <c r="N40" s="1491"/>
      <c r="O40" s="1491"/>
      <c r="P40" s="1491"/>
      <c r="Q40" s="1491"/>
      <c r="R40" s="1491"/>
      <c r="S40" s="1491"/>
      <c r="T40" s="1491"/>
      <c r="U40" s="1491"/>
      <c r="V40" s="1505"/>
      <c r="W40" s="1485"/>
      <c r="X40" s="1598"/>
      <c r="Y40" s="1599"/>
      <c r="Z40" s="1600"/>
      <c r="AA40" s="1601"/>
      <c r="AB40" s="627"/>
      <c r="AC40" s="627"/>
      <c r="AD40" s="1485"/>
    </row>
    <row r="41" spans="1:30" x14ac:dyDescent="0.25">
      <c r="A41" s="1484"/>
      <c r="B41" s="1613" t="s">
        <v>626</v>
      </c>
      <c r="C41" s="1614"/>
      <c r="D41" s="1611">
        <v>42300000</v>
      </c>
      <c r="E41" s="1612"/>
      <c r="F41" s="989" t="s">
        <v>627</v>
      </c>
      <c r="G41" s="989" t="s">
        <v>594</v>
      </c>
      <c r="H41" s="1484"/>
      <c r="I41" s="1490"/>
      <c r="J41" s="1491"/>
      <c r="K41" s="1491"/>
      <c r="L41" s="1491"/>
      <c r="M41" s="1491"/>
      <c r="N41" s="1491"/>
      <c r="O41" s="1491"/>
      <c r="P41" s="1491"/>
      <c r="Q41" s="1491"/>
      <c r="R41" s="1491"/>
      <c r="S41" s="1491"/>
      <c r="T41" s="1491"/>
      <c r="U41" s="1491"/>
      <c r="V41" s="1505"/>
      <c r="W41" s="1485"/>
      <c r="X41" s="1598"/>
      <c r="Y41" s="1599"/>
      <c r="Z41" s="1600"/>
      <c r="AA41" s="1601"/>
      <c r="AB41" s="627"/>
      <c r="AC41" s="627"/>
      <c r="AD41" s="1485"/>
    </row>
    <row r="42" spans="1:30" x14ac:dyDescent="0.25">
      <c r="A42" s="1484"/>
      <c r="B42" s="1613"/>
      <c r="C42" s="1614"/>
      <c r="D42" s="1611"/>
      <c r="E42" s="1612"/>
      <c r="F42" s="989"/>
      <c r="G42" s="989"/>
      <c r="H42" s="1484"/>
      <c r="I42" s="1496"/>
      <c r="J42" s="1497"/>
      <c r="K42" s="1497"/>
      <c r="L42" s="1497"/>
      <c r="M42" s="1497"/>
      <c r="N42" s="1497"/>
      <c r="O42" s="1497"/>
      <c r="P42" s="1497"/>
      <c r="Q42" s="1497"/>
      <c r="R42" s="1497"/>
      <c r="S42" s="1497"/>
      <c r="T42" s="1497"/>
      <c r="U42" s="1497"/>
      <c r="V42" s="1506"/>
      <c r="W42" s="1485"/>
      <c r="X42" s="1598"/>
      <c r="Y42" s="1599"/>
      <c r="Z42" s="1600"/>
      <c r="AA42" s="1601"/>
      <c r="AB42" s="627"/>
      <c r="AC42" s="627"/>
      <c r="AD42" s="1485"/>
    </row>
    <row r="43" spans="1:30" x14ac:dyDescent="0.25">
      <c r="A43" s="1484"/>
      <c r="B43" s="1484"/>
      <c r="C43" s="1484"/>
      <c r="D43" s="1484"/>
      <c r="E43" s="1484"/>
      <c r="F43" s="1484"/>
      <c r="G43" s="1484"/>
      <c r="H43" s="1484"/>
      <c r="I43" s="1484"/>
      <c r="J43" s="1484"/>
      <c r="K43" s="1484"/>
      <c r="L43" s="1484"/>
      <c r="M43" s="1485"/>
      <c r="N43" s="1485"/>
      <c r="O43" s="1485"/>
      <c r="P43" s="1485"/>
      <c r="Q43" s="1485"/>
      <c r="R43" s="1485"/>
      <c r="S43" s="1486"/>
      <c r="T43" s="1486"/>
      <c r="U43" s="1485"/>
      <c r="V43" s="1485"/>
      <c r="W43" s="1485"/>
      <c r="X43" s="1485"/>
      <c r="Y43" s="1485"/>
      <c r="Z43" s="1485"/>
      <c r="AA43" s="1485"/>
      <c r="AB43" s="1485"/>
      <c r="AC43" s="1485"/>
      <c r="AD43" s="1485"/>
    </row>
    <row r="44" spans="1:30" ht="18.75" x14ac:dyDescent="0.3">
      <c r="A44" s="1479"/>
      <c r="B44" s="1479"/>
      <c r="C44" s="1479"/>
      <c r="D44" s="1479"/>
      <c r="E44" s="1479"/>
      <c r="F44" s="1479"/>
      <c r="G44" s="1479"/>
      <c r="H44" s="1479"/>
      <c r="I44" s="1479"/>
      <c r="J44" s="1479"/>
      <c r="K44" s="1479"/>
      <c r="L44" s="1479"/>
      <c r="M44" s="1475"/>
      <c r="N44" s="1475"/>
      <c r="O44" s="1602" t="s">
        <v>831</v>
      </c>
      <c r="P44" s="1602"/>
      <c r="Q44" s="1475"/>
      <c r="R44" s="1475"/>
      <c r="S44" s="1477"/>
      <c r="T44" s="1477"/>
      <c r="U44" s="1475"/>
      <c r="V44" s="1475"/>
      <c r="W44" s="1475"/>
      <c r="X44" s="1475"/>
      <c r="Y44" s="1475"/>
      <c r="Z44" s="1475"/>
      <c r="AA44" s="1475"/>
      <c r="AB44" s="1475"/>
      <c r="AC44" s="1475"/>
      <c r="AD44" s="1475"/>
    </row>
    <row r="45" spans="1:30" x14ac:dyDescent="0.25">
      <c r="A45" s="1484"/>
      <c r="B45" s="1484"/>
      <c r="C45" s="1484"/>
      <c r="D45" s="1484"/>
      <c r="E45" s="1484"/>
      <c r="F45" s="1484"/>
      <c r="G45" s="1484"/>
      <c r="H45" s="1484"/>
      <c r="I45" s="1484"/>
      <c r="J45" s="1484"/>
      <c r="K45" s="1484"/>
      <c r="L45" s="1484"/>
      <c r="M45" s="1484"/>
      <c r="N45" s="1480"/>
      <c r="O45" s="1481"/>
      <c r="P45" s="1482"/>
      <c r="Q45" s="1481"/>
      <c r="R45" s="1481"/>
      <c r="S45" s="1481"/>
      <c r="T45" s="1481"/>
      <c r="U45" s="1481"/>
      <c r="V45" s="1481"/>
      <c r="W45" s="1481"/>
      <c r="X45" s="1481"/>
      <c r="Y45" s="1481"/>
      <c r="Z45" s="1481"/>
      <c r="AA45" s="1481"/>
      <c r="AB45" s="1481"/>
      <c r="AC45" s="1481"/>
      <c r="AD45" s="1481"/>
    </row>
    <row r="46" spans="1:30" x14ac:dyDescent="0.25">
      <c r="A46" s="1484"/>
      <c r="B46" s="1603" t="s">
        <v>0</v>
      </c>
      <c r="C46" s="1604"/>
      <c r="D46" s="1604"/>
      <c r="E46" s="1604"/>
      <c r="F46" s="1604"/>
      <c r="G46" s="1605"/>
      <c r="H46" s="1484"/>
      <c r="I46" s="1615" t="s">
        <v>786</v>
      </c>
      <c r="J46" s="1616"/>
      <c r="K46" s="1616"/>
      <c r="L46" s="1616"/>
      <c r="M46" s="1616"/>
      <c r="N46" s="1616"/>
      <c r="O46" s="1616"/>
      <c r="P46" s="1616"/>
      <c r="Q46" s="1616"/>
      <c r="R46" s="1616"/>
      <c r="S46" s="1616"/>
      <c r="T46" s="1616"/>
      <c r="U46" s="1616"/>
      <c r="V46" s="1617"/>
      <c r="W46" s="1485"/>
      <c r="X46" s="1603" t="s">
        <v>5</v>
      </c>
      <c r="Y46" s="1604"/>
      <c r="Z46" s="1604"/>
      <c r="AA46" s="1604"/>
      <c r="AB46" s="1604"/>
      <c r="AC46" s="1605"/>
      <c r="AD46" s="1484"/>
    </row>
    <row r="47" spans="1:30" x14ac:dyDescent="0.25">
      <c r="A47" s="1484"/>
      <c r="B47" s="1598" t="s">
        <v>1</v>
      </c>
      <c r="C47" s="1599"/>
      <c r="D47" s="1598" t="s">
        <v>2</v>
      </c>
      <c r="E47" s="1599"/>
      <c r="F47" s="627" t="s">
        <v>3</v>
      </c>
      <c r="G47" s="627" t="s">
        <v>4</v>
      </c>
      <c r="H47" s="1484"/>
      <c r="I47" s="1490" t="s">
        <v>846</v>
      </c>
      <c r="J47" s="1491"/>
      <c r="K47" s="1491"/>
      <c r="L47" s="1491"/>
      <c r="M47" s="1492"/>
      <c r="N47" s="1492"/>
      <c r="O47" s="1491"/>
      <c r="P47" s="1491"/>
      <c r="Q47" s="1492"/>
      <c r="R47" s="1492"/>
      <c r="S47" s="1492"/>
      <c r="T47" s="1492"/>
      <c r="U47" s="1492"/>
      <c r="V47" s="1493"/>
      <c r="W47" s="1485"/>
      <c r="X47" s="1598" t="s">
        <v>1</v>
      </c>
      <c r="Y47" s="1599"/>
      <c r="Z47" s="1598" t="s">
        <v>2</v>
      </c>
      <c r="AA47" s="1599"/>
      <c r="AB47" s="627" t="s">
        <v>3</v>
      </c>
      <c r="AC47" s="627" t="s">
        <v>4</v>
      </c>
      <c r="AD47" s="1484"/>
    </row>
    <row r="48" spans="1:30" x14ac:dyDescent="0.25">
      <c r="A48" s="1484"/>
      <c r="B48" s="1598"/>
      <c r="C48" s="1599"/>
      <c r="D48" s="1600"/>
      <c r="E48" s="1601"/>
      <c r="F48" s="29"/>
      <c r="G48" s="29"/>
      <c r="H48" s="1484"/>
      <c r="I48" s="1490" t="s">
        <v>847</v>
      </c>
      <c r="J48" s="1491"/>
      <c r="K48" s="1491"/>
      <c r="L48" s="1491"/>
      <c r="M48" s="1492"/>
      <c r="N48" s="1492"/>
      <c r="O48" s="1491"/>
      <c r="P48" s="1491"/>
      <c r="Q48" s="1492"/>
      <c r="R48" s="1492"/>
      <c r="S48" s="1492"/>
      <c r="T48" s="1492"/>
      <c r="U48" s="1492"/>
      <c r="V48" s="1493"/>
      <c r="W48" s="1485"/>
      <c r="X48" s="1598"/>
      <c r="Y48" s="1599"/>
      <c r="Z48" s="1600"/>
      <c r="AA48" s="1601"/>
      <c r="AB48" s="29"/>
      <c r="AC48" s="29"/>
      <c r="AD48" s="1484"/>
    </row>
    <row r="49" spans="1:30" x14ac:dyDescent="0.25">
      <c r="A49" s="1484"/>
      <c r="B49" s="1598"/>
      <c r="C49" s="1599"/>
      <c r="D49" s="1600"/>
      <c r="E49" s="1601"/>
      <c r="F49" s="29"/>
      <c r="G49" s="29"/>
      <c r="H49" s="1484"/>
      <c r="I49" s="1490" t="s">
        <v>850</v>
      </c>
      <c r="J49" s="1491"/>
      <c r="K49" s="1491"/>
      <c r="L49" s="1491"/>
      <c r="M49" s="1492"/>
      <c r="N49" s="1492"/>
      <c r="O49" s="1491"/>
      <c r="P49" s="1491"/>
      <c r="Q49" s="1492"/>
      <c r="R49" s="1492"/>
      <c r="S49" s="1492"/>
      <c r="T49" s="1492"/>
      <c r="U49" s="1492"/>
      <c r="V49" s="1493"/>
      <c r="W49" s="1485"/>
      <c r="X49" s="1598"/>
      <c r="Y49" s="1599"/>
      <c r="Z49" s="1600"/>
      <c r="AA49" s="1601"/>
      <c r="AB49" s="29"/>
      <c r="AC49" s="29"/>
      <c r="AD49" s="1484"/>
    </row>
    <row r="50" spans="1:30" x14ac:dyDescent="0.25">
      <c r="A50" s="1484"/>
      <c r="B50" s="1598"/>
      <c r="C50" s="1599"/>
      <c r="D50" s="1600"/>
      <c r="E50" s="1601"/>
      <c r="F50" s="29"/>
      <c r="G50" s="29"/>
      <c r="H50" s="1484"/>
      <c r="I50" s="1490" t="s">
        <v>848</v>
      </c>
      <c r="J50" s="1491"/>
      <c r="K50" s="1491"/>
      <c r="L50" s="1491"/>
      <c r="M50" s="1492"/>
      <c r="N50" s="1492"/>
      <c r="O50" s="1492"/>
      <c r="P50" s="1492"/>
      <c r="Q50" s="1492"/>
      <c r="R50" s="1492"/>
      <c r="S50" s="1492"/>
      <c r="T50" s="1492"/>
      <c r="U50" s="1492"/>
      <c r="V50" s="1493"/>
      <c r="W50" s="1485"/>
      <c r="X50" s="1598"/>
      <c r="Y50" s="1599"/>
      <c r="Z50" s="1600"/>
      <c r="AA50" s="1601"/>
      <c r="AB50" s="29"/>
      <c r="AC50" s="29"/>
      <c r="AD50" s="1484"/>
    </row>
    <row r="51" spans="1:30" x14ac:dyDescent="0.25">
      <c r="A51" s="1484"/>
      <c r="B51" s="1598"/>
      <c r="C51" s="1599"/>
      <c r="D51" s="1600"/>
      <c r="E51" s="1601"/>
      <c r="F51" s="29"/>
      <c r="G51" s="29"/>
      <c r="H51" s="1484"/>
      <c r="I51" s="1490" t="s">
        <v>849</v>
      </c>
      <c r="J51" s="1491"/>
      <c r="K51" s="1491"/>
      <c r="L51" s="1491"/>
      <c r="M51" s="1492"/>
      <c r="N51" s="1492"/>
      <c r="O51" s="1492"/>
      <c r="P51" s="1492"/>
      <c r="Q51" s="1492"/>
      <c r="R51" s="1492"/>
      <c r="S51" s="1492"/>
      <c r="T51" s="1492"/>
      <c r="U51" s="1492"/>
      <c r="V51" s="1493"/>
      <c r="W51" s="1485"/>
      <c r="X51" s="1598"/>
      <c r="Y51" s="1599"/>
      <c r="Z51" s="1600"/>
      <c r="AA51" s="1601"/>
      <c r="AB51" s="29"/>
      <c r="AC51" s="29"/>
      <c r="AD51" s="1484"/>
    </row>
    <row r="52" spans="1:30" x14ac:dyDescent="0.25">
      <c r="A52" s="1484"/>
      <c r="B52" s="1598"/>
      <c r="C52" s="1599"/>
      <c r="D52" s="1600"/>
      <c r="E52" s="1601"/>
      <c r="F52" s="29"/>
      <c r="G52" s="29"/>
      <c r="H52" s="1484"/>
      <c r="I52" s="1490"/>
      <c r="J52" s="1491"/>
      <c r="K52" s="1491"/>
      <c r="L52" s="1491"/>
      <c r="M52" s="1492"/>
      <c r="N52" s="1492"/>
      <c r="O52" s="1492"/>
      <c r="P52" s="1492"/>
      <c r="Q52" s="1492"/>
      <c r="R52" s="1492"/>
      <c r="S52" s="1492"/>
      <c r="T52" s="1492"/>
      <c r="U52" s="1492"/>
      <c r="V52" s="1493"/>
      <c r="W52" s="1485"/>
      <c r="X52" s="1598"/>
      <c r="Y52" s="1599"/>
      <c r="Z52" s="1600"/>
      <c r="AA52" s="1601"/>
      <c r="AB52" s="29"/>
      <c r="AC52" s="29"/>
      <c r="AD52" s="1484"/>
    </row>
    <row r="53" spans="1:30" x14ac:dyDescent="0.25">
      <c r="A53" s="1484"/>
      <c r="B53" s="1598"/>
      <c r="C53" s="1599"/>
      <c r="D53" s="1600"/>
      <c r="E53" s="1601"/>
      <c r="F53" s="29"/>
      <c r="G53" s="29"/>
      <c r="H53" s="1484"/>
      <c r="I53" s="1490"/>
      <c r="J53" s="1491"/>
      <c r="K53" s="1491"/>
      <c r="L53" s="1491"/>
      <c r="M53" s="1492"/>
      <c r="N53" s="1492"/>
      <c r="O53" s="1492"/>
      <c r="P53" s="1492"/>
      <c r="Q53" s="1492"/>
      <c r="R53" s="1492"/>
      <c r="S53" s="1492"/>
      <c r="T53" s="1492"/>
      <c r="U53" s="1492"/>
      <c r="V53" s="1493"/>
      <c r="W53" s="1485"/>
      <c r="X53" s="1598"/>
      <c r="Y53" s="1599"/>
      <c r="Z53" s="1600"/>
      <c r="AA53" s="1601"/>
      <c r="AB53" s="29"/>
      <c r="AC53" s="29"/>
      <c r="AD53" s="1484"/>
    </row>
    <row r="54" spans="1:30" x14ac:dyDescent="0.25">
      <c r="A54" s="1484"/>
      <c r="B54" s="1598"/>
      <c r="C54" s="1599"/>
      <c r="D54" s="1600"/>
      <c r="E54" s="1601"/>
      <c r="F54" s="29"/>
      <c r="G54" s="29"/>
      <c r="H54" s="1484"/>
      <c r="I54" s="1490"/>
      <c r="J54" s="1491"/>
      <c r="K54" s="1491"/>
      <c r="L54" s="1491"/>
      <c r="M54" s="1492"/>
      <c r="N54" s="1492"/>
      <c r="O54" s="1492"/>
      <c r="P54" s="1492"/>
      <c r="Q54" s="1491"/>
      <c r="R54" s="1491"/>
      <c r="S54" s="1491"/>
      <c r="T54" s="1491"/>
      <c r="U54" s="1494"/>
      <c r="V54" s="1495"/>
      <c r="W54" s="1485"/>
      <c r="X54" s="1598"/>
      <c r="Y54" s="1599"/>
      <c r="Z54" s="1600"/>
      <c r="AA54" s="1601"/>
      <c r="AB54" s="29"/>
      <c r="AC54" s="29"/>
      <c r="AD54" s="1484"/>
    </row>
    <row r="55" spans="1:30" x14ac:dyDescent="0.25">
      <c r="A55" s="1484"/>
      <c r="B55" s="1598"/>
      <c r="C55" s="1599"/>
      <c r="D55" s="1600"/>
      <c r="E55" s="1601"/>
      <c r="F55" s="29"/>
      <c r="G55" s="29"/>
      <c r="H55" s="1484"/>
      <c r="I55" s="1490"/>
      <c r="J55" s="1491"/>
      <c r="K55" s="1491"/>
      <c r="L55" s="1491"/>
      <c r="M55" s="1492"/>
      <c r="N55" s="1492"/>
      <c r="O55" s="1492"/>
      <c r="P55" s="1492"/>
      <c r="Q55" s="1491"/>
      <c r="R55" s="1491"/>
      <c r="S55" s="1491"/>
      <c r="T55" s="1491"/>
      <c r="U55" s="1494"/>
      <c r="V55" s="1495"/>
      <c r="W55" s="1485"/>
      <c r="X55" s="1598"/>
      <c r="Y55" s="1599"/>
      <c r="Z55" s="1600"/>
      <c r="AA55" s="1601"/>
      <c r="AB55" s="29"/>
      <c r="AC55" s="29"/>
      <c r="AD55" s="1484"/>
    </row>
    <row r="56" spans="1:30" x14ac:dyDescent="0.25">
      <c r="A56" s="1484"/>
      <c r="B56" s="1598"/>
      <c r="C56" s="1599"/>
      <c r="D56" s="1600"/>
      <c r="E56" s="1601"/>
      <c r="F56" s="29"/>
      <c r="G56" s="29"/>
      <c r="H56" s="1484"/>
      <c r="I56" s="1490"/>
      <c r="J56" s="1491"/>
      <c r="K56" s="1491"/>
      <c r="L56" s="1491"/>
      <c r="M56" s="1492"/>
      <c r="N56" s="1492"/>
      <c r="O56" s="1492"/>
      <c r="P56" s="1492"/>
      <c r="Q56" s="1492"/>
      <c r="R56" s="1492"/>
      <c r="S56" s="1492"/>
      <c r="T56" s="1492"/>
      <c r="U56" s="1492"/>
      <c r="V56" s="1493"/>
      <c r="W56" s="1485"/>
      <c r="X56" s="1598"/>
      <c r="Y56" s="1599"/>
      <c r="Z56" s="1600"/>
      <c r="AA56" s="1601"/>
      <c r="AB56" s="29"/>
      <c r="AC56" s="29"/>
      <c r="AD56" s="1484"/>
    </row>
    <row r="57" spans="1:30" x14ac:dyDescent="0.25">
      <c r="A57" s="1484"/>
      <c r="B57" s="1598"/>
      <c r="C57" s="1599"/>
      <c r="D57" s="1600"/>
      <c r="E57" s="1601"/>
      <c r="F57" s="29"/>
      <c r="G57" s="29"/>
      <c r="H57" s="1484"/>
      <c r="I57" s="1490"/>
      <c r="J57" s="1491"/>
      <c r="K57" s="1491"/>
      <c r="L57" s="1491"/>
      <c r="M57" s="1492"/>
      <c r="N57" s="1492"/>
      <c r="O57" s="1492"/>
      <c r="P57" s="1492"/>
      <c r="Q57" s="1492"/>
      <c r="R57" s="1492"/>
      <c r="S57" s="1492"/>
      <c r="T57" s="1492"/>
      <c r="U57" s="1492"/>
      <c r="V57" s="1493"/>
      <c r="W57" s="1485"/>
      <c r="X57" s="1598"/>
      <c r="Y57" s="1599"/>
      <c r="Z57" s="1600"/>
      <c r="AA57" s="1601"/>
      <c r="AB57" s="29"/>
      <c r="AC57" s="29"/>
      <c r="AD57" s="1484"/>
    </row>
    <row r="58" spans="1:30" x14ac:dyDescent="0.25">
      <c r="A58" s="1484"/>
      <c r="B58" s="1598"/>
      <c r="C58" s="1599"/>
      <c r="D58" s="1600"/>
      <c r="E58" s="1601"/>
      <c r="F58" s="29"/>
      <c r="G58" s="29"/>
      <c r="H58" s="1484"/>
      <c r="I58" s="1490"/>
      <c r="J58" s="1491"/>
      <c r="K58" s="1491"/>
      <c r="L58" s="1491"/>
      <c r="M58" s="1492"/>
      <c r="N58" s="1492"/>
      <c r="O58" s="1492"/>
      <c r="P58" s="1492"/>
      <c r="Q58" s="1492"/>
      <c r="R58" s="1492"/>
      <c r="S58" s="1492"/>
      <c r="T58" s="1492"/>
      <c r="U58" s="1492"/>
      <c r="V58" s="1493"/>
      <c r="W58" s="1485"/>
      <c r="X58" s="1598"/>
      <c r="Y58" s="1599"/>
      <c r="Z58" s="1600"/>
      <c r="AA58" s="1601"/>
      <c r="AB58" s="29"/>
      <c r="AC58" s="29"/>
      <c r="AD58" s="1484"/>
    </row>
    <row r="59" spans="1:30" x14ac:dyDescent="0.25">
      <c r="A59" s="1484"/>
      <c r="B59" s="1598"/>
      <c r="C59" s="1599"/>
      <c r="D59" s="1600"/>
      <c r="E59" s="1601"/>
      <c r="F59" s="29"/>
      <c r="G59" s="29"/>
      <c r="H59" s="1484"/>
      <c r="I59" s="1490"/>
      <c r="J59" s="1491"/>
      <c r="K59" s="1491"/>
      <c r="L59" s="1491"/>
      <c r="M59" s="1492"/>
      <c r="N59" s="1492"/>
      <c r="O59" s="1492"/>
      <c r="P59" s="1492"/>
      <c r="Q59" s="1492"/>
      <c r="R59" s="1492"/>
      <c r="S59" s="1492"/>
      <c r="T59" s="1492"/>
      <c r="U59" s="1492"/>
      <c r="V59" s="1493"/>
      <c r="W59" s="1485"/>
      <c r="X59" s="1598"/>
      <c r="Y59" s="1599"/>
      <c r="Z59" s="1600"/>
      <c r="AA59" s="1601"/>
      <c r="AB59" s="29"/>
      <c r="AC59" s="29"/>
      <c r="AD59" s="1484"/>
    </row>
    <row r="60" spans="1:30" x14ac:dyDescent="0.25">
      <c r="A60" s="1484"/>
      <c r="B60" s="1598"/>
      <c r="C60" s="1599"/>
      <c r="D60" s="1600"/>
      <c r="E60" s="1601"/>
      <c r="F60" s="29"/>
      <c r="G60" s="29"/>
      <c r="H60" s="1484"/>
      <c r="I60" s="1490"/>
      <c r="J60" s="1491"/>
      <c r="K60" s="1491"/>
      <c r="L60" s="1491"/>
      <c r="M60" s="1492"/>
      <c r="N60" s="1492"/>
      <c r="O60" s="1492"/>
      <c r="P60" s="1492"/>
      <c r="Q60" s="1492"/>
      <c r="R60" s="1492"/>
      <c r="S60" s="1492"/>
      <c r="T60" s="1492"/>
      <c r="U60" s="1492"/>
      <c r="V60" s="1493"/>
      <c r="W60" s="1485"/>
      <c r="X60" s="1598"/>
      <c r="Y60" s="1599"/>
      <c r="Z60" s="1600"/>
      <c r="AA60" s="1601"/>
      <c r="AB60" s="29"/>
      <c r="AC60" s="29"/>
      <c r="AD60" s="1484"/>
    </row>
    <row r="61" spans="1:30" x14ac:dyDescent="0.25">
      <c r="A61" s="1484"/>
      <c r="B61" s="1598"/>
      <c r="C61" s="1599"/>
      <c r="D61" s="1600"/>
      <c r="E61" s="1601"/>
      <c r="F61" s="29"/>
      <c r="G61" s="29"/>
      <c r="H61" s="1484"/>
      <c r="I61" s="1490"/>
      <c r="J61" s="1491"/>
      <c r="K61" s="1491"/>
      <c r="L61" s="1491"/>
      <c r="M61" s="1492"/>
      <c r="N61" s="1492"/>
      <c r="O61" s="1492"/>
      <c r="P61" s="1492"/>
      <c r="Q61" s="1492"/>
      <c r="R61" s="1492"/>
      <c r="S61" s="1492"/>
      <c r="T61" s="1492"/>
      <c r="U61" s="1492"/>
      <c r="V61" s="1493"/>
      <c r="W61" s="1485"/>
      <c r="X61" s="1598"/>
      <c r="Y61" s="1599"/>
      <c r="Z61" s="1600"/>
      <c r="AA61" s="1601"/>
      <c r="AB61" s="29"/>
      <c r="AC61" s="29"/>
      <c r="AD61" s="1484"/>
    </row>
    <row r="62" spans="1:30" x14ac:dyDescent="0.25">
      <c r="A62" s="1484"/>
      <c r="B62" s="1598"/>
      <c r="C62" s="1599"/>
      <c r="D62" s="1600"/>
      <c r="E62" s="1601"/>
      <c r="F62" s="29"/>
      <c r="G62" s="29"/>
      <c r="H62" s="1484"/>
      <c r="I62" s="1496"/>
      <c r="J62" s="1497"/>
      <c r="K62" s="1497"/>
      <c r="L62" s="1497"/>
      <c r="M62" s="1498"/>
      <c r="N62" s="1498"/>
      <c r="O62" s="1498"/>
      <c r="P62" s="1498"/>
      <c r="Q62" s="1498"/>
      <c r="R62" s="1498"/>
      <c r="S62" s="1498"/>
      <c r="T62" s="1498"/>
      <c r="U62" s="1498"/>
      <c r="V62" s="1499"/>
      <c r="W62" s="1485"/>
      <c r="X62" s="1598"/>
      <c r="Y62" s="1599"/>
      <c r="Z62" s="1600"/>
      <c r="AA62" s="1601"/>
      <c r="AB62" s="29"/>
      <c r="AC62" s="29"/>
      <c r="AD62" s="1485"/>
    </row>
    <row r="63" spans="1:30" x14ac:dyDescent="0.25">
      <c r="A63" s="1484"/>
      <c r="B63" s="1484"/>
      <c r="C63" s="1484"/>
      <c r="D63" s="1484"/>
      <c r="E63" s="1484"/>
      <c r="F63" s="1484"/>
      <c r="G63" s="1484"/>
      <c r="H63" s="1484"/>
      <c r="I63" s="1484"/>
      <c r="J63" s="1484"/>
      <c r="K63" s="1484"/>
      <c r="L63" s="1484"/>
      <c r="M63" s="1485"/>
      <c r="N63" s="1485"/>
      <c r="O63" s="1485"/>
      <c r="P63" s="1485"/>
      <c r="Q63" s="1485"/>
      <c r="R63" s="1485"/>
      <c r="S63" s="1486"/>
      <c r="T63" s="1486"/>
      <c r="U63" s="1485"/>
      <c r="V63" s="1485"/>
      <c r="W63" s="1485"/>
      <c r="X63" s="1484"/>
      <c r="Y63" s="1484"/>
      <c r="Z63" s="1484"/>
      <c r="AA63" s="1484"/>
      <c r="AB63" s="1484"/>
      <c r="AC63" s="1484"/>
      <c r="AD63" s="1484"/>
    </row>
    <row r="64" spans="1:30" ht="18.75" x14ac:dyDescent="0.3">
      <c r="A64" s="1479"/>
      <c r="B64" s="1479"/>
      <c r="C64" s="1479"/>
      <c r="D64" s="1479"/>
      <c r="E64" s="1479"/>
      <c r="F64" s="1479"/>
      <c r="G64" s="1479"/>
      <c r="H64" s="1479"/>
      <c r="I64" s="1479"/>
      <c r="J64" s="1479"/>
      <c r="K64" s="1479"/>
      <c r="L64" s="1479"/>
      <c r="M64" s="1475"/>
      <c r="N64" s="1475"/>
      <c r="O64" s="1602" t="s">
        <v>833</v>
      </c>
      <c r="P64" s="1602"/>
      <c r="Q64" s="1475"/>
      <c r="R64" s="1475"/>
      <c r="S64" s="1477"/>
      <c r="T64" s="1477"/>
      <c r="U64" s="1475"/>
      <c r="V64" s="1475"/>
      <c r="W64" s="1475"/>
      <c r="X64" s="1475"/>
      <c r="Y64" s="1475"/>
      <c r="Z64" s="1475"/>
      <c r="AA64" s="1475"/>
      <c r="AB64" s="1475"/>
      <c r="AC64" s="1475"/>
      <c r="AD64" s="1475"/>
    </row>
    <row r="65" spans="1:30" x14ac:dyDescent="0.25">
      <c r="A65" s="1485"/>
      <c r="B65" s="1485"/>
      <c r="C65" s="1485"/>
      <c r="D65" s="1485"/>
      <c r="E65" s="1485"/>
      <c r="F65" s="1485"/>
      <c r="G65" s="1485"/>
      <c r="H65" s="1480"/>
      <c r="I65" s="1480"/>
      <c r="J65" s="1480"/>
      <c r="K65" s="1480"/>
      <c r="L65" s="1480"/>
      <c r="M65" s="1481"/>
      <c r="N65" s="1481"/>
      <c r="O65" s="1481"/>
      <c r="P65" s="1482"/>
      <c r="Q65" s="1481"/>
      <c r="R65" s="1481"/>
      <c r="S65" s="1481"/>
      <c r="T65" s="1481"/>
      <c r="U65" s="1481"/>
      <c r="V65" s="1481"/>
      <c r="W65" s="1481"/>
      <c r="X65" s="1481"/>
      <c r="Y65" s="1481"/>
      <c r="Z65" s="1481"/>
      <c r="AA65" s="1481"/>
      <c r="AB65" s="1481"/>
      <c r="AC65" s="1481"/>
      <c r="AD65" s="1481"/>
    </row>
    <row r="66" spans="1:30" x14ac:dyDescent="0.25">
      <c r="A66" s="1485"/>
      <c r="B66" s="1603" t="s">
        <v>0</v>
      </c>
      <c r="C66" s="1604"/>
      <c r="D66" s="1604"/>
      <c r="E66" s="1604"/>
      <c r="F66" s="1604"/>
      <c r="G66" s="1605"/>
      <c r="H66" s="1484"/>
      <c r="I66" s="1615" t="s">
        <v>786</v>
      </c>
      <c r="J66" s="1616"/>
      <c r="K66" s="1616"/>
      <c r="L66" s="1616"/>
      <c r="M66" s="1616"/>
      <c r="N66" s="1616"/>
      <c r="O66" s="1616"/>
      <c r="P66" s="1616"/>
      <c r="Q66" s="1616"/>
      <c r="R66" s="1616"/>
      <c r="S66" s="1616"/>
      <c r="T66" s="1616"/>
      <c r="U66" s="1616"/>
      <c r="V66" s="1617"/>
      <c r="W66" s="1485"/>
      <c r="X66" s="1603" t="s">
        <v>5</v>
      </c>
      <c r="Y66" s="1604"/>
      <c r="Z66" s="1604"/>
      <c r="AA66" s="1604"/>
      <c r="AB66" s="1604"/>
      <c r="AC66" s="1605"/>
      <c r="AD66" s="1484"/>
    </row>
    <row r="67" spans="1:30" ht="15" customHeight="1" x14ac:dyDescent="0.25">
      <c r="A67" s="1485"/>
      <c r="B67" s="1598" t="s">
        <v>1</v>
      </c>
      <c r="C67" s="1599"/>
      <c r="D67" s="1598" t="s">
        <v>2</v>
      </c>
      <c r="E67" s="1599"/>
      <c r="F67" s="627" t="s">
        <v>3</v>
      </c>
      <c r="G67" s="627" t="s">
        <v>4</v>
      </c>
      <c r="H67" s="1484"/>
      <c r="I67" s="1507"/>
      <c r="J67" s="1508"/>
      <c r="K67" s="1508"/>
      <c r="L67" s="1508"/>
      <c r="M67" s="1508"/>
      <c r="N67" s="1508"/>
      <c r="O67" s="1508"/>
      <c r="P67" s="1508"/>
      <c r="Q67" s="1508"/>
      <c r="R67" s="1508"/>
      <c r="S67" s="1508"/>
      <c r="T67" s="1508"/>
      <c r="U67" s="1508"/>
      <c r="V67" s="1509"/>
      <c r="W67" s="1485"/>
      <c r="X67" s="1598" t="s">
        <v>1</v>
      </c>
      <c r="Y67" s="1599"/>
      <c r="Z67" s="1598" t="s">
        <v>2</v>
      </c>
      <c r="AA67" s="1599"/>
      <c r="AB67" s="627" t="s">
        <v>3</v>
      </c>
      <c r="AC67" s="627" t="s">
        <v>4</v>
      </c>
      <c r="AD67" s="1484"/>
    </row>
    <row r="68" spans="1:30" x14ac:dyDescent="0.25">
      <c r="A68" s="1485"/>
      <c r="B68" s="1598"/>
      <c r="C68" s="1599"/>
      <c r="D68" s="1600"/>
      <c r="E68" s="1601"/>
      <c r="F68" s="29"/>
      <c r="G68" s="29"/>
      <c r="H68" s="1484"/>
      <c r="I68" s="1510"/>
      <c r="J68" s="1511"/>
      <c r="K68" s="1511"/>
      <c r="L68" s="1511"/>
      <c r="M68" s="1511"/>
      <c r="N68" s="1511"/>
      <c r="O68" s="1511"/>
      <c r="P68" s="1511"/>
      <c r="Q68" s="1511"/>
      <c r="R68" s="1511"/>
      <c r="S68" s="1511"/>
      <c r="T68" s="1511"/>
      <c r="U68" s="1511"/>
      <c r="V68" s="1512"/>
      <c r="W68" s="1485"/>
      <c r="X68" s="1598"/>
      <c r="Y68" s="1599"/>
      <c r="Z68" s="1600"/>
      <c r="AA68" s="1601"/>
      <c r="AB68" s="29"/>
      <c r="AC68" s="29"/>
      <c r="AD68" s="1484"/>
    </row>
    <row r="69" spans="1:30" x14ac:dyDescent="0.25">
      <c r="A69" s="1485"/>
      <c r="B69" s="1598"/>
      <c r="C69" s="1599"/>
      <c r="D69" s="1600"/>
      <c r="E69" s="1601"/>
      <c r="F69" s="29"/>
      <c r="G69" s="29"/>
      <c r="H69" s="1484"/>
      <c r="I69" s="1510"/>
      <c r="J69" s="1511"/>
      <c r="K69" s="1511"/>
      <c r="L69" s="1511"/>
      <c r="M69" s="1511"/>
      <c r="N69" s="1511"/>
      <c r="O69" s="1511"/>
      <c r="P69" s="1511"/>
      <c r="Q69" s="1511"/>
      <c r="R69" s="1511"/>
      <c r="S69" s="1511"/>
      <c r="T69" s="1511"/>
      <c r="U69" s="1511"/>
      <c r="V69" s="1512"/>
      <c r="W69" s="1485"/>
      <c r="X69" s="1598"/>
      <c r="Y69" s="1599"/>
      <c r="Z69" s="1600"/>
      <c r="AA69" s="1601"/>
      <c r="AB69" s="29"/>
      <c r="AC69" s="29"/>
      <c r="AD69" s="1484"/>
    </row>
    <row r="70" spans="1:30" x14ac:dyDescent="0.25">
      <c r="A70" s="1485"/>
      <c r="B70" s="1598"/>
      <c r="C70" s="1599"/>
      <c r="D70" s="1600"/>
      <c r="E70" s="1601"/>
      <c r="F70" s="29"/>
      <c r="G70" s="29"/>
      <c r="H70" s="1484"/>
      <c r="I70" s="1510"/>
      <c r="J70" s="1511"/>
      <c r="K70" s="1511"/>
      <c r="L70" s="1511"/>
      <c r="M70" s="1511"/>
      <c r="N70" s="1511"/>
      <c r="O70" s="1511"/>
      <c r="P70" s="1511"/>
      <c r="Q70" s="1511"/>
      <c r="R70" s="1511"/>
      <c r="S70" s="1511"/>
      <c r="T70" s="1511"/>
      <c r="U70" s="1511"/>
      <c r="V70" s="1512"/>
      <c r="W70" s="1485"/>
      <c r="X70" s="1598"/>
      <c r="Y70" s="1599"/>
      <c r="Z70" s="1600"/>
      <c r="AA70" s="1601"/>
      <c r="AB70" s="29"/>
      <c r="AC70" s="29"/>
      <c r="AD70" s="1484"/>
    </row>
    <row r="71" spans="1:30" x14ac:dyDescent="0.25">
      <c r="A71" s="1485"/>
      <c r="B71" s="1598"/>
      <c r="C71" s="1599"/>
      <c r="D71" s="1600"/>
      <c r="E71" s="1601"/>
      <c r="F71" s="29"/>
      <c r="G71" s="29"/>
      <c r="H71" s="1484"/>
      <c r="I71" s="1510"/>
      <c r="J71" s="1511"/>
      <c r="K71" s="1511"/>
      <c r="L71" s="1511"/>
      <c r="M71" s="1511"/>
      <c r="N71" s="1511"/>
      <c r="O71" s="1511"/>
      <c r="P71" s="1511"/>
      <c r="Q71" s="1511"/>
      <c r="R71" s="1511"/>
      <c r="S71" s="1511"/>
      <c r="T71" s="1511"/>
      <c r="U71" s="1511"/>
      <c r="V71" s="1512"/>
      <c r="W71" s="1485"/>
      <c r="X71" s="1598"/>
      <c r="Y71" s="1599"/>
      <c r="Z71" s="1600"/>
      <c r="AA71" s="1601"/>
      <c r="AB71" s="29"/>
      <c r="AC71" s="29"/>
      <c r="AD71" s="1484"/>
    </row>
    <row r="72" spans="1:30" x14ac:dyDescent="0.25">
      <c r="A72" s="1485"/>
      <c r="B72" s="1598"/>
      <c r="C72" s="1599"/>
      <c r="D72" s="1600"/>
      <c r="E72" s="1601"/>
      <c r="F72" s="29"/>
      <c r="G72" s="29"/>
      <c r="H72" s="1484"/>
      <c r="I72" s="1510"/>
      <c r="J72" s="1511"/>
      <c r="K72" s="1511"/>
      <c r="L72" s="1511"/>
      <c r="M72" s="1511"/>
      <c r="N72" s="1511"/>
      <c r="O72" s="1511"/>
      <c r="P72" s="1511"/>
      <c r="Q72" s="1511"/>
      <c r="R72" s="1511"/>
      <c r="S72" s="1511"/>
      <c r="T72" s="1511"/>
      <c r="U72" s="1511"/>
      <c r="V72" s="1512"/>
      <c r="W72" s="1485"/>
      <c r="X72" s="1598"/>
      <c r="Y72" s="1599"/>
      <c r="Z72" s="1600"/>
      <c r="AA72" s="1601"/>
      <c r="AB72" s="29"/>
      <c r="AC72" s="29"/>
      <c r="AD72" s="1484"/>
    </row>
    <row r="73" spans="1:30" x14ac:dyDescent="0.25">
      <c r="A73" s="1485"/>
      <c r="B73" s="1598"/>
      <c r="C73" s="1599"/>
      <c r="D73" s="1600"/>
      <c r="E73" s="1601"/>
      <c r="F73" s="29"/>
      <c r="G73" s="29"/>
      <c r="H73" s="1484"/>
      <c r="I73" s="1510"/>
      <c r="J73" s="1511"/>
      <c r="K73" s="1511"/>
      <c r="L73" s="1511"/>
      <c r="M73" s="1511"/>
      <c r="N73" s="1511"/>
      <c r="O73" s="1511"/>
      <c r="P73" s="1511"/>
      <c r="Q73" s="1511"/>
      <c r="R73" s="1511"/>
      <c r="S73" s="1511"/>
      <c r="T73" s="1511"/>
      <c r="U73" s="1511"/>
      <c r="V73" s="1512"/>
      <c r="W73" s="1485"/>
      <c r="X73" s="1598"/>
      <c r="Y73" s="1599"/>
      <c r="Z73" s="1600"/>
      <c r="AA73" s="1601"/>
      <c r="AB73" s="29"/>
      <c r="AC73" s="29"/>
      <c r="AD73" s="1484"/>
    </row>
    <row r="74" spans="1:30" x14ac:dyDescent="0.25">
      <c r="A74" s="1485"/>
      <c r="B74" s="1598"/>
      <c r="C74" s="1599"/>
      <c r="D74" s="1600"/>
      <c r="E74" s="1601"/>
      <c r="F74" s="29"/>
      <c r="G74" s="29"/>
      <c r="H74" s="1484"/>
      <c r="I74" s="1510"/>
      <c r="J74" s="1511"/>
      <c r="K74" s="1511"/>
      <c r="L74" s="1511"/>
      <c r="M74" s="1511"/>
      <c r="N74" s="1511"/>
      <c r="O74" s="1511"/>
      <c r="P74" s="1511"/>
      <c r="Q74" s="1511"/>
      <c r="R74" s="1511"/>
      <c r="S74" s="1511"/>
      <c r="T74" s="1511"/>
      <c r="U74" s="1511"/>
      <c r="V74" s="1512"/>
      <c r="W74" s="1485"/>
      <c r="X74" s="1598"/>
      <c r="Y74" s="1599"/>
      <c r="Z74" s="1600"/>
      <c r="AA74" s="1601"/>
      <c r="AB74" s="29"/>
      <c r="AC74" s="29"/>
      <c r="AD74" s="1484"/>
    </row>
    <row r="75" spans="1:30" x14ac:dyDescent="0.25">
      <c r="A75" s="1485"/>
      <c r="B75" s="1598"/>
      <c r="C75" s="1599"/>
      <c r="D75" s="1600"/>
      <c r="E75" s="1601"/>
      <c r="F75" s="29"/>
      <c r="G75" s="29"/>
      <c r="H75" s="1484"/>
      <c r="I75" s="1510"/>
      <c r="J75" s="1511"/>
      <c r="K75" s="1511"/>
      <c r="L75" s="1511"/>
      <c r="M75" s="1511"/>
      <c r="N75" s="1511"/>
      <c r="O75" s="1511"/>
      <c r="P75" s="1511"/>
      <c r="Q75" s="1511"/>
      <c r="R75" s="1511"/>
      <c r="S75" s="1511"/>
      <c r="T75" s="1511"/>
      <c r="U75" s="1511"/>
      <c r="V75" s="1512"/>
      <c r="W75" s="1485"/>
      <c r="X75" s="1598"/>
      <c r="Y75" s="1599"/>
      <c r="Z75" s="1600"/>
      <c r="AA75" s="1601"/>
      <c r="AB75" s="29"/>
      <c r="AC75" s="29"/>
      <c r="AD75" s="1484"/>
    </row>
    <row r="76" spans="1:30" x14ac:dyDescent="0.25">
      <c r="A76" s="1485"/>
      <c r="B76" s="1598"/>
      <c r="C76" s="1599"/>
      <c r="D76" s="1600"/>
      <c r="E76" s="1601"/>
      <c r="F76" s="29"/>
      <c r="G76" s="29"/>
      <c r="H76" s="1484"/>
      <c r="I76" s="1510"/>
      <c r="J76" s="1511"/>
      <c r="K76" s="1511"/>
      <c r="L76" s="1511"/>
      <c r="M76" s="1511"/>
      <c r="N76" s="1511"/>
      <c r="O76" s="1511"/>
      <c r="P76" s="1511"/>
      <c r="Q76" s="1511"/>
      <c r="R76" s="1511"/>
      <c r="S76" s="1511"/>
      <c r="T76" s="1511"/>
      <c r="U76" s="1511"/>
      <c r="V76" s="1512"/>
      <c r="W76" s="1485"/>
      <c r="X76" s="1598"/>
      <c r="Y76" s="1599"/>
      <c r="Z76" s="1600"/>
      <c r="AA76" s="1601"/>
      <c r="AB76" s="29"/>
      <c r="AC76" s="29"/>
      <c r="AD76" s="1484"/>
    </row>
    <row r="77" spans="1:30" x14ac:dyDescent="0.25">
      <c r="A77" s="1485"/>
      <c r="B77" s="1598"/>
      <c r="C77" s="1599"/>
      <c r="D77" s="1600"/>
      <c r="E77" s="1601"/>
      <c r="F77" s="29"/>
      <c r="G77" s="29"/>
      <c r="H77" s="1484"/>
      <c r="I77" s="1510"/>
      <c r="J77" s="1511"/>
      <c r="K77" s="1511"/>
      <c r="L77" s="1511"/>
      <c r="M77" s="1511"/>
      <c r="N77" s="1511"/>
      <c r="O77" s="1511"/>
      <c r="P77" s="1511"/>
      <c r="Q77" s="1511"/>
      <c r="R77" s="1511"/>
      <c r="S77" s="1511"/>
      <c r="T77" s="1511"/>
      <c r="U77" s="1511"/>
      <c r="V77" s="1512"/>
      <c r="W77" s="1485"/>
      <c r="X77" s="1598"/>
      <c r="Y77" s="1599"/>
      <c r="Z77" s="1600"/>
      <c r="AA77" s="1601"/>
      <c r="AB77" s="29"/>
      <c r="AC77" s="29"/>
      <c r="AD77" s="1484"/>
    </row>
    <row r="78" spans="1:30" x14ac:dyDescent="0.25">
      <c r="A78" s="1485"/>
      <c r="B78" s="1598"/>
      <c r="C78" s="1599"/>
      <c r="D78" s="1600"/>
      <c r="E78" s="1601"/>
      <c r="F78" s="29"/>
      <c r="G78" s="29"/>
      <c r="H78" s="1484"/>
      <c r="I78" s="1510"/>
      <c r="J78" s="1511"/>
      <c r="K78" s="1511"/>
      <c r="L78" s="1511"/>
      <c r="M78" s="1511"/>
      <c r="N78" s="1511"/>
      <c r="O78" s="1511"/>
      <c r="P78" s="1511"/>
      <c r="Q78" s="1511"/>
      <c r="R78" s="1511"/>
      <c r="S78" s="1511"/>
      <c r="T78" s="1511"/>
      <c r="U78" s="1511"/>
      <c r="V78" s="1512"/>
      <c r="W78" s="1485"/>
      <c r="X78" s="1598"/>
      <c r="Y78" s="1599"/>
      <c r="Z78" s="1600"/>
      <c r="AA78" s="1601"/>
      <c r="AB78" s="29"/>
      <c r="AC78" s="29"/>
      <c r="AD78" s="1484"/>
    </row>
    <row r="79" spans="1:30" x14ac:dyDescent="0.25">
      <c r="A79" s="1485"/>
      <c r="B79" s="1598"/>
      <c r="C79" s="1599"/>
      <c r="D79" s="1600"/>
      <c r="E79" s="1601"/>
      <c r="F79" s="29"/>
      <c r="G79" s="29"/>
      <c r="H79" s="1484"/>
      <c r="I79" s="1510"/>
      <c r="J79" s="1511"/>
      <c r="K79" s="1511"/>
      <c r="L79" s="1511"/>
      <c r="M79" s="1511"/>
      <c r="N79" s="1511"/>
      <c r="O79" s="1511"/>
      <c r="P79" s="1511"/>
      <c r="Q79" s="1511"/>
      <c r="R79" s="1511"/>
      <c r="S79" s="1511"/>
      <c r="T79" s="1511"/>
      <c r="U79" s="1511"/>
      <c r="V79" s="1512"/>
      <c r="W79" s="1485"/>
      <c r="X79" s="1598"/>
      <c r="Y79" s="1599"/>
      <c r="Z79" s="1600"/>
      <c r="AA79" s="1601"/>
      <c r="AB79" s="29"/>
      <c r="AC79" s="29"/>
      <c r="AD79" s="1484"/>
    </row>
    <row r="80" spans="1:30" x14ac:dyDescent="0.25">
      <c r="A80" s="1485"/>
      <c r="B80" s="1598"/>
      <c r="C80" s="1599"/>
      <c r="D80" s="1600"/>
      <c r="E80" s="1601"/>
      <c r="F80" s="29"/>
      <c r="G80" s="29"/>
      <c r="H80" s="1484"/>
      <c r="I80" s="1510"/>
      <c r="J80" s="1511"/>
      <c r="K80" s="1511"/>
      <c r="L80" s="1511"/>
      <c r="M80" s="1511"/>
      <c r="N80" s="1511"/>
      <c r="O80" s="1511"/>
      <c r="P80" s="1511"/>
      <c r="Q80" s="1511"/>
      <c r="R80" s="1511"/>
      <c r="S80" s="1511"/>
      <c r="T80" s="1511"/>
      <c r="U80" s="1511"/>
      <c r="V80" s="1512"/>
      <c r="W80" s="1485"/>
      <c r="X80" s="1598"/>
      <c r="Y80" s="1599"/>
      <c r="Z80" s="1600"/>
      <c r="AA80" s="1601"/>
      <c r="AB80" s="29"/>
      <c r="AC80" s="29"/>
      <c r="AD80" s="1484"/>
    </row>
    <row r="81" spans="1:30" x14ac:dyDescent="0.25">
      <c r="A81" s="1485"/>
      <c r="B81" s="1598"/>
      <c r="C81" s="1599"/>
      <c r="D81" s="1600"/>
      <c r="E81" s="1601"/>
      <c r="F81" s="29"/>
      <c r="G81" s="29"/>
      <c r="H81" s="1484"/>
      <c r="I81" s="1510"/>
      <c r="J81" s="1511"/>
      <c r="K81" s="1511"/>
      <c r="L81" s="1511"/>
      <c r="M81" s="1511"/>
      <c r="N81" s="1511"/>
      <c r="O81" s="1511"/>
      <c r="P81" s="1511"/>
      <c r="Q81" s="1511"/>
      <c r="R81" s="1511"/>
      <c r="S81" s="1511"/>
      <c r="T81" s="1511"/>
      <c r="U81" s="1511"/>
      <c r="V81" s="1512"/>
      <c r="W81" s="1485"/>
      <c r="X81" s="1598"/>
      <c r="Y81" s="1599"/>
      <c r="Z81" s="1600"/>
      <c r="AA81" s="1601"/>
      <c r="AB81" s="29"/>
      <c r="AC81" s="29"/>
      <c r="AD81" s="1484"/>
    </row>
    <row r="82" spans="1:30" x14ac:dyDescent="0.25">
      <c r="A82" s="1485"/>
      <c r="B82" s="1598"/>
      <c r="C82" s="1599"/>
      <c r="D82" s="1600"/>
      <c r="E82" s="1601"/>
      <c r="F82" s="29"/>
      <c r="G82" s="29"/>
      <c r="H82" s="1484"/>
      <c r="I82" s="1513"/>
      <c r="J82" s="1514"/>
      <c r="K82" s="1514"/>
      <c r="L82" s="1514"/>
      <c r="M82" s="1514"/>
      <c r="N82" s="1514"/>
      <c r="O82" s="1514"/>
      <c r="P82" s="1514"/>
      <c r="Q82" s="1514"/>
      <c r="R82" s="1514"/>
      <c r="S82" s="1514"/>
      <c r="T82" s="1514"/>
      <c r="U82" s="1514"/>
      <c r="V82" s="1515"/>
      <c r="W82" s="1485"/>
      <c r="X82" s="1598"/>
      <c r="Y82" s="1599"/>
      <c r="Z82" s="1600"/>
      <c r="AA82" s="1601"/>
      <c r="AB82" s="29"/>
      <c r="AC82" s="29"/>
      <c r="AD82" s="1485"/>
    </row>
    <row r="83" spans="1:30" x14ac:dyDescent="0.25">
      <c r="A83" s="1485"/>
      <c r="B83" s="1485"/>
      <c r="C83" s="1485"/>
      <c r="D83" s="1485"/>
      <c r="E83" s="1485"/>
      <c r="F83" s="1485"/>
      <c r="G83" s="1485"/>
      <c r="H83" s="1484"/>
      <c r="I83" s="1484"/>
      <c r="J83" s="1484"/>
      <c r="K83" s="1484"/>
      <c r="L83" s="1484"/>
      <c r="M83" s="1485"/>
      <c r="N83" s="1485"/>
      <c r="O83" s="1485"/>
      <c r="P83" s="1485"/>
      <c r="Q83" s="1485"/>
      <c r="R83" s="1485"/>
      <c r="S83" s="1486"/>
      <c r="T83" s="1486"/>
      <c r="U83" s="1485"/>
      <c r="V83" s="1485"/>
      <c r="W83" s="1485"/>
      <c r="X83" s="1484"/>
      <c r="Y83" s="1484"/>
      <c r="Z83" s="1484"/>
      <c r="AA83" s="1484"/>
      <c r="AB83" s="1484"/>
      <c r="AC83" s="1484"/>
      <c r="AD83" s="1484"/>
    </row>
    <row r="84" spans="1:30" ht="18.75" x14ac:dyDescent="0.3">
      <c r="A84" s="1479"/>
      <c r="B84" s="1479"/>
      <c r="C84" s="1479"/>
      <c r="D84" s="1479"/>
      <c r="E84" s="1479"/>
      <c r="F84" s="1479"/>
      <c r="G84" s="1479"/>
      <c r="H84" s="1479"/>
      <c r="I84" s="1479"/>
      <c r="J84" s="1479"/>
      <c r="K84" s="1479"/>
      <c r="L84" s="1479"/>
      <c r="M84" s="1475"/>
      <c r="N84" s="1475"/>
      <c r="O84" s="1602" t="s">
        <v>834</v>
      </c>
      <c r="P84" s="1602"/>
      <c r="Q84" s="1475"/>
      <c r="R84" s="1475"/>
      <c r="S84" s="1477"/>
      <c r="T84" s="1477"/>
      <c r="U84" s="1475"/>
      <c r="V84" s="1475"/>
      <c r="W84" s="1475"/>
      <c r="X84" s="1475"/>
      <c r="Y84" s="1475"/>
      <c r="Z84" s="1475"/>
      <c r="AA84" s="1475"/>
      <c r="AB84" s="1475"/>
      <c r="AC84" s="1475"/>
      <c r="AD84" s="1475"/>
    </row>
    <row r="85" spans="1:30" x14ac:dyDescent="0.25">
      <c r="A85" s="1485"/>
      <c r="B85" s="1485"/>
      <c r="C85" s="1485"/>
      <c r="D85" s="1485"/>
      <c r="E85" s="1485"/>
      <c r="F85" s="1485"/>
      <c r="G85" s="1485"/>
      <c r="H85" s="1480"/>
      <c r="I85" s="1480"/>
      <c r="J85" s="1480"/>
      <c r="K85" s="1480"/>
      <c r="L85" s="1480"/>
      <c r="M85" s="1481"/>
      <c r="N85" s="1481"/>
      <c r="O85" s="1481"/>
      <c r="P85" s="1482"/>
      <c r="Q85" s="1481"/>
      <c r="R85" s="1481"/>
      <c r="S85" s="1481"/>
      <c r="T85" s="1481"/>
      <c r="U85" s="1481"/>
      <c r="V85" s="1481"/>
      <c r="W85" s="1481"/>
      <c r="X85" s="1481"/>
      <c r="Y85" s="1481"/>
      <c r="Z85" s="1481"/>
      <c r="AA85" s="1481"/>
      <c r="AB85" s="1481"/>
      <c r="AC85" s="1481"/>
      <c r="AD85" s="1481"/>
    </row>
    <row r="86" spans="1:30" x14ac:dyDescent="0.25">
      <c r="A86" s="1485"/>
      <c r="B86" s="1603" t="s">
        <v>0</v>
      </c>
      <c r="C86" s="1604"/>
      <c r="D86" s="1604"/>
      <c r="E86" s="1604"/>
      <c r="F86" s="1604"/>
      <c r="G86" s="1605"/>
      <c r="H86" s="1484"/>
      <c r="I86" s="1615" t="s">
        <v>786</v>
      </c>
      <c r="J86" s="1616"/>
      <c r="K86" s="1616"/>
      <c r="L86" s="1616"/>
      <c r="M86" s="1616"/>
      <c r="N86" s="1616"/>
      <c r="O86" s="1616"/>
      <c r="P86" s="1616"/>
      <c r="Q86" s="1616"/>
      <c r="R86" s="1616"/>
      <c r="S86" s="1616"/>
      <c r="T86" s="1616"/>
      <c r="U86" s="1616"/>
      <c r="V86" s="1617"/>
      <c r="W86" s="1485"/>
      <c r="X86" s="1603" t="s">
        <v>5</v>
      </c>
      <c r="Y86" s="1604"/>
      <c r="Z86" s="1604"/>
      <c r="AA86" s="1604"/>
      <c r="AB86" s="1604"/>
      <c r="AC86" s="1605"/>
      <c r="AD86" s="1484"/>
    </row>
    <row r="87" spans="1:30" x14ac:dyDescent="0.25">
      <c r="A87" s="1485"/>
      <c r="B87" s="1598" t="s">
        <v>1</v>
      </c>
      <c r="C87" s="1599"/>
      <c r="D87" s="1598" t="s">
        <v>2</v>
      </c>
      <c r="E87" s="1599"/>
      <c r="F87" s="627" t="s">
        <v>3</v>
      </c>
      <c r="G87" s="627" t="s">
        <v>4</v>
      </c>
      <c r="H87" s="1484"/>
      <c r="I87" s="1490"/>
      <c r="J87" s="1491"/>
      <c r="K87" s="1491"/>
      <c r="L87" s="1491"/>
      <c r="M87" s="1492"/>
      <c r="N87" s="1492"/>
      <c r="O87" s="1491"/>
      <c r="P87" s="1491"/>
      <c r="Q87" s="1492"/>
      <c r="R87" s="1492"/>
      <c r="S87" s="1492"/>
      <c r="T87" s="1492"/>
      <c r="U87" s="1492"/>
      <c r="V87" s="1493"/>
      <c r="W87" s="1485"/>
      <c r="X87" s="1598" t="s">
        <v>1</v>
      </c>
      <c r="Y87" s="1599"/>
      <c r="Z87" s="1598" t="s">
        <v>2</v>
      </c>
      <c r="AA87" s="1599"/>
      <c r="AB87" s="627" t="s">
        <v>3</v>
      </c>
      <c r="AC87" s="627" t="s">
        <v>4</v>
      </c>
      <c r="AD87" s="1484"/>
    </row>
    <row r="88" spans="1:30" x14ac:dyDescent="0.25">
      <c r="A88" s="1485"/>
      <c r="B88" s="1598"/>
      <c r="C88" s="1599"/>
      <c r="D88" s="1600"/>
      <c r="E88" s="1601"/>
      <c r="F88" s="29"/>
      <c r="G88" s="29"/>
      <c r="H88" s="1484"/>
      <c r="I88" s="1490"/>
      <c r="J88" s="1491"/>
      <c r="K88" s="1491"/>
      <c r="L88" s="1491"/>
      <c r="M88" s="1492"/>
      <c r="N88" s="1492"/>
      <c r="O88" s="1491"/>
      <c r="P88" s="1491"/>
      <c r="Q88" s="1492"/>
      <c r="R88" s="1492"/>
      <c r="S88" s="1492"/>
      <c r="T88" s="1492"/>
      <c r="U88" s="1492"/>
      <c r="V88" s="1493"/>
      <c r="W88" s="1485"/>
      <c r="X88" s="1598"/>
      <c r="Y88" s="1599"/>
      <c r="Z88" s="1600"/>
      <c r="AA88" s="1601"/>
      <c r="AB88" s="29"/>
      <c r="AC88" s="29"/>
      <c r="AD88" s="1484"/>
    </row>
    <row r="89" spans="1:30" x14ac:dyDescent="0.25">
      <c r="A89" s="1485"/>
      <c r="B89" s="1598"/>
      <c r="C89" s="1599"/>
      <c r="D89" s="1600"/>
      <c r="E89" s="1601"/>
      <c r="F89" s="29"/>
      <c r="G89" s="29"/>
      <c r="H89" s="1484"/>
      <c r="I89" s="1490"/>
      <c r="J89" s="1491"/>
      <c r="K89" s="1491"/>
      <c r="L89" s="1491"/>
      <c r="M89" s="1492"/>
      <c r="N89" s="1492"/>
      <c r="O89" s="1491"/>
      <c r="P89" s="1491"/>
      <c r="Q89" s="1492"/>
      <c r="R89" s="1492"/>
      <c r="S89" s="1492"/>
      <c r="T89" s="1492"/>
      <c r="U89" s="1492"/>
      <c r="V89" s="1493"/>
      <c r="W89" s="1485"/>
      <c r="X89" s="1598"/>
      <c r="Y89" s="1599"/>
      <c r="Z89" s="1600"/>
      <c r="AA89" s="1601"/>
      <c r="AB89" s="29"/>
      <c r="AC89" s="29"/>
      <c r="AD89" s="1484"/>
    </row>
    <row r="90" spans="1:30" x14ac:dyDescent="0.25">
      <c r="A90" s="1485"/>
      <c r="B90" s="1598"/>
      <c r="C90" s="1599"/>
      <c r="D90" s="1600"/>
      <c r="E90" s="1601"/>
      <c r="F90" s="29"/>
      <c r="G90" s="29"/>
      <c r="H90" s="1484"/>
      <c r="I90" s="1490"/>
      <c r="J90" s="1491"/>
      <c r="K90" s="1491"/>
      <c r="L90" s="1491"/>
      <c r="M90" s="1492"/>
      <c r="N90" s="1492"/>
      <c r="O90" s="1492"/>
      <c r="P90" s="1492"/>
      <c r="Q90" s="1492"/>
      <c r="R90" s="1492"/>
      <c r="S90" s="1492"/>
      <c r="T90" s="1492"/>
      <c r="U90" s="1492"/>
      <c r="V90" s="1493"/>
      <c r="W90" s="1485"/>
      <c r="X90" s="1598"/>
      <c r="Y90" s="1599"/>
      <c r="Z90" s="1600"/>
      <c r="AA90" s="1601"/>
      <c r="AB90" s="29"/>
      <c r="AC90" s="29"/>
      <c r="AD90" s="1484"/>
    </row>
    <row r="91" spans="1:30" x14ac:dyDescent="0.25">
      <c r="A91" s="1485"/>
      <c r="B91" s="1598"/>
      <c r="C91" s="1599"/>
      <c r="D91" s="1600"/>
      <c r="E91" s="1601"/>
      <c r="F91" s="29"/>
      <c r="G91" s="29"/>
      <c r="H91" s="1484"/>
      <c r="I91" s="1490"/>
      <c r="J91" s="1491"/>
      <c r="K91" s="1491"/>
      <c r="L91" s="1491"/>
      <c r="M91" s="1492"/>
      <c r="N91" s="1492"/>
      <c r="O91" s="1492"/>
      <c r="P91" s="1492"/>
      <c r="Q91" s="1492"/>
      <c r="R91" s="1492"/>
      <c r="S91" s="1492"/>
      <c r="T91" s="1492"/>
      <c r="U91" s="1492"/>
      <c r="V91" s="1493"/>
      <c r="W91" s="1485"/>
      <c r="X91" s="1598"/>
      <c r="Y91" s="1599"/>
      <c r="Z91" s="1600"/>
      <c r="AA91" s="1601"/>
      <c r="AB91" s="29"/>
      <c r="AC91" s="29"/>
      <c r="AD91" s="1484"/>
    </row>
    <row r="92" spans="1:30" x14ac:dyDescent="0.25">
      <c r="A92" s="1485"/>
      <c r="B92" s="1598"/>
      <c r="C92" s="1599"/>
      <c r="D92" s="1600"/>
      <c r="E92" s="1601"/>
      <c r="F92" s="29"/>
      <c r="G92" s="29"/>
      <c r="H92" s="1484"/>
      <c r="I92" s="1490"/>
      <c r="J92" s="1491"/>
      <c r="K92" s="1491"/>
      <c r="L92" s="1491"/>
      <c r="M92" s="1492"/>
      <c r="N92" s="1492"/>
      <c r="O92" s="1492"/>
      <c r="P92" s="1492"/>
      <c r="Q92" s="1492"/>
      <c r="R92" s="1492"/>
      <c r="S92" s="1492"/>
      <c r="T92" s="1492"/>
      <c r="U92" s="1492"/>
      <c r="V92" s="1493"/>
      <c r="W92" s="1485"/>
      <c r="X92" s="1598"/>
      <c r="Y92" s="1599"/>
      <c r="Z92" s="1600"/>
      <c r="AA92" s="1601"/>
      <c r="AB92" s="29"/>
      <c r="AC92" s="29"/>
      <c r="AD92" s="1484"/>
    </row>
    <row r="93" spans="1:30" x14ac:dyDescent="0.25">
      <c r="A93" s="1485"/>
      <c r="B93" s="1598"/>
      <c r="C93" s="1599"/>
      <c r="D93" s="1600"/>
      <c r="E93" s="1601"/>
      <c r="F93" s="29"/>
      <c r="G93" s="29"/>
      <c r="H93" s="1484"/>
      <c r="I93" s="1490"/>
      <c r="J93" s="1491"/>
      <c r="K93" s="1491"/>
      <c r="L93" s="1491"/>
      <c r="M93" s="1492"/>
      <c r="N93" s="1492"/>
      <c r="O93" s="1492"/>
      <c r="P93" s="1492"/>
      <c r="Q93" s="1492"/>
      <c r="R93" s="1492"/>
      <c r="S93" s="1492"/>
      <c r="T93" s="1492"/>
      <c r="U93" s="1492"/>
      <c r="V93" s="1493"/>
      <c r="W93" s="1485"/>
      <c r="X93" s="1598"/>
      <c r="Y93" s="1599"/>
      <c r="Z93" s="1600"/>
      <c r="AA93" s="1601"/>
      <c r="AB93" s="29"/>
      <c r="AC93" s="29"/>
      <c r="AD93" s="1484"/>
    </row>
    <row r="94" spans="1:30" x14ac:dyDescent="0.25">
      <c r="A94" s="1485"/>
      <c r="B94" s="1598"/>
      <c r="C94" s="1599"/>
      <c r="D94" s="1600"/>
      <c r="E94" s="1601"/>
      <c r="F94" s="29"/>
      <c r="G94" s="29"/>
      <c r="H94" s="1484"/>
      <c r="I94" s="1490"/>
      <c r="J94" s="1491"/>
      <c r="K94" s="1491"/>
      <c r="L94" s="1491"/>
      <c r="M94" s="1492"/>
      <c r="N94" s="1492"/>
      <c r="O94" s="1492"/>
      <c r="P94" s="1492"/>
      <c r="Q94" s="1491"/>
      <c r="R94" s="1491"/>
      <c r="S94" s="1491"/>
      <c r="T94" s="1491"/>
      <c r="U94" s="1494"/>
      <c r="V94" s="1495"/>
      <c r="W94" s="1485"/>
      <c r="X94" s="1598"/>
      <c r="Y94" s="1599"/>
      <c r="Z94" s="1600"/>
      <c r="AA94" s="1601"/>
      <c r="AB94" s="29"/>
      <c r="AC94" s="29"/>
      <c r="AD94" s="1484"/>
    </row>
    <row r="95" spans="1:30" x14ac:dyDescent="0.25">
      <c r="A95" s="1485"/>
      <c r="B95" s="1598"/>
      <c r="C95" s="1599"/>
      <c r="D95" s="1600"/>
      <c r="E95" s="1601"/>
      <c r="F95" s="29"/>
      <c r="G95" s="29"/>
      <c r="H95" s="1484"/>
      <c r="I95" s="1490"/>
      <c r="J95" s="1491"/>
      <c r="K95" s="1491"/>
      <c r="L95" s="1491"/>
      <c r="M95" s="1492"/>
      <c r="N95" s="1492"/>
      <c r="O95" s="1492"/>
      <c r="P95" s="1492"/>
      <c r="Q95" s="1491"/>
      <c r="R95" s="1491"/>
      <c r="S95" s="1491"/>
      <c r="T95" s="1491"/>
      <c r="U95" s="1494"/>
      <c r="V95" s="1495"/>
      <c r="W95" s="1485"/>
      <c r="X95" s="1598"/>
      <c r="Y95" s="1599"/>
      <c r="Z95" s="1600"/>
      <c r="AA95" s="1601"/>
      <c r="AB95" s="29"/>
      <c r="AC95" s="29"/>
      <c r="AD95" s="1484"/>
    </row>
    <row r="96" spans="1:30" x14ac:dyDescent="0.25">
      <c r="A96" s="1485"/>
      <c r="B96" s="1598"/>
      <c r="C96" s="1599"/>
      <c r="D96" s="1600"/>
      <c r="E96" s="1601"/>
      <c r="F96" s="29"/>
      <c r="G96" s="29"/>
      <c r="H96" s="1484"/>
      <c r="I96" s="1490"/>
      <c r="J96" s="1491"/>
      <c r="K96" s="1491"/>
      <c r="L96" s="1491"/>
      <c r="M96" s="1492"/>
      <c r="N96" s="1492"/>
      <c r="O96" s="1492"/>
      <c r="P96" s="1492"/>
      <c r="Q96" s="1492"/>
      <c r="R96" s="1492"/>
      <c r="S96" s="1492"/>
      <c r="T96" s="1492"/>
      <c r="U96" s="1492"/>
      <c r="V96" s="1493"/>
      <c r="W96" s="1485"/>
      <c r="X96" s="1598"/>
      <c r="Y96" s="1599"/>
      <c r="Z96" s="1600"/>
      <c r="AA96" s="1601"/>
      <c r="AB96" s="29"/>
      <c r="AC96" s="29"/>
      <c r="AD96" s="1484"/>
    </row>
    <row r="97" spans="1:30" x14ac:dyDescent="0.25">
      <c r="A97" s="1485"/>
      <c r="B97" s="1598"/>
      <c r="C97" s="1599"/>
      <c r="D97" s="1600"/>
      <c r="E97" s="1601"/>
      <c r="F97" s="29"/>
      <c r="G97" s="29"/>
      <c r="H97" s="1484"/>
      <c r="I97" s="1490"/>
      <c r="J97" s="1491"/>
      <c r="K97" s="1491"/>
      <c r="L97" s="1491"/>
      <c r="M97" s="1492"/>
      <c r="N97" s="1492"/>
      <c r="O97" s="1492"/>
      <c r="P97" s="1492"/>
      <c r="Q97" s="1492"/>
      <c r="R97" s="1492"/>
      <c r="S97" s="1492"/>
      <c r="T97" s="1492"/>
      <c r="U97" s="1492"/>
      <c r="V97" s="1493"/>
      <c r="W97" s="1485"/>
      <c r="X97" s="1598"/>
      <c r="Y97" s="1599"/>
      <c r="Z97" s="1600"/>
      <c r="AA97" s="1601"/>
      <c r="AB97" s="29"/>
      <c r="AC97" s="29"/>
      <c r="AD97" s="1484"/>
    </row>
    <row r="98" spans="1:30" x14ac:dyDescent="0.25">
      <c r="A98" s="1485"/>
      <c r="B98" s="1598"/>
      <c r="C98" s="1599"/>
      <c r="D98" s="1600"/>
      <c r="E98" s="1601"/>
      <c r="F98" s="29"/>
      <c r="G98" s="29"/>
      <c r="H98" s="1484"/>
      <c r="I98" s="1490"/>
      <c r="J98" s="1491"/>
      <c r="K98" s="1491"/>
      <c r="L98" s="1491"/>
      <c r="M98" s="1492"/>
      <c r="N98" s="1492"/>
      <c r="O98" s="1492"/>
      <c r="P98" s="1492"/>
      <c r="Q98" s="1492"/>
      <c r="R98" s="1492"/>
      <c r="S98" s="1492"/>
      <c r="T98" s="1492"/>
      <c r="U98" s="1492"/>
      <c r="V98" s="1493"/>
      <c r="W98" s="1485"/>
      <c r="X98" s="1598"/>
      <c r="Y98" s="1599"/>
      <c r="Z98" s="1600"/>
      <c r="AA98" s="1601"/>
      <c r="AB98" s="29"/>
      <c r="AC98" s="29"/>
      <c r="AD98" s="1484"/>
    </row>
    <row r="99" spans="1:30" x14ac:dyDescent="0.25">
      <c r="A99" s="1485"/>
      <c r="B99" s="1598"/>
      <c r="C99" s="1599"/>
      <c r="D99" s="1600"/>
      <c r="E99" s="1601"/>
      <c r="F99" s="29"/>
      <c r="G99" s="29"/>
      <c r="H99" s="1484"/>
      <c r="I99" s="1490"/>
      <c r="J99" s="1491"/>
      <c r="K99" s="1491"/>
      <c r="L99" s="1491"/>
      <c r="M99" s="1492"/>
      <c r="N99" s="1492"/>
      <c r="O99" s="1492"/>
      <c r="P99" s="1492"/>
      <c r="Q99" s="1492"/>
      <c r="R99" s="1492"/>
      <c r="S99" s="1492"/>
      <c r="T99" s="1492"/>
      <c r="U99" s="1492"/>
      <c r="V99" s="1493"/>
      <c r="W99" s="1485"/>
      <c r="X99" s="1598"/>
      <c r="Y99" s="1599"/>
      <c r="Z99" s="1600"/>
      <c r="AA99" s="1601"/>
      <c r="AB99" s="29"/>
      <c r="AC99" s="29"/>
      <c r="AD99" s="1484"/>
    </row>
    <row r="100" spans="1:30" x14ac:dyDescent="0.25">
      <c r="A100" s="1485"/>
      <c r="B100" s="1598"/>
      <c r="C100" s="1599"/>
      <c r="D100" s="1600"/>
      <c r="E100" s="1601"/>
      <c r="F100" s="29"/>
      <c r="G100" s="29"/>
      <c r="H100" s="1484"/>
      <c r="I100" s="1490"/>
      <c r="J100" s="1491"/>
      <c r="K100" s="1491"/>
      <c r="L100" s="1491"/>
      <c r="M100" s="1492"/>
      <c r="N100" s="1492"/>
      <c r="O100" s="1492"/>
      <c r="P100" s="1492"/>
      <c r="Q100" s="1492"/>
      <c r="R100" s="1492"/>
      <c r="S100" s="1492"/>
      <c r="T100" s="1492"/>
      <c r="U100" s="1492"/>
      <c r="V100" s="1493"/>
      <c r="W100" s="1485"/>
      <c r="X100" s="1598"/>
      <c r="Y100" s="1599"/>
      <c r="Z100" s="1600"/>
      <c r="AA100" s="1601"/>
      <c r="AB100" s="29"/>
      <c r="AC100" s="29"/>
      <c r="AD100" s="1484"/>
    </row>
    <row r="101" spans="1:30" x14ac:dyDescent="0.25">
      <c r="A101" s="1485"/>
      <c r="B101" s="1598"/>
      <c r="C101" s="1599"/>
      <c r="D101" s="1600"/>
      <c r="E101" s="1601"/>
      <c r="F101" s="29"/>
      <c r="G101" s="29"/>
      <c r="H101" s="1484"/>
      <c r="I101" s="1490"/>
      <c r="J101" s="1491"/>
      <c r="K101" s="1491"/>
      <c r="L101" s="1491"/>
      <c r="M101" s="1492"/>
      <c r="N101" s="1492"/>
      <c r="O101" s="1492"/>
      <c r="P101" s="1492"/>
      <c r="Q101" s="1492"/>
      <c r="R101" s="1492"/>
      <c r="S101" s="1492"/>
      <c r="T101" s="1492"/>
      <c r="U101" s="1492"/>
      <c r="V101" s="1493"/>
      <c r="W101" s="1485"/>
      <c r="X101" s="1598"/>
      <c r="Y101" s="1599"/>
      <c r="Z101" s="1600"/>
      <c r="AA101" s="1601"/>
      <c r="AB101" s="29"/>
      <c r="AC101" s="29"/>
      <c r="AD101" s="1484"/>
    </row>
    <row r="102" spans="1:30" x14ac:dyDescent="0.25">
      <c r="A102" s="1485"/>
      <c r="B102" s="1598"/>
      <c r="C102" s="1599"/>
      <c r="D102" s="1600"/>
      <c r="E102" s="1601"/>
      <c r="F102" s="29"/>
      <c r="G102" s="29"/>
      <c r="H102" s="1484"/>
      <c r="I102" s="1496"/>
      <c r="J102" s="1497"/>
      <c r="K102" s="1497"/>
      <c r="L102" s="1497"/>
      <c r="M102" s="1498"/>
      <c r="N102" s="1498"/>
      <c r="O102" s="1498"/>
      <c r="P102" s="1498"/>
      <c r="Q102" s="1498"/>
      <c r="R102" s="1498"/>
      <c r="S102" s="1498"/>
      <c r="T102" s="1498"/>
      <c r="U102" s="1498"/>
      <c r="V102" s="1499"/>
      <c r="W102" s="1485"/>
      <c r="X102" s="1598"/>
      <c r="Y102" s="1599"/>
      <c r="Z102" s="1600"/>
      <c r="AA102" s="1601"/>
      <c r="AB102" s="29"/>
      <c r="AC102" s="29"/>
      <c r="AD102" s="1485"/>
    </row>
    <row r="103" spans="1:30" x14ac:dyDescent="0.25">
      <c r="A103" s="1485"/>
      <c r="B103" s="1485"/>
      <c r="C103" s="1485"/>
      <c r="D103" s="1485"/>
      <c r="E103" s="1485"/>
      <c r="F103" s="1485"/>
      <c r="G103" s="1485"/>
      <c r="H103" s="1484"/>
      <c r="I103" s="1484"/>
      <c r="J103" s="1484"/>
      <c r="K103" s="1484"/>
      <c r="L103" s="1484"/>
      <c r="M103" s="1485"/>
      <c r="N103" s="1485"/>
      <c r="O103" s="1485"/>
      <c r="P103" s="1485"/>
      <c r="Q103" s="1485"/>
      <c r="R103" s="1485"/>
      <c r="S103" s="1486"/>
      <c r="T103" s="1486"/>
      <c r="U103" s="1485"/>
      <c r="V103" s="1485"/>
      <c r="W103" s="1485"/>
      <c r="X103" s="1484"/>
      <c r="Y103" s="1484"/>
      <c r="Z103" s="1484"/>
      <c r="AA103" s="1484"/>
      <c r="AB103" s="1484"/>
      <c r="AC103" s="1484"/>
      <c r="AD103" s="1484"/>
    </row>
    <row r="104" spans="1:30" ht="18.75" x14ac:dyDescent="0.3">
      <c r="A104" s="1479"/>
      <c r="B104" s="1479"/>
      <c r="C104" s="1479"/>
      <c r="D104" s="1479"/>
      <c r="E104" s="1479"/>
      <c r="F104" s="1479"/>
      <c r="G104" s="1479"/>
      <c r="H104" s="1479"/>
      <c r="I104" s="1479"/>
      <c r="J104" s="1479"/>
      <c r="K104" s="1479"/>
      <c r="L104" s="1479"/>
      <c r="M104" s="1475"/>
      <c r="N104" s="1475"/>
      <c r="O104" s="1602" t="s">
        <v>835</v>
      </c>
      <c r="P104" s="1602"/>
      <c r="Q104" s="1475"/>
      <c r="R104" s="1475"/>
      <c r="S104" s="1477"/>
      <c r="T104" s="1477"/>
      <c r="U104" s="1475"/>
      <c r="V104" s="1475"/>
      <c r="W104" s="1475"/>
      <c r="X104" s="1475"/>
      <c r="Y104" s="1475"/>
      <c r="Z104" s="1475"/>
      <c r="AA104" s="1475"/>
      <c r="AB104" s="1475"/>
      <c r="AC104" s="1475"/>
      <c r="AD104" s="1475"/>
    </row>
    <row r="105" spans="1:30" x14ac:dyDescent="0.25">
      <c r="A105" s="1485"/>
      <c r="B105" s="1485"/>
      <c r="C105" s="1485"/>
      <c r="D105" s="1485"/>
      <c r="E105" s="1485"/>
      <c r="F105" s="1485"/>
      <c r="G105" s="1485"/>
      <c r="H105" s="1480"/>
      <c r="I105" s="1480"/>
      <c r="J105" s="1480"/>
      <c r="K105" s="1480"/>
      <c r="L105" s="1480"/>
      <c r="M105" s="1481"/>
      <c r="N105" s="1481"/>
      <c r="O105" s="1481"/>
      <c r="P105" s="1482"/>
      <c r="Q105" s="1481"/>
      <c r="R105" s="1481"/>
      <c r="S105" s="1481"/>
      <c r="T105" s="1481"/>
      <c r="U105" s="1481"/>
      <c r="V105" s="1481"/>
      <c r="W105" s="1481"/>
      <c r="X105" s="1485"/>
      <c r="Y105" s="1485"/>
      <c r="Z105" s="1485"/>
      <c r="AA105" s="1485"/>
      <c r="AB105" s="1485"/>
      <c r="AC105" s="1485"/>
      <c r="AD105" s="1485"/>
    </row>
    <row r="106" spans="1:30" x14ac:dyDescent="0.25">
      <c r="A106" s="1485"/>
      <c r="B106" s="1603" t="s">
        <v>0</v>
      </c>
      <c r="C106" s="1604"/>
      <c r="D106" s="1604"/>
      <c r="E106" s="1604"/>
      <c r="F106" s="1604"/>
      <c r="G106" s="1605"/>
      <c r="H106" s="1484"/>
      <c r="I106" s="1615" t="s">
        <v>786</v>
      </c>
      <c r="J106" s="1616"/>
      <c r="K106" s="1616"/>
      <c r="L106" s="1616"/>
      <c r="M106" s="1616"/>
      <c r="N106" s="1616"/>
      <c r="O106" s="1616"/>
      <c r="P106" s="1616"/>
      <c r="Q106" s="1616"/>
      <c r="R106" s="1616"/>
      <c r="S106" s="1616"/>
      <c r="T106" s="1616"/>
      <c r="U106" s="1616"/>
      <c r="V106" s="1617"/>
      <c r="W106" s="1485"/>
      <c r="X106" s="1603" t="s">
        <v>5</v>
      </c>
      <c r="Y106" s="1604"/>
      <c r="Z106" s="1604"/>
      <c r="AA106" s="1604"/>
      <c r="AB106" s="1604"/>
      <c r="AC106" s="1605"/>
      <c r="AD106" s="1485"/>
    </row>
    <row r="107" spans="1:30" x14ac:dyDescent="0.25">
      <c r="A107" s="1485"/>
      <c r="B107" s="1598" t="s">
        <v>1</v>
      </c>
      <c r="C107" s="1599"/>
      <c r="D107" s="1598" t="s">
        <v>2</v>
      </c>
      <c r="E107" s="1599"/>
      <c r="F107" s="627" t="s">
        <v>3</v>
      </c>
      <c r="G107" s="627" t="s">
        <v>4</v>
      </c>
      <c r="H107" s="1484"/>
      <c r="I107" s="1490"/>
      <c r="J107" s="1491"/>
      <c r="K107" s="1491"/>
      <c r="L107" s="1491"/>
      <c r="M107" s="1492"/>
      <c r="N107" s="1492"/>
      <c r="O107" s="1491"/>
      <c r="P107" s="1491"/>
      <c r="Q107" s="1492"/>
      <c r="R107" s="1492"/>
      <c r="S107" s="1492"/>
      <c r="T107" s="1492"/>
      <c r="U107" s="1492"/>
      <c r="V107" s="1493"/>
      <c r="W107" s="1485"/>
      <c r="X107" s="1598" t="s">
        <v>1</v>
      </c>
      <c r="Y107" s="1599"/>
      <c r="Z107" s="1598" t="s">
        <v>2</v>
      </c>
      <c r="AA107" s="1599"/>
      <c r="AB107" s="627" t="s">
        <v>3</v>
      </c>
      <c r="AC107" s="627" t="s">
        <v>4</v>
      </c>
      <c r="AD107" s="1485"/>
    </row>
    <row r="108" spans="1:30" x14ac:dyDescent="0.25">
      <c r="A108" s="1485"/>
      <c r="B108" s="1598"/>
      <c r="C108" s="1599"/>
      <c r="D108" s="1600"/>
      <c r="E108" s="1601"/>
      <c r="F108" s="29"/>
      <c r="G108" s="29"/>
      <c r="H108" s="1484"/>
      <c r="I108" s="1490"/>
      <c r="J108" s="1491"/>
      <c r="K108" s="1491"/>
      <c r="L108" s="1491"/>
      <c r="M108" s="1492"/>
      <c r="N108" s="1492"/>
      <c r="O108" s="1491"/>
      <c r="P108" s="1491"/>
      <c r="Q108" s="1492"/>
      <c r="R108" s="1492"/>
      <c r="S108" s="1492"/>
      <c r="T108" s="1492"/>
      <c r="U108" s="1492"/>
      <c r="V108" s="1493"/>
      <c r="W108" s="1485"/>
      <c r="X108" s="1598"/>
      <c r="Y108" s="1599"/>
      <c r="Z108" s="1600"/>
      <c r="AA108" s="1601"/>
      <c r="AB108" s="29"/>
      <c r="AC108" s="29"/>
      <c r="AD108" s="1485"/>
    </row>
    <row r="109" spans="1:30" x14ac:dyDescent="0.25">
      <c r="A109" s="1485"/>
      <c r="B109" s="1598"/>
      <c r="C109" s="1599"/>
      <c r="D109" s="1600"/>
      <c r="E109" s="1601"/>
      <c r="F109" s="29"/>
      <c r="G109" s="29"/>
      <c r="H109" s="1484"/>
      <c r="I109" s="1490"/>
      <c r="J109" s="1491"/>
      <c r="K109" s="1491"/>
      <c r="L109" s="1491"/>
      <c r="M109" s="1492"/>
      <c r="N109" s="1492"/>
      <c r="O109" s="1491"/>
      <c r="P109" s="1491"/>
      <c r="Q109" s="1492"/>
      <c r="R109" s="1492"/>
      <c r="S109" s="1492"/>
      <c r="T109" s="1492"/>
      <c r="U109" s="1492"/>
      <c r="V109" s="1493"/>
      <c r="W109" s="1485"/>
      <c r="X109" s="1598"/>
      <c r="Y109" s="1599"/>
      <c r="Z109" s="1600"/>
      <c r="AA109" s="1601"/>
      <c r="AB109" s="29"/>
      <c r="AC109" s="29"/>
      <c r="AD109" s="1485"/>
    </row>
    <row r="110" spans="1:30" x14ac:dyDescent="0.25">
      <c r="A110" s="1485"/>
      <c r="B110" s="1598"/>
      <c r="C110" s="1599"/>
      <c r="D110" s="1600"/>
      <c r="E110" s="1601"/>
      <c r="F110" s="29"/>
      <c r="G110" s="29"/>
      <c r="H110" s="1484"/>
      <c r="I110" s="1490"/>
      <c r="J110" s="1491"/>
      <c r="K110" s="1491"/>
      <c r="L110" s="1491"/>
      <c r="M110" s="1492"/>
      <c r="N110" s="1492"/>
      <c r="O110" s="1492"/>
      <c r="P110" s="1492"/>
      <c r="Q110" s="1492"/>
      <c r="R110" s="1492"/>
      <c r="S110" s="1492"/>
      <c r="T110" s="1492"/>
      <c r="U110" s="1492"/>
      <c r="V110" s="1493"/>
      <c r="W110" s="1485"/>
      <c r="X110" s="1598"/>
      <c r="Y110" s="1599"/>
      <c r="Z110" s="1600"/>
      <c r="AA110" s="1601"/>
      <c r="AB110" s="29"/>
      <c r="AC110" s="29"/>
      <c r="AD110" s="1485"/>
    </row>
    <row r="111" spans="1:30" x14ac:dyDescent="0.25">
      <c r="A111" s="1485"/>
      <c r="B111" s="1598"/>
      <c r="C111" s="1599"/>
      <c r="D111" s="1600"/>
      <c r="E111" s="1601"/>
      <c r="F111" s="29"/>
      <c r="G111" s="29"/>
      <c r="H111" s="1484"/>
      <c r="I111" s="1490"/>
      <c r="J111" s="1491"/>
      <c r="K111" s="1491"/>
      <c r="L111" s="1491"/>
      <c r="M111" s="1492"/>
      <c r="N111" s="1492"/>
      <c r="O111" s="1492"/>
      <c r="P111" s="1492"/>
      <c r="Q111" s="1492"/>
      <c r="R111" s="1492"/>
      <c r="S111" s="1492"/>
      <c r="T111" s="1492"/>
      <c r="U111" s="1492"/>
      <c r="V111" s="1493"/>
      <c r="W111" s="1485"/>
      <c r="X111" s="1598"/>
      <c r="Y111" s="1599"/>
      <c r="Z111" s="1600"/>
      <c r="AA111" s="1601"/>
      <c r="AB111" s="29"/>
      <c r="AC111" s="29"/>
      <c r="AD111" s="1485"/>
    </row>
    <row r="112" spans="1:30" x14ac:dyDescent="0.25">
      <c r="A112" s="1485"/>
      <c r="B112" s="1598"/>
      <c r="C112" s="1599"/>
      <c r="D112" s="1600"/>
      <c r="E112" s="1601"/>
      <c r="F112" s="29"/>
      <c r="G112" s="29"/>
      <c r="H112" s="1484"/>
      <c r="I112" s="1490"/>
      <c r="J112" s="1491"/>
      <c r="K112" s="1491"/>
      <c r="L112" s="1491"/>
      <c r="M112" s="1492"/>
      <c r="N112" s="1492"/>
      <c r="O112" s="1492"/>
      <c r="P112" s="1492"/>
      <c r="Q112" s="1492"/>
      <c r="R112" s="1492"/>
      <c r="S112" s="1492"/>
      <c r="T112" s="1492"/>
      <c r="U112" s="1492"/>
      <c r="V112" s="1493"/>
      <c r="W112" s="1485"/>
      <c r="X112" s="1598"/>
      <c r="Y112" s="1599"/>
      <c r="Z112" s="1600"/>
      <c r="AA112" s="1601"/>
      <c r="AB112" s="29"/>
      <c r="AC112" s="29"/>
      <c r="AD112" s="1485"/>
    </row>
    <row r="113" spans="1:30" x14ac:dyDescent="0.25">
      <c r="A113" s="1485"/>
      <c r="B113" s="1598"/>
      <c r="C113" s="1599"/>
      <c r="D113" s="1600"/>
      <c r="E113" s="1601"/>
      <c r="F113" s="29"/>
      <c r="G113" s="29"/>
      <c r="H113" s="1484"/>
      <c r="I113" s="1490"/>
      <c r="J113" s="1491"/>
      <c r="K113" s="1491"/>
      <c r="L113" s="1491"/>
      <c r="M113" s="1492"/>
      <c r="N113" s="1492"/>
      <c r="O113" s="1492"/>
      <c r="P113" s="1492"/>
      <c r="Q113" s="1492"/>
      <c r="R113" s="1492"/>
      <c r="S113" s="1492"/>
      <c r="T113" s="1492"/>
      <c r="U113" s="1492"/>
      <c r="V113" s="1493"/>
      <c r="W113" s="1485"/>
      <c r="X113" s="1598"/>
      <c r="Y113" s="1599"/>
      <c r="Z113" s="1600"/>
      <c r="AA113" s="1601"/>
      <c r="AB113" s="29"/>
      <c r="AC113" s="29"/>
      <c r="AD113" s="1485"/>
    </row>
    <row r="114" spans="1:30" x14ac:dyDescent="0.25">
      <c r="A114" s="1485"/>
      <c r="B114" s="1598"/>
      <c r="C114" s="1599"/>
      <c r="D114" s="1600"/>
      <c r="E114" s="1601"/>
      <c r="F114" s="29"/>
      <c r="G114" s="29"/>
      <c r="H114" s="1484"/>
      <c r="I114" s="1490"/>
      <c r="J114" s="1491"/>
      <c r="K114" s="1491"/>
      <c r="L114" s="1491"/>
      <c r="M114" s="1492"/>
      <c r="N114" s="1492"/>
      <c r="O114" s="1492"/>
      <c r="P114" s="1492"/>
      <c r="Q114" s="1491"/>
      <c r="R114" s="1491"/>
      <c r="S114" s="1491"/>
      <c r="T114" s="1491"/>
      <c r="U114" s="1494"/>
      <c r="V114" s="1495"/>
      <c r="W114" s="1485"/>
      <c r="X114" s="1598"/>
      <c r="Y114" s="1599"/>
      <c r="Z114" s="1600"/>
      <c r="AA114" s="1601"/>
      <c r="AB114" s="29"/>
      <c r="AC114" s="29"/>
      <c r="AD114" s="1485"/>
    </row>
    <row r="115" spans="1:30" x14ac:dyDescent="0.25">
      <c r="A115" s="1485"/>
      <c r="B115" s="1598"/>
      <c r="C115" s="1599"/>
      <c r="D115" s="1600"/>
      <c r="E115" s="1601"/>
      <c r="F115" s="29"/>
      <c r="G115" s="29"/>
      <c r="H115" s="1484"/>
      <c r="I115" s="1490"/>
      <c r="J115" s="1491"/>
      <c r="K115" s="1491"/>
      <c r="L115" s="1491"/>
      <c r="M115" s="1492"/>
      <c r="N115" s="1492"/>
      <c r="O115" s="1492"/>
      <c r="P115" s="1492"/>
      <c r="Q115" s="1491"/>
      <c r="R115" s="1491"/>
      <c r="S115" s="1491"/>
      <c r="T115" s="1491"/>
      <c r="U115" s="1494"/>
      <c r="V115" s="1495"/>
      <c r="W115" s="1485"/>
      <c r="X115" s="1598"/>
      <c r="Y115" s="1599"/>
      <c r="Z115" s="1600"/>
      <c r="AA115" s="1601"/>
      <c r="AB115" s="29"/>
      <c r="AC115" s="29"/>
      <c r="AD115" s="1485"/>
    </row>
    <row r="116" spans="1:30" x14ac:dyDescent="0.25">
      <c r="A116" s="1485"/>
      <c r="B116" s="1598"/>
      <c r="C116" s="1599"/>
      <c r="D116" s="1600"/>
      <c r="E116" s="1601"/>
      <c r="F116" s="29"/>
      <c r="G116" s="29"/>
      <c r="H116" s="1484"/>
      <c r="I116" s="1490"/>
      <c r="J116" s="1491"/>
      <c r="K116" s="1491"/>
      <c r="L116" s="1491"/>
      <c r="M116" s="1492"/>
      <c r="N116" s="1492"/>
      <c r="O116" s="1492"/>
      <c r="P116" s="1492"/>
      <c r="Q116" s="1492"/>
      <c r="R116" s="1492"/>
      <c r="S116" s="1492"/>
      <c r="T116" s="1492"/>
      <c r="U116" s="1492"/>
      <c r="V116" s="1493"/>
      <c r="W116" s="1485"/>
      <c r="X116" s="1598"/>
      <c r="Y116" s="1599"/>
      <c r="Z116" s="1600"/>
      <c r="AA116" s="1601"/>
      <c r="AB116" s="29"/>
      <c r="AC116" s="29"/>
      <c r="AD116" s="1485"/>
    </row>
    <row r="117" spans="1:30" x14ac:dyDescent="0.25">
      <c r="A117" s="1485"/>
      <c r="B117" s="1598"/>
      <c r="C117" s="1599"/>
      <c r="D117" s="1600"/>
      <c r="E117" s="1601"/>
      <c r="F117" s="29"/>
      <c r="G117" s="29"/>
      <c r="H117" s="1484"/>
      <c r="I117" s="1490"/>
      <c r="J117" s="1491"/>
      <c r="K117" s="1491"/>
      <c r="L117" s="1491"/>
      <c r="M117" s="1492"/>
      <c r="N117" s="1492"/>
      <c r="O117" s="1492"/>
      <c r="P117" s="1492"/>
      <c r="Q117" s="1492"/>
      <c r="R117" s="1492"/>
      <c r="S117" s="1492"/>
      <c r="T117" s="1492"/>
      <c r="U117" s="1492"/>
      <c r="V117" s="1493"/>
      <c r="W117" s="1485"/>
      <c r="X117" s="1598"/>
      <c r="Y117" s="1599"/>
      <c r="Z117" s="1600"/>
      <c r="AA117" s="1601"/>
      <c r="AB117" s="29"/>
      <c r="AC117" s="29"/>
      <c r="AD117" s="1485"/>
    </row>
    <row r="118" spans="1:30" x14ac:dyDescent="0.25">
      <c r="A118" s="1485"/>
      <c r="B118" s="1598"/>
      <c r="C118" s="1599"/>
      <c r="D118" s="1600"/>
      <c r="E118" s="1601"/>
      <c r="F118" s="29"/>
      <c r="G118" s="29"/>
      <c r="H118" s="1484"/>
      <c r="I118" s="1490"/>
      <c r="J118" s="1491"/>
      <c r="K118" s="1491"/>
      <c r="L118" s="1491"/>
      <c r="M118" s="1492"/>
      <c r="N118" s="1492"/>
      <c r="O118" s="1492"/>
      <c r="P118" s="1492"/>
      <c r="Q118" s="1492"/>
      <c r="R118" s="1492"/>
      <c r="S118" s="1492"/>
      <c r="T118" s="1492"/>
      <c r="U118" s="1492"/>
      <c r="V118" s="1493"/>
      <c r="W118" s="1485"/>
      <c r="X118" s="1598"/>
      <c r="Y118" s="1599"/>
      <c r="Z118" s="1600"/>
      <c r="AA118" s="1601"/>
      <c r="AB118" s="29"/>
      <c r="AC118" s="29"/>
      <c r="AD118" s="1485"/>
    </row>
    <row r="119" spans="1:30" x14ac:dyDescent="0.25">
      <c r="A119" s="1485"/>
      <c r="B119" s="1598"/>
      <c r="C119" s="1599"/>
      <c r="D119" s="1600"/>
      <c r="E119" s="1601"/>
      <c r="F119" s="29"/>
      <c r="G119" s="29"/>
      <c r="H119" s="1484"/>
      <c r="I119" s="1490"/>
      <c r="J119" s="1491"/>
      <c r="K119" s="1491"/>
      <c r="L119" s="1491"/>
      <c r="M119" s="1492"/>
      <c r="N119" s="1492"/>
      <c r="O119" s="1492"/>
      <c r="P119" s="1492"/>
      <c r="Q119" s="1492"/>
      <c r="R119" s="1492"/>
      <c r="S119" s="1492"/>
      <c r="T119" s="1492"/>
      <c r="U119" s="1492"/>
      <c r="V119" s="1493"/>
      <c r="W119" s="1485"/>
      <c r="X119" s="1598"/>
      <c r="Y119" s="1599"/>
      <c r="Z119" s="1600"/>
      <c r="AA119" s="1601"/>
      <c r="AB119" s="29"/>
      <c r="AC119" s="29"/>
      <c r="AD119" s="1485"/>
    </row>
    <row r="120" spans="1:30" x14ac:dyDescent="0.25">
      <c r="A120" s="1485"/>
      <c r="B120" s="1598"/>
      <c r="C120" s="1599"/>
      <c r="D120" s="1600"/>
      <c r="E120" s="1601"/>
      <c r="F120" s="29"/>
      <c r="G120" s="29"/>
      <c r="H120" s="1484"/>
      <c r="I120" s="1490"/>
      <c r="J120" s="1491"/>
      <c r="K120" s="1491"/>
      <c r="L120" s="1491"/>
      <c r="M120" s="1492"/>
      <c r="N120" s="1492"/>
      <c r="O120" s="1492"/>
      <c r="P120" s="1492"/>
      <c r="Q120" s="1492"/>
      <c r="R120" s="1492"/>
      <c r="S120" s="1492"/>
      <c r="T120" s="1492"/>
      <c r="U120" s="1492"/>
      <c r="V120" s="1493"/>
      <c r="W120" s="1485"/>
      <c r="X120" s="1598"/>
      <c r="Y120" s="1599"/>
      <c r="Z120" s="1600"/>
      <c r="AA120" s="1601"/>
      <c r="AB120" s="29"/>
      <c r="AC120" s="29"/>
      <c r="AD120" s="1485"/>
    </row>
    <row r="121" spans="1:30" x14ac:dyDescent="0.25">
      <c r="A121" s="1485"/>
      <c r="B121" s="1598"/>
      <c r="C121" s="1599"/>
      <c r="D121" s="1600"/>
      <c r="E121" s="1601"/>
      <c r="F121" s="29"/>
      <c r="G121" s="29"/>
      <c r="H121" s="1484"/>
      <c r="I121" s="1490"/>
      <c r="J121" s="1491"/>
      <c r="K121" s="1491"/>
      <c r="L121" s="1491"/>
      <c r="M121" s="1492"/>
      <c r="N121" s="1492"/>
      <c r="O121" s="1492"/>
      <c r="P121" s="1492"/>
      <c r="Q121" s="1492"/>
      <c r="R121" s="1492"/>
      <c r="S121" s="1492"/>
      <c r="T121" s="1492"/>
      <c r="U121" s="1492"/>
      <c r="V121" s="1493"/>
      <c r="W121" s="1485"/>
      <c r="X121" s="1598"/>
      <c r="Y121" s="1599"/>
      <c r="Z121" s="1600"/>
      <c r="AA121" s="1601"/>
      <c r="AB121" s="29"/>
      <c r="AC121" s="29"/>
      <c r="AD121" s="1485"/>
    </row>
    <row r="122" spans="1:30" x14ac:dyDescent="0.25">
      <c r="A122" s="1485"/>
      <c r="B122" s="1598"/>
      <c r="C122" s="1599"/>
      <c r="D122" s="1600"/>
      <c r="E122" s="1601"/>
      <c r="F122" s="29"/>
      <c r="G122" s="29"/>
      <c r="H122" s="1484"/>
      <c r="I122" s="1496"/>
      <c r="J122" s="1497"/>
      <c r="K122" s="1497"/>
      <c r="L122" s="1497"/>
      <c r="M122" s="1498"/>
      <c r="N122" s="1498"/>
      <c r="O122" s="1498"/>
      <c r="P122" s="1498"/>
      <c r="Q122" s="1498"/>
      <c r="R122" s="1498"/>
      <c r="S122" s="1498"/>
      <c r="T122" s="1498"/>
      <c r="U122" s="1498"/>
      <c r="V122" s="1499"/>
      <c r="W122" s="1485"/>
      <c r="X122" s="1598"/>
      <c r="Y122" s="1599"/>
      <c r="Z122" s="1600"/>
      <c r="AA122" s="1601"/>
      <c r="AB122" s="29"/>
      <c r="AC122" s="29"/>
      <c r="AD122" s="1485"/>
    </row>
    <row r="123" spans="1:30" x14ac:dyDescent="0.25">
      <c r="A123" s="1485"/>
      <c r="B123" s="1485"/>
      <c r="C123" s="1485"/>
      <c r="D123" s="1485"/>
      <c r="E123" s="1486"/>
      <c r="F123" s="1486"/>
      <c r="G123" s="1487"/>
      <c r="H123" s="1484"/>
      <c r="I123" s="1484"/>
      <c r="J123" s="1484"/>
      <c r="K123" s="1484"/>
      <c r="L123" s="1484"/>
      <c r="M123" s="1485"/>
      <c r="N123" s="1485"/>
      <c r="O123" s="1485"/>
      <c r="P123" s="1485"/>
      <c r="Q123" s="1485"/>
      <c r="R123" s="1485"/>
      <c r="S123" s="1486"/>
      <c r="T123" s="1486"/>
      <c r="U123" s="1485"/>
      <c r="V123" s="1485"/>
      <c r="W123" s="1485"/>
      <c r="X123" s="1485"/>
      <c r="Y123" s="1485"/>
      <c r="Z123" s="1485"/>
      <c r="AA123" s="1485"/>
      <c r="AB123" s="1485"/>
      <c r="AC123" s="1485"/>
      <c r="AD123" s="1485"/>
    </row>
    <row r="124" spans="1:30" ht="18.75" x14ac:dyDescent="0.3">
      <c r="A124" s="1479"/>
      <c r="B124" s="1479"/>
      <c r="C124" s="1479"/>
      <c r="D124" s="1479"/>
      <c r="E124" s="1479"/>
      <c r="F124" s="1479"/>
      <c r="G124" s="1479"/>
      <c r="H124" s="1479"/>
      <c r="I124" s="1479"/>
      <c r="J124" s="1479"/>
      <c r="K124" s="1479"/>
      <c r="L124" s="1479"/>
      <c r="M124" s="1475"/>
      <c r="N124" s="1475"/>
      <c r="O124" s="1602" t="s">
        <v>836</v>
      </c>
      <c r="P124" s="1602"/>
      <c r="Q124" s="1475"/>
      <c r="R124" s="1475"/>
      <c r="S124" s="1477"/>
      <c r="T124" s="1477"/>
      <c r="U124" s="1475"/>
      <c r="V124" s="1475"/>
      <c r="W124" s="1475"/>
      <c r="X124" s="1475"/>
      <c r="Y124" s="1475"/>
      <c r="Z124" s="1475"/>
      <c r="AA124" s="1475"/>
      <c r="AB124" s="1475"/>
      <c r="AC124" s="1475"/>
      <c r="AD124" s="1475"/>
    </row>
    <row r="125" spans="1:30" x14ac:dyDescent="0.25">
      <c r="A125" s="1485"/>
      <c r="B125" s="1485"/>
      <c r="C125" s="1485"/>
      <c r="D125" s="1485"/>
      <c r="E125" s="1485"/>
      <c r="F125" s="1485"/>
      <c r="G125" s="1485"/>
      <c r="H125" s="1480"/>
      <c r="I125" s="1480"/>
      <c r="J125" s="1480"/>
      <c r="K125" s="1480"/>
      <c r="L125" s="1480"/>
      <c r="M125" s="1481"/>
      <c r="N125" s="1481"/>
      <c r="O125" s="1481"/>
      <c r="P125" s="1482"/>
      <c r="Q125" s="1481"/>
      <c r="R125" s="1481"/>
      <c r="S125" s="1481"/>
      <c r="T125" s="1481"/>
      <c r="U125" s="1481"/>
      <c r="V125" s="1481"/>
      <c r="W125" s="1481"/>
      <c r="X125" s="1481"/>
      <c r="Y125" s="1481"/>
      <c r="Z125" s="1481"/>
      <c r="AA125" s="1481"/>
      <c r="AB125" s="1481"/>
      <c r="AC125" s="1481"/>
      <c r="AD125" s="1481"/>
    </row>
    <row r="126" spans="1:30" x14ac:dyDescent="0.25">
      <c r="A126" s="1485"/>
      <c r="B126" s="1603" t="s">
        <v>0</v>
      </c>
      <c r="C126" s="1604"/>
      <c r="D126" s="1604"/>
      <c r="E126" s="1604"/>
      <c r="F126" s="1604"/>
      <c r="G126" s="1605"/>
      <c r="H126" s="1484"/>
      <c r="I126" s="1615" t="s">
        <v>786</v>
      </c>
      <c r="J126" s="1616"/>
      <c r="K126" s="1616"/>
      <c r="L126" s="1616"/>
      <c r="M126" s="1616"/>
      <c r="N126" s="1616"/>
      <c r="O126" s="1616"/>
      <c r="P126" s="1616"/>
      <c r="Q126" s="1616"/>
      <c r="R126" s="1616"/>
      <c r="S126" s="1616"/>
      <c r="T126" s="1616"/>
      <c r="U126" s="1616"/>
      <c r="V126" s="1617"/>
      <c r="W126" s="1485"/>
      <c r="X126" s="1603" t="s">
        <v>5</v>
      </c>
      <c r="Y126" s="1604"/>
      <c r="Z126" s="1604"/>
      <c r="AA126" s="1604"/>
      <c r="AB126" s="1604"/>
      <c r="AC126" s="1605"/>
      <c r="AD126" s="1484"/>
    </row>
    <row r="127" spans="1:30" x14ac:dyDescent="0.25">
      <c r="A127" s="1485"/>
      <c r="B127" s="1598" t="s">
        <v>1</v>
      </c>
      <c r="C127" s="1599"/>
      <c r="D127" s="1598" t="s">
        <v>2</v>
      </c>
      <c r="E127" s="1599"/>
      <c r="F127" s="627" t="s">
        <v>3</v>
      </c>
      <c r="G127" s="627" t="s">
        <v>4</v>
      </c>
      <c r="H127" s="1484"/>
      <c r="I127" s="1490"/>
      <c r="J127" s="1491"/>
      <c r="K127" s="1491"/>
      <c r="L127" s="1491"/>
      <c r="M127" s="1492"/>
      <c r="N127" s="1492"/>
      <c r="O127" s="1491"/>
      <c r="P127" s="1491"/>
      <c r="Q127" s="1492"/>
      <c r="R127" s="1492"/>
      <c r="S127" s="1492"/>
      <c r="T127" s="1492"/>
      <c r="U127" s="1492"/>
      <c r="V127" s="1493"/>
      <c r="W127" s="1485"/>
      <c r="X127" s="1598" t="s">
        <v>1</v>
      </c>
      <c r="Y127" s="1599"/>
      <c r="Z127" s="1598" t="s">
        <v>2</v>
      </c>
      <c r="AA127" s="1599"/>
      <c r="AB127" s="627" t="s">
        <v>3</v>
      </c>
      <c r="AC127" s="627" t="s">
        <v>4</v>
      </c>
      <c r="AD127" s="1484"/>
    </row>
    <row r="128" spans="1:30" x14ac:dyDescent="0.25">
      <c r="A128" s="1485"/>
      <c r="B128" s="1598"/>
      <c r="C128" s="1599"/>
      <c r="D128" s="1600"/>
      <c r="E128" s="1601"/>
      <c r="F128" s="29"/>
      <c r="G128" s="29"/>
      <c r="H128" s="1484"/>
      <c r="I128" s="1490"/>
      <c r="J128" s="1491"/>
      <c r="K128" s="1491"/>
      <c r="L128" s="1491"/>
      <c r="M128" s="1492"/>
      <c r="N128" s="1492"/>
      <c r="O128" s="1491"/>
      <c r="P128" s="1491"/>
      <c r="Q128" s="1492"/>
      <c r="R128" s="1492"/>
      <c r="S128" s="1492"/>
      <c r="T128" s="1492"/>
      <c r="U128" s="1492"/>
      <c r="V128" s="1493"/>
      <c r="W128" s="1485"/>
      <c r="X128" s="1598"/>
      <c r="Y128" s="1599"/>
      <c r="Z128" s="1600"/>
      <c r="AA128" s="1601"/>
      <c r="AB128" s="29"/>
      <c r="AC128" s="29"/>
      <c r="AD128" s="1484"/>
    </row>
    <row r="129" spans="1:30" x14ac:dyDescent="0.25">
      <c r="A129" s="1485"/>
      <c r="B129" s="1598"/>
      <c r="C129" s="1599"/>
      <c r="D129" s="1600"/>
      <c r="E129" s="1601"/>
      <c r="F129" s="29"/>
      <c r="G129" s="29"/>
      <c r="H129" s="1484"/>
      <c r="I129" s="1490"/>
      <c r="J129" s="1491"/>
      <c r="K129" s="1491"/>
      <c r="L129" s="1491"/>
      <c r="M129" s="1492"/>
      <c r="N129" s="1492"/>
      <c r="O129" s="1491"/>
      <c r="P129" s="1491"/>
      <c r="Q129" s="1492"/>
      <c r="R129" s="1492"/>
      <c r="S129" s="1492"/>
      <c r="T129" s="1492"/>
      <c r="U129" s="1492"/>
      <c r="V129" s="1493"/>
      <c r="W129" s="1485"/>
      <c r="X129" s="1598"/>
      <c r="Y129" s="1599"/>
      <c r="Z129" s="1600"/>
      <c r="AA129" s="1601"/>
      <c r="AB129" s="29"/>
      <c r="AC129" s="29"/>
      <c r="AD129" s="1484"/>
    </row>
    <row r="130" spans="1:30" x14ac:dyDescent="0.25">
      <c r="A130" s="1485"/>
      <c r="B130" s="1598"/>
      <c r="C130" s="1599"/>
      <c r="D130" s="1600"/>
      <c r="E130" s="1601"/>
      <c r="F130" s="29"/>
      <c r="G130" s="29"/>
      <c r="H130" s="1484"/>
      <c r="I130" s="1490"/>
      <c r="J130" s="1491"/>
      <c r="K130" s="1491"/>
      <c r="L130" s="1491"/>
      <c r="M130" s="1492"/>
      <c r="N130" s="1492"/>
      <c r="O130" s="1492"/>
      <c r="P130" s="1492"/>
      <c r="Q130" s="1492"/>
      <c r="R130" s="1492"/>
      <c r="S130" s="1492"/>
      <c r="T130" s="1492"/>
      <c r="U130" s="1492"/>
      <c r="V130" s="1493"/>
      <c r="W130" s="1485"/>
      <c r="X130" s="1598"/>
      <c r="Y130" s="1599"/>
      <c r="Z130" s="1600"/>
      <c r="AA130" s="1601"/>
      <c r="AB130" s="29"/>
      <c r="AC130" s="29"/>
      <c r="AD130" s="1484"/>
    </row>
    <row r="131" spans="1:30" x14ac:dyDescent="0.25">
      <c r="A131" s="1485"/>
      <c r="B131" s="1598"/>
      <c r="C131" s="1599"/>
      <c r="D131" s="1600"/>
      <c r="E131" s="1601"/>
      <c r="F131" s="29"/>
      <c r="G131" s="29"/>
      <c r="H131" s="1484"/>
      <c r="I131" s="1490"/>
      <c r="J131" s="1491"/>
      <c r="K131" s="1491"/>
      <c r="L131" s="1491"/>
      <c r="M131" s="1492"/>
      <c r="N131" s="1492"/>
      <c r="O131" s="1492"/>
      <c r="P131" s="1492"/>
      <c r="Q131" s="1492"/>
      <c r="R131" s="1492"/>
      <c r="S131" s="1492"/>
      <c r="T131" s="1492"/>
      <c r="U131" s="1492"/>
      <c r="V131" s="1493"/>
      <c r="W131" s="1485"/>
      <c r="X131" s="1598"/>
      <c r="Y131" s="1599"/>
      <c r="Z131" s="1600"/>
      <c r="AA131" s="1601"/>
      <c r="AB131" s="29"/>
      <c r="AC131" s="29"/>
      <c r="AD131" s="1484"/>
    </row>
    <row r="132" spans="1:30" x14ac:dyDescent="0.25">
      <c r="A132" s="1485"/>
      <c r="B132" s="1598"/>
      <c r="C132" s="1599"/>
      <c r="D132" s="1600"/>
      <c r="E132" s="1601"/>
      <c r="F132" s="29"/>
      <c r="G132" s="29"/>
      <c r="H132" s="1484"/>
      <c r="I132" s="1490"/>
      <c r="J132" s="1491"/>
      <c r="K132" s="1491"/>
      <c r="L132" s="1491"/>
      <c r="M132" s="1492"/>
      <c r="N132" s="1492"/>
      <c r="O132" s="1492"/>
      <c r="P132" s="1492"/>
      <c r="Q132" s="1492"/>
      <c r="R132" s="1492"/>
      <c r="S132" s="1492"/>
      <c r="T132" s="1492"/>
      <c r="U132" s="1492"/>
      <c r="V132" s="1493"/>
      <c r="W132" s="1485"/>
      <c r="X132" s="1598"/>
      <c r="Y132" s="1599"/>
      <c r="Z132" s="1600"/>
      <c r="AA132" s="1601"/>
      <c r="AB132" s="29"/>
      <c r="AC132" s="29"/>
      <c r="AD132" s="1484"/>
    </row>
    <row r="133" spans="1:30" x14ac:dyDescent="0.25">
      <c r="A133" s="1485"/>
      <c r="B133" s="1598"/>
      <c r="C133" s="1599"/>
      <c r="D133" s="1600"/>
      <c r="E133" s="1601"/>
      <c r="F133" s="29"/>
      <c r="G133" s="29"/>
      <c r="H133" s="1484"/>
      <c r="I133" s="1490"/>
      <c r="J133" s="1491"/>
      <c r="K133" s="1491"/>
      <c r="L133" s="1491"/>
      <c r="M133" s="1492"/>
      <c r="N133" s="1492"/>
      <c r="O133" s="1492"/>
      <c r="P133" s="1492"/>
      <c r="Q133" s="1492"/>
      <c r="R133" s="1492"/>
      <c r="S133" s="1492"/>
      <c r="T133" s="1492"/>
      <c r="U133" s="1492"/>
      <c r="V133" s="1493"/>
      <c r="W133" s="1485"/>
      <c r="X133" s="1598"/>
      <c r="Y133" s="1599"/>
      <c r="Z133" s="1600"/>
      <c r="AA133" s="1601"/>
      <c r="AB133" s="29"/>
      <c r="AC133" s="29"/>
      <c r="AD133" s="1484"/>
    </row>
    <row r="134" spans="1:30" x14ac:dyDescent="0.25">
      <c r="A134" s="1485"/>
      <c r="B134" s="1598"/>
      <c r="C134" s="1599"/>
      <c r="D134" s="1600"/>
      <c r="E134" s="1601"/>
      <c r="F134" s="29"/>
      <c r="G134" s="29"/>
      <c r="H134" s="1484"/>
      <c r="I134" s="1490"/>
      <c r="J134" s="1491"/>
      <c r="K134" s="1491"/>
      <c r="L134" s="1491"/>
      <c r="M134" s="1492"/>
      <c r="N134" s="1492"/>
      <c r="O134" s="1492"/>
      <c r="P134" s="1492"/>
      <c r="Q134" s="1491"/>
      <c r="R134" s="1491"/>
      <c r="S134" s="1491"/>
      <c r="T134" s="1491"/>
      <c r="U134" s="1494"/>
      <c r="V134" s="1495"/>
      <c r="W134" s="1485"/>
      <c r="X134" s="1598"/>
      <c r="Y134" s="1599"/>
      <c r="Z134" s="1600"/>
      <c r="AA134" s="1601"/>
      <c r="AB134" s="29"/>
      <c r="AC134" s="29"/>
      <c r="AD134" s="1484"/>
    </row>
    <row r="135" spans="1:30" x14ac:dyDescent="0.25">
      <c r="A135" s="1485"/>
      <c r="B135" s="1598"/>
      <c r="C135" s="1599"/>
      <c r="D135" s="1600"/>
      <c r="E135" s="1601"/>
      <c r="F135" s="29"/>
      <c r="G135" s="29"/>
      <c r="H135" s="1484"/>
      <c r="I135" s="1490"/>
      <c r="J135" s="1491"/>
      <c r="K135" s="1491"/>
      <c r="L135" s="1491"/>
      <c r="M135" s="1492"/>
      <c r="N135" s="1492"/>
      <c r="O135" s="1492"/>
      <c r="P135" s="1492"/>
      <c r="Q135" s="1491"/>
      <c r="R135" s="1491"/>
      <c r="S135" s="1491"/>
      <c r="T135" s="1491"/>
      <c r="U135" s="1494"/>
      <c r="V135" s="1495"/>
      <c r="W135" s="1485"/>
      <c r="X135" s="1598"/>
      <c r="Y135" s="1599"/>
      <c r="Z135" s="1600"/>
      <c r="AA135" s="1601"/>
      <c r="AB135" s="29"/>
      <c r="AC135" s="29"/>
      <c r="AD135" s="1484"/>
    </row>
    <row r="136" spans="1:30" x14ac:dyDescent="0.25">
      <c r="A136" s="1485"/>
      <c r="B136" s="1598"/>
      <c r="C136" s="1599"/>
      <c r="D136" s="1600"/>
      <c r="E136" s="1601"/>
      <c r="F136" s="29"/>
      <c r="G136" s="29"/>
      <c r="H136" s="1484"/>
      <c r="I136" s="1490"/>
      <c r="J136" s="1491"/>
      <c r="K136" s="1491"/>
      <c r="L136" s="1491"/>
      <c r="M136" s="1492"/>
      <c r="N136" s="1492"/>
      <c r="O136" s="1492"/>
      <c r="P136" s="1492"/>
      <c r="Q136" s="1492"/>
      <c r="R136" s="1492"/>
      <c r="S136" s="1492"/>
      <c r="T136" s="1492"/>
      <c r="U136" s="1492"/>
      <c r="V136" s="1493"/>
      <c r="W136" s="1485"/>
      <c r="X136" s="1598"/>
      <c r="Y136" s="1599"/>
      <c r="Z136" s="1600"/>
      <c r="AA136" s="1601"/>
      <c r="AB136" s="29"/>
      <c r="AC136" s="29"/>
      <c r="AD136" s="1484"/>
    </row>
    <row r="137" spans="1:30" x14ac:dyDescent="0.25">
      <c r="A137" s="1485"/>
      <c r="B137" s="1598"/>
      <c r="C137" s="1599"/>
      <c r="D137" s="1600"/>
      <c r="E137" s="1601"/>
      <c r="F137" s="29"/>
      <c r="G137" s="29"/>
      <c r="H137" s="1484"/>
      <c r="I137" s="1490"/>
      <c r="J137" s="1491"/>
      <c r="K137" s="1491"/>
      <c r="L137" s="1491"/>
      <c r="M137" s="1492"/>
      <c r="N137" s="1492"/>
      <c r="O137" s="1492"/>
      <c r="P137" s="1492"/>
      <c r="Q137" s="1492"/>
      <c r="R137" s="1492"/>
      <c r="S137" s="1492"/>
      <c r="T137" s="1492"/>
      <c r="U137" s="1492"/>
      <c r="V137" s="1493"/>
      <c r="W137" s="1485"/>
      <c r="X137" s="1598"/>
      <c r="Y137" s="1599"/>
      <c r="Z137" s="1600"/>
      <c r="AA137" s="1601"/>
      <c r="AB137" s="29"/>
      <c r="AC137" s="29"/>
      <c r="AD137" s="1484"/>
    </row>
    <row r="138" spans="1:30" x14ac:dyDescent="0.25">
      <c r="A138" s="1485"/>
      <c r="B138" s="1598"/>
      <c r="C138" s="1599"/>
      <c r="D138" s="1600"/>
      <c r="E138" s="1601"/>
      <c r="F138" s="29"/>
      <c r="G138" s="29"/>
      <c r="H138" s="1484"/>
      <c r="I138" s="1490"/>
      <c r="J138" s="1491"/>
      <c r="K138" s="1491"/>
      <c r="L138" s="1491"/>
      <c r="M138" s="1492"/>
      <c r="N138" s="1492"/>
      <c r="O138" s="1492"/>
      <c r="P138" s="1492"/>
      <c r="Q138" s="1492"/>
      <c r="R138" s="1492"/>
      <c r="S138" s="1492"/>
      <c r="T138" s="1492"/>
      <c r="U138" s="1492"/>
      <c r="V138" s="1493"/>
      <c r="W138" s="1485"/>
      <c r="X138" s="1598"/>
      <c r="Y138" s="1599"/>
      <c r="Z138" s="1600"/>
      <c r="AA138" s="1601"/>
      <c r="AB138" s="29"/>
      <c r="AC138" s="29"/>
      <c r="AD138" s="1484"/>
    </row>
    <row r="139" spans="1:30" x14ac:dyDescent="0.25">
      <c r="A139" s="1485"/>
      <c r="B139" s="1598"/>
      <c r="C139" s="1599"/>
      <c r="D139" s="1600"/>
      <c r="E139" s="1601"/>
      <c r="F139" s="29"/>
      <c r="G139" s="29"/>
      <c r="H139" s="1484"/>
      <c r="I139" s="1490"/>
      <c r="J139" s="1491"/>
      <c r="K139" s="1491"/>
      <c r="L139" s="1491"/>
      <c r="M139" s="1492"/>
      <c r="N139" s="1492"/>
      <c r="O139" s="1492"/>
      <c r="P139" s="1492"/>
      <c r="Q139" s="1492"/>
      <c r="R139" s="1492"/>
      <c r="S139" s="1492"/>
      <c r="T139" s="1492"/>
      <c r="U139" s="1492"/>
      <c r="V139" s="1493"/>
      <c r="W139" s="1485"/>
      <c r="X139" s="1598"/>
      <c r="Y139" s="1599"/>
      <c r="Z139" s="1600"/>
      <c r="AA139" s="1601"/>
      <c r="AB139" s="29"/>
      <c r="AC139" s="29"/>
      <c r="AD139" s="1484"/>
    </row>
    <row r="140" spans="1:30" x14ac:dyDescent="0.25">
      <c r="A140" s="1485"/>
      <c r="B140" s="1598"/>
      <c r="C140" s="1599"/>
      <c r="D140" s="1600"/>
      <c r="E140" s="1601"/>
      <c r="F140" s="29"/>
      <c r="G140" s="29"/>
      <c r="H140" s="1484"/>
      <c r="I140" s="1490"/>
      <c r="J140" s="1491"/>
      <c r="K140" s="1491"/>
      <c r="L140" s="1491"/>
      <c r="M140" s="1492"/>
      <c r="N140" s="1492"/>
      <c r="O140" s="1492"/>
      <c r="P140" s="1492"/>
      <c r="Q140" s="1492"/>
      <c r="R140" s="1492"/>
      <c r="S140" s="1492"/>
      <c r="T140" s="1492"/>
      <c r="U140" s="1492"/>
      <c r="V140" s="1493"/>
      <c r="W140" s="1485"/>
      <c r="X140" s="1598"/>
      <c r="Y140" s="1599"/>
      <c r="Z140" s="1600"/>
      <c r="AA140" s="1601"/>
      <c r="AB140" s="29"/>
      <c r="AC140" s="29"/>
      <c r="AD140" s="1484"/>
    </row>
    <row r="141" spans="1:30" x14ac:dyDescent="0.25">
      <c r="A141" s="1485"/>
      <c r="B141" s="1598"/>
      <c r="C141" s="1599"/>
      <c r="D141" s="1600"/>
      <c r="E141" s="1601"/>
      <c r="F141" s="29"/>
      <c r="G141" s="29"/>
      <c r="H141" s="1484"/>
      <c r="I141" s="1490"/>
      <c r="J141" s="1491"/>
      <c r="K141" s="1491"/>
      <c r="L141" s="1491"/>
      <c r="M141" s="1492"/>
      <c r="N141" s="1492"/>
      <c r="O141" s="1492"/>
      <c r="P141" s="1492"/>
      <c r="Q141" s="1492"/>
      <c r="R141" s="1492"/>
      <c r="S141" s="1492"/>
      <c r="T141" s="1492"/>
      <c r="U141" s="1492"/>
      <c r="V141" s="1493"/>
      <c r="W141" s="1485"/>
      <c r="X141" s="1598"/>
      <c r="Y141" s="1599"/>
      <c r="Z141" s="1600"/>
      <c r="AA141" s="1601"/>
      <c r="AB141" s="29"/>
      <c r="AC141" s="29"/>
      <c r="AD141" s="1484"/>
    </row>
    <row r="142" spans="1:30" x14ac:dyDescent="0.25">
      <c r="A142" s="1485"/>
      <c r="B142" s="1598"/>
      <c r="C142" s="1599"/>
      <c r="D142" s="1600"/>
      <c r="E142" s="1601"/>
      <c r="F142" s="29"/>
      <c r="G142" s="29"/>
      <c r="H142" s="1484"/>
      <c r="I142" s="1496"/>
      <c r="J142" s="1497"/>
      <c r="K142" s="1497"/>
      <c r="L142" s="1497"/>
      <c r="M142" s="1498"/>
      <c r="N142" s="1498"/>
      <c r="O142" s="1498"/>
      <c r="P142" s="1498"/>
      <c r="Q142" s="1498"/>
      <c r="R142" s="1498"/>
      <c r="S142" s="1498"/>
      <c r="T142" s="1498"/>
      <c r="U142" s="1498"/>
      <c r="V142" s="1499"/>
      <c r="W142" s="1485"/>
      <c r="X142" s="1598"/>
      <c r="Y142" s="1599"/>
      <c r="Z142" s="1600"/>
      <c r="AA142" s="1601"/>
      <c r="AB142" s="29"/>
      <c r="AC142" s="29"/>
      <c r="AD142" s="1485"/>
    </row>
    <row r="143" spans="1:30" x14ac:dyDescent="0.25">
      <c r="A143" s="1485"/>
      <c r="B143" s="1485"/>
      <c r="C143" s="1485"/>
      <c r="D143" s="1485"/>
      <c r="E143" s="1486"/>
      <c r="F143" s="1486"/>
      <c r="G143" s="1487"/>
      <c r="H143" s="1484"/>
      <c r="I143" s="1484"/>
      <c r="J143" s="1484"/>
      <c r="K143" s="1484"/>
      <c r="L143" s="1484"/>
      <c r="M143" s="1485"/>
      <c r="N143" s="1485"/>
      <c r="O143" s="1485"/>
      <c r="P143" s="1485"/>
      <c r="Q143" s="1485"/>
      <c r="R143" s="1485"/>
      <c r="S143" s="1486"/>
      <c r="T143" s="1486"/>
      <c r="U143" s="1485"/>
      <c r="V143" s="1485"/>
      <c r="W143" s="1485"/>
      <c r="X143" s="1484"/>
      <c r="Y143" s="1484"/>
      <c r="Z143" s="1484"/>
      <c r="AA143" s="1484"/>
      <c r="AB143" s="1484"/>
      <c r="AC143" s="1484"/>
      <c r="AD143" s="1484"/>
    </row>
    <row r="144" spans="1:30" ht="18.75" x14ac:dyDescent="0.3">
      <c r="A144" s="1479"/>
      <c r="B144" s="1479"/>
      <c r="C144" s="1479"/>
      <c r="D144" s="1479"/>
      <c r="E144" s="1479"/>
      <c r="F144" s="1479"/>
      <c r="G144" s="1479"/>
      <c r="H144" s="1479"/>
      <c r="I144" s="1479"/>
      <c r="J144" s="1479"/>
      <c r="K144" s="1479"/>
      <c r="L144" s="1479"/>
      <c r="M144" s="1475"/>
      <c r="N144" s="1475"/>
      <c r="O144" s="1602" t="s">
        <v>837</v>
      </c>
      <c r="P144" s="1602"/>
      <c r="Q144" s="1475"/>
      <c r="R144" s="1475"/>
      <c r="S144" s="1477"/>
      <c r="T144" s="1477"/>
      <c r="U144" s="1475"/>
      <c r="V144" s="1475"/>
      <c r="W144" s="1475"/>
      <c r="X144" s="1475"/>
      <c r="Y144" s="1475"/>
      <c r="Z144" s="1475"/>
      <c r="AA144" s="1475"/>
      <c r="AB144" s="1475"/>
      <c r="AC144" s="1475"/>
      <c r="AD144" s="1475"/>
    </row>
    <row r="145" spans="1:30" x14ac:dyDescent="0.25">
      <c r="A145" s="1485"/>
      <c r="B145" s="1485"/>
      <c r="C145" s="1485"/>
      <c r="D145" s="1485"/>
      <c r="E145" s="1485"/>
      <c r="F145" s="1485"/>
      <c r="G145" s="1485"/>
      <c r="H145" s="1480"/>
      <c r="I145" s="1480"/>
      <c r="J145" s="1480"/>
      <c r="K145" s="1480"/>
      <c r="L145" s="1480"/>
      <c r="M145" s="1481"/>
      <c r="N145" s="1481"/>
      <c r="O145" s="1481"/>
      <c r="P145" s="1482"/>
      <c r="Q145" s="1481"/>
      <c r="R145" s="1481"/>
      <c r="S145" s="1481"/>
      <c r="T145" s="1481"/>
      <c r="U145" s="1481"/>
      <c r="V145" s="1481"/>
      <c r="W145" s="1481"/>
      <c r="X145" s="1481"/>
      <c r="Y145" s="1481"/>
      <c r="Z145" s="1481"/>
      <c r="AA145" s="1481"/>
      <c r="AB145" s="1481"/>
      <c r="AC145" s="1481"/>
      <c r="AD145" s="1481"/>
    </row>
    <row r="146" spans="1:30" x14ac:dyDescent="0.25">
      <c r="A146" s="1485"/>
      <c r="B146" s="1603" t="s">
        <v>0</v>
      </c>
      <c r="C146" s="1604"/>
      <c r="D146" s="1604"/>
      <c r="E146" s="1604"/>
      <c r="F146" s="1604"/>
      <c r="G146" s="1605"/>
      <c r="H146" s="1484"/>
      <c r="I146" s="1615" t="s">
        <v>786</v>
      </c>
      <c r="J146" s="1616"/>
      <c r="K146" s="1616"/>
      <c r="L146" s="1616"/>
      <c r="M146" s="1616"/>
      <c r="N146" s="1616"/>
      <c r="O146" s="1616"/>
      <c r="P146" s="1616"/>
      <c r="Q146" s="1616"/>
      <c r="R146" s="1616"/>
      <c r="S146" s="1616"/>
      <c r="T146" s="1616"/>
      <c r="U146" s="1616"/>
      <c r="V146" s="1617"/>
      <c r="W146" s="1485"/>
      <c r="X146" s="1603" t="s">
        <v>5</v>
      </c>
      <c r="Y146" s="1604"/>
      <c r="Z146" s="1604"/>
      <c r="AA146" s="1604"/>
      <c r="AB146" s="1604"/>
      <c r="AC146" s="1605"/>
      <c r="AD146" s="1484"/>
    </row>
    <row r="147" spans="1:30" x14ac:dyDescent="0.25">
      <c r="A147" s="1485"/>
      <c r="B147" s="1598" t="s">
        <v>1</v>
      </c>
      <c r="C147" s="1599"/>
      <c r="D147" s="1598" t="s">
        <v>2</v>
      </c>
      <c r="E147" s="1599"/>
      <c r="F147" s="627" t="s">
        <v>3</v>
      </c>
      <c r="G147" s="627" t="s">
        <v>4</v>
      </c>
      <c r="H147" s="1484"/>
      <c r="I147" s="1490"/>
      <c r="J147" s="1491"/>
      <c r="K147" s="1491"/>
      <c r="L147" s="1491"/>
      <c r="M147" s="1492"/>
      <c r="N147" s="1492"/>
      <c r="O147" s="1491"/>
      <c r="P147" s="1491"/>
      <c r="Q147" s="1492"/>
      <c r="R147" s="1492"/>
      <c r="S147" s="1492"/>
      <c r="T147" s="1492"/>
      <c r="U147" s="1492"/>
      <c r="V147" s="1493"/>
      <c r="W147" s="1485"/>
      <c r="X147" s="1598" t="s">
        <v>1</v>
      </c>
      <c r="Y147" s="1599"/>
      <c r="Z147" s="1598" t="s">
        <v>2</v>
      </c>
      <c r="AA147" s="1599"/>
      <c r="AB147" s="627" t="s">
        <v>3</v>
      </c>
      <c r="AC147" s="627" t="s">
        <v>4</v>
      </c>
      <c r="AD147" s="1484"/>
    </row>
    <row r="148" spans="1:30" x14ac:dyDescent="0.25">
      <c r="A148" s="1485"/>
      <c r="B148" s="1598"/>
      <c r="C148" s="1599"/>
      <c r="D148" s="1600"/>
      <c r="E148" s="1601"/>
      <c r="F148" s="29"/>
      <c r="G148" s="29"/>
      <c r="H148" s="1484"/>
      <c r="I148" s="1490"/>
      <c r="J148" s="1491"/>
      <c r="K148" s="1491"/>
      <c r="L148" s="1491"/>
      <c r="M148" s="1492"/>
      <c r="N148" s="1492"/>
      <c r="O148" s="1491"/>
      <c r="P148" s="1491"/>
      <c r="Q148" s="1492"/>
      <c r="R148" s="1492"/>
      <c r="S148" s="1492"/>
      <c r="T148" s="1492"/>
      <c r="U148" s="1492"/>
      <c r="V148" s="1493"/>
      <c r="W148" s="1485"/>
      <c r="X148" s="1598"/>
      <c r="Y148" s="1599"/>
      <c r="Z148" s="1600"/>
      <c r="AA148" s="1601"/>
      <c r="AB148" s="29"/>
      <c r="AC148" s="29"/>
      <c r="AD148" s="1484"/>
    </row>
    <row r="149" spans="1:30" x14ac:dyDescent="0.25">
      <c r="A149" s="1485"/>
      <c r="B149" s="1598"/>
      <c r="C149" s="1599"/>
      <c r="D149" s="1600"/>
      <c r="E149" s="1601"/>
      <c r="F149" s="29"/>
      <c r="G149" s="29"/>
      <c r="H149" s="1484"/>
      <c r="I149" s="1490"/>
      <c r="J149" s="1491"/>
      <c r="K149" s="1491"/>
      <c r="L149" s="1491"/>
      <c r="M149" s="1492"/>
      <c r="N149" s="1492"/>
      <c r="O149" s="1491"/>
      <c r="P149" s="1491"/>
      <c r="Q149" s="1492"/>
      <c r="R149" s="1492"/>
      <c r="S149" s="1492"/>
      <c r="T149" s="1492"/>
      <c r="U149" s="1492"/>
      <c r="V149" s="1493"/>
      <c r="W149" s="1485"/>
      <c r="X149" s="1598"/>
      <c r="Y149" s="1599"/>
      <c r="Z149" s="1600"/>
      <c r="AA149" s="1601"/>
      <c r="AB149" s="29"/>
      <c r="AC149" s="29"/>
      <c r="AD149" s="1484"/>
    </row>
    <row r="150" spans="1:30" x14ac:dyDescent="0.25">
      <c r="A150" s="1485"/>
      <c r="B150" s="1598"/>
      <c r="C150" s="1599"/>
      <c r="D150" s="1600"/>
      <c r="E150" s="1601"/>
      <c r="F150" s="29"/>
      <c r="G150" s="29"/>
      <c r="H150" s="1484"/>
      <c r="I150" s="1490"/>
      <c r="J150" s="1491"/>
      <c r="K150" s="1491"/>
      <c r="L150" s="1491"/>
      <c r="M150" s="1492"/>
      <c r="N150" s="1492"/>
      <c r="O150" s="1492"/>
      <c r="P150" s="1492"/>
      <c r="Q150" s="1492"/>
      <c r="R150" s="1492"/>
      <c r="S150" s="1492"/>
      <c r="T150" s="1492"/>
      <c r="U150" s="1492"/>
      <c r="V150" s="1493"/>
      <c r="W150" s="1485"/>
      <c r="X150" s="1598"/>
      <c r="Y150" s="1599"/>
      <c r="Z150" s="1600"/>
      <c r="AA150" s="1601"/>
      <c r="AB150" s="29"/>
      <c r="AC150" s="29"/>
      <c r="AD150" s="1484"/>
    </row>
    <row r="151" spans="1:30" x14ac:dyDescent="0.25">
      <c r="A151" s="1485"/>
      <c r="B151" s="1598"/>
      <c r="C151" s="1599"/>
      <c r="D151" s="1600"/>
      <c r="E151" s="1601"/>
      <c r="F151" s="29"/>
      <c r="G151" s="29"/>
      <c r="H151" s="1484"/>
      <c r="I151" s="1490"/>
      <c r="J151" s="1491"/>
      <c r="K151" s="1491"/>
      <c r="L151" s="1491"/>
      <c r="M151" s="1492"/>
      <c r="N151" s="1492"/>
      <c r="O151" s="1492"/>
      <c r="P151" s="1492"/>
      <c r="Q151" s="1492"/>
      <c r="R151" s="1492"/>
      <c r="S151" s="1492"/>
      <c r="T151" s="1492"/>
      <c r="U151" s="1492"/>
      <c r="V151" s="1493"/>
      <c r="W151" s="1485"/>
      <c r="X151" s="1598"/>
      <c r="Y151" s="1599"/>
      <c r="Z151" s="1600"/>
      <c r="AA151" s="1601"/>
      <c r="AB151" s="29"/>
      <c r="AC151" s="29"/>
      <c r="AD151" s="1484"/>
    </row>
    <row r="152" spans="1:30" x14ac:dyDescent="0.25">
      <c r="A152" s="1485"/>
      <c r="B152" s="1598"/>
      <c r="C152" s="1599"/>
      <c r="D152" s="1600"/>
      <c r="E152" s="1601"/>
      <c r="F152" s="29"/>
      <c r="G152" s="29"/>
      <c r="H152" s="1484"/>
      <c r="I152" s="1490"/>
      <c r="J152" s="1491"/>
      <c r="K152" s="1491"/>
      <c r="L152" s="1491"/>
      <c r="M152" s="1492"/>
      <c r="N152" s="1492"/>
      <c r="O152" s="1492"/>
      <c r="P152" s="1492"/>
      <c r="Q152" s="1492"/>
      <c r="R152" s="1492"/>
      <c r="S152" s="1492"/>
      <c r="T152" s="1492"/>
      <c r="U152" s="1492"/>
      <c r="V152" s="1493"/>
      <c r="W152" s="1485"/>
      <c r="X152" s="1598"/>
      <c r="Y152" s="1599"/>
      <c r="Z152" s="1600"/>
      <c r="AA152" s="1601"/>
      <c r="AB152" s="29"/>
      <c r="AC152" s="29"/>
      <c r="AD152" s="1484"/>
    </row>
    <row r="153" spans="1:30" x14ac:dyDescent="0.25">
      <c r="A153" s="1485"/>
      <c r="B153" s="1598"/>
      <c r="C153" s="1599"/>
      <c r="D153" s="1600"/>
      <c r="E153" s="1601"/>
      <c r="F153" s="29"/>
      <c r="G153" s="29"/>
      <c r="H153" s="1484"/>
      <c r="I153" s="1490"/>
      <c r="J153" s="1491"/>
      <c r="K153" s="1491"/>
      <c r="L153" s="1491"/>
      <c r="M153" s="1492"/>
      <c r="N153" s="1492"/>
      <c r="O153" s="1492"/>
      <c r="P153" s="1492"/>
      <c r="Q153" s="1492"/>
      <c r="R153" s="1492"/>
      <c r="S153" s="1492"/>
      <c r="T153" s="1492"/>
      <c r="U153" s="1492"/>
      <c r="V153" s="1493"/>
      <c r="W153" s="1485"/>
      <c r="X153" s="1598"/>
      <c r="Y153" s="1599"/>
      <c r="Z153" s="1600"/>
      <c r="AA153" s="1601"/>
      <c r="AB153" s="29"/>
      <c r="AC153" s="29"/>
      <c r="AD153" s="1484"/>
    </row>
    <row r="154" spans="1:30" x14ac:dyDescent="0.25">
      <c r="A154" s="1485"/>
      <c r="B154" s="1598"/>
      <c r="C154" s="1599"/>
      <c r="D154" s="1600"/>
      <c r="E154" s="1601"/>
      <c r="F154" s="29"/>
      <c r="G154" s="29"/>
      <c r="H154" s="1484"/>
      <c r="I154" s="1490"/>
      <c r="J154" s="1491"/>
      <c r="K154" s="1491"/>
      <c r="L154" s="1491"/>
      <c r="M154" s="1492"/>
      <c r="N154" s="1492"/>
      <c r="O154" s="1492"/>
      <c r="P154" s="1492"/>
      <c r="Q154" s="1491"/>
      <c r="R154" s="1491"/>
      <c r="S154" s="1491"/>
      <c r="T154" s="1491"/>
      <c r="U154" s="1494"/>
      <c r="V154" s="1495"/>
      <c r="W154" s="1485"/>
      <c r="X154" s="1598"/>
      <c r="Y154" s="1599"/>
      <c r="Z154" s="1600"/>
      <c r="AA154" s="1601"/>
      <c r="AB154" s="29"/>
      <c r="AC154" s="29"/>
      <c r="AD154" s="1484"/>
    </row>
    <row r="155" spans="1:30" x14ac:dyDescent="0.25">
      <c r="A155" s="1485"/>
      <c r="B155" s="1598"/>
      <c r="C155" s="1599"/>
      <c r="D155" s="1600"/>
      <c r="E155" s="1601"/>
      <c r="F155" s="29"/>
      <c r="G155" s="29"/>
      <c r="H155" s="1484"/>
      <c r="I155" s="1490"/>
      <c r="J155" s="1491"/>
      <c r="K155" s="1491"/>
      <c r="L155" s="1491"/>
      <c r="M155" s="1492"/>
      <c r="N155" s="1492"/>
      <c r="O155" s="1492"/>
      <c r="P155" s="1492"/>
      <c r="Q155" s="1491"/>
      <c r="R155" s="1491"/>
      <c r="S155" s="1491"/>
      <c r="T155" s="1491"/>
      <c r="U155" s="1494"/>
      <c r="V155" s="1495"/>
      <c r="W155" s="1485"/>
      <c r="X155" s="1598"/>
      <c r="Y155" s="1599"/>
      <c r="Z155" s="1600"/>
      <c r="AA155" s="1601"/>
      <c r="AB155" s="29"/>
      <c r="AC155" s="29"/>
      <c r="AD155" s="1484"/>
    </row>
    <row r="156" spans="1:30" x14ac:dyDescent="0.25">
      <c r="A156" s="1485"/>
      <c r="B156" s="1598"/>
      <c r="C156" s="1599"/>
      <c r="D156" s="1600"/>
      <c r="E156" s="1601"/>
      <c r="F156" s="29"/>
      <c r="G156" s="29"/>
      <c r="H156" s="1484"/>
      <c r="I156" s="1490"/>
      <c r="J156" s="1491"/>
      <c r="K156" s="1491"/>
      <c r="L156" s="1491"/>
      <c r="M156" s="1492"/>
      <c r="N156" s="1492"/>
      <c r="O156" s="1492"/>
      <c r="P156" s="1492"/>
      <c r="Q156" s="1492"/>
      <c r="R156" s="1492"/>
      <c r="S156" s="1492"/>
      <c r="T156" s="1492"/>
      <c r="U156" s="1492"/>
      <c r="V156" s="1493"/>
      <c r="W156" s="1485"/>
      <c r="X156" s="1598"/>
      <c r="Y156" s="1599"/>
      <c r="Z156" s="1600"/>
      <c r="AA156" s="1601"/>
      <c r="AB156" s="29"/>
      <c r="AC156" s="29"/>
      <c r="AD156" s="1484"/>
    </row>
    <row r="157" spans="1:30" x14ac:dyDescent="0.25">
      <c r="A157" s="1485"/>
      <c r="B157" s="1598"/>
      <c r="C157" s="1599"/>
      <c r="D157" s="1600"/>
      <c r="E157" s="1601"/>
      <c r="F157" s="29"/>
      <c r="G157" s="29"/>
      <c r="H157" s="1484"/>
      <c r="I157" s="1490"/>
      <c r="J157" s="1491"/>
      <c r="K157" s="1491"/>
      <c r="L157" s="1491"/>
      <c r="M157" s="1492"/>
      <c r="N157" s="1492"/>
      <c r="O157" s="1492"/>
      <c r="P157" s="1492"/>
      <c r="Q157" s="1492"/>
      <c r="R157" s="1492"/>
      <c r="S157" s="1492"/>
      <c r="T157" s="1492"/>
      <c r="U157" s="1492"/>
      <c r="V157" s="1493"/>
      <c r="W157" s="1485"/>
      <c r="X157" s="1598"/>
      <c r="Y157" s="1599"/>
      <c r="Z157" s="1600"/>
      <c r="AA157" s="1601"/>
      <c r="AB157" s="29"/>
      <c r="AC157" s="29"/>
      <c r="AD157" s="1484"/>
    </row>
    <row r="158" spans="1:30" x14ac:dyDescent="0.25">
      <c r="A158" s="1485"/>
      <c r="B158" s="1598"/>
      <c r="C158" s="1599"/>
      <c r="D158" s="1600"/>
      <c r="E158" s="1601"/>
      <c r="F158" s="29"/>
      <c r="G158" s="29"/>
      <c r="H158" s="1484"/>
      <c r="I158" s="1490"/>
      <c r="J158" s="1491"/>
      <c r="K158" s="1491"/>
      <c r="L158" s="1491"/>
      <c r="M158" s="1492"/>
      <c r="N158" s="1492"/>
      <c r="O158" s="1492"/>
      <c r="P158" s="1492"/>
      <c r="Q158" s="1492"/>
      <c r="R158" s="1492"/>
      <c r="S158" s="1492"/>
      <c r="T158" s="1492"/>
      <c r="U158" s="1492"/>
      <c r="V158" s="1493"/>
      <c r="W158" s="1485"/>
      <c r="X158" s="1598"/>
      <c r="Y158" s="1599"/>
      <c r="Z158" s="1600"/>
      <c r="AA158" s="1601"/>
      <c r="AB158" s="29"/>
      <c r="AC158" s="29"/>
      <c r="AD158" s="1484"/>
    </row>
    <row r="159" spans="1:30" x14ac:dyDescent="0.25">
      <c r="A159" s="1485"/>
      <c r="B159" s="1598"/>
      <c r="C159" s="1599"/>
      <c r="D159" s="1600"/>
      <c r="E159" s="1601"/>
      <c r="F159" s="29"/>
      <c r="G159" s="29"/>
      <c r="H159" s="1484"/>
      <c r="I159" s="1490"/>
      <c r="J159" s="1491"/>
      <c r="K159" s="1491"/>
      <c r="L159" s="1491"/>
      <c r="M159" s="1492"/>
      <c r="N159" s="1492"/>
      <c r="O159" s="1492"/>
      <c r="P159" s="1492"/>
      <c r="Q159" s="1492"/>
      <c r="R159" s="1492"/>
      <c r="S159" s="1492"/>
      <c r="T159" s="1492"/>
      <c r="U159" s="1492"/>
      <c r="V159" s="1493"/>
      <c r="W159" s="1485"/>
      <c r="X159" s="1598"/>
      <c r="Y159" s="1599"/>
      <c r="Z159" s="1600"/>
      <c r="AA159" s="1601"/>
      <c r="AB159" s="29"/>
      <c r="AC159" s="29"/>
      <c r="AD159" s="1484"/>
    </row>
    <row r="160" spans="1:30" x14ac:dyDescent="0.25">
      <c r="A160" s="1485"/>
      <c r="B160" s="1598"/>
      <c r="C160" s="1599"/>
      <c r="D160" s="1600"/>
      <c r="E160" s="1601"/>
      <c r="F160" s="29"/>
      <c r="G160" s="29"/>
      <c r="H160" s="1484"/>
      <c r="I160" s="1490"/>
      <c r="J160" s="1491"/>
      <c r="K160" s="1491"/>
      <c r="L160" s="1491"/>
      <c r="M160" s="1492"/>
      <c r="N160" s="1492"/>
      <c r="O160" s="1492"/>
      <c r="P160" s="1492"/>
      <c r="Q160" s="1492"/>
      <c r="R160" s="1492"/>
      <c r="S160" s="1492"/>
      <c r="T160" s="1492"/>
      <c r="U160" s="1492"/>
      <c r="V160" s="1493"/>
      <c r="W160" s="1485"/>
      <c r="X160" s="1598"/>
      <c r="Y160" s="1599"/>
      <c r="Z160" s="1600"/>
      <c r="AA160" s="1601"/>
      <c r="AB160" s="29"/>
      <c r="AC160" s="29"/>
      <c r="AD160" s="1484"/>
    </row>
    <row r="161" spans="1:30" x14ac:dyDescent="0.25">
      <c r="A161" s="1485"/>
      <c r="B161" s="1598"/>
      <c r="C161" s="1599"/>
      <c r="D161" s="1600"/>
      <c r="E161" s="1601"/>
      <c r="F161" s="29"/>
      <c r="G161" s="29"/>
      <c r="H161" s="1484"/>
      <c r="I161" s="1490"/>
      <c r="J161" s="1491"/>
      <c r="K161" s="1491"/>
      <c r="L161" s="1491"/>
      <c r="M161" s="1492"/>
      <c r="N161" s="1492"/>
      <c r="O161" s="1492"/>
      <c r="P161" s="1492"/>
      <c r="Q161" s="1492"/>
      <c r="R161" s="1492"/>
      <c r="S161" s="1492"/>
      <c r="T161" s="1492"/>
      <c r="U161" s="1492"/>
      <c r="V161" s="1493"/>
      <c r="W161" s="1485"/>
      <c r="X161" s="1598"/>
      <c r="Y161" s="1599"/>
      <c r="Z161" s="1600"/>
      <c r="AA161" s="1601"/>
      <c r="AB161" s="29"/>
      <c r="AC161" s="29"/>
      <c r="AD161" s="1484"/>
    </row>
    <row r="162" spans="1:30" x14ac:dyDescent="0.25">
      <c r="A162" s="1485"/>
      <c r="B162" s="1598"/>
      <c r="C162" s="1599"/>
      <c r="D162" s="1600"/>
      <c r="E162" s="1601"/>
      <c r="F162" s="29"/>
      <c r="G162" s="29"/>
      <c r="H162" s="1484"/>
      <c r="I162" s="1496"/>
      <c r="J162" s="1497"/>
      <c r="K162" s="1497"/>
      <c r="L162" s="1497"/>
      <c r="M162" s="1498"/>
      <c r="N162" s="1498"/>
      <c r="O162" s="1498"/>
      <c r="P162" s="1498"/>
      <c r="Q162" s="1498"/>
      <c r="R162" s="1498"/>
      <c r="S162" s="1498"/>
      <c r="T162" s="1498"/>
      <c r="U162" s="1498"/>
      <c r="V162" s="1499"/>
      <c r="W162" s="1485"/>
      <c r="X162" s="1598"/>
      <c r="Y162" s="1599"/>
      <c r="Z162" s="1600"/>
      <c r="AA162" s="1601"/>
      <c r="AB162" s="29"/>
      <c r="AC162" s="29"/>
      <c r="AD162" s="1485"/>
    </row>
    <row r="163" spans="1:30" x14ac:dyDescent="0.25">
      <c r="A163" s="1485"/>
      <c r="B163" s="1485"/>
      <c r="C163" s="1485"/>
      <c r="D163" s="1485"/>
      <c r="E163" s="1486"/>
      <c r="F163" s="1486"/>
      <c r="G163" s="1487"/>
      <c r="H163" s="1484"/>
      <c r="I163" s="1484"/>
      <c r="J163" s="1484"/>
      <c r="K163" s="1484"/>
      <c r="L163" s="1484"/>
      <c r="M163" s="1485"/>
      <c r="N163" s="1485"/>
      <c r="O163" s="1485"/>
      <c r="P163" s="1485"/>
      <c r="Q163" s="1485"/>
      <c r="R163" s="1485"/>
      <c r="S163" s="1486"/>
      <c r="T163" s="1486"/>
      <c r="U163" s="1485"/>
      <c r="V163" s="1485"/>
      <c r="W163" s="1485"/>
      <c r="X163" s="1484"/>
      <c r="Y163" s="1484"/>
      <c r="Z163" s="1484"/>
      <c r="AA163" s="1484"/>
      <c r="AB163" s="1484"/>
      <c r="AC163" s="1484"/>
      <c r="AD163" s="1484"/>
    </row>
    <row r="164" spans="1:30" ht="18.75" x14ac:dyDescent="0.3">
      <c r="A164" s="1479"/>
      <c r="B164" s="1479"/>
      <c r="C164" s="1479"/>
      <c r="D164" s="1479"/>
      <c r="E164" s="1479"/>
      <c r="F164" s="1479"/>
      <c r="G164" s="1479"/>
      <c r="H164" s="1479"/>
      <c r="I164" s="1479"/>
      <c r="J164" s="1479"/>
      <c r="K164" s="1479"/>
      <c r="L164" s="1479"/>
      <c r="M164" s="1475"/>
      <c r="N164" s="1475"/>
      <c r="O164" s="1602" t="s">
        <v>838</v>
      </c>
      <c r="P164" s="1602"/>
      <c r="Q164" s="1475"/>
      <c r="R164" s="1475"/>
      <c r="S164" s="1477"/>
      <c r="T164" s="1477"/>
      <c r="U164" s="1475"/>
      <c r="V164" s="1475"/>
      <c r="W164" s="1475"/>
      <c r="X164" s="1475"/>
      <c r="Y164" s="1475"/>
      <c r="Z164" s="1475"/>
      <c r="AA164" s="1475"/>
      <c r="AB164" s="1475"/>
      <c r="AC164" s="1475"/>
      <c r="AD164" s="1475"/>
    </row>
    <row r="165" spans="1:30" x14ac:dyDescent="0.25">
      <c r="A165" s="1485"/>
      <c r="B165" s="1485"/>
      <c r="C165" s="1485"/>
      <c r="D165" s="1485"/>
      <c r="E165" s="1485"/>
      <c r="F165" s="1485"/>
      <c r="G165" s="1485"/>
      <c r="H165" s="1480"/>
      <c r="I165" s="1480"/>
      <c r="J165" s="1480"/>
      <c r="K165" s="1480"/>
      <c r="L165" s="1480"/>
      <c r="M165" s="1481"/>
      <c r="N165" s="1481"/>
      <c r="O165" s="1481"/>
      <c r="P165" s="1482"/>
      <c r="Q165" s="1481"/>
      <c r="R165" s="1481"/>
      <c r="S165" s="1481"/>
      <c r="T165" s="1481"/>
      <c r="U165" s="1481"/>
      <c r="V165" s="1481"/>
      <c r="W165" s="1481"/>
      <c r="X165" s="1481"/>
      <c r="Y165" s="1481"/>
      <c r="Z165" s="1481"/>
      <c r="AA165" s="1481"/>
      <c r="AB165" s="1481"/>
      <c r="AC165" s="1481"/>
      <c r="AD165" s="1481"/>
    </row>
    <row r="166" spans="1:30" x14ac:dyDescent="0.25">
      <c r="A166" s="1485"/>
      <c r="B166" s="1603" t="s">
        <v>0</v>
      </c>
      <c r="C166" s="1604"/>
      <c r="D166" s="1604"/>
      <c r="E166" s="1604"/>
      <c r="F166" s="1604"/>
      <c r="G166" s="1605"/>
      <c r="H166" s="1484"/>
      <c r="I166" s="1615" t="s">
        <v>786</v>
      </c>
      <c r="J166" s="1616"/>
      <c r="K166" s="1616"/>
      <c r="L166" s="1616"/>
      <c r="M166" s="1616"/>
      <c r="N166" s="1616"/>
      <c r="O166" s="1616"/>
      <c r="P166" s="1616"/>
      <c r="Q166" s="1616"/>
      <c r="R166" s="1616"/>
      <c r="S166" s="1616"/>
      <c r="T166" s="1616"/>
      <c r="U166" s="1616"/>
      <c r="V166" s="1617"/>
      <c r="W166" s="1485"/>
      <c r="X166" s="1603" t="s">
        <v>5</v>
      </c>
      <c r="Y166" s="1604"/>
      <c r="Z166" s="1604"/>
      <c r="AA166" s="1604"/>
      <c r="AB166" s="1604"/>
      <c r="AC166" s="1605"/>
      <c r="AD166" s="1484"/>
    </row>
    <row r="167" spans="1:30" x14ac:dyDescent="0.25">
      <c r="A167" s="1485"/>
      <c r="B167" s="1598" t="s">
        <v>1</v>
      </c>
      <c r="C167" s="1599"/>
      <c r="D167" s="1598" t="s">
        <v>2</v>
      </c>
      <c r="E167" s="1599"/>
      <c r="F167" s="627" t="s">
        <v>3</v>
      </c>
      <c r="G167" s="627" t="s">
        <v>4</v>
      </c>
      <c r="H167" s="1484"/>
      <c r="I167" s="1490"/>
      <c r="J167" s="1491"/>
      <c r="K167" s="1491"/>
      <c r="L167" s="1491"/>
      <c r="M167" s="1492"/>
      <c r="N167" s="1492"/>
      <c r="O167" s="1491"/>
      <c r="P167" s="1491"/>
      <c r="Q167" s="1492"/>
      <c r="R167" s="1492"/>
      <c r="S167" s="1492"/>
      <c r="T167" s="1492"/>
      <c r="U167" s="1492"/>
      <c r="V167" s="1493"/>
      <c r="W167" s="1485"/>
      <c r="X167" s="1598" t="s">
        <v>1</v>
      </c>
      <c r="Y167" s="1599"/>
      <c r="Z167" s="1598" t="s">
        <v>2</v>
      </c>
      <c r="AA167" s="1599"/>
      <c r="AB167" s="627" t="s">
        <v>3</v>
      </c>
      <c r="AC167" s="627" t="s">
        <v>4</v>
      </c>
      <c r="AD167" s="1484"/>
    </row>
    <row r="168" spans="1:30" x14ac:dyDescent="0.25">
      <c r="A168" s="1485"/>
      <c r="B168" s="1598"/>
      <c r="C168" s="1599"/>
      <c r="D168" s="1600"/>
      <c r="E168" s="1601"/>
      <c r="F168" s="29"/>
      <c r="G168" s="29"/>
      <c r="H168" s="1484"/>
      <c r="I168" s="1490"/>
      <c r="J168" s="1491"/>
      <c r="K168" s="1491"/>
      <c r="L168" s="1491"/>
      <c r="M168" s="1492"/>
      <c r="N168" s="1492"/>
      <c r="O168" s="1491"/>
      <c r="P168" s="1491"/>
      <c r="Q168" s="1492"/>
      <c r="R168" s="1492"/>
      <c r="S168" s="1492"/>
      <c r="T168" s="1492"/>
      <c r="U168" s="1492"/>
      <c r="V168" s="1493"/>
      <c r="W168" s="1485"/>
      <c r="X168" s="1598"/>
      <c r="Y168" s="1599"/>
      <c r="Z168" s="1600"/>
      <c r="AA168" s="1601"/>
      <c r="AB168" s="29"/>
      <c r="AC168" s="29"/>
      <c r="AD168" s="1484"/>
    </row>
    <row r="169" spans="1:30" x14ac:dyDescent="0.25">
      <c r="A169" s="1485"/>
      <c r="B169" s="1598"/>
      <c r="C169" s="1599"/>
      <c r="D169" s="1600"/>
      <c r="E169" s="1601"/>
      <c r="F169" s="29"/>
      <c r="G169" s="29"/>
      <c r="H169" s="1484"/>
      <c r="I169" s="1490"/>
      <c r="J169" s="1491"/>
      <c r="K169" s="1491"/>
      <c r="L169" s="1491"/>
      <c r="M169" s="1492"/>
      <c r="N169" s="1492"/>
      <c r="O169" s="1491"/>
      <c r="P169" s="1491"/>
      <c r="Q169" s="1492"/>
      <c r="R169" s="1492"/>
      <c r="S169" s="1492"/>
      <c r="T169" s="1492"/>
      <c r="U169" s="1492"/>
      <c r="V169" s="1493"/>
      <c r="W169" s="1485"/>
      <c r="X169" s="1598"/>
      <c r="Y169" s="1599"/>
      <c r="Z169" s="1600"/>
      <c r="AA169" s="1601"/>
      <c r="AB169" s="29"/>
      <c r="AC169" s="29"/>
      <c r="AD169" s="1484"/>
    </row>
    <row r="170" spans="1:30" x14ac:dyDescent="0.25">
      <c r="A170" s="1485"/>
      <c r="B170" s="1598"/>
      <c r="C170" s="1599"/>
      <c r="D170" s="1600"/>
      <c r="E170" s="1601"/>
      <c r="F170" s="29"/>
      <c r="G170" s="29"/>
      <c r="H170" s="1484"/>
      <c r="I170" s="1490"/>
      <c r="J170" s="1491"/>
      <c r="K170" s="1491"/>
      <c r="L170" s="1491"/>
      <c r="M170" s="1492"/>
      <c r="N170" s="1492"/>
      <c r="O170" s="1492"/>
      <c r="P170" s="1492"/>
      <c r="Q170" s="1492"/>
      <c r="R170" s="1492"/>
      <c r="S170" s="1492"/>
      <c r="T170" s="1492"/>
      <c r="U170" s="1492"/>
      <c r="V170" s="1493"/>
      <c r="W170" s="1485"/>
      <c r="X170" s="1598"/>
      <c r="Y170" s="1599"/>
      <c r="Z170" s="1600"/>
      <c r="AA170" s="1601"/>
      <c r="AB170" s="29"/>
      <c r="AC170" s="29"/>
      <c r="AD170" s="1484"/>
    </row>
    <row r="171" spans="1:30" x14ac:dyDescent="0.25">
      <c r="A171" s="1485"/>
      <c r="B171" s="1598"/>
      <c r="C171" s="1599"/>
      <c r="D171" s="1600"/>
      <c r="E171" s="1601"/>
      <c r="F171" s="29"/>
      <c r="G171" s="29"/>
      <c r="H171" s="1484"/>
      <c r="I171" s="1490"/>
      <c r="J171" s="1491"/>
      <c r="K171" s="1491"/>
      <c r="L171" s="1491"/>
      <c r="M171" s="1492"/>
      <c r="N171" s="1492"/>
      <c r="O171" s="1492"/>
      <c r="P171" s="1492"/>
      <c r="Q171" s="1492"/>
      <c r="R171" s="1492"/>
      <c r="S171" s="1492"/>
      <c r="T171" s="1492"/>
      <c r="U171" s="1492"/>
      <c r="V171" s="1493"/>
      <c r="W171" s="1485"/>
      <c r="X171" s="1598"/>
      <c r="Y171" s="1599"/>
      <c r="Z171" s="1600"/>
      <c r="AA171" s="1601"/>
      <c r="AB171" s="29"/>
      <c r="AC171" s="29"/>
      <c r="AD171" s="1484"/>
    </row>
    <row r="172" spans="1:30" x14ac:dyDescent="0.25">
      <c r="A172" s="1485"/>
      <c r="B172" s="1598"/>
      <c r="C172" s="1599"/>
      <c r="D172" s="1600"/>
      <c r="E172" s="1601"/>
      <c r="F172" s="29"/>
      <c r="G172" s="29"/>
      <c r="H172" s="1484"/>
      <c r="I172" s="1490"/>
      <c r="J172" s="1491"/>
      <c r="K172" s="1491"/>
      <c r="L172" s="1491"/>
      <c r="M172" s="1492"/>
      <c r="N172" s="1492"/>
      <c r="O172" s="1492"/>
      <c r="P172" s="1492"/>
      <c r="Q172" s="1492"/>
      <c r="R172" s="1492"/>
      <c r="S172" s="1492"/>
      <c r="T172" s="1492"/>
      <c r="U172" s="1492"/>
      <c r="V172" s="1493"/>
      <c r="W172" s="1485"/>
      <c r="X172" s="1598"/>
      <c r="Y172" s="1599"/>
      <c r="Z172" s="1600"/>
      <c r="AA172" s="1601"/>
      <c r="AB172" s="29"/>
      <c r="AC172" s="29"/>
      <c r="AD172" s="1484"/>
    </row>
    <row r="173" spans="1:30" x14ac:dyDescent="0.25">
      <c r="A173" s="1485"/>
      <c r="B173" s="1598"/>
      <c r="C173" s="1599"/>
      <c r="D173" s="1600"/>
      <c r="E173" s="1601"/>
      <c r="F173" s="29"/>
      <c r="G173" s="29"/>
      <c r="H173" s="1484"/>
      <c r="I173" s="1490"/>
      <c r="J173" s="1491"/>
      <c r="K173" s="1491"/>
      <c r="L173" s="1491"/>
      <c r="M173" s="1492"/>
      <c r="N173" s="1492"/>
      <c r="O173" s="1492"/>
      <c r="P173" s="1492"/>
      <c r="Q173" s="1492"/>
      <c r="R173" s="1492"/>
      <c r="S173" s="1492"/>
      <c r="T173" s="1492"/>
      <c r="U173" s="1492"/>
      <c r="V173" s="1493"/>
      <c r="W173" s="1485"/>
      <c r="X173" s="1598"/>
      <c r="Y173" s="1599"/>
      <c r="Z173" s="1600"/>
      <c r="AA173" s="1601"/>
      <c r="AB173" s="29"/>
      <c r="AC173" s="29"/>
      <c r="AD173" s="1484"/>
    </row>
    <row r="174" spans="1:30" x14ac:dyDescent="0.25">
      <c r="A174" s="1485"/>
      <c r="B174" s="1598"/>
      <c r="C174" s="1599"/>
      <c r="D174" s="1600"/>
      <c r="E174" s="1601"/>
      <c r="F174" s="29"/>
      <c r="G174" s="29"/>
      <c r="H174" s="1484"/>
      <c r="I174" s="1490"/>
      <c r="J174" s="1491"/>
      <c r="K174" s="1491"/>
      <c r="L174" s="1491"/>
      <c r="M174" s="1492"/>
      <c r="N174" s="1492"/>
      <c r="O174" s="1492"/>
      <c r="P174" s="1492"/>
      <c r="Q174" s="1491"/>
      <c r="R174" s="1491"/>
      <c r="S174" s="1491"/>
      <c r="T174" s="1491"/>
      <c r="U174" s="1494"/>
      <c r="V174" s="1495"/>
      <c r="W174" s="1485"/>
      <c r="X174" s="1598"/>
      <c r="Y174" s="1599"/>
      <c r="Z174" s="1600"/>
      <c r="AA174" s="1601"/>
      <c r="AB174" s="29"/>
      <c r="AC174" s="29"/>
      <c r="AD174" s="1484"/>
    </row>
    <row r="175" spans="1:30" x14ac:dyDescent="0.25">
      <c r="A175" s="1485"/>
      <c r="B175" s="1598"/>
      <c r="C175" s="1599"/>
      <c r="D175" s="1600"/>
      <c r="E175" s="1601"/>
      <c r="F175" s="29"/>
      <c r="G175" s="29"/>
      <c r="H175" s="1484"/>
      <c r="I175" s="1490"/>
      <c r="J175" s="1491"/>
      <c r="K175" s="1491"/>
      <c r="L175" s="1491"/>
      <c r="M175" s="1492"/>
      <c r="N175" s="1492"/>
      <c r="O175" s="1492"/>
      <c r="P175" s="1492"/>
      <c r="Q175" s="1491"/>
      <c r="R175" s="1491"/>
      <c r="S175" s="1491"/>
      <c r="T175" s="1491"/>
      <c r="U175" s="1494"/>
      <c r="V175" s="1495"/>
      <c r="W175" s="1485"/>
      <c r="X175" s="1598"/>
      <c r="Y175" s="1599"/>
      <c r="Z175" s="1600"/>
      <c r="AA175" s="1601"/>
      <c r="AB175" s="29"/>
      <c r="AC175" s="29"/>
      <c r="AD175" s="1484"/>
    </row>
    <row r="176" spans="1:30" x14ac:dyDescent="0.25">
      <c r="A176" s="1485"/>
      <c r="B176" s="1598"/>
      <c r="C176" s="1599"/>
      <c r="D176" s="1600"/>
      <c r="E176" s="1601"/>
      <c r="F176" s="29"/>
      <c r="G176" s="29"/>
      <c r="H176" s="1484"/>
      <c r="I176" s="1490"/>
      <c r="J176" s="1491"/>
      <c r="K176" s="1491"/>
      <c r="L176" s="1491"/>
      <c r="M176" s="1492"/>
      <c r="N176" s="1492"/>
      <c r="O176" s="1492"/>
      <c r="P176" s="1492"/>
      <c r="Q176" s="1492"/>
      <c r="R176" s="1492"/>
      <c r="S176" s="1492"/>
      <c r="T176" s="1492"/>
      <c r="U176" s="1492"/>
      <c r="V176" s="1493"/>
      <c r="W176" s="1485"/>
      <c r="X176" s="1598"/>
      <c r="Y176" s="1599"/>
      <c r="Z176" s="1600"/>
      <c r="AA176" s="1601"/>
      <c r="AB176" s="29"/>
      <c r="AC176" s="29"/>
      <c r="AD176" s="1484"/>
    </row>
    <row r="177" spans="1:30" x14ac:dyDescent="0.25">
      <c r="A177" s="1485"/>
      <c r="B177" s="1598"/>
      <c r="C177" s="1599"/>
      <c r="D177" s="1600"/>
      <c r="E177" s="1601"/>
      <c r="F177" s="29"/>
      <c r="G177" s="29"/>
      <c r="H177" s="1484"/>
      <c r="I177" s="1490"/>
      <c r="J177" s="1491"/>
      <c r="K177" s="1491"/>
      <c r="L177" s="1491"/>
      <c r="M177" s="1492"/>
      <c r="N177" s="1492"/>
      <c r="O177" s="1492"/>
      <c r="P177" s="1492"/>
      <c r="Q177" s="1492"/>
      <c r="R177" s="1492"/>
      <c r="S177" s="1492"/>
      <c r="T177" s="1492"/>
      <c r="U177" s="1492"/>
      <c r="V177" s="1493"/>
      <c r="W177" s="1485"/>
      <c r="X177" s="1598"/>
      <c r="Y177" s="1599"/>
      <c r="Z177" s="1600"/>
      <c r="AA177" s="1601"/>
      <c r="AB177" s="29"/>
      <c r="AC177" s="29"/>
      <c r="AD177" s="1484"/>
    </row>
    <row r="178" spans="1:30" x14ac:dyDescent="0.25">
      <c r="A178" s="1485"/>
      <c r="B178" s="1598"/>
      <c r="C178" s="1599"/>
      <c r="D178" s="1600"/>
      <c r="E178" s="1601"/>
      <c r="F178" s="29"/>
      <c r="G178" s="29"/>
      <c r="H178" s="1484"/>
      <c r="I178" s="1490"/>
      <c r="J178" s="1491"/>
      <c r="K178" s="1491"/>
      <c r="L178" s="1491"/>
      <c r="M178" s="1492"/>
      <c r="N178" s="1492"/>
      <c r="O178" s="1492"/>
      <c r="P178" s="1492"/>
      <c r="Q178" s="1492"/>
      <c r="R178" s="1492"/>
      <c r="S178" s="1492"/>
      <c r="T178" s="1492"/>
      <c r="U178" s="1492"/>
      <c r="V178" s="1493"/>
      <c r="W178" s="1485"/>
      <c r="X178" s="1598"/>
      <c r="Y178" s="1599"/>
      <c r="Z178" s="1600"/>
      <c r="AA178" s="1601"/>
      <c r="AB178" s="29"/>
      <c r="AC178" s="29"/>
      <c r="AD178" s="1484"/>
    </row>
    <row r="179" spans="1:30" x14ac:dyDescent="0.25">
      <c r="A179" s="1485"/>
      <c r="B179" s="1598"/>
      <c r="C179" s="1599"/>
      <c r="D179" s="1600"/>
      <c r="E179" s="1601"/>
      <c r="F179" s="29"/>
      <c r="G179" s="29"/>
      <c r="H179" s="1484"/>
      <c r="I179" s="1490"/>
      <c r="J179" s="1491"/>
      <c r="K179" s="1491"/>
      <c r="L179" s="1491"/>
      <c r="M179" s="1492"/>
      <c r="N179" s="1492"/>
      <c r="O179" s="1492"/>
      <c r="P179" s="1492"/>
      <c r="Q179" s="1492"/>
      <c r="R179" s="1492"/>
      <c r="S179" s="1492"/>
      <c r="T179" s="1492"/>
      <c r="U179" s="1492"/>
      <c r="V179" s="1493"/>
      <c r="W179" s="1485"/>
      <c r="X179" s="1598"/>
      <c r="Y179" s="1599"/>
      <c r="Z179" s="1600"/>
      <c r="AA179" s="1601"/>
      <c r="AB179" s="29"/>
      <c r="AC179" s="29"/>
      <c r="AD179" s="1484"/>
    </row>
    <row r="180" spans="1:30" x14ac:dyDescent="0.25">
      <c r="A180" s="1485"/>
      <c r="B180" s="1598"/>
      <c r="C180" s="1599"/>
      <c r="D180" s="1600"/>
      <c r="E180" s="1601"/>
      <c r="F180" s="29"/>
      <c r="G180" s="29"/>
      <c r="H180" s="1484"/>
      <c r="I180" s="1490"/>
      <c r="J180" s="1491"/>
      <c r="K180" s="1491"/>
      <c r="L180" s="1491"/>
      <c r="M180" s="1492"/>
      <c r="N180" s="1492"/>
      <c r="O180" s="1492"/>
      <c r="P180" s="1492"/>
      <c r="Q180" s="1492"/>
      <c r="R180" s="1492"/>
      <c r="S180" s="1492"/>
      <c r="T180" s="1492"/>
      <c r="U180" s="1492"/>
      <c r="V180" s="1493"/>
      <c r="W180" s="1485"/>
      <c r="X180" s="1598"/>
      <c r="Y180" s="1599"/>
      <c r="Z180" s="1600"/>
      <c r="AA180" s="1601"/>
      <c r="AB180" s="29"/>
      <c r="AC180" s="29"/>
      <c r="AD180" s="1484"/>
    </row>
    <row r="181" spans="1:30" x14ac:dyDescent="0.25">
      <c r="A181" s="1485"/>
      <c r="B181" s="1598"/>
      <c r="C181" s="1599"/>
      <c r="D181" s="1600"/>
      <c r="E181" s="1601"/>
      <c r="F181" s="29"/>
      <c r="G181" s="29"/>
      <c r="H181" s="1484"/>
      <c r="I181" s="1490"/>
      <c r="J181" s="1491"/>
      <c r="K181" s="1491"/>
      <c r="L181" s="1491"/>
      <c r="M181" s="1492"/>
      <c r="N181" s="1492"/>
      <c r="O181" s="1492"/>
      <c r="P181" s="1492"/>
      <c r="Q181" s="1492"/>
      <c r="R181" s="1492"/>
      <c r="S181" s="1492"/>
      <c r="T181" s="1492"/>
      <c r="U181" s="1492"/>
      <c r="V181" s="1493"/>
      <c r="W181" s="1485"/>
      <c r="X181" s="1598"/>
      <c r="Y181" s="1599"/>
      <c r="Z181" s="1600"/>
      <c r="AA181" s="1601"/>
      <c r="AB181" s="29"/>
      <c r="AC181" s="29"/>
      <c r="AD181" s="1484"/>
    </row>
    <row r="182" spans="1:30" x14ac:dyDescent="0.25">
      <c r="A182" s="1485"/>
      <c r="B182" s="1598"/>
      <c r="C182" s="1599"/>
      <c r="D182" s="1600"/>
      <c r="E182" s="1601"/>
      <c r="F182" s="29"/>
      <c r="G182" s="29"/>
      <c r="H182" s="1484"/>
      <c r="I182" s="1496"/>
      <c r="J182" s="1497"/>
      <c r="K182" s="1497"/>
      <c r="L182" s="1497"/>
      <c r="M182" s="1498"/>
      <c r="N182" s="1498"/>
      <c r="O182" s="1498"/>
      <c r="P182" s="1498"/>
      <c r="Q182" s="1498"/>
      <c r="R182" s="1498"/>
      <c r="S182" s="1498"/>
      <c r="T182" s="1498"/>
      <c r="U182" s="1498"/>
      <c r="V182" s="1499"/>
      <c r="W182" s="1485"/>
      <c r="X182" s="1598"/>
      <c r="Y182" s="1599"/>
      <c r="Z182" s="1600"/>
      <c r="AA182" s="1601"/>
      <c r="AB182" s="29"/>
      <c r="AC182" s="29"/>
      <c r="AD182" s="1485"/>
    </row>
    <row r="183" spans="1:30" x14ac:dyDescent="0.25">
      <c r="A183" s="1485"/>
      <c r="B183" s="1485"/>
      <c r="C183" s="1485"/>
      <c r="D183" s="1485"/>
      <c r="E183" s="1486"/>
      <c r="F183" s="1486"/>
      <c r="G183" s="1487"/>
      <c r="H183" s="1484"/>
      <c r="I183" s="1484"/>
      <c r="J183" s="1484"/>
      <c r="K183" s="1484"/>
      <c r="L183" s="1484"/>
      <c r="M183" s="1485"/>
      <c r="N183" s="1485"/>
      <c r="O183" s="1485"/>
      <c r="P183" s="1485"/>
      <c r="Q183" s="1485"/>
      <c r="R183" s="1485"/>
      <c r="S183" s="1486"/>
      <c r="T183" s="1486"/>
      <c r="U183" s="1485"/>
      <c r="V183" s="1485"/>
      <c r="W183" s="1485"/>
      <c r="X183" s="1484"/>
      <c r="Y183" s="1484"/>
      <c r="Z183" s="1484"/>
      <c r="AA183" s="1484"/>
      <c r="AB183" s="1484"/>
      <c r="AC183" s="1484"/>
      <c r="AD183" s="1484"/>
    </row>
    <row r="184" spans="1:30" ht="18.75" x14ac:dyDescent="0.3">
      <c r="A184" s="1479"/>
      <c r="B184" s="1479"/>
      <c r="C184" s="1479"/>
      <c r="D184" s="1479"/>
      <c r="E184" s="1479"/>
      <c r="F184" s="1479"/>
      <c r="G184" s="1479"/>
      <c r="H184" s="1479"/>
      <c r="I184" s="1479"/>
      <c r="J184" s="1479"/>
      <c r="K184" s="1479"/>
      <c r="L184" s="1479"/>
      <c r="M184" s="1475"/>
      <c r="N184" s="1475"/>
      <c r="O184" s="1602" t="s">
        <v>839</v>
      </c>
      <c r="P184" s="1602"/>
      <c r="Q184" s="1475"/>
      <c r="R184" s="1475"/>
      <c r="S184" s="1477"/>
      <c r="T184" s="1477"/>
      <c r="U184" s="1475"/>
      <c r="V184" s="1475"/>
      <c r="W184" s="1475"/>
      <c r="X184" s="1475"/>
      <c r="Y184" s="1475"/>
      <c r="Z184" s="1475"/>
      <c r="AA184" s="1475"/>
      <c r="AB184" s="1475"/>
      <c r="AC184" s="1475"/>
      <c r="AD184" s="1475"/>
    </row>
    <row r="185" spans="1:30" x14ac:dyDescent="0.25">
      <c r="A185" s="1485"/>
      <c r="B185" s="1485"/>
      <c r="C185" s="1485"/>
      <c r="D185" s="1485"/>
      <c r="E185" s="1485"/>
      <c r="F185" s="1485"/>
      <c r="G185" s="1485"/>
      <c r="H185" s="1480"/>
      <c r="I185" s="1480"/>
      <c r="J185" s="1480"/>
      <c r="K185" s="1480"/>
      <c r="L185" s="1480"/>
      <c r="M185" s="1481"/>
      <c r="N185" s="1481"/>
      <c r="O185" s="1481"/>
      <c r="P185" s="1482"/>
      <c r="Q185" s="1481"/>
      <c r="R185" s="1481"/>
      <c r="S185" s="1481"/>
      <c r="T185" s="1481"/>
      <c r="U185" s="1481"/>
      <c r="V185" s="1481"/>
      <c r="W185" s="1481"/>
      <c r="X185" s="1481"/>
      <c r="Y185" s="1481"/>
      <c r="Z185" s="1481"/>
      <c r="AA185" s="1481"/>
      <c r="AB185" s="1481"/>
      <c r="AC185" s="1481"/>
      <c r="AD185" s="1481"/>
    </row>
    <row r="186" spans="1:30" x14ac:dyDescent="0.25">
      <c r="A186" s="1485"/>
      <c r="B186" s="1603" t="s">
        <v>0</v>
      </c>
      <c r="C186" s="1604"/>
      <c r="D186" s="1604"/>
      <c r="E186" s="1604"/>
      <c r="F186" s="1604"/>
      <c r="G186" s="1605"/>
      <c r="H186" s="1484"/>
      <c r="I186" s="1615" t="s">
        <v>786</v>
      </c>
      <c r="J186" s="1616"/>
      <c r="K186" s="1616"/>
      <c r="L186" s="1616"/>
      <c r="M186" s="1616"/>
      <c r="N186" s="1616"/>
      <c r="O186" s="1616"/>
      <c r="P186" s="1616"/>
      <c r="Q186" s="1616"/>
      <c r="R186" s="1616"/>
      <c r="S186" s="1616"/>
      <c r="T186" s="1616"/>
      <c r="U186" s="1616"/>
      <c r="V186" s="1617"/>
      <c r="W186" s="1485"/>
      <c r="X186" s="1603" t="s">
        <v>5</v>
      </c>
      <c r="Y186" s="1604"/>
      <c r="Z186" s="1604"/>
      <c r="AA186" s="1604"/>
      <c r="AB186" s="1604"/>
      <c r="AC186" s="1605"/>
      <c r="AD186" s="1484"/>
    </row>
    <row r="187" spans="1:30" x14ac:dyDescent="0.25">
      <c r="A187" s="1485"/>
      <c r="B187" s="1598" t="s">
        <v>1</v>
      </c>
      <c r="C187" s="1599"/>
      <c r="D187" s="1598" t="s">
        <v>2</v>
      </c>
      <c r="E187" s="1599"/>
      <c r="F187" s="627" t="s">
        <v>3</v>
      </c>
      <c r="G187" s="627" t="s">
        <v>4</v>
      </c>
      <c r="H187" s="1484"/>
      <c r="I187" s="1490"/>
      <c r="J187" s="1491"/>
      <c r="K187" s="1491"/>
      <c r="L187" s="1491"/>
      <c r="M187" s="1492"/>
      <c r="N187" s="1492"/>
      <c r="O187" s="1491"/>
      <c r="P187" s="1491"/>
      <c r="Q187" s="1492"/>
      <c r="R187" s="1492"/>
      <c r="S187" s="1492"/>
      <c r="T187" s="1492"/>
      <c r="U187" s="1492"/>
      <c r="V187" s="1493"/>
      <c r="W187" s="1485"/>
      <c r="X187" s="1598" t="s">
        <v>1</v>
      </c>
      <c r="Y187" s="1599"/>
      <c r="Z187" s="1598" t="s">
        <v>2</v>
      </c>
      <c r="AA187" s="1599"/>
      <c r="AB187" s="627" t="s">
        <v>3</v>
      </c>
      <c r="AC187" s="627" t="s">
        <v>4</v>
      </c>
      <c r="AD187" s="1484"/>
    </row>
    <row r="188" spans="1:30" x14ac:dyDescent="0.25">
      <c r="A188" s="1485"/>
      <c r="B188" s="1598"/>
      <c r="C188" s="1599"/>
      <c r="D188" s="1600"/>
      <c r="E188" s="1601"/>
      <c r="F188" s="29"/>
      <c r="G188" s="29"/>
      <c r="H188" s="1484"/>
      <c r="I188" s="1490"/>
      <c r="J188" s="1491"/>
      <c r="K188" s="1491"/>
      <c r="L188" s="1491"/>
      <c r="M188" s="1492"/>
      <c r="N188" s="1492"/>
      <c r="O188" s="1491"/>
      <c r="P188" s="1491"/>
      <c r="Q188" s="1492"/>
      <c r="R188" s="1492"/>
      <c r="S188" s="1492"/>
      <c r="T188" s="1492"/>
      <c r="U188" s="1492"/>
      <c r="V188" s="1493"/>
      <c r="W188" s="1485"/>
      <c r="X188" s="1598"/>
      <c r="Y188" s="1599"/>
      <c r="Z188" s="1600"/>
      <c r="AA188" s="1601"/>
      <c r="AB188" s="29"/>
      <c r="AC188" s="29"/>
      <c r="AD188" s="1484"/>
    </row>
    <row r="189" spans="1:30" x14ac:dyDescent="0.25">
      <c r="A189" s="1485"/>
      <c r="B189" s="1598"/>
      <c r="C189" s="1599"/>
      <c r="D189" s="1600"/>
      <c r="E189" s="1601"/>
      <c r="F189" s="29"/>
      <c r="G189" s="29"/>
      <c r="H189" s="1484"/>
      <c r="I189" s="1490"/>
      <c r="J189" s="1491"/>
      <c r="K189" s="1491"/>
      <c r="L189" s="1491"/>
      <c r="M189" s="1492"/>
      <c r="N189" s="1492"/>
      <c r="O189" s="1491"/>
      <c r="P189" s="1491"/>
      <c r="Q189" s="1492"/>
      <c r="R189" s="1492"/>
      <c r="S189" s="1492"/>
      <c r="T189" s="1492"/>
      <c r="U189" s="1492"/>
      <c r="V189" s="1493"/>
      <c r="W189" s="1485"/>
      <c r="X189" s="1598"/>
      <c r="Y189" s="1599"/>
      <c r="Z189" s="1600"/>
      <c r="AA189" s="1601"/>
      <c r="AB189" s="29"/>
      <c r="AC189" s="29"/>
      <c r="AD189" s="1484"/>
    </row>
    <row r="190" spans="1:30" x14ac:dyDescent="0.25">
      <c r="A190" s="1485"/>
      <c r="B190" s="1598"/>
      <c r="C190" s="1599"/>
      <c r="D190" s="1600"/>
      <c r="E190" s="1601"/>
      <c r="F190" s="29"/>
      <c r="G190" s="29"/>
      <c r="H190" s="1484"/>
      <c r="I190" s="1490"/>
      <c r="J190" s="1491"/>
      <c r="K190" s="1491"/>
      <c r="L190" s="1491"/>
      <c r="M190" s="1492"/>
      <c r="N190" s="1492"/>
      <c r="O190" s="1492"/>
      <c r="P190" s="1492"/>
      <c r="Q190" s="1492"/>
      <c r="R190" s="1492"/>
      <c r="S190" s="1492"/>
      <c r="T190" s="1492"/>
      <c r="U190" s="1492"/>
      <c r="V190" s="1493"/>
      <c r="W190" s="1485"/>
      <c r="X190" s="1598"/>
      <c r="Y190" s="1599"/>
      <c r="Z190" s="1600"/>
      <c r="AA190" s="1601"/>
      <c r="AB190" s="29"/>
      <c r="AC190" s="29"/>
      <c r="AD190" s="1484"/>
    </row>
    <row r="191" spans="1:30" x14ac:dyDescent="0.25">
      <c r="A191" s="1485"/>
      <c r="B191" s="1598"/>
      <c r="C191" s="1599"/>
      <c r="D191" s="1600"/>
      <c r="E191" s="1601"/>
      <c r="F191" s="29"/>
      <c r="G191" s="29"/>
      <c r="H191" s="1484"/>
      <c r="I191" s="1490"/>
      <c r="J191" s="1491"/>
      <c r="K191" s="1491"/>
      <c r="L191" s="1491"/>
      <c r="M191" s="1492"/>
      <c r="N191" s="1492"/>
      <c r="O191" s="1492"/>
      <c r="P191" s="1492"/>
      <c r="Q191" s="1492"/>
      <c r="R191" s="1492"/>
      <c r="S191" s="1492"/>
      <c r="T191" s="1492"/>
      <c r="U191" s="1492"/>
      <c r="V191" s="1493"/>
      <c r="W191" s="1485"/>
      <c r="X191" s="1598"/>
      <c r="Y191" s="1599"/>
      <c r="Z191" s="1600"/>
      <c r="AA191" s="1601"/>
      <c r="AB191" s="29"/>
      <c r="AC191" s="29"/>
      <c r="AD191" s="1484"/>
    </row>
    <row r="192" spans="1:30" x14ac:dyDescent="0.25">
      <c r="A192" s="1485"/>
      <c r="B192" s="1598"/>
      <c r="C192" s="1599"/>
      <c r="D192" s="1600"/>
      <c r="E192" s="1601"/>
      <c r="F192" s="29"/>
      <c r="G192" s="29"/>
      <c r="H192" s="1484"/>
      <c r="I192" s="1490"/>
      <c r="J192" s="1491"/>
      <c r="K192" s="1491"/>
      <c r="L192" s="1491"/>
      <c r="M192" s="1492"/>
      <c r="N192" s="1492"/>
      <c r="O192" s="1492"/>
      <c r="P192" s="1492"/>
      <c r="Q192" s="1492"/>
      <c r="R192" s="1492"/>
      <c r="S192" s="1492"/>
      <c r="T192" s="1492"/>
      <c r="U192" s="1492"/>
      <c r="V192" s="1493"/>
      <c r="W192" s="1485"/>
      <c r="X192" s="1598"/>
      <c r="Y192" s="1599"/>
      <c r="Z192" s="1600"/>
      <c r="AA192" s="1601"/>
      <c r="AB192" s="29"/>
      <c r="AC192" s="29"/>
      <c r="AD192" s="1484"/>
    </row>
    <row r="193" spans="1:30" x14ac:dyDescent="0.25">
      <c r="A193" s="1485"/>
      <c r="B193" s="1598"/>
      <c r="C193" s="1599"/>
      <c r="D193" s="1600"/>
      <c r="E193" s="1601"/>
      <c r="F193" s="29"/>
      <c r="G193" s="29"/>
      <c r="H193" s="1484"/>
      <c r="I193" s="1490"/>
      <c r="J193" s="1491"/>
      <c r="K193" s="1491"/>
      <c r="L193" s="1491"/>
      <c r="M193" s="1492"/>
      <c r="N193" s="1492"/>
      <c r="O193" s="1492"/>
      <c r="P193" s="1492"/>
      <c r="Q193" s="1492"/>
      <c r="R193" s="1492"/>
      <c r="S193" s="1492"/>
      <c r="T193" s="1492"/>
      <c r="U193" s="1492"/>
      <c r="V193" s="1493"/>
      <c r="W193" s="1485"/>
      <c r="X193" s="1598"/>
      <c r="Y193" s="1599"/>
      <c r="Z193" s="1600"/>
      <c r="AA193" s="1601"/>
      <c r="AB193" s="29"/>
      <c r="AC193" s="29"/>
      <c r="AD193" s="1484"/>
    </row>
    <row r="194" spans="1:30" x14ac:dyDescent="0.25">
      <c r="A194" s="1485"/>
      <c r="B194" s="1598"/>
      <c r="C194" s="1599"/>
      <c r="D194" s="1600"/>
      <c r="E194" s="1601"/>
      <c r="F194" s="29"/>
      <c r="G194" s="29"/>
      <c r="H194" s="1484"/>
      <c r="I194" s="1490"/>
      <c r="J194" s="1491"/>
      <c r="K194" s="1491"/>
      <c r="L194" s="1491"/>
      <c r="M194" s="1492"/>
      <c r="N194" s="1492"/>
      <c r="O194" s="1492"/>
      <c r="P194" s="1492"/>
      <c r="Q194" s="1491"/>
      <c r="R194" s="1491"/>
      <c r="S194" s="1491"/>
      <c r="T194" s="1491"/>
      <c r="U194" s="1494"/>
      <c r="V194" s="1495"/>
      <c r="W194" s="1485"/>
      <c r="X194" s="1598"/>
      <c r="Y194" s="1599"/>
      <c r="Z194" s="1600"/>
      <c r="AA194" s="1601"/>
      <c r="AB194" s="29"/>
      <c r="AC194" s="29"/>
      <c r="AD194" s="1484"/>
    </row>
    <row r="195" spans="1:30" x14ac:dyDescent="0.25">
      <c r="A195" s="1485"/>
      <c r="B195" s="1598"/>
      <c r="C195" s="1599"/>
      <c r="D195" s="1600"/>
      <c r="E195" s="1601"/>
      <c r="F195" s="29"/>
      <c r="G195" s="29"/>
      <c r="H195" s="1484"/>
      <c r="I195" s="1490"/>
      <c r="J195" s="1491"/>
      <c r="K195" s="1491"/>
      <c r="L195" s="1491"/>
      <c r="M195" s="1492"/>
      <c r="N195" s="1492"/>
      <c r="O195" s="1492"/>
      <c r="P195" s="1492"/>
      <c r="Q195" s="1491"/>
      <c r="R195" s="1491"/>
      <c r="S195" s="1491"/>
      <c r="T195" s="1491"/>
      <c r="U195" s="1494"/>
      <c r="V195" s="1495"/>
      <c r="W195" s="1485"/>
      <c r="X195" s="1598"/>
      <c r="Y195" s="1599"/>
      <c r="Z195" s="1600"/>
      <c r="AA195" s="1601"/>
      <c r="AB195" s="29"/>
      <c r="AC195" s="29"/>
      <c r="AD195" s="1484"/>
    </row>
    <row r="196" spans="1:30" x14ac:dyDescent="0.25">
      <c r="A196" s="1485"/>
      <c r="B196" s="1598"/>
      <c r="C196" s="1599"/>
      <c r="D196" s="1600"/>
      <c r="E196" s="1601"/>
      <c r="F196" s="29"/>
      <c r="G196" s="29"/>
      <c r="H196" s="1484"/>
      <c r="I196" s="1490"/>
      <c r="J196" s="1491"/>
      <c r="K196" s="1491"/>
      <c r="L196" s="1491"/>
      <c r="M196" s="1492"/>
      <c r="N196" s="1492"/>
      <c r="O196" s="1492"/>
      <c r="P196" s="1492"/>
      <c r="Q196" s="1492"/>
      <c r="R196" s="1492"/>
      <c r="S196" s="1492"/>
      <c r="T196" s="1492"/>
      <c r="U196" s="1492"/>
      <c r="V196" s="1493"/>
      <c r="W196" s="1485"/>
      <c r="X196" s="1598"/>
      <c r="Y196" s="1599"/>
      <c r="Z196" s="1600"/>
      <c r="AA196" s="1601"/>
      <c r="AB196" s="29"/>
      <c r="AC196" s="29"/>
      <c r="AD196" s="1484"/>
    </row>
    <row r="197" spans="1:30" x14ac:dyDescent="0.25">
      <c r="A197" s="1485"/>
      <c r="B197" s="1598"/>
      <c r="C197" s="1599"/>
      <c r="D197" s="1600"/>
      <c r="E197" s="1601"/>
      <c r="F197" s="29"/>
      <c r="G197" s="29"/>
      <c r="H197" s="1484"/>
      <c r="I197" s="1490"/>
      <c r="J197" s="1491"/>
      <c r="K197" s="1491"/>
      <c r="L197" s="1491"/>
      <c r="M197" s="1492"/>
      <c r="N197" s="1492"/>
      <c r="O197" s="1492"/>
      <c r="P197" s="1492"/>
      <c r="Q197" s="1492"/>
      <c r="R197" s="1492"/>
      <c r="S197" s="1492"/>
      <c r="T197" s="1492"/>
      <c r="U197" s="1492"/>
      <c r="V197" s="1493"/>
      <c r="W197" s="1485"/>
      <c r="X197" s="1598"/>
      <c r="Y197" s="1599"/>
      <c r="Z197" s="1600"/>
      <c r="AA197" s="1601"/>
      <c r="AB197" s="29"/>
      <c r="AC197" s="29"/>
      <c r="AD197" s="1484"/>
    </row>
    <row r="198" spans="1:30" x14ac:dyDescent="0.25">
      <c r="A198" s="1485"/>
      <c r="B198" s="1598"/>
      <c r="C198" s="1599"/>
      <c r="D198" s="1600"/>
      <c r="E198" s="1601"/>
      <c r="F198" s="29"/>
      <c r="G198" s="29"/>
      <c r="H198" s="1484"/>
      <c r="I198" s="1490"/>
      <c r="J198" s="1491"/>
      <c r="K198" s="1491"/>
      <c r="L198" s="1491"/>
      <c r="M198" s="1492"/>
      <c r="N198" s="1492"/>
      <c r="O198" s="1492"/>
      <c r="P198" s="1492"/>
      <c r="Q198" s="1492"/>
      <c r="R198" s="1492"/>
      <c r="S198" s="1492"/>
      <c r="T198" s="1492"/>
      <c r="U198" s="1492"/>
      <c r="V198" s="1493"/>
      <c r="W198" s="1485"/>
      <c r="X198" s="1598"/>
      <c r="Y198" s="1599"/>
      <c r="Z198" s="1600"/>
      <c r="AA198" s="1601"/>
      <c r="AB198" s="29"/>
      <c r="AC198" s="29"/>
      <c r="AD198" s="1484"/>
    </row>
    <row r="199" spans="1:30" x14ac:dyDescent="0.25">
      <c r="A199" s="1485"/>
      <c r="B199" s="1598"/>
      <c r="C199" s="1599"/>
      <c r="D199" s="1600"/>
      <c r="E199" s="1601"/>
      <c r="F199" s="29"/>
      <c r="G199" s="29"/>
      <c r="H199" s="1484"/>
      <c r="I199" s="1490"/>
      <c r="J199" s="1491"/>
      <c r="K199" s="1491"/>
      <c r="L199" s="1491"/>
      <c r="M199" s="1492"/>
      <c r="N199" s="1492"/>
      <c r="O199" s="1492"/>
      <c r="P199" s="1492"/>
      <c r="Q199" s="1492"/>
      <c r="R199" s="1492"/>
      <c r="S199" s="1492"/>
      <c r="T199" s="1492"/>
      <c r="U199" s="1492"/>
      <c r="V199" s="1493"/>
      <c r="W199" s="1485"/>
      <c r="X199" s="1598"/>
      <c r="Y199" s="1599"/>
      <c r="Z199" s="1600"/>
      <c r="AA199" s="1601"/>
      <c r="AB199" s="29"/>
      <c r="AC199" s="29"/>
      <c r="AD199" s="1484"/>
    </row>
    <row r="200" spans="1:30" x14ac:dyDescent="0.25">
      <c r="A200" s="1485"/>
      <c r="B200" s="1598"/>
      <c r="C200" s="1599"/>
      <c r="D200" s="1600"/>
      <c r="E200" s="1601"/>
      <c r="F200" s="29"/>
      <c r="G200" s="29"/>
      <c r="H200" s="1484"/>
      <c r="I200" s="1490"/>
      <c r="J200" s="1491"/>
      <c r="K200" s="1491"/>
      <c r="L200" s="1491"/>
      <c r="M200" s="1492"/>
      <c r="N200" s="1492"/>
      <c r="O200" s="1492"/>
      <c r="P200" s="1492"/>
      <c r="Q200" s="1492"/>
      <c r="R200" s="1492"/>
      <c r="S200" s="1492"/>
      <c r="T200" s="1492"/>
      <c r="U200" s="1492"/>
      <c r="V200" s="1493"/>
      <c r="W200" s="1485"/>
      <c r="X200" s="1598"/>
      <c r="Y200" s="1599"/>
      <c r="Z200" s="1600"/>
      <c r="AA200" s="1601"/>
      <c r="AB200" s="29"/>
      <c r="AC200" s="29"/>
      <c r="AD200" s="1484"/>
    </row>
    <row r="201" spans="1:30" x14ac:dyDescent="0.25">
      <c r="A201" s="1485"/>
      <c r="B201" s="1598"/>
      <c r="C201" s="1599"/>
      <c r="D201" s="1600"/>
      <c r="E201" s="1601"/>
      <c r="F201" s="29"/>
      <c r="G201" s="29"/>
      <c r="H201" s="1484"/>
      <c r="I201" s="1490"/>
      <c r="J201" s="1491"/>
      <c r="K201" s="1491"/>
      <c r="L201" s="1491"/>
      <c r="M201" s="1492"/>
      <c r="N201" s="1492"/>
      <c r="O201" s="1492"/>
      <c r="P201" s="1492"/>
      <c r="Q201" s="1492"/>
      <c r="R201" s="1492"/>
      <c r="S201" s="1492"/>
      <c r="T201" s="1492"/>
      <c r="U201" s="1492"/>
      <c r="V201" s="1493"/>
      <c r="W201" s="1485"/>
      <c r="X201" s="1598"/>
      <c r="Y201" s="1599"/>
      <c r="Z201" s="1600"/>
      <c r="AA201" s="1601"/>
      <c r="AB201" s="29"/>
      <c r="AC201" s="29"/>
      <c r="AD201" s="1484"/>
    </row>
    <row r="202" spans="1:30" x14ac:dyDescent="0.25">
      <c r="A202" s="1485"/>
      <c r="B202" s="1598"/>
      <c r="C202" s="1599"/>
      <c r="D202" s="1600"/>
      <c r="E202" s="1601"/>
      <c r="F202" s="29"/>
      <c r="G202" s="29"/>
      <c r="H202" s="1484"/>
      <c r="I202" s="1496"/>
      <c r="J202" s="1497"/>
      <c r="K202" s="1497"/>
      <c r="L202" s="1497"/>
      <c r="M202" s="1498"/>
      <c r="N202" s="1498"/>
      <c r="O202" s="1498"/>
      <c r="P202" s="1498"/>
      <c r="Q202" s="1498"/>
      <c r="R202" s="1498"/>
      <c r="S202" s="1498"/>
      <c r="T202" s="1498"/>
      <c r="U202" s="1498"/>
      <c r="V202" s="1499"/>
      <c r="W202" s="1485"/>
      <c r="X202" s="1598"/>
      <c r="Y202" s="1599"/>
      <c r="Z202" s="1600"/>
      <c r="AA202" s="1601"/>
      <c r="AB202" s="29"/>
      <c r="AC202" s="29"/>
      <c r="AD202" s="1485"/>
    </row>
    <row r="203" spans="1:30" x14ac:dyDescent="0.25">
      <c r="A203" s="1485"/>
      <c r="B203" s="1485"/>
      <c r="C203" s="1485"/>
      <c r="D203" s="1485"/>
      <c r="E203" s="1486"/>
      <c r="F203" s="1486"/>
      <c r="G203" s="1487"/>
      <c r="H203" s="1484"/>
      <c r="I203" s="1484"/>
      <c r="J203" s="1484"/>
      <c r="K203" s="1484"/>
      <c r="L203" s="1484"/>
      <c r="M203" s="1485"/>
      <c r="N203" s="1485"/>
      <c r="O203" s="1485"/>
      <c r="P203" s="1485"/>
      <c r="Q203" s="1485"/>
      <c r="R203" s="1485"/>
      <c r="S203" s="1486"/>
      <c r="T203" s="1486"/>
      <c r="U203" s="1485"/>
      <c r="V203" s="1485"/>
      <c r="W203" s="1485"/>
      <c r="X203" s="1484"/>
      <c r="Y203" s="1484"/>
      <c r="Z203" s="1484"/>
      <c r="AA203" s="1484"/>
      <c r="AB203" s="1484"/>
      <c r="AC203" s="1484"/>
      <c r="AD203" s="1484"/>
    </row>
    <row r="204" spans="1:30" ht="18.75" x14ac:dyDescent="0.3">
      <c r="A204" s="1479"/>
      <c r="B204" s="1479"/>
      <c r="C204" s="1479"/>
      <c r="D204" s="1479"/>
      <c r="E204" s="1479"/>
      <c r="F204" s="1479"/>
      <c r="G204" s="1479"/>
      <c r="H204" s="1479"/>
      <c r="I204" s="1479"/>
      <c r="J204" s="1479"/>
      <c r="K204" s="1479"/>
      <c r="L204" s="1479"/>
      <c r="M204" s="1475"/>
      <c r="N204" s="1475"/>
      <c r="O204" s="1602" t="s">
        <v>840</v>
      </c>
      <c r="P204" s="1602"/>
      <c r="Q204" s="1475"/>
      <c r="R204" s="1475"/>
      <c r="S204" s="1477"/>
      <c r="T204" s="1477"/>
      <c r="U204" s="1475"/>
      <c r="V204" s="1475"/>
      <c r="W204" s="1475"/>
      <c r="X204" s="1475"/>
      <c r="Y204" s="1475"/>
      <c r="Z204" s="1475"/>
      <c r="AA204" s="1475"/>
      <c r="AB204" s="1475"/>
      <c r="AC204" s="1475"/>
      <c r="AD204" s="1475"/>
    </row>
    <row r="205" spans="1:30" x14ac:dyDescent="0.25">
      <c r="A205" s="1324"/>
      <c r="B205" s="1324"/>
      <c r="C205" s="1324"/>
      <c r="D205" s="1324"/>
      <c r="E205" s="1329"/>
      <c r="F205" s="1329"/>
      <c r="G205" s="631"/>
      <c r="H205" s="631"/>
      <c r="I205" s="1324"/>
      <c r="J205" s="1324"/>
      <c r="K205" s="1324"/>
      <c r="L205" s="1324"/>
      <c r="M205" s="1324"/>
      <c r="N205" s="1324"/>
      <c r="O205" s="1324"/>
      <c r="P205" s="1324"/>
    </row>
    <row r="206" spans="1:30" x14ac:dyDescent="0.25">
      <c r="A206" s="1324"/>
      <c r="B206" s="1324"/>
      <c r="C206" s="1324"/>
      <c r="D206" s="1324"/>
      <c r="E206" s="1329"/>
      <c r="F206" s="1329"/>
      <c r="G206" s="631"/>
      <c r="H206" s="631"/>
      <c r="I206" s="1324"/>
      <c r="J206" s="1324"/>
      <c r="K206" s="1324"/>
      <c r="L206" s="1324"/>
      <c r="M206" s="1324"/>
      <c r="N206" s="1324"/>
      <c r="O206" s="1324"/>
      <c r="P206" s="1324"/>
    </row>
    <row r="207" spans="1:30" x14ac:dyDescent="0.25">
      <c r="A207" s="1324"/>
      <c r="B207" s="1324"/>
      <c r="C207" s="1324"/>
      <c r="D207" s="1324"/>
      <c r="E207" s="1324"/>
      <c r="F207" s="1324"/>
      <c r="G207" s="1324"/>
      <c r="H207" s="1324"/>
      <c r="I207" s="1324"/>
      <c r="J207" s="1324"/>
      <c r="K207" s="1324"/>
      <c r="L207" s="1324"/>
      <c r="M207" s="1324"/>
      <c r="N207" s="1324"/>
      <c r="O207" s="1324"/>
      <c r="P207" s="1324"/>
    </row>
    <row r="208" spans="1:30" x14ac:dyDescent="0.25">
      <c r="A208" s="1324"/>
      <c r="B208" s="1324"/>
      <c r="C208" s="1324"/>
      <c r="D208" s="1324"/>
      <c r="E208" s="1324"/>
      <c r="F208" s="1324"/>
      <c r="G208" s="1324"/>
      <c r="H208" s="1324"/>
      <c r="I208" s="1324"/>
      <c r="J208" s="1324"/>
      <c r="K208" s="1324"/>
      <c r="L208" s="1324"/>
      <c r="M208" s="1324"/>
      <c r="N208" s="1324"/>
      <c r="O208" s="1324"/>
      <c r="P208" s="1324"/>
    </row>
    <row r="209" spans="1:16" x14ac:dyDescent="0.25">
      <c r="A209" s="1324"/>
      <c r="B209" s="1324"/>
      <c r="C209" s="1324"/>
      <c r="D209" s="1324"/>
      <c r="E209" s="1324"/>
      <c r="F209" s="1324"/>
      <c r="G209" s="1324"/>
      <c r="H209" s="1324"/>
      <c r="I209" s="1324"/>
      <c r="J209" s="1324"/>
      <c r="K209" s="1324"/>
      <c r="L209" s="1324"/>
      <c r="M209" s="1324"/>
      <c r="N209" s="1324"/>
      <c r="O209" s="1324"/>
      <c r="P209" s="1324"/>
    </row>
    <row r="210" spans="1:16" x14ac:dyDescent="0.25">
      <c r="A210" s="1324"/>
      <c r="B210" s="1324"/>
      <c r="C210" s="1324"/>
      <c r="D210" s="1324"/>
      <c r="E210" s="1324"/>
      <c r="F210" s="1324"/>
      <c r="G210" s="1324"/>
      <c r="H210" s="1324"/>
      <c r="I210" s="1324"/>
      <c r="J210" s="1324"/>
      <c r="K210" s="1324"/>
      <c r="L210" s="1324"/>
      <c r="M210" s="1324"/>
      <c r="N210" s="1324"/>
      <c r="O210" s="1324"/>
      <c r="P210" s="1324"/>
    </row>
    <row r="211" spans="1:16" x14ac:dyDescent="0.25">
      <c r="A211" s="1324"/>
      <c r="B211" s="1324"/>
      <c r="C211" s="1324"/>
      <c r="D211" s="1324"/>
      <c r="E211" s="1324"/>
      <c r="F211" s="1324"/>
      <c r="G211" s="1324"/>
      <c r="H211" s="1324"/>
      <c r="I211" s="1324"/>
      <c r="J211" s="1324"/>
      <c r="K211" s="1324"/>
      <c r="L211" s="1324"/>
      <c r="M211" s="1324"/>
      <c r="N211" s="1324"/>
      <c r="O211" s="1324"/>
      <c r="P211" s="1324"/>
    </row>
    <row r="212" spans="1:16" x14ac:dyDescent="0.25">
      <c r="A212" s="1324"/>
      <c r="B212" s="1324"/>
      <c r="C212" s="1324"/>
      <c r="D212" s="1324"/>
      <c r="E212" s="1324"/>
      <c r="F212" s="1324"/>
      <c r="G212" s="1324"/>
      <c r="H212" s="1324"/>
      <c r="I212" s="1324"/>
      <c r="J212" s="1324"/>
      <c r="K212" s="1324"/>
      <c r="L212" s="1324"/>
      <c r="M212" s="1324"/>
      <c r="N212" s="1324"/>
      <c r="O212" s="1324"/>
      <c r="P212" s="1324"/>
    </row>
    <row r="213" spans="1:16" x14ac:dyDescent="0.25">
      <c r="A213" s="1324"/>
      <c r="B213" s="1324"/>
      <c r="C213" s="1324"/>
      <c r="D213" s="1324"/>
      <c r="E213" s="1324"/>
      <c r="F213" s="1324"/>
      <c r="G213" s="1324"/>
      <c r="H213" s="1324"/>
      <c r="I213" s="1324"/>
      <c r="J213" s="1324"/>
      <c r="K213" s="1324"/>
      <c r="L213" s="1324"/>
      <c r="M213" s="1324"/>
      <c r="N213" s="1324"/>
      <c r="O213" s="1324"/>
      <c r="P213" s="1324"/>
    </row>
    <row r="214" spans="1:16" x14ac:dyDescent="0.25">
      <c r="A214" s="1324"/>
      <c r="B214" s="1324"/>
      <c r="C214" s="1324"/>
      <c r="D214" s="1324"/>
      <c r="E214" s="1324"/>
      <c r="F214" s="1324"/>
      <c r="G214" s="1324"/>
      <c r="H214" s="1324"/>
      <c r="I214" s="1324"/>
      <c r="J214" s="1324"/>
      <c r="K214" s="1324"/>
      <c r="L214" s="1324"/>
      <c r="M214" s="1324"/>
      <c r="N214" s="1324"/>
      <c r="O214" s="1324"/>
      <c r="P214" s="1324"/>
    </row>
    <row r="215" spans="1:16" x14ac:dyDescent="0.25">
      <c r="A215" s="1324"/>
      <c r="B215" s="1324"/>
      <c r="C215" s="1324"/>
      <c r="D215" s="1324"/>
      <c r="E215" s="1324"/>
      <c r="F215" s="1324"/>
      <c r="G215" s="1324"/>
      <c r="H215" s="1324"/>
      <c r="I215" s="1324"/>
      <c r="J215" s="1324"/>
      <c r="K215" s="1324"/>
      <c r="L215" s="1324"/>
      <c r="M215" s="1324"/>
      <c r="N215" s="1324"/>
      <c r="O215" s="1324"/>
      <c r="P215" s="1324"/>
    </row>
    <row r="216" spans="1:16" x14ac:dyDescent="0.25">
      <c r="A216" s="1324"/>
      <c r="B216" s="1324"/>
      <c r="C216" s="1324"/>
      <c r="D216" s="1324"/>
      <c r="E216" s="1324"/>
      <c r="F216" s="1324"/>
      <c r="G216" s="1324"/>
      <c r="H216" s="1324"/>
      <c r="I216" s="1324"/>
      <c r="J216" s="1324"/>
      <c r="K216" s="1324"/>
      <c r="L216" s="1324"/>
      <c r="M216" s="1324"/>
      <c r="N216" s="1324"/>
      <c r="O216" s="1324"/>
      <c r="P216" s="1324"/>
    </row>
    <row r="217" spans="1:16" x14ac:dyDescent="0.25">
      <c r="A217" s="1324"/>
      <c r="B217" s="1324"/>
      <c r="C217" s="1324"/>
      <c r="D217" s="1324"/>
      <c r="E217" s="1324"/>
      <c r="F217" s="1324"/>
      <c r="G217" s="1324"/>
      <c r="H217" s="1324"/>
      <c r="I217" s="1324"/>
      <c r="J217" s="1324"/>
      <c r="K217" s="1324"/>
      <c r="L217" s="1324"/>
      <c r="M217" s="1324"/>
      <c r="N217" s="1324"/>
      <c r="O217" s="1324"/>
      <c r="P217" s="1324"/>
    </row>
    <row r="218" spans="1:16" x14ac:dyDescent="0.25">
      <c r="A218" s="1324"/>
      <c r="B218" s="1324"/>
      <c r="C218" s="1324"/>
      <c r="D218" s="1324"/>
      <c r="E218" s="1324"/>
      <c r="F218" s="1324"/>
      <c r="G218" s="1324"/>
      <c r="H218" s="1324"/>
      <c r="I218" s="1324"/>
      <c r="J218" s="1324"/>
      <c r="K218" s="1324"/>
      <c r="L218" s="1324"/>
      <c r="M218" s="1324"/>
      <c r="N218" s="1324"/>
      <c r="O218" s="1324"/>
      <c r="P218" s="1324"/>
    </row>
    <row r="219" spans="1:16" x14ac:dyDescent="0.25">
      <c r="A219" s="1324"/>
      <c r="B219" s="1324"/>
      <c r="C219" s="1324"/>
      <c r="D219" s="1324"/>
      <c r="E219" s="1489"/>
      <c r="F219" s="1489"/>
      <c r="G219" s="1489"/>
      <c r="H219" s="1489"/>
      <c r="I219" s="1489"/>
      <c r="J219" s="1489"/>
      <c r="K219" s="1324"/>
      <c r="L219" s="1324"/>
      <c r="M219" s="1324"/>
      <c r="N219" s="1324"/>
      <c r="O219" s="1324"/>
      <c r="P219" s="1324"/>
    </row>
    <row r="220" spans="1:16" x14ac:dyDescent="0.25">
      <c r="A220" s="1324"/>
      <c r="B220" s="1324"/>
      <c r="C220" s="1324"/>
      <c r="D220" s="1324"/>
      <c r="E220" s="1329"/>
      <c r="F220" s="1329"/>
      <c r="G220" s="1329"/>
      <c r="H220" s="1329"/>
      <c r="I220" s="1367"/>
      <c r="J220" s="1367"/>
      <c r="K220" s="1324"/>
      <c r="L220" s="1324"/>
      <c r="M220" s="1324"/>
      <c r="N220" s="1324"/>
      <c r="O220" s="1324"/>
      <c r="P220" s="1324"/>
    </row>
    <row r="221" spans="1:16" x14ac:dyDescent="0.25">
      <c r="A221" s="1324"/>
      <c r="B221" s="1324"/>
      <c r="C221" s="1324"/>
      <c r="D221" s="1324"/>
      <c r="E221" s="1329"/>
      <c r="F221" s="1329"/>
      <c r="G221" s="631"/>
      <c r="H221" s="631"/>
      <c r="I221" s="1324"/>
      <c r="J221" s="1324"/>
      <c r="K221" s="1324"/>
      <c r="L221" s="1324"/>
      <c r="M221" s="1324"/>
      <c r="N221" s="1324"/>
      <c r="O221" s="1324"/>
      <c r="P221" s="1324"/>
    </row>
    <row r="222" spans="1:16" x14ac:dyDescent="0.25">
      <c r="A222" s="1324"/>
      <c r="B222" s="1324"/>
      <c r="C222" s="1324"/>
      <c r="D222" s="1324"/>
      <c r="E222" s="1329"/>
      <c r="F222" s="1329"/>
      <c r="G222" s="631"/>
      <c r="H222" s="631"/>
      <c r="I222" s="1324"/>
      <c r="J222" s="1324"/>
      <c r="K222" s="1324"/>
      <c r="L222" s="1324"/>
      <c r="M222" s="1324"/>
      <c r="N222" s="1324"/>
      <c r="O222" s="1324"/>
      <c r="P222" s="1324"/>
    </row>
    <row r="223" spans="1:16" x14ac:dyDescent="0.25">
      <c r="A223" s="1324"/>
      <c r="B223" s="1324"/>
      <c r="C223" s="1324"/>
      <c r="D223" s="1324"/>
      <c r="E223" s="1329"/>
      <c r="F223" s="1329"/>
      <c r="G223" s="631"/>
      <c r="H223" s="631"/>
      <c r="I223" s="1324"/>
      <c r="J223" s="1324"/>
      <c r="K223" s="1324"/>
      <c r="L223" s="1324"/>
      <c r="M223" s="1324"/>
      <c r="N223" s="1324"/>
      <c r="O223" s="1324"/>
      <c r="P223" s="1324"/>
    </row>
    <row r="224" spans="1:16" x14ac:dyDescent="0.25">
      <c r="A224" s="1324"/>
      <c r="B224" s="1324"/>
      <c r="C224" s="1324"/>
      <c r="D224" s="1324"/>
      <c r="E224" s="1329"/>
      <c r="F224" s="1329"/>
      <c r="G224" s="631"/>
      <c r="H224" s="631"/>
      <c r="I224" s="1324"/>
      <c r="J224" s="1324"/>
      <c r="K224" s="1324"/>
      <c r="L224" s="1324"/>
      <c r="M224" s="1324"/>
      <c r="N224" s="1324"/>
      <c r="O224" s="1324"/>
      <c r="P224" s="1324"/>
    </row>
    <row r="225" spans="1:16" x14ac:dyDescent="0.25">
      <c r="A225" s="1324"/>
      <c r="B225" s="1324"/>
      <c r="C225" s="1324"/>
      <c r="D225" s="1324"/>
      <c r="E225" s="1329"/>
      <c r="F225" s="1329"/>
      <c r="G225" s="631"/>
      <c r="H225" s="631"/>
      <c r="I225" s="1324"/>
      <c r="J225" s="1324"/>
      <c r="K225" s="1324"/>
      <c r="L225" s="1324"/>
      <c r="M225" s="1324"/>
      <c r="N225" s="1324"/>
      <c r="O225" s="1324"/>
      <c r="P225" s="1324"/>
    </row>
    <row r="226" spans="1:16" x14ac:dyDescent="0.25">
      <c r="A226" s="1324"/>
      <c r="B226" s="1324"/>
      <c r="C226" s="1324"/>
      <c r="D226" s="1324"/>
      <c r="E226" s="1329"/>
      <c r="F226" s="1329"/>
      <c r="G226" s="631"/>
      <c r="H226" s="631"/>
      <c r="I226" s="1324"/>
      <c r="J226" s="1324"/>
      <c r="K226" s="1324"/>
      <c r="L226" s="1324"/>
      <c r="M226" s="1324"/>
      <c r="N226" s="1324"/>
      <c r="O226" s="1324"/>
      <c r="P226" s="1324"/>
    </row>
    <row r="227" spans="1:16" x14ac:dyDescent="0.25">
      <c r="A227" s="1324"/>
      <c r="B227" s="1324"/>
      <c r="C227" s="1324"/>
      <c r="D227" s="1324"/>
      <c r="E227" s="1329"/>
      <c r="F227" s="1329"/>
      <c r="G227" s="631"/>
      <c r="H227" s="631"/>
      <c r="I227" s="1324"/>
      <c r="J227" s="1324"/>
      <c r="K227" s="1324"/>
      <c r="L227" s="1324"/>
      <c r="M227" s="1324"/>
      <c r="N227" s="1324"/>
      <c r="O227" s="1324"/>
      <c r="P227" s="1324"/>
    </row>
    <row r="228" spans="1:16" x14ac:dyDescent="0.25">
      <c r="A228" s="1324"/>
      <c r="B228" s="1324"/>
      <c r="C228" s="1324"/>
      <c r="D228" s="1324"/>
      <c r="E228" s="1329"/>
      <c r="F228" s="1329"/>
      <c r="G228" s="631"/>
      <c r="H228" s="631"/>
      <c r="I228" s="1324"/>
      <c r="J228" s="1324"/>
      <c r="K228" s="1324"/>
      <c r="L228" s="1324"/>
      <c r="M228" s="1324"/>
      <c r="N228" s="1324"/>
      <c r="O228" s="1324"/>
      <c r="P228" s="1324"/>
    </row>
    <row r="229" spans="1:16" x14ac:dyDescent="0.25">
      <c r="A229" s="1324"/>
      <c r="B229" s="1324"/>
      <c r="C229" s="1324"/>
      <c r="D229" s="1324"/>
      <c r="E229" s="1329"/>
      <c r="F229" s="1329"/>
      <c r="G229" s="631"/>
      <c r="H229" s="631"/>
      <c r="I229" s="1324"/>
      <c r="J229" s="1324"/>
      <c r="K229" s="1324"/>
      <c r="L229" s="1324"/>
      <c r="M229" s="1324"/>
      <c r="N229" s="1324"/>
      <c r="O229" s="1324"/>
      <c r="P229" s="1324"/>
    </row>
    <row r="230" spans="1:16" x14ac:dyDescent="0.25">
      <c r="A230" s="1324"/>
      <c r="B230" s="1324"/>
      <c r="C230" s="1324"/>
      <c r="D230" s="1324"/>
      <c r="E230" s="1329"/>
      <c r="F230" s="1329"/>
      <c r="G230" s="631"/>
      <c r="H230" s="631"/>
      <c r="I230" s="1324"/>
      <c r="J230" s="1324"/>
      <c r="K230" s="1324"/>
      <c r="L230" s="1324"/>
      <c r="M230" s="1324"/>
      <c r="N230" s="1324"/>
      <c r="O230" s="1324"/>
      <c r="P230" s="1324"/>
    </row>
    <row r="231" spans="1:16" x14ac:dyDescent="0.25">
      <c r="A231" s="1324"/>
      <c r="B231" s="1324"/>
      <c r="C231" s="1324"/>
      <c r="D231" s="1324"/>
      <c r="E231" s="1329"/>
      <c r="F231" s="1329"/>
      <c r="G231" s="631"/>
      <c r="H231" s="631"/>
      <c r="I231" s="1324"/>
      <c r="J231" s="1324"/>
      <c r="K231" s="1324"/>
      <c r="L231" s="1324"/>
      <c r="M231" s="1324"/>
      <c r="N231" s="1324"/>
      <c r="O231" s="1324"/>
      <c r="P231" s="1324"/>
    </row>
    <row r="232" spans="1:16" x14ac:dyDescent="0.25">
      <c r="A232" s="1324"/>
      <c r="B232" s="1324"/>
      <c r="C232" s="1324"/>
      <c r="D232" s="1324"/>
      <c r="E232" s="1329"/>
      <c r="F232" s="1329"/>
      <c r="G232" s="631"/>
      <c r="H232" s="631"/>
      <c r="I232" s="1324"/>
      <c r="J232" s="1324"/>
      <c r="K232" s="1324"/>
      <c r="L232" s="1324"/>
      <c r="M232" s="1324"/>
      <c r="N232" s="1324"/>
      <c r="O232" s="1324"/>
      <c r="P232" s="1324"/>
    </row>
    <row r="233" spans="1:16" x14ac:dyDescent="0.25">
      <c r="A233" s="1324"/>
      <c r="B233" s="1324"/>
      <c r="C233" s="1324"/>
      <c r="D233" s="1324"/>
      <c r="E233" s="1329"/>
      <c r="F233" s="1329"/>
      <c r="G233" s="631"/>
      <c r="H233" s="631"/>
      <c r="I233" s="1324"/>
      <c r="J233" s="1324"/>
      <c r="K233" s="1324"/>
      <c r="L233" s="1324"/>
      <c r="M233" s="1324"/>
      <c r="N233" s="1324"/>
      <c r="O233" s="1324"/>
      <c r="P233" s="1324"/>
    </row>
    <row r="234" spans="1:16" x14ac:dyDescent="0.25">
      <c r="A234" s="1324"/>
      <c r="B234" s="1324"/>
      <c r="C234" s="1324"/>
      <c r="D234" s="1324"/>
      <c r="E234" s="1329"/>
      <c r="F234" s="1329"/>
      <c r="G234" s="631"/>
      <c r="H234" s="631"/>
      <c r="I234" s="1324"/>
      <c r="J234" s="1324"/>
      <c r="K234" s="1324"/>
      <c r="L234" s="1324"/>
      <c r="M234" s="1324"/>
      <c r="N234" s="1324"/>
      <c r="O234" s="1324"/>
      <c r="P234" s="1324"/>
    </row>
    <row r="235" spans="1:16" x14ac:dyDescent="0.25">
      <c r="A235" s="1324"/>
      <c r="B235" s="1324"/>
      <c r="C235" s="1324"/>
      <c r="D235" s="1324"/>
      <c r="E235" s="1329"/>
      <c r="F235" s="1329"/>
      <c r="G235" s="631"/>
      <c r="H235" s="631"/>
      <c r="I235" s="1324"/>
      <c r="J235" s="1324"/>
      <c r="K235" s="1324"/>
      <c r="L235" s="1324"/>
      <c r="M235" s="1324"/>
      <c r="N235" s="1324"/>
      <c r="O235" s="1324"/>
      <c r="P235" s="1324"/>
    </row>
    <row r="236" spans="1:16" x14ac:dyDescent="0.25">
      <c r="A236" s="1324"/>
      <c r="B236" s="1324"/>
      <c r="C236" s="1324"/>
      <c r="D236" s="1324"/>
      <c r="E236" s="1324"/>
      <c r="F236" s="1324"/>
      <c r="G236" s="1324"/>
      <c r="H236" s="1324"/>
      <c r="I236" s="1324"/>
      <c r="J236" s="1324"/>
      <c r="K236" s="1324"/>
      <c r="L236" s="1324"/>
      <c r="M236" s="1324"/>
      <c r="N236" s="1324"/>
      <c r="O236" s="1324"/>
      <c r="P236" s="1324"/>
    </row>
    <row r="237" spans="1:16" x14ac:dyDescent="0.25">
      <c r="A237" s="1324"/>
      <c r="B237" s="1324"/>
      <c r="C237" s="1324"/>
      <c r="D237" s="1324"/>
      <c r="E237" s="1324"/>
      <c r="F237" s="1324"/>
      <c r="G237" s="1324"/>
      <c r="H237" s="1324"/>
      <c r="I237" s="1324"/>
      <c r="J237" s="1324"/>
      <c r="K237" s="1324"/>
      <c r="L237" s="1324"/>
      <c r="M237" s="1324"/>
      <c r="N237" s="1324"/>
      <c r="O237" s="1324"/>
      <c r="P237" s="1324"/>
    </row>
    <row r="238" spans="1:16" x14ac:dyDescent="0.25">
      <c r="A238" s="1324"/>
      <c r="B238" s="1324"/>
      <c r="C238" s="1324"/>
      <c r="D238" s="1324"/>
      <c r="E238" s="1324"/>
      <c r="F238" s="1324"/>
      <c r="G238" s="1324"/>
      <c r="H238" s="1324"/>
      <c r="I238" s="1324"/>
      <c r="J238" s="1324"/>
      <c r="K238" s="1324"/>
      <c r="L238" s="1324"/>
      <c r="M238" s="1324"/>
      <c r="N238" s="1324"/>
      <c r="O238" s="1324"/>
      <c r="P238" s="1324"/>
    </row>
    <row r="239" spans="1:16" x14ac:dyDescent="0.25">
      <c r="A239" s="1324"/>
      <c r="B239" s="1324"/>
      <c r="C239" s="1324"/>
      <c r="D239" s="1324"/>
      <c r="E239" s="1324"/>
      <c r="F239" s="1324"/>
      <c r="G239" s="1324"/>
      <c r="H239" s="1324"/>
      <c r="I239" s="1324"/>
      <c r="J239" s="1324"/>
      <c r="K239" s="1324"/>
      <c r="L239" s="1324"/>
      <c r="M239" s="1324"/>
      <c r="N239" s="1324"/>
      <c r="O239" s="1324"/>
      <c r="P239" s="1324"/>
    </row>
    <row r="240" spans="1:16" x14ac:dyDescent="0.25">
      <c r="A240" s="1324"/>
      <c r="B240" s="1324"/>
      <c r="C240" s="1324"/>
      <c r="D240" s="1324"/>
      <c r="E240" s="1324"/>
      <c r="F240" s="1324"/>
      <c r="G240" s="1324"/>
      <c r="H240" s="1324"/>
      <c r="I240" s="1324"/>
      <c r="J240" s="1324"/>
      <c r="K240" s="1324"/>
      <c r="L240" s="1324"/>
      <c r="M240" s="1324"/>
      <c r="N240" s="1324"/>
      <c r="O240" s="1324"/>
      <c r="P240" s="1324"/>
    </row>
    <row r="241" spans="1:16" x14ac:dyDescent="0.25">
      <c r="A241" s="1324"/>
      <c r="B241" s="1324"/>
      <c r="C241" s="1324"/>
      <c r="D241" s="1324"/>
      <c r="E241" s="1324"/>
      <c r="F241" s="1324"/>
      <c r="G241" s="1324"/>
      <c r="H241" s="1324"/>
      <c r="I241" s="1324"/>
      <c r="J241" s="1324"/>
      <c r="K241" s="1324"/>
      <c r="L241" s="1324"/>
      <c r="M241" s="1324"/>
      <c r="N241" s="1324"/>
      <c r="O241" s="1324"/>
      <c r="P241" s="1324"/>
    </row>
    <row r="242" spans="1:16" x14ac:dyDescent="0.25">
      <c r="A242" s="1324"/>
      <c r="B242" s="1324"/>
      <c r="C242" s="1324"/>
      <c r="D242" s="1324"/>
      <c r="E242" s="1324"/>
      <c r="F242" s="1324"/>
      <c r="G242" s="1324"/>
      <c r="H242" s="1324"/>
      <c r="I242" s="1324"/>
      <c r="J242" s="1324"/>
      <c r="K242" s="1324"/>
      <c r="L242" s="1324"/>
      <c r="M242" s="1324"/>
      <c r="N242" s="1324"/>
      <c r="O242" s="1324"/>
      <c r="P242" s="1324"/>
    </row>
    <row r="243" spans="1:16" x14ac:dyDescent="0.25">
      <c r="A243" s="1324"/>
      <c r="B243" s="1324"/>
      <c r="C243" s="1324"/>
      <c r="D243" s="1324"/>
      <c r="E243" s="1324"/>
      <c r="F243" s="1324"/>
      <c r="G243" s="1324"/>
      <c r="H243" s="1324"/>
      <c r="I243" s="1324"/>
      <c r="J243" s="1324"/>
      <c r="K243" s="1324"/>
      <c r="L243" s="1324"/>
      <c r="M243" s="1324"/>
      <c r="N243" s="1324"/>
      <c r="O243" s="1324"/>
      <c r="P243" s="1324"/>
    </row>
    <row r="244" spans="1:16" x14ac:dyDescent="0.25">
      <c r="A244" s="1324"/>
      <c r="B244" s="1324"/>
      <c r="C244" s="1324"/>
      <c r="D244" s="1324"/>
      <c r="E244" s="1324"/>
      <c r="F244" s="1324"/>
      <c r="G244" s="1324"/>
      <c r="H244" s="1324"/>
      <c r="I244" s="1324"/>
      <c r="J244" s="1324"/>
      <c r="K244" s="1324"/>
      <c r="L244" s="1324"/>
      <c r="M244" s="1324"/>
      <c r="N244" s="1324"/>
      <c r="O244" s="1324"/>
      <c r="P244" s="1324"/>
    </row>
    <row r="245" spans="1:16" x14ac:dyDescent="0.25">
      <c r="A245" s="1324"/>
      <c r="B245" s="1324"/>
      <c r="C245" s="1324"/>
      <c r="D245" s="1324"/>
      <c r="E245" s="1324"/>
      <c r="F245" s="1324"/>
      <c r="G245" s="1324"/>
      <c r="H245" s="1324"/>
      <c r="I245" s="1324"/>
      <c r="J245" s="1324"/>
      <c r="K245" s="1324"/>
      <c r="L245" s="1324"/>
      <c r="M245" s="1324"/>
      <c r="N245" s="1324"/>
      <c r="O245" s="1324"/>
      <c r="P245" s="1324"/>
    </row>
    <row r="246" spans="1:16" x14ac:dyDescent="0.25">
      <c r="A246" s="1324"/>
      <c r="B246" s="1324"/>
      <c r="C246" s="1324"/>
      <c r="D246" s="1324"/>
      <c r="E246" s="1324"/>
      <c r="F246" s="1324"/>
      <c r="G246" s="1324"/>
      <c r="H246" s="1324"/>
      <c r="I246" s="1324"/>
      <c r="J246" s="1324"/>
      <c r="K246" s="1324"/>
      <c r="L246" s="1324"/>
      <c r="M246" s="1324"/>
      <c r="N246" s="1324"/>
      <c r="O246" s="1324"/>
      <c r="P246" s="1324"/>
    </row>
    <row r="247" spans="1:16" x14ac:dyDescent="0.25">
      <c r="A247" s="1324"/>
      <c r="B247" s="1324"/>
      <c r="C247" s="1324"/>
      <c r="D247" s="1324"/>
      <c r="E247" s="1324"/>
      <c r="F247" s="1324"/>
      <c r="G247" s="1324"/>
      <c r="H247" s="1324"/>
      <c r="I247" s="1324"/>
      <c r="J247" s="1324"/>
      <c r="K247" s="1324"/>
      <c r="L247" s="1324"/>
      <c r="M247" s="1324"/>
      <c r="N247" s="1324"/>
      <c r="O247" s="1324"/>
      <c r="P247" s="1324"/>
    </row>
    <row r="248" spans="1:16" x14ac:dyDescent="0.25">
      <c r="A248" s="1324"/>
      <c r="B248" s="1324"/>
      <c r="C248" s="1324"/>
      <c r="D248" s="1324"/>
      <c r="E248" s="1489"/>
      <c r="F248" s="1489"/>
      <c r="G248" s="1489"/>
      <c r="H248" s="1489"/>
      <c r="I248" s="1489"/>
      <c r="J248" s="1489"/>
      <c r="K248" s="1324"/>
      <c r="L248" s="1324"/>
      <c r="M248" s="1324"/>
      <c r="N248" s="1324"/>
      <c r="O248" s="1324"/>
      <c r="P248" s="1324"/>
    </row>
    <row r="249" spans="1:16" x14ac:dyDescent="0.25">
      <c r="A249" s="1324"/>
      <c r="B249" s="1324"/>
      <c r="C249" s="1324"/>
      <c r="D249" s="1324"/>
      <c r="E249" s="1329"/>
      <c r="F249" s="1329"/>
      <c r="G249" s="1329"/>
      <c r="H249" s="1329"/>
      <c r="I249" s="1367"/>
      <c r="J249" s="1367"/>
      <c r="K249" s="1324"/>
      <c r="L249" s="1324"/>
      <c r="M249" s="1324"/>
      <c r="N249" s="1324"/>
      <c r="O249" s="1324"/>
      <c r="P249" s="1324"/>
    </row>
    <row r="250" spans="1:16" x14ac:dyDescent="0.25">
      <c r="A250" s="1324"/>
      <c r="B250" s="1324"/>
      <c r="C250" s="1324"/>
      <c r="D250" s="1324"/>
      <c r="E250" s="1329"/>
      <c r="F250" s="1329"/>
      <c r="G250" s="631"/>
      <c r="H250" s="631"/>
      <c r="I250" s="1324"/>
      <c r="J250" s="1324"/>
      <c r="K250" s="1324"/>
      <c r="L250" s="1324"/>
      <c r="M250" s="1324"/>
      <c r="N250" s="1324"/>
      <c r="O250" s="1324"/>
      <c r="P250" s="1324"/>
    </row>
    <row r="251" spans="1:16" x14ac:dyDescent="0.25">
      <c r="A251" s="1324"/>
      <c r="B251" s="1324"/>
      <c r="C251" s="1324"/>
      <c r="D251" s="1324"/>
      <c r="E251" s="1329"/>
      <c r="F251" s="1329"/>
      <c r="G251" s="631"/>
      <c r="H251" s="631"/>
      <c r="I251" s="1324"/>
      <c r="J251" s="1324"/>
      <c r="K251" s="1324"/>
      <c r="L251" s="1324"/>
      <c r="M251" s="1324"/>
      <c r="N251" s="1324"/>
      <c r="O251" s="1324"/>
      <c r="P251" s="1324"/>
    </row>
    <row r="252" spans="1:16" x14ac:dyDescent="0.25">
      <c r="A252" s="1324"/>
      <c r="B252" s="1324"/>
      <c r="C252" s="1324"/>
      <c r="D252" s="1324"/>
      <c r="E252" s="1329"/>
      <c r="F252" s="1329"/>
      <c r="G252" s="631"/>
      <c r="H252" s="631"/>
      <c r="I252" s="1324"/>
      <c r="J252" s="1324"/>
      <c r="K252" s="1324"/>
      <c r="L252" s="1324"/>
      <c r="M252" s="1324"/>
      <c r="N252" s="1324"/>
      <c r="O252" s="1324"/>
      <c r="P252" s="1324"/>
    </row>
    <row r="253" spans="1:16" x14ac:dyDescent="0.25">
      <c r="A253" s="1324"/>
      <c r="B253" s="1324"/>
      <c r="C253" s="1324"/>
      <c r="D253" s="1324"/>
      <c r="E253" s="1329"/>
      <c r="F253" s="1329"/>
      <c r="G253" s="631"/>
      <c r="H253" s="631"/>
      <c r="I253" s="1324"/>
      <c r="J253" s="1324"/>
      <c r="K253" s="1324"/>
      <c r="L253" s="1324"/>
      <c r="M253" s="1324"/>
      <c r="N253" s="1324"/>
      <c r="O253" s="1324"/>
      <c r="P253" s="1324"/>
    </row>
    <row r="254" spans="1:16" x14ac:dyDescent="0.25">
      <c r="A254" s="1324"/>
      <c r="B254" s="1324"/>
      <c r="C254" s="1324"/>
      <c r="D254" s="1324"/>
      <c r="E254" s="1329"/>
      <c r="F254" s="1329"/>
      <c r="G254" s="631"/>
      <c r="H254" s="631"/>
      <c r="I254" s="1324"/>
      <c r="J254" s="1324"/>
      <c r="K254" s="1324"/>
      <c r="L254" s="1324"/>
      <c r="M254" s="1324"/>
      <c r="N254" s="1324"/>
      <c r="O254" s="1324"/>
      <c r="P254" s="1324"/>
    </row>
    <row r="255" spans="1:16" x14ac:dyDescent="0.25">
      <c r="A255" s="1324"/>
      <c r="B255" s="1324"/>
      <c r="C255" s="1324"/>
      <c r="D255" s="1324"/>
      <c r="E255" s="1329"/>
      <c r="F255" s="1329"/>
      <c r="G255" s="631"/>
      <c r="H255" s="631"/>
      <c r="I255" s="1324"/>
      <c r="J255" s="1324"/>
      <c r="K255" s="1324"/>
      <c r="L255" s="1324"/>
      <c r="M255" s="1324"/>
      <c r="N255" s="1324"/>
      <c r="O255" s="1324"/>
      <c r="P255" s="1324"/>
    </row>
    <row r="256" spans="1:16" x14ac:dyDescent="0.25">
      <c r="A256" s="1324"/>
      <c r="B256" s="1324"/>
      <c r="C256" s="1324"/>
      <c r="D256" s="1324"/>
      <c r="E256" s="1329"/>
      <c r="F256" s="1329"/>
      <c r="G256" s="631"/>
      <c r="H256" s="631"/>
      <c r="I256" s="1324"/>
      <c r="J256" s="1324"/>
      <c r="K256" s="1324"/>
      <c r="L256" s="1324"/>
      <c r="M256" s="1324"/>
      <c r="N256" s="1324"/>
      <c r="O256" s="1324"/>
      <c r="P256" s="1324"/>
    </row>
    <row r="257" spans="1:16" x14ac:dyDescent="0.25">
      <c r="A257" s="1324"/>
      <c r="B257" s="1324"/>
      <c r="C257" s="1324"/>
      <c r="D257" s="1324"/>
      <c r="E257" s="1329"/>
      <c r="F257" s="1329"/>
      <c r="G257" s="631"/>
      <c r="H257" s="631"/>
      <c r="I257" s="1324"/>
      <c r="J257" s="1324"/>
      <c r="K257" s="1324"/>
      <c r="L257" s="1324"/>
      <c r="M257" s="1324"/>
      <c r="N257" s="1324"/>
      <c r="O257" s="1324"/>
      <c r="P257" s="1324"/>
    </row>
    <row r="258" spans="1:16" x14ac:dyDescent="0.25">
      <c r="A258" s="1324"/>
      <c r="B258" s="1324"/>
      <c r="C258" s="1324"/>
      <c r="D258" s="1324"/>
      <c r="E258" s="1329"/>
      <c r="F258" s="1329"/>
      <c r="G258" s="631"/>
      <c r="H258" s="631"/>
      <c r="I258" s="1324"/>
      <c r="J258" s="1324"/>
      <c r="K258" s="1324"/>
      <c r="L258" s="1324"/>
      <c r="M258" s="1324"/>
      <c r="N258" s="1324"/>
      <c r="O258" s="1324"/>
      <c r="P258" s="1324"/>
    </row>
    <row r="259" spans="1:16" x14ac:dyDescent="0.25">
      <c r="A259" s="1324"/>
      <c r="B259" s="1324"/>
      <c r="C259" s="1324"/>
      <c r="D259" s="1324"/>
      <c r="E259" s="1329"/>
      <c r="F259" s="1329"/>
      <c r="G259" s="631"/>
      <c r="H259" s="631"/>
      <c r="I259" s="1324"/>
      <c r="J259" s="1324"/>
      <c r="K259" s="1324"/>
      <c r="L259" s="1324"/>
      <c r="M259" s="1324"/>
      <c r="N259" s="1324"/>
      <c r="O259" s="1324"/>
      <c r="P259" s="1324"/>
    </row>
    <row r="260" spans="1:16" x14ac:dyDescent="0.25">
      <c r="A260" s="1324"/>
      <c r="B260" s="1324"/>
      <c r="C260" s="1324"/>
      <c r="D260" s="1324"/>
      <c r="E260" s="1329"/>
      <c r="F260" s="1329"/>
      <c r="G260" s="631"/>
      <c r="H260" s="631"/>
      <c r="I260" s="1324"/>
      <c r="J260" s="1324"/>
      <c r="K260" s="1324"/>
      <c r="L260" s="1324"/>
      <c r="M260" s="1324"/>
      <c r="N260" s="1324"/>
      <c r="O260" s="1324"/>
      <c r="P260" s="1324"/>
    </row>
    <row r="261" spans="1:16" x14ac:dyDescent="0.25">
      <c r="A261" s="1324"/>
      <c r="B261" s="1324"/>
      <c r="C261" s="1324"/>
      <c r="D261" s="1324"/>
      <c r="E261" s="1329"/>
      <c r="F261" s="1329"/>
      <c r="G261" s="631"/>
      <c r="H261" s="631"/>
      <c r="I261" s="1324"/>
      <c r="J261" s="1324"/>
      <c r="K261" s="1324"/>
      <c r="L261" s="1324"/>
      <c r="M261" s="1324"/>
      <c r="N261" s="1324"/>
      <c r="O261" s="1324"/>
      <c r="P261" s="1324"/>
    </row>
    <row r="262" spans="1:16" x14ac:dyDescent="0.25">
      <c r="A262" s="1324"/>
      <c r="B262" s="1324"/>
      <c r="C262" s="1324"/>
      <c r="D262" s="1324"/>
      <c r="E262" s="1329"/>
      <c r="F262" s="1329"/>
      <c r="G262" s="631"/>
      <c r="H262" s="631"/>
      <c r="I262" s="1324"/>
      <c r="J262" s="1324"/>
      <c r="K262" s="1324"/>
      <c r="L262" s="1324"/>
      <c r="M262" s="1324"/>
      <c r="N262" s="1324"/>
      <c r="O262" s="1324"/>
      <c r="P262" s="1324"/>
    </row>
    <row r="263" spans="1:16" x14ac:dyDescent="0.25">
      <c r="A263" s="1324"/>
      <c r="B263" s="1324"/>
      <c r="C263" s="1324"/>
      <c r="D263" s="1324"/>
      <c r="E263" s="1329"/>
      <c r="F263" s="1329"/>
      <c r="G263" s="631"/>
      <c r="H263" s="631"/>
      <c r="I263" s="1324"/>
      <c r="J263" s="1324"/>
      <c r="K263" s="1324"/>
      <c r="L263" s="1324"/>
      <c r="M263" s="1324"/>
      <c r="N263" s="1324"/>
      <c r="O263" s="1324"/>
      <c r="P263" s="1324"/>
    </row>
    <row r="264" spans="1:16" x14ac:dyDescent="0.25">
      <c r="A264" s="1324"/>
      <c r="B264" s="1324"/>
      <c r="C264" s="1324"/>
      <c r="D264" s="1324"/>
      <c r="E264" s="1329"/>
      <c r="F264" s="1329"/>
      <c r="G264" s="631"/>
      <c r="H264" s="631"/>
      <c r="I264" s="1324"/>
      <c r="J264" s="1324"/>
      <c r="K264" s="1324"/>
      <c r="L264" s="1324"/>
      <c r="M264" s="1324"/>
      <c r="N264" s="1324"/>
      <c r="O264" s="1324"/>
      <c r="P264" s="1324"/>
    </row>
    <row r="265" spans="1:16" x14ac:dyDescent="0.25">
      <c r="A265" s="1324"/>
      <c r="B265" s="1324"/>
      <c r="C265" s="1324"/>
      <c r="D265" s="1324"/>
      <c r="E265" s="1324"/>
      <c r="F265" s="1324"/>
      <c r="G265" s="1324"/>
      <c r="H265" s="1324"/>
      <c r="I265" s="1324"/>
      <c r="J265" s="1324"/>
      <c r="K265" s="1324"/>
      <c r="L265" s="1324"/>
      <c r="M265" s="1324"/>
      <c r="N265" s="1324"/>
      <c r="O265" s="1324"/>
      <c r="P265" s="1324"/>
    </row>
    <row r="266" spans="1:16" x14ac:dyDescent="0.25">
      <c r="A266" s="1324"/>
      <c r="B266" s="1324"/>
      <c r="C266" s="1324"/>
      <c r="D266" s="1324"/>
      <c r="E266" s="1324"/>
      <c r="F266" s="1324"/>
      <c r="G266" s="1324"/>
      <c r="H266" s="1324"/>
      <c r="I266" s="1324"/>
      <c r="J266" s="1324"/>
      <c r="K266" s="1324"/>
      <c r="L266" s="1324"/>
      <c r="M266" s="1324"/>
      <c r="N266" s="1324"/>
      <c r="O266" s="1324"/>
      <c r="P266" s="1324"/>
    </row>
    <row r="267" spans="1:16" x14ac:dyDescent="0.25">
      <c r="A267" s="1324"/>
      <c r="B267" s="1324"/>
      <c r="C267" s="1324"/>
      <c r="D267" s="1324"/>
      <c r="E267" s="1324"/>
      <c r="F267" s="1324"/>
      <c r="G267" s="1324"/>
      <c r="H267" s="1324"/>
      <c r="I267" s="1324"/>
      <c r="J267" s="1324"/>
      <c r="K267" s="1324"/>
      <c r="L267" s="1324"/>
      <c r="M267" s="1324"/>
      <c r="N267" s="1324"/>
      <c r="O267" s="1324"/>
      <c r="P267" s="1324"/>
    </row>
    <row r="268" spans="1:16" x14ac:dyDescent="0.25">
      <c r="A268" s="1324"/>
      <c r="B268" s="1324"/>
      <c r="C268" s="1324"/>
      <c r="D268" s="1324"/>
      <c r="E268" s="1324"/>
      <c r="F268" s="1324"/>
      <c r="G268" s="1324"/>
      <c r="H268" s="1324"/>
      <c r="I268" s="1324"/>
      <c r="J268" s="1324"/>
      <c r="K268" s="1324"/>
      <c r="L268" s="1324"/>
      <c r="M268" s="1324"/>
      <c r="N268" s="1324"/>
      <c r="O268" s="1324"/>
      <c r="P268" s="1324"/>
    </row>
    <row r="269" spans="1:16" x14ac:dyDescent="0.25">
      <c r="A269" s="1324"/>
      <c r="B269" s="1324"/>
      <c r="C269" s="1324"/>
      <c r="D269" s="1324"/>
      <c r="E269" s="1324"/>
      <c r="F269" s="1324"/>
      <c r="G269" s="1324"/>
      <c r="H269" s="1324"/>
      <c r="I269" s="1324"/>
      <c r="J269" s="1324"/>
      <c r="K269" s="1324"/>
      <c r="L269" s="1324"/>
      <c r="M269" s="1324"/>
      <c r="N269" s="1324"/>
      <c r="O269" s="1324"/>
      <c r="P269" s="1324"/>
    </row>
    <row r="270" spans="1:16" x14ac:dyDescent="0.25">
      <c r="A270" s="1324"/>
      <c r="B270" s="1324"/>
      <c r="C270" s="1324"/>
      <c r="D270" s="1324"/>
      <c r="E270" s="1324"/>
      <c r="F270" s="1324"/>
      <c r="G270" s="1324"/>
      <c r="H270" s="1324"/>
      <c r="I270" s="1324"/>
      <c r="J270" s="1324"/>
      <c r="K270" s="1324"/>
      <c r="L270" s="1324"/>
      <c r="M270" s="1324"/>
      <c r="N270" s="1324"/>
      <c r="O270" s="1324"/>
      <c r="P270" s="1324"/>
    </row>
    <row r="271" spans="1:16" x14ac:dyDescent="0.25">
      <c r="A271" s="1324"/>
      <c r="B271" s="1324"/>
      <c r="C271" s="1324"/>
      <c r="D271" s="1324"/>
      <c r="E271" s="1324"/>
      <c r="F271" s="1324"/>
      <c r="G271" s="1324"/>
      <c r="H271" s="1324"/>
      <c r="I271" s="1324"/>
      <c r="J271" s="1324"/>
      <c r="K271" s="1324"/>
      <c r="L271" s="1324"/>
      <c r="M271" s="1324"/>
      <c r="N271" s="1324"/>
      <c r="O271" s="1324"/>
      <c r="P271" s="1324"/>
    </row>
    <row r="272" spans="1:16" x14ac:dyDescent="0.25">
      <c r="A272" s="1324"/>
      <c r="B272" s="1324"/>
      <c r="C272" s="1324"/>
      <c r="D272" s="1324"/>
      <c r="E272" s="1324"/>
      <c r="F272" s="1324"/>
      <c r="G272" s="1324"/>
      <c r="H272" s="1324"/>
      <c r="I272" s="1324"/>
      <c r="J272" s="1324"/>
      <c r="K272" s="1324"/>
      <c r="L272" s="1324"/>
      <c r="M272" s="1324"/>
      <c r="N272" s="1324"/>
      <c r="O272" s="1324"/>
      <c r="P272" s="1324"/>
    </row>
    <row r="273" spans="1:16" x14ac:dyDescent="0.25">
      <c r="A273" s="1324"/>
      <c r="B273" s="1324"/>
      <c r="C273" s="1324"/>
      <c r="D273" s="1324"/>
      <c r="E273" s="1324"/>
      <c r="F273" s="1324"/>
      <c r="G273" s="1324"/>
      <c r="H273" s="1324"/>
      <c r="I273" s="1324"/>
      <c r="J273" s="1324"/>
      <c r="K273" s="1324"/>
      <c r="L273" s="1324"/>
      <c r="M273" s="1324"/>
      <c r="N273" s="1324"/>
      <c r="O273" s="1324"/>
      <c r="P273" s="1324"/>
    </row>
    <row r="274" spans="1:16" x14ac:dyDescent="0.25">
      <c r="A274" s="1324"/>
      <c r="B274" s="1324"/>
      <c r="C274" s="1324"/>
      <c r="D274" s="1324"/>
      <c r="E274" s="1324"/>
      <c r="F274" s="1324"/>
      <c r="G274" s="1324"/>
      <c r="H274" s="1324"/>
      <c r="I274" s="1324"/>
      <c r="J274" s="1324"/>
      <c r="K274" s="1324"/>
      <c r="L274" s="1324"/>
      <c r="M274" s="1324"/>
      <c r="N274" s="1324"/>
      <c r="O274" s="1324"/>
      <c r="P274" s="1324"/>
    </row>
    <row r="275" spans="1:16" x14ac:dyDescent="0.25">
      <c r="A275" s="1324"/>
      <c r="B275" s="1324"/>
      <c r="C275" s="1324"/>
      <c r="D275" s="1324"/>
      <c r="E275" s="1324"/>
      <c r="F275" s="1324"/>
      <c r="G275" s="1324"/>
      <c r="H275" s="1324"/>
      <c r="I275" s="1324"/>
      <c r="J275" s="1324"/>
      <c r="K275" s="1324"/>
      <c r="L275" s="1324"/>
      <c r="M275" s="1324"/>
      <c r="N275" s="1324"/>
      <c r="O275" s="1324"/>
      <c r="P275" s="1324"/>
    </row>
    <row r="276" spans="1:16" x14ac:dyDescent="0.25">
      <c r="A276" s="1324"/>
      <c r="B276" s="1324"/>
      <c r="C276" s="1324"/>
      <c r="D276" s="1324"/>
      <c r="E276" s="1324"/>
      <c r="F276" s="1324"/>
      <c r="G276" s="1324"/>
      <c r="H276" s="1324"/>
      <c r="I276" s="1324"/>
      <c r="J276" s="1324"/>
      <c r="K276" s="1324"/>
      <c r="L276" s="1324"/>
      <c r="M276" s="1324"/>
      <c r="N276" s="1324"/>
      <c r="O276" s="1324"/>
      <c r="P276" s="1324"/>
    </row>
    <row r="277" spans="1:16" x14ac:dyDescent="0.25">
      <c r="A277" s="1324"/>
      <c r="B277" s="1324"/>
      <c r="C277" s="1324"/>
      <c r="D277" s="1324"/>
      <c r="E277" s="1489"/>
      <c r="F277" s="1489"/>
      <c r="G277" s="1489"/>
      <c r="H277" s="1489"/>
      <c r="I277" s="1489"/>
      <c r="J277" s="1489"/>
      <c r="K277" s="1324"/>
      <c r="L277" s="1324"/>
      <c r="M277" s="1324"/>
      <c r="N277" s="1324"/>
      <c r="O277" s="1324"/>
      <c r="P277" s="1324"/>
    </row>
    <row r="278" spans="1:16" x14ac:dyDescent="0.25">
      <c r="A278" s="1324"/>
      <c r="B278" s="1324"/>
      <c r="C278" s="1324"/>
      <c r="D278" s="1324"/>
      <c r="E278" s="1329"/>
      <c r="F278" s="1329"/>
      <c r="G278" s="1329"/>
      <c r="H278" s="1329"/>
      <c r="I278" s="1367"/>
      <c r="J278" s="1367"/>
      <c r="K278" s="1324"/>
      <c r="L278" s="1324"/>
      <c r="M278" s="1324"/>
      <c r="N278" s="1324"/>
      <c r="O278" s="1324"/>
      <c r="P278" s="1324"/>
    </row>
    <row r="279" spans="1:16" x14ac:dyDescent="0.25">
      <c r="A279" s="1324"/>
      <c r="B279" s="1324"/>
      <c r="C279" s="1324"/>
      <c r="D279" s="1324"/>
      <c r="E279" s="1329"/>
      <c r="F279" s="1329"/>
      <c r="G279" s="631"/>
      <c r="H279" s="631"/>
      <c r="I279" s="1324"/>
      <c r="J279" s="1324"/>
      <c r="K279" s="1324"/>
      <c r="L279" s="1324"/>
      <c r="M279" s="1324"/>
      <c r="N279" s="1324"/>
      <c r="O279" s="1324"/>
      <c r="P279" s="1324"/>
    </row>
    <row r="280" spans="1:16" x14ac:dyDescent="0.25">
      <c r="A280" s="1324"/>
      <c r="B280" s="1324"/>
      <c r="C280" s="1324"/>
      <c r="D280" s="1324"/>
      <c r="E280" s="1329"/>
      <c r="F280" s="1329"/>
      <c r="G280" s="631"/>
      <c r="H280" s="631"/>
      <c r="I280" s="1324"/>
      <c r="J280" s="1324"/>
      <c r="K280" s="1324"/>
      <c r="L280" s="1324"/>
      <c r="M280" s="1324"/>
      <c r="N280" s="1324"/>
      <c r="O280" s="1324"/>
      <c r="P280" s="1324"/>
    </row>
    <row r="281" spans="1:16" x14ac:dyDescent="0.25">
      <c r="A281" s="1324"/>
      <c r="B281" s="1324"/>
      <c r="C281" s="1324"/>
      <c r="D281" s="1324"/>
      <c r="E281" s="1329"/>
      <c r="F281" s="1329"/>
      <c r="G281" s="631"/>
      <c r="H281" s="631"/>
      <c r="I281" s="1324"/>
      <c r="J281" s="1324"/>
      <c r="K281" s="1324"/>
      <c r="L281" s="1324"/>
      <c r="M281" s="1324"/>
      <c r="N281" s="1324"/>
      <c r="O281" s="1324"/>
      <c r="P281" s="1324"/>
    </row>
    <row r="282" spans="1:16" x14ac:dyDescent="0.25">
      <c r="A282" s="1324"/>
      <c r="B282" s="1324"/>
      <c r="C282" s="1324"/>
      <c r="D282" s="1324"/>
      <c r="E282" s="1329"/>
      <c r="F282" s="1329"/>
      <c r="G282" s="631"/>
      <c r="H282" s="631"/>
      <c r="I282" s="1324"/>
      <c r="J282" s="1324"/>
      <c r="K282" s="1324"/>
      <c r="L282" s="1324"/>
      <c r="M282" s="1324"/>
      <c r="N282" s="1324"/>
      <c r="O282" s="1324"/>
      <c r="P282" s="1324"/>
    </row>
    <row r="283" spans="1:16" x14ac:dyDescent="0.25">
      <c r="A283" s="1324"/>
      <c r="B283" s="1324"/>
      <c r="C283" s="1324"/>
      <c r="D283" s="1324"/>
      <c r="E283" s="1329"/>
      <c r="F283" s="1329"/>
      <c r="G283" s="631"/>
      <c r="H283" s="631"/>
      <c r="I283" s="1324"/>
      <c r="J283" s="1324"/>
      <c r="K283" s="1324"/>
      <c r="L283" s="1324"/>
      <c r="M283" s="1324"/>
      <c r="N283" s="1324"/>
      <c r="O283" s="1324"/>
      <c r="P283" s="1324"/>
    </row>
    <row r="284" spans="1:16" x14ac:dyDescent="0.25">
      <c r="A284" s="1324"/>
      <c r="B284" s="1324"/>
      <c r="C284" s="1324"/>
      <c r="D284" s="1324"/>
      <c r="E284" s="1329"/>
      <c r="F284" s="1329"/>
      <c r="G284" s="631"/>
      <c r="H284" s="631"/>
      <c r="I284" s="1324"/>
      <c r="J284" s="1324"/>
      <c r="K284" s="1324"/>
      <c r="L284" s="1324"/>
      <c r="M284" s="1324"/>
      <c r="N284" s="1324"/>
      <c r="O284" s="1324"/>
      <c r="P284" s="1324"/>
    </row>
    <row r="285" spans="1:16" x14ac:dyDescent="0.25">
      <c r="A285" s="1324"/>
      <c r="B285" s="1324"/>
      <c r="C285" s="1324"/>
      <c r="D285" s="1324"/>
      <c r="E285" s="1329"/>
      <c r="F285" s="1329"/>
      <c r="G285" s="631"/>
      <c r="H285" s="631"/>
      <c r="I285" s="1324"/>
      <c r="J285" s="1324"/>
      <c r="K285" s="1324"/>
      <c r="L285" s="1324"/>
      <c r="M285" s="1324"/>
      <c r="N285" s="1324"/>
      <c r="O285" s="1324"/>
      <c r="P285" s="1324"/>
    </row>
    <row r="286" spans="1:16" x14ac:dyDescent="0.25">
      <c r="A286" s="1324"/>
      <c r="B286" s="1324"/>
      <c r="C286" s="1324"/>
      <c r="D286" s="1324"/>
      <c r="E286" s="1329"/>
      <c r="F286" s="1329"/>
      <c r="G286" s="631"/>
      <c r="H286" s="631"/>
      <c r="I286" s="1324"/>
      <c r="J286" s="1324"/>
      <c r="K286" s="1324"/>
      <c r="L286" s="1324"/>
      <c r="M286" s="1324"/>
      <c r="N286" s="1324"/>
      <c r="O286" s="1324"/>
      <c r="P286" s="1324"/>
    </row>
    <row r="287" spans="1:16" x14ac:dyDescent="0.25">
      <c r="A287" s="1324"/>
      <c r="B287" s="1324"/>
      <c r="C287" s="1324"/>
      <c r="D287" s="1324"/>
      <c r="E287" s="1329"/>
      <c r="F287" s="1329"/>
      <c r="G287" s="631"/>
      <c r="H287" s="631"/>
      <c r="I287" s="1324"/>
      <c r="J287" s="1324"/>
      <c r="K287" s="1324"/>
      <c r="L287" s="1324"/>
      <c r="M287" s="1324"/>
      <c r="N287" s="1324"/>
      <c r="O287" s="1324"/>
      <c r="P287" s="1324"/>
    </row>
    <row r="288" spans="1:16" x14ac:dyDescent="0.25">
      <c r="A288" s="1324"/>
      <c r="B288" s="1324"/>
      <c r="C288" s="1324"/>
      <c r="D288" s="1324"/>
      <c r="E288" s="1329"/>
      <c r="F288" s="1329"/>
      <c r="G288" s="631"/>
      <c r="H288" s="631"/>
      <c r="I288" s="1324"/>
      <c r="J288" s="1324"/>
      <c r="K288" s="1324"/>
      <c r="L288" s="1324"/>
      <c r="M288" s="1324"/>
      <c r="N288" s="1324"/>
      <c r="O288" s="1324"/>
      <c r="P288" s="1324"/>
    </row>
    <row r="289" spans="1:16" x14ac:dyDescent="0.25">
      <c r="A289" s="1324"/>
      <c r="B289" s="1324"/>
      <c r="C289" s="1324"/>
      <c r="D289" s="1324"/>
      <c r="E289" s="1329"/>
      <c r="F289" s="1329"/>
      <c r="G289" s="631"/>
      <c r="H289" s="631"/>
      <c r="I289" s="1324"/>
      <c r="J289" s="1324"/>
      <c r="K289" s="1324"/>
      <c r="L289" s="1324"/>
      <c r="M289" s="1324"/>
      <c r="N289" s="1324"/>
      <c r="O289" s="1324"/>
      <c r="P289" s="1324"/>
    </row>
    <row r="290" spans="1:16" x14ac:dyDescent="0.25">
      <c r="A290" s="1324"/>
      <c r="B290" s="1324"/>
      <c r="C290" s="1324"/>
      <c r="D290" s="1324"/>
      <c r="E290" s="1329"/>
      <c r="F290" s="1329"/>
      <c r="G290" s="631"/>
      <c r="H290" s="631"/>
      <c r="I290" s="1324"/>
      <c r="J290" s="1324"/>
      <c r="K290" s="1324"/>
      <c r="L290" s="1324"/>
      <c r="M290" s="1324"/>
      <c r="N290" s="1324"/>
      <c r="O290" s="1324"/>
      <c r="P290" s="1324"/>
    </row>
    <row r="291" spans="1:16" x14ac:dyDescent="0.25">
      <c r="A291" s="1324"/>
      <c r="B291" s="1324"/>
      <c r="C291" s="1324"/>
      <c r="D291" s="1324"/>
      <c r="E291" s="1329"/>
      <c r="F291" s="1329"/>
      <c r="G291" s="631"/>
      <c r="H291" s="631"/>
      <c r="I291" s="1324"/>
      <c r="J291" s="1324"/>
      <c r="K291" s="1324"/>
      <c r="L291" s="1324"/>
      <c r="M291" s="1324"/>
      <c r="N291" s="1324"/>
      <c r="O291" s="1324"/>
      <c r="P291" s="1324"/>
    </row>
    <row r="292" spans="1:16" x14ac:dyDescent="0.25">
      <c r="A292" s="1324"/>
      <c r="B292" s="1324"/>
      <c r="C292" s="1324"/>
      <c r="D292" s="1324"/>
      <c r="E292" s="1329"/>
      <c r="F292" s="1329"/>
      <c r="G292" s="631"/>
      <c r="H292" s="631"/>
      <c r="I292" s="1324"/>
      <c r="J292" s="1324"/>
      <c r="K292" s="1324"/>
      <c r="L292" s="1324"/>
      <c r="M292" s="1324"/>
      <c r="N292" s="1324"/>
      <c r="O292" s="1324"/>
      <c r="P292" s="1324"/>
    </row>
    <row r="293" spans="1:16" x14ac:dyDescent="0.25">
      <c r="A293" s="1324"/>
      <c r="B293" s="1324"/>
      <c r="C293" s="1324"/>
      <c r="D293" s="1324"/>
      <c r="E293" s="1329"/>
      <c r="F293" s="1329"/>
      <c r="G293" s="631"/>
      <c r="H293" s="631"/>
      <c r="I293" s="1324"/>
      <c r="J293" s="1324"/>
      <c r="K293" s="1324"/>
      <c r="L293" s="1324"/>
      <c r="M293" s="1324"/>
      <c r="N293" s="1324"/>
      <c r="O293" s="1324"/>
      <c r="P293" s="1324"/>
    </row>
    <row r="294" spans="1:16" x14ac:dyDescent="0.25">
      <c r="A294" s="1324"/>
      <c r="B294" s="1324"/>
      <c r="C294" s="1324"/>
      <c r="D294" s="1324"/>
      <c r="E294" s="1324"/>
      <c r="F294" s="1324"/>
      <c r="G294" s="1324"/>
      <c r="H294" s="1324"/>
      <c r="I294" s="1324"/>
      <c r="J294" s="1324"/>
      <c r="K294" s="1324"/>
      <c r="L294" s="1324"/>
      <c r="M294" s="1324"/>
      <c r="N294" s="1324"/>
      <c r="O294" s="1324"/>
      <c r="P294" s="1324"/>
    </row>
    <row r="295" spans="1:16" x14ac:dyDescent="0.25">
      <c r="A295" s="1324"/>
      <c r="B295" s="1324"/>
      <c r="C295" s="1324"/>
      <c r="D295" s="1324"/>
      <c r="E295" s="1324"/>
      <c r="F295" s="1324"/>
      <c r="G295" s="1324"/>
      <c r="H295" s="1324"/>
      <c r="I295" s="1324"/>
      <c r="J295" s="1324"/>
      <c r="K295" s="1324"/>
      <c r="L295" s="1324"/>
      <c r="M295" s="1324"/>
      <c r="N295" s="1324"/>
      <c r="O295" s="1324"/>
      <c r="P295" s="1324"/>
    </row>
    <row r="296" spans="1:16" x14ac:dyDescent="0.25">
      <c r="A296" s="1324"/>
      <c r="B296" s="1324"/>
      <c r="C296" s="1324"/>
      <c r="D296" s="1324"/>
      <c r="E296" s="1324"/>
      <c r="F296" s="1324"/>
      <c r="G296" s="1324"/>
      <c r="H296" s="1324"/>
      <c r="I296" s="1324"/>
      <c r="J296" s="1324"/>
      <c r="K296" s="1324"/>
      <c r="L296" s="1324"/>
      <c r="M296" s="1324"/>
      <c r="N296" s="1324"/>
      <c r="O296" s="1324"/>
      <c r="P296" s="1324"/>
    </row>
    <row r="297" spans="1:16" x14ac:dyDescent="0.25">
      <c r="A297" s="1324"/>
      <c r="B297" s="1324"/>
      <c r="C297" s="1324"/>
      <c r="D297" s="1324"/>
      <c r="E297" s="1324"/>
      <c r="F297" s="1324"/>
      <c r="G297" s="1324"/>
      <c r="H297" s="1324"/>
      <c r="I297" s="1324"/>
      <c r="J297" s="1324"/>
      <c r="K297" s="1324"/>
      <c r="L297" s="1324"/>
      <c r="M297" s="1324"/>
      <c r="N297" s="1324"/>
      <c r="O297" s="1324"/>
      <c r="P297" s="1324"/>
    </row>
    <row r="298" spans="1:16" x14ac:dyDescent="0.25">
      <c r="A298" s="1324"/>
      <c r="B298" s="1324"/>
      <c r="C298" s="1324"/>
      <c r="D298" s="1324"/>
      <c r="E298" s="1324"/>
      <c r="F298" s="1324"/>
      <c r="G298" s="1324"/>
      <c r="H298" s="1324"/>
      <c r="I298" s="1324"/>
      <c r="J298" s="1324"/>
      <c r="K298" s="1324"/>
      <c r="L298" s="1324"/>
      <c r="M298" s="1324"/>
      <c r="N298" s="1324"/>
      <c r="O298" s="1324"/>
      <c r="P298" s="1324"/>
    </row>
    <row r="299" spans="1:16" x14ac:dyDescent="0.25">
      <c r="A299" s="1324"/>
      <c r="B299" s="1324"/>
      <c r="C299" s="1324"/>
      <c r="D299" s="1324"/>
      <c r="E299" s="1324"/>
      <c r="F299" s="1324"/>
      <c r="G299" s="1324"/>
      <c r="H299" s="1324"/>
      <c r="I299" s="1324"/>
      <c r="J299" s="1324"/>
      <c r="K299" s="1324"/>
      <c r="L299" s="1324"/>
      <c r="M299" s="1324"/>
      <c r="N299" s="1324"/>
      <c r="O299" s="1324"/>
      <c r="P299" s="1324"/>
    </row>
    <row r="300" spans="1:16" x14ac:dyDescent="0.25">
      <c r="A300" s="1324"/>
      <c r="B300" s="1324"/>
      <c r="C300" s="1324"/>
      <c r="D300" s="1324"/>
      <c r="E300" s="1324"/>
      <c r="F300" s="1324"/>
      <c r="G300" s="1324"/>
      <c r="H300" s="1324"/>
      <c r="I300" s="1324"/>
      <c r="J300" s="1324"/>
      <c r="K300" s="1324"/>
      <c r="L300" s="1324"/>
      <c r="M300" s="1324"/>
      <c r="N300" s="1324"/>
      <c r="O300" s="1324"/>
      <c r="P300" s="1324"/>
    </row>
    <row r="301" spans="1:16" x14ac:dyDescent="0.25">
      <c r="A301" s="1324"/>
      <c r="B301" s="1324"/>
      <c r="C301" s="1324"/>
      <c r="D301" s="1324"/>
      <c r="E301" s="1324"/>
      <c r="F301" s="1324"/>
      <c r="G301" s="1324"/>
      <c r="H301" s="1324"/>
      <c r="I301" s="1324"/>
      <c r="J301" s="1324"/>
      <c r="K301" s="1324"/>
      <c r="L301" s="1324"/>
      <c r="M301" s="1324"/>
      <c r="N301" s="1324"/>
      <c r="O301" s="1324"/>
      <c r="P301" s="1324"/>
    </row>
    <row r="302" spans="1:16" x14ac:dyDescent="0.25">
      <c r="A302" s="1324"/>
      <c r="B302" s="1324"/>
      <c r="C302" s="1324"/>
      <c r="D302" s="1324"/>
      <c r="E302" s="1324"/>
      <c r="F302" s="1324"/>
      <c r="G302" s="1324"/>
      <c r="H302" s="1324"/>
      <c r="I302" s="1324"/>
      <c r="J302" s="1324"/>
      <c r="K302" s="1324"/>
      <c r="L302" s="1324"/>
      <c r="M302" s="1324"/>
      <c r="N302" s="1324"/>
      <c r="O302" s="1324"/>
      <c r="P302" s="1324"/>
    </row>
    <row r="303" spans="1:16" x14ac:dyDescent="0.25">
      <c r="A303" s="1324"/>
      <c r="B303" s="1324"/>
      <c r="C303" s="1324"/>
      <c r="D303" s="1324"/>
      <c r="E303" s="1324"/>
      <c r="F303" s="1324"/>
      <c r="G303" s="1324"/>
      <c r="H303" s="1324"/>
      <c r="I303" s="1324"/>
      <c r="J303" s="1324"/>
      <c r="K303" s="1324"/>
      <c r="L303" s="1324"/>
      <c r="M303" s="1324"/>
      <c r="N303" s="1324"/>
      <c r="O303" s="1324"/>
      <c r="P303" s="1324"/>
    </row>
    <row r="304" spans="1:16" x14ac:dyDescent="0.25">
      <c r="A304" s="1324"/>
      <c r="B304" s="1324"/>
      <c r="C304" s="1324"/>
      <c r="D304" s="1324"/>
      <c r="E304" s="1324"/>
      <c r="F304" s="1324"/>
      <c r="G304" s="1324"/>
      <c r="H304" s="1324"/>
      <c r="I304" s="1324"/>
      <c r="J304" s="1324"/>
      <c r="K304" s="1324"/>
      <c r="L304" s="1324"/>
      <c r="M304" s="1324"/>
      <c r="N304" s="1324"/>
      <c r="O304" s="1324"/>
      <c r="P304" s="1324"/>
    </row>
    <row r="305" spans="1:16" x14ac:dyDescent="0.25">
      <c r="A305" s="1324"/>
      <c r="B305" s="1324"/>
      <c r="C305" s="1324"/>
      <c r="D305" s="1324"/>
      <c r="E305" s="1324"/>
      <c r="F305" s="1324"/>
      <c r="G305" s="1324"/>
      <c r="H305" s="1324"/>
      <c r="I305" s="1324"/>
      <c r="J305" s="1324"/>
      <c r="K305" s="1324"/>
      <c r="L305" s="1324"/>
      <c r="M305" s="1324"/>
      <c r="N305" s="1324"/>
      <c r="O305" s="1324"/>
      <c r="P305" s="1324"/>
    </row>
    <row r="306" spans="1:16" x14ac:dyDescent="0.25">
      <c r="A306" s="1324"/>
      <c r="B306" s="1324"/>
      <c r="C306" s="1324"/>
      <c r="D306" s="1324"/>
      <c r="E306" s="1489"/>
      <c r="F306" s="1489"/>
      <c r="G306" s="1489"/>
      <c r="H306" s="1489"/>
      <c r="I306" s="1489"/>
      <c r="J306" s="1489"/>
      <c r="K306" s="1324"/>
      <c r="L306" s="1324"/>
      <c r="M306" s="1324"/>
      <c r="N306" s="1324"/>
      <c r="O306" s="1324"/>
      <c r="P306" s="1324"/>
    </row>
    <row r="307" spans="1:16" x14ac:dyDescent="0.25">
      <c r="A307" s="1324"/>
      <c r="B307" s="1324"/>
      <c r="C307" s="1324"/>
      <c r="D307" s="1324"/>
      <c r="E307" s="1329"/>
      <c r="F307" s="1329"/>
      <c r="G307" s="1329"/>
      <c r="H307" s="1329"/>
      <c r="I307" s="1367"/>
      <c r="J307" s="1367"/>
      <c r="K307" s="1324"/>
      <c r="L307" s="1324"/>
      <c r="M307" s="1324"/>
      <c r="N307" s="1324"/>
      <c r="O307" s="1324"/>
      <c r="P307" s="1324"/>
    </row>
    <row r="308" spans="1:16" x14ac:dyDescent="0.25">
      <c r="A308" s="1324"/>
      <c r="B308" s="1324"/>
      <c r="C308" s="1324"/>
      <c r="D308" s="1324"/>
      <c r="E308" s="1329"/>
      <c r="F308" s="1329"/>
      <c r="G308" s="631"/>
      <c r="H308" s="631"/>
      <c r="I308" s="1324"/>
      <c r="J308" s="1324"/>
      <c r="K308" s="1324"/>
      <c r="L308" s="1324"/>
      <c r="M308" s="1324"/>
      <c r="N308" s="1324"/>
      <c r="O308" s="1324"/>
      <c r="P308" s="1324"/>
    </row>
    <row r="309" spans="1:16" x14ac:dyDescent="0.25">
      <c r="A309" s="1324"/>
      <c r="B309" s="1324"/>
      <c r="C309" s="1324"/>
      <c r="D309" s="1324"/>
      <c r="E309" s="1329"/>
      <c r="F309" s="1329"/>
      <c r="G309" s="631"/>
      <c r="H309" s="631"/>
      <c r="I309" s="1324"/>
      <c r="J309" s="1324"/>
      <c r="K309" s="1324"/>
      <c r="L309" s="1324"/>
      <c r="M309" s="1324"/>
      <c r="N309" s="1324"/>
      <c r="O309" s="1324"/>
      <c r="P309" s="1324"/>
    </row>
    <row r="310" spans="1:16" x14ac:dyDescent="0.25">
      <c r="A310" s="1324"/>
      <c r="B310" s="1324"/>
      <c r="C310" s="1324"/>
      <c r="D310" s="1324"/>
      <c r="E310" s="1329"/>
      <c r="F310" s="1329"/>
      <c r="G310" s="631"/>
      <c r="H310" s="631"/>
      <c r="I310" s="1324"/>
      <c r="J310" s="1324"/>
      <c r="K310" s="1324"/>
      <c r="L310" s="1324"/>
      <c r="M310" s="1324"/>
      <c r="N310" s="1324"/>
      <c r="O310" s="1324"/>
      <c r="P310" s="1324"/>
    </row>
    <row r="311" spans="1:16" x14ac:dyDescent="0.25">
      <c r="A311" s="1324"/>
      <c r="B311" s="1324"/>
      <c r="C311" s="1324"/>
      <c r="D311" s="1324"/>
      <c r="E311" s="1329"/>
      <c r="F311" s="1329"/>
      <c r="G311" s="631"/>
      <c r="H311" s="631"/>
      <c r="I311" s="1324"/>
      <c r="J311" s="1324"/>
      <c r="K311" s="1324"/>
      <c r="L311" s="1324"/>
      <c r="M311" s="1324"/>
      <c r="N311" s="1324"/>
      <c r="O311" s="1324"/>
      <c r="P311" s="1324"/>
    </row>
    <row r="312" spans="1:16" x14ac:dyDescent="0.25">
      <c r="A312" s="1324"/>
      <c r="B312" s="1324"/>
      <c r="C312" s="1324"/>
      <c r="D312" s="1324"/>
      <c r="E312" s="1329"/>
      <c r="F312" s="1329"/>
      <c r="G312" s="631"/>
      <c r="H312" s="631"/>
      <c r="I312" s="1324"/>
      <c r="J312" s="1324"/>
      <c r="K312" s="1324"/>
      <c r="L312" s="1324"/>
      <c r="M312" s="1324"/>
      <c r="N312" s="1324"/>
      <c r="O312" s="1324"/>
      <c r="P312" s="1324"/>
    </row>
    <row r="313" spans="1:16" x14ac:dyDescent="0.25">
      <c r="A313" s="1324"/>
      <c r="B313" s="1324"/>
      <c r="C313" s="1324"/>
      <c r="D313" s="1324"/>
      <c r="E313" s="1329"/>
      <c r="F313" s="1329"/>
      <c r="G313" s="631"/>
      <c r="H313" s="631"/>
      <c r="I313" s="1324"/>
      <c r="J313" s="1324"/>
      <c r="K313" s="1324"/>
      <c r="L313" s="1324"/>
      <c r="M313" s="1324"/>
      <c r="N313" s="1324"/>
      <c r="O313" s="1324"/>
      <c r="P313" s="1324"/>
    </row>
    <row r="314" spans="1:16" x14ac:dyDescent="0.25">
      <c r="A314" s="1324"/>
      <c r="B314" s="1324"/>
      <c r="C314" s="1324"/>
      <c r="D314" s="1324"/>
      <c r="E314" s="1329"/>
      <c r="F314" s="1329"/>
      <c r="G314" s="631"/>
      <c r="H314" s="631"/>
      <c r="I314" s="1324"/>
      <c r="J314" s="1324"/>
      <c r="K314" s="1324"/>
      <c r="L314" s="1324"/>
      <c r="M314" s="1324"/>
      <c r="N314" s="1324"/>
      <c r="O314" s="1324"/>
      <c r="P314" s="1324"/>
    </row>
    <row r="315" spans="1:16" x14ac:dyDescent="0.25">
      <c r="A315" s="1324"/>
      <c r="B315" s="1324"/>
      <c r="C315" s="1324"/>
      <c r="D315" s="1324"/>
      <c r="E315" s="1329"/>
      <c r="F315" s="1329"/>
      <c r="G315" s="631"/>
      <c r="H315" s="631"/>
      <c r="I315" s="1324"/>
      <c r="J315" s="1324"/>
      <c r="K315" s="1324"/>
      <c r="L315" s="1324"/>
      <c r="M315" s="1324"/>
      <c r="N315" s="1324"/>
      <c r="O315" s="1324"/>
      <c r="P315" s="1324"/>
    </row>
    <row r="316" spans="1:16" x14ac:dyDescent="0.25">
      <c r="A316" s="1324"/>
      <c r="B316" s="1324"/>
      <c r="C316" s="1324"/>
      <c r="D316" s="1324"/>
      <c r="E316" s="1329"/>
      <c r="F316" s="1329"/>
      <c r="G316" s="631"/>
      <c r="H316" s="631"/>
      <c r="I316" s="1324"/>
      <c r="J316" s="1324"/>
      <c r="K316" s="1324"/>
      <c r="L316" s="1324"/>
      <c r="M316" s="1324"/>
      <c r="N316" s="1324"/>
      <c r="O316" s="1324"/>
      <c r="P316" s="1324"/>
    </row>
    <row r="317" spans="1:16" x14ac:dyDescent="0.25">
      <c r="A317" s="1324"/>
      <c r="B317" s="1324"/>
      <c r="C317" s="1324"/>
      <c r="D317" s="1324"/>
      <c r="E317" s="1329"/>
      <c r="F317" s="1329"/>
      <c r="G317" s="631"/>
      <c r="H317" s="631"/>
      <c r="I317" s="1324"/>
      <c r="J317" s="1324"/>
      <c r="K317" s="1324"/>
      <c r="L317" s="1324"/>
      <c r="M317" s="1324"/>
      <c r="N317" s="1324"/>
      <c r="O317" s="1324"/>
      <c r="P317" s="1324"/>
    </row>
    <row r="318" spans="1:16" x14ac:dyDescent="0.25">
      <c r="A318" s="1324"/>
      <c r="B318" s="1324"/>
      <c r="C318" s="1324"/>
      <c r="D318" s="1324"/>
      <c r="E318" s="1329"/>
      <c r="F318" s="1329"/>
      <c r="G318" s="631"/>
      <c r="H318" s="631"/>
      <c r="I318" s="1324"/>
      <c r="J318" s="1324"/>
      <c r="K318" s="1324"/>
      <c r="L318" s="1324"/>
      <c r="M318" s="1324"/>
      <c r="N318" s="1324"/>
      <c r="O318" s="1324"/>
      <c r="P318" s="1324"/>
    </row>
    <row r="319" spans="1:16" x14ac:dyDescent="0.25">
      <c r="A319" s="1324"/>
      <c r="B319" s="1324"/>
      <c r="C319" s="1324"/>
      <c r="D319" s="1324"/>
      <c r="E319" s="1329"/>
      <c r="F319" s="1329"/>
      <c r="G319" s="631"/>
      <c r="H319" s="631"/>
      <c r="I319" s="1324"/>
      <c r="J319" s="1324"/>
      <c r="K319" s="1324"/>
      <c r="L319" s="1324"/>
      <c r="M319" s="1324"/>
      <c r="N319" s="1324"/>
      <c r="O319" s="1324"/>
      <c r="P319" s="1324"/>
    </row>
    <row r="320" spans="1:16" x14ac:dyDescent="0.25">
      <c r="A320" s="1324"/>
      <c r="B320" s="1324"/>
      <c r="C320" s="1324"/>
      <c r="D320" s="1324"/>
      <c r="E320" s="1329"/>
      <c r="F320" s="1329"/>
      <c r="G320" s="631"/>
      <c r="H320" s="631"/>
      <c r="I320" s="1324"/>
      <c r="J320" s="1324"/>
      <c r="K320" s="1324"/>
      <c r="L320" s="1324"/>
      <c r="M320" s="1324"/>
      <c r="N320" s="1324"/>
      <c r="O320" s="1324"/>
      <c r="P320" s="1324"/>
    </row>
    <row r="321" spans="1:16" x14ac:dyDescent="0.25">
      <c r="A321" s="1324"/>
      <c r="B321" s="1324"/>
      <c r="C321" s="1324"/>
      <c r="D321" s="1324"/>
      <c r="E321" s="1329"/>
      <c r="F321" s="1329"/>
      <c r="G321" s="631"/>
      <c r="H321" s="631"/>
      <c r="I321" s="1324"/>
      <c r="J321" s="1324"/>
      <c r="K321" s="1324"/>
      <c r="L321" s="1324"/>
      <c r="M321" s="1324"/>
      <c r="N321" s="1324"/>
      <c r="O321" s="1324"/>
      <c r="P321" s="1324"/>
    </row>
    <row r="322" spans="1:16" x14ac:dyDescent="0.25">
      <c r="A322" s="1324"/>
      <c r="B322" s="1324"/>
      <c r="C322" s="1324"/>
      <c r="D322" s="1324"/>
      <c r="E322" s="1329"/>
      <c r="F322" s="1329"/>
      <c r="G322" s="631"/>
      <c r="H322" s="631"/>
      <c r="I322" s="1324"/>
      <c r="J322" s="1324"/>
      <c r="K322" s="1324"/>
      <c r="L322" s="1324"/>
      <c r="M322" s="1324"/>
      <c r="N322" s="1324"/>
      <c r="O322" s="1324"/>
      <c r="P322" s="1324"/>
    </row>
    <row r="323" spans="1:16" x14ac:dyDescent="0.25">
      <c r="A323" s="1324"/>
      <c r="B323" s="1324"/>
      <c r="C323" s="1324"/>
      <c r="D323" s="1324"/>
      <c r="E323" s="1324"/>
      <c r="F323" s="1324"/>
      <c r="G323" s="1324"/>
      <c r="H323" s="1324"/>
      <c r="I323" s="1324"/>
      <c r="J323" s="1324"/>
      <c r="K323" s="1324"/>
      <c r="L323" s="1324"/>
      <c r="M323" s="1324"/>
      <c r="N323" s="1324"/>
      <c r="O323" s="1324"/>
      <c r="P323" s="1324"/>
    </row>
    <row r="324" spans="1:16" x14ac:dyDescent="0.25">
      <c r="A324" s="1324"/>
      <c r="B324" s="1324"/>
      <c r="C324" s="1324"/>
      <c r="D324" s="1324"/>
      <c r="E324" s="1324"/>
      <c r="F324" s="1324"/>
      <c r="G324" s="1324"/>
      <c r="H324" s="1324"/>
      <c r="I324" s="1324"/>
      <c r="J324" s="1324"/>
      <c r="K324" s="1324"/>
      <c r="L324" s="1324"/>
      <c r="M324" s="1324"/>
      <c r="N324" s="1324"/>
      <c r="O324" s="1324"/>
      <c r="P324" s="1324"/>
    </row>
    <row r="325" spans="1:16" x14ac:dyDescent="0.25">
      <c r="A325" s="1324"/>
      <c r="B325" s="1324"/>
      <c r="C325" s="1324"/>
      <c r="D325" s="1324"/>
      <c r="E325" s="1324"/>
      <c r="F325" s="1324"/>
      <c r="G325" s="1324"/>
      <c r="H325" s="1324"/>
      <c r="I325" s="1324"/>
      <c r="J325" s="1324"/>
      <c r="K325" s="1324"/>
      <c r="L325" s="1324"/>
      <c r="M325" s="1324"/>
      <c r="N325" s="1324"/>
      <c r="O325" s="1324"/>
      <c r="P325" s="1324"/>
    </row>
    <row r="326" spans="1:16" x14ac:dyDescent="0.25">
      <c r="A326" s="1324"/>
      <c r="B326" s="1324"/>
      <c r="C326" s="1324"/>
      <c r="D326" s="1324"/>
      <c r="E326" s="1324"/>
      <c r="F326" s="1324"/>
      <c r="G326" s="1324"/>
      <c r="H326" s="1324"/>
      <c r="I326" s="1324"/>
      <c r="J326" s="1324"/>
      <c r="K326" s="1324"/>
      <c r="L326" s="1324"/>
      <c r="M326" s="1324"/>
      <c r="N326" s="1324"/>
      <c r="O326" s="1324"/>
      <c r="P326" s="1324"/>
    </row>
    <row r="327" spans="1:16" x14ac:dyDescent="0.25">
      <c r="A327" s="1324"/>
      <c r="B327" s="1324"/>
      <c r="C327" s="1324"/>
      <c r="D327" s="1324"/>
      <c r="E327" s="1324"/>
      <c r="F327" s="1324"/>
      <c r="G327" s="1324"/>
      <c r="H327" s="1324"/>
      <c r="I327" s="1324"/>
      <c r="J327" s="1324"/>
      <c r="K327" s="1324"/>
      <c r="L327" s="1324"/>
      <c r="M327" s="1324"/>
      <c r="N327" s="1324"/>
      <c r="O327" s="1324"/>
      <c r="P327" s="1324"/>
    </row>
    <row r="328" spans="1:16" x14ac:dyDescent="0.25">
      <c r="A328" s="1324"/>
      <c r="B328" s="1324"/>
      <c r="C328" s="1324"/>
      <c r="D328" s="1324"/>
      <c r="E328" s="1324"/>
      <c r="F328" s="1324"/>
      <c r="G328" s="1324"/>
      <c r="H328" s="1324"/>
      <c r="I328" s="1324"/>
      <c r="J328" s="1324"/>
      <c r="K328" s="1324"/>
      <c r="L328" s="1324"/>
      <c r="M328" s="1324"/>
      <c r="N328" s="1324"/>
      <c r="O328" s="1324"/>
      <c r="P328" s="1324"/>
    </row>
    <row r="329" spans="1:16" x14ac:dyDescent="0.25">
      <c r="A329" s="1324"/>
      <c r="B329" s="1324"/>
      <c r="C329" s="1324"/>
      <c r="D329" s="1324"/>
      <c r="E329" s="1324"/>
      <c r="F329" s="1324"/>
      <c r="G329" s="1324"/>
      <c r="H329" s="1324"/>
      <c r="I329" s="1324"/>
      <c r="J329" s="1324"/>
      <c r="K329" s="1324"/>
      <c r="L329" s="1324"/>
      <c r="M329" s="1324"/>
      <c r="N329" s="1324"/>
      <c r="O329" s="1324"/>
      <c r="P329" s="1324"/>
    </row>
    <row r="330" spans="1:16" x14ac:dyDescent="0.25">
      <c r="A330" s="1324"/>
      <c r="B330" s="1324"/>
      <c r="C330" s="1324"/>
      <c r="D330" s="1324"/>
      <c r="E330" s="1324"/>
      <c r="F330" s="1324"/>
      <c r="G330" s="1324"/>
      <c r="H330" s="1324"/>
      <c r="I330" s="1324"/>
      <c r="J330" s="1324"/>
      <c r="K330" s="1324"/>
      <c r="L330" s="1324"/>
      <c r="M330" s="1324"/>
      <c r="N330" s="1324"/>
      <c r="O330" s="1324"/>
      <c r="P330" s="1324"/>
    </row>
    <row r="331" spans="1:16" x14ac:dyDescent="0.25">
      <c r="A331" s="1324"/>
      <c r="B331" s="1324"/>
      <c r="C331" s="1324"/>
      <c r="D331" s="1324"/>
      <c r="E331" s="1324"/>
      <c r="F331" s="1324"/>
      <c r="G331" s="1324"/>
      <c r="H331" s="1324"/>
      <c r="I331" s="1324"/>
      <c r="J331" s="1324"/>
      <c r="K331" s="1324"/>
      <c r="L331" s="1324"/>
      <c r="M331" s="1324"/>
      <c r="N331" s="1324"/>
      <c r="O331" s="1324"/>
      <c r="P331" s="1324"/>
    </row>
    <row r="332" spans="1:16" x14ac:dyDescent="0.25">
      <c r="A332" s="1324"/>
      <c r="B332" s="1324"/>
      <c r="C332" s="1324"/>
      <c r="D332" s="1324"/>
      <c r="E332" s="1324"/>
      <c r="F332" s="1324"/>
      <c r="G332" s="1324"/>
      <c r="H332" s="1324"/>
      <c r="I332" s="1324"/>
      <c r="J332" s="1324"/>
      <c r="K332" s="1324"/>
      <c r="L332" s="1324"/>
      <c r="M332" s="1324"/>
      <c r="N332" s="1324"/>
      <c r="O332" s="1324"/>
      <c r="P332" s="1324"/>
    </row>
    <row r="333" spans="1:16" x14ac:dyDescent="0.25">
      <c r="A333" s="1324"/>
      <c r="B333" s="1324"/>
      <c r="C333" s="1324"/>
      <c r="D333" s="1324"/>
      <c r="E333" s="1324"/>
      <c r="F333" s="1324"/>
      <c r="G333" s="1324"/>
      <c r="H333" s="1324"/>
      <c r="I333" s="1324"/>
      <c r="J333" s="1324"/>
      <c r="K333" s="1324"/>
      <c r="L333" s="1324"/>
      <c r="M333" s="1324"/>
      <c r="N333" s="1324"/>
      <c r="O333" s="1324"/>
      <c r="P333" s="1324"/>
    </row>
    <row r="334" spans="1:16" x14ac:dyDescent="0.25">
      <c r="A334" s="1324"/>
      <c r="B334" s="1324"/>
      <c r="C334" s="1324"/>
      <c r="D334" s="1324"/>
      <c r="E334" s="1324"/>
      <c r="F334" s="1324"/>
      <c r="G334" s="1324"/>
      <c r="H334" s="1324"/>
      <c r="I334" s="1324"/>
      <c r="J334" s="1324"/>
      <c r="K334" s="1324"/>
      <c r="L334" s="1324"/>
      <c r="M334" s="1324"/>
      <c r="N334" s="1324"/>
      <c r="O334" s="1324"/>
      <c r="P334" s="1324"/>
    </row>
    <row r="335" spans="1:16" x14ac:dyDescent="0.25">
      <c r="A335" s="1324"/>
      <c r="B335" s="1324"/>
      <c r="C335" s="1324"/>
      <c r="D335" s="1324"/>
      <c r="E335" s="1489"/>
      <c r="F335" s="1489"/>
      <c r="G335" s="1489"/>
      <c r="H335" s="1489"/>
      <c r="I335" s="1489"/>
      <c r="J335" s="1489"/>
      <c r="K335" s="1324"/>
      <c r="L335" s="1324"/>
      <c r="M335" s="1324"/>
      <c r="N335" s="1324"/>
      <c r="O335" s="1324"/>
      <c r="P335" s="1324"/>
    </row>
    <row r="336" spans="1:16" x14ac:dyDescent="0.25">
      <c r="A336" s="1324"/>
      <c r="B336" s="1324"/>
      <c r="C336" s="1324"/>
      <c r="D336" s="1324"/>
      <c r="E336" s="1329"/>
      <c r="F336" s="1329"/>
      <c r="G336" s="1329"/>
      <c r="H336" s="1329"/>
      <c r="I336" s="1367"/>
      <c r="J336" s="1367"/>
      <c r="K336" s="1324"/>
      <c r="L336" s="1324"/>
      <c r="M336" s="1324"/>
      <c r="N336" s="1324"/>
      <c r="O336" s="1324"/>
      <c r="P336" s="1324"/>
    </row>
    <row r="337" spans="1:16" x14ac:dyDescent="0.25">
      <c r="A337" s="1324"/>
      <c r="B337" s="1324"/>
      <c r="C337" s="1324"/>
      <c r="D337" s="1324"/>
      <c r="E337" s="1329"/>
      <c r="F337" s="1329"/>
      <c r="G337" s="631"/>
      <c r="H337" s="631"/>
      <c r="I337" s="1324"/>
      <c r="J337" s="1324"/>
      <c r="K337" s="1324"/>
      <c r="L337" s="1324"/>
      <c r="M337" s="1324"/>
      <c r="N337" s="1324"/>
      <c r="O337" s="1324"/>
      <c r="P337" s="1324"/>
    </row>
    <row r="338" spans="1:16" x14ac:dyDescent="0.25">
      <c r="A338" s="1324"/>
      <c r="B338" s="1324"/>
      <c r="C338" s="1324"/>
      <c r="D338" s="1324"/>
      <c r="E338" s="1329"/>
      <c r="F338" s="1329"/>
      <c r="G338" s="631"/>
      <c r="H338" s="631"/>
      <c r="I338" s="1324"/>
      <c r="J338" s="1324"/>
      <c r="K338" s="1324"/>
      <c r="L338" s="1324"/>
      <c r="M338" s="1324"/>
      <c r="N338" s="1324"/>
      <c r="O338" s="1324"/>
      <c r="P338" s="1324"/>
    </row>
    <row r="339" spans="1:16" x14ac:dyDescent="0.25">
      <c r="A339" s="1324"/>
      <c r="B339" s="1324"/>
      <c r="C339" s="1324"/>
      <c r="D339" s="1324"/>
      <c r="E339" s="1329"/>
      <c r="F339" s="1329"/>
      <c r="G339" s="631"/>
      <c r="H339" s="631"/>
      <c r="I339" s="1324"/>
      <c r="J339" s="1324"/>
      <c r="K339" s="1324"/>
      <c r="L339" s="1324"/>
      <c r="M339" s="1324"/>
      <c r="N339" s="1324"/>
      <c r="O339" s="1324"/>
      <c r="P339" s="1324"/>
    </row>
    <row r="340" spans="1:16" x14ac:dyDescent="0.25">
      <c r="A340" s="1324"/>
      <c r="B340" s="1324"/>
      <c r="C340" s="1324"/>
      <c r="D340" s="1324"/>
      <c r="E340" s="1329"/>
      <c r="F340" s="1329"/>
      <c r="G340" s="631"/>
      <c r="H340" s="631"/>
      <c r="I340" s="1324"/>
      <c r="J340" s="1324"/>
      <c r="K340" s="1324"/>
      <c r="L340" s="1324"/>
      <c r="M340" s="1324"/>
      <c r="N340" s="1324"/>
      <c r="O340" s="1324"/>
      <c r="P340" s="1324"/>
    </row>
    <row r="341" spans="1:16" x14ac:dyDescent="0.25">
      <c r="A341" s="1324"/>
      <c r="B341" s="1324"/>
      <c r="C341" s="1324"/>
      <c r="D341" s="1324"/>
      <c r="E341" s="1329"/>
      <c r="F341" s="1329"/>
      <c r="G341" s="631"/>
      <c r="H341" s="631"/>
      <c r="I341" s="1324"/>
      <c r="J341" s="1324"/>
      <c r="K341" s="1324"/>
      <c r="L341" s="1324"/>
      <c r="M341" s="1324"/>
      <c r="N341" s="1324"/>
      <c r="O341" s="1324"/>
      <c r="P341" s="1324"/>
    </row>
    <row r="342" spans="1:16" x14ac:dyDescent="0.25">
      <c r="A342" s="1324"/>
      <c r="B342" s="1324"/>
      <c r="C342" s="1324"/>
      <c r="D342" s="1324"/>
      <c r="E342" s="1329"/>
      <c r="F342" s="1329"/>
      <c r="G342" s="631"/>
      <c r="H342" s="631"/>
      <c r="I342" s="1324"/>
      <c r="J342" s="1324"/>
      <c r="K342" s="1324"/>
      <c r="L342" s="1324"/>
      <c r="M342" s="1324"/>
      <c r="N342" s="1324"/>
      <c r="O342" s="1324"/>
      <c r="P342" s="1324"/>
    </row>
    <row r="343" spans="1:16" x14ac:dyDescent="0.25">
      <c r="A343" s="1324"/>
      <c r="B343" s="1324"/>
      <c r="C343" s="1324"/>
      <c r="D343" s="1324"/>
      <c r="E343" s="1329"/>
      <c r="F343" s="1329"/>
      <c r="G343" s="631"/>
      <c r="H343" s="631"/>
      <c r="I343" s="1324"/>
      <c r="J343" s="1324"/>
      <c r="K343" s="1324"/>
      <c r="L343" s="1324"/>
      <c r="M343" s="1324"/>
      <c r="N343" s="1324"/>
      <c r="O343" s="1324"/>
      <c r="P343" s="1324"/>
    </row>
    <row r="344" spans="1:16" x14ac:dyDescent="0.25">
      <c r="A344" s="1324"/>
      <c r="B344" s="1324"/>
      <c r="C344" s="1324"/>
      <c r="D344" s="1324"/>
      <c r="E344" s="1329"/>
      <c r="F344" s="1329"/>
      <c r="G344" s="631"/>
      <c r="H344" s="631"/>
      <c r="I344" s="1324"/>
      <c r="J344" s="1324"/>
      <c r="K344" s="1324"/>
      <c r="L344" s="1324"/>
      <c r="M344" s="1324"/>
      <c r="N344" s="1324"/>
      <c r="O344" s="1324"/>
      <c r="P344" s="1324"/>
    </row>
    <row r="345" spans="1:16" x14ac:dyDescent="0.25">
      <c r="A345" s="1324"/>
      <c r="B345" s="1324"/>
      <c r="C345" s="1324"/>
      <c r="D345" s="1324"/>
      <c r="E345" s="1329"/>
      <c r="F345" s="1329"/>
      <c r="G345" s="631"/>
      <c r="H345" s="631"/>
      <c r="I345" s="1324"/>
      <c r="J345" s="1324"/>
      <c r="K345" s="1324"/>
      <c r="L345" s="1324"/>
      <c r="M345" s="1324"/>
      <c r="N345" s="1324"/>
      <c r="O345" s="1324"/>
      <c r="P345" s="1324"/>
    </row>
    <row r="346" spans="1:16" x14ac:dyDescent="0.25">
      <c r="A346" s="1324"/>
      <c r="B346" s="1324"/>
      <c r="C346" s="1324"/>
      <c r="D346" s="1324"/>
      <c r="E346" s="1329"/>
      <c r="F346" s="1329"/>
      <c r="G346" s="631"/>
      <c r="H346" s="631"/>
      <c r="I346" s="1324"/>
      <c r="J346" s="1324"/>
      <c r="K346" s="1324"/>
      <c r="L346" s="1324"/>
      <c r="M346" s="1324"/>
      <c r="N346" s="1324"/>
      <c r="O346" s="1324"/>
      <c r="P346" s="1324"/>
    </row>
    <row r="347" spans="1:16" x14ac:dyDescent="0.25">
      <c r="A347" s="1324"/>
      <c r="B347" s="1324"/>
      <c r="C347" s="1324"/>
      <c r="D347" s="1324"/>
      <c r="E347" s="1329"/>
      <c r="F347" s="1329"/>
      <c r="G347" s="631"/>
      <c r="H347" s="631"/>
      <c r="I347" s="1324"/>
      <c r="J347" s="1324"/>
      <c r="K347" s="1324"/>
      <c r="L347" s="1324"/>
      <c r="M347" s="1324"/>
      <c r="N347" s="1324"/>
      <c r="O347" s="1324"/>
      <c r="P347" s="1324"/>
    </row>
    <row r="348" spans="1:16" x14ac:dyDescent="0.25">
      <c r="A348" s="1324"/>
      <c r="B348" s="1324"/>
      <c r="C348" s="1324"/>
      <c r="D348" s="1324"/>
      <c r="E348" s="1329"/>
      <c r="F348" s="1329"/>
      <c r="G348" s="631"/>
      <c r="H348" s="631"/>
      <c r="I348" s="1324"/>
      <c r="J348" s="1324"/>
      <c r="K348" s="1324"/>
      <c r="L348" s="1324"/>
      <c r="M348" s="1324"/>
      <c r="N348" s="1324"/>
      <c r="O348" s="1324"/>
      <c r="P348" s="1324"/>
    </row>
    <row r="349" spans="1:16" x14ac:dyDescent="0.25">
      <c r="A349" s="1324"/>
      <c r="B349" s="1324"/>
      <c r="C349" s="1324"/>
      <c r="D349" s="1324"/>
      <c r="E349" s="1329"/>
      <c r="F349" s="1329"/>
      <c r="G349" s="631"/>
      <c r="H349" s="631"/>
      <c r="I349" s="1324"/>
      <c r="J349" s="1324"/>
      <c r="K349" s="1324"/>
      <c r="L349" s="1324"/>
      <c r="M349" s="1324"/>
      <c r="N349" s="1324"/>
      <c r="O349" s="1324"/>
      <c r="P349" s="1324"/>
    </row>
    <row r="350" spans="1:16" x14ac:dyDescent="0.25">
      <c r="A350" s="1324"/>
      <c r="B350" s="1324"/>
      <c r="C350" s="1324"/>
      <c r="D350" s="1324"/>
      <c r="E350" s="1329"/>
      <c r="F350" s="1329"/>
      <c r="G350" s="631"/>
      <c r="H350" s="631"/>
      <c r="I350" s="1324"/>
      <c r="J350" s="1324"/>
      <c r="K350" s="1324"/>
      <c r="L350" s="1324"/>
      <c r="M350" s="1324"/>
      <c r="N350" s="1324"/>
      <c r="O350" s="1324"/>
      <c r="P350" s="1324"/>
    </row>
    <row r="351" spans="1:16" x14ac:dyDescent="0.25">
      <c r="A351" s="1324"/>
      <c r="B351" s="1324"/>
      <c r="C351" s="1324"/>
      <c r="D351" s="1324"/>
      <c r="E351" s="1329"/>
      <c r="F351" s="1329"/>
      <c r="G351" s="631"/>
      <c r="H351" s="631"/>
      <c r="I351" s="1324"/>
      <c r="J351" s="1324"/>
      <c r="K351" s="1324"/>
      <c r="L351" s="1324"/>
      <c r="M351" s="1324"/>
      <c r="N351" s="1324"/>
      <c r="O351" s="1324"/>
      <c r="P351" s="1324"/>
    </row>
    <row r="352" spans="1:16" x14ac:dyDescent="0.25">
      <c r="A352" s="1324"/>
      <c r="B352" s="1324"/>
      <c r="C352" s="1324"/>
      <c r="D352" s="1324"/>
      <c r="E352" s="1324"/>
      <c r="F352" s="1324"/>
      <c r="G352" s="1324"/>
      <c r="H352" s="1324"/>
      <c r="I352" s="1324"/>
      <c r="J352" s="1324"/>
      <c r="K352" s="1324"/>
      <c r="L352" s="1324"/>
      <c r="M352" s="1324"/>
      <c r="N352" s="1324"/>
      <c r="O352" s="1324"/>
      <c r="P352" s="1324"/>
    </row>
    <row r="353" spans="1:16" x14ac:dyDescent="0.25">
      <c r="A353" s="1324"/>
      <c r="B353" s="1324"/>
      <c r="C353" s="1324"/>
      <c r="D353" s="1324"/>
      <c r="E353" s="1324"/>
      <c r="F353" s="1324"/>
      <c r="G353" s="1324"/>
      <c r="H353" s="1324"/>
      <c r="I353" s="1324"/>
      <c r="J353" s="1324"/>
      <c r="K353" s="1324"/>
      <c r="L353" s="1324"/>
      <c r="M353" s="1324"/>
      <c r="N353" s="1324"/>
      <c r="O353" s="1324"/>
      <c r="P353" s="1324"/>
    </row>
    <row r="354" spans="1:16" x14ac:dyDescent="0.25">
      <c r="A354" s="1324"/>
      <c r="B354" s="1324"/>
      <c r="C354" s="1324"/>
      <c r="D354" s="1324"/>
      <c r="E354" s="1324"/>
      <c r="F354" s="1324"/>
      <c r="G354" s="1324"/>
      <c r="H354" s="1324"/>
      <c r="I354" s="1324"/>
      <c r="J354" s="1324"/>
      <c r="K354" s="1324"/>
      <c r="L354" s="1324"/>
      <c r="M354" s="1324"/>
      <c r="N354" s="1324"/>
      <c r="O354" s="1324"/>
      <c r="P354" s="1324"/>
    </row>
    <row r="355" spans="1:16" x14ac:dyDescent="0.25">
      <c r="A355" s="1324"/>
      <c r="B355" s="1324"/>
      <c r="C355" s="1324"/>
      <c r="D355" s="1324"/>
      <c r="E355" s="1324"/>
      <c r="F355" s="1324"/>
      <c r="G355" s="1324"/>
      <c r="H355" s="1324"/>
      <c r="I355" s="1324"/>
      <c r="J355" s="1324"/>
      <c r="K355" s="1324"/>
      <c r="L355" s="1324"/>
      <c r="M355" s="1324"/>
      <c r="N355" s="1324"/>
      <c r="O355" s="1324"/>
      <c r="P355" s="1324"/>
    </row>
    <row r="356" spans="1:16" x14ac:dyDescent="0.25">
      <c r="A356" s="1324"/>
      <c r="B356" s="1324"/>
      <c r="C356" s="1324"/>
      <c r="D356" s="1324"/>
      <c r="E356" s="1324"/>
      <c r="F356" s="1324"/>
      <c r="G356" s="1324"/>
      <c r="H356" s="1324"/>
      <c r="I356" s="1324"/>
      <c r="J356" s="1324"/>
      <c r="K356" s="1324"/>
      <c r="L356" s="1324"/>
      <c r="M356" s="1324"/>
      <c r="N356" s="1324"/>
      <c r="O356" s="1324"/>
      <c r="P356" s="1324"/>
    </row>
    <row r="357" spans="1:16" x14ac:dyDescent="0.25">
      <c r="A357" s="1324"/>
      <c r="B357" s="1324"/>
      <c r="C357" s="1324"/>
      <c r="D357" s="1324"/>
      <c r="E357" s="1324"/>
      <c r="F357" s="1324"/>
      <c r="G357" s="1324"/>
      <c r="H357" s="1324"/>
      <c r="I357" s="1324"/>
      <c r="J357" s="1324"/>
      <c r="K357" s="1324"/>
      <c r="L357" s="1324"/>
      <c r="M357" s="1324"/>
      <c r="N357" s="1324"/>
      <c r="O357" s="1324"/>
      <c r="P357" s="1324"/>
    </row>
    <row r="358" spans="1:16" x14ac:dyDescent="0.25">
      <c r="A358" s="1324"/>
      <c r="B358" s="1324"/>
      <c r="C358" s="1324"/>
      <c r="D358" s="1324"/>
      <c r="E358" s="1324"/>
      <c r="F358" s="1324"/>
      <c r="G358" s="1324"/>
      <c r="H358" s="1324"/>
      <c r="I358" s="1324"/>
      <c r="J358" s="1324"/>
      <c r="K358" s="1324"/>
      <c r="L358" s="1324"/>
      <c r="M358" s="1324"/>
      <c r="N358" s="1324"/>
      <c r="O358" s="1324"/>
      <c r="P358" s="1324"/>
    </row>
    <row r="359" spans="1:16" x14ac:dyDescent="0.25">
      <c r="A359" s="1324"/>
      <c r="B359" s="1324"/>
      <c r="C359" s="1324"/>
      <c r="D359" s="1324"/>
      <c r="E359" s="1324"/>
      <c r="F359" s="1324"/>
      <c r="G359" s="1324"/>
      <c r="H359" s="1324"/>
      <c r="I359" s="1324"/>
      <c r="J359" s="1324"/>
      <c r="K359" s="1324"/>
      <c r="L359" s="1324"/>
      <c r="M359" s="1324"/>
      <c r="N359" s="1324"/>
      <c r="O359" s="1324"/>
      <c r="P359" s="1324"/>
    </row>
    <row r="360" spans="1:16" x14ac:dyDescent="0.25">
      <c r="A360" s="1324"/>
      <c r="B360" s="1324"/>
      <c r="C360" s="1324"/>
      <c r="D360" s="1324"/>
      <c r="E360" s="1324"/>
      <c r="F360" s="1324"/>
      <c r="G360" s="1324"/>
      <c r="H360" s="1324"/>
      <c r="I360" s="1324"/>
      <c r="J360" s="1324"/>
      <c r="K360" s="1324"/>
      <c r="L360" s="1324"/>
      <c r="M360" s="1324"/>
      <c r="N360" s="1324"/>
      <c r="O360" s="1324"/>
      <c r="P360" s="1324"/>
    </row>
    <row r="361" spans="1:16" x14ac:dyDescent="0.25">
      <c r="A361" s="1324"/>
      <c r="B361" s="1324"/>
      <c r="C361" s="1324"/>
      <c r="D361" s="1324"/>
      <c r="E361" s="1324"/>
      <c r="F361" s="1324"/>
      <c r="G361" s="1324"/>
      <c r="H361" s="1324"/>
      <c r="I361" s="1324"/>
      <c r="J361" s="1324"/>
      <c r="K361" s="1324"/>
      <c r="L361" s="1324"/>
      <c r="M361" s="1324"/>
      <c r="N361" s="1324"/>
      <c r="O361" s="1324"/>
      <c r="P361" s="1324"/>
    </row>
    <row r="362" spans="1:16" x14ac:dyDescent="0.25">
      <c r="A362" s="1324"/>
      <c r="B362" s="1324"/>
      <c r="C362" s="1324"/>
      <c r="D362" s="1324"/>
      <c r="E362" s="1324"/>
      <c r="F362" s="1324"/>
      <c r="G362" s="1324"/>
      <c r="H362" s="1324"/>
      <c r="I362" s="1324"/>
      <c r="J362" s="1324"/>
      <c r="K362" s="1324"/>
      <c r="L362" s="1324"/>
      <c r="M362" s="1324"/>
      <c r="N362" s="1324"/>
      <c r="O362" s="1324"/>
      <c r="P362" s="1324"/>
    </row>
    <row r="363" spans="1:16" x14ac:dyDescent="0.25">
      <c r="A363" s="1324"/>
      <c r="B363" s="1324"/>
      <c r="C363" s="1324"/>
      <c r="D363" s="1324"/>
      <c r="E363" s="1324"/>
      <c r="F363" s="1324"/>
      <c r="G363" s="1324"/>
      <c r="H363" s="1324"/>
      <c r="I363" s="1324"/>
      <c r="J363" s="1324"/>
      <c r="K363" s="1324"/>
      <c r="L363" s="1324"/>
      <c r="M363" s="1324"/>
      <c r="N363" s="1324"/>
      <c r="O363" s="1324"/>
      <c r="P363" s="1324"/>
    </row>
    <row r="364" spans="1:16" x14ac:dyDescent="0.25">
      <c r="A364" s="1324"/>
      <c r="B364" s="1324"/>
      <c r="C364" s="1324"/>
      <c r="D364" s="1324"/>
      <c r="E364" s="1489"/>
      <c r="F364" s="1489"/>
      <c r="G364" s="1489"/>
      <c r="H364" s="1489"/>
      <c r="I364" s="1489"/>
      <c r="J364" s="1489"/>
      <c r="K364" s="1324"/>
      <c r="L364" s="1324"/>
      <c r="M364" s="1324"/>
      <c r="N364" s="1324"/>
      <c r="O364" s="1324"/>
      <c r="P364" s="1324"/>
    </row>
    <row r="365" spans="1:16" x14ac:dyDescent="0.25">
      <c r="A365" s="1324"/>
      <c r="B365" s="1324"/>
      <c r="C365" s="1324"/>
      <c r="D365" s="1324"/>
      <c r="E365" s="1329"/>
      <c r="F365" s="1329"/>
      <c r="G365" s="1329"/>
      <c r="H365" s="1329"/>
      <c r="I365" s="1367"/>
      <c r="J365" s="1367"/>
      <c r="K365" s="1324"/>
      <c r="L365" s="1324"/>
      <c r="M365" s="1324"/>
      <c r="N365" s="1324"/>
      <c r="O365" s="1324"/>
      <c r="P365" s="1324"/>
    </row>
    <row r="366" spans="1:16" x14ac:dyDescent="0.25">
      <c r="A366" s="1324"/>
      <c r="B366" s="1324"/>
      <c r="C366" s="1324"/>
      <c r="D366" s="1324"/>
      <c r="E366" s="1329"/>
      <c r="F366" s="1329"/>
      <c r="G366" s="631"/>
      <c r="H366" s="631"/>
      <c r="I366" s="1324"/>
      <c r="J366" s="1324"/>
      <c r="K366" s="1324"/>
      <c r="L366" s="1324"/>
      <c r="M366" s="1324"/>
      <c r="N366" s="1324"/>
      <c r="O366" s="1324"/>
      <c r="P366" s="1324"/>
    </row>
    <row r="367" spans="1:16" x14ac:dyDescent="0.25">
      <c r="A367" s="1324"/>
      <c r="B367" s="1324"/>
      <c r="C367" s="1324"/>
      <c r="D367" s="1324"/>
      <c r="E367" s="1329"/>
      <c r="F367" s="1329"/>
      <c r="G367" s="631"/>
      <c r="H367" s="631"/>
      <c r="I367" s="1324"/>
      <c r="J367" s="1324"/>
      <c r="K367" s="1324"/>
      <c r="L367" s="1324"/>
      <c r="M367" s="1324"/>
      <c r="N367" s="1324"/>
      <c r="O367" s="1324"/>
      <c r="P367" s="1324"/>
    </row>
    <row r="368" spans="1:16" x14ac:dyDescent="0.25">
      <c r="A368" s="1324"/>
      <c r="B368" s="1324"/>
      <c r="C368" s="1324"/>
      <c r="D368" s="1324"/>
      <c r="E368" s="1329"/>
      <c r="F368" s="1329"/>
      <c r="G368" s="631"/>
      <c r="H368" s="631"/>
      <c r="I368" s="1324"/>
      <c r="J368" s="1324"/>
      <c r="K368" s="1324"/>
      <c r="L368" s="1324"/>
      <c r="M368" s="1324"/>
      <c r="N368" s="1324"/>
      <c r="O368" s="1324"/>
      <c r="P368" s="1324"/>
    </row>
    <row r="369" spans="1:16" x14ac:dyDescent="0.25">
      <c r="A369" s="1324"/>
      <c r="B369" s="1324"/>
      <c r="C369" s="1324"/>
      <c r="D369" s="1324"/>
      <c r="E369" s="1329"/>
      <c r="F369" s="1329"/>
      <c r="G369" s="631"/>
      <c r="H369" s="631"/>
      <c r="I369" s="1324"/>
      <c r="J369" s="1324"/>
      <c r="K369" s="1324"/>
      <c r="L369" s="1324"/>
      <c r="M369" s="1324"/>
      <c r="N369" s="1324"/>
      <c r="O369" s="1324"/>
      <c r="P369" s="1324"/>
    </row>
    <row r="370" spans="1:16" x14ac:dyDescent="0.25">
      <c r="A370" s="1324"/>
      <c r="B370" s="1324"/>
      <c r="C370" s="1324"/>
      <c r="D370" s="1324"/>
      <c r="E370" s="1329"/>
      <c r="F370" s="1329"/>
      <c r="G370" s="631"/>
      <c r="H370" s="631"/>
      <c r="I370" s="1324"/>
      <c r="J370" s="1324"/>
      <c r="K370" s="1324"/>
      <c r="L370" s="1324"/>
      <c r="M370" s="1324"/>
      <c r="N370" s="1324"/>
      <c r="O370" s="1324"/>
      <c r="P370" s="1324"/>
    </row>
    <row r="371" spans="1:16" x14ac:dyDescent="0.25">
      <c r="A371" s="1324"/>
      <c r="B371" s="1324"/>
      <c r="C371" s="1324"/>
      <c r="D371" s="1324"/>
      <c r="E371" s="1329"/>
      <c r="F371" s="1329"/>
      <c r="G371" s="631"/>
      <c r="H371" s="631"/>
      <c r="I371" s="1324"/>
      <c r="J371" s="1324"/>
      <c r="K371" s="1324"/>
      <c r="L371" s="1324"/>
      <c r="M371" s="1324"/>
      <c r="N371" s="1324"/>
      <c r="O371" s="1324"/>
      <c r="P371" s="1324"/>
    </row>
    <row r="372" spans="1:16" x14ac:dyDescent="0.25">
      <c r="A372" s="1324"/>
      <c r="B372" s="1324"/>
      <c r="C372" s="1324"/>
      <c r="D372" s="1324"/>
      <c r="E372" s="1329"/>
      <c r="F372" s="1329"/>
      <c r="G372" s="631"/>
      <c r="H372" s="631"/>
      <c r="I372" s="1324"/>
      <c r="J372" s="1324"/>
      <c r="K372" s="1324"/>
      <c r="L372" s="1324"/>
      <c r="M372" s="1324"/>
      <c r="N372" s="1324"/>
      <c r="O372" s="1324"/>
      <c r="P372" s="1324"/>
    </row>
    <row r="373" spans="1:16" x14ac:dyDescent="0.25">
      <c r="A373" s="1324"/>
      <c r="B373" s="1324"/>
      <c r="C373" s="1324"/>
      <c r="D373" s="1324"/>
      <c r="E373" s="1329"/>
      <c r="F373" s="1329"/>
      <c r="G373" s="631"/>
      <c r="H373" s="631"/>
      <c r="I373" s="1324"/>
      <c r="J373" s="1324"/>
      <c r="K373" s="1324"/>
      <c r="L373" s="1324"/>
      <c r="M373" s="1324"/>
      <c r="N373" s="1324"/>
      <c r="O373" s="1324"/>
      <c r="P373" s="1324"/>
    </row>
    <row r="374" spans="1:16" x14ac:dyDescent="0.25">
      <c r="A374" s="1324"/>
      <c r="B374" s="1324"/>
      <c r="C374" s="1324"/>
      <c r="D374" s="1324"/>
      <c r="E374" s="1329"/>
      <c r="F374" s="1329"/>
      <c r="G374" s="631"/>
      <c r="H374" s="631"/>
      <c r="I374" s="1324"/>
      <c r="J374" s="1324"/>
      <c r="K374" s="1324"/>
      <c r="L374" s="1324"/>
      <c r="M374" s="1324"/>
      <c r="N374" s="1324"/>
      <c r="O374" s="1324"/>
      <c r="P374" s="1324"/>
    </row>
    <row r="375" spans="1:16" x14ac:dyDescent="0.25">
      <c r="A375" s="1324"/>
      <c r="B375" s="1324"/>
      <c r="C375" s="1324"/>
      <c r="D375" s="1324"/>
      <c r="E375" s="1329"/>
      <c r="F375" s="1329"/>
      <c r="G375" s="631"/>
      <c r="H375" s="631"/>
      <c r="I375" s="1324"/>
      <c r="J375" s="1324"/>
      <c r="K375" s="1324"/>
      <c r="L375" s="1324"/>
      <c r="M375" s="1324"/>
      <c r="N375" s="1324"/>
      <c r="O375" s="1324"/>
      <c r="P375" s="1324"/>
    </row>
    <row r="376" spans="1:16" x14ac:dyDescent="0.25">
      <c r="A376" s="1324"/>
      <c r="B376" s="1324"/>
      <c r="C376" s="1324"/>
      <c r="D376" s="1324"/>
      <c r="E376" s="1329"/>
      <c r="F376" s="1329"/>
      <c r="G376" s="631"/>
      <c r="H376" s="631"/>
      <c r="I376" s="1324"/>
      <c r="J376" s="1324"/>
      <c r="K376" s="1324"/>
      <c r="L376" s="1324"/>
      <c r="M376" s="1324"/>
      <c r="N376" s="1324"/>
      <c r="O376" s="1324"/>
      <c r="P376" s="1324"/>
    </row>
    <row r="377" spans="1:16" x14ac:dyDescent="0.25">
      <c r="A377" s="1324"/>
      <c r="B377" s="1324"/>
      <c r="C377" s="1324"/>
      <c r="D377" s="1324"/>
      <c r="E377" s="1329"/>
      <c r="F377" s="1329"/>
      <c r="G377" s="631"/>
      <c r="H377" s="631"/>
      <c r="I377" s="1324"/>
      <c r="J377" s="1324"/>
      <c r="K377" s="1324"/>
      <c r="L377" s="1324"/>
      <c r="M377" s="1324"/>
      <c r="N377" s="1324"/>
      <c r="O377" s="1324"/>
      <c r="P377" s="1324"/>
    </row>
    <row r="378" spans="1:16" x14ac:dyDescent="0.25">
      <c r="A378" s="1324"/>
      <c r="B378" s="1324"/>
      <c r="C378" s="1324"/>
      <c r="D378" s="1324"/>
      <c r="E378" s="1329"/>
      <c r="F378" s="1329"/>
      <c r="G378" s="631"/>
      <c r="H378" s="631"/>
      <c r="I378" s="1324"/>
      <c r="J378" s="1324"/>
      <c r="K378" s="1324"/>
      <c r="L378" s="1324"/>
      <c r="M378" s="1324"/>
      <c r="N378" s="1324"/>
      <c r="O378" s="1324"/>
      <c r="P378" s="1324"/>
    </row>
    <row r="379" spans="1:16" x14ac:dyDescent="0.25">
      <c r="A379" s="1324"/>
      <c r="B379" s="1324"/>
      <c r="C379" s="1324"/>
      <c r="D379" s="1324"/>
      <c r="E379" s="1329"/>
      <c r="F379" s="1329"/>
      <c r="G379" s="631"/>
      <c r="H379" s="631"/>
      <c r="I379" s="1324"/>
      <c r="J379" s="1324"/>
      <c r="K379" s="1324"/>
      <c r="L379" s="1324"/>
      <c r="M379" s="1324"/>
      <c r="N379" s="1324"/>
      <c r="O379" s="1324"/>
      <c r="P379" s="1324"/>
    </row>
    <row r="380" spans="1:16" x14ac:dyDescent="0.25">
      <c r="A380" s="1324"/>
      <c r="B380" s="1324"/>
      <c r="C380" s="1324"/>
      <c r="D380" s="1324"/>
      <c r="E380" s="1329"/>
      <c r="F380" s="1329"/>
      <c r="G380" s="631"/>
      <c r="H380" s="631"/>
      <c r="I380" s="1324"/>
      <c r="J380" s="1324"/>
      <c r="K380" s="1324"/>
      <c r="L380" s="1324"/>
      <c r="M380" s="1324"/>
      <c r="N380" s="1324"/>
      <c r="O380" s="1324"/>
      <c r="P380" s="1324"/>
    </row>
    <row r="381" spans="1:16" x14ac:dyDescent="0.25">
      <c r="A381" s="1324"/>
      <c r="B381" s="1324"/>
      <c r="C381" s="1324"/>
      <c r="D381" s="1324"/>
      <c r="E381" s="1324"/>
      <c r="F381" s="1324"/>
      <c r="G381" s="1324"/>
      <c r="H381" s="1324"/>
      <c r="I381" s="1324"/>
      <c r="J381" s="1324"/>
      <c r="K381" s="1324"/>
      <c r="L381" s="1324"/>
      <c r="M381" s="1324"/>
      <c r="N381" s="1324"/>
      <c r="O381" s="1324"/>
      <c r="P381" s="1324"/>
    </row>
    <row r="382" spans="1:16" x14ac:dyDescent="0.25">
      <c r="A382" s="1324"/>
      <c r="B382" s="1324"/>
      <c r="C382" s="1324"/>
      <c r="D382" s="1324"/>
      <c r="E382" s="1324"/>
      <c r="F382" s="1324"/>
      <c r="G382" s="1324"/>
      <c r="H382" s="1324"/>
      <c r="I382" s="1324"/>
      <c r="J382" s="1324"/>
      <c r="K382" s="1324"/>
      <c r="L382" s="1324"/>
      <c r="M382" s="1324"/>
      <c r="N382" s="1324"/>
      <c r="O382" s="1324"/>
      <c r="P382" s="1324"/>
    </row>
    <row r="383" spans="1:16" x14ac:dyDescent="0.25">
      <c r="A383" s="1324"/>
      <c r="B383" s="1324"/>
      <c r="C383" s="1324"/>
      <c r="D383" s="1324"/>
      <c r="E383" s="1324"/>
      <c r="F383" s="1324"/>
      <c r="G383" s="1324"/>
      <c r="H383" s="1324"/>
      <c r="I383" s="1324"/>
      <c r="J383" s="1324"/>
      <c r="K383" s="1324"/>
      <c r="L383" s="1324"/>
      <c r="M383" s="1324"/>
      <c r="N383" s="1324"/>
      <c r="O383" s="1324"/>
      <c r="P383" s="1324"/>
    </row>
    <row r="384" spans="1:16" x14ac:dyDescent="0.25">
      <c r="A384" s="1324"/>
      <c r="B384" s="1324"/>
      <c r="C384" s="1324"/>
      <c r="D384" s="1324"/>
      <c r="E384" s="1324"/>
      <c r="F384" s="1324"/>
      <c r="G384" s="1324"/>
      <c r="H384" s="1324"/>
      <c r="I384" s="1324"/>
      <c r="J384" s="1324"/>
      <c r="K384" s="1324"/>
      <c r="L384" s="1324"/>
      <c r="M384" s="1324"/>
      <c r="N384" s="1324"/>
      <c r="O384" s="1324"/>
      <c r="P384" s="1324"/>
    </row>
    <row r="385" spans="1:16" x14ac:dyDescent="0.25">
      <c r="A385" s="1324"/>
      <c r="B385" s="1324"/>
      <c r="C385" s="1324"/>
      <c r="D385" s="1324"/>
      <c r="E385" s="1324"/>
      <c r="F385" s="1324"/>
      <c r="G385" s="1324"/>
      <c r="H385" s="1324"/>
      <c r="I385" s="1324"/>
      <c r="J385" s="1324"/>
      <c r="K385" s="1324"/>
      <c r="L385" s="1324"/>
      <c r="M385" s="1324"/>
      <c r="N385" s="1324"/>
      <c r="O385" s="1324"/>
      <c r="P385" s="1324"/>
    </row>
    <row r="386" spans="1:16" x14ac:dyDescent="0.25">
      <c r="A386" s="1324"/>
      <c r="B386" s="1324"/>
      <c r="C386" s="1324"/>
      <c r="D386" s="1324"/>
      <c r="E386" s="1324"/>
      <c r="F386" s="1324"/>
      <c r="G386" s="1324"/>
      <c r="H386" s="1324"/>
      <c r="I386" s="1324"/>
      <c r="J386" s="1324"/>
      <c r="K386" s="1324"/>
      <c r="L386" s="1324"/>
      <c r="M386" s="1324"/>
      <c r="N386" s="1324"/>
      <c r="O386" s="1324"/>
      <c r="P386" s="1324"/>
    </row>
    <row r="387" spans="1:16" x14ac:dyDescent="0.25">
      <c r="A387" s="1324"/>
      <c r="B387" s="1324"/>
      <c r="C387" s="1324"/>
      <c r="D387" s="1324"/>
      <c r="E387" s="1324"/>
      <c r="F387" s="1324"/>
      <c r="G387" s="1324"/>
      <c r="H387" s="1324"/>
      <c r="I387" s="1324"/>
      <c r="J387" s="1324"/>
      <c r="K387" s="1324"/>
      <c r="L387" s="1324"/>
      <c r="M387" s="1324"/>
      <c r="N387" s="1324"/>
      <c r="O387" s="1324"/>
      <c r="P387" s="1324"/>
    </row>
    <row r="388" spans="1:16" x14ac:dyDescent="0.25">
      <c r="A388" s="1324"/>
      <c r="B388" s="1324"/>
      <c r="C388" s="1324"/>
      <c r="D388" s="1324"/>
      <c r="E388" s="1324"/>
      <c r="F388" s="1324"/>
      <c r="G388" s="1324"/>
      <c r="H388" s="1324"/>
      <c r="I388" s="1324"/>
      <c r="J388" s="1324"/>
      <c r="K388" s="1324"/>
      <c r="L388" s="1324"/>
      <c r="M388" s="1324"/>
      <c r="N388" s="1324"/>
      <c r="O388" s="1324"/>
      <c r="P388" s="1324"/>
    </row>
    <row r="389" spans="1:16" x14ac:dyDescent="0.25">
      <c r="A389" s="1324"/>
      <c r="B389" s="1324"/>
      <c r="C389" s="1324"/>
      <c r="D389" s="1324"/>
      <c r="E389" s="1324"/>
      <c r="F389" s="1324"/>
      <c r="G389" s="1324"/>
      <c r="H389" s="1324"/>
      <c r="I389" s="1324"/>
      <c r="J389" s="1324"/>
      <c r="K389" s="1324"/>
      <c r="L389" s="1324"/>
      <c r="M389" s="1324"/>
      <c r="N389" s="1324"/>
      <c r="O389" s="1324"/>
      <c r="P389" s="1324"/>
    </row>
    <row r="390" spans="1:16" x14ac:dyDescent="0.25">
      <c r="A390" s="1324"/>
      <c r="B390" s="1324"/>
      <c r="C390" s="1324"/>
      <c r="D390" s="1324"/>
      <c r="E390" s="1324"/>
      <c r="F390" s="1324"/>
      <c r="G390" s="1324"/>
      <c r="H390" s="1324"/>
      <c r="I390" s="1324"/>
      <c r="J390" s="1324"/>
      <c r="K390" s="1324"/>
      <c r="L390" s="1324"/>
      <c r="M390" s="1324"/>
      <c r="N390" s="1324"/>
      <c r="O390" s="1324"/>
      <c r="P390" s="1324"/>
    </row>
    <row r="391" spans="1:16" x14ac:dyDescent="0.25">
      <c r="A391" s="1324"/>
      <c r="B391" s="1324"/>
      <c r="C391" s="1324"/>
      <c r="D391" s="1324"/>
      <c r="E391" s="1324"/>
      <c r="F391" s="1324"/>
      <c r="G391" s="1324"/>
      <c r="H391" s="1324"/>
      <c r="I391" s="1324"/>
      <c r="J391" s="1324"/>
      <c r="K391" s="1324"/>
      <c r="L391" s="1324"/>
      <c r="M391" s="1324"/>
      <c r="N391" s="1324"/>
      <c r="O391" s="1324"/>
      <c r="P391" s="1324"/>
    </row>
    <row r="392" spans="1:16" x14ac:dyDescent="0.25">
      <c r="A392" s="1324"/>
      <c r="B392" s="1324"/>
      <c r="C392" s="1324"/>
      <c r="D392" s="1324"/>
      <c r="E392" s="1324"/>
      <c r="F392" s="1324"/>
      <c r="G392" s="1324"/>
      <c r="H392" s="1324"/>
      <c r="I392" s="1324"/>
      <c r="J392" s="1324"/>
      <c r="K392" s="1324"/>
      <c r="L392" s="1324"/>
      <c r="M392" s="1324"/>
      <c r="N392" s="1324"/>
      <c r="O392" s="1324"/>
      <c r="P392" s="1324"/>
    </row>
    <row r="393" spans="1:16" x14ac:dyDescent="0.25">
      <c r="A393" s="1324"/>
      <c r="B393" s="1324"/>
      <c r="C393" s="1324"/>
      <c r="D393" s="1324"/>
      <c r="E393" s="1489"/>
      <c r="F393" s="1489"/>
      <c r="G393" s="1489"/>
      <c r="H393" s="1489"/>
      <c r="I393" s="1489"/>
      <c r="J393" s="1489"/>
      <c r="K393" s="1324"/>
      <c r="L393" s="1324"/>
      <c r="M393" s="1324"/>
      <c r="N393" s="1324"/>
      <c r="O393" s="1324"/>
      <c r="P393" s="1324"/>
    </row>
    <row r="394" spans="1:16" x14ac:dyDescent="0.25">
      <c r="A394" s="1324"/>
      <c r="B394" s="1324"/>
      <c r="C394" s="1324"/>
      <c r="D394" s="1324"/>
      <c r="E394" s="1329"/>
      <c r="F394" s="1329"/>
      <c r="G394" s="1329"/>
      <c r="H394" s="1329"/>
      <c r="I394" s="1367"/>
      <c r="J394" s="1367"/>
      <c r="K394" s="1324"/>
      <c r="L394" s="1324"/>
      <c r="M394" s="1324"/>
      <c r="N394" s="1324"/>
      <c r="O394" s="1324"/>
      <c r="P394" s="1324"/>
    </row>
    <row r="395" spans="1:16" x14ac:dyDescent="0.25">
      <c r="A395" s="1324"/>
      <c r="B395" s="1324"/>
      <c r="C395" s="1324"/>
      <c r="D395" s="1324"/>
      <c r="E395" s="1329"/>
      <c r="F395" s="1329"/>
      <c r="G395" s="631"/>
      <c r="H395" s="631"/>
      <c r="I395" s="1324"/>
      <c r="J395" s="1324"/>
      <c r="K395" s="1324"/>
      <c r="L395" s="1324"/>
      <c r="M395" s="1324"/>
      <c r="N395" s="1324"/>
      <c r="O395" s="1324"/>
      <c r="P395" s="1324"/>
    </row>
    <row r="396" spans="1:16" x14ac:dyDescent="0.25">
      <c r="A396" s="1324"/>
      <c r="B396" s="1324"/>
      <c r="C396" s="1324"/>
      <c r="D396" s="1324"/>
      <c r="E396" s="1329"/>
      <c r="F396" s="1329"/>
      <c r="G396" s="631"/>
      <c r="H396" s="631"/>
      <c r="I396" s="1324"/>
      <c r="J396" s="1324"/>
      <c r="K396" s="1324"/>
      <c r="L396" s="1324"/>
      <c r="M396" s="1324"/>
      <c r="N396" s="1324"/>
      <c r="O396" s="1324"/>
      <c r="P396" s="1324"/>
    </row>
    <row r="397" spans="1:16" x14ac:dyDescent="0.25">
      <c r="A397" s="1324"/>
      <c r="B397" s="1324"/>
      <c r="C397" s="1324"/>
      <c r="D397" s="1324"/>
      <c r="E397" s="1329"/>
      <c r="F397" s="1329"/>
      <c r="G397" s="631"/>
      <c r="H397" s="631"/>
      <c r="I397" s="1324"/>
      <c r="J397" s="1324"/>
      <c r="K397" s="1324"/>
      <c r="L397" s="1324"/>
      <c r="M397" s="1324"/>
      <c r="N397" s="1324"/>
      <c r="O397" s="1324"/>
      <c r="P397" s="1324"/>
    </row>
    <row r="398" spans="1:16" x14ac:dyDescent="0.25">
      <c r="A398" s="1324"/>
      <c r="B398" s="1324"/>
      <c r="C398" s="1324"/>
      <c r="D398" s="1324"/>
      <c r="E398" s="1329"/>
      <c r="F398" s="1329"/>
      <c r="G398" s="631"/>
      <c r="H398" s="631"/>
      <c r="I398" s="1324"/>
      <c r="J398" s="1324"/>
      <c r="K398" s="1324"/>
      <c r="L398" s="1324"/>
      <c r="M398" s="1324"/>
      <c r="N398" s="1324"/>
      <c r="O398" s="1324"/>
      <c r="P398" s="1324"/>
    </row>
    <row r="399" spans="1:16" x14ac:dyDescent="0.25">
      <c r="A399" s="1324"/>
      <c r="B399" s="1324"/>
      <c r="C399" s="1324"/>
      <c r="D399" s="1324"/>
      <c r="E399" s="1329"/>
      <c r="F399" s="1329"/>
      <c r="G399" s="631"/>
      <c r="H399" s="631"/>
      <c r="I399" s="1324"/>
      <c r="J399" s="1324"/>
      <c r="K399" s="1324"/>
      <c r="L399" s="1324"/>
      <c r="M399" s="1324"/>
      <c r="N399" s="1324"/>
      <c r="O399" s="1324"/>
      <c r="P399" s="1324"/>
    </row>
    <row r="400" spans="1:16" x14ac:dyDescent="0.25">
      <c r="A400" s="1324"/>
      <c r="B400" s="1324"/>
      <c r="C400" s="1324"/>
      <c r="D400" s="1324"/>
      <c r="E400" s="1329"/>
      <c r="F400" s="1329"/>
      <c r="G400" s="631"/>
      <c r="H400" s="631"/>
      <c r="I400" s="1324"/>
      <c r="J400" s="1324"/>
      <c r="K400" s="1324"/>
      <c r="L400" s="1324"/>
      <c r="M400" s="1324"/>
      <c r="N400" s="1324"/>
      <c r="O400" s="1324"/>
      <c r="P400" s="1324"/>
    </row>
    <row r="401" spans="1:16" x14ac:dyDescent="0.25">
      <c r="A401" s="1324"/>
      <c r="B401" s="1324"/>
      <c r="C401" s="1324"/>
      <c r="D401" s="1324"/>
      <c r="E401" s="1329"/>
      <c r="F401" s="1329"/>
      <c r="G401" s="631"/>
      <c r="H401" s="631"/>
      <c r="I401" s="1324"/>
      <c r="J401" s="1324"/>
      <c r="K401" s="1324"/>
      <c r="L401" s="1324"/>
      <c r="M401" s="1324"/>
      <c r="N401" s="1324"/>
      <c r="O401" s="1324"/>
      <c r="P401" s="1324"/>
    </row>
    <row r="402" spans="1:16" x14ac:dyDescent="0.25">
      <c r="A402" s="1324"/>
      <c r="B402" s="1324"/>
      <c r="C402" s="1324"/>
      <c r="D402" s="1324"/>
      <c r="E402" s="1329"/>
      <c r="F402" s="1329"/>
      <c r="G402" s="631"/>
      <c r="H402" s="631"/>
      <c r="I402" s="1324"/>
      <c r="J402" s="1324"/>
      <c r="K402" s="1324"/>
      <c r="L402" s="1324"/>
      <c r="M402" s="1324"/>
      <c r="N402" s="1324"/>
      <c r="O402" s="1324"/>
      <c r="P402" s="1324"/>
    </row>
    <row r="403" spans="1:16" x14ac:dyDescent="0.25">
      <c r="A403" s="1324"/>
      <c r="B403" s="1324"/>
      <c r="C403" s="1324"/>
      <c r="D403" s="1324"/>
      <c r="E403" s="1329"/>
      <c r="F403" s="1329"/>
      <c r="G403" s="631"/>
      <c r="H403" s="631"/>
      <c r="I403" s="1324"/>
      <c r="J403" s="1324"/>
      <c r="K403" s="1324"/>
      <c r="L403" s="1324"/>
      <c r="M403" s="1324"/>
      <c r="N403" s="1324"/>
      <c r="O403" s="1324"/>
      <c r="P403" s="1324"/>
    </row>
    <row r="404" spans="1:16" x14ac:dyDescent="0.25">
      <c r="A404" s="1324"/>
      <c r="B404" s="1324"/>
      <c r="C404" s="1324"/>
      <c r="D404" s="1324"/>
      <c r="E404" s="1329"/>
      <c r="F404" s="1329"/>
      <c r="G404" s="631"/>
      <c r="H404" s="631"/>
      <c r="I404" s="1324"/>
      <c r="J404" s="1324"/>
      <c r="K404" s="1324"/>
      <c r="L404" s="1324"/>
      <c r="M404" s="1324"/>
      <c r="N404" s="1324"/>
      <c r="O404" s="1324"/>
      <c r="P404" s="1324"/>
    </row>
    <row r="405" spans="1:16" x14ac:dyDescent="0.25">
      <c r="A405" s="1324"/>
      <c r="B405" s="1324"/>
      <c r="C405" s="1324"/>
      <c r="D405" s="1324"/>
      <c r="E405" s="1329"/>
      <c r="F405" s="1329"/>
      <c r="G405" s="631"/>
      <c r="H405" s="631"/>
      <c r="I405" s="1324"/>
      <c r="J405" s="1324"/>
      <c r="K405" s="1324"/>
      <c r="L405" s="1324"/>
      <c r="M405" s="1324"/>
      <c r="N405" s="1324"/>
      <c r="O405" s="1324"/>
      <c r="P405" s="1324"/>
    </row>
    <row r="406" spans="1:16" x14ac:dyDescent="0.25">
      <c r="A406" s="1324"/>
      <c r="B406" s="1324"/>
      <c r="C406" s="1324"/>
      <c r="D406" s="1324"/>
      <c r="E406" s="1329"/>
      <c r="F406" s="1329"/>
      <c r="G406" s="631"/>
      <c r="H406" s="631"/>
      <c r="I406" s="1324"/>
      <c r="J406" s="1324"/>
      <c r="K406" s="1324"/>
      <c r="L406" s="1324"/>
      <c r="M406" s="1324"/>
      <c r="N406" s="1324"/>
      <c r="O406" s="1324"/>
      <c r="P406" s="1324"/>
    </row>
    <row r="407" spans="1:16" x14ac:dyDescent="0.25">
      <c r="A407" s="1324"/>
      <c r="B407" s="1324"/>
      <c r="C407" s="1324"/>
      <c r="D407" s="1324"/>
      <c r="E407" s="1329"/>
      <c r="F407" s="1329"/>
      <c r="G407" s="631"/>
      <c r="H407" s="631"/>
      <c r="I407" s="1324"/>
      <c r="J407" s="1324"/>
      <c r="K407" s="1324"/>
      <c r="L407" s="1324"/>
      <c r="M407" s="1324"/>
      <c r="N407" s="1324"/>
      <c r="O407" s="1324"/>
      <c r="P407" s="1324"/>
    </row>
    <row r="408" spans="1:16" x14ac:dyDescent="0.25">
      <c r="A408" s="1324"/>
      <c r="B408" s="1324"/>
      <c r="C408" s="1324"/>
      <c r="D408" s="1324"/>
      <c r="E408" s="1329"/>
      <c r="F408" s="1329"/>
      <c r="G408" s="631"/>
      <c r="H408" s="631"/>
      <c r="I408" s="1324"/>
      <c r="J408" s="1324"/>
      <c r="K408" s="1324"/>
      <c r="L408" s="1324"/>
      <c r="M408" s="1324"/>
      <c r="N408" s="1324"/>
      <c r="O408" s="1324"/>
      <c r="P408" s="1324"/>
    </row>
    <row r="409" spans="1:16" x14ac:dyDescent="0.25">
      <c r="A409" s="1324"/>
      <c r="B409" s="1324"/>
      <c r="C409" s="1324"/>
      <c r="D409" s="1324"/>
      <c r="E409" s="1329"/>
      <c r="F409" s="1329"/>
      <c r="G409" s="631"/>
      <c r="H409" s="631"/>
      <c r="I409" s="1324"/>
      <c r="J409" s="1324"/>
      <c r="K409" s="1324"/>
      <c r="L409" s="1324"/>
      <c r="M409" s="1324"/>
      <c r="N409" s="1324"/>
      <c r="O409" s="1324"/>
      <c r="P409" s="1324"/>
    </row>
    <row r="410" spans="1:16" x14ac:dyDescent="0.25">
      <c r="A410" s="1324"/>
      <c r="B410" s="1324"/>
      <c r="C410" s="1324"/>
      <c r="D410" s="1324"/>
      <c r="E410" s="1324"/>
      <c r="F410" s="1324"/>
      <c r="G410" s="1324"/>
      <c r="H410" s="1324"/>
      <c r="I410" s="1324"/>
      <c r="J410" s="1324"/>
      <c r="K410" s="1324"/>
      <c r="L410" s="1324"/>
      <c r="M410" s="1324"/>
      <c r="N410" s="1324"/>
      <c r="O410" s="1324"/>
      <c r="P410" s="1324"/>
    </row>
    <row r="411" spans="1:16" x14ac:dyDescent="0.25">
      <c r="A411" s="1324"/>
      <c r="B411" s="1324"/>
      <c r="C411" s="1324"/>
      <c r="D411" s="1324"/>
      <c r="E411" s="1324"/>
      <c r="F411" s="1324"/>
      <c r="G411" s="1324"/>
      <c r="H411" s="1324"/>
      <c r="I411" s="1324"/>
      <c r="J411" s="1324"/>
      <c r="K411" s="1324"/>
      <c r="L411" s="1324"/>
      <c r="M411" s="1324"/>
      <c r="N411" s="1324"/>
      <c r="O411" s="1324"/>
      <c r="P411" s="1324"/>
    </row>
    <row r="412" spans="1:16" x14ac:dyDescent="0.25">
      <c r="A412" s="1324"/>
      <c r="B412" s="1324"/>
      <c r="C412" s="1324"/>
      <c r="D412" s="1324"/>
      <c r="E412" s="1324"/>
      <c r="F412" s="1324"/>
      <c r="G412" s="1324"/>
      <c r="H412" s="1324"/>
      <c r="I412" s="1324"/>
      <c r="J412" s="1324"/>
      <c r="K412" s="1324"/>
      <c r="L412" s="1324"/>
      <c r="M412" s="1324"/>
      <c r="N412" s="1324"/>
      <c r="O412" s="1324"/>
      <c r="P412" s="1324"/>
    </row>
    <row r="413" spans="1:16" x14ac:dyDescent="0.25">
      <c r="A413" s="1324"/>
      <c r="B413" s="1324"/>
      <c r="C413" s="1324"/>
      <c r="D413" s="1324"/>
      <c r="E413" s="1324"/>
      <c r="F413" s="1324"/>
      <c r="G413" s="1324"/>
      <c r="H413" s="1324"/>
      <c r="I413" s="1324"/>
      <c r="J413" s="1324"/>
      <c r="K413" s="1324"/>
      <c r="L413" s="1324"/>
      <c r="M413" s="1324"/>
      <c r="N413" s="1324"/>
      <c r="O413" s="1324"/>
      <c r="P413" s="1324"/>
    </row>
    <row r="414" spans="1:16" x14ac:dyDescent="0.25">
      <c r="A414" s="1324"/>
      <c r="B414" s="1324"/>
      <c r="C414" s="1324"/>
      <c r="D414" s="1324"/>
      <c r="E414" s="1324"/>
      <c r="F414" s="1324"/>
      <c r="G414" s="1324"/>
      <c r="H414" s="1324"/>
      <c r="I414" s="1324"/>
      <c r="J414" s="1324"/>
      <c r="K414" s="1324"/>
      <c r="L414" s="1324"/>
      <c r="M414" s="1324"/>
      <c r="N414" s="1324"/>
      <c r="O414" s="1324"/>
      <c r="P414" s="1324"/>
    </row>
    <row r="415" spans="1:16" x14ac:dyDescent="0.25">
      <c r="A415" s="1324"/>
      <c r="B415" s="1324"/>
      <c r="C415" s="1324"/>
      <c r="D415" s="1324"/>
      <c r="E415" s="1324"/>
      <c r="F415" s="1324"/>
      <c r="G415" s="1324"/>
      <c r="H415" s="1324"/>
      <c r="I415" s="1324"/>
      <c r="J415" s="1324"/>
      <c r="K415" s="1324"/>
      <c r="L415" s="1324"/>
      <c r="M415" s="1324"/>
      <c r="N415" s="1324"/>
      <c r="O415" s="1324"/>
      <c r="P415" s="1324"/>
    </row>
    <row r="416" spans="1:16" x14ac:dyDescent="0.25">
      <c r="A416" s="1324"/>
      <c r="B416" s="1324"/>
      <c r="C416" s="1324"/>
      <c r="D416" s="1324"/>
      <c r="E416" s="1324"/>
      <c r="F416" s="1324"/>
      <c r="G416" s="1324"/>
      <c r="H416" s="1324"/>
      <c r="I416" s="1324"/>
      <c r="J416" s="1324"/>
      <c r="K416" s="1324"/>
      <c r="L416" s="1324"/>
      <c r="M416" s="1324"/>
      <c r="N416" s="1324"/>
      <c r="O416" s="1324"/>
      <c r="P416" s="1324"/>
    </row>
    <row r="417" spans="1:16" x14ac:dyDescent="0.25">
      <c r="A417" s="1324"/>
      <c r="B417" s="1324"/>
      <c r="C417" s="1324"/>
      <c r="D417" s="1324"/>
      <c r="E417" s="1324"/>
      <c r="F417" s="1324"/>
      <c r="G417" s="1324"/>
      <c r="H417" s="1324"/>
      <c r="I417" s="1324"/>
      <c r="J417" s="1324"/>
      <c r="K417" s="1324"/>
      <c r="L417" s="1324"/>
      <c r="M417" s="1324"/>
      <c r="N417" s="1324"/>
      <c r="O417" s="1324"/>
      <c r="P417" s="1324"/>
    </row>
    <row r="418" spans="1:16" x14ac:dyDescent="0.25">
      <c r="A418" s="1324"/>
      <c r="B418" s="1324"/>
      <c r="C418" s="1324"/>
      <c r="D418" s="1324"/>
      <c r="E418" s="1324"/>
      <c r="F418" s="1324"/>
      <c r="G418" s="1324"/>
      <c r="H418" s="1324"/>
      <c r="I418" s="1324"/>
      <c r="J418" s="1324"/>
      <c r="K418" s="1324"/>
      <c r="L418" s="1324"/>
      <c r="M418" s="1324"/>
      <c r="N418" s="1324"/>
      <c r="O418" s="1324"/>
      <c r="P418" s="1324"/>
    </row>
    <row r="419" spans="1:16" x14ac:dyDescent="0.25">
      <c r="A419" s="1324"/>
      <c r="B419" s="1324"/>
      <c r="C419" s="1324"/>
      <c r="D419" s="1324"/>
      <c r="E419" s="1324"/>
      <c r="F419" s="1324"/>
      <c r="G419" s="1324"/>
      <c r="H419" s="1324"/>
      <c r="I419" s="1324"/>
      <c r="J419" s="1324"/>
      <c r="K419" s="1324"/>
      <c r="L419" s="1324"/>
      <c r="M419" s="1324"/>
      <c r="N419" s="1324"/>
      <c r="O419" s="1324"/>
      <c r="P419" s="1324"/>
    </row>
    <row r="420" spans="1:16" x14ac:dyDescent="0.25">
      <c r="A420" s="1324"/>
      <c r="B420" s="1324"/>
      <c r="C420" s="1324"/>
      <c r="D420" s="1324"/>
      <c r="E420" s="1324"/>
      <c r="F420" s="1324"/>
      <c r="G420" s="1324"/>
      <c r="H420" s="1324"/>
      <c r="I420" s="1324"/>
      <c r="J420" s="1324"/>
      <c r="K420" s="1324"/>
      <c r="L420" s="1324"/>
      <c r="M420" s="1324"/>
      <c r="N420" s="1324"/>
      <c r="O420" s="1324"/>
      <c r="P420" s="1324"/>
    </row>
    <row r="421" spans="1:16" x14ac:dyDescent="0.25">
      <c r="A421" s="1324"/>
      <c r="B421" s="1324"/>
      <c r="C421" s="1324"/>
      <c r="D421" s="1324"/>
      <c r="E421" s="1324"/>
      <c r="F421" s="1324"/>
      <c r="G421" s="1324"/>
      <c r="H421" s="1324"/>
      <c r="I421" s="1324"/>
      <c r="J421" s="1324"/>
      <c r="K421" s="1324"/>
      <c r="L421" s="1324"/>
      <c r="M421" s="1324"/>
      <c r="N421" s="1324"/>
      <c r="O421" s="1324"/>
      <c r="P421" s="1324"/>
    </row>
    <row r="422" spans="1:16" x14ac:dyDescent="0.25">
      <c r="A422" s="1324"/>
      <c r="B422" s="1324"/>
      <c r="C422" s="1324"/>
      <c r="D422" s="1324"/>
      <c r="E422" s="1489"/>
      <c r="F422" s="1489"/>
      <c r="G422" s="1489"/>
      <c r="H422" s="1489"/>
      <c r="I422" s="1489"/>
      <c r="J422" s="1489"/>
      <c r="K422" s="1324"/>
      <c r="L422" s="1324"/>
      <c r="M422" s="1324"/>
      <c r="N422" s="1324"/>
      <c r="O422" s="1324"/>
      <c r="P422" s="1324"/>
    </row>
    <row r="423" spans="1:16" x14ac:dyDescent="0.25">
      <c r="A423" s="1324"/>
      <c r="B423" s="1324"/>
      <c r="C423" s="1324"/>
      <c r="D423" s="1324"/>
      <c r="E423" s="1329"/>
      <c r="F423" s="1329"/>
      <c r="G423" s="1329"/>
      <c r="H423" s="1329"/>
      <c r="I423" s="1367"/>
      <c r="J423" s="1367"/>
      <c r="K423" s="1324"/>
      <c r="L423" s="1324"/>
      <c r="M423" s="1324"/>
      <c r="N423" s="1324"/>
      <c r="O423" s="1324"/>
      <c r="P423" s="1324"/>
    </row>
    <row r="424" spans="1:16" x14ac:dyDescent="0.25">
      <c r="A424" s="1324"/>
      <c r="B424" s="1324"/>
      <c r="C424" s="1324"/>
      <c r="D424" s="1324"/>
      <c r="E424" s="1329"/>
      <c r="F424" s="1329"/>
      <c r="G424" s="631"/>
      <c r="H424" s="631"/>
      <c r="I424" s="1324"/>
      <c r="J424" s="1324"/>
      <c r="K424" s="1324"/>
      <c r="L424" s="1324"/>
      <c r="M424" s="1324"/>
      <c r="N424" s="1324"/>
      <c r="O424" s="1324"/>
      <c r="P424" s="1324"/>
    </row>
    <row r="425" spans="1:16" x14ac:dyDescent="0.25">
      <c r="A425" s="1324"/>
      <c r="B425" s="1324"/>
      <c r="C425" s="1324"/>
      <c r="D425" s="1324"/>
      <c r="E425" s="1329"/>
      <c r="F425" s="1329"/>
      <c r="G425" s="631"/>
      <c r="H425" s="631"/>
      <c r="I425" s="1324"/>
      <c r="J425" s="1324"/>
      <c r="K425" s="1324"/>
      <c r="L425" s="1324"/>
      <c r="M425" s="1324"/>
      <c r="N425" s="1324"/>
      <c r="O425" s="1324"/>
      <c r="P425" s="1324"/>
    </row>
    <row r="426" spans="1:16" x14ac:dyDescent="0.25">
      <c r="A426" s="1324"/>
      <c r="B426" s="1324"/>
      <c r="C426" s="1324"/>
      <c r="D426" s="1324"/>
      <c r="E426" s="1329"/>
      <c r="F426" s="1329"/>
      <c r="G426" s="631"/>
      <c r="H426" s="631"/>
      <c r="I426" s="1324"/>
      <c r="J426" s="1324"/>
      <c r="K426" s="1324"/>
      <c r="L426" s="1324"/>
      <c r="M426" s="1324"/>
      <c r="N426" s="1324"/>
      <c r="O426" s="1324"/>
      <c r="P426" s="1324"/>
    </row>
    <row r="427" spans="1:16" x14ac:dyDescent="0.25">
      <c r="A427" s="1324"/>
      <c r="B427" s="1324"/>
      <c r="C427" s="1324"/>
      <c r="D427" s="1324"/>
      <c r="E427" s="1329"/>
      <c r="F427" s="1329"/>
      <c r="G427" s="631"/>
      <c r="H427" s="631"/>
      <c r="I427" s="1324"/>
      <c r="J427" s="1324"/>
      <c r="K427" s="1324"/>
      <c r="L427" s="1324"/>
      <c r="M427" s="1324"/>
      <c r="N427" s="1324"/>
      <c r="O427" s="1324"/>
      <c r="P427" s="1324"/>
    </row>
    <row r="428" spans="1:16" x14ac:dyDescent="0.25">
      <c r="A428" s="1324"/>
      <c r="B428" s="1324"/>
      <c r="C428" s="1324"/>
      <c r="D428" s="1324"/>
      <c r="E428" s="1329"/>
      <c r="F428" s="1329"/>
      <c r="G428" s="631"/>
      <c r="H428" s="631"/>
      <c r="I428" s="1324"/>
      <c r="J428" s="1324"/>
      <c r="K428" s="1324"/>
      <c r="L428" s="1324"/>
      <c r="M428" s="1324"/>
      <c r="N428" s="1324"/>
      <c r="O428" s="1324"/>
      <c r="P428" s="1324"/>
    </row>
    <row r="429" spans="1:16" x14ac:dyDescent="0.25">
      <c r="A429" s="1324"/>
      <c r="B429" s="1324"/>
      <c r="C429" s="1324"/>
      <c r="D429" s="1324"/>
      <c r="E429" s="1329"/>
      <c r="F429" s="1329"/>
      <c r="G429" s="631"/>
      <c r="H429" s="631"/>
      <c r="I429" s="1324"/>
      <c r="J429" s="1324"/>
      <c r="K429" s="1324"/>
      <c r="L429" s="1324"/>
      <c r="M429" s="1324"/>
      <c r="N429" s="1324"/>
      <c r="O429" s="1324"/>
      <c r="P429" s="1324"/>
    </row>
    <row r="430" spans="1:16" x14ac:dyDescent="0.25">
      <c r="A430" s="1324"/>
      <c r="B430" s="1324"/>
      <c r="C430" s="1324"/>
      <c r="D430" s="1324"/>
      <c r="E430" s="1329"/>
      <c r="F430" s="1329"/>
      <c r="G430" s="631"/>
      <c r="H430" s="631"/>
      <c r="I430" s="1324"/>
      <c r="J430" s="1324"/>
      <c r="K430" s="1324"/>
      <c r="L430" s="1324"/>
      <c r="M430" s="1324"/>
      <c r="N430" s="1324"/>
      <c r="O430" s="1324"/>
      <c r="P430" s="1324"/>
    </row>
    <row r="431" spans="1:16" x14ac:dyDescent="0.25">
      <c r="A431" s="1324"/>
      <c r="B431" s="1324"/>
      <c r="C431" s="1324"/>
      <c r="D431" s="1324"/>
      <c r="E431" s="1329"/>
      <c r="F431" s="1329"/>
      <c r="G431" s="631"/>
      <c r="H431" s="631"/>
      <c r="I431" s="1324"/>
      <c r="J431" s="1324"/>
      <c r="K431" s="1324"/>
      <c r="L431" s="1324"/>
      <c r="M431" s="1324"/>
      <c r="N431" s="1324"/>
      <c r="O431" s="1324"/>
      <c r="P431" s="1324"/>
    </row>
    <row r="432" spans="1:16" x14ac:dyDescent="0.25">
      <c r="A432" s="1324"/>
      <c r="B432" s="1324"/>
      <c r="C432" s="1324"/>
      <c r="D432" s="1324"/>
      <c r="E432" s="1329"/>
      <c r="F432" s="1329"/>
      <c r="G432" s="631"/>
      <c r="H432" s="631"/>
      <c r="I432" s="1324"/>
      <c r="J432" s="1324"/>
      <c r="K432" s="1324"/>
      <c r="L432" s="1324"/>
      <c r="M432" s="1324"/>
      <c r="N432" s="1324"/>
      <c r="O432" s="1324"/>
      <c r="P432" s="1324"/>
    </row>
    <row r="433" spans="1:16" x14ac:dyDescent="0.25">
      <c r="A433" s="1324"/>
      <c r="B433" s="1324"/>
      <c r="C433" s="1324"/>
      <c r="D433" s="1324"/>
      <c r="E433" s="1329"/>
      <c r="F433" s="1329"/>
      <c r="G433" s="631"/>
      <c r="H433" s="631"/>
      <c r="I433" s="1324"/>
      <c r="J433" s="1324"/>
      <c r="K433" s="1324"/>
      <c r="L433" s="1324"/>
      <c r="M433" s="1324"/>
      <c r="N433" s="1324"/>
      <c r="O433" s="1324"/>
      <c r="P433" s="1324"/>
    </row>
    <row r="434" spans="1:16" x14ac:dyDescent="0.25">
      <c r="A434" s="1324"/>
      <c r="B434" s="1324"/>
      <c r="C434" s="1324"/>
      <c r="D434" s="1324"/>
      <c r="E434" s="1329"/>
      <c r="F434" s="1329"/>
      <c r="G434" s="631"/>
      <c r="H434" s="631"/>
      <c r="I434" s="1324"/>
      <c r="J434" s="1324"/>
      <c r="K434" s="1324"/>
      <c r="L434" s="1324"/>
      <c r="M434" s="1324"/>
      <c r="N434" s="1324"/>
      <c r="O434" s="1324"/>
      <c r="P434" s="1324"/>
    </row>
    <row r="435" spans="1:16" x14ac:dyDescent="0.25">
      <c r="A435" s="1324"/>
      <c r="B435" s="1324"/>
      <c r="C435" s="1324"/>
      <c r="D435" s="1324"/>
      <c r="E435" s="1329"/>
      <c r="F435" s="1329"/>
      <c r="G435" s="631"/>
      <c r="H435" s="631"/>
      <c r="I435" s="1324"/>
      <c r="J435" s="1324"/>
      <c r="K435" s="1324"/>
      <c r="L435" s="1324"/>
      <c r="M435" s="1324"/>
      <c r="N435" s="1324"/>
      <c r="O435" s="1324"/>
      <c r="P435" s="1324"/>
    </row>
    <row r="436" spans="1:16" x14ac:dyDescent="0.25">
      <c r="A436" s="1324"/>
      <c r="B436" s="1324"/>
      <c r="C436" s="1324"/>
      <c r="D436" s="1324"/>
      <c r="E436" s="1329"/>
      <c r="F436" s="1329"/>
      <c r="G436" s="631"/>
      <c r="H436" s="631"/>
      <c r="I436" s="1324"/>
      <c r="J436" s="1324"/>
      <c r="K436" s="1324"/>
      <c r="L436" s="1324"/>
      <c r="M436" s="1324"/>
      <c r="N436" s="1324"/>
      <c r="O436" s="1324"/>
      <c r="P436" s="1324"/>
    </row>
    <row r="437" spans="1:16" x14ac:dyDescent="0.25">
      <c r="A437" s="1324"/>
      <c r="B437" s="1324"/>
      <c r="C437" s="1324"/>
      <c r="D437" s="1324"/>
      <c r="E437" s="1329"/>
      <c r="F437" s="1329"/>
      <c r="G437" s="631"/>
      <c r="H437" s="631"/>
      <c r="I437" s="1324"/>
      <c r="J437" s="1324"/>
      <c r="K437" s="1324"/>
      <c r="L437" s="1324"/>
      <c r="M437" s="1324"/>
      <c r="N437" s="1324"/>
      <c r="O437" s="1324"/>
      <c r="P437" s="1324"/>
    </row>
    <row r="438" spans="1:16" x14ac:dyDescent="0.25">
      <c r="A438" s="1324"/>
      <c r="B438" s="1324"/>
      <c r="C438" s="1324"/>
      <c r="D438" s="1324"/>
      <c r="E438" s="1329"/>
      <c r="F438" s="1329"/>
      <c r="G438" s="631"/>
      <c r="H438" s="631"/>
      <c r="I438" s="1324"/>
      <c r="J438" s="1324"/>
      <c r="K438" s="1324"/>
      <c r="L438" s="1324"/>
      <c r="M438" s="1324"/>
      <c r="N438" s="1324"/>
      <c r="O438" s="1324"/>
      <c r="P438" s="1324"/>
    </row>
    <row r="439" spans="1:16" x14ac:dyDescent="0.25">
      <c r="A439" s="1324"/>
      <c r="B439" s="1324"/>
      <c r="C439" s="1324"/>
      <c r="D439" s="1324"/>
      <c r="E439" s="1324"/>
      <c r="F439" s="1324"/>
      <c r="G439" s="1324"/>
      <c r="H439" s="1324"/>
      <c r="I439" s="1324"/>
      <c r="J439" s="1324"/>
      <c r="K439" s="1324"/>
      <c r="L439" s="1324"/>
      <c r="M439" s="1324"/>
      <c r="N439" s="1324"/>
      <c r="O439" s="1324"/>
      <c r="P439" s="1324"/>
    </row>
    <row r="1462" spans="4:8" x14ac:dyDescent="0.25">
      <c r="D1462" s="827"/>
      <c r="E1462" s="827"/>
      <c r="F1462" s="827"/>
      <c r="G1462" s="827"/>
      <c r="H1462" s="827"/>
    </row>
    <row r="1463" spans="4:8" x14ac:dyDescent="0.25">
      <c r="D1463" s="827"/>
      <c r="E1463" s="827"/>
      <c r="F1463" s="827"/>
      <c r="G1463" s="827"/>
      <c r="H1463" s="827"/>
    </row>
    <row r="1464" spans="4:8" x14ac:dyDescent="0.25">
      <c r="D1464" s="827"/>
      <c r="E1464" s="827"/>
      <c r="F1464" s="827"/>
      <c r="G1464" s="827"/>
      <c r="H1464" s="827"/>
    </row>
    <row r="1465" spans="4:8" x14ac:dyDescent="0.25">
      <c r="D1465" s="827"/>
      <c r="E1465" s="827"/>
      <c r="F1465" s="827"/>
      <c r="G1465" s="827"/>
      <c r="H1465" s="827"/>
    </row>
    <row r="1466" spans="4:8" x14ac:dyDescent="0.25">
      <c r="D1466" s="827"/>
      <c r="E1466" s="827"/>
      <c r="F1466" s="827"/>
      <c r="G1466" s="827"/>
      <c r="H1466" s="827"/>
    </row>
    <row r="1467" spans="4:8" x14ac:dyDescent="0.25">
      <c r="D1467" s="827"/>
      <c r="E1467" s="827"/>
      <c r="F1467" s="827"/>
      <c r="G1467" s="827"/>
      <c r="H1467" s="827"/>
    </row>
    <row r="1468" spans="4:8" x14ac:dyDescent="0.25">
      <c r="D1468" s="827"/>
      <c r="E1468" s="827"/>
      <c r="F1468" s="827"/>
      <c r="G1468" s="827"/>
      <c r="H1468" s="827"/>
    </row>
    <row r="1469" spans="4:8" x14ac:dyDescent="0.25">
      <c r="D1469" s="827"/>
      <c r="E1469" s="827"/>
      <c r="F1469" s="827"/>
      <c r="G1469" s="827"/>
      <c r="H1469" s="827"/>
    </row>
  </sheetData>
  <mergeCells count="613">
    <mergeCell ref="O204:P204"/>
    <mergeCell ref="B202:C202"/>
    <mergeCell ref="D202:E202"/>
    <mergeCell ref="O144:P144"/>
    <mergeCell ref="O164:P164"/>
    <mergeCell ref="O184:P184"/>
    <mergeCell ref="I126:V126"/>
    <mergeCell ref="I146:V146"/>
    <mergeCell ref="I166:V166"/>
    <mergeCell ref="I186:V186"/>
    <mergeCell ref="B197:C197"/>
    <mergeCell ref="D197:E197"/>
    <mergeCell ref="B198:C198"/>
    <mergeCell ref="D198:E198"/>
    <mergeCell ref="B199:C199"/>
    <mergeCell ref="D199:E199"/>
    <mergeCell ref="B200:C200"/>
    <mergeCell ref="D200:E200"/>
    <mergeCell ref="B201:C201"/>
    <mergeCell ref="D201:E201"/>
    <mergeCell ref="B182:C182"/>
    <mergeCell ref="D182:E182"/>
    <mergeCell ref="B180:C180"/>
    <mergeCell ref="D180:E180"/>
    <mergeCell ref="X201:Y201"/>
    <mergeCell ref="Z201:AA201"/>
    <mergeCell ref="X202:Y202"/>
    <mergeCell ref="Z202:AA202"/>
    <mergeCell ref="B186:G186"/>
    <mergeCell ref="B187:C187"/>
    <mergeCell ref="D187:E187"/>
    <mergeCell ref="B188:C188"/>
    <mergeCell ref="D188:E188"/>
    <mergeCell ref="B189:C189"/>
    <mergeCell ref="D189:E189"/>
    <mergeCell ref="B190:C190"/>
    <mergeCell ref="D190:E190"/>
    <mergeCell ref="B191:C191"/>
    <mergeCell ref="D191:E191"/>
    <mergeCell ref="B192:C192"/>
    <mergeCell ref="D192:E192"/>
    <mergeCell ref="B193:C193"/>
    <mergeCell ref="D193:E193"/>
    <mergeCell ref="B194:C194"/>
    <mergeCell ref="D194:E194"/>
    <mergeCell ref="B195:C195"/>
    <mergeCell ref="D195:E195"/>
    <mergeCell ref="B196:C196"/>
    <mergeCell ref="X196:Y196"/>
    <mergeCell ref="Z196:AA196"/>
    <mergeCell ref="X197:Y197"/>
    <mergeCell ref="Z197:AA197"/>
    <mergeCell ref="X198:Y198"/>
    <mergeCell ref="Z198:AA198"/>
    <mergeCell ref="X199:Y199"/>
    <mergeCell ref="Z199:AA199"/>
    <mergeCell ref="X200:Y200"/>
    <mergeCell ref="Z200:AA200"/>
    <mergeCell ref="X191:Y191"/>
    <mergeCell ref="Z191:AA191"/>
    <mergeCell ref="X192:Y192"/>
    <mergeCell ref="Z192:AA192"/>
    <mergeCell ref="X193:Y193"/>
    <mergeCell ref="Z193:AA193"/>
    <mergeCell ref="X194:Y194"/>
    <mergeCell ref="Z194:AA194"/>
    <mergeCell ref="X195:Y195"/>
    <mergeCell ref="Z195:AA195"/>
    <mergeCell ref="X186:AC186"/>
    <mergeCell ref="X187:Y187"/>
    <mergeCell ref="Z187:AA187"/>
    <mergeCell ref="X188:Y188"/>
    <mergeCell ref="Z188:AA188"/>
    <mergeCell ref="X189:Y189"/>
    <mergeCell ref="Z189:AA189"/>
    <mergeCell ref="X190:Y190"/>
    <mergeCell ref="Z190:AA190"/>
    <mergeCell ref="X178:Y178"/>
    <mergeCell ref="Z178:AA178"/>
    <mergeCell ref="X179:Y179"/>
    <mergeCell ref="Z179:AA179"/>
    <mergeCell ref="X180:Y180"/>
    <mergeCell ref="Z180:AA180"/>
    <mergeCell ref="X181:Y181"/>
    <mergeCell ref="Z181:AA181"/>
    <mergeCell ref="X182:Y182"/>
    <mergeCell ref="Z182:AA182"/>
    <mergeCell ref="X173:Y173"/>
    <mergeCell ref="Z173:AA173"/>
    <mergeCell ref="X174:Y174"/>
    <mergeCell ref="Z174:AA174"/>
    <mergeCell ref="X175:Y175"/>
    <mergeCell ref="Z175:AA175"/>
    <mergeCell ref="X176:Y176"/>
    <mergeCell ref="Z176:AA176"/>
    <mergeCell ref="X177:Y177"/>
    <mergeCell ref="Z177:AA177"/>
    <mergeCell ref="X168:Y168"/>
    <mergeCell ref="Z168:AA168"/>
    <mergeCell ref="X169:Y169"/>
    <mergeCell ref="Z169:AA169"/>
    <mergeCell ref="X170:Y170"/>
    <mergeCell ref="Z170:AA170"/>
    <mergeCell ref="X171:Y171"/>
    <mergeCell ref="Z171:AA171"/>
    <mergeCell ref="X172:Y172"/>
    <mergeCell ref="Z172:AA172"/>
    <mergeCell ref="X160:Y160"/>
    <mergeCell ref="Z160:AA160"/>
    <mergeCell ref="X161:Y161"/>
    <mergeCell ref="Z161:AA161"/>
    <mergeCell ref="X162:Y162"/>
    <mergeCell ref="Z162:AA162"/>
    <mergeCell ref="X166:AC166"/>
    <mergeCell ref="X167:Y167"/>
    <mergeCell ref="Z167:AA167"/>
    <mergeCell ref="X155:Y155"/>
    <mergeCell ref="Z155:AA155"/>
    <mergeCell ref="X156:Y156"/>
    <mergeCell ref="Z156:AA156"/>
    <mergeCell ref="X157:Y157"/>
    <mergeCell ref="Z157:AA157"/>
    <mergeCell ref="X158:Y158"/>
    <mergeCell ref="Z158:AA158"/>
    <mergeCell ref="X159:Y159"/>
    <mergeCell ref="Z159:AA159"/>
    <mergeCell ref="X150:Y150"/>
    <mergeCell ref="Z150:AA150"/>
    <mergeCell ref="X151:Y151"/>
    <mergeCell ref="Z151:AA151"/>
    <mergeCell ref="X152:Y152"/>
    <mergeCell ref="Z152:AA152"/>
    <mergeCell ref="X153:Y153"/>
    <mergeCell ref="Z153:AA153"/>
    <mergeCell ref="X154:Y154"/>
    <mergeCell ref="Z154:AA154"/>
    <mergeCell ref="X142:Y142"/>
    <mergeCell ref="Z142:AA142"/>
    <mergeCell ref="X146:AC146"/>
    <mergeCell ref="X147:Y147"/>
    <mergeCell ref="Z147:AA147"/>
    <mergeCell ref="X148:Y148"/>
    <mergeCell ref="Z148:AA148"/>
    <mergeCell ref="X149:Y149"/>
    <mergeCell ref="Z149:AA149"/>
    <mergeCell ref="Z137:AA137"/>
    <mergeCell ref="X138:Y138"/>
    <mergeCell ref="Z138:AA138"/>
    <mergeCell ref="X139:Y139"/>
    <mergeCell ref="Z139:AA139"/>
    <mergeCell ref="X140:Y140"/>
    <mergeCell ref="Z140:AA140"/>
    <mergeCell ref="X141:Y141"/>
    <mergeCell ref="Z141:AA141"/>
    <mergeCell ref="X126:AC126"/>
    <mergeCell ref="X127:Y127"/>
    <mergeCell ref="Z127:AA127"/>
    <mergeCell ref="X128:Y128"/>
    <mergeCell ref="Z128:AA128"/>
    <mergeCell ref="X129:Y129"/>
    <mergeCell ref="Z129:AA129"/>
    <mergeCell ref="X130:Y130"/>
    <mergeCell ref="Z130:AA130"/>
    <mergeCell ref="X131:Y131"/>
    <mergeCell ref="Z131:AA131"/>
    <mergeCell ref="X132:Y132"/>
    <mergeCell ref="Z132:AA132"/>
    <mergeCell ref="X133:Y133"/>
    <mergeCell ref="Z133:AA133"/>
    <mergeCell ref="X134:Y134"/>
    <mergeCell ref="Z134:AA134"/>
    <mergeCell ref="X135:Y135"/>
    <mergeCell ref="Z135:AA135"/>
    <mergeCell ref="X136:Y136"/>
    <mergeCell ref="Z136:AA136"/>
    <mergeCell ref="X137:Y137"/>
    <mergeCell ref="B177:C177"/>
    <mergeCell ref="D177:E177"/>
    <mergeCell ref="B178:C178"/>
    <mergeCell ref="D178:E178"/>
    <mergeCell ref="B179:C179"/>
    <mergeCell ref="D179:E179"/>
    <mergeCell ref="B167:C167"/>
    <mergeCell ref="D167:E167"/>
    <mergeCell ref="B168:C168"/>
    <mergeCell ref="D168:E168"/>
    <mergeCell ref="B169:C169"/>
    <mergeCell ref="D169:E169"/>
    <mergeCell ref="B170:C170"/>
    <mergeCell ref="D170:E170"/>
    <mergeCell ref="B171:C171"/>
    <mergeCell ref="D171:E171"/>
    <mergeCell ref="B159:C159"/>
    <mergeCell ref="D159:E159"/>
    <mergeCell ref="B160:C160"/>
    <mergeCell ref="D160:E160"/>
    <mergeCell ref="B161:C161"/>
    <mergeCell ref="B181:C181"/>
    <mergeCell ref="D181:E181"/>
    <mergeCell ref="B172:C172"/>
    <mergeCell ref="D172:E172"/>
    <mergeCell ref="B173:C173"/>
    <mergeCell ref="D173:E173"/>
    <mergeCell ref="B174:C174"/>
    <mergeCell ref="D174:E174"/>
    <mergeCell ref="B175:C175"/>
    <mergeCell ref="D175:E175"/>
    <mergeCell ref="B176:C176"/>
    <mergeCell ref="D176:E176"/>
    <mergeCell ref="B166:G166"/>
    <mergeCell ref="B154:C154"/>
    <mergeCell ref="D154:E154"/>
    <mergeCell ref="B155:C155"/>
    <mergeCell ref="D155:E155"/>
    <mergeCell ref="B156:C156"/>
    <mergeCell ref="D156:E156"/>
    <mergeCell ref="B157:C157"/>
    <mergeCell ref="D157:E157"/>
    <mergeCell ref="B158:C158"/>
    <mergeCell ref="D158:E158"/>
    <mergeCell ref="B151:C151"/>
    <mergeCell ref="D151:E151"/>
    <mergeCell ref="B152:C152"/>
    <mergeCell ref="D152:E152"/>
    <mergeCell ref="B153:C153"/>
    <mergeCell ref="D153:E153"/>
    <mergeCell ref="D161:E161"/>
    <mergeCell ref="B162:C162"/>
    <mergeCell ref="D162:E162"/>
    <mergeCell ref="B146:G146"/>
    <mergeCell ref="B147:C147"/>
    <mergeCell ref="D147:E147"/>
    <mergeCell ref="B148:C148"/>
    <mergeCell ref="D148:E148"/>
    <mergeCell ref="B149:C149"/>
    <mergeCell ref="D149:E149"/>
    <mergeCell ref="B150:C150"/>
    <mergeCell ref="D150:E150"/>
    <mergeCell ref="B138:C138"/>
    <mergeCell ref="D138:E138"/>
    <mergeCell ref="B139:C139"/>
    <mergeCell ref="D139:E139"/>
    <mergeCell ref="B140:C140"/>
    <mergeCell ref="D140:E140"/>
    <mergeCell ref="B141:C141"/>
    <mergeCell ref="D141:E141"/>
    <mergeCell ref="B142:C142"/>
    <mergeCell ref="D142:E142"/>
    <mergeCell ref="B133:C133"/>
    <mergeCell ref="D133:E133"/>
    <mergeCell ref="B134:C134"/>
    <mergeCell ref="D134:E134"/>
    <mergeCell ref="B135:C135"/>
    <mergeCell ref="D135:E135"/>
    <mergeCell ref="B136:C136"/>
    <mergeCell ref="D136:E136"/>
    <mergeCell ref="B137:C137"/>
    <mergeCell ref="D137:E137"/>
    <mergeCell ref="B128:C128"/>
    <mergeCell ref="D128:E128"/>
    <mergeCell ref="B129:C129"/>
    <mergeCell ref="D129:E129"/>
    <mergeCell ref="B130:C130"/>
    <mergeCell ref="D130:E130"/>
    <mergeCell ref="B131:C131"/>
    <mergeCell ref="D131:E131"/>
    <mergeCell ref="B132:C132"/>
    <mergeCell ref="D132:E132"/>
    <mergeCell ref="B100:C100"/>
    <mergeCell ref="D100:E100"/>
    <mergeCell ref="B101:C101"/>
    <mergeCell ref="D101:E101"/>
    <mergeCell ref="B102:C102"/>
    <mergeCell ref="D102:E102"/>
    <mergeCell ref="B126:G126"/>
    <mergeCell ref="B127:C127"/>
    <mergeCell ref="D127:E127"/>
    <mergeCell ref="B95:C95"/>
    <mergeCell ref="D95:E95"/>
    <mergeCell ref="B96:C96"/>
    <mergeCell ref="D96:E96"/>
    <mergeCell ref="B97:C97"/>
    <mergeCell ref="D97:E97"/>
    <mergeCell ref="B98:C98"/>
    <mergeCell ref="D98:E98"/>
    <mergeCell ref="B99:C99"/>
    <mergeCell ref="D99:E99"/>
    <mergeCell ref="B90:C90"/>
    <mergeCell ref="D90:E90"/>
    <mergeCell ref="B91:C91"/>
    <mergeCell ref="D91:E91"/>
    <mergeCell ref="B92:C92"/>
    <mergeCell ref="D92:E92"/>
    <mergeCell ref="B93:C93"/>
    <mergeCell ref="D93:E93"/>
    <mergeCell ref="B94:C94"/>
    <mergeCell ref="D94:E94"/>
    <mergeCell ref="X101:Y101"/>
    <mergeCell ref="Z101:AA101"/>
    <mergeCell ref="X102:Y102"/>
    <mergeCell ref="Z102:AA102"/>
    <mergeCell ref="B66:G66"/>
    <mergeCell ref="B67:C67"/>
    <mergeCell ref="D67:E67"/>
    <mergeCell ref="B68:C68"/>
    <mergeCell ref="D68:E68"/>
    <mergeCell ref="B69:C69"/>
    <mergeCell ref="D69:E69"/>
    <mergeCell ref="B70:C70"/>
    <mergeCell ref="D70:E70"/>
    <mergeCell ref="B71:C71"/>
    <mergeCell ref="D71:E71"/>
    <mergeCell ref="B72:C72"/>
    <mergeCell ref="D72:E72"/>
    <mergeCell ref="B73:C73"/>
    <mergeCell ref="D73:E73"/>
    <mergeCell ref="B74:C74"/>
    <mergeCell ref="D74:E74"/>
    <mergeCell ref="B75:C75"/>
    <mergeCell ref="D75:E75"/>
    <mergeCell ref="B76:C76"/>
    <mergeCell ref="X96:Y96"/>
    <mergeCell ref="Z96:AA96"/>
    <mergeCell ref="X97:Y97"/>
    <mergeCell ref="Z97:AA97"/>
    <mergeCell ref="X98:Y98"/>
    <mergeCell ref="Z98:AA98"/>
    <mergeCell ref="X99:Y99"/>
    <mergeCell ref="Z99:AA99"/>
    <mergeCell ref="X100:Y100"/>
    <mergeCell ref="Z100:AA100"/>
    <mergeCell ref="X91:Y91"/>
    <mergeCell ref="Z91:AA91"/>
    <mergeCell ref="X92:Y92"/>
    <mergeCell ref="Z92:AA92"/>
    <mergeCell ref="X93:Y93"/>
    <mergeCell ref="Z93:AA93"/>
    <mergeCell ref="X94:Y94"/>
    <mergeCell ref="Z94:AA94"/>
    <mergeCell ref="X95:Y95"/>
    <mergeCell ref="Z95:AA95"/>
    <mergeCell ref="X86:AC86"/>
    <mergeCell ref="X87:Y87"/>
    <mergeCell ref="Z87:AA87"/>
    <mergeCell ref="X88:Y88"/>
    <mergeCell ref="Z88:AA88"/>
    <mergeCell ref="X89:Y89"/>
    <mergeCell ref="Z89:AA89"/>
    <mergeCell ref="X90:Y90"/>
    <mergeCell ref="Z90:AA90"/>
    <mergeCell ref="X78:Y78"/>
    <mergeCell ref="Z78:AA78"/>
    <mergeCell ref="X79:Y79"/>
    <mergeCell ref="Z79:AA79"/>
    <mergeCell ref="X80:Y80"/>
    <mergeCell ref="Z80:AA80"/>
    <mergeCell ref="X81:Y81"/>
    <mergeCell ref="Z81:AA81"/>
    <mergeCell ref="X82:Y82"/>
    <mergeCell ref="Z82:AA82"/>
    <mergeCell ref="X73:Y73"/>
    <mergeCell ref="Z73:AA73"/>
    <mergeCell ref="X74:Y74"/>
    <mergeCell ref="Z74:AA74"/>
    <mergeCell ref="X75:Y75"/>
    <mergeCell ref="Z75:AA75"/>
    <mergeCell ref="X76:Y76"/>
    <mergeCell ref="Z76:AA76"/>
    <mergeCell ref="X77:Y77"/>
    <mergeCell ref="Z77:AA77"/>
    <mergeCell ref="Z68:AA68"/>
    <mergeCell ref="X69:Y69"/>
    <mergeCell ref="Z69:AA69"/>
    <mergeCell ref="X70:Y70"/>
    <mergeCell ref="Z70:AA70"/>
    <mergeCell ref="X71:Y71"/>
    <mergeCell ref="Z71:AA71"/>
    <mergeCell ref="X72:Y72"/>
    <mergeCell ref="Z72:AA72"/>
    <mergeCell ref="O24:P24"/>
    <mergeCell ref="I26:V26"/>
    <mergeCell ref="O64:P64"/>
    <mergeCell ref="I46:V46"/>
    <mergeCell ref="D196:E196"/>
    <mergeCell ref="X114:Y114"/>
    <mergeCell ref="Z114:AA114"/>
    <mergeCell ref="X115:Y115"/>
    <mergeCell ref="Z115:AA115"/>
    <mergeCell ref="X116:Y116"/>
    <mergeCell ref="Z116:AA116"/>
    <mergeCell ref="X117:Y117"/>
    <mergeCell ref="Z117:AA117"/>
    <mergeCell ref="Z118:AA118"/>
    <mergeCell ref="X118:Y118"/>
    <mergeCell ref="X109:Y109"/>
    <mergeCell ref="Z109:AA109"/>
    <mergeCell ref="X110:Y110"/>
    <mergeCell ref="Z110:AA110"/>
    <mergeCell ref="X111:Y111"/>
    <mergeCell ref="Z111:AA111"/>
    <mergeCell ref="X112:Y112"/>
    <mergeCell ref="Z112:AA112"/>
    <mergeCell ref="X113:Y113"/>
    <mergeCell ref="Z113:AA113"/>
    <mergeCell ref="X108:Y108"/>
    <mergeCell ref="Z108:AA108"/>
    <mergeCell ref="B119:C119"/>
    <mergeCell ref="D119:E119"/>
    <mergeCell ref="B120:C120"/>
    <mergeCell ref="D120:E120"/>
    <mergeCell ref="B121:C121"/>
    <mergeCell ref="D121:E121"/>
    <mergeCell ref="B56:C56"/>
    <mergeCell ref="D56:E56"/>
    <mergeCell ref="B122:C122"/>
    <mergeCell ref="D122:E122"/>
    <mergeCell ref="B116:C116"/>
    <mergeCell ref="D116:E116"/>
    <mergeCell ref="B117:C117"/>
    <mergeCell ref="D117:E117"/>
    <mergeCell ref="D118:E118"/>
    <mergeCell ref="B118:C118"/>
    <mergeCell ref="D76:E76"/>
    <mergeCell ref="B77:C77"/>
    <mergeCell ref="D77:E77"/>
    <mergeCell ref="B78:C78"/>
    <mergeCell ref="D78:E78"/>
    <mergeCell ref="B79:C79"/>
    <mergeCell ref="D79:E79"/>
    <mergeCell ref="B80:C80"/>
    <mergeCell ref="D80:E80"/>
    <mergeCell ref="B81:C81"/>
    <mergeCell ref="D81:E81"/>
    <mergeCell ref="B82:C82"/>
    <mergeCell ref="D82:E82"/>
    <mergeCell ref="B86:G86"/>
    <mergeCell ref="Z58:AA58"/>
    <mergeCell ref="X58:Y58"/>
    <mergeCell ref="B106:G106"/>
    <mergeCell ref="B107:C107"/>
    <mergeCell ref="D107:E107"/>
    <mergeCell ref="X59:Y59"/>
    <mergeCell ref="Z59:AA59"/>
    <mergeCell ref="X60:Y60"/>
    <mergeCell ref="Z60:AA60"/>
    <mergeCell ref="X62:Y62"/>
    <mergeCell ref="Z62:AA62"/>
    <mergeCell ref="X61:Y61"/>
    <mergeCell ref="Z61:AA61"/>
    <mergeCell ref="I66:V66"/>
    <mergeCell ref="I86:V86"/>
    <mergeCell ref="I106:V106"/>
    <mergeCell ref="O84:P84"/>
    <mergeCell ref="O104:P104"/>
    <mergeCell ref="X106:AC106"/>
    <mergeCell ref="X107:Y107"/>
    <mergeCell ref="Z107:AA107"/>
    <mergeCell ref="X67:Y67"/>
    <mergeCell ref="Z67:AA67"/>
    <mergeCell ref="X68:Y68"/>
    <mergeCell ref="O124:P124"/>
    <mergeCell ref="X66:AC66"/>
    <mergeCell ref="X51:Y51"/>
    <mergeCell ref="Z51:AA51"/>
    <mergeCell ref="X52:Y52"/>
    <mergeCell ref="Z52:AA52"/>
    <mergeCell ref="X53:Y53"/>
    <mergeCell ref="Z53:AA53"/>
    <mergeCell ref="X54:Y54"/>
    <mergeCell ref="Z54:AA54"/>
    <mergeCell ref="X55:Y55"/>
    <mergeCell ref="Z55:AA55"/>
    <mergeCell ref="X119:Y119"/>
    <mergeCell ref="Z119:AA119"/>
    <mergeCell ref="X120:Y120"/>
    <mergeCell ref="Z120:AA120"/>
    <mergeCell ref="X121:Y121"/>
    <mergeCell ref="Z121:AA121"/>
    <mergeCell ref="X122:Y122"/>
    <mergeCell ref="Z122:AA122"/>
    <mergeCell ref="X56:Y56"/>
    <mergeCell ref="Z56:AA56"/>
    <mergeCell ref="X57:Y57"/>
    <mergeCell ref="Z57:AA57"/>
    <mergeCell ref="X46:AC46"/>
    <mergeCell ref="X47:Y47"/>
    <mergeCell ref="Z47:AA47"/>
    <mergeCell ref="X48:Y48"/>
    <mergeCell ref="Z48:AA48"/>
    <mergeCell ref="X49:Y49"/>
    <mergeCell ref="Z49:AA49"/>
    <mergeCell ref="X50:Y50"/>
    <mergeCell ref="Z50:AA50"/>
    <mergeCell ref="D41:E41"/>
    <mergeCell ref="B42:C42"/>
    <mergeCell ref="D42:E42"/>
    <mergeCell ref="B46:G46"/>
    <mergeCell ref="B54:C54"/>
    <mergeCell ref="D54:E54"/>
    <mergeCell ref="B55:C55"/>
    <mergeCell ref="D55:E55"/>
    <mergeCell ref="B51:C51"/>
    <mergeCell ref="B52:C52"/>
    <mergeCell ref="B53:C53"/>
    <mergeCell ref="D51:E51"/>
    <mergeCell ref="D52:E52"/>
    <mergeCell ref="D53:E53"/>
    <mergeCell ref="Z39:AA39"/>
    <mergeCell ref="X40:Y40"/>
    <mergeCell ref="Z40:AA40"/>
    <mergeCell ref="X41:Y41"/>
    <mergeCell ref="Z41:AA41"/>
    <mergeCell ref="X42:Y42"/>
    <mergeCell ref="Z42:AA42"/>
    <mergeCell ref="X31:Y31"/>
    <mergeCell ref="Z31:AA31"/>
    <mergeCell ref="X32:Y32"/>
    <mergeCell ref="B26:G26"/>
    <mergeCell ref="D27:E27"/>
    <mergeCell ref="D28:E28"/>
    <mergeCell ref="D29:E29"/>
    <mergeCell ref="D30:E30"/>
    <mergeCell ref="D31:E31"/>
    <mergeCell ref="D32:E32"/>
    <mergeCell ref="D33:E33"/>
    <mergeCell ref="B29:C29"/>
    <mergeCell ref="B30:C30"/>
    <mergeCell ref="B31:C31"/>
    <mergeCell ref="B32:C32"/>
    <mergeCell ref="B33:C33"/>
    <mergeCell ref="B28:C28"/>
    <mergeCell ref="D49:E49"/>
    <mergeCell ref="B49:C49"/>
    <mergeCell ref="D50:E50"/>
    <mergeCell ref="B50:C50"/>
    <mergeCell ref="B48:C48"/>
    <mergeCell ref="D48:E48"/>
    <mergeCell ref="B47:C47"/>
    <mergeCell ref="D47:E47"/>
    <mergeCell ref="B27:C27"/>
    <mergeCell ref="D34:E34"/>
    <mergeCell ref="D35:E35"/>
    <mergeCell ref="D36:E36"/>
    <mergeCell ref="D37:E37"/>
    <mergeCell ref="D38:E38"/>
    <mergeCell ref="D39:E39"/>
    <mergeCell ref="D40:E40"/>
    <mergeCell ref="B35:C35"/>
    <mergeCell ref="B36:C36"/>
    <mergeCell ref="B37:C37"/>
    <mergeCell ref="B38:C38"/>
    <mergeCell ref="B39:C39"/>
    <mergeCell ref="B34:C34"/>
    <mergeCell ref="B40:C40"/>
    <mergeCell ref="B41:C41"/>
    <mergeCell ref="X28:Y28"/>
    <mergeCell ref="Z28:AA28"/>
    <mergeCell ref="Z29:AA29"/>
    <mergeCell ref="Z27:AA27"/>
    <mergeCell ref="X27:Y27"/>
    <mergeCell ref="O44:P44"/>
    <mergeCell ref="X26:AC26"/>
    <mergeCell ref="Z32:AA32"/>
    <mergeCell ref="X33:Y33"/>
    <mergeCell ref="Z33:AA33"/>
    <mergeCell ref="X34:Y34"/>
    <mergeCell ref="Z34:AA34"/>
    <mergeCell ref="X35:Y35"/>
    <mergeCell ref="Z35:AA35"/>
    <mergeCell ref="X36:Y36"/>
    <mergeCell ref="Z36:AA36"/>
    <mergeCell ref="X37:Y37"/>
    <mergeCell ref="X29:Y29"/>
    <mergeCell ref="X38:Y38"/>
    <mergeCell ref="Z38:AA38"/>
    <mergeCell ref="X30:Y30"/>
    <mergeCell ref="Z37:AA37"/>
    <mergeCell ref="Z30:AA30"/>
    <mergeCell ref="X39:Y39"/>
    <mergeCell ref="B57:C57"/>
    <mergeCell ref="D57:E57"/>
    <mergeCell ref="B58:C58"/>
    <mergeCell ref="D58:E58"/>
    <mergeCell ref="B59:C59"/>
    <mergeCell ref="D59:E59"/>
    <mergeCell ref="B60:C60"/>
    <mergeCell ref="D60:E60"/>
    <mergeCell ref="B61:C61"/>
    <mergeCell ref="D61:E61"/>
    <mergeCell ref="B62:C62"/>
    <mergeCell ref="D62:E62"/>
    <mergeCell ref="B113:C113"/>
    <mergeCell ref="D113:E113"/>
    <mergeCell ref="B114:C114"/>
    <mergeCell ref="D114:E114"/>
    <mergeCell ref="B115:C115"/>
    <mergeCell ref="B108:C108"/>
    <mergeCell ref="D108:E108"/>
    <mergeCell ref="B109:C109"/>
    <mergeCell ref="D109:E109"/>
    <mergeCell ref="B110:C110"/>
    <mergeCell ref="D110:E110"/>
    <mergeCell ref="B111:C111"/>
    <mergeCell ref="D111:E111"/>
    <mergeCell ref="B112:C112"/>
    <mergeCell ref="D112:E112"/>
    <mergeCell ref="D115:E115"/>
    <mergeCell ref="B87:C87"/>
    <mergeCell ref="D87:E87"/>
    <mergeCell ref="B88:C88"/>
    <mergeCell ref="D88:E88"/>
    <mergeCell ref="B89:C89"/>
    <mergeCell ref="D89:E89"/>
  </mergeCells>
  <pageMargins left="0.7" right="0.7" top="0.75" bottom="0.75" header="0.3" footer="0.3"/>
  <pageSetup paperSize="9" orientation="portrait" horizontalDpi="4294967293"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sheetPr>
  <dimension ref="A1:BA80"/>
  <sheetViews>
    <sheetView showGridLines="0" zoomScale="80" zoomScaleNormal="80" workbookViewId="0">
      <selection activeCell="AJ45" sqref="AJ45"/>
    </sheetView>
  </sheetViews>
  <sheetFormatPr defaultRowHeight="15" x14ac:dyDescent="0.25"/>
  <cols>
    <col min="1" max="1" width="4.28515625" style="1318" customWidth="1"/>
    <col min="2" max="2" width="5.140625" customWidth="1"/>
    <col min="3" max="3" width="13.85546875" customWidth="1"/>
    <col min="4" max="4" width="8.7109375" customWidth="1"/>
    <col min="5" max="5" width="8.7109375" style="327" customWidth="1"/>
    <col min="6" max="7" width="8.7109375" customWidth="1"/>
    <col min="18" max="18" width="9.140625" customWidth="1"/>
    <col min="23" max="23" width="9.7109375" bestFit="1" customWidth="1"/>
  </cols>
  <sheetData>
    <row r="1" spans="1:53" ht="15" customHeight="1" x14ac:dyDescent="0.25">
      <c r="A1" s="23"/>
      <c r="B1" s="1661" t="s">
        <v>6</v>
      </c>
      <c r="C1" s="1661"/>
      <c r="D1" s="1661"/>
      <c r="E1" s="1661"/>
      <c r="F1" s="1661"/>
      <c r="G1" s="1661"/>
      <c r="H1" s="1661"/>
      <c r="I1" s="1661"/>
      <c r="J1" s="1661"/>
      <c r="K1" s="1661"/>
      <c r="L1" s="1661"/>
      <c r="M1" s="1661"/>
      <c r="N1" s="1661"/>
      <c r="O1" s="1661"/>
      <c r="P1" s="1661"/>
      <c r="Q1" s="1661"/>
      <c r="R1" s="1661"/>
      <c r="S1" s="1661"/>
      <c r="T1" s="1661"/>
      <c r="U1" s="1661"/>
      <c r="V1" s="1661"/>
      <c r="W1" s="1661"/>
      <c r="X1" s="1661"/>
      <c r="Y1" s="1661"/>
      <c r="Z1" s="1661"/>
      <c r="AA1" s="1661"/>
      <c r="AB1" s="1661"/>
      <c r="AC1" s="1661"/>
      <c r="AD1" s="1661"/>
      <c r="AE1" s="1661"/>
      <c r="AF1" s="27"/>
      <c r="AG1" s="23"/>
      <c r="AH1" s="23"/>
      <c r="AI1" s="23"/>
      <c r="AJ1" s="23"/>
      <c r="AK1" s="23"/>
      <c r="AL1" s="23"/>
      <c r="AM1" s="23"/>
      <c r="AN1" s="23"/>
      <c r="AO1" s="23"/>
      <c r="AP1" s="23"/>
      <c r="AQ1" s="23"/>
      <c r="AR1" s="23"/>
      <c r="AS1" s="23"/>
      <c r="AT1" s="822"/>
    </row>
    <row r="2" spans="1:53" ht="15" customHeight="1" x14ac:dyDescent="0.25">
      <c r="A2" s="23"/>
      <c r="B2" s="1661"/>
      <c r="C2" s="1661"/>
      <c r="D2" s="1661"/>
      <c r="E2" s="1661"/>
      <c r="F2" s="1661"/>
      <c r="G2" s="1661"/>
      <c r="H2" s="1661"/>
      <c r="I2" s="1661"/>
      <c r="J2" s="1661"/>
      <c r="K2" s="1661"/>
      <c r="L2" s="1661"/>
      <c r="M2" s="1661"/>
      <c r="N2" s="1661"/>
      <c r="O2" s="1661"/>
      <c r="P2" s="1661"/>
      <c r="Q2" s="1661"/>
      <c r="R2" s="1661"/>
      <c r="S2" s="1661"/>
      <c r="T2" s="1661"/>
      <c r="U2" s="1661"/>
      <c r="V2" s="1661"/>
      <c r="W2" s="1661"/>
      <c r="X2" s="1661"/>
      <c r="Y2" s="1661"/>
      <c r="Z2" s="1661"/>
      <c r="AA2" s="1661"/>
      <c r="AB2" s="1661"/>
      <c r="AC2" s="1661"/>
      <c r="AD2" s="1661"/>
      <c r="AE2" s="1661"/>
      <c r="AF2" s="27"/>
      <c r="AG2" s="23"/>
      <c r="AH2" s="23"/>
      <c r="AI2" s="23"/>
      <c r="AJ2" s="23"/>
      <c r="AK2" s="23"/>
      <c r="AL2" s="23"/>
      <c r="AM2" s="23"/>
      <c r="AN2" s="23"/>
      <c r="AO2" s="23"/>
      <c r="AP2" s="23"/>
      <c r="AQ2" s="23"/>
      <c r="AR2" s="23"/>
      <c r="AS2" s="23"/>
      <c r="AT2" s="822"/>
    </row>
    <row r="3" spans="1:53" ht="6.75" customHeight="1" x14ac:dyDescent="0.25">
      <c r="B3" s="822"/>
      <c r="C3" s="1652"/>
      <c r="D3" s="1652"/>
      <c r="E3" s="1652"/>
      <c r="F3" s="1652"/>
      <c r="G3" s="1652"/>
      <c r="H3" s="1652"/>
      <c r="I3" s="1652"/>
      <c r="J3" s="1652"/>
      <c r="K3" s="1652"/>
      <c r="L3" s="1652"/>
      <c r="M3" s="1652"/>
      <c r="N3" s="1652"/>
      <c r="O3" s="1652"/>
      <c r="P3" s="1652"/>
      <c r="Q3" s="1652"/>
      <c r="R3" s="1652"/>
      <c r="S3" s="1652"/>
      <c r="T3" s="1652"/>
      <c r="U3" s="1652"/>
      <c r="V3" s="1652"/>
      <c r="W3" s="1652"/>
      <c r="X3" s="1652"/>
      <c r="Y3" s="822"/>
      <c r="Z3" s="822"/>
      <c r="AA3" s="822"/>
      <c r="AB3" s="822"/>
      <c r="AC3" s="822"/>
      <c r="AD3" s="822"/>
      <c r="AE3" s="822"/>
      <c r="AF3" s="822"/>
      <c r="AG3" s="822"/>
      <c r="AH3" s="822"/>
      <c r="AI3" s="822"/>
      <c r="AJ3" s="822"/>
      <c r="AK3" s="822"/>
      <c r="AL3" s="822"/>
      <c r="AM3" s="822"/>
      <c r="AN3" s="822"/>
      <c r="AO3" s="822"/>
      <c r="AP3" s="822"/>
      <c r="AQ3" s="822"/>
      <c r="AR3" s="822"/>
      <c r="AS3" s="822"/>
      <c r="AT3" s="822"/>
    </row>
    <row r="4" spans="1:53" ht="15.75" thickBot="1" x14ac:dyDescent="0.3">
      <c r="B4" s="177"/>
      <c r="C4" s="177"/>
      <c r="D4" s="177"/>
      <c r="E4" s="177"/>
      <c r="F4" s="177"/>
      <c r="G4" s="177"/>
      <c r="H4" s="177"/>
      <c r="I4" s="177"/>
      <c r="J4" s="177"/>
      <c r="K4" s="177"/>
      <c r="L4" s="177"/>
      <c r="M4" s="177"/>
      <c r="N4" s="177"/>
      <c r="O4" s="177"/>
      <c r="P4" s="177"/>
      <c r="Q4" s="177"/>
      <c r="R4" s="177"/>
      <c r="S4" s="177"/>
      <c r="T4" s="177"/>
      <c r="U4" s="177"/>
      <c r="V4" s="177"/>
      <c r="W4" s="178"/>
      <c r="X4" s="177"/>
      <c r="Y4" s="179"/>
      <c r="Z4" s="177"/>
      <c r="AA4" s="177"/>
      <c r="AB4" s="177"/>
      <c r="AC4" s="177"/>
      <c r="AD4" s="177"/>
      <c r="AE4" s="177"/>
      <c r="AF4" s="177"/>
      <c r="AG4" s="177"/>
      <c r="AH4" s="177"/>
      <c r="AI4" s="177"/>
      <c r="AJ4" s="177"/>
      <c r="AK4" s="180"/>
      <c r="AL4" s="177"/>
      <c r="AM4" s="177"/>
      <c r="AN4" s="177"/>
      <c r="AO4" s="177"/>
      <c r="AP4" s="177"/>
      <c r="AQ4" s="177"/>
      <c r="AR4" s="177"/>
      <c r="AS4" s="177"/>
      <c r="AT4" s="177"/>
    </row>
    <row r="5" spans="1:53" x14ac:dyDescent="0.25">
      <c r="B5" s="177"/>
      <c r="C5" s="177"/>
      <c r="D5" s="177"/>
      <c r="E5" s="177"/>
      <c r="F5" s="177"/>
      <c r="G5" s="177"/>
      <c r="H5" s="1659" t="s">
        <v>7</v>
      </c>
      <c r="I5" s="1660"/>
      <c r="J5" s="181"/>
      <c r="K5" s="1659" t="s">
        <v>8</v>
      </c>
      <c r="L5" s="1660"/>
      <c r="M5" s="182"/>
      <c r="N5" s="1659" t="s">
        <v>9</v>
      </c>
      <c r="O5" s="1660"/>
      <c r="P5" s="182"/>
      <c r="Q5" s="1659" t="s">
        <v>10</v>
      </c>
      <c r="R5" s="1660"/>
      <c r="S5" s="182"/>
      <c r="T5" s="1659" t="s">
        <v>11</v>
      </c>
      <c r="U5" s="1660"/>
      <c r="V5" s="182"/>
      <c r="W5" s="1659" t="s">
        <v>12</v>
      </c>
      <c r="X5" s="1660"/>
      <c r="Y5" s="177"/>
      <c r="Z5" s="1655" t="s">
        <v>13</v>
      </c>
      <c r="AA5" s="1656"/>
      <c r="AB5" s="177"/>
      <c r="AC5" s="1655" t="s">
        <v>14</v>
      </c>
      <c r="AD5" s="1656"/>
      <c r="AE5" s="177"/>
      <c r="AF5" s="1655" t="s">
        <v>15</v>
      </c>
      <c r="AG5" s="1656"/>
      <c r="AH5" s="177"/>
      <c r="AI5" s="1655" t="s">
        <v>16</v>
      </c>
      <c r="AJ5" s="1656"/>
      <c r="AK5" s="177"/>
      <c r="AL5" s="1655" t="s">
        <v>17</v>
      </c>
      <c r="AM5" s="1656"/>
      <c r="AN5" s="177"/>
      <c r="AO5" s="1655" t="s">
        <v>18</v>
      </c>
      <c r="AP5" s="1656"/>
      <c r="AQ5" s="177"/>
      <c r="AR5" s="1655" t="s">
        <v>19</v>
      </c>
      <c r="AS5" s="1656"/>
      <c r="AT5" s="177"/>
    </row>
    <row r="6" spans="1:53" ht="31.5" x14ac:dyDescent="0.25">
      <c r="B6" s="177"/>
      <c r="C6" s="177"/>
      <c r="D6" s="177"/>
      <c r="E6" s="177"/>
      <c r="F6" s="177"/>
      <c r="G6" s="177"/>
      <c r="H6" s="1657">
        <v>0</v>
      </c>
      <c r="I6" s="1658"/>
      <c r="J6" s="183"/>
      <c r="K6" s="1657">
        <v>0</v>
      </c>
      <c r="L6" s="1658"/>
      <c r="M6" s="184"/>
      <c r="N6" s="1657">
        <v>1</v>
      </c>
      <c r="O6" s="1658"/>
      <c r="P6" s="184"/>
      <c r="Q6" s="1657">
        <v>0</v>
      </c>
      <c r="R6" s="1658"/>
      <c r="S6" s="184"/>
      <c r="T6" s="1657">
        <v>0</v>
      </c>
      <c r="U6" s="1658"/>
      <c r="V6" s="184"/>
      <c r="W6" s="1657">
        <v>0</v>
      </c>
      <c r="X6" s="1658"/>
      <c r="Y6" s="177"/>
      <c r="Z6" s="1653">
        <v>0</v>
      </c>
      <c r="AA6" s="1654"/>
      <c r="AB6" s="177"/>
      <c r="AC6" s="1653">
        <v>0</v>
      </c>
      <c r="AD6" s="1654"/>
      <c r="AE6" s="177"/>
      <c r="AF6" s="1653">
        <v>0</v>
      </c>
      <c r="AG6" s="1654"/>
      <c r="AH6" s="177"/>
      <c r="AI6" s="1653">
        <v>1</v>
      </c>
      <c r="AJ6" s="1654"/>
      <c r="AK6" s="177"/>
      <c r="AL6" s="1653">
        <v>1</v>
      </c>
      <c r="AM6" s="1654"/>
      <c r="AN6" s="177"/>
      <c r="AO6" s="1653">
        <v>0</v>
      </c>
      <c r="AP6" s="1654"/>
      <c r="AQ6" s="177"/>
      <c r="AR6" s="1657">
        <v>3</v>
      </c>
      <c r="AS6" s="1658"/>
      <c r="AT6" s="177"/>
    </row>
    <row r="7" spans="1:53" ht="15" customHeight="1" x14ac:dyDescent="0.25">
      <c r="B7" s="177"/>
      <c r="C7" s="177"/>
      <c r="D7" s="177"/>
      <c r="E7" s="177"/>
      <c r="F7" s="177"/>
      <c r="G7" s="177"/>
      <c r="H7" s="185"/>
      <c r="I7" s="186"/>
      <c r="J7" s="177"/>
      <c r="K7" s="185"/>
      <c r="L7" s="186"/>
      <c r="M7" s="177"/>
      <c r="N7" s="185"/>
      <c r="O7" s="186"/>
      <c r="P7" s="187"/>
      <c r="Q7" s="185"/>
      <c r="R7" s="186"/>
      <c r="S7" s="187"/>
      <c r="T7" s="185"/>
      <c r="U7" s="186"/>
      <c r="V7" s="187"/>
      <c r="W7" s="185"/>
      <c r="X7" s="186"/>
      <c r="Y7" s="177"/>
      <c r="Z7" s="185"/>
      <c r="AA7" s="186"/>
      <c r="AB7" s="177"/>
      <c r="AC7" s="185"/>
      <c r="AD7" s="186"/>
      <c r="AE7" s="177"/>
      <c r="AF7" s="185"/>
      <c r="AG7" s="186"/>
      <c r="AH7" s="177"/>
      <c r="AI7" s="185"/>
      <c r="AJ7" s="186"/>
      <c r="AK7" s="177"/>
      <c r="AL7" s="185"/>
      <c r="AM7" s="186"/>
      <c r="AN7" s="177"/>
      <c r="AO7" s="185"/>
      <c r="AP7" s="186"/>
      <c r="AQ7" s="177"/>
      <c r="AR7" s="282"/>
      <c r="AS7" s="283"/>
      <c r="AT7" s="177"/>
    </row>
    <row r="8" spans="1:53" x14ac:dyDescent="0.25">
      <c r="B8" s="177"/>
      <c r="C8" s="177"/>
      <c r="D8" s="177"/>
      <c r="E8" s="177"/>
      <c r="F8" s="177"/>
      <c r="G8" s="177"/>
      <c r="H8" s="185"/>
      <c r="I8" s="186"/>
      <c r="J8" s="177"/>
      <c r="K8" s="185"/>
      <c r="L8" s="186"/>
      <c r="M8" s="177"/>
      <c r="N8" s="185"/>
      <c r="O8" s="186"/>
      <c r="P8" s="177"/>
      <c r="Q8" s="185"/>
      <c r="R8" s="186"/>
      <c r="S8" s="187"/>
      <c r="T8" s="185"/>
      <c r="U8" s="186"/>
      <c r="V8" s="187"/>
      <c r="W8" s="185"/>
      <c r="X8" s="186"/>
      <c r="Y8" s="177"/>
      <c r="Z8" s="185"/>
      <c r="AA8" s="186"/>
      <c r="AB8" s="177"/>
      <c r="AC8" s="185"/>
      <c r="AD8" s="186"/>
      <c r="AE8" s="177"/>
      <c r="AF8" s="185"/>
      <c r="AG8" s="186"/>
      <c r="AH8" s="177"/>
      <c r="AI8" s="185"/>
      <c r="AJ8" s="186"/>
      <c r="AK8" s="177"/>
      <c r="AL8" s="185"/>
      <c r="AM8" s="186"/>
      <c r="AN8" s="177"/>
      <c r="AO8" s="185"/>
      <c r="AP8" s="186"/>
      <c r="AQ8" s="177"/>
      <c r="AR8" s="284"/>
      <c r="AS8" s="285"/>
      <c r="AT8" s="177"/>
    </row>
    <row r="9" spans="1:53" x14ac:dyDescent="0.25">
      <c r="B9" s="177"/>
      <c r="C9" s="177"/>
      <c r="D9" s="177"/>
      <c r="E9" s="177"/>
      <c r="F9" s="177"/>
      <c r="G9" s="177"/>
      <c r="H9" s="185"/>
      <c r="I9" s="186"/>
      <c r="J9" s="177"/>
      <c r="K9" s="185"/>
      <c r="L9" s="186"/>
      <c r="M9" s="177"/>
      <c r="N9" s="185"/>
      <c r="O9" s="186"/>
      <c r="P9" s="177"/>
      <c r="Q9" s="185"/>
      <c r="R9" s="186"/>
      <c r="S9" s="187"/>
      <c r="T9" s="185"/>
      <c r="U9" s="186"/>
      <c r="V9" s="187"/>
      <c r="W9" s="185"/>
      <c r="X9" s="186"/>
      <c r="Y9" s="177"/>
      <c r="Z9" s="185"/>
      <c r="AA9" s="186"/>
      <c r="AB9" s="177"/>
      <c r="AC9" s="185"/>
      <c r="AD9" s="186"/>
      <c r="AE9" s="177"/>
      <c r="AF9" s="185"/>
      <c r="AG9" s="186"/>
      <c r="AH9" s="177"/>
      <c r="AI9" s="185"/>
      <c r="AJ9" s="186"/>
      <c r="AK9" s="177"/>
      <c r="AL9" s="185"/>
      <c r="AM9" s="186"/>
      <c r="AN9" s="177"/>
      <c r="AO9" s="185"/>
      <c r="AP9" s="186"/>
      <c r="AQ9" s="177"/>
      <c r="AR9" s="286"/>
      <c r="AS9" s="287"/>
      <c r="AT9" s="177"/>
    </row>
    <row r="10" spans="1:53" x14ac:dyDescent="0.25">
      <c r="B10" s="177"/>
      <c r="C10" s="177"/>
      <c r="D10" s="177"/>
      <c r="E10" s="177"/>
      <c r="F10" s="177"/>
      <c r="G10" s="177"/>
      <c r="H10" s="185"/>
      <c r="I10" s="186"/>
      <c r="J10" s="188"/>
      <c r="K10" s="185"/>
      <c r="L10" s="186"/>
      <c r="M10" s="177"/>
      <c r="N10" s="185"/>
      <c r="O10" s="186"/>
      <c r="P10" s="177"/>
      <c r="Q10" s="185"/>
      <c r="R10" s="186"/>
      <c r="S10" s="177"/>
      <c r="T10" s="185"/>
      <c r="U10" s="186"/>
      <c r="V10" s="187"/>
      <c r="W10" s="185"/>
      <c r="X10" s="186"/>
      <c r="Y10" s="177"/>
      <c r="Z10" s="185"/>
      <c r="AA10" s="186"/>
      <c r="AB10" s="177"/>
      <c r="AC10" s="185"/>
      <c r="AD10" s="186"/>
      <c r="AE10" s="177"/>
      <c r="AF10" s="185"/>
      <c r="AG10" s="186"/>
      <c r="AH10" s="177"/>
      <c r="AI10" s="185"/>
      <c r="AJ10" s="186"/>
      <c r="AK10" s="177"/>
      <c r="AL10" s="185"/>
      <c r="AM10" s="186"/>
      <c r="AN10" s="177"/>
      <c r="AO10" s="185"/>
      <c r="AP10" s="186"/>
      <c r="AQ10" s="177"/>
      <c r="AR10" s="286"/>
      <c r="AS10" s="287"/>
      <c r="AT10" s="177"/>
    </row>
    <row r="11" spans="1:53" x14ac:dyDescent="0.25">
      <c r="B11" s="177"/>
      <c r="C11" s="177"/>
      <c r="D11" s="177"/>
      <c r="E11" s="177"/>
      <c r="F11" s="177"/>
      <c r="G11" s="187"/>
      <c r="H11" s="185"/>
      <c r="I11" s="186"/>
      <c r="J11" s="188"/>
      <c r="K11" s="185"/>
      <c r="L11" s="186"/>
      <c r="M11" s="177"/>
      <c r="N11" s="185"/>
      <c r="O11" s="186"/>
      <c r="P11" s="177"/>
      <c r="Q11" s="185"/>
      <c r="R11" s="186"/>
      <c r="S11" s="177"/>
      <c r="T11" s="185"/>
      <c r="U11" s="186"/>
      <c r="V11" s="177"/>
      <c r="W11" s="185"/>
      <c r="X11" s="186"/>
      <c r="Y11" s="177"/>
      <c r="Z11" s="185"/>
      <c r="AA11" s="186"/>
      <c r="AB11" s="177"/>
      <c r="AC11" s="185"/>
      <c r="AD11" s="186"/>
      <c r="AE11" s="177"/>
      <c r="AF11" s="185"/>
      <c r="AG11" s="186"/>
      <c r="AH11" s="177"/>
      <c r="AI11" s="185"/>
      <c r="AJ11" s="186"/>
      <c r="AK11" s="177"/>
      <c r="AL11" s="185"/>
      <c r="AM11" s="186"/>
      <c r="AN11" s="177"/>
      <c r="AO11" s="185"/>
      <c r="AP11" s="186"/>
      <c r="AQ11" s="177"/>
      <c r="AR11" s="286"/>
      <c r="AS11" s="287"/>
      <c r="AT11" s="177"/>
    </row>
    <row r="12" spans="1:53" ht="15.75" thickBot="1" x14ac:dyDescent="0.3">
      <c r="B12" s="177"/>
      <c r="C12" s="177"/>
      <c r="D12" s="177"/>
      <c r="E12" s="177"/>
      <c r="F12" s="177"/>
      <c r="G12" s="177"/>
      <c r="H12" s="189"/>
      <c r="I12" s="190"/>
      <c r="J12" s="177"/>
      <c r="K12" s="189"/>
      <c r="L12" s="190"/>
      <c r="M12" s="177"/>
      <c r="N12" s="189"/>
      <c r="O12" s="190"/>
      <c r="P12" s="177"/>
      <c r="Q12" s="189"/>
      <c r="R12" s="190"/>
      <c r="S12" s="177"/>
      <c r="T12" s="189"/>
      <c r="U12" s="190"/>
      <c r="V12" s="177"/>
      <c r="W12" s="189"/>
      <c r="X12" s="190"/>
      <c r="Y12" s="177"/>
      <c r="Z12" s="189"/>
      <c r="AA12" s="190"/>
      <c r="AB12" s="177"/>
      <c r="AC12" s="189"/>
      <c r="AD12" s="190"/>
      <c r="AE12" s="177"/>
      <c r="AF12" s="189"/>
      <c r="AG12" s="190"/>
      <c r="AH12" s="177"/>
      <c r="AI12" s="189"/>
      <c r="AJ12" s="190"/>
      <c r="AK12" s="177"/>
      <c r="AL12" s="189"/>
      <c r="AM12" s="190"/>
      <c r="AN12" s="177"/>
      <c r="AO12" s="189"/>
      <c r="AP12" s="190"/>
      <c r="AQ12" s="177"/>
      <c r="AR12" s="973"/>
      <c r="AS12" s="975"/>
      <c r="AT12" s="177"/>
    </row>
    <row r="13" spans="1:53" ht="8.25" customHeight="1" thickBot="1" x14ac:dyDescent="0.3">
      <c r="A13" s="724"/>
      <c r="B13" s="1504"/>
      <c r="C13" s="177"/>
      <c r="D13" s="177"/>
      <c r="E13" s="177"/>
      <c r="F13" s="177"/>
      <c r="G13" s="177"/>
      <c r="H13" s="177"/>
      <c r="I13" s="177"/>
      <c r="J13" s="177"/>
      <c r="K13" s="177"/>
      <c r="L13" s="177"/>
      <c r="M13" s="177"/>
      <c r="N13" s="177"/>
      <c r="O13" s="177"/>
      <c r="P13" s="177"/>
      <c r="Q13" s="177"/>
      <c r="R13" s="177"/>
      <c r="S13" s="177"/>
      <c r="T13" s="177"/>
      <c r="U13" s="177"/>
      <c r="V13" s="177"/>
      <c r="W13" s="177"/>
      <c r="X13" s="178"/>
      <c r="Y13" s="177"/>
      <c r="Z13" s="177"/>
      <c r="AA13" s="177"/>
      <c r="AB13" s="177"/>
      <c r="AC13" s="177"/>
      <c r="AD13" s="177"/>
      <c r="AE13" s="177"/>
      <c r="AF13" s="177"/>
      <c r="AG13" s="177"/>
      <c r="AH13" s="177"/>
      <c r="AI13" s="177"/>
      <c r="AJ13" s="177"/>
      <c r="AK13" s="177"/>
      <c r="AL13" s="177"/>
      <c r="AM13" s="177"/>
      <c r="AN13" s="177"/>
      <c r="AO13" s="242"/>
      <c r="AP13" s="242"/>
      <c r="AQ13" s="177"/>
      <c r="AR13" s="177"/>
      <c r="AS13" s="177"/>
      <c r="AT13" s="177"/>
    </row>
    <row r="14" spans="1:53" s="17" customFormat="1" ht="24" customHeight="1" x14ac:dyDescent="0.35">
      <c r="A14" s="1501"/>
      <c r="B14" s="1662" t="s">
        <v>20</v>
      </c>
      <c r="C14" s="1663"/>
      <c r="D14" s="1663"/>
      <c r="E14" s="1663"/>
      <c r="F14" s="1663"/>
      <c r="G14" s="1664"/>
      <c r="H14" s="191"/>
      <c r="I14" s="1668" t="s">
        <v>21</v>
      </c>
      <c r="J14" s="1663"/>
      <c r="K14" s="1663"/>
      <c r="L14" s="1664"/>
      <c r="M14" s="191"/>
      <c r="N14" s="1668" t="s">
        <v>22</v>
      </c>
      <c r="O14" s="1663"/>
      <c r="P14" s="1663"/>
      <c r="Q14" s="1664"/>
      <c r="R14" s="192"/>
      <c r="S14" s="1668" t="s">
        <v>23</v>
      </c>
      <c r="T14" s="1663"/>
      <c r="U14" s="1663"/>
      <c r="V14" s="1663"/>
      <c r="W14" s="1663"/>
      <c r="X14" s="1663"/>
      <c r="Y14" s="1663"/>
      <c r="Z14" s="1663"/>
      <c r="AA14" s="1664"/>
      <c r="AB14" s="1676"/>
      <c r="AC14" s="1676"/>
      <c r="AD14" s="1676"/>
      <c r="AE14" s="1676"/>
      <c r="AF14" s="1676"/>
      <c r="AG14" s="191"/>
      <c r="AH14" s="191"/>
      <c r="AI14" s="191"/>
      <c r="AJ14" s="191"/>
      <c r="AK14" s="191"/>
      <c r="AL14" s="191"/>
      <c r="AM14" s="191"/>
      <c r="AN14" s="191"/>
      <c r="AO14" s="191"/>
      <c r="AP14" s="191"/>
      <c r="AQ14" s="191"/>
      <c r="AR14" s="191"/>
      <c r="AS14" s="191"/>
      <c r="AT14" s="191"/>
    </row>
    <row r="15" spans="1:53" ht="21.75" thickBot="1" x14ac:dyDescent="0.3">
      <c r="A15" s="193" t="s">
        <v>742</v>
      </c>
      <c r="B15" s="193" t="s">
        <v>24</v>
      </c>
      <c r="C15" s="194" t="s">
        <v>1</v>
      </c>
      <c r="D15" s="194" t="s">
        <v>25</v>
      </c>
      <c r="E15" s="194" t="s">
        <v>26</v>
      </c>
      <c r="F15" s="194" t="s">
        <v>27</v>
      </c>
      <c r="G15" s="195" t="s">
        <v>28</v>
      </c>
      <c r="H15" s="177"/>
      <c r="I15" s="196"/>
      <c r="J15" s="197" t="s">
        <v>25</v>
      </c>
      <c r="K15" s="194" t="s">
        <v>27</v>
      </c>
      <c r="L15" s="987" t="s">
        <v>29</v>
      </c>
      <c r="M15" s="177"/>
      <c r="N15" s="198"/>
      <c r="O15" s="194" t="s">
        <v>25</v>
      </c>
      <c r="P15" s="197" t="s">
        <v>27</v>
      </c>
      <c r="Q15" s="987" t="s">
        <v>30</v>
      </c>
      <c r="R15" s="192"/>
      <c r="S15" s="985" t="s">
        <v>31</v>
      </c>
      <c r="T15" s="977" t="s">
        <v>30</v>
      </c>
      <c r="U15" s="199" t="s">
        <v>32</v>
      </c>
      <c r="V15" s="200" t="s">
        <v>8</v>
      </c>
      <c r="W15" s="201" t="s">
        <v>9</v>
      </c>
      <c r="X15" s="202" t="s">
        <v>33</v>
      </c>
      <c r="Y15" s="203" t="s">
        <v>34</v>
      </c>
      <c r="Z15" s="204" t="s">
        <v>13</v>
      </c>
      <c r="AA15" s="205" t="s">
        <v>15</v>
      </c>
      <c r="AB15" s="206"/>
      <c r="AC15" s="207"/>
      <c r="AD15" s="207"/>
      <c r="AE15" s="207"/>
      <c r="AF15" s="207"/>
      <c r="AG15" s="177"/>
      <c r="AH15" s="177"/>
      <c r="AI15" s="177"/>
      <c r="AJ15" s="177"/>
      <c r="AK15" s="188"/>
      <c r="AL15" s="188"/>
      <c r="AM15" s="188"/>
      <c r="AN15" s="1665"/>
      <c r="AO15" s="1665"/>
      <c r="AP15" s="1665"/>
      <c r="AQ15" s="1665"/>
      <c r="AR15" s="1665"/>
      <c r="AS15" s="188"/>
      <c r="AT15" s="177"/>
    </row>
    <row r="16" spans="1:53" ht="15.75" x14ac:dyDescent="0.25">
      <c r="A16" s="1502"/>
      <c r="B16" s="1283" t="str">
        <f>VLOOKUP(C16,'Data Totals'!$A$3:$Z$103,2,0)</f>
        <v>N/A</v>
      </c>
      <c r="C16" s="559" t="s">
        <v>35</v>
      </c>
      <c r="D16" s="557">
        <f>VLOOKUP(C16,'Data Totals'!$A$3:$AA$152,6,0)</f>
        <v>0</v>
      </c>
      <c r="E16" s="557">
        <f>VLOOKUP(C16,'Data Totals'!$A$3:$K$152,9,0)</f>
        <v>0</v>
      </c>
      <c r="F16" s="208">
        <f>VLOOKUP(C16,'Data Totals'!$A$3:$AA$152,10,0)</f>
        <v>0</v>
      </c>
      <c r="G16" s="209">
        <f>VLOOKUP(C16,'Data Totals'!$A$3:$AA$152,11,0)</f>
        <v>0</v>
      </c>
      <c r="H16" s="210">
        <v>1</v>
      </c>
      <c r="I16" s="1561" t="s">
        <v>855</v>
      </c>
      <c r="J16" s="1524">
        <v>601</v>
      </c>
      <c r="K16" s="1525">
        <v>0</v>
      </c>
      <c r="L16" s="1526" t="s">
        <v>856</v>
      </c>
      <c r="M16" s="213">
        <v>1</v>
      </c>
      <c r="N16" s="979"/>
      <c r="O16" s="980"/>
      <c r="P16" s="214"/>
      <c r="Q16" s="215"/>
      <c r="R16" s="216"/>
      <c r="S16" s="1666" t="s">
        <v>36</v>
      </c>
      <c r="T16" s="1667"/>
      <c r="U16" s="978"/>
      <c r="V16" s="978" t="s">
        <v>37</v>
      </c>
      <c r="W16" s="978" t="s">
        <v>38</v>
      </c>
      <c r="X16" s="978" t="s">
        <v>39</v>
      </c>
      <c r="Y16" s="978" t="s">
        <v>39</v>
      </c>
      <c r="Z16" s="987" t="s">
        <v>39</v>
      </c>
      <c r="AA16" s="987" t="s">
        <v>40</v>
      </c>
      <c r="AB16" s="217"/>
      <c r="AC16" s="1672" t="s">
        <v>31</v>
      </c>
      <c r="AD16" s="1673"/>
      <c r="AE16" s="983" t="s">
        <v>41</v>
      </c>
      <c r="AF16" s="218" t="s">
        <v>42</v>
      </c>
      <c r="AG16" s="219" t="s">
        <v>43</v>
      </c>
      <c r="AH16" s="220" t="s">
        <v>44</v>
      </c>
      <c r="AI16" s="217"/>
      <c r="AJ16" s="1139"/>
      <c r="AK16" s="1620" t="s">
        <v>720</v>
      </c>
      <c r="AL16" s="1621"/>
      <c r="AM16" s="1621"/>
      <c r="AN16" s="1621"/>
      <c r="AO16" s="1621"/>
      <c r="AP16" s="1621"/>
      <c r="AQ16" s="1621"/>
      <c r="AR16" s="1621"/>
      <c r="AS16" s="1621"/>
      <c r="AT16" s="1621"/>
      <c r="AU16" s="1621"/>
      <c r="AV16" s="1621"/>
      <c r="AW16" s="1621"/>
      <c r="AX16" s="1621"/>
      <c r="AY16" s="1621"/>
      <c r="AZ16" s="1621"/>
      <c r="BA16" s="1621"/>
    </row>
    <row r="17" spans="1:53" ht="15.75" thickBot="1" x14ac:dyDescent="0.3">
      <c r="A17" s="1502"/>
      <c r="B17" s="1283" t="str">
        <f>VLOOKUP(C17,'Data Totals'!$A$3:$Z$103,2,0)</f>
        <v>N/A</v>
      </c>
      <c r="C17" s="560" t="s">
        <v>35</v>
      </c>
      <c r="D17" s="557">
        <f>VLOOKUP(C17,'Data Totals'!$A$3:$AA$152,6,0)</f>
        <v>0</v>
      </c>
      <c r="E17" s="557">
        <f>VLOOKUP(C17,'Data Totals'!$A$3:$K$152,9,0)</f>
        <v>0</v>
      </c>
      <c r="F17" s="208">
        <f>VLOOKUP(C17,'Data Totals'!$A$3:$AA$152,10,0)</f>
        <v>0</v>
      </c>
      <c r="G17" s="209">
        <f>VLOOKUP(C17,'Data Totals'!$A$3:$AA$152,11,0)</f>
        <v>0</v>
      </c>
      <c r="H17" s="210">
        <v>2</v>
      </c>
      <c r="I17" s="1561" t="s">
        <v>857</v>
      </c>
      <c r="J17" s="1524">
        <v>486</v>
      </c>
      <c r="K17" s="1525">
        <v>21</v>
      </c>
      <c r="L17" s="1526" t="s">
        <v>858</v>
      </c>
      <c r="M17" s="210">
        <v>2</v>
      </c>
      <c r="N17" s="979"/>
      <c r="O17" s="980"/>
      <c r="P17" s="214"/>
      <c r="Q17" s="212"/>
      <c r="R17" s="607"/>
      <c r="S17" s="261" t="s">
        <v>43</v>
      </c>
      <c r="T17" s="605" t="s">
        <v>45</v>
      </c>
      <c r="U17" s="223">
        <v>8</v>
      </c>
      <c r="V17" s="211" t="s">
        <v>46</v>
      </c>
      <c r="W17" s="211" t="s">
        <v>47</v>
      </c>
      <c r="X17" s="211" t="s">
        <v>35</v>
      </c>
      <c r="Y17" s="211" t="s">
        <v>35</v>
      </c>
      <c r="Z17" s="223" t="s">
        <v>35</v>
      </c>
      <c r="AA17" s="212" t="s">
        <v>48</v>
      </c>
      <c r="AB17" s="224"/>
      <c r="AC17" s="1674" t="s">
        <v>49</v>
      </c>
      <c r="AD17" s="1675"/>
      <c r="AE17" s="225" t="s">
        <v>50</v>
      </c>
      <c r="AF17" s="226" t="s">
        <v>51</v>
      </c>
      <c r="AG17" s="226" t="s">
        <v>52</v>
      </c>
      <c r="AH17" s="227" t="s">
        <v>53</v>
      </c>
      <c r="AI17" s="224"/>
      <c r="AJ17" s="1140"/>
      <c r="AK17" s="1667" t="s">
        <v>721</v>
      </c>
      <c r="AL17" s="1677"/>
      <c r="AM17" s="1149" t="s">
        <v>160</v>
      </c>
      <c r="AN17" s="1149" t="s">
        <v>161</v>
      </c>
      <c r="AO17" s="1149" t="s">
        <v>162</v>
      </c>
      <c r="AP17" s="1149" t="s">
        <v>163</v>
      </c>
      <c r="AQ17" s="1149" t="s">
        <v>164</v>
      </c>
      <c r="AR17" s="1149" t="s">
        <v>165</v>
      </c>
      <c r="AS17" s="1147" t="s">
        <v>166</v>
      </c>
      <c r="AT17" s="1147" t="s">
        <v>167</v>
      </c>
      <c r="AU17" s="1147" t="s">
        <v>168</v>
      </c>
      <c r="AV17" s="1147" t="s">
        <v>169</v>
      </c>
      <c r="AW17" s="1147" t="s">
        <v>170</v>
      </c>
      <c r="AX17" s="1148" t="s">
        <v>171</v>
      </c>
      <c r="AY17" s="1138" t="s">
        <v>172</v>
      </c>
      <c r="AZ17" s="1138" t="s">
        <v>173</v>
      </c>
      <c r="BA17" s="1138" t="s">
        <v>722</v>
      </c>
    </row>
    <row r="18" spans="1:53" ht="15.75" thickBot="1" x14ac:dyDescent="0.3">
      <c r="A18" s="1502"/>
      <c r="B18" s="1283" t="str">
        <f>VLOOKUP(C18,'Data Totals'!$A$3:$Z$103,2,0)</f>
        <v>N/A</v>
      </c>
      <c r="C18" s="560" t="s">
        <v>35</v>
      </c>
      <c r="D18" s="557">
        <f>VLOOKUP(C18,'Data Totals'!$A$3:$AA$152,6,0)</f>
        <v>0</v>
      </c>
      <c r="E18" s="557">
        <f>VLOOKUP(C18,'Data Totals'!$A$3:$K$152,9,0)</f>
        <v>0</v>
      </c>
      <c r="F18" s="208">
        <f>VLOOKUP(C18,'Data Totals'!$A$3:$AA$152,10,0)</f>
        <v>0</v>
      </c>
      <c r="G18" s="209">
        <f>VLOOKUP(C18,'Data Totals'!$A$3:$AA$152,11,0)</f>
        <v>0</v>
      </c>
      <c r="H18" s="210">
        <v>3</v>
      </c>
      <c r="I18" s="1561" t="s">
        <v>859</v>
      </c>
      <c r="J18" s="1524">
        <v>485</v>
      </c>
      <c r="K18" s="1525">
        <v>5</v>
      </c>
      <c r="L18" s="1526" t="s">
        <v>860</v>
      </c>
      <c r="M18" s="210">
        <v>3</v>
      </c>
      <c r="N18" s="979"/>
      <c r="O18" s="980"/>
      <c r="P18" s="214"/>
      <c r="Q18" s="212"/>
      <c r="R18" s="607"/>
      <c r="S18" s="261" t="s">
        <v>43</v>
      </c>
      <c r="T18" s="605" t="s">
        <v>54</v>
      </c>
      <c r="U18" s="223">
        <v>16</v>
      </c>
      <c r="V18" s="211" t="s">
        <v>55</v>
      </c>
      <c r="W18" s="211" t="s">
        <v>55</v>
      </c>
      <c r="X18" s="211" t="s">
        <v>35</v>
      </c>
      <c r="Y18" s="211" t="s">
        <v>35</v>
      </c>
      <c r="Z18" s="223" t="s">
        <v>35</v>
      </c>
      <c r="AA18" s="212" t="s">
        <v>55</v>
      </c>
      <c r="AB18" s="188"/>
      <c r="AC18" s="188"/>
      <c r="AD18" s="188"/>
      <c r="AE18" s="188"/>
      <c r="AF18" s="188"/>
      <c r="AG18" s="177"/>
      <c r="AH18" s="177"/>
      <c r="AI18" s="177"/>
      <c r="AJ18" s="186"/>
      <c r="AK18" s="1636" t="s">
        <v>723</v>
      </c>
      <c r="AL18" s="1637"/>
      <c r="AM18" s="1161" t="s">
        <v>725</v>
      </c>
      <c r="AN18" s="1157"/>
      <c r="AO18" s="1157"/>
      <c r="AP18" s="1157"/>
      <c r="AQ18" s="1157"/>
      <c r="AR18" s="1157"/>
      <c r="AS18" s="1150"/>
      <c r="AT18" s="1158"/>
      <c r="AU18" s="1159"/>
      <c r="AV18" s="1159"/>
      <c r="AW18" s="1159"/>
      <c r="AX18" s="1159"/>
      <c r="AY18" s="1159"/>
      <c r="AZ18" s="1159"/>
      <c r="BA18" s="1160"/>
    </row>
    <row r="19" spans="1:53" ht="15" customHeight="1" x14ac:dyDescent="0.25">
      <c r="A19" s="1502"/>
      <c r="B19" s="1283" t="str">
        <f>VLOOKUP(C19,'Data Totals'!$A$3:$Z$103,2,0)</f>
        <v>N/A</v>
      </c>
      <c r="C19" s="560" t="s">
        <v>35</v>
      </c>
      <c r="D19" s="557">
        <f>VLOOKUP(C19,'Data Totals'!$A$3:$AA$152,6,0)</f>
        <v>0</v>
      </c>
      <c r="E19" s="557">
        <f>VLOOKUP(C19,'Data Totals'!$A$3:$K$152,9,0)</f>
        <v>0</v>
      </c>
      <c r="F19" s="208">
        <f>VLOOKUP(C19,'Data Totals'!$A$3:$AA$152,10,0)</f>
        <v>0</v>
      </c>
      <c r="G19" s="209">
        <f>VLOOKUP(C19,'Data Totals'!$A$3:$AA$152,11,0)</f>
        <v>0</v>
      </c>
      <c r="H19" s="210">
        <v>4</v>
      </c>
      <c r="I19" s="1561" t="s">
        <v>861</v>
      </c>
      <c r="J19" s="1524">
        <v>471</v>
      </c>
      <c r="K19" s="1525">
        <v>32</v>
      </c>
      <c r="L19" s="1526" t="s">
        <v>862</v>
      </c>
      <c r="M19" s="210">
        <v>4</v>
      </c>
      <c r="N19" s="979"/>
      <c r="O19" s="980"/>
      <c r="P19" s="214"/>
      <c r="Q19" s="212"/>
      <c r="R19" s="607"/>
      <c r="S19" s="261" t="s">
        <v>43</v>
      </c>
      <c r="T19" s="605" t="s">
        <v>56</v>
      </c>
      <c r="U19" s="223">
        <v>10</v>
      </c>
      <c r="V19" s="211" t="s">
        <v>47</v>
      </c>
      <c r="W19" s="211" t="s">
        <v>55</v>
      </c>
      <c r="X19" s="211" t="s">
        <v>35</v>
      </c>
      <c r="Y19" s="211" t="s">
        <v>35</v>
      </c>
      <c r="Z19" s="223" t="s">
        <v>35</v>
      </c>
      <c r="AA19" s="212" t="s">
        <v>47</v>
      </c>
      <c r="AB19" s="229"/>
      <c r="AC19" s="1678" t="s">
        <v>726</v>
      </c>
      <c r="AD19" s="1679"/>
      <c r="AE19" s="1679"/>
      <c r="AF19" s="1679"/>
      <c r="AG19" s="1680"/>
      <c r="AH19" s="177"/>
      <c r="AI19" s="229"/>
      <c r="AJ19" s="1141"/>
      <c r="AK19" s="1636" t="s">
        <v>724</v>
      </c>
      <c r="AL19" s="1637"/>
      <c r="AM19" s="1467" t="s">
        <v>827</v>
      </c>
      <c r="AN19" s="1157"/>
      <c r="AO19" s="1157"/>
      <c r="AP19" s="1157"/>
      <c r="AQ19" s="1157"/>
      <c r="AR19" s="1150"/>
      <c r="AS19" s="1150"/>
      <c r="AT19" s="1158"/>
      <c r="AU19" s="1159"/>
      <c r="AV19" s="1159"/>
      <c r="AW19" s="1159"/>
      <c r="AX19" s="1159"/>
      <c r="AY19" s="1159"/>
      <c r="AZ19" s="1159"/>
      <c r="BA19" s="1160"/>
    </row>
    <row r="20" spans="1:53" x14ac:dyDescent="0.25">
      <c r="A20" s="1502"/>
      <c r="B20" s="1283" t="str">
        <f>VLOOKUP(C20,'Data Totals'!$A$3:$Z$103,2,0)</f>
        <v>N/A</v>
      </c>
      <c r="C20" s="560" t="s">
        <v>35</v>
      </c>
      <c r="D20" s="557">
        <f>VLOOKUP(C20,'Data Totals'!$A$3:$AA$152,6,0)</f>
        <v>0</v>
      </c>
      <c r="E20" s="557">
        <f>VLOOKUP(C20,'Data Totals'!$A$3:$K$152,9,0)</f>
        <v>0</v>
      </c>
      <c r="F20" s="208">
        <f>VLOOKUP(C20,'Data Totals'!$A$3:$AA$152,10,0)</f>
        <v>0</v>
      </c>
      <c r="G20" s="209">
        <f>VLOOKUP(C20,'Data Totals'!$A$3:$AA$152,11,0)</f>
        <v>0</v>
      </c>
      <c r="H20" s="210">
        <v>5</v>
      </c>
      <c r="I20" s="1561" t="s">
        <v>863</v>
      </c>
      <c r="J20" s="1524">
        <v>455</v>
      </c>
      <c r="K20" s="1525">
        <v>81</v>
      </c>
      <c r="L20" s="1526" t="s">
        <v>864</v>
      </c>
      <c r="M20" s="210">
        <v>5</v>
      </c>
      <c r="N20" s="979"/>
      <c r="O20" s="980"/>
      <c r="P20" s="214"/>
      <c r="Q20" s="212"/>
      <c r="R20" s="607"/>
      <c r="S20" s="261" t="s">
        <v>43</v>
      </c>
      <c r="T20" s="605" t="s">
        <v>57</v>
      </c>
      <c r="U20" s="223">
        <v>7</v>
      </c>
      <c r="V20" s="211" t="s">
        <v>55</v>
      </c>
      <c r="W20" s="211" t="s">
        <v>47</v>
      </c>
      <c r="X20" s="211" t="s">
        <v>35</v>
      </c>
      <c r="Y20" s="211" t="s">
        <v>35</v>
      </c>
      <c r="Z20" s="223" t="s">
        <v>35</v>
      </c>
      <c r="AA20" s="212" t="s">
        <v>55</v>
      </c>
      <c r="AB20" s="230"/>
      <c r="AC20" s="304"/>
      <c r="AD20" s="986" t="s">
        <v>58</v>
      </c>
      <c r="AE20" s="986" t="s">
        <v>59</v>
      </c>
      <c r="AF20" s="986" t="s">
        <v>60</v>
      </c>
      <c r="AG20" s="987" t="s">
        <v>61</v>
      </c>
      <c r="AH20" s="231"/>
      <c r="AI20" s="230"/>
      <c r="AJ20" s="1142"/>
      <c r="AK20" s="1636"/>
      <c r="AL20" s="1637"/>
      <c r="AM20" s="1157"/>
      <c r="AN20" s="1150"/>
      <c r="AO20" s="1157"/>
      <c r="AP20" s="1157"/>
      <c r="AQ20" s="1157"/>
      <c r="AR20" s="1157"/>
      <c r="AS20" s="1150"/>
      <c r="AT20" s="1158"/>
      <c r="AU20" s="1159"/>
      <c r="AV20" s="1159"/>
      <c r="AW20" s="1159"/>
      <c r="AX20" s="1159"/>
      <c r="AY20" s="1159"/>
      <c r="AZ20" s="1159"/>
      <c r="BA20" s="1160"/>
    </row>
    <row r="21" spans="1:53" ht="15" customHeight="1" x14ac:dyDescent="0.25">
      <c r="A21" s="1502"/>
      <c r="B21" s="1283" t="str">
        <f>VLOOKUP(C21,'Data Totals'!$A$3:$Z$103,2,0)</f>
        <v>N/A</v>
      </c>
      <c r="C21" s="560" t="s">
        <v>35</v>
      </c>
      <c r="D21" s="557">
        <f>VLOOKUP(C21,'Data Totals'!$A$3:$AA$152,6,0)</f>
        <v>0</v>
      </c>
      <c r="E21" s="557">
        <f>VLOOKUP(C21,'Data Totals'!$A$3:$K$152,9,0)</f>
        <v>0</v>
      </c>
      <c r="F21" s="208">
        <f>VLOOKUP(C21,'Data Totals'!$A$3:$AA$152,10,0)</f>
        <v>0</v>
      </c>
      <c r="G21" s="209">
        <f>VLOOKUP(C21,'Data Totals'!$A$3:$AA$152,11,0)</f>
        <v>0</v>
      </c>
      <c r="H21" s="210">
        <v>6</v>
      </c>
      <c r="I21" s="1561" t="s">
        <v>865</v>
      </c>
      <c r="J21" s="1524">
        <v>442</v>
      </c>
      <c r="K21" s="1525">
        <v>137</v>
      </c>
      <c r="L21" s="1526" t="s">
        <v>866</v>
      </c>
      <c r="M21" s="210">
        <v>6</v>
      </c>
      <c r="N21" s="979"/>
      <c r="O21" s="980"/>
      <c r="P21" s="214"/>
      <c r="Q21" s="212"/>
      <c r="R21" s="607"/>
      <c r="S21" s="261" t="s">
        <v>43</v>
      </c>
      <c r="T21" s="605" t="s">
        <v>62</v>
      </c>
      <c r="U21" s="223">
        <v>14</v>
      </c>
      <c r="V21" s="211" t="s">
        <v>55</v>
      </c>
      <c r="W21" s="211" t="s">
        <v>47</v>
      </c>
      <c r="X21" s="211" t="s">
        <v>35</v>
      </c>
      <c r="Y21" s="211" t="s">
        <v>35</v>
      </c>
      <c r="Z21" s="223" t="s">
        <v>35</v>
      </c>
      <c r="AA21" s="212" t="s">
        <v>55</v>
      </c>
      <c r="AB21" s="232"/>
      <c r="AC21" s="233" t="s">
        <v>63</v>
      </c>
      <c r="AD21" s="980">
        <v>3</v>
      </c>
      <c r="AE21" s="211" t="s">
        <v>717</v>
      </c>
      <c r="AF21" s="211"/>
      <c r="AG21" s="234"/>
      <c r="AH21" s="235"/>
      <c r="AI21" s="232"/>
      <c r="AJ21" s="1143"/>
      <c r="AK21" s="1636" t="s">
        <v>730</v>
      </c>
      <c r="AL21" s="1637"/>
      <c r="AM21" s="1468" t="s">
        <v>828</v>
      </c>
      <c r="AN21" s="1150"/>
      <c r="AO21" s="1157"/>
      <c r="AP21" s="1157"/>
      <c r="AQ21" s="1157"/>
      <c r="AR21" s="1157"/>
      <c r="AS21" s="1157"/>
      <c r="AT21" s="1158"/>
      <c r="AU21" s="1159"/>
      <c r="AV21" s="1159"/>
      <c r="AW21" s="1159"/>
      <c r="AX21" s="1159"/>
      <c r="AY21" s="1159"/>
      <c r="AZ21" s="1159"/>
      <c r="BA21" s="1160"/>
    </row>
    <row r="22" spans="1:53" ht="15" customHeight="1" x14ac:dyDescent="0.25">
      <c r="A22" s="1502"/>
      <c r="B22" s="1283" t="str">
        <f>VLOOKUP(C22,'Data Totals'!$A$3:$Z$103,2,0)</f>
        <v>N/A</v>
      </c>
      <c r="C22" s="560" t="s">
        <v>35</v>
      </c>
      <c r="D22" s="557">
        <f>VLOOKUP(C22,'Data Totals'!$A$3:$AA$152,6,0)</f>
        <v>0</v>
      </c>
      <c r="E22" s="557">
        <f>VLOOKUP(C22,'Data Totals'!$A$3:$K$152,9,0)</f>
        <v>0</v>
      </c>
      <c r="F22" s="208">
        <f>VLOOKUP(C22,'Data Totals'!$A$3:$AA$152,10,0)</f>
        <v>0</v>
      </c>
      <c r="G22" s="209">
        <f>VLOOKUP(C22,'Data Totals'!$A$3:$AA$152,11,0)</f>
        <v>0</v>
      </c>
      <c r="H22" s="210">
        <v>7</v>
      </c>
      <c r="I22" s="1561" t="s">
        <v>867</v>
      </c>
      <c r="J22" s="1524">
        <v>434</v>
      </c>
      <c r="K22" s="1525">
        <v>21</v>
      </c>
      <c r="L22" s="1526" t="s">
        <v>868</v>
      </c>
      <c r="M22" s="210">
        <v>7</v>
      </c>
      <c r="N22" s="979"/>
      <c r="O22" s="980"/>
      <c r="P22" s="214"/>
      <c r="Q22" s="212"/>
      <c r="R22" s="607"/>
      <c r="S22" s="261" t="s">
        <v>43</v>
      </c>
      <c r="T22" s="605" t="s">
        <v>64</v>
      </c>
      <c r="U22" s="275">
        <v>6</v>
      </c>
      <c r="V22" s="211" t="s">
        <v>46</v>
      </c>
      <c r="W22" s="211" t="s">
        <v>46</v>
      </c>
      <c r="X22" s="211" t="s">
        <v>35</v>
      </c>
      <c r="Y22" s="211" t="s">
        <v>35</v>
      </c>
      <c r="Z22" s="223" t="s">
        <v>35</v>
      </c>
      <c r="AA22" s="212" t="s">
        <v>47</v>
      </c>
      <c r="AB22" s="232"/>
      <c r="AC22" s="233" t="s">
        <v>65</v>
      </c>
      <c r="AD22" s="980">
        <v>3</v>
      </c>
      <c r="AE22" s="211" t="s">
        <v>531</v>
      </c>
      <c r="AF22" s="211"/>
      <c r="AG22" s="234"/>
      <c r="AH22" s="206"/>
      <c r="AI22" s="232"/>
      <c r="AJ22" s="1143"/>
      <c r="AK22" s="1636" t="s">
        <v>729</v>
      </c>
      <c r="AL22" s="1637"/>
      <c r="AM22" s="1389" t="s">
        <v>725</v>
      </c>
      <c r="AN22" s="1150"/>
      <c r="AO22" s="1157"/>
      <c r="AP22" s="1157"/>
      <c r="AQ22" s="1157"/>
      <c r="AR22" s="1157"/>
      <c r="AS22" s="1157"/>
      <c r="AT22" s="1158"/>
      <c r="AU22" s="1159"/>
      <c r="AV22" s="1159"/>
      <c r="AW22" s="1159"/>
      <c r="AX22" s="1159"/>
      <c r="AY22" s="1159"/>
      <c r="AZ22" s="1159"/>
      <c r="BA22" s="1160"/>
    </row>
    <row r="23" spans="1:53" ht="15" customHeight="1" thickBot="1" x14ac:dyDescent="0.3">
      <c r="A23" s="1502"/>
      <c r="B23" s="1283" t="str">
        <f>VLOOKUP(C23,'Data Totals'!$A$3:$Z$103,2,0)</f>
        <v>N/A</v>
      </c>
      <c r="C23" s="560" t="s">
        <v>35</v>
      </c>
      <c r="D23" s="557">
        <f>VLOOKUP(C23,'Data Totals'!$A$3:$AA$152,6,0)</f>
        <v>0</v>
      </c>
      <c r="E23" s="557">
        <f>VLOOKUP(C23,'Data Totals'!$A$3:$K$152,9,0)</f>
        <v>0</v>
      </c>
      <c r="F23" s="208">
        <f>VLOOKUP(C23,'Data Totals'!$A$3:$AA$152,10,0)</f>
        <v>0</v>
      </c>
      <c r="G23" s="209">
        <f>VLOOKUP(C23,'Data Totals'!$A$3:$AA$152,11,0)</f>
        <v>0</v>
      </c>
      <c r="H23" s="210">
        <v>8</v>
      </c>
      <c r="I23" s="1561" t="s">
        <v>869</v>
      </c>
      <c r="J23" s="1524">
        <v>408</v>
      </c>
      <c r="K23" s="1525">
        <v>40</v>
      </c>
      <c r="L23" s="1526" t="s">
        <v>870</v>
      </c>
      <c r="M23" s="210">
        <v>8</v>
      </c>
      <c r="N23" s="979"/>
      <c r="O23" s="980"/>
      <c r="P23" s="214"/>
      <c r="Q23" s="212"/>
      <c r="R23" s="607"/>
      <c r="S23" s="222" t="s">
        <v>42</v>
      </c>
      <c r="T23" s="604" t="s">
        <v>66</v>
      </c>
      <c r="U23" s="223">
        <v>21</v>
      </c>
      <c r="V23" s="211" t="s">
        <v>47</v>
      </c>
      <c r="W23" s="211" t="s">
        <v>67</v>
      </c>
      <c r="X23" s="211" t="s">
        <v>35</v>
      </c>
      <c r="Y23" s="211" t="s">
        <v>35</v>
      </c>
      <c r="Z23" s="223" t="s">
        <v>35</v>
      </c>
      <c r="AA23" s="212" t="s">
        <v>35</v>
      </c>
      <c r="AB23" s="237"/>
      <c r="AC23" s="238"/>
      <c r="AD23" s="239"/>
      <c r="AE23" s="240"/>
      <c r="AF23" s="240"/>
      <c r="AG23" s="241"/>
      <c r="AH23" s="242"/>
      <c r="AI23" s="237"/>
      <c r="AJ23" s="1143"/>
      <c r="AK23" s="1636" t="s">
        <v>735</v>
      </c>
      <c r="AL23" s="1637"/>
      <c r="AM23" s="1157"/>
      <c r="AN23" s="1150"/>
      <c r="AO23" s="1157"/>
      <c r="AP23" s="1157"/>
      <c r="AQ23" s="1157"/>
      <c r="AR23" s="1157"/>
      <c r="AS23" s="1157"/>
      <c r="AT23" s="1158"/>
      <c r="AU23" s="1159"/>
      <c r="AV23" s="1159"/>
      <c r="AW23" s="1159"/>
      <c r="AX23" s="1159"/>
      <c r="AY23" s="1159"/>
      <c r="AZ23" s="1159"/>
      <c r="BA23" s="1160"/>
    </row>
    <row r="24" spans="1:53" ht="15.75" thickBot="1" x14ac:dyDescent="0.3">
      <c r="A24" s="1502"/>
      <c r="B24" s="1283" t="str">
        <f>VLOOKUP(C24,'Data Totals'!$A$3:$Z$103,2,0)</f>
        <v>GK</v>
      </c>
      <c r="C24" s="560" t="s">
        <v>307</v>
      </c>
      <c r="D24" s="557">
        <f>VLOOKUP(C24,'Data Totals'!$A$3:$AA$152,6,0)</f>
        <v>91</v>
      </c>
      <c r="E24" s="557">
        <f>VLOOKUP(C24,'Data Totals'!$A$3:$K$152,9,0)</f>
        <v>2</v>
      </c>
      <c r="F24" s="208">
        <f>VLOOKUP(C24,'Data Totals'!$A$3:$AA$152,10,0)</f>
        <v>0</v>
      </c>
      <c r="G24" s="209">
        <f>VLOOKUP(C24,'Data Totals'!$A$3:$AA$152,11,0)</f>
        <v>0</v>
      </c>
      <c r="H24" s="210">
        <v>9</v>
      </c>
      <c r="I24" s="1561" t="s">
        <v>871</v>
      </c>
      <c r="J24" s="1524">
        <v>408</v>
      </c>
      <c r="K24" s="1525">
        <v>28</v>
      </c>
      <c r="L24" s="1526" t="s">
        <v>872</v>
      </c>
      <c r="M24" s="210">
        <v>9</v>
      </c>
      <c r="N24" s="979"/>
      <c r="O24" s="980"/>
      <c r="P24" s="214"/>
      <c r="Q24" s="212"/>
      <c r="R24" s="607"/>
      <c r="S24" s="222" t="s">
        <v>42</v>
      </c>
      <c r="T24" s="604" t="s">
        <v>68</v>
      </c>
      <c r="U24" s="223">
        <v>13</v>
      </c>
      <c r="V24" s="211" t="s">
        <v>47</v>
      </c>
      <c r="W24" s="211" t="s">
        <v>46</v>
      </c>
      <c r="X24" s="211" t="s">
        <v>35</v>
      </c>
      <c r="Y24" s="211" t="s">
        <v>35</v>
      </c>
      <c r="Z24" s="223" t="s">
        <v>35</v>
      </c>
      <c r="AA24" s="212" t="s">
        <v>35</v>
      </c>
      <c r="AB24" s="243"/>
      <c r="AC24" s="244"/>
      <c r="AD24" s="244"/>
      <c r="AE24" s="244"/>
      <c r="AF24" s="244"/>
      <c r="AG24" s="242"/>
      <c r="AH24" s="242"/>
      <c r="AI24" s="177"/>
      <c r="AJ24" s="186"/>
      <c r="AK24" s="1636"/>
      <c r="AL24" s="1637"/>
      <c r="AM24" s="1157"/>
      <c r="AN24" s="1150"/>
      <c r="AO24" s="1157"/>
      <c r="AP24" s="1157"/>
      <c r="AQ24" s="1157"/>
      <c r="AR24" s="1157"/>
      <c r="AS24" s="1157"/>
      <c r="AT24" s="1158"/>
      <c r="AU24" s="1159"/>
      <c r="AV24" s="1159"/>
      <c r="AW24" s="1159"/>
      <c r="AX24" s="1159"/>
      <c r="AY24" s="1159"/>
      <c r="AZ24" s="1159"/>
      <c r="BA24" s="1160"/>
    </row>
    <row r="25" spans="1:53" ht="15" customHeight="1" thickBot="1" x14ac:dyDescent="0.3">
      <c r="A25" s="1502"/>
      <c r="B25" s="1283" t="str">
        <f>VLOOKUP(C25,'Data Totals'!$A$3:$Z$103,2,0)</f>
        <v>N/A</v>
      </c>
      <c r="C25" s="560" t="s">
        <v>35</v>
      </c>
      <c r="D25" s="557">
        <f>VLOOKUP(C25,'Data Totals'!$A$3:$AA$152,6,0)</f>
        <v>0</v>
      </c>
      <c r="E25" s="557">
        <f>VLOOKUP(C25,'Data Totals'!$A$3:$K$152,9,0)</f>
        <v>0</v>
      </c>
      <c r="F25" s="208">
        <f>VLOOKUP(C25,'Data Totals'!$A$3:$AA$152,10,0)</f>
        <v>0</v>
      </c>
      <c r="G25" s="209">
        <f>VLOOKUP(C25,'Data Totals'!$A$3:$AA$152,11,0)</f>
        <v>0</v>
      </c>
      <c r="H25" s="210">
        <v>10</v>
      </c>
      <c r="I25" s="1562" t="s">
        <v>531</v>
      </c>
      <c r="J25" s="1527">
        <v>394</v>
      </c>
      <c r="K25" s="1528">
        <v>33</v>
      </c>
      <c r="L25" s="1529" t="s">
        <v>873</v>
      </c>
      <c r="M25" s="210">
        <v>10</v>
      </c>
      <c r="N25" s="981"/>
      <c r="O25" s="982"/>
      <c r="P25" s="247"/>
      <c r="Q25" s="246"/>
      <c r="R25" s="607"/>
      <c r="S25" s="222" t="s">
        <v>42</v>
      </c>
      <c r="T25" s="604" t="s">
        <v>69</v>
      </c>
      <c r="U25" s="223">
        <v>2</v>
      </c>
      <c r="V25" s="211" t="s">
        <v>46</v>
      </c>
      <c r="W25" s="211" t="s">
        <v>70</v>
      </c>
      <c r="X25" s="211" t="s">
        <v>35</v>
      </c>
      <c r="Y25" s="211" t="s">
        <v>35</v>
      </c>
      <c r="Z25" s="223" t="s">
        <v>35</v>
      </c>
      <c r="AA25" s="212" t="s">
        <v>35</v>
      </c>
      <c r="AB25" s="248"/>
      <c r="AC25" s="1644" t="s">
        <v>71</v>
      </c>
      <c r="AD25" s="1645"/>
      <c r="AE25" s="1645"/>
      <c r="AF25" s="1646"/>
      <c r="AG25" s="242"/>
      <c r="AH25" s="242"/>
      <c r="AI25" s="248"/>
      <c r="AJ25" s="1144"/>
      <c r="AK25" s="1636" t="s">
        <v>732</v>
      </c>
      <c r="AL25" s="1637"/>
      <c r="AM25" s="1157"/>
      <c r="AN25" s="1150"/>
      <c r="AO25" s="1157"/>
      <c r="AP25" s="1157"/>
      <c r="AQ25" s="1157"/>
      <c r="AR25" s="1157"/>
      <c r="AS25" s="1157"/>
      <c r="AT25" s="1158"/>
      <c r="AU25" s="1159"/>
      <c r="AV25" s="1159"/>
      <c r="AW25" s="1159"/>
      <c r="AX25" s="1159"/>
      <c r="AY25" s="1159"/>
      <c r="AZ25" s="1159"/>
      <c r="BA25" s="1160"/>
    </row>
    <row r="26" spans="1:53" ht="15.75" thickBot="1" x14ac:dyDescent="0.3">
      <c r="A26" s="1502"/>
      <c r="B26" s="1283" t="str">
        <f>VLOOKUP(C26,'Data Totals'!$A$3:$Z$103,2,0)</f>
        <v>N/A</v>
      </c>
      <c r="C26" s="560" t="s">
        <v>35</v>
      </c>
      <c r="D26" s="557">
        <f>VLOOKUP(C26,'Data Totals'!$A$3:$AA$152,6,0)</f>
        <v>0</v>
      </c>
      <c r="E26" s="557">
        <f>VLOOKUP(C26,'Data Totals'!$A$3:$K$152,9,0)</f>
        <v>0</v>
      </c>
      <c r="F26" s="208">
        <f>VLOOKUP(C26,'Data Totals'!$A$3:$AA$152,10,0)</f>
        <v>0</v>
      </c>
      <c r="G26" s="209">
        <f>VLOOKUP(C26,'Data Totals'!$A$3:$AA$152,11,0)</f>
        <v>0</v>
      </c>
      <c r="H26" s="177"/>
      <c r="I26" s="249"/>
      <c r="J26" s="250"/>
      <c r="K26" s="250"/>
      <c r="L26" s="250"/>
      <c r="M26" s="177"/>
      <c r="N26" s="249"/>
      <c r="O26" s="250"/>
      <c r="P26" s="250"/>
      <c r="Q26" s="250"/>
      <c r="R26" s="607"/>
      <c r="S26" s="222" t="s">
        <v>41</v>
      </c>
      <c r="T26" s="228" t="s">
        <v>72</v>
      </c>
      <c r="U26" s="223">
        <v>17</v>
      </c>
      <c r="V26" s="211" t="s">
        <v>46</v>
      </c>
      <c r="W26" s="211" t="s">
        <v>70</v>
      </c>
      <c r="X26" s="211" t="s">
        <v>35</v>
      </c>
      <c r="Y26" s="211" t="s">
        <v>35</v>
      </c>
      <c r="Z26" s="223" t="s">
        <v>35</v>
      </c>
      <c r="AA26" s="212" t="s">
        <v>35</v>
      </c>
      <c r="AB26" s="251"/>
      <c r="AC26" s="1681" t="s">
        <v>73</v>
      </c>
      <c r="AD26" s="1682"/>
      <c r="AE26" s="1682" t="s">
        <v>74</v>
      </c>
      <c r="AF26" s="1683"/>
      <c r="AG26" s="242"/>
      <c r="AH26" s="242"/>
      <c r="AI26" s="251"/>
      <c r="AJ26" s="1145"/>
      <c r="AK26" s="1636" t="s">
        <v>733</v>
      </c>
      <c r="AL26" s="1637"/>
      <c r="AM26" s="1157"/>
      <c r="AN26" s="1150"/>
      <c r="AO26" s="1157"/>
      <c r="AP26" s="1157"/>
      <c r="AQ26" s="1157"/>
      <c r="AR26" s="1157"/>
      <c r="AS26" s="1157"/>
      <c r="AT26" s="1158"/>
      <c r="AU26" s="1159"/>
      <c r="AV26" s="1159"/>
      <c r="AW26" s="1159"/>
      <c r="AX26" s="1159"/>
      <c r="AY26" s="1159"/>
      <c r="AZ26" s="1159"/>
      <c r="BA26" s="1160"/>
    </row>
    <row r="27" spans="1:53" x14ac:dyDescent="0.25">
      <c r="A27" s="1502"/>
      <c r="B27" s="1283" t="str">
        <f>VLOOKUP(C27,'Data Totals'!$A$3:$Z$103,2,0)</f>
        <v>N/A</v>
      </c>
      <c r="C27" s="560" t="s">
        <v>35</v>
      </c>
      <c r="D27" s="557">
        <f>VLOOKUP(C27,'Data Totals'!$A$3:$AA$152,6,0)</f>
        <v>0</v>
      </c>
      <c r="E27" s="557">
        <f>VLOOKUP(C27,'Data Totals'!$A$3:$K$152,9,0)</f>
        <v>0</v>
      </c>
      <c r="F27" s="208">
        <f>VLOOKUP(C27,'Data Totals'!$A$3:$AA$152,10,0)</f>
        <v>0</v>
      </c>
      <c r="G27" s="209">
        <f>VLOOKUP(C27,'Data Totals'!$A$3:$AA$152,11,0)</f>
        <v>0</v>
      </c>
      <c r="H27" s="177"/>
      <c r="I27" s="252"/>
      <c r="J27" s="253" t="s">
        <v>25</v>
      </c>
      <c r="K27" s="253" t="s">
        <v>27</v>
      </c>
      <c r="L27" s="254" t="s">
        <v>29</v>
      </c>
      <c r="M27" s="177"/>
      <c r="N27" s="252"/>
      <c r="O27" s="253" t="s">
        <v>25</v>
      </c>
      <c r="P27" s="253" t="s">
        <v>28</v>
      </c>
      <c r="Q27" s="254" t="s">
        <v>30</v>
      </c>
      <c r="R27" s="607"/>
      <c r="S27" s="222" t="s">
        <v>41</v>
      </c>
      <c r="T27" s="228" t="s">
        <v>75</v>
      </c>
      <c r="U27" s="223">
        <v>20</v>
      </c>
      <c r="V27" s="211" t="s">
        <v>46</v>
      </c>
      <c r="W27" s="211" t="s">
        <v>46</v>
      </c>
      <c r="X27" s="211" t="s">
        <v>35</v>
      </c>
      <c r="Y27" s="211" t="s">
        <v>35</v>
      </c>
      <c r="Z27" s="223" t="s">
        <v>35</v>
      </c>
      <c r="AA27" s="212" t="s">
        <v>76</v>
      </c>
      <c r="AB27" s="232" t="s">
        <v>77</v>
      </c>
      <c r="AC27" s="1684" t="s">
        <v>78</v>
      </c>
      <c r="AD27" s="1685"/>
      <c r="AE27" s="1686" t="s">
        <v>79</v>
      </c>
      <c r="AF27" s="1687"/>
      <c r="AG27" s="242"/>
      <c r="AH27" s="242"/>
      <c r="AI27" s="232"/>
      <c r="AJ27" s="1146"/>
      <c r="AK27" s="1636" t="s">
        <v>734</v>
      </c>
      <c r="AL27" s="1637"/>
      <c r="AM27" s="1157"/>
      <c r="AN27" s="1150"/>
      <c r="AO27" s="1157"/>
      <c r="AP27" s="1157"/>
      <c r="AQ27" s="1157"/>
      <c r="AR27" s="1157"/>
      <c r="AS27" s="1157"/>
      <c r="AT27" s="1158"/>
      <c r="AU27" s="1159"/>
      <c r="AV27" s="1159"/>
      <c r="AW27" s="1159"/>
      <c r="AX27" s="1159"/>
      <c r="AY27" s="1159"/>
      <c r="AZ27" s="1159"/>
      <c r="BA27" s="1160"/>
    </row>
    <row r="28" spans="1:53" x14ac:dyDescent="0.25">
      <c r="A28" s="1502"/>
      <c r="B28" s="1283" t="str">
        <f>VLOOKUP(C28,'Data Totals'!$A$3:$Z$103,2,0)</f>
        <v>RB</v>
      </c>
      <c r="C28" s="560" t="s">
        <v>310</v>
      </c>
      <c r="D28" s="557">
        <f>VLOOKUP(C28,'Data Totals'!$A$3:$AA$152,6,0)</f>
        <v>75</v>
      </c>
      <c r="E28" s="557">
        <f>VLOOKUP(C28,'Data Totals'!$A$3:$K$152,9,0)</f>
        <v>5</v>
      </c>
      <c r="F28" s="208">
        <f>VLOOKUP(C28,'Data Totals'!$A$3:$AA$152,10,0)</f>
        <v>1</v>
      </c>
      <c r="G28" s="209">
        <f>VLOOKUP(C28,'Data Totals'!$A$3:$AA$152,11,0)</f>
        <v>8</v>
      </c>
      <c r="H28" s="210">
        <v>1</v>
      </c>
      <c r="I28" s="979"/>
      <c r="J28" s="980"/>
      <c r="K28" s="214"/>
      <c r="L28" s="212"/>
      <c r="M28" s="210">
        <v>1</v>
      </c>
      <c r="N28" s="979"/>
      <c r="O28" s="980"/>
      <c r="P28" s="214"/>
      <c r="Q28" s="212"/>
      <c r="R28" s="607"/>
      <c r="S28" s="222" t="s">
        <v>42</v>
      </c>
      <c r="T28" s="604" t="s">
        <v>80</v>
      </c>
      <c r="U28" s="223">
        <v>15</v>
      </c>
      <c r="V28" s="211" t="s">
        <v>46</v>
      </c>
      <c r="W28" s="211" t="s">
        <v>46</v>
      </c>
      <c r="X28" s="211" t="s">
        <v>35</v>
      </c>
      <c r="Y28" s="211" t="s">
        <v>35</v>
      </c>
      <c r="Z28" s="223" t="s">
        <v>35</v>
      </c>
      <c r="AA28" s="212" t="s">
        <v>35</v>
      </c>
      <c r="AB28" s="232"/>
      <c r="AC28" s="1628" t="s">
        <v>81</v>
      </c>
      <c r="AD28" s="1629"/>
      <c r="AE28" s="1630" t="s">
        <v>82</v>
      </c>
      <c r="AF28" s="1631"/>
      <c r="AG28" s="242"/>
      <c r="AH28" s="242"/>
      <c r="AI28" s="232"/>
      <c r="AJ28" s="1146"/>
      <c r="AK28" s="1636" t="s">
        <v>736</v>
      </c>
      <c r="AL28" s="1637"/>
      <c r="AM28" s="1157"/>
      <c r="AN28" s="1150"/>
      <c r="AO28" s="1157"/>
      <c r="AP28" s="1157"/>
      <c r="AQ28" s="1157"/>
      <c r="AR28" s="1157"/>
      <c r="AS28" s="1157"/>
      <c r="AT28" s="1158"/>
      <c r="AU28" s="1159"/>
      <c r="AV28" s="1159"/>
      <c r="AW28" s="1159"/>
      <c r="AX28" s="1159"/>
      <c r="AY28" s="1159"/>
      <c r="AZ28" s="1159"/>
      <c r="BA28" s="1160"/>
    </row>
    <row r="29" spans="1:53" x14ac:dyDescent="0.25">
      <c r="A29" s="1502"/>
      <c r="B29" s="1283" t="str">
        <f>VLOOKUP(C29,'Data Totals'!$A$3:$Z$103,2,0)</f>
        <v>N/A</v>
      </c>
      <c r="C29" s="560" t="s">
        <v>35</v>
      </c>
      <c r="D29" s="557">
        <f>VLOOKUP(C29,'Data Totals'!$A$3:$AA$152,6,0)</f>
        <v>0</v>
      </c>
      <c r="E29" s="557">
        <f>VLOOKUP(C29,'Data Totals'!$A$3:$K$152,9,0)</f>
        <v>0</v>
      </c>
      <c r="F29" s="208">
        <f>VLOOKUP(C29,'Data Totals'!$A$3:$AA$152,10,0)</f>
        <v>0</v>
      </c>
      <c r="G29" s="209">
        <f>VLOOKUP(C29,'Data Totals'!$A$3:$AA$152,11,0)</f>
        <v>0</v>
      </c>
      <c r="H29" s="210">
        <v>2</v>
      </c>
      <c r="I29" s="979"/>
      <c r="J29" s="980"/>
      <c r="K29" s="214"/>
      <c r="L29" s="255"/>
      <c r="M29" s="210">
        <v>2</v>
      </c>
      <c r="N29" s="979"/>
      <c r="O29" s="980"/>
      <c r="P29" s="214"/>
      <c r="Q29" s="212"/>
      <c r="R29" s="607"/>
      <c r="S29" s="222" t="s">
        <v>42</v>
      </c>
      <c r="T29" s="604" t="s">
        <v>83</v>
      </c>
      <c r="U29" s="223">
        <v>19</v>
      </c>
      <c r="V29" s="211" t="s">
        <v>47</v>
      </c>
      <c r="W29" s="211" t="s">
        <v>46</v>
      </c>
      <c r="X29" s="211" t="s">
        <v>35</v>
      </c>
      <c r="Y29" s="211" t="s">
        <v>35</v>
      </c>
      <c r="Z29" s="223" t="s">
        <v>35</v>
      </c>
      <c r="AA29" s="212" t="s">
        <v>35</v>
      </c>
      <c r="AB29" s="232"/>
      <c r="AC29" s="1628"/>
      <c r="AD29" s="1629"/>
      <c r="AE29" s="1630"/>
      <c r="AF29" s="1631"/>
      <c r="AG29" s="242"/>
      <c r="AH29" s="242"/>
      <c r="AI29" s="232"/>
      <c r="AJ29" s="1146"/>
      <c r="AK29" s="1636"/>
      <c r="AL29" s="1637"/>
      <c r="AM29" s="1157"/>
      <c r="AN29" s="1150"/>
      <c r="AO29" s="1157"/>
      <c r="AP29" s="1157"/>
      <c r="AQ29" s="1157"/>
      <c r="AR29" s="1157"/>
      <c r="AS29" s="1157"/>
      <c r="AT29" s="1158"/>
      <c r="AU29" s="1159"/>
      <c r="AV29" s="1159"/>
      <c r="AW29" s="1159"/>
      <c r="AX29" s="1159"/>
      <c r="AY29" s="1159"/>
      <c r="AZ29" s="1159"/>
      <c r="BA29" s="1160"/>
    </row>
    <row r="30" spans="1:53" x14ac:dyDescent="0.25">
      <c r="A30" s="1502"/>
      <c r="B30" s="1283" t="str">
        <f>VLOOKUP(C30,'Data Totals'!$A$3:$Z$103,2,0)</f>
        <v>N/A</v>
      </c>
      <c r="C30" s="560" t="s">
        <v>35</v>
      </c>
      <c r="D30" s="557">
        <f>VLOOKUP(C30,'Data Totals'!$A$3:$AA$152,6,0)</f>
        <v>0</v>
      </c>
      <c r="E30" s="557">
        <f>VLOOKUP(C30,'Data Totals'!$A$3:$K$152,9,0)</f>
        <v>0</v>
      </c>
      <c r="F30" s="208">
        <f>VLOOKUP(C30,'Data Totals'!$A$3:$AA$152,10,0)</f>
        <v>0</v>
      </c>
      <c r="G30" s="209">
        <f>VLOOKUP(C30,'Data Totals'!$A$3:$AA$152,11,0)</f>
        <v>0</v>
      </c>
      <c r="H30" s="210">
        <v>3</v>
      </c>
      <c r="I30" s="979"/>
      <c r="J30" s="980"/>
      <c r="K30" s="214"/>
      <c r="L30" s="212"/>
      <c r="M30" s="210">
        <v>3</v>
      </c>
      <c r="N30" s="979"/>
      <c r="O30" s="980"/>
      <c r="P30" s="214"/>
      <c r="Q30" s="212"/>
      <c r="R30" s="607"/>
      <c r="S30" s="222" t="s">
        <v>42</v>
      </c>
      <c r="T30" s="604" t="s">
        <v>84</v>
      </c>
      <c r="U30" s="223">
        <v>23</v>
      </c>
      <c r="V30" s="211" t="s">
        <v>47</v>
      </c>
      <c r="W30" s="211" t="s">
        <v>46</v>
      </c>
      <c r="X30" s="211" t="s">
        <v>35</v>
      </c>
      <c r="Y30" s="211" t="s">
        <v>35</v>
      </c>
      <c r="Z30" s="223" t="s">
        <v>35</v>
      </c>
      <c r="AA30" s="212" t="s">
        <v>35</v>
      </c>
      <c r="AB30" s="232"/>
      <c r="AC30" s="1628" t="s">
        <v>85</v>
      </c>
      <c r="AD30" s="1629"/>
      <c r="AE30" s="1630" t="s">
        <v>86</v>
      </c>
      <c r="AF30" s="1631"/>
      <c r="AG30" s="743" t="s">
        <v>87</v>
      </c>
      <c r="AH30" s="744"/>
      <c r="AI30" s="232"/>
      <c r="AJ30" s="1146"/>
      <c r="AK30" s="1636" t="s">
        <v>829</v>
      </c>
      <c r="AL30" s="1637"/>
      <c r="AM30" s="1157"/>
      <c r="AN30" s="1150"/>
      <c r="AO30" s="1157"/>
      <c r="AP30" s="1157"/>
      <c r="AQ30" s="1157"/>
      <c r="AR30" s="1157"/>
      <c r="AS30" s="1157"/>
      <c r="AT30" s="1158"/>
      <c r="AU30" s="1159"/>
      <c r="AV30" s="1159"/>
      <c r="AW30" s="1159"/>
      <c r="AX30" s="1159"/>
      <c r="AY30" s="1159"/>
      <c r="AZ30" s="1159"/>
      <c r="BA30" s="1160"/>
    </row>
    <row r="31" spans="1:53" x14ac:dyDescent="0.25">
      <c r="A31" s="1502"/>
      <c r="B31" s="1283" t="str">
        <f>VLOOKUP(C31,'Data Totals'!$A$3:$Z$103,2,0)</f>
        <v>N/A</v>
      </c>
      <c r="C31" s="560" t="s">
        <v>35</v>
      </c>
      <c r="D31" s="557">
        <f>VLOOKUP(C31,'Data Totals'!$A$3:$AA$152,6,0)</f>
        <v>0</v>
      </c>
      <c r="E31" s="557">
        <f>VLOOKUP(C31,'Data Totals'!$A$3:$K$152,9,0)</f>
        <v>0</v>
      </c>
      <c r="F31" s="208">
        <f>VLOOKUP(C31,'Data Totals'!$A$3:$AA$152,10,0)</f>
        <v>0</v>
      </c>
      <c r="G31" s="209">
        <f>VLOOKUP(C31,'Data Totals'!$A$3:$AA$152,11,0)</f>
        <v>0</v>
      </c>
      <c r="H31" s="210">
        <v>4</v>
      </c>
      <c r="I31" s="979"/>
      <c r="J31" s="980"/>
      <c r="K31" s="214"/>
      <c r="L31" s="212"/>
      <c r="M31" s="210">
        <v>4</v>
      </c>
      <c r="N31" s="979"/>
      <c r="O31" s="980"/>
      <c r="P31" s="214"/>
      <c r="Q31" s="212"/>
      <c r="R31" s="607"/>
      <c r="S31" s="261" t="s">
        <v>43</v>
      </c>
      <c r="T31" s="605" t="s">
        <v>88</v>
      </c>
      <c r="U31" s="223">
        <v>11</v>
      </c>
      <c r="V31" s="211" t="s">
        <v>47</v>
      </c>
      <c r="W31" s="211" t="s">
        <v>47</v>
      </c>
      <c r="X31" s="211" t="s">
        <v>35</v>
      </c>
      <c r="Y31" s="211" t="s">
        <v>35</v>
      </c>
      <c r="Z31" s="223" t="s">
        <v>35</v>
      </c>
      <c r="AA31" s="212" t="s">
        <v>47</v>
      </c>
      <c r="AB31" s="232"/>
      <c r="AC31" s="1628" t="s">
        <v>89</v>
      </c>
      <c r="AD31" s="1629"/>
      <c r="AE31" s="1630" t="s">
        <v>90</v>
      </c>
      <c r="AF31" s="1631"/>
      <c r="AG31" s="745" t="s">
        <v>719</v>
      </c>
      <c r="AH31" s="744"/>
      <c r="AI31" s="232"/>
      <c r="AJ31" s="1146"/>
      <c r="AK31" s="1636"/>
      <c r="AL31" s="1637"/>
      <c r="AM31" s="1157"/>
      <c r="AN31" s="1150"/>
      <c r="AO31" s="1157"/>
      <c r="AP31" s="1157"/>
      <c r="AQ31" s="1150"/>
      <c r="AR31" s="1157"/>
      <c r="AS31" s="1157"/>
      <c r="AT31" s="1158"/>
      <c r="AU31" s="1159"/>
      <c r="AV31" s="1159"/>
      <c r="AW31" s="1159"/>
      <c r="AX31" s="1159"/>
      <c r="AY31" s="1159"/>
      <c r="AZ31" s="1159"/>
      <c r="BA31" s="1160"/>
    </row>
    <row r="32" spans="1:53" x14ac:dyDescent="0.25">
      <c r="A32" s="1502"/>
      <c r="B32" s="1283" t="str">
        <f>VLOOKUP(C32,'Data Totals'!$A$3:$Z$103,2,0)</f>
        <v>N/A</v>
      </c>
      <c r="C32" s="560" t="s">
        <v>35</v>
      </c>
      <c r="D32" s="557">
        <f>VLOOKUP(C32,'Data Totals'!$A$3:$AA$152,6,0)</f>
        <v>0</v>
      </c>
      <c r="E32" s="557">
        <f>VLOOKUP(C32,'Data Totals'!$A$3:$K$152,9,0)</f>
        <v>0</v>
      </c>
      <c r="F32" s="208">
        <f>VLOOKUP(C32,'Data Totals'!$A$3:$AA$152,10,0)</f>
        <v>0</v>
      </c>
      <c r="G32" s="209">
        <f>VLOOKUP(C32,'Data Totals'!$A$3:$AA$152,11,0)</f>
        <v>0</v>
      </c>
      <c r="H32" s="210">
        <v>5</v>
      </c>
      <c r="I32" s="979"/>
      <c r="J32" s="980"/>
      <c r="K32" s="214"/>
      <c r="L32" s="212"/>
      <c r="M32" s="210">
        <v>5</v>
      </c>
      <c r="N32" s="979"/>
      <c r="O32" s="980"/>
      <c r="P32" s="214"/>
      <c r="Q32" s="212"/>
      <c r="R32" s="607"/>
      <c r="S32" s="261" t="s">
        <v>43</v>
      </c>
      <c r="T32" s="605" t="s">
        <v>91</v>
      </c>
      <c r="U32" s="223">
        <v>11</v>
      </c>
      <c r="V32" s="211" t="s">
        <v>55</v>
      </c>
      <c r="W32" s="211" t="s">
        <v>55</v>
      </c>
      <c r="X32" s="211" t="s">
        <v>35</v>
      </c>
      <c r="Y32" s="211" t="s">
        <v>35</v>
      </c>
      <c r="Z32" s="223" t="s">
        <v>35</v>
      </c>
      <c r="AA32" s="212" t="s">
        <v>46</v>
      </c>
      <c r="AB32" s="232"/>
      <c r="AC32" s="1628"/>
      <c r="AD32" s="1629"/>
      <c r="AE32" s="1630"/>
      <c r="AF32" s="1631"/>
      <c r="AG32" s="242"/>
      <c r="AH32" s="242"/>
      <c r="AI32" s="232"/>
      <c r="AJ32" s="1146"/>
      <c r="AK32" s="1636" t="s">
        <v>737</v>
      </c>
      <c r="AL32" s="1637"/>
      <c r="AM32" s="1157"/>
      <c r="AN32" s="1157"/>
      <c r="AO32" s="1157"/>
      <c r="AP32" s="1157"/>
      <c r="AQ32" s="1157"/>
      <c r="AR32" s="1157"/>
      <c r="AS32" s="1157"/>
      <c r="AT32" s="1158"/>
      <c r="AU32" s="1159"/>
      <c r="AV32" s="1159"/>
      <c r="AW32" s="1159"/>
      <c r="AX32" s="1159"/>
      <c r="AY32" s="1159"/>
      <c r="AZ32" s="1159"/>
      <c r="BA32" s="1160"/>
    </row>
    <row r="33" spans="1:53" ht="15.75" thickBot="1" x14ac:dyDescent="0.3">
      <c r="A33" s="1502"/>
      <c r="B33" s="1283" t="str">
        <f>VLOOKUP(C33,'Data Totals'!$A$3:$Z$103,2,0)</f>
        <v>N/A</v>
      </c>
      <c r="C33" s="560" t="s">
        <v>35</v>
      </c>
      <c r="D33" s="557">
        <f>VLOOKUP(C33,'Data Totals'!$A$3:$AA$152,6,0)</f>
        <v>0</v>
      </c>
      <c r="E33" s="557">
        <f>VLOOKUP(C33,'Data Totals'!$A$3:$K$152,9,0)</f>
        <v>0</v>
      </c>
      <c r="F33" s="208">
        <f>VLOOKUP(C33,'Data Totals'!$A$3:$AA$152,10,0)</f>
        <v>0</v>
      </c>
      <c r="G33" s="209">
        <f>VLOOKUP(C33,'Data Totals'!$A$3:$AA$152,11,0)</f>
        <v>0</v>
      </c>
      <c r="H33" s="210">
        <v>6</v>
      </c>
      <c r="I33" s="979"/>
      <c r="J33" s="980"/>
      <c r="K33" s="214"/>
      <c r="L33" s="212"/>
      <c r="M33" s="210">
        <v>6</v>
      </c>
      <c r="N33" s="979"/>
      <c r="O33" s="980"/>
      <c r="P33" s="214"/>
      <c r="Q33" s="212"/>
      <c r="R33" s="607"/>
      <c r="S33" s="261" t="s">
        <v>43</v>
      </c>
      <c r="T33" s="605" t="s">
        <v>92</v>
      </c>
      <c r="U33" s="223">
        <v>22</v>
      </c>
      <c r="V33" s="211" t="s">
        <v>47</v>
      </c>
      <c r="W33" s="211" t="s">
        <v>55</v>
      </c>
      <c r="X33" s="211" t="s">
        <v>35</v>
      </c>
      <c r="Y33" s="211" t="s">
        <v>35</v>
      </c>
      <c r="Z33" s="223" t="s">
        <v>35</v>
      </c>
      <c r="AA33" s="212" t="s">
        <v>47</v>
      </c>
      <c r="AB33" s="213"/>
      <c r="AC33" s="1632" t="s">
        <v>93</v>
      </c>
      <c r="AD33" s="1633"/>
      <c r="AE33" s="1634" t="s">
        <v>94</v>
      </c>
      <c r="AF33" s="1635"/>
      <c r="AG33" s="971" t="s">
        <v>95</v>
      </c>
      <c r="AH33" s="242"/>
      <c r="AI33" s="177"/>
      <c r="AJ33" s="186"/>
      <c r="AM33" s="1157"/>
      <c r="AN33" s="1157"/>
      <c r="AO33" s="1157"/>
      <c r="AP33" s="1157"/>
      <c r="AQ33" s="1157"/>
      <c r="AR33" s="1157"/>
      <c r="AS33" s="1157"/>
      <c r="AT33" s="1158"/>
      <c r="AU33" s="1159"/>
      <c r="AV33" s="1159"/>
      <c r="AW33" s="1159"/>
      <c r="AX33" s="1159"/>
      <c r="AY33" s="1159"/>
      <c r="AZ33" s="1159"/>
      <c r="BA33" s="1160"/>
    </row>
    <row r="34" spans="1:53" ht="15" customHeight="1" thickBot="1" x14ac:dyDescent="0.3">
      <c r="A34" s="1502"/>
      <c r="B34" s="1283" t="str">
        <f>VLOOKUP(C34,'Data Totals'!$A$3:$Z$103,2,0)</f>
        <v>CM</v>
      </c>
      <c r="C34" s="560" t="s">
        <v>330</v>
      </c>
      <c r="D34" s="557">
        <f>VLOOKUP(C34,'Data Totals'!$A$3:$AA$152,6,0)</f>
        <v>71</v>
      </c>
      <c r="E34" s="557">
        <f>VLOOKUP(C34,'Data Totals'!$A$3:$K$152,9,0)</f>
        <v>6</v>
      </c>
      <c r="F34" s="208">
        <f>VLOOKUP(C34,'Data Totals'!$A$3:$AA$152,10,0)</f>
        <v>13</v>
      </c>
      <c r="G34" s="209">
        <f>VLOOKUP(C34,'Data Totals'!$A$3:$AA$152,11,0)</f>
        <v>14</v>
      </c>
      <c r="H34" s="210">
        <v>7</v>
      </c>
      <c r="I34" s="979"/>
      <c r="J34" s="980"/>
      <c r="K34" s="214"/>
      <c r="L34" s="212"/>
      <c r="M34" s="210">
        <v>7</v>
      </c>
      <c r="N34" s="979"/>
      <c r="O34" s="980"/>
      <c r="P34" s="214"/>
      <c r="Q34" s="212"/>
      <c r="R34" s="607"/>
      <c r="S34" s="261" t="s">
        <v>44</v>
      </c>
      <c r="T34" s="787" t="s">
        <v>96</v>
      </c>
      <c r="U34" s="223">
        <v>10</v>
      </c>
      <c r="V34" s="211" t="s">
        <v>47</v>
      </c>
      <c r="W34" s="211" t="s">
        <v>55</v>
      </c>
      <c r="X34" s="211" t="s">
        <v>35</v>
      </c>
      <c r="Y34" s="211" t="s">
        <v>35</v>
      </c>
      <c r="Z34" s="223" t="s">
        <v>35</v>
      </c>
      <c r="AA34" s="212" t="s">
        <v>47</v>
      </c>
      <c r="AB34" s="213"/>
      <c r="AC34" s="1624"/>
      <c r="AD34" s="1624"/>
      <c r="AE34" s="1624"/>
      <c r="AF34" s="1624"/>
      <c r="AG34" s="1624"/>
      <c r="AH34" s="1624"/>
      <c r="AI34" s="1624"/>
      <c r="AJ34" s="186"/>
      <c r="AK34" s="1618"/>
      <c r="AL34" s="1619"/>
      <c r="AM34" s="1471"/>
      <c r="AN34" s="1471"/>
      <c r="AO34" s="1471"/>
      <c r="AP34" s="1471"/>
      <c r="AQ34" s="1471"/>
      <c r="AR34" s="1471"/>
      <c r="AS34" s="1471"/>
      <c r="AT34" s="1472"/>
      <c r="AU34" s="1473"/>
      <c r="AV34" s="1473"/>
      <c r="AW34" s="1473"/>
      <c r="AX34" s="1473"/>
      <c r="AY34" s="1473"/>
      <c r="AZ34" s="1473"/>
      <c r="BA34" s="1474"/>
    </row>
    <row r="35" spans="1:53" ht="15.75" x14ac:dyDescent="0.25">
      <c r="A35" s="1502"/>
      <c r="B35" s="1283" t="str">
        <f>VLOOKUP(C35,'Data Totals'!$A$3:$Z$103,2,0)</f>
        <v>N/A</v>
      </c>
      <c r="C35" s="560" t="s">
        <v>35</v>
      </c>
      <c r="D35" s="557">
        <f>VLOOKUP(C35,'Data Totals'!$A$3:$AA$152,6,0)</f>
        <v>0</v>
      </c>
      <c r="E35" s="557">
        <f>VLOOKUP(C35,'Data Totals'!$A$3:$K$152,9,0)</f>
        <v>0</v>
      </c>
      <c r="F35" s="208">
        <f>VLOOKUP(C35,'Data Totals'!$A$3:$AA$152,10,0)</f>
        <v>0</v>
      </c>
      <c r="G35" s="209">
        <f>VLOOKUP(C35,'Data Totals'!$A$3:$AA$152,11,0)</f>
        <v>0</v>
      </c>
      <c r="H35" s="210">
        <v>8</v>
      </c>
      <c r="I35" s="979"/>
      <c r="J35" s="980"/>
      <c r="K35" s="214"/>
      <c r="L35" s="212"/>
      <c r="M35" s="210">
        <v>8</v>
      </c>
      <c r="N35" s="979"/>
      <c r="O35" s="980"/>
      <c r="P35" s="214"/>
      <c r="Q35" s="212"/>
      <c r="R35" s="607"/>
      <c r="S35" s="261" t="s">
        <v>44</v>
      </c>
      <c r="T35" s="787" t="s">
        <v>97</v>
      </c>
      <c r="U35" s="223">
        <v>9</v>
      </c>
      <c r="V35" s="211" t="s">
        <v>47</v>
      </c>
      <c r="W35" s="211" t="s">
        <v>55</v>
      </c>
      <c r="X35" s="211" t="s">
        <v>35</v>
      </c>
      <c r="Y35" s="211" t="s">
        <v>35</v>
      </c>
      <c r="Z35" s="223" t="s">
        <v>35</v>
      </c>
      <c r="AA35" s="212" t="s">
        <v>47</v>
      </c>
      <c r="AB35" s="213"/>
      <c r="AC35" s="1625" t="s">
        <v>727</v>
      </c>
      <c r="AD35" s="1626"/>
      <c r="AE35" s="1626"/>
      <c r="AF35" s="1626"/>
      <c r="AG35" s="1626"/>
      <c r="AH35" s="1626"/>
      <c r="AI35" s="1627"/>
      <c r="AJ35" s="1325"/>
      <c r="AK35" s="1326"/>
      <c r="AL35" s="1326"/>
      <c r="AM35" s="1469"/>
      <c r="AN35" s="1469"/>
      <c r="AO35" s="1469"/>
      <c r="AP35" s="1469"/>
      <c r="AQ35" s="1469"/>
      <c r="AR35" s="1469"/>
      <c r="AS35" s="1469"/>
      <c r="AT35" s="1470"/>
      <c r="AU35" s="1470"/>
      <c r="AV35" s="1470"/>
      <c r="AW35" s="1470"/>
      <c r="AX35" s="1470"/>
      <c r="AY35" s="1470"/>
      <c r="AZ35" s="1470"/>
      <c r="BA35" s="1470"/>
    </row>
    <row r="36" spans="1:53" x14ac:dyDescent="0.25">
      <c r="A36" s="1502"/>
      <c r="B36" s="1283" t="str">
        <f>VLOOKUP(C36,'Data Totals'!$A$3:$Z$103,2,0)</f>
        <v>N/A</v>
      </c>
      <c r="C36" s="560" t="s">
        <v>35</v>
      </c>
      <c r="D36" s="557">
        <f>VLOOKUP(C36,'Data Totals'!$A$3:$AA$152,6,0)</f>
        <v>0</v>
      </c>
      <c r="E36" s="557">
        <f>VLOOKUP(C36,'Data Totals'!$A$3:$K$152,9,0)</f>
        <v>0</v>
      </c>
      <c r="F36" s="208">
        <f>VLOOKUP(C36,'Data Totals'!$A$3:$AA$152,10,0)</f>
        <v>0</v>
      </c>
      <c r="G36" s="209">
        <f>VLOOKUP(C36,'Data Totals'!$A$3:$AA$152,11,0)</f>
        <v>0</v>
      </c>
      <c r="H36" s="210">
        <v>9</v>
      </c>
      <c r="I36" s="979"/>
      <c r="J36" s="980"/>
      <c r="K36" s="214"/>
      <c r="L36" s="212"/>
      <c r="M36" s="210">
        <v>9</v>
      </c>
      <c r="N36" s="979"/>
      <c r="O36" s="980"/>
      <c r="P36" s="214"/>
      <c r="Q36" s="212"/>
      <c r="R36" s="607"/>
      <c r="S36" s="261" t="s">
        <v>44</v>
      </c>
      <c r="T36" s="787" t="s">
        <v>98</v>
      </c>
      <c r="U36" s="223">
        <v>14</v>
      </c>
      <c r="V36" s="211" t="s">
        <v>47</v>
      </c>
      <c r="W36" s="211" t="s">
        <v>47</v>
      </c>
      <c r="X36" s="211" t="s">
        <v>35</v>
      </c>
      <c r="Y36" s="211" t="s">
        <v>35</v>
      </c>
      <c r="Z36" s="223" t="s">
        <v>35</v>
      </c>
      <c r="AA36" s="212" t="s">
        <v>76</v>
      </c>
      <c r="AB36" s="177"/>
      <c r="AC36" s="985"/>
      <c r="AD36" s="297"/>
      <c r="AE36" s="564" t="s">
        <v>99</v>
      </c>
      <c r="AF36" s="564"/>
      <c r="AG36" s="565" t="s">
        <v>100</v>
      </c>
      <c r="AH36" s="565"/>
      <c r="AI36" s="566"/>
      <c r="AJ36" s="1325"/>
      <c r="AK36" s="1326"/>
      <c r="AL36" s="1326"/>
      <c r="AM36" s="1469"/>
      <c r="AN36" s="1469"/>
      <c r="AO36" s="1469"/>
      <c r="AP36" s="1469"/>
      <c r="AQ36" s="1469"/>
      <c r="AR36" s="1469"/>
      <c r="AS36" s="1469"/>
      <c r="AT36" s="1470"/>
      <c r="AU36" s="1470"/>
      <c r="AV36" s="1470"/>
      <c r="AW36" s="1470"/>
      <c r="AX36" s="1470"/>
      <c r="AY36" s="1470"/>
      <c r="AZ36" s="1470"/>
      <c r="BA36" s="1470"/>
    </row>
    <row r="37" spans="1:53" ht="15.75" thickBot="1" x14ac:dyDescent="0.3">
      <c r="A37" s="1502"/>
      <c r="B37" s="1283" t="str">
        <f>VLOOKUP(C37,'Data Totals'!$A$3:$Z$103,2,0)</f>
        <v>N/A</v>
      </c>
      <c r="C37" s="560" t="s">
        <v>35</v>
      </c>
      <c r="D37" s="557">
        <f>VLOOKUP(C37,'Data Totals'!$A$3:$AA$152,6,0)</f>
        <v>0</v>
      </c>
      <c r="E37" s="557">
        <f>VLOOKUP(C37,'Data Totals'!$A$3:$K$152,9,0)</f>
        <v>0</v>
      </c>
      <c r="F37" s="208">
        <f>VLOOKUP(C37,'Data Totals'!$A$3:$AA$152,10,0)</f>
        <v>0</v>
      </c>
      <c r="G37" s="209">
        <f>VLOOKUP(C37,'Data Totals'!$A$3:$AA$152,11,0)</f>
        <v>0</v>
      </c>
      <c r="H37" s="210">
        <v>10</v>
      </c>
      <c r="I37" s="981"/>
      <c r="J37" s="982"/>
      <c r="K37" s="247"/>
      <c r="L37" s="246"/>
      <c r="M37" s="210">
        <v>10</v>
      </c>
      <c r="N37" s="981"/>
      <c r="O37" s="982"/>
      <c r="P37" s="247"/>
      <c r="Q37" s="246"/>
      <c r="R37" s="607"/>
      <c r="S37" s="261" t="s">
        <v>44</v>
      </c>
      <c r="T37" s="787" t="s">
        <v>101</v>
      </c>
      <c r="U37" s="223">
        <v>18</v>
      </c>
      <c r="V37" s="211" t="s">
        <v>55</v>
      </c>
      <c r="W37" s="211" t="s">
        <v>47</v>
      </c>
      <c r="X37" s="211" t="s">
        <v>35</v>
      </c>
      <c r="Y37" s="211" t="s">
        <v>35</v>
      </c>
      <c r="Z37" s="223" t="s">
        <v>35</v>
      </c>
      <c r="AA37" s="212" t="s">
        <v>55</v>
      </c>
      <c r="AB37" s="188"/>
      <c r="AC37" s="985"/>
      <c r="AD37" s="986"/>
      <c r="AE37" s="563" t="s">
        <v>1</v>
      </c>
      <c r="AF37" s="563" t="s">
        <v>27</v>
      </c>
      <c r="AG37" s="563" t="s">
        <v>1</v>
      </c>
      <c r="AH37" s="563" t="s">
        <v>27</v>
      </c>
      <c r="AI37" s="987" t="s">
        <v>30</v>
      </c>
      <c r="AJ37" s="1325"/>
      <c r="AK37" s="1326"/>
      <c r="AL37" s="1326"/>
      <c r="AM37" s="1469"/>
      <c r="AN37" s="1469"/>
      <c r="AO37" s="1469"/>
      <c r="AP37" s="1469"/>
      <c r="AQ37" s="1469"/>
      <c r="AR37" s="1469"/>
      <c r="AS37" s="1469"/>
      <c r="AT37" s="1470"/>
      <c r="AU37" s="1470"/>
      <c r="AV37" s="1470"/>
      <c r="AW37" s="1470"/>
      <c r="AX37" s="1470"/>
      <c r="AY37" s="1470"/>
      <c r="AZ37" s="1470"/>
      <c r="BA37" s="1470"/>
    </row>
    <row r="38" spans="1:53" ht="15.75" thickBot="1" x14ac:dyDescent="0.3">
      <c r="A38" s="1502"/>
      <c r="B38" s="1283" t="str">
        <f>VLOOKUP(C38,'Data Totals'!$A$3:$Z$103,2,0)</f>
        <v>N/A</v>
      </c>
      <c r="C38" s="560" t="s">
        <v>35</v>
      </c>
      <c r="D38" s="557">
        <f>VLOOKUP(C38,'Data Totals'!$A$3:$AA$152,6,0)</f>
        <v>0</v>
      </c>
      <c r="E38" s="557">
        <f>VLOOKUP(C38,'Data Totals'!$A$3:$K$152,9,0)</f>
        <v>0</v>
      </c>
      <c r="F38" s="208">
        <f>VLOOKUP(C38,'Data Totals'!$A$3:$AA$152,10,0)</f>
        <v>0</v>
      </c>
      <c r="G38" s="209">
        <f>VLOOKUP(C38,'Data Totals'!$A$3:$AA$152,11,0)</f>
        <v>0</v>
      </c>
      <c r="H38" s="177"/>
      <c r="I38" s="250"/>
      <c r="J38" s="177"/>
      <c r="K38" s="177"/>
      <c r="L38" s="177"/>
      <c r="M38" s="177"/>
      <c r="N38" s="177"/>
      <c r="O38" s="177"/>
      <c r="P38" s="177"/>
      <c r="Q38" s="177"/>
      <c r="R38" s="607"/>
      <c r="S38" s="261" t="s">
        <v>44</v>
      </c>
      <c r="T38" s="787" t="s">
        <v>102</v>
      </c>
      <c r="U38" s="223">
        <v>18</v>
      </c>
      <c r="V38" s="211" t="s">
        <v>47</v>
      </c>
      <c r="W38" s="211" t="s">
        <v>46</v>
      </c>
      <c r="X38" s="211" t="s">
        <v>35</v>
      </c>
      <c r="Y38" s="211" t="s">
        <v>35</v>
      </c>
      <c r="Z38" s="223" t="s">
        <v>35</v>
      </c>
      <c r="AA38" s="212" t="s">
        <v>76</v>
      </c>
      <c r="AB38" s="984"/>
      <c r="AC38" s="1640" t="s">
        <v>11</v>
      </c>
      <c r="AD38" s="1641"/>
      <c r="AE38" s="295" t="s">
        <v>103</v>
      </c>
      <c r="AF38" s="298">
        <v>126</v>
      </c>
      <c r="AG38" s="301" t="s">
        <v>103</v>
      </c>
      <c r="AH38" s="298">
        <v>17</v>
      </c>
      <c r="AI38" s="302" t="s">
        <v>104</v>
      </c>
      <c r="AJ38" s="1325"/>
      <c r="AK38" s="1326"/>
      <c r="AL38" s="1326"/>
      <c r="AM38" s="1469"/>
      <c r="AN38" s="1469"/>
      <c r="AO38" s="1469"/>
      <c r="AP38" s="1469"/>
      <c r="AQ38" s="1469"/>
      <c r="AR38" s="1469"/>
      <c r="AS38" s="1469"/>
      <c r="AT38" s="1470"/>
      <c r="AU38" s="1470"/>
      <c r="AV38" s="1470"/>
      <c r="AW38" s="1470"/>
      <c r="AX38" s="1470"/>
      <c r="AY38" s="1470"/>
      <c r="AZ38" s="1470"/>
      <c r="BA38" s="1470"/>
    </row>
    <row r="39" spans="1:53" x14ac:dyDescent="0.25">
      <c r="A39" s="1502"/>
      <c r="B39" s="1283" t="str">
        <f>VLOOKUP(C39,'Data Totals'!$A$3:$Z$103,2,0)</f>
        <v>N/A</v>
      </c>
      <c r="C39" s="560" t="s">
        <v>35</v>
      </c>
      <c r="D39" s="557">
        <f>VLOOKUP(C39,'Data Totals'!$A$3:$AA$152,6,0)</f>
        <v>0</v>
      </c>
      <c r="E39" s="557">
        <f>VLOOKUP(C39,'Data Totals'!$A$3:$K$152,9,0)</f>
        <v>0</v>
      </c>
      <c r="F39" s="208">
        <f>VLOOKUP(C39,'Data Totals'!$A$3:$AA$152,10,0)</f>
        <v>0</v>
      </c>
      <c r="G39" s="209">
        <f>VLOOKUP(C39,'Data Totals'!$A$3:$AA$152,11,0)</f>
        <v>0</v>
      </c>
      <c r="H39" s="177"/>
      <c r="I39" s="256"/>
      <c r="J39" s="253" t="s">
        <v>25</v>
      </c>
      <c r="K39" s="253" t="s">
        <v>27</v>
      </c>
      <c r="L39" s="257" t="s">
        <v>28</v>
      </c>
      <c r="M39" s="177"/>
      <c r="N39" s="232"/>
      <c r="O39" s="232"/>
      <c r="P39" s="232"/>
      <c r="Q39" s="258"/>
      <c r="R39" s="607"/>
      <c r="S39" s="222" t="s">
        <v>44</v>
      </c>
      <c r="T39" s="788" t="s">
        <v>105</v>
      </c>
      <c r="U39" s="984">
        <v>7</v>
      </c>
      <c r="V39" s="211" t="s">
        <v>106</v>
      </c>
      <c r="W39" s="211" t="s">
        <v>55</v>
      </c>
      <c r="X39" s="211" t="s">
        <v>35</v>
      </c>
      <c r="Y39" s="211" t="s">
        <v>35</v>
      </c>
      <c r="Z39" s="223" t="s">
        <v>35</v>
      </c>
      <c r="AA39" s="212" t="s">
        <v>76</v>
      </c>
      <c r="AB39" s="188"/>
      <c r="AC39" s="1642" t="s">
        <v>12</v>
      </c>
      <c r="AD39" s="1643"/>
      <c r="AE39" s="972" t="s">
        <v>731</v>
      </c>
      <c r="AF39" s="299">
        <v>40</v>
      </c>
      <c r="AG39" s="299" t="s">
        <v>107</v>
      </c>
      <c r="AH39" s="299">
        <v>17</v>
      </c>
      <c r="AI39" s="302" t="s">
        <v>101</v>
      </c>
      <c r="AJ39" s="1325"/>
      <c r="AK39" s="1326"/>
      <c r="AL39" s="1326"/>
      <c r="AM39" s="1469"/>
      <c r="AN39" s="1469"/>
      <c r="AO39" s="1469"/>
      <c r="AP39" s="1469"/>
      <c r="AQ39" s="1469"/>
      <c r="AR39" s="1469"/>
      <c r="AS39" s="1469"/>
      <c r="AT39" s="1470"/>
      <c r="AU39" s="1470"/>
      <c r="AV39" s="1470"/>
      <c r="AW39" s="1470"/>
      <c r="AX39" s="1470"/>
      <c r="AY39" s="1470"/>
      <c r="AZ39" s="1470"/>
      <c r="BA39" s="1470"/>
    </row>
    <row r="40" spans="1:53" ht="15.75" thickBot="1" x14ac:dyDescent="0.3">
      <c r="A40" s="1502"/>
      <c r="B40" s="1283" t="str">
        <f>VLOOKUP(C40,'Data Totals'!$A$3:$Z$103,2,0)</f>
        <v>N/A</v>
      </c>
      <c r="C40" s="560" t="s">
        <v>35</v>
      </c>
      <c r="D40" s="557">
        <f>VLOOKUP(C40,'Data Totals'!$A$3:$AA$152,6,0)</f>
        <v>0</v>
      </c>
      <c r="E40" s="557">
        <f>VLOOKUP(C40,'Data Totals'!$A$3:$K$152,9,0)</f>
        <v>0</v>
      </c>
      <c r="F40" s="208">
        <f>VLOOKUP(C40,'Data Totals'!$A$3:$AA$152,10,0)</f>
        <v>0</v>
      </c>
      <c r="G40" s="209">
        <f>VLOOKUP(C40,'Data Totals'!$A$3:$AA$152,11,0)</f>
        <v>0</v>
      </c>
      <c r="H40" s="210">
        <v>1</v>
      </c>
      <c r="I40" s="979"/>
      <c r="J40" s="980"/>
      <c r="K40" s="211"/>
      <c r="L40" s="259"/>
      <c r="M40" s="210"/>
      <c r="N40" s="210"/>
      <c r="O40" s="249"/>
      <c r="P40" s="249"/>
      <c r="Q40" s="249"/>
      <c r="R40" s="607"/>
      <c r="S40" s="261" t="s">
        <v>43</v>
      </c>
      <c r="T40" s="236" t="s">
        <v>104</v>
      </c>
      <c r="U40" s="223">
        <v>11</v>
      </c>
      <c r="V40" s="211" t="s">
        <v>47</v>
      </c>
      <c r="W40" s="211" t="s">
        <v>47</v>
      </c>
      <c r="X40" s="211" t="s">
        <v>35</v>
      </c>
      <c r="Y40" s="211" t="s">
        <v>35</v>
      </c>
      <c r="Z40" s="223" t="s">
        <v>35</v>
      </c>
      <c r="AA40" s="212" t="s">
        <v>47</v>
      </c>
      <c r="AB40" s="188"/>
      <c r="AC40" s="1647" t="s">
        <v>7</v>
      </c>
      <c r="AD40" s="1648"/>
      <c r="AE40" s="296" t="s">
        <v>108</v>
      </c>
      <c r="AF40" s="300">
        <v>260</v>
      </c>
      <c r="AG40" s="300" t="s">
        <v>108</v>
      </c>
      <c r="AH40" s="300">
        <v>34</v>
      </c>
      <c r="AI40" s="303" t="s">
        <v>109</v>
      </c>
      <c r="AJ40" s="1325"/>
      <c r="AK40" s="1326"/>
      <c r="AL40" s="1326"/>
      <c r="AM40" s="1469"/>
      <c r="AN40" s="1469"/>
      <c r="AO40" s="1469"/>
      <c r="AP40" s="1469"/>
      <c r="AQ40" s="1469"/>
      <c r="AR40" s="1469"/>
      <c r="AS40" s="1469"/>
      <c r="AT40" s="1470"/>
      <c r="AU40" s="1470"/>
      <c r="AV40" s="1470"/>
      <c r="AW40" s="1470"/>
      <c r="AX40" s="1470"/>
      <c r="AY40" s="1470"/>
      <c r="AZ40" s="1470"/>
      <c r="BA40" s="1470"/>
    </row>
    <row r="41" spans="1:53" ht="15.75" thickBot="1" x14ac:dyDescent="0.3">
      <c r="A41" s="1502"/>
      <c r="B41" s="1283" t="str">
        <f>VLOOKUP(C41,'Data Totals'!$A$3:$Z$103,2,0)</f>
        <v>N/A</v>
      </c>
      <c r="C41" s="560" t="s">
        <v>35</v>
      </c>
      <c r="D41" s="557">
        <f>VLOOKUP(C41,'Data Totals'!$A$3:$AA$152,6,0)</f>
        <v>0</v>
      </c>
      <c r="E41" s="557">
        <f>VLOOKUP(C41,'Data Totals'!$A$3:$K$152,9,0)</f>
        <v>0</v>
      </c>
      <c r="F41" s="208">
        <f>VLOOKUP(C41,'Data Totals'!$A$3:$AA$152,10,0)</f>
        <v>0</v>
      </c>
      <c r="G41" s="209">
        <f>VLOOKUP(C41,'Data Totals'!$A$3:$AA$152,11,0)</f>
        <v>0</v>
      </c>
      <c r="H41" s="210">
        <v>2</v>
      </c>
      <c r="I41" s="979"/>
      <c r="J41" s="980"/>
      <c r="K41" s="211"/>
      <c r="L41" s="259"/>
      <c r="M41" s="210"/>
      <c r="N41" s="210"/>
      <c r="O41" s="249"/>
      <c r="P41" s="249"/>
      <c r="Q41" s="249"/>
      <c r="R41" s="607"/>
      <c r="S41" s="261" t="s">
        <v>43</v>
      </c>
      <c r="T41" s="236" t="s">
        <v>110</v>
      </c>
      <c r="U41" s="223">
        <v>7</v>
      </c>
      <c r="V41" s="211" t="s">
        <v>46</v>
      </c>
      <c r="W41" s="211" t="s">
        <v>48</v>
      </c>
      <c r="X41" s="211" t="s">
        <v>35</v>
      </c>
      <c r="Y41" s="211" t="s">
        <v>35</v>
      </c>
      <c r="Z41" s="223" t="s">
        <v>35</v>
      </c>
      <c r="AA41" s="212" t="s">
        <v>47</v>
      </c>
      <c r="AB41" s="188"/>
      <c r="AC41" s="242"/>
      <c r="AD41" s="242"/>
      <c r="AE41" s="242"/>
      <c r="AF41" s="242"/>
      <c r="AG41" s="242"/>
      <c r="AH41" s="242"/>
      <c r="AI41" s="177"/>
      <c r="AJ41" s="177"/>
      <c r="AK41" s="217"/>
      <c r="AL41" s="217"/>
      <c r="AM41" s="217"/>
      <c r="AN41" s="217"/>
      <c r="AO41" s="217"/>
      <c r="AP41" s="217"/>
      <c r="AQ41" s="217"/>
      <c r="AR41" s="217"/>
      <c r="AS41" s="217"/>
    </row>
    <row r="42" spans="1:53" ht="15.75" x14ac:dyDescent="0.25">
      <c r="A42" s="1502"/>
      <c r="B42" s="1283" t="str">
        <f>VLOOKUP(C42,'Data Totals'!$A$3:$Z$103,2,0)</f>
        <v>N/A</v>
      </c>
      <c r="C42" s="560" t="s">
        <v>35</v>
      </c>
      <c r="D42" s="557">
        <f>VLOOKUP(C42,'Data Totals'!$A$3:$AA$152,6,0)</f>
        <v>0</v>
      </c>
      <c r="E42" s="557">
        <f>VLOOKUP(C42,'Data Totals'!$A$3:$K$152,9,0)</f>
        <v>0</v>
      </c>
      <c r="F42" s="208">
        <f>VLOOKUP(C42,'Data Totals'!$A$3:$AA$152,10,0)</f>
        <v>0</v>
      </c>
      <c r="G42" s="209">
        <f>VLOOKUP(C42,'Data Totals'!$A$3:$AA$152,11,0)</f>
        <v>0</v>
      </c>
      <c r="H42" s="210">
        <v>3</v>
      </c>
      <c r="I42" s="979"/>
      <c r="J42" s="980"/>
      <c r="K42" s="211"/>
      <c r="L42" s="259"/>
      <c r="M42" s="210"/>
      <c r="N42" s="210"/>
      <c r="O42" s="249"/>
      <c r="P42" s="249"/>
      <c r="Q42" s="249"/>
      <c r="R42" s="607"/>
      <c r="S42" s="261" t="s">
        <v>43</v>
      </c>
      <c r="T42" s="236" t="s">
        <v>111</v>
      </c>
      <c r="U42" s="223">
        <v>5</v>
      </c>
      <c r="V42" s="211" t="s">
        <v>47</v>
      </c>
      <c r="W42" s="211" t="s">
        <v>46</v>
      </c>
      <c r="X42" s="211" t="s">
        <v>35</v>
      </c>
      <c r="Y42" s="211" t="s">
        <v>35</v>
      </c>
      <c r="Z42" s="223" t="s">
        <v>35</v>
      </c>
      <c r="AA42" s="212" t="s">
        <v>55</v>
      </c>
      <c r="AB42" s="188"/>
      <c r="AC42" s="1644" t="s">
        <v>112</v>
      </c>
      <c r="AD42" s="1645"/>
      <c r="AE42" s="1646"/>
      <c r="AF42" s="242"/>
      <c r="AG42" s="242"/>
      <c r="AH42" s="242"/>
      <c r="AI42" s="177"/>
      <c r="AJ42" s="177"/>
      <c r="AK42" s="217"/>
      <c r="AL42" s="217"/>
      <c r="AM42" s="217"/>
      <c r="AN42" s="217"/>
      <c r="AO42" s="217"/>
      <c r="AP42" s="217"/>
      <c r="AQ42" s="217"/>
      <c r="AR42" s="217"/>
      <c r="AS42" s="217"/>
    </row>
    <row r="43" spans="1:53" ht="15.75" thickBot="1" x14ac:dyDescent="0.3">
      <c r="A43" s="1502"/>
      <c r="B43" s="1283" t="str">
        <f>VLOOKUP(C43,'Data Totals'!$A$3:$Z$103,2,0)</f>
        <v>N/A</v>
      </c>
      <c r="C43" s="560" t="s">
        <v>35</v>
      </c>
      <c r="D43" s="557">
        <f>VLOOKUP(C43,'Data Totals'!$A$3:$AA$152,6,0)</f>
        <v>0</v>
      </c>
      <c r="E43" s="557">
        <f>VLOOKUP(C43,'Data Totals'!$A$3:$K$152,9,0)</f>
        <v>0</v>
      </c>
      <c r="F43" s="208">
        <f>VLOOKUP(C43,'Data Totals'!$A$3:$AA$152,10,0)</f>
        <v>0</v>
      </c>
      <c r="G43" s="209">
        <f>VLOOKUP(C43,'Data Totals'!$A$3:$AA$152,11,0)</f>
        <v>0</v>
      </c>
      <c r="H43" s="210">
        <v>4</v>
      </c>
      <c r="I43" s="979"/>
      <c r="J43" s="980"/>
      <c r="K43" s="211"/>
      <c r="L43" s="259"/>
      <c r="M43" s="210"/>
      <c r="N43" s="210"/>
      <c r="O43" s="249"/>
      <c r="P43" s="249"/>
      <c r="Q43" s="249"/>
      <c r="R43" s="607"/>
      <c r="S43" s="261" t="s">
        <v>43</v>
      </c>
      <c r="T43" s="236" t="s">
        <v>113</v>
      </c>
      <c r="U43" s="223">
        <v>5</v>
      </c>
      <c r="V43" s="211" t="s">
        <v>47</v>
      </c>
      <c r="W43" s="211" t="s">
        <v>47</v>
      </c>
      <c r="X43" s="211" t="s">
        <v>35</v>
      </c>
      <c r="Y43" s="211" t="s">
        <v>35</v>
      </c>
      <c r="Z43" s="223" t="s">
        <v>35</v>
      </c>
      <c r="AA43" s="212" t="s">
        <v>48</v>
      </c>
      <c r="AB43" s="242"/>
      <c r="AC43" s="1649" t="s">
        <v>114</v>
      </c>
      <c r="AD43" s="1650"/>
      <c r="AE43" s="1651"/>
      <c r="AF43" s="242"/>
      <c r="AG43" s="242"/>
      <c r="AH43" s="242"/>
      <c r="AI43" s="177"/>
      <c r="AJ43" s="177"/>
      <c r="AK43" s="217"/>
      <c r="AL43" s="217"/>
      <c r="AM43" s="217"/>
      <c r="AN43" s="217"/>
      <c r="AO43" s="217"/>
      <c r="AP43" s="217"/>
      <c r="AQ43" s="217"/>
      <c r="AR43" s="217"/>
      <c r="AS43" s="217"/>
    </row>
    <row r="44" spans="1:53" x14ac:dyDescent="0.25">
      <c r="A44" s="1502"/>
      <c r="B44" s="1283" t="str">
        <f>VLOOKUP(C44,'Data Totals'!$A$3:$Z$103,2,0)</f>
        <v>N/A</v>
      </c>
      <c r="C44" s="560" t="s">
        <v>35</v>
      </c>
      <c r="D44" s="557">
        <f>VLOOKUP(C44,'Data Totals'!$A$3:$AA$152,6,0)</f>
        <v>0</v>
      </c>
      <c r="E44" s="557">
        <f>VLOOKUP(C44,'Data Totals'!$A$3:$K$152,9,0)</f>
        <v>0</v>
      </c>
      <c r="F44" s="208">
        <f>VLOOKUP(C44,'Data Totals'!$A$3:$AA$152,10,0)</f>
        <v>0</v>
      </c>
      <c r="G44" s="209">
        <f>VLOOKUP(C44,'Data Totals'!$A$3:$AA$152,11,0)</f>
        <v>0</v>
      </c>
      <c r="H44" s="210">
        <v>5</v>
      </c>
      <c r="I44" s="979"/>
      <c r="J44" s="980"/>
      <c r="K44" s="211"/>
      <c r="L44" s="259"/>
      <c r="M44" s="210"/>
      <c r="N44" s="210"/>
      <c r="O44" s="249"/>
      <c r="P44" s="249"/>
      <c r="Q44" s="249"/>
      <c r="R44" s="970"/>
      <c r="S44" s="261" t="s">
        <v>43</v>
      </c>
      <c r="T44" s="236" t="s">
        <v>115</v>
      </c>
      <c r="U44" s="223">
        <v>11</v>
      </c>
      <c r="V44" s="211" t="s">
        <v>47</v>
      </c>
      <c r="W44" s="211" t="s">
        <v>46</v>
      </c>
      <c r="X44" s="211" t="s">
        <v>35</v>
      </c>
      <c r="Y44" s="211" t="s">
        <v>35</v>
      </c>
      <c r="Z44" s="223" t="s">
        <v>35</v>
      </c>
      <c r="AA44" s="212" t="s">
        <v>55</v>
      </c>
      <c r="AB44" s="242"/>
      <c r="AC44" s="242"/>
      <c r="AD44" s="242"/>
      <c r="AE44" s="242"/>
      <c r="AF44" s="242"/>
      <c r="AG44" s="242"/>
      <c r="AH44" s="242"/>
      <c r="AI44" s="177"/>
      <c r="AJ44" s="177"/>
      <c r="AK44" s="217"/>
      <c r="AL44" s="217"/>
      <c r="AM44" s="217"/>
      <c r="AN44" s="217"/>
      <c r="AO44" s="217"/>
      <c r="AP44" s="217"/>
      <c r="AQ44" s="217"/>
      <c r="AR44" s="217"/>
      <c r="AS44" s="217"/>
    </row>
    <row r="45" spans="1:53" ht="16.5" thickBot="1" x14ac:dyDescent="0.3">
      <c r="A45" s="1502"/>
      <c r="B45" s="1283" t="str">
        <f>VLOOKUP(C45,'Data Totals'!$A$3:$Z$103,2,0)</f>
        <v>N/A</v>
      </c>
      <c r="C45" s="560" t="s">
        <v>35</v>
      </c>
      <c r="D45" s="557">
        <f>VLOOKUP(C45,'Data Totals'!$A$3:$AA$152,6,0)</f>
        <v>0</v>
      </c>
      <c r="E45" s="557">
        <f>VLOOKUP(C45,'Data Totals'!$A$3:$K$152,9,0)</f>
        <v>0</v>
      </c>
      <c r="F45" s="208">
        <f>VLOOKUP(C45,'Data Totals'!$A$3:$AA$152,10,0)</f>
        <v>0</v>
      </c>
      <c r="G45" s="209">
        <f>VLOOKUP(C45,'Data Totals'!$A$3:$AA$152,11,0)</f>
        <v>0</v>
      </c>
      <c r="H45" s="210">
        <v>6</v>
      </c>
      <c r="I45" s="979"/>
      <c r="J45" s="980"/>
      <c r="K45" s="211"/>
      <c r="L45" s="259"/>
      <c r="M45" s="210"/>
      <c r="N45" s="210"/>
      <c r="O45" s="249"/>
      <c r="P45" s="249"/>
      <c r="Q45" s="249"/>
      <c r="R45" s="970"/>
      <c r="S45" s="261" t="s">
        <v>43</v>
      </c>
      <c r="T45" s="236" t="s">
        <v>116</v>
      </c>
      <c r="U45" s="223">
        <v>24</v>
      </c>
      <c r="V45" s="211" t="s">
        <v>47</v>
      </c>
      <c r="W45" s="211" t="s">
        <v>55</v>
      </c>
      <c r="X45" s="211" t="s">
        <v>35</v>
      </c>
      <c r="Y45" s="211" t="s">
        <v>35</v>
      </c>
      <c r="Z45" s="223" t="s">
        <v>35</v>
      </c>
      <c r="AA45" s="212" t="s">
        <v>117</v>
      </c>
      <c r="AB45" s="749"/>
      <c r="AC45" s="1622" t="s">
        <v>728</v>
      </c>
      <c r="AD45" s="1622"/>
      <c r="AE45" s="1622"/>
      <c r="AF45" s="1622"/>
      <c r="AG45" s="1623"/>
      <c r="AH45" s="242"/>
      <c r="AI45" s="177"/>
      <c r="AJ45" s="177"/>
      <c r="AK45" s="217"/>
      <c r="AL45" s="217"/>
      <c r="AM45" s="217"/>
      <c r="AN45" s="217"/>
      <c r="AO45" s="217"/>
      <c r="AP45" s="217"/>
      <c r="AQ45" s="217"/>
      <c r="AR45" s="217"/>
      <c r="AS45" s="217"/>
    </row>
    <row r="46" spans="1:53" ht="15.75" thickBot="1" x14ac:dyDescent="0.3">
      <c r="A46" s="1502"/>
      <c r="B46" s="1283" t="str">
        <f>VLOOKUP(C46,'Data Totals'!$A$3:$Z$103,2,0)</f>
        <v>N/A</v>
      </c>
      <c r="C46" s="560" t="s">
        <v>35</v>
      </c>
      <c r="D46" s="557">
        <f>VLOOKUP(C46,'Data Totals'!$A$3:$AA$152,6,0)</f>
        <v>0</v>
      </c>
      <c r="E46" s="557">
        <f>VLOOKUP(C46,'Data Totals'!$A$3:$K$152,9,0)</f>
        <v>0</v>
      </c>
      <c r="F46" s="208">
        <f>VLOOKUP(C46,'Data Totals'!$A$3:$AA$152,10,0)</f>
        <v>0</v>
      </c>
      <c r="G46" s="209">
        <f>VLOOKUP(C46,'Data Totals'!$A$3:$AA$152,11,0)</f>
        <v>0</v>
      </c>
      <c r="H46" s="210">
        <v>7</v>
      </c>
      <c r="I46" s="979"/>
      <c r="J46" s="980"/>
      <c r="K46" s="211"/>
      <c r="L46" s="259"/>
      <c r="M46" s="210"/>
      <c r="N46" s="210"/>
      <c r="O46" s="249"/>
      <c r="P46" s="249"/>
      <c r="Q46" s="249"/>
      <c r="R46" s="970"/>
      <c r="S46" s="261" t="s">
        <v>44</v>
      </c>
      <c r="T46" s="787" t="s">
        <v>118</v>
      </c>
      <c r="U46" s="223"/>
      <c r="V46" s="211"/>
      <c r="W46" s="211"/>
      <c r="X46" s="211" t="s">
        <v>35</v>
      </c>
      <c r="Y46" s="211" t="s">
        <v>35</v>
      </c>
      <c r="Z46" s="223" t="s">
        <v>35</v>
      </c>
      <c r="AA46" s="212"/>
      <c r="AB46" s="749"/>
      <c r="AC46" s="194"/>
      <c r="AD46" s="194"/>
      <c r="AE46" s="754" t="s">
        <v>1</v>
      </c>
      <c r="AF46" s="755" t="s">
        <v>27</v>
      </c>
      <c r="AG46" s="756" t="s">
        <v>30</v>
      </c>
      <c r="AH46" s="242"/>
      <c r="AI46" s="177"/>
      <c r="AJ46" s="177"/>
      <c r="AK46" s="217"/>
      <c r="AL46" s="217"/>
      <c r="AM46" s="217"/>
      <c r="AN46" s="217"/>
      <c r="AO46" s="217"/>
      <c r="AP46" s="217"/>
      <c r="AQ46" s="217"/>
      <c r="AR46" s="217"/>
      <c r="AS46" s="217"/>
    </row>
    <row r="47" spans="1:53" x14ac:dyDescent="0.25">
      <c r="A47" s="1502"/>
      <c r="B47" s="1283" t="str">
        <f>VLOOKUP(C47,'Data Totals'!$A$3:$Z$103,2,0)</f>
        <v>N/A</v>
      </c>
      <c r="C47" s="560" t="s">
        <v>35</v>
      </c>
      <c r="D47" s="557">
        <f>VLOOKUP(C47,'Data Totals'!$A$3:$AA$152,6,0)</f>
        <v>0</v>
      </c>
      <c r="E47" s="557">
        <f>VLOOKUP(C47,'Data Totals'!$A$3:$K$152,9,0)</f>
        <v>0</v>
      </c>
      <c r="F47" s="208">
        <f>VLOOKUP(C47,'Data Totals'!$A$3:$AA$152,10,0)</f>
        <v>0</v>
      </c>
      <c r="G47" s="209">
        <f>VLOOKUP(C47,'Data Totals'!$A$3:$AA$152,11,0)</f>
        <v>0</v>
      </c>
      <c r="H47" s="210">
        <v>8</v>
      </c>
      <c r="I47" s="979"/>
      <c r="J47" s="980"/>
      <c r="K47" s="211"/>
      <c r="L47" s="259"/>
      <c r="M47" s="210"/>
      <c r="N47" s="210"/>
      <c r="O47" s="249"/>
      <c r="P47" s="249"/>
      <c r="Q47" s="249"/>
      <c r="R47" s="970"/>
      <c r="S47" s="261" t="s">
        <v>43</v>
      </c>
      <c r="T47" s="605" t="s">
        <v>119</v>
      </c>
      <c r="U47" s="223"/>
      <c r="V47" s="211"/>
      <c r="W47" s="211"/>
      <c r="X47" s="211" t="s">
        <v>35</v>
      </c>
      <c r="Y47" s="211"/>
      <c r="Z47" s="223" t="s">
        <v>35</v>
      </c>
      <c r="AA47" s="212"/>
      <c r="AB47" s="749"/>
      <c r="AC47" s="746" t="s">
        <v>120</v>
      </c>
      <c r="AD47" s="747"/>
      <c r="AE47" s="748" t="s">
        <v>121</v>
      </c>
      <c r="AF47" s="260">
        <v>36</v>
      </c>
      <c r="AG47" s="751" t="s">
        <v>122</v>
      </c>
      <c r="AH47" s="242"/>
      <c r="AI47" s="177"/>
      <c r="AJ47" s="177"/>
      <c r="AK47" s="217"/>
      <c r="AL47" s="217"/>
      <c r="AM47" s="217"/>
      <c r="AN47" s="217"/>
      <c r="AO47" s="217"/>
      <c r="AP47" s="217"/>
      <c r="AQ47" s="217"/>
      <c r="AR47" s="217"/>
      <c r="AS47" s="217"/>
    </row>
    <row r="48" spans="1:53" x14ac:dyDescent="0.25">
      <c r="A48" s="1502"/>
      <c r="B48" s="1283" t="str">
        <f>VLOOKUP(C48,'Data Totals'!$A$3:$Z$103,2,0)</f>
        <v>N/A</v>
      </c>
      <c r="C48" s="560" t="s">
        <v>35</v>
      </c>
      <c r="D48" s="557">
        <f>VLOOKUP(C48,'Data Totals'!$A$3:$AA$152,6,0)</f>
        <v>0</v>
      </c>
      <c r="E48" s="557">
        <f>VLOOKUP(C48,'Data Totals'!$A$3:$K$152,9,0)</f>
        <v>0</v>
      </c>
      <c r="F48" s="208">
        <f>VLOOKUP(C48,'Data Totals'!$A$3:$AA$152,10,0)</f>
        <v>0</v>
      </c>
      <c r="G48" s="209">
        <f>VLOOKUP(C48,'Data Totals'!$A$3:$AA$152,11,0)</f>
        <v>0</v>
      </c>
      <c r="H48" s="210">
        <v>9</v>
      </c>
      <c r="I48" s="979"/>
      <c r="J48" s="980"/>
      <c r="K48" s="211"/>
      <c r="L48" s="259"/>
      <c r="M48" s="210"/>
      <c r="N48" s="210"/>
      <c r="O48" s="249"/>
      <c r="P48" s="249"/>
      <c r="Q48" s="249"/>
      <c r="R48" s="970"/>
      <c r="S48" s="222" t="s">
        <v>42</v>
      </c>
      <c r="T48" s="604" t="s">
        <v>123</v>
      </c>
      <c r="U48" s="223"/>
      <c r="V48" s="211"/>
      <c r="W48" s="211"/>
      <c r="X48" s="211"/>
      <c r="Y48" s="211"/>
      <c r="Z48" s="223"/>
      <c r="AA48" s="212" t="s">
        <v>35</v>
      </c>
      <c r="AB48" s="749"/>
      <c r="AC48" s="242" t="s">
        <v>124</v>
      </c>
      <c r="AD48" s="242"/>
      <c r="AE48" s="748" t="s">
        <v>125</v>
      </c>
      <c r="AF48" s="260">
        <v>7</v>
      </c>
      <c r="AG48" s="752">
        <v>10658</v>
      </c>
      <c r="AH48" s="242"/>
      <c r="AI48" s="177"/>
      <c r="AJ48" s="177"/>
      <c r="AK48" s="177"/>
      <c r="AL48" s="177"/>
      <c r="AM48" s="177"/>
    </row>
    <row r="49" spans="1:39" ht="15.75" thickBot="1" x14ac:dyDescent="0.3">
      <c r="A49" s="1502"/>
      <c r="B49" s="1283" t="str">
        <f>VLOOKUP(C49,'Data Totals'!$A$3:$Z$103,2,0)</f>
        <v>N/A</v>
      </c>
      <c r="C49" s="560" t="s">
        <v>35</v>
      </c>
      <c r="D49" s="557">
        <f>VLOOKUP(C49,'Data Totals'!$A$3:$AA$152,6,0)</f>
        <v>0</v>
      </c>
      <c r="E49" s="557">
        <f>VLOOKUP(C49,'Data Totals'!$A$3:$K$152,9,0)</f>
        <v>0</v>
      </c>
      <c r="F49" s="208">
        <f>VLOOKUP(C49,'Data Totals'!$A$3:$AA$152,10,0)</f>
        <v>0</v>
      </c>
      <c r="G49" s="209">
        <f>VLOOKUP(C49,'Data Totals'!$A$3:$AA$152,11,0)</f>
        <v>0</v>
      </c>
      <c r="H49" s="210">
        <v>10</v>
      </c>
      <c r="I49" s="981"/>
      <c r="J49" s="982"/>
      <c r="K49" s="245"/>
      <c r="L49" s="262"/>
      <c r="M49" s="210"/>
      <c r="N49" s="210"/>
      <c r="O49" s="249"/>
      <c r="P49" s="249"/>
      <c r="Q49" s="249"/>
      <c r="R49" s="970"/>
      <c r="S49" s="261" t="s">
        <v>41</v>
      </c>
      <c r="T49" s="228" t="s">
        <v>126</v>
      </c>
      <c r="U49" s="223"/>
      <c r="V49" s="211"/>
      <c r="W49" s="211"/>
      <c r="X49" s="211"/>
      <c r="Y49" s="211"/>
      <c r="Z49" s="223"/>
      <c r="AA49" s="212" t="s">
        <v>35</v>
      </c>
      <c r="AB49" s="749"/>
      <c r="AC49" s="973" t="s">
        <v>127</v>
      </c>
      <c r="AD49" s="974"/>
      <c r="AE49" s="750" t="s">
        <v>128</v>
      </c>
      <c r="AF49" s="273">
        <v>143</v>
      </c>
      <c r="AG49" s="753" t="s">
        <v>129</v>
      </c>
      <c r="AH49" s="242"/>
      <c r="AI49" s="177"/>
      <c r="AJ49" s="177"/>
      <c r="AK49" s="177"/>
      <c r="AL49" s="177"/>
      <c r="AM49" s="177"/>
    </row>
    <row r="50" spans="1:39" x14ac:dyDescent="0.25">
      <c r="A50" s="1502"/>
      <c r="B50" s="1283" t="str">
        <f>VLOOKUP(C50,'Data Totals'!$A$3:$Z$103,2,0)</f>
        <v>N/A</v>
      </c>
      <c r="C50" s="560" t="s">
        <v>35</v>
      </c>
      <c r="D50" s="557">
        <f>VLOOKUP(C50,'Data Totals'!$A$3:$AA$152,6,0)</f>
        <v>0</v>
      </c>
      <c r="E50" s="557">
        <f>VLOOKUP(C50,'Data Totals'!$A$3:$K$152,9,0)</f>
        <v>0</v>
      </c>
      <c r="F50" s="208">
        <f>VLOOKUP(C50,'Data Totals'!$A$3:$AA$152,10,0)</f>
        <v>0</v>
      </c>
      <c r="G50" s="209">
        <f>VLOOKUP(C50,'Data Totals'!$A$3:$AA$152,11,0)</f>
        <v>0</v>
      </c>
      <c r="H50" s="177"/>
      <c r="I50" s="177"/>
      <c r="J50" s="177"/>
      <c r="K50" s="177"/>
      <c r="L50" s="177"/>
      <c r="M50" s="177"/>
      <c r="N50" s="177"/>
      <c r="O50" s="177"/>
      <c r="P50" s="177"/>
      <c r="Q50" s="177"/>
      <c r="R50" s="970"/>
      <c r="S50" s="261" t="s">
        <v>41</v>
      </c>
      <c r="T50" s="228" t="s">
        <v>130</v>
      </c>
      <c r="U50" s="223"/>
      <c r="V50" s="211"/>
      <c r="W50" s="211"/>
      <c r="X50" s="211"/>
      <c r="Y50" s="263"/>
      <c r="Z50" s="223"/>
      <c r="AA50" s="212" t="s">
        <v>35</v>
      </c>
      <c r="AB50" s="242"/>
      <c r="AC50" s="242"/>
      <c r="AD50" s="242"/>
      <c r="AE50" s="242"/>
      <c r="AF50" s="242"/>
      <c r="AG50" s="242"/>
      <c r="AH50" s="242"/>
      <c r="AI50" s="177"/>
      <c r="AJ50" s="177"/>
      <c r="AK50" s="177"/>
      <c r="AL50" s="177"/>
      <c r="AM50" s="177"/>
    </row>
    <row r="51" spans="1:39" x14ac:dyDescent="0.25">
      <c r="A51" s="1502"/>
      <c r="B51" s="1283" t="str">
        <f>VLOOKUP(C51,'Data Totals'!$A$3:$Z$103,2,0)</f>
        <v>N/A</v>
      </c>
      <c r="C51" s="560" t="s">
        <v>35</v>
      </c>
      <c r="D51" s="557">
        <f>VLOOKUP(C51,'Data Totals'!$A$3:$AA$152,6,0)</f>
        <v>0</v>
      </c>
      <c r="E51" s="557">
        <f>VLOOKUP(C51,'Data Totals'!$A$3:$K$152,9,0)</f>
        <v>0</v>
      </c>
      <c r="F51" s="208">
        <f>VLOOKUP(C51,'Data Totals'!$A$3:$AA$152,10,0)</f>
        <v>0</v>
      </c>
      <c r="G51" s="209">
        <f>VLOOKUP(C51,'Data Totals'!$A$3:$AA$152,11,0)</f>
        <v>0</v>
      </c>
      <c r="H51" s="177"/>
      <c r="I51" s="177"/>
      <c r="J51" s="177"/>
      <c r="K51" s="177"/>
      <c r="L51" s="177"/>
      <c r="M51" s="177"/>
      <c r="N51" s="177"/>
      <c r="O51" s="177"/>
      <c r="P51" s="177"/>
      <c r="Q51" s="177"/>
      <c r="R51" s="970"/>
      <c r="S51" s="261" t="s">
        <v>41</v>
      </c>
      <c r="T51" s="228" t="s">
        <v>131</v>
      </c>
      <c r="U51" s="223"/>
      <c r="V51" s="211"/>
      <c r="W51" s="211"/>
      <c r="X51" s="211"/>
      <c r="Y51" s="263"/>
      <c r="Z51" s="223"/>
      <c r="AA51" s="212" t="s">
        <v>35</v>
      </c>
      <c r="AB51" s="242"/>
      <c r="AC51" s="242"/>
      <c r="AD51" s="242"/>
      <c r="AE51" s="242"/>
      <c r="AF51" s="242"/>
      <c r="AG51" s="242"/>
      <c r="AH51" s="242"/>
      <c r="AI51" s="177"/>
      <c r="AJ51" s="177"/>
      <c r="AK51" s="177"/>
      <c r="AL51" s="177"/>
      <c r="AM51" s="177"/>
    </row>
    <row r="52" spans="1:39" x14ac:dyDescent="0.25">
      <c r="A52" s="1502"/>
      <c r="B52" s="1283" t="str">
        <f>VLOOKUP(C52,'Data Totals'!$A$3:$Z$103,2,0)</f>
        <v>N/A</v>
      </c>
      <c r="C52" s="560" t="s">
        <v>35</v>
      </c>
      <c r="D52" s="557">
        <f>VLOOKUP(C52,'Data Totals'!$A$3:$AA$152,6,0)</f>
        <v>0</v>
      </c>
      <c r="E52" s="557">
        <f>VLOOKUP(C52,'Data Totals'!$A$3:$K$152,9,0)</f>
        <v>0</v>
      </c>
      <c r="F52" s="208">
        <f>VLOOKUP(C52,'Data Totals'!$A$3:$AA$152,10,0)</f>
        <v>0</v>
      </c>
      <c r="G52" s="209">
        <f>VLOOKUP(C52,'Data Totals'!$A$3:$AA$152,11,0)</f>
        <v>0</v>
      </c>
      <c r="H52" s="177"/>
      <c r="I52" s="177"/>
      <c r="J52" s="177"/>
      <c r="K52" s="177"/>
      <c r="L52" s="177"/>
      <c r="M52" s="177"/>
      <c r="N52" s="177"/>
      <c r="O52" s="177"/>
      <c r="P52" s="177"/>
      <c r="Q52" s="177"/>
      <c r="R52" s="970"/>
      <c r="S52" s="261" t="s">
        <v>41</v>
      </c>
      <c r="T52" s="228" t="s">
        <v>132</v>
      </c>
      <c r="U52" s="223"/>
      <c r="V52" s="263"/>
      <c r="W52" s="211"/>
      <c r="X52" s="263"/>
      <c r="Y52" s="263"/>
      <c r="Z52" s="223"/>
      <c r="AA52" s="212" t="s">
        <v>35</v>
      </c>
      <c r="AB52" s="242"/>
      <c r="AC52" s="242"/>
      <c r="AD52" s="242"/>
      <c r="AE52" s="242"/>
      <c r="AF52" s="242"/>
      <c r="AG52" s="242"/>
      <c r="AH52" s="242"/>
      <c r="AI52" s="177"/>
      <c r="AJ52" s="177"/>
      <c r="AK52" s="177"/>
      <c r="AL52" s="177"/>
      <c r="AM52" s="177"/>
    </row>
    <row r="53" spans="1:39" x14ac:dyDescent="0.25">
      <c r="A53" s="1502"/>
      <c r="B53" s="1283" t="str">
        <f>VLOOKUP(C53,'Data Totals'!$A$3:$Z$103,2,0)</f>
        <v>N/A</v>
      </c>
      <c r="C53" s="560" t="s">
        <v>35</v>
      </c>
      <c r="D53" s="557">
        <f>VLOOKUP(C53,'Data Totals'!$A$3:$AA$152,6,0)</f>
        <v>0</v>
      </c>
      <c r="E53" s="557">
        <f>VLOOKUP(C53,'Data Totals'!$A$3:$K$152,9,0)</f>
        <v>0</v>
      </c>
      <c r="F53" s="208">
        <f>VLOOKUP(C53,'Data Totals'!$A$3:$AA$152,10,0)</f>
        <v>0</v>
      </c>
      <c r="G53" s="209">
        <f>VLOOKUP(C53,'Data Totals'!$A$3:$AA$152,11,0)</f>
        <v>0</v>
      </c>
      <c r="H53" s="177"/>
      <c r="I53" s="177"/>
      <c r="J53" s="177"/>
      <c r="K53" s="177"/>
      <c r="L53" s="177"/>
      <c r="M53" s="177"/>
      <c r="N53" s="177"/>
      <c r="O53" s="177"/>
      <c r="P53" s="177"/>
      <c r="Q53" s="177"/>
      <c r="R53" s="970"/>
      <c r="S53" s="261" t="s">
        <v>41</v>
      </c>
      <c r="T53" s="228" t="s">
        <v>133</v>
      </c>
      <c r="U53" s="223"/>
      <c r="V53" s="263"/>
      <c r="W53" s="211"/>
      <c r="X53" s="263"/>
      <c r="Y53" s="263"/>
      <c r="Z53" s="223"/>
      <c r="AA53" s="212" t="s">
        <v>35</v>
      </c>
      <c r="AB53" s="242"/>
      <c r="AC53" s="242"/>
      <c r="AD53" s="242"/>
      <c r="AE53" s="242"/>
      <c r="AF53" s="242"/>
      <c r="AG53" s="242"/>
      <c r="AH53" s="242"/>
      <c r="AI53" s="177"/>
      <c r="AJ53" s="177"/>
      <c r="AK53" s="177"/>
      <c r="AL53" s="177"/>
      <c r="AM53" s="177"/>
    </row>
    <row r="54" spans="1:39" x14ac:dyDescent="0.25">
      <c r="A54" s="1502"/>
      <c r="B54" s="1283" t="str">
        <f>VLOOKUP(C54,'Data Totals'!$A$3:$Z$103,2,0)</f>
        <v>N/A</v>
      </c>
      <c r="C54" s="560" t="s">
        <v>35</v>
      </c>
      <c r="D54" s="557">
        <f>VLOOKUP(C54,'Data Totals'!$A$3:$AA$152,6,0)</f>
        <v>0</v>
      </c>
      <c r="E54" s="557">
        <f>VLOOKUP(C54,'Data Totals'!$A$3:$K$152,9,0)</f>
        <v>0</v>
      </c>
      <c r="F54" s="208">
        <f>VLOOKUP(C54,'Data Totals'!$A$3:$AA$152,10,0)</f>
        <v>0</v>
      </c>
      <c r="G54" s="209">
        <f>VLOOKUP(C54,'Data Totals'!$A$3:$AA$152,11,0)</f>
        <v>0</v>
      </c>
      <c r="H54" s="177"/>
      <c r="I54" s="177"/>
      <c r="J54" s="177"/>
      <c r="K54" s="177"/>
      <c r="L54" s="177"/>
      <c r="M54" s="177"/>
      <c r="N54" s="177"/>
      <c r="O54" s="177"/>
      <c r="P54" s="177"/>
      <c r="Q54" s="177"/>
      <c r="R54" s="970"/>
      <c r="S54" s="261" t="s">
        <v>41</v>
      </c>
      <c r="T54" s="228" t="s">
        <v>134</v>
      </c>
      <c r="U54" s="223"/>
      <c r="V54" s="263"/>
      <c r="W54" s="211"/>
      <c r="X54" s="263"/>
      <c r="Y54" s="263"/>
      <c r="Z54" s="223"/>
      <c r="AA54" s="212" t="s">
        <v>35</v>
      </c>
      <c r="AB54" s="242"/>
      <c r="AC54" s="242"/>
      <c r="AD54" s="242"/>
      <c r="AE54" s="242"/>
      <c r="AF54" s="242"/>
      <c r="AG54" s="242"/>
      <c r="AH54" s="242"/>
      <c r="AI54" s="177"/>
      <c r="AJ54" s="177"/>
      <c r="AK54" s="177"/>
      <c r="AL54" s="177"/>
      <c r="AM54" s="177"/>
    </row>
    <row r="55" spans="1:39" x14ac:dyDescent="0.25">
      <c r="A55" s="1502"/>
      <c r="B55" s="1283" t="str">
        <f>VLOOKUP(C55,'Data Totals'!$A$3:$Z$103,2,0)</f>
        <v>N/A</v>
      </c>
      <c r="C55" s="560" t="s">
        <v>35</v>
      </c>
      <c r="D55" s="557">
        <f>VLOOKUP(C55,'Data Totals'!$A$3:$AA$152,6,0)</f>
        <v>0</v>
      </c>
      <c r="E55" s="557">
        <f>VLOOKUP(C55,'Data Totals'!$A$3:$K$152,9,0)</f>
        <v>0</v>
      </c>
      <c r="F55" s="208">
        <f>VLOOKUP(C55,'Data Totals'!$A$3:$AA$152,10,0)</f>
        <v>0</v>
      </c>
      <c r="G55" s="209">
        <f>VLOOKUP(C55,'Data Totals'!$A$3:$AA$152,11,0)</f>
        <v>0</v>
      </c>
      <c r="H55" s="177"/>
      <c r="I55" s="177"/>
      <c r="J55" s="177"/>
      <c r="K55" s="177"/>
      <c r="L55" s="177"/>
      <c r="M55" s="177"/>
      <c r="N55" s="177"/>
      <c r="O55" s="177"/>
      <c r="P55" s="177"/>
      <c r="Q55" s="177"/>
      <c r="R55" s="970"/>
      <c r="S55" s="261" t="s">
        <v>41</v>
      </c>
      <c r="T55" s="228" t="s">
        <v>135</v>
      </c>
      <c r="U55" s="211"/>
      <c r="V55" s="263"/>
      <c r="W55" s="211"/>
      <c r="X55" s="263"/>
      <c r="Y55" s="263"/>
      <c r="Z55" s="223"/>
      <c r="AA55" s="212" t="s">
        <v>35</v>
      </c>
      <c r="AB55" s="242"/>
      <c r="AC55" s="242"/>
      <c r="AD55" s="242"/>
      <c r="AE55" s="242"/>
      <c r="AF55" s="242"/>
      <c r="AG55" s="242"/>
      <c r="AH55" s="242"/>
      <c r="AI55" s="177"/>
      <c r="AJ55" s="177"/>
      <c r="AK55" s="177"/>
      <c r="AL55" s="177"/>
      <c r="AM55" s="177"/>
    </row>
    <row r="56" spans="1:39" x14ac:dyDescent="0.25">
      <c r="A56" s="1502"/>
      <c r="B56" s="1283" t="str">
        <f>VLOOKUP(C56,'Data Totals'!$A$3:$Z$103,2,0)</f>
        <v>N/A</v>
      </c>
      <c r="C56" s="560" t="s">
        <v>35</v>
      </c>
      <c r="D56" s="557">
        <f>VLOOKUP(C56,'Data Totals'!$A$3:$AA$152,6,0)</f>
        <v>0</v>
      </c>
      <c r="E56" s="557">
        <f>VLOOKUP(C56,'Data Totals'!$A$3:$K$152,9,0)</f>
        <v>0</v>
      </c>
      <c r="F56" s="208">
        <f>VLOOKUP(C56,'Data Totals'!$A$3:$AA$152,10,0)</f>
        <v>0</v>
      </c>
      <c r="G56" s="209">
        <f>VLOOKUP(C56,'Data Totals'!$A$3:$AA$152,11,0)</f>
        <v>0</v>
      </c>
      <c r="H56" s="177"/>
      <c r="I56" s="177"/>
      <c r="J56" s="177"/>
      <c r="K56" s="177"/>
      <c r="L56" s="177"/>
      <c r="M56" s="177"/>
      <c r="N56" s="177"/>
      <c r="O56" s="177"/>
      <c r="P56" s="177"/>
      <c r="Q56" s="177"/>
      <c r="R56" s="970"/>
      <c r="S56" s="261" t="s">
        <v>41</v>
      </c>
      <c r="T56" s="228" t="s">
        <v>136</v>
      </c>
      <c r="U56" s="211"/>
      <c r="V56" s="264"/>
      <c r="W56" s="211"/>
      <c r="X56" s="264"/>
      <c r="Y56" s="264"/>
      <c r="Z56" s="260"/>
      <c r="AA56" s="212" t="s">
        <v>35</v>
      </c>
      <c r="AB56" s="242"/>
      <c r="AC56" s="242"/>
      <c r="AD56" s="242"/>
      <c r="AE56" s="242"/>
      <c r="AF56" s="242"/>
      <c r="AG56" s="265"/>
      <c r="AH56" s="242"/>
      <c r="AI56" s="177"/>
      <c r="AJ56" s="177"/>
      <c r="AK56" s="177"/>
      <c r="AL56" s="177"/>
      <c r="AM56" s="177"/>
    </row>
    <row r="57" spans="1:39" ht="15.75" thickBot="1" x14ac:dyDescent="0.3">
      <c r="A57" s="1503"/>
      <c r="B57" s="1500" t="str">
        <f>VLOOKUP(C57,'Data Totals'!$A$3:$Z$103,2,0)</f>
        <v>N/A</v>
      </c>
      <c r="C57" s="593" t="s">
        <v>35</v>
      </c>
      <c r="D57" s="558">
        <f>VLOOKUP(C57,'Data Totals'!$A$3:$AA$152,6,0)</f>
        <v>0</v>
      </c>
      <c r="E57" s="558">
        <f>VLOOKUP(C56,'Data Totals'!$A$3:$K$152,9,0)</f>
        <v>0</v>
      </c>
      <c r="F57" s="266">
        <f>VLOOKUP(C57,'Data Totals'!$A$3:$AA$152,10,0)</f>
        <v>0</v>
      </c>
      <c r="G57" s="267">
        <f>VLOOKUP(C57,'Data Totals'!$A$3:$AA$152,11,0)</f>
        <v>0</v>
      </c>
      <c r="H57" s="177"/>
      <c r="I57" s="177"/>
      <c r="J57" s="177"/>
      <c r="K57" s="177"/>
      <c r="L57" s="177"/>
      <c r="M57" s="177"/>
      <c r="N57" s="177"/>
      <c r="O57" s="177"/>
      <c r="P57" s="177"/>
      <c r="Q57" s="177"/>
      <c r="R57" s="970"/>
      <c r="S57" s="261" t="s">
        <v>41</v>
      </c>
      <c r="T57" s="228" t="s">
        <v>137</v>
      </c>
      <c r="U57" s="211"/>
      <c r="V57" s="264"/>
      <c r="W57" s="211"/>
      <c r="X57" s="264"/>
      <c r="Y57" s="268"/>
      <c r="Z57" s="260"/>
      <c r="AA57" s="212" t="s">
        <v>35</v>
      </c>
      <c r="AB57" s="242"/>
      <c r="AC57" s="242"/>
      <c r="AD57" s="242"/>
      <c r="AE57" s="242"/>
      <c r="AF57" s="242"/>
      <c r="AG57" s="265"/>
      <c r="AH57" s="242"/>
      <c r="AI57" s="177"/>
      <c r="AJ57" s="177"/>
      <c r="AK57" s="177"/>
      <c r="AL57" s="177"/>
      <c r="AM57" s="177"/>
    </row>
    <row r="58" spans="1:39" ht="15.75" thickBot="1" x14ac:dyDescent="0.3">
      <c r="B58" s="177"/>
      <c r="C58" s="177"/>
      <c r="D58" s="250"/>
      <c r="E58" s="250"/>
      <c r="F58" s="250"/>
      <c r="G58" s="250"/>
      <c r="H58" s="177"/>
      <c r="I58" s="177"/>
      <c r="J58" s="177"/>
      <c r="K58" s="177"/>
      <c r="L58" s="177"/>
      <c r="M58" s="177"/>
      <c r="N58" s="177"/>
      <c r="O58" s="177"/>
      <c r="P58" s="177"/>
      <c r="Q58" s="177"/>
      <c r="R58" s="970"/>
      <c r="S58" s="269" t="s">
        <v>41</v>
      </c>
      <c r="T58" s="608" t="s">
        <v>138</v>
      </c>
      <c r="U58" s="211"/>
      <c r="V58" s="264"/>
      <c r="W58" s="211"/>
      <c r="X58" s="264"/>
      <c r="Y58" s="268"/>
      <c r="Z58" s="260"/>
      <c r="AA58" s="212" t="s">
        <v>35</v>
      </c>
      <c r="AB58" s="242"/>
      <c r="AC58" s="242"/>
      <c r="AD58" s="265"/>
      <c r="AE58" s="242"/>
      <c r="AF58" s="265"/>
      <c r="AG58" s="265"/>
      <c r="AH58" s="242"/>
      <c r="AI58" s="177"/>
      <c r="AJ58" s="177"/>
      <c r="AK58" s="177"/>
      <c r="AL58" s="177"/>
      <c r="AM58" s="177"/>
    </row>
    <row r="59" spans="1:39" ht="15.75" customHeight="1" thickBot="1" x14ac:dyDescent="0.3">
      <c r="B59" s="177"/>
      <c r="C59" s="177"/>
      <c r="D59" s="250"/>
      <c r="E59" s="250"/>
      <c r="F59" s="250"/>
      <c r="G59" s="250"/>
      <c r="H59" s="177"/>
      <c r="I59" s="177"/>
      <c r="J59" s="177"/>
      <c r="K59" s="177"/>
      <c r="L59" s="177"/>
      <c r="M59" s="177"/>
      <c r="N59" s="177"/>
      <c r="O59" s="177"/>
      <c r="P59" s="177"/>
      <c r="Q59" s="177"/>
      <c r="R59" s="192"/>
      <c r="S59" s="269" t="s">
        <v>41</v>
      </c>
      <c r="T59" s="270" t="s">
        <v>139</v>
      </c>
      <c r="U59" s="245"/>
      <c r="V59" s="271"/>
      <c r="W59" s="245"/>
      <c r="X59" s="271"/>
      <c r="Y59" s="272"/>
      <c r="Z59" s="273"/>
      <c r="AA59" s="246" t="s">
        <v>35</v>
      </c>
      <c r="AB59" s="242"/>
      <c r="AC59" s="242"/>
      <c r="AD59" s="265"/>
      <c r="AE59" s="242"/>
      <c r="AF59" s="265"/>
      <c r="AG59" s="265"/>
      <c r="AH59" s="242"/>
      <c r="AI59" s="177"/>
      <c r="AJ59" s="177"/>
      <c r="AK59" s="177"/>
      <c r="AL59" s="177"/>
      <c r="AM59" s="177"/>
    </row>
    <row r="60" spans="1:39" x14ac:dyDescent="0.25">
      <c r="B60" s="177"/>
      <c r="C60" s="177"/>
      <c r="D60" s="250"/>
      <c r="E60" s="250"/>
      <c r="F60" s="250"/>
      <c r="G60" s="250"/>
      <c r="H60" s="177"/>
      <c r="I60" s="177"/>
      <c r="J60" s="177"/>
      <c r="K60" s="177"/>
      <c r="L60" s="177"/>
      <c r="M60" s="177"/>
      <c r="N60" s="177"/>
      <c r="O60" s="177"/>
      <c r="P60" s="177"/>
      <c r="Q60" s="177"/>
      <c r="R60" s="192"/>
      <c r="S60" s="984"/>
      <c r="T60" s="1638"/>
      <c r="U60" s="1638"/>
      <c r="V60" s="242"/>
      <c r="W60" s="265"/>
      <c r="X60" s="265"/>
      <c r="Y60" s="242"/>
      <c r="Z60" s="177"/>
      <c r="AA60" s="274"/>
      <c r="AB60" s="242"/>
      <c r="AC60" s="242"/>
      <c r="AD60" s="265"/>
      <c r="AE60" s="242"/>
      <c r="AF60" s="265"/>
      <c r="AG60" s="265"/>
      <c r="AH60" s="242"/>
      <c r="AI60" s="177"/>
      <c r="AJ60" s="177"/>
      <c r="AK60" s="177"/>
      <c r="AL60" s="177"/>
      <c r="AM60" s="177"/>
    </row>
    <row r="61" spans="1:39" x14ac:dyDescent="0.25">
      <c r="B61" s="177"/>
      <c r="C61" s="177"/>
      <c r="D61" s="250"/>
      <c r="E61" s="250"/>
      <c r="F61" s="250"/>
      <c r="G61" s="250"/>
      <c r="H61" s="177"/>
      <c r="I61" s="177"/>
      <c r="J61" s="177"/>
      <c r="K61" s="177"/>
      <c r="L61" s="177"/>
      <c r="M61" s="177"/>
      <c r="N61" s="177"/>
      <c r="O61" s="177"/>
      <c r="P61" s="177"/>
      <c r="Q61" s="177"/>
      <c r="R61" s="192"/>
      <c r="S61" s="275">
        <v>4</v>
      </c>
      <c r="T61" s="1639" t="s">
        <v>140</v>
      </c>
      <c r="U61" s="1639"/>
      <c r="V61" s="242"/>
      <c r="W61" s="192"/>
      <c r="X61" s="192"/>
      <c r="Y61" s="192"/>
      <c r="Z61" s="177"/>
      <c r="AA61" s="274"/>
      <c r="AB61" s="242"/>
      <c r="AC61" s="242"/>
      <c r="AD61" s="265"/>
      <c r="AE61" s="242"/>
      <c r="AF61" s="265"/>
      <c r="AG61" s="265"/>
      <c r="AH61" s="242"/>
      <c r="AI61" s="177"/>
      <c r="AJ61" s="177"/>
      <c r="AK61" s="177"/>
      <c r="AL61" s="177"/>
      <c r="AM61" s="177"/>
    </row>
    <row r="62" spans="1:39" x14ac:dyDescent="0.25">
      <c r="B62" s="177"/>
      <c r="C62" s="177"/>
      <c r="D62" s="250"/>
      <c r="E62" s="250"/>
      <c r="F62" s="250"/>
      <c r="G62" s="250"/>
      <c r="H62" s="177"/>
      <c r="I62" s="177"/>
      <c r="J62" s="177"/>
      <c r="K62" s="177"/>
      <c r="L62" s="177"/>
      <c r="M62" s="177"/>
      <c r="N62" s="177"/>
      <c r="O62" s="177"/>
      <c r="P62" s="177"/>
      <c r="Q62" s="177"/>
      <c r="R62" s="192"/>
      <c r="S62" s="242">
        <v>4</v>
      </c>
      <c r="T62" s="607" t="s">
        <v>141</v>
      </c>
      <c r="U62" s="607"/>
      <c r="V62" s="242"/>
      <c r="W62" s="192"/>
      <c r="X62" s="192"/>
      <c r="Y62" s="192"/>
      <c r="Z62" s="177"/>
      <c r="AA62" s="274"/>
      <c r="AB62" s="242"/>
      <c r="AC62" s="242"/>
      <c r="AD62" s="242"/>
      <c r="AE62" s="242"/>
      <c r="AF62" s="242"/>
      <c r="AG62" s="242"/>
      <c r="AH62" s="242"/>
      <c r="AI62" s="177"/>
      <c r="AJ62" s="177"/>
      <c r="AK62" s="177"/>
      <c r="AL62" s="177"/>
      <c r="AM62" s="177"/>
    </row>
    <row r="63" spans="1:39" x14ac:dyDescent="0.25">
      <c r="B63" s="177"/>
      <c r="C63" s="177"/>
      <c r="D63" s="250"/>
      <c r="E63" s="250"/>
      <c r="F63" s="250"/>
      <c r="G63" s="250"/>
      <c r="H63" s="177"/>
      <c r="I63" s="177"/>
      <c r="J63" s="177"/>
      <c r="K63" s="177"/>
      <c r="L63" s="177"/>
      <c r="M63" s="177"/>
      <c r="N63" s="177"/>
      <c r="O63" s="177"/>
      <c r="P63" s="177"/>
      <c r="Q63" s="177"/>
      <c r="R63" s="192"/>
      <c r="S63" s="192"/>
      <c r="T63" s="192"/>
      <c r="U63" s="192"/>
      <c r="V63" s="242"/>
      <c r="W63" s="192"/>
      <c r="X63" s="192"/>
      <c r="Y63" s="192"/>
      <c r="Z63" s="177"/>
      <c r="AA63" s="274"/>
      <c r="AB63" s="242"/>
      <c r="AC63" s="242"/>
      <c r="AD63" s="242"/>
      <c r="AE63" s="242"/>
      <c r="AF63" s="242"/>
      <c r="AG63" s="265"/>
      <c r="AH63" s="242"/>
      <c r="AI63" s="177"/>
      <c r="AJ63" s="177"/>
      <c r="AK63" s="177"/>
      <c r="AL63" s="177"/>
      <c r="AM63" s="177"/>
    </row>
    <row r="64" spans="1:39" x14ac:dyDescent="0.25">
      <c r="B64" s="177"/>
      <c r="C64" s="177"/>
      <c r="D64" s="250"/>
      <c r="E64" s="250"/>
      <c r="F64" s="250"/>
      <c r="G64" s="250"/>
      <c r="H64" s="177"/>
      <c r="I64" s="177"/>
      <c r="J64" s="177"/>
      <c r="K64" s="177"/>
      <c r="L64" s="177"/>
      <c r="M64" s="177"/>
      <c r="N64" s="177"/>
      <c r="O64" s="177"/>
      <c r="P64" s="177"/>
      <c r="Q64" s="177"/>
      <c r="R64" s="192"/>
      <c r="S64" s="192"/>
      <c r="T64" s="192"/>
      <c r="U64" s="192"/>
      <c r="V64" s="192"/>
      <c r="W64" s="192"/>
      <c r="X64" s="192"/>
      <c r="Y64" s="192"/>
      <c r="Z64" s="177"/>
      <c r="AA64" s="274"/>
      <c r="AB64" s="242"/>
      <c r="AC64" s="242"/>
      <c r="AD64" s="242"/>
      <c r="AE64" s="242"/>
      <c r="AF64" s="242"/>
      <c r="AG64" s="265"/>
      <c r="AH64" s="242"/>
      <c r="AI64" s="177"/>
      <c r="AJ64" s="177"/>
      <c r="AK64" s="177"/>
      <c r="AL64" s="177"/>
      <c r="AM64" s="177"/>
    </row>
    <row r="65" spans="2:39" x14ac:dyDescent="0.25">
      <c r="B65" s="177"/>
      <c r="C65" s="177"/>
      <c r="D65" s="250"/>
      <c r="E65" s="250"/>
      <c r="F65" s="250"/>
      <c r="G65" s="250"/>
      <c r="H65" s="177"/>
      <c r="I65" s="188"/>
      <c r="J65" s="188"/>
      <c r="K65" s="265"/>
      <c r="L65" s="192"/>
      <c r="M65" s="177"/>
      <c r="N65" s="177"/>
      <c r="O65" s="177"/>
      <c r="P65" s="276"/>
      <c r="Q65" s="177"/>
      <c r="R65" s="276"/>
      <c r="S65" s="177"/>
      <c r="T65" s="177"/>
      <c r="U65" s="177"/>
      <c r="V65" s="177"/>
      <c r="W65" s="177"/>
      <c r="X65" s="177"/>
      <c r="Y65" s="177"/>
      <c r="Z65" s="177"/>
      <c r="AA65" s="177"/>
      <c r="AB65" s="177"/>
      <c r="AC65" s="177"/>
      <c r="AD65" s="177"/>
      <c r="AE65" s="177"/>
      <c r="AF65" s="177"/>
      <c r="AG65" s="177"/>
      <c r="AH65" s="177"/>
      <c r="AI65" s="177"/>
      <c r="AJ65" s="177"/>
      <c r="AK65" s="177"/>
      <c r="AL65" s="177"/>
      <c r="AM65" s="177"/>
    </row>
    <row r="66" spans="2:39" x14ac:dyDescent="0.25">
      <c r="B66" s="177"/>
      <c r="C66" s="177"/>
      <c r="D66" s="250"/>
      <c r="E66" s="250"/>
      <c r="F66" s="250"/>
      <c r="G66" s="250"/>
      <c r="H66" s="177"/>
      <c r="I66" s="188"/>
      <c r="J66" s="277"/>
      <c r="K66" s="128"/>
      <c r="L66" s="129"/>
      <c r="M66" s="177"/>
      <c r="N66" s="177"/>
      <c r="O66" s="177"/>
      <c r="P66" s="177"/>
      <c r="Q66" s="177"/>
      <c r="R66" s="177"/>
      <c r="S66" s="177"/>
      <c r="T66" s="177"/>
      <c r="U66" s="177"/>
      <c r="V66" s="177"/>
      <c r="W66" s="177"/>
      <c r="X66" s="177"/>
      <c r="Y66" s="177"/>
      <c r="Z66" s="177"/>
      <c r="AA66" s="177"/>
      <c r="AB66" s="177"/>
      <c r="AC66" s="177"/>
      <c r="AD66" s="177"/>
      <c r="AE66" s="177"/>
      <c r="AF66" s="177"/>
      <c r="AG66" s="177"/>
      <c r="AH66" s="177"/>
      <c r="AI66" s="177"/>
      <c r="AJ66" s="177"/>
      <c r="AK66" s="177"/>
      <c r="AL66" s="177"/>
      <c r="AM66" s="177"/>
    </row>
    <row r="67" spans="2:39" x14ac:dyDescent="0.25">
      <c r="B67" s="177"/>
      <c r="C67" s="177"/>
      <c r="D67" s="250"/>
      <c r="E67" s="250"/>
      <c r="F67" s="250"/>
      <c r="G67" s="250"/>
      <c r="H67" s="177"/>
      <c r="I67" s="188"/>
      <c r="J67" s="277"/>
      <c r="K67" s="128"/>
      <c r="L67" s="129"/>
      <c r="M67" s="177"/>
      <c r="N67" s="177"/>
      <c r="O67" s="177"/>
      <c r="P67" s="177"/>
      <c r="Q67" s="177"/>
      <c r="R67" s="177"/>
      <c r="S67" s="177"/>
      <c r="T67" s="177"/>
      <c r="U67" s="177"/>
      <c r="V67" s="177"/>
      <c r="W67" s="177"/>
      <c r="X67" s="177"/>
      <c r="Y67" s="177"/>
      <c r="Z67" s="177"/>
      <c r="AA67" s="177"/>
      <c r="AB67" s="177"/>
      <c r="AC67" s="177"/>
      <c r="AD67" s="177"/>
      <c r="AE67" s="177"/>
      <c r="AF67" s="177"/>
      <c r="AG67" s="177"/>
      <c r="AH67" s="177"/>
      <c r="AI67" s="177"/>
      <c r="AJ67" s="177"/>
      <c r="AK67" s="177"/>
      <c r="AL67" s="177"/>
      <c r="AM67" s="177"/>
    </row>
    <row r="68" spans="2:39" x14ac:dyDescent="0.25">
      <c r="B68" s="177"/>
      <c r="C68" s="177"/>
      <c r="D68" s="250"/>
      <c r="E68" s="250"/>
      <c r="F68" s="250"/>
      <c r="G68" s="250"/>
      <c r="H68" s="177"/>
      <c r="I68" s="188"/>
      <c r="J68" s="277"/>
      <c r="K68" s="128"/>
      <c r="L68" s="129"/>
      <c r="M68" s="177"/>
      <c r="N68" s="177"/>
      <c r="O68" s="278"/>
      <c r="P68" s="177"/>
      <c r="Q68" s="177"/>
      <c r="R68" s="177"/>
      <c r="S68" s="1669"/>
      <c r="T68" s="1669"/>
      <c r="U68" s="279"/>
      <c r="V68" s="1669"/>
      <c r="W68" s="1669"/>
      <c r="X68" s="279"/>
      <c r="Y68" s="1669"/>
      <c r="Z68" s="1669"/>
      <c r="AA68" s="279"/>
      <c r="AB68" s="1669"/>
      <c r="AC68" s="1669"/>
      <c r="AD68" s="279"/>
      <c r="AE68" s="1669"/>
      <c r="AF68" s="1669"/>
      <c r="AG68" s="279"/>
      <c r="AH68" s="1669"/>
      <c r="AI68" s="1669"/>
      <c r="AJ68" s="177"/>
      <c r="AK68" s="177"/>
      <c r="AL68" s="177"/>
      <c r="AM68" s="177"/>
    </row>
    <row r="69" spans="2:39" ht="15" customHeight="1" x14ac:dyDescent="0.25">
      <c r="B69" s="177"/>
      <c r="C69" s="177"/>
      <c r="D69" s="250"/>
      <c r="E69" s="250"/>
      <c r="F69" s="250"/>
      <c r="G69" s="250"/>
      <c r="H69" s="177"/>
      <c r="I69" s="188"/>
      <c r="J69" s="277"/>
      <c r="K69" s="128"/>
      <c r="L69" s="129"/>
      <c r="M69" s="177"/>
      <c r="N69" s="177"/>
      <c r="O69" s="280"/>
      <c r="P69" s="177"/>
      <c r="Q69" s="177"/>
      <c r="R69" s="177"/>
      <c r="S69" s="1670"/>
      <c r="T69" s="1670"/>
      <c r="U69" s="279"/>
      <c r="V69" s="1670"/>
      <c r="W69" s="1670"/>
      <c r="X69" s="279"/>
      <c r="Y69" s="1670"/>
      <c r="Z69" s="1670"/>
      <c r="AA69" s="279"/>
      <c r="AB69" s="1670"/>
      <c r="AC69" s="1670"/>
      <c r="AD69" s="279"/>
      <c r="AE69" s="1670"/>
      <c r="AF69" s="1670"/>
      <c r="AG69" s="279"/>
      <c r="AH69" s="1671"/>
      <c r="AI69" s="1671"/>
      <c r="AJ69" s="177"/>
      <c r="AK69" s="177"/>
      <c r="AL69" s="177"/>
      <c r="AM69" s="177"/>
    </row>
    <row r="70" spans="2:39" ht="15" customHeight="1" x14ac:dyDescent="0.25">
      <c r="B70" s="177"/>
      <c r="C70" s="177"/>
      <c r="D70" s="250"/>
      <c r="E70" s="250"/>
      <c r="F70" s="250"/>
      <c r="G70" s="250"/>
      <c r="H70" s="177"/>
      <c r="I70" s="188"/>
      <c r="J70" s="277"/>
      <c r="K70" s="128"/>
      <c r="L70" s="129"/>
      <c r="M70" s="177"/>
      <c r="N70" s="177"/>
      <c r="O70" s="177"/>
      <c r="P70" s="177"/>
      <c r="Q70" s="177"/>
      <c r="R70" s="177"/>
      <c r="S70" s="279"/>
      <c r="T70" s="279"/>
      <c r="U70" s="279"/>
      <c r="V70" s="279"/>
      <c r="W70" s="279"/>
      <c r="X70" s="279"/>
      <c r="Y70" s="279"/>
      <c r="Z70" s="279"/>
      <c r="AA70" s="279"/>
      <c r="AB70" s="279"/>
      <c r="AC70" s="279"/>
      <c r="AD70" s="279"/>
      <c r="AE70" s="279"/>
      <c r="AF70" s="279"/>
      <c r="AG70" s="279"/>
      <c r="AH70" s="281"/>
      <c r="AI70" s="281"/>
      <c r="AJ70" s="177"/>
      <c r="AK70" s="177"/>
      <c r="AL70" s="177"/>
      <c r="AM70" s="177"/>
    </row>
    <row r="71" spans="2:39" x14ac:dyDescent="0.25">
      <c r="B71" s="177"/>
      <c r="C71" s="177"/>
      <c r="D71" s="250"/>
      <c r="E71" s="250"/>
      <c r="F71" s="250"/>
      <c r="G71" s="250"/>
      <c r="H71" s="177"/>
      <c r="I71" s="188"/>
      <c r="J71" s="277"/>
      <c r="K71" s="128"/>
      <c r="L71" s="129"/>
      <c r="M71" s="177"/>
      <c r="N71" s="177"/>
      <c r="O71" s="280"/>
      <c r="P71" s="177"/>
      <c r="Q71" s="177"/>
      <c r="R71" s="177"/>
      <c r="S71" s="279"/>
      <c r="T71" s="279"/>
      <c r="U71" s="279"/>
      <c r="V71" s="279"/>
      <c r="W71" s="279"/>
      <c r="X71" s="279"/>
      <c r="Y71" s="279"/>
      <c r="Z71" s="279"/>
      <c r="AA71" s="279"/>
      <c r="AB71" s="279"/>
      <c r="AC71" s="279"/>
      <c r="AD71" s="279"/>
      <c r="AE71" s="279"/>
      <c r="AF71" s="279"/>
      <c r="AG71" s="279"/>
      <c r="AH71" s="221"/>
      <c r="AI71" s="221"/>
      <c r="AJ71" s="177"/>
      <c r="AK71" s="177"/>
      <c r="AL71" s="177"/>
      <c r="AM71" s="177"/>
    </row>
    <row r="72" spans="2:39" x14ac:dyDescent="0.25">
      <c r="B72" s="177"/>
      <c r="C72" s="177"/>
      <c r="D72" s="250"/>
      <c r="E72" s="250"/>
      <c r="F72" s="250"/>
      <c r="G72" s="250"/>
      <c r="H72" s="177"/>
      <c r="I72" s="188"/>
      <c r="J72" s="277"/>
      <c r="K72" s="128"/>
      <c r="L72" s="129"/>
      <c r="M72" s="177"/>
      <c r="N72" s="177"/>
      <c r="O72" s="177"/>
      <c r="P72" s="177"/>
      <c r="Q72" s="177"/>
      <c r="R72" s="177"/>
      <c r="S72" s="279"/>
      <c r="T72" s="279"/>
      <c r="U72" s="279"/>
      <c r="V72" s="279"/>
      <c r="W72" s="279"/>
      <c r="X72" s="279"/>
      <c r="Y72" s="279"/>
      <c r="Z72" s="279"/>
      <c r="AA72" s="279"/>
      <c r="AB72" s="279"/>
      <c r="AC72" s="279"/>
      <c r="AD72" s="279"/>
      <c r="AE72" s="279"/>
      <c r="AF72" s="279"/>
      <c r="AG72" s="279"/>
      <c r="AH72" s="984"/>
      <c r="AI72" s="984"/>
      <c r="AJ72" s="177"/>
      <c r="AK72" s="177"/>
      <c r="AL72" s="177"/>
      <c r="AM72" s="177"/>
    </row>
    <row r="73" spans="2:39" x14ac:dyDescent="0.25">
      <c r="B73" s="177"/>
      <c r="C73" s="177"/>
      <c r="D73" s="177"/>
      <c r="E73" s="177"/>
      <c r="F73" s="177"/>
      <c r="G73" s="177"/>
      <c r="H73" s="177"/>
      <c r="I73" s="188"/>
      <c r="J73" s="277"/>
      <c r="K73" s="128"/>
      <c r="L73" s="129"/>
      <c r="M73" s="177"/>
      <c r="N73" s="177"/>
      <c r="O73" s="177"/>
      <c r="P73" s="177"/>
      <c r="Q73" s="177"/>
      <c r="R73" s="177"/>
      <c r="S73" s="279"/>
      <c r="T73" s="279"/>
      <c r="U73" s="279"/>
      <c r="V73" s="279"/>
      <c r="W73" s="279"/>
      <c r="X73" s="279"/>
      <c r="Y73" s="279"/>
      <c r="Z73" s="279"/>
      <c r="AA73" s="279"/>
      <c r="AB73" s="279"/>
      <c r="AC73" s="279"/>
      <c r="AD73" s="279"/>
      <c r="AE73" s="279"/>
      <c r="AF73" s="279"/>
      <c r="AG73" s="279"/>
      <c r="AH73" s="984"/>
      <c r="AI73" s="984"/>
      <c r="AJ73" s="177"/>
      <c r="AK73" s="177"/>
      <c r="AL73" s="177"/>
      <c r="AM73" s="177"/>
    </row>
    <row r="74" spans="2:39" x14ac:dyDescent="0.25">
      <c r="B74" s="177"/>
      <c r="C74" s="177"/>
      <c r="D74" s="177"/>
      <c r="E74" s="177"/>
      <c r="F74" s="177"/>
      <c r="G74" s="177"/>
      <c r="H74" s="177"/>
      <c r="I74" s="188"/>
      <c r="J74" s="277"/>
      <c r="K74" s="128"/>
      <c r="L74" s="129"/>
      <c r="M74" s="177"/>
      <c r="N74" s="177"/>
      <c r="O74" s="177"/>
      <c r="P74" s="177"/>
      <c r="Q74" s="177"/>
      <c r="R74" s="177"/>
      <c r="S74" s="279"/>
      <c r="T74" s="279"/>
      <c r="U74" s="279"/>
      <c r="V74" s="279"/>
      <c r="W74" s="279"/>
      <c r="X74" s="279"/>
      <c r="Y74" s="279"/>
      <c r="Z74" s="279"/>
      <c r="AA74" s="279"/>
      <c r="AB74" s="279"/>
      <c r="AC74" s="279"/>
      <c r="AD74" s="279"/>
      <c r="AE74" s="279"/>
      <c r="AF74" s="279"/>
      <c r="AG74" s="279"/>
      <c r="AH74" s="984"/>
      <c r="AI74" s="984"/>
      <c r="AJ74" s="177"/>
      <c r="AK74" s="177"/>
      <c r="AL74" s="177"/>
      <c r="AM74" s="177"/>
    </row>
    <row r="75" spans="2:39" x14ac:dyDescent="0.25">
      <c r="B75" s="177"/>
      <c r="C75" s="177"/>
      <c r="D75" s="177"/>
      <c r="E75" s="177"/>
      <c r="F75" s="177"/>
      <c r="G75" s="177"/>
      <c r="H75" s="177"/>
      <c r="I75" s="188"/>
      <c r="J75" s="277"/>
      <c r="K75" s="128"/>
      <c r="L75" s="129"/>
      <c r="M75" s="177"/>
      <c r="N75" s="177"/>
      <c r="O75" s="177"/>
      <c r="P75" s="177"/>
      <c r="Q75" s="177"/>
      <c r="R75" s="177"/>
      <c r="S75" s="279"/>
      <c r="T75" s="279"/>
      <c r="U75" s="279"/>
      <c r="V75" s="279"/>
      <c r="W75" s="279"/>
      <c r="X75" s="279"/>
      <c r="Y75" s="279"/>
      <c r="Z75" s="279"/>
      <c r="AA75" s="279"/>
      <c r="AB75" s="279"/>
      <c r="AC75" s="279"/>
      <c r="AD75" s="279"/>
      <c r="AE75" s="279"/>
      <c r="AF75" s="279"/>
      <c r="AG75" s="279"/>
      <c r="AH75" s="984"/>
      <c r="AI75" s="984"/>
      <c r="AJ75" s="177"/>
      <c r="AK75" s="177"/>
      <c r="AL75" s="177"/>
      <c r="AM75" s="177"/>
    </row>
    <row r="80" spans="2:39" x14ac:dyDescent="0.25">
      <c r="B80" s="822"/>
      <c r="C80" s="822"/>
      <c r="D80" s="822"/>
      <c r="E80" s="822"/>
      <c r="F80" s="822"/>
      <c r="G80" s="822"/>
      <c r="H80" s="822"/>
      <c r="I80" s="127"/>
      <c r="J80" s="822"/>
      <c r="K80" s="822"/>
      <c r="L80" s="822"/>
      <c r="M80" s="822"/>
      <c r="N80" s="822"/>
      <c r="O80" s="822"/>
      <c r="P80" s="822"/>
      <c r="Q80" s="822"/>
      <c r="R80" s="822"/>
      <c r="S80" s="822"/>
      <c r="T80" s="822"/>
      <c r="U80" s="822"/>
      <c r="V80" s="822"/>
      <c r="W80" s="822"/>
      <c r="X80" s="822"/>
      <c r="Y80" s="822"/>
      <c r="Z80" s="822"/>
      <c r="AA80" s="822"/>
      <c r="AB80" s="822"/>
      <c r="AC80" s="822"/>
      <c r="AD80" s="822"/>
      <c r="AE80" s="822"/>
      <c r="AF80" s="822"/>
      <c r="AG80" s="822"/>
      <c r="AH80" s="822"/>
      <c r="AI80" s="822"/>
      <c r="AJ80" s="822"/>
      <c r="AK80" s="822"/>
      <c r="AL80" s="822"/>
      <c r="AM80" s="822"/>
    </row>
  </sheetData>
  <mergeCells count="95">
    <mergeCell ref="AK31:AL31"/>
    <mergeCell ref="AK32:AL32"/>
    <mergeCell ref="AC19:AG19"/>
    <mergeCell ref="AC25:AF25"/>
    <mergeCell ref="AC26:AD26"/>
    <mergeCell ref="AE26:AF26"/>
    <mergeCell ref="AC27:AD27"/>
    <mergeCell ref="AE27:AF27"/>
    <mergeCell ref="AC28:AD28"/>
    <mergeCell ref="AE28:AF28"/>
    <mergeCell ref="AC29:AD29"/>
    <mergeCell ref="AE29:AF29"/>
    <mergeCell ref="AC30:AD30"/>
    <mergeCell ref="AE30:AF30"/>
    <mergeCell ref="AK30:AL30"/>
    <mergeCell ref="AK20:AL20"/>
    <mergeCell ref="AK21:AL21"/>
    <mergeCell ref="AK22:AL22"/>
    <mergeCell ref="AK23:AL23"/>
    <mergeCell ref="AK24:AL24"/>
    <mergeCell ref="AK26:AL26"/>
    <mergeCell ref="AK25:AL25"/>
    <mergeCell ref="AR5:AS5"/>
    <mergeCell ref="AR6:AS6"/>
    <mergeCell ref="AC16:AD16"/>
    <mergeCell ref="AC17:AD17"/>
    <mergeCell ref="S14:AA14"/>
    <mergeCell ref="AO6:AP6"/>
    <mergeCell ref="AL5:AM5"/>
    <mergeCell ref="AL6:AM6"/>
    <mergeCell ref="AI5:AJ5"/>
    <mergeCell ref="AI6:AJ6"/>
    <mergeCell ref="AB14:AF14"/>
    <mergeCell ref="AK17:AL17"/>
    <mergeCell ref="AH68:AI68"/>
    <mergeCell ref="S69:T69"/>
    <mergeCell ref="V69:W69"/>
    <mergeCell ref="Y69:Z69"/>
    <mergeCell ref="AB69:AC69"/>
    <mergeCell ref="AE69:AF69"/>
    <mergeCell ref="AH69:AI69"/>
    <mergeCell ref="S68:T68"/>
    <mergeCell ref="V68:W68"/>
    <mergeCell ref="Y68:Z68"/>
    <mergeCell ref="AB68:AC68"/>
    <mergeCell ref="AE68:AF68"/>
    <mergeCell ref="B1:AE2"/>
    <mergeCell ref="B14:G14"/>
    <mergeCell ref="AN15:AR15"/>
    <mergeCell ref="S16:T16"/>
    <mergeCell ref="I14:L14"/>
    <mergeCell ref="N14:Q14"/>
    <mergeCell ref="Z6:AA6"/>
    <mergeCell ref="Z5:AA5"/>
    <mergeCell ref="Q5:R5"/>
    <mergeCell ref="Q6:R6"/>
    <mergeCell ref="T5:U5"/>
    <mergeCell ref="T6:U6"/>
    <mergeCell ref="W5:X5"/>
    <mergeCell ref="W6:X6"/>
    <mergeCell ref="H5:I5"/>
    <mergeCell ref="AO5:AP5"/>
    <mergeCell ref="C3:X3"/>
    <mergeCell ref="AC6:AD6"/>
    <mergeCell ref="AC5:AD5"/>
    <mergeCell ref="AF5:AG5"/>
    <mergeCell ref="AF6:AG6"/>
    <mergeCell ref="H6:I6"/>
    <mergeCell ref="K5:L5"/>
    <mergeCell ref="K6:L6"/>
    <mergeCell ref="N5:O5"/>
    <mergeCell ref="N6:O6"/>
    <mergeCell ref="T60:U60"/>
    <mergeCell ref="T61:U61"/>
    <mergeCell ref="AC38:AD38"/>
    <mergeCell ref="AC39:AD39"/>
    <mergeCell ref="AC42:AE42"/>
    <mergeCell ref="AC40:AD40"/>
    <mergeCell ref="AC43:AE43"/>
    <mergeCell ref="AK34:AL34"/>
    <mergeCell ref="AK16:BA16"/>
    <mergeCell ref="AC45:AG45"/>
    <mergeCell ref="AC34:AI34"/>
    <mergeCell ref="AC35:AI35"/>
    <mergeCell ref="AC31:AD31"/>
    <mergeCell ref="AE31:AF31"/>
    <mergeCell ref="AC32:AD32"/>
    <mergeCell ref="AE32:AF32"/>
    <mergeCell ref="AC33:AD33"/>
    <mergeCell ref="AE33:AF33"/>
    <mergeCell ref="AK18:AL18"/>
    <mergeCell ref="AK19:AL19"/>
    <mergeCell ref="AK28:AL28"/>
    <mergeCell ref="AK29:AL29"/>
    <mergeCell ref="AK27:AL27"/>
  </mergeCells>
  <conditionalFormatting sqref="D16:G57">
    <cfRule type="containsErrors" dxfId="2537" priority="683">
      <formula>ISERROR(D16)</formula>
    </cfRule>
  </conditionalFormatting>
  <conditionalFormatting sqref="AO13">
    <cfRule type="cellIs" dxfId="2536" priority="441" operator="between">
      <formula>4</formula>
      <formula>6</formula>
    </cfRule>
    <cfRule type="cellIs" dxfId="2535" priority="442" operator="between">
      <formula>2</formula>
      <formula>3</formula>
    </cfRule>
    <cfRule type="cellIs" dxfId="2534" priority="443" operator="between">
      <formula>1</formula>
      <formula>1</formula>
    </cfRule>
  </conditionalFormatting>
  <conditionalFormatting sqref="AP13">
    <cfRule type="containsText" dxfId="2533" priority="439" operator="containsText" text="Final">
      <formula>NOT(ISERROR(SEARCH("Final",AP13)))</formula>
    </cfRule>
    <cfRule type="containsText" dxfId="2532" priority="440" operator="containsText" text="Winner">
      <formula>NOT(ISERROR(SEARCH("Winner",AP13)))</formula>
    </cfRule>
  </conditionalFormatting>
  <conditionalFormatting sqref="U47:U59">
    <cfRule type="cellIs" dxfId="2531" priority="98" operator="greaterThan">
      <formula>17</formula>
    </cfRule>
    <cfRule type="cellIs" dxfId="2530" priority="141" operator="equal">
      <formula>5</formula>
    </cfRule>
    <cfRule type="cellIs" dxfId="2529" priority="142" operator="between">
      <formula>2</formula>
      <formula>4</formula>
    </cfRule>
    <cfRule type="cellIs" dxfId="2528" priority="143" operator="between">
      <formula>1</formula>
      <formula>1</formula>
    </cfRule>
  </conditionalFormatting>
  <conditionalFormatting sqref="S17:S59">
    <cfRule type="containsText" dxfId="2527" priority="129" operator="containsText" text="Champion.">
      <formula>NOT(ISERROR(SEARCH("Champion.",S17)))</formula>
    </cfRule>
    <cfRule type="containsText" dxfId="2526" priority="130" operator="containsText" text="League 2">
      <formula>NOT(ISERROR(SEARCH("League 2",S17)))</formula>
    </cfRule>
    <cfRule type="containsText" dxfId="2525" priority="131" operator="containsText" text="League 1">
      <formula>NOT(ISERROR(SEARCH("League 1",S17)))</formula>
    </cfRule>
    <cfRule type="containsText" dxfId="2524" priority="132" operator="containsText" text="Premier L.">
      <formula>NOT(ISERROR(SEARCH("Premier L.",S17)))</formula>
    </cfRule>
  </conditionalFormatting>
  <conditionalFormatting sqref="S60">
    <cfRule type="cellIs" dxfId="2523" priority="121" operator="between">
      <formula>3</formula>
      <formula>6</formula>
    </cfRule>
  </conditionalFormatting>
  <conditionalFormatting sqref="S61">
    <cfRule type="cellIs" dxfId="2522" priority="119" operator="between">
      <formula>3</formula>
      <formula>6</formula>
    </cfRule>
  </conditionalFormatting>
  <conditionalFormatting sqref="B16:B57">
    <cfRule type="containsText" dxfId="2521" priority="102" operator="containsText" text="ST">
      <formula>NOT(ISERROR(SEARCH("ST",B16)))</formula>
    </cfRule>
    <cfRule type="containsText" dxfId="2520" priority="103" operator="containsText" text="RW">
      <formula>NOT(ISERROR(SEARCH("RW",B16)))</formula>
    </cfRule>
    <cfRule type="containsText" dxfId="2519" priority="104" operator="containsText" text="LW">
      <formula>NOT(ISERROR(SEARCH("LW",B16)))</formula>
    </cfRule>
    <cfRule type="containsText" dxfId="2518" priority="105" operator="containsText" text="LF">
      <formula>NOT(ISERROR(SEARCH("LF",B16)))</formula>
    </cfRule>
    <cfRule type="containsText" dxfId="2517" priority="106" operator="containsText" text="CF">
      <formula>NOT(ISERROR(SEARCH("CF",B16)))</formula>
    </cfRule>
    <cfRule type="containsText" dxfId="2516" priority="107" operator="containsText" text="CF">
      <formula>NOT(ISERROR(SEARCH("CF",B16)))</formula>
    </cfRule>
    <cfRule type="containsText" dxfId="2515" priority="108" operator="containsText" text="CAM">
      <formula>NOT(ISERROR(SEARCH("CAM",B16)))</formula>
    </cfRule>
    <cfRule type="containsText" dxfId="2514" priority="109" operator="containsText" text="LM">
      <formula>NOT(ISERROR(SEARCH("LM",B16)))</formula>
    </cfRule>
    <cfRule type="containsText" dxfId="2513" priority="110" operator="containsText" text="CM">
      <formula>NOT(ISERROR(SEARCH("CM",B16)))</formula>
    </cfRule>
    <cfRule type="containsText" dxfId="2512" priority="111" operator="containsText" text="RM">
      <formula>NOT(ISERROR(SEARCH("RM",B16)))</formula>
    </cfRule>
    <cfRule type="containsText" dxfId="2511" priority="112" operator="containsText" text="CDM">
      <formula>NOT(ISERROR(SEARCH("CDM",B16)))</formula>
    </cfRule>
    <cfRule type="containsText" dxfId="2510" priority="113" operator="containsText" text="LWB">
      <formula>NOT(ISERROR(SEARCH("LWB",B16)))</formula>
    </cfRule>
    <cfRule type="containsText" dxfId="2509" priority="114" operator="containsText" text="RWB">
      <formula>NOT(ISERROR(SEARCH("RWB",B16)))</formula>
    </cfRule>
    <cfRule type="containsText" dxfId="2508" priority="115" operator="containsText" text="RB">
      <formula>NOT(ISERROR(SEARCH("RB",B16)))</formula>
    </cfRule>
    <cfRule type="containsText" dxfId="2507" priority="116" operator="containsText" text="CB">
      <formula>NOT(ISERROR(SEARCH("CB",B16)))</formula>
    </cfRule>
    <cfRule type="containsText" dxfId="2506" priority="117" operator="containsText" text="LB">
      <formula>NOT(ISERROR(SEARCH("LB",B16)))</formula>
    </cfRule>
    <cfRule type="containsText" dxfId="2505" priority="118" operator="containsText" text="GK">
      <formula>NOT(ISERROR(SEARCH("GK",B16)))</formula>
    </cfRule>
  </conditionalFormatting>
  <conditionalFormatting sqref="AH72:AH75">
    <cfRule type="cellIs" dxfId="2504" priority="95" operator="between">
      <formula>4</formula>
      <formula>6</formula>
    </cfRule>
    <cfRule type="cellIs" dxfId="2503" priority="96" operator="between">
      <formula>2</formula>
      <formula>3</formula>
    </cfRule>
    <cfRule type="cellIs" dxfId="2502" priority="97" operator="between">
      <formula>1</formula>
      <formula>1</formula>
    </cfRule>
  </conditionalFormatting>
  <conditionalFormatting sqref="AI72:AI75">
    <cfRule type="containsText" dxfId="2501" priority="93" operator="containsText" text="Final">
      <formula>NOT(ISERROR(SEARCH("Final",AI72)))</formula>
    </cfRule>
    <cfRule type="containsText" dxfId="2500" priority="94" operator="containsText" text="Winner">
      <formula>NOT(ISERROR(SEARCH("Winner",AI72)))</formula>
    </cfRule>
  </conditionalFormatting>
  <conditionalFormatting sqref="AR9:AR12">
    <cfRule type="cellIs" dxfId="2499" priority="90" operator="between">
      <formula>4</formula>
      <formula>6</formula>
    </cfRule>
    <cfRule type="cellIs" dxfId="2498" priority="91" operator="between">
      <formula>2</formula>
      <formula>3</formula>
    </cfRule>
    <cfRule type="cellIs" dxfId="2497" priority="92" operator="between">
      <formula>1</formula>
      <formula>1</formula>
    </cfRule>
  </conditionalFormatting>
  <conditionalFormatting sqref="AS9:AS12">
    <cfRule type="containsText" dxfId="2496" priority="88" operator="containsText" text="Final">
      <formula>NOT(ISERROR(SEARCH("Final",AS9)))</formula>
    </cfRule>
    <cfRule type="containsText" dxfId="2495" priority="89" operator="containsText" text="Winner">
      <formula>NOT(ISERROR(SEARCH("Winner",AS9)))</formula>
    </cfRule>
  </conditionalFormatting>
  <conditionalFormatting sqref="AA17:AA43">
    <cfRule type="containsText" dxfId="2494" priority="86" operator="containsText" text="Final">
      <formula>NOT(ISERROR(SEARCH("Final",AA17)))</formula>
    </cfRule>
    <cfRule type="containsText" dxfId="2493" priority="87" operator="containsText" text="Winner">
      <formula>NOT(ISERROR(SEARCH("Winner",AA17)))</formula>
    </cfRule>
  </conditionalFormatting>
  <conditionalFormatting sqref="V17:AA59">
    <cfRule type="containsText" dxfId="2492" priority="139" operator="containsText" text="Final">
      <formula>NOT(ISERROR(SEARCH("Final",V17)))</formula>
    </cfRule>
    <cfRule type="containsText" dxfId="2491" priority="140" operator="containsText" text="Winner">
      <formula>NOT(ISERROR(SEARCH("Winner",V17)))</formula>
    </cfRule>
  </conditionalFormatting>
  <conditionalFormatting sqref="U28:U33">
    <cfRule type="cellIs" dxfId="2490" priority="53" operator="greaterThan">
      <formula>19</formula>
    </cfRule>
    <cfRule type="cellIs" dxfId="2489" priority="54" operator="equal">
      <formula>6</formula>
    </cfRule>
    <cfRule type="cellIs" dxfId="2488" priority="55" operator="between">
      <formula>2</formula>
      <formula>4</formula>
    </cfRule>
    <cfRule type="cellIs" dxfId="2487" priority="56" operator="between">
      <formula>1</formula>
      <formula>1</formula>
    </cfRule>
  </conditionalFormatting>
  <conditionalFormatting sqref="U19:U21 U23:U25">
    <cfRule type="cellIs" dxfId="2486" priority="49" operator="greaterThan">
      <formula>17</formula>
    </cfRule>
    <cfRule type="cellIs" dxfId="2485" priority="50" operator="between">
      <formula>2</formula>
      <formula>3</formula>
    </cfRule>
    <cfRule type="cellIs" dxfId="2484" priority="52" operator="between">
      <formula>1</formula>
      <formula>1</formula>
    </cfRule>
  </conditionalFormatting>
  <conditionalFormatting sqref="U40:U42">
    <cfRule type="cellIs" dxfId="2483" priority="46" operator="equal">
      <formula>2</formula>
    </cfRule>
    <cfRule type="cellIs" dxfId="2482" priority="47" operator="equal">
      <formula>1</formula>
    </cfRule>
    <cfRule type="cellIs" dxfId="2481" priority="48" operator="greaterThan">
      <formula>21</formula>
    </cfRule>
  </conditionalFormatting>
  <conditionalFormatting sqref="U26:U27">
    <cfRule type="cellIs" dxfId="2480" priority="43" operator="equal">
      <formula>2</formula>
    </cfRule>
    <cfRule type="cellIs" dxfId="2479" priority="44" operator="equal">
      <formula>1</formula>
    </cfRule>
    <cfRule type="cellIs" dxfId="2478" priority="45" operator="greaterThan">
      <formula>17</formula>
    </cfRule>
  </conditionalFormatting>
  <conditionalFormatting sqref="U17">
    <cfRule type="cellIs" dxfId="2477" priority="40" operator="equal">
      <formula>2</formula>
    </cfRule>
    <cfRule type="cellIs" dxfId="2476" priority="41" operator="equal">
      <formula>1</formula>
    </cfRule>
    <cfRule type="cellIs" dxfId="2475" priority="42" operator="greaterThan">
      <formula>21</formula>
    </cfRule>
  </conditionalFormatting>
  <conditionalFormatting sqref="U18">
    <cfRule type="cellIs" dxfId="2474" priority="36" operator="equal">
      <formula>2</formula>
    </cfRule>
    <cfRule type="cellIs" dxfId="2473" priority="37" operator="equal">
      <formula>1</formula>
    </cfRule>
    <cfRule type="cellIs" dxfId="2472" priority="38" operator="greaterThan">
      <formula>21</formula>
    </cfRule>
  </conditionalFormatting>
  <conditionalFormatting sqref="U34">
    <cfRule type="cellIs" dxfId="2471" priority="33" operator="equal">
      <formula>2</formula>
    </cfRule>
    <cfRule type="cellIs" dxfId="2470" priority="34" operator="equal">
      <formula>1</formula>
    </cfRule>
    <cfRule type="cellIs" dxfId="2469" priority="35" operator="greaterThan">
      <formula>21</formula>
    </cfRule>
  </conditionalFormatting>
  <conditionalFormatting sqref="U35">
    <cfRule type="cellIs" dxfId="2468" priority="30" operator="equal">
      <formula>2</formula>
    </cfRule>
    <cfRule type="cellIs" dxfId="2467" priority="31" operator="equal">
      <formula>1</formula>
    </cfRule>
    <cfRule type="cellIs" dxfId="2466" priority="32" operator="greaterThan">
      <formula>21</formula>
    </cfRule>
  </conditionalFormatting>
  <conditionalFormatting sqref="U36">
    <cfRule type="cellIs" dxfId="2465" priority="27" operator="equal">
      <formula>2</formula>
    </cfRule>
    <cfRule type="cellIs" dxfId="2464" priority="28" operator="equal">
      <formula>1</formula>
    </cfRule>
    <cfRule type="cellIs" dxfId="2463" priority="29" operator="greaterThan">
      <formula>20</formula>
    </cfRule>
  </conditionalFormatting>
  <conditionalFormatting sqref="U37">
    <cfRule type="cellIs" dxfId="2462" priority="24" operator="equal">
      <formula>2</formula>
    </cfRule>
    <cfRule type="cellIs" dxfId="2461" priority="25" operator="equal">
      <formula>1</formula>
    </cfRule>
    <cfRule type="cellIs" dxfId="2460" priority="26" operator="greaterThan">
      <formula>20</formula>
    </cfRule>
  </conditionalFormatting>
  <conditionalFormatting sqref="U38">
    <cfRule type="cellIs" dxfId="2459" priority="21" operator="equal">
      <formula>2</formula>
    </cfRule>
    <cfRule type="cellIs" dxfId="2458" priority="22" operator="equal">
      <formula>1</formula>
    </cfRule>
    <cfRule type="cellIs" dxfId="2457" priority="23" operator="greaterThan">
      <formula>20</formula>
    </cfRule>
  </conditionalFormatting>
  <conditionalFormatting sqref="U43">
    <cfRule type="cellIs" dxfId="2456" priority="18" operator="equal">
      <formula>2</formula>
    </cfRule>
    <cfRule type="cellIs" dxfId="2455" priority="19" operator="equal">
      <formula>1</formula>
    </cfRule>
    <cfRule type="cellIs" dxfId="2454" priority="20" operator="greaterThan">
      <formula>20</formula>
    </cfRule>
  </conditionalFormatting>
  <conditionalFormatting sqref="U44">
    <cfRule type="cellIs" dxfId="2453" priority="12" operator="equal">
      <formula>2</formula>
    </cfRule>
    <cfRule type="cellIs" dxfId="2452" priority="13" operator="equal">
      <formula>1</formula>
    </cfRule>
    <cfRule type="cellIs" dxfId="2451" priority="14" operator="greaterThan">
      <formula>20</formula>
    </cfRule>
  </conditionalFormatting>
  <conditionalFormatting sqref="U45">
    <cfRule type="cellIs" dxfId="2450" priority="9" operator="equal">
      <formula>2</formula>
    </cfRule>
    <cfRule type="cellIs" dxfId="2449" priority="10" operator="equal">
      <formula>1</formula>
    </cfRule>
    <cfRule type="cellIs" dxfId="2448" priority="11" operator="greaterThan">
      <formula>20</formula>
    </cfRule>
  </conditionalFormatting>
  <conditionalFormatting sqref="U46">
    <cfRule type="cellIs" dxfId="2447" priority="6" operator="equal">
      <formula>2</formula>
    </cfRule>
    <cfRule type="cellIs" dxfId="2446" priority="7" operator="equal">
      <formula>1</formula>
    </cfRule>
    <cfRule type="cellIs" dxfId="2445" priority="8" operator="greaterThan">
      <formula>21</formula>
    </cfRule>
  </conditionalFormatting>
  <conditionalFormatting sqref="S61">
    <cfRule type="cellIs" dxfId="2444" priority="5" operator="between">
      <formula>3</formula>
      <formula>6</formula>
    </cfRule>
  </conditionalFormatting>
  <conditionalFormatting sqref="S62">
    <cfRule type="cellIs" dxfId="2443" priority="4" operator="between">
      <formula>3</formula>
      <formula>6</formula>
    </cfRule>
  </conditionalFormatting>
  <conditionalFormatting sqref="U39">
    <cfRule type="cellIs" dxfId="2442" priority="2" operator="between">
      <formula>3</formula>
      <formula>7</formula>
    </cfRule>
  </conditionalFormatting>
  <conditionalFormatting sqref="U22">
    <cfRule type="cellIs" dxfId="2441" priority="1" operator="between">
      <formula>3</formula>
      <formula>6</formula>
    </cfRule>
  </conditionalFormatting>
  <pageMargins left="0.7" right="0.7" top="0.75" bottom="0.75" header="0.3" footer="0.3"/>
  <pageSetup orientation="portrait" r:id="rId1"/>
  <ignoredErrors>
    <ignoredError sqref="AE27" twoDigitTextYear="1"/>
  </ignoredErrors>
  <drawing r:id="rId2"/>
  <extLst>
    <ext xmlns:x14="http://schemas.microsoft.com/office/spreadsheetml/2009/9/main" uri="{78C0D931-6437-407d-A8EE-F0AAD7539E65}">
      <x14:conditionalFormattings>
        <x14:conditionalFormatting xmlns:xm="http://schemas.microsoft.com/office/excel/2006/main">
          <x14:cfRule type="containsText" priority="84" operator="containsText" id="{05B5F48B-31A8-4B4F-BA2D-771D9D3316BF}">
            <xm:f>NOT(ISERROR(SEARCH("QF",AA17)))</xm:f>
            <xm:f>"QF"</xm:f>
            <x14:dxf>
              <fill>
                <patternFill>
                  <bgColor theme="9" tint="0.79998168889431442"/>
                </patternFill>
              </fill>
            </x14:dxf>
          </x14:cfRule>
          <x14:cfRule type="containsText" priority="85" operator="containsText" id="{D5478578-FDD2-4D92-84ED-4880E49F9DD2}">
            <xm:f>NOT(ISERROR(SEARCH("SF",AA17)))</xm:f>
            <xm:f>"SF"</xm:f>
            <x14:dxf>
              <fill>
                <patternFill>
                  <bgColor theme="9" tint="0.59996337778862885"/>
                </patternFill>
              </fill>
            </x14:dxf>
          </x14:cfRule>
          <xm:sqref>AA17:AA43</xm:sqref>
        </x14:conditionalFormatting>
        <x14:conditionalFormatting xmlns:xm="http://schemas.microsoft.com/office/excel/2006/main">
          <x14:cfRule type="containsText" priority="137" operator="containsText" id="{DCD0AFD8-4608-4128-92DA-784DF2114A8E}">
            <xm:f>NOT(ISERROR(SEARCH("QF",V17)))</xm:f>
            <xm:f>"QF"</xm:f>
            <x14:dxf>
              <fill>
                <patternFill>
                  <bgColor theme="9" tint="0.79998168889431442"/>
                </patternFill>
              </fill>
            </x14:dxf>
          </x14:cfRule>
          <x14:cfRule type="containsText" priority="138" operator="containsText" id="{AD03B403-C576-48D0-9E68-92B9DC370855}">
            <xm:f>NOT(ISERROR(SEARCH("SF",V17)))</xm:f>
            <xm:f>"SF"</xm:f>
            <x14:dxf>
              <fill>
                <patternFill>
                  <bgColor theme="9" tint="0.59996337778862885"/>
                </patternFill>
              </fill>
            </x14:dxf>
          </x14:cfRule>
          <xm:sqref>V17:AA59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CV153"/>
  <sheetViews>
    <sheetView showGridLines="0" zoomScale="80" zoomScaleNormal="80" workbookViewId="0">
      <selection activeCell="BL21" sqref="BL21"/>
    </sheetView>
  </sheetViews>
  <sheetFormatPr defaultRowHeight="15" x14ac:dyDescent="0.25"/>
  <cols>
    <col min="1" max="1" width="13.85546875" customWidth="1"/>
    <col min="2" max="2" width="11.42578125" customWidth="1"/>
    <col min="3" max="5" width="5.7109375" customWidth="1"/>
    <col min="6" max="27" width="6.85546875" customWidth="1"/>
    <col min="28" max="59" width="6.85546875" style="14" customWidth="1"/>
    <col min="60" max="60" width="2" style="543" customWidth="1"/>
    <col min="61" max="70" width="9.140625" customWidth="1"/>
    <col min="71" max="100" width="9.140625" hidden="1" customWidth="1"/>
    <col min="101" max="102" width="9.140625" customWidth="1"/>
  </cols>
  <sheetData>
    <row r="1" spans="1:100" ht="15.75" thickTop="1" x14ac:dyDescent="0.25">
      <c r="A1" s="525" t="s">
        <v>142</v>
      </c>
      <c r="B1" s="524" t="s">
        <v>24</v>
      </c>
      <c r="C1" s="1690" t="s">
        <v>143</v>
      </c>
      <c r="D1" s="1691"/>
      <c r="E1" s="1692"/>
      <c r="F1" s="524" t="s">
        <v>144</v>
      </c>
      <c r="G1" s="524" t="s">
        <v>145</v>
      </c>
      <c r="H1" s="520" t="s">
        <v>146</v>
      </c>
      <c r="I1" s="520" t="s">
        <v>26</v>
      </c>
      <c r="J1" s="520" t="s">
        <v>147</v>
      </c>
      <c r="K1" s="521" t="s">
        <v>28</v>
      </c>
      <c r="L1" s="1695" t="s">
        <v>148</v>
      </c>
      <c r="M1" s="1696"/>
      <c r="N1" s="1696"/>
      <c r="O1" s="1696"/>
      <c r="P1" s="1696"/>
      <c r="Q1" s="1695" t="s">
        <v>31</v>
      </c>
      <c r="R1" s="1696"/>
      <c r="S1" s="1696"/>
      <c r="T1" s="1696"/>
      <c r="U1" s="1696"/>
      <c r="V1" s="1695" t="s">
        <v>8</v>
      </c>
      <c r="W1" s="1696"/>
      <c r="X1" s="1696"/>
      <c r="Y1" s="1696"/>
      <c r="Z1" s="1696"/>
      <c r="AA1" s="1695" t="s">
        <v>9</v>
      </c>
      <c r="AB1" s="1696"/>
      <c r="AC1" s="1696"/>
      <c r="AD1" s="1696"/>
      <c r="AE1" s="1696"/>
      <c r="AF1" s="1695" t="s">
        <v>11</v>
      </c>
      <c r="AG1" s="1696"/>
      <c r="AH1" s="1696"/>
      <c r="AI1" s="1696"/>
      <c r="AJ1" s="1696"/>
      <c r="AK1" s="1695" t="s">
        <v>12</v>
      </c>
      <c r="AL1" s="1696"/>
      <c r="AM1" s="1696"/>
      <c r="AN1" s="1696"/>
      <c r="AO1" s="1696"/>
      <c r="AP1" s="1695" t="s">
        <v>149</v>
      </c>
      <c r="AQ1" s="1696"/>
      <c r="AR1" s="1696"/>
      <c r="AS1" s="1696"/>
      <c r="AT1" s="1696"/>
      <c r="AU1" s="1695" t="s">
        <v>13</v>
      </c>
      <c r="AV1" s="1696"/>
      <c r="AW1" s="1696"/>
      <c r="AX1" s="1696"/>
      <c r="AY1" s="1696"/>
      <c r="AZ1" s="1695" t="s">
        <v>150</v>
      </c>
      <c r="BA1" s="1696"/>
      <c r="BB1" s="1696"/>
      <c r="BC1" s="1696"/>
      <c r="BD1" s="1696"/>
      <c r="BE1" s="522" t="s">
        <v>151</v>
      </c>
      <c r="BF1" s="523" t="s">
        <v>152</v>
      </c>
      <c r="BG1" s="519" t="s">
        <v>153</v>
      </c>
      <c r="BH1" s="554"/>
      <c r="BI1" s="15" t="s">
        <v>793</v>
      </c>
      <c r="BJ1" s="547" t="s">
        <v>144</v>
      </c>
      <c r="BK1" s="547" t="s">
        <v>27</v>
      </c>
      <c r="BL1" s="547" t="s">
        <v>28</v>
      </c>
      <c r="BM1" s="990" t="s">
        <v>151</v>
      </c>
      <c r="BN1" s="548" t="s">
        <v>152</v>
      </c>
      <c r="BO1" s="1694"/>
      <c r="BP1" s="530"/>
      <c r="BQ1" s="1693"/>
      <c r="BR1" s="1693"/>
      <c r="BS1" s="1688" t="s">
        <v>154</v>
      </c>
      <c r="BT1" s="1689"/>
      <c r="BU1" s="1689"/>
      <c r="BV1" s="1689"/>
      <c r="BW1" s="1689"/>
      <c r="BX1" s="1689"/>
      <c r="BY1" s="1689"/>
      <c r="BZ1" s="1689"/>
      <c r="CA1" s="1689"/>
      <c r="CB1" s="1689"/>
      <c r="CC1" s="1689"/>
      <c r="CD1" s="1689"/>
      <c r="CE1" s="1689"/>
      <c r="CF1" s="1689"/>
      <c r="CG1" s="1689"/>
      <c r="CH1" s="1689"/>
      <c r="CI1" s="1689"/>
      <c r="CJ1" s="1689"/>
      <c r="CK1" s="1689"/>
      <c r="CL1" s="1689"/>
      <c r="CM1" s="1689"/>
      <c r="CN1" s="1689"/>
      <c r="CO1" s="1689"/>
      <c r="CP1" s="1689"/>
      <c r="CQ1" s="1689"/>
      <c r="CR1" s="1689"/>
      <c r="CS1" s="1689"/>
      <c r="CT1" s="1689"/>
      <c r="CU1" s="1689"/>
      <c r="CV1" s="1689"/>
    </row>
    <row r="2" spans="1:100" ht="16.5" customHeight="1" x14ac:dyDescent="0.25">
      <c r="A2" s="991" t="s">
        <v>1</v>
      </c>
      <c r="B2" s="546"/>
      <c r="C2" s="547" t="s">
        <v>155</v>
      </c>
      <c r="D2" s="547" t="s">
        <v>156</v>
      </c>
      <c r="E2" s="547" t="s">
        <v>157</v>
      </c>
      <c r="F2" s="10"/>
      <c r="G2" s="10"/>
      <c r="H2" s="10"/>
      <c r="I2" s="10"/>
      <c r="J2" s="10"/>
      <c r="K2" s="401"/>
      <c r="L2" s="526" t="s">
        <v>144</v>
      </c>
      <c r="M2" s="520" t="s">
        <v>145</v>
      </c>
      <c r="N2" s="520" t="s">
        <v>26</v>
      </c>
      <c r="O2" s="524" t="s">
        <v>27</v>
      </c>
      <c r="P2" s="528" t="s">
        <v>28</v>
      </c>
      <c r="Q2" s="526" t="s">
        <v>144</v>
      </c>
      <c r="R2" s="520" t="s">
        <v>145</v>
      </c>
      <c r="S2" s="520" t="s">
        <v>26</v>
      </c>
      <c r="T2" s="524" t="s">
        <v>27</v>
      </c>
      <c r="U2" s="528" t="s">
        <v>28</v>
      </c>
      <c r="V2" s="526" t="s">
        <v>144</v>
      </c>
      <c r="W2" s="520" t="s">
        <v>145</v>
      </c>
      <c r="X2" s="520" t="s">
        <v>26</v>
      </c>
      <c r="Y2" s="524" t="s">
        <v>27</v>
      </c>
      <c r="Z2" s="528" t="s">
        <v>28</v>
      </c>
      <c r="AA2" s="526" t="s">
        <v>144</v>
      </c>
      <c r="AB2" s="520" t="s">
        <v>145</v>
      </c>
      <c r="AC2" s="520" t="s">
        <v>26</v>
      </c>
      <c r="AD2" s="524" t="s">
        <v>27</v>
      </c>
      <c r="AE2" s="528" t="s">
        <v>28</v>
      </c>
      <c r="AF2" s="526" t="s">
        <v>144</v>
      </c>
      <c r="AG2" s="520" t="s">
        <v>145</v>
      </c>
      <c r="AH2" s="520" t="s">
        <v>26</v>
      </c>
      <c r="AI2" s="524" t="s">
        <v>27</v>
      </c>
      <c r="AJ2" s="528" t="s">
        <v>28</v>
      </c>
      <c r="AK2" s="526" t="s">
        <v>144</v>
      </c>
      <c r="AL2" s="520" t="s">
        <v>145</v>
      </c>
      <c r="AM2" s="520" t="s">
        <v>26</v>
      </c>
      <c r="AN2" s="524" t="s">
        <v>27</v>
      </c>
      <c r="AO2" s="528" t="s">
        <v>28</v>
      </c>
      <c r="AP2" s="526" t="s">
        <v>144</v>
      </c>
      <c r="AQ2" s="520" t="s">
        <v>145</v>
      </c>
      <c r="AR2" s="520" t="s">
        <v>26</v>
      </c>
      <c r="AS2" s="524" t="s">
        <v>27</v>
      </c>
      <c r="AT2" s="528" t="s">
        <v>28</v>
      </c>
      <c r="AU2" s="526" t="s">
        <v>144</v>
      </c>
      <c r="AV2" s="520" t="s">
        <v>145</v>
      </c>
      <c r="AW2" s="520" t="s">
        <v>26</v>
      </c>
      <c r="AX2" s="524" t="s">
        <v>27</v>
      </c>
      <c r="AY2" s="528" t="s">
        <v>28</v>
      </c>
      <c r="AZ2" s="526" t="s">
        <v>144</v>
      </c>
      <c r="BA2" s="520" t="s">
        <v>145</v>
      </c>
      <c r="BB2" s="520" t="s">
        <v>26</v>
      </c>
      <c r="BC2" s="524" t="s">
        <v>27</v>
      </c>
      <c r="BD2" s="528" t="s">
        <v>28</v>
      </c>
      <c r="BE2" s="927"/>
      <c r="BF2" s="10"/>
      <c r="BG2" s="555"/>
      <c r="BH2" s="556"/>
      <c r="BI2" s="547" t="s">
        <v>1</v>
      </c>
      <c r="BJ2" s="549"/>
      <c r="BK2" s="550"/>
      <c r="BL2" s="549"/>
      <c r="BM2" s="551"/>
      <c r="BN2" s="552"/>
      <c r="BO2" s="1694"/>
      <c r="BP2" s="530"/>
      <c r="BQ2" s="306"/>
      <c r="BR2" s="306"/>
      <c r="BS2" s="306">
        <v>1</v>
      </c>
      <c r="BT2" s="306">
        <v>2</v>
      </c>
      <c r="BU2" s="306">
        <v>3</v>
      </c>
      <c r="BV2" s="306">
        <v>4</v>
      </c>
      <c r="BW2" s="306">
        <v>5</v>
      </c>
      <c r="BX2" s="306">
        <v>6</v>
      </c>
      <c r="BY2" s="992">
        <v>7</v>
      </c>
      <c r="BZ2" s="992">
        <v>8</v>
      </c>
      <c r="CA2" s="306">
        <v>9</v>
      </c>
      <c r="CB2" s="306">
        <v>10</v>
      </c>
      <c r="CC2" s="306">
        <v>11</v>
      </c>
      <c r="CD2" s="306">
        <v>12</v>
      </c>
      <c r="CE2" s="306">
        <v>13</v>
      </c>
      <c r="CF2" s="306">
        <v>14</v>
      </c>
      <c r="CG2" s="306">
        <v>15</v>
      </c>
      <c r="CH2" s="306">
        <v>16</v>
      </c>
      <c r="CI2" s="306">
        <v>17</v>
      </c>
      <c r="CJ2" s="306">
        <v>18</v>
      </c>
      <c r="CK2" s="306">
        <v>19</v>
      </c>
      <c r="CL2" s="306">
        <v>20</v>
      </c>
      <c r="CM2" s="306">
        <v>21</v>
      </c>
      <c r="CN2" s="306">
        <v>22</v>
      </c>
      <c r="CO2" s="306">
        <v>23</v>
      </c>
      <c r="CP2" s="306">
        <v>24</v>
      </c>
      <c r="CQ2" s="306">
        <v>25</v>
      </c>
      <c r="CR2" s="306">
        <v>26</v>
      </c>
      <c r="CS2" s="306">
        <v>27</v>
      </c>
      <c r="CT2" s="306">
        <v>28</v>
      </c>
      <c r="CU2" s="306">
        <v>29</v>
      </c>
      <c r="CV2" s="306">
        <v>30</v>
      </c>
    </row>
    <row r="3" spans="1:100" x14ac:dyDescent="0.25">
      <c r="A3" s="544"/>
      <c r="B3" s="516" t="str">
        <f>IFERROR(VLOOKUP('Data Totals'!A3,'Season 1'!AJ$4:CH$104,2,FALSE),IFERROR(VLOOKUP('Data Totals'!A3,'Season 2'!AK$4:CI$104,2,FALSE),IFERROR(VLOOKUP('Data Totals'!A3,'Season 3'!AK$4:CI$104,2,FALSE),IFERROR(VLOOKUP('Data Totals'!A3,'Season 4'!AK$4:CI$104,2,FALSE),IFERROR(VLOOKUP('Data Totals'!A3,'Season 5'!AK$4:CI$104,2,FALSE),IFERROR(VLOOKUP('Data Totals'!A3,'Season 6'!AK$4:CI$104,2,FALSE),IFERROR(VLOOKUP('Data Totals'!A3,'Season 7'!AK$4:CI$104,2,FALSE),IFERROR(VLOOKUP('Data Totals'!A3,'Season 8'!AK$4:CI$104,2,FALSE),IFERROR(VLOOKUP('Data Totals'!A3,'Season 9'!AK$4:CI$104,2,FALSE),IFERROR(VLOOKUP('Data Totals'!A3,'Season 10'!AK$4:CI$104,2,FALSE),IFERROR(VLOOKUP('Data Totals'!A3,'Season 11'!AK$4:CI$104,2,FALSE),IFERROR(VLOOKUP('Data Totals'!A3,'Season 12'!AK$4:CI$104,2,FALSE),IFERROR(VLOOKUP('Data Totals'!A3,'Season 13'!AK$4:CI$104,2,FALSE),IFERROR(VLOOKUP('Data Totals'!A3,'Season 14'!AK$4:CI$104,2,FALSE),IFERROR(VLOOKUP('Data Totals'!A3,'Season 15'!AK$4:CI$104,2,FALSE),"N/A")))))))))))))))</f>
        <v>N/A</v>
      </c>
      <c r="C3" s="517" t="str">
        <f>IFERROR(VLOOKUP('Data Totals'!A3,'Season 1'!AJ$4:CH$104,3,FALSE),IFERROR(VLOOKUP('Data Totals'!A3,'Season 2'!AK$4:CI$104,3,FALSE),IFERROR(VLOOKUP('Data Totals'!A3,'Season 3'!AK$4:CI$104,3,FALSE),IFERROR(VLOOKUP('Data Totals'!A3,'Season 4'!AK$4:CI$104,3,FALSE),IFERROR(VLOOKUP('Data Totals'!A3,'Season 5'!AK$4:CI$104,3,FALSE),IFERROR(VLOOKUP('Data Totals'!A3,'Season 6'!AK$4:CI$104,3,FALSE),IFERROR(VLOOKUP('Data Totals'!A3,'Season 7'!AK$4:CI$104,3,FALSE),IFERROR(VLOOKUP('Data Totals'!A3,'Season 8'!AK$4:CI$104,3,FALSE),IFERROR(VLOOKUP('Data Totals'!A3,'Season 9'!AK$4:CI$104,3,FALSE),IFERROR(VLOOKUP('Data Totals'!A3,'Season 10'!AK$4:CI$104,3,FALSE),IFERROR(VLOOKUP('Data Totals'!A3,'Season 11'!AK$4:CI$104,3,FALSE),IFERROR(VLOOKUP('Data Totals'!A3,'Season 12'!AK$4:CI$104,3,FALSE),IFERROR(VLOOKUP('Data Totals'!A3,'Season 13'!AK$4:CI$104,3,FALSE),IFERROR(VLOOKUP('Data Totals'!A3,'Season 14'!AK$4:CI$104,3,FALSE),IFERROR(VLOOKUP('Data Totals'!A3,'Season 15'!AK$4:CI$104,3,FALSE),"N/A")))))))))))))))</f>
        <v>N/A</v>
      </c>
      <c r="D3" s="517" t="str">
        <f>IFERROR(VLOOKUP('Data Totals'!A3,'Season 15'!AK$4:CI$104,4,FALSE),IFERROR(VLOOKUP('Data Totals'!A3,'Season 14'!AK$4:CI$104,4,FALSE),IFERROR(VLOOKUP('Data Totals'!A3,'Season 13'!AK$4:CI$104,4,FALSE),IFERROR(VLOOKUP('Data Totals'!A3,'Season 12'!AK$4:CI$104,4,FALSE),IFERROR(VLOOKUP('Data Totals'!A3,'Season 11'!AK$4:CI$104,4,FALSE),IFERROR(VLOOKUP('Data Totals'!A3,'Season 10'!AK$4:CI$104,4,FALSE),IFERROR(VLOOKUP('Data Totals'!A3,'Season 9'!AK$4:CI$104,4,FALSE),IFERROR(VLOOKUP('Data Totals'!A3,'Season 8'!AK$4:CI$104,4,FALSE),IFERROR(VLOOKUP('Data Totals'!A3,'Season 7'!AK$4:CI$104,4,FALSE),IFERROR(VLOOKUP('Data Totals'!A3,'Season 6'!AK$4:CI$104,4,FALSE),IFERROR(VLOOKUP('Data Totals'!A3,'Season 5'!AK$4:CI$104,4,FALSE),IFERROR(VLOOKUP('Data Totals'!A3,'Season 4'!AK$4:CI$104,4,FALSE),IFERROR(VLOOKUP('Data Totals'!A3,'Season 3'!AK$4:CI$104,4,FALSE),IFERROR(VLOOKUP('Data Totals'!A3,'Season 2'!AK$4:CI$104,4,FALSE),IFERROR(VLOOKUP('Data Totals'!A3,'Season 1'!AJ$4:CH$104,4,FALSE),"N/A")))))))))))))))</f>
        <v>N/A</v>
      </c>
      <c r="E3" s="517" t="e">
        <f>D3-C3</f>
        <v>#VALUE!</v>
      </c>
      <c r="F3" s="398">
        <f>SUM(IFERROR(VLOOKUP(A3,BI$3:BN$152,2,0),"0"),
IFERROR(VLOOKUP(A3,'Season 1'!AJ$4:CM$104,7,0),"0"),IFERROR(VLOOKUP(A3,'Season 2'!AK$4:CN$104,7,0),"0"),
IFERROR(VLOOKUP(A3,'Season 3'!AK$4:CN$104,7,0),"0"),IFERROR(VLOOKUP(A3,'Season 4'!AK$4:CN$104,7,0),"0"),
IFERROR(VLOOKUP(A3,'Season 5'!AK$4:CN$104,7,0),"0"),IFERROR(VLOOKUP(A3,'Season 6'!AK$4:CN$104,7,0),"0"),
IFERROR(VLOOKUP(A3,'Season 7'!AK$4:CN$104,7,0),"0"),IFERROR(VLOOKUP(A3,'Season 8'!AK$4:CN$104,7,0),"0"),
IFERROR(VLOOKUP(A3,'Season 9'!AK$4:CN$104,7,0),"0"),IFERROR(VLOOKUP(A3,'Season 10'!AK$4:CN$104,7,0),"0"),
IFERROR(VLOOKUP(A3,'Season 11'!AK$4:CN$104,7,0),"0"),IFERROR(VLOOKUP(A3,'Season 12'!AK$4:CN$104,7,0),"0"),
IFERROR(VLOOKUP(A3,'Season 13'!AK$4:CN$104,7,0),"0"),IFERROR(VLOOKUP(A3,'Season 14'!AK$4:CN$104,7,0),"0"),IFERROR(VLOOKUP(A3,'Season 15'!AK$4:CN$104,7,0),"0"),)</f>
        <v>0</v>
      </c>
      <c r="G3" s="398">
        <f>SUM(
IFERROR(VLOOKUP(A3,'Season 1'!AJ$4:CM$104,8,0),"0"),IFERROR(VLOOKUP(A3,'Season 2'!AK$4:CN$104,8,0),"0"),
IFERROR(VLOOKUP(A3,'Season 3'!AK$4:CN$104,8,0),"0"),IFERROR(VLOOKUP(A3,'Season 4'!AK$4:CN$104,8,0),"0"),
IFERROR(VLOOKUP(A3,'Season 5'!AK$4:CN$104,8,0),"0"),IFERROR(VLOOKUP(A3,'Season 6'!AK$4:CN$104,8,0),"0"),
IFERROR(VLOOKUP(A3,'Season 7'!AK$4:CN$104,8,0),"0"),IFERROR(VLOOKUP(A3,'Season 8'!AK$4:CN$104,8,0),"0"),
IFERROR(VLOOKUP(A3,'Season 9'!AK$4:CN$104,8,0),"0"),IFERROR(VLOOKUP(A3,'Season 10'!AK$4:CN$104,8,0),"0"),
IFERROR(VLOOKUP(A3,'Season 11'!AK$4:CN$104,8,0),"0"),IFERROR(VLOOKUP(A3,'Season 12'!AK$4:CN$104,8,0),"0"),
IFERROR(VLOOKUP(A3,'Season 13'!AK$4:CN$104,8,0),"0"),IFERROR(VLOOKUP(A3,'Season 14'!AK$4:CN$104,8,0),"0"),IFERROR(VLOOKUP(A3,'Season 15'!AK$4:CN$104,8,0),"0"),)</f>
        <v>0</v>
      </c>
      <c r="H3" s="329">
        <f>SUM(
IFERROR(VLOOKUP(A3,'Season 1'!AJ$4:CM$104,9,0),"0"),IFERROR(VLOOKUP(A3,'Season 2'!AK$4:CN$104,9,0),"0"),
IFERROR(VLOOKUP(A3,'Season 3'!AK$4:CN$104,9,0),"0"),IFERROR(VLOOKUP(A3,'Season 4'!AK$4:CN$104,9,0),"0"),
IFERROR(VLOOKUP(A3,'Season 5'!AK$4:CN$104,9,0),"0"),IFERROR(VLOOKUP(A3,'Season 6'!AK$4:CN$104,9,0),"0"),
IFERROR(VLOOKUP(A3,'Season 7'!AK$4:CN$104,9,0),"0"),IFERROR(VLOOKUP(A3,'Season 8'!AK$4:CN$104,9,0),"0"),
IFERROR(VLOOKUP(A3,'Season 9'!AK$4:CN$104,9,0),"0"),IFERROR(VLOOKUP(A3,'Season 10'!AK$4:CN$104,9,0),"0"),
IFERROR(VLOOKUP(A3,'Season 11'!AK$4:CN$104,9,0),"0"),IFERROR(VLOOKUP(A3,'Season 12'!AK$4:CN$104,9,0),"0"),
IFERROR(VLOOKUP(A3,'Season 13'!AK$4:CN$104,9,0),"0"),IFERROR(VLOOKUP(A3,'Season 14'!AK$4:CN$104,9,0),"0"),IFERROR(VLOOKUP(A3,'Season 15'!AK$4:CN$104,9,0),"0"),)</f>
        <v>0</v>
      </c>
      <c r="I3" s="518">
        <f>SUM(
IFERROR(VLOOKUP(A3,'Season 1'!AJ$4:CM$104,10,0),"0"),IFERROR(VLOOKUP(A3,'Season 2'!AK$4:CN$104,10,0),"0"),
IFERROR(VLOOKUP(A3,'Season 3'!AK$4:CN$104,10,0),"0"),IFERROR(VLOOKUP(A3,'Season 4'!AK$4:CN$104,10,0),"0"),
IFERROR(VLOOKUP(A3,'Season 5'!AK$4:CN$104,10,0),"0"),IFERROR(VLOOKUP(A3,'Season 6'!AK$4:CN$104,10,0),"0"),
IFERROR(VLOOKUP(A3,'Season 7'!AK$4:CN$104,10,0),"0"),IFERROR(VLOOKUP(A3,'Season 8'!AK$4:CN$104,10,0),"0"),
IFERROR(VLOOKUP(A3,'Season 9'!AK$4:CN$104,10,0),"0"),IFERROR(VLOOKUP(A3,'Season 10'!AK$4:CN$104,10,0),"0"),
IFERROR(VLOOKUP(A3,'Season 11'!AK$4:CN$104,10,0),"0"),IFERROR(VLOOKUP(A3,'Season 12'!AK$4:CN$104,10,0),"0"),
IFERROR(VLOOKUP(A3,'Season 13'!AK$4:CN$104,10,0),"0"),IFERROR(VLOOKUP(A3,'Season 14'!AK$4:CN$104,10,0),"0"),IFERROR(VLOOKUP(A3,'Season 15'!AK$4:CN$104,10,0),"0"),)</f>
        <v>0</v>
      </c>
      <c r="J3" s="21">
        <f>SUM(IFERROR(VLOOKUP(A3,BI$3:BN$152,3,0),"0"),
IFERROR(VLOOKUP(A3,'Season 1'!AJ$4:CM$104,11,0),"0"),IFERROR(VLOOKUP(A3,'Season 2'!AK$4:CN$104,11,0),"0"),
IFERROR(VLOOKUP(A3,'Season 3'!AK$4:CN$104,11,0),"0"),IFERROR(VLOOKUP(A3,'Season 4'!AK$4:CN$104,11,0),"0"),
IFERROR(VLOOKUP(A3,'Season 5'!AK$4:CN$104,11,0),"0"),IFERROR(VLOOKUP(A3,'Season 6'!AK$4:CN$104,11,0),"0"),
IFERROR(VLOOKUP(A3,'Season 7'!AK$4:CN$104,11,0),"0"),IFERROR(VLOOKUP(A3,'Season 8'!AK$4:CN$104,11,0),"0"),
IFERROR(VLOOKUP(A3,'Season 9'!AK$4:CN$104,11,0),"0"),IFERROR(VLOOKUP(A3,'Season 10'!AK$4:CN$104,11,0),"0"),
IFERROR(VLOOKUP(A3,'Season 11'!AK$4:CN$104,11,0),"0"),IFERROR(VLOOKUP(A3,'Season 12'!AK$4:CN$104,11,0),"0"),
IFERROR(VLOOKUP(A3,'Season 13'!AK$4:CN$104,11,0),"0"),IFERROR(VLOOKUP(A3,'Season 14'!AK$4:CN$104,11,0),"0"),IFERROR(VLOOKUP(A3,'Season 15'!AK$4:CN$104,11,0),"0"),)</f>
        <v>0</v>
      </c>
      <c r="K3" s="402">
        <f>SUM(IFERROR(VLOOKUP($A3,BI$3:BN$152,4,0),"0"),
IFERROR(VLOOKUP($A3,'Season 1'!AJ$4:CM$104,12,0),"0"),IFERROR(VLOOKUP($A3,'Season 2'!AK$4:CN$104,12,0),"0"),
IFERROR(VLOOKUP($A3,'Season 3'!AK$4:CN$104,12,0),"0"),IFERROR(VLOOKUP($A3,'Season 4'!AK$4:CN$104,12,0),"0"),
IFERROR(VLOOKUP($A3,'Season 5'!AK$4:CN$104,12,0),"0"),IFERROR(VLOOKUP($A3,'Season 6'!AK$4:CN$104,12,0),"0"),
IFERROR(VLOOKUP($A3,'Season 7'!AK$4:CN$104,12,0),"0"),IFERROR(VLOOKUP($A3,'Season 8'!AK$4:CN$104,12,0),"0"),
IFERROR(VLOOKUP($A3,'Season 9'!AK$4:CN$104,12,0),"0"),IFERROR(VLOOKUP($A3,'Season 10'!AK$4:CN$104,12,0),"0"),
IFERROR(VLOOKUP($A3,'Season 11'!AK$4:CN$104,12,0),"0"),IFERROR(VLOOKUP($A3,'Season 12'!AK$4:CN$104,12,0),"0"),
IFERROR(VLOOKUP($A3,'Season 13'!AK$4:CN$104,12,0),"0"),IFERROR(VLOOKUP($A3,'Season 14'!AK$4:CN$104,12,0),"0"),IFERROR(VLOOKUP(A3,'Season 15'!AK$4:CN$104,12,0),"0"),)</f>
        <v>0</v>
      </c>
      <c r="L3" s="403">
        <f>SUM(
IFERROR(VLOOKUP($A3,'Season 1'!AJ$4:CM$104,13,0),"0"),IFERROR(VLOOKUP($A3,'Season 2'!AK$4:CN$104,13,0),"0"),
IFERROR(VLOOKUP($A3,'Season 3'!AK$4:CN$104,13,0),"0"),IFERROR(VLOOKUP($A3,'Season 4'!AK$4:CN$104,13,0),"0"),
IFERROR(VLOOKUP($A3,'Season 5'!AK$4:CN$104,13,0),"0"),IFERROR(VLOOKUP($A3,'Season 6'!AK$4:CN$104,13,0),"0"),
IFERROR(VLOOKUP($A3,'Season 7'!AK$4:CN$104,13,0),"0"),IFERROR(VLOOKUP($A3,'Season 8'!AK$4:CN$104,13,0),"0"),
IFERROR(VLOOKUP($A3,'Season 9'!AK$4:CN$104,13,0),"0"),IFERROR(VLOOKUP($A3,'Season 10'!AK$4:CN$104,13,0),"0"),
IFERROR(VLOOKUP($A3,'Season 11'!AK$4:CN$104,13,0),"0"),IFERROR(VLOOKUP($A3,'Season 12'!AK$4:CN$104,13,0),"0"),
IFERROR(VLOOKUP($A3,'Season 13'!AK$4:CN$104,13,0),"0"),IFERROR(VLOOKUP($A3,'Season 14'!AK$4:CN$104,13,0),"0"),IFERROR(VLOOKUP(A3,'Season 15'!AK$4:CN$104,13,0),"0"),)</f>
        <v>0</v>
      </c>
      <c r="M3" s="398">
        <f>SUM(
IFERROR(VLOOKUP($A3,'Season 1'!AJ$4:CM$104,14,0),"0"),IFERROR(VLOOKUP($A3,'Season 2'!AK$4:CN$104,14,0),"0"),
IFERROR(VLOOKUP($A3,'Season 3'!AK$4:CN$104,14,0),"0"),IFERROR(VLOOKUP($A3,'Season 4'!AK$4:CN$104,14,0),"0"),
IFERROR(VLOOKUP($A3,'Season 5'!AK$4:CN$104,14,0),"0"),IFERROR(VLOOKUP($A3,'Season 6'!AK$4:CN$104,14,0),"0"),
IFERROR(VLOOKUP($A3,'Season 7'!AK$4:CN$104,14,0),"0"),IFERROR(VLOOKUP($A3,'Season 8'!AK$4:CN$104,14,0),"0"),
IFERROR(VLOOKUP($A3,'Season 9'!AK$4:CN$104,14,0),"0"),IFERROR(VLOOKUP($A3,'Season 10'!AK$4:CN$104,14,0),"0"),
IFERROR(VLOOKUP($A3,'Season 11'!AK$4:CN$104,14,0),"0"),IFERROR(VLOOKUP($A3,'Season 12'!AK$4:CN$104,14,0),"0"),
IFERROR(VLOOKUP($A3,'Season 13'!AK$4:CN$104,14,0),"0"),IFERROR(VLOOKUP($A3,'Season 14'!AK$4:CN$104,14,0),"0"),IFERROR(VLOOKUP(A3,'Season 15'!AK$4:CN$104,14,0),"0"),)</f>
        <v>0</v>
      </c>
      <c r="N3" s="518">
        <f>SUM(
IFERROR(VLOOKUP($A3,'Season 1'!AJ$4:CM$104,15,0),"0"),IFERROR(VLOOKUP($A3,'Season 2'!AK$4:CN$104,15,0),"0"),
IFERROR(VLOOKUP($A3,'Season 3'!AK$4:CN$104,15,0),"0"),IFERROR(VLOOKUP($A3,'Season 4'!AK$4:CN$104,15,0),"0"),
IFERROR(VLOOKUP($A3,'Season 5'!AK$4:CN$104,15,0),"0"),IFERROR(VLOOKUP($A3,'Season 6'!AK$4:CN$104,15,0),"0"),
IFERROR(VLOOKUP($A3,'Season 7'!AK$4:CN$104,15,0),"0"),IFERROR(VLOOKUP($A3,'Season 8'!AK$4:CN$104,15,0),"0"),
IFERROR(VLOOKUP($A3,'Season 9'!AK$4:CN$104,15,0),"0"),IFERROR(VLOOKUP($A3,'Season 10'!AK$4:CN$104,15,0),"0"),
IFERROR(VLOOKUP($A3,'Season 11'!AK$4:CN$104,15,0),"0"),IFERROR(VLOOKUP($A3,'Season 12'!AK$4:CN$104,15,0),"0"),
IFERROR(VLOOKUP($A3,'Season 13'!AK$4:CN$104,15,0),"0"),IFERROR(VLOOKUP($A3,'Season 14'!AK$4:CN$104,15,0),"0"),IFERROR(VLOOKUP(A3,'Season 15'!AK$4:CN$104,15,0),"0"),)</f>
        <v>0</v>
      </c>
      <c r="O3" s="21">
        <f>SUM(
IFERROR(VLOOKUP($A3,'Season 1'!AJ$4:CM$104,16,0),"0"),IFERROR(VLOOKUP($A3,'Season 2'!AK$4:CN$104,16,0),"0"),
IFERROR(VLOOKUP($A3,'Season 3'!AK$4:CN$104,16,0),"0"),IFERROR(VLOOKUP($A3,'Season 4'!AK$4:CN$104,16,0),"0"),
IFERROR(VLOOKUP($A3,'Season 5'!AK$4:CN$104,16,0),"0"),IFERROR(VLOOKUP($A3,'Season 6'!AK$4:CN$104,16,0),"0"),
IFERROR(VLOOKUP($A3,'Season 7'!AK$4:CN$104,16,0),"0"),IFERROR(VLOOKUP($A3,'Season 8'!AK$4:CN$104,16,0),"0"),
IFERROR(VLOOKUP($A3,'Season 9'!AK$4:CN$104,16,0),"0"),IFERROR(VLOOKUP($A3,'Season 10'!AK$4:CN$104,16,0),"0"),
IFERROR(VLOOKUP($A3,'Season 11'!AK$4:CN$104,16,0),"0"),IFERROR(VLOOKUP($A3,'Season 12'!AK$4:CN$104,16,0),"0"),
IFERROR(VLOOKUP($A3,'Season 13'!AK$4:CN$104,16,0),"0"),IFERROR(VLOOKUP($A3,'Season 14'!AK$4:CN$104,16,0),"0"),IFERROR(VLOOKUP(A3,'Season 15'!AK$4:CN$104,16,0),"0"),)</f>
        <v>0</v>
      </c>
      <c r="P3" s="402">
        <f>SUM(
IFERROR(VLOOKUP($A3,'Season 1'!AJ$4:CM$104,17,0),"0"),IFERROR(VLOOKUP($A3,'Season 2'!AK$4:CN$104,17,0),"0"),
IFERROR(VLOOKUP($A3,'Season 3'!AK$4:CN$104,17,0),"0"),IFERROR(VLOOKUP($A3,'Season 4'!AK$4:CN$104,17,0),"0"),
IFERROR(VLOOKUP($A3,'Season 5'!AK$4:CN$104,17,0),"0"),IFERROR(VLOOKUP($A3,'Season 6'!AK$4:CN$104,17,0),"0"),
IFERROR(VLOOKUP($A3,'Season 7'!AK$4:CN$104,17,0),"0"),IFERROR(VLOOKUP($A3,'Season 8'!AK$4:CN$104,17,0),"0"),
IFERROR(VLOOKUP($A3,'Season 9'!AK$4:CN$104,17,0),"0"),IFERROR(VLOOKUP($A3,'Season 10'!AK$4:CN$104,17,0),"0"),
IFERROR(VLOOKUP($A3,'Season 11'!AK$4:CN$104,17,0),"0"),IFERROR(VLOOKUP($A3,'Season 12'!AK$4:CN$104,17,0),"0"),
IFERROR(VLOOKUP($A3,'Season 13'!AK$4:CN$104,17,0),"0"),IFERROR(VLOOKUP($A3,'Season 14'!AK$4:CN$104,17,0),"0"),IFERROR(VLOOKUP(A3,'Season 15'!AK$4:CN$104,17,0),"0"),)</f>
        <v>0</v>
      </c>
      <c r="Q3" s="403">
        <f>SUM(
IFERROR(VLOOKUP($A3,'Season 1'!AJ$4:CM$104,18,0),"0"),IFERROR(VLOOKUP($A3,'Season 2'!AK$4:CN$104,18,0),"0"),
IFERROR(VLOOKUP($A3,'Season 3'!AK$4:CN$104,18,0),"0"),IFERROR(VLOOKUP($A3,'Season 4'!AK$4:CN$104,18,0),"0"),
IFERROR(VLOOKUP($A3,'Season 5'!AK$4:CN$104,18,0),"0"),IFERROR(VLOOKUP($A3,'Season 6'!AK$4:CN$104,18,0),"0"),
IFERROR(VLOOKUP($A3,'Season 7'!AK$4:CN$104,18,0),"0"),IFERROR(VLOOKUP($A3,'Season 8'!AK$4:CN$104,18,0),"0"),
IFERROR(VLOOKUP($A3,'Season 9'!AK$4:CN$104,18,0),"0"),IFERROR(VLOOKUP($A3,'Season 10'!AK$4:CN$104,18,0),"0"),
IFERROR(VLOOKUP($A3,'Season 11'!AK$4:CN$104,18,0),"0"),IFERROR(VLOOKUP($A3,'Season 12'!AK$4:CN$104,18,0),"0"),
IFERROR(VLOOKUP($A3,'Season 13'!AK$4:CN$104,18,0),"0"),IFERROR(VLOOKUP($A3,'Season 14'!AK$4:CN$104,18,0),"0"),IFERROR(VLOOKUP(A3,'Season 15'!AK$4:CN$104,18,0),"0"),)</f>
        <v>0</v>
      </c>
      <c r="R3" s="398">
        <f>SUM(
IFERROR(VLOOKUP($A3,'Season 1'!AJ$4:CM$104,19,0),"0"),IFERROR(VLOOKUP($A3,'Season 2'!AK$4:CN$104,19,0),"0"),
IFERROR(VLOOKUP($A3,'Season 3'!AK$4:CN$104,19,0),"0"),IFERROR(VLOOKUP($A3,'Season 4'!AK$4:CN$104,19,0),"0"),
IFERROR(VLOOKUP($A3,'Season 5'!AK$4:CN$104,19,0),"0"),IFERROR(VLOOKUP($A3,'Season 6'!AK$4:CN$104,19,0),"0"),
IFERROR(VLOOKUP($A3,'Season 7'!AK$4:CN$104,19,0),"0"),IFERROR(VLOOKUP($A3,'Season 8'!AK$4:CN$104,19,0),"0"),
IFERROR(VLOOKUP($A3,'Season 9'!AK$4:CN$104,19,0),"0"),IFERROR(VLOOKUP($A3,'Season 10'!AK$4:CN$104,19,0),"0"),
IFERROR(VLOOKUP($A3,'Season 11'!AK$4:CN$104,19,0),"0"),IFERROR(VLOOKUP($A3,'Season 12'!AK$4:CN$104,19,0),"0"),
IFERROR(VLOOKUP($A3,'Season 13'!AK$4:CN$104,19,0),"0"),IFERROR(VLOOKUP($A3,'Season 14'!AK$4:CN$104,19,0),"0"),IFERROR(VLOOKUP(A3,'Season 15'!AK$4:CN$104,19,0),"0"),)</f>
        <v>0</v>
      </c>
      <c r="S3" s="518">
        <f>SUM(
IFERROR(VLOOKUP($A3,'Season 1'!AJ$4:CM$104,20,0),"0"),IFERROR(VLOOKUP($A3,'Season 2'!AK$4:CN$104,20,0),"0"),
IFERROR(VLOOKUP($A3,'Season 3'!AK$4:CN$104,20,0),"0"),IFERROR(VLOOKUP($A3,'Season 4'!AK$4:CN$104,20,0),"0"),
IFERROR(VLOOKUP($A3,'Season 5'!AK$4:CN$104,20,0),"0"),IFERROR(VLOOKUP($A3,'Season 6'!AK$4:CN$104,20,0),"0"),
IFERROR(VLOOKUP($A3,'Season 7'!AK$4:CN$104,20,0),"0"),IFERROR(VLOOKUP($A3,'Season 8'!AK$4:CN$104,20,0),"0"),
IFERROR(VLOOKUP($A3,'Season 9'!AK$4:CN$104,20,0),"0"),IFERROR(VLOOKUP($A3,'Season 10'!AK$4:CN$104,20,0),"0"),
IFERROR(VLOOKUP($A3,'Season 11'!AK$4:CN$104,20,0),"0"),IFERROR(VLOOKUP($A3,'Season 12'!AK$4:CN$104,20,0),"0"),
IFERROR(VLOOKUP($A3,'Season 13'!AK$4:CN$104,20,0),"0"),IFERROR(VLOOKUP($A3,'Season 14'!AK$4:CN$104,20,0),"0"),IFERROR(VLOOKUP(A3,'Season 15'!AK$4:CN$104,20,0),"0"),)</f>
        <v>0</v>
      </c>
      <c r="T3" s="21">
        <f>SUM(
IFERROR(VLOOKUP($A3,'Season 1'!AJ$4:CM$104,21,0),"0"),IFERROR(VLOOKUP($A3,'Season 2'!AK$4:CN$104,21,0),"0"),
IFERROR(VLOOKUP($A3,'Season 3'!AK$4:CN$104,21,0),"0"),IFERROR(VLOOKUP($A3,'Season 4'!AK$4:CN$104,21,0),"0"),
IFERROR(VLOOKUP($A3,'Season 5'!AK$4:CN$104,21,0),"0"),IFERROR(VLOOKUP($A3,'Season 6'!AK$4:CN$104,21,0),"0"),
IFERROR(VLOOKUP($A3,'Season 7'!AK$4:CN$104,21,0),"0"),IFERROR(VLOOKUP($A3,'Season 8'!AK$4:CN$104,21,0),"0"),
IFERROR(VLOOKUP($A3,'Season 9'!AK$4:CN$104,21,0),"0"),IFERROR(VLOOKUP($A3,'Season 10'!AK$4:CN$104,21,0),"0"),
IFERROR(VLOOKUP($A3,'Season 11'!AK$4:CN$104,21,0),"0"),IFERROR(VLOOKUP($A3,'Season 12'!AK$4:CN$104,21,0),"0"),
IFERROR(VLOOKUP($A3,'Season 13'!AK$4:CN$104,21,0),"0"),IFERROR(VLOOKUP($A3,'Season 14'!AK$4:CN$104,21,0),"0"),IFERROR(VLOOKUP(A3,'Season 15'!AK$4:CN$104,21,0),"0"),)</f>
        <v>0</v>
      </c>
      <c r="U3" s="402">
        <f>SUM(
IFERROR(VLOOKUP($A3,'Season 1'!AJ$4:CM$104,22,0),"0"),IFERROR(VLOOKUP($A3,'Season 2'!AK$4:CN$104,22,0),"0"),
IFERROR(VLOOKUP($A3,'Season 3'!AK$4:CN$104,22,0),"0"),IFERROR(VLOOKUP($A3,'Season 4'!AK$4:CN$104,22,0),"0"),
IFERROR(VLOOKUP($A3,'Season 5'!AK$4:CN$104,22,0),"0"),IFERROR(VLOOKUP($A3,'Season 6'!AK$4:CN$104,22,0),"0"),
IFERROR(VLOOKUP($A3,'Season 7'!AK$4:CN$104,22,0),"0"),IFERROR(VLOOKUP($A3,'Season 8'!AK$4:CN$104,22,0),"0"),
IFERROR(VLOOKUP($A3,'Season 9'!AK$4:CN$104,22,0),"0"),IFERROR(VLOOKUP($A3,'Season 10'!AK$4:CN$104,22,0),"0"),
IFERROR(VLOOKUP($A3,'Season 11'!AK$4:CN$104,22,0),"0"),IFERROR(VLOOKUP($A3,'Season 12'!AK$4:CN$104,22,0),"0"),
IFERROR(VLOOKUP($A3,'Season 13'!AK$4:CN$104,22,0),"0"),IFERROR(VLOOKUP($A3,'Season 14'!AK$4:CN$104,22,0),"0"),IFERROR(VLOOKUP(A3,'Season 15'!AK$4:CN$104,22,0),"0"),)</f>
        <v>0</v>
      </c>
      <c r="V3" s="403">
        <f>SUM(
IFERROR(VLOOKUP($A3,'Season 1'!AJ$4:CM$104,23,0),"0"),IFERROR(VLOOKUP($A3,'Season 2'!AK$4:CN$104,23,0),"0"),
IFERROR(VLOOKUP($A3,'Season 3'!AK$4:CN$104,23,0),"0"),IFERROR(VLOOKUP($A3,'Season 4'!AK$4:CN$104,23,0),"0"),
IFERROR(VLOOKUP($A3,'Season 5'!AK$4:CN$104,23,0),"0"),IFERROR(VLOOKUP($A3,'Season 6'!AK$4:CN$104,23,0),"0"),
IFERROR(VLOOKUP($A3,'Season 7'!AK$4:CN$104,23,0),"0"),IFERROR(VLOOKUP($A3,'Season 8'!AK$4:CN$104,23,0),"0"),
IFERROR(VLOOKUP($A3,'Season 9'!AK$4:CN$104,23,0),"0"),IFERROR(VLOOKUP($A3,'Season 10'!AK$4:CN$104,23,0),"0"),
IFERROR(VLOOKUP($A3,'Season 11'!AK$4:CN$104,23,0),"0"),IFERROR(VLOOKUP($A3,'Season 12'!AK$4:CN$104,23,0),"0"),
IFERROR(VLOOKUP($A3,'Season 13'!AK$4:CN$104,23,0),"0"),IFERROR(VLOOKUP($A3,'Season 14'!AK$4:CN$104,23,0),"0"),IFERROR(VLOOKUP($A3,'Season 15'!AK$4:CN$104,23,0),"0"),)</f>
        <v>0</v>
      </c>
      <c r="W3" s="398">
        <f>SUM(
IFERROR(VLOOKUP($A3,'Season 1'!AJ$4:CM$104,24,0),"0"),IFERROR(VLOOKUP($A3,'Season 2'!AK$4:CN$104,24,0),"0"),
IFERROR(VLOOKUP($A3,'Season 3'!AK$4:CN$104,24,0),"0"),IFERROR(VLOOKUP($A3,'Season 4'!AK$4:CN$104,24,0),"0"),
IFERROR(VLOOKUP($A3,'Season 5'!AK$4:CN$104,24,0),"0"),IFERROR(VLOOKUP($A3,'Season 6'!AK$4:CN$104,24,0),"0"),
IFERROR(VLOOKUP($A3,'Season 7'!AK$4:CN$104,24,0),"0"),IFERROR(VLOOKUP($A3,'Season 8'!AK$4:CN$104,24,0),"0"),
IFERROR(VLOOKUP($A3,'Season 9'!AK$4:CN$104,24,0),"0"),IFERROR(VLOOKUP($A3,'Season 10'!AK$4:CN$104,24,0),"0"),
IFERROR(VLOOKUP($A3,'Season 11'!AK$4:CN$104,24,0),"0"),IFERROR(VLOOKUP($A3,'Season 12'!AK$4:CN$104,24,0),"0"),
IFERROR(VLOOKUP($A3,'Season 13'!AK$4:CN$104,24,0),"0"),IFERROR(VLOOKUP($A3,'Season 14'!AK$4:CN$104,24,0),"0"),IFERROR(VLOOKUP($A3,'Season 15'!AK$4:CN$104,24,0),"0"),)</f>
        <v>0</v>
      </c>
      <c r="X3" s="518">
        <f>SUM(
IFERROR(VLOOKUP($A3,'Season 1'!AJ$4:CM$104,25,0),"0"),IFERROR(VLOOKUP($A3,'Season 2'!AK$4:CN$104,25,0),"0"),
IFERROR(VLOOKUP($A3,'Season 3'!AK$4:CN$104,25,0),"0"),IFERROR(VLOOKUP($A3,'Season 4'!AK$4:CN$104,25,0),"0"),
IFERROR(VLOOKUP($A3,'Season 5'!AK$4:CN$104,25,0),"0"),IFERROR(VLOOKUP($A3,'Season 6'!AK$4:CN$104,25,0),"0"),
IFERROR(VLOOKUP($A3,'Season 7'!AK$4:CN$104,25,0),"0"),IFERROR(VLOOKUP($A3,'Season 8'!AK$4:CN$104,25,0),"0"),
IFERROR(VLOOKUP($A3,'Season 9'!AK$4:CN$104,25,0),"0"),IFERROR(VLOOKUP($A3,'Season 10'!AK$4:CN$104,25,0),"0"),
IFERROR(VLOOKUP($A3,'Season 11'!AK$4:CN$104,25,0),"0"),IFERROR(VLOOKUP($A3,'Season 12'!AK$4:CN$104,25,0),"0"),
IFERROR(VLOOKUP($A3,'Season 13'!AK$4:CN$104,25,0),"0"),IFERROR(VLOOKUP($A3,'Season 14'!AK$4:CN$104,25,0),"0"),IFERROR(VLOOKUP($A3,'Season 15'!AK$4:CN$104,25,0),"0"),)</f>
        <v>0</v>
      </c>
      <c r="Y3" s="21">
        <f>SUM(
IFERROR(VLOOKUP($A3,'Season 1'!AJ$4:CM$104,26,0),"0"),IFERROR(VLOOKUP($A3,'Season 2'!AK$4:CN$104,26,0),"0"),
IFERROR(VLOOKUP($A3,'Season 3'!AK$4:CN$104,26,0),"0"),IFERROR(VLOOKUP($A3,'Season 4'!AK$4:CN$104,26,0),"0"),
IFERROR(VLOOKUP($A3,'Season 5'!AK$4:CN$104,26,0),"0"),IFERROR(VLOOKUP($A3,'Season 6'!AK$4:CN$104,26,0),"0"),
IFERROR(VLOOKUP($A3,'Season 7'!AK$4:CN$104,26,0),"0"),IFERROR(VLOOKUP($A3,'Season 8'!AK$4:CN$104,26,0),"0"),
IFERROR(VLOOKUP($A3,'Season 9'!AK$4:CN$104,26,0),"0"),IFERROR(VLOOKUP($A3,'Season 10'!AK$4:CN$104,26,0),"0"),
IFERROR(VLOOKUP($A3,'Season 11'!AK$4:CN$104,26,0),"0"),IFERROR(VLOOKUP($A3,'Season 12'!AK$4:CN$104,26,0),"0"),
IFERROR(VLOOKUP($A3,'Season 13'!AK$4:CN$104,26,0),"0"),IFERROR(VLOOKUP($A3,'Season 14'!AK$4:CN$104,26,0),"0"),IFERROR(VLOOKUP($A3,'Season 15'!AK$4:CN$104,26,0),"0"),)</f>
        <v>0</v>
      </c>
      <c r="Z3" s="402">
        <f>SUM(
IFERROR(VLOOKUP($A3,'Season 1'!AJ$4:CM$104,27,0),"0"),IFERROR(VLOOKUP($A3,'Season 2'!AK$4:CN$104,27,0),"0"),
IFERROR(VLOOKUP($A3,'Season 3'!AK$4:CN$104,27,0),"0"),IFERROR(VLOOKUP($A3,'Season 4'!AK$4:CN$104,27,0),"0"),
IFERROR(VLOOKUP($A3,'Season 5'!AK$4:CN$104,27,0),"0"),IFERROR(VLOOKUP($A3,'Season 6'!AK$4:CN$104,27,0),"0"),
IFERROR(VLOOKUP($A3,'Season 7'!AK$4:CN$104,27,0),"0"),IFERROR(VLOOKUP($A3,'Season 8'!AK$4:CN$104,27,0),"0"),
IFERROR(VLOOKUP($A3,'Season 9'!AK$4:CN$104,27,0),"0"),IFERROR(VLOOKUP($A3,'Season 10'!AK$4:CN$104,27,0),"0"),
IFERROR(VLOOKUP($A3,'Season 11'!AK$4:CN$104,27,0),"0"),IFERROR(VLOOKUP($A3,'Season 12'!AK$4:CN$104,27,0),"0"),
IFERROR(VLOOKUP($A3,'Season 13'!AK$4:CN$104,27,0),"0"),IFERROR(VLOOKUP($A3,'Season 14'!AK$4:CN$104,27,0),"0"),IFERROR(VLOOKUP($A3,'Season 15'!AK$4:CN$104,27,0),"0"),)</f>
        <v>0</v>
      </c>
      <c r="AA3" s="403">
        <f>SUM(
IFERROR(VLOOKUP($A3,'Season 1'!AJ$4:CM$104,28,0),"0"),IFERROR(VLOOKUP($A3,'Season 2'!AK$4:CN$104,28,0),"0"),
IFERROR(VLOOKUP($A3,'Season 3'!AK$4:CN$104,28,0),"0"),IFERROR(VLOOKUP($A3,'Season 4'!AK$4:CN$104,28,0),"0"),
IFERROR(VLOOKUP($A3,'Season 5'!AK$4:CN$104,28,0),"0"),IFERROR(VLOOKUP($A3,'Season 6'!AK$4:CN$104,28,0),"0"),
IFERROR(VLOOKUP($A3,'Season 7'!AK$4:CN$104,28,0),"0"),IFERROR(VLOOKUP($A3,'Season 8'!AK$4:CN$104,28,0),"0"),
IFERROR(VLOOKUP($A3,'Season 9'!AK$4:CN$104,28,0),"0"),IFERROR(VLOOKUP($A3,'Season 10'!AK$4:CN$104,28,0),"0"),
IFERROR(VLOOKUP($A3,'Season 11'!AK$4:CN$104,28,0),"0"),IFERROR(VLOOKUP($A3,'Season 12'!AK$4:CN$104,28,0),"0"),
IFERROR(VLOOKUP($A3,'Season 13'!AK$4:CN$104,28,0),"0"),IFERROR(VLOOKUP($A3,'Season 14'!AK$4:CN$104,28,0),"0"),IFERROR(VLOOKUP($A3,'Season 15'!AK$4:CN$104,28,0),"0"),)</f>
        <v>0</v>
      </c>
      <c r="AB3" s="398">
        <f>SUM(
IFERROR(VLOOKUP($A3,'Season 1'!AJ$4:CM$104,29,0),"0"),IFERROR(VLOOKUP($A3,'Season 2'!AK$4:CN$104,29,0),"0"),
IFERROR(VLOOKUP($A3,'Season 3'!AK$4:CN$104,29,0),"0"),IFERROR(VLOOKUP($A3,'Season 4'!AK$4:CN$104,29,0),"0"),
IFERROR(VLOOKUP($A3,'Season 5'!AK$4:CN$104,29,0),"0"),IFERROR(VLOOKUP($A3,'Season 6'!AK$4:CN$104,29,0),"0"),
IFERROR(VLOOKUP($A3,'Season 7'!AK$4:CN$104,29,0),"0"),IFERROR(VLOOKUP($A3,'Season 8'!AK$4:CN$104,29,0),"0"),
IFERROR(VLOOKUP($A3,'Season 9'!AK$4:CN$104,29,0),"0"),IFERROR(VLOOKUP($A3,'Season 10'!AK$4:CN$104,29,0),"0"),
IFERROR(VLOOKUP($A3,'Season 11'!AK$4:CN$104,29,0),"0"),IFERROR(VLOOKUP($A3,'Season 12'!AK$4:CN$104,29,0),"0"),
IFERROR(VLOOKUP($A3,'Season 13'!AK$4:CN$104,29,0),"0"),IFERROR(VLOOKUP($A3,'Season 14'!AK$4:CN$104,29,0),"0"),IFERROR(VLOOKUP($A3,'Season 15'!AK$4:CN$104,29,0),"0"),)</f>
        <v>0</v>
      </c>
      <c r="AC3" s="518">
        <f>SUM(
IFERROR(VLOOKUP($A3,'Season 1'!AJ$4:CM$104,30,0),"0"),IFERROR(VLOOKUP($A3,'Season 2'!AK$4:CN$104,30,0),"0"),
IFERROR(VLOOKUP($A3,'Season 3'!AK$4:CN$104,30,0),"0"),IFERROR(VLOOKUP($A3,'Season 4'!AK$4:CN$104,30,0),"0"),
IFERROR(VLOOKUP($A3,'Season 5'!AK$4:CN$104,30,0),"0"),IFERROR(VLOOKUP($A3,'Season 6'!AK$4:CN$104,30,0),"0"),
IFERROR(VLOOKUP($A3,'Season 7'!AK$4:CN$104,30,0),"0"),IFERROR(VLOOKUP($A3,'Season 8'!AK$4:CN$104,30,0),"0"),
IFERROR(VLOOKUP($A3,'Season 9'!AK$4:CN$104,30,0),"0"),IFERROR(VLOOKUP($A3,'Season 10'!AK$4:CN$104,30,0),"0"),
IFERROR(VLOOKUP($A3,'Season 11'!AK$4:CN$104,30,0),"0"),IFERROR(VLOOKUP($A3,'Season 12'!AK$4:CN$104,30,0),"0"),
IFERROR(VLOOKUP($A3,'Season 13'!AK$4:CN$104,30,0),"0"),IFERROR(VLOOKUP($A3,'Season 14'!AK$4:CN$104,30,0),"0"),IFERROR(VLOOKUP($A3,'Season 15'!AK$4:CN$104,30,0),"0"),)</f>
        <v>0</v>
      </c>
      <c r="AD3" s="21">
        <f>SUM(
IFERROR(VLOOKUP($A3,'Season 1'!AJ$4:CM$104,31,0),"0"),IFERROR(VLOOKUP($A3,'Season 2'!AK$4:CN$104,31,0),"0"),
IFERROR(VLOOKUP($A3,'Season 3'!AK$4:CN$104,31,0),"0"),IFERROR(VLOOKUP($A3,'Season 4'!AK$4:CN$104,31,0),"0"),
IFERROR(VLOOKUP($A3,'Season 5'!AK$4:CN$104,31,0),"0"),IFERROR(VLOOKUP($A3,'Season 6'!AK$4:CN$104,31,0),"0"),
IFERROR(VLOOKUP($A3,'Season 7'!AK$4:CN$104,31,0),"0"),IFERROR(VLOOKUP($A3,'Season 8'!AK$4:CN$104,31,0),"0"),
IFERROR(VLOOKUP($A3,'Season 9'!AK$4:CN$104,31,0),"0"),IFERROR(VLOOKUP($A3,'Season 10'!AK$4:CN$104,31,0),"0"),
IFERROR(VLOOKUP($A3,'Season 11'!AK$4:CN$104,31,0),"0"),IFERROR(VLOOKUP($A3,'Season 12'!AK$4:CN$104,31,0),"0"),
IFERROR(VLOOKUP($A3,'Season 13'!AK$4:CN$104,31,0),"0"),IFERROR(VLOOKUP($A3,'Season 14'!AK$4:CN$104,31,0),"0"),IFERROR(VLOOKUP($A3,'Season 15'!AK$4:CN$104,31,0),"0"),)</f>
        <v>0</v>
      </c>
      <c r="AE3" s="402">
        <f>SUM(
IFERROR(VLOOKUP($A3,'Season 1'!AJ$4:CM$104,32,0),"0"),IFERROR(VLOOKUP($A3,'Season 2'!AK$4:CN$104,32,0),"0"),
IFERROR(VLOOKUP($A3,'Season 3'!AK$4:CN$104,32,0),"0"),IFERROR(VLOOKUP($A3,'Season 4'!AK$4:CN$104,32,0),"0"),
IFERROR(VLOOKUP($A3,'Season 5'!AK$4:CN$104,32,0),"0"),IFERROR(VLOOKUP($A3,'Season 6'!AK$4:CN$104,32,0),"0"),
IFERROR(VLOOKUP($A3,'Season 7'!AK$4:CN$104,32,0),"0"),IFERROR(VLOOKUP($A3,'Season 8'!AK$4:CN$104,32,0),"0"),
IFERROR(VLOOKUP($A3,'Season 9'!AK$4:CN$104,32,0),"0"),IFERROR(VLOOKUP($A3,'Season 10'!AK$4:CN$104,32,0),"0"),
IFERROR(VLOOKUP($A3,'Season 11'!AK$4:CN$104,32,0),"0"),IFERROR(VLOOKUP($A3,'Season 12'!AK$4:CN$104,32,0),"0"),
IFERROR(VLOOKUP($A3,'Season 13'!AK$4:CN$104,32,0),"0"),IFERROR(VLOOKUP($A3,'Season 14'!AK$4:CN$104,32,0),"0"),IFERROR(VLOOKUP($A3,'Season 15'!AK$4:CN$104,32,0),"0"),)</f>
        <v>0</v>
      </c>
      <c r="AF3" s="403">
        <f>SUM(IFERROR(VLOOKUP($A3,'Season 2'!AK$4:CN$104,33,0),"0"),
IFERROR(VLOOKUP($A3,'Season 3'!AK$4:CN$104,33,0),"0"),IFERROR(VLOOKUP($A3,'Season 4'!AK$4:CN$104,33,0),"0"),
IFERROR(VLOOKUP($A3,'Season 5'!AK$4:CN$104,33,0),"0"),IFERROR(VLOOKUP($A3,'Season 6'!AK$4:CN$104,33,0),"0"),
IFERROR(VLOOKUP($A3,'Season 7'!AK$4:CN$104,33,0),"0"),IFERROR(VLOOKUP($A3,'Season 8'!AK$4:CN$104,33,0),"0"),
IFERROR(VLOOKUP($A3,'Season 9'!AK$4:CN$104,33,0),"0"),IFERROR(VLOOKUP($A3,'Season 10'!AK$4:CN$104,33,0),"0"),
IFERROR(VLOOKUP($A3,'Season 11'!AK$4:CN$104,33,0),"0"),IFERROR(VLOOKUP($A3,'Season 12'!AK$4:CN$104,33,0),"0"),
IFERROR(VLOOKUP($A3,'Season 13'!AK$4:CN$104,33,0),"0"),IFERROR(VLOOKUP($A3,'Season 14'!AK$4:CN$104,33,0),"0"),IFERROR(VLOOKUP($A3,'Season 15'!AK$4:CN$104,33,0),"0"),)</f>
        <v>0</v>
      </c>
      <c r="AG3" s="398">
        <f>SUM(IFERROR(VLOOKUP($A3,'Season 2'!AK$4:CN$104,34,0),"0"),
IFERROR(VLOOKUP($A3,'Season 3'!AK$4:CN$104,34,0),"0"),IFERROR(VLOOKUP($A3,'Season 4'!AK$4:CN$104,34,0),"0"),
IFERROR(VLOOKUP($A3,'Season 5'!AK$4:CN$104,34,0),"0"),IFERROR(VLOOKUP($A3,'Season 6'!AK$4:CN$104,34,0),"0"),
IFERROR(VLOOKUP($A3,'Season 7'!AK$4:CN$104,34,0),"0"),IFERROR(VLOOKUP($A3,'Season 8'!AK$4:CN$104,34,0),"0"),
IFERROR(VLOOKUP($A3,'Season 9'!AK$4:CN$104,34,0),"0"),IFERROR(VLOOKUP($A3,'Season 10'!AK$4:CN$104,34,0),"0"),
IFERROR(VLOOKUP($A3,'Season 11'!AK$4:CN$104,34,0),"0"),IFERROR(VLOOKUP($A3,'Season 12'!AK$4:CN$104,34,0),"0"),
IFERROR(VLOOKUP($A3,'Season 13'!AK$4:CN$104,34,0),"0"),IFERROR(VLOOKUP($A3,'Season 14'!AK$4:CN$104,34,0),"0"),IFERROR(VLOOKUP($A3,'Season 15'!AK$4:CN$104,34,0),"0"),)</f>
        <v>0</v>
      </c>
      <c r="AH3" s="518">
        <f>SUM(IFERROR(VLOOKUP($A3,'Season 2'!AK$4:CN$104,35,0),"0"),
IFERROR(VLOOKUP($A3,'Season 3'!AK$4:CN$104,35,0),"0"),IFERROR(VLOOKUP($A3,'Season 4'!AK$4:CN$104,35,0),"0"),
IFERROR(VLOOKUP($A3,'Season 5'!AK$4:CN$104,35,0),"0"),IFERROR(VLOOKUP($A3,'Season 6'!AK$4:CN$104,35,0),"0"),
IFERROR(VLOOKUP($A3,'Season 7'!AK$4:CN$104,35,0),"0"),IFERROR(VLOOKUP($A3,'Season 8'!AK$4:CN$104,35,0),"0"),
IFERROR(VLOOKUP($A3,'Season 9'!AK$4:CN$104,35,0),"0"),IFERROR(VLOOKUP($A3,'Season 10'!AK$4:CN$104,35,0),"0"),
IFERROR(VLOOKUP($A3,'Season 11'!AK$4:CN$104,35,0),"0"),IFERROR(VLOOKUP($A3,'Season 12'!AK$4:CN$104,35,0),"0"),
IFERROR(VLOOKUP($A3,'Season 13'!AK$4:CN$104,35,0),"0"),IFERROR(VLOOKUP($A3,'Season 14'!AK$4:CN$104,35,0),"0"),IFERROR(VLOOKUP($A3,'Season 15'!AK$4:CN$104,35,0),"0"),)</f>
        <v>0</v>
      </c>
      <c r="AI3" s="21">
        <f>SUM(IFERROR(VLOOKUP($A3,'Season 2'!AK$4:CN$104,36,0),"0"),
IFERROR(VLOOKUP($A3,'Season 3'!AK$4:CN$104,36,0),"0"),IFERROR(VLOOKUP($A3,'Season 4'!AK$4:CN$104,36,0),"0"),
IFERROR(VLOOKUP($A3,'Season 5'!AK$4:CN$104,36,0),"0"),IFERROR(VLOOKUP($A3,'Season 6'!AK$4:CN$104,36,0),"0"),
IFERROR(VLOOKUP($A3,'Season 7'!AK$4:CN$104,36,0),"0"),IFERROR(VLOOKUP($A3,'Season 8'!AK$4:CN$104,36,0),"0"),
IFERROR(VLOOKUP($A3,'Season 9'!AK$4:CN$104,36,0),"0"),IFERROR(VLOOKUP($A3,'Season 10'!AK$4:CN$104,36,0),"0"),
IFERROR(VLOOKUP($A3,'Season 11'!AK$4:CN$104,36,0),"0"),IFERROR(VLOOKUP($A3,'Season 12'!AK$4:CN$104,36,0),"0"),
IFERROR(VLOOKUP($A3,'Season 13'!AK$4:CN$104,36,0),"0"),IFERROR(VLOOKUP($A3,'Season 14'!AK$4:CN$104,36,0),"0"),IFERROR(VLOOKUP($A3,'Season 15'!AK$4:CN$104,36,0),"0"),)</f>
        <v>0</v>
      </c>
      <c r="AJ3" s="402">
        <f>SUM(IFERROR(VLOOKUP($A3,'Season 2'!AK$4:CN$104,37,0),"0"),
IFERROR(VLOOKUP($A3,'Season 3'!AK$4:CN$104,37,0),"0"),IFERROR(VLOOKUP($A3,'Season 4'!AK$4:CN$104,37,0),"0"),
IFERROR(VLOOKUP($A3,'Season 5'!AK$4:CN$104,37,0),"0"),IFERROR(VLOOKUP($A3,'Season 6'!AK$4:CN$104,37,0),"0"),
IFERROR(VLOOKUP($A3,'Season 7'!AK$4:CN$104,37,0),"0"),IFERROR(VLOOKUP($A3,'Season 8'!AK$4:CN$104,37,0),"0"),
IFERROR(VLOOKUP($A3,'Season 9'!AK$4:CN$104,37,0),"0"),IFERROR(VLOOKUP($A3,'Season 10'!AK$4:CN$104,37,0),"0"),
IFERROR(VLOOKUP($A3,'Season 11'!AK$4:CN$104,37,0),"0"),IFERROR(VLOOKUP($A3,'Season 12'!AK$4:CN$104,37,0),"0"),
IFERROR(VLOOKUP($A3,'Season 13'!AK$4:CN$104,37,0),"0"),IFERROR(VLOOKUP($A3,'Season 14'!AK$4:CN$104,37,0),"0"),IFERROR(VLOOKUP($A3,'Season 15'!AK$4:CN$104,37,0),"0"),)</f>
        <v>0</v>
      </c>
      <c r="AK3" s="403">
        <f>SUM(IFERROR(VLOOKUP($A3,'Season 1'!AJ$4:CM$104,33,0),"0"),IFERROR(VLOOKUP($A3,'Season 2'!AK$4:CN$104,38,0),"0"),
IFERROR(VLOOKUP($A3,'Season 3'!AK$4:CN$104,38,0),"0"),IFERROR(VLOOKUP($A3,'Season 4'!AK$4:CN$104,38,0),"0"),
IFERROR(VLOOKUP($A3,'Season 5'!AK$4:CN$104,38,0),"0"),IFERROR(VLOOKUP($A3,'Season 6'!AK$4:CN$104,38,0),"0"),
IFERROR(VLOOKUP($A3,'Season 7'!AK$4:CN$104,38,0),"0"),IFERROR(VLOOKUP($A3,'Season 8'!AK$4:CN$104,38,0),"0"),
IFERROR(VLOOKUP($A3,'Season 9'!AK$4:CN$104,38,0),"0"),IFERROR(VLOOKUP($A3,'Season 10'!AK$4:CN$104,38,0),"0"),
IFERROR(VLOOKUP($A3,'Season 11'!AK$4:CN$104,38,0),"0"),IFERROR(VLOOKUP($A3,'Season 12'!AK$4:CN$104,38,0),"0"),
IFERROR(VLOOKUP($A3,'Season 13'!AK$4:CN$104,38,0),"0"),IFERROR(VLOOKUP($A3,'Season 14'!AK$4:CN$104,38,0),"0"),IFERROR(VLOOKUP($A3,'Season 15'!AK$4:CN$104,38,0),"0"),)</f>
        <v>0</v>
      </c>
      <c r="AL3" s="398">
        <f>SUM(IFERROR(VLOOKUP($A3,'Season 1'!AJ$4:CM$104,34,0),"0"),IFERROR(VLOOKUP($A3,'Season 2'!AK$4:CN$104,39,0),"0"),
IFERROR(VLOOKUP($A3,'Season 3'!AK$4:CN$104,39,0),"0"),IFERROR(VLOOKUP($A3,'Season 4'!AK$4:CN$104,39,0),"0"),
IFERROR(VLOOKUP($A3,'Season 5'!AK$4:CN$104,39,0),"0"),IFERROR(VLOOKUP($A3,'Season 6'!AK$4:CN$104,39,0),"0"),
IFERROR(VLOOKUP($A3,'Season 7'!AK$4:CN$104,39,0),"0"),IFERROR(VLOOKUP($A3,'Season 8'!AK$4:CN$104,39,0),"0"),
IFERROR(VLOOKUP($A3,'Season 9'!AK$4:CN$104,39,0),"0"),IFERROR(VLOOKUP($A3,'Season 10'!AK$4:CN$104,39,0),"0"),
IFERROR(VLOOKUP($A3,'Season 11'!AK$4:CN$104,39,0),"0"),IFERROR(VLOOKUP($A3,'Season 12'!AK$4:CN$104,39,0),"0"),
IFERROR(VLOOKUP($A3,'Season 13'!AK$4:CN$104,39,0),"0"),IFERROR(VLOOKUP($A3,'Season 14'!AK$4:CN$104,39,0),"0"),IFERROR(VLOOKUP($A3,'Season 15'!AK$4:CN$104,39,0),"0"),)</f>
        <v>0</v>
      </c>
      <c r="AM3" s="518">
        <f>SUM(IFERROR(VLOOKUP($A3,'Season 1'!AJ$4:CM$104,35,0),"0"),IFERROR(VLOOKUP($A3,'Season 2'!AK$4:CN$104,40,0),"0"),
IFERROR(VLOOKUP($A3,'Season 3'!AK$4:CN$104,40,0),"0"),IFERROR(VLOOKUP($A3,'Season 4'!AK$4:CN$104,40,0),"0"),
IFERROR(VLOOKUP($A3,'Season 5'!AK$4:CN$104,40,0),"0"),IFERROR(VLOOKUP($A3,'Season 6'!AK$4:CN$104,40,0),"0"),
IFERROR(VLOOKUP($A3,'Season 7'!AK$4:CN$104,40,0),"0"),IFERROR(VLOOKUP($A3,'Season 8'!AK$4:CN$104,40,0),"0"),
IFERROR(VLOOKUP($A3,'Season 9'!AK$4:CN$104,40,0),"0"),IFERROR(VLOOKUP($A3,'Season 10'!AK$4:CN$104,40,0),"0"),
IFERROR(VLOOKUP($A3,'Season 11'!AK$4:CN$104,40,0),"0"),IFERROR(VLOOKUP($A3,'Season 12'!AK$4:CN$104,40,0),"0"),
IFERROR(VLOOKUP($A3,'Season 13'!AK$4:CN$104,40,0),"0"),IFERROR(VLOOKUP($A3,'Season 14'!AK$4:CN$104,40,0),"0"),IFERROR(VLOOKUP($A3,'Season 15'!AK$4:CN$104,40,0),"0"),)</f>
        <v>0</v>
      </c>
      <c r="AN3" s="21">
        <f>SUM(IFERROR(VLOOKUP($A3,'Season 1'!AJ$4:CM$104,36,0),"0"),IFERROR(VLOOKUP($A3,'Season 2'!AK$4:CN$104,41,0),"0"),
IFERROR(VLOOKUP($A3,'Season 3'!AK$4:CN$104,41,0),"0"),IFERROR(VLOOKUP($A3,'Season 4'!AK$4:CN$104,41,0),"0"),
IFERROR(VLOOKUP($A3,'Season 5'!AK$4:CN$104,41,0),"0"),IFERROR(VLOOKUP($A3,'Season 6'!AK$4:CN$104,41,0),"0"),
IFERROR(VLOOKUP($A3,'Season 7'!AK$4:CN$104,41,0),"0"),IFERROR(VLOOKUP($A3,'Season 8'!AK$4:CN$104,41,0),"0"),
IFERROR(VLOOKUP($A3,'Season 9'!AK$4:CN$104,41,0),"0"),IFERROR(VLOOKUP($A3,'Season 10'!AK$4:CN$104,41,0),"0"),
IFERROR(VLOOKUP($A3,'Season 11'!AK$4:CN$104,41,0),"0"),IFERROR(VLOOKUP($A3,'Season 12'!AK$4:CN$104,41,0),"0"),
IFERROR(VLOOKUP($A3,'Season 13'!AK$4:CN$104,41,0),"0"),IFERROR(VLOOKUP($A3,'Season 14'!AK$4:CN$104,41,0),"0"),IFERROR(VLOOKUP($A3,'Season 15'!AK$4:CN$104,41,0),"0"),)</f>
        <v>0</v>
      </c>
      <c r="AO3" s="402">
        <f>SUM(IFERROR(VLOOKUP($A3,'Season 1'!AJ$4:CM$104,37,0),"0"),IFERROR(VLOOKUP($A3,'Season 2'!AK$4:CN$104,42,0),"0"),
IFERROR(VLOOKUP($A3,'Season 3'!AK$4:CN$104,42,0),"0"),IFERROR(VLOOKUP($A3,'Season 4'!AK$4:CN$104,42,0),"0"),
IFERROR(VLOOKUP($A3,'Season 5'!AK$4:CN$104,42,0),"0"),IFERROR(VLOOKUP($A3,'Season 6'!AK$4:CN$104,42,0),"0"),
IFERROR(VLOOKUP($A3,'Season 7'!AK$4:CN$104,42,0),"0"),IFERROR(VLOOKUP($A3,'Season 8'!AK$4:CN$104,42,0),"0"),
IFERROR(VLOOKUP($A3,'Season 9'!AK$4:CN$104,42,0),"0"),IFERROR(VLOOKUP($A3,'Season 10'!AK$4:CN$104,42,0),"0"),
IFERROR(VLOOKUP($A3,'Season 11'!AK$4:CN$104,42,0),"0"),IFERROR(VLOOKUP($A3,'Season 12'!AK$4:CN$104,42,0),"0"),
IFERROR(VLOOKUP($A3,'Season 13'!AK$4:CN$104,42,0),"0"),IFERROR(VLOOKUP($A3,'Season 14'!AK$4:CN$104,42,0),"0"),IFERROR(VLOOKUP($A3,'Season 15'!AK$4:CN$104,42,0),"0"),)</f>
        <v>0</v>
      </c>
      <c r="AP3" s="403">
        <f>SUM(IFERROR(VLOOKUP($A3,'Season 1'!AJ$4:CM$104,43,0),"0"),IFERROR(VLOOKUP($A3,'Season 2'!AK$4:CN$104,43,0),"0"),
IFERROR(VLOOKUP($A3,'Season 3'!AK$4:CN$104,43,0),"0"),IFERROR(VLOOKUP($A3,'Season 4'!AK$4:CN$104,43,0),"0"),
IFERROR(VLOOKUP($A3,'Season 5'!AK$4:CN$104,43,0),"0"),IFERROR(VLOOKUP($A3,'Season 6'!AK$4:CN$104,43,0),"0"),
IFERROR(VLOOKUP($A3,'Season 7'!AK$4:CN$104,43,0),"0"),IFERROR(VLOOKUP($A3,'Season 8'!AK$4:CN$104,43,0),"0"),
IFERROR(VLOOKUP($A3,'Season 9'!AK$4:CN$104,43,0),"0"),IFERROR(VLOOKUP($A3,'Season 10'!AK$4:CN$104,43,0),"0"),
IFERROR(VLOOKUP($A3,'Season 11'!AK$4:CN$104,43,0),"0"),IFERROR(VLOOKUP($A3,'Season 12'!AK$4:CN$104,43,0),"0"),
IFERROR(VLOOKUP($A3,'Season 13'!AK$4:CN$104,43,0),"0"),IFERROR(VLOOKUP($A3,'Season 14'!AK$4:CN$104,43,0),"0"),IFERROR(VLOOKUP($A3,'Season 15'!AK$4:CN$104,43,0),"0"),)</f>
        <v>0</v>
      </c>
      <c r="AQ3" s="398">
        <f>SUM(IFERROR(VLOOKUP($A3,'Season 1'!AJ$4:CM$104,44,0),"0"),IFERROR(VLOOKUP($A3,'Season 2'!AK$4:CN$104,44,0),"0"),
IFERROR(VLOOKUP($A3,'Season 3'!AK$4:CN$104,44,0),"0"),IFERROR(VLOOKUP($A3,'Season 4'!AK$4:CN$104,44,0),"0"),
IFERROR(VLOOKUP($A3,'Season 5'!AK$4:CN$104,44,0),"0"),IFERROR(VLOOKUP($A3,'Season 6'!AK$4:CN$104,44,0),"0"),
IFERROR(VLOOKUP($A3,'Season 7'!AK$4:CN$104,44,0),"0"),IFERROR(VLOOKUP($A3,'Season 8'!AK$4:CN$104,44,0),"0"),
IFERROR(VLOOKUP($A3,'Season 9'!AK$4:CN$104,44,0),"0"),IFERROR(VLOOKUP($A3,'Season 10'!AK$4:CN$104,44,0),"0"),
IFERROR(VLOOKUP($A3,'Season 11'!AK$4:CN$104,44,0),"0"),IFERROR(VLOOKUP($A3,'Season 12'!AK$4:CN$104,44,0),"0"),
IFERROR(VLOOKUP($A3,'Season 13'!AK$4:CN$104,44,0),"0"),IFERROR(VLOOKUP($A3,'Season 14'!AK$4:CN$104,44,0),"0"),IFERROR(VLOOKUP($A3,'Season 15'!AK$4:CN$104,44,0),"0"),)</f>
        <v>0</v>
      </c>
      <c r="AR3" s="518">
        <f>SUM(IFERROR(VLOOKUP($A3,'Season 1'!AJ$4:CM$104,45,0),"0"),IFERROR(VLOOKUP($A3,'Season 2'!AK$4:CN$104,45,0),"0"),
IFERROR(VLOOKUP($A3,'Season 3'!AK$4:CN$104,45,0),"0"),IFERROR(VLOOKUP($A3,'Season 4'!AK$4:CN$104,45,0),"0"),
IFERROR(VLOOKUP($A3,'Season 5'!AK$4:CN$104,45,0),"0"),IFERROR(VLOOKUP($A3,'Season 6'!AK$4:CN$104,45,0),"0"),
IFERROR(VLOOKUP($A3,'Season 7'!AK$4:CN$104,45,0),"0"),IFERROR(VLOOKUP($A3,'Season 8'!AK$4:CN$104,45,0),"0"),
IFERROR(VLOOKUP($A3,'Season 9'!AK$4:CN$104,45,0),"0"),IFERROR(VLOOKUP($A3,'Season 10'!AK$4:CN$104,45,0),"0"),
IFERROR(VLOOKUP($A3,'Season 11'!AK$4:CN$104,45,0),"0"),IFERROR(VLOOKUP($A3,'Season 12'!AK$4:CN$104,45,0),"0"),
IFERROR(VLOOKUP($A3,'Season 13'!AK$4:CN$104,45,0),"0"),IFERROR(VLOOKUP($A3,'Season 14'!AK$4:CN$104,45,0),"0"),IFERROR(VLOOKUP($A3,'Season 15'!AK$4:CN$104,45,0),"0"),)</f>
        <v>0</v>
      </c>
      <c r="AS3" s="21">
        <f>SUM(IFERROR(VLOOKUP($A3,'Season 1'!AJ$4:CM$104,46,0),"0"),IFERROR(VLOOKUP($A3,'Season 2'!AK$4:CN$104,46,0),"0"),
IFERROR(VLOOKUP($A3,'Season 3'!AK$4:CN$104,46,0),"0"),IFERROR(VLOOKUP($A3,'Season 4'!AK$4:CN$104,46,0),"0"),
IFERROR(VLOOKUP($A3,'Season 5'!AK$4:CN$104,46,0),"0"),IFERROR(VLOOKUP($A3,'Season 6'!AK$4:CN$104,46,0),"0"),
IFERROR(VLOOKUP($A3,'Season 7'!AK$4:CN$104,46,0),"0"),IFERROR(VLOOKUP($A3,'Season 8'!AK$4:CN$104,46,0),"0"),
IFERROR(VLOOKUP($A3,'Season 9'!AK$4:CN$104,46,0),"0"),IFERROR(VLOOKUP($A3,'Season 10'!AK$4:CN$104,46,0),"0"),
IFERROR(VLOOKUP($A3,'Season 11'!AK$4:CN$104,46,0),"0"),IFERROR(VLOOKUP($A3,'Season 12'!AK$4:CN$104,46,0),"0"),
IFERROR(VLOOKUP($A3,'Season 13'!AK$4:CN$104,46,0),"0"),IFERROR(VLOOKUP($A3,'Season 14'!AK$4:CN$104,46,0),"0"),IFERROR(VLOOKUP($A3,'Season 15'!AK$4:CN$104,46,0),"0"),)</f>
        <v>0</v>
      </c>
      <c r="AT3" s="402">
        <f>SUM(IFERROR(VLOOKUP($A3,'Season 1'!AJ$4:CM$104,47,0),"0"),IFERROR(VLOOKUP($A3,'Season 2'!AK$4:CN$104,47,0),"0"),
IFERROR(VLOOKUP($A3,'Season 3'!AK$4:CN$104,47,0),"0"),IFERROR(VLOOKUP($A3,'Season 4'!AK$4:CN$104,47,0),"0"),
IFERROR(VLOOKUP($A3,'Season 5'!AK$4:CN$104,47,0),"0"),IFERROR(VLOOKUP($A3,'Season 6'!AK$4:CN$104,47,0),"0"),
IFERROR(VLOOKUP($A3,'Season 7'!AK$4:CN$104,47,0),"0"),IFERROR(VLOOKUP($A3,'Season 8'!AK$4:CN$104,47,0),"0"),
IFERROR(VLOOKUP($A3,'Season 9'!AK$4:CN$104,47,0),"0"),IFERROR(VLOOKUP($A3,'Season 10'!AK$4:CN$104,47,0),"0"),
IFERROR(VLOOKUP($A3,'Season 11'!AK$4:CN$104,47,0),"0"),IFERROR(VLOOKUP($A3,'Season 12'!AK$4:CN$104,47,0),"0"),
IFERROR(VLOOKUP($A3,'Season 13'!AK$4:CN$104,47,0),"0"),IFERROR(VLOOKUP($A3,'Season 14'!AK$4:CN$104,47,0),"0"),IFERROR(VLOOKUP($A3,'Season 15'!AK$4:CN$104,47,0),"0"),)</f>
        <v>0</v>
      </c>
      <c r="AU3" s="403">
        <f>SUM(IFERROR(VLOOKUP($A3,'Season 3'!AK$4:CN$104,48,0),"0"),IFERROR(VLOOKUP($A3,'Season 4'!AK$4:CN$104,48,0),"0"),
IFERROR(VLOOKUP($A3,'Season 5'!AK$4:CN$104,48,0),"0"),IFERROR(VLOOKUP($A3,'Season 6'!AK$4:CN$104,48,0),"0"),
IFERROR(VLOOKUP($A3,'Season 7'!AK$4:CN$104,48,0),"0"),IFERROR(VLOOKUP($A3,'Season 8'!AK$4:CN$104,48,0),"0"),
IFERROR(VLOOKUP($A3,'Season 9'!AK$4:CN$104,48,0),"0"),IFERROR(VLOOKUP($A3,'Season 10'!AK$4:CN$104,48,0),"0"),
IFERROR(VLOOKUP($A3,'Season 11'!AK$4:CN$104,48,0),"0"),IFERROR(VLOOKUP($A3,'Season 12'!AK$4:CN$104,48,0),"0"),
IFERROR(VLOOKUP($A3,'Season 13'!AK$4:CN$104,48,0),"0"),IFERROR(VLOOKUP($A3,'Season 14'!AK$4:CN$104,48,0),"0"),IFERROR(VLOOKUP($A3,'Season 15'!AK$4:CN$104,48,0),"0"),)</f>
        <v>0</v>
      </c>
      <c r="AV3" s="398">
        <f>SUM(IFERROR(VLOOKUP($A3,'Season 3'!AK$4:CN$104,49,0),"0"),IFERROR(VLOOKUP($A3,'Season 4'!AK$4:CN$104,49,0),"0"),
IFERROR(VLOOKUP($A3,'Season 5'!AK$4:CN$104,49,0),"0"),IFERROR(VLOOKUP($A3,'Season 6'!AK$4:CN$104,49,0),"0"),
IFERROR(VLOOKUP($A3,'Season 7'!AK$4:CN$104,49,0),"0"),IFERROR(VLOOKUP($A3,'Season 8'!AK$4:CN$104,49,0),"0"),
IFERROR(VLOOKUP($A3,'Season 9'!AK$4:CN$104,49,0),"0"),IFERROR(VLOOKUP($A3,'Season 10'!AK$4:CN$104,49,0),"0"),
IFERROR(VLOOKUP($A3,'Season 11'!AK$4:CN$104,49,0),"0"),IFERROR(VLOOKUP($A3,'Season 12'!AK$4:CN$104,49,0),"0"),
IFERROR(VLOOKUP($A3,'Season 13'!AK$4:CN$104,49,0),"0"),IFERROR(VLOOKUP($A3,'Season 14'!AK$4:CN$104,49,0),"0"),IFERROR(VLOOKUP($A3,'Season 15'!AK$4:CN$104,49,0),"0"),)</f>
        <v>0</v>
      </c>
      <c r="AW3" s="518">
        <f>SUM(IFERROR(VLOOKUP($A3,'Season 3'!AK$4:CN$104,50,0),"0"),IFERROR(VLOOKUP($A3,'Season 4'!AK$4:CN$104,50,0),"0"),
IFERROR(VLOOKUP($A3,'Season 5'!AK$4:CN$104,50,0),"0"),IFERROR(VLOOKUP($A3,'Season 6'!AK$4:CN$104,50,0),"0"),
IFERROR(VLOOKUP($A3,'Season 7'!AK$4:CN$104,50,0),"0"),IFERROR(VLOOKUP($A3,'Season 8'!AK$4:CN$104,50,0),"0"),
IFERROR(VLOOKUP($A3,'Season 9'!AK$4:CN$104,50,0),"0"),IFERROR(VLOOKUP($A3,'Season 10'!AK$4:CN$104,50,0),"0"),
IFERROR(VLOOKUP($A3,'Season 11'!AK$4:CN$104,50,0),"0"),IFERROR(VLOOKUP($A3,'Season 12'!AK$4:CN$104,50,0),"0"),
IFERROR(VLOOKUP($A3,'Season 13'!AK$4:CN$104,50,0),"0"),IFERROR(VLOOKUP($A3,'Season 14'!AK$4:CN$104,50,0),"0"),IFERROR(VLOOKUP($A3,'Season 15'!AK$4:CN$104,50,0),"0"),)</f>
        <v>0</v>
      </c>
      <c r="AX3" s="21">
        <f>SUM(IFERROR(VLOOKUP($A3,'Season 3'!AK$4:CN$104,51,0),"0"),IFERROR(VLOOKUP($A3,'Season 4'!AK$4:CN$104,51,0),"0"),
IFERROR(VLOOKUP($A3,'Season 5'!AK$4:CN$104,51,0),"0"),IFERROR(VLOOKUP($A3,'Season 6'!AK$4:CN$104,51,0),"0"),
IFERROR(VLOOKUP($A3,'Season 7'!AK$4:CN$104,51,0),"0"),IFERROR(VLOOKUP($A3,'Season 8'!AK$4:CN$104,51,0),"0"),
IFERROR(VLOOKUP($A3,'Season 9'!AK$4:CN$104,51,0),"0"),IFERROR(VLOOKUP($A3,'Season 10'!AK$4:CN$104,51,0),"0"),
IFERROR(VLOOKUP($A3,'Season 11'!AK$4:CN$104,51,0),"0"),IFERROR(VLOOKUP($A3,'Season 12'!AK$4:CN$104,51,0),"0"),
IFERROR(VLOOKUP($A3,'Season 13'!AK$4:CN$104,51,0),"0"),IFERROR(VLOOKUP($A3,'Season 14'!AK$4:CN$104,51,0),"0"),IFERROR(VLOOKUP($A3,'Season 15'!AK$4:CN$104,51,0),"0"),)</f>
        <v>0</v>
      </c>
      <c r="AY3" s="402">
        <f>SUM(IFERROR(VLOOKUP($A3,'Season 3'!AK$4:CN$104,52,0),"0"),IFERROR(VLOOKUP($A3,'Season 4'!AK$4:CN$104,52,0),"0"),
IFERROR(VLOOKUP($A3,'Season 5'!AK$4:CN$104,52,0),"0"),IFERROR(VLOOKUP($A3,'Season 6'!AK$4:CN$104,52,0),"0"),
IFERROR(VLOOKUP($A3,'Season 7'!AK$4:CN$104,52,0),"0"),IFERROR(VLOOKUP($A3,'Season 8'!AK$4:CN$104,52,0),"0"),
IFERROR(VLOOKUP($A3,'Season 9'!AK$4:CN$104,52,0),"0"),IFERROR(VLOOKUP($A3,'Season 10'!AK$4:CN$104,52,0),"0"),
IFERROR(VLOOKUP($A3,'Season 11'!AK$4:CN$104,52,0),"0"),IFERROR(VLOOKUP($A3,'Season 12'!AK$4:CN$104,52,0),"0"),
IFERROR(VLOOKUP($A3,'Season 13'!AK$4:CN$104,52,0),"0"),IFERROR(VLOOKUP($A3,'Season 14'!AK$4:CN$104,52,0),"0"),IFERROR(VLOOKUP($A3,'Season 15'!AK$4:CN$104,52,0),"0"),)</f>
        <v>0</v>
      </c>
      <c r="AZ3" s="403">
        <f>SUM(IFERROR(VLOOKUP($A3,'Season 1'!AJ$4:CM$104,38,0),"0"),IFERROR(VLOOKUP($A3,'Season 2'!AK$4:CN$104,48,0),"0"),)</f>
        <v>0</v>
      </c>
      <c r="BA3" s="398">
        <f>SUM(IFERROR(VLOOKUP($A3,'Season 1'!AJ$4:CM$104,39,0),"0"),IFERROR(VLOOKUP($A3,'Season 2'!AK$4:CN$104,49,0),"0"),)</f>
        <v>0</v>
      </c>
      <c r="BB3" s="518">
        <f>SUM(IFERROR(VLOOKUP($A3,'Season 1'!AJ$4:CM$104,40,0),"0"),IFERROR(VLOOKUP($A3,'Season 2'!AK$4:CN$104,50,0),"0"),)</f>
        <v>0</v>
      </c>
      <c r="BC3" s="21">
        <f>SUM(IFERROR(VLOOKUP($A3,'Season 1'!AJ$4:CM$104,41,0),"0"),IFERROR(VLOOKUP($A3,'Season 2'!AK$4:CN$104,51,0),"0"),)</f>
        <v>0</v>
      </c>
      <c r="BD3" s="402">
        <f>SUM(IFERROR(VLOOKUP($A3,'Season 1'!AJ$4:CM$104,42,0),"0"),IFERROR(VLOOKUP($A3,'Season 2'!AK$4:CN$104,52,0),"0"),)</f>
        <v>0</v>
      </c>
      <c r="BE3" s="561">
        <f>SUM(
IFERROR(VLOOKUP($A3,'Season 1'!AJ$4:CM$104,48,0),"0"),IFERROR(VLOOKUP($A3,'Season 2'!AK$4:CN$104,53,0),"0"),
IFERROR(VLOOKUP($A3,'Season 3'!AK$4:CN$104,53,0),"0"),IFERROR(VLOOKUP($A3,'Season 4'!AK$4:CN$104,53,0),"0"),
IFERROR(VLOOKUP($A3,'Season 5'!AK$4:CN$104,53,0),"0"),IFERROR(VLOOKUP($A3,'Season 6'!AK$4:CN$104,53,0),"0"),
IFERROR(VLOOKUP($A3,'Season 7'!AK$4:CN$104,53,0),"0"),IFERROR(VLOOKUP($A3,'Season 8'!AK$4:CN$104,53,0),"0"),
IFERROR(VLOOKUP($A3,'Season 9'!AK$4:CN$104,53,0),"0"),IFERROR(VLOOKUP($A3,'Season 10'!AK$4:CN$104,53,0),"0"),
IFERROR(VLOOKUP($A3,'Season 11'!AK$4:CN$104,53,0),"0"),IFERROR(VLOOKUP($A3,'Season 12'!AK$4:CN$104,53,0),"0"),
IFERROR(VLOOKUP($A3,'Season 13'!AK$4:CN$104,53,0),"0"),IFERROR(VLOOKUP($A3,'Season 14'!AK$4:CN$104,53,0),"0"),IFERROR(VLOOKUP($A3,'Season 15'!AK$4:CN$104,53,0),"0"),)</f>
        <v>0</v>
      </c>
      <c r="BF3" s="562">
        <f>SUM(
IFERROR(VLOOKUP($A3,'Season 1'!AJ$4:CM$104,49,0),"0"),IFERROR(VLOOKUP($A3,'Season 2'!AK$4:CN$104,54,0),"0"),
IFERROR(VLOOKUP($A3,'Season 3'!AK$4:CN$104,54,0),"0"),IFERROR(VLOOKUP($A3,'Season 4'!AK$4:CN$104,54,0),"0"),
IFERROR(VLOOKUP($A3,'Season 5'!AK$4:CN$104,54,0),"0"),IFERROR(VLOOKUP($A3,'Season 6'!AK$4:CN$104,54,0),"0"),
IFERROR(VLOOKUP($A3,'Season 7'!AK$4:CN$104,54,0),"0"),IFERROR(VLOOKUP($A3,'Season 8'!AK$4:CN$104,54,0),"0"),
IFERROR(VLOOKUP($A3,'Season 9'!AK$4:CN$104,54,0),"0"),IFERROR(VLOOKUP($A3,'Season 10'!AK$4:CN$104,54,0),"0"),
IFERROR(VLOOKUP($A3,'Season 11'!AK$4:CN$104,540),"0"),IFERROR(VLOOKUP($A3,'Season 12'!AK$4:CN$104,54,0),"0"),
IFERROR(VLOOKUP($A3,'Season 13'!AK$4:CN$104,54,0),"0"),IFERROR(VLOOKUP($A3,'Season 14'!AK$4:CN$104,54,0),"0"),IFERROR(VLOOKUP($A3,'Season 15'!AK$4:CN$104,54,0),"0"),)</f>
        <v>0</v>
      </c>
      <c r="BG3" s="529" t="e">
        <f>AVERAGEIF(BS3:CV3,"&gt;0")</f>
        <v>#DIV/0!</v>
      </c>
      <c r="BI3" s="553"/>
      <c r="BJ3" s="553"/>
      <c r="BK3" s="553"/>
      <c r="BL3" s="553"/>
      <c r="BM3" s="553"/>
      <c r="BN3" s="553"/>
      <c r="BO3" s="531"/>
      <c r="BP3" s="531"/>
      <c r="BQ3" s="531"/>
      <c r="BR3" s="531"/>
      <c r="BS3" s="12" t="str">
        <f>IFERROR(VLOOKUP($A3,'Season 1'!$AJ$4:$CM$104,50,0),"0")</f>
        <v>0</v>
      </c>
      <c r="BT3" s="12" t="str">
        <f>IFERROR(VLOOKUP($A3,'Season 1'!$AJ$4:$CM$104,51,0),"0")</f>
        <v>0</v>
      </c>
      <c r="BU3" s="12" t="str">
        <f>IFERROR(VLOOKUP($A3,'Season 2'!$AK$4:$CN$104,55,0),"0")</f>
        <v>0</v>
      </c>
      <c r="BV3" s="12" t="str">
        <f>IFERROR(VLOOKUP($A3,'Season 2'!$AK$4:$CN$104,56,0),"0")</f>
        <v>0</v>
      </c>
      <c r="BW3" s="12" t="str">
        <f>IFERROR(VLOOKUP($A3,'Season 3'!$AK$4:$CN$104,55,0),"0")</f>
        <v>0</v>
      </c>
      <c r="BX3" s="12" t="str">
        <f>IFERROR(VLOOKUP($A3,'Season 3'!$AK$4:$CN$104,56,0),"0")</f>
        <v>0</v>
      </c>
      <c r="BY3" s="12" t="str">
        <f>IFERROR(VLOOKUP($A3,'Season 4'!$AK$4:$CN$104,55,0),"0")</f>
        <v>0</v>
      </c>
      <c r="BZ3" s="12" t="str">
        <f>IFERROR(VLOOKUP($A3,'Season 4'!$AK$4:$CN$104,56,0),"0")</f>
        <v>0</v>
      </c>
      <c r="CA3" s="12" t="str">
        <f>IFERROR(VLOOKUP($A3,'Season 5'!$AK$4:$CN$104,55,0),"0")</f>
        <v>0</v>
      </c>
      <c r="CB3" s="12" t="str">
        <f>IFERROR(VLOOKUP($A3,'Season 5'!$AK$4:$CN$104,56,0),"0")</f>
        <v>0</v>
      </c>
      <c r="CC3" s="12" t="str">
        <f>IFERROR(VLOOKUP($A3,'Season 6'!$AK$4:$CN$104,55,0),"0")</f>
        <v>0</v>
      </c>
      <c r="CD3" s="12" t="str">
        <f>IFERROR(VLOOKUP($A3,'Season 6'!$AK$4:$CN$104,56,0),"0")</f>
        <v>0</v>
      </c>
      <c r="CE3" s="12" t="str">
        <f>IFERROR(VLOOKUP($A3,'Season 7'!$AK$4:$CN$104,55,0),"0")</f>
        <v>0</v>
      </c>
      <c r="CF3" s="12" t="str">
        <f>IFERROR(VLOOKUP($A3,'Season 7'!$AK$4:$CN$104,56,0),"0")</f>
        <v>0</v>
      </c>
      <c r="CG3" s="12" t="str">
        <f>IFERROR(VLOOKUP($A3,'Season 8'!$AK$4:$CN$104,55,0),"0")</f>
        <v>0</v>
      </c>
      <c r="CH3" s="12" t="str">
        <f>IFERROR(VLOOKUP($A3,'Season 8'!$AK$4:$CN$104,56,0),"0")</f>
        <v>0</v>
      </c>
      <c r="CI3" s="12" t="str">
        <f>IFERROR(VLOOKUP($A3,'Season 9'!$AK$4:$CN$104,55,0),"0")</f>
        <v>0</v>
      </c>
      <c r="CJ3" s="12" t="str">
        <f>IFERROR(VLOOKUP($A3,'Season 9'!$AK$4:$CN$104,56,0),"0")</f>
        <v>0</v>
      </c>
      <c r="CK3" s="12" t="str">
        <f>IFERROR(VLOOKUP($A3,'Season 10'!$AK$4:$CN$104,55,0),"0")</f>
        <v>0</v>
      </c>
      <c r="CL3" s="12" t="str">
        <f>IFERROR(VLOOKUP($A3,'Season 10'!$AK$4:$CN$104,56,0),"0")</f>
        <v>0</v>
      </c>
      <c r="CM3" s="12" t="str">
        <f>IFERROR(VLOOKUP($A3,'Season 11'!$AK$4:$CN$104,55,0),"0")</f>
        <v>0</v>
      </c>
      <c r="CN3" s="12" t="str">
        <f>IFERROR(VLOOKUP($A3,'Season 11'!$AK$4:$CN$104,56,0),"0")</f>
        <v>0</v>
      </c>
      <c r="CO3" s="12" t="str">
        <f>IFERROR(VLOOKUP($A3,'Season 12'!$AK$4:$CN$104,55,0),"0")</f>
        <v>0</v>
      </c>
      <c r="CP3" s="12" t="str">
        <f>IFERROR(VLOOKUP($A3,'Season 12'!$AK$4:$CN$104,56,0),"0")</f>
        <v>0</v>
      </c>
      <c r="CQ3" s="12" t="str">
        <f>IFERROR(VLOOKUP($A3,'Season 13'!$AK$4:$CN$104,55,0),"0")</f>
        <v>0</v>
      </c>
      <c r="CR3" s="12" t="str">
        <f>IFERROR(VLOOKUP($A3,'Season 13'!$AK$4:$CN$104,56,0),"0")</f>
        <v>0</v>
      </c>
      <c r="CS3" s="12" t="str">
        <f>IFERROR(VLOOKUP($A3,'Season 14'!$AK$4:$CN$104,55,0),"0")</f>
        <v>0</v>
      </c>
      <c r="CT3" s="12" t="str">
        <f>IFERROR(VLOOKUP($A3,'Season 14'!$AK$4:$CN$104,56,0),"0")</f>
        <v>0</v>
      </c>
      <c r="CU3" s="12" t="str">
        <f>IFERROR(VLOOKUP($A3,'Season 15'!$AK$4:$CN$104,55,0),"0")</f>
        <v>0</v>
      </c>
      <c r="CV3" s="12" t="str">
        <f>IFERROR(VLOOKUP($A3,'Season 15'!$AK$4:$CN$104,56,0),"0")</f>
        <v>0</v>
      </c>
    </row>
    <row r="4" spans="1:100" x14ac:dyDescent="0.25">
      <c r="A4" s="545"/>
      <c r="B4" s="516" t="str">
        <f>IFERROR(VLOOKUP('Data Totals'!A4,'Season 1'!AJ$4:CH$104,2,FALSE),IFERROR(VLOOKUP('Data Totals'!A4,'Season 2'!AK$4:CI$104,2,FALSE),IFERROR(VLOOKUP('Data Totals'!A4,'Season 3'!AK$4:CI$104,2,FALSE),IFERROR(VLOOKUP('Data Totals'!A4,'Season 4'!AK$4:CI$104,2,FALSE),IFERROR(VLOOKUP('Data Totals'!A4,'Season 5'!AK$4:CI$104,2,FALSE),IFERROR(VLOOKUP('Data Totals'!A4,'Season 6'!AK$4:CI$104,2,FALSE),IFERROR(VLOOKUP('Data Totals'!A4,'Season 7'!AK$4:CI$104,2,FALSE),IFERROR(VLOOKUP('Data Totals'!A4,'Season 8'!AK$4:CI$104,2,FALSE),IFERROR(VLOOKUP('Data Totals'!A4,'Season 9'!AK$4:CI$104,2,FALSE),IFERROR(VLOOKUP('Data Totals'!A4,'Season 10'!AK$4:CI$104,2,FALSE),IFERROR(VLOOKUP('Data Totals'!A4,'Season 11'!AK$4:CI$104,2,FALSE),IFERROR(VLOOKUP('Data Totals'!A4,'Season 12'!AK$4:CI$104,2,FALSE),IFERROR(VLOOKUP('Data Totals'!A4,'Season 13'!AK$4:CI$104,2,FALSE),IFERROR(VLOOKUP('Data Totals'!A4,'Season 14'!AK$4:CI$104,2,FALSE),IFERROR(VLOOKUP('Data Totals'!A4,'Season 15'!AK$4:CI$104,2,FALSE),"N/A")))))))))))))))</f>
        <v>N/A</v>
      </c>
      <c r="C4" s="517" t="str">
        <f>IFERROR(VLOOKUP('Data Totals'!A4,'Season 1'!AJ$4:CH$104,3,FALSE),IFERROR(VLOOKUP('Data Totals'!A4,'Season 2'!AK$4:CI$104,3,FALSE),IFERROR(VLOOKUP('Data Totals'!A4,'Season 3'!AK$4:CI$104,3,FALSE),IFERROR(VLOOKUP('Data Totals'!A4,'Season 4'!AK$4:CI$104,3,FALSE),IFERROR(VLOOKUP('Data Totals'!A4,'Season 5'!AK$4:CI$104,3,FALSE),IFERROR(VLOOKUP('Data Totals'!A4,'Season 6'!AK$4:CI$104,3,FALSE),IFERROR(VLOOKUP('Data Totals'!A4,'Season 7'!AK$4:CI$104,3,FALSE),IFERROR(VLOOKUP('Data Totals'!A4,'Season 8'!AK$4:CI$104,3,FALSE),IFERROR(VLOOKUP('Data Totals'!A4,'Season 9'!AK$4:CI$104,3,FALSE),IFERROR(VLOOKUP('Data Totals'!A4,'Season 10'!AK$4:CI$104,3,FALSE),IFERROR(VLOOKUP('Data Totals'!A4,'Season 11'!AK$4:CI$104,3,FALSE),IFERROR(VLOOKUP('Data Totals'!A4,'Season 12'!AK$4:CI$104,3,FALSE),IFERROR(VLOOKUP('Data Totals'!A4,'Season 13'!AK$4:CI$104,3,FALSE),IFERROR(VLOOKUP('Data Totals'!A4,'Season 14'!AK$4:CI$104,3,FALSE),IFERROR(VLOOKUP('Data Totals'!A4,'Season 15'!AK$4:CI$104,3,FALSE),"N/A")))))))))))))))</f>
        <v>N/A</v>
      </c>
      <c r="D4" s="517" t="str">
        <f>IFERROR(VLOOKUP('Data Totals'!A4,'Season 15'!AK$4:CI$104,4,FALSE),IFERROR(VLOOKUP('Data Totals'!A4,'Season 14'!AK$4:CI$104,4,FALSE),IFERROR(VLOOKUP('Data Totals'!A4,'Season 13'!AK$4:CI$104,4,FALSE),IFERROR(VLOOKUP('Data Totals'!A4,'Season 12'!AK$4:CI$104,4,FALSE),IFERROR(VLOOKUP('Data Totals'!A4,'Season 11'!AK$4:CI$104,4,FALSE),IFERROR(VLOOKUP('Data Totals'!A4,'Season 10'!AK$4:CI$104,4,FALSE),IFERROR(VLOOKUP('Data Totals'!A4,'Season 9'!AK$4:CI$104,4,FALSE),IFERROR(VLOOKUP('Data Totals'!A4,'Season 8'!AK$4:CI$104,4,FALSE),IFERROR(VLOOKUP('Data Totals'!A4,'Season 7'!AK$4:CI$104,4,FALSE),IFERROR(VLOOKUP('Data Totals'!A4,'Season 6'!AK$4:CI$104,4,FALSE),IFERROR(VLOOKUP('Data Totals'!A4,'Season 5'!AK$4:CI$104,4,FALSE),IFERROR(VLOOKUP('Data Totals'!A4,'Season 4'!AK$4:CI$104,4,FALSE),IFERROR(VLOOKUP('Data Totals'!A4,'Season 3'!AK$4:CI$104,4,FALSE),IFERROR(VLOOKUP('Data Totals'!A4,'Season 2'!AK$4:CI$104,4,FALSE),IFERROR(VLOOKUP('Data Totals'!A4,'Season 1'!AJ$4:CH$104,4,FALSE),"N/A")))))))))))))))</f>
        <v>N/A</v>
      </c>
      <c r="E4" s="517" t="e">
        <f t="shared" ref="E4:E67" si="0">D4-C4</f>
        <v>#VALUE!</v>
      </c>
      <c r="F4" s="398">
        <f>SUM(IFERROR(VLOOKUP(A4,BI$3:BN$152,2,0),"0"),
IFERROR(VLOOKUP(A4,'Season 1'!AJ$4:CM$104,7,0),"0"),IFERROR(VLOOKUP(A4,'Season 2'!AK$4:CN$104,7,0),"0"),
IFERROR(VLOOKUP(A4,'Season 3'!AK$4:CN$104,7,0),"0"),IFERROR(VLOOKUP(A4,'Season 4'!AK$4:CN$104,7,0),"0"),
IFERROR(VLOOKUP(A4,'Season 5'!AK$4:CN$104,7,0),"0"),IFERROR(VLOOKUP(A4,'Season 6'!AK$4:CN$104,7,0),"0"),
IFERROR(VLOOKUP(A4,'Season 7'!AK$4:CN$104,7,0),"0"),IFERROR(VLOOKUP(A4,'Season 8'!AK$4:CN$104,7,0),"0"),
IFERROR(VLOOKUP(A4,'Season 9'!AK$4:CN$104,7,0),"0"),IFERROR(VLOOKUP(A4,'Season 10'!AK$4:CN$104,7,0),"0"),
IFERROR(VLOOKUP(A4,'Season 11'!AK$4:CN$104,7,0),"0"),IFERROR(VLOOKUP(A4,'Season 12'!AK$4:CN$104,7,0),"0"),
IFERROR(VLOOKUP(A4,'Season 13'!AK$4:CN$104,7,0),"0"),IFERROR(VLOOKUP(A4,'Season 14'!AK$4:CN$104,7,0),"0"),IFERROR(VLOOKUP(A4,'Season 15'!AK$4:CN$104,7,0),"0"),)</f>
        <v>0</v>
      </c>
      <c r="G4" s="398">
        <f>SUM(
IFERROR(VLOOKUP(A4,'Season 1'!AJ$4:CM$104,8,0),"0"),IFERROR(VLOOKUP(A4,'Season 2'!AK$4:CN$104,8,0),"0"),
IFERROR(VLOOKUP(A4,'Season 3'!AK$4:CN$104,8,0),"0"),IFERROR(VLOOKUP(A4,'Season 4'!AK$4:CN$104,8,0),"0"),
IFERROR(VLOOKUP(A4,'Season 5'!AK$4:CN$104,8,0),"0"),IFERROR(VLOOKUP(A4,'Season 6'!AK$4:CN$104,8,0),"0"),
IFERROR(VLOOKUP(A4,'Season 7'!AK$4:CN$104,8,0),"0"),IFERROR(VLOOKUP(A4,'Season 8'!AK$4:CN$104,8,0),"0"),
IFERROR(VLOOKUP(A4,'Season 9'!AK$4:CN$104,8,0),"0"),IFERROR(VLOOKUP(A4,'Season 10'!AK$4:CN$104,8,0),"0"),
IFERROR(VLOOKUP(A4,'Season 11'!AK$4:CN$104,8,0),"0"),IFERROR(VLOOKUP(A4,'Season 12'!AK$4:CN$104,8,0),"0"),
IFERROR(VLOOKUP(A4,'Season 13'!AK$4:CN$104,8,0),"0"),IFERROR(VLOOKUP(A4,'Season 14'!AK$4:CN$104,8,0),"0"),IFERROR(VLOOKUP(A4,'Season 15'!AK$4:CN$104,8,0),"0"),)</f>
        <v>0</v>
      </c>
      <c r="H4" s="329">
        <f>SUM(
IFERROR(VLOOKUP(A4,'Season 1'!AJ$4:CM$104,9,0),"0"),IFERROR(VLOOKUP(A4,'Season 2'!AK$4:CN$104,9,0),"0"),
IFERROR(VLOOKUP(A4,'Season 3'!AK$4:CN$104,9,0),"0"),IFERROR(VLOOKUP(A4,'Season 4'!AK$4:CN$104,9,0),"0"),
IFERROR(VLOOKUP(A4,'Season 5'!AK$4:CN$104,9,0),"0"),IFERROR(VLOOKUP(A4,'Season 6'!AK$4:CN$104,9,0),"0"),
IFERROR(VLOOKUP(A4,'Season 7'!AK$4:CN$104,9,0),"0"),IFERROR(VLOOKUP(A4,'Season 8'!AK$4:CN$104,9,0),"0"),
IFERROR(VLOOKUP(A4,'Season 9'!AK$4:CN$104,9,0),"0"),IFERROR(VLOOKUP(A4,'Season 10'!AK$4:CN$104,9,0),"0"),
IFERROR(VLOOKUP(A4,'Season 11'!AK$4:CN$104,9,0),"0"),IFERROR(VLOOKUP(A4,'Season 12'!AK$4:CN$104,9,0),"0"),
IFERROR(VLOOKUP(A4,'Season 13'!AK$4:CN$104,9,0),"0"),IFERROR(VLOOKUP(A4,'Season 14'!AK$4:CN$104,9,0),"0"),IFERROR(VLOOKUP(A4,'Season 15'!AK$4:CN$104,9,0),"0"),)</f>
        <v>0</v>
      </c>
      <c r="I4" s="518">
        <f>SUM(
IFERROR(VLOOKUP(A4,'Season 1'!AJ$4:CM$104,10,0),"0"),IFERROR(VLOOKUP(A4,'Season 2'!AK$4:CN$104,10,0),"0"),
IFERROR(VLOOKUP(A4,'Season 3'!AK$4:CN$104,10,0),"0"),IFERROR(VLOOKUP(A4,'Season 4'!AK$4:CN$104,10,0),"0"),
IFERROR(VLOOKUP(A4,'Season 5'!AK$4:CN$104,10,0),"0"),IFERROR(VLOOKUP(A4,'Season 6'!AK$4:CN$104,10,0),"0"),
IFERROR(VLOOKUP(A4,'Season 7'!AK$4:CN$104,10,0),"0"),IFERROR(VLOOKUP(A4,'Season 8'!AK$4:CN$104,10,0),"0"),
IFERROR(VLOOKUP(A4,'Season 9'!AK$4:CN$104,10,0),"0"),IFERROR(VLOOKUP(A4,'Season 10'!AK$4:CN$104,10,0),"0"),
IFERROR(VLOOKUP(A4,'Season 11'!AK$4:CN$104,10,0),"0"),IFERROR(VLOOKUP(A4,'Season 12'!AK$4:CN$104,10,0),"0"),
IFERROR(VLOOKUP(A4,'Season 13'!AK$4:CN$104,10,0),"0"),IFERROR(VLOOKUP(A4,'Season 14'!AK$4:CN$104,10,0),"0"),IFERROR(VLOOKUP(A4,'Season 15'!AK$4:CN$104,10,0),"0"),)</f>
        <v>0</v>
      </c>
      <c r="J4" s="21">
        <f>SUM(IFERROR(VLOOKUP(A4,BI$3:BN$152,3,0),"0"),
IFERROR(VLOOKUP(A4,'Season 1'!AJ$4:CM$104,11,0),"0"),IFERROR(VLOOKUP(A4,'Season 2'!AK$4:CN$104,11,0),"0"),
IFERROR(VLOOKUP(A4,'Season 3'!AK$4:CN$104,11,0),"0"),IFERROR(VLOOKUP(A4,'Season 4'!AK$4:CN$104,11,0),"0"),
IFERROR(VLOOKUP(A4,'Season 5'!AK$4:CN$104,11,0),"0"),IFERROR(VLOOKUP(A4,'Season 6'!AK$4:CN$104,11,0),"0"),
IFERROR(VLOOKUP(A4,'Season 7'!AK$4:CN$104,11,0),"0"),IFERROR(VLOOKUP(A4,'Season 8'!AK$4:CN$104,11,0),"0"),
IFERROR(VLOOKUP(A4,'Season 9'!AK$4:CN$104,11,0),"0"),IFERROR(VLOOKUP(A4,'Season 10'!AK$4:CN$104,11,0),"0"),
IFERROR(VLOOKUP(A4,'Season 11'!AK$4:CN$104,11,0),"0"),IFERROR(VLOOKUP(A4,'Season 12'!AK$4:CN$104,11,0),"0"),
IFERROR(VLOOKUP(A4,'Season 13'!AK$4:CN$104,11,0),"0"),IFERROR(VLOOKUP(A4,'Season 14'!AK$4:CN$104,11,0),"0"),IFERROR(VLOOKUP(A4,'Season 15'!AK$4:CN$104,11,0),"0"),)</f>
        <v>0</v>
      </c>
      <c r="K4" s="402">
        <f>SUM(IFERROR(VLOOKUP($A4,BI$3:BN$152,4,0),"0"),
IFERROR(VLOOKUP($A4,'Season 1'!AJ$4:CM$104,12,0),"0"),IFERROR(VLOOKUP($A4,'Season 2'!AK$4:CN$104,12,0),"0"),
IFERROR(VLOOKUP($A4,'Season 3'!AK$4:CN$104,12,0),"0"),IFERROR(VLOOKUP($A4,'Season 4'!AK$4:CN$104,12,0),"0"),
IFERROR(VLOOKUP($A4,'Season 5'!AK$4:CN$104,12,0),"0"),IFERROR(VLOOKUP($A4,'Season 6'!AK$4:CN$104,12,0),"0"),
IFERROR(VLOOKUP($A4,'Season 7'!AK$4:CN$104,12,0),"0"),IFERROR(VLOOKUP($A4,'Season 8'!AK$4:CN$104,12,0),"0"),
IFERROR(VLOOKUP($A4,'Season 9'!AK$4:CN$104,12,0),"0"),IFERROR(VLOOKUP($A4,'Season 10'!AK$4:CN$104,12,0),"0"),
IFERROR(VLOOKUP($A4,'Season 11'!AK$4:CN$104,12,0),"0"),IFERROR(VLOOKUP($A4,'Season 12'!AK$4:CN$104,12,0),"0"),
IFERROR(VLOOKUP($A4,'Season 13'!AK$4:CN$104,12,0),"0"),IFERROR(VLOOKUP($A4,'Season 14'!AK$4:CN$104,12,0),"0"),IFERROR(VLOOKUP(A4,'Season 15'!AK$4:CN$104,12,0),"0"),)</f>
        <v>0</v>
      </c>
      <c r="L4" s="403">
        <f>SUM(
IFERROR(VLOOKUP($A4,'Season 1'!AJ$4:CM$104,13,0),"0"),IFERROR(VLOOKUP($A4,'Season 2'!AK$4:CN$104,13,0),"0"),
IFERROR(VLOOKUP($A4,'Season 3'!AK$4:CN$104,13,0),"0"),IFERROR(VLOOKUP($A4,'Season 4'!AK$4:CN$104,13,0),"0"),
IFERROR(VLOOKUP($A4,'Season 5'!AK$4:CN$104,13,0),"0"),IFERROR(VLOOKUP($A4,'Season 6'!AK$4:CN$104,13,0),"0"),
IFERROR(VLOOKUP($A4,'Season 7'!AK$4:CN$104,13,0),"0"),IFERROR(VLOOKUP($A4,'Season 8'!AK$4:CN$104,13,0),"0"),
IFERROR(VLOOKUP($A4,'Season 9'!AK$4:CN$104,13,0),"0"),IFERROR(VLOOKUP($A4,'Season 10'!AK$4:CN$104,13,0),"0"),
IFERROR(VLOOKUP($A4,'Season 11'!AK$4:CN$104,13,0),"0"),IFERROR(VLOOKUP($A4,'Season 12'!AK$4:CN$104,13,0),"0"),
IFERROR(VLOOKUP($A4,'Season 13'!AK$4:CN$104,13,0),"0"),IFERROR(VLOOKUP($A4,'Season 14'!AK$4:CN$104,13,0),"0"),IFERROR(VLOOKUP(A4,'Season 15'!AK$4:CN$104,13,0),"0"),)</f>
        <v>0</v>
      </c>
      <c r="M4" s="398">
        <f>SUM(
IFERROR(VLOOKUP($A4,'Season 1'!AJ$4:CM$104,14,0),"0"),IFERROR(VLOOKUP($A4,'Season 2'!AK$4:CN$104,14,0),"0"),
IFERROR(VLOOKUP($A4,'Season 3'!AK$4:CN$104,14,0),"0"),IFERROR(VLOOKUP($A4,'Season 4'!AK$4:CN$104,14,0),"0"),
IFERROR(VLOOKUP($A4,'Season 5'!AK$4:CN$104,14,0),"0"),IFERROR(VLOOKUP($A4,'Season 6'!AK$4:CN$104,14,0),"0"),
IFERROR(VLOOKUP($A4,'Season 7'!AK$4:CN$104,14,0),"0"),IFERROR(VLOOKUP($A4,'Season 8'!AK$4:CN$104,14,0),"0"),
IFERROR(VLOOKUP($A4,'Season 9'!AK$4:CN$104,14,0),"0"),IFERROR(VLOOKUP($A4,'Season 10'!AK$4:CN$104,14,0),"0"),
IFERROR(VLOOKUP($A4,'Season 11'!AK$4:CN$104,14,0),"0"),IFERROR(VLOOKUP($A4,'Season 12'!AK$4:CN$104,14,0),"0"),
IFERROR(VLOOKUP($A4,'Season 13'!AK$4:CN$104,14,0),"0"),IFERROR(VLOOKUP($A4,'Season 14'!AK$4:CN$104,14,0),"0"),IFERROR(VLOOKUP(A4,'Season 15'!AK$4:CN$104,14,0),"0"),)</f>
        <v>0</v>
      </c>
      <c r="N4" s="518">
        <f>SUM(
IFERROR(VLOOKUP($A4,'Season 1'!AJ$4:CM$104,15,0),"0"),IFERROR(VLOOKUP($A4,'Season 2'!AK$4:CN$104,15,0),"0"),
IFERROR(VLOOKUP($A4,'Season 3'!AK$4:CN$104,15,0),"0"),IFERROR(VLOOKUP($A4,'Season 4'!AK$4:CN$104,15,0),"0"),
IFERROR(VLOOKUP($A4,'Season 5'!AK$4:CN$104,15,0),"0"),IFERROR(VLOOKUP($A4,'Season 6'!AK$4:CN$104,15,0),"0"),
IFERROR(VLOOKUP($A4,'Season 7'!AK$4:CN$104,15,0),"0"),IFERROR(VLOOKUP($A4,'Season 8'!AK$4:CN$104,15,0),"0"),
IFERROR(VLOOKUP($A4,'Season 9'!AK$4:CN$104,15,0),"0"),IFERROR(VLOOKUP($A4,'Season 10'!AK$4:CN$104,15,0),"0"),
IFERROR(VLOOKUP($A4,'Season 11'!AK$4:CN$104,15,0),"0"),IFERROR(VLOOKUP($A4,'Season 12'!AK$4:CN$104,15,0),"0"),
IFERROR(VLOOKUP($A4,'Season 13'!AK$4:CN$104,15,0),"0"),IFERROR(VLOOKUP($A4,'Season 14'!AK$4:CN$104,15,0),"0"),IFERROR(VLOOKUP(A4,'Season 15'!AK$4:CN$104,15,0),"0"),)</f>
        <v>0</v>
      </c>
      <c r="O4" s="21">
        <f>SUM(
IFERROR(VLOOKUP($A4,'Season 1'!AJ$4:CM$104,16,0),"0"),IFERROR(VLOOKUP($A4,'Season 2'!AK$4:CN$104,16,0),"0"),
IFERROR(VLOOKUP($A4,'Season 3'!AK$4:CN$104,16,0),"0"),IFERROR(VLOOKUP($A4,'Season 4'!AK$4:CN$104,16,0),"0"),
IFERROR(VLOOKUP($A4,'Season 5'!AK$4:CN$104,16,0),"0"),IFERROR(VLOOKUP($A4,'Season 6'!AK$4:CN$104,16,0),"0"),
IFERROR(VLOOKUP($A4,'Season 7'!AK$4:CN$104,16,0),"0"),IFERROR(VLOOKUP($A4,'Season 8'!AK$4:CN$104,16,0),"0"),
IFERROR(VLOOKUP($A4,'Season 9'!AK$4:CN$104,16,0),"0"),IFERROR(VLOOKUP($A4,'Season 10'!AK$4:CN$104,16,0),"0"),
IFERROR(VLOOKUP($A4,'Season 11'!AK$4:CN$104,16,0),"0"),IFERROR(VLOOKUP($A4,'Season 12'!AK$4:CN$104,16,0),"0"),
IFERROR(VLOOKUP($A4,'Season 13'!AK$4:CN$104,16,0),"0"),IFERROR(VLOOKUP($A4,'Season 14'!AK$4:CN$104,16,0),"0"),IFERROR(VLOOKUP(A4,'Season 15'!AK$4:CN$104,16,0),"0"),)</f>
        <v>0</v>
      </c>
      <c r="P4" s="402">
        <f>SUM(
IFERROR(VLOOKUP($A4,'Season 1'!AJ$4:CM$104,17,0),"0"),IFERROR(VLOOKUP($A4,'Season 2'!AK$4:CN$104,17,0),"0"),
IFERROR(VLOOKUP($A4,'Season 3'!AK$4:CN$104,17,0),"0"),IFERROR(VLOOKUP($A4,'Season 4'!AK$4:CN$104,17,0),"0"),
IFERROR(VLOOKUP($A4,'Season 5'!AK$4:CN$104,17,0),"0"),IFERROR(VLOOKUP($A4,'Season 6'!AK$4:CN$104,17,0),"0"),
IFERROR(VLOOKUP($A4,'Season 7'!AK$4:CN$104,17,0),"0"),IFERROR(VLOOKUP($A4,'Season 8'!AK$4:CN$104,17,0),"0"),
IFERROR(VLOOKUP($A4,'Season 9'!AK$4:CN$104,17,0),"0"),IFERROR(VLOOKUP($A4,'Season 10'!AK$4:CN$104,17,0),"0"),
IFERROR(VLOOKUP($A4,'Season 11'!AK$4:CN$104,17,0),"0"),IFERROR(VLOOKUP($A4,'Season 12'!AK$4:CN$104,17,0),"0"),
IFERROR(VLOOKUP($A4,'Season 13'!AK$4:CN$104,17,0),"0"),IFERROR(VLOOKUP($A4,'Season 14'!AK$4:CN$104,17,0),"0"),IFERROR(VLOOKUP(A4,'Season 15'!AK$4:CN$104,17,0),"0"),)</f>
        <v>0</v>
      </c>
      <c r="Q4" s="403">
        <f>SUM(
IFERROR(VLOOKUP($A4,'Season 1'!AJ$4:CM$104,18,0),"0"),IFERROR(VLOOKUP($A4,'Season 2'!AK$4:CN$104,18,0),"0"),
IFERROR(VLOOKUP($A4,'Season 3'!AK$4:CN$104,18,0),"0"),IFERROR(VLOOKUP($A4,'Season 4'!AK$4:CN$104,18,0),"0"),
IFERROR(VLOOKUP($A4,'Season 5'!AK$4:CN$104,18,0),"0"),IFERROR(VLOOKUP($A4,'Season 6'!AK$4:CN$104,18,0),"0"),
IFERROR(VLOOKUP($A4,'Season 7'!AK$4:CN$104,18,0),"0"),IFERROR(VLOOKUP($A4,'Season 8'!AK$4:CN$104,18,0),"0"),
IFERROR(VLOOKUP($A4,'Season 9'!AK$4:CN$104,18,0),"0"),IFERROR(VLOOKUP($A4,'Season 10'!AK$4:CN$104,18,0),"0"),
IFERROR(VLOOKUP($A4,'Season 11'!AK$4:CN$104,18,0),"0"),IFERROR(VLOOKUP($A4,'Season 12'!AK$4:CN$104,18,0),"0"),
IFERROR(VLOOKUP($A4,'Season 13'!AK$4:CN$104,18,0),"0"),IFERROR(VLOOKUP($A4,'Season 14'!AK$4:CN$104,18,0),"0"),IFERROR(VLOOKUP(A4,'Season 15'!AK$4:CN$104,18,0),"0"),)</f>
        <v>0</v>
      </c>
      <c r="R4" s="398">
        <f>SUM(
IFERROR(VLOOKUP($A4,'Season 1'!AJ$4:CM$104,19,0),"0"),IFERROR(VLOOKUP($A4,'Season 2'!AK$4:CN$104,19,0),"0"),
IFERROR(VLOOKUP($A4,'Season 3'!AK$4:CN$104,19,0),"0"),IFERROR(VLOOKUP($A4,'Season 4'!AK$4:CN$104,19,0),"0"),
IFERROR(VLOOKUP($A4,'Season 5'!AK$4:CN$104,19,0),"0"),IFERROR(VLOOKUP($A4,'Season 6'!AK$4:CN$104,19,0),"0"),
IFERROR(VLOOKUP($A4,'Season 7'!AK$4:CN$104,19,0),"0"),IFERROR(VLOOKUP($A4,'Season 8'!AK$4:CN$104,19,0),"0"),
IFERROR(VLOOKUP($A4,'Season 9'!AK$4:CN$104,19,0),"0"),IFERROR(VLOOKUP($A4,'Season 10'!AK$4:CN$104,19,0),"0"),
IFERROR(VLOOKUP($A4,'Season 11'!AK$4:CN$104,19,0),"0"),IFERROR(VLOOKUP($A4,'Season 12'!AK$4:CN$104,19,0),"0"),
IFERROR(VLOOKUP($A4,'Season 13'!AK$4:CN$104,19,0),"0"),IFERROR(VLOOKUP($A4,'Season 14'!AK$4:CN$104,19,0),"0"),IFERROR(VLOOKUP(A4,'Season 15'!AK$4:CN$104,19,0),"0"),)</f>
        <v>0</v>
      </c>
      <c r="S4" s="518">
        <f>SUM(
IFERROR(VLOOKUP($A4,'Season 1'!AJ$4:CM$104,20,0),"0"),IFERROR(VLOOKUP($A4,'Season 2'!AK$4:CN$104,20,0),"0"),
IFERROR(VLOOKUP($A4,'Season 3'!AK$4:CN$104,20,0),"0"),IFERROR(VLOOKUP($A4,'Season 4'!AK$4:CN$104,20,0),"0"),
IFERROR(VLOOKUP($A4,'Season 5'!AK$4:CN$104,20,0),"0"),IFERROR(VLOOKUP($A4,'Season 6'!AK$4:CN$104,20,0),"0"),
IFERROR(VLOOKUP($A4,'Season 7'!AK$4:CN$104,20,0),"0"),IFERROR(VLOOKUP($A4,'Season 8'!AK$4:CN$104,20,0),"0"),
IFERROR(VLOOKUP($A4,'Season 9'!AK$4:CN$104,20,0),"0"),IFERROR(VLOOKUP($A4,'Season 10'!AK$4:CN$104,20,0),"0"),
IFERROR(VLOOKUP($A4,'Season 11'!AK$4:CN$104,20,0),"0"),IFERROR(VLOOKUP($A4,'Season 12'!AK$4:CN$104,20,0),"0"),
IFERROR(VLOOKUP($A4,'Season 13'!AK$4:CN$104,20,0),"0"),IFERROR(VLOOKUP($A4,'Season 14'!AK$4:CN$104,20,0),"0"),IFERROR(VLOOKUP(A4,'Season 15'!AK$4:CN$104,20,0),"0"),)</f>
        <v>0</v>
      </c>
      <c r="T4" s="21">
        <f>SUM(
IFERROR(VLOOKUP($A4,'Season 1'!AJ$4:CM$104,21,0),"0"),IFERROR(VLOOKUP($A4,'Season 2'!AK$4:CN$104,21,0),"0"),
IFERROR(VLOOKUP($A4,'Season 3'!AK$4:CN$104,21,0),"0"),IFERROR(VLOOKUP($A4,'Season 4'!AK$4:CN$104,21,0),"0"),
IFERROR(VLOOKUP($A4,'Season 5'!AK$4:CN$104,21,0),"0"),IFERROR(VLOOKUP($A4,'Season 6'!AK$4:CN$104,21,0),"0"),
IFERROR(VLOOKUP($A4,'Season 7'!AK$4:CN$104,21,0),"0"),IFERROR(VLOOKUP($A4,'Season 8'!AK$4:CN$104,21,0),"0"),
IFERROR(VLOOKUP($A4,'Season 9'!AK$4:CN$104,21,0),"0"),IFERROR(VLOOKUP($A4,'Season 10'!AK$4:CN$104,21,0),"0"),
IFERROR(VLOOKUP($A4,'Season 11'!AK$4:CN$104,21,0),"0"),IFERROR(VLOOKUP($A4,'Season 12'!AK$4:CN$104,21,0),"0"),
IFERROR(VLOOKUP($A4,'Season 13'!AK$4:CN$104,21,0),"0"),IFERROR(VLOOKUP($A4,'Season 14'!AK$4:CN$104,21,0),"0"),IFERROR(VLOOKUP(A4,'Season 15'!AK$4:CN$104,21,0),"0"),)</f>
        <v>0</v>
      </c>
      <c r="U4" s="402">
        <f>SUM(
IFERROR(VLOOKUP($A4,'Season 1'!AJ$4:CM$104,22,0),"0"),IFERROR(VLOOKUP($A4,'Season 2'!AK$4:CN$104,22,0),"0"),
IFERROR(VLOOKUP($A4,'Season 3'!AK$4:CN$104,22,0),"0"),IFERROR(VLOOKUP($A4,'Season 4'!AK$4:CN$104,22,0),"0"),
IFERROR(VLOOKUP($A4,'Season 5'!AK$4:CN$104,22,0),"0"),IFERROR(VLOOKUP($A4,'Season 6'!AK$4:CN$104,22,0),"0"),
IFERROR(VLOOKUP($A4,'Season 7'!AK$4:CN$104,22,0),"0"),IFERROR(VLOOKUP($A4,'Season 8'!AK$4:CN$104,22,0),"0"),
IFERROR(VLOOKUP($A4,'Season 9'!AK$4:CN$104,22,0),"0"),IFERROR(VLOOKUP($A4,'Season 10'!AK$4:CN$104,22,0),"0"),
IFERROR(VLOOKUP($A4,'Season 11'!AK$4:CN$104,22,0),"0"),IFERROR(VLOOKUP($A4,'Season 12'!AK$4:CN$104,22,0),"0"),
IFERROR(VLOOKUP($A4,'Season 13'!AK$4:CN$104,22,0),"0"),IFERROR(VLOOKUP($A4,'Season 14'!AK$4:CN$104,22,0),"0"),IFERROR(VLOOKUP(A4,'Season 15'!AK$4:CN$104,22,0),"0"),)</f>
        <v>0</v>
      </c>
      <c r="V4" s="403">
        <f>SUM(
IFERROR(VLOOKUP($A4,'Season 1'!AJ$4:CM$104,23,0),"0"),IFERROR(VLOOKUP($A4,'Season 2'!AK$4:CN$104,23,0),"0"),
IFERROR(VLOOKUP($A4,'Season 3'!AK$4:CN$104,23,0),"0"),IFERROR(VLOOKUP($A4,'Season 4'!AK$4:CN$104,23,0),"0"),
IFERROR(VLOOKUP($A4,'Season 5'!AK$4:CN$104,23,0),"0"),IFERROR(VLOOKUP($A4,'Season 6'!AK$4:CN$104,23,0),"0"),
IFERROR(VLOOKUP($A4,'Season 7'!AK$4:CN$104,23,0),"0"),IFERROR(VLOOKUP($A4,'Season 8'!AK$4:CN$104,23,0),"0"),
IFERROR(VLOOKUP($A4,'Season 9'!AK$4:CN$104,23,0),"0"),IFERROR(VLOOKUP($A4,'Season 10'!AK$4:CN$104,23,0),"0"),
IFERROR(VLOOKUP($A4,'Season 11'!AK$4:CN$104,23,0),"0"),IFERROR(VLOOKUP($A4,'Season 12'!AK$4:CN$104,23,0),"0"),
IFERROR(VLOOKUP($A4,'Season 13'!AK$4:CN$104,23,0),"0"),IFERROR(VLOOKUP($A4,'Season 14'!AK$4:CN$104,23,0),"0"),IFERROR(VLOOKUP($A4,'Season 15'!AK$4:CN$104,23,0),"0"),)</f>
        <v>0</v>
      </c>
      <c r="W4" s="398">
        <f>SUM(
IFERROR(VLOOKUP($A4,'Season 1'!AJ$4:CM$104,24,0),"0"),IFERROR(VLOOKUP($A4,'Season 2'!AK$4:CN$104,24,0),"0"),
IFERROR(VLOOKUP($A4,'Season 3'!AK$4:CN$104,24,0),"0"),IFERROR(VLOOKUP($A4,'Season 4'!AK$4:CN$104,24,0),"0"),
IFERROR(VLOOKUP($A4,'Season 5'!AK$4:CN$104,24,0),"0"),IFERROR(VLOOKUP($A4,'Season 6'!AK$4:CN$104,24,0),"0"),
IFERROR(VLOOKUP($A4,'Season 7'!AK$4:CN$104,24,0),"0"),IFERROR(VLOOKUP($A4,'Season 8'!AK$4:CN$104,24,0),"0"),
IFERROR(VLOOKUP($A4,'Season 9'!AK$4:CN$104,24,0),"0"),IFERROR(VLOOKUP($A4,'Season 10'!AK$4:CN$104,24,0),"0"),
IFERROR(VLOOKUP($A4,'Season 11'!AK$4:CN$104,24,0),"0"),IFERROR(VLOOKUP($A4,'Season 12'!AK$4:CN$104,24,0),"0"),
IFERROR(VLOOKUP($A4,'Season 13'!AK$4:CN$104,24,0),"0"),IFERROR(VLOOKUP($A4,'Season 14'!AK$4:CN$104,24,0),"0"),IFERROR(VLOOKUP($A4,'Season 15'!AK$4:CN$104,24,0),"0"),)</f>
        <v>0</v>
      </c>
      <c r="X4" s="518">
        <f>SUM(
IFERROR(VLOOKUP($A4,'Season 1'!AJ$4:CM$104,25,0),"0"),IFERROR(VLOOKUP($A4,'Season 2'!AK$4:CN$104,25,0),"0"),
IFERROR(VLOOKUP($A4,'Season 3'!AK$4:CN$104,25,0),"0"),IFERROR(VLOOKUP($A4,'Season 4'!AK$4:CN$104,25,0),"0"),
IFERROR(VLOOKUP($A4,'Season 5'!AK$4:CN$104,25,0),"0"),IFERROR(VLOOKUP($A4,'Season 6'!AK$4:CN$104,25,0),"0"),
IFERROR(VLOOKUP($A4,'Season 7'!AK$4:CN$104,25,0),"0"),IFERROR(VLOOKUP($A4,'Season 8'!AK$4:CN$104,25,0),"0"),
IFERROR(VLOOKUP($A4,'Season 9'!AK$4:CN$104,25,0),"0"),IFERROR(VLOOKUP($A4,'Season 10'!AK$4:CN$104,25,0),"0"),
IFERROR(VLOOKUP($A4,'Season 11'!AK$4:CN$104,25,0),"0"),IFERROR(VLOOKUP($A4,'Season 12'!AK$4:CN$104,25,0),"0"),
IFERROR(VLOOKUP($A4,'Season 13'!AK$4:CN$104,25,0),"0"),IFERROR(VLOOKUP($A4,'Season 14'!AK$4:CN$104,25,0),"0"),IFERROR(VLOOKUP($A4,'Season 15'!AK$4:CN$104,25,0),"0"),)</f>
        <v>0</v>
      </c>
      <c r="Y4" s="21">
        <f>SUM(
IFERROR(VLOOKUP($A4,'Season 1'!AJ$4:CM$104,26,0),"0"),IFERROR(VLOOKUP($A4,'Season 2'!AK$4:CN$104,26,0),"0"),
IFERROR(VLOOKUP($A4,'Season 3'!AK$4:CN$104,26,0),"0"),IFERROR(VLOOKUP($A4,'Season 4'!AK$4:CN$104,26,0),"0"),
IFERROR(VLOOKUP($A4,'Season 5'!AK$4:CN$104,26,0),"0"),IFERROR(VLOOKUP($A4,'Season 6'!AK$4:CN$104,26,0),"0"),
IFERROR(VLOOKUP($A4,'Season 7'!AK$4:CN$104,26,0),"0"),IFERROR(VLOOKUP($A4,'Season 8'!AK$4:CN$104,26,0),"0"),
IFERROR(VLOOKUP($A4,'Season 9'!AK$4:CN$104,26,0),"0"),IFERROR(VLOOKUP($A4,'Season 10'!AK$4:CN$104,26,0),"0"),
IFERROR(VLOOKUP($A4,'Season 11'!AK$4:CN$104,26,0),"0"),IFERROR(VLOOKUP($A4,'Season 12'!AK$4:CN$104,26,0),"0"),
IFERROR(VLOOKUP($A4,'Season 13'!AK$4:CN$104,26,0),"0"),IFERROR(VLOOKUP($A4,'Season 14'!AK$4:CN$104,26,0),"0"),IFERROR(VLOOKUP($A4,'Season 15'!AK$4:CN$104,26,0),"0"),)</f>
        <v>0</v>
      </c>
      <c r="Z4" s="402">
        <f>SUM(
IFERROR(VLOOKUP($A4,'Season 1'!AJ$4:CM$104,27,0),"0"),IFERROR(VLOOKUP($A4,'Season 2'!AK$4:CN$104,27,0),"0"),
IFERROR(VLOOKUP($A4,'Season 3'!AK$4:CN$104,27,0),"0"),IFERROR(VLOOKUP($A4,'Season 4'!AK$4:CN$104,27,0),"0"),
IFERROR(VLOOKUP($A4,'Season 5'!AK$4:CN$104,27,0),"0"),IFERROR(VLOOKUP($A4,'Season 6'!AK$4:CN$104,27,0),"0"),
IFERROR(VLOOKUP($A4,'Season 7'!AK$4:CN$104,27,0),"0"),IFERROR(VLOOKUP($A4,'Season 8'!AK$4:CN$104,27,0),"0"),
IFERROR(VLOOKUP($A4,'Season 9'!AK$4:CN$104,27,0),"0"),IFERROR(VLOOKUP($A4,'Season 10'!AK$4:CN$104,27,0),"0"),
IFERROR(VLOOKUP($A4,'Season 11'!AK$4:CN$104,27,0),"0"),IFERROR(VLOOKUP($A4,'Season 12'!AK$4:CN$104,27,0),"0"),
IFERROR(VLOOKUP($A4,'Season 13'!AK$4:CN$104,27,0),"0"),IFERROR(VLOOKUP($A4,'Season 14'!AK$4:CN$104,27,0),"0"),IFERROR(VLOOKUP($A4,'Season 15'!AK$4:CN$104,27,0),"0"),)</f>
        <v>0</v>
      </c>
      <c r="AA4" s="403">
        <f>SUM(
IFERROR(VLOOKUP($A4,'Season 1'!AJ$4:CM$104,28,0),"0"),IFERROR(VLOOKUP($A4,'Season 2'!AK$4:CN$104,28,0),"0"),
IFERROR(VLOOKUP($A4,'Season 3'!AK$4:CN$104,28,0),"0"),IFERROR(VLOOKUP($A4,'Season 4'!AK$4:CN$104,28,0),"0"),
IFERROR(VLOOKUP($A4,'Season 5'!AK$4:CN$104,28,0),"0"),IFERROR(VLOOKUP($A4,'Season 6'!AK$4:CN$104,28,0),"0"),
IFERROR(VLOOKUP($A4,'Season 7'!AK$4:CN$104,28,0),"0"),IFERROR(VLOOKUP($A4,'Season 8'!AK$4:CN$104,28,0),"0"),
IFERROR(VLOOKUP($A4,'Season 9'!AK$4:CN$104,28,0),"0"),IFERROR(VLOOKUP($A4,'Season 10'!AK$4:CN$104,28,0),"0"),
IFERROR(VLOOKUP($A4,'Season 11'!AK$4:CN$104,28,0),"0"),IFERROR(VLOOKUP($A4,'Season 12'!AK$4:CN$104,28,0),"0"),
IFERROR(VLOOKUP($A4,'Season 13'!AK$4:CN$104,28,0),"0"),IFERROR(VLOOKUP($A4,'Season 14'!AK$4:CN$104,28,0),"0"),IFERROR(VLOOKUP($A4,'Season 15'!AK$4:CN$104,28,0),"0"),)</f>
        <v>0</v>
      </c>
      <c r="AB4" s="398">
        <f>SUM(
IFERROR(VLOOKUP($A4,'Season 1'!AJ$4:CM$104,29,0),"0"),IFERROR(VLOOKUP($A4,'Season 2'!AK$4:CN$104,29,0),"0"),
IFERROR(VLOOKUP($A4,'Season 3'!AK$4:CN$104,29,0),"0"),IFERROR(VLOOKUP($A4,'Season 4'!AK$4:CN$104,29,0),"0"),
IFERROR(VLOOKUP($A4,'Season 5'!AK$4:CN$104,29,0),"0"),IFERROR(VLOOKUP($A4,'Season 6'!AK$4:CN$104,29,0),"0"),
IFERROR(VLOOKUP($A4,'Season 7'!AK$4:CN$104,29,0),"0"),IFERROR(VLOOKUP($A4,'Season 8'!AK$4:CN$104,29,0),"0"),
IFERROR(VLOOKUP($A4,'Season 9'!AK$4:CN$104,29,0),"0"),IFERROR(VLOOKUP($A4,'Season 10'!AK$4:CN$104,29,0),"0"),
IFERROR(VLOOKUP($A4,'Season 11'!AK$4:CN$104,29,0),"0"),IFERROR(VLOOKUP($A4,'Season 12'!AK$4:CN$104,29,0),"0"),
IFERROR(VLOOKUP($A4,'Season 13'!AK$4:CN$104,29,0),"0"),IFERROR(VLOOKUP($A4,'Season 14'!AK$4:CN$104,29,0),"0"),IFERROR(VLOOKUP($A4,'Season 15'!AK$4:CN$104,29,0),"0"),)</f>
        <v>0</v>
      </c>
      <c r="AC4" s="518">
        <f>SUM(
IFERROR(VLOOKUP($A4,'Season 1'!AJ$4:CM$104,30,0),"0"),IFERROR(VLOOKUP($A4,'Season 2'!AK$4:CN$104,30,0),"0"),
IFERROR(VLOOKUP($A4,'Season 3'!AK$4:CN$104,30,0),"0"),IFERROR(VLOOKUP($A4,'Season 4'!AK$4:CN$104,30,0),"0"),
IFERROR(VLOOKUP($A4,'Season 5'!AK$4:CN$104,30,0),"0"),IFERROR(VLOOKUP($A4,'Season 6'!AK$4:CN$104,30,0),"0"),
IFERROR(VLOOKUP($A4,'Season 7'!AK$4:CN$104,30,0),"0"),IFERROR(VLOOKUP($A4,'Season 8'!AK$4:CN$104,30,0),"0"),
IFERROR(VLOOKUP($A4,'Season 9'!AK$4:CN$104,30,0),"0"),IFERROR(VLOOKUP($A4,'Season 10'!AK$4:CN$104,30,0),"0"),
IFERROR(VLOOKUP($A4,'Season 11'!AK$4:CN$104,30,0),"0"),IFERROR(VLOOKUP($A4,'Season 12'!AK$4:CN$104,30,0),"0"),
IFERROR(VLOOKUP($A4,'Season 13'!AK$4:CN$104,30,0),"0"),IFERROR(VLOOKUP($A4,'Season 14'!AK$4:CN$104,30,0),"0"),IFERROR(VLOOKUP($A4,'Season 15'!AK$4:CN$104,30,0),"0"),)</f>
        <v>0</v>
      </c>
      <c r="AD4" s="21">
        <f>SUM(
IFERROR(VLOOKUP($A4,'Season 1'!AJ$4:CM$104,31,0),"0"),IFERROR(VLOOKUP($A4,'Season 2'!AK$4:CN$104,31,0),"0"),
IFERROR(VLOOKUP($A4,'Season 3'!AK$4:CN$104,31,0),"0"),IFERROR(VLOOKUP($A4,'Season 4'!AK$4:CN$104,31,0),"0"),
IFERROR(VLOOKUP($A4,'Season 5'!AK$4:CN$104,31,0),"0"),IFERROR(VLOOKUP($A4,'Season 6'!AK$4:CN$104,31,0),"0"),
IFERROR(VLOOKUP($A4,'Season 7'!AK$4:CN$104,31,0),"0"),IFERROR(VLOOKUP($A4,'Season 8'!AK$4:CN$104,31,0),"0"),
IFERROR(VLOOKUP($A4,'Season 9'!AK$4:CN$104,31,0),"0"),IFERROR(VLOOKUP($A4,'Season 10'!AK$4:CN$104,31,0),"0"),
IFERROR(VLOOKUP($A4,'Season 11'!AK$4:CN$104,31,0),"0"),IFERROR(VLOOKUP($A4,'Season 12'!AK$4:CN$104,31,0),"0"),
IFERROR(VLOOKUP($A4,'Season 13'!AK$4:CN$104,31,0),"0"),IFERROR(VLOOKUP($A4,'Season 14'!AK$4:CN$104,31,0),"0"),IFERROR(VLOOKUP($A4,'Season 15'!AK$4:CN$104,31,0),"0"),)</f>
        <v>0</v>
      </c>
      <c r="AE4" s="402">
        <f>SUM(
IFERROR(VLOOKUP($A4,'Season 1'!AJ$4:CM$104,32,0),"0"),IFERROR(VLOOKUP($A4,'Season 2'!AK$4:CN$104,32,0),"0"),
IFERROR(VLOOKUP($A4,'Season 3'!AK$4:CN$104,32,0),"0"),IFERROR(VLOOKUP($A4,'Season 4'!AK$4:CN$104,32,0),"0"),
IFERROR(VLOOKUP($A4,'Season 5'!AK$4:CN$104,32,0),"0"),IFERROR(VLOOKUP($A4,'Season 6'!AK$4:CN$104,32,0),"0"),
IFERROR(VLOOKUP($A4,'Season 7'!AK$4:CN$104,32,0),"0"),IFERROR(VLOOKUP($A4,'Season 8'!AK$4:CN$104,32,0),"0"),
IFERROR(VLOOKUP($A4,'Season 9'!AK$4:CN$104,32,0),"0"),IFERROR(VLOOKUP($A4,'Season 10'!AK$4:CN$104,32,0),"0"),
IFERROR(VLOOKUP($A4,'Season 11'!AK$4:CN$104,32,0),"0"),IFERROR(VLOOKUP($A4,'Season 12'!AK$4:CN$104,32,0),"0"),
IFERROR(VLOOKUP($A4,'Season 13'!AK$4:CN$104,32,0),"0"),IFERROR(VLOOKUP($A4,'Season 14'!AK$4:CN$104,32,0),"0"),IFERROR(VLOOKUP($A4,'Season 15'!AK$4:CN$104,32,0),"0"),)</f>
        <v>0</v>
      </c>
      <c r="AF4" s="403">
        <f>SUM(IFERROR(VLOOKUP($A4,'Season 2'!AK$4:CN$104,33,0),"0"),
IFERROR(VLOOKUP($A4,'Season 3'!AK$4:CN$104,33,0),"0"),IFERROR(VLOOKUP($A4,'Season 4'!AK$4:CN$104,33,0),"0"),
IFERROR(VLOOKUP($A4,'Season 5'!AK$4:CN$104,33,0),"0"),IFERROR(VLOOKUP($A4,'Season 6'!AK$4:CN$104,33,0),"0"),
IFERROR(VLOOKUP($A4,'Season 7'!AK$4:CN$104,33,0),"0"),IFERROR(VLOOKUP($A4,'Season 8'!AK$4:CN$104,33,0),"0"),
IFERROR(VLOOKUP($A4,'Season 9'!AK$4:CN$104,33,0),"0"),IFERROR(VLOOKUP($A4,'Season 10'!AK$4:CN$104,33,0),"0"),
IFERROR(VLOOKUP($A4,'Season 11'!AK$4:CN$104,33,0),"0"),IFERROR(VLOOKUP($A4,'Season 12'!AK$4:CN$104,33,0),"0"),
IFERROR(VLOOKUP($A4,'Season 13'!AK$4:CN$104,33,0),"0"),IFERROR(VLOOKUP($A4,'Season 14'!AK$4:CN$104,33,0),"0"),IFERROR(VLOOKUP($A4,'Season 15'!AK$4:CN$104,33,0),"0"),)</f>
        <v>0</v>
      </c>
      <c r="AG4" s="398">
        <f>SUM(IFERROR(VLOOKUP($A4,'Season 2'!AK$4:CN$104,34,0),"0"),
IFERROR(VLOOKUP($A4,'Season 3'!AK$4:CN$104,34,0),"0"),IFERROR(VLOOKUP($A4,'Season 4'!AK$4:CN$104,34,0),"0"),
IFERROR(VLOOKUP($A4,'Season 5'!AK$4:CN$104,34,0),"0"),IFERROR(VLOOKUP($A4,'Season 6'!AK$4:CN$104,34,0),"0"),
IFERROR(VLOOKUP($A4,'Season 7'!AK$4:CN$104,34,0),"0"),IFERROR(VLOOKUP($A4,'Season 8'!AK$4:CN$104,34,0),"0"),
IFERROR(VLOOKUP($A4,'Season 9'!AK$4:CN$104,34,0),"0"),IFERROR(VLOOKUP($A4,'Season 10'!AK$4:CN$104,34,0),"0"),
IFERROR(VLOOKUP($A4,'Season 11'!AK$4:CN$104,34,0),"0"),IFERROR(VLOOKUP($A4,'Season 12'!AK$4:CN$104,34,0),"0"),
IFERROR(VLOOKUP($A4,'Season 13'!AK$4:CN$104,34,0),"0"),IFERROR(VLOOKUP($A4,'Season 14'!AK$4:CN$104,34,0),"0"),IFERROR(VLOOKUP($A4,'Season 15'!AK$4:CN$104,34,0),"0"),)</f>
        <v>0</v>
      </c>
      <c r="AH4" s="518">
        <f>SUM(IFERROR(VLOOKUP($A4,'Season 2'!AK$4:CN$104,35,0),"0"),
IFERROR(VLOOKUP($A4,'Season 3'!AK$4:CN$104,35,0),"0"),IFERROR(VLOOKUP($A4,'Season 4'!AK$4:CN$104,35,0),"0"),
IFERROR(VLOOKUP($A4,'Season 5'!AK$4:CN$104,35,0),"0"),IFERROR(VLOOKUP($A4,'Season 6'!AK$4:CN$104,35,0),"0"),
IFERROR(VLOOKUP($A4,'Season 7'!AK$4:CN$104,35,0),"0"),IFERROR(VLOOKUP($A4,'Season 8'!AK$4:CN$104,35,0),"0"),
IFERROR(VLOOKUP($A4,'Season 9'!AK$4:CN$104,35,0),"0"),IFERROR(VLOOKUP($A4,'Season 10'!AK$4:CN$104,35,0),"0"),
IFERROR(VLOOKUP($A4,'Season 11'!AK$4:CN$104,35,0),"0"),IFERROR(VLOOKUP($A4,'Season 12'!AK$4:CN$104,35,0),"0"),
IFERROR(VLOOKUP($A4,'Season 13'!AK$4:CN$104,35,0),"0"),IFERROR(VLOOKUP($A4,'Season 14'!AK$4:CN$104,35,0),"0"),IFERROR(VLOOKUP($A4,'Season 15'!AK$4:CN$104,35,0),"0"),)</f>
        <v>0</v>
      </c>
      <c r="AI4" s="21">
        <f>SUM(IFERROR(VLOOKUP($A4,'Season 2'!AK$4:CN$104,36,0),"0"),
IFERROR(VLOOKUP($A4,'Season 3'!AK$4:CN$104,36,0),"0"),IFERROR(VLOOKUP($A4,'Season 4'!AK$4:CN$104,36,0),"0"),
IFERROR(VLOOKUP($A4,'Season 5'!AK$4:CN$104,36,0),"0"),IFERROR(VLOOKUP($A4,'Season 6'!AK$4:CN$104,36,0),"0"),
IFERROR(VLOOKUP($A4,'Season 7'!AK$4:CN$104,36,0),"0"),IFERROR(VLOOKUP($A4,'Season 8'!AK$4:CN$104,36,0),"0"),
IFERROR(VLOOKUP($A4,'Season 9'!AK$4:CN$104,36,0),"0"),IFERROR(VLOOKUP($A4,'Season 10'!AK$4:CN$104,36,0),"0"),
IFERROR(VLOOKUP($A4,'Season 11'!AK$4:CN$104,36,0),"0"),IFERROR(VLOOKUP($A4,'Season 12'!AK$4:CN$104,36,0),"0"),
IFERROR(VLOOKUP($A4,'Season 13'!AK$4:CN$104,36,0),"0"),IFERROR(VLOOKUP($A4,'Season 14'!AK$4:CN$104,36,0),"0"),IFERROR(VLOOKUP($A4,'Season 15'!AK$4:CN$104,36,0),"0"),)</f>
        <v>0</v>
      </c>
      <c r="AJ4" s="402">
        <f>SUM(IFERROR(VLOOKUP($A4,'Season 2'!AK$4:CN$104,37,0),"0"),
IFERROR(VLOOKUP($A4,'Season 3'!AK$4:CN$104,37,0),"0"),IFERROR(VLOOKUP($A4,'Season 4'!AK$4:CN$104,37,0),"0"),
IFERROR(VLOOKUP($A4,'Season 5'!AK$4:CN$104,37,0),"0"),IFERROR(VLOOKUP($A4,'Season 6'!AK$4:CN$104,37,0),"0"),
IFERROR(VLOOKUP($A4,'Season 7'!AK$4:CN$104,37,0),"0"),IFERROR(VLOOKUP($A4,'Season 8'!AK$4:CN$104,37,0),"0"),
IFERROR(VLOOKUP($A4,'Season 9'!AK$4:CN$104,37,0),"0"),IFERROR(VLOOKUP($A4,'Season 10'!AK$4:CN$104,37,0),"0"),
IFERROR(VLOOKUP($A4,'Season 11'!AK$4:CN$104,37,0),"0"),IFERROR(VLOOKUP($A4,'Season 12'!AK$4:CN$104,37,0),"0"),
IFERROR(VLOOKUP($A4,'Season 13'!AK$4:CN$104,37,0),"0"),IFERROR(VLOOKUP($A4,'Season 14'!AK$4:CN$104,37,0),"0"),IFERROR(VLOOKUP($A4,'Season 15'!AK$4:CN$104,37,0),"0"),)</f>
        <v>0</v>
      </c>
      <c r="AK4" s="403">
        <f>SUM(IFERROR(VLOOKUP($A4,'Season 1'!AJ$4:CM$104,33,0),"0"),IFERROR(VLOOKUP($A4,'Season 2'!AK$4:CN$104,38,0),"0"),
IFERROR(VLOOKUP($A4,'Season 3'!AK$4:CN$104,38,0),"0"),IFERROR(VLOOKUP($A4,'Season 4'!AK$4:CN$104,38,0),"0"),
IFERROR(VLOOKUP($A4,'Season 5'!AK$4:CN$104,38,0),"0"),IFERROR(VLOOKUP($A4,'Season 6'!AK$4:CN$104,38,0),"0"),
IFERROR(VLOOKUP($A4,'Season 7'!AK$4:CN$104,38,0),"0"),IFERROR(VLOOKUP($A4,'Season 8'!AK$4:CN$104,38,0),"0"),
IFERROR(VLOOKUP($A4,'Season 9'!AK$4:CN$104,38,0),"0"),IFERROR(VLOOKUP($A4,'Season 10'!AK$4:CN$104,38,0),"0"),
IFERROR(VLOOKUP($A4,'Season 11'!AK$4:CN$104,38,0),"0"),IFERROR(VLOOKUP($A4,'Season 12'!AK$4:CN$104,38,0),"0"),
IFERROR(VLOOKUP($A4,'Season 13'!AK$4:CN$104,38,0),"0"),IFERROR(VLOOKUP($A4,'Season 14'!AK$4:CN$104,38,0),"0"),IFERROR(VLOOKUP($A4,'Season 15'!AK$4:CN$104,38,0),"0"),)</f>
        <v>0</v>
      </c>
      <c r="AL4" s="398">
        <f>SUM(IFERROR(VLOOKUP($A4,'Season 1'!AJ$4:CM$104,34,0),"0"),IFERROR(VLOOKUP($A4,'Season 2'!AK$4:CN$104,39,0),"0"),
IFERROR(VLOOKUP($A4,'Season 3'!AK$4:CN$104,39,0),"0"),IFERROR(VLOOKUP($A4,'Season 4'!AK$4:CN$104,39,0),"0"),
IFERROR(VLOOKUP($A4,'Season 5'!AK$4:CN$104,39,0),"0"),IFERROR(VLOOKUP($A4,'Season 6'!AK$4:CN$104,39,0),"0"),
IFERROR(VLOOKUP($A4,'Season 7'!AK$4:CN$104,39,0),"0"),IFERROR(VLOOKUP($A4,'Season 8'!AK$4:CN$104,39,0),"0"),
IFERROR(VLOOKUP($A4,'Season 9'!AK$4:CN$104,39,0),"0"),IFERROR(VLOOKUP($A4,'Season 10'!AK$4:CN$104,39,0),"0"),
IFERROR(VLOOKUP($A4,'Season 11'!AK$4:CN$104,39,0),"0"),IFERROR(VLOOKUP($A4,'Season 12'!AK$4:CN$104,39,0),"0"),
IFERROR(VLOOKUP($A4,'Season 13'!AK$4:CN$104,39,0),"0"),IFERROR(VLOOKUP($A4,'Season 14'!AK$4:CN$104,39,0),"0"),IFERROR(VLOOKUP($A4,'Season 15'!AK$4:CN$104,39,0),"0"),)</f>
        <v>0</v>
      </c>
      <c r="AM4" s="518">
        <f>SUM(IFERROR(VLOOKUP($A4,'Season 1'!AJ$4:CM$104,35,0),"0"),IFERROR(VLOOKUP($A4,'Season 2'!AK$4:CN$104,40,0),"0"),
IFERROR(VLOOKUP($A4,'Season 3'!AK$4:CN$104,40,0),"0"),IFERROR(VLOOKUP($A4,'Season 4'!AK$4:CN$104,40,0),"0"),
IFERROR(VLOOKUP($A4,'Season 5'!AK$4:CN$104,40,0),"0"),IFERROR(VLOOKUP($A4,'Season 6'!AK$4:CN$104,40,0),"0"),
IFERROR(VLOOKUP($A4,'Season 7'!AK$4:CN$104,40,0),"0"),IFERROR(VLOOKUP($A4,'Season 8'!AK$4:CN$104,40,0),"0"),
IFERROR(VLOOKUP($A4,'Season 9'!AK$4:CN$104,40,0),"0"),IFERROR(VLOOKUP($A4,'Season 10'!AK$4:CN$104,40,0),"0"),
IFERROR(VLOOKUP($A4,'Season 11'!AK$4:CN$104,40,0),"0"),IFERROR(VLOOKUP($A4,'Season 12'!AK$4:CN$104,40,0),"0"),
IFERROR(VLOOKUP($A4,'Season 13'!AK$4:CN$104,40,0),"0"),IFERROR(VLOOKUP($A4,'Season 14'!AK$4:CN$104,40,0),"0"),IFERROR(VLOOKUP($A4,'Season 15'!AK$4:CN$104,40,0),"0"),)</f>
        <v>0</v>
      </c>
      <c r="AN4" s="21">
        <f>SUM(IFERROR(VLOOKUP($A4,'Season 1'!AJ$4:CM$104,36,0),"0"),IFERROR(VLOOKUP($A4,'Season 2'!AK$4:CN$104,41,0),"0"),
IFERROR(VLOOKUP($A4,'Season 3'!AK$4:CN$104,41,0),"0"),IFERROR(VLOOKUP($A4,'Season 4'!AK$4:CN$104,41,0),"0"),
IFERROR(VLOOKUP($A4,'Season 5'!AK$4:CN$104,41,0),"0"),IFERROR(VLOOKUP($A4,'Season 6'!AK$4:CN$104,41,0),"0"),
IFERROR(VLOOKUP($A4,'Season 7'!AK$4:CN$104,41,0),"0"),IFERROR(VLOOKUP($A4,'Season 8'!AK$4:CN$104,41,0),"0"),
IFERROR(VLOOKUP($A4,'Season 9'!AK$4:CN$104,41,0),"0"),IFERROR(VLOOKUP($A4,'Season 10'!AK$4:CN$104,41,0),"0"),
IFERROR(VLOOKUP($A4,'Season 11'!AK$4:CN$104,41,0),"0"),IFERROR(VLOOKUP($A4,'Season 12'!AK$4:CN$104,41,0),"0"),
IFERROR(VLOOKUP($A4,'Season 13'!AK$4:CN$104,41,0),"0"),IFERROR(VLOOKUP($A4,'Season 14'!AK$4:CN$104,41,0),"0"),IFERROR(VLOOKUP($A4,'Season 15'!AK$4:CN$104,41,0),"0"),)</f>
        <v>0</v>
      </c>
      <c r="AO4" s="402">
        <f>SUM(IFERROR(VLOOKUP($A4,'Season 1'!AJ$4:CM$104,37,0),"0"),IFERROR(VLOOKUP($A4,'Season 2'!AK$4:CN$104,42,0),"0"),
IFERROR(VLOOKUP($A4,'Season 3'!AK$4:CN$104,42,0),"0"),IFERROR(VLOOKUP($A4,'Season 4'!AK$4:CN$104,42,0),"0"),
IFERROR(VLOOKUP($A4,'Season 5'!AK$4:CN$104,42,0),"0"),IFERROR(VLOOKUP($A4,'Season 6'!AK$4:CN$104,42,0),"0"),
IFERROR(VLOOKUP($A4,'Season 7'!AK$4:CN$104,42,0),"0"),IFERROR(VLOOKUP($A4,'Season 8'!AK$4:CN$104,42,0),"0"),
IFERROR(VLOOKUP($A4,'Season 9'!AK$4:CN$104,42,0),"0"),IFERROR(VLOOKUP($A4,'Season 10'!AK$4:CN$104,42,0),"0"),
IFERROR(VLOOKUP($A4,'Season 11'!AK$4:CN$104,42,0),"0"),IFERROR(VLOOKUP($A4,'Season 12'!AK$4:CN$104,42,0),"0"),
IFERROR(VLOOKUP($A4,'Season 13'!AK$4:CN$104,42,0),"0"),IFERROR(VLOOKUP($A4,'Season 14'!AK$4:CN$104,42,0),"0"),IFERROR(VLOOKUP($A4,'Season 15'!AK$4:CN$104,42,0),"0"),)</f>
        <v>0</v>
      </c>
      <c r="AP4" s="403">
        <f>SUM(IFERROR(VLOOKUP($A4,'Season 1'!AJ$4:CM$104,43,0),"0"),IFERROR(VLOOKUP($A4,'Season 2'!AK$4:CN$104,43,0),"0"),
IFERROR(VLOOKUP($A4,'Season 3'!AK$4:CN$104,43,0),"0"),IFERROR(VLOOKUP($A4,'Season 4'!AK$4:CN$104,43,0),"0"),
IFERROR(VLOOKUP($A4,'Season 5'!AK$4:CN$104,43,0),"0"),IFERROR(VLOOKUP($A4,'Season 6'!AK$4:CN$104,43,0),"0"),
IFERROR(VLOOKUP($A4,'Season 7'!AK$4:CN$104,43,0),"0"),IFERROR(VLOOKUP($A4,'Season 8'!AK$4:CN$104,43,0),"0"),
IFERROR(VLOOKUP($A4,'Season 9'!AK$4:CN$104,43,0),"0"),IFERROR(VLOOKUP($A4,'Season 10'!AK$4:CN$104,43,0),"0"),
IFERROR(VLOOKUP($A4,'Season 11'!AK$4:CN$104,43,0),"0"),IFERROR(VLOOKUP($A4,'Season 12'!AK$4:CN$104,43,0),"0"),
IFERROR(VLOOKUP($A4,'Season 13'!AK$4:CN$104,43,0),"0"),IFERROR(VLOOKUP($A4,'Season 14'!AK$4:CN$104,43,0),"0"),IFERROR(VLOOKUP($A4,'Season 15'!AK$4:CN$104,43,0),"0"),)</f>
        <v>0</v>
      </c>
      <c r="AQ4" s="398">
        <f>SUM(IFERROR(VLOOKUP($A4,'Season 1'!AJ$4:CM$104,44,0),"0"),IFERROR(VLOOKUP($A4,'Season 2'!AK$4:CN$104,44,0),"0"),
IFERROR(VLOOKUP($A4,'Season 3'!AK$4:CN$104,44,0),"0"),IFERROR(VLOOKUP($A4,'Season 4'!AK$4:CN$104,44,0),"0"),
IFERROR(VLOOKUP($A4,'Season 5'!AK$4:CN$104,44,0),"0"),IFERROR(VLOOKUP($A4,'Season 6'!AK$4:CN$104,44,0),"0"),
IFERROR(VLOOKUP($A4,'Season 7'!AK$4:CN$104,44,0),"0"),IFERROR(VLOOKUP($A4,'Season 8'!AK$4:CN$104,44,0),"0"),
IFERROR(VLOOKUP($A4,'Season 9'!AK$4:CN$104,44,0),"0"),IFERROR(VLOOKUP($A4,'Season 10'!AK$4:CN$104,44,0),"0"),
IFERROR(VLOOKUP($A4,'Season 11'!AK$4:CN$104,44,0),"0"),IFERROR(VLOOKUP($A4,'Season 12'!AK$4:CN$104,44,0),"0"),
IFERROR(VLOOKUP($A4,'Season 13'!AK$4:CN$104,44,0),"0"),IFERROR(VLOOKUP($A4,'Season 14'!AK$4:CN$104,44,0),"0"),IFERROR(VLOOKUP($A4,'Season 15'!AK$4:CN$104,44,0),"0"),)</f>
        <v>0</v>
      </c>
      <c r="AR4" s="518">
        <f>SUM(IFERROR(VLOOKUP($A4,'Season 1'!AJ$4:CM$104,45,0),"0"),IFERROR(VLOOKUP($A4,'Season 2'!AK$4:CN$104,45,0),"0"),
IFERROR(VLOOKUP($A4,'Season 3'!AK$4:CN$104,45,0),"0"),IFERROR(VLOOKUP($A4,'Season 4'!AK$4:CN$104,45,0),"0"),
IFERROR(VLOOKUP($A4,'Season 5'!AK$4:CN$104,45,0),"0"),IFERROR(VLOOKUP($A4,'Season 6'!AK$4:CN$104,45,0),"0"),
IFERROR(VLOOKUP($A4,'Season 7'!AK$4:CN$104,45,0),"0"),IFERROR(VLOOKUP($A4,'Season 8'!AK$4:CN$104,45,0),"0"),
IFERROR(VLOOKUP($A4,'Season 9'!AK$4:CN$104,45,0),"0"),IFERROR(VLOOKUP($A4,'Season 10'!AK$4:CN$104,45,0),"0"),
IFERROR(VLOOKUP($A4,'Season 11'!AK$4:CN$104,45,0),"0"),IFERROR(VLOOKUP($A4,'Season 12'!AK$4:CN$104,45,0),"0"),
IFERROR(VLOOKUP($A4,'Season 13'!AK$4:CN$104,45,0),"0"),IFERROR(VLOOKUP($A4,'Season 14'!AK$4:CN$104,45,0),"0"),IFERROR(VLOOKUP($A4,'Season 15'!AK$4:CN$104,45,0),"0"),)</f>
        <v>0</v>
      </c>
      <c r="AS4" s="21">
        <f>SUM(IFERROR(VLOOKUP($A4,'Season 1'!AJ$4:CM$104,46,0),"0"),IFERROR(VLOOKUP($A4,'Season 2'!AK$4:CN$104,46,0),"0"),
IFERROR(VLOOKUP($A4,'Season 3'!AK$4:CN$104,46,0),"0"),IFERROR(VLOOKUP($A4,'Season 4'!AK$4:CN$104,46,0),"0"),
IFERROR(VLOOKUP($A4,'Season 5'!AK$4:CN$104,46,0),"0"),IFERROR(VLOOKUP($A4,'Season 6'!AK$4:CN$104,46,0),"0"),
IFERROR(VLOOKUP($A4,'Season 7'!AK$4:CN$104,46,0),"0"),IFERROR(VLOOKUP($A4,'Season 8'!AK$4:CN$104,46,0),"0"),
IFERROR(VLOOKUP($A4,'Season 9'!AK$4:CN$104,46,0),"0"),IFERROR(VLOOKUP($A4,'Season 10'!AK$4:CN$104,46,0),"0"),
IFERROR(VLOOKUP($A4,'Season 11'!AK$4:CN$104,46,0),"0"),IFERROR(VLOOKUP($A4,'Season 12'!AK$4:CN$104,46,0),"0"),
IFERROR(VLOOKUP($A4,'Season 13'!AK$4:CN$104,46,0),"0"),IFERROR(VLOOKUP($A4,'Season 14'!AK$4:CN$104,46,0),"0"),IFERROR(VLOOKUP($A4,'Season 15'!AK$4:CN$104,46,0),"0"),)</f>
        <v>0</v>
      </c>
      <c r="AT4" s="402">
        <f>SUM(IFERROR(VLOOKUP($A4,'Season 1'!AJ$4:CM$104,47,0),"0"),IFERROR(VLOOKUP($A4,'Season 2'!AK$4:CN$104,47,0),"0"),
IFERROR(VLOOKUP($A4,'Season 3'!AK$4:CN$104,47,0),"0"),IFERROR(VLOOKUP($A4,'Season 4'!AK$4:CN$104,47,0),"0"),
IFERROR(VLOOKUP($A4,'Season 5'!AK$4:CN$104,47,0),"0"),IFERROR(VLOOKUP($A4,'Season 6'!AK$4:CN$104,47,0),"0"),
IFERROR(VLOOKUP($A4,'Season 7'!AK$4:CN$104,47,0),"0"),IFERROR(VLOOKUP($A4,'Season 8'!AK$4:CN$104,47,0),"0"),
IFERROR(VLOOKUP($A4,'Season 9'!AK$4:CN$104,47,0),"0"),IFERROR(VLOOKUP($A4,'Season 10'!AK$4:CN$104,47,0),"0"),
IFERROR(VLOOKUP($A4,'Season 11'!AK$4:CN$104,47,0),"0"),IFERROR(VLOOKUP($A4,'Season 12'!AK$4:CN$104,47,0),"0"),
IFERROR(VLOOKUP($A4,'Season 13'!AK$4:CN$104,47,0),"0"),IFERROR(VLOOKUP($A4,'Season 14'!AK$4:CN$104,47,0),"0"),IFERROR(VLOOKUP($A4,'Season 15'!AK$4:CN$104,47,0),"0"),)</f>
        <v>0</v>
      </c>
      <c r="AU4" s="403">
        <f>SUM(IFERROR(VLOOKUP($A4,'Season 3'!AK$4:CN$104,48,0),"0"),IFERROR(VLOOKUP($A4,'Season 4'!AK$4:CN$104,48,0),"0"),
IFERROR(VLOOKUP($A4,'Season 5'!AK$4:CN$104,48,0),"0"),IFERROR(VLOOKUP($A4,'Season 6'!AK$4:CN$104,48,0),"0"),
IFERROR(VLOOKUP($A4,'Season 7'!AK$4:CN$104,48,0),"0"),IFERROR(VLOOKUP($A4,'Season 8'!AK$4:CN$104,48,0),"0"),
IFERROR(VLOOKUP($A4,'Season 9'!AK$4:CN$104,48,0),"0"),IFERROR(VLOOKUP($A4,'Season 10'!AK$4:CN$104,48,0),"0"),
IFERROR(VLOOKUP($A4,'Season 11'!AK$4:CN$104,48,0),"0"),IFERROR(VLOOKUP($A4,'Season 12'!AK$4:CN$104,48,0),"0"),
IFERROR(VLOOKUP($A4,'Season 13'!AK$4:CN$104,48,0),"0"),IFERROR(VLOOKUP($A4,'Season 14'!AK$4:CN$104,48,0),"0"),IFERROR(VLOOKUP($A4,'Season 15'!AK$4:CN$104,48,0),"0"),)</f>
        <v>0</v>
      </c>
      <c r="AV4" s="398">
        <f>SUM(IFERROR(VLOOKUP($A4,'Season 3'!AK$4:CN$104,49,0),"0"),IFERROR(VLOOKUP($A4,'Season 4'!AK$4:CN$104,49,0),"0"),
IFERROR(VLOOKUP($A4,'Season 5'!AK$4:CN$104,49,0),"0"),IFERROR(VLOOKUP($A4,'Season 6'!AK$4:CN$104,49,0),"0"),
IFERROR(VLOOKUP($A4,'Season 7'!AK$4:CN$104,49,0),"0"),IFERROR(VLOOKUP($A4,'Season 8'!AK$4:CN$104,49,0),"0"),
IFERROR(VLOOKUP($A4,'Season 9'!AK$4:CN$104,49,0),"0"),IFERROR(VLOOKUP($A4,'Season 10'!AK$4:CN$104,49,0),"0"),
IFERROR(VLOOKUP($A4,'Season 11'!AK$4:CN$104,49,0),"0"),IFERROR(VLOOKUP($A4,'Season 12'!AK$4:CN$104,49,0),"0"),
IFERROR(VLOOKUP($A4,'Season 13'!AK$4:CN$104,49,0),"0"),IFERROR(VLOOKUP($A4,'Season 14'!AK$4:CN$104,49,0),"0"),IFERROR(VLOOKUP($A4,'Season 15'!AK$4:CN$104,49,0),"0"),)</f>
        <v>0</v>
      </c>
      <c r="AW4" s="518">
        <f>SUM(IFERROR(VLOOKUP($A4,'Season 3'!AK$4:CN$104,50,0),"0"),IFERROR(VLOOKUP($A4,'Season 4'!AK$4:CN$104,50,0),"0"),
IFERROR(VLOOKUP($A4,'Season 5'!AK$4:CN$104,50,0),"0"),IFERROR(VLOOKUP($A4,'Season 6'!AK$4:CN$104,50,0),"0"),
IFERROR(VLOOKUP($A4,'Season 7'!AK$4:CN$104,50,0),"0"),IFERROR(VLOOKUP($A4,'Season 8'!AK$4:CN$104,50,0),"0"),
IFERROR(VLOOKUP($A4,'Season 9'!AK$4:CN$104,50,0),"0"),IFERROR(VLOOKUP($A4,'Season 10'!AK$4:CN$104,50,0),"0"),
IFERROR(VLOOKUP($A4,'Season 11'!AK$4:CN$104,50,0),"0"),IFERROR(VLOOKUP($A4,'Season 12'!AK$4:CN$104,50,0),"0"),
IFERROR(VLOOKUP($A4,'Season 13'!AK$4:CN$104,50,0),"0"),IFERROR(VLOOKUP($A4,'Season 14'!AK$4:CN$104,50,0),"0"),IFERROR(VLOOKUP($A4,'Season 15'!AK$4:CN$104,50,0),"0"),)</f>
        <v>0</v>
      </c>
      <c r="AX4" s="21">
        <f>SUM(IFERROR(VLOOKUP($A4,'Season 3'!AK$4:CN$104,51,0),"0"),IFERROR(VLOOKUP($A4,'Season 4'!AK$4:CN$104,51,0),"0"),
IFERROR(VLOOKUP($A4,'Season 5'!AK$4:CN$104,51,0),"0"),IFERROR(VLOOKUP($A4,'Season 6'!AK$4:CN$104,51,0),"0"),
IFERROR(VLOOKUP($A4,'Season 7'!AK$4:CN$104,51,0),"0"),IFERROR(VLOOKUP($A4,'Season 8'!AK$4:CN$104,51,0),"0"),
IFERROR(VLOOKUP($A4,'Season 9'!AK$4:CN$104,51,0),"0"),IFERROR(VLOOKUP($A4,'Season 10'!AK$4:CN$104,51,0),"0"),
IFERROR(VLOOKUP($A4,'Season 11'!AK$4:CN$104,51,0),"0"),IFERROR(VLOOKUP($A4,'Season 12'!AK$4:CN$104,51,0),"0"),
IFERROR(VLOOKUP($A4,'Season 13'!AK$4:CN$104,51,0),"0"),IFERROR(VLOOKUP($A4,'Season 14'!AK$4:CN$104,51,0),"0"),IFERROR(VLOOKUP($A4,'Season 15'!AK$4:CN$104,51,0),"0"),)</f>
        <v>0</v>
      </c>
      <c r="AY4" s="402">
        <f>SUM(IFERROR(VLOOKUP($A4,'Season 3'!AK$4:CN$104,52,0),"0"),IFERROR(VLOOKUP($A4,'Season 4'!AK$4:CN$104,52,0),"0"),
IFERROR(VLOOKUP($A4,'Season 5'!AK$4:CN$104,52,0),"0"),IFERROR(VLOOKUP($A4,'Season 6'!AK$4:CN$104,52,0),"0"),
IFERROR(VLOOKUP($A4,'Season 7'!AK$4:CN$104,52,0),"0"),IFERROR(VLOOKUP($A4,'Season 8'!AK$4:CN$104,52,0),"0"),
IFERROR(VLOOKUP($A4,'Season 9'!AK$4:CN$104,52,0),"0"),IFERROR(VLOOKUP($A4,'Season 10'!AK$4:CN$104,52,0),"0"),
IFERROR(VLOOKUP($A4,'Season 11'!AK$4:CN$104,52,0),"0"),IFERROR(VLOOKUP($A4,'Season 12'!AK$4:CN$104,52,0),"0"),
IFERROR(VLOOKUP($A4,'Season 13'!AK$4:CN$104,52,0),"0"),IFERROR(VLOOKUP($A4,'Season 14'!AK$4:CN$104,52,0),"0"),IFERROR(VLOOKUP($A4,'Season 15'!AK$4:CN$104,52,0),"0"),)</f>
        <v>0</v>
      </c>
      <c r="AZ4" s="403">
        <f>SUM(IFERROR(VLOOKUP($A4,'Season 1'!AJ$4:CM$104,38,0),"0"),IFERROR(VLOOKUP($A4,'Season 2'!AK$4:CN$104,48,0),"0"),)</f>
        <v>0</v>
      </c>
      <c r="BA4" s="398">
        <f>SUM(IFERROR(VLOOKUP($A4,'Season 1'!AJ$4:CM$104,39,0),"0"),IFERROR(VLOOKUP($A4,'Season 2'!AK$4:CN$104,49,0),"0"),)</f>
        <v>0</v>
      </c>
      <c r="BB4" s="518">
        <f>SUM(IFERROR(VLOOKUP($A4,'Season 1'!AJ$4:CM$104,40,0),"0"),IFERROR(VLOOKUP($A4,'Season 2'!AK$4:CN$104,50,0),"0"),)</f>
        <v>0</v>
      </c>
      <c r="BC4" s="21">
        <f>SUM(IFERROR(VLOOKUP($A4,'Season 1'!AJ$4:CM$104,41,0),"0"),IFERROR(VLOOKUP($A4,'Season 2'!AK$4:CN$104,51,0),"0"),)</f>
        <v>0</v>
      </c>
      <c r="BD4" s="402">
        <f>SUM(IFERROR(VLOOKUP($A4,'Season 1'!AJ$4:CM$104,42,0),"0"),IFERROR(VLOOKUP($A4,'Season 2'!AK$4:CN$104,52,0),"0"),)</f>
        <v>0</v>
      </c>
      <c r="BE4" s="561">
        <f>SUM(
IFERROR(VLOOKUP($A4,'Season 1'!AJ$4:CM$104,48,0),"0"),IFERROR(VLOOKUP($A4,'Season 2'!AK$4:CN$104,53,0),"0"),
IFERROR(VLOOKUP($A4,'Season 3'!AK$4:CN$104,53,0),"0"),IFERROR(VLOOKUP($A4,'Season 4'!AK$4:CN$104,53,0),"0"),
IFERROR(VLOOKUP($A4,'Season 5'!AK$4:CN$104,53,0),"0"),IFERROR(VLOOKUP($A4,'Season 6'!AK$4:CN$104,53,0),"0"),
IFERROR(VLOOKUP($A4,'Season 7'!AK$4:CN$104,53,0),"0"),IFERROR(VLOOKUP($A4,'Season 8'!AK$4:CN$104,53,0),"0"),
IFERROR(VLOOKUP($A4,'Season 9'!AK$4:CN$104,53,0),"0"),IFERROR(VLOOKUP($A4,'Season 10'!AK$4:CN$104,53,0),"0"),
IFERROR(VLOOKUP($A4,'Season 11'!AK$4:CN$104,53,0),"0"),IFERROR(VLOOKUP($A4,'Season 12'!AK$4:CN$104,53,0),"0"),
IFERROR(VLOOKUP($A4,'Season 13'!AK$4:CN$104,53,0),"0"),IFERROR(VLOOKUP($A4,'Season 14'!AK$4:CN$104,53,0),"0"),IFERROR(VLOOKUP($A4,'Season 15'!AK$4:CN$104,53,0),"0"),)</f>
        <v>0</v>
      </c>
      <c r="BF4" s="562">
        <f>SUM(
IFERROR(VLOOKUP($A4,'Season 1'!AJ$4:CM$104,49,0),"0"),IFERROR(VLOOKUP($A4,'Season 2'!AK$4:CN$104,54,0),"0"),
IFERROR(VLOOKUP($A4,'Season 3'!AK$4:CN$104,54,0),"0"),IFERROR(VLOOKUP($A4,'Season 4'!AK$4:CN$104,54,0),"0"),
IFERROR(VLOOKUP($A4,'Season 5'!AK$4:CN$104,54,0),"0"),IFERROR(VLOOKUP($A4,'Season 6'!AK$4:CN$104,54,0),"0"),
IFERROR(VLOOKUP($A4,'Season 7'!AK$4:CN$104,54,0),"0"),IFERROR(VLOOKUP($A4,'Season 8'!AK$4:CN$104,54,0),"0"),
IFERROR(VLOOKUP($A4,'Season 9'!AK$4:CN$104,54,0),"0"),IFERROR(VLOOKUP($A4,'Season 10'!AK$4:CN$104,54,0),"0"),
IFERROR(VLOOKUP($A4,'Season 11'!AK$4:CN$104,540),"0"),IFERROR(VLOOKUP($A4,'Season 12'!AK$4:CN$104,54,0),"0"),
IFERROR(VLOOKUP($A4,'Season 13'!AK$4:CN$104,54,0),"0"),IFERROR(VLOOKUP($A4,'Season 14'!AK$4:CN$104,54,0),"0"),IFERROR(VLOOKUP($A4,'Season 15'!AK$4:CN$104,54,0),"0"),)</f>
        <v>0</v>
      </c>
      <c r="BG4" s="529" t="e">
        <f t="shared" ref="BG4:BG69" si="1">AVERAGEIF(BS4:CV4,"&gt;0")</f>
        <v>#DIV/0!</v>
      </c>
      <c r="BI4" s="553"/>
      <c r="BJ4" s="553"/>
      <c r="BK4" s="553"/>
      <c r="BL4" s="553"/>
      <c r="BM4" s="553"/>
      <c r="BN4" s="553"/>
      <c r="BO4" s="531"/>
      <c r="BP4" s="531"/>
      <c r="BQ4" s="531"/>
      <c r="BR4" s="531"/>
      <c r="BS4" s="12" t="str">
        <f>IFERROR(VLOOKUP($A4,'Season 1'!$AJ$4:$CM$104,50,0),"0")</f>
        <v>0</v>
      </c>
      <c r="BT4" s="12" t="str">
        <f>IFERROR(VLOOKUP($A4,'Season 1'!$AJ$4:$CM$104,51,0),"0")</f>
        <v>0</v>
      </c>
      <c r="BU4" s="12" t="str">
        <f>IFERROR(VLOOKUP($A4,'Season 2'!$AK$4:$CN$104,55,0),"0")</f>
        <v>0</v>
      </c>
      <c r="BV4" s="12" t="str">
        <f>IFERROR(VLOOKUP($A4,'Season 2'!$AK$4:$CN$104,56,0),"0")</f>
        <v>0</v>
      </c>
      <c r="BW4" s="12" t="str">
        <f>IFERROR(VLOOKUP($A4,'Season 3'!$AK$4:$CN$104,55,0),"0")</f>
        <v>0</v>
      </c>
      <c r="BX4" s="12" t="str">
        <f>IFERROR(VLOOKUP($A4,'Season 3'!$AK$4:$CN$104,56,0),"0")</f>
        <v>0</v>
      </c>
      <c r="BY4" s="12" t="str">
        <f>IFERROR(VLOOKUP($A4,'Season 4'!$AK$4:$CN$104,55,0),"0")</f>
        <v>0</v>
      </c>
      <c r="BZ4" s="12" t="str">
        <f>IFERROR(VLOOKUP($A4,'Season 4'!$AK$4:$CN$104,56,0),"0")</f>
        <v>0</v>
      </c>
      <c r="CA4" s="12" t="str">
        <f>IFERROR(VLOOKUP($A4,'Season 5'!$AK$4:$CN$104,55,0),"0")</f>
        <v>0</v>
      </c>
      <c r="CB4" s="12" t="str">
        <f>IFERROR(VLOOKUP($A4,'Season 5'!$AK$4:$CN$104,56,0),"0")</f>
        <v>0</v>
      </c>
      <c r="CC4" s="12" t="str">
        <f>IFERROR(VLOOKUP($A4,'Season 6'!$AK$4:$CN$104,55,0),"0")</f>
        <v>0</v>
      </c>
      <c r="CD4" s="12" t="str">
        <f>IFERROR(VLOOKUP($A4,'Season 6'!$AK$4:$CN$104,56,0),"0")</f>
        <v>0</v>
      </c>
      <c r="CE4" s="12" t="str">
        <f>IFERROR(VLOOKUP($A4,'Season 7'!$AK$4:$CN$104,55,0),"0")</f>
        <v>0</v>
      </c>
      <c r="CF4" s="12" t="str">
        <f>IFERROR(VLOOKUP($A4,'Season 7'!$AK$4:$CN$104,56,0),"0")</f>
        <v>0</v>
      </c>
      <c r="CG4" s="12" t="str">
        <f>IFERROR(VLOOKUP($A4,'Season 8'!$AK$4:$CN$104,55,0),"0")</f>
        <v>0</v>
      </c>
      <c r="CH4" s="12" t="str">
        <f>IFERROR(VLOOKUP($A4,'Season 8'!$AK$4:$CN$104,56,0),"0")</f>
        <v>0</v>
      </c>
      <c r="CI4" s="12" t="str">
        <f>IFERROR(VLOOKUP($A4,'Season 9'!$AK$4:$CN$104,55,0),"0")</f>
        <v>0</v>
      </c>
      <c r="CJ4" s="12" t="str">
        <f>IFERROR(VLOOKUP($A4,'Season 9'!$AK$4:$CN$104,56,0),"0")</f>
        <v>0</v>
      </c>
      <c r="CK4" s="12" t="str">
        <f>IFERROR(VLOOKUP($A4,'Season 10'!$AK$4:$CN$104,55,0),"0")</f>
        <v>0</v>
      </c>
      <c r="CL4" s="12" t="str">
        <f>IFERROR(VLOOKUP($A4,'Season 10'!$AK$4:$CN$104,56,0),"0")</f>
        <v>0</v>
      </c>
      <c r="CM4" s="12" t="str">
        <f>IFERROR(VLOOKUP($A4,'Season 11'!$AK$4:$CN$104,55,0),"0")</f>
        <v>0</v>
      </c>
      <c r="CN4" s="12" t="str">
        <f>IFERROR(VLOOKUP($A4,'Season 11'!$AK$4:$CN$104,56,0),"0")</f>
        <v>0</v>
      </c>
      <c r="CO4" s="12" t="str">
        <f>IFERROR(VLOOKUP($A4,'Season 12'!$AK$4:$CN$104,55,0),"0")</f>
        <v>0</v>
      </c>
      <c r="CP4" s="12" t="str">
        <f>IFERROR(VLOOKUP($A4,'Season 12'!$AK$4:$CN$104,56,0),"0")</f>
        <v>0</v>
      </c>
      <c r="CQ4" s="12" t="str">
        <f>IFERROR(VLOOKUP($A4,'Season 13'!$AK$4:$CN$104,55,0),"0")</f>
        <v>0</v>
      </c>
      <c r="CR4" s="12" t="str">
        <f>IFERROR(VLOOKUP($A4,'Season 13'!$AK$4:$CN$104,56,0),"0")</f>
        <v>0</v>
      </c>
      <c r="CS4" s="12" t="str">
        <f>IFERROR(VLOOKUP($A4,'Season 14'!$AK$4:$CN$104,55,0),"0")</f>
        <v>0</v>
      </c>
      <c r="CT4" s="12" t="str">
        <f>IFERROR(VLOOKUP($A4,'Season 14'!$AK$4:$CN$104,56,0),"0")</f>
        <v>0</v>
      </c>
      <c r="CU4" s="12" t="str">
        <f>IFERROR(VLOOKUP($A4,'Season 15'!$AK$4:$CN$104,55,0),"0")</f>
        <v>0</v>
      </c>
      <c r="CV4" s="12" t="str">
        <f>IFERROR(VLOOKUP($A4,'Season 15'!$AK$4:$CN$104,56,0),"0")</f>
        <v>0</v>
      </c>
    </row>
    <row r="5" spans="1:100" x14ac:dyDescent="0.25">
      <c r="A5" s="545"/>
      <c r="B5" s="516" t="str">
        <f>IFERROR(VLOOKUP('Data Totals'!A5,'Season 1'!AJ$4:CH$104,2,FALSE),IFERROR(VLOOKUP('Data Totals'!A5,'Season 2'!AK$4:CI$104,2,FALSE),IFERROR(VLOOKUP('Data Totals'!A5,'Season 3'!AK$4:CI$104,2,FALSE),IFERROR(VLOOKUP('Data Totals'!A5,'Season 4'!AK$4:CI$104,2,FALSE),IFERROR(VLOOKUP('Data Totals'!A5,'Season 5'!AK$4:CI$104,2,FALSE),IFERROR(VLOOKUP('Data Totals'!A5,'Season 6'!AK$4:CI$104,2,FALSE),IFERROR(VLOOKUP('Data Totals'!A5,'Season 7'!AK$4:CI$104,2,FALSE),IFERROR(VLOOKUP('Data Totals'!A5,'Season 8'!AK$4:CI$104,2,FALSE),IFERROR(VLOOKUP('Data Totals'!A5,'Season 9'!AK$4:CI$104,2,FALSE),IFERROR(VLOOKUP('Data Totals'!A5,'Season 10'!AK$4:CI$104,2,FALSE),IFERROR(VLOOKUP('Data Totals'!A5,'Season 11'!AK$4:CI$104,2,FALSE),IFERROR(VLOOKUP('Data Totals'!A5,'Season 12'!AK$4:CI$104,2,FALSE),IFERROR(VLOOKUP('Data Totals'!A5,'Season 13'!AK$4:CI$104,2,FALSE),IFERROR(VLOOKUP('Data Totals'!A5,'Season 14'!AK$4:CI$104,2,FALSE),IFERROR(VLOOKUP('Data Totals'!A5,'Season 15'!AK$4:CI$104,2,FALSE),"N/A")))))))))))))))</f>
        <v>N/A</v>
      </c>
      <c r="C5" s="517" t="str">
        <f>IFERROR(VLOOKUP('Data Totals'!A5,'Season 1'!AJ$4:CH$104,3,FALSE),IFERROR(VLOOKUP('Data Totals'!A5,'Season 2'!AK$4:CI$104,3,FALSE),IFERROR(VLOOKUP('Data Totals'!A5,'Season 3'!AK$4:CI$104,3,FALSE),IFERROR(VLOOKUP('Data Totals'!A5,'Season 4'!AK$4:CI$104,3,FALSE),IFERROR(VLOOKUP('Data Totals'!A5,'Season 5'!AK$4:CI$104,3,FALSE),IFERROR(VLOOKUP('Data Totals'!A5,'Season 6'!AK$4:CI$104,3,FALSE),IFERROR(VLOOKUP('Data Totals'!A5,'Season 7'!AK$4:CI$104,3,FALSE),IFERROR(VLOOKUP('Data Totals'!A5,'Season 8'!AK$4:CI$104,3,FALSE),IFERROR(VLOOKUP('Data Totals'!A5,'Season 9'!AK$4:CI$104,3,FALSE),IFERROR(VLOOKUP('Data Totals'!A5,'Season 10'!AK$4:CI$104,3,FALSE),IFERROR(VLOOKUP('Data Totals'!A5,'Season 11'!AK$4:CI$104,3,FALSE),IFERROR(VLOOKUP('Data Totals'!A5,'Season 12'!AK$4:CI$104,3,FALSE),IFERROR(VLOOKUP('Data Totals'!A5,'Season 13'!AK$4:CI$104,3,FALSE),IFERROR(VLOOKUP('Data Totals'!A5,'Season 14'!AK$4:CI$104,3,FALSE),IFERROR(VLOOKUP('Data Totals'!A5,'Season 15'!AK$4:CI$104,3,FALSE),"N/A")))))))))))))))</f>
        <v>N/A</v>
      </c>
      <c r="D5" s="517" t="str">
        <f>IFERROR(VLOOKUP('Data Totals'!A5,'Season 15'!AK$4:CI$104,4,FALSE),IFERROR(VLOOKUP('Data Totals'!A5,'Season 14'!AK$4:CI$104,4,FALSE),IFERROR(VLOOKUP('Data Totals'!A5,'Season 13'!AK$4:CI$104,4,FALSE),IFERROR(VLOOKUP('Data Totals'!A5,'Season 12'!AK$4:CI$104,4,FALSE),IFERROR(VLOOKUP('Data Totals'!A5,'Season 11'!AK$4:CI$104,4,FALSE),IFERROR(VLOOKUP('Data Totals'!A5,'Season 10'!AK$4:CI$104,4,FALSE),IFERROR(VLOOKUP('Data Totals'!A5,'Season 9'!AK$4:CI$104,4,FALSE),IFERROR(VLOOKUP('Data Totals'!A5,'Season 8'!AK$4:CI$104,4,FALSE),IFERROR(VLOOKUP('Data Totals'!A5,'Season 7'!AK$4:CI$104,4,FALSE),IFERROR(VLOOKUP('Data Totals'!A5,'Season 6'!AK$4:CI$104,4,FALSE),IFERROR(VLOOKUP('Data Totals'!A5,'Season 5'!AK$4:CI$104,4,FALSE),IFERROR(VLOOKUP('Data Totals'!A5,'Season 4'!AK$4:CI$104,4,FALSE),IFERROR(VLOOKUP('Data Totals'!A5,'Season 3'!AK$4:CI$104,4,FALSE),IFERROR(VLOOKUP('Data Totals'!A5,'Season 2'!AK$4:CI$104,4,FALSE),IFERROR(VLOOKUP('Data Totals'!A5,'Season 1'!AJ$4:CH$104,4,FALSE),"N/A")))))))))))))))</f>
        <v>N/A</v>
      </c>
      <c r="E5" s="517" t="e">
        <f t="shared" si="0"/>
        <v>#VALUE!</v>
      </c>
      <c r="F5" s="398">
        <f>SUM(IFERROR(VLOOKUP(A5,BI$3:BN$152,2,0),"0"),
IFERROR(VLOOKUP(A5,'Season 1'!AJ$4:CM$104,7,0),"0"),IFERROR(VLOOKUP(A5,'Season 2'!AK$4:CN$104,7,0),"0"),
IFERROR(VLOOKUP(A5,'Season 3'!AK$4:CN$104,7,0),"0"),IFERROR(VLOOKUP(A5,'Season 4'!AK$4:CN$104,7,0),"0"),
IFERROR(VLOOKUP(A5,'Season 5'!AK$4:CN$104,7,0),"0"),IFERROR(VLOOKUP(A5,'Season 6'!AK$4:CN$104,7,0),"0"),
IFERROR(VLOOKUP(A5,'Season 7'!AK$4:CN$104,7,0),"0"),IFERROR(VLOOKUP(A5,'Season 8'!AK$4:CN$104,7,0),"0"),
IFERROR(VLOOKUP(A5,'Season 9'!AK$4:CN$104,7,0),"0"),IFERROR(VLOOKUP(A5,'Season 10'!AK$4:CN$104,7,0),"0"),
IFERROR(VLOOKUP(A5,'Season 11'!AK$4:CN$104,7,0),"0"),IFERROR(VLOOKUP(A5,'Season 12'!AK$4:CN$104,7,0),"0"),
IFERROR(VLOOKUP(A5,'Season 13'!AK$4:CN$104,7,0),"0"),IFERROR(VLOOKUP(A5,'Season 14'!AK$4:CN$104,7,0),"0"),IFERROR(VLOOKUP(A5,'Season 15'!AK$4:CN$104,7,0),"0"),)</f>
        <v>0</v>
      </c>
      <c r="G5" s="398">
        <f>SUM(
IFERROR(VLOOKUP(A5,'Season 1'!AJ$4:CM$104,8,0),"0"),IFERROR(VLOOKUP(A5,'Season 2'!AK$4:CN$104,8,0),"0"),
IFERROR(VLOOKUP(A5,'Season 3'!AK$4:CN$104,8,0),"0"),IFERROR(VLOOKUP(A5,'Season 4'!AK$4:CN$104,8,0),"0"),
IFERROR(VLOOKUP(A5,'Season 5'!AK$4:CN$104,8,0),"0"),IFERROR(VLOOKUP(A5,'Season 6'!AK$4:CN$104,8,0),"0"),
IFERROR(VLOOKUP(A5,'Season 7'!AK$4:CN$104,8,0),"0"),IFERROR(VLOOKUP(A5,'Season 8'!AK$4:CN$104,8,0),"0"),
IFERROR(VLOOKUP(A5,'Season 9'!AK$4:CN$104,8,0),"0"),IFERROR(VLOOKUP(A5,'Season 10'!AK$4:CN$104,8,0),"0"),
IFERROR(VLOOKUP(A5,'Season 11'!AK$4:CN$104,8,0),"0"),IFERROR(VLOOKUP(A5,'Season 12'!AK$4:CN$104,8,0),"0"),
IFERROR(VLOOKUP(A5,'Season 13'!AK$4:CN$104,8,0),"0"),IFERROR(VLOOKUP(A5,'Season 14'!AK$4:CN$104,8,0),"0"),IFERROR(VLOOKUP(A5,'Season 15'!AK$4:CN$104,8,0),"0"),)</f>
        <v>0</v>
      </c>
      <c r="H5" s="329">
        <f>SUM(
IFERROR(VLOOKUP(A5,'Season 1'!AJ$4:CM$104,9,0),"0"),IFERROR(VLOOKUP(A5,'Season 2'!AK$4:CN$104,9,0),"0"),
IFERROR(VLOOKUP(A5,'Season 3'!AK$4:CN$104,9,0),"0"),IFERROR(VLOOKUP(A5,'Season 4'!AK$4:CN$104,9,0),"0"),
IFERROR(VLOOKUP(A5,'Season 5'!AK$4:CN$104,9,0),"0"),IFERROR(VLOOKUP(A5,'Season 6'!AK$4:CN$104,9,0),"0"),
IFERROR(VLOOKUP(A5,'Season 7'!AK$4:CN$104,9,0),"0"),IFERROR(VLOOKUP(A5,'Season 8'!AK$4:CN$104,9,0),"0"),
IFERROR(VLOOKUP(A5,'Season 9'!AK$4:CN$104,9,0),"0"),IFERROR(VLOOKUP(A5,'Season 10'!AK$4:CN$104,9,0),"0"),
IFERROR(VLOOKUP(A5,'Season 11'!AK$4:CN$104,9,0),"0"),IFERROR(VLOOKUP(A5,'Season 12'!AK$4:CN$104,9,0),"0"),
IFERROR(VLOOKUP(A5,'Season 13'!AK$4:CN$104,9,0),"0"),IFERROR(VLOOKUP(A5,'Season 14'!AK$4:CN$104,9,0),"0"),IFERROR(VLOOKUP(A5,'Season 15'!AK$4:CN$104,9,0),"0"),)</f>
        <v>0</v>
      </c>
      <c r="I5" s="518">
        <f>SUM(
IFERROR(VLOOKUP(A5,'Season 1'!AJ$4:CM$104,10,0),"0"),IFERROR(VLOOKUP(A5,'Season 2'!AK$4:CN$104,10,0),"0"),
IFERROR(VLOOKUP(A5,'Season 3'!AK$4:CN$104,10,0),"0"),IFERROR(VLOOKUP(A5,'Season 4'!AK$4:CN$104,10,0),"0"),
IFERROR(VLOOKUP(A5,'Season 5'!AK$4:CN$104,10,0),"0"),IFERROR(VLOOKUP(A5,'Season 6'!AK$4:CN$104,10,0),"0"),
IFERROR(VLOOKUP(A5,'Season 7'!AK$4:CN$104,10,0),"0"),IFERROR(VLOOKUP(A5,'Season 8'!AK$4:CN$104,10,0),"0"),
IFERROR(VLOOKUP(A5,'Season 9'!AK$4:CN$104,10,0),"0"),IFERROR(VLOOKUP(A5,'Season 10'!AK$4:CN$104,10,0),"0"),
IFERROR(VLOOKUP(A5,'Season 11'!AK$4:CN$104,10,0),"0"),IFERROR(VLOOKUP(A5,'Season 12'!AK$4:CN$104,10,0),"0"),
IFERROR(VLOOKUP(A5,'Season 13'!AK$4:CN$104,10,0),"0"),IFERROR(VLOOKUP(A5,'Season 14'!AK$4:CN$104,10,0),"0"),IFERROR(VLOOKUP(A5,'Season 15'!AK$4:CN$104,10,0),"0"),)</f>
        <v>0</v>
      </c>
      <c r="J5" s="21">
        <f>SUM(IFERROR(VLOOKUP(A5,BI$3:BN$152,3,0),"0"),
IFERROR(VLOOKUP(A5,'Season 1'!AJ$4:CM$104,11,0),"0"),IFERROR(VLOOKUP(A5,'Season 2'!AK$4:CN$104,11,0),"0"),
IFERROR(VLOOKUP(A5,'Season 3'!AK$4:CN$104,11,0),"0"),IFERROR(VLOOKUP(A5,'Season 4'!AK$4:CN$104,11,0),"0"),
IFERROR(VLOOKUP(A5,'Season 5'!AK$4:CN$104,11,0),"0"),IFERROR(VLOOKUP(A5,'Season 6'!AK$4:CN$104,11,0),"0"),
IFERROR(VLOOKUP(A5,'Season 7'!AK$4:CN$104,11,0),"0"),IFERROR(VLOOKUP(A5,'Season 8'!AK$4:CN$104,11,0),"0"),
IFERROR(VLOOKUP(A5,'Season 9'!AK$4:CN$104,11,0),"0"),IFERROR(VLOOKUP(A5,'Season 10'!AK$4:CN$104,11,0),"0"),
IFERROR(VLOOKUP(A5,'Season 11'!AK$4:CN$104,11,0),"0"),IFERROR(VLOOKUP(A5,'Season 12'!AK$4:CN$104,11,0),"0"),
IFERROR(VLOOKUP(A5,'Season 13'!AK$4:CN$104,11,0),"0"),IFERROR(VLOOKUP(A5,'Season 14'!AK$4:CN$104,11,0),"0"),IFERROR(VLOOKUP(A5,'Season 15'!AK$4:CN$104,11,0),"0"),)</f>
        <v>0</v>
      </c>
      <c r="K5" s="402">
        <f>SUM(IFERROR(VLOOKUP($A5,BI$3:BN$152,4,0),"0"),
IFERROR(VLOOKUP($A5,'Season 1'!AJ$4:CM$104,12,0),"0"),IFERROR(VLOOKUP($A5,'Season 2'!AK$4:CN$104,12,0),"0"),
IFERROR(VLOOKUP($A5,'Season 3'!AK$4:CN$104,12,0),"0"),IFERROR(VLOOKUP($A5,'Season 4'!AK$4:CN$104,12,0),"0"),
IFERROR(VLOOKUP($A5,'Season 5'!AK$4:CN$104,12,0),"0"),IFERROR(VLOOKUP($A5,'Season 6'!AK$4:CN$104,12,0),"0"),
IFERROR(VLOOKUP($A5,'Season 7'!AK$4:CN$104,12,0),"0"),IFERROR(VLOOKUP($A5,'Season 8'!AK$4:CN$104,12,0),"0"),
IFERROR(VLOOKUP($A5,'Season 9'!AK$4:CN$104,12,0),"0"),IFERROR(VLOOKUP($A5,'Season 10'!AK$4:CN$104,12,0),"0"),
IFERROR(VLOOKUP($A5,'Season 11'!AK$4:CN$104,12,0),"0"),IFERROR(VLOOKUP($A5,'Season 12'!AK$4:CN$104,12,0),"0"),
IFERROR(VLOOKUP($A5,'Season 13'!AK$4:CN$104,12,0),"0"),IFERROR(VLOOKUP($A5,'Season 14'!AK$4:CN$104,12,0),"0"),IFERROR(VLOOKUP(A5,'Season 15'!AK$4:CN$104,12,0),"0"),)</f>
        <v>0</v>
      </c>
      <c r="L5" s="403">
        <f>SUM(
IFERROR(VLOOKUP($A5,'Season 1'!AJ$4:CM$104,13,0),"0"),IFERROR(VLOOKUP($A5,'Season 2'!AK$4:CN$104,13,0),"0"),
IFERROR(VLOOKUP($A5,'Season 3'!AK$4:CN$104,13,0),"0"),IFERROR(VLOOKUP($A5,'Season 4'!AK$4:CN$104,13,0),"0"),
IFERROR(VLOOKUP($A5,'Season 5'!AK$4:CN$104,13,0),"0"),IFERROR(VLOOKUP($A5,'Season 6'!AK$4:CN$104,13,0),"0"),
IFERROR(VLOOKUP($A5,'Season 7'!AK$4:CN$104,13,0),"0"),IFERROR(VLOOKUP($A5,'Season 8'!AK$4:CN$104,13,0),"0"),
IFERROR(VLOOKUP($A5,'Season 9'!AK$4:CN$104,13,0),"0"),IFERROR(VLOOKUP($A5,'Season 10'!AK$4:CN$104,13,0),"0"),
IFERROR(VLOOKUP($A5,'Season 11'!AK$4:CN$104,13,0),"0"),IFERROR(VLOOKUP($A5,'Season 12'!AK$4:CN$104,13,0),"0"),
IFERROR(VLOOKUP($A5,'Season 13'!AK$4:CN$104,13,0),"0"),IFERROR(VLOOKUP($A5,'Season 14'!AK$4:CN$104,13,0),"0"),IFERROR(VLOOKUP(A5,'Season 15'!AK$4:CN$104,13,0),"0"),)</f>
        <v>0</v>
      </c>
      <c r="M5" s="398">
        <f>SUM(
IFERROR(VLOOKUP($A5,'Season 1'!AJ$4:CM$104,14,0),"0"),IFERROR(VLOOKUP($A5,'Season 2'!AK$4:CN$104,14,0),"0"),
IFERROR(VLOOKUP($A5,'Season 3'!AK$4:CN$104,14,0),"0"),IFERROR(VLOOKUP($A5,'Season 4'!AK$4:CN$104,14,0),"0"),
IFERROR(VLOOKUP($A5,'Season 5'!AK$4:CN$104,14,0),"0"),IFERROR(VLOOKUP($A5,'Season 6'!AK$4:CN$104,14,0),"0"),
IFERROR(VLOOKUP($A5,'Season 7'!AK$4:CN$104,14,0),"0"),IFERROR(VLOOKUP($A5,'Season 8'!AK$4:CN$104,14,0),"0"),
IFERROR(VLOOKUP($A5,'Season 9'!AK$4:CN$104,14,0),"0"),IFERROR(VLOOKUP($A5,'Season 10'!AK$4:CN$104,14,0),"0"),
IFERROR(VLOOKUP($A5,'Season 11'!AK$4:CN$104,14,0),"0"),IFERROR(VLOOKUP($A5,'Season 12'!AK$4:CN$104,14,0),"0"),
IFERROR(VLOOKUP($A5,'Season 13'!AK$4:CN$104,14,0),"0"),IFERROR(VLOOKUP($A5,'Season 14'!AK$4:CN$104,14,0),"0"),IFERROR(VLOOKUP(A5,'Season 15'!AK$4:CN$104,14,0),"0"),)</f>
        <v>0</v>
      </c>
      <c r="N5" s="518">
        <f>SUM(
IFERROR(VLOOKUP($A5,'Season 1'!AJ$4:CM$104,15,0),"0"),IFERROR(VLOOKUP($A5,'Season 2'!AK$4:CN$104,15,0),"0"),
IFERROR(VLOOKUP($A5,'Season 3'!AK$4:CN$104,15,0),"0"),IFERROR(VLOOKUP($A5,'Season 4'!AK$4:CN$104,15,0),"0"),
IFERROR(VLOOKUP($A5,'Season 5'!AK$4:CN$104,15,0),"0"),IFERROR(VLOOKUP($A5,'Season 6'!AK$4:CN$104,15,0),"0"),
IFERROR(VLOOKUP($A5,'Season 7'!AK$4:CN$104,15,0),"0"),IFERROR(VLOOKUP($A5,'Season 8'!AK$4:CN$104,15,0),"0"),
IFERROR(VLOOKUP($A5,'Season 9'!AK$4:CN$104,15,0),"0"),IFERROR(VLOOKUP($A5,'Season 10'!AK$4:CN$104,15,0),"0"),
IFERROR(VLOOKUP($A5,'Season 11'!AK$4:CN$104,15,0),"0"),IFERROR(VLOOKUP($A5,'Season 12'!AK$4:CN$104,15,0),"0"),
IFERROR(VLOOKUP($A5,'Season 13'!AK$4:CN$104,15,0),"0"),IFERROR(VLOOKUP($A5,'Season 14'!AK$4:CN$104,15,0),"0"),IFERROR(VLOOKUP(A5,'Season 15'!AK$4:CN$104,15,0),"0"),)</f>
        <v>0</v>
      </c>
      <c r="O5" s="21">
        <f>SUM(
IFERROR(VLOOKUP($A5,'Season 1'!AJ$4:CM$104,16,0),"0"),IFERROR(VLOOKUP($A5,'Season 2'!AK$4:CN$104,16,0),"0"),
IFERROR(VLOOKUP($A5,'Season 3'!AK$4:CN$104,16,0),"0"),IFERROR(VLOOKUP($A5,'Season 4'!AK$4:CN$104,16,0),"0"),
IFERROR(VLOOKUP($A5,'Season 5'!AK$4:CN$104,16,0),"0"),IFERROR(VLOOKUP($A5,'Season 6'!AK$4:CN$104,16,0),"0"),
IFERROR(VLOOKUP($A5,'Season 7'!AK$4:CN$104,16,0),"0"),IFERROR(VLOOKUP($A5,'Season 8'!AK$4:CN$104,16,0),"0"),
IFERROR(VLOOKUP($A5,'Season 9'!AK$4:CN$104,16,0),"0"),IFERROR(VLOOKUP($A5,'Season 10'!AK$4:CN$104,16,0),"0"),
IFERROR(VLOOKUP($A5,'Season 11'!AK$4:CN$104,16,0),"0"),IFERROR(VLOOKUP($A5,'Season 12'!AK$4:CN$104,16,0),"0"),
IFERROR(VLOOKUP($A5,'Season 13'!AK$4:CN$104,16,0),"0"),IFERROR(VLOOKUP($A5,'Season 14'!AK$4:CN$104,16,0),"0"),IFERROR(VLOOKUP(A5,'Season 15'!AK$4:CN$104,16,0),"0"),)</f>
        <v>0</v>
      </c>
      <c r="P5" s="402">
        <f>SUM(
IFERROR(VLOOKUP($A5,'Season 1'!AJ$4:CM$104,17,0),"0"),IFERROR(VLOOKUP($A5,'Season 2'!AK$4:CN$104,17,0),"0"),
IFERROR(VLOOKUP($A5,'Season 3'!AK$4:CN$104,17,0),"0"),IFERROR(VLOOKUP($A5,'Season 4'!AK$4:CN$104,17,0),"0"),
IFERROR(VLOOKUP($A5,'Season 5'!AK$4:CN$104,17,0),"0"),IFERROR(VLOOKUP($A5,'Season 6'!AK$4:CN$104,17,0),"0"),
IFERROR(VLOOKUP($A5,'Season 7'!AK$4:CN$104,17,0),"0"),IFERROR(VLOOKUP($A5,'Season 8'!AK$4:CN$104,17,0),"0"),
IFERROR(VLOOKUP($A5,'Season 9'!AK$4:CN$104,17,0),"0"),IFERROR(VLOOKUP($A5,'Season 10'!AK$4:CN$104,17,0),"0"),
IFERROR(VLOOKUP($A5,'Season 11'!AK$4:CN$104,17,0),"0"),IFERROR(VLOOKUP($A5,'Season 12'!AK$4:CN$104,17,0),"0"),
IFERROR(VLOOKUP($A5,'Season 13'!AK$4:CN$104,17,0),"0"),IFERROR(VLOOKUP($A5,'Season 14'!AK$4:CN$104,17,0),"0"),IFERROR(VLOOKUP(A5,'Season 15'!AK$4:CN$104,17,0),"0"),)</f>
        <v>0</v>
      </c>
      <c r="Q5" s="403">
        <f>SUM(
IFERROR(VLOOKUP($A5,'Season 1'!AJ$4:CM$104,18,0),"0"),IFERROR(VLOOKUP($A5,'Season 2'!AK$4:CN$104,18,0),"0"),
IFERROR(VLOOKUP($A5,'Season 3'!AK$4:CN$104,18,0),"0"),IFERROR(VLOOKUP($A5,'Season 4'!AK$4:CN$104,18,0),"0"),
IFERROR(VLOOKUP($A5,'Season 5'!AK$4:CN$104,18,0),"0"),IFERROR(VLOOKUP($A5,'Season 6'!AK$4:CN$104,18,0),"0"),
IFERROR(VLOOKUP($A5,'Season 7'!AK$4:CN$104,18,0),"0"),IFERROR(VLOOKUP($A5,'Season 8'!AK$4:CN$104,18,0),"0"),
IFERROR(VLOOKUP($A5,'Season 9'!AK$4:CN$104,18,0),"0"),IFERROR(VLOOKUP($A5,'Season 10'!AK$4:CN$104,18,0),"0"),
IFERROR(VLOOKUP($A5,'Season 11'!AK$4:CN$104,18,0),"0"),IFERROR(VLOOKUP($A5,'Season 12'!AK$4:CN$104,18,0),"0"),
IFERROR(VLOOKUP($A5,'Season 13'!AK$4:CN$104,18,0),"0"),IFERROR(VLOOKUP($A5,'Season 14'!AK$4:CN$104,18,0),"0"),IFERROR(VLOOKUP(A5,'Season 15'!AK$4:CN$104,18,0),"0"),)</f>
        <v>0</v>
      </c>
      <c r="R5" s="398">
        <f>SUM(
IFERROR(VLOOKUP($A5,'Season 1'!AJ$4:CM$104,19,0),"0"),IFERROR(VLOOKUP($A5,'Season 2'!AK$4:CN$104,19,0),"0"),
IFERROR(VLOOKUP($A5,'Season 3'!AK$4:CN$104,19,0),"0"),IFERROR(VLOOKUP($A5,'Season 4'!AK$4:CN$104,19,0),"0"),
IFERROR(VLOOKUP($A5,'Season 5'!AK$4:CN$104,19,0),"0"),IFERROR(VLOOKUP($A5,'Season 6'!AK$4:CN$104,19,0),"0"),
IFERROR(VLOOKUP($A5,'Season 7'!AK$4:CN$104,19,0),"0"),IFERROR(VLOOKUP($A5,'Season 8'!AK$4:CN$104,19,0),"0"),
IFERROR(VLOOKUP($A5,'Season 9'!AK$4:CN$104,19,0),"0"),IFERROR(VLOOKUP($A5,'Season 10'!AK$4:CN$104,19,0),"0"),
IFERROR(VLOOKUP($A5,'Season 11'!AK$4:CN$104,19,0),"0"),IFERROR(VLOOKUP($A5,'Season 12'!AK$4:CN$104,19,0),"0"),
IFERROR(VLOOKUP($A5,'Season 13'!AK$4:CN$104,19,0),"0"),IFERROR(VLOOKUP($A5,'Season 14'!AK$4:CN$104,19,0),"0"),IFERROR(VLOOKUP(A5,'Season 15'!AK$4:CN$104,19,0),"0"),)</f>
        <v>0</v>
      </c>
      <c r="S5" s="518">
        <f>SUM(
IFERROR(VLOOKUP($A5,'Season 1'!AJ$4:CM$104,20,0),"0"),IFERROR(VLOOKUP($A5,'Season 2'!AK$4:CN$104,20,0),"0"),
IFERROR(VLOOKUP($A5,'Season 3'!AK$4:CN$104,20,0),"0"),IFERROR(VLOOKUP($A5,'Season 4'!AK$4:CN$104,20,0),"0"),
IFERROR(VLOOKUP($A5,'Season 5'!AK$4:CN$104,20,0),"0"),IFERROR(VLOOKUP($A5,'Season 6'!AK$4:CN$104,20,0),"0"),
IFERROR(VLOOKUP($A5,'Season 7'!AK$4:CN$104,20,0),"0"),IFERROR(VLOOKUP($A5,'Season 8'!AK$4:CN$104,20,0),"0"),
IFERROR(VLOOKUP($A5,'Season 9'!AK$4:CN$104,20,0),"0"),IFERROR(VLOOKUP($A5,'Season 10'!AK$4:CN$104,20,0),"0"),
IFERROR(VLOOKUP($A5,'Season 11'!AK$4:CN$104,20,0),"0"),IFERROR(VLOOKUP($A5,'Season 12'!AK$4:CN$104,20,0),"0"),
IFERROR(VLOOKUP($A5,'Season 13'!AK$4:CN$104,20,0),"0"),IFERROR(VLOOKUP($A5,'Season 14'!AK$4:CN$104,20,0),"0"),IFERROR(VLOOKUP(A5,'Season 15'!AK$4:CN$104,20,0),"0"),)</f>
        <v>0</v>
      </c>
      <c r="T5" s="21">
        <f>SUM(
IFERROR(VLOOKUP($A5,'Season 1'!AJ$4:CM$104,21,0),"0"),IFERROR(VLOOKUP($A5,'Season 2'!AK$4:CN$104,21,0),"0"),
IFERROR(VLOOKUP($A5,'Season 3'!AK$4:CN$104,21,0),"0"),IFERROR(VLOOKUP($A5,'Season 4'!AK$4:CN$104,21,0),"0"),
IFERROR(VLOOKUP($A5,'Season 5'!AK$4:CN$104,21,0),"0"),IFERROR(VLOOKUP($A5,'Season 6'!AK$4:CN$104,21,0),"0"),
IFERROR(VLOOKUP($A5,'Season 7'!AK$4:CN$104,21,0),"0"),IFERROR(VLOOKUP($A5,'Season 8'!AK$4:CN$104,21,0),"0"),
IFERROR(VLOOKUP($A5,'Season 9'!AK$4:CN$104,21,0),"0"),IFERROR(VLOOKUP($A5,'Season 10'!AK$4:CN$104,21,0),"0"),
IFERROR(VLOOKUP($A5,'Season 11'!AK$4:CN$104,21,0),"0"),IFERROR(VLOOKUP($A5,'Season 12'!AK$4:CN$104,21,0),"0"),
IFERROR(VLOOKUP($A5,'Season 13'!AK$4:CN$104,21,0),"0"),IFERROR(VLOOKUP($A5,'Season 14'!AK$4:CN$104,21,0),"0"),IFERROR(VLOOKUP(A5,'Season 15'!AK$4:CN$104,21,0),"0"),)</f>
        <v>0</v>
      </c>
      <c r="U5" s="402">
        <f>SUM(
IFERROR(VLOOKUP($A5,'Season 1'!AJ$4:CM$104,22,0),"0"),IFERROR(VLOOKUP($A5,'Season 2'!AK$4:CN$104,22,0),"0"),
IFERROR(VLOOKUP($A5,'Season 3'!AK$4:CN$104,22,0),"0"),IFERROR(VLOOKUP($A5,'Season 4'!AK$4:CN$104,22,0),"0"),
IFERROR(VLOOKUP($A5,'Season 5'!AK$4:CN$104,22,0),"0"),IFERROR(VLOOKUP($A5,'Season 6'!AK$4:CN$104,22,0),"0"),
IFERROR(VLOOKUP($A5,'Season 7'!AK$4:CN$104,22,0),"0"),IFERROR(VLOOKUP($A5,'Season 8'!AK$4:CN$104,22,0),"0"),
IFERROR(VLOOKUP($A5,'Season 9'!AK$4:CN$104,22,0),"0"),IFERROR(VLOOKUP($A5,'Season 10'!AK$4:CN$104,22,0),"0"),
IFERROR(VLOOKUP($A5,'Season 11'!AK$4:CN$104,22,0),"0"),IFERROR(VLOOKUP($A5,'Season 12'!AK$4:CN$104,22,0),"0"),
IFERROR(VLOOKUP($A5,'Season 13'!AK$4:CN$104,22,0),"0"),IFERROR(VLOOKUP($A5,'Season 14'!AK$4:CN$104,22,0),"0"),IFERROR(VLOOKUP(A5,'Season 15'!AK$4:CN$104,22,0),"0"),)</f>
        <v>0</v>
      </c>
      <c r="V5" s="403">
        <f>SUM(
IFERROR(VLOOKUP($A5,'Season 1'!AJ$4:CM$104,23,0),"0"),IFERROR(VLOOKUP($A5,'Season 2'!AK$4:CN$104,23,0),"0"),
IFERROR(VLOOKUP($A5,'Season 3'!AK$4:CN$104,23,0),"0"),IFERROR(VLOOKUP($A5,'Season 4'!AK$4:CN$104,23,0),"0"),
IFERROR(VLOOKUP($A5,'Season 5'!AK$4:CN$104,23,0),"0"),IFERROR(VLOOKUP($A5,'Season 6'!AK$4:CN$104,23,0),"0"),
IFERROR(VLOOKUP($A5,'Season 7'!AK$4:CN$104,23,0),"0"),IFERROR(VLOOKUP($A5,'Season 8'!AK$4:CN$104,23,0),"0"),
IFERROR(VLOOKUP($A5,'Season 9'!AK$4:CN$104,23,0),"0"),IFERROR(VLOOKUP($A5,'Season 10'!AK$4:CN$104,23,0),"0"),
IFERROR(VLOOKUP($A5,'Season 11'!AK$4:CN$104,23,0),"0"),IFERROR(VLOOKUP($A5,'Season 12'!AK$4:CN$104,23,0),"0"),
IFERROR(VLOOKUP($A5,'Season 13'!AK$4:CN$104,23,0),"0"),IFERROR(VLOOKUP($A5,'Season 14'!AK$4:CN$104,23,0),"0"),IFERROR(VLOOKUP($A5,'Season 15'!AK$4:CN$104,23,0),"0"),)</f>
        <v>0</v>
      </c>
      <c r="W5" s="398">
        <f>SUM(
IFERROR(VLOOKUP($A5,'Season 1'!AJ$4:CM$104,24,0),"0"),IFERROR(VLOOKUP($A5,'Season 2'!AK$4:CN$104,24,0),"0"),
IFERROR(VLOOKUP($A5,'Season 3'!AK$4:CN$104,24,0),"0"),IFERROR(VLOOKUP($A5,'Season 4'!AK$4:CN$104,24,0),"0"),
IFERROR(VLOOKUP($A5,'Season 5'!AK$4:CN$104,24,0),"0"),IFERROR(VLOOKUP($A5,'Season 6'!AK$4:CN$104,24,0),"0"),
IFERROR(VLOOKUP($A5,'Season 7'!AK$4:CN$104,24,0),"0"),IFERROR(VLOOKUP($A5,'Season 8'!AK$4:CN$104,24,0),"0"),
IFERROR(VLOOKUP($A5,'Season 9'!AK$4:CN$104,24,0),"0"),IFERROR(VLOOKUP($A5,'Season 10'!AK$4:CN$104,24,0),"0"),
IFERROR(VLOOKUP($A5,'Season 11'!AK$4:CN$104,24,0),"0"),IFERROR(VLOOKUP($A5,'Season 12'!AK$4:CN$104,24,0),"0"),
IFERROR(VLOOKUP($A5,'Season 13'!AK$4:CN$104,24,0),"0"),IFERROR(VLOOKUP($A5,'Season 14'!AK$4:CN$104,24,0),"0"),IFERROR(VLOOKUP($A5,'Season 15'!AK$4:CN$104,24,0),"0"),)</f>
        <v>0</v>
      </c>
      <c r="X5" s="518">
        <f>SUM(
IFERROR(VLOOKUP($A5,'Season 1'!AJ$4:CM$104,25,0),"0"),IFERROR(VLOOKUP($A5,'Season 2'!AK$4:CN$104,25,0),"0"),
IFERROR(VLOOKUP($A5,'Season 3'!AK$4:CN$104,25,0),"0"),IFERROR(VLOOKUP($A5,'Season 4'!AK$4:CN$104,25,0),"0"),
IFERROR(VLOOKUP($A5,'Season 5'!AK$4:CN$104,25,0),"0"),IFERROR(VLOOKUP($A5,'Season 6'!AK$4:CN$104,25,0),"0"),
IFERROR(VLOOKUP($A5,'Season 7'!AK$4:CN$104,25,0),"0"),IFERROR(VLOOKUP($A5,'Season 8'!AK$4:CN$104,25,0),"0"),
IFERROR(VLOOKUP($A5,'Season 9'!AK$4:CN$104,25,0),"0"),IFERROR(VLOOKUP($A5,'Season 10'!AK$4:CN$104,25,0),"0"),
IFERROR(VLOOKUP($A5,'Season 11'!AK$4:CN$104,25,0),"0"),IFERROR(VLOOKUP($A5,'Season 12'!AK$4:CN$104,25,0),"0"),
IFERROR(VLOOKUP($A5,'Season 13'!AK$4:CN$104,25,0),"0"),IFERROR(VLOOKUP($A5,'Season 14'!AK$4:CN$104,25,0),"0"),IFERROR(VLOOKUP($A5,'Season 15'!AK$4:CN$104,25,0),"0"),)</f>
        <v>0</v>
      </c>
      <c r="Y5" s="21">
        <f>SUM(
IFERROR(VLOOKUP($A5,'Season 1'!AJ$4:CM$104,26,0),"0"),IFERROR(VLOOKUP($A5,'Season 2'!AK$4:CN$104,26,0),"0"),
IFERROR(VLOOKUP($A5,'Season 3'!AK$4:CN$104,26,0),"0"),IFERROR(VLOOKUP($A5,'Season 4'!AK$4:CN$104,26,0),"0"),
IFERROR(VLOOKUP($A5,'Season 5'!AK$4:CN$104,26,0),"0"),IFERROR(VLOOKUP($A5,'Season 6'!AK$4:CN$104,26,0),"0"),
IFERROR(VLOOKUP($A5,'Season 7'!AK$4:CN$104,26,0),"0"),IFERROR(VLOOKUP($A5,'Season 8'!AK$4:CN$104,26,0),"0"),
IFERROR(VLOOKUP($A5,'Season 9'!AK$4:CN$104,26,0),"0"),IFERROR(VLOOKUP($A5,'Season 10'!AK$4:CN$104,26,0),"0"),
IFERROR(VLOOKUP($A5,'Season 11'!AK$4:CN$104,26,0),"0"),IFERROR(VLOOKUP($A5,'Season 12'!AK$4:CN$104,26,0),"0"),
IFERROR(VLOOKUP($A5,'Season 13'!AK$4:CN$104,26,0),"0"),IFERROR(VLOOKUP($A5,'Season 14'!AK$4:CN$104,26,0),"0"),IFERROR(VLOOKUP($A5,'Season 15'!AK$4:CN$104,26,0),"0"),)</f>
        <v>0</v>
      </c>
      <c r="Z5" s="402">
        <f>SUM(
IFERROR(VLOOKUP($A5,'Season 1'!AJ$4:CM$104,27,0),"0"),IFERROR(VLOOKUP($A5,'Season 2'!AK$4:CN$104,27,0),"0"),
IFERROR(VLOOKUP($A5,'Season 3'!AK$4:CN$104,27,0),"0"),IFERROR(VLOOKUP($A5,'Season 4'!AK$4:CN$104,27,0),"0"),
IFERROR(VLOOKUP($A5,'Season 5'!AK$4:CN$104,27,0),"0"),IFERROR(VLOOKUP($A5,'Season 6'!AK$4:CN$104,27,0),"0"),
IFERROR(VLOOKUP($A5,'Season 7'!AK$4:CN$104,27,0),"0"),IFERROR(VLOOKUP($A5,'Season 8'!AK$4:CN$104,27,0),"0"),
IFERROR(VLOOKUP($A5,'Season 9'!AK$4:CN$104,27,0),"0"),IFERROR(VLOOKUP($A5,'Season 10'!AK$4:CN$104,27,0),"0"),
IFERROR(VLOOKUP($A5,'Season 11'!AK$4:CN$104,27,0),"0"),IFERROR(VLOOKUP($A5,'Season 12'!AK$4:CN$104,27,0),"0"),
IFERROR(VLOOKUP($A5,'Season 13'!AK$4:CN$104,27,0),"0"),IFERROR(VLOOKUP($A5,'Season 14'!AK$4:CN$104,27,0),"0"),IFERROR(VLOOKUP($A5,'Season 15'!AK$4:CN$104,27,0),"0"),)</f>
        <v>0</v>
      </c>
      <c r="AA5" s="403">
        <f>SUM(
IFERROR(VLOOKUP($A5,'Season 1'!AJ$4:CM$104,28,0),"0"),IFERROR(VLOOKUP($A5,'Season 2'!AK$4:CN$104,28,0),"0"),
IFERROR(VLOOKUP($A5,'Season 3'!AK$4:CN$104,28,0),"0"),IFERROR(VLOOKUP($A5,'Season 4'!AK$4:CN$104,28,0),"0"),
IFERROR(VLOOKUP($A5,'Season 5'!AK$4:CN$104,28,0),"0"),IFERROR(VLOOKUP($A5,'Season 6'!AK$4:CN$104,28,0),"0"),
IFERROR(VLOOKUP($A5,'Season 7'!AK$4:CN$104,28,0),"0"),IFERROR(VLOOKUP($A5,'Season 8'!AK$4:CN$104,28,0),"0"),
IFERROR(VLOOKUP($A5,'Season 9'!AK$4:CN$104,28,0),"0"),IFERROR(VLOOKUP($A5,'Season 10'!AK$4:CN$104,28,0),"0"),
IFERROR(VLOOKUP($A5,'Season 11'!AK$4:CN$104,28,0),"0"),IFERROR(VLOOKUP($A5,'Season 12'!AK$4:CN$104,28,0),"0"),
IFERROR(VLOOKUP($A5,'Season 13'!AK$4:CN$104,28,0),"0"),IFERROR(VLOOKUP($A5,'Season 14'!AK$4:CN$104,28,0),"0"),IFERROR(VLOOKUP($A5,'Season 15'!AK$4:CN$104,28,0),"0"),)</f>
        <v>0</v>
      </c>
      <c r="AB5" s="398">
        <f>SUM(
IFERROR(VLOOKUP($A5,'Season 1'!AJ$4:CM$104,29,0),"0"),IFERROR(VLOOKUP($A5,'Season 2'!AK$4:CN$104,29,0),"0"),
IFERROR(VLOOKUP($A5,'Season 3'!AK$4:CN$104,29,0),"0"),IFERROR(VLOOKUP($A5,'Season 4'!AK$4:CN$104,29,0),"0"),
IFERROR(VLOOKUP($A5,'Season 5'!AK$4:CN$104,29,0),"0"),IFERROR(VLOOKUP($A5,'Season 6'!AK$4:CN$104,29,0),"0"),
IFERROR(VLOOKUP($A5,'Season 7'!AK$4:CN$104,29,0),"0"),IFERROR(VLOOKUP($A5,'Season 8'!AK$4:CN$104,29,0),"0"),
IFERROR(VLOOKUP($A5,'Season 9'!AK$4:CN$104,29,0),"0"),IFERROR(VLOOKUP($A5,'Season 10'!AK$4:CN$104,29,0),"0"),
IFERROR(VLOOKUP($A5,'Season 11'!AK$4:CN$104,29,0),"0"),IFERROR(VLOOKUP($A5,'Season 12'!AK$4:CN$104,29,0),"0"),
IFERROR(VLOOKUP($A5,'Season 13'!AK$4:CN$104,29,0),"0"),IFERROR(VLOOKUP($A5,'Season 14'!AK$4:CN$104,29,0),"0"),IFERROR(VLOOKUP($A5,'Season 15'!AK$4:CN$104,29,0),"0"),)</f>
        <v>0</v>
      </c>
      <c r="AC5" s="518">
        <f>SUM(
IFERROR(VLOOKUP($A5,'Season 1'!AJ$4:CM$104,30,0),"0"),IFERROR(VLOOKUP($A5,'Season 2'!AK$4:CN$104,30,0),"0"),
IFERROR(VLOOKUP($A5,'Season 3'!AK$4:CN$104,30,0),"0"),IFERROR(VLOOKUP($A5,'Season 4'!AK$4:CN$104,30,0),"0"),
IFERROR(VLOOKUP($A5,'Season 5'!AK$4:CN$104,30,0),"0"),IFERROR(VLOOKUP($A5,'Season 6'!AK$4:CN$104,30,0),"0"),
IFERROR(VLOOKUP($A5,'Season 7'!AK$4:CN$104,30,0),"0"),IFERROR(VLOOKUP($A5,'Season 8'!AK$4:CN$104,30,0),"0"),
IFERROR(VLOOKUP($A5,'Season 9'!AK$4:CN$104,30,0),"0"),IFERROR(VLOOKUP($A5,'Season 10'!AK$4:CN$104,30,0),"0"),
IFERROR(VLOOKUP($A5,'Season 11'!AK$4:CN$104,30,0),"0"),IFERROR(VLOOKUP($A5,'Season 12'!AK$4:CN$104,30,0),"0"),
IFERROR(VLOOKUP($A5,'Season 13'!AK$4:CN$104,30,0),"0"),IFERROR(VLOOKUP($A5,'Season 14'!AK$4:CN$104,30,0),"0"),IFERROR(VLOOKUP($A5,'Season 15'!AK$4:CN$104,30,0),"0"),)</f>
        <v>0</v>
      </c>
      <c r="AD5" s="21">
        <f>SUM(
IFERROR(VLOOKUP($A5,'Season 1'!AJ$4:CM$104,31,0),"0"),IFERROR(VLOOKUP($A5,'Season 2'!AK$4:CN$104,31,0),"0"),
IFERROR(VLOOKUP($A5,'Season 3'!AK$4:CN$104,31,0),"0"),IFERROR(VLOOKUP($A5,'Season 4'!AK$4:CN$104,31,0),"0"),
IFERROR(VLOOKUP($A5,'Season 5'!AK$4:CN$104,31,0),"0"),IFERROR(VLOOKUP($A5,'Season 6'!AK$4:CN$104,31,0),"0"),
IFERROR(VLOOKUP($A5,'Season 7'!AK$4:CN$104,31,0),"0"),IFERROR(VLOOKUP($A5,'Season 8'!AK$4:CN$104,31,0),"0"),
IFERROR(VLOOKUP($A5,'Season 9'!AK$4:CN$104,31,0),"0"),IFERROR(VLOOKUP($A5,'Season 10'!AK$4:CN$104,31,0),"0"),
IFERROR(VLOOKUP($A5,'Season 11'!AK$4:CN$104,31,0),"0"),IFERROR(VLOOKUP($A5,'Season 12'!AK$4:CN$104,31,0),"0"),
IFERROR(VLOOKUP($A5,'Season 13'!AK$4:CN$104,31,0),"0"),IFERROR(VLOOKUP($A5,'Season 14'!AK$4:CN$104,31,0),"0"),IFERROR(VLOOKUP($A5,'Season 15'!AK$4:CN$104,31,0),"0"),)</f>
        <v>0</v>
      </c>
      <c r="AE5" s="402">
        <f>SUM(
IFERROR(VLOOKUP($A5,'Season 1'!AJ$4:CM$104,32,0),"0"),IFERROR(VLOOKUP($A5,'Season 2'!AK$4:CN$104,32,0),"0"),
IFERROR(VLOOKUP($A5,'Season 3'!AK$4:CN$104,32,0),"0"),IFERROR(VLOOKUP($A5,'Season 4'!AK$4:CN$104,32,0),"0"),
IFERROR(VLOOKUP($A5,'Season 5'!AK$4:CN$104,32,0),"0"),IFERROR(VLOOKUP($A5,'Season 6'!AK$4:CN$104,32,0),"0"),
IFERROR(VLOOKUP($A5,'Season 7'!AK$4:CN$104,32,0),"0"),IFERROR(VLOOKUP($A5,'Season 8'!AK$4:CN$104,32,0),"0"),
IFERROR(VLOOKUP($A5,'Season 9'!AK$4:CN$104,32,0),"0"),IFERROR(VLOOKUP($A5,'Season 10'!AK$4:CN$104,32,0),"0"),
IFERROR(VLOOKUP($A5,'Season 11'!AK$4:CN$104,32,0),"0"),IFERROR(VLOOKUP($A5,'Season 12'!AK$4:CN$104,32,0),"0"),
IFERROR(VLOOKUP($A5,'Season 13'!AK$4:CN$104,32,0),"0"),IFERROR(VLOOKUP($A5,'Season 14'!AK$4:CN$104,32,0),"0"),IFERROR(VLOOKUP($A5,'Season 15'!AK$4:CN$104,32,0),"0"),)</f>
        <v>0</v>
      </c>
      <c r="AF5" s="403">
        <f>SUM(IFERROR(VLOOKUP($A5,'Season 2'!AK$4:CN$104,33,0),"0"),
IFERROR(VLOOKUP($A5,'Season 3'!AK$4:CN$104,33,0),"0"),IFERROR(VLOOKUP($A5,'Season 4'!AK$4:CN$104,33,0),"0"),
IFERROR(VLOOKUP($A5,'Season 5'!AK$4:CN$104,33,0),"0"),IFERROR(VLOOKUP($A5,'Season 6'!AK$4:CN$104,33,0),"0"),
IFERROR(VLOOKUP($A5,'Season 7'!AK$4:CN$104,33,0),"0"),IFERROR(VLOOKUP($A5,'Season 8'!AK$4:CN$104,33,0),"0"),
IFERROR(VLOOKUP($A5,'Season 9'!AK$4:CN$104,33,0),"0"),IFERROR(VLOOKUP($A5,'Season 10'!AK$4:CN$104,33,0),"0"),
IFERROR(VLOOKUP($A5,'Season 11'!AK$4:CN$104,33,0),"0"),IFERROR(VLOOKUP($A5,'Season 12'!AK$4:CN$104,33,0),"0"),
IFERROR(VLOOKUP($A5,'Season 13'!AK$4:CN$104,33,0),"0"),IFERROR(VLOOKUP($A5,'Season 14'!AK$4:CN$104,33,0),"0"),IFERROR(VLOOKUP($A5,'Season 15'!AK$4:CN$104,33,0),"0"),)</f>
        <v>0</v>
      </c>
      <c r="AG5" s="398">
        <f>SUM(IFERROR(VLOOKUP($A5,'Season 2'!AK$4:CN$104,34,0),"0"),
IFERROR(VLOOKUP($A5,'Season 3'!AK$4:CN$104,34,0),"0"),IFERROR(VLOOKUP($A5,'Season 4'!AK$4:CN$104,34,0),"0"),
IFERROR(VLOOKUP($A5,'Season 5'!AK$4:CN$104,34,0),"0"),IFERROR(VLOOKUP($A5,'Season 6'!AK$4:CN$104,34,0),"0"),
IFERROR(VLOOKUP($A5,'Season 7'!AK$4:CN$104,34,0),"0"),IFERROR(VLOOKUP($A5,'Season 8'!AK$4:CN$104,34,0),"0"),
IFERROR(VLOOKUP($A5,'Season 9'!AK$4:CN$104,34,0),"0"),IFERROR(VLOOKUP($A5,'Season 10'!AK$4:CN$104,34,0),"0"),
IFERROR(VLOOKUP($A5,'Season 11'!AK$4:CN$104,34,0),"0"),IFERROR(VLOOKUP($A5,'Season 12'!AK$4:CN$104,34,0),"0"),
IFERROR(VLOOKUP($A5,'Season 13'!AK$4:CN$104,34,0),"0"),IFERROR(VLOOKUP($A5,'Season 14'!AK$4:CN$104,34,0),"0"),IFERROR(VLOOKUP($A5,'Season 15'!AK$4:CN$104,34,0),"0"),)</f>
        <v>0</v>
      </c>
      <c r="AH5" s="518">
        <f>SUM(IFERROR(VLOOKUP($A5,'Season 2'!AK$4:CN$104,35,0),"0"),
IFERROR(VLOOKUP($A5,'Season 3'!AK$4:CN$104,35,0),"0"),IFERROR(VLOOKUP($A5,'Season 4'!AK$4:CN$104,35,0),"0"),
IFERROR(VLOOKUP($A5,'Season 5'!AK$4:CN$104,35,0),"0"),IFERROR(VLOOKUP($A5,'Season 6'!AK$4:CN$104,35,0),"0"),
IFERROR(VLOOKUP($A5,'Season 7'!AK$4:CN$104,35,0),"0"),IFERROR(VLOOKUP($A5,'Season 8'!AK$4:CN$104,35,0),"0"),
IFERROR(VLOOKUP($A5,'Season 9'!AK$4:CN$104,35,0),"0"),IFERROR(VLOOKUP($A5,'Season 10'!AK$4:CN$104,35,0),"0"),
IFERROR(VLOOKUP($A5,'Season 11'!AK$4:CN$104,35,0),"0"),IFERROR(VLOOKUP($A5,'Season 12'!AK$4:CN$104,35,0),"0"),
IFERROR(VLOOKUP($A5,'Season 13'!AK$4:CN$104,35,0),"0"),IFERROR(VLOOKUP($A5,'Season 14'!AK$4:CN$104,35,0),"0"),IFERROR(VLOOKUP($A5,'Season 15'!AK$4:CN$104,35,0),"0"),)</f>
        <v>0</v>
      </c>
      <c r="AI5" s="21">
        <f>SUM(IFERROR(VLOOKUP($A5,'Season 2'!AK$4:CN$104,36,0),"0"),
IFERROR(VLOOKUP($A5,'Season 3'!AK$4:CN$104,36,0),"0"),IFERROR(VLOOKUP($A5,'Season 4'!AK$4:CN$104,36,0),"0"),
IFERROR(VLOOKUP($A5,'Season 5'!AK$4:CN$104,36,0),"0"),IFERROR(VLOOKUP($A5,'Season 6'!AK$4:CN$104,36,0),"0"),
IFERROR(VLOOKUP($A5,'Season 7'!AK$4:CN$104,36,0),"0"),IFERROR(VLOOKUP($A5,'Season 8'!AK$4:CN$104,36,0),"0"),
IFERROR(VLOOKUP($A5,'Season 9'!AK$4:CN$104,36,0),"0"),IFERROR(VLOOKUP($A5,'Season 10'!AK$4:CN$104,36,0),"0"),
IFERROR(VLOOKUP($A5,'Season 11'!AK$4:CN$104,36,0),"0"),IFERROR(VLOOKUP($A5,'Season 12'!AK$4:CN$104,36,0),"0"),
IFERROR(VLOOKUP($A5,'Season 13'!AK$4:CN$104,36,0),"0"),IFERROR(VLOOKUP($A5,'Season 14'!AK$4:CN$104,36,0),"0"),IFERROR(VLOOKUP($A5,'Season 15'!AK$4:CN$104,36,0),"0"),)</f>
        <v>0</v>
      </c>
      <c r="AJ5" s="402">
        <f>SUM(IFERROR(VLOOKUP($A5,'Season 2'!AK$4:CN$104,37,0),"0"),
IFERROR(VLOOKUP($A5,'Season 3'!AK$4:CN$104,37,0),"0"),IFERROR(VLOOKUP($A5,'Season 4'!AK$4:CN$104,37,0),"0"),
IFERROR(VLOOKUP($A5,'Season 5'!AK$4:CN$104,37,0),"0"),IFERROR(VLOOKUP($A5,'Season 6'!AK$4:CN$104,37,0),"0"),
IFERROR(VLOOKUP($A5,'Season 7'!AK$4:CN$104,37,0),"0"),IFERROR(VLOOKUP($A5,'Season 8'!AK$4:CN$104,37,0),"0"),
IFERROR(VLOOKUP($A5,'Season 9'!AK$4:CN$104,37,0),"0"),IFERROR(VLOOKUP($A5,'Season 10'!AK$4:CN$104,37,0),"0"),
IFERROR(VLOOKUP($A5,'Season 11'!AK$4:CN$104,37,0),"0"),IFERROR(VLOOKUP($A5,'Season 12'!AK$4:CN$104,37,0),"0"),
IFERROR(VLOOKUP($A5,'Season 13'!AK$4:CN$104,37,0),"0"),IFERROR(VLOOKUP($A5,'Season 14'!AK$4:CN$104,37,0),"0"),IFERROR(VLOOKUP($A5,'Season 15'!AK$4:CN$104,37,0),"0"),)</f>
        <v>0</v>
      </c>
      <c r="AK5" s="403">
        <f>SUM(IFERROR(VLOOKUP($A5,'Season 1'!AJ$4:CM$104,33,0),"0"),IFERROR(VLOOKUP($A5,'Season 2'!AK$4:CN$104,38,0),"0"),
IFERROR(VLOOKUP($A5,'Season 3'!AK$4:CN$104,38,0),"0"),IFERROR(VLOOKUP($A5,'Season 4'!AK$4:CN$104,38,0),"0"),
IFERROR(VLOOKUP($A5,'Season 5'!AK$4:CN$104,38,0),"0"),IFERROR(VLOOKUP($A5,'Season 6'!AK$4:CN$104,38,0),"0"),
IFERROR(VLOOKUP($A5,'Season 7'!AK$4:CN$104,38,0),"0"),IFERROR(VLOOKUP($A5,'Season 8'!AK$4:CN$104,38,0),"0"),
IFERROR(VLOOKUP($A5,'Season 9'!AK$4:CN$104,38,0),"0"),IFERROR(VLOOKUP($A5,'Season 10'!AK$4:CN$104,38,0),"0"),
IFERROR(VLOOKUP($A5,'Season 11'!AK$4:CN$104,38,0),"0"),IFERROR(VLOOKUP($A5,'Season 12'!AK$4:CN$104,38,0),"0"),
IFERROR(VLOOKUP($A5,'Season 13'!AK$4:CN$104,38,0),"0"),IFERROR(VLOOKUP($A5,'Season 14'!AK$4:CN$104,38,0),"0"),IFERROR(VLOOKUP($A5,'Season 15'!AK$4:CN$104,38,0),"0"),)</f>
        <v>0</v>
      </c>
      <c r="AL5" s="398">
        <f>SUM(IFERROR(VLOOKUP($A5,'Season 1'!AJ$4:CM$104,34,0),"0"),IFERROR(VLOOKUP($A5,'Season 2'!AK$4:CN$104,39,0),"0"),
IFERROR(VLOOKUP($A5,'Season 3'!AK$4:CN$104,39,0),"0"),IFERROR(VLOOKUP($A5,'Season 4'!AK$4:CN$104,39,0),"0"),
IFERROR(VLOOKUP($A5,'Season 5'!AK$4:CN$104,39,0),"0"),IFERROR(VLOOKUP($A5,'Season 6'!AK$4:CN$104,39,0),"0"),
IFERROR(VLOOKUP($A5,'Season 7'!AK$4:CN$104,39,0),"0"),IFERROR(VLOOKUP($A5,'Season 8'!AK$4:CN$104,39,0),"0"),
IFERROR(VLOOKUP($A5,'Season 9'!AK$4:CN$104,39,0),"0"),IFERROR(VLOOKUP($A5,'Season 10'!AK$4:CN$104,39,0),"0"),
IFERROR(VLOOKUP($A5,'Season 11'!AK$4:CN$104,39,0),"0"),IFERROR(VLOOKUP($A5,'Season 12'!AK$4:CN$104,39,0),"0"),
IFERROR(VLOOKUP($A5,'Season 13'!AK$4:CN$104,39,0),"0"),IFERROR(VLOOKUP($A5,'Season 14'!AK$4:CN$104,39,0),"0"),IFERROR(VLOOKUP($A5,'Season 15'!AK$4:CN$104,39,0),"0"),)</f>
        <v>0</v>
      </c>
      <c r="AM5" s="518">
        <f>SUM(IFERROR(VLOOKUP($A5,'Season 1'!AJ$4:CM$104,35,0),"0"),IFERROR(VLOOKUP($A5,'Season 2'!AK$4:CN$104,40,0),"0"),
IFERROR(VLOOKUP($A5,'Season 3'!AK$4:CN$104,40,0),"0"),IFERROR(VLOOKUP($A5,'Season 4'!AK$4:CN$104,40,0),"0"),
IFERROR(VLOOKUP($A5,'Season 5'!AK$4:CN$104,40,0),"0"),IFERROR(VLOOKUP($A5,'Season 6'!AK$4:CN$104,40,0),"0"),
IFERROR(VLOOKUP($A5,'Season 7'!AK$4:CN$104,40,0),"0"),IFERROR(VLOOKUP($A5,'Season 8'!AK$4:CN$104,40,0),"0"),
IFERROR(VLOOKUP($A5,'Season 9'!AK$4:CN$104,40,0),"0"),IFERROR(VLOOKUP($A5,'Season 10'!AK$4:CN$104,40,0),"0"),
IFERROR(VLOOKUP($A5,'Season 11'!AK$4:CN$104,40,0),"0"),IFERROR(VLOOKUP($A5,'Season 12'!AK$4:CN$104,40,0),"0"),
IFERROR(VLOOKUP($A5,'Season 13'!AK$4:CN$104,40,0),"0"),IFERROR(VLOOKUP($A5,'Season 14'!AK$4:CN$104,40,0),"0"),IFERROR(VLOOKUP($A5,'Season 15'!AK$4:CN$104,40,0),"0"),)</f>
        <v>0</v>
      </c>
      <c r="AN5" s="21">
        <f>SUM(IFERROR(VLOOKUP($A5,'Season 1'!AJ$4:CM$104,36,0),"0"),IFERROR(VLOOKUP($A5,'Season 2'!AK$4:CN$104,41,0),"0"),
IFERROR(VLOOKUP($A5,'Season 3'!AK$4:CN$104,41,0),"0"),IFERROR(VLOOKUP($A5,'Season 4'!AK$4:CN$104,41,0),"0"),
IFERROR(VLOOKUP($A5,'Season 5'!AK$4:CN$104,41,0),"0"),IFERROR(VLOOKUP($A5,'Season 6'!AK$4:CN$104,41,0),"0"),
IFERROR(VLOOKUP($A5,'Season 7'!AK$4:CN$104,41,0),"0"),IFERROR(VLOOKUP($A5,'Season 8'!AK$4:CN$104,41,0),"0"),
IFERROR(VLOOKUP($A5,'Season 9'!AK$4:CN$104,41,0),"0"),IFERROR(VLOOKUP($A5,'Season 10'!AK$4:CN$104,41,0),"0"),
IFERROR(VLOOKUP($A5,'Season 11'!AK$4:CN$104,41,0),"0"),IFERROR(VLOOKUP($A5,'Season 12'!AK$4:CN$104,41,0),"0"),
IFERROR(VLOOKUP($A5,'Season 13'!AK$4:CN$104,41,0),"0"),IFERROR(VLOOKUP($A5,'Season 14'!AK$4:CN$104,41,0),"0"),IFERROR(VLOOKUP($A5,'Season 15'!AK$4:CN$104,41,0),"0"),)</f>
        <v>0</v>
      </c>
      <c r="AO5" s="402">
        <f>SUM(IFERROR(VLOOKUP($A5,'Season 1'!AJ$4:CM$104,37,0),"0"),IFERROR(VLOOKUP($A5,'Season 2'!AK$4:CN$104,42,0),"0"),
IFERROR(VLOOKUP($A5,'Season 3'!AK$4:CN$104,42,0),"0"),IFERROR(VLOOKUP($A5,'Season 4'!AK$4:CN$104,42,0),"0"),
IFERROR(VLOOKUP($A5,'Season 5'!AK$4:CN$104,42,0),"0"),IFERROR(VLOOKUP($A5,'Season 6'!AK$4:CN$104,42,0),"0"),
IFERROR(VLOOKUP($A5,'Season 7'!AK$4:CN$104,42,0),"0"),IFERROR(VLOOKUP($A5,'Season 8'!AK$4:CN$104,42,0),"0"),
IFERROR(VLOOKUP($A5,'Season 9'!AK$4:CN$104,42,0),"0"),IFERROR(VLOOKUP($A5,'Season 10'!AK$4:CN$104,42,0),"0"),
IFERROR(VLOOKUP($A5,'Season 11'!AK$4:CN$104,42,0),"0"),IFERROR(VLOOKUP($A5,'Season 12'!AK$4:CN$104,42,0),"0"),
IFERROR(VLOOKUP($A5,'Season 13'!AK$4:CN$104,42,0),"0"),IFERROR(VLOOKUP($A5,'Season 14'!AK$4:CN$104,42,0),"0"),IFERROR(VLOOKUP($A5,'Season 15'!AK$4:CN$104,42,0),"0"),)</f>
        <v>0</v>
      </c>
      <c r="AP5" s="403">
        <f>SUM(IFERROR(VLOOKUP($A5,'Season 1'!AJ$4:CM$104,43,0),"0"),IFERROR(VLOOKUP($A5,'Season 2'!AK$4:CN$104,43,0),"0"),
IFERROR(VLOOKUP($A5,'Season 3'!AK$4:CN$104,43,0),"0"),IFERROR(VLOOKUP($A5,'Season 4'!AK$4:CN$104,43,0),"0"),
IFERROR(VLOOKUP($A5,'Season 5'!AK$4:CN$104,43,0),"0"),IFERROR(VLOOKUP($A5,'Season 6'!AK$4:CN$104,43,0),"0"),
IFERROR(VLOOKUP($A5,'Season 7'!AK$4:CN$104,43,0),"0"),IFERROR(VLOOKUP($A5,'Season 8'!AK$4:CN$104,43,0),"0"),
IFERROR(VLOOKUP($A5,'Season 9'!AK$4:CN$104,43,0),"0"),IFERROR(VLOOKUP($A5,'Season 10'!AK$4:CN$104,43,0),"0"),
IFERROR(VLOOKUP($A5,'Season 11'!AK$4:CN$104,43,0),"0"),IFERROR(VLOOKUP($A5,'Season 12'!AK$4:CN$104,43,0),"0"),
IFERROR(VLOOKUP($A5,'Season 13'!AK$4:CN$104,43,0),"0"),IFERROR(VLOOKUP($A5,'Season 14'!AK$4:CN$104,43,0),"0"),IFERROR(VLOOKUP($A5,'Season 15'!AK$4:CN$104,43,0),"0"),)</f>
        <v>0</v>
      </c>
      <c r="AQ5" s="398">
        <f>SUM(IFERROR(VLOOKUP($A5,'Season 1'!AJ$4:CM$104,44,0),"0"),IFERROR(VLOOKUP($A5,'Season 2'!AK$4:CN$104,44,0),"0"),
IFERROR(VLOOKUP($A5,'Season 3'!AK$4:CN$104,44,0),"0"),IFERROR(VLOOKUP($A5,'Season 4'!AK$4:CN$104,44,0),"0"),
IFERROR(VLOOKUP($A5,'Season 5'!AK$4:CN$104,44,0),"0"),IFERROR(VLOOKUP($A5,'Season 6'!AK$4:CN$104,44,0),"0"),
IFERROR(VLOOKUP($A5,'Season 7'!AK$4:CN$104,44,0),"0"),IFERROR(VLOOKUP($A5,'Season 8'!AK$4:CN$104,44,0),"0"),
IFERROR(VLOOKUP($A5,'Season 9'!AK$4:CN$104,44,0),"0"),IFERROR(VLOOKUP($A5,'Season 10'!AK$4:CN$104,44,0),"0"),
IFERROR(VLOOKUP($A5,'Season 11'!AK$4:CN$104,44,0),"0"),IFERROR(VLOOKUP($A5,'Season 12'!AK$4:CN$104,44,0),"0"),
IFERROR(VLOOKUP($A5,'Season 13'!AK$4:CN$104,44,0),"0"),IFERROR(VLOOKUP($A5,'Season 14'!AK$4:CN$104,44,0),"0"),IFERROR(VLOOKUP($A5,'Season 15'!AK$4:CN$104,44,0),"0"),)</f>
        <v>0</v>
      </c>
      <c r="AR5" s="518">
        <f>SUM(IFERROR(VLOOKUP($A5,'Season 1'!AJ$4:CM$104,45,0),"0"),IFERROR(VLOOKUP($A5,'Season 2'!AK$4:CN$104,45,0),"0"),
IFERROR(VLOOKUP($A5,'Season 3'!AK$4:CN$104,45,0),"0"),IFERROR(VLOOKUP($A5,'Season 4'!AK$4:CN$104,45,0),"0"),
IFERROR(VLOOKUP($A5,'Season 5'!AK$4:CN$104,45,0),"0"),IFERROR(VLOOKUP($A5,'Season 6'!AK$4:CN$104,45,0),"0"),
IFERROR(VLOOKUP($A5,'Season 7'!AK$4:CN$104,45,0),"0"),IFERROR(VLOOKUP($A5,'Season 8'!AK$4:CN$104,45,0),"0"),
IFERROR(VLOOKUP($A5,'Season 9'!AK$4:CN$104,45,0),"0"),IFERROR(VLOOKUP($A5,'Season 10'!AK$4:CN$104,45,0),"0"),
IFERROR(VLOOKUP($A5,'Season 11'!AK$4:CN$104,45,0),"0"),IFERROR(VLOOKUP($A5,'Season 12'!AK$4:CN$104,45,0),"0"),
IFERROR(VLOOKUP($A5,'Season 13'!AK$4:CN$104,45,0),"0"),IFERROR(VLOOKUP($A5,'Season 14'!AK$4:CN$104,45,0),"0"),IFERROR(VLOOKUP($A5,'Season 15'!AK$4:CN$104,45,0),"0"),)</f>
        <v>0</v>
      </c>
      <c r="AS5" s="21">
        <f>SUM(IFERROR(VLOOKUP($A5,'Season 1'!AJ$4:CM$104,46,0),"0"),IFERROR(VLOOKUP($A5,'Season 2'!AK$4:CN$104,46,0),"0"),
IFERROR(VLOOKUP($A5,'Season 3'!AK$4:CN$104,46,0),"0"),IFERROR(VLOOKUP($A5,'Season 4'!AK$4:CN$104,46,0),"0"),
IFERROR(VLOOKUP($A5,'Season 5'!AK$4:CN$104,46,0),"0"),IFERROR(VLOOKUP($A5,'Season 6'!AK$4:CN$104,46,0),"0"),
IFERROR(VLOOKUP($A5,'Season 7'!AK$4:CN$104,46,0),"0"),IFERROR(VLOOKUP($A5,'Season 8'!AK$4:CN$104,46,0),"0"),
IFERROR(VLOOKUP($A5,'Season 9'!AK$4:CN$104,46,0),"0"),IFERROR(VLOOKUP($A5,'Season 10'!AK$4:CN$104,46,0),"0"),
IFERROR(VLOOKUP($A5,'Season 11'!AK$4:CN$104,46,0),"0"),IFERROR(VLOOKUP($A5,'Season 12'!AK$4:CN$104,46,0),"0"),
IFERROR(VLOOKUP($A5,'Season 13'!AK$4:CN$104,46,0),"0"),IFERROR(VLOOKUP($A5,'Season 14'!AK$4:CN$104,46,0),"0"),IFERROR(VLOOKUP($A5,'Season 15'!AK$4:CN$104,46,0),"0"),)</f>
        <v>0</v>
      </c>
      <c r="AT5" s="402">
        <f>SUM(IFERROR(VLOOKUP($A5,'Season 1'!AJ$4:CM$104,47,0),"0"),IFERROR(VLOOKUP($A5,'Season 2'!AK$4:CN$104,47,0),"0"),
IFERROR(VLOOKUP($A5,'Season 3'!AK$4:CN$104,47,0),"0"),IFERROR(VLOOKUP($A5,'Season 4'!AK$4:CN$104,47,0),"0"),
IFERROR(VLOOKUP($A5,'Season 5'!AK$4:CN$104,47,0),"0"),IFERROR(VLOOKUP($A5,'Season 6'!AK$4:CN$104,47,0),"0"),
IFERROR(VLOOKUP($A5,'Season 7'!AK$4:CN$104,47,0),"0"),IFERROR(VLOOKUP($A5,'Season 8'!AK$4:CN$104,47,0),"0"),
IFERROR(VLOOKUP($A5,'Season 9'!AK$4:CN$104,47,0),"0"),IFERROR(VLOOKUP($A5,'Season 10'!AK$4:CN$104,47,0),"0"),
IFERROR(VLOOKUP($A5,'Season 11'!AK$4:CN$104,47,0),"0"),IFERROR(VLOOKUP($A5,'Season 12'!AK$4:CN$104,47,0),"0"),
IFERROR(VLOOKUP($A5,'Season 13'!AK$4:CN$104,47,0),"0"),IFERROR(VLOOKUP($A5,'Season 14'!AK$4:CN$104,47,0),"0"),IFERROR(VLOOKUP($A5,'Season 15'!AK$4:CN$104,47,0),"0"),)</f>
        <v>0</v>
      </c>
      <c r="AU5" s="403">
        <f>SUM(IFERROR(VLOOKUP($A5,'Season 3'!AK$4:CN$104,48,0),"0"),IFERROR(VLOOKUP($A5,'Season 4'!AK$4:CN$104,48,0),"0"),
IFERROR(VLOOKUP($A5,'Season 5'!AK$4:CN$104,48,0),"0"),IFERROR(VLOOKUP($A5,'Season 6'!AK$4:CN$104,48,0),"0"),
IFERROR(VLOOKUP($A5,'Season 7'!AK$4:CN$104,48,0),"0"),IFERROR(VLOOKUP($A5,'Season 8'!AK$4:CN$104,48,0),"0"),
IFERROR(VLOOKUP($A5,'Season 9'!AK$4:CN$104,48,0),"0"),IFERROR(VLOOKUP($A5,'Season 10'!AK$4:CN$104,48,0),"0"),
IFERROR(VLOOKUP($A5,'Season 11'!AK$4:CN$104,48,0),"0"),IFERROR(VLOOKUP($A5,'Season 12'!AK$4:CN$104,48,0),"0"),
IFERROR(VLOOKUP($A5,'Season 13'!AK$4:CN$104,48,0),"0"),IFERROR(VLOOKUP($A5,'Season 14'!AK$4:CN$104,48,0),"0"),IFERROR(VLOOKUP($A5,'Season 15'!AK$4:CN$104,48,0),"0"),)</f>
        <v>0</v>
      </c>
      <c r="AV5" s="398">
        <f>SUM(IFERROR(VLOOKUP($A5,'Season 3'!AK$4:CN$104,49,0),"0"),IFERROR(VLOOKUP($A5,'Season 4'!AK$4:CN$104,49,0),"0"),
IFERROR(VLOOKUP($A5,'Season 5'!AK$4:CN$104,49,0),"0"),IFERROR(VLOOKUP($A5,'Season 6'!AK$4:CN$104,49,0),"0"),
IFERROR(VLOOKUP($A5,'Season 7'!AK$4:CN$104,49,0),"0"),IFERROR(VLOOKUP($A5,'Season 8'!AK$4:CN$104,49,0),"0"),
IFERROR(VLOOKUP($A5,'Season 9'!AK$4:CN$104,49,0),"0"),IFERROR(VLOOKUP($A5,'Season 10'!AK$4:CN$104,49,0),"0"),
IFERROR(VLOOKUP($A5,'Season 11'!AK$4:CN$104,49,0),"0"),IFERROR(VLOOKUP($A5,'Season 12'!AK$4:CN$104,49,0),"0"),
IFERROR(VLOOKUP($A5,'Season 13'!AK$4:CN$104,49,0),"0"),IFERROR(VLOOKUP($A5,'Season 14'!AK$4:CN$104,49,0),"0"),IFERROR(VLOOKUP($A5,'Season 15'!AK$4:CN$104,49,0),"0"),)</f>
        <v>0</v>
      </c>
      <c r="AW5" s="518">
        <f>SUM(IFERROR(VLOOKUP($A5,'Season 3'!AK$4:CN$104,50,0),"0"),IFERROR(VLOOKUP($A5,'Season 4'!AK$4:CN$104,50,0),"0"),
IFERROR(VLOOKUP($A5,'Season 5'!AK$4:CN$104,50,0),"0"),IFERROR(VLOOKUP($A5,'Season 6'!AK$4:CN$104,50,0),"0"),
IFERROR(VLOOKUP($A5,'Season 7'!AK$4:CN$104,50,0),"0"),IFERROR(VLOOKUP($A5,'Season 8'!AK$4:CN$104,50,0),"0"),
IFERROR(VLOOKUP($A5,'Season 9'!AK$4:CN$104,50,0),"0"),IFERROR(VLOOKUP($A5,'Season 10'!AK$4:CN$104,50,0),"0"),
IFERROR(VLOOKUP($A5,'Season 11'!AK$4:CN$104,50,0),"0"),IFERROR(VLOOKUP($A5,'Season 12'!AK$4:CN$104,50,0),"0"),
IFERROR(VLOOKUP($A5,'Season 13'!AK$4:CN$104,50,0),"0"),IFERROR(VLOOKUP($A5,'Season 14'!AK$4:CN$104,50,0),"0"),IFERROR(VLOOKUP($A5,'Season 15'!AK$4:CN$104,50,0),"0"),)</f>
        <v>0</v>
      </c>
      <c r="AX5" s="21">
        <f>SUM(IFERROR(VLOOKUP($A5,'Season 3'!AK$4:CN$104,51,0),"0"),IFERROR(VLOOKUP($A5,'Season 4'!AK$4:CN$104,51,0),"0"),
IFERROR(VLOOKUP($A5,'Season 5'!AK$4:CN$104,51,0),"0"),IFERROR(VLOOKUP($A5,'Season 6'!AK$4:CN$104,51,0),"0"),
IFERROR(VLOOKUP($A5,'Season 7'!AK$4:CN$104,51,0),"0"),IFERROR(VLOOKUP($A5,'Season 8'!AK$4:CN$104,51,0),"0"),
IFERROR(VLOOKUP($A5,'Season 9'!AK$4:CN$104,51,0),"0"),IFERROR(VLOOKUP($A5,'Season 10'!AK$4:CN$104,51,0),"0"),
IFERROR(VLOOKUP($A5,'Season 11'!AK$4:CN$104,51,0),"0"),IFERROR(VLOOKUP($A5,'Season 12'!AK$4:CN$104,51,0),"0"),
IFERROR(VLOOKUP($A5,'Season 13'!AK$4:CN$104,51,0),"0"),IFERROR(VLOOKUP($A5,'Season 14'!AK$4:CN$104,51,0),"0"),IFERROR(VLOOKUP($A5,'Season 15'!AK$4:CN$104,51,0),"0"),)</f>
        <v>0</v>
      </c>
      <c r="AY5" s="402">
        <f>SUM(IFERROR(VLOOKUP($A5,'Season 3'!AK$4:CN$104,52,0),"0"),IFERROR(VLOOKUP($A5,'Season 4'!AK$4:CN$104,52,0),"0"),
IFERROR(VLOOKUP($A5,'Season 5'!AK$4:CN$104,52,0),"0"),IFERROR(VLOOKUP($A5,'Season 6'!AK$4:CN$104,52,0),"0"),
IFERROR(VLOOKUP($A5,'Season 7'!AK$4:CN$104,52,0),"0"),IFERROR(VLOOKUP($A5,'Season 8'!AK$4:CN$104,52,0),"0"),
IFERROR(VLOOKUP($A5,'Season 9'!AK$4:CN$104,52,0),"0"),IFERROR(VLOOKUP($A5,'Season 10'!AK$4:CN$104,52,0),"0"),
IFERROR(VLOOKUP($A5,'Season 11'!AK$4:CN$104,52,0),"0"),IFERROR(VLOOKUP($A5,'Season 12'!AK$4:CN$104,52,0),"0"),
IFERROR(VLOOKUP($A5,'Season 13'!AK$4:CN$104,52,0),"0"),IFERROR(VLOOKUP($A5,'Season 14'!AK$4:CN$104,52,0),"0"),IFERROR(VLOOKUP($A5,'Season 15'!AK$4:CN$104,52,0),"0"),)</f>
        <v>0</v>
      </c>
      <c r="AZ5" s="403">
        <f>SUM(IFERROR(VLOOKUP($A5,'Season 1'!AJ$4:CM$104,38,0),"0"),IFERROR(VLOOKUP($A5,'Season 2'!AK$4:CN$104,48,0),"0"),)</f>
        <v>0</v>
      </c>
      <c r="BA5" s="398">
        <f>SUM(IFERROR(VLOOKUP($A5,'Season 1'!AJ$4:CM$104,39,0),"0"),IFERROR(VLOOKUP($A5,'Season 2'!AK$4:CN$104,49,0),"0"),)</f>
        <v>0</v>
      </c>
      <c r="BB5" s="518">
        <f>SUM(IFERROR(VLOOKUP($A5,'Season 1'!AJ$4:CM$104,40,0),"0"),IFERROR(VLOOKUP($A5,'Season 2'!AK$4:CN$104,50,0),"0"),)</f>
        <v>0</v>
      </c>
      <c r="BC5" s="21">
        <f>SUM(IFERROR(VLOOKUP($A5,'Season 1'!AJ$4:CM$104,41,0),"0"),IFERROR(VLOOKUP($A5,'Season 2'!AK$4:CN$104,51,0),"0"),)</f>
        <v>0</v>
      </c>
      <c r="BD5" s="402">
        <f>SUM(IFERROR(VLOOKUP($A5,'Season 1'!AJ$4:CM$104,42,0),"0"),IFERROR(VLOOKUP($A5,'Season 2'!AK$4:CN$104,52,0),"0"),)</f>
        <v>0</v>
      </c>
      <c r="BE5" s="561">
        <f>SUM(
IFERROR(VLOOKUP($A5,'Season 1'!AJ$4:CM$104,48,0),"0"),IFERROR(VLOOKUP($A5,'Season 2'!AK$4:CN$104,53,0),"0"),
IFERROR(VLOOKUP($A5,'Season 3'!AK$4:CN$104,53,0),"0"),IFERROR(VLOOKUP($A5,'Season 4'!AK$4:CN$104,53,0),"0"),
IFERROR(VLOOKUP($A5,'Season 5'!AK$4:CN$104,53,0),"0"),IFERROR(VLOOKUP($A5,'Season 6'!AK$4:CN$104,53,0),"0"),
IFERROR(VLOOKUP($A5,'Season 7'!AK$4:CN$104,53,0),"0"),IFERROR(VLOOKUP($A5,'Season 8'!AK$4:CN$104,53,0),"0"),
IFERROR(VLOOKUP($A5,'Season 9'!AK$4:CN$104,53,0),"0"),IFERROR(VLOOKUP($A5,'Season 10'!AK$4:CN$104,53,0),"0"),
IFERROR(VLOOKUP($A5,'Season 11'!AK$4:CN$104,53,0),"0"),IFERROR(VLOOKUP($A5,'Season 12'!AK$4:CN$104,53,0),"0"),
IFERROR(VLOOKUP($A5,'Season 13'!AK$4:CN$104,53,0),"0"),IFERROR(VLOOKUP($A5,'Season 14'!AK$4:CN$104,53,0),"0"),IFERROR(VLOOKUP($A5,'Season 15'!AK$4:CN$104,53,0),"0"),)</f>
        <v>0</v>
      </c>
      <c r="BF5" s="562">
        <f>SUM(
IFERROR(VLOOKUP($A5,'Season 1'!AJ$4:CM$104,49,0),"0"),IFERROR(VLOOKUP($A5,'Season 2'!AK$4:CN$104,54,0),"0"),
IFERROR(VLOOKUP($A5,'Season 3'!AK$4:CN$104,54,0),"0"),IFERROR(VLOOKUP($A5,'Season 4'!AK$4:CN$104,54,0),"0"),
IFERROR(VLOOKUP($A5,'Season 5'!AK$4:CN$104,54,0),"0"),IFERROR(VLOOKUP($A5,'Season 6'!AK$4:CN$104,54,0),"0"),
IFERROR(VLOOKUP($A5,'Season 7'!AK$4:CN$104,54,0),"0"),IFERROR(VLOOKUP($A5,'Season 8'!AK$4:CN$104,54,0),"0"),
IFERROR(VLOOKUP($A5,'Season 9'!AK$4:CN$104,54,0),"0"),IFERROR(VLOOKUP($A5,'Season 10'!AK$4:CN$104,54,0),"0"),
IFERROR(VLOOKUP($A5,'Season 11'!AK$4:CN$104,540),"0"),IFERROR(VLOOKUP($A5,'Season 12'!AK$4:CN$104,54,0),"0"),
IFERROR(VLOOKUP($A5,'Season 13'!AK$4:CN$104,54,0),"0"),IFERROR(VLOOKUP($A5,'Season 14'!AK$4:CN$104,54,0),"0"),IFERROR(VLOOKUP($A5,'Season 15'!AK$4:CN$104,54,0),"0"),)</f>
        <v>0</v>
      </c>
      <c r="BG5" s="529" t="e">
        <f t="shared" si="1"/>
        <v>#DIV/0!</v>
      </c>
      <c r="BI5" s="553"/>
      <c r="BJ5" s="553"/>
      <c r="BK5" s="553"/>
      <c r="BL5" s="553"/>
      <c r="BM5" s="553"/>
      <c r="BN5" s="553"/>
      <c r="BO5" s="531"/>
      <c r="BP5" s="531"/>
      <c r="BQ5" s="531"/>
      <c r="BR5" s="531"/>
      <c r="BS5" s="12" t="str">
        <f>IFERROR(VLOOKUP($A5,'Season 1'!$AJ$4:$CM$104,50,0),"0")</f>
        <v>0</v>
      </c>
      <c r="BT5" s="12" t="str">
        <f>IFERROR(VLOOKUP($A5,'Season 1'!$AJ$4:$CM$104,51,0),"0")</f>
        <v>0</v>
      </c>
      <c r="BU5" s="12" t="str">
        <f>IFERROR(VLOOKUP($A5,'Season 2'!$AK$4:$CN$104,55,0),"0")</f>
        <v>0</v>
      </c>
      <c r="BV5" s="12" t="str">
        <f>IFERROR(VLOOKUP($A5,'Season 2'!$AK$4:$CN$104,56,0),"0")</f>
        <v>0</v>
      </c>
      <c r="BW5" s="12" t="str">
        <f>IFERROR(VLOOKUP($A5,'Season 3'!$AK$4:$CN$104,55,0),"0")</f>
        <v>0</v>
      </c>
      <c r="BX5" s="12" t="str">
        <f>IFERROR(VLOOKUP($A5,'Season 3'!$AK$4:$CN$104,56,0),"0")</f>
        <v>0</v>
      </c>
      <c r="BY5" s="12" t="str">
        <f>IFERROR(VLOOKUP($A5,'Season 4'!$AK$4:$CN$104,55,0),"0")</f>
        <v>0</v>
      </c>
      <c r="BZ5" s="12" t="str">
        <f>IFERROR(VLOOKUP($A5,'Season 4'!$AK$4:$CN$104,56,0),"0")</f>
        <v>0</v>
      </c>
      <c r="CA5" s="12" t="str">
        <f>IFERROR(VLOOKUP($A5,'Season 5'!$AK$4:$CN$104,55,0),"0")</f>
        <v>0</v>
      </c>
      <c r="CB5" s="12" t="str">
        <f>IFERROR(VLOOKUP($A5,'Season 5'!$AK$4:$CN$104,56,0),"0")</f>
        <v>0</v>
      </c>
      <c r="CC5" s="12" t="str">
        <f>IFERROR(VLOOKUP($A5,'Season 6'!$AK$4:$CN$104,55,0),"0")</f>
        <v>0</v>
      </c>
      <c r="CD5" s="12" t="str">
        <f>IFERROR(VLOOKUP($A5,'Season 6'!$AK$4:$CN$104,56,0),"0")</f>
        <v>0</v>
      </c>
      <c r="CE5" s="12" t="str">
        <f>IFERROR(VLOOKUP($A5,'Season 7'!$AK$4:$CN$104,55,0),"0")</f>
        <v>0</v>
      </c>
      <c r="CF5" s="12" t="str">
        <f>IFERROR(VLOOKUP($A5,'Season 7'!$AK$4:$CN$104,56,0),"0")</f>
        <v>0</v>
      </c>
      <c r="CG5" s="12" t="str">
        <f>IFERROR(VLOOKUP($A5,'Season 8'!$AK$4:$CN$104,55,0),"0")</f>
        <v>0</v>
      </c>
      <c r="CH5" s="12" t="str">
        <f>IFERROR(VLOOKUP($A5,'Season 8'!$AK$4:$CN$104,56,0),"0")</f>
        <v>0</v>
      </c>
      <c r="CI5" s="12" t="str">
        <f>IFERROR(VLOOKUP($A5,'Season 9'!$AK$4:$CN$104,55,0),"0")</f>
        <v>0</v>
      </c>
      <c r="CJ5" s="12" t="str">
        <f>IFERROR(VLOOKUP($A5,'Season 9'!$AK$4:$CN$104,56,0),"0")</f>
        <v>0</v>
      </c>
      <c r="CK5" s="12" t="str">
        <f>IFERROR(VLOOKUP($A5,'Season 10'!$AK$4:$CN$104,55,0),"0")</f>
        <v>0</v>
      </c>
      <c r="CL5" s="12" t="str">
        <f>IFERROR(VLOOKUP($A5,'Season 10'!$AK$4:$CN$104,56,0),"0")</f>
        <v>0</v>
      </c>
      <c r="CM5" s="12" t="str">
        <f>IFERROR(VLOOKUP($A5,'Season 11'!$AK$4:$CN$104,55,0),"0")</f>
        <v>0</v>
      </c>
      <c r="CN5" s="12" t="str">
        <f>IFERROR(VLOOKUP($A5,'Season 11'!$AK$4:$CN$104,56,0),"0")</f>
        <v>0</v>
      </c>
      <c r="CO5" s="12" t="str">
        <f>IFERROR(VLOOKUP($A5,'Season 12'!$AK$4:$CN$104,55,0),"0")</f>
        <v>0</v>
      </c>
      <c r="CP5" s="12" t="str">
        <f>IFERROR(VLOOKUP($A5,'Season 12'!$AK$4:$CN$104,56,0),"0")</f>
        <v>0</v>
      </c>
      <c r="CQ5" s="12" t="str">
        <f>IFERROR(VLOOKUP($A5,'Season 13'!$AK$4:$CN$104,55,0),"0")</f>
        <v>0</v>
      </c>
      <c r="CR5" s="12" t="str">
        <f>IFERROR(VLOOKUP($A5,'Season 13'!$AK$4:$CN$104,56,0),"0")</f>
        <v>0</v>
      </c>
      <c r="CS5" s="12" t="str">
        <f>IFERROR(VLOOKUP($A5,'Season 14'!$AK$4:$CN$104,55,0),"0")</f>
        <v>0</v>
      </c>
      <c r="CT5" s="12" t="str">
        <f>IFERROR(VLOOKUP($A5,'Season 14'!$AK$4:$CN$104,56,0),"0")</f>
        <v>0</v>
      </c>
      <c r="CU5" s="12" t="str">
        <f>IFERROR(VLOOKUP($A5,'Season 15'!$AK$4:$CN$104,55,0),"0")</f>
        <v>0</v>
      </c>
      <c r="CV5" s="12" t="str">
        <f>IFERROR(VLOOKUP($A5,'Season 15'!$AK$4:$CN$104,56,0),"0")</f>
        <v>0</v>
      </c>
    </row>
    <row r="6" spans="1:100" x14ac:dyDescent="0.25">
      <c r="A6" s="545" t="s">
        <v>307</v>
      </c>
      <c r="B6" s="516" t="str">
        <f>IFERROR(VLOOKUP('Data Totals'!A6,'Season 1'!AJ$4:CH$104,2,FALSE),IFERROR(VLOOKUP('Data Totals'!A6,'Season 2'!AK$4:CI$104,2,FALSE),IFERROR(VLOOKUP('Data Totals'!A6,'Season 3'!AK$4:CI$104,2,FALSE),IFERROR(VLOOKUP('Data Totals'!A6,'Season 4'!AK$4:CI$104,2,FALSE),IFERROR(VLOOKUP('Data Totals'!A6,'Season 5'!AK$4:CI$104,2,FALSE),IFERROR(VLOOKUP('Data Totals'!A6,'Season 6'!AK$4:CI$104,2,FALSE),IFERROR(VLOOKUP('Data Totals'!A6,'Season 7'!AK$4:CI$104,2,FALSE),IFERROR(VLOOKUP('Data Totals'!A6,'Season 8'!AK$4:CI$104,2,FALSE),IFERROR(VLOOKUP('Data Totals'!A6,'Season 9'!AK$4:CI$104,2,FALSE),IFERROR(VLOOKUP('Data Totals'!A6,'Season 10'!AK$4:CI$104,2,FALSE),IFERROR(VLOOKUP('Data Totals'!A6,'Season 11'!AK$4:CI$104,2,FALSE),IFERROR(VLOOKUP('Data Totals'!A6,'Season 12'!AK$4:CI$104,2,FALSE),IFERROR(VLOOKUP('Data Totals'!A6,'Season 13'!AK$4:CI$104,2,FALSE),IFERROR(VLOOKUP('Data Totals'!A6,'Season 14'!AK$4:CI$104,2,FALSE),IFERROR(VLOOKUP('Data Totals'!A6,'Season 15'!AK$4:CI$104,2,FALSE),"N/A")))))))))))))))</f>
        <v>GK</v>
      </c>
      <c r="C6" s="517">
        <f>IFERROR(VLOOKUP('Data Totals'!A6,'Season 1'!AJ$4:CH$104,3,FALSE),IFERROR(VLOOKUP('Data Totals'!A6,'Season 2'!AK$4:CI$104,3,FALSE),IFERROR(VLOOKUP('Data Totals'!A6,'Season 3'!AK$4:CI$104,3,FALSE),IFERROR(VLOOKUP('Data Totals'!A6,'Season 4'!AK$4:CI$104,3,FALSE),IFERROR(VLOOKUP('Data Totals'!A6,'Season 5'!AK$4:CI$104,3,FALSE),IFERROR(VLOOKUP('Data Totals'!A6,'Season 6'!AK$4:CI$104,3,FALSE),IFERROR(VLOOKUP('Data Totals'!A6,'Season 7'!AK$4:CI$104,3,FALSE),IFERROR(VLOOKUP('Data Totals'!A6,'Season 8'!AK$4:CI$104,3,FALSE),IFERROR(VLOOKUP('Data Totals'!A6,'Season 9'!AK$4:CI$104,3,FALSE),IFERROR(VLOOKUP('Data Totals'!A6,'Season 10'!AK$4:CI$104,3,FALSE),IFERROR(VLOOKUP('Data Totals'!A6,'Season 11'!AK$4:CI$104,3,FALSE),IFERROR(VLOOKUP('Data Totals'!A6,'Season 12'!AK$4:CI$104,3,FALSE),IFERROR(VLOOKUP('Data Totals'!A6,'Season 13'!AK$4:CI$104,3,FALSE),IFERROR(VLOOKUP('Data Totals'!A6,'Season 14'!AK$4:CI$104,3,FALSE),IFERROR(VLOOKUP('Data Totals'!A6,'Season 15'!AK$4:CI$104,3,FALSE),"N/A")))))))))))))))</f>
        <v>63</v>
      </c>
      <c r="D6" s="517">
        <f>IFERROR(VLOOKUP('Data Totals'!A6,'Season 15'!AK$4:CI$104,4,FALSE),IFERROR(VLOOKUP('Data Totals'!A6,'Season 14'!AK$4:CI$104,4,FALSE),IFERROR(VLOOKUP('Data Totals'!A6,'Season 13'!AK$4:CI$104,4,FALSE),IFERROR(VLOOKUP('Data Totals'!A6,'Season 12'!AK$4:CI$104,4,FALSE),IFERROR(VLOOKUP('Data Totals'!A6,'Season 11'!AK$4:CI$104,4,FALSE),IFERROR(VLOOKUP('Data Totals'!A6,'Season 10'!AK$4:CI$104,4,FALSE),IFERROR(VLOOKUP('Data Totals'!A6,'Season 9'!AK$4:CI$104,4,FALSE),IFERROR(VLOOKUP('Data Totals'!A6,'Season 8'!AK$4:CI$104,4,FALSE),IFERROR(VLOOKUP('Data Totals'!A6,'Season 7'!AK$4:CI$104,4,FALSE),IFERROR(VLOOKUP('Data Totals'!A6,'Season 6'!AK$4:CI$104,4,FALSE),IFERROR(VLOOKUP('Data Totals'!A6,'Season 5'!AK$4:CI$104,4,FALSE),IFERROR(VLOOKUP('Data Totals'!A6,'Season 4'!AK$4:CI$104,4,FALSE),IFERROR(VLOOKUP('Data Totals'!A6,'Season 3'!AK$4:CI$104,4,FALSE),IFERROR(VLOOKUP('Data Totals'!A6,'Season 2'!AK$4:CI$104,4,FALSE),IFERROR(VLOOKUP('Data Totals'!A6,'Season 1'!AJ$4:CH$104,4,FALSE),"N/A")))))))))))))))</f>
        <v>63</v>
      </c>
      <c r="E6" s="517">
        <f t="shared" si="0"/>
        <v>0</v>
      </c>
      <c r="F6" s="398">
        <f>SUM(IFERROR(VLOOKUP(A6,BI$3:BN$152,2,0),"0"),
IFERROR(VLOOKUP(A6,'Season 1'!AJ$4:CM$104,7,0),"0"),IFERROR(VLOOKUP(A6,'Season 2'!AK$4:CN$104,7,0),"0"),
IFERROR(VLOOKUP(A6,'Season 3'!AK$4:CN$104,7,0),"0"),IFERROR(VLOOKUP(A6,'Season 4'!AK$4:CN$104,7,0),"0"),
IFERROR(VLOOKUP(A6,'Season 5'!AK$4:CN$104,7,0),"0"),IFERROR(VLOOKUP(A6,'Season 6'!AK$4:CN$104,7,0),"0"),
IFERROR(VLOOKUP(A6,'Season 7'!AK$4:CN$104,7,0),"0"),IFERROR(VLOOKUP(A6,'Season 8'!AK$4:CN$104,7,0),"0"),
IFERROR(VLOOKUP(A6,'Season 9'!AK$4:CN$104,7,0),"0"),IFERROR(VLOOKUP(A6,'Season 10'!AK$4:CN$104,7,0),"0"),
IFERROR(VLOOKUP(A6,'Season 11'!AK$4:CN$104,7,0),"0"),IFERROR(VLOOKUP(A6,'Season 12'!AK$4:CN$104,7,0),"0"),
IFERROR(VLOOKUP(A6,'Season 13'!AK$4:CN$104,7,0),"0"),IFERROR(VLOOKUP(A6,'Season 14'!AK$4:CN$104,7,0),"0"),IFERROR(VLOOKUP(A6,'Season 15'!AK$4:CN$104,7,0),"0"),)</f>
        <v>91</v>
      </c>
      <c r="G6" s="398">
        <f>SUM(
IFERROR(VLOOKUP(A6,'Season 1'!AJ$4:CM$104,8,0),"0"),IFERROR(VLOOKUP(A6,'Season 2'!AK$4:CN$104,8,0),"0"),
IFERROR(VLOOKUP(A6,'Season 3'!AK$4:CN$104,8,0),"0"),IFERROR(VLOOKUP(A6,'Season 4'!AK$4:CN$104,8,0),"0"),
IFERROR(VLOOKUP(A6,'Season 5'!AK$4:CN$104,8,0),"0"),IFERROR(VLOOKUP(A6,'Season 6'!AK$4:CN$104,8,0),"0"),
IFERROR(VLOOKUP(A6,'Season 7'!AK$4:CN$104,8,0),"0"),IFERROR(VLOOKUP(A6,'Season 8'!AK$4:CN$104,8,0),"0"),
IFERROR(VLOOKUP(A6,'Season 9'!AK$4:CN$104,8,0),"0"),IFERROR(VLOOKUP(A6,'Season 10'!AK$4:CN$104,8,0),"0"),
IFERROR(VLOOKUP(A6,'Season 11'!AK$4:CN$104,8,0),"0"),IFERROR(VLOOKUP(A6,'Season 12'!AK$4:CN$104,8,0),"0"),
IFERROR(VLOOKUP(A6,'Season 13'!AK$4:CN$104,8,0),"0"),IFERROR(VLOOKUP(A6,'Season 14'!AK$4:CN$104,8,0),"0"),IFERROR(VLOOKUP(A6,'Season 15'!AK$4:CN$104,8,0),"0"),)</f>
        <v>0</v>
      </c>
      <c r="H6" s="329">
        <f>SUM(
IFERROR(VLOOKUP(A6,'Season 1'!AJ$4:CM$104,9,0),"0"),IFERROR(VLOOKUP(A6,'Season 2'!AK$4:CN$104,9,0),"0"),
IFERROR(VLOOKUP(A6,'Season 3'!AK$4:CN$104,9,0),"0"),IFERROR(VLOOKUP(A6,'Season 4'!AK$4:CN$104,9,0),"0"),
IFERROR(VLOOKUP(A6,'Season 5'!AK$4:CN$104,9,0),"0"),IFERROR(VLOOKUP(A6,'Season 6'!AK$4:CN$104,9,0),"0"),
IFERROR(VLOOKUP(A6,'Season 7'!AK$4:CN$104,9,0),"0"),IFERROR(VLOOKUP(A6,'Season 8'!AK$4:CN$104,9,0),"0"),
IFERROR(VLOOKUP(A6,'Season 9'!AK$4:CN$104,9,0),"0"),IFERROR(VLOOKUP(A6,'Season 10'!AK$4:CN$104,9,0),"0"),
IFERROR(VLOOKUP(A6,'Season 11'!AK$4:CN$104,9,0),"0"),IFERROR(VLOOKUP(A6,'Season 12'!AK$4:CN$104,9,0),"0"),
IFERROR(VLOOKUP(A6,'Season 13'!AK$4:CN$104,9,0),"0"),IFERROR(VLOOKUP(A6,'Season 14'!AK$4:CN$104,9,0),"0"),IFERROR(VLOOKUP(A6,'Season 15'!AK$4:CN$104,9,0),"0"),)</f>
        <v>0</v>
      </c>
      <c r="I6" s="518">
        <f>SUM(
IFERROR(VLOOKUP(A6,'Season 1'!AJ$4:CM$104,10,0),"0"),IFERROR(VLOOKUP(A6,'Season 2'!AK$4:CN$104,10,0),"0"),
IFERROR(VLOOKUP(A6,'Season 3'!AK$4:CN$104,10,0),"0"),IFERROR(VLOOKUP(A6,'Season 4'!AK$4:CN$104,10,0),"0"),
IFERROR(VLOOKUP(A6,'Season 5'!AK$4:CN$104,10,0),"0"),IFERROR(VLOOKUP(A6,'Season 6'!AK$4:CN$104,10,0),"0"),
IFERROR(VLOOKUP(A6,'Season 7'!AK$4:CN$104,10,0),"0"),IFERROR(VLOOKUP(A6,'Season 8'!AK$4:CN$104,10,0),"0"),
IFERROR(VLOOKUP(A6,'Season 9'!AK$4:CN$104,10,0),"0"),IFERROR(VLOOKUP(A6,'Season 10'!AK$4:CN$104,10,0),"0"),
IFERROR(VLOOKUP(A6,'Season 11'!AK$4:CN$104,10,0),"0"),IFERROR(VLOOKUP(A6,'Season 12'!AK$4:CN$104,10,0),"0"),
IFERROR(VLOOKUP(A6,'Season 13'!AK$4:CN$104,10,0),"0"),IFERROR(VLOOKUP(A6,'Season 14'!AK$4:CN$104,10,0),"0"),IFERROR(VLOOKUP(A6,'Season 15'!AK$4:CN$104,10,0),"0"),)</f>
        <v>2</v>
      </c>
      <c r="J6" s="21">
        <f>SUM(IFERROR(VLOOKUP(A6,BI$3:BN$152,3,0),"0"),
IFERROR(VLOOKUP(A6,'Season 1'!AJ$4:CM$104,11,0),"0"),IFERROR(VLOOKUP(A6,'Season 2'!AK$4:CN$104,11,0),"0"),
IFERROR(VLOOKUP(A6,'Season 3'!AK$4:CN$104,11,0),"0"),IFERROR(VLOOKUP(A6,'Season 4'!AK$4:CN$104,11,0),"0"),
IFERROR(VLOOKUP(A6,'Season 5'!AK$4:CN$104,11,0),"0"),IFERROR(VLOOKUP(A6,'Season 6'!AK$4:CN$104,11,0),"0"),
IFERROR(VLOOKUP(A6,'Season 7'!AK$4:CN$104,11,0),"0"),IFERROR(VLOOKUP(A6,'Season 8'!AK$4:CN$104,11,0),"0"),
IFERROR(VLOOKUP(A6,'Season 9'!AK$4:CN$104,11,0),"0"),IFERROR(VLOOKUP(A6,'Season 10'!AK$4:CN$104,11,0),"0"),
IFERROR(VLOOKUP(A6,'Season 11'!AK$4:CN$104,11,0),"0"),IFERROR(VLOOKUP(A6,'Season 12'!AK$4:CN$104,11,0),"0"),
IFERROR(VLOOKUP(A6,'Season 13'!AK$4:CN$104,11,0),"0"),IFERROR(VLOOKUP(A6,'Season 14'!AK$4:CN$104,11,0),"0"),IFERROR(VLOOKUP(A6,'Season 15'!AK$4:CN$104,11,0),"0"),)</f>
        <v>0</v>
      </c>
      <c r="K6" s="402">
        <f>SUM(IFERROR(VLOOKUP($A6,BI$3:BN$152,4,0),"0"),
IFERROR(VLOOKUP($A6,'Season 1'!AJ$4:CM$104,12,0),"0"),IFERROR(VLOOKUP($A6,'Season 2'!AK$4:CN$104,12,0),"0"),
IFERROR(VLOOKUP($A6,'Season 3'!AK$4:CN$104,12,0),"0"),IFERROR(VLOOKUP($A6,'Season 4'!AK$4:CN$104,12,0),"0"),
IFERROR(VLOOKUP($A6,'Season 5'!AK$4:CN$104,12,0),"0"),IFERROR(VLOOKUP($A6,'Season 6'!AK$4:CN$104,12,0),"0"),
IFERROR(VLOOKUP($A6,'Season 7'!AK$4:CN$104,12,0),"0"),IFERROR(VLOOKUP($A6,'Season 8'!AK$4:CN$104,12,0),"0"),
IFERROR(VLOOKUP($A6,'Season 9'!AK$4:CN$104,12,0),"0"),IFERROR(VLOOKUP($A6,'Season 10'!AK$4:CN$104,12,0),"0"),
IFERROR(VLOOKUP($A6,'Season 11'!AK$4:CN$104,12,0),"0"),IFERROR(VLOOKUP($A6,'Season 12'!AK$4:CN$104,12,0),"0"),
IFERROR(VLOOKUP($A6,'Season 13'!AK$4:CN$104,12,0),"0"),IFERROR(VLOOKUP($A6,'Season 14'!AK$4:CN$104,12,0),"0"),IFERROR(VLOOKUP(A6,'Season 15'!AK$4:CN$104,12,0),"0"),)</f>
        <v>0</v>
      </c>
      <c r="L6" s="403">
        <f>SUM(
IFERROR(VLOOKUP($A6,'Season 1'!AJ$4:CM$104,13,0),"0"),IFERROR(VLOOKUP($A6,'Season 2'!AK$4:CN$104,13,0),"0"),
IFERROR(VLOOKUP($A6,'Season 3'!AK$4:CN$104,13,0),"0"),IFERROR(VLOOKUP($A6,'Season 4'!AK$4:CN$104,13,0),"0"),
IFERROR(VLOOKUP($A6,'Season 5'!AK$4:CN$104,13,0),"0"),IFERROR(VLOOKUP($A6,'Season 6'!AK$4:CN$104,13,0),"0"),
IFERROR(VLOOKUP($A6,'Season 7'!AK$4:CN$104,13,0),"0"),IFERROR(VLOOKUP($A6,'Season 8'!AK$4:CN$104,13,0),"0"),
IFERROR(VLOOKUP($A6,'Season 9'!AK$4:CN$104,13,0),"0"),IFERROR(VLOOKUP($A6,'Season 10'!AK$4:CN$104,13,0),"0"),
IFERROR(VLOOKUP($A6,'Season 11'!AK$4:CN$104,13,0),"0"),IFERROR(VLOOKUP($A6,'Season 12'!AK$4:CN$104,13,0),"0"),
IFERROR(VLOOKUP($A6,'Season 13'!AK$4:CN$104,13,0),"0"),IFERROR(VLOOKUP($A6,'Season 14'!AK$4:CN$104,13,0),"0"),IFERROR(VLOOKUP(A6,'Season 15'!AK$4:CN$104,13,0),"0"),)</f>
        <v>9</v>
      </c>
      <c r="M6" s="398">
        <f>SUM(
IFERROR(VLOOKUP($A6,'Season 1'!AJ$4:CM$104,14,0),"0"),IFERROR(VLOOKUP($A6,'Season 2'!AK$4:CN$104,14,0),"0"),
IFERROR(VLOOKUP($A6,'Season 3'!AK$4:CN$104,14,0),"0"),IFERROR(VLOOKUP($A6,'Season 4'!AK$4:CN$104,14,0),"0"),
IFERROR(VLOOKUP($A6,'Season 5'!AK$4:CN$104,14,0),"0"),IFERROR(VLOOKUP($A6,'Season 6'!AK$4:CN$104,14,0),"0"),
IFERROR(VLOOKUP($A6,'Season 7'!AK$4:CN$104,14,0),"0"),IFERROR(VLOOKUP($A6,'Season 8'!AK$4:CN$104,14,0),"0"),
IFERROR(VLOOKUP($A6,'Season 9'!AK$4:CN$104,14,0),"0"),IFERROR(VLOOKUP($A6,'Season 10'!AK$4:CN$104,14,0),"0"),
IFERROR(VLOOKUP($A6,'Season 11'!AK$4:CN$104,14,0),"0"),IFERROR(VLOOKUP($A6,'Season 12'!AK$4:CN$104,14,0),"0"),
IFERROR(VLOOKUP($A6,'Season 13'!AK$4:CN$104,14,0),"0"),IFERROR(VLOOKUP($A6,'Season 14'!AK$4:CN$104,14,0),"0"),IFERROR(VLOOKUP(A6,'Season 15'!AK$4:CN$104,14,0),"0"),)</f>
        <v>0</v>
      </c>
      <c r="N6" s="518">
        <f>SUM(
IFERROR(VLOOKUP($A6,'Season 1'!AJ$4:CM$104,15,0),"0"),IFERROR(VLOOKUP($A6,'Season 2'!AK$4:CN$104,15,0),"0"),
IFERROR(VLOOKUP($A6,'Season 3'!AK$4:CN$104,15,0),"0"),IFERROR(VLOOKUP($A6,'Season 4'!AK$4:CN$104,15,0),"0"),
IFERROR(VLOOKUP($A6,'Season 5'!AK$4:CN$104,15,0),"0"),IFERROR(VLOOKUP($A6,'Season 6'!AK$4:CN$104,15,0),"0"),
IFERROR(VLOOKUP($A6,'Season 7'!AK$4:CN$104,15,0),"0"),IFERROR(VLOOKUP($A6,'Season 8'!AK$4:CN$104,15,0),"0"),
IFERROR(VLOOKUP($A6,'Season 9'!AK$4:CN$104,15,0),"0"),IFERROR(VLOOKUP($A6,'Season 10'!AK$4:CN$104,15,0),"0"),
IFERROR(VLOOKUP($A6,'Season 11'!AK$4:CN$104,15,0),"0"),IFERROR(VLOOKUP($A6,'Season 12'!AK$4:CN$104,15,0),"0"),
IFERROR(VLOOKUP($A6,'Season 13'!AK$4:CN$104,15,0),"0"),IFERROR(VLOOKUP($A6,'Season 14'!AK$4:CN$104,15,0),"0"),IFERROR(VLOOKUP(A6,'Season 15'!AK$4:CN$104,15,0),"0"),)</f>
        <v>0</v>
      </c>
      <c r="O6" s="21">
        <f>SUM(
IFERROR(VLOOKUP($A6,'Season 1'!AJ$4:CM$104,16,0),"0"),IFERROR(VLOOKUP($A6,'Season 2'!AK$4:CN$104,16,0),"0"),
IFERROR(VLOOKUP($A6,'Season 3'!AK$4:CN$104,16,0),"0"),IFERROR(VLOOKUP($A6,'Season 4'!AK$4:CN$104,16,0),"0"),
IFERROR(VLOOKUP($A6,'Season 5'!AK$4:CN$104,16,0),"0"),IFERROR(VLOOKUP($A6,'Season 6'!AK$4:CN$104,16,0),"0"),
IFERROR(VLOOKUP($A6,'Season 7'!AK$4:CN$104,16,0),"0"),IFERROR(VLOOKUP($A6,'Season 8'!AK$4:CN$104,16,0),"0"),
IFERROR(VLOOKUP($A6,'Season 9'!AK$4:CN$104,16,0),"0"),IFERROR(VLOOKUP($A6,'Season 10'!AK$4:CN$104,16,0),"0"),
IFERROR(VLOOKUP($A6,'Season 11'!AK$4:CN$104,16,0),"0"),IFERROR(VLOOKUP($A6,'Season 12'!AK$4:CN$104,16,0),"0"),
IFERROR(VLOOKUP($A6,'Season 13'!AK$4:CN$104,16,0),"0"),IFERROR(VLOOKUP($A6,'Season 14'!AK$4:CN$104,16,0),"0"),IFERROR(VLOOKUP(A6,'Season 15'!AK$4:CN$104,16,0),"0"),)</f>
        <v>0</v>
      </c>
      <c r="P6" s="402">
        <f>SUM(
IFERROR(VLOOKUP($A6,'Season 1'!AJ$4:CM$104,17,0),"0"),IFERROR(VLOOKUP($A6,'Season 2'!AK$4:CN$104,17,0),"0"),
IFERROR(VLOOKUP($A6,'Season 3'!AK$4:CN$104,17,0),"0"),IFERROR(VLOOKUP($A6,'Season 4'!AK$4:CN$104,17,0),"0"),
IFERROR(VLOOKUP($A6,'Season 5'!AK$4:CN$104,17,0),"0"),IFERROR(VLOOKUP($A6,'Season 6'!AK$4:CN$104,17,0),"0"),
IFERROR(VLOOKUP($A6,'Season 7'!AK$4:CN$104,17,0),"0"),IFERROR(VLOOKUP($A6,'Season 8'!AK$4:CN$104,17,0),"0"),
IFERROR(VLOOKUP($A6,'Season 9'!AK$4:CN$104,17,0),"0"),IFERROR(VLOOKUP($A6,'Season 10'!AK$4:CN$104,17,0),"0"),
IFERROR(VLOOKUP($A6,'Season 11'!AK$4:CN$104,17,0),"0"),IFERROR(VLOOKUP($A6,'Season 12'!AK$4:CN$104,17,0),"0"),
IFERROR(VLOOKUP($A6,'Season 13'!AK$4:CN$104,17,0),"0"),IFERROR(VLOOKUP($A6,'Season 14'!AK$4:CN$104,17,0),"0"),IFERROR(VLOOKUP(A6,'Season 15'!AK$4:CN$104,17,0),"0"),)</f>
        <v>0</v>
      </c>
      <c r="Q6" s="403">
        <f>SUM(
IFERROR(VLOOKUP($A6,'Season 1'!AJ$4:CM$104,18,0),"0"),IFERROR(VLOOKUP($A6,'Season 2'!AK$4:CN$104,18,0),"0"),
IFERROR(VLOOKUP($A6,'Season 3'!AK$4:CN$104,18,0),"0"),IFERROR(VLOOKUP($A6,'Season 4'!AK$4:CN$104,18,0),"0"),
IFERROR(VLOOKUP($A6,'Season 5'!AK$4:CN$104,18,0),"0"),IFERROR(VLOOKUP($A6,'Season 6'!AK$4:CN$104,18,0),"0"),
IFERROR(VLOOKUP($A6,'Season 7'!AK$4:CN$104,18,0),"0"),IFERROR(VLOOKUP($A6,'Season 8'!AK$4:CN$104,18,0),"0"),
IFERROR(VLOOKUP($A6,'Season 9'!AK$4:CN$104,18,0),"0"),IFERROR(VLOOKUP($A6,'Season 10'!AK$4:CN$104,18,0),"0"),
IFERROR(VLOOKUP($A6,'Season 11'!AK$4:CN$104,18,0),"0"),IFERROR(VLOOKUP($A6,'Season 12'!AK$4:CN$104,18,0),"0"),
IFERROR(VLOOKUP($A6,'Season 13'!AK$4:CN$104,18,0),"0"),IFERROR(VLOOKUP($A6,'Season 14'!AK$4:CN$104,18,0),"0"),IFERROR(VLOOKUP(A6,'Season 15'!AK$4:CN$104,18,0),"0"),)</f>
        <v>69</v>
      </c>
      <c r="R6" s="398">
        <f>SUM(
IFERROR(VLOOKUP($A6,'Season 1'!AJ$4:CM$104,19,0),"0"),IFERROR(VLOOKUP($A6,'Season 2'!AK$4:CN$104,19,0),"0"),
IFERROR(VLOOKUP($A6,'Season 3'!AK$4:CN$104,19,0),"0"),IFERROR(VLOOKUP($A6,'Season 4'!AK$4:CN$104,19,0),"0"),
IFERROR(VLOOKUP($A6,'Season 5'!AK$4:CN$104,19,0),"0"),IFERROR(VLOOKUP($A6,'Season 6'!AK$4:CN$104,19,0),"0"),
IFERROR(VLOOKUP($A6,'Season 7'!AK$4:CN$104,19,0),"0"),IFERROR(VLOOKUP($A6,'Season 8'!AK$4:CN$104,19,0),"0"),
IFERROR(VLOOKUP($A6,'Season 9'!AK$4:CN$104,19,0),"0"),IFERROR(VLOOKUP($A6,'Season 10'!AK$4:CN$104,19,0),"0"),
IFERROR(VLOOKUP($A6,'Season 11'!AK$4:CN$104,19,0),"0"),IFERROR(VLOOKUP($A6,'Season 12'!AK$4:CN$104,19,0),"0"),
IFERROR(VLOOKUP($A6,'Season 13'!AK$4:CN$104,19,0),"0"),IFERROR(VLOOKUP($A6,'Season 14'!AK$4:CN$104,19,0),"0"),IFERROR(VLOOKUP(A6,'Season 15'!AK$4:CN$104,19,0),"0"),)</f>
        <v>0</v>
      </c>
      <c r="S6" s="518">
        <f>SUM(
IFERROR(VLOOKUP($A6,'Season 1'!AJ$4:CM$104,20,0),"0"),IFERROR(VLOOKUP($A6,'Season 2'!AK$4:CN$104,20,0),"0"),
IFERROR(VLOOKUP($A6,'Season 3'!AK$4:CN$104,20,0),"0"),IFERROR(VLOOKUP($A6,'Season 4'!AK$4:CN$104,20,0),"0"),
IFERROR(VLOOKUP($A6,'Season 5'!AK$4:CN$104,20,0),"0"),IFERROR(VLOOKUP($A6,'Season 6'!AK$4:CN$104,20,0),"0"),
IFERROR(VLOOKUP($A6,'Season 7'!AK$4:CN$104,20,0),"0"),IFERROR(VLOOKUP($A6,'Season 8'!AK$4:CN$104,20,0),"0"),
IFERROR(VLOOKUP($A6,'Season 9'!AK$4:CN$104,20,0),"0"),IFERROR(VLOOKUP($A6,'Season 10'!AK$4:CN$104,20,0),"0"),
IFERROR(VLOOKUP($A6,'Season 11'!AK$4:CN$104,20,0),"0"),IFERROR(VLOOKUP($A6,'Season 12'!AK$4:CN$104,20,0),"0"),
IFERROR(VLOOKUP($A6,'Season 13'!AK$4:CN$104,20,0),"0"),IFERROR(VLOOKUP($A6,'Season 14'!AK$4:CN$104,20,0),"0"),IFERROR(VLOOKUP(A6,'Season 15'!AK$4:CN$104,20,0),"0"),)</f>
        <v>2</v>
      </c>
      <c r="T6" s="21">
        <f>SUM(
IFERROR(VLOOKUP($A6,'Season 1'!AJ$4:CM$104,21,0),"0"),IFERROR(VLOOKUP($A6,'Season 2'!AK$4:CN$104,21,0),"0"),
IFERROR(VLOOKUP($A6,'Season 3'!AK$4:CN$104,21,0),"0"),IFERROR(VLOOKUP($A6,'Season 4'!AK$4:CN$104,21,0),"0"),
IFERROR(VLOOKUP($A6,'Season 5'!AK$4:CN$104,21,0),"0"),IFERROR(VLOOKUP($A6,'Season 6'!AK$4:CN$104,21,0),"0"),
IFERROR(VLOOKUP($A6,'Season 7'!AK$4:CN$104,21,0),"0"),IFERROR(VLOOKUP($A6,'Season 8'!AK$4:CN$104,21,0),"0"),
IFERROR(VLOOKUP($A6,'Season 9'!AK$4:CN$104,21,0),"0"),IFERROR(VLOOKUP($A6,'Season 10'!AK$4:CN$104,21,0),"0"),
IFERROR(VLOOKUP($A6,'Season 11'!AK$4:CN$104,21,0),"0"),IFERROR(VLOOKUP($A6,'Season 12'!AK$4:CN$104,21,0),"0"),
IFERROR(VLOOKUP($A6,'Season 13'!AK$4:CN$104,21,0),"0"),IFERROR(VLOOKUP($A6,'Season 14'!AK$4:CN$104,21,0),"0"),IFERROR(VLOOKUP(A6,'Season 15'!AK$4:CN$104,21,0),"0"),)</f>
        <v>0</v>
      </c>
      <c r="U6" s="402">
        <f>SUM(
IFERROR(VLOOKUP($A6,'Season 1'!AJ$4:CM$104,22,0),"0"),IFERROR(VLOOKUP($A6,'Season 2'!AK$4:CN$104,22,0),"0"),
IFERROR(VLOOKUP($A6,'Season 3'!AK$4:CN$104,22,0),"0"),IFERROR(VLOOKUP($A6,'Season 4'!AK$4:CN$104,22,0),"0"),
IFERROR(VLOOKUP($A6,'Season 5'!AK$4:CN$104,22,0),"0"),IFERROR(VLOOKUP($A6,'Season 6'!AK$4:CN$104,22,0),"0"),
IFERROR(VLOOKUP($A6,'Season 7'!AK$4:CN$104,22,0),"0"),IFERROR(VLOOKUP($A6,'Season 8'!AK$4:CN$104,22,0),"0"),
IFERROR(VLOOKUP($A6,'Season 9'!AK$4:CN$104,22,0),"0"),IFERROR(VLOOKUP($A6,'Season 10'!AK$4:CN$104,22,0),"0"),
IFERROR(VLOOKUP($A6,'Season 11'!AK$4:CN$104,22,0),"0"),IFERROR(VLOOKUP($A6,'Season 12'!AK$4:CN$104,22,0),"0"),
IFERROR(VLOOKUP($A6,'Season 13'!AK$4:CN$104,22,0),"0"),IFERROR(VLOOKUP($A6,'Season 14'!AK$4:CN$104,22,0),"0"),IFERROR(VLOOKUP(A6,'Season 15'!AK$4:CN$104,22,0),"0"),)</f>
        <v>0</v>
      </c>
      <c r="V6" s="403">
        <f>SUM(
IFERROR(VLOOKUP($A6,'Season 1'!AJ$4:CM$104,23,0),"0"),IFERROR(VLOOKUP($A6,'Season 2'!AK$4:CN$104,23,0),"0"),
IFERROR(VLOOKUP($A6,'Season 3'!AK$4:CN$104,23,0),"0"),IFERROR(VLOOKUP($A6,'Season 4'!AK$4:CN$104,23,0),"0"),
IFERROR(VLOOKUP($A6,'Season 5'!AK$4:CN$104,23,0),"0"),IFERROR(VLOOKUP($A6,'Season 6'!AK$4:CN$104,23,0),"0"),
IFERROR(VLOOKUP($A6,'Season 7'!AK$4:CN$104,23,0),"0"),IFERROR(VLOOKUP($A6,'Season 8'!AK$4:CN$104,23,0),"0"),
IFERROR(VLOOKUP($A6,'Season 9'!AK$4:CN$104,23,0),"0"),IFERROR(VLOOKUP($A6,'Season 10'!AK$4:CN$104,23,0),"0"),
IFERROR(VLOOKUP($A6,'Season 11'!AK$4:CN$104,23,0),"0"),IFERROR(VLOOKUP($A6,'Season 12'!AK$4:CN$104,23,0),"0"),
IFERROR(VLOOKUP($A6,'Season 13'!AK$4:CN$104,23,0),"0"),IFERROR(VLOOKUP($A6,'Season 14'!AK$4:CN$104,23,0),"0"),IFERROR(VLOOKUP($A6,'Season 15'!AK$4:CN$104,23,0),"0"),)</f>
        <v>5</v>
      </c>
      <c r="W6" s="398">
        <f>SUM(
IFERROR(VLOOKUP($A6,'Season 1'!AJ$4:CM$104,24,0),"0"),IFERROR(VLOOKUP($A6,'Season 2'!AK$4:CN$104,24,0),"0"),
IFERROR(VLOOKUP($A6,'Season 3'!AK$4:CN$104,24,0),"0"),IFERROR(VLOOKUP($A6,'Season 4'!AK$4:CN$104,24,0),"0"),
IFERROR(VLOOKUP($A6,'Season 5'!AK$4:CN$104,24,0),"0"),IFERROR(VLOOKUP($A6,'Season 6'!AK$4:CN$104,24,0),"0"),
IFERROR(VLOOKUP($A6,'Season 7'!AK$4:CN$104,24,0),"0"),IFERROR(VLOOKUP($A6,'Season 8'!AK$4:CN$104,24,0),"0"),
IFERROR(VLOOKUP($A6,'Season 9'!AK$4:CN$104,24,0),"0"),IFERROR(VLOOKUP($A6,'Season 10'!AK$4:CN$104,24,0),"0"),
IFERROR(VLOOKUP($A6,'Season 11'!AK$4:CN$104,24,0),"0"),IFERROR(VLOOKUP($A6,'Season 12'!AK$4:CN$104,24,0),"0"),
IFERROR(VLOOKUP($A6,'Season 13'!AK$4:CN$104,24,0),"0"),IFERROR(VLOOKUP($A6,'Season 14'!AK$4:CN$104,24,0),"0"),IFERROR(VLOOKUP($A6,'Season 15'!AK$4:CN$104,24,0),"0"),)</f>
        <v>0</v>
      </c>
      <c r="X6" s="518">
        <f>SUM(
IFERROR(VLOOKUP($A6,'Season 1'!AJ$4:CM$104,25,0),"0"),IFERROR(VLOOKUP($A6,'Season 2'!AK$4:CN$104,25,0),"0"),
IFERROR(VLOOKUP($A6,'Season 3'!AK$4:CN$104,25,0),"0"),IFERROR(VLOOKUP($A6,'Season 4'!AK$4:CN$104,25,0),"0"),
IFERROR(VLOOKUP($A6,'Season 5'!AK$4:CN$104,25,0),"0"),IFERROR(VLOOKUP($A6,'Season 6'!AK$4:CN$104,25,0),"0"),
IFERROR(VLOOKUP($A6,'Season 7'!AK$4:CN$104,25,0),"0"),IFERROR(VLOOKUP($A6,'Season 8'!AK$4:CN$104,25,0),"0"),
IFERROR(VLOOKUP($A6,'Season 9'!AK$4:CN$104,25,0),"0"),IFERROR(VLOOKUP($A6,'Season 10'!AK$4:CN$104,25,0),"0"),
IFERROR(VLOOKUP($A6,'Season 11'!AK$4:CN$104,25,0),"0"),IFERROR(VLOOKUP($A6,'Season 12'!AK$4:CN$104,25,0),"0"),
IFERROR(VLOOKUP($A6,'Season 13'!AK$4:CN$104,25,0),"0"),IFERROR(VLOOKUP($A6,'Season 14'!AK$4:CN$104,25,0),"0"),IFERROR(VLOOKUP($A6,'Season 15'!AK$4:CN$104,25,0),"0"),)</f>
        <v>0</v>
      </c>
      <c r="Y6" s="21">
        <f>SUM(
IFERROR(VLOOKUP($A6,'Season 1'!AJ$4:CM$104,26,0),"0"),IFERROR(VLOOKUP($A6,'Season 2'!AK$4:CN$104,26,0),"0"),
IFERROR(VLOOKUP($A6,'Season 3'!AK$4:CN$104,26,0),"0"),IFERROR(VLOOKUP($A6,'Season 4'!AK$4:CN$104,26,0),"0"),
IFERROR(VLOOKUP($A6,'Season 5'!AK$4:CN$104,26,0),"0"),IFERROR(VLOOKUP($A6,'Season 6'!AK$4:CN$104,26,0),"0"),
IFERROR(VLOOKUP($A6,'Season 7'!AK$4:CN$104,26,0),"0"),IFERROR(VLOOKUP($A6,'Season 8'!AK$4:CN$104,26,0),"0"),
IFERROR(VLOOKUP($A6,'Season 9'!AK$4:CN$104,26,0),"0"),IFERROR(VLOOKUP($A6,'Season 10'!AK$4:CN$104,26,0),"0"),
IFERROR(VLOOKUP($A6,'Season 11'!AK$4:CN$104,26,0),"0"),IFERROR(VLOOKUP($A6,'Season 12'!AK$4:CN$104,26,0),"0"),
IFERROR(VLOOKUP($A6,'Season 13'!AK$4:CN$104,26,0),"0"),IFERROR(VLOOKUP($A6,'Season 14'!AK$4:CN$104,26,0),"0"),IFERROR(VLOOKUP($A6,'Season 15'!AK$4:CN$104,26,0),"0"),)</f>
        <v>0</v>
      </c>
      <c r="Z6" s="402">
        <f>SUM(
IFERROR(VLOOKUP($A6,'Season 1'!AJ$4:CM$104,27,0),"0"),IFERROR(VLOOKUP($A6,'Season 2'!AK$4:CN$104,27,0),"0"),
IFERROR(VLOOKUP($A6,'Season 3'!AK$4:CN$104,27,0),"0"),IFERROR(VLOOKUP($A6,'Season 4'!AK$4:CN$104,27,0),"0"),
IFERROR(VLOOKUP($A6,'Season 5'!AK$4:CN$104,27,0),"0"),IFERROR(VLOOKUP($A6,'Season 6'!AK$4:CN$104,27,0),"0"),
IFERROR(VLOOKUP($A6,'Season 7'!AK$4:CN$104,27,0),"0"),IFERROR(VLOOKUP($A6,'Season 8'!AK$4:CN$104,27,0),"0"),
IFERROR(VLOOKUP($A6,'Season 9'!AK$4:CN$104,27,0),"0"),IFERROR(VLOOKUP($A6,'Season 10'!AK$4:CN$104,27,0),"0"),
IFERROR(VLOOKUP($A6,'Season 11'!AK$4:CN$104,27,0),"0"),IFERROR(VLOOKUP($A6,'Season 12'!AK$4:CN$104,27,0),"0"),
IFERROR(VLOOKUP($A6,'Season 13'!AK$4:CN$104,27,0),"0"),IFERROR(VLOOKUP($A6,'Season 14'!AK$4:CN$104,27,0),"0"),IFERROR(VLOOKUP($A6,'Season 15'!AK$4:CN$104,27,0),"0"),)</f>
        <v>0</v>
      </c>
      <c r="AA6" s="403">
        <f>SUM(
IFERROR(VLOOKUP($A6,'Season 1'!AJ$4:CM$104,28,0),"0"),IFERROR(VLOOKUP($A6,'Season 2'!AK$4:CN$104,28,0),"0"),
IFERROR(VLOOKUP($A6,'Season 3'!AK$4:CN$104,28,0),"0"),IFERROR(VLOOKUP($A6,'Season 4'!AK$4:CN$104,28,0),"0"),
IFERROR(VLOOKUP($A6,'Season 5'!AK$4:CN$104,28,0),"0"),IFERROR(VLOOKUP($A6,'Season 6'!AK$4:CN$104,28,0),"0"),
IFERROR(VLOOKUP($A6,'Season 7'!AK$4:CN$104,28,0),"0"),IFERROR(VLOOKUP($A6,'Season 8'!AK$4:CN$104,28,0),"0"),
IFERROR(VLOOKUP($A6,'Season 9'!AK$4:CN$104,28,0),"0"),IFERROR(VLOOKUP($A6,'Season 10'!AK$4:CN$104,28,0),"0"),
IFERROR(VLOOKUP($A6,'Season 11'!AK$4:CN$104,28,0),"0"),IFERROR(VLOOKUP($A6,'Season 12'!AK$4:CN$104,28,0),"0"),
IFERROR(VLOOKUP($A6,'Season 13'!AK$4:CN$104,28,0),"0"),IFERROR(VLOOKUP($A6,'Season 14'!AK$4:CN$104,28,0),"0"),IFERROR(VLOOKUP($A6,'Season 15'!AK$4:CN$104,28,0),"0"),)</f>
        <v>4</v>
      </c>
      <c r="AB6" s="398">
        <f>SUM(
IFERROR(VLOOKUP($A6,'Season 1'!AJ$4:CM$104,29,0),"0"),IFERROR(VLOOKUP($A6,'Season 2'!AK$4:CN$104,29,0),"0"),
IFERROR(VLOOKUP($A6,'Season 3'!AK$4:CN$104,29,0),"0"),IFERROR(VLOOKUP($A6,'Season 4'!AK$4:CN$104,29,0),"0"),
IFERROR(VLOOKUP($A6,'Season 5'!AK$4:CN$104,29,0),"0"),IFERROR(VLOOKUP($A6,'Season 6'!AK$4:CN$104,29,0),"0"),
IFERROR(VLOOKUP($A6,'Season 7'!AK$4:CN$104,29,0),"0"),IFERROR(VLOOKUP($A6,'Season 8'!AK$4:CN$104,29,0),"0"),
IFERROR(VLOOKUP($A6,'Season 9'!AK$4:CN$104,29,0),"0"),IFERROR(VLOOKUP($A6,'Season 10'!AK$4:CN$104,29,0),"0"),
IFERROR(VLOOKUP($A6,'Season 11'!AK$4:CN$104,29,0),"0"),IFERROR(VLOOKUP($A6,'Season 12'!AK$4:CN$104,29,0),"0"),
IFERROR(VLOOKUP($A6,'Season 13'!AK$4:CN$104,29,0),"0"),IFERROR(VLOOKUP($A6,'Season 14'!AK$4:CN$104,29,0),"0"),IFERROR(VLOOKUP($A6,'Season 15'!AK$4:CN$104,29,0),"0"),)</f>
        <v>0</v>
      </c>
      <c r="AC6" s="518">
        <f>SUM(
IFERROR(VLOOKUP($A6,'Season 1'!AJ$4:CM$104,30,0),"0"),IFERROR(VLOOKUP($A6,'Season 2'!AK$4:CN$104,30,0),"0"),
IFERROR(VLOOKUP($A6,'Season 3'!AK$4:CN$104,30,0),"0"),IFERROR(VLOOKUP($A6,'Season 4'!AK$4:CN$104,30,0),"0"),
IFERROR(VLOOKUP($A6,'Season 5'!AK$4:CN$104,30,0),"0"),IFERROR(VLOOKUP($A6,'Season 6'!AK$4:CN$104,30,0),"0"),
IFERROR(VLOOKUP($A6,'Season 7'!AK$4:CN$104,30,0),"0"),IFERROR(VLOOKUP($A6,'Season 8'!AK$4:CN$104,30,0),"0"),
IFERROR(VLOOKUP($A6,'Season 9'!AK$4:CN$104,30,0),"0"),IFERROR(VLOOKUP($A6,'Season 10'!AK$4:CN$104,30,0),"0"),
IFERROR(VLOOKUP($A6,'Season 11'!AK$4:CN$104,30,0),"0"),IFERROR(VLOOKUP($A6,'Season 12'!AK$4:CN$104,30,0),"0"),
IFERROR(VLOOKUP($A6,'Season 13'!AK$4:CN$104,30,0),"0"),IFERROR(VLOOKUP($A6,'Season 14'!AK$4:CN$104,30,0),"0"),IFERROR(VLOOKUP($A6,'Season 15'!AK$4:CN$104,30,0),"0"),)</f>
        <v>0</v>
      </c>
      <c r="AD6" s="21">
        <f>SUM(
IFERROR(VLOOKUP($A6,'Season 1'!AJ$4:CM$104,31,0),"0"),IFERROR(VLOOKUP($A6,'Season 2'!AK$4:CN$104,31,0),"0"),
IFERROR(VLOOKUP($A6,'Season 3'!AK$4:CN$104,31,0),"0"),IFERROR(VLOOKUP($A6,'Season 4'!AK$4:CN$104,31,0),"0"),
IFERROR(VLOOKUP($A6,'Season 5'!AK$4:CN$104,31,0),"0"),IFERROR(VLOOKUP($A6,'Season 6'!AK$4:CN$104,31,0),"0"),
IFERROR(VLOOKUP($A6,'Season 7'!AK$4:CN$104,31,0),"0"),IFERROR(VLOOKUP($A6,'Season 8'!AK$4:CN$104,31,0),"0"),
IFERROR(VLOOKUP($A6,'Season 9'!AK$4:CN$104,31,0),"0"),IFERROR(VLOOKUP($A6,'Season 10'!AK$4:CN$104,31,0),"0"),
IFERROR(VLOOKUP($A6,'Season 11'!AK$4:CN$104,31,0),"0"),IFERROR(VLOOKUP($A6,'Season 12'!AK$4:CN$104,31,0),"0"),
IFERROR(VLOOKUP($A6,'Season 13'!AK$4:CN$104,31,0),"0"),IFERROR(VLOOKUP($A6,'Season 14'!AK$4:CN$104,31,0),"0"),IFERROR(VLOOKUP($A6,'Season 15'!AK$4:CN$104,31,0),"0"),)</f>
        <v>0</v>
      </c>
      <c r="AE6" s="402">
        <f>SUM(
IFERROR(VLOOKUP($A6,'Season 1'!AJ$4:CM$104,32,0),"0"),IFERROR(VLOOKUP($A6,'Season 2'!AK$4:CN$104,32,0),"0"),
IFERROR(VLOOKUP($A6,'Season 3'!AK$4:CN$104,32,0),"0"),IFERROR(VLOOKUP($A6,'Season 4'!AK$4:CN$104,32,0),"0"),
IFERROR(VLOOKUP($A6,'Season 5'!AK$4:CN$104,32,0),"0"),IFERROR(VLOOKUP($A6,'Season 6'!AK$4:CN$104,32,0),"0"),
IFERROR(VLOOKUP($A6,'Season 7'!AK$4:CN$104,32,0),"0"),IFERROR(VLOOKUP($A6,'Season 8'!AK$4:CN$104,32,0),"0"),
IFERROR(VLOOKUP($A6,'Season 9'!AK$4:CN$104,32,0),"0"),IFERROR(VLOOKUP($A6,'Season 10'!AK$4:CN$104,32,0),"0"),
IFERROR(VLOOKUP($A6,'Season 11'!AK$4:CN$104,32,0),"0"),IFERROR(VLOOKUP($A6,'Season 12'!AK$4:CN$104,32,0),"0"),
IFERROR(VLOOKUP($A6,'Season 13'!AK$4:CN$104,32,0),"0"),IFERROR(VLOOKUP($A6,'Season 14'!AK$4:CN$104,32,0),"0"),IFERROR(VLOOKUP($A6,'Season 15'!AK$4:CN$104,32,0),"0"),)</f>
        <v>0</v>
      </c>
      <c r="AF6" s="403">
        <f>SUM(IFERROR(VLOOKUP($A6,'Season 2'!AK$4:CN$104,33,0),"0"),
IFERROR(VLOOKUP($A6,'Season 3'!AK$4:CN$104,33,0),"0"),IFERROR(VLOOKUP($A6,'Season 4'!AK$4:CN$104,33,0),"0"),
IFERROR(VLOOKUP($A6,'Season 5'!AK$4:CN$104,33,0),"0"),IFERROR(VLOOKUP($A6,'Season 6'!AK$4:CN$104,33,0),"0"),
IFERROR(VLOOKUP($A6,'Season 7'!AK$4:CN$104,33,0),"0"),IFERROR(VLOOKUP($A6,'Season 8'!AK$4:CN$104,33,0),"0"),
IFERROR(VLOOKUP($A6,'Season 9'!AK$4:CN$104,33,0),"0"),IFERROR(VLOOKUP($A6,'Season 10'!AK$4:CN$104,33,0),"0"),
IFERROR(VLOOKUP($A6,'Season 11'!AK$4:CN$104,33,0),"0"),IFERROR(VLOOKUP($A6,'Season 12'!AK$4:CN$104,33,0),"0"),
IFERROR(VLOOKUP($A6,'Season 13'!AK$4:CN$104,33,0),"0"),IFERROR(VLOOKUP($A6,'Season 14'!AK$4:CN$104,33,0),"0"),IFERROR(VLOOKUP($A6,'Season 15'!AK$4:CN$104,33,0),"0"),)</f>
        <v>0</v>
      </c>
      <c r="AG6" s="398">
        <f>SUM(IFERROR(VLOOKUP($A6,'Season 2'!AK$4:CN$104,34,0),"0"),
IFERROR(VLOOKUP($A6,'Season 3'!AK$4:CN$104,34,0),"0"),IFERROR(VLOOKUP($A6,'Season 4'!AK$4:CN$104,34,0),"0"),
IFERROR(VLOOKUP($A6,'Season 5'!AK$4:CN$104,34,0),"0"),IFERROR(VLOOKUP($A6,'Season 6'!AK$4:CN$104,34,0),"0"),
IFERROR(VLOOKUP($A6,'Season 7'!AK$4:CN$104,34,0),"0"),IFERROR(VLOOKUP($A6,'Season 8'!AK$4:CN$104,34,0),"0"),
IFERROR(VLOOKUP($A6,'Season 9'!AK$4:CN$104,34,0),"0"),IFERROR(VLOOKUP($A6,'Season 10'!AK$4:CN$104,34,0),"0"),
IFERROR(VLOOKUP($A6,'Season 11'!AK$4:CN$104,34,0),"0"),IFERROR(VLOOKUP($A6,'Season 12'!AK$4:CN$104,34,0),"0"),
IFERROR(VLOOKUP($A6,'Season 13'!AK$4:CN$104,34,0),"0"),IFERROR(VLOOKUP($A6,'Season 14'!AK$4:CN$104,34,0),"0"),IFERROR(VLOOKUP($A6,'Season 15'!AK$4:CN$104,34,0),"0"),)</f>
        <v>0</v>
      </c>
      <c r="AH6" s="518">
        <f>SUM(IFERROR(VLOOKUP($A6,'Season 2'!AK$4:CN$104,35,0),"0"),
IFERROR(VLOOKUP($A6,'Season 3'!AK$4:CN$104,35,0),"0"),IFERROR(VLOOKUP($A6,'Season 4'!AK$4:CN$104,35,0),"0"),
IFERROR(VLOOKUP($A6,'Season 5'!AK$4:CN$104,35,0),"0"),IFERROR(VLOOKUP($A6,'Season 6'!AK$4:CN$104,35,0),"0"),
IFERROR(VLOOKUP($A6,'Season 7'!AK$4:CN$104,35,0),"0"),IFERROR(VLOOKUP($A6,'Season 8'!AK$4:CN$104,35,0),"0"),
IFERROR(VLOOKUP($A6,'Season 9'!AK$4:CN$104,35,0),"0"),IFERROR(VLOOKUP($A6,'Season 10'!AK$4:CN$104,35,0),"0"),
IFERROR(VLOOKUP($A6,'Season 11'!AK$4:CN$104,35,0),"0"),IFERROR(VLOOKUP($A6,'Season 12'!AK$4:CN$104,35,0),"0"),
IFERROR(VLOOKUP($A6,'Season 13'!AK$4:CN$104,35,0),"0"),IFERROR(VLOOKUP($A6,'Season 14'!AK$4:CN$104,35,0),"0"),IFERROR(VLOOKUP($A6,'Season 15'!AK$4:CN$104,35,0),"0"),)</f>
        <v>0</v>
      </c>
      <c r="AI6" s="21">
        <f>SUM(IFERROR(VLOOKUP($A6,'Season 2'!AK$4:CN$104,36,0),"0"),
IFERROR(VLOOKUP($A6,'Season 3'!AK$4:CN$104,36,0),"0"),IFERROR(VLOOKUP($A6,'Season 4'!AK$4:CN$104,36,0),"0"),
IFERROR(VLOOKUP($A6,'Season 5'!AK$4:CN$104,36,0),"0"),IFERROR(VLOOKUP($A6,'Season 6'!AK$4:CN$104,36,0),"0"),
IFERROR(VLOOKUP($A6,'Season 7'!AK$4:CN$104,36,0),"0"),IFERROR(VLOOKUP($A6,'Season 8'!AK$4:CN$104,36,0),"0"),
IFERROR(VLOOKUP($A6,'Season 9'!AK$4:CN$104,36,0),"0"),IFERROR(VLOOKUP($A6,'Season 10'!AK$4:CN$104,36,0),"0"),
IFERROR(VLOOKUP($A6,'Season 11'!AK$4:CN$104,36,0),"0"),IFERROR(VLOOKUP($A6,'Season 12'!AK$4:CN$104,36,0),"0"),
IFERROR(VLOOKUP($A6,'Season 13'!AK$4:CN$104,36,0),"0"),IFERROR(VLOOKUP($A6,'Season 14'!AK$4:CN$104,36,0),"0"),IFERROR(VLOOKUP($A6,'Season 15'!AK$4:CN$104,36,0),"0"),)</f>
        <v>0</v>
      </c>
      <c r="AJ6" s="402">
        <f>SUM(IFERROR(VLOOKUP($A6,'Season 2'!AK$4:CN$104,37,0),"0"),
IFERROR(VLOOKUP($A6,'Season 3'!AK$4:CN$104,37,0),"0"),IFERROR(VLOOKUP($A6,'Season 4'!AK$4:CN$104,37,0),"0"),
IFERROR(VLOOKUP($A6,'Season 5'!AK$4:CN$104,37,0),"0"),IFERROR(VLOOKUP($A6,'Season 6'!AK$4:CN$104,37,0),"0"),
IFERROR(VLOOKUP($A6,'Season 7'!AK$4:CN$104,37,0),"0"),IFERROR(VLOOKUP($A6,'Season 8'!AK$4:CN$104,37,0),"0"),
IFERROR(VLOOKUP($A6,'Season 9'!AK$4:CN$104,37,0),"0"),IFERROR(VLOOKUP($A6,'Season 10'!AK$4:CN$104,37,0),"0"),
IFERROR(VLOOKUP($A6,'Season 11'!AK$4:CN$104,37,0),"0"),IFERROR(VLOOKUP($A6,'Season 12'!AK$4:CN$104,37,0),"0"),
IFERROR(VLOOKUP($A6,'Season 13'!AK$4:CN$104,37,0),"0"),IFERROR(VLOOKUP($A6,'Season 14'!AK$4:CN$104,37,0),"0"),IFERROR(VLOOKUP($A6,'Season 15'!AK$4:CN$104,37,0),"0"),)</f>
        <v>0</v>
      </c>
      <c r="AK6" s="403">
        <f>SUM(IFERROR(VLOOKUP($A6,'Season 1'!AJ$4:CM$104,33,0),"0"),IFERROR(VLOOKUP($A6,'Season 2'!AK$4:CN$104,38,0),"0"),
IFERROR(VLOOKUP($A6,'Season 3'!AK$4:CN$104,38,0),"0"),IFERROR(VLOOKUP($A6,'Season 4'!AK$4:CN$104,38,0),"0"),
IFERROR(VLOOKUP($A6,'Season 5'!AK$4:CN$104,38,0),"0"),IFERROR(VLOOKUP($A6,'Season 6'!AK$4:CN$104,38,0),"0"),
IFERROR(VLOOKUP($A6,'Season 7'!AK$4:CN$104,38,0),"0"),IFERROR(VLOOKUP($A6,'Season 8'!AK$4:CN$104,38,0),"0"),
IFERROR(VLOOKUP($A6,'Season 9'!AK$4:CN$104,38,0),"0"),IFERROR(VLOOKUP($A6,'Season 10'!AK$4:CN$104,38,0),"0"),
IFERROR(VLOOKUP($A6,'Season 11'!AK$4:CN$104,38,0),"0"),IFERROR(VLOOKUP($A6,'Season 12'!AK$4:CN$104,38,0),"0"),
IFERROR(VLOOKUP($A6,'Season 13'!AK$4:CN$104,38,0),"0"),IFERROR(VLOOKUP($A6,'Season 14'!AK$4:CN$104,38,0),"0"),IFERROR(VLOOKUP($A6,'Season 15'!AK$4:CN$104,38,0),"0"),)</f>
        <v>0</v>
      </c>
      <c r="AL6" s="398">
        <f>SUM(IFERROR(VLOOKUP($A6,'Season 1'!AJ$4:CM$104,34,0),"0"),IFERROR(VLOOKUP($A6,'Season 2'!AK$4:CN$104,39,0),"0"),
IFERROR(VLOOKUP($A6,'Season 3'!AK$4:CN$104,39,0),"0"),IFERROR(VLOOKUP($A6,'Season 4'!AK$4:CN$104,39,0),"0"),
IFERROR(VLOOKUP($A6,'Season 5'!AK$4:CN$104,39,0),"0"),IFERROR(VLOOKUP($A6,'Season 6'!AK$4:CN$104,39,0),"0"),
IFERROR(VLOOKUP($A6,'Season 7'!AK$4:CN$104,39,0),"0"),IFERROR(VLOOKUP($A6,'Season 8'!AK$4:CN$104,39,0),"0"),
IFERROR(VLOOKUP($A6,'Season 9'!AK$4:CN$104,39,0),"0"),IFERROR(VLOOKUP($A6,'Season 10'!AK$4:CN$104,39,0),"0"),
IFERROR(VLOOKUP($A6,'Season 11'!AK$4:CN$104,39,0),"0"),IFERROR(VLOOKUP($A6,'Season 12'!AK$4:CN$104,39,0),"0"),
IFERROR(VLOOKUP($A6,'Season 13'!AK$4:CN$104,39,0),"0"),IFERROR(VLOOKUP($A6,'Season 14'!AK$4:CN$104,39,0),"0"),IFERROR(VLOOKUP($A6,'Season 15'!AK$4:CN$104,39,0),"0"),)</f>
        <v>0</v>
      </c>
      <c r="AM6" s="518">
        <f>SUM(IFERROR(VLOOKUP($A6,'Season 1'!AJ$4:CM$104,35,0),"0"),IFERROR(VLOOKUP($A6,'Season 2'!AK$4:CN$104,40,0),"0"),
IFERROR(VLOOKUP($A6,'Season 3'!AK$4:CN$104,40,0),"0"),IFERROR(VLOOKUP($A6,'Season 4'!AK$4:CN$104,40,0),"0"),
IFERROR(VLOOKUP($A6,'Season 5'!AK$4:CN$104,40,0),"0"),IFERROR(VLOOKUP($A6,'Season 6'!AK$4:CN$104,40,0),"0"),
IFERROR(VLOOKUP($A6,'Season 7'!AK$4:CN$104,40,0),"0"),IFERROR(VLOOKUP($A6,'Season 8'!AK$4:CN$104,40,0),"0"),
IFERROR(VLOOKUP($A6,'Season 9'!AK$4:CN$104,40,0),"0"),IFERROR(VLOOKUP($A6,'Season 10'!AK$4:CN$104,40,0),"0"),
IFERROR(VLOOKUP($A6,'Season 11'!AK$4:CN$104,40,0),"0"),IFERROR(VLOOKUP($A6,'Season 12'!AK$4:CN$104,40,0),"0"),
IFERROR(VLOOKUP($A6,'Season 13'!AK$4:CN$104,40,0),"0"),IFERROR(VLOOKUP($A6,'Season 14'!AK$4:CN$104,40,0),"0"),IFERROR(VLOOKUP($A6,'Season 15'!AK$4:CN$104,40,0),"0"),)</f>
        <v>0</v>
      </c>
      <c r="AN6" s="21">
        <f>SUM(IFERROR(VLOOKUP($A6,'Season 1'!AJ$4:CM$104,36,0),"0"),IFERROR(VLOOKUP($A6,'Season 2'!AK$4:CN$104,41,0),"0"),
IFERROR(VLOOKUP($A6,'Season 3'!AK$4:CN$104,41,0),"0"),IFERROR(VLOOKUP($A6,'Season 4'!AK$4:CN$104,41,0),"0"),
IFERROR(VLOOKUP($A6,'Season 5'!AK$4:CN$104,41,0),"0"),IFERROR(VLOOKUP($A6,'Season 6'!AK$4:CN$104,41,0),"0"),
IFERROR(VLOOKUP($A6,'Season 7'!AK$4:CN$104,41,0),"0"),IFERROR(VLOOKUP($A6,'Season 8'!AK$4:CN$104,41,0),"0"),
IFERROR(VLOOKUP($A6,'Season 9'!AK$4:CN$104,41,0),"0"),IFERROR(VLOOKUP($A6,'Season 10'!AK$4:CN$104,41,0),"0"),
IFERROR(VLOOKUP($A6,'Season 11'!AK$4:CN$104,41,0),"0"),IFERROR(VLOOKUP($A6,'Season 12'!AK$4:CN$104,41,0),"0"),
IFERROR(VLOOKUP($A6,'Season 13'!AK$4:CN$104,41,0),"0"),IFERROR(VLOOKUP($A6,'Season 14'!AK$4:CN$104,41,0),"0"),IFERROR(VLOOKUP($A6,'Season 15'!AK$4:CN$104,41,0),"0"),)</f>
        <v>0</v>
      </c>
      <c r="AO6" s="402">
        <f>SUM(IFERROR(VLOOKUP($A6,'Season 1'!AJ$4:CM$104,37,0),"0"),IFERROR(VLOOKUP($A6,'Season 2'!AK$4:CN$104,42,0),"0"),
IFERROR(VLOOKUP($A6,'Season 3'!AK$4:CN$104,42,0),"0"),IFERROR(VLOOKUP($A6,'Season 4'!AK$4:CN$104,42,0),"0"),
IFERROR(VLOOKUP($A6,'Season 5'!AK$4:CN$104,42,0),"0"),IFERROR(VLOOKUP($A6,'Season 6'!AK$4:CN$104,42,0),"0"),
IFERROR(VLOOKUP($A6,'Season 7'!AK$4:CN$104,42,0),"0"),IFERROR(VLOOKUP($A6,'Season 8'!AK$4:CN$104,42,0),"0"),
IFERROR(VLOOKUP($A6,'Season 9'!AK$4:CN$104,42,0),"0"),IFERROR(VLOOKUP($A6,'Season 10'!AK$4:CN$104,42,0),"0"),
IFERROR(VLOOKUP($A6,'Season 11'!AK$4:CN$104,42,0),"0"),IFERROR(VLOOKUP($A6,'Season 12'!AK$4:CN$104,42,0),"0"),
IFERROR(VLOOKUP($A6,'Season 13'!AK$4:CN$104,42,0),"0"),IFERROR(VLOOKUP($A6,'Season 14'!AK$4:CN$104,42,0),"0"),IFERROR(VLOOKUP($A6,'Season 15'!AK$4:CN$104,42,0),"0"),)</f>
        <v>0</v>
      </c>
      <c r="AP6" s="403">
        <f>SUM(IFERROR(VLOOKUP($A6,'Season 1'!AJ$4:CM$104,43,0),"0"),IFERROR(VLOOKUP($A6,'Season 2'!AK$4:CN$104,43,0),"0"),
IFERROR(VLOOKUP($A6,'Season 3'!AK$4:CN$104,43,0),"0"),IFERROR(VLOOKUP($A6,'Season 4'!AK$4:CN$104,43,0),"0"),
IFERROR(VLOOKUP($A6,'Season 5'!AK$4:CN$104,43,0),"0"),IFERROR(VLOOKUP($A6,'Season 6'!AK$4:CN$104,43,0),"0"),
IFERROR(VLOOKUP($A6,'Season 7'!AK$4:CN$104,43,0),"0"),IFERROR(VLOOKUP($A6,'Season 8'!AK$4:CN$104,43,0),"0"),
IFERROR(VLOOKUP($A6,'Season 9'!AK$4:CN$104,43,0),"0"),IFERROR(VLOOKUP($A6,'Season 10'!AK$4:CN$104,43,0),"0"),
IFERROR(VLOOKUP($A6,'Season 11'!AK$4:CN$104,43,0),"0"),IFERROR(VLOOKUP($A6,'Season 12'!AK$4:CN$104,43,0),"0"),
IFERROR(VLOOKUP($A6,'Season 13'!AK$4:CN$104,43,0),"0"),IFERROR(VLOOKUP($A6,'Season 14'!AK$4:CN$104,43,0),"0"),IFERROR(VLOOKUP($A6,'Season 15'!AK$4:CN$104,43,0),"0"),)</f>
        <v>3</v>
      </c>
      <c r="AQ6" s="398">
        <f>SUM(IFERROR(VLOOKUP($A6,'Season 1'!AJ$4:CM$104,44,0),"0"),IFERROR(VLOOKUP($A6,'Season 2'!AK$4:CN$104,44,0),"0"),
IFERROR(VLOOKUP($A6,'Season 3'!AK$4:CN$104,44,0),"0"),IFERROR(VLOOKUP($A6,'Season 4'!AK$4:CN$104,44,0),"0"),
IFERROR(VLOOKUP($A6,'Season 5'!AK$4:CN$104,44,0),"0"),IFERROR(VLOOKUP($A6,'Season 6'!AK$4:CN$104,44,0),"0"),
IFERROR(VLOOKUP($A6,'Season 7'!AK$4:CN$104,44,0),"0"),IFERROR(VLOOKUP($A6,'Season 8'!AK$4:CN$104,44,0),"0"),
IFERROR(VLOOKUP($A6,'Season 9'!AK$4:CN$104,44,0),"0"),IFERROR(VLOOKUP($A6,'Season 10'!AK$4:CN$104,44,0),"0"),
IFERROR(VLOOKUP($A6,'Season 11'!AK$4:CN$104,44,0),"0"),IFERROR(VLOOKUP($A6,'Season 12'!AK$4:CN$104,44,0),"0"),
IFERROR(VLOOKUP($A6,'Season 13'!AK$4:CN$104,44,0),"0"),IFERROR(VLOOKUP($A6,'Season 14'!AK$4:CN$104,44,0),"0"),IFERROR(VLOOKUP($A6,'Season 15'!AK$4:CN$104,44,0),"0"),)</f>
        <v>0</v>
      </c>
      <c r="AR6" s="518">
        <f>SUM(IFERROR(VLOOKUP($A6,'Season 1'!AJ$4:CM$104,45,0),"0"),IFERROR(VLOOKUP($A6,'Season 2'!AK$4:CN$104,45,0),"0"),
IFERROR(VLOOKUP($A6,'Season 3'!AK$4:CN$104,45,0),"0"),IFERROR(VLOOKUP($A6,'Season 4'!AK$4:CN$104,45,0),"0"),
IFERROR(VLOOKUP($A6,'Season 5'!AK$4:CN$104,45,0),"0"),IFERROR(VLOOKUP($A6,'Season 6'!AK$4:CN$104,45,0),"0"),
IFERROR(VLOOKUP($A6,'Season 7'!AK$4:CN$104,45,0),"0"),IFERROR(VLOOKUP($A6,'Season 8'!AK$4:CN$104,45,0),"0"),
IFERROR(VLOOKUP($A6,'Season 9'!AK$4:CN$104,45,0),"0"),IFERROR(VLOOKUP($A6,'Season 10'!AK$4:CN$104,45,0),"0"),
IFERROR(VLOOKUP($A6,'Season 11'!AK$4:CN$104,45,0),"0"),IFERROR(VLOOKUP($A6,'Season 12'!AK$4:CN$104,45,0),"0"),
IFERROR(VLOOKUP($A6,'Season 13'!AK$4:CN$104,45,0),"0"),IFERROR(VLOOKUP($A6,'Season 14'!AK$4:CN$104,45,0),"0"),IFERROR(VLOOKUP($A6,'Season 15'!AK$4:CN$104,45,0),"0"),)</f>
        <v>0</v>
      </c>
      <c r="AS6" s="21">
        <f>SUM(IFERROR(VLOOKUP($A6,'Season 1'!AJ$4:CM$104,46,0),"0"),IFERROR(VLOOKUP($A6,'Season 2'!AK$4:CN$104,46,0),"0"),
IFERROR(VLOOKUP($A6,'Season 3'!AK$4:CN$104,46,0),"0"),IFERROR(VLOOKUP($A6,'Season 4'!AK$4:CN$104,46,0),"0"),
IFERROR(VLOOKUP($A6,'Season 5'!AK$4:CN$104,46,0),"0"),IFERROR(VLOOKUP($A6,'Season 6'!AK$4:CN$104,46,0),"0"),
IFERROR(VLOOKUP($A6,'Season 7'!AK$4:CN$104,46,0),"0"),IFERROR(VLOOKUP($A6,'Season 8'!AK$4:CN$104,46,0),"0"),
IFERROR(VLOOKUP($A6,'Season 9'!AK$4:CN$104,46,0),"0"),IFERROR(VLOOKUP($A6,'Season 10'!AK$4:CN$104,46,0),"0"),
IFERROR(VLOOKUP($A6,'Season 11'!AK$4:CN$104,46,0),"0"),IFERROR(VLOOKUP($A6,'Season 12'!AK$4:CN$104,46,0),"0"),
IFERROR(VLOOKUP($A6,'Season 13'!AK$4:CN$104,46,0),"0"),IFERROR(VLOOKUP($A6,'Season 14'!AK$4:CN$104,46,0),"0"),IFERROR(VLOOKUP($A6,'Season 15'!AK$4:CN$104,46,0),"0"),)</f>
        <v>0</v>
      </c>
      <c r="AT6" s="402">
        <f>SUM(IFERROR(VLOOKUP($A6,'Season 1'!AJ$4:CM$104,47,0),"0"),IFERROR(VLOOKUP($A6,'Season 2'!AK$4:CN$104,47,0),"0"),
IFERROR(VLOOKUP($A6,'Season 3'!AK$4:CN$104,47,0),"0"),IFERROR(VLOOKUP($A6,'Season 4'!AK$4:CN$104,47,0),"0"),
IFERROR(VLOOKUP($A6,'Season 5'!AK$4:CN$104,47,0),"0"),IFERROR(VLOOKUP($A6,'Season 6'!AK$4:CN$104,47,0),"0"),
IFERROR(VLOOKUP($A6,'Season 7'!AK$4:CN$104,47,0),"0"),IFERROR(VLOOKUP($A6,'Season 8'!AK$4:CN$104,47,0),"0"),
IFERROR(VLOOKUP($A6,'Season 9'!AK$4:CN$104,47,0),"0"),IFERROR(VLOOKUP($A6,'Season 10'!AK$4:CN$104,47,0),"0"),
IFERROR(VLOOKUP($A6,'Season 11'!AK$4:CN$104,47,0),"0"),IFERROR(VLOOKUP($A6,'Season 12'!AK$4:CN$104,47,0),"0"),
IFERROR(VLOOKUP($A6,'Season 13'!AK$4:CN$104,47,0),"0"),IFERROR(VLOOKUP($A6,'Season 14'!AK$4:CN$104,47,0),"0"),IFERROR(VLOOKUP($A6,'Season 15'!AK$4:CN$104,47,0),"0"),)</f>
        <v>0</v>
      </c>
      <c r="AU6" s="403">
        <f>SUM(IFERROR(VLOOKUP($A6,'Season 3'!AK$4:CN$104,48,0),"0"),IFERROR(VLOOKUP($A6,'Season 4'!AK$4:CN$104,48,0),"0"),
IFERROR(VLOOKUP($A6,'Season 5'!AK$4:CN$104,48,0),"0"),IFERROR(VLOOKUP($A6,'Season 6'!AK$4:CN$104,48,0),"0"),
IFERROR(VLOOKUP($A6,'Season 7'!AK$4:CN$104,48,0),"0"),IFERROR(VLOOKUP($A6,'Season 8'!AK$4:CN$104,48,0),"0"),
IFERROR(VLOOKUP($A6,'Season 9'!AK$4:CN$104,48,0),"0"),IFERROR(VLOOKUP($A6,'Season 10'!AK$4:CN$104,48,0),"0"),
IFERROR(VLOOKUP($A6,'Season 11'!AK$4:CN$104,48,0),"0"),IFERROR(VLOOKUP($A6,'Season 12'!AK$4:CN$104,48,0),"0"),
IFERROR(VLOOKUP($A6,'Season 13'!AK$4:CN$104,48,0),"0"),IFERROR(VLOOKUP($A6,'Season 14'!AK$4:CN$104,48,0),"0"),IFERROR(VLOOKUP($A6,'Season 15'!AK$4:CN$104,48,0),"0"),)</f>
        <v>0</v>
      </c>
      <c r="AV6" s="398">
        <f>SUM(IFERROR(VLOOKUP($A6,'Season 3'!AK$4:CN$104,49,0),"0"),IFERROR(VLOOKUP($A6,'Season 4'!AK$4:CN$104,49,0),"0"),
IFERROR(VLOOKUP($A6,'Season 5'!AK$4:CN$104,49,0),"0"),IFERROR(VLOOKUP($A6,'Season 6'!AK$4:CN$104,49,0),"0"),
IFERROR(VLOOKUP($A6,'Season 7'!AK$4:CN$104,49,0),"0"),IFERROR(VLOOKUP($A6,'Season 8'!AK$4:CN$104,49,0),"0"),
IFERROR(VLOOKUP($A6,'Season 9'!AK$4:CN$104,49,0),"0"),IFERROR(VLOOKUP($A6,'Season 10'!AK$4:CN$104,49,0),"0"),
IFERROR(VLOOKUP($A6,'Season 11'!AK$4:CN$104,49,0),"0"),IFERROR(VLOOKUP($A6,'Season 12'!AK$4:CN$104,49,0),"0"),
IFERROR(VLOOKUP($A6,'Season 13'!AK$4:CN$104,49,0),"0"),IFERROR(VLOOKUP($A6,'Season 14'!AK$4:CN$104,49,0),"0"),IFERROR(VLOOKUP($A6,'Season 15'!AK$4:CN$104,49,0),"0"),)</f>
        <v>0</v>
      </c>
      <c r="AW6" s="518">
        <f>SUM(IFERROR(VLOOKUP($A6,'Season 3'!AK$4:CN$104,50,0),"0"),IFERROR(VLOOKUP($A6,'Season 4'!AK$4:CN$104,50,0),"0"),
IFERROR(VLOOKUP($A6,'Season 5'!AK$4:CN$104,50,0),"0"),IFERROR(VLOOKUP($A6,'Season 6'!AK$4:CN$104,50,0),"0"),
IFERROR(VLOOKUP($A6,'Season 7'!AK$4:CN$104,50,0),"0"),IFERROR(VLOOKUP($A6,'Season 8'!AK$4:CN$104,50,0),"0"),
IFERROR(VLOOKUP($A6,'Season 9'!AK$4:CN$104,50,0),"0"),IFERROR(VLOOKUP($A6,'Season 10'!AK$4:CN$104,50,0),"0"),
IFERROR(VLOOKUP($A6,'Season 11'!AK$4:CN$104,50,0),"0"),IFERROR(VLOOKUP($A6,'Season 12'!AK$4:CN$104,50,0),"0"),
IFERROR(VLOOKUP($A6,'Season 13'!AK$4:CN$104,50,0),"0"),IFERROR(VLOOKUP($A6,'Season 14'!AK$4:CN$104,50,0),"0"),IFERROR(VLOOKUP($A6,'Season 15'!AK$4:CN$104,50,0),"0"),)</f>
        <v>0</v>
      </c>
      <c r="AX6" s="21">
        <f>SUM(IFERROR(VLOOKUP($A6,'Season 3'!AK$4:CN$104,51,0),"0"),IFERROR(VLOOKUP($A6,'Season 4'!AK$4:CN$104,51,0),"0"),
IFERROR(VLOOKUP($A6,'Season 5'!AK$4:CN$104,51,0),"0"),IFERROR(VLOOKUP($A6,'Season 6'!AK$4:CN$104,51,0),"0"),
IFERROR(VLOOKUP($A6,'Season 7'!AK$4:CN$104,51,0),"0"),IFERROR(VLOOKUP($A6,'Season 8'!AK$4:CN$104,51,0),"0"),
IFERROR(VLOOKUP($A6,'Season 9'!AK$4:CN$104,51,0),"0"),IFERROR(VLOOKUP($A6,'Season 10'!AK$4:CN$104,51,0),"0"),
IFERROR(VLOOKUP($A6,'Season 11'!AK$4:CN$104,51,0),"0"),IFERROR(VLOOKUP($A6,'Season 12'!AK$4:CN$104,51,0),"0"),
IFERROR(VLOOKUP($A6,'Season 13'!AK$4:CN$104,51,0),"0"),IFERROR(VLOOKUP($A6,'Season 14'!AK$4:CN$104,51,0),"0"),IFERROR(VLOOKUP($A6,'Season 15'!AK$4:CN$104,51,0),"0"),)</f>
        <v>0</v>
      </c>
      <c r="AY6" s="402">
        <f>SUM(IFERROR(VLOOKUP($A6,'Season 3'!AK$4:CN$104,52,0),"0"),IFERROR(VLOOKUP($A6,'Season 4'!AK$4:CN$104,52,0),"0"),
IFERROR(VLOOKUP($A6,'Season 5'!AK$4:CN$104,52,0),"0"),IFERROR(VLOOKUP($A6,'Season 6'!AK$4:CN$104,52,0),"0"),
IFERROR(VLOOKUP($A6,'Season 7'!AK$4:CN$104,52,0),"0"),IFERROR(VLOOKUP($A6,'Season 8'!AK$4:CN$104,52,0),"0"),
IFERROR(VLOOKUP($A6,'Season 9'!AK$4:CN$104,52,0),"0"),IFERROR(VLOOKUP($A6,'Season 10'!AK$4:CN$104,52,0),"0"),
IFERROR(VLOOKUP($A6,'Season 11'!AK$4:CN$104,52,0),"0"),IFERROR(VLOOKUP($A6,'Season 12'!AK$4:CN$104,52,0),"0"),
IFERROR(VLOOKUP($A6,'Season 13'!AK$4:CN$104,52,0),"0"),IFERROR(VLOOKUP($A6,'Season 14'!AK$4:CN$104,52,0),"0"),IFERROR(VLOOKUP($A6,'Season 15'!AK$4:CN$104,52,0),"0"),)</f>
        <v>0</v>
      </c>
      <c r="AZ6" s="403">
        <f>SUM(IFERROR(VLOOKUP($A6,'Season 1'!AJ$4:CM$104,38,0),"0"),IFERROR(VLOOKUP($A6,'Season 2'!AK$4:CN$104,48,0),"0"),)</f>
        <v>1</v>
      </c>
      <c r="BA6" s="398">
        <f>SUM(IFERROR(VLOOKUP($A6,'Season 1'!AJ$4:CM$104,39,0),"0"),IFERROR(VLOOKUP($A6,'Season 2'!AK$4:CN$104,49,0),"0"),)</f>
        <v>0</v>
      </c>
      <c r="BB6" s="518">
        <f>SUM(IFERROR(VLOOKUP($A6,'Season 1'!AJ$4:CM$104,40,0),"0"),IFERROR(VLOOKUP($A6,'Season 2'!AK$4:CN$104,50,0),"0"),)</f>
        <v>0</v>
      </c>
      <c r="BC6" s="21">
        <f>SUM(IFERROR(VLOOKUP($A6,'Season 1'!AJ$4:CM$104,41,0),"0"),IFERROR(VLOOKUP($A6,'Season 2'!AK$4:CN$104,51,0),"0"),)</f>
        <v>0</v>
      </c>
      <c r="BD6" s="402">
        <f>SUM(IFERROR(VLOOKUP($A6,'Season 1'!AJ$4:CM$104,42,0),"0"),IFERROR(VLOOKUP($A6,'Season 2'!AK$4:CN$104,52,0),"0"),)</f>
        <v>0</v>
      </c>
      <c r="BE6" s="561">
        <f>SUM(
IFERROR(VLOOKUP($A6,'Season 1'!AJ$4:CM$104,48,0),"0"),IFERROR(VLOOKUP($A6,'Season 2'!AK$4:CN$104,53,0),"0"),
IFERROR(VLOOKUP($A6,'Season 3'!AK$4:CN$104,53,0),"0"),IFERROR(VLOOKUP($A6,'Season 4'!AK$4:CN$104,53,0),"0"),
IFERROR(VLOOKUP($A6,'Season 5'!AK$4:CN$104,53,0),"0"),IFERROR(VLOOKUP($A6,'Season 6'!AK$4:CN$104,53,0),"0"),
IFERROR(VLOOKUP($A6,'Season 7'!AK$4:CN$104,53,0),"0"),IFERROR(VLOOKUP($A6,'Season 8'!AK$4:CN$104,53,0),"0"),
IFERROR(VLOOKUP($A6,'Season 9'!AK$4:CN$104,53,0),"0"),IFERROR(VLOOKUP($A6,'Season 10'!AK$4:CN$104,53,0),"0"),
IFERROR(VLOOKUP($A6,'Season 11'!AK$4:CN$104,53,0),"0"),IFERROR(VLOOKUP($A6,'Season 12'!AK$4:CN$104,53,0),"0"),
IFERROR(VLOOKUP($A6,'Season 13'!AK$4:CN$104,53,0),"0"),IFERROR(VLOOKUP($A6,'Season 14'!AK$4:CN$104,53,0),"0"),IFERROR(VLOOKUP($A6,'Season 15'!AK$4:CN$104,53,0),"0"),)</f>
        <v>0</v>
      </c>
      <c r="BF6" s="562">
        <f>SUM(
IFERROR(VLOOKUP($A6,'Season 1'!AJ$4:CM$104,49,0),"0"),IFERROR(VLOOKUP($A6,'Season 2'!AK$4:CN$104,54,0),"0"),
IFERROR(VLOOKUP($A6,'Season 3'!AK$4:CN$104,54,0),"0"),IFERROR(VLOOKUP($A6,'Season 4'!AK$4:CN$104,54,0),"0"),
IFERROR(VLOOKUP($A6,'Season 5'!AK$4:CN$104,54,0),"0"),IFERROR(VLOOKUP($A6,'Season 6'!AK$4:CN$104,54,0),"0"),
IFERROR(VLOOKUP($A6,'Season 7'!AK$4:CN$104,54,0),"0"),IFERROR(VLOOKUP($A6,'Season 8'!AK$4:CN$104,54,0),"0"),
IFERROR(VLOOKUP($A6,'Season 9'!AK$4:CN$104,54,0),"0"),IFERROR(VLOOKUP($A6,'Season 10'!AK$4:CN$104,54,0),"0"),
IFERROR(VLOOKUP($A6,'Season 11'!AK$4:CN$104,540),"0"),IFERROR(VLOOKUP($A6,'Season 12'!AK$4:CN$104,54,0),"0"),
IFERROR(VLOOKUP($A6,'Season 13'!AK$4:CN$104,54,0),"0"),IFERROR(VLOOKUP($A6,'Season 14'!AK$4:CN$104,54,0),"0"),IFERROR(VLOOKUP($A6,'Season 15'!AK$4:CN$104,54,0),"0"),)</f>
        <v>0</v>
      </c>
      <c r="BG6" s="529" t="e">
        <f t="shared" si="1"/>
        <v>#DIV/0!</v>
      </c>
      <c r="BI6" s="553"/>
      <c r="BJ6" s="553"/>
      <c r="BK6" s="553"/>
      <c r="BL6" s="553"/>
      <c r="BM6" s="553"/>
      <c r="BN6" s="553"/>
      <c r="BO6" s="531"/>
      <c r="BP6" s="531"/>
      <c r="BQ6" s="531"/>
      <c r="BR6" s="531"/>
      <c r="BS6" s="12">
        <f>IFERROR(VLOOKUP($A6,'Season 1'!$AJ$4:$CM$104,50,0),"0")</f>
        <v>0</v>
      </c>
      <c r="BT6" s="12">
        <f>IFERROR(VLOOKUP($A6,'Season 1'!$AJ$4:$CM$104,51,0),"0")</f>
        <v>0</v>
      </c>
      <c r="BU6" s="12">
        <f>IFERROR(VLOOKUP($A6,'Season 2'!$AK$4:$CN$104,55,0),"0")</f>
        <v>0</v>
      </c>
      <c r="BV6" s="12">
        <f>IFERROR(VLOOKUP($A6,'Season 2'!$AK$4:$CN$104,56,0),"0")</f>
        <v>0</v>
      </c>
      <c r="BW6" s="12" t="str">
        <f>IFERROR(VLOOKUP($A6,'Season 3'!$AK$4:$CN$104,55,0),"0")</f>
        <v>0</v>
      </c>
      <c r="BX6" s="12" t="str">
        <f>IFERROR(VLOOKUP($A6,'Season 3'!$AK$4:$CN$104,56,0),"0")</f>
        <v>0</v>
      </c>
      <c r="BY6" s="12" t="str">
        <f>IFERROR(VLOOKUP($A6,'Season 4'!$AK$4:$CN$104,55,0),"0")</f>
        <v>0</v>
      </c>
      <c r="BZ6" s="12" t="str">
        <f>IFERROR(VLOOKUP($A6,'Season 4'!$AK$4:$CN$104,56,0),"0")</f>
        <v>0</v>
      </c>
      <c r="CA6" s="12" t="str">
        <f>IFERROR(VLOOKUP($A6,'Season 5'!$AK$4:$CN$104,55,0),"0")</f>
        <v>0</v>
      </c>
      <c r="CB6" s="12" t="str">
        <f>IFERROR(VLOOKUP($A6,'Season 5'!$AK$4:$CN$104,56,0),"0")</f>
        <v>0</v>
      </c>
      <c r="CC6" s="12" t="str">
        <f>IFERROR(VLOOKUP($A6,'Season 6'!$AK$4:$CN$104,55,0),"0")</f>
        <v>0</v>
      </c>
      <c r="CD6" s="12" t="str">
        <f>IFERROR(VLOOKUP($A6,'Season 6'!$AK$4:$CN$104,56,0),"0")</f>
        <v>0</v>
      </c>
      <c r="CE6" s="12" t="str">
        <f>IFERROR(VLOOKUP($A6,'Season 7'!$AK$4:$CN$104,55,0),"0")</f>
        <v>0</v>
      </c>
      <c r="CF6" s="12" t="str">
        <f>IFERROR(VLOOKUP($A6,'Season 7'!$AK$4:$CN$104,56,0),"0")</f>
        <v>0</v>
      </c>
      <c r="CG6" s="12" t="str">
        <f>IFERROR(VLOOKUP($A6,'Season 8'!$AK$4:$CN$104,55,0),"0")</f>
        <v>0</v>
      </c>
      <c r="CH6" s="12" t="str">
        <f>IFERROR(VLOOKUP($A6,'Season 8'!$AK$4:$CN$104,56,0),"0")</f>
        <v>0</v>
      </c>
      <c r="CI6" s="12" t="str">
        <f>IFERROR(VLOOKUP($A6,'Season 9'!$AK$4:$CN$104,55,0),"0")</f>
        <v>0</v>
      </c>
      <c r="CJ6" s="12" t="str">
        <f>IFERROR(VLOOKUP($A6,'Season 9'!$AK$4:$CN$104,56,0),"0")</f>
        <v>0</v>
      </c>
      <c r="CK6" s="12" t="str">
        <f>IFERROR(VLOOKUP($A6,'Season 10'!$AK$4:$CN$104,55,0),"0")</f>
        <v>0</v>
      </c>
      <c r="CL6" s="12" t="str">
        <f>IFERROR(VLOOKUP($A6,'Season 10'!$AK$4:$CN$104,56,0),"0")</f>
        <v>0</v>
      </c>
      <c r="CM6" s="12" t="str">
        <f>IFERROR(VLOOKUP($A6,'Season 11'!$AK$4:$CN$104,55,0),"0")</f>
        <v>0</v>
      </c>
      <c r="CN6" s="12" t="str">
        <f>IFERROR(VLOOKUP($A6,'Season 11'!$AK$4:$CN$104,56,0),"0")</f>
        <v>0</v>
      </c>
      <c r="CO6" s="12" t="str">
        <f>IFERROR(VLOOKUP($A6,'Season 12'!$AK$4:$CN$104,55,0),"0")</f>
        <v>0</v>
      </c>
      <c r="CP6" s="12" t="str">
        <f>IFERROR(VLOOKUP($A6,'Season 12'!$AK$4:$CN$104,56,0),"0")</f>
        <v>0</v>
      </c>
      <c r="CQ6" s="12" t="str">
        <f>IFERROR(VLOOKUP($A6,'Season 13'!$AK$4:$CN$104,55,0),"0")</f>
        <v>0</v>
      </c>
      <c r="CR6" s="12" t="str">
        <f>IFERROR(VLOOKUP($A6,'Season 13'!$AK$4:$CN$104,56,0),"0")</f>
        <v>0</v>
      </c>
      <c r="CS6" s="12" t="str">
        <f>IFERROR(VLOOKUP($A6,'Season 14'!$AK$4:$CN$104,55,0),"0")</f>
        <v>0</v>
      </c>
      <c r="CT6" s="12" t="str">
        <f>IFERROR(VLOOKUP($A6,'Season 14'!$AK$4:$CN$104,56,0),"0")</f>
        <v>0</v>
      </c>
      <c r="CU6" s="12" t="str">
        <f>IFERROR(VLOOKUP($A6,'Season 15'!$AK$4:$CN$104,55,0),"0")</f>
        <v>0</v>
      </c>
      <c r="CV6" s="12" t="str">
        <f>IFERROR(VLOOKUP($A6,'Season 15'!$AK$4:$CN$104,56,0),"0")</f>
        <v>0</v>
      </c>
    </row>
    <row r="7" spans="1:100" x14ac:dyDescent="0.25">
      <c r="A7" s="545"/>
      <c r="B7" s="516" t="str">
        <f>IFERROR(VLOOKUP('Data Totals'!A7,'Season 1'!AJ$4:CH$104,2,FALSE),IFERROR(VLOOKUP('Data Totals'!A7,'Season 2'!AK$4:CI$104,2,FALSE),IFERROR(VLOOKUP('Data Totals'!A7,'Season 3'!AK$4:CI$104,2,FALSE),IFERROR(VLOOKUP('Data Totals'!A7,'Season 4'!AK$4:CI$104,2,FALSE),IFERROR(VLOOKUP('Data Totals'!A7,'Season 5'!AK$4:CI$104,2,FALSE),IFERROR(VLOOKUP('Data Totals'!A7,'Season 6'!AK$4:CI$104,2,FALSE),IFERROR(VLOOKUP('Data Totals'!A7,'Season 7'!AK$4:CI$104,2,FALSE),IFERROR(VLOOKUP('Data Totals'!A7,'Season 8'!AK$4:CI$104,2,FALSE),IFERROR(VLOOKUP('Data Totals'!A7,'Season 9'!AK$4:CI$104,2,FALSE),IFERROR(VLOOKUP('Data Totals'!A7,'Season 10'!AK$4:CI$104,2,FALSE),IFERROR(VLOOKUP('Data Totals'!A7,'Season 11'!AK$4:CI$104,2,FALSE),IFERROR(VLOOKUP('Data Totals'!A7,'Season 12'!AK$4:CI$104,2,FALSE),IFERROR(VLOOKUP('Data Totals'!A7,'Season 13'!AK$4:CI$104,2,FALSE),IFERROR(VLOOKUP('Data Totals'!A7,'Season 14'!AK$4:CI$104,2,FALSE),IFERROR(VLOOKUP('Data Totals'!A7,'Season 15'!AK$4:CI$104,2,FALSE),"N/A")))))))))))))))</f>
        <v>N/A</v>
      </c>
      <c r="C7" s="517" t="str">
        <f>IFERROR(VLOOKUP('Data Totals'!A7,'Season 1'!AJ$4:CH$104,3,FALSE),IFERROR(VLOOKUP('Data Totals'!A7,'Season 2'!AK$4:CI$104,3,FALSE),IFERROR(VLOOKUP('Data Totals'!A7,'Season 3'!AK$4:CI$104,3,FALSE),IFERROR(VLOOKUP('Data Totals'!A7,'Season 4'!AK$4:CI$104,3,FALSE),IFERROR(VLOOKUP('Data Totals'!A7,'Season 5'!AK$4:CI$104,3,FALSE),IFERROR(VLOOKUP('Data Totals'!A7,'Season 6'!AK$4:CI$104,3,FALSE),IFERROR(VLOOKUP('Data Totals'!A7,'Season 7'!AK$4:CI$104,3,FALSE),IFERROR(VLOOKUP('Data Totals'!A7,'Season 8'!AK$4:CI$104,3,FALSE),IFERROR(VLOOKUP('Data Totals'!A7,'Season 9'!AK$4:CI$104,3,FALSE),IFERROR(VLOOKUP('Data Totals'!A7,'Season 10'!AK$4:CI$104,3,FALSE),IFERROR(VLOOKUP('Data Totals'!A7,'Season 11'!AK$4:CI$104,3,FALSE),IFERROR(VLOOKUP('Data Totals'!A7,'Season 12'!AK$4:CI$104,3,FALSE),IFERROR(VLOOKUP('Data Totals'!A7,'Season 13'!AK$4:CI$104,3,FALSE),IFERROR(VLOOKUP('Data Totals'!A7,'Season 14'!AK$4:CI$104,3,FALSE),IFERROR(VLOOKUP('Data Totals'!A7,'Season 15'!AK$4:CI$104,3,FALSE),"N/A")))))))))))))))</f>
        <v>N/A</v>
      </c>
      <c r="D7" s="517" t="str">
        <f>IFERROR(VLOOKUP('Data Totals'!A7,'Season 15'!AK$4:CI$104,4,FALSE),IFERROR(VLOOKUP('Data Totals'!A7,'Season 14'!AK$4:CI$104,4,FALSE),IFERROR(VLOOKUP('Data Totals'!A7,'Season 13'!AK$4:CI$104,4,FALSE),IFERROR(VLOOKUP('Data Totals'!A7,'Season 12'!AK$4:CI$104,4,FALSE),IFERROR(VLOOKUP('Data Totals'!A7,'Season 11'!AK$4:CI$104,4,FALSE),IFERROR(VLOOKUP('Data Totals'!A7,'Season 10'!AK$4:CI$104,4,FALSE),IFERROR(VLOOKUP('Data Totals'!A7,'Season 9'!AK$4:CI$104,4,FALSE),IFERROR(VLOOKUP('Data Totals'!A7,'Season 8'!AK$4:CI$104,4,FALSE),IFERROR(VLOOKUP('Data Totals'!A7,'Season 7'!AK$4:CI$104,4,FALSE),IFERROR(VLOOKUP('Data Totals'!A7,'Season 6'!AK$4:CI$104,4,FALSE),IFERROR(VLOOKUP('Data Totals'!A7,'Season 5'!AK$4:CI$104,4,FALSE),IFERROR(VLOOKUP('Data Totals'!A7,'Season 4'!AK$4:CI$104,4,FALSE),IFERROR(VLOOKUP('Data Totals'!A7,'Season 3'!AK$4:CI$104,4,FALSE),IFERROR(VLOOKUP('Data Totals'!A7,'Season 2'!AK$4:CI$104,4,FALSE),IFERROR(VLOOKUP('Data Totals'!A7,'Season 1'!AJ$4:CH$104,4,FALSE),"N/A")))))))))))))))</f>
        <v>N/A</v>
      </c>
      <c r="E7" s="517" t="e">
        <f t="shared" si="0"/>
        <v>#VALUE!</v>
      </c>
      <c r="F7" s="398">
        <f>SUM(IFERROR(VLOOKUP(A7,BI$3:BN$152,2,0),"0"),
IFERROR(VLOOKUP(A7,'Season 1'!AJ$4:CM$104,7,0),"0"),IFERROR(VLOOKUP(A7,'Season 2'!AK$4:CN$104,7,0),"0"),
IFERROR(VLOOKUP(A7,'Season 3'!AK$4:CN$104,7,0),"0"),IFERROR(VLOOKUP(A7,'Season 4'!AK$4:CN$104,7,0),"0"),
IFERROR(VLOOKUP(A7,'Season 5'!AK$4:CN$104,7,0),"0"),IFERROR(VLOOKUP(A7,'Season 6'!AK$4:CN$104,7,0),"0"),
IFERROR(VLOOKUP(A7,'Season 7'!AK$4:CN$104,7,0),"0"),IFERROR(VLOOKUP(A7,'Season 8'!AK$4:CN$104,7,0),"0"),
IFERROR(VLOOKUP(A7,'Season 9'!AK$4:CN$104,7,0),"0"),IFERROR(VLOOKUP(A7,'Season 10'!AK$4:CN$104,7,0),"0"),
IFERROR(VLOOKUP(A7,'Season 11'!AK$4:CN$104,7,0),"0"),IFERROR(VLOOKUP(A7,'Season 12'!AK$4:CN$104,7,0),"0"),
IFERROR(VLOOKUP(A7,'Season 13'!AK$4:CN$104,7,0),"0"),IFERROR(VLOOKUP(A7,'Season 14'!AK$4:CN$104,7,0),"0"),IFERROR(VLOOKUP(A7,'Season 15'!AK$4:CN$104,7,0),"0"),)</f>
        <v>0</v>
      </c>
      <c r="G7" s="398">
        <f>SUM(
IFERROR(VLOOKUP(A7,'Season 1'!AJ$4:CM$104,8,0),"0"),IFERROR(VLOOKUP(A7,'Season 2'!AK$4:CN$104,8,0),"0"),
IFERROR(VLOOKUP(A7,'Season 3'!AK$4:CN$104,8,0),"0"),IFERROR(VLOOKUP(A7,'Season 4'!AK$4:CN$104,8,0),"0"),
IFERROR(VLOOKUP(A7,'Season 5'!AK$4:CN$104,8,0),"0"),IFERROR(VLOOKUP(A7,'Season 6'!AK$4:CN$104,8,0),"0"),
IFERROR(VLOOKUP(A7,'Season 7'!AK$4:CN$104,8,0),"0"),IFERROR(VLOOKUP(A7,'Season 8'!AK$4:CN$104,8,0),"0"),
IFERROR(VLOOKUP(A7,'Season 9'!AK$4:CN$104,8,0),"0"),IFERROR(VLOOKUP(A7,'Season 10'!AK$4:CN$104,8,0),"0"),
IFERROR(VLOOKUP(A7,'Season 11'!AK$4:CN$104,8,0),"0"),IFERROR(VLOOKUP(A7,'Season 12'!AK$4:CN$104,8,0),"0"),
IFERROR(VLOOKUP(A7,'Season 13'!AK$4:CN$104,8,0),"0"),IFERROR(VLOOKUP(A7,'Season 14'!AK$4:CN$104,8,0),"0"),IFERROR(VLOOKUP(A7,'Season 15'!AK$4:CN$104,8,0),"0"),)</f>
        <v>0</v>
      </c>
      <c r="H7" s="329">
        <f>SUM(
IFERROR(VLOOKUP(A7,'Season 1'!AJ$4:CM$104,9,0),"0"),IFERROR(VLOOKUP(A7,'Season 2'!AK$4:CN$104,9,0),"0"),
IFERROR(VLOOKUP(A7,'Season 3'!AK$4:CN$104,9,0),"0"),IFERROR(VLOOKUP(A7,'Season 4'!AK$4:CN$104,9,0),"0"),
IFERROR(VLOOKUP(A7,'Season 5'!AK$4:CN$104,9,0),"0"),IFERROR(VLOOKUP(A7,'Season 6'!AK$4:CN$104,9,0),"0"),
IFERROR(VLOOKUP(A7,'Season 7'!AK$4:CN$104,9,0),"0"),IFERROR(VLOOKUP(A7,'Season 8'!AK$4:CN$104,9,0),"0"),
IFERROR(VLOOKUP(A7,'Season 9'!AK$4:CN$104,9,0),"0"),IFERROR(VLOOKUP(A7,'Season 10'!AK$4:CN$104,9,0),"0"),
IFERROR(VLOOKUP(A7,'Season 11'!AK$4:CN$104,9,0),"0"),IFERROR(VLOOKUP(A7,'Season 12'!AK$4:CN$104,9,0),"0"),
IFERROR(VLOOKUP(A7,'Season 13'!AK$4:CN$104,9,0),"0"),IFERROR(VLOOKUP(A7,'Season 14'!AK$4:CN$104,9,0),"0"),IFERROR(VLOOKUP(A7,'Season 15'!AK$4:CN$104,9,0),"0"),)</f>
        <v>0</v>
      </c>
      <c r="I7" s="518">
        <f>SUM(
IFERROR(VLOOKUP(A7,'Season 1'!AJ$4:CM$104,10,0),"0"),IFERROR(VLOOKUP(A7,'Season 2'!AK$4:CN$104,10,0),"0"),
IFERROR(VLOOKUP(A7,'Season 3'!AK$4:CN$104,10,0),"0"),IFERROR(VLOOKUP(A7,'Season 4'!AK$4:CN$104,10,0),"0"),
IFERROR(VLOOKUP(A7,'Season 5'!AK$4:CN$104,10,0),"0"),IFERROR(VLOOKUP(A7,'Season 6'!AK$4:CN$104,10,0),"0"),
IFERROR(VLOOKUP(A7,'Season 7'!AK$4:CN$104,10,0),"0"),IFERROR(VLOOKUP(A7,'Season 8'!AK$4:CN$104,10,0),"0"),
IFERROR(VLOOKUP(A7,'Season 9'!AK$4:CN$104,10,0),"0"),IFERROR(VLOOKUP(A7,'Season 10'!AK$4:CN$104,10,0),"0"),
IFERROR(VLOOKUP(A7,'Season 11'!AK$4:CN$104,10,0),"0"),IFERROR(VLOOKUP(A7,'Season 12'!AK$4:CN$104,10,0),"0"),
IFERROR(VLOOKUP(A7,'Season 13'!AK$4:CN$104,10,0),"0"),IFERROR(VLOOKUP(A7,'Season 14'!AK$4:CN$104,10,0),"0"),IFERROR(VLOOKUP(A7,'Season 15'!AK$4:CN$104,10,0),"0"),)</f>
        <v>0</v>
      </c>
      <c r="J7" s="21">
        <f>SUM(IFERROR(VLOOKUP(A7,BI$3:BN$152,3,0),"0"),
IFERROR(VLOOKUP(A7,'Season 1'!AJ$4:CM$104,11,0),"0"),IFERROR(VLOOKUP(A7,'Season 2'!AK$4:CN$104,11,0),"0"),
IFERROR(VLOOKUP(A7,'Season 3'!AK$4:CN$104,11,0),"0"),IFERROR(VLOOKUP(A7,'Season 4'!AK$4:CN$104,11,0),"0"),
IFERROR(VLOOKUP(A7,'Season 5'!AK$4:CN$104,11,0),"0"),IFERROR(VLOOKUP(A7,'Season 6'!AK$4:CN$104,11,0),"0"),
IFERROR(VLOOKUP(A7,'Season 7'!AK$4:CN$104,11,0),"0"),IFERROR(VLOOKUP(A7,'Season 8'!AK$4:CN$104,11,0),"0"),
IFERROR(VLOOKUP(A7,'Season 9'!AK$4:CN$104,11,0),"0"),IFERROR(VLOOKUP(A7,'Season 10'!AK$4:CN$104,11,0),"0"),
IFERROR(VLOOKUP(A7,'Season 11'!AK$4:CN$104,11,0),"0"),IFERROR(VLOOKUP(A7,'Season 12'!AK$4:CN$104,11,0),"0"),
IFERROR(VLOOKUP(A7,'Season 13'!AK$4:CN$104,11,0),"0"),IFERROR(VLOOKUP(A7,'Season 14'!AK$4:CN$104,11,0),"0"),IFERROR(VLOOKUP(A7,'Season 15'!AK$4:CN$104,11,0),"0"),)</f>
        <v>0</v>
      </c>
      <c r="K7" s="402">
        <f>SUM(IFERROR(VLOOKUP($A7,BI$3:BN$152,4,0),"0"),
IFERROR(VLOOKUP($A7,'Season 1'!AJ$4:CM$104,12,0),"0"),IFERROR(VLOOKUP($A7,'Season 2'!AK$4:CN$104,12,0),"0"),
IFERROR(VLOOKUP($A7,'Season 3'!AK$4:CN$104,12,0),"0"),IFERROR(VLOOKUP($A7,'Season 4'!AK$4:CN$104,12,0),"0"),
IFERROR(VLOOKUP($A7,'Season 5'!AK$4:CN$104,12,0),"0"),IFERROR(VLOOKUP($A7,'Season 6'!AK$4:CN$104,12,0),"0"),
IFERROR(VLOOKUP($A7,'Season 7'!AK$4:CN$104,12,0),"0"),IFERROR(VLOOKUP($A7,'Season 8'!AK$4:CN$104,12,0),"0"),
IFERROR(VLOOKUP($A7,'Season 9'!AK$4:CN$104,12,0),"0"),IFERROR(VLOOKUP($A7,'Season 10'!AK$4:CN$104,12,0),"0"),
IFERROR(VLOOKUP($A7,'Season 11'!AK$4:CN$104,12,0),"0"),IFERROR(VLOOKUP($A7,'Season 12'!AK$4:CN$104,12,0),"0"),
IFERROR(VLOOKUP($A7,'Season 13'!AK$4:CN$104,12,0),"0"),IFERROR(VLOOKUP($A7,'Season 14'!AK$4:CN$104,12,0),"0"),IFERROR(VLOOKUP(A7,'Season 15'!AK$4:CN$104,12,0),"0"),)</f>
        <v>0</v>
      </c>
      <c r="L7" s="403">
        <f>SUM(
IFERROR(VLOOKUP($A7,'Season 1'!AJ$4:CM$104,13,0),"0"),IFERROR(VLOOKUP($A7,'Season 2'!AK$4:CN$104,13,0),"0"),
IFERROR(VLOOKUP($A7,'Season 3'!AK$4:CN$104,13,0),"0"),IFERROR(VLOOKUP($A7,'Season 4'!AK$4:CN$104,13,0),"0"),
IFERROR(VLOOKUP($A7,'Season 5'!AK$4:CN$104,13,0),"0"),IFERROR(VLOOKUP($A7,'Season 6'!AK$4:CN$104,13,0),"0"),
IFERROR(VLOOKUP($A7,'Season 7'!AK$4:CN$104,13,0),"0"),IFERROR(VLOOKUP($A7,'Season 8'!AK$4:CN$104,13,0),"0"),
IFERROR(VLOOKUP($A7,'Season 9'!AK$4:CN$104,13,0),"0"),IFERROR(VLOOKUP($A7,'Season 10'!AK$4:CN$104,13,0),"0"),
IFERROR(VLOOKUP($A7,'Season 11'!AK$4:CN$104,13,0),"0"),IFERROR(VLOOKUP($A7,'Season 12'!AK$4:CN$104,13,0),"0"),
IFERROR(VLOOKUP($A7,'Season 13'!AK$4:CN$104,13,0),"0"),IFERROR(VLOOKUP($A7,'Season 14'!AK$4:CN$104,13,0),"0"),IFERROR(VLOOKUP(A7,'Season 15'!AK$4:CN$104,13,0),"0"),)</f>
        <v>0</v>
      </c>
      <c r="M7" s="398">
        <f>SUM(
IFERROR(VLOOKUP($A7,'Season 1'!AJ$4:CM$104,14,0),"0"),IFERROR(VLOOKUP($A7,'Season 2'!AK$4:CN$104,14,0),"0"),
IFERROR(VLOOKUP($A7,'Season 3'!AK$4:CN$104,14,0),"0"),IFERROR(VLOOKUP($A7,'Season 4'!AK$4:CN$104,14,0),"0"),
IFERROR(VLOOKUP($A7,'Season 5'!AK$4:CN$104,14,0),"0"),IFERROR(VLOOKUP($A7,'Season 6'!AK$4:CN$104,14,0),"0"),
IFERROR(VLOOKUP($A7,'Season 7'!AK$4:CN$104,14,0),"0"),IFERROR(VLOOKUP($A7,'Season 8'!AK$4:CN$104,14,0),"0"),
IFERROR(VLOOKUP($A7,'Season 9'!AK$4:CN$104,14,0),"0"),IFERROR(VLOOKUP($A7,'Season 10'!AK$4:CN$104,14,0),"0"),
IFERROR(VLOOKUP($A7,'Season 11'!AK$4:CN$104,14,0),"0"),IFERROR(VLOOKUP($A7,'Season 12'!AK$4:CN$104,14,0),"0"),
IFERROR(VLOOKUP($A7,'Season 13'!AK$4:CN$104,14,0),"0"),IFERROR(VLOOKUP($A7,'Season 14'!AK$4:CN$104,14,0),"0"),IFERROR(VLOOKUP(A7,'Season 15'!AK$4:CN$104,14,0),"0"),)</f>
        <v>0</v>
      </c>
      <c r="N7" s="518">
        <f>SUM(
IFERROR(VLOOKUP($A7,'Season 1'!AJ$4:CM$104,15,0),"0"),IFERROR(VLOOKUP($A7,'Season 2'!AK$4:CN$104,15,0),"0"),
IFERROR(VLOOKUP($A7,'Season 3'!AK$4:CN$104,15,0),"0"),IFERROR(VLOOKUP($A7,'Season 4'!AK$4:CN$104,15,0),"0"),
IFERROR(VLOOKUP($A7,'Season 5'!AK$4:CN$104,15,0),"0"),IFERROR(VLOOKUP($A7,'Season 6'!AK$4:CN$104,15,0),"0"),
IFERROR(VLOOKUP($A7,'Season 7'!AK$4:CN$104,15,0),"0"),IFERROR(VLOOKUP($A7,'Season 8'!AK$4:CN$104,15,0),"0"),
IFERROR(VLOOKUP($A7,'Season 9'!AK$4:CN$104,15,0),"0"),IFERROR(VLOOKUP($A7,'Season 10'!AK$4:CN$104,15,0),"0"),
IFERROR(VLOOKUP($A7,'Season 11'!AK$4:CN$104,15,0),"0"),IFERROR(VLOOKUP($A7,'Season 12'!AK$4:CN$104,15,0),"0"),
IFERROR(VLOOKUP($A7,'Season 13'!AK$4:CN$104,15,0),"0"),IFERROR(VLOOKUP($A7,'Season 14'!AK$4:CN$104,15,0),"0"),IFERROR(VLOOKUP(A7,'Season 15'!AK$4:CN$104,15,0),"0"),)</f>
        <v>0</v>
      </c>
      <c r="O7" s="21">
        <f>SUM(
IFERROR(VLOOKUP($A7,'Season 1'!AJ$4:CM$104,16,0),"0"),IFERROR(VLOOKUP($A7,'Season 2'!AK$4:CN$104,16,0),"0"),
IFERROR(VLOOKUP($A7,'Season 3'!AK$4:CN$104,16,0),"0"),IFERROR(VLOOKUP($A7,'Season 4'!AK$4:CN$104,16,0),"0"),
IFERROR(VLOOKUP($A7,'Season 5'!AK$4:CN$104,16,0),"0"),IFERROR(VLOOKUP($A7,'Season 6'!AK$4:CN$104,16,0),"0"),
IFERROR(VLOOKUP($A7,'Season 7'!AK$4:CN$104,16,0),"0"),IFERROR(VLOOKUP($A7,'Season 8'!AK$4:CN$104,16,0),"0"),
IFERROR(VLOOKUP($A7,'Season 9'!AK$4:CN$104,16,0),"0"),IFERROR(VLOOKUP($A7,'Season 10'!AK$4:CN$104,16,0),"0"),
IFERROR(VLOOKUP($A7,'Season 11'!AK$4:CN$104,16,0),"0"),IFERROR(VLOOKUP($A7,'Season 12'!AK$4:CN$104,16,0),"0"),
IFERROR(VLOOKUP($A7,'Season 13'!AK$4:CN$104,16,0),"0"),IFERROR(VLOOKUP($A7,'Season 14'!AK$4:CN$104,16,0),"0"),IFERROR(VLOOKUP(A7,'Season 15'!AK$4:CN$104,16,0),"0"),)</f>
        <v>0</v>
      </c>
      <c r="P7" s="402">
        <f>SUM(
IFERROR(VLOOKUP($A7,'Season 1'!AJ$4:CM$104,17,0),"0"),IFERROR(VLOOKUP($A7,'Season 2'!AK$4:CN$104,17,0),"0"),
IFERROR(VLOOKUP($A7,'Season 3'!AK$4:CN$104,17,0),"0"),IFERROR(VLOOKUP($A7,'Season 4'!AK$4:CN$104,17,0),"0"),
IFERROR(VLOOKUP($A7,'Season 5'!AK$4:CN$104,17,0),"0"),IFERROR(VLOOKUP($A7,'Season 6'!AK$4:CN$104,17,0),"0"),
IFERROR(VLOOKUP($A7,'Season 7'!AK$4:CN$104,17,0),"0"),IFERROR(VLOOKUP($A7,'Season 8'!AK$4:CN$104,17,0),"0"),
IFERROR(VLOOKUP($A7,'Season 9'!AK$4:CN$104,17,0),"0"),IFERROR(VLOOKUP($A7,'Season 10'!AK$4:CN$104,17,0),"0"),
IFERROR(VLOOKUP($A7,'Season 11'!AK$4:CN$104,17,0),"0"),IFERROR(VLOOKUP($A7,'Season 12'!AK$4:CN$104,17,0),"0"),
IFERROR(VLOOKUP($A7,'Season 13'!AK$4:CN$104,17,0),"0"),IFERROR(VLOOKUP($A7,'Season 14'!AK$4:CN$104,17,0),"0"),IFERROR(VLOOKUP(A7,'Season 15'!AK$4:CN$104,17,0),"0"),)</f>
        <v>0</v>
      </c>
      <c r="Q7" s="403">
        <f>SUM(
IFERROR(VLOOKUP($A7,'Season 1'!AJ$4:CM$104,18,0),"0"),IFERROR(VLOOKUP($A7,'Season 2'!AK$4:CN$104,18,0),"0"),
IFERROR(VLOOKUP($A7,'Season 3'!AK$4:CN$104,18,0),"0"),IFERROR(VLOOKUP($A7,'Season 4'!AK$4:CN$104,18,0),"0"),
IFERROR(VLOOKUP($A7,'Season 5'!AK$4:CN$104,18,0),"0"),IFERROR(VLOOKUP($A7,'Season 6'!AK$4:CN$104,18,0),"0"),
IFERROR(VLOOKUP($A7,'Season 7'!AK$4:CN$104,18,0),"0"),IFERROR(VLOOKUP($A7,'Season 8'!AK$4:CN$104,18,0),"0"),
IFERROR(VLOOKUP($A7,'Season 9'!AK$4:CN$104,18,0),"0"),IFERROR(VLOOKUP($A7,'Season 10'!AK$4:CN$104,18,0),"0"),
IFERROR(VLOOKUP($A7,'Season 11'!AK$4:CN$104,18,0),"0"),IFERROR(VLOOKUP($A7,'Season 12'!AK$4:CN$104,18,0),"0"),
IFERROR(VLOOKUP($A7,'Season 13'!AK$4:CN$104,18,0),"0"),IFERROR(VLOOKUP($A7,'Season 14'!AK$4:CN$104,18,0),"0"),IFERROR(VLOOKUP(A7,'Season 15'!AK$4:CN$104,18,0),"0"),)</f>
        <v>0</v>
      </c>
      <c r="R7" s="398">
        <f>SUM(
IFERROR(VLOOKUP($A7,'Season 1'!AJ$4:CM$104,19,0),"0"),IFERROR(VLOOKUP($A7,'Season 2'!AK$4:CN$104,19,0),"0"),
IFERROR(VLOOKUP($A7,'Season 3'!AK$4:CN$104,19,0),"0"),IFERROR(VLOOKUP($A7,'Season 4'!AK$4:CN$104,19,0),"0"),
IFERROR(VLOOKUP($A7,'Season 5'!AK$4:CN$104,19,0),"0"),IFERROR(VLOOKUP($A7,'Season 6'!AK$4:CN$104,19,0),"0"),
IFERROR(VLOOKUP($A7,'Season 7'!AK$4:CN$104,19,0),"0"),IFERROR(VLOOKUP($A7,'Season 8'!AK$4:CN$104,19,0),"0"),
IFERROR(VLOOKUP($A7,'Season 9'!AK$4:CN$104,19,0),"0"),IFERROR(VLOOKUP($A7,'Season 10'!AK$4:CN$104,19,0),"0"),
IFERROR(VLOOKUP($A7,'Season 11'!AK$4:CN$104,19,0),"0"),IFERROR(VLOOKUP($A7,'Season 12'!AK$4:CN$104,19,0),"0"),
IFERROR(VLOOKUP($A7,'Season 13'!AK$4:CN$104,19,0),"0"),IFERROR(VLOOKUP($A7,'Season 14'!AK$4:CN$104,19,0),"0"),IFERROR(VLOOKUP(A7,'Season 15'!AK$4:CN$104,19,0),"0"),)</f>
        <v>0</v>
      </c>
      <c r="S7" s="518">
        <f>SUM(
IFERROR(VLOOKUP($A7,'Season 1'!AJ$4:CM$104,20,0),"0"),IFERROR(VLOOKUP($A7,'Season 2'!AK$4:CN$104,20,0),"0"),
IFERROR(VLOOKUP($A7,'Season 3'!AK$4:CN$104,20,0),"0"),IFERROR(VLOOKUP($A7,'Season 4'!AK$4:CN$104,20,0),"0"),
IFERROR(VLOOKUP($A7,'Season 5'!AK$4:CN$104,20,0),"0"),IFERROR(VLOOKUP($A7,'Season 6'!AK$4:CN$104,20,0),"0"),
IFERROR(VLOOKUP($A7,'Season 7'!AK$4:CN$104,20,0),"0"),IFERROR(VLOOKUP($A7,'Season 8'!AK$4:CN$104,20,0),"0"),
IFERROR(VLOOKUP($A7,'Season 9'!AK$4:CN$104,20,0),"0"),IFERROR(VLOOKUP($A7,'Season 10'!AK$4:CN$104,20,0),"0"),
IFERROR(VLOOKUP($A7,'Season 11'!AK$4:CN$104,20,0),"0"),IFERROR(VLOOKUP($A7,'Season 12'!AK$4:CN$104,20,0),"0"),
IFERROR(VLOOKUP($A7,'Season 13'!AK$4:CN$104,20,0),"0"),IFERROR(VLOOKUP($A7,'Season 14'!AK$4:CN$104,20,0),"0"),IFERROR(VLOOKUP(A7,'Season 15'!AK$4:CN$104,20,0),"0"),)</f>
        <v>0</v>
      </c>
      <c r="T7" s="21">
        <f>SUM(
IFERROR(VLOOKUP($A7,'Season 1'!AJ$4:CM$104,21,0),"0"),IFERROR(VLOOKUP($A7,'Season 2'!AK$4:CN$104,21,0),"0"),
IFERROR(VLOOKUP($A7,'Season 3'!AK$4:CN$104,21,0),"0"),IFERROR(VLOOKUP($A7,'Season 4'!AK$4:CN$104,21,0),"0"),
IFERROR(VLOOKUP($A7,'Season 5'!AK$4:CN$104,21,0),"0"),IFERROR(VLOOKUP($A7,'Season 6'!AK$4:CN$104,21,0),"0"),
IFERROR(VLOOKUP($A7,'Season 7'!AK$4:CN$104,21,0),"0"),IFERROR(VLOOKUP($A7,'Season 8'!AK$4:CN$104,21,0),"0"),
IFERROR(VLOOKUP($A7,'Season 9'!AK$4:CN$104,21,0),"0"),IFERROR(VLOOKUP($A7,'Season 10'!AK$4:CN$104,21,0),"0"),
IFERROR(VLOOKUP($A7,'Season 11'!AK$4:CN$104,21,0),"0"),IFERROR(VLOOKUP($A7,'Season 12'!AK$4:CN$104,21,0),"0"),
IFERROR(VLOOKUP($A7,'Season 13'!AK$4:CN$104,21,0),"0"),IFERROR(VLOOKUP($A7,'Season 14'!AK$4:CN$104,21,0),"0"),IFERROR(VLOOKUP(A7,'Season 15'!AK$4:CN$104,21,0),"0"),)</f>
        <v>0</v>
      </c>
      <c r="U7" s="402">
        <f>SUM(
IFERROR(VLOOKUP($A7,'Season 1'!AJ$4:CM$104,22,0),"0"),IFERROR(VLOOKUP($A7,'Season 2'!AK$4:CN$104,22,0),"0"),
IFERROR(VLOOKUP($A7,'Season 3'!AK$4:CN$104,22,0),"0"),IFERROR(VLOOKUP($A7,'Season 4'!AK$4:CN$104,22,0),"0"),
IFERROR(VLOOKUP($A7,'Season 5'!AK$4:CN$104,22,0),"0"),IFERROR(VLOOKUP($A7,'Season 6'!AK$4:CN$104,22,0),"0"),
IFERROR(VLOOKUP($A7,'Season 7'!AK$4:CN$104,22,0),"0"),IFERROR(VLOOKUP($A7,'Season 8'!AK$4:CN$104,22,0),"0"),
IFERROR(VLOOKUP($A7,'Season 9'!AK$4:CN$104,22,0),"0"),IFERROR(VLOOKUP($A7,'Season 10'!AK$4:CN$104,22,0),"0"),
IFERROR(VLOOKUP($A7,'Season 11'!AK$4:CN$104,22,0),"0"),IFERROR(VLOOKUP($A7,'Season 12'!AK$4:CN$104,22,0),"0"),
IFERROR(VLOOKUP($A7,'Season 13'!AK$4:CN$104,22,0),"0"),IFERROR(VLOOKUP($A7,'Season 14'!AK$4:CN$104,22,0),"0"),IFERROR(VLOOKUP(A7,'Season 15'!AK$4:CN$104,22,0),"0"),)</f>
        <v>0</v>
      </c>
      <c r="V7" s="403">
        <f>SUM(
IFERROR(VLOOKUP($A7,'Season 1'!AJ$4:CM$104,23,0),"0"),IFERROR(VLOOKUP($A7,'Season 2'!AK$4:CN$104,23,0),"0"),
IFERROR(VLOOKUP($A7,'Season 3'!AK$4:CN$104,23,0),"0"),IFERROR(VLOOKUP($A7,'Season 4'!AK$4:CN$104,23,0),"0"),
IFERROR(VLOOKUP($A7,'Season 5'!AK$4:CN$104,23,0),"0"),IFERROR(VLOOKUP($A7,'Season 6'!AK$4:CN$104,23,0),"0"),
IFERROR(VLOOKUP($A7,'Season 7'!AK$4:CN$104,23,0),"0"),IFERROR(VLOOKUP($A7,'Season 8'!AK$4:CN$104,23,0),"0"),
IFERROR(VLOOKUP($A7,'Season 9'!AK$4:CN$104,23,0),"0"),IFERROR(VLOOKUP($A7,'Season 10'!AK$4:CN$104,23,0),"0"),
IFERROR(VLOOKUP($A7,'Season 11'!AK$4:CN$104,23,0),"0"),IFERROR(VLOOKUP($A7,'Season 12'!AK$4:CN$104,23,0),"0"),
IFERROR(VLOOKUP($A7,'Season 13'!AK$4:CN$104,23,0),"0"),IFERROR(VLOOKUP($A7,'Season 14'!AK$4:CN$104,23,0),"0"),IFERROR(VLOOKUP($A7,'Season 15'!AK$4:CN$104,23,0),"0"),)</f>
        <v>0</v>
      </c>
      <c r="W7" s="398">
        <f>SUM(
IFERROR(VLOOKUP($A7,'Season 1'!AJ$4:CM$104,24,0),"0"),IFERROR(VLOOKUP($A7,'Season 2'!AK$4:CN$104,24,0),"0"),
IFERROR(VLOOKUP($A7,'Season 3'!AK$4:CN$104,24,0),"0"),IFERROR(VLOOKUP($A7,'Season 4'!AK$4:CN$104,24,0),"0"),
IFERROR(VLOOKUP($A7,'Season 5'!AK$4:CN$104,24,0),"0"),IFERROR(VLOOKUP($A7,'Season 6'!AK$4:CN$104,24,0),"0"),
IFERROR(VLOOKUP($A7,'Season 7'!AK$4:CN$104,24,0),"0"),IFERROR(VLOOKUP($A7,'Season 8'!AK$4:CN$104,24,0),"0"),
IFERROR(VLOOKUP($A7,'Season 9'!AK$4:CN$104,24,0),"0"),IFERROR(VLOOKUP($A7,'Season 10'!AK$4:CN$104,24,0),"0"),
IFERROR(VLOOKUP($A7,'Season 11'!AK$4:CN$104,24,0),"0"),IFERROR(VLOOKUP($A7,'Season 12'!AK$4:CN$104,24,0),"0"),
IFERROR(VLOOKUP($A7,'Season 13'!AK$4:CN$104,24,0),"0"),IFERROR(VLOOKUP($A7,'Season 14'!AK$4:CN$104,24,0),"0"),IFERROR(VLOOKUP($A7,'Season 15'!AK$4:CN$104,24,0),"0"),)</f>
        <v>0</v>
      </c>
      <c r="X7" s="518">
        <f>SUM(
IFERROR(VLOOKUP($A7,'Season 1'!AJ$4:CM$104,25,0),"0"),IFERROR(VLOOKUP($A7,'Season 2'!AK$4:CN$104,25,0),"0"),
IFERROR(VLOOKUP($A7,'Season 3'!AK$4:CN$104,25,0),"0"),IFERROR(VLOOKUP($A7,'Season 4'!AK$4:CN$104,25,0),"0"),
IFERROR(VLOOKUP($A7,'Season 5'!AK$4:CN$104,25,0),"0"),IFERROR(VLOOKUP($A7,'Season 6'!AK$4:CN$104,25,0),"0"),
IFERROR(VLOOKUP($A7,'Season 7'!AK$4:CN$104,25,0),"0"),IFERROR(VLOOKUP($A7,'Season 8'!AK$4:CN$104,25,0),"0"),
IFERROR(VLOOKUP($A7,'Season 9'!AK$4:CN$104,25,0),"0"),IFERROR(VLOOKUP($A7,'Season 10'!AK$4:CN$104,25,0),"0"),
IFERROR(VLOOKUP($A7,'Season 11'!AK$4:CN$104,25,0),"0"),IFERROR(VLOOKUP($A7,'Season 12'!AK$4:CN$104,25,0),"0"),
IFERROR(VLOOKUP($A7,'Season 13'!AK$4:CN$104,25,0),"0"),IFERROR(VLOOKUP($A7,'Season 14'!AK$4:CN$104,25,0),"0"),IFERROR(VLOOKUP($A7,'Season 15'!AK$4:CN$104,25,0),"0"),)</f>
        <v>0</v>
      </c>
      <c r="Y7" s="21">
        <f>SUM(
IFERROR(VLOOKUP($A7,'Season 1'!AJ$4:CM$104,26,0),"0"),IFERROR(VLOOKUP($A7,'Season 2'!AK$4:CN$104,26,0),"0"),
IFERROR(VLOOKUP($A7,'Season 3'!AK$4:CN$104,26,0),"0"),IFERROR(VLOOKUP($A7,'Season 4'!AK$4:CN$104,26,0),"0"),
IFERROR(VLOOKUP($A7,'Season 5'!AK$4:CN$104,26,0),"0"),IFERROR(VLOOKUP($A7,'Season 6'!AK$4:CN$104,26,0),"0"),
IFERROR(VLOOKUP($A7,'Season 7'!AK$4:CN$104,26,0),"0"),IFERROR(VLOOKUP($A7,'Season 8'!AK$4:CN$104,26,0),"0"),
IFERROR(VLOOKUP($A7,'Season 9'!AK$4:CN$104,26,0),"0"),IFERROR(VLOOKUP($A7,'Season 10'!AK$4:CN$104,26,0),"0"),
IFERROR(VLOOKUP($A7,'Season 11'!AK$4:CN$104,26,0),"0"),IFERROR(VLOOKUP($A7,'Season 12'!AK$4:CN$104,26,0),"0"),
IFERROR(VLOOKUP($A7,'Season 13'!AK$4:CN$104,26,0),"0"),IFERROR(VLOOKUP($A7,'Season 14'!AK$4:CN$104,26,0),"0"),IFERROR(VLOOKUP($A7,'Season 15'!AK$4:CN$104,26,0),"0"),)</f>
        <v>0</v>
      </c>
      <c r="Z7" s="402">
        <f>SUM(
IFERROR(VLOOKUP($A7,'Season 1'!AJ$4:CM$104,27,0),"0"),IFERROR(VLOOKUP($A7,'Season 2'!AK$4:CN$104,27,0),"0"),
IFERROR(VLOOKUP($A7,'Season 3'!AK$4:CN$104,27,0),"0"),IFERROR(VLOOKUP($A7,'Season 4'!AK$4:CN$104,27,0),"0"),
IFERROR(VLOOKUP($A7,'Season 5'!AK$4:CN$104,27,0),"0"),IFERROR(VLOOKUP($A7,'Season 6'!AK$4:CN$104,27,0),"0"),
IFERROR(VLOOKUP($A7,'Season 7'!AK$4:CN$104,27,0),"0"),IFERROR(VLOOKUP($A7,'Season 8'!AK$4:CN$104,27,0),"0"),
IFERROR(VLOOKUP($A7,'Season 9'!AK$4:CN$104,27,0),"0"),IFERROR(VLOOKUP($A7,'Season 10'!AK$4:CN$104,27,0),"0"),
IFERROR(VLOOKUP($A7,'Season 11'!AK$4:CN$104,27,0),"0"),IFERROR(VLOOKUP($A7,'Season 12'!AK$4:CN$104,27,0),"0"),
IFERROR(VLOOKUP($A7,'Season 13'!AK$4:CN$104,27,0),"0"),IFERROR(VLOOKUP($A7,'Season 14'!AK$4:CN$104,27,0),"0"),IFERROR(VLOOKUP($A7,'Season 15'!AK$4:CN$104,27,0),"0"),)</f>
        <v>0</v>
      </c>
      <c r="AA7" s="403">
        <f>SUM(
IFERROR(VLOOKUP($A7,'Season 1'!AJ$4:CM$104,28,0),"0"),IFERROR(VLOOKUP($A7,'Season 2'!AK$4:CN$104,28,0),"0"),
IFERROR(VLOOKUP($A7,'Season 3'!AK$4:CN$104,28,0),"0"),IFERROR(VLOOKUP($A7,'Season 4'!AK$4:CN$104,28,0),"0"),
IFERROR(VLOOKUP($A7,'Season 5'!AK$4:CN$104,28,0),"0"),IFERROR(VLOOKUP($A7,'Season 6'!AK$4:CN$104,28,0),"0"),
IFERROR(VLOOKUP($A7,'Season 7'!AK$4:CN$104,28,0),"0"),IFERROR(VLOOKUP($A7,'Season 8'!AK$4:CN$104,28,0),"0"),
IFERROR(VLOOKUP($A7,'Season 9'!AK$4:CN$104,28,0),"0"),IFERROR(VLOOKUP($A7,'Season 10'!AK$4:CN$104,28,0),"0"),
IFERROR(VLOOKUP($A7,'Season 11'!AK$4:CN$104,28,0),"0"),IFERROR(VLOOKUP($A7,'Season 12'!AK$4:CN$104,28,0),"0"),
IFERROR(VLOOKUP($A7,'Season 13'!AK$4:CN$104,28,0),"0"),IFERROR(VLOOKUP($A7,'Season 14'!AK$4:CN$104,28,0),"0"),IFERROR(VLOOKUP($A7,'Season 15'!AK$4:CN$104,28,0),"0"),)</f>
        <v>0</v>
      </c>
      <c r="AB7" s="398">
        <f>SUM(
IFERROR(VLOOKUP($A7,'Season 1'!AJ$4:CM$104,29,0),"0"),IFERROR(VLOOKUP($A7,'Season 2'!AK$4:CN$104,29,0),"0"),
IFERROR(VLOOKUP($A7,'Season 3'!AK$4:CN$104,29,0),"0"),IFERROR(VLOOKUP($A7,'Season 4'!AK$4:CN$104,29,0),"0"),
IFERROR(VLOOKUP($A7,'Season 5'!AK$4:CN$104,29,0),"0"),IFERROR(VLOOKUP($A7,'Season 6'!AK$4:CN$104,29,0),"0"),
IFERROR(VLOOKUP($A7,'Season 7'!AK$4:CN$104,29,0),"0"),IFERROR(VLOOKUP($A7,'Season 8'!AK$4:CN$104,29,0),"0"),
IFERROR(VLOOKUP($A7,'Season 9'!AK$4:CN$104,29,0),"0"),IFERROR(VLOOKUP($A7,'Season 10'!AK$4:CN$104,29,0),"0"),
IFERROR(VLOOKUP($A7,'Season 11'!AK$4:CN$104,29,0),"0"),IFERROR(VLOOKUP($A7,'Season 12'!AK$4:CN$104,29,0),"0"),
IFERROR(VLOOKUP($A7,'Season 13'!AK$4:CN$104,29,0),"0"),IFERROR(VLOOKUP($A7,'Season 14'!AK$4:CN$104,29,0),"0"),IFERROR(VLOOKUP($A7,'Season 15'!AK$4:CN$104,29,0),"0"),)</f>
        <v>0</v>
      </c>
      <c r="AC7" s="518">
        <f>SUM(
IFERROR(VLOOKUP($A7,'Season 1'!AJ$4:CM$104,30,0),"0"),IFERROR(VLOOKUP($A7,'Season 2'!AK$4:CN$104,30,0),"0"),
IFERROR(VLOOKUP($A7,'Season 3'!AK$4:CN$104,30,0),"0"),IFERROR(VLOOKUP($A7,'Season 4'!AK$4:CN$104,30,0),"0"),
IFERROR(VLOOKUP($A7,'Season 5'!AK$4:CN$104,30,0),"0"),IFERROR(VLOOKUP($A7,'Season 6'!AK$4:CN$104,30,0),"0"),
IFERROR(VLOOKUP($A7,'Season 7'!AK$4:CN$104,30,0),"0"),IFERROR(VLOOKUP($A7,'Season 8'!AK$4:CN$104,30,0),"0"),
IFERROR(VLOOKUP($A7,'Season 9'!AK$4:CN$104,30,0),"0"),IFERROR(VLOOKUP($A7,'Season 10'!AK$4:CN$104,30,0),"0"),
IFERROR(VLOOKUP($A7,'Season 11'!AK$4:CN$104,30,0),"0"),IFERROR(VLOOKUP($A7,'Season 12'!AK$4:CN$104,30,0),"0"),
IFERROR(VLOOKUP($A7,'Season 13'!AK$4:CN$104,30,0),"0"),IFERROR(VLOOKUP($A7,'Season 14'!AK$4:CN$104,30,0),"0"),IFERROR(VLOOKUP($A7,'Season 15'!AK$4:CN$104,30,0),"0"),)</f>
        <v>0</v>
      </c>
      <c r="AD7" s="21">
        <f>SUM(
IFERROR(VLOOKUP($A7,'Season 1'!AJ$4:CM$104,31,0),"0"),IFERROR(VLOOKUP($A7,'Season 2'!AK$4:CN$104,31,0),"0"),
IFERROR(VLOOKUP($A7,'Season 3'!AK$4:CN$104,31,0),"0"),IFERROR(VLOOKUP($A7,'Season 4'!AK$4:CN$104,31,0),"0"),
IFERROR(VLOOKUP($A7,'Season 5'!AK$4:CN$104,31,0),"0"),IFERROR(VLOOKUP($A7,'Season 6'!AK$4:CN$104,31,0),"0"),
IFERROR(VLOOKUP($A7,'Season 7'!AK$4:CN$104,31,0),"0"),IFERROR(VLOOKUP($A7,'Season 8'!AK$4:CN$104,31,0),"0"),
IFERROR(VLOOKUP($A7,'Season 9'!AK$4:CN$104,31,0),"0"),IFERROR(VLOOKUP($A7,'Season 10'!AK$4:CN$104,31,0),"0"),
IFERROR(VLOOKUP($A7,'Season 11'!AK$4:CN$104,31,0),"0"),IFERROR(VLOOKUP($A7,'Season 12'!AK$4:CN$104,31,0),"0"),
IFERROR(VLOOKUP($A7,'Season 13'!AK$4:CN$104,31,0),"0"),IFERROR(VLOOKUP($A7,'Season 14'!AK$4:CN$104,31,0),"0"),IFERROR(VLOOKUP($A7,'Season 15'!AK$4:CN$104,31,0),"0"),)</f>
        <v>0</v>
      </c>
      <c r="AE7" s="402">
        <f>SUM(
IFERROR(VLOOKUP($A7,'Season 1'!AJ$4:CM$104,32,0),"0"),IFERROR(VLOOKUP($A7,'Season 2'!AK$4:CN$104,32,0),"0"),
IFERROR(VLOOKUP($A7,'Season 3'!AK$4:CN$104,32,0),"0"),IFERROR(VLOOKUP($A7,'Season 4'!AK$4:CN$104,32,0),"0"),
IFERROR(VLOOKUP($A7,'Season 5'!AK$4:CN$104,32,0),"0"),IFERROR(VLOOKUP($A7,'Season 6'!AK$4:CN$104,32,0),"0"),
IFERROR(VLOOKUP($A7,'Season 7'!AK$4:CN$104,32,0),"0"),IFERROR(VLOOKUP($A7,'Season 8'!AK$4:CN$104,32,0),"0"),
IFERROR(VLOOKUP($A7,'Season 9'!AK$4:CN$104,32,0),"0"),IFERROR(VLOOKUP($A7,'Season 10'!AK$4:CN$104,32,0),"0"),
IFERROR(VLOOKUP($A7,'Season 11'!AK$4:CN$104,32,0),"0"),IFERROR(VLOOKUP($A7,'Season 12'!AK$4:CN$104,32,0),"0"),
IFERROR(VLOOKUP($A7,'Season 13'!AK$4:CN$104,32,0),"0"),IFERROR(VLOOKUP($A7,'Season 14'!AK$4:CN$104,32,0),"0"),IFERROR(VLOOKUP($A7,'Season 15'!AK$4:CN$104,32,0),"0"),)</f>
        <v>0</v>
      </c>
      <c r="AF7" s="403">
        <f>SUM(IFERROR(VLOOKUP($A7,'Season 2'!AK$4:CN$104,33,0),"0"),
IFERROR(VLOOKUP($A7,'Season 3'!AK$4:CN$104,33,0),"0"),IFERROR(VLOOKUP($A7,'Season 4'!AK$4:CN$104,33,0),"0"),
IFERROR(VLOOKUP($A7,'Season 5'!AK$4:CN$104,33,0),"0"),IFERROR(VLOOKUP($A7,'Season 6'!AK$4:CN$104,33,0),"0"),
IFERROR(VLOOKUP($A7,'Season 7'!AK$4:CN$104,33,0),"0"),IFERROR(VLOOKUP($A7,'Season 8'!AK$4:CN$104,33,0),"0"),
IFERROR(VLOOKUP($A7,'Season 9'!AK$4:CN$104,33,0),"0"),IFERROR(VLOOKUP($A7,'Season 10'!AK$4:CN$104,33,0),"0"),
IFERROR(VLOOKUP($A7,'Season 11'!AK$4:CN$104,33,0),"0"),IFERROR(VLOOKUP($A7,'Season 12'!AK$4:CN$104,33,0),"0"),
IFERROR(VLOOKUP($A7,'Season 13'!AK$4:CN$104,33,0),"0"),IFERROR(VLOOKUP($A7,'Season 14'!AK$4:CN$104,33,0),"0"),IFERROR(VLOOKUP($A7,'Season 15'!AK$4:CN$104,33,0),"0"),)</f>
        <v>0</v>
      </c>
      <c r="AG7" s="398">
        <f>SUM(IFERROR(VLOOKUP($A7,'Season 2'!AK$4:CN$104,34,0),"0"),
IFERROR(VLOOKUP($A7,'Season 3'!AK$4:CN$104,34,0),"0"),IFERROR(VLOOKUP($A7,'Season 4'!AK$4:CN$104,34,0),"0"),
IFERROR(VLOOKUP($A7,'Season 5'!AK$4:CN$104,34,0),"0"),IFERROR(VLOOKUP($A7,'Season 6'!AK$4:CN$104,34,0),"0"),
IFERROR(VLOOKUP($A7,'Season 7'!AK$4:CN$104,34,0),"0"),IFERROR(VLOOKUP($A7,'Season 8'!AK$4:CN$104,34,0),"0"),
IFERROR(VLOOKUP($A7,'Season 9'!AK$4:CN$104,34,0),"0"),IFERROR(VLOOKUP($A7,'Season 10'!AK$4:CN$104,34,0),"0"),
IFERROR(VLOOKUP($A7,'Season 11'!AK$4:CN$104,34,0),"0"),IFERROR(VLOOKUP($A7,'Season 12'!AK$4:CN$104,34,0),"0"),
IFERROR(VLOOKUP($A7,'Season 13'!AK$4:CN$104,34,0),"0"),IFERROR(VLOOKUP($A7,'Season 14'!AK$4:CN$104,34,0),"0"),IFERROR(VLOOKUP($A7,'Season 15'!AK$4:CN$104,34,0),"0"),)</f>
        <v>0</v>
      </c>
      <c r="AH7" s="518">
        <f>SUM(IFERROR(VLOOKUP($A7,'Season 2'!AK$4:CN$104,35,0),"0"),
IFERROR(VLOOKUP($A7,'Season 3'!AK$4:CN$104,35,0),"0"),IFERROR(VLOOKUP($A7,'Season 4'!AK$4:CN$104,35,0),"0"),
IFERROR(VLOOKUP($A7,'Season 5'!AK$4:CN$104,35,0),"0"),IFERROR(VLOOKUP($A7,'Season 6'!AK$4:CN$104,35,0),"0"),
IFERROR(VLOOKUP($A7,'Season 7'!AK$4:CN$104,35,0),"0"),IFERROR(VLOOKUP($A7,'Season 8'!AK$4:CN$104,35,0),"0"),
IFERROR(VLOOKUP($A7,'Season 9'!AK$4:CN$104,35,0),"0"),IFERROR(VLOOKUP($A7,'Season 10'!AK$4:CN$104,35,0),"0"),
IFERROR(VLOOKUP($A7,'Season 11'!AK$4:CN$104,35,0),"0"),IFERROR(VLOOKUP($A7,'Season 12'!AK$4:CN$104,35,0),"0"),
IFERROR(VLOOKUP($A7,'Season 13'!AK$4:CN$104,35,0),"0"),IFERROR(VLOOKUP($A7,'Season 14'!AK$4:CN$104,35,0),"0"),IFERROR(VLOOKUP($A7,'Season 15'!AK$4:CN$104,35,0),"0"),)</f>
        <v>0</v>
      </c>
      <c r="AI7" s="21">
        <f>SUM(IFERROR(VLOOKUP($A7,'Season 2'!AK$4:CN$104,36,0),"0"),
IFERROR(VLOOKUP($A7,'Season 3'!AK$4:CN$104,36,0),"0"),IFERROR(VLOOKUP($A7,'Season 4'!AK$4:CN$104,36,0),"0"),
IFERROR(VLOOKUP($A7,'Season 5'!AK$4:CN$104,36,0),"0"),IFERROR(VLOOKUP($A7,'Season 6'!AK$4:CN$104,36,0),"0"),
IFERROR(VLOOKUP($A7,'Season 7'!AK$4:CN$104,36,0),"0"),IFERROR(VLOOKUP($A7,'Season 8'!AK$4:CN$104,36,0),"0"),
IFERROR(VLOOKUP($A7,'Season 9'!AK$4:CN$104,36,0),"0"),IFERROR(VLOOKUP($A7,'Season 10'!AK$4:CN$104,36,0),"0"),
IFERROR(VLOOKUP($A7,'Season 11'!AK$4:CN$104,36,0),"0"),IFERROR(VLOOKUP($A7,'Season 12'!AK$4:CN$104,36,0),"0"),
IFERROR(VLOOKUP($A7,'Season 13'!AK$4:CN$104,36,0),"0"),IFERROR(VLOOKUP($A7,'Season 14'!AK$4:CN$104,36,0),"0"),IFERROR(VLOOKUP($A7,'Season 15'!AK$4:CN$104,36,0),"0"),)</f>
        <v>0</v>
      </c>
      <c r="AJ7" s="402">
        <f>SUM(IFERROR(VLOOKUP($A7,'Season 2'!AK$4:CN$104,37,0),"0"),
IFERROR(VLOOKUP($A7,'Season 3'!AK$4:CN$104,37,0),"0"),IFERROR(VLOOKUP($A7,'Season 4'!AK$4:CN$104,37,0),"0"),
IFERROR(VLOOKUP($A7,'Season 5'!AK$4:CN$104,37,0),"0"),IFERROR(VLOOKUP($A7,'Season 6'!AK$4:CN$104,37,0),"0"),
IFERROR(VLOOKUP($A7,'Season 7'!AK$4:CN$104,37,0),"0"),IFERROR(VLOOKUP($A7,'Season 8'!AK$4:CN$104,37,0),"0"),
IFERROR(VLOOKUP($A7,'Season 9'!AK$4:CN$104,37,0),"0"),IFERROR(VLOOKUP($A7,'Season 10'!AK$4:CN$104,37,0),"0"),
IFERROR(VLOOKUP($A7,'Season 11'!AK$4:CN$104,37,0),"0"),IFERROR(VLOOKUP($A7,'Season 12'!AK$4:CN$104,37,0),"0"),
IFERROR(VLOOKUP($A7,'Season 13'!AK$4:CN$104,37,0),"0"),IFERROR(VLOOKUP($A7,'Season 14'!AK$4:CN$104,37,0),"0"),IFERROR(VLOOKUP($A7,'Season 15'!AK$4:CN$104,37,0),"0"),)</f>
        <v>0</v>
      </c>
      <c r="AK7" s="403">
        <f>SUM(IFERROR(VLOOKUP($A7,'Season 1'!AJ$4:CM$104,33,0),"0"),IFERROR(VLOOKUP($A7,'Season 2'!AK$4:CN$104,38,0),"0"),
IFERROR(VLOOKUP($A7,'Season 3'!AK$4:CN$104,38,0),"0"),IFERROR(VLOOKUP($A7,'Season 4'!AK$4:CN$104,38,0),"0"),
IFERROR(VLOOKUP($A7,'Season 5'!AK$4:CN$104,38,0),"0"),IFERROR(VLOOKUP($A7,'Season 6'!AK$4:CN$104,38,0),"0"),
IFERROR(VLOOKUP($A7,'Season 7'!AK$4:CN$104,38,0),"0"),IFERROR(VLOOKUP($A7,'Season 8'!AK$4:CN$104,38,0),"0"),
IFERROR(VLOOKUP($A7,'Season 9'!AK$4:CN$104,38,0),"0"),IFERROR(VLOOKUP($A7,'Season 10'!AK$4:CN$104,38,0),"0"),
IFERROR(VLOOKUP($A7,'Season 11'!AK$4:CN$104,38,0),"0"),IFERROR(VLOOKUP($A7,'Season 12'!AK$4:CN$104,38,0),"0"),
IFERROR(VLOOKUP($A7,'Season 13'!AK$4:CN$104,38,0),"0"),IFERROR(VLOOKUP($A7,'Season 14'!AK$4:CN$104,38,0),"0"),IFERROR(VLOOKUP($A7,'Season 15'!AK$4:CN$104,38,0),"0"),)</f>
        <v>0</v>
      </c>
      <c r="AL7" s="398">
        <f>SUM(IFERROR(VLOOKUP($A7,'Season 1'!AJ$4:CM$104,34,0),"0"),IFERROR(VLOOKUP($A7,'Season 2'!AK$4:CN$104,39,0),"0"),
IFERROR(VLOOKUP($A7,'Season 3'!AK$4:CN$104,39,0),"0"),IFERROR(VLOOKUP($A7,'Season 4'!AK$4:CN$104,39,0),"0"),
IFERROR(VLOOKUP($A7,'Season 5'!AK$4:CN$104,39,0),"0"),IFERROR(VLOOKUP($A7,'Season 6'!AK$4:CN$104,39,0),"0"),
IFERROR(VLOOKUP($A7,'Season 7'!AK$4:CN$104,39,0),"0"),IFERROR(VLOOKUP($A7,'Season 8'!AK$4:CN$104,39,0),"0"),
IFERROR(VLOOKUP($A7,'Season 9'!AK$4:CN$104,39,0),"0"),IFERROR(VLOOKUP($A7,'Season 10'!AK$4:CN$104,39,0),"0"),
IFERROR(VLOOKUP($A7,'Season 11'!AK$4:CN$104,39,0),"0"),IFERROR(VLOOKUP($A7,'Season 12'!AK$4:CN$104,39,0),"0"),
IFERROR(VLOOKUP($A7,'Season 13'!AK$4:CN$104,39,0),"0"),IFERROR(VLOOKUP($A7,'Season 14'!AK$4:CN$104,39,0),"0"),IFERROR(VLOOKUP($A7,'Season 15'!AK$4:CN$104,39,0),"0"),)</f>
        <v>0</v>
      </c>
      <c r="AM7" s="518">
        <f>SUM(IFERROR(VLOOKUP($A7,'Season 1'!AJ$4:CM$104,35,0),"0"),IFERROR(VLOOKUP($A7,'Season 2'!AK$4:CN$104,40,0),"0"),
IFERROR(VLOOKUP($A7,'Season 3'!AK$4:CN$104,40,0),"0"),IFERROR(VLOOKUP($A7,'Season 4'!AK$4:CN$104,40,0),"0"),
IFERROR(VLOOKUP($A7,'Season 5'!AK$4:CN$104,40,0),"0"),IFERROR(VLOOKUP($A7,'Season 6'!AK$4:CN$104,40,0),"0"),
IFERROR(VLOOKUP($A7,'Season 7'!AK$4:CN$104,40,0),"0"),IFERROR(VLOOKUP($A7,'Season 8'!AK$4:CN$104,40,0),"0"),
IFERROR(VLOOKUP($A7,'Season 9'!AK$4:CN$104,40,0),"0"),IFERROR(VLOOKUP($A7,'Season 10'!AK$4:CN$104,40,0),"0"),
IFERROR(VLOOKUP($A7,'Season 11'!AK$4:CN$104,40,0),"0"),IFERROR(VLOOKUP($A7,'Season 12'!AK$4:CN$104,40,0),"0"),
IFERROR(VLOOKUP($A7,'Season 13'!AK$4:CN$104,40,0),"0"),IFERROR(VLOOKUP($A7,'Season 14'!AK$4:CN$104,40,0),"0"),IFERROR(VLOOKUP($A7,'Season 15'!AK$4:CN$104,40,0),"0"),)</f>
        <v>0</v>
      </c>
      <c r="AN7" s="21">
        <f>SUM(IFERROR(VLOOKUP($A7,'Season 1'!AJ$4:CM$104,36,0),"0"),IFERROR(VLOOKUP($A7,'Season 2'!AK$4:CN$104,41,0),"0"),
IFERROR(VLOOKUP($A7,'Season 3'!AK$4:CN$104,41,0),"0"),IFERROR(VLOOKUP($A7,'Season 4'!AK$4:CN$104,41,0),"0"),
IFERROR(VLOOKUP($A7,'Season 5'!AK$4:CN$104,41,0),"0"),IFERROR(VLOOKUP($A7,'Season 6'!AK$4:CN$104,41,0),"0"),
IFERROR(VLOOKUP($A7,'Season 7'!AK$4:CN$104,41,0),"0"),IFERROR(VLOOKUP($A7,'Season 8'!AK$4:CN$104,41,0),"0"),
IFERROR(VLOOKUP($A7,'Season 9'!AK$4:CN$104,41,0),"0"),IFERROR(VLOOKUP($A7,'Season 10'!AK$4:CN$104,41,0),"0"),
IFERROR(VLOOKUP($A7,'Season 11'!AK$4:CN$104,41,0),"0"),IFERROR(VLOOKUP($A7,'Season 12'!AK$4:CN$104,41,0),"0"),
IFERROR(VLOOKUP($A7,'Season 13'!AK$4:CN$104,41,0),"0"),IFERROR(VLOOKUP($A7,'Season 14'!AK$4:CN$104,41,0),"0"),IFERROR(VLOOKUP($A7,'Season 15'!AK$4:CN$104,41,0),"0"),)</f>
        <v>0</v>
      </c>
      <c r="AO7" s="402">
        <f>SUM(IFERROR(VLOOKUP($A7,'Season 1'!AJ$4:CM$104,37,0),"0"),IFERROR(VLOOKUP($A7,'Season 2'!AK$4:CN$104,42,0),"0"),
IFERROR(VLOOKUP($A7,'Season 3'!AK$4:CN$104,42,0),"0"),IFERROR(VLOOKUP($A7,'Season 4'!AK$4:CN$104,42,0),"0"),
IFERROR(VLOOKUP($A7,'Season 5'!AK$4:CN$104,42,0),"0"),IFERROR(VLOOKUP($A7,'Season 6'!AK$4:CN$104,42,0),"0"),
IFERROR(VLOOKUP($A7,'Season 7'!AK$4:CN$104,42,0),"0"),IFERROR(VLOOKUP($A7,'Season 8'!AK$4:CN$104,42,0),"0"),
IFERROR(VLOOKUP($A7,'Season 9'!AK$4:CN$104,42,0),"0"),IFERROR(VLOOKUP($A7,'Season 10'!AK$4:CN$104,42,0),"0"),
IFERROR(VLOOKUP($A7,'Season 11'!AK$4:CN$104,42,0),"0"),IFERROR(VLOOKUP($A7,'Season 12'!AK$4:CN$104,42,0),"0"),
IFERROR(VLOOKUP($A7,'Season 13'!AK$4:CN$104,42,0),"0"),IFERROR(VLOOKUP($A7,'Season 14'!AK$4:CN$104,42,0),"0"),IFERROR(VLOOKUP($A7,'Season 15'!AK$4:CN$104,42,0),"0"),)</f>
        <v>0</v>
      </c>
      <c r="AP7" s="403">
        <f>SUM(IFERROR(VLOOKUP($A7,'Season 1'!AJ$4:CM$104,43,0),"0"),IFERROR(VLOOKUP($A7,'Season 2'!AK$4:CN$104,43,0),"0"),
IFERROR(VLOOKUP($A7,'Season 3'!AK$4:CN$104,43,0),"0"),IFERROR(VLOOKUP($A7,'Season 4'!AK$4:CN$104,43,0),"0"),
IFERROR(VLOOKUP($A7,'Season 5'!AK$4:CN$104,43,0),"0"),IFERROR(VLOOKUP($A7,'Season 6'!AK$4:CN$104,43,0),"0"),
IFERROR(VLOOKUP($A7,'Season 7'!AK$4:CN$104,43,0),"0"),IFERROR(VLOOKUP($A7,'Season 8'!AK$4:CN$104,43,0),"0"),
IFERROR(VLOOKUP($A7,'Season 9'!AK$4:CN$104,43,0),"0"),IFERROR(VLOOKUP($A7,'Season 10'!AK$4:CN$104,43,0),"0"),
IFERROR(VLOOKUP($A7,'Season 11'!AK$4:CN$104,43,0),"0"),IFERROR(VLOOKUP($A7,'Season 12'!AK$4:CN$104,43,0),"0"),
IFERROR(VLOOKUP($A7,'Season 13'!AK$4:CN$104,43,0),"0"),IFERROR(VLOOKUP($A7,'Season 14'!AK$4:CN$104,43,0),"0"),IFERROR(VLOOKUP($A7,'Season 15'!AK$4:CN$104,43,0),"0"),)</f>
        <v>0</v>
      </c>
      <c r="AQ7" s="398">
        <f>SUM(IFERROR(VLOOKUP($A7,'Season 1'!AJ$4:CM$104,44,0),"0"),IFERROR(VLOOKUP($A7,'Season 2'!AK$4:CN$104,44,0),"0"),
IFERROR(VLOOKUP($A7,'Season 3'!AK$4:CN$104,44,0),"0"),IFERROR(VLOOKUP($A7,'Season 4'!AK$4:CN$104,44,0),"0"),
IFERROR(VLOOKUP($A7,'Season 5'!AK$4:CN$104,44,0),"0"),IFERROR(VLOOKUP($A7,'Season 6'!AK$4:CN$104,44,0),"0"),
IFERROR(VLOOKUP($A7,'Season 7'!AK$4:CN$104,44,0),"0"),IFERROR(VLOOKUP($A7,'Season 8'!AK$4:CN$104,44,0),"0"),
IFERROR(VLOOKUP($A7,'Season 9'!AK$4:CN$104,44,0),"0"),IFERROR(VLOOKUP($A7,'Season 10'!AK$4:CN$104,44,0),"0"),
IFERROR(VLOOKUP($A7,'Season 11'!AK$4:CN$104,44,0),"0"),IFERROR(VLOOKUP($A7,'Season 12'!AK$4:CN$104,44,0),"0"),
IFERROR(VLOOKUP($A7,'Season 13'!AK$4:CN$104,44,0),"0"),IFERROR(VLOOKUP($A7,'Season 14'!AK$4:CN$104,44,0),"0"),IFERROR(VLOOKUP($A7,'Season 15'!AK$4:CN$104,44,0),"0"),)</f>
        <v>0</v>
      </c>
      <c r="AR7" s="518">
        <f>SUM(IFERROR(VLOOKUP($A7,'Season 1'!AJ$4:CM$104,45,0),"0"),IFERROR(VLOOKUP($A7,'Season 2'!AK$4:CN$104,45,0),"0"),
IFERROR(VLOOKUP($A7,'Season 3'!AK$4:CN$104,45,0),"0"),IFERROR(VLOOKUP($A7,'Season 4'!AK$4:CN$104,45,0),"0"),
IFERROR(VLOOKUP($A7,'Season 5'!AK$4:CN$104,45,0),"0"),IFERROR(VLOOKUP($A7,'Season 6'!AK$4:CN$104,45,0),"0"),
IFERROR(VLOOKUP($A7,'Season 7'!AK$4:CN$104,45,0),"0"),IFERROR(VLOOKUP($A7,'Season 8'!AK$4:CN$104,45,0),"0"),
IFERROR(VLOOKUP($A7,'Season 9'!AK$4:CN$104,45,0),"0"),IFERROR(VLOOKUP($A7,'Season 10'!AK$4:CN$104,45,0),"0"),
IFERROR(VLOOKUP($A7,'Season 11'!AK$4:CN$104,45,0),"0"),IFERROR(VLOOKUP($A7,'Season 12'!AK$4:CN$104,45,0),"0"),
IFERROR(VLOOKUP($A7,'Season 13'!AK$4:CN$104,45,0),"0"),IFERROR(VLOOKUP($A7,'Season 14'!AK$4:CN$104,45,0),"0"),IFERROR(VLOOKUP($A7,'Season 15'!AK$4:CN$104,45,0),"0"),)</f>
        <v>0</v>
      </c>
      <c r="AS7" s="21">
        <f>SUM(IFERROR(VLOOKUP($A7,'Season 1'!AJ$4:CM$104,46,0),"0"),IFERROR(VLOOKUP($A7,'Season 2'!AK$4:CN$104,46,0),"0"),
IFERROR(VLOOKUP($A7,'Season 3'!AK$4:CN$104,46,0),"0"),IFERROR(VLOOKUP($A7,'Season 4'!AK$4:CN$104,46,0),"0"),
IFERROR(VLOOKUP($A7,'Season 5'!AK$4:CN$104,46,0),"0"),IFERROR(VLOOKUP($A7,'Season 6'!AK$4:CN$104,46,0),"0"),
IFERROR(VLOOKUP($A7,'Season 7'!AK$4:CN$104,46,0),"0"),IFERROR(VLOOKUP($A7,'Season 8'!AK$4:CN$104,46,0),"0"),
IFERROR(VLOOKUP($A7,'Season 9'!AK$4:CN$104,46,0),"0"),IFERROR(VLOOKUP($A7,'Season 10'!AK$4:CN$104,46,0),"0"),
IFERROR(VLOOKUP($A7,'Season 11'!AK$4:CN$104,46,0),"0"),IFERROR(VLOOKUP($A7,'Season 12'!AK$4:CN$104,46,0),"0"),
IFERROR(VLOOKUP($A7,'Season 13'!AK$4:CN$104,46,0),"0"),IFERROR(VLOOKUP($A7,'Season 14'!AK$4:CN$104,46,0),"0"),IFERROR(VLOOKUP($A7,'Season 15'!AK$4:CN$104,46,0),"0"),)</f>
        <v>0</v>
      </c>
      <c r="AT7" s="402">
        <f>SUM(IFERROR(VLOOKUP($A7,'Season 1'!AJ$4:CM$104,47,0),"0"),IFERROR(VLOOKUP($A7,'Season 2'!AK$4:CN$104,47,0),"0"),
IFERROR(VLOOKUP($A7,'Season 3'!AK$4:CN$104,47,0),"0"),IFERROR(VLOOKUP($A7,'Season 4'!AK$4:CN$104,47,0),"0"),
IFERROR(VLOOKUP($A7,'Season 5'!AK$4:CN$104,47,0),"0"),IFERROR(VLOOKUP($A7,'Season 6'!AK$4:CN$104,47,0),"0"),
IFERROR(VLOOKUP($A7,'Season 7'!AK$4:CN$104,47,0),"0"),IFERROR(VLOOKUP($A7,'Season 8'!AK$4:CN$104,47,0),"0"),
IFERROR(VLOOKUP($A7,'Season 9'!AK$4:CN$104,47,0),"0"),IFERROR(VLOOKUP($A7,'Season 10'!AK$4:CN$104,47,0),"0"),
IFERROR(VLOOKUP($A7,'Season 11'!AK$4:CN$104,47,0),"0"),IFERROR(VLOOKUP($A7,'Season 12'!AK$4:CN$104,47,0),"0"),
IFERROR(VLOOKUP($A7,'Season 13'!AK$4:CN$104,47,0),"0"),IFERROR(VLOOKUP($A7,'Season 14'!AK$4:CN$104,47,0),"0"),IFERROR(VLOOKUP($A7,'Season 15'!AK$4:CN$104,47,0),"0"),)</f>
        <v>0</v>
      </c>
      <c r="AU7" s="403">
        <f>SUM(IFERROR(VLOOKUP($A7,'Season 3'!AK$4:CN$104,48,0),"0"),IFERROR(VLOOKUP($A7,'Season 4'!AK$4:CN$104,48,0),"0"),
IFERROR(VLOOKUP($A7,'Season 5'!AK$4:CN$104,48,0),"0"),IFERROR(VLOOKUP($A7,'Season 6'!AK$4:CN$104,48,0),"0"),
IFERROR(VLOOKUP($A7,'Season 7'!AK$4:CN$104,48,0),"0"),IFERROR(VLOOKUP($A7,'Season 8'!AK$4:CN$104,48,0),"0"),
IFERROR(VLOOKUP($A7,'Season 9'!AK$4:CN$104,48,0),"0"),IFERROR(VLOOKUP($A7,'Season 10'!AK$4:CN$104,48,0),"0"),
IFERROR(VLOOKUP($A7,'Season 11'!AK$4:CN$104,48,0),"0"),IFERROR(VLOOKUP($A7,'Season 12'!AK$4:CN$104,48,0),"0"),
IFERROR(VLOOKUP($A7,'Season 13'!AK$4:CN$104,48,0),"0"),IFERROR(VLOOKUP($A7,'Season 14'!AK$4:CN$104,48,0),"0"),IFERROR(VLOOKUP($A7,'Season 15'!AK$4:CN$104,48,0),"0"),)</f>
        <v>0</v>
      </c>
      <c r="AV7" s="398">
        <f>SUM(IFERROR(VLOOKUP($A7,'Season 3'!AK$4:CN$104,49,0),"0"),IFERROR(VLOOKUP($A7,'Season 4'!AK$4:CN$104,49,0),"0"),
IFERROR(VLOOKUP($A7,'Season 5'!AK$4:CN$104,49,0),"0"),IFERROR(VLOOKUP($A7,'Season 6'!AK$4:CN$104,49,0),"0"),
IFERROR(VLOOKUP($A7,'Season 7'!AK$4:CN$104,49,0),"0"),IFERROR(VLOOKUP($A7,'Season 8'!AK$4:CN$104,49,0),"0"),
IFERROR(VLOOKUP($A7,'Season 9'!AK$4:CN$104,49,0),"0"),IFERROR(VLOOKUP($A7,'Season 10'!AK$4:CN$104,49,0),"0"),
IFERROR(VLOOKUP($A7,'Season 11'!AK$4:CN$104,49,0),"0"),IFERROR(VLOOKUP($A7,'Season 12'!AK$4:CN$104,49,0),"0"),
IFERROR(VLOOKUP($A7,'Season 13'!AK$4:CN$104,49,0),"0"),IFERROR(VLOOKUP($A7,'Season 14'!AK$4:CN$104,49,0),"0"),IFERROR(VLOOKUP($A7,'Season 15'!AK$4:CN$104,49,0),"0"),)</f>
        <v>0</v>
      </c>
      <c r="AW7" s="518">
        <f>SUM(IFERROR(VLOOKUP($A7,'Season 3'!AK$4:CN$104,50,0),"0"),IFERROR(VLOOKUP($A7,'Season 4'!AK$4:CN$104,50,0),"0"),
IFERROR(VLOOKUP($A7,'Season 5'!AK$4:CN$104,50,0),"0"),IFERROR(VLOOKUP($A7,'Season 6'!AK$4:CN$104,50,0),"0"),
IFERROR(VLOOKUP($A7,'Season 7'!AK$4:CN$104,50,0),"0"),IFERROR(VLOOKUP($A7,'Season 8'!AK$4:CN$104,50,0),"0"),
IFERROR(VLOOKUP($A7,'Season 9'!AK$4:CN$104,50,0),"0"),IFERROR(VLOOKUP($A7,'Season 10'!AK$4:CN$104,50,0),"0"),
IFERROR(VLOOKUP($A7,'Season 11'!AK$4:CN$104,50,0),"0"),IFERROR(VLOOKUP($A7,'Season 12'!AK$4:CN$104,50,0),"0"),
IFERROR(VLOOKUP($A7,'Season 13'!AK$4:CN$104,50,0),"0"),IFERROR(VLOOKUP($A7,'Season 14'!AK$4:CN$104,50,0),"0"),IFERROR(VLOOKUP($A7,'Season 15'!AK$4:CN$104,50,0),"0"),)</f>
        <v>0</v>
      </c>
      <c r="AX7" s="21">
        <f>SUM(IFERROR(VLOOKUP($A7,'Season 3'!AK$4:CN$104,51,0),"0"),IFERROR(VLOOKUP($A7,'Season 4'!AK$4:CN$104,51,0),"0"),
IFERROR(VLOOKUP($A7,'Season 5'!AK$4:CN$104,51,0),"0"),IFERROR(VLOOKUP($A7,'Season 6'!AK$4:CN$104,51,0),"0"),
IFERROR(VLOOKUP($A7,'Season 7'!AK$4:CN$104,51,0),"0"),IFERROR(VLOOKUP($A7,'Season 8'!AK$4:CN$104,51,0),"0"),
IFERROR(VLOOKUP($A7,'Season 9'!AK$4:CN$104,51,0),"0"),IFERROR(VLOOKUP($A7,'Season 10'!AK$4:CN$104,51,0),"0"),
IFERROR(VLOOKUP($A7,'Season 11'!AK$4:CN$104,51,0),"0"),IFERROR(VLOOKUP($A7,'Season 12'!AK$4:CN$104,51,0),"0"),
IFERROR(VLOOKUP($A7,'Season 13'!AK$4:CN$104,51,0),"0"),IFERROR(VLOOKUP($A7,'Season 14'!AK$4:CN$104,51,0),"0"),IFERROR(VLOOKUP($A7,'Season 15'!AK$4:CN$104,51,0),"0"),)</f>
        <v>0</v>
      </c>
      <c r="AY7" s="402">
        <f>SUM(IFERROR(VLOOKUP($A7,'Season 3'!AK$4:CN$104,52,0),"0"),IFERROR(VLOOKUP($A7,'Season 4'!AK$4:CN$104,52,0),"0"),
IFERROR(VLOOKUP($A7,'Season 5'!AK$4:CN$104,52,0),"0"),IFERROR(VLOOKUP($A7,'Season 6'!AK$4:CN$104,52,0),"0"),
IFERROR(VLOOKUP($A7,'Season 7'!AK$4:CN$104,52,0),"0"),IFERROR(VLOOKUP($A7,'Season 8'!AK$4:CN$104,52,0),"0"),
IFERROR(VLOOKUP($A7,'Season 9'!AK$4:CN$104,52,0),"0"),IFERROR(VLOOKUP($A7,'Season 10'!AK$4:CN$104,52,0),"0"),
IFERROR(VLOOKUP($A7,'Season 11'!AK$4:CN$104,52,0),"0"),IFERROR(VLOOKUP($A7,'Season 12'!AK$4:CN$104,52,0),"0"),
IFERROR(VLOOKUP($A7,'Season 13'!AK$4:CN$104,52,0),"0"),IFERROR(VLOOKUP($A7,'Season 14'!AK$4:CN$104,52,0),"0"),IFERROR(VLOOKUP($A7,'Season 15'!AK$4:CN$104,52,0),"0"),)</f>
        <v>0</v>
      </c>
      <c r="AZ7" s="403">
        <f>SUM(IFERROR(VLOOKUP($A7,'Season 1'!AJ$4:CM$104,38,0),"0"),IFERROR(VLOOKUP($A7,'Season 2'!AK$4:CN$104,48,0),"0"),)</f>
        <v>0</v>
      </c>
      <c r="BA7" s="398">
        <f>SUM(IFERROR(VLOOKUP($A7,'Season 1'!AJ$4:CM$104,39,0),"0"),IFERROR(VLOOKUP($A7,'Season 2'!AK$4:CN$104,49,0),"0"),)</f>
        <v>0</v>
      </c>
      <c r="BB7" s="518">
        <f>SUM(IFERROR(VLOOKUP($A7,'Season 1'!AJ$4:CM$104,40,0),"0"),IFERROR(VLOOKUP($A7,'Season 2'!AK$4:CN$104,50,0),"0"),)</f>
        <v>0</v>
      </c>
      <c r="BC7" s="21">
        <f>SUM(IFERROR(VLOOKUP($A7,'Season 1'!AJ$4:CM$104,41,0),"0"),IFERROR(VLOOKUP($A7,'Season 2'!AK$4:CN$104,51,0),"0"),)</f>
        <v>0</v>
      </c>
      <c r="BD7" s="402">
        <f>SUM(IFERROR(VLOOKUP($A7,'Season 1'!AJ$4:CM$104,42,0),"0"),IFERROR(VLOOKUP($A7,'Season 2'!AK$4:CN$104,52,0),"0"),)</f>
        <v>0</v>
      </c>
      <c r="BE7" s="561">
        <f>SUM(
IFERROR(VLOOKUP($A7,'Season 1'!AJ$4:CM$104,48,0),"0"),IFERROR(VLOOKUP($A7,'Season 2'!AK$4:CN$104,53,0),"0"),
IFERROR(VLOOKUP($A7,'Season 3'!AK$4:CN$104,53,0),"0"),IFERROR(VLOOKUP($A7,'Season 4'!AK$4:CN$104,53,0),"0"),
IFERROR(VLOOKUP($A7,'Season 5'!AK$4:CN$104,53,0),"0"),IFERROR(VLOOKUP($A7,'Season 6'!AK$4:CN$104,53,0),"0"),
IFERROR(VLOOKUP($A7,'Season 7'!AK$4:CN$104,53,0),"0"),IFERROR(VLOOKUP($A7,'Season 8'!AK$4:CN$104,53,0),"0"),
IFERROR(VLOOKUP($A7,'Season 9'!AK$4:CN$104,53,0),"0"),IFERROR(VLOOKUP($A7,'Season 10'!AK$4:CN$104,53,0),"0"),
IFERROR(VLOOKUP($A7,'Season 11'!AK$4:CN$104,53,0),"0"),IFERROR(VLOOKUP($A7,'Season 12'!AK$4:CN$104,53,0),"0"),
IFERROR(VLOOKUP($A7,'Season 13'!AK$4:CN$104,53,0),"0"),IFERROR(VLOOKUP($A7,'Season 14'!AK$4:CN$104,53,0),"0"),IFERROR(VLOOKUP($A7,'Season 15'!AK$4:CN$104,53,0),"0"),)</f>
        <v>0</v>
      </c>
      <c r="BF7" s="562">
        <f>SUM(
IFERROR(VLOOKUP($A7,'Season 1'!AJ$4:CM$104,49,0),"0"),IFERROR(VLOOKUP($A7,'Season 2'!AK$4:CN$104,54,0),"0"),
IFERROR(VLOOKUP($A7,'Season 3'!AK$4:CN$104,54,0),"0"),IFERROR(VLOOKUP($A7,'Season 4'!AK$4:CN$104,54,0),"0"),
IFERROR(VLOOKUP($A7,'Season 5'!AK$4:CN$104,54,0),"0"),IFERROR(VLOOKUP($A7,'Season 6'!AK$4:CN$104,54,0),"0"),
IFERROR(VLOOKUP($A7,'Season 7'!AK$4:CN$104,54,0),"0"),IFERROR(VLOOKUP($A7,'Season 8'!AK$4:CN$104,54,0),"0"),
IFERROR(VLOOKUP($A7,'Season 9'!AK$4:CN$104,54,0),"0"),IFERROR(VLOOKUP($A7,'Season 10'!AK$4:CN$104,54,0),"0"),
IFERROR(VLOOKUP($A7,'Season 11'!AK$4:CN$104,540),"0"),IFERROR(VLOOKUP($A7,'Season 12'!AK$4:CN$104,54,0),"0"),
IFERROR(VLOOKUP($A7,'Season 13'!AK$4:CN$104,54,0),"0"),IFERROR(VLOOKUP($A7,'Season 14'!AK$4:CN$104,54,0),"0"),IFERROR(VLOOKUP($A7,'Season 15'!AK$4:CN$104,54,0),"0"),)</f>
        <v>0</v>
      </c>
      <c r="BG7" s="529" t="e">
        <f t="shared" si="1"/>
        <v>#DIV/0!</v>
      </c>
      <c r="BI7" s="553"/>
      <c r="BJ7" s="553"/>
      <c r="BK7" s="553"/>
      <c r="BL7" s="553"/>
      <c r="BM7" s="553"/>
      <c r="BN7" s="553"/>
      <c r="BO7" s="531"/>
      <c r="BP7" s="531"/>
      <c r="BQ7" s="531"/>
      <c r="BR7" s="531"/>
      <c r="BS7" s="12" t="str">
        <f>IFERROR(VLOOKUP($A7,'Season 1'!$AJ$4:$CM$104,50,0),"0")</f>
        <v>0</v>
      </c>
      <c r="BT7" s="12" t="str">
        <f>IFERROR(VLOOKUP($A7,'Season 1'!$AJ$4:$CM$104,51,0),"0")</f>
        <v>0</v>
      </c>
      <c r="BU7" s="12" t="str">
        <f>IFERROR(VLOOKUP($A7,'Season 2'!$AK$4:$CN$104,55,0),"0")</f>
        <v>0</v>
      </c>
      <c r="BV7" s="12" t="str">
        <f>IFERROR(VLOOKUP($A7,'Season 2'!$AK$4:$CN$104,56,0),"0")</f>
        <v>0</v>
      </c>
      <c r="BW7" s="12" t="str">
        <f>IFERROR(VLOOKUP($A7,'Season 3'!$AK$4:$CN$104,55,0),"0")</f>
        <v>0</v>
      </c>
      <c r="BX7" s="12" t="str">
        <f>IFERROR(VLOOKUP($A7,'Season 3'!$AK$4:$CN$104,56,0),"0")</f>
        <v>0</v>
      </c>
      <c r="BY7" s="12" t="str">
        <f>IFERROR(VLOOKUP($A7,'Season 4'!$AK$4:$CN$104,55,0),"0")</f>
        <v>0</v>
      </c>
      <c r="BZ7" s="12" t="str">
        <f>IFERROR(VLOOKUP($A7,'Season 4'!$AK$4:$CN$104,56,0),"0")</f>
        <v>0</v>
      </c>
      <c r="CA7" s="12" t="str">
        <f>IFERROR(VLOOKUP($A7,'Season 5'!$AK$4:$CN$104,55,0),"0")</f>
        <v>0</v>
      </c>
      <c r="CB7" s="12" t="str">
        <f>IFERROR(VLOOKUP($A7,'Season 5'!$AK$4:$CN$104,56,0),"0")</f>
        <v>0</v>
      </c>
      <c r="CC7" s="12" t="str">
        <f>IFERROR(VLOOKUP($A7,'Season 6'!$AK$4:$CN$104,55,0),"0")</f>
        <v>0</v>
      </c>
      <c r="CD7" s="12" t="str">
        <f>IFERROR(VLOOKUP($A7,'Season 6'!$AK$4:$CN$104,56,0),"0")</f>
        <v>0</v>
      </c>
      <c r="CE7" s="12" t="str">
        <f>IFERROR(VLOOKUP($A7,'Season 7'!$AK$4:$CN$104,55,0),"0")</f>
        <v>0</v>
      </c>
      <c r="CF7" s="12" t="str">
        <f>IFERROR(VLOOKUP($A7,'Season 7'!$AK$4:$CN$104,56,0),"0")</f>
        <v>0</v>
      </c>
      <c r="CG7" s="12" t="str">
        <f>IFERROR(VLOOKUP($A7,'Season 8'!$AK$4:$CN$104,55,0),"0")</f>
        <v>0</v>
      </c>
      <c r="CH7" s="12" t="str">
        <f>IFERROR(VLOOKUP($A7,'Season 8'!$AK$4:$CN$104,56,0),"0")</f>
        <v>0</v>
      </c>
      <c r="CI7" s="12" t="str">
        <f>IFERROR(VLOOKUP($A7,'Season 9'!$AK$4:$CN$104,55,0),"0")</f>
        <v>0</v>
      </c>
      <c r="CJ7" s="12" t="str">
        <f>IFERROR(VLOOKUP($A7,'Season 9'!$AK$4:$CN$104,56,0),"0")</f>
        <v>0</v>
      </c>
      <c r="CK7" s="12" t="str">
        <f>IFERROR(VLOOKUP($A7,'Season 10'!$AK$4:$CN$104,55,0),"0")</f>
        <v>0</v>
      </c>
      <c r="CL7" s="12" t="str">
        <f>IFERROR(VLOOKUP($A7,'Season 10'!$AK$4:$CN$104,56,0),"0")</f>
        <v>0</v>
      </c>
      <c r="CM7" s="12" t="str">
        <f>IFERROR(VLOOKUP($A7,'Season 11'!$AK$4:$CN$104,55,0),"0")</f>
        <v>0</v>
      </c>
      <c r="CN7" s="12" t="str">
        <f>IFERROR(VLOOKUP($A7,'Season 11'!$AK$4:$CN$104,56,0),"0")</f>
        <v>0</v>
      </c>
      <c r="CO7" s="12" t="str">
        <f>IFERROR(VLOOKUP($A7,'Season 12'!$AK$4:$CN$104,55,0),"0")</f>
        <v>0</v>
      </c>
      <c r="CP7" s="12" t="str">
        <f>IFERROR(VLOOKUP($A7,'Season 12'!$AK$4:$CN$104,56,0),"0")</f>
        <v>0</v>
      </c>
      <c r="CQ7" s="12" t="str">
        <f>IFERROR(VLOOKUP($A7,'Season 13'!$AK$4:$CN$104,55,0),"0")</f>
        <v>0</v>
      </c>
      <c r="CR7" s="12" t="str">
        <f>IFERROR(VLOOKUP($A7,'Season 13'!$AK$4:$CN$104,56,0),"0")</f>
        <v>0</v>
      </c>
      <c r="CS7" s="12" t="str">
        <f>IFERROR(VLOOKUP($A7,'Season 14'!$AK$4:$CN$104,55,0),"0")</f>
        <v>0</v>
      </c>
      <c r="CT7" s="12" t="str">
        <f>IFERROR(VLOOKUP($A7,'Season 14'!$AK$4:$CN$104,56,0),"0")</f>
        <v>0</v>
      </c>
      <c r="CU7" s="12" t="str">
        <f>IFERROR(VLOOKUP($A7,'Season 15'!$AK$4:$CN$104,55,0),"0")</f>
        <v>0</v>
      </c>
      <c r="CV7" s="12" t="str">
        <f>IFERROR(VLOOKUP($A7,'Season 15'!$AK$4:$CN$104,56,0),"0")</f>
        <v>0</v>
      </c>
    </row>
    <row r="8" spans="1:100" x14ac:dyDescent="0.25">
      <c r="A8" s="545"/>
      <c r="B8" s="516" t="str">
        <f>IFERROR(VLOOKUP('Data Totals'!A8,'Season 1'!AJ$4:CH$104,2,FALSE),IFERROR(VLOOKUP('Data Totals'!A8,'Season 2'!AK$4:CI$104,2,FALSE),IFERROR(VLOOKUP('Data Totals'!A8,'Season 3'!AK$4:CI$104,2,FALSE),IFERROR(VLOOKUP('Data Totals'!A8,'Season 4'!AK$4:CI$104,2,FALSE),IFERROR(VLOOKUP('Data Totals'!A8,'Season 5'!AK$4:CI$104,2,FALSE),IFERROR(VLOOKUP('Data Totals'!A8,'Season 6'!AK$4:CI$104,2,FALSE),IFERROR(VLOOKUP('Data Totals'!A8,'Season 7'!AK$4:CI$104,2,FALSE),IFERROR(VLOOKUP('Data Totals'!A8,'Season 8'!AK$4:CI$104,2,FALSE),IFERROR(VLOOKUP('Data Totals'!A8,'Season 9'!AK$4:CI$104,2,FALSE),IFERROR(VLOOKUP('Data Totals'!A8,'Season 10'!AK$4:CI$104,2,FALSE),IFERROR(VLOOKUP('Data Totals'!A8,'Season 11'!AK$4:CI$104,2,FALSE),IFERROR(VLOOKUP('Data Totals'!A8,'Season 12'!AK$4:CI$104,2,FALSE),IFERROR(VLOOKUP('Data Totals'!A8,'Season 13'!AK$4:CI$104,2,FALSE),IFERROR(VLOOKUP('Data Totals'!A8,'Season 14'!AK$4:CI$104,2,FALSE),IFERROR(VLOOKUP('Data Totals'!A8,'Season 15'!AK$4:CI$104,2,FALSE),"N/A")))))))))))))))</f>
        <v>N/A</v>
      </c>
      <c r="C8" s="517" t="str">
        <f>IFERROR(VLOOKUP('Data Totals'!A8,'Season 1'!AJ$4:CH$104,3,FALSE),IFERROR(VLOOKUP('Data Totals'!A8,'Season 2'!AK$4:CI$104,3,FALSE),IFERROR(VLOOKUP('Data Totals'!A8,'Season 3'!AK$4:CI$104,3,FALSE),IFERROR(VLOOKUP('Data Totals'!A8,'Season 4'!AK$4:CI$104,3,FALSE),IFERROR(VLOOKUP('Data Totals'!A8,'Season 5'!AK$4:CI$104,3,FALSE),IFERROR(VLOOKUP('Data Totals'!A8,'Season 6'!AK$4:CI$104,3,FALSE),IFERROR(VLOOKUP('Data Totals'!A8,'Season 7'!AK$4:CI$104,3,FALSE),IFERROR(VLOOKUP('Data Totals'!A8,'Season 8'!AK$4:CI$104,3,FALSE),IFERROR(VLOOKUP('Data Totals'!A8,'Season 9'!AK$4:CI$104,3,FALSE),IFERROR(VLOOKUP('Data Totals'!A8,'Season 10'!AK$4:CI$104,3,FALSE),IFERROR(VLOOKUP('Data Totals'!A8,'Season 11'!AK$4:CI$104,3,FALSE),IFERROR(VLOOKUP('Data Totals'!A8,'Season 12'!AK$4:CI$104,3,FALSE),IFERROR(VLOOKUP('Data Totals'!A8,'Season 13'!AK$4:CI$104,3,FALSE),IFERROR(VLOOKUP('Data Totals'!A8,'Season 14'!AK$4:CI$104,3,FALSE),IFERROR(VLOOKUP('Data Totals'!A8,'Season 15'!AK$4:CI$104,3,FALSE),"N/A")))))))))))))))</f>
        <v>N/A</v>
      </c>
      <c r="D8" s="517" t="str">
        <f>IFERROR(VLOOKUP('Data Totals'!A8,'Season 15'!AK$4:CI$104,4,FALSE),IFERROR(VLOOKUP('Data Totals'!A8,'Season 14'!AK$4:CI$104,4,FALSE),IFERROR(VLOOKUP('Data Totals'!A8,'Season 13'!AK$4:CI$104,4,FALSE),IFERROR(VLOOKUP('Data Totals'!A8,'Season 12'!AK$4:CI$104,4,FALSE),IFERROR(VLOOKUP('Data Totals'!A8,'Season 11'!AK$4:CI$104,4,FALSE),IFERROR(VLOOKUP('Data Totals'!A8,'Season 10'!AK$4:CI$104,4,FALSE),IFERROR(VLOOKUP('Data Totals'!A8,'Season 9'!AK$4:CI$104,4,FALSE),IFERROR(VLOOKUP('Data Totals'!A8,'Season 8'!AK$4:CI$104,4,FALSE),IFERROR(VLOOKUP('Data Totals'!A8,'Season 7'!AK$4:CI$104,4,FALSE),IFERROR(VLOOKUP('Data Totals'!A8,'Season 6'!AK$4:CI$104,4,FALSE),IFERROR(VLOOKUP('Data Totals'!A8,'Season 5'!AK$4:CI$104,4,FALSE),IFERROR(VLOOKUP('Data Totals'!A8,'Season 4'!AK$4:CI$104,4,FALSE),IFERROR(VLOOKUP('Data Totals'!A8,'Season 3'!AK$4:CI$104,4,FALSE),IFERROR(VLOOKUP('Data Totals'!A8,'Season 2'!AK$4:CI$104,4,FALSE),IFERROR(VLOOKUP('Data Totals'!A8,'Season 1'!AJ$4:CH$104,4,FALSE),"N/A")))))))))))))))</f>
        <v>N/A</v>
      </c>
      <c r="E8" s="517" t="e">
        <f t="shared" si="0"/>
        <v>#VALUE!</v>
      </c>
      <c r="F8" s="398">
        <f>SUM(IFERROR(VLOOKUP(A8,BI$3:BN$152,2,0),"0"),
IFERROR(VLOOKUP(A8,'Season 1'!AJ$4:CM$104,7,0),"0"),IFERROR(VLOOKUP(A8,'Season 2'!AK$4:CN$104,7,0),"0"),
IFERROR(VLOOKUP(A8,'Season 3'!AK$4:CN$104,7,0),"0"),IFERROR(VLOOKUP(A8,'Season 4'!AK$4:CN$104,7,0),"0"),
IFERROR(VLOOKUP(A8,'Season 5'!AK$4:CN$104,7,0),"0"),IFERROR(VLOOKUP(A8,'Season 6'!AK$4:CN$104,7,0),"0"),
IFERROR(VLOOKUP(A8,'Season 7'!AK$4:CN$104,7,0),"0"),IFERROR(VLOOKUP(A8,'Season 8'!AK$4:CN$104,7,0),"0"),
IFERROR(VLOOKUP(A8,'Season 9'!AK$4:CN$104,7,0),"0"),IFERROR(VLOOKUP(A8,'Season 10'!AK$4:CN$104,7,0),"0"),
IFERROR(VLOOKUP(A8,'Season 11'!AK$4:CN$104,7,0),"0"),IFERROR(VLOOKUP(A8,'Season 12'!AK$4:CN$104,7,0),"0"),
IFERROR(VLOOKUP(A8,'Season 13'!AK$4:CN$104,7,0),"0"),IFERROR(VLOOKUP(A8,'Season 14'!AK$4:CN$104,7,0),"0"),IFERROR(VLOOKUP(A8,'Season 15'!AK$4:CN$104,7,0),"0"),)</f>
        <v>0</v>
      </c>
      <c r="G8" s="398">
        <f>SUM(
IFERROR(VLOOKUP(A8,'Season 1'!AJ$4:CM$104,8,0),"0"),IFERROR(VLOOKUP(A8,'Season 2'!AK$4:CN$104,8,0),"0"),
IFERROR(VLOOKUP(A8,'Season 3'!AK$4:CN$104,8,0),"0"),IFERROR(VLOOKUP(A8,'Season 4'!AK$4:CN$104,8,0),"0"),
IFERROR(VLOOKUP(A8,'Season 5'!AK$4:CN$104,8,0),"0"),IFERROR(VLOOKUP(A8,'Season 6'!AK$4:CN$104,8,0),"0"),
IFERROR(VLOOKUP(A8,'Season 7'!AK$4:CN$104,8,0),"0"),IFERROR(VLOOKUP(A8,'Season 8'!AK$4:CN$104,8,0),"0"),
IFERROR(VLOOKUP(A8,'Season 9'!AK$4:CN$104,8,0),"0"),IFERROR(VLOOKUP(A8,'Season 10'!AK$4:CN$104,8,0),"0"),
IFERROR(VLOOKUP(A8,'Season 11'!AK$4:CN$104,8,0),"0"),IFERROR(VLOOKUP(A8,'Season 12'!AK$4:CN$104,8,0),"0"),
IFERROR(VLOOKUP(A8,'Season 13'!AK$4:CN$104,8,0),"0"),IFERROR(VLOOKUP(A8,'Season 14'!AK$4:CN$104,8,0),"0"),IFERROR(VLOOKUP(A8,'Season 15'!AK$4:CN$104,8,0),"0"),)</f>
        <v>0</v>
      </c>
      <c r="H8" s="329">
        <f>SUM(
IFERROR(VLOOKUP(A8,'Season 1'!AJ$4:CM$104,9,0),"0"),IFERROR(VLOOKUP(A8,'Season 2'!AK$4:CN$104,9,0),"0"),
IFERROR(VLOOKUP(A8,'Season 3'!AK$4:CN$104,9,0),"0"),IFERROR(VLOOKUP(A8,'Season 4'!AK$4:CN$104,9,0),"0"),
IFERROR(VLOOKUP(A8,'Season 5'!AK$4:CN$104,9,0),"0"),IFERROR(VLOOKUP(A8,'Season 6'!AK$4:CN$104,9,0),"0"),
IFERROR(VLOOKUP(A8,'Season 7'!AK$4:CN$104,9,0),"0"),IFERROR(VLOOKUP(A8,'Season 8'!AK$4:CN$104,9,0),"0"),
IFERROR(VLOOKUP(A8,'Season 9'!AK$4:CN$104,9,0),"0"),IFERROR(VLOOKUP(A8,'Season 10'!AK$4:CN$104,9,0),"0"),
IFERROR(VLOOKUP(A8,'Season 11'!AK$4:CN$104,9,0),"0"),IFERROR(VLOOKUP(A8,'Season 12'!AK$4:CN$104,9,0),"0"),
IFERROR(VLOOKUP(A8,'Season 13'!AK$4:CN$104,9,0),"0"),IFERROR(VLOOKUP(A8,'Season 14'!AK$4:CN$104,9,0),"0"),IFERROR(VLOOKUP(A8,'Season 15'!AK$4:CN$104,9,0),"0"),)</f>
        <v>0</v>
      </c>
      <c r="I8" s="518">
        <f>SUM(
IFERROR(VLOOKUP(A8,'Season 1'!AJ$4:CM$104,10,0),"0"),IFERROR(VLOOKUP(A8,'Season 2'!AK$4:CN$104,10,0),"0"),
IFERROR(VLOOKUP(A8,'Season 3'!AK$4:CN$104,10,0),"0"),IFERROR(VLOOKUP(A8,'Season 4'!AK$4:CN$104,10,0),"0"),
IFERROR(VLOOKUP(A8,'Season 5'!AK$4:CN$104,10,0),"0"),IFERROR(VLOOKUP(A8,'Season 6'!AK$4:CN$104,10,0),"0"),
IFERROR(VLOOKUP(A8,'Season 7'!AK$4:CN$104,10,0),"0"),IFERROR(VLOOKUP(A8,'Season 8'!AK$4:CN$104,10,0),"0"),
IFERROR(VLOOKUP(A8,'Season 9'!AK$4:CN$104,10,0),"0"),IFERROR(VLOOKUP(A8,'Season 10'!AK$4:CN$104,10,0),"0"),
IFERROR(VLOOKUP(A8,'Season 11'!AK$4:CN$104,10,0),"0"),IFERROR(VLOOKUP(A8,'Season 12'!AK$4:CN$104,10,0),"0"),
IFERROR(VLOOKUP(A8,'Season 13'!AK$4:CN$104,10,0),"0"),IFERROR(VLOOKUP(A8,'Season 14'!AK$4:CN$104,10,0),"0"),IFERROR(VLOOKUP(A8,'Season 15'!AK$4:CN$104,10,0),"0"),)</f>
        <v>0</v>
      </c>
      <c r="J8" s="21">
        <f>SUM(IFERROR(VLOOKUP(A8,BI$3:BN$152,3,0),"0"),
IFERROR(VLOOKUP(A8,'Season 1'!AJ$4:CM$104,11,0),"0"),IFERROR(VLOOKUP(A8,'Season 2'!AK$4:CN$104,11,0),"0"),
IFERROR(VLOOKUP(A8,'Season 3'!AK$4:CN$104,11,0),"0"),IFERROR(VLOOKUP(A8,'Season 4'!AK$4:CN$104,11,0),"0"),
IFERROR(VLOOKUP(A8,'Season 5'!AK$4:CN$104,11,0),"0"),IFERROR(VLOOKUP(A8,'Season 6'!AK$4:CN$104,11,0),"0"),
IFERROR(VLOOKUP(A8,'Season 7'!AK$4:CN$104,11,0),"0"),IFERROR(VLOOKUP(A8,'Season 8'!AK$4:CN$104,11,0),"0"),
IFERROR(VLOOKUP(A8,'Season 9'!AK$4:CN$104,11,0),"0"),IFERROR(VLOOKUP(A8,'Season 10'!AK$4:CN$104,11,0),"0"),
IFERROR(VLOOKUP(A8,'Season 11'!AK$4:CN$104,11,0),"0"),IFERROR(VLOOKUP(A8,'Season 12'!AK$4:CN$104,11,0),"0"),
IFERROR(VLOOKUP(A8,'Season 13'!AK$4:CN$104,11,0),"0"),IFERROR(VLOOKUP(A8,'Season 14'!AK$4:CN$104,11,0),"0"),IFERROR(VLOOKUP(A8,'Season 15'!AK$4:CN$104,11,0),"0"),)</f>
        <v>0</v>
      </c>
      <c r="K8" s="402">
        <f>SUM(IFERROR(VLOOKUP($A8,BI$3:BN$152,4,0),"0"),
IFERROR(VLOOKUP($A8,'Season 1'!AJ$4:CM$104,12,0),"0"),IFERROR(VLOOKUP($A8,'Season 2'!AK$4:CN$104,12,0),"0"),
IFERROR(VLOOKUP($A8,'Season 3'!AK$4:CN$104,12,0),"0"),IFERROR(VLOOKUP($A8,'Season 4'!AK$4:CN$104,12,0),"0"),
IFERROR(VLOOKUP($A8,'Season 5'!AK$4:CN$104,12,0),"0"),IFERROR(VLOOKUP($A8,'Season 6'!AK$4:CN$104,12,0),"0"),
IFERROR(VLOOKUP($A8,'Season 7'!AK$4:CN$104,12,0),"0"),IFERROR(VLOOKUP($A8,'Season 8'!AK$4:CN$104,12,0),"0"),
IFERROR(VLOOKUP($A8,'Season 9'!AK$4:CN$104,12,0),"0"),IFERROR(VLOOKUP($A8,'Season 10'!AK$4:CN$104,12,0),"0"),
IFERROR(VLOOKUP($A8,'Season 11'!AK$4:CN$104,12,0),"0"),IFERROR(VLOOKUP($A8,'Season 12'!AK$4:CN$104,12,0),"0"),
IFERROR(VLOOKUP($A8,'Season 13'!AK$4:CN$104,12,0),"0"),IFERROR(VLOOKUP($A8,'Season 14'!AK$4:CN$104,12,0),"0"),IFERROR(VLOOKUP(A8,'Season 15'!AK$4:CN$104,12,0),"0"),)</f>
        <v>0</v>
      </c>
      <c r="L8" s="403">
        <f>SUM(
IFERROR(VLOOKUP($A8,'Season 1'!AJ$4:CM$104,13,0),"0"),IFERROR(VLOOKUP($A8,'Season 2'!AK$4:CN$104,13,0),"0"),
IFERROR(VLOOKUP($A8,'Season 3'!AK$4:CN$104,13,0),"0"),IFERROR(VLOOKUP($A8,'Season 4'!AK$4:CN$104,13,0),"0"),
IFERROR(VLOOKUP($A8,'Season 5'!AK$4:CN$104,13,0),"0"),IFERROR(VLOOKUP($A8,'Season 6'!AK$4:CN$104,13,0),"0"),
IFERROR(VLOOKUP($A8,'Season 7'!AK$4:CN$104,13,0),"0"),IFERROR(VLOOKUP($A8,'Season 8'!AK$4:CN$104,13,0),"0"),
IFERROR(VLOOKUP($A8,'Season 9'!AK$4:CN$104,13,0),"0"),IFERROR(VLOOKUP($A8,'Season 10'!AK$4:CN$104,13,0),"0"),
IFERROR(VLOOKUP($A8,'Season 11'!AK$4:CN$104,13,0),"0"),IFERROR(VLOOKUP($A8,'Season 12'!AK$4:CN$104,13,0),"0"),
IFERROR(VLOOKUP($A8,'Season 13'!AK$4:CN$104,13,0),"0"),IFERROR(VLOOKUP($A8,'Season 14'!AK$4:CN$104,13,0),"0"),IFERROR(VLOOKUP(A8,'Season 15'!AK$4:CN$104,13,0),"0"),)</f>
        <v>0</v>
      </c>
      <c r="M8" s="398">
        <f>SUM(
IFERROR(VLOOKUP($A8,'Season 1'!AJ$4:CM$104,14,0),"0"),IFERROR(VLOOKUP($A8,'Season 2'!AK$4:CN$104,14,0),"0"),
IFERROR(VLOOKUP($A8,'Season 3'!AK$4:CN$104,14,0),"0"),IFERROR(VLOOKUP($A8,'Season 4'!AK$4:CN$104,14,0),"0"),
IFERROR(VLOOKUP($A8,'Season 5'!AK$4:CN$104,14,0),"0"),IFERROR(VLOOKUP($A8,'Season 6'!AK$4:CN$104,14,0),"0"),
IFERROR(VLOOKUP($A8,'Season 7'!AK$4:CN$104,14,0),"0"),IFERROR(VLOOKUP($A8,'Season 8'!AK$4:CN$104,14,0),"0"),
IFERROR(VLOOKUP($A8,'Season 9'!AK$4:CN$104,14,0),"0"),IFERROR(VLOOKUP($A8,'Season 10'!AK$4:CN$104,14,0),"0"),
IFERROR(VLOOKUP($A8,'Season 11'!AK$4:CN$104,14,0),"0"),IFERROR(VLOOKUP($A8,'Season 12'!AK$4:CN$104,14,0),"0"),
IFERROR(VLOOKUP($A8,'Season 13'!AK$4:CN$104,14,0),"0"),IFERROR(VLOOKUP($A8,'Season 14'!AK$4:CN$104,14,0),"0"),IFERROR(VLOOKUP(A8,'Season 15'!AK$4:CN$104,14,0),"0"),)</f>
        <v>0</v>
      </c>
      <c r="N8" s="518">
        <f>SUM(
IFERROR(VLOOKUP($A8,'Season 1'!AJ$4:CM$104,15,0),"0"),IFERROR(VLOOKUP($A8,'Season 2'!AK$4:CN$104,15,0),"0"),
IFERROR(VLOOKUP($A8,'Season 3'!AK$4:CN$104,15,0),"0"),IFERROR(VLOOKUP($A8,'Season 4'!AK$4:CN$104,15,0),"0"),
IFERROR(VLOOKUP($A8,'Season 5'!AK$4:CN$104,15,0),"0"),IFERROR(VLOOKUP($A8,'Season 6'!AK$4:CN$104,15,0),"0"),
IFERROR(VLOOKUP($A8,'Season 7'!AK$4:CN$104,15,0),"0"),IFERROR(VLOOKUP($A8,'Season 8'!AK$4:CN$104,15,0),"0"),
IFERROR(VLOOKUP($A8,'Season 9'!AK$4:CN$104,15,0),"0"),IFERROR(VLOOKUP($A8,'Season 10'!AK$4:CN$104,15,0),"0"),
IFERROR(VLOOKUP($A8,'Season 11'!AK$4:CN$104,15,0),"0"),IFERROR(VLOOKUP($A8,'Season 12'!AK$4:CN$104,15,0),"0"),
IFERROR(VLOOKUP($A8,'Season 13'!AK$4:CN$104,15,0),"0"),IFERROR(VLOOKUP($A8,'Season 14'!AK$4:CN$104,15,0),"0"),IFERROR(VLOOKUP(A8,'Season 15'!AK$4:CN$104,15,0),"0"),)</f>
        <v>0</v>
      </c>
      <c r="O8" s="21">
        <f>SUM(
IFERROR(VLOOKUP($A8,'Season 1'!AJ$4:CM$104,16,0),"0"),IFERROR(VLOOKUP($A8,'Season 2'!AK$4:CN$104,16,0),"0"),
IFERROR(VLOOKUP($A8,'Season 3'!AK$4:CN$104,16,0),"0"),IFERROR(VLOOKUP($A8,'Season 4'!AK$4:CN$104,16,0),"0"),
IFERROR(VLOOKUP($A8,'Season 5'!AK$4:CN$104,16,0),"0"),IFERROR(VLOOKUP($A8,'Season 6'!AK$4:CN$104,16,0),"0"),
IFERROR(VLOOKUP($A8,'Season 7'!AK$4:CN$104,16,0),"0"),IFERROR(VLOOKUP($A8,'Season 8'!AK$4:CN$104,16,0),"0"),
IFERROR(VLOOKUP($A8,'Season 9'!AK$4:CN$104,16,0),"0"),IFERROR(VLOOKUP($A8,'Season 10'!AK$4:CN$104,16,0),"0"),
IFERROR(VLOOKUP($A8,'Season 11'!AK$4:CN$104,16,0),"0"),IFERROR(VLOOKUP($A8,'Season 12'!AK$4:CN$104,16,0),"0"),
IFERROR(VLOOKUP($A8,'Season 13'!AK$4:CN$104,16,0),"0"),IFERROR(VLOOKUP($A8,'Season 14'!AK$4:CN$104,16,0),"0"),IFERROR(VLOOKUP(A8,'Season 15'!AK$4:CN$104,16,0),"0"),)</f>
        <v>0</v>
      </c>
      <c r="P8" s="402">
        <f>SUM(
IFERROR(VLOOKUP($A8,'Season 1'!AJ$4:CM$104,17,0),"0"),IFERROR(VLOOKUP($A8,'Season 2'!AK$4:CN$104,17,0),"0"),
IFERROR(VLOOKUP($A8,'Season 3'!AK$4:CN$104,17,0),"0"),IFERROR(VLOOKUP($A8,'Season 4'!AK$4:CN$104,17,0),"0"),
IFERROR(VLOOKUP($A8,'Season 5'!AK$4:CN$104,17,0),"0"),IFERROR(VLOOKUP($A8,'Season 6'!AK$4:CN$104,17,0),"0"),
IFERROR(VLOOKUP($A8,'Season 7'!AK$4:CN$104,17,0),"0"),IFERROR(VLOOKUP($A8,'Season 8'!AK$4:CN$104,17,0),"0"),
IFERROR(VLOOKUP($A8,'Season 9'!AK$4:CN$104,17,0),"0"),IFERROR(VLOOKUP($A8,'Season 10'!AK$4:CN$104,17,0),"0"),
IFERROR(VLOOKUP($A8,'Season 11'!AK$4:CN$104,17,0),"0"),IFERROR(VLOOKUP($A8,'Season 12'!AK$4:CN$104,17,0),"0"),
IFERROR(VLOOKUP($A8,'Season 13'!AK$4:CN$104,17,0),"0"),IFERROR(VLOOKUP($A8,'Season 14'!AK$4:CN$104,17,0),"0"),IFERROR(VLOOKUP(A8,'Season 15'!AK$4:CN$104,17,0),"0"),)</f>
        <v>0</v>
      </c>
      <c r="Q8" s="403">
        <f>SUM(
IFERROR(VLOOKUP($A8,'Season 1'!AJ$4:CM$104,18,0),"0"),IFERROR(VLOOKUP($A8,'Season 2'!AK$4:CN$104,18,0),"0"),
IFERROR(VLOOKUP($A8,'Season 3'!AK$4:CN$104,18,0),"0"),IFERROR(VLOOKUP($A8,'Season 4'!AK$4:CN$104,18,0),"0"),
IFERROR(VLOOKUP($A8,'Season 5'!AK$4:CN$104,18,0),"0"),IFERROR(VLOOKUP($A8,'Season 6'!AK$4:CN$104,18,0),"0"),
IFERROR(VLOOKUP($A8,'Season 7'!AK$4:CN$104,18,0),"0"),IFERROR(VLOOKUP($A8,'Season 8'!AK$4:CN$104,18,0),"0"),
IFERROR(VLOOKUP($A8,'Season 9'!AK$4:CN$104,18,0),"0"),IFERROR(VLOOKUP($A8,'Season 10'!AK$4:CN$104,18,0),"0"),
IFERROR(VLOOKUP($A8,'Season 11'!AK$4:CN$104,18,0),"0"),IFERROR(VLOOKUP($A8,'Season 12'!AK$4:CN$104,18,0),"0"),
IFERROR(VLOOKUP($A8,'Season 13'!AK$4:CN$104,18,0),"0"),IFERROR(VLOOKUP($A8,'Season 14'!AK$4:CN$104,18,0),"0"),IFERROR(VLOOKUP(A8,'Season 15'!AK$4:CN$104,18,0),"0"),)</f>
        <v>0</v>
      </c>
      <c r="R8" s="398">
        <f>SUM(
IFERROR(VLOOKUP($A8,'Season 1'!AJ$4:CM$104,19,0),"0"),IFERROR(VLOOKUP($A8,'Season 2'!AK$4:CN$104,19,0),"0"),
IFERROR(VLOOKUP($A8,'Season 3'!AK$4:CN$104,19,0),"0"),IFERROR(VLOOKUP($A8,'Season 4'!AK$4:CN$104,19,0),"0"),
IFERROR(VLOOKUP($A8,'Season 5'!AK$4:CN$104,19,0),"0"),IFERROR(VLOOKUP($A8,'Season 6'!AK$4:CN$104,19,0),"0"),
IFERROR(VLOOKUP($A8,'Season 7'!AK$4:CN$104,19,0),"0"),IFERROR(VLOOKUP($A8,'Season 8'!AK$4:CN$104,19,0),"0"),
IFERROR(VLOOKUP($A8,'Season 9'!AK$4:CN$104,19,0),"0"),IFERROR(VLOOKUP($A8,'Season 10'!AK$4:CN$104,19,0),"0"),
IFERROR(VLOOKUP($A8,'Season 11'!AK$4:CN$104,19,0),"0"),IFERROR(VLOOKUP($A8,'Season 12'!AK$4:CN$104,19,0),"0"),
IFERROR(VLOOKUP($A8,'Season 13'!AK$4:CN$104,19,0),"0"),IFERROR(VLOOKUP($A8,'Season 14'!AK$4:CN$104,19,0),"0"),IFERROR(VLOOKUP(A8,'Season 15'!AK$4:CN$104,19,0),"0"),)</f>
        <v>0</v>
      </c>
      <c r="S8" s="518">
        <f>SUM(
IFERROR(VLOOKUP($A8,'Season 1'!AJ$4:CM$104,20,0),"0"),IFERROR(VLOOKUP($A8,'Season 2'!AK$4:CN$104,20,0),"0"),
IFERROR(VLOOKUP($A8,'Season 3'!AK$4:CN$104,20,0),"0"),IFERROR(VLOOKUP($A8,'Season 4'!AK$4:CN$104,20,0),"0"),
IFERROR(VLOOKUP($A8,'Season 5'!AK$4:CN$104,20,0),"0"),IFERROR(VLOOKUP($A8,'Season 6'!AK$4:CN$104,20,0),"0"),
IFERROR(VLOOKUP($A8,'Season 7'!AK$4:CN$104,20,0),"0"),IFERROR(VLOOKUP($A8,'Season 8'!AK$4:CN$104,20,0),"0"),
IFERROR(VLOOKUP($A8,'Season 9'!AK$4:CN$104,20,0),"0"),IFERROR(VLOOKUP($A8,'Season 10'!AK$4:CN$104,20,0),"0"),
IFERROR(VLOOKUP($A8,'Season 11'!AK$4:CN$104,20,0),"0"),IFERROR(VLOOKUP($A8,'Season 12'!AK$4:CN$104,20,0),"0"),
IFERROR(VLOOKUP($A8,'Season 13'!AK$4:CN$104,20,0),"0"),IFERROR(VLOOKUP($A8,'Season 14'!AK$4:CN$104,20,0),"0"),IFERROR(VLOOKUP(A8,'Season 15'!AK$4:CN$104,20,0),"0"),)</f>
        <v>0</v>
      </c>
      <c r="T8" s="21">
        <f>SUM(
IFERROR(VLOOKUP($A8,'Season 1'!AJ$4:CM$104,21,0),"0"),IFERROR(VLOOKUP($A8,'Season 2'!AK$4:CN$104,21,0),"0"),
IFERROR(VLOOKUP($A8,'Season 3'!AK$4:CN$104,21,0),"0"),IFERROR(VLOOKUP($A8,'Season 4'!AK$4:CN$104,21,0),"0"),
IFERROR(VLOOKUP($A8,'Season 5'!AK$4:CN$104,21,0),"0"),IFERROR(VLOOKUP($A8,'Season 6'!AK$4:CN$104,21,0),"0"),
IFERROR(VLOOKUP($A8,'Season 7'!AK$4:CN$104,21,0),"0"),IFERROR(VLOOKUP($A8,'Season 8'!AK$4:CN$104,21,0),"0"),
IFERROR(VLOOKUP($A8,'Season 9'!AK$4:CN$104,21,0),"0"),IFERROR(VLOOKUP($A8,'Season 10'!AK$4:CN$104,21,0),"0"),
IFERROR(VLOOKUP($A8,'Season 11'!AK$4:CN$104,21,0),"0"),IFERROR(VLOOKUP($A8,'Season 12'!AK$4:CN$104,21,0),"0"),
IFERROR(VLOOKUP($A8,'Season 13'!AK$4:CN$104,21,0),"0"),IFERROR(VLOOKUP($A8,'Season 14'!AK$4:CN$104,21,0),"0"),IFERROR(VLOOKUP(A8,'Season 15'!AK$4:CN$104,21,0),"0"),)</f>
        <v>0</v>
      </c>
      <c r="U8" s="402">
        <f>SUM(
IFERROR(VLOOKUP($A8,'Season 1'!AJ$4:CM$104,22,0),"0"),IFERROR(VLOOKUP($A8,'Season 2'!AK$4:CN$104,22,0),"0"),
IFERROR(VLOOKUP($A8,'Season 3'!AK$4:CN$104,22,0),"0"),IFERROR(VLOOKUP($A8,'Season 4'!AK$4:CN$104,22,0),"0"),
IFERROR(VLOOKUP($A8,'Season 5'!AK$4:CN$104,22,0),"0"),IFERROR(VLOOKUP($A8,'Season 6'!AK$4:CN$104,22,0),"0"),
IFERROR(VLOOKUP($A8,'Season 7'!AK$4:CN$104,22,0),"0"),IFERROR(VLOOKUP($A8,'Season 8'!AK$4:CN$104,22,0),"0"),
IFERROR(VLOOKUP($A8,'Season 9'!AK$4:CN$104,22,0),"0"),IFERROR(VLOOKUP($A8,'Season 10'!AK$4:CN$104,22,0),"0"),
IFERROR(VLOOKUP($A8,'Season 11'!AK$4:CN$104,22,0),"0"),IFERROR(VLOOKUP($A8,'Season 12'!AK$4:CN$104,22,0),"0"),
IFERROR(VLOOKUP($A8,'Season 13'!AK$4:CN$104,22,0),"0"),IFERROR(VLOOKUP($A8,'Season 14'!AK$4:CN$104,22,0),"0"),IFERROR(VLOOKUP(A8,'Season 15'!AK$4:CN$104,22,0),"0"),)</f>
        <v>0</v>
      </c>
      <c r="V8" s="403">
        <f>SUM(
IFERROR(VLOOKUP($A8,'Season 1'!AJ$4:CM$104,23,0),"0"),IFERROR(VLOOKUP($A8,'Season 2'!AK$4:CN$104,23,0),"0"),
IFERROR(VLOOKUP($A8,'Season 3'!AK$4:CN$104,23,0),"0"),IFERROR(VLOOKUP($A8,'Season 4'!AK$4:CN$104,23,0),"0"),
IFERROR(VLOOKUP($A8,'Season 5'!AK$4:CN$104,23,0),"0"),IFERROR(VLOOKUP($A8,'Season 6'!AK$4:CN$104,23,0),"0"),
IFERROR(VLOOKUP($A8,'Season 7'!AK$4:CN$104,23,0),"0"),IFERROR(VLOOKUP($A8,'Season 8'!AK$4:CN$104,23,0),"0"),
IFERROR(VLOOKUP($A8,'Season 9'!AK$4:CN$104,23,0),"0"),IFERROR(VLOOKUP($A8,'Season 10'!AK$4:CN$104,23,0),"0"),
IFERROR(VLOOKUP($A8,'Season 11'!AK$4:CN$104,23,0),"0"),IFERROR(VLOOKUP($A8,'Season 12'!AK$4:CN$104,23,0),"0"),
IFERROR(VLOOKUP($A8,'Season 13'!AK$4:CN$104,23,0),"0"),IFERROR(VLOOKUP($A8,'Season 14'!AK$4:CN$104,23,0),"0"),IFERROR(VLOOKUP($A8,'Season 15'!AK$4:CN$104,23,0),"0"),)</f>
        <v>0</v>
      </c>
      <c r="W8" s="398">
        <f>SUM(
IFERROR(VLOOKUP($A8,'Season 1'!AJ$4:CM$104,24,0),"0"),IFERROR(VLOOKUP($A8,'Season 2'!AK$4:CN$104,24,0),"0"),
IFERROR(VLOOKUP($A8,'Season 3'!AK$4:CN$104,24,0),"0"),IFERROR(VLOOKUP($A8,'Season 4'!AK$4:CN$104,24,0),"0"),
IFERROR(VLOOKUP($A8,'Season 5'!AK$4:CN$104,24,0),"0"),IFERROR(VLOOKUP($A8,'Season 6'!AK$4:CN$104,24,0),"0"),
IFERROR(VLOOKUP($A8,'Season 7'!AK$4:CN$104,24,0),"0"),IFERROR(VLOOKUP($A8,'Season 8'!AK$4:CN$104,24,0),"0"),
IFERROR(VLOOKUP($A8,'Season 9'!AK$4:CN$104,24,0),"0"),IFERROR(VLOOKUP($A8,'Season 10'!AK$4:CN$104,24,0),"0"),
IFERROR(VLOOKUP($A8,'Season 11'!AK$4:CN$104,24,0),"0"),IFERROR(VLOOKUP($A8,'Season 12'!AK$4:CN$104,24,0),"0"),
IFERROR(VLOOKUP($A8,'Season 13'!AK$4:CN$104,24,0),"0"),IFERROR(VLOOKUP($A8,'Season 14'!AK$4:CN$104,24,0),"0"),IFERROR(VLOOKUP($A8,'Season 15'!AK$4:CN$104,24,0),"0"),)</f>
        <v>0</v>
      </c>
      <c r="X8" s="518">
        <f>SUM(
IFERROR(VLOOKUP($A8,'Season 1'!AJ$4:CM$104,25,0),"0"),IFERROR(VLOOKUP($A8,'Season 2'!AK$4:CN$104,25,0),"0"),
IFERROR(VLOOKUP($A8,'Season 3'!AK$4:CN$104,25,0),"0"),IFERROR(VLOOKUP($A8,'Season 4'!AK$4:CN$104,25,0),"0"),
IFERROR(VLOOKUP($A8,'Season 5'!AK$4:CN$104,25,0),"0"),IFERROR(VLOOKUP($A8,'Season 6'!AK$4:CN$104,25,0),"0"),
IFERROR(VLOOKUP($A8,'Season 7'!AK$4:CN$104,25,0),"0"),IFERROR(VLOOKUP($A8,'Season 8'!AK$4:CN$104,25,0),"0"),
IFERROR(VLOOKUP($A8,'Season 9'!AK$4:CN$104,25,0),"0"),IFERROR(VLOOKUP($A8,'Season 10'!AK$4:CN$104,25,0),"0"),
IFERROR(VLOOKUP($A8,'Season 11'!AK$4:CN$104,25,0),"0"),IFERROR(VLOOKUP($A8,'Season 12'!AK$4:CN$104,25,0),"0"),
IFERROR(VLOOKUP($A8,'Season 13'!AK$4:CN$104,25,0),"0"),IFERROR(VLOOKUP($A8,'Season 14'!AK$4:CN$104,25,0),"0"),IFERROR(VLOOKUP($A8,'Season 15'!AK$4:CN$104,25,0),"0"),)</f>
        <v>0</v>
      </c>
      <c r="Y8" s="21">
        <f>SUM(
IFERROR(VLOOKUP($A8,'Season 1'!AJ$4:CM$104,26,0),"0"),IFERROR(VLOOKUP($A8,'Season 2'!AK$4:CN$104,26,0),"0"),
IFERROR(VLOOKUP($A8,'Season 3'!AK$4:CN$104,26,0),"0"),IFERROR(VLOOKUP($A8,'Season 4'!AK$4:CN$104,26,0),"0"),
IFERROR(VLOOKUP($A8,'Season 5'!AK$4:CN$104,26,0),"0"),IFERROR(VLOOKUP($A8,'Season 6'!AK$4:CN$104,26,0),"0"),
IFERROR(VLOOKUP($A8,'Season 7'!AK$4:CN$104,26,0),"0"),IFERROR(VLOOKUP($A8,'Season 8'!AK$4:CN$104,26,0),"0"),
IFERROR(VLOOKUP($A8,'Season 9'!AK$4:CN$104,26,0),"0"),IFERROR(VLOOKUP($A8,'Season 10'!AK$4:CN$104,26,0),"0"),
IFERROR(VLOOKUP($A8,'Season 11'!AK$4:CN$104,26,0),"0"),IFERROR(VLOOKUP($A8,'Season 12'!AK$4:CN$104,26,0),"0"),
IFERROR(VLOOKUP($A8,'Season 13'!AK$4:CN$104,26,0),"0"),IFERROR(VLOOKUP($A8,'Season 14'!AK$4:CN$104,26,0),"0"),IFERROR(VLOOKUP($A8,'Season 15'!AK$4:CN$104,26,0),"0"),)</f>
        <v>0</v>
      </c>
      <c r="Z8" s="402">
        <f>SUM(
IFERROR(VLOOKUP($A8,'Season 1'!AJ$4:CM$104,27,0),"0"),IFERROR(VLOOKUP($A8,'Season 2'!AK$4:CN$104,27,0),"0"),
IFERROR(VLOOKUP($A8,'Season 3'!AK$4:CN$104,27,0),"0"),IFERROR(VLOOKUP($A8,'Season 4'!AK$4:CN$104,27,0),"0"),
IFERROR(VLOOKUP($A8,'Season 5'!AK$4:CN$104,27,0),"0"),IFERROR(VLOOKUP($A8,'Season 6'!AK$4:CN$104,27,0),"0"),
IFERROR(VLOOKUP($A8,'Season 7'!AK$4:CN$104,27,0),"0"),IFERROR(VLOOKUP($A8,'Season 8'!AK$4:CN$104,27,0),"0"),
IFERROR(VLOOKUP($A8,'Season 9'!AK$4:CN$104,27,0),"0"),IFERROR(VLOOKUP($A8,'Season 10'!AK$4:CN$104,27,0),"0"),
IFERROR(VLOOKUP($A8,'Season 11'!AK$4:CN$104,27,0),"0"),IFERROR(VLOOKUP($A8,'Season 12'!AK$4:CN$104,27,0),"0"),
IFERROR(VLOOKUP($A8,'Season 13'!AK$4:CN$104,27,0),"0"),IFERROR(VLOOKUP($A8,'Season 14'!AK$4:CN$104,27,0),"0"),IFERROR(VLOOKUP($A8,'Season 15'!AK$4:CN$104,27,0),"0"),)</f>
        <v>0</v>
      </c>
      <c r="AA8" s="403">
        <f>SUM(
IFERROR(VLOOKUP($A8,'Season 1'!AJ$4:CM$104,28,0),"0"),IFERROR(VLOOKUP($A8,'Season 2'!AK$4:CN$104,28,0),"0"),
IFERROR(VLOOKUP($A8,'Season 3'!AK$4:CN$104,28,0),"0"),IFERROR(VLOOKUP($A8,'Season 4'!AK$4:CN$104,28,0),"0"),
IFERROR(VLOOKUP($A8,'Season 5'!AK$4:CN$104,28,0),"0"),IFERROR(VLOOKUP($A8,'Season 6'!AK$4:CN$104,28,0),"0"),
IFERROR(VLOOKUP($A8,'Season 7'!AK$4:CN$104,28,0),"0"),IFERROR(VLOOKUP($A8,'Season 8'!AK$4:CN$104,28,0),"0"),
IFERROR(VLOOKUP($A8,'Season 9'!AK$4:CN$104,28,0),"0"),IFERROR(VLOOKUP($A8,'Season 10'!AK$4:CN$104,28,0),"0"),
IFERROR(VLOOKUP($A8,'Season 11'!AK$4:CN$104,28,0),"0"),IFERROR(VLOOKUP($A8,'Season 12'!AK$4:CN$104,28,0),"0"),
IFERROR(VLOOKUP($A8,'Season 13'!AK$4:CN$104,28,0),"0"),IFERROR(VLOOKUP($A8,'Season 14'!AK$4:CN$104,28,0),"0"),IFERROR(VLOOKUP($A8,'Season 15'!AK$4:CN$104,28,0),"0"),)</f>
        <v>0</v>
      </c>
      <c r="AB8" s="398">
        <f>SUM(
IFERROR(VLOOKUP($A8,'Season 1'!AJ$4:CM$104,29,0),"0"),IFERROR(VLOOKUP($A8,'Season 2'!AK$4:CN$104,29,0),"0"),
IFERROR(VLOOKUP($A8,'Season 3'!AK$4:CN$104,29,0),"0"),IFERROR(VLOOKUP($A8,'Season 4'!AK$4:CN$104,29,0),"0"),
IFERROR(VLOOKUP($A8,'Season 5'!AK$4:CN$104,29,0),"0"),IFERROR(VLOOKUP($A8,'Season 6'!AK$4:CN$104,29,0),"0"),
IFERROR(VLOOKUP($A8,'Season 7'!AK$4:CN$104,29,0),"0"),IFERROR(VLOOKUP($A8,'Season 8'!AK$4:CN$104,29,0),"0"),
IFERROR(VLOOKUP($A8,'Season 9'!AK$4:CN$104,29,0),"0"),IFERROR(VLOOKUP($A8,'Season 10'!AK$4:CN$104,29,0),"0"),
IFERROR(VLOOKUP($A8,'Season 11'!AK$4:CN$104,29,0),"0"),IFERROR(VLOOKUP($A8,'Season 12'!AK$4:CN$104,29,0),"0"),
IFERROR(VLOOKUP($A8,'Season 13'!AK$4:CN$104,29,0),"0"),IFERROR(VLOOKUP($A8,'Season 14'!AK$4:CN$104,29,0),"0"),IFERROR(VLOOKUP($A8,'Season 15'!AK$4:CN$104,29,0),"0"),)</f>
        <v>0</v>
      </c>
      <c r="AC8" s="518">
        <f>SUM(
IFERROR(VLOOKUP($A8,'Season 1'!AJ$4:CM$104,30,0),"0"),IFERROR(VLOOKUP($A8,'Season 2'!AK$4:CN$104,30,0),"0"),
IFERROR(VLOOKUP($A8,'Season 3'!AK$4:CN$104,30,0),"0"),IFERROR(VLOOKUP($A8,'Season 4'!AK$4:CN$104,30,0),"0"),
IFERROR(VLOOKUP($A8,'Season 5'!AK$4:CN$104,30,0),"0"),IFERROR(VLOOKUP($A8,'Season 6'!AK$4:CN$104,30,0),"0"),
IFERROR(VLOOKUP($A8,'Season 7'!AK$4:CN$104,30,0),"0"),IFERROR(VLOOKUP($A8,'Season 8'!AK$4:CN$104,30,0),"0"),
IFERROR(VLOOKUP($A8,'Season 9'!AK$4:CN$104,30,0),"0"),IFERROR(VLOOKUP($A8,'Season 10'!AK$4:CN$104,30,0),"0"),
IFERROR(VLOOKUP($A8,'Season 11'!AK$4:CN$104,30,0),"0"),IFERROR(VLOOKUP($A8,'Season 12'!AK$4:CN$104,30,0),"0"),
IFERROR(VLOOKUP($A8,'Season 13'!AK$4:CN$104,30,0),"0"),IFERROR(VLOOKUP($A8,'Season 14'!AK$4:CN$104,30,0),"0"),IFERROR(VLOOKUP($A8,'Season 15'!AK$4:CN$104,30,0),"0"),)</f>
        <v>0</v>
      </c>
      <c r="AD8" s="21">
        <f>SUM(
IFERROR(VLOOKUP($A8,'Season 1'!AJ$4:CM$104,31,0),"0"),IFERROR(VLOOKUP($A8,'Season 2'!AK$4:CN$104,31,0),"0"),
IFERROR(VLOOKUP($A8,'Season 3'!AK$4:CN$104,31,0),"0"),IFERROR(VLOOKUP($A8,'Season 4'!AK$4:CN$104,31,0),"0"),
IFERROR(VLOOKUP($A8,'Season 5'!AK$4:CN$104,31,0),"0"),IFERROR(VLOOKUP($A8,'Season 6'!AK$4:CN$104,31,0),"0"),
IFERROR(VLOOKUP($A8,'Season 7'!AK$4:CN$104,31,0),"0"),IFERROR(VLOOKUP($A8,'Season 8'!AK$4:CN$104,31,0),"0"),
IFERROR(VLOOKUP($A8,'Season 9'!AK$4:CN$104,31,0),"0"),IFERROR(VLOOKUP($A8,'Season 10'!AK$4:CN$104,31,0),"0"),
IFERROR(VLOOKUP($A8,'Season 11'!AK$4:CN$104,31,0),"0"),IFERROR(VLOOKUP($A8,'Season 12'!AK$4:CN$104,31,0),"0"),
IFERROR(VLOOKUP($A8,'Season 13'!AK$4:CN$104,31,0),"0"),IFERROR(VLOOKUP($A8,'Season 14'!AK$4:CN$104,31,0),"0"),IFERROR(VLOOKUP($A8,'Season 15'!AK$4:CN$104,31,0),"0"),)</f>
        <v>0</v>
      </c>
      <c r="AE8" s="402">
        <f>SUM(
IFERROR(VLOOKUP($A8,'Season 1'!AJ$4:CM$104,32,0),"0"),IFERROR(VLOOKUP($A8,'Season 2'!AK$4:CN$104,32,0),"0"),
IFERROR(VLOOKUP($A8,'Season 3'!AK$4:CN$104,32,0),"0"),IFERROR(VLOOKUP($A8,'Season 4'!AK$4:CN$104,32,0),"0"),
IFERROR(VLOOKUP($A8,'Season 5'!AK$4:CN$104,32,0),"0"),IFERROR(VLOOKUP($A8,'Season 6'!AK$4:CN$104,32,0),"0"),
IFERROR(VLOOKUP($A8,'Season 7'!AK$4:CN$104,32,0),"0"),IFERROR(VLOOKUP($A8,'Season 8'!AK$4:CN$104,32,0),"0"),
IFERROR(VLOOKUP($A8,'Season 9'!AK$4:CN$104,32,0),"0"),IFERROR(VLOOKUP($A8,'Season 10'!AK$4:CN$104,32,0),"0"),
IFERROR(VLOOKUP($A8,'Season 11'!AK$4:CN$104,32,0),"0"),IFERROR(VLOOKUP($A8,'Season 12'!AK$4:CN$104,32,0),"0"),
IFERROR(VLOOKUP($A8,'Season 13'!AK$4:CN$104,32,0),"0"),IFERROR(VLOOKUP($A8,'Season 14'!AK$4:CN$104,32,0),"0"),IFERROR(VLOOKUP($A8,'Season 15'!AK$4:CN$104,32,0),"0"),)</f>
        <v>0</v>
      </c>
      <c r="AF8" s="403">
        <f>SUM(IFERROR(VLOOKUP($A8,'Season 2'!AK$4:CN$104,33,0),"0"),
IFERROR(VLOOKUP($A8,'Season 3'!AK$4:CN$104,33,0),"0"),IFERROR(VLOOKUP($A8,'Season 4'!AK$4:CN$104,33,0),"0"),
IFERROR(VLOOKUP($A8,'Season 5'!AK$4:CN$104,33,0),"0"),IFERROR(VLOOKUP($A8,'Season 6'!AK$4:CN$104,33,0),"0"),
IFERROR(VLOOKUP($A8,'Season 7'!AK$4:CN$104,33,0),"0"),IFERROR(VLOOKUP($A8,'Season 8'!AK$4:CN$104,33,0),"0"),
IFERROR(VLOOKUP($A8,'Season 9'!AK$4:CN$104,33,0),"0"),IFERROR(VLOOKUP($A8,'Season 10'!AK$4:CN$104,33,0),"0"),
IFERROR(VLOOKUP($A8,'Season 11'!AK$4:CN$104,33,0),"0"),IFERROR(VLOOKUP($A8,'Season 12'!AK$4:CN$104,33,0),"0"),
IFERROR(VLOOKUP($A8,'Season 13'!AK$4:CN$104,33,0),"0"),IFERROR(VLOOKUP($A8,'Season 14'!AK$4:CN$104,33,0),"0"),IFERROR(VLOOKUP($A8,'Season 15'!AK$4:CN$104,33,0),"0"),)</f>
        <v>0</v>
      </c>
      <c r="AG8" s="398">
        <f>SUM(IFERROR(VLOOKUP($A8,'Season 2'!AK$4:CN$104,34,0),"0"),
IFERROR(VLOOKUP($A8,'Season 3'!AK$4:CN$104,34,0),"0"),IFERROR(VLOOKUP($A8,'Season 4'!AK$4:CN$104,34,0),"0"),
IFERROR(VLOOKUP($A8,'Season 5'!AK$4:CN$104,34,0),"0"),IFERROR(VLOOKUP($A8,'Season 6'!AK$4:CN$104,34,0),"0"),
IFERROR(VLOOKUP($A8,'Season 7'!AK$4:CN$104,34,0),"0"),IFERROR(VLOOKUP($A8,'Season 8'!AK$4:CN$104,34,0),"0"),
IFERROR(VLOOKUP($A8,'Season 9'!AK$4:CN$104,34,0),"0"),IFERROR(VLOOKUP($A8,'Season 10'!AK$4:CN$104,34,0),"0"),
IFERROR(VLOOKUP($A8,'Season 11'!AK$4:CN$104,34,0),"0"),IFERROR(VLOOKUP($A8,'Season 12'!AK$4:CN$104,34,0),"0"),
IFERROR(VLOOKUP($A8,'Season 13'!AK$4:CN$104,34,0),"0"),IFERROR(VLOOKUP($A8,'Season 14'!AK$4:CN$104,34,0),"0"),IFERROR(VLOOKUP($A8,'Season 15'!AK$4:CN$104,34,0),"0"),)</f>
        <v>0</v>
      </c>
      <c r="AH8" s="518">
        <f>SUM(IFERROR(VLOOKUP($A8,'Season 2'!AK$4:CN$104,35,0),"0"),
IFERROR(VLOOKUP($A8,'Season 3'!AK$4:CN$104,35,0),"0"),IFERROR(VLOOKUP($A8,'Season 4'!AK$4:CN$104,35,0),"0"),
IFERROR(VLOOKUP($A8,'Season 5'!AK$4:CN$104,35,0),"0"),IFERROR(VLOOKUP($A8,'Season 6'!AK$4:CN$104,35,0),"0"),
IFERROR(VLOOKUP($A8,'Season 7'!AK$4:CN$104,35,0),"0"),IFERROR(VLOOKUP($A8,'Season 8'!AK$4:CN$104,35,0),"0"),
IFERROR(VLOOKUP($A8,'Season 9'!AK$4:CN$104,35,0),"0"),IFERROR(VLOOKUP($A8,'Season 10'!AK$4:CN$104,35,0),"0"),
IFERROR(VLOOKUP($A8,'Season 11'!AK$4:CN$104,35,0),"0"),IFERROR(VLOOKUP($A8,'Season 12'!AK$4:CN$104,35,0),"0"),
IFERROR(VLOOKUP($A8,'Season 13'!AK$4:CN$104,35,0),"0"),IFERROR(VLOOKUP($A8,'Season 14'!AK$4:CN$104,35,0),"0"),IFERROR(VLOOKUP($A8,'Season 15'!AK$4:CN$104,35,0),"0"),)</f>
        <v>0</v>
      </c>
      <c r="AI8" s="21">
        <f>SUM(IFERROR(VLOOKUP($A8,'Season 2'!AK$4:CN$104,36,0),"0"),
IFERROR(VLOOKUP($A8,'Season 3'!AK$4:CN$104,36,0),"0"),IFERROR(VLOOKUP($A8,'Season 4'!AK$4:CN$104,36,0),"0"),
IFERROR(VLOOKUP($A8,'Season 5'!AK$4:CN$104,36,0),"0"),IFERROR(VLOOKUP($A8,'Season 6'!AK$4:CN$104,36,0),"0"),
IFERROR(VLOOKUP($A8,'Season 7'!AK$4:CN$104,36,0),"0"),IFERROR(VLOOKUP($A8,'Season 8'!AK$4:CN$104,36,0),"0"),
IFERROR(VLOOKUP($A8,'Season 9'!AK$4:CN$104,36,0),"0"),IFERROR(VLOOKUP($A8,'Season 10'!AK$4:CN$104,36,0),"0"),
IFERROR(VLOOKUP($A8,'Season 11'!AK$4:CN$104,36,0),"0"),IFERROR(VLOOKUP($A8,'Season 12'!AK$4:CN$104,36,0),"0"),
IFERROR(VLOOKUP($A8,'Season 13'!AK$4:CN$104,36,0),"0"),IFERROR(VLOOKUP($A8,'Season 14'!AK$4:CN$104,36,0),"0"),IFERROR(VLOOKUP($A8,'Season 15'!AK$4:CN$104,36,0),"0"),)</f>
        <v>0</v>
      </c>
      <c r="AJ8" s="402">
        <f>SUM(IFERROR(VLOOKUP($A8,'Season 2'!AK$4:CN$104,37,0),"0"),
IFERROR(VLOOKUP($A8,'Season 3'!AK$4:CN$104,37,0),"0"),IFERROR(VLOOKUP($A8,'Season 4'!AK$4:CN$104,37,0),"0"),
IFERROR(VLOOKUP($A8,'Season 5'!AK$4:CN$104,37,0),"0"),IFERROR(VLOOKUP($A8,'Season 6'!AK$4:CN$104,37,0),"0"),
IFERROR(VLOOKUP($A8,'Season 7'!AK$4:CN$104,37,0),"0"),IFERROR(VLOOKUP($A8,'Season 8'!AK$4:CN$104,37,0),"0"),
IFERROR(VLOOKUP($A8,'Season 9'!AK$4:CN$104,37,0),"0"),IFERROR(VLOOKUP($A8,'Season 10'!AK$4:CN$104,37,0),"0"),
IFERROR(VLOOKUP($A8,'Season 11'!AK$4:CN$104,37,0),"0"),IFERROR(VLOOKUP($A8,'Season 12'!AK$4:CN$104,37,0),"0"),
IFERROR(VLOOKUP($A8,'Season 13'!AK$4:CN$104,37,0),"0"),IFERROR(VLOOKUP($A8,'Season 14'!AK$4:CN$104,37,0),"0"),IFERROR(VLOOKUP($A8,'Season 15'!AK$4:CN$104,37,0),"0"),)</f>
        <v>0</v>
      </c>
      <c r="AK8" s="403">
        <f>SUM(IFERROR(VLOOKUP($A8,'Season 1'!AJ$4:CM$104,33,0),"0"),IFERROR(VLOOKUP($A8,'Season 2'!AK$4:CN$104,38,0),"0"),
IFERROR(VLOOKUP($A8,'Season 3'!AK$4:CN$104,38,0),"0"),IFERROR(VLOOKUP($A8,'Season 4'!AK$4:CN$104,38,0),"0"),
IFERROR(VLOOKUP($A8,'Season 5'!AK$4:CN$104,38,0),"0"),IFERROR(VLOOKUP($A8,'Season 6'!AK$4:CN$104,38,0),"0"),
IFERROR(VLOOKUP($A8,'Season 7'!AK$4:CN$104,38,0),"0"),IFERROR(VLOOKUP($A8,'Season 8'!AK$4:CN$104,38,0),"0"),
IFERROR(VLOOKUP($A8,'Season 9'!AK$4:CN$104,38,0),"0"),IFERROR(VLOOKUP($A8,'Season 10'!AK$4:CN$104,38,0),"0"),
IFERROR(VLOOKUP($A8,'Season 11'!AK$4:CN$104,38,0),"0"),IFERROR(VLOOKUP($A8,'Season 12'!AK$4:CN$104,38,0),"0"),
IFERROR(VLOOKUP($A8,'Season 13'!AK$4:CN$104,38,0),"0"),IFERROR(VLOOKUP($A8,'Season 14'!AK$4:CN$104,38,0),"0"),IFERROR(VLOOKUP($A8,'Season 15'!AK$4:CN$104,38,0),"0"),)</f>
        <v>0</v>
      </c>
      <c r="AL8" s="398">
        <f>SUM(IFERROR(VLOOKUP($A8,'Season 1'!AJ$4:CM$104,34,0),"0"),IFERROR(VLOOKUP($A8,'Season 2'!AK$4:CN$104,39,0),"0"),
IFERROR(VLOOKUP($A8,'Season 3'!AK$4:CN$104,39,0),"0"),IFERROR(VLOOKUP($A8,'Season 4'!AK$4:CN$104,39,0),"0"),
IFERROR(VLOOKUP($A8,'Season 5'!AK$4:CN$104,39,0),"0"),IFERROR(VLOOKUP($A8,'Season 6'!AK$4:CN$104,39,0),"0"),
IFERROR(VLOOKUP($A8,'Season 7'!AK$4:CN$104,39,0),"0"),IFERROR(VLOOKUP($A8,'Season 8'!AK$4:CN$104,39,0),"0"),
IFERROR(VLOOKUP($A8,'Season 9'!AK$4:CN$104,39,0),"0"),IFERROR(VLOOKUP($A8,'Season 10'!AK$4:CN$104,39,0),"0"),
IFERROR(VLOOKUP($A8,'Season 11'!AK$4:CN$104,39,0),"0"),IFERROR(VLOOKUP($A8,'Season 12'!AK$4:CN$104,39,0),"0"),
IFERROR(VLOOKUP($A8,'Season 13'!AK$4:CN$104,39,0),"0"),IFERROR(VLOOKUP($A8,'Season 14'!AK$4:CN$104,39,0),"0"),IFERROR(VLOOKUP($A8,'Season 15'!AK$4:CN$104,39,0),"0"),)</f>
        <v>0</v>
      </c>
      <c r="AM8" s="518">
        <f>SUM(IFERROR(VLOOKUP($A8,'Season 1'!AJ$4:CM$104,35,0),"0"),IFERROR(VLOOKUP($A8,'Season 2'!AK$4:CN$104,40,0),"0"),
IFERROR(VLOOKUP($A8,'Season 3'!AK$4:CN$104,40,0),"0"),IFERROR(VLOOKUP($A8,'Season 4'!AK$4:CN$104,40,0),"0"),
IFERROR(VLOOKUP($A8,'Season 5'!AK$4:CN$104,40,0),"0"),IFERROR(VLOOKUP($A8,'Season 6'!AK$4:CN$104,40,0),"0"),
IFERROR(VLOOKUP($A8,'Season 7'!AK$4:CN$104,40,0),"0"),IFERROR(VLOOKUP($A8,'Season 8'!AK$4:CN$104,40,0),"0"),
IFERROR(VLOOKUP($A8,'Season 9'!AK$4:CN$104,40,0),"0"),IFERROR(VLOOKUP($A8,'Season 10'!AK$4:CN$104,40,0),"0"),
IFERROR(VLOOKUP($A8,'Season 11'!AK$4:CN$104,40,0),"0"),IFERROR(VLOOKUP($A8,'Season 12'!AK$4:CN$104,40,0),"0"),
IFERROR(VLOOKUP($A8,'Season 13'!AK$4:CN$104,40,0),"0"),IFERROR(VLOOKUP($A8,'Season 14'!AK$4:CN$104,40,0),"0"),IFERROR(VLOOKUP($A8,'Season 15'!AK$4:CN$104,40,0),"0"),)</f>
        <v>0</v>
      </c>
      <c r="AN8" s="21">
        <f>SUM(IFERROR(VLOOKUP($A8,'Season 1'!AJ$4:CM$104,36,0),"0"),IFERROR(VLOOKUP($A8,'Season 2'!AK$4:CN$104,41,0),"0"),
IFERROR(VLOOKUP($A8,'Season 3'!AK$4:CN$104,41,0),"0"),IFERROR(VLOOKUP($A8,'Season 4'!AK$4:CN$104,41,0),"0"),
IFERROR(VLOOKUP($A8,'Season 5'!AK$4:CN$104,41,0),"0"),IFERROR(VLOOKUP($A8,'Season 6'!AK$4:CN$104,41,0),"0"),
IFERROR(VLOOKUP($A8,'Season 7'!AK$4:CN$104,41,0),"0"),IFERROR(VLOOKUP($A8,'Season 8'!AK$4:CN$104,41,0),"0"),
IFERROR(VLOOKUP($A8,'Season 9'!AK$4:CN$104,41,0),"0"),IFERROR(VLOOKUP($A8,'Season 10'!AK$4:CN$104,41,0),"0"),
IFERROR(VLOOKUP($A8,'Season 11'!AK$4:CN$104,41,0),"0"),IFERROR(VLOOKUP($A8,'Season 12'!AK$4:CN$104,41,0),"0"),
IFERROR(VLOOKUP($A8,'Season 13'!AK$4:CN$104,41,0),"0"),IFERROR(VLOOKUP($A8,'Season 14'!AK$4:CN$104,41,0),"0"),IFERROR(VLOOKUP($A8,'Season 15'!AK$4:CN$104,41,0),"0"),)</f>
        <v>0</v>
      </c>
      <c r="AO8" s="402">
        <f>SUM(IFERROR(VLOOKUP($A8,'Season 1'!AJ$4:CM$104,37,0),"0"),IFERROR(VLOOKUP($A8,'Season 2'!AK$4:CN$104,42,0),"0"),
IFERROR(VLOOKUP($A8,'Season 3'!AK$4:CN$104,42,0),"0"),IFERROR(VLOOKUP($A8,'Season 4'!AK$4:CN$104,42,0),"0"),
IFERROR(VLOOKUP($A8,'Season 5'!AK$4:CN$104,42,0),"0"),IFERROR(VLOOKUP($A8,'Season 6'!AK$4:CN$104,42,0),"0"),
IFERROR(VLOOKUP($A8,'Season 7'!AK$4:CN$104,42,0),"0"),IFERROR(VLOOKUP($A8,'Season 8'!AK$4:CN$104,42,0),"0"),
IFERROR(VLOOKUP($A8,'Season 9'!AK$4:CN$104,42,0),"0"),IFERROR(VLOOKUP($A8,'Season 10'!AK$4:CN$104,42,0),"0"),
IFERROR(VLOOKUP($A8,'Season 11'!AK$4:CN$104,42,0),"0"),IFERROR(VLOOKUP($A8,'Season 12'!AK$4:CN$104,42,0),"0"),
IFERROR(VLOOKUP($A8,'Season 13'!AK$4:CN$104,42,0),"0"),IFERROR(VLOOKUP($A8,'Season 14'!AK$4:CN$104,42,0),"0"),IFERROR(VLOOKUP($A8,'Season 15'!AK$4:CN$104,42,0),"0"),)</f>
        <v>0</v>
      </c>
      <c r="AP8" s="403">
        <f>SUM(IFERROR(VLOOKUP($A8,'Season 1'!AJ$4:CM$104,43,0),"0"),IFERROR(VLOOKUP($A8,'Season 2'!AK$4:CN$104,43,0),"0"),
IFERROR(VLOOKUP($A8,'Season 3'!AK$4:CN$104,43,0),"0"),IFERROR(VLOOKUP($A8,'Season 4'!AK$4:CN$104,43,0),"0"),
IFERROR(VLOOKUP($A8,'Season 5'!AK$4:CN$104,43,0),"0"),IFERROR(VLOOKUP($A8,'Season 6'!AK$4:CN$104,43,0),"0"),
IFERROR(VLOOKUP($A8,'Season 7'!AK$4:CN$104,43,0),"0"),IFERROR(VLOOKUP($A8,'Season 8'!AK$4:CN$104,43,0),"0"),
IFERROR(VLOOKUP($A8,'Season 9'!AK$4:CN$104,43,0),"0"),IFERROR(VLOOKUP($A8,'Season 10'!AK$4:CN$104,43,0),"0"),
IFERROR(VLOOKUP($A8,'Season 11'!AK$4:CN$104,43,0),"0"),IFERROR(VLOOKUP($A8,'Season 12'!AK$4:CN$104,43,0),"0"),
IFERROR(VLOOKUP($A8,'Season 13'!AK$4:CN$104,43,0),"0"),IFERROR(VLOOKUP($A8,'Season 14'!AK$4:CN$104,43,0),"0"),IFERROR(VLOOKUP($A8,'Season 15'!AK$4:CN$104,43,0),"0"),)</f>
        <v>0</v>
      </c>
      <c r="AQ8" s="398">
        <f>SUM(IFERROR(VLOOKUP($A8,'Season 1'!AJ$4:CM$104,44,0),"0"),IFERROR(VLOOKUP($A8,'Season 2'!AK$4:CN$104,44,0),"0"),
IFERROR(VLOOKUP($A8,'Season 3'!AK$4:CN$104,44,0),"0"),IFERROR(VLOOKUP($A8,'Season 4'!AK$4:CN$104,44,0),"0"),
IFERROR(VLOOKUP($A8,'Season 5'!AK$4:CN$104,44,0),"0"),IFERROR(VLOOKUP($A8,'Season 6'!AK$4:CN$104,44,0),"0"),
IFERROR(VLOOKUP($A8,'Season 7'!AK$4:CN$104,44,0),"0"),IFERROR(VLOOKUP($A8,'Season 8'!AK$4:CN$104,44,0),"0"),
IFERROR(VLOOKUP($A8,'Season 9'!AK$4:CN$104,44,0),"0"),IFERROR(VLOOKUP($A8,'Season 10'!AK$4:CN$104,44,0),"0"),
IFERROR(VLOOKUP($A8,'Season 11'!AK$4:CN$104,44,0),"0"),IFERROR(VLOOKUP($A8,'Season 12'!AK$4:CN$104,44,0),"0"),
IFERROR(VLOOKUP($A8,'Season 13'!AK$4:CN$104,44,0),"0"),IFERROR(VLOOKUP($A8,'Season 14'!AK$4:CN$104,44,0),"0"),IFERROR(VLOOKUP($A8,'Season 15'!AK$4:CN$104,44,0),"0"),)</f>
        <v>0</v>
      </c>
      <c r="AR8" s="518">
        <f>SUM(IFERROR(VLOOKUP($A8,'Season 1'!AJ$4:CM$104,45,0),"0"),IFERROR(VLOOKUP($A8,'Season 2'!AK$4:CN$104,45,0),"0"),
IFERROR(VLOOKUP($A8,'Season 3'!AK$4:CN$104,45,0),"0"),IFERROR(VLOOKUP($A8,'Season 4'!AK$4:CN$104,45,0),"0"),
IFERROR(VLOOKUP($A8,'Season 5'!AK$4:CN$104,45,0),"0"),IFERROR(VLOOKUP($A8,'Season 6'!AK$4:CN$104,45,0),"0"),
IFERROR(VLOOKUP($A8,'Season 7'!AK$4:CN$104,45,0),"0"),IFERROR(VLOOKUP($A8,'Season 8'!AK$4:CN$104,45,0),"0"),
IFERROR(VLOOKUP($A8,'Season 9'!AK$4:CN$104,45,0),"0"),IFERROR(VLOOKUP($A8,'Season 10'!AK$4:CN$104,45,0),"0"),
IFERROR(VLOOKUP($A8,'Season 11'!AK$4:CN$104,45,0),"0"),IFERROR(VLOOKUP($A8,'Season 12'!AK$4:CN$104,45,0),"0"),
IFERROR(VLOOKUP($A8,'Season 13'!AK$4:CN$104,45,0),"0"),IFERROR(VLOOKUP($A8,'Season 14'!AK$4:CN$104,45,0),"0"),IFERROR(VLOOKUP($A8,'Season 15'!AK$4:CN$104,45,0),"0"),)</f>
        <v>0</v>
      </c>
      <c r="AS8" s="21">
        <f>SUM(IFERROR(VLOOKUP($A8,'Season 1'!AJ$4:CM$104,46,0),"0"),IFERROR(VLOOKUP($A8,'Season 2'!AK$4:CN$104,46,0),"0"),
IFERROR(VLOOKUP($A8,'Season 3'!AK$4:CN$104,46,0),"0"),IFERROR(VLOOKUP($A8,'Season 4'!AK$4:CN$104,46,0),"0"),
IFERROR(VLOOKUP($A8,'Season 5'!AK$4:CN$104,46,0),"0"),IFERROR(VLOOKUP($A8,'Season 6'!AK$4:CN$104,46,0),"0"),
IFERROR(VLOOKUP($A8,'Season 7'!AK$4:CN$104,46,0),"0"),IFERROR(VLOOKUP($A8,'Season 8'!AK$4:CN$104,46,0),"0"),
IFERROR(VLOOKUP($A8,'Season 9'!AK$4:CN$104,46,0),"0"),IFERROR(VLOOKUP($A8,'Season 10'!AK$4:CN$104,46,0),"0"),
IFERROR(VLOOKUP($A8,'Season 11'!AK$4:CN$104,46,0),"0"),IFERROR(VLOOKUP($A8,'Season 12'!AK$4:CN$104,46,0),"0"),
IFERROR(VLOOKUP($A8,'Season 13'!AK$4:CN$104,46,0),"0"),IFERROR(VLOOKUP($A8,'Season 14'!AK$4:CN$104,46,0),"0"),IFERROR(VLOOKUP($A8,'Season 15'!AK$4:CN$104,46,0),"0"),)</f>
        <v>0</v>
      </c>
      <c r="AT8" s="402">
        <f>SUM(IFERROR(VLOOKUP($A8,'Season 1'!AJ$4:CM$104,47,0),"0"),IFERROR(VLOOKUP($A8,'Season 2'!AK$4:CN$104,47,0),"0"),
IFERROR(VLOOKUP($A8,'Season 3'!AK$4:CN$104,47,0),"0"),IFERROR(VLOOKUP($A8,'Season 4'!AK$4:CN$104,47,0),"0"),
IFERROR(VLOOKUP($A8,'Season 5'!AK$4:CN$104,47,0),"0"),IFERROR(VLOOKUP($A8,'Season 6'!AK$4:CN$104,47,0),"0"),
IFERROR(VLOOKUP($A8,'Season 7'!AK$4:CN$104,47,0),"0"),IFERROR(VLOOKUP($A8,'Season 8'!AK$4:CN$104,47,0),"0"),
IFERROR(VLOOKUP($A8,'Season 9'!AK$4:CN$104,47,0),"0"),IFERROR(VLOOKUP($A8,'Season 10'!AK$4:CN$104,47,0),"0"),
IFERROR(VLOOKUP($A8,'Season 11'!AK$4:CN$104,47,0),"0"),IFERROR(VLOOKUP($A8,'Season 12'!AK$4:CN$104,47,0),"0"),
IFERROR(VLOOKUP($A8,'Season 13'!AK$4:CN$104,47,0),"0"),IFERROR(VLOOKUP($A8,'Season 14'!AK$4:CN$104,47,0),"0"),IFERROR(VLOOKUP($A8,'Season 15'!AK$4:CN$104,47,0),"0"),)</f>
        <v>0</v>
      </c>
      <c r="AU8" s="403">
        <f>SUM(IFERROR(VLOOKUP($A8,'Season 3'!AK$4:CN$104,48,0),"0"),IFERROR(VLOOKUP($A8,'Season 4'!AK$4:CN$104,48,0),"0"),
IFERROR(VLOOKUP($A8,'Season 5'!AK$4:CN$104,48,0),"0"),IFERROR(VLOOKUP($A8,'Season 6'!AK$4:CN$104,48,0),"0"),
IFERROR(VLOOKUP($A8,'Season 7'!AK$4:CN$104,48,0),"0"),IFERROR(VLOOKUP($A8,'Season 8'!AK$4:CN$104,48,0),"0"),
IFERROR(VLOOKUP($A8,'Season 9'!AK$4:CN$104,48,0),"0"),IFERROR(VLOOKUP($A8,'Season 10'!AK$4:CN$104,48,0),"0"),
IFERROR(VLOOKUP($A8,'Season 11'!AK$4:CN$104,48,0),"0"),IFERROR(VLOOKUP($A8,'Season 12'!AK$4:CN$104,48,0),"0"),
IFERROR(VLOOKUP($A8,'Season 13'!AK$4:CN$104,48,0),"0"),IFERROR(VLOOKUP($A8,'Season 14'!AK$4:CN$104,48,0),"0"),IFERROR(VLOOKUP($A8,'Season 15'!AK$4:CN$104,48,0),"0"),)</f>
        <v>0</v>
      </c>
      <c r="AV8" s="398">
        <f>SUM(IFERROR(VLOOKUP($A8,'Season 3'!AK$4:CN$104,49,0),"0"),IFERROR(VLOOKUP($A8,'Season 4'!AK$4:CN$104,49,0),"0"),
IFERROR(VLOOKUP($A8,'Season 5'!AK$4:CN$104,49,0),"0"),IFERROR(VLOOKUP($A8,'Season 6'!AK$4:CN$104,49,0),"0"),
IFERROR(VLOOKUP($A8,'Season 7'!AK$4:CN$104,49,0),"0"),IFERROR(VLOOKUP($A8,'Season 8'!AK$4:CN$104,49,0),"0"),
IFERROR(VLOOKUP($A8,'Season 9'!AK$4:CN$104,49,0),"0"),IFERROR(VLOOKUP($A8,'Season 10'!AK$4:CN$104,49,0),"0"),
IFERROR(VLOOKUP($A8,'Season 11'!AK$4:CN$104,49,0),"0"),IFERROR(VLOOKUP($A8,'Season 12'!AK$4:CN$104,49,0),"0"),
IFERROR(VLOOKUP($A8,'Season 13'!AK$4:CN$104,49,0),"0"),IFERROR(VLOOKUP($A8,'Season 14'!AK$4:CN$104,49,0),"0"),IFERROR(VLOOKUP($A8,'Season 15'!AK$4:CN$104,49,0),"0"),)</f>
        <v>0</v>
      </c>
      <c r="AW8" s="518">
        <f>SUM(IFERROR(VLOOKUP($A8,'Season 3'!AK$4:CN$104,50,0),"0"),IFERROR(VLOOKUP($A8,'Season 4'!AK$4:CN$104,50,0),"0"),
IFERROR(VLOOKUP($A8,'Season 5'!AK$4:CN$104,50,0),"0"),IFERROR(VLOOKUP($A8,'Season 6'!AK$4:CN$104,50,0),"0"),
IFERROR(VLOOKUP($A8,'Season 7'!AK$4:CN$104,50,0),"0"),IFERROR(VLOOKUP($A8,'Season 8'!AK$4:CN$104,50,0),"0"),
IFERROR(VLOOKUP($A8,'Season 9'!AK$4:CN$104,50,0),"0"),IFERROR(VLOOKUP($A8,'Season 10'!AK$4:CN$104,50,0),"0"),
IFERROR(VLOOKUP($A8,'Season 11'!AK$4:CN$104,50,0),"0"),IFERROR(VLOOKUP($A8,'Season 12'!AK$4:CN$104,50,0),"0"),
IFERROR(VLOOKUP($A8,'Season 13'!AK$4:CN$104,50,0),"0"),IFERROR(VLOOKUP($A8,'Season 14'!AK$4:CN$104,50,0),"0"),IFERROR(VLOOKUP($A8,'Season 15'!AK$4:CN$104,50,0),"0"),)</f>
        <v>0</v>
      </c>
      <c r="AX8" s="21">
        <f>SUM(IFERROR(VLOOKUP($A8,'Season 3'!AK$4:CN$104,51,0),"0"),IFERROR(VLOOKUP($A8,'Season 4'!AK$4:CN$104,51,0),"0"),
IFERROR(VLOOKUP($A8,'Season 5'!AK$4:CN$104,51,0),"0"),IFERROR(VLOOKUP($A8,'Season 6'!AK$4:CN$104,51,0),"0"),
IFERROR(VLOOKUP($A8,'Season 7'!AK$4:CN$104,51,0),"0"),IFERROR(VLOOKUP($A8,'Season 8'!AK$4:CN$104,51,0),"0"),
IFERROR(VLOOKUP($A8,'Season 9'!AK$4:CN$104,51,0),"0"),IFERROR(VLOOKUP($A8,'Season 10'!AK$4:CN$104,51,0),"0"),
IFERROR(VLOOKUP($A8,'Season 11'!AK$4:CN$104,51,0),"0"),IFERROR(VLOOKUP($A8,'Season 12'!AK$4:CN$104,51,0),"0"),
IFERROR(VLOOKUP($A8,'Season 13'!AK$4:CN$104,51,0),"0"),IFERROR(VLOOKUP($A8,'Season 14'!AK$4:CN$104,51,0),"0"),IFERROR(VLOOKUP($A8,'Season 15'!AK$4:CN$104,51,0),"0"),)</f>
        <v>0</v>
      </c>
      <c r="AY8" s="402">
        <f>SUM(IFERROR(VLOOKUP($A8,'Season 3'!AK$4:CN$104,52,0),"0"),IFERROR(VLOOKUP($A8,'Season 4'!AK$4:CN$104,52,0),"0"),
IFERROR(VLOOKUP($A8,'Season 5'!AK$4:CN$104,52,0),"0"),IFERROR(VLOOKUP($A8,'Season 6'!AK$4:CN$104,52,0),"0"),
IFERROR(VLOOKUP($A8,'Season 7'!AK$4:CN$104,52,0),"0"),IFERROR(VLOOKUP($A8,'Season 8'!AK$4:CN$104,52,0),"0"),
IFERROR(VLOOKUP($A8,'Season 9'!AK$4:CN$104,52,0),"0"),IFERROR(VLOOKUP($A8,'Season 10'!AK$4:CN$104,52,0),"0"),
IFERROR(VLOOKUP($A8,'Season 11'!AK$4:CN$104,52,0),"0"),IFERROR(VLOOKUP($A8,'Season 12'!AK$4:CN$104,52,0),"0"),
IFERROR(VLOOKUP($A8,'Season 13'!AK$4:CN$104,52,0),"0"),IFERROR(VLOOKUP($A8,'Season 14'!AK$4:CN$104,52,0),"0"),IFERROR(VLOOKUP($A8,'Season 15'!AK$4:CN$104,52,0),"0"),)</f>
        <v>0</v>
      </c>
      <c r="AZ8" s="403">
        <f>SUM(IFERROR(VLOOKUP($A8,'Season 1'!AJ$4:CM$104,38,0),"0"),IFERROR(VLOOKUP($A8,'Season 2'!AK$4:CN$104,48,0),"0"),)</f>
        <v>0</v>
      </c>
      <c r="BA8" s="398">
        <f>SUM(IFERROR(VLOOKUP($A8,'Season 1'!AJ$4:CM$104,39,0),"0"),IFERROR(VLOOKUP($A8,'Season 2'!AK$4:CN$104,49,0),"0"),)</f>
        <v>0</v>
      </c>
      <c r="BB8" s="518">
        <f>SUM(IFERROR(VLOOKUP($A8,'Season 1'!AJ$4:CM$104,40,0),"0"),IFERROR(VLOOKUP($A8,'Season 2'!AK$4:CN$104,50,0),"0"),)</f>
        <v>0</v>
      </c>
      <c r="BC8" s="21">
        <f>SUM(IFERROR(VLOOKUP($A8,'Season 1'!AJ$4:CM$104,41,0),"0"),IFERROR(VLOOKUP($A8,'Season 2'!AK$4:CN$104,51,0),"0"),)</f>
        <v>0</v>
      </c>
      <c r="BD8" s="402">
        <f>SUM(IFERROR(VLOOKUP($A8,'Season 1'!AJ$4:CM$104,42,0),"0"),IFERROR(VLOOKUP($A8,'Season 2'!AK$4:CN$104,52,0),"0"),)</f>
        <v>0</v>
      </c>
      <c r="BE8" s="561">
        <f>SUM(
IFERROR(VLOOKUP($A8,'Season 1'!AJ$4:CM$104,48,0),"0"),IFERROR(VLOOKUP($A8,'Season 2'!AK$4:CN$104,53,0),"0"),
IFERROR(VLOOKUP($A8,'Season 3'!AK$4:CN$104,53,0),"0"),IFERROR(VLOOKUP($A8,'Season 4'!AK$4:CN$104,53,0),"0"),
IFERROR(VLOOKUP($A8,'Season 5'!AK$4:CN$104,53,0),"0"),IFERROR(VLOOKUP($A8,'Season 6'!AK$4:CN$104,53,0),"0"),
IFERROR(VLOOKUP($A8,'Season 7'!AK$4:CN$104,53,0),"0"),IFERROR(VLOOKUP($A8,'Season 8'!AK$4:CN$104,53,0),"0"),
IFERROR(VLOOKUP($A8,'Season 9'!AK$4:CN$104,53,0),"0"),IFERROR(VLOOKUP($A8,'Season 10'!AK$4:CN$104,53,0),"0"),
IFERROR(VLOOKUP($A8,'Season 11'!AK$4:CN$104,53,0),"0"),IFERROR(VLOOKUP($A8,'Season 12'!AK$4:CN$104,53,0),"0"),
IFERROR(VLOOKUP($A8,'Season 13'!AK$4:CN$104,53,0),"0"),IFERROR(VLOOKUP($A8,'Season 14'!AK$4:CN$104,53,0),"0"),IFERROR(VLOOKUP($A8,'Season 15'!AK$4:CN$104,53,0),"0"),)</f>
        <v>0</v>
      </c>
      <c r="BF8" s="562">
        <f>SUM(
IFERROR(VLOOKUP($A8,'Season 1'!AJ$4:CM$104,49,0),"0"),IFERROR(VLOOKUP($A8,'Season 2'!AK$4:CN$104,54,0),"0"),
IFERROR(VLOOKUP($A8,'Season 3'!AK$4:CN$104,54,0),"0"),IFERROR(VLOOKUP($A8,'Season 4'!AK$4:CN$104,54,0),"0"),
IFERROR(VLOOKUP($A8,'Season 5'!AK$4:CN$104,54,0),"0"),IFERROR(VLOOKUP($A8,'Season 6'!AK$4:CN$104,54,0),"0"),
IFERROR(VLOOKUP($A8,'Season 7'!AK$4:CN$104,54,0),"0"),IFERROR(VLOOKUP($A8,'Season 8'!AK$4:CN$104,54,0),"0"),
IFERROR(VLOOKUP($A8,'Season 9'!AK$4:CN$104,54,0),"0"),IFERROR(VLOOKUP($A8,'Season 10'!AK$4:CN$104,54,0),"0"),
IFERROR(VLOOKUP($A8,'Season 11'!AK$4:CN$104,540),"0"),IFERROR(VLOOKUP($A8,'Season 12'!AK$4:CN$104,54,0),"0"),
IFERROR(VLOOKUP($A8,'Season 13'!AK$4:CN$104,54,0),"0"),IFERROR(VLOOKUP($A8,'Season 14'!AK$4:CN$104,54,0),"0"),IFERROR(VLOOKUP($A8,'Season 15'!AK$4:CN$104,54,0),"0"),)</f>
        <v>0</v>
      </c>
      <c r="BG8" s="529" t="e">
        <f t="shared" si="1"/>
        <v>#DIV/0!</v>
      </c>
      <c r="BI8" s="553"/>
      <c r="BJ8" s="553"/>
      <c r="BK8" s="553"/>
      <c r="BL8" s="553"/>
      <c r="BM8" s="553"/>
      <c r="BN8" s="553"/>
      <c r="BO8" s="531"/>
      <c r="BP8" s="531"/>
      <c r="BQ8" s="531"/>
      <c r="BR8" s="531"/>
      <c r="BS8" s="12" t="str">
        <f>IFERROR(VLOOKUP($A8,'Season 1'!$AJ$4:$CM$104,50,0),"0")</f>
        <v>0</v>
      </c>
      <c r="BT8" s="12" t="str">
        <f>IFERROR(VLOOKUP($A8,'Season 1'!$AJ$4:$CM$104,51,0),"0")</f>
        <v>0</v>
      </c>
      <c r="BU8" s="12" t="str">
        <f>IFERROR(VLOOKUP($A8,'Season 2'!$AK$4:$CN$104,55,0),"0")</f>
        <v>0</v>
      </c>
      <c r="BV8" s="12" t="str">
        <f>IFERROR(VLOOKUP($A8,'Season 2'!$AK$4:$CN$104,56,0),"0")</f>
        <v>0</v>
      </c>
      <c r="BW8" s="12" t="str">
        <f>IFERROR(VLOOKUP($A8,'Season 3'!$AK$4:$CN$104,55,0),"0")</f>
        <v>0</v>
      </c>
      <c r="BX8" s="12" t="str">
        <f>IFERROR(VLOOKUP($A8,'Season 3'!$AK$4:$CN$104,56,0),"0")</f>
        <v>0</v>
      </c>
      <c r="BY8" s="12" t="str">
        <f>IFERROR(VLOOKUP($A8,'Season 4'!$AK$4:$CN$104,55,0),"0")</f>
        <v>0</v>
      </c>
      <c r="BZ8" s="12" t="str">
        <f>IFERROR(VLOOKUP($A8,'Season 4'!$AK$4:$CN$104,56,0),"0")</f>
        <v>0</v>
      </c>
      <c r="CA8" s="12" t="str">
        <f>IFERROR(VLOOKUP($A8,'Season 5'!$AK$4:$CN$104,55,0),"0")</f>
        <v>0</v>
      </c>
      <c r="CB8" s="12" t="str">
        <f>IFERROR(VLOOKUP($A8,'Season 5'!$AK$4:$CN$104,56,0),"0")</f>
        <v>0</v>
      </c>
      <c r="CC8" s="12" t="str">
        <f>IFERROR(VLOOKUP($A8,'Season 6'!$AK$4:$CN$104,55,0),"0")</f>
        <v>0</v>
      </c>
      <c r="CD8" s="12" t="str">
        <f>IFERROR(VLOOKUP($A8,'Season 6'!$AK$4:$CN$104,56,0),"0")</f>
        <v>0</v>
      </c>
      <c r="CE8" s="12" t="str">
        <f>IFERROR(VLOOKUP($A8,'Season 7'!$AK$4:$CN$104,55,0),"0")</f>
        <v>0</v>
      </c>
      <c r="CF8" s="12" t="str">
        <f>IFERROR(VLOOKUP($A8,'Season 7'!$AK$4:$CN$104,56,0),"0")</f>
        <v>0</v>
      </c>
      <c r="CG8" s="12" t="str">
        <f>IFERROR(VLOOKUP($A8,'Season 8'!$AK$4:$CN$104,55,0),"0")</f>
        <v>0</v>
      </c>
      <c r="CH8" s="12" t="str">
        <f>IFERROR(VLOOKUP($A8,'Season 8'!$AK$4:$CN$104,56,0),"0")</f>
        <v>0</v>
      </c>
      <c r="CI8" s="12" t="str">
        <f>IFERROR(VLOOKUP($A8,'Season 9'!$AK$4:$CN$104,55,0),"0")</f>
        <v>0</v>
      </c>
      <c r="CJ8" s="12" t="str">
        <f>IFERROR(VLOOKUP($A8,'Season 9'!$AK$4:$CN$104,56,0),"0")</f>
        <v>0</v>
      </c>
      <c r="CK8" s="12" t="str">
        <f>IFERROR(VLOOKUP($A8,'Season 10'!$AK$4:$CN$104,55,0),"0")</f>
        <v>0</v>
      </c>
      <c r="CL8" s="12" t="str">
        <f>IFERROR(VLOOKUP($A8,'Season 10'!$AK$4:$CN$104,56,0),"0")</f>
        <v>0</v>
      </c>
      <c r="CM8" s="12" t="str">
        <f>IFERROR(VLOOKUP($A8,'Season 11'!$AK$4:$CN$104,55,0),"0")</f>
        <v>0</v>
      </c>
      <c r="CN8" s="12" t="str">
        <f>IFERROR(VLOOKUP($A8,'Season 11'!$AK$4:$CN$104,56,0),"0")</f>
        <v>0</v>
      </c>
      <c r="CO8" s="12" t="str">
        <f>IFERROR(VLOOKUP($A8,'Season 12'!$AK$4:$CN$104,55,0),"0")</f>
        <v>0</v>
      </c>
      <c r="CP8" s="12" t="str">
        <f>IFERROR(VLOOKUP($A8,'Season 12'!$AK$4:$CN$104,56,0),"0")</f>
        <v>0</v>
      </c>
      <c r="CQ8" s="12" t="str">
        <f>IFERROR(VLOOKUP($A8,'Season 13'!$AK$4:$CN$104,55,0),"0")</f>
        <v>0</v>
      </c>
      <c r="CR8" s="12" t="str">
        <f>IFERROR(VLOOKUP($A8,'Season 13'!$AK$4:$CN$104,56,0),"0")</f>
        <v>0</v>
      </c>
      <c r="CS8" s="12" t="str">
        <f>IFERROR(VLOOKUP($A8,'Season 14'!$AK$4:$CN$104,55,0),"0")</f>
        <v>0</v>
      </c>
      <c r="CT8" s="12" t="str">
        <f>IFERROR(VLOOKUP($A8,'Season 14'!$AK$4:$CN$104,56,0),"0")</f>
        <v>0</v>
      </c>
      <c r="CU8" s="12" t="str">
        <f>IFERROR(VLOOKUP($A8,'Season 15'!$AK$4:$CN$104,55,0),"0")</f>
        <v>0</v>
      </c>
      <c r="CV8" s="12" t="str">
        <f>IFERROR(VLOOKUP($A8,'Season 15'!$AK$4:$CN$104,56,0),"0")</f>
        <v>0</v>
      </c>
    </row>
    <row r="9" spans="1:100" x14ac:dyDescent="0.25">
      <c r="A9" s="545" t="s">
        <v>310</v>
      </c>
      <c r="B9" s="516" t="str">
        <f>IFERROR(VLOOKUP('Data Totals'!A9,'Season 1'!AJ$4:CH$104,2,FALSE),IFERROR(VLOOKUP('Data Totals'!A9,'Season 2'!AK$4:CI$104,2,FALSE),IFERROR(VLOOKUP('Data Totals'!A9,'Season 3'!AK$4:CI$104,2,FALSE),IFERROR(VLOOKUP('Data Totals'!A9,'Season 4'!AK$4:CI$104,2,FALSE),IFERROR(VLOOKUP('Data Totals'!A9,'Season 5'!AK$4:CI$104,2,FALSE),IFERROR(VLOOKUP('Data Totals'!A9,'Season 6'!AK$4:CI$104,2,FALSE),IFERROR(VLOOKUP('Data Totals'!A9,'Season 7'!AK$4:CI$104,2,FALSE),IFERROR(VLOOKUP('Data Totals'!A9,'Season 8'!AK$4:CI$104,2,FALSE),IFERROR(VLOOKUP('Data Totals'!A9,'Season 9'!AK$4:CI$104,2,FALSE),IFERROR(VLOOKUP('Data Totals'!A9,'Season 10'!AK$4:CI$104,2,FALSE),IFERROR(VLOOKUP('Data Totals'!A9,'Season 11'!AK$4:CI$104,2,FALSE),IFERROR(VLOOKUP('Data Totals'!A9,'Season 12'!AK$4:CI$104,2,FALSE),IFERROR(VLOOKUP('Data Totals'!A9,'Season 13'!AK$4:CI$104,2,FALSE),IFERROR(VLOOKUP('Data Totals'!A9,'Season 14'!AK$4:CI$104,2,FALSE),IFERROR(VLOOKUP('Data Totals'!A9,'Season 15'!AK$4:CI$104,2,FALSE),"N/A")))))))))))))))</f>
        <v>RB</v>
      </c>
      <c r="C9" s="517">
        <f>IFERROR(VLOOKUP('Data Totals'!A9,'Season 1'!AJ$4:CH$104,3,FALSE),IFERROR(VLOOKUP('Data Totals'!A9,'Season 2'!AK$4:CI$104,3,FALSE),IFERROR(VLOOKUP('Data Totals'!A9,'Season 3'!AK$4:CI$104,3,FALSE),IFERROR(VLOOKUP('Data Totals'!A9,'Season 4'!AK$4:CI$104,3,FALSE),IFERROR(VLOOKUP('Data Totals'!A9,'Season 5'!AK$4:CI$104,3,FALSE),IFERROR(VLOOKUP('Data Totals'!A9,'Season 6'!AK$4:CI$104,3,FALSE),IFERROR(VLOOKUP('Data Totals'!A9,'Season 7'!AK$4:CI$104,3,FALSE),IFERROR(VLOOKUP('Data Totals'!A9,'Season 8'!AK$4:CI$104,3,FALSE),IFERROR(VLOOKUP('Data Totals'!A9,'Season 9'!AK$4:CI$104,3,FALSE),IFERROR(VLOOKUP('Data Totals'!A9,'Season 10'!AK$4:CI$104,3,FALSE),IFERROR(VLOOKUP('Data Totals'!A9,'Season 11'!AK$4:CI$104,3,FALSE),IFERROR(VLOOKUP('Data Totals'!A9,'Season 12'!AK$4:CI$104,3,FALSE),IFERROR(VLOOKUP('Data Totals'!A9,'Season 13'!AK$4:CI$104,3,FALSE),IFERROR(VLOOKUP('Data Totals'!A9,'Season 14'!AK$4:CI$104,3,FALSE),IFERROR(VLOOKUP('Data Totals'!A9,'Season 15'!AK$4:CI$104,3,FALSE),"N/A")))))))))))))))</f>
        <v>65</v>
      </c>
      <c r="D9" s="517">
        <f>IFERROR(VLOOKUP('Data Totals'!A9,'Season 15'!AK$4:CI$104,4,FALSE),IFERROR(VLOOKUP('Data Totals'!A9,'Season 14'!AK$4:CI$104,4,FALSE),IFERROR(VLOOKUP('Data Totals'!A9,'Season 13'!AK$4:CI$104,4,FALSE),IFERROR(VLOOKUP('Data Totals'!A9,'Season 12'!AK$4:CI$104,4,FALSE),IFERROR(VLOOKUP('Data Totals'!A9,'Season 11'!AK$4:CI$104,4,FALSE),IFERROR(VLOOKUP('Data Totals'!A9,'Season 10'!AK$4:CI$104,4,FALSE),IFERROR(VLOOKUP('Data Totals'!A9,'Season 9'!AK$4:CI$104,4,FALSE),IFERROR(VLOOKUP('Data Totals'!A9,'Season 8'!AK$4:CI$104,4,FALSE),IFERROR(VLOOKUP('Data Totals'!A9,'Season 7'!AK$4:CI$104,4,FALSE),IFERROR(VLOOKUP('Data Totals'!A9,'Season 6'!AK$4:CI$104,4,FALSE),IFERROR(VLOOKUP('Data Totals'!A9,'Season 5'!AK$4:CI$104,4,FALSE),IFERROR(VLOOKUP('Data Totals'!A9,'Season 4'!AK$4:CI$104,4,FALSE),IFERROR(VLOOKUP('Data Totals'!A9,'Season 3'!AK$4:CI$104,4,FALSE),IFERROR(VLOOKUP('Data Totals'!A9,'Season 2'!AK$4:CI$104,4,FALSE),IFERROR(VLOOKUP('Data Totals'!A9,'Season 1'!AJ$4:CH$104,4,FALSE),"N/A")))))))))))))))</f>
        <v>69</v>
      </c>
      <c r="E9" s="517">
        <f t="shared" si="0"/>
        <v>4</v>
      </c>
      <c r="F9" s="398">
        <f>SUM(IFERROR(VLOOKUP(A9,BI$3:BN$152,2,0),"0"),
IFERROR(VLOOKUP(A9,'Season 1'!AJ$4:CM$104,7,0),"0"),IFERROR(VLOOKUP(A9,'Season 2'!AK$4:CN$104,7,0),"0"),
IFERROR(VLOOKUP(A9,'Season 3'!AK$4:CN$104,7,0),"0"),IFERROR(VLOOKUP(A9,'Season 4'!AK$4:CN$104,7,0),"0"),
IFERROR(VLOOKUP(A9,'Season 5'!AK$4:CN$104,7,0),"0"),IFERROR(VLOOKUP(A9,'Season 6'!AK$4:CN$104,7,0),"0"),
IFERROR(VLOOKUP(A9,'Season 7'!AK$4:CN$104,7,0),"0"),IFERROR(VLOOKUP(A9,'Season 8'!AK$4:CN$104,7,0),"0"),
IFERROR(VLOOKUP(A9,'Season 9'!AK$4:CN$104,7,0),"0"),IFERROR(VLOOKUP(A9,'Season 10'!AK$4:CN$104,7,0),"0"),
IFERROR(VLOOKUP(A9,'Season 11'!AK$4:CN$104,7,0),"0"),IFERROR(VLOOKUP(A9,'Season 12'!AK$4:CN$104,7,0),"0"),
IFERROR(VLOOKUP(A9,'Season 13'!AK$4:CN$104,7,0),"0"),IFERROR(VLOOKUP(A9,'Season 14'!AK$4:CN$104,7,0),"0"),IFERROR(VLOOKUP(A9,'Season 15'!AK$4:CN$104,7,0),"0"),)</f>
        <v>75</v>
      </c>
      <c r="G9" s="398">
        <f>SUM(
IFERROR(VLOOKUP(A9,'Season 1'!AJ$4:CM$104,8,0),"0"),IFERROR(VLOOKUP(A9,'Season 2'!AK$4:CN$104,8,0),"0"),
IFERROR(VLOOKUP(A9,'Season 3'!AK$4:CN$104,8,0),"0"),IFERROR(VLOOKUP(A9,'Season 4'!AK$4:CN$104,8,0),"0"),
IFERROR(VLOOKUP(A9,'Season 5'!AK$4:CN$104,8,0),"0"),IFERROR(VLOOKUP(A9,'Season 6'!AK$4:CN$104,8,0),"0"),
IFERROR(VLOOKUP(A9,'Season 7'!AK$4:CN$104,8,0),"0"),IFERROR(VLOOKUP(A9,'Season 8'!AK$4:CN$104,8,0),"0"),
IFERROR(VLOOKUP(A9,'Season 9'!AK$4:CN$104,8,0),"0"),IFERROR(VLOOKUP(A9,'Season 10'!AK$4:CN$104,8,0),"0"),
IFERROR(VLOOKUP(A9,'Season 11'!AK$4:CN$104,8,0),"0"),IFERROR(VLOOKUP(A9,'Season 12'!AK$4:CN$104,8,0),"0"),
IFERROR(VLOOKUP(A9,'Season 13'!AK$4:CN$104,8,0),"0"),IFERROR(VLOOKUP(A9,'Season 14'!AK$4:CN$104,8,0),"0"),IFERROR(VLOOKUP(A9,'Season 15'!AK$4:CN$104,8,0),"0"),)</f>
        <v>1</v>
      </c>
      <c r="H9" s="329">
        <f>SUM(
IFERROR(VLOOKUP(A9,'Season 1'!AJ$4:CM$104,9,0),"0"),IFERROR(VLOOKUP(A9,'Season 2'!AK$4:CN$104,9,0),"0"),
IFERROR(VLOOKUP(A9,'Season 3'!AK$4:CN$104,9,0),"0"),IFERROR(VLOOKUP(A9,'Season 4'!AK$4:CN$104,9,0),"0"),
IFERROR(VLOOKUP(A9,'Season 5'!AK$4:CN$104,9,0),"0"),IFERROR(VLOOKUP(A9,'Season 6'!AK$4:CN$104,9,0),"0"),
IFERROR(VLOOKUP(A9,'Season 7'!AK$4:CN$104,9,0),"0"),IFERROR(VLOOKUP(A9,'Season 8'!AK$4:CN$104,9,0),"0"),
IFERROR(VLOOKUP(A9,'Season 9'!AK$4:CN$104,9,0),"0"),IFERROR(VLOOKUP(A9,'Season 10'!AK$4:CN$104,9,0),"0"),
IFERROR(VLOOKUP(A9,'Season 11'!AK$4:CN$104,9,0),"0"),IFERROR(VLOOKUP(A9,'Season 12'!AK$4:CN$104,9,0),"0"),
IFERROR(VLOOKUP(A9,'Season 13'!AK$4:CN$104,9,0),"0"),IFERROR(VLOOKUP(A9,'Season 14'!AK$4:CN$104,9,0),"0"),IFERROR(VLOOKUP(A9,'Season 15'!AK$4:CN$104,9,0),"0"),)</f>
        <v>0</v>
      </c>
      <c r="I9" s="518">
        <f>SUM(
IFERROR(VLOOKUP(A9,'Season 1'!AJ$4:CM$104,10,0),"0"),IFERROR(VLOOKUP(A9,'Season 2'!AK$4:CN$104,10,0),"0"),
IFERROR(VLOOKUP(A9,'Season 3'!AK$4:CN$104,10,0),"0"),IFERROR(VLOOKUP(A9,'Season 4'!AK$4:CN$104,10,0),"0"),
IFERROR(VLOOKUP(A9,'Season 5'!AK$4:CN$104,10,0),"0"),IFERROR(VLOOKUP(A9,'Season 6'!AK$4:CN$104,10,0),"0"),
IFERROR(VLOOKUP(A9,'Season 7'!AK$4:CN$104,10,0),"0"),IFERROR(VLOOKUP(A9,'Season 8'!AK$4:CN$104,10,0),"0"),
IFERROR(VLOOKUP(A9,'Season 9'!AK$4:CN$104,10,0),"0"),IFERROR(VLOOKUP(A9,'Season 10'!AK$4:CN$104,10,0),"0"),
IFERROR(VLOOKUP(A9,'Season 11'!AK$4:CN$104,10,0),"0"),IFERROR(VLOOKUP(A9,'Season 12'!AK$4:CN$104,10,0),"0"),
IFERROR(VLOOKUP(A9,'Season 13'!AK$4:CN$104,10,0),"0"),IFERROR(VLOOKUP(A9,'Season 14'!AK$4:CN$104,10,0),"0"),IFERROR(VLOOKUP(A9,'Season 15'!AK$4:CN$104,10,0),"0"),)</f>
        <v>5</v>
      </c>
      <c r="J9" s="21">
        <f>SUM(IFERROR(VLOOKUP(A9,BI$3:BN$152,3,0),"0"),
IFERROR(VLOOKUP(A9,'Season 1'!AJ$4:CM$104,11,0),"0"),IFERROR(VLOOKUP(A9,'Season 2'!AK$4:CN$104,11,0),"0"),
IFERROR(VLOOKUP(A9,'Season 3'!AK$4:CN$104,11,0),"0"),IFERROR(VLOOKUP(A9,'Season 4'!AK$4:CN$104,11,0),"0"),
IFERROR(VLOOKUP(A9,'Season 5'!AK$4:CN$104,11,0),"0"),IFERROR(VLOOKUP(A9,'Season 6'!AK$4:CN$104,11,0),"0"),
IFERROR(VLOOKUP(A9,'Season 7'!AK$4:CN$104,11,0),"0"),IFERROR(VLOOKUP(A9,'Season 8'!AK$4:CN$104,11,0),"0"),
IFERROR(VLOOKUP(A9,'Season 9'!AK$4:CN$104,11,0),"0"),IFERROR(VLOOKUP(A9,'Season 10'!AK$4:CN$104,11,0),"0"),
IFERROR(VLOOKUP(A9,'Season 11'!AK$4:CN$104,11,0),"0"),IFERROR(VLOOKUP(A9,'Season 12'!AK$4:CN$104,11,0),"0"),
IFERROR(VLOOKUP(A9,'Season 13'!AK$4:CN$104,11,0),"0"),IFERROR(VLOOKUP(A9,'Season 14'!AK$4:CN$104,11,0),"0"),IFERROR(VLOOKUP(A9,'Season 15'!AK$4:CN$104,11,0),"0"),)</f>
        <v>1</v>
      </c>
      <c r="K9" s="402">
        <f>SUM(IFERROR(VLOOKUP($A9,BI$3:BN$152,4,0),"0"),
IFERROR(VLOOKUP($A9,'Season 1'!AJ$4:CM$104,12,0),"0"),IFERROR(VLOOKUP($A9,'Season 2'!AK$4:CN$104,12,0),"0"),
IFERROR(VLOOKUP($A9,'Season 3'!AK$4:CN$104,12,0),"0"),IFERROR(VLOOKUP($A9,'Season 4'!AK$4:CN$104,12,0),"0"),
IFERROR(VLOOKUP($A9,'Season 5'!AK$4:CN$104,12,0),"0"),IFERROR(VLOOKUP($A9,'Season 6'!AK$4:CN$104,12,0),"0"),
IFERROR(VLOOKUP($A9,'Season 7'!AK$4:CN$104,12,0),"0"),IFERROR(VLOOKUP($A9,'Season 8'!AK$4:CN$104,12,0),"0"),
IFERROR(VLOOKUP($A9,'Season 9'!AK$4:CN$104,12,0),"0"),IFERROR(VLOOKUP($A9,'Season 10'!AK$4:CN$104,12,0),"0"),
IFERROR(VLOOKUP($A9,'Season 11'!AK$4:CN$104,12,0),"0"),IFERROR(VLOOKUP($A9,'Season 12'!AK$4:CN$104,12,0),"0"),
IFERROR(VLOOKUP($A9,'Season 13'!AK$4:CN$104,12,0),"0"),IFERROR(VLOOKUP($A9,'Season 14'!AK$4:CN$104,12,0),"0"),IFERROR(VLOOKUP(A9,'Season 15'!AK$4:CN$104,12,0),"0"),)</f>
        <v>8</v>
      </c>
      <c r="L9" s="403">
        <f>SUM(
IFERROR(VLOOKUP($A9,'Season 1'!AJ$4:CM$104,13,0),"0"),IFERROR(VLOOKUP($A9,'Season 2'!AK$4:CN$104,13,0),"0"),
IFERROR(VLOOKUP($A9,'Season 3'!AK$4:CN$104,13,0),"0"),IFERROR(VLOOKUP($A9,'Season 4'!AK$4:CN$104,13,0),"0"),
IFERROR(VLOOKUP($A9,'Season 5'!AK$4:CN$104,13,0),"0"),IFERROR(VLOOKUP($A9,'Season 6'!AK$4:CN$104,13,0),"0"),
IFERROR(VLOOKUP($A9,'Season 7'!AK$4:CN$104,13,0),"0"),IFERROR(VLOOKUP($A9,'Season 8'!AK$4:CN$104,13,0),"0"),
IFERROR(VLOOKUP($A9,'Season 9'!AK$4:CN$104,13,0),"0"),IFERROR(VLOOKUP($A9,'Season 10'!AK$4:CN$104,13,0),"0"),
IFERROR(VLOOKUP($A9,'Season 11'!AK$4:CN$104,13,0),"0"),IFERROR(VLOOKUP($A9,'Season 12'!AK$4:CN$104,13,0),"0"),
IFERROR(VLOOKUP($A9,'Season 13'!AK$4:CN$104,13,0),"0"),IFERROR(VLOOKUP($A9,'Season 14'!AK$4:CN$104,13,0),"0"),IFERROR(VLOOKUP(A9,'Season 15'!AK$4:CN$104,13,0),"0"),)</f>
        <v>7</v>
      </c>
      <c r="M9" s="398">
        <f>SUM(
IFERROR(VLOOKUP($A9,'Season 1'!AJ$4:CM$104,14,0),"0"),IFERROR(VLOOKUP($A9,'Season 2'!AK$4:CN$104,14,0),"0"),
IFERROR(VLOOKUP($A9,'Season 3'!AK$4:CN$104,14,0),"0"),IFERROR(VLOOKUP($A9,'Season 4'!AK$4:CN$104,14,0),"0"),
IFERROR(VLOOKUP($A9,'Season 5'!AK$4:CN$104,14,0),"0"),IFERROR(VLOOKUP($A9,'Season 6'!AK$4:CN$104,14,0),"0"),
IFERROR(VLOOKUP($A9,'Season 7'!AK$4:CN$104,14,0),"0"),IFERROR(VLOOKUP($A9,'Season 8'!AK$4:CN$104,14,0),"0"),
IFERROR(VLOOKUP($A9,'Season 9'!AK$4:CN$104,14,0),"0"),IFERROR(VLOOKUP($A9,'Season 10'!AK$4:CN$104,14,0),"0"),
IFERROR(VLOOKUP($A9,'Season 11'!AK$4:CN$104,14,0),"0"),IFERROR(VLOOKUP($A9,'Season 12'!AK$4:CN$104,14,0),"0"),
IFERROR(VLOOKUP($A9,'Season 13'!AK$4:CN$104,14,0),"0"),IFERROR(VLOOKUP($A9,'Season 14'!AK$4:CN$104,14,0),"0"),IFERROR(VLOOKUP(A9,'Season 15'!AK$4:CN$104,14,0),"0"),)</f>
        <v>0</v>
      </c>
      <c r="N9" s="518">
        <f>SUM(
IFERROR(VLOOKUP($A9,'Season 1'!AJ$4:CM$104,15,0),"0"),IFERROR(VLOOKUP($A9,'Season 2'!AK$4:CN$104,15,0),"0"),
IFERROR(VLOOKUP($A9,'Season 3'!AK$4:CN$104,15,0),"0"),IFERROR(VLOOKUP($A9,'Season 4'!AK$4:CN$104,15,0),"0"),
IFERROR(VLOOKUP($A9,'Season 5'!AK$4:CN$104,15,0),"0"),IFERROR(VLOOKUP($A9,'Season 6'!AK$4:CN$104,15,0),"0"),
IFERROR(VLOOKUP($A9,'Season 7'!AK$4:CN$104,15,0),"0"),IFERROR(VLOOKUP($A9,'Season 8'!AK$4:CN$104,15,0),"0"),
IFERROR(VLOOKUP($A9,'Season 9'!AK$4:CN$104,15,0),"0"),IFERROR(VLOOKUP($A9,'Season 10'!AK$4:CN$104,15,0),"0"),
IFERROR(VLOOKUP($A9,'Season 11'!AK$4:CN$104,15,0),"0"),IFERROR(VLOOKUP($A9,'Season 12'!AK$4:CN$104,15,0),"0"),
IFERROR(VLOOKUP($A9,'Season 13'!AK$4:CN$104,15,0),"0"),IFERROR(VLOOKUP($A9,'Season 14'!AK$4:CN$104,15,0),"0"),IFERROR(VLOOKUP(A9,'Season 15'!AK$4:CN$104,15,0),"0"),)</f>
        <v>0</v>
      </c>
      <c r="O9" s="21">
        <f>SUM(
IFERROR(VLOOKUP($A9,'Season 1'!AJ$4:CM$104,16,0),"0"),IFERROR(VLOOKUP($A9,'Season 2'!AK$4:CN$104,16,0),"0"),
IFERROR(VLOOKUP($A9,'Season 3'!AK$4:CN$104,16,0),"0"),IFERROR(VLOOKUP($A9,'Season 4'!AK$4:CN$104,16,0),"0"),
IFERROR(VLOOKUP($A9,'Season 5'!AK$4:CN$104,16,0),"0"),IFERROR(VLOOKUP($A9,'Season 6'!AK$4:CN$104,16,0),"0"),
IFERROR(VLOOKUP($A9,'Season 7'!AK$4:CN$104,16,0),"0"),IFERROR(VLOOKUP($A9,'Season 8'!AK$4:CN$104,16,0),"0"),
IFERROR(VLOOKUP($A9,'Season 9'!AK$4:CN$104,16,0),"0"),IFERROR(VLOOKUP($A9,'Season 10'!AK$4:CN$104,16,0),"0"),
IFERROR(VLOOKUP($A9,'Season 11'!AK$4:CN$104,16,0),"0"),IFERROR(VLOOKUP($A9,'Season 12'!AK$4:CN$104,16,0),"0"),
IFERROR(VLOOKUP($A9,'Season 13'!AK$4:CN$104,16,0),"0"),IFERROR(VLOOKUP($A9,'Season 14'!AK$4:CN$104,16,0),"0"),IFERROR(VLOOKUP(A9,'Season 15'!AK$4:CN$104,16,0),"0"),)</f>
        <v>0</v>
      </c>
      <c r="P9" s="402">
        <f>SUM(
IFERROR(VLOOKUP($A9,'Season 1'!AJ$4:CM$104,17,0),"0"),IFERROR(VLOOKUP($A9,'Season 2'!AK$4:CN$104,17,0),"0"),
IFERROR(VLOOKUP($A9,'Season 3'!AK$4:CN$104,17,0),"0"),IFERROR(VLOOKUP($A9,'Season 4'!AK$4:CN$104,17,0),"0"),
IFERROR(VLOOKUP($A9,'Season 5'!AK$4:CN$104,17,0),"0"),IFERROR(VLOOKUP($A9,'Season 6'!AK$4:CN$104,17,0),"0"),
IFERROR(VLOOKUP($A9,'Season 7'!AK$4:CN$104,17,0),"0"),IFERROR(VLOOKUP($A9,'Season 8'!AK$4:CN$104,17,0),"0"),
IFERROR(VLOOKUP($A9,'Season 9'!AK$4:CN$104,17,0),"0"),IFERROR(VLOOKUP($A9,'Season 10'!AK$4:CN$104,17,0),"0"),
IFERROR(VLOOKUP($A9,'Season 11'!AK$4:CN$104,17,0),"0"),IFERROR(VLOOKUP($A9,'Season 12'!AK$4:CN$104,17,0),"0"),
IFERROR(VLOOKUP($A9,'Season 13'!AK$4:CN$104,17,0),"0"),IFERROR(VLOOKUP($A9,'Season 14'!AK$4:CN$104,17,0),"0"),IFERROR(VLOOKUP(A9,'Season 15'!AK$4:CN$104,17,0),"0"),)</f>
        <v>0</v>
      </c>
      <c r="Q9" s="403">
        <f>SUM(
IFERROR(VLOOKUP($A9,'Season 1'!AJ$4:CM$104,18,0),"0"),IFERROR(VLOOKUP($A9,'Season 2'!AK$4:CN$104,18,0),"0"),
IFERROR(VLOOKUP($A9,'Season 3'!AK$4:CN$104,18,0),"0"),IFERROR(VLOOKUP($A9,'Season 4'!AK$4:CN$104,18,0),"0"),
IFERROR(VLOOKUP($A9,'Season 5'!AK$4:CN$104,18,0),"0"),IFERROR(VLOOKUP($A9,'Season 6'!AK$4:CN$104,18,0),"0"),
IFERROR(VLOOKUP($A9,'Season 7'!AK$4:CN$104,18,0),"0"),IFERROR(VLOOKUP($A9,'Season 8'!AK$4:CN$104,18,0),"0"),
IFERROR(VLOOKUP($A9,'Season 9'!AK$4:CN$104,18,0),"0"),IFERROR(VLOOKUP($A9,'Season 10'!AK$4:CN$104,18,0),"0"),
IFERROR(VLOOKUP($A9,'Season 11'!AK$4:CN$104,18,0),"0"),IFERROR(VLOOKUP($A9,'Season 12'!AK$4:CN$104,18,0),"0"),
IFERROR(VLOOKUP($A9,'Season 13'!AK$4:CN$104,18,0),"0"),IFERROR(VLOOKUP($A9,'Season 14'!AK$4:CN$104,18,0),"0"),IFERROR(VLOOKUP(A9,'Season 15'!AK$4:CN$104,18,0),"0"),)</f>
        <v>57</v>
      </c>
      <c r="R9" s="398">
        <f>SUM(
IFERROR(VLOOKUP($A9,'Season 1'!AJ$4:CM$104,19,0),"0"),IFERROR(VLOOKUP($A9,'Season 2'!AK$4:CN$104,19,0),"0"),
IFERROR(VLOOKUP($A9,'Season 3'!AK$4:CN$104,19,0),"0"),IFERROR(VLOOKUP($A9,'Season 4'!AK$4:CN$104,19,0),"0"),
IFERROR(VLOOKUP($A9,'Season 5'!AK$4:CN$104,19,0),"0"),IFERROR(VLOOKUP($A9,'Season 6'!AK$4:CN$104,19,0),"0"),
IFERROR(VLOOKUP($A9,'Season 7'!AK$4:CN$104,19,0),"0"),IFERROR(VLOOKUP($A9,'Season 8'!AK$4:CN$104,19,0),"0"),
IFERROR(VLOOKUP($A9,'Season 9'!AK$4:CN$104,19,0),"0"),IFERROR(VLOOKUP($A9,'Season 10'!AK$4:CN$104,19,0),"0"),
IFERROR(VLOOKUP($A9,'Season 11'!AK$4:CN$104,19,0),"0"),IFERROR(VLOOKUP($A9,'Season 12'!AK$4:CN$104,19,0),"0"),
IFERROR(VLOOKUP($A9,'Season 13'!AK$4:CN$104,19,0),"0"),IFERROR(VLOOKUP($A9,'Season 14'!AK$4:CN$104,19,0),"0"),IFERROR(VLOOKUP(A9,'Season 15'!AK$4:CN$104,19,0),"0"),)</f>
        <v>1</v>
      </c>
      <c r="S9" s="518">
        <f>SUM(
IFERROR(VLOOKUP($A9,'Season 1'!AJ$4:CM$104,20,0),"0"),IFERROR(VLOOKUP($A9,'Season 2'!AK$4:CN$104,20,0),"0"),
IFERROR(VLOOKUP($A9,'Season 3'!AK$4:CN$104,20,0),"0"),IFERROR(VLOOKUP($A9,'Season 4'!AK$4:CN$104,20,0),"0"),
IFERROR(VLOOKUP($A9,'Season 5'!AK$4:CN$104,20,0),"0"),IFERROR(VLOOKUP($A9,'Season 6'!AK$4:CN$104,20,0),"0"),
IFERROR(VLOOKUP($A9,'Season 7'!AK$4:CN$104,20,0),"0"),IFERROR(VLOOKUP($A9,'Season 8'!AK$4:CN$104,20,0),"0"),
IFERROR(VLOOKUP($A9,'Season 9'!AK$4:CN$104,20,0),"0"),IFERROR(VLOOKUP($A9,'Season 10'!AK$4:CN$104,20,0),"0"),
IFERROR(VLOOKUP($A9,'Season 11'!AK$4:CN$104,20,0),"0"),IFERROR(VLOOKUP($A9,'Season 12'!AK$4:CN$104,20,0),"0"),
IFERROR(VLOOKUP($A9,'Season 13'!AK$4:CN$104,20,0),"0"),IFERROR(VLOOKUP($A9,'Season 14'!AK$4:CN$104,20,0),"0"),IFERROR(VLOOKUP(A9,'Season 15'!AK$4:CN$104,20,0),"0"),)</f>
        <v>3</v>
      </c>
      <c r="T9" s="21">
        <f>SUM(
IFERROR(VLOOKUP($A9,'Season 1'!AJ$4:CM$104,21,0),"0"),IFERROR(VLOOKUP($A9,'Season 2'!AK$4:CN$104,21,0),"0"),
IFERROR(VLOOKUP($A9,'Season 3'!AK$4:CN$104,21,0),"0"),IFERROR(VLOOKUP($A9,'Season 4'!AK$4:CN$104,21,0),"0"),
IFERROR(VLOOKUP($A9,'Season 5'!AK$4:CN$104,21,0),"0"),IFERROR(VLOOKUP($A9,'Season 6'!AK$4:CN$104,21,0),"0"),
IFERROR(VLOOKUP($A9,'Season 7'!AK$4:CN$104,21,0),"0"),IFERROR(VLOOKUP($A9,'Season 8'!AK$4:CN$104,21,0),"0"),
IFERROR(VLOOKUP($A9,'Season 9'!AK$4:CN$104,21,0),"0"),IFERROR(VLOOKUP($A9,'Season 10'!AK$4:CN$104,21,0),"0"),
IFERROR(VLOOKUP($A9,'Season 11'!AK$4:CN$104,21,0),"0"),IFERROR(VLOOKUP($A9,'Season 12'!AK$4:CN$104,21,0),"0"),
IFERROR(VLOOKUP($A9,'Season 13'!AK$4:CN$104,21,0),"0"),IFERROR(VLOOKUP($A9,'Season 14'!AK$4:CN$104,21,0),"0"),IFERROR(VLOOKUP(A9,'Season 15'!AK$4:CN$104,21,0),"0"),)</f>
        <v>0</v>
      </c>
      <c r="U9" s="402">
        <f>SUM(
IFERROR(VLOOKUP($A9,'Season 1'!AJ$4:CM$104,22,0),"0"),IFERROR(VLOOKUP($A9,'Season 2'!AK$4:CN$104,22,0),"0"),
IFERROR(VLOOKUP($A9,'Season 3'!AK$4:CN$104,22,0),"0"),IFERROR(VLOOKUP($A9,'Season 4'!AK$4:CN$104,22,0),"0"),
IFERROR(VLOOKUP($A9,'Season 5'!AK$4:CN$104,22,0),"0"),IFERROR(VLOOKUP($A9,'Season 6'!AK$4:CN$104,22,0),"0"),
IFERROR(VLOOKUP($A9,'Season 7'!AK$4:CN$104,22,0),"0"),IFERROR(VLOOKUP($A9,'Season 8'!AK$4:CN$104,22,0),"0"),
IFERROR(VLOOKUP($A9,'Season 9'!AK$4:CN$104,22,0),"0"),IFERROR(VLOOKUP($A9,'Season 10'!AK$4:CN$104,22,0),"0"),
IFERROR(VLOOKUP($A9,'Season 11'!AK$4:CN$104,22,0),"0"),IFERROR(VLOOKUP($A9,'Season 12'!AK$4:CN$104,22,0),"0"),
IFERROR(VLOOKUP($A9,'Season 13'!AK$4:CN$104,22,0),"0"),IFERROR(VLOOKUP($A9,'Season 14'!AK$4:CN$104,22,0),"0"),IFERROR(VLOOKUP(A9,'Season 15'!AK$4:CN$104,22,0),"0"),)</f>
        <v>7</v>
      </c>
      <c r="V9" s="403">
        <f>SUM(
IFERROR(VLOOKUP($A9,'Season 1'!AJ$4:CM$104,23,0),"0"),IFERROR(VLOOKUP($A9,'Season 2'!AK$4:CN$104,23,0),"0"),
IFERROR(VLOOKUP($A9,'Season 3'!AK$4:CN$104,23,0),"0"),IFERROR(VLOOKUP($A9,'Season 4'!AK$4:CN$104,23,0),"0"),
IFERROR(VLOOKUP($A9,'Season 5'!AK$4:CN$104,23,0),"0"),IFERROR(VLOOKUP($A9,'Season 6'!AK$4:CN$104,23,0),"0"),
IFERROR(VLOOKUP($A9,'Season 7'!AK$4:CN$104,23,0),"0"),IFERROR(VLOOKUP($A9,'Season 8'!AK$4:CN$104,23,0),"0"),
IFERROR(VLOOKUP($A9,'Season 9'!AK$4:CN$104,23,0),"0"),IFERROR(VLOOKUP($A9,'Season 10'!AK$4:CN$104,23,0),"0"),
IFERROR(VLOOKUP($A9,'Season 11'!AK$4:CN$104,23,0),"0"),IFERROR(VLOOKUP($A9,'Season 12'!AK$4:CN$104,23,0),"0"),
IFERROR(VLOOKUP($A9,'Season 13'!AK$4:CN$104,23,0),"0"),IFERROR(VLOOKUP($A9,'Season 14'!AK$4:CN$104,23,0),"0"),IFERROR(VLOOKUP($A9,'Season 15'!AK$4:CN$104,23,0),"0"),)</f>
        <v>1</v>
      </c>
      <c r="W9" s="398">
        <f>SUM(
IFERROR(VLOOKUP($A9,'Season 1'!AJ$4:CM$104,24,0),"0"),IFERROR(VLOOKUP($A9,'Season 2'!AK$4:CN$104,24,0),"0"),
IFERROR(VLOOKUP($A9,'Season 3'!AK$4:CN$104,24,0),"0"),IFERROR(VLOOKUP($A9,'Season 4'!AK$4:CN$104,24,0),"0"),
IFERROR(VLOOKUP($A9,'Season 5'!AK$4:CN$104,24,0),"0"),IFERROR(VLOOKUP($A9,'Season 6'!AK$4:CN$104,24,0),"0"),
IFERROR(VLOOKUP($A9,'Season 7'!AK$4:CN$104,24,0),"0"),IFERROR(VLOOKUP($A9,'Season 8'!AK$4:CN$104,24,0),"0"),
IFERROR(VLOOKUP($A9,'Season 9'!AK$4:CN$104,24,0),"0"),IFERROR(VLOOKUP($A9,'Season 10'!AK$4:CN$104,24,0),"0"),
IFERROR(VLOOKUP($A9,'Season 11'!AK$4:CN$104,24,0),"0"),IFERROR(VLOOKUP($A9,'Season 12'!AK$4:CN$104,24,0),"0"),
IFERROR(VLOOKUP($A9,'Season 13'!AK$4:CN$104,24,0),"0"),IFERROR(VLOOKUP($A9,'Season 14'!AK$4:CN$104,24,0),"0"),IFERROR(VLOOKUP($A9,'Season 15'!AK$4:CN$104,24,0),"0"),)</f>
        <v>0</v>
      </c>
      <c r="X9" s="518">
        <f>SUM(
IFERROR(VLOOKUP($A9,'Season 1'!AJ$4:CM$104,25,0),"0"),IFERROR(VLOOKUP($A9,'Season 2'!AK$4:CN$104,25,0),"0"),
IFERROR(VLOOKUP($A9,'Season 3'!AK$4:CN$104,25,0),"0"),IFERROR(VLOOKUP($A9,'Season 4'!AK$4:CN$104,25,0),"0"),
IFERROR(VLOOKUP($A9,'Season 5'!AK$4:CN$104,25,0),"0"),IFERROR(VLOOKUP($A9,'Season 6'!AK$4:CN$104,25,0),"0"),
IFERROR(VLOOKUP($A9,'Season 7'!AK$4:CN$104,25,0),"0"),IFERROR(VLOOKUP($A9,'Season 8'!AK$4:CN$104,25,0),"0"),
IFERROR(VLOOKUP($A9,'Season 9'!AK$4:CN$104,25,0),"0"),IFERROR(VLOOKUP($A9,'Season 10'!AK$4:CN$104,25,0),"0"),
IFERROR(VLOOKUP($A9,'Season 11'!AK$4:CN$104,25,0),"0"),IFERROR(VLOOKUP($A9,'Season 12'!AK$4:CN$104,25,0),"0"),
IFERROR(VLOOKUP($A9,'Season 13'!AK$4:CN$104,25,0),"0"),IFERROR(VLOOKUP($A9,'Season 14'!AK$4:CN$104,25,0),"0"),IFERROR(VLOOKUP($A9,'Season 15'!AK$4:CN$104,25,0),"0"),)</f>
        <v>0</v>
      </c>
      <c r="Y9" s="21">
        <f>SUM(
IFERROR(VLOOKUP($A9,'Season 1'!AJ$4:CM$104,26,0),"0"),IFERROR(VLOOKUP($A9,'Season 2'!AK$4:CN$104,26,0),"0"),
IFERROR(VLOOKUP($A9,'Season 3'!AK$4:CN$104,26,0),"0"),IFERROR(VLOOKUP($A9,'Season 4'!AK$4:CN$104,26,0),"0"),
IFERROR(VLOOKUP($A9,'Season 5'!AK$4:CN$104,26,0),"0"),IFERROR(VLOOKUP($A9,'Season 6'!AK$4:CN$104,26,0),"0"),
IFERROR(VLOOKUP($A9,'Season 7'!AK$4:CN$104,26,0),"0"),IFERROR(VLOOKUP($A9,'Season 8'!AK$4:CN$104,26,0),"0"),
IFERROR(VLOOKUP($A9,'Season 9'!AK$4:CN$104,26,0),"0"),IFERROR(VLOOKUP($A9,'Season 10'!AK$4:CN$104,26,0),"0"),
IFERROR(VLOOKUP($A9,'Season 11'!AK$4:CN$104,26,0),"0"),IFERROR(VLOOKUP($A9,'Season 12'!AK$4:CN$104,26,0),"0"),
IFERROR(VLOOKUP($A9,'Season 13'!AK$4:CN$104,26,0),"0"),IFERROR(VLOOKUP($A9,'Season 14'!AK$4:CN$104,26,0),"0"),IFERROR(VLOOKUP($A9,'Season 15'!AK$4:CN$104,26,0),"0"),)</f>
        <v>0</v>
      </c>
      <c r="Z9" s="402">
        <f>SUM(
IFERROR(VLOOKUP($A9,'Season 1'!AJ$4:CM$104,27,0),"0"),IFERROR(VLOOKUP($A9,'Season 2'!AK$4:CN$104,27,0),"0"),
IFERROR(VLOOKUP($A9,'Season 3'!AK$4:CN$104,27,0),"0"),IFERROR(VLOOKUP($A9,'Season 4'!AK$4:CN$104,27,0),"0"),
IFERROR(VLOOKUP($A9,'Season 5'!AK$4:CN$104,27,0),"0"),IFERROR(VLOOKUP($A9,'Season 6'!AK$4:CN$104,27,0),"0"),
IFERROR(VLOOKUP($A9,'Season 7'!AK$4:CN$104,27,0),"0"),IFERROR(VLOOKUP($A9,'Season 8'!AK$4:CN$104,27,0),"0"),
IFERROR(VLOOKUP($A9,'Season 9'!AK$4:CN$104,27,0),"0"),IFERROR(VLOOKUP($A9,'Season 10'!AK$4:CN$104,27,0),"0"),
IFERROR(VLOOKUP($A9,'Season 11'!AK$4:CN$104,27,0),"0"),IFERROR(VLOOKUP($A9,'Season 12'!AK$4:CN$104,27,0),"0"),
IFERROR(VLOOKUP($A9,'Season 13'!AK$4:CN$104,27,0),"0"),IFERROR(VLOOKUP($A9,'Season 14'!AK$4:CN$104,27,0),"0"),IFERROR(VLOOKUP($A9,'Season 15'!AK$4:CN$104,27,0),"0"),)</f>
        <v>0</v>
      </c>
      <c r="AA9" s="403">
        <f>SUM(
IFERROR(VLOOKUP($A9,'Season 1'!AJ$4:CM$104,28,0),"0"),IFERROR(VLOOKUP($A9,'Season 2'!AK$4:CN$104,28,0),"0"),
IFERROR(VLOOKUP($A9,'Season 3'!AK$4:CN$104,28,0),"0"),IFERROR(VLOOKUP($A9,'Season 4'!AK$4:CN$104,28,0),"0"),
IFERROR(VLOOKUP($A9,'Season 5'!AK$4:CN$104,28,0),"0"),IFERROR(VLOOKUP($A9,'Season 6'!AK$4:CN$104,28,0),"0"),
IFERROR(VLOOKUP($A9,'Season 7'!AK$4:CN$104,28,0),"0"),IFERROR(VLOOKUP($A9,'Season 8'!AK$4:CN$104,28,0),"0"),
IFERROR(VLOOKUP($A9,'Season 9'!AK$4:CN$104,28,0),"0"),IFERROR(VLOOKUP($A9,'Season 10'!AK$4:CN$104,28,0),"0"),
IFERROR(VLOOKUP($A9,'Season 11'!AK$4:CN$104,28,0),"0"),IFERROR(VLOOKUP($A9,'Season 12'!AK$4:CN$104,28,0),"0"),
IFERROR(VLOOKUP($A9,'Season 13'!AK$4:CN$104,28,0),"0"),IFERROR(VLOOKUP($A9,'Season 14'!AK$4:CN$104,28,0),"0"),IFERROR(VLOOKUP($A9,'Season 15'!AK$4:CN$104,28,0),"0"),)</f>
        <v>6</v>
      </c>
      <c r="AB9" s="398">
        <f>SUM(
IFERROR(VLOOKUP($A9,'Season 1'!AJ$4:CM$104,29,0),"0"),IFERROR(VLOOKUP($A9,'Season 2'!AK$4:CN$104,29,0),"0"),
IFERROR(VLOOKUP($A9,'Season 3'!AK$4:CN$104,29,0),"0"),IFERROR(VLOOKUP($A9,'Season 4'!AK$4:CN$104,29,0),"0"),
IFERROR(VLOOKUP($A9,'Season 5'!AK$4:CN$104,29,0),"0"),IFERROR(VLOOKUP($A9,'Season 6'!AK$4:CN$104,29,0),"0"),
IFERROR(VLOOKUP($A9,'Season 7'!AK$4:CN$104,29,0),"0"),IFERROR(VLOOKUP($A9,'Season 8'!AK$4:CN$104,29,0),"0"),
IFERROR(VLOOKUP($A9,'Season 9'!AK$4:CN$104,29,0),"0"),IFERROR(VLOOKUP($A9,'Season 10'!AK$4:CN$104,29,0),"0"),
IFERROR(VLOOKUP($A9,'Season 11'!AK$4:CN$104,29,0),"0"),IFERROR(VLOOKUP($A9,'Season 12'!AK$4:CN$104,29,0),"0"),
IFERROR(VLOOKUP($A9,'Season 13'!AK$4:CN$104,29,0),"0"),IFERROR(VLOOKUP($A9,'Season 14'!AK$4:CN$104,29,0),"0"),IFERROR(VLOOKUP($A9,'Season 15'!AK$4:CN$104,29,0),"0"),)</f>
        <v>0</v>
      </c>
      <c r="AC9" s="518">
        <f>SUM(
IFERROR(VLOOKUP($A9,'Season 1'!AJ$4:CM$104,30,0),"0"),IFERROR(VLOOKUP($A9,'Season 2'!AK$4:CN$104,30,0),"0"),
IFERROR(VLOOKUP($A9,'Season 3'!AK$4:CN$104,30,0),"0"),IFERROR(VLOOKUP($A9,'Season 4'!AK$4:CN$104,30,0),"0"),
IFERROR(VLOOKUP($A9,'Season 5'!AK$4:CN$104,30,0),"0"),IFERROR(VLOOKUP($A9,'Season 6'!AK$4:CN$104,30,0),"0"),
IFERROR(VLOOKUP($A9,'Season 7'!AK$4:CN$104,30,0),"0"),IFERROR(VLOOKUP($A9,'Season 8'!AK$4:CN$104,30,0),"0"),
IFERROR(VLOOKUP($A9,'Season 9'!AK$4:CN$104,30,0),"0"),IFERROR(VLOOKUP($A9,'Season 10'!AK$4:CN$104,30,0),"0"),
IFERROR(VLOOKUP($A9,'Season 11'!AK$4:CN$104,30,0),"0"),IFERROR(VLOOKUP($A9,'Season 12'!AK$4:CN$104,30,0),"0"),
IFERROR(VLOOKUP($A9,'Season 13'!AK$4:CN$104,30,0),"0"),IFERROR(VLOOKUP($A9,'Season 14'!AK$4:CN$104,30,0),"0"),IFERROR(VLOOKUP($A9,'Season 15'!AK$4:CN$104,30,0),"0"),)</f>
        <v>1</v>
      </c>
      <c r="AD9" s="21">
        <f>SUM(
IFERROR(VLOOKUP($A9,'Season 1'!AJ$4:CM$104,31,0),"0"),IFERROR(VLOOKUP($A9,'Season 2'!AK$4:CN$104,31,0),"0"),
IFERROR(VLOOKUP($A9,'Season 3'!AK$4:CN$104,31,0),"0"),IFERROR(VLOOKUP($A9,'Season 4'!AK$4:CN$104,31,0),"0"),
IFERROR(VLOOKUP($A9,'Season 5'!AK$4:CN$104,31,0),"0"),IFERROR(VLOOKUP($A9,'Season 6'!AK$4:CN$104,31,0),"0"),
IFERROR(VLOOKUP($A9,'Season 7'!AK$4:CN$104,31,0),"0"),IFERROR(VLOOKUP($A9,'Season 8'!AK$4:CN$104,31,0),"0"),
IFERROR(VLOOKUP($A9,'Season 9'!AK$4:CN$104,31,0),"0"),IFERROR(VLOOKUP($A9,'Season 10'!AK$4:CN$104,31,0),"0"),
IFERROR(VLOOKUP($A9,'Season 11'!AK$4:CN$104,31,0),"0"),IFERROR(VLOOKUP($A9,'Season 12'!AK$4:CN$104,31,0),"0"),
IFERROR(VLOOKUP($A9,'Season 13'!AK$4:CN$104,31,0),"0"),IFERROR(VLOOKUP($A9,'Season 14'!AK$4:CN$104,31,0),"0"),IFERROR(VLOOKUP($A9,'Season 15'!AK$4:CN$104,31,0),"0"),)</f>
        <v>0</v>
      </c>
      <c r="AE9" s="402">
        <f>SUM(
IFERROR(VLOOKUP($A9,'Season 1'!AJ$4:CM$104,32,0),"0"),IFERROR(VLOOKUP($A9,'Season 2'!AK$4:CN$104,32,0),"0"),
IFERROR(VLOOKUP($A9,'Season 3'!AK$4:CN$104,32,0),"0"),IFERROR(VLOOKUP($A9,'Season 4'!AK$4:CN$104,32,0),"0"),
IFERROR(VLOOKUP($A9,'Season 5'!AK$4:CN$104,32,0),"0"),IFERROR(VLOOKUP($A9,'Season 6'!AK$4:CN$104,32,0),"0"),
IFERROR(VLOOKUP($A9,'Season 7'!AK$4:CN$104,32,0),"0"),IFERROR(VLOOKUP($A9,'Season 8'!AK$4:CN$104,32,0),"0"),
IFERROR(VLOOKUP($A9,'Season 9'!AK$4:CN$104,32,0),"0"),IFERROR(VLOOKUP($A9,'Season 10'!AK$4:CN$104,32,0),"0"),
IFERROR(VLOOKUP($A9,'Season 11'!AK$4:CN$104,32,0),"0"),IFERROR(VLOOKUP($A9,'Season 12'!AK$4:CN$104,32,0),"0"),
IFERROR(VLOOKUP($A9,'Season 13'!AK$4:CN$104,32,0),"0"),IFERROR(VLOOKUP($A9,'Season 14'!AK$4:CN$104,32,0),"0"),IFERROR(VLOOKUP($A9,'Season 15'!AK$4:CN$104,32,0),"0"),)</f>
        <v>1</v>
      </c>
      <c r="AF9" s="403">
        <f>SUM(IFERROR(VLOOKUP($A9,'Season 2'!AK$4:CN$104,33,0),"0"),
IFERROR(VLOOKUP($A9,'Season 3'!AK$4:CN$104,33,0),"0"),IFERROR(VLOOKUP($A9,'Season 4'!AK$4:CN$104,33,0),"0"),
IFERROR(VLOOKUP($A9,'Season 5'!AK$4:CN$104,33,0),"0"),IFERROR(VLOOKUP($A9,'Season 6'!AK$4:CN$104,33,0),"0"),
IFERROR(VLOOKUP($A9,'Season 7'!AK$4:CN$104,33,0),"0"),IFERROR(VLOOKUP($A9,'Season 8'!AK$4:CN$104,33,0),"0"),
IFERROR(VLOOKUP($A9,'Season 9'!AK$4:CN$104,33,0),"0"),IFERROR(VLOOKUP($A9,'Season 10'!AK$4:CN$104,33,0),"0"),
IFERROR(VLOOKUP($A9,'Season 11'!AK$4:CN$104,33,0),"0"),IFERROR(VLOOKUP($A9,'Season 12'!AK$4:CN$104,33,0),"0"),
IFERROR(VLOOKUP($A9,'Season 13'!AK$4:CN$104,33,0),"0"),IFERROR(VLOOKUP($A9,'Season 14'!AK$4:CN$104,33,0),"0"),IFERROR(VLOOKUP($A9,'Season 15'!AK$4:CN$104,33,0),"0"),)</f>
        <v>0</v>
      </c>
      <c r="AG9" s="398">
        <f>SUM(IFERROR(VLOOKUP($A9,'Season 2'!AK$4:CN$104,34,0),"0"),
IFERROR(VLOOKUP($A9,'Season 3'!AK$4:CN$104,34,0),"0"),IFERROR(VLOOKUP($A9,'Season 4'!AK$4:CN$104,34,0),"0"),
IFERROR(VLOOKUP($A9,'Season 5'!AK$4:CN$104,34,0),"0"),IFERROR(VLOOKUP($A9,'Season 6'!AK$4:CN$104,34,0),"0"),
IFERROR(VLOOKUP($A9,'Season 7'!AK$4:CN$104,34,0),"0"),IFERROR(VLOOKUP($A9,'Season 8'!AK$4:CN$104,34,0),"0"),
IFERROR(VLOOKUP($A9,'Season 9'!AK$4:CN$104,34,0),"0"),IFERROR(VLOOKUP($A9,'Season 10'!AK$4:CN$104,34,0),"0"),
IFERROR(VLOOKUP($A9,'Season 11'!AK$4:CN$104,34,0),"0"),IFERROR(VLOOKUP($A9,'Season 12'!AK$4:CN$104,34,0),"0"),
IFERROR(VLOOKUP($A9,'Season 13'!AK$4:CN$104,34,0),"0"),IFERROR(VLOOKUP($A9,'Season 14'!AK$4:CN$104,34,0),"0"),IFERROR(VLOOKUP($A9,'Season 15'!AK$4:CN$104,34,0),"0"),)</f>
        <v>0</v>
      </c>
      <c r="AH9" s="518">
        <f>SUM(IFERROR(VLOOKUP($A9,'Season 2'!AK$4:CN$104,35,0),"0"),
IFERROR(VLOOKUP($A9,'Season 3'!AK$4:CN$104,35,0),"0"),IFERROR(VLOOKUP($A9,'Season 4'!AK$4:CN$104,35,0),"0"),
IFERROR(VLOOKUP($A9,'Season 5'!AK$4:CN$104,35,0),"0"),IFERROR(VLOOKUP($A9,'Season 6'!AK$4:CN$104,35,0),"0"),
IFERROR(VLOOKUP($A9,'Season 7'!AK$4:CN$104,35,0),"0"),IFERROR(VLOOKUP($A9,'Season 8'!AK$4:CN$104,35,0),"0"),
IFERROR(VLOOKUP($A9,'Season 9'!AK$4:CN$104,35,0),"0"),IFERROR(VLOOKUP($A9,'Season 10'!AK$4:CN$104,35,0),"0"),
IFERROR(VLOOKUP($A9,'Season 11'!AK$4:CN$104,35,0),"0"),IFERROR(VLOOKUP($A9,'Season 12'!AK$4:CN$104,35,0),"0"),
IFERROR(VLOOKUP($A9,'Season 13'!AK$4:CN$104,35,0),"0"),IFERROR(VLOOKUP($A9,'Season 14'!AK$4:CN$104,35,0),"0"),IFERROR(VLOOKUP($A9,'Season 15'!AK$4:CN$104,35,0),"0"),)</f>
        <v>0</v>
      </c>
      <c r="AI9" s="21">
        <f>SUM(IFERROR(VLOOKUP($A9,'Season 2'!AK$4:CN$104,36,0),"0"),
IFERROR(VLOOKUP($A9,'Season 3'!AK$4:CN$104,36,0),"0"),IFERROR(VLOOKUP($A9,'Season 4'!AK$4:CN$104,36,0),"0"),
IFERROR(VLOOKUP($A9,'Season 5'!AK$4:CN$104,36,0),"0"),IFERROR(VLOOKUP($A9,'Season 6'!AK$4:CN$104,36,0),"0"),
IFERROR(VLOOKUP($A9,'Season 7'!AK$4:CN$104,36,0),"0"),IFERROR(VLOOKUP($A9,'Season 8'!AK$4:CN$104,36,0),"0"),
IFERROR(VLOOKUP($A9,'Season 9'!AK$4:CN$104,36,0),"0"),IFERROR(VLOOKUP($A9,'Season 10'!AK$4:CN$104,36,0),"0"),
IFERROR(VLOOKUP($A9,'Season 11'!AK$4:CN$104,36,0),"0"),IFERROR(VLOOKUP($A9,'Season 12'!AK$4:CN$104,36,0),"0"),
IFERROR(VLOOKUP($A9,'Season 13'!AK$4:CN$104,36,0),"0"),IFERROR(VLOOKUP($A9,'Season 14'!AK$4:CN$104,36,0),"0"),IFERROR(VLOOKUP($A9,'Season 15'!AK$4:CN$104,36,0),"0"),)</f>
        <v>0</v>
      </c>
      <c r="AJ9" s="402">
        <f>SUM(IFERROR(VLOOKUP($A9,'Season 2'!AK$4:CN$104,37,0),"0"),
IFERROR(VLOOKUP($A9,'Season 3'!AK$4:CN$104,37,0),"0"),IFERROR(VLOOKUP($A9,'Season 4'!AK$4:CN$104,37,0),"0"),
IFERROR(VLOOKUP($A9,'Season 5'!AK$4:CN$104,37,0),"0"),IFERROR(VLOOKUP($A9,'Season 6'!AK$4:CN$104,37,0),"0"),
IFERROR(VLOOKUP($A9,'Season 7'!AK$4:CN$104,37,0),"0"),IFERROR(VLOOKUP($A9,'Season 8'!AK$4:CN$104,37,0),"0"),
IFERROR(VLOOKUP($A9,'Season 9'!AK$4:CN$104,37,0),"0"),IFERROR(VLOOKUP($A9,'Season 10'!AK$4:CN$104,37,0),"0"),
IFERROR(VLOOKUP($A9,'Season 11'!AK$4:CN$104,37,0),"0"),IFERROR(VLOOKUP($A9,'Season 12'!AK$4:CN$104,37,0),"0"),
IFERROR(VLOOKUP($A9,'Season 13'!AK$4:CN$104,37,0),"0"),IFERROR(VLOOKUP($A9,'Season 14'!AK$4:CN$104,37,0),"0"),IFERROR(VLOOKUP($A9,'Season 15'!AK$4:CN$104,37,0),"0"),)</f>
        <v>0</v>
      </c>
      <c r="AK9" s="403">
        <f>SUM(IFERROR(VLOOKUP($A9,'Season 1'!AJ$4:CM$104,33,0),"0"),IFERROR(VLOOKUP($A9,'Season 2'!AK$4:CN$104,38,0),"0"),
IFERROR(VLOOKUP($A9,'Season 3'!AK$4:CN$104,38,0),"0"),IFERROR(VLOOKUP($A9,'Season 4'!AK$4:CN$104,38,0),"0"),
IFERROR(VLOOKUP($A9,'Season 5'!AK$4:CN$104,38,0),"0"),IFERROR(VLOOKUP($A9,'Season 6'!AK$4:CN$104,38,0),"0"),
IFERROR(VLOOKUP($A9,'Season 7'!AK$4:CN$104,38,0),"0"),IFERROR(VLOOKUP($A9,'Season 8'!AK$4:CN$104,38,0),"0"),
IFERROR(VLOOKUP($A9,'Season 9'!AK$4:CN$104,38,0),"0"),IFERROR(VLOOKUP($A9,'Season 10'!AK$4:CN$104,38,0),"0"),
IFERROR(VLOOKUP($A9,'Season 11'!AK$4:CN$104,38,0),"0"),IFERROR(VLOOKUP($A9,'Season 12'!AK$4:CN$104,38,0),"0"),
IFERROR(VLOOKUP($A9,'Season 13'!AK$4:CN$104,38,0),"0"),IFERROR(VLOOKUP($A9,'Season 14'!AK$4:CN$104,38,0),"0"),IFERROR(VLOOKUP($A9,'Season 15'!AK$4:CN$104,38,0),"0"),)</f>
        <v>0</v>
      </c>
      <c r="AL9" s="398">
        <f>SUM(IFERROR(VLOOKUP($A9,'Season 1'!AJ$4:CM$104,34,0),"0"),IFERROR(VLOOKUP($A9,'Season 2'!AK$4:CN$104,39,0),"0"),
IFERROR(VLOOKUP($A9,'Season 3'!AK$4:CN$104,39,0),"0"),IFERROR(VLOOKUP($A9,'Season 4'!AK$4:CN$104,39,0),"0"),
IFERROR(VLOOKUP($A9,'Season 5'!AK$4:CN$104,39,0),"0"),IFERROR(VLOOKUP($A9,'Season 6'!AK$4:CN$104,39,0),"0"),
IFERROR(VLOOKUP($A9,'Season 7'!AK$4:CN$104,39,0),"0"),IFERROR(VLOOKUP($A9,'Season 8'!AK$4:CN$104,39,0),"0"),
IFERROR(VLOOKUP($A9,'Season 9'!AK$4:CN$104,39,0),"0"),IFERROR(VLOOKUP($A9,'Season 10'!AK$4:CN$104,39,0),"0"),
IFERROR(VLOOKUP($A9,'Season 11'!AK$4:CN$104,39,0),"0"),IFERROR(VLOOKUP($A9,'Season 12'!AK$4:CN$104,39,0),"0"),
IFERROR(VLOOKUP($A9,'Season 13'!AK$4:CN$104,39,0),"0"),IFERROR(VLOOKUP($A9,'Season 14'!AK$4:CN$104,39,0),"0"),IFERROR(VLOOKUP($A9,'Season 15'!AK$4:CN$104,39,0),"0"),)</f>
        <v>0</v>
      </c>
      <c r="AM9" s="518">
        <f>SUM(IFERROR(VLOOKUP($A9,'Season 1'!AJ$4:CM$104,35,0),"0"),IFERROR(VLOOKUP($A9,'Season 2'!AK$4:CN$104,40,0),"0"),
IFERROR(VLOOKUP($A9,'Season 3'!AK$4:CN$104,40,0),"0"),IFERROR(VLOOKUP($A9,'Season 4'!AK$4:CN$104,40,0),"0"),
IFERROR(VLOOKUP($A9,'Season 5'!AK$4:CN$104,40,0),"0"),IFERROR(VLOOKUP($A9,'Season 6'!AK$4:CN$104,40,0),"0"),
IFERROR(VLOOKUP($A9,'Season 7'!AK$4:CN$104,40,0),"0"),IFERROR(VLOOKUP($A9,'Season 8'!AK$4:CN$104,40,0),"0"),
IFERROR(VLOOKUP($A9,'Season 9'!AK$4:CN$104,40,0),"0"),IFERROR(VLOOKUP($A9,'Season 10'!AK$4:CN$104,40,0),"0"),
IFERROR(VLOOKUP($A9,'Season 11'!AK$4:CN$104,40,0),"0"),IFERROR(VLOOKUP($A9,'Season 12'!AK$4:CN$104,40,0),"0"),
IFERROR(VLOOKUP($A9,'Season 13'!AK$4:CN$104,40,0),"0"),IFERROR(VLOOKUP($A9,'Season 14'!AK$4:CN$104,40,0),"0"),IFERROR(VLOOKUP($A9,'Season 15'!AK$4:CN$104,40,0),"0"),)</f>
        <v>0</v>
      </c>
      <c r="AN9" s="21">
        <f>SUM(IFERROR(VLOOKUP($A9,'Season 1'!AJ$4:CM$104,36,0),"0"),IFERROR(VLOOKUP($A9,'Season 2'!AK$4:CN$104,41,0),"0"),
IFERROR(VLOOKUP($A9,'Season 3'!AK$4:CN$104,41,0),"0"),IFERROR(VLOOKUP($A9,'Season 4'!AK$4:CN$104,41,0),"0"),
IFERROR(VLOOKUP($A9,'Season 5'!AK$4:CN$104,41,0),"0"),IFERROR(VLOOKUP($A9,'Season 6'!AK$4:CN$104,41,0),"0"),
IFERROR(VLOOKUP($A9,'Season 7'!AK$4:CN$104,41,0),"0"),IFERROR(VLOOKUP($A9,'Season 8'!AK$4:CN$104,41,0),"0"),
IFERROR(VLOOKUP($A9,'Season 9'!AK$4:CN$104,41,0),"0"),IFERROR(VLOOKUP($A9,'Season 10'!AK$4:CN$104,41,0),"0"),
IFERROR(VLOOKUP($A9,'Season 11'!AK$4:CN$104,41,0),"0"),IFERROR(VLOOKUP($A9,'Season 12'!AK$4:CN$104,41,0),"0"),
IFERROR(VLOOKUP($A9,'Season 13'!AK$4:CN$104,41,0),"0"),IFERROR(VLOOKUP($A9,'Season 14'!AK$4:CN$104,41,0),"0"),IFERROR(VLOOKUP($A9,'Season 15'!AK$4:CN$104,41,0),"0"),)</f>
        <v>0</v>
      </c>
      <c r="AO9" s="402">
        <f>SUM(IFERROR(VLOOKUP($A9,'Season 1'!AJ$4:CM$104,37,0),"0"),IFERROR(VLOOKUP($A9,'Season 2'!AK$4:CN$104,42,0),"0"),
IFERROR(VLOOKUP($A9,'Season 3'!AK$4:CN$104,42,0),"0"),IFERROR(VLOOKUP($A9,'Season 4'!AK$4:CN$104,42,0),"0"),
IFERROR(VLOOKUP($A9,'Season 5'!AK$4:CN$104,42,0),"0"),IFERROR(VLOOKUP($A9,'Season 6'!AK$4:CN$104,42,0),"0"),
IFERROR(VLOOKUP($A9,'Season 7'!AK$4:CN$104,42,0),"0"),IFERROR(VLOOKUP($A9,'Season 8'!AK$4:CN$104,42,0),"0"),
IFERROR(VLOOKUP($A9,'Season 9'!AK$4:CN$104,42,0),"0"),IFERROR(VLOOKUP($A9,'Season 10'!AK$4:CN$104,42,0),"0"),
IFERROR(VLOOKUP($A9,'Season 11'!AK$4:CN$104,42,0),"0"),IFERROR(VLOOKUP($A9,'Season 12'!AK$4:CN$104,42,0),"0"),
IFERROR(VLOOKUP($A9,'Season 13'!AK$4:CN$104,42,0),"0"),IFERROR(VLOOKUP($A9,'Season 14'!AK$4:CN$104,42,0),"0"),IFERROR(VLOOKUP($A9,'Season 15'!AK$4:CN$104,42,0),"0"),)</f>
        <v>0</v>
      </c>
      <c r="AP9" s="403">
        <f>SUM(IFERROR(VLOOKUP($A9,'Season 1'!AJ$4:CM$104,43,0),"0"),IFERROR(VLOOKUP($A9,'Season 2'!AK$4:CN$104,43,0),"0"),
IFERROR(VLOOKUP($A9,'Season 3'!AK$4:CN$104,43,0),"0"),IFERROR(VLOOKUP($A9,'Season 4'!AK$4:CN$104,43,0),"0"),
IFERROR(VLOOKUP($A9,'Season 5'!AK$4:CN$104,43,0),"0"),IFERROR(VLOOKUP($A9,'Season 6'!AK$4:CN$104,43,0),"0"),
IFERROR(VLOOKUP($A9,'Season 7'!AK$4:CN$104,43,0),"0"),IFERROR(VLOOKUP($A9,'Season 8'!AK$4:CN$104,43,0),"0"),
IFERROR(VLOOKUP($A9,'Season 9'!AK$4:CN$104,43,0),"0"),IFERROR(VLOOKUP($A9,'Season 10'!AK$4:CN$104,43,0),"0"),
IFERROR(VLOOKUP($A9,'Season 11'!AK$4:CN$104,43,0),"0"),IFERROR(VLOOKUP($A9,'Season 12'!AK$4:CN$104,43,0),"0"),
IFERROR(VLOOKUP($A9,'Season 13'!AK$4:CN$104,43,0),"0"),IFERROR(VLOOKUP($A9,'Season 14'!AK$4:CN$104,43,0),"0"),IFERROR(VLOOKUP($A9,'Season 15'!AK$4:CN$104,43,0),"0"),)</f>
        <v>3</v>
      </c>
      <c r="AQ9" s="398">
        <f>SUM(IFERROR(VLOOKUP($A9,'Season 1'!AJ$4:CM$104,44,0),"0"),IFERROR(VLOOKUP($A9,'Season 2'!AK$4:CN$104,44,0),"0"),
IFERROR(VLOOKUP($A9,'Season 3'!AK$4:CN$104,44,0),"0"),IFERROR(VLOOKUP($A9,'Season 4'!AK$4:CN$104,44,0),"0"),
IFERROR(VLOOKUP($A9,'Season 5'!AK$4:CN$104,44,0),"0"),IFERROR(VLOOKUP($A9,'Season 6'!AK$4:CN$104,44,0),"0"),
IFERROR(VLOOKUP($A9,'Season 7'!AK$4:CN$104,44,0),"0"),IFERROR(VLOOKUP($A9,'Season 8'!AK$4:CN$104,44,0),"0"),
IFERROR(VLOOKUP($A9,'Season 9'!AK$4:CN$104,44,0),"0"),IFERROR(VLOOKUP($A9,'Season 10'!AK$4:CN$104,44,0),"0"),
IFERROR(VLOOKUP($A9,'Season 11'!AK$4:CN$104,44,0),"0"),IFERROR(VLOOKUP($A9,'Season 12'!AK$4:CN$104,44,0),"0"),
IFERROR(VLOOKUP($A9,'Season 13'!AK$4:CN$104,44,0),"0"),IFERROR(VLOOKUP($A9,'Season 14'!AK$4:CN$104,44,0),"0"),IFERROR(VLOOKUP($A9,'Season 15'!AK$4:CN$104,44,0),"0"),)</f>
        <v>0</v>
      </c>
      <c r="AR9" s="518">
        <f>SUM(IFERROR(VLOOKUP($A9,'Season 1'!AJ$4:CM$104,45,0),"0"),IFERROR(VLOOKUP($A9,'Season 2'!AK$4:CN$104,45,0),"0"),
IFERROR(VLOOKUP($A9,'Season 3'!AK$4:CN$104,45,0),"0"),IFERROR(VLOOKUP($A9,'Season 4'!AK$4:CN$104,45,0),"0"),
IFERROR(VLOOKUP($A9,'Season 5'!AK$4:CN$104,45,0),"0"),IFERROR(VLOOKUP($A9,'Season 6'!AK$4:CN$104,45,0),"0"),
IFERROR(VLOOKUP($A9,'Season 7'!AK$4:CN$104,45,0),"0"),IFERROR(VLOOKUP($A9,'Season 8'!AK$4:CN$104,45,0),"0"),
IFERROR(VLOOKUP($A9,'Season 9'!AK$4:CN$104,45,0),"0"),IFERROR(VLOOKUP($A9,'Season 10'!AK$4:CN$104,45,0),"0"),
IFERROR(VLOOKUP($A9,'Season 11'!AK$4:CN$104,45,0),"0"),IFERROR(VLOOKUP($A9,'Season 12'!AK$4:CN$104,45,0),"0"),
IFERROR(VLOOKUP($A9,'Season 13'!AK$4:CN$104,45,0),"0"),IFERROR(VLOOKUP($A9,'Season 14'!AK$4:CN$104,45,0),"0"),IFERROR(VLOOKUP($A9,'Season 15'!AK$4:CN$104,45,0),"0"),)</f>
        <v>1</v>
      </c>
      <c r="AS9" s="21">
        <f>SUM(IFERROR(VLOOKUP($A9,'Season 1'!AJ$4:CM$104,46,0),"0"),IFERROR(VLOOKUP($A9,'Season 2'!AK$4:CN$104,46,0),"0"),
IFERROR(VLOOKUP($A9,'Season 3'!AK$4:CN$104,46,0),"0"),IFERROR(VLOOKUP($A9,'Season 4'!AK$4:CN$104,46,0),"0"),
IFERROR(VLOOKUP($A9,'Season 5'!AK$4:CN$104,46,0),"0"),IFERROR(VLOOKUP($A9,'Season 6'!AK$4:CN$104,46,0),"0"),
IFERROR(VLOOKUP($A9,'Season 7'!AK$4:CN$104,46,0),"0"),IFERROR(VLOOKUP($A9,'Season 8'!AK$4:CN$104,46,0),"0"),
IFERROR(VLOOKUP($A9,'Season 9'!AK$4:CN$104,46,0),"0"),IFERROR(VLOOKUP($A9,'Season 10'!AK$4:CN$104,46,0),"0"),
IFERROR(VLOOKUP($A9,'Season 11'!AK$4:CN$104,46,0),"0"),IFERROR(VLOOKUP($A9,'Season 12'!AK$4:CN$104,46,0),"0"),
IFERROR(VLOOKUP($A9,'Season 13'!AK$4:CN$104,46,0),"0"),IFERROR(VLOOKUP($A9,'Season 14'!AK$4:CN$104,46,0),"0"),IFERROR(VLOOKUP($A9,'Season 15'!AK$4:CN$104,46,0),"0"),)</f>
        <v>1</v>
      </c>
      <c r="AT9" s="402">
        <f>SUM(IFERROR(VLOOKUP($A9,'Season 1'!AJ$4:CM$104,47,0),"0"),IFERROR(VLOOKUP($A9,'Season 2'!AK$4:CN$104,47,0),"0"),
IFERROR(VLOOKUP($A9,'Season 3'!AK$4:CN$104,47,0),"0"),IFERROR(VLOOKUP($A9,'Season 4'!AK$4:CN$104,47,0),"0"),
IFERROR(VLOOKUP($A9,'Season 5'!AK$4:CN$104,47,0),"0"),IFERROR(VLOOKUP($A9,'Season 6'!AK$4:CN$104,47,0),"0"),
IFERROR(VLOOKUP($A9,'Season 7'!AK$4:CN$104,47,0),"0"),IFERROR(VLOOKUP($A9,'Season 8'!AK$4:CN$104,47,0),"0"),
IFERROR(VLOOKUP($A9,'Season 9'!AK$4:CN$104,47,0),"0"),IFERROR(VLOOKUP($A9,'Season 10'!AK$4:CN$104,47,0),"0"),
IFERROR(VLOOKUP($A9,'Season 11'!AK$4:CN$104,47,0),"0"),IFERROR(VLOOKUP($A9,'Season 12'!AK$4:CN$104,47,0),"0"),
IFERROR(VLOOKUP($A9,'Season 13'!AK$4:CN$104,47,0),"0"),IFERROR(VLOOKUP($A9,'Season 14'!AK$4:CN$104,47,0),"0"),IFERROR(VLOOKUP($A9,'Season 15'!AK$4:CN$104,47,0),"0"),)</f>
        <v>0</v>
      </c>
      <c r="AU9" s="403">
        <f>SUM(IFERROR(VLOOKUP($A9,'Season 3'!AK$4:CN$104,48,0),"0"),IFERROR(VLOOKUP($A9,'Season 4'!AK$4:CN$104,48,0),"0"),
IFERROR(VLOOKUP($A9,'Season 5'!AK$4:CN$104,48,0),"0"),IFERROR(VLOOKUP($A9,'Season 6'!AK$4:CN$104,48,0),"0"),
IFERROR(VLOOKUP($A9,'Season 7'!AK$4:CN$104,48,0),"0"),IFERROR(VLOOKUP($A9,'Season 8'!AK$4:CN$104,48,0),"0"),
IFERROR(VLOOKUP($A9,'Season 9'!AK$4:CN$104,48,0),"0"),IFERROR(VLOOKUP($A9,'Season 10'!AK$4:CN$104,48,0),"0"),
IFERROR(VLOOKUP($A9,'Season 11'!AK$4:CN$104,48,0),"0"),IFERROR(VLOOKUP($A9,'Season 12'!AK$4:CN$104,48,0),"0"),
IFERROR(VLOOKUP($A9,'Season 13'!AK$4:CN$104,48,0),"0"),IFERROR(VLOOKUP($A9,'Season 14'!AK$4:CN$104,48,0),"0"),IFERROR(VLOOKUP($A9,'Season 15'!AK$4:CN$104,48,0),"0"),)</f>
        <v>0</v>
      </c>
      <c r="AV9" s="398">
        <f>SUM(IFERROR(VLOOKUP($A9,'Season 3'!AK$4:CN$104,49,0),"0"),IFERROR(VLOOKUP($A9,'Season 4'!AK$4:CN$104,49,0),"0"),
IFERROR(VLOOKUP($A9,'Season 5'!AK$4:CN$104,49,0),"0"),IFERROR(VLOOKUP($A9,'Season 6'!AK$4:CN$104,49,0),"0"),
IFERROR(VLOOKUP($A9,'Season 7'!AK$4:CN$104,49,0),"0"),IFERROR(VLOOKUP($A9,'Season 8'!AK$4:CN$104,49,0),"0"),
IFERROR(VLOOKUP($A9,'Season 9'!AK$4:CN$104,49,0),"0"),IFERROR(VLOOKUP($A9,'Season 10'!AK$4:CN$104,49,0),"0"),
IFERROR(VLOOKUP($A9,'Season 11'!AK$4:CN$104,49,0),"0"),IFERROR(VLOOKUP($A9,'Season 12'!AK$4:CN$104,49,0),"0"),
IFERROR(VLOOKUP($A9,'Season 13'!AK$4:CN$104,49,0),"0"),IFERROR(VLOOKUP($A9,'Season 14'!AK$4:CN$104,49,0),"0"),IFERROR(VLOOKUP($A9,'Season 15'!AK$4:CN$104,49,0),"0"),)</f>
        <v>0</v>
      </c>
      <c r="AW9" s="518">
        <f>SUM(IFERROR(VLOOKUP($A9,'Season 3'!AK$4:CN$104,50,0),"0"),IFERROR(VLOOKUP($A9,'Season 4'!AK$4:CN$104,50,0),"0"),
IFERROR(VLOOKUP($A9,'Season 5'!AK$4:CN$104,50,0),"0"),IFERROR(VLOOKUP($A9,'Season 6'!AK$4:CN$104,50,0),"0"),
IFERROR(VLOOKUP($A9,'Season 7'!AK$4:CN$104,50,0),"0"),IFERROR(VLOOKUP($A9,'Season 8'!AK$4:CN$104,50,0),"0"),
IFERROR(VLOOKUP($A9,'Season 9'!AK$4:CN$104,50,0),"0"),IFERROR(VLOOKUP($A9,'Season 10'!AK$4:CN$104,50,0),"0"),
IFERROR(VLOOKUP($A9,'Season 11'!AK$4:CN$104,50,0),"0"),IFERROR(VLOOKUP($A9,'Season 12'!AK$4:CN$104,50,0),"0"),
IFERROR(VLOOKUP($A9,'Season 13'!AK$4:CN$104,50,0),"0"),IFERROR(VLOOKUP($A9,'Season 14'!AK$4:CN$104,50,0),"0"),IFERROR(VLOOKUP($A9,'Season 15'!AK$4:CN$104,50,0),"0"),)</f>
        <v>0</v>
      </c>
      <c r="AX9" s="21">
        <f>SUM(IFERROR(VLOOKUP($A9,'Season 3'!AK$4:CN$104,51,0),"0"),IFERROR(VLOOKUP($A9,'Season 4'!AK$4:CN$104,51,0),"0"),
IFERROR(VLOOKUP($A9,'Season 5'!AK$4:CN$104,51,0),"0"),IFERROR(VLOOKUP($A9,'Season 6'!AK$4:CN$104,51,0),"0"),
IFERROR(VLOOKUP($A9,'Season 7'!AK$4:CN$104,51,0),"0"),IFERROR(VLOOKUP($A9,'Season 8'!AK$4:CN$104,51,0),"0"),
IFERROR(VLOOKUP($A9,'Season 9'!AK$4:CN$104,51,0),"0"),IFERROR(VLOOKUP($A9,'Season 10'!AK$4:CN$104,51,0),"0"),
IFERROR(VLOOKUP($A9,'Season 11'!AK$4:CN$104,51,0),"0"),IFERROR(VLOOKUP($A9,'Season 12'!AK$4:CN$104,51,0),"0"),
IFERROR(VLOOKUP($A9,'Season 13'!AK$4:CN$104,51,0),"0"),IFERROR(VLOOKUP($A9,'Season 14'!AK$4:CN$104,51,0),"0"),IFERROR(VLOOKUP($A9,'Season 15'!AK$4:CN$104,51,0),"0"),)</f>
        <v>0</v>
      </c>
      <c r="AY9" s="402">
        <f>SUM(IFERROR(VLOOKUP($A9,'Season 3'!AK$4:CN$104,52,0),"0"),IFERROR(VLOOKUP($A9,'Season 4'!AK$4:CN$104,52,0),"0"),
IFERROR(VLOOKUP($A9,'Season 5'!AK$4:CN$104,52,0),"0"),IFERROR(VLOOKUP($A9,'Season 6'!AK$4:CN$104,52,0),"0"),
IFERROR(VLOOKUP($A9,'Season 7'!AK$4:CN$104,52,0),"0"),IFERROR(VLOOKUP($A9,'Season 8'!AK$4:CN$104,52,0),"0"),
IFERROR(VLOOKUP($A9,'Season 9'!AK$4:CN$104,52,0),"0"),IFERROR(VLOOKUP($A9,'Season 10'!AK$4:CN$104,52,0),"0"),
IFERROR(VLOOKUP($A9,'Season 11'!AK$4:CN$104,52,0),"0"),IFERROR(VLOOKUP($A9,'Season 12'!AK$4:CN$104,52,0),"0"),
IFERROR(VLOOKUP($A9,'Season 13'!AK$4:CN$104,52,0),"0"),IFERROR(VLOOKUP($A9,'Season 14'!AK$4:CN$104,52,0),"0"),IFERROR(VLOOKUP($A9,'Season 15'!AK$4:CN$104,52,0),"0"),)</f>
        <v>0</v>
      </c>
      <c r="AZ9" s="403">
        <f>SUM(IFERROR(VLOOKUP($A9,'Season 1'!AJ$4:CM$104,38,0),"0"),IFERROR(VLOOKUP($A9,'Season 2'!AK$4:CN$104,48,0),"0"),)</f>
        <v>1</v>
      </c>
      <c r="BA9" s="398">
        <f>SUM(IFERROR(VLOOKUP($A9,'Season 1'!AJ$4:CM$104,39,0),"0"),IFERROR(VLOOKUP($A9,'Season 2'!AK$4:CN$104,49,0),"0"),)</f>
        <v>0</v>
      </c>
      <c r="BB9" s="518">
        <f>SUM(IFERROR(VLOOKUP($A9,'Season 1'!AJ$4:CM$104,40,0),"0"),IFERROR(VLOOKUP($A9,'Season 2'!AK$4:CN$104,50,0),"0"),)</f>
        <v>0</v>
      </c>
      <c r="BC9" s="21">
        <f>SUM(IFERROR(VLOOKUP($A9,'Season 1'!AJ$4:CM$104,41,0),"0"),IFERROR(VLOOKUP($A9,'Season 2'!AK$4:CN$104,51,0),"0"),)</f>
        <v>0</v>
      </c>
      <c r="BD9" s="402">
        <f>SUM(IFERROR(VLOOKUP($A9,'Season 1'!AJ$4:CM$104,42,0),"0"),IFERROR(VLOOKUP($A9,'Season 2'!AK$4:CN$104,52,0),"0"),)</f>
        <v>0</v>
      </c>
      <c r="BE9" s="561">
        <f>SUM(
IFERROR(VLOOKUP($A9,'Season 1'!AJ$4:CM$104,48,0),"0"),IFERROR(VLOOKUP($A9,'Season 2'!AK$4:CN$104,53,0),"0"),
IFERROR(VLOOKUP($A9,'Season 3'!AK$4:CN$104,53,0),"0"),IFERROR(VLOOKUP($A9,'Season 4'!AK$4:CN$104,53,0),"0"),
IFERROR(VLOOKUP($A9,'Season 5'!AK$4:CN$104,53,0),"0"),IFERROR(VLOOKUP($A9,'Season 6'!AK$4:CN$104,53,0),"0"),
IFERROR(VLOOKUP($A9,'Season 7'!AK$4:CN$104,53,0),"0"),IFERROR(VLOOKUP($A9,'Season 8'!AK$4:CN$104,53,0),"0"),
IFERROR(VLOOKUP($A9,'Season 9'!AK$4:CN$104,53,0),"0"),IFERROR(VLOOKUP($A9,'Season 10'!AK$4:CN$104,53,0),"0"),
IFERROR(VLOOKUP($A9,'Season 11'!AK$4:CN$104,53,0),"0"),IFERROR(VLOOKUP($A9,'Season 12'!AK$4:CN$104,53,0),"0"),
IFERROR(VLOOKUP($A9,'Season 13'!AK$4:CN$104,53,0),"0"),IFERROR(VLOOKUP($A9,'Season 14'!AK$4:CN$104,53,0),"0"),IFERROR(VLOOKUP($A9,'Season 15'!AK$4:CN$104,53,0),"0"),)</f>
        <v>0</v>
      </c>
      <c r="BF9" s="562">
        <f>SUM(
IFERROR(VLOOKUP($A9,'Season 1'!AJ$4:CM$104,49,0),"0"),IFERROR(VLOOKUP($A9,'Season 2'!AK$4:CN$104,54,0),"0"),
IFERROR(VLOOKUP($A9,'Season 3'!AK$4:CN$104,54,0),"0"),IFERROR(VLOOKUP($A9,'Season 4'!AK$4:CN$104,54,0),"0"),
IFERROR(VLOOKUP($A9,'Season 5'!AK$4:CN$104,54,0),"0"),IFERROR(VLOOKUP($A9,'Season 6'!AK$4:CN$104,54,0),"0"),
IFERROR(VLOOKUP($A9,'Season 7'!AK$4:CN$104,54,0),"0"),IFERROR(VLOOKUP($A9,'Season 8'!AK$4:CN$104,54,0),"0"),
IFERROR(VLOOKUP($A9,'Season 9'!AK$4:CN$104,54,0),"0"),IFERROR(VLOOKUP($A9,'Season 10'!AK$4:CN$104,54,0),"0"),
IFERROR(VLOOKUP($A9,'Season 11'!AK$4:CN$104,540),"0"),IFERROR(VLOOKUP($A9,'Season 12'!AK$4:CN$104,54,0),"0"),
IFERROR(VLOOKUP($A9,'Season 13'!AK$4:CN$104,54,0),"0"),IFERROR(VLOOKUP($A9,'Season 14'!AK$4:CN$104,54,0),"0"),IFERROR(VLOOKUP($A9,'Season 15'!AK$4:CN$104,54,0),"0"),)</f>
        <v>0</v>
      </c>
      <c r="BG9" s="529" t="e">
        <f t="shared" si="1"/>
        <v>#DIV/0!</v>
      </c>
      <c r="BI9" s="553"/>
      <c r="BJ9" s="553"/>
      <c r="BK9" s="553"/>
      <c r="BL9" s="553"/>
      <c r="BM9" s="553"/>
      <c r="BN9" s="553"/>
      <c r="BO9" s="531"/>
      <c r="BP9" s="531"/>
      <c r="BQ9" s="531"/>
      <c r="BR9" s="531"/>
      <c r="BS9" s="12">
        <f>IFERROR(VLOOKUP($A9,'Season 1'!$AJ$4:$CM$104,50,0),"0")</f>
        <v>0</v>
      </c>
      <c r="BT9" s="12">
        <f>IFERROR(VLOOKUP($A9,'Season 1'!$AJ$4:$CM$104,51,0),"0")</f>
        <v>0</v>
      </c>
      <c r="BU9" s="12">
        <f>IFERROR(VLOOKUP($A9,'Season 2'!$AK$4:$CN$104,55,0),"0")</f>
        <v>0</v>
      </c>
      <c r="BV9" s="12">
        <f>IFERROR(VLOOKUP($A9,'Season 2'!$AK$4:$CN$104,56,0),"0")</f>
        <v>0</v>
      </c>
      <c r="BW9" s="12" t="str">
        <f>IFERROR(VLOOKUP($A9,'Season 3'!$AK$4:$CN$104,55,0),"0")</f>
        <v>0</v>
      </c>
      <c r="BX9" s="12" t="str">
        <f>IFERROR(VLOOKUP($A9,'Season 3'!$AK$4:$CN$104,56,0),"0")</f>
        <v>0</v>
      </c>
      <c r="BY9" s="12" t="str">
        <f>IFERROR(VLOOKUP($A9,'Season 4'!$AK$4:$CN$104,55,0),"0")</f>
        <v>0</v>
      </c>
      <c r="BZ9" s="12" t="str">
        <f>IFERROR(VLOOKUP($A9,'Season 4'!$AK$4:$CN$104,56,0),"0")</f>
        <v>0</v>
      </c>
      <c r="CA9" s="12" t="str">
        <f>IFERROR(VLOOKUP($A9,'Season 5'!$AK$4:$CN$104,55,0),"0")</f>
        <v>0</v>
      </c>
      <c r="CB9" s="12" t="str">
        <f>IFERROR(VLOOKUP($A9,'Season 5'!$AK$4:$CN$104,56,0),"0")</f>
        <v>0</v>
      </c>
      <c r="CC9" s="12" t="str">
        <f>IFERROR(VLOOKUP($A9,'Season 6'!$AK$4:$CN$104,55,0),"0")</f>
        <v>0</v>
      </c>
      <c r="CD9" s="12" t="str">
        <f>IFERROR(VLOOKUP($A9,'Season 6'!$AK$4:$CN$104,56,0),"0")</f>
        <v>0</v>
      </c>
      <c r="CE9" s="12" t="str">
        <f>IFERROR(VLOOKUP($A9,'Season 7'!$AK$4:$CN$104,55,0),"0")</f>
        <v>0</v>
      </c>
      <c r="CF9" s="12" t="str">
        <f>IFERROR(VLOOKUP($A9,'Season 7'!$AK$4:$CN$104,56,0),"0")</f>
        <v>0</v>
      </c>
      <c r="CG9" s="12" t="str">
        <f>IFERROR(VLOOKUP($A9,'Season 8'!$AK$4:$CN$104,55,0),"0")</f>
        <v>0</v>
      </c>
      <c r="CH9" s="12" t="str">
        <f>IFERROR(VLOOKUP($A9,'Season 8'!$AK$4:$CN$104,56,0),"0")</f>
        <v>0</v>
      </c>
      <c r="CI9" s="12" t="str">
        <f>IFERROR(VLOOKUP($A9,'Season 9'!$AK$4:$CN$104,55,0),"0")</f>
        <v>0</v>
      </c>
      <c r="CJ9" s="12" t="str">
        <f>IFERROR(VLOOKUP($A9,'Season 9'!$AK$4:$CN$104,56,0),"0")</f>
        <v>0</v>
      </c>
      <c r="CK9" s="12" t="str">
        <f>IFERROR(VLOOKUP($A9,'Season 10'!$AK$4:$CN$104,55,0),"0")</f>
        <v>0</v>
      </c>
      <c r="CL9" s="12" t="str">
        <f>IFERROR(VLOOKUP($A9,'Season 10'!$AK$4:$CN$104,56,0),"0")</f>
        <v>0</v>
      </c>
      <c r="CM9" s="12" t="str">
        <f>IFERROR(VLOOKUP($A9,'Season 11'!$AK$4:$CN$104,55,0),"0")</f>
        <v>0</v>
      </c>
      <c r="CN9" s="12" t="str">
        <f>IFERROR(VLOOKUP($A9,'Season 11'!$AK$4:$CN$104,56,0),"0")</f>
        <v>0</v>
      </c>
      <c r="CO9" s="12" t="str">
        <f>IFERROR(VLOOKUP($A9,'Season 12'!$AK$4:$CN$104,55,0),"0")</f>
        <v>0</v>
      </c>
      <c r="CP9" s="12" t="str">
        <f>IFERROR(VLOOKUP($A9,'Season 12'!$AK$4:$CN$104,56,0),"0")</f>
        <v>0</v>
      </c>
      <c r="CQ9" s="12" t="str">
        <f>IFERROR(VLOOKUP($A9,'Season 13'!$AK$4:$CN$104,55,0),"0")</f>
        <v>0</v>
      </c>
      <c r="CR9" s="12" t="str">
        <f>IFERROR(VLOOKUP($A9,'Season 13'!$AK$4:$CN$104,56,0),"0")</f>
        <v>0</v>
      </c>
      <c r="CS9" s="12" t="str">
        <f>IFERROR(VLOOKUP($A9,'Season 14'!$AK$4:$CN$104,55,0),"0")</f>
        <v>0</v>
      </c>
      <c r="CT9" s="12" t="str">
        <f>IFERROR(VLOOKUP($A9,'Season 14'!$AK$4:$CN$104,56,0),"0")</f>
        <v>0</v>
      </c>
      <c r="CU9" s="12" t="str">
        <f>IFERROR(VLOOKUP($A9,'Season 15'!$AK$4:$CN$104,55,0),"0")</f>
        <v>0</v>
      </c>
      <c r="CV9" s="12" t="str">
        <f>IFERROR(VLOOKUP($A9,'Season 15'!$AK$4:$CN$104,56,0),"0")</f>
        <v>0</v>
      </c>
    </row>
    <row r="10" spans="1:100" x14ac:dyDescent="0.25">
      <c r="A10" s="545"/>
      <c r="B10" s="516" t="str">
        <f>IFERROR(VLOOKUP('Data Totals'!A10,'Season 1'!AJ$4:CH$104,2,FALSE),IFERROR(VLOOKUP('Data Totals'!A10,'Season 2'!AK$4:CI$104,2,FALSE),IFERROR(VLOOKUP('Data Totals'!A10,'Season 3'!AK$4:CI$104,2,FALSE),IFERROR(VLOOKUP('Data Totals'!A10,'Season 4'!AK$4:CI$104,2,FALSE),IFERROR(VLOOKUP('Data Totals'!A10,'Season 5'!AK$4:CI$104,2,FALSE),IFERROR(VLOOKUP('Data Totals'!A10,'Season 6'!AK$4:CI$104,2,FALSE),IFERROR(VLOOKUP('Data Totals'!A10,'Season 7'!AK$4:CI$104,2,FALSE),IFERROR(VLOOKUP('Data Totals'!A10,'Season 8'!AK$4:CI$104,2,FALSE),IFERROR(VLOOKUP('Data Totals'!A10,'Season 9'!AK$4:CI$104,2,FALSE),IFERROR(VLOOKUP('Data Totals'!A10,'Season 10'!AK$4:CI$104,2,FALSE),IFERROR(VLOOKUP('Data Totals'!A10,'Season 11'!AK$4:CI$104,2,FALSE),IFERROR(VLOOKUP('Data Totals'!A10,'Season 12'!AK$4:CI$104,2,FALSE),IFERROR(VLOOKUP('Data Totals'!A10,'Season 13'!AK$4:CI$104,2,FALSE),IFERROR(VLOOKUP('Data Totals'!A10,'Season 14'!AK$4:CI$104,2,FALSE),IFERROR(VLOOKUP('Data Totals'!A10,'Season 15'!AK$4:CI$104,2,FALSE),"N/A")))))))))))))))</f>
        <v>N/A</v>
      </c>
      <c r="C10" s="517" t="str">
        <f>IFERROR(VLOOKUP('Data Totals'!A10,'Season 1'!AJ$4:CH$104,3,FALSE),IFERROR(VLOOKUP('Data Totals'!A10,'Season 2'!AK$4:CI$104,3,FALSE),IFERROR(VLOOKUP('Data Totals'!A10,'Season 3'!AK$4:CI$104,3,FALSE),IFERROR(VLOOKUP('Data Totals'!A10,'Season 4'!AK$4:CI$104,3,FALSE),IFERROR(VLOOKUP('Data Totals'!A10,'Season 5'!AK$4:CI$104,3,FALSE),IFERROR(VLOOKUP('Data Totals'!A10,'Season 6'!AK$4:CI$104,3,FALSE),IFERROR(VLOOKUP('Data Totals'!A10,'Season 7'!AK$4:CI$104,3,FALSE),IFERROR(VLOOKUP('Data Totals'!A10,'Season 8'!AK$4:CI$104,3,FALSE),IFERROR(VLOOKUP('Data Totals'!A10,'Season 9'!AK$4:CI$104,3,FALSE),IFERROR(VLOOKUP('Data Totals'!A10,'Season 10'!AK$4:CI$104,3,FALSE),IFERROR(VLOOKUP('Data Totals'!A10,'Season 11'!AK$4:CI$104,3,FALSE),IFERROR(VLOOKUP('Data Totals'!A10,'Season 12'!AK$4:CI$104,3,FALSE),IFERROR(VLOOKUP('Data Totals'!A10,'Season 13'!AK$4:CI$104,3,FALSE),IFERROR(VLOOKUP('Data Totals'!A10,'Season 14'!AK$4:CI$104,3,FALSE),IFERROR(VLOOKUP('Data Totals'!A10,'Season 15'!AK$4:CI$104,3,FALSE),"N/A")))))))))))))))</f>
        <v>N/A</v>
      </c>
      <c r="D10" s="517" t="str">
        <f>IFERROR(VLOOKUP('Data Totals'!A10,'Season 15'!AK$4:CI$104,4,FALSE),IFERROR(VLOOKUP('Data Totals'!A10,'Season 14'!AK$4:CI$104,4,FALSE),IFERROR(VLOOKUP('Data Totals'!A10,'Season 13'!AK$4:CI$104,4,FALSE),IFERROR(VLOOKUP('Data Totals'!A10,'Season 12'!AK$4:CI$104,4,FALSE),IFERROR(VLOOKUP('Data Totals'!A10,'Season 11'!AK$4:CI$104,4,FALSE),IFERROR(VLOOKUP('Data Totals'!A10,'Season 10'!AK$4:CI$104,4,FALSE),IFERROR(VLOOKUP('Data Totals'!A10,'Season 9'!AK$4:CI$104,4,FALSE),IFERROR(VLOOKUP('Data Totals'!A10,'Season 8'!AK$4:CI$104,4,FALSE),IFERROR(VLOOKUP('Data Totals'!A10,'Season 7'!AK$4:CI$104,4,FALSE),IFERROR(VLOOKUP('Data Totals'!A10,'Season 6'!AK$4:CI$104,4,FALSE),IFERROR(VLOOKUP('Data Totals'!A10,'Season 5'!AK$4:CI$104,4,FALSE),IFERROR(VLOOKUP('Data Totals'!A10,'Season 4'!AK$4:CI$104,4,FALSE),IFERROR(VLOOKUP('Data Totals'!A10,'Season 3'!AK$4:CI$104,4,FALSE),IFERROR(VLOOKUP('Data Totals'!A10,'Season 2'!AK$4:CI$104,4,FALSE),IFERROR(VLOOKUP('Data Totals'!A10,'Season 1'!AJ$4:CH$104,4,FALSE),"N/A")))))))))))))))</f>
        <v>N/A</v>
      </c>
      <c r="E10" s="517" t="e">
        <f t="shared" si="0"/>
        <v>#VALUE!</v>
      </c>
      <c r="F10" s="398">
        <f>SUM(IFERROR(VLOOKUP(A10,BI$3:BN$152,2,0),"0"),
IFERROR(VLOOKUP(A10,'Season 1'!AJ$4:CM$104,7,0),"0"),IFERROR(VLOOKUP(A10,'Season 2'!AK$4:CN$104,7,0),"0"),
IFERROR(VLOOKUP(A10,'Season 3'!AK$4:CN$104,7,0),"0"),IFERROR(VLOOKUP(A10,'Season 4'!AK$4:CN$104,7,0),"0"),
IFERROR(VLOOKUP(A10,'Season 5'!AK$4:CN$104,7,0),"0"),IFERROR(VLOOKUP(A10,'Season 6'!AK$4:CN$104,7,0),"0"),
IFERROR(VLOOKUP(A10,'Season 7'!AK$4:CN$104,7,0),"0"),IFERROR(VLOOKUP(A10,'Season 8'!AK$4:CN$104,7,0),"0"),
IFERROR(VLOOKUP(A10,'Season 9'!AK$4:CN$104,7,0),"0"),IFERROR(VLOOKUP(A10,'Season 10'!AK$4:CN$104,7,0),"0"),
IFERROR(VLOOKUP(A10,'Season 11'!AK$4:CN$104,7,0),"0"),IFERROR(VLOOKUP(A10,'Season 12'!AK$4:CN$104,7,0),"0"),
IFERROR(VLOOKUP(A10,'Season 13'!AK$4:CN$104,7,0),"0"),IFERROR(VLOOKUP(A10,'Season 14'!AK$4:CN$104,7,0),"0"),IFERROR(VLOOKUP(A10,'Season 15'!AK$4:CN$104,7,0),"0"),)</f>
        <v>0</v>
      </c>
      <c r="G10" s="398">
        <f>SUM(
IFERROR(VLOOKUP(A10,'Season 1'!AJ$4:CM$104,8,0),"0"),IFERROR(VLOOKUP(A10,'Season 2'!AK$4:CN$104,8,0),"0"),
IFERROR(VLOOKUP(A10,'Season 3'!AK$4:CN$104,8,0),"0"),IFERROR(VLOOKUP(A10,'Season 4'!AK$4:CN$104,8,0),"0"),
IFERROR(VLOOKUP(A10,'Season 5'!AK$4:CN$104,8,0),"0"),IFERROR(VLOOKUP(A10,'Season 6'!AK$4:CN$104,8,0),"0"),
IFERROR(VLOOKUP(A10,'Season 7'!AK$4:CN$104,8,0),"0"),IFERROR(VLOOKUP(A10,'Season 8'!AK$4:CN$104,8,0),"0"),
IFERROR(VLOOKUP(A10,'Season 9'!AK$4:CN$104,8,0),"0"),IFERROR(VLOOKUP(A10,'Season 10'!AK$4:CN$104,8,0),"0"),
IFERROR(VLOOKUP(A10,'Season 11'!AK$4:CN$104,8,0),"0"),IFERROR(VLOOKUP(A10,'Season 12'!AK$4:CN$104,8,0),"0"),
IFERROR(VLOOKUP(A10,'Season 13'!AK$4:CN$104,8,0),"0"),IFERROR(VLOOKUP(A10,'Season 14'!AK$4:CN$104,8,0),"0"),IFERROR(VLOOKUP(A10,'Season 15'!AK$4:CN$104,8,0),"0"),)</f>
        <v>0</v>
      </c>
      <c r="H10" s="329">
        <f>SUM(
IFERROR(VLOOKUP(A10,'Season 1'!AJ$4:CM$104,9,0),"0"),IFERROR(VLOOKUP(A10,'Season 2'!AK$4:CN$104,9,0),"0"),
IFERROR(VLOOKUP(A10,'Season 3'!AK$4:CN$104,9,0),"0"),IFERROR(VLOOKUP(A10,'Season 4'!AK$4:CN$104,9,0),"0"),
IFERROR(VLOOKUP(A10,'Season 5'!AK$4:CN$104,9,0),"0"),IFERROR(VLOOKUP(A10,'Season 6'!AK$4:CN$104,9,0),"0"),
IFERROR(VLOOKUP(A10,'Season 7'!AK$4:CN$104,9,0),"0"),IFERROR(VLOOKUP(A10,'Season 8'!AK$4:CN$104,9,0),"0"),
IFERROR(VLOOKUP(A10,'Season 9'!AK$4:CN$104,9,0),"0"),IFERROR(VLOOKUP(A10,'Season 10'!AK$4:CN$104,9,0),"0"),
IFERROR(VLOOKUP(A10,'Season 11'!AK$4:CN$104,9,0),"0"),IFERROR(VLOOKUP(A10,'Season 12'!AK$4:CN$104,9,0),"0"),
IFERROR(VLOOKUP(A10,'Season 13'!AK$4:CN$104,9,0),"0"),IFERROR(VLOOKUP(A10,'Season 14'!AK$4:CN$104,9,0),"0"),IFERROR(VLOOKUP(A10,'Season 15'!AK$4:CN$104,9,0),"0"),)</f>
        <v>0</v>
      </c>
      <c r="I10" s="518">
        <f>SUM(
IFERROR(VLOOKUP(A10,'Season 1'!AJ$4:CM$104,10,0),"0"),IFERROR(VLOOKUP(A10,'Season 2'!AK$4:CN$104,10,0),"0"),
IFERROR(VLOOKUP(A10,'Season 3'!AK$4:CN$104,10,0),"0"),IFERROR(VLOOKUP(A10,'Season 4'!AK$4:CN$104,10,0),"0"),
IFERROR(VLOOKUP(A10,'Season 5'!AK$4:CN$104,10,0),"0"),IFERROR(VLOOKUP(A10,'Season 6'!AK$4:CN$104,10,0),"0"),
IFERROR(VLOOKUP(A10,'Season 7'!AK$4:CN$104,10,0),"0"),IFERROR(VLOOKUP(A10,'Season 8'!AK$4:CN$104,10,0),"0"),
IFERROR(VLOOKUP(A10,'Season 9'!AK$4:CN$104,10,0),"0"),IFERROR(VLOOKUP(A10,'Season 10'!AK$4:CN$104,10,0),"0"),
IFERROR(VLOOKUP(A10,'Season 11'!AK$4:CN$104,10,0),"0"),IFERROR(VLOOKUP(A10,'Season 12'!AK$4:CN$104,10,0),"0"),
IFERROR(VLOOKUP(A10,'Season 13'!AK$4:CN$104,10,0),"0"),IFERROR(VLOOKUP(A10,'Season 14'!AK$4:CN$104,10,0),"0"),IFERROR(VLOOKUP(A10,'Season 15'!AK$4:CN$104,10,0),"0"),)</f>
        <v>0</v>
      </c>
      <c r="J10" s="21">
        <f>SUM(IFERROR(VLOOKUP(A10,BI$3:BN$152,3,0),"0"),
IFERROR(VLOOKUP(A10,'Season 1'!AJ$4:CM$104,11,0),"0"),IFERROR(VLOOKUP(A10,'Season 2'!AK$4:CN$104,11,0),"0"),
IFERROR(VLOOKUP(A10,'Season 3'!AK$4:CN$104,11,0),"0"),IFERROR(VLOOKUP(A10,'Season 4'!AK$4:CN$104,11,0),"0"),
IFERROR(VLOOKUP(A10,'Season 5'!AK$4:CN$104,11,0),"0"),IFERROR(VLOOKUP(A10,'Season 6'!AK$4:CN$104,11,0),"0"),
IFERROR(VLOOKUP(A10,'Season 7'!AK$4:CN$104,11,0),"0"),IFERROR(VLOOKUP(A10,'Season 8'!AK$4:CN$104,11,0),"0"),
IFERROR(VLOOKUP(A10,'Season 9'!AK$4:CN$104,11,0),"0"),IFERROR(VLOOKUP(A10,'Season 10'!AK$4:CN$104,11,0),"0"),
IFERROR(VLOOKUP(A10,'Season 11'!AK$4:CN$104,11,0),"0"),IFERROR(VLOOKUP(A10,'Season 12'!AK$4:CN$104,11,0),"0"),
IFERROR(VLOOKUP(A10,'Season 13'!AK$4:CN$104,11,0),"0"),IFERROR(VLOOKUP(A10,'Season 14'!AK$4:CN$104,11,0),"0"),IFERROR(VLOOKUP(A10,'Season 15'!AK$4:CN$104,11,0),"0"),)</f>
        <v>0</v>
      </c>
      <c r="K10" s="402">
        <f>SUM(IFERROR(VLOOKUP($A10,BI$3:BN$152,4,0),"0"),
IFERROR(VLOOKUP($A10,'Season 1'!AJ$4:CM$104,12,0),"0"),IFERROR(VLOOKUP($A10,'Season 2'!AK$4:CN$104,12,0),"0"),
IFERROR(VLOOKUP($A10,'Season 3'!AK$4:CN$104,12,0),"0"),IFERROR(VLOOKUP($A10,'Season 4'!AK$4:CN$104,12,0),"0"),
IFERROR(VLOOKUP($A10,'Season 5'!AK$4:CN$104,12,0),"0"),IFERROR(VLOOKUP($A10,'Season 6'!AK$4:CN$104,12,0),"0"),
IFERROR(VLOOKUP($A10,'Season 7'!AK$4:CN$104,12,0),"0"),IFERROR(VLOOKUP($A10,'Season 8'!AK$4:CN$104,12,0),"0"),
IFERROR(VLOOKUP($A10,'Season 9'!AK$4:CN$104,12,0),"0"),IFERROR(VLOOKUP($A10,'Season 10'!AK$4:CN$104,12,0),"0"),
IFERROR(VLOOKUP($A10,'Season 11'!AK$4:CN$104,12,0),"0"),IFERROR(VLOOKUP($A10,'Season 12'!AK$4:CN$104,12,0),"0"),
IFERROR(VLOOKUP($A10,'Season 13'!AK$4:CN$104,12,0),"0"),IFERROR(VLOOKUP($A10,'Season 14'!AK$4:CN$104,12,0),"0"),IFERROR(VLOOKUP(A10,'Season 15'!AK$4:CN$104,12,0),"0"),)</f>
        <v>0</v>
      </c>
      <c r="L10" s="403">
        <f>SUM(
IFERROR(VLOOKUP($A10,'Season 1'!AJ$4:CM$104,13,0),"0"),IFERROR(VLOOKUP($A10,'Season 2'!AK$4:CN$104,13,0),"0"),
IFERROR(VLOOKUP($A10,'Season 3'!AK$4:CN$104,13,0),"0"),IFERROR(VLOOKUP($A10,'Season 4'!AK$4:CN$104,13,0),"0"),
IFERROR(VLOOKUP($A10,'Season 5'!AK$4:CN$104,13,0),"0"),IFERROR(VLOOKUP($A10,'Season 6'!AK$4:CN$104,13,0),"0"),
IFERROR(VLOOKUP($A10,'Season 7'!AK$4:CN$104,13,0),"0"),IFERROR(VLOOKUP($A10,'Season 8'!AK$4:CN$104,13,0),"0"),
IFERROR(VLOOKUP($A10,'Season 9'!AK$4:CN$104,13,0),"0"),IFERROR(VLOOKUP($A10,'Season 10'!AK$4:CN$104,13,0),"0"),
IFERROR(VLOOKUP($A10,'Season 11'!AK$4:CN$104,13,0),"0"),IFERROR(VLOOKUP($A10,'Season 12'!AK$4:CN$104,13,0),"0"),
IFERROR(VLOOKUP($A10,'Season 13'!AK$4:CN$104,13,0),"0"),IFERROR(VLOOKUP($A10,'Season 14'!AK$4:CN$104,13,0),"0"),IFERROR(VLOOKUP(A10,'Season 15'!AK$4:CN$104,13,0),"0"),)</f>
        <v>0</v>
      </c>
      <c r="M10" s="398">
        <f>SUM(
IFERROR(VLOOKUP($A10,'Season 1'!AJ$4:CM$104,14,0),"0"),IFERROR(VLOOKUP($A10,'Season 2'!AK$4:CN$104,14,0),"0"),
IFERROR(VLOOKUP($A10,'Season 3'!AK$4:CN$104,14,0),"0"),IFERROR(VLOOKUP($A10,'Season 4'!AK$4:CN$104,14,0),"0"),
IFERROR(VLOOKUP($A10,'Season 5'!AK$4:CN$104,14,0),"0"),IFERROR(VLOOKUP($A10,'Season 6'!AK$4:CN$104,14,0),"0"),
IFERROR(VLOOKUP($A10,'Season 7'!AK$4:CN$104,14,0),"0"),IFERROR(VLOOKUP($A10,'Season 8'!AK$4:CN$104,14,0),"0"),
IFERROR(VLOOKUP($A10,'Season 9'!AK$4:CN$104,14,0),"0"),IFERROR(VLOOKUP($A10,'Season 10'!AK$4:CN$104,14,0),"0"),
IFERROR(VLOOKUP($A10,'Season 11'!AK$4:CN$104,14,0),"0"),IFERROR(VLOOKUP($A10,'Season 12'!AK$4:CN$104,14,0),"0"),
IFERROR(VLOOKUP($A10,'Season 13'!AK$4:CN$104,14,0),"0"),IFERROR(VLOOKUP($A10,'Season 14'!AK$4:CN$104,14,0),"0"),IFERROR(VLOOKUP(A10,'Season 15'!AK$4:CN$104,14,0),"0"),)</f>
        <v>0</v>
      </c>
      <c r="N10" s="518">
        <f>SUM(
IFERROR(VLOOKUP($A10,'Season 1'!AJ$4:CM$104,15,0),"0"),IFERROR(VLOOKUP($A10,'Season 2'!AK$4:CN$104,15,0),"0"),
IFERROR(VLOOKUP($A10,'Season 3'!AK$4:CN$104,15,0),"0"),IFERROR(VLOOKUP($A10,'Season 4'!AK$4:CN$104,15,0),"0"),
IFERROR(VLOOKUP($A10,'Season 5'!AK$4:CN$104,15,0),"0"),IFERROR(VLOOKUP($A10,'Season 6'!AK$4:CN$104,15,0),"0"),
IFERROR(VLOOKUP($A10,'Season 7'!AK$4:CN$104,15,0),"0"),IFERROR(VLOOKUP($A10,'Season 8'!AK$4:CN$104,15,0),"0"),
IFERROR(VLOOKUP($A10,'Season 9'!AK$4:CN$104,15,0),"0"),IFERROR(VLOOKUP($A10,'Season 10'!AK$4:CN$104,15,0),"0"),
IFERROR(VLOOKUP($A10,'Season 11'!AK$4:CN$104,15,0),"0"),IFERROR(VLOOKUP($A10,'Season 12'!AK$4:CN$104,15,0),"0"),
IFERROR(VLOOKUP($A10,'Season 13'!AK$4:CN$104,15,0),"0"),IFERROR(VLOOKUP($A10,'Season 14'!AK$4:CN$104,15,0),"0"),IFERROR(VLOOKUP(A10,'Season 15'!AK$4:CN$104,15,0),"0"),)</f>
        <v>0</v>
      </c>
      <c r="O10" s="21">
        <f>SUM(
IFERROR(VLOOKUP($A10,'Season 1'!AJ$4:CM$104,16,0),"0"),IFERROR(VLOOKUP($A10,'Season 2'!AK$4:CN$104,16,0),"0"),
IFERROR(VLOOKUP($A10,'Season 3'!AK$4:CN$104,16,0),"0"),IFERROR(VLOOKUP($A10,'Season 4'!AK$4:CN$104,16,0),"0"),
IFERROR(VLOOKUP($A10,'Season 5'!AK$4:CN$104,16,0),"0"),IFERROR(VLOOKUP($A10,'Season 6'!AK$4:CN$104,16,0),"0"),
IFERROR(VLOOKUP($A10,'Season 7'!AK$4:CN$104,16,0),"0"),IFERROR(VLOOKUP($A10,'Season 8'!AK$4:CN$104,16,0),"0"),
IFERROR(VLOOKUP($A10,'Season 9'!AK$4:CN$104,16,0),"0"),IFERROR(VLOOKUP($A10,'Season 10'!AK$4:CN$104,16,0),"0"),
IFERROR(VLOOKUP($A10,'Season 11'!AK$4:CN$104,16,0),"0"),IFERROR(VLOOKUP($A10,'Season 12'!AK$4:CN$104,16,0),"0"),
IFERROR(VLOOKUP($A10,'Season 13'!AK$4:CN$104,16,0),"0"),IFERROR(VLOOKUP($A10,'Season 14'!AK$4:CN$104,16,0),"0"),IFERROR(VLOOKUP(A10,'Season 15'!AK$4:CN$104,16,0),"0"),)</f>
        <v>0</v>
      </c>
      <c r="P10" s="402">
        <f>SUM(
IFERROR(VLOOKUP($A10,'Season 1'!AJ$4:CM$104,17,0),"0"),IFERROR(VLOOKUP($A10,'Season 2'!AK$4:CN$104,17,0),"0"),
IFERROR(VLOOKUP($A10,'Season 3'!AK$4:CN$104,17,0),"0"),IFERROR(VLOOKUP($A10,'Season 4'!AK$4:CN$104,17,0),"0"),
IFERROR(VLOOKUP($A10,'Season 5'!AK$4:CN$104,17,0),"0"),IFERROR(VLOOKUP($A10,'Season 6'!AK$4:CN$104,17,0),"0"),
IFERROR(VLOOKUP($A10,'Season 7'!AK$4:CN$104,17,0),"0"),IFERROR(VLOOKUP($A10,'Season 8'!AK$4:CN$104,17,0),"0"),
IFERROR(VLOOKUP($A10,'Season 9'!AK$4:CN$104,17,0),"0"),IFERROR(VLOOKUP($A10,'Season 10'!AK$4:CN$104,17,0),"0"),
IFERROR(VLOOKUP($A10,'Season 11'!AK$4:CN$104,17,0),"0"),IFERROR(VLOOKUP($A10,'Season 12'!AK$4:CN$104,17,0),"0"),
IFERROR(VLOOKUP($A10,'Season 13'!AK$4:CN$104,17,0),"0"),IFERROR(VLOOKUP($A10,'Season 14'!AK$4:CN$104,17,0),"0"),IFERROR(VLOOKUP(A10,'Season 15'!AK$4:CN$104,17,0),"0"),)</f>
        <v>0</v>
      </c>
      <c r="Q10" s="403">
        <f>SUM(
IFERROR(VLOOKUP($A10,'Season 1'!AJ$4:CM$104,18,0),"0"),IFERROR(VLOOKUP($A10,'Season 2'!AK$4:CN$104,18,0),"0"),
IFERROR(VLOOKUP($A10,'Season 3'!AK$4:CN$104,18,0),"0"),IFERROR(VLOOKUP($A10,'Season 4'!AK$4:CN$104,18,0),"0"),
IFERROR(VLOOKUP($A10,'Season 5'!AK$4:CN$104,18,0),"0"),IFERROR(VLOOKUP($A10,'Season 6'!AK$4:CN$104,18,0),"0"),
IFERROR(VLOOKUP($A10,'Season 7'!AK$4:CN$104,18,0),"0"),IFERROR(VLOOKUP($A10,'Season 8'!AK$4:CN$104,18,0),"0"),
IFERROR(VLOOKUP($A10,'Season 9'!AK$4:CN$104,18,0),"0"),IFERROR(VLOOKUP($A10,'Season 10'!AK$4:CN$104,18,0),"0"),
IFERROR(VLOOKUP($A10,'Season 11'!AK$4:CN$104,18,0),"0"),IFERROR(VLOOKUP($A10,'Season 12'!AK$4:CN$104,18,0),"0"),
IFERROR(VLOOKUP($A10,'Season 13'!AK$4:CN$104,18,0),"0"),IFERROR(VLOOKUP($A10,'Season 14'!AK$4:CN$104,18,0),"0"),IFERROR(VLOOKUP(A10,'Season 15'!AK$4:CN$104,18,0),"0"),)</f>
        <v>0</v>
      </c>
      <c r="R10" s="398">
        <f>SUM(
IFERROR(VLOOKUP($A10,'Season 1'!AJ$4:CM$104,19,0),"0"),IFERROR(VLOOKUP($A10,'Season 2'!AK$4:CN$104,19,0),"0"),
IFERROR(VLOOKUP($A10,'Season 3'!AK$4:CN$104,19,0),"0"),IFERROR(VLOOKUP($A10,'Season 4'!AK$4:CN$104,19,0),"0"),
IFERROR(VLOOKUP($A10,'Season 5'!AK$4:CN$104,19,0),"0"),IFERROR(VLOOKUP($A10,'Season 6'!AK$4:CN$104,19,0),"0"),
IFERROR(VLOOKUP($A10,'Season 7'!AK$4:CN$104,19,0),"0"),IFERROR(VLOOKUP($A10,'Season 8'!AK$4:CN$104,19,0),"0"),
IFERROR(VLOOKUP($A10,'Season 9'!AK$4:CN$104,19,0),"0"),IFERROR(VLOOKUP($A10,'Season 10'!AK$4:CN$104,19,0),"0"),
IFERROR(VLOOKUP($A10,'Season 11'!AK$4:CN$104,19,0),"0"),IFERROR(VLOOKUP($A10,'Season 12'!AK$4:CN$104,19,0),"0"),
IFERROR(VLOOKUP($A10,'Season 13'!AK$4:CN$104,19,0),"0"),IFERROR(VLOOKUP($A10,'Season 14'!AK$4:CN$104,19,0),"0"),IFERROR(VLOOKUP(A10,'Season 15'!AK$4:CN$104,19,0),"0"),)</f>
        <v>0</v>
      </c>
      <c r="S10" s="518">
        <f>SUM(
IFERROR(VLOOKUP($A10,'Season 1'!AJ$4:CM$104,20,0),"0"),IFERROR(VLOOKUP($A10,'Season 2'!AK$4:CN$104,20,0),"0"),
IFERROR(VLOOKUP($A10,'Season 3'!AK$4:CN$104,20,0),"0"),IFERROR(VLOOKUP($A10,'Season 4'!AK$4:CN$104,20,0),"0"),
IFERROR(VLOOKUP($A10,'Season 5'!AK$4:CN$104,20,0),"0"),IFERROR(VLOOKUP($A10,'Season 6'!AK$4:CN$104,20,0),"0"),
IFERROR(VLOOKUP($A10,'Season 7'!AK$4:CN$104,20,0),"0"),IFERROR(VLOOKUP($A10,'Season 8'!AK$4:CN$104,20,0),"0"),
IFERROR(VLOOKUP($A10,'Season 9'!AK$4:CN$104,20,0),"0"),IFERROR(VLOOKUP($A10,'Season 10'!AK$4:CN$104,20,0),"0"),
IFERROR(VLOOKUP($A10,'Season 11'!AK$4:CN$104,20,0),"0"),IFERROR(VLOOKUP($A10,'Season 12'!AK$4:CN$104,20,0),"0"),
IFERROR(VLOOKUP($A10,'Season 13'!AK$4:CN$104,20,0),"0"),IFERROR(VLOOKUP($A10,'Season 14'!AK$4:CN$104,20,0),"0"),IFERROR(VLOOKUP(A10,'Season 15'!AK$4:CN$104,20,0),"0"),)</f>
        <v>0</v>
      </c>
      <c r="T10" s="21">
        <f>SUM(
IFERROR(VLOOKUP($A10,'Season 1'!AJ$4:CM$104,21,0),"0"),IFERROR(VLOOKUP($A10,'Season 2'!AK$4:CN$104,21,0),"0"),
IFERROR(VLOOKUP($A10,'Season 3'!AK$4:CN$104,21,0),"0"),IFERROR(VLOOKUP($A10,'Season 4'!AK$4:CN$104,21,0),"0"),
IFERROR(VLOOKUP($A10,'Season 5'!AK$4:CN$104,21,0),"0"),IFERROR(VLOOKUP($A10,'Season 6'!AK$4:CN$104,21,0),"0"),
IFERROR(VLOOKUP($A10,'Season 7'!AK$4:CN$104,21,0),"0"),IFERROR(VLOOKUP($A10,'Season 8'!AK$4:CN$104,21,0),"0"),
IFERROR(VLOOKUP($A10,'Season 9'!AK$4:CN$104,21,0),"0"),IFERROR(VLOOKUP($A10,'Season 10'!AK$4:CN$104,21,0),"0"),
IFERROR(VLOOKUP($A10,'Season 11'!AK$4:CN$104,21,0),"0"),IFERROR(VLOOKUP($A10,'Season 12'!AK$4:CN$104,21,0),"0"),
IFERROR(VLOOKUP($A10,'Season 13'!AK$4:CN$104,21,0),"0"),IFERROR(VLOOKUP($A10,'Season 14'!AK$4:CN$104,21,0),"0"),IFERROR(VLOOKUP(A10,'Season 15'!AK$4:CN$104,21,0),"0"),)</f>
        <v>0</v>
      </c>
      <c r="U10" s="402">
        <f>SUM(
IFERROR(VLOOKUP($A10,'Season 1'!AJ$4:CM$104,22,0),"0"),IFERROR(VLOOKUP($A10,'Season 2'!AK$4:CN$104,22,0),"0"),
IFERROR(VLOOKUP($A10,'Season 3'!AK$4:CN$104,22,0),"0"),IFERROR(VLOOKUP($A10,'Season 4'!AK$4:CN$104,22,0),"0"),
IFERROR(VLOOKUP($A10,'Season 5'!AK$4:CN$104,22,0),"0"),IFERROR(VLOOKUP($A10,'Season 6'!AK$4:CN$104,22,0),"0"),
IFERROR(VLOOKUP($A10,'Season 7'!AK$4:CN$104,22,0),"0"),IFERROR(VLOOKUP($A10,'Season 8'!AK$4:CN$104,22,0),"0"),
IFERROR(VLOOKUP($A10,'Season 9'!AK$4:CN$104,22,0),"0"),IFERROR(VLOOKUP($A10,'Season 10'!AK$4:CN$104,22,0),"0"),
IFERROR(VLOOKUP($A10,'Season 11'!AK$4:CN$104,22,0),"0"),IFERROR(VLOOKUP($A10,'Season 12'!AK$4:CN$104,22,0),"0"),
IFERROR(VLOOKUP($A10,'Season 13'!AK$4:CN$104,22,0),"0"),IFERROR(VLOOKUP($A10,'Season 14'!AK$4:CN$104,22,0),"0"),IFERROR(VLOOKUP(A10,'Season 15'!AK$4:CN$104,22,0),"0"),)</f>
        <v>0</v>
      </c>
      <c r="V10" s="403">
        <f>SUM(
IFERROR(VLOOKUP($A10,'Season 1'!AJ$4:CM$104,23,0),"0"),IFERROR(VLOOKUP($A10,'Season 2'!AK$4:CN$104,23,0),"0"),
IFERROR(VLOOKUP($A10,'Season 3'!AK$4:CN$104,23,0),"0"),IFERROR(VLOOKUP($A10,'Season 4'!AK$4:CN$104,23,0),"0"),
IFERROR(VLOOKUP($A10,'Season 5'!AK$4:CN$104,23,0),"0"),IFERROR(VLOOKUP($A10,'Season 6'!AK$4:CN$104,23,0),"0"),
IFERROR(VLOOKUP($A10,'Season 7'!AK$4:CN$104,23,0),"0"),IFERROR(VLOOKUP($A10,'Season 8'!AK$4:CN$104,23,0),"0"),
IFERROR(VLOOKUP($A10,'Season 9'!AK$4:CN$104,23,0),"0"),IFERROR(VLOOKUP($A10,'Season 10'!AK$4:CN$104,23,0),"0"),
IFERROR(VLOOKUP($A10,'Season 11'!AK$4:CN$104,23,0),"0"),IFERROR(VLOOKUP($A10,'Season 12'!AK$4:CN$104,23,0),"0"),
IFERROR(VLOOKUP($A10,'Season 13'!AK$4:CN$104,23,0),"0"),IFERROR(VLOOKUP($A10,'Season 14'!AK$4:CN$104,23,0),"0"),IFERROR(VLOOKUP($A10,'Season 15'!AK$4:CN$104,23,0),"0"),)</f>
        <v>0</v>
      </c>
      <c r="W10" s="398">
        <f>SUM(
IFERROR(VLOOKUP($A10,'Season 1'!AJ$4:CM$104,24,0),"0"),IFERROR(VLOOKUP($A10,'Season 2'!AK$4:CN$104,24,0),"0"),
IFERROR(VLOOKUP($A10,'Season 3'!AK$4:CN$104,24,0),"0"),IFERROR(VLOOKUP($A10,'Season 4'!AK$4:CN$104,24,0),"0"),
IFERROR(VLOOKUP($A10,'Season 5'!AK$4:CN$104,24,0),"0"),IFERROR(VLOOKUP($A10,'Season 6'!AK$4:CN$104,24,0),"0"),
IFERROR(VLOOKUP($A10,'Season 7'!AK$4:CN$104,24,0),"0"),IFERROR(VLOOKUP($A10,'Season 8'!AK$4:CN$104,24,0),"0"),
IFERROR(VLOOKUP($A10,'Season 9'!AK$4:CN$104,24,0),"0"),IFERROR(VLOOKUP($A10,'Season 10'!AK$4:CN$104,24,0),"0"),
IFERROR(VLOOKUP($A10,'Season 11'!AK$4:CN$104,24,0),"0"),IFERROR(VLOOKUP($A10,'Season 12'!AK$4:CN$104,24,0),"0"),
IFERROR(VLOOKUP($A10,'Season 13'!AK$4:CN$104,24,0),"0"),IFERROR(VLOOKUP($A10,'Season 14'!AK$4:CN$104,24,0),"0"),IFERROR(VLOOKUP($A10,'Season 15'!AK$4:CN$104,24,0),"0"),)</f>
        <v>0</v>
      </c>
      <c r="X10" s="518">
        <f>SUM(
IFERROR(VLOOKUP($A10,'Season 1'!AJ$4:CM$104,25,0),"0"),IFERROR(VLOOKUP($A10,'Season 2'!AK$4:CN$104,25,0),"0"),
IFERROR(VLOOKUP($A10,'Season 3'!AK$4:CN$104,25,0),"0"),IFERROR(VLOOKUP($A10,'Season 4'!AK$4:CN$104,25,0),"0"),
IFERROR(VLOOKUP($A10,'Season 5'!AK$4:CN$104,25,0),"0"),IFERROR(VLOOKUP($A10,'Season 6'!AK$4:CN$104,25,0),"0"),
IFERROR(VLOOKUP($A10,'Season 7'!AK$4:CN$104,25,0),"0"),IFERROR(VLOOKUP($A10,'Season 8'!AK$4:CN$104,25,0),"0"),
IFERROR(VLOOKUP($A10,'Season 9'!AK$4:CN$104,25,0),"0"),IFERROR(VLOOKUP($A10,'Season 10'!AK$4:CN$104,25,0),"0"),
IFERROR(VLOOKUP($A10,'Season 11'!AK$4:CN$104,25,0),"0"),IFERROR(VLOOKUP($A10,'Season 12'!AK$4:CN$104,25,0),"0"),
IFERROR(VLOOKUP($A10,'Season 13'!AK$4:CN$104,25,0),"0"),IFERROR(VLOOKUP($A10,'Season 14'!AK$4:CN$104,25,0),"0"),IFERROR(VLOOKUP($A10,'Season 15'!AK$4:CN$104,25,0),"0"),)</f>
        <v>0</v>
      </c>
      <c r="Y10" s="21">
        <f>SUM(
IFERROR(VLOOKUP($A10,'Season 1'!AJ$4:CM$104,26,0),"0"),IFERROR(VLOOKUP($A10,'Season 2'!AK$4:CN$104,26,0),"0"),
IFERROR(VLOOKUP($A10,'Season 3'!AK$4:CN$104,26,0),"0"),IFERROR(VLOOKUP($A10,'Season 4'!AK$4:CN$104,26,0),"0"),
IFERROR(VLOOKUP($A10,'Season 5'!AK$4:CN$104,26,0),"0"),IFERROR(VLOOKUP($A10,'Season 6'!AK$4:CN$104,26,0),"0"),
IFERROR(VLOOKUP($A10,'Season 7'!AK$4:CN$104,26,0),"0"),IFERROR(VLOOKUP($A10,'Season 8'!AK$4:CN$104,26,0),"0"),
IFERROR(VLOOKUP($A10,'Season 9'!AK$4:CN$104,26,0),"0"),IFERROR(VLOOKUP($A10,'Season 10'!AK$4:CN$104,26,0),"0"),
IFERROR(VLOOKUP($A10,'Season 11'!AK$4:CN$104,26,0),"0"),IFERROR(VLOOKUP($A10,'Season 12'!AK$4:CN$104,26,0),"0"),
IFERROR(VLOOKUP($A10,'Season 13'!AK$4:CN$104,26,0),"0"),IFERROR(VLOOKUP($A10,'Season 14'!AK$4:CN$104,26,0),"0"),IFERROR(VLOOKUP($A10,'Season 15'!AK$4:CN$104,26,0),"0"),)</f>
        <v>0</v>
      </c>
      <c r="Z10" s="402">
        <f>SUM(
IFERROR(VLOOKUP($A10,'Season 1'!AJ$4:CM$104,27,0),"0"),IFERROR(VLOOKUP($A10,'Season 2'!AK$4:CN$104,27,0),"0"),
IFERROR(VLOOKUP($A10,'Season 3'!AK$4:CN$104,27,0),"0"),IFERROR(VLOOKUP($A10,'Season 4'!AK$4:CN$104,27,0),"0"),
IFERROR(VLOOKUP($A10,'Season 5'!AK$4:CN$104,27,0),"0"),IFERROR(VLOOKUP($A10,'Season 6'!AK$4:CN$104,27,0),"0"),
IFERROR(VLOOKUP($A10,'Season 7'!AK$4:CN$104,27,0),"0"),IFERROR(VLOOKUP($A10,'Season 8'!AK$4:CN$104,27,0),"0"),
IFERROR(VLOOKUP($A10,'Season 9'!AK$4:CN$104,27,0),"0"),IFERROR(VLOOKUP($A10,'Season 10'!AK$4:CN$104,27,0),"0"),
IFERROR(VLOOKUP($A10,'Season 11'!AK$4:CN$104,27,0),"0"),IFERROR(VLOOKUP($A10,'Season 12'!AK$4:CN$104,27,0),"0"),
IFERROR(VLOOKUP($A10,'Season 13'!AK$4:CN$104,27,0),"0"),IFERROR(VLOOKUP($A10,'Season 14'!AK$4:CN$104,27,0),"0"),IFERROR(VLOOKUP($A10,'Season 15'!AK$4:CN$104,27,0),"0"),)</f>
        <v>0</v>
      </c>
      <c r="AA10" s="403">
        <f>SUM(
IFERROR(VLOOKUP($A10,'Season 1'!AJ$4:CM$104,28,0),"0"),IFERROR(VLOOKUP($A10,'Season 2'!AK$4:CN$104,28,0),"0"),
IFERROR(VLOOKUP($A10,'Season 3'!AK$4:CN$104,28,0),"0"),IFERROR(VLOOKUP($A10,'Season 4'!AK$4:CN$104,28,0),"0"),
IFERROR(VLOOKUP($A10,'Season 5'!AK$4:CN$104,28,0),"0"),IFERROR(VLOOKUP($A10,'Season 6'!AK$4:CN$104,28,0),"0"),
IFERROR(VLOOKUP($A10,'Season 7'!AK$4:CN$104,28,0),"0"),IFERROR(VLOOKUP($A10,'Season 8'!AK$4:CN$104,28,0),"0"),
IFERROR(VLOOKUP($A10,'Season 9'!AK$4:CN$104,28,0),"0"),IFERROR(VLOOKUP($A10,'Season 10'!AK$4:CN$104,28,0),"0"),
IFERROR(VLOOKUP($A10,'Season 11'!AK$4:CN$104,28,0),"0"),IFERROR(VLOOKUP($A10,'Season 12'!AK$4:CN$104,28,0),"0"),
IFERROR(VLOOKUP($A10,'Season 13'!AK$4:CN$104,28,0),"0"),IFERROR(VLOOKUP($A10,'Season 14'!AK$4:CN$104,28,0),"0"),IFERROR(VLOOKUP($A10,'Season 15'!AK$4:CN$104,28,0),"0"),)</f>
        <v>0</v>
      </c>
      <c r="AB10" s="398">
        <f>SUM(
IFERROR(VLOOKUP($A10,'Season 1'!AJ$4:CM$104,29,0),"0"),IFERROR(VLOOKUP($A10,'Season 2'!AK$4:CN$104,29,0),"0"),
IFERROR(VLOOKUP($A10,'Season 3'!AK$4:CN$104,29,0),"0"),IFERROR(VLOOKUP($A10,'Season 4'!AK$4:CN$104,29,0),"0"),
IFERROR(VLOOKUP($A10,'Season 5'!AK$4:CN$104,29,0),"0"),IFERROR(VLOOKUP($A10,'Season 6'!AK$4:CN$104,29,0),"0"),
IFERROR(VLOOKUP($A10,'Season 7'!AK$4:CN$104,29,0),"0"),IFERROR(VLOOKUP($A10,'Season 8'!AK$4:CN$104,29,0),"0"),
IFERROR(VLOOKUP($A10,'Season 9'!AK$4:CN$104,29,0),"0"),IFERROR(VLOOKUP($A10,'Season 10'!AK$4:CN$104,29,0),"0"),
IFERROR(VLOOKUP($A10,'Season 11'!AK$4:CN$104,29,0),"0"),IFERROR(VLOOKUP($A10,'Season 12'!AK$4:CN$104,29,0),"0"),
IFERROR(VLOOKUP($A10,'Season 13'!AK$4:CN$104,29,0),"0"),IFERROR(VLOOKUP($A10,'Season 14'!AK$4:CN$104,29,0),"0"),IFERROR(VLOOKUP($A10,'Season 15'!AK$4:CN$104,29,0),"0"),)</f>
        <v>0</v>
      </c>
      <c r="AC10" s="518">
        <f>SUM(
IFERROR(VLOOKUP($A10,'Season 1'!AJ$4:CM$104,30,0),"0"),IFERROR(VLOOKUP($A10,'Season 2'!AK$4:CN$104,30,0),"0"),
IFERROR(VLOOKUP($A10,'Season 3'!AK$4:CN$104,30,0),"0"),IFERROR(VLOOKUP($A10,'Season 4'!AK$4:CN$104,30,0),"0"),
IFERROR(VLOOKUP($A10,'Season 5'!AK$4:CN$104,30,0),"0"),IFERROR(VLOOKUP($A10,'Season 6'!AK$4:CN$104,30,0),"0"),
IFERROR(VLOOKUP($A10,'Season 7'!AK$4:CN$104,30,0),"0"),IFERROR(VLOOKUP($A10,'Season 8'!AK$4:CN$104,30,0),"0"),
IFERROR(VLOOKUP($A10,'Season 9'!AK$4:CN$104,30,0),"0"),IFERROR(VLOOKUP($A10,'Season 10'!AK$4:CN$104,30,0),"0"),
IFERROR(VLOOKUP($A10,'Season 11'!AK$4:CN$104,30,0),"0"),IFERROR(VLOOKUP($A10,'Season 12'!AK$4:CN$104,30,0),"0"),
IFERROR(VLOOKUP($A10,'Season 13'!AK$4:CN$104,30,0),"0"),IFERROR(VLOOKUP($A10,'Season 14'!AK$4:CN$104,30,0),"0"),IFERROR(VLOOKUP($A10,'Season 15'!AK$4:CN$104,30,0),"0"),)</f>
        <v>0</v>
      </c>
      <c r="AD10" s="21">
        <f>SUM(
IFERROR(VLOOKUP($A10,'Season 1'!AJ$4:CM$104,31,0),"0"),IFERROR(VLOOKUP($A10,'Season 2'!AK$4:CN$104,31,0),"0"),
IFERROR(VLOOKUP($A10,'Season 3'!AK$4:CN$104,31,0),"0"),IFERROR(VLOOKUP($A10,'Season 4'!AK$4:CN$104,31,0),"0"),
IFERROR(VLOOKUP($A10,'Season 5'!AK$4:CN$104,31,0),"0"),IFERROR(VLOOKUP($A10,'Season 6'!AK$4:CN$104,31,0),"0"),
IFERROR(VLOOKUP($A10,'Season 7'!AK$4:CN$104,31,0),"0"),IFERROR(VLOOKUP($A10,'Season 8'!AK$4:CN$104,31,0),"0"),
IFERROR(VLOOKUP($A10,'Season 9'!AK$4:CN$104,31,0),"0"),IFERROR(VLOOKUP($A10,'Season 10'!AK$4:CN$104,31,0),"0"),
IFERROR(VLOOKUP($A10,'Season 11'!AK$4:CN$104,31,0),"0"),IFERROR(VLOOKUP($A10,'Season 12'!AK$4:CN$104,31,0),"0"),
IFERROR(VLOOKUP($A10,'Season 13'!AK$4:CN$104,31,0),"0"),IFERROR(VLOOKUP($A10,'Season 14'!AK$4:CN$104,31,0),"0"),IFERROR(VLOOKUP($A10,'Season 15'!AK$4:CN$104,31,0),"0"),)</f>
        <v>0</v>
      </c>
      <c r="AE10" s="402">
        <f>SUM(
IFERROR(VLOOKUP($A10,'Season 1'!AJ$4:CM$104,32,0),"0"),IFERROR(VLOOKUP($A10,'Season 2'!AK$4:CN$104,32,0),"0"),
IFERROR(VLOOKUP($A10,'Season 3'!AK$4:CN$104,32,0),"0"),IFERROR(VLOOKUP($A10,'Season 4'!AK$4:CN$104,32,0),"0"),
IFERROR(VLOOKUP($A10,'Season 5'!AK$4:CN$104,32,0),"0"),IFERROR(VLOOKUP($A10,'Season 6'!AK$4:CN$104,32,0),"0"),
IFERROR(VLOOKUP($A10,'Season 7'!AK$4:CN$104,32,0),"0"),IFERROR(VLOOKUP($A10,'Season 8'!AK$4:CN$104,32,0),"0"),
IFERROR(VLOOKUP($A10,'Season 9'!AK$4:CN$104,32,0),"0"),IFERROR(VLOOKUP($A10,'Season 10'!AK$4:CN$104,32,0),"0"),
IFERROR(VLOOKUP($A10,'Season 11'!AK$4:CN$104,32,0),"0"),IFERROR(VLOOKUP($A10,'Season 12'!AK$4:CN$104,32,0),"0"),
IFERROR(VLOOKUP($A10,'Season 13'!AK$4:CN$104,32,0),"0"),IFERROR(VLOOKUP($A10,'Season 14'!AK$4:CN$104,32,0),"0"),IFERROR(VLOOKUP($A10,'Season 15'!AK$4:CN$104,32,0),"0"),)</f>
        <v>0</v>
      </c>
      <c r="AF10" s="403">
        <f>SUM(IFERROR(VLOOKUP($A10,'Season 2'!AK$4:CN$104,33,0),"0"),
IFERROR(VLOOKUP($A10,'Season 3'!AK$4:CN$104,33,0),"0"),IFERROR(VLOOKUP($A10,'Season 4'!AK$4:CN$104,33,0),"0"),
IFERROR(VLOOKUP($A10,'Season 5'!AK$4:CN$104,33,0),"0"),IFERROR(VLOOKUP($A10,'Season 6'!AK$4:CN$104,33,0),"0"),
IFERROR(VLOOKUP($A10,'Season 7'!AK$4:CN$104,33,0),"0"),IFERROR(VLOOKUP($A10,'Season 8'!AK$4:CN$104,33,0),"0"),
IFERROR(VLOOKUP($A10,'Season 9'!AK$4:CN$104,33,0),"0"),IFERROR(VLOOKUP($A10,'Season 10'!AK$4:CN$104,33,0),"0"),
IFERROR(VLOOKUP($A10,'Season 11'!AK$4:CN$104,33,0),"0"),IFERROR(VLOOKUP($A10,'Season 12'!AK$4:CN$104,33,0),"0"),
IFERROR(VLOOKUP($A10,'Season 13'!AK$4:CN$104,33,0),"0"),IFERROR(VLOOKUP($A10,'Season 14'!AK$4:CN$104,33,0),"0"),IFERROR(VLOOKUP($A10,'Season 15'!AK$4:CN$104,33,0),"0"),)</f>
        <v>0</v>
      </c>
      <c r="AG10" s="398">
        <f>SUM(IFERROR(VLOOKUP($A10,'Season 2'!AK$4:CN$104,34,0),"0"),
IFERROR(VLOOKUP($A10,'Season 3'!AK$4:CN$104,34,0),"0"),IFERROR(VLOOKUP($A10,'Season 4'!AK$4:CN$104,34,0),"0"),
IFERROR(VLOOKUP($A10,'Season 5'!AK$4:CN$104,34,0),"0"),IFERROR(VLOOKUP($A10,'Season 6'!AK$4:CN$104,34,0),"0"),
IFERROR(VLOOKUP($A10,'Season 7'!AK$4:CN$104,34,0),"0"),IFERROR(VLOOKUP($A10,'Season 8'!AK$4:CN$104,34,0),"0"),
IFERROR(VLOOKUP($A10,'Season 9'!AK$4:CN$104,34,0),"0"),IFERROR(VLOOKUP($A10,'Season 10'!AK$4:CN$104,34,0),"0"),
IFERROR(VLOOKUP($A10,'Season 11'!AK$4:CN$104,34,0),"0"),IFERROR(VLOOKUP($A10,'Season 12'!AK$4:CN$104,34,0),"0"),
IFERROR(VLOOKUP($A10,'Season 13'!AK$4:CN$104,34,0),"0"),IFERROR(VLOOKUP($A10,'Season 14'!AK$4:CN$104,34,0),"0"),IFERROR(VLOOKUP($A10,'Season 15'!AK$4:CN$104,34,0),"0"),)</f>
        <v>0</v>
      </c>
      <c r="AH10" s="518">
        <f>SUM(IFERROR(VLOOKUP($A10,'Season 2'!AK$4:CN$104,35,0),"0"),
IFERROR(VLOOKUP($A10,'Season 3'!AK$4:CN$104,35,0),"0"),IFERROR(VLOOKUP($A10,'Season 4'!AK$4:CN$104,35,0),"0"),
IFERROR(VLOOKUP($A10,'Season 5'!AK$4:CN$104,35,0),"0"),IFERROR(VLOOKUP($A10,'Season 6'!AK$4:CN$104,35,0),"0"),
IFERROR(VLOOKUP($A10,'Season 7'!AK$4:CN$104,35,0),"0"),IFERROR(VLOOKUP($A10,'Season 8'!AK$4:CN$104,35,0),"0"),
IFERROR(VLOOKUP($A10,'Season 9'!AK$4:CN$104,35,0),"0"),IFERROR(VLOOKUP($A10,'Season 10'!AK$4:CN$104,35,0),"0"),
IFERROR(VLOOKUP($A10,'Season 11'!AK$4:CN$104,35,0),"0"),IFERROR(VLOOKUP($A10,'Season 12'!AK$4:CN$104,35,0),"0"),
IFERROR(VLOOKUP($A10,'Season 13'!AK$4:CN$104,35,0),"0"),IFERROR(VLOOKUP($A10,'Season 14'!AK$4:CN$104,35,0),"0"),IFERROR(VLOOKUP($A10,'Season 15'!AK$4:CN$104,35,0),"0"),)</f>
        <v>0</v>
      </c>
      <c r="AI10" s="21">
        <f>SUM(IFERROR(VLOOKUP($A10,'Season 2'!AK$4:CN$104,36,0),"0"),
IFERROR(VLOOKUP($A10,'Season 3'!AK$4:CN$104,36,0),"0"),IFERROR(VLOOKUP($A10,'Season 4'!AK$4:CN$104,36,0),"0"),
IFERROR(VLOOKUP($A10,'Season 5'!AK$4:CN$104,36,0),"0"),IFERROR(VLOOKUP($A10,'Season 6'!AK$4:CN$104,36,0),"0"),
IFERROR(VLOOKUP($A10,'Season 7'!AK$4:CN$104,36,0),"0"),IFERROR(VLOOKUP($A10,'Season 8'!AK$4:CN$104,36,0),"0"),
IFERROR(VLOOKUP($A10,'Season 9'!AK$4:CN$104,36,0),"0"),IFERROR(VLOOKUP($A10,'Season 10'!AK$4:CN$104,36,0),"0"),
IFERROR(VLOOKUP($A10,'Season 11'!AK$4:CN$104,36,0),"0"),IFERROR(VLOOKUP($A10,'Season 12'!AK$4:CN$104,36,0),"0"),
IFERROR(VLOOKUP($A10,'Season 13'!AK$4:CN$104,36,0),"0"),IFERROR(VLOOKUP($A10,'Season 14'!AK$4:CN$104,36,0),"0"),IFERROR(VLOOKUP($A10,'Season 15'!AK$4:CN$104,36,0),"0"),)</f>
        <v>0</v>
      </c>
      <c r="AJ10" s="402">
        <f>SUM(IFERROR(VLOOKUP($A10,'Season 2'!AK$4:CN$104,37,0),"0"),
IFERROR(VLOOKUP($A10,'Season 3'!AK$4:CN$104,37,0),"0"),IFERROR(VLOOKUP($A10,'Season 4'!AK$4:CN$104,37,0),"0"),
IFERROR(VLOOKUP($A10,'Season 5'!AK$4:CN$104,37,0),"0"),IFERROR(VLOOKUP($A10,'Season 6'!AK$4:CN$104,37,0),"0"),
IFERROR(VLOOKUP($A10,'Season 7'!AK$4:CN$104,37,0),"0"),IFERROR(VLOOKUP($A10,'Season 8'!AK$4:CN$104,37,0),"0"),
IFERROR(VLOOKUP($A10,'Season 9'!AK$4:CN$104,37,0),"0"),IFERROR(VLOOKUP($A10,'Season 10'!AK$4:CN$104,37,0),"0"),
IFERROR(VLOOKUP($A10,'Season 11'!AK$4:CN$104,37,0),"0"),IFERROR(VLOOKUP($A10,'Season 12'!AK$4:CN$104,37,0),"0"),
IFERROR(VLOOKUP($A10,'Season 13'!AK$4:CN$104,37,0),"0"),IFERROR(VLOOKUP($A10,'Season 14'!AK$4:CN$104,37,0),"0"),IFERROR(VLOOKUP($A10,'Season 15'!AK$4:CN$104,37,0),"0"),)</f>
        <v>0</v>
      </c>
      <c r="AK10" s="403">
        <f>SUM(IFERROR(VLOOKUP($A10,'Season 1'!AJ$4:CM$104,33,0),"0"),IFERROR(VLOOKUP($A10,'Season 2'!AK$4:CN$104,38,0),"0"),
IFERROR(VLOOKUP($A10,'Season 3'!AK$4:CN$104,38,0),"0"),IFERROR(VLOOKUP($A10,'Season 4'!AK$4:CN$104,38,0),"0"),
IFERROR(VLOOKUP($A10,'Season 5'!AK$4:CN$104,38,0),"0"),IFERROR(VLOOKUP($A10,'Season 6'!AK$4:CN$104,38,0),"0"),
IFERROR(VLOOKUP($A10,'Season 7'!AK$4:CN$104,38,0),"0"),IFERROR(VLOOKUP($A10,'Season 8'!AK$4:CN$104,38,0),"0"),
IFERROR(VLOOKUP($A10,'Season 9'!AK$4:CN$104,38,0),"0"),IFERROR(VLOOKUP($A10,'Season 10'!AK$4:CN$104,38,0),"0"),
IFERROR(VLOOKUP($A10,'Season 11'!AK$4:CN$104,38,0),"0"),IFERROR(VLOOKUP($A10,'Season 12'!AK$4:CN$104,38,0),"0"),
IFERROR(VLOOKUP($A10,'Season 13'!AK$4:CN$104,38,0),"0"),IFERROR(VLOOKUP($A10,'Season 14'!AK$4:CN$104,38,0),"0"),IFERROR(VLOOKUP($A10,'Season 15'!AK$4:CN$104,38,0),"0"),)</f>
        <v>0</v>
      </c>
      <c r="AL10" s="398">
        <f>SUM(IFERROR(VLOOKUP($A10,'Season 1'!AJ$4:CM$104,34,0),"0"),IFERROR(VLOOKUP($A10,'Season 2'!AK$4:CN$104,39,0),"0"),
IFERROR(VLOOKUP($A10,'Season 3'!AK$4:CN$104,39,0),"0"),IFERROR(VLOOKUP($A10,'Season 4'!AK$4:CN$104,39,0),"0"),
IFERROR(VLOOKUP($A10,'Season 5'!AK$4:CN$104,39,0),"0"),IFERROR(VLOOKUP($A10,'Season 6'!AK$4:CN$104,39,0),"0"),
IFERROR(VLOOKUP($A10,'Season 7'!AK$4:CN$104,39,0),"0"),IFERROR(VLOOKUP($A10,'Season 8'!AK$4:CN$104,39,0),"0"),
IFERROR(VLOOKUP($A10,'Season 9'!AK$4:CN$104,39,0),"0"),IFERROR(VLOOKUP($A10,'Season 10'!AK$4:CN$104,39,0),"0"),
IFERROR(VLOOKUP($A10,'Season 11'!AK$4:CN$104,39,0),"0"),IFERROR(VLOOKUP($A10,'Season 12'!AK$4:CN$104,39,0),"0"),
IFERROR(VLOOKUP($A10,'Season 13'!AK$4:CN$104,39,0),"0"),IFERROR(VLOOKUP($A10,'Season 14'!AK$4:CN$104,39,0),"0"),IFERROR(VLOOKUP($A10,'Season 15'!AK$4:CN$104,39,0),"0"),)</f>
        <v>0</v>
      </c>
      <c r="AM10" s="518">
        <f>SUM(IFERROR(VLOOKUP($A10,'Season 1'!AJ$4:CM$104,35,0),"0"),IFERROR(VLOOKUP($A10,'Season 2'!AK$4:CN$104,40,0),"0"),
IFERROR(VLOOKUP($A10,'Season 3'!AK$4:CN$104,40,0),"0"),IFERROR(VLOOKUP($A10,'Season 4'!AK$4:CN$104,40,0),"0"),
IFERROR(VLOOKUP($A10,'Season 5'!AK$4:CN$104,40,0),"0"),IFERROR(VLOOKUP($A10,'Season 6'!AK$4:CN$104,40,0),"0"),
IFERROR(VLOOKUP($A10,'Season 7'!AK$4:CN$104,40,0),"0"),IFERROR(VLOOKUP($A10,'Season 8'!AK$4:CN$104,40,0),"0"),
IFERROR(VLOOKUP($A10,'Season 9'!AK$4:CN$104,40,0),"0"),IFERROR(VLOOKUP($A10,'Season 10'!AK$4:CN$104,40,0),"0"),
IFERROR(VLOOKUP($A10,'Season 11'!AK$4:CN$104,40,0),"0"),IFERROR(VLOOKUP($A10,'Season 12'!AK$4:CN$104,40,0),"0"),
IFERROR(VLOOKUP($A10,'Season 13'!AK$4:CN$104,40,0),"0"),IFERROR(VLOOKUP($A10,'Season 14'!AK$4:CN$104,40,0),"0"),IFERROR(VLOOKUP($A10,'Season 15'!AK$4:CN$104,40,0),"0"),)</f>
        <v>0</v>
      </c>
      <c r="AN10" s="21">
        <f>SUM(IFERROR(VLOOKUP($A10,'Season 1'!AJ$4:CM$104,36,0),"0"),IFERROR(VLOOKUP($A10,'Season 2'!AK$4:CN$104,41,0),"0"),
IFERROR(VLOOKUP($A10,'Season 3'!AK$4:CN$104,41,0),"0"),IFERROR(VLOOKUP($A10,'Season 4'!AK$4:CN$104,41,0),"0"),
IFERROR(VLOOKUP($A10,'Season 5'!AK$4:CN$104,41,0),"0"),IFERROR(VLOOKUP($A10,'Season 6'!AK$4:CN$104,41,0),"0"),
IFERROR(VLOOKUP($A10,'Season 7'!AK$4:CN$104,41,0),"0"),IFERROR(VLOOKUP($A10,'Season 8'!AK$4:CN$104,41,0),"0"),
IFERROR(VLOOKUP($A10,'Season 9'!AK$4:CN$104,41,0),"0"),IFERROR(VLOOKUP($A10,'Season 10'!AK$4:CN$104,41,0),"0"),
IFERROR(VLOOKUP($A10,'Season 11'!AK$4:CN$104,41,0),"0"),IFERROR(VLOOKUP($A10,'Season 12'!AK$4:CN$104,41,0),"0"),
IFERROR(VLOOKUP($A10,'Season 13'!AK$4:CN$104,41,0),"0"),IFERROR(VLOOKUP($A10,'Season 14'!AK$4:CN$104,41,0),"0"),IFERROR(VLOOKUP($A10,'Season 15'!AK$4:CN$104,41,0),"0"),)</f>
        <v>0</v>
      </c>
      <c r="AO10" s="402">
        <f>SUM(IFERROR(VLOOKUP($A10,'Season 1'!AJ$4:CM$104,37,0),"0"),IFERROR(VLOOKUP($A10,'Season 2'!AK$4:CN$104,42,0),"0"),
IFERROR(VLOOKUP($A10,'Season 3'!AK$4:CN$104,42,0),"0"),IFERROR(VLOOKUP($A10,'Season 4'!AK$4:CN$104,42,0),"0"),
IFERROR(VLOOKUP($A10,'Season 5'!AK$4:CN$104,42,0),"0"),IFERROR(VLOOKUP($A10,'Season 6'!AK$4:CN$104,42,0),"0"),
IFERROR(VLOOKUP($A10,'Season 7'!AK$4:CN$104,42,0),"0"),IFERROR(VLOOKUP($A10,'Season 8'!AK$4:CN$104,42,0),"0"),
IFERROR(VLOOKUP($A10,'Season 9'!AK$4:CN$104,42,0),"0"),IFERROR(VLOOKUP($A10,'Season 10'!AK$4:CN$104,42,0),"0"),
IFERROR(VLOOKUP($A10,'Season 11'!AK$4:CN$104,42,0),"0"),IFERROR(VLOOKUP($A10,'Season 12'!AK$4:CN$104,42,0),"0"),
IFERROR(VLOOKUP($A10,'Season 13'!AK$4:CN$104,42,0),"0"),IFERROR(VLOOKUP($A10,'Season 14'!AK$4:CN$104,42,0),"0"),IFERROR(VLOOKUP($A10,'Season 15'!AK$4:CN$104,42,0),"0"),)</f>
        <v>0</v>
      </c>
      <c r="AP10" s="403">
        <f>SUM(IFERROR(VLOOKUP($A10,'Season 1'!AJ$4:CM$104,43,0),"0"),IFERROR(VLOOKUP($A10,'Season 2'!AK$4:CN$104,43,0),"0"),
IFERROR(VLOOKUP($A10,'Season 3'!AK$4:CN$104,43,0),"0"),IFERROR(VLOOKUP($A10,'Season 4'!AK$4:CN$104,43,0),"0"),
IFERROR(VLOOKUP($A10,'Season 5'!AK$4:CN$104,43,0),"0"),IFERROR(VLOOKUP($A10,'Season 6'!AK$4:CN$104,43,0),"0"),
IFERROR(VLOOKUP($A10,'Season 7'!AK$4:CN$104,43,0),"0"),IFERROR(VLOOKUP($A10,'Season 8'!AK$4:CN$104,43,0),"0"),
IFERROR(VLOOKUP($A10,'Season 9'!AK$4:CN$104,43,0),"0"),IFERROR(VLOOKUP($A10,'Season 10'!AK$4:CN$104,43,0),"0"),
IFERROR(VLOOKUP($A10,'Season 11'!AK$4:CN$104,43,0),"0"),IFERROR(VLOOKUP($A10,'Season 12'!AK$4:CN$104,43,0),"0"),
IFERROR(VLOOKUP($A10,'Season 13'!AK$4:CN$104,43,0),"0"),IFERROR(VLOOKUP($A10,'Season 14'!AK$4:CN$104,43,0),"0"),IFERROR(VLOOKUP($A10,'Season 15'!AK$4:CN$104,43,0),"0"),)</f>
        <v>0</v>
      </c>
      <c r="AQ10" s="398">
        <f>SUM(IFERROR(VLOOKUP($A10,'Season 1'!AJ$4:CM$104,44,0),"0"),IFERROR(VLOOKUP($A10,'Season 2'!AK$4:CN$104,44,0),"0"),
IFERROR(VLOOKUP($A10,'Season 3'!AK$4:CN$104,44,0),"0"),IFERROR(VLOOKUP($A10,'Season 4'!AK$4:CN$104,44,0),"0"),
IFERROR(VLOOKUP($A10,'Season 5'!AK$4:CN$104,44,0),"0"),IFERROR(VLOOKUP($A10,'Season 6'!AK$4:CN$104,44,0),"0"),
IFERROR(VLOOKUP($A10,'Season 7'!AK$4:CN$104,44,0),"0"),IFERROR(VLOOKUP($A10,'Season 8'!AK$4:CN$104,44,0),"0"),
IFERROR(VLOOKUP($A10,'Season 9'!AK$4:CN$104,44,0),"0"),IFERROR(VLOOKUP($A10,'Season 10'!AK$4:CN$104,44,0),"0"),
IFERROR(VLOOKUP($A10,'Season 11'!AK$4:CN$104,44,0),"0"),IFERROR(VLOOKUP($A10,'Season 12'!AK$4:CN$104,44,0),"0"),
IFERROR(VLOOKUP($A10,'Season 13'!AK$4:CN$104,44,0),"0"),IFERROR(VLOOKUP($A10,'Season 14'!AK$4:CN$104,44,0),"0"),IFERROR(VLOOKUP($A10,'Season 15'!AK$4:CN$104,44,0),"0"),)</f>
        <v>0</v>
      </c>
      <c r="AR10" s="518">
        <f>SUM(IFERROR(VLOOKUP($A10,'Season 1'!AJ$4:CM$104,45,0),"0"),IFERROR(VLOOKUP($A10,'Season 2'!AK$4:CN$104,45,0),"0"),
IFERROR(VLOOKUP($A10,'Season 3'!AK$4:CN$104,45,0),"0"),IFERROR(VLOOKUP($A10,'Season 4'!AK$4:CN$104,45,0),"0"),
IFERROR(VLOOKUP($A10,'Season 5'!AK$4:CN$104,45,0),"0"),IFERROR(VLOOKUP($A10,'Season 6'!AK$4:CN$104,45,0),"0"),
IFERROR(VLOOKUP($A10,'Season 7'!AK$4:CN$104,45,0),"0"),IFERROR(VLOOKUP($A10,'Season 8'!AK$4:CN$104,45,0),"0"),
IFERROR(VLOOKUP($A10,'Season 9'!AK$4:CN$104,45,0),"0"),IFERROR(VLOOKUP($A10,'Season 10'!AK$4:CN$104,45,0),"0"),
IFERROR(VLOOKUP($A10,'Season 11'!AK$4:CN$104,45,0),"0"),IFERROR(VLOOKUP($A10,'Season 12'!AK$4:CN$104,45,0),"0"),
IFERROR(VLOOKUP($A10,'Season 13'!AK$4:CN$104,45,0),"0"),IFERROR(VLOOKUP($A10,'Season 14'!AK$4:CN$104,45,0),"0"),IFERROR(VLOOKUP($A10,'Season 15'!AK$4:CN$104,45,0),"0"),)</f>
        <v>0</v>
      </c>
      <c r="AS10" s="21">
        <f>SUM(IFERROR(VLOOKUP($A10,'Season 1'!AJ$4:CM$104,46,0),"0"),IFERROR(VLOOKUP($A10,'Season 2'!AK$4:CN$104,46,0),"0"),
IFERROR(VLOOKUP($A10,'Season 3'!AK$4:CN$104,46,0),"0"),IFERROR(VLOOKUP($A10,'Season 4'!AK$4:CN$104,46,0),"0"),
IFERROR(VLOOKUP($A10,'Season 5'!AK$4:CN$104,46,0),"0"),IFERROR(VLOOKUP($A10,'Season 6'!AK$4:CN$104,46,0),"0"),
IFERROR(VLOOKUP($A10,'Season 7'!AK$4:CN$104,46,0),"0"),IFERROR(VLOOKUP($A10,'Season 8'!AK$4:CN$104,46,0),"0"),
IFERROR(VLOOKUP($A10,'Season 9'!AK$4:CN$104,46,0),"0"),IFERROR(VLOOKUP($A10,'Season 10'!AK$4:CN$104,46,0),"0"),
IFERROR(VLOOKUP($A10,'Season 11'!AK$4:CN$104,46,0),"0"),IFERROR(VLOOKUP($A10,'Season 12'!AK$4:CN$104,46,0),"0"),
IFERROR(VLOOKUP($A10,'Season 13'!AK$4:CN$104,46,0),"0"),IFERROR(VLOOKUP($A10,'Season 14'!AK$4:CN$104,46,0),"0"),IFERROR(VLOOKUP($A10,'Season 15'!AK$4:CN$104,46,0),"0"),)</f>
        <v>0</v>
      </c>
      <c r="AT10" s="402">
        <f>SUM(IFERROR(VLOOKUP($A10,'Season 1'!AJ$4:CM$104,47,0),"0"),IFERROR(VLOOKUP($A10,'Season 2'!AK$4:CN$104,47,0),"0"),
IFERROR(VLOOKUP($A10,'Season 3'!AK$4:CN$104,47,0),"0"),IFERROR(VLOOKUP($A10,'Season 4'!AK$4:CN$104,47,0),"0"),
IFERROR(VLOOKUP($A10,'Season 5'!AK$4:CN$104,47,0),"0"),IFERROR(VLOOKUP($A10,'Season 6'!AK$4:CN$104,47,0),"0"),
IFERROR(VLOOKUP($A10,'Season 7'!AK$4:CN$104,47,0),"0"),IFERROR(VLOOKUP($A10,'Season 8'!AK$4:CN$104,47,0),"0"),
IFERROR(VLOOKUP($A10,'Season 9'!AK$4:CN$104,47,0),"0"),IFERROR(VLOOKUP($A10,'Season 10'!AK$4:CN$104,47,0),"0"),
IFERROR(VLOOKUP($A10,'Season 11'!AK$4:CN$104,47,0),"0"),IFERROR(VLOOKUP($A10,'Season 12'!AK$4:CN$104,47,0),"0"),
IFERROR(VLOOKUP($A10,'Season 13'!AK$4:CN$104,47,0),"0"),IFERROR(VLOOKUP($A10,'Season 14'!AK$4:CN$104,47,0),"0"),IFERROR(VLOOKUP($A10,'Season 15'!AK$4:CN$104,47,0),"0"),)</f>
        <v>0</v>
      </c>
      <c r="AU10" s="403">
        <f>SUM(IFERROR(VLOOKUP($A10,'Season 3'!AK$4:CN$104,48,0),"0"),IFERROR(VLOOKUP($A10,'Season 4'!AK$4:CN$104,48,0),"0"),
IFERROR(VLOOKUP($A10,'Season 5'!AK$4:CN$104,48,0),"0"),IFERROR(VLOOKUP($A10,'Season 6'!AK$4:CN$104,48,0),"0"),
IFERROR(VLOOKUP($A10,'Season 7'!AK$4:CN$104,48,0),"0"),IFERROR(VLOOKUP($A10,'Season 8'!AK$4:CN$104,48,0),"0"),
IFERROR(VLOOKUP($A10,'Season 9'!AK$4:CN$104,48,0),"0"),IFERROR(VLOOKUP($A10,'Season 10'!AK$4:CN$104,48,0),"0"),
IFERROR(VLOOKUP($A10,'Season 11'!AK$4:CN$104,48,0),"0"),IFERROR(VLOOKUP($A10,'Season 12'!AK$4:CN$104,48,0),"0"),
IFERROR(VLOOKUP($A10,'Season 13'!AK$4:CN$104,48,0),"0"),IFERROR(VLOOKUP($A10,'Season 14'!AK$4:CN$104,48,0),"0"),IFERROR(VLOOKUP($A10,'Season 15'!AK$4:CN$104,48,0),"0"),)</f>
        <v>0</v>
      </c>
      <c r="AV10" s="398">
        <f>SUM(IFERROR(VLOOKUP($A10,'Season 3'!AK$4:CN$104,49,0),"0"),IFERROR(VLOOKUP($A10,'Season 4'!AK$4:CN$104,49,0),"0"),
IFERROR(VLOOKUP($A10,'Season 5'!AK$4:CN$104,49,0),"0"),IFERROR(VLOOKUP($A10,'Season 6'!AK$4:CN$104,49,0),"0"),
IFERROR(VLOOKUP($A10,'Season 7'!AK$4:CN$104,49,0),"0"),IFERROR(VLOOKUP($A10,'Season 8'!AK$4:CN$104,49,0),"0"),
IFERROR(VLOOKUP($A10,'Season 9'!AK$4:CN$104,49,0),"0"),IFERROR(VLOOKUP($A10,'Season 10'!AK$4:CN$104,49,0),"0"),
IFERROR(VLOOKUP($A10,'Season 11'!AK$4:CN$104,49,0),"0"),IFERROR(VLOOKUP($A10,'Season 12'!AK$4:CN$104,49,0),"0"),
IFERROR(VLOOKUP($A10,'Season 13'!AK$4:CN$104,49,0),"0"),IFERROR(VLOOKUP($A10,'Season 14'!AK$4:CN$104,49,0),"0"),IFERROR(VLOOKUP($A10,'Season 15'!AK$4:CN$104,49,0),"0"),)</f>
        <v>0</v>
      </c>
      <c r="AW10" s="518">
        <f>SUM(IFERROR(VLOOKUP($A10,'Season 3'!AK$4:CN$104,50,0),"0"),IFERROR(VLOOKUP($A10,'Season 4'!AK$4:CN$104,50,0),"0"),
IFERROR(VLOOKUP($A10,'Season 5'!AK$4:CN$104,50,0),"0"),IFERROR(VLOOKUP($A10,'Season 6'!AK$4:CN$104,50,0),"0"),
IFERROR(VLOOKUP($A10,'Season 7'!AK$4:CN$104,50,0),"0"),IFERROR(VLOOKUP($A10,'Season 8'!AK$4:CN$104,50,0),"0"),
IFERROR(VLOOKUP($A10,'Season 9'!AK$4:CN$104,50,0),"0"),IFERROR(VLOOKUP($A10,'Season 10'!AK$4:CN$104,50,0),"0"),
IFERROR(VLOOKUP($A10,'Season 11'!AK$4:CN$104,50,0),"0"),IFERROR(VLOOKUP($A10,'Season 12'!AK$4:CN$104,50,0),"0"),
IFERROR(VLOOKUP($A10,'Season 13'!AK$4:CN$104,50,0),"0"),IFERROR(VLOOKUP($A10,'Season 14'!AK$4:CN$104,50,0),"0"),IFERROR(VLOOKUP($A10,'Season 15'!AK$4:CN$104,50,0),"0"),)</f>
        <v>0</v>
      </c>
      <c r="AX10" s="21">
        <f>SUM(IFERROR(VLOOKUP($A10,'Season 3'!AK$4:CN$104,51,0),"0"),IFERROR(VLOOKUP($A10,'Season 4'!AK$4:CN$104,51,0),"0"),
IFERROR(VLOOKUP($A10,'Season 5'!AK$4:CN$104,51,0),"0"),IFERROR(VLOOKUP($A10,'Season 6'!AK$4:CN$104,51,0),"0"),
IFERROR(VLOOKUP($A10,'Season 7'!AK$4:CN$104,51,0),"0"),IFERROR(VLOOKUP($A10,'Season 8'!AK$4:CN$104,51,0),"0"),
IFERROR(VLOOKUP($A10,'Season 9'!AK$4:CN$104,51,0),"0"),IFERROR(VLOOKUP($A10,'Season 10'!AK$4:CN$104,51,0),"0"),
IFERROR(VLOOKUP($A10,'Season 11'!AK$4:CN$104,51,0),"0"),IFERROR(VLOOKUP($A10,'Season 12'!AK$4:CN$104,51,0),"0"),
IFERROR(VLOOKUP($A10,'Season 13'!AK$4:CN$104,51,0),"0"),IFERROR(VLOOKUP($A10,'Season 14'!AK$4:CN$104,51,0),"0"),IFERROR(VLOOKUP($A10,'Season 15'!AK$4:CN$104,51,0),"0"),)</f>
        <v>0</v>
      </c>
      <c r="AY10" s="402">
        <f>SUM(IFERROR(VLOOKUP($A10,'Season 3'!AK$4:CN$104,52,0),"0"),IFERROR(VLOOKUP($A10,'Season 4'!AK$4:CN$104,52,0),"0"),
IFERROR(VLOOKUP($A10,'Season 5'!AK$4:CN$104,52,0),"0"),IFERROR(VLOOKUP($A10,'Season 6'!AK$4:CN$104,52,0),"0"),
IFERROR(VLOOKUP($A10,'Season 7'!AK$4:CN$104,52,0),"0"),IFERROR(VLOOKUP($A10,'Season 8'!AK$4:CN$104,52,0),"0"),
IFERROR(VLOOKUP($A10,'Season 9'!AK$4:CN$104,52,0),"0"),IFERROR(VLOOKUP($A10,'Season 10'!AK$4:CN$104,52,0),"0"),
IFERROR(VLOOKUP($A10,'Season 11'!AK$4:CN$104,52,0),"0"),IFERROR(VLOOKUP($A10,'Season 12'!AK$4:CN$104,52,0),"0"),
IFERROR(VLOOKUP($A10,'Season 13'!AK$4:CN$104,52,0),"0"),IFERROR(VLOOKUP($A10,'Season 14'!AK$4:CN$104,52,0),"0"),IFERROR(VLOOKUP($A10,'Season 15'!AK$4:CN$104,52,0),"0"),)</f>
        <v>0</v>
      </c>
      <c r="AZ10" s="403">
        <f>SUM(IFERROR(VLOOKUP($A10,'Season 1'!AJ$4:CM$104,38,0),"0"),IFERROR(VLOOKUP($A10,'Season 2'!AK$4:CN$104,48,0),"0"),)</f>
        <v>0</v>
      </c>
      <c r="BA10" s="398">
        <f>SUM(IFERROR(VLOOKUP($A10,'Season 1'!AJ$4:CM$104,39,0),"0"),IFERROR(VLOOKUP($A10,'Season 2'!AK$4:CN$104,49,0),"0"),)</f>
        <v>0</v>
      </c>
      <c r="BB10" s="518">
        <f>SUM(IFERROR(VLOOKUP($A10,'Season 1'!AJ$4:CM$104,40,0),"0"),IFERROR(VLOOKUP($A10,'Season 2'!AK$4:CN$104,50,0),"0"),)</f>
        <v>0</v>
      </c>
      <c r="BC10" s="21">
        <f>SUM(IFERROR(VLOOKUP($A10,'Season 1'!AJ$4:CM$104,41,0),"0"),IFERROR(VLOOKUP($A10,'Season 2'!AK$4:CN$104,51,0),"0"),)</f>
        <v>0</v>
      </c>
      <c r="BD10" s="402">
        <f>SUM(IFERROR(VLOOKUP($A10,'Season 1'!AJ$4:CM$104,42,0),"0"),IFERROR(VLOOKUP($A10,'Season 2'!AK$4:CN$104,52,0),"0"),)</f>
        <v>0</v>
      </c>
      <c r="BE10" s="561">
        <f>SUM(
IFERROR(VLOOKUP($A10,'Season 1'!AJ$4:CM$104,48,0),"0"),IFERROR(VLOOKUP($A10,'Season 2'!AK$4:CN$104,53,0),"0"),
IFERROR(VLOOKUP($A10,'Season 3'!AK$4:CN$104,53,0),"0"),IFERROR(VLOOKUP($A10,'Season 4'!AK$4:CN$104,53,0),"0"),
IFERROR(VLOOKUP($A10,'Season 5'!AK$4:CN$104,53,0),"0"),IFERROR(VLOOKUP($A10,'Season 6'!AK$4:CN$104,53,0),"0"),
IFERROR(VLOOKUP($A10,'Season 7'!AK$4:CN$104,53,0),"0"),IFERROR(VLOOKUP($A10,'Season 8'!AK$4:CN$104,53,0),"0"),
IFERROR(VLOOKUP($A10,'Season 9'!AK$4:CN$104,53,0),"0"),IFERROR(VLOOKUP($A10,'Season 10'!AK$4:CN$104,53,0),"0"),
IFERROR(VLOOKUP($A10,'Season 11'!AK$4:CN$104,53,0),"0"),IFERROR(VLOOKUP($A10,'Season 12'!AK$4:CN$104,53,0),"0"),
IFERROR(VLOOKUP($A10,'Season 13'!AK$4:CN$104,53,0),"0"),IFERROR(VLOOKUP($A10,'Season 14'!AK$4:CN$104,53,0),"0"),IFERROR(VLOOKUP($A10,'Season 15'!AK$4:CN$104,53,0),"0"),)</f>
        <v>0</v>
      </c>
      <c r="BF10" s="562">
        <f>SUM(
IFERROR(VLOOKUP($A10,'Season 1'!AJ$4:CM$104,49,0),"0"),IFERROR(VLOOKUP($A10,'Season 2'!AK$4:CN$104,54,0),"0"),
IFERROR(VLOOKUP($A10,'Season 3'!AK$4:CN$104,54,0),"0"),IFERROR(VLOOKUP($A10,'Season 4'!AK$4:CN$104,54,0),"0"),
IFERROR(VLOOKUP($A10,'Season 5'!AK$4:CN$104,54,0),"0"),IFERROR(VLOOKUP($A10,'Season 6'!AK$4:CN$104,54,0),"0"),
IFERROR(VLOOKUP($A10,'Season 7'!AK$4:CN$104,54,0),"0"),IFERROR(VLOOKUP($A10,'Season 8'!AK$4:CN$104,54,0),"0"),
IFERROR(VLOOKUP($A10,'Season 9'!AK$4:CN$104,54,0),"0"),IFERROR(VLOOKUP($A10,'Season 10'!AK$4:CN$104,54,0),"0"),
IFERROR(VLOOKUP($A10,'Season 11'!AK$4:CN$104,540),"0"),IFERROR(VLOOKUP($A10,'Season 12'!AK$4:CN$104,54,0),"0"),
IFERROR(VLOOKUP($A10,'Season 13'!AK$4:CN$104,54,0),"0"),IFERROR(VLOOKUP($A10,'Season 14'!AK$4:CN$104,54,0),"0"),IFERROR(VLOOKUP($A10,'Season 15'!AK$4:CN$104,54,0),"0"),)</f>
        <v>0</v>
      </c>
      <c r="BG10" s="529" t="e">
        <f t="shared" si="1"/>
        <v>#DIV/0!</v>
      </c>
      <c r="BI10" s="553"/>
      <c r="BJ10" s="553"/>
      <c r="BK10" s="553"/>
      <c r="BL10" s="553"/>
      <c r="BM10" s="553"/>
      <c r="BN10" s="553"/>
      <c r="BO10" s="531"/>
      <c r="BP10" s="531"/>
      <c r="BQ10" s="531"/>
      <c r="BR10" s="531"/>
      <c r="BS10" s="12" t="str">
        <f>IFERROR(VLOOKUP($A10,'Season 1'!$AJ$4:$CM$104,50,0),"0")</f>
        <v>0</v>
      </c>
      <c r="BT10" s="12" t="str">
        <f>IFERROR(VLOOKUP($A10,'Season 1'!$AJ$4:$CM$104,51,0),"0")</f>
        <v>0</v>
      </c>
      <c r="BU10" s="12" t="str">
        <f>IFERROR(VLOOKUP($A10,'Season 2'!$AK$4:$CN$104,55,0),"0")</f>
        <v>0</v>
      </c>
      <c r="BV10" s="12" t="str">
        <f>IFERROR(VLOOKUP($A10,'Season 2'!$AK$4:$CN$104,56,0),"0")</f>
        <v>0</v>
      </c>
      <c r="BW10" s="12" t="str">
        <f>IFERROR(VLOOKUP($A10,'Season 3'!$AK$4:$CN$104,55,0),"0")</f>
        <v>0</v>
      </c>
      <c r="BX10" s="12" t="str">
        <f>IFERROR(VLOOKUP($A10,'Season 3'!$AK$4:$CN$104,56,0),"0")</f>
        <v>0</v>
      </c>
      <c r="BY10" s="12" t="str">
        <f>IFERROR(VLOOKUP($A10,'Season 4'!$AK$4:$CN$104,55,0),"0")</f>
        <v>0</v>
      </c>
      <c r="BZ10" s="12" t="str">
        <f>IFERROR(VLOOKUP($A10,'Season 4'!$AK$4:$CN$104,56,0),"0")</f>
        <v>0</v>
      </c>
      <c r="CA10" s="12" t="str">
        <f>IFERROR(VLOOKUP($A10,'Season 5'!$AK$4:$CN$104,55,0),"0")</f>
        <v>0</v>
      </c>
      <c r="CB10" s="12" t="str">
        <f>IFERROR(VLOOKUP($A10,'Season 5'!$AK$4:$CN$104,56,0),"0")</f>
        <v>0</v>
      </c>
      <c r="CC10" s="12" t="str">
        <f>IFERROR(VLOOKUP($A10,'Season 6'!$AK$4:$CN$104,55,0),"0")</f>
        <v>0</v>
      </c>
      <c r="CD10" s="12" t="str">
        <f>IFERROR(VLOOKUP($A10,'Season 6'!$AK$4:$CN$104,56,0),"0")</f>
        <v>0</v>
      </c>
      <c r="CE10" s="12" t="str">
        <f>IFERROR(VLOOKUP($A10,'Season 7'!$AK$4:$CN$104,55,0),"0")</f>
        <v>0</v>
      </c>
      <c r="CF10" s="12" t="str">
        <f>IFERROR(VLOOKUP($A10,'Season 7'!$AK$4:$CN$104,56,0),"0")</f>
        <v>0</v>
      </c>
      <c r="CG10" s="12" t="str">
        <f>IFERROR(VLOOKUP($A10,'Season 8'!$AK$4:$CN$104,55,0),"0")</f>
        <v>0</v>
      </c>
      <c r="CH10" s="12" t="str">
        <f>IFERROR(VLOOKUP($A10,'Season 8'!$AK$4:$CN$104,56,0),"0")</f>
        <v>0</v>
      </c>
      <c r="CI10" s="12" t="str">
        <f>IFERROR(VLOOKUP($A10,'Season 9'!$AK$4:$CN$104,55,0),"0")</f>
        <v>0</v>
      </c>
      <c r="CJ10" s="12" t="str">
        <f>IFERROR(VLOOKUP($A10,'Season 9'!$AK$4:$CN$104,56,0),"0")</f>
        <v>0</v>
      </c>
      <c r="CK10" s="12" t="str">
        <f>IFERROR(VLOOKUP($A10,'Season 10'!$AK$4:$CN$104,55,0),"0")</f>
        <v>0</v>
      </c>
      <c r="CL10" s="12" t="str">
        <f>IFERROR(VLOOKUP($A10,'Season 10'!$AK$4:$CN$104,56,0),"0")</f>
        <v>0</v>
      </c>
      <c r="CM10" s="12" t="str">
        <f>IFERROR(VLOOKUP($A10,'Season 11'!$AK$4:$CN$104,55,0),"0")</f>
        <v>0</v>
      </c>
      <c r="CN10" s="12" t="str">
        <f>IFERROR(VLOOKUP($A10,'Season 11'!$AK$4:$CN$104,56,0),"0")</f>
        <v>0</v>
      </c>
      <c r="CO10" s="12" t="str">
        <f>IFERROR(VLOOKUP($A10,'Season 12'!$AK$4:$CN$104,55,0),"0")</f>
        <v>0</v>
      </c>
      <c r="CP10" s="12" t="str">
        <f>IFERROR(VLOOKUP($A10,'Season 12'!$AK$4:$CN$104,56,0),"0")</f>
        <v>0</v>
      </c>
      <c r="CQ10" s="12" t="str">
        <f>IFERROR(VLOOKUP($A10,'Season 13'!$AK$4:$CN$104,55,0),"0")</f>
        <v>0</v>
      </c>
      <c r="CR10" s="12" t="str">
        <f>IFERROR(VLOOKUP($A10,'Season 13'!$AK$4:$CN$104,56,0),"0")</f>
        <v>0</v>
      </c>
      <c r="CS10" s="12" t="str">
        <f>IFERROR(VLOOKUP($A10,'Season 14'!$AK$4:$CN$104,55,0),"0")</f>
        <v>0</v>
      </c>
      <c r="CT10" s="12" t="str">
        <f>IFERROR(VLOOKUP($A10,'Season 14'!$AK$4:$CN$104,56,0),"0")</f>
        <v>0</v>
      </c>
      <c r="CU10" s="12" t="str">
        <f>IFERROR(VLOOKUP($A10,'Season 15'!$AK$4:$CN$104,55,0),"0")</f>
        <v>0</v>
      </c>
      <c r="CV10" s="12" t="str">
        <f>IFERROR(VLOOKUP($A10,'Season 15'!$AK$4:$CN$104,56,0),"0")</f>
        <v>0</v>
      </c>
    </row>
    <row r="11" spans="1:100" x14ac:dyDescent="0.25">
      <c r="A11" s="545"/>
      <c r="B11" s="516" t="str">
        <f>IFERROR(VLOOKUP('Data Totals'!A11,'Season 1'!AJ$4:CH$104,2,FALSE),IFERROR(VLOOKUP('Data Totals'!A11,'Season 2'!AK$4:CI$104,2,FALSE),IFERROR(VLOOKUP('Data Totals'!A11,'Season 3'!AK$4:CI$104,2,FALSE),IFERROR(VLOOKUP('Data Totals'!A11,'Season 4'!AK$4:CI$104,2,FALSE),IFERROR(VLOOKUP('Data Totals'!A11,'Season 5'!AK$4:CI$104,2,FALSE),IFERROR(VLOOKUP('Data Totals'!A11,'Season 6'!AK$4:CI$104,2,FALSE),IFERROR(VLOOKUP('Data Totals'!A11,'Season 7'!AK$4:CI$104,2,FALSE),IFERROR(VLOOKUP('Data Totals'!A11,'Season 8'!AK$4:CI$104,2,FALSE),IFERROR(VLOOKUP('Data Totals'!A11,'Season 9'!AK$4:CI$104,2,FALSE),IFERROR(VLOOKUP('Data Totals'!A11,'Season 10'!AK$4:CI$104,2,FALSE),IFERROR(VLOOKUP('Data Totals'!A11,'Season 11'!AK$4:CI$104,2,FALSE),IFERROR(VLOOKUP('Data Totals'!A11,'Season 12'!AK$4:CI$104,2,FALSE),IFERROR(VLOOKUP('Data Totals'!A11,'Season 13'!AK$4:CI$104,2,FALSE),IFERROR(VLOOKUP('Data Totals'!A11,'Season 14'!AK$4:CI$104,2,FALSE),IFERROR(VLOOKUP('Data Totals'!A11,'Season 15'!AK$4:CI$104,2,FALSE),"N/A")))))))))))))))</f>
        <v>N/A</v>
      </c>
      <c r="C11" s="517" t="str">
        <f>IFERROR(VLOOKUP('Data Totals'!A11,'Season 1'!AJ$4:CH$104,3,FALSE),IFERROR(VLOOKUP('Data Totals'!A11,'Season 2'!AK$4:CI$104,3,FALSE),IFERROR(VLOOKUP('Data Totals'!A11,'Season 3'!AK$4:CI$104,3,FALSE),IFERROR(VLOOKUP('Data Totals'!A11,'Season 4'!AK$4:CI$104,3,FALSE),IFERROR(VLOOKUP('Data Totals'!A11,'Season 5'!AK$4:CI$104,3,FALSE),IFERROR(VLOOKUP('Data Totals'!A11,'Season 6'!AK$4:CI$104,3,FALSE),IFERROR(VLOOKUP('Data Totals'!A11,'Season 7'!AK$4:CI$104,3,FALSE),IFERROR(VLOOKUP('Data Totals'!A11,'Season 8'!AK$4:CI$104,3,FALSE),IFERROR(VLOOKUP('Data Totals'!A11,'Season 9'!AK$4:CI$104,3,FALSE),IFERROR(VLOOKUP('Data Totals'!A11,'Season 10'!AK$4:CI$104,3,FALSE),IFERROR(VLOOKUP('Data Totals'!A11,'Season 11'!AK$4:CI$104,3,FALSE),IFERROR(VLOOKUP('Data Totals'!A11,'Season 12'!AK$4:CI$104,3,FALSE),IFERROR(VLOOKUP('Data Totals'!A11,'Season 13'!AK$4:CI$104,3,FALSE),IFERROR(VLOOKUP('Data Totals'!A11,'Season 14'!AK$4:CI$104,3,FALSE),IFERROR(VLOOKUP('Data Totals'!A11,'Season 15'!AK$4:CI$104,3,FALSE),"N/A")))))))))))))))</f>
        <v>N/A</v>
      </c>
      <c r="D11" s="517" t="str">
        <f>IFERROR(VLOOKUP('Data Totals'!A11,'Season 15'!AK$4:CI$104,4,FALSE),IFERROR(VLOOKUP('Data Totals'!A11,'Season 14'!AK$4:CI$104,4,FALSE),IFERROR(VLOOKUP('Data Totals'!A11,'Season 13'!AK$4:CI$104,4,FALSE),IFERROR(VLOOKUP('Data Totals'!A11,'Season 12'!AK$4:CI$104,4,FALSE),IFERROR(VLOOKUP('Data Totals'!A11,'Season 11'!AK$4:CI$104,4,FALSE),IFERROR(VLOOKUP('Data Totals'!A11,'Season 10'!AK$4:CI$104,4,FALSE),IFERROR(VLOOKUP('Data Totals'!A11,'Season 9'!AK$4:CI$104,4,FALSE),IFERROR(VLOOKUP('Data Totals'!A11,'Season 8'!AK$4:CI$104,4,FALSE),IFERROR(VLOOKUP('Data Totals'!A11,'Season 7'!AK$4:CI$104,4,FALSE),IFERROR(VLOOKUP('Data Totals'!A11,'Season 6'!AK$4:CI$104,4,FALSE),IFERROR(VLOOKUP('Data Totals'!A11,'Season 5'!AK$4:CI$104,4,FALSE),IFERROR(VLOOKUP('Data Totals'!A11,'Season 4'!AK$4:CI$104,4,FALSE),IFERROR(VLOOKUP('Data Totals'!A11,'Season 3'!AK$4:CI$104,4,FALSE),IFERROR(VLOOKUP('Data Totals'!A11,'Season 2'!AK$4:CI$104,4,FALSE),IFERROR(VLOOKUP('Data Totals'!A11,'Season 1'!AJ$4:CH$104,4,FALSE),"N/A")))))))))))))))</f>
        <v>N/A</v>
      </c>
      <c r="E11" s="517" t="e">
        <f t="shared" si="0"/>
        <v>#VALUE!</v>
      </c>
      <c r="F11" s="398">
        <f>SUM(IFERROR(VLOOKUP(A11,BI$3:BN$152,2,0),"0"),
IFERROR(VLOOKUP(A11,'Season 1'!AJ$4:CM$104,7,0),"0"),IFERROR(VLOOKUP(A11,'Season 2'!AK$4:CN$104,7,0),"0"),
IFERROR(VLOOKUP(A11,'Season 3'!AK$4:CN$104,7,0),"0"),IFERROR(VLOOKUP(A11,'Season 4'!AK$4:CN$104,7,0),"0"),
IFERROR(VLOOKUP(A11,'Season 5'!AK$4:CN$104,7,0),"0"),IFERROR(VLOOKUP(A11,'Season 6'!AK$4:CN$104,7,0),"0"),
IFERROR(VLOOKUP(A11,'Season 7'!AK$4:CN$104,7,0),"0"),IFERROR(VLOOKUP(A11,'Season 8'!AK$4:CN$104,7,0),"0"),
IFERROR(VLOOKUP(A11,'Season 9'!AK$4:CN$104,7,0),"0"),IFERROR(VLOOKUP(A11,'Season 10'!AK$4:CN$104,7,0),"0"),
IFERROR(VLOOKUP(A11,'Season 11'!AK$4:CN$104,7,0),"0"),IFERROR(VLOOKUP(A11,'Season 12'!AK$4:CN$104,7,0),"0"),
IFERROR(VLOOKUP(A11,'Season 13'!AK$4:CN$104,7,0),"0"),IFERROR(VLOOKUP(A11,'Season 14'!AK$4:CN$104,7,0),"0"),IFERROR(VLOOKUP(A11,'Season 15'!AK$4:CN$104,7,0),"0"),)</f>
        <v>0</v>
      </c>
      <c r="G11" s="398">
        <f>SUM(
IFERROR(VLOOKUP(A11,'Season 1'!AJ$4:CM$104,8,0),"0"),IFERROR(VLOOKUP(A11,'Season 2'!AK$4:CN$104,8,0),"0"),
IFERROR(VLOOKUP(A11,'Season 3'!AK$4:CN$104,8,0),"0"),IFERROR(VLOOKUP(A11,'Season 4'!AK$4:CN$104,8,0),"0"),
IFERROR(VLOOKUP(A11,'Season 5'!AK$4:CN$104,8,0),"0"),IFERROR(VLOOKUP(A11,'Season 6'!AK$4:CN$104,8,0),"0"),
IFERROR(VLOOKUP(A11,'Season 7'!AK$4:CN$104,8,0),"0"),IFERROR(VLOOKUP(A11,'Season 8'!AK$4:CN$104,8,0),"0"),
IFERROR(VLOOKUP(A11,'Season 9'!AK$4:CN$104,8,0),"0"),IFERROR(VLOOKUP(A11,'Season 10'!AK$4:CN$104,8,0),"0"),
IFERROR(VLOOKUP(A11,'Season 11'!AK$4:CN$104,8,0),"0"),IFERROR(VLOOKUP(A11,'Season 12'!AK$4:CN$104,8,0),"0"),
IFERROR(VLOOKUP(A11,'Season 13'!AK$4:CN$104,8,0),"0"),IFERROR(VLOOKUP(A11,'Season 14'!AK$4:CN$104,8,0),"0"),IFERROR(VLOOKUP(A11,'Season 15'!AK$4:CN$104,8,0),"0"),)</f>
        <v>0</v>
      </c>
      <c r="H11" s="329">
        <f>SUM(
IFERROR(VLOOKUP(A11,'Season 1'!AJ$4:CM$104,9,0),"0"),IFERROR(VLOOKUP(A11,'Season 2'!AK$4:CN$104,9,0),"0"),
IFERROR(VLOOKUP(A11,'Season 3'!AK$4:CN$104,9,0),"0"),IFERROR(VLOOKUP(A11,'Season 4'!AK$4:CN$104,9,0),"0"),
IFERROR(VLOOKUP(A11,'Season 5'!AK$4:CN$104,9,0),"0"),IFERROR(VLOOKUP(A11,'Season 6'!AK$4:CN$104,9,0),"0"),
IFERROR(VLOOKUP(A11,'Season 7'!AK$4:CN$104,9,0),"0"),IFERROR(VLOOKUP(A11,'Season 8'!AK$4:CN$104,9,0),"0"),
IFERROR(VLOOKUP(A11,'Season 9'!AK$4:CN$104,9,0),"0"),IFERROR(VLOOKUP(A11,'Season 10'!AK$4:CN$104,9,0),"0"),
IFERROR(VLOOKUP(A11,'Season 11'!AK$4:CN$104,9,0),"0"),IFERROR(VLOOKUP(A11,'Season 12'!AK$4:CN$104,9,0),"0"),
IFERROR(VLOOKUP(A11,'Season 13'!AK$4:CN$104,9,0),"0"),IFERROR(VLOOKUP(A11,'Season 14'!AK$4:CN$104,9,0),"0"),IFERROR(VLOOKUP(A11,'Season 15'!AK$4:CN$104,9,0),"0"),)</f>
        <v>0</v>
      </c>
      <c r="I11" s="518">
        <f>SUM(
IFERROR(VLOOKUP(A11,'Season 1'!AJ$4:CM$104,10,0),"0"),IFERROR(VLOOKUP(A11,'Season 2'!AK$4:CN$104,10,0),"0"),
IFERROR(VLOOKUP(A11,'Season 3'!AK$4:CN$104,10,0),"0"),IFERROR(VLOOKUP(A11,'Season 4'!AK$4:CN$104,10,0),"0"),
IFERROR(VLOOKUP(A11,'Season 5'!AK$4:CN$104,10,0),"0"),IFERROR(VLOOKUP(A11,'Season 6'!AK$4:CN$104,10,0),"0"),
IFERROR(VLOOKUP(A11,'Season 7'!AK$4:CN$104,10,0),"0"),IFERROR(VLOOKUP(A11,'Season 8'!AK$4:CN$104,10,0),"0"),
IFERROR(VLOOKUP(A11,'Season 9'!AK$4:CN$104,10,0),"0"),IFERROR(VLOOKUP(A11,'Season 10'!AK$4:CN$104,10,0),"0"),
IFERROR(VLOOKUP(A11,'Season 11'!AK$4:CN$104,10,0),"0"),IFERROR(VLOOKUP(A11,'Season 12'!AK$4:CN$104,10,0),"0"),
IFERROR(VLOOKUP(A11,'Season 13'!AK$4:CN$104,10,0),"0"),IFERROR(VLOOKUP(A11,'Season 14'!AK$4:CN$104,10,0),"0"),IFERROR(VLOOKUP(A11,'Season 15'!AK$4:CN$104,10,0),"0"),)</f>
        <v>0</v>
      </c>
      <c r="J11" s="21">
        <f>SUM(IFERROR(VLOOKUP(A11,BI$3:BN$152,3,0),"0"),
IFERROR(VLOOKUP(A11,'Season 1'!AJ$4:CM$104,11,0),"0"),IFERROR(VLOOKUP(A11,'Season 2'!AK$4:CN$104,11,0),"0"),
IFERROR(VLOOKUP(A11,'Season 3'!AK$4:CN$104,11,0),"0"),IFERROR(VLOOKUP(A11,'Season 4'!AK$4:CN$104,11,0),"0"),
IFERROR(VLOOKUP(A11,'Season 5'!AK$4:CN$104,11,0),"0"),IFERROR(VLOOKUP(A11,'Season 6'!AK$4:CN$104,11,0),"0"),
IFERROR(VLOOKUP(A11,'Season 7'!AK$4:CN$104,11,0),"0"),IFERROR(VLOOKUP(A11,'Season 8'!AK$4:CN$104,11,0),"0"),
IFERROR(VLOOKUP(A11,'Season 9'!AK$4:CN$104,11,0),"0"),IFERROR(VLOOKUP(A11,'Season 10'!AK$4:CN$104,11,0),"0"),
IFERROR(VLOOKUP(A11,'Season 11'!AK$4:CN$104,11,0),"0"),IFERROR(VLOOKUP(A11,'Season 12'!AK$4:CN$104,11,0),"0"),
IFERROR(VLOOKUP(A11,'Season 13'!AK$4:CN$104,11,0),"0"),IFERROR(VLOOKUP(A11,'Season 14'!AK$4:CN$104,11,0),"0"),IFERROR(VLOOKUP(A11,'Season 15'!AK$4:CN$104,11,0),"0"),)</f>
        <v>0</v>
      </c>
      <c r="K11" s="402">
        <f>SUM(IFERROR(VLOOKUP($A11,BI$3:BN$152,4,0),"0"),
IFERROR(VLOOKUP($A11,'Season 1'!AJ$4:CM$104,12,0),"0"),IFERROR(VLOOKUP($A11,'Season 2'!AK$4:CN$104,12,0),"0"),
IFERROR(VLOOKUP($A11,'Season 3'!AK$4:CN$104,12,0),"0"),IFERROR(VLOOKUP($A11,'Season 4'!AK$4:CN$104,12,0),"0"),
IFERROR(VLOOKUP($A11,'Season 5'!AK$4:CN$104,12,0),"0"),IFERROR(VLOOKUP($A11,'Season 6'!AK$4:CN$104,12,0),"0"),
IFERROR(VLOOKUP($A11,'Season 7'!AK$4:CN$104,12,0),"0"),IFERROR(VLOOKUP($A11,'Season 8'!AK$4:CN$104,12,0),"0"),
IFERROR(VLOOKUP($A11,'Season 9'!AK$4:CN$104,12,0),"0"),IFERROR(VLOOKUP($A11,'Season 10'!AK$4:CN$104,12,0),"0"),
IFERROR(VLOOKUP($A11,'Season 11'!AK$4:CN$104,12,0),"0"),IFERROR(VLOOKUP($A11,'Season 12'!AK$4:CN$104,12,0),"0"),
IFERROR(VLOOKUP($A11,'Season 13'!AK$4:CN$104,12,0),"0"),IFERROR(VLOOKUP($A11,'Season 14'!AK$4:CN$104,12,0),"0"),IFERROR(VLOOKUP(A11,'Season 15'!AK$4:CN$104,12,0),"0"),)</f>
        <v>0</v>
      </c>
      <c r="L11" s="403">
        <f>SUM(
IFERROR(VLOOKUP($A11,'Season 1'!AJ$4:CM$104,13,0),"0"),IFERROR(VLOOKUP($A11,'Season 2'!AK$4:CN$104,13,0),"0"),
IFERROR(VLOOKUP($A11,'Season 3'!AK$4:CN$104,13,0),"0"),IFERROR(VLOOKUP($A11,'Season 4'!AK$4:CN$104,13,0),"0"),
IFERROR(VLOOKUP($A11,'Season 5'!AK$4:CN$104,13,0),"0"),IFERROR(VLOOKUP($A11,'Season 6'!AK$4:CN$104,13,0),"0"),
IFERROR(VLOOKUP($A11,'Season 7'!AK$4:CN$104,13,0),"0"),IFERROR(VLOOKUP($A11,'Season 8'!AK$4:CN$104,13,0),"0"),
IFERROR(VLOOKUP($A11,'Season 9'!AK$4:CN$104,13,0),"0"),IFERROR(VLOOKUP($A11,'Season 10'!AK$4:CN$104,13,0),"0"),
IFERROR(VLOOKUP($A11,'Season 11'!AK$4:CN$104,13,0),"0"),IFERROR(VLOOKUP($A11,'Season 12'!AK$4:CN$104,13,0),"0"),
IFERROR(VLOOKUP($A11,'Season 13'!AK$4:CN$104,13,0),"0"),IFERROR(VLOOKUP($A11,'Season 14'!AK$4:CN$104,13,0),"0"),IFERROR(VLOOKUP(A11,'Season 15'!AK$4:CN$104,13,0),"0"),)</f>
        <v>0</v>
      </c>
      <c r="M11" s="398">
        <f>SUM(
IFERROR(VLOOKUP($A11,'Season 1'!AJ$4:CM$104,14,0),"0"),IFERROR(VLOOKUP($A11,'Season 2'!AK$4:CN$104,14,0),"0"),
IFERROR(VLOOKUP($A11,'Season 3'!AK$4:CN$104,14,0),"0"),IFERROR(VLOOKUP($A11,'Season 4'!AK$4:CN$104,14,0),"0"),
IFERROR(VLOOKUP($A11,'Season 5'!AK$4:CN$104,14,0),"0"),IFERROR(VLOOKUP($A11,'Season 6'!AK$4:CN$104,14,0),"0"),
IFERROR(VLOOKUP($A11,'Season 7'!AK$4:CN$104,14,0),"0"),IFERROR(VLOOKUP($A11,'Season 8'!AK$4:CN$104,14,0),"0"),
IFERROR(VLOOKUP($A11,'Season 9'!AK$4:CN$104,14,0),"0"),IFERROR(VLOOKUP($A11,'Season 10'!AK$4:CN$104,14,0),"0"),
IFERROR(VLOOKUP($A11,'Season 11'!AK$4:CN$104,14,0),"0"),IFERROR(VLOOKUP($A11,'Season 12'!AK$4:CN$104,14,0),"0"),
IFERROR(VLOOKUP($A11,'Season 13'!AK$4:CN$104,14,0),"0"),IFERROR(VLOOKUP($A11,'Season 14'!AK$4:CN$104,14,0),"0"),IFERROR(VLOOKUP(A11,'Season 15'!AK$4:CN$104,14,0),"0"),)</f>
        <v>0</v>
      </c>
      <c r="N11" s="518">
        <f>SUM(
IFERROR(VLOOKUP($A11,'Season 1'!AJ$4:CM$104,15,0),"0"),IFERROR(VLOOKUP($A11,'Season 2'!AK$4:CN$104,15,0),"0"),
IFERROR(VLOOKUP($A11,'Season 3'!AK$4:CN$104,15,0),"0"),IFERROR(VLOOKUP($A11,'Season 4'!AK$4:CN$104,15,0),"0"),
IFERROR(VLOOKUP($A11,'Season 5'!AK$4:CN$104,15,0),"0"),IFERROR(VLOOKUP($A11,'Season 6'!AK$4:CN$104,15,0),"0"),
IFERROR(VLOOKUP($A11,'Season 7'!AK$4:CN$104,15,0),"0"),IFERROR(VLOOKUP($A11,'Season 8'!AK$4:CN$104,15,0),"0"),
IFERROR(VLOOKUP($A11,'Season 9'!AK$4:CN$104,15,0),"0"),IFERROR(VLOOKUP($A11,'Season 10'!AK$4:CN$104,15,0),"0"),
IFERROR(VLOOKUP($A11,'Season 11'!AK$4:CN$104,15,0),"0"),IFERROR(VLOOKUP($A11,'Season 12'!AK$4:CN$104,15,0),"0"),
IFERROR(VLOOKUP($A11,'Season 13'!AK$4:CN$104,15,0),"0"),IFERROR(VLOOKUP($A11,'Season 14'!AK$4:CN$104,15,0),"0"),IFERROR(VLOOKUP(A11,'Season 15'!AK$4:CN$104,15,0),"0"),)</f>
        <v>0</v>
      </c>
      <c r="O11" s="21">
        <f>SUM(
IFERROR(VLOOKUP($A11,'Season 1'!AJ$4:CM$104,16,0),"0"),IFERROR(VLOOKUP($A11,'Season 2'!AK$4:CN$104,16,0),"0"),
IFERROR(VLOOKUP($A11,'Season 3'!AK$4:CN$104,16,0),"0"),IFERROR(VLOOKUP($A11,'Season 4'!AK$4:CN$104,16,0),"0"),
IFERROR(VLOOKUP($A11,'Season 5'!AK$4:CN$104,16,0),"0"),IFERROR(VLOOKUP($A11,'Season 6'!AK$4:CN$104,16,0),"0"),
IFERROR(VLOOKUP($A11,'Season 7'!AK$4:CN$104,16,0),"0"),IFERROR(VLOOKUP($A11,'Season 8'!AK$4:CN$104,16,0),"0"),
IFERROR(VLOOKUP($A11,'Season 9'!AK$4:CN$104,16,0),"0"),IFERROR(VLOOKUP($A11,'Season 10'!AK$4:CN$104,16,0),"0"),
IFERROR(VLOOKUP($A11,'Season 11'!AK$4:CN$104,16,0),"0"),IFERROR(VLOOKUP($A11,'Season 12'!AK$4:CN$104,16,0),"0"),
IFERROR(VLOOKUP($A11,'Season 13'!AK$4:CN$104,16,0),"0"),IFERROR(VLOOKUP($A11,'Season 14'!AK$4:CN$104,16,0),"0"),IFERROR(VLOOKUP(A11,'Season 15'!AK$4:CN$104,16,0),"0"),)</f>
        <v>0</v>
      </c>
      <c r="P11" s="402">
        <f>SUM(
IFERROR(VLOOKUP($A11,'Season 1'!AJ$4:CM$104,17,0),"0"),IFERROR(VLOOKUP($A11,'Season 2'!AK$4:CN$104,17,0),"0"),
IFERROR(VLOOKUP($A11,'Season 3'!AK$4:CN$104,17,0),"0"),IFERROR(VLOOKUP($A11,'Season 4'!AK$4:CN$104,17,0),"0"),
IFERROR(VLOOKUP($A11,'Season 5'!AK$4:CN$104,17,0),"0"),IFERROR(VLOOKUP($A11,'Season 6'!AK$4:CN$104,17,0),"0"),
IFERROR(VLOOKUP($A11,'Season 7'!AK$4:CN$104,17,0),"0"),IFERROR(VLOOKUP($A11,'Season 8'!AK$4:CN$104,17,0),"0"),
IFERROR(VLOOKUP($A11,'Season 9'!AK$4:CN$104,17,0),"0"),IFERROR(VLOOKUP($A11,'Season 10'!AK$4:CN$104,17,0),"0"),
IFERROR(VLOOKUP($A11,'Season 11'!AK$4:CN$104,17,0),"0"),IFERROR(VLOOKUP($A11,'Season 12'!AK$4:CN$104,17,0),"0"),
IFERROR(VLOOKUP($A11,'Season 13'!AK$4:CN$104,17,0),"0"),IFERROR(VLOOKUP($A11,'Season 14'!AK$4:CN$104,17,0),"0"),IFERROR(VLOOKUP(A11,'Season 15'!AK$4:CN$104,17,0),"0"),)</f>
        <v>0</v>
      </c>
      <c r="Q11" s="403">
        <f>SUM(
IFERROR(VLOOKUP($A11,'Season 1'!AJ$4:CM$104,18,0),"0"),IFERROR(VLOOKUP($A11,'Season 2'!AK$4:CN$104,18,0),"0"),
IFERROR(VLOOKUP($A11,'Season 3'!AK$4:CN$104,18,0),"0"),IFERROR(VLOOKUP($A11,'Season 4'!AK$4:CN$104,18,0),"0"),
IFERROR(VLOOKUP($A11,'Season 5'!AK$4:CN$104,18,0),"0"),IFERROR(VLOOKUP($A11,'Season 6'!AK$4:CN$104,18,0),"0"),
IFERROR(VLOOKUP($A11,'Season 7'!AK$4:CN$104,18,0),"0"),IFERROR(VLOOKUP($A11,'Season 8'!AK$4:CN$104,18,0),"0"),
IFERROR(VLOOKUP($A11,'Season 9'!AK$4:CN$104,18,0),"0"),IFERROR(VLOOKUP($A11,'Season 10'!AK$4:CN$104,18,0),"0"),
IFERROR(VLOOKUP($A11,'Season 11'!AK$4:CN$104,18,0),"0"),IFERROR(VLOOKUP($A11,'Season 12'!AK$4:CN$104,18,0),"0"),
IFERROR(VLOOKUP($A11,'Season 13'!AK$4:CN$104,18,0),"0"),IFERROR(VLOOKUP($A11,'Season 14'!AK$4:CN$104,18,0),"0"),IFERROR(VLOOKUP(A11,'Season 15'!AK$4:CN$104,18,0),"0"),)</f>
        <v>0</v>
      </c>
      <c r="R11" s="398">
        <f>SUM(
IFERROR(VLOOKUP($A11,'Season 1'!AJ$4:CM$104,19,0),"0"),IFERROR(VLOOKUP($A11,'Season 2'!AK$4:CN$104,19,0),"0"),
IFERROR(VLOOKUP($A11,'Season 3'!AK$4:CN$104,19,0),"0"),IFERROR(VLOOKUP($A11,'Season 4'!AK$4:CN$104,19,0),"0"),
IFERROR(VLOOKUP($A11,'Season 5'!AK$4:CN$104,19,0),"0"),IFERROR(VLOOKUP($A11,'Season 6'!AK$4:CN$104,19,0),"0"),
IFERROR(VLOOKUP($A11,'Season 7'!AK$4:CN$104,19,0),"0"),IFERROR(VLOOKUP($A11,'Season 8'!AK$4:CN$104,19,0),"0"),
IFERROR(VLOOKUP($A11,'Season 9'!AK$4:CN$104,19,0),"0"),IFERROR(VLOOKUP($A11,'Season 10'!AK$4:CN$104,19,0),"0"),
IFERROR(VLOOKUP($A11,'Season 11'!AK$4:CN$104,19,0),"0"),IFERROR(VLOOKUP($A11,'Season 12'!AK$4:CN$104,19,0),"0"),
IFERROR(VLOOKUP($A11,'Season 13'!AK$4:CN$104,19,0),"0"),IFERROR(VLOOKUP($A11,'Season 14'!AK$4:CN$104,19,0),"0"),IFERROR(VLOOKUP(A11,'Season 15'!AK$4:CN$104,19,0),"0"),)</f>
        <v>0</v>
      </c>
      <c r="S11" s="518">
        <f>SUM(
IFERROR(VLOOKUP($A11,'Season 1'!AJ$4:CM$104,20,0),"0"),IFERROR(VLOOKUP($A11,'Season 2'!AK$4:CN$104,20,0),"0"),
IFERROR(VLOOKUP($A11,'Season 3'!AK$4:CN$104,20,0),"0"),IFERROR(VLOOKUP($A11,'Season 4'!AK$4:CN$104,20,0),"0"),
IFERROR(VLOOKUP($A11,'Season 5'!AK$4:CN$104,20,0),"0"),IFERROR(VLOOKUP($A11,'Season 6'!AK$4:CN$104,20,0),"0"),
IFERROR(VLOOKUP($A11,'Season 7'!AK$4:CN$104,20,0),"0"),IFERROR(VLOOKUP($A11,'Season 8'!AK$4:CN$104,20,0),"0"),
IFERROR(VLOOKUP($A11,'Season 9'!AK$4:CN$104,20,0),"0"),IFERROR(VLOOKUP($A11,'Season 10'!AK$4:CN$104,20,0),"0"),
IFERROR(VLOOKUP($A11,'Season 11'!AK$4:CN$104,20,0),"0"),IFERROR(VLOOKUP($A11,'Season 12'!AK$4:CN$104,20,0),"0"),
IFERROR(VLOOKUP($A11,'Season 13'!AK$4:CN$104,20,0),"0"),IFERROR(VLOOKUP($A11,'Season 14'!AK$4:CN$104,20,0),"0"),IFERROR(VLOOKUP(A11,'Season 15'!AK$4:CN$104,20,0),"0"),)</f>
        <v>0</v>
      </c>
      <c r="T11" s="21">
        <f>SUM(
IFERROR(VLOOKUP($A11,'Season 1'!AJ$4:CM$104,21,0),"0"),IFERROR(VLOOKUP($A11,'Season 2'!AK$4:CN$104,21,0),"0"),
IFERROR(VLOOKUP($A11,'Season 3'!AK$4:CN$104,21,0),"0"),IFERROR(VLOOKUP($A11,'Season 4'!AK$4:CN$104,21,0),"0"),
IFERROR(VLOOKUP($A11,'Season 5'!AK$4:CN$104,21,0),"0"),IFERROR(VLOOKUP($A11,'Season 6'!AK$4:CN$104,21,0),"0"),
IFERROR(VLOOKUP($A11,'Season 7'!AK$4:CN$104,21,0),"0"),IFERROR(VLOOKUP($A11,'Season 8'!AK$4:CN$104,21,0),"0"),
IFERROR(VLOOKUP($A11,'Season 9'!AK$4:CN$104,21,0),"0"),IFERROR(VLOOKUP($A11,'Season 10'!AK$4:CN$104,21,0),"0"),
IFERROR(VLOOKUP($A11,'Season 11'!AK$4:CN$104,21,0),"0"),IFERROR(VLOOKUP($A11,'Season 12'!AK$4:CN$104,21,0),"0"),
IFERROR(VLOOKUP($A11,'Season 13'!AK$4:CN$104,21,0),"0"),IFERROR(VLOOKUP($A11,'Season 14'!AK$4:CN$104,21,0),"0"),IFERROR(VLOOKUP(A11,'Season 15'!AK$4:CN$104,21,0),"0"),)</f>
        <v>0</v>
      </c>
      <c r="U11" s="402">
        <f>SUM(
IFERROR(VLOOKUP($A11,'Season 1'!AJ$4:CM$104,22,0),"0"),IFERROR(VLOOKUP($A11,'Season 2'!AK$4:CN$104,22,0),"0"),
IFERROR(VLOOKUP($A11,'Season 3'!AK$4:CN$104,22,0),"0"),IFERROR(VLOOKUP($A11,'Season 4'!AK$4:CN$104,22,0),"0"),
IFERROR(VLOOKUP($A11,'Season 5'!AK$4:CN$104,22,0),"0"),IFERROR(VLOOKUP($A11,'Season 6'!AK$4:CN$104,22,0),"0"),
IFERROR(VLOOKUP($A11,'Season 7'!AK$4:CN$104,22,0),"0"),IFERROR(VLOOKUP($A11,'Season 8'!AK$4:CN$104,22,0),"0"),
IFERROR(VLOOKUP($A11,'Season 9'!AK$4:CN$104,22,0),"0"),IFERROR(VLOOKUP($A11,'Season 10'!AK$4:CN$104,22,0),"0"),
IFERROR(VLOOKUP($A11,'Season 11'!AK$4:CN$104,22,0),"0"),IFERROR(VLOOKUP($A11,'Season 12'!AK$4:CN$104,22,0),"0"),
IFERROR(VLOOKUP($A11,'Season 13'!AK$4:CN$104,22,0),"0"),IFERROR(VLOOKUP($A11,'Season 14'!AK$4:CN$104,22,0),"0"),IFERROR(VLOOKUP(A11,'Season 15'!AK$4:CN$104,22,0),"0"),)</f>
        <v>0</v>
      </c>
      <c r="V11" s="403">
        <f>SUM(
IFERROR(VLOOKUP($A11,'Season 1'!AJ$4:CM$104,23,0),"0"),IFERROR(VLOOKUP($A11,'Season 2'!AK$4:CN$104,23,0),"0"),
IFERROR(VLOOKUP($A11,'Season 3'!AK$4:CN$104,23,0),"0"),IFERROR(VLOOKUP($A11,'Season 4'!AK$4:CN$104,23,0),"0"),
IFERROR(VLOOKUP($A11,'Season 5'!AK$4:CN$104,23,0),"0"),IFERROR(VLOOKUP($A11,'Season 6'!AK$4:CN$104,23,0),"0"),
IFERROR(VLOOKUP($A11,'Season 7'!AK$4:CN$104,23,0),"0"),IFERROR(VLOOKUP($A11,'Season 8'!AK$4:CN$104,23,0),"0"),
IFERROR(VLOOKUP($A11,'Season 9'!AK$4:CN$104,23,0),"0"),IFERROR(VLOOKUP($A11,'Season 10'!AK$4:CN$104,23,0),"0"),
IFERROR(VLOOKUP($A11,'Season 11'!AK$4:CN$104,23,0),"0"),IFERROR(VLOOKUP($A11,'Season 12'!AK$4:CN$104,23,0),"0"),
IFERROR(VLOOKUP($A11,'Season 13'!AK$4:CN$104,23,0),"0"),IFERROR(VLOOKUP($A11,'Season 14'!AK$4:CN$104,23,0),"0"),IFERROR(VLOOKUP($A11,'Season 15'!AK$4:CN$104,23,0),"0"),)</f>
        <v>0</v>
      </c>
      <c r="W11" s="398">
        <f>SUM(
IFERROR(VLOOKUP($A11,'Season 1'!AJ$4:CM$104,24,0),"0"),IFERROR(VLOOKUP($A11,'Season 2'!AK$4:CN$104,24,0),"0"),
IFERROR(VLOOKUP($A11,'Season 3'!AK$4:CN$104,24,0),"0"),IFERROR(VLOOKUP($A11,'Season 4'!AK$4:CN$104,24,0),"0"),
IFERROR(VLOOKUP($A11,'Season 5'!AK$4:CN$104,24,0),"0"),IFERROR(VLOOKUP($A11,'Season 6'!AK$4:CN$104,24,0),"0"),
IFERROR(VLOOKUP($A11,'Season 7'!AK$4:CN$104,24,0),"0"),IFERROR(VLOOKUP($A11,'Season 8'!AK$4:CN$104,24,0),"0"),
IFERROR(VLOOKUP($A11,'Season 9'!AK$4:CN$104,24,0),"0"),IFERROR(VLOOKUP($A11,'Season 10'!AK$4:CN$104,24,0),"0"),
IFERROR(VLOOKUP($A11,'Season 11'!AK$4:CN$104,24,0),"0"),IFERROR(VLOOKUP($A11,'Season 12'!AK$4:CN$104,24,0),"0"),
IFERROR(VLOOKUP($A11,'Season 13'!AK$4:CN$104,24,0),"0"),IFERROR(VLOOKUP($A11,'Season 14'!AK$4:CN$104,24,0),"0"),IFERROR(VLOOKUP($A11,'Season 15'!AK$4:CN$104,24,0),"0"),)</f>
        <v>0</v>
      </c>
      <c r="X11" s="518">
        <f>SUM(
IFERROR(VLOOKUP($A11,'Season 1'!AJ$4:CM$104,25,0),"0"),IFERROR(VLOOKUP($A11,'Season 2'!AK$4:CN$104,25,0),"0"),
IFERROR(VLOOKUP($A11,'Season 3'!AK$4:CN$104,25,0),"0"),IFERROR(VLOOKUP($A11,'Season 4'!AK$4:CN$104,25,0),"0"),
IFERROR(VLOOKUP($A11,'Season 5'!AK$4:CN$104,25,0),"0"),IFERROR(VLOOKUP($A11,'Season 6'!AK$4:CN$104,25,0),"0"),
IFERROR(VLOOKUP($A11,'Season 7'!AK$4:CN$104,25,0),"0"),IFERROR(VLOOKUP($A11,'Season 8'!AK$4:CN$104,25,0),"0"),
IFERROR(VLOOKUP($A11,'Season 9'!AK$4:CN$104,25,0),"0"),IFERROR(VLOOKUP($A11,'Season 10'!AK$4:CN$104,25,0),"0"),
IFERROR(VLOOKUP($A11,'Season 11'!AK$4:CN$104,25,0),"0"),IFERROR(VLOOKUP($A11,'Season 12'!AK$4:CN$104,25,0),"0"),
IFERROR(VLOOKUP($A11,'Season 13'!AK$4:CN$104,25,0),"0"),IFERROR(VLOOKUP($A11,'Season 14'!AK$4:CN$104,25,0),"0"),IFERROR(VLOOKUP($A11,'Season 15'!AK$4:CN$104,25,0),"0"),)</f>
        <v>0</v>
      </c>
      <c r="Y11" s="21">
        <f>SUM(
IFERROR(VLOOKUP($A11,'Season 1'!AJ$4:CM$104,26,0),"0"),IFERROR(VLOOKUP($A11,'Season 2'!AK$4:CN$104,26,0),"0"),
IFERROR(VLOOKUP($A11,'Season 3'!AK$4:CN$104,26,0),"0"),IFERROR(VLOOKUP($A11,'Season 4'!AK$4:CN$104,26,0),"0"),
IFERROR(VLOOKUP($A11,'Season 5'!AK$4:CN$104,26,0),"0"),IFERROR(VLOOKUP($A11,'Season 6'!AK$4:CN$104,26,0),"0"),
IFERROR(VLOOKUP($A11,'Season 7'!AK$4:CN$104,26,0),"0"),IFERROR(VLOOKUP($A11,'Season 8'!AK$4:CN$104,26,0),"0"),
IFERROR(VLOOKUP($A11,'Season 9'!AK$4:CN$104,26,0),"0"),IFERROR(VLOOKUP($A11,'Season 10'!AK$4:CN$104,26,0),"0"),
IFERROR(VLOOKUP($A11,'Season 11'!AK$4:CN$104,26,0),"0"),IFERROR(VLOOKUP($A11,'Season 12'!AK$4:CN$104,26,0),"0"),
IFERROR(VLOOKUP($A11,'Season 13'!AK$4:CN$104,26,0),"0"),IFERROR(VLOOKUP($A11,'Season 14'!AK$4:CN$104,26,0),"0"),IFERROR(VLOOKUP($A11,'Season 15'!AK$4:CN$104,26,0),"0"),)</f>
        <v>0</v>
      </c>
      <c r="Z11" s="402">
        <f>SUM(
IFERROR(VLOOKUP($A11,'Season 1'!AJ$4:CM$104,27,0),"0"),IFERROR(VLOOKUP($A11,'Season 2'!AK$4:CN$104,27,0),"0"),
IFERROR(VLOOKUP($A11,'Season 3'!AK$4:CN$104,27,0),"0"),IFERROR(VLOOKUP($A11,'Season 4'!AK$4:CN$104,27,0),"0"),
IFERROR(VLOOKUP($A11,'Season 5'!AK$4:CN$104,27,0),"0"),IFERROR(VLOOKUP($A11,'Season 6'!AK$4:CN$104,27,0),"0"),
IFERROR(VLOOKUP($A11,'Season 7'!AK$4:CN$104,27,0),"0"),IFERROR(VLOOKUP($A11,'Season 8'!AK$4:CN$104,27,0),"0"),
IFERROR(VLOOKUP($A11,'Season 9'!AK$4:CN$104,27,0),"0"),IFERROR(VLOOKUP($A11,'Season 10'!AK$4:CN$104,27,0),"0"),
IFERROR(VLOOKUP($A11,'Season 11'!AK$4:CN$104,27,0),"0"),IFERROR(VLOOKUP($A11,'Season 12'!AK$4:CN$104,27,0),"0"),
IFERROR(VLOOKUP($A11,'Season 13'!AK$4:CN$104,27,0),"0"),IFERROR(VLOOKUP($A11,'Season 14'!AK$4:CN$104,27,0),"0"),IFERROR(VLOOKUP($A11,'Season 15'!AK$4:CN$104,27,0),"0"),)</f>
        <v>0</v>
      </c>
      <c r="AA11" s="403">
        <f>SUM(
IFERROR(VLOOKUP($A11,'Season 1'!AJ$4:CM$104,28,0),"0"),IFERROR(VLOOKUP($A11,'Season 2'!AK$4:CN$104,28,0),"0"),
IFERROR(VLOOKUP($A11,'Season 3'!AK$4:CN$104,28,0),"0"),IFERROR(VLOOKUP($A11,'Season 4'!AK$4:CN$104,28,0),"0"),
IFERROR(VLOOKUP($A11,'Season 5'!AK$4:CN$104,28,0),"0"),IFERROR(VLOOKUP($A11,'Season 6'!AK$4:CN$104,28,0),"0"),
IFERROR(VLOOKUP($A11,'Season 7'!AK$4:CN$104,28,0),"0"),IFERROR(VLOOKUP($A11,'Season 8'!AK$4:CN$104,28,0),"0"),
IFERROR(VLOOKUP($A11,'Season 9'!AK$4:CN$104,28,0),"0"),IFERROR(VLOOKUP($A11,'Season 10'!AK$4:CN$104,28,0),"0"),
IFERROR(VLOOKUP($A11,'Season 11'!AK$4:CN$104,28,0),"0"),IFERROR(VLOOKUP($A11,'Season 12'!AK$4:CN$104,28,0),"0"),
IFERROR(VLOOKUP($A11,'Season 13'!AK$4:CN$104,28,0),"0"),IFERROR(VLOOKUP($A11,'Season 14'!AK$4:CN$104,28,0),"0"),IFERROR(VLOOKUP($A11,'Season 15'!AK$4:CN$104,28,0),"0"),)</f>
        <v>0</v>
      </c>
      <c r="AB11" s="398">
        <f>SUM(
IFERROR(VLOOKUP($A11,'Season 1'!AJ$4:CM$104,29,0),"0"),IFERROR(VLOOKUP($A11,'Season 2'!AK$4:CN$104,29,0),"0"),
IFERROR(VLOOKUP($A11,'Season 3'!AK$4:CN$104,29,0),"0"),IFERROR(VLOOKUP($A11,'Season 4'!AK$4:CN$104,29,0),"0"),
IFERROR(VLOOKUP($A11,'Season 5'!AK$4:CN$104,29,0),"0"),IFERROR(VLOOKUP($A11,'Season 6'!AK$4:CN$104,29,0),"0"),
IFERROR(VLOOKUP($A11,'Season 7'!AK$4:CN$104,29,0),"0"),IFERROR(VLOOKUP($A11,'Season 8'!AK$4:CN$104,29,0),"0"),
IFERROR(VLOOKUP($A11,'Season 9'!AK$4:CN$104,29,0),"0"),IFERROR(VLOOKUP($A11,'Season 10'!AK$4:CN$104,29,0),"0"),
IFERROR(VLOOKUP($A11,'Season 11'!AK$4:CN$104,29,0),"0"),IFERROR(VLOOKUP($A11,'Season 12'!AK$4:CN$104,29,0),"0"),
IFERROR(VLOOKUP($A11,'Season 13'!AK$4:CN$104,29,0),"0"),IFERROR(VLOOKUP($A11,'Season 14'!AK$4:CN$104,29,0),"0"),IFERROR(VLOOKUP($A11,'Season 15'!AK$4:CN$104,29,0),"0"),)</f>
        <v>0</v>
      </c>
      <c r="AC11" s="518">
        <f>SUM(
IFERROR(VLOOKUP($A11,'Season 1'!AJ$4:CM$104,30,0),"0"),IFERROR(VLOOKUP($A11,'Season 2'!AK$4:CN$104,30,0),"0"),
IFERROR(VLOOKUP($A11,'Season 3'!AK$4:CN$104,30,0),"0"),IFERROR(VLOOKUP($A11,'Season 4'!AK$4:CN$104,30,0),"0"),
IFERROR(VLOOKUP($A11,'Season 5'!AK$4:CN$104,30,0),"0"),IFERROR(VLOOKUP($A11,'Season 6'!AK$4:CN$104,30,0),"0"),
IFERROR(VLOOKUP($A11,'Season 7'!AK$4:CN$104,30,0),"0"),IFERROR(VLOOKUP($A11,'Season 8'!AK$4:CN$104,30,0),"0"),
IFERROR(VLOOKUP($A11,'Season 9'!AK$4:CN$104,30,0),"0"),IFERROR(VLOOKUP($A11,'Season 10'!AK$4:CN$104,30,0),"0"),
IFERROR(VLOOKUP($A11,'Season 11'!AK$4:CN$104,30,0),"0"),IFERROR(VLOOKUP($A11,'Season 12'!AK$4:CN$104,30,0),"0"),
IFERROR(VLOOKUP($A11,'Season 13'!AK$4:CN$104,30,0),"0"),IFERROR(VLOOKUP($A11,'Season 14'!AK$4:CN$104,30,0),"0"),IFERROR(VLOOKUP($A11,'Season 15'!AK$4:CN$104,30,0),"0"),)</f>
        <v>0</v>
      </c>
      <c r="AD11" s="21">
        <f>SUM(
IFERROR(VLOOKUP($A11,'Season 1'!AJ$4:CM$104,31,0),"0"),IFERROR(VLOOKUP($A11,'Season 2'!AK$4:CN$104,31,0),"0"),
IFERROR(VLOOKUP($A11,'Season 3'!AK$4:CN$104,31,0),"0"),IFERROR(VLOOKUP($A11,'Season 4'!AK$4:CN$104,31,0),"0"),
IFERROR(VLOOKUP($A11,'Season 5'!AK$4:CN$104,31,0),"0"),IFERROR(VLOOKUP($A11,'Season 6'!AK$4:CN$104,31,0),"0"),
IFERROR(VLOOKUP($A11,'Season 7'!AK$4:CN$104,31,0),"0"),IFERROR(VLOOKUP($A11,'Season 8'!AK$4:CN$104,31,0),"0"),
IFERROR(VLOOKUP($A11,'Season 9'!AK$4:CN$104,31,0),"0"),IFERROR(VLOOKUP($A11,'Season 10'!AK$4:CN$104,31,0),"0"),
IFERROR(VLOOKUP($A11,'Season 11'!AK$4:CN$104,31,0),"0"),IFERROR(VLOOKUP($A11,'Season 12'!AK$4:CN$104,31,0),"0"),
IFERROR(VLOOKUP($A11,'Season 13'!AK$4:CN$104,31,0),"0"),IFERROR(VLOOKUP($A11,'Season 14'!AK$4:CN$104,31,0),"0"),IFERROR(VLOOKUP($A11,'Season 15'!AK$4:CN$104,31,0),"0"),)</f>
        <v>0</v>
      </c>
      <c r="AE11" s="402">
        <f>SUM(
IFERROR(VLOOKUP($A11,'Season 1'!AJ$4:CM$104,32,0),"0"),IFERROR(VLOOKUP($A11,'Season 2'!AK$4:CN$104,32,0),"0"),
IFERROR(VLOOKUP($A11,'Season 3'!AK$4:CN$104,32,0),"0"),IFERROR(VLOOKUP($A11,'Season 4'!AK$4:CN$104,32,0),"0"),
IFERROR(VLOOKUP($A11,'Season 5'!AK$4:CN$104,32,0),"0"),IFERROR(VLOOKUP($A11,'Season 6'!AK$4:CN$104,32,0),"0"),
IFERROR(VLOOKUP($A11,'Season 7'!AK$4:CN$104,32,0),"0"),IFERROR(VLOOKUP($A11,'Season 8'!AK$4:CN$104,32,0),"0"),
IFERROR(VLOOKUP($A11,'Season 9'!AK$4:CN$104,32,0),"0"),IFERROR(VLOOKUP($A11,'Season 10'!AK$4:CN$104,32,0),"0"),
IFERROR(VLOOKUP($A11,'Season 11'!AK$4:CN$104,32,0),"0"),IFERROR(VLOOKUP($A11,'Season 12'!AK$4:CN$104,32,0),"0"),
IFERROR(VLOOKUP($A11,'Season 13'!AK$4:CN$104,32,0),"0"),IFERROR(VLOOKUP($A11,'Season 14'!AK$4:CN$104,32,0),"0"),IFERROR(VLOOKUP($A11,'Season 15'!AK$4:CN$104,32,0),"0"),)</f>
        <v>0</v>
      </c>
      <c r="AF11" s="403">
        <f>SUM(IFERROR(VLOOKUP($A11,'Season 2'!AK$4:CN$104,33,0),"0"),
IFERROR(VLOOKUP($A11,'Season 3'!AK$4:CN$104,33,0),"0"),IFERROR(VLOOKUP($A11,'Season 4'!AK$4:CN$104,33,0),"0"),
IFERROR(VLOOKUP($A11,'Season 5'!AK$4:CN$104,33,0),"0"),IFERROR(VLOOKUP($A11,'Season 6'!AK$4:CN$104,33,0),"0"),
IFERROR(VLOOKUP($A11,'Season 7'!AK$4:CN$104,33,0),"0"),IFERROR(VLOOKUP($A11,'Season 8'!AK$4:CN$104,33,0),"0"),
IFERROR(VLOOKUP($A11,'Season 9'!AK$4:CN$104,33,0),"0"),IFERROR(VLOOKUP($A11,'Season 10'!AK$4:CN$104,33,0),"0"),
IFERROR(VLOOKUP($A11,'Season 11'!AK$4:CN$104,33,0),"0"),IFERROR(VLOOKUP($A11,'Season 12'!AK$4:CN$104,33,0),"0"),
IFERROR(VLOOKUP($A11,'Season 13'!AK$4:CN$104,33,0),"0"),IFERROR(VLOOKUP($A11,'Season 14'!AK$4:CN$104,33,0),"0"),IFERROR(VLOOKUP($A11,'Season 15'!AK$4:CN$104,33,0),"0"),)</f>
        <v>0</v>
      </c>
      <c r="AG11" s="398">
        <f>SUM(IFERROR(VLOOKUP($A11,'Season 2'!AK$4:CN$104,34,0),"0"),
IFERROR(VLOOKUP($A11,'Season 3'!AK$4:CN$104,34,0),"0"),IFERROR(VLOOKUP($A11,'Season 4'!AK$4:CN$104,34,0),"0"),
IFERROR(VLOOKUP($A11,'Season 5'!AK$4:CN$104,34,0),"0"),IFERROR(VLOOKUP($A11,'Season 6'!AK$4:CN$104,34,0),"0"),
IFERROR(VLOOKUP($A11,'Season 7'!AK$4:CN$104,34,0),"0"),IFERROR(VLOOKUP($A11,'Season 8'!AK$4:CN$104,34,0),"0"),
IFERROR(VLOOKUP($A11,'Season 9'!AK$4:CN$104,34,0),"0"),IFERROR(VLOOKUP($A11,'Season 10'!AK$4:CN$104,34,0),"0"),
IFERROR(VLOOKUP($A11,'Season 11'!AK$4:CN$104,34,0),"0"),IFERROR(VLOOKUP($A11,'Season 12'!AK$4:CN$104,34,0),"0"),
IFERROR(VLOOKUP($A11,'Season 13'!AK$4:CN$104,34,0),"0"),IFERROR(VLOOKUP($A11,'Season 14'!AK$4:CN$104,34,0),"0"),IFERROR(VLOOKUP($A11,'Season 15'!AK$4:CN$104,34,0),"0"),)</f>
        <v>0</v>
      </c>
      <c r="AH11" s="518">
        <f>SUM(IFERROR(VLOOKUP($A11,'Season 2'!AK$4:CN$104,35,0),"0"),
IFERROR(VLOOKUP($A11,'Season 3'!AK$4:CN$104,35,0),"0"),IFERROR(VLOOKUP($A11,'Season 4'!AK$4:CN$104,35,0),"0"),
IFERROR(VLOOKUP($A11,'Season 5'!AK$4:CN$104,35,0),"0"),IFERROR(VLOOKUP($A11,'Season 6'!AK$4:CN$104,35,0),"0"),
IFERROR(VLOOKUP($A11,'Season 7'!AK$4:CN$104,35,0),"0"),IFERROR(VLOOKUP($A11,'Season 8'!AK$4:CN$104,35,0),"0"),
IFERROR(VLOOKUP($A11,'Season 9'!AK$4:CN$104,35,0),"0"),IFERROR(VLOOKUP($A11,'Season 10'!AK$4:CN$104,35,0),"0"),
IFERROR(VLOOKUP($A11,'Season 11'!AK$4:CN$104,35,0),"0"),IFERROR(VLOOKUP($A11,'Season 12'!AK$4:CN$104,35,0),"0"),
IFERROR(VLOOKUP($A11,'Season 13'!AK$4:CN$104,35,0),"0"),IFERROR(VLOOKUP($A11,'Season 14'!AK$4:CN$104,35,0),"0"),IFERROR(VLOOKUP($A11,'Season 15'!AK$4:CN$104,35,0),"0"),)</f>
        <v>0</v>
      </c>
      <c r="AI11" s="21">
        <f>SUM(IFERROR(VLOOKUP($A11,'Season 2'!AK$4:CN$104,36,0),"0"),
IFERROR(VLOOKUP($A11,'Season 3'!AK$4:CN$104,36,0),"0"),IFERROR(VLOOKUP($A11,'Season 4'!AK$4:CN$104,36,0),"0"),
IFERROR(VLOOKUP($A11,'Season 5'!AK$4:CN$104,36,0),"0"),IFERROR(VLOOKUP($A11,'Season 6'!AK$4:CN$104,36,0),"0"),
IFERROR(VLOOKUP($A11,'Season 7'!AK$4:CN$104,36,0),"0"),IFERROR(VLOOKUP($A11,'Season 8'!AK$4:CN$104,36,0),"0"),
IFERROR(VLOOKUP($A11,'Season 9'!AK$4:CN$104,36,0),"0"),IFERROR(VLOOKUP($A11,'Season 10'!AK$4:CN$104,36,0),"0"),
IFERROR(VLOOKUP($A11,'Season 11'!AK$4:CN$104,36,0),"0"),IFERROR(VLOOKUP($A11,'Season 12'!AK$4:CN$104,36,0),"0"),
IFERROR(VLOOKUP($A11,'Season 13'!AK$4:CN$104,36,0),"0"),IFERROR(VLOOKUP($A11,'Season 14'!AK$4:CN$104,36,0),"0"),IFERROR(VLOOKUP($A11,'Season 15'!AK$4:CN$104,36,0),"0"),)</f>
        <v>0</v>
      </c>
      <c r="AJ11" s="402">
        <f>SUM(IFERROR(VLOOKUP($A11,'Season 2'!AK$4:CN$104,37,0),"0"),
IFERROR(VLOOKUP($A11,'Season 3'!AK$4:CN$104,37,0),"0"),IFERROR(VLOOKUP($A11,'Season 4'!AK$4:CN$104,37,0),"0"),
IFERROR(VLOOKUP($A11,'Season 5'!AK$4:CN$104,37,0),"0"),IFERROR(VLOOKUP($A11,'Season 6'!AK$4:CN$104,37,0),"0"),
IFERROR(VLOOKUP($A11,'Season 7'!AK$4:CN$104,37,0),"0"),IFERROR(VLOOKUP($A11,'Season 8'!AK$4:CN$104,37,0),"0"),
IFERROR(VLOOKUP($A11,'Season 9'!AK$4:CN$104,37,0),"0"),IFERROR(VLOOKUP($A11,'Season 10'!AK$4:CN$104,37,0),"0"),
IFERROR(VLOOKUP($A11,'Season 11'!AK$4:CN$104,37,0),"0"),IFERROR(VLOOKUP($A11,'Season 12'!AK$4:CN$104,37,0),"0"),
IFERROR(VLOOKUP($A11,'Season 13'!AK$4:CN$104,37,0),"0"),IFERROR(VLOOKUP($A11,'Season 14'!AK$4:CN$104,37,0),"0"),IFERROR(VLOOKUP($A11,'Season 15'!AK$4:CN$104,37,0),"0"),)</f>
        <v>0</v>
      </c>
      <c r="AK11" s="403">
        <f>SUM(IFERROR(VLOOKUP($A11,'Season 1'!AJ$4:CM$104,33,0),"0"),IFERROR(VLOOKUP($A11,'Season 2'!AK$4:CN$104,38,0),"0"),
IFERROR(VLOOKUP($A11,'Season 3'!AK$4:CN$104,38,0),"0"),IFERROR(VLOOKUP($A11,'Season 4'!AK$4:CN$104,38,0),"0"),
IFERROR(VLOOKUP($A11,'Season 5'!AK$4:CN$104,38,0),"0"),IFERROR(VLOOKUP($A11,'Season 6'!AK$4:CN$104,38,0),"0"),
IFERROR(VLOOKUP($A11,'Season 7'!AK$4:CN$104,38,0),"0"),IFERROR(VLOOKUP($A11,'Season 8'!AK$4:CN$104,38,0),"0"),
IFERROR(VLOOKUP($A11,'Season 9'!AK$4:CN$104,38,0),"0"),IFERROR(VLOOKUP($A11,'Season 10'!AK$4:CN$104,38,0),"0"),
IFERROR(VLOOKUP($A11,'Season 11'!AK$4:CN$104,38,0),"0"),IFERROR(VLOOKUP($A11,'Season 12'!AK$4:CN$104,38,0),"0"),
IFERROR(VLOOKUP($A11,'Season 13'!AK$4:CN$104,38,0),"0"),IFERROR(VLOOKUP($A11,'Season 14'!AK$4:CN$104,38,0),"0"),IFERROR(VLOOKUP($A11,'Season 15'!AK$4:CN$104,38,0),"0"),)</f>
        <v>0</v>
      </c>
      <c r="AL11" s="398">
        <f>SUM(IFERROR(VLOOKUP($A11,'Season 1'!AJ$4:CM$104,34,0),"0"),IFERROR(VLOOKUP($A11,'Season 2'!AK$4:CN$104,39,0),"0"),
IFERROR(VLOOKUP($A11,'Season 3'!AK$4:CN$104,39,0),"0"),IFERROR(VLOOKUP($A11,'Season 4'!AK$4:CN$104,39,0),"0"),
IFERROR(VLOOKUP($A11,'Season 5'!AK$4:CN$104,39,0),"0"),IFERROR(VLOOKUP($A11,'Season 6'!AK$4:CN$104,39,0),"0"),
IFERROR(VLOOKUP($A11,'Season 7'!AK$4:CN$104,39,0),"0"),IFERROR(VLOOKUP($A11,'Season 8'!AK$4:CN$104,39,0),"0"),
IFERROR(VLOOKUP($A11,'Season 9'!AK$4:CN$104,39,0),"0"),IFERROR(VLOOKUP($A11,'Season 10'!AK$4:CN$104,39,0),"0"),
IFERROR(VLOOKUP($A11,'Season 11'!AK$4:CN$104,39,0),"0"),IFERROR(VLOOKUP($A11,'Season 12'!AK$4:CN$104,39,0),"0"),
IFERROR(VLOOKUP($A11,'Season 13'!AK$4:CN$104,39,0),"0"),IFERROR(VLOOKUP($A11,'Season 14'!AK$4:CN$104,39,0),"0"),IFERROR(VLOOKUP($A11,'Season 15'!AK$4:CN$104,39,0),"0"),)</f>
        <v>0</v>
      </c>
      <c r="AM11" s="518">
        <f>SUM(IFERROR(VLOOKUP($A11,'Season 1'!AJ$4:CM$104,35,0),"0"),IFERROR(VLOOKUP($A11,'Season 2'!AK$4:CN$104,40,0),"0"),
IFERROR(VLOOKUP($A11,'Season 3'!AK$4:CN$104,40,0),"0"),IFERROR(VLOOKUP($A11,'Season 4'!AK$4:CN$104,40,0),"0"),
IFERROR(VLOOKUP($A11,'Season 5'!AK$4:CN$104,40,0),"0"),IFERROR(VLOOKUP($A11,'Season 6'!AK$4:CN$104,40,0),"0"),
IFERROR(VLOOKUP($A11,'Season 7'!AK$4:CN$104,40,0),"0"),IFERROR(VLOOKUP($A11,'Season 8'!AK$4:CN$104,40,0),"0"),
IFERROR(VLOOKUP($A11,'Season 9'!AK$4:CN$104,40,0),"0"),IFERROR(VLOOKUP($A11,'Season 10'!AK$4:CN$104,40,0),"0"),
IFERROR(VLOOKUP($A11,'Season 11'!AK$4:CN$104,40,0),"0"),IFERROR(VLOOKUP($A11,'Season 12'!AK$4:CN$104,40,0),"0"),
IFERROR(VLOOKUP($A11,'Season 13'!AK$4:CN$104,40,0),"0"),IFERROR(VLOOKUP($A11,'Season 14'!AK$4:CN$104,40,0),"0"),IFERROR(VLOOKUP($A11,'Season 15'!AK$4:CN$104,40,0),"0"),)</f>
        <v>0</v>
      </c>
      <c r="AN11" s="21">
        <f>SUM(IFERROR(VLOOKUP($A11,'Season 1'!AJ$4:CM$104,36,0),"0"),IFERROR(VLOOKUP($A11,'Season 2'!AK$4:CN$104,41,0),"0"),
IFERROR(VLOOKUP($A11,'Season 3'!AK$4:CN$104,41,0),"0"),IFERROR(VLOOKUP($A11,'Season 4'!AK$4:CN$104,41,0),"0"),
IFERROR(VLOOKUP($A11,'Season 5'!AK$4:CN$104,41,0),"0"),IFERROR(VLOOKUP($A11,'Season 6'!AK$4:CN$104,41,0),"0"),
IFERROR(VLOOKUP($A11,'Season 7'!AK$4:CN$104,41,0),"0"),IFERROR(VLOOKUP($A11,'Season 8'!AK$4:CN$104,41,0),"0"),
IFERROR(VLOOKUP($A11,'Season 9'!AK$4:CN$104,41,0),"0"),IFERROR(VLOOKUP($A11,'Season 10'!AK$4:CN$104,41,0),"0"),
IFERROR(VLOOKUP($A11,'Season 11'!AK$4:CN$104,41,0),"0"),IFERROR(VLOOKUP($A11,'Season 12'!AK$4:CN$104,41,0),"0"),
IFERROR(VLOOKUP($A11,'Season 13'!AK$4:CN$104,41,0),"0"),IFERROR(VLOOKUP($A11,'Season 14'!AK$4:CN$104,41,0),"0"),IFERROR(VLOOKUP($A11,'Season 15'!AK$4:CN$104,41,0),"0"),)</f>
        <v>0</v>
      </c>
      <c r="AO11" s="402">
        <f>SUM(IFERROR(VLOOKUP($A11,'Season 1'!AJ$4:CM$104,37,0),"0"),IFERROR(VLOOKUP($A11,'Season 2'!AK$4:CN$104,42,0),"0"),
IFERROR(VLOOKUP($A11,'Season 3'!AK$4:CN$104,42,0),"0"),IFERROR(VLOOKUP($A11,'Season 4'!AK$4:CN$104,42,0),"0"),
IFERROR(VLOOKUP($A11,'Season 5'!AK$4:CN$104,42,0),"0"),IFERROR(VLOOKUP($A11,'Season 6'!AK$4:CN$104,42,0),"0"),
IFERROR(VLOOKUP($A11,'Season 7'!AK$4:CN$104,42,0),"0"),IFERROR(VLOOKUP($A11,'Season 8'!AK$4:CN$104,42,0),"0"),
IFERROR(VLOOKUP($A11,'Season 9'!AK$4:CN$104,42,0),"0"),IFERROR(VLOOKUP($A11,'Season 10'!AK$4:CN$104,42,0),"0"),
IFERROR(VLOOKUP($A11,'Season 11'!AK$4:CN$104,42,0),"0"),IFERROR(VLOOKUP($A11,'Season 12'!AK$4:CN$104,42,0),"0"),
IFERROR(VLOOKUP($A11,'Season 13'!AK$4:CN$104,42,0),"0"),IFERROR(VLOOKUP($A11,'Season 14'!AK$4:CN$104,42,0),"0"),IFERROR(VLOOKUP($A11,'Season 15'!AK$4:CN$104,42,0),"0"),)</f>
        <v>0</v>
      </c>
      <c r="AP11" s="403">
        <f>SUM(IFERROR(VLOOKUP($A11,'Season 1'!AJ$4:CM$104,43,0),"0"),IFERROR(VLOOKUP($A11,'Season 2'!AK$4:CN$104,43,0),"0"),
IFERROR(VLOOKUP($A11,'Season 3'!AK$4:CN$104,43,0),"0"),IFERROR(VLOOKUP($A11,'Season 4'!AK$4:CN$104,43,0),"0"),
IFERROR(VLOOKUP($A11,'Season 5'!AK$4:CN$104,43,0),"0"),IFERROR(VLOOKUP($A11,'Season 6'!AK$4:CN$104,43,0),"0"),
IFERROR(VLOOKUP($A11,'Season 7'!AK$4:CN$104,43,0),"0"),IFERROR(VLOOKUP($A11,'Season 8'!AK$4:CN$104,43,0),"0"),
IFERROR(VLOOKUP($A11,'Season 9'!AK$4:CN$104,43,0),"0"),IFERROR(VLOOKUP($A11,'Season 10'!AK$4:CN$104,43,0),"0"),
IFERROR(VLOOKUP($A11,'Season 11'!AK$4:CN$104,43,0),"0"),IFERROR(VLOOKUP($A11,'Season 12'!AK$4:CN$104,43,0),"0"),
IFERROR(VLOOKUP($A11,'Season 13'!AK$4:CN$104,43,0),"0"),IFERROR(VLOOKUP($A11,'Season 14'!AK$4:CN$104,43,0),"0"),IFERROR(VLOOKUP($A11,'Season 15'!AK$4:CN$104,43,0),"0"),)</f>
        <v>0</v>
      </c>
      <c r="AQ11" s="398">
        <f>SUM(IFERROR(VLOOKUP($A11,'Season 1'!AJ$4:CM$104,44,0),"0"),IFERROR(VLOOKUP($A11,'Season 2'!AK$4:CN$104,44,0),"0"),
IFERROR(VLOOKUP($A11,'Season 3'!AK$4:CN$104,44,0),"0"),IFERROR(VLOOKUP($A11,'Season 4'!AK$4:CN$104,44,0),"0"),
IFERROR(VLOOKUP($A11,'Season 5'!AK$4:CN$104,44,0),"0"),IFERROR(VLOOKUP($A11,'Season 6'!AK$4:CN$104,44,0),"0"),
IFERROR(VLOOKUP($A11,'Season 7'!AK$4:CN$104,44,0),"0"),IFERROR(VLOOKUP($A11,'Season 8'!AK$4:CN$104,44,0),"0"),
IFERROR(VLOOKUP($A11,'Season 9'!AK$4:CN$104,44,0),"0"),IFERROR(VLOOKUP($A11,'Season 10'!AK$4:CN$104,44,0),"0"),
IFERROR(VLOOKUP($A11,'Season 11'!AK$4:CN$104,44,0),"0"),IFERROR(VLOOKUP($A11,'Season 12'!AK$4:CN$104,44,0),"0"),
IFERROR(VLOOKUP($A11,'Season 13'!AK$4:CN$104,44,0),"0"),IFERROR(VLOOKUP($A11,'Season 14'!AK$4:CN$104,44,0),"0"),IFERROR(VLOOKUP($A11,'Season 15'!AK$4:CN$104,44,0),"0"),)</f>
        <v>0</v>
      </c>
      <c r="AR11" s="518">
        <f>SUM(IFERROR(VLOOKUP($A11,'Season 1'!AJ$4:CM$104,45,0),"0"),IFERROR(VLOOKUP($A11,'Season 2'!AK$4:CN$104,45,0),"0"),
IFERROR(VLOOKUP($A11,'Season 3'!AK$4:CN$104,45,0),"0"),IFERROR(VLOOKUP($A11,'Season 4'!AK$4:CN$104,45,0),"0"),
IFERROR(VLOOKUP($A11,'Season 5'!AK$4:CN$104,45,0),"0"),IFERROR(VLOOKUP($A11,'Season 6'!AK$4:CN$104,45,0),"0"),
IFERROR(VLOOKUP($A11,'Season 7'!AK$4:CN$104,45,0),"0"),IFERROR(VLOOKUP($A11,'Season 8'!AK$4:CN$104,45,0),"0"),
IFERROR(VLOOKUP($A11,'Season 9'!AK$4:CN$104,45,0),"0"),IFERROR(VLOOKUP($A11,'Season 10'!AK$4:CN$104,45,0),"0"),
IFERROR(VLOOKUP($A11,'Season 11'!AK$4:CN$104,45,0),"0"),IFERROR(VLOOKUP($A11,'Season 12'!AK$4:CN$104,45,0),"0"),
IFERROR(VLOOKUP($A11,'Season 13'!AK$4:CN$104,45,0),"0"),IFERROR(VLOOKUP($A11,'Season 14'!AK$4:CN$104,45,0),"0"),IFERROR(VLOOKUP($A11,'Season 15'!AK$4:CN$104,45,0),"0"),)</f>
        <v>0</v>
      </c>
      <c r="AS11" s="21">
        <f>SUM(IFERROR(VLOOKUP($A11,'Season 1'!AJ$4:CM$104,46,0),"0"),IFERROR(VLOOKUP($A11,'Season 2'!AK$4:CN$104,46,0),"0"),
IFERROR(VLOOKUP($A11,'Season 3'!AK$4:CN$104,46,0),"0"),IFERROR(VLOOKUP($A11,'Season 4'!AK$4:CN$104,46,0),"0"),
IFERROR(VLOOKUP($A11,'Season 5'!AK$4:CN$104,46,0),"0"),IFERROR(VLOOKUP($A11,'Season 6'!AK$4:CN$104,46,0),"0"),
IFERROR(VLOOKUP($A11,'Season 7'!AK$4:CN$104,46,0),"0"),IFERROR(VLOOKUP($A11,'Season 8'!AK$4:CN$104,46,0),"0"),
IFERROR(VLOOKUP($A11,'Season 9'!AK$4:CN$104,46,0),"0"),IFERROR(VLOOKUP($A11,'Season 10'!AK$4:CN$104,46,0),"0"),
IFERROR(VLOOKUP($A11,'Season 11'!AK$4:CN$104,46,0),"0"),IFERROR(VLOOKUP($A11,'Season 12'!AK$4:CN$104,46,0),"0"),
IFERROR(VLOOKUP($A11,'Season 13'!AK$4:CN$104,46,0),"0"),IFERROR(VLOOKUP($A11,'Season 14'!AK$4:CN$104,46,0),"0"),IFERROR(VLOOKUP($A11,'Season 15'!AK$4:CN$104,46,0),"0"),)</f>
        <v>0</v>
      </c>
      <c r="AT11" s="402">
        <f>SUM(IFERROR(VLOOKUP($A11,'Season 1'!AJ$4:CM$104,47,0),"0"),IFERROR(VLOOKUP($A11,'Season 2'!AK$4:CN$104,47,0),"0"),
IFERROR(VLOOKUP($A11,'Season 3'!AK$4:CN$104,47,0),"0"),IFERROR(VLOOKUP($A11,'Season 4'!AK$4:CN$104,47,0),"0"),
IFERROR(VLOOKUP($A11,'Season 5'!AK$4:CN$104,47,0),"0"),IFERROR(VLOOKUP($A11,'Season 6'!AK$4:CN$104,47,0),"0"),
IFERROR(VLOOKUP($A11,'Season 7'!AK$4:CN$104,47,0),"0"),IFERROR(VLOOKUP($A11,'Season 8'!AK$4:CN$104,47,0),"0"),
IFERROR(VLOOKUP($A11,'Season 9'!AK$4:CN$104,47,0),"0"),IFERROR(VLOOKUP($A11,'Season 10'!AK$4:CN$104,47,0),"0"),
IFERROR(VLOOKUP($A11,'Season 11'!AK$4:CN$104,47,0),"0"),IFERROR(VLOOKUP($A11,'Season 12'!AK$4:CN$104,47,0),"0"),
IFERROR(VLOOKUP($A11,'Season 13'!AK$4:CN$104,47,0),"0"),IFERROR(VLOOKUP($A11,'Season 14'!AK$4:CN$104,47,0),"0"),IFERROR(VLOOKUP($A11,'Season 15'!AK$4:CN$104,47,0),"0"),)</f>
        <v>0</v>
      </c>
      <c r="AU11" s="403">
        <f>SUM(IFERROR(VLOOKUP($A11,'Season 3'!AK$4:CN$104,48,0),"0"),IFERROR(VLOOKUP($A11,'Season 4'!AK$4:CN$104,48,0),"0"),
IFERROR(VLOOKUP($A11,'Season 5'!AK$4:CN$104,48,0),"0"),IFERROR(VLOOKUP($A11,'Season 6'!AK$4:CN$104,48,0),"0"),
IFERROR(VLOOKUP($A11,'Season 7'!AK$4:CN$104,48,0),"0"),IFERROR(VLOOKUP($A11,'Season 8'!AK$4:CN$104,48,0),"0"),
IFERROR(VLOOKUP($A11,'Season 9'!AK$4:CN$104,48,0),"0"),IFERROR(VLOOKUP($A11,'Season 10'!AK$4:CN$104,48,0),"0"),
IFERROR(VLOOKUP($A11,'Season 11'!AK$4:CN$104,48,0),"0"),IFERROR(VLOOKUP($A11,'Season 12'!AK$4:CN$104,48,0),"0"),
IFERROR(VLOOKUP($A11,'Season 13'!AK$4:CN$104,48,0),"0"),IFERROR(VLOOKUP($A11,'Season 14'!AK$4:CN$104,48,0),"0"),IFERROR(VLOOKUP($A11,'Season 15'!AK$4:CN$104,48,0),"0"),)</f>
        <v>0</v>
      </c>
      <c r="AV11" s="398">
        <f>SUM(IFERROR(VLOOKUP($A11,'Season 3'!AK$4:CN$104,49,0),"0"),IFERROR(VLOOKUP($A11,'Season 4'!AK$4:CN$104,49,0),"0"),
IFERROR(VLOOKUP($A11,'Season 5'!AK$4:CN$104,49,0),"0"),IFERROR(VLOOKUP($A11,'Season 6'!AK$4:CN$104,49,0),"0"),
IFERROR(VLOOKUP($A11,'Season 7'!AK$4:CN$104,49,0),"0"),IFERROR(VLOOKUP($A11,'Season 8'!AK$4:CN$104,49,0),"0"),
IFERROR(VLOOKUP($A11,'Season 9'!AK$4:CN$104,49,0),"0"),IFERROR(VLOOKUP($A11,'Season 10'!AK$4:CN$104,49,0),"0"),
IFERROR(VLOOKUP($A11,'Season 11'!AK$4:CN$104,49,0),"0"),IFERROR(VLOOKUP($A11,'Season 12'!AK$4:CN$104,49,0),"0"),
IFERROR(VLOOKUP($A11,'Season 13'!AK$4:CN$104,49,0),"0"),IFERROR(VLOOKUP($A11,'Season 14'!AK$4:CN$104,49,0),"0"),IFERROR(VLOOKUP($A11,'Season 15'!AK$4:CN$104,49,0),"0"),)</f>
        <v>0</v>
      </c>
      <c r="AW11" s="518">
        <f>SUM(IFERROR(VLOOKUP($A11,'Season 3'!AK$4:CN$104,50,0),"0"),IFERROR(VLOOKUP($A11,'Season 4'!AK$4:CN$104,50,0),"0"),
IFERROR(VLOOKUP($A11,'Season 5'!AK$4:CN$104,50,0),"0"),IFERROR(VLOOKUP($A11,'Season 6'!AK$4:CN$104,50,0),"0"),
IFERROR(VLOOKUP($A11,'Season 7'!AK$4:CN$104,50,0),"0"),IFERROR(VLOOKUP($A11,'Season 8'!AK$4:CN$104,50,0),"0"),
IFERROR(VLOOKUP($A11,'Season 9'!AK$4:CN$104,50,0),"0"),IFERROR(VLOOKUP($A11,'Season 10'!AK$4:CN$104,50,0),"0"),
IFERROR(VLOOKUP($A11,'Season 11'!AK$4:CN$104,50,0),"0"),IFERROR(VLOOKUP($A11,'Season 12'!AK$4:CN$104,50,0),"0"),
IFERROR(VLOOKUP($A11,'Season 13'!AK$4:CN$104,50,0),"0"),IFERROR(VLOOKUP($A11,'Season 14'!AK$4:CN$104,50,0),"0"),IFERROR(VLOOKUP($A11,'Season 15'!AK$4:CN$104,50,0),"0"),)</f>
        <v>0</v>
      </c>
      <c r="AX11" s="21">
        <f>SUM(IFERROR(VLOOKUP($A11,'Season 3'!AK$4:CN$104,51,0),"0"),IFERROR(VLOOKUP($A11,'Season 4'!AK$4:CN$104,51,0),"0"),
IFERROR(VLOOKUP($A11,'Season 5'!AK$4:CN$104,51,0),"0"),IFERROR(VLOOKUP($A11,'Season 6'!AK$4:CN$104,51,0),"0"),
IFERROR(VLOOKUP($A11,'Season 7'!AK$4:CN$104,51,0),"0"),IFERROR(VLOOKUP($A11,'Season 8'!AK$4:CN$104,51,0),"0"),
IFERROR(VLOOKUP($A11,'Season 9'!AK$4:CN$104,51,0),"0"),IFERROR(VLOOKUP($A11,'Season 10'!AK$4:CN$104,51,0),"0"),
IFERROR(VLOOKUP($A11,'Season 11'!AK$4:CN$104,51,0),"0"),IFERROR(VLOOKUP($A11,'Season 12'!AK$4:CN$104,51,0),"0"),
IFERROR(VLOOKUP($A11,'Season 13'!AK$4:CN$104,51,0),"0"),IFERROR(VLOOKUP($A11,'Season 14'!AK$4:CN$104,51,0),"0"),IFERROR(VLOOKUP($A11,'Season 15'!AK$4:CN$104,51,0),"0"),)</f>
        <v>0</v>
      </c>
      <c r="AY11" s="402">
        <f>SUM(IFERROR(VLOOKUP($A11,'Season 3'!AK$4:CN$104,52,0),"0"),IFERROR(VLOOKUP($A11,'Season 4'!AK$4:CN$104,52,0),"0"),
IFERROR(VLOOKUP($A11,'Season 5'!AK$4:CN$104,52,0),"0"),IFERROR(VLOOKUP($A11,'Season 6'!AK$4:CN$104,52,0),"0"),
IFERROR(VLOOKUP($A11,'Season 7'!AK$4:CN$104,52,0),"0"),IFERROR(VLOOKUP($A11,'Season 8'!AK$4:CN$104,52,0),"0"),
IFERROR(VLOOKUP($A11,'Season 9'!AK$4:CN$104,52,0),"0"),IFERROR(VLOOKUP($A11,'Season 10'!AK$4:CN$104,52,0),"0"),
IFERROR(VLOOKUP($A11,'Season 11'!AK$4:CN$104,52,0),"0"),IFERROR(VLOOKUP($A11,'Season 12'!AK$4:CN$104,52,0),"0"),
IFERROR(VLOOKUP($A11,'Season 13'!AK$4:CN$104,52,0),"0"),IFERROR(VLOOKUP($A11,'Season 14'!AK$4:CN$104,52,0),"0"),IFERROR(VLOOKUP($A11,'Season 15'!AK$4:CN$104,52,0),"0"),)</f>
        <v>0</v>
      </c>
      <c r="AZ11" s="403">
        <f>SUM(IFERROR(VLOOKUP($A11,'Season 1'!AJ$4:CM$104,38,0),"0"),IFERROR(VLOOKUP($A11,'Season 2'!AK$4:CN$104,48,0),"0"),)</f>
        <v>0</v>
      </c>
      <c r="BA11" s="398">
        <f>SUM(IFERROR(VLOOKUP($A11,'Season 1'!AJ$4:CM$104,39,0),"0"),IFERROR(VLOOKUP($A11,'Season 2'!AK$4:CN$104,49,0),"0"),)</f>
        <v>0</v>
      </c>
      <c r="BB11" s="518">
        <f>SUM(IFERROR(VLOOKUP($A11,'Season 1'!AJ$4:CM$104,40,0),"0"),IFERROR(VLOOKUP($A11,'Season 2'!AK$4:CN$104,50,0),"0"),)</f>
        <v>0</v>
      </c>
      <c r="BC11" s="21">
        <f>SUM(IFERROR(VLOOKUP($A11,'Season 1'!AJ$4:CM$104,41,0),"0"),IFERROR(VLOOKUP($A11,'Season 2'!AK$4:CN$104,51,0),"0"),)</f>
        <v>0</v>
      </c>
      <c r="BD11" s="402">
        <f>SUM(IFERROR(VLOOKUP($A11,'Season 1'!AJ$4:CM$104,42,0),"0"),IFERROR(VLOOKUP($A11,'Season 2'!AK$4:CN$104,52,0),"0"),)</f>
        <v>0</v>
      </c>
      <c r="BE11" s="561">
        <f>SUM(
IFERROR(VLOOKUP($A11,'Season 1'!AJ$4:CM$104,48,0),"0"),IFERROR(VLOOKUP($A11,'Season 2'!AK$4:CN$104,53,0),"0"),
IFERROR(VLOOKUP($A11,'Season 3'!AK$4:CN$104,53,0),"0"),IFERROR(VLOOKUP($A11,'Season 4'!AK$4:CN$104,53,0),"0"),
IFERROR(VLOOKUP($A11,'Season 5'!AK$4:CN$104,53,0),"0"),IFERROR(VLOOKUP($A11,'Season 6'!AK$4:CN$104,53,0),"0"),
IFERROR(VLOOKUP($A11,'Season 7'!AK$4:CN$104,53,0),"0"),IFERROR(VLOOKUP($A11,'Season 8'!AK$4:CN$104,53,0),"0"),
IFERROR(VLOOKUP($A11,'Season 9'!AK$4:CN$104,53,0),"0"),IFERROR(VLOOKUP($A11,'Season 10'!AK$4:CN$104,53,0),"0"),
IFERROR(VLOOKUP($A11,'Season 11'!AK$4:CN$104,53,0),"0"),IFERROR(VLOOKUP($A11,'Season 12'!AK$4:CN$104,53,0),"0"),
IFERROR(VLOOKUP($A11,'Season 13'!AK$4:CN$104,53,0),"0"),IFERROR(VLOOKUP($A11,'Season 14'!AK$4:CN$104,53,0),"0"),IFERROR(VLOOKUP($A11,'Season 15'!AK$4:CN$104,53,0),"0"),)</f>
        <v>0</v>
      </c>
      <c r="BF11" s="562">
        <f>SUM(
IFERROR(VLOOKUP($A11,'Season 1'!AJ$4:CM$104,49,0),"0"),IFERROR(VLOOKUP($A11,'Season 2'!AK$4:CN$104,54,0),"0"),
IFERROR(VLOOKUP($A11,'Season 3'!AK$4:CN$104,54,0),"0"),IFERROR(VLOOKUP($A11,'Season 4'!AK$4:CN$104,54,0),"0"),
IFERROR(VLOOKUP($A11,'Season 5'!AK$4:CN$104,54,0),"0"),IFERROR(VLOOKUP($A11,'Season 6'!AK$4:CN$104,54,0),"0"),
IFERROR(VLOOKUP($A11,'Season 7'!AK$4:CN$104,54,0),"0"),IFERROR(VLOOKUP($A11,'Season 8'!AK$4:CN$104,54,0),"0"),
IFERROR(VLOOKUP($A11,'Season 9'!AK$4:CN$104,54,0),"0"),IFERROR(VLOOKUP($A11,'Season 10'!AK$4:CN$104,54,0),"0"),
IFERROR(VLOOKUP($A11,'Season 11'!AK$4:CN$104,540),"0"),IFERROR(VLOOKUP($A11,'Season 12'!AK$4:CN$104,54,0),"0"),
IFERROR(VLOOKUP($A11,'Season 13'!AK$4:CN$104,54,0),"0"),IFERROR(VLOOKUP($A11,'Season 14'!AK$4:CN$104,54,0),"0"),IFERROR(VLOOKUP($A11,'Season 15'!AK$4:CN$104,54,0),"0"),)</f>
        <v>0</v>
      </c>
      <c r="BG11" s="529" t="e">
        <f t="shared" si="1"/>
        <v>#DIV/0!</v>
      </c>
      <c r="BI11" s="553"/>
      <c r="BJ11" s="553"/>
      <c r="BK11" s="553"/>
      <c r="BL11" s="553"/>
      <c r="BM11" s="553"/>
      <c r="BN11" s="553"/>
      <c r="BO11" s="531"/>
      <c r="BP11" s="531"/>
      <c r="BQ11" s="531"/>
      <c r="BR11" s="531"/>
      <c r="BS11" s="12" t="str">
        <f>IFERROR(VLOOKUP($A11,'Season 1'!$AJ$4:$CM$104,50,0),"0")</f>
        <v>0</v>
      </c>
      <c r="BT11" s="12" t="str">
        <f>IFERROR(VLOOKUP($A11,'Season 1'!$AJ$4:$CM$104,51,0),"0")</f>
        <v>0</v>
      </c>
      <c r="BU11" s="12" t="str">
        <f>IFERROR(VLOOKUP($A11,'Season 2'!$AK$4:$CN$104,55,0),"0")</f>
        <v>0</v>
      </c>
      <c r="BV11" s="12" t="str">
        <f>IFERROR(VLOOKUP($A11,'Season 2'!$AK$4:$CN$104,56,0),"0")</f>
        <v>0</v>
      </c>
      <c r="BW11" s="12" t="str">
        <f>IFERROR(VLOOKUP($A11,'Season 3'!$AK$4:$CN$104,55,0),"0")</f>
        <v>0</v>
      </c>
      <c r="BX11" s="12" t="str">
        <f>IFERROR(VLOOKUP($A11,'Season 3'!$AK$4:$CN$104,56,0),"0")</f>
        <v>0</v>
      </c>
      <c r="BY11" s="12" t="str">
        <f>IFERROR(VLOOKUP($A11,'Season 4'!$AK$4:$CN$104,55,0),"0")</f>
        <v>0</v>
      </c>
      <c r="BZ11" s="12" t="str">
        <f>IFERROR(VLOOKUP($A11,'Season 4'!$AK$4:$CN$104,56,0),"0")</f>
        <v>0</v>
      </c>
      <c r="CA11" s="12" t="str">
        <f>IFERROR(VLOOKUP($A11,'Season 5'!$AK$4:$CN$104,55,0),"0")</f>
        <v>0</v>
      </c>
      <c r="CB11" s="12" t="str">
        <f>IFERROR(VLOOKUP($A11,'Season 5'!$AK$4:$CN$104,56,0),"0")</f>
        <v>0</v>
      </c>
      <c r="CC11" s="12" t="str">
        <f>IFERROR(VLOOKUP($A11,'Season 6'!$AK$4:$CN$104,55,0),"0")</f>
        <v>0</v>
      </c>
      <c r="CD11" s="12" t="str">
        <f>IFERROR(VLOOKUP($A11,'Season 6'!$AK$4:$CN$104,56,0),"0")</f>
        <v>0</v>
      </c>
      <c r="CE11" s="12" t="str">
        <f>IFERROR(VLOOKUP($A11,'Season 7'!$AK$4:$CN$104,55,0),"0")</f>
        <v>0</v>
      </c>
      <c r="CF11" s="12" t="str">
        <f>IFERROR(VLOOKUP($A11,'Season 7'!$AK$4:$CN$104,56,0),"0")</f>
        <v>0</v>
      </c>
      <c r="CG11" s="12" t="str">
        <f>IFERROR(VLOOKUP($A11,'Season 8'!$AK$4:$CN$104,55,0),"0")</f>
        <v>0</v>
      </c>
      <c r="CH11" s="12" t="str">
        <f>IFERROR(VLOOKUP($A11,'Season 8'!$AK$4:$CN$104,56,0),"0")</f>
        <v>0</v>
      </c>
      <c r="CI11" s="12" t="str">
        <f>IFERROR(VLOOKUP($A11,'Season 9'!$AK$4:$CN$104,55,0),"0")</f>
        <v>0</v>
      </c>
      <c r="CJ11" s="12" t="str">
        <f>IFERROR(VLOOKUP($A11,'Season 9'!$AK$4:$CN$104,56,0),"0")</f>
        <v>0</v>
      </c>
      <c r="CK11" s="12" t="str">
        <f>IFERROR(VLOOKUP($A11,'Season 10'!$AK$4:$CN$104,55,0),"0")</f>
        <v>0</v>
      </c>
      <c r="CL11" s="12" t="str">
        <f>IFERROR(VLOOKUP($A11,'Season 10'!$AK$4:$CN$104,56,0),"0")</f>
        <v>0</v>
      </c>
      <c r="CM11" s="12" t="str">
        <f>IFERROR(VLOOKUP($A11,'Season 11'!$AK$4:$CN$104,55,0),"0")</f>
        <v>0</v>
      </c>
      <c r="CN11" s="12" t="str">
        <f>IFERROR(VLOOKUP($A11,'Season 11'!$AK$4:$CN$104,56,0),"0")</f>
        <v>0</v>
      </c>
      <c r="CO11" s="12" t="str">
        <f>IFERROR(VLOOKUP($A11,'Season 12'!$AK$4:$CN$104,55,0),"0")</f>
        <v>0</v>
      </c>
      <c r="CP11" s="12" t="str">
        <f>IFERROR(VLOOKUP($A11,'Season 12'!$AK$4:$CN$104,56,0),"0")</f>
        <v>0</v>
      </c>
      <c r="CQ11" s="12" t="str">
        <f>IFERROR(VLOOKUP($A11,'Season 13'!$AK$4:$CN$104,55,0),"0")</f>
        <v>0</v>
      </c>
      <c r="CR11" s="12" t="str">
        <f>IFERROR(VLOOKUP($A11,'Season 13'!$AK$4:$CN$104,56,0),"0")</f>
        <v>0</v>
      </c>
      <c r="CS11" s="12" t="str">
        <f>IFERROR(VLOOKUP($A11,'Season 14'!$AK$4:$CN$104,55,0),"0")</f>
        <v>0</v>
      </c>
      <c r="CT11" s="12" t="str">
        <f>IFERROR(VLOOKUP($A11,'Season 14'!$AK$4:$CN$104,56,0),"0")</f>
        <v>0</v>
      </c>
      <c r="CU11" s="12" t="str">
        <f>IFERROR(VLOOKUP($A11,'Season 15'!$AK$4:$CN$104,55,0),"0")</f>
        <v>0</v>
      </c>
      <c r="CV11" s="12" t="str">
        <f>IFERROR(VLOOKUP($A11,'Season 15'!$AK$4:$CN$104,56,0),"0")</f>
        <v>0</v>
      </c>
    </row>
    <row r="12" spans="1:100" x14ac:dyDescent="0.25">
      <c r="A12" s="545"/>
      <c r="B12" s="516" t="str">
        <f>IFERROR(VLOOKUP('Data Totals'!A12,'Season 1'!AJ$4:CH$104,2,FALSE),IFERROR(VLOOKUP('Data Totals'!A12,'Season 2'!AK$4:CI$104,2,FALSE),IFERROR(VLOOKUP('Data Totals'!A12,'Season 3'!AK$4:CI$104,2,FALSE),IFERROR(VLOOKUP('Data Totals'!A12,'Season 4'!AK$4:CI$104,2,FALSE),IFERROR(VLOOKUP('Data Totals'!A12,'Season 5'!AK$4:CI$104,2,FALSE),IFERROR(VLOOKUP('Data Totals'!A12,'Season 6'!AK$4:CI$104,2,FALSE),IFERROR(VLOOKUP('Data Totals'!A12,'Season 7'!AK$4:CI$104,2,FALSE),IFERROR(VLOOKUP('Data Totals'!A12,'Season 8'!AK$4:CI$104,2,FALSE),IFERROR(VLOOKUP('Data Totals'!A12,'Season 9'!AK$4:CI$104,2,FALSE),IFERROR(VLOOKUP('Data Totals'!A12,'Season 10'!AK$4:CI$104,2,FALSE),IFERROR(VLOOKUP('Data Totals'!A12,'Season 11'!AK$4:CI$104,2,FALSE),IFERROR(VLOOKUP('Data Totals'!A12,'Season 12'!AK$4:CI$104,2,FALSE),IFERROR(VLOOKUP('Data Totals'!A12,'Season 13'!AK$4:CI$104,2,FALSE),IFERROR(VLOOKUP('Data Totals'!A12,'Season 14'!AK$4:CI$104,2,FALSE),IFERROR(VLOOKUP('Data Totals'!A12,'Season 15'!AK$4:CI$104,2,FALSE),"N/A")))))))))))))))</f>
        <v>N/A</v>
      </c>
      <c r="C12" s="517" t="str">
        <f>IFERROR(VLOOKUP('Data Totals'!A12,'Season 1'!AJ$4:CH$104,3,FALSE),IFERROR(VLOOKUP('Data Totals'!A12,'Season 2'!AK$4:CI$104,3,FALSE),IFERROR(VLOOKUP('Data Totals'!A12,'Season 3'!AK$4:CI$104,3,FALSE),IFERROR(VLOOKUP('Data Totals'!A12,'Season 4'!AK$4:CI$104,3,FALSE),IFERROR(VLOOKUP('Data Totals'!A12,'Season 5'!AK$4:CI$104,3,FALSE),IFERROR(VLOOKUP('Data Totals'!A12,'Season 6'!AK$4:CI$104,3,FALSE),IFERROR(VLOOKUP('Data Totals'!A12,'Season 7'!AK$4:CI$104,3,FALSE),IFERROR(VLOOKUP('Data Totals'!A12,'Season 8'!AK$4:CI$104,3,FALSE),IFERROR(VLOOKUP('Data Totals'!A12,'Season 9'!AK$4:CI$104,3,FALSE),IFERROR(VLOOKUP('Data Totals'!A12,'Season 10'!AK$4:CI$104,3,FALSE),IFERROR(VLOOKUP('Data Totals'!A12,'Season 11'!AK$4:CI$104,3,FALSE),IFERROR(VLOOKUP('Data Totals'!A12,'Season 12'!AK$4:CI$104,3,FALSE),IFERROR(VLOOKUP('Data Totals'!A12,'Season 13'!AK$4:CI$104,3,FALSE),IFERROR(VLOOKUP('Data Totals'!A12,'Season 14'!AK$4:CI$104,3,FALSE),IFERROR(VLOOKUP('Data Totals'!A12,'Season 15'!AK$4:CI$104,3,FALSE),"N/A")))))))))))))))</f>
        <v>N/A</v>
      </c>
      <c r="D12" s="517" t="str">
        <f>IFERROR(VLOOKUP('Data Totals'!A12,'Season 15'!AK$4:CI$104,4,FALSE),IFERROR(VLOOKUP('Data Totals'!A12,'Season 14'!AK$4:CI$104,4,FALSE),IFERROR(VLOOKUP('Data Totals'!A12,'Season 13'!AK$4:CI$104,4,FALSE),IFERROR(VLOOKUP('Data Totals'!A12,'Season 12'!AK$4:CI$104,4,FALSE),IFERROR(VLOOKUP('Data Totals'!A12,'Season 11'!AK$4:CI$104,4,FALSE),IFERROR(VLOOKUP('Data Totals'!A12,'Season 10'!AK$4:CI$104,4,FALSE),IFERROR(VLOOKUP('Data Totals'!A12,'Season 9'!AK$4:CI$104,4,FALSE),IFERROR(VLOOKUP('Data Totals'!A12,'Season 8'!AK$4:CI$104,4,FALSE),IFERROR(VLOOKUP('Data Totals'!A12,'Season 7'!AK$4:CI$104,4,FALSE),IFERROR(VLOOKUP('Data Totals'!A12,'Season 6'!AK$4:CI$104,4,FALSE),IFERROR(VLOOKUP('Data Totals'!A12,'Season 5'!AK$4:CI$104,4,FALSE),IFERROR(VLOOKUP('Data Totals'!A12,'Season 4'!AK$4:CI$104,4,FALSE),IFERROR(VLOOKUP('Data Totals'!A12,'Season 3'!AK$4:CI$104,4,FALSE),IFERROR(VLOOKUP('Data Totals'!A12,'Season 2'!AK$4:CI$104,4,FALSE),IFERROR(VLOOKUP('Data Totals'!A12,'Season 1'!AJ$4:CH$104,4,FALSE),"N/A")))))))))))))))</f>
        <v>N/A</v>
      </c>
      <c r="E12" s="517" t="e">
        <f t="shared" si="0"/>
        <v>#VALUE!</v>
      </c>
      <c r="F12" s="398">
        <f>SUM(IFERROR(VLOOKUP(A12,BI$3:BN$152,2,0),"0"),
IFERROR(VLOOKUP(A12,'Season 1'!AJ$4:CM$104,7,0),"0"),IFERROR(VLOOKUP(A12,'Season 2'!AK$4:CN$104,7,0),"0"),
IFERROR(VLOOKUP(A12,'Season 3'!AK$4:CN$104,7,0),"0"),IFERROR(VLOOKUP(A12,'Season 4'!AK$4:CN$104,7,0),"0"),
IFERROR(VLOOKUP(A12,'Season 5'!AK$4:CN$104,7,0),"0"),IFERROR(VLOOKUP(A12,'Season 6'!AK$4:CN$104,7,0),"0"),
IFERROR(VLOOKUP(A12,'Season 7'!AK$4:CN$104,7,0),"0"),IFERROR(VLOOKUP(A12,'Season 8'!AK$4:CN$104,7,0),"0"),
IFERROR(VLOOKUP(A12,'Season 9'!AK$4:CN$104,7,0),"0"),IFERROR(VLOOKUP(A12,'Season 10'!AK$4:CN$104,7,0),"0"),
IFERROR(VLOOKUP(A12,'Season 11'!AK$4:CN$104,7,0),"0"),IFERROR(VLOOKUP(A12,'Season 12'!AK$4:CN$104,7,0),"0"),
IFERROR(VLOOKUP(A12,'Season 13'!AK$4:CN$104,7,0),"0"),IFERROR(VLOOKUP(A12,'Season 14'!AK$4:CN$104,7,0),"0"),IFERROR(VLOOKUP(A12,'Season 15'!AK$4:CN$104,7,0),"0"),)</f>
        <v>0</v>
      </c>
      <c r="G12" s="398">
        <f>SUM(
IFERROR(VLOOKUP(A12,'Season 1'!AJ$4:CM$104,8,0),"0"),IFERROR(VLOOKUP(A12,'Season 2'!AK$4:CN$104,8,0),"0"),
IFERROR(VLOOKUP(A12,'Season 3'!AK$4:CN$104,8,0),"0"),IFERROR(VLOOKUP(A12,'Season 4'!AK$4:CN$104,8,0),"0"),
IFERROR(VLOOKUP(A12,'Season 5'!AK$4:CN$104,8,0),"0"),IFERROR(VLOOKUP(A12,'Season 6'!AK$4:CN$104,8,0),"0"),
IFERROR(VLOOKUP(A12,'Season 7'!AK$4:CN$104,8,0),"0"),IFERROR(VLOOKUP(A12,'Season 8'!AK$4:CN$104,8,0),"0"),
IFERROR(VLOOKUP(A12,'Season 9'!AK$4:CN$104,8,0),"0"),IFERROR(VLOOKUP(A12,'Season 10'!AK$4:CN$104,8,0),"0"),
IFERROR(VLOOKUP(A12,'Season 11'!AK$4:CN$104,8,0),"0"),IFERROR(VLOOKUP(A12,'Season 12'!AK$4:CN$104,8,0),"0"),
IFERROR(VLOOKUP(A12,'Season 13'!AK$4:CN$104,8,0),"0"),IFERROR(VLOOKUP(A12,'Season 14'!AK$4:CN$104,8,0),"0"),IFERROR(VLOOKUP(A12,'Season 15'!AK$4:CN$104,8,0),"0"),)</f>
        <v>0</v>
      </c>
      <c r="H12" s="329">
        <f>SUM(
IFERROR(VLOOKUP(A12,'Season 1'!AJ$4:CM$104,9,0),"0"),IFERROR(VLOOKUP(A12,'Season 2'!AK$4:CN$104,9,0),"0"),
IFERROR(VLOOKUP(A12,'Season 3'!AK$4:CN$104,9,0),"0"),IFERROR(VLOOKUP(A12,'Season 4'!AK$4:CN$104,9,0),"0"),
IFERROR(VLOOKUP(A12,'Season 5'!AK$4:CN$104,9,0),"0"),IFERROR(VLOOKUP(A12,'Season 6'!AK$4:CN$104,9,0),"0"),
IFERROR(VLOOKUP(A12,'Season 7'!AK$4:CN$104,9,0),"0"),IFERROR(VLOOKUP(A12,'Season 8'!AK$4:CN$104,9,0),"0"),
IFERROR(VLOOKUP(A12,'Season 9'!AK$4:CN$104,9,0),"0"),IFERROR(VLOOKUP(A12,'Season 10'!AK$4:CN$104,9,0),"0"),
IFERROR(VLOOKUP(A12,'Season 11'!AK$4:CN$104,9,0),"0"),IFERROR(VLOOKUP(A12,'Season 12'!AK$4:CN$104,9,0),"0"),
IFERROR(VLOOKUP(A12,'Season 13'!AK$4:CN$104,9,0),"0"),IFERROR(VLOOKUP(A12,'Season 14'!AK$4:CN$104,9,0),"0"),IFERROR(VLOOKUP(A12,'Season 15'!AK$4:CN$104,9,0),"0"),)</f>
        <v>0</v>
      </c>
      <c r="I12" s="518">
        <f>SUM(
IFERROR(VLOOKUP(A12,'Season 1'!AJ$4:CM$104,10,0),"0"),IFERROR(VLOOKUP(A12,'Season 2'!AK$4:CN$104,10,0),"0"),
IFERROR(VLOOKUP(A12,'Season 3'!AK$4:CN$104,10,0),"0"),IFERROR(VLOOKUP(A12,'Season 4'!AK$4:CN$104,10,0),"0"),
IFERROR(VLOOKUP(A12,'Season 5'!AK$4:CN$104,10,0),"0"),IFERROR(VLOOKUP(A12,'Season 6'!AK$4:CN$104,10,0),"0"),
IFERROR(VLOOKUP(A12,'Season 7'!AK$4:CN$104,10,0),"0"),IFERROR(VLOOKUP(A12,'Season 8'!AK$4:CN$104,10,0),"0"),
IFERROR(VLOOKUP(A12,'Season 9'!AK$4:CN$104,10,0),"0"),IFERROR(VLOOKUP(A12,'Season 10'!AK$4:CN$104,10,0),"0"),
IFERROR(VLOOKUP(A12,'Season 11'!AK$4:CN$104,10,0),"0"),IFERROR(VLOOKUP(A12,'Season 12'!AK$4:CN$104,10,0),"0"),
IFERROR(VLOOKUP(A12,'Season 13'!AK$4:CN$104,10,0),"0"),IFERROR(VLOOKUP(A12,'Season 14'!AK$4:CN$104,10,0),"0"),IFERROR(VLOOKUP(A12,'Season 15'!AK$4:CN$104,10,0),"0"),)</f>
        <v>0</v>
      </c>
      <c r="J12" s="21">
        <f>SUM(IFERROR(VLOOKUP(A12,BI$3:BN$152,3,0),"0"),
IFERROR(VLOOKUP(A12,'Season 1'!AJ$4:CM$104,11,0),"0"),IFERROR(VLOOKUP(A12,'Season 2'!AK$4:CN$104,11,0),"0"),
IFERROR(VLOOKUP(A12,'Season 3'!AK$4:CN$104,11,0),"0"),IFERROR(VLOOKUP(A12,'Season 4'!AK$4:CN$104,11,0),"0"),
IFERROR(VLOOKUP(A12,'Season 5'!AK$4:CN$104,11,0),"0"),IFERROR(VLOOKUP(A12,'Season 6'!AK$4:CN$104,11,0),"0"),
IFERROR(VLOOKUP(A12,'Season 7'!AK$4:CN$104,11,0),"0"),IFERROR(VLOOKUP(A12,'Season 8'!AK$4:CN$104,11,0),"0"),
IFERROR(VLOOKUP(A12,'Season 9'!AK$4:CN$104,11,0),"0"),IFERROR(VLOOKUP(A12,'Season 10'!AK$4:CN$104,11,0),"0"),
IFERROR(VLOOKUP(A12,'Season 11'!AK$4:CN$104,11,0),"0"),IFERROR(VLOOKUP(A12,'Season 12'!AK$4:CN$104,11,0),"0"),
IFERROR(VLOOKUP(A12,'Season 13'!AK$4:CN$104,11,0),"0"),IFERROR(VLOOKUP(A12,'Season 14'!AK$4:CN$104,11,0),"0"),IFERROR(VLOOKUP(A12,'Season 15'!AK$4:CN$104,11,0),"0"),)</f>
        <v>0</v>
      </c>
      <c r="K12" s="402">
        <f>SUM(IFERROR(VLOOKUP($A12,BI$3:BN$152,4,0),"0"),
IFERROR(VLOOKUP($A12,'Season 1'!AJ$4:CM$104,12,0),"0"),IFERROR(VLOOKUP($A12,'Season 2'!AK$4:CN$104,12,0),"0"),
IFERROR(VLOOKUP($A12,'Season 3'!AK$4:CN$104,12,0),"0"),IFERROR(VLOOKUP($A12,'Season 4'!AK$4:CN$104,12,0),"0"),
IFERROR(VLOOKUP($A12,'Season 5'!AK$4:CN$104,12,0),"0"),IFERROR(VLOOKUP($A12,'Season 6'!AK$4:CN$104,12,0),"0"),
IFERROR(VLOOKUP($A12,'Season 7'!AK$4:CN$104,12,0),"0"),IFERROR(VLOOKUP($A12,'Season 8'!AK$4:CN$104,12,0),"0"),
IFERROR(VLOOKUP($A12,'Season 9'!AK$4:CN$104,12,0),"0"),IFERROR(VLOOKUP($A12,'Season 10'!AK$4:CN$104,12,0),"0"),
IFERROR(VLOOKUP($A12,'Season 11'!AK$4:CN$104,12,0),"0"),IFERROR(VLOOKUP($A12,'Season 12'!AK$4:CN$104,12,0),"0"),
IFERROR(VLOOKUP($A12,'Season 13'!AK$4:CN$104,12,0),"0"),IFERROR(VLOOKUP($A12,'Season 14'!AK$4:CN$104,12,0),"0"),IFERROR(VLOOKUP(A12,'Season 15'!AK$4:CN$104,12,0),"0"),)</f>
        <v>0</v>
      </c>
      <c r="L12" s="403">
        <f>SUM(
IFERROR(VLOOKUP($A12,'Season 1'!AJ$4:CM$104,13,0),"0"),IFERROR(VLOOKUP($A12,'Season 2'!AK$4:CN$104,13,0),"0"),
IFERROR(VLOOKUP($A12,'Season 3'!AK$4:CN$104,13,0),"0"),IFERROR(VLOOKUP($A12,'Season 4'!AK$4:CN$104,13,0),"0"),
IFERROR(VLOOKUP($A12,'Season 5'!AK$4:CN$104,13,0),"0"),IFERROR(VLOOKUP($A12,'Season 6'!AK$4:CN$104,13,0),"0"),
IFERROR(VLOOKUP($A12,'Season 7'!AK$4:CN$104,13,0),"0"),IFERROR(VLOOKUP($A12,'Season 8'!AK$4:CN$104,13,0),"0"),
IFERROR(VLOOKUP($A12,'Season 9'!AK$4:CN$104,13,0),"0"),IFERROR(VLOOKUP($A12,'Season 10'!AK$4:CN$104,13,0),"0"),
IFERROR(VLOOKUP($A12,'Season 11'!AK$4:CN$104,13,0),"0"),IFERROR(VLOOKUP($A12,'Season 12'!AK$4:CN$104,13,0),"0"),
IFERROR(VLOOKUP($A12,'Season 13'!AK$4:CN$104,13,0),"0"),IFERROR(VLOOKUP($A12,'Season 14'!AK$4:CN$104,13,0),"0"),IFERROR(VLOOKUP(A12,'Season 15'!AK$4:CN$104,13,0),"0"),)</f>
        <v>0</v>
      </c>
      <c r="M12" s="398">
        <f>SUM(
IFERROR(VLOOKUP($A12,'Season 1'!AJ$4:CM$104,14,0),"0"),IFERROR(VLOOKUP($A12,'Season 2'!AK$4:CN$104,14,0),"0"),
IFERROR(VLOOKUP($A12,'Season 3'!AK$4:CN$104,14,0),"0"),IFERROR(VLOOKUP($A12,'Season 4'!AK$4:CN$104,14,0),"0"),
IFERROR(VLOOKUP($A12,'Season 5'!AK$4:CN$104,14,0),"0"),IFERROR(VLOOKUP($A12,'Season 6'!AK$4:CN$104,14,0),"0"),
IFERROR(VLOOKUP($A12,'Season 7'!AK$4:CN$104,14,0),"0"),IFERROR(VLOOKUP($A12,'Season 8'!AK$4:CN$104,14,0),"0"),
IFERROR(VLOOKUP($A12,'Season 9'!AK$4:CN$104,14,0),"0"),IFERROR(VLOOKUP($A12,'Season 10'!AK$4:CN$104,14,0),"0"),
IFERROR(VLOOKUP($A12,'Season 11'!AK$4:CN$104,14,0),"0"),IFERROR(VLOOKUP($A12,'Season 12'!AK$4:CN$104,14,0),"0"),
IFERROR(VLOOKUP($A12,'Season 13'!AK$4:CN$104,14,0),"0"),IFERROR(VLOOKUP($A12,'Season 14'!AK$4:CN$104,14,0),"0"),IFERROR(VLOOKUP(A12,'Season 15'!AK$4:CN$104,14,0),"0"),)</f>
        <v>0</v>
      </c>
      <c r="N12" s="518">
        <f>SUM(
IFERROR(VLOOKUP($A12,'Season 1'!AJ$4:CM$104,15,0),"0"),IFERROR(VLOOKUP($A12,'Season 2'!AK$4:CN$104,15,0),"0"),
IFERROR(VLOOKUP($A12,'Season 3'!AK$4:CN$104,15,0),"0"),IFERROR(VLOOKUP($A12,'Season 4'!AK$4:CN$104,15,0),"0"),
IFERROR(VLOOKUP($A12,'Season 5'!AK$4:CN$104,15,0),"0"),IFERROR(VLOOKUP($A12,'Season 6'!AK$4:CN$104,15,0),"0"),
IFERROR(VLOOKUP($A12,'Season 7'!AK$4:CN$104,15,0),"0"),IFERROR(VLOOKUP($A12,'Season 8'!AK$4:CN$104,15,0),"0"),
IFERROR(VLOOKUP($A12,'Season 9'!AK$4:CN$104,15,0),"0"),IFERROR(VLOOKUP($A12,'Season 10'!AK$4:CN$104,15,0),"0"),
IFERROR(VLOOKUP($A12,'Season 11'!AK$4:CN$104,15,0),"0"),IFERROR(VLOOKUP($A12,'Season 12'!AK$4:CN$104,15,0),"0"),
IFERROR(VLOOKUP($A12,'Season 13'!AK$4:CN$104,15,0),"0"),IFERROR(VLOOKUP($A12,'Season 14'!AK$4:CN$104,15,0),"0"),IFERROR(VLOOKUP(A12,'Season 15'!AK$4:CN$104,15,0),"0"),)</f>
        <v>0</v>
      </c>
      <c r="O12" s="21">
        <f>SUM(
IFERROR(VLOOKUP($A12,'Season 1'!AJ$4:CM$104,16,0),"0"),IFERROR(VLOOKUP($A12,'Season 2'!AK$4:CN$104,16,0),"0"),
IFERROR(VLOOKUP($A12,'Season 3'!AK$4:CN$104,16,0),"0"),IFERROR(VLOOKUP($A12,'Season 4'!AK$4:CN$104,16,0),"0"),
IFERROR(VLOOKUP($A12,'Season 5'!AK$4:CN$104,16,0),"0"),IFERROR(VLOOKUP($A12,'Season 6'!AK$4:CN$104,16,0),"0"),
IFERROR(VLOOKUP($A12,'Season 7'!AK$4:CN$104,16,0),"0"),IFERROR(VLOOKUP($A12,'Season 8'!AK$4:CN$104,16,0),"0"),
IFERROR(VLOOKUP($A12,'Season 9'!AK$4:CN$104,16,0),"0"),IFERROR(VLOOKUP($A12,'Season 10'!AK$4:CN$104,16,0),"0"),
IFERROR(VLOOKUP($A12,'Season 11'!AK$4:CN$104,16,0),"0"),IFERROR(VLOOKUP($A12,'Season 12'!AK$4:CN$104,16,0),"0"),
IFERROR(VLOOKUP($A12,'Season 13'!AK$4:CN$104,16,0),"0"),IFERROR(VLOOKUP($A12,'Season 14'!AK$4:CN$104,16,0),"0"),IFERROR(VLOOKUP(A12,'Season 15'!AK$4:CN$104,16,0),"0"),)</f>
        <v>0</v>
      </c>
      <c r="P12" s="402">
        <f>SUM(
IFERROR(VLOOKUP($A12,'Season 1'!AJ$4:CM$104,17,0),"0"),IFERROR(VLOOKUP($A12,'Season 2'!AK$4:CN$104,17,0),"0"),
IFERROR(VLOOKUP($A12,'Season 3'!AK$4:CN$104,17,0),"0"),IFERROR(VLOOKUP($A12,'Season 4'!AK$4:CN$104,17,0),"0"),
IFERROR(VLOOKUP($A12,'Season 5'!AK$4:CN$104,17,0),"0"),IFERROR(VLOOKUP($A12,'Season 6'!AK$4:CN$104,17,0),"0"),
IFERROR(VLOOKUP($A12,'Season 7'!AK$4:CN$104,17,0),"0"),IFERROR(VLOOKUP($A12,'Season 8'!AK$4:CN$104,17,0),"0"),
IFERROR(VLOOKUP($A12,'Season 9'!AK$4:CN$104,17,0),"0"),IFERROR(VLOOKUP($A12,'Season 10'!AK$4:CN$104,17,0),"0"),
IFERROR(VLOOKUP($A12,'Season 11'!AK$4:CN$104,17,0),"0"),IFERROR(VLOOKUP($A12,'Season 12'!AK$4:CN$104,17,0),"0"),
IFERROR(VLOOKUP($A12,'Season 13'!AK$4:CN$104,17,0),"0"),IFERROR(VLOOKUP($A12,'Season 14'!AK$4:CN$104,17,0),"0"),IFERROR(VLOOKUP(A12,'Season 15'!AK$4:CN$104,17,0),"0"),)</f>
        <v>0</v>
      </c>
      <c r="Q12" s="403">
        <f>SUM(
IFERROR(VLOOKUP($A12,'Season 1'!AJ$4:CM$104,18,0),"0"),IFERROR(VLOOKUP($A12,'Season 2'!AK$4:CN$104,18,0),"0"),
IFERROR(VLOOKUP($A12,'Season 3'!AK$4:CN$104,18,0),"0"),IFERROR(VLOOKUP($A12,'Season 4'!AK$4:CN$104,18,0),"0"),
IFERROR(VLOOKUP($A12,'Season 5'!AK$4:CN$104,18,0),"0"),IFERROR(VLOOKUP($A12,'Season 6'!AK$4:CN$104,18,0),"0"),
IFERROR(VLOOKUP($A12,'Season 7'!AK$4:CN$104,18,0),"0"),IFERROR(VLOOKUP($A12,'Season 8'!AK$4:CN$104,18,0),"0"),
IFERROR(VLOOKUP($A12,'Season 9'!AK$4:CN$104,18,0),"0"),IFERROR(VLOOKUP($A12,'Season 10'!AK$4:CN$104,18,0),"0"),
IFERROR(VLOOKUP($A12,'Season 11'!AK$4:CN$104,18,0),"0"),IFERROR(VLOOKUP($A12,'Season 12'!AK$4:CN$104,18,0),"0"),
IFERROR(VLOOKUP($A12,'Season 13'!AK$4:CN$104,18,0),"0"),IFERROR(VLOOKUP($A12,'Season 14'!AK$4:CN$104,18,0),"0"),IFERROR(VLOOKUP(A12,'Season 15'!AK$4:CN$104,18,0),"0"),)</f>
        <v>0</v>
      </c>
      <c r="R12" s="398">
        <f>SUM(
IFERROR(VLOOKUP($A12,'Season 1'!AJ$4:CM$104,19,0),"0"),IFERROR(VLOOKUP($A12,'Season 2'!AK$4:CN$104,19,0),"0"),
IFERROR(VLOOKUP($A12,'Season 3'!AK$4:CN$104,19,0),"0"),IFERROR(VLOOKUP($A12,'Season 4'!AK$4:CN$104,19,0),"0"),
IFERROR(VLOOKUP($A12,'Season 5'!AK$4:CN$104,19,0),"0"),IFERROR(VLOOKUP($A12,'Season 6'!AK$4:CN$104,19,0),"0"),
IFERROR(VLOOKUP($A12,'Season 7'!AK$4:CN$104,19,0),"0"),IFERROR(VLOOKUP($A12,'Season 8'!AK$4:CN$104,19,0),"0"),
IFERROR(VLOOKUP($A12,'Season 9'!AK$4:CN$104,19,0),"0"),IFERROR(VLOOKUP($A12,'Season 10'!AK$4:CN$104,19,0),"0"),
IFERROR(VLOOKUP($A12,'Season 11'!AK$4:CN$104,19,0),"0"),IFERROR(VLOOKUP($A12,'Season 12'!AK$4:CN$104,19,0),"0"),
IFERROR(VLOOKUP($A12,'Season 13'!AK$4:CN$104,19,0),"0"),IFERROR(VLOOKUP($A12,'Season 14'!AK$4:CN$104,19,0),"0"),IFERROR(VLOOKUP(A12,'Season 15'!AK$4:CN$104,19,0),"0"),)</f>
        <v>0</v>
      </c>
      <c r="S12" s="518">
        <f>SUM(
IFERROR(VLOOKUP($A12,'Season 1'!AJ$4:CM$104,20,0),"0"),IFERROR(VLOOKUP($A12,'Season 2'!AK$4:CN$104,20,0),"0"),
IFERROR(VLOOKUP($A12,'Season 3'!AK$4:CN$104,20,0),"0"),IFERROR(VLOOKUP($A12,'Season 4'!AK$4:CN$104,20,0),"0"),
IFERROR(VLOOKUP($A12,'Season 5'!AK$4:CN$104,20,0),"0"),IFERROR(VLOOKUP($A12,'Season 6'!AK$4:CN$104,20,0),"0"),
IFERROR(VLOOKUP($A12,'Season 7'!AK$4:CN$104,20,0),"0"),IFERROR(VLOOKUP($A12,'Season 8'!AK$4:CN$104,20,0),"0"),
IFERROR(VLOOKUP($A12,'Season 9'!AK$4:CN$104,20,0),"0"),IFERROR(VLOOKUP($A12,'Season 10'!AK$4:CN$104,20,0),"0"),
IFERROR(VLOOKUP($A12,'Season 11'!AK$4:CN$104,20,0),"0"),IFERROR(VLOOKUP($A12,'Season 12'!AK$4:CN$104,20,0),"0"),
IFERROR(VLOOKUP($A12,'Season 13'!AK$4:CN$104,20,0),"0"),IFERROR(VLOOKUP($A12,'Season 14'!AK$4:CN$104,20,0),"0"),IFERROR(VLOOKUP(A12,'Season 15'!AK$4:CN$104,20,0),"0"),)</f>
        <v>0</v>
      </c>
      <c r="T12" s="21">
        <f>SUM(
IFERROR(VLOOKUP($A12,'Season 1'!AJ$4:CM$104,21,0),"0"),IFERROR(VLOOKUP($A12,'Season 2'!AK$4:CN$104,21,0),"0"),
IFERROR(VLOOKUP($A12,'Season 3'!AK$4:CN$104,21,0),"0"),IFERROR(VLOOKUP($A12,'Season 4'!AK$4:CN$104,21,0),"0"),
IFERROR(VLOOKUP($A12,'Season 5'!AK$4:CN$104,21,0),"0"),IFERROR(VLOOKUP($A12,'Season 6'!AK$4:CN$104,21,0),"0"),
IFERROR(VLOOKUP($A12,'Season 7'!AK$4:CN$104,21,0),"0"),IFERROR(VLOOKUP($A12,'Season 8'!AK$4:CN$104,21,0),"0"),
IFERROR(VLOOKUP($A12,'Season 9'!AK$4:CN$104,21,0),"0"),IFERROR(VLOOKUP($A12,'Season 10'!AK$4:CN$104,21,0),"0"),
IFERROR(VLOOKUP($A12,'Season 11'!AK$4:CN$104,21,0),"0"),IFERROR(VLOOKUP($A12,'Season 12'!AK$4:CN$104,21,0),"0"),
IFERROR(VLOOKUP($A12,'Season 13'!AK$4:CN$104,21,0),"0"),IFERROR(VLOOKUP($A12,'Season 14'!AK$4:CN$104,21,0),"0"),IFERROR(VLOOKUP(A12,'Season 15'!AK$4:CN$104,21,0),"0"),)</f>
        <v>0</v>
      </c>
      <c r="U12" s="402">
        <f>SUM(
IFERROR(VLOOKUP($A12,'Season 1'!AJ$4:CM$104,22,0),"0"),IFERROR(VLOOKUP($A12,'Season 2'!AK$4:CN$104,22,0),"0"),
IFERROR(VLOOKUP($A12,'Season 3'!AK$4:CN$104,22,0),"0"),IFERROR(VLOOKUP($A12,'Season 4'!AK$4:CN$104,22,0),"0"),
IFERROR(VLOOKUP($A12,'Season 5'!AK$4:CN$104,22,0),"0"),IFERROR(VLOOKUP($A12,'Season 6'!AK$4:CN$104,22,0),"0"),
IFERROR(VLOOKUP($A12,'Season 7'!AK$4:CN$104,22,0),"0"),IFERROR(VLOOKUP($A12,'Season 8'!AK$4:CN$104,22,0),"0"),
IFERROR(VLOOKUP($A12,'Season 9'!AK$4:CN$104,22,0),"0"),IFERROR(VLOOKUP($A12,'Season 10'!AK$4:CN$104,22,0),"0"),
IFERROR(VLOOKUP($A12,'Season 11'!AK$4:CN$104,22,0),"0"),IFERROR(VLOOKUP($A12,'Season 12'!AK$4:CN$104,22,0),"0"),
IFERROR(VLOOKUP($A12,'Season 13'!AK$4:CN$104,22,0),"0"),IFERROR(VLOOKUP($A12,'Season 14'!AK$4:CN$104,22,0),"0"),IFERROR(VLOOKUP(A12,'Season 15'!AK$4:CN$104,22,0),"0"),)</f>
        <v>0</v>
      </c>
      <c r="V12" s="403">
        <f>SUM(
IFERROR(VLOOKUP($A12,'Season 1'!AJ$4:CM$104,23,0),"0"),IFERROR(VLOOKUP($A12,'Season 2'!AK$4:CN$104,23,0),"0"),
IFERROR(VLOOKUP($A12,'Season 3'!AK$4:CN$104,23,0),"0"),IFERROR(VLOOKUP($A12,'Season 4'!AK$4:CN$104,23,0),"0"),
IFERROR(VLOOKUP($A12,'Season 5'!AK$4:CN$104,23,0),"0"),IFERROR(VLOOKUP($A12,'Season 6'!AK$4:CN$104,23,0),"0"),
IFERROR(VLOOKUP($A12,'Season 7'!AK$4:CN$104,23,0),"0"),IFERROR(VLOOKUP($A12,'Season 8'!AK$4:CN$104,23,0),"0"),
IFERROR(VLOOKUP($A12,'Season 9'!AK$4:CN$104,23,0),"0"),IFERROR(VLOOKUP($A12,'Season 10'!AK$4:CN$104,23,0),"0"),
IFERROR(VLOOKUP($A12,'Season 11'!AK$4:CN$104,23,0),"0"),IFERROR(VLOOKUP($A12,'Season 12'!AK$4:CN$104,23,0),"0"),
IFERROR(VLOOKUP($A12,'Season 13'!AK$4:CN$104,23,0),"0"),IFERROR(VLOOKUP($A12,'Season 14'!AK$4:CN$104,23,0),"0"),IFERROR(VLOOKUP($A12,'Season 15'!AK$4:CN$104,23,0),"0"),)</f>
        <v>0</v>
      </c>
      <c r="W12" s="398">
        <f>SUM(
IFERROR(VLOOKUP($A12,'Season 1'!AJ$4:CM$104,24,0),"0"),IFERROR(VLOOKUP($A12,'Season 2'!AK$4:CN$104,24,0),"0"),
IFERROR(VLOOKUP($A12,'Season 3'!AK$4:CN$104,24,0),"0"),IFERROR(VLOOKUP($A12,'Season 4'!AK$4:CN$104,24,0),"0"),
IFERROR(VLOOKUP($A12,'Season 5'!AK$4:CN$104,24,0),"0"),IFERROR(VLOOKUP($A12,'Season 6'!AK$4:CN$104,24,0),"0"),
IFERROR(VLOOKUP($A12,'Season 7'!AK$4:CN$104,24,0),"0"),IFERROR(VLOOKUP($A12,'Season 8'!AK$4:CN$104,24,0),"0"),
IFERROR(VLOOKUP($A12,'Season 9'!AK$4:CN$104,24,0),"0"),IFERROR(VLOOKUP($A12,'Season 10'!AK$4:CN$104,24,0),"0"),
IFERROR(VLOOKUP($A12,'Season 11'!AK$4:CN$104,24,0),"0"),IFERROR(VLOOKUP($A12,'Season 12'!AK$4:CN$104,24,0),"0"),
IFERROR(VLOOKUP($A12,'Season 13'!AK$4:CN$104,24,0),"0"),IFERROR(VLOOKUP($A12,'Season 14'!AK$4:CN$104,24,0),"0"),IFERROR(VLOOKUP($A12,'Season 15'!AK$4:CN$104,24,0),"0"),)</f>
        <v>0</v>
      </c>
      <c r="X12" s="518">
        <f>SUM(
IFERROR(VLOOKUP($A12,'Season 1'!AJ$4:CM$104,25,0),"0"),IFERROR(VLOOKUP($A12,'Season 2'!AK$4:CN$104,25,0),"0"),
IFERROR(VLOOKUP($A12,'Season 3'!AK$4:CN$104,25,0),"0"),IFERROR(VLOOKUP($A12,'Season 4'!AK$4:CN$104,25,0),"0"),
IFERROR(VLOOKUP($A12,'Season 5'!AK$4:CN$104,25,0),"0"),IFERROR(VLOOKUP($A12,'Season 6'!AK$4:CN$104,25,0),"0"),
IFERROR(VLOOKUP($A12,'Season 7'!AK$4:CN$104,25,0),"0"),IFERROR(VLOOKUP($A12,'Season 8'!AK$4:CN$104,25,0),"0"),
IFERROR(VLOOKUP($A12,'Season 9'!AK$4:CN$104,25,0),"0"),IFERROR(VLOOKUP($A12,'Season 10'!AK$4:CN$104,25,0),"0"),
IFERROR(VLOOKUP($A12,'Season 11'!AK$4:CN$104,25,0),"0"),IFERROR(VLOOKUP($A12,'Season 12'!AK$4:CN$104,25,0),"0"),
IFERROR(VLOOKUP($A12,'Season 13'!AK$4:CN$104,25,0),"0"),IFERROR(VLOOKUP($A12,'Season 14'!AK$4:CN$104,25,0),"0"),IFERROR(VLOOKUP($A12,'Season 15'!AK$4:CN$104,25,0),"0"),)</f>
        <v>0</v>
      </c>
      <c r="Y12" s="21">
        <f>SUM(
IFERROR(VLOOKUP($A12,'Season 1'!AJ$4:CM$104,26,0),"0"),IFERROR(VLOOKUP($A12,'Season 2'!AK$4:CN$104,26,0),"0"),
IFERROR(VLOOKUP($A12,'Season 3'!AK$4:CN$104,26,0),"0"),IFERROR(VLOOKUP($A12,'Season 4'!AK$4:CN$104,26,0),"0"),
IFERROR(VLOOKUP($A12,'Season 5'!AK$4:CN$104,26,0),"0"),IFERROR(VLOOKUP($A12,'Season 6'!AK$4:CN$104,26,0),"0"),
IFERROR(VLOOKUP($A12,'Season 7'!AK$4:CN$104,26,0),"0"),IFERROR(VLOOKUP($A12,'Season 8'!AK$4:CN$104,26,0),"0"),
IFERROR(VLOOKUP($A12,'Season 9'!AK$4:CN$104,26,0),"0"),IFERROR(VLOOKUP($A12,'Season 10'!AK$4:CN$104,26,0),"0"),
IFERROR(VLOOKUP($A12,'Season 11'!AK$4:CN$104,26,0),"0"),IFERROR(VLOOKUP($A12,'Season 12'!AK$4:CN$104,26,0),"0"),
IFERROR(VLOOKUP($A12,'Season 13'!AK$4:CN$104,26,0),"0"),IFERROR(VLOOKUP($A12,'Season 14'!AK$4:CN$104,26,0),"0"),IFERROR(VLOOKUP($A12,'Season 15'!AK$4:CN$104,26,0),"0"),)</f>
        <v>0</v>
      </c>
      <c r="Z12" s="402">
        <f>SUM(
IFERROR(VLOOKUP($A12,'Season 1'!AJ$4:CM$104,27,0),"0"),IFERROR(VLOOKUP($A12,'Season 2'!AK$4:CN$104,27,0),"0"),
IFERROR(VLOOKUP($A12,'Season 3'!AK$4:CN$104,27,0),"0"),IFERROR(VLOOKUP($A12,'Season 4'!AK$4:CN$104,27,0),"0"),
IFERROR(VLOOKUP($A12,'Season 5'!AK$4:CN$104,27,0),"0"),IFERROR(VLOOKUP($A12,'Season 6'!AK$4:CN$104,27,0),"0"),
IFERROR(VLOOKUP($A12,'Season 7'!AK$4:CN$104,27,0),"0"),IFERROR(VLOOKUP($A12,'Season 8'!AK$4:CN$104,27,0),"0"),
IFERROR(VLOOKUP($A12,'Season 9'!AK$4:CN$104,27,0),"0"),IFERROR(VLOOKUP($A12,'Season 10'!AK$4:CN$104,27,0),"0"),
IFERROR(VLOOKUP($A12,'Season 11'!AK$4:CN$104,27,0),"0"),IFERROR(VLOOKUP($A12,'Season 12'!AK$4:CN$104,27,0),"0"),
IFERROR(VLOOKUP($A12,'Season 13'!AK$4:CN$104,27,0),"0"),IFERROR(VLOOKUP($A12,'Season 14'!AK$4:CN$104,27,0),"0"),IFERROR(VLOOKUP($A12,'Season 15'!AK$4:CN$104,27,0),"0"),)</f>
        <v>0</v>
      </c>
      <c r="AA12" s="403">
        <f>SUM(
IFERROR(VLOOKUP($A12,'Season 1'!AJ$4:CM$104,28,0),"0"),IFERROR(VLOOKUP($A12,'Season 2'!AK$4:CN$104,28,0),"0"),
IFERROR(VLOOKUP($A12,'Season 3'!AK$4:CN$104,28,0),"0"),IFERROR(VLOOKUP($A12,'Season 4'!AK$4:CN$104,28,0),"0"),
IFERROR(VLOOKUP($A12,'Season 5'!AK$4:CN$104,28,0),"0"),IFERROR(VLOOKUP($A12,'Season 6'!AK$4:CN$104,28,0),"0"),
IFERROR(VLOOKUP($A12,'Season 7'!AK$4:CN$104,28,0),"0"),IFERROR(VLOOKUP($A12,'Season 8'!AK$4:CN$104,28,0),"0"),
IFERROR(VLOOKUP($A12,'Season 9'!AK$4:CN$104,28,0),"0"),IFERROR(VLOOKUP($A12,'Season 10'!AK$4:CN$104,28,0),"0"),
IFERROR(VLOOKUP($A12,'Season 11'!AK$4:CN$104,28,0),"0"),IFERROR(VLOOKUP($A12,'Season 12'!AK$4:CN$104,28,0),"0"),
IFERROR(VLOOKUP($A12,'Season 13'!AK$4:CN$104,28,0),"0"),IFERROR(VLOOKUP($A12,'Season 14'!AK$4:CN$104,28,0),"0"),IFERROR(VLOOKUP($A12,'Season 15'!AK$4:CN$104,28,0),"0"),)</f>
        <v>0</v>
      </c>
      <c r="AB12" s="398">
        <f>SUM(
IFERROR(VLOOKUP($A12,'Season 1'!AJ$4:CM$104,29,0),"0"),IFERROR(VLOOKUP($A12,'Season 2'!AK$4:CN$104,29,0),"0"),
IFERROR(VLOOKUP($A12,'Season 3'!AK$4:CN$104,29,0),"0"),IFERROR(VLOOKUP($A12,'Season 4'!AK$4:CN$104,29,0),"0"),
IFERROR(VLOOKUP($A12,'Season 5'!AK$4:CN$104,29,0),"0"),IFERROR(VLOOKUP($A12,'Season 6'!AK$4:CN$104,29,0),"0"),
IFERROR(VLOOKUP($A12,'Season 7'!AK$4:CN$104,29,0),"0"),IFERROR(VLOOKUP($A12,'Season 8'!AK$4:CN$104,29,0),"0"),
IFERROR(VLOOKUP($A12,'Season 9'!AK$4:CN$104,29,0),"0"),IFERROR(VLOOKUP($A12,'Season 10'!AK$4:CN$104,29,0),"0"),
IFERROR(VLOOKUP($A12,'Season 11'!AK$4:CN$104,29,0),"0"),IFERROR(VLOOKUP($A12,'Season 12'!AK$4:CN$104,29,0),"0"),
IFERROR(VLOOKUP($A12,'Season 13'!AK$4:CN$104,29,0),"0"),IFERROR(VLOOKUP($A12,'Season 14'!AK$4:CN$104,29,0),"0"),IFERROR(VLOOKUP($A12,'Season 15'!AK$4:CN$104,29,0),"0"),)</f>
        <v>0</v>
      </c>
      <c r="AC12" s="518">
        <f>SUM(
IFERROR(VLOOKUP($A12,'Season 1'!AJ$4:CM$104,30,0),"0"),IFERROR(VLOOKUP($A12,'Season 2'!AK$4:CN$104,30,0),"0"),
IFERROR(VLOOKUP($A12,'Season 3'!AK$4:CN$104,30,0),"0"),IFERROR(VLOOKUP($A12,'Season 4'!AK$4:CN$104,30,0),"0"),
IFERROR(VLOOKUP($A12,'Season 5'!AK$4:CN$104,30,0),"0"),IFERROR(VLOOKUP($A12,'Season 6'!AK$4:CN$104,30,0),"0"),
IFERROR(VLOOKUP($A12,'Season 7'!AK$4:CN$104,30,0),"0"),IFERROR(VLOOKUP($A12,'Season 8'!AK$4:CN$104,30,0),"0"),
IFERROR(VLOOKUP($A12,'Season 9'!AK$4:CN$104,30,0),"0"),IFERROR(VLOOKUP($A12,'Season 10'!AK$4:CN$104,30,0),"0"),
IFERROR(VLOOKUP($A12,'Season 11'!AK$4:CN$104,30,0),"0"),IFERROR(VLOOKUP($A12,'Season 12'!AK$4:CN$104,30,0),"0"),
IFERROR(VLOOKUP($A12,'Season 13'!AK$4:CN$104,30,0),"0"),IFERROR(VLOOKUP($A12,'Season 14'!AK$4:CN$104,30,0),"0"),IFERROR(VLOOKUP($A12,'Season 15'!AK$4:CN$104,30,0),"0"),)</f>
        <v>0</v>
      </c>
      <c r="AD12" s="21">
        <f>SUM(
IFERROR(VLOOKUP($A12,'Season 1'!AJ$4:CM$104,31,0),"0"),IFERROR(VLOOKUP($A12,'Season 2'!AK$4:CN$104,31,0),"0"),
IFERROR(VLOOKUP($A12,'Season 3'!AK$4:CN$104,31,0),"0"),IFERROR(VLOOKUP($A12,'Season 4'!AK$4:CN$104,31,0),"0"),
IFERROR(VLOOKUP($A12,'Season 5'!AK$4:CN$104,31,0),"0"),IFERROR(VLOOKUP($A12,'Season 6'!AK$4:CN$104,31,0),"0"),
IFERROR(VLOOKUP($A12,'Season 7'!AK$4:CN$104,31,0),"0"),IFERROR(VLOOKUP($A12,'Season 8'!AK$4:CN$104,31,0),"0"),
IFERROR(VLOOKUP($A12,'Season 9'!AK$4:CN$104,31,0),"0"),IFERROR(VLOOKUP($A12,'Season 10'!AK$4:CN$104,31,0),"0"),
IFERROR(VLOOKUP($A12,'Season 11'!AK$4:CN$104,31,0),"0"),IFERROR(VLOOKUP($A12,'Season 12'!AK$4:CN$104,31,0),"0"),
IFERROR(VLOOKUP($A12,'Season 13'!AK$4:CN$104,31,0),"0"),IFERROR(VLOOKUP($A12,'Season 14'!AK$4:CN$104,31,0),"0"),IFERROR(VLOOKUP($A12,'Season 15'!AK$4:CN$104,31,0),"0"),)</f>
        <v>0</v>
      </c>
      <c r="AE12" s="402">
        <f>SUM(
IFERROR(VLOOKUP($A12,'Season 1'!AJ$4:CM$104,32,0),"0"),IFERROR(VLOOKUP($A12,'Season 2'!AK$4:CN$104,32,0),"0"),
IFERROR(VLOOKUP($A12,'Season 3'!AK$4:CN$104,32,0),"0"),IFERROR(VLOOKUP($A12,'Season 4'!AK$4:CN$104,32,0),"0"),
IFERROR(VLOOKUP($A12,'Season 5'!AK$4:CN$104,32,0),"0"),IFERROR(VLOOKUP($A12,'Season 6'!AK$4:CN$104,32,0),"0"),
IFERROR(VLOOKUP($A12,'Season 7'!AK$4:CN$104,32,0),"0"),IFERROR(VLOOKUP($A12,'Season 8'!AK$4:CN$104,32,0),"0"),
IFERROR(VLOOKUP($A12,'Season 9'!AK$4:CN$104,32,0),"0"),IFERROR(VLOOKUP($A12,'Season 10'!AK$4:CN$104,32,0),"0"),
IFERROR(VLOOKUP($A12,'Season 11'!AK$4:CN$104,32,0),"0"),IFERROR(VLOOKUP($A12,'Season 12'!AK$4:CN$104,32,0),"0"),
IFERROR(VLOOKUP($A12,'Season 13'!AK$4:CN$104,32,0),"0"),IFERROR(VLOOKUP($A12,'Season 14'!AK$4:CN$104,32,0),"0"),IFERROR(VLOOKUP($A12,'Season 15'!AK$4:CN$104,32,0),"0"),)</f>
        <v>0</v>
      </c>
      <c r="AF12" s="403">
        <f>SUM(IFERROR(VLOOKUP($A12,'Season 2'!AK$4:CN$104,33,0),"0"),
IFERROR(VLOOKUP($A12,'Season 3'!AK$4:CN$104,33,0),"0"),IFERROR(VLOOKUP($A12,'Season 4'!AK$4:CN$104,33,0),"0"),
IFERROR(VLOOKUP($A12,'Season 5'!AK$4:CN$104,33,0),"0"),IFERROR(VLOOKUP($A12,'Season 6'!AK$4:CN$104,33,0),"0"),
IFERROR(VLOOKUP($A12,'Season 7'!AK$4:CN$104,33,0),"0"),IFERROR(VLOOKUP($A12,'Season 8'!AK$4:CN$104,33,0),"0"),
IFERROR(VLOOKUP($A12,'Season 9'!AK$4:CN$104,33,0),"0"),IFERROR(VLOOKUP($A12,'Season 10'!AK$4:CN$104,33,0),"0"),
IFERROR(VLOOKUP($A12,'Season 11'!AK$4:CN$104,33,0),"0"),IFERROR(VLOOKUP($A12,'Season 12'!AK$4:CN$104,33,0),"0"),
IFERROR(VLOOKUP($A12,'Season 13'!AK$4:CN$104,33,0),"0"),IFERROR(VLOOKUP($A12,'Season 14'!AK$4:CN$104,33,0),"0"),IFERROR(VLOOKUP($A12,'Season 15'!AK$4:CN$104,33,0),"0"),)</f>
        <v>0</v>
      </c>
      <c r="AG12" s="398">
        <f>SUM(IFERROR(VLOOKUP($A12,'Season 2'!AK$4:CN$104,34,0),"0"),
IFERROR(VLOOKUP($A12,'Season 3'!AK$4:CN$104,34,0),"0"),IFERROR(VLOOKUP($A12,'Season 4'!AK$4:CN$104,34,0),"0"),
IFERROR(VLOOKUP($A12,'Season 5'!AK$4:CN$104,34,0),"0"),IFERROR(VLOOKUP($A12,'Season 6'!AK$4:CN$104,34,0),"0"),
IFERROR(VLOOKUP($A12,'Season 7'!AK$4:CN$104,34,0),"0"),IFERROR(VLOOKUP($A12,'Season 8'!AK$4:CN$104,34,0),"0"),
IFERROR(VLOOKUP($A12,'Season 9'!AK$4:CN$104,34,0),"0"),IFERROR(VLOOKUP($A12,'Season 10'!AK$4:CN$104,34,0),"0"),
IFERROR(VLOOKUP($A12,'Season 11'!AK$4:CN$104,34,0),"0"),IFERROR(VLOOKUP($A12,'Season 12'!AK$4:CN$104,34,0),"0"),
IFERROR(VLOOKUP($A12,'Season 13'!AK$4:CN$104,34,0),"0"),IFERROR(VLOOKUP($A12,'Season 14'!AK$4:CN$104,34,0),"0"),IFERROR(VLOOKUP($A12,'Season 15'!AK$4:CN$104,34,0),"0"),)</f>
        <v>0</v>
      </c>
      <c r="AH12" s="518">
        <f>SUM(IFERROR(VLOOKUP($A12,'Season 2'!AK$4:CN$104,35,0),"0"),
IFERROR(VLOOKUP($A12,'Season 3'!AK$4:CN$104,35,0),"0"),IFERROR(VLOOKUP($A12,'Season 4'!AK$4:CN$104,35,0),"0"),
IFERROR(VLOOKUP($A12,'Season 5'!AK$4:CN$104,35,0),"0"),IFERROR(VLOOKUP($A12,'Season 6'!AK$4:CN$104,35,0),"0"),
IFERROR(VLOOKUP($A12,'Season 7'!AK$4:CN$104,35,0),"0"),IFERROR(VLOOKUP($A12,'Season 8'!AK$4:CN$104,35,0),"0"),
IFERROR(VLOOKUP($A12,'Season 9'!AK$4:CN$104,35,0),"0"),IFERROR(VLOOKUP($A12,'Season 10'!AK$4:CN$104,35,0),"0"),
IFERROR(VLOOKUP($A12,'Season 11'!AK$4:CN$104,35,0),"0"),IFERROR(VLOOKUP($A12,'Season 12'!AK$4:CN$104,35,0),"0"),
IFERROR(VLOOKUP($A12,'Season 13'!AK$4:CN$104,35,0),"0"),IFERROR(VLOOKUP($A12,'Season 14'!AK$4:CN$104,35,0),"0"),IFERROR(VLOOKUP($A12,'Season 15'!AK$4:CN$104,35,0),"0"),)</f>
        <v>0</v>
      </c>
      <c r="AI12" s="21">
        <f>SUM(IFERROR(VLOOKUP($A12,'Season 2'!AK$4:CN$104,36,0),"0"),
IFERROR(VLOOKUP($A12,'Season 3'!AK$4:CN$104,36,0),"0"),IFERROR(VLOOKUP($A12,'Season 4'!AK$4:CN$104,36,0),"0"),
IFERROR(VLOOKUP($A12,'Season 5'!AK$4:CN$104,36,0),"0"),IFERROR(VLOOKUP($A12,'Season 6'!AK$4:CN$104,36,0),"0"),
IFERROR(VLOOKUP($A12,'Season 7'!AK$4:CN$104,36,0),"0"),IFERROR(VLOOKUP($A12,'Season 8'!AK$4:CN$104,36,0),"0"),
IFERROR(VLOOKUP($A12,'Season 9'!AK$4:CN$104,36,0),"0"),IFERROR(VLOOKUP($A12,'Season 10'!AK$4:CN$104,36,0),"0"),
IFERROR(VLOOKUP($A12,'Season 11'!AK$4:CN$104,36,0),"0"),IFERROR(VLOOKUP($A12,'Season 12'!AK$4:CN$104,36,0),"0"),
IFERROR(VLOOKUP($A12,'Season 13'!AK$4:CN$104,36,0),"0"),IFERROR(VLOOKUP($A12,'Season 14'!AK$4:CN$104,36,0),"0"),IFERROR(VLOOKUP($A12,'Season 15'!AK$4:CN$104,36,0),"0"),)</f>
        <v>0</v>
      </c>
      <c r="AJ12" s="402">
        <f>SUM(IFERROR(VLOOKUP($A12,'Season 2'!AK$4:CN$104,37,0),"0"),
IFERROR(VLOOKUP($A12,'Season 3'!AK$4:CN$104,37,0),"0"),IFERROR(VLOOKUP($A12,'Season 4'!AK$4:CN$104,37,0),"0"),
IFERROR(VLOOKUP($A12,'Season 5'!AK$4:CN$104,37,0),"0"),IFERROR(VLOOKUP($A12,'Season 6'!AK$4:CN$104,37,0),"0"),
IFERROR(VLOOKUP($A12,'Season 7'!AK$4:CN$104,37,0),"0"),IFERROR(VLOOKUP($A12,'Season 8'!AK$4:CN$104,37,0),"0"),
IFERROR(VLOOKUP($A12,'Season 9'!AK$4:CN$104,37,0),"0"),IFERROR(VLOOKUP($A12,'Season 10'!AK$4:CN$104,37,0),"0"),
IFERROR(VLOOKUP($A12,'Season 11'!AK$4:CN$104,37,0),"0"),IFERROR(VLOOKUP($A12,'Season 12'!AK$4:CN$104,37,0),"0"),
IFERROR(VLOOKUP($A12,'Season 13'!AK$4:CN$104,37,0),"0"),IFERROR(VLOOKUP($A12,'Season 14'!AK$4:CN$104,37,0),"0"),IFERROR(VLOOKUP($A12,'Season 15'!AK$4:CN$104,37,0),"0"),)</f>
        <v>0</v>
      </c>
      <c r="AK12" s="403">
        <f>SUM(IFERROR(VLOOKUP($A12,'Season 1'!AJ$4:CM$104,33,0),"0"),IFERROR(VLOOKUP($A12,'Season 2'!AK$4:CN$104,38,0),"0"),
IFERROR(VLOOKUP($A12,'Season 3'!AK$4:CN$104,38,0),"0"),IFERROR(VLOOKUP($A12,'Season 4'!AK$4:CN$104,38,0),"0"),
IFERROR(VLOOKUP($A12,'Season 5'!AK$4:CN$104,38,0),"0"),IFERROR(VLOOKUP($A12,'Season 6'!AK$4:CN$104,38,0),"0"),
IFERROR(VLOOKUP($A12,'Season 7'!AK$4:CN$104,38,0),"0"),IFERROR(VLOOKUP($A12,'Season 8'!AK$4:CN$104,38,0),"0"),
IFERROR(VLOOKUP($A12,'Season 9'!AK$4:CN$104,38,0),"0"),IFERROR(VLOOKUP($A12,'Season 10'!AK$4:CN$104,38,0),"0"),
IFERROR(VLOOKUP($A12,'Season 11'!AK$4:CN$104,38,0),"0"),IFERROR(VLOOKUP($A12,'Season 12'!AK$4:CN$104,38,0),"0"),
IFERROR(VLOOKUP($A12,'Season 13'!AK$4:CN$104,38,0),"0"),IFERROR(VLOOKUP($A12,'Season 14'!AK$4:CN$104,38,0),"0"),IFERROR(VLOOKUP($A12,'Season 15'!AK$4:CN$104,38,0),"0"),)</f>
        <v>0</v>
      </c>
      <c r="AL12" s="398">
        <f>SUM(IFERROR(VLOOKUP($A12,'Season 1'!AJ$4:CM$104,34,0),"0"),IFERROR(VLOOKUP($A12,'Season 2'!AK$4:CN$104,39,0),"0"),
IFERROR(VLOOKUP($A12,'Season 3'!AK$4:CN$104,39,0),"0"),IFERROR(VLOOKUP($A12,'Season 4'!AK$4:CN$104,39,0),"0"),
IFERROR(VLOOKUP($A12,'Season 5'!AK$4:CN$104,39,0),"0"),IFERROR(VLOOKUP($A12,'Season 6'!AK$4:CN$104,39,0),"0"),
IFERROR(VLOOKUP($A12,'Season 7'!AK$4:CN$104,39,0),"0"),IFERROR(VLOOKUP($A12,'Season 8'!AK$4:CN$104,39,0),"0"),
IFERROR(VLOOKUP($A12,'Season 9'!AK$4:CN$104,39,0),"0"),IFERROR(VLOOKUP($A12,'Season 10'!AK$4:CN$104,39,0),"0"),
IFERROR(VLOOKUP($A12,'Season 11'!AK$4:CN$104,39,0),"0"),IFERROR(VLOOKUP($A12,'Season 12'!AK$4:CN$104,39,0),"0"),
IFERROR(VLOOKUP($A12,'Season 13'!AK$4:CN$104,39,0),"0"),IFERROR(VLOOKUP($A12,'Season 14'!AK$4:CN$104,39,0),"0"),IFERROR(VLOOKUP($A12,'Season 15'!AK$4:CN$104,39,0),"0"),)</f>
        <v>0</v>
      </c>
      <c r="AM12" s="518">
        <f>SUM(IFERROR(VLOOKUP($A12,'Season 1'!AJ$4:CM$104,35,0),"0"),IFERROR(VLOOKUP($A12,'Season 2'!AK$4:CN$104,40,0),"0"),
IFERROR(VLOOKUP($A12,'Season 3'!AK$4:CN$104,40,0),"0"),IFERROR(VLOOKUP($A12,'Season 4'!AK$4:CN$104,40,0),"0"),
IFERROR(VLOOKUP($A12,'Season 5'!AK$4:CN$104,40,0),"0"),IFERROR(VLOOKUP($A12,'Season 6'!AK$4:CN$104,40,0),"0"),
IFERROR(VLOOKUP($A12,'Season 7'!AK$4:CN$104,40,0),"0"),IFERROR(VLOOKUP($A12,'Season 8'!AK$4:CN$104,40,0),"0"),
IFERROR(VLOOKUP($A12,'Season 9'!AK$4:CN$104,40,0),"0"),IFERROR(VLOOKUP($A12,'Season 10'!AK$4:CN$104,40,0),"0"),
IFERROR(VLOOKUP($A12,'Season 11'!AK$4:CN$104,40,0),"0"),IFERROR(VLOOKUP($A12,'Season 12'!AK$4:CN$104,40,0),"0"),
IFERROR(VLOOKUP($A12,'Season 13'!AK$4:CN$104,40,0),"0"),IFERROR(VLOOKUP($A12,'Season 14'!AK$4:CN$104,40,0),"0"),IFERROR(VLOOKUP($A12,'Season 15'!AK$4:CN$104,40,0),"0"),)</f>
        <v>0</v>
      </c>
      <c r="AN12" s="21">
        <f>SUM(IFERROR(VLOOKUP($A12,'Season 1'!AJ$4:CM$104,36,0),"0"),IFERROR(VLOOKUP($A12,'Season 2'!AK$4:CN$104,41,0),"0"),
IFERROR(VLOOKUP($A12,'Season 3'!AK$4:CN$104,41,0),"0"),IFERROR(VLOOKUP($A12,'Season 4'!AK$4:CN$104,41,0),"0"),
IFERROR(VLOOKUP($A12,'Season 5'!AK$4:CN$104,41,0),"0"),IFERROR(VLOOKUP($A12,'Season 6'!AK$4:CN$104,41,0),"0"),
IFERROR(VLOOKUP($A12,'Season 7'!AK$4:CN$104,41,0),"0"),IFERROR(VLOOKUP($A12,'Season 8'!AK$4:CN$104,41,0),"0"),
IFERROR(VLOOKUP($A12,'Season 9'!AK$4:CN$104,41,0),"0"),IFERROR(VLOOKUP($A12,'Season 10'!AK$4:CN$104,41,0),"0"),
IFERROR(VLOOKUP($A12,'Season 11'!AK$4:CN$104,41,0),"0"),IFERROR(VLOOKUP($A12,'Season 12'!AK$4:CN$104,41,0),"0"),
IFERROR(VLOOKUP($A12,'Season 13'!AK$4:CN$104,41,0),"0"),IFERROR(VLOOKUP($A12,'Season 14'!AK$4:CN$104,41,0),"0"),IFERROR(VLOOKUP($A12,'Season 15'!AK$4:CN$104,41,0),"0"),)</f>
        <v>0</v>
      </c>
      <c r="AO12" s="402">
        <f>SUM(IFERROR(VLOOKUP($A12,'Season 1'!AJ$4:CM$104,37,0),"0"),IFERROR(VLOOKUP($A12,'Season 2'!AK$4:CN$104,42,0),"0"),
IFERROR(VLOOKUP($A12,'Season 3'!AK$4:CN$104,42,0),"0"),IFERROR(VLOOKUP($A12,'Season 4'!AK$4:CN$104,42,0),"0"),
IFERROR(VLOOKUP($A12,'Season 5'!AK$4:CN$104,42,0),"0"),IFERROR(VLOOKUP($A12,'Season 6'!AK$4:CN$104,42,0),"0"),
IFERROR(VLOOKUP($A12,'Season 7'!AK$4:CN$104,42,0),"0"),IFERROR(VLOOKUP($A12,'Season 8'!AK$4:CN$104,42,0),"0"),
IFERROR(VLOOKUP($A12,'Season 9'!AK$4:CN$104,42,0),"0"),IFERROR(VLOOKUP($A12,'Season 10'!AK$4:CN$104,42,0),"0"),
IFERROR(VLOOKUP($A12,'Season 11'!AK$4:CN$104,42,0),"0"),IFERROR(VLOOKUP($A12,'Season 12'!AK$4:CN$104,42,0),"0"),
IFERROR(VLOOKUP($A12,'Season 13'!AK$4:CN$104,42,0),"0"),IFERROR(VLOOKUP($A12,'Season 14'!AK$4:CN$104,42,0),"0"),IFERROR(VLOOKUP($A12,'Season 15'!AK$4:CN$104,42,0),"0"),)</f>
        <v>0</v>
      </c>
      <c r="AP12" s="403">
        <f>SUM(IFERROR(VLOOKUP($A12,'Season 1'!AJ$4:CM$104,43,0),"0"),IFERROR(VLOOKUP($A12,'Season 2'!AK$4:CN$104,43,0),"0"),
IFERROR(VLOOKUP($A12,'Season 3'!AK$4:CN$104,43,0),"0"),IFERROR(VLOOKUP($A12,'Season 4'!AK$4:CN$104,43,0),"0"),
IFERROR(VLOOKUP($A12,'Season 5'!AK$4:CN$104,43,0),"0"),IFERROR(VLOOKUP($A12,'Season 6'!AK$4:CN$104,43,0),"0"),
IFERROR(VLOOKUP($A12,'Season 7'!AK$4:CN$104,43,0),"0"),IFERROR(VLOOKUP($A12,'Season 8'!AK$4:CN$104,43,0),"0"),
IFERROR(VLOOKUP($A12,'Season 9'!AK$4:CN$104,43,0),"0"),IFERROR(VLOOKUP($A12,'Season 10'!AK$4:CN$104,43,0),"0"),
IFERROR(VLOOKUP($A12,'Season 11'!AK$4:CN$104,43,0),"0"),IFERROR(VLOOKUP($A12,'Season 12'!AK$4:CN$104,43,0),"0"),
IFERROR(VLOOKUP($A12,'Season 13'!AK$4:CN$104,43,0),"0"),IFERROR(VLOOKUP($A12,'Season 14'!AK$4:CN$104,43,0),"0"),IFERROR(VLOOKUP($A12,'Season 15'!AK$4:CN$104,43,0),"0"),)</f>
        <v>0</v>
      </c>
      <c r="AQ12" s="398">
        <f>SUM(IFERROR(VLOOKUP($A12,'Season 1'!AJ$4:CM$104,44,0),"0"),IFERROR(VLOOKUP($A12,'Season 2'!AK$4:CN$104,44,0),"0"),
IFERROR(VLOOKUP($A12,'Season 3'!AK$4:CN$104,44,0),"0"),IFERROR(VLOOKUP($A12,'Season 4'!AK$4:CN$104,44,0),"0"),
IFERROR(VLOOKUP($A12,'Season 5'!AK$4:CN$104,44,0),"0"),IFERROR(VLOOKUP($A12,'Season 6'!AK$4:CN$104,44,0),"0"),
IFERROR(VLOOKUP($A12,'Season 7'!AK$4:CN$104,44,0),"0"),IFERROR(VLOOKUP($A12,'Season 8'!AK$4:CN$104,44,0),"0"),
IFERROR(VLOOKUP($A12,'Season 9'!AK$4:CN$104,44,0),"0"),IFERROR(VLOOKUP($A12,'Season 10'!AK$4:CN$104,44,0),"0"),
IFERROR(VLOOKUP($A12,'Season 11'!AK$4:CN$104,44,0),"0"),IFERROR(VLOOKUP($A12,'Season 12'!AK$4:CN$104,44,0),"0"),
IFERROR(VLOOKUP($A12,'Season 13'!AK$4:CN$104,44,0),"0"),IFERROR(VLOOKUP($A12,'Season 14'!AK$4:CN$104,44,0),"0"),IFERROR(VLOOKUP($A12,'Season 15'!AK$4:CN$104,44,0),"0"),)</f>
        <v>0</v>
      </c>
      <c r="AR12" s="518">
        <f>SUM(IFERROR(VLOOKUP($A12,'Season 1'!AJ$4:CM$104,45,0),"0"),IFERROR(VLOOKUP($A12,'Season 2'!AK$4:CN$104,45,0),"0"),
IFERROR(VLOOKUP($A12,'Season 3'!AK$4:CN$104,45,0),"0"),IFERROR(VLOOKUP($A12,'Season 4'!AK$4:CN$104,45,0),"0"),
IFERROR(VLOOKUP($A12,'Season 5'!AK$4:CN$104,45,0),"0"),IFERROR(VLOOKUP($A12,'Season 6'!AK$4:CN$104,45,0),"0"),
IFERROR(VLOOKUP($A12,'Season 7'!AK$4:CN$104,45,0),"0"),IFERROR(VLOOKUP($A12,'Season 8'!AK$4:CN$104,45,0),"0"),
IFERROR(VLOOKUP($A12,'Season 9'!AK$4:CN$104,45,0),"0"),IFERROR(VLOOKUP($A12,'Season 10'!AK$4:CN$104,45,0),"0"),
IFERROR(VLOOKUP($A12,'Season 11'!AK$4:CN$104,45,0),"0"),IFERROR(VLOOKUP($A12,'Season 12'!AK$4:CN$104,45,0),"0"),
IFERROR(VLOOKUP($A12,'Season 13'!AK$4:CN$104,45,0),"0"),IFERROR(VLOOKUP($A12,'Season 14'!AK$4:CN$104,45,0),"0"),IFERROR(VLOOKUP($A12,'Season 15'!AK$4:CN$104,45,0),"0"),)</f>
        <v>0</v>
      </c>
      <c r="AS12" s="21">
        <f>SUM(IFERROR(VLOOKUP($A12,'Season 1'!AJ$4:CM$104,46,0),"0"),IFERROR(VLOOKUP($A12,'Season 2'!AK$4:CN$104,46,0),"0"),
IFERROR(VLOOKUP($A12,'Season 3'!AK$4:CN$104,46,0),"0"),IFERROR(VLOOKUP($A12,'Season 4'!AK$4:CN$104,46,0),"0"),
IFERROR(VLOOKUP($A12,'Season 5'!AK$4:CN$104,46,0),"0"),IFERROR(VLOOKUP($A12,'Season 6'!AK$4:CN$104,46,0),"0"),
IFERROR(VLOOKUP($A12,'Season 7'!AK$4:CN$104,46,0),"0"),IFERROR(VLOOKUP($A12,'Season 8'!AK$4:CN$104,46,0),"0"),
IFERROR(VLOOKUP($A12,'Season 9'!AK$4:CN$104,46,0),"0"),IFERROR(VLOOKUP($A12,'Season 10'!AK$4:CN$104,46,0),"0"),
IFERROR(VLOOKUP($A12,'Season 11'!AK$4:CN$104,46,0),"0"),IFERROR(VLOOKUP($A12,'Season 12'!AK$4:CN$104,46,0),"0"),
IFERROR(VLOOKUP($A12,'Season 13'!AK$4:CN$104,46,0),"0"),IFERROR(VLOOKUP($A12,'Season 14'!AK$4:CN$104,46,0),"0"),IFERROR(VLOOKUP($A12,'Season 15'!AK$4:CN$104,46,0),"0"),)</f>
        <v>0</v>
      </c>
      <c r="AT12" s="402">
        <f>SUM(IFERROR(VLOOKUP($A12,'Season 1'!AJ$4:CM$104,47,0),"0"),IFERROR(VLOOKUP($A12,'Season 2'!AK$4:CN$104,47,0),"0"),
IFERROR(VLOOKUP($A12,'Season 3'!AK$4:CN$104,47,0),"0"),IFERROR(VLOOKUP($A12,'Season 4'!AK$4:CN$104,47,0),"0"),
IFERROR(VLOOKUP($A12,'Season 5'!AK$4:CN$104,47,0),"0"),IFERROR(VLOOKUP($A12,'Season 6'!AK$4:CN$104,47,0),"0"),
IFERROR(VLOOKUP($A12,'Season 7'!AK$4:CN$104,47,0),"0"),IFERROR(VLOOKUP($A12,'Season 8'!AK$4:CN$104,47,0),"0"),
IFERROR(VLOOKUP($A12,'Season 9'!AK$4:CN$104,47,0),"0"),IFERROR(VLOOKUP($A12,'Season 10'!AK$4:CN$104,47,0),"0"),
IFERROR(VLOOKUP($A12,'Season 11'!AK$4:CN$104,47,0),"0"),IFERROR(VLOOKUP($A12,'Season 12'!AK$4:CN$104,47,0),"0"),
IFERROR(VLOOKUP($A12,'Season 13'!AK$4:CN$104,47,0),"0"),IFERROR(VLOOKUP($A12,'Season 14'!AK$4:CN$104,47,0),"0"),IFERROR(VLOOKUP($A12,'Season 15'!AK$4:CN$104,47,0),"0"),)</f>
        <v>0</v>
      </c>
      <c r="AU12" s="403">
        <f>SUM(IFERROR(VLOOKUP($A12,'Season 3'!AK$4:CN$104,48,0),"0"),IFERROR(VLOOKUP($A12,'Season 4'!AK$4:CN$104,48,0),"0"),
IFERROR(VLOOKUP($A12,'Season 5'!AK$4:CN$104,48,0),"0"),IFERROR(VLOOKUP($A12,'Season 6'!AK$4:CN$104,48,0),"0"),
IFERROR(VLOOKUP($A12,'Season 7'!AK$4:CN$104,48,0),"0"),IFERROR(VLOOKUP($A12,'Season 8'!AK$4:CN$104,48,0),"0"),
IFERROR(VLOOKUP($A12,'Season 9'!AK$4:CN$104,48,0),"0"),IFERROR(VLOOKUP($A12,'Season 10'!AK$4:CN$104,48,0),"0"),
IFERROR(VLOOKUP($A12,'Season 11'!AK$4:CN$104,48,0),"0"),IFERROR(VLOOKUP($A12,'Season 12'!AK$4:CN$104,48,0),"0"),
IFERROR(VLOOKUP($A12,'Season 13'!AK$4:CN$104,48,0),"0"),IFERROR(VLOOKUP($A12,'Season 14'!AK$4:CN$104,48,0),"0"),IFERROR(VLOOKUP($A12,'Season 15'!AK$4:CN$104,48,0),"0"),)</f>
        <v>0</v>
      </c>
      <c r="AV12" s="398">
        <f>SUM(IFERROR(VLOOKUP($A12,'Season 3'!AK$4:CN$104,49,0),"0"),IFERROR(VLOOKUP($A12,'Season 4'!AK$4:CN$104,49,0),"0"),
IFERROR(VLOOKUP($A12,'Season 5'!AK$4:CN$104,49,0),"0"),IFERROR(VLOOKUP($A12,'Season 6'!AK$4:CN$104,49,0),"0"),
IFERROR(VLOOKUP($A12,'Season 7'!AK$4:CN$104,49,0),"0"),IFERROR(VLOOKUP($A12,'Season 8'!AK$4:CN$104,49,0),"0"),
IFERROR(VLOOKUP($A12,'Season 9'!AK$4:CN$104,49,0),"0"),IFERROR(VLOOKUP($A12,'Season 10'!AK$4:CN$104,49,0),"0"),
IFERROR(VLOOKUP($A12,'Season 11'!AK$4:CN$104,49,0),"0"),IFERROR(VLOOKUP($A12,'Season 12'!AK$4:CN$104,49,0),"0"),
IFERROR(VLOOKUP($A12,'Season 13'!AK$4:CN$104,49,0),"0"),IFERROR(VLOOKUP($A12,'Season 14'!AK$4:CN$104,49,0),"0"),IFERROR(VLOOKUP($A12,'Season 15'!AK$4:CN$104,49,0),"0"),)</f>
        <v>0</v>
      </c>
      <c r="AW12" s="518">
        <f>SUM(IFERROR(VLOOKUP($A12,'Season 3'!AK$4:CN$104,50,0),"0"),IFERROR(VLOOKUP($A12,'Season 4'!AK$4:CN$104,50,0),"0"),
IFERROR(VLOOKUP($A12,'Season 5'!AK$4:CN$104,50,0),"0"),IFERROR(VLOOKUP($A12,'Season 6'!AK$4:CN$104,50,0),"0"),
IFERROR(VLOOKUP($A12,'Season 7'!AK$4:CN$104,50,0),"0"),IFERROR(VLOOKUP($A12,'Season 8'!AK$4:CN$104,50,0),"0"),
IFERROR(VLOOKUP($A12,'Season 9'!AK$4:CN$104,50,0),"0"),IFERROR(VLOOKUP($A12,'Season 10'!AK$4:CN$104,50,0),"0"),
IFERROR(VLOOKUP($A12,'Season 11'!AK$4:CN$104,50,0),"0"),IFERROR(VLOOKUP($A12,'Season 12'!AK$4:CN$104,50,0),"0"),
IFERROR(VLOOKUP($A12,'Season 13'!AK$4:CN$104,50,0),"0"),IFERROR(VLOOKUP($A12,'Season 14'!AK$4:CN$104,50,0),"0"),IFERROR(VLOOKUP($A12,'Season 15'!AK$4:CN$104,50,0),"0"),)</f>
        <v>0</v>
      </c>
      <c r="AX12" s="21">
        <f>SUM(IFERROR(VLOOKUP($A12,'Season 3'!AK$4:CN$104,51,0),"0"),IFERROR(VLOOKUP($A12,'Season 4'!AK$4:CN$104,51,0),"0"),
IFERROR(VLOOKUP($A12,'Season 5'!AK$4:CN$104,51,0),"0"),IFERROR(VLOOKUP($A12,'Season 6'!AK$4:CN$104,51,0),"0"),
IFERROR(VLOOKUP($A12,'Season 7'!AK$4:CN$104,51,0),"0"),IFERROR(VLOOKUP($A12,'Season 8'!AK$4:CN$104,51,0),"0"),
IFERROR(VLOOKUP($A12,'Season 9'!AK$4:CN$104,51,0),"0"),IFERROR(VLOOKUP($A12,'Season 10'!AK$4:CN$104,51,0),"0"),
IFERROR(VLOOKUP($A12,'Season 11'!AK$4:CN$104,51,0),"0"),IFERROR(VLOOKUP($A12,'Season 12'!AK$4:CN$104,51,0),"0"),
IFERROR(VLOOKUP($A12,'Season 13'!AK$4:CN$104,51,0),"0"),IFERROR(VLOOKUP($A12,'Season 14'!AK$4:CN$104,51,0),"0"),IFERROR(VLOOKUP($A12,'Season 15'!AK$4:CN$104,51,0),"0"),)</f>
        <v>0</v>
      </c>
      <c r="AY12" s="402">
        <f>SUM(IFERROR(VLOOKUP($A12,'Season 3'!AK$4:CN$104,52,0),"0"),IFERROR(VLOOKUP($A12,'Season 4'!AK$4:CN$104,52,0),"0"),
IFERROR(VLOOKUP($A12,'Season 5'!AK$4:CN$104,52,0),"0"),IFERROR(VLOOKUP($A12,'Season 6'!AK$4:CN$104,52,0),"0"),
IFERROR(VLOOKUP($A12,'Season 7'!AK$4:CN$104,52,0),"0"),IFERROR(VLOOKUP($A12,'Season 8'!AK$4:CN$104,52,0),"0"),
IFERROR(VLOOKUP($A12,'Season 9'!AK$4:CN$104,52,0),"0"),IFERROR(VLOOKUP($A12,'Season 10'!AK$4:CN$104,52,0),"0"),
IFERROR(VLOOKUP($A12,'Season 11'!AK$4:CN$104,52,0),"0"),IFERROR(VLOOKUP($A12,'Season 12'!AK$4:CN$104,52,0),"0"),
IFERROR(VLOOKUP($A12,'Season 13'!AK$4:CN$104,52,0),"0"),IFERROR(VLOOKUP($A12,'Season 14'!AK$4:CN$104,52,0),"0"),IFERROR(VLOOKUP($A12,'Season 15'!AK$4:CN$104,52,0),"0"),)</f>
        <v>0</v>
      </c>
      <c r="AZ12" s="403">
        <f>SUM(IFERROR(VLOOKUP($A12,'Season 1'!AJ$4:CM$104,38,0),"0"),IFERROR(VLOOKUP($A12,'Season 2'!AK$4:CN$104,48,0),"0"),)</f>
        <v>0</v>
      </c>
      <c r="BA12" s="398">
        <f>SUM(IFERROR(VLOOKUP($A12,'Season 1'!AJ$4:CM$104,39,0),"0"),IFERROR(VLOOKUP($A12,'Season 2'!AK$4:CN$104,49,0),"0"),)</f>
        <v>0</v>
      </c>
      <c r="BB12" s="518">
        <f>SUM(IFERROR(VLOOKUP($A12,'Season 1'!AJ$4:CM$104,40,0),"0"),IFERROR(VLOOKUP($A12,'Season 2'!AK$4:CN$104,50,0),"0"),)</f>
        <v>0</v>
      </c>
      <c r="BC12" s="21">
        <f>SUM(IFERROR(VLOOKUP($A12,'Season 1'!AJ$4:CM$104,41,0),"0"),IFERROR(VLOOKUP($A12,'Season 2'!AK$4:CN$104,51,0),"0"),)</f>
        <v>0</v>
      </c>
      <c r="BD12" s="402">
        <f>SUM(IFERROR(VLOOKUP($A12,'Season 1'!AJ$4:CM$104,42,0),"0"),IFERROR(VLOOKUP($A12,'Season 2'!AK$4:CN$104,52,0),"0"),)</f>
        <v>0</v>
      </c>
      <c r="BE12" s="561">
        <f>SUM(
IFERROR(VLOOKUP($A12,'Season 1'!AJ$4:CM$104,48,0),"0"),IFERROR(VLOOKUP($A12,'Season 2'!AK$4:CN$104,53,0),"0"),
IFERROR(VLOOKUP($A12,'Season 3'!AK$4:CN$104,53,0),"0"),IFERROR(VLOOKUP($A12,'Season 4'!AK$4:CN$104,53,0),"0"),
IFERROR(VLOOKUP($A12,'Season 5'!AK$4:CN$104,53,0),"0"),IFERROR(VLOOKUP($A12,'Season 6'!AK$4:CN$104,53,0),"0"),
IFERROR(VLOOKUP($A12,'Season 7'!AK$4:CN$104,53,0),"0"),IFERROR(VLOOKUP($A12,'Season 8'!AK$4:CN$104,53,0),"0"),
IFERROR(VLOOKUP($A12,'Season 9'!AK$4:CN$104,53,0),"0"),IFERROR(VLOOKUP($A12,'Season 10'!AK$4:CN$104,53,0),"0"),
IFERROR(VLOOKUP($A12,'Season 11'!AK$4:CN$104,53,0),"0"),IFERROR(VLOOKUP($A12,'Season 12'!AK$4:CN$104,53,0),"0"),
IFERROR(VLOOKUP($A12,'Season 13'!AK$4:CN$104,53,0),"0"),IFERROR(VLOOKUP($A12,'Season 14'!AK$4:CN$104,53,0),"0"),IFERROR(VLOOKUP($A12,'Season 15'!AK$4:CN$104,53,0),"0"),)</f>
        <v>0</v>
      </c>
      <c r="BF12" s="562">
        <f>SUM(
IFERROR(VLOOKUP($A12,'Season 1'!AJ$4:CM$104,49,0),"0"),IFERROR(VLOOKUP($A12,'Season 2'!AK$4:CN$104,54,0),"0"),
IFERROR(VLOOKUP($A12,'Season 3'!AK$4:CN$104,54,0),"0"),IFERROR(VLOOKUP($A12,'Season 4'!AK$4:CN$104,54,0),"0"),
IFERROR(VLOOKUP($A12,'Season 5'!AK$4:CN$104,54,0),"0"),IFERROR(VLOOKUP($A12,'Season 6'!AK$4:CN$104,54,0),"0"),
IFERROR(VLOOKUP($A12,'Season 7'!AK$4:CN$104,54,0),"0"),IFERROR(VLOOKUP($A12,'Season 8'!AK$4:CN$104,54,0),"0"),
IFERROR(VLOOKUP($A12,'Season 9'!AK$4:CN$104,54,0),"0"),IFERROR(VLOOKUP($A12,'Season 10'!AK$4:CN$104,54,0),"0"),
IFERROR(VLOOKUP($A12,'Season 11'!AK$4:CN$104,540),"0"),IFERROR(VLOOKUP($A12,'Season 12'!AK$4:CN$104,54,0),"0"),
IFERROR(VLOOKUP($A12,'Season 13'!AK$4:CN$104,54,0),"0"),IFERROR(VLOOKUP($A12,'Season 14'!AK$4:CN$104,54,0),"0"),IFERROR(VLOOKUP($A12,'Season 15'!AK$4:CN$104,54,0),"0"),)</f>
        <v>0</v>
      </c>
      <c r="BG12" s="529" t="e">
        <f t="shared" si="1"/>
        <v>#DIV/0!</v>
      </c>
      <c r="BI12" s="553"/>
      <c r="BJ12" s="553"/>
      <c r="BK12" s="553"/>
      <c r="BL12" s="553"/>
      <c r="BM12" s="553"/>
      <c r="BN12" s="553"/>
      <c r="BO12" s="531"/>
      <c r="BP12" s="531"/>
      <c r="BQ12" s="531"/>
      <c r="BR12" s="531"/>
      <c r="BS12" s="12" t="str">
        <f>IFERROR(VLOOKUP($A12,'Season 1'!$AJ$4:$CM$104,50,0),"0")</f>
        <v>0</v>
      </c>
      <c r="BT12" s="12" t="str">
        <f>IFERROR(VLOOKUP($A12,'Season 1'!$AJ$4:$CM$104,51,0),"0")</f>
        <v>0</v>
      </c>
      <c r="BU12" s="12" t="str">
        <f>IFERROR(VLOOKUP($A12,'Season 2'!$AK$4:$CN$104,55,0),"0")</f>
        <v>0</v>
      </c>
      <c r="BV12" s="12" t="str">
        <f>IFERROR(VLOOKUP($A12,'Season 2'!$AK$4:$CN$104,56,0),"0")</f>
        <v>0</v>
      </c>
      <c r="BW12" s="12" t="str">
        <f>IFERROR(VLOOKUP($A12,'Season 3'!$AK$4:$CN$104,55,0),"0")</f>
        <v>0</v>
      </c>
      <c r="BX12" s="12" t="str">
        <f>IFERROR(VLOOKUP($A12,'Season 3'!$AK$4:$CN$104,56,0),"0")</f>
        <v>0</v>
      </c>
      <c r="BY12" s="12" t="str">
        <f>IFERROR(VLOOKUP($A12,'Season 4'!$AK$4:$CN$104,55,0),"0")</f>
        <v>0</v>
      </c>
      <c r="BZ12" s="12" t="str">
        <f>IFERROR(VLOOKUP($A12,'Season 4'!$AK$4:$CN$104,56,0),"0")</f>
        <v>0</v>
      </c>
      <c r="CA12" s="12" t="str">
        <f>IFERROR(VLOOKUP($A12,'Season 5'!$AK$4:$CN$104,55,0),"0")</f>
        <v>0</v>
      </c>
      <c r="CB12" s="12" t="str">
        <f>IFERROR(VLOOKUP($A12,'Season 5'!$AK$4:$CN$104,56,0),"0")</f>
        <v>0</v>
      </c>
      <c r="CC12" s="12" t="str">
        <f>IFERROR(VLOOKUP($A12,'Season 6'!$AK$4:$CN$104,55,0),"0")</f>
        <v>0</v>
      </c>
      <c r="CD12" s="12" t="str">
        <f>IFERROR(VLOOKUP($A12,'Season 6'!$AK$4:$CN$104,56,0),"0")</f>
        <v>0</v>
      </c>
      <c r="CE12" s="12" t="str">
        <f>IFERROR(VLOOKUP($A12,'Season 7'!$AK$4:$CN$104,55,0),"0")</f>
        <v>0</v>
      </c>
      <c r="CF12" s="12" t="str">
        <f>IFERROR(VLOOKUP($A12,'Season 7'!$AK$4:$CN$104,56,0),"0")</f>
        <v>0</v>
      </c>
      <c r="CG12" s="12" t="str">
        <f>IFERROR(VLOOKUP($A12,'Season 8'!$AK$4:$CN$104,55,0),"0")</f>
        <v>0</v>
      </c>
      <c r="CH12" s="12" t="str">
        <f>IFERROR(VLOOKUP($A12,'Season 8'!$AK$4:$CN$104,56,0),"0")</f>
        <v>0</v>
      </c>
      <c r="CI12" s="12" t="str">
        <f>IFERROR(VLOOKUP($A12,'Season 9'!$AK$4:$CN$104,55,0),"0")</f>
        <v>0</v>
      </c>
      <c r="CJ12" s="12" t="str">
        <f>IFERROR(VLOOKUP($A12,'Season 9'!$AK$4:$CN$104,56,0),"0")</f>
        <v>0</v>
      </c>
      <c r="CK12" s="12" t="str">
        <f>IFERROR(VLOOKUP($A12,'Season 10'!$AK$4:$CN$104,55,0),"0")</f>
        <v>0</v>
      </c>
      <c r="CL12" s="12" t="str">
        <f>IFERROR(VLOOKUP($A12,'Season 10'!$AK$4:$CN$104,56,0),"0")</f>
        <v>0</v>
      </c>
      <c r="CM12" s="12" t="str">
        <f>IFERROR(VLOOKUP($A12,'Season 11'!$AK$4:$CN$104,55,0),"0")</f>
        <v>0</v>
      </c>
      <c r="CN12" s="12" t="str">
        <f>IFERROR(VLOOKUP($A12,'Season 11'!$AK$4:$CN$104,56,0),"0")</f>
        <v>0</v>
      </c>
      <c r="CO12" s="12" t="str">
        <f>IFERROR(VLOOKUP($A12,'Season 12'!$AK$4:$CN$104,55,0),"0")</f>
        <v>0</v>
      </c>
      <c r="CP12" s="12" t="str">
        <f>IFERROR(VLOOKUP($A12,'Season 12'!$AK$4:$CN$104,56,0),"0")</f>
        <v>0</v>
      </c>
      <c r="CQ12" s="12" t="str">
        <f>IFERROR(VLOOKUP($A12,'Season 13'!$AK$4:$CN$104,55,0),"0")</f>
        <v>0</v>
      </c>
      <c r="CR12" s="12" t="str">
        <f>IFERROR(VLOOKUP($A12,'Season 13'!$AK$4:$CN$104,56,0),"0")</f>
        <v>0</v>
      </c>
      <c r="CS12" s="12" t="str">
        <f>IFERROR(VLOOKUP($A12,'Season 14'!$AK$4:$CN$104,55,0),"0")</f>
        <v>0</v>
      </c>
      <c r="CT12" s="12" t="str">
        <f>IFERROR(VLOOKUP($A12,'Season 14'!$AK$4:$CN$104,56,0),"0")</f>
        <v>0</v>
      </c>
      <c r="CU12" s="12" t="str">
        <f>IFERROR(VLOOKUP($A12,'Season 15'!$AK$4:$CN$104,55,0),"0")</f>
        <v>0</v>
      </c>
      <c r="CV12" s="12" t="str">
        <f>IFERROR(VLOOKUP($A12,'Season 15'!$AK$4:$CN$104,56,0),"0")</f>
        <v>0</v>
      </c>
    </row>
    <row r="13" spans="1:100" x14ac:dyDescent="0.25">
      <c r="A13" s="545"/>
      <c r="B13" s="516" t="str">
        <f>IFERROR(VLOOKUP('Data Totals'!A13,'Season 1'!AJ$4:CH$104,2,FALSE),IFERROR(VLOOKUP('Data Totals'!A13,'Season 2'!AK$4:CI$104,2,FALSE),IFERROR(VLOOKUP('Data Totals'!A13,'Season 3'!AK$4:CI$104,2,FALSE),IFERROR(VLOOKUP('Data Totals'!A13,'Season 4'!AK$4:CI$104,2,FALSE),IFERROR(VLOOKUP('Data Totals'!A13,'Season 5'!AK$4:CI$104,2,FALSE),IFERROR(VLOOKUP('Data Totals'!A13,'Season 6'!AK$4:CI$104,2,FALSE),IFERROR(VLOOKUP('Data Totals'!A13,'Season 7'!AK$4:CI$104,2,FALSE),IFERROR(VLOOKUP('Data Totals'!A13,'Season 8'!AK$4:CI$104,2,FALSE),IFERROR(VLOOKUP('Data Totals'!A13,'Season 9'!AK$4:CI$104,2,FALSE),IFERROR(VLOOKUP('Data Totals'!A13,'Season 10'!AK$4:CI$104,2,FALSE),IFERROR(VLOOKUP('Data Totals'!A13,'Season 11'!AK$4:CI$104,2,FALSE),IFERROR(VLOOKUP('Data Totals'!A13,'Season 12'!AK$4:CI$104,2,FALSE),IFERROR(VLOOKUP('Data Totals'!A13,'Season 13'!AK$4:CI$104,2,FALSE),IFERROR(VLOOKUP('Data Totals'!A13,'Season 14'!AK$4:CI$104,2,FALSE),IFERROR(VLOOKUP('Data Totals'!A13,'Season 15'!AK$4:CI$104,2,FALSE),"N/A")))))))))))))))</f>
        <v>N/A</v>
      </c>
      <c r="C13" s="517" t="str">
        <f>IFERROR(VLOOKUP('Data Totals'!A13,'Season 1'!AJ$4:CH$104,3,FALSE),IFERROR(VLOOKUP('Data Totals'!A13,'Season 2'!AK$4:CI$104,3,FALSE),IFERROR(VLOOKUP('Data Totals'!A13,'Season 3'!AK$4:CI$104,3,FALSE),IFERROR(VLOOKUP('Data Totals'!A13,'Season 4'!AK$4:CI$104,3,FALSE),IFERROR(VLOOKUP('Data Totals'!A13,'Season 5'!AK$4:CI$104,3,FALSE),IFERROR(VLOOKUP('Data Totals'!A13,'Season 6'!AK$4:CI$104,3,FALSE),IFERROR(VLOOKUP('Data Totals'!A13,'Season 7'!AK$4:CI$104,3,FALSE),IFERROR(VLOOKUP('Data Totals'!A13,'Season 8'!AK$4:CI$104,3,FALSE),IFERROR(VLOOKUP('Data Totals'!A13,'Season 9'!AK$4:CI$104,3,FALSE),IFERROR(VLOOKUP('Data Totals'!A13,'Season 10'!AK$4:CI$104,3,FALSE),IFERROR(VLOOKUP('Data Totals'!A13,'Season 11'!AK$4:CI$104,3,FALSE),IFERROR(VLOOKUP('Data Totals'!A13,'Season 12'!AK$4:CI$104,3,FALSE),IFERROR(VLOOKUP('Data Totals'!A13,'Season 13'!AK$4:CI$104,3,FALSE),IFERROR(VLOOKUP('Data Totals'!A13,'Season 14'!AK$4:CI$104,3,FALSE),IFERROR(VLOOKUP('Data Totals'!A13,'Season 15'!AK$4:CI$104,3,FALSE),"N/A")))))))))))))))</f>
        <v>N/A</v>
      </c>
      <c r="D13" s="517" t="str">
        <f>IFERROR(VLOOKUP('Data Totals'!A13,'Season 15'!AK$4:CI$104,4,FALSE),IFERROR(VLOOKUP('Data Totals'!A13,'Season 14'!AK$4:CI$104,4,FALSE),IFERROR(VLOOKUP('Data Totals'!A13,'Season 13'!AK$4:CI$104,4,FALSE),IFERROR(VLOOKUP('Data Totals'!A13,'Season 12'!AK$4:CI$104,4,FALSE),IFERROR(VLOOKUP('Data Totals'!A13,'Season 11'!AK$4:CI$104,4,FALSE),IFERROR(VLOOKUP('Data Totals'!A13,'Season 10'!AK$4:CI$104,4,FALSE),IFERROR(VLOOKUP('Data Totals'!A13,'Season 9'!AK$4:CI$104,4,FALSE),IFERROR(VLOOKUP('Data Totals'!A13,'Season 8'!AK$4:CI$104,4,FALSE),IFERROR(VLOOKUP('Data Totals'!A13,'Season 7'!AK$4:CI$104,4,FALSE),IFERROR(VLOOKUP('Data Totals'!A13,'Season 6'!AK$4:CI$104,4,FALSE),IFERROR(VLOOKUP('Data Totals'!A13,'Season 5'!AK$4:CI$104,4,FALSE),IFERROR(VLOOKUP('Data Totals'!A13,'Season 4'!AK$4:CI$104,4,FALSE),IFERROR(VLOOKUP('Data Totals'!A13,'Season 3'!AK$4:CI$104,4,FALSE),IFERROR(VLOOKUP('Data Totals'!A13,'Season 2'!AK$4:CI$104,4,FALSE),IFERROR(VLOOKUP('Data Totals'!A13,'Season 1'!AJ$4:CH$104,4,FALSE),"N/A")))))))))))))))</f>
        <v>N/A</v>
      </c>
      <c r="E13" s="517" t="e">
        <f t="shared" si="0"/>
        <v>#VALUE!</v>
      </c>
      <c r="F13" s="398">
        <f>SUM(IFERROR(VLOOKUP(A13,BI$3:BN$152,2,0),"0"),
IFERROR(VLOOKUP(A13,'Season 1'!AJ$4:CM$104,7,0),"0"),IFERROR(VLOOKUP(A13,'Season 2'!AK$4:CN$104,7,0),"0"),
IFERROR(VLOOKUP(A13,'Season 3'!AK$4:CN$104,7,0),"0"),IFERROR(VLOOKUP(A13,'Season 4'!AK$4:CN$104,7,0),"0"),
IFERROR(VLOOKUP(A13,'Season 5'!AK$4:CN$104,7,0),"0"),IFERROR(VLOOKUP(A13,'Season 6'!AK$4:CN$104,7,0),"0"),
IFERROR(VLOOKUP(A13,'Season 7'!AK$4:CN$104,7,0),"0"),IFERROR(VLOOKUP(A13,'Season 8'!AK$4:CN$104,7,0),"0"),
IFERROR(VLOOKUP(A13,'Season 9'!AK$4:CN$104,7,0),"0"),IFERROR(VLOOKUP(A13,'Season 10'!AK$4:CN$104,7,0),"0"),
IFERROR(VLOOKUP(A13,'Season 11'!AK$4:CN$104,7,0),"0"),IFERROR(VLOOKUP(A13,'Season 12'!AK$4:CN$104,7,0),"0"),
IFERROR(VLOOKUP(A13,'Season 13'!AK$4:CN$104,7,0),"0"),IFERROR(VLOOKUP(A13,'Season 14'!AK$4:CN$104,7,0),"0"),IFERROR(VLOOKUP(A13,'Season 15'!AK$4:CN$104,7,0),"0"),)</f>
        <v>0</v>
      </c>
      <c r="G13" s="398">
        <f>SUM(
IFERROR(VLOOKUP(A13,'Season 1'!AJ$4:CM$104,8,0),"0"),IFERROR(VLOOKUP(A13,'Season 2'!AK$4:CN$104,8,0),"0"),
IFERROR(VLOOKUP(A13,'Season 3'!AK$4:CN$104,8,0),"0"),IFERROR(VLOOKUP(A13,'Season 4'!AK$4:CN$104,8,0),"0"),
IFERROR(VLOOKUP(A13,'Season 5'!AK$4:CN$104,8,0),"0"),IFERROR(VLOOKUP(A13,'Season 6'!AK$4:CN$104,8,0),"0"),
IFERROR(VLOOKUP(A13,'Season 7'!AK$4:CN$104,8,0),"0"),IFERROR(VLOOKUP(A13,'Season 8'!AK$4:CN$104,8,0),"0"),
IFERROR(VLOOKUP(A13,'Season 9'!AK$4:CN$104,8,0),"0"),IFERROR(VLOOKUP(A13,'Season 10'!AK$4:CN$104,8,0),"0"),
IFERROR(VLOOKUP(A13,'Season 11'!AK$4:CN$104,8,0),"0"),IFERROR(VLOOKUP(A13,'Season 12'!AK$4:CN$104,8,0),"0"),
IFERROR(VLOOKUP(A13,'Season 13'!AK$4:CN$104,8,0),"0"),IFERROR(VLOOKUP(A13,'Season 14'!AK$4:CN$104,8,0),"0"),IFERROR(VLOOKUP(A13,'Season 15'!AK$4:CN$104,8,0),"0"),)</f>
        <v>0</v>
      </c>
      <c r="H13" s="329">
        <f>SUM(
IFERROR(VLOOKUP(A13,'Season 1'!AJ$4:CM$104,9,0),"0"),IFERROR(VLOOKUP(A13,'Season 2'!AK$4:CN$104,9,0),"0"),
IFERROR(VLOOKUP(A13,'Season 3'!AK$4:CN$104,9,0),"0"),IFERROR(VLOOKUP(A13,'Season 4'!AK$4:CN$104,9,0),"0"),
IFERROR(VLOOKUP(A13,'Season 5'!AK$4:CN$104,9,0),"0"),IFERROR(VLOOKUP(A13,'Season 6'!AK$4:CN$104,9,0),"0"),
IFERROR(VLOOKUP(A13,'Season 7'!AK$4:CN$104,9,0),"0"),IFERROR(VLOOKUP(A13,'Season 8'!AK$4:CN$104,9,0),"0"),
IFERROR(VLOOKUP(A13,'Season 9'!AK$4:CN$104,9,0),"0"),IFERROR(VLOOKUP(A13,'Season 10'!AK$4:CN$104,9,0),"0"),
IFERROR(VLOOKUP(A13,'Season 11'!AK$4:CN$104,9,0),"0"),IFERROR(VLOOKUP(A13,'Season 12'!AK$4:CN$104,9,0),"0"),
IFERROR(VLOOKUP(A13,'Season 13'!AK$4:CN$104,9,0),"0"),IFERROR(VLOOKUP(A13,'Season 14'!AK$4:CN$104,9,0),"0"),IFERROR(VLOOKUP(A13,'Season 15'!AK$4:CN$104,9,0),"0"),)</f>
        <v>0</v>
      </c>
      <c r="I13" s="518">
        <f>SUM(
IFERROR(VLOOKUP(A13,'Season 1'!AJ$4:CM$104,10,0),"0"),IFERROR(VLOOKUP(A13,'Season 2'!AK$4:CN$104,10,0),"0"),
IFERROR(VLOOKUP(A13,'Season 3'!AK$4:CN$104,10,0),"0"),IFERROR(VLOOKUP(A13,'Season 4'!AK$4:CN$104,10,0),"0"),
IFERROR(VLOOKUP(A13,'Season 5'!AK$4:CN$104,10,0),"0"),IFERROR(VLOOKUP(A13,'Season 6'!AK$4:CN$104,10,0),"0"),
IFERROR(VLOOKUP(A13,'Season 7'!AK$4:CN$104,10,0),"0"),IFERROR(VLOOKUP(A13,'Season 8'!AK$4:CN$104,10,0),"0"),
IFERROR(VLOOKUP(A13,'Season 9'!AK$4:CN$104,10,0),"0"),IFERROR(VLOOKUP(A13,'Season 10'!AK$4:CN$104,10,0),"0"),
IFERROR(VLOOKUP(A13,'Season 11'!AK$4:CN$104,10,0),"0"),IFERROR(VLOOKUP(A13,'Season 12'!AK$4:CN$104,10,0),"0"),
IFERROR(VLOOKUP(A13,'Season 13'!AK$4:CN$104,10,0),"0"),IFERROR(VLOOKUP(A13,'Season 14'!AK$4:CN$104,10,0),"0"),IFERROR(VLOOKUP(A13,'Season 15'!AK$4:CN$104,10,0),"0"),)</f>
        <v>0</v>
      </c>
      <c r="J13" s="21">
        <f>SUM(IFERROR(VLOOKUP(A13,BI$3:BN$152,3,0),"0"),
IFERROR(VLOOKUP(A13,'Season 1'!AJ$4:CM$104,11,0),"0"),IFERROR(VLOOKUP(A13,'Season 2'!AK$4:CN$104,11,0),"0"),
IFERROR(VLOOKUP(A13,'Season 3'!AK$4:CN$104,11,0),"0"),IFERROR(VLOOKUP(A13,'Season 4'!AK$4:CN$104,11,0),"0"),
IFERROR(VLOOKUP(A13,'Season 5'!AK$4:CN$104,11,0),"0"),IFERROR(VLOOKUP(A13,'Season 6'!AK$4:CN$104,11,0),"0"),
IFERROR(VLOOKUP(A13,'Season 7'!AK$4:CN$104,11,0),"0"),IFERROR(VLOOKUP(A13,'Season 8'!AK$4:CN$104,11,0),"0"),
IFERROR(VLOOKUP(A13,'Season 9'!AK$4:CN$104,11,0),"0"),IFERROR(VLOOKUP(A13,'Season 10'!AK$4:CN$104,11,0),"0"),
IFERROR(VLOOKUP(A13,'Season 11'!AK$4:CN$104,11,0),"0"),IFERROR(VLOOKUP(A13,'Season 12'!AK$4:CN$104,11,0),"0"),
IFERROR(VLOOKUP(A13,'Season 13'!AK$4:CN$104,11,0),"0"),IFERROR(VLOOKUP(A13,'Season 14'!AK$4:CN$104,11,0),"0"),IFERROR(VLOOKUP(A13,'Season 15'!AK$4:CN$104,11,0),"0"),)</f>
        <v>0</v>
      </c>
      <c r="K13" s="402">
        <f>SUM(IFERROR(VLOOKUP($A13,BI$3:BN$152,4,0),"0"),
IFERROR(VLOOKUP($A13,'Season 1'!AJ$4:CM$104,12,0),"0"),IFERROR(VLOOKUP($A13,'Season 2'!AK$4:CN$104,12,0),"0"),
IFERROR(VLOOKUP($A13,'Season 3'!AK$4:CN$104,12,0),"0"),IFERROR(VLOOKUP($A13,'Season 4'!AK$4:CN$104,12,0),"0"),
IFERROR(VLOOKUP($A13,'Season 5'!AK$4:CN$104,12,0),"0"),IFERROR(VLOOKUP($A13,'Season 6'!AK$4:CN$104,12,0),"0"),
IFERROR(VLOOKUP($A13,'Season 7'!AK$4:CN$104,12,0),"0"),IFERROR(VLOOKUP($A13,'Season 8'!AK$4:CN$104,12,0),"0"),
IFERROR(VLOOKUP($A13,'Season 9'!AK$4:CN$104,12,0),"0"),IFERROR(VLOOKUP($A13,'Season 10'!AK$4:CN$104,12,0),"0"),
IFERROR(VLOOKUP($A13,'Season 11'!AK$4:CN$104,12,0),"0"),IFERROR(VLOOKUP($A13,'Season 12'!AK$4:CN$104,12,0),"0"),
IFERROR(VLOOKUP($A13,'Season 13'!AK$4:CN$104,12,0),"0"),IFERROR(VLOOKUP($A13,'Season 14'!AK$4:CN$104,12,0),"0"),IFERROR(VLOOKUP(A13,'Season 15'!AK$4:CN$104,12,0),"0"),)</f>
        <v>0</v>
      </c>
      <c r="L13" s="403">
        <f>SUM(
IFERROR(VLOOKUP($A13,'Season 1'!AJ$4:CM$104,13,0),"0"),IFERROR(VLOOKUP($A13,'Season 2'!AK$4:CN$104,13,0),"0"),
IFERROR(VLOOKUP($A13,'Season 3'!AK$4:CN$104,13,0),"0"),IFERROR(VLOOKUP($A13,'Season 4'!AK$4:CN$104,13,0),"0"),
IFERROR(VLOOKUP($A13,'Season 5'!AK$4:CN$104,13,0),"0"),IFERROR(VLOOKUP($A13,'Season 6'!AK$4:CN$104,13,0),"0"),
IFERROR(VLOOKUP($A13,'Season 7'!AK$4:CN$104,13,0),"0"),IFERROR(VLOOKUP($A13,'Season 8'!AK$4:CN$104,13,0),"0"),
IFERROR(VLOOKUP($A13,'Season 9'!AK$4:CN$104,13,0),"0"),IFERROR(VLOOKUP($A13,'Season 10'!AK$4:CN$104,13,0),"0"),
IFERROR(VLOOKUP($A13,'Season 11'!AK$4:CN$104,13,0),"0"),IFERROR(VLOOKUP($A13,'Season 12'!AK$4:CN$104,13,0),"0"),
IFERROR(VLOOKUP($A13,'Season 13'!AK$4:CN$104,13,0),"0"),IFERROR(VLOOKUP($A13,'Season 14'!AK$4:CN$104,13,0),"0"),IFERROR(VLOOKUP(A13,'Season 15'!AK$4:CN$104,13,0),"0"),)</f>
        <v>0</v>
      </c>
      <c r="M13" s="398">
        <f>SUM(
IFERROR(VLOOKUP($A13,'Season 1'!AJ$4:CM$104,14,0),"0"),IFERROR(VLOOKUP($A13,'Season 2'!AK$4:CN$104,14,0),"0"),
IFERROR(VLOOKUP($A13,'Season 3'!AK$4:CN$104,14,0),"0"),IFERROR(VLOOKUP($A13,'Season 4'!AK$4:CN$104,14,0),"0"),
IFERROR(VLOOKUP($A13,'Season 5'!AK$4:CN$104,14,0),"0"),IFERROR(VLOOKUP($A13,'Season 6'!AK$4:CN$104,14,0),"0"),
IFERROR(VLOOKUP($A13,'Season 7'!AK$4:CN$104,14,0),"0"),IFERROR(VLOOKUP($A13,'Season 8'!AK$4:CN$104,14,0),"0"),
IFERROR(VLOOKUP($A13,'Season 9'!AK$4:CN$104,14,0),"0"),IFERROR(VLOOKUP($A13,'Season 10'!AK$4:CN$104,14,0),"0"),
IFERROR(VLOOKUP($A13,'Season 11'!AK$4:CN$104,14,0),"0"),IFERROR(VLOOKUP($A13,'Season 12'!AK$4:CN$104,14,0),"0"),
IFERROR(VLOOKUP($A13,'Season 13'!AK$4:CN$104,14,0),"0"),IFERROR(VLOOKUP($A13,'Season 14'!AK$4:CN$104,14,0),"0"),IFERROR(VLOOKUP(A13,'Season 15'!AK$4:CN$104,14,0),"0"),)</f>
        <v>0</v>
      </c>
      <c r="N13" s="518">
        <f>SUM(
IFERROR(VLOOKUP($A13,'Season 1'!AJ$4:CM$104,15,0),"0"),IFERROR(VLOOKUP($A13,'Season 2'!AK$4:CN$104,15,0),"0"),
IFERROR(VLOOKUP($A13,'Season 3'!AK$4:CN$104,15,0),"0"),IFERROR(VLOOKUP($A13,'Season 4'!AK$4:CN$104,15,0),"0"),
IFERROR(VLOOKUP($A13,'Season 5'!AK$4:CN$104,15,0),"0"),IFERROR(VLOOKUP($A13,'Season 6'!AK$4:CN$104,15,0),"0"),
IFERROR(VLOOKUP($A13,'Season 7'!AK$4:CN$104,15,0),"0"),IFERROR(VLOOKUP($A13,'Season 8'!AK$4:CN$104,15,0),"0"),
IFERROR(VLOOKUP($A13,'Season 9'!AK$4:CN$104,15,0),"0"),IFERROR(VLOOKUP($A13,'Season 10'!AK$4:CN$104,15,0),"0"),
IFERROR(VLOOKUP($A13,'Season 11'!AK$4:CN$104,15,0),"0"),IFERROR(VLOOKUP($A13,'Season 12'!AK$4:CN$104,15,0),"0"),
IFERROR(VLOOKUP($A13,'Season 13'!AK$4:CN$104,15,0),"0"),IFERROR(VLOOKUP($A13,'Season 14'!AK$4:CN$104,15,0),"0"),IFERROR(VLOOKUP(A13,'Season 15'!AK$4:CN$104,15,0),"0"),)</f>
        <v>0</v>
      </c>
      <c r="O13" s="21">
        <f>SUM(
IFERROR(VLOOKUP($A13,'Season 1'!AJ$4:CM$104,16,0),"0"),IFERROR(VLOOKUP($A13,'Season 2'!AK$4:CN$104,16,0),"0"),
IFERROR(VLOOKUP($A13,'Season 3'!AK$4:CN$104,16,0),"0"),IFERROR(VLOOKUP($A13,'Season 4'!AK$4:CN$104,16,0),"0"),
IFERROR(VLOOKUP($A13,'Season 5'!AK$4:CN$104,16,0),"0"),IFERROR(VLOOKUP($A13,'Season 6'!AK$4:CN$104,16,0),"0"),
IFERROR(VLOOKUP($A13,'Season 7'!AK$4:CN$104,16,0),"0"),IFERROR(VLOOKUP($A13,'Season 8'!AK$4:CN$104,16,0),"0"),
IFERROR(VLOOKUP($A13,'Season 9'!AK$4:CN$104,16,0),"0"),IFERROR(VLOOKUP($A13,'Season 10'!AK$4:CN$104,16,0),"0"),
IFERROR(VLOOKUP($A13,'Season 11'!AK$4:CN$104,16,0),"0"),IFERROR(VLOOKUP($A13,'Season 12'!AK$4:CN$104,16,0),"0"),
IFERROR(VLOOKUP($A13,'Season 13'!AK$4:CN$104,16,0),"0"),IFERROR(VLOOKUP($A13,'Season 14'!AK$4:CN$104,16,0),"0"),IFERROR(VLOOKUP(A13,'Season 15'!AK$4:CN$104,16,0),"0"),)</f>
        <v>0</v>
      </c>
      <c r="P13" s="402">
        <f>SUM(
IFERROR(VLOOKUP($A13,'Season 1'!AJ$4:CM$104,17,0),"0"),IFERROR(VLOOKUP($A13,'Season 2'!AK$4:CN$104,17,0),"0"),
IFERROR(VLOOKUP($A13,'Season 3'!AK$4:CN$104,17,0),"0"),IFERROR(VLOOKUP($A13,'Season 4'!AK$4:CN$104,17,0),"0"),
IFERROR(VLOOKUP($A13,'Season 5'!AK$4:CN$104,17,0),"0"),IFERROR(VLOOKUP($A13,'Season 6'!AK$4:CN$104,17,0),"0"),
IFERROR(VLOOKUP($A13,'Season 7'!AK$4:CN$104,17,0),"0"),IFERROR(VLOOKUP($A13,'Season 8'!AK$4:CN$104,17,0),"0"),
IFERROR(VLOOKUP($A13,'Season 9'!AK$4:CN$104,17,0),"0"),IFERROR(VLOOKUP($A13,'Season 10'!AK$4:CN$104,17,0),"0"),
IFERROR(VLOOKUP($A13,'Season 11'!AK$4:CN$104,17,0),"0"),IFERROR(VLOOKUP($A13,'Season 12'!AK$4:CN$104,17,0),"0"),
IFERROR(VLOOKUP($A13,'Season 13'!AK$4:CN$104,17,0),"0"),IFERROR(VLOOKUP($A13,'Season 14'!AK$4:CN$104,17,0),"0"),IFERROR(VLOOKUP(A13,'Season 15'!AK$4:CN$104,17,0),"0"),)</f>
        <v>0</v>
      </c>
      <c r="Q13" s="403">
        <f>SUM(
IFERROR(VLOOKUP($A13,'Season 1'!AJ$4:CM$104,18,0),"0"),IFERROR(VLOOKUP($A13,'Season 2'!AK$4:CN$104,18,0),"0"),
IFERROR(VLOOKUP($A13,'Season 3'!AK$4:CN$104,18,0),"0"),IFERROR(VLOOKUP($A13,'Season 4'!AK$4:CN$104,18,0),"0"),
IFERROR(VLOOKUP($A13,'Season 5'!AK$4:CN$104,18,0),"0"),IFERROR(VLOOKUP($A13,'Season 6'!AK$4:CN$104,18,0),"0"),
IFERROR(VLOOKUP($A13,'Season 7'!AK$4:CN$104,18,0),"0"),IFERROR(VLOOKUP($A13,'Season 8'!AK$4:CN$104,18,0),"0"),
IFERROR(VLOOKUP($A13,'Season 9'!AK$4:CN$104,18,0),"0"),IFERROR(VLOOKUP($A13,'Season 10'!AK$4:CN$104,18,0),"0"),
IFERROR(VLOOKUP($A13,'Season 11'!AK$4:CN$104,18,0),"0"),IFERROR(VLOOKUP($A13,'Season 12'!AK$4:CN$104,18,0),"0"),
IFERROR(VLOOKUP($A13,'Season 13'!AK$4:CN$104,18,0),"0"),IFERROR(VLOOKUP($A13,'Season 14'!AK$4:CN$104,18,0),"0"),IFERROR(VLOOKUP(A13,'Season 15'!AK$4:CN$104,18,0),"0"),)</f>
        <v>0</v>
      </c>
      <c r="R13" s="398">
        <f>SUM(
IFERROR(VLOOKUP($A13,'Season 1'!AJ$4:CM$104,19,0),"0"),IFERROR(VLOOKUP($A13,'Season 2'!AK$4:CN$104,19,0),"0"),
IFERROR(VLOOKUP($A13,'Season 3'!AK$4:CN$104,19,0),"0"),IFERROR(VLOOKUP($A13,'Season 4'!AK$4:CN$104,19,0),"0"),
IFERROR(VLOOKUP($A13,'Season 5'!AK$4:CN$104,19,0),"0"),IFERROR(VLOOKUP($A13,'Season 6'!AK$4:CN$104,19,0),"0"),
IFERROR(VLOOKUP($A13,'Season 7'!AK$4:CN$104,19,0),"0"),IFERROR(VLOOKUP($A13,'Season 8'!AK$4:CN$104,19,0),"0"),
IFERROR(VLOOKUP($A13,'Season 9'!AK$4:CN$104,19,0),"0"),IFERROR(VLOOKUP($A13,'Season 10'!AK$4:CN$104,19,0),"0"),
IFERROR(VLOOKUP($A13,'Season 11'!AK$4:CN$104,19,0),"0"),IFERROR(VLOOKUP($A13,'Season 12'!AK$4:CN$104,19,0),"0"),
IFERROR(VLOOKUP($A13,'Season 13'!AK$4:CN$104,19,0),"0"),IFERROR(VLOOKUP($A13,'Season 14'!AK$4:CN$104,19,0),"0"),IFERROR(VLOOKUP(A13,'Season 15'!AK$4:CN$104,19,0),"0"),)</f>
        <v>0</v>
      </c>
      <c r="S13" s="518">
        <f>SUM(
IFERROR(VLOOKUP($A13,'Season 1'!AJ$4:CM$104,20,0),"0"),IFERROR(VLOOKUP($A13,'Season 2'!AK$4:CN$104,20,0),"0"),
IFERROR(VLOOKUP($A13,'Season 3'!AK$4:CN$104,20,0),"0"),IFERROR(VLOOKUP($A13,'Season 4'!AK$4:CN$104,20,0),"0"),
IFERROR(VLOOKUP($A13,'Season 5'!AK$4:CN$104,20,0),"0"),IFERROR(VLOOKUP($A13,'Season 6'!AK$4:CN$104,20,0),"0"),
IFERROR(VLOOKUP($A13,'Season 7'!AK$4:CN$104,20,0),"0"),IFERROR(VLOOKUP($A13,'Season 8'!AK$4:CN$104,20,0),"0"),
IFERROR(VLOOKUP($A13,'Season 9'!AK$4:CN$104,20,0),"0"),IFERROR(VLOOKUP($A13,'Season 10'!AK$4:CN$104,20,0),"0"),
IFERROR(VLOOKUP($A13,'Season 11'!AK$4:CN$104,20,0),"0"),IFERROR(VLOOKUP($A13,'Season 12'!AK$4:CN$104,20,0),"0"),
IFERROR(VLOOKUP($A13,'Season 13'!AK$4:CN$104,20,0),"0"),IFERROR(VLOOKUP($A13,'Season 14'!AK$4:CN$104,20,0),"0"),IFERROR(VLOOKUP(A13,'Season 15'!AK$4:CN$104,20,0),"0"),)</f>
        <v>0</v>
      </c>
      <c r="T13" s="21">
        <f>SUM(
IFERROR(VLOOKUP($A13,'Season 1'!AJ$4:CM$104,21,0),"0"),IFERROR(VLOOKUP($A13,'Season 2'!AK$4:CN$104,21,0),"0"),
IFERROR(VLOOKUP($A13,'Season 3'!AK$4:CN$104,21,0),"0"),IFERROR(VLOOKUP($A13,'Season 4'!AK$4:CN$104,21,0),"0"),
IFERROR(VLOOKUP($A13,'Season 5'!AK$4:CN$104,21,0),"0"),IFERROR(VLOOKUP($A13,'Season 6'!AK$4:CN$104,21,0),"0"),
IFERROR(VLOOKUP($A13,'Season 7'!AK$4:CN$104,21,0),"0"),IFERROR(VLOOKUP($A13,'Season 8'!AK$4:CN$104,21,0),"0"),
IFERROR(VLOOKUP($A13,'Season 9'!AK$4:CN$104,21,0),"0"),IFERROR(VLOOKUP($A13,'Season 10'!AK$4:CN$104,21,0),"0"),
IFERROR(VLOOKUP($A13,'Season 11'!AK$4:CN$104,21,0),"0"),IFERROR(VLOOKUP($A13,'Season 12'!AK$4:CN$104,21,0),"0"),
IFERROR(VLOOKUP($A13,'Season 13'!AK$4:CN$104,21,0),"0"),IFERROR(VLOOKUP($A13,'Season 14'!AK$4:CN$104,21,0),"0"),IFERROR(VLOOKUP(A13,'Season 15'!AK$4:CN$104,21,0),"0"),)</f>
        <v>0</v>
      </c>
      <c r="U13" s="402">
        <f>SUM(
IFERROR(VLOOKUP($A13,'Season 1'!AJ$4:CM$104,22,0),"0"),IFERROR(VLOOKUP($A13,'Season 2'!AK$4:CN$104,22,0),"0"),
IFERROR(VLOOKUP($A13,'Season 3'!AK$4:CN$104,22,0),"0"),IFERROR(VLOOKUP($A13,'Season 4'!AK$4:CN$104,22,0),"0"),
IFERROR(VLOOKUP($A13,'Season 5'!AK$4:CN$104,22,0),"0"),IFERROR(VLOOKUP($A13,'Season 6'!AK$4:CN$104,22,0),"0"),
IFERROR(VLOOKUP($A13,'Season 7'!AK$4:CN$104,22,0),"0"),IFERROR(VLOOKUP($A13,'Season 8'!AK$4:CN$104,22,0),"0"),
IFERROR(VLOOKUP($A13,'Season 9'!AK$4:CN$104,22,0),"0"),IFERROR(VLOOKUP($A13,'Season 10'!AK$4:CN$104,22,0),"0"),
IFERROR(VLOOKUP($A13,'Season 11'!AK$4:CN$104,22,0),"0"),IFERROR(VLOOKUP($A13,'Season 12'!AK$4:CN$104,22,0),"0"),
IFERROR(VLOOKUP($A13,'Season 13'!AK$4:CN$104,22,0),"0"),IFERROR(VLOOKUP($A13,'Season 14'!AK$4:CN$104,22,0),"0"),IFERROR(VLOOKUP(A13,'Season 15'!AK$4:CN$104,22,0),"0"),)</f>
        <v>0</v>
      </c>
      <c r="V13" s="403">
        <f>SUM(
IFERROR(VLOOKUP($A13,'Season 1'!AJ$4:CM$104,23,0),"0"),IFERROR(VLOOKUP($A13,'Season 2'!AK$4:CN$104,23,0),"0"),
IFERROR(VLOOKUP($A13,'Season 3'!AK$4:CN$104,23,0),"0"),IFERROR(VLOOKUP($A13,'Season 4'!AK$4:CN$104,23,0),"0"),
IFERROR(VLOOKUP($A13,'Season 5'!AK$4:CN$104,23,0),"0"),IFERROR(VLOOKUP($A13,'Season 6'!AK$4:CN$104,23,0),"0"),
IFERROR(VLOOKUP($A13,'Season 7'!AK$4:CN$104,23,0),"0"),IFERROR(VLOOKUP($A13,'Season 8'!AK$4:CN$104,23,0),"0"),
IFERROR(VLOOKUP($A13,'Season 9'!AK$4:CN$104,23,0),"0"),IFERROR(VLOOKUP($A13,'Season 10'!AK$4:CN$104,23,0),"0"),
IFERROR(VLOOKUP($A13,'Season 11'!AK$4:CN$104,23,0),"0"),IFERROR(VLOOKUP($A13,'Season 12'!AK$4:CN$104,23,0),"0"),
IFERROR(VLOOKUP($A13,'Season 13'!AK$4:CN$104,23,0),"0"),IFERROR(VLOOKUP($A13,'Season 14'!AK$4:CN$104,23,0),"0"),IFERROR(VLOOKUP($A13,'Season 15'!AK$4:CN$104,23,0),"0"),)</f>
        <v>0</v>
      </c>
      <c r="W13" s="398">
        <f>SUM(
IFERROR(VLOOKUP($A13,'Season 1'!AJ$4:CM$104,24,0),"0"),IFERROR(VLOOKUP($A13,'Season 2'!AK$4:CN$104,24,0),"0"),
IFERROR(VLOOKUP($A13,'Season 3'!AK$4:CN$104,24,0),"0"),IFERROR(VLOOKUP($A13,'Season 4'!AK$4:CN$104,24,0),"0"),
IFERROR(VLOOKUP($A13,'Season 5'!AK$4:CN$104,24,0),"0"),IFERROR(VLOOKUP($A13,'Season 6'!AK$4:CN$104,24,0),"0"),
IFERROR(VLOOKUP($A13,'Season 7'!AK$4:CN$104,24,0),"0"),IFERROR(VLOOKUP($A13,'Season 8'!AK$4:CN$104,24,0),"0"),
IFERROR(VLOOKUP($A13,'Season 9'!AK$4:CN$104,24,0),"0"),IFERROR(VLOOKUP($A13,'Season 10'!AK$4:CN$104,24,0),"0"),
IFERROR(VLOOKUP($A13,'Season 11'!AK$4:CN$104,24,0),"0"),IFERROR(VLOOKUP($A13,'Season 12'!AK$4:CN$104,24,0),"0"),
IFERROR(VLOOKUP($A13,'Season 13'!AK$4:CN$104,24,0),"0"),IFERROR(VLOOKUP($A13,'Season 14'!AK$4:CN$104,24,0),"0"),IFERROR(VLOOKUP($A13,'Season 15'!AK$4:CN$104,24,0),"0"),)</f>
        <v>0</v>
      </c>
      <c r="X13" s="518">
        <f>SUM(
IFERROR(VLOOKUP($A13,'Season 1'!AJ$4:CM$104,25,0),"0"),IFERROR(VLOOKUP($A13,'Season 2'!AK$4:CN$104,25,0),"0"),
IFERROR(VLOOKUP($A13,'Season 3'!AK$4:CN$104,25,0),"0"),IFERROR(VLOOKUP($A13,'Season 4'!AK$4:CN$104,25,0),"0"),
IFERROR(VLOOKUP($A13,'Season 5'!AK$4:CN$104,25,0),"0"),IFERROR(VLOOKUP($A13,'Season 6'!AK$4:CN$104,25,0),"0"),
IFERROR(VLOOKUP($A13,'Season 7'!AK$4:CN$104,25,0),"0"),IFERROR(VLOOKUP($A13,'Season 8'!AK$4:CN$104,25,0),"0"),
IFERROR(VLOOKUP($A13,'Season 9'!AK$4:CN$104,25,0),"0"),IFERROR(VLOOKUP($A13,'Season 10'!AK$4:CN$104,25,0),"0"),
IFERROR(VLOOKUP($A13,'Season 11'!AK$4:CN$104,25,0),"0"),IFERROR(VLOOKUP($A13,'Season 12'!AK$4:CN$104,25,0),"0"),
IFERROR(VLOOKUP($A13,'Season 13'!AK$4:CN$104,25,0),"0"),IFERROR(VLOOKUP($A13,'Season 14'!AK$4:CN$104,25,0),"0"),IFERROR(VLOOKUP($A13,'Season 15'!AK$4:CN$104,25,0),"0"),)</f>
        <v>0</v>
      </c>
      <c r="Y13" s="21">
        <f>SUM(
IFERROR(VLOOKUP($A13,'Season 1'!AJ$4:CM$104,26,0),"0"),IFERROR(VLOOKUP($A13,'Season 2'!AK$4:CN$104,26,0),"0"),
IFERROR(VLOOKUP($A13,'Season 3'!AK$4:CN$104,26,0),"0"),IFERROR(VLOOKUP($A13,'Season 4'!AK$4:CN$104,26,0),"0"),
IFERROR(VLOOKUP($A13,'Season 5'!AK$4:CN$104,26,0),"0"),IFERROR(VLOOKUP($A13,'Season 6'!AK$4:CN$104,26,0),"0"),
IFERROR(VLOOKUP($A13,'Season 7'!AK$4:CN$104,26,0),"0"),IFERROR(VLOOKUP($A13,'Season 8'!AK$4:CN$104,26,0),"0"),
IFERROR(VLOOKUP($A13,'Season 9'!AK$4:CN$104,26,0),"0"),IFERROR(VLOOKUP($A13,'Season 10'!AK$4:CN$104,26,0),"0"),
IFERROR(VLOOKUP($A13,'Season 11'!AK$4:CN$104,26,0),"0"),IFERROR(VLOOKUP($A13,'Season 12'!AK$4:CN$104,26,0),"0"),
IFERROR(VLOOKUP($A13,'Season 13'!AK$4:CN$104,26,0),"0"),IFERROR(VLOOKUP($A13,'Season 14'!AK$4:CN$104,26,0),"0"),IFERROR(VLOOKUP($A13,'Season 15'!AK$4:CN$104,26,0),"0"),)</f>
        <v>0</v>
      </c>
      <c r="Z13" s="402">
        <f>SUM(
IFERROR(VLOOKUP($A13,'Season 1'!AJ$4:CM$104,27,0),"0"),IFERROR(VLOOKUP($A13,'Season 2'!AK$4:CN$104,27,0),"0"),
IFERROR(VLOOKUP($A13,'Season 3'!AK$4:CN$104,27,0),"0"),IFERROR(VLOOKUP($A13,'Season 4'!AK$4:CN$104,27,0),"0"),
IFERROR(VLOOKUP($A13,'Season 5'!AK$4:CN$104,27,0),"0"),IFERROR(VLOOKUP($A13,'Season 6'!AK$4:CN$104,27,0),"0"),
IFERROR(VLOOKUP($A13,'Season 7'!AK$4:CN$104,27,0),"0"),IFERROR(VLOOKUP($A13,'Season 8'!AK$4:CN$104,27,0),"0"),
IFERROR(VLOOKUP($A13,'Season 9'!AK$4:CN$104,27,0),"0"),IFERROR(VLOOKUP($A13,'Season 10'!AK$4:CN$104,27,0),"0"),
IFERROR(VLOOKUP($A13,'Season 11'!AK$4:CN$104,27,0),"0"),IFERROR(VLOOKUP($A13,'Season 12'!AK$4:CN$104,27,0),"0"),
IFERROR(VLOOKUP($A13,'Season 13'!AK$4:CN$104,27,0),"0"),IFERROR(VLOOKUP($A13,'Season 14'!AK$4:CN$104,27,0),"0"),IFERROR(VLOOKUP($A13,'Season 15'!AK$4:CN$104,27,0),"0"),)</f>
        <v>0</v>
      </c>
      <c r="AA13" s="403">
        <f>SUM(
IFERROR(VLOOKUP($A13,'Season 1'!AJ$4:CM$104,28,0),"0"),IFERROR(VLOOKUP($A13,'Season 2'!AK$4:CN$104,28,0),"0"),
IFERROR(VLOOKUP($A13,'Season 3'!AK$4:CN$104,28,0),"0"),IFERROR(VLOOKUP($A13,'Season 4'!AK$4:CN$104,28,0),"0"),
IFERROR(VLOOKUP($A13,'Season 5'!AK$4:CN$104,28,0),"0"),IFERROR(VLOOKUP($A13,'Season 6'!AK$4:CN$104,28,0),"0"),
IFERROR(VLOOKUP($A13,'Season 7'!AK$4:CN$104,28,0),"0"),IFERROR(VLOOKUP($A13,'Season 8'!AK$4:CN$104,28,0),"0"),
IFERROR(VLOOKUP($A13,'Season 9'!AK$4:CN$104,28,0),"0"),IFERROR(VLOOKUP($A13,'Season 10'!AK$4:CN$104,28,0),"0"),
IFERROR(VLOOKUP($A13,'Season 11'!AK$4:CN$104,28,0),"0"),IFERROR(VLOOKUP($A13,'Season 12'!AK$4:CN$104,28,0),"0"),
IFERROR(VLOOKUP($A13,'Season 13'!AK$4:CN$104,28,0),"0"),IFERROR(VLOOKUP($A13,'Season 14'!AK$4:CN$104,28,0),"0"),IFERROR(VLOOKUP($A13,'Season 15'!AK$4:CN$104,28,0),"0"),)</f>
        <v>0</v>
      </c>
      <c r="AB13" s="398">
        <f>SUM(
IFERROR(VLOOKUP($A13,'Season 1'!AJ$4:CM$104,29,0),"0"),IFERROR(VLOOKUP($A13,'Season 2'!AK$4:CN$104,29,0),"0"),
IFERROR(VLOOKUP($A13,'Season 3'!AK$4:CN$104,29,0),"0"),IFERROR(VLOOKUP($A13,'Season 4'!AK$4:CN$104,29,0),"0"),
IFERROR(VLOOKUP($A13,'Season 5'!AK$4:CN$104,29,0),"0"),IFERROR(VLOOKUP($A13,'Season 6'!AK$4:CN$104,29,0),"0"),
IFERROR(VLOOKUP($A13,'Season 7'!AK$4:CN$104,29,0),"0"),IFERROR(VLOOKUP($A13,'Season 8'!AK$4:CN$104,29,0),"0"),
IFERROR(VLOOKUP($A13,'Season 9'!AK$4:CN$104,29,0),"0"),IFERROR(VLOOKUP($A13,'Season 10'!AK$4:CN$104,29,0),"0"),
IFERROR(VLOOKUP($A13,'Season 11'!AK$4:CN$104,29,0),"0"),IFERROR(VLOOKUP($A13,'Season 12'!AK$4:CN$104,29,0),"0"),
IFERROR(VLOOKUP($A13,'Season 13'!AK$4:CN$104,29,0),"0"),IFERROR(VLOOKUP($A13,'Season 14'!AK$4:CN$104,29,0),"0"),IFERROR(VLOOKUP($A13,'Season 15'!AK$4:CN$104,29,0),"0"),)</f>
        <v>0</v>
      </c>
      <c r="AC13" s="518">
        <f>SUM(
IFERROR(VLOOKUP($A13,'Season 1'!AJ$4:CM$104,30,0),"0"),IFERROR(VLOOKUP($A13,'Season 2'!AK$4:CN$104,30,0),"0"),
IFERROR(VLOOKUP($A13,'Season 3'!AK$4:CN$104,30,0),"0"),IFERROR(VLOOKUP($A13,'Season 4'!AK$4:CN$104,30,0),"0"),
IFERROR(VLOOKUP($A13,'Season 5'!AK$4:CN$104,30,0),"0"),IFERROR(VLOOKUP($A13,'Season 6'!AK$4:CN$104,30,0),"0"),
IFERROR(VLOOKUP($A13,'Season 7'!AK$4:CN$104,30,0),"0"),IFERROR(VLOOKUP($A13,'Season 8'!AK$4:CN$104,30,0),"0"),
IFERROR(VLOOKUP($A13,'Season 9'!AK$4:CN$104,30,0),"0"),IFERROR(VLOOKUP($A13,'Season 10'!AK$4:CN$104,30,0),"0"),
IFERROR(VLOOKUP($A13,'Season 11'!AK$4:CN$104,30,0),"0"),IFERROR(VLOOKUP($A13,'Season 12'!AK$4:CN$104,30,0),"0"),
IFERROR(VLOOKUP($A13,'Season 13'!AK$4:CN$104,30,0),"0"),IFERROR(VLOOKUP($A13,'Season 14'!AK$4:CN$104,30,0),"0"),IFERROR(VLOOKUP($A13,'Season 15'!AK$4:CN$104,30,0),"0"),)</f>
        <v>0</v>
      </c>
      <c r="AD13" s="21">
        <f>SUM(
IFERROR(VLOOKUP($A13,'Season 1'!AJ$4:CM$104,31,0),"0"),IFERROR(VLOOKUP($A13,'Season 2'!AK$4:CN$104,31,0),"0"),
IFERROR(VLOOKUP($A13,'Season 3'!AK$4:CN$104,31,0),"0"),IFERROR(VLOOKUP($A13,'Season 4'!AK$4:CN$104,31,0),"0"),
IFERROR(VLOOKUP($A13,'Season 5'!AK$4:CN$104,31,0),"0"),IFERROR(VLOOKUP($A13,'Season 6'!AK$4:CN$104,31,0),"0"),
IFERROR(VLOOKUP($A13,'Season 7'!AK$4:CN$104,31,0),"0"),IFERROR(VLOOKUP($A13,'Season 8'!AK$4:CN$104,31,0),"0"),
IFERROR(VLOOKUP($A13,'Season 9'!AK$4:CN$104,31,0),"0"),IFERROR(VLOOKUP($A13,'Season 10'!AK$4:CN$104,31,0),"0"),
IFERROR(VLOOKUP($A13,'Season 11'!AK$4:CN$104,31,0),"0"),IFERROR(VLOOKUP($A13,'Season 12'!AK$4:CN$104,31,0),"0"),
IFERROR(VLOOKUP($A13,'Season 13'!AK$4:CN$104,31,0),"0"),IFERROR(VLOOKUP($A13,'Season 14'!AK$4:CN$104,31,0),"0"),IFERROR(VLOOKUP($A13,'Season 15'!AK$4:CN$104,31,0),"0"),)</f>
        <v>0</v>
      </c>
      <c r="AE13" s="402">
        <f>SUM(
IFERROR(VLOOKUP($A13,'Season 1'!AJ$4:CM$104,32,0),"0"),IFERROR(VLOOKUP($A13,'Season 2'!AK$4:CN$104,32,0),"0"),
IFERROR(VLOOKUP($A13,'Season 3'!AK$4:CN$104,32,0),"0"),IFERROR(VLOOKUP($A13,'Season 4'!AK$4:CN$104,32,0),"0"),
IFERROR(VLOOKUP($A13,'Season 5'!AK$4:CN$104,32,0),"0"),IFERROR(VLOOKUP($A13,'Season 6'!AK$4:CN$104,32,0),"0"),
IFERROR(VLOOKUP($A13,'Season 7'!AK$4:CN$104,32,0),"0"),IFERROR(VLOOKUP($A13,'Season 8'!AK$4:CN$104,32,0),"0"),
IFERROR(VLOOKUP($A13,'Season 9'!AK$4:CN$104,32,0),"0"),IFERROR(VLOOKUP($A13,'Season 10'!AK$4:CN$104,32,0),"0"),
IFERROR(VLOOKUP($A13,'Season 11'!AK$4:CN$104,32,0),"0"),IFERROR(VLOOKUP($A13,'Season 12'!AK$4:CN$104,32,0),"0"),
IFERROR(VLOOKUP($A13,'Season 13'!AK$4:CN$104,32,0),"0"),IFERROR(VLOOKUP($A13,'Season 14'!AK$4:CN$104,32,0),"0"),IFERROR(VLOOKUP($A13,'Season 15'!AK$4:CN$104,32,0),"0"),)</f>
        <v>0</v>
      </c>
      <c r="AF13" s="403">
        <f>SUM(IFERROR(VLOOKUP($A13,'Season 2'!AK$4:CN$104,33,0),"0"),
IFERROR(VLOOKUP($A13,'Season 3'!AK$4:CN$104,33,0),"0"),IFERROR(VLOOKUP($A13,'Season 4'!AK$4:CN$104,33,0),"0"),
IFERROR(VLOOKUP($A13,'Season 5'!AK$4:CN$104,33,0),"0"),IFERROR(VLOOKUP($A13,'Season 6'!AK$4:CN$104,33,0),"0"),
IFERROR(VLOOKUP($A13,'Season 7'!AK$4:CN$104,33,0),"0"),IFERROR(VLOOKUP($A13,'Season 8'!AK$4:CN$104,33,0),"0"),
IFERROR(VLOOKUP($A13,'Season 9'!AK$4:CN$104,33,0),"0"),IFERROR(VLOOKUP($A13,'Season 10'!AK$4:CN$104,33,0),"0"),
IFERROR(VLOOKUP($A13,'Season 11'!AK$4:CN$104,33,0),"0"),IFERROR(VLOOKUP($A13,'Season 12'!AK$4:CN$104,33,0),"0"),
IFERROR(VLOOKUP($A13,'Season 13'!AK$4:CN$104,33,0),"0"),IFERROR(VLOOKUP($A13,'Season 14'!AK$4:CN$104,33,0),"0"),IFERROR(VLOOKUP($A13,'Season 15'!AK$4:CN$104,33,0),"0"),)</f>
        <v>0</v>
      </c>
      <c r="AG13" s="398">
        <f>SUM(IFERROR(VLOOKUP($A13,'Season 2'!AK$4:CN$104,34,0),"0"),
IFERROR(VLOOKUP($A13,'Season 3'!AK$4:CN$104,34,0),"0"),IFERROR(VLOOKUP($A13,'Season 4'!AK$4:CN$104,34,0),"0"),
IFERROR(VLOOKUP($A13,'Season 5'!AK$4:CN$104,34,0),"0"),IFERROR(VLOOKUP($A13,'Season 6'!AK$4:CN$104,34,0),"0"),
IFERROR(VLOOKUP($A13,'Season 7'!AK$4:CN$104,34,0),"0"),IFERROR(VLOOKUP($A13,'Season 8'!AK$4:CN$104,34,0),"0"),
IFERROR(VLOOKUP($A13,'Season 9'!AK$4:CN$104,34,0),"0"),IFERROR(VLOOKUP($A13,'Season 10'!AK$4:CN$104,34,0),"0"),
IFERROR(VLOOKUP($A13,'Season 11'!AK$4:CN$104,34,0),"0"),IFERROR(VLOOKUP($A13,'Season 12'!AK$4:CN$104,34,0),"0"),
IFERROR(VLOOKUP($A13,'Season 13'!AK$4:CN$104,34,0),"0"),IFERROR(VLOOKUP($A13,'Season 14'!AK$4:CN$104,34,0),"0"),IFERROR(VLOOKUP($A13,'Season 15'!AK$4:CN$104,34,0),"0"),)</f>
        <v>0</v>
      </c>
      <c r="AH13" s="518">
        <f>SUM(IFERROR(VLOOKUP($A13,'Season 2'!AK$4:CN$104,35,0),"0"),
IFERROR(VLOOKUP($A13,'Season 3'!AK$4:CN$104,35,0),"0"),IFERROR(VLOOKUP($A13,'Season 4'!AK$4:CN$104,35,0),"0"),
IFERROR(VLOOKUP($A13,'Season 5'!AK$4:CN$104,35,0),"0"),IFERROR(VLOOKUP($A13,'Season 6'!AK$4:CN$104,35,0),"0"),
IFERROR(VLOOKUP($A13,'Season 7'!AK$4:CN$104,35,0),"0"),IFERROR(VLOOKUP($A13,'Season 8'!AK$4:CN$104,35,0),"0"),
IFERROR(VLOOKUP($A13,'Season 9'!AK$4:CN$104,35,0),"0"),IFERROR(VLOOKUP($A13,'Season 10'!AK$4:CN$104,35,0),"0"),
IFERROR(VLOOKUP($A13,'Season 11'!AK$4:CN$104,35,0),"0"),IFERROR(VLOOKUP($A13,'Season 12'!AK$4:CN$104,35,0),"0"),
IFERROR(VLOOKUP($A13,'Season 13'!AK$4:CN$104,35,0),"0"),IFERROR(VLOOKUP($A13,'Season 14'!AK$4:CN$104,35,0),"0"),IFERROR(VLOOKUP($A13,'Season 15'!AK$4:CN$104,35,0),"0"),)</f>
        <v>0</v>
      </c>
      <c r="AI13" s="21">
        <f>SUM(IFERROR(VLOOKUP($A13,'Season 2'!AK$4:CN$104,36,0),"0"),
IFERROR(VLOOKUP($A13,'Season 3'!AK$4:CN$104,36,0),"0"),IFERROR(VLOOKUP($A13,'Season 4'!AK$4:CN$104,36,0),"0"),
IFERROR(VLOOKUP($A13,'Season 5'!AK$4:CN$104,36,0),"0"),IFERROR(VLOOKUP($A13,'Season 6'!AK$4:CN$104,36,0),"0"),
IFERROR(VLOOKUP($A13,'Season 7'!AK$4:CN$104,36,0),"0"),IFERROR(VLOOKUP($A13,'Season 8'!AK$4:CN$104,36,0),"0"),
IFERROR(VLOOKUP($A13,'Season 9'!AK$4:CN$104,36,0),"0"),IFERROR(VLOOKUP($A13,'Season 10'!AK$4:CN$104,36,0),"0"),
IFERROR(VLOOKUP($A13,'Season 11'!AK$4:CN$104,36,0),"0"),IFERROR(VLOOKUP($A13,'Season 12'!AK$4:CN$104,36,0),"0"),
IFERROR(VLOOKUP($A13,'Season 13'!AK$4:CN$104,36,0),"0"),IFERROR(VLOOKUP($A13,'Season 14'!AK$4:CN$104,36,0),"0"),IFERROR(VLOOKUP($A13,'Season 15'!AK$4:CN$104,36,0),"0"),)</f>
        <v>0</v>
      </c>
      <c r="AJ13" s="402">
        <f>SUM(IFERROR(VLOOKUP($A13,'Season 2'!AK$4:CN$104,37,0),"0"),
IFERROR(VLOOKUP($A13,'Season 3'!AK$4:CN$104,37,0),"0"),IFERROR(VLOOKUP($A13,'Season 4'!AK$4:CN$104,37,0),"0"),
IFERROR(VLOOKUP($A13,'Season 5'!AK$4:CN$104,37,0),"0"),IFERROR(VLOOKUP($A13,'Season 6'!AK$4:CN$104,37,0),"0"),
IFERROR(VLOOKUP($A13,'Season 7'!AK$4:CN$104,37,0),"0"),IFERROR(VLOOKUP($A13,'Season 8'!AK$4:CN$104,37,0),"0"),
IFERROR(VLOOKUP($A13,'Season 9'!AK$4:CN$104,37,0),"0"),IFERROR(VLOOKUP($A13,'Season 10'!AK$4:CN$104,37,0),"0"),
IFERROR(VLOOKUP($A13,'Season 11'!AK$4:CN$104,37,0),"0"),IFERROR(VLOOKUP($A13,'Season 12'!AK$4:CN$104,37,0),"0"),
IFERROR(VLOOKUP($A13,'Season 13'!AK$4:CN$104,37,0),"0"),IFERROR(VLOOKUP($A13,'Season 14'!AK$4:CN$104,37,0),"0"),IFERROR(VLOOKUP($A13,'Season 15'!AK$4:CN$104,37,0),"0"),)</f>
        <v>0</v>
      </c>
      <c r="AK13" s="403">
        <f>SUM(IFERROR(VLOOKUP($A13,'Season 1'!AJ$4:CM$104,33,0),"0"),IFERROR(VLOOKUP($A13,'Season 2'!AK$4:CN$104,38,0),"0"),
IFERROR(VLOOKUP($A13,'Season 3'!AK$4:CN$104,38,0),"0"),IFERROR(VLOOKUP($A13,'Season 4'!AK$4:CN$104,38,0),"0"),
IFERROR(VLOOKUP($A13,'Season 5'!AK$4:CN$104,38,0),"0"),IFERROR(VLOOKUP($A13,'Season 6'!AK$4:CN$104,38,0),"0"),
IFERROR(VLOOKUP($A13,'Season 7'!AK$4:CN$104,38,0),"0"),IFERROR(VLOOKUP($A13,'Season 8'!AK$4:CN$104,38,0),"0"),
IFERROR(VLOOKUP($A13,'Season 9'!AK$4:CN$104,38,0),"0"),IFERROR(VLOOKUP($A13,'Season 10'!AK$4:CN$104,38,0),"0"),
IFERROR(VLOOKUP($A13,'Season 11'!AK$4:CN$104,38,0),"0"),IFERROR(VLOOKUP($A13,'Season 12'!AK$4:CN$104,38,0),"0"),
IFERROR(VLOOKUP($A13,'Season 13'!AK$4:CN$104,38,0),"0"),IFERROR(VLOOKUP($A13,'Season 14'!AK$4:CN$104,38,0),"0"),IFERROR(VLOOKUP($A13,'Season 15'!AK$4:CN$104,38,0),"0"),)</f>
        <v>0</v>
      </c>
      <c r="AL13" s="398">
        <f>SUM(IFERROR(VLOOKUP($A13,'Season 1'!AJ$4:CM$104,34,0),"0"),IFERROR(VLOOKUP($A13,'Season 2'!AK$4:CN$104,39,0),"0"),
IFERROR(VLOOKUP($A13,'Season 3'!AK$4:CN$104,39,0),"0"),IFERROR(VLOOKUP($A13,'Season 4'!AK$4:CN$104,39,0),"0"),
IFERROR(VLOOKUP($A13,'Season 5'!AK$4:CN$104,39,0),"0"),IFERROR(VLOOKUP($A13,'Season 6'!AK$4:CN$104,39,0),"0"),
IFERROR(VLOOKUP($A13,'Season 7'!AK$4:CN$104,39,0),"0"),IFERROR(VLOOKUP($A13,'Season 8'!AK$4:CN$104,39,0),"0"),
IFERROR(VLOOKUP($A13,'Season 9'!AK$4:CN$104,39,0),"0"),IFERROR(VLOOKUP($A13,'Season 10'!AK$4:CN$104,39,0),"0"),
IFERROR(VLOOKUP($A13,'Season 11'!AK$4:CN$104,39,0),"0"),IFERROR(VLOOKUP($A13,'Season 12'!AK$4:CN$104,39,0),"0"),
IFERROR(VLOOKUP($A13,'Season 13'!AK$4:CN$104,39,0),"0"),IFERROR(VLOOKUP($A13,'Season 14'!AK$4:CN$104,39,0),"0"),IFERROR(VLOOKUP($A13,'Season 15'!AK$4:CN$104,39,0),"0"),)</f>
        <v>0</v>
      </c>
      <c r="AM13" s="518">
        <f>SUM(IFERROR(VLOOKUP($A13,'Season 1'!AJ$4:CM$104,35,0),"0"),IFERROR(VLOOKUP($A13,'Season 2'!AK$4:CN$104,40,0),"0"),
IFERROR(VLOOKUP($A13,'Season 3'!AK$4:CN$104,40,0),"0"),IFERROR(VLOOKUP($A13,'Season 4'!AK$4:CN$104,40,0),"0"),
IFERROR(VLOOKUP($A13,'Season 5'!AK$4:CN$104,40,0),"0"),IFERROR(VLOOKUP($A13,'Season 6'!AK$4:CN$104,40,0),"0"),
IFERROR(VLOOKUP($A13,'Season 7'!AK$4:CN$104,40,0),"0"),IFERROR(VLOOKUP($A13,'Season 8'!AK$4:CN$104,40,0),"0"),
IFERROR(VLOOKUP($A13,'Season 9'!AK$4:CN$104,40,0),"0"),IFERROR(VLOOKUP($A13,'Season 10'!AK$4:CN$104,40,0),"0"),
IFERROR(VLOOKUP($A13,'Season 11'!AK$4:CN$104,40,0),"0"),IFERROR(VLOOKUP($A13,'Season 12'!AK$4:CN$104,40,0),"0"),
IFERROR(VLOOKUP($A13,'Season 13'!AK$4:CN$104,40,0),"0"),IFERROR(VLOOKUP($A13,'Season 14'!AK$4:CN$104,40,0),"0"),IFERROR(VLOOKUP($A13,'Season 15'!AK$4:CN$104,40,0),"0"),)</f>
        <v>0</v>
      </c>
      <c r="AN13" s="21">
        <f>SUM(IFERROR(VLOOKUP($A13,'Season 1'!AJ$4:CM$104,36,0),"0"),IFERROR(VLOOKUP($A13,'Season 2'!AK$4:CN$104,41,0),"0"),
IFERROR(VLOOKUP($A13,'Season 3'!AK$4:CN$104,41,0),"0"),IFERROR(VLOOKUP($A13,'Season 4'!AK$4:CN$104,41,0),"0"),
IFERROR(VLOOKUP($A13,'Season 5'!AK$4:CN$104,41,0),"0"),IFERROR(VLOOKUP($A13,'Season 6'!AK$4:CN$104,41,0),"0"),
IFERROR(VLOOKUP($A13,'Season 7'!AK$4:CN$104,41,0),"0"),IFERROR(VLOOKUP($A13,'Season 8'!AK$4:CN$104,41,0),"0"),
IFERROR(VLOOKUP($A13,'Season 9'!AK$4:CN$104,41,0),"0"),IFERROR(VLOOKUP($A13,'Season 10'!AK$4:CN$104,41,0),"0"),
IFERROR(VLOOKUP($A13,'Season 11'!AK$4:CN$104,41,0),"0"),IFERROR(VLOOKUP($A13,'Season 12'!AK$4:CN$104,41,0),"0"),
IFERROR(VLOOKUP($A13,'Season 13'!AK$4:CN$104,41,0),"0"),IFERROR(VLOOKUP($A13,'Season 14'!AK$4:CN$104,41,0),"0"),IFERROR(VLOOKUP($A13,'Season 15'!AK$4:CN$104,41,0),"0"),)</f>
        <v>0</v>
      </c>
      <c r="AO13" s="402">
        <f>SUM(IFERROR(VLOOKUP($A13,'Season 1'!AJ$4:CM$104,37,0),"0"),IFERROR(VLOOKUP($A13,'Season 2'!AK$4:CN$104,42,0),"0"),
IFERROR(VLOOKUP($A13,'Season 3'!AK$4:CN$104,42,0),"0"),IFERROR(VLOOKUP($A13,'Season 4'!AK$4:CN$104,42,0),"0"),
IFERROR(VLOOKUP($A13,'Season 5'!AK$4:CN$104,42,0),"0"),IFERROR(VLOOKUP($A13,'Season 6'!AK$4:CN$104,42,0),"0"),
IFERROR(VLOOKUP($A13,'Season 7'!AK$4:CN$104,42,0),"0"),IFERROR(VLOOKUP($A13,'Season 8'!AK$4:CN$104,42,0),"0"),
IFERROR(VLOOKUP($A13,'Season 9'!AK$4:CN$104,42,0),"0"),IFERROR(VLOOKUP($A13,'Season 10'!AK$4:CN$104,42,0),"0"),
IFERROR(VLOOKUP($A13,'Season 11'!AK$4:CN$104,42,0),"0"),IFERROR(VLOOKUP($A13,'Season 12'!AK$4:CN$104,42,0),"0"),
IFERROR(VLOOKUP($A13,'Season 13'!AK$4:CN$104,42,0),"0"),IFERROR(VLOOKUP($A13,'Season 14'!AK$4:CN$104,42,0),"0"),IFERROR(VLOOKUP($A13,'Season 15'!AK$4:CN$104,42,0),"0"),)</f>
        <v>0</v>
      </c>
      <c r="AP13" s="403">
        <f>SUM(IFERROR(VLOOKUP($A13,'Season 1'!AJ$4:CM$104,43,0),"0"),IFERROR(VLOOKUP($A13,'Season 2'!AK$4:CN$104,43,0),"0"),
IFERROR(VLOOKUP($A13,'Season 3'!AK$4:CN$104,43,0),"0"),IFERROR(VLOOKUP($A13,'Season 4'!AK$4:CN$104,43,0),"0"),
IFERROR(VLOOKUP($A13,'Season 5'!AK$4:CN$104,43,0),"0"),IFERROR(VLOOKUP($A13,'Season 6'!AK$4:CN$104,43,0),"0"),
IFERROR(VLOOKUP($A13,'Season 7'!AK$4:CN$104,43,0),"0"),IFERROR(VLOOKUP($A13,'Season 8'!AK$4:CN$104,43,0),"0"),
IFERROR(VLOOKUP($A13,'Season 9'!AK$4:CN$104,43,0),"0"),IFERROR(VLOOKUP($A13,'Season 10'!AK$4:CN$104,43,0),"0"),
IFERROR(VLOOKUP($A13,'Season 11'!AK$4:CN$104,43,0),"0"),IFERROR(VLOOKUP($A13,'Season 12'!AK$4:CN$104,43,0),"0"),
IFERROR(VLOOKUP($A13,'Season 13'!AK$4:CN$104,43,0),"0"),IFERROR(VLOOKUP($A13,'Season 14'!AK$4:CN$104,43,0),"0"),IFERROR(VLOOKUP($A13,'Season 15'!AK$4:CN$104,43,0),"0"),)</f>
        <v>0</v>
      </c>
      <c r="AQ13" s="398">
        <f>SUM(IFERROR(VLOOKUP($A13,'Season 1'!AJ$4:CM$104,44,0),"0"),IFERROR(VLOOKUP($A13,'Season 2'!AK$4:CN$104,44,0),"0"),
IFERROR(VLOOKUP($A13,'Season 3'!AK$4:CN$104,44,0),"0"),IFERROR(VLOOKUP($A13,'Season 4'!AK$4:CN$104,44,0),"0"),
IFERROR(VLOOKUP($A13,'Season 5'!AK$4:CN$104,44,0),"0"),IFERROR(VLOOKUP($A13,'Season 6'!AK$4:CN$104,44,0),"0"),
IFERROR(VLOOKUP($A13,'Season 7'!AK$4:CN$104,44,0),"0"),IFERROR(VLOOKUP($A13,'Season 8'!AK$4:CN$104,44,0),"0"),
IFERROR(VLOOKUP($A13,'Season 9'!AK$4:CN$104,44,0),"0"),IFERROR(VLOOKUP($A13,'Season 10'!AK$4:CN$104,44,0),"0"),
IFERROR(VLOOKUP($A13,'Season 11'!AK$4:CN$104,44,0),"0"),IFERROR(VLOOKUP($A13,'Season 12'!AK$4:CN$104,44,0),"0"),
IFERROR(VLOOKUP($A13,'Season 13'!AK$4:CN$104,44,0),"0"),IFERROR(VLOOKUP($A13,'Season 14'!AK$4:CN$104,44,0),"0"),IFERROR(VLOOKUP($A13,'Season 15'!AK$4:CN$104,44,0),"0"),)</f>
        <v>0</v>
      </c>
      <c r="AR13" s="518">
        <f>SUM(IFERROR(VLOOKUP($A13,'Season 1'!AJ$4:CM$104,45,0),"0"),IFERROR(VLOOKUP($A13,'Season 2'!AK$4:CN$104,45,0),"0"),
IFERROR(VLOOKUP($A13,'Season 3'!AK$4:CN$104,45,0),"0"),IFERROR(VLOOKUP($A13,'Season 4'!AK$4:CN$104,45,0),"0"),
IFERROR(VLOOKUP($A13,'Season 5'!AK$4:CN$104,45,0),"0"),IFERROR(VLOOKUP($A13,'Season 6'!AK$4:CN$104,45,0),"0"),
IFERROR(VLOOKUP($A13,'Season 7'!AK$4:CN$104,45,0),"0"),IFERROR(VLOOKUP($A13,'Season 8'!AK$4:CN$104,45,0),"0"),
IFERROR(VLOOKUP($A13,'Season 9'!AK$4:CN$104,45,0),"0"),IFERROR(VLOOKUP($A13,'Season 10'!AK$4:CN$104,45,0),"0"),
IFERROR(VLOOKUP($A13,'Season 11'!AK$4:CN$104,45,0),"0"),IFERROR(VLOOKUP($A13,'Season 12'!AK$4:CN$104,45,0),"0"),
IFERROR(VLOOKUP($A13,'Season 13'!AK$4:CN$104,45,0),"0"),IFERROR(VLOOKUP($A13,'Season 14'!AK$4:CN$104,45,0),"0"),IFERROR(VLOOKUP($A13,'Season 15'!AK$4:CN$104,45,0),"0"),)</f>
        <v>0</v>
      </c>
      <c r="AS13" s="21">
        <f>SUM(IFERROR(VLOOKUP($A13,'Season 1'!AJ$4:CM$104,46,0),"0"),IFERROR(VLOOKUP($A13,'Season 2'!AK$4:CN$104,46,0),"0"),
IFERROR(VLOOKUP($A13,'Season 3'!AK$4:CN$104,46,0),"0"),IFERROR(VLOOKUP($A13,'Season 4'!AK$4:CN$104,46,0),"0"),
IFERROR(VLOOKUP($A13,'Season 5'!AK$4:CN$104,46,0),"0"),IFERROR(VLOOKUP($A13,'Season 6'!AK$4:CN$104,46,0),"0"),
IFERROR(VLOOKUP($A13,'Season 7'!AK$4:CN$104,46,0),"0"),IFERROR(VLOOKUP($A13,'Season 8'!AK$4:CN$104,46,0),"0"),
IFERROR(VLOOKUP($A13,'Season 9'!AK$4:CN$104,46,0),"0"),IFERROR(VLOOKUP($A13,'Season 10'!AK$4:CN$104,46,0),"0"),
IFERROR(VLOOKUP($A13,'Season 11'!AK$4:CN$104,46,0),"0"),IFERROR(VLOOKUP($A13,'Season 12'!AK$4:CN$104,46,0),"0"),
IFERROR(VLOOKUP($A13,'Season 13'!AK$4:CN$104,46,0),"0"),IFERROR(VLOOKUP($A13,'Season 14'!AK$4:CN$104,46,0),"0"),IFERROR(VLOOKUP($A13,'Season 15'!AK$4:CN$104,46,0),"0"),)</f>
        <v>0</v>
      </c>
      <c r="AT13" s="402">
        <f>SUM(IFERROR(VLOOKUP($A13,'Season 1'!AJ$4:CM$104,47,0),"0"),IFERROR(VLOOKUP($A13,'Season 2'!AK$4:CN$104,47,0),"0"),
IFERROR(VLOOKUP($A13,'Season 3'!AK$4:CN$104,47,0),"0"),IFERROR(VLOOKUP($A13,'Season 4'!AK$4:CN$104,47,0),"0"),
IFERROR(VLOOKUP($A13,'Season 5'!AK$4:CN$104,47,0),"0"),IFERROR(VLOOKUP($A13,'Season 6'!AK$4:CN$104,47,0),"0"),
IFERROR(VLOOKUP($A13,'Season 7'!AK$4:CN$104,47,0),"0"),IFERROR(VLOOKUP($A13,'Season 8'!AK$4:CN$104,47,0),"0"),
IFERROR(VLOOKUP($A13,'Season 9'!AK$4:CN$104,47,0),"0"),IFERROR(VLOOKUP($A13,'Season 10'!AK$4:CN$104,47,0),"0"),
IFERROR(VLOOKUP($A13,'Season 11'!AK$4:CN$104,47,0),"0"),IFERROR(VLOOKUP($A13,'Season 12'!AK$4:CN$104,47,0),"0"),
IFERROR(VLOOKUP($A13,'Season 13'!AK$4:CN$104,47,0),"0"),IFERROR(VLOOKUP($A13,'Season 14'!AK$4:CN$104,47,0),"0"),IFERROR(VLOOKUP($A13,'Season 15'!AK$4:CN$104,47,0),"0"),)</f>
        <v>0</v>
      </c>
      <c r="AU13" s="403">
        <f>SUM(IFERROR(VLOOKUP($A13,'Season 3'!AK$4:CN$104,48,0),"0"),IFERROR(VLOOKUP($A13,'Season 4'!AK$4:CN$104,48,0),"0"),
IFERROR(VLOOKUP($A13,'Season 5'!AK$4:CN$104,48,0),"0"),IFERROR(VLOOKUP($A13,'Season 6'!AK$4:CN$104,48,0),"0"),
IFERROR(VLOOKUP($A13,'Season 7'!AK$4:CN$104,48,0),"0"),IFERROR(VLOOKUP($A13,'Season 8'!AK$4:CN$104,48,0),"0"),
IFERROR(VLOOKUP($A13,'Season 9'!AK$4:CN$104,48,0),"0"),IFERROR(VLOOKUP($A13,'Season 10'!AK$4:CN$104,48,0),"0"),
IFERROR(VLOOKUP($A13,'Season 11'!AK$4:CN$104,48,0),"0"),IFERROR(VLOOKUP($A13,'Season 12'!AK$4:CN$104,48,0),"0"),
IFERROR(VLOOKUP($A13,'Season 13'!AK$4:CN$104,48,0),"0"),IFERROR(VLOOKUP($A13,'Season 14'!AK$4:CN$104,48,0),"0"),IFERROR(VLOOKUP($A13,'Season 15'!AK$4:CN$104,48,0),"0"),)</f>
        <v>0</v>
      </c>
      <c r="AV13" s="398">
        <f>SUM(IFERROR(VLOOKUP($A13,'Season 3'!AK$4:CN$104,49,0),"0"),IFERROR(VLOOKUP($A13,'Season 4'!AK$4:CN$104,49,0),"0"),
IFERROR(VLOOKUP($A13,'Season 5'!AK$4:CN$104,49,0),"0"),IFERROR(VLOOKUP($A13,'Season 6'!AK$4:CN$104,49,0),"0"),
IFERROR(VLOOKUP($A13,'Season 7'!AK$4:CN$104,49,0),"0"),IFERROR(VLOOKUP($A13,'Season 8'!AK$4:CN$104,49,0),"0"),
IFERROR(VLOOKUP($A13,'Season 9'!AK$4:CN$104,49,0),"0"),IFERROR(VLOOKUP($A13,'Season 10'!AK$4:CN$104,49,0),"0"),
IFERROR(VLOOKUP($A13,'Season 11'!AK$4:CN$104,49,0),"0"),IFERROR(VLOOKUP($A13,'Season 12'!AK$4:CN$104,49,0),"0"),
IFERROR(VLOOKUP($A13,'Season 13'!AK$4:CN$104,49,0),"0"),IFERROR(VLOOKUP($A13,'Season 14'!AK$4:CN$104,49,0),"0"),IFERROR(VLOOKUP($A13,'Season 15'!AK$4:CN$104,49,0),"0"),)</f>
        <v>0</v>
      </c>
      <c r="AW13" s="518">
        <f>SUM(IFERROR(VLOOKUP($A13,'Season 3'!AK$4:CN$104,50,0),"0"),IFERROR(VLOOKUP($A13,'Season 4'!AK$4:CN$104,50,0),"0"),
IFERROR(VLOOKUP($A13,'Season 5'!AK$4:CN$104,50,0),"0"),IFERROR(VLOOKUP($A13,'Season 6'!AK$4:CN$104,50,0),"0"),
IFERROR(VLOOKUP($A13,'Season 7'!AK$4:CN$104,50,0),"0"),IFERROR(VLOOKUP($A13,'Season 8'!AK$4:CN$104,50,0),"0"),
IFERROR(VLOOKUP($A13,'Season 9'!AK$4:CN$104,50,0),"0"),IFERROR(VLOOKUP($A13,'Season 10'!AK$4:CN$104,50,0),"0"),
IFERROR(VLOOKUP($A13,'Season 11'!AK$4:CN$104,50,0),"0"),IFERROR(VLOOKUP($A13,'Season 12'!AK$4:CN$104,50,0),"0"),
IFERROR(VLOOKUP($A13,'Season 13'!AK$4:CN$104,50,0),"0"),IFERROR(VLOOKUP($A13,'Season 14'!AK$4:CN$104,50,0),"0"),IFERROR(VLOOKUP($A13,'Season 15'!AK$4:CN$104,50,0),"0"),)</f>
        <v>0</v>
      </c>
      <c r="AX13" s="21">
        <f>SUM(IFERROR(VLOOKUP($A13,'Season 3'!AK$4:CN$104,51,0),"0"),IFERROR(VLOOKUP($A13,'Season 4'!AK$4:CN$104,51,0),"0"),
IFERROR(VLOOKUP($A13,'Season 5'!AK$4:CN$104,51,0),"0"),IFERROR(VLOOKUP($A13,'Season 6'!AK$4:CN$104,51,0),"0"),
IFERROR(VLOOKUP($A13,'Season 7'!AK$4:CN$104,51,0),"0"),IFERROR(VLOOKUP($A13,'Season 8'!AK$4:CN$104,51,0),"0"),
IFERROR(VLOOKUP($A13,'Season 9'!AK$4:CN$104,51,0),"0"),IFERROR(VLOOKUP($A13,'Season 10'!AK$4:CN$104,51,0),"0"),
IFERROR(VLOOKUP($A13,'Season 11'!AK$4:CN$104,51,0),"0"),IFERROR(VLOOKUP($A13,'Season 12'!AK$4:CN$104,51,0),"0"),
IFERROR(VLOOKUP($A13,'Season 13'!AK$4:CN$104,51,0),"0"),IFERROR(VLOOKUP($A13,'Season 14'!AK$4:CN$104,51,0),"0"),IFERROR(VLOOKUP($A13,'Season 15'!AK$4:CN$104,51,0),"0"),)</f>
        <v>0</v>
      </c>
      <c r="AY13" s="402">
        <f>SUM(IFERROR(VLOOKUP($A13,'Season 3'!AK$4:CN$104,52,0),"0"),IFERROR(VLOOKUP($A13,'Season 4'!AK$4:CN$104,52,0),"0"),
IFERROR(VLOOKUP($A13,'Season 5'!AK$4:CN$104,52,0),"0"),IFERROR(VLOOKUP($A13,'Season 6'!AK$4:CN$104,52,0),"0"),
IFERROR(VLOOKUP($A13,'Season 7'!AK$4:CN$104,52,0),"0"),IFERROR(VLOOKUP($A13,'Season 8'!AK$4:CN$104,52,0),"0"),
IFERROR(VLOOKUP($A13,'Season 9'!AK$4:CN$104,52,0),"0"),IFERROR(VLOOKUP($A13,'Season 10'!AK$4:CN$104,52,0),"0"),
IFERROR(VLOOKUP($A13,'Season 11'!AK$4:CN$104,52,0),"0"),IFERROR(VLOOKUP($A13,'Season 12'!AK$4:CN$104,52,0),"0"),
IFERROR(VLOOKUP($A13,'Season 13'!AK$4:CN$104,52,0),"0"),IFERROR(VLOOKUP($A13,'Season 14'!AK$4:CN$104,52,0),"0"),IFERROR(VLOOKUP($A13,'Season 15'!AK$4:CN$104,52,0),"0"),)</f>
        <v>0</v>
      </c>
      <c r="AZ13" s="403">
        <f>SUM(IFERROR(VLOOKUP($A13,'Season 1'!AJ$4:CM$104,38,0),"0"),IFERROR(VLOOKUP($A13,'Season 2'!AK$4:CN$104,48,0),"0"),)</f>
        <v>0</v>
      </c>
      <c r="BA13" s="398">
        <f>SUM(IFERROR(VLOOKUP($A13,'Season 1'!AJ$4:CM$104,39,0),"0"),IFERROR(VLOOKUP($A13,'Season 2'!AK$4:CN$104,49,0),"0"),)</f>
        <v>0</v>
      </c>
      <c r="BB13" s="518">
        <f>SUM(IFERROR(VLOOKUP($A13,'Season 1'!AJ$4:CM$104,40,0),"0"),IFERROR(VLOOKUP($A13,'Season 2'!AK$4:CN$104,50,0),"0"),)</f>
        <v>0</v>
      </c>
      <c r="BC13" s="21">
        <f>SUM(IFERROR(VLOOKUP($A13,'Season 1'!AJ$4:CM$104,41,0),"0"),IFERROR(VLOOKUP($A13,'Season 2'!AK$4:CN$104,51,0),"0"),)</f>
        <v>0</v>
      </c>
      <c r="BD13" s="402">
        <f>SUM(IFERROR(VLOOKUP($A13,'Season 1'!AJ$4:CM$104,42,0),"0"),IFERROR(VLOOKUP($A13,'Season 2'!AK$4:CN$104,52,0),"0"),)</f>
        <v>0</v>
      </c>
      <c r="BE13" s="561">
        <f>SUM(
IFERROR(VLOOKUP($A13,'Season 1'!AJ$4:CM$104,48,0),"0"),IFERROR(VLOOKUP($A13,'Season 2'!AK$4:CN$104,53,0),"0"),
IFERROR(VLOOKUP($A13,'Season 3'!AK$4:CN$104,53,0),"0"),IFERROR(VLOOKUP($A13,'Season 4'!AK$4:CN$104,53,0),"0"),
IFERROR(VLOOKUP($A13,'Season 5'!AK$4:CN$104,53,0),"0"),IFERROR(VLOOKUP($A13,'Season 6'!AK$4:CN$104,53,0),"0"),
IFERROR(VLOOKUP($A13,'Season 7'!AK$4:CN$104,53,0),"0"),IFERROR(VLOOKUP($A13,'Season 8'!AK$4:CN$104,53,0),"0"),
IFERROR(VLOOKUP($A13,'Season 9'!AK$4:CN$104,53,0),"0"),IFERROR(VLOOKUP($A13,'Season 10'!AK$4:CN$104,53,0),"0"),
IFERROR(VLOOKUP($A13,'Season 11'!AK$4:CN$104,53,0),"0"),IFERROR(VLOOKUP($A13,'Season 12'!AK$4:CN$104,53,0),"0"),
IFERROR(VLOOKUP($A13,'Season 13'!AK$4:CN$104,53,0),"0"),IFERROR(VLOOKUP($A13,'Season 14'!AK$4:CN$104,53,0),"0"),IFERROR(VLOOKUP($A13,'Season 15'!AK$4:CN$104,53,0),"0"),)</f>
        <v>0</v>
      </c>
      <c r="BF13" s="562">
        <f>SUM(
IFERROR(VLOOKUP($A13,'Season 1'!AJ$4:CM$104,49,0),"0"),IFERROR(VLOOKUP($A13,'Season 2'!AK$4:CN$104,54,0),"0"),
IFERROR(VLOOKUP($A13,'Season 3'!AK$4:CN$104,54,0),"0"),IFERROR(VLOOKUP($A13,'Season 4'!AK$4:CN$104,54,0),"0"),
IFERROR(VLOOKUP($A13,'Season 5'!AK$4:CN$104,54,0),"0"),IFERROR(VLOOKUP($A13,'Season 6'!AK$4:CN$104,54,0),"0"),
IFERROR(VLOOKUP($A13,'Season 7'!AK$4:CN$104,54,0),"0"),IFERROR(VLOOKUP($A13,'Season 8'!AK$4:CN$104,54,0),"0"),
IFERROR(VLOOKUP($A13,'Season 9'!AK$4:CN$104,54,0),"0"),IFERROR(VLOOKUP($A13,'Season 10'!AK$4:CN$104,54,0),"0"),
IFERROR(VLOOKUP($A13,'Season 11'!AK$4:CN$104,540),"0"),IFERROR(VLOOKUP($A13,'Season 12'!AK$4:CN$104,54,0),"0"),
IFERROR(VLOOKUP($A13,'Season 13'!AK$4:CN$104,54,0),"0"),IFERROR(VLOOKUP($A13,'Season 14'!AK$4:CN$104,54,0),"0"),IFERROR(VLOOKUP($A13,'Season 15'!AK$4:CN$104,54,0),"0"),)</f>
        <v>0</v>
      </c>
      <c r="BG13" s="529" t="e">
        <f t="shared" si="1"/>
        <v>#DIV/0!</v>
      </c>
      <c r="BI13" s="553"/>
      <c r="BJ13" s="553"/>
      <c r="BK13" s="553"/>
      <c r="BL13" s="553"/>
      <c r="BM13" s="553"/>
      <c r="BN13" s="553"/>
      <c r="BO13" s="531"/>
      <c r="BP13" s="531"/>
      <c r="BQ13" s="531"/>
      <c r="BR13" s="531"/>
      <c r="BS13" s="12" t="str">
        <f>IFERROR(VLOOKUP($A13,'Season 1'!$AJ$4:$CM$104,50,0),"0")</f>
        <v>0</v>
      </c>
      <c r="BT13" s="12" t="str">
        <f>IFERROR(VLOOKUP($A13,'Season 1'!$AJ$4:$CM$104,51,0),"0")</f>
        <v>0</v>
      </c>
      <c r="BU13" s="12" t="str">
        <f>IFERROR(VLOOKUP($A13,'Season 2'!$AK$4:$CN$104,55,0),"0")</f>
        <v>0</v>
      </c>
      <c r="BV13" s="12" t="str">
        <f>IFERROR(VLOOKUP($A13,'Season 2'!$AK$4:$CN$104,56,0),"0")</f>
        <v>0</v>
      </c>
      <c r="BW13" s="12" t="str">
        <f>IFERROR(VLOOKUP($A13,'Season 3'!$AK$4:$CN$104,55,0),"0")</f>
        <v>0</v>
      </c>
      <c r="BX13" s="12" t="str">
        <f>IFERROR(VLOOKUP($A13,'Season 3'!$AK$4:$CN$104,56,0),"0")</f>
        <v>0</v>
      </c>
      <c r="BY13" s="12" t="str">
        <f>IFERROR(VLOOKUP($A13,'Season 4'!$AK$4:$CN$104,55,0),"0")</f>
        <v>0</v>
      </c>
      <c r="BZ13" s="12" t="str">
        <f>IFERROR(VLOOKUP($A13,'Season 4'!$AK$4:$CN$104,56,0),"0")</f>
        <v>0</v>
      </c>
      <c r="CA13" s="12" t="str">
        <f>IFERROR(VLOOKUP($A13,'Season 5'!$AK$4:$CN$104,55,0),"0")</f>
        <v>0</v>
      </c>
      <c r="CB13" s="12" t="str">
        <f>IFERROR(VLOOKUP($A13,'Season 5'!$AK$4:$CN$104,56,0),"0")</f>
        <v>0</v>
      </c>
      <c r="CC13" s="12" t="str">
        <f>IFERROR(VLOOKUP($A13,'Season 6'!$AK$4:$CN$104,55,0),"0")</f>
        <v>0</v>
      </c>
      <c r="CD13" s="12" t="str">
        <f>IFERROR(VLOOKUP($A13,'Season 6'!$AK$4:$CN$104,56,0),"0")</f>
        <v>0</v>
      </c>
      <c r="CE13" s="12" t="str">
        <f>IFERROR(VLOOKUP($A13,'Season 7'!$AK$4:$CN$104,55,0),"0")</f>
        <v>0</v>
      </c>
      <c r="CF13" s="12" t="str">
        <f>IFERROR(VLOOKUP($A13,'Season 7'!$AK$4:$CN$104,56,0),"0")</f>
        <v>0</v>
      </c>
      <c r="CG13" s="12" t="str">
        <f>IFERROR(VLOOKUP($A13,'Season 8'!$AK$4:$CN$104,55,0),"0")</f>
        <v>0</v>
      </c>
      <c r="CH13" s="12" t="str">
        <f>IFERROR(VLOOKUP($A13,'Season 8'!$AK$4:$CN$104,56,0),"0")</f>
        <v>0</v>
      </c>
      <c r="CI13" s="12" t="str">
        <f>IFERROR(VLOOKUP($A13,'Season 9'!$AK$4:$CN$104,55,0),"0")</f>
        <v>0</v>
      </c>
      <c r="CJ13" s="12" t="str">
        <f>IFERROR(VLOOKUP($A13,'Season 9'!$AK$4:$CN$104,56,0),"0")</f>
        <v>0</v>
      </c>
      <c r="CK13" s="12" t="str">
        <f>IFERROR(VLOOKUP($A13,'Season 10'!$AK$4:$CN$104,55,0),"0")</f>
        <v>0</v>
      </c>
      <c r="CL13" s="12" t="str">
        <f>IFERROR(VLOOKUP($A13,'Season 10'!$AK$4:$CN$104,56,0),"0")</f>
        <v>0</v>
      </c>
      <c r="CM13" s="12" t="str">
        <f>IFERROR(VLOOKUP($A13,'Season 11'!$AK$4:$CN$104,55,0),"0")</f>
        <v>0</v>
      </c>
      <c r="CN13" s="12" t="str">
        <f>IFERROR(VLOOKUP($A13,'Season 11'!$AK$4:$CN$104,56,0),"0")</f>
        <v>0</v>
      </c>
      <c r="CO13" s="12" t="str">
        <f>IFERROR(VLOOKUP($A13,'Season 12'!$AK$4:$CN$104,55,0),"0")</f>
        <v>0</v>
      </c>
      <c r="CP13" s="12" t="str">
        <f>IFERROR(VLOOKUP($A13,'Season 12'!$AK$4:$CN$104,56,0),"0")</f>
        <v>0</v>
      </c>
      <c r="CQ13" s="12" t="str">
        <f>IFERROR(VLOOKUP($A13,'Season 13'!$AK$4:$CN$104,55,0),"0")</f>
        <v>0</v>
      </c>
      <c r="CR13" s="12" t="str">
        <f>IFERROR(VLOOKUP($A13,'Season 13'!$AK$4:$CN$104,56,0),"0")</f>
        <v>0</v>
      </c>
      <c r="CS13" s="12" t="str">
        <f>IFERROR(VLOOKUP($A13,'Season 14'!$AK$4:$CN$104,55,0),"0")</f>
        <v>0</v>
      </c>
      <c r="CT13" s="12" t="str">
        <f>IFERROR(VLOOKUP($A13,'Season 14'!$AK$4:$CN$104,56,0),"0")</f>
        <v>0</v>
      </c>
      <c r="CU13" s="12" t="str">
        <f>IFERROR(VLOOKUP($A13,'Season 15'!$AK$4:$CN$104,55,0),"0")</f>
        <v>0</v>
      </c>
      <c r="CV13" s="12" t="str">
        <f>IFERROR(VLOOKUP($A13,'Season 15'!$AK$4:$CN$104,56,0),"0")</f>
        <v>0</v>
      </c>
    </row>
    <row r="14" spans="1:100" x14ac:dyDescent="0.25">
      <c r="A14" s="545"/>
      <c r="B14" s="516" t="str">
        <f>IFERROR(VLOOKUP('Data Totals'!A14,'Season 1'!AJ$4:CH$104,2,FALSE),IFERROR(VLOOKUP('Data Totals'!A14,'Season 2'!AK$4:CI$104,2,FALSE),IFERROR(VLOOKUP('Data Totals'!A14,'Season 3'!AK$4:CI$104,2,FALSE),IFERROR(VLOOKUP('Data Totals'!A14,'Season 4'!AK$4:CI$104,2,FALSE),IFERROR(VLOOKUP('Data Totals'!A14,'Season 5'!AK$4:CI$104,2,FALSE),IFERROR(VLOOKUP('Data Totals'!A14,'Season 6'!AK$4:CI$104,2,FALSE),IFERROR(VLOOKUP('Data Totals'!A14,'Season 7'!AK$4:CI$104,2,FALSE),IFERROR(VLOOKUP('Data Totals'!A14,'Season 8'!AK$4:CI$104,2,FALSE),IFERROR(VLOOKUP('Data Totals'!A14,'Season 9'!AK$4:CI$104,2,FALSE),IFERROR(VLOOKUP('Data Totals'!A14,'Season 10'!AK$4:CI$104,2,FALSE),IFERROR(VLOOKUP('Data Totals'!A14,'Season 11'!AK$4:CI$104,2,FALSE),IFERROR(VLOOKUP('Data Totals'!A14,'Season 12'!AK$4:CI$104,2,FALSE),IFERROR(VLOOKUP('Data Totals'!A14,'Season 13'!AK$4:CI$104,2,FALSE),IFERROR(VLOOKUP('Data Totals'!A14,'Season 14'!AK$4:CI$104,2,FALSE),IFERROR(VLOOKUP('Data Totals'!A14,'Season 15'!AK$4:CI$104,2,FALSE),"N/A")))))))))))))))</f>
        <v>N/A</v>
      </c>
      <c r="C14" s="517" t="str">
        <f>IFERROR(VLOOKUP('Data Totals'!A14,'Season 1'!AJ$4:CH$104,3,FALSE),IFERROR(VLOOKUP('Data Totals'!A14,'Season 2'!AK$4:CI$104,3,FALSE),IFERROR(VLOOKUP('Data Totals'!A14,'Season 3'!AK$4:CI$104,3,FALSE),IFERROR(VLOOKUP('Data Totals'!A14,'Season 4'!AK$4:CI$104,3,FALSE),IFERROR(VLOOKUP('Data Totals'!A14,'Season 5'!AK$4:CI$104,3,FALSE),IFERROR(VLOOKUP('Data Totals'!A14,'Season 6'!AK$4:CI$104,3,FALSE),IFERROR(VLOOKUP('Data Totals'!A14,'Season 7'!AK$4:CI$104,3,FALSE),IFERROR(VLOOKUP('Data Totals'!A14,'Season 8'!AK$4:CI$104,3,FALSE),IFERROR(VLOOKUP('Data Totals'!A14,'Season 9'!AK$4:CI$104,3,FALSE),IFERROR(VLOOKUP('Data Totals'!A14,'Season 10'!AK$4:CI$104,3,FALSE),IFERROR(VLOOKUP('Data Totals'!A14,'Season 11'!AK$4:CI$104,3,FALSE),IFERROR(VLOOKUP('Data Totals'!A14,'Season 12'!AK$4:CI$104,3,FALSE),IFERROR(VLOOKUP('Data Totals'!A14,'Season 13'!AK$4:CI$104,3,FALSE),IFERROR(VLOOKUP('Data Totals'!A14,'Season 14'!AK$4:CI$104,3,FALSE),IFERROR(VLOOKUP('Data Totals'!A14,'Season 15'!AK$4:CI$104,3,FALSE),"N/A")))))))))))))))</f>
        <v>N/A</v>
      </c>
      <c r="D14" s="517" t="str">
        <f>IFERROR(VLOOKUP('Data Totals'!A14,'Season 15'!AK$4:CI$104,4,FALSE),IFERROR(VLOOKUP('Data Totals'!A14,'Season 14'!AK$4:CI$104,4,FALSE),IFERROR(VLOOKUP('Data Totals'!A14,'Season 13'!AK$4:CI$104,4,FALSE),IFERROR(VLOOKUP('Data Totals'!A14,'Season 12'!AK$4:CI$104,4,FALSE),IFERROR(VLOOKUP('Data Totals'!A14,'Season 11'!AK$4:CI$104,4,FALSE),IFERROR(VLOOKUP('Data Totals'!A14,'Season 10'!AK$4:CI$104,4,FALSE),IFERROR(VLOOKUP('Data Totals'!A14,'Season 9'!AK$4:CI$104,4,FALSE),IFERROR(VLOOKUP('Data Totals'!A14,'Season 8'!AK$4:CI$104,4,FALSE),IFERROR(VLOOKUP('Data Totals'!A14,'Season 7'!AK$4:CI$104,4,FALSE),IFERROR(VLOOKUP('Data Totals'!A14,'Season 6'!AK$4:CI$104,4,FALSE),IFERROR(VLOOKUP('Data Totals'!A14,'Season 5'!AK$4:CI$104,4,FALSE),IFERROR(VLOOKUP('Data Totals'!A14,'Season 4'!AK$4:CI$104,4,FALSE),IFERROR(VLOOKUP('Data Totals'!A14,'Season 3'!AK$4:CI$104,4,FALSE),IFERROR(VLOOKUP('Data Totals'!A14,'Season 2'!AK$4:CI$104,4,FALSE),IFERROR(VLOOKUP('Data Totals'!A14,'Season 1'!AJ$4:CH$104,4,FALSE),"N/A")))))))))))))))</f>
        <v>N/A</v>
      </c>
      <c r="E14" s="517" t="e">
        <f t="shared" si="0"/>
        <v>#VALUE!</v>
      </c>
      <c r="F14" s="398">
        <f>SUM(IFERROR(VLOOKUP(A14,BI$3:BN$152,2,0),"0"),
IFERROR(VLOOKUP(A14,'Season 1'!AJ$4:CM$104,7,0),"0"),IFERROR(VLOOKUP(A14,'Season 2'!AK$4:CN$104,7,0),"0"),
IFERROR(VLOOKUP(A14,'Season 3'!AK$4:CN$104,7,0),"0"),IFERROR(VLOOKUP(A14,'Season 4'!AK$4:CN$104,7,0),"0"),
IFERROR(VLOOKUP(A14,'Season 5'!AK$4:CN$104,7,0),"0"),IFERROR(VLOOKUP(A14,'Season 6'!AK$4:CN$104,7,0),"0"),
IFERROR(VLOOKUP(A14,'Season 7'!AK$4:CN$104,7,0),"0"),IFERROR(VLOOKUP(A14,'Season 8'!AK$4:CN$104,7,0),"0"),
IFERROR(VLOOKUP(A14,'Season 9'!AK$4:CN$104,7,0),"0"),IFERROR(VLOOKUP(A14,'Season 10'!AK$4:CN$104,7,0),"0"),
IFERROR(VLOOKUP(A14,'Season 11'!AK$4:CN$104,7,0),"0"),IFERROR(VLOOKUP(A14,'Season 12'!AK$4:CN$104,7,0),"0"),
IFERROR(VLOOKUP(A14,'Season 13'!AK$4:CN$104,7,0),"0"),IFERROR(VLOOKUP(A14,'Season 14'!AK$4:CN$104,7,0),"0"),IFERROR(VLOOKUP(A14,'Season 15'!AK$4:CN$104,7,0),"0"),)</f>
        <v>0</v>
      </c>
      <c r="G14" s="398">
        <f>SUM(
IFERROR(VLOOKUP(A14,'Season 1'!AJ$4:CM$104,8,0),"0"),IFERROR(VLOOKUP(A14,'Season 2'!AK$4:CN$104,8,0),"0"),
IFERROR(VLOOKUP(A14,'Season 3'!AK$4:CN$104,8,0),"0"),IFERROR(VLOOKUP(A14,'Season 4'!AK$4:CN$104,8,0),"0"),
IFERROR(VLOOKUP(A14,'Season 5'!AK$4:CN$104,8,0),"0"),IFERROR(VLOOKUP(A14,'Season 6'!AK$4:CN$104,8,0),"0"),
IFERROR(VLOOKUP(A14,'Season 7'!AK$4:CN$104,8,0),"0"),IFERROR(VLOOKUP(A14,'Season 8'!AK$4:CN$104,8,0),"0"),
IFERROR(VLOOKUP(A14,'Season 9'!AK$4:CN$104,8,0),"0"),IFERROR(VLOOKUP(A14,'Season 10'!AK$4:CN$104,8,0),"0"),
IFERROR(VLOOKUP(A14,'Season 11'!AK$4:CN$104,8,0),"0"),IFERROR(VLOOKUP(A14,'Season 12'!AK$4:CN$104,8,0),"0"),
IFERROR(VLOOKUP(A14,'Season 13'!AK$4:CN$104,8,0),"0"),IFERROR(VLOOKUP(A14,'Season 14'!AK$4:CN$104,8,0),"0"),IFERROR(VLOOKUP(A14,'Season 15'!AK$4:CN$104,8,0),"0"),)</f>
        <v>0</v>
      </c>
      <c r="H14" s="329">
        <f>SUM(
IFERROR(VLOOKUP(A14,'Season 1'!AJ$4:CM$104,9,0),"0"),IFERROR(VLOOKUP(A14,'Season 2'!AK$4:CN$104,9,0),"0"),
IFERROR(VLOOKUP(A14,'Season 3'!AK$4:CN$104,9,0),"0"),IFERROR(VLOOKUP(A14,'Season 4'!AK$4:CN$104,9,0),"0"),
IFERROR(VLOOKUP(A14,'Season 5'!AK$4:CN$104,9,0),"0"),IFERROR(VLOOKUP(A14,'Season 6'!AK$4:CN$104,9,0),"0"),
IFERROR(VLOOKUP(A14,'Season 7'!AK$4:CN$104,9,0),"0"),IFERROR(VLOOKUP(A14,'Season 8'!AK$4:CN$104,9,0),"0"),
IFERROR(VLOOKUP(A14,'Season 9'!AK$4:CN$104,9,0),"0"),IFERROR(VLOOKUP(A14,'Season 10'!AK$4:CN$104,9,0),"0"),
IFERROR(VLOOKUP(A14,'Season 11'!AK$4:CN$104,9,0),"0"),IFERROR(VLOOKUP(A14,'Season 12'!AK$4:CN$104,9,0),"0"),
IFERROR(VLOOKUP(A14,'Season 13'!AK$4:CN$104,9,0),"0"),IFERROR(VLOOKUP(A14,'Season 14'!AK$4:CN$104,9,0),"0"),IFERROR(VLOOKUP(A14,'Season 15'!AK$4:CN$104,9,0),"0"),)</f>
        <v>0</v>
      </c>
      <c r="I14" s="518">
        <f>SUM(
IFERROR(VLOOKUP(A14,'Season 1'!AJ$4:CM$104,10,0),"0"),IFERROR(VLOOKUP(A14,'Season 2'!AK$4:CN$104,10,0),"0"),
IFERROR(VLOOKUP(A14,'Season 3'!AK$4:CN$104,10,0),"0"),IFERROR(VLOOKUP(A14,'Season 4'!AK$4:CN$104,10,0),"0"),
IFERROR(VLOOKUP(A14,'Season 5'!AK$4:CN$104,10,0),"0"),IFERROR(VLOOKUP(A14,'Season 6'!AK$4:CN$104,10,0),"0"),
IFERROR(VLOOKUP(A14,'Season 7'!AK$4:CN$104,10,0),"0"),IFERROR(VLOOKUP(A14,'Season 8'!AK$4:CN$104,10,0),"0"),
IFERROR(VLOOKUP(A14,'Season 9'!AK$4:CN$104,10,0),"0"),IFERROR(VLOOKUP(A14,'Season 10'!AK$4:CN$104,10,0),"0"),
IFERROR(VLOOKUP(A14,'Season 11'!AK$4:CN$104,10,0),"0"),IFERROR(VLOOKUP(A14,'Season 12'!AK$4:CN$104,10,0),"0"),
IFERROR(VLOOKUP(A14,'Season 13'!AK$4:CN$104,10,0),"0"),IFERROR(VLOOKUP(A14,'Season 14'!AK$4:CN$104,10,0),"0"),IFERROR(VLOOKUP(A14,'Season 15'!AK$4:CN$104,10,0),"0"),)</f>
        <v>0</v>
      </c>
      <c r="J14" s="21">
        <f>SUM(IFERROR(VLOOKUP(A14,BI$3:BN$152,3,0),"0"),
IFERROR(VLOOKUP(A14,'Season 1'!AJ$4:CM$104,11,0),"0"),IFERROR(VLOOKUP(A14,'Season 2'!AK$4:CN$104,11,0),"0"),
IFERROR(VLOOKUP(A14,'Season 3'!AK$4:CN$104,11,0),"0"),IFERROR(VLOOKUP(A14,'Season 4'!AK$4:CN$104,11,0),"0"),
IFERROR(VLOOKUP(A14,'Season 5'!AK$4:CN$104,11,0),"0"),IFERROR(VLOOKUP(A14,'Season 6'!AK$4:CN$104,11,0),"0"),
IFERROR(VLOOKUP(A14,'Season 7'!AK$4:CN$104,11,0),"0"),IFERROR(VLOOKUP(A14,'Season 8'!AK$4:CN$104,11,0),"0"),
IFERROR(VLOOKUP(A14,'Season 9'!AK$4:CN$104,11,0),"0"),IFERROR(VLOOKUP(A14,'Season 10'!AK$4:CN$104,11,0),"0"),
IFERROR(VLOOKUP(A14,'Season 11'!AK$4:CN$104,11,0),"0"),IFERROR(VLOOKUP(A14,'Season 12'!AK$4:CN$104,11,0),"0"),
IFERROR(VLOOKUP(A14,'Season 13'!AK$4:CN$104,11,0),"0"),IFERROR(VLOOKUP(A14,'Season 14'!AK$4:CN$104,11,0),"0"),IFERROR(VLOOKUP(A14,'Season 15'!AK$4:CN$104,11,0),"0"),)</f>
        <v>0</v>
      </c>
      <c r="K14" s="402">
        <f>SUM(IFERROR(VLOOKUP($A14,BI$3:BN$152,4,0),"0"),
IFERROR(VLOOKUP($A14,'Season 1'!AJ$4:CM$104,12,0),"0"),IFERROR(VLOOKUP($A14,'Season 2'!AK$4:CN$104,12,0),"0"),
IFERROR(VLOOKUP($A14,'Season 3'!AK$4:CN$104,12,0),"0"),IFERROR(VLOOKUP($A14,'Season 4'!AK$4:CN$104,12,0),"0"),
IFERROR(VLOOKUP($A14,'Season 5'!AK$4:CN$104,12,0),"0"),IFERROR(VLOOKUP($A14,'Season 6'!AK$4:CN$104,12,0),"0"),
IFERROR(VLOOKUP($A14,'Season 7'!AK$4:CN$104,12,0),"0"),IFERROR(VLOOKUP($A14,'Season 8'!AK$4:CN$104,12,0),"0"),
IFERROR(VLOOKUP($A14,'Season 9'!AK$4:CN$104,12,0),"0"),IFERROR(VLOOKUP($A14,'Season 10'!AK$4:CN$104,12,0),"0"),
IFERROR(VLOOKUP($A14,'Season 11'!AK$4:CN$104,12,0),"0"),IFERROR(VLOOKUP($A14,'Season 12'!AK$4:CN$104,12,0),"0"),
IFERROR(VLOOKUP($A14,'Season 13'!AK$4:CN$104,12,0),"0"),IFERROR(VLOOKUP($A14,'Season 14'!AK$4:CN$104,12,0),"0"),IFERROR(VLOOKUP(A14,'Season 15'!AK$4:CN$104,12,0),"0"),)</f>
        <v>0</v>
      </c>
      <c r="L14" s="403">
        <f>SUM(
IFERROR(VLOOKUP($A14,'Season 1'!AJ$4:CM$104,13,0),"0"),IFERROR(VLOOKUP($A14,'Season 2'!AK$4:CN$104,13,0),"0"),
IFERROR(VLOOKUP($A14,'Season 3'!AK$4:CN$104,13,0),"0"),IFERROR(VLOOKUP($A14,'Season 4'!AK$4:CN$104,13,0),"0"),
IFERROR(VLOOKUP($A14,'Season 5'!AK$4:CN$104,13,0),"0"),IFERROR(VLOOKUP($A14,'Season 6'!AK$4:CN$104,13,0),"0"),
IFERROR(VLOOKUP($A14,'Season 7'!AK$4:CN$104,13,0),"0"),IFERROR(VLOOKUP($A14,'Season 8'!AK$4:CN$104,13,0),"0"),
IFERROR(VLOOKUP($A14,'Season 9'!AK$4:CN$104,13,0),"0"),IFERROR(VLOOKUP($A14,'Season 10'!AK$4:CN$104,13,0),"0"),
IFERROR(VLOOKUP($A14,'Season 11'!AK$4:CN$104,13,0),"0"),IFERROR(VLOOKUP($A14,'Season 12'!AK$4:CN$104,13,0),"0"),
IFERROR(VLOOKUP($A14,'Season 13'!AK$4:CN$104,13,0),"0"),IFERROR(VLOOKUP($A14,'Season 14'!AK$4:CN$104,13,0),"0"),IFERROR(VLOOKUP(A14,'Season 15'!AK$4:CN$104,13,0),"0"),)</f>
        <v>0</v>
      </c>
      <c r="M14" s="398">
        <f>SUM(
IFERROR(VLOOKUP($A14,'Season 1'!AJ$4:CM$104,14,0),"0"),IFERROR(VLOOKUP($A14,'Season 2'!AK$4:CN$104,14,0),"0"),
IFERROR(VLOOKUP($A14,'Season 3'!AK$4:CN$104,14,0),"0"),IFERROR(VLOOKUP($A14,'Season 4'!AK$4:CN$104,14,0),"0"),
IFERROR(VLOOKUP($A14,'Season 5'!AK$4:CN$104,14,0),"0"),IFERROR(VLOOKUP($A14,'Season 6'!AK$4:CN$104,14,0),"0"),
IFERROR(VLOOKUP($A14,'Season 7'!AK$4:CN$104,14,0),"0"),IFERROR(VLOOKUP($A14,'Season 8'!AK$4:CN$104,14,0),"0"),
IFERROR(VLOOKUP($A14,'Season 9'!AK$4:CN$104,14,0),"0"),IFERROR(VLOOKUP($A14,'Season 10'!AK$4:CN$104,14,0),"0"),
IFERROR(VLOOKUP($A14,'Season 11'!AK$4:CN$104,14,0),"0"),IFERROR(VLOOKUP($A14,'Season 12'!AK$4:CN$104,14,0),"0"),
IFERROR(VLOOKUP($A14,'Season 13'!AK$4:CN$104,14,0),"0"),IFERROR(VLOOKUP($A14,'Season 14'!AK$4:CN$104,14,0),"0"),IFERROR(VLOOKUP(A14,'Season 15'!AK$4:CN$104,14,0),"0"),)</f>
        <v>0</v>
      </c>
      <c r="N14" s="518">
        <f>SUM(
IFERROR(VLOOKUP($A14,'Season 1'!AJ$4:CM$104,15,0),"0"),IFERROR(VLOOKUP($A14,'Season 2'!AK$4:CN$104,15,0),"0"),
IFERROR(VLOOKUP($A14,'Season 3'!AK$4:CN$104,15,0),"0"),IFERROR(VLOOKUP($A14,'Season 4'!AK$4:CN$104,15,0),"0"),
IFERROR(VLOOKUP($A14,'Season 5'!AK$4:CN$104,15,0),"0"),IFERROR(VLOOKUP($A14,'Season 6'!AK$4:CN$104,15,0),"0"),
IFERROR(VLOOKUP($A14,'Season 7'!AK$4:CN$104,15,0),"0"),IFERROR(VLOOKUP($A14,'Season 8'!AK$4:CN$104,15,0),"0"),
IFERROR(VLOOKUP($A14,'Season 9'!AK$4:CN$104,15,0),"0"),IFERROR(VLOOKUP($A14,'Season 10'!AK$4:CN$104,15,0),"0"),
IFERROR(VLOOKUP($A14,'Season 11'!AK$4:CN$104,15,0),"0"),IFERROR(VLOOKUP($A14,'Season 12'!AK$4:CN$104,15,0),"0"),
IFERROR(VLOOKUP($A14,'Season 13'!AK$4:CN$104,15,0),"0"),IFERROR(VLOOKUP($A14,'Season 14'!AK$4:CN$104,15,0),"0"),IFERROR(VLOOKUP(A14,'Season 15'!AK$4:CN$104,15,0),"0"),)</f>
        <v>0</v>
      </c>
      <c r="O14" s="21">
        <f>SUM(
IFERROR(VLOOKUP($A14,'Season 1'!AJ$4:CM$104,16,0),"0"),IFERROR(VLOOKUP($A14,'Season 2'!AK$4:CN$104,16,0),"0"),
IFERROR(VLOOKUP($A14,'Season 3'!AK$4:CN$104,16,0),"0"),IFERROR(VLOOKUP($A14,'Season 4'!AK$4:CN$104,16,0),"0"),
IFERROR(VLOOKUP($A14,'Season 5'!AK$4:CN$104,16,0),"0"),IFERROR(VLOOKUP($A14,'Season 6'!AK$4:CN$104,16,0),"0"),
IFERROR(VLOOKUP($A14,'Season 7'!AK$4:CN$104,16,0),"0"),IFERROR(VLOOKUP($A14,'Season 8'!AK$4:CN$104,16,0),"0"),
IFERROR(VLOOKUP($A14,'Season 9'!AK$4:CN$104,16,0),"0"),IFERROR(VLOOKUP($A14,'Season 10'!AK$4:CN$104,16,0),"0"),
IFERROR(VLOOKUP($A14,'Season 11'!AK$4:CN$104,16,0),"0"),IFERROR(VLOOKUP($A14,'Season 12'!AK$4:CN$104,16,0),"0"),
IFERROR(VLOOKUP($A14,'Season 13'!AK$4:CN$104,16,0),"0"),IFERROR(VLOOKUP($A14,'Season 14'!AK$4:CN$104,16,0),"0"),IFERROR(VLOOKUP(A14,'Season 15'!AK$4:CN$104,16,0),"0"),)</f>
        <v>0</v>
      </c>
      <c r="P14" s="402">
        <f>SUM(
IFERROR(VLOOKUP($A14,'Season 1'!AJ$4:CM$104,17,0),"0"),IFERROR(VLOOKUP($A14,'Season 2'!AK$4:CN$104,17,0),"0"),
IFERROR(VLOOKUP($A14,'Season 3'!AK$4:CN$104,17,0),"0"),IFERROR(VLOOKUP($A14,'Season 4'!AK$4:CN$104,17,0),"0"),
IFERROR(VLOOKUP($A14,'Season 5'!AK$4:CN$104,17,0),"0"),IFERROR(VLOOKUP($A14,'Season 6'!AK$4:CN$104,17,0),"0"),
IFERROR(VLOOKUP($A14,'Season 7'!AK$4:CN$104,17,0),"0"),IFERROR(VLOOKUP($A14,'Season 8'!AK$4:CN$104,17,0),"0"),
IFERROR(VLOOKUP($A14,'Season 9'!AK$4:CN$104,17,0),"0"),IFERROR(VLOOKUP($A14,'Season 10'!AK$4:CN$104,17,0),"0"),
IFERROR(VLOOKUP($A14,'Season 11'!AK$4:CN$104,17,0),"0"),IFERROR(VLOOKUP($A14,'Season 12'!AK$4:CN$104,17,0),"0"),
IFERROR(VLOOKUP($A14,'Season 13'!AK$4:CN$104,17,0),"0"),IFERROR(VLOOKUP($A14,'Season 14'!AK$4:CN$104,17,0),"0"),IFERROR(VLOOKUP(A14,'Season 15'!AK$4:CN$104,17,0),"0"),)</f>
        <v>0</v>
      </c>
      <c r="Q14" s="403">
        <f>SUM(
IFERROR(VLOOKUP($A14,'Season 1'!AJ$4:CM$104,18,0),"0"),IFERROR(VLOOKUP($A14,'Season 2'!AK$4:CN$104,18,0),"0"),
IFERROR(VLOOKUP($A14,'Season 3'!AK$4:CN$104,18,0),"0"),IFERROR(VLOOKUP($A14,'Season 4'!AK$4:CN$104,18,0),"0"),
IFERROR(VLOOKUP($A14,'Season 5'!AK$4:CN$104,18,0),"0"),IFERROR(VLOOKUP($A14,'Season 6'!AK$4:CN$104,18,0),"0"),
IFERROR(VLOOKUP($A14,'Season 7'!AK$4:CN$104,18,0),"0"),IFERROR(VLOOKUP($A14,'Season 8'!AK$4:CN$104,18,0),"0"),
IFERROR(VLOOKUP($A14,'Season 9'!AK$4:CN$104,18,0),"0"),IFERROR(VLOOKUP($A14,'Season 10'!AK$4:CN$104,18,0),"0"),
IFERROR(VLOOKUP($A14,'Season 11'!AK$4:CN$104,18,0),"0"),IFERROR(VLOOKUP($A14,'Season 12'!AK$4:CN$104,18,0),"0"),
IFERROR(VLOOKUP($A14,'Season 13'!AK$4:CN$104,18,0),"0"),IFERROR(VLOOKUP($A14,'Season 14'!AK$4:CN$104,18,0),"0"),IFERROR(VLOOKUP(A14,'Season 15'!AK$4:CN$104,18,0),"0"),)</f>
        <v>0</v>
      </c>
      <c r="R14" s="398">
        <f>SUM(
IFERROR(VLOOKUP($A14,'Season 1'!AJ$4:CM$104,19,0),"0"),IFERROR(VLOOKUP($A14,'Season 2'!AK$4:CN$104,19,0),"0"),
IFERROR(VLOOKUP($A14,'Season 3'!AK$4:CN$104,19,0),"0"),IFERROR(VLOOKUP($A14,'Season 4'!AK$4:CN$104,19,0),"0"),
IFERROR(VLOOKUP($A14,'Season 5'!AK$4:CN$104,19,0),"0"),IFERROR(VLOOKUP($A14,'Season 6'!AK$4:CN$104,19,0),"0"),
IFERROR(VLOOKUP($A14,'Season 7'!AK$4:CN$104,19,0),"0"),IFERROR(VLOOKUP($A14,'Season 8'!AK$4:CN$104,19,0),"0"),
IFERROR(VLOOKUP($A14,'Season 9'!AK$4:CN$104,19,0),"0"),IFERROR(VLOOKUP($A14,'Season 10'!AK$4:CN$104,19,0),"0"),
IFERROR(VLOOKUP($A14,'Season 11'!AK$4:CN$104,19,0),"0"),IFERROR(VLOOKUP($A14,'Season 12'!AK$4:CN$104,19,0),"0"),
IFERROR(VLOOKUP($A14,'Season 13'!AK$4:CN$104,19,0),"0"),IFERROR(VLOOKUP($A14,'Season 14'!AK$4:CN$104,19,0),"0"),IFERROR(VLOOKUP(A14,'Season 15'!AK$4:CN$104,19,0),"0"),)</f>
        <v>0</v>
      </c>
      <c r="S14" s="518">
        <f>SUM(
IFERROR(VLOOKUP($A14,'Season 1'!AJ$4:CM$104,20,0),"0"),IFERROR(VLOOKUP($A14,'Season 2'!AK$4:CN$104,20,0),"0"),
IFERROR(VLOOKUP($A14,'Season 3'!AK$4:CN$104,20,0),"0"),IFERROR(VLOOKUP($A14,'Season 4'!AK$4:CN$104,20,0),"0"),
IFERROR(VLOOKUP($A14,'Season 5'!AK$4:CN$104,20,0),"0"),IFERROR(VLOOKUP($A14,'Season 6'!AK$4:CN$104,20,0),"0"),
IFERROR(VLOOKUP($A14,'Season 7'!AK$4:CN$104,20,0),"0"),IFERROR(VLOOKUP($A14,'Season 8'!AK$4:CN$104,20,0),"0"),
IFERROR(VLOOKUP($A14,'Season 9'!AK$4:CN$104,20,0),"0"),IFERROR(VLOOKUP($A14,'Season 10'!AK$4:CN$104,20,0),"0"),
IFERROR(VLOOKUP($A14,'Season 11'!AK$4:CN$104,20,0),"0"),IFERROR(VLOOKUP($A14,'Season 12'!AK$4:CN$104,20,0),"0"),
IFERROR(VLOOKUP($A14,'Season 13'!AK$4:CN$104,20,0),"0"),IFERROR(VLOOKUP($A14,'Season 14'!AK$4:CN$104,20,0),"0"),IFERROR(VLOOKUP(A14,'Season 15'!AK$4:CN$104,20,0),"0"),)</f>
        <v>0</v>
      </c>
      <c r="T14" s="21">
        <f>SUM(
IFERROR(VLOOKUP($A14,'Season 1'!AJ$4:CM$104,21,0),"0"),IFERROR(VLOOKUP($A14,'Season 2'!AK$4:CN$104,21,0),"0"),
IFERROR(VLOOKUP($A14,'Season 3'!AK$4:CN$104,21,0),"0"),IFERROR(VLOOKUP($A14,'Season 4'!AK$4:CN$104,21,0),"0"),
IFERROR(VLOOKUP($A14,'Season 5'!AK$4:CN$104,21,0),"0"),IFERROR(VLOOKUP($A14,'Season 6'!AK$4:CN$104,21,0),"0"),
IFERROR(VLOOKUP($A14,'Season 7'!AK$4:CN$104,21,0),"0"),IFERROR(VLOOKUP($A14,'Season 8'!AK$4:CN$104,21,0),"0"),
IFERROR(VLOOKUP($A14,'Season 9'!AK$4:CN$104,21,0),"0"),IFERROR(VLOOKUP($A14,'Season 10'!AK$4:CN$104,21,0),"0"),
IFERROR(VLOOKUP($A14,'Season 11'!AK$4:CN$104,21,0),"0"),IFERROR(VLOOKUP($A14,'Season 12'!AK$4:CN$104,21,0),"0"),
IFERROR(VLOOKUP($A14,'Season 13'!AK$4:CN$104,21,0),"0"),IFERROR(VLOOKUP($A14,'Season 14'!AK$4:CN$104,21,0),"0"),IFERROR(VLOOKUP(A14,'Season 15'!AK$4:CN$104,21,0),"0"),)</f>
        <v>0</v>
      </c>
      <c r="U14" s="402">
        <f>SUM(
IFERROR(VLOOKUP($A14,'Season 1'!AJ$4:CM$104,22,0),"0"),IFERROR(VLOOKUP($A14,'Season 2'!AK$4:CN$104,22,0),"0"),
IFERROR(VLOOKUP($A14,'Season 3'!AK$4:CN$104,22,0),"0"),IFERROR(VLOOKUP($A14,'Season 4'!AK$4:CN$104,22,0),"0"),
IFERROR(VLOOKUP($A14,'Season 5'!AK$4:CN$104,22,0),"0"),IFERROR(VLOOKUP($A14,'Season 6'!AK$4:CN$104,22,0),"0"),
IFERROR(VLOOKUP($A14,'Season 7'!AK$4:CN$104,22,0),"0"),IFERROR(VLOOKUP($A14,'Season 8'!AK$4:CN$104,22,0),"0"),
IFERROR(VLOOKUP($A14,'Season 9'!AK$4:CN$104,22,0),"0"),IFERROR(VLOOKUP($A14,'Season 10'!AK$4:CN$104,22,0),"0"),
IFERROR(VLOOKUP($A14,'Season 11'!AK$4:CN$104,22,0),"0"),IFERROR(VLOOKUP($A14,'Season 12'!AK$4:CN$104,22,0),"0"),
IFERROR(VLOOKUP($A14,'Season 13'!AK$4:CN$104,22,0),"0"),IFERROR(VLOOKUP($A14,'Season 14'!AK$4:CN$104,22,0),"0"),IFERROR(VLOOKUP(A14,'Season 15'!AK$4:CN$104,22,0),"0"),)</f>
        <v>0</v>
      </c>
      <c r="V14" s="403">
        <f>SUM(
IFERROR(VLOOKUP($A14,'Season 1'!AJ$4:CM$104,23,0),"0"),IFERROR(VLOOKUP($A14,'Season 2'!AK$4:CN$104,23,0),"0"),
IFERROR(VLOOKUP($A14,'Season 3'!AK$4:CN$104,23,0),"0"),IFERROR(VLOOKUP($A14,'Season 4'!AK$4:CN$104,23,0),"0"),
IFERROR(VLOOKUP($A14,'Season 5'!AK$4:CN$104,23,0),"0"),IFERROR(VLOOKUP($A14,'Season 6'!AK$4:CN$104,23,0),"0"),
IFERROR(VLOOKUP($A14,'Season 7'!AK$4:CN$104,23,0),"0"),IFERROR(VLOOKUP($A14,'Season 8'!AK$4:CN$104,23,0),"0"),
IFERROR(VLOOKUP($A14,'Season 9'!AK$4:CN$104,23,0),"0"),IFERROR(VLOOKUP($A14,'Season 10'!AK$4:CN$104,23,0),"0"),
IFERROR(VLOOKUP($A14,'Season 11'!AK$4:CN$104,23,0),"0"),IFERROR(VLOOKUP($A14,'Season 12'!AK$4:CN$104,23,0),"0"),
IFERROR(VLOOKUP($A14,'Season 13'!AK$4:CN$104,23,0),"0"),IFERROR(VLOOKUP($A14,'Season 14'!AK$4:CN$104,23,0),"0"),IFERROR(VLOOKUP($A14,'Season 15'!AK$4:CN$104,23,0),"0"),)</f>
        <v>0</v>
      </c>
      <c r="W14" s="398">
        <f>SUM(
IFERROR(VLOOKUP($A14,'Season 1'!AJ$4:CM$104,24,0),"0"),IFERROR(VLOOKUP($A14,'Season 2'!AK$4:CN$104,24,0),"0"),
IFERROR(VLOOKUP($A14,'Season 3'!AK$4:CN$104,24,0),"0"),IFERROR(VLOOKUP($A14,'Season 4'!AK$4:CN$104,24,0),"0"),
IFERROR(VLOOKUP($A14,'Season 5'!AK$4:CN$104,24,0),"0"),IFERROR(VLOOKUP($A14,'Season 6'!AK$4:CN$104,24,0),"0"),
IFERROR(VLOOKUP($A14,'Season 7'!AK$4:CN$104,24,0),"0"),IFERROR(VLOOKUP($A14,'Season 8'!AK$4:CN$104,24,0),"0"),
IFERROR(VLOOKUP($A14,'Season 9'!AK$4:CN$104,24,0),"0"),IFERROR(VLOOKUP($A14,'Season 10'!AK$4:CN$104,24,0),"0"),
IFERROR(VLOOKUP($A14,'Season 11'!AK$4:CN$104,24,0),"0"),IFERROR(VLOOKUP($A14,'Season 12'!AK$4:CN$104,24,0),"0"),
IFERROR(VLOOKUP($A14,'Season 13'!AK$4:CN$104,24,0),"0"),IFERROR(VLOOKUP($A14,'Season 14'!AK$4:CN$104,24,0),"0"),IFERROR(VLOOKUP($A14,'Season 15'!AK$4:CN$104,24,0),"0"),)</f>
        <v>0</v>
      </c>
      <c r="X14" s="518">
        <f>SUM(
IFERROR(VLOOKUP($A14,'Season 1'!AJ$4:CM$104,25,0),"0"),IFERROR(VLOOKUP($A14,'Season 2'!AK$4:CN$104,25,0),"0"),
IFERROR(VLOOKUP($A14,'Season 3'!AK$4:CN$104,25,0),"0"),IFERROR(VLOOKUP($A14,'Season 4'!AK$4:CN$104,25,0),"0"),
IFERROR(VLOOKUP($A14,'Season 5'!AK$4:CN$104,25,0),"0"),IFERROR(VLOOKUP($A14,'Season 6'!AK$4:CN$104,25,0),"0"),
IFERROR(VLOOKUP($A14,'Season 7'!AK$4:CN$104,25,0),"0"),IFERROR(VLOOKUP($A14,'Season 8'!AK$4:CN$104,25,0),"0"),
IFERROR(VLOOKUP($A14,'Season 9'!AK$4:CN$104,25,0),"0"),IFERROR(VLOOKUP($A14,'Season 10'!AK$4:CN$104,25,0),"0"),
IFERROR(VLOOKUP($A14,'Season 11'!AK$4:CN$104,25,0),"0"),IFERROR(VLOOKUP($A14,'Season 12'!AK$4:CN$104,25,0),"0"),
IFERROR(VLOOKUP($A14,'Season 13'!AK$4:CN$104,25,0),"0"),IFERROR(VLOOKUP($A14,'Season 14'!AK$4:CN$104,25,0),"0"),IFERROR(VLOOKUP($A14,'Season 15'!AK$4:CN$104,25,0),"0"),)</f>
        <v>0</v>
      </c>
      <c r="Y14" s="21">
        <f>SUM(
IFERROR(VLOOKUP($A14,'Season 1'!AJ$4:CM$104,26,0),"0"),IFERROR(VLOOKUP($A14,'Season 2'!AK$4:CN$104,26,0),"0"),
IFERROR(VLOOKUP($A14,'Season 3'!AK$4:CN$104,26,0),"0"),IFERROR(VLOOKUP($A14,'Season 4'!AK$4:CN$104,26,0),"0"),
IFERROR(VLOOKUP($A14,'Season 5'!AK$4:CN$104,26,0),"0"),IFERROR(VLOOKUP($A14,'Season 6'!AK$4:CN$104,26,0),"0"),
IFERROR(VLOOKUP($A14,'Season 7'!AK$4:CN$104,26,0),"0"),IFERROR(VLOOKUP($A14,'Season 8'!AK$4:CN$104,26,0),"0"),
IFERROR(VLOOKUP($A14,'Season 9'!AK$4:CN$104,26,0),"0"),IFERROR(VLOOKUP($A14,'Season 10'!AK$4:CN$104,26,0),"0"),
IFERROR(VLOOKUP($A14,'Season 11'!AK$4:CN$104,26,0),"0"),IFERROR(VLOOKUP($A14,'Season 12'!AK$4:CN$104,26,0),"0"),
IFERROR(VLOOKUP($A14,'Season 13'!AK$4:CN$104,26,0),"0"),IFERROR(VLOOKUP($A14,'Season 14'!AK$4:CN$104,26,0),"0"),IFERROR(VLOOKUP($A14,'Season 15'!AK$4:CN$104,26,0),"0"),)</f>
        <v>0</v>
      </c>
      <c r="Z14" s="402">
        <f>SUM(
IFERROR(VLOOKUP($A14,'Season 1'!AJ$4:CM$104,27,0),"0"),IFERROR(VLOOKUP($A14,'Season 2'!AK$4:CN$104,27,0),"0"),
IFERROR(VLOOKUP($A14,'Season 3'!AK$4:CN$104,27,0),"0"),IFERROR(VLOOKUP($A14,'Season 4'!AK$4:CN$104,27,0),"0"),
IFERROR(VLOOKUP($A14,'Season 5'!AK$4:CN$104,27,0),"0"),IFERROR(VLOOKUP($A14,'Season 6'!AK$4:CN$104,27,0),"0"),
IFERROR(VLOOKUP($A14,'Season 7'!AK$4:CN$104,27,0),"0"),IFERROR(VLOOKUP($A14,'Season 8'!AK$4:CN$104,27,0),"0"),
IFERROR(VLOOKUP($A14,'Season 9'!AK$4:CN$104,27,0),"0"),IFERROR(VLOOKUP($A14,'Season 10'!AK$4:CN$104,27,0),"0"),
IFERROR(VLOOKUP($A14,'Season 11'!AK$4:CN$104,27,0),"0"),IFERROR(VLOOKUP($A14,'Season 12'!AK$4:CN$104,27,0),"0"),
IFERROR(VLOOKUP($A14,'Season 13'!AK$4:CN$104,27,0),"0"),IFERROR(VLOOKUP($A14,'Season 14'!AK$4:CN$104,27,0),"0"),IFERROR(VLOOKUP($A14,'Season 15'!AK$4:CN$104,27,0),"0"),)</f>
        <v>0</v>
      </c>
      <c r="AA14" s="403">
        <f>SUM(
IFERROR(VLOOKUP($A14,'Season 1'!AJ$4:CM$104,28,0),"0"),IFERROR(VLOOKUP($A14,'Season 2'!AK$4:CN$104,28,0),"0"),
IFERROR(VLOOKUP($A14,'Season 3'!AK$4:CN$104,28,0),"0"),IFERROR(VLOOKUP($A14,'Season 4'!AK$4:CN$104,28,0),"0"),
IFERROR(VLOOKUP($A14,'Season 5'!AK$4:CN$104,28,0),"0"),IFERROR(VLOOKUP($A14,'Season 6'!AK$4:CN$104,28,0),"0"),
IFERROR(VLOOKUP($A14,'Season 7'!AK$4:CN$104,28,0),"0"),IFERROR(VLOOKUP($A14,'Season 8'!AK$4:CN$104,28,0),"0"),
IFERROR(VLOOKUP($A14,'Season 9'!AK$4:CN$104,28,0),"0"),IFERROR(VLOOKUP($A14,'Season 10'!AK$4:CN$104,28,0),"0"),
IFERROR(VLOOKUP($A14,'Season 11'!AK$4:CN$104,28,0),"0"),IFERROR(VLOOKUP($A14,'Season 12'!AK$4:CN$104,28,0),"0"),
IFERROR(VLOOKUP($A14,'Season 13'!AK$4:CN$104,28,0),"0"),IFERROR(VLOOKUP($A14,'Season 14'!AK$4:CN$104,28,0),"0"),IFERROR(VLOOKUP($A14,'Season 15'!AK$4:CN$104,28,0),"0"),)</f>
        <v>0</v>
      </c>
      <c r="AB14" s="398">
        <f>SUM(
IFERROR(VLOOKUP($A14,'Season 1'!AJ$4:CM$104,29,0),"0"),IFERROR(VLOOKUP($A14,'Season 2'!AK$4:CN$104,29,0),"0"),
IFERROR(VLOOKUP($A14,'Season 3'!AK$4:CN$104,29,0),"0"),IFERROR(VLOOKUP($A14,'Season 4'!AK$4:CN$104,29,0),"0"),
IFERROR(VLOOKUP($A14,'Season 5'!AK$4:CN$104,29,0),"0"),IFERROR(VLOOKUP($A14,'Season 6'!AK$4:CN$104,29,0),"0"),
IFERROR(VLOOKUP($A14,'Season 7'!AK$4:CN$104,29,0),"0"),IFERROR(VLOOKUP($A14,'Season 8'!AK$4:CN$104,29,0),"0"),
IFERROR(VLOOKUP($A14,'Season 9'!AK$4:CN$104,29,0),"0"),IFERROR(VLOOKUP($A14,'Season 10'!AK$4:CN$104,29,0),"0"),
IFERROR(VLOOKUP($A14,'Season 11'!AK$4:CN$104,29,0),"0"),IFERROR(VLOOKUP($A14,'Season 12'!AK$4:CN$104,29,0),"0"),
IFERROR(VLOOKUP($A14,'Season 13'!AK$4:CN$104,29,0),"0"),IFERROR(VLOOKUP($A14,'Season 14'!AK$4:CN$104,29,0),"0"),IFERROR(VLOOKUP($A14,'Season 15'!AK$4:CN$104,29,0),"0"),)</f>
        <v>0</v>
      </c>
      <c r="AC14" s="518">
        <f>SUM(
IFERROR(VLOOKUP($A14,'Season 1'!AJ$4:CM$104,30,0),"0"),IFERROR(VLOOKUP($A14,'Season 2'!AK$4:CN$104,30,0),"0"),
IFERROR(VLOOKUP($A14,'Season 3'!AK$4:CN$104,30,0),"0"),IFERROR(VLOOKUP($A14,'Season 4'!AK$4:CN$104,30,0),"0"),
IFERROR(VLOOKUP($A14,'Season 5'!AK$4:CN$104,30,0),"0"),IFERROR(VLOOKUP($A14,'Season 6'!AK$4:CN$104,30,0),"0"),
IFERROR(VLOOKUP($A14,'Season 7'!AK$4:CN$104,30,0),"0"),IFERROR(VLOOKUP($A14,'Season 8'!AK$4:CN$104,30,0),"0"),
IFERROR(VLOOKUP($A14,'Season 9'!AK$4:CN$104,30,0),"0"),IFERROR(VLOOKUP($A14,'Season 10'!AK$4:CN$104,30,0),"0"),
IFERROR(VLOOKUP($A14,'Season 11'!AK$4:CN$104,30,0),"0"),IFERROR(VLOOKUP($A14,'Season 12'!AK$4:CN$104,30,0),"0"),
IFERROR(VLOOKUP($A14,'Season 13'!AK$4:CN$104,30,0),"0"),IFERROR(VLOOKUP($A14,'Season 14'!AK$4:CN$104,30,0),"0"),IFERROR(VLOOKUP($A14,'Season 15'!AK$4:CN$104,30,0),"0"),)</f>
        <v>0</v>
      </c>
      <c r="AD14" s="21">
        <f>SUM(
IFERROR(VLOOKUP($A14,'Season 1'!AJ$4:CM$104,31,0),"0"),IFERROR(VLOOKUP($A14,'Season 2'!AK$4:CN$104,31,0),"0"),
IFERROR(VLOOKUP($A14,'Season 3'!AK$4:CN$104,31,0),"0"),IFERROR(VLOOKUP($A14,'Season 4'!AK$4:CN$104,31,0),"0"),
IFERROR(VLOOKUP($A14,'Season 5'!AK$4:CN$104,31,0),"0"),IFERROR(VLOOKUP($A14,'Season 6'!AK$4:CN$104,31,0),"0"),
IFERROR(VLOOKUP($A14,'Season 7'!AK$4:CN$104,31,0),"0"),IFERROR(VLOOKUP($A14,'Season 8'!AK$4:CN$104,31,0),"0"),
IFERROR(VLOOKUP($A14,'Season 9'!AK$4:CN$104,31,0),"0"),IFERROR(VLOOKUP($A14,'Season 10'!AK$4:CN$104,31,0),"0"),
IFERROR(VLOOKUP($A14,'Season 11'!AK$4:CN$104,31,0),"0"),IFERROR(VLOOKUP($A14,'Season 12'!AK$4:CN$104,31,0),"0"),
IFERROR(VLOOKUP($A14,'Season 13'!AK$4:CN$104,31,0),"0"),IFERROR(VLOOKUP($A14,'Season 14'!AK$4:CN$104,31,0),"0"),IFERROR(VLOOKUP($A14,'Season 15'!AK$4:CN$104,31,0),"0"),)</f>
        <v>0</v>
      </c>
      <c r="AE14" s="402">
        <f>SUM(
IFERROR(VLOOKUP($A14,'Season 1'!AJ$4:CM$104,32,0),"0"),IFERROR(VLOOKUP($A14,'Season 2'!AK$4:CN$104,32,0),"0"),
IFERROR(VLOOKUP($A14,'Season 3'!AK$4:CN$104,32,0),"0"),IFERROR(VLOOKUP($A14,'Season 4'!AK$4:CN$104,32,0),"0"),
IFERROR(VLOOKUP($A14,'Season 5'!AK$4:CN$104,32,0),"0"),IFERROR(VLOOKUP($A14,'Season 6'!AK$4:CN$104,32,0),"0"),
IFERROR(VLOOKUP($A14,'Season 7'!AK$4:CN$104,32,0),"0"),IFERROR(VLOOKUP($A14,'Season 8'!AK$4:CN$104,32,0),"0"),
IFERROR(VLOOKUP($A14,'Season 9'!AK$4:CN$104,32,0),"0"),IFERROR(VLOOKUP($A14,'Season 10'!AK$4:CN$104,32,0),"0"),
IFERROR(VLOOKUP($A14,'Season 11'!AK$4:CN$104,32,0),"0"),IFERROR(VLOOKUP($A14,'Season 12'!AK$4:CN$104,32,0),"0"),
IFERROR(VLOOKUP($A14,'Season 13'!AK$4:CN$104,32,0),"0"),IFERROR(VLOOKUP($A14,'Season 14'!AK$4:CN$104,32,0),"0"),IFERROR(VLOOKUP($A14,'Season 15'!AK$4:CN$104,32,0),"0"),)</f>
        <v>0</v>
      </c>
      <c r="AF14" s="403">
        <f>SUM(IFERROR(VLOOKUP($A14,'Season 2'!AK$4:CN$104,33,0),"0"),
IFERROR(VLOOKUP($A14,'Season 3'!AK$4:CN$104,33,0),"0"),IFERROR(VLOOKUP($A14,'Season 4'!AK$4:CN$104,33,0),"0"),
IFERROR(VLOOKUP($A14,'Season 5'!AK$4:CN$104,33,0),"0"),IFERROR(VLOOKUP($A14,'Season 6'!AK$4:CN$104,33,0),"0"),
IFERROR(VLOOKUP($A14,'Season 7'!AK$4:CN$104,33,0),"0"),IFERROR(VLOOKUP($A14,'Season 8'!AK$4:CN$104,33,0),"0"),
IFERROR(VLOOKUP($A14,'Season 9'!AK$4:CN$104,33,0),"0"),IFERROR(VLOOKUP($A14,'Season 10'!AK$4:CN$104,33,0),"0"),
IFERROR(VLOOKUP($A14,'Season 11'!AK$4:CN$104,33,0),"0"),IFERROR(VLOOKUP($A14,'Season 12'!AK$4:CN$104,33,0),"0"),
IFERROR(VLOOKUP($A14,'Season 13'!AK$4:CN$104,33,0),"0"),IFERROR(VLOOKUP($A14,'Season 14'!AK$4:CN$104,33,0),"0"),IFERROR(VLOOKUP($A14,'Season 15'!AK$4:CN$104,33,0),"0"),)</f>
        <v>0</v>
      </c>
      <c r="AG14" s="398">
        <f>SUM(IFERROR(VLOOKUP($A14,'Season 2'!AK$4:CN$104,34,0),"0"),
IFERROR(VLOOKUP($A14,'Season 3'!AK$4:CN$104,34,0),"0"),IFERROR(VLOOKUP($A14,'Season 4'!AK$4:CN$104,34,0),"0"),
IFERROR(VLOOKUP($A14,'Season 5'!AK$4:CN$104,34,0),"0"),IFERROR(VLOOKUP($A14,'Season 6'!AK$4:CN$104,34,0),"0"),
IFERROR(VLOOKUP($A14,'Season 7'!AK$4:CN$104,34,0),"0"),IFERROR(VLOOKUP($A14,'Season 8'!AK$4:CN$104,34,0),"0"),
IFERROR(VLOOKUP($A14,'Season 9'!AK$4:CN$104,34,0),"0"),IFERROR(VLOOKUP($A14,'Season 10'!AK$4:CN$104,34,0),"0"),
IFERROR(VLOOKUP($A14,'Season 11'!AK$4:CN$104,34,0),"0"),IFERROR(VLOOKUP($A14,'Season 12'!AK$4:CN$104,34,0),"0"),
IFERROR(VLOOKUP($A14,'Season 13'!AK$4:CN$104,34,0),"0"),IFERROR(VLOOKUP($A14,'Season 14'!AK$4:CN$104,34,0),"0"),IFERROR(VLOOKUP($A14,'Season 15'!AK$4:CN$104,34,0),"0"),)</f>
        <v>0</v>
      </c>
      <c r="AH14" s="518">
        <f>SUM(IFERROR(VLOOKUP($A14,'Season 2'!AK$4:CN$104,35,0),"0"),
IFERROR(VLOOKUP($A14,'Season 3'!AK$4:CN$104,35,0),"0"),IFERROR(VLOOKUP($A14,'Season 4'!AK$4:CN$104,35,0),"0"),
IFERROR(VLOOKUP($A14,'Season 5'!AK$4:CN$104,35,0),"0"),IFERROR(VLOOKUP($A14,'Season 6'!AK$4:CN$104,35,0),"0"),
IFERROR(VLOOKUP($A14,'Season 7'!AK$4:CN$104,35,0),"0"),IFERROR(VLOOKUP($A14,'Season 8'!AK$4:CN$104,35,0),"0"),
IFERROR(VLOOKUP($A14,'Season 9'!AK$4:CN$104,35,0),"0"),IFERROR(VLOOKUP($A14,'Season 10'!AK$4:CN$104,35,0),"0"),
IFERROR(VLOOKUP($A14,'Season 11'!AK$4:CN$104,35,0),"0"),IFERROR(VLOOKUP($A14,'Season 12'!AK$4:CN$104,35,0),"0"),
IFERROR(VLOOKUP($A14,'Season 13'!AK$4:CN$104,35,0),"0"),IFERROR(VLOOKUP($A14,'Season 14'!AK$4:CN$104,35,0),"0"),IFERROR(VLOOKUP($A14,'Season 15'!AK$4:CN$104,35,0),"0"),)</f>
        <v>0</v>
      </c>
      <c r="AI14" s="21">
        <f>SUM(IFERROR(VLOOKUP($A14,'Season 2'!AK$4:CN$104,36,0),"0"),
IFERROR(VLOOKUP($A14,'Season 3'!AK$4:CN$104,36,0),"0"),IFERROR(VLOOKUP($A14,'Season 4'!AK$4:CN$104,36,0),"0"),
IFERROR(VLOOKUP($A14,'Season 5'!AK$4:CN$104,36,0),"0"),IFERROR(VLOOKUP($A14,'Season 6'!AK$4:CN$104,36,0),"0"),
IFERROR(VLOOKUP($A14,'Season 7'!AK$4:CN$104,36,0),"0"),IFERROR(VLOOKUP($A14,'Season 8'!AK$4:CN$104,36,0),"0"),
IFERROR(VLOOKUP($A14,'Season 9'!AK$4:CN$104,36,0),"0"),IFERROR(VLOOKUP($A14,'Season 10'!AK$4:CN$104,36,0),"0"),
IFERROR(VLOOKUP($A14,'Season 11'!AK$4:CN$104,36,0),"0"),IFERROR(VLOOKUP($A14,'Season 12'!AK$4:CN$104,36,0),"0"),
IFERROR(VLOOKUP($A14,'Season 13'!AK$4:CN$104,36,0),"0"),IFERROR(VLOOKUP($A14,'Season 14'!AK$4:CN$104,36,0),"0"),IFERROR(VLOOKUP($A14,'Season 15'!AK$4:CN$104,36,0),"0"),)</f>
        <v>0</v>
      </c>
      <c r="AJ14" s="402">
        <f>SUM(IFERROR(VLOOKUP($A14,'Season 2'!AK$4:CN$104,37,0),"0"),
IFERROR(VLOOKUP($A14,'Season 3'!AK$4:CN$104,37,0),"0"),IFERROR(VLOOKUP($A14,'Season 4'!AK$4:CN$104,37,0),"0"),
IFERROR(VLOOKUP($A14,'Season 5'!AK$4:CN$104,37,0),"0"),IFERROR(VLOOKUP($A14,'Season 6'!AK$4:CN$104,37,0),"0"),
IFERROR(VLOOKUP($A14,'Season 7'!AK$4:CN$104,37,0),"0"),IFERROR(VLOOKUP($A14,'Season 8'!AK$4:CN$104,37,0),"0"),
IFERROR(VLOOKUP($A14,'Season 9'!AK$4:CN$104,37,0),"0"),IFERROR(VLOOKUP($A14,'Season 10'!AK$4:CN$104,37,0),"0"),
IFERROR(VLOOKUP($A14,'Season 11'!AK$4:CN$104,37,0),"0"),IFERROR(VLOOKUP($A14,'Season 12'!AK$4:CN$104,37,0),"0"),
IFERROR(VLOOKUP($A14,'Season 13'!AK$4:CN$104,37,0),"0"),IFERROR(VLOOKUP($A14,'Season 14'!AK$4:CN$104,37,0),"0"),IFERROR(VLOOKUP($A14,'Season 15'!AK$4:CN$104,37,0),"0"),)</f>
        <v>0</v>
      </c>
      <c r="AK14" s="403">
        <f>SUM(IFERROR(VLOOKUP($A14,'Season 1'!AJ$4:CM$104,33,0),"0"),IFERROR(VLOOKUP($A14,'Season 2'!AK$4:CN$104,38,0),"0"),
IFERROR(VLOOKUP($A14,'Season 3'!AK$4:CN$104,38,0),"0"),IFERROR(VLOOKUP($A14,'Season 4'!AK$4:CN$104,38,0),"0"),
IFERROR(VLOOKUP($A14,'Season 5'!AK$4:CN$104,38,0),"0"),IFERROR(VLOOKUP($A14,'Season 6'!AK$4:CN$104,38,0),"0"),
IFERROR(VLOOKUP($A14,'Season 7'!AK$4:CN$104,38,0),"0"),IFERROR(VLOOKUP($A14,'Season 8'!AK$4:CN$104,38,0),"0"),
IFERROR(VLOOKUP($A14,'Season 9'!AK$4:CN$104,38,0),"0"),IFERROR(VLOOKUP($A14,'Season 10'!AK$4:CN$104,38,0),"0"),
IFERROR(VLOOKUP($A14,'Season 11'!AK$4:CN$104,38,0),"0"),IFERROR(VLOOKUP($A14,'Season 12'!AK$4:CN$104,38,0),"0"),
IFERROR(VLOOKUP($A14,'Season 13'!AK$4:CN$104,38,0),"0"),IFERROR(VLOOKUP($A14,'Season 14'!AK$4:CN$104,38,0),"0"),IFERROR(VLOOKUP($A14,'Season 15'!AK$4:CN$104,38,0),"0"),)</f>
        <v>0</v>
      </c>
      <c r="AL14" s="398">
        <f>SUM(IFERROR(VLOOKUP($A14,'Season 1'!AJ$4:CM$104,34,0),"0"),IFERROR(VLOOKUP($A14,'Season 2'!AK$4:CN$104,39,0),"0"),
IFERROR(VLOOKUP($A14,'Season 3'!AK$4:CN$104,39,0),"0"),IFERROR(VLOOKUP($A14,'Season 4'!AK$4:CN$104,39,0),"0"),
IFERROR(VLOOKUP($A14,'Season 5'!AK$4:CN$104,39,0),"0"),IFERROR(VLOOKUP($A14,'Season 6'!AK$4:CN$104,39,0),"0"),
IFERROR(VLOOKUP($A14,'Season 7'!AK$4:CN$104,39,0),"0"),IFERROR(VLOOKUP($A14,'Season 8'!AK$4:CN$104,39,0),"0"),
IFERROR(VLOOKUP($A14,'Season 9'!AK$4:CN$104,39,0),"0"),IFERROR(VLOOKUP($A14,'Season 10'!AK$4:CN$104,39,0),"0"),
IFERROR(VLOOKUP($A14,'Season 11'!AK$4:CN$104,39,0),"0"),IFERROR(VLOOKUP($A14,'Season 12'!AK$4:CN$104,39,0),"0"),
IFERROR(VLOOKUP($A14,'Season 13'!AK$4:CN$104,39,0),"0"),IFERROR(VLOOKUP($A14,'Season 14'!AK$4:CN$104,39,0),"0"),IFERROR(VLOOKUP($A14,'Season 15'!AK$4:CN$104,39,0),"0"),)</f>
        <v>0</v>
      </c>
      <c r="AM14" s="518">
        <f>SUM(IFERROR(VLOOKUP($A14,'Season 1'!AJ$4:CM$104,35,0),"0"),IFERROR(VLOOKUP($A14,'Season 2'!AK$4:CN$104,40,0),"0"),
IFERROR(VLOOKUP($A14,'Season 3'!AK$4:CN$104,40,0),"0"),IFERROR(VLOOKUP($A14,'Season 4'!AK$4:CN$104,40,0),"0"),
IFERROR(VLOOKUP($A14,'Season 5'!AK$4:CN$104,40,0),"0"),IFERROR(VLOOKUP($A14,'Season 6'!AK$4:CN$104,40,0),"0"),
IFERROR(VLOOKUP($A14,'Season 7'!AK$4:CN$104,40,0),"0"),IFERROR(VLOOKUP($A14,'Season 8'!AK$4:CN$104,40,0),"0"),
IFERROR(VLOOKUP($A14,'Season 9'!AK$4:CN$104,40,0),"0"),IFERROR(VLOOKUP($A14,'Season 10'!AK$4:CN$104,40,0),"0"),
IFERROR(VLOOKUP($A14,'Season 11'!AK$4:CN$104,40,0),"0"),IFERROR(VLOOKUP($A14,'Season 12'!AK$4:CN$104,40,0),"0"),
IFERROR(VLOOKUP($A14,'Season 13'!AK$4:CN$104,40,0),"0"),IFERROR(VLOOKUP($A14,'Season 14'!AK$4:CN$104,40,0),"0"),IFERROR(VLOOKUP($A14,'Season 15'!AK$4:CN$104,40,0),"0"),)</f>
        <v>0</v>
      </c>
      <c r="AN14" s="21">
        <f>SUM(IFERROR(VLOOKUP($A14,'Season 1'!AJ$4:CM$104,36,0),"0"),IFERROR(VLOOKUP($A14,'Season 2'!AK$4:CN$104,41,0),"0"),
IFERROR(VLOOKUP($A14,'Season 3'!AK$4:CN$104,41,0),"0"),IFERROR(VLOOKUP($A14,'Season 4'!AK$4:CN$104,41,0),"0"),
IFERROR(VLOOKUP($A14,'Season 5'!AK$4:CN$104,41,0),"0"),IFERROR(VLOOKUP($A14,'Season 6'!AK$4:CN$104,41,0),"0"),
IFERROR(VLOOKUP($A14,'Season 7'!AK$4:CN$104,41,0),"0"),IFERROR(VLOOKUP($A14,'Season 8'!AK$4:CN$104,41,0),"0"),
IFERROR(VLOOKUP($A14,'Season 9'!AK$4:CN$104,41,0),"0"),IFERROR(VLOOKUP($A14,'Season 10'!AK$4:CN$104,41,0),"0"),
IFERROR(VLOOKUP($A14,'Season 11'!AK$4:CN$104,41,0),"0"),IFERROR(VLOOKUP($A14,'Season 12'!AK$4:CN$104,41,0),"0"),
IFERROR(VLOOKUP($A14,'Season 13'!AK$4:CN$104,41,0),"0"),IFERROR(VLOOKUP($A14,'Season 14'!AK$4:CN$104,41,0),"0"),IFERROR(VLOOKUP($A14,'Season 15'!AK$4:CN$104,41,0),"0"),)</f>
        <v>0</v>
      </c>
      <c r="AO14" s="402">
        <f>SUM(IFERROR(VLOOKUP($A14,'Season 1'!AJ$4:CM$104,37,0),"0"),IFERROR(VLOOKUP($A14,'Season 2'!AK$4:CN$104,42,0),"0"),
IFERROR(VLOOKUP($A14,'Season 3'!AK$4:CN$104,42,0),"0"),IFERROR(VLOOKUP($A14,'Season 4'!AK$4:CN$104,42,0),"0"),
IFERROR(VLOOKUP($A14,'Season 5'!AK$4:CN$104,42,0),"0"),IFERROR(VLOOKUP($A14,'Season 6'!AK$4:CN$104,42,0),"0"),
IFERROR(VLOOKUP($A14,'Season 7'!AK$4:CN$104,42,0),"0"),IFERROR(VLOOKUP($A14,'Season 8'!AK$4:CN$104,42,0),"0"),
IFERROR(VLOOKUP($A14,'Season 9'!AK$4:CN$104,42,0),"0"),IFERROR(VLOOKUP($A14,'Season 10'!AK$4:CN$104,42,0),"0"),
IFERROR(VLOOKUP($A14,'Season 11'!AK$4:CN$104,42,0),"0"),IFERROR(VLOOKUP($A14,'Season 12'!AK$4:CN$104,42,0),"0"),
IFERROR(VLOOKUP($A14,'Season 13'!AK$4:CN$104,42,0),"0"),IFERROR(VLOOKUP($A14,'Season 14'!AK$4:CN$104,42,0),"0"),IFERROR(VLOOKUP($A14,'Season 15'!AK$4:CN$104,42,0),"0"),)</f>
        <v>0</v>
      </c>
      <c r="AP14" s="403">
        <f>SUM(IFERROR(VLOOKUP($A14,'Season 1'!AJ$4:CM$104,43,0),"0"),IFERROR(VLOOKUP($A14,'Season 2'!AK$4:CN$104,43,0),"0"),
IFERROR(VLOOKUP($A14,'Season 3'!AK$4:CN$104,43,0),"0"),IFERROR(VLOOKUP($A14,'Season 4'!AK$4:CN$104,43,0),"0"),
IFERROR(VLOOKUP($A14,'Season 5'!AK$4:CN$104,43,0),"0"),IFERROR(VLOOKUP($A14,'Season 6'!AK$4:CN$104,43,0),"0"),
IFERROR(VLOOKUP($A14,'Season 7'!AK$4:CN$104,43,0),"0"),IFERROR(VLOOKUP($A14,'Season 8'!AK$4:CN$104,43,0),"0"),
IFERROR(VLOOKUP($A14,'Season 9'!AK$4:CN$104,43,0),"0"),IFERROR(VLOOKUP($A14,'Season 10'!AK$4:CN$104,43,0),"0"),
IFERROR(VLOOKUP($A14,'Season 11'!AK$4:CN$104,43,0),"0"),IFERROR(VLOOKUP($A14,'Season 12'!AK$4:CN$104,43,0),"0"),
IFERROR(VLOOKUP($A14,'Season 13'!AK$4:CN$104,43,0),"0"),IFERROR(VLOOKUP($A14,'Season 14'!AK$4:CN$104,43,0),"0"),IFERROR(VLOOKUP($A14,'Season 15'!AK$4:CN$104,43,0),"0"),)</f>
        <v>0</v>
      </c>
      <c r="AQ14" s="398">
        <f>SUM(IFERROR(VLOOKUP($A14,'Season 1'!AJ$4:CM$104,44,0),"0"),IFERROR(VLOOKUP($A14,'Season 2'!AK$4:CN$104,44,0),"0"),
IFERROR(VLOOKUP($A14,'Season 3'!AK$4:CN$104,44,0),"0"),IFERROR(VLOOKUP($A14,'Season 4'!AK$4:CN$104,44,0),"0"),
IFERROR(VLOOKUP($A14,'Season 5'!AK$4:CN$104,44,0),"0"),IFERROR(VLOOKUP($A14,'Season 6'!AK$4:CN$104,44,0),"0"),
IFERROR(VLOOKUP($A14,'Season 7'!AK$4:CN$104,44,0),"0"),IFERROR(VLOOKUP($A14,'Season 8'!AK$4:CN$104,44,0),"0"),
IFERROR(VLOOKUP($A14,'Season 9'!AK$4:CN$104,44,0),"0"),IFERROR(VLOOKUP($A14,'Season 10'!AK$4:CN$104,44,0),"0"),
IFERROR(VLOOKUP($A14,'Season 11'!AK$4:CN$104,44,0),"0"),IFERROR(VLOOKUP($A14,'Season 12'!AK$4:CN$104,44,0),"0"),
IFERROR(VLOOKUP($A14,'Season 13'!AK$4:CN$104,44,0),"0"),IFERROR(VLOOKUP($A14,'Season 14'!AK$4:CN$104,44,0),"0"),IFERROR(VLOOKUP($A14,'Season 15'!AK$4:CN$104,44,0),"0"),)</f>
        <v>0</v>
      </c>
      <c r="AR14" s="518">
        <f>SUM(IFERROR(VLOOKUP($A14,'Season 1'!AJ$4:CM$104,45,0),"0"),IFERROR(VLOOKUP($A14,'Season 2'!AK$4:CN$104,45,0),"0"),
IFERROR(VLOOKUP($A14,'Season 3'!AK$4:CN$104,45,0),"0"),IFERROR(VLOOKUP($A14,'Season 4'!AK$4:CN$104,45,0),"0"),
IFERROR(VLOOKUP($A14,'Season 5'!AK$4:CN$104,45,0),"0"),IFERROR(VLOOKUP($A14,'Season 6'!AK$4:CN$104,45,0),"0"),
IFERROR(VLOOKUP($A14,'Season 7'!AK$4:CN$104,45,0),"0"),IFERROR(VLOOKUP($A14,'Season 8'!AK$4:CN$104,45,0),"0"),
IFERROR(VLOOKUP($A14,'Season 9'!AK$4:CN$104,45,0),"0"),IFERROR(VLOOKUP($A14,'Season 10'!AK$4:CN$104,45,0),"0"),
IFERROR(VLOOKUP($A14,'Season 11'!AK$4:CN$104,45,0),"0"),IFERROR(VLOOKUP($A14,'Season 12'!AK$4:CN$104,45,0),"0"),
IFERROR(VLOOKUP($A14,'Season 13'!AK$4:CN$104,45,0),"0"),IFERROR(VLOOKUP($A14,'Season 14'!AK$4:CN$104,45,0),"0"),IFERROR(VLOOKUP($A14,'Season 15'!AK$4:CN$104,45,0),"0"),)</f>
        <v>0</v>
      </c>
      <c r="AS14" s="21">
        <f>SUM(IFERROR(VLOOKUP($A14,'Season 1'!AJ$4:CM$104,46,0),"0"),IFERROR(VLOOKUP($A14,'Season 2'!AK$4:CN$104,46,0),"0"),
IFERROR(VLOOKUP($A14,'Season 3'!AK$4:CN$104,46,0),"0"),IFERROR(VLOOKUP($A14,'Season 4'!AK$4:CN$104,46,0),"0"),
IFERROR(VLOOKUP($A14,'Season 5'!AK$4:CN$104,46,0),"0"),IFERROR(VLOOKUP($A14,'Season 6'!AK$4:CN$104,46,0),"0"),
IFERROR(VLOOKUP($A14,'Season 7'!AK$4:CN$104,46,0),"0"),IFERROR(VLOOKUP($A14,'Season 8'!AK$4:CN$104,46,0),"0"),
IFERROR(VLOOKUP($A14,'Season 9'!AK$4:CN$104,46,0),"0"),IFERROR(VLOOKUP($A14,'Season 10'!AK$4:CN$104,46,0),"0"),
IFERROR(VLOOKUP($A14,'Season 11'!AK$4:CN$104,46,0),"0"),IFERROR(VLOOKUP($A14,'Season 12'!AK$4:CN$104,46,0),"0"),
IFERROR(VLOOKUP($A14,'Season 13'!AK$4:CN$104,46,0),"0"),IFERROR(VLOOKUP($A14,'Season 14'!AK$4:CN$104,46,0),"0"),IFERROR(VLOOKUP($A14,'Season 15'!AK$4:CN$104,46,0),"0"),)</f>
        <v>0</v>
      </c>
      <c r="AT14" s="402">
        <f>SUM(IFERROR(VLOOKUP($A14,'Season 1'!AJ$4:CM$104,47,0),"0"),IFERROR(VLOOKUP($A14,'Season 2'!AK$4:CN$104,47,0),"0"),
IFERROR(VLOOKUP($A14,'Season 3'!AK$4:CN$104,47,0),"0"),IFERROR(VLOOKUP($A14,'Season 4'!AK$4:CN$104,47,0),"0"),
IFERROR(VLOOKUP($A14,'Season 5'!AK$4:CN$104,47,0),"0"),IFERROR(VLOOKUP($A14,'Season 6'!AK$4:CN$104,47,0),"0"),
IFERROR(VLOOKUP($A14,'Season 7'!AK$4:CN$104,47,0),"0"),IFERROR(VLOOKUP($A14,'Season 8'!AK$4:CN$104,47,0),"0"),
IFERROR(VLOOKUP($A14,'Season 9'!AK$4:CN$104,47,0),"0"),IFERROR(VLOOKUP($A14,'Season 10'!AK$4:CN$104,47,0),"0"),
IFERROR(VLOOKUP($A14,'Season 11'!AK$4:CN$104,47,0),"0"),IFERROR(VLOOKUP($A14,'Season 12'!AK$4:CN$104,47,0),"0"),
IFERROR(VLOOKUP($A14,'Season 13'!AK$4:CN$104,47,0),"0"),IFERROR(VLOOKUP($A14,'Season 14'!AK$4:CN$104,47,0),"0"),IFERROR(VLOOKUP($A14,'Season 15'!AK$4:CN$104,47,0),"0"),)</f>
        <v>0</v>
      </c>
      <c r="AU14" s="403">
        <f>SUM(IFERROR(VLOOKUP($A14,'Season 3'!AK$4:CN$104,48,0),"0"),IFERROR(VLOOKUP($A14,'Season 4'!AK$4:CN$104,48,0),"0"),
IFERROR(VLOOKUP($A14,'Season 5'!AK$4:CN$104,48,0),"0"),IFERROR(VLOOKUP($A14,'Season 6'!AK$4:CN$104,48,0),"0"),
IFERROR(VLOOKUP($A14,'Season 7'!AK$4:CN$104,48,0),"0"),IFERROR(VLOOKUP($A14,'Season 8'!AK$4:CN$104,48,0),"0"),
IFERROR(VLOOKUP($A14,'Season 9'!AK$4:CN$104,48,0),"0"),IFERROR(VLOOKUP($A14,'Season 10'!AK$4:CN$104,48,0),"0"),
IFERROR(VLOOKUP($A14,'Season 11'!AK$4:CN$104,48,0),"0"),IFERROR(VLOOKUP($A14,'Season 12'!AK$4:CN$104,48,0),"0"),
IFERROR(VLOOKUP($A14,'Season 13'!AK$4:CN$104,48,0),"0"),IFERROR(VLOOKUP($A14,'Season 14'!AK$4:CN$104,48,0),"0"),IFERROR(VLOOKUP($A14,'Season 15'!AK$4:CN$104,48,0),"0"),)</f>
        <v>0</v>
      </c>
      <c r="AV14" s="398">
        <f>SUM(IFERROR(VLOOKUP($A14,'Season 3'!AK$4:CN$104,49,0),"0"),IFERROR(VLOOKUP($A14,'Season 4'!AK$4:CN$104,49,0),"0"),
IFERROR(VLOOKUP($A14,'Season 5'!AK$4:CN$104,49,0),"0"),IFERROR(VLOOKUP($A14,'Season 6'!AK$4:CN$104,49,0),"0"),
IFERROR(VLOOKUP($A14,'Season 7'!AK$4:CN$104,49,0),"0"),IFERROR(VLOOKUP($A14,'Season 8'!AK$4:CN$104,49,0),"0"),
IFERROR(VLOOKUP($A14,'Season 9'!AK$4:CN$104,49,0),"0"),IFERROR(VLOOKUP($A14,'Season 10'!AK$4:CN$104,49,0),"0"),
IFERROR(VLOOKUP($A14,'Season 11'!AK$4:CN$104,49,0),"0"),IFERROR(VLOOKUP($A14,'Season 12'!AK$4:CN$104,49,0),"0"),
IFERROR(VLOOKUP($A14,'Season 13'!AK$4:CN$104,49,0),"0"),IFERROR(VLOOKUP($A14,'Season 14'!AK$4:CN$104,49,0),"0"),IFERROR(VLOOKUP($A14,'Season 15'!AK$4:CN$104,49,0),"0"),)</f>
        <v>0</v>
      </c>
      <c r="AW14" s="518">
        <f>SUM(IFERROR(VLOOKUP($A14,'Season 3'!AK$4:CN$104,50,0),"0"),IFERROR(VLOOKUP($A14,'Season 4'!AK$4:CN$104,50,0),"0"),
IFERROR(VLOOKUP($A14,'Season 5'!AK$4:CN$104,50,0),"0"),IFERROR(VLOOKUP($A14,'Season 6'!AK$4:CN$104,50,0),"0"),
IFERROR(VLOOKUP($A14,'Season 7'!AK$4:CN$104,50,0),"0"),IFERROR(VLOOKUP($A14,'Season 8'!AK$4:CN$104,50,0),"0"),
IFERROR(VLOOKUP($A14,'Season 9'!AK$4:CN$104,50,0),"0"),IFERROR(VLOOKUP($A14,'Season 10'!AK$4:CN$104,50,0),"0"),
IFERROR(VLOOKUP($A14,'Season 11'!AK$4:CN$104,50,0),"0"),IFERROR(VLOOKUP($A14,'Season 12'!AK$4:CN$104,50,0),"0"),
IFERROR(VLOOKUP($A14,'Season 13'!AK$4:CN$104,50,0),"0"),IFERROR(VLOOKUP($A14,'Season 14'!AK$4:CN$104,50,0),"0"),IFERROR(VLOOKUP($A14,'Season 15'!AK$4:CN$104,50,0),"0"),)</f>
        <v>0</v>
      </c>
      <c r="AX14" s="21">
        <f>SUM(IFERROR(VLOOKUP($A14,'Season 3'!AK$4:CN$104,51,0),"0"),IFERROR(VLOOKUP($A14,'Season 4'!AK$4:CN$104,51,0),"0"),
IFERROR(VLOOKUP($A14,'Season 5'!AK$4:CN$104,51,0),"0"),IFERROR(VLOOKUP($A14,'Season 6'!AK$4:CN$104,51,0),"0"),
IFERROR(VLOOKUP($A14,'Season 7'!AK$4:CN$104,51,0),"0"),IFERROR(VLOOKUP($A14,'Season 8'!AK$4:CN$104,51,0),"0"),
IFERROR(VLOOKUP($A14,'Season 9'!AK$4:CN$104,51,0),"0"),IFERROR(VLOOKUP($A14,'Season 10'!AK$4:CN$104,51,0),"0"),
IFERROR(VLOOKUP($A14,'Season 11'!AK$4:CN$104,51,0),"0"),IFERROR(VLOOKUP($A14,'Season 12'!AK$4:CN$104,51,0),"0"),
IFERROR(VLOOKUP($A14,'Season 13'!AK$4:CN$104,51,0),"0"),IFERROR(VLOOKUP($A14,'Season 14'!AK$4:CN$104,51,0),"0"),IFERROR(VLOOKUP($A14,'Season 15'!AK$4:CN$104,51,0),"0"),)</f>
        <v>0</v>
      </c>
      <c r="AY14" s="402">
        <f>SUM(IFERROR(VLOOKUP($A14,'Season 3'!AK$4:CN$104,52,0),"0"),IFERROR(VLOOKUP($A14,'Season 4'!AK$4:CN$104,52,0),"0"),
IFERROR(VLOOKUP($A14,'Season 5'!AK$4:CN$104,52,0),"0"),IFERROR(VLOOKUP($A14,'Season 6'!AK$4:CN$104,52,0),"0"),
IFERROR(VLOOKUP($A14,'Season 7'!AK$4:CN$104,52,0),"0"),IFERROR(VLOOKUP($A14,'Season 8'!AK$4:CN$104,52,0),"0"),
IFERROR(VLOOKUP($A14,'Season 9'!AK$4:CN$104,52,0),"0"),IFERROR(VLOOKUP($A14,'Season 10'!AK$4:CN$104,52,0),"0"),
IFERROR(VLOOKUP($A14,'Season 11'!AK$4:CN$104,52,0),"0"),IFERROR(VLOOKUP($A14,'Season 12'!AK$4:CN$104,52,0),"0"),
IFERROR(VLOOKUP($A14,'Season 13'!AK$4:CN$104,52,0),"0"),IFERROR(VLOOKUP($A14,'Season 14'!AK$4:CN$104,52,0),"0"),IFERROR(VLOOKUP($A14,'Season 15'!AK$4:CN$104,52,0),"0"),)</f>
        <v>0</v>
      </c>
      <c r="AZ14" s="403">
        <f>SUM(IFERROR(VLOOKUP($A14,'Season 1'!AJ$4:CM$104,38,0),"0"),IFERROR(VLOOKUP($A14,'Season 2'!AK$4:CN$104,48,0),"0"),)</f>
        <v>0</v>
      </c>
      <c r="BA14" s="398">
        <f>SUM(IFERROR(VLOOKUP($A14,'Season 1'!AJ$4:CM$104,39,0),"0"),IFERROR(VLOOKUP($A14,'Season 2'!AK$4:CN$104,49,0),"0"),)</f>
        <v>0</v>
      </c>
      <c r="BB14" s="518">
        <f>SUM(IFERROR(VLOOKUP($A14,'Season 1'!AJ$4:CM$104,40,0),"0"),IFERROR(VLOOKUP($A14,'Season 2'!AK$4:CN$104,50,0),"0"),)</f>
        <v>0</v>
      </c>
      <c r="BC14" s="21">
        <f>SUM(IFERROR(VLOOKUP($A14,'Season 1'!AJ$4:CM$104,41,0),"0"),IFERROR(VLOOKUP($A14,'Season 2'!AK$4:CN$104,51,0),"0"),)</f>
        <v>0</v>
      </c>
      <c r="BD14" s="402">
        <f>SUM(IFERROR(VLOOKUP($A14,'Season 1'!AJ$4:CM$104,42,0),"0"),IFERROR(VLOOKUP($A14,'Season 2'!AK$4:CN$104,52,0),"0"),)</f>
        <v>0</v>
      </c>
      <c r="BE14" s="561">
        <f>SUM(
IFERROR(VLOOKUP($A14,'Season 1'!AJ$4:CM$104,48,0),"0"),IFERROR(VLOOKUP($A14,'Season 2'!AK$4:CN$104,53,0),"0"),
IFERROR(VLOOKUP($A14,'Season 3'!AK$4:CN$104,53,0),"0"),IFERROR(VLOOKUP($A14,'Season 4'!AK$4:CN$104,53,0),"0"),
IFERROR(VLOOKUP($A14,'Season 5'!AK$4:CN$104,53,0),"0"),IFERROR(VLOOKUP($A14,'Season 6'!AK$4:CN$104,53,0),"0"),
IFERROR(VLOOKUP($A14,'Season 7'!AK$4:CN$104,53,0),"0"),IFERROR(VLOOKUP($A14,'Season 8'!AK$4:CN$104,53,0),"0"),
IFERROR(VLOOKUP($A14,'Season 9'!AK$4:CN$104,53,0),"0"),IFERROR(VLOOKUP($A14,'Season 10'!AK$4:CN$104,53,0),"0"),
IFERROR(VLOOKUP($A14,'Season 11'!AK$4:CN$104,53,0),"0"),IFERROR(VLOOKUP($A14,'Season 12'!AK$4:CN$104,53,0),"0"),
IFERROR(VLOOKUP($A14,'Season 13'!AK$4:CN$104,53,0),"0"),IFERROR(VLOOKUP($A14,'Season 14'!AK$4:CN$104,53,0),"0"),IFERROR(VLOOKUP($A14,'Season 15'!AK$4:CN$104,53,0),"0"),)</f>
        <v>0</v>
      </c>
      <c r="BF14" s="562">
        <f>SUM(
IFERROR(VLOOKUP($A14,'Season 1'!AJ$4:CM$104,49,0),"0"),IFERROR(VLOOKUP($A14,'Season 2'!AK$4:CN$104,54,0),"0"),
IFERROR(VLOOKUP($A14,'Season 3'!AK$4:CN$104,54,0),"0"),IFERROR(VLOOKUP($A14,'Season 4'!AK$4:CN$104,54,0),"0"),
IFERROR(VLOOKUP($A14,'Season 5'!AK$4:CN$104,54,0),"0"),IFERROR(VLOOKUP($A14,'Season 6'!AK$4:CN$104,54,0),"0"),
IFERROR(VLOOKUP($A14,'Season 7'!AK$4:CN$104,54,0),"0"),IFERROR(VLOOKUP($A14,'Season 8'!AK$4:CN$104,54,0),"0"),
IFERROR(VLOOKUP($A14,'Season 9'!AK$4:CN$104,54,0),"0"),IFERROR(VLOOKUP($A14,'Season 10'!AK$4:CN$104,54,0),"0"),
IFERROR(VLOOKUP($A14,'Season 11'!AK$4:CN$104,540),"0"),IFERROR(VLOOKUP($A14,'Season 12'!AK$4:CN$104,54,0),"0"),
IFERROR(VLOOKUP($A14,'Season 13'!AK$4:CN$104,54,0),"0"),IFERROR(VLOOKUP($A14,'Season 14'!AK$4:CN$104,54,0),"0"),IFERROR(VLOOKUP($A14,'Season 15'!AK$4:CN$104,54,0),"0"),)</f>
        <v>0</v>
      </c>
      <c r="BG14" s="529" t="e">
        <f t="shared" si="1"/>
        <v>#DIV/0!</v>
      </c>
      <c r="BI14" s="553"/>
      <c r="BJ14" s="553"/>
      <c r="BK14" s="553"/>
      <c r="BL14" s="553"/>
      <c r="BM14" s="553"/>
      <c r="BN14" s="553"/>
      <c r="BO14" s="531"/>
      <c r="BP14" s="531"/>
      <c r="BQ14" s="531"/>
      <c r="BR14" s="531"/>
      <c r="BS14" s="12" t="str">
        <f>IFERROR(VLOOKUP($A14,'Season 1'!$AJ$4:$CM$104,50,0),"0")</f>
        <v>0</v>
      </c>
      <c r="BT14" s="12" t="str">
        <f>IFERROR(VLOOKUP($A14,'Season 1'!$AJ$4:$CM$104,51,0),"0")</f>
        <v>0</v>
      </c>
      <c r="BU14" s="12" t="str">
        <f>IFERROR(VLOOKUP($A14,'Season 2'!$AK$4:$CN$104,55,0),"0")</f>
        <v>0</v>
      </c>
      <c r="BV14" s="12" t="str">
        <f>IFERROR(VLOOKUP($A14,'Season 2'!$AK$4:$CN$104,56,0),"0")</f>
        <v>0</v>
      </c>
      <c r="BW14" s="12" t="str">
        <f>IFERROR(VLOOKUP($A14,'Season 3'!$AK$4:$CN$104,55,0),"0")</f>
        <v>0</v>
      </c>
      <c r="BX14" s="12" t="str">
        <f>IFERROR(VLOOKUP($A14,'Season 3'!$AK$4:$CN$104,56,0),"0")</f>
        <v>0</v>
      </c>
      <c r="BY14" s="12" t="str">
        <f>IFERROR(VLOOKUP($A14,'Season 4'!$AK$4:$CN$104,55,0),"0")</f>
        <v>0</v>
      </c>
      <c r="BZ14" s="12" t="str">
        <f>IFERROR(VLOOKUP($A14,'Season 4'!$AK$4:$CN$104,56,0),"0")</f>
        <v>0</v>
      </c>
      <c r="CA14" s="12" t="str">
        <f>IFERROR(VLOOKUP($A14,'Season 5'!$AK$4:$CN$104,55,0),"0")</f>
        <v>0</v>
      </c>
      <c r="CB14" s="12" t="str">
        <f>IFERROR(VLOOKUP($A14,'Season 5'!$AK$4:$CN$104,56,0),"0")</f>
        <v>0</v>
      </c>
      <c r="CC14" s="12" t="str">
        <f>IFERROR(VLOOKUP($A14,'Season 6'!$AK$4:$CN$104,55,0),"0")</f>
        <v>0</v>
      </c>
      <c r="CD14" s="12" t="str">
        <f>IFERROR(VLOOKUP($A14,'Season 6'!$AK$4:$CN$104,56,0),"0")</f>
        <v>0</v>
      </c>
      <c r="CE14" s="12" t="str">
        <f>IFERROR(VLOOKUP($A14,'Season 7'!$AK$4:$CN$104,55,0),"0")</f>
        <v>0</v>
      </c>
      <c r="CF14" s="12" t="str">
        <f>IFERROR(VLOOKUP($A14,'Season 7'!$AK$4:$CN$104,56,0),"0")</f>
        <v>0</v>
      </c>
      <c r="CG14" s="12" t="str">
        <f>IFERROR(VLOOKUP($A14,'Season 8'!$AK$4:$CN$104,55,0),"0")</f>
        <v>0</v>
      </c>
      <c r="CH14" s="12" t="str">
        <f>IFERROR(VLOOKUP($A14,'Season 8'!$AK$4:$CN$104,56,0),"0")</f>
        <v>0</v>
      </c>
      <c r="CI14" s="12" t="str">
        <f>IFERROR(VLOOKUP($A14,'Season 9'!$AK$4:$CN$104,55,0),"0")</f>
        <v>0</v>
      </c>
      <c r="CJ14" s="12" t="str">
        <f>IFERROR(VLOOKUP($A14,'Season 9'!$AK$4:$CN$104,56,0),"0")</f>
        <v>0</v>
      </c>
      <c r="CK14" s="12" t="str">
        <f>IFERROR(VLOOKUP($A14,'Season 10'!$AK$4:$CN$104,55,0),"0")</f>
        <v>0</v>
      </c>
      <c r="CL14" s="12" t="str">
        <f>IFERROR(VLOOKUP($A14,'Season 10'!$AK$4:$CN$104,56,0),"0")</f>
        <v>0</v>
      </c>
      <c r="CM14" s="12" t="str">
        <f>IFERROR(VLOOKUP($A14,'Season 11'!$AK$4:$CN$104,55,0),"0")</f>
        <v>0</v>
      </c>
      <c r="CN14" s="12" t="str">
        <f>IFERROR(VLOOKUP($A14,'Season 11'!$AK$4:$CN$104,56,0),"0")</f>
        <v>0</v>
      </c>
      <c r="CO14" s="12" t="str">
        <f>IFERROR(VLOOKUP($A14,'Season 12'!$AK$4:$CN$104,55,0),"0")</f>
        <v>0</v>
      </c>
      <c r="CP14" s="12" t="str">
        <f>IFERROR(VLOOKUP($A14,'Season 12'!$AK$4:$CN$104,56,0),"0")</f>
        <v>0</v>
      </c>
      <c r="CQ14" s="12" t="str">
        <f>IFERROR(VLOOKUP($A14,'Season 13'!$AK$4:$CN$104,55,0),"0")</f>
        <v>0</v>
      </c>
      <c r="CR14" s="12" t="str">
        <f>IFERROR(VLOOKUP($A14,'Season 13'!$AK$4:$CN$104,56,0),"0")</f>
        <v>0</v>
      </c>
      <c r="CS14" s="12" t="str">
        <f>IFERROR(VLOOKUP($A14,'Season 14'!$AK$4:$CN$104,55,0),"0")</f>
        <v>0</v>
      </c>
      <c r="CT14" s="12" t="str">
        <f>IFERROR(VLOOKUP($A14,'Season 14'!$AK$4:$CN$104,56,0),"0")</f>
        <v>0</v>
      </c>
      <c r="CU14" s="12" t="str">
        <f>IFERROR(VLOOKUP($A14,'Season 15'!$AK$4:$CN$104,55,0),"0")</f>
        <v>0</v>
      </c>
      <c r="CV14" s="12" t="str">
        <f>IFERROR(VLOOKUP($A14,'Season 15'!$AK$4:$CN$104,56,0),"0")</f>
        <v>0</v>
      </c>
    </row>
    <row r="15" spans="1:100" x14ac:dyDescent="0.25">
      <c r="A15" s="1533" t="s">
        <v>317</v>
      </c>
      <c r="B15" s="516" t="str">
        <f>IFERROR(VLOOKUP('Data Totals'!A15,'Season 15'!AK$4:CI$104,2,FALSE),IFERROR(VLOOKUP('Data Totals'!A15,'Season 14'!AK$4:CI$104,2,FALSE),IFERROR(VLOOKUP('Data Totals'!A15,'Season 13'!AK$4:CI$104,2,FALSE),IFERROR(VLOOKUP('Data Totals'!A15,'Season 12'!AK$4:CI$104,2,FALSE),IFERROR(VLOOKUP('Data Totals'!A15,'Season 11'!AK$4:CI$104,2,FALSE),IFERROR(VLOOKUP('Data Totals'!A15,'Season 10'!AK$4:CI$104,2,FALSE),IFERROR(VLOOKUP('Data Totals'!A15,'Season 9'!AK$4:CI$104,2,FALSE),IFERROR(VLOOKUP('Data Totals'!A15,'Season 8'!AK$4:CI$104,2,FALSE),IFERROR(VLOOKUP('Data Totals'!A15,'Season 7'!AK$4:CI$104,2,FALSE),IFERROR(VLOOKUP('Data Totals'!A15,'Season 6'!AK$4:CI$104,2,FALSE),IFERROR(VLOOKUP('Data Totals'!A15,'Season 5'!AK$4:CI$104,2,FALSE),IFERROR(VLOOKUP('Data Totals'!A15,'Season 4'!AK$4:CI$104,2,FALSE),IFERROR(VLOOKUP('Data Totals'!A15,'Season 3'!AK$4:CI$104,2,FALSE),IFERROR(VLOOKUP('Data Totals'!A15,'Season 2'!AK$4:CI$104,2,FALSE),IFERROR(VLOOKUP('Data Totals'!A15,'Season 1'!AJ$4:CH$104,2,FALSE),"N/A")))))))))))))))</f>
        <v>CB</v>
      </c>
      <c r="C15" s="517">
        <f>IFERROR(VLOOKUP('Data Totals'!A15,'Season 1'!AJ$4:CH$104,3,FALSE),IFERROR(VLOOKUP('Data Totals'!A15,'Season 2'!AK$4:CI$104,3,FALSE),IFERROR(VLOOKUP('Data Totals'!A15,'Season 3'!AK$4:CI$104,3,FALSE),IFERROR(VLOOKUP('Data Totals'!A15,'Season 4'!AK$4:CI$104,3,FALSE),IFERROR(VLOOKUP('Data Totals'!A15,'Season 5'!AK$4:CI$104,3,FALSE),IFERROR(VLOOKUP('Data Totals'!A15,'Season 6'!AK$4:CI$104,3,FALSE),IFERROR(VLOOKUP('Data Totals'!A15,'Season 7'!AK$4:CI$104,3,FALSE),IFERROR(VLOOKUP('Data Totals'!A15,'Season 8'!AK$4:CI$104,3,FALSE),IFERROR(VLOOKUP('Data Totals'!A15,'Season 9'!AK$4:CI$104,3,FALSE),IFERROR(VLOOKUP('Data Totals'!A15,'Season 10'!AK$4:CI$104,3,FALSE),IFERROR(VLOOKUP('Data Totals'!A15,'Season 11'!AK$4:CI$104,3,FALSE),IFERROR(VLOOKUP('Data Totals'!A15,'Season 12'!AK$4:CI$104,3,FALSE),IFERROR(VLOOKUP('Data Totals'!A15,'Season 13'!AK$4:CI$104,3,FALSE),IFERROR(VLOOKUP('Data Totals'!A15,'Season 14'!AK$4:CI$104,3,FALSE),IFERROR(VLOOKUP('Data Totals'!A15,'Season 15'!AK$4:CI$104,3,FALSE),"N/A")))))))))))))))</f>
        <v>65</v>
      </c>
      <c r="D15" s="517">
        <f>IFERROR(VLOOKUP('Data Totals'!A15,'Season 15'!AK$4:CI$104,4,FALSE),IFERROR(VLOOKUP('Data Totals'!A15,'Season 14'!AK$4:CI$104,4,FALSE),IFERROR(VLOOKUP('Data Totals'!A15,'Season 13'!AK$4:CI$104,4,FALSE),IFERROR(VLOOKUP('Data Totals'!A15,'Season 12'!AK$4:CI$104,4,FALSE),IFERROR(VLOOKUP('Data Totals'!A15,'Season 11'!AK$4:CI$104,4,FALSE),IFERROR(VLOOKUP('Data Totals'!A15,'Season 10'!AK$4:CI$104,4,FALSE),IFERROR(VLOOKUP('Data Totals'!A15,'Season 9'!AK$4:CI$104,4,FALSE),IFERROR(VLOOKUP('Data Totals'!A15,'Season 8'!AK$4:CI$104,4,FALSE),IFERROR(VLOOKUP('Data Totals'!A15,'Season 7'!AK$4:CI$104,4,FALSE),IFERROR(VLOOKUP('Data Totals'!A15,'Season 6'!AK$4:CI$104,4,FALSE),IFERROR(VLOOKUP('Data Totals'!A15,'Season 5'!AK$4:CI$104,4,FALSE),IFERROR(VLOOKUP('Data Totals'!A15,'Season 4'!AK$4:CI$104,4,FALSE),IFERROR(VLOOKUP('Data Totals'!A15,'Season 3'!AK$4:CI$104,4,FALSE),IFERROR(VLOOKUP('Data Totals'!A15,'Season 2'!AK$4:CI$104,4,FALSE),IFERROR(VLOOKUP('Data Totals'!A15,'Season 1'!AJ$4:CH$104,4,FALSE),"N/A")))))))))))))))</f>
        <v>67</v>
      </c>
      <c r="E15" s="517">
        <f t="shared" si="0"/>
        <v>2</v>
      </c>
      <c r="F15" s="398">
        <f>SUM(IFERROR(VLOOKUP(A15,BI$3:BN$152,2,0),"0"),
IFERROR(VLOOKUP(A15,'Season 1'!AJ$4:CM$104,7,0),"0"),IFERROR(VLOOKUP(A15,'Season 2'!AK$4:CN$104,7,0),"0"),
IFERROR(VLOOKUP(A15,'Season 3'!AK$4:CN$104,7,0),"0"),IFERROR(VLOOKUP(A15,'Season 4'!AK$4:CN$104,7,0),"0"),
IFERROR(VLOOKUP(A15,'Season 5'!AK$4:CN$104,7,0),"0"),IFERROR(VLOOKUP(A15,'Season 6'!AK$4:CN$104,7,0),"0"),
IFERROR(VLOOKUP(A15,'Season 7'!AK$4:CN$104,7,0),"0"),IFERROR(VLOOKUP(A15,'Season 8'!AK$4:CN$104,7,0),"0"),
IFERROR(VLOOKUP(A15,'Season 9'!AK$4:CN$104,7,0),"0"),IFERROR(VLOOKUP(A15,'Season 10'!AK$4:CN$104,7,0),"0"),
IFERROR(VLOOKUP(A15,'Season 11'!AK$4:CN$104,7,0),"0"),IFERROR(VLOOKUP(A15,'Season 12'!AK$4:CN$104,7,0),"0"),
IFERROR(VLOOKUP(A15,'Season 13'!AK$4:CN$104,7,0),"0"),IFERROR(VLOOKUP(A15,'Season 14'!AK$4:CN$104,7,0),"0"),IFERROR(VLOOKUP(A15,'Season 15'!AK$4:CN$104,7,0),"0"),)</f>
        <v>76</v>
      </c>
      <c r="G15" s="398">
        <f>SUM(
IFERROR(VLOOKUP(A15,'Season 1'!AJ$4:CM$104,8,0),"0"),IFERROR(VLOOKUP(A15,'Season 2'!AK$4:CN$104,8,0),"0"),
IFERROR(VLOOKUP(A15,'Season 3'!AK$4:CN$104,8,0),"0"),IFERROR(VLOOKUP(A15,'Season 4'!AK$4:CN$104,8,0),"0"),
IFERROR(VLOOKUP(A15,'Season 5'!AK$4:CN$104,8,0),"0"),IFERROR(VLOOKUP(A15,'Season 6'!AK$4:CN$104,8,0),"0"),
IFERROR(VLOOKUP(A15,'Season 7'!AK$4:CN$104,8,0),"0"),IFERROR(VLOOKUP(A15,'Season 8'!AK$4:CN$104,8,0),"0"),
IFERROR(VLOOKUP(A15,'Season 9'!AK$4:CN$104,8,0),"0"),IFERROR(VLOOKUP(A15,'Season 10'!AK$4:CN$104,8,0),"0"),
IFERROR(VLOOKUP(A15,'Season 11'!AK$4:CN$104,8,0),"0"),IFERROR(VLOOKUP(A15,'Season 12'!AK$4:CN$104,8,0),"0"),
IFERROR(VLOOKUP(A15,'Season 13'!AK$4:CN$104,8,0),"0"),IFERROR(VLOOKUP(A15,'Season 14'!AK$4:CN$104,8,0),"0"),IFERROR(VLOOKUP(A15,'Season 15'!AK$4:CN$104,8,0),"0"),)</f>
        <v>1</v>
      </c>
      <c r="H15" s="329">
        <f>SUM(
IFERROR(VLOOKUP(A15,'Season 1'!AJ$4:CM$104,9,0),"0"),IFERROR(VLOOKUP(A15,'Season 2'!AK$4:CN$104,9,0),"0"),
IFERROR(VLOOKUP(A15,'Season 3'!AK$4:CN$104,9,0),"0"),IFERROR(VLOOKUP(A15,'Season 4'!AK$4:CN$104,9,0),"0"),
IFERROR(VLOOKUP(A15,'Season 5'!AK$4:CN$104,9,0),"0"),IFERROR(VLOOKUP(A15,'Season 6'!AK$4:CN$104,9,0),"0"),
IFERROR(VLOOKUP(A15,'Season 7'!AK$4:CN$104,9,0),"0"),IFERROR(VLOOKUP(A15,'Season 8'!AK$4:CN$104,9,0),"0"),
IFERROR(VLOOKUP(A15,'Season 9'!AK$4:CN$104,9,0),"0"),IFERROR(VLOOKUP(A15,'Season 10'!AK$4:CN$104,9,0),"0"),
IFERROR(VLOOKUP(A15,'Season 11'!AK$4:CN$104,9,0),"0"),IFERROR(VLOOKUP(A15,'Season 12'!AK$4:CN$104,9,0),"0"),
IFERROR(VLOOKUP(A15,'Season 13'!AK$4:CN$104,9,0),"0"),IFERROR(VLOOKUP(A15,'Season 14'!AK$4:CN$104,9,0),"0"),IFERROR(VLOOKUP(A15,'Season 15'!AK$4:CN$104,9,0),"0"),)</f>
        <v>0</v>
      </c>
      <c r="I15" s="518">
        <f>SUM(
IFERROR(VLOOKUP(A15,'Season 1'!AJ$4:CM$104,10,0),"0"),IFERROR(VLOOKUP(A15,'Season 2'!AK$4:CN$104,10,0),"0"),
IFERROR(VLOOKUP(A15,'Season 3'!AK$4:CN$104,10,0),"0"),IFERROR(VLOOKUP(A15,'Season 4'!AK$4:CN$104,10,0),"0"),
IFERROR(VLOOKUP(A15,'Season 5'!AK$4:CN$104,10,0),"0"),IFERROR(VLOOKUP(A15,'Season 6'!AK$4:CN$104,10,0),"0"),
IFERROR(VLOOKUP(A15,'Season 7'!AK$4:CN$104,10,0),"0"),IFERROR(VLOOKUP(A15,'Season 8'!AK$4:CN$104,10,0),"0"),
IFERROR(VLOOKUP(A15,'Season 9'!AK$4:CN$104,10,0),"0"),IFERROR(VLOOKUP(A15,'Season 10'!AK$4:CN$104,10,0),"0"),
IFERROR(VLOOKUP(A15,'Season 11'!AK$4:CN$104,10,0),"0"),IFERROR(VLOOKUP(A15,'Season 12'!AK$4:CN$104,10,0),"0"),
IFERROR(VLOOKUP(A15,'Season 13'!AK$4:CN$104,10,0),"0"),IFERROR(VLOOKUP(A15,'Season 14'!AK$4:CN$104,10,0),"0"),IFERROR(VLOOKUP(A15,'Season 15'!AK$4:CN$104,10,0),"0"),)</f>
        <v>0</v>
      </c>
      <c r="J15" s="21">
        <f>SUM(IFERROR(VLOOKUP(A15,BI$3:BN$152,3,0),"0"),
IFERROR(VLOOKUP(A15,'Season 1'!AJ$4:CM$104,11,0),"0"),IFERROR(VLOOKUP(A15,'Season 2'!AK$4:CN$104,11,0),"0"),
IFERROR(VLOOKUP(A15,'Season 3'!AK$4:CN$104,11,0),"0"),IFERROR(VLOOKUP(A15,'Season 4'!AK$4:CN$104,11,0),"0"),
IFERROR(VLOOKUP(A15,'Season 5'!AK$4:CN$104,11,0),"0"),IFERROR(VLOOKUP(A15,'Season 6'!AK$4:CN$104,11,0),"0"),
IFERROR(VLOOKUP(A15,'Season 7'!AK$4:CN$104,11,0),"0"),IFERROR(VLOOKUP(A15,'Season 8'!AK$4:CN$104,11,0),"0"),
IFERROR(VLOOKUP(A15,'Season 9'!AK$4:CN$104,11,0),"0"),IFERROR(VLOOKUP(A15,'Season 10'!AK$4:CN$104,11,0),"0"),
IFERROR(VLOOKUP(A15,'Season 11'!AK$4:CN$104,11,0),"0"),IFERROR(VLOOKUP(A15,'Season 12'!AK$4:CN$104,11,0),"0"),
IFERROR(VLOOKUP(A15,'Season 13'!AK$4:CN$104,11,0),"0"),IFERROR(VLOOKUP(A15,'Season 14'!AK$4:CN$104,11,0),"0"),IFERROR(VLOOKUP(A15,'Season 15'!AK$4:CN$104,11,0),"0"),)</f>
        <v>0</v>
      </c>
      <c r="K15" s="402">
        <f>SUM(IFERROR(VLOOKUP($A15,BI$3:BN$152,4,0),"0"),
IFERROR(VLOOKUP($A15,'Season 1'!AJ$4:CM$104,12,0),"0"),IFERROR(VLOOKUP($A15,'Season 2'!AK$4:CN$104,12,0),"0"),
IFERROR(VLOOKUP($A15,'Season 3'!AK$4:CN$104,12,0),"0"),IFERROR(VLOOKUP($A15,'Season 4'!AK$4:CN$104,12,0),"0"),
IFERROR(VLOOKUP($A15,'Season 5'!AK$4:CN$104,12,0),"0"),IFERROR(VLOOKUP($A15,'Season 6'!AK$4:CN$104,12,0),"0"),
IFERROR(VLOOKUP($A15,'Season 7'!AK$4:CN$104,12,0),"0"),IFERROR(VLOOKUP($A15,'Season 8'!AK$4:CN$104,12,0),"0"),
IFERROR(VLOOKUP($A15,'Season 9'!AK$4:CN$104,12,0),"0"),IFERROR(VLOOKUP($A15,'Season 10'!AK$4:CN$104,12,0),"0"),
IFERROR(VLOOKUP($A15,'Season 11'!AK$4:CN$104,12,0),"0"),IFERROR(VLOOKUP($A15,'Season 12'!AK$4:CN$104,12,0),"0"),
IFERROR(VLOOKUP($A15,'Season 13'!AK$4:CN$104,12,0),"0"),IFERROR(VLOOKUP($A15,'Season 14'!AK$4:CN$104,12,0),"0"),IFERROR(VLOOKUP(A15,'Season 15'!AK$4:CN$104,12,0),"0"),)</f>
        <v>0</v>
      </c>
      <c r="L15" s="403">
        <f>SUM(
IFERROR(VLOOKUP($A15,'Season 1'!AJ$4:CM$104,13,0),"0"),IFERROR(VLOOKUP($A15,'Season 2'!AK$4:CN$104,13,0),"0"),
IFERROR(VLOOKUP($A15,'Season 3'!AK$4:CN$104,13,0),"0"),IFERROR(VLOOKUP($A15,'Season 4'!AK$4:CN$104,13,0),"0"),
IFERROR(VLOOKUP($A15,'Season 5'!AK$4:CN$104,13,0),"0"),IFERROR(VLOOKUP($A15,'Season 6'!AK$4:CN$104,13,0),"0"),
IFERROR(VLOOKUP($A15,'Season 7'!AK$4:CN$104,13,0),"0"),IFERROR(VLOOKUP($A15,'Season 8'!AK$4:CN$104,13,0),"0"),
IFERROR(VLOOKUP($A15,'Season 9'!AK$4:CN$104,13,0),"0"),IFERROR(VLOOKUP($A15,'Season 10'!AK$4:CN$104,13,0),"0"),
IFERROR(VLOOKUP($A15,'Season 11'!AK$4:CN$104,13,0),"0"),IFERROR(VLOOKUP($A15,'Season 12'!AK$4:CN$104,13,0),"0"),
IFERROR(VLOOKUP($A15,'Season 13'!AK$4:CN$104,13,0),"0"),IFERROR(VLOOKUP($A15,'Season 14'!AK$4:CN$104,13,0),"0"),IFERROR(VLOOKUP(A15,'Season 15'!AK$4:CN$104,13,0),"0"),)</f>
        <v>9</v>
      </c>
      <c r="M15" s="398">
        <f>SUM(
IFERROR(VLOOKUP($A15,'Season 1'!AJ$4:CM$104,14,0),"0"),IFERROR(VLOOKUP($A15,'Season 2'!AK$4:CN$104,14,0),"0"),
IFERROR(VLOOKUP($A15,'Season 3'!AK$4:CN$104,14,0),"0"),IFERROR(VLOOKUP($A15,'Season 4'!AK$4:CN$104,14,0),"0"),
IFERROR(VLOOKUP($A15,'Season 5'!AK$4:CN$104,14,0),"0"),IFERROR(VLOOKUP($A15,'Season 6'!AK$4:CN$104,14,0),"0"),
IFERROR(VLOOKUP($A15,'Season 7'!AK$4:CN$104,14,0),"0"),IFERROR(VLOOKUP($A15,'Season 8'!AK$4:CN$104,14,0),"0"),
IFERROR(VLOOKUP($A15,'Season 9'!AK$4:CN$104,14,0),"0"),IFERROR(VLOOKUP($A15,'Season 10'!AK$4:CN$104,14,0),"0"),
IFERROR(VLOOKUP($A15,'Season 11'!AK$4:CN$104,14,0),"0"),IFERROR(VLOOKUP($A15,'Season 12'!AK$4:CN$104,14,0),"0"),
IFERROR(VLOOKUP($A15,'Season 13'!AK$4:CN$104,14,0),"0"),IFERROR(VLOOKUP($A15,'Season 14'!AK$4:CN$104,14,0),"0"),IFERROR(VLOOKUP(A15,'Season 15'!AK$4:CN$104,14,0),"0"),)</f>
        <v>0</v>
      </c>
      <c r="N15" s="518">
        <f>SUM(
IFERROR(VLOOKUP($A15,'Season 1'!AJ$4:CM$104,15,0),"0"),IFERROR(VLOOKUP($A15,'Season 2'!AK$4:CN$104,15,0),"0"),
IFERROR(VLOOKUP($A15,'Season 3'!AK$4:CN$104,15,0),"0"),IFERROR(VLOOKUP($A15,'Season 4'!AK$4:CN$104,15,0),"0"),
IFERROR(VLOOKUP($A15,'Season 5'!AK$4:CN$104,15,0),"0"),IFERROR(VLOOKUP($A15,'Season 6'!AK$4:CN$104,15,0),"0"),
IFERROR(VLOOKUP($A15,'Season 7'!AK$4:CN$104,15,0),"0"),IFERROR(VLOOKUP($A15,'Season 8'!AK$4:CN$104,15,0),"0"),
IFERROR(VLOOKUP($A15,'Season 9'!AK$4:CN$104,15,0),"0"),IFERROR(VLOOKUP($A15,'Season 10'!AK$4:CN$104,15,0),"0"),
IFERROR(VLOOKUP($A15,'Season 11'!AK$4:CN$104,15,0),"0"),IFERROR(VLOOKUP($A15,'Season 12'!AK$4:CN$104,15,0),"0"),
IFERROR(VLOOKUP($A15,'Season 13'!AK$4:CN$104,15,0),"0"),IFERROR(VLOOKUP($A15,'Season 14'!AK$4:CN$104,15,0),"0"),IFERROR(VLOOKUP(A15,'Season 15'!AK$4:CN$104,15,0),"0"),)</f>
        <v>0</v>
      </c>
      <c r="O15" s="21">
        <f>SUM(
IFERROR(VLOOKUP($A15,'Season 1'!AJ$4:CM$104,16,0),"0"),IFERROR(VLOOKUP($A15,'Season 2'!AK$4:CN$104,16,0),"0"),
IFERROR(VLOOKUP($A15,'Season 3'!AK$4:CN$104,16,0),"0"),IFERROR(VLOOKUP($A15,'Season 4'!AK$4:CN$104,16,0),"0"),
IFERROR(VLOOKUP($A15,'Season 5'!AK$4:CN$104,16,0),"0"),IFERROR(VLOOKUP($A15,'Season 6'!AK$4:CN$104,16,0),"0"),
IFERROR(VLOOKUP($A15,'Season 7'!AK$4:CN$104,16,0),"0"),IFERROR(VLOOKUP($A15,'Season 8'!AK$4:CN$104,16,0),"0"),
IFERROR(VLOOKUP($A15,'Season 9'!AK$4:CN$104,16,0),"0"),IFERROR(VLOOKUP($A15,'Season 10'!AK$4:CN$104,16,0),"0"),
IFERROR(VLOOKUP($A15,'Season 11'!AK$4:CN$104,16,0),"0"),IFERROR(VLOOKUP($A15,'Season 12'!AK$4:CN$104,16,0),"0"),
IFERROR(VLOOKUP($A15,'Season 13'!AK$4:CN$104,16,0),"0"),IFERROR(VLOOKUP($A15,'Season 14'!AK$4:CN$104,16,0),"0"),IFERROR(VLOOKUP(A15,'Season 15'!AK$4:CN$104,16,0),"0"),)</f>
        <v>0</v>
      </c>
      <c r="P15" s="402">
        <f>SUM(
IFERROR(VLOOKUP($A15,'Season 1'!AJ$4:CM$104,17,0),"0"),IFERROR(VLOOKUP($A15,'Season 2'!AK$4:CN$104,17,0),"0"),
IFERROR(VLOOKUP($A15,'Season 3'!AK$4:CN$104,17,0),"0"),IFERROR(VLOOKUP($A15,'Season 4'!AK$4:CN$104,17,0),"0"),
IFERROR(VLOOKUP($A15,'Season 5'!AK$4:CN$104,17,0),"0"),IFERROR(VLOOKUP($A15,'Season 6'!AK$4:CN$104,17,0),"0"),
IFERROR(VLOOKUP($A15,'Season 7'!AK$4:CN$104,17,0),"0"),IFERROR(VLOOKUP($A15,'Season 8'!AK$4:CN$104,17,0),"0"),
IFERROR(VLOOKUP($A15,'Season 9'!AK$4:CN$104,17,0),"0"),IFERROR(VLOOKUP($A15,'Season 10'!AK$4:CN$104,17,0),"0"),
IFERROR(VLOOKUP($A15,'Season 11'!AK$4:CN$104,17,0),"0"),IFERROR(VLOOKUP($A15,'Season 12'!AK$4:CN$104,17,0),"0"),
IFERROR(VLOOKUP($A15,'Season 13'!AK$4:CN$104,17,0),"0"),IFERROR(VLOOKUP($A15,'Season 14'!AK$4:CN$104,17,0),"0"),IFERROR(VLOOKUP(A15,'Season 15'!AK$4:CN$104,17,0),"0"),)</f>
        <v>0</v>
      </c>
      <c r="Q15" s="403">
        <f>SUM(
IFERROR(VLOOKUP($A15,'Season 1'!AJ$4:CM$104,18,0),"0"),IFERROR(VLOOKUP($A15,'Season 2'!AK$4:CN$104,18,0),"0"),
IFERROR(VLOOKUP($A15,'Season 3'!AK$4:CN$104,18,0),"0"),IFERROR(VLOOKUP($A15,'Season 4'!AK$4:CN$104,18,0),"0"),
IFERROR(VLOOKUP($A15,'Season 5'!AK$4:CN$104,18,0),"0"),IFERROR(VLOOKUP($A15,'Season 6'!AK$4:CN$104,18,0),"0"),
IFERROR(VLOOKUP($A15,'Season 7'!AK$4:CN$104,18,0),"0"),IFERROR(VLOOKUP($A15,'Season 8'!AK$4:CN$104,18,0),"0"),
IFERROR(VLOOKUP($A15,'Season 9'!AK$4:CN$104,18,0),"0"),IFERROR(VLOOKUP($A15,'Season 10'!AK$4:CN$104,18,0),"0"),
IFERROR(VLOOKUP($A15,'Season 11'!AK$4:CN$104,18,0),"0"),IFERROR(VLOOKUP($A15,'Season 12'!AK$4:CN$104,18,0),"0"),
IFERROR(VLOOKUP($A15,'Season 13'!AK$4:CN$104,18,0),"0"),IFERROR(VLOOKUP($A15,'Season 14'!AK$4:CN$104,18,0),"0"),IFERROR(VLOOKUP(A15,'Season 15'!AK$4:CN$104,18,0),"0"),)</f>
        <v>50</v>
      </c>
      <c r="R15" s="398">
        <f>SUM(
IFERROR(VLOOKUP($A15,'Season 1'!AJ$4:CM$104,19,0),"0"),IFERROR(VLOOKUP($A15,'Season 2'!AK$4:CN$104,19,0),"0"),
IFERROR(VLOOKUP($A15,'Season 3'!AK$4:CN$104,19,0),"0"),IFERROR(VLOOKUP($A15,'Season 4'!AK$4:CN$104,19,0),"0"),
IFERROR(VLOOKUP($A15,'Season 5'!AK$4:CN$104,19,0),"0"),IFERROR(VLOOKUP($A15,'Season 6'!AK$4:CN$104,19,0),"0"),
IFERROR(VLOOKUP($A15,'Season 7'!AK$4:CN$104,19,0),"0"),IFERROR(VLOOKUP($A15,'Season 8'!AK$4:CN$104,19,0),"0"),
IFERROR(VLOOKUP($A15,'Season 9'!AK$4:CN$104,19,0),"0"),IFERROR(VLOOKUP($A15,'Season 10'!AK$4:CN$104,19,0),"0"),
IFERROR(VLOOKUP($A15,'Season 11'!AK$4:CN$104,19,0),"0"),IFERROR(VLOOKUP($A15,'Season 12'!AK$4:CN$104,19,0),"0"),
IFERROR(VLOOKUP($A15,'Season 13'!AK$4:CN$104,19,0),"0"),IFERROR(VLOOKUP($A15,'Season 14'!AK$4:CN$104,19,0),"0"),IFERROR(VLOOKUP(A15,'Season 15'!AK$4:CN$104,19,0),"0"),)</f>
        <v>1</v>
      </c>
      <c r="S15" s="518">
        <f>SUM(
IFERROR(VLOOKUP($A15,'Season 1'!AJ$4:CM$104,20,0),"0"),IFERROR(VLOOKUP($A15,'Season 2'!AK$4:CN$104,20,0),"0"),
IFERROR(VLOOKUP($A15,'Season 3'!AK$4:CN$104,20,0),"0"),IFERROR(VLOOKUP($A15,'Season 4'!AK$4:CN$104,20,0),"0"),
IFERROR(VLOOKUP($A15,'Season 5'!AK$4:CN$104,20,0),"0"),IFERROR(VLOOKUP($A15,'Season 6'!AK$4:CN$104,20,0),"0"),
IFERROR(VLOOKUP($A15,'Season 7'!AK$4:CN$104,20,0),"0"),IFERROR(VLOOKUP($A15,'Season 8'!AK$4:CN$104,20,0),"0"),
IFERROR(VLOOKUP($A15,'Season 9'!AK$4:CN$104,20,0),"0"),IFERROR(VLOOKUP($A15,'Season 10'!AK$4:CN$104,20,0),"0"),
IFERROR(VLOOKUP($A15,'Season 11'!AK$4:CN$104,20,0),"0"),IFERROR(VLOOKUP($A15,'Season 12'!AK$4:CN$104,20,0),"0"),
IFERROR(VLOOKUP($A15,'Season 13'!AK$4:CN$104,20,0),"0"),IFERROR(VLOOKUP($A15,'Season 14'!AK$4:CN$104,20,0),"0"),IFERROR(VLOOKUP(A15,'Season 15'!AK$4:CN$104,20,0),"0"),)</f>
        <v>0</v>
      </c>
      <c r="T15" s="21">
        <f>SUM(
IFERROR(VLOOKUP($A15,'Season 1'!AJ$4:CM$104,21,0),"0"),IFERROR(VLOOKUP($A15,'Season 2'!AK$4:CN$104,21,0),"0"),
IFERROR(VLOOKUP($A15,'Season 3'!AK$4:CN$104,21,0),"0"),IFERROR(VLOOKUP($A15,'Season 4'!AK$4:CN$104,21,0),"0"),
IFERROR(VLOOKUP($A15,'Season 5'!AK$4:CN$104,21,0),"0"),IFERROR(VLOOKUP($A15,'Season 6'!AK$4:CN$104,21,0),"0"),
IFERROR(VLOOKUP($A15,'Season 7'!AK$4:CN$104,21,0),"0"),IFERROR(VLOOKUP($A15,'Season 8'!AK$4:CN$104,21,0),"0"),
IFERROR(VLOOKUP($A15,'Season 9'!AK$4:CN$104,21,0),"0"),IFERROR(VLOOKUP($A15,'Season 10'!AK$4:CN$104,21,0),"0"),
IFERROR(VLOOKUP($A15,'Season 11'!AK$4:CN$104,21,0),"0"),IFERROR(VLOOKUP($A15,'Season 12'!AK$4:CN$104,21,0),"0"),
IFERROR(VLOOKUP($A15,'Season 13'!AK$4:CN$104,21,0),"0"),IFERROR(VLOOKUP($A15,'Season 14'!AK$4:CN$104,21,0),"0"),IFERROR(VLOOKUP(A15,'Season 15'!AK$4:CN$104,21,0),"0"),)</f>
        <v>0</v>
      </c>
      <c r="U15" s="402">
        <f>SUM(
IFERROR(VLOOKUP($A15,'Season 1'!AJ$4:CM$104,22,0),"0"),IFERROR(VLOOKUP($A15,'Season 2'!AK$4:CN$104,22,0),"0"),
IFERROR(VLOOKUP($A15,'Season 3'!AK$4:CN$104,22,0),"0"),IFERROR(VLOOKUP($A15,'Season 4'!AK$4:CN$104,22,0),"0"),
IFERROR(VLOOKUP($A15,'Season 5'!AK$4:CN$104,22,0),"0"),IFERROR(VLOOKUP($A15,'Season 6'!AK$4:CN$104,22,0),"0"),
IFERROR(VLOOKUP($A15,'Season 7'!AK$4:CN$104,22,0),"0"),IFERROR(VLOOKUP($A15,'Season 8'!AK$4:CN$104,22,0),"0"),
IFERROR(VLOOKUP($A15,'Season 9'!AK$4:CN$104,22,0),"0"),IFERROR(VLOOKUP($A15,'Season 10'!AK$4:CN$104,22,0),"0"),
IFERROR(VLOOKUP($A15,'Season 11'!AK$4:CN$104,22,0),"0"),IFERROR(VLOOKUP($A15,'Season 12'!AK$4:CN$104,22,0),"0"),
IFERROR(VLOOKUP($A15,'Season 13'!AK$4:CN$104,22,0),"0"),IFERROR(VLOOKUP($A15,'Season 14'!AK$4:CN$104,22,0),"0"),IFERROR(VLOOKUP(A15,'Season 15'!AK$4:CN$104,22,0),"0"),)</f>
        <v>0</v>
      </c>
      <c r="V15" s="403">
        <f>SUM(
IFERROR(VLOOKUP($A15,'Season 1'!AJ$4:CM$104,23,0),"0"),IFERROR(VLOOKUP($A15,'Season 2'!AK$4:CN$104,23,0),"0"),
IFERROR(VLOOKUP($A15,'Season 3'!AK$4:CN$104,23,0),"0"),IFERROR(VLOOKUP($A15,'Season 4'!AK$4:CN$104,23,0),"0"),
IFERROR(VLOOKUP($A15,'Season 5'!AK$4:CN$104,23,0),"0"),IFERROR(VLOOKUP($A15,'Season 6'!AK$4:CN$104,23,0),"0"),
IFERROR(VLOOKUP($A15,'Season 7'!AK$4:CN$104,23,0),"0"),IFERROR(VLOOKUP($A15,'Season 8'!AK$4:CN$104,23,0),"0"),
IFERROR(VLOOKUP($A15,'Season 9'!AK$4:CN$104,23,0),"0"),IFERROR(VLOOKUP($A15,'Season 10'!AK$4:CN$104,23,0),"0"),
IFERROR(VLOOKUP($A15,'Season 11'!AK$4:CN$104,23,0),"0"),IFERROR(VLOOKUP($A15,'Season 12'!AK$4:CN$104,23,0),"0"),
IFERROR(VLOOKUP($A15,'Season 13'!AK$4:CN$104,23,0),"0"),IFERROR(VLOOKUP($A15,'Season 14'!AK$4:CN$104,23,0),"0"),IFERROR(VLOOKUP($A15,'Season 15'!AK$4:CN$104,23,0),"0"),)</f>
        <v>4</v>
      </c>
      <c r="W15" s="398">
        <f>SUM(
IFERROR(VLOOKUP($A15,'Season 1'!AJ$4:CM$104,24,0),"0"),IFERROR(VLOOKUP($A15,'Season 2'!AK$4:CN$104,24,0),"0"),
IFERROR(VLOOKUP($A15,'Season 3'!AK$4:CN$104,24,0),"0"),IFERROR(VLOOKUP($A15,'Season 4'!AK$4:CN$104,24,0),"0"),
IFERROR(VLOOKUP($A15,'Season 5'!AK$4:CN$104,24,0),"0"),IFERROR(VLOOKUP($A15,'Season 6'!AK$4:CN$104,24,0),"0"),
IFERROR(VLOOKUP($A15,'Season 7'!AK$4:CN$104,24,0),"0"),IFERROR(VLOOKUP($A15,'Season 8'!AK$4:CN$104,24,0),"0"),
IFERROR(VLOOKUP($A15,'Season 9'!AK$4:CN$104,24,0),"0"),IFERROR(VLOOKUP($A15,'Season 10'!AK$4:CN$104,24,0),"0"),
IFERROR(VLOOKUP($A15,'Season 11'!AK$4:CN$104,24,0),"0"),IFERROR(VLOOKUP($A15,'Season 12'!AK$4:CN$104,24,0),"0"),
IFERROR(VLOOKUP($A15,'Season 13'!AK$4:CN$104,24,0),"0"),IFERROR(VLOOKUP($A15,'Season 14'!AK$4:CN$104,24,0),"0"),IFERROR(VLOOKUP($A15,'Season 15'!AK$4:CN$104,24,0),"0"),)</f>
        <v>0</v>
      </c>
      <c r="X15" s="518">
        <f>SUM(
IFERROR(VLOOKUP($A15,'Season 1'!AJ$4:CM$104,25,0),"0"),IFERROR(VLOOKUP($A15,'Season 2'!AK$4:CN$104,25,0),"0"),
IFERROR(VLOOKUP($A15,'Season 3'!AK$4:CN$104,25,0),"0"),IFERROR(VLOOKUP($A15,'Season 4'!AK$4:CN$104,25,0),"0"),
IFERROR(VLOOKUP($A15,'Season 5'!AK$4:CN$104,25,0),"0"),IFERROR(VLOOKUP($A15,'Season 6'!AK$4:CN$104,25,0),"0"),
IFERROR(VLOOKUP($A15,'Season 7'!AK$4:CN$104,25,0),"0"),IFERROR(VLOOKUP($A15,'Season 8'!AK$4:CN$104,25,0),"0"),
IFERROR(VLOOKUP($A15,'Season 9'!AK$4:CN$104,25,0),"0"),IFERROR(VLOOKUP($A15,'Season 10'!AK$4:CN$104,25,0),"0"),
IFERROR(VLOOKUP($A15,'Season 11'!AK$4:CN$104,25,0),"0"),IFERROR(VLOOKUP($A15,'Season 12'!AK$4:CN$104,25,0),"0"),
IFERROR(VLOOKUP($A15,'Season 13'!AK$4:CN$104,25,0),"0"),IFERROR(VLOOKUP($A15,'Season 14'!AK$4:CN$104,25,0),"0"),IFERROR(VLOOKUP($A15,'Season 15'!AK$4:CN$104,25,0),"0"),)</f>
        <v>0</v>
      </c>
      <c r="Y15" s="21">
        <f>SUM(
IFERROR(VLOOKUP($A15,'Season 1'!AJ$4:CM$104,26,0),"0"),IFERROR(VLOOKUP($A15,'Season 2'!AK$4:CN$104,26,0),"0"),
IFERROR(VLOOKUP($A15,'Season 3'!AK$4:CN$104,26,0),"0"),IFERROR(VLOOKUP($A15,'Season 4'!AK$4:CN$104,26,0),"0"),
IFERROR(VLOOKUP($A15,'Season 5'!AK$4:CN$104,26,0),"0"),IFERROR(VLOOKUP($A15,'Season 6'!AK$4:CN$104,26,0),"0"),
IFERROR(VLOOKUP($A15,'Season 7'!AK$4:CN$104,26,0),"0"),IFERROR(VLOOKUP($A15,'Season 8'!AK$4:CN$104,26,0),"0"),
IFERROR(VLOOKUP($A15,'Season 9'!AK$4:CN$104,26,0),"0"),IFERROR(VLOOKUP($A15,'Season 10'!AK$4:CN$104,26,0),"0"),
IFERROR(VLOOKUP($A15,'Season 11'!AK$4:CN$104,26,0),"0"),IFERROR(VLOOKUP($A15,'Season 12'!AK$4:CN$104,26,0),"0"),
IFERROR(VLOOKUP($A15,'Season 13'!AK$4:CN$104,26,0),"0"),IFERROR(VLOOKUP($A15,'Season 14'!AK$4:CN$104,26,0),"0"),IFERROR(VLOOKUP($A15,'Season 15'!AK$4:CN$104,26,0),"0"),)</f>
        <v>0</v>
      </c>
      <c r="Z15" s="402">
        <f>SUM(
IFERROR(VLOOKUP($A15,'Season 1'!AJ$4:CM$104,27,0),"0"),IFERROR(VLOOKUP($A15,'Season 2'!AK$4:CN$104,27,0),"0"),
IFERROR(VLOOKUP($A15,'Season 3'!AK$4:CN$104,27,0),"0"),IFERROR(VLOOKUP($A15,'Season 4'!AK$4:CN$104,27,0),"0"),
IFERROR(VLOOKUP($A15,'Season 5'!AK$4:CN$104,27,0),"0"),IFERROR(VLOOKUP($A15,'Season 6'!AK$4:CN$104,27,0),"0"),
IFERROR(VLOOKUP($A15,'Season 7'!AK$4:CN$104,27,0),"0"),IFERROR(VLOOKUP($A15,'Season 8'!AK$4:CN$104,27,0),"0"),
IFERROR(VLOOKUP($A15,'Season 9'!AK$4:CN$104,27,0),"0"),IFERROR(VLOOKUP($A15,'Season 10'!AK$4:CN$104,27,0),"0"),
IFERROR(VLOOKUP($A15,'Season 11'!AK$4:CN$104,27,0),"0"),IFERROR(VLOOKUP($A15,'Season 12'!AK$4:CN$104,27,0),"0"),
IFERROR(VLOOKUP($A15,'Season 13'!AK$4:CN$104,27,0),"0"),IFERROR(VLOOKUP($A15,'Season 14'!AK$4:CN$104,27,0),"0"),IFERROR(VLOOKUP($A15,'Season 15'!AK$4:CN$104,27,0),"0"),)</f>
        <v>0</v>
      </c>
      <c r="AA15" s="403">
        <f>SUM(
IFERROR(VLOOKUP($A15,'Season 1'!AJ$4:CM$104,28,0),"0"),IFERROR(VLOOKUP($A15,'Season 2'!AK$4:CN$104,28,0),"0"),
IFERROR(VLOOKUP($A15,'Season 3'!AK$4:CN$104,28,0),"0"),IFERROR(VLOOKUP($A15,'Season 4'!AK$4:CN$104,28,0),"0"),
IFERROR(VLOOKUP($A15,'Season 5'!AK$4:CN$104,28,0),"0"),IFERROR(VLOOKUP($A15,'Season 6'!AK$4:CN$104,28,0),"0"),
IFERROR(VLOOKUP($A15,'Season 7'!AK$4:CN$104,28,0),"0"),IFERROR(VLOOKUP($A15,'Season 8'!AK$4:CN$104,28,0),"0"),
IFERROR(VLOOKUP($A15,'Season 9'!AK$4:CN$104,28,0),"0"),IFERROR(VLOOKUP($A15,'Season 10'!AK$4:CN$104,28,0),"0"),
IFERROR(VLOOKUP($A15,'Season 11'!AK$4:CN$104,28,0),"0"),IFERROR(VLOOKUP($A15,'Season 12'!AK$4:CN$104,28,0),"0"),
IFERROR(VLOOKUP($A15,'Season 13'!AK$4:CN$104,28,0),"0"),IFERROR(VLOOKUP($A15,'Season 14'!AK$4:CN$104,28,0),"0"),IFERROR(VLOOKUP($A15,'Season 15'!AK$4:CN$104,28,0),"0"),)</f>
        <v>5</v>
      </c>
      <c r="AB15" s="398">
        <f>SUM(
IFERROR(VLOOKUP($A15,'Season 1'!AJ$4:CM$104,29,0),"0"),IFERROR(VLOOKUP($A15,'Season 2'!AK$4:CN$104,29,0),"0"),
IFERROR(VLOOKUP($A15,'Season 3'!AK$4:CN$104,29,0),"0"),IFERROR(VLOOKUP($A15,'Season 4'!AK$4:CN$104,29,0),"0"),
IFERROR(VLOOKUP($A15,'Season 5'!AK$4:CN$104,29,0),"0"),IFERROR(VLOOKUP($A15,'Season 6'!AK$4:CN$104,29,0),"0"),
IFERROR(VLOOKUP($A15,'Season 7'!AK$4:CN$104,29,0),"0"),IFERROR(VLOOKUP($A15,'Season 8'!AK$4:CN$104,29,0),"0"),
IFERROR(VLOOKUP($A15,'Season 9'!AK$4:CN$104,29,0),"0"),IFERROR(VLOOKUP($A15,'Season 10'!AK$4:CN$104,29,0),"0"),
IFERROR(VLOOKUP($A15,'Season 11'!AK$4:CN$104,29,0),"0"),IFERROR(VLOOKUP($A15,'Season 12'!AK$4:CN$104,29,0),"0"),
IFERROR(VLOOKUP($A15,'Season 13'!AK$4:CN$104,29,0),"0"),IFERROR(VLOOKUP($A15,'Season 14'!AK$4:CN$104,29,0),"0"),IFERROR(VLOOKUP($A15,'Season 15'!AK$4:CN$104,29,0),"0"),)</f>
        <v>0</v>
      </c>
      <c r="AC15" s="518">
        <f>SUM(
IFERROR(VLOOKUP($A15,'Season 1'!AJ$4:CM$104,30,0),"0"),IFERROR(VLOOKUP($A15,'Season 2'!AK$4:CN$104,30,0),"0"),
IFERROR(VLOOKUP($A15,'Season 3'!AK$4:CN$104,30,0),"0"),IFERROR(VLOOKUP($A15,'Season 4'!AK$4:CN$104,30,0),"0"),
IFERROR(VLOOKUP($A15,'Season 5'!AK$4:CN$104,30,0),"0"),IFERROR(VLOOKUP($A15,'Season 6'!AK$4:CN$104,30,0),"0"),
IFERROR(VLOOKUP($A15,'Season 7'!AK$4:CN$104,30,0),"0"),IFERROR(VLOOKUP($A15,'Season 8'!AK$4:CN$104,30,0),"0"),
IFERROR(VLOOKUP($A15,'Season 9'!AK$4:CN$104,30,0),"0"),IFERROR(VLOOKUP($A15,'Season 10'!AK$4:CN$104,30,0),"0"),
IFERROR(VLOOKUP($A15,'Season 11'!AK$4:CN$104,30,0),"0"),IFERROR(VLOOKUP($A15,'Season 12'!AK$4:CN$104,30,0),"0"),
IFERROR(VLOOKUP($A15,'Season 13'!AK$4:CN$104,30,0),"0"),IFERROR(VLOOKUP($A15,'Season 14'!AK$4:CN$104,30,0),"0"),IFERROR(VLOOKUP($A15,'Season 15'!AK$4:CN$104,30,0),"0"),)</f>
        <v>0</v>
      </c>
      <c r="AD15" s="21">
        <f>SUM(
IFERROR(VLOOKUP($A15,'Season 1'!AJ$4:CM$104,31,0),"0"),IFERROR(VLOOKUP($A15,'Season 2'!AK$4:CN$104,31,0),"0"),
IFERROR(VLOOKUP($A15,'Season 3'!AK$4:CN$104,31,0),"0"),IFERROR(VLOOKUP($A15,'Season 4'!AK$4:CN$104,31,0),"0"),
IFERROR(VLOOKUP($A15,'Season 5'!AK$4:CN$104,31,0),"0"),IFERROR(VLOOKUP($A15,'Season 6'!AK$4:CN$104,31,0),"0"),
IFERROR(VLOOKUP($A15,'Season 7'!AK$4:CN$104,31,0),"0"),IFERROR(VLOOKUP($A15,'Season 8'!AK$4:CN$104,31,0),"0"),
IFERROR(VLOOKUP($A15,'Season 9'!AK$4:CN$104,31,0),"0"),IFERROR(VLOOKUP($A15,'Season 10'!AK$4:CN$104,31,0),"0"),
IFERROR(VLOOKUP($A15,'Season 11'!AK$4:CN$104,31,0),"0"),IFERROR(VLOOKUP($A15,'Season 12'!AK$4:CN$104,31,0),"0"),
IFERROR(VLOOKUP($A15,'Season 13'!AK$4:CN$104,31,0),"0"),IFERROR(VLOOKUP($A15,'Season 14'!AK$4:CN$104,31,0),"0"),IFERROR(VLOOKUP($A15,'Season 15'!AK$4:CN$104,31,0),"0"),)</f>
        <v>0</v>
      </c>
      <c r="AE15" s="402">
        <f>SUM(
IFERROR(VLOOKUP($A15,'Season 1'!AJ$4:CM$104,32,0),"0"),IFERROR(VLOOKUP($A15,'Season 2'!AK$4:CN$104,32,0),"0"),
IFERROR(VLOOKUP($A15,'Season 3'!AK$4:CN$104,32,0),"0"),IFERROR(VLOOKUP($A15,'Season 4'!AK$4:CN$104,32,0),"0"),
IFERROR(VLOOKUP($A15,'Season 5'!AK$4:CN$104,32,0),"0"),IFERROR(VLOOKUP($A15,'Season 6'!AK$4:CN$104,32,0),"0"),
IFERROR(VLOOKUP($A15,'Season 7'!AK$4:CN$104,32,0),"0"),IFERROR(VLOOKUP($A15,'Season 8'!AK$4:CN$104,32,0),"0"),
IFERROR(VLOOKUP($A15,'Season 9'!AK$4:CN$104,32,0),"0"),IFERROR(VLOOKUP($A15,'Season 10'!AK$4:CN$104,32,0),"0"),
IFERROR(VLOOKUP($A15,'Season 11'!AK$4:CN$104,32,0),"0"),IFERROR(VLOOKUP($A15,'Season 12'!AK$4:CN$104,32,0),"0"),
IFERROR(VLOOKUP($A15,'Season 13'!AK$4:CN$104,32,0),"0"),IFERROR(VLOOKUP($A15,'Season 14'!AK$4:CN$104,32,0),"0"),IFERROR(VLOOKUP($A15,'Season 15'!AK$4:CN$104,32,0),"0"),)</f>
        <v>0</v>
      </c>
      <c r="AF15" s="403">
        <f>SUM(IFERROR(VLOOKUP($A15,'Season 2'!AK$4:CN$104,33,0),"0"),
IFERROR(VLOOKUP($A15,'Season 3'!AK$4:CN$104,33,0),"0"),IFERROR(VLOOKUP($A15,'Season 4'!AK$4:CN$104,33,0),"0"),
IFERROR(VLOOKUP($A15,'Season 5'!AK$4:CN$104,33,0),"0"),IFERROR(VLOOKUP($A15,'Season 6'!AK$4:CN$104,33,0),"0"),
IFERROR(VLOOKUP($A15,'Season 7'!AK$4:CN$104,33,0),"0"),IFERROR(VLOOKUP($A15,'Season 8'!AK$4:CN$104,33,0),"0"),
IFERROR(VLOOKUP($A15,'Season 9'!AK$4:CN$104,33,0),"0"),IFERROR(VLOOKUP($A15,'Season 10'!AK$4:CN$104,33,0),"0"),
IFERROR(VLOOKUP($A15,'Season 11'!AK$4:CN$104,33,0),"0"),IFERROR(VLOOKUP($A15,'Season 12'!AK$4:CN$104,33,0),"0"),
IFERROR(VLOOKUP($A15,'Season 13'!AK$4:CN$104,33,0),"0"),IFERROR(VLOOKUP($A15,'Season 14'!AK$4:CN$104,33,0),"0"),IFERROR(VLOOKUP($A15,'Season 15'!AK$4:CN$104,33,0),"0"),)</f>
        <v>0</v>
      </c>
      <c r="AG15" s="398">
        <f>SUM(IFERROR(VLOOKUP($A15,'Season 2'!AK$4:CN$104,34,0),"0"),
IFERROR(VLOOKUP($A15,'Season 3'!AK$4:CN$104,34,0),"0"),IFERROR(VLOOKUP($A15,'Season 4'!AK$4:CN$104,34,0),"0"),
IFERROR(VLOOKUP($A15,'Season 5'!AK$4:CN$104,34,0),"0"),IFERROR(VLOOKUP($A15,'Season 6'!AK$4:CN$104,34,0),"0"),
IFERROR(VLOOKUP($A15,'Season 7'!AK$4:CN$104,34,0),"0"),IFERROR(VLOOKUP($A15,'Season 8'!AK$4:CN$104,34,0),"0"),
IFERROR(VLOOKUP($A15,'Season 9'!AK$4:CN$104,34,0),"0"),IFERROR(VLOOKUP($A15,'Season 10'!AK$4:CN$104,34,0),"0"),
IFERROR(VLOOKUP($A15,'Season 11'!AK$4:CN$104,34,0),"0"),IFERROR(VLOOKUP($A15,'Season 12'!AK$4:CN$104,34,0),"0"),
IFERROR(VLOOKUP($A15,'Season 13'!AK$4:CN$104,34,0),"0"),IFERROR(VLOOKUP($A15,'Season 14'!AK$4:CN$104,34,0),"0"),IFERROR(VLOOKUP($A15,'Season 15'!AK$4:CN$104,34,0),"0"),)</f>
        <v>0</v>
      </c>
      <c r="AH15" s="518">
        <f>SUM(IFERROR(VLOOKUP($A15,'Season 2'!AK$4:CN$104,35,0),"0"),
IFERROR(VLOOKUP($A15,'Season 3'!AK$4:CN$104,35,0),"0"),IFERROR(VLOOKUP($A15,'Season 4'!AK$4:CN$104,35,0),"0"),
IFERROR(VLOOKUP($A15,'Season 5'!AK$4:CN$104,35,0),"0"),IFERROR(VLOOKUP($A15,'Season 6'!AK$4:CN$104,35,0),"0"),
IFERROR(VLOOKUP($A15,'Season 7'!AK$4:CN$104,35,0),"0"),IFERROR(VLOOKUP($A15,'Season 8'!AK$4:CN$104,35,0),"0"),
IFERROR(VLOOKUP($A15,'Season 9'!AK$4:CN$104,35,0),"0"),IFERROR(VLOOKUP($A15,'Season 10'!AK$4:CN$104,35,0),"0"),
IFERROR(VLOOKUP($A15,'Season 11'!AK$4:CN$104,35,0),"0"),IFERROR(VLOOKUP($A15,'Season 12'!AK$4:CN$104,35,0),"0"),
IFERROR(VLOOKUP($A15,'Season 13'!AK$4:CN$104,35,0),"0"),IFERROR(VLOOKUP($A15,'Season 14'!AK$4:CN$104,35,0),"0"),IFERROR(VLOOKUP($A15,'Season 15'!AK$4:CN$104,35,0),"0"),)</f>
        <v>0</v>
      </c>
      <c r="AI15" s="21">
        <f>SUM(IFERROR(VLOOKUP($A15,'Season 2'!AK$4:CN$104,36,0),"0"),
IFERROR(VLOOKUP($A15,'Season 3'!AK$4:CN$104,36,0),"0"),IFERROR(VLOOKUP($A15,'Season 4'!AK$4:CN$104,36,0),"0"),
IFERROR(VLOOKUP($A15,'Season 5'!AK$4:CN$104,36,0),"0"),IFERROR(VLOOKUP($A15,'Season 6'!AK$4:CN$104,36,0),"0"),
IFERROR(VLOOKUP($A15,'Season 7'!AK$4:CN$104,36,0),"0"),IFERROR(VLOOKUP($A15,'Season 8'!AK$4:CN$104,36,0),"0"),
IFERROR(VLOOKUP($A15,'Season 9'!AK$4:CN$104,36,0),"0"),IFERROR(VLOOKUP($A15,'Season 10'!AK$4:CN$104,36,0),"0"),
IFERROR(VLOOKUP($A15,'Season 11'!AK$4:CN$104,36,0),"0"),IFERROR(VLOOKUP($A15,'Season 12'!AK$4:CN$104,36,0),"0"),
IFERROR(VLOOKUP($A15,'Season 13'!AK$4:CN$104,36,0),"0"),IFERROR(VLOOKUP($A15,'Season 14'!AK$4:CN$104,36,0),"0"),IFERROR(VLOOKUP($A15,'Season 15'!AK$4:CN$104,36,0),"0"),)</f>
        <v>0</v>
      </c>
      <c r="AJ15" s="402">
        <f>SUM(IFERROR(VLOOKUP($A15,'Season 2'!AK$4:CN$104,37,0),"0"),
IFERROR(VLOOKUP($A15,'Season 3'!AK$4:CN$104,37,0),"0"),IFERROR(VLOOKUP($A15,'Season 4'!AK$4:CN$104,37,0),"0"),
IFERROR(VLOOKUP($A15,'Season 5'!AK$4:CN$104,37,0),"0"),IFERROR(VLOOKUP($A15,'Season 6'!AK$4:CN$104,37,0),"0"),
IFERROR(VLOOKUP($A15,'Season 7'!AK$4:CN$104,37,0),"0"),IFERROR(VLOOKUP($A15,'Season 8'!AK$4:CN$104,37,0),"0"),
IFERROR(VLOOKUP($A15,'Season 9'!AK$4:CN$104,37,0),"0"),IFERROR(VLOOKUP($A15,'Season 10'!AK$4:CN$104,37,0),"0"),
IFERROR(VLOOKUP($A15,'Season 11'!AK$4:CN$104,37,0),"0"),IFERROR(VLOOKUP($A15,'Season 12'!AK$4:CN$104,37,0),"0"),
IFERROR(VLOOKUP($A15,'Season 13'!AK$4:CN$104,37,0),"0"),IFERROR(VLOOKUP($A15,'Season 14'!AK$4:CN$104,37,0),"0"),IFERROR(VLOOKUP($A15,'Season 15'!AK$4:CN$104,37,0),"0"),)</f>
        <v>0</v>
      </c>
      <c r="AK15" s="403">
        <f>SUM(IFERROR(VLOOKUP($A15,'Season 1'!AJ$4:CM$104,33,0),"0"),IFERROR(VLOOKUP($A15,'Season 2'!AK$4:CN$104,38,0),"0"),
IFERROR(VLOOKUP($A15,'Season 3'!AK$4:CN$104,38,0),"0"),IFERROR(VLOOKUP($A15,'Season 4'!AK$4:CN$104,38,0),"0"),
IFERROR(VLOOKUP($A15,'Season 5'!AK$4:CN$104,38,0),"0"),IFERROR(VLOOKUP($A15,'Season 6'!AK$4:CN$104,38,0),"0"),
IFERROR(VLOOKUP($A15,'Season 7'!AK$4:CN$104,38,0),"0"),IFERROR(VLOOKUP($A15,'Season 8'!AK$4:CN$104,38,0),"0"),
IFERROR(VLOOKUP($A15,'Season 9'!AK$4:CN$104,38,0),"0"),IFERROR(VLOOKUP($A15,'Season 10'!AK$4:CN$104,38,0),"0"),
IFERROR(VLOOKUP($A15,'Season 11'!AK$4:CN$104,38,0),"0"),IFERROR(VLOOKUP($A15,'Season 12'!AK$4:CN$104,38,0),"0"),
IFERROR(VLOOKUP($A15,'Season 13'!AK$4:CN$104,38,0),"0"),IFERROR(VLOOKUP($A15,'Season 14'!AK$4:CN$104,38,0),"0"),IFERROR(VLOOKUP($A15,'Season 15'!AK$4:CN$104,38,0),"0"),)</f>
        <v>0</v>
      </c>
      <c r="AL15" s="398">
        <f>SUM(IFERROR(VLOOKUP($A15,'Season 1'!AJ$4:CM$104,34,0),"0"),IFERROR(VLOOKUP($A15,'Season 2'!AK$4:CN$104,39,0),"0"),
IFERROR(VLOOKUP($A15,'Season 3'!AK$4:CN$104,39,0),"0"),IFERROR(VLOOKUP($A15,'Season 4'!AK$4:CN$104,39,0),"0"),
IFERROR(VLOOKUP($A15,'Season 5'!AK$4:CN$104,39,0),"0"),IFERROR(VLOOKUP($A15,'Season 6'!AK$4:CN$104,39,0),"0"),
IFERROR(VLOOKUP($A15,'Season 7'!AK$4:CN$104,39,0),"0"),IFERROR(VLOOKUP($A15,'Season 8'!AK$4:CN$104,39,0),"0"),
IFERROR(VLOOKUP($A15,'Season 9'!AK$4:CN$104,39,0),"0"),IFERROR(VLOOKUP($A15,'Season 10'!AK$4:CN$104,39,0),"0"),
IFERROR(VLOOKUP($A15,'Season 11'!AK$4:CN$104,39,0),"0"),IFERROR(VLOOKUP($A15,'Season 12'!AK$4:CN$104,39,0),"0"),
IFERROR(VLOOKUP($A15,'Season 13'!AK$4:CN$104,39,0),"0"),IFERROR(VLOOKUP($A15,'Season 14'!AK$4:CN$104,39,0),"0"),IFERROR(VLOOKUP($A15,'Season 15'!AK$4:CN$104,39,0),"0"),)</f>
        <v>0</v>
      </c>
      <c r="AM15" s="518">
        <f>SUM(IFERROR(VLOOKUP($A15,'Season 1'!AJ$4:CM$104,35,0),"0"),IFERROR(VLOOKUP($A15,'Season 2'!AK$4:CN$104,40,0),"0"),
IFERROR(VLOOKUP($A15,'Season 3'!AK$4:CN$104,40,0),"0"),IFERROR(VLOOKUP($A15,'Season 4'!AK$4:CN$104,40,0),"0"),
IFERROR(VLOOKUP($A15,'Season 5'!AK$4:CN$104,40,0),"0"),IFERROR(VLOOKUP($A15,'Season 6'!AK$4:CN$104,40,0),"0"),
IFERROR(VLOOKUP($A15,'Season 7'!AK$4:CN$104,40,0),"0"),IFERROR(VLOOKUP($A15,'Season 8'!AK$4:CN$104,40,0),"0"),
IFERROR(VLOOKUP($A15,'Season 9'!AK$4:CN$104,40,0),"0"),IFERROR(VLOOKUP($A15,'Season 10'!AK$4:CN$104,40,0),"0"),
IFERROR(VLOOKUP($A15,'Season 11'!AK$4:CN$104,40,0),"0"),IFERROR(VLOOKUP($A15,'Season 12'!AK$4:CN$104,40,0),"0"),
IFERROR(VLOOKUP($A15,'Season 13'!AK$4:CN$104,40,0),"0"),IFERROR(VLOOKUP($A15,'Season 14'!AK$4:CN$104,40,0),"0"),IFERROR(VLOOKUP($A15,'Season 15'!AK$4:CN$104,40,0),"0"),)</f>
        <v>0</v>
      </c>
      <c r="AN15" s="21">
        <f>SUM(IFERROR(VLOOKUP($A15,'Season 1'!AJ$4:CM$104,36,0),"0"),IFERROR(VLOOKUP($A15,'Season 2'!AK$4:CN$104,41,0),"0"),
IFERROR(VLOOKUP($A15,'Season 3'!AK$4:CN$104,41,0),"0"),IFERROR(VLOOKUP($A15,'Season 4'!AK$4:CN$104,41,0),"0"),
IFERROR(VLOOKUP($A15,'Season 5'!AK$4:CN$104,41,0),"0"),IFERROR(VLOOKUP($A15,'Season 6'!AK$4:CN$104,41,0),"0"),
IFERROR(VLOOKUP($A15,'Season 7'!AK$4:CN$104,41,0),"0"),IFERROR(VLOOKUP($A15,'Season 8'!AK$4:CN$104,41,0),"0"),
IFERROR(VLOOKUP($A15,'Season 9'!AK$4:CN$104,41,0),"0"),IFERROR(VLOOKUP($A15,'Season 10'!AK$4:CN$104,41,0),"0"),
IFERROR(VLOOKUP($A15,'Season 11'!AK$4:CN$104,41,0),"0"),IFERROR(VLOOKUP($A15,'Season 12'!AK$4:CN$104,41,0),"0"),
IFERROR(VLOOKUP($A15,'Season 13'!AK$4:CN$104,41,0),"0"),IFERROR(VLOOKUP($A15,'Season 14'!AK$4:CN$104,41,0),"0"),IFERROR(VLOOKUP($A15,'Season 15'!AK$4:CN$104,41,0),"0"),)</f>
        <v>0</v>
      </c>
      <c r="AO15" s="402">
        <f>SUM(IFERROR(VLOOKUP($A15,'Season 1'!AJ$4:CM$104,37,0),"0"),IFERROR(VLOOKUP($A15,'Season 2'!AK$4:CN$104,42,0),"0"),
IFERROR(VLOOKUP($A15,'Season 3'!AK$4:CN$104,42,0),"0"),IFERROR(VLOOKUP($A15,'Season 4'!AK$4:CN$104,42,0),"0"),
IFERROR(VLOOKUP($A15,'Season 5'!AK$4:CN$104,42,0),"0"),IFERROR(VLOOKUP($A15,'Season 6'!AK$4:CN$104,42,0),"0"),
IFERROR(VLOOKUP($A15,'Season 7'!AK$4:CN$104,42,0),"0"),IFERROR(VLOOKUP($A15,'Season 8'!AK$4:CN$104,42,0),"0"),
IFERROR(VLOOKUP($A15,'Season 9'!AK$4:CN$104,42,0),"0"),IFERROR(VLOOKUP($A15,'Season 10'!AK$4:CN$104,42,0),"0"),
IFERROR(VLOOKUP($A15,'Season 11'!AK$4:CN$104,42,0),"0"),IFERROR(VLOOKUP($A15,'Season 12'!AK$4:CN$104,42,0),"0"),
IFERROR(VLOOKUP($A15,'Season 13'!AK$4:CN$104,42,0),"0"),IFERROR(VLOOKUP($A15,'Season 14'!AK$4:CN$104,42,0),"0"),IFERROR(VLOOKUP($A15,'Season 15'!AK$4:CN$104,42,0),"0"),)</f>
        <v>0</v>
      </c>
      <c r="AP15" s="403">
        <f>SUM(IFERROR(VLOOKUP($A15,'Season 1'!AJ$4:CM$104,43,0),"0"),IFERROR(VLOOKUP($A15,'Season 2'!AK$4:CN$104,43,0),"0"),
IFERROR(VLOOKUP($A15,'Season 3'!AK$4:CN$104,43,0),"0"),IFERROR(VLOOKUP($A15,'Season 4'!AK$4:CN$104,43,0),"0"),
IFERROR(VLOOKUP($A15,'Season 5'!AK$4:CN$104,43,0),"0"),IFERROR(VLOOKUP($A15,'Season 6'!AK$4:CN$104,43,0),"0"),
IFERROR(VLOOKUP($A15,'Season 7'!AK$4:CN$104,43,0),"0"),IFERROR(VLOOKUP($A15,'Season 8'!AK$4:CN$104,43,0),"0"),
IFERROR(VLOOKUP($A15,'Season 9'!AK$4:CN$104,43,0),"0"),IFERROR(VLOOKUP($A15,'Season 10'!AK$4:CN$104,43,0),"0"),
IFERROR(VLOOKUP($A15,'Season 11'!AK$4:CN$104,43,0),"0"),IFERROR(VLOOKUP($A15,'Season 12'!AK$4:CN$104,43,0),"0"),
IFERROR(VLOOKUP($A15,'Season 13'!AK$4:CN$104,43,0),"0"),IFERROR(VLOOKUP($A15,'Season 14'!AK$4:CN$104,43,0),"0"),IFERROR(VLOOKUP($A15,'Season 15'!AK$4:CN$104,43,0),"0"),)</f>
        <v>3</v>
      </c>
      <c r="AQ15" s="398">
        <f>SUM(IFERROR(VLOOKUP($A15,'Season 1'!AJ$4:CM$104,44,0),"0"),IFERROR(VLOOKUP($A15,'Season 2'!AK$4:CN$104,44,0),"0"),
IFERROR(VLOOKUP($A15,'Season 3'!AK$4:CN$104,44,0),"0"),IFERROR(VLOOKUP($A15,'Season 4'!AK$4:CN$104,44,0),"0"),
IFERROR(VLOOKUP($A15,'Season 5'!AK$4:CN$104,44,0),"0"),IFERROR(VLOOKUP($A15,'Season 6'!AK$4:CN$104,44,0),"0"),
IFERROR(VLOOKUP($A15,'Season 7'!AK$4:CN$104,44,0),"0"),IFERROR(VLOOKUP($A15,'Season 8'!AK$4:CN$104,44,0),"0"),
IFERROR(VLOOKUP($A15,'Season 9'!AK$4:CN$104,44,0),"0"),IFERROR(VLOOKUP($A15,'Season 10'!AK$4:CN$104,44,0),"0"),
IFERROR(VLOOKUP($A15,'Season 11'!AK$4:CN$104,44,0),"0"),IFERROR(VLOOKUP($A15,'Season 12'!AK$4:CN$104,44,0),"0"),
IFERROR(VLOOKUP($A15,'Season 13'!AK$4:CN$104,44,0),"0"),IFERROR(VLOOKUP($A15,'Season 14'!AK$4:CN$104,44,0),"0"),IFERROR(VLOOKUP($A15,'Season 15'!AK$4:CN$104,44,0),"0"),)</f>
        <v>0</v>
      </c>
      <c r="AR15" s="518">
        <f>SUM(IFERROR(VLOOKUP($A15,'Season 1'!AJ$4:CM$104,45,0),"0"),IFERROR(VLOOKUP($A15,'Season 2'!AK$4:CN$104,45,0),"0"),
IFERROR(VLOOKUP($A15,'Season 3'!AK$4:CN$104,45,0),"0"),IFERROR(VLOOKUP($A15,'Season 4'!AK$4:CN$104,45,0),"0"),
IFERROR(VLOOKUP($A15,'Season 5'!AK$4:CN$104,45,0),"0"),IFERROR(VLOOKUP($A15,'Season 6'!AK$4:CN$104,45,0),"0"),
IFERROR(VLOOKUP($A15,'Season 7'!AK$4:CN$104,45,0),"0"),IFERROR(VLOOKUP($A15,'Season 8'!AK$4:CN$104,45,0),"0"),
IFERROR(VLOOKUP($A15,'Season 9'!AK$4:CN$104,45,0),"0"),IFERROR(VLOOKUP($A15,'Season 10'!AK$4:CN$104,45,0),"0"),
IFERROR(VLOOKUP($A15,'Season 11'!AK$4:CN$104,45,0),"0"),IFERROR(VLOOKUP($A15,'Season 12'!AK$4:CN$104,45,0),"0"),
IFERROR(VLOOKUP($A15,'Season 13'!AK$4:CN$104,45,0),"0"),IFERROR(VLOOKUP($A15,'Season 14'!AK$4:CN$104,45,0),"0"),IFERROR(VLOOKUP($A15,'Season 15'!AK$4:CN$104,45,0),"0"),)</f>
        <v>0</v>
      </c>
      <c r="AS15" s="21">
        <f>SUM(IFERROR(VLOOKUP($A15,'Season 1'!AJ$4:CM$104,46,0),"0"),IFERROR(VLOOKUP($A15,'Season 2'!AK$4:CN$104,46,0),"0"),
IFERROR(VLOOKUP($A15,'Season 3'!AK$4:CN$104,46,0),"0"),IFERROR(VLOOKUP($A15,'Season 4'!AK$4:CN$104,46,0),"0"),
IFERROR(VLOOKUP($A15,'Season 5'!AK$4:CN$104,46,0),"0"),IFERROR(VLOOKUP($A15,'Season 6'!AK$4:CN$104,46,0),"0"),
IFERROR(VLOOKUP($A15,'Season 7'!AK$4:CN$104,46,0),"0"),IFERROR(VLOOKUP($A15,'Season 8'!AK$4:CN$104,46,0),"0"),
IFERROR(VLOOKUP($A15,'Season 9'!AK$4:CN$104,46,0),"0"),IFERROR(VLOOKUP($A15,'Season 10'!AK$4:CN$104,46,0),"0"),
IFERROR(VLOOKUP($A15,'Season 11'!AK$4:CN$104,46,0),"0"),IFERROR(VLOOKUP($A15,'Season 12'!AK$4:CN$104,46,0),"0"),
IFERROR(VLOOKUP($A15,'Season 13'!AK$4:CN$104,46,0),"0"),IFERROR(VLOOKUP($A15,'Season 14'!AK$4:CN$104,46,0),"0"),IFERROR(VLOOKUP($A15,'Season 15'!AK$4:CN$104,46,0),"0"),)</f>
        <v>0</v>
      </c>
      <c r="AT15" s="402">
        <f>SUM(IFERROR(VLOOKUP($A15,'Season 1'!AJ$4:CM$104,47,0),"0"),IFERROR(VLOOKUP($A15,'Season 2'!AK$4:CN$104,47,0),"0"),
IFERROR(VLOOKUP($A15,'Season 3'!AK$4:CN$104,47,0),"0"),IFERROR(VLOOKUP($A15,'Season 4'!AK$4:CN$104,47,0),"0"),
IFERROR(VLOOKUP($A15,'Season 5'!AK$4:CN$104,47,0),"0"),IFERROR(VLOOKUP($A15,'Season 6'!AK$4:CN$104,47,0),"0"),
IFERROR(VLOOKUP($A15,'Season 7'!AK$4:CN$104,47,0),"0"),IFERROR(VLOOKUP($A15,'Season 8'!AK$4:CN$104,47,0),"0"),
IFERROR(VLOOKUP($A15,'Season 9'!AK$4:CN$104,47,0),"0"),IFERROR(VLOOKUP($A15,'Season 10'!AK$4:CN$104,47,0),"0"),
IFERROR(VLOOKUP($A15,'Season 11'!AK$4:CN$104,47,0),"0"),IFERROR(VLOOKUP($A15,'Season 12'!AK$4:CN$104,47,0),"0"),
IFERROR(VLOOKUP($A15,'Season 13'!AK$4:CN$104,47,0),"0"),IFERROR(VLOOKUP($A15,'Season 14'!AK$4:CN$104,47,0),"0"),IFERROR(VLOOKUP($A15,'Season 15'!AK$4:CN$104,47,0),"0"),)</f>
        <v>0</v>
      </c>
      <c r="AU15" s="403">
        <f>SUM(IFERROR(VLOOKUP($A15,'Season 3'!AK$4:CN$104,48,0),"0"),IFERROR(VLOOKUP($A15,'Season 4'!AK$4:CN$104,48,0),"0"),
IFERROR(VLOOKUP($A15,'Season 5'!AK$4:CN$104,48,0),"0"),IFERROR(VLOOKUP($A15,'Season 6'!AK$4:CN$104,48,0),"0"),
IFERROR(VLOOKUP($A15,'Season 7'!AK$4:CN$104,48,0),"0"),IFERROR(VLOOKUP($A15,'Season 8'!AK$4:CN$104,48,0),"0"),
IFERROR(VLOOKUP($A15,'Season 9'!AK$4:CN$104,48,0),"0"),IFERROR(VLOOKUP($A15,'Season 10'!AK$4:CN$104,48,0),"0"),
IFERROR(VLOOKUP($A15,'Season 11'!AK$4:CN$104,48,0),"0"),IFERROR(VLOOKUP($A15,'Season 12'!AK$4:CN$104,48,0),"0"),
IFERROR(VLOOKUP($A15,'Season 13'!AK$4:CN$104,48,0),"0"),IFERROR(VLOOKUP($A15,'Season 14'!AK$4:CN$104,48,0),"0"),IFERROR(VLOOKUP($A15,'Season 15'!AK$4:CN$104,48,0),"0"),)</f>
        <v>0</v>
      </c>
      <c r="AV15" s="398">
        <f>SUM(IFERROR(VLOOKUP($A15,'Season 3'!AK$4:CN$104,49,0),"0"),IFERROR(VLOOKUP($A15,'Season 4'!AK$4:CN$104,49,0),"0"),
IFERROR(VLOOKUP($A15,'Season 5'!AK$4:CN$104,49,0),"0"),IFERROR(VLOOKUP($A15,'Season 6'!AK$4:CN$104,49,0),"0"),
IFERROR(VLOOKUP($A15,'Season 7'!AK$4:CN$104,49,0),"0"),IFERROR(VLOOKUP($A15,'Season 8'!AK$4:CN$104,49,0),"0"),
IFERROR(VLOOKUP($A15,'Season 9'!AK$4:CN$104,49,0),"0"),IFERROR(VLOOKUP($A15,'Season 10'!AK$4:CN$104,49,0),"0"),
IFERROR(VLOOKUP($A15,'Season 11'!AK$4:CN$104,49,0),"0"),IFERROR(VLOOKUP($A15,'Season 12'!AK$4:CN$104,49,0),"0"),
IFERROR(VLOOKUP($A15,'Season 13'!AK$4:CN$104,49,0),"0"),IFERROR(VLOOKUP($A15,'Season 14'!AK$4:CN$104,49,0),"0"),IFERROR(VLOOKUP($A15,'Season 15'!AK$4:CN$104,49,0),"0"),)</f>
        <v>0</v>
      </c>
      <c r="AW15" s="518">
        <f>SUM(IFERROR(VLOOKUP($A15,'Season 3'!AK$4:CN$104,50,0),"0"),IFERROR(VLOOKUP($A15,'Season 4'!AK$4:CN$104,50,0),"0"),
IFERROR(VLOOKUP($A15,'Season 5'!AK$4:CN$104,50,0),"0"),IFERROR(VLOOKUP($A15,'Season 6'!AK$4:CN$104,50,0),"0"),
IFERROR(VLOOKUP($A15,'Season 7'!AK$4:CN$104,50,0),"0"),IFERROR(VLOOKUP($A15,'Season 8'!AK$4:CN$104,50,0),"0"),
IFERROR(VLOOKUP($A15,'Season 9'!AK$4:CN$104,50,0),"0"),IFERROR(VLOOKUP($A15,'Season 10'!AK$4:CN$104,50,0),"0"),
IFERROR(VLOOKUP($A15,'Season 11'!AK$4:CN$104,50,0),"0"),IFERROR(VLOOKUP($A15,'Season 12'!AK$4:CN$104,50,0),"0"),
IFERROR(VLOOKUP($A15,'Season 13'!AK$4:CN$104,50,0),"0"),IFERROR(VLOOKUP($A15,'Season 14'!AK$4:CN$104,50,0),"0"),IFERROR(VLOOKUP($A15,'Season 15'!AK$4:CN$104,50,0),"0"),)</f>
        <v>0</v>
      </c>
      <c r="AX15" s="21">
        <f>SUM(IFERROR(VLOOKUP($A15,'Season 3'!AK$4:CN$104,51,0),"0"),IFERROR(VLOOKUP($A15,'Season 4'!AK$4:CN$104,51,0),"0"),
IFERROR(VLOOKUP($A15,'Season 5'!AK$4:CN$104,51,0),"0"),IFERROR(VLOOKUP($A15,'Season 6'!AK$4:CN$104,51,0),"0"),
IFERROR(VLOOKUP($A15,'Season 7'!AK$4:CN$104,51,0),"0"),IFERROR(VLOOKUP($A15,'Season 8'!AK$4:CN$104,51,0),"0"),
IFERROR(VLOOKUP($A15,'Season 9'!AK$4:CN$104,51,0),"0"),IFERROR(VLOOKUP($A15,'Season 10'!AK$4:CN$104,51,0),"0"),
IFERROR(VLOOKUP($A15,'Season 11'!AK$4:CN$104,51,0),"0"),IFERROR(VLOOKUP($A15,'Season 12'!AK$4:CN$104,51,0),"0"),
IFERROR(VLOOKUP($A15,'Season 13'!AK$4:CN$104,51,0),"0"),IFERROR(VLOOKUP($A15,'Season 14'!AK$4:CN$104,51,0),"0"),IFERROR(VLOOKUP($A15,'Season 15'!AK$4:CN$104,51,0),"0"),)</f>
        <v>0</v>
      </c>
      <c r="AY15" s="402">
        <f>SUM(IFERROR(VLOOKUP($A15,'Season 3'!AK$4:CN$104,52,0),"0"),IFERROR(VLOOKUP($A15,'Season 4'!AK$4:CN$104,52,0),"0"),
IFERROR(VLOOKUP($A15,'Season 5'!AK$4:CN$104,52,0),"0"),IFERROR(VLOOKUP($A15,'Season 6'!AK$4:CN$104,52,0),"0"),
IFERROR(VLOOKUP($A15,'Season 7'!AK$4:CN$104,52,0),"0"),IFERROR(VLOOKUP($A15,'Season 8'!AK$4:CN$104,52,0),"0"),
IFERROR(VLOOKUP($A15,'Season 9'!AK$4:CN$104,52,0),"0"),IFERROR(VLOOKUP($A15,'Season 10'!AK$4:CN$104,52,0),"0"),
IFERROR(VLOOKUP($A15,'Season 11'!AK$4:CN$104,52,0),"0"),IFERROR(VLOOKUP($A15,'Season 12'!AK$4:CN$104,52,0),"0"),
IFERROR(VLOOKUP($A15,'Season 13'!AK$4:CN$104,52,0),"0"),IFERROR(VLOOKUP($A15,'Season 14'!AK$4:CN$104,52,0),"0"),IFERROR(VLOOKUP($A15,'Season 15'!AK$4:CN$104,52,0),"0"),)</f>
        <v>0</v>
      </c>
      <c r="AZ15" s="403">
        <f>SUM(IFERROR(VLOOKUP($A15,'Season 1'!AJ$4:CM$104,38,0),"0"),IFERROR(VLOOKUP($A15,'Season 2'!AK$4:CN$104,48,0),"0"),)</f>
        <v>5</v>
      </c>
      <c r="BA15" s="398">
        <f>SUM(IFERROR(VLOOKUP($A15,'Season 1'!AJ$4:CM$104,39,0),"0"),IFERROR(VLOOKUP($A15,'Season 2'!AK$4:CN$104,49,0),"0"),)</f>
        <v>0</v>
      </c>
      <c r="BB15" s="518">
        <f>SUM(IFERROR(VLOOKUP($A15,'Season 1'!AJ$4:CM$104,40,0),"0"),IFERROR(VLOOKUP($A15,'Season 2'!AK$4:CN$104,50,0),"0"),)</f>
        <v>0</v>
      </c>
      <c r="BC15" s="21">
        <f>SUM(IFERROR(VLOOKUP($A15,'Season 1'!AJ$4:CM$104,41,0),"0"),IFERROR(VLOOKUP($A15,'Season 2'!AK$4:CN$104,51,0),"0"),)</f>
        <v>0</v>
      </c>
      <c r="BD15" s="402">
        <f>SUM(IFERROR(VLOOKUP($A15,'Season 1'!AJ$4:CM$104,42,0),"0"),IFERROR(VLOOKUP($A15,'Season 2'!AK$4:CN$104,52,0),"0"),)</f>
        <v>0</v>
      </c>
      <c r="BE15" s="561">
        <f>SUM(
IFERROR(VLOOKUP($A15,'Season 1'!AJ$4:CM$104,48,0),"0"),IFERROR(VLOOKUP($A15,'Season 2'!AK$4:CN$104,53,0),"0"),
IFERROR(VLOOKUP($A15,'Season 3'!AK$4:CN$104,53,0),"0"),IFERROR(VLOOKUP($A15,'Season 4'!AK$4:CN$104,53,0),"0"),
IFERROR(VLOOKUP($A15,'Season 5'!AK$4:CN$104,53,0),"0"),IFERROR(VLOOKUP($A15,'Season 6'!AK$4:CN$104,53,0),"0"),
IFERROR(VLOOKUP($A15,'Season 7'!AK$4:CN$104,53,0),"0"),IFERROR(VLOOKUP($A15,'Season 8'!AK$4:CN$104,53,0),"0"),
IFERROR(VLOOKUP($A15,'Season 9'!AK$4:CN$104,53,0),"0"),IFERROR(VLOOKUP($A15,'Season 10'!AK$4:CN$104,53,0),"0"),
IFERROR(VLOOKUP($A15,'Season 11'!AK$4:CN$104,53,0),"0"),IFERROR(VLOOKUP($A15,'Season 12'!AK$4:CN$104,53,0),"0"),
IFERROR(VLOOKUP($A15,'Season 13'!AK$4:CN$104,53,0),"0"),IFERROR(VLOOKUP($A15,'Season 14'!AK$4:CN$104,53,0),"0"),IFERROR(VLOOKUP($A15,'Season 15'!AK$4:CN$104,53,0),"0"),)</f>
        <v>0</v>
      </c>
      <c r="BF15" s="562">
        <f>SUM(
IFERROR(VLOOKUP($A15,'Season 1'!AJ$4:CM$104,49,0),"0"),IFERROR(VLOOKUP($A15,'Season 2'!AK$4:CN$104,54,0),"0"),
IFERROR(VLOOKUP($A15,'Season 3'!AK$4:CN$104,54,0),"0"),IFERROR(VLOOKUP($A15,'Season 4'!AK$4:CN$104,54,0),"0"),
IFERROR(VLOOKUP($A15,'Season 5'!AK$4:CN$104,54,0),"0"),IFERROR(VLOOKUP($A15,'Season 6'!AK$4:CN$104,54,0),"0"),
IFERROR(VLOOKUP($A15,'Season 7'!AK$4:CN$104,54,0),"0"),IFERROR(VLOOKUP($A15,'Season 8'!AK$4:CN$104,54,0),"0"),
IFERROR(VLOOKUP($A15,'Season 9'!AK$4:CN$104,54,0),"0"),IFERROR(VLOOKUP($A15,'Season 10'!AK$4:CN$104,54,0),"0"),
IFERROR(VLOOKUP($A15,'Season 11'!AK$4:CN$104,540),"0"),IFERROR(VLOOKUP($A15,'Season 12'!AK$4:CN$104,54,0),"0"),
IFERROR(VLOOKUP($A15,'Season 13'!AK$4:CN$104,54,0),"0"),IFERROR(VLOOKUP($A15,'Season 14'!AK$4:CN$104,54,0),"0"),IFERROR(VLOOKUP($A15,'Season 15'!AK$4:CN$104,54,0),"0"),)</f>
        <v>0</v>
      </c>
      <c r="BG15" s="529" t="e">
        <f t="shared" si="1"/>
        <v>#DIV/0!</v>
      </c>
      <c r="BI15" s="553"/>
      <c r="BJ15" s="553"/>
      <c r="BK15" s="553"/>
      <c r="BL15" s="553"/>
      <c r="BM15" s="553"/>
      <c r="BN15" s="553"/>
      <c r="BO15" s="531"/>
      <c r="BP15" s="531"/>
      <c r="BQ15" s="531"/>
      <c r="BR15" s="531"/>
      <c r="BS15" s="12">
        <f>IFERROR(VLOOKUP($A15,'Season 1'!$AJ$4:$CM$104,50,0),"0")</f>
        <v>0</v>
      </c>
      <c r="BT15" s="12">
        <f>IFERROR(VLOOKUP($A15,'Season 1'!$AJ$4:$CM$104,51,0),"0")</f>
        <v>0</v>
      </c>
      <c r="BU15" s="12">
        <f>IFERROR(VLOOKUP($A15,'Season 2'!$AK$4:$CN$104,55,0),"0")</f>
        <v>0</v>
      </c>
      <c r="BV15" s="12">
        <f>IFERROR(VLOOKUP($A15,'Season 2'!$AK$4:$CN$104,56,0),"0")</f>
        <v>0</v>
      </c>
      <c r="BW15" s="12" t="str">
        <f>IFERROR(VLOOKUP($A15,'Season 3'!$AK$4:$CN$104,55,0),"0")</f>
        <v>0</v>
      </c>
      <c r="BX15" s="12" t="str">
        <f>IFERROR(VLOOKUP($A15,'Season 3'!$AK$4:$CN$104,56,0),"0")</f>
        <v>0</v>
      </c>
      <c r="BY15" s="12" t="str">
        <f>IFERROR(VLOOKUP($A15,'Season 4'!$AK$4:$CN$104,55,0),"0")</f>
        <v>0</v>
      </c>
      <c r="BZ15" s="12" t="str">
        <f>IFERROR(VLOOKUP($A15,'Season 4'!$AK$4:$CN$104,56,0),"0")</f>
        <v>0</v>
      </c>
      <c r="CA15" s="12" t="str">
        <f>IFERROR(VLOOKUP($A15,'Season 5'!$AK$4:$CN$104,55,0),"0")</f>
        <v>0</v>
      </c>
      <c r="CB15" s="12" t="str">
        <f>IFERROR(VLOOKUP($A15,'Season 5'!$AK$4:$CN$104,56,0),"0")</f>
        <v>0</v>
      </c>
      <c r="CC15" s="12" t="str">
        <f>IFERROR(VLOOKUP($A15,'Season 6'!$AK$4:$CN$104,55,0),"0")</f>
        <v>0</v>
      </c>
      <c r="CD15" s="12" t="str">
        <f>IFERROR(VLOOKUP($A15,'Season 6'!$AK$4:$CN$104,56,0),"0")</f>
        <v>0</v>
      </c>
      <c r="CE15" s="12" t="str">
        <f>IFERROR(VLOOKUP($A15,'Season 7'!$AK$4:$CN$104,55,0),"0")</f>
        <v>0</v>
      </c>
      <c r="CF15" s="12" t="str">
        <f>IFERROR(VLOOKUP($A15,'Season 7'!$AK$4:$CN$104,56,0),"0")</f>
        <v>0</v>
      </c>
      <c r="CG15" s="12" t="str">
        <f>IFERROR(VLOOKUP($A15,'Season 8'!$AK$4:$CN$104,55,0),"0")</f>
        <v>0</v>
      </c>
      <c r="CH15" s="12" t="str">
        <f>IFERROR(VLOOKUP($A15,'Season 8'!$AK$4:$CN$104,56,0),"0")</f>
        <v>0</v>
      </c>
      <c r="CI15" s="12" t="str">
        <f>IFERROR(VLOOKUP($A15,'Season 9'!$AK$4:$CN$104,55,0),"0")</f>
        <v>0</v>
      </c>
      <c r="CJ15" s="12" t="str">
        <f>IFERROR(VLOOKUP($A15,'Season 9'!$AK$4:$CN$104,56,0),"0")</f>
        <v>0</v>
      </c>
      <c r="CK15" s="12" t="str">
        <f>IFERROR(VLOOKUP($A15,'Season 10'!$AK$4:$CN$104,55,0),"0")</f>
        <v>0</v>
      </c>
      <c r="CL15" s="12" t="str">
        <f>IFERROR(VLOOKUP($A15,'Season 10'!$AK$4:$CN$104,56,0),"0")</f>
        <v>0</v>
      </c>
      <c r="CM15" s="12" t="str">
        <f>IFERROR(VLOOKUP($A15,'Season 11'!$AK$4:$CN$104,55,0),"0")</f>
        <v>0</v>
      </c>
      <c r="CN15" s="12" t="str">
        <f>IFERROR(VLOOKUP($A15,'Season 11'!$AK$4:$CN$104,56,0),"0")</f>
        <v>0</v>
      </c>
      <c r="CO15" s="12" t="str">
        <f>IFERROR(VLOOKUP($A15,'Season 12'!$AK$4:$CN$104,55,0),"0")</f>
        <v>0</v>
      </c>
      <c r="CP15" s="12" t="str">
        <f>IFERROR(VLOOKUP($A15,'Season 12'!$AK$4:$CN$104,56,0),"0")</f>
        <v>0</v>
      </c>
      <c r="CQ15" s="12" t="str">
        <f>IFERROR(VLOOKUP($A15,'Season 13'!$AK$4:$CN$104,55,0),"0")</f>
        <v>0</v>
      </c>
      <c r="CR15" s="12" t="str">
        <f>IFERROR(VLOOKUP($A15,'Season 13'!$AK$4:$CN$104,56,0),"0")</f>
        <v>0</v>
      </c>
      <c r="CS15" s="12" t="str">
        <f>IFERROR(VLOOKUP($A15,'Season 14'!$AK$4:$CN$104,55,0),"0")</f>
        <v>0</v>
      </c>
      <c r="CT15" s="12" t="str">
        <f>IFERROR(VLOOKUP($A15,'Season 14'!$AK$4:$CN$104,56,0),"0")</f>
        <v>0</v>
      </c>
      <c r="CU15" s="12" t="str">
        <f>IFERROR(VLOOKUP($A15,'Season 15'!$AK$4:$CN$104,55,0),"0")</f>
        <v>0</v>
      </c>
      <c r="CV15" s="12" t="str">
        <f>IFERROR(VLOOKUP($A15,'Season 15'!$AK$4:$CN$104,56,0),"0")</f>
        <v>0</v>
      </c>
    </row>
    <row r="16" spans="1:100" x14ac:dyDescent="0.25">
      <c r="A16" s="545" t="s">
        <v>322</v>
      </c>
      <c r="B16" s="1559" t="str">
        <f>IFERROR(VLOOKUP('Data Totals'!A16,'Season 15'!AK$4:CI$104,2,FALSE),IFERROR(VLOOKUP('Data Totals'!A16,'Season 14'!AK$4:CI$104,2,FALSE),IFERROR(VLOOKUP('Data Totals'!A16,'Season 13'!AK$4:CI$104,2,FALSE),IFERROR(VLOOKUP('Data Totals'!A16,'Season 12'!AK$4:CI$104,2,FALSE),IFERROR(VLOOKUP('Data Totals'!A16,'Season 11'!AK$4:CI$104,2,FALSE),IFERROR(VLOOKUP('Data Totals'!A16,'Season 10'!AK$4:CI$104,2,FALSE),IFERROR(VLOOKUP('Data Totals'!A16,'Season 9'!AK$4:CI$104,2,FALSE),IFERROR(VLOOKUP('Data Totals'!A16,'Season 8'!AK$4:CI$104,2,FALSE),IFERROR(VLOOKUP('Data Totals'!A16,'Season 7'!AK$4:CI$104,2,FALSE),IFERROR(VLOOKUP('Data Totals'!A16,'Season 6'!AK$4:CI$104,2,FALSE),IFERROR(VLOOKUP('Data Totals'!A16,'Season 5'!AK$4:CI$104,2,FALSE),IFERROR(VLOOKUP('Data Totals'!A16,'Season 4'!AK$4:CI$104,2,FALSE),IFERROR(VLOOKUP('Data Totals'!A16,'Season 3'!AK$4:CI$104,2,FALSE),IFERROR(VLOOKUP('Data Totals'!A16,'Season 2'!AK$4:CI$104,2,FALSE),IFERROR(VLOOKUP('Data Totals'!A16,'Season 1'!AJ$4:CH$104,2,FALSE),"N/A")))))))))))))))</f>
        <v>LB,LW,CM</v>
      </c>
      <c r="C16" s="517">
        <f>IFERROR(VLOOKUP('Data Totals'!A16,'Season 1'!AJ$4:CH$104,3,FALSE),IFERROR(VLOOKUP('Data Totals'!A16,'Season 2'!AK$4:CI$104,3,FALSE),IFERROR(VLOOKUP('Data Totals'!A16,'Season 3'!AK$4:CI$104,3,FALSE),IFERROR(VLOOKUP('Data Totals'!A16,'Season 4'!AK$4:CI$104,3,FALSE),IFERROR(VLOOKUP('Data Totals'!A16,'Season 5'!AK$4:CI$104,3,FALSE),IFERROR(VLOOKUP('Data Totals'!A16,'Season 6'!AK$4:CI$104,3,FALSE),IFERROR(VLOOKUP('Data Totals'!A16,'Season 7'!AK$4:CI$104,3,FALSE),IFERROR(VLOOKUP('Data Totals'!A16,'Season 8'!AK$4:CI$104,3,FALSE),IFERROR(VLOOKUP('Data Totals'!A16,'Season 9'!AK$4:CI$104,3,FALSE),IFERROR(VLOOKUP('Data Totals'!A16,'Season 10'!AK$4:CI$104,3,FALSE),IFERROR(VLOOKUP('Data Totals'!A16,'Season 11'!AK$4:CI$104,3,FALSE),IFERROR(VLOOKUP('Data Totals'!A16,'Season 12'!AK$4:CI$104,3,FALSE),IFERROR(VLOOKUP('Data Totals'!A16,'Season 13'!AK$4:CI$104,3,FALSE),IFERROR(VLOOKUP('Data Totals'!A16,'Season 14'!AK$4:CI$104,3,FALSE),IFERROR(VLOOKUP('Data Totals'!A16,'Season 15'!AK$4:CI$104,3,FALSE),"N/A")))))))))))))))</f>
        <v>61</v>
      </c>
      <c r="D16" s="517">
        <f>IFERROR(VLOOKUP('Data Totals'!A16,'Season 15'!AK$4:CI$104,4,FALSE),IFERROR(VLOOKUP('Data Totals'!A16,'Season 14'!AK$4:CI$104,4,FALSE),IFERROR(VLOOKUP('Data Totals'!A16,'Season 13'!AK$4:CI$104,4,FALSE),IFERROR(VLOOKUP('Data Totals'!A16,'Season 12'!AK$4:CI$104,4,FALSE),IFERROR(VLOOKUP('Data Totals'!A16,'Season 11'!AK$4:CI$104,4,FALSE),IFERROR(VLOOKUP('Data Totals'!A16,'Season 10'!AK$4:CI$104,4,FALSE),IFERROR(VLOOKUP('Data Totals'!A16,'Season 9'!AK$4:CI$104,4,FALSE),IFERROR(VLOOKUP('Data Totals'!A16,'Season 8'!AK$4:CI$104,4,FALSE),IFERROR(VLOOKUP('Data Totals'!A16,'Season 7'!AK$4:CI$104,4,FALSE),IFERROR(VLOOKUP('Data Totals'!A16,'Season 6'!AK$4:CI$104,4,FALSE),IFERROR(VLOOKUP('Data Totals'!A16,'Season 5'!AK$4:CI$104,4,FALSE),IFERROR(VLOOKUP('Data Totals'!A16,'Season 4'!AK$4:CI$104,4,FALSE),IFERROR(VLOOKUP('Data Totals'!A16,'Season 3'!AK$4:CI$104,4,FALSE),IFERROR(VLOOKUP('Data Totals'!A16,'Season 2'!AK$4:CI$104,4,FALSE),IFERROR(VLOOKUP('Data Totals'!A16,'Season 1'!AJ$4:CH$104,4,FALSE),"N/A")))))))))))))))</f>
        <v>65</v>
      </c>
      <c r="E16" s="517">
        <f t="shared" si="0"/>
        <v>4</v>
      </c>
      <c r="F16" s="398">
        <f>SUM(IFERROR(VLOOKUP(A16,BI$3:BN$152,2,0),"0"),
IFERROR(VLOOKUP(A16,'Season 1'!AJ$4:CM$104,7,0),"0"),IFERROR(VLOOKUP(A16,'Season 2'!AK$4:CN$104,7,0),"0"),
IFERROR(VLOOKUP(A16,'Season 3'!AK$4:CN$104,7,0),"0"),IFERROR(VLOOKUP(A16,'Season 4'!AK$4:CN$104,7,0),"0"),
IFERROR(VLOOKUP(A16,'Season 5'!AK$4:CN$104,7,0),"0"),IFERROR(VLOOKUP(A16,'Season 6'!AK$4:CN$104,7,0),"0"),
IFERROR(VLOOKUP(A16,'Season 7'!AK$4:CN$104,7,0),"0"),IFERROR(VLOOKUP(A16,'Season 8'!AK$4:CN$104,7,0),"0"),
IFERROR(VLOOKUP(A16,'Season 9'!AK$4:CN$104,7,0),"0"),IFERROR(VLOOKUP(A16,'Season 10'!AK$4:CN$104,7,0),"0"),
IFERROR(VLOOKUP(A16,'Season 11'!AK$4:CN$104,7,0),"0"),IFERROR(VLOOKUP(A16,'Season 12'!AK$4:CN$104,7,0),"0"),
IFERROR(VLOOKUP(A16,'Season 13'!AK$4:CN$104,7,0),"0"),IFERROR(VLOOKUP(A16,'Season 14'!AK$4:CN$104,7,0),"0"),IFERROR(VLOOKUP(A16,'Season 15'!AK$4:CN$104,7,0),"0"),)</f>
        <v>41</v>
      </c>
      <c r="G16" s="398">
        <f>SUM(
IFERROR(VLOOKUP(A16,'Season 1'!AJ$4:CM$104,8,0),"0"),IFERROR(VLOOKUP(A16,'Season 2'!AK$4:CN$104,8,0),"0"),
IFERROR(VLOOKUP(A16,'Season 3'!AK$4:CN$104,8,0),"0"),IFERROR(VLOOKUP(A16,'Season 4'!AK$4:CN$104,8,0),"0"),
IFERROR(VLOOKUP(A16,'Season 5'!AK$4:CN$104,8,0),"0"),IFERROR(VLOOKUP(A16,'Season 6'!AK$4:CN$104,8,0),"0"),
IFERROR(VLOOKUP(A16,'Season 7'!AK$4:CN$104,8,0),"0"),IFERROR(VLOOKUP(A16,'Season 8'!AK$4:CN$104,8,0),"0"),
IFERROR(VLOOKUP(A16,'Season 9'!AK$4:CN$104,8,0),"0"),IFERROR(VLOOKUP(A16,'Season 10'!AK$4:CN$104,8,0),"0"),
IFERROR(VLOOKUP(A16,'Season 11'!AK$4:CN$104,8,0),"0"),IFERROR(VLOOKUP(A16,'Season 12'!AK$4:CN$104,8,0),"0"),
IFERROR(VLOOKUP(A16,'Season 13'!AK$4:CN$104,8,0),"0"),IFERROR(VLOOKUP(A16,'Season 14'!AK$4:CN$104,8,0),"0"),IFERROR(VLOOKUP(A16,'Season 15'!AK$4:CN$104,8,0),"0"),)</f>
        <v>4</v>
      </c>
      <c r="H16" s="329">
        <f>SUM(
IFERROR(VLOOKUP(A16,'Season 1'!AJ$4:CM$104,9,0),"0"),IFERROR(VLOOKUP(A16,'Season 2'!AK$4:CN$104,9,0),"0"),
IFERROR(VLOOKUP(A16,'Season 3'!AK$4:CN$104,9,0),"0"),IFERROR(VLOOKUP(A16,'Season 4'!AK$4:CN$104,9,0),"0"),
IFERROR(VLOOKUP(A16,'Season 5'!AK$4:CN$104,9,0),"0"),IFERROR(VLOOKUP(A16,'Season 6'!AK$4:CN$104,9,0),"0"),
IFERROR(VLOOKUP(A16,'Season 7'!AK$4:CN$104,9,0),"0"),IFERROR(VLOOKUP(A16,'Season 8'!AK$4:CN$104,9,0),"0"),
IFERROR(VLOOKUP(A16,'Season 9'!AK$4:CN$104,9,0),"0"),IFERROR(VLOOKUP(A16,'Season 10'!AK$4:CN$104,9,0),"0"),
IFERROR(VLOOKUP(A16,'Season 11'!AK$4:CN$104,9,0),"0"),IFERROR(VLOOKUP(A16,'Season 12'!AK$4:CN$104,9,0),"0"),
IFERROR(VLOOKUP(A16,'Season 13'!AK$4:CN$104,9,0),"0"),IFERROR(VLOOKUP(A16,'Season 14'!AK$4:CN$104,9,0),"0"),IFERROR(VLOOKUP(A16,'Season 15'!AK$4:CN$104,9,0),"0"),)</f>
        <v>0</v>
      </c>
      <c r="I16" s="518">
        <f>SUM(
IFERROR(VLOOKUP(A16,'Season 1'!AJ$4:CM$104,10,0),"0"),IFERROR(VLOOKUP(A16,'Season 2'!AK$4:CN$104,10,0),"0"),
IFERROR(VLOOKUP(A16,'Season 3'!AK$4:CN$104,10,0),"0"),IFERROR(VLOOKUP(A16,'Season 4'!AK$4:CN$104,10,0),"0"),
IFERROR(VLOOKUP(A16,'Season 5'!AK$4:CN$104,10,0),"0"),IFERROR(VLOOKUP(A16,'Season 6'!AK$4:CN$104,10,0),"0"),
IFERROR(VLOOKUP(A16,'Season 7'!AK$4:CN$104,10,0),"0"),IFERROR(VLOOKUP(A16,'Season 8'!AK$4:CN$104,10,0),"0"),
IFERROR(VLOOKUP(A16,'Season 9'!AK$4:CN$104,10,0),"0"),IFERROR(VLOOKUP(A16,'Season 10'!AK$4:CN$104,10,0),"0"),
IFERROR(VLOOKUP(A16,'Season 11'!AK$4:CN$104,10,0),"0"),IFERROR(VLOOKUP(A16,'Season 12'!AK$4:CN$104,10,0),"0"),
IFERROR(VLOOKUP(A16,'Season 13'!AK$4:CN$104,10,0),"0"),IFERROR(VLOOKUP(A16,'Season 14'!AK$4:CN$104,10,0),"0"),IFERROR(VLOOKUP(A16,'Season 15'!AK$4:CN$104,10,0),"0"),)</f>
        <v>0</v>
      </c>
      <c r="J16" s="21">
        <f>SUM(IFERROR(VLOOKUP(A16,BI$3:BN$152,3,0),"0"),
IFERROR(VLOOKUP(A16,'Season 1'!AJ$4:CM$104,11,0),"0"),IFERROR(VLOOKUP(A16,'Season 2'!AK$4:CN$104,11,0),"0"),
IFERROR(VLOOKUP(A16,'Season 3'!AK$4:CN$104,11,0),"0"),IFERROR(VLOOKUP(A16,'Season 4'!AK$4:CN$104,11,0),"0"),
IFERROR(VLOOKUP(A16,'Season 5'!AK$4:CN$104,11,0),"0"),IFERROR(VLOOKUP(A16,'Season 6'!AK$4:CN$104,11,0),"0"),
IFERROR(VLOOKUP(A16,'Season 7'!AK$4:CN$104,11,0),"0"),IFERROR(VLOOKUP(A16,'Season 8'!AK$4:CN$104,11,0),"0"),
IFERROR(VLOOKUP(A16,'Season 9'!AK$4:CN$104,11,0),"0"),IFERROR(VLOOKUP(A16,'Season 10'!AK$4:CN$104,11,0),"0"),
IFERROR(VLOOKUP(A16,'Season 11'!AK$4:CN$104,11,0),"0"),IFERROR(VLOOKUP(A16,'Season 12'!AK$4:CN$104,11,0),"0"),
IFERROR(VLOOKUP(A16,'Season 13'!AK$4:CN$104,11,0),"0"),IFERROR(VLOOKUP(A16,'Season 14'!AK$4:CN$104,11,0),"0"),IFERROR(VLOOKUP(A16,'Season 15'!AK$4:CN$104,11,0),"0"),)</f>
        <v>0</v>
      </c>
      <c r="K16" s="402">
        <f>SUM(IFERROR(VLOOKUP($A16,BI$3:BN$152,4,0),"0"),
IFERROR(VLOOKUP($A16,'Season 1'!AJ$4:CM$104,12,0),"0"),IFERROR(VLOOKUP($A16,'Season 2'!AK$4:CN$104,12,0),"0"),
IFERROR(VLOOKUP($A16,'Season 3'!AK$4:CN$104,12,0),"0"),IFERROR(VLOOKUP($A16,'Season 4'!AK$4:CN$104,12,0),"0"),
IFERROR(VLOOKUP($A16,'Season 5'!AK$4:CN$104,12,0),"0"),IFERROR(VLOOKUP($A16,'Season 6'!AK$4:CN$104,12,0),"0"),
IFERROR(VLOOKUP($A16,'Season 7'!AK$4:CN$104,12,0),"0"),IFERROR(VLOOKUP($A16,'Season 8'!AK$4:CN$104,12,0),"0"),
IFERROR(VLOOKUP($A16,'Season 9'!AK$4:CN$104,12,0),"0"),IFERROR(VLOOKUP($A16,'Season 10'!AK$4:CN$104,12,0),"0"),
IFERROR(VLOOKUP($A16,'Season 11'!AK$4:CN$104,12,0),"0"),IFERROR(VLOOKUP($A16,'Season 12'!AK$4:CN$104,12,0),"0"),
IFERROR(VLOOKUP($A16,'Season 13'!AK$4:CN$104,12,0),"0"),IFERROR(VLOOKUP($A16,'Season 14'!AK$4:CN$104,12,0),"0"),IFERROR(VLOOKUP(A16,'Season 15'!AK$4:CN$104,12,0),"0"),)</f>
        <v>1</v>
      </c>
      <c r="L16" s="403">
        <f>SUM(
IFERROR(VLOOKUP($A16,'Season 1'!AJ$4:CM$104,13,0),"0"),IFERROR(VLOOKUP($A16,'Season 2'!AK$4:CN$104,13,0),"0"),
IFERROR(VLOOKUP($A16,'Season 3'!AK$4:CN$104,13,0),"0"),IFERROR(VLOOKUP($A16,'Season 4'!AK$4:CN$104,13,0),"0"),
IFERROR(VLOOKUP($A16,'Season 5'!AK$4:CN$104,13,0),"0"),IFERROR(VLOOKUP($A16,'Season 6'!AK$4:CN$104,13,0),"0"),
IFERROR(VLOOKUP($A16,'Season 7'!AK$4:CN$104,13,0),"0"),IFERROR(VLOOKUP($A16,'Season 8'!AK$4:CN$104,13,0),"0"),
IFERROR(VLOOKUP($A16,'Season 9'!AK$4:CN$104,13,0),"0"),IFERROR(VLOOKUP($A16,'Season 10'!AK$4:CN$104,13,0),"0"),
IFERROR(VLOOKUP($A16,'Season 11'!AK$4:CN$104,13,0),"0"),IFERROR(VLOOKUP($A16,'Season 12'!AK$4:CN$104,13,0),"0"),
IFERROR(VLOOKUP($A16,'Season 13'!AK$4:CN$104,13,0),"0"),IFERROR(VLOOKUP($A16,'Season 14'!AK$4:CN$104,13,0),"0"),IFERROR(VLOOKUP(A16,'Season 15'!AK$4:CN$104,13,0),"0"),)</f>
        <v>7</v>
      </c>
      <c r="M16" s="398">
        <f>SUM(
IFERROR(VLOOKUP($A16,'Season 1'!AJ$4:CM$104,14,0),"0"),IFERROR(VLOOKUP($A16,'Season 2'!AK$4:CN$104,14,0),"0"),
IFERROR(VLOOKUP($A16,'Season 3'!AK$4:CN$104,14,0),"0"),IFERROR(VLOOKUP($A16,'Season 4'!AK$4:CN$104,14,0),"0"),
IFERROR(VLOOKUP($A16,'Season 5'!AK$4:CN$104,14,0),"0"),IFERROR(VLOOKUP($A16,'Season 6'!AK$4:CN$104,14,0),"0"),
IFERROR(VLOOKUP($A16,'Season 7'!AK$4:CN$104,14,0),"0"),IFERROR(VLOOKUP($A16,'Season 8'!AK$4:CN$104,14,0),"0"),
IFERROR(VLOOKUP($A16,'Season 9'!AK$4:CN$104,14,0),"0"),IFERROR(VLOOKUP($A16,'Season 10'!AK$4:CN$104,14,0),"0"),
IFERROR(VLOOKUP($A16,'Season 11'!AK$4:CN$104,14,0),"0"),IFERROR(VLOOKUP($A16,'Season 12'!AK$4:CN$104,14,0),"0"),
IFERROR(VLOOKUP($A16,'Season 13'!AK$4:CN$104,14,0),"0"),IFERROR(VLOOKUP($A16,'Season 14'!AK$4:CN$104,14,0),"0"),IFERROR(VLOOKUP(A16,'Season 15'!AK$4:CN$104,14,0),"0"),)</f>
        <v>1</v>
      </c>
      <c r="N16" s="518">
        <f>SUM(
IFERROR(VLOOKUP($A16,'Season 1'!AJ$4:CM$104,15,0),"0"),IFERROR(VLOOKUP($A16,'Season 2'!AK$4:CN$104,15,0),"0"),
IFERROR(VLOOKUP($A16,'Season 3'!AK$4:CN$104,15,0),"0"),IFERROR(VLOOKUP($A16,'Season 4'!AK$4:CN$104,15,0),"0"),
IFERROR(VLOOKUP($A16,'Season 5'!AK$4:CN$104,15,0),"0"),IFERROR(VLOOKUP($A16,'Season 6'!AK$4:CN$104,15,0),"0"),
IFERROR(VLOOKUP($A16,'Season 7'!AK$4:CN$104,15,0),"0"),IFERROR(VLOOKUP($A16,'Season 8'!AK$4:CN$104,15,0),"0"),
IFERROR(VLOOKUP($A16,'Season 9'!AK$4:CN$104,15,0),"0"),IFERROR(VLOOKUP($A16,'Season 10'!AK$4:CN$104,15,0),"0"),
IFERROR(VLOOKUP($A16,'Season 11'!AK$4:CN$104,15,0),"0"),IFERROR(VLOOKUP($A16,'Season 12'!AK$4:CN$104,15,0),"0"),
IFERROR(VLOOKUP($A16,'Season 13'!AK$4:CN$104,15,0),"0"),IFERROR(VLOOKUP($A16,'Season 14'!AK$4:CN$104,15,0),"0"),IFERROR(VLOOKUP(A16,'Season 15'!AK$4:CN$104,15,0),"0"),)</f>
        <v>0</v>
      </c>
      <c r="O16" s="21">
        <f>SUM(
IFERROR(VLOOKUP($A16,'Season 1'!AJ$4:CM$104,16,0),"0"),IFERROR(VLOOKUP($A16,'Season 2'!AK$4:CN$104,16,0),"0"),
IFERROR(VLOOKUP($A16,'Season 3'!AK$4:CN$104,16,0),"0"),IFERROR(VLOOKUP($A16,'Season 4'!AK$4:CN$104,16,0),"0"),
IFERROR(VLOOKUP($A16,'Season 5'!AK$4:CN$104,16,0),"0"),IFERROR(VLOOKUP($A16,'Season 6'!AK$4:CN$104,16,0),"0"),
IFERROR(VLOOKUP($A16,'Season 7'!AK$4:CN$104,16,0),"0"),IFERROR(VLOOKUP($A16,'Season 8'!AK$4:CN$104,16,0),"0"),
IFERROR(VLOOKUP($A16,'Season 9'!AK$4:CN$104,16,0),"0"),IFERROR(VLOOKUP($A16,'Season 10'!AK$4:CN$104,16,0),"0"),
IFERROR(VLOOKUP($A16,'Season 11'!AK$4:CN$104,16,0),"0"),IFERROR(VLOOKUP($A16,'Season 12'!AK$4:CN$104,16,0),"0"),
IFERROR(VLOOKUP($A16,'Season 13'!AK$4:CN$104,16,0),"0"),IFERROR(VLOOKUP($A16,'Season 14'!AK$4:CN$104,16,0),"0"),IFERROR(VLOOKUP(A16,'Season 15'!AK$4:CN$104,16,0),"0"),)</f>
        <v>0</v>
      </c>
      <c r="P16" s="402">
        <f>SUM(
IFERROR(VLOOKUP($A16,'Season 1'!AJ$4:CM$104,17,0),"0"),IFERROR(VLOOKUP($A16,'Season 2'!AK$4:CN$104,17,0),"0"),
IFERROR(VLOOKUP($A16,'Season 3'!AK$4:CN$104,17,0),"0"),IFERROR(VLOOKUP($A16,'Season 4'!AK$4:CN$104,17,0),"0"),
IFERROR(VLOOKUP($A16,'Season 5'!AK$4:CN$104,17,0),"0"),IFERROR(VLOOKUP($A16,'Season 6'!AK$4:CN$104,17,0),"0"),
IFERROR(VLOOKUP($A16,'Season 7'!AK$4:CN$104,17,0),"0"),IFERROR(VLOOKUP($A16,'Season 8'!AK$4:CN$104,17,0),"0"),
IFERROR(VLOOKUP($A16,'Season 9'!AK$4:CN$104,17,0),"0"),IFERROR(VLOOKUP($A16,'Season 10'!AK$4:CN$104,17,0),"0"),
IFERROR(VLOOKUP($A16,'Season 11'!AK$4:CN$104,17,0),"0"),IFERROR(VLOOKUP($A16,'Season 12'!AK$4:CN$104,17,0),"0"),
IFERROR(VLOOKUP($A16,'Season 13'!AK$4:CN$104,17,0),"0"),IFERROR(VLOOKUP($A16,'Season 14'!AK$4:CN$104,17,0),"0"),IFERROR(VLOOKUP(A16,'Season 15'!AK$4:CN$104,17,0),"0"),)</f>
        <v>0</v>
      </c>
      <c r="Q16" s="403">
        <f>SUM(
IFERROR(VLOOKUP($A16,'Season 1'!AJ$4:CM$104,18,0),"0"),IFERROR(VLOOKUP($A16,'Season 2'!AK$4:CN$104,18,0),"0"),
IFERROR(VLOOKUP($A16,'Season 3'!AK$4:CN$104,18,0),"0"),IFERROR(VLOOKUP($A16,'Season 4'!AK$4:CN$104,18,0),"0"),
IFERROR(VLOOKUP($A16,'Season 5'!AK$4:CN$104,18,0),"0"),IFERROR(VLOOKUP($A16,'Season 6'!AK$4:CN$104,18,0),"0"),
IFERROR(VLOOKUP($A16,'Season 7'!AK$4:CN$104,18,0),"0"),IFERROR(VLOOKUP($A16,'Season 8'!AK$4:CN$104,18,0),"0"),
IFERROR(VLOOKUP($A16,'Season 9'!AK$4:CN$104,18,0),"0"),IFERROR(VLOOKUP($A16,'Season 10'!AK$4:CN$104,18,0),"0"),
IFERROR(VLOOKUP($A16,'Season 11'!AK$4:CN$104,18,0),"0"),IFERROR(VLOOKUP($A16,'Season 12'!AK$4:CN$104,18,0),"0"),
IFERROR(VLOOKUP($A16,'Season 13'!AK$4:CN$104,18,0),"0"),IFERROR(VLOOKUP($A16,'Season 14'!AK$4:CN$104,18,0),"0"),IFERROR(VLOOKUP(A16,'Season 15'!AK$4:CN$104,18,0),"0"),)</f>
        <v>25</v>
      </c>
      <c r="R16" s="398">
        <f>SUM(
IFERROR(VLOOKUP($A16,'Season 1'!AJ$4:CM$104,19,0),"0"),IFERROR(VLOOKUP($A16,'Season 2'!AK$4:CN$104,19,0),"0"),
IFERROR(VLOOKUP($A16,'Season 3'!AK$4:CN$104,19,0),"0"),IFERROR(VLOOKUP($A16,'Season 4'!AK$4:CN$104,19,0),"0"),
IFERROR(VLOOKUP($A16,'Season 5'!AK$4:CN$104,19,0),"0"),IFERROR(VLOOKUP($A16,'Season 6'!AK$4:CN$104,19,0),"0"),
IFERROR(VLOOKUP($A16,'Season 7'!AK$4:CN$104,19,0),"0"),IFERROR(VLOOKUP($A16,'Season 8'!AK$4:CN$104,19,0),"0"),
IFERROR(VLOOKUP($A16,'Season 9'!AK$4:CN$104,19,0),"0"),IFERROR(VLOOKUP($A16,'Season 10'!AK$4:CN$104,19,0),"0"),
IFERROR(VLOOKUP($A16,'Season 11'!AK$4:CN$104,19,0),"0"),IFERROR(VLOOKUP($A16,'Season 12'!AK$4:CN$104,19,0),"0"),
IFERROR(VLOOKUP($A16,'Season 13'!AK$4:CN$104,19,0),"0"),IFERROR(VLOOKUP($A16,'Season 14'!AK$4:CN$104,19,0),"0"),IFERROR(VLOOKUP(A16,'Season 15'!AK$4:CN$104,19,0),"0"),)</f>
        <v>3</v>
      </c>
      <c r="S16" s="518">
        <f>SUM(
IFERROR(VLOOKUP($A16,'Season 1'!AJ$4:CM$104,20,0),"0"),IFERROR(VLOOKUP($A16,'Season 2'!AK$4:CN$104,20,0),"0"),
IFERROR(VLOOKUP($A16,'Season 3'!AK$4:CN$104,20,0),"0"),IFERROR(VLOOKUP($A16,'Season 4'!AK$4:CN$104,20,0),"0"),
IFERROR(VLOOKUP($A16,'Season 5'!AK$4:CN$104,20,0),"0"),IFERROR(VLOOKUP($A16,'Season 6'!AK$4:CN$104,20,0),"0"),
IFERROR(VLOOKUP($A16,'Season 7'!AK$4:CN$104,20,0),"0"),IFERROR(VLOOKUP($A16,'Season 8'!AK$4:CN$104,20,0),"0"),
IFERROR(VLOOKUP($A16,'Season 9'!AK$4:CN$104,20,0),"0"),IFERROR(VLOOKUP($A16,'Season 10'!AK$4:CN$104,20,0),"0"),
IFERROR(VLOOKUP($A16,'Season 11'!AK$4:CN$104,20,0),"0"),IFERROR(VLOOKUP($A16,'Season 12'!AK$4:CN$104,20,0),"0"),
IFERROR(VLOOKUP($A16,'Season 13'!AK$4:CN$104,20,0),"0"),IFERROR(VLOOKUP($A16,'Season 14'!AK$4:CN$104,20,0),"0"),IFERROR(VLOOKUP(A16,'Season 15'!AK$4:CN$104,20,0),"0"),)</f>
        <v>0</v>
      </c>
      <c r="T16" s="21">
        <f>SUM(
IFERROR(VLOOKUP($A16,'Season 1'!AJ$4:CM$104,21,0),"0"),IFERROR(VLOOKUP($A16,'Season 2'!AK$4:CN$104,21,0),"0"),
IFERROR(VLOOKUP($A16,'Season 3'!AK$4:CN$104,21,0),"0"),IFERROR(VLOOKUP($A16,'Season 4'!AK$4:CN$104,21,0),"0"),
IFERROR(VLOOKUP($A16,'Season 5'!AK$4:CN$104,21,0),"0"),IFERROR(VLOOKUP($A16,'Season 6'!AK$4:CN$104,21,0),"0"),
IFERROR(VLOOKUP($A16,'Season 7'!AK$4:CN$104,21,0),"0"),IFERROR(VLOOKUP($A16,'Season 8'!AK$4:CN$104,21,0),"0"),
IFERROR(VLOOKUP($A16,'Season 9'!AK$4:CN$104,21,0),"0"),IFERROR(VLOOKUP($A16,'Season 10'!AK$4:CN$104,21,0),"0"),
IFERROR(VLOOKUP($A16,'Season 11'!AK$4:CN$104,21,0),"0"),IFERROR(VLOOKUP($A16,'Season 12'!AK$4:CN$104,21,0),"0"),
IFERROR(VLOOKUP($A16,'Season 13'!AK$4:CN$104,21,0),"0"),IFERROR(VLOOKUP($A16,'Season 14'!AK$4:CN$104,21,0),"0"),IFERROR(VLOOKUP(A16,'Season 15'!AK$4:CN$104,21,0),"0"),)</f>
        <v>0</v>
      </c>
      <c r="U16" s="402">
        <f>SUM(
IFERROR(VLOOKUP($A16,'Season 1'!AJ$4:CM$104,22,0),"0"),IFERROR(VLOOKUP($A16,'Season 2'!AK$4:CN$104,22,0),"0"),
IFERROR(VLOOKUP($A16,'Season 3'!AK$4:CN$104,22,0),"0"),IFERROR(VLOOKUP($A16,'Season 4'!AK$4:CN$104,22,0),"0"),
IFERROR(VLOOKUP($A16,'Season 5'!AK$4:CN$104,22,0),"0"),IFERROR(VLOOKUP($A16,'Season 6'!AK$4:CN$104,22,0),"0"),
IFERROR(VLOOKUP($A16,'Season 7'!AK$4:CN$104,22,0),"0"),IFERROR(VLOOKUP($A16,'Season 8'!AK$4:CN$104,22,0),"0"),
IFERROR(VLOOKUP($A16,'Season 9'!AK$4:CN$104,22,0),"0"),IFERROR(VLOOKUP($A16,'Season 10'!AK$4:CN$104,22,0),"0"),
IFERROR(VLOOKUP($A16,'Season 11'!AK$4:CN$104,22,0),"0"),IFERROR(VLOOKUP($A16,'Season 12'!AK$4:CN$104,22,0),"0"),
IFERROR(VLOOKUP($A16,'Season 13'!AK$4:CN$104,22,0),"0"),IFERROR(VLOOKUP($A16,'Season 14'!AK$4:CN$104,22,0),"0"),IFERROR(VLOOKUP(A16,'Season 15'!AK$4:CN$104,22,0),"0"),)</f>
        <v>1</v>
      </c>
      <c r="V16" s="403">
        <f>SUM(
IFERROR(VLOOKUP($A16,'Season 1'!AJ$4:CM$104,23,0),"0"),IFERROR(VLOOKUP($A16,'Season 2'!AK$4:CN$104,23,0),"0"),
IFERROR(VLOOKUP($A16,'Season 3'!AK$4:CN$104,23,0),"0"),IFERROR(VLOOKUP($A16,'Season 4'!AK$4:CN$104,23,0),"0"),
IFERROR(VLOOKUP($A16,'Season 5'!AK$4:CN$104,23,0),"0"),IFERROR(VLOOKUP($A16,'Season 6'!AK$4:CN$104,23,0),"0"),
IFERROR(VLOOKUP($A16,'Season 7'!AK$4:CN$104,23,0),"0"),IFERROR(VLOOKUP($A16,'Season 8'!AK$4:CN$104,23,0),"0"),
IFERROR(VLOOKUP($A16,'Season 9'!AK$4:CN$104,23,0),"0"),IFERROR(VLOOKUP($A16,'Season 10'!AK$4:CN$104,23,0),"0"),
IFERROR(VLOOKUP($A16,'Season 11'!AK$4:CN$104,23,0),"0"),IFERROR(VLOOKUP($A16,'Season 12'!AK$4:CN$104,23,0),"0"),
IFERROR(VLOOKUP($A16,'Season 13'!AK$4:CN$104,23,0),"0"),IFERROR(VLOOKUP($A16,'Season 14'!AK$4:CN$104,23,0),"0"),IFERROR(VLOOKUP($A16,'Season 15'!AK$4:CN$104,23,0),"0"),)</f>
        <v>1</v>
      </c>
      <c r="W16" s="398">
        <f>SUM(
IFERROR(VLOOKUP($A16,'Season 1'!AJ$4:CM$104,24,0),"0"),IFERROR(VLOOKUP($A16,'Season 2'!AK$4:CN$104,24,0),"0"),
IFERROR(VLOOKUP($A16,'Season 3'!AK$4:CN$104,24,0),"0"),IFERROR(VLOOKUP($A16,'Season 4'!AK$4:CN$104,24,0),"0"),
IFERROR(VLOOKUP($A16,'Season 5'!AK$4:CN$104,24,0),"0"),IFERROR(VLOOKUP($A16,'Season 6'!AK$4:CN$104,24,0),"0"),
IFERROR(VLOOKUP($A16,'Season 7'!AK$4:CN$104,24,0),"0"),IFERROR(VLOOKUP($A16,'Season 8'!AK$4:CN$104,24,0),"0"),
IFERROR(VLOOKUP($A16,'Season 9'!AK$4:CN$104,24,0),"0"),IFERROR(VLOOKUP($A16,'Season 10'!AK$4:CN$104,24,0),"0"),
IFERROR(VLOOKUP($A16,'Season 11'!AK$4:CN$104,24,0),"0"),IFERROR(VLOOKUP($A16,'Season 12'!AK$4:CN$104,24,0),"0"),
IFERROR(VLOOKUP($A16,'Season 13'!AK$4:CN$104,24,0),"0"),IFERROR(VLOOKUP($A16,'Season 14'!AK$4:CN$104,24,0),"0"),IFERROR(VLOOKUP($A16,'Season 15'!AK$4:CN$104,24,0),"0"),)</f>
        <v>0</v>
      </c>
      <c r="X16" s="518">
        <f>SUM(
IFERROR(VLOOKUP($A16,'Season 1'!AJ$4:CM$104,25,0),"0"),IFERROR(VLOOKUP($A16,'Season 2'!AK$4:CN$104,25,0),"0"),
IFERROR(VLOOKUP($A16,'Season 3'!AK$4:CN$104,25,0),"0"),IFERROR(VLOOKUP($A16,'Season 4'!AK$4:CN$104,25,0),"0"),
IFERROR(VLOOKUP($A16,'Season 5'!AK$4:CN$104,25,0),"0"),IFERROR(VLOOKUP($A16,'Season 6'!AK$4:CN$104,25,0),"0"),
IFERROR(VLOOKUP($A16,'Season 7'!AK$4:CN$104,25,0),"0"),IFERROR(VLOOKUP($A16,'Season 8'!AK$4:CN$104,25,0),"0"),
IFERROR(VLOOKUP($A16,'Season 9'!AK$4:CN$104,25,0),"0"),IFERROR(VLOOKUP($A16,'Season 10'!AK$4:CN$104,25,0),"0"),
IFERROR(VLOOKUP($A16,'Season 11'!AK$4:CN$104,25,0),"0"),IFERROR(VLOOKUP($A16,'Season 12'!AK$4:CN$104,25,0),"0"),
IFERROR(VLOOKUP($A16,'Season 13'!AK$4:CN$104,25,0),"0"),IFERROR(VLOOKUP($A16,'Season 14'!AK$4:CN$104,25,0),"0"),IFERROR(VLOOKUP($A16,'Season 15'!AK$4:CN$104,25,0),"0"),)</f>
        <v>0</v>
      </c>
      <c r="Y16" s="21">
        <f>SUM(
IFERROR(VLOOKUP($A16,'Season 1'!AJ$4:CM$104,26,0),"0"),IFERROR(VLOOKUP($A16,'Season 2'!AK$4:CN$104,26,0),"0"),
IFERROR(VLOOKUP($A16,'Season 3'!AK$4:CN$104,26,0),"0"),IFERROR(VLOOKUP($A16,'Season 4'!AK$4:CN$104,26,0),"0"),
IFERROR(VLOOKUP($A16,'Season 5'!AK$4:CN$104,26,0),"0"),IFERROR(VLOOKUP($A16,'Season 6'!AK$4:CN$104,26,0),"0"),
IFERROR(VLOOKUP($A16,'Season 7'!AK$4:CN$104,26,0),"0"),IFERROR(VLOOKUP($A16,'Season 8'!AK$4:CN$104,26,0),"0"),
IFERROR(VLOOKUP($A16,'Season 9'!AK$4:CN$104,26,0),"0"),IFERROR(VLOOKUP($A16,'Season 10'!AK$4:CN$104,26,0),"0"),
IFERROR(VLOOKUP($A16,'Season 11'!AK$4:CN$104,26,0),"0"),IFERROR(VLOOKUP($A16,'Season 12'!AK$4:CN$104,26,0),"0"),
IFERROR(VLOOKUP($A16,'Season 13'!AK$4:CN$104,26,0),"0"),IFERROR(VLOOKUP($A16,'Season 14'!AK$4:CN$104,26,0),"0"),IFERROR(VLOOKUP($A16,'Season 15'!AK$4:CN$104,26,0),"0"),)</f>
        <v>0</v>
      </c>
      <c r="Z16" s="402">
        <f>SUM(
IFERROR(VLOOKUP($A16,'Season 1'!AJ$4:CM$104,27,0),"0"),IFERROR(VLOOKUP($A16,'Season 2'!AK$4:CN$104,27,0),"0"),
IFERROR(VLOOKUP($A16,'Season 3'!AK$4:CN$104,27,0),"0"),IFERROR(VLOOKUP($A16,'Season 4'!AK$4:CN$104,27,0),"0"),
IFERROR(VLOOKUP($A16,'Season 5'!AK$4:CN$104,27,0),"0"),IFERROR(VLOOKUP($A16,'Season 6'!AK$4:CN$104,27,0),"0"),
IFERROR(VLOOKUP($A16,'Season 7'!AK$4:CN$104,27,0),"0"),IFERROR(VLOOKUP($A16,'Season 8'!AK$4:CN$104,27,0),"0"),
IFERROR(VLOOKUP($A16,'Season 9'!AK$4:CN$104,27,0),"0"),IFERROR(VLOOKUP($A16,'Season 10'!AK$4:CN$104,27,0),"0"),
IFERROR(VLOOKUP($A16,'Season 11'!AK$4:CN$104,27,0),"0"),IFERROR(VLOOKUP($A16,'Season 12'!AK$4:CN$104,27,0),"0"),
IFERROR(VLOOKUP($A16,'Season 13'!AK$4:CN$104,27,0),"0"),IFERROR(VLOOKUP($A16,'Season 14'!AK$4:CN$104,27,0),"0"),IFERROR(VLOOKUP($A16,'Season 15'!AK$4:CN$104,27,0),"0"),)</f>
        <v>0</v>
      </c>
      <c r="AA16" s="403">
        <f>SUM(
IFERROR(VLOOKUP($A16,'Season 1'!AJ$4:CM$104,28,0),"0"),IFERROR(VLOOKUP($A16,'Season 2'!AK$4:CN$104,28,0),"0"),
IFERROR(VLOOKUP($A16,'Season 3'!AK$4:CN$104,28,0),"0"),IFERROR(VLOOKUP($A16,'Season 4'!AK$4:CN$104,28,0),"0"),
IFERROR(VLOOKUP($A16,'Season 5'!AK$4:CN$104,28,0),"0"),IFERROR(VLOOKUP($A16,'Season 6'!AK$4:CN$104,28,0),"0"),
IFERROR(VLOOKUP($A16,'Season 7'!AK$4:CN$104,28,0),"0"),IFERROR(VLOOKUP($A16,'Season 8'!AK$4:CN$104,28,0),"0"),
IFERROR(VLOOKUP($A16,'Season 9'!AK$4:CN$104,28,0),"0"),IFERROR(VLOOKUP($A16,'Season 10'!AK$4:CN$104,28,0),"0"),
IFERROR(VLOOKUP($A16,'Season 11'!AK$4:CN$104,28,0),"0"),IFERROR(VLOOKUP($A16,'Season 12'!AK$4:CN$104,28,0),"0"),
IFERROR(VLOOKUP($A16,'Season 13'!AK$4:CN$104,28,0),"0"),IFERROR(VLOOKUP($A16,'Season 14'!AK$4:CN$104,28,0),"0"),IFERROR(VLOOKUP($A16,'Season 15'!AK$4:CN$104,28,0),"0"),)</f>
        <v>3</v>
      </c>
      <c r="AB16" s="398">
        <f>SUM(
IFERROR(VLOOKUP($A16,'Season 1'!AJ$4:CM$104,29,0),"0"),IFERROR(VLOOKUP($A16,'Season 2'!AK$4:CN$104,29,0),"0"),
IFERROR(VLOOKUP($A16,'Season 3'!AK$4:CN$104,29,0),"0"),IFERROR(VLOOKUP($A16,'Season 4'!AK$4:CN$104,29,0),"0"),
IFERROR(VLOOKUP($A16,'Season 5'!AK$4:CN$104,29,0),"0"),IFERROR(VLOOKUP($A16,'Season 6'!AK$4:CN$104,29,0),"0"),
IFERROR(VLOOKUP($A16,'Season 7'!AK$4:CN$104,29,0),"0"),IFERROR(VLOOKUP($A16,'Season 8'!AK$4:CN$104,29,0),"0"),
IFERROR(VLOOKUP($A16,'Season 9'!AK$4:CN$104,29,0),"0"),IFERROR(VLOOKUP($A16,'Season 10'!AK$4:CN$104,29,0),"0"),
IFERROR(VLOOKUP($A16,'Season 11'!AK$4:CN$104,29,0),"0"),IFERROR(VLOOKUP($A16,'Season 12'!AK$4:CN$104,29,0),"0"),
IFERROR(VLOOKUP($A16,'Season 13'!AK$4:CN$104,29,0),"0"),IFERROR(VLOOKUP($A16,'Season 14'!AK$4:CN$104,29,0),"0"),IFERROR(VLOOKUP($A16,'Season 15'!AK$4:CN$104,29,0),"0"),)</f>
        <v>0</v>
      </c>
      <c r="AC16" s="518">
        <f>SUM(
IFERROR(VLOOKUP($A16,'Season 1'!AJ$4:CM$104,30,0),"0"),IFERROR(VLOOKUP($A16,'Season 2'!AK$4:CN$104,30,0),"0"),
IFERROR(VLOOKUP($A16,'Season 3'!AK$4:CN$104,30,0),"0"),IFERROR(VLOOKUP($A16,'Season 4'!AK$4:CN$104,30,0),"0"),
IFERROR(VLOOKUP($A16,'Season 5'!AK$4:CN$104,30,0),"0"),IFERROR(VLOOKUP($A16,'Season 6'!AK$4:CN$104,30,0),"0"),
IFERROR(VLOOKUP($A16,'Season 7'!AK$4:CN$104,30,0),"0"),IFERROR(VLOOKUP($A16,'Season 8'!AK$4:CN$104,30,0),"0"),
IFERROR(VLOOKUP($A16,'Season 9'!AK$4:CN$104,30,0),"0"),IFERROR(VLOOKUP($A16,'Season 10'!AK$4:CN$104,30,0),"0"),
IFERROR(VLOOKUP($A16,'Season 11'!AK$4:CN$104,30,0),"0"),IFERROR(VLOOKUP($A16,'Season 12'!AK$4:CN$104,30,0),"0"),
IFERROR(VLOOKUP($A16,'Season 13'!AK$4:CN$104,30,0),"0"),IFERROR(VLOOKUP($A16,'Season 14'!AK$4:CN$104,30,0),"0"),IFERROR(VLOOKUP($A16,'Season 15'!AK$4:CN$104,30,0),"0"),)</f>
        <v>0</v>
      </c>
      <c r="AD16" s="21">
        <f>SUM(
IFERROR(VLOOKUP($A16,'Season 1'!AJ$4:CM$104,31,0),"0"),IFERROR(VLOOKUP($A16,'Season 2'!AK$4:CN$104,31,0),"0"),
IFERROR(VLOOKUP($A16,'Season 3'!AK$4:CN$104,31,0),"0"),IFERROR(VLOOKUP($A16,'Season 4'!AK$4:CN$104,31,0),"0"),
IFERROR(VLOOKUP($A16,'Season 5'!AK$4:CN$104,31,0),"0"),IFERROR(VLOOKUP($A16,'Season 6'!AK$4:CN$104,31,0),"0"),
IFERROR(VLOOKUP($A16,'Season 7'!AK$4:CN$104,31,0),"0"),IFERROR(VLOOKUP($A16,'Season 8'!AK$4:CN$104,31,0),"0"),
IFERROR(VLOOKUP($A16,'Season 9'!AK$4:CN$104,31,0),"0"),IFERROR(VLOOKUP($A16,'Season 10'!AK$4:CN$104,31,0),"0"),
IFERROR(VLOOKUP($A16,'Season 11'!AK$4:CN$104,31,0),"0"),IFERROR(VLOOKUP($A16,'Season 12'!AK$4:CN$104,31,0),"0"),
IFERROR(VLOOKUP($A16,'Season 13'!AK$4:CN$104,31,0),"0"),IFERROR(VLOOKUP($A16,'Season 14'!AK$4:CN$104,31,0),"0"),IFERROR(VLOOKUP($A16,'Season 15'!AK$4:CN$104,31,0),"0"),)</f>
        <v>0</v>
      </c>
      <c r="AE16" s="402">
        <f>SUM(
IFERROR(VLOOKUP($A16,'Season 1'!AJ$4:CM$104,32,0),"0"),IFERROR(VLOOKUP($A16,'Season 2'!AK$4:CN$104,32,0),"0"),
IFERROR(VLOOKUP($A16,'Season 3'!AK$4:CN$104,32,0),"0"),IFERROR(VLOOKUP($A16,'Season 4'!AK$4:CN$104,32,0),"0"),
IFERROR(VLOOKUP($A16,'Season 5'!AK$4:CN$104,32,0),"0"),IFERROR(VLOOKUP($A16,'Season 6'!AK$4:CN$104,32,0),"0"),
IFERROR(VLOOKUP($A16,'Season 7'!AK$4:CN$104,32,0),"0"),IFERROR(VLOOKUP($A16,'Season 8'!AK$4:CN$104,32,0),"0"),
IFERROR(VLOOKUP($A16,'Season 9'!AK$4:CN$104,32,0),"0"),IFERROR(VLOOKUP($A16,'Season 10'!AK$4:CN$104,32,0),"0"),
IFERROR(VLOOKUP($A16,'Season 11'!AK$4:CN$104,32,0),"0"),IFERROR(VLOOKUP($A16,'Season 12'!AK$4:CN$104,32,0),"0"),
IFERROR(VLOOKUP($A16,'Season 13'!AK$4:CN$104,32,0),"0"),IFERROR(VLOOKUP($A16,'Season 14'!AK$4:CN$104,32,0),"0"),IFERROR(VLOOKUP($A16,'Season 15'!AK$4:CN$104,32,0),"0"),)</f>
        <v>0</v>
      </c>
      <c r="AF16" s="403">
        <f>SUM(IFERROR(VLOOKUP($A16,'Season 2'!AK$4:CN$104,33,0),"0"),
IFERROR(VLOOKUP($A16,'Season 3'!AK$4:CN$104,33,0),"0"),IFERROR(VLOOKUP($A16,'Season 4'!AK$4:CN$104,33,0),"0"),
IFERROR(VLOOKUP($A16,'Season 5'!AK$4:CN$104,33,0),"0"),IFERROR(VLOOKUP($A16,'Season 6'!AK$4:CN$104,33,0),"0"),
IFERROR(VLOOKUP($A16,'Season 7'!AK$4:CN$104,33,0),"0"),IFERROR(VLOOKUP($A16,'Season 8'!AK$4:CN$104,33,0),"0"),
IFERROR(VLOOKUP($A16,'Season 9'!AK$4:CN$104,33,0),"0"),IFERROR(VLOOKUP($A16,'Season 10'!AK$4:CN$104,33,0),"0"),
IFERROR(VLOOKUP($A16,'Season 11'!AK$4:CN$104,33,0),"0"),IFERROR(VLOOKUP($A16,'Season 12'!AK$4:CN$104,33,0),"0"),
IFERROR(VLOOKUP($A16,'Season 13'!AK$4:CN$104,33,0),"0"),IFERROR(VLOOKUP($A16,'Season 14'!AK$4:CN$104,33,0),"0"),IFERROR(VLOOKUP($A16,'Season 15'!AK$4:CN$104,33,0),"0"),)</f>
        <v>0</v>
      </c>
      <c r="AG16" s="398">
        <f>SUM(IFERROR(VLOOKUP($A16,'Season 2'!AK$4:CN$104,34,0),"0"),
IFERROR(VLOOKUP($A16,'Season 3'!AK$4:CN$104,34,0),"0"),IFERROR(VLOOKUP($A16,'Season 4'!AK$4:CN$104,34,0),"0"),
IFERROR(VLOOKUP($A16,'Season 5'!AK$4:CN$104,34,0),"0"),IFERROR(VLOOKUP($A16,'Season 6'!AK$4:CN$104,34,0),"0"),
IFERROR(VLOOKUP($A16,'Season 7'!AK$4:CN$104,34,0),"0"),IFERROR(VLOOKUP($A16,'Season 8'!AK$4:CN$104,34,0),"0"),
IFERROR(VLOOKUP($A16,'Season 9'!AK$4:CN$104,34,0),"0"),IFERROR(VLOOKUP($A16,'Season 10'!AK$4:CN$104,34,0),"0"),
IFERROR(VLOOKUP($A16,'Season 11'!AK$4:CN$104,34,0),"0"),IFERROR(VLOOKUP($A16,'Season 12'!AK$4:CN$104,34,0),"0"),
IFERROR(VLOOKUP($A16,'Season 13'!AK$4:CN$104,34,0),"0"),IFERROR(VLOOKUP($A16,'Season 14'!AK$4:CN$104,34,0),"0"),IFERROR(VLOOKUP($A16,'Season 15'!AK$4:CN$104,34,0),"0"),)</f>
        <v>0</v>
      </c>
      <c r="AH16" s="518">
        <f>SUM(IFERROR(VLOOKUP($A16,'Season 2'!AK$4:CN$104,35,0),"0"),
IFERROR(VLOOKUP($A16,'Season 3'!AK$4:CN$104,35,0),"0"),IFERROR(VLOOKUP($A16,'Season 4'!AK$4:CN$104,35,0),"0"),
IFERROR(VLOOKUP($A16,'Season 5'!AK$4:CN$104,35,0),"0"),IFERROR(VLOOKUP($A16,'Season 6'!AK$4:CN$104,35,0),"0"),
IFERROR(VLOOKUP($A16,'Season 7'!AK$4:CN$104,35,0),"0"),IFERROR(VLOOKUP($A16,'Season 8'!AK$4:CN$104,35,0),"0"),
IFERROR(VLOOKUP($A16,'Season 9'!AK$4:CN$104,35,0),"0"),IFERROR(VLOOKUP($A16,'Season 10'!AK$4:CN$104,35,0),"0"),
IFERROR(VLOOKUP($A16,'Season 11'!AK$4:CN$104,35,0),"0"),IFERROR(VLOOKUP($A16,'Season 12'!AK$4:CN$104,35,0),"0"),
IFERROR(VLOOKUP($A16,'Season 13'!AK$4:CN$104,35,0),"0"),IFERROR(VLOOKUP($A16,'Season 14'!AK$4:CN$104,35,0),"0"),IFERROR(VLOOKUP($A16,'Season 15'!AK$4:CN$104,35,0),"0"),)</f>
        <v>0</v>
      </c>
      <c r="AI16" s="21">
        <f>SUM(IFERROR(VLOOKUP($A16,'Season 2'!AK$4:CN$104,36,0),"0"),
IFERROR(VLOOKUP($A16,'Season 3'!AK$4:CN$104,36,0),"0"),IFERROR(VLOOKUP($A16,'Season 4'!AK$4:CN$104,36,0),"0"),
IFERROR(VLOOKUP($A16,'Season 5'!AK$4:CN$104,36,0),"0"),IFERROR(VLOOKUP($A16,'Season 6'!AK$4:CN$104,36,0),"0"),
IFERROR(VLOOKUP($A16,'Season 7'!AK$4:CN$104,36,0),"0"),IFERROR(VLOOKUP($A16,'Season 8'!AK$4:CN$104,36,0),"0"),
IFERROR(VLOOKUP($A16,'Season 9'!AK$4:CN$104,36,0),"0"),IFERROR(VLOOKUP($A16,'Season 10'!AK$4:CN$104,36,0),"0"),
IFERROR(VLOOKUP($A16,'Season 11'!AK$4:CN$104,36,0),"0"),IFERROR(VLOOKUP($A16,'Season 12'!AK$4:CN$104,36,0),"0"),
IFERROR(VLOOKUP($A16,'Season 13'!AK$4:CN$104,36,0),"0"),IFERROR(VLOOKUP($A16,'Season 14'!AK$4:CN$104,36,0),"0"),IFERROR(VLOOKUP($A16,'Season 15'!AK$4:CN$104,36,0),"0"),)</f>
        <v>0</v>
      </c>
      <c r="AJ16" s="402">
        <f>SUM(IFERROR(VLOOKUP($A16,'Season 2'!AK$4:CN$104,37,0),"0"),
IFERROR(VLOOKUP($A16,'Season 3'!AK$4:CN$104,37,0),"0"),IFERROR(VLOOKUP($A16,'Season 4'!AK$4:CN$104,37,0),"0"),
IFERROR(VLOOKUP($A16,'Season 5'!AK$4:CN$104,37,0),"0"),IFERROR(VLOOKUP($A16,'Season 6'!AK$4:CN$104,37,0),"0"),
IFERROR(VLOOKUP($A16,'Season 7'!AK$4:CN$104,37,0),"0"),IFERROR(VLOOKUP($A16,'Season 8'!AK$4:CN$104,37,0),"0"),
IFERROR(VLOOKUP($A16,'Season 9'!AK$4:CN$104,37,0),"0"),IFERROR(VLOOKUP($A16,'Season 10'!AK$4:CN$104,37,0),"0"),
IFERROR(VLOOKUP($A16,'Season 11'!AK$4:CN$104,37,0),"0"),IFERROR(VLOOKUP($A16,'Season 12'!AK$4:CN$104,37,0),"0"),
IFERROR(VLOOKUP($A16,'Season 13'!AK$4:CN$104,37,0),"0"),IFERROR(VLOOKUP($A16,'Season 14'!AK$4:CN$104,37,0),"0"),IFERROR(VLOOKUP($A16,'Season 15'!AK$4:CN$104,37,0),"0"),)</f>
        <v>0</v>
      </c>
      <c r="AK16" s="403">
        <f>SUM(IFERROR(VLOOKUP($A16,'Season 1'!AJ$4:CM$104,33,0),"0"),IFERROR(VLOOKUP($A16,'Season 2'!AK$4:CN$104,38,0),"0"),
IFERROR(VLOOKUP($A16,'Season 3'!AK$4:CN$104,38,0),"0"),IFERROR(VLOOKUP($A16,'Season 4'!AK$4:CN$104,38,0),"0"),
IFERROR(VLOOKUP($A16,'Season 5'!AK$4:CN$104,38,0),"0"),IFERROR(VLOOKUP($A16,'Season 6'!AK$4:CN$104,38,0),"0"),
IFERROR(VLOOKUP($A16,'Season 7'!AK$4:CN$104,38,0),"0"),IFERROR(VLOOKUP($A16,'Season 8'!AK$4:CN$104,38,0),"0"),
IFERROR(VLOOKUP($A16,'Season 9'!AK$4:CN$104,38,0),"0"),IFERROR(VLOOKUP($A16,'Season 10'!AK$4:CN$104,38,0),"0"),
IFERROR(VLOOKUP($A16,'Season 11'!AK$4:CN$104,38,0),"0"),IFERROR(VLOOKUP($A16,'Season 12'!AK$4:CN$104,38,0),"0"),
IFERROR(VLOOKUP($A16,'Season 13'!AK$4:CN$104,38,0),"0"),IFERROR(VLOOKUP($A16,'Season 14'!AK$4:CN$104,38,0),"0"),IFERROR(VLOOKUP($A16,'Season 15'!AK$4:CN$104,38,0),"0"),)</f>
        <v>0</v>
      </c>
      <c r="AL16" s="398">
        <f>SUM(IFERROR(VLOOKUP($A16,'Season 1'!AJ$4:CM$104,34,0),"0"),IFERROR(VLOOKUP($A16,'Season 2'!AK$4:CN$104,39,0),"0"),
IFERROR(VLOOKUP($A16,'Season 3'!AK$4:CN$104,39,0),"0"),IFERROR(VLOOKUP($A16,'Season 4'!AK$4:CN$104,39,0),"0"),
IFERROR(VLOOKUP($A16,'Season 5'!AK$4:CN$104,39,0),"0"),IFERROR(VLOOKUP($A16,'Season 6'!AK$4:CN$104,39,0),"0"),
IFERROR(VLOOKUP($A16,'Season 7'!AK$4:CN$104,39,0),"0"),IFERROR(VLOOKUP($A16,'Season 8'!AK$4:CN$104,39,0),"0"),
IFERROR(VLOOKUP($A16,'Season 9'!AK$4:CN$104,39,0),"0"),IFERROR(VLOOKUP($A16,'Season 10'!AK$4:CN$104,39,0),"0"),
IFERROR(VLOOKUP($A16,'Season 11'!AK$4:CN$104,39,0),"0"),IFERROR(VLOOKUP($A16,'Season 12'!AK$4:CN$104,39,0),"0"),
IFERROR(VLOOKUP($A16,'Season 13'!AK$4:CN$104,39,0),"0"),IFERROR(VLOOKUP($A16,'Season 14'!AK$4:CN$104,39,0),"0"),IFERROR(VLOOKUP($A16,'Season 15'!AK$4:CN$104,39,0),"0"),)</f>
        <v>0</v>
      </c>
      <c r="AM16" s="518">
        <f>SUM(IFERROR(VLOOKUP($A16,'Season 1'!AJ$4:CM$104,35,0),"0"),IFERROR(VLOOKUP($A16,'Season 2'!AK$4:CN$104,40,0),"0"),
IFERROR(VLOOKUP($A16,'Season 3'!AK$4:CN$104,40,0),"0"),IFERROR(VLOOKUP($A16,'Season 4'!AK$4:CN$104,40,0),"0"),
IFERROR(VLOOKUP($A16,'Season 5'!AK$4:CN$104,40,0),"0"),IFERROR(VLOOKUP($A16,'Season 6'!AK$4:CN$104,40,0),"0"),
IFERROR(VLOOKUP($A16,'Season 7'!AK$4:CN$104,40,0),"0"),IFERROR(VLOOKUP($A16,'Season 8'!AK$4:CN$104,40,0),"0"),
IFERROR(VLOOKUP($A16,'Season 9'!AK$4:CN$104,40,0),"0"),IFERROR(VLOOKUP($A16,'Season 10'!AK$4:CN$104,40,0),"0"),
IFERROR(VLOOKUP($A16,'Season 11'!AK$4:CN$104,40,0),"0"),IFERROR(VLOOKUP($A16,'Season 12'!AK$4:CN$104,40,0),"0"),
IFERROR(VLOOKUP($A16,'Season 13'!AK$4:CN$104,40,0),"0"),IFERROR(VLOOKUP($A16,'Season 14'!AK$4:CN$104,40,0),"0"),IFERROR(VLOOKUP($A16,'Season 15'!AK$4:CN$104,40,0),"0"),)</f>
        <v>0</v>
      </c>
      <c r="AN16" s="21">
        <f>SUM(IFERROR(VLOOKUP($A16,'Season 1'!AJ$4:CM$104,36,0),"0"),IFERROR(VLOOKUP($A16,'Season 2'!AK$4:CN$104,41,0),"0"),
IFERROR(VLOOKUP($A16,'Season 3'!AK$4:CN$104,41,0),"0"),IFERROR(VLOOKUP($A16,'Season 4'!AK$4:CN$104,41,0),"0"),
IFERROR(VLOOKUP($A16,'Season 5'!AK$4:CN$104,41,0),"0"),IFERROR(VLOOKUP($A16,'Season 6'!AK$4:CN$104,41,0),"0"),
IFERROR(VLOOKUP($A16,'Season 7'!AK$4:CN$104,41,0),"0"),IFERROR(VLOOKUP($A16,'Season 8'!AK$4:CN$104,41,0),"0"),
IFERROR(VLOOKUP($A16,'Season 9'!AK$4:CN$104,41,0),"0"),IFERROR(VLOOKUP($A16,'Season 10'!AK$4:CN$104,41,0),"0"),
IFERROR(VLOOKUP($A16,'Season 11'!AK$4:CN$104,41,0),"0"),IFERROR(VLOOKUP($A16,'Season 12'!AK$4:CN$104,41,0),"0"),
IFERROR(VLOOKUP($A16,'Season 13'!AK$4:CN$104,41,0),"0"),IFERROR(VLOOKUP($A16,'Season 14'!AK$4:CN$104,41,0),"0"),IFERROR(VLOOKUP($A16,'Season 15'!AK$4:CN$104,41,0),"0"),)</f>
        <v>0</v>
      </c>
      <c r="AO16" s="402">
        <f>SUM(IFERROR(VLOOKUP($A16,'Season 1'!AJ$4:CM$104,37,0),"0"),IFERROR(VLOOKUP($A16,'Season 2'!AK$4:CN$104,42,0),"0"),
IFERROR(VLOOKUP($A16,'Season 3'!AK$4:CN$104,42,0),"0"),IFERROR(VLOOKUP($A16,'Season 4'!AK$4:CN$104,42,0),"0"),
IFERROR(VLOOKUP($A16,'Season 5'!AK$4:CN$104,42,0),"0"),IFERROR(VLOOKUP($A16,'Season 6'!AK$4:CN$104,42,0),"0"),
IFERROR(VLOOKUP($A16,'Season 7'!AK$4:CN$104,42,0),"0"),IFERROR(VLOOKUP($A16,'Season 8'!AK$4:CN$104,42,0),"0"),
IFERROR(VLOOKUP($A16,'Season 9'!AK$4:CN$104,42,0),"0"),IFERROR(VLOOKUP($A16,'Season 10'!AK$4:CN$104,42,0),"0"),
IFERROR(VLOOKUP($A16,'Season 11'!AK$4:CN$104,42,0),"0"),IFERROR(VLOOKUP($A16,'Season 12'!AK$4:CN$104,42,0),"0"),
IFERROR(VLOOKUP($A16,'Season 13'!AK$4:CN$104,42,0),"0"),IFERROR(VLOOKUP($A16,'Season 14'!AK$4:CN$104,42,0),"0"),IFERROR(VLOOKUP($A16,'Season 15'!AK$4:CN$104,42,0),"0"),)</f>
        <v>0</v>
      </c>
      <c r="AP16" s="403">
        <f>SUM(IFERROR(VLOOKUP($A16,'Season 1'!AJ$4:CM$104,43,0),"0"),IFERROR(VLOOKUP($A16,'Season 2'!AK$4:CN$104,43,0),"0"),
IFERROR(VLOOKUP($A16,'Season 3'!AK$4:CN$104,43,0),"0"),IFERROR(VLOOKUP($A16,'Season 4'!AK$4:CN$104,43,0),"0"),
IFERROR(VLOOKUP($A16,'Season 5'!AK$4:CN$104,43,0),"0"),IFERROR(VLOOKUP($A16,'Season 6'!AK$4:CN$104,43,0),"0"),
IFERROR(VLOOKUP($A16,'Season 7'!AK$4:CN$104,43,0),"0"),IFERROR(VLOOKUP($A16,'Season 8'!AK$4:CN$104,43,0),"0"),
IFERROR(VLOOKUP($A16,'Season 9'!AK$4:CN$104,43,0),"0"),IFERROR(VLOOKUP($A16,'Season 10'!AK$4:CN$104,43,0),"0"),
IFERROR(VLOOKUP($A16,'Season 11'!AK$4:CN$104,43,0),"0"),IFERROR(VLOOKUP($A16,'Season 12'!AK$4:CN$104,43,0),"0"),
IFERROR(VLOOKUP($A16,'Season 13'!AK$4:CN$104,43,0),"0"),IFERROR(VLOOKUP($A16,'Season 14'!AK$4:CN$104,43,0),"0"),IFERROR(VLOOKUP($A16,'Season 15'!AK$4:CN$104,43,0),"0"),)</f>
        <v>0</v>
      </c>
      <c r="AQ16" s="398">
        <f>SUM(IFERROR(VLOOKUP($A16,'Season 1'!AJ$4:CM$104,44,0),"0"),IFERROR(VLOOKUP($A16,'Season 2'!AK$4:CN$104,44,0),"0"),
IFERROR(VLOOKUP($A16,'Season 3'!AK$4:CN$104,44,0),"0"),IFERROR(VLOOKUP($A16,'Season 4'!AK$4:CN$104,44,0),"0"),
IFERROR(VLOOKUP($A16,'Season 5'!AK$4:CN$104,44,0),"0"),IFERROR(VLOOKUP($A16,'Season 6'!AK$4:CN$104,44,0),"0"),
IFERROR(VLOOKUP($A16,'Season 7'!AK$4:CN$104,44,0),"0"),IFERROR(VLOOKUP($A16,'Season 8'!AK$4:CN$104,44,0),"0"),
IFERROR(VLOOKUP($A16,'Season 9'!AK$4:CN$104,44,0),"0"),IFERROR(VLOOKUP($A16,'Season 10'!AK$4:CN$104,44,0),"0"),
IFERROR(VLOOKUP($A16,'Season 11'!AK$4:CN$104,44,0),"0"),IFERROR(VLOOKUP($A16,'Season 12'!AK$4:CN$104,44,0),"0"),
IFERROR(VLOOKUP($A16,'Season 13'!AK$4:CN$104,44,0),"0"),IFERROR(VLOOKUP($A16,'Season 14'!AK$4:CN$104,44,0),"0"),IFERROR(VLOOKUP($A16,'Season 15'!AK$4:CN$104,44,0),"0"),)</f>
        <v>0</v>
      </c>
      <c r="AR16" s="518">
        <f>SUM(IFERROR(VLOOKUP($A16,'Season 1'!AJ$4:CM$104,45,0),"0"),IFERROR(VLOOKUP($A16,'Season 2'!AK$4:CN$104,45,0),"0"),
IFERROR(VLOOKUP($A16,'Season 3'!AK$4:CN$104,45,0),"0"),IFERROR(VLOOKUP($A16,'Season 4'!AK$4:CN$104,45,0),"0"),
IFERROR(VLOOKUP($A16,'Season 5'!AK$4:CN$104,45,0),"0"),IFERROR(VLOOKUP($A16,'Season 6'!AK$4:CN$104,45,0),"0"),
IFERROR(VLOOKUP($A16,'Season 7'!AK$4:CN$104,45,0),"0"),IFERROR(VLOOKUP($A16,'Season 8'!AK$4:CN$104,45,0),"0"),
IFERROR(VLOOKUP($A16,'Season 9'!AK$4:CN$104,45,0),"0"),IFERROR(VLOOKUP($A16,'Season 10'!AK$4:CN$104,45,0),"0"),
IFERROR(VLOOKUP($A16,'Season 11'!AK$4:CN$104,45,0),"0"),IFERROR(VLOOKUP($A16,'Season 12'!AK$4:CN$104,45,0),"0"),
IFERROR(VLOOKUP($A16,'Season 13'!AK$4:CN$104,45,0),"0"),IFERROR(VLOOKUP($A16,'Season 14'!AK$4:CN$104,45,0),"0"),IFERROR(VLOOKUP($A16,'Season 15'!AK$4:CN$104,45,0),"0"),)</f>
        <v>0</v>
      </c>
      <c r="AS16" s="21">
        <f>SUM(IFERROR(VLOOKUP($A16,'Season 1'!AJ$4:CM$104,46,0),"0"),IFERROR(VLOOKUP($A16,'Season 2'!AK$4:CN$104,46,0),"0"),
IFERROR(VLOOKUP($A16,'Season 3'!AK$4:CN$104,46,0),"0"),IFERROR(VLOOKUP($A16,'Season 4'!AK$4:CN$104,46,0),"0"),
IFERROR(VLOOKUP($A16,'Season 5'!AK$4:CN$104,46,0),"0"),IFERROR(VLOOKUP($A16,'Season 6'!AK$4:CN$104,46,0),"0"),
IFERROR(VLOOKUP($A16,'Season 7'!AK$4:CN$104,46,0),"0"),IFERROR(VLOOKUP($A16,'Season 8'!AK$4:CN$104,46,0),"0"),
IFERROR(VLOOKUP($A16,'Season 9'!AK$4:CN$104,46,0),"0"),IFERROR(VLOOKUP($A16,'Season 10'!AK$4:CN$104,46,0),"0"),
IFERROR(VLOOKUP($A16,'Season 11'!AK$4:CN$104,46,0),"0"),IFERROR(VLOOKUP($A16,'Season 12'!AK$4:CN$104,46,0),"0"),
IFERROR(VLOOKUP($A16,'Season 13'!AK$4:CN$104,46,0),"0"),IFERROR(VLOOKUP($A16,'Season 14'!AK$4:CN$104,46,0),"0"),IFERROR(VLOOKUP($A16,'Season 15'!AK$4:CN$104,46,0),"0"),)</f>
        <v>0</v>
      </c>
      <c r="AT16" s="402">
        <f>SUM(IFERROR(VLOOKUP($A16,'Season 1'!AJ$4:CM$104,47,0),"0"),IFERROR(VLOOKUP($A16,'Season 2'!AK$4:CN$104,47,0),"0"),
IFERROR(VLOOKUP($A16,'Season 3'!AK$4:CN$104,47,0),"0"),IFERROR(VLOOKUP($A16,'Season 4'!AK$4:CN$104,47,0),"0"),
IFERROR(VLOOKUP($A16,'Season 5'!AK$4:CN$104,47,0),"0"),IFERROR(VLOOKUP($A16,'Season 6'!AK$4:CN$104,47,0),"0"),
IFERROR(VLOOKUP($A16,'Season 7'!AK$4:CN$104,47,0),"0"),IFERROR(VLOOKUP($A16,'Season 8'!AK$4:CN$104,47,0),"0"),
IFERROR(VLOOKUP($A16,'Season 9'!AK$4:CN$104,47,0),"0"),IFERROR(VLOOKUP($A16,'Season 10'!AK$4:CN$104,47,0),"0"),
IFERROR(VLOOKUP($A16,'Season 11'!AK$4:CN$104,47,0),"0"),IFERROR(VLOOKUP($A16,'Season 12'!AK$4:CN$104,47,0),"0"),
IFERROR(VLOOKUP($A16,'Season 13'!AK$4:CN$104,47,0),"0"),IFERROR(VLOOKUP($A16,'Season 14'!AK$4:CN$104,47,0),"0"),IFERROR(VLOOKUP($A16,'Season 15'!AK$4:CN$104,47,0),"0"),)</f>
        <v>0</v>
      </c>
      <c r="AU16" s="403">
        <f>SUM(IFERROR(VLOOKUP($A16,'Season 3'!AK$4:CN$104,48,0),"0"),IFERROR(VLOOKUP($A16,'Season 4'!AK$4:CN$104,48,0),"0"),
IFERROR(VLOOKUP($A16,'Season 5'!AK$4:CN$104,48,0),"0"),IFERROR(VLOOKUP($A16,'Season 6'!AK$4:CN$104,48,0),"0"),
IFERROR(VLOOKUP($A16,'Season 7'!AK$4:CN$104,48,0),"0"),IFERROR(VLOOKUP($A16,'Season 8'!AK$4:CN$104,48,0),"0"),
IFERROR(VLOOKUP($A16,'Season 9'!AK$4:CN$104,48,0),"0"),IFERROR(VLOOKUP($A16,'Season 10'!AK$4:CN$104,48,0),"0"),
IFERROR(VLOOKUP($A16,'Season 11'!AK$4:CN$104,48,0),"0"),IFERROR(VLOOKUP($A16,'Season 12'!AK$4:CN$104,48,0),"0"),
IFERROR(VLOOKUP($A16,'Season 13'!AK$4:CN$104,48,0),"0"),IFERROR(VLOOKUP($A16,'Season 14'!AK$4:CN$104,48,0),"0"),IFERROR(VLOOKUP($A16,'Season 15'!AK$4:CN$104,48,0),"0"),)</f>
        <v>0</v>
      </c>
      <c r="AV16" s="398">
        <f>SUM(IFERROR(VLOOKUP($A16,'Season 3'!AK$4:CN$104,49,0),"0"),IFERROR(VLOOKUP($A16,'Season 4'!AK$4:CN$104,49,0),"0"),
IFERROR(VLOOKUP($A16,'Season 5'!AK$4:CN$104,49,0),"0"),IFERROR(VLOOKUP($A16,'Season 6'!AK$4:CN$104,49,0),"0"),
IFERROR(VLOOKUP($A16,'Season 7'!AK$4:CN$104,49,0),"0"),IFERROR(VLOOKUP($A16,'Season 8'!AK$4:CN$104,49,0),"0"),
IFERROR(VLOOKUP($A16,'Season 9'!AK$4:CN$104,49,0),"0"),IFERROR(VLOOKUP($A16,'Season 10'!AK$4:CN$104,49,0),"0"),
IFERROR(VLOOKUP($A16,'Season 11'!AK$4:CN$104,49,0),"0"),IFERROR(VLOOKUP($A16,'Season 12'!AK$4:CN$104,49,0),"0"),
IFERROR(VLOOKUP($A16,'Season 13'!AK$4:CN$104,49,0),"0"),IFERROR(VLOOKUP($A16,'Season 14'!AK$4:CN$104,49,0),"0"),IFERROR(VLOOKUP($A16,'Season 15'!AK$4:CN$104,49,0),"0"),)</f>
        <v>0</v>
      </c>
      <c r="AW16" s="518">
        <f>SUM(IFERROR(VLOOKUP($A16,'Season 3'!AK$4:CN$104,50,0),"0"),IFERROR(VLOOKUP($A16,'Season 4'!AK$4:CN$104,50,0),"0"),
IFERROR(VLOOKUP($A16,'Season 5'!AK$4:CN$104,50,0),"0"),IFERROR(VLOOKUP($A16,'Season 6'!AK$4:CN$104,50,0),"0"),
IFERROR(VLOOKUP($A16,'Season 7'!AK$4:CN$104,50,0),"0"),IFERROR(VLOOKUP($A16,'Season 8'!AK$4:CN$104,50,0),"0"),
IFERROR(VLOOKUP($A16,'Season 9'!AK$4:CN$104,50,0),"0"),IFERROR(VLOOKUP($A16,'Season 10'!AK$4:CN$104,50,0),"0"),
IFERROR(VLOOKUP($A16,'Season 11'!AK$4:CN$104,50,0),"0"),IFERROR(VLOOKUP($A16,'Season 12'!AK$4:CN$104,50,0),"0"),
IFERROR(VLOOKUP($A16,'Season 13'!AK$4:CN$104,50,0),"0"),IFERROR(VLOOKUP($A16,'Season 14'!AK$4:CN$104,50,0),"0"),IFERROR(VLOOKUP($A16,'Season 15'!AK$4:CN$104,50,0),"0"),)</f>
        <v>0</v>
      </c>
      <c r="AX16" s="21">
        <f>SUM(IFERROR(VLOOKUP($A16,'Season 3'!AK$4:CN$104,51,0),"0"),IFERROR(VLOOKUP($A16,'Season 4'!AK$4:CN$104,51,0),"0"),
IFERROR(VLOOKUP($A16,'Season 5'!AK$4:CN$104,51,0),"0"),IFERROR(VLOOKUP($A16,'Season 6'!AK$4:CN$104,51,0),"0"),
IFERROR(VLOOKUP($A16,'Season 7'!AK$4:CN$104,51,0),"0"),IFERROR(VLOOKUP($A16,'Season 8'!AK$4:CN$104,51,0),"0"),
IFERROR(VLOOKUP($A16,'Season 9'!AK$4:CN$104,51,0),"0"),IFERROR(VLOOKUP($A16,'Season 10'!AK$4:CN$104,51,0),"0"),
IFERROR(VLOOKUP($A16,'Season 11'!AK$4:CN$104,51,0),"0"),IFERROR(VLOOKUP($A16,'Season 12'!AK$4:CN$104,51,0),"0"),
IFERROR(VLOOKUP($A16,'Season 13'!AK$4:CN$104,51,0),"0"),IFERROR(VLOOKUP($A16,'Season 14'!AK$4:CN$104,51,0),"0"),IFERROR(VLOOKUP($A16,'Season 15'!AK$4:CN$104,51,0),"0"),)</f>
        <v>0</v>
      </c>
      <c r="AY16" s="402">
        <f>SUM(IFERROR(VLOOKUP($A16,'Season 3'!AK$4:CN$104,52,0),"0"),IFERROR(VLOOKUP($A16,'Season 4'!AK$4:CN$104,52,0),"0"),
IFERROR(VLOOKUP($A16,'Season 5'!AK$4:CN$104,52,0),"0"),IFERROR(VLOOKUP($A16,'Season 6'!AK$4:CN$104,52,0),"0"),
IFERROR(VLOOKUP($A16,'Season 7'!AK$4:CN$104,52,0),"0"),IFERROR(VLOOKUP($A16,'Season 8'!AK$4:CN$104,52,0),"0"),
IFERROR(VLOOKUP($A16,'Season 9'!AK$4:CN$104,52,0),"0"),IFERROR(VLOOKUP($A16,'Season 10'!AK$4:CN$104,52,0),"0"),
IFERROR(VLOOKUP($A16,'Season 11'!AK$4:CN$104,52,0),"0"),IFERROR(VLOOKUP($A16,'Season 12'!AK$4:CN$104,52,0),"0"),
IFERROR(VLOOKUP($A16,'Season 13'!AK$4:CN$104,52,0),"0"),IFERROR(VLOOKUP($A16,'Season 14'!AK$4:CN$104,52,0),"0"),IFERROR(VLOOKUP($A16,'Season 15'!AK$4:CN$104,52,0),"0"),)</f>
        <v>0</v>
      </c>
      <c r="AZ16" s="403">
        <f>SUM(IFERROR(VLOOKUP($A16,'Season 1'!AJ$4:CM$104,38,0),"0"),IFERROR(VLOOKUP($A16,'Season 2'!AK$4:CN$104,48,0),"0"),)</f>
        <v>5</v>
      </c>
      <c r="BA16" s="398">
        <f>SUM(IFERROR(VLOOKUP($A16,'Season 1'!AJ$4:CM$104,39,0),"0"),IFERROR(VLOOKUP($A16,'Season 2'!AK$4:CN$104,49,0),"0"),)</f>
        <v>0</v>
      </c>
      <c r="BB16" s="518">
        <f>SUM(IFERROR(VLOOKUP($A16,'Season 1'!AJ$4:CM$104,40,0),"0"),IFERROR(VLOOKUP($A16,'Season 2'!AK$4:CN$104,50,0),"0"),)</f>
        <v>0</v>
      </c>
      <c r="BC16" s="21">
        <f>SUM(IFERROR(VLOOKUP($A16,'Season 1'!AJ$4:CM$104,41,0),"0"),IFERROR(VLOOKUP($A16,'Season 2'!AK$4:CN$104,51,0),"0"),)</f>
        <v>0</v>
      </c>
      <c r="BD16" s="402">
        <f>SUM(IFERROR(VLOOKUP($A16,'Season 1'!AJ$4:CM$104,42,0),"0"),IFERROR(VLOOKUP($A16,'Season 2'!AK$4:CN$104,52,0),"0"),)</f>
        <v>0</v>
      </c>
      <c r="BE16" s="561">
        <f>SUM(
IFERROR(VLOOKUP($A16,'Season 1'!AJ$4:CM$104,48,0),"0"),IFERROR(VLOOKUP($A16,'Season 2'!AK$4:CN$104,53,0),"0"),
IFERROR(VLOOKUP($A16,'Season 3'!AK$4:CN$104,53,0),"0"),IFERROR(VLOOKUP($A16,'Season 4'!AK$4:CN$104,53,0),"0"),
IFERROR(VLOOKUP($A16,'Season 5'!AK$4:CN$104,53,0),"0"),IFERROR(VLOOKUP($A16,'Season 6'!AK$4:CN$104,53,0),"0"),
IFERROR(VLOOKUP($A16,'Season 7'!AK$4:CN$104,53,0),"0"),IFERROR(VLOOKUP($A16,'Season 8'!AK$4:CN$104,53,0),"0"),
IFERROR(VLOOKUP($A16,'Season 9'!AK$4:CN$104,53,0),"0"),IFERROR(VLOOKUP($A16,'Season 10'!AK$4:CN$104,53,0),"0"),
IFERROR(VLOOKUP($A16,'Season 11'!AK$4:CN$104,53,0),"0"),IFERROR(VLOOKUP($A16,'Season 12'!AK$4:CN$104,53,0),"0"),
IFERROR(VLOOKUP($A16,'Season 13'!AK$4:CN$104,53,0),"0"),IFERROR(VLOOKUP($A16,'Season 14'!AK$4:CN$104,53,0),"0"),IFERROR(VLOOKUP($A16,'Season 15'!AK$4:CN$104,53,0),"0"),)</f>
        <v>0</v>
      </c>
      <c r="BF16" s="562">
        <f>SUM(
IFERROR(VLOOKUP($A16,'Season 1'!AJ$4:CM$104,49,0),"0"),IFERROR(VLOOKUP($A16,'Season 2'!AK$4:CN$104,54,0),"0"),
IFERROR(VLOOKUP($A16,'Season 3'!AK$4:CN$104,54,0),"0"),IFERROR(VLOOKUP($A16,'Season 4'!AK$4:CN$104,54,0),"0"),
IFERROR(VLOOKUP($A16,'Season 5'!AK$4:CN$104,54,0),"0"),IFERROR(VLOOKUP($A16,'Season 6'!AK$4:CN$104,54,0),"0"),
IFERROR(VLOOKUP($A16,'Season 7'!AK$4:CN$104,54,0),"0"),IFERROR(VLOOKUP($A16,'Season 8'!AK$4:CN$104,54,0),"0"),
IFERROR(VLOOKUP($A16,'Season 9'!AK$4:CN$104,54,0),"0"),IFERROR(VLOOKUP($A16,'Season 10'!AK$4:CN$104,54,0),"0"),
IFERROR(VLOOKUP($A16,'Season 11'!AK$4:CN$104,540),"0"),IFERROR(VLOOKUP($A16,'Season 12'!AK$4:CN$104,54,0),"0"),
IFERROR(VLOOKUP($A16,'Season 13'!AK$4:CN$104,54,0),"0"),IFERROR(VLOOKUP($A16,'Season 14'!AK$4:CN$104,54,0),"0"),IFERROR(VLOOKUP($A16,'Season 15'!AK$4:CN$104,54,0),"0"),)</f>
        <v>0</v>
      </c>
      <c r="BG16" s="529" t="e">
        <f t="shared" si="1"/>
        <v>#DIV/0!</v>
      </c>
      <c r="BI16" s="553"/>
      <c r="BJ16" s="553"/>
      <c r="BK16" s="553"/>
      <c r="BL16" s="553"/>
      <c r="BM16" s="553"/>
      <c r="BN16" s="553"/>
      <c r="BO16" s="531"/>
      <c r="BP16" s="531"/>
      <c r="BQ16" s="531"/>
      <c r="BR16" s="531"/>
      <c r="BS16" s="12">
        <f>IFERROR(VLOOKUP($A16,'Season 1'!$AJ$4:$CM$104,50,0),"0")</f>
        <v>0</v>
      </c>
      <c r="BT16" s="12">
        <f>IFERROR(VLOOKUP($A16,'Season 1'!$AJ$4:$CM$104,51,0),"0")</f>
        <v>0</v>
      </c>
      <c r="BU16" s="12">
        <f>IFERROR(VLOOKUP($A16,'Season 2'!$AK$4:$CN$104,55,0),"0")</f>
        <v>0</v>
      </c>
      <c r="BV16" s="12">
        <f>IFERROR(VLOOKUP($A16,'Season 2'!$AK$4:$CN$104,56,0),"0")</f>
        <v>0</v>
      </c>
      <c r="BW16" s="12" t="str">
        <f>IFERROR(VLOOKUP($A16,'Season 3'!$AK$4:$CN$104,55,0),"0")</f>
        <v>0</v>
      </c>
      <c r="BX16" s="12" t="str">
        <f>IFERROR(VLOOKUP($A16,'Season 3'!$AK$4:$CN$104,56,0),"0")</f>
        <v>0</v>
      </c>
      <c r="BY16" s="12" t="str">
        <f>IFERROR(VLOOKUP($A16,'Season 4'!$AK$4:$CN$104,55,0),"0")</f>
        <v>0</v>
      </c>
      <c r="BZ16" s="12" t="str">
        <f>IFERROR(VLOOKUP($A16,'Season 4'!$AK$4:$CN$104,56,0),"0")</f>
        <v>0</v>
      </c>
      <c r="CA16" s="12" t="str">
        <f>IFERROR(VLOOKUP($A16,'Season 5'!$AK$4:$CN$104,55,0),"0")</f>
        <v>0</v>
      </c>
      <c r="CB16" s="12" t="str">
        <f>IFERROR(VLOOKUP($A16,'Season 5'!$AK$4:$CN$104,56,0),"0")</f>
        <v>0</v>
      </c>
      <c r="CC16" s="12" t="str">
        <f>IFERROR(VLOOKUP($A16,'Season 6'!$AK$4:$CN$104,55,0),"0")</f>
        <v>0</v>
      </c>
      <c r="CD16" s="12" t="str">
        <f>IFERROR(VLOOKUP($A16,'Season 6'!$AK$4:$CN$104,56,0),"0")</f>
        <v>0</v>
      </c>
      <c r="CE16" s="12" t="str">
        <f>IFERROR(VLOOKUP($A16,'Season 7'!$AK$4:$CN$104,55,0),"0")</f>
        <v>0</v>
      </c>
      <c r="CF16" s="12" t="str">
        <f>IFERROR(VLOOKUP($A16,'Season 7'!$AK$4:$CN$104,56,0),"0")</f>
        <v>0</v>
      </c>
      <c r="CG16" s="12" t="str">
        <f>IFERROR(VLOOKUP($A16,'Season 8'!$AK$4:$CN$104,55,0),"0")</f>
        <v>0</v>
      </c>
      <c r="CH16" s="12" t="str">
        <f>IFERROR(VLOOKUP($A16,'Season 8'!$AK$4:$CN$104,56,0),"0")</f>
        <v>0</v>
      </c>
      <c r="CI16" s="12" t="str">
        <f>IFERROR(VLOOKUP($A16,'Season 9'!$AK$4:$CN$104,55,0),"0")</f>
        <v>0</v>
      </c>
      <c r="CJ16" s="12" t="str">
        <f>IFERROR(VLOOKUP($A16,'Season 9'!$AK$4:$CN$104,56,0),"0")</f>
        <v>0</v>
      </c>
      <c r="CK16" s="12" t="str">
        <f>IFERROR(VLOOKUP($A16,'Season 10'!$AK$4:$CN$104,55,0),"0")</f>
        <v>0</v>
      </c>
      <c r="CL16" s="12" t="str">
        <f>IFERROR(VLOOKUP($A16,'Season 10'!$AK$4:$CN$104,56,0),"0")</f>
        <v>0</v>
      </c>
      <c r="CM16" s="12" t="str">
        <f>IFERROR(VLOOKUP($A16,'Season 11'!$AK$4:$CN$104,55,0),"0")</f>
        <v>0</v>
      </c>
      <c r="CN16" s="12" t="str">
        <f>IFERROR(VLOOKUP($A16,'Season 11'!$AK$4:$CN$104,56,0),"0")</f>
        <v>0</v>
      </c>
      <c r="CO16" s="12" t="str">
        <f>IFERROR(VLOOKUP($A16,'Season 12'!$AK$4:$CN$104,55,0),"0")</f>
        <v>0</v>
      </c>
      <c r="CP16" s="12" t="str">
        <f>IFERROR(VLOOKUP($A16,'Season 12'!$AK$4:$CN$104,56,0),"0")</f>
        <v>0</v>
      </c>
      <c r="CQ16" s="12" t="str">
        <f>IFERROR(VLOOKUP($A16,'Season 13'!$AK$4:$CN$104,55,0),"0")</f>
        <v>0</v>
      </c>
      <c r="CR16" s="12" t="str">
        <f>IFERROR(VLOOKUP($A16,'Season 13'!$AK$4:$CN$104,56,0),"0")</f>
        <v>0</v>
      </c>
      <c r="CS16" s="12" t="str">
        <f>IFERROR(VLOOKUP($A16,'Season 14'!$AK$4:$CN$104,55,0),"0")</f>
        <v>0</v>
      </c>
      <c r="CT16" s="12" t="str">
        <f>IFERROR(VLOOKUP($A16,'Season 14'!$AK$4:$CN$104,56,0),"0")</f>
        <v>0</v>
      </c>
      <c r="CU16" s="12" t="str">
        <f>IFERROR(VLOOKUP($A16,'Season 15'!$AK$4:$CN$104,55,0),"0")</f>
        <v>0</v>
      </c>
      <c r="CV16" s="12" t="str">
        <f>IFERROR(VLOOKUP($A16,'Season 15'!$AK$4:$CN$104,56,0),"0")</f>
        <v>0</v>
      </c>
    </row>
    <row r="17" spans="1:100" x14ac:dyDescent="0.25">
      <c r="A17" s="545"/>
      <c r="B17" s="516" t="str">
        <f>IFERROR(VLOOKUP('Data Totals'!A17,'Season 1'!AJ$4:CH$104,2,FALSE),IFERROR(VLOOKUP('Data Totals'!A17,'Season 2'!AK$4:CI$104,2,FALSE),IFERROR(VLOOKUP('Data Totals'!A17,'Season 3'!AK$4:CI$104,2,FALSE),IFERROR(VLOOKUP('Data Totals'!A17,'Season 4'!AK$4:CI$104,2,FALSE),IFERROR(VLOOKUP('Data Totals'!A17,'Season 5'!AK$4:CI$104,2,FALSE),IFERROR(VLOOKUP('Data Totals'!A17,'Season 6'!AK$4:CI$104,2,FALSE),IFERROR(VLOOKUP('Data Totals'!A17,'Season 7'!AK$4:CI$104,2,FALSE),IFERROR(VLOOKUP('Data Totals'!A17,'Season 8'!AK$4:CI$104,2,FALSE),IFERROR(VLOOKUP('Data Totals'!A17,'Season 9'!AK$4:CI$104,2,FALSE),IFERROR(VLOOKUP('Data Totals'!A17,'Season 10'!AK$4:CI$104,2,FALSE),IFERROR(VLOOKUP('Data Totals'!A17,'Season 11'!AK$4:CI$104,2,FALSE),IFERROR(VLOOKUP('Data Totals'!A17,'Season 12'!AK$4:CI$104,2,FALSE),IFERROR(VLOOKUP('Data Totals'!A17,'Season 13'!AK$4:CI$104,2,FALSE),IFERROR(VLOOKUP('Data Totals'!A17,'Season 14'!AK$4:CI$104,2,FALSE),IFERROR(VLOOKUP('Data Totals'!A17,'Season 15'!AK$4:CI$104,2,FALSE),"N/A")))))))))))))))</f>
        <v>N/A</v>
      </c>
      <c r="C17" s="517" t="str">
        <f>IFERROR(VLOOKUP('Data Totals'!A17,'Season 1'!AJ$4:CH$104,3,FALSE),IFERROR(VLOOKUP('Data Totals'!A17,'Season 2'!AK$4:CI$104,3,FALSE),IFERROR(VLOOKUP('Data Totals'!A17,'Season 3'!AK$4:CI$104,3,FALSE),IFERROR(VLOOKUP('Data Totals'!A17,'Season 4'!AK$4:CI$104,3,FALSE),IFERROR(VLOOKUP('Data Totals'!A17,'Season 5'!AK$4:CI$104,3,FALSE),IFERROR(VLOOKUP('Data Totals'!A17,'Season 6'!AK$4:CI$104,3,FALSE),IFERROR(VLOOKUP('Data Totals'!A17,'Season 7'!AK$4:CI$104,3,FALSE),IFERROR(VLOOKUP('Data Totals'!A17,'Season 8'!AK$4:CI$104,3,FALSE),IFERROR(VLOOKUP('Data Totals'!A17,'Season 9'!AK$4:CI$104,3,FALSE),IFERROR(VLOOKUP('Data Totals'!A17,'Season 10'!AK$4:CI$104,3,FALSE),IFERROR(VLOOKUP('Data Totals'!A17,'Season 11'!AK$4:CI$104,3,FALSE),IFERROR(VLOOKUP('Data Totals'!A17,'Season 12'!AK$4:CI$104,3,FALSE),IFERROR(VLOOKUP('Data Totals'!A17,'Season 13'!AK$4:CI$104,3,FALSE),IFERROR(VLOOKUP('Data Totals'!A17,'Season 14'!AK$4:CI$104,3,FALSE),IFERROR(VLOOKUP('Data Totals'!A17,'Season 15'!AK$4:CI$104,3,FALSE),"N/A")))))))))))))))</f>
        <v>N/A</v>
      </c>
      <c r="D17" s="517" t="str">
        <f>IFERROR(VLOOKUP('Data Totals'!A17,'Season 15'!AK$4:CI$104,4,FALSE),IFERROR(VLOOKUP('Data Totals'!A17,'Season 14'!AK$4:CI$104,4,FALSE),IFERROR(VLOOKUP('Data Totals'!A17,'Season 13'!AK$4:CI$104,4,FALSE),IFERROR(VLOOKUP('Data Totals'!A17,'Season 12'!AK$4:CI$104,4,FALSE),IFERROR(VLOOKUP('Data Totals'!A17,'Season 11'!AK$4:CI$104,4,FALSE),IFERROR(VLOOKUP('Data Totals'!A17,'Season 10'!AK$4:CI$104,4,FALSE),IFERROR(VLOOKUP('Data Totals'!A17,'Season 9'!AK$4:CI$104,4,FALSE),IFERROR(VLOOKUP('Data Totals'!A17,'Season 8'!AK$4:CI$104,4,FALSE),IFERROR(VLOOKUP('Data Totals'!A17,'Season 7'!AK$4:CI$104,4,FALSE),IFERROR(VLOOKUP('Data Totals'!A17,'Season 6'!AK$4:CI$104,4,FALSE),IFERROR(VLOOKUP('Data Totals'!A17,'Season 5'!AK$4:CI$104,4,FALSE),IFERROR(VLOOKUP('Data Totals'!A17,'Season 4'!AK$4:CI$104,4,FALSE),IFERROR(VLOOKUP('Data Totals'!A17,'Season 3'!AK$4:CI$104,4,FALSE),IFERROR(VLOOKUP('Data Totals'!A17,'Season 2'!AK$4:CI$104,4,FALSE),IFERROR(VLOOKUP('Data Totals'!A17,'Season 1'!AJ$4:CH$104,4,FALSE),"N/A")))))))))))))))</f>
        <v>N/A</v>
      </c>
      <c r="E17" s="517" t="e">
        <f t="shared" si="0"/>
        <v>#VALUE!</v>
      </c>
      <c r="F17" s="398">
        <f>SUM(IFERROR(VLOOKUP(A17,BI$3:BN$152,2,0),"0"),
IFERROR(VLOOKUP(A17,'Season 1'!AJ$4:CM$104,7,0),"0"),IFERROR(VLOOKUP(A17,'Season 2'!AK$4:CN$104,7,0),"0"),
IFERROR(VLOOKUP(A17,'Season 3'!AK$4:CN$104,7,0),"0"),IFERROR(VLOOKUP(A17,'Season 4'!AK$4:CN$104,7,0),"0"),
IFERROR(VLOOKUP(A17,'Season 5'!AK$4:CN$104,7,0),"0"),IFERROR(VLOOKUP(A17,'Season 6'!AK$4:CN$104,7,0),"0"),
IFERROR(VLOOKUP(A17,'Season 7'!AK$4:CN$104,7,0),"0"),IFERROR(VLOOKUP(A17,'Season 8'!AK$4:CN$104,7,0),"0"),
IFERROR(VLOOKUP(A17,'Season 9'!AK$4:CN$104,7,0),"0"),IFERROR(VLOOKUP(A17,'Season 10'!AK$4:CN$104,7,0),"0"),
IFERROR(VLOOKUP(A17,'Season 11'!AK$4:CN$104,7,0),"0"),IFERROR(VLOOKUP(A17,'Season 12'!AK$4:CN$104,7,0),"0"),
IFERROR(VLOOKUP(A17,'Season 13'!AK$4:CN$104,7,0),"0"),IFERROR(VLOOKUP(A17,'Season 14'!AK$4:CN$104,7,0),"0"),IFERROR(VLOOKUP(A17,'Season 15'!AK$4:CN$104,7,0),"0"),)</f>
        <v>0</v>
      </c>
      <c r="G17" s="398">
        <f>SUM(
IFERROR(VLOOKUP(A17,'Season 1'!AJ$4:CM$104,8,0),"0"),IFERROR(VLOOKUP(A17,'Season 2'!AK$4:CN$104,8,0),"0"),
IFERROR(VLOOKUP(A17,'Season 3'!AK$4:CN$104,8,0),"0"),IFERROR(VLOOKUP(A17,'Season 4'!AK$4:CN$104,8,0),"0"),
IFERROR(VLOOKUP(A17,'Season 5'!AK$4:CN$104,8,0),"0"),IFERROR(VLOOKUP(A17,'Season 6'!AK$4:CN$104,8,0),"0"),
IFERROR(VLOOKUP(A17,'Season 7'!AK$4:CN$104,8,0),"0"),IFERROR(VLOOKUP(A17,'Season 8'!AK$4:CN$104,8,0),"0"),
IFERROR(VLOOKUP(A17,'Season 9'!AK$4:CN$104,8,0),"0"),IFERROR(VLOOKUP(A17,'Season 10'!AK$4:CN$104,8,0),"0"),
IFERROR(VLOOKUP(A17,'Season 11'!AK$4:CN$104,8,0),"0"),IFERROR(VLOOKUP(A17,'Season 12'!AK$4:CN$104,8,0),"0"),
IFERROR(VLOOKUP(A17,'Season 13'!AK$4:CN$104,8,0),"0"),IFERROR(VLOOKUP(A17,'Season 14'!AK$4:CN$104,8,0),"0"),IFERROR(VLOOKUP(A17,'Season 15'!AK$4:CN$104,8,0),"0"),)</f>
        <v>0</v>
      </c>
      <c r="H17" s="329">
        <f>SUM(
IFERROR(VLOOKUP(A17,'Season 1'!AJ$4:CM$104,9,0),"0"),IFERROR(VLOOKUP(A17,'Season 2'!AK$4:CN$104,9,0),"0"),
IFERROR(VLOOKUP(A17,'Season 3'!AK$4:CN$104,9,0),"0"),IFERROR(VLOOKUP(A17,'Season 4'!AK$4:CN$104,9,0),"0"),
IFERROR(VLOOKUP(A17,'Season 5'!AK$4:CN$104,9,0),"0"),IFERROR(VLOOKUP(A17,'Season 6'!AK$4:CN$104,9,0),"0"),
IFERROR(VLOOKUP(A17,'Season 7'!AK$4:CN$104,9,0),"0"),IFERROR(VLOOKUP(A17,'Season 8'!AK$4:CN$104,9,0),"0"),
IFERROR(VLOOKUP(A17,'Season 9'!AK$4:CN$104,9,0),"0"),IFERROR(VLOOKUP(A17,'Season 10'!AK$4:CN$104,9,0),"0"),
IFERROR(VLOOKUP(A17,'Season 11'!AK$4:CN$104,9,0),"0"),IFERROR(VLOOKUP(A17,'Season 12'!AK$4:CN$104,9,0),"0"),
IFERROR(VLOOKUP(A17,'Season 13'!AK$4:CN$104,9,0),"0"),IFERROR(VLOOKUP(A17,'Season 14'!AK$4:CN$104,9,0),"0"),IFERROR(VLOOKUP(A17,'Season 15'!AK$4:CN$104,9,0),"0"),)</f>
        <v>0</v>
      </c>
      <c r="I17" s="518">
        <f>SUM(
IFERROR(VLOOKUP(A17,'Season 1'!AJ$4:CM$104,10,0),"0"),IFERROR(VLOOKUP(A17,'Season 2'!AK$4:CN$104,10,0),"0"),
IFERROR(VLOOKUP(A17,'Season 3'!AK$4:CN$104,10,0),"0"),IFERROR(VLOOKUP(A17,'Season 4'!AK$4:CN$104,10,0),"0"),
IFERROR(VLOOKUP(A17,'Season 5'!AK$4:CN$104,10,0),"0"),IFERROR(VLOOKUP(A17,'Season 6'!AK$4:CN$104,10,0),"0"),
IFERROR(VLOOKUP(A17,'Season 7'!AK$4:CN$104,10,0),"0"),IFERROR(VLOOKUP(A17,'Season 8'!AK$4:CN$104,10,0),"0"),
IFERROR(VLOOKUP(A17,'Season 9'!AK$4:CN$104,10,0),"0"),IFERROR(VLOOKUP(A17,'Season 10'!AK$4:CN$104,10,0),"0"),
IFERROR(VLOOKUP(A17,'Season 11'!AK$4:CN$104,10,0),"0"),IFERROR(VLOOKUP(A17,'Season 12'!AK$4:CN$104,10,0),"0"),
IFERROR(VLOOKUP(A17,'Season 13'!AK$4:CN$104,10,0),"0"),IFERROR(VLOOKUP(A17,'Season 14'!AK$4:CN$104,10,0),"0"),IFERROR(VLOOKUP(A17,'Season 15'!AK$4:CN$104,10,0),"0"),)</f>
        <v>0</v>
      </c>
      <c r="J17" s="21">
        <f>SUM(IFERROR(VLOOKUP(A17,BI$3:BN$152,3,0),"0"),
IFERROR(VLOOKUP(A17,'Season 1'!AJ$4:CM$104,11,0),"0"),IFERROR(VLOOKUP(A17,'Season 2'!AK$4:CN$104,11,0),"0"),
IFERROR(VLOOKUP(A17,'Season 3'!AK$4:CN$104,11,0),"0"),IFERROR(VLOOKUP(A17,'Season 4'!AK$4:CN$104,11,0),"0"),
IFERROR(VLOOKUP(A17,'Season 5'!AK$4:CN$104,11,0),"0"),IFERROR(VLOOKUP(A17,'Season 6'!AK$4:CN$104,11,0),"0"),
IFERROR(VLOOKUP(A17,'Season 7'!AK$4:CN$104,11,0),"0"),IFERROR(VLOOKUP(A17,'Season 8'!AK$4:CN$104,11,0),"0"),
IFERROR(VLOOKUP(A17,'Season 9'!AK$4:CN$104,11,0),"0"),IFERROR(VLOOKUP(A17,'Season 10'!AK$4:CN$104,11,0),"0"),
IFERROR(VLOOKUP(A17,'Season 11'!AK$4:CN$104,11,0),"0"),IFERROR(VLOOKUP(A17,'Season 12'!AK$4:CN$104,11,0),"0"),
IFERROR(VLOOKUP(A17,'Season 13'!AK$4:CN$104,11,0),"0"),IFERROR(VLOOKUP(A17,'Season 14'!AK$4:CN$104,11,0),"0"),IFERROR(VLOOKUP(A17,'Season 15'!AK$4:CN$104,11,0),"0"),)</f>
        <v>0</v>
      </c>
      <c r="K17" s="402">
        <f>SUM(IFERROR(VLOOKUP($A17,BI$3:BN$152,4,0),"0"),
IFERROR(VLOOKUP($A17,'Season 1'!AJ$4:CM$104,12,0),"0"),IFERROR(VLOOKUP($A17,'Season 2'!AK$4:CN$104,12,0),"0"),
IFERROR(VLOOKUP($A17,'Season 3'!AK$4:CN$104,12,0),"0"),IFERROR(VLOOKUP($A17,'Season 4'!AK$4:CN$104,12,0),"0"),
IFERROR(VLOOKUP($A17,'Season 5'!AK$4:CN$104,12,0),"0"),IFERROR(VLOOKUP($A17,'Season 6'!AK$4:CN$104,12,0),"0"),
IFERROR(VLOOKUP($A17,'Season 7'!AK$4:CN$104,12,0),"0"),IFERROR(VLOOKUP($A17,'Season 8'!AK$4:CN$104,12,0),"0"),
IFERROR(VLOOKUP($A17,'Season 9'!AK$4:CN$104,12,0),"0"),IFERROR(VLOOKUP($A17,'Season 10'!AK$4:CN$104,12,0),"0"),
IFERROR(VLOOKUP($A17,'Season 11'!AK$4:CN$104,12,0),"0"),IFERROR(VLOOKUP($A17,'Season 12'!AK$4:CN$104,12,0),"0"),
IFERROR(VLOOKUP($A17,'Season 13'!AK$4:CN$104,12,0),"0"),IFERROR(VLOOKUP($A17,'Season 14'!AK$4:CN$104,12,0),"0"),IFERROR(VLOOKUP(A17,'Season 15'!AK$4:CN$104,12,0),"0"),)</f>
        <v>0</v>
      </c>
      <c r="L17" s="403">
        <f>SUM(
IFERROR(VLOOKUP($A17,'Season 1'!AJ$4:CM$104,13,0),"0"),IFERROR(VLOOKUP($A17,'Season 2'!AK$4:CN$104,13,0),"0"),
IFERROR(VLOOKUP($A17,'Season 3'!AK$4:CN$104,13,0),"0"),IFERROR(VLOOKUP($A17,'Season 4'!AK$4:CN$104,13,0),"0"),
IFERROR(VLOOKUP($A17,'Season 5'!AK$4:CN$104,13,0),"0"),IFERROR(VLOOKUP($A17,'Season 6'!AK$4:CN$104,13,0),"0"),
IFERROR(VLOOKUP($A17,'Season 7'!AK$4:CN$104,13,0),"0"),IFERROR(VLOOKUP($A17,'Season 8'!AK$4:CN$104,13,0),"0"),
IFERROR(VLOOKUP($A17,'Season 9'!AK$4:CN$104,13,0),"0"),IFERROR(VLOOKUP($A17,'Season 10'!AK$4:CN$104,13,0),"0"),
IFERROR(VLOOKUP($A17,'Season 11'!AK$4:CN$104,13,0),"0"),IFERROR(VLOOKUP($A17,'Season 12'!AK$4:CN$104,13,0),"0"),
IFERROR(VLOOKUP($A17,'Season 13'!AK$4:CN$104,13,0),"0"),IFERROR(VLOOKUP($A17,'Season 14'!AK$4:CN$104,13,0),"0"),IFERROR(VLOOKUP(A17,'Season 15'!AK$4:CN$104,13,0),"0"),)</f>
        <v>0</v>
      </c>
      <c r="M17" s="398">
        <f>SUM(
IFERROR(VLOOKUP($A17,'Season 1'!AJ$4:CM$104,14,0),"0"),IFERROR(VLOOKUP($A17,'Season 2'!AK$4:CN$104,14,0),"0"),
IFERROR(VLOOKUP($A17,'Season 3'!AK$4:CN$104,14,0),"0"),IFERROR(VLOOKUP($A17,'Season 4'!AK$4:CN$104,14,0),"0"),
IFERROR(VLOOKUP($A17,'Season 5'!AK$4:CN$104,14,0),"0"),IFERROR(VLOOKUP($A17,'Season 6'!AK$4:CN$104,14,0),"0"),
IFERROR(VLOOKUP($A17,'Season 7'!AK$4:CN$104,14,0),"0"),IFERROR(VLOOKUP($A17,'Season 8'!AK$4:CN$104,14,0),"0"),
IFERROR(VLOOKUP($A17,'Season 9'!AK$4:CN$104,14,0),"0"),IFERROR(VLOOKUP($A17,'Season 10'!AK$4:CN$104,14,0),"0"),
IFERROR(VLOOKUP($A17,'Season 11'!AK$4:CN$104,14,0),"0"),IFERROR(VLOOKUP($A17,'Season 12'!AK$4:CN$104,14,0),"0"),
IFERROR(VLOOKUP($A17,'Season 13'!AK$4:CN$104,14,0),"0"),IFERROR(VLOOKUP($A17,'Season 14'!AK$4:CN$104,14,0),"0"),IFERROR(VLOOKUP(A17,'Season 15'!AK$4:CN$104,14,0),"0"),)</f>
        <v>0</v>
      </c>
      <c r="N17" s="518">
        <f>SUM(
IFERROR(VLOOKUP($A17,'Season 1'!AJ$4:CM$104,15,0),"0"),IFERROR(VLOOKUP($A17,'Season 2'!AK$4:CN$104,15,0),"0"),
IFERROR(VLOOKUP($A17,'Season 3'!AK$4:CN$104,15,0),"0"),IFERROR(VLOOKUP($A17,'Season 4'!AK$4:CN$104,15,0),"0"),
IFERROR(VLOOKUP($A17,'Season 5'!AK$4:CN$104,15,0),"0"),IFERROR(VLOOKUP($A17,'Season 6'!AK$4:CN$104,15,0),"0"),
IFERROR(VLOOKUP($A17,'Season 7'!AK$4:CN$104,15,0),"0"),IFERROR(VLOOKUP($A17,'Season 8'!AK$4:CN$104,15,0),"0"),
IFERROR(VLOOKUP($A17,'Season 9'!AK$4:CN$104,15,0),"0"),IFERROR(VLOOKUP($A17,'Season 10'!AK$4:CN$104,15,0),"0"),
IFERROR(VLOOKUP($A17,'Season 11'!AK$4:CN$104,15,0),"0"),IFERROR(VLOOKUP($A17,'Season 12'!AK$4:CN$104,15,0),"0"),
IFERROR(VLOOKUP($A17,'Season 13'!AK$4:CN$104,15,0),"0"),IFERROR(VLOOKUP($A17,'Season 14'!AK$4:CN$104,15,0),"0"),IFERROR(VLOOKUP(A17,'Season 15'!AK$4:CN$104,15,0),"0"),)</f>
        <v>0</v>
      </c>
      <c r="O17" s="21">
        <f>SUM(
IFERROR(VLOOKUP($A17,'Season 1'!AJ$4:CM$104,16,0),"0"),IFERROR(VLOOKUP($A17,'Season 2'!AK$4:CN$104,16,0),"0"),
IFERROR(VLOOKUP($A17,'Season 3'!AK$4:CN$104,16,0),"0"),IFERROR(VLOOKUP($A17,'Season 4'!AK$4:CN$104,16,0),"0"),
IFERROR(VLOOKUP($A17,'Season 5'!AK$4:CN$104,16,0),"0"),IFERROR(VLOOKUP($A17,'Season 6'!AK$4:CN$104,16,0),"0"),
IFERROR(VLOOKUP($A17,'Season 7'!AK$4:CN$104,16,0),"0"),IFERROR(VLOOKUP($A17,'Season 8'!AK$4:CN$104,16,0),"0"),
IFERROR(VLOOKUP($A17,'Season 9'!AK$4:CN$104,16,0),"0"),IFERROR(VLOOKUP($A17,'Season 10'!AK$4:CN$104,16,0),"0"),
IFERROR(VLOOKUP($A17,'Season 11'!AK$4:CN$104,16,0),"0"),IFERROR(VLOOKUP($A17,'Season 12'!AK$4:CN$104,16,0),"0"),
IFERROR(VLOOKUP($A17,'Season 13'!AK$4:CN$104,16,0),"0"),IFERROR(VLOOKUP($A17,'Season 14'!AK$4:CN$104,16,0),"0"),IFERROR(VLOOKUP(A17,'Season 15'!AK$4:CN$104,16,0),"0"),)</f>
        <v>0</v>
      </c>
      <c r="P17" s="402">
        <f>SUM(
IFERROR(VLOOKUP($A17,'Season 1'!AJ$4:CM$104,17,0),"0"),IFERROR(VLOOKUP($A17,'Season 2'!AK$4:CN$104,17,0),"0"),
IFERROR(VLOOKUP($A17,'Season 3'!AK$4:CN$104,17,0),"0"),IFERROR(VLOOKUP($A17,'Season 4'!AK$4:CN$104,17,0),"0"),
IFERROR(VLOOKUP($A17,'Season 5'!AK$4:CN$104,17,0),"0"),IFERROR(VLOOKUP($A17,'Season 6'!AK$4:CN$104,17,0),"0"),
IFERROR(VLOOKUP($A17,'Season 7'!AK$4:CN$104,17,0),"0"),IFERROR(VLOOKUP($A17,'Season 8'!AK$4:CN$104,17,0),"0"),
IFERROR(VLOOKUP($A17,'Season 9'!AK$4:CN$104,17,0),"0"),IFERROR(VLOOKUP($A17,'Season 10'!AK$4:CN$104,17,0),"0"),
IFERROR(VLOOKUP($A17,'Season 11'!AK$4:CN$104,17,0),"0"),IFERROR(VLOOKUP($A17,'Season 12'!AK$4:CN$104,17,0),"0"),
IFERROR(VLOOKUP($A17,'Season 13'!AK$4:CN$104,17,0),"0"),IFERROR(VLOOKUP($A17,'Season 14'!AK$4:CN$104,17,0),"0"),IFERROR(VLOOKUP(A17,'Season 15'!AK$4:CN$104,17,0),"0"),)</f>
        <v>0</v>
      </c>
      <c r="Q17" s="403">
        <f>SUM(
IFERROR(VLOOKUP($A17,'Season 1'!AJ$4:CM$104,18,0),"0"),IFERROR(VLOOKUP($A17,'Season 2'!AK$4:CN$104,18,0),"0"),
IFERROR(VLOOKUP($A17,'Season 3'!AK$4:CN$104,18,0),"0"),IFERROR(VLOOKUP($A17,'Season 4'!AK$4:CN$104,18,0),"0"),
IFERROR(VLOOKUP($A17,'Season 5'!AK$4:CN$104,18,0),"0"),IFERROR(VLOOKUP($A17,'Season 6'!AK$4:CN$104,18,0),"0"),
IFERROR(VLOOKUP($A17,'Season 7'!AK$4:CN$104,18,0),"0"),IFERROR(VLOOKUP($A17,'Season 8'!AK$4:CN$104,18,0),"0"),
IFERROR(VLOOKUP($A17,'Season 9'!AK$4:CN$104,18,0),"0"),IFERROR(VLOOKUP($A17,'Season 10'!AK$4:CN$104,18,0),"0"),
IFERROR(VLOOKUP($A17,'Season 11'!AK$4:CN$104,18,0),"0"),IFERROR(VLOOKUP($A17,'Season 12'!AK$4:CN$104,18,0),"0"),
IFERROR(VLOOKUP($A17,'Season 13'!AK$4:CN$104,18,0),"0"),IFERROR(VLOOKUP($A17,'Season 14'!AK$4:CN$104,18,0),"0"),IFERROR(VLOOKUP(A17,'Season 15'!AK$4:CN$104,18,0),"0"),)</f>
        <v>0</v>
      </c>
      <c r="R17" s="398">
        <f>SUM(
IFERROR(VLOOKUP($A17,'Season 1'!AJ$4:CM$104,19,0),"0"),IFERROR(VLOOKUP($A17,'Season 2'!AK$4:CN$104,19,0),"0"),
IFERROR(VLOOKUP($A17,'Season 3'!AK$4:CN$104,19,0),"0"),IFERROR(VLOOKUP($A17,'Season 4'!AK$4:CN$104,19,0),"0"),
IFERROR(VLOOKUP($A17,'Season 5'!AK$4:CN$104,19,0),"0"),IFERROR(VLOOKUP($A17,'Season 6'!AK$4:CN$104,19,0),"0"),
IFERROR(VLOOKUP($A17,'Season 7'!AK$4:CN$104,19,0),"0"),IFERROR(VLOOKUP($A17,'Season 8'!AK$4:CN$104,19,0),"0"),
IFERROR(VLOOKUP($A17,'Season 9'!AK$4:CN$104,19,0),"0"),IFERROR(VLOOKUP($A17,'Season 10'!AK$4:CN$104,19,0),"0"),
IFERROR(VLOOKUP($A17,'Season 11'!AK$4:CN$104,19,0),"0"),IFERROR(VLOOKUP($A17,'Season 12'!AK$4:CN$104,19,0),"0"),
IFERROR(VLOOKUP($A17,'Season 13'!AK$4:CN$104,19,0),"0"),IFERROR(VLOOKUP($A17,'Season 14'!AK$4:CN$104,19,0),"0"),IFERROR(VLOOKUP(A17,'Season 15'!AK$4:CN$104,19,0),"0"),)</f>
        <v>0</v>
      </c>
      <c r="S17" s="518">
        <f>SUM(
IFERROR(VLOOKUP($A17,'Season 1'!AJ$4:CM$104,20,0),"0"),IFERROR(VLOOKUP($A17,'Season 2'!AK$4:CN$104,20,0),"0"),
IFERROR(VLOOKUP($A17,'Season 3'!AK$4:CN$104,20,0),"0"),IFERROR(VLOOKUP($A17,'Season 4'!AK$4:CN$104,20,0),"0"),
IFERROR(VLOOKUP($A17,'Season 5'!AK$4:CN$104,20,0),"0"),IFERROR(VLOOKUP($A17,'Season 6'!AK$4:CN$104,20,0),"0"),
IFERROR(VLOOKUP($A17,'Season 7'!AK$4:CN$104,20,0),"0"),IFERROR(VLOOKUP($A17,'Season 8'!AK$4:CN$104,20,0),"0"),
IFERROR(VLOOKUP($A17,'Season 9'!AK$4:CN$104,20,0),"0"),IFERROR(VLOOKUP($A17,'Season 10'!AK$4:CN$104,20,0),"0"),
IFERROR(VLOOKUP($A17,'Season 11'!AK$4:CN$104,20,0),"0"),IFERROR(VLOOKUP($A17,'Season 12'!AK$4:CN$104,20,0),"0"),
IFERROR(VLOOKUP($A17,'Season 13'!AK$4:CN$104,20,0),"0"),IFERROR(VLOOKUP($A17,'Season 14'!AK$4:CN$104,20,0),"0"),IFERROR(VLOOKUP(A17,'Season 15'!AK$4:CN$104,20,0),"0"),)</f>
        <v>0</v>
      </c>
      <c r="T17" s="21">
        <f>SUM(
IFERROR(VLOOKUP($A17,'Season 1'!AJ$4:CM$104,21,0),"0"),IFERROR(VLOOKUP($A17,'Season 2'!AK$4:CN$104,21,0),"0"),
IFERROR(VLOOKUP($A17,'Season 3'!AK$4:CN$104,21,0),"0"),IFERROR(VLOOKUP($A17,'Season 4'!AK$4:CN$104,21,0),"0"),
IFERROR(VLOOKUP($A17,'Season 5'!AK$4:CN$104,21,0),"0"),IFERROR(VLOOKUP($A17,'Season 6'!AK$4:CN$104,21,0),"0"),
IFERROR(VLOOKUP($A17,'Season 7'!AK$4:CN$104,21,0),"0"),IFERROR(VLOOKUP($A17,'Season 8'!AK$4:CN$104,21,0),"0"),
IFERROR(VLOOKUP($A17,'Season 9'!AK$4:CN$104,21,0),"0"),IFERROR(VLOOKUP($A17,'Season 10'!AK$4:CN$104,21,0),"0"),
IFERROR(VLOOKUP($A17,'Season 11'!AK$4:CN$104,21,0),"0"),IFERROR(VLOOKUP($A17,'Season 12'!AK$4:CN$104,21,0),"0"),
IFERROR(VLOOKUP($A17,'Season 13'!AK$4:CN$104,21,0),"0"),IFERROR(VLOOKUP($A17,'Season 14'!AK$4:CN$104,21,0),"0"),IFERROR(VLOOKUP(A17,'Season 15'!AK$4:CN$104,21,0),"0"),)</f>
        <v>0</v>
      </c>
      <c r="U17" s="402">
        <f>SUM(
IFERROR(VLOOKUP($A17,'Season 1'!AJ$4:CM$104,22,0),"0"),IFERROR(VLOOKUP($A17,'Season 2'!AK$4:CN$104,22,0),"0"),
IFERROR(VLOOKUP($A17,'Season 3'!AK$4:CN$104,22,0),"0"),IFERROR(VLOOKUP($A17,'Season 4'!AK$4:CN$104,22,0),"0"),
IFERROR(VLOOKUP($A17,'Season 5'!AK$4:CN$104,22,0),"0"),IFERROR(VLOOKUP($A17,'Season 6'!AK$4:CN$104,22,0),"0"),
IFERROR(VLOOKUP($A17,'Season 7'!AK$4:CN$104,22,0),"0"),IFERROR(VLOOKUP($A17,'Season 8'!AK$4:CN$104,22,0),"0"),
IFERROR(VLOOKUP($A17,'Season 9'!AK$4:CN$104,22,0),"0"),IFERROR(VLOOKUP($A17,'Season 10'!AK$4:CN$104,22,0),"0"),
IFERROR(VLOOKUP($A17,'Season 11'!AK$4:CN$104,22,0),"0"),IFERROR(VLOOKUP($A17,'Season 12'!AK$4:CN$104,22,0),"0"),
IFERROR(VLOOKUP($A17,'Season 13'!AK$4:CN$104,22,0),"0"),IFERROR(VLOOKUP($A17,'Season 14'!AK$4:CN$104,22,0),"0"),IFERROR(VLOOKUP(A17,'Season 15'!AK$4:CN$104,22,0),"0"),)</f>
        <v>0</v>
      </c>
      <c r="V17" s="403">
        <f>SUM(
IFERROR(VLOOKUP($A17,'Season 1'!AJ$4:CM$104,23,0),"0"),IFERROR(VLOOKUP($A17,'Season 2'!AK$4:CN$104,23,0),"0"),
IFERROR(VLOOKUP($A17,'Season 3'!AK$4:CN$104,23,0),"0"),IFERROR(VLOOKUP($A17,'Season 4'!AK$4:CN$104,23,0),"0"),
IFERROR(VLOOKUP($A17,'Season 5'!AK$4:CN$104,23,0),"0"),IFERROR(VLOOKUP($A17,'Season 6'!AK$4:CN$104,23,0),"0"),
IFERROR(VLOOKUP($A17,'Season 7'!AK$4:CN$104,23,0),"0"),IFERROR(VLOOKUP($A17,'Season 8'!AK$4:CN$104,23,0),"0"),
IFERROR(VLOOKUP($A17,'Season 9'!AK$4:CN$104,23,0),"0"),IFERROR(VLOOKUP($A17,'Season 10'!AK$4:CN$104,23,0),"0"),
IFERROR(VLOOKUP($A17,'Season 11'!AK$4:CN$104,23,0),"0"),IFERROR(VLOOKUP($A17,'Season 12'!AK$4:CN$104,23,0),"0"),
IFERROR(VLOOKUP($A17,'Season 13'!AK$4:CN$104,23,0),"0"),IFERROR(VLOOKUP($A17,'Season 14'!AK$4:CN$104,23,0),"0"),IFERROR(VLOOKUP($A17,'Season 15'!AK$4:CN$104,23,0),"0"),)</f>
        <v>0</v>
      </c>
      <c r="W17" s="398">
        <f>SUM(
IFERROR(VLOOKUP($A17,'Season 1'!AJ$4:CM$104,24,0),"0"),IFERROR(VLOOKUP($A17,'Season 2'!AK$4:CN$104,24,0),"0"),
IFERROR(VLOOKUP($A17,'Season 3'!AK$4:CN$104,24,0),"0"),IFERROR(VLOOKUP($A17,'Season 4'!AK$4:CN$104,24,0),"0"),
IFERROR(VLOOKUP($A17,'Season 5'!AK$4:CN$104,24,0),"0"),IFERROR(VLOOKUP($A17,'Season 6'!AK$4:CN$104,24,0),"0"),
IFERROR(VLOOKUP($A17,'Season 7'!AK$4:CN$104,24,0),"0"),IFERROR(VLOOKUP($A17,'Season 8'!AK$4:CN$104,24,0),"0"),
IFERROR(VLOOKUP($A17,'Season 9'!AK$4:CN$104,24,0),"0"),IFERROR(VLOOKUP($A17,'Season 10'!AK$4:CN$104,24,0),"0"),
IFERROR(VLOOKUP($A17,'Season 11'!AK$4:CN$104,24,0),"0"),IFERROR(VLOOKUP($A17,'Season 12'!AK$4:CN$104,24,0),"0"),
IFERROR(VLOOKUP($A17,'Season 13'!AK$4:CN$104,24,0),"0"),IFERROR(VLOOKUP($A17,'Season 14'!AK$4:CN$104,24,0),"0"),IFERROR(VLOOKUP($A17,'Season 15'!AK$4:CN$104,24,0),"0"),)</f>
        <v>0</v>
      </c>
      <c r="X17" s="518">
        <f>SUM(
IFERROR(VLOOKUP($A17,'Season 1'!AJ$4:CM$104,25,0),"0"),IFERROR(VLOOKUP($A17,'Season 2'!AK$4:CN$104,25,0),"0"),
IFERROR(VLOOKUP($A17,'Season 3'!AK$4:CN$104,25,0),"0"),IFERROR(VLOOKUP($A17,'Season 4'!AK$4:CN$104,25,0),"0"),
IFERROR(VLOOKUP($A17,'Season 5'!AK$4:CN$104,25,0),"0"),IFERROR(VLOOKUP($A17,'Season 6'!AK$4:CN$104,25,0),"0"),
IFERROR(VLOOKUP($A17,'Season 7'!AK$4:CN$104,25,0),"0"),IFERROR(VLOOKUP($A17,'Season 8'!AK$4:CN$104,25,0),"0"),
IFERROR(VLOOKUP($A17,'Season 9'!AK$4:CN$104,25,0),"0"),IFERROR(VLOOKUP($A17,'Season 10'!AK$4:CN$104,25,0),"0"),
IFERROR(VLOOKUP($A17,'Season 11'!AK$4:CN$104,25,0),"0"),IFERROR(VLOOKUP($A17,'Season 12'!AK$4:CN$104,25,0),"0"),
IFERROR(VLOOKUP($A17,'Season 13'!AK$4:CN$104,25,0),"0"),IFERROR(VLOOKUP($A17,'Season 14'!AK$4:CN$104,25,0),"0"),IFERROR(VLOOKUP($A17,'Season 15'!AK$4:CN$104,25,0),"0"),)</f>
        <v>0</v>
      </c>
      <c r="Y17" s="21">
        <f>SUM(
IFERROR(VLOOKUP($A17,'Season 1'!AJ$4:CM$104,26,0),"0"),IFERROR(VLOOKUP($A17,'Season 2'!AK$4:CN$104,26,0),"0"),
IFERROR(VLOOKUP($A17,'Season 3'!AK$4:CN$104,26,0),"0"),IFERROR(VLOOKUP($A17,'Season 4'!AK$4:CN$104,26,0),"0"),
IFERROR(VLOOKUP($A17,'Season 5'!AK$4:CN$104,26,0),"0"),IFERROR(VLOOKUP($A17,'Season 6'!AK$4:CN$104,26,0),"0"),
IFERROR(VLOOKUP($A17,'Season 7'!AK$4:CN$104,26,0),"0"),IFERROR(VLOOKUP($A17,'Season 8'!AK$4:CN$104,26,0),"0"),
IFERROR(VLOOKUP($A17,'Season 9'!AK$4:CN$104,26,0),"0"),IFERROR(VLOOKUP($A17,'Season 10'!AK$4:CN$104,26,0),"0"),
IFERROR(VLOOKUP($A17,'Season 11'!AK$4:CN$104,26,0),"0"),IFERROR(VLOOKUP($A17,'Season 12'!AK$4:CN$104,26,0),"0"),
IFERROR(VLOOKUP($A17,'Season 13'!AK$4:CN$104,26,0),"0"),IFERROR(VLOOKUP($A17,'Season 14'!AK$4:CN$104,26,0),"0"),IFERROR(VLOOKUP($A17,'Season 15'!AK$4:CN$104,26,0),"0"),)</f>
        <v>0</v>
      </c>
      <c r="Z17" s="402">
        <f>SUM(
IFERROR(VLOOKUP($A17,'Season 1'!AJ$4:CM$104,27,0),"0"),IFERROR(VLOOKUP($A17,'Season 2'!AK$4:CN$104,27,0),"0"),
IFERROR(VLOOKUP($A17,'Season 3'!AK$4:CN$104,27,0),"0"),IFERROR(VLOOKUP($A17,'Season 4'!AK$4:CN$104,27,0),"0"),
IFERROR(VLOOKUP($A17,'Season 5'!AK$4:CN$104,27,0),"0"),IFERROR(VLOOKUP($A17,'Season 6'!AK$4:CN$104,27,0),"0"),
IFERROR(VLOOKUP($A17,'Season 7'!AK$4:CN$104,27,0),"0"),IFERROR(VLOOKUP($A17,'Season 8'!AK$4:CN$104,27,0),"0"),
IFERROR(VLOOKUP($A17,'Season 9'!AK$4:CN$104,27,0),"0"),IFERROR(VLOOKUP($A17,'Season 10'!AK$4:CN$104,27,0),"0"),
IFERROR(VLOOKUP($A17,'Season 11'!AK$4:CN$104,27,0),"0"),IFERROR(VLOOKUP($A17,'Season 12'!AK$4:CN$104,27,0),"0"),
IFERROR(VLOOKUP($A17,'Season 13'!AK$4:CN$104,27,0),"0"),IFERROR(VLOOKUP($A17,'Season 14'!AK$4:CN$104,27,0),"0"),IFERROR(VLOOKUP($A17,'Season 15'!AK$4:CN$104,27,0),"0"),)</f>
        <v>0</v>
      </c>
      <c r="AA17" s="403">
        <f>SUM(
IFERROR(VLOOKUP($A17,'Season 1'!AJ$4:CM$104,28,0),"0"),IFERROR(VLOOKUP($A17,'Season 2'!AK$4:CN$104,28,0),"0"),
IFERROR(VLOOKUP($A17,'Season 3'!AK$4:CN$104,28,0),"0"),IFERROR(VLOOKUP($A17,'Season 4'!AK$4:CN$104,28,0),"0"),
IFERROR(VLOOKUP($A17,'Season 5'!AK$4:CN$104,28,0),"0"),IFERROR(VLOOKUP($A17,'Season 6'!AK$4:CN$104,28,0),"0"),
IFERROR(VLOOKUP($A17,'Season 7'!AK$4:CN$104,28,0),"0"),IFERROR(VLOOKUP($A17,'Season 8'!AK$4:CN$104,28,0),"0"),
IFERROR(VLOOKUP($A17,'Season 9'!AK$4:CN$104,28,0),"0"),IFERROR(VLOOKUP($A17,'Season 10'!AK$4:CN$104,28,0),"0"),
IFERROR(VLOOKUP($A17,'Season 11'!AK$4:CN$104,28,0),"0"),IFERROR(VLOOKUP($A17,'Season 12'!AK$4:CN$104,28,0),"0"),
IFERROR(VLOOKUP($A17,'Season 13'!AK$4:CN$104,28,0),"0"),IFERROR(VLOOKUP($A17,'Season 14'!AK$4:CN$104,28,0),"0"),IFERROR(VLOOKUP($A17,'Season 15'!AK$4:CN$104,28,0),"0"),)</f>
        <v>0</v>
      </c>
      <c r="AB17" s="398">
        <f>SUM(
IFERROR(VLOOKUP($A17,'Season 1'!AJ$4:CM$104,29,0),"0"),IFERROR(VLOOKUP($A17,'Season 2'!AK$4:CN$104,29,0),"0"),
IFERROR(VLOOKUP($A17,'Season 3'!AK$4:CN$104,29,0),"0"),IFERROR(VLOOKUP($A17,'Season 4'!AK$4:CN$104,29,0),"0"),
IFERROR(VLOOKUP($A17,'Season 5'!AK$4:CN$104,29,0),"0"),IFERROR(VLOOKUP($A17,'Season 6'!AK$4:CN$104,29,0),"0"),
IFERROR(VLOOKUP($A17,'Season 7'!AK$4:CN$104,29,0),"0"),IFERROR(VLOOKUP($A17,'Season 8'!AK$4:CN$104,29,0),"0"),
IFERROR(VLOOKUP($A17,'Season 9'!AK$4:CN$104,29,0),"0"),IFERROR(VLOOKUP($A17,'Season 10'!AK$4:CN$104,29,0),"0"),
IFERROR(VLOOKUP($A17,'Season 11'!AK$4:CN$104,29,0),"0"),IFERROR(VLOOKUP($A17,'Season 12'!AK$4:CN$104,29,0),"0"),
IFERROR(VLOOKUP($A17,'Season 13'!AK$4:CN$104,29,0),"0"),IFERROR(VLOOKUP($A17,'Season 14'!AK$4:CN$104,29,0),"0"),IFERROR(VLOOKUP($A17,'Season 15'!AK$4:CN$104,29,0),"0"),)</f>
        <v>0</v>
      </c>
      <c r="AC17" s="518">
        <f>SUM(
IFERROR(VLOOKUP($A17,'Season 1'!AJ$4:CM$104,30,0),"0"),IFERROR(VLOOKUP($A17,'Season 2'!AK$4:CN$104,30,0),"0"),
IFERROR(VLOOKUP($A17,'Season 3'!AK$4:CN$104,30,0),"0"),IFERROR(VLOOKUP($A17,'Season 4'!AK$4:CN$104,30,0),"0"),
IFERROR(VLOOKUP($A17,'Season 5'!AK$4:CN$104,30,0),"0"),IFERROR(VLOOKUP($A17,'Season 6'!AK$4:CN$104,30,0),"0"),
IFERROR(VLOOKUP($A17,'Season 7'!AK$4:CN$104,30,0),"0"),IFERROR(VLOOKUP($A17,'Season 8'!AK$4:CN$104,30,0),"0"),
IFERROR(VLOOKUP($A17,'Season 9'!AK$4:CN$104,30,0),"0"),IFERROR(VLOOKUP($A17,'Season 10'!AK$4:CN$104,30,0),"0"),
IFERROR(VLOOKUP($A17,'Season 11'!AK$4:CN$104,30,0),"0"),IFERROR(VLOOKUP($A17,'Season 12'!AK$4:CN$104,30,0),"0"),
IFERROR(VLOOKUP($A17,'Season 13'!AK$4:CN$104,30,0),"0"),IFERROR(VLOOKUP($A17,'Season 14'!AK$4:CN$104,30,0),"0"),IFERROR(VLOOKUP($A17,'Season 15'!AK$4:CN$104,30,0),"0"),)</f>
        <v>0</v>
      </c>
      <c r="AD17" s="21">
        <f>SUM(
IFERROR(VLOOKUP($A17,'Season 1'!AJ$4:CM$104,31,0),"0"),IFERROR(VLOOKUP($A17,'Season 2'!AK$4:CN$104,31,0),"0"),
IFERROR(VLOOKUP($A17,'Season 3'!AK$4:CN$104,31,0),"0"),IFERROR(VLOOKUP($A17,'Season 4'!AK$4:CN$104,31,0),"0"),
IFERROR(VLOOKUP($A17,'Season 5'!AK$4:CN$104,31,0),"0"),IFERROR(VLOOKUP($A17,'Season 6'!AK$4:CN$104,31,0),"0"),
IFERROR(VLOOKUP($A17,'Season 7'!AK$4:CN$104,31,0),"0"),IFERROR(VLOOKUP($A17,'Season 8'!AK$4:CN$104,31,0),"0"),
IFERROR(VLOOKUP($A17,'Season 9'!AK$4:CN$104,31,0),"0"),IFERROR(VLOOKUP($A17,'Season 10'!AK$4:CN$104,31,0),"0"),
IFERROR(VLOOKUP($A17,'Season 11'!AK$4:CN$104,31,0),"0"),IFERROR(VLOOKUP($A17,'Season 12'!AK$4:CN$104,31,0),"0"),
IFERROR(VLOOKUP($A17,'Season 13'!AK$4:CN$104,31,0),"0"),IFERROR(VLOOKUP($A17,'Season 14'!AK$4:CN$104,31,0),"0"),IFERROR(VLOOKUP($A17,'Season 15'!AK$4:CN$104,31,0),"0"),)</f>
        <v>0</v>
      </c>
      <c r="AE17" s="402">
        <f>SUM(
IFERROR(VLOOKUP($A17,'Season 1'!AJ$4:CM$104,32,0),"0"),IFERROR(VLOOKUP($A17,'Season 2'!AK$4:CN$104,32,0),"0"),
IFERROR(VLOOKUP($A17,'Season 3'!AK$4:CN$104,32,0),"0"),IFERROR(VLOOKUP($A17,'Season 4'!AK$4:CN$104,32,0),"0"),
IFERROR(VLOOKUP($A17,'Season 5'!AK$4:CN$104,32,0),"0"),IFERROR(VLOOKUP($A17,'Season 6'!AK$4:CN$104,32,0),"0"),
IFERROR(VLOOKUP($A17,'Season 7'!AK$4:CN$104,32,0),"0"),IFERROR(VLOOKUP($A17,'Season 8'!AK$4:CN$104,32,0),"0"),
IFERROR(VLOOKUP($A17,'Season 9'!AK$4:CN$104,32,0),"0"),IFERROR(VLOOKUP($A17,'Season 10'!AK$4:CN$104,32,0),"0"),
IFERROR(VLOOKUP($A17,'Season 11'!AK$4:CN$104,32,0),"0"),IFERROR(VLOOKUP($A17,'Season 12'!AK$4:CN$104,32,0),"0"),
IFERROR(VLOOKUP($A17,'Season 13'!AK$4:CN$104,32,0),"0"),IFERROR(VLOOKUP($A17,'Season 14'!AK$4:CN$104,32,0),"0"),IFERROR(VLOOKUP($A17,'Season 15'!AK$4:CN$104,32,0),"0"),)</f>
        <v>0</v>
      </c>
      <c r="AF17" s="403">
        <f>SUM(IFERROR(VLOOKUP($A17,'Season 2'!AK$4:CN$104,33,0),"0"),
IFERROR(VLOOKUP($A17,'Season 3'!AK$4:CN$104,33,0),"0"),IFERROR(VLOOKUP($A17,'Season 4'!AK$4:CN$104,33,0),"0"),
IFERROR(VLOOKUP($A17,'Season 5'!AK$4:CN$104,33,0),"0"),IFERROR(VLOOKUP($A17,'Season 6'!AK$4:CN$104,33,0),"0"),
IFERROR(VLOOKUP($A17,'Season 7'!AK$4:CN$104,33,0),"0"),IFERROR(VLOOKUP($A17,'Season 8'!AK$4:CN$104,33,0),"0"),
IFERROR(VLOOKUP($A17,'Season 9'!AK$4:CN$104,33,0),"0"),IFERROR(VLOOKUP($A17,'Season 10'!AK$4:CN$104,33,0),"0"),
IFERROR(VLOOKUP($A17,'Season 11'!AK$4:CN$104,33,0),"0"),IFERROR(VLOOKUP($A17,'Season 12'!AK$4:CN$104,33,0),"0"),
IFERROR(VLOOKUP($A17,'Season 13'!AK$4:CN$104,33,0),"0"),IFERROR(VLOOKUP($A17,'Season 14'!AK$4:CN$104,33,0),"0"),IFERROR(VLOOKUP($A17,'Season 15'!AK$4:CN$104,33,0),"0"),)</f>
        <v>0</v>
      </c>
      <c r="AG17" s="398">
        <f>SUM(IFERROR(VLOOKUP($A17,'Season 2'!AK$4:CN$104,34,0),"0"),
IFERROR(VLOOKUP($A17,'Season 3'!AK$4:CN$104,34,0),"0"),IFERROR(VLOOKUP($A17,'Season 4'!AK$4:CN$104,34,0),"0"),
IFERROR(VLOOKUP($A17,'Season 5'!AK$4:CN$104,34,0),"0"),IFERROR(VLOOKUP($A17,'Season 6'!AK$4:CN$104,34,0),"0"),
IFERROR(VLOOKUP($A17,'Season 7'!AK$4:CN$104,34,0),"0"),IFERROR(VLOOKUP($A17,'Season 8'!AK$4:CN$104,34,0),"0"),
IFERROR(VLOOKUP($A17,'Season 9'!AK$4:CN$104,34,0),"0"),IFERROR(VLOOKUP($A17,'Season 10'!AK$4:CN$104,34,0),"0"),
IFERROR(VLOOKUP($A17,'Season 11'!AK$4:CN$104,34,0),"0"),IFERROR(VLOOKUP($A17,'Season 12'!AK$4:CN$104,34,0),"0"),
IFERROR(VLOOKUP($A17,'Season 13'!AK$4:CN$104,34,0),"0"),IFERROR(VLOOKUP($A17,'Season 14'!AK$4:CN$104,34,0),"0"),IFERROR(VLOOKUP($A17,'Season 15'!AK$4:CN$104,34,0),"0"),)</f>
        <v>0</v>
      </c>
      <c r="AH17" s="518">
        <f>SUM(IFERROR(VLOOKUP($A17,'Season 2'!AK$4:CN$104,35,0),"0"),
IFERROR(VLOOKUP($A17,'Season 3'!AK$4:CN$104,35,0),"0"),IFERROR(VLOOKUP($A17,'Season 4'!AK$4:CN$104,35,0),"0"),
IFERROR(VLOOKUP($A17,'Season 5'!AK$4:CN$104,35,0),"0"),IFERROR(VLOOKUP($A17,'Season 6'!AK$4:CN$104,35,0),"0"),
IFERROR(VLOOKUP($A17,'Season 7'!AK$4:CN$104,35,0),"0"),IFERROR(VLOOKUP($A17,'Season 8'!AK$4:CN$104,35,0),"0"),
IFERROR(VLOOKUP($A17,'Season 9'!AK$4:CN$104,35,0),"0"),IFERROR(VLOOKUP($A17,'Season 10'!AK$4:CN$104,35,0),"0"),
IFERROR(VLOOKUP($A17,'Season 11'!AK$4:CN$104,35,0),"0"),IFERROR(VLOOKUP($A17,'Season 12'!AK$4:CN$104,35,0),"0"),
IFERROR(VLOOKUP($A17,'Season 13'!AK$4:CN$104,35,0),"0"),IFERROR(VLOOKUP($A17,'Season 14'!AK$4:CN$104,35,0),"0"),IFERROR(VLOOKUP($A17,'Season 15'!AK$4:CN$104,35,0),"0"),)</f>
        <v>0</v>
      </c>
      <c r="AI17" s="21">
        <f>SUM(IFERROR(VLOOKUP($A17,'Season 2'!AK$4:CN$104,36,0),"0"),
IFERROR(VLOOKUP($A17,'Season 3'!AK$4:CN$104,36,0),"0"),IFERROR(VLOOKUP($A17,'Season 4'!AK$4:CN$104,36,0),"0"),
IFERROR(VLOOKUP($A17,'Season 5'!AK$4:CN$104,36,0),"0"),IFERROR(VLOOKUP($A17,'Season 6'!AK$4:CN$104,36,0),"0"),
IFERROR(VLOOKUP($A17,'Season 7'!AK$4:CN$104,36,0),"0"),IFERROR(VLOOKUP($A17,'Season 8'!AK$4:CN$104,36,0),"0"),
IFERROR(VLOOKUP($A17,'Season 9'!AK$4:CN$104,36,0),"0"),IFERROR(VLOOKUP($A17,'Season 10'!AK$4:CN$104,36,0),"0"),
IFERROR(VLOOKUP($A17,'Season 11'!AK$4:CN$104,36,0),"0"),IFERROR(VLOOKUP($A17,'Season 12'!AK$4:CN$104,36,0),"0"),
IFERROR(VLOOKUP($A17,'Season 13'!AK$4:CN$104,36,0),"0"),IFERROR(VLOOKUP($A17,'Season 14'!AK$4:CN$104,36,0),"0"),IFERROR(VLOOKUP($A17,'Season 15'!AK$4:CN$104,36,0),"0"),)</f>
        <v>0</v>
      </c>
      <c r="AJ17" s="402">
        <f>SUM(IFERROR(VLOOKUP($A17,'Season 2'!AK$4:CN$104,37,0),"0"),
IFERROR(VLOOKUP($A17,'Season 3'!AK$4:CN$104,37,0),"0"),IFERROR(VLOOKUP($A17,'Season 4'!AK$4:CN$104,37,0),"0"),
IFERROR(VLOOKUP($A17,'Season 5'!AK$4:CN$104,37,0),"0"),IFERROR(VLOOKUP($A17,'Season 6'!AK$4:CN$104,37,0),"0"),
IFERROR(VLOOKUP($A17,'Season 7'!AK$4:CN$104,37,0),"0"),IFERROR(VLOOKUP($A17,'Season 8'!AK$4:CN$104,37,0),"0"),
IFERROR(VLOOKUP($A17,'Season 9'!AK$4:CN$104,37,0),"0"),IFERROR(VLOOKUP($A17,'Season 10'!AK$4:CN$104,37,0),"0"),
IFERROR(VLOOKUP($A17,'Season 11'!AK$4:CN$104,37,0),"0"),IFERROR(VLOOKUP($A17,'Season 12'!AK$4:CN$104,37,0),"0"),
IFERROR(VLOOKUP($A17,'Season 13'!AK$4:CN$104,37,0),"0"),IFERROR(VLOOKUP($A17,'Season 14'!AK$4:CN$104,37,0),"0"),IFERROR(VLOOKUP($A17,'Season 15'!AK$4:CN$104,37,0),"0"),)</f>
        <v>0</v>
      </c>
      <c r="AK17" s="403">
        <f>SUM(IFERROR(VLOOKUP($A17,'Season 1'!AJ$4:CM$104,33,0),"0"),IFERROR(VLOOKUP($A17,'Season 2'!AK$4:CN$104,38,0),"0"),
IFERROR(VLOOKUP($A17,'Season 3'!AK$4:CN$104,38,0),"0"),IFERROR(VLOOKUP($A17,'Season 4'!AK$4:CN$104,38,0),"0"),
IFERROR(VLOOKUP($A17,'Season 5'!AK$4:CN$104,38,0),"0"),IFERROR(VLOOKUP($A17,'Season 6'!AK$4:CN$104,38,0),"0"),
IFERROR(VLOOKUP($A17,'Season 7'!AK$4:CN$104,38,0),"0"),IFERROR(VLOOKUP($A17,'Season 8'!AK$4:CN$104,38,0),"0"),
IFERROR(VLOOKUP($A17,'Season 9'!AK$4:CN$104,38,0),"0"),IFERROR(VLOOKUP($A17,'Season 10'!AK$4:CN$104,38,0),"0"),
IFERROR(VLOOKUP($A17,'Season 11'!AK$4:CN$104,38,0),"0"),IFERROR(VLOOKUP($A17,'Season 12'!AK$4:CN$104,38,0),"0"),
IFERROR(VLOOKUP($A17,'Season 13'!AK$4:CN$104,38,0),"0"),IFERROR(VLOOKUP($A17,'Season 14'!AK$4:CN$104,38,0),"0"),IFERROR(VLOOKUP($A17,'Season 15'!AK$4:CN$104,38,0),"0"),)</f>
        <v>0</v>
      </c>
      <c r="AL17" s="398">
        <f>SUM(IFERROR(VLOOKUP($A17,'Season 1'!AJ$4:CM$104,34,0),"0"),IFERROR(VLOOKUP($A17,'Season 2'!AK$4:CN$104,39,0),"0"),
IFERROR(VLOOKUP($A17,'Season 3'!AK$4:CN$104,39,0),"0"),IFERROR(VLOOKUP($A17,'Season 4'!AK$4:CN$104,39,0),"0"),
IFERROR(VLOOKUP($A17,'Season 5'!AK$4:CN$104,39,0),"0"),IFERROR(VLOOKUP($A17,'Season 6'!AK$4:CN$104,39,0),"0"),
IFERROR(VLOOKUP($A17,'Season 7'!AK$4:CN$104,39,0),"0"),IFERROR(VLOOKUP($A17,'Season 8'!AK$4:CN$104,39,0),"0"),
IFERROR(VLOOKUP($A17,'Season 9'!AK$4:CN$104,39,0),"0"),IFERROR(VLOOKUP($A17,'Season 10'!AK$4:CN$104,39,0),"0"),
IFERROR(VLOOKUP($A17,'Season 11'!AK$4:CN$104,39,0),"0"),IFERROR(VLOOKUP($A17,'Season 12'!AK$4:CN$104,39,0),"0"),
IFERROR(VLOOKUP($A17,'Season 13'!AK$4:CN$104,39,0),"0"),IFERROR(VLOOKUP($A17,'Season 14'!AK$4:CN$104,39,0),"0"),IFERROR(VLOOKUP($A17,'Season 15'!AK$4:CN$104,39,0),"0"),)</f>
        <v>0</v>
      </c>
      <c r="AM17" s="518">
        <f>SUM(IFERROR(VLOOKUP($A17,'Season 1'!AJ$4:CM$104,35,0),"0"),IFERROR(VLOOKUP($A17,'Season 2'!AK$4:CN$104,40,0),"0"),
IFERROR(VLOOKUP($A17,'Season 3'!AK$4:CN$104,40,0),"0"),IFERROR(VLOOKUP($A17,'Season 4'!AK$4:CN$104,40,0),"0"),
IFERROR(VLOOKUP($A17,'Season 5'!AK$4:CN$104,40,0),"0"),IFERROR(VLOOKUP($A17,'Season 6'!AK$4:CN$104,40,0),"0"),
IFERROR(VLOOKUP($A17,'Season 7'!AK$4:CN$104,40,0),"0"),IFERROR(VLOOKUP($A17,'Season 8'!AK$4:CN$104,40,0),"0"),
IFERROR(VLOOKUP($A17,'Season 9'!AK$4:CN$104,40,0),"0"),IFERROR(VLOOKUP($A17,'Season 10'!AK$4:CN$104,40,0),"0"),
IFERROR(VLOOKUP($A17,'Season 11'!AK$4:CN$104,40,0),"0"),IFERROR(VLOOKUP($A17,'Season 12'!AK$4:CN$104,40,0),"0"),
IFERROR(VLOOKUP($A17,'Season 13'!AK$4:CN$104,40,0),"0"),IFERROR(VLOOKUP($A17,'Season 14'!AK$4:CN$104,40,0),"0"),IFERROR(VLOOKUP($A17,'Season 15'!AK$4:CN$104,40,0),"0"),)</f>
        <v>0</v>
      </c>
      <c r="AN17" s="21">
        <f>SUM(IFERROR(VLOOKUP($A17,'Season 1'!AJ$4:CM$104,36,0),"0"),IFERROR(VLOOKUP($A17,'Season 2'!AK$4:CN$104,41,0),"0"),
IFERROR(VLOOKUP($A17,'Season 3'!AK$4:CN$104,41,0),"0"),IFERROR(VLOOKUP($A17,'Season 4'!AK$4:CN$104,41,0),"0"),
IFERROR(VLOOKUP($A17,'Season 5'!AK$4:CN$104,41,0),"0"),IFERROR(VLOOKUP($A17,'Season 6'!AK$4:CN$104,41,0),"0"),
IFERROR(VLOOKUP($A17,'Season 7'!AK$4:CN$104,41,0),"0"),IFERROR(VLOOKUP($A17,'Season 8'!AK$4:CN$104,41,0),"0"),
IFERROR(VLOOKUP($A17,'Season 9'!AK$4:CN$104,41,0),"0"),IFERROR(VLOOKUP($A17,'Season 10'!AK$4:CN$104,41,0),"0"),
IFERROR(VLOOKUP($A17,'Season 11'!AK$4:CN$104,41,0),"0"),IFERROR(VLOOKUP($A17,'Season 12'!AK$4:CN$104,41,0),"0"),
IFERROR(VLOOKUP($A17,'Season 13'!AK$4:CN$104,41,0),"0"),IFERROR(VLOOKUP($A17,'Season 14'!AK$4:CN$104,41,0),"0"),IFERROR(VLOOKUP($A17,'Season 15'!AK$4:CN$104,41,0),"0"),)</f>
        <v>0</v>
      </c>
      <c r="AO17" s="402">
        <f>SUM(IFERROR(VLOOKUP($A17,'Season 1'!AJ$4:CM$104,37,0),"0"),IFERROR(VLOOKUP($A17,'Season 2'!AK$4:CN$104,42,0),"0"),
IFERROR(VLOOKUP($A17,'Season 3'!AK$4:CN$104,42,0),"0"),IFERROR(VLOOKUP($A17,'Season 4'!AK$4:CN$104,42,0),"0"),
IFERROR(VLOOKUP($A17,'Season 5'!AK$4:CN$104,42,0),"0"),IFERROR(VLOOKUP($A17,'Season 6'!AK$4:CN$104,42,0),"0"),
IFERROR(VLOOKUP($A17,'Season 7'!AK$4:CN$104,42,0),"0"),IFERROR(VLOOKUP($A17,'Season 8'!AK$4:CN$104,42,0),"0"),
IFERROR(VLOOKUP($A17,'Season 9'!AK$4:CN$104,42,0),"0"),IFERROR(VLOOKUP($A17,'Season 10'!AK$4:CN$104,42,0),"0"),
IFERROR(VLOOKUP($A17,'Season 11'!AK$4:CN$104,42,0),"0"),IFERROR(VLOOKUP($A17,'Season 12'!AK$4:CN$104,42,0),"0"),
IFERROR(VLOOKUP($A17,'Season 13'!AK$4:CN$104,42,0),"0"),IFERROR(VLOOKUP($A17,'Season 14'!AK$4:CN$104,42,0),"0"),IFERROR(VLOOKUP($A17,'Season 15'!AK$4:CN$104,42,0),"0"),)</f>
        <v>0</v>
      </c>
      <c r="AP17" s="403">
        <f>SUM(IFERROR(VLOOKUP($A17,'Season 1'!AJ$4:CM$104,43,0),"0"),IFERROR(VLOOKUP($A17,'Season 2'!AK$4:CN$104,43,0),"0"),
IFERROR(VLOOKUP($A17,'Season 3'!AK$4:CN$104,43,0),"0"),IFERROR(VLOOKUP($A17,'Season 4'!AK$4:CN$104,43,0),"0"),
IFERROR(VLOOKUP($A17,'Season 5'!AK$4:CN$104,43,0),"0"),IFERROR(VLOOKUP($A17,'Season 6'!AK$4:CN$104,43,0),"0"),
IFERROR(VLOOKUP($A17,'Season 7'!AK$4:CN$104,43,0),"0"),IFERROR(VLOOKUP($A17,'Season 8'!AK$4:CN$104,43,0),"0"),
IFERROR(VLOOKUP($A17,'Season 9'!AK$4:CN$104,43,0),"0"),IFERROR(VLOOKUP($A17,'Season 10'!AK$4:CN$104,43,0),"0"),
IFERROR(VLOOKUP($A17,'Season 11'!AK$4:CN$104,43,0),"0"),IFERROR(VLOOKUP($A17,'Season 12'!AK$4:CN$104,43,0),"0"),
IFERROR(VLOOKUP($A17,'Season 13'!AK$4:CN$104,43,0),"0"),IFERROR(VLOOKUP($A17,'Season 14'!AK$4:CN$104,43,0),"0"),IFERROR(VLOOKUP($A17,'Season 15'!AK$4:CN$104,43,0),"0"),)</f>
        <v>0</v>
      </c>
      <c r="AQ17" s="398">
        <f>SUM(IFERROR(VLOOKUP($A17,'Season 1'!AJ$4:CM$104,44,0),"0"),IFERROR(VLOOKUP($A17,'Season 2'!AK$4:CN$104,44,0),"0"),
IFERROR(VLOOKUP($A17,'Season 3'!AK$4:CN$104,44,0),"0"),IFERROR(VLOOKUP($A17,'Season 4'!AK$4:CN$104,44,0),"0"),
IFERROR(VLOOKUP($A17,'Season 5'!AK$4:CN$104,44,0),"0"),IFERROR(VLOOKUP($A17,'Season 6'!AK$4:CN$104,44,0),"0"),
IFERROR(VLOOKUP($A17,'Season 7'!AK$4:CN$104,44,0),"0"),IFERROR(VLOOKUP($A17,'Season 8'!AK$4:CN$104,44,0),"0"),
IFERROR(VLOOKUP($A17,'Season 9'!AK$4:CN$104,44,0),"0"),IFERROR(VLOOKUP($A17,'Season 10'!AK$4:CN$104,44,0),"0"),
IFERROR(VLOOKUP($A17,'Season 11'!AK$4:CN$104,44,0),"0"),IFERROR(VLOOKUP($A17,'Season 12'!AK$4:CN$104,44,0),"0"),
IFERROR(VLOOKUP($A17,'Season 13'!AK$4:CN$104,44,0),"0"),IFERROR(VLOOKUP($A17,'Season 14'!AK$4:CN$104,44,0),"0"),IFERROR(VLOOKUP($A17,'Season 15'!AK$4:CN$104,44,0),"0"),)</f>
        <v>0</v>
      </c>
      <c r="AR17" s="518">
        <f>SUM(IFERROR(VLOOKUP($A17,'Season 1'!AJ$4:CM$104,45,0),"0"),IFERROR(VLOOKUP($A17,'Season 2'!AK$4:CN$104,45,0),"0"),
IFERROR(VLOOKUP($A17,'Season 3'!AK$4:CN$104,45,0),"0"),IFERROR(VLOOKUP($A17,'Season 4'!AK$4:CN$104,45,0),"0"),
IFERROR(VLOOKUP($A17,'Season 5'!AK$4:CN$104,45,0),"0"),IFERROR(VLOOKUP($A17,'Season 6'!AK$4:CN$104,45,0),"0"),
IFERROR(VLOOKUP($A17,'Season 7'!AK$4:CN$104,45,0),"0"),IFERROR(VLOOKUP($A17,'Season 8'!AK$4:CN$104,45,0),"0"),
IFERROR(VLOOKUP($A17,'Season 9'!AK$4:CN$104,45,0),"0"),IFERROR(VLOOKUP($A17,'Season 10'!AK$4:CN$104,45,0),"0"),
IFERROR(VLOOKUP($A17,'Season 11'!AK$4:CN$104,45,0),"0"),IFERROR(VLOOKUP($A17,'Season 12'!AK$4:CN$104,45,0),"0"),
IFERROR(VLOOKUP($A17,'Season 13'!AK$4:CN$104,45,0),"0"),IFERROR(VLOOKUP($A17,'Season 14'!AK$4:CN$104,45,0),"0"),IFERROR(VLOOKUP($A17,'Season 15'!AK$4:CN$104,45,0),"0"),)</f>
        <v>0</v>
      </c>
      <c r="AS17" s="21">
        <f>SUM(IFERROR(VLOOKUP($A17,'Season 1'!AJ$4:CM$104,46,0),"0"),IFERROR(VLOOKUP($A17,'Season 2'!AK$4:CN$104,46,0),"0"),
IFERROR(VLOOKUP($A17,'Season 3'!AK$4:CN$104,46,0),"0"),IFERROR(VLOOKUP($A17,'Season 4'!AK$4:CN$104,46,0),"0"),
IFERROR(VLOOKUP($A17,'Season 5'!AK$4:CN$104,46,0),"0"),IFERROR(VLOOKUP($A17,'Season 6'!AK$4:CN$104,46,0),"0"),
IFERROR(VLOOKUP($A17,'Season 7'!AK$4:CN$104,46,0),"0"),IFERROR(VLOOKUP($A17,'Season 8'!AK$4:CN$104,46,0),"0"),
IFERROR(VLOOKUP($A17,'Season 9'!AK$4:CN$104,46,0),"0"),IFERROR(VLOOKUP($A17,'Season 10'!AK$4:CN$104,46,0),"0"),
IFERROR(VLOOKUP($A17,'Season 11'!AK$4:CN$104,46,0),"0"),IFERROR(VLOOKUP($A17,'Season 12'!AK$4:CN$104,46,0),"0"),
IFERROR(VLOOKUP($A17,'Season 13'!AK$4:CN$104,46,0),"0"),IFERROR(VLOOKUP($A17,'Season 14'!AK$4:CN$104,46,0),"0"),IFERROR(VLOOKUP($A17,'Season 15'!AK$4:CN$104,46,0),"0"),)</f>
        <v>0</v>
      </c>
      <c r="AT17" s="402">
        <f>SUM(IFERROR(VLOOKUP($A17,'Season 1'!AJ$4:CM$104,47,0),"0"),IFERROR(VLOOKUP($A17,'Season 2'!AK$4:CN$104,47,0),"0"),
IFERROR(VLOOKUP($A17,'Season 3'!AK$4:CN$104,47,0),"0"),IFERROR(VLOOKUP($A17,'Season 4'!AK$4:CN$104,47,0),"0"),
IFERROR(VLOOKUP($A17,'Season 5'!AK$4:CN$104,47,0),"0"),IFERROR(VLOOKUP($A17,'Season 6'!AK$4:CN$104,47,0),"0"),
IFERROR(VLOOKUP($A17,'Season 7'!AK$4:CN$104,47,0),"0"),IFERROR(VLOOKUP($A17,'Season 8'!AK$4:CN$104,47,0),"0"),
IFERROR(VLOOKUP($A17,'Season 9'!AK$4:CN$104,47,0),"0"),IFERROR(VLOOKUP($A17,'Season 10'!AK$4:CN$104,47,0),"0"),
IFERROR(VLOOKUP($A17,'Season 11'!AK$4:CN$104,47,0),"0"),IFERROR(VLOOKUP($A17,'Season 12'!AK$4:CN$104,47,0),"0"),
IFERROR(VLOOKUP($A17,'Season 13'!AK$4:CN$104,47,0),"0"),IFERROR(VLOOKUP($A17,'Season 14'!AK$4:CN$104,47,0),"0"),IFERROR(VLOOKUP($A17,'Season 15'!AK$4:CN$104,47,0),"0"),)</f>
        <v>0</v>
      </c>
      <c r="AU17" s="403">
        <f>SUM(IFERROR(VLOOKUP($A17,'Season 3'!AK$4:CN$104,48,0),"0"),IFERROR(VLOOKUP($A17,'Season 4'!AK$4:CN$104,48,0),"0"),
IFERROR(VLOOKUP($A17,'Season 5'!AK$4:CN$104,48,0),"0"),IFERROR(VLOOKUP($A17,'Season 6'!AK$4:CN$104,48,0),"0"),
IFERROR(VLOOKUP($A17,'Season 7'!AK$4:CN$104,48,0),"0"),IFERROR(VLOOKUP($A17,'Season 8'!AK$4:CN$104,48,0),"0"),
IFERROR(VLOOKUP($A17,'Season 9'!AK$4:CN$104,48,0),"0"),IFERROR(VLOOKUP($A17,'Season 10'!AK$4:CN$104,48,0),"0"),
IFERROR(VLOOKUP($A17,'Season 11'!AK$4:CN$104,48,0),"0"),IFERROR(VLOOKUP($A17,'Season 12'!AK$4:CN$104,48,0),"0"),
IFERROR(VLOOKUP($A17,'Season 13'!AK$4:CN$104,48,0),"0"),IFERROR(VLOOKUP($A17,'Season 14'!AK$4:CN$104,48,0),"0"),IFERROR(VLOOKUP($A17,'Season 15'!AK$4:CN$104,48,0),"0"),)</f>
        <v>0</v>
      </c>
      <c r="AV17" s="398">
        <f>SUM(IFERROR(VLOOKUP($A17,'Season 3'!AK$4:CN$104,49,0),"0"),IFERROR(VLOOKUP($A17,'Season 4'!AK$4:CN$104,49,0),"0"),
IFERROR(VLOOKUP($A17,'Season 5'!AK$4:CN$104,49,0),"0"),IFERROR(VLOOKUP($A17,'Season 6'!AK$4:CN$104,49,0),"0"),
IFERROR(VLOOKUP($A17,'Season 7'!AK$4:CN$104,49,0),"0"),IFERROR(VLOOKUP($A17,'Season 8'!AK$4:CN$104,49,0),"0"),
IFERROR(VLOOKUP($A17,'Season 9'!AK$4:CN$104,49,0),"0"),IFERROR(VLOOKUP($A17,'Season 10'!AK$4:CN$104,49,0),"0"),
IFERROR(VLOOKUP($A17,'Season 11'!AK$4:CN$104,49,0),"0"),IFERROR(VLOOKUP($A17,'Season 12'!AK$4:CN$104,49,0),"0"),
IFERROR(VLOOKUP($A17,'Season 13'!AK$4:CN$104,49,0),"0"),IFERROR(VLOOKUP($A17,'Season 14'!AK$4:CN$104,49,0),"0"),IFERROR(VLOOKUP($A17,'Season 15'!AK$4:CN$104,49,0),"0"),)</f>
        <v>0</v>
      </c>
      <c r="AW17" s="518">
        <f>SUM(IFERROR(VLOOKUP($A17,'Season 3'!AK$4:CN$104,50,0),"0"),IFERROR(VLOOKUP($A17,'Season 4'!AK$4:CN$104,50,0),"0"),
IFERROR(VLOOKUP($A17,'Season 5'!AK$4:CN$104,50,0),"0"),IFERROR(VLOOKUP($A17,'Season 6'!AK$4:CN$104,50,0),"0"),
IFERROR(VLOOKUP($A17,'Season 7'!AK$4:CN$104,50,0),"0"),IFERROR(VLOOKUP($A17,'Season 8'!AK$4:CN$104,50,0),"0"),
IFERROR(VLOOKUP($A17,'Season 9'!AK$4:CN$104,50,0),"0"),IFERROR(VLOOKUP($A17,'Season 10'!AK$4:CN$104,50,0),"0"),
IFERROR(VLOOKUP($A17,'Season 11'!AK$4:CN$104,50,0),"0"),IFERROR(VLOOKUP($A17,'Season 12'!AK$4:CN$104,50,0),"0"),
IFERROR(VLOOKUP($A17,'Season 13'!AK$4:CN$104,50,0),"0"),IFERROR(VLOOKUP($A17,'Season 14'!AK$4:CN$104,50,0),"0"),IFERROR(VLOOKUP($A17,'Season 15'!AK$4:CN$104,50,0),"0"),)</f>
        <v>0</v>
      </c>
      <c r="AX17" s="21">
        <f>SUM(IFERROR(VLOOKUP($A17,'Season 3'!AK$4:CN$104,51,0),"0"),IFERROR(VLOOKUP($A17,'Season 4'!AK$4:CN$104,51,0),"0"),
IFERROR(VLOOKUP($A17,'Season 5'!AK$4:CN$104,51,0),"0"),IFERROR(VLOOKUP($A17,'Season 6'!AK$4:CN$104,51,0),"0"),
IFERROR(VLOOKUP($A17,'Season 7'!AK$4:CN$104,51,0),"0"),IFERROR(VLOOKUP($A17,'Season 8'!AK$4:CN$104,51,0),"0"),
IFERROR(VLOOKUP($A17,'Season 9'!AK$4:CN$104,51,0),"0"),IFERROR(VLOOKUP($A17,'Season 10'!AK$4:CN$104,51,0),"0"),
IFERROR(VLOOKUP($A17,'Season 11'!AK$4:CN$104,51,0),"0"),IFERROR(VLOOKUP($A17,'Season 12'!AK$4:CN$104,51,0),"0"),
IFERROR(VLOOKUP($A17,'Season 13'!AK$4:CN$104,51,0),"0"),IFERROR(VLOOKUP($A17,'Season 14'!AK$4:CN$104,51,0),"0"),IFERROR(VLOOKUP($A17,'Season 15'!AK$4:CN$104,51,0),"0"),)</f>
        <v>0</v>
      </c>
      <c r="AY17" s="402">
        <f>SUM(IFERROR(VLOOKUP($A17,'Season 3'!AK$4:CN$104,52,0),"0"),IFERROR(VLOOKUP($A17,'Season 4'!AK$4:CN$104,52,0),"0"),
IFERROR(VLOOKUP($A17,'Season 5'!AK$4:CN$104,52,0),"0"),IFERROR(VLOOKUP($A17,'Season 6'!AK$4:CN$104,52,0),"0"),
IFERROR(VLOOKUP($A17,'Season 7'!AK$4:CN$104,52,0),"0"),IFERROR(VLOOKUP($A17,'Season 8'!AK$4:CN$104,52,0),"0"),
IFERROR(VLOOKUP($A17,'Season 9'!AK$4:CN$104,52,0),"0"),IFERROR(VLOOKUP($A17,'Season 10'!AK$4:CN$104,52,0),"0"),
IFERROR(VLOOKUP($A17,'Season 11'!AK$4:CN$104,52,0),"0"),IFERROR(VLOOKUP($A17,'Season 12'!AK$4:CN$104,52,0),"0"),
IFERROR(VLOOKUP($A17,'Season 13'!AK$4:CN$104,52,0),"0"),IFERROR(VLOOKUP($A17,'Season 14'!AK$4:CN$104,52,0),"0"),IFERROR(VLOOKUP($A17,'Season 15'!AK$4:CN$104,52,0),"0"),)</f>
        <v>0</v>
      </c>
      <c r="AZ17" s="403">
        <f>SUM(IFERROR(VLOOKUP($A17,'Season 1'!AJ$4:CM$104,38,0),"0"),IFERROR(VLOOKUP($A17,'Season 2'!AK$4:CN$104,48,0),"0"),)</f>
        <v>0</v>
      </c>
      <c r="BA17" s="398">
        <f>SUM(IFERROR(VLOOKUP($A17,'Season 1'!AJ$4:CM$104,39,0),"0"),IFERROR(VLOOKUP($A17,'Season 2'!AK$4:CN$104,49,0),"0"),)</f>
        <v>0</v>
      </c>
      <c r="BB17" s="518">
        <f>SUM(IFERROR(VLOOKUP($A17,'Season 1'!AJ$4:CM$104,40,0),"0"),IFERROR(VLOOKUP($A17,'Season 2'!AK$4:CN$104,50,0),"0"),)</f>
        <v>0</v>
      </c>
      <c r="BC17" s="21">
        <f>SUM(IFERROR(VLOOKUP($A17,'Season 1'!AJ$4:CM$104,41,0),"0"),IFERROR(VLOOKUP($A17,'Season 2'!AK$4:CN$104,51,0),"0"),)</f>
        <v>0</v>
      </c>
      <c r="BD17" s="402">
        <f>SUM(IFERROR(VLOOKUP($A17,'Season 1'!AJ$4:CM$104,42,0),"0"),IFERROR(VLOOKUP($A17,'Season 2'!AK$4:CN$104,52,0),"0"),)</f>
        <v>0</v>
      </c>
      <c r="BE17" s="561">
        <f>SUM(
IFERROR(VLOOKUP($A17,'Season 1'!AJ$4:CM$104,48,0),"0"),IFERROR(VLOOKUP($A17,'Season 2'!AK$4:CN$104,53,0),"0"),
IFERROR(VLOOKUP($A17,'Season 3'!AK$4:CN$104,53,0),"0"),IFERROR(VLOOKUP($A17,'Season 4'!AK$4:CN$104,53,0),"0"),
IFERROR(VLOOKUP($A17,'Season 5'!AK$4:CN$104,53,0),"0"),IFERROR(VLOOKUP($A17,'Season 6'!AK$4:CN$104,53,0),"0"),
IFERROR(VLOOKUP($A17,'Season 7'!AK$4:CN$104,53,0),"0"),IFERROR(VLOOKUP($A17,'Season 8'!AK$4:CN$104,53,0),"0"),
IFERROR(VLOOKUP($A17,'Season 9'!AK$4:CN$104,53,0),"0"),IFERROR(VLOOKUP($A17,'Season 10'!AK$4:CN$104,53,0),"0"),
IFERROR(VLOOKUP($A17,'Season 11'!AK$4:CN$104,53,0),"0"),IFERROR(VLOOKUP($A17,'Season 12'!AK$4:CN$104,53,0),"0"),
IFERROR(VLOOKUP($A17,'Season 13'!AK$4:CN$104,53,0),"0"),IFERROR(VLOOKUP($A17,'Season 14'!AK$4:CN$104,53,0),"0"),IFERROR(VLOOKUP($A17,'Season 15'!AK$4:CN$104,53,0),"0"),)</f>
        <v>0</v>
      </c>
      <c r="BF17" s="562">
        <f>SUM(
IFERROR(VLOOKUP($A17,'Season 1'!AJ$4:CM$104,49,0),"0"),IFERROR(VLOOKUP($A17,'Season 2'!AK$4:CN$104,54,0),"0"),
IFERROR(VLOOKUP($A17,'Season 3'!AK$4:CN$104,54,0),"0"),IFERROR(VLOOKUP($A17,'Season 4'!AK$4:CN$104,54,0),"0"),
IFERROR(VLOOKUP($A17,'Season 5'!AK$4:CN$104,54,0),"0"),IFERROR(VLOOKUP($A17,'Season 6'!AK$4:CN$104,54,0),"0"),
IFERROR(VLOOKUP($A17,'Season 7'!AK$4:CN$104,54,0),"0"),IFERROR(VLOOKUP($A17,'Season 8'!AK$4:CN$104,54,0),"0"),
IFERROR(VLOOKUP($A17,'Season 9'!AK$4:CN$104,54,0),"0"),IFERROR(VLOOKUP($A17,'Season 10'!AK$4:CN$104,54,0),"0"),
IFERROR(VLOOKUP($A17,'Season 11'!AK$4:CN$104,540),"0"),IFERROR(VLOOKUP($A17,'Season 12'!AK$4:CN$104,54,0),"0"),
IFERROR(VLOOKUP($A17,'Season 13'!AK$4:CN$104,54,0),"0"),IFERROR(VLOOKUP($A17,'Season 14'!AK$4:CN$104,54,0),"0"),IFERROR(VLOOKUP($A17,'Season 15'!AK$4:CN$104,54,0),"0"),)</f>
        <v>0</v>
      </c>
      <c r="BG17" s="529" t="e">
        <f t="shared" si="1"/>
        <v>#DIV/0!</v>
      </c>
      <c r="BI17" s="553"/>
      <c r="BJ17" s="553"/>
      <c r="BK17" s="553"/>
      <c r="BL17" s="553"/>
      <c r="BM17" s="553"/>
      <c r="BN17" s="553"/>
      <c r="BO17" s="531"/>
      <c r="BP17" s="531"/>
      <c r="BQ17" s="531"/>
      <c r="BR17" s="531"/>
      <c r="BS17" s="12" t="str">
        <f>IFERROR(VLOOKUP($A17,'Season 1'!$AJ$4:$CM$104,50,0),"0")</f>
        <v>0</v>
      </c>
      <c r="BT17" s="12" t="str">
        <f>IFERROR(VLOOKUP($A17,'Season 1'!$AJ$4:$CM$104,51,0),"0")</f>
        <v>0</v>
      </c>
      <c r="BU17" s="12" t="str">
        <f>IFERROR(VLOOKUP($A17,'Season 2'!$AK$4:$CN$104,55,0),"0")</f>
        <v>0</v>
      </c>
      <c r="BV17" s="12" t="str">
        <f>IFERROR(VLOOKUP($A17,'Season 2'!$AK$4:$CN$104,56,0),"0")</f>
        <v>0</v>
      </c>
      <c r="BW17" s="12" t="str">
        <f>IFERROR(VLOOKUP($A17,'Season 3'!$AK$4:$CN$104,55,0),"0")</f>
        <v>0</v>
      </c>
      <c r="BX17" s="12" t="str">
        <f>IFERROR(VLOOKUP($A17,'Season 3'!$AK$4:$CN$104,56,0),"0")</f>
        <v>0</v>
      </c>
      <c r="BY17" s="12" t="str">
        <f>IFERROR(VLOOKUP($A17,'Season 4'!$AK$4:$CN$104,55,0),"0")</f>
        <v>0</v>
      </c>
      <c r="BZ17" s="12" t="str">
        <f>IFERROR(VLOOKUP($A17,'Season 4'!$AK$4:$CN$104,56,0),"0")</f>
        <v>0</v>
      </c>
      <c r="CA17" s="12" t="str">
        <f>IFERROR(VLOOKUP($A17,'Season 5'!$AK$4:$CN$104,55,0),"0")</f>
        <v>0</v>
      </c>
      <c r="CB17" s="12" t="str">
        <f>IFERROR(VLOOKUP($A17,'Season 5'!$AK$4:$CN$104,56,0),"0")</f>
        <v>0</v>
      </c>
      <c r="CC17" s="12" t="str">
        <f>IFERROR(VLOOKUP($A17,'Season 6'!$AK$4:$CN$104,55,0),"0")</f>
        <v>0</v>
      </c>
      <c r="CD17" s="12" t="str">
        <f>IFERROR(VLOOKUP($A17,'Season 6'!$AK$4:$CN$104,56,0),"0")</f>
        <v>0</v>
      </c>
      <c r="CE17" s="12" t="str">
        <f>IFERROR(VLOOKUP($A17,'Season 7'!$AK$4:$CN$104,55,0),"0")</f>
        <v>0</v>
      </c>
      <c r="CF17" s="12" t="str">
        <f>IFERROR(VLOOKUP($A17,'Season 7'!$AK$4:$CN$104,56,0),"0")</f>
        <v>0</v>
      </c>
      <c r="CG17" s="12" t="str">
        <f>IFERROR(VLOOKUP($A17,'Season 8'!$AK$4:$CN$104,55,0),"0")</f>
        <v>0</v>
      </c>
      <c r="CH17" s="12" t="str">
        <f>IFERROR(VLOOKUP($A17,'Season 8'!$AK$4:$CN$104,56,0),"0")</f>
        <v>0</v>
      </c>
      <c r="CI17" s="12" t="str">
        <f>IFERROR(VLOOKUP($A17,'Season 9'!$AK$4:$CN$104,55,0),"0")</f>
        <v>0</v>
      </c>
      <c r="CJ17" s="12" t="str">
        <f>IFERROR(VLOOKUP($A17,'Season 9'!$AK$4:$CN$104,56,0),"0")</f>
        <v>0</v>
      </c>
      <c r="CK17" s="12" t="str">
        <f>IFERROR(VLOOKUP($A17,'Season 10'!$AK$4:$CN$104,55,0),"0")</f>
        <v>0</v>
      </c>
      <c r="CL17" s="12" t="str">
        <f>IFERROR(VLOOKUP($A17,'Season 10'!$AK$4:$CN$104,56,0),"0")</f>
        <v>0</v>
      </c>
      <c r="CM17" s="12" t="str">
        <f>IFERROR(VLOOKUP($A17,'Season 11'!$AK$4:$CN$104,55,0),"0")</f>
        <v>0</v>
      </c>
      <c r="CN17" s="12" t="str">
        <f>IFERROR(VLOOKUP($A17,'Season 11'!$AK$4:$CN$104,56,0),"0")</f>
        <v>0</v>
      </c>
      <c r="CO17" s="12" t="str">
        <f>IFERROR(VLOOKUP($A17,'Season 12'!$AK$4:$CN$104,55,0),"0")</f>
        <v>0</v>
      </c>
      <c r="CP17" s="12" t="str">
        <f>IFERROR(VLOOKUP($A17,'Season 12'!$AK$4:$CN$104,56,0),"0")</f>
        <v>0</v>
      </c>
      <c r="CQ17" s="12" t="str">
        <f>IFERROR(VLOOKUP($A17,'Season 13'!$AK$4:$CN$104,55,0),"0")</f>
        <v>0</v>
      </c>
      <c r="CR17" s="12" t="str">
        <f>IFERROR(VLOOKUP($A17,'Season 13'!$AK$4:$CN$104,56,0),"0")</f>
        <v>0</v>
      </c>
      <c r="CS17" s="12" t="str">
        <f>IFERROR(VLOOKUP($A17,'Season 14'!$AK$4:$CN$104,55,0),"0")</f>
        <v>0</v>
      </c>
      <c r="CT17" s="12" t="str">
        <f>IFERROR(VLOOKUP($A17,'Season 14'!$AK$4:$CN$104,56,0),"0")</f>
        <v>0</v>
      </c>
      <c r="CU17" s="12" t="str">
        <f>IFERROR(VLOOKUP($A17,'Season 15'!$AK$4:$CN$104,55,0),"0")</f>
        <v>0</v>
      </c>
      <c r="CV17" s="12" t="str">
        <f>IFERROR(VLOOKUP($A17,'Season 15'!$AK$4:$CN$104,56,0),"0")</f>
        <v>0</v>
      </c>
    </row>
    <row r="18" spans="1:100" x14ac:dyDescent="0.25">
      <c r="A18" s="1533" t="s">
        <v>632</v>
      </c>
      <c r="B18" s="516" t="str">
        <f>IFERROR(VLOOKUP('Data Totals'!A18,'Season 1'!AJ$4:CH$104,2,FALSE),IFERROR(VLOOKUP('Data Totals'!A18,'Season 2'!AK$4:CI$104,2,FALSE),IFERROR(VLOOKUP('Data Totals'!A18,'Season 3'!AK$4:CI$104,2,FALSE),IFERROR(VLOOKUP('Data Totals'!A18,'Season 4'!AK$4:CI$104,2,FALSE),IFERROR(VLOOKUP('Data Totals'!A18,'Season 5'!AK$4:CI$104,2,FALSE),IFERROR(VLOOKUP('Data Totals'!A18,'Season 6'!AK$4:CI$104,2,FALSE),IFERROR(VLOOKUP('Data Totals'!A18,'Season 7'!AK$4:CI$104,2,FALSE),IFERROR(VLOOKUP('Data Totals'!A18,'Season 8'!AK$4:CI$104,2,FALSE),IFERROR(VLOOKUP('Data Totals'!A18,'Season 9'!AK$4:CI$104,2,FALSE),IFERROR(VLOOKUP('Data Totals'!A18,'Season 10'!AK$4:CI$104,2,FALSE),IFERROR(VLOOKUP('Data Totals'!A18,'Season 11'!AK$4:CI$104,2,FALSE),IFERROR(VLOOKUP('Data Totals'!A18,'Season 12'!AK$4:CI$104,2,FALSE),IFERROR(VLOOKUP('Data Totals'!A18,'Season 13'!AK$4:CI$104,2,FALSE),IFERROR(VLOOKUP('Data Totals'!A18,'Season 14'!AK$4:CI$104,2,FALSE),IFERROR(VLOOKUP('Data Totals'!A18,'Season 15'!AK$4:CI$104,2,FALSE),"N/A")))))))))))))))</f>
        <v>LM</v>
      </c>
      <c r="C18" s="517">
        <f>IFERROR(VLOOKUP('Data Totals'!A18,'Season 1'!AJ$4:CH$104,3,FALSE),IFERROR(VLOOKUP('Data Totals'!A18,'Season 2'!AK$4:CI$104,3,FALSE),IFERROR(VLOOKUP('Data Totals'!A18,'Season 3'!AK$4:CI$104,3,FALSE),IFERROR(VLOOKUP('Data Totals'!A18,'Season 4'!AK$4:CI$104,3,FALSE),IFERROR(VLOOKUP('Data Totals'!A18,'Season 5'!AK$4:CI$104,3,FALSE),IFERROR(VLOOKUP('Data Totals'!A18,'Season 6'!AK$4:CI$104,3,FALSE),IFERROR(VLOOKUP('Data Totals'!A18,'Season 7'!AK$4:CI$104,3,FALSE),IFERROR(VLOOKUP('Data Totals'!A18,'Season 8'!AK$4:CI$104,3,FALSE),IFERROR(VLOOKUP('Data Totals'!A18,'Season 9'!AK$4:CI$104,3,FALSE),IFERROR(VLOOKUP('Data Totals'!A18,'Season 10'!AK$4:CI$104,3,FALSE),IFERROR(VLOOKUP('Data Totals'!A18,'Season 11'!AK$4:CI$104,3,FALSE),IFERROR(VLOOKUP('Data Totals'!A18,'Season 12'!AK$4:CI$104,3,FALSE),IFERROR(VLOOKUP('Data Totals'!A18,'Season 13'!AK$4:CI$104,3,FALSE),IFERROR(VLOOKUP('Data Totals'!A18,'Season 14'!AK$4:CI$104,3,FALSE),IFERROR(VLOOKUP('Data Totals'!A18,'Season 15'!AK$4:CI$104,3,FALSE),"N/A")))))))))))))))</f>
        <v>69</v>
      </c>
      <c r="D18" s="517">
        <f>IFERROR(VLOOKUP('Data Totals'!A18,'Season 15'!AK$4:CI$104,4,FALSE),IFERROR(VLOOKUP('Data Totals'!A18,'Season 14'!AK$4:CI$104,4,FALSE),IFERROR(VLOOKUP('Data Totals'!A18,'Season 13'!AK$4:CI$104,4,FALSE),IFERROR(VLOOKUP('Data Totals'!A18,'Season 12'!AK$4:CI$104,4,FALSE),IFERROR(VLOOKUP('Data Totals'!A18,'Season 11'!AK$4:CI$104,4,FALSE),IFERROR(VLOOKUP('Data Totals'!A18,'Season 10'!AK$4:CI$104,4,FALSE),IFERROR(VLOOKUP('Data Totals'!A18,'Season 9'!AK$4:CI$104,4,FALSE),IFERROR(VLOOKUP('Data Totals'!A18,'Season 8'!AK$4:CI$104,4,FALSE),IFERROR(VLOOKUP('Data Totals'!A18,'Season 7'!AK$4:CI$104,4,FALSE),IFERROR(VLOOKUP('Data Totals'!A18,'Season 6'!AK$4:CI$104,4,FALSE),IFERROR(VLOOKUP('Data Totals'!A18,'Season 5'!AK$4:CI$104,4,FALSE),IFERROR(VLOOKUP('Data Totals'!A18,'Season 4'!AK$4:CI$104,4,FALSE),IFERROR(VLOOKUP('Data Totals'!A18,'Season 3'!AK$4:CI$104,4,FALSE),IFERROR(VLOOKUP('Data Totals'!A18,'Season 2'!AK$4:CI$104,4,FALSE),IFERROR(VLOOKUP('Data Totals'!A18,'Season 1'!AJ$4:CH$104,4,FALSE),"N/A")))))))))))))))</f>
        <v>70</v>
      </c>
      <c r="E18" s="517">
        <f t="shared" si="0"/>
        <v>1</v>
      </c>
      <c r="F18" s="398">
        <f>SUM(IFERROR(VLOOKUP(A18,BI$3:BN$152,2,0),"0"),
IFERROR(VLOOKUP(A18,'Season 1'!AJ$4:CM$104,7,0),"0"),IFERROR(VLOOKUP(A18,'Season 2'!AK$4:CN$104,7,0),"0"),
IFERROR(VLOOKUP(A18,'Season 3'!AK$4:CN$104,7,0),"0"),IFERROR(VLOOKUP(A18,'Season 4'!AK$4:CN$104,7,0),"0"),
IFERROR(VLOOKUP(A18,'Season 5'!AK$4:CN$104,7,0),"0"),IFERROR(VLOOKUP(A18,'Season 6'!AK$4:CN$104,7,0),"0"),
IFERROR(VLOOKUP(A18,'Season 7'!AK$4:CN$104,7,0),"0"),IFERROR(VLOOKUP(A18,'Season 8'!AK$4:CN$104,7,0),"0"),
IFERROR(VLOOKUP(A18,'Season 9'!AK$4:CN$104,7,0),"0"),IFERROR(VLOOKUP(A18,'Season 10'!AK$4:CN$104,7,0),"0"),
IFERROR(VLOOKUP(A18,'Season 11'!AK$4:CN$104,7,0),"0"),IFERROR(VLOOKUP(A18,'Season 12'!AK$4:CN$104,7,0),"0"),
IFERROR(VLOOKUP(A18,'Season 13'!AK$4:CN$104,7,0),"0"),IFERROR(VLOOKUP(A18,'Season 14'!AK$4:CN$104,7,0),"0"),IFERROR(VLOOKUP(A18,'Season 15'!AK$4:CN$104,7,0),"0"),)</f>
        <v>29</v>
      </c>
      <c r="G18" s="398">
        <f>SUM(
IFERROR(VLOOKUP(A18,'Season 1'!AJ$4:CM$104,8,0),"0"),IFERROR(VLOOKUP(A18,'Season 2'!AK$4:CN$104,8,0),"0"),
IFERROR(VLOOKUP(A18,'Season 3'!AK$4:CN$104,8,0),"0"),IFERROR(VLOOKUP(A18,'Season 4'!AK$4:CN$104,8,0),"0"),
IFERROR(VLOOKUP(A18,'Season 5'!AK$4:CN$104,8,0),"0"),IFERROR(VLOOKUP(A18,'Season 6'!AK$4:CN$104,8,0),"0"),
IFERROR(VLOOKUP(A18,'Season 7'!AK$4:CN$104,8,0),"0"),IFERROR(VLOOKUP(A18,'Season 8'!AK$4:CN$104,8,0),"0"),
IFERROR(VLOOKUP(A18,'Season 9'!AK$4:CN$104,8,0),"0"),IFERROR(VLOOKUP(A18,'Season 10'!AK$4:CN$104,8,0),"0"),
IFERROR(VLOOKUP(A18,'Season 11'!AK$4:CN$104,8,0),"0"),IFERROR(VLOOKUP(A18,'Season 12'!AK$4:CN$104,8,0),"0"),
IFERROR(VLOOKUP(A18,'Season 13'!AK$4:CN$104,8,0),"0"),IFERROR(VLOOKUP(A18,'Season 14'!AK$4:CN$104,8,0),"0"),IFERROR(VLOOKUP(A18,'Season 15'!AK$4:CN$104,8,0),"0"),)</f>
        <v>0</v>
      </c>
      <c r="H18" s="329">
        <f>SUM(
IFERROR(VLOOKUP(A18,'Season 1'!AJ$4:CM$104,9,0),"0"),IFERROR(VLOOKUP(A18,'Season 2'!AK$4:CN$104,9,0),"0"),
IFERROR(VLOOKUP(A18,'Season 3'!AK$4:CN$104,9,0),"0"),IFERROR(VLOOKUP(A18,'Season 4'!AK$4:CN$104,9,0),"0"),
IFERROR(VLOOKUP(A18,'Season 5'!AK$4:CN$104,9,0),"0"),IFERROR(VLOOKUP(A18,'Season 6'!AK$4:CN$104,9,0),"0"),
IFERROR(VLOOKUP(A18,'Season 7'!AK$4:CN$104,9,0),"0"),IFERROR(VLOOKUP(A18,'Season 8'!AK$4:CN$104,9,0),"0"),
IFERROR(VLOOKUP(A18,'Season 9'!AK$4:CN$104,9,0),"0"),IFERROR(VLOOKUP(A18,'Season 10'!AK$4:CN$104,9,0),"0"),
IFERROR(VLOOKUP(A18,'Season 11'!AK$4:CN$104,9,0),"0"),IFERROR(VLOOKUP(A18,'Season 12'!AK$4:CN$104,9,0),"0"),
IFERROR(VLOOKUP(A18,'Season 13'!AK$4:CN$104,9,0),"0"),IFERROR(VLOOKUP(A18,'Season 14'!AK$4:CN$104,9,0),"0"),IFERROR(VLOOKUP(A18,'Season 15'!AK$4:CN$104,9,0),"0"),)</f>
        <v>0</v>
      </c>
      <c r="I18" s="518">
        <f>SUM(
IFERROR(VLOOKUP(A18,'Season 1'!AJ$4:CM$104,10,0),"0"),IFERROR(VLOOKUP(A18,'Season 2'!AK$4:CN$104,10,0),"0"),
IFERROR(VLOOKUP(A18,'Season 3'!AK$4:CN$104,10,0),"0"),IFERROR(VLOOKUP(A18,'Season 4'!AK$4:CN$104,10,0),"0"),
IFERROR(VLOOKUP(A18,'Season 5'!AK$4:CN$104,10,0),"0"),IFERROR(VLOOKUP(A18,'Season 6'!AK$4:CN$104,10,0),"0"),
IFERROR(VLOOKUP(A18,'Season 7'!AK$4:CN$104,10,0),"0"),IFERROR(VLOOKUP(A18,'Season 8'!AK$4:CN$104,10,0),"0"),
IFERROR(VLOOKUP(A18,'Season 9'!AK$4:CN$104,10,0),"0"),IFERROR(VLOOKUP(A18,'Season 10'!AK$4:CN$104,10,0),"0"),
IFERROR(VLOOKUP(A18,'Season 11'!AK$4:CN$104,10,0),"0"),IFERROR(VLOOKUP(A18,'Season 12'!AK$4:CN$104,10,0),"0"),
IFERROR(VLOOKUP(A18,'Season 13'!AK$4:CN$104,10,0),"0"),IFERROR(VLOOKUP(A18,'Season 14'!AK$4:CN$104,10,0),"0"),IFERROR(VLOOKUP(A18,'Season 15'!AK$4:CN$104,10,0),"0"),)</f>
        <v>5</v>
      </c>
      <c r="J18" s="21">
        <f>SUM(IFERROR(VLOOKUP(A18,BI$3:BN$152,3,0),"0"),
IFERROR(VLOOKUP(A18,'Season 1'!AJ$4:CM$104,11,0),"0"),IFERROR(VLOOKUP(A18,'Season 2'!AK$4:CN$104,11,0),"0"),
IFERROR(VLOOKUP(A18,'Season 3'!AK$4:CN$104,11,0),"0"),IFERROR(VLOOKUP(A18,'Season 4'!AK$4:CN$104,11,0),"0"),
IFERROR(VLOOKUP(A18,'Season 5'!AK$4:CN$104,11,0),"0"),IFERROR(VLOOKUP(A18,'Season 6'!AK$4:CN$104,11,0),"0"),
IFERROR(VLOOKUP(A18,'Season 7'!AK$4:CN$104,11,0),"0"),IFERROR(VLOOKUP(A18,'Season 8'!AK$4:CN$104,11,0),"0"),
IFERROR(VLOOKUP(A18,'Season 9'!AK$4:CN$104,11,0),"0"),IFERROR(VLOOKUP(A18,'Season 10'!AK$4:CN$104,11,0),"0"),
IFERROR(VLOOKUP(A18,'Season 11'!AK$4:CN$104,11,0),"0"),IFERROR(VLOOKUP(A18,'Season 12'!AK$4:CN$104,11,0),"0"),
IFERROR(VLOOKUP(A18,'Season 13'!AK$4:CN$104,11,0),"0"),IFERROR(VLOOKUP(A18,'Season 14'!AK$4:CN$104,11,0),"0"),IFERROR(VLOOKUP(A18,'Season 15'!AK$4:CN$104,11,0),"0"),)</f>
        <v>10</v>
      </c>
      <c r="K18" s="402">
        <f>SUM(IFERROR(VLOOKUP($A18,BI$3:BN$152,4,0),"0"),
IFERROR(VLOOKUP($A18,'Season 1'!AJ$4:CM$104,12,0),"0"),IFERROR(VLOOKUP($A18,'Season 2'!AK$4:CN$104,12,0),"0"),
IFERROR(VLOOKUP($A18,'Season 3'!AK$4:CN$104,12,0),"0"),IFERROR(VLOOKUP($A18,'Season 4'!AK$4:CN$104,12,0),"0"),
IFERROR(VLOOKUP($A18,'Season 5'!AK$4:CN$104,12,0),"0"),IFERROR(VLOOKUP($A18,'Season 6'!AK$4:CN$104,12,0),"0"),
IFERROR(VLOOKUP($A18,'Season 7'!AK$4:CN$104,12,0),"0"),IFERROR(VLOOKUP($A18,'Season 8'!AK$4:CN$104,12,0),"0"),
IFERROR(VLOOKUP($A18,'Season 9'!AK$4:CN$104,12,0),"0"),IFERROR(VLOOKUP($A18,'Season 10'!AK$4:CN$104,12,0),"0"),
IFERROR(VLOOKUP($A18,'Season 11'!AK$4:CN$104,12,0),"0"),IFERROR(VLOOKUP($A18,'Season 12'!AK$4:CN$104,12,0),"0"),
IFERROR(VLOOKUP($A18,'Season 13'!AK$4:CN$104,12,0),"0"),IFERROR(VLOOKUP($A18,'Season 14'!AK$4:CN$104,12,0),"0"),IFERROR(VLOOKUP(A18,'Season 15'!AK$4:CN$104,12,0),"0"),)</f>
        <v>5</v>
      </c>
      <c r="L18" s="403">
        <f>SUM(
IFERROR(VLOOKUP($A18,'Season 1'!AJ$4:CM$104,13,0),"0"),IFERROR(VLOOKUP($A18,'Season 2'!AK$4:CN$104,13,0),"0"),
IFERROR(VLOOKUP($A18,'Season 3'!AK$4:CN$104,13,0),"0"),IFERROR(VLOOKUP($A18,'Season 4'!AK$4:CN$104,13,0),"0"),
IFERROR(VLOOKUP($A18,'Season 5'!AK$4:CN$104,13,0),"0"),IFERROR(VLOOKUP($A18,'Season 6'!AK$4:CN$104,13,0),"0"),
IFERROR(VLOOKUP($A18,'Season 7'!AK$4:CN$104,13,0),"0"),IFERROR(VLOOKUP($A18,'Season 8'!AK$4:CN$104,13,0),"0"),
IFERROR(VLOOKUP($A18,'Season 9'!AK$4:CN$104,13,0),"0"),IFERROR(VLOOKUP($A18,'Season 10'!AK$4:CN$104,13,0),"0"),
IFERROR(VLOOKUP($A18,'Season 11'!AK$4:CN$104,13,0),"0"),IFERROR(VLOOKUP($A18,'Season 12'!AK$4:CN$104,13,0),"0"),
IFERROR(VLOOKUP($A18,'Season 13'!AK$4:CN$104,13,0),"0"),IFERROR(VLOOKUP($A18,'Season 14'!AK$4:CN$104,13,0),"0"),IFERROR(VLOOKUP(A18,'Season 15'!AK$4:CN$104,13,0),"0"),)</f>
        <v>3</v>
      </c>
      <c r="M18" s="398">
        <f>SUM(
IFERROR(VLOOKUP($A18,'Season 1'!AJ$4:CM$104,14,0),"0"),IFERROR(VLOOKUP($A18,'Season 2'!AK$4:CN$104,14,0),"0"),
IFERROR(VLOOKUP($A18,'Season 3'!AK$4:CN$104,14,0),"0"),IFERROR(VLOOKUP($A18,'Season 4'!AK$4:CN$104,14,0),"0"),
IFERROR(VLOOKUP($A18,'Season 5'!AK$4:CN$104,14,0),"0"),IFERROR(VLOOKUP($A18,'Season 6'!AK$4:CN$104,14,0),"0"),
IFERROR(VLOOKUP($A18,'Season 7'!AK$4:CN$104,14,0),"0"),IFERROR(VLOOKUP($A18,'Season 8'!AK$4:CN$104,14,0),"0"),
IFERROR(VLOOKUP($A18,'Season 9'!AK$4:CN$104,14,0),"0"),IFERROR(VLOOKUP($A18,'Season 10'!AK$4:CN$104,14,0),"0"),
IFERROR(VLOOKUP($A18,'Season 11'!AK$4:CN$104,14,0),"0"),IFERROR(VLOOKUP($A18,'Season 12'!AK$4:CN$104,14,0),"0"),
IFERROR(VLOOKUP($A18,'Season 13'!AK$4:CN$104,14,0),"0"),IFERROR(VLOOKUP($A18,'Season 14'!AK$4:CN$104,14,0),"0"),IFERROR(VLOOKUP(A18,'Season 15'!AK$4:CN$104,14,0),"0"),)</f>
        <v>0</v>
      </c>
      <c r="N18" s="518">
        <f>SUM(
IFERROR(VLOOKUP($A18,'Season 1'!AJ$4:CM$104,15,0),"0"),IFERROR(VLOOKUP($A18,'Season 2'!AK$4:CN$104,15,0),"0"),
IFERROR(VLOOKUP($A18,'Season 3'!AK$4:CN$104,15,0),"0"),IFERROR(VLOOKUP($A18,'Season 4'!AK$4:CN$104,15,0),"0"),
IFERROR(VLOOKUP($A18,'Season 5'!AK$4:CN$104,15,0),"0"),IFERROR(VLOOKUP($A18,'Season 6'!AK$4:CN$104,15,0),"0"),
IFERROR(VLOOKUP($A18,'Season 7'!AK$4:CN$104,15,0),"0"),IFERROR(VLOOKUP($A18,'Season 8'!AK$4:CN$104,15,0),"0"),
IFERROR(VLOOKUP($A18,'Season 9'!AK$4:CN$104,15,0),"0"),IFERROR(VLOOKUP($A18,'Season 10'!AK$4:CN$104,15,0),"0"),
IFERROR(VLOOKUP($A18,'Season 11'!AK$4:CN$104,15,0),"0"),IFERROR(VLOOKUP($A18,'Season 12'!AK$4:CN$104,15,0),"0"),
IFERROR(VLOOKUP($A18,'Season 13'!AK$4:CN$104,15,0),"0"),IFERROR(VLOOKUP($A18,'Season 14'!AK$4:CN$104,15,0),"0"),IFERROR(VLOOKUP(A18,'Season 15'!AK$4:CN$104,15,0),"0"),)</f>
        <v>0</v>
      </c>
      <c r="O18" s="21">
        <f>SUM(
IFERROR(VLOOKUP($A18,'Season 1'!AJ$4:CM$104,16,0),"0"),IFERROR(VLOOKUP($A18,'Season 2'!AK$4:CN$104,16,0),"0"),
IFERROR(VLOOKUP($A18,'Season 3'!AK$4:CN$104,16,0),"0"),IFERROR(VLOOKUP($A18,'Season 4'!AK$4:CN$104,16,0),"0"),
IFERROR(VLOOKUP($A18,'Season 5'!AK$4:CN$104,16,0),"0"),IFERROR(VLOOKUP($A18,'Season 6'!AK$4:CN$104,16,0),"0"),
IFERROR(VLOOKUP($A18,'Season 7'!AK$4:CN$104,16,0),"0"),IFERROR(VLOOKUP($A18,'Season 8'!AK$4:CN$104,16,0),"0"),
IFERROR(VLOOKUP($A18,'Season 9'!AK$4:CN$104,16,0),"0"),IFERROR(VLOOKUP($A18,'Season 10'!AK$4:CN$104,16,0),"0"),
IFERROR(VLOOKUP($A18,'Season 11'!AK$4:CN$104,16,0),"0"),IFERROR(VLOOKUP($A18,'Season 12'!AK$4:CN$104,16,0),"0"),
IFERROR(VLOOKUP($A18,'Season 13'!AK$4:CN$104,16,0),"0"),IFERROR(VLOOKUP($A18,'Season 14'!AK$4:CN$104,16,0),"0"),IFERROR(VLOOKUP(A18,'Season 15'!AK$4:CN$104,16,0),"0"),)</f>
        <v>0</v>
      </c>
      <c r="P18" s="402">
        <f>SUM(
IFERROR(VLOOKUP($A18,'Season 1'!AJ$4:CM$104,17,0),"0"),IFERROR(VLOOKUP($A18,'Season 2'!AK$4:CN$104,17,0),"0"),
IFERROR(VLOOKUP($A18,'Season 3'!AK$4:CN$104,17,0),"0"),IFERROR(VLOOKUP($A18,'Season 4'!AK$4:CN$104,17,0),"0"),
IFERROR(VLOOKUP($A18,'Season 5'!AK$4:CN$104,17,0),"0"),IFERROR(VLOOKUP($A18,'Season 6'!AK$4:CN$104,17,0),"0"),
IFERROR(VLOOKUP($A18,'Season 7'!AK$4:CN$104,17,0),"0"),IFERROR(VLOOKUP($A18,'Season 8'!AK$4:CN$104,17,0),"0"),
IFERROR(VLOOKUP($A18,'Season 9'!AK$4:CN$104,17,0),"0"),IFERROR(VLOOKUP($A18,'Season 10'!AK$4:CN$104,17,0),"0"),
IFERROR(VLOOKUP($A18,'Season 11'!AK$4:CN$104,17,0),"0"),IFERROR(VLOOKUP($A18,'Season 12'!AK$4:CN$104,17,0),"0"),
IFERROR(VLOOKUP($A18,'Season 13'!AK$4:CN$104,17,0),"0"),IFERROR(VLOOKUP($A18,'Season 14'!AK$4:CN$104,17,0),"0"),IFERROR(VLOOKUP(A18,'Season 15'!AK$4:CN$104,17,0),"0"),)</f>
        <v>0</v>
      </c>
      <c r="Q18" s="403">
        <f>SUM(
IFERROR(VLOOKUP($A18,'Season 1'!AJ$4:CM$104,18,0),"0"),IFERROR(VLOOKUP($A18,'Season 2'!AK$4:CN$104,18,0),"0"),
IFERROR(VLOOKUP($A18,'Season 3'!AK$4:CN$104,18,0),"0"),IFERROR(VLOOKUP($A18,'Season 4'!AK$4:CN$104,18,0),"0"),
IFERROR(VLOOKUP($A18,'Season 5'!AK$4:CN$104,18,0),"0"),IFERROR(VLOOKUP($A18,'Season 6'!AK$4:CN$104,18,0),"0"),
IFERROR(VLOOKUP($A18,'Season 7'!AK$4:CN$104,18,0),"0"),IFERROR(VLOOKUP($A18,'Season 8'!AK$4:CN$104,18,0),"0"),
IFERROR(VLOOKUP($A18,'Season 9'!AK$4:CN$104,18,0),"0"),IFERROR(VLOOKUP($A18,'Season 10'!AK$4:CN$104,18,0),"0"),
IFERROR(VLOOKUP($A18,'Season 11'!AK$4:CN$104,18,0),"0"),IFERROR(VLOOKUP($A18,'Season 12'!AK$4:CN$104,18,0),"0"),
IFERROR(VLOOKUP($A18,'Season 13'!AK$4:CN$104,18,0),"0"),IFERROR(VLOOKUP($A18,'Season 14'!AK$4:CN$104,18,0),"0"),IFERROR(VLOOKUP(A18,'Season 15'!AK$4:CN$104,18,0),"0"),)</f>
        <v>25</v>
      </c>
      <c r="R18" s="398">
        <f>SUM(
IFERROR(VLOOKUP($A18,'Season 1'!AJ$4:CM$104,19,0),"0"),IFERROR(VLOOKUP($A18,'Season 2'!AK$4:CN$104,19,0),"0"),
IFERROR(VLOOKUP($A18,'Season 3'!AK$4:CN$104,19,0),"0"),IFERROR(VLOOKUP($A18,'Season 4'!AK$4:CN$104,19,0),"0"),
IFERROR(VLOOKUP($A18,'Season 5'!AK$4:CN$104,19,0),"0"),IFERROR(VLOOKUP($A18,'Season 6'!AK$4:CN$104,19,0),"0"),
IFERROR(VLOOKUP($A18,'Season 7'!AK$4:CN$104,19,0),"0"),IFERROR(VLOOKUP($A18,'Season 8'!AK$4:CN$104,19,0),"0"),
IFERROR(VLOOKUP($A18,'Season 9'!AK$4:CN$104,19,0),"0"),IFERROR(VLOOKUP($A18,'Season 10'!AK$4:CN$104,19,0),"0"),
IFERROR(VLOOKUP($A18,'Season 11'!AK$4:CN$104,19,0),"0"),IFERROR(VLOOKUP($A18,'Season 12'!AK$4:CN$104,19,0),"0"),
IFERROR(VLOOKUP($A18,'Season 13'!AK$4:CN$104,19,0),"0"),IFERROR(VLOOKUP($A18,'Season 14'!AK$4:CN$104,19,0),"0"),IFERROR(VLOOKUP(A18,'Season 15'!AK$4:CN$104,19,0),"0"),)</f>
        <v>0</v>
      </c>
      <c r="S18" s="518">
        <f>SUM(
IFERROR(VLOOKUP($A18,'Season 1'!AJ$4:CM$104,20,0),"0"),IFERROR(VLOOKUP($A18,'Season 2'!AK$4:CN$104,20,0),"0"),
IFERROR(VLOOKUP($A18,'Season 3'!AK$4:CN$104,20,0),"0"),IFERROR(VLOOKUP($A18,'Season 4'!AK$4:CN$104,20,0),"0"),
IFERROR(VLOOKUP($A18,'Season 5'!AK$4:CN$104,20,0),"0"),IFERROR(VLOOKUP($A18,'Season 6'!AK$4:CN$104,20,0),"0"),
IFERROR(VLOOKUP($A18,'Season 7'!AK$4:CN$104,20,0),"0"),IFERROR(VLOOKUP($A18,'Season 8'!AK$4:CN$104,20,0),"0"),
IFERROR(VLOOKUP($A18,'Season 9'!AK$4:CN$104,20,0),"0"),IFERROR(VLOOKUP($A18,'Season 10'!AK$4:CN$104,20,0),"0"),
IFERROR(VLOOKUP($A18,'Season 11'!AK$4:CN$104,20,0),"0"),IFERROR(VLOOKUP($A18,'Season 12'!AK$4:CN$104,20,0),"0"),
IFERROR(VLOOKUP($A18,'Season 13'!AK$4:CN$104,20,0),"0"),IFERROR(VLOOKUP($A18,'Season 14'!AK$4:CN$104,20,0),"0"),IFERROR(VLOOKUP(A18,'Season 15'!AK$4:CN$104,20,0),"0"),)</f>
        <v>5</v>
      </c>
      <c r="T18" s="21">
        <f>SUM(
IFERROR(VLOOKUP($A18,'Season 1'!AJ$4:CM$104,21,0),"0"),IFERROR(VLOOKUP($A18,'Season 2'!AK$4:CN$104,21,0),"0"),
IFERROR(VLOOKUP($A18,'Season 3'!AK$4:CN$104,21,0),"0"),IFERROR(VLOOKUP($A18,'Season 4'!AK$4:CN$104,21,0),"0"),
IFERROR(VLOOKUP($A18,'Season 5'!AK$4:CN$104,21,0),"0"),IFERROR(VLOOKUP($A18,'Season 6'!AK$4:CN$104,21,0),"0"),
IFERROR(VLOOKUP($A18,'Season 7'!AK$4:CN$104,21,0),"0"),IFERROR(VLOOKUP($A18,'Season 8'!AK$4:CN$104,21,0),"0"),
IFERROR(VLOOKUP($A18,'Season 9'!AK$4:CN$104,21,0),"0"),IFERROR(VLOOKUP($A18,'Season 10'!AK$4:CN$104,21,0),"0"),
IFERROR(VLOOKUP($A18,'Season 11'!AK$4:CN$104,21,0),"0"),IFERROR(VLOOKUP($A18,'Season 12'!AK$4:CN$104,21,0),"0"),
IFERROR(VLOOKUP($A18,'Season 13'!AK$4:CN$104,21,0),"0"),IFERROR(VLOOKUP($A18,'Season 14'!AK$4:CN$104,21,0),"0"),IFERROR(VLOOKUP(A18,'Season 15'!AK$4:CN$104,21,0),"0"),)</f>
        <v>10</v>
      </c>
      <c r="U18" s="402">
        <f>SUM(
IFERROR(VLOOKUP($A18,'Season 1'!AJ$4:CM$104,22,0),"0"),IFERROR(VLOOKUP($A18,'Season 2'!AK$4:CN$104,22,0),"0"),
IFERROR(VLOOKUP($A18,'Season 3'!AK$4:CN$104,22,0),"0"),IFERROR(VLOOKUP($A18,'Season 4'!AK$4:CN$104,22,0),"0"),
IFERROR(VLOOKUP($A18,'Season 5'!AK$4:CN$104,22,0),"0"),IFERROR(VLOOKUP($A18,'Season 6'!AK$4:CN$104,22,0),"0"),
IFERROR(VLOOKUP($A18,'Season 7'!AK$4:CN$104,22,0),"0"),IFERROR(VLOOKUP($A18,'Season 8'!AK$4:CN$104,22,0),"0"),
IFERROR(VLOOKUP($A18,'Season 9'!AK$4:CN$104,22,0),"0"),IFERROR(VLOOKUP($A18,'Season 10'!AK$4:CN$104,22,0),"0"),
IFERROR(VLOOKUP($A18,'Season 11'!AK$4:CN$104,22,0),"0"),IFERROR(VLOOKUP($A18,'Season 12'!AK$4:CN$104,22,0),"0"),
IFERROR(VLOOKUP($A18,'Season 13'!AK$4:CN$104,22,0),"0"),IFERROR(VLOOKUP($A18,'Season 14'!AK$4:CN$104,22,0),"0"),IFERROR(VLOOKUP(A18,'Season 15'!AK$4:CN$104,22,0),"0"),)</f>
        <v>5</v>
      </c>
      <c r="V18" s="403">
        <f>SUM(
IFERROR(VLOOKUP($A18,'Season 1'!AJ$4:CM$104,23,0),"0"),IFERROR(VLOOKUP($A18,'Season 2'!AK$4:CN$104,23,0),"0"),
IFERROR(VLOOKUP($A18,'Season 3'!AK$4:CN$104,23,0),"0"),IFERROR(VLOOKUP($A18,'Season 4'!AK$4:CN$104,23,0),"0"),
IFERROR(VLOOKUP($A18,'Season 5'!AK$4:CN$104,23,0),"0"),IFERROR(VLOOKUP($A18,'Season 6'!AK$4:CN$104,23,0),"0"),
IFERROR(VLOOKUP($A18,'Season 7'!AK$4:CN$104,23,0),"0"),IFERROR(VLOOKUP($A18,'Season 8'!AK$4:CN$104,23,0),"0"),
IFERROR(VLOOKUP($A18,'Season 9'!AK$4:CN$104,23,0),"0"),IFERROR(VLOOKUP($A18,'Season 10'!AK$4:CN$104,23,0),"0"),
IFERROR(VLOOKUP($A18,'Season 11'!AK$4:CN$104,23,0),"0"),IFERROR(VLOOKUP($A18,'Season 12'!AK$4:CN$104,23,0),"0"),
IFERROR(VLOOKUP($A18,'Season 13'!AK$4:CN$104,23,0),"0"),IFERROR(VLOOKUP($A18,'Season 14'!AK$4:CN$104,23,0),"0"),IFERROR(VLOOKUP($A18,'Season 15'!AK$4:CN$104,23,0),"0"),)</f>
        <v>0</v>
      </c>
      <c r="W18" s="398">
        <f>SUM(
IFERROR(VLOOKUP($A18,'Season 1'!AJ$4:CM$104,24,0),"0"),IFERROR(VLOOKUP($A18,'Season 2'!AK$4:CN$104,24,0),"0"),
IFERROR(VLOOKUP($A18,'Season 3'!AK$4:CN$104,24,0),"0"),IFERROR(VLOOKUP($A18,'Season 4'!AK$4:CN$104,24,0),"0"),
IFERROR(VLOOKUP($A18,'Season 5'!AK$4:CN$104,24,0),"0"),IFERROR(VLOOKUP($A18,'Season 6'!AK$4:CN$104,24,0),"0"),
IFERROR(VLOOKUP($A18,'Season 7'!AK$4:CN$104,24,0),"0"),IFERROR(VLOOKUP($A18,'Season 8'!AK$4:CN$104,24,0),"0"),
IFERROR(VLOOKUP($A18,'Season 9'!AK$4:CN$104,24,0),"0"),IFERROR(VLOOKUP($A18,'Season 10'!AK$4:CN$104,24,0),"0"),
IFERROR(VLOOKUP($A18,'Season 11'!AK$4:CN$104,24,0),"0"),IFERROR(VLOOKUP($A18,'Season 12'!AK$4:CN$104,24,0),"0"),
IFERROR(VLOOKUP($A18,'Season 13'!AK$4:CN$104,24,0),"0"),IFERROR(VLOOKUP($A18,'Season 14'!AK$4:CN$104,24,0),"0"),IFERROR(VLOOKUP($A18,'Season 15'!AK$4:CN$104,24,0),"0"),)</f>
        <v>0</v>
      </c>
      <c r="X18" s="518">
        <f>SUM(
IFERROR(VLOOKUP($A18,'Season 1'!AJ$4:CM$104,25,0),"0"),IFERROR(VLOOKUP($A18,'Season 2'!AK$4:CN$104,25,0),"0"),
IFERROR(VLOOKUP($A18,'Season 3'!AK$4:CN$104,25,0),"0"),IFERROR(VLOOKUP($A18,'Season 4'!AK$4:CN$104,25,0),"0"),
IFERROR(VLOOKUP($A18,'Season 5'!AK$4:CN$104,25,0),"0"),IFERROR(VLOOKUP($A18,'Season 6'!AK$4:CN$104,25,0),"0"),
IFERROR(VLOOKUP($A18,'Season 7'!AK$4:CN$104,25,0),"0"),IFERROR(VLOOKUP($A18,'Season 8'!AK$4:CN$104,25,0),"0"),
IFERROR(VLOOKUP($A18,'Season 9'!AK$4:CN$104,25,0),"0"),IFERROR(VLOOKUP($A18,'Season 10'!AK$4:CN$104,25,0),"0"),
IFERROR(VLOOKUP($A18,'Season 11'!AK$4:CN$104,25,0),"0"),IFERROR(VLOOKUP($A18,'Season 12'!AK$4:CN$104,25,0),"0"),
IFERROR(VLOOKUP($A18,'Season 13'!AK$4:CN$104,25,0),"0"),IFERROR(VLOOKUP($A18,'Season 14'!AK$4:CN$104,25,0),"0"),IFERROR(VLOOKUP($A18,'Season 15'!AK$4:CN$104,25,0),"0"),)</f>
        <v>0</v>
      </c>
      <c r="Y18" s="21">
        <f>SUM(
IFERROR(VLOOKUP($A18,'Season 1'!AJ$4:CM$104,26,0),"0"),IFERROR(VLOOKUP($A18,'Season 2'!AK$4:CN$104,26,0),"0"),
IFERROR(VLOOKUP($A18,'Season 3'!AK$4:CN$104,26,0),"0"),IFERROR(VLOOKUP($A18,'Season 4'!AK$4:CN$104,26,0),"0"),
IFERROR(VLOOKUP($A18,'Season 5'!AK$4:CN$104,26,0),"0"),IFERROR(VLOOKUP($A18,'Season 6'!AK$4:CN$104,26,0),"0"),
IFERROR(VLOOKUP($A18,'Season 7'!AK$4:CN$104,26,0),"0"),IFERROR(VLOOKUP($A18,'Season 8'!AK$4:CN$104,26,0),"0"),
IFERROR(VLOOKUP($A18,'Season 9'!AK$4:CN$104,26,0),"0"),IFERROR(VLOOKUP($A18,'Season 10'!AK$4:CN$104,26,0),"0"),
IFERROR(VLOOKUP($A18,'Season 11'!AK$4:CN$104,26,0),"0"),IFERROR(VLOOKUP($A18,'Season 12'!AK$4:CN$104,26,0),"0"),
IFERROR(VLOOKUP($A18,'Season 13'!AK$4:CN$104,26,0),"0"),IFERROR(VLOOKUP($A18,'Season 14'!AK$4:CN$104,26,0),"0"),IFERROR(VLOOKUP($A18,'Season 15'!AK$4:CN$104,26,0),"0"),)</f>
        <v>0</v>
      </c>
      <c r="Z18" s="402">
        <f>SUM(
IFERROR(VLOOKUP($A18,'Season 1'!AJ$4:CM$104,27,0),"0"),IFERROR(VLOOKUP($A18,'Season 2'!AK$4:CN$104,27,0),"0"),
IFERROR(VLOOKUP($A18,'Season 3'!AK$4:CN$104,27,0),"0"),IFERROR(VLOOKUP($A18,'Season 4'!AK$4:CN$104,27,0),"0"),
IFERROR(VLOOKUP($A18,'Season 5'!AK$4:CN$104,27,0),"0"),IFERROR(VLOOKUP($A18,'Season 6'!AK$4:CN$104,27,0),"0"),
IFERROR(VLOOKUP($A18,'Season 7'!AK$4:CN$104,27,0),"0"),IFERROR(VLOOKUP($A18,'Season 8'!AK$4:CN$104,27,0),"0"),
IFERROR(VLOOKUP($A18,'Season 9'!AK$4:CN$104,27,0),"0"),IFERROR(VLOOKUP($A18,'Season 10'!AK$4:CN$104,27,0),"0"),
IFERROR(VLOOKUP($A18,'Season 11'!AK$4:CN$104,27,0),"0"),IFERROR(VLOOKUP($A18,'Season 12'!AK$4:CN$104,27,0),"0"),
IFERROR(VLOOKUP($A18,'Season 13'!AK$4:CN$104,27,0),"0"),IFERROR(VLOOKUP($A18,'Season 14'!AK$4:CN$104,27,0),"0"),IFERROR(VLOOKUP($A18,'Season 15'!AK$4:CN$104,27,0),"0"),)</f>
        <v>0</v>
      </c>
      <c r="AA18" s="403">
        <f>SUM(
IFERROR(VLOOKUP($A18,'Season 1'!AJ$4:CM$104,28,0),"0"),IFERROR(VLOOKUP($A18,'Season 2'!AK$4:CN$104,28,0),"0"),
IFERROR(VLOOKUP($A18,'Season 3'!AK$4:CN$104,28,0),"0"),IFERROR(VLOOKUP($A18,'Season 4'!AK$4:CN$104,28,0),"0"),
IFERROR(VLOOKUP($A18,'Season 5'!AK$4:CN$104,28,0),"0"),IFERROR(VLOOKUP($A18,'Season 6'!AK$4:CN$104,28,0),"0"),
IFERROR(VLOOKUP($A18,'Season 7'!AK$4:CN$104,28,0),"0"),IFERROR(VLOOKUP($A18,'Season 8'!AK$4:CN$104,28,0),"0"),
IFERROR(VLOOKUP($A18,'Season 9'!AK$4:CN$104,28,0),"0"),IFERROR(VLOOKUP($A18,'Season 10'!AK$4:CN$104,28,0),"0"),
IFERROR(VLOOKUP($A18,'Season 11'!AK$4:CN$104,28,0),"0"),IFERROR(VLOOKUP($A18,'Season 12'!AK$4:CN$104,28,0),"0"),
IFERROR(VLOOKUP($A18,'Season 13'!AK$4:CN$104,28,0),"0"),IFERROR(VLOOKUP($A18,'Season 14'!AK$4:CN$104,28,0),"0"),IFERROR(VLOOKUP($A18,'Season 15'!AK$4:CN$104,28,0),"0"),)</f>
        <v>1</v>
      </c>
      <c r="AB18" s="398">
        <f>SUM(
IFERROR(VLOOKUP($A18,'Season 1'!AJ$4:CM$104,29,0),"0"),IFERROR(VLOOKUP($A18,'Season 2'!AK$4:CN$104,29,0),"0"),
IFERROR(VLOOKUP($A18,'Season 3'!AK$4:CN$104,29,0),"0"),IFERROR(VLOOKUP($A18,'Season 4'!AK$4:CN$104,29,0),"0"),
IFERROR(VLOOKUP($A18,'Season 5'!AK$4:CN$104,29,0),"0"),IFERROR(VLOOKUP($A18,'Season 6'!AK$4:CN$104,29,0),"0"),
IFERROR(VLOOKUP($A18,'Season 7'!AK$4:CN$104,29,0),"0"),IFERROR(VLOOKUP($A18,'Season 8'!AK$4:CN$104,29,0),"0"),
IFERROR(VLOOKUP($A18,'Season 9'!AK$4:CN$104,29,0),"0"),IFERROR(VLOOKUP($A18,'Season 10'!AK$4:CN$104,29,0),"0"),
IFERROR(VLOOKUP($A18,'Season 11'!AK$4:CN$104,29,0),"0"),IFERROR(VLOOKUP($A18,'Season 12'!AK$4:CN$104,29,0),"0"),
IFERROR(VLOOKUP($A18,'Season 13'!AK$4:CN$104,29,0),"0"),IFERROR(VLOOKUP($A18,'Season 14'!AK$4:CN$104,29,0),"0"),IFERROR(VLOOKUP($A18,'Season 15'!AK$4:CN$104,29,0),"0"),)</f>
        <v>0</v>
      </c>
      <c r="AC18" s="518">
        <f>SUM(
IFERROR(VLOOKUP($A18,'Season 1'!AJ$4:CM$104,30,0),"0"),IFERROR(VLOOKUP($A18,'Season 2'!AK$4:CN$104,30,0),"0"),
IFERROR(VLOOKUP($A18,'Season 3'!AK$4:CN$104,30,0),"0"),IFERROR(VLOOKUP($A18,'Season 4'!AK$4:CN$104,30,0),"0"),
IFERROR(VLOOKUP($A18,'Season 5'!AK$4:CN$104,30,0),"0"),IFERROR(VLOOKUP($A18,'Season 6'!AK$4:CN$104,30,0),"0"),
IFERROR(VLOOKUP($A18,'Season 7'!AK$4:CN$104,30,0),"0"),IFERROR(VLOOKUP($A18,'Season 8'!AK$4:CN$104,30,0),"0"),
IFERROR(VLOOKUP($A18,'Season 9'!AK$4:CN$104,30,0),"0"),IFERROR(VLOOKUP($A18,'Season 10'!AK$4:CN$104,30,0),"0"),
IFERROR(VLOOKUP($A18,'Season 11'!AK$4:CN$104,30,0),"0"),IFERROR(VLOOKUP($A18,'Season 12'!AK$4:CN$104,30,0),"0"),
IFERROR(VLOOKUP($A18,'Season 13'!AK$4:CN$104,30,0),"0"),IFERROR(VLOOKUP($A18,'Season 14'!AK$4:CN$104,30,0),"0"),IFERROR(VLOOKUP($A18,'Season 15'!AK$4:CN$104,30,0),"0"),)</f>
        <v>0</v>
      </c>
      <c r="AD18" s="21">
        <f>SUM(
IFERROR(VLOOKUP($A18,'Season 1'!AJ$4:CM$104,31,0),"0"),IFERROR(VLOOKUP($A18,'Season 2'!AK$4:CN$104,31,0),"0"),
IFERROR(VLOOKUP($A18,'Season 3'!AK$4:CN$104,31,0),"0"),IFERROR(VLOOKUP($A18,'Season 4'!AK$4:CN$104,31,0),"0"),
IFERROR(VLOOKUP($A18,'Season 5'!AK$4:CN$104,31,0),"0"),IFERROR(VLOOKUP($A18,'Season 6'!AK$4:CN$104,31,0),"0"),
IFERROR(VLOOKUP($A18,'Season 7'!AK$4:CN$104,31,0),"0"),IFERROR(VLOOKUP($A18,'Season 8'!AK$4:CN$104,31,0),"0"),
IFERROR(VLOOKUP($A18,'Season 9'!AK$4:CN$104,31,0),"0"),IFERROR(VLOOKUP($A18,'Season 10'!AK$4:CN$104,31,0),"0"),
IFERROR(VLOOKUP($A18,'Season 11'!AK$4:CN$104,31,0),"0"),IFERROR(VLOOKUP($A18,'Season 12'!AK$4:CN$104,31,0),"0"),
IFERROR(VLOOKUP($A18,'Season 13'!AK$4:CN$104,31,0),"0"),IFERROR(VLOOKUP($A18,'Season 14'!AK$4:CN$104,31,0),"0"),IFERROR(VLOOKUP($A18,'Season 15'!AK$4:CN$104,31,0),"0"),)</f>
        <v>0</v>
      </c>
      <c r="AE18" s="402">
        <f>SUM(
IFERROR(VLOOKUP($A18,'Season 1'!AJ$4:CM$104,32,0),"0"),IFERROR(VLOOKUP($A18,'Season 2'!AK$4:CN$104,32,0),"0"),
IFERROR(VLOOKUP($A18,'Season 3'!AK$4:CN$104,32,0),"0"),IFERROR(VLOOKUP($A18,'Season 4'!AK$4:CN$104,32,0),"0"),
IFERROR(VLOOKUP($A18,'Season 5'!AK$4:CN$104,32,0),"0"),IFERROR(VLOOKUP($A18,'Season 6'!AK$4:CN$104,32,0),"0"),
IFERROR(VLOOKUP($A18,'Season 7'!AK$4:CN$104,32,0),"0"),IFERROR(VLOOKUP($A18,'Season 8'!AK$4:CN$104,32,0),"0"),
IFERROR(VLOOKUP($A18,'Season 9'!AK$4:CN$104,32,0),"0"),IFERROR(VLOOKUP($A18,'Season 10'!AK$4:CN$104,32,0),"0"),
IFERROR(VLOOKUP($A18,'Season 11'!AK$4:CN$104,32,0),"0"),IFERROR(VLOOKUP($A18,'Season 12'!AK$4:CN$104,32,0),"0"),
IFERROR(VLOOKUP($A18,'Season 13'!AK$4:CN$104,32,0),"0"),IFERROR(VLOOKUP($A18,'Season 14'!AK$4:CN$104,32,0),"0"),IFERROR(VLOOKUP($A18,'Season 15'!AK$4:CN$104,32,0),"0"),)</f>
        <v>0</v>
      </c>
      <c r="AF18" s="403">
        <f>SUM(IFERROR(VLOOKUP($A18,'Season 2'!AK$4:CN$104,33,0),"0"),
IFERROR(VLOOKUP($A18,'Season 3'!AK$4:CN$104,33,0),"0"),IFERROR(VLOOKUP($A18,'Season 4'!AK$4:CN$104,33,0),"0"),
IFERROR(VLOOKUP($A18,'Season 5'!AK$4:CN$104,33,0),"0"),IFERROR(VLOOKUP($A18,'Season 6'!AK$4:CN$104,33,0),"0"),
IFERROR(VLOOKUP($A18,'Season 7'!AK$4:CN$104,33,0),"0"),IFERROR(VLOOKUP($A18,'Season 8'!AK$4:CN$104,33,0),"0"),
IFERROR(VLOOKUP($A18,'Season 9'!AK$4:CN$104,33,0),"0"),IFERROR(VLOOKUP($A18,'Season 10'!AK$4:CN$104,33,0),"0"),
IFERROR(VLOOKUP($A18,'Season 11'!AK$4:CN$104,33,0),"0"),IFERROR(VLOOKUP($A18,'Season 12'!AK$4:CN$104,33,0),"0"),
IFERROR(VLOOKUP($A18,'Season 13'!AK$4:CN$104,33,0),"0"),IFERROR(VLOOKUP($A18,'Season 14'!AK$4:CN$104,33,0),"0"),IFERROR(VLOOKUP($A18,'Season 15'!AK$4:CN$104,33,0),"0"),)</f>
        <v>0</v>
      </c>
      <c r="AG18" s="398">
        <f>SUM(IFERROR(VLOOKUP($A18,'Season 2'!AK$4:CN$104,34,0),"0"),
IFERROR(VLOOKUP($A18,'Season 3'!AK$4:CN$104,34,0),"0"),IFERROR(VLOOKUP($A18,'Season 4'!AK$4:CN$104,34,0),"0"),
IFERROR(VLOOKUP($A18,'Season 5'!AK$4:CN$104,34,0),"0"),IFERROR(VLOOKUP($A18,'Season 6'!AK$4:CN$104,34,0),"0"),
IFERROR(VLOOKUP($A18,'Season 7'!AK$4:CN$104,34,0),"0"),IFERROR(VLOOKUP($A18,'Season 8'!AK$4:CN$104,34,0),"0"),
IFERROR(VLOOKUP($A18,'Season 9'!AK$4:CN$104,34,0),"0"),IFERROR(VLOOKUP($A18,'Season 10'!AK$4:CN$104,34,0),"0"),
IFERROR(VLOOKUP($A18,'Season 11'!AK$4:CN$104,34,0),"0"),IFERROR(VLOOKUP($A18,'Season 12'!AK$4:CN$104,34,0),"0"),
IFERROR(VLOOKUP($A18,'Season 13'!AK$4:CN$104,34,0),"0"),IFERROR(VLOOKUP($A18,'Season 14'!AK$4:CN$104,34,0),"0"),IFERROR(VLOOKUP($A18,'Season 15'!AK$4:CN$104,34,0),"0"),)</f>
        <v>0</v>
      </c>
      <c r="AH18" s="518">
        <f>SUM(IFERROR(VLOOKUP($A18,'Season 2'!AK$4:CN$104,35,0),"0"),
IFERROR(VLOOKUP($A18,'Season 3'!AK$4:CN$104,35,0),"0"),IFERROR(VLOOKUP($A18,'Season 4'!AK$4:CN$104,35,0),"0"),
IFERROR(VLOOKUP($A18,'Season 5'!AK$4:CN$104,35,0),"0"),IFERROR(VLOOKUP($A18,'Season 6'!AK$4:CN$104,35,0),"0"),
IFERROR(VLOOKUP($A18,'Season 7'!AK$4:CN$104,35,0),"0"),IFERROR(VLOOKUP($A18,'Season 8'!AK$4:CN$104,35,0),"0"),
IFERROR(VLOOKUP($A18,'Season 9'!AK$4:CN$104,35,0),"0"),IFERROR(VLOOKUP($A18,'Season 10'!AK$4:CN$104,35,0),"0"),
IFERROR(VLOOKUP($A18,'Season 11'!AK$4:CN$104,35,0),"0"),IFERROR(VLOOKUP($A18,'Season 12'!AK$4:CN$104,35,0),"0"),
IFERROR(VLOOKUP($A18,'Season 13'!AK$4:CN$104,35,0),"0"),IFERROR(VLOOKUP($A18,'Season 14'!AK$4:CN$104,35,0),"0"),IFERROR(VLOOKUP($A18,'Season 15'!AK$4:CN$104,35,0),"0"),)</f>
        <v>0</v>
      </c>
      <c r="AI18" s="21">
        <f>SUM(IFERROR(VLOOKUP($A18,'Season 2'!AK$4:CN$104,36,0),"0"),
IFERROR(VLOOKUP($A18,'Season 3'!AK$4:CN$104,36,0),"0"),IFERROR(VLOOKUP($A18,'Season 4'!AK$4:CN$104,36,0),"0"),
IFERROR(VLOOKUP($A18,'Season 5'!AK$4:CN$104,36,0),"0"),IFERROR(VLOOKUP($A18,'Season 6'!AK$4:CN$104,36,0),"0"),
IFERROR(VLOOKUP($A18,'Season 7'!AK$4:CN$104,36,0),"0"),IFERROR(VLOOKUP($A18,'Season 8'!AK$4:CN$104,36,0),"0"),
IFERROR(VLOOKUP($A18,'Season 9'!AK$4:CN$104,36,0),"0"),IFERROR(VLOOKUP($A18,'Season 10'!AK$4:CN$104,36,0),"0"),
IFERROR(VLOOKUP($A18,'Season 11'!AK$4:CN$104,36,0),"0"),IFERROR(VLOOKUP($A18,'Season 12'!AK$4:CN$104,36,0),"0"),
IFERROR(VLOOKUP($A18,'Season 13'!AK$4:CN$104,36,0),"0"),IFERROR(VLOOKUP($A18,'Season 14'!AK$4:CN$104,36,0),"0"),IFERROR(VLOOKUP($A18,'Season 15'!AK$4:CN$104,36,0),"0"),)</f>
        <v>0</v>
      </c>
      <c r="AJ18" s="402">
        <f>SUM(IFERROR(VLOOKUP($A18,'Season 2'!AK$4:CN$104,37,0),"0"),
IFERROR(VLOOKUP($A18,'Season 3'!AK$4:CN$104,37,0),"0"),IFERROR(VLOOKUP($A18,'Season 4'!AK$4:CN$104,37,0),"0"),
IFERROR(VLOOKUP($A18,'Season 5'!AK$4:CN$104,37,0),"0"),IFERROR(VLOOKUP($A18,'Season 6'!AK$4:CN$104,37,0),"0"),
IFERROR(VLOOKUP($A18,'Season 7'!AK$4:CN$104,37,0),"0"),IFERROR(VLOOKUP($A18,'Season 8'!AK$4:CN$104,37,0),"0"),
IFERROR(VLOOKUP($A18,'Season 9'!AK$4:CN$104,37,0),"0"),IFERROR(VLOOKUP($A18,'Season 10'!AK$4:CN$104,37,0),"0"),
IFERROR(VLOOKUP($A18,'Season 11'!AK$4:CN$104,37,0),"0"),IFERROR(VLOOKUP($A18,'Season 12'!AK$4:CN$104,37,0),"0"),
IFERROR(VLOOKUP($A18,'Season 13'!AK$4:CN$104,37,0),"0"),IFERROR(VLOOKUP($A18,'Season 14'!AK$4:CN$104,37,0),"0"),IFERROR(VLOOKUP($A18,'Season 15'!AK$4:CN$104,37,0),"0"),)</f>
        <v>0</v>
      </c>
      <c r="AK18" s="403">
        <f>SUM(IFERROR(VLOOKUP($A18,'Season 1'!AJ$4:CM$104,33,0),"0"),IFERROR(VLOOKUP($A18,'Season 2'!AK$4:CN$104,38,0),"0"),
IFERROR(VLOOKUP($A18,'Season 3'!AK$4:CN$104,38,0),"0"),IFERROR(VLOOKUP($A18,'Season 4'!AK$4:CN$104,38,0),"0"),
IFERROR(VLOOKUP($A18,'Season 5'!AK$4:CN$104,38,0),"0"),IFERROR(VLOOKUP($A18,'Season 6'!AK$4:CN$104,38,0),"0"),
IFERROR(VLOOKUP($A18,'Season 7'!AK$4:CN$104,38,0),"0"),IFERROR(VLOOKUP($A18,'Season 8'!AK$4:CN$104,38,0),"0"),
IFERROR(VLOOKUP($A18,'Season 9'!AK$4:CN$104,38,0),"0"),IFERROR(VLOOKUP($A18,'Season 10'!AK$4:CN$104,38,0),"0"),
IFERROR(VLOOKUP($A18,'Season 11'!AK$4:CN$104,38,0),"0"),IFERROR(VLOOKUP($A18,'Season 12'!AK$4:CN$104,38,0),"0"),
IFERROR(VLOOKUP($A18,'Season 13'!AK$4:CN$104,38,0),"0"),IFERROR(VLOOKUP($A18,'Season 14'!AK$4:CN$104,38,0),"0"),IFERROR(VLOOKUP($A18,'Season 15'!AK$4:CN$104,38,0),"0"),)</f>
        <v>0</v>
      </c>
      <c r="AL18" s="398">
        <f>SUM(IFERROR(VLOOKUP($A18,'Season 1'!AJ$4:CM$104,34,0),"0"),IFERROR(VLOOKUP($A18,'Season 2'!AK$4:CN$104,39,0),"0"),
IFERROR(VLOOKUP($A18,'Season 3'!AK$4:CN$104,39,0),"0"),IFERROR(VLOOKUP($A18,'Season 4'!AK$4:CN$104,39,0),"0"),
IFERROR(VLOOKUP($A18,'Season 5'!AK$4:CN$104,39,0),"0"),IFERROR(VLOOKUP($A18,'Season 6'!AK$4:CN$104,39,0),"0"),
IFERROR(VLOOKUP($A18,'Season 7'!AK$4:CN$104,39,0),"0"),IFERROR(VLOOKUP($A18,'Season 8'!AK$4:CN$104,39,0),"0"),
IFERROR(VLOOKUP($A18,'Season 9'!AK$4:CN$104,39,0),"0"),IFERROR(VLOOKUP($A18,'Season 10'!AK$4:CN$104,39,0),"0"),
IFERROR(VLOOKUP($A18,'Season 11'!AK$4:CN$104,39,0),"0"),IFERROR(VLOOKUP($A18,'Season 12'!AK$4:CN$104,39,0),"0"),
IFERROR(VLOOKUP($A18,'Season 13'!AK$4:CN$104,39,0),"0"),IFERROR(VLOOKUP($A18,'Season 14'!AK$4:CN$104,39,0),"0"),IFERROR(VLOOKUP($A18,'Season 15'!AK$4:CN$104,39,0),"0"),)</f>
        <v>0</v>
      </c>
      <c r="AM18" s="518">
        <f>SUM(IFERROR(VLOOKUP($A18,'Season 1'!AJ$4:CM$104,35,0),"0"),IFERROR(VLOOKUP($A18,'Season 2'!AK$4:CN$104,40,0),"0"),
IFERROR(VLOOKUP($A18,'Season 3'!AK$4:CN$104,40,0),"0"),IFERROR(VLOOKUP($A18,'Season 4'!AK$4:CN$104,40,0),"0"),
IFERROR(VLOOKUP($A18,'Season 5'!AK$4:CN$104,40,0),"0"),IFERROR(VLOOKUP($A18,'Season 6'!AK$4:CN$104,40,0),"0"),
IFERROR(VLOOKUP($A18,'Season 7'!AK$4:CN$104,40,0),"0"),IFERROR(VLOOKUP($A18,'Season 8'!AK$4:CN$104,40,0),"0"),
IFERROR(VLOOKUP($A18,'Season 9'!AK$4:CN$104,40,0),"0"),IFERROR(VLOOKUP($A18,'Season 10'!AK$4:CN$104,40,0),"0"),
IFERROR(VLOOKUP($A18,'Season 11'!AK$4:CN$104,40,0),"0"),IFERROR(VLOOKUP($A18,'Season 12'!AK$4:CN$104,40,0),"0"),
IFERROR(VLOOKUP($A18,'Season 13'!AK$4:CN$104,40,0),"0"),IFERROR(VLOOKUP($A18,'Season 14'!AK$4:CN$104,40,0),"0"),IFERROR(VLOOKUP($A18,'Season 15'!AK$4:CN$104,40,0),"0"),)</f>
        <v>0</v>
      </c>
      <c r="AN18" s="21">
        <f>SUM(IFERROR(VLOOKUP($A18,'Season 1'!AJ$4:CM$104,36,0),"0"),IFERROR(VLOOKUP($A18,'Season 2'!AK$4:CN$104,41,0),"0"),
IFERROR(VLOOKUP($A18,'Season 3'!AK$4:CN$104,41,0),"0"),IFERROR(VLOOKUP($A18,'Season 4'!AK$4:CN$104,41,0),"0"),
IFERROR(VLOOKUP($A18,'Season 5'!AK$4:CN$104,41,0),"0"),IFERROR(VLOOKUP($A18,'Season 6'!AK$4:CN$104,41,0),"0"),
IFERROR(VLOOKUP($A18,'Season 7'!AK$4:CN$104,41,0),"0"),IFERROR(VLOOKUP($A18,'Season 8'!AK$4:CN$104,41,0),"0"),
IFERROR(VLOOKUP($A18,'Season 9'!AK$4:CN$104,41,0),"0"),IFERROR(VLOOKUP($A18,'Season 10'!AK$4:CN$104,41,0),"0"),
IFERROR(VLOOKUP($A18,'Season 11'!AK$4:CN$104,41,0),"0"),IFERROR(VLOOKUP($A18,'Season 12'!AK$4:CN$104,41,0),"0"),
IFERROR(VLOOKUP($A18,'Season 13'!AK$4:CN$104,41,0),"0"),IFERROR(VLOOKUP($A18,'Season 14'!AK$4:CN$104,41,0),"0"),IFERROR(VLOOKUP($A18,'Season 15'!AK$4:CN$104,41,0),"0"),)</f>
        <v>0</v>
      </c>
      <c r="AO18" s="402">
        <f>SUM(IFERROR(VLOOKUP($A18,'Season 1'!AJ$4:CM$104,37,0),"0"),IFERROR(VLOOKUP($A18,'Season 2'!AK$4:CN$104,42,0),"0"),
IFERROR(VLOOKUP($A18,'Season 3'!AK$4:CN$104,42,0),"0"),IFERROR(VLOOKUP($A18,'Season 4'!AK$4:CN$104,42,0),"0"),
IFERROR(VLOOKUP($A18,'Season 5'!AK$4:CN$104,42,0),"0"),IFERROR(VLOOKUP($A18,'Season 6'!AK$4:CN$104,42,0),"0"),
IFERROR(VLOOKUP($A18,'Season 7'!AK$4:CN$104,42,0),"0"),IFERROR(VLOOKUP($A18,'Season 8'!AK$4:CN$104,42,0),"0"),
IFERROR(VLOOKUP($A18,'Season 9'!AK$4:CN$104,42,0),"0"),IFERROR(VLOOKUP($A18,'Season 10'!AK$4:CN$104,42,0),"0"),
IFERROR(VLOOKUP($A18,'Season 11'!AK$4:CN$104,42,0),"0"),IFERROR(VLOOKUP($A18,'Season 12'!AK$4:CN$104,42,0),"0"),
IFERROR(VLOOKUP($A18,'Season 13'!AK$4:CN$104,42,0),"0"),IFERROR(VLOOKUP($A18,'Season 14'!AK$4:CN$104,42,0),"0"),IFERROR(VLOOKUP($A18,'Season 15'!AK$4:CN$104,42,0),"0"),)</f>
        <v>0</v>
      </c>
      <c r="AP18" s="403">
        <f>SUM(IFERROR(VLOOKUP($A18,'Season 1'!AJ$4:CM$104,43,0),"0"),IFERROR(VLOOKUP($A18,'Season 2'!AK$4:CN$104,43,0),"0"),
IFERROR(VLOOKUP($A18,'Season 3'!AK$4:CN$104,43,0),"0"),IFERROR(VLOOKUP($A18,'Season 4'!AK$4:CN$104,43,0),"0"),
IFERROR(VLOOKUP($A18,'Season 5'!AK$4:CN$104,43,0),"0"),IFERROR(VLOOKUP($A18,'Season 6'!AK$4:CN$104,43,0),"0"),
IFERROR(VLOOKUP($A18,'Season 7'!AK$4:CN$104,43,0),"0"),IFERROR(VLOOKUP($A18,'Season 8'!AK$4:CN$104,43,0),"0"),
IFERROR(VLOOKUP($A18,'Season 9'!AK$4:CN$104,43,0),"0"),IFERROR(VLOOKUP($A18,'Season 10'!AK$4:CN$104,43,0),"0"),
IFERROR(VLOOKUP($A18,'Season 11'!AK$4:CN$104,43,0),"0"),IFERROR(VLOOKUP($A18,'Season 12'!AK$4:CN$104,43,0),"0"),
IFERROR(VLOOKUP($A18,'Season 13'!AK$4:CN$104,43,0),"0"),IFERROR(VLOOKUP($A18,'Season 14'!AK$4:CN$104,43,0),"0"),IFERROR(VLOOKUP($A18,'Season 15'!AK$4:CN$104,43,0),"0"),)</f>
        <v>0</v>
      </c>
      <c r="AQ18" s="398">
        <f>SUM(IFERROR(VLOOKUP($A18,'Season 1'!AJ$4:CM$104,44,0),"0"),IFERROR(VLOOKUP($A18,'Season 2'!AK$4:CN$104,44,0),"0"),
IFERROR(VLOOKUP($A18,'Season 3'!AK$4:CN$104,44,0),"0"),IFERROR(VLOOKUP($A18,'Season 4'!AK$4:CN$104,44,0),"0"),
IFERROR(VLOOKUP($A18,'Season 5'!AK$4:CN$104,44,0),"0"),IFERROR(VLOOKUP($A18,'Season 6'!AK$4:CN$104,44,0),"0"),
IFERROR(VLOOKUP($A18,'Season 7'!AK$4:CN$104,44,0),"0"),IFERROR(VLOOKUP($A18,'Season 8'!AK$4:CN$104,44,0),"0"),
IFERROR(VLOOKUP($A18,'Season 9'!AK$4:CN$104,44,0),"0"),IFERROR(VLOOKUP($A18,'Season 10'!AK$4:CN$104,44,0),"0"),
IFERROR(VLOOKUP($A18,'Season 11'!AK$4:CN$104,44,0),"0"),IFERROR(VLOOKUP($A18,'Season 12'!AK$4:CN$104,44,0),"0"),
IFERROR(VLOOKUP($A18,'Season 13'!AK$4:CN$104,44,0),"0"),IFERROR(VLOOKUP($A18,'Season 14'!AK$4:CN$104,44,0),"0"),IFERROR(VLOOKUP($A18,'Season 15'!AK$4:CN$104,44,0),"0"),)</f>
        <v>0</v>
      </c>
      <c r="AR18" s="518">
        <f>SUM(IFERROR(VLOOKUP($A18,'Season 1'!AJ$4:CM$104,45,0),"0"),IFERROR(VLOOKUP($A18,'Season 2'!AK$4:CN$104,45,0),"0"),
IFERROR(VLOOKUP($A18,'Season 3'!AK$4:CN$104,45,0),"0"),IFERROR(VLOOKUP($A18,'Season 4'!AK$4:CN$104,45,0),"0"),
IFERROR(VLOOKUP($A18,'Season 5'!AK$4:CN$104,45,0),"0"),IFERROR(VLOOKUP($A18,'Season 6'!AK$4:CN$104,45,0),"0"),
IFERROR(VLOOKUP($A18,'Season 7'!AK$4:CN$104,45,0),"0"),IFERROR(VLOOKUP($A18,'Season 8'!AK$4:CN$104,45,0),"0"),
IFERROR(VLOOKUP($A18,'Season 9'!AK$4:CN$104,45,0),"0"),IFERROR(VLOOKUP($A18,'Season 10'!AK$4:CN$104,45,0),"0"),
IFERROR(VLOOKUP($A18,'Season 11'!AK$4:CN$104,45,0),"0"),IFERROR(VLOOKUP($A18,'Season 12'!AK$4:CN$104,45,0),"0"),
IFERROR(VLOOKUP($A18,'Season 13'!AK$4:CN$104,45,0),"0"),IFERROR(VLOOKUP($A18,'Season 14'!AK$4:CN$104,45,0),"0"),IFERROR(VLOOKUP($A18,'Season 15'!AK$4:CN$104,45,0),"0"),)</f>
        <v>0</v>
      </c>
      <c r="AS18" s="21">
        <f>SUM(IFERROR(VLOOKUP($A18,'Season 1'!AJ$4:CM$104,46,0),"0"),IFERROR(VLOOKUP($A18,'Season 2'!AK$4:CN$104,46,0),"0"),
IFERROR(VLOOKUP($A18,'Season 3'!AK$4:CN$104,46,0),"0"),IFERROR(VLOOKUP($A18,'Season 4'!AK$4:CN$104,46,0),"0"),
IFERROR(VLOOKUP($A18,'Season 5'!AK$4:CN$104,46,0),"0"),IFERROR(VLOOKUP($A18,'Season 6'!AK$4:CN$104,46,0),"0"),
IFERROR(VLOOKUP($A18,'Season 7'!AK$4:CN$104,46,0),"0"),IFERROR(VLOOKUP($A18,'Season 8'!AK$4:CN$104,46,0),"0"),
IFERROR(VLOOKUP($A18,'Season 9'!AK$4:CN$104,46,0),"0"),IFERROR(VLOOKUP($A18,'Season 10'!AK$4:CN$104,46,0),"0"),
IFERROR(VLOOKUP($A18,'Season 11'!AK$4:CN$104,46,0),"0"),IFERROR(VLOOKUP($A18,'Season 12'!AK$4:CN$104,46,0),"0"),
IFERROR(VLOOKUP($A18,'Season 13'!AK$4:CN$104,46,0),"0"),IFERROR(VLOOKUP($A18,'Season 14'!AK$4:CN$104,46,0),"0"),IFERROR(VLOOKUP($A18,'Season 15'!AK$4:CN$104,46,0),"0"),)</f>
        <v>0</v>
      </c>
      <c r="AT18" s="402">
        <f>SUM(IFERROR(VLOOKUP($A18,'Season 1'!AJ$4:CM$104,47,0),"0"),IFERROR(VLOOKUP($A18,'Season 2'!AK$4:CN$104,47,0),"0"),
IFERROR(VLOOKUP($A18,'Season 3'!AK$4:CN$104,47,0),"0"),IFERROR(VLOOKUP($A18,'Season 4'!AK$4:CN$104,47,0),"0"),
IFERROR(VLOOKUP($A18,'Season 5'!AK$4:CN$104,47,0),"0"),IFERROR(VLOOKUP($A18,'Season 6'!AK$4:CN$104,47,0),"0"),
IFERROR(VLOOKUP($A18,'Season 7'!AK$4:CN$104,47,0),"0"),IFERROR(VLOOKUP($A18,'Season 8'!AK$4:CN$104,47,0),"0"),
IFERROR(VLOOKUP($A18,'Season 9'!AK$4:CN$104,47,0),"0"),IFERROR(VLOOKUP($A18,'Season 10'!AK$4:CN$104,47,0),"0"),
IFERROR(VLOOKUP($A18,'Season 11'!AK$4:CN$104,47,0),"0"),IFERROR(VLOOKUP($A18,'Season 12'!AK$4:CN$104,47,0),"0"),
IFERROR(VLOOKUP($A18,'Season 13'!AK$4:CN$104,47,0),"0"),IFERROR(VLOOKUP($A18,'Season 14'!AK$4:CN$104,47,0),"0"),IFERROR(VLOOKUP($A18,'Season 15'!AK$4:CN$104,47,0),"0"),)</f>
        <v>0</v>
      </c>
      <c r="AU18" s="403">
        <f>SUM(IFERROR(VLOOKUP($A18,'Season 3'!AK$4:CN$104,48,0),"0"),IFERROR(VLOOKUP($A18,'Season 4'!AK$4:CN$104,48,0),"0"),
IFERROR(VLOOKUP($A18,'Season 5'!AK$4:CN$104,48,0),"0"),IFERROR(VLOOKUP($A18,'Season 6'!AK$4:CN$104,48,0),"0"),
IFERROR(VLOOKUP($A18,'Season 7'!AK$4:CN$104,48,0),"0"),IFERROR(VLOOKUP($A18,'Season 8'!AK$4:CN$104,48,0),"0"),
IFERROR(VLOOKUP($A18,'Season 9'!AK$4:CN$104,48,0),"0"),IFERROR(VLOOKUP($A18,'Season 10'!AK$4:CN$104,48,0),"0"),
IFERROR(VLOOKUP($A18,'Season 11'!AK$4:CN$104,48,0),"0"),IFERROR(VLOOKUP($A18,'Season 12'!AK$4:CN$104,48,0),"0"),
IFERROR(VLOOKUP($A18,'Season 13'!AK$4:CN$104,48,0),"0"),IFERROR(VLOOKUP($A18,'Season 14'!AK$4:CN$104,48,0),"0"),IFERROR(VLOOKUP($A18,'Season 15'!AK$4:CN$104,48,0),"0"),)</f>
        <v>0</v>
      </c>
      <c r="AV18" s="398">
        <f>SUM(IFERROR(VLOOKUP($A18,'Season 3'!AK$4:CN$104,49,0),"0"),IFERROR(VLOOKUP($A18,'Season 4'!AK$4:CN$104,49,0),"0"),
IFERROR(VLOOKUP($A18,'Season 5'!AK$4:CN$104,49,0),"0"),IFERROR(VLOOKUP($A18,'Season 6'!AK$4:CN$104,49,0),"0"),
IFERROR(VLOOKUP($A18,'Season 7'!AK$4:CN$104,49,0),"0"),IFERROR(VLOOKUP($A18,'Season 8'!AK$4:CN$104,49,0),"0"),
IFERROR(VLOOKUP($A18,'Season 9'!AK$4:CN$104,49,0),"0"),IFERROR(VLOOKUP($A18,'Season 10'!AK$4:CN$104,49,0),"0"),
IFERROR(VLOOKUP($A18,'Season 11'!AK$4:CN$104,49,0),"0"),IFERROR(VLOOKUP($A18,'Season 12'!AK$4:CN$104,49,0),"0"),
IFERROR(VLOOKUP($A18,'Season 13'!AK$4:CN$104,49,0),"0"),IFERROR(VLOOKUP($A18,'Season 14'!AK$4:CN$104,49,0),"0"),IFERROR(VLOOKUP($A18,'Season 15'!AK$4:CN$104,49,0),"0"),)</f>
        <v>0</v>
      </c>
      <c r="AW18" s="518">
        <f>SUM(IFERROR(VLOOKUP($A18,'Season 3'!AK$4:CN$104,50,0),"0"),IFERROR(VLOOKUP($A18,'Season 4'!AK$4:CN$104,50,0),"0"),
IFERROR(VLOOKUP($A18,'Season 5'!AK$4:CN$104,50,0),"0"),IFERROR(VLOOKUP($A18,'Season 6'!AK$4:CN$104,50,0),"0"),
IFERROR(VLOOKUP($A18,'Season 7'!AK$4:CN$104,50,0),"0"),IFERROR(VLOOKUP($A18,'Season 8'!AK$4:CN$104,50,0),"0"),
IFERROR(VLOOKUP($A18,'Season 9'!AK$4:CN$104,50,0),"0"),IFERROR(VLOOKUP($A18,'Season 10'!AK$4:CN$104,50,0),"0"),
IFERROR(VLOOKUP($A18,'Season 11'!AK$4:CN$104,50,0),"0"),IFERROR(VLOOKUP($A18,'Season 12'!AK$4:CN$104,50,0),"0"),
IFERROR(VLOOKUP($A18,'Season 13'!AK$4:CN$104,50,0),"0"),IFERROR(VLOOKUP($A18,'Season 14'!AK$4:CN$104,50,0),"0"),IFERROR(VLOOKUP($A18,'Season 15'!AK$4:CN$104,50,0),"0"),)</f>
        <v>0</v>
      </c>
      <c r="AX18" s="21">
        <f>SUM(IFERROR(VLOOKUP($A18,'Season 3'!AK$4:CN$104,51,0),"0"),IFERROR(VLOOKUP($A18,'Season 4'!AK$4:CN$104,51,0),"0"),
IFERROR(VLOOKUP($A18,'Season 5'!AK$4:CN$104,51,0),"0"),IFERROR(VLOOKUP($A18,'Season 6'!AK$4:CN$104,51,0),"0"),
IFERROR(VLOOKUP($A18,'Season 7'!AK$4:CN$104,51,0),"0"),IFERROR(VLOOKUP($A18,'Season 8'!AK$4:CN$104,51,0),"0"),
IFERROR(VLOOKUP($A18,'Season 9'!AK$4:CN$104,51,0),"0"),IFERROR(VLOOKUP($A18,'Season 10'!AK$4:CN$104,51,0),"0"),
IFERROR(VLOOKUP($A18,'Season 11'!AK$4:CN$104,51,0),"0"),IFERROR(VLOOKUP($A18,'Season 12'!AK$4:CN$104,51,0),"0"),
IFERROR(VLOOKUP($A18,'Season 13'!AK$4:CN$104,51,0),"0"),IFERROR(VLOOKUP($A18,'Season 14'!AK$4:CN$104,51,0),"0"),IFERROR(VLOOKUP($A18,'Season 15'!AK$4:CN$104,51,0),"0"),)</f>
        <v>0</v>
      </c>
      <c r="AY18" s="402">
        <f>SUM(IFERROR(VLOOKUP($A18,'Season 3'!AK$4:CN$104,52,0),"0"),IFERROR(VLOOKUP($A18,'Season 4'!AK$4:CN$104,52,0),"0"),
IFERROR(VLOOKUP($A18,'Season 5'!AK$4:CN$104,52,0),"0"),IFERROR(VLOOKUP($A18,'Season 6'!AK$4:CN$104,52,0),"0"),
IFERROR(VLOOKUP($A18,'Season 7'!AK$4:CN$104,52,0),"0"),IFERROR(VLOOKUP($A18,'Season 8'!AK$4:CN$104,52,0),"0"),
IFERROR(VLOOKUP($A18,'Season 9'!AK$4:CN$104,52,0),"0"),IFERROR(VLOOKUP($A18,'Season 10'!AK$4:CN$104,52,0),"0"),
IFERROR(VLOOKUP($A18,'Season 11'!AK$4:CN$104,52,0),"0"),IFERROR(VLOOKUP($A18,'Season 12'!AK$4:CN$104,52,0),"0"),
IFERROR(VLOOKUP($A18,'Season 13'!AK$4:CN$104,52,0),"0"),IFERROR(VLOOKUP($A18,'Season 14'!AK$4:CN$104,52,0),"0"),IFERROR(VLOOKUP($A18,'Season 15'!AK$4:CN$104,52,0),"0"),)</f>
        <v>0</v>
      </c>
      <c r="AZ18" s="403">
        <f>SUM(IFERROR(VLOOKUP($A18,'Season 1'!AJ$4:CM$104,38,0),"0"),IFERROR(VLOOKUP($A18,'Season 2'!AK$4:CN$104,48,0),"0"),)</f>
        <v>0</v>
      </c>
      <c r="BA18" s="398">
        <f>SUM(IFERROR(VLOOKUP($A18,'Season 1'!AJ$4:CM$104,39,0),"0"),IFERROR(VLOOKUP($A18,'Season 2'!AK$4:CN$104,49,0),"0"),)</f>
        <v>0</v>
      </c>
      <c r="BB18" s="518">
        <f>SUM(IFERROR(VLOOKUP($A18,'Season 1'!AJ$4:CM$104,40,0),"0"),IFERROR(VLOOKUP($A18,'Season 2'!AK$4:CN$104,50,0),"0"),)</f>
        <v>0</v>
      </c>
      <c r="BC18" s="21">
        <f>SUM(IFERROR(VLOOKUP($A18,'Season 1'!AJ$4:CM$104,41,0),"0"),IFERROR(VLOOKUP($A18,'Season 2'!AK$4:CN$104,51,0),"0"),)</f>
        <v>0</v>
      </c>
      <c r="BD18" s="402">
        <f>SUM(IFERROR(VLOOKUP($A18,'Season 1'!AJ$4:CM$104,42,0),"0"),IFERROR(VLOOKUP($A18,'Season 2'!AK$4:CN$104,52,0),"0"),)</f>
        <v>0</v>
      </c>
      <c r="BE18" s="561">
        <f>SUM(
IFERROR(VLOOKUP($A18,'Season 1'!AJ$4:CM$104,48,0),"0"),IFERROR(VLOOKUP($A18,'Season 2'!AK$4:CN$104,53,0),"0"),
IFERROR(VLOOKUP($A18,'Season 3'!AK$4:CN$104,53,0),"0"),IFERROR(VLOOKUP($A18,'Season 4'!AK$4:CN$104,53,0),"0"),
IFERROR(VLOOKUP($A18,'Season 5'!AK$4:CN$104,53,0),"0"),IFERROR(VLOOKUP($A18,'Season 6'!AK$4:CN$104,53,0),"0"),
IFERROR(VLOOKUP($A18,'Season 7'!AK$4:CN$104,53,0),"0"),IFERROR(VLOOKUP($A18,'Season 8'!AK$4:CN$104,53,0),"0"),
IFERROR(VLOOKUP($A18,'Season 9'!AK$4:CN$104,53,0),"0"),IFERROR(VLOOKUP($A18,'Season 10'!AK$4:CN$104,53,0),"0"),
IFERROR(VLOOKUP($A18,'Season 11'!AK$4:CN$104,53,0),"0"),IFERROR(VLOOKUP($A18,'Season 12'!AK$4:CN$104,53,0),"0"),
IFERROR(VLOOKUP($A18,'Season 13'!AK$4:CN$104,53,0),"0"),IFERROR(VLOOKUP($A18,'Season 14'!AK$4:CN$104,53,0),"0"),IFERROR(VLOOKUP($A18,'Season 15'!AK$4:CN$104,53,0),"0"),)</f>
        <v>0</v>
      </c>
      <c r="BF18" s="562">
        <f>SUM(
IFERROR(VLOOKUP($A18,'Season 1'!AJ$4:CM$104,49,0),"0"),IFERROR(VLOOKUP($A18,'Season 2'!AK$4:CN$104,54,0),"0"),
IFERROR(VLOOKUP($A18,'Season 3'!AK$4:CN$104,54,0),"0"),IFERROR(VLOOKUP($A18,'Season 4'!AK$4:CN$104,54,0),"0"),
IFERROR(VLOOKUP($A18,'Season 5'!AK$4:CN$104,54,0),"0"),IFERROR(VLOOKUP($A18,'Season 6'!AK$4:CN$104,54,0),"0"),
IFERROR(VLOOKUP($A18,'Season 7'!AK$4:CN$104,54,0),"0"),IFERROR(VLOOKUP($A18,'Season 8'!AK$4:CN$104,54,0),"0"),
IFERROR(VLOOKUP($A18,'Season 9'!AK$4:CN$104,54,0),"0"),IFERROR(VLOOKUP($A18,'Season 10'!AK$4:CN$104,54,0),"0"),
IFERROR(VLOOKUP($A18,'Season 11'!AK$4:CN$104,540),"0"),IFERROR(VLOOKUP($A18,'Season 12'!AK$4:CN$104,54,0),"0"),
IFERROR(VLOOKUP($A18,'Season 13'!AK$4:CN$104,54,0),"0"),IFERROR(VLOOKUP($A18,'Season 14'!AK$4:CN$104,54,0),"0"),IFERROR(VLOOKUP($A18,'Season 15'!AK$4:CN$104,54,0),"0"),)</f>
        <v>0</v>
      </c>
      <c r="BG18" s="529" t="e">
        <f t="shared" si="1"/>
        <v>#DIV/0!</v>
      </c>
      <c r="BI18" s="553"/>
      <c r="BJ18" s="553"/>
      <c r="BK18" s="553"/>
      <c r="BL18" s="553"/>
      <c r="BM18" s="553"/>
      <c r="BN18" s="553"/>
      <c r="BO18" s="531"/>
      <c r="BP18" s="531"/>
      <c r="BQ18" s="531"/>
      <c r="BR18" s="531"/>
      <c r="BS18" s="12" t="str">
        <f>IFERROR(VLOOKUP($A18,'Season 1'!$AJ$4:$CM$104,50,0),"0")</f>
        <v>0</v>
      </c>
      <c r="BT18" s="12" t="str">
        <f>IFERROR(VLOOKUP($A18,'Season 1'!$AJ$4:$CM$104,51,0),"0")</f>
        <v>0</v>
      </c>
      <c r="BU18" s="12">
        <f>IFERROR(VLOOKUP($A18,'Season 2'!$AK$4:$CN$104,55,0),"0")</f>
        <v>0</v>
      </c>
      <c r="BV18" s="12">
        <f>IFERROR(VLOOKUP($A18,'Season 2'!$AK$4:$CN$104,56,0),"0")</f>
        <v>0</v>
      </c>
      <c r="BW18" s="12" t="str">
        <f>IFERROR(VLOOKUP($A18,'Season 3'!$AK$4:$CN$104,55,0),"0")</f>
        <v>0</v>
      </c>
      <c r="BX18" s="12" t="str">
        <f>IFERROR(VLOOKUP($A18,'Season 3'!$AK$4:$CN$104,56,0),"0")</f>
        <v>0</v>
      </c>
      <c r="BY18" s="12" t="str">
        <f>IFERROR(VLOOKUP($A18,'Season 4'!$AK$4:$CN$104,55,0),"0")</f>
        <v>0</v>
      </c>
      <c r="BZ18" s="12" t="str">
        <f>IFERROR(VLOOKUP($A18,'Season 4'!$AK$4:$CN$104,56,0),"0")</f>
        <v>0</v>
      </c>
      <c r="CA18" s="12" t="str">
        <f>IFERROR(VLOOKUP($A18,'Season 5'!$AK$4:$CN$104,55,0),"0")</f>
        <v>0</v>
      </c>
      <c r="CB18" s="12" t="str">
        <f>IFERROR(VLOOKUP($A18,'Season 5'!$AK$4:$CN$104,56,0),"0")</f>
        <v>0</v>
      </c>
      <c r="CC18" s="12" t="str">
        <f>IFERROR(VLOOKUP($A18,'Season 6'!$AK$4:$CN$104,55,0),"0")</f>
        <v>0</v>
      </c>
      <c r="CD18" s="12" t="str">
        <f>IFERROR(VLOOKUP($A18,'Season 6'!$AK$4:$CN$104,56,0),"0")</f>
        <v>0</v>
      </c>
      <c r="CE18" s="12" t="str">
        <f>IFERROR(VLOOKUP($A18,'Season 7'!$AK$4:$CN$104,55,0),"0")</f>
        <v>0</v>
      </c>
      <c r="CF18" s="12" t="str">
        <f>IFERROR(VLOOKUP($A18,'Season 7'!$AK$4:$CN$104,56,0),"0")</f>
        <v>0</v>
      </c>
      <c r="CG18" s="12" t="str">
        <f>IFERROR(VLOOKUP($A18,'Season 8'!$AK$4:$CN$104,55,0),"0")</f>
        <v>0</v>
      </c>
      <c r="CH18" s="12" t="str">
        <f>IFERROR(VLOOKUP($A18,'Season 8'!$AK$4:$CN$104,56,0),"0")</f>
        <v>0</v>
      </c>
      <c r="CI18" s="12" t="str">
        <f>IFERROR(VLOOKUP($A18,'Season 9'!$AK$4:$CN$104,55,0),"0")</f>
        <v>0</v>
      </c>
      <c r="CJ18" s="12" t="str">
        <f>IFERROR(VLOOKUP($A18,'Season 9'!$AK$4:$CN$104,56,0),"0")</f>
        <v>0</v>
      </c>
      <c r="CK18" s="12" t="str">
        <f>IFERROR(VLOOKUP($A18,'Season 10'!$AK$4:$CN$104,55,0),"0")</f>
        <v>0</v>
      </c>
      <c r="CL18" s="12" t="str">
        <f>IFERROR(VLOOKUP($A18,'Season 10'!$AK$4:$CN$104,56,0),"0")</f>
        <v>0</v>
      </c>
      <c r="CM18" s="12" t="str">
        <f>IFERROR(VLOOKUP($A18,'Season 11'!$AK$4:$CN$104,55,0),"0")</f>
        <v>0</v>
      </c>
      <c r="CN18" s="12" t="str">
        <f>IFERROR(VLOOKUP($A18,'Season 11'!$AK$4:$CN$104,56,0),"0")</f>
        <v>0</v>
      </c>
      <c r="CO18" s="12" t="str">
        <f>IFERROR(VLOOKUP($A18,'Season 12'!$AK$4:$CN$104,55,0),"0")</f>
        <v>0</v>
      </c>
      <c r="CP18" s="12" t="str">
        <f>IFERROR(VLOOKUP($A18,'Season 12'!$AK$4:$CN$104,56,0),"0")</f>
        <v>0</v>
      </c>
      <c r="CQ18" s="12" t="str">
        <f>IFERROR(VLOOKUP($A18,'Season 13'!$AK$4:$CN$104,55,0),"0")</f>
        <v>0</v>
      </c>
      <c r="CR18" s="12" t="str">
        <f>IFERROR(VLOOKUP($A18,'Season 13'!$AK$4:$CN$104,56,0),"0")</f>
        <v>0</v>
      </c>
      <c r="CS18" s="12" t="str">
        <f>IFERROR(VLOOKUP($A18,'Season 14'!$AK$4:$CN$104,55,0),"0")</f>
        <v>0</v>
      </c>
      <c r="CT18" s="12" t="str">
        <f>IFERROR(VLOOKUP($A18,'Season 14'!$AK$4:$CN$104,56,0),"0")</f>
        <v>0</v>
      </c>
      <c r="CU18" s="12" t="str">
        <f>IFERROR(VLOOKUP($A18,'Season 15'!$AK$4:$CN$104,55,0),"0")</f>
        <v>0</v>
      </c>
      <c r="CV18" s="12" t="str">
        <f>IFERROR(VLOOKUP($A18,'Season 15'!$AK$4:$CN$104,56,0),"0")</f>
        <v>0</v>
      </c>
    </row>
    <row r="19" spans="1:100" x14ac:dyDescent="0.25">
      <c r="A19" s="545"/>
      <c r="B19" s="516" t="str">
        <f>IFERROR(VLOOKUP('Data Totals'!A19,'Season 1'!AJ$4:CH$104,2,FALSE),IFERROR(VLOOKUP('Data Totals'!A19,'Season 2'!AK$4:CI$104,2,FALSE),IFERROR(VLOOKUP('Data Totals'!A19,'Season 3'!AK$4:CI$104,2,FALSE),IFERROR(VLOOKUP('Data Totals'!A19,'Season 4'!AK$4:CI$104,2,FALSE),IFERROR(VLOOKUP('Data Totals'!A19,'Season 5'!AK$4:CI$104,2,FALSE),IFERROR(VLOOKUP('Data Totals'!A19,'Season 6'!AK$4:CI$104,2,FALSE),IFERROR(VLOOKUP('Data Totals'!A19,'Season 7'!AK$4:CI$104,2,FALSE),IFERROR(VLOOKUP('Data Totals'!A19,'Season 8'!AK$4:CI$104,2,FALSE),IFERROR(VLOOKUP('Data Totals'!A19,'Season 9'!AK$4:CI$104,2,FALSE),IFERROR(VLOOKUP('Data Totals'!A19,'Season 10'!AK$4:CI$104,2,FALSE),IFERROR(VLOOKUP('Data Totals'!A19,'Season 11'!AK$4:CI$104,2,FALSE),IFERROR(VLOOKUP('Data Totals'!A19,'Season 12'!AK$4:CI$104,2,FALSE),IFERROR(VLOOKUP('Data Totals'!A19,'Season 13'!AK$4:CI$104,2,FALSE),IFERROR(VLOOKUP('Data Totals'!A19,'Season 14'!AK$4:CI$104,2,FALSE),IFERROR(VLOOKUP('Data Totals'!A19,'Season 15'!AK$4:CI$104,2,FALSE),"N/A")))))))))))))))</f>
        <v>N/A</v>
      </c>
      <c r="C19" s="517" t="str">
        <f>IFERROR(VLOOKUP('Data Totals'!A19,'Season 1'!AJ$4:CH$104,3,FALSE),IFERROR(VLOOKUP('Data Totals'!A19,'Season 2'!AK$4:CI$104,3,FALSE),IFERROR(VLOOKUP('Data Totals'!A19,'Season 3'!AK$4:CI$104,3,FALSE),IFERROR(VLOOKUP('Data Totals'!A19,'Season 4'!AK$4:CI$104,3,FALSE),IFERROR(VLOOKUP('Data Totals'!A19,'Season 5'!AK$4:CI$104,3,FALSE),IFERROR(VLOOKUP('Data Totals'!A19,'Season 6'!AK$4:CI$104,3,FALSE),IFERROR(VLOOKUP('Data Totals'!A19,'Season 7'!AK$4:CI$104,3,FALSE),IFERROR(VLOOKUP('Data Totals'!A19,'Season 8'!AK$4:CI$104,3,FALSE),IFERROR(VLOOKUP('Data Totals'!A19,'Season 9'!AK$4:CI$104,3,FALSE),IFERROR(VLOOKUP('Data Totals'!A19,'Season 10'!AK$4:CI$104,3,FALSE),IFERROR(VLOOKUP('Data Totals'!A19,'Season 11'!AK$4:CI$104,3,FALSE),IFERROR(VLOOKUP('Data Totals'!A19,'Season 12'!AK$4:CI$104,3,FALSE),IFERROR(VLOOKUP('Data Totals'!A19,'Season 13'!AK$4:CI$104,3,FALSE),IFERROR(VLOOKUP('Data Totals'!A19,'Season 14'!AK$4:CI$104,3,FALSE),IFERROR(VLOOKUP('Data Totals'!A19,'Season 15'!AK$4:CI$104,3,FALSE),"N/A")))))))))))))))</f>
        <v>N/A</v>
      </c>
      <c r="D19" s="517" t="str">
        <f>IFERROR(VLOOKUP('Data Totals'!A19,'Season 15'!AK$4:CI$104,4,FALSE),IFERROR(VLOOKUP('Data Totals'!A19,'Season 14'!AK$4:CI$104,4,FALSE),IFERROR(VLOOKUP('Data Totals'!A19,'Season 13'!AK$4:CI$104,4,FALSE),IFERROR(VLOOKUP('Data Totals'!A19,'Season 12'!AK$4:CI$104,4,FALSE),IFERROR(VLOOKUP('Data Totals'!A19,'Season 11'!AK$4:CI$104,4,FALSE),IFERROR(VLOOKUP('Data Totals'!A19,'Season 10'!AK$4:CI$104,4,FALSE),IFERROR(VLOOKUP('Data Totals'!A19,'Season 9'!AK$4:CI$104,4,FALSE),IFERROR(VLOOKUP('Data Totals'!A19,'Season 8'!AK$4:CI$104,4,FALSE),IFERROR(VLOOKUP('Data Totals'!A19,'Season 7'!AK$4:CI$104,4,FALSE),IFERROR(VLOOKUP('Data Totals'!A19,'Season 6'!AK$4:CI$104,4,FALSE),IFERROR(VLOOKUP('Data Totals'!A19,'Season 5'!AK$4:CI$104,4,FALSE),IFERROR(VLOOKUP('Data Totals'!A19,'Season 4'!AK$4:CI$104,4,FALSE),IFERROR(VLOOKUP('Data Totals'!A19,'Season 3'!AK$4:CI$104,4,FALSE),IFERROR(VLOOKUP('Data Totals'!A19,'Season 2'!AK$4:CI$104,4,FALSE),IFERROR(VLOOKUP('Data Totals'!A19,'Season 1'!AJ$4:CH$104,4,FALSE),"N/A")))))))))))))))</f>
        <v>N/A</v>
      </c>
      <c r="E19" s="517" t="e">
        <f t="shared" si="0"/>
        <v>#VALUE!</v>
      </c>
      <c r="F19" s="398">
        <f>SUM(IFERROR(VLOOKUP(A19,BI$3:BN$152,2,0),"0"),
IFERROR(VLOOKUP(A19,'Season 1'!AJ$4:CM$104,7,0),"0"),IFERROR(VLOOKUP(A19,'Season 2'!AK$4:CN$104,7,0),"0"),
IFERROR(VLOOKUP(A19,'Season 3'!AK$4:CN$104,7,0),"0"),IFERROR(VLOOKUP(A19,'Season 4'!AK$4:CN$104,7,0),"0"),
IFERROR(VLOOKUP(A19,'Season 5'!AK$4:CN$104,7,0),"0"),IFERROR(VLOOKUP(A19,'Season 6'!AK$4:CN$104,7,0),"0"),
IFERROR(VLOOKUP(A19,'Season 7'!AK$4:CN$104,7,0),"0"),IFERROR(VLOOKUP(A19,'Season 8'!AK$4:CN$104,7,0),"0"),
IFERROR(VLOOKUP(A19,'Season 9'!AK$4:CN$104,7,0),"0"),IFERROR(VLOOKUP(A19,'Season 10'!AK$4:CN$104,7,0),"0"),
IFERROR(VLOOKUP(A19,'Season 11'!AK$4:CN$104,7,0),"0"),IFERROR(VLOOKUP(A19,'Season 12'!AK$4:CN$104,7,0),"0"),
IFERROR(VLOOKUP(A19,'Season 13'!AK$4:CN$104,7,0),"0"),IFERROR(VLOOKUP(A19,'Season 14'!AK$4:CN$104,7,0),"0"),IFERROR(VLOOKUP(A19,'Season 15'!AK$4:CN$104,7,0),"0"),)</f>
        <v>0</v>
      </c>
      <c r="G19" s="398">
        <f>SUM(
IFERROR(VLOOKUP(A19,'Season 1'!AJ$4:CM$104,8,0),"0"),IFERROR(VLOOKUP(A19,'Season 2'!AK$4:CN$104,8,0),"0"),
IFERROR(VLOOKUP(A19,'Season 3'!AK$4:CN$104,8,0),"0"),IFERROR(VLOOKUP(A19,'Season 4'!AK$4:CN$104,8,0),"0"),
IFERROR(VLOOKUP(A19,'Season 5'!AK$4:CN$104,8,0),"0"),IFERROR(VLOOKUP(A19,'Season 6'!AK$4:CN$104,8,0),"0"),
IFERROR(VLOOKUP(A19,'Season 7'!AK$4:CN$104,8,0),"0"),IFERROR(VLOOKUP(A19,'Season 8'!AK$4:CN$104,8,0),"0"),
IFERROR(VLOOKUP(A19,'Season 9'!AK$4:CN$104,8,0),"0"),IFERROR(VLOOKUP(A19,'Season 10'!AK$4:CN$104,8,0),"0"),
IFERROR(VLOOKUP(A19,'Season 11'!AK$4:CN$104,8,0),"0"),IFERROR(VLOOKUP(A19,'Season 12'!AK$4:CN$104,8,0),"0"),
IFERROR(VLOOKUP(A19,'Season 13'!AK$4:CN$104,8,0),"0"),IFERROR(VLOOKUP(A19,'Season 14'!AK$4:CN$104,8,0),"0"),IFERROR(VLOOKUP(A19,'Season 15'!AK$4:CN$104,8,0),"0"),)</f>
        <v>0</v>
      </c>
      <c r="H19" s="329">
        <f>SUM(
IFERROR(VLOOKUP(A19,'Season 1'!AJ$4:CM$104,9,0),"0"),IFERROR(VLOOKUP(A19,'Season 2'!AK$4:CN$104,9,0),"0"),
IFERROR(VLOOKUP(A19,'Season 3'!AK$4:CN$104,9,0),"0"),IFERROR(VLOOKUP(A19,'Season 4'!AK$4:CN$104,9,0),"0"),
IFERROR(VLOOKUP(A19,'Season 5'!AK$4:CN$104,9,0),"0"),IFERROR(VLOOKUP(A19,'Season 6'!AK$4:CN$104,9,0),"0"),
IFERROR(VLOOKUP(A19,'Season 7'!AK$4:CN$104,9,0),"0"),IFERROR(VLOOKUP(A19,'Season 8'!AK$4:CN$104,9,0),"0"),
IFERROR(VLOOKUP(A19,'Season 9'!AK$4:CN$104,9,0),"0"),IFERROR(VLOOKUP(A19,'Season 10'!AK$4:CN$104,9,0),"0"),
IFERROR(VLOOKUP(A19,'Season 11'!AK$4:CN$104,9,0),"0"),IFERROR(VLOOKUP(A19,'Season 12'!AK$4:CN$104,9,0),"0"),
IFERROR(VLOOKUP(A19,'Season 13'!AK$4:CN$104,9,0),"0"),IFERROR(VLOOKUP(A19,'Season 14'!AK$4:CN$104,9,0),"0"),IFERROR(VLOOKUP(A19,'Season 15'!AK$4:CN$104,9,0),"0"),)</f>
        <v>0</v>
      </c>
      <c r="I19" s="518">
        <f>SUM(
IFERROR(VLOOKUP(A19,'Season 1'!AJ$4:CM$104,10,0),"0"),IFERROR(VLOOKUP(A19,'Season 2'!AK$4:CN$104,10,0),"0"),
IFERROR(VLOOKUP(A19,'Season 3'!AK$4:CN$104,10,0),"0"),IFERROR(VLOOKUP(A19,'Season 4'!AK$4:CN$104,10,0),"0"),
IFERROR(VLOOKUP(A19,'Season 5'!AK$4:CN$104,10,0),"0"),IFERROR(VLOOKUP(A19,'Season 6'!AK$4:CN$104,10,0),"0"),
IFERROR(VLOOKUP(A19,'Season 7'!AK$4:CN$104,10,0),"0"),IFERROR(VLOOKUP(A19,'Season 8'!AK$4:CN$104,10,0),"0"),
IFERROR(VLOOKUP(A19,'Season 9'!AK$4:CN$104,10,0),"0"),IFERROR(VLOOKUP(A19,'Season 10'!AK$4:CN$104,10,0),"0"),
IFERROR(VLOOKUP(A19,'Season 11'!AK$4:CN$104,10,0),"0"),IFERROR(VLOOKUP(A19,'Season 12'!AK$4:CN$104,10,0),"0"),
IFERROR(VLOOKUP(A19,'Season 13'!AK$4:CN$104,10,0),"0"),IFERROR(VLOOKUP(A19,'Season 14'!AK$4:CN$104,10,0),"0"),IFERROR(VLOOKUP(A19,'Season 15'!AK$4:CN$104,10,0),"0"),)</f>
        <v>0</v>
      </c>
      <c r="J19" s="21">
        <f>SUM(IFERROR(VLOOKUP(A19,BI$3:BN$152,3,0),"0"),
IFERROR(VLOOKUP(A19,'Season 1'!AJ$4:CM$104,11,0),"0"),IFERROR(VLOOKUP(A19,'Season 2'!AK$4:CN$104,11,0),"0"),
IFERROR(VLOOKUP(A19,'Season 3'!AK$4:CN$104,11,0),"0"),IFERROR(VLOOKUP(A19,'Season 4'!AK$4:CN$104,11,0),"0"),
IFERROR(VLOOKUP(A19,'Season 5'!AK$4:CN$104,11,0),"0"),IFERROR(VLOOKUP(A19,'Season 6'!AK$4:CN$104,11,0),"0"),
IFERROR(VLOOKUP(A19,'Season 7'!AK$4:CN$104,11,0),"0"),IFERROR(VLOOKUP(A19,'Season 8'!AK$4:CN$104,11,0),"0"),
IFERROR(VLOOKUP(A19,'Season 9'!AK$4:CN$104,11,0),"0"),IFERROR(VLOOKUP(A19,'Season 10'!AK$4:CN$104,11,0),"0"),
IFERROR(VLOOKUP(A19,'Season 11'!AK$4:CN$104,11,0),"0"),IFERROR(VLOOKUP(A19,'Season 12'!AK$4:CN$104,11,0),"0"),
IFERROR(VLOOKUP(A19,'Season 13'!AK$4:CN$104,11,0),"0"),IFERROR(VLOOKUP(A19,'Season 14'!AK$4:CN$104,11,0),"0"),IFERROR(VLOOKUP(A19,'Season 15'!AK$4:CN$104,11,0),"0"),)</f>
        <v>0</v>
      </c>
      <c r="K19" s="402">
        <f>SUM(IFERROR(VLOOKUP($A19,BI$3:BN$152,4,0),"0"),
IFERROR(VLOOKUP($A19,'Season 1'!AJ$4:CM$104,12,0),"0"),IFERROR(VLOOKUP($A19,'Season 2'!AK$4:CN$104,12,0),"0"),
IFERROR(VLOOKUP($A19,'Season 3'!AK$4:CN$104,12,0),"0"),IFERROR(VLOOKUP($A19,'Season 4'!AK$4:CN$104,12,0),"0"),
IFERROR(VLOOKUP($A19,'Season 5'!AK$4:CN$104,12,0),"0"),IFERROR(VLOOKUP($A19,'Season 6'!AK$4:CN$104,12,0),"0"),
IFERROR(VLOOKUP($A19,'Season 7'!AK$4:CN$104,12,0),"0"),IFERROR(VLOOKUP($A19,'Season 8'!AK$4:CN$104,12,0),"0"),
IFERROR(VLOOKUP($A19,'Season 9'!AK$4:CN$104,12,0),"0"),IFERROR(VLOOKUP($A19,'Season 10'!AK$4:CN$104,12,0),"0"),
IFERROR(VLOOKUP($A19,'Season 11'!AK$4:CN$104,12,0),"0"),IFERROR(VLOOKUP($A19,'Season 12'!AK$4:CN$104,12,0),"0"),
IFERROR(VLOOKUP($A19,'Season 13'!AK$4:CN$104,12,0),"0"),IFERROR(VLOOKUP($A19,'Season 14'!AK$4:CN$104,12,0),"0"),IFERROR(VLOOKUP(A19,'Season 15'!AK$4:CN$104,12,0),"0"),)</f>
        <v>0</v>
      </c>
      <c r="L19" s="403">
        <f>SUM(
IFERROR(VLOOKUP($A19,'Season 1'!AJ$4:CM$104,13,0),"0"),IFERROR(VLOOKUP($A19,'Season 2'!AK$4:CN$104,13,0),"0"),
IFERROR(VLOOKUP($A19,'Season 3'!AK$4:CN$104,13,0),"0"),IFERROR(VLOOKUP($A19,'Season 4'!AK$4:CN$104,13,0),"0"),
IFERROR(VLOOKUP($A19,'Season 5'!AK$4:CN$104,13,0),"0"),IFERROR(VLOOKUP($A19,'Season 6'!AK$4:CN$104,13,0),"0"),
IFERROR(VLOOKUP($A19,'Season 7'!AK$4:CN$104,13,0),"0"),IFERROR(VLOOKUP($A19,'Season 8'!AK$4:CN$104,13,0),"0"),
IFERROR(VLOOKUP($A19,'Season 9'!AK$4:CN$104,13,0),"0"),IFERROR(VLOOKUP($A19,'Season 10'!AK$4:CN$104,13,0),"0"),
IFERROR(VLOOKUP($A19,'Season 11'!AK$4:CN$104,13,0),"0"),IFERROR(VLOOKUP($A19,'Season 12'!AK$4:CN$104,13,0),"0"),
IFERROR(VLOOKUP($A19,'Season 13'!AK$4:CN$104,13,0),"0"),IFERROR(VLOOKUP($A19,'Season 14'!AK$4:CN$104,13,0),"0"),IFERROR(VLOOKUP(A19,'Season 15'!AK$4:CN$104,13,0),"0"),)</f>
        <v>0</v>
      </c>
      <c r="M19" s="398">
        <f>SUM(
IFERROR(VLOOKUP($A19,'Season 1'!AJ$4:CM$104,14,0),"0"),IFERROR(VLOOKUP($A19,'Season 2'!AK$4:CN$104,14,0),"0"),
IFERROR(VLOOKUP($A19,'Season 3'!AK$4:CN$104,14,0),"0"),IFERROR(VLOOKUP($A19,'Season 4'!AK$4:CN$104,14,0),"0"),
IFERROR(VLOOKUP($A19,'Season 5'!AK$4:CN$104,14,0),"0"),IFERROR(VLOOKUP($A19,'Season 6'!AK$4:CN$104,14,0),"0"),
IFERROR(VLOOKUP($A19,'Season 7'!AK$4:CN$104,14,0),"0"),IFERROR(VLOOKUP($A19,'Season 8'!AK$4:CN$104,14,0),"0"),
IFERROR(VLOOKUP($A19,'Season 9'!AK$4:CN$104,14,0),"0"),IFERROR(VLOOKUP($A19,'Season 10'!AK$4:CN$104,14,0),"0"),
IFERROR(VLOOKUP($A19,'Season 11'!AK$4:CN$104,14,0),"0"),IFERROR(VLOOKUP($A19,'Season 12'!AK$4:CN$104,14,0),"0"),
IFERROR(VLOOKUP($A19,'Season 13'!AK$4:CN$104,14,0),"0"),IFERROR(VLOOKUP($A19,'Season 14'!AK$4:CN$104,14,0),"0"),IFERROR(VLOOKUP(A19,'Season 15'!AK$4:CN$104,14,0),"0"),)</f>
        <v>0</v>
      </c>
      <c r="N19" s="518">
        <f>SUM(
IFERROR(VLOOKUP($A19,'Season 1'!AJ$4:CM$104,15,0),"0"),IFERROR(VLOOKUP($A19,'Season 2'!AK$4:CN$104,15,0),"0"),
IFERROR(VLOOKUP($A19,'Season 3'!AK$4:CN$104,15,0),"0"),IFERROR(VLOOKUP($A19,'Season 4'!AK$4:CN$104,15,0),"0"),
IFERROR(VLOOKUP($A19,'Season 5'!AK$4:CN$104,15,0),"0"),IFERROR(VLOOKUP($A19,'Season 6'!AK$4:CN$104,15,0),"0"),
IFERROR(VLOOKUP($A19,'Season 7'!AK$4:CN$104,15,0),"0"),IFERROR(VLOOKUP($A19,'Season 8'!AK$4:CN$104,15,0),"0"),
IFERROR(VLOOKUP($A19,'Season 9'!AK$4:CN$104,15,0),"0"),IFERROR(VLOOKUP($A19,'Season 10'!AK$4:CN$104,15,0),"0"),
IFERROR(VLOOKUP($A19,'Season 11'!AK$4:CN$104,15,0),"0"),IFERROR(VLOOKUP($A19,'Season 12'!AK$4:CN$104,15,0),"0"),
IFERROR(VLOOKUP($A19,'Season 13'!AK$4:CN$104,15,0),"0"),IFERROR(VLOOKUP($A19,'Season 14'!AK$4:CN$104,15,0),"0"),IFERROR(VLOOKUP(A19,'Season 15'!AK$4:CN$104,15,0),"0"),)</f>
        <v>0</v>
      </c>
      <c r="O19" s="21">
        <f>SUM(
IFERROR(VLOOKUP($A19,'Season 1'!AJ$4:CM$104,16,0),"0"),IFERROR(VLOOKUP($A19,'Season 2'!AK$4:CN$104,16,0),"0"),
IFERROR(VLOOKUP($A19,'Season 3'!AK$4:CN$104,16,0),"0"),IFERROR(VLOOKUP($A19,'Season 4'!AK$4:CN$104,16,0),"0"),
IFERROR(VLOOKUP($A19,'Season 5'!AK$4:CN$104,16,0),"0"),IFERROR(VLOOKUP($A19,'Season 6'!AK$4:CN$104,16,0),"0"),
IFERROR(VLOOKUP($A19,'Season 7'!AK$4:CN$104,16,0),"0"),IFERROR(VLOOKUP($A19,'Season 8'!AK$4:CN$104,16,0),"0"),
IFERROR(VLOOKUP($A19,'Season 9'!AK$4:CN$104,16,0),"0"),IFERROR(VLOOKUP($A19,'Season 10'!AK$4:CN$104,16,0),"0"),
IFERROR(VLOOKUP($A19,'Season 11'!AK$4:CN$104,16,0),"0"),IFERROR(VLOOKUP($A19,'Season 12'!AK$4:CN$104,16,0),"0"),
IFERROR(VLOOKUP($A19,'Season 13'!AK$4:CN$104,16,0),"0"),IFERROR(VLOOKUP($A19,'Season 14'!AK$4:CN$104,16,0),"0"),IFERROR(VLOOKUP(A19,'Season 15'!AK$4:CN$104,16,0),"0"),)</f>
        <v>0</v>
      </c>
      <c r="P19" s="402">
        <f>SUM(
IFERROR(VLOOKUP($A19,'Season 1'!AJ$4:CM$104,17,0),"0"),IFERROR(VLOOKUP($A19,'Season 2'!AK$4:CN$104,17,0),"0"),
IFERROR(VLOOKUP($A19,'Season 3'!AK$4:CN$104,17,0),"0"),IFERROR(VLOOKUP($A19,'Season 4'!AK$4:CN$104,17,0),"0"),
IFERROR(VLOOKUP($A19,'Season 5'!AK$4:CN$104,17,0),"0"),IFERROR(VLOOKUP($A19,'Season 6'!AK$4:CN$104,17,0),"0"),
IFERROR(VLOOKUP($A19,'Season 7'!AK$4:CN$104,17,0),"0"),IFERROR(VLOOKUP($A19,'Season 8'!AK$4:CN$104,17,0),"0"),
IFERROR(VLOOKUP($A19,'Season 9'!AK$4:CN$104,17,0),"0"),IFERROR(VLOOKUP($A19,'Season 10'!AK$4:CN$104,17,0),"0"),
IFERROR(VLOOKUP($A19,'Season 11'!AK$4:CN$104,17,0),"0"),IFERROR(VLOOKUP($A19,'Season 12'!AK$4:CN$104,17,0),"0"),
IFERROR(VLOOKUP($A19,'Season 13'!AK$4:CN$104,17,0),"0"),IFERROR(VLOOKUP($A19,'Season 14'!AK$4:CN$104,17,0),"0"),IFERROR(VLOOKUP(A19,'Season 15'!AK$4:CN$104,17,0),"0"),)</f>
        <v>0</v>
      </c>
      <c r="Q19" s="403">
        <f>SUM(
IFERROR(VLOOKUP($A19,'Season 1'!AJ$4:CM$104,18,0),"0"),IFERROR(VLOOKUP($A19,'Season 2'!AK$4:CN$104,18,0),"0"),
IFERROR(VLOOKUP($A19,'Season 3'!AK$4:CN$104,18,0),"0"),IFERROR(VLOOKUP($A19,'Season 4'!AK$4:CN$104,18,0),"0"),
IFERROR(VLOOKUP($A19,'Season 5'!AK$4:CN$104,18,0),"0"),IFERROR(VLOOKUP($A19,'Season 6'!AK$4:CN$104,18,0),"0"),
IFERROR(VLOOKUP($A19,'Season 7'!AK$4:CN$104,18,0),"0"),IFERROR(VLOOKUP($A19,'Season 8'!AK$4:CN$104,18,0),"0"),
IFERROR(VLOOKUP($A19,'Season 9'!AK$4:CN$104,18,0),"0"),IFERROR(VLOOKUP($A19,'Season 10'!AK$4:CN$104,18,0),"0"),
IFERROR(VLOOKUP($A19,'Season 11'!AK$4:CN$104,18,0),"0"),IFERROR(VLOOKUP($A19,'Season 12'!AK$4:CN$104,18,0),"0"),
IFERROR(VLOOKUP($A19,'Season 13'!AK$4:CN$104,18,0),"0"),IFERROR(VLOOKUP($A19,'Season 14'!AK$4:CN$104,18,0),"0"),IFERROR(VLOOKUP(A19,'Season 15'!AK$4:CN$104,18,0),"0"),)</f>
        <v>0</v>
      </c>
      <c r="R19" s="398">
        <f>SUM(
IFERROR(VLOOKUP($A19,'Season 1'!AJ$4:CM$104,19,0),"0"),IFERROR(VLOOKUP($A19,'Season 2'!AK$4:CN$104,19,0),"0"),
IFERROR(VLOOKUP($A19,'Season 3'!AK$4:CN$104,19,0),"0"),IFERROR(VLOOKUP($A19,'Season 4'!AK$4:CN$104,19,0),"0"),
IFERROR(VLOOKUP($A19,'Season 5'!AK$4:CN$104,19,0),"0"),IFERROR(VLOOKUP($A19,'Season 6'!AK$4:CN$104,19,0),"0"),
IFERROR(VLOOKUP($A19,'Season 7'!AK$4:CN$104,19,0),"0"),IFERROR(VLOOKUP($A19,'Season 8'!AK$4:CN$104,19,0),"0"),
IFERROR(VLOOKUP($A19,'Season 9'!AK$4:CN$104,19,0),"0"),IFERROR(VLOOKUP($A19,'Season 10'!AK$4:CN$104,19,0),"0"),
IFERROR(VLOOKUP($A19,'Season 11'!AK$4:CN$104,19,0),"0"),IFERROR(VLOOKUP($A19,'Season 12'!AK$4:CN$104,19,0),"0"),
IFERROR(VLOOKUP($A19,'Season 13'!AK$4:CN$104,19,0),"0"),IFERROR(VLOOKUP($A19,'Season 14'!AK$4:CN$104,19,0),"0"),IFERROR(VLOOKUP(A19,'Season 15'!AK$4:CN$104,19,0),"0"),)</f>
        <v>0</v>
      </c>
      <c r="S19" s="518">
        <f>SUM(
IFERROR(VLOOKUP($A19,'Season 1'!AJ$4:CM$104,20,0),"0"),IFERROR(VLOOKUP($A19,'Season 2'!AK$4:CN$104,20,0),"0"),
IFERROR(VLOOKUP($A19,'Season 3'!AK$4:CN$104,20,0),"0"),IFERROR(VLOOKUP($A19,'Season 4'!AK$4:CN$104,20,0),"0"),
IFERROR(VLOOKUP($A19,'Season 5'!AK$4:CN$104,20,0),"0"),IFERROR(VLOOKUP($A19,'Season 6'!AK$4:CN$104,20,0),"0"),
IFERROR(VLOOKUP($A19,'Season 7'!AK$4:CN$104,20,0),"0"),IFERROR(VLOOKUP($A19,'Season 8'!AK$4:CN$104,20,0),"0"),
IFERROR(VLOOKUP($A19,'Season 9'!AK$4:CN$104,20,0),"0"),IFERROR(VLOOKUP($A19,'Season 10'!AK$4:CN$104,20,0),"0"),
IFERROR(VLOOKUP($A19,'Season 11'!AK$4:CN$104,20,0),"0"),IFERROR(VLOOKUP($A19,'Season 12'!AK$4:CN$104,20,0),"0"),
IFERROR(VLOOKUP($A19,'Season 13'!AK$4:CN$104,20,0),"0"),IFERROR(VLOOKUP($A19,'Season 14'!AK$4:CN$104,20,0),"0"),IFERROR(VLOOKUP(A19,'Season 15'!AK$4:CN$104,20,0),"0"),)</f>
        <v>0</v>
      </c>
      <c r="T19" s="21">
        <f>SUM(
IFERROR(VLOOKUP($A19,'Season 1'!AJ$4:CM$104,21,0),"0"),IFERROR(VLOOKUP($A19,'Season 2'!AK$4:CN$104,21,0),"0"),
IFERROR(VLOOKUP($A19,'Season 3'!AK$4:CN$104,21,0),"0"),IFERROR(VLOOKUP($A19,'Season 4'!AK$4:CN$104,21,0),"0"),
IFERROR(VLOOKUP($A19,'Season 5'!AK$4:CN$104,21,0),"0"),IFERROR(VLOOKUP($A19,'Season 6'!AK$4:CN$104,21,0),"0"),
IFERROR(VLOOKUP($A19,'Season 7'!AK$4:CN$104,21,0),"0"),IFERROR(VLOOKUP($A19,'Season 8'!AK$4:CN$104,21,0),"0"),
IFERROR(VLOOKUP($A19,'Season 9'!AK$4:CN$104,21,0),"0"),IFERROR(VLOOKUP($A19,'Season 10'!AK$4:CN$104,21,0),"0"),
IFERROR(VLOOKUP($A19,'Season 11'!AK$4:CN$104,21,0),"0"),IFERROR(VLOOKUP($A19,'Season 12'!AK$4:CN$104,21,0),"0"),
IFERROR(VLOOKUP($A19,'Season 13'!AK$4:CN$104,21,0),"0"),IFERROR(VLOOKUP($A19,'Season 14'!AK$4:CN$104,21,0),"0"),IFERROR(VLOOKUP(A19,'Season 15'!AK$4:CN$104,21,0),"0"),)</f>
        <v>0</v>
      </c>
      <c r="U19" s="402">
        <f>SUM(
IFERROR(VLOOKUP($A19,'Season 1'!AJ$4:CM$104,22,0),"0"),IFERROR(VLOOKUP($A19,'Season 2'!AK$4:CN$104,22,0),"0"),
IFERROR(VLOOKUP($A19,'Season 3'!AK$4:CN$104,22,0),"0"),IFERROR(VLOOKUP($A19,'Season 4'!AK$4:CN$104,22,0),"0"),
IFERROR(VLOOKUP($A19,'Season 5'!AK$4:CN$104,22,0),"0"),IFERROR(VLOOKUP($A19,'Season 6'!AK$4:CN$104,22,0),"0"),
IFERROR(VLOOKUP($A19,'Season 7'!AK$4:CN$104,22,0),"0"),IFERROR(VLOOKUP($A19,'Season 8'!AK$4:CN$104,22,0),"0"),
IFERROR(VLOOKUP($A19,'Season 9'!AK$4:CN$104,22,0),"0"),IFERROR(VLOOKUP($A19,'Season 10'!AK$4:CN$104,22,0),"0"),
IFERROR(VLOOKUP($A19,'Season 11'!AK$4:CN$104,22,0),"0"),IFERROR(VLOOKUP($A19,'Season 12'!AK$4:CN$104,22,0),"0"),
IFERROR(VLOOKUP($A19,'Season 13'!AK$4:CN$104,22,0),"0"),IFERROR(VLOOKUP($A19,'Season 14'!AK$4:CN$104,22,0),"0"),IFERROR(VLOOKUP(A19,'Season 15'!AK$4:CN$104,22,0),"0"),)</f>
        <v>0</v>
      </c>
      <c r="V19" s="403">
        <f>SUM(
IFERROR(VLOOKUP($A19,'Season 1'!AJ$4:CM$104,23,0),"0"),IFERROR(VLOOKUP($A19,'Season 2'!AK$4:CN$104,23,0),"0"),
IFERROR(VLOOKUP($A19,'Season 3'!AK$4:CN$104,23,0),"0"),IFERROR(VLOOKUP($A19,'Season 4'!AK$4:CN$104,23,0),"0"),
IFERROR(VLOOKUP($A19,'Season 5'!AK$4:CN$104,23,0),"0"),IFERROR(VLOOKUP($A19,'Season 6'!AK$4:CN$104,23,0),"0"),
IFERROR(VLOOKUP($A19,'Season 7'!AK$4:CN$104,23,0),"0"),IFERROR(VLOOKUP($A19,'Season 8'!AK$4:CN$104,23,0),"0"),
IFERROR(VLOOKUP($A19,'Season 9'!AK$4:CN$104,23,0),"0"),IFERROR(VLOOKUP($A19,'Season 10'!AK$4:CN$104,23,0),"0"),
IFERROR(VLOOKUP($A19,'Season 11'!AK$4:CN$104,23,0),"0"),IFERROR(VLOOKUP($A19,'Season 12'!AK$4:CN$104,23,0),"0"),
IFERROR(VLOOKUP($A19,'Season 13'!AK$4:CN$104,23,0),"0"),IFERROR(VLOOKUP($A19,'Season 14'!AK$4:CN$104,23,0),"0"),IFERROR(VLOOKUP($A19,'Season 15'!AK$4:CN$104,23,0),"0"),)</f>
        <v>0</v>
      </c>
      <c r="W19" s="398">
        <f>SUM(
IFERROR(VLOOKUP($A19,'Season 1'!AJ$4:CM$104,24,0),"0"),IFERROR(VLOOKUP($A19,'Season 2'!AK$4:CN$104,24,0),"0"),
IFERROR(VLOOKUP($A19,'Season 3'!AK$4:CN$104,24,0),"0"),IFERROR(VLOOKUP($A19,'Season 4'!AK$4:CN$104,24,0),"0"),
IFERROR(VLOOKUP($A19,'Season 5'!AK$4:CN$104,24,0),"0"),IFERROR(VLOOKUP($A19,'Season 6'!AK$4:CN$104,24,0),"0"),
IFERROR(VLOOKUP($A19,'Season 7'!AK$4:CN$104,24,0),"0"),IFERROR(VLOOKUP($A19,'Season 8'!AK$4:CN$104,24,0),"0"),
IFERROR(VLOOKUP($A19,'Season 9'!AK$4:CN$104,24,0),"0"),IFERROR(VLOOKUP($A19,'Season 10'!AK$4:CN$104,24,0),"0"),
IFERROR(VLOOKUP($A19,'Season 11'!AK$4:CN$104,24,0),"0"),IFERROR(VLOOKUP($A19,'Season 12'!AK$4:CN$104,24,0),"0"),
IFERROR(VLOOKUP($A19,'Season 13'!AK$4:CN$104,24,0),"0"),IFERROR(VLOOKUP($A19,'Season 14'!AK$4:CN$104,24,0),"0"),IFERROR(VLOOKUP($A19,'Season 15'!AK$4:CN$104,24,0),"0"),)</f>
        <v>0</v>
      </c>
      <c r="X19" s="518">
        <f>SUM(
IFERROR(VLOOKUP($A19,'Season 1'!AJ$4:CM$104,25,0),"0"),IFERROR(VLOOKUP($A19,'Season 2'!AK$4:CN$104,25,0),"0"),
IFERROR(VLOOKUP($A19,'Season 3'!AK$4:CN$104,25,0),"0"),IFERROR(VLOOKUP($A19,'Season 4'!AK$4:CN$104,25,0),"0"),
IFERROR(VLOOKUP($A19,'Season 5'!AK$4:CN$104,25,0),"0"),IFERROR(VLOOKUP($A19,'Season 6'!AK$4:CN$104,25,0),"0"),
IFERROR(VLOOKUP($A19,'Season 7'!AK$4:CN$104,25,0),"0"),IFERROR(VLOOKUP($A19,'Season 8'!AK$4:CN$104,25,0),"0"),
IFERROR(VLOOKUP($A19,'Season 9'!AK$4:CN$104,25,0),"0"),IFERROR(VLOOKUP($A19,'Season 10'!AK$4:CN$104,25,0),"0"),
IFERROR(VLOOKUP($A19,'Season 11'!AK$4:CN$104,25,0),"0"),IFERROR(VLOOKUP($A19,'Season 12'!AK$4:CN$104,25,0),"0"),
IFERROR(VLOOKUP($A19,'Season 13'!AK$4:CN$104,25,0),"0"),IFERROR(VLOOKUP($A19,'Season 14'!AK$4:CN$104,25,0),"0"),IFERROR(VLOOKUP($A19,'Season 15'!AK$4:CN$104,25,0),"0"),)</f>
        <v>0</v>
      </c>
      <c r="Y19" s="21">
        <f>SUM(
IFERROR(VLOOKUP($A19,'Season 1'!AJ$4:CM$104,26,0),"0"),IFERROR(VLOOKUP($A19,'Season 2'!AK$4:CN$104,26,0),"0"),
IFERROR(VLOOKUP($A19,'Season 3'!AK$4:CN$104,26,0),"0"),IFERROR(VLOOKUP($A19,'Season 4'!AK$4:CN$104,26,0),"0"),
IFERROR(VLOOKUP($A19,'Season 5'!AK$4:CN$104,26,0),"0"),IFERROR(VLOOKUP($A19,'Season 6'!AK$4:CN$104,26,0),"0"),
IFERROR(VLOOKUP($A19,'Season 7'!AK$4:CN$104,26,0),"0"),IFERROR(VLOOKUP($A19,'Season 8'!AK$4:CN$104,26,0),"0"),
IFERROR(VLOOKUP($A19,'Season 9'!AK$4:CN$104,26,0),"0"),IFERROR(VLOOKUP($A19,'Season 10'!AK$4:CN$104,26,0),"0"),
IFERROR(VLOOKUP($A19,'Season 11'!AK$4:CN$104,26,0),"0"),IFERROR(VLOOKUP($A19,'Season 12'!AK$4:CN$104,26,0),"0"),
IFERROR(VLOOKUP($A19,'Season 13'!AK$4:CN$104,26,0),"0"),IFERROR(VLOOKUP($A19,'Season 14'!AK$4:CN$104,26,0),"0"),IFERROR(VLOOKUP($A19,'Season 15'!AK$4:CN$104,26,0),"0"),)</f>
        <v>0</v>
      </c>
      <c r="Z19" s="402">
        <f>SUM(
IFERROR(VLOOKUP($A19,'Season 1'!AJ$4:CM$104,27,0),"0"),IFERROR(VLOOKUP($A19,'Season 2'!AK$4:CN$104,27,0),"0"),
IFERROR(VLOOKUP($A19,'Season 3'!AK$4:CN$104,27,0),"0"),IFERROR(VLOOKUP($A19,'Season 4'!AK$4:CN$104,27,0),"0"),
IFERROR(VLOOKUP($A19,'Season 5'!AK$4:CN$104,27,0),"0"),IFERROR(VLOOKUP($A19,'Season 6'!AK$4:CN$104,27,0),"0"),
IFERROR(VLOOKUP($A19,'Season 7'!AK$4:CN$104,27,0),"0"),IFERROR(VLOOKUP($A19,'Season 8'!AK$4:CN$104,27,0),"0"),
IFERROR(VLOOKUP($A19,'Season 9'!AK$4:CN$104,27,0),"0"),IFERROR(VLOOKUP($A19,'Season 10'!AK$4:CN$104,27,0),"0"),
IFERROR(VLOOKUP($A19,'Season 11'!AK$4:CN$104,27,0),"0"),IFERROR(VLOOKUP($A19,'Season 12'!AK$4:CN$104,27,0),"0"),
IFERROR(VLOOKUP($A19,'Season 13'!AK$4:CN$104,27,0),"0"),IFERROR(VLOOKUP($A19,'Season 14'!AK$4:CN$104,27,0),"0"),IFERROR(VLOOKUP($A19,'Season 15'!AK$4:CN$104,27,0),"0"),)</f>
        <v>0</v>
      </c>
      <c r="AA19" s="403">
        <f>SUM(
IFERROR(VLOOKUP($A19,'Season 1'!AJ$4:CM$104,28,0),"0"),IFERROR(VLOOKUP($A19,'Season 2'!AK$4:CN$104,28,0),"0"),
IFERROR(VLOOKUP($A19,'Season 3'!AK$4:CN$104,28,0),"0"),IFERROR(VLOOKUP($A19,'Season 4'!AK$4:CN$104,28,0),"0"),
IFERROR(VLOOKUP($A19,'Season 5'!AK$4:CN$104,28,0),"0"),IFERROR(VLOOKUP($A19,'Season 6'!AK$4:CN$104,28,0),"0"),
IFERROR(VLOOKUP($A19,'Season 7'!AK$4:CN$104,28,0),"0"),IFERROR(VLOOKUP($A19,'Season 8'!AK$4:CN$104,28,0),"0"),
IFERROR(VLOOKUP($A19,'Season 9'!AK$4:CN$104,28,0),"0"),IFERROR(VLOOKUP($A19,'Season 10'!AK$4:CN$104,28,0),"0"),
IFERROR(VLOOKUP($A19,'Season 11'!AK$4:CN$104,28,0),"0"),IFERROR(VLOOKUP($A19,'Season 12'!AK$4:CN$104,28,0),"0"),
IFERROR(VLOOKUP($A19,'Season 13'!AK$4:CN$104,28,0),"0"),IFERROR(VLOOKUP($A19,'Season 14'!AK$4:CN$104,28,0),"0"),IFERROR(VLOOKUP($A19,'Season 15'!AK$4:CN$104,28,0),"0"),)</f>
        <v>0</v>
      </c>
      <c r="AB19" s="398">
        <f>SUM(
IFERROR(VLOOKUP($A19,'Season 1'!AJ$4:CM$104,29,0),"0"),IFERROR(VLOOKUP($A19,'Season 2'!AK$4:CN$104,29,0),"0"),
IFERROR(VLOOKUP($A19,'Season 3'!AK$4:CN$104,29,0),"0"),IFERROR(VLOOKUP($A19,'Season 4'!AK$4:CN$104,29,0),"0"),
IFERROR(VLOOKUP($A19,'Season 5'!AK$4:CN$104,29,0),"0"),IFERROR(VLOOKUP($A19,'Season 6'!AK$4:CN$104,29,0),"0"),
IFERROR(VLOOKUP($A19,'Season 7'!AK$4:CN$104,29,0),"0"),IFERROR(VLOOKUP($A19,'Season 8'!AK$4:CN$104,29,0),"0"),
IFERROR(VLOOKUP($A19,'Season 9'!AK$4:CN$104,29,0),"0"),IFERROR(VLOOKUP($A19,'Season 10'!AK$4:CN$104,29,0),"0"),
IFERROR(VLOOKUP($A19,'Season 11'!AK$4:CN$104,29,0),"0"),IFERROR(VLOOKUP($A19,'Season 12'!AK$4:CN$104,29,0),"0"),
IFERROR(VLOOKUP($A19,'Season 13'!AK$4:CN$104,29,0),"0"),IFERROR(VLOOKUP($A19,'Season 14'!AK$4:CN$104,29,0),"0"),IFERROR(VLOOKUP($A19,'Season 15'!AK$4:CN$104,29,0),"0"),)</f>
        <v>0</v>
      </c>
      <c r="AC19" s="518">
        <f>SUM(
IFERROR(VLOOKUP($A19,'Season 1'!AJ$4:CM$104,30,0),"0"),IFERROR(VLOOKUP($A19,'Season 2'!AK$4:CN$104,30,0),"0"),
IFERROR(VLOOKUP($A19,'Season 3'!AK$4:CN$104,30,0),"0"),IFERROR(VLOOKUP($A19,'Season 4'!AK$4:CN$104,30,0),"0"),
IFERROR(VLOOKUP($A19,'Season 5'!AK$4:CN$104,30,0),"0"),IFERROR(VLOOKUP($A19,'Season 6'!AK$4:CN$104,30,0),"0"),
IFERROR(VLOOKUP($A19,'Season 7'!AK$4:CN$104,30,0),"0"),IFERROR(VLOOKUP($A19,'Season 8'!AK$4:CN$104,30,0),"0"),
IFERROR(VLOOKUP($A19,'Season 9'!AK$4:CN$104,30,0),"0"),IFERROR(VLOOKUP($A19,'Season 10'!AK$4:CN$104,30,0),"0"),
IFERROR(VLOOKUP($A19,'Season 11'!AK$4:CN$104,30,0),"0"),IFERROR(VLOOKUP($A19,'Season 12'!AK$4:CN$104,30,0),"0"),
IFERROR(VLOOKUP($A19,'Season 13'!AK$4:CN$104,30,0),"0"),IFERROR(VLOOKUP($A19,'Season 14'!AK$4:CN$104,30,0),"0"),IFERROR(VLOOKUP($A19,'Season 15'!AK$4:CN$104,30,0),"0"),)</f>
        <v>0</v>
      </c>
      <c r="AD19" s="21">
        <f>SUM(
IFERROR(VLOOKUP($A19,'Season 1'!AJ$4:CM$104,31,0),"0"),IFERROR(VLOOKUP($A19,'Season 2'!AK$4:CN$104,31,0),"0"),
IFERROR(VLOOKUP($A19,'Season 3'!AK$4:CN$104,31,0),"0"),IFERROR(VLOOKUP($A19,'Season 4'!AK$4:CN$104,31,0),"0"),
IFERROR(VLOOKUP($A19,'Season 5'!AK$4:CN$104,31,0),"0"),IFERROR(VLOOKUP($A19,'Season 6'!AK$4:CN$104,31,0),"0"),
IFERROR(VLOOKUP($A19,'Season 7'!AK$4:CN$104,31,0),"0"),IFERROR(VLOOKUP($A19,'Season 8'!AK$4:CN$104,31,0),"0"),
IFERROR(VLOOKUP($A19,'Season 9'!AK$4:CN$104,31,0),"0"),IFERROR(VLOOKUP($A19,'Season 10'!AK$4:CN$104,31,0),"0"),
IFERROR(VLOOKUP($A19,'Season 11'!AK$4:CN$104,31,0),"0"),IFERROR(VLOOKUP($A19,'Season 12'!AK$4:CN$104,31,0),"0"),
IFERROR(VLOOKUP($A19,'Season 13'!AK$4:CN$104,31,0),"0"),IFERROR(VLOOKUP($A19,'Season 14'!AK$4:CN$104,31,0),"0"),IFERROR(VLOOKUP($A19,'Season 15'!AK$4:CN$104,31,0),"0"),)</f>
        <v>0</v>
      </c>
      <c r="AE19" s="402">
        <f>SUM(
IFERROR(VLOOKUP($A19,'Season 1'!AJ$4:CM$104,32,0),"0"),IFERROR(VLOOKUP($A19,'Season 2'!AK$4:CN$104,32,0),"0"),
IFERROR(VLOOKUP($A19,'Season 3'!AK$4:CN$104,32,0),"0"),IFERROR(VLOOKUP($A19,'Season 4'!AK$4:CN$104,32,0),"0"),
IFERROR(VLOOKUP($A19,'Season 5'!AK$4:CN$104,32,0),"0"),IFERROR(VLOOKUP($A19,'Season 6'!AK$4:CN$104,32,0),"0"),
IFERROR(VLOOKUP($A19,'Season 7'!AK$4:CN$104,32,0),"0"),IFERROR(VLOOKUP($A19,'Season 8'!AK$4:CN$104,32,0),"0"),
IFERROR(VLOOKUP($A19,'Season 9'!AK$4:CN$104,32,0),"0"),IFERROR(VLOOKUP($A19,'Season 10'!AK$4:CN$104,32,0),"0"),
IFERROR(VLOOKUP($A19,'Season 11'!AK$4:CN$104,32,0),"0"),IFERROR(VLOOKUP($A19,'Season 12'!AK$4:CN$104,32,0),"0"),
IFERROR(VLOOKUP($A19,'Season 13'!AK$4:CN$104,32,0),"0"),IFERROR(VLOOKUP($A19,'Season 14'!AK$4:CN$104,32,0),"0"),IFERROR(VLOOKUP($A19,'Season 15'!AK$4:CN$104,32,0),"0"),)</f>
        <v>0</v>
      </c>
      <c r="AF19" s="403">
        <f>SUM(IFERROR(VLOOKUP($A19,'Season 2'!AK$4:CN$104,33,0),"0"),
IFERROR(VLOOKUP($A19,'Season 3'!AK$4:CN$104,33,0),"0"),IFERROR(VLOOKUP($A19,'Season 4'!AK$4:CN$104,33,0),"0"),
IFERROR(VLOOKUP($A19,'Season 5'!AK$4:CN$104,33,0),"0"),IFERROR(VLOOKUP($A19,'Season 6'!AK$4:CN$104,33,0),"0"),
IFERROR(VLOOKUP($A19,'Season 7'!AK$4:CN$104,33,0),"0"),IFERROR(VLOOKUP($A19,'Season 8'!AK$4:CN$104,33,0),"0"),
IFERROR(VLOOKUP($A19,'Season 9'!AK$4:CN$104,33,0),"0"),IFERROR(VLOOKUP($A19,'Season 10'!AK$4:CN$104,33,0),"0"),
IFERROR(VLOOKUP($A19,'Season 11'!AK$4:CN$104,33,0),"0"),IFERROR(VLOOKUP($A19,'Season 12'!AK$4:CN$104,33,0),"0"),
IFERROR(VLOOKUP($A19,'Season 13'!AK$4:CN$104,33,0),"0"),IFERROR(VLOOKUP($A19,'Season 14'!AK$4:CN$104,33,0),"0"),IFERROR(VLOOKUP($A19,'Season 15'!AK$4:CN$104,33,0),"0"),)</f>
        <v>0</v>
      </c>
      <c r="AG19" s="398">
        <f>SUM(IFERROR(VLOOKUP($A19,'Season 2'!AK$4:CN$104,34,0),"0"),
IFERROR(VLOOKUP($A19,'Season 3'!AK$4:CN$104,34,0),"0"),IFERROR(VLOOKUP($A19,'Season 4'!AK$4:CN$104,34,0),"0"),
IFERROR(VLOOKUP($A19,'Season 5'!AK$4:CN$104,34,0),"0"),IFERROR(VLOOKUP($A19,'Season 6'!AK$4:CN$104,34,0),"0"),
IFERROR(VLOOKUP($A19,'Season 7'!AK$4:CN$104,34,0),"0"),IFERROR(VLOOKUP($A19,'Season 8'!AK$4:CN$104,34,0),"0"),
IFERROR(VLOOKUP($A19,'Season 9'!AK$4:CN$104,34,0),"0"),IFERROR(VLOOKUP($A19,'Season 10'!AK$4:CN$104,34,0),"0"),
IFERROR(VLOOKUP($A19,'Season 11'!AK$4:CN$104,34,0),"0"),IFERROR(VLOOKUP($A19,'Season 12'!AK$4:CN$104,34,0),"0"),
IFERROR(VLOOKUP($A19,'Season 13'!AK$4:CN$104,34,0),"0"),IFERROR(VLOOKUP($A19,'Season 14'!AK$4:CN$104,34,0),"0"),IFERROR(VLOOKUP($A19,'Season 15'!AK$4:CN$104,34,0),"0"),)</f>
        <v>0</v>
      </c>
      <c r="AH19" s="518">
        <f>SUM(IFERROR(VLOOKUP($A19,'Season 2'!AK$4:CN$104,35,0),"0"),
IFERROR(VLOOKUP($A19,'Season 3'!AK$4:CN$104,35,0),"0"),IFERROR(VLOOKUP($A19,'Season 4'!AK$4:CN$104,35,0),"0"),
IFERROR(VLOOKUP($A19,'Season 5'!AK$4:CN$104,35,0),"0"),IFERROR(VLOOKUP($A19,'Season 6'!AK$4:CN$104,35,0),"0"),
IFERROR(VLOOKUP($A19,'Season 7'!AK$4:CN$104,35,0),"0"),IFERROR(VLOOKUP($A19,'Season 8'!AK$4:CN$104,35,0),"0"),
IFERROR(VLOOKUP($A19,'Season 9'!AK$4:CN$104,35,0),"0"),IFERROR(VLOOKUP($A19,'Season 10'!AK$4:CN$104,35,0),"0"),
IFERROR(VLOOKUP($A19,'Season 11'!AK$4:CN$104,35,0),"0"),IFERROR(VLOOKUP($A19,'Season 12'!AK$4:CN$104,35,0),"0"),
IFERROR(VLOOKUP($A19,'Season 13'!AK$4:CN$104,35,0),"0"),IFERROR(VLOOKUP($A19,'Season 14'!AK$4:CN$104,35,0),"0"),IFERROR(VLOOKUP($A19,'Season 15'!AK$4:CN$104,35,0),"0"),)</f>
        <v>0</v>
      </c>
      <c r="AI19" s="21">
        <f>SUM(IFERROR(VLOOKUP($A19,'Season 2'!AK$4:CN$104,36,0),"0"),
IFERROR(VLOOKUP($A19,'Season 3'!AK$4:CN$104,36,0),"0"),IFERROR(VLOOKUP($A19,'Season 4'!AK$4:CN$104,36,0),"0"),
IFERROR(VLOOKUP($A19,'Season 5'!AK$4:CN$104,36,0),"0"),IFERROR(VLOOKUP($A19,'Season 6'!AK$4:CN$104,36,0),"0"),
IFERROR(VLOOKUP($A19,'Season 7'!AK$4:CN$104,36,0),"0"),IFERROR(VLOOKUP($A19,'Season 8'!AK$4:CN$104,36,0),"0"),
IFERROR(VLOOKUP($A19,'Season 9'!AK$4:CN$104,36,0),"0"),IFERROR(VLOOKUP($A19,'Season 10'!AK$4:CN$104,36,0),"0"),
IFERROR(VLOOKUP($A19,'Season 11'!AK$4:CN$104,36,0),"0"),IFERROR(VLOOKUP($A19,'Season 12'!AK$4:CN$104,36,0),"0"),
IFERROR(VLOOKUP($A19,'Season 13'!AK$4:CN$104,36,0),"0"),IFERROR(VLOOKUP($A19,'Season 14'!AK$4:CN$104,36,0),"0"),IFERROR(VLOOKUP($A19,'Season 15'!AK$4:CN$104,36,0),"0"),)</f>
        <v>0</v>
      </c>
      <c r="AJ19" s="402">
        <f>SUM(IFERROR(VLOOKUP($A19,'Season 2'!AK$4:CN$104,37,0),"0"),
IFERROR(VLOOKUP($A19,'Season 3'!AK$4:CN$104,37,0),"0"),IFERROR(VLOOKUP($A19,'Season 4'!AK$4:CN$104,37,0),"0"),
IFERROR(VLOOKUP($A19,'Season 5'!AK$4:CN$104,37,0),"0"),IFERROR(VLOOKUP($A19,'Season 6'!AK$4:CN$104,37,0),"0"),
IFERROR(VLOOKUP($A19,'Season 7'!AK$4:CN$104,37,0),"0"),IFERROR(VLOOKUP($A19,'Season 8'!AK$4:CN$104,37,0),"0"),
IFERROR(VLOOKUP($A19,'Season 9'!AK$4:CN$104,37,0),"0"),IFERROR(VLOOKUP($A19,'Season 10'!AK$4:CN$104,37,0),"0"),
IFERROR(VLOOKUP($A19,'Season 11'!AK$4:CN$104,37,0),"0"),IFERROR(VLOOKUP($A19,'Season 12'!AK$4:CN$104,37,0),"0"),
IFERROR(VLOOKUP($A19,'Season 13'!AK$4:CN$104,37,0),"0"),IFERROR(VLOOKUP($A19,'Season 14'!AK$4:CN$104,37,0),"0"),IFERROR(VLOOKUP($A19,'Season 15'!AK$4:CN$104,37,0),"0"),)</f>
        <v>0</v>
      </c>
      <c r="AK19" s="403">
        <f>SUM(IFERROR(VLOOKUP($A19,'Season 1'!AJ$4:CM$104,33,0),"0"),IFERROR(VLOOKUP($A19,'Season 2'!AK$4:CN$104,38,0),"0"),
IFERROR(VLOOKUP($A19,'Season 3'!AK$4:CN$104,38,0),"0"),IFERROR(VLOOKUP($A19,'Season 4'!AK$4:CN$104,38,0),"0"),
IFERROR(VLOOKUP($A19,'Season 5'!AK$4:CN$104,38,0),"0"),IFERROR(VLOOKUP($A19,'Season 6'!AK$4:CN$104,38,0),"0"),
IFERROR(VLOOKUP($A19,'Season 7'!AK$4:CN$104,38,0),"0"),IFERROR(VLOOKUP($A19,'Season 8'!AK$4:CN$104,38,0),"0"),
IFERROR(VLOOKUP($A19,'Season 9'!AK$4:CN$104,38,0),"0"),IFERROR(VLOOKUP($A19,'Season 10'!AK$4:CN$104,38,0),"0"),
IFERROR(VLOOKUP($A19,'Season 11'!AK$4:CN$104,38,0),"0"),IFERROR(VLOOKUP($A19,'Season 12'!AK$4:CN$104,38,0),"0"),
IFERROR(VLOOKUP($A19,'Season 13'!AK$4:CN$104,38,0),"0"),IFERROR(VLOOKUP($A19,'Season 14'!AK$4:CN$104,38,0),"0"),IFERROR(VLOOKUP($A19,'Season 15'!AK$4:CN$104,38,0),"0"),)</f>
        <v>0</v>
      </c>
      <c r="AL19" s="398">
        <f>SUM(IFERROR(VLOOKUP($A19,'Season 1'!AJ$4:CM$104,34,0),"0"),IFERROR(VLOOKUP($A19,'Season 2'!AK$4:CN$104,39,0),"0"),
IFERROR(VLOOKUP($A19,'Season 3'!AK$4:CN$104,39,0),"0"),IFERROR(VLOOKUP($A19,'Season 4'!AK$4:CN$104,39,0),"0"),
IFERROR(VLOOKUP($A19,'Season 5'!AK$4:CN$104,39,0),"0"),IFERROR(VLOOKUP($A19,'Season 6'!AK$4:CN$104,39,0),"0"),
IFERROR(VLOOKUP($A19,'Season 7'!AK$4:CN$104,39,0),"0"),IFERROR(VLOOKUP($A19,'Season 8'!AK$4:CN$104,39,0),"0"),
IFERROR(VLOOKUP($A19,'Season 9'!AK$4:CN$104,39,0),"0"),IFERROR(VLOOKUP($A19,'Season 10'!AK$4:CN$104,39,0),"0"),
IFERROR(VLOOKUP($A19,'Season 11'!AK$4:CN$104,39,0),"0"),IFERROR(VLOOKUP($A19,'Season 12'!AK$4:CN$104,39,0),"0"),
IFERROR(VLOOKUP($A19,'Season 13'!AK$4:CN$104,39,0),"0"),IFERROR(VLOOKUP($A19,'Season 14'!AK$4:CN$104,39,0),"0"),IFERROR(VLOOKUP($A19,'Season 15'!AK$4:CN$104,39,0),"0"),)</f>
        <v>0</v>
      </c>
      <c r="AM19" s="518">
        <f>SUM(IFERROR(VLOOKUP($A19,'Season 1'!AJ$4:CM$104,35,0),"0"),IFERROR(VLOOKUP($A19,'Season 2'!AK$4:CN$104,40,0),"0"),
IFERROR(VLOOKUP($A19,'Season 3'!AK$4:CN$104,40,0),"0"),IFERROR(VLOOKUP($A19,'Season 4'!AK$4:CN$104,40,0),"0"),
IFERROR(VLOOKUP($A19,'Season 5'!AK$4:CN$104,40,0),"0"),IFERROR(VLOOKUP($A19,'Season 6'!AK$4:CN$104,40,0),"0"),
IFERROR(VLOOKUP($A19,'Season 7'!AK$4:CN$104,40,0),"0"),IFERROR(VLOOKUP($A19,'Season 8'!AK$4:CN$104,40,0),"0"),
IFERROR(VLOOKUP($A19,'Season 9'!AK$4:CN$104,40,0),"0"),IFERROR(VLOOKUP($A19,'Season 10'!AK$4:CN$104,40,0),"0"),
IFERROR(VLOOKUP($A19,'Season 11'!AK$4:CN$104,40,0),"0"),IFERROR(VLOOKUP($A19,'Season 12'!AK$4:CN$104,40,0),"0"),
IFERROR(VLOOKUP($A19,'Season 13'!AK$4:CN$104,40,0),"0"),IFERROR(VLOOKUP($A19,'Season 14'!AK$4:CN$104,40,0),"0"),IFERROR(VLOOKUP($A19,'Season 15'!AK$4:CN$104,40,0),"0"),)</f>
        <v>0</v>
      </c>
      <c r="AN19" s="21">
        <f>SUM(IFERROR(VLOOKUP($A19,'Season 1'!AJ$4:CM$104,36,0),"0"),IFERROR(VLOOKUP($A19,'Season 2'!AK$4:CN$104,41,0),"0"),
IFERROR(VLOOKUP($A19,'Season 3'!AK$4:CN$104,41,0),"0"),IFERROR(VLOOKUP($A19,'Season 4'!AK$4:CN$104,41,0),"0"),
IFERROR(VLOOKUP($A19,'Season 5'!AK$4:CN$104,41,0),"0"),IFERROR(VLOOKUP($A19,'Season 6'!AK$4:CN$104,41,0),"0"),
IFERROR(VLOOKUP($A19,'Season 7'!AK$4:CN$104,41,0),"0"),IFERROR(VLOOKUP($A19,'Season 8'!AK$4:CN$104,41,0),"0"),
IFERROR(VLOOKUP($A19,'Season 9'!AK$4:CN$104,41,0),"0"),IFERROR(VLOOKUP($A19,'Season 10'!AK$4:CN$104,41,0),"0"),
IFERROR(VLOOKUP($A19,'Season 11'!AK$4:CN$104,41,0),"0"),IFERROR(VLOOKUP($A19,'Season 12'!AK$4:CN$104,41,0),"0"),
IFERROR(VLOOKUP($A19,'Season 13'!AK$4:CN$104,41,0),"0"),IFERROR(VLOOKUP($A19,'Season 14'!AK$4:CN$104,41,0),"0"),IFERROR(VLOOKUP($A19,'Season 15'!AK$4:CN$104,41,0),"0"),)</f>
        <v>0</v>
      </c>
      <c r="AO19" s="402">
        <f>SUM(IFERROR(VLOOKUP($A19,'Season 1'!AJ$4:CM$104,37,0),"0"),IFERROR(VLOOKUP($A19,'Season 2'!AK$4:CN$104,42,0),"0"),
IFERROR(VLOOKUP($A19,'Season 3'!AK$4:CN$104,42,0),"0"),IFERROR(VLOOKUP($A19,'Season 4'!AK$4:CN$104,42,0),"0"),
IFERROR(VLOOKUP($A19,'Season 5'!AK$4:CN$104,42,0),"0"),IFERROR(VLOOKUP($A19,'Season 6'!AK$4:CN$104,42,0),"0"),
IFERROR(VLOOKUP($A19,'Season 7'!AK$4:CN$104,42,0),"0"),IFERROR(VLOOKUP($A19,'Season 8'!AK$4:CN$104,42,0),"0"),
IFERROR(VLOOKUP($A19,'Season 9'!AK$4:CN$104,42,0),"0"),IFERROR(VLOOKUP($A19,'Season 10'!AK$4:CN$104,42,0),"0"),
IFERROR(VLOOKUP($A19,'Season 11'!AK$4:CN$104,42,0),"0"),IFERROR(VLOOKUP($A19,'Season 12'!AK$4:CN$104,42,0),"0"),
IFERROR(VLOOKUP($A19,'Season 13'!AK$4:CN$104,42,0),"0"),IFERROR(VLOOKUP($A19,'Season 14'!AK$4:CN$104,42,0),"0"),IFERROR(VLOOKUP($A19,'Season 15'!AK$4:CN$104,42,0),"0"),)</f>
        <v>0</v>
      </c>
      <c r="AP19" s="403">
        <f>SUM(IFERROR(VLOOKUP($A19,'Season 1'!AJ$4:CM$104,43,0),"0"),IFERROR(VLOOKUP($A19,'Season 2'!AK$4:CN$104,43,0),"0"),
IFERROR(VLOOKUP($A19,'Season 3'!AK$4:CN$104,43,0),"0"),IFERROR(VLOOKUP($A19,'Season 4'!AK$4:CN$104,43,0),"0"),
IFERROR(VLOOKUP($A19,'Season 5'!AK$4:CN$104,43,0),"0"),IFERROR(VLOOKUP($A19,'Season 6'!AK$4:CN$104,43,0),"0"),
IFERROR(VLOOKUP($A19,'Season 7'!AK$4:CN$104,43,0),"0"),IFERROR(VLOOKUP($A19,'Season 8'!AK$4:CN$104,43,0),"0"),
IFERROR(VLOOKUP($A19,'Season 9'!AK$4:CN$104,43,0),"0"),IFERROR(VLOOKUP($A19,'Season 10'!AK$4:CN$104,43,0),"0"),
IFERROR(VLOOKUP($A19,'Season 11'!AK$4:CN$104,43,0),"0"),IFERROR(VLOOKUP($A19,'Season 12'!AK$4:CN$104,43,0),"0"),
IFERROR(VLOOKUP($A19,'Season 13'!AK$4:CN$104,43,0),"0"),IFERROR(VLOOKUP($A19,'Season 14'!AK$4:CN$104,43,0),"0"),IFERROR(VLOOKUP($A19,'Season 15'!AK$4:CN$104,43,0),"0"),)</f>
        <v>0</v>
      </c>
      <c r="AQ19" s="398">
        <f>SUM(IFERROR(VLOOKUP($A19,'Season 1'!AJ$4:CM$104,44,0),"0"),IFERROR(VLOOKUP($A19,'Season 2'!AK$4:CN$104,44,0),"0"),
IFERROR(VLOOKUP($A19,'Season 3'!AK$4:CN$104,44,0),"0"),IFERROR(VLOOKUP($A19,'Season 4'!AK$4:CN$104,44,0),"0"),
IFERROR(VLOOKUP($A19,'Season 5'!AK$4:CN$104,44,0),"0"),IFERROR(VLOOKUP($A19,'Season 6'!AK$4:CN$104,44,0),"0"),
IFERROR(VLOOKUP($A19,'Season 7'!AK$4:CN$104,44,0),"0"),IFERROR(VLOOKUP($A19,'Season 8'!AK$4:CN$104,44,0),"0"),
IFERROR(VLOOKUP($A19,'Season 9'!AK$4:CN$104,44,0),"0"),IFERROR(VLOOKUP($A19,'Season 10'!AK$4:CN$104,44,0),"0"),
IFERROR(VLOOKUP($A19,'Season 11'!AK$4:CN$104,44,0),"0"),IFERROR(VLOOKUP($A19,'Season 12'!AK$4:CN$104,44,0),"0"),
IFERROR(VLOOKUP($A19,'Season 13'!AK$4:CN$104,44,0),"0"),IFERROR(VLOOKUP($A19,'Season 14'!AK$4:CN$104,44,0),"0"),IFERROR(VLOOKUP($A19,'Season 15'!AK$4:CN$104,44,0),"0"),)</f>
        <v>0</v>
      </c>
      <c r="AR19" s="518">
        <f>SUM(IFERROR(VLOOKUP($A19,'Season 1'!AJ$4:CM$104,45,0),"0"),IFERROR(VLOOKUP($A19,'Season 2'!AK$4:CN$104,45,0),"0"),
IFERROR(VLOOKUP($A19,'Season 3'!AK$4:CN$104,45,0),"0"),IFERROR(VLOOKUP($A19,'Season 4'!AK$4:CN$104,45,0),"0"),
IFERROR(VLOOKUP($A19,'Season 5'!AK$4:CN$104,45,0),"0"),IFERROR(VLOOKUP($A19,'Season 6'!AK$4:CN$104,45,0),"0"),
IFERROR(VLOOKUP($A19,'Season 7'!AK$4:CN$104,45,0),"0"),IFERROR(VLOOKUP($A19,'Season 8'!AK$4:CN$104,45,0),"0"),
IFERROR(VLOOKUP($A19,'Season 9'!AK$4:CN$104,45,0),"0"),IFERROR(VLOOKUP($A19,'Season 10'!AK$4:CN$104,45,0),"0"),
IFERROR(VLOOKUP($A19,'Season 11'!AK$4:CN$104,45,0),"0"),IFERROR(VLOOKUP($A19,'Season 12'!AK$4:CN$104,45,0),"0"),
IFERROR(VLOOKUP($A19,'Season 13'!AK$4:CN$104,45,0),"0"),IFERROR(VLOOKUP($A19,'Season 14'!AK$4:CN$104,45,0),"0"),IFERROR(VLOOKUP($A19,'Season 15'!AK$4:CN$104,45,0),"0"),)</f>
        <v>0</v>
      </c>
      <c r="AS19" s="21">
        <f>SUM(IFERROR(VLOOKUP($A19,'Season 1'!AJ$4:CM$104,46,0),"0"),IFERROR(VLOOKUP($A19,'Season 2'!AK$4:CN$104,46,0),"0"),
IFERROR(VLOOKUP($A19,'Season 3'!AK$4:CN$104,46,0),"0"),IFERROR(VLOOKUP($A19,'Season 4'!AK$4:CN$104,46,0),"0"),
IFERROR(VLOOKUP($A19,'Season 5'!AK$4:CN$104,46,0),"0"),IFERROR(VLOOKUP($A19,'Season 6'!AK$4:CN$104,46,0),"0"),
IFERROR(VLOOKUP($A19,'Season 7'!AK$4:CN$104,46,0),"0"),IFERROR(VLOOKUP($A19,'Season 8'!AK$4:CN$104,46,0),"0"),
IFERROR(VLOOKUP($A19,'Season 9'!AK$4:CN$104,46,0),"0"),IFERROR(VLOOKUP($A19,'Season 10'!AK$4:CN$104,46,0),"0"),
IFERROR(VLOOKUP($A19,'Season 11'!AK$4:CN$104,46,0),"0"),IFERROR(VLOOKUP($A19,'Season 12'!AK$4:CN$104,46,0),"0"),
IFERROR(VLOOKUP($A19,'Season 13'!AK$4:CN$104,46,0),"0"),IFERROR(VLOOKUP($A19,'Season 14'!AK$4:CN$104,46,0),"0"),IFERROR(VLOOKUP($A19,'Season 15'!AK$4:CN$104,46,0),"0"),)</f>
        <v>0</v>
      </c>
      <c r="AT19" s="402">
        <f>SUM(IFERROR(VLOOKUP($A19,'Season 1'!AJ$4:CM$104,47,0),"0"),IFERROR(VLOOKUP($A19,'Season 2'!AK$4:CN$104,47,0),"0"),
IFERROR(VLOOKUP($A19,'Season 3'!AK$4:CN$104,47,0),"0"),IFERROR(VLOOKUP($A19,'Season 4'!AK$4:CN$104,47,0),"0"),
IFERROR(VLOOKUP($A19,'Season 5'!AK$4:CN$104,47,0),"0"),IFERROR(VLOOKUP($A19,'Season 6'!AK$4:CN$104,47,0),"0"),
IFERROR(VLOOKUP($A19,'Season 7'!AK$4:CN$104,47,0),"0"),IFERROR(VLOOKUP($A19,'Season 8'!AK$4:CN$104,47,0),"0"),
IFERROR(VLOOKUP($A19,'Season 9'!AK$4:CN$104,47,0),"0"),IFERROR(VLOOKUP($A19,'Season 10'!AK$4:CN$104,47,0),"0"),
IFERROR(VLOOKUP($A19,'Season 11'!AK$4:CN$104,47,0),"0"),IFERROR(VLOOKUP($A19,'Season 12'!AK$4:CN$104,47,0),"0"),
IFERROR(VLOOKUP($A19,'Season 13'!AK$4:CN$104,47,0),"0"),IFERROR(VLOOKUP($A19,'Season 14'!AK$4:CN$104,47,0),"0"),IFERROR(VLOOKUP($A19,'Season 15'!AK$4:CN$104,47,0),"0"),)</f>
        <v>0</v>
      </c>
      <c r="AU19" s="403">
        <f>SUM(IFERROR(VLOOKUP($A19,'Season 3'!AK$4:CN$104,48,0),"0"),IFERROR(VLOOKUP($A19,'Season 4'!AK$4:CN$104,48,0),"0"),
IFERROR(VLOOKUP($A19,'Season 5'!AK$4:CN$104,48,0),"0"),IFERROR(VLOOKUP($A19,'Season 6'!AK$4:CN$104,48,0),"0"),
IFERROR(VLOOKUP($A19,'Season 7'!AK$4:CN$104,48,0),"0"),IFERROR(VLOOKUP($A19,'Season 8'!AK$4:CN$104,48,0),"0"),
IFERROR(VLOOKUP($A19,'Season 9'!AK$4:CN$104,48,0),"0"),IFERROR(VLOOKUP($A19,'Season 10'!AK$4:CN$104,48,0),"0"),
IFERROR(VLOOKUP($A19,'Season 11'!AK$4:CN$104,48,0),"0"),IFERROR(VLOOKUP($A19,'Season 12'!AK$4:CN$104,48,0),"0"),
IFERROR(VLOOKUP($A19,'Season 13'!AK$4:CN$104,48,0),"0"),IFERROR(VLOOKUP($A19,'Season 14'!AK$4:CN$104,48,0),"0"),IFERROR(VLOOKUP($A19,'Season 15'!AK$4:CN$104,48,0),"0"),)</f>
        <v>0</v>
      </c>
      <c r="AV19" s="398">
        <f>SUM(IFERROR(VLOOKUP($A19,'Season 3'!AK$4:CN$104,49,0),"0"),IFERROR(VLOOKUP($A19,'Season 4'!AK$4:CN$104,49,0),"0"),
IFERROR(VLOOKUP($A19,'Season 5'!AK$4:CN$104,49,0),"0"),IFERROR(VLOOKUP($A19,'Season 6'!AK$4:CN$104,49,0),"0"),
IFERROR(VLOOKUP($A19,'Season 7'!AK$4:CN$104,49,0),"0"),IFERROR(VLOOKUP($A19,'Season 8'!AK$4:CN$104,49,0),"0"),
IFERROR(VLOOKUP($A19,'Season 9'!AK$4:CN$104,49,0),"0"),IFERROR(VLOOKUP($A19,'Season 10'!AK$4:CN$104,49,0),"0"),
IFERROR(VLOOKUP($A19,'Season 11'!AK$4:CN$104,49,0),"0"),IFERROR(VLOOKUP($A19,'Season 12'!AK$4:CN$104,49,0),"0"),
IFERROR(VLOOKUP($A19,'Season 13'!AK$4:CN$104,49,0),"0"),IFERROR(VLOOKUP($A19,'Season 14'!AK$4:CN$104,49,0),"0"),IFERROR(VLOOKUP($A19,'Season 15'!AK$4:CN$104,49,0),"0"),)</f>
        <v>0</v>
      </c>
      <c r="AW19" s="518">
        <f>SUM(IFERROR(VLOOKUP($A19,'Season 3'!AK$4:CN$104,50,0),"0"),IFERROR(VLOOKUP($A19,'Season 4'!AK$4:CN$104,50,0),"0"),
IFERROR(VLOOKUP($A19,'Season 5'!AK$4:CN$104,50,0),"0"),IFERROR(VLOOKUP($A19,'Season 6'!AK$4:CN$104,50,0),"0"),
IFERROR(VLOOKUP($A19,'Season 7'!AK$4:CN$104,50,0),"0"),IFERROR(VLOOKUP($A19,'Season 8'!AK$4:CN$104,50,0),"0"),
IFERROR(VLOOKUP($A19,'Season 9'!AK$4:CN$104,50,0),"0"),IFERROR(VLOOKUP($A19,'Season 10'!AK$4:CN$104,50,0),"0"),
IFERROR(VLOOKUP($A19,'Season 11'!AK$4:CN$104,50,0),"0"),IFERROR(VLOOKUP($A19,'Season 12'!AK$4:CN$104,50,0),"0"),
IFERROR(VLOOKUP($A19,'Season 13'!AK$4:CN$104,50,0),"0"),IFERROR(VLOOKUP($A19,'Season 14'!AK$4:CN$104,50,0),"0"),IFERROR(VLOOKUP($A19,'Season 15'!AK$4:CN$104,50,0),"0"),)</f>
        <v>0</v>
      </c>
      <c r="AX19" s="21">
        <f>SUM(IFERROR(VLOOKUP($A19,'Season 3'!AK$4:CN$104,51,0),"0"),IFERROR(VLOOKUP($A19,'Season 4'!AK$4:CN$104,51,0),"0"),
IFERROR(VLOOKUP($A19,'Season 5'!AK$4:CN$104,51,0),"0"),IFERROR(VLOOKUP($A19,'Season 6'!AK$4:CN$104,51,0),"0"),
IFERROR(VLOOKUP($A19,'Season 7'!AK$4:CN$104,51,0),"0"),IFERROR(VLOOKUP($A19,'Season 8'!AK$4:CN$104,51,0),"0"),
IFERROR(VLOOKUP($A19,'Season 9'!AK$4:CN$104,51,0),"0"),IFERROR(VLOOKUP($A19,'Season 10'!AK$4:CN$104,51,0),"0"),
IFERROR(VLOOKUP($A19,'Season 11'!AK$4:CN$104,51,0),"0"),IFERROR(VLOOKUP($A19,'Season 12'!AK$4:CN$104,51,0),"0"),
IFERROR(VLOOKUP($A19,'Season 13'!AK$4:CN$104,51,0),"0"),IFERROR(VLOOKUP($A19,'Season 14'!AK$4:CN$104,51,0),"0"),IFERROR(VLOOKUP($A19,'Season 15'!AK$4:CN$104,51,0),"0"),)</f>
        <v>0</v>
      </c>
      <c r="AY19" s="402">
        <f>SUM(IFERROR(VLOOKUP($A19,'Season 3'!AK$4:CN$104,52,0),"0"),IFERROR(VLOOKUP($A19,'Season 4'!AK$4:CN$104,52,0),"0"),
IFERROR(VLOOKUP($A19,'Season 5'!AK$4:CN$104,52,0),"0"),IFERROR(VLOOKUP($A19,'Season 6'!AK$4:CN$104,52,0),"0"),
IFERROR(VLOOKUP($A19,'Season 7'!AK$4:CN$104,52,0),"0"),IFERROR(VLOOKUP($A19,'Season 8'!AK$4:CN$104,52,0),"0"),
IFERROR(VLOOKUP($A19,'Season 9'!AK$4:CN$104,52,0),"0"),IFERROR(VLOOKUP($A19,'Season 10'!AK$4:CN$104,52,0),"0"),
IFERROR(VLOOKUP($A19,'Season 11'!AK$4:CN$104,52,0),"0"),IFERROR(VLOOKUP($A19,'Season 12'!AK$4:CN$104,52,0),"0"),
IFERROR(VLOOKUP($A19,'Season 13'!AK$4:CN$104,52,0),"0"),IFERROR(VLOOKUP($A19,'Season 14'!AK$4:CN$104,52,0),"0"),IFERROR(VLOOKUP($A19,'Season 15'!AK$4:CN$104,52,0),"0"),)</f>
        <v>0</v>
      </c>
      <c r="AZ19" s="403">
        <f>SUM(IFERROR(VLOOKUP($A19,'Season 1'!AJ$4:CM$104,38,0),"0"),IFERROR(VLOOKUP($A19,'Season 2'!AK$4:CN$104,48,0),"0"),)</f>
        <v>0</v>
      </c>
      <c r="BA19" s="398">
        <f>SUM(IFERROR(VLOOKUP($A19,'Season 1'!AJ$4:CM$104,39,0),"0"),IFERROR(VLOOKUP($A19,'Season 2'!AK$4:CN$104,49,0),"0"),)</f>
        <v>0</v>
      </c>
      <c r="BB19" s="518">
        <f>SUM(IFERROR(VLOOKUP($A19,'Season 1'!AJ$4:CM$104,40,0),"0"),IFERROR(VLOOKUP($A19,'Season 2'!AK$4:CN$104,50,0),"0"),)</f>
        <v>0</v>
      </c>
      <c r="BC19" s="21">
        <f>SUM(IFERROR(VLOOKUP($A19,'Season 1'!AJ$4:CM$104,41,0),"0"),IFERROR(VLOOKUP($A19,'Season 2'!AK$4:CN$104,51,0),"0"),)</f>
        <v>0</v>
      </c>
      <c r="BD19" s="402">
        <f>SUM(IFERROR(VLOOKUP($A19,'Season 1'!AJ$4:CM$104,42,0),"0"),IFERROR(VLOOKUP($A19,'Season 2'!AK$4:CN$104,52,0),"0"),)</f>
        <v>0</v>
      </c>
      <c r="BE19" s="561">
        <f>SUM(
IFERROR(VLOOKUP($A19,'Season 1'!AJ$4:CM$104,48,0),"0"),IFERROR(VLOOKUP($A19,'Season 2'!AK$4:CN$104,53,0),"0"),
IFERROR(VLOOKUP($A19,'Season 3'!AK$4:CN$104,53,0),"0"),IFERROR(VLOOKUP($A19,'Season 4'!AK$4:CN$104,53,0),"0"),
IFERROR(VLOOKUP($A19,'Season 5'!AK$4:CN$104,53,0),"0"),IFERROR(VLOOKUP($A19,'Season 6'!AK$4:CN$104,53,0),"0"),
IFERROR(VLOOKUP($A19,'Season 7'!AK$4:CN$104,53,0),"0"),IFERROR(VLOOKUP($A19,'Season 8'!AK$4:CN$104,53,0),"0"),
IFERROR(VLOOKUP($A19,'Season 9'!AK$4:CN$104,53,0),"0"),IFERROR(VLOOKUP($A19,'Season 10'!AK$4:CN$104,53,0),"0"),
IFERROR(VLOOKUP($A19,'Season 11'!AK$4:CN$104,53,0),"0"),IFERROR(VLOOKUP($A19,'Season 12'!AK$4:CN$104,53,0),"0"),
IFERROR(VLOOKUP($A19,'Season 13'!AK$4:CN$104,53,0),"0"),IFERROR(VLOOKUP($A19,'Season 14'!AK$4:CN$104,53,0),"0"),IFERROR(VLOOKUP($A19,'Season 15'!AK$4:CN$104,53,0),"0"),)</f>
        <v>0</v>
      </c>
      <c r="BF19" s="562">
        <f>SUM(
IFERROR(VLOOKUP($A19,'Season 1'!AJ$4:CM$104,49,0),"0"),IFERROR(VLOOKUP($A19,'Season 2'!AK$4:CN$104,54,0),"0"),
IFERROR(VLOOKUP($A19,'Season 3'!AK$4:CN$104,54,0),"0"),IFERROR(VLOOKUP($A19,'Season 4'!AK$4:CN$104,54,0),"0"),
IFERROR(VLOOKUP($A19,'Season 5'!AK$4:CN$104,54,0),"0"),IFERROR(VLOOKUP($A19,'Season 6'!AK$4:CN$104,54,0),"0"),
IFERROR(VLOOKUP($A19,'Season 7'!AK$4:CN$104,54,0),"0"),IFERROR(VLOOKUP($A19,'Season 8'!AK$4:CN$104,54,0),"0"),
IFERROR(VLOOKUP($A19,'Season 9'!AK$4:CN$104,54,0),"0"),IFERROR(VLOOKUP($A19,'Season 10'!AK$4:CN$104,54,0),"0"),
IFERROR(VLOOKUP($A19,'Season 11'!AK$4:CN$104,540),"0"),IFERROR(VLOOKUP($A19,'Season 12'!AK$4:CN$104,54,0),"0"),
IFERROR(VLOOKUP($A19,'Season 13'!AK$4:CN$104,54,0),"0"),IFERROR(VLOOKUP($A19,'Season 14'!AK$4:CN$104,54,0),"0"),IFERROR(VLOOKUP($A19,'Season 15'!AK$4:CN$104,54,0),"0"),)</f>
        <v>0</v>
      </c>
      <c r="BG19" s="529" t="e">
        <f t="shared" si="1"/>
        <v>#DIV/0!</v>
      </c>
      <c r="BI19" s="553"/>
      <c r="BJ19" s="553"/>
      <c r="BK19" s="553"/>
      <c r="BL19" s="553"/>
      <c r="BM19" s="553"/>
      <c r="BN19" s="553"/>
      <c r="BO19" s="531"/>
      <c r="BP19" s="531"/>
      <c r="BQ19" s="531"/>
      <c r="BR19" s="531"/>
      <c r="BS19" s="12" t="str">
        <f>IFERROR(VLOOKUP($A19,'Season 1'!$AJ$4:$CM$104,50,0),"0")</f>
        <v>0</v>
      </c>
      <c r="BT19" s="12" t="str">
        <f>IFERROR(VLOOKUP($A19,'Season 1'!$AJ$4:$CM$104,51,0),"0")</f>
        <v>0</v>
      </c>
      <c r="BU19" s="12" t="str">
        <f>IFERROR(VLOOKUP($A19,'Season 2'!$AK$4:$CN$104,55,0),"0")</f>
        <v>0</v>
      </c>
      <c r="BV19" s="12" t="str">
        <f>IFERROR(VLOOKUP($A19,'Season 2'!$AK$4:$CN$104,56,0),"0")</f>
        <v>0</v>
      </c>
      <c r="BW19" s="12" t="str">
        <f>IFERROR(VLOOKUP($A19,'Season 3'!$AK$4:$CN$104,55,0),"0")</f>
        <v>0</v>
      </c>
      <c r="BX19" s="12" t="str">
        <f>IFERROR(VLOOKUP($A19,'Season 3'!$AK$4:$CN$104,56,0),"0")</f>
        <v>0</v>
      </c>
      <c r="BY19" s="12" t="str">
        <f>IFERROR(VLOOKUP($A19,'Season 4'!$AK$4:$CN$104,55,0),"0")</f>
        <v>0</v>
      </c>
      <c r="BZ19" s="12" t="str">
        <f>IFERROR(VLOOKUP($A19,'Season 4'!$AK$4:$CN$104,56,0),"0")</f>
        <v>0</v>
      </c>
      <c r="CA19" s="12" t="str">
        <f>IFERROR(VLOOKUP($A19,'Season 5'!$AK$4:$CN$104,55,0),"0")</f>
        <v>0</v>
      </c>
      <c r="CB19" s="12" t="str">
        <f>IFERROR(VLOOKUP($A19,'Season 5'!$AK$4:$CN$104,56,0),"0")</f>
        <v>0</v>
      </c>
      <c r="CC19" s="12" t="str">
        <f>IFERROR(VLOOKUP($A19,'Season 6'!$AK$4:$CN$104,55,0),"0")</f>
        <v>0</v>
      </c>
      <c r="CD19" s="12" t="str">
        <f>IFERROR(VLOOKUP($A19,'Season 6'!$AK$4:$CN$104,56,0),"0")</f>
        <v>0</v>
      </c>
      <c r="CE19" s="12" t="str">
        <f>IFERROR(VLOOKUP($A19,'Season 7'!$AK$4:$CN$104,55,0),"0")</f>
        <v>0</v>
      </c>
      <c r="CF19" s="12" t="str">
        <f>IFERROR(VLOOKUP($A19,'Season 7'!$AK$4:$CN$104,56,0),"0")</f>
        <v>0</v>
      </c>
      <c r="CG19" s="12" t="str">
        <f>IFERROR(VLOOKUP($A19,'Season 8'!$AK$4:$CN$104,55,0),"0")</f>
        <v>0</v>
      </c>
      <c r="CH19" s="12" t="str">
        <f>IFERROR(VLOOKUP($A19,'Season 8'!$AK$4:$CN$104,56,0),"0")</f>
        <v>0</v>
      </c>
      <c r="CI19" s="12" t="str">
        <f>IFERROR(VLOOKUP($A19,'Season 9'!$AK$4:$CN$104,55,0),"0")</f>
        <v>0</v>
      </c>
      <c r="CJ19" s="12" t="str">
        <f>IFERROR(VLOOKUP($A19,'Season 9'!$AK$4:$CN$104,56,0),"0")</f>
        <v>0</v>
      </c>
      <c r="CK19" s="12" t="str">
        <f>IFERROR(VLOOKUP($A19,'Season 10'!$AK$4:$CN$104,55,0),"0")</f>
        <v>0</v>
      </c>
      <c r="CL19" s="12" t="str">
        <f>IFERROR(VLOOKUP($A19,'Season 10'!$AK$4:$CN$104,56,0),"0")</f>
        <v>0</v>
      </c>
      <c r="CM19" s="12" t="str">
        <f>IFERROR(VLOOKUP($A19,'Season 11'!$AK$4:$CN$104,55,0),"0")</f>
        <v>0</v>
      </c>
      <c r="CN19" s="12" t="str">
        <f>IFERROR(VLOOKUP($A19,'Season 11'!$AK$4:$CN$104,56,0),"0")</f>
        <v>0</v>
      </c>
      <c r="CO19" s="12" t="str">
        <f>IFERROR(VLOOKUP($A19,'Season 12'!$AK$4:$CN$104,55,0),"0")</f>
        <v>0</v>
      </c>
      <c r="CP19" s="12" t="str">
        <f>IFERROR(VLOOKUP($A19,'Season 12'!$AK$4:$CN$104,56,0),"0")</f>
        <v>0</v>
      </c>
      <c r="CQ19" s="12" t="str">
        <f>IFERROR(VLOOKUP($A19,'Season 13'!$AK$4:$CN$104,55,0),"0")</f>
        <v>0</v>
      </c>
      <c r="CR19" s="12" t="str">
        <f>IFERROR(VLOOKUP($A19,'Season 13'!$AK$4:$CN$104,56,0),"0")</f>
        <v>0</v>
      </c>
      <c r="CS19" s="12" t="str">
        <f>IFERROR(VLOOKUP($A19,'Season 14'!$AK$4:$CN$104,55,0),"0")</f>
        <v>0</v>
      </c>
      <c r="CT19" s="12" t="str">
        <f>IFERROR(VLOOKUP($A19,'Season 14'!$AK$4:$CN$104,56,0),"0")</f>
        <v>0</v>
      </c>
      <c r="CU19" s="12" t="str">
        <f>IFERROR(VLOOKUP($A19,'Season 15'!$AK$4:$CN$104,55,0),"0")</f>
        <v>0</v>
      </c>
      <c r="CV19" s="12" t="str">
        <f>IFERROR(VLOOKUP($A19,'Season 15'!$AK$4:$CN$104,56,0),"0")</f>
        <v>0</v>
      </c>
    </row>
    <row r="20" spans="1:100" x14ac:dyDescent="0.25">
      <c r="A20" s="1533" t="s">
        <v>459</v>
      </c>
      <c r="B20" s="516" t="str">
        <f>IFERROR(VLOOKUP('Data Totals'!A20,'Season 1'!AJ$4:CH$104,2,FALSE),IFERROR(VLOOKUP('Data Totals'!A20,'Season 2'!AK$4:CI$104,2,FALSE),IFERROR(VLOOKUP('Data Totals'!A20,'Season 3'!AK$4:CI$104,2,FALSE),IFERROR(VLOOKUP('Data Totals'!A20,'Season 4'!AK$4:CI$104,2,FALSE),IFERROR(VLOOKUP('Data Totals'!A20,'Season 5'!AK$4:CI$104,2,FALSE),IFERROR(VLOOKUP('Data Totals'!A20,'Season 6'!AK$4:CI$104,2,FALSE),IFERROR(VLOOKUP('Data Totals'!A20,'Season 7'!AK$4:CI$104,2,FALSE),IFERROR(VLOOKUP('Data Totals'!A20,'Season 8'!AK$4:CI$104,2,FALSE),IFERROR(VLOOKUP('Data Totals'!A20,'Season 9'!AK$4:CI$104,2,FALSE),IFERROR(VLOOKUP('Data Totals'!A20,'Season 10'!AK$4:CI$104,2,FALSE),IFERROR(VLOOKUP('Data Totals'!A20,'Season 11'!AK$4:CI$104,2,FALSE),IFERROR(VLOOKUP('Data Totals'!A20,'Season 12'!AK$4:CI$104,2,FALSE),IFERROR(VLOOKUP('Data Totals'!A20,'Season 13'!AK$4:CI$104,2,FALSE),IFERROR(VLOOKUP('Data Totals'!A20,'Season 14'!AK$4:CI$104,2,FALSE),IFERROR(VLOOKUP('Data Totals'!A20,'Season 15'!AK$4:CI$104,2,FALSE),"N/A")))))))))))))))</f>
        <v>LM</v>
      </c>
      <c r="C20" s="517">
        <f>IFERROR(VLOOKUP('Data Totals'!A20,'Season 1'!AJ$4:CH$104,3,FALSE),IFERROR(VLOOKUP('Data Totals'!A20,'Season 2'!AK$4:CI$104,3,FALSE),IFERROR(VLOOKUP('Data Totals'!A20,'Season 3'!AK$4:CI$104,3,FALSE),IFERROR(VLOOKUP('Data Totals'!A20,'Season 4'!AK$4:CI$104,3,FALSE),IFERROR(VLOOKUP('Data Totals'!A20,'Season 5'!AK$4:CI$104,3,FALSE),IFERROR(VLOOKUP('Data Totals'!A20,'Season 6'!AK$4:CI$104,3,FALSE),IFERROR(VLOOKUP('Data Totals'!A20,'Season 7'!AK$4:CI$104,3,FALSE),IFERROR(VLOOKUP('Data Totals'!A20,'Season 8'!AK$4:CI$104,3,FALSE),IFERROR(VLOOKUP('Data Totals'!A20,'Season 9'!AK$4:CI$104,3,FALSE),IFERROR(VLOOKUP('Data Totals'!A20,'Season 10'!AK$4:CI$104,3,FALSE),IFERROR(VLOOKUP('Data Totals'!A20,'Season 11'!AK$4:CI$104,3,FALSE),IFERROR(VLOOKUP('Data Totals'!A20,'Season 12'!AK$4:CI$104,3,FALSE),IFERROR(VLOOKUP('Data Totals'!A20,'Season 13'!AK$4:CI$104,3,FALSE),IFERROR(VLOOKUP('Data Totals'!A20,'Season 14'!AK$4:CI$104,3,FALSE),IFERROR(VLOOKUP('Data Totals'!A20,'Season 15'!AK$4:CI$104,3,FALSE),"N/A")))))))))))))))</f>
        <v>65</v>
      </c>
      <c r="D20" s="517">
        <f>IFERROR(VLOOKUP('Data Totals'!A20,'Season 15'!AK$4:CI$104,4,FALSE),IFERROR(VLOOKUP('Data Totals'!A20,'Season 14'!AK$4:CI$104,4,FALSE),IFERROR(VLOOKUP('Data Totals'!A20,'Season 13'!AK$4:CI$104,4,FALSE),IFERROR(VLOOKUP('Data Totals'!A20,'Season 12'!AK$4:CI$104,4,FALSE),IFERROR(VLOOKUP('Data Totals'!A20,'Season 11'!AK$4:CI$104,4,FALSE),IFERROR(VLOOKUP('Data Totals'!A20,'Season 10'!AK$4:CI$104,4,FALSE),IFERROR(VLOOKUP('Data Totals'!A20,'Season 9'!AK$4:CI$104,4,FALSE),IFERROR(VLOOKUP('Data Totals'!A20,'Season 8'!AK$4:CI$104,4,FALSE),IFERROR(VLOOKUP('Data Totals'!A20,'Season 7'!AK$4:CI$104,4,FALSE),IFERROR(VLOOKUP('Data Totals'!A20,'Season 6'!AK$4:CI$104,4,FALSE),IFERROR(VLOOKUP('Data Totals'!A20,'Season 5'!AK$4:CI$104,4,FALSE),IFERROR(VLOOKUP('Data Totals'!A20,'Season 4'!AK$4:CI$104,4,FALSE),IFERROR(VLOOKUP('Data Totals'!A20,'Season 3'!AK$4:CI$104,4,FALSE),IFERROR(VLOOKUP('Data Totals'!A20,'Season 2'!AK$4:CI$104,4,FALSE),IFERROR(VLOOKUP('Data Totals'!A20,'Season 1'!AJ$4:CH$104,4,FALSE),"N/A")))))))))))))))</f>
        <v>70</v>
      </c>
      <c r="E20" s="517">
        <f t="shared" si="0"/>
        <v>5</v>
      </c>
      <c r="F20" s="398">
        <f>SUM(IFERROR(VLOOKUP(A20,BI$3:BN$152,2,0),"0"),
IFERROR(VLOOKUP(A20,'Season 1'!AJ$4:CM$104,7,0),"0"),IFERROR(VLOOKUP(A20,'Season 2'!AK$4:CN$104,7,0),"0"),
IFERROR(VLOOKUP(A20,'Season 3'!AK$4:CN$104,7,0),"0"),IFERROR(VLOOKUP(A20,'Season 4'!AK$4:CN$104,7,0),"0"),
IFERROR(VLOOKUP(A20,'Season 5'!AK$4:CN$104,7,0),"0"),IFERROR(VLOOKUP(A20,'Season 6'!AK$4:CN$104,7,0),"0"),
IFERROR(VLOOKUP(A20,'Season 7'!AK$4:CN$104,7,0),"0"),IFERROR(VLOOKUP(A20,'Season 8'!AK$4:CN$104,7,0),"0"),
IFERROR(VLOOKUP(A20,'Season 9'!AK$4:CN$104,7,0),"0"),IFERROR(VLOOKUP(A20,'Season 10'!AK$4:CN$104,7,0),"0"),
IFERROR(VLOOKUP(A20,'Season 11'!AK$4:CN$104,7,0),"0"),IFERROR(VLOOKUP(A20,'Season 12'!AK$4:CN$104,7,0),"0"),
IFERROR(VLOOKUP(A20,'Season 13'!AK$4:CN$104,7,0),"0"),IFERROR(VLOOKUP(A20,'Season 14'!AK$4:CN$104,7,0),"0"),IFERROR(VLOOKUP(A20,'Season 15'!AK$4:CN$104,7,0),"0"),)</f>
        <v>53</v>
      </c>
      <c r="G20" s="398">
        <f>SUM(
IFERROR(VLOOKUP(A20,'Season 1'!AJ$4:CM$104,8,0),"0"),IFERROR(VLOOKUP(A20,'Season 2'!AK$4:CN$104,8,0),"0"),
IFERROR(VLOOKUP(A20,'Season 3'!AK$4:CN$104,8,0),"0"),IFERROR(VLOOKUP(A20,'Season 4'!AK$4:CN$104,8,0),"0"),
IFERROR(VLOOKUP(A20,'Season 5'!AK$4:CN$104,8,0),"0"),IFERROR(VLOOKUP(A20,'Season 6'!AK$4:CN$104,8,0),"0"),
IFERROR(VLOOKUP(A20,'Season 7'!AK$4:CN$104,8,0),"0"),IFERROR(VLOOKUP(A20,'Season 8'!AK$4:CN$104,8,0),"0"),
IFERROR(VLOOKUP(A20,'Season 9'!AK$4:CN$104,8,0),"0"),IFERROR(VLOOKUP(A20,'Season 10'!AK$4:CN$104,8,0),"0"),
IFERROR(VLOOKUP(A20,'Season 11'!AK$4:CN$104,8,0),"0"),IFERROR(VLOOKUP(A20,'Season 12'!AK$4:CN$104,8,0),"0"),
IFERROR(VLOOKUP(A20,'Season 13'!AK$4:CN$104,8,0),"0"),IFERROR(VLOOKUP(A20,'Season 14'!AK$4:CN$104,8,0),"0"),IFERROR(VLOOKUP(A20,'Season 15'!AK$4:CN$104,8,0),"0"),)</f>
        <v>10</v>
      </c>
      <c r="H20" s="329">
        <f>SUM(
IFERROR(VLOOKUP(A20,'Season 1'!AJ$4:CM$104,9,0),"0"),IFERROR(VLOOKUP(A20,'Season 2'!AK$4:CN$104,9,0),"0"),
IFERROR(VLOOKUP(A20,'Season 3'!AK$4:CN$104,9,0),"0"),IFERROR(VLOOKUP(A20,'Season 4'!AK$4:CN$104,9,0),"0"),
IFERROR(VLOOKUP(A20,'Season 5'!AK$4:CN$104,9,0),"0"),IFERROR(VLOOKUP(A20,'Season 6'!AK$4:CN$104,9,0),"0"),
IFERROR(VLOOKUP(A20,'Season 7'!AK$4:CN$104,9,0),"0"),IFERROR(VLOOKUP(A20,'Season 8'!AK$4:CN$104,9,0),"0"),
IFERROR(VLOOKUP(A20,'Season 9'!AK$4:CN$104,9,0),"0"),IFERROR(VLOOKUP(A20,'Season 10'!AK$4:CN$104,9,0),"0"),
IFERROR(VLOOKUP(A20,'Season 11'!AK$4:CN$104,9,0),"0"),IFERROR(VLOOKUP(A20,'Season 12'!AK$4:CN$104,9,0),"0"),
IFERROR(VLOOKUP(A20,'Season 13'!AK$4:CN$104,9,0),"0"),IFERROR(VLOOKUP(A20,'Season 14'!AK$4:CN$104,9,0),"0"),IFERROR(VLOOKUP(A20,'Season 15'!AK$4:CN$104,9,0),"0"),)</f>
        <v>1</v>
      </c>
      <c r="I20" s="518">
        <f>SUM(
IFERROR(VLOOKUP(A20,'Season 1'!AJ$4:CM$104,10,0),"0"),IFERROR(VLOOKUP(A20,'Season 2'!AK$4:CN$104,10,0),"0"),
IFERROR(VLOOKUP(A20,'Season 3'!AK$4:CN$104,10,0),"0"),IFERROR(VLOOKUP(A20,'Season 4'!AK$4:CN$104,10,0),"0"),
IFERROR(VLOOKUP(A20,'Season 5'!AK$4:CN$104,10,0),"0"),IFERROR(VLOOKUP(A20,'Season 6'!AK$4:CN$104,10,0),"0"),
IFERROR(VLOOKUP(A20,'Season 7'!AK$4:CN$104,10,0),"0"),IFERROR(VLOOKUP(A20,'Season 8'!AK$4:CN$104,10,0),"0"),
IFERROR(VLOOKUP(A20,'Season 9'!AK$4:CN$104,10,0),"0"),IFERROR(VLOOKUP(A20,'Season 10'!AK$4:CN$104,10,0),"0"),
IFERROR(VLOOKUP(A20,'Season 11'!AK$4:CN$104,10,0),"0"),IFERROR(VLOOKUP(A20,'Season 12'!AK$4:CN$104,10,0),"0"),
IFERROR(VLOOKUP(A20,'Season 13'!AK$4:CN$104,10,0),"0"),IFERROR(VLOOKUP(A20,'Season 14'!AK$4:CN$104,10,0),"0"),IFERROR(VLOOKUP(A20,'Season 15'!AK$4:CN$104,10,0),"0"),)</f>
        <v>8</v>
      </c>
      <c r="J20" s="21">
        <f>SUM(IFERROR(VLOOKUP(A20,BI$3:BN$152,3,0),"0"),
IFERROR(VLOOKUP(A20,'Season 1'!AJ$4:CM$104,11,0),"0"),IFERROR(VLOOKUP(A20,'Season 2'!AK$4:CN$104,11,0),"0"),
IFERROR(VLOOKUP(A20,'Season 3'!AK$4:CN$104,11,0),"0"),IFERROR(VLOOKUP(A20,'Season 4'!AK$4:CN$104,11,0),"0"),
IFERROR(VLOOKUP(A20,'Season 5'!AK$4:CN$104,11,0),"0"),IFERROR(VLOOKUP(A20,'Season 6'!AK$4:CN$104,11,0),"0"),
IFERROR(VLOOKUP(A20,'Season 7'!AK$4:CN$104,11,0),"0"),IFERROR(VLOOKUP(A20,'Season 8'!AK$4:CN$104,11,0),"0"),
IFERROR(VLOOKUP(A20,'Season 9'!AK$4:CN$104,11,0),"0"),IFERROR(VLOOKUP(A20,'Season 10'!AK$4:CN$104,11,0),"0"),
IFERROR(VLOOKUP(A20,'Season 11'!AK$4:CN$104,11,0),"0"),IFERROR(VLOOKUP(A20,'Season 12'!AK$4:CN$104,11,0),"0"),
IFERROR(VLOOKUP(A20,'Season 13'!AK$4:CN$104,11,0),"0"),IFERROR(VLOOKUP(A20,'Season 14'!AK$4:CN$104,11,0),"0"),IFERROR(VLOOKUP(A20,'Season 15'!AK$4:CN$104,11,0),"0"),)</f>
        <v>13</v>
      </c>
      <c r="K20" s="402">
        <f>SUM(IFERROR(VLOOKUP($A20,BI$3:BN$152,4,0),"0"),
IFERROR(VLOOKUP($A20,'Season 1'!AJ$4:CM$104,12,0),"0"),IFERROR(VLOOKUP($A20,'Season 2'!AK$4:CN$104,12,0),"0"),
IFERROR(VLOOKUP($A20,'Season 3'!AK$4:CN$104,12,0),"0"),IFERROR(VLOOKUP($A20,'Season 4'!AK$4:CN$104,12,0),"0"),
IFERROR(VLOOKUP($A20,'Season 5'!AK$4:CN$104,12,0),"0"),IFERROR(VLOOKUP($A20,'Season 6'!AK$4:CN$104,12,0),"0"),
IFERROR(VLOOKUP($A20,'Season 7'!AK$4:CN$104,12,0),"0"),IFERROR(VLOOKUP($A20,'Season 8'!AK$4:CN$104,12,0),"0"),
IFERROR(VLOOKUP($A20,'Season 9'!AK$4:CN$104,12,0),"0"),IFERROR(VLOOKUP($A20,'Season 10'!AK$4:CN$104,12,0),"0"),
IFERROR(VLOOKUP($A20,'Season 11'!AK$4:CN$104,12,0),"0"),IFERROR(VLOOKUP($A20,'Season 12'!AK$4:CN$104,12,0),"0"),
IFERROR(VLOOKUP($A20,'Season 13'!AK$4:CN$104,12,0),"0"),IFERROR(VLOOKUP($A20,'Season 14'!AK$4:CN$104,12,0),"0"),IFERROR(VLOOKUP(A20,'Season 15'!AK$4:CN$104,12,0),"0"),)</f>
        <v>12</v>
      </c>
      <c r="L20" s="403">
        <f>SUM(
IFERROR(VLOOKUP($A20,'Season 1'!AJ$4:CM$104,13,0),"0"),IFERROR(VLOOKUP($A20,'Season 2'!AK$4:CN$104,13,0),"0"),
IFERROR(VLOOKUP($A20,'Season 3'!AK$4:CN$104,13,0),"0"),IFERROR(VLOOKUP($A20,'Season 4'!AK$4:CN$104,13,0),"0"),
IFERROR(VLOOKUP($A20,'Season 5'!AK$4:CN$104,13,0),"0"),IFERROR(VLOOKUP($A20,'Season 6'!AK$4:CN$104,13,0),"0"),
IFERROR(VLOOKUP($A20,'Season 7'!AK$4:CN$104,13,0),"0"),IFERROR(VLOOKUP($A20,'Season 8'!AK$4:CN$104,13,0),"0"),
IFERROR(VLOOKUP($A20,'Season 9'!AK$4:CN$104,13,0),"0"),IFERROR(VLOOKUP($A20,'Season 10'!AK$4:CN$104,13,0),"0"),
IFERROR(VLOOKUP($A20,'Season 11'!AK$4:CN$104,13,0),"0"),IFERROR(VLOOKUP($A20,'Season 12'!AK$4:CN$104,13,0),"0"),
IFERROR(VLOOKUP($A20,'Season 13'!AK$4:CN$104,13,0),"0"),IFERROR(VLOOKUP($A20,'Season 14'!AK$4:CN$104,13,0),"0"),IFERROR(VLOOKUP(A20,'Season 15'!AK$4:CN$104,13,0),"0"),)</f>
        <v>4</v>
      </c>
      <c r="M20" s="398">
        <f>SUM(
IFERROR(VLOOKUP($A20,'Season 1'!AJ$4:CM$104,14,0),"0"),IFERROR(VLOOKUP($A20,'Season 2'!AK$4:CN$104,14,0),"0"),
IFERROR(VLOOKUP($A20,'Season 3'!AK$4:CN$104,14,0),"0"),IFERROR(VLOOKUP($A20,'Season 4'!AK$4:CN$104,14,0),"0"),
IFERROR(VLOOKUP($A20,'Season 5'!AK$4:CN$104,14,0),"0"),IFERROR(VLOOKUP($A20,'Season 6'!AK$4:CN$104,14,0),"0"),
IFERROR(VLOOKUP($A20,'Season 7'!AK$4:CN$104,14,0),"0"),IFERROR(VLOOKUP($A20,'Season 8'!AK$4:CN$104,14,0),"0"),
IFERROR(VLOOKUP($A20,'Season 9'!AK$4:CN$104,14,0),"0"),IFERROR(VLOOKUP($A20,'Season 10'!AK$4:CN$104,14,0),"0"),
IFERROR(VLOOKUP($A20,'Season 11'!AK$4:CN$104,14,0),"0"),IFERROR(VLOOKUP($A20,'Season 12'!AK$4:CN$104,14,0),"0"),
IFERROR(VLOOKUP($A20,'Season 13'!AK$4:CN$104,14,0),"0"),IFERROR(VLOOKUP($A20,'Season 14'!AK$4:CN$104,14,0),"0"),IFERROR(VLOOKUP(A20,'Season 15'!AK$4:CN$104,14,0),"0"),)</f>
        <v>1</v>
      </c>
      <c r="N20" s="518">
        <f>SUM(
IFERROR(VLOOKUP($A20,'Season 1'!AJ$4:CM$104,15,0),"0"),IFERROR(VLOOKUP($A20,'Season 2'!AK$4:CN$104,15,0),"0"),
IFERROR(VLOOKUP($A20,'Season 3'!AK$4:CN$104,15,0),"0"),IFERROR(VLOOKUP($A20,'Season 4'!AK$4:CN$104,15,0),"0"),
IFERROR(VLOOKUP($A20,'Season 5'!AK$4:CN$104,15,0),"0"),IFERROR(VLOOKUP($A20,'Season 6'!AK$4:CN$104,15,0),"0"),
IFERROR(VLOOKUP($A20,'Season 7'!AK$4:CN$104,15,0),"0"),IFERROR(VLOOKUP($A20,'Season 8'!AK$4:CN$104,15,0),"0"),
IFERROR(VLOOKUP($A20,'Season 9'!AK$4:CN$104,15,0),"0"),IFERROR(VLOOKUP($A20,'Season 10'!AK$4:CN$104,15,0),"0"),
IFERROR(VLOOKUP($A20,'Season 11'!AK$4:CN$104,15,0),"0"),IFERROR(VLOOKUP($A20,'Season 12'!AK$4:CN$104,15,0),"0"),
IFERROR(VLOOKUP($A20,'Season 13'!AK$4:CN$104,15,0),"0"),IFERROR(VLOOKUP($A20,'Season 14'!AK$4:CN$104,15,0),"0"),IFERROR(VLOOKUP(A20,'Season 15'!AK$4:CN$104,15,0),"0"),)</f>
        <v>1</v>
      </c>
      <c r="O20" s="21">
        <f>SUM(
IFERROR(VLOOKUP($A20,'Season 1'!AJ$4:CM$104,16,0),"0"),IFERROR(VLOOKUP($A20,'Season 2'!AK$4:CN$104,16,0),"0"),
IFERROR(VLOOKUP($A20,'Season 3'!AK$4:CN$104,16,0),"0"),IFERROR(VLOOKUP($A20,'Season 4'!AK$4:CN$104,16,0),"0"),
IFERROR(VLOOKUP($A20,'Season 5'!AK$4:CN$104,16,0),"0"),IFERROR(VLOOKUP($A20,'Season 6'!AK$4:CN$104,16,0),"0"),
IFERROR(VLOOKUP($A20,'Season 7'!AK$4:CN$104,16,0),"0"),IFERROR(VLOOKUP($A20,'Season 8'!AK$4:CN$104,16,0),"0"),
IFERROR(VLOOKUP($A20,'Season 9'!AK$4:CN$104,16,0),"0"),IFERROR(VLOOKUP($A20,'Season 10'!AK$4:CN$104,16,0),"0"),
IFERROR(VLOOKUP($A20,'Season 11'!AK$4:CN$104,16,0),"0"),IFERROR(VLOOKUP($A20,'Season 12'!AK$4:CN$104,16,0),"0"),
IFERROR(VLOOKUP($A20,'Season 13'!AK$4:CN$104,16,0),"0"),IFERROR(VLOOKUP($A20,'Season 14'!AK$4:CN$104,16,0),"0"),IFERROR(VLOOKUP(A20,'Season 15'!AK$4:CN$104,16,0),"0"),)</f>
        <v>0</v>
      </c>
      <c r="P20" s="402">
        <f>SUM(
IFERROR(VLOOKUP($A20,'Season 1'!AJ$4:CM$104,17,0),"0"),IFERROR(VLOOKUP($A20,'Season 2'!AK$4:CN$104,17,0),"0"),
IFERROR(VLOOKUP($A20,'Season 3'!AK$4:CN$104,17,0),"0"),IFERROR(VLOOKUP($A20,'Season 4'!AK$4:CN$104,17,0),"0"),
IFERROR(VLOOKUP($A20,'Season 5'!AK$4:CN$104,17,0),"0"),IFERROR(VLOOKUP($A20,'Season 6'!AK$4:CN$104,17,0),"0"),
IFERROR(VLOOKUP($A20,'Season 7'!AK$4:CN$104,17,0),"0"),IFERROR(VLOOKUP($A20,'Season 8'!AK$4:CN$104,17,0),"0"),
IFERROR(VLOOKUP($A20,'Season 9'!AK$4:CN$104,17,0),"0"),IFERROR(VLOOKUP($A20,'Season 10'!AK$4:CN$104,17,0),"0"),
IFERROR(VLOOKUP($A20,'Season 11'!AK$4:CN$104,17,0),"0"),IFERROR(VLOOKUP($A20,'Season 12'!AK$4:CN$104,17,0),"0"),
IFERROR(VLOOKUP($A20,'Season 13'!AK$4:CN$104,17,0),"0"),IFERROR(VLOOKUP($A20,'Season 14'!AK$4:CN$104,17,0),"0"),IFERROR(VLOOKUP(A20,'Season 15'!AK$4:CN$104,17,0),"0"),)</f>
        <v>1</v>
      </c>
      <c r="Q20" s="403">
        <f>SUM(
IFERROR(VLOOKUP($A20,'Season 1'!AJ$4:CM$104,18,0),"0"),IFERROR(VLOOKUP($A20,'Season 2'!AK$4:CN$104,18,0),"0"),
IFERROR(VLOOKUP($A20,'Season 3'!AK$4:CN$104,18,0),"0"),IFERROR(VLOOKUP($A20,'Season 4'!AK$4:CN$104,18,0),"0"),
IFERROR(VLOOKUP($A20,'Season 5'!AK$4:CN$104,18,0),"0"),IFERROR(VLOOKUP($A20,'Season 6'!AK$4:CN$104,18,0),"0"),
IFERROR(VLOOKUP($A20,'Season 7'!AK$4:CN$104,18,0),"0"),IFERROR(VLOOKUP($A20,'Season 8'!AK$4:CN$104,18,0),"0"),
IFERROR(VLOOKUP($A20,'Season 9'!AK$4:CN$104,18,0),"0"),IFERROR(VLOOKUP($A20,'Season 10'!AK$4:CN$104,18,0),"0"),
IFERROR(VLOOKUP($A20,'Season 11'!AK$4:CN$104,18,0),"0"),IFERROR(VLOOKUP($A20,'Season 12'!AK$4:CN$104,18,0),"0"),
IFERROR(VLOOKUP($A20,'Season 13'!AK$4:CN$104,18,0),"0"),IFERROR(VLOOKUP($A20,'Season 14'!AK$4:CN$104,18,0),"0"),IFERROR(VLOOKUP(A20,'Season 15'!AK$4:CN$104,18,0),"0"),)</f>
        <v>37</v>
      </c>
      <c r="R20" s="398">
        <f>SUM(
IFERROR(VLOOKUP($A20,'Season 1'!AJ$4:CM$104,19,0),"0"),IFERROR(VLOOKUP($A20,'Season 2'!AK$4:CN$104,19,0),"0"),
IFERROR(VLOOKUP($A20,'Season 3'!AK$4:CN$104,19,0),"0"),IFERROR(VLOOKUP($A20,'Season 4'!AK$4:CN$104,19,0),"0"),
IFERROR(VLOOKUP($A20,'Season 5'!AK$4:CN$104,19,0),"0"),IFERROR(VLOOKUP($A20,'Season 6'!AK$4:CN$104,19,0),"0"),
IFERROR(VLOOKUP($A20,'Season 7'!AK$4:CN$104,19,0),"0"),IFERROR(VLOOKUP($A20,'Season 8'!AK$4:CN$104,19,0),"0"),
IFERROR(VLOOKUP($A20,'Season 9'!AK$4:CN$104,19,0),"0"),IFERROR(VLOOKUP($A20,'Season 10'!AK$4:CN$104,19,0),"0"),
IFERROR(VLOOKUP($A20,'Season 11'!AK$4:CN$104,19,0),"0"),IFERROR(VLOOKUP($A20,'Season 12'!AK$4:CN$104,19,0),"0"),
IFERROR(VLOOKUP($A20,'Season 13'!AK$4:CN$104,19,0),"0"),IFERROR(VLOOKUP($A20,'Season 14'!AK$4:CN$104,19,0),"0"),IFERROR(VLOOKUP(A20,'Season 15'!AK$4:CN$104,19,0),"0"),)</f>
        <v>6</v>
      </c>
      <c r="S20" s="518">
        <f>SUM(
IFERROR(VLOOKUP($A20,'Season 1'!AJ$4:CM$104,20,0),"0"),IFERROR(VLOOKUP($A20,'Season 2'!AK$4:CN$104,20,0),"0"),
IFERROR(VLOOKUP($A20,'Season 3'!AK$4:CN$104,20,0),"0"),IFERROR(VLOOKUP($A20,'Season 4'!AK$4:CN$104,20,0),"0"),
IFERROR(VLOOKUP($A20,'Season 5'!AK$4:CN$104,20,0),"0"),IFERROR(VLOOKUP($A20,'Season 6'!AK$4:CN$104,20,0),"0"),
IFERROR(VLOOKUP($A20,'Season 7'!AK$4:CN$104,20,0),"0"),IFERROR(VLOOKUP($A20,'Season 8'!AK$4:CN$104,20,0),"0"),
IFERROR(VLOOKUP($A20,'Season 9'!AK$4:CN$104,20,0),"0"),IFERROR(VLOOKUP($A20,'Season 10'!AK$4:CN$104,20,0),"0"),
IFERROR(VLOOKUP($A20,'Season 11'!AK$4:CN$104,20,0),"0"),IFERROR(VLOOKUP($A20,'Season 12'!AK$4:CN$104,20,0),"0"),
IFERROR(VLOOKUP($A20,'Season 13'!AK$4:CN$104,20,0),"0"),IFERROR(VLOOKUP($A20,'Season 14'!AK$4:CN$104,20,0),"0"),IFERROR(VLOOKUP(A20,'Season 15'!AK$4:CN$104,20,0),"0"),)</f>
        <v>6</v>
      </c>
      <c r="T20" s="21">
        <f>SUM(
IFERROR(VLOOKUP($A20,'Season 1'!AJ$4:CM$104,21,0),"0"),IFERROR(VLOOKUP($A20,'Season 2'!AK$4:CN$104,21,0),"0"),
IFERROR(VLOOKUP($A20,'Season 3'!AK$4:CN$104,21,0),"0"),IFERROR(VLOOKUP($A20,'Season 4'!AK$4:CN$104,21,0),"0"),
IFERROR(VLOOKUP($A20,'Season 5'!AK$4:CN$104,21,0),"0"),IFERROR(VLOOKUP($A20,'Season 6'!AK$4:CN$104,21,0),"0"),
IFERROR(VLOOKUP($A20,'Season 7'!AK$4:CN$104,21,0),"0"),IFERROR(VLOOKUP($A20,'Season 8'!AK$4:CN$104,21,0),"0"),
IFERROR(VLOOKUP($A20,'Season 9'!AK$4:CN$104,21,0),"0"),IFERROR(VLOOKUP($A20,'Season 10'!AK$4:CN$104,21,0),"0"),
IFERROR(VLOOKUP($A20,'Season 11'!AK$4:CN$104,21,0),"0"),IFERROR(VLOOKUP($A20,'Season 12'!AK$4:CN$104,21,0),"0"),
IFERROR(VLOOKUP($A20,'Season 13'!AK$4:CN$104,21,0),"0"),IFERROR(VLOOKUP($A20,'Season 14'!AK$4:CN$104,21,0),"0"),IFERROR(VLOOKUP(A20,'Season 15'!AK$4:CN$104,21,0),"0"),)</f>
        <v>12</v>
      </c>
      <c r="U20" s="402">
        <f>SUM(
IFERROR(VLOOKUP($A20,'Season 1'!AJ$4:CM$104,22,0),"0"),IFERROR(VLOOKUP($A20,'Season 2'!AK$4:CN$104,22,0),"0"),
IFERROR(VLOOKUP($A20,'Season 3'!AK$4:CN$104,22,0),"0"),IFERROR(VLOOKUP($A20,'Season 4'!AK$4:CN$104,22,0),"0"),
IFERROR(VLOOKUP($A20,'Season 5'!AK$4:CN$104,22,0),"0"),IFERROR(VLOOKUP($A20,'Season 6'!AK$4:CN$104,22,0),"0"),
IFERROR(VLOOKUP($A20,'Season 7'!AK$4:CN$104,22,0),"0"),IFERROR(VLOOKUP($A20,'Season 8'!AK$4:CN$104,22,0),"0"),
IFERROR(VLOOKUP($A20,'Season 9'!AK$4:CN$104,22,0),"0"),IFERROR(VLOOKUP($A20,'Season 10'!AK$4:CN$104,22,0),"0"),
IFERROR(VLOOKUP($A20,'Season 11'!AK$4:CN$104,22,0),"0"),IFERROR(VLOOKUP($A20,'Season 12'!AK$4:CN$104,22,0),"0"),
IFERROR(VLOOKUP($A20,'Season 13'!AK$4:CN$104,22,0),"0"),IFERROR(VLOOKUP($A20,'Season 14'!AK$4:CN$104,22,0),"0"),IFERROR(VLOOKUP(A20,'Season 15'!AK$4:CN$104,22,0),"0"),)</f>
        <v>9</v>
      </c>
      <c r="V20" s="403">
        <f>SUM(
IFERROR(VLOOKUP($A20,'Season 1'!AJ$4:CM$104,23,0),"0"),IFERROR(VLOOKUP($A20,'Season 2'!AK$4:CN$104,23,0),"0"),
IFERROR(VLOOKUP($A20,'Season 3'!AK$4:CN$104,23,0),"0"),IFERROR(VLOOKUP($A20,'Season 4'!AK$4:CN$104,23,0),"0"),
IFERROR(VLOOKUP($A20,'Season 5'!AK$4:CN$104,23,0),"0"),IFERROR(VLOOKUP($A20,'Season 6'!AK$4:CN$104,23,0),"0"),
IFERROR(VLOOKUP($A20,'Season 7'!AK$4:CN$104,23,0),"0"),IFERROR(VLOOKUP($A20,'Season 8'!AK$4:CN$104,23,0),"0"),
IFERROR(VLOOKUP($A20,'Season 9'!AK$4:CN$104,23,0),"0"),IFERROR(VLOOKUP($A20,'Season 10'!AK$4:CN$104,23,0),"0"),
IFERROR(VLOOKUP($A20,'Season 11'!AK$4:CN$104,23,0),"0"),IFERROR(VLOOKUP($A20,'Season 12'!AK$4:CN$104,23,0),"0"),
IFERROR(VLOOKUP($A20,'Season 13'!AK$4:CN$104,23,0),"0"),IFERROR(VLOOKUP($A20,'Season 14'!AK$4:CN$104,23,0),"0"),IFERROR(VLOOKUP($A20,'Season 15'!AK$4:CN$104,23,0),"0"),)</f>
        <v>5</v>
      </c>
      <c r="W20" s="398">
        <f>SUM(
IFERROR(VLOOKUP($A20,'Season 1'!AJ$4:CM$104,24,0),"0"),IFERROR(VLOOKUP($A20,'Season 2'!AK$4:CN$104,24,0),"0"),
IFERROR(VLOOKUP($A20,'Season 3'!AK$4:CN$104,24,0),"0"),IFERROR(VLOOKUP($A20,'Season 4'!AK$4:CN$104,24,0),"0"),
IFERROR(VLOOKUP($A20,'Season 5'!AK$4:CN$104,24,0),"0"),IFERROR(VLOOKUP($A20,'Season 6'!AK$4:CN$104,24,0),"0"),
IFERROR(VLOOKUP($A20,'Season 7'!AK$4:CN$104,24,0),"0"),IFERROR(VLOOKUP($A20,'Season 8'!AK$4:CN$104,24,0),"0"),
IFERROR(VLOOKUP($A20,'Season 9'!AK$4:CN$104,24,0),"0"),IFERROR(VLOOKUP($A20,'Season 10'!AK$4:CN$104,24,0),"0"),
IFERROR(VLOOKUP($A20,'Season 11'!AK$4:CN$104,24,0),"0"),IFERROR(VLOOKUP($A20,'Season 12'!AK$4:CN$104,24,0),"0"),
IFERROR(VLOOKUP($A20,'Season 13'!AK$4:CN$104,24,0),"0"),IFERROR(VLOOKUP($A20,'Season 14'!AK$4:CN$104,24,0),"0"),IFERROR(VLOOKUP($A20,'Season 15'!AK$4:CN$104,24,0),"0"),)</f>
        <v>1</v>
      </c>
      <c r="X20" s="518">
        <f>SUM(
IFERROR(VLOOKUP($A20,'Season 1'!AJ$4:CM$104,25,0),"0"),IFERROR(VLOOKUP($A20,'Season 2'!AK$4:CN$104,25,0),"0"),
IFERROR(VLOOKUP($A20,'Season 3'!AK$4:CN$104,25,0),"0"),IFERROR(VLOOKUP($A20,'Season 4'!AK$4:CN$104,25,0),"0"),
IFERROR(VLOOKUP($A20,'Season 5'!AK$4:CN$104,25,0),"0"),IFERROR(VLOOKUP($A20,'Season 6'!AK$4:CN$104,25,0),"0"),
IFERROR(VLOOKUP($A20,'Season 7'!AK$4:CN$104,25,0),"0"),IFERROR(VLOOKUP($A20,'Season 8'!AK$4:CN$104,25,0),"0"),
IFERROR(VLOOKUP($A20,'Season 9'!AK$4:CN$104,25,0),"0"),IFERROR(VLOOKUP($A20,'Season 10'!AK$4:CN$104,25,0),"0"),
IFERROR(VLOOKUP($A20,'Season 11'!AK$4:CN$104,25,0),"0"),IFERROR(VLOOKUP($A20,'Season 12'!AK$4:CN$104,25,0),"0"),
IFERROR(VLOOKUP($A20,'Season 13'!AK$4:CN$104,25,0),"0"),IFERROR(VLOOKUP($A20,'Season 14'!AK$4:CN$104,25,0),"0"),IFERROR(VLOOKUP($A20,'Season 15'!AK$4:CN$104,25,0),"0"),)</f>
        <v>0</v>
      </c>
      <c r="Y20" s="21">
        <f>SUM(
IFERROR(VLOOKUP($A20,'Season 1'!AJ$4:CM$104,26,0),"0"),IFERROR(VLOOKUP($A20,'Season 2'!AK$4:CN$104,26,0),"0"),
IFERROR(VLOOKUP($A20,'Season 3'!AK$4:CN$104,26,0),"0"),IFERROR(VLOOKUP($A20,'Season 4'!AK$4:CN$104,26,0),"0"),
IFERROR(VLOOKUP($A20,'Season 5'!AK$4:CN$104,26,0),"0"),IFERROR(VLOOKUP($A20,'Season 6'!AK$4:CN$104,26,0),"0"),
IFERROR(VLOOKUP($A20,'Season 7'!AK$4:CN$104,26,0),"0"),IFERROR(VLOOKUP($A20,'Season 8'!AK$4:CN$104,26,0),"0"),
IFERROR(VLOOKUP($A20,'Season 9'!AK$4:CN$104,26,0),"0"),IFERROR(VLOOKUP($A20,'Season 10'!AK$4:CN$104,26,0),"0"),
IFERROR(VLOOKUP($A20,'Season 11'!AK$4:CN$104,26,0),"0"),IFERROR(VLOOKUP($A20,'Season 12'!AK$4:CN$104,26,0),"0"),
IFERROR(VLOOKUP($A20,'Season 13'!AK$4:CN$104,26,0),"0"),IFERROR(VLOOKUP($A20,'Season 14'!AK$4:CN$104,26,0),"0"),IFERROR(VLOOKUP($A20,'Season 15'!AK$4:CN$104,26,0),"0"),)</f>
        <v>0</v>
      </c>
      <c r="Z20" s="402">
        <f>SUM(
IFERROR(VLOOKUP($A20,'Season 1'!AJ$4:CM$104,27,0),"0"),IFERROR(VLOOKUP($A20,'Season 2'!AK$4:CN$104,27,0),"0"),
IFERROR(VLOOKUP($A20,'Season 3'!AK$4:CN$104,27,0),"0"),IFERROR(VLOOKUP($A20,'Season 4'!AK$4:CN$104,27,0),"0"),
IFERROR(VLOOKUP($A20,'Season 5'!AK$4:CN$104,27,0),"0"),IFERROR(VLOOKUP($A20,'Season 6'!AK$4:CN$104,27,0),"0"),
IFERROR(VLOOKUP($A20,'Season 7'!AK$4:CN$104,27,0),"0"),IFERROR(VLOOKUP($A20,'Season 8'!AK$4:CN$104,27,0),"0"),
IFERROR(VLOOKUP($A20,'Season 9'!AK$4:CN$104,27,0),"0"),IFERROR(VLOOKUP($A20,'Season 10'!AK$4:CN$104,27,0),"0"),
IFERROR(VLOOKUP($A20,'Season 11'!AK$4:CN$104,27,0),"0"),IFERROR(VLOOKUP($A20,'Season 12'!AK$4:CN$104,27,0),"0"),
IFERROR(VLOOKUP($A20,'Season 13'!AK$4:CN$104,27,0),"0"),IFERROR(VLOOKUP($A20,'Season 14'!AK$4:CN$104,27,0),"0"),IFERROR(VLOOKUP($A20,'Season 15'!AK$4:CN$104,27,0),"0"),)</f>
        <v>0</v>
      </c>
      <c r="AA20" s="403">
        <f>SUM(
IFERROR(VLOOKUP($A20,'Season 1'!AJ$4:CM$104,28,0),"0"),IFERROR(VLOOKUP($A20,'Season 2'!AK$4:CN$104,28,0),"0"),
IFERROR(VLOOKUP($A20,'Season 3'!AK$4:CN$104,28,0),"0"),IFERROR(VLOOKUP($A20,'Season 4'!AK$4:CN$104,28,0),"0"),
IFERROR(VLOOKUP($A20,'Season 5'!AK$4:CN$104,28,0),"0"),IFERROR(VLOOKUP($A20,'Season 6'!AK$4:CN$104,28,0),"0"),
IFERROR(VLOOKUP($A20,'Season 7'!AK$4:CN$104,28,0),"0"),IFERROR(VLOOKUP($A20,'Season 8'!AK$4:CN$104,28,0),"0"),
IFERROR(VLOOKUP($A20,'Season 9'!AK$4:CN$104,28,0),"0"),IFERROR(VLOOKUP($A20,'Season 10'!AK$4:CN$104,28,0),"0"),
IFERROR(VLOOKUP($A20,'Season 11'!AK$4:CN$104,28,0),"0"),IFERROR(VLOOKUP($A20,'Season 12'!AK$4:CN$104,28,0),"0"),
IFERROR(VLOOKUP($A20,'Season 13'!AK$4:CN$104,28,0),"0"),IFERROR(VLOOKUP($A20,'Season 14'!AK$4:CN$104,28,0),"0"),IFERROR(VLOOKUP($A20,'Season 15'!AK$4:CN$104,28,0),"0"),)</f>
        <v>2</v>
      </c>
      <c r="AB20" s="398">
        <f>SUM(
IFERROR(VLOOKUP($A20,'Season 1'!AJ$4:CM$104,29,0),"0"),IFERROR(VLOOKUP($A20,'Season 2'!AK$4:CN$104,29,0),"0"),
IFERROR(VLOOKUP($A20,'Season 3'!AK$4:CN$104,29,0),"0"),IFERROR(VLOOKUP($A20,'Season 4'!AK$4:CN$104,29,0),"0"),
IFERROR(VLOOKUP($A20,'Season 5'!AK$4:CN$104,29,0),"0"),IFERROR(VLOOKUP($A20,'Season 6'!AK$4:CN$104,29,0),"0"),
IFERROR(VLOOKUP($A20,'Season 7'!AK$4:CN$104,29,0),"0"),IFERROR(VLOOKUP($A20,'Season 8'!AK$4:CN$104,29,0),"0"),
IFERROR(VLOOKUP($A20,'Season 9'!AK$4:CN$104,29,0),"0"),IFERROR(VLOOKUP($A20,'Season 10'!AK$4:CN$104,29,0),"0"),
IFERROR(VLOOKUP($A20,'Season 11'!AK$4:CN$104,29,0),"0"),IFERROR(VLOOKUP($A20,'Season 12'!AK$4:CN$104,29,0),"0"),
IFERROR(VLOOKUP($A20,'Season 13'!AK$4:CN$104,29,0),"0"),IFERROR(VLOOKUP($A20,'Season 14'!AK$4:CN$104,29,0),"0"),IFERROR(VLOOKUP($A20,'Season 15'!AK$4:CN$104,29,0),"0"),)</f>
        <v>0</v>
      </c>
      <c r="AC20" s="518">
        <f>SUM(
IFERROR(VLOOKUP($A20,'Season 1'!AJ$4:CM$104,30,0),"0"),IFERROR(VLOOKUP($A20,'Season 2'!AK$4:CN$104,30,0),"0"),
IFERROR(VLOOKUP($A20,'Season 3'!AK$4:CN$104,30,0),"0"),IFERROR(VLOOKUP($A20,'Season 4'!AK$4:CN$104,30,0),"0"),
IFERROR(VLOOKUP($A20,'Season 5'!AK$4:CN$104,30,0),"0"),IFERROR(VLOOKUP($A20,'Season 6'!AK$4:CN$104,30,0),"0"),
IFERROR(VLOOKUP($A20,'Season 7'!AK$4:CN$104,30,0),"0"),IFERROR(VLOOKUP($A20,'Season 8'!AK$4:CN$104,30,0),"0"),
IFERROR(VLOOKUP($A20,'Season 9'!AK$4:CN$104,30,0),"0"),IFERROR(VLOOKUP($A20,'Season 10'!AK$4:CN$104,30,0),"0"),
IFERROR(VLOOKUP($A20,'Season 11'!AK$4:CN$104,30,0),"0"),IFERROR(VLOOKUP($A20,'Season 12'!AK$4:CN$104,30,0),"0"),
IFERROR(VLOOKUP($A20,'Season 13'!AK$4:CN$104,30,0),"0"),IFERROR(VLOOKUP($A20,'Season 14'!AK$4:CN$104,30,0),"0"),IFERROR(VLOOKUP($A20,'Season 15'!AK$4:CN$104,30,0),"0"),)</f>
        <v>0</v>
      </c>
      <c r="AD20" s="21">
        <f>SUM(
IFERROR(VLOOKUP($A20,'Season 1'!AJ$4:CM$104,31,0),"0"),IFERROR(VLOOKUP($A20,'Season 2'!AK$4:CN$104,31,0),"0"),
IFERROR(VLOOKUP($A20,'Season 3'!AK$4:CN$104,31,0),"0"),IFERROR(VLOOKUP($A20,'Season 4'!AK$4:CN$104,31,0),"0"),
IFERROR(VLOOKUP($A20,'Season 5'!AK$4:CN$104,31,0),"0"),IFERROR(VLOOKUP($A20,'Season 6'!AK$4:CN$104,31,0),"0"),
IFERROR(VLOOKUP($A20,'Season 7'!AK$4:CN$104,31,0),"0"),IFERROR(VLOOKUP($A20,'Season 8'!AK$4:CN$104,31,0),"0"),
IFERROR(VLOOKUP($A20,'Season 9'!AK$4:CN$104,31,0),"0"),IFERROR(VLOOKUP($A20,'Season 10'!AK$4:CN$104,31,0),"0"),
IFERROR(VLOOKUP($A20,'Season 11'!AK$4:CN$104,31,0),"0"),IFERROR(VLOOKUP($A20,'Season 12'!AK$4:CN$104,31,0),"0"),
IFERROR(VLOOKUP($A20,'Season 13'!AK$4:CN$104,31,0),"0"),IFERROR(VLOOKUP($A20,'Season 14'!AK$4:CN$104,31,0),"0"),IFERROR(VLOOKUP($A20,'Season 15'!AK$4:CN$104,31,0),"0"),)</f>
        <v>0</v>
      </c>
      <c r="AE20" s="402">
        <f>SUM(
IFERROR(VLOOKUP($A20,'Season 1'!AJ$4:CM$104,32,0),"0"),IFERROR(VLOOKUP($A20,'Season 2'!AK$4:CN$104,32,0),"0"),
IFERROR(VLOOKUP($A20,'Season 3'!AK$4:CN$104,32,0),"0"),IFERROR(VLOOKUP($A20,'Season 4'!AK$4:CN$104,32,0),"0"),
IFERROR(VLOOKUP($A20,'Season 5'!AK$4:CN$104,32,0),"0"),IFERROR(VLOOKUP($A20,'Season 6'!AK$4:CN$104,32,0),"0"),
IFERROR(VLOOKUP($A20,'Season 7'!AK$4:CN$104,32,0),"0"),IFERROR(VLOOKUP($A20,'Season 8'!AK$4:CN$104,32,0),"0"),
IFERROR(VLOOKUP($A20,'Season 9'!AK$4:CN$104,32,0),"0"),IFERROR(VLOOKUP($A20,'Season 10'!AK$4:CN$104,32,0),"0"),
IFERROR(VLOOKUP($A20,'Season 11'!AK$4:CN$104,32,0),"0"),IFERROR(VLOOKUP($A20,'Season 12'!AK$4:CN$104,32,0),"0"),
IFERROR(VLOOKUP($A20,'Season 13'!AK$4:CN$104,32,0),"0"),IFERROR(VLOOKUP($A20,'Season 14'!AK$4:CN$104,32,0),"0"),IFERROR(VLOOKUP($A20,'Season 15'!AK$4:CN$104,32,0),"0"),)</f>
        <v>0</v>
      </c>
      <c r="AF20" s="403">
        <f>SUM(IFERROR(VLOOKUP($A20,'Season 2'!AK$4:CN$104,33,0),"0"),
IFERROR(VLOOKUP($A20,'Season 3'!AK$4:CN$104,33,0),"0"),IFERROR(VLOOKUP($A20,'Season 4'!AK$4:CN$104,33,0),"0"),
IFERROR(VLOOKUP($A20,'Season 5'!AK$4:CN$104,33,0),"0"),IFERROR(VLOOKUP($A20,'Season 6'!AK$4:CN$104,33,0),"0"),
IFERROR(VLOOKUP($A20,'Season 7'!AK$4:CN$104,33,0),"0"),IFERROR(VLOOKUP($A20,'Season 8'!AK$4:CN$104,33,0),"0"),
IFERROR(VLOOKUP($A20,'Season 9'!AK$4:CN$104,33,0),"0"),IFERROR(VLOOKUP($A20,'Season 10'!AK$4:CN$104,33,0),"0"),
IFERROR(VLOOKUP($A20,'Season 11'!AK$4:CN$104,33,0),"0"),IFERROR(VLOOKUP($A20,'Season 12'!AK$4:CN$104,33,0),"0"),
IFERROR(VLOOKUP($A20,'Season 13'!AK$4:CN$104,33,0),"0"),IFERROR(VLOOKUP($A20,'Season 14'!AK$4:CN$104,33,0),"0"),IFERROR(VLOOKUP($A20,'Season 15'!AK$4:CN$104,33,0),"0"),)</f>
        <v>0</v>
      </c>
      <c r="AG20" s="398">
        <f>SUM(IFERROR(VLOOKUP($A20,'Season 2'!AK$4:CN$104,34,0),"0"),
IFERROR(VLOOKUP($A20,'Season 3'!AK$4:CN$104,34,0),"0"),IFERROR(VLOOKUP($A20,'Season 4'!AK$4:CN$104,34,0),"0"),
IFERROR(VLOOKUP($A20,'Season 5'!AK$4:CN$104,34,0),"0"),IFERROR(VLOOKUP($A20,'Season 6'!AK$4:CN$104,34,0),"0"),
IFERROR(VLOOKUP($A20,'Season 7'!AK$4:CN$104,34,0),"0"),IFERROR(VLOOKUP($A20,'Season 8'!AK$4:CN$104,34,0),"0"),
IFERROR(VLOOKUP($A20,'Season 9'!AK$4:CN$104,34,0),"0"),IFERROR(VLOOKUP($A20,'Season 10'!AK$4:CN$104,34,0),"0"),
IFERROR(VLOOKUP($A20,'Season 11'!AK$4:CN$104,34,0),"0"),IFERROR(VLOOKUP($A20,'Season 12'!AK$4:CN$104,34,0),"0"),
IFERROR(VLOOKUP($A20,'Season 13'!AK$4:CN$104,34,0),"0"),IFERROR(VLOOKUP($A20,'Season 14'!AK$4:CN$104,34,0),"0"),IFERROR(VLOOKUP($A20,'Season 15'!AK$4:CN$104,34,0),"0"),)</f>
        <v>0</v>
      </c>
      <c r="AH20" s="518">
        <f>SUM(IFERROR(VLOOKUP($A20,'Season 2'!AK$4:CN$104,35,0),"0"),
IFERROR(VLOOKUP($A20,'Season 3'!AK$4:CN$104,35,0),"0"),IFERROR(VLOOKUP($A20,'Season 4'!AK$4:CN$104,35,0),"0"),
IFERROR(VLOOKUP($A20,'Season 5'!AK$4:CN$104,35,0),"0"),IFERROR(VLOOKUP($A20,'Season 6'!AK$4:CN$104,35,0),"0"),
IFERROR(VLOOKUP($A20,'Season 7'!AK$4:CN$104,35,0),"0"),IFERROR(VLOOKUP($A20,'Season 8'!AK$4:CN$104,35,0),"0"),
IFERROR(VLOOKUP($A20,'Season 9'!AK$4:CN$104,35,0),"0"),IFERROR(VLOOKUP($A20,'Season 10'!AK$4:CN$104,35,0),"0"),
IFERROR(VLOOKUP($A20,'Season 11'!AK$4:CN$104,35,0),"0"),IFERROR(VLOOKUP($A20,'Season 12'!AK$4:CN$104,35,0),"0"),
IFERROR(VLOOKUP($A20,'Season 13'!AK$4:CN$104,35,0),"0"),IFERROR(VLOOKUP($A20,'Season 14'!AK$4:CN$104,35,0),"0"),IFERROR(VLOOKUP($A20,'Season 15'!AK$4:CN$104,35,0),"0"),)</f>
        <v>0</v>
      </c>
      <c r="AI20" s="21">
        <f>SUM(IFERROR(VLOOKUP($A20,'Season 2'!AK$4:CN$104,36,0),"0"),
IFERROR(VLOOKUP($A20,'Season 3'!AK$4:CN$104,36,0),"0"),IFERROR(VLOOKUP($A20,'Season 4'!AK$4:CN$104,36,0),"0"),
IFERROR(VLOOKUP($A20,'Season 5'!AK$4:CN$104,36,0),"0"),IFERROR(VLOOKUP($A20,'Season 6'!AK$4:CN$104,36,0),"0"),
IFERROR(VLOOKUP($A20,'Season 7'!AK$4:CN$104,36,0),"0"),IFERROR(VLOOKUP($A20,'Season 8'!AK$4:CN$104,36,0),"0"),
IFERROR(VLOOKUP($A20,'Season 9'!AK$4:CN$104,36,0),"0"),IFERROR(VLOOKUP($A20,'Season 10'!AK$4:CN$104,36,0),"0"),
IFERROR(VLOOKUP($A20,'Season 11'!AK$4:CN$104,36,0),"0"),IFERROR(VLOOKUP($A20,'Season 12'!AK$4:CN$104,36,0),"0"),
IFERROR(VLOOKUP($A20,'Season 13'!AK$4:CN$104,36,0),"0"),IFERROR(VLOOKUP($A20,'Season 14'!AK$4:CN$104,36,0),"0"),IFERROR(VLOOKUP($A20,'Season 15'!AK$4:CN$104,36,0),"0"),)</f>
        <v>0</v>
      </c>
      <c r="AJ20" s="402">
        <f>SUM(IFERROR(VLOOKUP($A20,'Season 2'!AK$4:CN$104,37,0),"0"),
IFERROR(VLOOKUP($A20,'Season 3'!AK$4:CN$104,37,0),"0"),IFERROR(VLOOKUP($A20,'Season 4'!AK$4:CN$104,37,0),"0"),
IFERROR(VLOOKUP($A20,'Season 5'!AK$4:CN$104,37,0),"0"),IFERROR(VLOOKUP($A20,'Season 6'!AK$4:CN$104,37,0),"0"),
IFERROR(VLOOKUP($A20,'Season 7'!AK$4:CN$104,37,0),"0"),IFERROR(VLOOKUP($A20,'Season 8'!AK$4:CN$104,37,0),"0"),
IFERROR(VLOOKUP($A20,'Season 9'!AK$4:CN$104,37,0),"0"),IFERROR(VLOOKUP($A20,'Season 10'!AK$4:CN$104,37,0),"0"),
IFERROR(VLOOKUP($A20,'Season 11'!AK$4:CN$104,37,0),"0"),IFERROR(VLOOKUP($A20,'Season 12'!AK$4:CN$104,37,0),"0"),
IFERROR(VLOOKUP($A20,'Season 13'!AK$4:CN$104,37,0),"0"),IFERROR(VLOOKUP($A20,'Season 14'!AK$4:CN$104,37,0),"0"),IFERROR(VLOOKUP($A20,'Season 15'!AK$4:CN$104,37,0),"0"),)</f>
        <v>0</v>
      </c>
      <c r="AK20" s="403">
        <f>SUM(IFERROR(VLOOKUP($A20,'Season 1'!AJ$4:CM$104,33,0),"0"),IFERROR(VLOOKUP($A20,'Season 2'!AK$4:CN$104,38,0),"0"),
IFERROR(VLOOKUP($A20,'Season 3'!AK$4:CN$104,38,0),"0"),IFERROR(VLOOKUP($A20,'Season 4'!AK$4:CN$104,38,0),"0"),
IFERROR(VLOOKUP($A20,'Season 5'!AK$4:CN$104,38,0),"0"),IFERROR(VLOOKUP($A20,'Season 6'!AK$4:CN$104,38,0),"0"),
IFERROR(VLOOKUP($A20,'Season 7'!AK$4:CN$104,38,0),"0"),IFERROR(VLOOKUP($A20,'Season 8'!AK$4:CN$104,38,0),"0"),
IFERROR(VLOOKUP($A20,'Season 9'!AK$4:CN$104,38,0),"0"),IFERROR(VLOOKUP($A20,'Season 10'!AK$4:CN$104,38,0),"0"),
IFERROR(VLOOKUP($A20,'Season 11'!AK$4:CN$104,38,0),"0"),IFERROR(VLOOKUP($A20,'Season 12'!AK$4:CN$104,38,0),"0"),
IFERROR(VLOOKUP($A20,'Season 13'!AK$4:CN$104,38,0),"0"),IFERROR(VLOOKUP($A20,'Season 14'!AK$4:CN$104,38,0),"0"),IFERROR(VLOOKUP($A20,'Season 15'!AK$4:CN$104,38,0),"0"),)</f>
        <v>0</v>
      </c>
      <c r="AL20" s="398">
        <f>SUM(IFERROR(VLOOKUP($A20,'Season 1'!AJ$4:CM$104,34,0),"0"),IFERROR(VLOOKUP($A20,'Season 2'!AK$4:CN$104,39,0),"0"),
IFERROR(VLOOKUP($A20,'Season 3'!AK$4:CN$104,39,0),"0"),IFERROR(VLOOKUP($A20,'Season 4'!AK$4:CN$104,39,0),"0"),
IFERROR(VLOOKUP($A20,'Season 5'!AK$4:CN$104,39,0),"0"),IFERROR(VLOOKUP($A20,'Season 6'!AK$4:CN$104,39,0),"0"),
IFERROR(VLOOKUP($A20,'Season 7'!AK$4:CN$104,39,0),"0"),IFERROR(VLOOKUP($A20,'Season 8'!AK$4:CN$104,39,0),"0"),
IFERROR(VLOOKUP($A20,'Season 9'!AK$4:CN$104,39,0),"0"),IFERROR(VLOOKUP($A20,'Season 10'!AK$4:CN$104,39,0),"0"),
IFERROR(VLOOKUP($A20,'Season 11'!AK$4:CN$104,39,0),"0"),IFERROR(VLOOKUP($A20,'Season 12'!AK$4:CN$104,39,0),"0"),
IFERROR(VLOOKUP($A20,'Season 13'!AK$4:CN$104,39,0),"0"),IFERROR(VLOOKUP($A20,'Season 14'!AK$4:CN$104,39,0),"0"),IFERROR(VLOOKUP($A20,'Season 15'!AK$4:CN$104,39,0),"0"),)</f>
        <v>0</v>
      </c>
      <c r="AM20" s="518">
        <f>SUM(IFERROR(VLOOKUP($A20,'Season 1'!AJ$4:CM$104,35,0),"0"),IFERROR(VLOOKUP($A20,'Season 2'!AK$4:CN$104,40,0),"0"),
IFERROR(VLOOKUP($A20,'Season 3'!AK$4:CN$104,40,0),"0"),IFERROR(VLOOKUP($A20,'Season 4'!AK$4:CN$104,40,0),"0"),
IFERROR(VLOOKUP($A20,'Season 5'!AK$4:CN$104,40,0),"0"),IFERROR(VLOOKUP($A20,'Season 6'!AK$4:CN$104,40,0),"0"),
IFERROR(VLOOKUP($A20,'Season 7'!AK$4:CN$104,40,0),"0"),IFERROR(VLOOKUP($A20,'Season 8'!AK$4:CN$104,40,0),"0"),
IFERROR(VLOOKUP($A20,'Season 9'!AK$4:CN$104,40,0),"0"),IFERROR(VLOOKUP($A20,'Season 10'!AK$4:CN$104,40,0),"0"),
IFERROR(VLOOKUP($A20,'Season 11'!AK$4:CN$104,40,0),"0"),IFERROR(VLOOKUP($A20,'Season 12'!AK$4:CN$104,40,0),"0"),
IFERROR(VLOOKUP($A20,'Season 13'!AK$4:CN$104,40,0),"0"),IFERROR(VLOOKUP($A20,'Season 14'!AK$4:CN$104,40,0),"0"),IFERROR(VLOOKUP($A20,'Season 15'!AK$4:CN$104,40,0),"0"),)</f>
        <v>0</v>
      </c>
      <c r="AN20" s="21">
        <f>SUM(IFERROR(VLOOKUP($A20,'Season 1'!AJ$4:CM$104,36,0),"0"),IFERROR(VLOOKUP($A20,'Season 2'!AK$4:CN$104,41,0),"0"),
IFERROR(VLOOKUP($A20,'Season 3'!AK$4:CN$104,41,0),"0"),IFERROR(VLOOKUP($A20,'Season 4'!AK$4:CN$104,41,0),"0"),
IFERROR(VLOOKUP($A20,'Season 5'!AK$4:CN$104,41,0),"0"),IFERROR(VLOOKUP($A20,'Season 6'!AK$4:CN$104,41,0),"0"),
IFERROR(VLOOKUP($A20,'Season 7'!AK$4:CN$104,41,0),"0"),IFERROR(VLOOKUP($A20,'Season 8'!AK$4:CN$104,41,0),"0"),
IFERROR(VLOOKUP($A20,'Season 9'!AK$4:CN$104,41,0),"0"),IFERROR(VLOOKUP($A20,'Season 10'!AK$4:CN$104,41,0),"0"),
IFERROR(VLOOKUP($A20,'Season 11'!AK$4:CN$104,41,0),"0"),IFERROR(VLOOKUP($A20,'Season 12'!AK$4:CN$104,41,0),"0"),
IFERROR(VLOOKUP($A20,'Season 13'!AK$4:CN$104,41,0),"0"),IFERROR(VLOOKUP($A20,'Season 14'!AK$4:CN$104,41,0),"0"),IFERROR(VLOOKUP($A20,'Season 15'!AK$4:CN$104,41,0),"0"),)</f>
        <v>0</v>
      </c>
      <c r="AO20" s="402">
        <f>SUM(IFERROR(VLOOKUP($A20,'Season 1'!AJ$4:CM$104,37,0),"0"),IFERROR(VLOOKUP($A20,'Season 2'!AK$4:CN$104,42,0),"0"),
IFERROR(VLOOKUP($A20,'Season 3'!AK$4:CN$104,42,0),"0"),IFERROR(VLOOKUP($A20,'Season 4'!AK$4:CN$104,42,0),"0"),
IFERROR(VLOOKUP($A20,'Season 5'!AK$4:CN$104,42,0),"0"),IFERROR(VLOOKUP($A20,'Season 6'!AK$4:CN$104,42,0),"0"),
IFERROR(VLOOKUP($A20,'Season 7'!AK$4:CN$104,42,0),"0"),IFERROR(VLOOKUP($A20,'Season 8'!AK$4:CN$104,42,0),"0"),
IFERROR(VLOOKUP($A20,'Season 9'!AK$4:CN$104,42,0),"0"),IFERROR(VLOOKUP($A20,'Season 10'!AK$4:CN$104,42,0),"0"),
IFERROR(VLOOKUP($A20,'Season 11'!AK$4:CN$104,42,0),"0"),IFERROR(VLOOKUP($A20,'Season 12'!AK$4:CN$104,42,0),"0"),
IFERROR(VLOOKUP($A20,'Season 13'!AK$4:CN$104,42,0),"0"),IFERROR(VLOOKUP($A20,'Season 14'!AK$4:CN$104,42,0),"0"),IFERROR(VLOOKUP($A20,'Season 15'!AK$4:CN$104,42,0),"0"),)</f>
        <v>0</v>
      </c>
      <c r="AP20" s="403">
        <f>SUM(IFERROR(VLOOKUP($A20,'Season 1'!AJ$4:CM$104,43,0),"0"),IFERROR(VLOOKUP($A20,'Season 2'!AK$4:CN$104,43,0),"0"),
IFERROR(VLOOKUP($A20,'Season 3'!AK$4:CN$104,43,0),"0"),IFERROR(VLOOKUP($A20,'Season 4'!AK$4:CN$104,43,0),"0"),
IFERROR(VLOOKUP($A20,'Season 5'!AK$4:CN$104,43,0),"0"),IFERROR(VLOOKUP($A20,'Season 6'!AK$4:CN$104,43,0),"0"),
IFERROR(VLOOKUP($A20,'Season 7'!AK$4:CN$104,43,0),"0"),IFERROR(VLOOKUP($A20,'Season 8'!AK$4:CN$104,43,0),"0"),
IFERROR(VLOOKUP($A20,'Season 9'!AK$4:CN$104,43,0),"0"),IFERROR(VLOOKUP($A20,'Season 10'!AK$4:CN$104,43,0),"0"),
IFERROR(VLOOKUP($A20,'Season 11'!AK$4:CN$104,43,0),"0"),IFERROR(VLOOKUP($A20,'Season 12'!AK$4:CN$104,43,0),"0"),
IFERROR(VLOOKUP($A20,'Season 13'!AK$4:CN$104,43,0),"0"),IFERROR(VLOOKUP($A20,'Season 14'!AK$4:CN$104,43,0),"0"),IFERROR(VLOOKUP($A20,'Season 15'!AK$4:CN$104,43,0),"0"),)</f>
        <v>1</v>
      </c>
      <c r="AQ20" s="398">
        <f>SUM(IFERROR(VLOOKUP($A20,'Season 1'!AJ$4:CM$104,44,0),"0"),IFERROR(VLOOKUP($A20,'Season 2'!AK$4:CN$104,44,0),"0"),
IFERROR(VLOOKUP($A20,'Season 3'!AK$4:CN$104,44,0),"0"),IFERROR(VLOOKUP($A20,'Season 4'!AK$4:CN$104,44,0),"0"),
IFERROR(VLOOKUP($A20,'Season 5'!AK$4:CN$104,44,0),"0"),IFERROR(VLOOKUP($A20,'Season 6'!AK$4:CN$104,44,0),"0"),
IFERROR(VLOOKUP($A20,'Season 7'!AK$4:CN$104,44,0),"0"),IFERROR(VLOOKUP($A20,'Season 8'!AK$4:CN$104,44,0),"0"),
IFERROR(VLOOKUP($A20,'Season 9'!AK$4:CN$104,44,0),"0"),IFERROR(VLOOKUP($A20,'Season 10'!AK$4:CN$104,44,0),"0"),
IFERROR(VLOOKUP($A20,'Season 11'!AK$4:CN$104,44,0),"0"),IFERROR(VLOOKUP($A20,'Season 12'!AK$4:CN$104,44,0),"0"),
IFERROR(VLOOKUP($A20,'Season 13'!AK$4:CN$104,44,0),"0"),IFERROR(VLOOKUP($A20,'Season 14'!AK$4:CN$104,44,0),"0"),IFERROR(VLOOKUP($A20,'Season 15'!AK$4:CN$104,44,0),"0"),)</f>
        <v>1</v>
      </c>
      <c r="AR20" s="518">
        <f>SUM(IFERROR(VLOOKUP($A20,'Season 1'!AJ$4:CM$104,45,0),"0"),IFERROR(VLOOKUP($A20,'Season 2'!AK$4:CN$104,45,0),"0"),
IFERROR(VLOOKUP($A20,'Season 3'!AK$4:CN$104,45,0),"0"),IFERROR(VLOOKUP($A20,'Season 4'!AK$4:CN$104,45,0),"0"),
IFERROR(VLOOKUP($A20,'Season 5'!AK$4:CN$104,45,0),"0"),IFERROR(VLOOKUP($A20,'Season 6'!AK$4:CN$104,45,0),"0"),
IFERROR(VLOOKUP($A20,'Season 7'!AK$4:CN$104,45,0),"0"),IFERROR(VLOOKUP($A20,'Season 8'!AK$4:CN$104,45,0),"0"),
IFERROR(VLOOKUP($A20,'Season 9'!AK$4:CN$104,45,0),"0"),IFERROR(VLOOKUP($A20,'Season 10'!AK$4:CN$104,45,0),"0"),
IFERROR(VLOOKUP($A20,'Season 11'!AK$4:CN$104,45,0),"0"),IFERROR(VLOOKUP($A20,'Season 12'!AK$4:CN$104,45,0),"0"),
IFERROR(VLOOKUP($A20,'Season 13'!AK$4:CN$104,45,0),"0"),IFERROR(VLOOKUP($A20,'Season 14'!AK$4:CN$104,45,0),"0"),IFERROR(VLOOKUP($A20,'Season 15'!AK$4:CN$104,45,0),"0"),)</f>
        <v>1</v>
      </c>
      <c r="AS20" s="21">
        <f>SUM(IFERROR(VLOOKUP($A20,'Season 1'!AJ$4:CM$104,46,0),"0"),IFERROR(VLOOKUP($A20,'Season 2'!AK$4:CN$104,46,0),"0"),
IFERROR(VLOOKUP($A20,'Season 3'!AK$4:CN$104,46,0),"0"),IFERROR(VLOOKUP($A20,'Season 4'!AK$4:CN$104,46,0),"0"),
IFERROR(VLOOKUP($A20,'Season 5'!AK$4:CN$104,46,0),"0"),IFERROR(VLOOKUP($A20,'Season 6'!AK$4:CN$104,46,0),"0"),
IFERROR(VLOOKUP($A20,'Season 7'!AK$4:CN$104,46,0),"0"),IFERROR(VLOOKUP($A20,'Season 8'!AK$4:CN$104,46,0),"0"),
IFERROR(VLOOKUP($A20,'Season 9'!AK$4:CN$104,46,0),"0"),IFERROR(VLOOKUP($A20,'Season 10'!AK$4:CN$104,46,0),"0"),
IFERROR(VLOOKUP($A20,'Season 11'!AK$4:CN$104,46,0),"0"),IFERROR(VLOOKUP($A20,'Season 12'!AK$4:CN$104,46,0),"0"),
IFERROR(VLOOKUP($A20,'Season 13'!AK$4:CN$104,46,0),"0"),IFERROR(VLOOKUP($A20,'Season 14'!AK$4:CN$104,46,0),"0"),IFERROR(VLOOKUP($A20,'Season 15'!AK$4:CN$104,46,0),"0"),)</f>
        <v>1</v>
      </c>
      <c r="AT20" s="402">
        <f>SUM(IFERROR(VLOOKUP($A20,'Season 1'!AJ$4:CM$104,47,0),"0"),IFERROR(VLOOKUP($A20,'Season 2'!AK$4:CN$104,47,0),"0"),
IFERROR(VLOOKUP($A20,'Season 3'!AK$4:CN$104,47,0),"0"),IFERROR(VLOOKUP($A20,'Season 4'!AK$4:CN$104,47,0),"0"),
IFERROR(VLOOKUP($A20,'Season 5'!AK$4:CN$104,47,0),"0"),IFERROR(VLOOKUP($A20,'Season 6'!AK$4:CN$104,47,0),"0"),
IFERROR(VLOOKUP($A20,'Season 7'!AK$4:CN$104,47,0),"0"),IFERROR(VLOOKUP($A20,'Season 8'!AK$4:CN$104,47,0),"0"),
IFERROR(VLOOKUP($A20,'Season 9'!AK$4:CN$104,47,0),"0"),IFERROR(VLOOKUP($A20,'Season 10'!AK$4:CN$104,47,0),"0"),
IFERROR(VLOOKUP($A20,'Season 11'!AK$4:CN$104,47,0),"0"),IFERROR(VLOOKUP($A20,'Season 12'!AK$4:CN$104,47,0),"0"),
IFERROR(VLOOKUP($A20,'Season 13'!AK$4:CN$104,47,0),"0"),IFERROR(VLOOKUP($A20,'Season 14'!AK$4:CN$104,47,0),"0"),IFERROR(VLOOKUP($A20,'Season 15'!AK$4:CN$104,47,0),"0"),)</f>
        <v>1</v>
      </c>
      <c r="AU20" s="403">
        <f>SUM(IFERROR(VLOOKUP($A20,'Season 3'!AK$4:CN$104,48,0),"0"),IFERROR(VLOOKUP($A20,'Season 4'!AK$4:CN$104,48,0),"0"),
IFERROR(VLOOKUP($A20,'Season 5'!AK$4:CN$104,48,0),"0"),IFERROR(VLOOKUP($A20,'Season 6'!AK$4:CN$104,48,0),"0"),
IFERROR(VLOOKUP($A20,'Season 7'!AK$4:CN$104,48,0),"0"),IFERROR(VLOOKUP($A20,'Season 8'!AK$4:CN$104,48,0),"0"),
IFERROR(VLOOKUP($A20,'Season 9'!AK$4:CN$104,48,0),"0"),IFERROR(VLOOKUP($A20,'Season 10'!AK$4:CN$104,48,0),"0"),
IFERROR(VLOOKUP($A20,'Season 11'!AK$4:CN$104,48,0),"0"),IFERROR(VLOOKUP($A20,'Season 12'!AK$4:CN$104,48,0),"0"),
IFERROR(VLOOKUP($A20,'Season 13'!AK$4:CN$104,48,0),"0"),IFERROR(VLOOKUP($A20,'Season 14'!AK$4:CN$104,48,0),"0"),IFERROR(VLOOKUP($A20,'Season 15'!AK$4:CN$104,48,0),"0"),)</f>
        <v>0</v>
      </c>
      <c r="AV20" s="398">
        <f>SUM(IFERROR(VLOOKUP($A20,'Season 3'!AK$4:CN$104,49,0),"0"),IFERROR(VLOOKUP($A20,'Season 4'!AK$4:CN$104,49,0),"0"),
IFERROR(VLOOKUP($A20,'Season 5'!AK$4:CN$104,49,0),"0"),IFERROR(VLOOKUP($A20,'Season 6'!AK$4:CN$104,49,0),"0"),
IFERROR(VLOOKUP($A20,'Season 7'!AK$4:CN$104,49,0),"0"),IFERROR(VLOOKUP($A20,'Season 8'!AK$4:CN$104,49,0),"0"),
IFERROR(VLOOKUP($A20,'Season 9'!AK$4:CN$104,49,0),"0"),IFERROR(VLOOKUP($A20,'Season 10'!AK$4:CN$104,49,0),"0"),
IFERROR(VLOOKUP($A20,'Season 11'!AK$4:CN$104,49,0),"0"),IFERROR(VLOOKUP($A20,'Season 12'!AK$4:CN$104,49,0),"0"),
IFERROR(VLOOKUP($A20,'Season 13'!AK$4:CN$104,49,0),"0"),IFERROR(VLOOKUP($A20,'Season 14'!AK$4:CN$104,49,0),"0"),IFERROR(VLOOKUP($A20,'Season 15'!AK$4:CN$104,49,0),"0"),)</f>
        <v>0</v>
      </c>
      <c r="AW20" s="518">
        <f>SUM(IFERROR(VLOOKUP($A20,'Season 3'!AK$4:CN$104,50,0),"0"),IFERROR(VLOOKUP($A20,'Season 4'!AK$4:CN$104,50,0),"0"),
IFERROR(VLOOKUP($A20,'Season 5'!AK$4:CN$104,50,0),"0"),IFERROR(VLOOKUP($A20,'Season 6'!AK$4:CN$104,50,0),"0"),
IFERROR(VLOOKUP($A20,'Season 7'!AK$4:CN$104,50,0),"0"),IFERROR(VLOOKUP($A20,'Season 8'!AK$4:CN$104,50,0),"0"),
IFERROR(VLOOKUP($A20,'Season 9'!AK$4:CN$104,50,0),"0"),IFERROR(VLOOKUP($A20,'Season 10'!AK$4:CN$104,50,0),"0"),
IFERROR(VLOOKUP($A20,'Season 11'!AK$4:CN$104,50,0),"0"),IFERROR(VLOOKUP($A20,'Season 12'!AK$4:CN$104,50,0),"0"),
IFERROR(VLOOKUP($A20,'Season 13'!AK$4:CN$104,50,0),"0"),IFERROR(VLOOKUP($A20,'Season 14'!AK$4:CN$104,50,0),"0"),IFERROR(VLOOKUP($A20,'Season 15'!AK$4:CN$104,50,0),"0"),)</f>
        <v>0</v>
      </c>
      <c r="AX20" s="21">
        <f>SUM(IFERROR(VLOOKUP($A20,'Season 3'!AK$4:CN$104,51,0),"0"),IFERROR(VLOOKUP($A20,'Season 4'!AK$4:CN$104,51,0),"0"),
IFERROR(VLOOKUP($A20,'Season 5'!AK$4:CN$104,51,0),"0"),IFERROR(VLOOKUP($A20,'Season 6'!AK$4:CN$104,51,0),"0"),
IFERROR(VLOOKUP($A20,'Season 7'!AK$4:CN$104,51,0),"0"),IFERROR(VLOOKUP($A20,'Season 8'!AK$4:CN$104,51,0),"0"),
IFERROR(VLOOKUP($A20,'Season 9'!AK$4:CN$104,51,0),"0"),IFERROR(VLOOKUP($A20,'Season 10'!AK$4:CN$104,51,0),"0"),
IFERROR(VLOOKUP($A20,'Season 11'!AK$4:CN$104,51,0),"0"),IFERROR(VLOOKUP($A20,'Season 12'!AK$4:CN$104,51,0),"0"),
IFERROR(VLOOKUP($A20,'Season 13'!AK$4:CN$104,51,0),"0"),IFERROR(VLOOKUP($A20,'Season 14'!AK$4:CN$104,51,0),"0"),IFERROR(VLOOKUP($A20,'Season 15'!AK$4:CN$104,51,0),"0"),)</f>
        <v>0</v>
      </c>
      <c r="AY20" s="402">
        <f>SUM(IFERROR(VLOOKUP($A20,'Season 3'!AK$4:CN$104,52,0),"0"),IFERROR(VLOOKUP($A20,'Season 4'!AK$4:CN$104,52,0),"0"),
IFERROR(VLOOKUP($A20,'Season 5'!AK$4:CN$104,52,0),"0"),IFERROR(VLOOKUP($A20,'Season 6'!AK$4:CN$104,52,0),"0"),
IFERROR(VLOOKUP($A20,'Season 7'!AK$4:CN$104,52,0),"0"),IFERROR(VLOOKUP($A20,'Season 8'!AK$4:CN$104,52,0),"0"),
IFERROR(VLOOKUP($A20,'Season 9'!AK$4:CN$104,52,0),"0"),IFERROR(VLOOKUP($A20,'Season 10'!AK$4:CN$104,52,0),"0"),
IFERROR(VLOOKUP($A20,'Season 11'!AK$4:CN$104,52,0),"0"),IFERROR(VLOOKUP($A20,'Season 12'!AK$4:CN$104,52,0),"0"),
IFERROR(VLOOKUP($A20,'Season 13'!AK$4:CN$104,52,0),"0"),IFERROR(VLOOKUP($A20,'Season 14'!AK$4:CN$104,52,0),"0"),IFERROR(VLOOKUP($A20,'Season 15'!AK$4:CN$104,52,0),"0"),)</f>
        <v>0</v>
      </c>
      <c r="AZ20" s="403">
        <f>SUM(IFERROR(VLOOKUP($A20,'Season 1'!AJ$4:CM$104,38,0),"0"),IFERROR(VLOOKUP($A20,'Season 2'!AK$4:CN$104,48,0),"0"),)</f>
        <v>4</v>
      </c>
      <c r="BA20" s="398">
        <f>SUM(IFERROR(VLOOKUP($A20,'Season 1'!AJ$4:CM$104,39,0),"0"),IFERROR(VLOOKUP($A20,'Season 2'!AK$4:CN$104,49,0),"0"),)</f>
        <v>1</v>
      </c>
      <c r="BB20" s="518">
        <f>SUM(IFERROR(VLOOKUP($A20,'Season 1'!AJ$4:CM$104,40,0),"0"),IFERROR(VLOOKUP($A20,'Season 2'!AK$4:CN$104,50,0),"0"),)</f>
        <v>0</v>
      </c>
      <c r="BC20" s="21">
        <f>SUM(IFERROR(VLOOKUP($A20,'Season 1'!AJ$4:CM$104,41,0),"0"),IFERROR(VLOOKUP($A20,'Season 2'!AK$4:CN$104,51,0),"0"),)</f>
        <v>0</v>
      </c>
      <c r="BD20" s="402">
        <f>SUM(IFERROR(VLOOKUP($A20,'Season 1'!AJ$4:CM$104,42,0),"0"),IFERROR(VLOOKUP($A20,'Season 2'!AK$4:CN$104,52,0),"0"),)</f>
        <v>1</v>
      </c>
      <c r="BE20" s="561">
        <f>SUM(
IFERROR(VLOOKUP($A20,'Season 1'!AJ$4:CM$104,48,0),"0"),IFERROR(VLOOKUP($A20,'Season 2'!AK$4:CN$104,53,0),"0"),
IFERROR(VLOOKUP($A20,'Season 3'!AK$4:CN$104,53,0),"0"),IFERROR(VLOOKUP($A20,'Season 4'!AK$4:CN$104,53,0),"0"),
IFERROR(VLOOKUP($A20,'Season 5'!AK$4:CN$104,53,0),"0"),IFERROR(VLOOKUP($A20,'Season 6'!AK$4:CN$104,53,0),"0"),
IFERROR(VLOOKUP($A20,'Season 7'!AK$4:CN$104,53,0),"0"),IFERROR(VLOOKUP($A20,'Season 8'!AK$4:CN$104,53,0),"0"),
IFERROR(VLOOKUP($A20,'Season 9'!AK$4:CN$104,53,0),"0"),IFERROR(VLOOKUP($A20,'Season 10'!AK$4:CN$104,53,0),"0"),
IFERROR(VLOOKUP($A20,'Season 11'!AK$4:CN$104,53,0),"0"),IFERROR(VLOOKUP($A20,'Season 12'!AK$4:CN$104,53,0),"0"),
IFERROR(VLOOKUP($A20,'Season 13'!AK$4:CN$104,53,0),"0"),IFERROR(VLOOKUP($A20,'Season 14'!AK$4:CN$104,53,0),"0"),IFERROR(VLOOKUP($A20,'Season 15'!AK$4:CN$104,53,0),"0"),)</f>
        <v>0</v>
      </c>
      <c r="BF20" s="562">
        <f>SUM(
IFERROR(VLOOKUP($A20,'Season 1'!AJ$4:CM$104,49,0),"0"),IFERROR(VLOOKUP($A20,'Season 2'!AK$4:CN$104,54,0),"0"),
IFERROR(VLOOKUP($A20,'Season 3'!AK$4:CN$104,54,0),"0"),IFERROR(VLOOKUP($A20,'Season 4'!AK$4:CN$104,54,0),"0"),
IFERROR(VLOOKUP($A20,'Season 5'!AK$4:CN$104,54,0),"0"),IFERROR(VLOOKUP($A20,'Season 6'!AK$4:CN$104,54,0),"0"),
IFERROR(VLOOKUP($A20,'Season 7'!AK$4:CN$104,54,0),"0"),IFERROR(VLOOKUP($A20,'Season 8'!AK$4:CN$104,54,0),"0"),
IFERROR(VLOOKUP($A20,'Season 9'!AK$4:CN$104,54,0),"0"),IFERROR(VLOOKUP($A20,'Season 10'!AK$4:CN$104,54,0),"0"),
IFERROR(VLOOKUP($A20,'Season 11'!AK$4:CN$104,540),"0"),IFERROR(VLOOKUP($A20,'Season 12'!AK$4:CN$104,54,0),"0"),
IFERROR(VLOOKUP($A20,'Season 13'!AK$4:CN$104,54,0),"0"),IFERROR(VLOOKUP($A20,'Season 14'!AK$4:CN$104,54,0),"0"),IFERROR(VLOOKUP($A20,'Season 15'!AK$4:CN$104,54,0),"0"),)</f>
        <v>0</v>
      </c>
      <c r="BG20" s="529" t="e">
        <f t="shared" si="1"/>
        <v>#DIV/0!</v>
      </c>
      <c r="BI20" s="553"/>
      <c r="BJ20" s="553"/>
      <c r="BK20" s="553"/>
      <c r="BL20" s="553"/>
      <c r="BM20" s="553"/>
      <c r="BN20" s="553"/>
      <c r="BO20" s="531"/>
      <c r="BP20" s="531"/>
      <c r="BQ20" s="531"/>
      <c r="BR20" s="531"/>
      <c r="BS20" s="12">
        <f>IFERROR(VLOOKUP($A20,'Season 1'!$AJ$4:$CM$104,50,0),"0")</f>
        <v>0</v>
      </c>
      <c r="BT20" s="12">
        <f>IFERROR(VLOOKUP($A20,'Season 1'!$AJ$4:$CM$104,51,0),"0")</f>
        <v>0</v>
      </c>
      <c r="BU20" s="12">
        <f>IFERROR(VLOOKUP($A20,'Season 2'!$AK$4:$CN$104,55,0),"0")</f>
        <v>0</v>
      </c>
      <c r="BV20" s="12">
        <f>IFERROR(VLOOKUP($A20,'Season 2'!$AK$4:$CN$104,56,0),"0")</f>
        <v>0</v>
      </c>
      <c r="BW20" s="12" t="str">
        <f>IFERROR(VLOOKUP($A20,'Season 3'!$AK$4:$CN$104,55,0),"0")</f>
        <v>0</v>
      </c>
      <c r="BX20" s="12" t="str">
        <f>IFERROR(VLOOKUP($A20,'Season 3'!$AK$4:$CN$104,56,0),"0")</f>
        <v>0</v>
      </c>
      <c r="BY20" s="12" t="str">
        <f>IFERROR(VLOOKUP($A20,'Season 4'!$AK$4:$CN$104,55,0),"0")</f>
        <v>0</v>
      </c>
      <c r="BZ20" s="12" t="str">
        <f>IFERROR(VLOOKUP($A20,'Season 4'!$AK$4:$CN$104,56,0),"0")</f>
        <v>0</v>
      </c>
      <c r="CA20" s="12" t="str">
        <f>IFERROR(VLOOKUP($A20,'Season 5'!$AK$4:$CN$104,55,0),"0")</f>
        <v>0</v>
      </c>
      <c r="CB20" s="12" t="str">
        <f>IFERROR(VLOOKUP($A20,'Season 5'!$AK$4:$CN$104,56,0),"0")</f>
        <v>0</v>
      </c>
      <c r="CC20" s="12" t="str">
        <f>IFERROR(VLOOKUP($A20,'Season 6'!$AK$4:$CN$104,55,0),"0")</f>
        <v>0</v>
      </c>
      <c r="CD20" s="12" t="str">
        <f>IFERROR(VLOOKUP($A20,'Season 6'!$AK$4:$CN$104,56,0),"0")</f>
        <v>0</v>
      </c>
      <c r="CE20" s="12" t="str">
        <f>IFERROR(VLOOKUP($A20,'Season 7'!$AK$4:$CN$104,55,0),"0")</f>
        <v>0</v>
      </c>
      <c r="CF20" s="12" t="str">
        <f>IFERROR(VLOOKUP($A20,'Season 7'!$AK$4:$CN$104,56,0),"0")</f>
        <v>0</v>
      </c>
      <c r="CG20" s="12" t="str">
        <f>IFERROR(VLOOKUP($A20,'Season 8'!$AK$4:$CN$104,55,0),"0")</f>
        <v>0</v>
      </c>
      <c r="CH20" s="12" t="str">
        <f>IFERROR(VLOOKUP($A20,'Season 8'!$AK$4:$CN$104,56,0),"0")</f>
        <v>0</v>
      </c>
      <c r="CI20" s="12" t="str">
        <f>IFERROR(VLOOKUP($A20,'Season 9'!$AK$4:$CN$104,55,0),"0")</f>
        <v>0</v>
      </c>
      <c r="CJ20" s="12" t="str">
        <f>IFERROR(VLOOKUP($A20,'Season 9'!$AK$4:$CN$104,56,0),"0")</f>
        <v>0</v>
      </c>
      <c r="CK20" s="12" t="str">
        <f>IFERROR(VLOOKUP($A20,'Season 10'!$AK$4:$CN$104,55,0),"0")</f>
        <v>0</v>
      </c>
      <c r="CL20" s="12" t="str">
        <f>IFERROR(VLOOKUP($A20,'Season 10'!$AK$4:$CN$104,56,0),"0")</f>
        <v>0</v>
      </c>
      <c r="CM20" s="12" t="str">
        <f>IFERROR(VLOOKUP($A20,'Season 11'!$AK$4:$CN$104,55,0),"0")</f>
        <v>0</v>
      </c>
      <c r="CN20" s="12" t="str">
        <f>IFERROR(VLOOKUP($A20,'Season 11'!$AK$4:$CN$104,56,0),"0")</f>
        <v>0</v>
      </c>
      <c r="CO20" s="12" t="str">
        <f>IFERROR(VLOOKUP($A20,'Season 12'!$AK$4:$CN$104,55,0),"0")</f>
        <v>0</v>
      </c>
      <c r="CP20" s="12" t="str">
        <f>IFERROR(VLOOKUP($A20,'Season 12'!$AK$4:$CN$104,56,0),"0")</f>
        <v>0</v>
      </c>
      <c r="CQ20" s="12" t="str">
        <f>IFERROR(VLOOKUP($A20,'Season 13'!$AK$4:$CN$104,55,0),"0")</f>
        <v>0</v>
      </c>
      <c r="CR20" s="12" t="str">
        <f>IFERROR(VLOOKUP($A20,'Season 13'!$AK$4:$CN$104,56,0),"0")</f>
        <v>0</v>
      </c>
      <c r="CS20" s="12" t="str">
        <f>IFERROR(VLOOKUP($A20,'Season 14'!$AK$4:$CN$104,55,0),"0")</f>
        <v>0</v>
      </c>
      <c r="CT20" s="12" t="str">
        <f>IFERROR(VLOOKUP($A20,'Season 14'!$AK$4:$CN$104,56,0),"0")</f>
        <v>0</v>
      </c>
      <c r="CU20" s="12" t="str">
        <f>IFERROR(VLOOKUP($A20,'Season 15'!$AK$4:$CN$104,55,0),"0")</f>
        <v>0</v>
      </c>
      <c r="CV20" s="12" t="str">
        <f>IFERROR(VLOOKUP($A20,'Season 15'!$AK$4:$CN$104,56,0),"0")</f>
        <v>0</v>
      </c>
    </row>
    <row r="21" spans="1:100" x14ac:dyDescent="0.25">
      <c r="A21" s="545"/>
      <c r="B21" s="516" t="str">
        <f>IFERROR(VLOOKUP('Data Totals'!A21,'Season 1'!AJ$4:CH$104,2,FALSE),IFERROR(VLOOKUP('Data Totals'!A21,'Season 2'!AK$4:CI$104,2,FALSE),IFERROR(VLOOKUP('Data Totals'!A21,'Season 3'!AK$4:CI$104,2,FALSE),IFERROR(VLOOKUP('Data Totals'!A21,'Season 4'!AK$4:CI$104,2,FALSE),IFERROR(VLOOKUP('Data Totals'!A21,'Season 5'!AK$4:CI$104,2,FALSE),IFERROR(VLOOKUP('Data Totals'!A21,'Season 6'!AK$4:CI$104,2,FALSE),IFERROR(VLOOKUP('Data Totals'!A21,'Season 7'!AK$4:CI$104,2,FALSE),IFERROR(VLOOKUP('Data Totals'!A21,'Season 8'!AK$4:CI$104,2,FALSE),IFERROR(VLOOKUP('Data Totals'!A21,'Season 9'!AK$4:CI$104,2,FALSE),IFERROR(VLOOKUP('Data Totals'!A21,'Season 10'!AK$4:CI$104,2,FALSE),IFERROR(VLOOKUP('Data Totals'!A21,'Season 11'!AK$4:CI$104,2,FALSE),IFERROR(VLOOKUP('Data Totals'!A21,'Season 12'!AK$4:CI$104,2,FALSE),IFERROR(VLOOKUP('Data Totals'!A21,'Season 13'!AK$4:CI$104,2,FALSE),IFERROR(VLOOKUP('Data Totals'!A21,'Season 14'!AK$4:CI$104,2,FALSE),IFERROR(VLOOKUP('Data Totals'!A21,'Season 15'!AK$4:CI$104,2,FALSE),"N/A")))))))))))))))</f>
        <v>N/A</v>
      </c>
      <c r="C21" s="517" t="str">
        <f>IFERROR(VLOOKUP('Data Totals'!A21,'Season 1'!AJ$4:CH$104,3,FALSE),IFERROR(VLOOKUP('Data Totals'!A21,'Season 2'!AK$4:CI$104,3,FALSE),IFERROR(VLOOKUP('Data Totals'!A21,'Season 3'!AK$4:CI$104,3,FALSE),IFERROR(VLOOKUP('Data Totals'!A21,'Season 4'!AK$4:CI$104,3,FALSE),IFERROR(VLOOKUP('Data Totals'!A21,'Season 5'!AK$4:CI$104,3,FALSE),IFERROR(VLOOKUP('Data Totals'!A21,'Season 6'!AK$4:CI$104,3,FALSE),IFERROR(VLOOKUP('Data Totals'!A21,'Season 7'!AK$4:CI$104,3,FALSE),IFERROR(VLOOKUP('Data Totals'!A21,'Season 8'!AK$4:CI$104,3,FALSE),IFERROR(VLOOKUP('Data Totals'!A21,'Season 9'!AK$4:CI$104,3,FALSE),IFERROR(VLOOKUP('Data Totals'!A21,'Season 10'!AK$4:CI$104,3,FALSE),IFERROR(VLOOKUP('Data Totals'!A21,'Season 11'!AK$4:CI$104,3,FALSE),IFERROR(VLOOKUP('Data Totals'!A21,'Season 12'!AK$4:CI$104,3,FALSE),IFERROR(VLOOKUP('Data Totals'!A21,'Season 13'!AK$4:CI$104,3,FALSE),IFERROR(VLOOKUP('Data Totals'!A21,'Season 14'!AK$4:CI$104,3,FALSE),IFERROR(VLOOKUP('Data Totals'!A21,'Season 15'!AK$4:CI$104,3,FALSE),"N/A")))))))))))))))</f>
        <v>N/A</v>
      </c>
      <c r="D21" s="517" t="str">
        <f>IFERROR(VLOOKUP('Data Totals'!A21,'Season 15'!AK$4:CI$104,4,FALSE),IFERROR(VLOOKUP('Data Totals'!A21,'Season 14'!AK$4:CI$104,4,FALSE),IFERROR(VLOOKUP('Data Totals'!A21,'Season 13'!AK$4:CI$104,4,FALSE),IFERROR(VLOOKUP('Data Totals'!A21,'Season 12'!AK$4:CI$104,4,FALSE),IFERROR(VLOOKUP('Data Totals'!A21,'Season 11'!AK$4:CI$104,4,FALSE),IFERROR(VLOOKUP('Data Totals'!A21,'Season 10'!AK$4:CI$104,4,FALSE),IFERROR(VLOOKUP('Data Totals'!A21,'Season 9'!AK$4:CI$104,4,FALSE),IFERROR(VLOOKUP('Data Totals'!A21,'Season 8'!AK$4:CI$104,4,FALSE),IFERROR(VLOOKUP('Data Totals'!A21,'Season 7'!AK$4:CI$104,4,FALSE),IFERROR(VLOOKUP('Data Totals'!A21,'Season 6'!AK$4:CI$104,4,FALSE),IFERROR(VLOOKUP('Data Totals'!A21,'Season 5'!AK$4:CI$104,4,FALSE),IFERROR(VLOOKUP('Data Totals'!A21,'Season 4'!AK$4:CI$104,4,FALSE),IFERROR(VLOOKUP('Data Totals'!A21,'Season 3'!AK$4:CI$104,4,FALSE),IFERROR(VLOOKUP('Data Totals'!A21,'Season 2'!AK$4:CI$104,4,FALSE),IFERROR(VLOOKUP('Data Totals'!A21,'Season 1'!AJ$4:CH$104,4,FALSE),"N/A")))))))))))))))</f>
        <v>N/A</v>
      </c>
      <c r="E21" s="517" t="e">
        <f t="shared" si="0"/>
        <v>#VALUE!</v>
      </c>
      <c r="F21" s="398">
        <f>SUM(IFERROR(VLOOKUP(A21,BI$3:BN$152,2,0),"0"),
IFERROR(VLOOKUP(A21,'Season 1'!AJ$4:CM$104,7,0),"0"),IFERROR(VLOOKUP(A21,'Season 2'!AK$4:CN$104,7,0),"0"),
IFERROR(VLOOKUP(A21,'Season 3'!AK$4:CN$104,7,0),"0"),IFERROR(VLOOKUP(A21,'Season 4'!AK$4:CN$104,7,0),"0"),
IFERROR(VLOOKUP(A21,'Season 5'!AK$4:CN$104,7,0),"0"),IFERROR(VLOOKUP(A21,'Season 6'!AK$4:CN$104,7,0),"0"),
IFERROR(VLOOKUP(A21,'Season 7'!AK$4:CN$104,7,0),"0"),IFERROR(VLOOKUP(A21,'Season 8'!AK$4:CN$104,7,0),"0"),
IFERROR(VLOOKUP(A21,'Season 9'!AK$4:CN$104,7,0),"0"),IFERROR(VLOOKUP(A21,'Season 10'!AK$4:CN$104,7,0),"0"),
IFERROR(VLOOKUP(A21,'Season 11'!AK$4:CN$104,7,0),"0"),IFERROR(VLOOKUP(A21,'Season 12'!AK$4:CN$104,7,0),"0"),
IFERROR(VLOOKUP(A21,'Season 13'!AK$4:CN$104,7,0),"0"),IFERROR(VLOOKUP(A21,'Season 14'!AK$4:CN$104,7,0),"0"),IFERROR(VLOOKUP(A21,'Season 15'!AK$4:CN$104,7,0),"0"),)</f>
        <v>0</v>
      </c>
      <c r="G21" s="398">
        <f>SUM(
IFERROR(VLOOKUP(A21,'Season 1'!AJ$4:CM$104,8,0),"0"),IFERROR(VLOOKUP(A21,'Season 2'!AK$4:CN$104,8,0),"0"),
IFERROR(VLOOKUP(A21,'Season 3'!AK$4:CN$104,8,0),"0"),IFERROR(VLOOKUP(A21,'Season 4'!AK$4:CN$104,8,0),"0"),
IFERROR(VLOOKUP(A21,'Season 5'!AK$4:CN$104,8,0),"0"),IFERROR(VLOOKUP(A21,'Season 6'!AK$4:CN$104,8,0),"0"),
IFERROR(VLOOKUP(A21,'Season 7'!AK$4:CN$104,8,0),"0"),IFERROR(VLOOKUP(A21,'Season 8'!AK$4:CN$104,8,0),"0"),
IFERROR(VLOOKUP(A21,'Season 9'!AK$4:CN$104,8,0),"0"),IFERROR(VLOOKUP(A21,'Season 10'!AK$4:CN$104,8,0),"0"),
IFERROR(VLOOKUP(A21,'Season 11'!AK$4:CN$104,8,0),"0"),IFERROR(VLOOKUP(A21,'Season 12'!AK$4:CN$104,8,0),"0"),
IFERROR(VLOOKUP(A21,'Season 13'!AK$4:CN$104,8,0),"0"),IFERROR(VLOOKUP(A21,'Season 14'!AK$4:CN$104,8,0),"0"),IFERROR(VLOOKUP(A21,'Season 15'!AK$4:CN$104,8,0),"0"),)</f>
        <v>0</v>
      </c>
      <c r="H21" s="329">
        <f>SUM(
IFERROR(VLOOKUP(A21,'Season 1'!AJ$4:CM$104,9,0),"0"),IFERROR(VLOOKUP(A21,'Season 2'!AK$4:CN$104,9,0),"0"),
IFERROR(VLOOKUP(A21,'Season 3'!AK$4:CN$104,9,0),"0"),IFERROR(VLOOKUP(A21,'Season 4'!AK$4:CN$104,9,0),"0"),
IFERROR(VLOOKUP(A21,'Season 5'!AK$4:CN$104,9,0),"0"),IFERROR(VLOOKUP(A21,'Season 6'!AK$4:CN$104,9,0),"0"),
IFERROR(VLOOKUP(A21,'Season 7'!AK$4:CN$104,9,0),"0"),IFERROR(VLOOKUP(A21,'Season 8'!AK$4:CN$104,9,0),"0"),
IFERROR(VLOOKUP(A21,'Season 9'!AK$4:CN$104,9,0),"0"),IFERROR(VLOOKUP(A21,'Season 10'!AK$4:CN$104,9,0),"0"),
IFERROR(VLOOKUP(A21,'Season 11'!AK$4:CN$104,9,0),"0"),IFERROR(VLOOKUP(A21,'Season 12'!AK$4:CN$104,9,0),"0"),
IFERROR(VLOOKUP(A21,'Season 13'!AK$4:CN$104,9,0),"0"),IFERROR(VLOOKUP(A21,'Season 14'!AK$4:CN$104,9,0),"0"),IFERROR(VLOOKUP(A21,'Season 15'!AK$4:CN$104,9,0),"0"),)</f>
        <v>0</v>
      </c>
      <c r="I21" s="518">
        <f>SUM(
IFERROR(VLOOKUP(A21,'Season 1'!AJ$4:CM$104,10,0),"0"),IFERROR(VLOOKUP(A21,'Season 2'!AK$4:CN$104,10,0),"0"),
IFERROR(VLOOKUP(A21,'Season 3'!AK$4:CN$104,10,0),"0"),IFERROR(VLOOKUP(A21,'Season 4'!AK$4:CN$104,10,0),"0"),
IFERROR(VLOOKUP(A21,'Season 5'!AK$4:CN$104,10,0),"0"),IFERROR(VLOOKUP(A21,'Season 6'!AK$4:CN$104,10,0),"0"),
IFERROR(VLOOKUP(A21,'Season 7'!AK$4:CN$104,10,0),"0"),IFERROR(VLOOKUP(A21,'Season 8'!AK$4:CN$104,10,0),"0"),
IFERROR(VLOOKUP(A21,'Season 9'!AK$4:CN$104,10,0),"0"),IFERROR(VLOOKUP(A21,'Season 10'!AK$4:CN$104,10,0),"0"),
IFERROR(VLOOKUP(A21,'Season 11'!AK$4:CN$104,10,0),"0"),IFERROR(VLOOKUP(A21,'Season 12'!AK$4:CN$104,10,0),"0"),
IFERROR(VLOOKUP(A21,'Season 13'!AK$4:CN$104,10,0),"0"),IFERROR(VLOOKUP(A21,'Season 14'!AK$4:CN$104,10,0),"0"),IFERROR(VLOOKUP(A21,'Season 15'!AK$4:CN$104,10,0),"0"),)</f>
        <v>0</v>
      </c>
      <c r="J21" s="21">
        <f>SUM(IFERROR(VLOOKUP(A21,BI$3:BN$152,3,0),"0"),
IFERROR(VLOOKUP(A21,'Season 1'!AJ$4:CM$104,11,0),"0"),IFERROR(VLOOKUP(A21,'Season 2'!AK$4:CN$104,11,0),"0"),
IFERROR(VLOOKUP(A21,'Season 3'!AK$4:CN$104,11,0),"0"),IFERROR(VLOOKUP(A21,'Season 4'!AK$4:CN$104,11,0),"0"),
IFERROR(VLOOKUP(A21,'Season 5'!AK$4:CN$104,11,0),"0"),IFERROR(VLOOKUP(A21,'Season 6'!AK$4:CN$104,11,0),"0"),
IFERROR(VLOOKUP(A21,'Season 7'!AK$4:CN$104,11,0),"0"),IFERROR(VLOOKUP(A21,'Season 8'!AK$4:CN$104,11,0),"0"),
IFERROR(VLOOKUP(A21,'Season 9'!AK$4:CN$104,11,0),"0"),IFERROR(VLOOKUP(A21,'Season 10'!AK$4:CN$104,11,0),"0"),
IFERROR(VLOOKUP(A21,'Season 11'!AK$4:CN$104,11,0),"0"),IFERROR(VLOOKUP(A21,'Season 12'!AK$4:CN$104,11,0),"0"),
IFERROR(VLOOKUP(A21,'Season 13'!AK$4:CN$104,11,0),"0"),IFERROR(VLOOKUP(A21,'Season 14'!AK$4:CN$104,11,0),"0"),IFERROR(VLOOKUP(A21,'Season 15'!AK$4:CN$104,11,0),"0"),)</f>
        <v>0</v>
      </c>
      <c r="K21" s="402">
        <f>SUM(IFERROR(VLOOKUP($A21,BI$3:BN$152,4,0),"0"),
IFERROR(VLOOKUP($A21,'Season 1'!AJ$4:CM$104,12,0),"0"),IFERROR(VLOOKUP($A21,'Season 2'!AK$4:CN$104,12,0),"0"),
IFERROR(VLOOKUP($A21,'Season 3'!AK$4:CN$104,12,0),"0"),IFERROR(VLOOKUP($A21,'Season 4'!AK$4:CN$104,12,0),"0"),
IFERROR(VLOOKUP($A21,'Season 5'!AK$4:CN$104,12,0),"0"),IFERROR(VLOOKUP($A21,'Season 6'!AK$4:CN$104,12,0),"0"),
IFERROR(VLOOKUP($A21,'Season 7'!AK$4:CN$104,12,0),"0"),IFERROR(VLOOKUP($A21,'Season 8'!AK$4:CN$104,12,0),"0"),
IFERROR(VLOOKUP($A21,'Season 9'!AK$4:CN$104,12,0),"0"),IFERROR(VLOOKUP($A21,'Season 10'!AK$4:CN$104,12,0),"0"),
IFERROR(VLOOKUP($A21,'Season 11'!AK$4:CN$104,12,0),"0"),IFERROR(VLOOKUP($A21,'Season 12'!AK$4:CN$104,12,0),"0"),
IFERROR(VLOOKUP($A21,'Season 13'!AK$4:CN$104,12,0),"0"),IFERROR(VLOOKUP($A21,'Season 14'!AK$4:CN$104,12,0),"0"),IFERROR(VLOOKUP(A21,'Season 15'!AK$4:CN$104,12,0),"0"),)</f>
        <v>0</v>
      </c>
      <c r="L21" s="403">
        <f>SUM(
IFERROR(VLOOKUP($A21,'Season 1'!AJ$4:CM$104,13,0),"0"),IFERROR(VLOOKUP($A21,'Season 2'!AK$4:CN$104,13,0),"0"),
IFERROR(VLOOKUP($A21,'Season 3'!AK$4:CN$104,13,0),"0"),IFERROR(VLOOKUP($A21,'Season 4'!AK$4:CN$104,13,0),"0"),
IFERROR(VLOOKUP($A21,'Season 5'!AK$4:CN$104,13,0),"0"),IFERROR(VLOOKUP($A21,'Season 6'!AK$4:CN$104,13,0),"0"),
IFERROR(VLOOKUP($A21,'Season 7'!AK$4:CN$104,13,0),"0"),IFERROR(VLOOKUP($A21,'Season 8'!AK$4:CN$104,13,0),"0"),
IFERROR(VLOOKUP($A21,'Season 9'!AK$4:CN$104,13,0),"0"),IFERROR(VLOOKUP($A21,'Season 10'!AK$4:CN$104,13,0),"0"),
IFERROR(VLOOKUP($A21,'Season 11'!AK$4:CN$104,13,0),"0"),IFERROR(VLOOKUP($A21,'Season 12'!AK$4:CN$104,13,0),"0"),
IFERROR(VLOOKUP($A21,'Season 13'!AK$4:CN$104,13,0),"0"),IFERROR(VLOOKUP($A21,'Season 14'!AK$4:CN$104,13,0),"0"),IFERROR(VLOOKUP(A21,'Season 15'!AK$4:CN$104,13,0),"0"),)</f>
        <v>0</v>
      </c>
      <c r="M21" s="398">
        <f>SUM(
IFERROR(VLOOKUP($A21,'Season 1'!AJ$4:CM$104,14,0),"0"),IFERROR(VLOOKUP($A21,'Season 2'!AK$4:CN$104,14,0),"0"),
IFERROR(VLOOKUP($A21,'Season 3'!AK$4:CN$104,14,0),"0"),IFERROR(VLOOKUP($A21,'Season 4'!AK$4:CN$104,14,0),"0"),
IFERROR(VLOOKUP($A21,'Season 5'!AK$4:CN$104,14,0),"0"),IFERROR(VLOOKUP($A21,'Season 6'!AK$4:CN$104,14,0),"0"),
IFERROR(VLOOKUP($A21,'Season 7'!AK$4:CN$104,14,0),"0"),IFERROR(VLOOKUP($A21,'Season 8'!AK$4:CN$104,14,0),"0"),
IFERROR(VLOOKUP($A21,'Season 9'!AK$4:CN$104,14,0),"0"),IFERROR(VLOOKUP($A21,'Season 10'!AK$4:CN$104,14,0),"0"),
IFERROR(VLOOKUP($A21,'Season 11'!AK$4:CN$104,14,0),"0"),IFERROR(VLOOKUP($A21,'Season 12'!AK$4:CN$104,14,0),"0"),
IFERROR(VLOOKUP($A21,'Season 13'!AK$4:CN$104,14,0),"0"),IFERROR(VLOOKUP($A21,'Season 14'!AK$4:CN$104,14,0),"0"),IFERROR(VLOOKUP(A21,'Season 15'!AK$4:CN$104,14,0),"0"),)</f>
        <v>0</v>
      </c>
      <c r="N21" s="518">
        <f>SUM(
IFERROR(VLOOKUP($A21,'Season 1'!AJ$4:CM$104,15,0),"0"),IFERROR(VLOOKUP($A21,'Season 2'!AK$4:CN$104,15,0),"0"),
IFERROR(VLOOKUP($A21,'Season 3'!AK$4:CN$104,15,0),"0"),IFERROR(VLOOKUP($A21,'Season 4'!AK$4:CN$104,15,0),"0"),
IFERROR(VLOOKUP($A21,'Season 5'!AK$4:CN$104,15,0),"0"),IFERROR(VLOOKUP($A21,'Season 6'!AK$4:CN$104,15,0),"0"),
IFERROR(VLOOKUP($A21,'Season 7'!AK$4:CN$104,15,0),"0"),IFERROR(VLOOKUP($A21,'Season 8'!AK$4:CN$104,15,0),"0"),
IFERROR(VLOOKUP($A21,'Season 9'!AK$4:CN$104,15,0),"0"),IFERROR(VLOOKUP($A21,'Season 10'!AK$4:CN$104,15,0),"0"),
IFERROR(VLOOKUP($A21,'Season 11'!AK$4:CN$104,15,0),"0"),IFERROR(VLOOKUP($A21,'Season 12'!AK$4:CN$104,15,0),"0"),
IFERROR(VLOOKUP($A21,'Season 13'!AK$4:CN$104,15,0),"0"),IFERROR(VLOOKUP($A21,'Season 14'!AK$4:CN$104,15,0),"0"),IFERROR(VLOOKUP(A21,'Season 15'!AK$4:CN$104,15,0),"0"),)</f>
        <v>0</v>
      </c>
      <c r="O21" s="21">
        <f>SUM(
IFERROR(VLOOKUP($A21,'Season 1'!AJ$4:CM$104,16,0),"0"),IFERROR(VLOOKUP($A21,'Season 2'!AK$4:CN$104,16,0),"0"),
IFERROR(VLOOKUP($A21,'Season 3'!AK$4:CN$104,16,0),"0"),IFERROR(VLOOKUP($A21,'Season 4'!AK$4:CN$104,16,0),"0"),
IFERROR(VLOOKUP($A21,'Season 5'!AK$4:CN$104,16,0),"0"),IFERROR(VLOOKUP($A21,'Season 6'!AK$4:CN$104,16,0),"0"),
IFERROR(VLOOKUP($A21,'Season 7'!AK$4:CN$104,16,0),"0"),IFERROR(VLOOKUP($A21,'Season 8'!AK$4:CN$104,16,0),"0"),
IFERROR(VLOOKUP($A21,'Season 9'!AK$4:CN$104,16,0),"0"),IFERROR(VLOOKUP($A21,'Season 10'!AK$4:CN$104,16,0),"0"),
IFERROR(VLOOKUP($A21,'Season 11'!AK$4:CN$104,16,0),"0"),IFERROR(VLOOKUP($A21,'Season 12'!AK$4:CN$104,16,0),"0"),
IFERROR(VLOOKUP($A21,'Season 13'!AK$4:CN$104,16,0),"0"),IFERROR(VLOOKUP($A21,'Season 14'!AK$4:CN$104,16,0),"0"),IFERROR(VLOOKUP(A21,'Season 15'!AK$4:CN$104,16,0),"0"),)</f>
        <v>0</v>
      </c>
      <c r="P21" s="402">
        <f>SUM(
IFERROR(VLOOKUP($A21,'Season 1'!AJ$4:CM$104,17,0),"0"),IFERROR(VLOOKUP($A21,'Season 2'!AK$4:CN$104,17,0),"0"),
IFERROR(VLOOKUP($A21,'Season 3'!AK$4:CN$104,17,0),"0"),IFERROR(VLOOKUP($A21,'Season 4'!AK$4:CN$104,17,0),"0"),
IFERROR(VLOOKUP($A21,'Season 5'!AK$4:CN$104,17,0),"0"),IFERROR(VLOOKUP($A21,'Season 6'!AK$4:CN$104,17,0),"0"),
IFERROR(VLOOKUP($A21,'Season 7'!AK$4:CN$104,17,0),"0"),IFERROR(VLOOKUP($A21,'Season 8'!AK$4:CN$104,17,0),"0"),
IFERROR(VLOOKUP($A21,'Season 9'!AK$4:CN$104,17,0),"0"),IFERROR(VLOOKUP($A21,'Season 10'!AK$4:CN$104,17,0),"0"),
IFERROR(VLOOKUP($A21,'Season 11'!AK$4:CN$104,17,0),"0"),IFERROR(VLOOKUP($A21,'Season 12'!AK$4:CN$104,17,0),"0"),
IFERROR(VLOOKUP($A21,'Season 13'!AK$4:CN$104,17,0),"0"),IFERROR(VLOOKUP($A21,'Season 14'!AK$4:CN$104,17,0),"0"),IFERROR(VLOOKUP(A21,'Season 15'!AK$4:CN$104,17,0),"0"),)</f>
        <v>0</v>
      </c>
      <c r="Q21" s="403">
        <f>SUM(
IFERROR(VLOOKUP($A21,'Season 1'!AJ$4:CM$104,18,0),"0"),IFERROR(VLOOKUP($A21,'Season 2'!AK$4:CN$104,18,0),"0"),
IFERROR(VLOOKUP($A21,'Season 3'!AK$4:CN$104,18,0),"0"),IFERROR(VLOOKUP($A21,'Season 4'!AK$4:CN$104,18,0),"0"),
IFERROR(VLOOKUP($A21,'Season 5'!AK$4:CN$104,18,0),"0"),IFERROR(VLOOKUP($A21,'Season 6'!AK$4:CN$104,18,0),"0"),
IFERROR(VLOOKUP($A21,'Season 7'!AK$4:CN$104,18,0),"0"),IFERROR(VLOOKUP($A21,'Season 8'!AK$4:CN$104,18,0),"0"),
IFERROR(VLOOKUP($A21,'Season 9'!AK$4:CN$104,18,0),"0"),IFERROR(VLOOKUP($A21,'Season 10'!AK$4:CN$104,18,0),"0"),
IFERROR(VLOOKUP($A21,'Season 11'!AK$4:CN$104,18,0),"0"),IFERROR(VLOOKUP($A21,'Season 12'!AK$4:CN$104,18,0),"0"),
IFERROR(VLOOKUP($A21,'Season 13'!AK$4:CN$104,18,0),"0"),IFERROR(VLOOKUP($A21,'Season 14'!AK$4:CN$104,18,0),"0"),IFERROR(VLOOKUP(A21,'Season 15'!AK$4:CN$104,18,0),"0"),)</f>
        <v>0</v>
      </c>
      <c r="R21" s="398">
        <f>SUM(
IFERROR(VLOOKUP($A21,'Season 1'!AJ$4:CM$104,19,0),"0"),IFERROR(VLOOKUP($A21,'Season 2'!AK$4:CN$104,19,0),"0"),
IFERROR(VLOOKUP($A21,'Season 3'!AK$4:CN$104,19,0),"0"),IFERROR(VLOOKUP($A21,'Season 4'!AK$4:CN$104,19,0),"0"),
IFERROR(VLOOKUP($A21,'Season 5'!AK$4:CN$104,19,0),"0"),IFERROR(VLOOKUP($A21,'Season 6'!AK$4:CN$104,19,0),"0"),
IFERROR(VLOOKUP($A21,'Season 7'!AK$4:CN$104,19,0),"0"),IFERROR(VLOOKUP($A21,'Season 8'!AK$4:CN$104,19,0),"0"),
IFERROR(VLOOKUP($A21,'Season 9'!AK$4:CN$104,19,0),"0"),IFERROR(VLOOKUP($A21,'Season 10'!AK$4:CN$104,19,0),"0"),
IFERROR(VLOOKUP($A21,'Season 11'!AK$4:CN$104,19,0),"0"),IFERROR(VLOOKUP($A21,'Season 12'!AK$4:CN$104,19,0),"0"),
IFERROR(VLOOKUP($A21,'Season 13'!AK$4:CN$104,19,0),"0"),IFERROR(VLOOKUP($A21,'Season 14'!AK$4:CN$104,19,0),"0"),IFERROR(VLOOKUP(A21,'Season 15'!AK$4:CN$104,19,0),"0"),)</f>
        <v>0</v>
      </c>
      <c r="S21" s="518">
        <f>SUM(
IFERROR(VLOOKUP($A21,'Season 1'!AJ$4:CM$104,20,0),"0"),IFERROR(VLOOKUP($A21,'Season 2'!AK$4:CN$104,20,0),"0"),
IFERROR(VLOOKUP($A21,'Season 3'!AK$4:CN$104,20,0),"0"),IFERROR(VLOOKUP($A21,'Season 4'!AK$4:CN$104,20,0),"0"),
IFERROR(VLOOKUP($A21,'Season 5'!AK$4:CN$104,20,0),"0"),IFERROR(VLOOKUP($A21,'Season 6'!AK$4:CN$104,20,0),"0"),
IFERROR(VLOOKUP($A21,'Season 7'!AK$4:CN$104,20,0),"0"),IFERROR(VLOOKUP($A21,'Season 8'!AK$4:CN$104,20,0),"0"),
IFERROR(VLOOKUP($A21,'Season 9'!AK$4:CN$104,20,0),"0"),IFERROR(VLOOKUP($A21,'Season 10'!AK$4:CN$104,20,0),"0"),
IFERROR(VLOOKUP($A21,'Season 11'!AK$4:CN$104,20,0),"0"),IFERROR(VLOOKUP($A21,'Season 12'!AK$4:CN$104,20,0),"0"),
IFERROR(VLOOKUP($A21,'Season 13'!AK$4:CN$104,20,0),"0"),IFERROR(VLOOKUP($A21,'Season 14'!AK$4:CN$104,20,0),"0"),IFERROR(VLOOKUP(A21,'Season 15'!AK$4:CN$104,20,0),"0"),)</f>
        <v>0</v>
      </c>
      <c r="T21" s="21">
        <f>SUM(
IFERROR(VLOOKUP($A21,'Season 1'!AJ$4:CM$104,21,0),"0"),IFERROR(VLOOKUP($A21,'Season 2'!AK$4:CN$104,21,0),"0"),
IFERROR(VLOOKUP($A21,'Season 3'!AK$4:CN$104,21,0),"0"),IFERROR(VLOOKUP($A21,'Season 4'!AK$4:CN$104,21,0),"0"),
IFERROR(VLOOKUP($A21,'Season 5'!AK$4:CN$104,21,0),"0"),IFERROR(VLOOKUP($A21,'Season 6'!AK$4:CN$104,21,0),"0"),
IFERROR(VLOOKUP($A21,'Season 7'!AK$4:CN$104,21,0),"0"),IFERROR(VLOOKUP($A21,'Season 8'!AK$4:CN$104,21,0),"0"),
IFERROR(VLOOKUP($A21,'Season 9'!AK$4:CN$104,21,0),"0"),IFERROR(VLOOKUP($A21,'Season 10'!AK$4:CN$104,21,0),"0"),
IFERROR(VLOOKUP($A21,'Season 11'!AK$4:CN$104,21,0),"0"),IFERROR(VLOOKUP($A21,'Season 12'!AK$4:CN$104,21,0),"0"),
IFERROR(VLOOKUP($A21,'Season 13'!AK$4:CN$104,21,0),"0"),IFERROR(VLOOKUP($A21,'Season 14'!AK$4:CN$104,21,0),"0"),IFERROR(VLOOKUP(A21,'Season 15'!AK$4:CN$104,21,0),"0"),)</f>
        <v>0</v>
      </c>
      <c r="U21" s="402">
        <f>SUM(
IFERROR(VLOOKUP($A21,'Season 1'!AJ$4:CM$104,22,0),"0"),IFERROR(VLOOKUP($A21,'Season 2'!AK$4:CN$104,22,0),"0"),
IFERROR(VLOOKUP($A21,'Season 3'!AK$4:CN$104,22,0),"0"),IFERROR(VLOOKUP($A21,'Season 4'!AK$4:CN$104,22,0),"0"),
IFERROR(VLOOKUP($A21,'Season 5'!AK$4:CN$104,22,0),"0"),IFERROR(VLOOKUP($A21,'Season 6'!AK$4:CN$104,22,0),"0"),
IFERROR(VLOOKUP($A21,'Season 7'!AK$4:CN$104,22,0),"0"),IFERROR(VLOOKUP($A21,'Season 8'!AK$4:CN$104,22,0),"0"),
IFERROR(VLOOKUP($A21,'Season 9'!AK$4:CN$104,22,0),"0"),IFERROR(VLOOKUP($A21,'Season 10'!AK$4:CN$104,22,0),"0"),
IFERROR(VLOOKUP($A21,'Season 11'!AK$4:CN$104,22,0),"0"),IFERROR(VLOOKUP($A21,'Season 12'!AK$4:CN$104,22,0),"0"),
IFERROR(VLOOKUP($A21,'Season 13'!AK$4:CN$104,22,0),"0"),IFERROR(VLOOKUP($A21,'Season 14'!AK$4:CN$104,22,0),"0"),IFERROR(VLOOKUP(A21,'Season 15'!AK$4:CN$104,22,0),"0"),)</f>
        <v>0</v>
      </c>
      <c r="V21" s="403">
        <f>SUM(
IFERROR(VLOOKUP($A21,'Season 1'!AJ$4:CM$104,23,0),"0"),IFERROR(VLOOKUP($A21,'Season 2'!AK$4:CN$104,23,0),"0"),
IFERROR(VLOOKUP($A21,'Season 3'!AK$4:CN$104,23,0),"0"),IFERROR(VLOOKUP($A21,'Season 4'!AK$4:CN$104,23,0),"0"),
IFERROR(VLOOKUP($A21,'Season 5'!AK$4:CN$104,23,0),"0"),IFERROR(VLOOKUP($A21,'Season 6'!AK$4:CN$104,23,0),"0"),
IFERROR(VLOOKUP($A21,'Season 7'!AK$4:CN$104,23,0),"0"),IFERROR(VLOOKUP($A21,'Season 8'!AK$4:CN$104,23,0),"0"),
IFERROR(VLOOKUP($A21,'Season 9'!AK$4:CN$104,23,0),"0"),IFERROR(VLOOKUP($A21,'Season 10'!AK$4:CN$104,23,0),"0"),
IFERROR(VLOOKUP($A21,'Season 11'!AK$4:CN$104,23,0),"0"),IFERROR(VLOOKUP($A21,'Season 12'!AK$4:CN$104,23,0),"0"),
IFERROR(VLOOKUP($A21,'Season 13'!AK$4:CN$104,23,0),"0"),IFERROR(VLOOKUP($A21,'Season 14'!AK$4:CN$104,23,0),"0"),IFERROR(VLOOKUP($A21,'Season 15'!AK$4:CN$104,23,0),"0"),)</f>
        <v>0</v>
      </c>
      <c r="W21" s="398">
        <f>SUM(
IFERROR(VLOOKUP($A21,'Season 1'!AJ$4:CM$104,24,0),"0"),IFERROR(VLOOKUP($A21,'Season 2'!AK$4:CN$104,24,0),"0"),
IFERROR(VLOOKUP($A21,'Season 3'!AK$4:CN$104,24,0),"0"),IFERROR(VLOOKUP($A21,'Season 4'!AK$4:CN$104,24,0),"0"),
IFERROR(VLOOKUP($A21,'Season 5'!AK$4:CN$104,24,0),"0"),IFERROR(VLOOKUP($A21,'Season 6'!AK$4:CN$104,24,0),"0"),
IFERROR(VLOOKUP($A21,'Season 7'!AK$4:CN$104,24,0),"0"),IFERROR(VLOOKUP($A21,'Season 8'!AK$4:CN$104,24,0),"0"),
IFERROR(VLOOKUP($A21,'Season 9'!AK$4:CN$104,24,0),"0"),IFERROR(VLOOKUP($A21,'Season 10'!AK$4:CN$104,24,0),"0"),
IFERROR(VLOOKUP($A21,'Season 11'!AK$4:CN$104,24,0),"0"),IFERROR(VLOOKUP($A21,'Season 12'!AK$4:CN$104,24,0),"0"),
IFERROR(VLOOKUP($A21,'Season 13'!AK$4:CN$104,24,0),"0"),IFERROR(VLOOKUP($A21,'Season 14'!AK$4:CN$104,24,0),"0"),IFERROR(VLOOKUP($A21,'Season 15'!AK$4:CN$104,24,0),"0"),)</f>
        <v>0</v>
      </c>
      <c r="X21" s="518">
        <f>SUM(
IFERROR(VLOOKUP($A21,'Season 1'!AJ$4:CM$104,25,0),"0"),IFERROR(VLOOKUP($A21,'Season 2'!AK$4:CN$104,25,0),"0"),
IFERROR(VLOOKUP($A21,'Season 3'!AK$4:CN$104,25,0),"0"),IFERROR(VLOOKUP($A21,'Season 4'!AK$4:CN$104,25,0),"0"),
IFERROR(VLOOKUP($A21,'Season 5'!AK$4:CN$104,25,0),"0"),IFERROR(VLOOKUP($A21,'Season 6'!AK$4:CN$104,25,0),"0"),
IFERROR(VLOOKUP($A21,'Season 7'!AK$4:CN$104,25,0),"0"),IFERROR(VLOOKUP($A21,'Season 8'!AK$4:CN$104,25,0),"0"),
IFERROR(VLOOKUP($A21,'Season 9'!AK$4:CN$104,25,0),"0"),IFERROR(VLOOKUP($A21,'Season 10'!AK$4:CN$104,25,0),"0"),
IFERROR(VLOOKUP($A21,'Season 11'!AK$4:CN$104,25,0),"0"),IFERROR(VLOOKUP($A21,'Season 12'!AK$4:CN$104,25,0),"0"),
IFERROR(VLOOKUP($A21,'Season 13'!AK$4:CN$104,25,0),"0"),IFERROR(VLOOKUP($A21,'Season 14'!AK$4:CN$104,25,0),"0"),IFERROR(VLOOKUP($A21,'Season 15'!AK$4:CN$104,25,0),"0"),)</f>
        <v>0</v>
      </c>
      <c r="Y21" s="21">
        <f>SUM(
IFERROR(VLOOKUP($A21,'Season 1'!AJ$4:CM$104,26,0),"0"),IFERROR(VLOOKUP($A21,'Season 2'!AK$4:CN$104,26,0),"0"),
IFERROR(VLOOKUP($A21,'Season 3'!AK$4:CN$104,26,0),"0"),IFERROR(VLOOKUP($A21,'Season 4'!AK$4:CN$104,26,0),"0"),
IFERROR(VLOOKUP($A21,'Season 5'!AK$4:CN$104,26,0),"0"),IFERROR(VLOOKUP($A21,'Season 6'!AK$4:CN$104,26,0),"0"),
IFERROR(VLOOKUP($A21,'Season 7'!AK$4:CN$104,26,0),"0"),IFERROR(VLOOKUP($A21,'Season 8'!AK$4:CN$104,26,0),"0"),
IFERROR(VLOOKUP($A21,'Season 9'!AK$4:CN$104,26,0),"0"),IFERROR(VLOOKUP($A21,'Season 10'!AK$4:CN$104,26,0),"0"),
IFERROR(VLOOKUP($A21,'Season 11'!AK$4:CN$104,26,0),"0"),IFERROR(VLOOKUP($A21,'Season 12'!AK$4:CN$104,26,0),"0"),
IFERROR(VLOOKUP($A21,'Season 13'!AK$4:CN$104,26,0),"0"),IFERROR(VLOOKUP($A21,'Season 14'!AK$4:CN$104,26,0),"0"),IFERROR(VLOOKUP($A21,'Season 15'!AK$4:CN$104,26,0),"0"),)</f>
        <v>0</v>
      </c>
      <c r="Z21" s="402">
        <f>SUM(
IFERROR(VLOOKUP($A21,'Season 1'!AJ$4:CM$104,27,0),"0"),IFERROR(VLOOKUP($A21,'Season 2'!AK$4:CN$104,27,0),"0"),
IFERROR(VLOOKUP($A21,'Season 3'!AK$4:CN$104,27,0),"0"),IFERROR(VLOOKUP($A21,'Season 4'!AK$4:CN$104,27,0),"0"),
IFERROR(VLOOKUP($A21,'Season 5'!AK$4:CN$104,27,0),"0"),IFERROR(VLOOKUP($A21,'Season 6'!AK$4:CN$104,27,0),"0"),
IFERROR(VLOOKUP($A21,'Season 7'!AK$4:CN$104,27,0),"0"),IFERROR(VLOOKUP($A21,'Season 8'!AK$4:CN$104,27,0),"0"),
IFERROR(VLOOKUP($A21,'Season 9'!AK$4:CN$104,27,0),"0"),IFERROR(VLOOKUP($A21,'Season 10'!AK$4:CN$104,27,0),"0"),
IFERROR(VLOOKUP($A21,'Season 11'!AK$4:CN$104,27,0),"0"),IFERROR(VLOOKUP($A21,'Season 12'!AK$4:CN$104,27,0),"0"),
IFERROR(VLOOKUP($A21,'Season 13'!AK$4:CN$104,27,0),"0"),IFERROR(VLOOKUP($A21,'Season 14'!AK$4:CN$104,27,0),"0"),IFERROR(VLOOKUP($A21,'Season 15'!AK$4:CN$104,27,0),"0"),)</f>
        <v>0</v>
      </c>
      <c r="AA21" s="403">
        <f>SUM(
IFERROR(VLOOKUP($A21,'Season 1'!AJ$4:CM$104,28,0),"0"),IFERROR(VLOOKUP($A21,'Season 2'!AK$4:CN$104,28,0),"0"),
IFERROR(VLOOKUP($A21,'Season 3'!AK$4:CN$104,28,0),"0"),IFERROR(VLOOKUP($A21,'Season 4'!AK$4:CN$104,28,0),"0"),
IFERROR(VLOOKUP($A21,'Season 5'!AK$4:CN$104,28,0),"0"),IFERROR(VLOOKUP($A21,'Season 6'!AK$4:CN$104,28,0),"0"),
IFERROR(VLOOKUP($A21,'Season 7'!AK$4:CN$104,28,0),"0"),IFERROR(VLOOKUP($A21,'Season 8'!AK$4:CN$104,28,0),"0"),
IFERROR(VLOOKUP($A21,'Season 9'!AK$4:CN$104,28,0),"0"),IFERROR(VLOOKUP($A21,'Season 10'!AK$4:CN$104,28,0),"0"),
IFERROR(VLOOKUP($A21,'Season 11'!AK$4:CN$104,28,0),"0"),IFERROR(VLOOKUP($A21,'Season 12'!AK$4:CN$104,28,0),"0"),
IFERROR(VLOOKUP($A21,'Season 13'!AK$4:CN$104,28,0),"0"),IFERROR(VLOOKUP($A21,'Season 14'!AK$4:CN$104,28,0),"0"),IFERROR(VLOOKUP($A21,'Season 15'!AK$4:CN$104,28,0),"0"),)</f>
        <v>0</v>
      </c>
      <c r="AB21" s="398">
        <f>SUM(
IFERROR(VLOOKUP($A21,'Season 1'!AJ$4:CM$104,29,0),"0"),IFERROR(VLOOKUP($A21,'Season 2'!AK$4:CN$104,29,0),"0"),
IFERROR(VLOOKUP($A21,'Season 3'!AK$4:CN$104,29,0),"0"),IFERROR(VLOOKUP($A21,'Season 4'!AK$4:CN$104,29,0),"0"),
IFERROR(VLOOKUP($A21,'Season 5'!AK$4:CN$104,29,0),"0"),IFERROR(VLOOKUP($A21,'Season 6'!AK$4:CN$104,29,0),"0"),
IFERROR(VLOOKUP($A21,'Season 7'!AK$4:CN$104,29,0),"0"),IFERROR(VLOOKUP($A21,'Season 8'!AK$4:CN$104,29,0),"0"),
IFERROR(VLOOKUP($A21,'Season 9'!AK$4:CN$104,29,0),"0"),IFERROR(VLOOKUP($A21,'Season 10'!AK$4:CN$104,29,0),"0"),
IFERROR(VLOOKUP($A21,'Season 11'!AK$4:CN$104,29,0),"0"),IFERROR(VLOOKUP($A21,'Season 12'!AK$4:CN$104,29,0),"0"),
IFERROR(VLOOKUP($A21,'Season 13'!AK$4:CN$104,29,0),"0"),IFERROR(VLOOKUP($A21,'Season 14'!AK$4:CN$104,29,0),"0"),IFERROR(VLOOKUP($A21,'Season 15'!AK$4:CN$104,29,0),"0"),)</f>
        <v>0</v>
      </c>
      <c r="AC21" s="518">
        <f>SUM(
IFERROR(VLOOKUP($A21,'Season 1'!AJ$4:CM$104,30,0),"0"),IFERROR(VLOOKUP($A21,'Season 2'!AK$4:CN$104,30,0),"0"),
IFERROR(VLOOKUP($A21,'Season 3'!AK$4:CN$104,30,0),"0"),IFERROR(VLOOKUP($A21,'Season 4'!AK$4:CN$104,30,0),"0"),
IFERROR(VLOOKUP($A21,'Season 5'!AK$4:CN$104,30,0),"0"),IFERROR(VLOOKUP($A21,'Season 6'!AK$4:CN$104,30,0),"0"),
IFERROR(VLOOKUP($A21,'Season 7'!AK$4:CN$104,30,0),"0"),IFERROR(VLOOKUP($A21,'Season 8'!AK$4:CN$104,30,0),"0"),
IFERROR(VLOOKUP($A21,'Season 9'!AK$4:CN$104,30,0),"0"),IFERROR(VLOOKUP($A21,'Season 10'!AK$4:CN$104,30,0),"0"),
IFERROR(VLOOKUP($A21,'Season 11'!AK$4:CN$104,30,0),"0"),IFERROR(VLOOKUP($A21,'Season 12'!AK$4:CN$104,30,0),"0"),
IFERROR(VLOOKUP($A21,'Season 13'!AK$4:CN$104,30,0),"0"),IFERROR(VLOOKUP($A21,'Season 14'!AK$4:CN$104,30,0),"0"),IFERROR(VLOOKUP($A21,'Season 15'!AK$4:CN$104,30,0),"0"),)</f>
        <v>0</v>
      </c>
      <c r="AD21" s="21">
        <f>SUM(
IFERROR(VLOOKUP($A21,'Season 1'!AJ$4:CM$104,31,0),"0"),IFERROR(VLOOKUP($A21,'Season 2'!AK$4:CN$104,31,0),"0"),
IFERROR(VLOOKUP($A21,'Season 3'!AK$4:CN$104,31,0),"0"),IFERROR(VLOOKUP($A21,'Season 4'!AK$4:CN$104,31,0),"0"),
IFERROR(VLOOKUP($A21,'Season 5'!AK$4:CN$104,31,0),"0"),IFERROR(VLOOKUP($A21,'Season 6'!AK$4:CN$104,31,0),"0"),
IFERROR(VLOOKUP($A21,'Season 7'!AK$4:CN$104,31,0),"0"),IFERROR(VLOOKUP($A21,'Season 8'!AK$4:CN$104,31,0),"0"),
IFERROR(VLOOKUP($A21,'Season 9'!AK$4:CN$104,31,0),"0"),IFERROR(VLOOKUP($A21,'Season 10'!AK$4:CN$104,31,0),"0"),
IFERROR(VLOOKUP($A21,'Season 11'!AK$4:CN$104,31,0),"0"),IFERROR(VLOOKUP($A21,'Season 12'!AK$4:CN$104,31,0),"0"),
IFERROR(VLOOKUP($A21,'Season 13'!AK$4:CN$104,31,0),"0"),IFERROR(VLOOKUP($A21,'Season 14'!AK$4:CN$104,31,0),"0"),IFERROR(VLOOKUP($A21,'Season 15'!AK$4:CN$104,31,0),"0"),)</f>
        <v>0</v>
      </c>
      <c r="AE21" s="402">
        <f>SUM(
IFERROR(VLOOKUP($A21,'Season 1'!AJ$4:CM$104,32,0),"0"),IFERROR(VLOOKUP($A21,'Season 2'!AK$4:CN$104,32,0),"0"),
IFERROR(VLOOKUP($A21,'Season 3'!AK$4:CN$104,32,0),"0"),IFERROR(VLOOKUP($A21,'Season 4'!AK$4:CN$104,32,0),"0"),
IFERROR(VLOOKUP($A21,'Season 5'!AK$4:CN$104,32,0),"0"),IFERROR(VLOOKUP($A21,'Season 6'!AK$4:CN$104,32,0),"0"),
IFERROR(VLOOKUP($A21,'Season 7'!AK$4:CN$104,32,0),"0"),IFERROR(VLOOKUP($A21,'Season 8'!AK$4:CN$104,32,0),"0"),
IFERROR(VLOOKUP($A21,'Season 9'!AK$4:CN$104,32,0),"0"),IFERROR(VLOOKUP($A21,'Season 10'!AK$4:CN$104,32,0),"0"),
IFERROR(VLOOKUP($A21,'Season 11'!AK$4:CN$104,32,0),"0"),IFERROR(VLOOKUP($A21,'Season 12'!AK$4:CN$104,32,0),"0"),
IFERROR(VLOOKUP($A21,'Season 13'!AK$4:CN$104,32,0),"0"),IFERROR(VLOOKUP($A21,'Season 14'!AK$4:CN$104,32,0),"0"),IFERROR(VLOOKUP($A21,'Season 15'!AK$4:CN$104,32,0),"0"),)</f>
        <v>0</v>
      </c>
      <c r="AF21" s="403">
        <f>SUM(IFERROR(VLOOKUP($A21,'Season 2'!AK$4:CN$104,33,0),"0"),
IFERROR(VLOOKUP($A21,'Season 3'!AK$4:CN$104,33,0),"0"),IFERROR(VLOOKUP($A21,'Season 4'!AK$4:CN$104,33,0),"0"),
IFERROR(VLOOKUP($A21,'Season 5'!AK$4:CN$104,33,0),"0"),IFERROR(VLOOKUP($A21,'Season 6'!AK$4:CN$104,33,0),"0"),
IFERROR(VLOOKUP($A21,'Season 7'!AK$4:CN$104,33,0),"0"),IFERROR(VLOOKUP($A21,'Season 8'!AK$4:CN$104,33,0),"0"),
IFERROR(VLOOKUP($A21,'Season 9'!AK$4:CN$104,33,0),"0"),IFERROR(VLOOKUP($A21,'Season 10'!AK$4:CN$104,33,0),"0"),
IFERROR(VLOOKUP($A21,'Season 11'!AK$4:CN$104,33,0),"0"),IFERROR(VLOOKUP($A21,'Season 12'!AK$4:CN$104,33,0),"0"),
IFERROR(VLOOKUP($A21,'Season 13'!AK$4:CN$104,33,0),"0"),IFERROR(VLOOKUP($A21,'Season 14'!AK$4:CN$104,33,0),"0"),IFERROR(VLOOKUP($A21,'Season 15'!AK$4:CN$104,33,0),"0"),)</f>
        <v>0</v>
      </c>
      <c r="AG21" s="398">
        <f>SUM(IFERROR(VLOOKUP($A21,'Season 2'!AK$4:CN$104,34,0),"0"),
IFERROR(VLOOKUP($A21,'Season 3'!AK$4:CN$104,34,0),"0"),IFERROR(VLOOKUP($A21,'Season 4'!AK$4:CN$104,34,0),"0"),
IFERROR(VLOOKUP($A21,'Season 5'!AK$4:CN$104,34,0),"0"),IFERROR(VLOOKUP($A21,'Season 6'!AK$4:CN$104,34,0),"0"),
IFERROR(VLOOKUP($A21,'Season 7'!AK$4:CN$104,34,0),"0"),IFERROR(VLOOKUP($A21,'Season 8'!AK$4:CN$104,34,0),"0"),
IFERROR(VLOOKUP($A21,'Season 9'!AK$4:CN$104,34,0),"0"),IFERROR(VLOOKUP($A21,'Season 10'!AK$4:CN$104,34,0),"0"),
IFERROR(VLOOKUP($A21,'Season 11'!AK$4:CN$104,34,0),"0"),IFERROR(VLOOKUP($A21,'Season 12'!AK$4:CN$104,34,0),"0"),
IFERROR(VLOOKUP($A21,'Season 13'!AK$4:CN$104,34,0),"0"),IFERROR(VLOOKUP($A21,'Season 14'!AK$4:CN$104,34,0),"0"),IFERROR(VLOOKUP($A21,'Season 15'!AK$4:CN$104,34,0),"0"),)</f>
        <v>0</v>
      </c>
      <c r="AH21" s="518">
        <f>SUM(IFERROR(VLOOKUP($A21,'Season 2'!AK$4:CN$104,35,0),"0"),
IFERROR(VLOOKUP($A21,'Season 3'!AK$4:CN$104,35,0),"0"),IFERROR(VLOOKUP($A21,'Season 4'!AK$4:CN$104,35,0),"0"),
IFERROR(VLOOKUP($A21,'Season 5'!AK$4:CN$104,35,0),"0"),IFERROR(VLOOKUP($A21,'Season 6'!AK$4:CN$104,35,0),"0"),
IFERROR(VLOOKUP($A21,'Season 7'!AK$4:CN$104,35,0),"0"),IFERROR(VLOOKUP($A21,'Season 8'!AK$4:CN$104,35,0),"0"),
IFERROR(VLOOKUP($A21,'Season 9'!AK$4:CN$104,35,0),"0"),IFERROR(VLOOKUP($A21,'Season 10'!AK$4:CN$104,35,0),"0"),
IFERROR(VLOOKUP($A21,'Season 11'!AK$4:CN$104,35,0),"0"),IFERROR(VLOOKUP($A21,'Season 12'!AK$4:CN$104,35,0),"0"),
IFERROR(VLOOKUP($A21,'Season 13'!AK$4:CN$104,35,0),"0"),IFERROR(VLOOKUP($A21,'Season 14'!AK$4:CN$104,35,0),"0"),IFERROR(VLOOKUP($A21,'Season 15'!AK$4:CN$104,35,0),"0"),)</f>
        <v>0</v>
      </c>
      <c r="AI21" s="21">
        <f>SUM(IFERROR(VLOOKUP($A21,'Season 2'!AK$4:CN$104,36,0),"0"),
IFERROR(VLOOKUP($A21,'Season 3'!AK$4:CN$104,36,0),"0"),IFERROR(VLOOKUP($A21,'Season 4'!AK$4:CN$104,36,0),"0"),
IFERROR(VLOOKUP($A21,'Season 5'!AK$4:CN$104,36,0),"0"),IFERROR(VLOOKUP($A21,'Season 6'!AK$4:CN$104,36,0),"0"),
IFERROR(VLOOKUP($A21,'Season 7'!AK$4:CN$104,36,0),"0"),IFERROR(VLOOKUP($A21,'Season 8'!AK$4:CN$104,36,0),"0"),
IFERROR(VLOOKUP($A21,'Season 9'!AK$4:CN$104,36,0),"0"),IFERROR(VLOOKUP($A21,'Season 10'!AK$4:CN$104,36,0),"0"),
IFERROR(VLOOKUP($A21,'Season 11'!AK$4:CN$104,36,0),"0"),IFERROR(VLOOKUP($A21,'Season 12'!AK$4:CN$104,36,0),"0"),
IFERROR(VLOOKUP($A21,'Season 13'!AK$4:CN$104,36,0),"0"),IFERROR(VLOOKUP($A21,'Season 14'!AK$4:CN$104,36,0),"0"),IFERROR(VLOOKUP($A21,'Season 15'!AK$4:CN$104,36,0),"0"),)</f>
        <v>0</v>
      </c>
      <c r="AJ21" s="402">
        <f>SUM(IFERROR(VLOOKUP($A21,'Season 2'!AK$4:CN$104,37,0),"0"),
IFERROR(VLOOKUP($A21,'Season 3'!AK$4:CN$104,37,0),"0"),IFERROR(VLOOKUP($A21,'Season 4'!AK$4:CN$104,37,0),"0"),
IFERROR(VLOOKUP($A21,'Season 5'!AK$4:CN$104,37,0),"0"),IFERROR(VLOOKUP($A21,'Season 6'!AK$4:CN$104,37,0),"0"),
IFERROR(VLOOKUP($A21,'Season 7'!AK$4:CN$104,37,0),"0"),IFERROR(VLOOKUP($A21,'Season 8'!AK$4:CN$104,37,0),"0"),
IFERROR(VLOOKUP($A21,'Season 9'!AK$4:CN$104,37,0),"0"),IFERROR(VLOOKUP($A21,'Season 10'!AK$4:CN$104,37,0),"0"),
IFERROR(VLOOKUP($A21,'Season 11'!AK$4:CN$104,37,0),"0"),IFERROR(VLOOKUP($A21,'Season 12'!AK$4:CN$104,37,0),"0"),
IFERROR(VLOOKUP($A21,'Season 13'!AK$4:CN$104,37,0),"0"),IFERROR(VLOOKUP($A21,'Season 14'!AK$4:CN$104,37,0),"0"),IFERROR(VLOOKUP($A21,'Season 15'!AK$4:CN$104,37,0),"0"),)</f>
        <v>0</v>
      </c>
      <c r="AK21" s="403">
        <f>SUM(IFERROR(VLOOKUP($A21,'Season 1'!AJ$4:CM$104,33,0),"0"),IFERROR(VLOOKUP($A21,'Season 2'!AK$4:CN$104,38,0),"0"),
IFERROR(VLOOKUP($A21,'Season 3'!AK$4:CN$104,38,0),"0"),IFERROR(VLOOKUP($A21,'Season 4'!AK$4:CN$104,38,0),"0"),
IFERROR(VLOOKUP($A21,'Season 5'!AK$4:CN$104,38,0),"0"),IFERROR(VLOOKUP($A21,'Season 6'!AK$4:CN$104,38,0),"0"),
IFERROR(VLOOKUP($A21,'Season 7'!AK$4:CN$104,38,0),"0"),IFERROR(VLOOKUP($A21,'Season 8'!AK$4:CN$104,38,0),"0"),
IFERROR(VLOOKUP($A21,'Season 9'!AK$4:CN$104,38,0),"0"),IFERROR(VLOOKUP($A21,'Season 10'!AK$4:CN$104,38,0),"0"),
IFERROR(VLOOKUP($A21,'Season 11'!AK$4:CN$104,38,0),"0"),IFERROR(VLOOKUP($A21,'Season 12'!AK$4:CN$104,38,0),"0"),
IFERROR(VLOOKUP($A21,'Season 13'!AK$4:CN$104,38,0),"0"),IFERROR(VLOOKUP($A21,'Season 14'!AK$4:CN$104,38,0),"0"),IFERROR(VLOOKUP($A21,'Season 15'!AK$4:CN$104,38,0),"0"),)</f>
        <v>0</v>
      </c>
      <c r="AL21" s="398">
        <f>SUM(IFERROR(VLOOKUP($A21,'Season 1'!AJ$4:CM$104,34,0),"0"),IFERROR(VLOOKUP($A21,'Season 2'!AK$4:CN$104,39,0),"0"),
IFERROR(VLOOKUP($A21,'Season 3'!AK$4:CN$104,39,0),"0"),IFERROR(VLOOKUP($A21,'Season 4'!AK$4:CN$104,39,0),"0"),
IFERROR(VLOOKUP($A21,'Season 5'!AK$4:CN$104,39,0),"0"),IFERROR(VLOOKUP($A21,'Season 6'!AK$4:CN$104,39,0),"0"),
IFERROR(VLOOKUP($A21,'Season 7'!AK$4:CN$104,39,0),"0"),IFERROR(VLOOKUP($A21,'Season 8'!AK$4:CN$104,39,0),"0"),
IFERROR(VLOOKUP($A21,'Season 9'!AK$4:CN$104,39,0),"0"),IFERROR(VLOOKUP($A21,'Season 10'!AK$4:CN$104,39,0),"0"),
IFERROR(VLOOKUP($A21,'Season 11'!AK$4:CN$104,39,0),"0"),IFERROR(VLOOKUP($A21,'Season 12'!AK$4:CN$104,39,0),"0"),
IFERROR(VLOOKUP($A21,'Season 13'!AK$4:CN$104,39,0),"0"),IFERROR(VLOOKUP($A21,'Season 14'!AK$4:CN$104,39,0),"0"),IFERROR(VLOOKUP($A21,'Season 15'!AK$4:CN$104,39,0),"0"),)</f>
        <v>0</v>
      </c>
      <c r="AM21" s="518">
        <f>SUM(IFERROR(VLOOKUP($A21,'Season 1'!AJ$4:CM$104,35,0),"0"),IFERROR(VLOOKUP($A21,'Season 2'!AK$4:CN$104,40,0),"0"),
IFERROR(VLOOKUP($A21,'Season 3'!AK$4:CN$104,40,0),"0"),IFERROR(VLOOKUP($A21,'Season 4'!AK$4:CN$104,40,0),"0"),
IFERROR(VLOOKUP($A21,'Season 5'!AK$4:CN$104,40,0),"0"),IFERROR(VLOOKUP($A21,'Season 6'!AK$4:CN$104,40,0),"0"),
IFERROR(VLOOKUP($A21,'Season 7'!AK$4:CN$104,40,0),"0"),IFERROR(VLOOKUP($A21,'Season 8'!AK$4:CN$104,40,0),"0"),
IFERROR(VLOOKUP($A21,'Season 9'!AK$4:CN$104,40,0),"0"),IFERROR(VLOOKUP($A21,'Season 10'!AK$4:CN$104,40,0),"0"),
IFERROR(VLOOKUP($A21,'Season 11'!AK$4:CN$104,40,0),"0"),IFERROR(VLOOKUP($A21,'Season 12'!AK$4:CN$104,40,0),"0"),
IFERROR(VLOOKUP($A21,'Season 13'!AK$4:CN$104,40,0),"0"),IFERROR(VLOOKUP($A21,'Season 14'!AK$4:CN$104,40,0),"0"),IFERROR(VLOOKUP($A21,'Season 15'!AK$4:CN$104,40,0),"0"),)</f>
        <v>0</v>
      </c>
      <c r="AN21" s="21">
        <f>SUM(IFERROR(VLOOKUP($A21,'Season 1'!AJ$4:CM$104,36,0),"0"),IFERROR(VLOOKUP($A21,'Season 2'!AK$4:CN$104,41,0),"0"),
IFERROR(VLOOKUP($A21,'Season 3'!AK$4:CN$104,41,0),"0"),IFERROR(VLOOKUP($A21,'Season 4'!AK$4:CN$104,41,0),"0"),
IFERROR(VLOOKUP($A21,'Season 5'!AK$4:CN$104,41,0),"0"),IFERROR(VLOOKUP($A21,'Season 6'!AK$4:CN$104,41,0),"0"),
IFERROR(VLOOKUP($A21,'Season 7'!AK$4:CN$104,41,0),"0"),IFERROR(VLOOKUP($A21,'Season 8'!AK$4:CN$104,41,0),"0"),
IFERROR(VLOOKUP($A21,'Season 9'!AK$4:CN$104,41,0),"0"),IFERROR(VLOOKUP($A21,'Season 10'!AK$4:CN$104,41,0),"0"),
IFERROR(VLOOKUP($A21,'Season 11'!AK$4:CN$104,41,0),"0"),IFERROR(VLOOKUP($A21,'Season 12'!AK$4:CN$104,41,0),"0"),
IFERROR(VLOOKUP($A21,'Season 13'!AK$4:CN$104,41,0),"0"),IFERROR(VLOOKUP($A21,'Season 14'!AK$4:CN$104,41,0),"0"),IFERROR(VLOOKUP($A21,'Season 15'!AK$4:CN$104,41,0),"0"),)</f>
        <v>0</v>
      </c>
      <c r="AO21" s="402">
        <f>SUM(IFERROR(VLOOKUP($A21,'Season 1'!AJ$4:CM$104,37,0),"0"),IFERROR(VLOOKUP($A21,'Season 2'!AK$4:CN$104,42,0),"0"),
IFERROR(VLOOKUP($A21,'Season 3'!AK$4:CN$104,42,0),"0"),IFERROR(VLOOKUP($A21,'Season 4'!AK$4:CN$104,42,0),"0"),
IFERROR(VLOOKUP($A21,'Season 5'!AK$4:CN$104,42,0),"0"),IFERROR(VLOOKUP($A21,'Season 6'!AK$4:CN$104,42,0),"0"),
IFERROR(VLOOKUP($A21,'Season 7'!AK$4:CN$104,42,0),"0"),IFERROR(VLOOKUP($A21,'Season 8'!AK$4:CN$104,42,0),"0"),
IFERROR(VLOOKUP($A21,'Season 9'!AK$4:CN$104,42,0),"0"),IFERROR(VLOOKUP($A21,'Season 10'!AK$4:CN$104,42,0),"0"),
IFERROR(VLOOKUP($A21,'Season 11'!AK$4:CN$104,42,0),"0"),IFERROR(VLOOKUP($A21,'Season 12'!AK$4:CN$104,42,0),"0"),
IFERROR(VLOOKUP($A21,'Season 13'!AK$4:CN$104,42,0),"0"),IFERROR(VLOOKUP($A21,'Season 14'!AK$4:CN$104,42,0),"0"),IFERROR(VLOOKUP($A21,'Season 15'!AK$4:CN$104,42,0),"0"),)</f>
        <v>0</v>
      </c>
      <c r="AP21" s="403">
        <f>SUM(IFERROR(VLOOKUP($A21,'Season 1'!AJ$4:CM$104,43,0),"0"),IFERROR(VLOOKUP($A21,'Season 2'!AK$4:CN$104,43,0),"0"),
IFERROR(VLOOKUP($A21,'Season 3'!AK$4:CN$104,43,0),"0"),IFERROR(VLOOKUP($A21,'Season 4'!AK$4:CN$104,43,0),"0"),
IFERROR(VLOOKUP($A21,'Season 5'!AK$4:CN$104,43,0),"0"),IFERROR(VLOOKUP($A21,'Season 6'!AK$4:CN$104,43,0),"0"),
IFERROR(VLOOKUP($A21,'Season 7'!AK$4:CN$104,43,0),"0"),IFERROR(VLOOKUP($A21,'Season 8'!AK$4:CN$104,43,0),"0"),
IFERROR(VLOOKUP($A21,'Season 9'!AK$4:CN$104,43,0),"0"),IFERROR(VLOOKUP($A21,'Season 10'!AK$4:CN$104,43,0),"0"),
IFERROR(VLOOKUP($A21,'Season 11'!AK$4:CN$104,43,0),"0"),IFERROR(VLOOKUP($A21,'Season 12'!AK$4:CN$104,43,0),"0"),
IFERROR(VLOOKUP($A21,'Season 13'!AK$4:CN$104,43,0),"0"),IFERROR(VLOOKUP($A21,'Season 14'!AK$4:CN$104,43,0),"0"),IFERROR(VLOOKUP($A21,'Season 15'!AK$4:CN$104,43,0),"0"),)</f>
        <v>0</v>
      </c>
      <c r="AQ21" s="398">
        <f>SUM(IFERROR(VLOOKUP($A21,'Season 1'!AJ$4:CM$104,44,0),"0"),IFERROR(VLOOKUP($A21,'Season 2'!AK$4:CN$104,44,0),"0"),
IFERROR(VLOOKUP($A21,'Season 3'!AK$4:CN$104,44,0),"0"),IFERROR(VLOOKUP($A21,'Season 4'!AK$4:CN$104,44,0),"0"),
IFERROR(VLOOKUP($A21,'Season 5'!AK$4:CN$104,44,0),"0"),IFERROR(VLOOKUP($A21,'Season 6'!AK$4:CN$104,44,0),"0"),
IFERROR(VLOOKUP($A21,'Season 7'!AK$4:CN$104,44,0),"0"),IFERROR(VLOOKUP($A21,'Season 8'!AK$4:CN$104,44,0),"0"),
IFERROR(VLOOKUP($A21,'Season 9'!AK$4:CN$104,44,0),"0"),IFERROR(VLOOKUP($A21,'Season 10'!AK$4:CN$104,44,0),"0"),
IFERROR(VLOOKUP($A21,'Season 11'!AK$4:CN$104,44,0),"0"),IFERROR(VLOOKUP($A21,'Season 12'!AK$4:CN$104,44,0),"0"),
IFERROR(VLOOKUP($A21,'Season 13'!AK$4:CN$104,44,0),"0"),IFERROR(VLOOKUP($A21,'Season 14'!AK$4:CN$104,44,0),"0"),IFERROR(VLOOKUP($A21,'Season 15'!AK$4:CN$104,44,0),"0"),)</f>
        <v>0</v>
      </c>
      <c r="AR21" s="518">
        <f>SUM(IFERROR(VLOOKUP($A21,'Season 1'!AJ$4:CM$104,45,0),"0"),IFERROR(VLOOKUP($A21,'Season 2'!AK$4:CN$104,45,0),"0"),
IFERROR(VLOOKUP($A21,'Season 3'!AK$4:CN$104,45,0),"0"),IFERROR(VLOOKUP($A21,'Season 4'!AK$4:CN$104,45,0),"0"),
IFERROR(VLOOKUP($A21,'Season 5'!AK$4:CN$104,45,0),"0"),IFERROR(VLOOKUP($A21,'Season 6'!AK$4:CN$104,45,0),"0"),
IFERROR(VLOOKUP($A21,'Season 7'!AK$4:CN$104,45,0),"0"),IFERROR(VLOOKUP($A21,'Season 8'!AK$4:CN$104,45,0),"0"),
IFERROR(VLOOKUP($A21,'Season 9'!AK$4:CN$104,45,0),"0"),IFERROR(VLOOKUP($A21,'Season 10'!AK$4:CN$104,45,0),"0"),
IFERROR(VLOOKUP($A21,'Season 11'!AK$4:CN$104,45,0),"0"),IFERROR(VLOOKUP($A21,'Season 12'!AK$4:CN$104,45,0),"0"),
IFERROR(VLOOKUP($A21,'Season 13'!AK$4:CN$104,45,0),"0"),IFERROR(VLOOKUP($A21,'Season 14'!AK$4:CN$104,45,0),"0"),IFERROR(VLOOKUP($A21,'Season 15'!AK$4:CN$104,45,0),"0"),)</f>
        <v>0</v>
      </c>
      <c r="AS21" s="21">
        <f>SUM(IFERROR(VLOOKUP($A21,'Season 1'!AJ$4:CM$104,46,0),"0"),IFERROR(VLOOKUP($A21,'Season 2'!AK$4:CN$104,46,0),"0"),
IFERROR(VLOOKUP($A21,'Season 3'!AK$4:CN$104,46,0),"0"),IFERROR(VLOOKUP($A21,'Season 4'!AK$4:CN$104,46,0),"0"),
IFERROR(VLOOKUP($A21,'Season 5'!AK$4:CN$104,46,0),"0"),IFERROR(VLOOKUP($A21,'Season 6'!AK$4:CN$104,46,0),"0"),
IFERROR(VLOOKUP($A21,'Season 7'!AK$4:CN$104,46,0),"0"),IFERROR(VLOOKUP($A21,'Season 8'!AK$4:CN$104,46,0),"0"),
IFERROR(VLOOKUP($A21,'Season 9'!AK$4:CN$104,46,0),"0"),IFERROR(VLOOKUP($A21,'Season 10'!AK$4:CN$104,46,0),"0"),
IFERROR(VLOOKUP($A21,'Season 11'!AK$4:CN$104,46,0),"0"),IFERROR(VLOOKUP($A21,'Season 12'!AK$4:CN$104,46,0),"0"),
IFERROR(VLOOKUP($A21,'Season 13'!AK$4:CN$104,46,0),"0"),IFERROR(VLOOKUP($A21,'Season 14'!AK$4:CN$104,46,0),"0"),IFERROR(VLOOKUP($A21,'Season 15'!AK$4:CN$104,46,0),"0"),)</f>
        <v>0</v>
      </c>
      <c r="AT21" s="402">
        <f>SUM(IFERROR(VLOOKUP($A21,'Season 1'!AJ$4:CM$104,47,0),"0"),IFERROR(VLOOKUP($A21,'Season 2'!AK$4:CN$104,47,0),"0"),
IFERROR(VLOOKUP($A21,'Season 3'!AK$4:CN$104,47,0),"0"),IFERROR(VLOOKUP($A21,'Season 4'!AK$4:CN$104,47,0),"0"),
IFERROR(VLOOKUP($A21,'Season 5'!AK$4:CN$104,47,0),"0"),IFERROR(VLOOKUP($A21,'Season 6'!AK$4:CN$104,47,0),"0"),
IFERROR(VLOOKUP($A21,'Season 7'!AK$4:CN$104,47,0),"0"),IFERROR(VLOOKUP($A21,'Season 8'!AK$4:CN$104,47,0),"0"),
IFERROR(VLOOKUP($A21,'Season 9'!AK$4:CN$104,47,0),"0"),IFERROR(VLOOKUP($A21,'Season 10'!AK$4:CN$104,47,0),"0"),
IFERROR(VLOOKUP($A21,'Season 11'!AK$4:CN$104,47,0),"0"),IFERROR(VLOOKUP($A21,'Season 12'!AK$4:CN$104,47,0),"0"),
IFERROR(VLOOKUP($A21,'Season 13'!AK$4:CN$104,47,0),"0"),IFERROR(VLOOKUP($A21,'Season 14'!AK$4:CN$104,47,0),"0"),IFERROR(VLOOKUP($A21,'Season 15'!AK$4:CN$104,47,0),"0"),)</f>
        <v>0</v>
      </c>
      <c r="AU21" s="403">
        <f>SUM(IFERROR(VLOOKUP($A21,'Season 3'!AK$4:CN$104,48,0),"0"),IFERROR(VLOOKUP($A21,'Season 4'!AK$4:CN$104,48,0),"0"),
IFERROR(VLOOKUP($A21,'Season 5'!AK$4:CN$104,48,0),"0"),IFERROR(VLOOKUP($A21,'Season 6'!AK$4:CN$104,48,0),"0"),
IFERROR(VLOOKUP($A21,'Season 7'!AK$4:CN$104,48,0),"0"),IFERROR(VLOOKUP($A21,'Season 8'!AK$4:CN$104,48,0),"0"),
IFERROR(VLOOKUP($A21,'Season 9'!AK$4:CN$104,48,0),"0"),IFERROR(VLOOKUP($A21,'Season 10'!AK$4:CN$104,48,0),"0"),
IFERROR(VLOOKUP($A21,'Season 11'!AK$4:CN$104,48,0),"0"),IFERROR(VLOOKUP($A21,'Season 12'!AK$4:CN$104,48,0),"0"),
IFERROR(VLOOKUP($A21,'Season 13'!AK$4:CN$104,48,0),"0"),IFERROR(VLOOKUP($A21,'Season 14'!AK$4:CN$104,48,0),"0"),IFERROR(VLOOKUP($A21,'Season 15'!AK$4:CN$104,48,0),"0"),)</f>
        <v>0</v>
      </c>
      <c r="AV21" s="398">
        <f>SUM(IFERROR(VLOOKUP($A21,'Season 3'!AK$4:CN$104,49,0),"0"),IFERROR(VLOOKUP($A21,'Season 4'!AK$4:CN$104,49,0),"0"),
IFERROR(VLOOKUP($A21,'Season 5'!AK$4:CN$104,49,0),"0"),IFERROR(VLOOKUP($A21,'Season 6'!AK$4:CN$104,49,0),"0"),
IFERROR(VLOOKUP($A21,'Season 7'!AK$4:CN$104,49,0),"0"),IFERROR(VLOOKUP($A21,'Season 8'!AK$4:CN$104,49,0),"0"),
IFERROR(VLOOKUP($A21,'Season 9'!AK$4:CN$104,49,0),"0"),IFERROR(VLOOKUP($A21,'Season 10'!AK$4:CN$104,49,0),"0"),
IFERROR(VLOOKUP($A21,'Season 11'!AK$4:CN$104,49,0),"0"),IFERROR(VLOOKUP($A21,'Season 12'!AK$4:CN$104,49,0),"0"),
IFERROR(VLOOKUP($A21,'Season 13'!AK$4:CN$104,49,0),"0"),IFERROR(VLOOKUP($A21,'Season 14'!AK$4:CN$104,49,0),"0"),IFERROR(VLOOKUP($A21,'Season 15'!AK$4:CN$104,49,0),"0"),)</f>
        <v>0</v>
      </c>
      <c r="AW21" s="518">
        <f>SUM(IFERROR(VLOOKUP($A21,'Season 3'!AK$4:CN$104,50,0),"0"),IFERROR(VLOOKUP($A21,'Season 4'!AK$4:CN$104,50,0),"0"),
IFERROR(VLOOKUP($A21,'Season 5'!AK$4:CN$104,50,0),"0"),IFERROR(VLOOKUP($A21,'Season 6'!AK$4:CN$104,50,0),"0"),
IFERROR(VLOOKUP($A21,'Season 7'!AK$4:CN$104,50,0),"0"),IFERROR(VLOOKUP($A21,'Season 8'!AK$4:CN$104,50,0),"0"),
IFERROR(VLOOKUP($A21,'Season 9'!AK$4:CN$104,50,0),"0"),IFERROR(VLOOKUP($A21,'Season 10'!AK$4:CN$104,50,0),"0"),
IFERROR(VLOOKUP($A21,'Season 11'!AK$4:CN$104,50,0),"0"),IFERROR(VLOOKUP($A21,'Season 12'!AK$4:CN$104,50,0),"0"),
IFERROR(VLOOKUP($A21,'Season 13'!AK$4:CN$104,50,0),"0"),IFERROR(VLOOKUP($A21,'Season 14'!AK$4:CN$104,50,0),"0"),IFERROR(VLOOKUP($A21,'Season 15'!AK$4:CN$104,50,0),"0"),)</f>
        <v>0</v>
      </c>
      <c r="AX21" s="21">
        <f>SUM(IFERROR(VLOOKUP($A21,'Season 3'!AK$4:CN$104,51,0),"0"),IFERROR(VLOOKUP($A21,'Season 4'!AK$4:CN$104,51,0),"0"),
IFERROR(VLOOKUP($A21,'Season 5'!AK$4:CN$104,51,0),"0"),IFERROR(VLOOKUP($A21,'Season 6'!AK$4:CN$104,51,0),"0"),
IFERROR(VLOOKUP($A21,'Season 7'!AK$4:CN$104,51,0),"0"),IFERROR(VLOOKUP($A21,'Season 8'!AK$4:CN$104,51,0),"0"),
IFERROR(VLOOKUP($A21,'Season 9'!AK$4:CN$104,51,0),"0"),IFERROR(VLOOKUP($A21,'Season 10'!AK$4:CN$104,51,0),"0"),
IFERROR(VLOOKUP($A21,'Season 11'!AK$4:CN$104,51,0),"0"),IFERROR(VLOOKUP($A21,'Season 12'!AK$4:CN$104,51,0),"0"),
IFERROR(VLOOKUP($A21,'Season 13'!AK$4:CN$104,51,0),"0"),IFERROR(VLOOKUP($A21,'Season 14'!AK$4:CN$104,51,0),"0"),IFERROR(VLOOKUP($A21,'Season 15'!AK$4:CN$104,51,0),"0"),)</f>
        <v>0</v>
      </c>
      <c r="AY21" s="402">
        <f>SUM(IFERROR(VLOOKUP($A21,'Season 3'!AK$4:CN$104,52,0),"0"),IFERROR(VLOOKUP($A21,'Season 4'!AK$4:CN$104,52,0),"0"),
IFERROR(VLOOKUP($A21,'Season 5'!AK$4:CN$104,52,0),"0"),IFERROR(VLOOKUP($A21,'Season 6'!AK$4:CN$104,52,0),"0"),
IFERROR(VLOOKUP($A21,'Season 7'!AK$4:CN$104,52,0),"0"),IFERROR(VLOOKUP($A21,'Season 8'!AK$4:CN$104,52,0),"0"),
IFERROR(VLOOKUP($A21,'Season 9'!AK$4:CN$104,52,0),"0"),IFERROR(VLOOKUP($A21,'Season 10'!AK$4:CN$104,52,0),"0"),
IFERROR(VLOOKUP($A21,'Season 11'!AK$4:CN$104,52,0),"0"),IFERROR(VLOOKUP($A21,'Season 12'!AK$4:CN$104,52,0),"0"),
IFERROR(VLOOKUP($A21,'Season 13'!AK$4:CN$104,52,0),"0"),IFERROR(VLOOKUP($A21,'Season 14'!AK$4:CN$104,52,0),"0"),IFERROR(VLOOKUP($A21,'Season 15'!AK$4:CN$104,52,0),"0"),)</f>
        <v>0</v>
      </c>
      <c r="AZ21" s="403">
        <f>SUM(IFERROR(VLOOKUP($A21,'Season 1'!AJ$4:CM$104,38,0),"0"),IFERROR(VLOOKUP($A21,'Season 2'!AK$4:CN$104,48,0),"0"),)</f>
        <v>0</v>
      </c>
      <c r="BA21" s="398">
        <f>SUM(IFERROR(VLOOKUP($A21,'Season 1'!AJ$4:CM$104,39,0),"0"),IFERROR(VLOOKUP($A21,'Season 2'!AK$4:CN$104,49,0),"0"),)</f>
        <v>0</v>
      </c>
      <c r="BB21" s="518">
        <f>SUM(IFERROR(VLOOKUP($A21,'Season 1'!AJ$4:CM$104,40,0),"0"),IFERROR(VLOOKUP($A21,'Season 2'!AK$4:CN$104,50,0),"0"),)</f>
        <v>0</v>
      </c>
      <c r="BC21" s="21">
        <f>SUM(IFERROR(VLOOKUP($A21,'Season 1'!AJ$4:CM$104,41,0),"0"),IFERROR(VLOOKUP($A21,'Season 2'!AK$4:CN$104,51,0),"0"),)</f>
        <v>0</v>
      </c>
      <c r="BD21" s="402">
        <f>SUM(IFERROR(VLOOKUP($A21,'Season 1'!AJ$4:CM$104,42,0),"0"),IFERROR(VLOOKUP($A21,'Season 2'!AK$4:CN$104,52,0),"0"),)</f>
        <v>0</v>
      </c>
      <c r="BE21" s="561">
        <f>SUM(
IFERROR(VLOOKUP($A21,'Season 1'!AJ$4:CM$104,48,0),"0"),IFERROR(VLOOKUP($A21,'Season 2'!AK$4:CN$104,53,0),"0"),
IFERROR(VLOOKUP($A21,'Season 3'!AK$4:CN$104,53,0),"0"),IFERROR(VLOOKUP($A21,'Season 4'!AK$4:CN$104,53,0),"0"),
IFERROR(VLOOKUP($A21,'Season 5'!AK$4:CN$104,53,0),"0"),IFERROR(VLOOKUP($A21,'Season 6'!AK$4:CN$104,53,0),"0"),
IFERROR(VLOOKUP($A21,'Season 7'!AK$4:CN$104,53,0),"0"),IFERROR(VLOOKUP($A21,'Season 8'!AK$4:CN$104,53,0),"0"),
IFERROR(VLOOKUP($A21,'Season 9'!AK$4:CN$104,53,0),"0"),IFERROR(VLOOKUP($A21,'Season 10'!AK$4:CN$104,53,0),"0"),
IFERROR(VLOOKUP($A21,'Season 11'!AK$4:CN$104,53,0),"0"),IFERROR(VLOOKUP($A21,'Season 12'!AK$4:CN$104,53,0),"0"),
IFERROR(VLOOKUP($A21,'Season 13'!AK$4:CN$104,53,0),"0"),IFERROR(VLOOKUP($A21,'Season 14'!AK$4:CN$104,53,0),"0"),IFERROR(VLOOKUP($A21,'Season 15'!AK$4:CN$104,53,0),"0"),)</f>
        <v>0</v>
      </c>
      <c r="BF21" s="562">
        <f>SUM(
IFERROR(VLOOKUP($A21,'Season 1'!AJ$4:CM$104,49,0),"0"),IFERROR(VLOOKUP($A21,'Season 2'!AK$4:CN$104,54,0),"0"),
IFERROR(VLOOKUP($A21,'Season 3'!AK$4:CN$104,54,0),"0"),IFERROR(VLOOKUP($A21,'Season 4'!AK$4:CN$104,54,0),"0"),
IFERROR(VLOOKUP($A21,'Season 5'!AK$4:CN$104,54,0),"0"),IFERROR(VLOOKUP($A21,'Season 6'!AK$4:CN$104,54,0),"0"),
IFERROR(VLOOKUP($A21,'Season 7'!AK$4:CN$104,54,0),"0"),IFERROR(VLOOKUP($A21,'Season 8'!AK$4:CN$104,54,0),"0"),
IFERROR(VLOOKUP($A21,'Season 9'!AK$4:CN$104,54,0),"0"),IFERROR(VLOOKUP($A21,'Season 10'!AK$4:CN$104,54,0),"0"),
IFERROR(VLOOKUP($A21,'Season 11'!AK$4:CN$104,540),"0"),IFERROR(VLOOKUP($A21,'Season 12'!AK$4:CN$104,54,0),"0"),
IFERROR(VLOOKUP($A21,'Season 13'!AK$4:CN$104,54,0),"0"),IFERROR(VLOOKUP($A21,'Season 14'!AK$4:CN$104,54,0),"0"),IFERROR(VLOOKUP($A21,'Season 15'!AK$4:CN$104,54,0),"0"),)</f>
        <v>0</v>
      </c>
      <c r="BG21" s="529" t="e">
        <f t="shared" si="1"/>
        <v>#DIV/0!</v>
      </c>
      <c r="BI21" s="553"/>
      <c r="BJ21" s="553"/>
      <c r="BK21" s="553"/>
      <c r="BL21" s="553"/>
      <c r="BM21" s="553"/>
      <c r="BN21" s="553"/>
      <c r="BO21" s="531"/>
      <c r="BP21" s="531"/>
      <c r="BQ21" s="531"/>
      <c r="BR21" s="531"/>
      <c r="BS21" s="12" t="str">
        <f>IFERROR(VLOOKUP($A21,'Season 1'!$AJ$4:$CM$104,50,0),"0")</f>
        <v>0</v>
      </c>
      <c r="BT21" s="12" t="str">
        <f>IFERROR(VLOOKUP($A21,'Season 1'!$AJ$4:$CM$104,51,0),"0")</f>
        <v>0</v>
      </c>
      <c r="BU21" s="12" t="str">
        <f>IFERROR(VLOOKUP($A21,'Season 2'!$AK$4:$CN$104,55,0),"0")</f>
        <v>0</v>
      </c>
      <c r="BV21" s="12" t="str">
        <f>IFERROR(VLOOKUP($A21,'Season 2'!$AK$4:$CN$104,56,0),"0")</f>
        <v>0</v>
      </c>
      <c r="BW21" s="12" t="str">
        <f>IFERROR(VLOOKUP($A21,'Season 3'!$AK$4:$CN$104,55,0),"0")</f>
        <v>0</v>
      </c>
      <c r="BX21" s="12" t="str">
        <f>IFERROR(VLOOKUP($A21,'Season 3'!$AK$4:$CN$104,56,0),"0")</f>
        <v>0</v>
      </c>
      <c r="BY21" s="12" t="str">
        <f>IFERROR(VLOOKUP($A21,'Season 4'!$AK$4:$CN$104,55,0),"0")</f>
        <v>0</v>
      </c>
      <c r="BZ21" s="12" t="str">
        <f>IFERROR(VLOOKUP($A21,'Season 4'!$AK$4:$CN$104,56,0),"0")</f>
        <v>0</v>
      </c>
      <c r="CA21" s="12" t="str">
        <f>IFERROR(VLOOKUP($A21,'Season 5'!$AK$4:$CN$104,55,0),"0")</f>
        <v>0</v>
      </c>
      <c r="CB21" s="12" t="str">
        <f>IFERROR(VLOOKUP($A21,'Season 5'!$AK$4:$CN$104,56,0),"0")</f>
        <v>0</v>
      </c>
      <c r="CC21" s="12" t="str">
        <f>IFERROR(VLOOKUP($A21,'Season 6'!$AK$4:$CN$104,55,0),"0")</f>
        <v>0</v>
      </c>
      <c r="CD21" s="12" t="str">
        <f>IFERROR(VLOOKUP($A21,'Season 6'!$AK$4:$CN$104,56,0),"0")</f>
        <v>0</v>
      </c>
      <c r="CE21" s="12" t="str">
        <f>IFERROR(VLOOKUP($A21,'Season 7'!$AK$4:$CN$104,55,0),"0")</f>
        <v>0</v>
      </c>
      <c r="CF21" s="12" t="str">
        <f>IFERROR(VLOOKUP($A21,'Season 7'!$AK$4:$CN$104,56,0),"0")</f>
        <v>0</v>
      </c>
      <c r="CG21" s="12" t="str">
        <f>IFERROR(VLOOKUP($A21,'Season 8'!$AK$4:$CN$104,55,0),"0")</f>
        <v>0</v>
      </c>
      <c r="CH21" s="12" t="str">
        <f>IFERROR(VLOOKUP($A21,'Season 8'!$AK$4:$CN$104,56,0),"0")</f>
        <v>0</v>
      </c>
      <c r="CI21" s="12" t="str">
        <f>IFERROR(VLOOKUP($A21,'Season 9'!$AK$4:$CN$104,55,0),"0")</f>
        <v>0</v>
      </c>
      <c r="CJ21" s="12" t="str">
        <f>IFERROR(VLOOKUP($A21,'Season 9'!$AK$4:$CN$104,56,0),"0")</f>
        <v>0</v>
      </c>
      <c r="CK21" s="12" t="str">
        <f>IFERROR(VLOOKUP($A21,'Season 10'!$AK$4:$CN$104,55,0),"0")</f>
        <v>0</v>
      </c>
      <c r="CL21" s="12" t="str">
        <f>IFERROR(VLOOKUP($A21,'Season 10'!$AK$4:$CN$104,56,0),"0")</f>
        <v>0</v>
      </c>
      <c r="CM21" s="12" t="str">
        <f>IFERROR(VLOOKUP($A21,'Season 11'!$AK$4:$CN$104,55,0),"0")</f>
        <v>0</v>
      </c>
      <c r="CN21" s="12" t="str">
        <f>IFERROR(VLOOKUP($A21,'Season 11'!$AK$4:$CN$104,56,0),"0")</f>
        <v>0</v>
      </c>
      <c r="CO21" s="12" t="str">
        <f>IFERROR(VLOOKUP($A21,'Season 12'!$AK$4:$CN$104,55,0),"0")</f>
        <v>0</v>
      </c>
      <c r="CP21" s="12" t="str">
        <f>IFERROR(VLOOKUP($A21,'Season 12'!$AK$4:$CN$104,56,0),"0")</f>
        <v>0</v>
      </c>
      <c r="CQ21" s="12" t="str">
        <f>IFERROR(VLOOKUP($A21,'Season 13'!$AK$4:$CN$104,55,0),"0")</f>
        <v>0</v>
      </c>
      <c r="CR21" s="12" t="str">
        <f>IFERROR(VLOOKUP($A21,'Season 13'!$AK$4:$CN$104,56,0),"0")</f>
        <v>0</v>
      </c>
      <c r="CS21" s="12" t="str">
        <f>IFERROR(VLOOKUP($A21,'Season 14'!$AK$4:$CN$104,55,0),"0")</f>
        <v>0</v>
      </c>
      <c r="CT21" s="12" t="str">
        <f>IFERROR(VLOOKUP($A21,'Season 14'!$AK$4:$CN$104,56,0),"0")</f>
        <v>0</v>
      </c>
      <c r="CU21" s="12" t="str">
        <f>IFERROR(VLOOKUP($A21,'Season 15'!$AK$4:$CN$104,55,0),"0")</f>
        <v>0</v>
      </c>
      <c r="CV21" s="12" t="str">
        <f>IFERROR(VLOOKUP($A21,'Season 15'!$AK$4:$CN$104,56,0),"0")</f>
        <v>0</v>
      </c>
    </row>
    <row r="22" spans="1:100" x14ac:dyDescent="0.25">
      <c r="A22" s="545"/>
      <c r="B22" s="516" t="str">
        <f>IFERROR(VLOOKUP('Data Totals'!A22,'Season 1'!AJ$4:CH$104,2,FALSE),IFERROR(VLOOKUP('Data Totals'!A22,'Season 2'!AK$4:CI$104,2,FALSE),IFERROR(VLOOKUP('Data Totals'!A22,'Season 3'!AK$4:CI$104,2,FALSE),IFERROR(VLOOKUP('Data Totals'!A22,'Season 4'!AK$4:CI$104,2,FALSE),IFERROR(VLOOKUP('Data Totals'!A22,'Season 5'!AK$4:CI$104,2,FALSE),IFERROR(VLOOKUP('Data Totals'!A22,'Season 6'!AK$4:CI$104,2,FALSE),IFERROR(VLOOKUP('Data Totals'!A22,'Season 7'!AK$4:CI$104,2,FALSE),IFERROR(VLOOKUP('Data Totals'!A22,'Season 8'!AK$4:CI$104,2,FALSE),IFERROR(VLOOKUP('Data Totals'!A22,'Season 9'!AK$4:CI$104,2,FALSE),IFERROR(VLOOKUP('Data Totals'!A22,'Season 10'!AK$4:CI$104,2,FALSE),IFERROR(VLOOKUP('Data Totals'!A22,'Season 11'!AK$4:CI$104,2,FALSE),IFERROR(VLOOKUP('Data Totals'!A22,'Season 12'!AK$4:CI$104,2,FALSE),IFERROR(VLOOKUP('Data Totals'!A22,'Season 13'!AK$4:CI$104,2,FALSE),IFERROR(VLOOKUP('Data Totals'!A22,'Season 14'!AK$4:CI$104,2,FALSE),IFERROR(VLOOKUP('Data Totals'!A22,'Season 15'!AK$4:CI$104,2,FALSE),"N/A")))))))))))))))</f>
        <v>N/A</v>
      </c>
      <c r="C22" s="517" t="str">
        <f>IFERROR(VLOOKUP('Data Totals'!A22,'Season 1'!AJ$4:CH$104,3,FALSE),IFERROR(VLOOKUP('Data Totals'!A22,'Season 2'!AK$4:CI$104,3,FALSE),IFERROR(VLOOKUP('Data Totals'!A22,'Season 3'!AK$4:CI$104,3,FALSE),IFERROR(VLOOKUP('Data Totals'!A22,'Season 4'!AK$4:CI$104,3,FALSE),IFERROR(VLOOKUP('Data Totals'!A22,'Season 5'!AK$4:CI$104,3,FALSE),IFERROR(VLOOKUP('Data Totals'!A22,'Season 6'!AK$4:CI$104,3,FALSE),IFERROR(VLOOKUP('Data Totals'!A22,'Season 7'!AK$4:CI$104,3,FALSE),IFERROR(VLOOKUP('Data Totals'!A22,'Season 8'!AK$4:CI$104,3,FALSE),IFERROR(VLOOKUP('Data Totals'!A22,'Season 9'!AK$4:CI$104,3,FALSE),IFERROR(VLOOKUP('Data Totals'!A22,'Season 10'!AK$4:CI$104,3,FALSE),IFERROR(VLOOKUP('Data Totals'!A22,'Season 11'!AK$4:CI$104,3,FALSE),IFERROR(VLOOKUP('Data Totals'!A22,'Season 12'!AK$4:CI$104,3,FALSE),IFERROR(VLOOKUP('Data Totals'!A22,'Season 13'!AK$4:CI$104,3,FALSE),IFERROR(VLOOKUP('Data Totals'!A22,'Season 14'!AK$4:CI$104,3,FALSE),IFERROR(VLOOKUP('Data Totals'!A22,'Season 15'!AK$4:CI$104,3,FALSE),"N/A")))))))))))))))</f>
        <v>N/A</v>
      </c>
      <c r="D22" s="517" t="str">
        <f>IFERROR(VLOOKUP('Data Totals'!A22,'Season 15'!AK$4:CI$104,4,FALSE),IFERROR(VLOOKUP('Data Totals'!A22,'Season 14'!AK$4:CI$104,4,FALSE),IFERROR(VLOOKUP('Data Totals'!A22,'Season 13'!AK$4:CI$104,4,FALSE),IFERROR(VLOOKUP('Data Totals'!A22,'Season 12'!AK$4:CI$104,4,FALSE),IFERROR(VLOOKUP('Data Totals'!A22,'Season 11'!AK$4:CI$104,4,FALSE),IFERROR(VLOOKUP('Data Totals'!A22,'Season 10'!AK$4:CI$104,4,FALSE),IFERROR(VLOOKUP('Data Totals'!A22,'Season 9'!AK$4:CI$104,4,FALSE),IFERROR(VLOOKUP('Data Totals'!A22,'Season 8'!AK$4:CI$104,4,FALSE),IFERROR(VLOOKUP('Data Totals'!A22,'Season 7'!AK$4:CI$104,4,FALSE),IFERROR(VLOOKUP('Data Totals'!A22,'Season 6'!AK$4:CI$104,4,FALSE),IFERROR(VLOOKUP('Data Totals'!A22,'Season 5'!AK$4:CI$104,4,FALSE),IFERROR(VLOOKUP('Data Totals'!A22,'Season 4'!AK$4:CI$104,4,FALSE),IFERROR(VLOOKUP('Data Totals'!A22,'Season 3'!AK$4:CI$104,4,FALSE),IFERROR(VLOOKUP('Data Totals'!A22,'Season 2'!AK$4:CI$104,4,FALSE),IFERROR(VLOOKUP('Data Totals'!A22,'Season 1'!AJ$4:CH$104,4,FALSE),"N/A")))))))))))))))</f>
        <v>N/A</v>
      </c>
      <c r="E22" s="517" t="e">
        <f t="shared" si="0"/>
        <v>#VALUE!</v>
      </c>
      <c r="F22" s="398">
        <f>SUM(IFERROR(VLOOKUP(A22,BI$3:BN$152,2,0),"0"),
IFERROR(VLOOKUP(A22,'Season 1'!AJ$4:CM$104,7,0),"0"),IFERROR(VLOOKUP(A22,'Season 2'!AK$4:CN$104,7,0),"0"),
IFERROR(VLOOKUP(A22,'Season 3'!AK$4:CN$104,7,0),"0"),IFERROR(VLOOKUP(A22,'Season 4'!AK$4:CN$104,7,0),"0"),
IFERROR(VLOOKUP(A22,'Season 5'!AK$4:CN$104,7,0),"0"),IFERROR(VLOOKUP(A22,'Season 6'!AK$4:CN$104,7,0),"0"),
IFERROR(VLOOKUP(A22,'Season 7'!AK$4:CN$104,7,0),"0"),IFERROR(VLOOKUP(A22,'Season 8'!AK$4:CN$104,7,0),"0"),
IFERROR(VLOOKUP(A22,'Season 9'!AK$4:CN$104,7,0),"0"),IFERROR(VLOOKUP(A22,'Season 10'!AK$4:CN$104,7,0),"0"),
IFERROR(VLOOKUP(A22,'Season 11'!AK$4:CN$104,7,0),"0"),IFERROR(VLOOKUP(A22,'Season 12'!AK$4:CN$104,7,0),"0"),
IFERROR(VLOOKUP(A22,'Season 13'!AK$4:CN$104,7,0),"0"),IFERROR(VLOOKUP(A22,'Season 14'!AK$4:CN$104,7,0),"0"),IFERROR(VLOOKUP(A22,'Season 15'!AK$4:CN$104,7,0),"0"),)</f>
        <v>0</v>
      </c>
      <c r="G22" s="398">
        <f>SUM(
IFERROR(VLOOKUP(A22,'Season 1'!AJ$4:CM$104,8,0),"0"),IFERROR(VLOOKUP(A22,'Season 2'!AK$4:CN$104,8,0),"0"),
IFERROR(VLOOKUP(A22,'Season 3'!AK$4:CN$104,8,0),"0"),IFERROR(VLOOKUP(A22,'Season 4'!AK$4:CN$104,8,0),"0"),
IFERROR(VLOOKUP(A22,'Season 5'!AK$4:CN$104,8,0),"0"),IFERROR(VLOOKUP(A22,'Season 6'!AK$4:CN$104,8,0),"0"),
IFERROR(VLOOKUP(A22,'Season 7'!AK$4:CN$104,8,0),"0"),IFERROR(VLOOKUP(A22,'Season 8'!AK$4:CN$104,8,0),"0"),
IFERROR(VLOOKUP(A22,'Season 9'!AK$4:CN$104,8,0),"0"),IFERROR(VLOOKUP(A22,'Season 10'!AK$4:CN$104,8,0),"0"),
IFERROR(VLOOKUP(A22,'Season 11'!AK$4:CN$104,8,0),"0"),IFERROR(VLOOKUP(A22,'Season 12'!AK$4:CN$104,8,0),"0"),
IFERROR(VLOOKUP(A22,'Season 13'!AK$4:CN$104,8,0),"0"),IFERROR(VLOOKUP(A22,'Season 14'!AK$4:CN$104,8,0),"0"),IFERROR(VLOOKUP(A22,'Season 15'!AK$4:CN$104,8,0),"0"),)</f>
        <v>0</v>
      </c>
      <c r="H22" s="329">
        <f>SUM(
IFERROR(VLOOKUP(A22,'Season 1'!AJ$4:CM$104,9,0),"0"),IFERROR(VLOOKUP(A22,'Season 2'!AK$4:CN$104,9,0),"0"),
IFERROR(VLOOKUP(A22,'Season 3'!AK$4:CN$104,9,0),"0"),IFERROR(VLOOKUP(A22,'Season 4'!AK$4:CN$104,9,0),"0"),
IFERROR(VLOOKUP(A22,'Season 5'!AK$4:CN$104,9,0),"0"),IFERROR(VLOOKUP(A22,'Season 6'!AK$4:CN$104,9,0),"0"),
IFERROR(VLOOKUP(A22,'Season 7'!AK$4:CN$104,9,0),"0"),IFERROR(VLOOKUP(A22,'Season 8'!AK$4:CN$104,9,0),"0"),
IFERROR(VLOOKUP(A22,'Season 9'!AK$4:CN$104,9,0),"0"),IFERROR(VLOOKUP(A22,'Season 10'!AK$4:CN$104,9,0),"0"),
IFERROR(VLOOKUP(A22,'Season 11'!AK$4:CN$104,9,0),"0"),IFERROR(VLOOKUP(A22,'Season 12'!AK$4:CN$104,9,0),"0"),
IFERROR(VLOOKUP(A22,'Season 13'!AK$4:CN$104,9,0),"0"),IFERROR(VLOOKUP(A22,'Season 14'!AK$4:CN$104,9,0),"0"),IFERROR(VLOOKUP(A22,'Season 15'!AK$4:CN$104,9,0),"0"),)</f>
        <v>0</v>
      </c>
      <c r="I22" s="518">
        <f>SUM(
IFERROR(VLOOKUP(A22,'Season 1'!AJ$4:CM$104,10,0),"0"),IFERROR(VLOOKUP(A22,'Season 2'!AK$4:CN$104,10,0),"0"),
IFERROR(VLOOKUP(A22,'Season 3'!AK$4:CN$104,10,0),"0"),IFERROR(VLOOKUP(A22,'Season 4'!AK$4:CN$104,10,0),"0"),
IFERROR(VLOOKUP(A22,'Season 5'!AK$4:CN$104,10,0),"0"),IFERROR(VLOOKUP(A22,'Season 6'!AK$4:CN$104,10,0),"0"),
IFERROR(VLOOKUP(A22,'Season 7'!AK$4:CN$104,10,0),"0"),IFERROR(VLOOKUP(A22,'Season 8'!AK$4:CN$104,10,0),"0"),
IFERROR(VLOOKUP(A22,'Season 9'!AK$4:CN$104,10,0),"0"),IFERROR(VLOOKUP(A22,'Season 10'!AK$4:CN$104,10,0),"0"),
IFERROR(VLOOKUP(A22,'Season 11'!AK$4:CN$104,10,0),"0"),IFERROR(VLOOKUP(A22,'Season 12'!AK$4:CN$104,10,0),"0"),
IFERROR(VLOOKUP(A22,'Season 13'!AK$4:CN$104,10,0),"0"),IFERROR(VLOOKUP(A22,'Season 14'!AK$4:CN$104,10,0),"0"),IFERROR(VLOOKUP(A22,'Season 15'!AK$4:CN$104,10,0),"0"),)</f>
        <v>0</v>
      </c>
      <c r="J22" s="21">
        <f>SUM(IFERROR(VLOOKUP(A22,BI$3:BN$152,3,0),"0"),
IFERROR(VLOOKUP(A22,'Season 1'!AJ$4:CM$104,11,0),"0"),IFERROR(VLOOKUP(A22,'Season 2'!AK$4:CN$104,11,0),"0"),
IFERROR(VLOOKUP(A22,'Season 3'!AK$4:CN$104,11,0),"0"),IFERROR(VLOOKUP(A22,'Season 4'!AK$4:CN$104,11,0),"0"),
IFERROR(VLOOKUP(A22,'Season 5'!AK$4:CN$104,11,0),"0"),IFERROR(VLOOKUP(A22,'Season 6'!AK$4:CN$104,11,0),"0"),
IFERROR(VLOOKUP(A22,'Season 7'!AK$4:CN$104,11,0),"0"),IFERROR(VLOOKUP(A22,'Season 8'!AK$4:CN$104,11,0),"0"),
IFERROR(VLOOKUP(A22,'Season 9'!AK$4:CN$104,11,0),"0"),IFERROR(VLOOKUP(A22,'Season 10'!AK$4:CN$104,11,0),"0"),
IFERROR(VLOOKUP(A22,'Season 11'!AK$4:CN$104,11,0),"0"),IFERROR(VLOOKUP(A22,'Season 12'!AK$4:CN$104,11,0),"0"),
IFERROR(VLOOKUP(A22,'Season 13'!AK$4:CN$104,11,0),"0"),IFERROR(VLOOKUP(A22,'Season 14'!AK$4:CN$104,11,0),"0"),IFERROR(VLOOKUP(A22,'Season 15'!AK$4:CN$104,11,0),"0"),)</f>
        <v>0</v>
      </c>
      <c r="K22" s="402">
        <f>SUM(IFERROR(VLOOKUP($A22,BI$3:BN$152,4,0),"0"),
IFERROR(VLOOKUP($A22,'Season 1'!AJ$4:CM$104,12,0),"0"),IFERROR(VLOOKUP($A22,'Season 2'!AK$4:CN$104,12,0),"0"),
IFERROR(VLOOKUP($A22,'Season 3'!AK$4:CN$104,12,0),"0"),IFERROR(VLOOKUP($A22,'Season 4'!AK$4:CN$104,12,0),"0"),
IFERROR(VLOOKUP($A22,'Season 5'!AK$4:CN$104,12,0),"0"),IFERROR(VLOOKUP($A22,'Season 6'!AK$4:CN$104,12,0),"0"),
IFERROR(VLOOKUP($A22,'Season 7'!AK$4:CN$104,12,0),"0"),IFERROR(VLOOKUP($A22,'Season 8'!AK$4:CN$104,12,0),"0"),
IFERROR(VLOOKUP($A22,'Season 9'!AK$4:CN$104,12,0),"0"),IFERROR(VLOOKUP($A22,'Season 10'!AK$4:CN$104,12,0),"0"),
IFERROR(VLOOKUP($A22,'Season 11'!AK$4:CN$104,12,0),"0"),IFERROR(VLOOKUP($A22,'Season 12'!AK$4:CN$104,12,0),"0"),
IFERROR(VLOOKUP($A22,'Season 13'!AK$4:CN$104,12,0),"0"),IFERROR(VLOOKUP($A22,'Season 14'!AK$4:CN$104,12,0),"0"),IFERROR(VLOOKUP(A22,'Season 15'!AK$4:CN$104,12,0),"0"),)</f>
        <v>0</v>
      </c>
      <c r="L22" s="403">
        <f>SUM(
IFERROR(VLOOKUP($A22,'Season 1'!AJ$4:CM$104,13,0),"0"),IFERROR(VLOOKUP($A22,'Season 2'!AK$4:CN$104,13,0),"0"),
IFERROR(VLOOKUP($A22,'Season 3'!AK$4:CN$104,13,0),"0"),IFERROR(VLOOKUP($A22,'Season 4'!AK$4:CN$104,13,0),"0"),
IFERROR(VLOOKUP($A22,'Season 5'!AK$4:CN$104,13,0),"0"),IFERROR(VLOOKUP($A22,'Season 6'!AK$4:CN$104,13,0),"0"),
IFERROR(VLOOKUP($A22,'Season 7'!AK$4:CN$104,13,0),"0"),IFERROR(VLOOKUP($A22,'Season 8'!AK$4:CN$104,13,0),"0"),
IFERROR(VLOOKUP($A22,'Season 9'!AK$4:CN$104,13,0),"0"),IFERROR(VLOOKUP($A22,'Season 10'!AK$4:CN$104,13,0),"0"),
IFERROR(VLOOKUP($A22,'Season 11'!AK$4:CN$104,13,0),"0"),IFERROR(VLOOKUP($A22,'Season 12'!AK$4:CN$104,13,0),"0"),
IFERROR(VLOOKUP($A22,'Season 13'!AK$4:CN$104,13,0),"0"),IFERROR(VLOOKUP($A22,'Season 14'!AK$4:CN$104,13,0),"0"),IFERROR(VLOOKUP(A22,'Season 15'!AK$4:CN$104,13,0),"0"),)</f>
        <v>0</v>
      </c>
      <c r="M22" s="398">
        <f>SUM(
IFERROR(VLOOKUP($A22,'Season 1'!AJ$4:CM$104,14,0),"0"),IFERROR(VLOOKUP($A22,'Season 2'!AK$4:CN$104,14,0),"0"),
IFERROR(VLOOKUP($A22,'Season 3'!AK$4:CN$104,14,0),"0"),IFERROR(VLOOKUP($A22,'Season 4'!AK$4:CN$104,14,0),"0"),
IFERROR(VLOOKUP($A22,'Season 5'!AK$4:CN$104,14,0),"0"),IFERROR(VLOOKUP($A22,'Season 6'!AK$4:CN$104,14,0),"0"),
IFERROR(VLOOKUP($A22,'Season 7'!AK$4:CN$104,14,0),"0"),IFERROR(VLOOKUP($A22,'Season 8'!AK$4:CN$104,14,0),"0"),
IFERROR(VLOOKUP($A22,'Season 9'!AK$4:CN$104,14,0),"0"),IFERROR(VLOOKUP($A22,'Season 10'!AK$4:CN$104,14,0),"0"),
IFERROR(VLOOKUP($A22,'Season 11'!AK$4:CN$104,14,0),"0"),IFERROR(VLOOKUP($A22,'Season 12'!AK$4:CN$104,14,0),"0"),
IFERROR(VLOOKUP($A22,'Season 13'!AK$4:CN$104,14,0),"0"),IFERROR(VLOOKUP($A22,'Season 14'!AK$4:CN$104,14,0),"0"),IFERROR(VLOOKUP(A22,'Season 15'!AK$4:CN$104,14,0),"0"),)</f>
        <v>0</v>
      </c>
      <c r="N22" s="518">
        <f>SUM(
IFERROR(VLOOKUP($A22,'Season 1'!AJ$4:CM$104,15,0),"0"),IFERROR(VLOOKUP($A22,'Season 2'!AK$4:CN$104,15,0),"0"),
IFERROR(VLOOKUP($A22,'Season 3'!AK$4:CN$104,15,0),"0"),IFERROR(VLOOKUP($A22,'Season 4'!AK$4:CN$104,15,0),"0"),
IFERROR(VLOOKUP($A22,'Season 5'!AK$4:CN$104,15,0),"0"),IFERROR(VLOOKUP($A22,'Season 6'!AK$4:CN$104,15,0),"0"),
IFERROR(VLOOKUP($A22,'Season 7'!AK$4:CN$104,15,0),"0"),IFERROR(VLOOKUP($A22,'Season 8'!AK$4:CN$104,15,0),"0"),
IFERROR(VLOOKUP($A22,'Season 9'!AK$4:CN$104,15,0),"0"),IFERROR(VLOOKUP($A22,'Season 10'!AK$4:CN$104,15,0),"0"),
IFERROR(VLOOKUP($A22,'Season 11'!AK$4:CN$104,15,0),"0"),IFERROR(VLOOKUP($A22,'Season 12'!AK$4:CN$104,15,0),"0"),
IFERROR(VLOOKUP($A22,'Season 13'!AK$4:CN$104,15,0),"0"),IFERROR(VLOOKUP($A22,'Season 14'!AK$4:CN$104,15,0),"0"),IFERROR(VLOOKUP(A22,'Season 15'!AK$4:CN$104,15,0),"0"),)</f>
        <v>0</v>
      </c>
      <c r="O22" s="21">
        <f>SUM(
IFERROR(VLOOKUP($A22,'Season 1'!AJ$4:CM$104,16,0),"0"),IFERROR(VLOOKUP($A22,'Season 2'!AK$4:CN$104,16,0),"0"),
IFERROR(VLOOKUP($A22,'Season 3'!AK$4:CN$104,16,0),"0"),IFERROR(VLOOKUP($A22,'Season 4'!AK$4:CN$104,16,0),"0"),
IFERROR(VLOOKUP($A22,'Season 5'!AK$4:CN$104,16,0),"0"),IFERROR(VLOOKUP($A22,'Season 6'!AK$4:CN$104,16,0),"0"),
IFERROR(VLOOKUP($A22,'Season 7'!AK$4:CN$104,16,0),"0"),IFERROR(VLOOKUP($A22,'Season 8'!AK$4:CN$104,16,0),"0"),
IFERROR(VLOOKUP($A22,'Season 9'!AK$4:CN$104,16,0),"0"),IFERROR(VLOOKUP($A22,'Season 10'!AK$4:CN$104,16,0),"0"),
IFERROR(VLOOKUP($A22,'Season 11'!AK$4:CN$104,16,0),"0"),IFERROR(VLOOKUP($A22,'Season 12'!AK$4:CN$104,16,0),"0"),
IFERROR(VLOOKUP($A22,'Season 13'!AK$4:CN$104,16,0),"0"),IFERROR(VLOOKUP($A22,'Season 14'!AK$4:CN$104,16,0),"0"),IFERROR(VLOOKUP(A22,'Season 15'!AK$4:CN$104,16,0),"0"),)</f>
        <v>0</v>
      </c>
      <c r="P22" s="402">
        <f>SUM(
IFERROR(VLOOKUP($A22,'Season 1'!AJ$4:CM$104,17,0),"0"),IFERROR(VLOOKUP($A22,'Season 2'!AK$4:CN$104,17,0),"0"),
IFERROR(VLOOKUP($A22,'Season 3'!AK$4:CN$104,17,0),"0"),IFERROR(VLOOKUP($A22,'Season 4'!AK$4:CN$104,17,0),"0"),
IFERROR(VLOOKUP($A22,'Season 5'!AK$4:CN$104,17,0),"0"),IFERROR(VLOOKUP($A22,'Season 6'!AK$4:CN$104,17,0),"0"),
IFERROR(VLOOKUP($A22,'Season 7'!AK$4:CN$104,17,0),"0"),IFERROR(VLOOKUP($A22,'Season 8'!AK$4:CN$104,17,0),"0"),
IFERROR(VLOOKUP($A22,'Season 9'!AK$4:CN$104,17,0),"0"),IFERROR(VLOOKUP($A22,'Season 10'!AK$4:CN$104,17,0),"0"),
IFERROR(VLOOKUP($A22,'Season 11'!AK$4:CN$104,17,0),"0"),IFERROR(VLOOKUP($A22,'Season 12'!AK$4:CN$104,17,0),"0"),
IFERROR(VLOOKUP($A22,'Season 13'!AK$4:CN$104,17,0),"0"),IFERROR(VLOOKUP($A22,'Season 14'!AK$4:CN$104,17,0),"0"),IFERROR(VLOOKUP(A22,'Season 15'!AK$4:CN$104,17,0),"0"),)</f>
        <v>0</v>
      </c>
      <c r="Q22" s="403">
        <f>SUM(
IFERROR(VLOOKUP($A22,'Season 1'!AJ$4:CM$104,18,0),"0"),IFERROR(VLOOKUP($A22,'Season 2'!AK$4:CN$104,18,0),"0"),
IFERROR(VLOOKUP($A22,'Season 3'!AK$4:CN$104,18,0),"0"),IFERROR(VLOOKUP($A22,'Season 4'!AK$4:CN$104,18,0),"0"),
IFERROR(VLOOKUP($A22,'Season 5'!AK$4:CN$104,18,0),"0"),IFERROR(VLOOKUP($A22,'Season 6'!AK$4:CN$104,18,0),"0"),
IFERROR(VLOOKUP($A22,'Season 7'!AK$4:CN$104,18,0),"0"),IFERROR(VLOOKUP($A22,'Season 8'!AK$4:CN$104,18,0),"0"),
IFERROR(VLOOKUP($A22,'Season 9'!AK$4:CN$104,18,0),"0"),IFERROR(VLOOKUP($A22,'Season 10'!AK$4:CN$104,18,0),"0"),
IFERROR(VLOOKUP($A22,'Season 11'!AK$4:CN$104,18,0),"0"),IFERROR(VLOOKUP($A22,'Season 12'!AK$4:CN$104,18,0),"0"),
IFERROR(VLOOKUP($A22,'Season 13'!AK$4:CN$104,18,0),"0"),IFERROR(VLOOKUP($A22,'Season 14'!AK$4:CN$104,18,0),"0"),IFERROR(VLOOKUP(A22,'Season 15'!AK$4:CN$104,18,0),"0"),)</f>
        <v>0</v>
      </c>
      <c r="R22" s="398">
        <f>SUM(
IFERROR(VLOOKUP($A22,'Season 1'!AJ$4:CM$104,19,0),"0"),IFERROR(VLOOKUP($A22,'Season 2'!AK$4:CN$104,19,0),"0"),
IFERROR(VLOOKUP($A22,'Season 3'!AK$4:CN$104,19,0),"0"),IFERROR(VLOOKUP($A22,'Season 4'!AK$4:CN$104,19,0),"0"),
IFERROR(VLOOKUP($A22,'Season 5'!AK$4:CN$104,19,0),"0"),IFERROR(VLOOKUP($A22,'Season 6'!AK$4:CN$104,19,0),"0"),
IFERROR(VLOOKUP($A22,'Season 7'!AK$4:CN$104,19,0),"0"),IFERROR(VLOOKUP($A22,'Season 8'!AK$4:CN$104,19,0),"0"),
IFERROR(VLOOKUP($A22,'Season 9'!AK$4:CN$104,19,0),"0"),IFERROR(VLOOKUP($A22,'Season 10'!AK$4:CN$104,19,0),"0"),
IFERROR(VLOOKUP($A22,'Season 11'!AK$4:CN$104,19,0),"0"),IFERROR(VLOOKUP($A22,'Season 12'!AK$4:CN$104,19,0),"0"),
IFERROR(VLOOKUP($A22,'Season 13'!AK$4:CN$104,19,0),"0"),IFERROR(VLOOKUP($A22,'Season 14'!AK$4:CN$104,19,0),"0"),IFERROR(VLOOKUP(A22,'Season 15'!AK$4:CN$104,19,0),"0"),)</f>
        <v>0</v>
      </c>
      <c r="S22" s="518">
        <f>SUM(
IFERROR(VLOOKUP($A22,'Season 1'!AJ$4:CM$104,20,0),"0"),IFERROR(VLOOKUP($A22,'Season 2'!AK$4:CN$104,20,0),"0"),
IFERROR(VLOOKUP($A22,'Season 3'!AK$4:CN$104,20,0),"0"),IFERROR(VLOOKUP($A22,'Season 4'!AK$4:CN$104,20,0),"0"),
IFERROR(VLOOKUP($A22,'Season 5'!AK$4:CN$104,20,0),"0"),IFERROR(VLOOKUP($A22,'Season 6'!AK$4:CN$104,20,0),"0"),
IFERROR(VLOOKUP($A22,'Season 7'!AK$4:CN$104,20,0),"0"),IFERROR(VLOOKUP($A22,'Season 8'!AK$4:CN$104,20,0),"0"),
IFERROR(VLOOKUP($A22,'Season 9'!AK$4:CN$104,20,0),"0"),IFERROR(VLOOKUP($A22,'Season 10'!AK$4:CN$104,20,0),"0"),
IFERROR(VLOOKUP($A22,'Season 11'!AK$4:CN$104,20,0),"0"),IFERROR(VLOOKUP($A22,'Season 12'!AK$4:CN$104,20,0),"0"),
IFERROR(VLOOKUP($A22,'Season 13'!AK$4:CN$104,20,0),"0"),IFERROR(VLOOKUP($A22,'Season 14'!AK$4:CN$104,20,0),"0"),IFERROR(VLOOKUP(A22,'Season 15'!AK$4:CN$104,20,0),"0"),)</f>
        <v>0</v>
      </c>
      <c r="T22" s="21">
        <f>SUM(
IFERROR(VLOOKUP($A22,'Season 1'!AJ$4:CM$104,21,0),"0"),IFERROR(VLOOKUP($A22,'Season 2'!AK$4:CN$104,21,0),"0"),
IFERROR(VLOOKUP($A22,'Season 3'!AK$4:CN$104,21,0),"0"),IFERROR(VLOOKUP($A22,'Season 4'!AK$4:CN$104,21,0),"0"),
IFERROR(VLOOKUP($A22,'Season 5'!AK$4:CN$104,21,0),"0"),IFERROR(VLOOKUP($A22,'Season 6'!AK$4:CN$104,21,0),"0"),
IFERROR(VLOOKUP($A22,'Season 7'!AK$4:CN$104,21,0),"0"),IFERROR(VLOOKUP($A22,'Season 8'!AK$4:CN$104,21,0),"0"),
IFERROR(VLOOKUP($A22,'Season 9'!AK$4:CN$104,21,0),"0"),IFERROR(VLOOKUP($A22,'Season 10'!AK$4:CN$104,21,0),"0"),
IFERROR(VLOOKUP($A22,'Season 11'!AK$4:CN$104,21,0),"0"),IFERROR(VLOOKUP($A22,'Season 12'!AK$4:CN$104,21,0),"0"),
IFERROR(VLOOKUP($A22,'Season 13'!AK$4:CN$104,21,0),"0"),IFERROR(VLOOKUP($A22,'Season 14'!AK$4:CN$104,21,0),"0"),IFERROR(VLOOKUP(A22,'Season 15'!AK$4:CN$104,21,0),"0"),)</f>
        <v>0</v>
      </c>
      <c r="U22" s="402">
        <f>SUM(
IFERROR(VLOOKUP($A22,'Season 1'!AJ$4:CM$104,22,0),"0"),IFERROR(VLOOKUP($A22,'Season 2'!AK$4:CN$104,22,0),"0"),
IFERROR(VLOOKUP($A22,'Season 3'!AK$4:CN$104,22,0),"0"),IFERROR(VLOOKUP($A22,'Season 4'!AK$4:CN$104,22,0),"0"),
IFERROR(VLOOKUP($A22,'Season 5'!AK$4:CN$104,22,0),"0"),IFERROR(VLOOKUP($A22,'Season 6'!AK$4:CN$104,22,0),"0"),
IFERROR(VLOOKUP($A22,'Season 7'!AK$4:CN$104,22,0),"0"),IFERROR(VLOOKUP($A22,'Season 8'!AK$4:CN$104,22,0),"0"),
IFERROR(VLOOKUP($A22,'Season 9'!AK$4:CN$104,22,0),"0"),IFERROR(VLOOKUP($A22,'Season 10'!AK$4:CN$104,22,0),"0"),
IFERROR(VLOOKUP($A22,'Season 11'!AK$4:CN$104,22,0),"0"),IFERROR(VLOOKUP($A22,'Season 12'!AK$4:CN$104,22,0),"0"),
IFERROR(VLOOKUP($A22,'Season 13'!AK$4:CN$104,22,0),"0"),IFERROR(VLOOKUP($A22,'Season 14'!AK$4:CN$104,22,0),"0"),IFERROR(VLOOKUP(A22,'Season 15'!AK$4:CN$104,22,0),"0"),)</f>
        <v>0</v>
      </c>
      <c r="V22" s="403">
        <f>SUM(
IFERROR(VLOOKUP($A22,'Season 1'!AJ$4:CM$104,23,0),"0"),IFERROR(VLOOKUP($A22,'Season 2'!AK$4:CN$104,23,0),"0"),
IFERROR(VLOOKUP($A22,'Season 3'!AK$4:CN$104,23,0),"0"),IFERROR(VLOOKUP($A22,'Season 4'!AK$4:CN$104,23,0),"0"),
IFERROR(VLOOKUP($A22,'Season 5'!AK$4:CN$104,23,0),"0"),IFERROR(VLOOKUP($A22,'Season 6'!AK$4:CN$104,23,0),"0"),
IFERROR(VLOOKUP($A22,'Season 7'!AK$4:CN$104,23,0),"0"),IFERROR(VLOOKUP($A22,'Season 8'!AK$4:CN$104,23,0),"0"),
IFERROR(VLOOKUP($A22,'Season 9'!AK$4:CN$104,23,0),"0"),IFERROR(VLOOKUP($A22,'Season 10'!AK$4:CN$104,23,0),"0"),
IFERROR(VLOOKUP($A22,'Season 11'!AK$4:CN$104,23,0),"0"),IFERROR(VLOOKUP($A22,'Season 12'!AK$4:CN$104,23,0),"0"),
IFERROR(VLOOKUP($A22,'Season 13'!AK$4:CN$104,23,0),"0"),IFERROR(VLOOKUP($A22,'Season 14'!AK$4:CN$104,23,0),"0"),IFERROR(VLOOKUP($A22,'Season 15'!AK$4:CN$104,23,0),"0"),)</f>
        <v>0</v>
      </c>
      <c r="W22" s="398">
        <f>SUM(
IFERROR(VLOOKUP($A22,'Season 1'!AJ$4:CM$104,24,0),"0"),IFERROR(VLOOKUP($A22,'Season 2'!AK$4:CN$104,24,0),"0"),
IFERROR(VLOOKUP($A22,'Season 3'!AK$4:CN$104,24,0),"0"),IFERROR(VLOOKUP($A22,'Season 4'!AK$4:CN$104,24,0),"0"),
IFERROR(VLOOKUP($A22,'Season 5'!AK$4:CN$104,24,0),"0"),IFERROR(VLOOKUP($A22,'Season 6'!AK$4:CN$104,24,0),"0"),
IFERROR(VLOOKUP($A22,'Season 7'!AK$4:CN$104,24,0),"0"),IFERROR(VLOOKUP($A22,'Season 8'!AK$4:CN$104,24,0),"0"),
IFERROR(VLOOKUP($A22,'Season 9'!AK$4:CN$104,24,0),"0"),IFERROR(VLOOKUP($A22,'Season 10'!AK$4:CN$104,24,0),"0"),
IFERROR(VLOOKUP($A22,'Season 11'!AK$4:CN$104,24,0),"0"),IFERROR(VLOOKUP($A22,'Season 12'!AK$4:CN$104,24,0),"0"),
IFERROR(VLOOKUP($A22,'Season 13'!AK$4:CN$104,24,0),"0"),IFERROR(VLOOKUP($A22,'Season 14'!AK$4:CN$104,24,0),"0"),IFERROR(VLOOKUP($A22,'Season 15'!AK$4:CN$104,24,0),"0"),)</f>
        <v>0</v>
      </c>
      <c r="X22" s="518">
        <f>SUM(
IFERROR(VLOOKUP($A22,'Season 1'!AJ$4:CM$104,25,0),"0"),IFERROR(VLOOKUP($A22,'Season 2'!AK$4:CN$104,25,0),"0"),
IFERROR(VLOOKUP($A22,'Season 3'!AK$4:CN$104,25,0),"0"),IFERROR(VLOOKUP($A22,'Season 4'!AK$4:CN$104,25,0),"0"),
IFERROR(VLOOKUP($A22,'Season 5'!AK$4:CN$104,25,0),"0"),IFERROR(VLOOKUP($A22,'Season 6'!AK$4:CN$104,25,0),"0"),
IFERROR(VLOOKUP($A22,'Season 7'!AK$4:CN$104,25,0),"0"),IFERROR(VLOOKUP($A22,'Season 8'!AK$4:CN$104,25,0),"0"),
IFERROR(VLOOKUP($A22,'Season 9'!AK$4:CN$104,25,0),"0"),IFERROR(VLOOKUP($A22,'Season 10'!AK$4:CN$104,25,0),"0"),
IFERROR(VLOOKUP($A22,'Season 11'!AK$4:CN$104,25,0),"0"),IFERROR(VLOOKUP($A22,'Season 12'!AK$4:CN$104,25,0),"0"),
IFERROR(VLOOKUP($A22,'Season 13'!AK$4:CN$104,25,0),"0"),IFERROR(VLOOKUP($A22,'Season 14'!AK$4:CN$104,25,0),"0"),IFERROR(VLOOKUP($A22,'Season 15'!AK$4:CN$104,25,0),"0"),)</f>
        <v>0</v>
      </c>
      <c r="Y22" s="21">
        <f>SUM(
IFERROR(VLOOKUP($A22,'Season 1'!AJ$4:CM$104,26,0),"0"),IFERROR(VLOOKUP($A22,'Season 2'!AK$4:CN$104,26,0),"0"),
IFERROR(VLOOKUP($A22,'Season 3'!AK$4:CN$104,26,0),"0"),IFERROR(VLOOKUP($A22,'Season 4'!AK$4:CN$104,26,0),"0"),
IFERROR(VLOOKUP($A22,'Season 5'!AK$4:CN$104,26,0),"0"),IFERROR(VLOOKUP($A22,'Season 6'!AK$4:CN$104,26,0),"0"),
IFERROR(VLOOKUP($A22,'Season 7'!AK$4:CN$104,26,0),"0"),IFERROR(VLOOKUP($A22,'Season 8'!AK$4:CN$104,26,0),"0"),
IFERROR(VLOOKUP($A22,'Season 9'!AK$4:CN$104,26,0),"0"),IFERROR(VLOOKUP($A22,'Season 10'!AK$4:CN$104,26,0),"0"),
IFERROR(VLOOKUP($A22,'Season 11'!AK$4:CN$104,26,0),"0"),IFERROR(VLOOKUP($A22,'Season 12'!AK$4:CN$104,26,0),"0"),
IFERROR(VLOOKUP($A22,'Season 13'!AK$4:CN$104,26,0),"0"),IFERROR(VLOOKUP($A22,'Season 14'!AK$4:CN$104,26,0),"0"),IFERROR(VLOOKUP($A22,'Season 15'!AK$4:CN$104,26,0),"0"),)</f>
        <v>0</v>
      </c>
      <c r="Z22" s="402">
        <f>SUM(
IFERROR(VLOOKUP($A22,'Season 1'!AJ$4:CM$104,27,0),"0"),IFERROR(VLOOKUP($A22,'Season 2'!AK$4:CN$104,27,0),"0"),
IFERROR(VLOOKUP($A22,'Season 3'!AK$4:CN$104,27,0),"0"),IFERROR(VLOOKUP($A22,'Season 4'!AK$4:CN$104,27,0),"0"),
IFERROR(VLOOKUP($A22,'Season 5'!AK$4:CN$104,27,0),"0"),IFERROR(VLOOKUP($A22,'Season 6'!AK$4:CN$104,27,0),"0"),
IFERROR(VLOOKUP($A22,'Season 7'!AK$4:CN$104,27,0),"0"),IFERROR(VLOOKUP($A22,'Season 8'!AK$4:CN$104,27,0),"0"),
IFERROR(VLOOKUP($A22,'Season 9'!AK$4:CN$104,27,0),"0"),IFERROR(VLOOKUP($A22,'Season 10'!AK$4:CN$104,27,0),"0"),
IFERROR(VLOOKUP($A22,'Season 11'!AK$4:CN$104,27,0),"0"),IFERROR(VLOOKUP($A22,'Season 12'!AK$4:CN$104,27,0),"0"),
IFERROR(VLOOKUP($A22,'Season 13'!AK$4:CN$104,27,0),"0"),IFERROR(VLOOKUP($A22,'Season 14'!AK$4:CN$104,27,0),"0"),IFERROR(VLOOKUP($A22,'Season 15'!AK$4:CN$104,27,0),"0"),)</f>
        <v>0</v>
      </c>
      <c r="AA22" s="403">
        <f>SUM(
IFERROR(VLOOKUP($A22,'Season 1'!AJ$4:CM$104,28,0),"0"),IFERROR(VLOOKUP($A22,'Season 2'!AK$4:CN$104,28,0),"0"),
IFERROR(VLOOKUP($A22,'Season 3'!AK$4:CN$104,28,0),"0"),IFERROR(VLOOKUP($A22,'Season 4'!AK$4:CN$104,28,0),"0"),
IFERROR(VLOOKUP($A22,'Season 5'!AK$4:CN$104,28,0),"0"),IFERROR(VLOOKUP($A22,'Season 6'!AK$4:CN$104,28,0),"0"),
IFERROR(VLOOKUP($A22,'Season 7'!AK$4:CN$104,28,0),"0"),IFERROR(VLOOKUP($A22,'Season 8'!AK$4:CN$104,28,0),"0"),
IFERROR(VLOOKUP($A22,'Season 9'!AK$4:CN$104,28,0),"0"),IFERROR(VLOOKUP($A22,'Season 10'!AK$4:CN$104,28,0),"0"),
IFERROR(VLOOKUP($A22,'Season 11'!AK$4:CN$104,28,0),"0"),IFERROR(VLOOKUP($A22,'Season 12'!AK$4:CN$104,28,0),"0"),
IFERROR(VLOOKUP($A22,'Season 13'!AK$4:CN$104,28,0),"0"),IFERROR(VLOOKUP($A22,'Season 14'!AK$4:CN$104,28,0),"0"),IFERROR(VLOOKUP($A22,'Season 15'!AK$4:CN$104,28,0),"0"),)</f>
        <v>0</v>
      </c>
      <c r="AB22" s="398">
        <f>SUM(
IFERROR(VLOOKUP($A22,'Season 1'!AJ$4:CM$104,29,0),"0"),IFERROR(VLOOKUP($A22,'Season 2'!AK$4:CN$104,29,0),"0"),
IFERROR(VLOOKUP($A22,'Season 3'!AK$4:CN$104,29,0),"0"),IFERROR(VLOOKUP($A22,'Season 4'!AK$4:CN$104,29,0),"0"),
IFERROR(VLOOKUP($A22,'Season 5'!AK$4:CN$104,29,0),"0"),IFERROR(VLOOKUP($A22,'Season 6'!AK$4:CN$104,29,0),"0"),
IFERROR(VLOOKUP($A22,'Season 7'!AK$4:CN$104,29,0),"0"),IFERROR(VLOOKUP($A22,'Season 8'!AK$4:CN$104,29,0),"0"),
IFERROR(VLOOKUP($A22,'Season 9'!AK$4:CN$104,29,0),"0"),IFERROR(VLOOKUP($A22,'Season 10'!AK$4:CN$104,29,0),"0"),
IFERROR(VLOOKUP($A22,'Season 11'!AK$4:CN$104,29,0),"0"),IFERROR(VLOOKUP($A22,'Season 12'!AK$4:CN$104,29,0),"0"),
IFERROR(VLOOKUP($A22,'Season 13'!AK$4:CN$104,29,0),"0"),IFERROR(VLOOKUP($A22,'Season 14'!AK$4:CN$104,29,0),"0"),IFERROR(VLOOKUP($A22,'Season 15'!AK$4:CN$104,29,0),"0"),)</f>
        <v>0</v>
      </c>
      <c r="AC22" s="518">
        <f>SUM(
IFERROR(VLOOKUP($A22,'Season 1'!AJ$4:CM$104,30,0),"0"),IFERROR(VLOOKUP($A22,'Season 2'!AK$4:CN$104,30,0),"0"),
IFERROR(VLOOKUP($A22,'Season 3'!AK$4:CN$104,30,0),"0"),IFERROR(VLOOKUP($A22,'Season 4'!AK$4:CN$104,30,0),"0"),
IFERROR(VLOOKUP($A22,'Season 5'!AK$4:CN$104,30,0),"0"),IFERROR(VLOOKUP($A22,'Season 6'!AK$4:CN$104,30,0),"0"),
IFERROR(VLOOKUP($A22,'Season 7'!AK$4:CN$104,30,0),"0"),IFERROR(VLOOKUP($A22,'Season 8'!AK$4:CN$104,30,0),"0"),
IFERROR(VLOOKUP($A22,'Season 9'!AK$4:CN$104,30,0),"0"),IFERROR(VLOOKUP($A22,'Season 10'!AK$4:CN$104,30,0),"0"),
IFERROR(VLOOKUP($A22,'Season 11'!AK$4:CN$104,30,0),"0"),IFERROR(VLOOKUP($A22,'Season 12'!AK$4:CN$104,30,0),"0"),
IFERROR(VLOOKUP($A22,'Season 13'!AK$4:CN$104,30,0),"0"),IFERROR(VLOOKUP($A22,'Season 14'!AK$4:CN$104,30,0),"0"),IFERROR(VLOOKUP($A22,'Season 15'!AK$4:CN$104,30,0),"0"),)</f>
        <v>0</v>
      </c>
      <c r="AD22" s="21">
        <f>SUM(
IFERROR(VLOOKUP($A22,'Season 1'!AJ$4:CM$104,31,0),"0"),IFERROR(VLOOKUP($A22,'Season 2'!AK$4:CN$104,31,0),"0"),
IFERROR(VLOOKUP($A22,'Season 3'!AK$4:CN$104,31,0),"0"),IFERROR(VLOOKUP($A22,'Season 4'!AK$4:CN$104,31,0),"0"),
IFERROR(VLOOKUP($A22,'Season 5'!AK$4:CN$104,31,0),"0"),IFERROR(VLOOKUP($A22,'Season 6'!AK$4:CN$104,31,0),"0"),
IFERROR(VLOOKUP($A22,'Season 7'!AK$4:CN$104,31,0),"0"),IFERROR(VLOOKUP($A22,'Season 8'!AK$4:CN$104,31,0),"0"),
IFERROR(VLOOKUP($A22,'Season 9'!AK$4:CN$104,31,0),"0"),IFERROR(VLOOKUP($A22,'Season 10'!AK$4:CN$104,31,0),"0"),
IFERROR(VLOOKUP($A22,'Season 11'!AK$4:CN$104,31,0),"0"),IFERROR(VLOOKUP($A22,'Season 12'!AK$4:CN$104,31,0),"0"),
IFERROR(VLOOKUP($A22,'Season 13'!AK$4:CN$104,31,0),"0"),IFERROR(VLOOKUP($A22,'Season 14'!AK$4:CN$104,31,0),"0"),IFERROR(VLOOKUP($A22,'Season 15'!AK$4:CN$104,31,0),"0"),)</f>
        <v>0</v>
      </c>
      <c r="AE22" s="402">
        <f>SUM(
IFERROR(VLOOKUP($A22,'Season 1'!AJ$4:CM$104,32,0),"0"),IFERROR(VLOOKUP($A22,'Season 2'!AK$4:CN$104,32,0),"0"),
IFERROR(VLOOKUP($A22,'Season 3'!AK$4:CN$104,32,0),"0"),IFERROR(VLOOKUP($A22,'Season 4'!AK$4:CN$104,32,0),"0"),
IFERROR(VLOOKUP($A22,'Season 5'!AK$4:CN$104,32,0),"0"),IFERROR(VLOOKUP($A22,'Season 6'!AK$4:CN$104,32,0),"0"),
IFERROR(VLOOKUP($A22,'Season 7'!AK$4:CN$104,32,0),"0"),IFERROR(VLOOKUP($A22,'Season 8'!AK$4:CN$104,32,0),"0"),
IFERROR(VLOOKUP($A22,'Season 9'!AK$4:CN$104,32,0),"0"),IFERROR(VLOOKUP($A22,'Season 10'!AK$4:CN$104,32,0),"0"),
IFERROR(VLOOKUP($A22,'Season 11'!AK$4:CN$104,32,0),"0"),IFERROR(VLOOKUP($A22,'Season 12'!AK$4:CN$104,32,0),"0"),
IFERROR(VLOOKUP($A22,'Season 13'!AK$4:CN$104,32,0),"0"),IFERROR(VLOOKUP($A22,'Season 14'!AK$4:CN$104,32,0),"0"),IFERROR(VLOOKUP($A22,'Season 15'!AK$4:CN$104,32,0),"0"),)</f>
        <v>0</v>
      </c>
      <c r="AF22" s="403">
        <f>SUM(IFERROR(VLOOKUP($A22,'Season 2'!AK$4:CN$104,33,0),"0"),
IFERROR(VLOOKUP($A22,'Season 3'!AK$4:CN$104,33,0),"0"),IFERROR(VLOOKUP($A22,'Season 4'!AK$4:CN$104,33,0),"0"),
IFERROR(VLOOKUP($A22,'Season 5'!AK$4:CN$104,33,0),"0"),IFERROR(VLOOKUP($A22,'Season 6'!AK$4:CN$104,33,0),"0"),
IFERROR(VLOOKUP($A22,'Season 7'!AK$4:CN$104,33,0),"0"),IFERROR(VLOOKUP($A22,'Season 8'!AK$4:CN$104,33,0),"0"),
IFERROR(VLOOKUP($A22,'Season 9'!AK$4:CN$104,33,0),"0"),IFERROR(VLOOKUP($A22,'Season 10'!AK$4:CN$104,33,0),"0"),
IFERROR(VLOOKUP($A22,'Season 11'!AK$4:CN$104,33,0),"0"),IFERROR(VLOOKUP($A22,'Season 12'!AK$4:CN$104,33,0),"0"),
IFERROR(VLOOKUP($A22,'Season 13'!AK$4:CN$104,33,0),"0"),IFERROR(VLOOKUP($A22,'Season 14'!AK$4:CN$104,33,0),"0"),IFERROR(VLOOKUP($A22,'Season 15'!AK$4:CN$104,33,0),"0"),)</f>
        <v>0</v>
      </c>
      <c r="AG22" s="398">
        <f>SUM(IFERROR(VLOOKUP($A22,'Season 2'!AK$4:CN$104,34,0),"0"),
IFERROR(VLOOKUP($A22,'Season 3'!AK$4:CN$104,34,0),"0"),IFERROR(VLOOKUP($A22,'Season 4'!AK$4:CN$104,34,0),"0"),
IFERROR(VLOOKUP($A22,'Season 5'!AK$4:CN$104,34,0),"0"),IFERROR(VLOOKUP($A22,'Season 6'!AK$4:CN$104,34,0),"0"),
IFERROR(VLOOKUP($A22,'Season 7'!AK$4:CN$104,34,0),"0"),IFERROR(VLOOKUP($A22,'Season 8'!AK$4:CN$104,34,0),"0"),
IFERROR(VLOOKUP($A22,'Season 9'!AK$4:CN$104,34,0),"0"),IFERROR(VLOOKUP($A22,'Season 10'!AK$4:CN$104,34,0),"0"),
IFERROR(VLOOKUP($A22,'Season 11'!AK$4:CN$104,34,0),"0"),IFERROR(VLOOKUP($A22,'Season 12'!AK$4:CN$104,34,0),"0"),
IFERROR(VLOOKUP($A22,'Season 13'!AK$4:CN$104,34,0),"0"),IFERROR(VLOOKUP($A22,'Season 14'!AK$4:CN$104,34,0),"0"),IFERROR(VLOOKUP($A22,'Season 15'!AK$4:CN$104,34,0),"0"),)</f>
        <v>0</v>
      </c>
      <c r="AH22" s="518">
        <f>SUM(IFERROR(VLOOKUP($A22,'Season 2'!AK$4:CN$104,35,0),"0"),
IFERROR(VLOOKUP($A22,'Season 3'!AK$4:CN$104,35,0),"0"),IFERROR(VLOOKUP($A22,'Season 4'!AK$4:CN$104,35,0),"0"),
IFERROR(VLOOKUP($A22,'Season 5'!AK$4:CN$104,35,0),"0"),IFERROR(VLOOKUP($A22,'Season 6'!AK$4:CN$104,35,0),"0"),
IFERROR(VLOOKUP($A22,'Season 7'!AK$4:CN$104,35,0),"0"),IFERROR(VLOOKUP($A22,'Season 8'!AK$4:CN$104,35,0),"0"),
IFERROR(VLOOKUP($A22,'Season 9'!AK$4:CN$104,35,0),"0"),IFERROR(VLOOKUP($A22,'Season 10'!AK$4:CN$104,35,0),"0"),
IFERROR(VLOOKUP($A22,'Season 11'!AK$4:CN$104,35,0),"0"),IFERROR(VLOOKUP($A22,'Season 12'!AK$4:CN$104,35,0),"0"),
IFERROR(VLOOKUP($A22,'Season 13'!AK$4:CN$104,35,0),"0"),IFERROR(VLOOKUP($A22,'Season 14'!AK$4:CN$104,35,0),"0"),IFERROR(VLOOKUP($A22,'Season 15'!AK$4:CN$104,35,0),"0"),)</f>
        <v>0</v>
      </c>
      <c r="AI22" s="21">
        <f>SUM(IFERROR(VLOOKUP($A22,'Season 2'!AK$4:CN$104,36,0),"0"),
IFERROR(VLOOKUP($A22,'Season 3'!AK$4:CN$104,36,0),"0"),IFERROR(VLOOKUP($A22,'Season 4'!AK$4:CN$104,36,0),"0"),
IFERROR(VLOOKUP($A22,'Season 5'!AK$4:CN$104,36,0),"0"),IFERROR(VLOOKUP($A22,'Season 6'!AK$4:CN$104,36,0),"0"),
IFERROR(VLOOKUP($A22,'Season 7'!AK$4:CN$104,36,0),"0"),IFERROR(VLOOKUP($A22,'Season 8'!AK$4:CN$104,36,0),"0"),
IFERROR(VLOOKUP($A22,'Season 9'!AK$4:CN$104,36,0),"0"),IFERROR(VLOOKUP($A22,'Season 10'!AK$4:CN$104,36,0),"0"),
IFERROR(VLOOKUP($A22,'Season 11'!AK$4:CN$104,36,0),"0"),IFERROR(VLOOKUP($A22,'Season 12'!AK$4:CN$104,36,0),"0"),
IFERROR(VLOOKUP($A22,'Season 13'!AK$4:CN$104,36,0),"0"),IFERROR(VLOOKUP($A22,'Season 14'!AK$4:CN$104,36,0),"0"),IFERROR(VLOOKUP($A22,'Season 15'!AK$4:CN$104,36,0),"0"),)</f>
        <v>0</v>
      </c>
      <c r="AJ22" s="402">
        <f>SUM(IFERROR(VLOOKUP($A22,'Season 2'!AK$4:CN$104,37,0),"0"),
IFERROR(VLOOKUP($A22,'Season 3'!AK$4:CN$104,37,0),"0"),IFERROR(VLOOKUP($A22,'Season 4'!AK$4:CN$104,37,0),"0"),
IFERROR(VLOOKUP($A22,'Season 5'!AK$4:CN$104,37,0),"0"),IFERROR(VLOOKUP($A22,'Season 6'!AK$4:CN$104,37,0),"0"),
IFERROR(VLOOKUP($A22,'Season 7'!AK$4:CN$104,37,0),"0"),IFERROR(VLOOKUP($A22,'Season 8'!AK$4:CN$104,37,0),"0"),
IFERROR(VLOOKUP($A22,'Season 9'!AK$4:CN$104,37,0),"0"),IFERROR(VLOOKUP($A22,'Season 10'!AK$4:CN$104,37,0),"0"),
IFERROR(VLOOKUP($A22,'Season 11'!AK$4:CN$104,37,0),"0"),IFERROR(VLOOKUP($A22,'Season 12'!AK$4:CN$104,37,0),"0"),
IFERROR(VLOOKUP($A22,'Season 13'!AK$4:CN$104,37,0),"0"),IFERROR(VLOOKUP($A22,'Season 14'!AK$4:CN$104,37,0),"0"),IFERROR(VLOOKUP($A22,'Season 15'!AK$4:CN$104,37,0),"0"),)</f>
        <v>0</v>
      </c>
      <c r="AK22" s="403">
        <f>SUM(IFERROR(VLOOKUP($A22,'Season 1'!AJ$4:CM$104,33,0),"0"),IFERROR(VLOOKUP($A22,'Season 2'!AK$4:CN$104,38,0),"0"),
IFERROR(VLOOKUP($A22,'Season 3'!AK$4:CN$104,38,0),"0"),IFERROR(VLOOKUP($A22,'Season 4'!AK$4:CN$104,38,0),"0"),
IFERROR(VLOOKUP($A22,'Season 5'!AK$4:CN$104,38,0),"0"),IFERROR(VLOOKUP($A22,'Season 6'!AK$4:CN$104,38,0),"0"),
IFERROR(VLOOKUP($A22,'Season 7'!AK$4:CN$104,38,0),"0"),IFERROR(VLOOKUP($A22,'Season 8'!AK$4:CN$104,38,0),"0"),
IFERROR(VLOOKUP($A22,'Season 9'!AK$4:CN$104,38,0),"0"),IFERROR(VLOOKUP($A22,'Season 10'!AK$4:CN$104,38,0),"0"),
IFERROR(VLOOKUP($A22,'Season 11'!AK$4:CN$104,38,0),"0"),IFERROR(VLOOKUP($A22,'Season 12'!AK$4:CN$104,38,0),"0"),
IFERROR(VLOOKUP($A22,'Season 13'!AK$4:CN$104,38,0),"0"),IFERROR(VLOOKUP($A22,'Season 14'!AK$4:CN$104,38,0),"0"),IFERROR(VLOOKUP($A22,'Season 15'!AK$4:CN$104,38,0),"0"),)</f>
        <v>0</v>
      </c>
      <c r="AL22" s="398">
        <f>SUM(IFERROR(VLOOKUP($A22,'Season 1'!AJ$4:CM$104,34,0),"0"),IFERROR(VLOOKUP($A22,'Season 2'!AK$4:CN$104,39,0),"0"),
IFERROR(VLOOKUP($A22,'Season 3'!AK$4:CN$104,39,0),"0"),IFERROR(VLOOKUP($A22,'Season 4'!AK$4:CN$104,39,0),"0"),
IFERROR(VLOOKUP($A22,'Season 5'!AK$4:CN$104,39,0),"0"),IFERROR(VLOOKUP($A22,'Season 6'!AK$4:CN$104,39,0),"0"),
IFERROR(VLOOKUP($A22,'Season 7'!AK$4:CN$104,39,0),"0"),IFERROR(VLOOKUP($A22,'Season 8'!AK$4:CN$104,39,0),"0"),
IFERROR(VLOOKUP($A22,'Season 9'!AK$4:CN$104,39,0),"0"),IFERROR(VLOOKUP($A22,'Season 10'!AK$4:CN$104,39,0),"0"),
IFERROR(VLOOKUP($A22,'Season 11'!AK$4:CN$104,39,0),"0"),IFERROR(VLOOKUP($A22,'Season 12'!AK$4:CN$104,39,0),"0"),
IFERROR(VLOOKUP($A22,'Season 13'!AK$4:CN$104,39,0),"0"),IFERROR(VLOOKUP($A22,'Season 14'!AK$4:CN$104,39,0),"0"),IFERROR(VLOOKUP($A22,'Season 15'!AK$4:CN$104,39,0),"0"),)</f>
        <v>0</v>
      </c>
      <c r="AM22" s="518">
        <f>SUM(IFERROR(VLOOKUP($A22,'Season 1'!AJ$4:CM$104,35,0),"0"),IFERROR(VLOOKUP($A22,'Season 2'!AK$4:CN$104,40,0),"0"),
IFERROR(VLOOKUP($A22,'Season 3'!AK$4:CN$104,40,0),"0"),IFERROR(VLOOKUP($A22,'Season 4'!AK$4:CN$104,40,0),"0"),
IFERROR(VLOOKUP($A22,'Season 5'!AK$4:CN$104,40,0),"0"),IFERROR(VLOOKUP($A22,'Season 6'!AK$4:CN$104,40,0),"0"),
IFERROR(VLOOKUP($A22,'Season 7'!AK$4:CN$104,40,0),"0"),IFERROR(VLOOKUP($A22,'Season 8'!AK$4:CN$104,40,0),"0"),
IFERROR(VLOOKUP($A22,'Season 9'!AK$4:CN$104,40,0),"0"),IFERROR(VLOOKUP($A22,'Season 10'!AK$4:CN$104,40,0),"0"),
IFERROR(VLOOKUP($A22,'Season 11'!AK$4:CN$104,40,0),"0"),IFERROR(VLOOKUP($A22,'Season 12'!AK$4:CN$104,40,0),"0"),
IFERROR(VLOOKUP($A22,'Season 13'!AK$4:CN$104,40,0),"0"),IFERROR(VLOOKUP($A22,'Season 14'!AK$4:CN$104,40,0),"0"),IFERROR(VLOOKUP($A22,'Season 15'!AK$4:CN$104,40,0),"0"),)</f>
        <v>0</v>
      </c>
      <c r="AN22" s="21">
        <f>SUM(IFERROR(VLOOKUP($A22,'Season 1'!AJ$4:CM$104,36,0),"0"),IFERROR(VLOOKUP($A22,'Season 2'!AK$4:CN$104,41,0),"0"),
IFERROR(VLOOKUP($A22,'Season 3'!AK$4:CN$104,41,0),"0"),IFERROR(VLOOKUP($A22,'Season 4'!AK$4:CN$104,41,0),"0"),
IFERROR(VLOOKUP($A22,'Season 5'!AK$4:CN$104,41,0),"0"),IFERROR(VLOOKUP($A22,'Season 6'!AK$4:CN$104,41,0),"0"),
IFERROR(VLOOKUP($A22,'Season 7'!AK$4:CN$104,41,0),"0"),IFERROR(VLOOKUP($A22,'Season 8'!AK$4:CN$104,41,0),"0"),
IFERROR(VLOOKUP($A22,'Season 9'!AK$4:CN$104,41,0),"0"),IFERROR(VLOOKUP($A22,'Season 10'!AK$4:CN$104,41,0),"0"),
IFERROR(VLOOKUP($A22,'Season 11'!AK$4:CN$104,41,0),"0"),IFERROR(VLOOKUP($A22,'Season 12'!AK$4:CN$104,41,0),"0"),
IFERROR(VLOOKUP($A22,'Season 13'!AK$4:CN$104,41,0),"0"),IFERROR(VLOOKUP($A22,'Season 14'!AK$4:CN$104,41,0),"0"),IFERROR(VLOOKUP($A22,'Season 15'!AK$4:CN$104,41,0),"0"),)</f>
        <v>0</v>
      </c>
      <c r="AO22" s="402">
        <f>SUM(IFERROR(VLOOKUP($A22,'Season 1'!AJ$4:CM$104,37,0),"0"),IFERROR(VLOOKUP($A22,'Season 2'!AK$4:CN$104,42,0),"0"),
IFERROR(VLOOKUP($A22,'Season 3'!AK$4:CN$104,42,0),"0"),IFERROR(VLOOKUP($A22,'Season 4'!AK$4:CN$104,42,0),"0"),
IFERROR(VLOOKUP($A22,'Season 5'!AK$4:CN$104,42,0),"0"),IFERROR(VLOOKUP($A22,'Season 6'!AK$4:CN$104,42,0),"0"),
IFERROR(VLOOKUP($A22,'Season 7'!AK$4:CN$104,42,0),"0"),IFERROR(VLOOKUP($A22,'Season 8'!AK$4:CN$104,42,0),"0"),
IFERROR(VLOOKUP($A22,'Season 9'!AK$4:CN$104,42,0),"0"),IFERROR(VLOOKUP($A22,'Season 10'!AK$4:CN$104,42,0),"0"),
IFERROR(VLOOKUP($A22,'Season 11'!AK$4:CN$104,42,0),"0"),IFERROR(VLOOKUP($A22,'Season 12'!AK$4:CN$104,42,0),"0"),
IFERROR(VLOOKUP($A22,'Season 13'!AK$4:CN$104,42,0),"0"),IFERROR(VLOOKUP($A22,'Season 14'!AK$4:CN$104,42,0),"0"),IFERROR(VLOOKUP($A22,'Season 15'!AK$4:CN$104,42,0),"0"),)</f>
        <v>0</v>
      </c>
      <c r="AP22" s="403">
        <f>SUM(IFERROR(VLOOKUP($A22,'Season 1'!AJ$4:CM$104,43,0),"0"),IFERROR(VLOOKUP($A22,'Season 2'!AK$4:CN$104,43,0),"0"),
IFERROR(VLOOKUP($A22,'Season 3'!AK$4:CN$104,43,0),"0"),IFERROR(VLOOKUP($A22,'Season 4'!AK$4:CN$104,43,0),"0"),
IFERROR(VLOOKUP($A22,'Season 5'!AK$4:CN$104,43,0),"0"),IFERROR(VLOOKUP($A22,'Season 6'!AK$4:CN$104,43,0),"0"),
IFERROR(VLOOKUP($A22,'Season 7'!AK$4:CN$104,43,0),"0"),IFERROR(VLOOKUP($A22,'Season 8'!AK$4:CN$104,43,0),"0"),
IFERROR(VLOOKUP($A22,'Season 9'!AK$4:CN$104,43,0),"0"),IFERROR(VLOOKUP($A22,'Season 10'!AK$4:CN$104,43,0),"0"),
IFERROR(VLOOKUP($A22,'Season 11'!AK$4:CN$104,43,0),"0"),IFERROR(VLOOKUP($A22,'Season 12'!AK$4:CN$104,43,0),"0"),
IFERROR(VLOOKUP($A22,'Season 13'!AK$4:CN$104,43,0),"0"),IFERROR(VLOOKUP($A22,'Season 14'!AK$4:CN$104,43,0),"0"),IFERROR(VLOOKUP($A22,'Season 15'!AK$4:CN$104,43,0),"0"),)</f>
        <v>0</v>
      </c>
      <c r="AQ22" s="398">
        <f>SUM(IFERROR(VLOOKUP($A22,'Season 1'!AJ$4:CM$104,44,0),"0"),IFERROR(VLOOKUP($A22,'Season 2'!AK$4:CN$104,44,0),"0"),
IFERROR(VLOOKUP($A22,'Season 3'!AK$4:CN$104,44,0),"0"),IFERROR(VLOOKUP($A22,'Season 4'!AK$4:CN$104,44,0),"0"),
IFERROR(VLOOKUP($A22,'Season 5'!AK$4:CN$104,44,0),"0"),IFERROR(VLOOKUP($A22,'Season 6'!AK$4:CN$104,44,0),"0"),
IFERROR(VLOOKUP($A22,'Season 7'!AK$4:CN$104,44,0),"0"),IFERROR(VLOOKUP($A22,'Season 8'!AK$4:CN$104,44,0),"0"),
IFERROR(VLOOKUP($A22,'Season 9'!AK$4:CN$104,44,0),"0"),IFERROR(VLOOKUP($A22,'Season 10'!AK$4:CN$104,44,0),"0"),
IFERROR(VLOOKUP($A22,'Season 11'!AK$4:CN$104,44,0),"0"),IFERROR(VLOOKUP($A22,'Season 12'!AK$4:CN$104,44,0),"0"),
IFERROR(VLOOKUP($A22,'Season 13'!AK$4:CN$104,44,0),"0"),IFERROR(VLOOKUP($A22,'Season 14'!AK$4:CN$104,44,0),"0"),IFERROR(VLOOKUP($A22,'Season 15'!AK$4:CN$104,44,0),"0"),)</f>
        <v>0</v>
      </c>
      <c r="AR22" s="518">
        <f>SUM(IFERROR(VLOOKUP($A22,'Season 1'!AJ$4:CM$104,45,0),"0"),IFERROR(VLOOKUP($A22,'Season 2'!AK$4:CN$104,45,0),"0"),
IFERROR(VLOOKUP($A22,'Season 3'!AK$4:CN$104,45,0),"0"),IFERROR(VLOOKUP($A22,'Season 4'!AK$4:CN$104,45,0),"0"),
IFERROR(VLOOKUP($A22,'Season 5'!AK$4:CN$104,45,0),"0"),IFERROR(VLOOKUP($A22,'Season 6'!AK$4:CN$104,45,0),"0"),
IFERROR(VLOOKUP($A22,'Season 7'!AK$4:CN$104,45,0),"0"),IFERROR(VLOOKUP($A22,'Season 8'!AK$4:CN$104,45,0),"0"),
IFERROR(VLOOKUP($A22,'Season 9'!AK$4:CN$104,45,0),"0"),IFERROR(VLOOKUP($A22,'Season 10'!AK$4:CN$104,45,0),"0"),
IFERROR(VLOOKUP($A22,'Season 11'!AK$4:CN$104,45,0),"0"),IFERROR(VLOOKUP($A22,'Season 12'!AK$4:CN$104,45,0),"0"),
IFERROR(VLOOKUP($A22,'Season 13'!AK$4:CN$104,45,0),"0"),IFERROR(VLOOKUP($A22,'Season 14'!AK$4:CN$104,45,0),"0"),IFERROR(VLOOKUP($A22,'Season 15'!AK$4:CN$104,45,0),"0"),)</f>
        <v>0</v>
      </c>
      <c r="AS22" s="21">
        <f>SUM(IFERROR(VLOOKUP($A22,'Season 1'!AJ$4:CM$104,46,0),"0"),IFERROR(VLOOKUP($A22,'Season 2'!AK$4:CN$104,46,0),"0"),
IFERROR(VLOOKUP($A22,'Season 3'!AK$4:CN$104,46,0),"0"),IFERROR(VLOOKUP($A22,'Season 4'!AK$4:CN$104,46,0),"0"),
IFERROR(VLOOKUP($A22,'Season 5'!AK$4:CN$104,46,0),"0"),IFERROR(VLOOKUP($A22,'Season 6'!AK$4:CN$104,46,0),"0"),
IFERROR(VLOOKUP($A22,'Season 7'!AK$4:CN$104,46,0),"0"),IFERROR(VLOOKUP($A22,'Season 8'!AK$4:CN$104,46,0),"0"),
IFERROR(VLOOKUP($A22,'Season 9'!AK$4:CN$104,46,0),"0"),IFERROR(VLOOKUP($A22,'Season 10'!AK$4:CN$104,46,0),"0"),
IFERROR(VLOOKUP($A22,'Season 11'!AK$4:CN$104,46,0),"0"),IFERROR(VLOOKUP($A22,'Season 12'!AK$4:CN$104,46,0),"0"),
IFERROR(VLOOKUP($A22,'Season 13'!AK$4:CN$104,46,0),"0"),IFERROR(VLOOKUP($A22,'Season 14'!AK$4:CN$104,46,0),"0"),IFERROR(VLOOKUP($A22,'Season 15'!AK$4:CN$104,46,0),"0"),)</f>
        <v>0</v>
      </c>
      <c r="AT22" s="402">
        <f>SUM(IFERROR(VLOOKUP($A22,'Season 1'!AJ$4:CM$104,47,0),"0"),IFERROR(VLOOKUP($A22,'Season 2'!AK$4:CN$104,47,0),"0"),
IFERROR(VLOOKUP($A22,'Season 3'!AK$4:CN$104,47,0),"0"),IFERROR(VLOOKUP($A22,'Season 4'!AK$4:CN$104,47,0),"0"),
IFERROR(VLOOKUP($A22,'Season 5'!AK$4:CN$104,47,0),"0"),IFERROR(VLOOKUP($A22,'Season 6'!AK$4:CN$104,47,0),"0"),
IFERROR(VLOOKUP($A22,'Season 7'!AK$4:CN$104,47,0),"0"),IFERROR(VLOOKUP($A22,'Season 8'!AK$4:CN$104,47,0),"0"),
IFERROR(VLOOKUP($A22,'Season 9'!AK$4:CN$104,47,0),"0"),IFERROR(VLOOKUP($A22,'Season 10'!AK$4:CN$104,47,0),"0"),
IFERROR(VLOOKUP($A22,'Season 11'!AK$4:CN$104,47,0),"0"),IFERROR(VLOOKUP($A22,'Season 12'!AK$4:CN$104,47,0),"0"),
IFERROR(VLOOKUP($A22,'Season 13'!AK$4:CN$104,47,0),"0"),IFERROR(VLOOKUP($A22,'Season 14'!AK$4:CN$104,47,0),"0"),IFERROR(VLOOKUP($A22,'Season 15'!AK$4:CN$104,47,0),"0"),)</f>
        <v>0</v>
      </c>
      <c r="AU22" s="403">
        <f>SUM(IFERROR(VLOOKUP($A22,'Season 3'!AK$4:CN$104,48,0),"0"),IFERROR(VLOOKUP($A22,'Season 4'!AK$4:CN$104,48,0),"0"),
IFERROR(VLOOKUP($A22,'Season 5'!AK$4:CN$104,48,0),"0"),IFERROR(VLOOKUP($A22,'Season 6'!AK$4:CN$104,48,0),"0"),
IFERROR(VLOOKUP($A22,'Season 7'!AK$4:CN$104,48,0),"0"),IFERROR(VLOOKUP($A22,'Season 8'!AK$4:CN$104,48,0),"0"),
IFERROR(VLOOKUP($A22,'Season 9'!AK$4:CN$104,48,0),"0"),IFERROR(VLOOKUP($A22,'Season 10'!AK$4:CN$104,48,0),"0"),
IFERROR(VLOOKUP($A22,'Season 11'!AK$4:CN$104,48,0),"0"),IFERROR(VLOOKUP($A22,'Season 12'!AK$4:CN$104,48,0),"0"),
IFERROR(VLOOKUP($A22,'Season 13'!AK$4:CN$104,48,0),"0"),IFERROR(VLOOKUP($A22,'Season 14'!AK$4:CN$104,48,0),"0"),IFERROR(VLOOKUP($A22,'Season 15'!AK$4:CN$104,48,0),"0"),)</f>
        <v>0</v>
      </c>
      <c r="AV22" s="398">
        <f>SUM(IFERROR(VLOOKUP($A22,'Season 3'!AK$4:CN$104,49,0),"0"),IFERROR(VLOOKUP($A22,'Season 4'!AK$4:CN$104,49,0),"0"),
IFERROR(VLOOKUP($A22,'Season 5'!AK$4:CN$104,49,0),"0"),IFERROR(VLOOKUP($A22,'Season 6'!AK$4:CN$104,49,0),"0"),
IFERROR(VLOOKUP($A22,'Season 7'!AK$4:CN$104,49,0),"0"),IFERROR(VLOOKUP($A22,'Season 8'!AK$4:CN$104,49,0),"0"),
IFERROR(VLOOKUP($A22,'Season 9'!AK$4:CN$104,49,0),"0"),IFERROR(VLOOKUP($A22,'Season 10'!AK$4:CN$104,49,0),"0"),
IFERROR(VLOOKUP($A22,'Season 11'!AK$4:CN$104,49,0),"0"),IFERROR(VLOOKUP($A22,'Season 12'!AK$4:CN$104,49,0),"0"),
IFERROR(VLOOKUP($A22,'Season 13'!AK$4:CN$104,49,0),"0"),IFERROR(VLOOKUP($A22,'Season 14'!AK$4:CN$104,49,0),"0"),IFERROR(VLOOKUP($A22,'Season 15'!AK$4:CN$104,49,0),"0"),)</f>
        <v>0</v>
      </c>
      <c r="AW22" s="518">
        <f>SUM(IFERROR(VLOOKUP($A22,'Season 3'!AK$4:CN$104,50,0),"0"),IFERROR(VLOOKUP($A22,'Season 4'!AK$4:CN$104,50,0),"0"),
IFERROR(VLOOKUP($A22,'Season 5'!AK$4:CN$104,50,0),"0"),IFERROR(VLOOKUP($A22,'Season 6'!AK$4:CN$104,50,0),"0"),
IFERROR(VLOOKUP($A22,'Season 7'!AK$4:CN$104,50,0),"0"),IFERROR(VLOOKUP($A22,'Season 8'!AK$4:CN$104,50,0),"0"),
IFERROR(VLOOKUP($A22,'Season 9'!AK$4:CN$104,50,0),"0"),IFERROR(VLOOKUP($A22,'Season 10'!AK$4:CN$104,50,0),"0"),
IFERROR(VLOOKUP($A22,'Season 11'!AK$4:CN$104,50,0),"0"),IFERROR(VLOOKUP($A22,'Season 12'!AK$4:CN$104,50,0),"0"),
IFERROR(VLOOKUP($A22,'Season 13'!AK$4:CN$104,50,0),"0"),IFERROR(VLOOKUP($A22,'Season 14'!AK$4:CN$104,50,0),"0"),IFERROR(VLOOKUP($A22,'Season 15'!AK$4:CN$104,50,0),"0"),)</f>
        <v>0</v>
      </c>
      <c r="AX22" s="21">
        <f>SUM(IFERROR(VLOOKUP($A22,'Season 3'!AK$4:CN$104,51,0),"0"),IFERROR(VLOOKUP($A22,'Season 4'!AK$4:CN$104,51,0),"0"),
IFERROR(VLOOKUP($A22,'Season 5'!AK$4:CN$104,51,0),"0"),IFERROR(VLOOKUP($A22,'Season 6'!AK$4:CN$104,51,0),"0"),
IFERROR(VLOOKUP($A22,'Season 7'!AK$4:CN$104,51,0),"0"),IFERROR(VLOOKUP($A22,'Season 8'!AK$4:CN$104,51,0),"0"),
IFERROR(VLOOKUP($A22,'Season 9'!AK$4:CN$104,51,0),"0"),IFERROR(VLOOKUP($A22,'Season 10'!AK$4:CN$104,51,0),"0"),
IFERROR(VLOOKUP($A22,'Season 11'!AK$4:CN$104,51,0),"0"),IFERROR(VLOOKUP($A22,'Season 12'!AK$4:CN$104,51,0),"0"),
IFERROR(VLOOKUP($A22,'Season 13'!AK$4:CN$104,51,0),"0"),IFERROR(VLOOKUP($A22,'Season 14'!AK$4:CN$104,51,0),"0"),IFERROR(VLOOKUP($A22,'Season 15'!AK$4:CN$104,51,0),"0"),)</f>
        <v>0</v>
      </c>
      <c r="AY22" s="402">
        <f>SUM(IFERROR(VLOOKUP($A22,'Season 3'!AK$4:CN$104,52,0),"0"),IFERROR(VLOOKUP($A22,'Season 4'!AK$4:CN$104,52,0),"0"),
IFERROR(VLOOKUP($A22,'Season 5'!AK$4:CN$104,52,0),"0"),IFERROR(VLOOKUP($A22,'Season 6'!AK$4:CN$104,52,0),"0"),
IFERROR(VLOOKUP($A22,'Season 7'!AK$4:CN$104,52,0),"0"),IFERROR(VLOOKUP($A22,'Season 8'!AK$4:CN$104,52,0),"0"),
IFERROR(VLOOKUP($A22,'Season 9'!AK$4:CN$104,52,0),"0"),IFERROR(VLOOKUP($A22,'Season 10'!AK$4:CN$104,52,0),"0"),
IFERROR(VLOOKUP($A22,'Season 11'!AK$4:CN$104,52,0),"0"),IFERROR(VLOOKUP($A22,'Season 12'!AK$4:CN$104,52,0),"0"),
IFERROR(VLOOKUP($A22,'Season 13'!AK$4:CN$104,52,0),"0"),IFERROR(VLOOKUP($A22,'Season 14'!AK$4:CN$104,52,0),"0"),IFERROR(VLOOKUP($A22,'Season 15'!AK$4:CN$104,52,0),"0"),)</f>
        <v>0</v>
      </c>
      <c r="AZ22" s="403">
        <f>SUM(IFERROR(VLOOKUP($A22,'Season 1'!AJ$4:CM$104,38,0),"0"),IFERROR(VLOOKUP($A22,'Season 2'!AK$4:CN$104,48,0),"0"),)</f>
        <v>0</v>
      </c>
      <c r="BA22" s="398">
        <f>SUM(IFERROR(VLOOKUP($A22,'Season 1'!AJ$4:CM$104,39,0),"0"),IFERROR(VLOOKUP($A22,'Season 2'!AK$4:CN$104,49,0),"0"),)</f>
        <v>0</v>
      </c>
      <c r="BB22" s="518">
        <f>SUM(IFERROR(VLOOKUP($A22,'Season 1'!AJ$4:CM$104,40,0),"0"),IFERROR(VLOOKUP($A22,'Season 2'!AK$4:CN$104,50,0),"0"),)</f>
        <v>0</v>
      </c>
      <c r="BC22" s="21">
        <f>SUM(IFERROR(VLOOKUP($A22,'Season 1'!AJ$4:CM$104,41,0),"0"),IFERROR(VLOOKUP($A22,'Season 2'!AK$4:CN$104,51,0),"0"),)</f>
        <v>0</v>
      </c>
      <c r="BD22" s="402">
        <f>SUM(IFERROR(VLOOKUP($A22,'Season 1'!AJ$4:CM$104,42,0),"0"),IFERROR(VLOOKUP($A22,'Season 2'!AK$4:CN$104,52,0),"0"),)</f>
        <v>0</v>
      </c>
      <c r="BE22" s="561">
        <f>SUM(
IFERROR(VLOOKUP($A22,'Season 1'!AJ$4:CM$104,48,0),"0"),IFERROR(VLOOKUP($A22,'Season 2'!AK$4:CN$104,53,0),"0"),
IFERROR(VLOOKUP($A22,'Season 3'!AK$4:CN$104,53,0),"0"),IFERROR(VLOOKUP($A22,'Season 4'!AK$4:CN$104,53,0),"0"),
IFERROR(VLOOKUP($A22,'Season 5'!AK$4:CN$104,53,0),"0"),IFERROR(VLOOKUP($A22,'Season 6'!AK$4:CN$104,53,0),"0"),
IFERROR(VLOOKUP($A22,'Season 7'!AK$4:CN$104,53,0),"0"),IFERROR(VLOOKUP($A22,'Season 8'!AK$4:CN$104,53,0),"0"),
IFERROR(VLOOKUP($A22,'Season 9'!AK$4:CN$104,53,0),"0"),IFERROR(VLOOKUP($A22,'Season 10'!AK$4:CN$104,53,0),"0"),
IFERROR(VLOOKUP($A22,'Season 11'!AK$4:CN$104,53,0),"0"),IFERROR(VLOOKUP($A22,'Season 12'!AK$4:CN$104,53,0),"0"),
IFERROR(VLOOKUP($A22,'Season 13'!AK$4:CN$104,53,0),"0"),IFERROR(VLOOKUP($A22,'Season 14'!AK$4:CN$104,53,0),"0"),IFERROR(VLOOKUP($A22,'Season 15'!AK$4:CN$104,53,0),"0"),)</f>
        <v>0</v>
      </c>
      <c r="BF22" s="562">
        <f>SUM(
IFERROR(VLOOKUP($A22,'Season 1'!AJ$4:CM$104,49,0),"0"),IFERROR(VLOOKUP($A22,'Season 2'!AK$4:CN$104,54,0),"0"),
IFERROR(VLOOKUP($A22,'Season 3'!AK$4:CN$104,54,0),"0"),IFERROR(VLOOKUP($A22,'Season 4'!AK$4:CN$104,54,0),"0"),
IFERROR(VLOOKUP($A22,'Season 5'!AK$4:CN$104,54,0),"0"),IFERROR(VLOOKUP($A22,'Season 6'!AK$4:CN$104,54,0),"0"),
IFERROR(VLOOKUP($A22,'Season 7'!AK$4:CN$104,54,0),"0"),IFERROR(VLOOKUP($A22,'Season 8'!AK$4:CN$104,54,0),"0"),
IFERROR(VLOOKUP($A22,'Season 9'!AK$4:CN$104,54,0),"0"),IFERROR(VLOOKUP($A22,'Season 10'!AK$4:CN$104,54,0),"0"),
IFERROR(VLOOKUP($A22,'Season 11'!AK$4:CN$104,540),"0"),IFERROR(VLOOKUP($A22,'Season 12'!AK$4:CN$104,54,0),"0"),
IFERROR(VLOOKUP($A22,'Season 13'!AK$4:CN$104,54,0),"0"),IFERROR(VLOOKUP($A22,'Season 14'!AK$4:CN$104,54,0),"0"),IFERROR(VLOOKUP($A22,'Season 15'!AK$4:CN$104,54,0),"0"),)</f>
        <v>0</v>
      </c>
      <c r="BG22" s="529" t="e">
        <f t="shared" si="1"/>
        <v>#DIV/0!</v>
      </c>
      <c r="BI22" s="553"/>
      <c r="BJ22" s="553"/>
      <c r="BK22" s="553"/>
      <c r="BL22" s="553"/>
      <c r="BM22" s="553"/>
      <c r="BN22" s="553"/>
      <c r="BO22" s="531"/>
      <c r="BP22" s="531"/>
      <c r="BQ22" s="531"/>
      <c r="BR22" s="531"/>
      <c r="BS22" s="12" t="str">
        <f>IFERROR(VLOOKUP($A22,'Season 1'!$AJ$4:$CM$104,50,0),"0")</f>
        <v>0</v>
      </c>
      <c r="BT22" s="12" t="str">
        <f>IFERROR(VLOOKUP($A22,'Season 1'!$AJ$4:$CM$104,51,0),"0")</f>
        <v>0</v>
      </c>
      <c r="BU22" s="12" t="str">
        <f>IFERROR(VLOOKUP($A22,'Season 2'!$AK$4:$CN$104,55,0),"0")</f>
        <v>0</v>
      </c>
      <c r="BV22" s="12" t="str">
        <f>IFERROR(VLOOKUP($A22,'Season 2'!$AK$4:$CN$104,56,0),"0")</f>
        <v>0</v>
      </c>
      <c r="BW22" s="12" t="str">
        <f>IFERROR(VLOOKUP($A22,'Season 3'!$AK$4:$CN$104,55,0),"0")</f>
        <v>0</v>
      </c>
      <c r="BX22" s="12" t="str">
        <f>IFERROR(VLOOKUP($A22,'Season 3'!$AK$4:$CN$104,56,0),"0")</f>
        <v>0</v>
      </c>
      <c r="BY22" s="12" t="str">
        <f>IFERROR(VLOOKUP($A22,'Season 4'!$AK$4:$CN$104,55,0),"0")</f>
        <v>0</v>
      </c>
      <c r="BZ22" s="12" t="str">
        <f>IFERROR(VLOOKUP($A22,'Season 4'!$AK$4:$CN$104,56,0),"0")</f>
        <v>0</v>
      </c>
      <c r="CA22" s="12" t="str">
        <f>IFERROR(VLOOKUP($A22,'Season 5'!$AK$4:$CN$104,55,0),"0")</f>
        <v>0</v>
      </c>
      <c r="CB22" s="12" t="str">
        <f>IFERROR(VLOOKUP($A22,'Season 5'!$AK$4:$CN$104,56,0),"0")</f>
        <v>0</v>
      </c>
      <c r="CC22" s="12" t="str">
        <f>IFERROR(VLOOKUP($A22,'Season 6'!$AK$4:$CN$104,55,0),"0")</f>
        <v>0</v>
      </c>
      <c r="CD22" s="12" t="str">
        <f>IFERROR(VLOOKUP($A22,'Season 6'!$AK$4:$CN$104,56,0),"0")</f>
        <v>0</v>
      </c>
      <c r="CE22" s="12" t="str">
        <f>IFERROR(VLOOKUP($A22,'Season 7'!$AK$4:$CN$104,55,0),"0")</f>
        <v>0</v>
      </c>
      <c r="CF22" s="12" t="str">
        <f>IFERROR(VLOOKUP($A22,'Season 7'!$AK$4:$CN$104,56,0),"0")</f>
        <v>0</v>
      </c>
      <c r="CG22" s="12" t="str">
        <f>IFERROR(VLOOKUP($A22,'Season 8'!$AK$4:$CN$104,55,0),"0")</f>
        <v>0</v>
      </c>
      <c r="CH22" s="12" t="str">
        <f>IFERROR(VLOOKUP($A22,'Season 8'!$AK$4:$CN$104,56,0),"0")</f>
        <v>0</v>
      </c>
      <c r="CI22" s="12" t="str">
        <f>IFERROR(VLOOKUP($A22,'Season 9'!$AK$4:$CN$104,55,0),"0")</f>
        <v>0</v>
      </c>
      <c r="CJ22" s="12" t="str">
        <f>IFERROR(VLOOKUP($A22,'Season 9'!$AK$4:$CN$104,56,0),"0")</f>
        <v>0</v>
      </c>
      <c r="CK22" s="12" t="str">
        <f>IFERROR(VLOOKUP($A22,'Season 10'!$AK$4:$CN$104,55,0),"0")</f>
        <v>0</v>
      </c>
      <c r="CL22" s="12" t="str">
        <f>IFERROR(VLOOKUP($A22,'Season 10'!$AK$4:$CN$104,56,0),"0")</f>
        <v>0</v>
      </c>
      <c r="CM22" s="12" t="str">
        <f>IFERROR(VLOOKUP($A22,'Season 11'!$AK$4:$CN$104,55,0),"0")</f>
        <v>0</v>
      </c>
      <c r="CN22" s="12" t="str">
        <f>IFERROR(VLOOKUP($A22,'Season 11'!$AK$4:$CN$104,56,0),"0")</f>
        <v>0</v>
      </c>
      <c r="CO22" s="12" t="str">
        <f>IFERROR(VLOOKUP($A22,'Season 12'!$AK$4:$CN$104,55,0),"0")</f>
        <v>0</v>
      </c>
      <c r="CP22" s="12" t="str">
        <f>IFERROR(VLOOKUP($A22,'Season 12'!$AK$4:$CN$104,56,0),"0")</f>
        <v>0</v>
      </c>
      <c r="CQ22" s="12" t="str">
        <f>IFERROR(VLOOKUP($A22,'Season 13'!$AK$4:$CN$104,55,0),"0")</f>
        <v>0</v>
      </c>
      <c r="CR22" s="12" t="str">
        <f>IFERROR(VLOOKUP($A22,'Season 13'!$AK$4:$CN$104,56,0),"0")</f>
        <v>0</v>
      </c>
      <c r="CS22" s="12" t="str">
        <f>IFERROR(VLOOKUP($A22,'Season 14'!$AK$4:$CN$104,55,0),"0")</f>
        <v>0</v>
      </c>
      <c r="CT22" s="12" t="str">
        <f>IFERROR(VLOOKUP($A22,'Season 14'!$AK$4:$CN$104,56,0),"0")</f>
        <v>0</v>
      </c>
      <c r="CU22" s="12" t="str">
        <f>IFERROR(VLOOKUP($A22,'Season 15'!$AK$4:$CN$104,55,0),"0")</f>
        <v>0</v>
      </c>
      <c r="CV22" s="12" t="str">
        <f>IFERROR(VLOOKUP($A22,'Season 15'!$AK$4:$CN$104,56,0),"0")</f>
        <v>0</v>
      </c>
    </row>
    <row r="23" spans="1:100" x14ac:dyDescent="0.25">
      <c r="A23" s="545" t="s">
        <v>330</v>
      </c>
      <c r="B23" s="516" t="str">
        <f>IFERROR(VLOOKUP('Data Totals'!A23,'Season 1'!AJ$4:CH$104,2,FALSE),IFERROR(VLOOKUP('Data Totals'!A23,'Season 2'!AK$4:CI$104,2,FALSE),IFERROR(VLOOKUP('Data Totals'!A23,'Season 3'!AK$4:CI$104,2,FALSE),IFERROR(VLOOKUP('Data Totals'!A23,'Season 4'!AK$4:CI$104,2,FALSE),IFERROR(VLOOKUP('Data Totals'!A23,'Season 5'!AK$4:CI$104,2,FALSE),IFERROR(VLOOKUP('Data Totals'!A23,'Season 6'!AK$4:CI$104,2,FALSE),IFERROR(VLOOKUP('Data Totals'!A23,'Season 7'!AK$4:CI$104,2,FALSE),IFERROR(VLOOKUP('Data Totals'!A23,'Season 8'!AK$4:CI$104,2,FALSE),IFERROR(VLOOKUP('Data Totals'!A23,'Season 9'!AK$4:CI$104,2,FALSE),IFERROR(VLOOKUP('Data Totals'!A23,'Season 10'!AK$4:CI$104,2,FALSE),IFERROR(VLOOKUP('Data Totals'!A23,'Season 11'!AK$4:CI$104,2,FALSE),IFERROR(VLOOKUP('Data Totals'!A23,'Season 12'!AK$4:CI$104,2,FALSE),IFERROR(VLOOKUP('Data Totals'!A23,'Season 13'!AK$4:CI$104,2,FALSE),IFERROR(VLOOKUP('Data Totals'!A23,'Season 14'!AK$4:CI$104,2,FALSE),IFERROR(VLOOKUP('Data Totals'!A23,'Season 15'!AK$4:CI$104,2,FALSE),"N/A")))))))))))))))</f>
        <v>CM</v>
      </c>
      <c r="C23" s="517">
        <f>IFERROR(VLOOKUP('Data Totals'!A23,'Season 1'!AJ$4:CH$104,3,FALSE),IFERROR(VLOOKUP('Data Totals'!A23,'Season 2'!AK$4:CI$104,3,FALSE),IFERROR(VLOOKUP('Data Totals'!A23,'Season 3'!AK$4:CI$104,3,FALSE),IFERROR(VLOOKUP('Data Totals'!A23,'Season 4'!AK$4:CI$104,3,FALSE),IFERROR(VLOOKUP('Data Totals'!A23,'Season 5'!AK$4:CI$104,3,FALSE),IFERROR(VLOOKUP('Data Totals'!A23,'Season 6'!AK$4:CI$104,3,FALSE),IFERROR(VLOOKUP('Data Totals'!A23,'Season 7'!AK$4:CI$104,3,FALSE),IFERROR(VLOOKUP('Data Totals'!A23,'Season 8'!AK$4:CI$104,3,FALSE),IFERROR(VLOOKUP('Data Totals'!A23,'Season 9'!AK$4:CI$104,3,FALSE),IFERROR(VLOOKUP('Data Totals'!A23,'Season 10'!AK$4:CI$104,3,FALSE),IFERROR(VLOOKUP('Data Totals'!A23,'Season 11'!AK$4:CI$104,3,FALSE),IFERROR(VLOOKUP('Data Totals'!A23,'Season 12'!AK$4:CI$104,3,FALSE),IFERROR(VLOOKUP('Data Totals'!A23,'Season 13'!AK$4:CI$104,3,FALSE),IFERROR(VLOOKUP('Data Totals'!A23,'Season 14'!AK$4:CI$104,3,FALSE),IFERROR(VLOOKUP('Data Totals'!A23,'Season 15'!AK$4:CI$104,3,FALSE),"N/A")))))))))))))))</f>
        <v>67</v>
      </c>
      <c r="D23" s="517">
        <f>IFERROR(VLOOKUP('Data Totals'!A23,'Season 15'!AK$4:CI$104,4,FALSE),IFERROR(VLOOKUP('Data Totals'!A23,'Season 14'!AK$4:CI$104,4,FALSE),IFERROR(VLOOKUP('Data Totals'!A23,'Season 13'!AK$4:CI$104,4,FALSE),IFERROR(VLOOKUP('Data Totals'!A23,'Season 12'!AK$4:CI$104,4,FALSE),IFERROR(VLOOKUP('Data Totals'!A23,'Season 11'!AK$4:CI$104,4,FALSE),IFERROR(VLOOKUP('Data Totals'!A23,'Season 10'!AK$4:CI$104,4,FALSE),IFERROR(VLOOKUP('Data Totals'!A23,'Season 9'!AK$4:CI$104,4,FALSE),IFERROR(VLOOKUP('Data Totals'!A23,'Season 8'!AK$4:CI$104,4,FALSE),IFERROR(VLOOKUP('Data Totals'!A23,'Season 7'!AK$4:CI$104,4,FALSE),IFERROR(VLOOKUP('Data Totals'!A23,'Season 6'!AK$4:CI$104,4,FALSE),IFERROR(VLOOKUP('Data Totals'!A23,'Season 5'!AK$4:CI$104,4,FALSE),IFERROR(VLOOKUP('Data Totals'!A23,'Season 4'!AK$4:CI$104,4,FALSE),IFERROR(VLOOKUP('Data Totals'!A23,'Season 3'!AK$4:CI$104,4,FALSE),IFERROR(VLOOKUP('Data Totals'!A23,'Season 2'!AK$4:CI$104,4,FALSE),IFERROR(VLOOKUP('Data Totals'!A23,'Season 1'!AJ$4:CH$104,4,FALSE),"N/A")))))))))))))))</f>
        <v>70</v>
      </c>
      <c r="E23" s="517">
        <f t="shared" si="0"/>
        <v>3</v>
      </c>
      <c r="F23" s="398">
        <f>SUM(IFERROR(VLOOKUP(A23,BI$3:BN$152,2,0),"0"),
IFERROR(VLOOKUP(A23,'Season 1'!AJ$4:CM$104,7,0),"0"),IFERROR(VLOOKUP(A23,'Season 2'!AK$4:CN$104,7,0),"0"),
IFERROR(VLOOKUP(A23,'Season 3'!AK$4:CN$104,7,0),"0"),IFERROR(VLOOKUP(A23,'Season 4'!AK$4:CN$104,7,0),"0"),
IFERROR(VLOOKUP(A23,'Season 5'!AK$4:CN$104,7,0),"0"),IFERROR(VLOOKUP(A23,'Season 6'!AK$4:CN$104,7,0),"0"),
IFERROR(VLOOKUP(A23,'Season 7'!AK$4:CN$104,7,0),"0"),IFERROR(VLOOKUP(A23,'Season 8'!AK$4:CN$104,7,0),"0"),
IFERROR(VLOOKUP(A23,'Season 9'!AK$4:CN$104,7,0),"0"),IFERROR(VLOOKUP(A23,'Season 10'!AK$4:CN$104,7,0),"0"),
IFERROR(VLOOKUP(A23,'Season 11'!AK$4:CN$104,7,0),"0"),IFERROR(VLOOKUP(A23,'Season 12'!AK$4:CN$104,7,0),"0"),
IFERROR(VLOOKUP(A23,'Season 13'!AK$4:CN$104,7,0),"0"),IFERROR(VLOOKUP(A23,'Season 14'!AK$4:CN$104,7,0),"0"),IFERROR(VLOOKUP(A23,'Season 15'!AK$4:CN$104,7,0),"0"),)</f>
        <v>71</v>
      </c>
      <c r="G23" s="398">
        <f>SUM(
IFERROR(VLOOKUP(A23,'Season 1'!AJ$4:CM$104,8,0),"0"),IFERROR(VLOOKUP(A23,'Season 2'!AK$4:CN$104,8,0),"0"),
IFERROR(VLOOKUP(A23,'Season 3'!AK$4:CN$104,8,0),"0"),IFERROR(VLOOKUP(A23,'Season 4'!AK$4:CN$104,8,0),"0"),
IFERROR(VLOOKUP(A23,'Season 5'!AK$4:CN$104,8,0),"0"),IFERROR(VLOOKUP(A23,'Season 6'!AK$4:CN$104,8,0),"0"),
IFERROR(VLOOKUP(A23,'Season 7'!AK$4:CN$104,8,0),"0"),IFERROR(VLOOKUP(A23,'Season 8'!AK$4:CN$104,8,0),"0"),
IFERROR(VLOOKUP(A23,'Season 9'!AK$4:CN$104,8,0),"0"),IFERROR(VLOOKUP(A23,'Season 10'!AK$4:CN$104,8,0),"0"),
IFERROR(VLOOKUP(A23,'Season 11'!AK$4:CN$104,8,0),"0"),IFERROR(VLOOKUP(A23,'Season 12'!AK$4:CN$104,8,0),"0"),
IFERROR(VLOOKUP(A23,'Season 13'!AK$4:CN$104,8,0),"0"),IFERROR(VLOOKUP(A23,'Season 14'!AK$4:CN$104,8,0),"0"),IFERROR(VLOOKUP(A23,'Season 15'!AK$4:CN$104,8,0),"0"),)</f>
        <v>11</v>
      </c>
      <c r="H23" s="329">
        <f>SUM(
IFERROR(VLOOKUP(A23,'Season 1'!AJ$4:CM$104,9,0),"0"),IFERROR(VLOOKUP(A23,'Season 2'!AK$4:CN$104,9,0),"0"),
IFERROR(VLOOKUP(A23,'Season 3'!AK$4:CN$104,9,0),"0"),IFERROR(VLOOKUP(A23,'Season 4'!AK$4:CN$104,9,0),"0"),
IFERROR(VLOOKUP(A23,'Season 5'!AK$4:CN$104,9,0),"0"),IFERROR(VLOOKUP(A23,'Season 6'!AK$4:CN$104,9,0),"0"),
IFERROR(VLOOKUP(A23,'Season 7'!AK$4:CN$104,9,0),"0"),IFERROR(VLOOKUP(A23,'Season 8'!AK$4:CN$104,9,0),"0"),
IFERROR(VLOOKUP(A23,'Season 9'!AK$4:CN$104,9,0),"0"),IFERROR(VLOOKUP(A23,'Season 10'!AK$4:CN$104,9,0),"0"),
IFERROR(VLOOKUP(A23,'Season 11'!AK$4:CN$104,9,0),"0"),IFERROR(VLOOKUP(A23,'Season 12'!AK$4:CN$104,9,0),"0"),
IFERROR(VLOOKUP(A23,'Season 13'!AK$4:CN$104,9,0),"0"),IFERROR(VLOOKUP(A23,'Season 14'!AK$4:CN$104,9,0),"0"),IFERROR(VLOOKUP(A23,'Season 15'!AK$4:CN$104,9,0),"0"),)</f>
        <v>0</v>
      </c>
      <c r="I23" s="518">
        <f>SUM(
IFERROR(VLOOKUP(A23,'Season 1'!AJ$4:CM$104,10,0),"0"),IFERROR(VLOOKUP(A23,'Season 2'!AK$4:CN$104,10,0),"0"),
IFERROR(VLOOKUP(A23,'Season 3'!AK$4:CN$104,10,0),"0"),IFERROR(VLOOKUP(A23,'Season 4'!AK$4:CN$104,10,0),"0"),
IFERROR(VLOOKUP(A23,'Season 5'!AK$4:CN$104,10,0),"0"),IFERROR(VLOOKUP(A23,'Season 6'!AK$4:CN$104,10,0),"0"),
IFERROR(VLOOKUP(A23,'Season 7'!AK$4:CN$104,10,0),"0"),IFERROR(VLOOKUP(A23,'Season 8'!AK$4:CN$104,10,0),"0"),
IFERROR(VLOOKUP(A23,'Season 9'!AK$4:CN$104,10,0),"0"),IFERROR(VLOOKUP(A23,'Season 10'!AK$4:CN$104,10,0),"0"),
IFERROR(VLOOKUP(A23,'Season 11'!AK$4:CN$104,10,0),"0"),IFERROR(VLOOKUP(A23,'Season 12'!AK$4:CN$104,10,0),"0"),
IFERROR(VLOOKUP(A23,'Season 13'!AK$4:CN$104,10,0),"0"),IFERROR(VLOOKUP(A23,'Season 14'!AK$4:CN$104,10,0),"0"),IFERROR(VLOOKUP(A23,'Season 15'!AK$4:CN$104,10,0),"0"),)</f>
        <v>6</v>
      </c>
      <c r="J23" s="21">
        <f>SUM(IFERROR(VLOOKUP(A23,BI$3:BN$152,3,0),"0"),
IFERROR(VLOOKUP(A23,'Season 1'!AJ$4:CM$104,11,0),"0"),IFERROR(VLOOKUP(A23,'Season 2'!AK$4:CN$104,11,0),"0"),
IFERROR(VLOOKUP(A23,'Season 3'!AK$4:CN$104,11,0),"0"),IFERROR(VLOOKUP(A23,'Season 4'!AK$4:CN$104,11,0),"0"),
IFERROR(VLOOKUP(A23,'Season 5'!AK$4:CN$104,11,0),"0"),IFERROR(VLOOKUP(A23,'Season 6'!AK$4:CN$104,11,0),"0"),
IFERROR(VLOOKUP(A23,'Season 7'!AK$4:CN$104,11,0),"0"),IFERROR(VLOOKUP(A23,'Season 8'!AK$4:CN$104,11,0),"0"),
IFERROR(VLOOKUP(A23,'Season 9'!AK$4:CN$104,11,0),"0"),IFERROR(VLOOKUP(A23,'Season 10'!AK$4:CN$104,11,0),"0"),
IFERROR(VLOOKUP(A23,'Season 11'!AK$4:CN$104,11,0),"0"),IFERROR(VLOOKUP(A23,'Season 12'!AK$4:CN$104,11,0),"0"),
IFERROR(VLOOKUP(A23,'Season 13'!AK$4:CN$104,11,0),"0"),IFERROR(VLOOKUP(A23,'Season 14'!AK$4:CN$104,11,0),"0"),IFERROR(VLOOKUP(A23,'Season 15'!AK$4:CN$104,11,0),"0"),)</f>
        <v>13</v>
      </c>
      <c r="K23" s="402">
        <f>SUM(IFERROR(VLOOKUP($A23,BI$3:BN$152,4,0),"0"),
IFERROR(VLOOKUP($A23,'Season 1'!AJ$4:CM$104,12,0),"0"),IFERROR(VLOOKUP($A23,'Season 2'!AK$4:CN$104,12,0),"0"),
IFERROR(VLOOKUP($A23,'Season 3'!AK$4:CN$104,12,0),"0"),IFERROR(VLOOKUP($A23,'Season 4'!AK$4:CN$104,12,0),"0"),
IFERROR(VLOOKUP($A23,'Season 5'!AK$4:CN$104,12,0),"0"),IFERROR(VLOOKUP($A23,'Season 6'!AK$4:CN$104,12,0),"0"),
IFERROR(VLOOKUP($A23,'Season 7'!AK$4:CN$104,12,0),"0"),IFERROR(VLOOKUP($A23,'Season 8'!AK$4:CN$104,12,0),"0"),
IFERROR(VLOOKUP($A23,'Season 9'!AK$4:CN$104,12,0),"0"),IFERROR(VLOOKUP($A23,'Season 10'!AK$4:CN$104,12,0),"0"),
IFERROR(VLOOKUP($A23,'Season 11'!AK$4:CN$104,12,0),"0"),IFERROR(VLOOKUP($A23,'Season 12'!AK$4:CN$104,12,0),"0"),
IFERROR(VLOOKUP($A23,'Season 13'!AK$4:CN$104,12,0),"0"),IFERROR(VLOOKUP($A23,'Season 14'!AK$4:CN$104,12,0),"0"),IFERROR(VLOOKUP(A23,'Season 15'!AK$4:CN$104,12,0),"0"),)</f>
        <v>14</v>
      </c>
      <c r="L23" s="403">
        <f>SUM(
IFERROR(VLOOKUP($A23,'Season 1'!AJ$4:CM$104,13,0),"0"),IFERROR(VLOOKUP($A23,'Season 2'!AK$4:CN$104,13,0),"0"),
IFERROR(VLOOKUP($A23,'Season 3'!AK$4:CN$104,13,0),"0"),IFERROR(VLOOKUP($A23,'Season 4'!AK$4:CN$104,13,0),"0"),
IFERROR(VLOOKUP($A23,'Season 5'!AK$4:CN$104,13,0),"0"),IFERROR(VLOOKUP($A23,'Season 6'!AK$4:CN$104,13,0),"0"),
IFERROR(VLOOKUP($A23,'Season 7'!AK$4:CN$104,13,0),"0"),IFERROR(VLOOKUP($A23,'Season 8'!AK$4:CN$104,13,0),"0"),
IFERROR(VLOOKUP($A23,'Season 9'!AK$4:CN$104,13,0),"0"),IFERROR(VLOOKUP($A23,'Season 10'!AK$4:CN$104,13,0),"0"),
IFERROR(VLOOKUP($A23,'Season 11'!AK$4:CN$104,13,0),"0"),IFERROR(VLOOKUP($A23,'Season 12'!AK$4:CN$104,13,0),"0"),
IFERROR(VLOOKUP($A23,'Season 13'!AK$4:CN$104,13,0),"0"),IFERROR(VLOOKUP($A23,'Season 14'!AK$4:CN$104,13,0),"0"),IFERROR(VLOOKUP(A23,'Season 15'!AK$4:CN$104,13,0),"0"),)</f>
        <v>6</v>
      </c>
      <c r="M23" s="398">
        <f>SUM(
IFERROR(VLOOKUP($A23,'Season 1'!AJ$4:CM$104,14,0),"0"),IFERROR(VLOOKUP($A23,'Season 2'!AK$4:CN$104,14,0),"0"),
IFERROR(VLOOKUP($A23,'Season 3'!AK$4:CN$104,14,0),"0"),IFERROR(VLOOKUP($A23,'Season 4'!AK$4:CN$104,14,0),"0"),
IFERROR(VLOOKUP($A23,'Season 5'!AK$4:CN$104,14,0),"0"),IFERROR(VLOOKUP($A23,'Season 6'!AK$4:CN$104,14,0),"0"),
IFERROR(VLOOKUP($A23,'Season 7'!AK$4:CN$104,14,0),"0"),IFERROR(VLOOKUP($A23,'Season 8'!AK$4:CN$104,14,0),"0"),
IFERROR(VLOOKUP($A23,'Season 9'!AK$4:CN$104,14,0),"0"),IFERROR(VLOOKUP($A23,'Season 10'!AK$4:CN$104,14,0),"0"),
IFERROR(VLOOKUP($A23,'Season 11'!AK$4:CN$104,14,0),"0"),IFERROR(VLOOKUP($A23,'Season 12'!AK$4:CN$104,14,0),"0"),
IFERROR(VLOOKUP($A23,'Season 13'!AK$4:CN$104,14,0),"0"),IFERROR(VLOOKUP($A23,'Season 14'!AK$4:CN$104,14,0),"0"),IFERROR(VLOOKUP(A23,'Season 15'!AK$4:CN$104,14,0),"0"),)</f>
        <v>0</v>
      </c>
      <c r="N23" s="518">
        <f>SUM(
IFERROR(VLOOKUP($A23,'Season 1'!AJ$4:CM$104,15,0),"0"),IFERROR(VLOOKUP($A23,'Season 2'!AK$4:CN$104,15,0),"0"),
IFERROR(VLOOKUP($A23,'Season 3'!AK$4:CN$104,15,0),"0"),IFERROR(VLOOKUP($A23,'Season 4'!AK$4:CN$104,15,0),"0"),
IFERROR(VLOOKUP($A23,'Season 5'!AK$4:CN$104,15,0),"0"),IFERROR(VLOOKUP($A23,'Season 6'!AK$4:CN$104,15,0),"0"),
IFERROR(VLOOKUP($A23,'Season 7'!AK$4:CN$104,15,0),"0"),IFERROR(VLOOKUP($A23,'Season 8'!AK$4:CN$104,15,0),"0"),
IFERROR(VLOOKUP($A23,'Season 9'!AK$4:CN$104,15,0),"0"),IFERROR(VLOOKUP($A23,'Season 10'!AK$4:CN$104,15,0),"0"),
IFERROR(VLOOKUP($A23,'Season 11'!AK$4:CN$104,15,0),"0"),IFERROR(VLOOKUP($A23,'Season 12'!AK$4:CN$104,15,0),"0"),
IFERROR(VLOOKUP($A23,'Season 13'!AK$4:CN$104,15,0),"0"),IFERROR(VLOOKUP($A23,'Season 14'!AK$4:CN$104,15,0),"0"),IFERROR(VLOOKUP(A23,'Season 15'!AK$4:CN$104,15,0),"0"),)</f>
        <v>0</v>
      </c>
      <c r="O23" s="21">
        <f>SUM(
IFERROR(VLOOKUP($A23,'Season 1'!AJ$4:CM$104,16,0),"0"),IFERROR(VLOOKUP($A23,'Season 2'!AK$4:CN$104,16,0),"0"),
IFERROR(VLOOKUP($A23,'Season 3'!AK$4:CN$104,16,0),"0"),IFERROR(VLOOKUP($A23,'Season 4'!AK$4:CN$104,16,0),"0"),
IFERROR(VLOOKUP($A23,'Season 5'!AK$4:CN$104,16,0),"0"),IFERROR(VLOOKUP($A23,'Season 6'!AK$4:CN$104,16,0),"0"),
IFERROR(VLOOKUP($A23,'Season 7'!AK$4:CN$104,16,0),"0"),IFERROR(VLOOKUP($A23,'Season 8'!AK$4:CN$104,16,0),"0"),
IFERROR(VLOOKUP($A23,'Season 9'!AK$4:CN$104,16,0),"0"),IFERROR(VLOOKUP($A23,'Season 10'!AK$4:CN$104,16,0),"0"),
IFERROR(VLOOKUP($A23,'Season 11'!AK$4:CN$104,16,0),"0"),IFERROR(VLOOKUP($A23,'Season 12'!AK$4:CN$104,16,0),"0"),
IFERROR(VLOOKUP($A23,'Season 13'!AK$4:CN$104,16,0),"0"),IFERROR(VLOOKUP($A23,'Season 14'!AK$4:CN$104,16,0),"0"),IFERROR(VLOOKUP(A23,'Season 15'!AK$4:CN$104,16,0),"0"),)</f>
        <v>0</v>
      </c>
      <c r="P23" s="402">
        <f>SUM(
IFERROR(VLOOKUP($A23,'Season 1'!AJ$4:CM$104,17,0),"0"),IFERROR(VLOOKUP($A23,'Season 2'!AK$4:CN$104,17,0),"0"),
IFERROR(VLOOKUP($A23,'Season 3'!AK$4:CN$104,17,0),"0"),IFERROR(VLOOKUP($A23,'Season 4'!AK$4:CN$104,17,0),"0"),
IFERROR(VLOOKUP($A23,'Season 5'!AK$4:CN$104,17,0),"0"),IFERROR(VLOOKUP($A23,'Season 6'!AK$4:CN$104,17,0),"0"),
IFERROR(VLOOKUP($A23,'Season 7'!AK$4:CN$104,17,0),"0"),IFERROR(VLOOKUP($A23,'Season 8'!AK$4:CN$104,17,0),"0"),
IFERROR(VLOOKUP($A23,'Season 9'!AK$4:CN$104,17,0),"0"),IFERROR(VLOOKUP($A23,'Season 10'!AK$4:CN$104,17,0),"0"),
IFERROR(VLOOKUP($A23,'Season 11'!AK$4:CN$104,17,0),"0"),IFERROR(VLOOKUP($A23,'Season 12'!AK$4:CN$104,17,0),"0"),
IFERROR(VLOOKUP($A23,'Season 13'!AK$4:CN$104,17,0),"0"),IFERROR(VLOOKUP($A23,'Season 14'!AK$4:CN$104,17,0),"0"),IFERROR(VLOOKUP(A23,'Season 15'!AK$4:CN$104,17,0),"0"),)</f>
        <v>1</v>
      </c>
      <c r="Q23" s="403">
        <f>SUM(
IFERROR(VLOOKUP($A23,'Season 1'!AJ$4:CM$104,18,0),"0"),IFERROR(VLOOKUP($A23,'Season 2'!AK$4:CN$104,18,0),"0"),
IFERROR(VLOOKUP($A23,'Season 3'!AK$4:CN$104,18,0),"0"),IFERROR(VLOOKUP($A23,'Season 4'!AK$4:CN$104,18,0),"0"),
IFERROR(VLOOKUP($A23,'Season 5'!AK$4:CN$104,18,0),"0"),IFERROR(VLOOKUP($A23,'Season 6'!AK$4:CN$104,18,0),"0"),
IFERROR(VLOOKUP($A23,'Season 7'!AK$4:CN$104,18,0),"0"),IFERROR(VLOOKUP($A23,'Season 8'!AK$4:CN$104,18,0),"0"),
IFERROR(VLOOKUP($A23,'Season 9'!AK$4:CN$104,18,0),"0"),IFERROR(VLOOKUP($A23,'Season 10'!AK$4:CN$104,18,0),"0"),
IFERROR(VLOOKUP($A23,'Season 11'!AK$4:CN$104,18,0),"0"),IFERROR(VLOOKUP($A23,'Season 12'!AK$4:CN$104,18,0),"0"),
IFERROR(VLOOKUP($A23,'Season 13'!AK$4:CN$104,18,0),"0"),IFERROR(VLOOKUP($A23,'Season 14'!AK$4:CN$104,18,0),"0"),IFERROR(VLOOKUP(A23,'Season 15'!AK$4:CN$104,18,0),"0"),)</f>
        <v>53</v>
      </c>
      <c r="R23" s="398">
        <f>SUM(
IFERROR(VLOOKUP($A23,'Season 1'!AJ$4:CM$104,19,0),"0"),IFERROR(VLOOKUP($A23,'Season 2'!AK$4:CN$104,19,0),"0"),
IFERROR(VLOOKUP($A23,'Season 3'!AK$4:CN$104,19,0),"0"),IFERROR(VLOOKUP($A23,'Season 4'!AK$4:CN$104,19,0),"0"),
IFERROR(VLOOKUP($A23,'Season 5'!AK$4:CN$104,19,0),"0"),IFERROR(VLOOKUP($A23,'Season 6'!AK$4:CN$104,19,0),"0"),
IFERROR(VLOOKUP($A23,'Season 7'!AK$4:CN$104,19,0),"0"),IFERROR(VLOOKUP($A23,'Season 8'!AK$4:CN$104,19,0),"0"),
IFERROR(VLOOKUP($A23,'Season 9'!AK$4:CN$104,19,0),"0"),IFERROR(VLOOKUP($A23,'Season 10'!AK$4:CN$104,19,0),"0"),
IFERROR(VLOOKUP($A23,'Season 11'!AK$4:CN$104,19,0),"0"),IFERROR(VLOOKUP($A23,'Season 12'!AK$4:CN$104,19,0),"0"),
IFERROR(VLOOKUP($A23,'Season 13'!AK$4:CN$104,19,0),"0"),IFERROR(VLOOKUP($A23,'Season 14'!AK$4:CN$104,19,0),"0"),IFERROR(VLOOKUP(A23,'Season 15'!AK$4:CN$104,19,0),"0"),)</f>
        <v>7</v>
      </c>
      <c r="S23" s="518">
        <f>SUM(
IFERROR(VLOOKUP($A23,'Season 1'!AJ$4:CM$104,20,0),"0"),IFERROR(VLOOKUP($A23,'Season 2'!AK$4:CN$104,20,0),"0"),
IFERROR(VLOOKUP($A23,'Season 3'!AK$4:CN$104,20,0),"0"),IFERROR(VLOOKUP($A23,'Season 4'!AK$4:CN$104,20,0),"0"),
IFERROR(VLOOKUP($A23,'Season 5'!AK$4:CN$104,20,0),"0"),IFERROR(VLOOKUP($A23,'Season 6'!AK$4:CN$104,20,0),"0"),
IFERROR(VLOOKUP($A23,'Season 7'!AK$4:CN$104,20,0),"0"),IFERROR(VLOOKUP($A23,'Season 8'!AK$4:CN$104,20,0),"0"),
IFERROR(VLOOKUP($A23,'Season 9'!AK$4:CN$104,20,0),"0"),IFERROR(VLOOKUP($A23,'Season 10'!AK$4:CN$104,20,0),"0"),
IFERROR(VLOOKUP($A23,'Season 11'!AK$4:CN$104,20,0),"0"),IFERROR(VLOOKUP($A23,'Season 12'!AK$4:CN$104,20,0),"0"),
IFERROR(VLOOKUP($A23,'Season 13'!AK$4:CN$104,20,0),"0"),IFERROR(VLOOKUP($A23,'Season 14'!AK$4:CN$104,20,0),"0"),IFERROR(VLOOKUP(A23,'Season 15'!AK$4:CN$104,20,0),"0"),)</f>
        <v>6</v>
      </c>
      <c r="T23" s="21">
        <f>SUM(
IFERROR(VLOOKUP($A23,'Season 1'!AJ$4:CM$104,21,0),"0"),IFERROR(VLOOKUP($A23,'Season 2'!AK$4:CN$104,21,0),"0"),
IFERROR(VLOOKUP($A23,'Season 3'!AK$4:CN$104,21,0),"0"),IFERROR(VLOOKUP($A23,'Season 4'!AK$4:CN$104,21,0),"0"),
IFERROR(VLOOKUP($A23,'Season 5'!AK$4:CN$104,21,0),"0"),IFERROR(VLOOKUP($A23,'Season 6'!AK$4:CN$104,21,0),"0"),
IFERROR(VLOOKUP($A23,'Season 7'!AK$4:CN$104,21,0),"0"),IFERROR(VLOOKUP($A23,'Season 8'!AK$4:CN$104,21,0),"0"),
IFERROR(VLOOKUP($A23,'Season 9'!AK$4:CN$104,21,0),"0"),IFERROR(VLOOKUP($A23,'Season 10'!AK$4:CN$104,21,0),"0"),
IFERROR(VLOOKUP($A23,'Season 11'!AK$4:CN$104,21,0),"0"),IFERROR(VLOOKUP($A23,'Season 12'!AK$4:CN$104,21,0),"0"),
IFERROR(VLOOKUP($A23,'Season 13'!AK$4:CN$104,21,0),"0"),IFERROR(VLOOKUP($A23,'Season 14'!AK$4:CN$104,21,0),"0"),IFERROR(VLOOKUP(A23,'Season 15'!AK$4:CN$104,21,0),"0"),)</f>
        <v>10</v>
      </c>
      <c r="U23" s="402">
        <f>SUM(
IFERROR(VLOOKUP($A23,'Season 1'!AJ$4:CM$104,22,0),"0"),IFERROR(VLOOKUP($A23,'Season 2'!AK$4:CN$104,22,0),"0"),
IFERROR(VLOOKUP($A23,'Season 3'!AK$4:CN$104,22,0),"0"),IFERROR(VLOOKUP($A23,'Season 4'!AK$4:CN$104,22,0),"0"),
IFERROR(VLOOKUP($A23,'Season 5'!AK$4:CN$104,22,0),"0"),IFERROR(VLOOKUP($A23,'Season 6'!AK$4:CN$104,22,0),"0"),
IFERROR(VLOOKUP($A23,'Season 7'!AK$4:CN$104,22,0),"0"),IFERROR(VLOOKUP($A23,'Season 8'!AK$4:CN$104,22,0),"0"),
IFERROR(VLOOKUP($A23,'Season 9'!AK$4:CN$104,22,0),"0"),IFERROR(VLOOKUP($A23,'Season 10'!AK$4:CN$104,22,0),"0"),
IFERROR(VLOOKUP($A23,'Season 11'!AK$4:CN$104,22,0),"0"),IFERROR(VLOOKUP($A23,'Season 12'!AK$4:CN$104,22,0),"0"),
IFERROR(VLOOKUP($A23,'Season 13'!AK$4:CN$104,22,0),"0"),IFERROR(VLOOKUP($A23,'Season 14'!AK$4:CN$104,22,0),"0"),IFERROR(VLOOKUP(A23,'Season 15'!AK$4:CN$104,22,0),"0"),)</f>
        <v>13</v>
      </c>
      <c r="V23" s="403">
        <f>SUM(
IFERROR(VLOOKUP($A23,'Season 1'!AJ$4:CM$104,23,0),"0"),IFERROR(VLOOKUP($A23,'Season 2'!AK$4:CN$104,23,0),"0"),
IFERROR(VLOOKUP($A23,'Season 3'!AK$4:CN$104,23,0),"0"),IFERROR(VLOOKUP($A23,'Season 4'!AK$4:CN$104,23,0),"0"),
IFERROR(VLOOKUP($A23,'Season 5'!AK$4:CN$104,23,0),"0"),IFERROR(VLOOKUP($A23,'Season 6'!AK$4:CN$104,23,0),"0"),
IFERROR(VLOOKUP($A23,'Season 7'!AK$4:CN$104,23,0),"0"),IFERROR(VLOOKUP($A23,'Season 8'!AK$4:CN$104,23,0),"0"),
IFERROR(VLOOKUP($A23,'Season 9'!AK$4:CN$104,23,0),"0"),IFERROR(VLOOKUP($A23,'Season 10'!AK$4:CN$104,23,0),"0"),
IFERROR(VLOOKUP($A23,'Season 11'!AK$4:CN$104,23,0),"0"),IFERROR(VLOOKUP($A23,'Season 12'!AK$4:CN$104,23,0),"0"),
IFERROR(VLOOKUP($A23,'Season 13'!AK$4:CN$104,23,0),"0"),IFERROR(VLOOKUP($A23,'Season 14'!AK$4:CN$104,23,0),"0"),IFERROR(VLOOKUP($A23,'Season 15'!AK$4:CN$104,23,0),"0"),)</f>
        <v>1</v>
      </c>
      <c r="W23" s="398">
        <f>SUM(
IFERROR(VLOOKUP($A23,'Season 1'!AJ$4:CM$104,24,0),"0"),IFERROR(VLOOKUP($A23,'Season 2'!AK$4:CN$104,24,0),"0"),
IFERROR(VLOOKUP($A23,'Season 3'!AK$4:CN$104,24,0),"0"),IFERROR(VLOOKUP($A23,'Season 4'!AK$4:CN$104,24,0),"0"),
IFERROR(VLOOKUP($A23,'Season 5'!AK$4:CN$104,24,0),"0"),IFERROR(VLOOKUP($A23,'Season 6'!AK$4:CN$104,24,0),"0"),
IFERROR(VLOOKUP($A23,'Season 7'!AK$4:CN$104,24,0),"0"),IFERROR(VLOOKUP($A23,'Season 8'!AK$4:CN$104,24,0),"0"),
IFERROR(VLOOKUP($A23,'Season 9'!AK$4:CN$104,24,0),"0"),IFERROR(VLOOKUP($A23,'Season 10'!AK$4:CN$104,24,0),"0"),
IFERROR(VLOOKUP($A23,'Season 11'!AK$4:CN$104,24,0),"0"),IFERROR(VLOOKUP($A23,'Season 12'!AK$4:CN$104,24,0),"0"),
IFERROR(VLOOKUP($A23,'Season 13'!AK$4:CN$104,24,0),"0"),IFERROR(VLOOKUP($A23,'Season 14'!AK$4:CN$104,24,0),"0"),IFERROR(VLOOKUP($A23,'Season 15'!AK$4:CN$104,24,0),"0"),)</f>
        <v>0</v>
      </c>
      <c r="X23" s="518">
        <f>SUM(
IFERROR(VLOOKUP($A23,'Season 1'!AJ$4:CM$104,25,0),"0"),IFERROR(VLOOKUP($A23,'Season 2'!AK$4:CN$104,25,0),"0"),
IFERROR(VLOOKUP($A23,'Season 3'!AK$4:CN$104,25,0),"0"),IFERROR(VLOOKUP($A23,'Season 4'!AK$4:CN$104,25,0),"0"),
IFERROR(VLOOKUP($A23,'Season 5'!AK$4:CN$104,25,0),"0"),IFERROR(VLOOKUP($A23,'Season 6'!AK$4:CN$104,25,0),"0"),
IFERROR(VLOOKUP($A23,'Season 7'!AK$4:CN$104,25,0),"0"),IFERROR(VLOOKUP($A23,'Season 8'!AK$4:CN$104,25,0),"0"),
IFERROR(VLOOKUP($A23,'Season 9'!AK$4:CN$104,25,0),"0"),IFERROR(VLOOKUP($A23,'Season 10'!AK$4:CN$104,25,0),"0"),
IFERROR(VLOOKUP($A23,'Season 11'!AK$4:CN$104,25,0),"0"),IFERROR(VLOOKUP($A23,'Season 12'!AK$4:CN$104,25,0),"0"),
IFERROR(VLOOKUP($A23,'Season 13'!AK$4:CN$104,25,0),"0"),IFERROR(VLOOKUP($A23,'Season 14'!AK$4:CN$104,25,0),"0"),IFERROR(VLOOKUP($A23,'Season 15'!AK$4:CN$104,25,0),"0"),)</f>
        <v>0</v>
      </c>
      <c r="Y23" s="21">
        <f>SUM(
IFERROR(VLOOKUP($A23,'Season 1'!AJ$4:CM$104,26,0),"0"),IFERROR(VLOOKUP($A23,'Season 2'!AK$4:CN$104,26,0),"0"),
IFERROR(VLOOKUP($A23,'Season 3'!AK$4:CN$104,26,0),"0"),IFERROR(VLOOKUP($A23,'Season 4'!AK$4:CN$104,26,0),"0"),
IFERROR(VLOOKUP($A23,'Season 5'!AK$4:CN$104,26,0),"0"),IFERROR(VLOOKUP($A23,'Season 6'!AK$4:CN$104,26,0),"0"),
IFERROR(VLOOKUP($A23,'Season 7'!AK$4:CN$104,26,0),"0"),IFERROR(VLOOKUP($A23,'Season 8'!AK$4:CN$104,26,0),"0"),
IFERROR(VLOOKUP($A23,'Season 9'!AK$4:CN$104,26,0),"0"),IFERROR(VLOOKUP($A23,'Season 10'!AK$4:CN$104,26,0),"0"),
IFERROR(VLOOKUP($A23,'Season 11'!AK$4:CN$104,26,0),"0"),IFERROR(VLOOKUP($A23,'Season 12'!AK$4:CN$104,26,0),"0"),
IFERROR(VLOOKUP($A23,'Season 13'!AK$4:CN$104,26,0),"0"),IFERROR(VLOOKUP($A23,'Season 14'!AK$4:CN$104,26,0),"0"),IFERROR(VLOOKUP($A23,'Season 15'!AK$4:CN$104,26,0),"0"),)</f>
        <v>0</v>
      </c>
      <c r="Z23" s="402">
        <f>SUM(
IFERROR(VLOOKUP($A23,'Season 1'!AJ$4:CM$104,27,0),"0"),IFERROR(VLOOKUP($A23,'Season 2'!AK$4:CN$104,27,0),"0"),
IFERROR(VLOOKUP($A23,'Season 3'!AK$4:CN$104,27,0),"0"),IFERROR(VLOOKUP($A23,'Season 4'!AK$4:CN$104,27,0),"0"),
IFERROR(VLOOKUP($A23,'Season 5'!AK$4:CN$104,27,0),"0"),IFERROR(VLOOKUP($A23,'Season 6'!AK$4:CN$104,27,0),"0"),
IFERROR(VLOOKUP($A23,'Season 7'!AK$4:CN$104,27,0),"0"),IFERROR(VLOOKUP($A23,'Season 8'!AK$4:CN$104,27,0),"0"),
IFERROR(VLOOKUP($A23,'Season 9'!AK$4:CN$104,27,0),"0"),IFERROR(VLOOKUP($A23,'Season 10'!AK$4:CN$104,27,0),"0"),
IFERROR(VLOOKUP($A23,'Season 11'!AK$4:CN$104,27,0),"0"),IFERROR(VLOOKUP($A23,'Season 12'!AK$4:CN$104,27,0),"0"),
IFERROR(VLOOKUP($A23,'Season 13'!AK$4:CN$104,27,0),"0"),IFERROR(VLOOKUP($A23,'Season 14'!AK$4:CN$104,27,0),"0"),IFERROR(VLOOKUP($A23,'Season 15'!AK$4:CN$104,27,0),"0"),)</f>
        <v>0</v>
      </c>
      <c r="AA23" s="403">
        <f>SUM(
IFERROR(VLOOKUP($A23,'Season 1'!AJ$4:CM$104,28,0),"0"),IFERROR(VLOOKUP($A23,'Season 2'!AK$4:CN$104,28,0),"0"),
IFERROR(VLOOKUP($A23,'Season 3'!AK$4:CN$104,28,0),"0"),IFERROR(VLOOKUP($A23,'Season 4'!AK$4:CN$104,28,0),"0"),
IFERROR(VLOOKUP($A23,'Season 5'!AK$4:CN$104,28,0),"0"),IFERROR(VLOOKUP($A23,'Season 6'!AK$4:CN$104,28,0),"0"),
IFERROR(VLOOKUP($A23,'Season 7'!AK$4:CN$104,28,0),"0"),IFERROR(VLOOKUP($A23,'Season 8'!AK$4:CN$104,28,0),"0"),
IFERROR(VLOOKUP($A23,'Season 9'!AK$4:CN$104,28,0),"0"),IFERROR(VLOOKUP($A23,'Season 10'!AK$4:CN$104,28,0),"0"),
IFERROR(VLOOKUP($A23,'Season 11'!AK$4:CN$104,28,0),"0"),IFERROR(VLOOKUP($A23,'Season 12'!AK$4:CN$104,28,0),"0"),
IFERROR(VLOOKUP($A23,'Season 13'!AK$4:CN$104,28,0),"0"),IFERROR(VLOOKUP($A23,'Season 14'!AK$4:CN$104,28,0),"0"),IFERROR(VLOOKUP($A23,'Season 15'!AK$4:CN$104,28,0),"0"),)</f>
        <v>5</v>
      </c>
      <c r="AB23" s="398">
        <f>SUM(
IFERROR(VLOOKUP($A23,'Season 1'!AJ$4:CM$104,29,0),"0"),IFERROR(VLOOKUP($A23,'Season 2'!AK$4:CN$104,29,0),"0"),
IFERROR(VLOOKUP($A23,'Season 3'!AK$4:CN$104,29,0),"0"),IFERROR(VLOOKUP($A23,'Season 4'!AK$4:CN$104,29,0),"0"),
IFERROR(VLOOKUP($A23,'Season 5'!AK$4:CN$104,29,0),"0"),IFERROR(VLOOKUP($A23,'Season 6'!AK$4:CN$104,29,0),"0"),
IFERROR(VLOOKUP($A23,'Season 7'!AK$4:CN$104,29,0),"0"),IFERROR(VLOOKUP($A23,'Season 8'!AK$4:CN$104,29,0),"0"),
IFERROR(VLOOKUP($A23,'Season 9'!AK$4:CN$104,29,0),"0"),IFERROR(VLOOKUP($A23,'Season 10'!AK$4:CN$104,29,0),"0"),
IFERROR(VLOOKUP($A23,'Season 11'!AK$4:CN$104,29,0),"0"),IFERROR(VLOOKUP($A23,'Season 12'!AK$4:CN$104,29,0),"0"),
IFERROR(VLOOKUP($A23,'Season 13'!AK$4:CN$104,29,0),"0"),IFERROR(VLOOKUP($A23,'Season 14'!AK$4:CN$104,29,0),"0"),IFERROR(VLOOKUP($A23,'Season 15'!AK$4:CN$104,29,0),"0"),)</f>
        <v>1</v>
      </c>
      <c r="AC23" s="518">
        <f>SUM(
IFERROR(VLOOKUP($A23,'Season 1'!AJ$4:CM$104,30,0),"0"),IFERROR(VLOOKUP($A23,'Season 2'!AK$4:CN$104,30,0),"0"),
IFERROR(VLOOKUP($A23,'Season 3'!AK$4:CN$104,30,0),"0"),IFERROR(VLOOKUP($A23,'Season 4'!AK$4:CN$104,30,0),"0"),
IFERROR(VLOOKUP($A23,'Season 5'!AK$4:CN$104,30,0),"0"),IFERROR(VLOOKUP($A23,'Season 6'!AK$4:CN$104,30,0),"0"),
IFERROR(VLOOKUP($A23,'Season 7'!AK$4:CN$104,30,0),"0"),IFERROR(VLOOKUP($A23,'Season 8'!AK$4:CN$104,30,0),"0"),
IFERROR(VLOOKUP($A23,'Season 9'!AK$4:CN$104,30,0),"0"),IFERROR(VLOOKUP($A23,'Season 10'!AK$4:CN$104,30,0),"0"),
IFERROR(VLOOKUP($A23,'Season 11'!AK$4:CN$104,30,0),"0"),IFERROR(VLOOKUP($A23,'Season 12'!AK$4:CN$104,30,0),"0"),
IFERROR(VLOOKUP($A23,'Season 13'!AK$4:CN$104,30,0),"0"),IFERROR(VLOOKUP($A23,'Season 14'!AK$4:CN$104,30,0),"0"),IFERROR(VLOOKUP($A23,'Season 15'!AK$4:CN$104,30,0),"0"),)</f>
        <v>0</v>
      </c>
      <c r="AD23" s="21">
        <f>SUM(
IFERROR(VLOOKUP($A23,'Season 1'!AJ$4:CM$104,31,0),"0"),IFERROR(VLOOKUP($A23,'Season 2'!AK$4:CN$104,31,0),"0"),
IFERROR(VLOOKUP($A23,'Season 3'!AK$4:CN$104,31,0),"0"),IFERROR(VLOOKUP($A23,'Season 4'!AK$4:CN$104,31,0),"0"),
IFERROR(VLOOKUP($A23,'Season 5'!AK$4:CN$104,31,0),"0"),IFERROR(VLOOKUP($A23,'Season 6'!AK$4:CN$104,31,0),"0"),
IFERROR(VLOOKUP($A23,'Season 7'!AK$4:CN$104,31,0),"0"),IFERROR(VLOOKUP($A23,'Season 8'!AK$4:CN$104,31,0),"0"),
IFERROR(VLOOKUP($A23,'Season 9'!AK$4:CN$104,31,0),"0"),IFERROR(VLOOKUP($A23,'Season 10'!AK$4:CN$104,31,0),"0"),
IFERROR(VLOOKUP($A23,'Season 11'!AK$4:CN$104,31,0),"0"),IFERROR(VLOOKUP($A23,'Season 12'!AK$4:CN$104,31,0),"0"),
IFERROR(VLOOKUP($A23,'Season 13'!AK$4:CN$104,31,0),"0"),IFERROR(VLOOKUP($A23,'Season 14'!AK$4:CN$104,31,0),"0"),IFERROR(VLOOKUP($A23,'Season 15'!AK$4:CN$104,31,0),"0"),)</f>
        <v>2</v>
      </c>
      <c r="AE23" s="402">
        <f>SUM(
IFERROR(VLOOKUP($A23,'Season 1'!AJ$4:CM$104,32,0),"0"),IFERROR(VLOOKUP($A23,'Season 2'!AK$4:CN$104,32,0),"0"),
IFERROR(VLOOKUP($A23,'Season 3'!AK$4:CN$104,32,0),"0"),IFERROR(VLOOKUP($A23,'Season 4'!AK$4:CN$104,32,0),"0"),
IFERROR(VLOOKUP($A23,'Season 5'!AK$4:CN$104,32,0),"0"),IFERROR(VLOOKUP($A23,'Season 6'!AK$4:CN$104,32,0),"0"),
IFERROR(VLOOKUP($A23,'Season 7'!AK$4:CN$104,32,0),"0"),IFERROR(VLOOKUP($A23,'Season 8'!AK$4:CN$104,32,0),"0"),
IFERROR(VLOOKUP($A23,'Season 9'!AK$4:CN$104,32,0),"0"),IFERROR(VLOOKUP($A23,'Season 10'!AK$4:CN$104,32,0),"0"),
IFERROR(VLOOKUP($A23,'Season 11'!AK$4:CN$104,32,0),"0"),IFERROR(VLOOKUP($A23,'Season 12'!AK$4:CN$104,32,0),"0"),
IFERROR(VLOOKUP($A23,'Season 13'!AK$4:CN$104,32,0),"0"),IFERROR(VLOOKUP($A23,'Season 14'!AK$4:CN$104,32,0),"0"),IFERROR(VLOOKUP($A23,'Season 15'!AK$4:CN$104,32,0),"0"),)</f>
        <v>0</v>
      </c>
      <c r="AF23" s="403">
        <f>SUM(IFERROR(VLOOKUP($A23,'Season 2'!AK$4:CN$104,33,0),"0"),
IFERROR(VLOOKUP($A23,'Season 3'!AK$4:CN$104,33,0),"0"),IFERROR(VLOOKUP($A23,'Season 4'!AK$4:CN$104,33,0),"0"),
IFERROR(VLOOKUP($A23,'Season 5'!AK$4:CN$104,33,0),"0"),IFERROR(VLOOKUP($A23,'Season 6'!AK$4:CN$104,33,0),"0"),
IFERROR(VLOOKUP($A23,'Season 7'!AK$4:CN$104,33,0),"0"),IFERROR(VLOOKUP($A23,'Season 8'!AK$4:CN$104,33,0),"0"),
IFERROR(VLOOKUP($A23,'Season 9'!AK$4:CN$104,33,0),"0"),IFERROR(VLOOKUP($A23,'Season 10'!AK$4:CN$104,33,0),"0"),
IFERROR(VLOOKUP($A23,'Season 11'!AK$4:CN$104,33,0),"0"),IFERROR(VLOOKUP($A23,'Season 12'!AK$4:CN$104,33,0),"0"),
IFERROR(VLOOKUP($A23,'Season 13'!AK$4:CN$104,33,0),"0"),IFERROR(VLOOKUP($A23,'Season 14'!AK$4:CN$104,33,0),"0"),IFERROR(VLOOKUP($A23,'Season 15'!AK$4:CN$104,33,0),"0"),)</f>
        <v>0</v>
      </c>
      <c r="AG23" s="398">
        <f>SUM(IFERROR(VLOOKUP($A23,'Season 2'!AK$4:CN$104,34,0),"0"),
IFERROR(VLOOKUP($A23,'Season 3'!AK$4:CN$104,34,0),"0"),IFERROR(VLOOKUP($A23,'Season 4'!AK$4:CN$104,34,0),"0"),
IFERROR(VLOOKUP($A23,'Season 5'!AK$4:CN$104,34,0),"0"),IFERROR(VLOOKUP($A23,'Season 6'!AK$4:CN$104,34,0),"0"),
IFERROR(VLOOKUP($A23,'Season 7'!AK$4:CN$104,34,0),"0"),IFERROR(VLOOKUP($A23,'Season 8'!AK$4:CN$104,34,0),"0"),
IFERROR(VLOOKUP($A23,'Season 9'!AK$4:CN$104,34,0),"0"),IFERROR(VLOOKUP($A23,'Season 10'!AK$4:CN$104,34,0),"0"),
IFERROR(VLOOKUP($A23,'Season 11'!AK$4:CN$104,34,0),"0"),IFERROR(VLOOKUP($A23,'Season 12'!AK$4:CN$104,34,0),"0"),
IFERROR(VLOOKUP($A23,'Season 13'!AK$4:CN$104,34,0),"0"),IFERROR(VLOOKUP($A23,'Season 14'!AK$4:CN$104,34,0),"0"),IFERROR(VLOOKUP($A23,'Season 15'!AK$4:CN$104,34,0),"0"),)</f>
        <v>0</v>
      </c>
      <c r="AH23" s="518">
        <f>SUM(IFERROR(VLOOKUP($A23,'Season 2'!AK$4:CN$104,35,0),"0"),
IFERROR(VLOOKUP($A23,'Season 3'!AK$4:CN$104,35,0),"0"),IFERROR(VLOOKUP($A23,'Season 4'!AK$4:CN$104,35,0),"0"),
IFERROR(VLOOKUP($A23,'Season 5'!AK$4:CN$104,35,0),"0"),IFERROR(VLOOKUP($A23,'Season 6'!AK$4:CN$104,35,0),"0"),
IFERROR(VLOOKUP($A23,'Season 7'!AK$4:CN$104,35,0),"0"),IFERROR(VLOOKUP($A23,'Season 8'!AK$4:CN$104,35,0),"0"),
IFERROR(VLOOKUP($A23,'Season 9'!AK$4:CN$104,35,0),"0"),IFERROR(VLOOKUP($A23,'Season 10'!AK$4:CN$104,35,0),"0"),
IFERROR(VLOOKUP($A23,'Season 11'!AK$4:CN$104,35,0),"0"),IFERROR(VLOOKUP($A23,'Season 12'!AK$4:CN$104,35,0),"0"),
IFERROR(VLOOKUP($A23,'Season 13'!AK$4:CN$104,35,0),"0"),IFERROR(VLOOKUP($A23,'Season 14'!AK$4:CN$104,35,0),"0"),IFERROR(VLOOKUP($A23,'Season 15'!AK$4:CN$104,35,0),"0"),)</f>
        <v>0</v>
      </c>
      <c r="AI23" s="21">
        <f>SUM(IFERROR(VLOOKUP($A23,'Season 2'!AK$4:CN$104,36,0),"0"),
IFERROR(VLOOKUP($A23,'Season 3'!AK$4:CN$104,36,0),"0"),IFERROR(VLOOKUP($A23,'Season 4'!AK$4:CN$104,36,0),"0"),
IFERROR(VLOOKUP($A23,'Season 5'!AK$4:CN$104,36,0),"0"),IFERROR(VLOOKUP($A23,'Season 6'!AK$4:CN$104,36,0),"0"),
IFERROR(VLOOKUP($A23,'Season 7'!AK$4:CN$104,36,0),"0"),IFERROR(VLOOKUP($A23,'Season 8'!AK$4:CN$104,36,0),"0"),
IFERROR(VLOOKUP($A23,'Season 9'!AK$4:CN$104,36,0),"0"),IFERROR(VLOOKUP($A23,'Season 10'!AK$4:CN$104,36,0),"0"),
IFERROR(VLOOKUP($A23,'Season 11'!AK$4:CN$104,36,0),"0"),IFERROR(VLOOKUP($A23,'Season 12'!AK$4:CN$104,36,0),"0"),
IFERROR(VLOOKUP($A23,'Season 13'!AK$4:CN$104,36,0),"0"),IFERROR(VLOOKUP($A23,'Season 14'!AK$4:CN$104,36,0),"0"),IFERROR(VLOOKUP($A23,'Season 15'!AK$4:CN$104,36,0),"0"),)</f>
        <v>0</v>
      </c>
      <c r="AJ23" s="402">
        <f>SUM(IFERROR(VLOOKUP($A23,'Season 2'!AK$4:CN$104,37,0),"0"),
IFERROR(VLOOKUP($A23,'Season 3'!AK$4:CN$104,37,0),"0"),IFERROR(VLOOKUP($A23,'Season 4'!AK$4:CN$104,37,0),"0"),
IFERROR(VLOOKUP($A23,'Season 5'!AK$4:CN$104,37,0),"0"),IFERROR(VLOOKUP($A23,'Season 6'!AK$4:CN$104,37,0),"0"),
IFERROR(VLOOKUP($A23,'Season 7'!AK$4:CN$104,37,0),"0"),IFERROR(VLOOKUP($A23,'Season 8'!AK$4:CN$104,37,0),"0"),
IFERROR(VLOOKUP($A23,'Season 9'!AK$4:CN$104,37,0),"0"),IFERROR(VLOOKUP($A23,'Season 10'!AK$4:CN$104,37,0),"0"),
IFERROR(VLOOKUP($A23,'Season 11'!AK$4:CN$104,37,0),"0"),IFERROR(VLOOKUP($A23,'Season 12'!AK$4:CN$104,37,0),"0"),
IFERROR(VLOOKUP($A23,'Season 13'!AK$4:CN$104,37,0),"0"),IFERROR(VLOOKUP($A23,'Season 14'!AK$4:CN$104,37,0),"0"),IFERROR(VLOOKUP($A23,'Season 15'!AK$4:CN$104,37,0),"0"),)</f>
        <v>0</v>
      </c>
      <c r="AK23" s="403">
        <f>SUM(IFERROR(VLOOKUP($A23,'Season 1'!AJ$4:CM$104,33,0),"0"),IFERROR(VLOOKUP($A23,'Season 2'!AK$4:CN$104,38,0),"0"),
IFERROR(VLOOKUP($A23,'Season 3'!AK$4:CN$104,38,0),"0"),IFERROR(VLOOKUP($A23,'Season 4'!AK$4:CN$104,38,0),"0"),
IFERROR(VLOOKUP($A23,'Season 5'!AK$4:CN$104,38,0),"0"),IFERROR(VLOOKUP($A23,'Season 6'!AK$4:CN$104,38,0),"0"),
IFERROR(VLOOKUP($A23,'Season 7'!AK$4:CN$104,38,0),"0"),IFERROR(VLOOKUP($A23,'Season 8'!AK$4:CN$104,38,0),"0"),
IFERROR(VLOOKUP($A23,'Season 9'!AK$4:CN$104,38,0),"0"),IFERROR(VLOOKUP($A23,'Season 10'!AK$4:CN$104,38,0),"0"),
IFERROR(VLOOKUP($A23,'Season 11'!AK$4:CN$104,38,0),"0"),IFERROR(VLOOKUP($A23,'Season 12'!AK$4:CN$104,38,0),"0"),
IFERROR(VLOOKUP($A23,'Season 13'!AK$4:CN$104,38,0),"0"),IFERROR(VLOOKUP($A23,'Season 14'!AK$4:CN$104,38,0),"0"),IFERROR(VLOOKUP($A23,'Season 15'!AK$4:CN$104,38,0),"0"),)</f>
        <v>0</v>
      </c>
      <c r="AL23" s="398">
        <f>SUM(IFERROR(VLOOKUP($A23,'Season 1'!AJ$4:CM$104,34,0),"0"),IFERROR(VLOOKUP($A23,'Season 2'!AK$4:CN$104,39,0),"0"),
IFERROR(VLOOKUP($A23,'Season 3'!AK$4:CN$104,39,0),"0"),IFERROR(VLOOKUP($A23,'Season 4'!AK$4:CN$104,39,0),"0"),
IFERROR(VLOOKUP($A23,'Season 5'!AK$4:CN$104,39,0),"0"),IFERROR(VLOOKUP($A23,'Season 6'!AK$4:CN$104,39,0),"0"),
IFERROR(VLOOKUP($A23,'Season 7'!AK$4:CN$104,39,0),"0"),IFERROR(VLOOKUP($A23,'Season 8'!AK$4:CN$104,39,0),"0"),
IFERROR(VLOOKUP($A23,'Season 9'!AK$4:CN$104,39,0),"0"),IFERROR(VLOOKUP($A23,'Season 10'!AK$4:CN$104,39,0),"0"),
IFERROR(VLOOKUP($A23,'Season 11'!AK$4:CN$104,39,0),"0"),IFERROR(VLOOKUP($A23,'Season 12'!AK$4:CN$104,39,0),"0"),
IFERROR(VLOOKUP($A23,'Season 13'!AK$4:CN$104,39,0),"0"),IFERROR(VLOOKUP($A23,'Season 14'!AK$4:CN$104,39,0),"0"),IFERROR(VLOOKUP($A23,'Season 15'!AK$4:CN$104,39,0),"0"),)</f>
        <v>0</v>
      </c>
      <c r="AM23" s="518">
        <f>SUM(IFERROR(VLOOKUP($A23,'Season 1'!AJ$4:CM$104,35,0),"0"),IFERROR(VLOOKUP($A23,'Season 2'!AK$4:CN$104,40,0),"0"),
IFERROR(VLOOKUP($A23,'Season 3'!AK$4:CN$104,40,0),"0"),IFERROR(VLOOKUP($A23,'Season 4'!AK$4:CN$104,40,0),"0"),
IFERROR(VLOOKUP($A23,'Season 5'!AK$4:CN$104,40,0),"0"),IFERROR(VLOOKUP($A23,'Season 6'!AK$4:CN$104,40,0),"0"),
IFERROR(VLOOKUP($A23,'Season 7'!AK$4:CN$104,40,0),"0"),IFERROR(VLOOKUP($A23,'Season 8'!AK$4:CN$104,40,0),"0"),
IFERROR(VLOOKUP($A23,'Season 9'!AK$4:CN$104,40,0),"0"),IFERROR(VLOOKUP($A23,'Season 10'!AK$4:CN$104,40,0),"0"),
IFERROR(VLOOKUP($A23,'Season 11'!AK$4:CN$104,40,0),"0"),IFERROR(VLOOKUP($A23,'Season 12'!AK$4:CN$104,40,0),"0"),
IFERROR(VLOOKUP($A23,'Season 13'!AK$4:CN$104,40,0),"0"),IFERROR(VLOOKUP($A23,'Season 14'!AK$4:CN$104,40,0),"0"),IFERROR(VLOOKUP($A23,'Season 15'!AK$4:CN$104,40,0),"0"),)</f>
        <v>0</v>
      </c>
      <c r="AN23" s="21">
        <f>SUM(IFERROR(VLOOKUP($A23,'Season 1'!AJ$4:CM$104,36,0),"0"),IFERROR(VLOOKUP($A23,'Season 2'!AK$4:CN$104,41,0),"0"),
IFERROR(VLOOKUP($A23,'Season 3'!AK$4:CN$104,41,0),"0"),IFERROR(VLOOKUP($A23,'Season 4'!AK$4:CN$104,41,0),"0"),
IFERROR(VLOOKUP($A23,'Season 5'!AK$4:CN$104,41,0),"0"),IFERROR(VLOOKUP($A23,'Season 6'!AK$4:CN$104,41,0),"0"),
IFERROR(VLOOKUP($A23,'Season 7'!AK$4:CN$104,41,0),"0"),IFERROR(VLOOKUP($A23,'Season 8'!AK$4:CN$104,41,0),"0"),
IFERROR(VLOOKUP($A23,'Season 9'!AK$4:CN$104,41,0),"0"),IFERROR(VLOOKUP($A23,'Season 10'!AK$4:CN$104,41,0),"0"),
IFERROR(VLOOKUP($A23,'Season 11'!AK$4:CN$104,41,0),"0"),IFERROR(VLOOKUP($A23,'Season 12'!AK$4:CN$104,41,0),"0"),
IFERROR(VLOOKUP($A23,'Season 13'!AK$4:CN$104,41,0),"0"),IFERROR(VLOOKUP($A23,'Season 14'!AK$4:CN$104,41,0),"0"),IFERROR(VLOOKUP($A23,'Season 15'!AK$4:CN$104,41,0),"0"),)</f>
        <v>0</v>
      </c>
      <c r="AO23" s="402">
        <f>SUM(IFERROR(VLOOKUP($A23,'Season 1'!AJ$4:CM$104,37,0),"0"),IFERROR(VLOOKUP($A23,'Season 2'!AK$4:CN$104,42,0),"0"),
IFERROR(VLOOKUP($A23,'Season 3'!AK$4:CN$104,42,0),"0"),IFERROR(VLOOKUP($A23,'Season 4'!AK$4:CN$104,42,0),"0"),
IFERROR(VLOOKUP($A23,'Season 5'!AK$4:CN$104,42,0),"0"),IFERROR(VLOOKUP($A23,'Season 6'!AK$4:CN$104,42,0),"0"),
IFERROR(VLOOKUP($A23,'Season 7'!AK$4:CN$104,42,0),"0"),IFERROR(VLOOKUP($A23,'Season 8'!AK$4:CN$104,42,0),"0"),
IFERROR(VLOOKUP($A23,'Season 9'!AK$4:CN$104,42,0),"0"),IFERROR(VLOOKUP($A23,'Season 10'!AK$4:CN$104,42,0),"0"),
IFERROR(VLOOKUP($A23,'Season 11'!AK$4:CN$104,42,0),"0"),IFERROR(VLOOKUP($A23,'Season 12'!AK$4:CN$104,42,0),"0"),
IFERROR(VLOOKUP($A23,'Season 13'!AK$4:CN$104,42,0),"0"),IFERROR(VLOOKUP($A23,'Season 14'!AK$4:CN$104,42,0),"0"),IFERROR(VLOOKUP($A23,'Season 15'!AK$4:CN$104,42,0),"0"),)</f>
        <v>0</v>
      </c>
      <c r="AP23" s="403">
        <f>SUM(IFERROR(VLOOKUP($A23,'Season 1'!AJ$4:CM$104,43,0),"0"),IFERROR(VLOOKUP($A23,'Season 2'!AK$4:CN$104,43,0),"0"),
IFERROR(VLOOKUP($A23,'Season 3'!AK$4:CN$104,43,0),"0"),IFERROR(VLOOKUP($A23,'Season 4'!AK$4:CN$104,43,0),"0"),
IFERROR(VLOOKUP($A23,'Season 5'!AK$4:CN$104,43,0),"0"),IFERROR(VLOOKUP($A23,'Season 6'!AK$4:CN$104,43,0),"0"),
IFERROR(VLOOKUP($A23,'Season 7'!AK$4:CN$104,43,0),"0"),IFERROR(VLOOKUP($A23,'Season 8'!AK$4:CN$104,43,0),"0"),
IFERROR(VLOOKUP($A23,'Season 9'!AK$4:CN$104,43,0),"0"),IFERROR(VLOOKUP($A23,'Season 10'!AK$4:CN$104,43,0),"0"),
IFERROR(VLOOKUP($A23,'Season 11'!AK$4:CN$104,43,0),"0"),IFERROR(VLOOKUP($A23,'Season 12'!AK$4:CN$104,43,0),"0"),
IFERROR(VLOOKUP($A23,'Season 13'!AK$4:CN$104,43,0),"0"),IFERROR(VLOOKUP($A23,'Season 14'!AK$4:CN$104,43,0),"0"),IFERROR(VLOOKUP($A23,'Season 15'!AK$4:CN$104,43,0),"0"),)</f>
        <v>3</v>
      </c>
      <c r="AQ23" s="398">
        <f>SUM(IFERROR(VLOOKUP($A23,'Season 1'!AJ$4:CM$104,44,0),"0"),IFERROR(VLOOKUP($A23,'Season 2'!AK$4:CN$104,44,0),"0"),
IFERROR(VLOOKUP($A23,'Season 3'!AK$4:CN$104,44,0),"0"),IFERROR(VLOOKUP($A23,'Season 4'!AK$4:CN$104,44,0),"0"),
IFERROR(VLOOKUP($A23,'Season 5'!AK$4:CN$104,44,0),"0"),IFERROR(VLOOKUP($A23,'Season 6'!AK$4:CN$104,44,0),"0"),
IFERROR(VLOOKUP($A23,'Season 7'!AK$4:CN$104,44,0),"0"),IFERROR(VLOOKUP($A23,'Season 8'!AK$4:CN$104,44,0),"0"),
IFERROR(VLOOKUP($A23,'Season 9'!AK$4:CN$104,44,0),"0"),IFERROR(VLOOKUP($A23,'Season 10'!AK$4:CN$104,44,0),"0"),
IFERROR(VLOOKUP($A23,'Season 11'!AK$4:CN$104,44,0),"0"),IFERROR(VLOOKUP($A23,'Season 12'!AK$4:CN$104,44,0),"0"),
IFERROR(VLOOKUP($A23,'Season 13'!AK$4:CN$104,44,0),"0"),IFERROR(VLOOKUP($A23,'Season 14'!AK$4:CN$104,44,0),"0"),IFERROR(VLOOKUP($A23,'Season 15'!AK$4:CN$104,44,0),"0"),)</f>
        <v>0</v>
      </c>
      <c r="AR23" s="518">
        <f>SUM(IFERROR(VLOOKUP($A23,'Season 1'!AJ$4:CM$104,45,0),"0"),IFERROR(VLOOKUP($A23,'Season 2'!AK$4:CN$104,45,0),"0"),
IFERROR(VLOOKUP($A23,'Season 3'!AK$4:CN$104,45,0),"0"),IFERROR(VLOOKUP($A23,'Season 4'!AK$4:CN$104,45,0),"0"),
IFERROR(VLOOKUP($A23,'Season 5'!AK$4:CN$104,45,0),"0"),IFERROR(VLOOKUP($A23,'Season 6'!AK$4:CN$104,45,0),"0"),
IFERROR(VLOOKUP($A23,'Season 7'!AK$4:CN$104,45,0),"0"),IFERROR(VLOOKUP($A23,'Season 8'!AK$4:CN$104,45,0),"0"),
IFERROR(VLOOKUP($A23,'Season 9'!AK$4:CN$104,45,0),"0"),IFERROR(VLOOKUP($A23,'Season 10'!AK$4:CN$104,45,0),"0"),
IFERROR(VLOOKUP($A23,'Season 11'!AK$4:CN$104,45,0),"0"),IFERROR(VLOOKUP($A23,'Season 12'!AK$4:CN$104,45,0),"0"),
IFERROR(VLOOKUP($A23,'Season 13'!AK$4:CN$104,45,0),"0"),IFERROR(VLOOKUP($A23,'Season 14'!AK$4:CN$104,45,0),"0"),IFERROR(VLOOKUP($A23,'Season 15'!AK$4:CN$104,45,0),"0"),)</f>
        <v>0</v>
      </c>
      <c r="AS23" s="21">
        <f>SUM(IFERROR(VLOOKUP($A23,'Season 1'!AJ$4:CM$104,46,0),"0"),IFERROR(VLOOKUP($A23,'Season 2'!AK$4:CN$104,46,0),"0"),
IFERROR(VLOOKUP($A23,'Season 3'!AK$4:CN$104,46,0),"0"),IFERROR(VLOOKUP($A23,'Season 4'!AK$4:CN$104,46,0),"0"),
IFERROR(VLOOKUP($A23,'Season 5'!AK$4:CN$104,46,0),"0"),IFERROR(VLOOKUP($A23,'Season 6'!AK$4:CN$104,46,0),"0"),
IFERROR(VLOOKUP($A23,'Season 7'!AK$4:CN$104,46,0),"0"),IFERROR(VLOOKUP($A23,'Season 8'!AK$4:CN$104,46,0),"0"),
IFERROR(VLOOKUP($A23,'Season 9'!AK$4:CN$104,46,0),"0"),IFERROR(VLOOKUP($A23,'Season 10'!AK$4:CN$104,46,0),"0"),
IFERROR(VLOOKUP($A23,'Season 11'!AK$4:CN$104,46,0),"0"),IFERROR(VLOOKUP($A23,'Season 12'!AK$4:CN$104,46,0),"0"),
IFERROR(VLOOKUP($A23,'Season 13'!AK$4:CN$104,46,0),"0"),IFERROR(VLOOKUP($A23,'Season 14'!AK$4:CN$104,46,0),"0"),IFERROR(VLOOKUP($A23,'Season 15'!AK$4:CN$104,46,0),"0"),)</f>
        <v>0</v>
      </c>
      <c r="AT23" s="402">
        <f>SUM(IFERROR(VLOOKUP($A23,'Season 1'!AJ$4:CM$104,47,0),"0"),IFERROR(VLOOKUP($A23,'Season 2'!AK$4:CN$104,47,0),"0"),
IFERROR(VLOOKUP($A23,'Season 3'!AK$4:CN$104,47,0),"0"),IFERROR(VLOOKUP($A23,'Season 4'!AK$4:CN$104,47,0),"0"),
IFERROR(VLOOKUP($A23,'Season 5'!AK$4:CN$104,47,0),"0"),IFERROR(VLOOKUP($A23,'Season 6'!AK$4:CN$104,47,0),"0"),
IFERROR(VLOOKUP($A23,'Season 7'!AK$4:CN$104,47,0),"0"),IFERROR(VLOOKUP($A23,'Season 8'!AK$4:CN$104,47,0),"0"),
IFERROR(VLOOKUP($A23,'Season 9'!AK$4:CN$104,47,0),"0"),IFERROR(VLOOKUP($A23,'Season 10'!AK$4:CN$104,47,0),"0"),
IFERROR(VLOOKUP($A23,'Season 11'!AK$4:CN$104,47,0),"0"),IFERROR(VLOOKUP($A23,'Season 12'!AK$4:CN$104,47,0),"0"),
IFERROR(VLOOKUP($A23,'Season 13'!AK$4:CN$104,47,0),"0"),IFERROR(VLOOKUP($A23,'Season 14'!AK$4:CN$104,47,0),"0"),IFERROR(VLOOKUP($A23,'Season 15'!AK$4:CN$104,47,0),"0"),)</f>
        <v>0</v>
      </c>
      <c r="AU23" s="403">
        <f>SUM(IFERROR(VLOOKUP($A23,'Season 3'!AK$4:CN$104,48,0),"0"),IFERROR(VLOOKUP($A23,'Season 4'!AK$4:CN$104,48,0),"0"),
IFERROR(VLOOKUP($A23,'Season 5'!AK$4:CN$104,48,0),"0"),IFERROR(VLOOKUP($A23,'Season 6'!AK$4:CN$104,48,0),"0"),
IFERROR(VLOOKUP($A23,'Season 7'!AK$4:CN$104,48,0),"0"),IFERROR(VLOOKUP($A23,'Season 8'!AK$4:CN$104,48,0),"0"),
IFERROR(VLOOKUP($A23,'Season 9'!AK$4:CN$104,48,0),"0"),IFERROR(VLOOKUP($A23,'Season 10'!AK$4:CN$104,48,0),"0"),
IFERROR(VLOOKUP($A23,'Season 11'!AK$4:CN$104,48,0),"0"),IFERROR(VLOOKUP($A23,'Season 12'!AK$4:CN$104,48,0),"0"),
IFERROR(VLOOKUP($A23,'Season 13'!AK$4:CN$104,48,0),"0"),IFERROR(VLOOKUP($A23,'Season 14'!AK$4:CN$104,48,0),"0"),IFERROR(VLOOKUP($A23,'Season 15'!AK$4:CN$104,48,0),"0"),)</f>
        <v>0</v>
      </c>
      <c r="AV23" s="398">
        <f>SUM(IFERROR(VLOOKUP($A23,'Season 3'!AK$4:CN$104,49,0),"0"),IFERROR(VLOOKUP($A23,'Season 4'!AK$4:CN$104,49,0),"0"),
IFERROR(VLOOKUP($A23,'Season 5'!AK$4:CN$104,49,0),"0"),IFERROR(VLOOKUP($A23,'Season 6'!AK$4:CN$104,49,0),"0"),
IFERROR(VLOOKUP($A23,'Season 7'!AK$4:CN$104,49,0),"0"),IFERROR(VLOOKUP($A23,'Season 8'!AK$4:CN$104,49,0),"0"),
IFERROR(VLOOKUP($A23,'Season 9'!AK$4:CN$104,49,0),"0"),IFERROR(VLOOKUP($A23,'Season 10'!AK$4:CN$104,49,0),"0"),
IFERROR(VLOOKUP($A23,'Season 11'!AK$4:CN$104,49,0),"0"),IFERROR(VLOOKUP($A23,'Season 12'!AK$4:CN$104,49,0),"0"),
IFERROR(VLOOKUP($A23,'Season 13'!AK$4:CN$104,49,0),"0"),IFERROR(VLOOKUP($A23,'Season 14'!AK$4:CN$104,49,0),"0"),IFERROR(VLOOKUP($A23,'Season 15'!AK$4:CN$104,49,0),"0"),)</f>
        <v>0</v>
      </c>
      <c r="AW23" s="518">
        <f>SUM(IFERROR(VLOOKUP($A23,'Season 3'!AK$4:CN$104,50,0),"0"),IFERROR(VLOOKUP($A23,'Season 4'!AK$4:CN$104,50,0),"0"),
IFERROR(VLOOKUP($A23,'Season 5'!AK$4:CN$104,50,0),"0"),IFERROR(VLOOKUP($A23,'Season 6'!AK$4:CN$104,50,0),"0"),
IFERROR(VLOOKUP($A23,'Season 7'!AK$4:CN$104,50,0),"0"),IFERROR(VLOOKUP($A23,'Season 8'!AK$4:CN$104,50,0),"0"),
IFERROR(VLOOKUP($A23,'Season 9'!AK$4:CN$104,50,0),"0"),IFERROR(VLOOKUP($A23,'Season 10'!AK$4:CN$104,50,0),"0"),
IFERROR(VLOOKUP($A23,'Season 11'!AK$4:CN$104,50,0),"0"),IFERROR(VLOOKUP($A23,'Season 12'!AK$4:CN$104,50,0),"0"),
IFERROR(VLOOKUP($A23,'Season 13'!AK$4:CN$104,50,0),"0"),IFERROR(VLOOKUP($A23,'Season 14'!AK$4:CN$104,50,0),"0"),IFERROR(VLOOKUP($A23,'Season 15'!AK$4:CN$104,50,0),"0"),)</f>
        <v>0</v>
      </c>
      <c r="AX23" s="21">
        <f>SUM(IFERROR(VLOOKUP($A23,'Season 3'!AK$4:CN$104,51,0),"0"),IFERROR(VLOOKUP($A23,'Season 4'!AK$4:CN$104,51,0),"0"),
IFERROR(VLOOKUP($A23,'Season 5'!AK$4:CN$104,51,0),"0"),IFERROR(VLOOKUP($A23,'Season 6'!AK$4:CN$104,51,0),"0"),
IFERROR(VLOOKUP($A23,'Season 7'!AK$4:CN$104,51,0),"0"),IFERROR(VLOOKUP($A23,'Season 8'!AK$4:CN$104,51,0),"0"),
IFERROR(VLOOKUP($A23,'Season 9'!AK$4:CN$104,51,0),"0"),IFERROR(VLOOKUP($A23,'Season 10'!AK$4:CN$104,51,0),"0"),
IFERROR(VLOOKUP($A23,'Season 11'!AK$4:CN$104,51,0),"0"),IFERROR(VLOOKUP($A23,'Season 12'!AK$4:CN$104,51,0),"0"),
IFERROR(VLOOKUP($A23,'Season 13'!AK$4:CN$104,51,0),"0"),IFERROR(VLOOKUP($A23,'Season 14'!AK$4:CN$104,51,0),"0"),IFERROR(VLOOKUP($A23,'Season 15'!AK$4:CN$104,51,0),"0"),)</f>
        <v>0</v>
      </c>
      <c r="AY23" s="402">
        <f>SUM(IFERROR(VLOOKUP($A23,'Season 3'!AK$4:CN$104,52,0),"0"),IFERROR(VLOOKUP($A23,'Season 4'!AK$4:CN$104,52,0),"0"),
IFERROR(VLOOKUP($A23,'Season 5'!AK$4:CN$104,52,0),"0"),IFERROR(VLOOKUP($A23,'Season 6'!AK$4:CN$104,52,0),"0"),
IFERROR(VLOOKUP($A23,'Season 7'!AK$4:CN$104,52,0),"0"),IFERROR(VLOOKUP($A23,'Season 8'!AK$4:CN$104,52,0),"0"),
IFERROR(VLOOKUP($A23,'Season 9'!AK$4:CN$104,52,0),"0"),IFERROR(VLOOKUP($A23,'Season 10'!AK$4:CN$104,52,0),"0"),
IFERROR(VLOOKUP($A23,'Season 11'!AK$4:CN$104,52,0),"0"),IFERROR(VLOOKUP($A23,'Season 12'!AK$4:CN$104,52,0),"0"),
IFERROR(VLOOKUP($A23,'Season 13'!AK$4:CN$104,52,0),"0"),IFERROR(VLOOKUP($A23,'Season 14'!AK$4:CN$104,52,0),"0"),IFERROR(VLOOKUP($A23,'Season 15'!AK$4:CN$104,52,0),"0"),)</f>
        <v>0</v>
      </c>
      <c r="AZ23" s="403">
        <f>SUM(IFERROR(VLOOKUP($A23,'Season 1'!AJ$4:CM$104,38,0),"0"),IFERROR(VLOOKUP($A23,'Season 2'!AK$4:CN$104,48,0),"0"),)</f>
        <v>3</v>
      </c>
      <c r="BA23" s="398">
        <f>SUM(IFERROR(VLOOKUP($A23,'Season 1'!AJ$4:CM$104,39,0),"0"),IFERROR(VLOOKUP($A23,'Season 2'!AK$4:CN$104,49,0),"0"),)</f>
        <v>3</v>
      </c>
      <c r="BB23" s="518">
        <f>SUM(IFERROR(VLOOKUP($A23,'Season 1'!AJ$4:CM$104,40,0),"0"),IFERROR(VLOOKUP($A23,'Season 2'!AK$4:CN$104,50,0),"0"),)</f>
        <v>0</v>
      </c>
      <c r="BC23" s="21">
        <f>SUM(IFERROR(VLOOKUP($A23,'Season 1'!AJ$4:CM$104,41,0),"0"),IFERROR(VLOOKUP($A23,'Season 2'!AK$4:CN$104,51,0),"0"),)</f>
        <v>1</v>
      </c>
      <c r="BD23" s="402">
        <f>SUM(IFERROR(VLOOKUP($A23,'Season 1'!AJ$4:CM$104,42,0),"0"),IFERROR(VLOOKUP($A23,'Season 2'!AK$4:CN$104,52,0),"0"),)</f>
        <v>0</v>
      </c>
      <c r="BE23" s="561">
        <f>SUM(
IFERROR(VLOOKUP($A23,'Season 1'!AJ$4:CM$104,48,0),"0"),IFERROR(VLOOKUP($A23,'Season 2'!AK$4:CN$104,53,0),"0"),
IFERROR(VLOOKUP($A23,'Season 3'!AK$4:CN$104,53,0),"0"),IFERROR(VLOOKUP($A23,'Season 4'!AK$4:CN$104,53,0),"0"),
IFERROR(VLOOKUP($A23,'Season 5'!AK$4:CN$104,53,0),"0"),IFERROR(VLOOKUP($A23,'Season 6'!AK$4:CN$104,53,0),"0"),
IFERROR(VLOOKUP($A23,'Season 7'!AK$4:CN$104,53,0),"0"),IFERROR(VLOOKUP($A23,'Season 8'!AK$4:CN$104,53,0),"0"),
IFERROR(VLOOKUP($A23,'Season 9'!AK$4:CN$104,53,0),"0"),IFERROR(VLOOKUP($A23,'Season 10'!AK$4:CN$104,53,0),"0"),
IFERROR(VLOOKUP($A23,'Season 11'!AK$4:CN$104,53,0),"0"),IFERROR(VLOOKUP($A23,'Season 12'!AK$4:CN$104,53,0),"0"),
IFERROR(VLOOKUP($A23,'Season 13'!AK$4:CN$104,53,0),"0"),IFERROR(VLOOKUP($A23,'Season 14'!AK$4:CN$104,53,0),"0"),IFERROR(VLOOKUP($A23,'Season 15'!AK$4:CN$104,53,0),"0"),)</f>
        <v>0</v>
      </c>
      <c r="BF23" s="562">
        <f>SUM(
IFERROR(VLOOKUP($A23,'Season 1'!AJ$4:CM$104,49,0),"0"),IFERROR(VLOOKUP($A23,'Season 2'!AK$4:CN$104,54,0),"0"),
IFERROR(VLOOKUP($A23,'Season 3'!AK$4:CN$104,54,0),"0"),IFERROR(VLOOKUP($A23,'Season 4'!AK$4:CN$104,54,0),"0"),
IFERROR(VLOOKUP($A23,'Season 5'!AK$4:CN$104,54,0),"0"),IFERROR(VLOOKUP($A23,'Season 6'!AK$4:CN$104,54,0),"0"),
IFERROR(VLOOKUP($A23,'Season 7'!AK$4:CN$104,54,0),"0"),IFERROR(VLOOKUP($A23,'Season 8'!AK$4:CN$104,54,0),"0"),
IFERROR(VLOOKUP($A23,'Season 9'!AK$4:CN$104,54,0),"0"),IFERROR(VLOOKUP($A23,'Season 10'!AK$4:CN$104,54,0),"0"),
IFERROR(VLOOKUP($A23,'Season 11'!AK$4:CN$104,540),"0"),IFERROR(VLOOKUP($A23,'Season 12'!AK$4:CN$104,54,0),"0"),
IFERROR(VLOOKUP($A23,'Season 13'!AK$4:CN$104,54,0),"0"),IFERROR(VLOOKUP($A23,'Season 14'!AK$4:CN$104,54,0),"0"),IFERROR(VLOOKUP($A23,'Season 15'!AK$4:CN$104,54,0),"0"),)</f>
        <v>0</v>
      </c>
      <c r="BG23" s="529">
        <f t="shared" si="1"/>
        <v>7</v>
      </c>
      <c r="BI23" s="553"/>
      <c r="BJ23" s="553"/>
      <c r="BK23" s="553"/>
      <c r="BL23" s="553"/>
      <c r="BM23" s="553"/>
      <c r="BN23" s="553"/>
      <c r="BO23" s="531"/>
      <c r="BP23" s="531"/>
      <c r="BQ23" s="531"/>
      <c r="BR23" s="531"/>
      <c r="BS23" s="12">
        <f>IFERROR(VLOOKUP($A23,'Season 1'!$AJ$4:$CM$104,50,0),"0")</f>
        <v>6.9</v>
      </c>
      <c r="BT23" s="12">
        <f>IFERROR(VLOOKUP($A23,'Season 1'!$AJ$4:$CM$104,51,0),"0")</f>
        <v>7.1</v>
      </c>
      <c r="BU23" s="12">
        <f>IFERROR(VLOOKUP($A23,'Season 2'!$AK$4:$CN$104,55,0),"0")</f>
        <v>0</v>
      </c>
      <c r="BV23" s="12">
        <f>IFERROR(VLOOKUP($A23,'Season 2'!$AK$4:$CN$104,56,0),"0")</f>
        <v>0</v>
      </c>
      <c r="BW23" s="12" t="str">
        <f>IFERROR(VLOOKUP($A23,'Season 3'!$AK$4:$CN$104,55,0),"0")</f>
        <v>0</v>
      </c>
      <c r="BX23" s="12" t="str">
        <f>IFERROR(VLOOKUP($A23,'Season 3'!$AK$4:$CN$104,56,0),"0")</f>
        <v>0</v>
      </c>
      <c r="BY23" s="12" t="str">
        <f>IFERROR(VLOOKUP($A23,'Season 4'!$AK$4:$CN$104,55,0),"0")</f>
        <v>0</v>
      </c>
      <c r="BZ23" s="12" t="str">
        <f>IFERROR(VLOOKUP($A23,'Season 4'!$AK$4:$CN$104,56,0),"0")</f>
        <v>0</v>
      </c>
      <c r="CA23" s="12" t="str">
        <f>IFERROR(VLOOKUP($A23,'Season 5'!$AK$4:$CN$104,55,0),"0")</f>
        <v>0</v>
      </c>
      <c r="CB23" s="12" t="str">
        <f>IFERROR(VLOOKUP($A23,'Season 5'!$AK$4:$CN$104,56,0),"0")</f>
        <v>0</v>
      </c>
      <c r="CC23" s="12" t="str">
        <f>IFERROR(VLOOKUP($A23,'Season 6'!$AK$4:$CN$104,55,0),"0")</f>
        <v>0</v>
      </c>
      <c r="CD23" s="12" t="str">
        <f>IFERROR(VLOOKUP($A23,'Season 6'!$AK$4:$CN$104,56,0),"0")</f>
        <v>0</v>
      </c>
      <c r="CE23" s="12" t="str">
        <f>IFERROR(VLOOKUP($A23,'Season 7'!$AK$4:$CN$104,55,0),"0")</f>
        <v>0</v>
      </c>
      <c r="CF23" s="12" t="str">
        <f>IFERROR(VLOOKUP($A23,'Season 7'!$AK$4:$CN$104,56,0),"0")</f>
        <v>0</v>
      </c>
      <c r="CG23" s="12" t="str">
        <f>IFERROR(VLOOKUP($A23,'Season 8'!$AK$4:$CN$104,55,0),"0")</f>
        <v>0</v>
      </c>
      <c r="CH23" s="12" t="str">
        <f>IFERROR(VLOOKUP($A23,'Season 8'!$AK$4:$CN$104,56,0),"0")</f>
        <v>0</v>
      </c>
      <c r="CI23" s="12" t="str">
        <f>IFERROR(VLOOKUP($A23,'Season 9'!$AK$4:$CN$104,55,0),"0")</f>
        <v>0</v>
      </c>
      <c r="CJ23" s="12" t="str">
        <f>IFERROR(VLOOKUP($A23,'Season 9'!$AK$4:$CN$104,56,0),"0")</f>
        <v>0</v>
      </c>
      <c r="CK23" s="12" t="str">
        <f>IFERROR(VLOOKUP($A23,'Season 10'!$AK$4:$CN$104,55,0),"0")</f>
        <v>0</v>
      </c>
      <c r="CL23" s="12" t="str">
        <f>IFERROR(VLOOKUP($A23,'Season 10'!$AK$4:$CN$104,56,0),"0")</f>
        <v>0</v>
      </c>
      <c r="CM23" s="12" t="str">
        <f>IFERROR(VLOOKUP($A23,'Season 11'!$AK$4:$CN$104,55,0),"0")</f>
        <v>0</v>
      </c>
      <c r="CN23" s="12" t="str">
        <f>IFERROR(VLOOKUP($A23,'Season 11'!$AK$4:$CN$104,56,0),"0")</f>
        <v>0</v>
      </c>
      <c r="CO23" s="12" t="str">
        <f>IFERROR(VLOOKUP($A23,'Season 12'!$AK$4:$CN$104,55,0),"0")</f>
        <v>0</v>
      </c>
      <c r="CP23" s="12" t="str">
        <f>IFERROR(VLOOKUP($A23,'Season 12'!$AK$4:$CN$104,56,0),"0")</f>
        <v>0</v>
      </c>
      <c r="CQ23" s="12" t="str">
        <f>IFERROR(VLOOKUP($A23,'Season 13'!$AK$4:$CN$104,55,0),"0")</f>
        <v>0</v>
      </c>
      <c r="CR23" s="12" t="str">
        <f>IFERROR(VLOOKUP($A23,'Season 13'!$AK$4:$CN$104,56,0),"0")</f>
        <v>0</v>
      </c>
      <c r="CS23" s="12" t="str">
        <f>IFERROR(VLOOKUP($A23,'Season 14'!$AK$4:$CN$104,55,0),"0")</f>
        <v>0</v>
      </c>
      <c r="CT23" s="12" t="str">
        <f>IFERROR(VLOOKUP($A23,'Season 14'!$AK$4:$CN$104,56,0),"0")</f>
        <v>0</v>
      </c>
      <c r="CU23" s="12" t="str">
        <f>IFERROR(VLOOKUP($A23,'Season 15'!$AK$4:$CN$104,55,0),"0")</f>
        <v>0</v>
      </c>
      <c r="CV23" s="12" t="str">
        <f>IFERROR(VLOOKUP($A23,'Season 15'!$AK$4:$CN$104,56,0),"0")</f>
        <v>0</v>
      </c>
    </row>
    <row r="24" spans="1:100" x14ac:dyDescent="0.25">
      <c r="A24" s="545"/>
      <c r="B24" s="516" t="str">
        <f>IFERROR(VLOOKUP('Data Totals'!A24,'Season 1'!AJ$4:CH$104,2,FALSE),IFERROR(VLOOKUP('Data Totals'!A24,'Season 2'!AK$4:CI$104,2,FALSE),IFERROR(VLOOKUP('Data Totals'!A24,'Season 3'!AK$4:CI$104,2,FALSE),IFERROR(VLOOKUP('Data Totals'!A24,'Season 4'!AK$4:CI$104,2,FALSE),IFERROR(VLOOKUP('Data Totals'!A24,'Season 5'!AK$4:CI$104,2,FALSE),IFERROR(VLOOKUP('Data Totals'!A24,'Season 6'!AK$4:CI$104,2,FALSE),IFERROR(VLOOKUP('Data Totals'!A24,'Season 7'!AK$4:CI$104,2,FALSE),IFERROR(VLOOKUP('Data Totals'!A24,'Season 8'!AK$4:CI$104,2,FALSE),IFERROR(VLOOKUP('Data Totals'!A24,'Season 9'!AK$4:CI$104,2,FALSE),IFERROR(VLOOKUP('Data Totals'!A24,'Season 10'!AK$4:CI$104,2,FALSE),IFERROR(VLOOKUP('Data Totals'!A24,'Season 11'!AK$4:CI$104,2,FALSE),IFERROR(VLOOKUP('Data Totals'!A24,'Season 12'!AK$4:CI$104,2,FALSE),IFERROR(VLOOKUP('Data Totals'!A24,'Season 13'!AK$4:CI$104,2,FALSE),IFERROR(VLOOKUP('Data Totals'!A24,'Season 14'!AK$4:CI$104,2,FALSE),IFERROR(VLOOKUP('Data Totals'!A24,'Season 15'!AK$4:CI$104,2,FALSE),"N/A")))))))))))))))</f>
        <v>N/A</v>
      </c>
      <c r="C24" s="517" t="str">
        <f>IFERROR(VLOOKUP('Data Totals'!A24,'Season 1'!AJ$4:CH$104,3,FALSE),IFERROR(VLOOKUP('Data Totals'!A24,'Season 2'!AK$4:CI$104,3,FALSE),IFERROR(VLOOKUP('Data Totals'!A24,'Season 3'!AK$4:CI$104,3,FALSE),IFERROR(VLOOKUP('Data Totals'!A24,'Season 4'!AK$4:CI$104,3,FALSE),IFERROR(VLOOKUP('Data Totals'!A24,'Season 5'!AK$4:CI$104,3,FALSE),IFERROR(VLOOKUP('Data Totals'!A24,'Season 6'!AK$4:CI$104,3,FALSE),IFERROR(VLOOKUP('Data Totals'!A24,'Season 7'!AK$4:CI$104,3,FALSE),IFERROR(VLOOKUP('Data Totals'!A24,'Season 8'!AK$4:CI$104,3,FALSE),IFERROR(VLOOKUP('Data Totals'!A24,'Season 9'!AK$4:CI$104,3,FALSE),IFERROR(VLOOKUP('Data Totals'!A24,'Season 10'!AK$4:CI$104,3,FALSE),IFERROR(VLOOKUP('Data Totals'!A24,'Season 11'!AK$4:CI$104,3,FALSE),IFERROR(VLOOKUP('Data Totals'!A24,'Season 12'!AK$4:CI$104,3,FALSE),IFERROR(VLOOKUP('Data Totals'!A24,'Season 13'!AK$4:CI$104,3,FALSE),IFERROR(VLOOKUP('Data Totals'!A24,'Season 14'!AK$4:CI$104,3,FALSE),IFERROR(VLOOKUP('Data Totals'!A24,'Season 15'!AK$4:CI$104,3,FALSE),"N/A")))))))))))))))</f>
        <v>N/A</v>
      </c>
      <c r="D24" s="517" t="str">
        <f>IFERROR(VLOOKUP('Data Totals'!A24,'Season 15'!AK$4:CI$104,4,FALSE),IFERROR(VLOOKUP('Data Totals'!A24,'Season 14'!AK$4:CI$104,4,FALSE),IFERROR(VLOOKUP('Data Totals'!A24,'Season 13'!AK$4:CI$104,4,FALSE),IFERROR(VLOOKUP('Data Totals'!A24,'Season 12'!AK$4:CI$104,4,FALSE),IFERROR(VLOOKUP('Data Totals'!A24,'Season 11'!AK$4:CI$104,4,FALSE),IFERROR(VLOOKUP('Data Totals'!A24,'Season 10'!AK$4:CI$104,4,FALSE),IFERROR(VLOOKUP('Data Totals'!A24,'Season 9'!AK$4:CI$104,4,FALSE),IFERROR(VLOOKUP('Data Totals'!A24,'Season 8'!AK$4:CI$104,4,FALSE),IFERROR(VLOOKUP('Data Totals'!A24,'Season 7'!AK$4:CI$104,4,FALSE),IFERROR(VLOOKUP('Data Totals'!A24,'Season 6'!AK$4:CI$104,4,FALSE),IFERROR(VLOOKUP('Data Totals'!A24,'Season 5'!AK$4:CI$104,4,FALSE),IFERROR(VLOOKUP('Data Totals'!A24,'Season 4'!AK$4:CI$104,4,FALSE),IFERROR(VLOOKUP('Data Totals'!A24,'Season 3'!AK$4:CI$104,4,FALSE),IFERROR(VLOOKUP('Data Totals'!A24,'Season 2'!AK$4:CI$104,4,FALSE),IFERROR(VLOOKUP('Data Totals'!A24,'Season 1'!AJ$4:CH$104,4,FALSE),"N/A")))))))))))))))</f>
        <v>N/A</v>
      </c>
      <c r="E24" s="517" t="e">
        <f t="shared" si="0"/>
        <v>#VALUE!</v>
      </c>
      <c r="F24" s="398">
        <f>SUM(IFERROR(VLOOKUP(A24,BI$3:BN$152,2,0),"0"),
IFERROR(VLOOKUP(A24,'Season 1'!AJ$4:CM$104,7,0),"0"),IFERROR(VLOOKUP(A24,'Season 2'!AK$4:CN$104,7,0),"0"),
IFERROR(VLOOKUP(A24,'Season 3'!AK$4:CN$104,7,0),"0"),IFERROR(VLOOKUP(A24,'Season 4'!AK$4:CN$104,7,0),"0"),
IFERROR(VLOOKUP(A24,'Season 5'!AK$4:CN$104,7,0),"0"),IFERROR(VLOOKUP(A24,'Season 6'!AK$4:CN$104,7,0),"0"),
IFERROR(VLOOKUP(A24,'Season 7'!AK$4:CN$104,7,0),"0"),IFERROR(VLOOKUP(A24,'Season 8'!AK$4:CN$104,7,0),"0"),
IFERROR(VLOOKUP(A24,'Season 9'!AK$4:CN$104,7,0),"0"),IFERROR(VLOOKUP(A24,'Season 10'!AK$4:CN$104,7,0),"0"),
IFERROR(VLOOKUP(A24,'Season 11'!AK$4:CN$104,7,0),"0"),IFERROR(VLOOKUP(A24,'Season 12'!AK$4:CN$104,7,0),"0"),
IFERROR(VLOOKUP(A24,'Season 13'!AK$4:CN$104,7,0),"0"),IFERROR(VLOOKUP(A24,'Season 14'!AK$4:CN$104,7,0),"0"),IFERROR(VLOOKUP(A24,'Season 15'!AK$4:CN$104,7,0),"0"),)</f>
        <v>0</v>
      </c>
      <c r="G24" s="398">
        <f>SUM(
IFERROR(VLOOKUP(A24,'Season 1'!AJ$4:CM$104,8,0),"0"),IFERROR(VLOOKUP(A24,'Season 2'!AK$4:CN$104,8,0),"0"),
IFERROR(VLOOKUP(A24,'Season 3'!AK$4:CN$104,8,0),"0"),IFERROR(VLOOKUP(A24,'Season 4'!AK$4:CN$104,8,0),"0"),
IFERROR(VLOOKUP(A24,'Season 5'!AK$4:CN$104,8,0),"0"),IFERROR(VLOOKUP(A24,'Season 6'!AK$4:CN$104,8,0),"0"),
IFERROR(VLOOKUP(A24,'Season 7'!AK$4:CN$104,8,0),"0"),IFERROR(VLOOKUP(A24,'Season 8'!AK$4:CN$104,8,0),"0"),
IFERROR(VLOOKUP(A24,'Season 9'!AK$4:CN$104,8,0),"0"),IFERROR(VLOOKUP(A24,'Season 10'!AK$4:CN$104,8,0),"0"),
IFERROR(VLOOKUP(A24,'Season 11'!AK$4:CN$104,8,0),"0"),IFERROR(VLOOKUP(A24,'Season 12'!AK$4:CN$104,8,0),"0"),
IFERROR(VLOOKUP(A24,'Season 13'!AK$4:CN$104,8,0),"0"),IFERROR(VLOOKUP(A24,'Season 14'!AK$4:CN$104,8,0),"0"),IFERROR(VLOOKUP(A24,'Season 15'!AK$4:CN$104,8,0),"0"),)</f>
        <v>0</v>
      </c>
      <c r="H24" s="329">
        <f>SUM(
IFERROR(VLOOKUP(A24,'Season 1'!AJ$4:CM$104,9,0),"0"),IFERROR(VLOOKUP(A24,'Season 2'!AK$4:CN$104,9,0),"0"),
IFERROR(VLOOKUP(A24,'Season 3'!AK$4:CN$104,9,0),"0"),IFERROR(VLOOKUP(A24,'Season 4'!AK$4:CN$104,9,0),"0"),
IFERROR(VLOOKUP(A24,'Season 5'!AK$4:CN$104,9,0),"0"),IFERROR(VLOOKUP(A24,'Season 6'!AK$4:CN$104,9,0),"0"),
IFERROR(VLOOKUP(A24,'Season 7'!AK$4:CN$104,9,0),"0"),IFERROR(VLOOKUP(A24,'Season 8'!AK$4:CN$104,9,0),"0"),
IFERROR(VLOOKUP(A24,'Season 9'!AK$4:CN$104,9,0),"0"),IFERROR(VLOOKUP(A24,'Season 10'!AK$4:CN$104,9,0),"0"),
IFERROR(VLOOKUP(A24,'Season 11'!AK$4:CN$104,9,0),"0"),IFERROR(VLOOKUP(A24,'Season 12'!AK$4:CN$104,9,0),"0"),
IFERROR(VLOOKUP(A24,'Season 13'!AK$4:CN$104,9,0),"0"),IFERROR(VLOOKUP(A24,'Season 14'!AK$4:CN$104,9,0),"0"),IFERROR(VLOOKUP(A24,'Season 15'!AK$4:CN$104,9,0),"0"),)</f>
        <v>0</v>
      </c>
      <c r="I24" s="518">
        <f>SUM(
IFERROR(VLOOKUP(A24,'Season 1'!AJ$4:CM$104,10,0),"0"),IFERROR(VLOOKUP(A24,'Season 2'!AK$4:CN$104,10,0),"0"),
IFERROR(VLOOKUP(A24,'Season 3'!AK$4:CN$104,10,0),"0"),IFERROR(VLOOKUP(A24,'Season 4'!AK$4:CN$104,10,0),"0"),
IFERROR(VLOOKUP(A24,'Season 5'!AK$4:CN$104,10,0),"0"),IFERROR(VLOOKUP(A24,'Season 6'!AK$4:CN$104,10,0),"0"),
IFERROR(VLOOKUP(A24,'Season 7'!AK$4:CN$104,10,0),"0"),IFERROR(VLOOKUP(A24,'Season 8'!AK$4:CN$104,10,0),"0"),
IFERROR(VLOOKUP(A24,'Season 9'!AK$4:CN$104,10,0),"0"),IFERROR(VLOOKUP(A24,'Season 10'!AK$4:CN$104,10,0),"0"),
IFERROR(VLOOKUP(A24,'Season 11'!AK$4:CN$104,10,0),"0"),IFERROR(VLOOKUP(A24,'Season 12'!AK$4:CN$104,10,0),"0"),
IFERROR(VLOOKUP(A24,'Season 13'!AK$4:CN$104,10,0),"0"),IFERROR(VLOOKUP(A24,'Season 14'!AK$4:CN$104,10,0),"0"),IFERROR(VLOOKUP(A24,'Season 15'!AK$4:CN$104,10,0),"0"),)</f>
        <v>0</v>
      </c>
      <c r="J24" s="21">
        <f>SUM(IFERROR(VLOOKUP(A24,BI$3:BN$152,3,0),"0"),
IFERROR(VLOOKUP(A24,'Season 1'!AJ$4:CM$104,11,0),"0"),IFERROR(VLOOKUP(A24,'Season 2'!AK$4:CN$104,11,0),"0"),
IFERROR(VLOOKUP(A24,'Season 3'!AK$4:CN$104,11,0),"0"),IFERROR(VLOOKUP(A24,'Season 4'!AK$4:CN$104,11,0),"0"),
IFERROR(VLOOKUP(A24,'Season 5'!AK$4:CN$104,11,0),"0"),IFERROR(VLOOKUP(A24,'Season 6'!AK$4:CN$104,11,0),"0"),
IFERROR(VLOOKUP(A24,'Season 7'!AK$4:CN$104,11,0),"0"),IFERROR(VLOOKUP(A24,'Season 8'!AK$4:CN$104,11,0),"0"),
IFERROR(VLOOKUP(A24,'Season 9'!AK$4:CN$104,11,0),"0"),IFERROR(VLOOKUP(A24,'Season 10'!AK$4:CN$104,11,0),"0"),
IFERROR(VLOOKUP(A24,'Season 11'!AK$4:CN$104,11,0),"0"),IFERROR(VLOOKUP(A24,'Season 12'!AK$4:CN$104,11,0),"0"),
IFERROR(VLOOKUP(A24,'Season 13'!AK$4:CN$104,11,0),"0"),IFERROR(VLOOKUP(A24,'Season 14'!AK$4:CN$104,11,0),"0"),IFERROR(VLOOKUP(A24,'Season 15'!AK$4:CN$104,11,0),"0"),)</f>
        <v>0</v>
      </c>
      <c r="K24" s="402">
        <f>SUM(IFERROR(VLOOKUP($A24,BI$3:BN$152,4,0),"0"),
IFERROR(VLOOKUP($A24,'Season 1'!AJ$4:CM$104,12,0),"0"),IFERROR(VLOOKUP($A24,'Season 2'!AK$4:CN$104,12,0),"0"),
IFERROR(VLOOKUP($A24,'Season 3'!AK$4:CN$104,12,0),"0"),IFERROR(VLOOKUP($A24,'Season 4'!AK$4:CN$104,12,0),"0"),
IFERROR(VLOOKUP($A24,'Season 5'!AK$4:CN$104,12,0),"0"),IFERROR(VLOOKUP($A24,'Season 6'!AK$4:CN$104,12,0),"0"),
IFERROR(VLOOKUP($A24,'Season 7'!AK$4:CN$104,12,0),"0"),IFERROR(VLOOKUP($A24,'Season 8'!AK$4:CN$104,12,0),"0"),
IFERROR(VLOOKUP($A24,'Season 9'!AK$4:CN$104,12,0),"0"),IFERROR(VLOOKUP($A24,'Season 10'!AK$4:CN$104,12,0),"0"),
IFERROR(VLOOKUP($A24,'Season 11'!AK$4:CN$104,12,0),"0"),IFERROR(VLOOKUP($A24,'Season 12'!AK$4:CN$104,12,0),"0"),
IFERROR(VLOOKUP($A24,'Season 13'!AK$4:CN$104,12,0),"0"),IFERROR(VLOOKUP($A24,'Season 14'!AK$4:CN$104,12,0),"0"),IFERROR(VLOOKUP(A24,'Season 15'!AK$4:CN$104,12,0),"0"),)</f>
        <v>0</v>
      </c>
      <c r="L24" s="403">
        <f>SUM(
IFERROR(VLOOKUP($A24,'Season 1'!AJ$4:CM$104,13,0),"0"),IFERROR(VLOOKUP($A24,'Season 2'!AK$4:CN$104,13,0),"0"),
IFERROR(VLOOKUP($A24,'Season 3'!AK$4:CN$104,13,0),"0"),IFERROR(VLOOKUP($A24,'Season 4'!AK$4:CN$104,13,0),"0"),
IFERROR(VLOOKUP($A24,'Season 5'!AK$4:CN$104,13,0),"0"),IFERROR(VLOOKUP($A24,'Season 6'!AK$4:CN$104,13,0),"0"),
IFERROR(VLOOKUP($A24,'Season 7'!AK$4:CN$104,13,0),"0"),IFERROR(VLOOKUP($A24,'Season 8'!AK$4:CN$104,13,0),"0"),
IFERROR(VLOOKUP($A24,'Season 9'!AK$4:CN$104,13,0),"0"),IFERROR(VLOOKUP($A24,'Season 10'!AK$4:CN$104,13,0),"0"),
IFERROR(VLOOKUP($A24,'Season 11'!AK$4:CN$104,13,0),"0"),IFERROR(VLOOKUP($A24,'Season 12'!AK$4:CN$104,13,0),"0"),
IFERROR(VLOOKUP($A24,'Season 13'!AK$4:CN$104,13,0),"0"),IFERROR(VLOOKUP($A24,'Season 14'!AK$4:CN$104,13,0),"0"),IFERROR(VLOOKUP(A24,'Season 15'!AK$4:CN$104,13,0),"0"),)</f>
        <v>0</v>
      </c>
      <c r="M24" s="398">
        <f>SUM(
IFERROR(VLOOKUP($A24,'Season 1'!AJ$4:CM$104,14,0),"0"),IFERROR(VLOOKUP($A24,'Season 2'!AK$4:CN$104,14,0),"0"),
IFERROR(VLOOKUP($A24,'Season 3'!AK$4:CN$104,14,0),"0"),IFERROR(VLOOKUP($A24,'Season 4'!AK$4:CN$104,14,0),"0"),
IFERROR(VLOOKUP($A24,'Season 5'!AK$4:CN$104,14,0),"0"),IFERROR(VLOOKUP($A24,'Season 6'!AK$4:CN$104,14,0),"0"),
IFERROR(VLOOKUP($A24,'Season 7'!AK$4:CN$104,14,0),"0"),IFERROR(VLOOKUP($A24,'Season 8'!AK$4:CN$104,14,0),"0"),
IFERROR(VLOOKUP($A24,'Season 9'!AK$4:CN$104,14,0),"0"),IFERROR(VLOOKUP($A24,'Season 10'!AK$4:CN$104,14,0),"0"),
IFERROR(VLOOKUP($A24,'Season 11'!AK$4:CN$104,14,0),"0"),IFERROR(VLOOKUP($A24,'Season 12'!AK$4:CN$104,14,0),"0"),
IFERROR(VLOOKUP($A24,'Season 13'!AK$4:CN$104,14,0),"0"),IFERROR(VLOOKUP($A24,'Season 14'!AK$4:CN$104,14,0),"0"),IFERROR(VLOOKUP(A24,'Season 15'!AK$4:CN$104,14,0),"0"),)</f>
        <v>0</v>
      </c>
      <c r="N24" s="518">
        <f>SUM(
IFERROR(VLOOKUP($A24,'Season 1'!AJ$4:CM$104,15,0),"0"),IFERROR(VLOOKUP($A24,'Season 2'!AK$4:CN$104,15,0),"0"),
IFERROR(VLOOKUP($A24,'Season 3'!AK$4:CN$104,15,0),"0"),IFERROR(VLOOKUP($A24,'Season 4'!AK$4:CN$104,15,0),"0"),
IFERROR(VLOOKUP($A24,'Season 5'!AK$4:CN$104,15,0),"0"),IFERROR(VLOOKUP($A24,'Season 6'!AK$4:CN$104,15,0),"0"),
IFERROR(VLOOKUP($A24,'Season 7'!AK$4:CN$104,15,0),"0"),IFERROR(VLOOKUP($A24,'Season 8'!AK$4:CN$104,15,0),"0"),
IFERROR(VLOOKUP($A24,'Season 9'!AK$4:CN$104,15,0),"0"),IFERROR(VLOOKUP($A24,'Season 10'!AK$4:CN$104,15,0),"0"),
IFERROR(VLOOKUP($A24,'Season 11'!AK$4:CN$104,15,0),"0"),IFERROR(VLOOKUP($A24,'Season 12'!AK$4:CN$104,15,0),"0"),
IFERROR(VLOOKUP($A24,'Season 13'!AK$4:CN$104,15,0),"0"),IFERROR(VLOOKUP($A24,'Season 14'!AK$4:CN$104,15,0),"0"),IFERROR(VLOOKUP(A24,'Season 15'!AK$4:CN$104,15,0),"0"),)</f>
        <v>0</v>
      </c>
      <c r="O24" s="21">
        <f>SUM(
IFERROR(VLOOKUP($A24,'Season 1'!AJ$4:CM$104,16,0),"0"),IFERROR(VLOOKUP($A24,'Season 2'!AK$4:CN$104,16,0),"0"),
IFERROR(VLOOKUP($A24,'Season 3'!AK$4:CN$104,16,0),"0"),IFERROR(VLOOKUP($A24,'Season 4'!AK$4:CN$104,16,0),"0"),
IFERROR(VLOOKUP($A24,'Season 5'!AK$4:CN$104,16,0),"0"),IFERROR(VLOOKUP($A24,'Season 6'!AK$4:CN$104,16,0),"0"),
IFERROR(VLOOKUP($A24,'Season 7'!AK$4:CN$104,16,0),"0"),IFERROR(VLOOKUP($A24,'Season 8'!AK$4:CN$104,16,0),"0"),
IFERROR(VLOOKUP($A24,'Season 9'!AK$4:CN$104,16,0),"0"),IFERROR(VLOOKUP($A24,'Season 10'!AK$4:CN$104,16,0),"0"),
IFERROR(VLOOKUP($A24,'Season 11'!AK$4:CN$104,16,0),"0"),IFERROR(VLOOKUP($A24,'Season 12'!AK$4:CN$104,16,0),"0"),
IFERROR(VLOOKUP($A24,'Season 13'!AK$4:CN$104,16,0),"0"),IFERROR(VLOOKUP($A24,'Season 14'!AK$4:CN$104,16,0),"0"),IFERROR(VLOOKUP(A24,'Season 15'!AK$4:CN$104,16,0),"0"),)</f>
        <v>0</v>
      </c>
      <c r="P24" s="402">
        <f>SUM(
IFERROR(VLOOKUP($A24,'Season 1'!AJ$4:CM$104,17,0),"0"),IFERROR(VLOOKUP($A24,'Season 2'!AK$4:CN$104,17,0),"0"),
IFERROR(VLOOKUP($A24,'Season 3'!AK$4:CN$104,17,0),"0"),IFERROR(VLOOKUP($A24,'Season 4'!AK$4:CN$104,17,0),"0"),
IFERROR(VLOOKUP($A24,'Season 5'!AK$4:CN$104,17,0),"0"),IFERROR(VLOOKUP($A24,'Season 6'!AK$4:CN$104,17,0),"0"),
IFERROR(VLOOKUP($A24,'Season 7'!AK$4:CN$104,17,0),"0"),IFERROR(VLOOKUP($A24,'Season 8'!AK$4:CN$104,17,0),"0"),
IFERROR(VLOOKUP($A24,'Season 9'!AK$4:CN$104,17,0),"0"),IFERROR(VLOOKUP($A24,'Season 10'!AK$4:CN$104,17,0),"0"),
IFERROR(VLOOKUP($A24,'Season 11'!AK$4:CN$104,17,0),"0"),IFERROR(VLOOKUP($A24,'Season 12'!AK$4:CN$104,17,0),"0"),
IFERROR(VLOOKUP($A24,'Season 13'!AK$4:CN$104,17,0),"0"),IFERROR(VLOOKUP($A24,'Season 14'!AK$4:CN$104,17,0),"0"),IFERROR(VLOOKUP(A24,'Season 15'!AK$4:CN$104,17,0),"0"),)</f>
        <v>0</v>
      </c>
      <c r="Q24" s="403">
        <f>SUM(
IFERROR(VLOOKUP($A24,'Season 1'!AJ$4:CM$104,18,0),"0"),IFERROR(VLOOKUP($A24,'Season 2'!AK$4:CN$104,18,0),"0"),
IFERROR(VLOOKUP($A24,'Season 3'!AK$4:CN$104,18,0),"0"),IFERROR(VLOOKUP($A24,'Season 4'!AK$4:CN$104,18,0),"0"),
IFERROR(VLOOKUP($A24,'Season 5'!AK$4:CN$104,18,0),"0"),IFERROR(VLOOKUP($A24,'Season 6'!AK$4:CN$104,18,0),"0"),
IFERROR(VLOOKUP($A24,'Season 7'!AK$4:CN$104,18,0),"0"),IFERROR(VLOOKUP($A24,'Season 8'!AK$4:CN$104,18,0),"0"),
IFERROR(VLOOKUP($A24,'Season 9'!AK$4:CN$104,18,0),"0"),IFERROR(VLOOKUP($A24,'Season 10'!AK$4:CN$104,18,0),"0"),
IFERROR(VLOOKUP($A24,'Season 11'!AK$4:CN$104,18,0),"0"),IFERROR(VLOOKUP($A24,'Season 12'!AK$4:CN$104,18,0),"0"),
IFERROR(VLOOKUP($A24,'Season 13'!AK$4:CN$104,18,0),"0"),IFERROR(VLOOKUP($A24,'Season 14'!AK$4:CN$104,18,0),"0"),IFERROR(VLOOKUP(A24,'Season 15'!AK$4:CN$104,18,0),"0"),)</f>
        <v>0</v>
      </c>
      <c r="R24" s="398">
        <f>SUM(
IFERROR(VLOOKUP($A24,'Season 1'!AJ$4:CM$104,19,0),"0"),IFERROR(VLOOKUP($A24,'Season 2'!AK$4:CN$104,19,0),"0"),
IFERROR(VLOOKUP($A24,'Season 3'!AK$4:CN$104,19,0),"0"),IFERROR(VLOOKUP($A24,'Season 4'!AK$4:CN$104,19,0),"0"),
IFERROR(VLOOKUP($A24,'Season 5'!AK$4:CN$104,19,0),"0"),IFERROR(VLOOKUP($A24,'Season 6'!AK$4:CN$104,19,0),"0"),
IFERROR(VLOOKUP($A24,'Season 7'!AK$4:CN$104,19,0),"0"),IFERROR(VLOOKUP($A24,'Season 8'!AK$4:CN$104,19,0),"0"),
IFERROR(VLOOKUP($A24,'Season 9'!AK$4:CN$104,19,0),"0"),IFERROR(VLOOKUP($A24,'Season 10'!AK$4:CN$104,19,0),"0"),
IFERROR(VLOOKUP($A24,'Season 11'!AK$4:CN$104,19,0),"0"),IFERROR(VLOOKUP($A24,'Season 12'!AK$4:CN$104,19,0),"0"),
IFERROR(VLOOKUP($A24,'Season 13'!AK$4:CN$104,19,0),"0"),IFERROR(VLOOKUP($A24,'Season 14'!AK$4:CN$104,19,0),"0"),IFERROR(VLOOKUP(A24,'Season 15'!AK$4:CN$104,19,0),"0"),)</f>
        <v>0</v>
      </c>
      <c r="S24" s="518">
        <f>SUM(
IFERROR(VLOOKUP($A24,'Season 1'!AJ$4:CM$104,20,0),"0"),IFERROR(VLOOKUP($A24,'Season 2'!AK$4:CN$104,20,0),"0"),
IFERROR(VLOOKUP($A24,'Season 3'!AK$4:CN$104,20,0),"0"),IFERROR(VLOOKUP($A24,'Season 4'!AK$4:CN$104,20,0),"0"),
IFERROR(VLOOKUP($A24,'Season 5'!AK$4:CN$104,20,0),"0"),IFERROR(VLOOKUP($A24,'Season 6'!AK$4:CN$104,20,0),"0"),
IFERROR(VLOOKUP($A24,'Season 7'!AK$4:CN$104,20,0),"0"),IFERROR(VLOOKUP($A24,'Season 8'!AK$4:CN$104,20,0),"0"),
IFERROR(VLOOKUP($A24,'Season 9'!AK$4:CN$104,20,0),"0"),IFERROR(VLOOKUP($A24,'Season 10'!AK$4:CN$104,20,0),"0"),
IFERROR(VLOOKUP($A24,'Season 11'!AK$4:CN$104,20,0),"0"),IFERROR(VLOOKUP($A24,'Season 12'!AK$4:CN$104,20,0),"0"),
IFERROR(VLOOKUP($A24,'Season 13'!AK$4:CN$104,20,0),"0"),IFERROR(VLOOKUP($A24,'Season 14'!AK$4:CN$104,20,0),"0"),IFERROR(VLOOKUP(A24,'Season 15'!AK$4:CN$104,20,0),"0"),)</f>
        <v>0</v>
      </c>
      <c r="T24" s="21">
        <f>SUM(
IFERROR(VLOOKUP($A24,'Season 1'!AJ$4:CM$104,21,0),"0"),IFERROR(VLOOKUP($A24,'Season 2'!AK$4:CN$104,21,0),"0"),
IFERROR(VLOOKUP($A24,'Season 3'!AK$4:CN$104,21,0),"0"),IFERROR(VLOOKUP($A24,'Season 4'!AK$4:CN$104,21,0),"0"),
IFERROR(VLOOKUP($A24,'Season 5'!AK$4:CN$104,21,0),"0"),IFERROR(VLOOKUP($A24,'Season 6'!AK$4:CN$104,21,0),"0"),
IFERROR(VLOOKUP($A24,'Season 7'!AK$4:CN$104,21,0),"0"),IFERROR(VLOOKUP($A24,'Season 8'!AK$4:CN$104,21,0),"0"),
IFERROR(VLOOKUP($A24,'Season 9'!AK$4:CN$104,21,0),"0"),IFERROR(VLOOKUP($A24,'Season 10'!AK$4:CN$104,21,0),"0"),
IFERROR(VLOOKUP($A24,'Season 11'!AK$4:CN$104,21,0),"0"),IFERROR(VLOOKUP($A24,'Season 12'!AK$4:CN$104,21,0),"0"),
IFERROR(VLOOKUP($A24,'Season 13'!AK$4:CN$104,21,0),"0"),IFERROR(VLOOKUP($A24,'Season 14'!AK$4:CN$104,21,0),"0"),IFERROR(VLOOKUP(A24,'Season 15'!AK$4:CN$104,21,0),"0"),)</f>
        <v>0</v>
      </c>
      <c r="U24" s="402">
        <f>SUM(
IFERROR(VLOOKUP($A24,'Season 1'!AJ$4:CM$104,22,0),"0"),IFERROR(VLOOKUP($A24,'Season 2'!AK$4:CN$104,22,0),"0"),
IFERROR(VLOOKUP($A24,'Season 3'!AK$4:CN$104,22,0),"0"),IFERROR(VLOOKUP($A24,'Season 4'!AK$4:CN$104,22,0),"0"),
IFERROR(VLOOKUP($A24,'Season 5'!AK$4:CN$104,22,0),"0"),IFERROR(VLOOKUP($A24,'Season 6'!AK$4:CN$104,22,0),"0"),
IFERROR(VLOOKUP($A24,'Season 7'!AK$4:CN$104,22,0),"0"),IFERROR(VLOOKUP($A24,'Season 8'!AK$4:CN$104,22,0),"0"),
IFERROR(VLOOKUP($A24,'Season 9'!AK$4:CN$104,22,0),"0"),IFERROR(VLOOKUP($A24,'Season 10'!AK$4:CN$104,22,0),"0"),
IFERROR(VLOOKUP($A24,'Season 11'!AK$4:CN$104,22,0),"0"),IFERROR(VLOOKUP($A24,'Season 12'!AK$4:CN$104,22,0),"0"),
IFERROR(VLOOKUP($A24,'Season 13'!AK$4:CN$104,22,0),"0"),IFERROR(VLOOKUP($A24,'Season 14'!AK$4:CN$104,22,0),"0"),IFERROR(VLOOKUP(A24,'Season 15'!AK$4:CN$104,22,0),"0"),)</f>
        <v>0</v>
      </c>
      <c r="V24" s="403">
        <f>SUM(
IFERROR(VLOOKUP($A24,'Season 1'!AJ$4:CM$104,23,0),"0"),IFERROR(VLOOKUP($A24,'Season 2'!AK$4:CN$104,23,0),"0"),
IFERROR(VLOOKUP($A24,'Season 3'!AK$4:CN$104,23,0),"0"),IFERROR(VLOOKUP($A24,'Season 4'!AK$4:CN$104,23,0),"0"),
IFERROR(VLOOKUP($A24,'Season 5'!AK$4:CN$104,23,0),"0"),IFERROR(VLOOKUP($A24,'Season 6'!AK$4:CN$104,23,0),"0"),
IFERROR(VLOOKUP($A24,'Season 7'!AK$4:CN$104,23,0),"0"),IFERROR(VLOOKUP($A24,'Season 8'!AK$4:CN$104,23,0),"0"),
IFERROR(VLOOKUP($A24,'Season 9'!AK$4:CN$104,23,0),"0"),IFERROR(VLOOKUP($A24,'Season 10'!AK$4:CN$104,23,0),"0"),
IFERROR(VLOOKUP($A24,'Season 11'!AK$4:CN$104,23,0),"0"),IFERROR(VLOOKUP($A24,'Season 12'!AK$4:CN$104,23,0),"0"),
IFERROR(VLOOKUP($A24,'Season 13'!AK$4:CN$104,23,0),"0"),IFERROR(VLOOKUP($A24,'Season 14'!AK$4:CN$104,23,0),"0"),IFERROR(VLOOKUP($A24,'Season 15'!AK$4:CN$104,23,0),"0"),)</f>
        <v>0</v>
      </c>
      <c r="W24" s="398">
        <f>SUM(
IFERROR(VLOOKUP($A24,'Season 1'!AJ$4:CM$104,24,0),"0"),IFERROR(VLOOKUP($A24,'Season 2'!AK$4:CN$104,24,0),"0"),
IFERROR(VLOOKUP($A24,'Season 3'!AK$4:CN$104,24,0),"0"),IFERROR(VLOOKUP($A24,'Season 4'!AK$4:CN$104,24,0),"0"),
IFERROR(VLOOKUP($A24,'Season 5'!AK$4:CN$104,24,0),"0"),IFERROR(VLOOKUP($A24,'Season 6'!AK$4:CN$104,24,0),"0"),
IFERROR(VLOOKUP($A24,'Season 7'!AK$4:CN$104,24,0),"0"),IFERROR(VLOOKUP($A24,'Season 8'!AK$4:CN$104,24,0),"0"),
IFERROR(VLOOKUP($A24,'Season 9'!AK$4:CN$104,24,0),"0"),IFERROR(VLOOKUP($A24,'Season 10'!AK$4:CN$104,24,0),"0"),
IFERROR(VLOOKUP($A24,'Season 11'!AK$4:CN$104,24,0),"0"),IFERROR(VLOOKUP($A24,'Season 12'!AK$4:CN$104,24,0),"0"),
IFERROR(VLOOKUP($A24,'Season 13'!AK$4:CN$104,24,0),"0"),IFERROR(VLOOKUP($A24,'Season 14'!AK$4:CN$104,24,0),"0"),IFERROR(VLOOKUP($A24,'Season 15'!AK$4:CN$104,24,0),"0"),)</f>
        <v>0</v>
      </c>
      <c r="X24" s="518">
        <f>SUM(
IFERROR(VLOOKUP($A24,'Season 1'!AJ$4:CM$104,25,0),"0"),IFERROR(VLOOKUP($A24,'Season 2'!AK$4:CN$104,25,0),"0"),
IFERROR(VLOOKUP($A24,'Season 3'!AK$4:CN$104,25,0),"0"),IFERROR(VLOOKUP($A24,'Season 4'!AK$4:CN$104,25,0),"0"),
IFERROR(VLOOKUP($A24,'Season 5'!AK$4:CN$104,25,0),"0"),IFERROR(VLOOKUP($A24,'Season 6'!AK$4:CN$104,25,0),"0"),
IFERROR(VLOOKUP($A24,'Season 7'!AK$4:CN$104,25,0),"0"),IFERROR(VLOOKUP($A24,'Season 8'!AK$4:CN$104,25,0),"0"),
IFERROR(VLOOKUP($A24,'Season 9'!AK$4:CN$104,25,0),"0"),IFERROR(VLOOKUP($A24,'Season 10'!AK$4:CN$104,25,0),"0"),
IFERROR(VLOOKUP($A24,'Season 11'!AK$4:CN$104,25,0),"0"),IFERROR(VLOOKUP($A24,'Season 12'!AK$4:CN$104,25,0),"0"),
IFERROR(VLOOKUP($A24,'Season 13'!AK$4:CN$104,25,0),"0"),IFERROR(VLOOKUP($A24,'Season 14'!AK$4:CN$104,25,0),"0"),IFERROR(VLOOKUP($A24,'Season 15'!AK$4:CN$104,25,0),"0"),)</f>
        <v>0</v>
      </c>
      <c r="Y24" s="21">
        <f>SUM(
IFERROR(VLOOKUP($A24,'Season 1'!AJ$4:CM$104,26,0),"0"),IFERROR(VLOOKUP($A24,'Season 2'!AK$4:CN$104,26,0),"0"),
IFERROR(VLOOKUP($A24,'Season 3'!AK$4:CN$104,26,0),"0"),IFERROR(VLOOKUP($A24,'Season 4'!AK$4:CN$104,26,0),"0"),
IFERROR(VLOOKUP($A24,'Season 5'!AK$4:CN$104,26,0),"0"),IFERROR(VLOOKUP($A24,'Season 6'!AK$4:CN$104,26,0),"0"),
IFERROR(VLOOKUP($A24,'Season 7'!AK$4:CN$104,26,0),"0"),IFERROR(VLOOKUP($A24,'Season 8'!AK$4:CN$104,26,0),"0"),
IFERROR(VLOOKUP($A24,'Season 9'!AK$4:CN$104,26,0),"0"),IFERROR(VLOOKUP($A24,'Season 10'!AK$4:CN$104,26,0),"0"),
IFERROR(VLOOKUP($A24,'Season 11'!AK$4:CN$104,26,0),"0"),IFERROR(VLOOKUP($A24,'Season 12'!AK$4:CN$104,26,0),"0"),
IFERROR(VLOOKUP($A24,'Season 13'!AK$4:CN$104,26,0),"0"),IFERROR(VLOOKUP($A24,'Season 14'!AK$4:CN$104,26,0),"0"),IFERROR(VLOOKUP($A24,'Season 15'!AK$4:CN$104,26,0),"0"),)</f>
        <v>0</v>
      </c>
      <c r="Z24" s="402">
        <f>SUM(
IFERROR(VLOOKUP($A24,'Season 1'!AJ$4:CM$104,27,0),"0"),IFERROR(VLOOKUP($A24,'Season 2'!AK$4:CN$104,27,0),"0"),
IFERROR(VLOOKUP($A24,'Season 3'!AK$4:CN$104,27,0),"0"),IFERROR(VLOOKUP($A24,'Season 4'!AK$4:CN$104,27,0),"0"),
IFERROR(VLOOKUP($A24,'Season 5'!AK$4:CN$104,27,0),"0"),IFERROR(VLOOKUP($A24,'Season 6'!AK$4:CN$104,27,0),"0"),
IFERROR(VLOOKUP($A24,'Season 7'!AK$4:CN$104,27,0),"0"),IFERROR(VLOOKUP($A24,'Season 8'!AK$4:CN$104,27,0),"0"),
IFERROR(VLOOKUP($A24,'Season 9'!AK$4:CN$104,27,0),"0"),IFERROR(VLOOKUP($A24,'Season 10'!AK$4:CN$104,27,0),"0"),
IFERROR(VLOOKUP($A24,'Season 11'!AK$4:CN$104,27,0),"0"),IFERROR(VLOOKUP($A24,'Season 12'!AK$4:CN$104,27,0),"0"),
IFERROR(VLOOKUP($A24,'Season 13'!AK$4:CN$104,27,0),"0"),IFERROR(VLOOKUP($A24,'Season 14'!AK$4:CN$104,27,0),"0"),IFERROR(VLOOKUP($A24,'Season 15'!AK$4:CN$104,27,0),"0"),)</f>
        <v>0</v>
      </c>
      <c r="AA24" s="403">
        <f>SUM(
IFERROR(VLOOKUP($A24,'Season 1'!AJ$4:CM$104,28,0),"0"),IFERROR(VLOOKUP($A24,'Season 2'!AK$4:CN$104,28,0),"0"),
IFERROR(VLOOKUP($A24,'Season 3'!AK$4:CN$104,28,0),"0"),IFERROR(VLOOKUP($A24,'Season 4'!AK$4:CN$104,28,0),"0"),
IFERROR(VLOOKUP($A24,'Season 5'!AK$4:CN$104,28,0),"0"),IFERROR(VLOOKUP($A24,'Season 6'!AK$4:CN$104,28,0),"0"),
IFERROR(VLOOKUP($A24,'Season 7'!AK$4:CN$104,28,0),"0"),IFERROR(VLOOKUP($A24,'Season 8'!AK$4:CN$104,28,0),"0"),
IFERROR(VLOOKUP($A24,'Season 9'!AK$4:CN$104,28,0),"0"),IFERROR(VLOOKUP($A24,'Season 10'!AK$4:CN$104,28,0),"0"),
IFERROR(VLOOKUP($A24,'Season 11'!AK$4:CN$104,28,0),"0"),IFERROR(VLOOKUP($A24,'Season 12'!AK$4:CN$104,28,0),"0"),
IFERROR(VLOOKUP($A24,'Season 13'!AK$4:CN$104,28,0),"0"),IFERROR(VLOOKUP($A24,'Season 14'!AK$4:CN$104,28,0),"0"),IFERROR(VLOOKUP($A24,'Season 15'!AK$4:CN$104,28,0),"0"),)</f>
        <v>0</v>
      </c>
      <c r="AB24" s="398">
        <f>SUM(
IFERROR(VLOOKUP($A24,'Season 1'!AJ$4:CM$104,29,0),"0"),IFERROR(VLOOKUP($A24,'Season 2'!AK$4:CN$104,29,0),"0"),
IFERROR(VLOOKUP($A24,'Season 3'!AK$4:CN$104,29,0),"0"),IFERROR(VLOOKUP($A24,'Season 4'!AK$4:CN$104,29,0),"0"),
IFERROR(VLOOKUP($A24,'Season 5'!AK$4:CN$104,29,0),"0"),IFERROR(VLOOKUP($A24,'Season 6'!AK$4:CN$104,29,0),"0"),
IFERROR(VLOOKUP($A24,'Season 7'!AK$4:CN$104,29,0),"0"),IFERROR(VLOOKUP($A24,'Season 8'!AK$4:CN$104,29,0),"0"),
IFERROR(VLOOKUP($A24,'Season 9'!AK$4:CN$104,29,0),"0"),IFERROR(VLOOKUP($A24,'Season 10'!AK$4:CN$104,29,0),"0"),
IFERROR(VLOOKUP($A24,'Season 11'!AK$4:CN$104,29,0),"0"),IFERROR(VLOOKUP($A24,'Season 12'!AK$4:CN$104,29,0),"0"),
IFERROR(VLOOKUP($A24,'Season 13'!AK$4:CN$104,29,0),"0"),IFERROR(VLOOKUP($A24,'Season 14'!AK$4:CN$104,29,0),"0"),IFERROR(VLOOKUP($A24,'Season 15'!AK$4:CN$104,29,0),"0"),)</f>
        <v>0</v>
      </c>
      <c r="AC24" s="518">
        <f>SUM(
IFERROR(VLOOKUP($A24,'Season 1'!AJ$4:CM$104,30,0),"0"),IFERROR(VLOOKUP($A24,'Season 2'!AK$4:CN$104,30,0),"0"),
IFERROR(VLOOKUP($A24,'Season 3'!AK$4:CN$104,30,0),"0"),IFERROR(VLOOKUP($A24,'Season 4'!AK$4:CN$104,30,0),"0"),
IFERROR(VLOOKUP($A24,'Season 5'!AK$4:CN$104,30,0),"0"),IFERROR(VLOOKUP($A24,'Season 6'!AK$4:CN$104,30,0),"0"),
IFERROR(VLOOKUP($A24,'Season 7'!AK$4:CN$104,30,0),"0"),IFERROR(VLOOKUP($A24,'Season 8'!AK$4:CN$104,30,0),"0"),
IFERROR(VLOOKUP($A24,'Season 9'!AK$4:CN$104,30,0),"0"),IFERROR(VLOOKUP($A24,'Season 10'!AK$4:CN$104,30,0),"0"),
IFERROR(VLOOKUP($A24,'Season 11'!AK$4:CN$104,30,0),"0"),IFERROR(VLOOKUP($A24,'Season 12'!AK$4:CN$104,30,0),"0"),
IFERROR(VLOOKUP($A24,'Season 13'!AK$4:CN$104,30,0),"0"),IFERROR(VLOOKUP($A24,'Season 14'!AK$4:CN$104,30,0),"0"),IFERROR(VLOOKUP($A24,'Season 15'!AK$4:CN$104,30,0),"0"),)</f>
        <v>0</v>
      </c>
      <c r="AD24" s="21">
        <f>SUM(
IFERROR(VLOOKUP($A24,'Season 1'!AJ$4:CM$104,31,0),"0"),IFERROR(VLOOKUP($A24,'Season 2'!AK$4:CN$104,31,0),"0"),
IFERROR(VLOOKUP($A24,'Season 3'!AK$4:CN$104,31,0),"0"),IFERROR(VLOOKUP($A24,'Season 4'!AK$4:CN$104,31,0),"0"),
IFERROR(VLOOKUP($A24,'Season 5'!AK$4:CN$104,31,0),"0"),IFERROR(VLOOKUP($A24,'Season 6'!AK$4:CN$104,31,0),"0"),
IFERROR(VLOOKUP($A24,'Season 7'!AK$4:CN$104,31,0),"0"),IFERROR(VLOOKUP($A24,'Season 8'!AK$4:CN$104,31,0),"0"),
IFERROR(VLOOKUP($A24,'Season 9'!AK$4:CN$104,31,0),"0"),IFERROR(VLOOKUP($A24,'Season 10'!AK$4:CN$104,31,0),"0"),
IFERROR(VLOOKUP($A24,'Season 11'!AK$4:CN$104,31,0),"0"),IFERROR(VLOOKUP($A24,'Season 12'!AK$4:CN$104,31,0),"0"),
IFERROR(VLOOKUP($A24,'Season 13'!AK$4:CN$104,31,0),"0"),IFERROR(VLOOKUP($A24,'Season 14'!AK$4:CN$104,31,0),"0"),IFERROR(VLOOKUP($A24,'Season 15'!AK$4:CN$104,31,0),"0"),)</f>
        <v>0</v>
      </c>
      <c r="AE24" s="402">
        <f>SUM(
IFERROR(VLOOKUP($A24,'Season 1'!AJ$4:CM$104,32,0),"0"),IFERROR(VLOOKUP($A24,'Season 2'!AK$4:CN$104,32,0),"0"),
IFERROR(VLOOKUP($A24,'Season 3'!AK$4:CN$104,32,0),"0"),IFERROR(VLOOKUP($A24,'Season 4'!AK$4:CN$104,32,0),"0"),
IFERROR(VLOOKUP($A24,'Season 5'!AK$4:CN$104,32,0),"0"),IFERROR(VLOOKUP($A24,'Season 6'!AK$4:CN$104,32,0),"0"),
IFERROR(VLOOKUP($A24,'Season 7'!AK$4:CN$104,32,0),"0"),IFERROR(VLOOKUP($A24,'Season 8'!AK$4:CN$104,32,0),"0"),
IFERROR(VLOOKUP($A24,'Season 9'!AK$4:CN$104,32,0),"0"),IFERROR(VLOOKUP($A24,'Season 10'!AK$4:CN$104,32,0),"0"),
IFERROR(VLOOKUP($A24,'Season 11'!AK$4:CN$104,32,0),"0"),IFERROR(VLOOKUP($A24,'Season 12'!AK$4:CN$104,32,0),"0"),
IFERROR(VLOOKUP($A24,'Season 13'!AK$4:CN$104,32,0),"0"),IFERROR(VLOOKUP($A24,'Season 14'!AK$4:CN$104,32,0),"0"),IFERROR(VLOOKUP($A24,'Season 15'!AK$4:CN$104,32,0),"0"),)</f>
        <v>0</v>
      </c>
      <c r="AF24" s="403">
        <f>SUM(IFERROR(VLOOKUP($A24,'Season 2'!AK$4:CN$104,33,0),"0"),
IFERROR(VLOOKUP($A24,'Season 3'!AK$4:CN$104,33,0),"0"),IFERROR(VLOOKUP($A24,'Season 4'!AK$4:CN$104,33,0),"0"),
IFERROR(VLOOKUP($A24,'Season 5'!AK$4:CN$104,33,0),"0"),IFERROR(VLOOKUP($A24,'Season 6'!AK$4:CN$104,33,0),"0"),
IFERROR(VLOOKUP($A24,'Season 7'!AK$4:CN$104,33,0),"0"),IFERROR(VLOOKUP($A24,'Season 8'!AK$4:CN$104,33,0),"0"),
IFERROR(VLOOKUP($A24,'Season 9'!AK$4:CN$104,33,0),"0"),IFERROR(VLOOKUP($A24,'Season 10'!AK$4:CN$104,33,0),"0"),
IFERROR(VLOOKUP($A24,'Season 11'!AK$4:CN$104,33,0),"0"),IFERROR(VLOOKUP($A24,'Season 12'!AK$4:CN$104,33,0),"0"),
IFERROR(VLOOKUP($A24,'Season 13'!AK$4:CN$104,33,0),"0"),IFERROR(VLOOKUP($A24,'Season 14'!AK$4:CN$104,33,0),"0"),IFERROR(VLOOKUP($A24,'Season 15'!AK$4:CN$104,33,0),"0"),)</f>
        <v>0</v>
      </c>
      <c r="AG24" s="398">
        <f>SUM(IFERROR(VLOOKUP($A24,'Season 2'!AK$4:CN$104,34,0),"0"),
IFERROR(VLOOKUP($A24,'Season 3'!AK$4:CN$104,34,0),"0"),IFERROR(VLOOKUP($A24,'Season 4'!AK$4:CN$104,34,0),"0"),
IFERROR(VLOOKUP($A24,'Season 5'!AK$4:CN$104,34,0),"0"),IFERROR(VLOOKUP($A24,'Season 6'!AK$4:CN$104,34,0),"0"),
IFERROR(VLOOKUP($A24,'Season 7'!AK$4:CN$104,34,0),"0"),IFERROR(VLOOKUP($A24,'Season 8'!AK$4:CN$104,34,0),"0"),
IFERROR(VLOOKUP($A24,'Season 9'!AK$4:CN$104,34,0),"0"),IFERROR(VLOOKUP($A24,'Season 10'!AK$4:CN$104,34,0),"0"),
IFERROR(VLOOKUP($A24,'Season 11'!AK$4:CN$104,34,0),"0"),IFERROR(VLOOKUP($A24,'Season 12'!AK$4:CN$104,34,0),"0"),
IFERROR(VLOOKUP($A24,'Season 13'!AK$4:CN$104,34,0),"0"),IFERROR(VLOOKUP($A24,'Season 14'!AK$4:CN$104,34,0),"0"),IFERROR(VLOOKUP($A24,'Season 15'!AK$4:CN$104,34,0),"0"),)</f>
        <v>0</v>
      </c>
      <c r="AH24" s="518">
        <f>SUM(IFERROR(VLOOKUP($A24,'Season 2'!AK$4:CN$104,35,0),"0"),
IFERROR(VLOOKUP($A24,'Season 3'!AK$4:CN$104,35,0),"0"),IFERROR(VLOOKUP($A24,'Season 4'!AK$4:CN$104,35,0),"0"),
IFERROR(VLOOKUP($A24,'Season 5'!AK$4:CN$104,35,0),"0"),IFERROR(VLOOKUP($A24,'Season 6'!AK$4:CN$104,35,0),"0"),
IFERROR(VLOOKUP($A24,'Season 7'!AK$4:CN$104,35,0),"0"),IFERROR(VLOOKUP($A24,'Season 8'!AK$4:CN$104,35,0),"0"),
IFERROR(VLOOKUP($A24,'Season 9'!AK$4:CN$104,35,0),"0"),IFERROR(VLOOKUP($A24,'Season 10'!AK$4:CN$104,35,0),"0"),
IFERROR(VLOOKUP($A24,'Season 11'!AK$4:CN$104,35,0),"0"),IFERROR(VLOOKUP($A24,'Season 12'!AK$4:CN$104,35,0),"0"),
IFERROR(VLOOKUP($A24,'Season 13'!AK$4:CN$104,35,0),"0"),IFERROR(VLOOKUP($A24,'Season 14'!AK$4:CN$104,35,0),"0"),IFERROR(VLOOKUP($A24,'Season 15'!AK$4:CN$104,35,0),"0"),)</f>
        <v>0</v>
      </c>
      <c r="AI24" s="21">
        <f>SUM(IFERROR(VLOOKUP($A24,'Season 2'!AK$4:CN$104,36,0),"0"),
IFERROR(VLOOKUP($A24,'Season 3'!AK$4:CN$104,36,0),"0"),IFERROR(VLOOKUP($A24,'Season 4'!AK$4:CN$104,36,0),"0"),
IFERROR(VLOOKUP($A24,'Season 5'!AK$4:CN$104,36,0),"0"),IFERROR(VLOOKUP($A24,'Season 6'!AK$4:CN$104,36,0),"0"),
IFERROR(VLOOKUP($A24,'Season 7'!AK$4:CN$104,36,0),"0"),IFERROR(VLOOKUP($A24,'Season 8'!AK$4:CN$104,36,0),"0"),
IFERROR(VLOOKUP($A24,'Season 9'!AK$4:CN$104,36,0),"0"),IFERROR(VLOOKUP($A24,'Season 10'!AK$4:CN$104,36,0),"0"),
IFERROR(VLOOKUP($A24,'Season 11'!AK$4:CN$104,36,0),"0"),IFERROR(VLOOKUP($A24,'Season 12'!AK$4:CN$104,36,0),"0"),
IFERROR(VLOOKUP($A24,'Season 13'!AK$4:CN$104,36,0),"0"),IFERROR(VLOOKUP($A24,'Season 14'!AK$4:CN$104,36,0),"0"),IFERROR(VLOOKUP($A24,'Season 15'!AK$4:CN$104,36,0),"0"),)</f>
        <v>0</v>
      </c>
      <c r="AJ24" s="402">
        <f>SUM(IFERROR(VLOOKUP($A24,'Season 2'!AK$4:CN$104,37,0),"0"),
IFERROR(VLOOKUP($A24,'Season 3'!AK$4:CN$104,37,0),"0"),IFERROR(VLOOKUP($A24,'Season 4'!AK$4:CN$104,37,0),"0"),
IFERROR(VLOOKUP($A24,'Season 5'!AK$4:CN$104,37,0),"0"),IFERROR(VLOOKUP($A24,'Season 6'!AK$4:CN$104,37,0),"0"),
IFERROR(VLOOKUP($A24,'Season 7'!AK$4:CN$104,37,0),"0"),IFERROR(VLOOKUP($A24,'Season 8'!AK$4:CN$104,37,0),"0"),
IFERROR(VLOOKUP($A24,'Season 9'!AK$4:CN$104,37,0),"0"),IFERROR(VLOOKUP($A24,'Season 10'!AK$4:CN$104,37,0),"0"),
IFERROR(VLOOKUP($A24,'Season 11'!AK$4:CN$104,37,0),"0"),IFERROR(VLOOKUP($A24,'Season 12'!AK$4:CN$104,37,0),"0"),
IFERROR(VLOOKUP($A24,'Season 13'!AK$4:CN$104,37,0),"0"),IFERROR(VLOOKUP($A24,'Season 14'!AK$4:CN$104,37,0),"0"),IFERROR(VLOOKUP($A24,'Season 15'!AK$4:CN$104,37,0),"0"),)</f>
        <v>0</v>
      </c>
      <c r="AK24" s="403">
        <f>SUM(IFERROR(VLOOKUP($A24,'Season 1'!AJ$4:CM$104,33,0),"0"),IFERROR(VLOOKUP($A24,'Season 2'!AK$4:CN$104,38,0),"0"),
IFERROR(VLOOKUP($A24,'Season 3'!AK$4:CN$104,38,0),"0"),IFERROR(VLOOKUP($A24,'Season 4'!AK$4:CN$104,38,0),"0"),
IFERROR(VLOOKUP($A24,'Season 5'!AK$4:CN$104,38,0),"0"),IFERROR(VLOOKUP($A24,'Season 6'!AK$4:CN$104,38,0),"0"),
IFERROR(VLOOKUP($A24,'Season 7'!AK$4:CN$104,38,0),"0"),IFERROR(VLOOKUP($A24,'Season 8'!AK$4:CN$104,38,0),"0"),
IFERROR(VLOOKUP($A24,'Season 9'!AK$4:CN$104,38,0),"0"),IFERROR(VLOOKUP($A24,'Season 10'!AK$4:CN$104,38,0),"0"),
IFERROR(VLOOKUP($A24,'Season 11'!AK$4:CN$104,38,0),"0"),IFERROR(VLOOKUP($A24,'Season 12'!AK$4:CN$104,38,0),"0"),
IFERROR(VLOOKUP($A24,'Season 13'!AK$4:CN$104,38,0),"0"),IFERROR(VLOOKUP($A24,'Season 14'!AK$4:CN$104,38,0),"0"),IFERROR(VLOOKUP($A24,'Season 15'!AK$4:CN$104,38,0),"0"),)</f>
        <v>0</v>
      </c>
      <c r="AL24" s="398">
        <f>SUM(IFERROR(VLOOKUP($A24,'Season 1'!AJ$4:CM$104,34,0),"0"),IFERROR(VLOOKUP($A24,'Season 2'!AK$4:CN$104,39,0),"0"),
IFERROR(VLOOKUP($A24,'Season 3'!AK$4:CN$104,39,0),"0"),IFERROR(VLOOKUP($A24,'Season 4'!AK$4:CN$104,39,0),"0"),
IFERROR(VLOOKUP($A24,'Season 5'!AK$4:CN$104,39,0),"0"),IFERROR(VLOOKUP($A24,'Season 6'!AK$4:CN$104,39,0),"0"),
IFERROR(VLOOKUP($A24,'Season 7'!AK$4:CN$104,39,0),"0"),IFERROR(VLOOKUP($A24,'Season 8'!AK$4:CN$104,39,0),"0"),
IFERROR(VLOOKUP($A24,'Season 9'!AK$4:CN$104,39,0),"0"),IFERROR(VLOOKUP($A24,'Season 10'!AK$4:CN$104,39,0),"0"),
IFERROR(VLOOKUP($A24,'Season 11'!AK$4:CN$104,39,0),"0"),IFERROR(VLOOKUP($A24,'Season 12'!AK$4:CN$104,39,0),"0"),
IFERROR(VLOOKUP($A24,'Season 13'!AK$4:CN$104,39,0),"0"),IFERROR(VLOOKUP($A24,'Season 14'!AK$4:CN$104,39,0),"0"),IFERROR(VLOOKUP($A24,'Season 15'!AK$4:CN$104,39,0),"0"),)</f>
        <v>0</v>
      </c>
      <c r="AM24" s="518">
        <f>SUM(IFERROR(VLOOKUP($A24,'Season 1'!AJ$4:CM$104,35,0),"0"),IFERROR(VLOOKUP($A24,'Season 2'!AK$4:CN$104,40,0),"0"),
IFERROR(VLOOKUP($A24,'Season 3'!AK$4:CN$104,40,0),"0"),IFERROR(VLOOKUP($A24,'Season 4'!AK$4:CN$104,40,0),"0"),
IFERROR(VLOOKUP($A24,'Season 5'!AK$4:CN$104,40,0),"0"),IFERROR(VLOOKUP($A24,'Season 6'!AK$4:CN$104,40,0),"0"),
IFERROR(VLOOKUP($A24,'Season 7'!AK$4:CN$104,40,0),"0"),IFERROR(VLOOKUP($A24,'Season 8'!AK$4:CN$104,40,0),"0"),
IFERROR(VLOOKUP($A24,'Season 9'!AK$4:CN$104,40,0),"0"),IFERROR(VLOOKUP($A24,'Season 10'!AK$4:CN$104,40,0),"0"),
IFERROR(VLOOKUP($A24,'Season 11'!AK$4:CN$104,40,0),"0"),IFERROR(VLOOKUP($A24,'Season 12'!AK$4:CN$104,40,0),"0"),
IFERROR(VLOOKUP($A24,'Season 13'!AK$4:CN$104,40,0),"0"),IFERROR(VLOOKUP($A24,'Season 14'!AK$4:CN$104,40,0),"0"),IFERROR(VLOOKUP($A24,'Season 15'!AK$4:CN$104,40,0),"0"),)</f>
        <v>0</v>
      </c>
      <c r="AN24" s="21">
        <f>SUM(IFERROR(VLOOKUP($A24,'Season 1'!AJ$4:CM$104,36,0),"0"),IFERROR(VLOOKUP($A24,'Season 2'!AK$4:CN$104,41,0),"0"),
IFERROR(VLOOKUP($A24,'Season 3'!AK$4:CN$104,41,0),"0"),IFERROR(VLOOKUP($A24,'Season 4'!AK$4:CN$104,41,0),"0"),
IFERROR(VLOOKUP($A24,'Season 5'!AK$4:CN$104,41,0),"0"),IFERROR(VLOOKUP($A24,'Season 6'!AK$4:CN$104,41,0),"0"),
IFERROR(VLOOKUP($A24,'Season 7'!AK$4:CN$104,41,0),"0"),IFERROR(VLOOKUP($A24,'Season 8'!AK$4:CN$104,41,0),"0"),
IFERROR(VLOOKUP($A24,'Season 9'!AK$4:CN$104,41,0),"0"),IFERROR(VLOOKUP($A24,'Season 10'!AK$4:CN$104,41,0),"0"),
IFERROR(VLOOKUP($A24,'Season 11'!AK$4:CN$104,41,0),"0"),IFERROR(VLOOKUP($A24,'Season 12'!AK$4:CN$104,41,0),"0"),
IFERROR(VLOOKUP($A24,'Season 13'!AK$4:CN$104,41,0),"0"),IFERROR(VLOOKUP($A24,'Season 14'!AK$4:CN$104,41,0),"0"),IFERROR(VLOOKUP($A24,'Season 15'!AK$4:CN$104,41,0),"0"),)</f>
        <v>0</v>
      </c>
      <c r="AO24" s="402">
        <f>SUM(IFERROR(VLOOKUP($A24,'Season 1'!AJ$4:CM$104,37,0),"0"),IFERROR(VLOOKUP($A24,'Season 2'!AK$4:CN$104,42,0),"0"),
IFERROR(VLOOKUP($A24,'Season 3'!AK$4:CN$104,42,0),"0"),IFERROR(VLOOKUP($A24,'Season 4'!AK$4:CN$104,42,0),"0"),
IFERROR(VLOOKUP($A24,'Season 5'!AK$4:CN$104,42,0),"0"),IFERROR(VLOOKUP($A24,'Season 6'!AK$4:CN$104,42,0),"0"),
IFERROR(VLOOKUP($A24,'Season 7'!AK$4:CN$104,42,0),"0"),IFERROR(VLOOKUP($A24,'Season 8'!AK$4:CN$104,42,0),"0"),
IFERROR(VLOOKUP($A24,'Season 9'!AK$4:CN$104,42,0),"0"),IFERROR(VLOOKUP($A24,'Season 10'!AK$4:CN$104,42,0),"0"),
IFERROR(VLOOKUP($A24,'Season 11'!AK$4:CN$104,42,0),"0"),IFERROR(VLOOKUP($A24,'Season 12'!AK$4:CN$104,42,0),"0"),
IFERROR(VLOOKUP($A24,'Season 13'!AK$4:CN$104,42,0),"0"),IFERROR(VLOOKUP($A24,'Season 14'!AK$4:CN$104,42,0),"0"),IFERROR(VLOOKUP($A24,'Season 15'!AK$4:CN$104,42,0),"0"),)</f>
        <v>0</v>
      </c>
      <c r="AP24" s="403">
        <f>SUM(IFERROR(VLOOKUP($A24,'Season 1'!AJ$4:CM$104,43,0),"0"),IFERROR(VLOOKUP($A24,'Season 2'!AK$4:CN$104,43,0),"0"),
IFERROR(VLOOKUP($A24,'Season 3'!AK$4:CN$104,43,0),"0"),IFERROR(VLOOKUP($A24,'Season 4'!AK$4:CN$104,43,0),"0"),
IFERROR(VLOOKUP($A24,'Season 5'!AK$4:CN$104,43,0),"0"),IFERROR(VLOOKUP($A24,'Season 6'!AK$4:CN$104,43,0),"0"),
IFERROR(VLOOKUP($A24,'Season 7'!AK$4:CN$104,43,0),"0"),IFERROR(VLOOKUP($A24,'Season 8'!AK$4:CN$104,43,0),"0"),
IFERROR(VLOOKUP($A24,'Season 9'!AK$4:CN$104,43,0),"0"),IFERROR(VLOOKUP($A24,'Season 10'!AK$4:CN$104,43,0),"0"),
IFERROR(VLOOKUP($A24,'Season 11'!AK$4:CN$104,43,0),"0"),IFERROR(VLOOKUP($A24,'Season 12'!AK$4:CN$104,43,0),"0"),
IFERROR(VLOOKUP($A24,'Season 13'!AK$4:CN$104,43,0),"0"),IFERROR(VLOOKUP($A24,'Season 14'!AK$4:CN$104,43,0),"0"),IFERROR(VLOOKUP($A24,'Season 15'!AK$4:CN$104,43,0),"0"),)</f>
        <v>0</v>
      </c>
      <c r="AQ24" s="398">
        <f>SUM(IFERROR(VLOOKUP($A24,'Season 1'!AJ$4:CM$104,44,0),"0"),IFERROR(VLOOKUP($A24,'Season 2'!AK$4:CN$104,44,0),"0"),
IFERROR(VLOOKUP($A24,'Season 3'!AK$4:CN$104,44,0),"0"),IFERROR(VLOOKUP($A24,'Season 4'!AK$4:CN$104,44,0),"0"),
IFERROR(VLOOKUP($A24,'Season 5'!AK$4:CN$104,44,0),"0"),IFERROR(VLOOKUP($A24,'Season 6'!AK$4:CN$104,44,0),"0"),
IFERROR(VLOOKUP($A24,'Season 7'!AK$4:CN$104,44,0),"0"),IFERROR(VLOOKUP($A24,'Season 8'!AK$4:CN$104,44,0),"0"),
IFERROR(VLOOKUP($A24,'Season 9'!AK$4:CN$104,44,0),"0"),IFERROR(VLOOKUP($A24,'Season 10'!AK$4:CN$104,44,0),"0"),
IFERROR(VLOOKUP($A24,'Season 11'!AK$4:CN$104,44,0),"0"),IFERROR(VLOOKUP($A24,'Season 12'!AK$4:CN$104,44,0),"0"),
IFERROR(VLOOKUP($A24,'Season 13'!AK$4:CN$104,44,0),"0"),IFERROR(VLOOKUP($A24,'Season 14'!AK$4:CN$104,44,0),"0"),IFERROR(VLOOKUP($A24,'Season 15'!AK$4:CN$104,44,0),"0"),)</f>
        <v>0</v>
      </c>
      <c r="AR24" s="518">
        <f>SUM(IFERROR(VLOOKUP($A24,'Season 1'!AJ$4:CM$104,45,0),"0"),IFERROR(VLOOKUP($A24,'Season 2'!AK$4:CN$104,45,0),"0"),
IFERROR(VLOOKUP($A24,'Season 3'!AK$4:CN$104,45,0),"0"),IFERROR(VLOOKUP($A24,'Season 4'!AK$4:CN$104,45,0),"0"),
IFERROR(VLOOKUP($A24,'Season 5'!AK$4:CN$104,45,0),"0"),IFERROR(VLOOKUP($A24,'Season 6'!AK$4:CN$104,45,0),"0"),
IFERROR(VLOOKUP($A24,'Season 7'!AK$4:CN$104,45,0),"0"),IFERROR(VLOOKUP($A24,'Season 8'!AK$4:CN$104,45,0),"0"),
IFERROR(VLOOKUP($A24,'Season 9'!AK$4:CN$104,45,0),"0"),IFERROR(VLOOKUP($A24,'Season 10'!AK$4:CN$104,45,0),"0"),
IFERROR(VLOOKUP($A24,'Season 11'!AK$4:CN$104,45,0),"0"),IFERROR(VLOOKUP($A24,'Season 12'!AK$4:CN$104,45,0),"0"),
IFERROR(VLOOKUP($A24,'Season 13'!AK$4:CN$104,45,0),"0"),IFERROR(VLOOKUP($A24,'Season 14'!AK$4:CN$104,45,0),"0"),IFERROR(VLOOKUP($A24,'Season 15'!AK$4:CN$104,45,0),"0"),)</f>
        <v>0</v>
      </c>
      <c r="AS24" s="21">
        <f>SUM(IFERROR(VLOOKUP($A24,'Season 1'!AJ$4:CM$104,46,0),"0"),IFERROR(VLOOKUP($A24,'Season 2'!AK$4:CN$104,46,0),"0"),
IFERROR(VLOOKUP($A24,'Season 3'!AK$4:CN$104,46,0),"0"),IFERROR(VLOOKUP($A24,'Season 4'!AK$4:CN$104,46,0),"0"),
IFERROR(VLOOKUP($A24,'Season 5'!AK$4:CN$104,46,0),"0"),IFERROR(VLOOKUP($A24,'Season 6'!AK$4:CN$104,46,0),"0"),
IFERROR(VLOOKUP($A24,'Season 7'!AK$4:CN$104,46,0),"0"),IFERROR(VLOOKUP($A24,'Season 8'!AK$4:CN$104,46,0),"0"),
IFERROR(VLOOKUP($A24,'Season 9'!AK$4:CN$104,46,0),"0"),IFERROR(VLOOKUP($A24,'Season 10'!AK$4:CN$104,46,0),"0"),
IFERROR(VLOOKUP($A24,'Season 11'!AK$4:CN$104,46,0),"0"),IFERROR(VLOOKUP($A24,'Season 12'!AK$4:CN$104,46,0),"0"),
IFERROR(VLOOKUP($A24,'Season 13'!AK$4:CN$104,46,0),"0"),IFERROR(VLOOKUP($A24,'Season 14'!AK$4:CN$104,46,0),"0"),IFERROR(VLOOKUP($A24,'Season 15'!AK$4:CN$104,46,0),"0"),)</f>
        <v>0</v>
      </c>
      <c r="AT24" s="402">
        <f>SUM(IFERROR(VLOOKUP($A24,'Season 1'!AJ$4:CM$104,47,0),"0"),IFERROR(VLOOKUP($A24,'Season 2'!AK$4:CN$104,47,0),"0"),
IFERROR(VLOOKUP($A24,'Season 3'!AK$4:CN$104,47,0),"0"),IFERROR(VLOOKUP($A24,'Season 4'!AK$4:CN$104,47,0),"0"),
IFERROR(VLOOKUP($A24,'Season 5'!AK$4:CN$104,47,0),"0"),IFERROR(VLOOKUP($A24,'Season 6'!AK$4:CN$104,47,0),"0"),
IFERROR(VLOOKUP($A24,'Season 7'!AK$4:CN$104,47,0),"0"),IFERROR(VLOOKUP($A24,'Season 8'!AK$4:CN$104,47,0),"0"),
IFERROR(VLOOKUP($A24,'Season 9'!AK$4:CN$104,47,0),"0"),IFERROR(VLOOKUP($A24,'Season 10'!AK$4:CN$104,47,0),"0"),
IFERROR(VLOOKUP($A24,'Season 11'!AK$4:CN$104,47,0),"0"),IFERROR(VLOOKUP($A24,'Season 12'!AK$4:CN$104,47,0),"0"),
IFERROR(VLOOKUP($A24,'Season 13'!AK$4:CN$104,47,0),"0"),IFERROR(VLOOKUP($A24,'Season 14'!AK$4:CN$104,47,0),"0"),IFERROR(VLOOKUP($A24,'Season 15'!AK$4:CN$104,47,0),"0"),)</f>
        <v>0</v>
      </c>
      <c r="AU24" s="403">
        <f>SUM(IFERROR(VLOOKUP($A24,'Season 3'!AK$4:CN$104,48,0),"0"),IFERROR(VLOOKUP($A24,'Season 4'!AK$4:CN$104,48,0),"0"),
IFERROR(VLOOKUP($A24,'Season 5'!AK$4:CN$104,48,0),"0"),IFERROR(VLOOKUP($A24,'Season 6'!AK$4:CN$104,48,0),"0"),
IFERROR(VLOOKUP($A24,'Season 7'!AK$4:CN$104,48,0),"0"),IFERROR(VLOOKUP($A24,'Season 8'!AK$4:CN$104,48,0),"0"),
IFERROR(VLOOKUP($A24,'Season 9'!AK$4:CN$104,48,0),"0"),IFERROR(VLOOKUP($A24,'Season 10'!AK$4:CN$104,48,0),"0"),
IFERROR(VLOOKUP($A24,'Season 11'!AK$4:CN$104,48,0),"0"),IFERROR(VLOOKUP($A24,'Season 12'!AK$4:CN$104,48,0),"0"),
IFERROR(VLOOKUP($A24,'Season 13'!AK$4:CN$104,48,0),"0"),IFERROR(VLOOKUP($A24,'Season 14'!AK$4:CN$104,48,0),"0"),IFERROR(VLOOKUP($A24,'Season 15'!AK$4:CN$104,48,0),"0"),)</f>
        <v>0</v>
      </c>
      <c r="AV24" s="398">
        <f>SUM(IFERROR(VLOOKUP($A24,'Season 3'!AK$4:CN$104,49,0),"0"),IFERROR(VLOOKUP($A24,'Season 4'!AK$4:CN$104,49,0),"0"),
IFERROR(VLOOKUP($A24,'Season 5'!AK$4:CN$104,49,0),"0"),IFERROR(VLOOKUP($A24,'Season 6'!AK$4:CN$104,49,0),"0"),
IFERROR(VLOOKUP($A24,'Season 7'!AK$4:CN$104,49,0),"0"),IFERROR(VLOOKUP($A24,'Season 8'!AK$4:CN$104,49,0),"0"),
IFERROR(VLOOKUP($A24,'Season 9'!AK$4:CN$104,49,0),"0"),IFERROR(VLOOKUP($A24,'Season 10'!AK$4:CN$104,49,0),"0"),
IFERROR(VLOOKUP($A24,'Season 11'!AK$4:CN$104,49,0),"0"),IFERROR(VLOOKUP($A24,'Season 12'!AK$4:CN$104,49,0),"0"),
IFERROR(VLOOKUP($A24,'Season 13'!AK$4:CN$104,49,0),"0"),IFERROR(VLOOKUP($A24,'Season 14'!AK$4:CN$104,49,0),"0"),IFERROR(VLOOKUP($A24,'Season 15'!AK$4:CN$104,49,0),"0"),)</f>
        <v>0</v>
      </c>
      <c r="AW24" s="518">
        <f>SUM(IFERROR(VLOOKUP($A24,'Season 3'!AK$4:CN$104,50,0),"0"),IFERROR(VLOOKUP($A24,'Season 4'!AK$4:CN$104,50,0),"0"),
IFERROR(VLOOKUP($A24,'Season 5'!AK$4:CN$104,50,0),"0"),IFERROR(VLOOKUP($A24,'Season 6'!AK$4:CN$104,50,0),"0"),
IFERROR(VLOOKUP($A24,'Season 7'!AK$4:CN$104,50,0),"0"),IFERROR(VLOOKUP($A24,'Season 8'!AK$4:CN$104,50,0),"0"),
IFERROR(VLOOKUP($A24,'Season 9'!AK$4:CN$104,50,0),"0"),IFERROR(VLOOKUP($A24,'Season 10'!AK$4:CN$104,50,0),"0"),
IFERROR(VLOOKUP($A24,'Season 11'!AK$4:CN$104,50,0),"0"),IFERROR(VLOOKUP($A24,'Season 12'!AK$4:CN$104,50,0),"0"),
IFERROR(VLOOKUP($A24,'Season 13'!AK$4:CN$104,50,0),"0"),IFERROR(VLOOKUP($A24,'Season 14'!AK$4:CN$104,50,0),"0"),IFERROR(VLOOKUP($A24,'Season 15'!AK$4:CN$104,50,0),"0"),)</f>
        <v>0</v>
      </c>
      <c r="AX24" s="21">
        <f>SUM(IFERROR(VLOOKUP($A24,'Season 3'!AK$4:CN$104,51,0),"0"),IFERROR(VLOOKUP($A24,'Season 4'!AK$4:CN$104,51,0),"0"),
IFERROR(VLOOKUP($A24,'Season 5'!AK$4:CN$104,51,0),"0"),IFERROR(VLOOKUP($A24,'Season 6'!AK$4:CN$104,51,0),"0"),
IFERROR(VLOOKUP($A24,'Season 7'!AK$4:CN$104,51,0),"0"),IFERROR(VLOOKUP($A24,'Season 8'!AK$4:CN$104,51,0),"0"),
IFERROR(VLOOKUP($A24,'Season 9'!AK$4:CN$104,51,0),"0"),IFERROR(VLOOKUP($A24,'Season 10'!AK$4:CN$104,51,0),"0"),
IFERROR(VLOOKUP($A24,'Season 11'!AK$4:CN$104,51,0),"0"),IFERROR(VLOOKUP($A24,'Season 12'!AK$4:CN$104,51,0),"0"),
IFERROR(VLOOKUP($A24,'Season 13'!AK$4:CN$104,51,0),"0"),IFERROR(VLOOKUP($A24,'Season 14'!AK$4:CN$104,51,0),"0"),IFERROR(VLOOKUP($A24,'Season 15'!AK$4:CN$104,51,0),"0"),)</f>
        <v>0</v>
      </c>
      <c r="AY24" s="402">
        <f>SUM(IFERROR(VLOOKUP($A24,'Season 3'!AK$4:CN$104,52,0),"0"),IFERROR(VLOOKUP($A24,'Season 4'!AK$4:CN$104,52,0),"0"),
IFERROR(VLOOKUP($A24,'Season 5'!AK$4:CN$104,52,0),"0"),IFERROR(VLOOKUP($A24,'Season 6'!AK$4:CN$104,52,0),"0"),
IFERROR(VLOOKUP($A24,'Season 7'!AK$4:CN$104,52,0),"0"),IFERROR(VLOOKUP($A24,'Season 8'!AK$4:CN$104,52,0),"0"),
IFERROR(VLOOKUP($A24,'Season 9'!AK$4:CN$104,52,0),"0"),IFERROR(VLOOKUP($A24,'Season 10'!AK$4:CN$104,52,0),"0"),
IFERROR(VLOOKUP($A24,'Season 11'!AK$4:CN$104,52,0),"0"),IFERROR(VLOOKUP($A24,'Season 12'!AK$4:CN$104,52,0),"0"),
IFERROR(VLOOKUP($A24,'Season 13'!AK$4:CN$104,52,0),"0"),IFERROR(VLOOKUP($A24,'Season 14'!AK$4:CN$104,52,0),"0"),IFERROR(VLOOKUP($A24,'Season 15'!AK$4:CN$104,52,0),"0"),)</f>
        <v>0</v>
      </c>
      <c r="AZ24" s="403">
        <f>SUM(IFERROR(VLOOKUP($A24,'Season 1'!AJ$4:CM$104,38,0),"0"),IFERROR(VLOOKUP($A24,'Season 2'!AK$4:CN$104,48,0),"0"),)</f>
        <v>0</v>
      </c>
      <c r="BA24" s="398">
        <f>SUM(IFERROR(VLOOKUP($A24,'Season 1'!AJ$4:CM$104,39,0),"0"),IFERROR(VLOOKUP($A24,'Season 2'!AK$4:CN$104,49,0),"0"),)</f>
        <v>0</v>
      </c>
      <c r="BB24" s="518">
        <f>SUM(IFERROR(VLOOKUP($A24,'Season 1'!AJ$4:CM$104,40,0),"0"),IFERROR(VLOOKUP($A24,'Season 2'!AK$4:CN$104,50,0),"0"),)</f>
        <v>0</v>
      </c>
      <c r="BC24" s="21">
        <f>SUM(IFERROR(VLOOKUP($A24,'Season 1'!AJ$4:CM$104,41,0),"0"),IFERROR(VLOOKUP($A24,'Season 2'!AK$4:CN$104,51,0),"0"),)</f>
        <v>0</v>
      </c>
      <c r="BD24" s="402">
        <f>SUM(IFERROR(VLOOKUP($A24,'Season 1'!AJ$4:CM$104,42,0),"0"),IFERROR(VLOOKUP($A24,'Season 2'!AK$4:CN$104,52,0),"0"),)</f>
        <v>0</v>
      </c>
      <c r="BE24" s="561">
        <f>SUM(
IFERROR(VLOOKUP($A24,'Season 1'!AJ$4:CM$104,48,0),"0"),IFERROR(VLOOKUP($A24,'Season 2'!AK$4:CN$104,53,0),"0"),
IFERROR(VLOOKUP($A24,'Season 3'!AK$4:CN$104,53,0),"0"),IFERROR(VLOOKUP($A24,'Season 4'!AK$4:CN$104,53,0),"0"),
IFERROR(VLOOKUP($A24,'Season 5'!AK$4:CN$104,53,0),"0"),IFERROR(VLOOKUP($A24,'Season 6'!AK$4:CN$104,53,0),"0"),
IFERROR(VLOOKUP($A24,'Season 7'!AK$4:CN$104,53,0),"0"),IFERROR(VLOOKUP($A24,'Season 8'!AK$4:CN$104,53,0),"0"),
IFERROR(VLOOKUP($A24,'Season 9'!AK$4:CN$104,53,0),"0"),IFERROR(VLOOKUP($A24,'Season 10'!AK$4:CN$104,53,0),"0"),
IFERROR(VLOOKUP($A24,'Season 11'!AK$4:CN$104,53,0),"0"),IFERROR(VLOOKUP($A24,'Season 12'!AK$4:CN$104,53,0),"0"),
IFERROR(VLOOKUP($A24,'Season 13'!AK$4:CN$104,53,0),"0"),IFERROR(VLOOKUP($A24,'Season 14'!AK$4:CN$104,53,0),"0"),IFERROR(VLOOKUP($A24,'Season 15'!AK$4:CN$104,53,0),"0"),)</f>
        <v>0</v>
      </c>
      <c r="BF24" s="562">
        <f>SUM(
IFERROR(VLOOKUP($A24,'Season 1'!AJ$4:CM$104,49,0),"0"),IFERROR(VLOOKUP($A24,'Season 2'!AK$4:CN$104,54,0),"0"),
IFERROR(VLOOKUP($A24,'Season 3'!AK$4:CN$104,54,0),"0"),IFERROR(VLOOKUP($A24,'Season 4'!AK$4:CN$104,54,0),"0"),
IFERROR(VLOOKUP($A24,'Season 5'!AK$4:CN$104,54,0),"0"),IFERROR(VLOOKUP($A24,'Season 6'!AK$4:CN$104,54,0),"0"),
IFERROR(VLOOKUP($A24,'Season 7'!AK$4:CN$104,54,0),"0"),IFERROR(VLOOKUP($A24,'Season 8'!AK$4:CN$104,54,0),"0"),
IFERROR(VLOOKUP($A24,'Season 9'!AK$4:CN$104,54,0),"0"),IFERROR(VLOOKUP($A24,'Season 10'!AK$4:CN$104,54,0),"0"),
IFERROR(VLOOKUP($A24,'Season 11'!AK$4:CN$104,540),"0"),IFERROR(VLOOKUP($A24,'Season 12'!AK$4:CN$104,54,0),"0"),
IFERROR(VLOOKUP($A24,'Season 13'!AK$4:CN$104,54,0),"0"),IFERROR(VLOOKUP($A24,'Season 14'!AK$4:CN$104,54,0),"0"),IFERROR(VLOOKUP($A24,'Season 15'!AK$4:CN$104,54,0),"0"),)</f>
        <v>0</v>
      </c>
      <c r="BG24" s="529" t="e">
        <f t="shared" si="1"/>
        <v>#DIV/0!</v>
      </c>
      <c r="BI24" s="553"/>
      <c r="BJ24" s="553"/>
      <c r="BK24" s="553"/>
      <c r="BL24" s="553"/>
      <c r="BM24" s="553"/>
      <c r="BN24" s="553"/>
      <c r="BO24" s="531"/>
      <c r="BP24" s="531"/>
      <c r="BQ24" s="531"/>
      <c r="BR24" s="531"/>
      <c r="BS24" s="12" t="str">
        <f>IFERROR(VLOOKUP($A24,'Season 1'!$AJ$4:$CM$104,50,0),"0")</f>
        <v>0</v>
      </c>
      <c r="BT24" s="12" t="str">
        <f>IFERROR(VLOOKUP($A24,'Season 1'!$AJ$4:$CM$104,51,0),"0")</f>
        <v>0</v>
      </c>
      <c r="BU24" s="12" t="str">
        <f>IFERROR(VLOOKUP($A24,'Season 2'!$AK$4:$CN$104,55,0),"0")</f>
        <v>0</v>
      </c>
      <c r="BV24" s="12" t="str">
        <f>IFERROR(VLOOKUP($A24,'Season 2'!$AK$4:$CN$104,56,0),"0")</f>
        <v>0</v>
      </c>
      <c r="BW24" s="12" t="str">
        <f>IFERROR(VLOOKUP($A24,'Season 3'!$AK$4:$CN$104,55,0),"0")</f>
        <v>0</v>
      </c>
      <c r="BX24" s="12" t="str">
        <f>IFERROR(VLOOKUP($A24,'Season 3'!$AK$4:$CN$104,56,0),"0")</f>
        <v>0</v>
      </c>
      <c r="BY24" s="12" t="str">
        <f>IFERROR(VLOOKUP($A24,'Season 4'!$AK$4:$CN$104,55,0),"0")</f>
        <v>0</v>
      </c>
      <c r="BZ24" s="12" t="str">
        <f>IFERROR(VLOOKUP($A24,'Season 4'!$AK$4:$CN$104,56,0),"0")</f>
        <v>0</v>
      </c>
      <c r="CA24" s="12" t="str">
        <f>IFERROR(VLOOKUP($A24,'Season 5'!$AK$4:$CN$104,55,0),"0")</f>
        <v>0</v>
      </c>
      <c r="CB24" s="12" t="str">
        <f>IFERROR(VLOOKUP($A24,'Season 5'!$AK$4:$CN$104,56,0),"0")</f>
        <v>0</v>
      </c>
      <c r="CC24" s="12" t="str">
        <f>IFERROR(VLOOKUP($A24,'Season 6'!$AK$4:$CN$104,55,0),"0")</f>
        <v>0</v>
      </c>
      <c r="CD24" s="12" t="str">
        <f>IFERROR(VLOOKUP($A24,'Season 6'!$AK$4:$CN$104,56,0),"0")</f>
        <v>0</v>
      </c>
      <c r="CE24" s="12" t="str">
        <f>IFERROR(VLOOKUP($A24,'Season 7'!$AK$4:$CN$104,55,0),"0")</f>
        <v>0</v>
      </c>
      <c r="CF24" s="12" t="str">
        <f>IFERROR(VLOOKUP($A24,'Season 7'!$AK$4:$CN$104,56,0),"0")</f>
        <v>0</v>
      </c>
      <c r="CG24" s="12" t="str">
        <f>IFERROR(VLOOKUP($A24,'Season 8'!$AK$4:$CN$104,55,0),"0")</f>
        <v>0</v>
      </c>
      <c r="CH24" s="12" t="str">
        <f>IFERROR(VLOOKUP($A24,'Season 8'!$AK$4:$CN$104,56,0),"0")</f>
        <v>0</v>
      </c>
      <c r="CI24" s="12" t="str">
        <f>IFERROR(VLOOKUP($A24,'Season 9'!$AK$4:$CN$104,55,0),"0")</f>
        <v>0</v>
      </c>
      <c r="CJ24" s="12" t="str">
        <f>IFERROR(VLOOKUP($A24,'Season 9'!$AK$4:$CN$104,56,0),"0")</f>
        <v>0</v>
      </c>
      <c r="CK24" s="12" t="str">
        <f>IFERROR(VLOOKUP($A24,'Season 10'!$AK$4:$CN$104,55,0),"0")</f>
        <v>0</v>
      </c>
      <c r="CL24" s="12" t="str">
        <f>IFERROR(VLOOKUP($A24,'Season 10'!$AK$4:$CN$104,56,0),"0")</f>
        <v>0</v>
      </c>
      <c r="CM24" s="12" t="str">
        <f>IFERROR(VLOOKUP($A24,'Season 11'!$AK$4:$CN$104,55,0),"0")</f>
        <v>0</v>
      </c>
      <c r="CN24" s="12" t="str">
        <f>IFERROR(VLOOKUP($A24,'Season 11'!$AK$4:$CN$104,56,0),"0")</f>
        <v>0</v>
      </c>
      <c r="CO24" s="12" t="str">
        <f>IFERROR(VLOOKUP($A24,'Season 12'!$AK$4:$CN$104,55,0),"0")</f>
        <v>0</v>
      </c>
      <c r="CP24" s="12" t="str">
        <f>IFERROR(VLOOKUP($A24,'Season 12'!$AK$4:$CN$104,56,0),"0")</f>
        <v>0</v>
      </c>
      <c r="CQ24" s="12" t="str">
        <f>IFERROR(VLOOKUP($A24,'Season 13'!$AK$4:$CN$104,55,0),"0")</f>
        <v>0</v>
      </c>
      <c r="CR24" s="12" t="str">
        <f>IFERROR(VLOOKUP($A24,'Season 13'!$AK$4:$CN$104,56,0),"0")</f>
        <v>0</v>
      </c>
      <c r="CS24" s="12" t="str">
        <f>IFERROR(VLOOKUP($A24,'Season 14'!$AK$4:$CN$104,55,0),"0")</f>
        <v>0</v>
      </c>
      <c r="CT24" s="12" t="str">
        <f>IFERROR(VLOOKUP($A24,'Season 14'!$AK$4:$CN$104,56,0),"0")</f>
        <v>0</v>
      </c>
      <c r="CU24" s="12" t="str">
        <f>IFERROR(VLOOKUP($A24,'Season 15'!$AK$4:$CN$104,55,0),"0")</f>
        <v>0</v>
      </c>
      <c r="CV24" s="12" t="str">
        <f>IFERROR(VLOOKUP($A24,'Season 15'!$AK$4:$CN$104,56,0),"0")</f>
        <v>0</v>
      </c>
    </row>
    <row r="25" spans="1:100" x14ac:dyDescent="0.25">
      <c r="A25" s="545"/>
      <c r="B25" s="516" t="str">
        <f>IFERROR(VLOOKUP('Data Totals'!A25,'Season 1'!AJ$4:CH$104,2,FALSE),IFERROR(VLOOKUP('Data Totals'!A25,'Season 2'!AK$4:CI$104,2,FALSE),IFERROR(VLOOKUP('Data Totals'!A25,'Season 3'!AK$4:CI$104,2,FALSE),IFERROR(VLOOKUP('Data Totals'!A25,'Season 4'!AK$4:CI$104,2,FALSE),IFERROR(VLOOKUP('Data Totals'!A25,'Season 5'!AK$4:CI$104,2,FALSE),IFERROR(VLOOKUP('Data Totals'!A25,'Season 6'!AK$4:CI$104,2,FALSE),IFERROR(VLOOKUP('Data Totals'!A25,'Season 7'!AK$4:CI$104,2,FALSE),IFERROR(VLOOKUP('Data Totals'!A25,'Season 8'!AK$4:CI$104,2,FALSE),IFERROR(VLOOKUP('Data Totals'!A25,'Season 9'!AK$4:CI$104,2,FALSE),IFERROR(VLOOKUP('Data Totals'!A25,'Season 10'!AK$4:CI$104,2,FALSE),IFERROR(VLOOKUP('Data Totals'!A25,'Season 11'!AK$4:CI$104,2,FALSE),IFERROR(VLOOKUP('Data Totals'!A25,'Season 12'!AK$4:CI$104,2,FALSE),IFERROR(VLOOKUP('Data Totals'!A25,'Season 13'!AK$4:CI$104,2,FALSE),IFERROR(VLOOKUP('Data Totals'!A25,'Season 14'!AK$4:CI$104,2,FALSE),IFERROR(VLOOKUP('Data Totals'!A25,'Season 15'!AK$4:CI$104,2,FALSE),"N/A")))))))))))))))</f>
        <v>N/A</v>
      </c>
      <c r="C25" s="517" t="str">
        <f>IFERROR(VLOOKUP('Data Totals'!A25,'Season 1'!AJ$4:CH$104,3,FALSE),IFERROR(VLOOKUP('Data Totals'!A25,'Season 2'!AK$4:CI$104,3,FALSE),IFERROR(VLOOKUP('Data Totals'!A25,'Season 3'!AK$4:CI$104,3,FALSE),IFERROR(VLOOKUP('Data Totals'!A25,'Season 4'!AK$4:CI$104,3,FALSE),IFERROR(VLOOKUP('Data Totals'!A25,'Season 5'!AK$4:CI$104,3,FALSE),IFERROR(VLOOKUP('Data Totals'!A25,'Season 6'!AK$4:CI$104,3,FALSE),IFERROR(VLOOKUP('Data Totals'!A25,'Season 7'!AK$4:CI$104,3,FALSE),IFERROR(VLOOKUP('Data Totals'!A25,'Season 8'!AK$4:CI$104,3,FALSE),IFERROR(VLOOKUP('Data Totals'!A25,'Season 9'!AK$4:CI$104,3,FALSE),IFERROR(VLOOKUP('Data Totals'!A25,'Season 10'!AK$4:CI$104,3,FALSE),IFERROR(VLOOKUP('Data Totals'!A25,'Season 11'!AK$4:CI$104,3,FALSE),IFERROR(VLOOKUP('Data Totals'!A25,'Season 12'!AK$4:CI$104,3,FALSE),IFERROR(VLOOKUP('Data Totals'!A25,'Season 13'!AK$4:CI$104,3,FALSE),IFERROR(VLOOKUP('Data Totals'!A25,'Season 14'!AK$4:CI$104,3,FALSE),IFERROR(VLOOKUP('Data Totals'!A25,'Season 15'!AK$4:CI$104,3,FALSE),"N/A")))))))))))))))</f>
        <v>N/A</v>
      </c>
      <c r="D25" s="517" t="str">
        <f>IFERROR(VLOOKUP('Data Totals'!A25,'Season 15'!AK$4:CI$104,4,FALSE),IFERROR(VLOOKUP('Data Totals'!A25,'Season 14'!AK$4:CI$104,4,FALSE),IFERROR(VLOOKUP('Data Totals'!A25,'Season 13'!AK$4:CI$104,4,FALSE),IFERROR(VLOOKUP('Data Totals'!A25,'Season 12'!AK$4:CI$104,4,FALSE),IFERROR(VLOOKUP('Data Totals'!A25,'Season 11'!AK$4:CI$104,4,FALSE),IFERROR(VLOOKUP('Data Totals'!A25,'Season 10'!AK$4:CI$104,4,FALSE),IFERROR(VLOOKUP('Data Totals'!A25,'Season 9'!AK$4:CI$104,4,FALSE),IFERROR(VLOOKUP('Data Totals'!A25,'Season 8'!AK$4:CI$104,4,FALSE),IFERROR(VLOOKUP('Data Totals'!A25,'Season 7'!AK$4:CI$104,4,FALSE),IFERROR(VLOOKUP('Data Totals'!A25,'Season 6'!AK$4:CI$104,4,FALSE),IFERROR(VLOOKUP('Data Totals'!A25,'Season 5'!AK$4:CI$104,4,FALSE),IFERROR(VLOOKUP('Data Totals'!A25,'Season 4'!AK$4:CI$104,4,FALSE),IFERROR(VLOOKUP('Data Totals'!A25,'Season 3'!AK$4:CI$104,4,FALSE),IFERROR(VLOOKUP('Data Totals'!A25,'Season 2'!AK$4:CI$104,4,FALSE),IFERROR(VLOOKUP('Data Totals'!A25,'Season 1'!AJ$4:CH$104,4,FALSE),"N/A")))))))))))))))</f>
        <v>N/A</v>
      </c>
      <c r="E25" s="517" t="e">
        <f t="shared" si="0"/>
        <v>#VALUE!</v>
      </c>
      <c r="F25" s="398">
        <f>SUM(IFERROR(VLOOKUP(A25,BI$3:BN$152,2,0),"0"),
IFERROR(VLOOKUP(A25,'Season 1'!AJ$4:CM$104,7,0),"0"),IFERROR(VLOOKUP(A25,'Season 2'!AK$4:CN$104,7,0),"0"),
IFERROR(VLOOKUP(A25,'Season 3'!AK$4:CN$104,7,0),"0"),IFERROR(VLOOKUP(A25,'Season 4'!AK$4:CN$104,7,0),"0"),
IFERROR(VLOOKUP(A25,'Season 5'!AK$4:CN$104,7,0),"0"),IFERROR(VLOOKUP(A25,'Season 6'!AK$4:CN$104,7,0),"0"),
IFERROR(VLOOKUP(A25,'Season 7'!AK$4:CN$104,7,0),"0"),IFERROR(VLOOKUP(A25,'Season 8'!AK$4:CN$104,7,0),"0"),
IFERROR(VLOOKUP(A25,'Season 9'!AK$4:CN$104,7,0),"0"),IFERROR(VLOOKUP(A25,'Season 10'!AK$4:CN$104,7,0),"0"),
IFERROR(VLOOKUP(A25,'Season 11'!AK$4:CN$104,7,0),"0"),IFERROR(VLOOKUP(A25,'Season 12'!AK$4:CN$104,7,0),"0"),
IFERROR(VLOOKUP(A25,'Season 13'!AK$4:CN$104,7,0),"0"),IFERROR(VLOOKUP(A25,'Season 14'!AK$4:CN$104,7,0),"0"),IFERROR(VLOOKUP(A25,'Season 15'!AK$4:CN$104,7,0),"0"),)</f>
        <v>0</v>
      </c>
      <c r="G25" s="398">
        <f>SUM(
IFERROR(VLOOKUP(A25,'Season 1'!AJ$4:CM$104,8,0),"0"),IFERROR(VLOOKUP(A25,'Season 2'!AK$4:CN$104,8,0),"0"),
IFERROR(VLOOKUP(A25,'Season 3'!AK$4:CN$104,8,0),"0"),IFERROR(VLOOKUP(A25,'Season 4'!AK$4:CN$104,8,0),"0"),
IFERROR(VLOOKUP(A25,'Season 5'!AK$4:CN$104,8,0),"0"),IFERROR(VLOOKUP(A25,'Season 6'!AK$4:CN$104,8,0),"0"),
IFERROR(VLOOKUP(A25,'Season 7'!AK$4:CN$104,8,0),"0"),IFERROR(VLOOKUP(A25,'Season 8'!AK$4:CN$104,8,0),"0"),
IFERROR(VLOOKUP(A25,'Season 9'!AK$4:CN$104,8,0),"0"),IFERROR(VLOOKUP(A25,'Season 10'!AK$4:CN$104,8,0),"0"),
IFERROR(VLOOKUP(A25,'Season 11'!AK$4:CN$104,8,0),"0"),IFERROR(VLOOKUP(A25,'Season 12'!AK$4:CN$104,8,0),"0"),
IFERROR(VLOOKUP(A25,'Season 13'!AK$4:CN$104,8,0),"0"),IFERROR(VLOOKUP(A25,'Season 14'!AK$4:CN$104,8,0),"0"),IFERROR(VLOOKUP(A25,'Season 15'!AK$4:CN$104,8,0),"0"),)</f>
        <v>0</v>
      </c>
      <c r="H25" s="329">
        <f>SUM(
IFERROR(VLOOKUP(A25,'Season 1'!AJ$4:CM$104,9,0),"0"),IFERROR(VLOOKUP(A25,'Season 2'!AK$4:CN$104,9,0),"0"),
IFERROR(VLOOKUP(A25,'Season 3'!AK$4:CN$104,9,0),"0"),IFERROR(VLOOKUP(A25,'Season 4'!AK$4:CN$104,9,0),"0"),
IFERROR(VLOOKUP(A25,'Season 5'!AK$4:CN$104,9,0),"0"),IFERROR(VLOOKUP(A25,'Season 6'!AK$4:CN$104,9,0),"0"),
IFERROR(VLOOKUP(A25,'Season 7'!AK$4:CN$104,9,0),"0"),IFERROR(VLOOKUP(A25,'Season 8'!AK$4:CN$104,9,0),"0"),
IFERROR(VLOOKUP(A25,'Season 9'!AK$4:CN$104,9,0),"0"),IFERROR(VLOOKUP(A25,'Season 10'!AK$4:CN$104,9,0),"0"),
IFERROR(VLOOKUP(A25,'Season 11'!AK$4:CN$104,9,0),"0"),IFERROR(VLOOKUP(A25,'Season 12'!AK$4:CN$104,9,0),"0"),
IFERROR(VLOOKUP(A25,'Season 13'!AK$4:CN$104,9,0),"0"),IFERROR(VLOOKUP(A25,'Season 14'!AK$4:CN$104,9,0),"0"),IFERROR(VLOOKUP(A25,'Season 15'!AK$4:CN$104,9,0),"0"),)</f>
        <v>0</v>
      </c>
      <c r="I25" s="518">
        <f>SUM(
IFERROR(VLOOKUP(A25,'Season 1'!AJ$4:CM$104,10,0),"0"),IFERROR(VLOOKUP(A25,'Season 2'!AK$4:CN$104,10,0),"0"),
IFERROR(VLOOKUP(A25,'Season 3'!AK$4:CN$104,10,0),"0"),IFERROR(VLOOKUP(A25,'Season 4'!AK$4:CN$104,10,0),"0"),
IFERROR(VLOOKUP(A25,'Season 5'!AK$4:CN$104,10,0),"0"),IFERROR(VLOOKUP(A25,'Season 6'!AK$4:CN$104,10,0),"0"),
IFERROR(VLOOKUP(A25,'Season 7'!AK$4:CN$104,10,0),"0"),IFERROR(VLOOKUP(A25,'Season 8'!AK$4:CN$104,10,0),"0"),
IFERROR(VLOOKUP(A25,'Season 9'!AK$4:CN$104,10,0),"0"),IFERROR(VLOOKUP(A25,'Season 10'!AK$4:CN$104,10,0),"0"),
IFERROR(VLOOKUP(A25,'Season 11'!AK$4:CN$104,10,0),"0"),IFERROR(VLOOKUP(A25,'Season 12'!AK$4:CN$104,10,0),"0"),
IFERROR(VLOOKUP(A25,'Season 13'!AK$4:CN$104,10,0),"0"),IFERROR(VLOOKUP(A25,'Season 14'!AK$4:CN$104,10,0),"0"),IFERROR(VLOOKUP(A25,'Season 15'!AK$4:CN$104,10,0),"0"),)</f>
        <v>0</v>
      </c>
      <c r="J25" s="21">
        <f>SUM(IFERROR(VLOOKUP(A25,BI$3:BN$152,3,0),"0"),
IFERROR(VLOOKUP(A25,'Season 1'!AJ$4:CM$104,11,0),"0"),IFERROR(VLOOKUP(A25,'Season 2'!AK$4:CN$104,11,0),"0"),
IFERROR(VLOOKUP(A25,'Season 3'!AK$4:CN$104,11,0),"0"),IFERROR(VLOOKUP(A25,'Season 4'!AK$4:CN$104,11,0),"0"),
IFERROR(VLOOKUP(A25,'Season 5'!AK$4:CN$104,11,0),"0"),IFERROR(VLOOKUP(A25,'Season 6'!AK$4:CN$104,11,0),"0"),
IFERROR(VLOOKUP(A25,'Season 7'!AK$4:CN$104,11,0),"0"),IFERROR(VLOOKUP(A25,'Season 8'!AK$4:CN$104,11,0),"0"),
IFERROR(VLOOKUP(A25,'Season 9'!AK$4:CN$104,11,0),"0"),IFERROR(VLOOKUP(A25,'Season 10'!AK$4:CN$104,11,0),"0"),
IFERROR(VLOOKUP(A25,'Season 11'!AK$4:CN$104,11,0),"0"),IFERROR(VLOOKUP(A25,'Season 12'!AK$4:CN$104,11,0),"0"),
IFERROR(VLOOKUP(A25,'Season 13'!AK$4:CN$104,11,0),"0"),IFERROR(VLOOKUP(A25,'Season 14'!AK$4:CN$104,11,0),"0"),IFERROR(VLOOKUP(A25,'Season 15'!AK$4:CN$104,11,0),"0"),)</f>
        <v>0</v>
      </c>
      <c r="K25" s="402">
        <f>SUM(IFERROR(VLOOKUP($A25,BI$3:BN$152,4,0),"0"),
IFERROR(VLOOKUP($A25,'Season 1'!AJ$4:CM$104,12,0),"0"),IFERROR(VLOOKUP($A25,'Season 2'!AK$4:CN$104,12,0),"0"),
IFERROR(VLOOKUP($A25,'Season 3'!AK$4:CN$104,12,0),"0"),IFERROR(VLOOKUP($A25,'Season 4'!AK$4:CN$104,12,0),"0"),
IFERROR(VLOOKUP($A25,'Season 5'!AK$4:CN$104,12,0),"0"),IFERROR(VLOOKUP($A25,'Season 6'!AK$4:CN$104,12,0),"0"),
IFERROR(VLOOKUP($A25,'Season 7'!AK$4:CN$104,12,0),"0"),IFERROR(VLOOKUP($A25,'Season 8'!AK$4:CN$104,12,0),"0"),
IFERROR(VLOOKUP($A25,'Season 9'!AK$4:CN$104,12,0),"0"),IFERROR(VLOOKUP($A25,'Season 10'!AK$4:CN$104,12,0),"0"),
IFERROR(VLOOKUP($A25,'Season 11'!AK$4:CN$104,12,0),"0"),IFERROR(VLOOKUP($A25,'Season 12'!AK$4:CN$104,12,0),"0"),
IFERROR(VLOOKUP($A25,'Season 13'!AK$4:CN$104,12,0),"0"),IFERROR(VLOOKUP($A25,'Season 14'!AK$4:CN$104,12,0),"0"),IFERROR(VLOOKUP(A25,'Season 15'!AK$4:CN$104,12,0),"0"),)</f>
        <v>0</v>
      </c>
      <c r="L25" s="403">
        <f>SUM(
IFERROR(VLOOKUP($A25,'Season 1'!AJ$4:CM$104,13,0),"0"),IFERROR(VLOOKUP($A25,'Season 2'!AK$4:CN$104,13,0),"0"),
IFERROR(VLOOKUP($A25,'Season 3'!AK$4:CN$104,13,0),"0"),IFERROR(VLOOKUP($A25,'Season 4'!AK$4:CN$104,13,0),"0"),
IFERROR(VLOOKUP($A25,'Season 5'!AK$4:CN$104,13,0),"0"),IFERROR(VLOOKUP($A25,'Season 6'!AK$4:CN$104,13,0),"0"),
IFERROR(VLOOKUP($A25,'Season 7'!AK$4:CN$104,13,0),"0"),IFERROR(VLOOKUP($A25,'Season 8'!AK$4:CN$104,13,0),"0"),
IFERROR(VLOOKUP($A25,'Season 9'!AK$4:CN$104,13,0),"0"),IFERROR(VLOOKUP($A25,'Season 10'!AK$4:CN$104,13,0),"0"),
IFERROR(VLOOKUP($A25,'Season 11'!AK$4:CN$104,13,0),"0"),IFERROR(VLOOKUP($A25,'Season 12'!AK$4:CN$104,13,0),"0"),
IFERROR(VLOOKUP($A25,'Season 13'!AK$4:CN$104,13,0),"0"),IFERROR(VLOOKUP($A25,'Season 14'!AK$4:CN$104,13,0),"0"),IFERROR(VLOOKUP(A25,'Season 15'!AK$4:CN$104,13,0),"0"),)</f>
        <v>0</v>
      </c>
      <c r="M25" s="398">
        <f>SUM(
IFERROR(VLOOKUP($A25,'Season 1'!AJ$4:CM$104,14,0),"0"),IFERROR(VLOOKUP($A25,'Season 2'!AK$4:CN$104,14,0),"0"),
IFERROR(VLOOKUP($A25,'Season 3'!AK$4:CN$104,14,0),"0"),IFERROR(VLOOKUP($A25,'Season 4'!AK$4:CN$104,14,0),"0"),
IFERROR(VLOOKUP($A25,'Season 5'!AK$4:CN$104,14,0),"0"),IFERROR(VLOOKUP($A25,'Season 6'!AK$4:CN$104,14,0),"0"),
IFERROR(VLOOKUP($A25,'Season 7'!AK$4:CN$104,14,0),"0"),IFERROR(VLOOKUP($A25,'Season 8'!AK$4:CN$104,14,0),"0"),
IFERROR(VLOOKUP($A25,'Season 9'!AK$4:CN$104,14,0),"0"),IFERROR(VLOOKUP($A25,'Season 10'!AK$4:CN$104,14,0),"0"),
IFERROR(VLOOKUP($A25,'Season 11'!AK$4:CN$104,14,0),"0"),IFERROR(VLOOKUP($A25,'Season 12'!AK$4:CN$104,14,0),"0"),
IFERROR(VLOOKUP($A25,'Season 13'!AK$4:CN$104,14,0),"0"),IFERROR(VLOOKUP($A25,'Season 14'!AK$4:CN$104,14,0),"0"),IFERROR(VLOOKUP(A25,'Season 15'!AK$4:CN$104,14,0),"0"),)</f>
        <v>0</v>
      </c>
      <c r="N25" s="518">
        <f>SUM(
IFERROR(VLOOKUP($A25,'Season 1'!AJ$4:CM$104,15,0),"0"),IFERROR(VLOOKUP($A25,'Season 2'!AK$4:CN$104,15,0),"0"),
IFERROR(VLOOKUP($A25,'Season 3'!AK$4:CN$104,15,0),"0"),IFERROR(VLOOKUP($A25,'Season 4'!AK$4:CN$104,15,0),"0"),
IFERROR(VLOOKUP($A25,'Season 5'!AK$4:CN$104,15,0),"0"),IFERROR(VLOOKUP($A25,'Season 6'!AK$4:CN$104,15,0),"0"),
IFERROR(VLOOKUP($A25,'Season 7'!AK$4:CN$104,15,0),"0"),IFERROR(VLOOKUP($A25,'Season 8'!AK$4:CN$104,15,0),"0"),
IFERROR(VLOOKUP($A25,'Season 9'!AK$4:CN$104,15,0),"0"),IFERROR(VLOOKUP($A25,'Season 10'!AK$4:CN$104,15,0),"0"),
IFERROR(VLOOKUP($A25,'Season 11'!AK$4:CN$104,15,0),"0"),IFERROR(VLOOKUP($A25,'Season 12'!AK$4:CN$104,15,0),"0"),
IFERROR(VLOOKUP($A25,'Season 13'!AK$4:CN$104,15,0),"0"),IFERROR(VLOOKUP($A25,'Season 14'!AK$4:CN$104,15,0),"0"),IFERROR(VLOOKUP(A25,'Season 15'!AK$4:CN$104,15,0),"0"),)</f>
        <v>0</v>
      </c>
      <c r="O25" s="21">
        <f>SUM(
IFERROR(VLOOKUP($A25,'Season 1'!AJ$4:CM$104,16,0),"0"),IFERROR(VLOOKUP($A25,'Season 2'!AK$4:CN$104,16,0),"0"),
IFERROR(VLOOKUP($A25,'Season 3'!AK$4:CN$104,16,0),"0"),IFERROR(VLOOKUP($A25,'Season 4'!AK$4:CN$104,16,0),"0"),
IFERROR(VLOOKUP($A25,'Season 5'!AK$4:CN$104,16,0),"0"),IFERROR(VLOOKUP($A25,'Season 6'!AK$4:CN$104,16,0),"0"),
IFERROR(VLOOKUP($A25,'Season 7'!AK$4:CN$104,16,0),"0"),IFERROR(VLOOKUP($A25,'Season 8'!AK$4:CN$104,16,0),"0"),
IFERROR(VLOOKUP($A25,'Season 9'!AK$4:CN$104,16,0),"0"),IFERROR(VLOOKUP($A25,'Season 10'!AK$4:CN$104,16,0),"0"),
IFERROR(VLOOKUP($A25,'Season 11'!AK$4:CN$104,16,0),"0"),IFERROR(VLOOKUP($A25,'Season 12'!AK$4:CN$104,16,0),"0"),
IFERROR(VLOOKUP($A25,'Season 13'!AK$4:CN$104,16,0),"0"),IFERROR(VLOOKUP($A25,'Season 14'!AK$4:CN$104,16,0),"0"),IFERROR(VLOOKUP(A25,'Season 15'!AK$4:CN$104,16,0),"0"),)</f>
        <v>0</v>
      </c>
      <c r="P25" s="402">
        <f>SUM(
IFERROR(VLOOKUP($A25,'Season 1'!AJ$4:CM$104,17,0),"0"),IFERROR(VLOOKUP($A25,'Season 2'!AK$4:CN$104,17,0),"0"),
IFERROR(VLOOKUP($A25,'Season 3'!AK$4:CN$104,17,0),"0"),IFERROR(VLOOKUP($A25,'Season 4'!AK$4:CN$104,17,0),"0"),
IFERROR(VLOOKUP($A25,'Season 5'!AK$4:CN$104,17,0),"0"),IFERROR(VLOOKUP($A25,'Season 6'!AK$4:CN$104,17,0),"0"),
IFERROR(VLOOKUP($A25,'Season 7'!AK$4:CN$104,17,0),"0"),IFERROR(VLOOKUP($A25,'Season 8'!AK$4:CN$104,17,0),"0"),
IFERROR(VLOOKUP($A25,'Season 9'!AK$4:CN$104,17,0),"0"),IFERROR(VLOOKUP($A25,'Season 10'!AK$4:CN$104,17,0),"0"),
IFERROR(VLOOKUP($A25,'Season 11'!AK$4:CN$104,17,0),"0"),IFERROR(VLOOKUP($A25,'Season 12'!AK$4:CN$104,17,0),"0"),
IFERROR(VLOOKUP($A25,'Season 13'!AK$4:CN$104,17,0),"0"),IFERROR(VLOOKUP($A25,'Season 14'!AK$4:CN$104,17,0),"0"),IFERROR(VLOOKUP(A25,'Season 15'!AK$4:CN$104,17,0),"0"),)</f>
        <v>0</v>
      </c>
      <c r="Q25" s="403">
        <f>SUM(
IFERROR(VLOOKUP($A25,'Season 1'!AJ$4:CM$104,18,0),"0"),IFERROR(VLOOKUP($A25,'Season 2'!AK$4:CN$104,18,0),"0"),
IFERROR(VLOOKUP($A25,'Season 3'!AK$4:CN$104,18,0),"0"),IFERROR(VLOOKUP($A25,'Season 4'!AK$4:CN$104,18,0),"0"),
IFERROR(VLOOKUP($A25,'Season 5'!AK$4:CN$104,18,0),"0"),IFERROR(VLOOKUP($A25,'Season 6'!AK$4:CN$104,18,0),"0"),
IFERROR(VLOOKUP($A25,'Season 7'!AK$4:CN$104,18,0),"0"),IFERROR(VLOOKUP($A25,'Season 8'!AK$4:CN$104,18,0),"0"),
IFERROR(VLOOKUP($A25,'Season 9'!AK$4:CN$104,18,0),"0"),IFERROR(VLOOKUP($A25,'Season 10'!AK$4:CN$104,18,0),"0"),
IFERROR(VLOOKUP($A25,'Season 11'!AK$4:CN$104,18,0),"0"),IFERROR(VLOOKUP($A25,'Season 12'!AK$4:CN$104,18,0),"0"),
IFERROR(VLOOKUP($A25,'Season 13'!AK$4:CN$104,18,0),"0"),IFERROR(VLOOKUP($A25,'Season 14'!AK$4:CN$104,18,0),"0"),IFERROR(VLOOKUP(A25,'Season 15'!AK$4:CN$104,18,0),"0"),)</f>
        <v>0</v>
      </c>
      <c r="R25" s="398">
        <f>SUM(
IFERROR(VLOOKUP($A25,'Season 1'!AJ$4:CM$104,19,0),"0"),IFERROR(VLOOKUP($A25,'Season 2'!AK$4:CN$104,19,0),"0"),
IFERROR(VLOOKUP($A25,'Season 3'!AK$4:CN$104,19,0),"0"),IFERROR(VLOOKUP($A25,'Season 4'!AK$4:CN$104,19,0),"0"),
IFERROR(VLOOKUP($A25,'Season 5'!AK$4:CN$104,19,0),"0"),IFERROR(VLOOKUP($A25,'Season 6'!AK$4:CN$104,19,0),"0"),
IFERROR(VLOOKUP($A25,'Season 7'!AK$4:CN$104,19,0),"0"),IFERROR(VLOOKUP($A25,'Season 8'!AK$4:CN$104,19,0),"0"),
IFERROR(VLOOKUP($A25,'Season 9'!AK$4:CN$104,19,0),"0"),IFERROR(VLOOKUP($A25,'Season 10'!AK$4:CN$104,19,0),"0"),
IFERROR(VLOOKUP($A25,'Season 11'!AK$4:CN$104,19,0),"0"),IFERROR(VLOOKUP($A25,'Season 12'!AK$4:CN$104,19,0),"0"),
IFERROR(VLOOKUP($A25,'Season 13'!AK$4:CN$104,19,0),"0"),IFERROR(VLOOKUP($A25,'Season 14'!AK$4:CN$104,19,0),"0"),IFERROR(VLOOKUP(A25,'Season 15'!AK$4:CN$104,19,0),"0"),)</f>
        <v>0</v>
      </c>
      <c r="S25" s="518">
        <f>SUM(
IFERROR(VLOOKUP($A25,'Season 1'!AJ$4:CM$104,20,0),"0"),IFERROR(VLOOKUP($A25,'Season 2'!AK$4:CN$104,20,0),"0"),
IFERROR(VLOOKUP($A25,'Season 3'!AK$4:CN$104,20,0),"0"),IFERROR(VLOOKUP($A25,'Season 4'!AK$4:CN$104,20,0),"0"),
IFERROR(VLOOKUP($A25,'Season 5'!AK$4:CN$104,20,0),"0"),IFERROR(VLOOKUP($A25,'Season 6'!AK$4:CN$104,20,0),"0"),
IFERROR(VLOOKUP($A25,'Season 7'!AK$4:CN$104,20,0),"0"),IFERROR(VLOOKUP($A25,'Season 8'!AK$4:CN$104,20,0),"0"),
IFERROR(VLOOKUP($A25,'Season 9'!AK$4:CN$104,20,0),"0"),IFERROR(VLOOKUP($A25,'Season 10'!AK$4:CN$104,20,0),"0"),
IFERROR(VLOOKUP($A25,'Season 11'!AK$4:CN$104,20,0),"0"),IFERROR(VLOOKUP($A25,'Season 12'!AK$4:CN$104,20,0),"0"),
IFERROR(VLOOKUP($A25,'Season 13'!AK$4:CN$104,20,0),"0"),IFERROR(VLOOKUP($A25,'Season 14'!AK$4:CN$104,20,0),"0"),IFERROR(VLOOKUP(A25,'Season 15'!AK$4:CN$104,20,0),"0"),)</f>
        <v>0</v>
      </c>
      <c r="T25" s="21">
        <f>SUM(
IFERROR(VLOOKUP($A25,'Season 1'!AJ$4:CM$104,21,0),"0"),IFERROR(VLOOKUP($A25,'Season 2'!AK$4:CN$104,21,0),"0"),
IFERROR(VLOOKUP($A25,'Season 3'!AK$4:CN$104,21,0),"0"),IFERROR(VLOOKUP($A25,'Season 4'!AK$4:CN$104,21,0),"0"),
IFERROR(VLOOKUP($A25,'Season 5'!AK$4:CN$104,21,0),"0"),IFERROR(VLOOKUP($A25,'Season 6'!AK$4:CN$104,21,0),"0"),
IFERROR(VLOOKUP($A25,'Season 7'!AK$4:CN$104,21,0),"0"),IFERROR(VLOOKUP($A25,'Season 8'!AK$4:CN$104,21,0),"0"),
IFERROR(VLOOKUP($A25,'Season 9'!AK$4:CN$104,21,0),"0"),IFERROR(VLOOKUP($A25,'Season 10'!AK$4:CN$104,21,0),"0"),
IFERROR(VLOOKUP($A25,'Season 11'!AK$4:CN$104,21,0),"0"),IFERROR(VLOOKUP($A25,'Season 12'!AK$4:CN$104,21,0),"0"),
IFERROR(VLOOKUP($A25,'Season 13'!AK$4:CN$104,21,0),"0"),IFERROR(VLOOKUP($A25,'Season 14'!AK$4:CN$104,21,0),"0"),IFERROR(VLOOKUP(A25,'Season 15'!AK$4:CN$104,21,0),"0"),)</f>
        <v>0</v>
      </c>
      <c r="U25" s="402">
        <f>SUM(
IFERROR(VLOOKUP($A25,'Season 1'!AJ$4:CM$104,22,0),"0"),IFERROR(VLOOKUP($A25,'Season 2'!AK$4:CN$104,22,0),"0"),
IFERROR(VLOOKUP($A25,'Season 3'!AK$4:CN$104,22,0),"0"),IFERROR(VLOOKUP($A25,'Season 4'!AK$4:CN$104,22,0),"0"),
IFERROR(VLOOKUP($A25,'Season 5'!AK$4:CN$104,22,0),"0"),IFERROR(VLOOKUP($A25,'Season 6'!AK$4:CN$104,22,0),"0"),
IFERROR(VLOOKUP($A25,'Season 7'!AK$4:CN$104,22,0),"0"),IFERROR(VLOOKUP($A25,'Season 8'!AK$4:CN$104,22,0),"0"),
IFERROR(VLOOKUP($A25,'Season 9'!AK$4:CN$104,22,0),"0"),IFERROR(VLOOKUP($A25,'Season 10'!AK$4:CN$104,22,0),"0"),
IFERROR(VLOOKUP($A25,'Season 11'!AK$4:CN$104,22,0),"0"),IFERROR(VLOOKUP($A25,'Season 12'!AK$4:CN$104,22,0),"0"),
IFERROR(VLOOKUP($A25,'Season 13'!AK$4:CN$104,22,0),"0"),IFERROR(VLOOKUP($A25,'Season 14'!AK$4:CN$104,22,0),"0"),IFERROR(VLOOKUP(A25,'Season 15'!AK$4:CN$104,22,0),"0"),)</f>
        <v>0</v>
      </c>
      <c r="V25" s="403">
        <f>SUM(
IFERROR(VLOOKUP($A25,'Season 1'!AJ$4:CM$104,23,0),"0"),IFERROR(VLOOKUP($A25,'Season 2'!AK$4:CN$104,23,0),"0"),
IFERROR(VLOOKUP($A25,'Season 3'!AK$4:CN$104,23,0),"0"),IFERROR(VLOOKUP($A25,'Season 4'!AK$4:CN$104,23,0),"0"),
IFERROR(VLOOKUP($A25,'Season 5'!AK$4:CN$104,23,0),"0"),IFERROR(VLOOKUP($A25,'Season 6'!AK$4:CN$104,23,0),"0"),
IFERROR(VLOOKUP($A25,'Season 7'!AK$4:CN$104,23,0),"0"),IFERROR(VLOOKUP($A25,'Season 8'!AK$4:CN$104,23,0),"0"),
IFERROR(VLOOKUP($A25,'Season 9'!AK$4:CN$104,23,0),"0"),IFERROR(VLOOKUP($A25,'Season 10'!AK$4:CN$104,23,0),"0"),
IFERROR(VLOOKUP($A25,'Season 11'!AK$4:CN$104,23,0),"0"),IFERROR(VLOOKUP($A25,'Season 12'!AK$4:CN$104,23,0),"0"),
IFERROR(VLOOKUP($A25,'Season 13'!AK$4:CN$104,23,0),"0"),IFERROR(VLOOKUP($A25,'Season 14'!AK$4:CN$104,23,0),"0"),IFERROR(VLOOKUP($A25,'Season 15'!AK$4:CN$104,23,0),"0"),)</f>
        <v>0</v>
      </c>
      <c r="W25" s="398">
        <f>SUM(
IFERROR(VLOOKUP($A25,'Season 1'!AJ$4:CM$104,24,0),"0"),IFERROR(VLOOKUP($A25,'Season 2'!AK$4:CN$104,24,0),"0"),
IFERROR(VLOOKUP($A25,'Season 3'!AK$4:CN$104,24,0),"0"),IFERROR(VLOOKUP($A25,'Season 4'!AK$4:CN$104,24,0),"0"),
IFERROR(VLOOKUP($A25,'Season 5'!AK$4:CN$104,24,0),"0"),IFERROR(VLOOKUP($A25,'Season 6'!AK$4:CN$104,24,0),"0"),
IFERROR(VLOOKUP($A25,'Season 7'!AK$4:CN$104,24,0),"0"),IFERROR(VLOOKUP($A25,'Season 8'!AK$4:CN$104,24,0),"0"),
IFERROR(VLOOKUP($A25,'Season 9'!AK$4:CN$104,24,0),"0"),IFERROR(VLOOKUP($A25,'Season 10'!AK$4:CN$104,24,0),"0"),
IFERROR(VLOOKUP($A25,'Season 11'!AK$4:CN$104,24,0),"0"),IFERROR(VLOOKUP($A25,'Season 12'!AK$4:CN$104,24,0),"0"),
IFERROR(VLOOKUP($A25,'Season 13'!AK$4:CN$104,24,0),"0"),IFERROR(VLOOKUP($A25,'Season 14'!AK$4:CN$104,24,0),"0"),IFERROR(VLOOKUP($A25,'Season 15'!AK$4:CN$104,24,0),"0"),)</f>
        <v>0</v>
      </c>
      <c r="X25" s="518">
        <f>SUM(
IFERROR(VLOOKUP($A25,'Season 1'!AJ$4:CM$104,25,0),"0"),IFERROR(VLOOKUP($A25,'Season 2'!AK$4:CN$104,25,0),"0"),
IFERROR(VLOOKUP($A25,'Season 3'!AK$4:CN$104,25,0),"0"),IFERROR(VLOOKUP($A25,'Season 4'!AK$4:CN$104,25,0),"0"),
IFERROR(VLOOKUP($A25,'Season 5'!AK$4:CN$104,25,0),"0"),IFERROR(VLOOKUP($A25,'Season 6'!AK$4:CN$104,25,0),"0"),
IFERROR(VLOOKUP($A25,'Season 7'!AK$4:CN$104,25,0),"0"),IFERROR(VLOOKUP($A25,'Season 8'!AK$4:CN$104,25,0),"0"),
IFERROR(VLOOKUP($A25,'Season 9'!AK$4:CN$104,25,0),"0"),IFERROR(VLOOKUP($A25,'Season 10'!AK$4:CN$104,25,0),"0"),
IFERROR(VLOOKUP($A25,'Season 11'!AK$4:CN$104,25,0),"0"),IFERROR(VLOOKUP($A25,'Season 12'!AK$4:CN$104,25,0),"0"),
IFERROR(VLOOKUP($A25,'Season 13'!AK$4:CN$104,25,0),"0"),IFERROR(VLOOKUP($A25,'Season 14'!AK$4:CN$104,25,0),"0"),IFERROR(VLOOKUP($A25,'Season 15'!AK$4:CN$104,25,0),"0"),)</f>
        <v>0</v>
      </c>
      <c r="Y25" s="21">
        <f>SUM(
IFERROR(VLOOKUP($A25,'Season 1'!AJ$4:CM$104,26,0),"0"),IFERROR(VLOOKUP($A25,'Season 2'!AK$4:CN$104,26,0),"0"),
IFERROR(VLOOKUP($A25,'Season 3'!AK$4:CN$104,26,0),"0"),IFERROR(VLOOKUP($A25,'Season 4'!AK$4:CN$104,26,0),"0"),
IFERROR(VLOOKUP($A25,'Season 5'!AK$4:CN$104,26,0),"0"),IFERROR(VLOOKUP($A25,'Season 6'!AK$4:CN$104,26,0),"0"),
IFERROR(VLOOKUP($A25,'Season 7'!AK$4:CN$104,26,0),"0"),IFERROR(VLOOKUP($A25,'Season 8'!AK$4:CN$104,26,0),"0"),
IFERROR(VLOOKUP($A25,'Season 9'!AK$4:CN$104,26,0),"0"),IFERROR(VLOOKUP($A25,'Season 10'!AK$4:CN$104,26,0),"0"),
IFERROR(VLOOKUP($A25,'Season 11'!AK$4:CN$104,26,0),"0"),IFERROR(VLOOKUP($A25,'Season 12'!AK$4:CN$104,26,0),"0"),
IFERROR(VLOOKUP($A25,'Season 13'!AK$4:CN$104,26,0),"0"),IFERROR(VLOOKUP($A25,'Season 14'!AK$4:CN$104,26,0),"0"),IFERROR(VLOOKUP($A25,'Season 15'!AK$4:CN$104,26,0),"0"),)</f>
        <v>0</v>
      </c>
      <c r="Z25" s="402">
        <f>SUM(
IFERROR(VLOOKUP($A25,'Season 1'!AJ$4:CM$104,27,0),"0"),IFERROR(VLOOKUP($A25,'Season 2'!AK$4:CN$104,27,0),"0"),
IFERROR(VLOOKUP($A25,'Season 3'!AK$4:CN$104,27,0),"0"),IFERROR(VLOOKUP($A25,'Season 4'!AK$4:CN$104,27,0),"0"),
IFERROR(VLOOKUP($A25,'Season 5'!AK$4:CN$104,27,0),"0"),IFERROR(VLOOKUP($A25,'Season 6'!AK$4:CN$104,27,0),"0"),
IFERROR(VLOOKUP($A25,'Season 7'!AK$4:CN$104,27,0),"0"),IFERROR(VLOOKUP($A25,'Season 8'!AK$4:CN$104,27,0),"0"),
IFERROR(VLOOKUP($A25,'Season 9'!AK$4:CN$104,27,0),"0"),IFERROR(VLOOKUP($A25,'Season 10'!AK$4:CN$104,27,0),"0"),
IFERROR(VLOOKUP($A25,'Season 11'!AK$4:CN$104,27,0),"0"),IFERROR(VLOOKUP($A25,'Season 12'!AK$4:CN$104,27,0),"0"),
IFERROR(VLOOKUP($A25,'Season 13'!AK$4:CN$104,27,0),"0"),IFERROR(VLOOKUP($A25,'Season 14'!AK$4:CN$104,27,0),"0"),IFERROR(VLOOKUP($A25,'Season 15'!AK$4:CN$104,27,0),"0"),)</f>
        <v>0</v>
      </c>
      <c r="AA25" s="403">
        <f>SUM(
IFERROR(VLOOKUP($A25,'Season 1'!AJ$4:CM$104,28,0),"0"),IFERROR(VLOOKUP($A25,'Season 2'!AK$4:CN$104,28,0),"0"),
IFERROR(VLOOKUP($A25,'Season 3'!AK$4:CN$104,28,0),"0"),IFERROR(VLOOKUP($A25,'Season 4'!AK$4:CN$104,28,0),"0"),
IFERROR(VLOOKUP($A25,'Season 5'!AK$4:CN$104,28,0),"0"),IFERROR(VLOOKUP($A25,'Season 6'!AK$4:CN$104,28,0),"0"),
IFERROR(VLOOKUP($A25,'Season 7'!AK$4:CN$104,28,0),"0"),IFERROR(VLOOKUP($A25,'Season 8'!AK$4:CN$104,28,0),"0"),
IFERROR(VLOOKUP($A25,'Season 9'!AK$4:CN$104,28,0),"0"),IFERROR(VLOOKUP($A25,'Season 10'!AK$4:CN$104,28,0),"0"),
IFERROR(VLOOKUP($A25,'Season 11'!AK$4:CN$104,28,0),"0"),IFERROR(VLOOKUP($A25,'Season 12'!AK$4:CN$104,28,0),"0"),
IFERROR(VLOOKUP($A25,'Season 13'!AK$4:CN$104,28,0),"0"),IFERROR(VLOOKUP($A25,'Season 14'!AK$4:CN$104,28,0),"0"),IFERROR(VLOOKUP($A25,'Season 15'!AK$4:CN$104,28,0),"0"),)</f>
        <v>0</v>
      </c>
      <c r="AB25" s="398">
        <f>SUM(
IFERROR(VLOOKUP($A25,'Season 1'!AJ$4:CM$104,29,0),"0"),IFERROR(VLOOKUP($A25,'Season 2'!AK$4:CN$104,29,0),"0"),
IFERROR(VLOOKUP($A25,'Season 3'!AK$4:CN$104,29,0),"0"),IFERROR(VLOOKUP($A25,'Season 4'!AK$4:CN$104,29,0),"0"),
IFERROR(VLOOKUP($A25,'Season 5'!AK$4:CN$104,29,0),"0"),IFERROR(VLOOKUP($A25,'Season 6'!AK$4:CN$104,29,0),"0"),
IFERROR(VLOOKUP($A25,'Season 7'!AK$4:CN$104,29,0),"0"),IFERROR(VLOOKUP($A25,'Season 8'!AK$4:CN$104,29,0),"0"),
IFERROR(VLOOKUP($A25,'Season 9'!AK$4:CN$104,29,0),"0"),IFERROR(VLOOKUP($A25,'Season 10'!AK$4:CN$104,29,0),"0"),
IFERROR(VLOOKUP($A25,'Season 11'!AK$4:CN$104,29,0),"0"),IFERROR(VLOOKUP($A25,'Season 12'!AK$4:CN$104,29,0),"0"),
IFERROR(VLOOKUP($A25,'Season 13'!AK$4:CN$104,29,0),"0"),IFERROR(VLOOKUP($A25,'Season 14'!AK$4:CN$104,29,0),"0"),IFERROR(VLOOKUP($A25,'Season 15'!AK$4:CN$104,29,0),"0"),)</f>
        <v>0</v>
      </c>
      <c r="AC25" s="518">
        <f>SUM(
IFERROR(VLOOKUP($A25,'Season 1'!AJ$4:CM$104,30,0),"0"),IFERROR(VLOOKUP($A25,'Season 2'!AK$4:CN$104,30,0),"0"),
IFERROR(VLOOKUP($A25,'Season 3'!AK$4:CN$104,30,0),"0"),IFERROR(VLOOKUP($A25,'Season 4'!AK$4:CN$104,30,0),"0"),
IFERROR(VLOOKUP($A25,'Season 5'!AK$4:CN$104,30,0),"0"),IFERROR(VLOOKUP($A25,'Season 6'!AK$4:CN$104,30,0),"0"),
IFERROR(VLOOKUP($A25,'Season 7'!AK$4:CN$104,30,0),"0"),IFERROR(VLOOKUP($A25,'Season 8'!AK$4:CN$104,30,0),"0"),
IFERROR(VLOOKUP($A25,'Season 9'!AK$4:CN$104,30,0),"0"),IFERROR(VLOOKUP($A25,'Season 10'!AK$4:CN$104,30,0),"0"),
IFERROR(VLOOKUP($A25,'Season 11'!AK$4:CN$104,30,0),"0"),IFERROR(VLOOKUP($A25,'Season 12'!AK$4:CN$104,30,0),"0"),
IFERROR(VLOOKUP($A25,'Season 13'!AK$4:CN$104,30,0),"0"),IFERROR(VLOOKUP($A25,'Season 14'!AK$4:CN$104,30,0),"0"),IFERROR(VLOOKUP($A25,'Season 15'!AK$4:CN$104,30,0),"0"),)</f>
        <v>0</v>
      </c>
      <c r="AD25" s="21">
        <f>SUM(
IFERROR(VLOOKUP($A25,'Season 1'!AJ$4:CM$104,31,0),"0"),IFERROR(VLOOKUP($A25,'Season 2'!AK$4:CN$104,31,0),"0"),
IFERROR(VLOOKUP($A25,'Season 3'!AK$4:CN$104,31,0),"0"),IFERROR(VLOOKUP($A25,'Season 4'!AK$4:CN$104,31,0),"0"),
IFERROR(VLOOKUP($A25,'Season 5'!AK$4:CN$104,31,0),"0"),IFERROR(VLOOKUP($A25,'Season 6'!AK$4:CN$104,31,0),"0"),
IFERROR(VLOOKUP($A25,'Season 7'!AK$4:CN$104,31,0),"0"),IFERROR(VLOOKUP($A25,'Season 8'!AK$4:CN$104,31,0),"0"),
IFERROR(VLOOKUP($A25,'Season 9'!AK$4:CN$104,31,0),"0"),IFERROR(VLOOKUP($A25,'Season 10'!AK$4:CN$104,31,0),"0"),
IFERROR(VLOOKUP($A25,'Season 11'!AK$4:CN$104,31,0),"0"),IFERROR(VLOOKUP($A25,'Season 12'!AK$4:CN$104,31,0),"0"),
IFERROR(VLOOKUP($A25,'Season 13'!AK$4:CN$104,31,0),"0"),IFERROR(VLOOKUP($A25,'Season 14'!AK$4:CN$104,31,0),"0"),IFERROR(VLOOKUP($A25,'Season 15'!AK$4:CN$104,31,0),"0"),)</f>
        <v>0</v>
      </c>
      <c r="AE25" s="402">
        <f>SUM(
IFERROR(VLOOKUP($A25,'Season 1'!AJ$4:CM$104,32,0),"0"),IFERROR(VLOOKUP($A25,'Season 2'!AK$4:CN$104,32,0),"0"),
IFERROR(VLOOKUP($A25,'Season 3'!AK$4:CN$104,32,0),"0"),IFERROR(VLOOKUP($A25,'Season 4'!AK$4:CN$104,32,0),"0"),
IFERROR(VLOOKUP($A25,'Season 5'!AK$4:CN$104,32,0),"0"),IFERROR(VLOOKUP($A25,'Season 6'!AK$4:CN$104,32,0),"0"),
IFERROR(VLOOKUP($A25,'Season 7'!AK$4:CN$104,32,0),"0"),IFERROR(VLOOKUP($A25,'Season 8'!AK$4:CN$104,32,0),"0"),
IFERROR(VLOOKUP($A25,'Season 9'!AK$4:CN$104,32,0),"0"),IFERROR(VLOOKUP($A25,'Season 10'!AK$4:CN$104,32,0),"0"),
IFERROR(VLOOKUP($A25,'Season 11'!AK$4:CN$104,32,0),"0"),IFERROR(VLOOKUP($A25,'Season 12'!AK$4:CN$104,32,0),"0"),
IFERROR(VLOOKUP($A25,'Season 13'!AK$4:CN$104,32,0),"0"),IFERROR(VLOOKUP($A25,'Season 14'!AK$4:CN$104,32,0),"0"),IFERROR(VLOOKUP($A25,'Season 15'!AK$4:CN$104,32,0),"0"),)</f>
        <v>0</v>
      </c>
      <c r="AF25" s="403">
        <f>SUM(IFERROR(VLOOKUP($A25,'Season 2'!AK$4:CN$104,33,0),"0"),
IFERROR(VLOOKUP($A25,'Season 3'!AK$4:CN$104,33,0),"0"),IFERROR(VLOOKUP($A25,'Season 4'!AK$4:CN$104,33,0),"0"),
IFERROR(VLOOKUP($A25,'Season 5'!AK$4:CN$104,33,0),"0"),IFERROR(VLOOKUP($A25,'Season 6'!AK$4:CN$104,33,0),"0"),
IFERROR(VLOOKUP($A25,'Season 7'!AK$4:CN$104,33,0),"0"),IFERROR(VLOOKUP($A25,'Season 8'!AK$4:CN$104,33,0),"0"),
IFERROR(VLOOKUP($A25,'Season 9'!AK$4:CN$104,33,0),"0"),IFERROR(VLOOKUP($A25,'Season 10'!AK$4:CN$104,33,0),"0"),
IFERROR(VLOOKUP($A25,'Season 11'!AK$4:CN$104,33,0),"0"),IFERROR(VLOOKUP($A25,'Season 12'!AK$4:CN$104,33,0),"0"),
IFERROR(VLOOKUP($A25,'Season 13'!AK$4:CN$104,33,0),"0"),IFERROR(VLOOKUP($A25,'Season 14'!AK$4:CN$104,33,0),"0"),IFERROR(VLOOKUP($A25,'Season 15'!AK$4:CN$104,33,0),"0"),)</f>
        <v>0</v>
      </c>
      <c r="AG25" s="398">
        <f>SUM(IFERROR(VLOOKUP($A25,'Season 2'!AK$4:CN$104,34,0),"0"),
IFERROR(VLOOKUP($A25,'Season 3'!AK$4:CN$104,34,0),"0"),IFERROR(VLOOKUP($A25,'Season 4'!AK$4:CN$104,34,0),"0"),
IFERROR(VLOOKUP($A25,'Season 5'!AK$4:CN$104,34,0),"0"),IFERROR(VLOOKUP($A25,'Season 6'!AK$4:CN$104,34,0),"0"),
IFERROR(VLOOKUP($A25,'Season 7'!AK$4:CN$104,34,0),"0"),IFERROR(VLOOKUP($A25,'Season 8'!AK$4:CN$104,34,0),"0"),
IFERROR(VLOOKUP($A25,'Season 9'!AK$4:CN$104,34,0),"0"),IFERROR(VLOOKUP($A25,'Season 10'!AK$4:CN$104,34,0),"0"),
IFERROR(VLOOKUP($A25,'Season 11'!AK$4:CN$104,34,0),"0"),IFERROR(VLOOKUP($A25,'Season 12'!AK$4:CN$104,34,0),"0"),
IFERROR(VLOOKUP($A25,'Season 13'!AK$4:CN$104,34,0),"0"),IFERROR(VLOOKUP($A25,'Season 14'!AK$4:CN$104,34,0),"0"),IFERROR(VLOOKUP($A25,'Season 15'!AK$4:CN$104,34,0),"0"),)</f>
        <v>0</v>
      </c>
      <c r="AH25" s="518">
        <f>SUM(IFERROR(VLOOKUP($A25,'Season 2'!AK$4:CN$104,35,0),"0"),
IFERROR(VLOOKUP($A25,'Season 3'!AK$4:CN$104,35,0),"0"),IFERROR(VLOOKUP($A25,'Season 4'!AK$4:CN$104,35,0),"0"),
IFERROR(VLOOKUP($A25,'Season 5'!AK$4:CN$104,35,0),"0"),IFERROR(VLOOKUP($A25,'Season 6'!AK$4:CN$104,35,0),"0"),
IFERROR(VLOOKUP($A25,'Season 7'!AK$4:CN$104,35,0),"0"),IFERROR(VLOOKUP($A25,'Season 8'!AK$4:CN$104,35,0),"0"),
IFERROR(VLOOKUP($A25,'Season 9'!AK$4:CN$104,35,0),"0"),IFERROR(VLOOKUP($A25,'Season 10'!AK$4:CN$104,35,0),"0"),
IFERROR(VLOOKUP($A25,'Season 11'!AK$4:CN$104,35,0),"0"),IFERROR(VLOOKUP($A25,'Season 12'!AK$4:CN$104,35,0),"0"),
IFERROR(VLOOKUP($A25,'Season 13'!AK$4:CN$104,35,0),"0"),IFERROR(VLOOKUP($A25,'Season 14'!AK$4:CN$104,35,0),"0"),IFERROR(VLOOKUP($A25,'Season 15'!AK$4:CN$104,35,0),"0"),)</f>
        <v>0</v>
      </c>
      <c r="AI25" s="21">
        <f>SUM(IFERROR(VLOOKUP($A25,'Season 2'!AK$4:CN$104,36,0),"0"),
IFERROR(VLOOKUP($A25,'Season 3'!AK$4:CN$104,36,0),"0"),IFERROR(VLOOKUP($A25,'Season 4'!AK$4:CN$104,36,0),"0"),
IFERROR(VLOOKUP($A25,'Season 5'!AK$4:CN$104,36,0),"0"),IFERROR(VLOOKUP($A25,'Season 6'!AK$4:CN$104,36,0),"0"),
IFERROR(VLOOKUP($A25,'Season 7'!AK$4:CN$104,36,0),"0"),IFERROR(VLOOKUP($A25,'Season 8'!AK$4:CN$104,36,0),"0"),
IFERROR(VLOOKUP($A25,'Season 9'!AK$4:CN$104,36,0),"0"),IFERROR(VLOOKUP($A25,'Season 10'!AK$4:CN$104,36,0),"0"),
IFERROR(VLOOKUP($A25,'Season 11'!AK$4:CN$104,36,0),"0"),IFERROR(VLOOKUP($A25,'Season 12'!AK$4:CN$104,36,0),"0"),
IFERROR(VLOOKUP($A25,'Season 13'!AK$4:CN$104,36,0),"0"),IFERROR(VLOOKUP($A25,'Season 14'!AK$4:CN$104,36,0),"0"),IFERROR(VLOOKUP($A25,'Season 15'!AK$4:CN$104,36,0),"0"),)</f>
        <v>0</v>
      </c>
      <c r="AJ25" s="402">
        <f>SUM(IFERROR(VLOOKUP($A25,'Season 2'!AK$4:CN$104,37,0),"0"),
IFERROR(VLOOKUP($A25,'Season 3'!AK$4:CN$104,37,0),"0"),IFERROR(VLOOKUP($A25,'Season 4'!AK$4:CN$104,37,0),"0"),
IFERROR(VLOOKUP($A25,'Season 5'!AK$4:CN$104,37,0),"0"),IFERROR(VLOOKUP($A25,'Season 6'!AK$4:CN$104,37,0),"0"),
IFERROR(VLOOKUP($A25,'Season 7'!AK$4:CN$104,37,0),"0"),IFERROR(VLOOKUP($A25,'Season 8'!AK$4:CN$104,37,0),"0"),
IFERROR(VLOOKUP($A25,'Season 9'!AK$4:CN$104,37,0),"0"),IFERROR(VLOOKUP($A25,'Season 10'!AK$4:CN$104,37,0),"0"),
IFERROR(VLOOKUP($A25,'Season 11'!AK$4:CN$104,37,0),"0"),IFERROR(VLOOKUP($A25,'Season 12'!AK$4:CN$104,37,0),"0"),
IFERROR(VLOOKUP($A25,'Season 13'!AK$4:CN$104,37,0),"0"),IFERROR(VLOOKUP($A25,'Season 14'!AK$4:CN$104,37,0),"0"),IFERROR(VLOOKUP($A25,'Season 15'!AK$4:CN$104,37,0),"0"),)</f>
        <v>0</v>
      </c>
      <c r="AK25" s="403">
        <f>SUM(IFERROR(VLOOKUP($A25,'Season 1'!AJ$4:CM$104,33,0),"0"),IFERROR(VLOOKUP($A25,'Season 2'!AK$4:CN$104,38,0),"0"),
IFERROR(VLOOKUP($A25,'Season 3'!AK$4:CN$104,38,0),"0"),IFERROR(VLOOKUP($A25,'Season 4'!AK$4:CN$104,38,0),"0"),
IFERROR(VLOOKUP($A25,'Season 5'!AK$4:CN$104,38,0),"0"),IFERROR(VLOOKUP($A25,'Season 6'!AK$4:CN$104,38,0),"0"),
IFERROR(VLOOKUP($A25,'Season 7'!AK$4:CN$104,38,0),"0"),IFERROR(VLOOKUP($A25,'Season 8'!AK$4:CN$104,38,0),"0"),
IFERROR(VLOOKUP($A25,'Season 9'!AK$4:CN$104,38,0),"0"),IFERROR(VLOOKUP($A25,'Season 10'!AK$4:CN$104,38,0),"0"),
IFERROR(VLOOKUP($A25,'Season 11'!AK$4:CN$104,38,0),"0"),IFERROR(VLOOKUP($A25,'Season 12'!AK$4:CN$104,38,0),"0"),
IFERROR(VLOOKUP($A25,'Season 13'!AK$4:CN$104,38,0),"0"),IFERROR(VLOOKUP($A25,'Season 14'!AK$4:CN$104,38,0),"0"),IFERROR(VLOOKUP($A25,'Season 15'!AK$4:CN$104,38,0),"0"),)</f>
        <v>0</v>
      </c>
      <c r="AL25" s="398">
        <f>SUM(IFERROR(VLOOKUP($A25,'Season 1'!AJ$4:CM$104,34,0),"0"),IFERROR(VLOOKUP($A25,'Season 2'!AK$4:CN$104,39,0),"0"),
IFERROR(VLOOKUP($A25,'Season 3'!AK$4:CN$104,39,0),"0"),IFERROR(VLOOKUP($A25,'Season 4'!AK$4:CN$104,39,0),"0"),
IFERROR(VLOOKUP($A25,'Season 5'!AK$4:CN$104,39,0),"0"),IFERROR(VLOOKUP($A25,'Season 6'!AK$4:CN$104,39,0),"0"),
IFERROR(VLOOKUP($A25,'Season 7'!AK$4:CN$104,39,0),"0"),IFERROR(VLOOKUP($A25,'Season 8'!AK$4:CN$104,39,0),"0"),
IFERROR(VLOOKUP($A25,'Season 9'!AK$4:CN$104,39,0),"0"),IFERROR(VLOOKUP($A25,'Season 10'!AK$4:CN$104,39,0),"0"),
IFERROR(VLOOKUP($A25,'Season 11'!AK$4:CN$104,39,0),"0"),IFERROR(VLOOKUP($A25,'Season 12'!AK$4:CN$104,39,0),"0"),
IFERROR(VLOOKUP($A25,'Season 13'!AK$4:CN$104,39,0),"0"),IFERROR(VLOOKUP($A25,'Season 14'!AK$4:CN$104,39,0),"0"),IFERROR(VLOOKUP($A25,'Season 15'!AK$4:CN$104,39,0),"0"),)</f>
        <v>0</v>
      </c>
      <c r="AM25" s="518">
        <f>SUM(IFERROR(VLOOKUP($A25,'Season 1'!AJ$4:CM$104,35,0),"0"),IFERROR(VLOOKUP($A25,'Season 2'!AK$4:CN$104,40,0),"0"),
IFERROR(VLOOKUP($A25,'Season 3'!AK$4:CN$104,40,0),"0"),IFERROR(VLOOKUP($A25,'Season 4'!AK$4:CN$104,40,0),"0"),
IFERROR(VLOOKUP($A25,'Season 5'!AK$4:CN$104,40,0),"0"),IFERROR(VLOOKUP($A25,'Season 6'!AK$4:CN$104,40,0),"0"),
IFERROR(VLOOKUP($A25,'Season 7'!AK$4:CN$104,40,0),"0"),IFERROR(VLOOKUP($A25,'Season 8'!AK$4:CN$104,40,0),"0"),
IFERROR(VLOOKUP($A25,'Season 9'!AK$4:CN$104,40,0),"0"),IFERROR(VLOOKUP($A25,'Season 10'!AK$4:CN$104,40,0),"0"),
IFERROR(VLOOKUP($A25,'Season 11'!AK$4:CN$104,40,0),"0"),IFERROR(VLOOKUP($A25,'Season 12'!AK$4:CN$104,40,0),"0"),
IFERROR(VLOOKUP($A25,'Season 13'!AK$4:CN$104,40,0),"0"),IFERROR(VLOOKUP($A25,'Season 14'!AK$4:CN$104,40,0),"0"),IFERROR(VLOOKUP($A25,'Season 15'!AK$4:CN$104,40,0),"0"),)</f>
        <v>0</v>
      </c>
      <c r="AN25" s="21">
        <f>SUM(IFERROR(VLOOKUP($A25,'Season 1'!AJ$4:CM$104,36,0),"0"),IFERROR(VLOOKUP($A25,'Season 2'!AK$4:CN$104,41,0),"0"),
IFERROR(VLOOKUP($A25,'Season 3'!AK$4:CN$104,41,0),"0"),IFERROR(VLOOKUP($A25,'Season 4'!AK$4:CN$104,41,0),"0"),
IFERROR(VLOOKUP($A25,'Season 5'!AK$4:CN$104,41,0),"0"),IFERROR(VLOOKUP($A25,'Season 6'!AK$4:CN$104,41,0),"0"),
IFERROR(VLOOKUP($A25,'Season 7'!AK$4:CN$104,41,0),"0"),IFERROR(VLOOKUP($A25,'Season 8'!AK$4:CN$104,41,0),"0"),
IFERROR(VLOOKUP($A25,'Season 9'!AK$4:CN$104,41,0),"0"),IFERROR(VLOOKUP($A25,'Season 10'!AK$4:CN$104,41,0),"0"),
IFERROR(VLOOKUP($A25,'Season 11'!AK$4:CN$104,41,0),"0"),IFERROR(VLOOKUP($A25,'Season 12'!AK$4:CN$104,41,0),"0"),
IFERROR(VLOOKUP($A25,'Season 13'!AK$4:CN$104,41,0),"0"),IFERROR(VLOOKUP($A25,'Season 14'!AK$4:CN$104,41,0),"0"),IFERROR(VLOOKUP($A25,'Season 15'!AK$4:CN$104,41,0),"0"),)</f>
        <v>0</v>
      </c>
      <c r="AO25" s="402">
        <f>SUM(IFERROR(VLOOKUP($A25,'Season 1'!AJ$4:CM$104,37,0),"0"),IFERROR(VLOOKUP($A25,'Season 2'!AK$4:CN$104,42,0),"0"),
IFERROR(VLOOKUP($A25,'Season 3'!AK$4:CN$104,42,0),"0"),IFERROR(VLOOKUP($A25,'Season 4'!AK$4:CN$104,42,0),"0"),
IFERROR(VLOOKUP($A25,'Season 5'!AK$4:CN$104,42,0),"0"),IFERROR(VLOOKUP($A25,'Season 6'!AK$4:CN$104,42,0),"0"),
IFERROR(VLOOKUP($A25,'Season 7'!AK$4:CN$104,42,0),"0"),IFERROR(VLOOKUP($A25,'Season 8'!AK$4:CN$104,42,0),"0"),
IFERROR(VLOOKUP($A25,'Season 9'!AK$4:CN$104,42,0),"0"),IFERROR(VLOOKUP($A25,'Season 10'!AK$4:CN$104,42,0),"0"),
IFERROR(VLOOKUP($A25,'Season 11'!AK$4:CN$104,42,0),"0"),IFERROR(VLOOKUP($A25,'Season 12'!AK$4:CN$104,42,0),"0"),
IFERROR(VLOOKUP($A25,'Season 13'!AK$4:CN$104,42,0),"0"),IFERROR(VLOOKUP($A25,'Season 14'!AK$4:CN$104,42,0),"0"),IFERROR(VLOOKUP($A25,'Season 15'!AK$4:CN$104,42,0),"0"),)</f>
        <v>0</v>
      </c>
      <c r="AP25" s="403">
        <f>SUM(IFERROR(VLOOKUP($A25,'Season 1'!AJ$4:CM$104,43,0),"0"),IFERROR(VLOOKUP($A25,'Season 2'!AK$4:CN$104,43,0),"0"),
IFERROR(VLOOKUP($A25,'Season 3'!AK$4:CN$104,43,0),"0"),IFERROR(VLOOKUP($A25,'Season 4'!AK$4:CN$104,43,0),"0"),
IFERROR(VLOOKUP($A25,'Season 5'!AK$4:CN$104,43,0),"0"),IFERROR(VLOOKUP($A25,'Season 6'!AK$4:CN$104,43,0),"0"),
IFERROR(VLOOKUP($A25,'Season 7'!AK$4:CN$104,43,0),"0"),IFERROR(VLOOKUP($A25,'Season 8'!AK$4:CN$104,43,0),"0"),
IFERROR(VLOOKUP($A25,'Season 9'!AK$4:CN$104,43,0),"0"),IFERROR(VLOOKUP($A25,'Season 10'!AK$4:CN$104,43,0),"0"),
IFERROR(VLOOKUP($A25,'Season 11'!AK$4:CN$104,43,0),"0"),IFERROR(VLOOKUP($A25,'Season 12'!AK$4:CN$104,43,0),"0"),
IFERROR(VLOOKUP($A25,'Season 13'!AK$4:CN$104,43,0),"0"),IFERROR(VLOOKUP($A25,'Season 14'!AK$4:CN$104,43,0),"0"),IFERROR(VLOOKUP($A25,'Season 15'!AK$4:CN$104,43,0),"0"),)</f>
        <v>0</v>
      </c>
      <c r="AQ25" s="398">
        <f>SUM(IFERROR(VLOOKUP($A25,'Season 1'!AJ$4:CM$104,44,0),"0"),IFERROR(VLOOKUP($A25,'Season 2'!AK$4:CN$104,44,0),"0"),
IFERROR(VLOOKUP($A25,'Season 3'!AK$4:CN$104,44,0),"0"),IFERROR(VLOOKUP($A25,'Season 4'!AK$4:CN$104,44,0),"0"),
IFERROR(VLOOKUP($A25,'Season 5'!AK$4:CN$104,44,0),"0"),IFERROR(VLOOKUP($A25,'Season 6'!AK$4:CN$104,44,0),"0"),
IFERROR(VLOOKUP($A25,'Season 7'!AK$4:CN$104,44,0),"0"),IFERROR(VLOOKUP($A25,'Season 8'!AK$4:CN$104,44,0),"0"),
IFERROR(VLOOKUP($A25,'Season 9'!AK$4:CN$104,44,0),"0"),IFERROR(VLOOKUP($A25,'Season 10'!AK$4:CN$104,44,0),"0"),
IFERROR(VLOOKUP($A25,'Season 11'!AK$4:CN$104,44,0),"0"),IFERROR(VLOOKUP($A25,'Season 12'!AK$4:CN$104,44,0),"0"),
IFERROR(VLOOKUP($A25,'Season 13'!AK$4:CN$104,44,0),"0"),IFERROR(VLOOKUP($A25,'Season 14'!AK$4:CN$104,44,0),"0"),IFERROR(VLOOKUP($A25,'Season 15'!AK$4:CN$104,44,0),"0"),)</f>
        <v>0</v>
      </c>
      <c r="AR25" s="518">
        <f>SUM(IFERROR(VLOOKUP($A25,'Season 1'!AJ$4:CM$104,45,0),"0"),IFERROR(VLOOKUP($A25,'Season 2'!AK$4:CN$104,45,0),"0"),
IFERROR(VLOOKUP($A25,'Season 3'!AK$4:CN$104,45,0),"0"),IFERROR(VLOOKUP($A25,'Season 4'!AK$4:CN$104,45,0),"0"),
IFERROR(VLOOKUP($A25,'Season 5'!AK$4:CN$104,45,0),"0"),IFERROR(VLOOKUP($A25,'Season 6'!AK$4:CN$104,45,0),"0"),
IFERROR(VLOOKUP($A25,'Season 7'!AK$4:CN$104,45,0),"0"),IFERROR(VLOOKUP($A25,'Season 8'!AK$4:CN$104,45,0),"0"),
IFERROR(VLOOKUP($A25,'Season 9'!AK$4:CN$104,45,0),"0"),IFERROR(VLOOKUP($A25,'Season 10'!AK$4:CN$104,45,0),"0"),
IFERROR(VLOOKUP($A25,'Season 11'!AK$4:CN$104,45,0),"0"),IFERROR(VLOOKUP($A25,'Season 12'!AK$4:CN$104,45,0),"0"),
IFERROR(VLOOKUP($A25,'Season 13'!AK$4:CN$104,45,0),"0"),IFERROR(VLOOKUP($A25,'Season 14'!AK$4:CN$104,45,0),"0"),IFERROR(VLOOKUP($A25,'Season 15'!AK$4:CN$104,45,0),"0"),)</f>
        <v>0</v>
      </c>
      <c r="AS25" s="21">
        <f>SUM(IFERROR(VLOOKUP($A25,'Season 1'!AJ$4:CM$104,46,0),"0"),IFERROR(VLOOKUP($A25,'Season 2'!AK$4:CN$104,46,0),"0"),
IFERROR(VLOOKUP($A25,'Season 3'!AK$4:CN$104,46,0),"0"),IFERROR(VLOOKUP($A25,'Season 4'!AK$4:CN$104,46,0),"0"),
IFERROR(VLOOKUP($A25,'Season 5'!AK$4:CN$104,46,0),"0"),IFERROR(VLOOKUP($A25,'Season 6'!AK$4:CN$104,46,0),"0"),
IFERROR(VLOOKUP($A25,'Season 7'!AK$4:CN$104,46,0),"0"),IFERROR(VLOOKUP($A25,'Season 8'!AK$4:CN$104,46,0),"0"),
IFERROR(VLOOKUP($A25,'Season 9'!AK$4:CN$104,46,0),"0"),IFERROR(VLOOKUP($A25,'Season 10'!AK$4:CN$104,46,0),"0"),
IFERROR(VLOOKUP($A25,'Season 11'!AK$4:CN$104,46,0),"0"),IFERROR(VLOOKUP($A25,'Season 12'!AK$4:CN$104,46,0),"0"),
IFERROR(VLOOKUP($A25,'Season 13'!AK$4:CN$104,46,0),"0"),IFERROR(VLOOKUP($A25,'Season 14'!AK$4:CN$104,46,0),"0"),IFERROR(VLOOKUP($A25,'Season 15'!AK$4:CN$104,46,0),"0"),)</f>
        <v>0</v>
      </c>
      <c r="AT25" s="402">
        <f>SUM(IFERROR(VLOOKUP($A25,'Season 1'!AJ$4:CM$104,47,0),"0"),IFERROR(VLOOKUP($A25,'Season 2'!AK$4:CN$104,47,0),"0"),
IFERROR(VLOOKUP($A25,'Season 3'!AK$4:CN$104,47,0),"0"),IFERROR(VLOOKUP($A25,'Season 4'!AK$4:CN$104,47,0),"0"),
IFERROR(VLOOKUP($A25,'Season 5'!AK$4:CN$104,47,0),"0"),IFERROR(VLOOKUP($A25,'Season 6'!AK$4:CN$104,47,0),"0"),
IFERROR(VLOOKUP($A25,'Season 7'!AK$4:CN$104,47,0),"0"),IFERROR(VLOOKUP($A25,'Season 8'!AK$4:CN$104,47,0),"0"),
IFERROR(VLOOKUP($A25,'Season 9'!AK$4:CN$104,47,0),"0"),IFERROR(VLOOKUP($A25,'Season 10'!AK$4:CN$104,47,0),"0"),
IFERROR(VLOOKUP($A25,'Season 11'!AK$4:CN$104,47,0),"0"),IFERROR(VLOOKUP($A25,'Season 12'!AK$4:CN$104,47,0),"0"),
IFERROR(VLOOKUP($A25,'Season 13'!AK$4:CN$104,47,0),"0"),IFERROR(VLOOKUP($A25,'Season 14'!AK$4:CN$104,47,0),"0"),IFERROR(VLOOKUP($A25,'Season 15'!AK$4:CN$104,47,0),"0"),)</f>
        <v>0</v>
      </c>
      <c r="AU25" s="403">
        <f>SUM(IFERROR(VLOOKUP($A25,'Season 3'!AK$4:CN$104,48,0),"0"),IFERROR(VLOOKUP($A25,'Season 4'!AK$4:CN$104,48,0),"0"),
IFERROR(VLOOKUP($A25,'Season 5'!AK$4:CN$104,48,0),"0"),IFERROR(VLOOKUP($A25,'Season 6'!AK$4:CN$104,48,0),"0"),
IFERROR(VLOOKUP($A25,'Season 7'!AK$4:CN$104,48,0),"0"),IFERROR(VLOOKUP($A25,'Season 8'!AK$4:CN$104,48,0),"0"),
IFERROR(VLOOKUP($A25,'Season 9'!AK$4:CN$104,48,0),"0"),IFERROR(VLOOKUP($A25,'Season 10'!AK$4:CN$104,48,0),"0"),
IFERROR(VLOOKUP($A25,'Season 11'!AK$4:CN$104,48,0),"0"),IFERROR(VLOOKUP($A25,'Season 12'!AK$4:CN$104,48,0),"0"),
IFERROR(VLOOKUP($A25,'Season 13'!AK$4:CN$104,48,0),"0"),IFERROR(VLOOKUP($A25,'Season 14'!AK$4:CN$104,48,0),"0"),IFERROR(VLOOKUP($A25,'Season 15'!AK$4:CN$104,48,0),"0"),)</f>
        <v>0</v>
      </c>
      <c r="AV25" s="398">
        <f>SUM(IFERROR(VLOOKUP($A25,'Season 3'!AK$4:CN$104,49,0),"0"),IFERROR(VLOOKUP($A25,'Season 4'!AK$4:CN$104,49,0),"0"),
IFERROR(VLOOKUP($A25,'Season 5'!AK$4:CN$104,49,0),"0"),IFERROR(VLOOKUP($A25,'Season 6'!AK$4:CN$104,49,0),"0"),
IFERROR(VLOOKUP($A25,'Season 7'!AK$4:CN$104,49,0),"0"),IFERROR(VLOOKUP($A25,'Season 8'!AK$4:CN$104,49,0),"0"),
IFERROR(VLOOKUP($A25,'Season 9'!AK$4:CN$104,49,0),"0"),IFERROR(VLOOKUP($A25,'Season 10'!AK$4:CN$104,49,0),"0"),
IFERROR(VLOOKUP($A25,'Season 11'!AK$4:CN$104,49,0),"0"),IFERROR(VLOOKUP($A25,'Season 12'!AK$4:CN$104,49,0),"0"),
IFERROR(VLOOKUP($A25,'Season 13'!AK$4:CN$104,49,0),"0"),IFERROR(VLOOKUP($A25,'Season 14'!AK$4:CN$104,49,0),"0"),IFERROR(VLOOKUP($A25,'Season 15'!AK$4:CN$104,49,0),"0"),)</f>
        <v>0</v>
      </c>
      <c r="AW25" s="518">
        <f>SUM(IFERROR(VLOOKUP($A25,'Season 3'!AK$4:CN$104,50,0),"0"),IFERROR(VLOOKUP($A25,'Season 4'!AK$4:CN$104,50,0),"0"),
IFERROR(VLOOKUP($A25,'Season 5'!AK$4:CN$104,50,0),"0"),IFERROR(VLOOKUP($A25,'Season 6'!AK$4:CN$104,50,0),"0"),
IFERROR(VLOOKUP($A25,'Season 7'!AK$4:CN$104,50,0),"0"),IFERROR(VLOOKUP($A25,'Season 8'!AK$4:CN$104,50,0),"0"),
IFERROR(VLOOKUP($A25,'Season 9'!AK$4:CN$104,50,0),"0"),IFERROR(VLOOKUP($A25,'Season 10'!AK$4:CN$104,50,0),"0"),
IFERROR(VLOOKUP($A25,'Season 11'!AK$4:CN$104,50,0),"0"),IFERROR(VLOOKUP($A25,'Season 12'!AK$4:CN$104,50,0),"0"),
IFERROR(VLOOKUP($A25,'Season 13'!AK$4:CN$104,50,0),"0"),IFERROR(VLOOKUP($A25,'Season 14'!AK$4:CN$104,50,0),"0"),IFERROR(VLOOKUP($A25,'Season 15'!AK$4:CN$104,50,0),"0"),)</f>
        <v>0</v>
      </c>
      <c r="AX25" s="21">
        <f>SUM(IFERROR(VLOOKUP($A25,'Season 3'!AK$4:CN$104,51,0),"0"),IFERROR(VLOOKUP($A25,'Season 4'!AK$4:CN$104,51,0),"0"),
IFERROR(VLOOKUP($A25,'Season 5'!AK$4:CN$104,51,0),"0"),IFERROR(VLOOKUP($A25,'Season 6'!AK$4:CN$104,51,0),"0"),
IFERROR(VLOOKUP($A25,'Season 7'!AK$4:CN$104,51,0),"0"),IFERROR(VLOOKUP($A25,'Season 8'!AK$4:CN$104,51,0),"0"),
IFERROR(VLOOKUP($A25,'Season 9'!AK$4:CN$104,51,0),"0"),IFERROR(VLOOKUP($A25,'Season 10'!AK$4:CN$104,51,0),"0"),
IFERROR(VLOOKUP($A25,'Season 11'!AK$4:CN$104,51,0),"0"),IFERROR(VLOOKUP($A25,'Season 12'!AK$4:CN$104,51,0),"0"),
IFERROR(VLOOKUP($A25,'Season 13'!AK$4:CN$104,51,0),"0"),IFERROR(VLOOKUP($A25,'Season 14'!AK$4:CN$104,51,0),"0"),IFERROR(VLOOKUP($A25,'Season 15'!AK$4:CN$104,51,0),"0"),)</f>
        <v>0</v>
      </c>
      <c r="AY25" s="402">
        <f>SUM(IFERROR(VLOOKUP($A25,'Season 3'!AK$4:CN$104,52,0),"0"),IFERROR(VLOOKUP($A25,'Season 4'!AK$4:CN$104,52,0),"0"),
IFERROR(VLOOKUP($A25,'Season 5'!AK$4:CN$104,52,0),"0"),IFERROR(VLOOKUP($A25,'Season 6'!AK$4:CN$104,52,0),"0"),
IFERROR(VLOOKUP($A25,'Season 7'!AK$4:CN$104,52,0),"0"),IFERROR(VLOOKUP($A25,'Season 8'!AK$4:CN$104,52,0),"0"),
IFERROR(VLOOKUP($A25,'Season 9'!AK$4:CN$104,52,0),"0"),IFERROR(VLOOKUP($A25,'Season 10'!AK$4:CN$104,52,0),"0"),
IFERROR(VLOOKUP($A25,'Season 11'!AK$4:CN$104,52,0),"0"),IFERROR(VLOOKUP($A25,'Season 12'!AK$4:CN$104,52,0),"0"),
IFERROR(VLOOKUP($A25,'Season 13'!AK$4:CN$104,52,0),"0"),IFERROR(VLOOKUP($A25,'Season 14'!AK$4:CN$104,52,0),"0"),IFERROR(VLOOKUP($A25,'Season 15'!AK$4:CN$104,52,0),"0"),)</f>
        <v>0</v>
      </c>
      <c r="AZ25" s="403">
        <f>SUM(IFERROR(VLOOKUP($A25,'Season 1'!AJ$4:CM$104,38,0),"0"),IFERROR(VLOOKUP($A25,'Season 2'!AK$4:CN$104,48,0),"0"),)</f>
        <v>0</v>
      </c>
      <c r="BA25" s="398">
        <f>SUM(IFERROR(VLOOKUP($A25,'Season 1'!AJ$4:CM$104,39,0),"0"),IFERROR(VLOOKUP($A25,'Season 2'!AK$4:CN$104,49,0),"0"),)</f>
        <v>0</v>
      </c>
      <c r="BB25" s="518">
        <f>SUM(IFERROR(VLOOKUP($A25,'Season 1'!AJ$4:CM$104,40,0),"0"),IFERROR(VLOOKUP($A25,'Season 2'!AK$4:CN$104,50,0),"0"),)</f>
        <v>0</v>
      </c>
      <c r="BC25" s="21">
        <f>SUM(IFERROR(VLOOKUP($A25,'Season 1'!AJ$4:CM$104,41,0),"0"),IFERROR(VLOOKUP($A25,'Season 2'!AK$4:CN$104,51,0),"0"),)</f>
        <v>0</v>
      </c>
      <c r="BD25" s="402">
        <f>SUM(IFERROR(VLOOKUP($A25,'Season 1'!AJ$4:CM$104,42,0),"0"),IFERROR(VLOOKUP($A25,'Season 2'!AK$4:CN$104,52,0),"0"),)</f>
        <v>0</v>
      </c>
      <c r="BE25" s="561">
        <f>SUM(
IFERROR(VLOOKUP($A25,'Season 1'!AJ$4:CM$104,48,0),"0"),IFERROR(VLOOKUP($A25,'Season 2'!AK$4:CN$104,53,0),"0"),
IFERROR(VLOOKUP($A25,'Season 3'!AK$4:CN$104,53,0),"0"),IFERROR(VLOOKUP($A25,'Season 4'!AK$4:CN$104,53,0),"0"),
IFERROR(VLOOKUP($A25,'Season 5'!AK$4:CN$104,53,0),"0"),IFERROR(VLOOKUP($A25,'Season 6'!AK$4:CN$104,53,0),"0"),
IFERROR(VLOOKUP($A25,'Season 7'!AK$4:CN$104,53,0),"0"),IFERROR(VLOOKUP($A25,'Season 8'!AK$4:CN$104,53,0),"0"),
IFERROR(VLOOKUP($A25,'Season 9'!AK$4:CN$104,53,0),"0"),IFERROR(VLOOKUP($A25,'Season 10'!AK$4:CN$104,53,0),"0"),
IFERROR(VLOOKUP($A25,'Season 11'!AK$4:CN$104,53,0),"0"),IFERROR(VLOOKUP($A25,'Season 12'!AK$4:CN$104,53,0),"0"),
IFERROR(VLOOKUP($A25,'Season 13'!AK$4:CN$104,53,0),"0"),IFERROR(VLOOKUP($A25,'Season 14'!AK$4:CN$104,53,0),"0"),IFERROR(VLOOKUP($A25,'Season 15'!AK$4:CN$104,53,0),"0"),)</f>
        <v>0</v>
      </c>
      <c r="BF25" s="562">
        <f>SUM(
IFERROR(VLOOKUP($A25,'Season 1'!AJ$4:CM$104,49,0),"0"),IFERROR(VLOOKUP($A25,'Season 2'!AK$4:CN$104,54,0),"0"),
IFERROR(VLOOKUP($A25,'Season 3'!AK$4:CN$104,54,0),"0"),IFERROR(VLOOKUP($A25,'Season 4'!AK$4:CN$104,54,0),"0"),
IFERROR(VLOOKUP($A25,'Season 5'!AK$4:CN$104,54,0),"0"),IFERROR(VLOOKUP($A25,'Season 6'!AK$4:CN$104,54,0),"0"),
IFERROR(VLOOKUP($A25,'Season 7'!AK$4:CN$104,54,0),"0"),IFERROR(VLOOKUP($A25,'Season 8'!AK$4:CN$104,54,0),"0"),
IFERROR(VLOOKUP($A25,'Season 9'!AK$4:CN$104,54,0),"0"),IFERROR(VLOOKUP($A25,'Season 10'!AK$4:CN$104,54,0),"0"),
IFERROR(VLOOKUP($A25,'Season 11'!AK$4:CN$104,540),"0"),IFERROR(VLOOKUP($A25,'Season 12'!AK$4:CN$104,54,0),"0"),
IFERROR(VLOOKUP($A25,'Season 13'!AK$4:CN$104,54,0),"0"),IFERROR(VLOOKUP($A25,'Season 14'!AK$4:CN$104,54,0),"0"),IFERROR(VLOOKUP($A25,'Season 15'!AK$4:CN$104,54,0),"0"),)</f>
        <v>0</v>
      </c>
      <c r="BG25" s="529" t="e">
        <f t="shared" si="1"/>
        <v>#DIV/0!</v>
      </c>
      <c r="BI25" s="553"/>
      <c r="BJ25" s="553"/>
      <c r="BK25" s="553"/>
      <c r="BL25" s="553"/>
      <c r="BM25" s="553"/>
      <c r="BN25" s="553"/>
      <c r="BO25" s="531"/>
      <c r="BP25" s="531"/>
      <c r="BQ25" s="531"/>
      <c r="BR25" s="531"/>
      <c r="BS25" s="12" t="str">
        <f>IFERROR(VLOOKUP($A25,'Season 1'!$AJ$4:$CM$104,50,0),"0")</f>
        <v>0</v>
      </c>
      <c r="BT25" s="12" t="str">
        <f>IFERROR(VLOOKUP($A25,'Season 1'!$AJ$4:$CM$104,51,0),"0")</f>
        <v>0</v>
      </c>
      <c r="BU25" s="12" t="str">
        <f>IFERROR(VLOOKUP($A25,'Season 2'!$AK$4:$CN$104,55,0),"0")</f>
        <v>0</v>
      </c>
      <c r="BV25" s="12" t="str">
        <f>IFERROR(VLOOKUP($A25,'Season 2'!$AK$4:$CN$104,56,0),"0")</f>
        <v>0</v>
      </c>
      <c r="BW25" s="12" t="str">
        <f>IFERROR(VLOOKUP($A25,'Season 3'!$AK$4:$CN$104,55,0),"0")</f>
        <v>0</v>
      </c>
      <c r="BX25" s="12" t="str">
        <f>IFERROR(VLOOKUP($A25,'Season 3'!$AK$4:$CN$104,56,0),"0")</f>
        <v>0</v>
      </c>
      <c r="BY25" s="12" t="str">
        <f>IFERROR(VLOOKUP($A25,'Season 4'!$AK$4:$CN$104,55,0),"0")</f>
        <v>0</v>
      </c>
      <c r="BZ25" s="12" t="str">
        <f>IFERROR(VLOOKUP($A25,'Season 4'!$AK$4:$CN$104,56,0),"0")</f>
        <v>0</v>
      </c>
      <c r="CA25" s="12" t="str">
        <f>IFERROR(VLOOKUP($A25,'Season 5'!$AK$4:$CN$104,55,0),"0")</f>
        <v>0</v>
      </c>
      <c r="CB25" s="12" t="str">
        <f>IFERROR(VLOOKUP($A25,'Season 5'!$AK$4:$CN$104,56,0),"0")</f>
        <v>0</v>
      </c>
      <c r="CC25" s="12" t="str">
        <f>IFERROR(VLOOKUP($A25,'Season 6'!$AK$4:$CN$104,55,0),"0")</f>
        <v>0</v>
      </c>
      <c r="CD25" s="12" t="str">
        <f>IFERROR(VLOOKUP($A25,'Season 6'!$AK$4:$CN$104,56,0),"0")</f>
        <v>0</v>
      </c>
      <c r="CE25" s="12" t="str">
        <f>IFERROR(VLOOKUP($A25,'Season 7'!$AK$4:$CN$104,55,0),"0")</f>
        <v>0</v>
      </c>
      <c r="CF25" s="12" t="str">
        <f>IFERROR(VLOOKUP($A25,'Season 7'!$AK$4:$CN$104,56,0),"0")</f>
        <v>0</v>
      </c>
      <c r="CG25" s="12" t="str">
        <f>IFERROR(VLOOKUP($A25,'Season 8'!$AK$4:$CN$104,55,0),"0")</f>
        <v>0</v>
      </c>
      <c r="CH25" s="12" t="str">
        <f>IFERROR(VLOOKUP($A25,'Season 8'!$AK$4:$CN$104,56,0),"0")</f>
        <v>0</v>
      </c>
      <c r="CI25" s="12" t="str">
        <f>IFERROR(VLOOKUP($A25,'Season 9'!$AK$4:$CN$104,55,0),"0")</f>
        <v>0</v>
      </c>
      <c r="CJ25" s="12" t="str">
        <f>IFERROR(VLOOKUP($A25,'Season 9'!$AK$4:$CN$104,56,0),"0")</f>
        <v>0</v>
      </c>
      <c r="CK25" s="12" t="str">
        <f>IFERROR(VLOOKUP($A25,'Season 10'!$AK$4:$CN$104,55,0),"0")</f>
        <v>0</v>
      </c>
      <c r="CL25" s="12" t="str">
        <f>IFERROR(VLOOKUP($A25,'Season 10'!$AK$4:$CN$104,56,0),"0")</f>
        <v>0</v>
      </c>
      <c r="CM25" s="12" t="str">
        <f>IFERROR(VLOOKUP($A25,'Season 11'!$AK$4:$CN$104,55,0),"0")</f>
        <v>0</v>
      </c>
      <c r="CN25" s="12" t="str">
        <f>IFERROR(VLOOKUP($A25,'Season 11'!$AK$4:$CN$104,56,0),"0")</f>
        <v>0</v>
      </c>
      <c r="CO25" s="12" t="str">
        <f>IFERROR(VLOOKUP($A25,'Season 12'!$AK$4:$CN$104,55,0),"0")</f>
        <v>0</v>
      </c>
      <c r="CP25" s="12" t="str">
        <f>IFERROR(VLOOKUP($A25,'Season 12'!$AK$4:$CN$104,56,0),"0")</f>
        <v>0</v>
      </c>
      <c r="CQ25" s="12" t="str">
        <f>IFERROR(VLOOKUP($A25,'Season 13'!$AK$4:$CN$104,55,0),"0")</f>
        <v>0</v>
      </c>
      <c r="CR25" s="12" t="str">
        <f>IFERROR(VLOOKUP($A25,'Season 13'!$AK$4:$CN$104,56,0),"0")</f>
        <v>0</v>
      </c>
      <c r="CS25" s="12" t="str">
        <f>IFERROR(VLOOKUP($A25,'Season 14'!$AK$4:$CN$104,55,0),"0")</f>
        <v>0</v>
      </c>
      <c r="CT25" s="12" t="str">
        <f>IFERROR(VLOOKUP($A25,'Season 14'!$AK$4:$CN$104,56,0),"0")</f>
        <v>0</v>
      </c>
      <c r="CU25" s="12" t="str">
        <f>IFERROR(VLOOKUP($A25,'Season 15'!$AK$4:$CN$104,55,0),"0")</f>
        <v>0</v>
      </c>
      <c r="CV25" s="12" t="str">
        <f>IFERROR(VLOOKUP($A25,'Season 15'!$AK$4:$CN$104,56,0),"0")</f>
        <v>0</v>
      </c>
    </row>
    <row r="26" spans="1:100" x14ac:dyDescent="0.25">
      <c r="A26" s="545" t="s">
        <v>325</v>
      </c>
      <c r="B26" s="516" t="str">
        <f>IFERROR(VLOOKUP('Data Totals'!A26,'Season 1'!AJ$4:CH$104,2,FALSE),IFERROR(VLOOKUP('Data Totals'!A26,'Season 2'!AK$4:CI$104,2,FALSE),IFERROR(VLOOKUP('Data Totals'!A26,'Season 3'!AK$4:CI$104,2,FALSE),IFERROR(VLOOKUP('Data Totals'!A26,'Season 4'!AK$4:CI$104,2,FALSE),IFERROR(VLOOKUP('Data Totals'!A26,'Season 5'!AK$4:CI$104,2,FALSE),IFERROR(VLOOKUP('Data Totals'!A26,'Season 6'!AK$4:CI$104,2,FALSE),IFERROR(VLOOKUP('Data Totals'!A26,'Season 7'!AK$4:CI$104,2,FALSE),IFERROR(VLOOKUP('Data Totals'!A26,'Season 8'!AK$4:CI$104,2,FALSE),IFERROR(VLOOKUP('Data Totals'!A26,'Season 9'!AK$4:CI$104,2,FALSE),IFERROR(VLOOKUP('Data Totals'!A26,'Season 10'!AK$4:CI$104,2,FALSE),IFERROR(VLOOKUP('Data Totals'!A26,'Season 11'!AK$4:CI$104,2,FALSE),IFERROR(VLOOKUP('Data Totals'!A26,'Season 12'!AK$4:CI$104,2,FALSE),IFERROR(VLOOKUP('Data Totals'!A26,'Season 13'!AK$4:CI$104,2,FALSE),IFERROR(VLOOKUP('Data Totals'!A26,'Season 14'!AK$4:CI$104,2,FALSE),IFERROR(VLOOKUP('Data Totals'!A26,'Season 15'!AK$4:CI$104,2,FALSE),"N/A")))))))))))))))</f>
        <v>RM</v>
      </c>
      <c r="C26" s="517">
        <f>IFERROR(VLOOKUP('Data Totals'!A26,'Season 1'!AJ$4:CH$104,3,FALSE),IFERROR(VLOOKUP('Data Totals'!A26,'Season 2'!AK$4:CI$104,3,FALSE),IFERROR(VLOOKUP('Data Totals'!A26,'Season 3'!AK$4:CI$104,3,FALSE),IFERROR(VLOOKUP('Data Totals'!A26,'Season 4'!AK$4:CI$104,3,FALSE),IFERROR(VLOOKUP('Data Totals'!A26,'Season 5'!AK$4:CI$104,3,FALSE),IFERROR(VLOOKUP('Data Totals'!A26,'Season 6'!AK$4:CI$104,3,FALSE),IFERROR(VLOOKUP('Data Totals'!A26,'Season 7'!AK$4:CI$104,3,FALSE),IFERROR(VLOOKUP('Data Totals'!A26,'Season 8'!AK$4:CI$104,3,FALSE),IFERROR(VLOOKUP('Data Totals'!A26,'Season 9'!AK$4:CI$104,3,FALSE),IFERROR(VLOOKUP('Data Totals'!A26,'Season 10'!AK$4:CI$104,3,FALSE),IFERROR(VLOOKUP('Data Totals'!A26,'Season 11'!AK$4:CI$104,3,FALSE),IFERROR(VLOOKUP('Data Totals'!A26,'Season 12'!AK$4:CI$104,3,FALSE),IFERROR(VLOOKUP('Data Totals'!A26,'Season 13'!AK$4:CI$104,3,FALSE),IFERROR(VLOOKUP('Data Totals'!A26,'Season 14'!AK$4:CI$104,3,FALSE),IFERROR(VLOOKUP('Data Totals'!A26,'Season 15'!AK$4:CI$104,3,FALSE),"N/A")))))))))))))))</f>
        <v>64</v>
      </c>
      <c r="D26" s="517">
        <f>IFERROR(VLOOKUP('Data Totals'!A26,'Season 15'!AK$4:CI$104,4,FALSE),IFERROR(VLOOKUP('Data Totals'!A26,'Season 14'!AK$4:CI$104,4,FALSE),IFERROR(VLOOKUP('Data Totals'!A26,'Season 13'!AK$4:CI$104,4,FALSE),IFERROR(VLOOKUP('Data Totals'!A26,'Season 12'!AK$4:CI$104,4,FALSE),IFERROR(VLOOKUP('Data Totals'!A26,'Season 11'!AK$4:CI$104,4,FALSE),IFERROR(VLOOKUP('Data Totals'!A26,'Season 10'!AK$4:CI$104,4,FALSE),IFERROR(VLOOKUP('Data Totals'!A26,'Season 9'!AK$4:CI$104,4,FALSE),IFERROR(VLOOKUP('Data Totals'!A26,'Season 8'!AK$4:CI$104,4,FALSE),IFERROR(VLOOKUP('Data Totals'!A26,'Season 7'!AK$4:CI$104,4,FALSE),IFERROR(VLOOKUP('Data Totals'!A26,'Season 6'!AK$4:CI$104,4,FALSE),IFERROR(VLOOKUP('Data Totals'!A26,'Season 5'!AK$4:CI$104,4,FALSE),IFERROR(VLOOKUP('Data Totals'!A26,'Season 4'!AK$4:CI$104,4,FALSE),IFERROR(VLOOKUP('Data Totals'!A26,'Season 3'!AK$4:CI$104,4,FALSE),IFERROR(VLOOKUP('Data Totals'!A26,'Season 2'!AK$4:CI$104,4,FALSE),IFERROR(VLOOKUP('Data Totals'!A26,'Season 1'!AJ$4:CH$104,4,FALSE),"N/A")))))))))))))))</f>
        <v>67</v>
      </c>
      <c r="E26" s="517">
        <f t="shared" si="0"/>
        <v>3</v>
      </c>
      <c r="F26" s="398">
        <f>SUM(IFERROR(VLOOKUP(A26,BI$3:BN$152,2,0),"0"),
IFERROR(VLOOKUP(A26,'Season 1'!AJ$4:CM$104,7,0),"0"),IFERROR(VLOOKUP(A26,'Season 2'!AK$4:CN$104,7,0),"0"),
IFERROR(VLOOKUP(A26,'Season 3'!AK$4:CN$104,7,0),"0"),IFERROR(VLOOKUP(A26,'Season 4'!AK$4:CN$104,7,0),"0"),
IFERROR(VLOOKUP(A26,'Season 5'!AK$4:CN$104,7,0),"0"),IFERROR(VLOOKUP(A26,'Season 6'!AK$4:CN$104,7,0),"0"),
IFERROR(VLOOKUP(A26,'Season 7'!AK$4:CN$104,7,0),"0"),IFERROR(VLOOKUP(A26,'Season 8'!AK$4:CN$104,7,0),"0"),
IFERROR(VLOOKUP(A26,'Season 9'!AK$4:CN$104,7,0),"0"),IFERROR(VLOOKUP(A26,'Season 10'!AK$4:CN$104,7,0),"0"),
IFERROR(VLOOKUP(A26,'Season 11'!AK$4:CN$104,7,0),"0"),IFERROR(VLOOKUP(A26,'Season 12'!AK$4:CN$104,7,0),"0"),
IFERROR(VLOOKUP(A26,'Season 13'!AK$4:CN$104,7,0),"0"),IFERROR(VLOOKUP(A26,'Season 14'!AK$4:CN$104,7,0),"0"),IFERROR(VLOOKUP(A26,'Season 15'!AK$4:CN$104,7,0),"0"),)</f>
        <v>65</v>
      </c>
      <c r="G26" s="398">
        <f>SUM(
IFERROR(VLOOKUP(A26,'Season 1'!AJ$4:CM$104,8,0),"0"),IFERROR(VLOOKUP(A26,'Season 2'!AK$4:CN$104,8,0),"0"),
IFERROR(VLOOKUP(A26,'Season 3'!AK$4:CN$104,8,0),"0"),IFERROR(VLOOKUP(A26,'Season 4'!AK$4:CN$104,8,0),"0"),
IFERROR(VLOOKUP(A26,'Season 5'!AK$4:CN$104,8,0),"0"),IFERROR(VLOOKUP(A26,'Season 6'!AK$4:CN$104,8,0),"0"),
IFERROR(VLOOKUP(A26,'Season 7'!AK$4:CN$104,8,0),"0"),IFERROR(VLOOKUP(A26,'Season 8'!AK$4:CN$104,8,0),"0"),
IFERROR(VLOOKUP(A26,'Season 9'!AK$4:CN$104,8,0),"0"),IFERROR(VLOOKUP(A26,'Season 10'!AK$4:CN$104,8,0),"0"),
IFERROR(VLOOKUP(A26,'Season 11'!AK$4:CN$104,8,0),"0"),IFERROR(VLOOKUP(A26,'Season 12'!AK$4:CN$104,8,0),"0"),
IFERROR(VLOOKUP(A26,'Season 13'!AK$4:CN$104,8,0),"0"),IFERROR(VLOOKUP(A26,'Season 14'!AK$4:CN$104,8,0),"0"),IFERROR(VLOOKUP(A26,'Season 15'!AK$4:CN$104,8,0),"0"),)</f>
        <v>10</v>
      </c>
      <c r="H26" s="329">
        <f>SUM(
IFERROR(VLOOKUP(A26,'Season 1'!AJ$4:CM$104,9,0),"0"),IFERROR(VLOOKUP(A26,'Season 2'!AK$4:CN$104,9,0),"0"),
IFERROR(VLOOKUP(A26,'Season 3'!AK$4:CN$104,9,0),"0"),IFERROR(VLOOKUP(A26,'Season 4'!AK$4:CN$104,9,0),"0"),
IFERROR(VLOOKUP(A26,'Season 5'!AK$4:CN$104,9,0),"0"),IFERROR(VLOOKUP(A26,'Season 6'!AK$4:CN$104,9,0),"0"),
IFERROR(VLOOKUP(A26,'Season 7'!AK$4:CN$104,9,0),"0"),IFERROR(VLOOKUP(A26,'Season 8'!AK$4:CN$104,9,0),"0"),
IFERROR(VLOOKUP(A26,'Season 9'!AK$4:CN$104,9,0),"0"),IFERROR(VLOOKUP(A26,'Season 10'!AK$4:CN$104,9,0),"0"),
IFERROR(VLOOKUP(A26,'Season 11'!AK$4:CN$104,9,0),"0"),IFERROR(VLOOKUP(A26,'Season 12'!AK$4:CN$104,9,0),"0"),
IFERROR(VLOOKUP(A26,'Season 13'!AK$4:CN$104,9,0),"0"),IFERROR(VLOOKUP(A26,'Season 14'!AK$4:CN$104,9,0),"0"),IFERROR(VLOOKUP(A26,'Season 15'!AK$4:CN$104,9,0),"0"),)</f>
        <v>0</v>
      </c>
      <c r="I26" s="518">
        <f>SUM(
IFERROR(VLOOKUP(A26,'Season 1'!AJ$4:CM$104,10,0),"0"),IFERROR(VLOOKUP(A26,'Season 2'!AK$4:CN$104,10,0),"0"),
IFERROR(VLOOKUP(A26,'Season 3'!AK$4:CN$104,10,0),"0"),IFERROR(VLOOKUP(A26,'Season 4'!AK$4:CN$104,10,0),"0"),
IFERROR(VLOOKUP(A26,'Season 5'!AK$4:CN$104,10,0),"0"),IFERROR(VLOOKUP(A26,'Season 6'!AK$4:CN$104,10,0),"0"),
IFERROR(VLOOKUP(A26,'Season 7'!AK$4:CN$104,10,0),"0"),IFERROR(VLOOKUP(A26,'Season 8'!AK$4:CN$104,10,0),"0"),
IFERROR(VLOOKUP(A26,'Season 9'!AK$4:CN$104,10,0),"0"),IFERROR(VLOOKUP(A26,'Season 10'!AK$4:CN$104,10,0),"0"),
IFERROR(VLOOKUP(A26,'Season 11'!AK$4:CN$104,10,0),"0"),IFERROR(VLOOKUP(A26,'Season 12'!AK$4:CN$104,10,0),"0"),
IFERROR(VLOOKUP(A26,'Season 13'!AK$4:CN$104,10,0),"0"),IFERROR(VLOOKUP(A26,'Season 14'!AK$4:CN$104,10,0),"0"),IFERROR(VLOOKUP(A26,'Season 15'!AK$4:CN$104,10,0),"0"),)</f>
        <v>7</v>
      </c>
      <c r="J26" s="21">
        <f>SUM(IFERROR(VLOOKUP(A26,BI$3:BN$152,3,0),"0"),
IFERROR(VLOOKUP(A26,'Season 1'!AJ$4:CM$104,11,0),"0"),IFERROR(VLOOKUP(A26,'Season 2'!AK$4:CN$104,11,0),"0"),
IFERROR(VLOOKUP(A26,'Season 3'!AK$4:CN$104,11,0),"0"),IFERROR(VLOOKUP(A26,'Season 4'!AK$4:CN$104,11,0),"0"),
IFERROR(VLOOKUP(A26,'Season 5'!AK$4:CN$104,11,0),"0"),IFERROR(VLOOKUP(A26,'Season 6'!AK$4:CN$104,11,0),"0"),
IFERROR(VLOOKUP(A26,'Season 7'!AK$4:CN$104,11,0),"0"),IFERROR(VLOOKUP(A26,'Season 8'!AK$4:CN$104,11,0),"0"),
IFERROR(VLOOKUP(A26,'Season 9'!AK$4:CN$104,11,0),"0"),IFERROR(VLOOKUP(A26,'Season 10'!AK$4:CN$104,11,0),"0"),
IFERROR(VLOOKUP(A26,'Season 11'!AK$4:CN$104,11,0),"0"),IFERROR(VLOOKUP(A26,'Season 12'!AK$4:CN$104,11,0),"0"),
IFERROR(VLOOKUP(A26,'Season 13'!AK$4:CN$104,11,0),"0"),IFERROR(VLOOKUP(A26,'Season 14'!AK$4:CN$104,11,0),"0"),IFERROR(VLOOKUP(A26,'Season 15'!AK$4:CN$104,11,0),"0"),)</f>
        <v>11</v>
      </c>
      <c r="K26" s="402">
        <f>SUM(IFERROR(VLOOKUP($A26,BI$3:BN$152,4,0),"0"),
IFERROR(VLOOKUP($A26,'Season 1'!AJ$4:CM$104,12,0),"0"),IFERROR(VLOOKUP($A26,'Season 2'!AK$4:CN$104,12,0),"0"),
IFERROR(VLOOKUP($A26,'Season 3'!AK$4:CN$104,12,0),"0"),IFERROR(VLOOKUP($A26,'Season 4'!AK$4:CN$104,12,0),"0"),
IFERROR(VLOOKUP($A26,'Season 5'!AK$4:CN$104,12,0),"0"),IFERROR(VLOOKUP($A26,'Season 6'!AK$4:CN$104,12,0),"0"),
IFERROR(VLOOKUP($A26,'Season 7'!AK$4:CN$104,12,0),"0"),IFERROR(VLOOKUP($A26,'Season 8'!AK$4:CN$104,12,0),"0"),
IFERROR(VLOOKUP($A26,'Season 9'!AK$4:CN$104,12,0),"0"),IFERROR(VLOOKUP($A26,'Season 10'!AK$4:CN$104,12,0),"0"),
IFERROR(VLOOKUP($A26,'Season 11'!AK$4:CN$104,12,0),"0"),IFERROR(VLOOKUP($A26,'Season 12'!AK$4:CN$104,12,0),"0"),
IFERROR(VLOOKUP($A26,'Season 13'!AK$4:CN$104,12,0),"0"),IFERROR(VLOOKUP($A26,'Season 14'!AK$4:CN$104,12,0),"0"),IFERROR(VLOOKUP(A26,'Season 15'!AK$4:CN$104,12,0),"0"),)</f>
        <v>17</v>
      </c>
      <c r="L26" s="403">
        <f>SUM(
IFERROR(VLOOKUP($A26,'Season 1'!AJ$4:CM$104,13,0),"0"),IFERROR(VLOOKUP($A26,'Season 2'!AK$4:CN$104,13,0),"0"),
IFERROR(VLOOKUP($A26,'Season 3'!AK$4:CN$104,13,0),"0"),IFERROR(VLOOKUP($A26,'Season 4'!AK$4:CN$104,13,0),"0"),
IFERROR(VLOOKUP($A26,'Season 5'!AK$4:CN$104,13,0),"0"),IFERROR(VLOOKUP($A26,'Season 6'!AK$4:CN$104,13,0),"0"),
IFERROR(VLOOKUP($A26,'Season 7'!AK$4:CN$104,13,0),"0"),IFERROR(VLOOKUP($A26,'Season 8'!AK$4:CN$104,13,0),"0"),
IFERROR(VLOOKUP($A26,'Season 9'!AK$4:CN$104,13,0),"0"),IFERROR(VLOOKUP($A26,'Season 10'!AK$4:CN$104,13,0),"0"),
IFERROR(VLOOKUP($A26,'Season 11'!AK$4:CN$104,13,0),"0"),IFERROR(VLOOKUP($A26,'Season 12'!AK$4:CN$104,13,0),"0"),
IFERROR(VLOOKUP($A26,'Season 13'!AK$4:CN$104,13,0),"0"),IFERROR(VLOOKUP($A26,'Season 14'!AK$4:CN$104,13,0),"0"),IFERROR(VLOOKUP(A26,'Season 15'!AK$4:CN$104,13,0),"0"),)</f>
        <v>7</v>
      </c>
      <c r="M26" s="398">
        <f>SUM(
IFERROR(VLOOKUP($A26,'Season 1'!AJ$4:CM$104,14,0),"0"),IFERROR(VLOOKUP($A26,'Season 2'!AK$4:CN$104,14,0),"0"),
IFERROR(VLOOKUP($A26,'Season 3'!AK$4:CN$104,14,0),"0"),IFERROR(VLOOKUP($A26,'Season 4'!AK$4:CN$104,14,0),"0"),
IFERROR(VLOOKUP($A26,'Season 5'!AK$4:CN$104,14,0),"0"),IFERROR(VLOOKUP($A26,'Season 6'!AK$4:CN$104,14,0),"0"),
IFERROR(VLOOKUP($A26,'Season 7'!AK$4:CN$104,14,0),"0"),IFERROR(VLOOKUP($A26,'Season 8'!AK$4:CN$104,14,0),"0"),
IFERROR(VLOOKUP($A26,'Season 9'!AK$4:CN$104,14,0),"0"),IFERROR(VLOOKUP($A26,'Season 10'!AK$4:CN$104,14,0),"0"),
IFERROR(VLOOKUP($A26,'Season 11'!AK$4:CN$104,14,0),"0"),IFERROR(VLOOKUP($A26,'Season 12'!AK$4:CN$104,14,0),"0"),
IFERROR(VLOOKUP($A26,'Season 13'!AK$4:CN$104,14,0),"0"),IFERROR(VLOOKUP($A26,'Season 14'!AK$4:CN$104,14,0),"0"),IFERROR(VLOOKUP(A26,'Season 15'!AK$4:CN$104,14,0),"0"),)</f>
        <v>1</v>
      </c>
      <c r="N26" s="518">
        <f>SUM(
IFERROR(VLOOKUP($A26,'Season 1'!AJ$4:CM$104,15,0),"0"),IFERROR(VLOOKUP($A26,'Season 2'!AK$4:CN$104,15,0),"0"),
IFERROR(VLOOKUP($A26,'Season 3'!AK$4:CN$104,15,0),"0"),IFERROR(VLOOKUP($A26,'Season 4'!AK$4:CN$104,15,0),"0"),
IFERROR(VLOOKUP($A26,'Season 5'!AK$4:CN$104,15,0),"0"),IFERROR(VLOOKUP($A26,'Season 6'!AK$4:CN$104,15,0),"0"),
IFERROR(VLOOKUP($A26,'Season 7'!AK$4:CN$104,15,0),"0"),IFERROR(VLOOKUP($A26,'Season 8'!AK$4:CN$104,15,0),"0"),
IFERROR(VLOOKUP($A26,'Season 9'!AK$4:CN$104,15,0),"0"),IFERROR(VLOOKUP($A26,'Season 10'!AK$4:CN$104,15,0),"0"),
IFERROR(VLOOKUP($A26,'Season 11'!AK$4:CN$104,15,0),"0"),IFERROR(VLOOKUP($A26,'Season 12'!AK$4:CN$104,15,0),"0"),
IFERROR(VLOOKUP($A26,'Season 13'!AK$4:CN$104,15,0),"0"),IFERROR(VLOOKUP($A26,'Season 14'!AK$4:CN$104,15,0),"0"),IFERROR(VLOOKUP(A26,'Season 15'!AK$4:CN$104,15,0),"0"),)</f>
        <v>1</v>
      </c>
      <c r="O26" s="21">
        <f>SUM(
IFERROR(VLOOKUP($A26,'Season 1'!AJ$4:CM$104,16,0),"0"),IFERROR(VLOOKUP($A26,'Season 2'!AK$4:CN$104,16,0),"0"),
IFERROR(VLOOKUP($A26,'Season 3'!AK$4:CN$104,16,0),"0"),IFERROR(VLOOKUP($A26,'Season 4'!AK$4:CN$104,16,0),"0"),
IFERROR(VLOOKUP($A26,'Season 5'!AK$4:CN$104,16,0),"0"),IFERROR(VLOOKUP($A26,'Season 6'!AK$4:CN$104,16,0),"0"),
IFERROR(VLOOKUP($A26,'Season 7'!AK$4:CN$104,16,0),"0"),IFERROR(VLOOKUP($A26,'Season 8'!AK$4:CN$104,16,0),"0"),
IFERROR(VLOOKUP($A26,'Season 9'!AK$4:CN$104,16,0),"0"),IFERROR(VLOOKUP($A26,'Season 10'!AK$4:CN$104,16,0),"0"),
IFERROR(VLOOKUP($A26,'Season 11'!AK$4:CN$104,16,0),"0"),IFERROR(VLOOKUP($A26,'Season 12'!AK$4:CN$104,16,0),"0"),
IFERROR(VLOOKUP($A26,'Season 13'!AK$4:CN$104,16,0),"0"),IFERROR(VLOOKUP($A26,'Season 14'!AK$4:CN$104,16,0),"0"),IFERROR(VLOOKUP(A26,'Season 15'!AK$4:CN$104,16,0),"0"),)</f>
        <v>0</v>
      </c>
      <c r="P26" s="402">
        <f>SUM(
IFERROR(VLOOKUP($A26,'Season 1'!AJ$4:CM$104,17,0),"0"),IFERROR(VLOOKUP($A26,'Season 2'!AK$4:CN$104,17,0),"0"),
IFERROR(VLOOKUP($A26,'Season 3'!AK$4:CN$104,17,0),"0"),IFERROR(VLOOKUP($A26,'Season 4'!AK$4:CN$104,17,0),"0"),
IFERROR(VLOOKUP($A26,'Season 5'!AK$4:CN$104,17,0),"0"),IFERROR(VLOOKUP($A26,'Season 6'!AK$4:CN$104,17,0),"0"),
IFERROR(VLOOKUP($A26,'Season 7'!AK$4:CN$104,17,0),"0"),IFERROR(VLOOKUP($A26,'Season 8'!AK$4:CN$104,17,0),"0"),
IFERROR(VLOOKUP($A26,'Season 9'!AK$4:CN$104,17,0),"0"),IFERROR(VLOOKUP($A26,'Season 10'!AK$4:CN$104,17,0),"0"),
IFERROR(VLOOKUP($A26,'Season 11'!AK$4:CN$104,17,0),"0"),IFERROR(VLOOKUP($A26,'Season 12'!AK$4:CN$104,17,0),"0"),
IFERROR(VLOOKUP($A26,'Season 13'!AK$4:CN$104,17,0),"0"),IFERROR(VLOOKUP($A26,'Season 14'!AK$4:CN$104,17,0),"0"),IFERROR(VLOOKUP(A26,'Season 15'!AK$4:CN$104,17,0),"0"),)</f>
        <v>0</v>
      </c>
      <c r="Q26" s="403">
        <f>SUM(
IFERROR(VLOOKUP($A26,'Season 1'!AJ$4:CM$104,18,0),"0"),IFERROR(VLOOKUP($A26,'Season 2'!AK$4:CN$104,18,0),"0"),
IFERROR(VLOOKUP($A26,'Season 3'!AK$4:CN$104,18,0),"0"),IFERROR(VLOOKUP($A26,'Season 4'!AK$4:CN$104,18,0),"0"),
IFERROR(VLOOKUP($A26,'Season 5'!AK$4:CN$104,18,0),"0"),IFERROR(VLOOKUP($A26,'Season 6'!AK$4:CN$104,18,0),"0"),
IFERROR(VLOOKUP($A26,'Season 7'!AK$4:CN$104,18,0),"0"),IFERROR(VLOOKUP($A26,'Season 8'!AK$4:CN$104,18,0),"0"),
IFERROR(VLOOKUP($A26,'Season 9'!AK$4:CN$104,18,0),"0"),IFERROR(VLOOKUP($A26,'Season 10'!AK$4:CN$104,18,0),"0"),
IFERROR(VLOOKUP($A26,'Season 11'!AK$4:CN$104,18,0),"0"),IFERROR(VLOOKUP($A26,'Season 12'!AK$4:CN$104,18,0),"0"),
IFERROR(VLOOKUP($A26,'Season 13'!AK$4:CN$104,18,0),"0"),IFERROR(VLOOKUP($A26,'Season 14'!AK$4:CN$104,18,0),"0"),IFERROR(VLOOKUP(A26,'Season 15'!AK$4:CN$104,18,0),"0"),)</f>
        <v>50</v>
      </c>
      <c r="R26" s="398">
        <f>SUM(
IFERROR(VLOOKUP($A26,'Season 1'!AJ$4:CM$104,19,0),"0"),IFERROR(VLOOKUP($A26,'Season 2'!AK$4:CN$104,19,0),"0"),
IFERROR(VLOOKUP($A26,'Season 3'!AK$4:CN$104,19,0),"0"),IFERROR(VLOOKUP($A26,'Season 4'!AK$4:CN$104,19,0),"0"),
IFERROR(VLOOKUP($A26,'Season 5'!AK$4:CN$104,19,0),"0"),IFERROR(VLOOKUP($A26,'Season 6'!AK$4:CN$104,19,0),"0"),
IFERROR(VLOOKUP($A26,'Season 7'!AK$4:CN$104,19,0),"0"),IFERROR(VLOOKUP($A26,'Season 8'!AK$4:CN$104,19,0),"0"),
IFERROR(VLOOKUP($A26,'Season 9'!AK$4:CN$104,19,0),"0"),IFERROR(VLOOKUP($A26,'Season 10'!AK$4:CN$104,19,0),"0"),
IFERROR(VLOOKUP($A26,'Season 11'!AK$4:CN$104,19,0),"0"),IFERROR(VLOOKUP($A26,'Season 12'!AK$4:CN$104,19,0),"0"),
IFERROR(VLOOKUP($A26,'Season 13'!AK$4:CN$104,19,0),"0"),IFERROR(VLOOKUP($A26,'Season 14'!AK$4:CN$104,19,0),"0"),IFERROR(VLOOKUP(A26,'Season 15'!AK$4:CN$104,19,0),"0"),)</f>
        <v>9</v>
      </c>
      <c r="S26" s="518">
        <f>SUM(
IFERROR(VLOOKUP($A26,'Season 1'!AJ$4:CM$104,20,0),"0"),IFERROR(VLOOKUP($A26,'Season 2'!AK$4:CN$104,20,0),"0"),
IFERROR(VLOOKUP($A26,'Season 3'!AK$4:CN$104,20,0),"0"),IFERROR(VLOOKUP($A26,'Season 4'!AK$4:CN$104,20,0),"0"),
IFERROR(VLOOKUP($A26,'Season 5'!AK$4:CN$104,20,0),"0"),IFERROR(VLOOKUP($A26,'Season 6'!AK$4:CN$104,20,0),"0"),
IFERROR(VLOOKUP($A26,'Season 7'!AK$4:CN$104,20,0),"0"),IFERROR(VLOOKUP($A26,'Season 8'!AK$4:CN$104,20,0),"0"),
IFERROR(VLOOKUP($A26,'Season 9'!AK$4:CN$104,20,0),"0"),IFERROR(VLOOKUP($A26,'Season 10'!AK$4:CN$104,20,0),"0"),
IFERROR(VLOOKUP($A26,'Season 11'!AK$4:CN$104,20,0),"0"),IFERROR(VLOOKUP($A26,'Season 12'!AK$4:CN$104,20,0),"0"),
IFERROR(VLOOKUP($A26,'Season 13'!AK$4:CN$104,20,0),"0"),IFERROR(VLOOKUP($A26,'Season 14'!AK$4:CN$104,20,0),"0"),IFERROR(VLOOKUP(A26,'Season 15'!AK$4:CN$104,20,0),"0"),)</f>
        <v>4</v>
      </c>
      <c r="T26" s="21">
        <f>SUM(
IFERROR(VLOOKUP($A26,'Season 1'!AJ$4:CM$104,21,0),"0"),IFERROR(VLOOKUP($A26,'Season 2'!AK$4:CN$104,21,0),"0"),
IFERROR(VLOOKUP($A26,'Season 3'!AK$4:CN$104,21,0),"0"),IFERROR(VLOOKUP($A26,'Season 4'!AK$4:CN$104,21,0),"0"),
IFERROR(VLOOKUP($A26,'Season 5'!AK$4:CN$104,21,0),"0"),IFERROR(VLOOKUP($A26,'Season 6'!AK$4:CN$104,21,0),"0"),
IFERROR(VLOOKUP($A26,'Season 7'!AK$4:CN$104,21,0),"0"),IFERROR(VLOOKUP($A26,'Season 8'!AK$4:CN$104,21,0),"0"),
IFERROR(VLOOKUP($A26,'Season 9'!AK$4:CN$104,21,0),"0"),IFERROR(VLOOKUP($A26,'Season 10'!AK$4:CN$104,21,0),"0"),
IFERROR(VLOOKUP($A26,'Season 11'!AK$4:CN$104,21,0),"0"),IFERROR(VLOOKUP($A26,'Season 12'!AK$4:CN$104,21,0),"0"),
IFERROR(VLOOKUP($A26,'Season 13'!AK$4:CN$104,21,0),"0"),IFERROR(VLOOKUP($A26,'Season 14'!AK$4:CN$104,21,0),"0"),IFERROR(VLOOKUP(A26,'Season 15'!AK$4:CN$104,21,0),"0"),)</f>
        <v>9</v>
      </c>
      <c r="U26" s="402">
        <f>SUM(
IFERROR(VLOOKUP($A26,'Season 1'!AJ$4:CM$104,22,0),"0"),IFERROR(VLOOKUP($A26,'Season 2'!AK$4:CN$104,22,0),"0"),
IFERROR(VLOOKUP($A26,'Season 3'!AK$4:CN$104,22,0),"0"),IFERROR(VLOOKUP($A26,'Season 4'!AK$4:CN$104,22,0),"0"),
IFERROR(VLOOKUP($A26,'Season 5'!AK$4:CN$104,22,0),"0"),IFERROR(VLOOKUP($A26,'Season 6'!AK$4:CN$104,22,0),"0"),
IFERROR(VLOOKUP($A26,'Season 7'!AK$4:CN$104,22,0),"0"),IFERROR(VLOOKUP($A26,'Season 8'!AK$4:CN$104,22,0),"0"),
IFERROR(VLOOKUP($A26,'Season 9'!AK$4:CN$104,22,0),"0"),IFERROR(VLOOKUP($A26,'Season 10'!AK$4:CN$104,22,0),"0"),
IFERROR(VLOOKUP($A26,'Season 11'!AK$4:CN$104,22,0),"0"),IFERROR(VLOOKUP($A26,'Season 12'!AK$4:CN$104,22,0),"0"),
IFERROR(VLOOKUP($A26,'Season 13'!AK$4:CN$104,22,0),"0"),IFERROR(VLOOKUP($A26,'Season 14'!AK$4:CN$104,22,0),"0"),IFERROR(VLOOKUP(A26,'Season 15'!AK$4:CN$104,22,0),"0"),)</f>
        <v>13</v>
      </c>
      <c r="V26" s="403">
        <f>SUM(
IFERROR(VLOOKUP($A26,'Season 1'!AJ$4:CM$104,23,0),"0"),IFERROR(VLOOKUP($A26,'Season 2'!AK$4:CN$104,23,0),"0"),
IFERROR(VLOOKUP($A26,'Season 3'!AK$4:CN$104,23,0),"0"),IFERROR(VLOOKUP($A26,'Season 4'!AK$4:CN$104,23,0),"0"),
IFERROR(VLOOKUP($A26,'Season 5'!AK$4:CN$104,23,0),"0"),IFERROR(VLOOKUP($A26,'Season 6'!AK$4:CN$104,23,0),"0"),
IFERROR(VLOOKUP($A26,'Season 7'!AK$4:CN$104,23,0),"0"),IFERROR(VLOOKUP($A26,'Season 8'!AK$4:CN$104,23,0),"0"),
IFERROR(VLOOKUP($A26,'Season 9'!AK$4:CN$104,23,0),"0"),IFERROR(VLOOKUP($A26,'Season 10'!AK$4:CN$104,23,0),"0"),
IFERROR(VLOOKUP($A26,'Season 11'!AK$4:CN$104,23,0),"0"),IFERROR(VLOOKUP($A26,'Season 12'!AK$4:CN$104,23,0),"0"),
IFERROR(VLOOKUP($A26,'Season 13'!AK$4:CN$104,23,0),"0"),IFERROR(VLOOKUP($A26,'Season 14'!AK$4:CN$104,23,0),"0"),IFERROR(VLOOKUP($A26,'Season 15'!AK$4:CN$104,23,0),"0"),)</f>
        <v>1</v>
      </c>
      <c r="W26" s="398">
        <f>SUM(
IFERROR(VLOOKUP($A26,'Season 1'!AJ$4:CM$104,24,0),"0"),IFERROR(VLOOKUP($A26,'Season 2'!AK$4:CN$104,24,0),"0"),
IFERROR(VLOOKUP($A26,'Season 3'!AK$4:CN$104,24,0),"0"),IFERROR(VLOOKUP($A26,'Season 4'!AK$4:CN$104,24,0),"0"),
IFERROR(VLOOKUP($A26,'Season 5'!AK$4:CN$104,24,0),"0"),IFERROR(VLOOKUP($A26,'Season 6'!AK$4:CN$104,24,0),"0"),
IFERROR(VLOOKUP($A26,'Season 7'!AK$4:CN$104,24,0),"0"),IFERROR(VLOOKUP($A26,'Season 8'!AK$4:CN$104,24,0),"0"),
IFERROR(VLOOKUP($A26,'Season 9'!AK$4:CN$104,24,0),"0"),IFERROR(VLOOKUP($A26,'Season 10'!AK$4:CN$104,24,0),"0"),
IFERROR(VLOOKUP($A26,'Season 11'!AK$4:CN$104,24,0),"0"),IFERROR(VLOOKUP($A26,'Season 12'!AK$4:CN$104,24,0),"0"),
IFERROR(VLOOKUP($A26,'Season 13'!AK$4:CN$104,24,0),"0"),IFERROR(VLOOKUP($A26,'Season 14'!AK$4:CN$104,24,0),"0"),IFERROR(VLOOKUP($A26,'Season 15'!AK$4:CN$104,24,0),"0"),)</f>
        <v>0</v>
      </c>
      <c r="X26" s="518">
        <f>SUM(
IFERROR(VLOOKUP($A26,'Season 1'!AJ$4:CM$104,25,0),"0"),IFERROR(VLOOKUP($A26,'Season 2'!AK$4:CN$104,25,0),"0"),
IFERROR(VLOOKUP($A26,'Season 3'!AK$4:CN$104,25,0),"0"),IFERROR(VLOOKUP($A26,'Season 4'!AK$4:CN$104,25,0),"0"),
IFERROR(VLOOKUP($A26,'Season 5'!AK$4:CN$104,25,0),"0"),IFERROR(VLOOKUP($A26,'Season 6'!AK$4:CN$104,25,0),"0"),
IFERROR(VLOOKUP($A26,'Season 7'!AK$4:CN$104,25,0),"0"),IFERROR(VLOOKUP($A26,'Season 8'!AK$4:CN$104,25,0),"0"),
IFERROR(VLOOKUP($A26,'Season 9'!AK$4:CN$104,25,0),"0"),IFERROR(VLOOKUP($A26,'Season 10'!AK$4:CN$104,25,0),"0"),
IFERROR(VLOOKUP($A26,'Season 11'!AK$4:CN$104,25,0),"0"),IFERROR(VLOOKUP($A26,'Season 12'!AK$4:CN$104,25,0),"0"),
IFERROR(VLOOKUP($A26,'Season 13'!AK$4:CN$104,25,0),"0"),IFERROR(VLOOKUP($A26,'Season 14'!AK$4:CN$104,25,0),"0"),IFERROR(VLOOKUP($A26,'Season 15'!AK$4:CN$104,25,0),"0"),)</f>
        <v>1</v>
      </c>
      <c r="Y26" s="21">
        <f>SUM(
IFERROR(VLOOKUP($A26,'Season 1'!AJ$4:CM$104,26,0),"0"),IFERROR(VLOOKUP($A26,'Season 2'!AK$4:CN$104,26,0),"0"),
IFERROR(VLOOKUP($A26,'Season 3'!AK$4:CN$104,26,0),"0"),IFERROR(VLOOKUP($A26,'Season 4'!AK$4:CN$104,26,0),"0"),
IFERROR(VLOOKUP($A26,'Season 5'!AK$4:CN$104,26,0),"0"),IFERROR(VLOOKUP($A26,'Season 6'!AK$4:CN$104,26,0),"0"),
IFERROR(VLOOKUP($A26,'Season 7'!AK$4:CN$104,26,0),"0"),IFERROR(VLOOKUP($A26,'Season 8'!AK$4:CN$104,26,0),"0"),
IFERROR(VLOOKUP($A26,'Season 9'!AK$4:CN$104,26,0),"0"),IFERROR(VLOOKUP($A26,'Season 10'!AK$4:CN$104,26,0),"0"),
IFERROR(VLOOKUP($A26,'Season 11'!AK$4:CN$104,26,0),"0"),IFERROR(VLOOKUP($A26,'Season 12'!AK$4:CN$104,26,0),"0"),
IFERROR(VLOOKUP($A26,'Season 13'!AK$4:CN$104,26,0),"0"),IFERROR(VLOOKUP($A26,'Season 14'!AK$4:CN$104,26,0),"0"),IFERROR(VLOOKUP($A26,'Season 15'!AK$4:CN$104,26,0),"0"),)</f>
        <v>1</v>
      </c>
      <c r="Z26" s="402">
        <f>SUM(
IFERROR(VLOOKUP($A26,'Season 1'!AJ$4:CM$104,27,0),"0"),IFERROR(VLOOKUP($A26,'Season 2'!AK$4:CN$104,27,0),"0"),
IFERROR(VLOOKUP($A26,'Season 3'!AK$4:CN$104,27,0),"0"),IFERROR(VLOOKUP($A26,'Season 4'!AK$4:CN$104,27,0),"0"),
IFERROR(VLOOKUP($A26,'Season 5'!AK$4:CN$104,27,0),"0"),IFERROR(VLOOKUP($A26,'Season 6'!AK$4:CN$104,27,0),"0"),
IFERROR(VLOOKUP($A26,'Season 7'!AK$4:CN$104,27,0),"0"),IFERROR(VLOOKUP($A26,'Season 8'!AK$4:CN$104,27,0),"0"),
IFERROR(VLOOKUP($A26,'Season 9'!AK$4:CN$104,27,0),"0"),IFERROR(VLOOKUP($A26,'Season 10'!AK$4:CN$104,27,0),"0"),
IFERROR(VLOOKUP($A26,'Season 11'!AK$4:CN$104,27,0),"0"),IFERROR(VLOOKUP($A26,'Season 12'!AK$4:CN$104,27,0),"0"),
IFERROR(VLOOKUP($A26,'Season 13'!AK$4:CN$104,27,0),"0"),IFERROR(VLOOKUP($A26,'Season 14'!AK$4:CN$104,27,0),"0"),IFERROR(VLOOKUP($A26,'Season 15'!AK$4:CN$104,27,0),"0"),)</f>
        <v>1</v>
      </c>
      <c r="AA26" s="403">
        <f>SUM(
IFERROR(VLOOKUP($A26,'Season 1'!AJ$4:CM$104,28,0),"0"),IFERROR(VLOOKUP($A26,'Season 2'!AK$4:CN$104,28,0),"0"),
IFERROR(VLOOKUP($A26,'Season 3'!AK$4:CN$104,28,0),"0"),IFERROR(VLOOKUP($A26,'Season 4'!AK$4:CN$104,28,0),"0"),
IFERROR(VLOOKUP($A26,'Season 5'!AK$4:CN$104,28,0),"0"),IFERROR(VLOOKUP($A26,'Season 6'!AK$4:CN$104,28,0),"0"),
IFERROR(VLOOKUP($A26,'Season 7'!AK$4:CN$104,28,0),"0"),IFERROR(VLOOKUP($A26,'Season 8'!AK$4:CN$104,28,0),"0"),
IFERROR(VLOOKUP($A26,'Season 9'!AK$4:CN$104,28,0),"0"),IFERROR(VLOOKUP($A26,'Season 10'!AK$4:CN$104,28,0),"0"),
IFERROR(VLOOKUP($A26,'Season 11'!AK$4:CN$104,28,0),"0"),IFERROR(VLOOKUP($A26,'Season 12'!AK$4:CN$104,28,0),"0"),
IFERROR(VLOOKUP($A26,'Season 13'!AK$4:CN$104,28,0),"0"),IFERROR(VLOOKUP($A26,'Season 14'!AK$4:CN$104,28,0),"0"),IFERROR(VLOOKUP($A26,'Season 15'!AK$4:CN$104,28,0),"0"),)</f>
        <v>4</v>
      </c>
      <c r="AB26" s="398">
        <f>SUM(
IFERROR(VLOOKUP($A26,'Season 1'!AJ$4:CM$104,29,0),"0"),IFERROR(VLOOKUP($A26,'Season 2'!AK$4:CN$104,29,0),"0"),
IFERROR(VLOOKUP($A26,'Season 3'!AK$4:CN$104,29,0),"0"),IFERROR(VLOOKUP($A26,'Season 4'!AK$4:CN$104,29,0),"0"),
IFERROR(VLOOKUP($A26,'Season 5'!AK$4:CN$104,29,0),"0"),IFERROR(VLOOKUP($A26,'Season 6'!AK$4:CN$104,29,0),"0"),
IFERROR(VLOOKUP($A26,'Season 7'!AK$4:CN$104,29,0),"0"),IFERROR(VLOOKUP($A26,'Season 8'!AK$4:CN$104,29,0),"0"),
IFERROR(VLOOKUP($A26,'Season 9'!AK$4:CN$104,29,0),"0"),IFERROR(VLOOKUP($A26,'Season 10'!AK$4:CN$104,29,0),"0"),
IFERROR(VLOOKUP($A26,'Season 11'!AK$4:CN$104,29,0),"0"),IFERROR(VLOOKUP($A26,'Season 12'!AK$4:CN$104,29,0),"0"),
IFERROR(VLOOKUP($A26,'Season 13'!AK$4:CN$104,29,0),"0"),IFERROR(VLOOKUP($A26,'Season 14'!AK$4:CN$104,29,0),"0"),IFERROR(VLOOKUP($A26,'Season 15'!AK$4:CN$104,29,0),"0"),)</f>
        <v>0</v>
      </c>
      <c r="AC26" s="518">
        <f>SUM(
IFERROR(VLOOKUP($A26,'Season 1'!AJ$4:CM$104,30,0),"0"),IFERROR(VLOOKUP($A26,'Season 2'!AK$4:CN$104,30,0),"0"),
IFERROR(VLOOKUP($A26,'Season 3'!AK$4:CN$104,30,0),"0"),IFERROR(VLOOKUP($A26,'Season 4'!AK$4:CN$104,30,0),"0"),
IFERROR(VLOOKUP($A26,'Season 5'!AK$4:CN$104,30,0),"0"),IFERROR(VLOOKUP($A26,'Season 6'!AK$4:CN$104,30,0),"0"),
IFERROR(VLOOKUP($A26,'Season 7'!AK$4:CN$104,30,0),"0"),IFERROR(VLOOKUP($A26,'Season 8'!AK$4:CN$104,30,0),"0"),
IFERROR(VLOOKUP($A26,'Season 9'!AK$4:CN$104,30,0),"0"),IFERROR(VLOOKUP($A26,'Season 10'!AK$4:CN$104,30,0),"0"),
IFERROR(VLOOKUP($A26,'Season 11'!AK$4:CN$104,30,0),"0"),IFERROR(VLOOKUP($A26,'Season 12'!AK$4:CN$104,30,0),"0"),
IFERROR(VLOOKUP($A26,'Season 13'!AK$4:CN$104,30,0),"0"),IFERROR(VLOOKUP($A26,'Season 14'!AK$4:CN$104,30,0),"0"),IFERROR(VLOOKUP($A26,'Season 15'!AK$4:CN$104,30,0),"0"),)</f>
        <v>1</v>
      </c>
      <c r="AD26" s="21">
        <f>SUM(
IFERROR(VLOOKUP($A26,'Season 1'!AJ$4:CM$104,31,0),"0"),IFERROR(VLOOKUP($A26,'Season 2'!AK$4:CN$104,31,0),"0"),
IFERROR(VLOOKUP($A26,'Season 3'!AK$4:CN$104,31,0),"0"),IFERROR(VLOOKUP($A26,'Season 4'!AK$4:CN$104,31,0),"0"),
IFERROR(VLOOKUP($A26,'Season 5'!AK$4:CN$104,31,0),"0"),IFERROR(VLOOKUP($A26,'Season 6'!AK$4:CN$104,31,0),"0"),
IFERROR(VLOOKUP($A26,'Season 7'!AK$4:CN$104,31,0),"0"),IFERROR(VLOOKUP($A26,'Season 8'!AK$4:CN$104,31,0),"0"),
IFERROR(VLOOKUP($A26,'Season 9'!AK$4:CN$104,31,0),"0"),IFERROR(VLOOKUP($A26,'Season 10'!AK$4:CN$104,31,0),"0"),
IFERROR(VLOOKUP($A26,'Season 11'!AK$4:CN$104,31,0),"0"),IFERROR(VLOOKUP($A26,'Season 12'!AK$4:CN$104,31,0),"0"),
IFERROR(VLOOKUP($A26,'Season 13'!AK$4:CN$104,31,0),"0"),IFERROR(VLOOKUP($A26,'Season 14'!AK$4:CN$104,31,0),"0"),IFERROR(VLOOKUP($A26,'Season 15'!AK$4:CN$104,31,0),"0"),)</f>
        <v>0</v>
      </c>
      <c r="AE26" s="402">
        <f>SUM(
IFERROR(VLOOKUP($A26,'Season 1'!AJ$4:CM$104,32,0),"0"),IFERROR(VLOOKUP($A26,'Season 2'!AK$4:CN$104,32,0),"0"),
IFERROR(VLOOKUP($A26,'Season 3'!AK$4:CN$104,32,0),"0"),IFERROR(VLOOKUP($A26,'Season 4'!AK$4:CN$104,32,0),"0"),
IFERROR(VLOOKUP($A26,'Season 5'!AK$4:CN$104,32,0),"0"),IFERROR(VLOOKUP($A26,'Season 6'!AK$4:CN$104,32,0),"0"),
IFERROR(VLOOKUP($A26,'Season 7'!AK$4:CN$104,32,0),"0"),IFERROR(VLOOKUP($A26,'Season 8'!AK$4:CN$104,32,0),"0"),
IFERROR(VLOOKUP($A26,'Season 9'!AK$4:CN$104,32,0),"0"),IFERROR(VLOOKUP($A26,'Season 10'!AK$4:CN$104,32,0),"0"),
IFERROR(VLOOKUP($A26,'Season 11'!AK$4:CN$104,32,0),"0"),IFERROR(VLOOKUP($A26,'Season 12'!AK$4:CN$104,32,0),"0"),
IFERROR(VLOOKUP($A26,'Season 13'!AK$4:CN$104,32,0),"0"),IFERROR(VLOOKUP($A26,'Season 14'!AK$4:CN$104,32,0),"0"),IFERROR(VLOOKUP($A26,'Season 15'!AK$4:CN$104,32,0),"0"),)</f>
        <v>2</v>
      </c>
      <c r="AF26" s="403">
        <f>SUM(IFERROR(VLOOKUP($A26,'Season 2'!AK$4:CN$104,33,0),"0"),
IFERROR(VLOOKUP($A26,'Season 3'!AK$4:CN$104,33,0),"0"),IFERROR(VLOOKUP($A26,'Season 4'!AK$4:CN$104,33,0),"0"),
IFERROR(VLOOKUP($A26,'Season 5'!AK$4:CN$104,33,0),"0"),IFERROR(VLOOKUP($A26,'Season 6'!AK$4:CN$104,33,0),"0"),
IFERROR(VLOOKUP($A26,'Season 7'!AK$4:CN$104,33,0),"0"),IFERROR(VLOOKUP($A26,'Season 8'!AK$4:CN$104,33,0),"0"),
IFERROR(VLOOKUP($A26,'Season 9'!AK$4:CN$104,33,0),"0"),IFERROR(VLOOKUP($A26,'Season 10'!AK$4:CN$104,33,0),"0"),
IFERROR(VLOOKUP($A26,'Season 11'!AK$4:CN$104,33,0),"0"),IFERROR(VLOOKUP($A26,'Season 12'!AK$4:CN$104,33,0),"0"),
IFERROR(VLOOKUP($A26,'Season 13'!AK$4:CN$104,33,0),"0"),IFERROR(VLOOKUP($A26,'Season 14'!AK$4:CN$104,33,0),"0"),IFERROR(VLOOKUP($A26,'Season 15'!AK$4:CN$104,33,0),"0"),)</f>
        <v>0</v>
      </c>
      <c r="AG26" s="398">
        <f>SUM(IFERROR(VLOOKUP($A26,'Season 2'!AK$4:CN$104,34,0),"0"),
IFERROR(VLOOKUP($A26,'Season 3'!AK$4:CN$104,34,0),"0"),IFERROR(VLOOKUP($A26,'Season 4'!AK$4:CN$104,34,0),"0"),
IFERROR(VLOOKUP($A26,'Season 5'!AK$4:CN$104,34,0),"0"),IFERROR(VLOOKUP($A26,'Season 6'!AK$4:CN$104,34,0),"0"),
IFERROR(VLOOKUP($A26,'Season 7'!AK$4:CN$104,34,0),"0"),IFERROR(VLOOKUP($A26,'Season 8'!AK$4:CN$104,34,0),"0"),
IFERROR(VLOOKUP($A26,'Season 9'!AK$4:CN$104,34,0),"0"),IFERROR(VLOOKUP($A26,'Season 10'!AK$4:CN$104,34,0),"0"),
IFERROR(VLOOKUP($A26,'Season 11'!AK$4:CN$104,34,0),"0"),IFERROR(VLOOKUP($A26,'Season 12'!AK$4:CN$104,34,0),"0"),
IFERROR(VLOOKUP($A26,'Season 13'!AK$4:CN$104,34,0),"0"),IFERROR(VLOOKUP($A26,'Season 14'!AK$4:CN$104,34,0),"0"),IFERROR(VLOOKUP($A26,'Season 15'!AK$4:CN$104,34,0),"0"),)</f>
        <v>0</v>
      </c>
      <c r="AH26" s="518">
        <f>SUM(IFERROR(VLOOKUP($A26,'Season 2'!AK$4:CN$104,35,0),"0"),
IFERROR(VLOOKUP($A26,'Season 3'!AK$4:CN$104,35,0),"0"),IFERROR(VLOOKUP($A26,'Season 4'!AK$4:CN$104,35,0),"0"),
IFERROR(VLOOKUP($A26,'Season 5'!AK$4:CN$104,35,0),"0"),IFERROR(VLOOKUP($A26,'Season 6'!AK$4:CN$104,35,0),"0"),
IFERROR(VLOOKUP($A26,'Season 7'!AK$4:CN$104,35,0),"0"),IFERROR(VLOOKUP($A26,'Season 8'!AK$4:CN$104,35,0),"0"),
IFERROR(VLOOKUP($A26,'Season 9'!AK$4:CN$104,35,0),"0"),IFERROR(VLOOKUP($A26,'Season 10'!AK$4:CN$104,35,0),"0"),
IFERROR(VLOOKUP($A26,'Season 11'!AK$4:CN$104,35,0),"0"),IFERROR(VLOOKUP($A26,'Season 12'!AK$4:CN$104,35,0),"0"),
IFERROR(VLOOKUP($A26,'Season 13'!AK$4:CN$104,35,0),"0"),IFERROR(VLOOKUP($A26,'Season 14'!AK$4:CN$104,35,0),"0"),IFERROR(VLOOKUP($A26,'Season 15'!AK$4:CN$104,35,0),"0"),)</f>
        <v>0</v>
      </c>
      <c r="AI26" s="21">
        <f>SUM(IFERROR(VLOOKUP($A26,'Season 2'!AK$4:CN$104,36,0),"0"),
IFERROR(VLOOKUP($A26,'Season 3'!AK$4:CN$104,36,0),"0"),IFERROR(VLOOKUP($A26,'Season 4'!AK$4:CN$104,36,0),"0"),
IFERROR(VLOOKUP($A26,'Season 5'!AK$4:CN$104,36,0),"0"),IFERROR(VLOOKUP($A26,'Season 6'!AK$4:CN$104,36,0),"0"),
IFERROR(VLOOKUP($A26,'Season 7'!AK$4:CN$104,36,0),"0"),IFERROR(VLOOKUP($A26,'Season 8'!AK$4:CN$104,36,0),"0"),
IFERROR(VLOOKUP($A26,'Season 9'!AK$4:CN$104,36,0),"0"),IFERROR(VLOOKUP($A26,'Season 10'!AK$4:CN$104,36,0),"0"),
IFERROR(VLOOKUP($A26,'Season 11'!AK$4:CN$104,36,0),"0"),IFERROR(VLOOKUP($A26,'Season 12'!AK$4:CN$104,36,0),"0"),
IFERROR(VLOOKUP($A26,'Season 13'!AK$4:CN$104,36,0),"0"),IFERROR(VLOOKUP($A26,'Season 14'!AK$4:CN$104,36,0),"0"),IFERROR(VLOOKUP($A26,'Season 15'!AK$4:CN$104,36,0),"0"),)</f>
        <v>0</v>
      </c>
      <c r="AJ26" s="402">
        <f>SUM(IFERROR(VLOOKUP($A26,'Season 2'!AK$4:CN$104,37,0),"0"),
IFERROR(VLOOKUP($A26,'Season 3'!AK$4:CN$104,37,0),"0"),IFERROR(VLOOKUP($A26,'Season 4'!AK$4:CN$104,37,0),"0"),
IFERROR(VLOOKUP($A26,'Season 5'!AK$4:CN$104,37,0),"0"),IFERROR(VLOOKUP($A26,'Season 6'!AK$4:CN$104,37,0),"0"),
IFERROR(VLOOKUP($A26,'Season 7'!AK$4:CN$104,37,0),"0"),IFERROR(VLOOKUP($A26,'Season 8'!AK$4:CN$104,37,0),"0"),
IFERROR(VLOOKUP($A26,'Season 9'!AK$4:CN$104,37,0),"0"),IFERROR(VLOOKUP($A26,'Season 10'!AK$4:CN$104,37,0),"0"),
IFERROR(VLOOKUP($A26,'Season 11'!AK$4:CN$104,37,0),"0"),IFERROR(VLOOKUP($A26,'Season 12'!AK$4:CN$104,37,0),"0"),
IFERROR(VLOOKUP($A26,'Season 13'!AK$4:CN$104,37,0),"0"),IFERROR(VLOOKUP($A26,'Season 14'!AK$4:CN$104,37,0),"0"),IFERROR(VLOOKUP($A26,'Season 15'!AK$4:CN$104,37,0),"0"),)</f>
        <v>0</v>
      </c>
      <c r="AK26" s="403">
        <f>SUM(IFERROR(VLOOKUP($A26,'Season 1'!AJ$4:CM$104,33,0),"0"),IFERROR(VLOOKUP($A26,'Season 2'!AK$4:CN$104,38,0),"0"),
IFERROR(VLOOKUP($A26,'Season 3'!AK$4:CN$104,38,0),"0"),IFERROR(VLOOKUP($A26,'Season 4'!AK$4:CN$104,38,0),"0"),
IFERROR(VLOOKUP($A26,'Season 5'!AK$4:CN$104,38,0),"0"),IFERROR(VLOOKUP($A26,'Season 6'!AK$4:CN$104,38,0),"0"),
IFERROR(VLOOKUP($A26,'Season 7'!AK$4:CN$104,38,0),"0"),IFERROR(VLOOKUP($A26,'Season 8'!AK$4:CN$104,38,0),"0"),
IFERROR(VLOOKUP($A26,'Season 9'!AK$4:CN$104,38,0),"0"),IFERROR(VLOOKUP($A26,'Season 10'!AK$4:CN$104,38,0),"0"),
IFERROR(VLOOKUP($A26,'Season 11'!AK$4:CN$104,38,0),"0"),IFERROR(VLOOKUP($A26,'Season 12'!AK$4:CN$104,38,0),"0"),
IFERROR(VLOOKUP($A26,'Season 13'!AK$4:CN$104,38,0),"0"),IFERROR(VLOOKUP($A26,'Season 14'!AK$4:CN$104,38,0),"0"),IFERROR(VLOOKUP($A26,'Season 15'!AK$4:CN$104,38,0),"0"),)</f>
        <v>0</v>
      </c>
      <c r="AL26" s="398">
        <f>SUM(IFERROR(VLOOKUP($A26,'Season 1'!AJ$4:CM$104,34,0),"0"),IFERROR(VLOOKUP($A26,'Season 2'!AK$4:CN$104,39,0),"0"),
IFERROR(VLOOKUP($A26,'Season 3'!AK$4:CN$104,39,0),"0"),IFERROR(VLOOKUP($A26,'Season 4'!AK$4:CN$104,39,0),"0"),
IFERROR(VLOOKUP($A26,'Season 5'!AK$4:CN$104,39,0),"0"),IFERROR(VLOOKUP($A26,'Season 6'!AK$4:CN$104,39,0),"0"),
IFERROR(VLOOKUP($A26,'Season 7'!AK$4:CN$104,39,0),"0"),IFERROR(VLOOKUP($A26,'Season 8'!AK$4:CN$104,39,0),"0"),
IFERROR(VLOOKUP($A26,'Season 9'!AK$4:CN$104,39,0),"0"),IFERROR(VLOOKUP($A26,'Season 10'!AK$4:CN$104,39,0),"0"),
IFERROR(VLOOKUP($A26,'Season 11'!AK$4:CN$104,39,0),"0"),IFERROR(VLOOKUP($A26,'Season 12'!AK$4:CN$104,39,0),"0"),
IFERROR(VLOOKUP($A26,'Season 13'!AK$4:CN$104,39,0),"0"),IFERROR(VLOOKUP($A26,'Season 14'!AK$4:CN$104,39,0),"0"),IFERROR(VLOOKUP($A26,'Season 15'!AK$4:CN$104,39,0),"0"),)</f>
        <v>0</v>
      </c>
      <c r="AM26" s="518">
        <f>SUM(IFERROR(VLOOKUP($A26,'Season 1'!AJ$4:CM$104,35,0),"0"),IFERROR(VLOOKUP($A26,'Season 2'!AK$4:CN$104,40,0),"0"),
IFERROR(VLOOKUP($A26,'Season 3'!AK$4:CN$104,40,0),"0"),IFERROR(VLOOKUP($A26,'Season 4'!AK$4:CN$104,40,0),"0"),
IFERROR(VLOOKUP($A26,'Season 5'!AK$4:CN$104,40,0),"0"),IFERROR(VLOOKUP($A26,'Season 6'!AK$4:CN$104,40,0),"0"),
IFERROR(VLOOKUP($A26,'Season 7'!AK$4:CN$104,40,0),"0"),IFERROR(VLOOKUP($A26,'Season 8'!AK$4:CN$104,40,0),"0"),
IFERROR(VLOOKUP($A26,'Season 9'!AK$4:CN$104,40,0),"0"),IFERROR(VLOOKUP($A26,'Season 10'!AK$4:CN$104,40,0),"0"),
IFERROR(VLOOKUP($A26,'Season 11'!AK$4:CN$104,40,0),"0"),IFERROR(VLOOKUP($A26,'Season 12'!AK$4:CN$104,40,0),"0"),
IFERROR(VLOOKUP($A26,'Season 13'!AK$4:CN$104,40,0),"0"),IFERROR(VLOOKUP($A26,'Season 14'!AK$4:CN$104,40,0),"0"),IFERROR(VLOOKUP($A26,'Season 15'!AK$4:CN$104,40,0),"0"),)</f>
        <v>0</v>
      </c>
      <c r="AN26" s="21">
        <f>SUM(IFERROR(VLOOKUP($A26,'Season 1'!AJ$4:CM$104,36,0),"0"),IFERROR(VLOOKUP($A26,'Season 2'!AK$4:CN$104,41,0),"0"),
IFERROR(VLOOKUP($A26,'Season 3'!AK$4:CN$104,41,0),"0"),IFERROR(VLOOKUP($A26,'Season 4'!AK$4:CN$104,41,0),"0"),
IFERROR(VLOOKUP($A26,'Season 5'!AK$4:CN$104,41,0),"0"),IFERROR(VLOOKUP($A26,'Season 6'!AK$4:CN$104,41,0),"0"),
IFERROR(VLOOKUP($A26,'Season 7'!AK$4:CN$104,41,0),"0"),IFERROR(VLOOKUP($A26,'Season 8'!AK$4:CN$104,41,0),"0"),
IFERROR(VLOOKUP($A26,'Season 9'!AK$4:CN$104,41,0),"0"),IFERROR(VLOOKUP($A26,'Season 10'!AK$4:CN$104,41,0),"0"),
IFERROR(VLOOKUP($A26,'Season 11'!AK$4:CN$104,41,0),"0"),IFERROR(VLOOKUP($A26,'Season 12'!AK$4:CN$104,41,0),"0"),
IFERROR(VLOOKUP($A26,'Season 13'!AK$4:CN$104,41,0),"0"),IFERROR(VLOOKUP($A26,'Season 14'!AK$4:CN$104,41,0),"0"),IFERROR(VLOOKUP($A26,'Season 15'!AK$4:CN$104,41,0),"0"),)</f>
        <v>0</v>
      </c>
      <c r="AO26" s="402">
        <f>SUM(IFERROR(VLOOKUP($A26,'Season 1'!AJ$4:CM$104,37,0),"0"),IFERROR(VLOOKUP($A26,'Season 2'!AK$4:CN$104,42,0),"0"),
IFERROR(VLOOKUP($A26,'Season 3'!AK$4:CN$104,42,0),"0"),IFERROR(VLOOKUP($A26,'Season 4'!AK$4:CN$104,42,0),"0"),
IFERROR(VLOOKUP($A26,'Season 5'!AK$4:CN$104,42,0),"0"),IFERROR(VLOOKUP($A26,'Season 6'!AK$4:CN$104,42,0),"0"),
IFERROR(VLOOKUP($A26,'Season 7'!AK$4:CN$104,42,0),"0"),IFERROR(VLOOKUP($A26,'Season 8'!AK$4:CN$104,42,0),"0"),
IFERROR(VLOOKUP($A26,'Season 9'!AK$4:CN$104,42,0),"0"),IFERROR(VLOOKUP($A26,'Season 10'!AK$4:CN$104,42,0),"0"),
IFERROR(VLOOKUP($A26,'Season 11'!AK$4:CN$104,42,0),"0"),IFERROR(VLOOKUP($A26,'Season 12'!AK$4:CN$104,42,0),"0"),
IFERROR(VLOOKUP($A26,'Season 13'!AK$4:CN$104,42,0),"0"),IFERROR(VLOOKUP($A26,'Season 14'!AK$4:CN$104,42,0),"0"),IFERROR(VLOOKUP($A26,'Season 15'!AK$4:CN$104,42,0),"0"),)</f>
        <v>0</v>
      </c>
      <c r="AP26" s="403">
        <f>SUM(IFERROR(VLOOKUP($A26,'Season 1'!AJ$4:CM$104,43,0),"0"),IFERROR(VLOOKUP($A26,'Season 2'!AK$4:CN$104,43,0),"0"),
IFERROR(VLOOKUP($A26,'Season 3'!AK$4:CN$104,43,0),"0"),IFERROR(VLOOKUP($A26,'Season 4'!AK$4:CN$104,43,0),"0"),
IFERROR(VLOOKUP($A26,'Season 5'!AK$4:CN$104,43,0),"0"),IFERROR(VLOOKUP($A26,'Season 6'!AK$4:CN$104,43,0),"0"),
IFERROR(VLOOKUP($A26,'Season 7'!AK$4:CN$104,43,0),"0"),IFERROR(VLOOKUP($A26,'Season 8'!AK$4:CN$104,43,0),"0"),
IFERROR(VLOOKUP($A26,'Season 9'!AK$4:CN$104,43,0),"0"),IFERROR(VLOOKUP($A26,'Season 10'!AK$4:CN$104,43,0),"0"),
IFERROR(VLOOKUP($A26,'Season 11'!AK$4:CN$104,43,0),"0"),IFERROR(VLOOKUP($A26,'Season 12'!AK$4:CN$104,43,0),"0"),
IFERROR(VLOOKUP($A26,'Season 13'!AK$4:CN$104,43,0),"0"),IFERROR(VLOOKUP($A26,'Season 14'!AK$4:CN$104,43,0),"0"),IFERROR(VLOOKUP($A26,'Season 15'!AK$4:CN$104,43,0),"0"),)</f>
        <v>3</v>
      </c>
      <c r="AQ26" s="398">
        <f>SUM(IFERROR(VLOOKUP($A26,'Season 1'!AJ$4:CM$104,44,0),"0"),IFERROR(VLOOKUP($A26,'Season 2'!AK$4:CN$104,44,0),"0"),
IFERROR(VLOOKUP($A26,'Season 3'!AK$4:CN$104,44,0),"0"),IFERROR(VLOOKUP($A26,'Season 4'!AK$4:CN$104,44,0),"0"),
IFERROR(VLOOKUP($A26,'Season 5'!AK$4:CN$104,44,0),"0"),IFERROR(VLOOKUP($A26,'Season 6'!AK$4:CN$104,44,0),"0"),
IFERROR(VLOOKUP($A26,'Season 7'!AK$4:CN$104,44,0),"0"),IFERROR(VLOOKUP($A26,'Season 8'!AK$4:CN$104,44,0),"0"),
IFERROR(VLOOKUP($A26,'Season 9'!AK$4:CN$104,44,0),"0"),IFERROR(VLOOKUP($A26,'Season 10'!AK$4:CN$104,44,0),"0"),
IFERROR(VLOOKUP($A26,'Season 11'!AK$4:CN$104,44,0),"0"),IFERROR(VLOOKUP($A26,'Season 12'!AK$4:CN$104,44,0),"0"),
IFERROR(VLOOKUP($A26,'Season 13'!AK$4:CN$104,44,0),"0"),IFERROR(VLOOKUP($A26,'Season 14'!AK$4:CN$104,44,0),"0"),IFERROR(VLOOKUP($A26,'Season 15'!AK$4:CN$104,44,0),"0"),)</f>
        <v>0</v>
      </c>
      <c r="AR26" s="518">
        <f>SUM(IFERROR(VLOOKUP($A26,'Season 1'!AJ$4:CM$104,45,0),"0"),IFERROR(VLOOKUP($A26,'Season 2'!AK$4:CN$104,45,0),"0"),
IFERROR(VLOOKUP($A26,'Season 3'!AK$4:CN$104,45,0),"0"),IFERROR(VLOOKUP($A26,'Season 4'!AK$4:CN$104,45,0),"0"),
IFERROR(VLOOKUP($A26,'Season 5'!AK$4:CN$104,45,0),"0"),IFERROR(VLOOKUP($A26,'Season 6'!AK$4:CN$104,45,0),"0"),
IFERROR(VLOOKUP($A26,'Season 7'!AK$4:CN$104,45,0),"0"),IFERROR(VLOOKUP($A26,'Season 8'!AK$4:CN$104,45,0),"0"),
IFERROR(VLOOKUP($A26,'Season 9'!AK$4:CN$104,45,0),"0"),IFERROR(VLOOKUP($A26,'Season 10'!AK$4:CN$104,45,0),"0"),
IFERROR(VLOOKUP($A26,'Season 11'!AK$4:CN$104,45,0),"0"),IFERROR(VLOOKUP($A26,'Season 12'!AK$4:CN$104,45,0),"0"),
IFERROR(VLOOKUP($A26,'Season 13'!AK$4:CN$104,45,0),"0"),IFERROR(VLOOKUP($A26,'Season 14'!AK$4:CN$104,45,0),"0"),IFERROR(VLOOKUP($A26,'Season 15'!AK$4:CN$104,45,0),"0"),)</f>
        <v>0</v>
      </c>
      <c r="AS26" s="21">
        <f>SUM(IFERROR(VLOOKUP($A26,'Season 1'!AJ$4:CM$104,46,0),"0"),IFERROR(VLOOKUP($A26,'Season 2'!AK$4:CN$104,46,0),"0"),
IFERROR(VLOOKUP($A26,'Season 3'!AK$4:CN$104,46,0),"0"),IFERROR(VLOOKUP($A26,'Season 4'!AK$4:CN$104,46,0),"0"),
IFERROR(VLOOKUP($A26,'Season 5'!AK$4:CN$104,46,0),"0"),IFERROR(VLOOKUP($A26,'Season 6'!AK$4:CN$104,46,0),"0"),
IFERROR(VLOOKUP($A26,'Season 7'!AK$4:CN$104,46,0),"0"),IFERROR(VLOOKUP($A26,'Season 8'!AK$4:CN$104,46,0),"0"),
IFERROR(VLOOKUP($A26,'Season 9'!AK$4:CN$104,46,0),"0"),IFERROR(VLOOKUP($A26,'Season 10'!AK$4:CN$104,46,0),"0"),
IFERROR(VLOOKUP($A26,'Season 11'!AK$4:CN$104,46,0),"0"),IFERROR(VLOOKUP($A26,'Season 12'!AK$4:CN$104,46,0),"0"),
IFERROR(VLOOKUP($A26,'Season 13'!AK$4:CN$104,46,0),"0"),IFERROR(VLOOKUP($A26,'Season 14'!AK$4:CN$104,46,0),"0"),IFERROR(VLOOKUP($A26,'Season 15'!AK$4:CN$104,46,0),"0"),)</f>
        <v>1</v>
      </c>
      <c r="AT26" s="402">
        <f>SUM(IFERROR(VLOOKUP($A26,'Season 1'!AJ$4:CM$104,47,0),"0"),IFERROR(VLOOKUP($A26,'Season 2'!AK$4:CN$104,47,0),"0"),
IFERROR(VLOOKUP($A26,'Season 3'!AK$4:CN$104,47,0),"0"),IFERROR(VLOOKUP($A26,'Season 4'!AK$4:CN$104,47,0),"0"),
IFERROR(VLOOKUP($A26,'Season 5'!AK$4:CN$104,47,0),"0"),IFERROR(VLOOKUP($A26,'Season 6'!AK$4:CN$104,47,0),"0"),
IFERROR(VLOOKUP($A26,'Season 7'!AK$4:CN$104,47,0),"0"),IFERROR(VLOOKUP($A26,'Season 8'!AK$4:CN$104,47,0),"0"),
IFERROR(VLOOKUP($A26,'Season 9'!AK$4:CN$104,47,0),"0"),IFERROR(VLOOKUP($A26,'Season 10'!AK$4:CN$104,47,0),"0"),
IFERROR(VLOOKUP($A26,'Season 11'!AK$4:CN$104,47,0),"0"),IFERROR(VLOOKUP($A26,'Season 12'!AK$4:CN$104,47,0),"0"),
IFERROR(VLOOKUP($A26,'Season 13'!AK$4:CN$104,47,0),"0"),IFERROR(VLOOKUP($A26,'Season 14'!AK$4:CN$104,47,0),"0"),IFERROR(VLOOKUP($A26,'Season 15'!AK$4:CN$104,47,0),"0"),)</f>
        <v>1</v>
      </c>
      <c r="AU26" s="403">
        <f>SUM(IFERROR(VLOOKUP($A26,'Season 3'!AK$4:CN$104,48,0),"0"),IFERROR(VLOOKUP($A26,'Season 4'!AK$4:CN$104,48,0),"0"),
IFERROR(VLOOKUP($A26,'Season 5'!AK$4:CN$104,48,0),"0"),IFERROR(VLOOKUP($A26,'Season 6'!AK$4:CN$104,48,0),"0"),
IFERROR(VLOOKUP($A26,'Season 7'!AK$4:CN$104,48,0),"0"),IFERROR(VLOOKUP($A26,'Season 8'!AK$4:CN$104,48,0),"0"),
IFERROR(VLOOKUP($A26,'Season 9'!AK$4:CN$104,48,0),"0"),IFERROR(VLOOKUP($A26,'Season 10'!AK$4:CN$104,48,0),"0"),
IFERROR(VLOOKUP($A26,'Season 11'!AK$4:CN$104,48,0),"0"),IFERROR(VLOOKUP($A26,'Season 12'!AK$4:CN$104,48,0),"0"),
IFERROR(VLOOKUP($A26,'Season 13'!AK$4:CN$104,48,0),"0"),IFERROR(VLOOKUP($A26,'Season 14'!AK$4:CN$104,48,0),"0"),IFERROR(VLOOKUP($A26,'Season 15'!AK$4:CN$104,48,0),"0"),)</f>
        <v>0</v>
      </c>
      <c r="AV26" s="398">
        <f>SUM(IFERROR(VLOOKUP($A26,'Season 3'!AK$4:CN$104,49,0),"0"),IFERROR(VLOOKUP($A26,'Season 4'!AK$4:CN$104,49,0),"0"),
IFERROR(VLOOKUP($A26,'Season 5'!AK$4:CN$104,49,0),"0"),IFERROR(VLOOKUP($A26,'Season 6'!AK$4:CN$104,49,0),"0"),
IFERROR(VLOOKUP($A26,'Season 7'!AK$4:CN$104,49,0),"0"),IFERROR(VLOOKUP($A26,'Season 8'!AK$4:CN$104,49,0),"0"),
IFERROR(VLOOKUP($A26,'Season 9'!AK$4:CN$104,49,0),"0"),IFERROR(VLOOKUP($A26,'Season 10'!AK$4:CN$104,49,0),"0"),
IFERROR(VLOOKUP($A26,'Season 11'!AK$4:CN$104,49,0),"0"),IFERROR(VLOOKUP($A26,'Season 12'!AK$4:CN$104,49,0),"0"),
IFERROR(VLOOKUP($A26,'Season 13'!AK$4:CN$104,49,0),"0"),IFERROR(VLOOKUP($A26,'Season 14'!AK$4:CN$104,49,0),"0"),IFERROR(VLOOKUP($A26,'Season 15'!AK$4:CN$104,49,0),"0"),)</f>
        <v>0</v>
      </c>
      <c r="AW26" s="518">
        <f>SUM(IFERROR(VLOOKUP($A26,'Season 3'!AK$4:CN$104,50,0),"0"),IFERROR(VLOOKUP($A26,'Season 4'!AK$4:CN$104,50,0),"0"),
IFERROR(VLOOKUP($A26,'Season 5'!AK$4:CN$104,50,0),"0"),IFERROR(VLOOKUP($A26,'Season 6'!AK$4:CN$104,50,0),"0"),
IFERROR(VLOOKUP($A26,'Season 7'!AK$4:CN$104,50,0),"0"),IFERROR(VLOOKUP($A26,'Season 8'!AK$4:CN$104,50,0),"0"),
IFERROR(VLOOKUP($A26,'Season 9'!AK$4:CN$104,50,0),"0"),IFERROR(VLOOKUP($A26,'Season 10'!AK$4:CN$104,50,0),"0"),
IFERROR(VLOOKUP($A26,'Season 11'!AK$4:CN$104,50,0),"0"),IFERROR(VLOOKUP($A26,'Season 12'!AK$4:CN$104,50,0),"0"),
IFERROR(VLOOKUP($A26,'Season 13'!AK$4:CN$104,50,0),"0"),IFERROR(VLOOKUP($A26,'Season 14'!AK$4:CN$104,50,0),"0"),IFERROR(VLOOKUP($A26,'Season 15'!AK$4:CN$104,50,0),"0"),)</f>
        <v>0</v>
      </c>
      <c r="AX26" s="21">
        <f>SUM(IFERROR(VLOOKUP($A26,'Season 3'!AK$4:CN$104,51,0),"0"),IFERROR(VLOOKUP($A26,'Season 4'!AK$4:CN$104,51,0),"0"),
IFERROR(VLOOKUP($A26,'Season 5'!AK$4:CN$104,51,0),"0"),IFERROR(VLOOKUP($A26,'Season 6'!AK$4:CN$104,51,0),"0"),
IFERROR(VLOOKUP($A26,'Season 7'!AK$4:CN$104,51,0),"0"),IFERROR(VLOOKUP($A26,'Season 8'!AK$4:CN$104,51,0),"0"),
IFERROR(VLOOKUP($A26,'Season 9'!AK$4:CN$104,51,0),"0"),IFERROR(VLOOKUP($A26,'Season 10'!AK$4:CN$104,51,0),"0"),
IFERROR(VLOOKUP($A26,'Season 11'!AK$4:CN$104,51,0),"0"),IFERROR(VLOOKUP($A26,'Season 12'!AK$4:CN$104,51,0),"0"),
IFERROR(VLOOKUP($A26,'Season 13'!AK$4:CN$104,51,0),"0"),IFERROR(VLOOKUP($A26,'Season 14'!AK$4:CN$104,51,0),"0"),IFERROR(VLOOKUP($A26,'Season 15'!AK$4:CN$104,51,0),"0"),)</f>
        <v>0</v>
      </c>
      <c r="AY26" s="402">
        <f>SUM(IFERROR(VLOOKUP($A26,'Season 3'!AK$4:CN$104,52,0),"0"),IFERROR(VLOOKUP($A26,'Season 4'!AK$4:CN$104,52,0),"0"),
IFERROR(VLOOKUP($A26,'Season 5'!AK$4:CN$104,52,0),"0"),IFERROR(VLOOKUP($A26,'Season 6'!AK$4:CN$104,52,0),"0"),
IFERROR(VLOOKUP($A26,'Season 7'!AK$4:CN$104,52,0),"0"),IFERROR(VLOOKUP($A26,'Season 8'!AK$4:CN$104,52,0),"0"),
IFERROR(VLOOKUP($A26,'Season 9'!AK$4:CN$104,52,0),"0"),IFERROR(VLOOKUP($A26,'Season 10'!AK$4:CN$104,52,0),"0"),
IFERROR(VLOOKUP($A26,'Season 11'!AK$4:CN$104,52,0),"0"),IFERROR(VLOOKUP($A26,'Season 12'!AK$4:CN$104,52,0),"0"),
IFERROR(VLOOKUP($A26,'Season 13'!AK$4:CN$104,52,0),"0"),IFERROR(VLOOKUP($A26,'Season 14'!AK$4:CN$104,52,0),"0"),IFERROR(VLOOKUP($A26,'Season 15'!AK$4:CN$104,52,0),"0"),)</f>
        <v>0</v>
      </c>
      <c r="AZ26" s="403">
        <f>SUM(IFERROR(VLOOKUP($A26,'Season 1'!AJ$4:CM$104,38,0),"0"),IFERROR(VLOOKUP($A26,'Season 2'!AK$4:CN$104,48,0),"0"),)</f>
        <v>0</v>
      </c>
      <c r="BA26" s="398">
        <f>SUM(IFERROR(VLOOKUP($A26,'Season 1'!AJ$4:CM$104,39,0),"0"),IFERROR(VLOOKUP($A26,'Season 2'!AK$4:CN$104,49,0),"0"),)</f>
        <v>0</v>
      </c>
      <c r="BB26" s="518">
        <f>SUM(IFERROR(VLOOKUP($A26,'Season 1'!AJ$4:CM$104,40,0),"0"),IFERROR(VLOOKUP($A26,'Season 2'!AK$4:CN$104,50,0),"0"),)</f>
        <v>0</v>
      </c>
      <c r="BC26" s="21">
        <f>SUM(IFERROR(VLOOKUP($A26,'Season 1'!AJ$4:CM$104,41,0),"0"),IFERROR(VLOOKUP($A26,'Season 2'!AK$4:CN$104,51,0),"0"),)</f>
        <v>0</v>
      </c>
      <c r="BD26" s="402">
        <f>SUM(IFERROR(VLOOKUP($A26,'Season 1'!AJ$4:CM$104,42,0),"0"),IFERROR(VLOOKUP($A26,'Season 2'!AK$4:CN$104,52,0),"0"),)</f>
        <v>0</v>
      </c>
      <c r="BE26" s="561">
        <f>SUM(
IFERROR(VLOOKUP($A26,'Season 1'!AJ$4:CM$104,48,0),"0"),IFERROR(VLOOKUP($A26,'Season 2'!AK$4:CN$104,53,0),"0"),
IFERROR(VLOOKUP($A26,'Season 3'!AK$4:CN$104,53,0),"0"),IFERROR(VLOOKUP($A26,'Season 4'!AK$4:CN$104,53,0),"0"),
IFERROR(VLOOKUP($A26,'Season 5'!AK$4:CN$104,53,0),"0"),IFERROR(VLOOKUP($A26,'Season 6'!AK$4:CN$104,53,0),"0"),
IFERROR(VLOOKUP($A26,'Season 7'!AK$4:CN$104,53,0),"0"),IFERROR(VLOOKUP($A26,'Season 8'!AK$4:CN$104,53,0),"0"),
IFERROR(VLOOKUP($A26,'Season 9'!AK$4:CN$104,53,0),"0"),IFERROR(VLOOKUP($A26,'Season 10'!AK$4:CN$104,53,0),"0"),
IFERROR(VLOOKUP($A26,'Season 11'!AK$4:CN$104,53,0),"0"),IFERROR(VLOOKUP($A26,'Season 12'!AK$4:CN$104,53,0),"0"),
IFERROR(VLOOKUP($A26,'Season 13'!AK$4:CN$104,53,0),"0"),IFERROR(VLOOKUP($A26,'Season 14'!AK$4:CN$104,53,0),"0"),IFERROR(VLOOKUP($A26,'Season 15'!AK$4:CN$104,53,0),"0"),)</f>
        <v>0</v>
      </c>
      <c r="BF26" s="562">
        <f>SUM(
IFERROR(VLOOKUP($A26,'Season 1'!AJ$4:CM$104,49,0),"0"),IFERROR(VLOOKUP($A26,'Season 2'!AK$4:CN$104,54,0),"0"),
IFERROR(VLOOKUP($A26,'Season 3'!AK$4:CN$104,54,0),"0"),IFERROR(VLOOKUP($A26,'Season 4'!AK$4:CN$104,54,0),"0"),
IFERROR(VLOOKUP($A26,'Season 5'!AK$4:CN$104,54,0),"0"),IFERROR(VLOOKUP($A26,'Season 6'!AK$4:CN$104,54,0),"0"),
IFERROR(VLOOKUP($A26,'Season 7'!AK$4:CN$104,54,0),"0"),IFERROR(VLOOKUP($A26,'Season 8'!AK$4:CN$104,54,0),"0"),
IFERROR(VLOOKUP($A26,'Season 9'!AK$4:CN$104,54,0),"0"),IFERROR(VLOOKUP($A26,'Season 10'!AK$4:CN$104,54,0),"0"),
IFERROR(VLOOKUP($A26,'Season 11'!AK$4:CN$104,540),"0"),IFERROR(VLOOKUP($A26,'Season 12'!AK$4:CN$104,54,0),"0"),
IFERROR(VLOOKUP($A26,'Season 13'!AK$4:CN$104,54,0),"0"),IFERROR(VLOOKUP($A26,'Season 14'!AK$4:CN$104,54,0),"0"),IFERROR(VLOOKUP($A26,'Season 15'!AK$4:CN$104,54,0),"0"),)</f>
        <v>1</v>
      </c>
      <c r="BG26" s="529" t="e">
        <f t="shared" si="1"/>
        <v>#DIV/0!</v>
      </c>
      <c r="BI26" s="553"/>
      <c r="BJ26" s="553"/>
      <c r="BK26" s="553"/>
      <c r="BL26" s="553"/>
      <c r="BM26" s="553"/>
      <c r="BN26" s="553"/>
      <c r="BO26" s="531"/>
      <c r="BP26" s="531"/>
      <c r="BQ26" s="531"/>
      <c r="BR26" s="531"/>
      <c r="BS26" s="12">
        <f>IFERROR(VLOOKUP($A26,'Season 1'!$AJ$4:$CM$104,50,0),"0")</f>
        <v>0</v>
      </c>
      <c r="BT26" s="12">
        <f>IFERROR(VLOOKUP($A26,'Season 1'!$AJ$4:$CM$104,51,0),"0")</f>
        <v>0</v>
      </c>
      <c r="BU26" s="12">
        <f>IFERROR(VLOOKUP($A26,'Season 2'!$AK$4:$CN$104,55,0),"0")</f>
        <v>0</v>
      </c>
      <c r="BV26" s="12">
        <f>IFERROR(VLOOKUP($A26,'Season 2'!$AK$4:$CN$104,56,0),"0")</f>
        <v>0</v>
      </c>
      <c r="BW26" s="12" t="str">
        <f>IFERROR(VLOOKUP($A26,'Season 3'!$AK$4:$CN$104,55,0),"0")</f>
        <v>0</v>
      </c>
      <c r="BX26" s="12" t="str">
        <f>IFERROR(VLOOKUP($A26,'Season 3'!$AK$4:$CN$104,56,0),"0")</f>
        <v>0</v>
      </c>
      <c r="BY26" s="12" t="str">
        <f>IFERROR(VLOOKUP($A26,'Season 4'!$AK$4:$CN$104,55,0),"0")</f>
        <v>0</v>
      </c>
      <c r="BZ26" s="12" t="str">
        <f>IFERROR(VLOOKUP($A26,'Season 4'!$AK$4:$CN$104,56,0),"0")</f>
        <v>0</v>
      </c>
      <c r="CA26" s="12" t="str">
        <f>IFERROR(VLOOKUP($A26,'Season 5'!$AK$4:$CN$104,55,0),"0")</f>
        <v>0</v>
      </c>
      <c r="CB26" s="12" t="str">
        <f>IFERROR(VLOOKUP($A26,'Season 5'!$AK$4:$CN$104,56,0),"0")</f>
        <v>0</v>
      </c>
      <c r="CC26" s="12" t="str">
        <f>IFERROR(VLOOKUP($A26,'Season 6'!$AK$4:$CN$104,55,0),"0")</f>
        <v>0</v>
      </c>
      <c r="CD26" s="12" t="str">
        <f>IFERROR(VLOOKUP($A26,'Season 6'!$AK$4:$CN$104,56,0),"0")</f>
        <v>0</v>
      </c>
      <c r="CE26" s="12" t="str">
        <f>IFERROR(VLOOKUP($A26,'Season 7'!$AK$4:$CN$104,55,0),"0")</f>
        <v>0</v>
      </c>
      <c r="CF26" s="12" t="str">
        <f>IFERROR(VLOOKUP($A26,'Season 7'!$AK$4:$CN$104,56,0),"0")</f>
        <v>0</v>
      </c>
      <c r="CG26" s="12" t="str">
        <f>IFERROR(VLOOKUP($A26,'Season 8'!$AK$4:$CN$104,55,0),"0")</f>
        <v>0</v>
      </c>
      <c r="CH26" s="12" t="str">
        <f>IFERROR(VLOOKUP($A26,'Season 8'!$AK$4:$CN$104,56,0),"0")</f>
        <v>0</v>
      </c>
      <c r="CI26" s="12" t="str">
        <f>IFERROR(VLOOKUP($A26,'Season 9'!$AK$4:$CN$104,55,0),"0")</f>
        <v>0</v>
      </c>
      <c r="CJ26" s="12" t="str">
        <f>IFERROR(VLOOKUP($A26,'Season 9'!$AK$4:$CN$104,56,0),"0")</f>
        <v>0</v>
      </c>
      <c r="CK26" s="12" t="str">
        <f>IFERROR(VLOOKUP($A26,'Season 10'!$AK$4:$CN$104,55,0),"0")</f>
        <v>0</v>
      </c>
      <c r="CL26" s="12" t="str">
        <f>IFERROR(VLOOKUP($A26,'Season 10'!$AK$4:$CN$104,56,0),"0")</f>
        <v>0</v>
      </c>
      <c r="CM26" s="12" t="str">
        <f>IFERROR(VLOOKUP($A26,'Season 11'!$AK$4:$CN$104,55,0),"0")</f>
        <v>0</v>
      </c>
      <c r="CN26" s="12" t="str">
        <f>IFERROR(VLOOKUP($A26,'Season 11'!$AK$4:$CN$104,56,0),"0")</f>
        <v>0</v>
      </c>
      <c r="CO26" s="12" t="str">
        <f>IFERROR(VLOOKUP($A26,'Season 12'!$AK$4:$CN$104,55,0),"0")</f>
        <v>0</v>
      </c>
      <c r="CP26" s="12" t="str">
        <f>IFERROR(VLOOKUP($A26,'Season 12'!$AK$4:$CN$104,56,0),"0")</f>
        <v>0</v>
      </c>
      <c r="CQ26" s="12" t="str">
        <f>IFERROR(VLOOKUP($A26,'Season 13'!$AK$4:$CN$104,55,0),"0")</f>
        <v>0</v>
      </c>
      <c r="CR26" s="12" t="str">
        <f>IFERROR(VLOOKUP($A26,'Season 13'!$AK$4:$CN$104,56,0),"0")</f>
        <v>0</v>
      </c>
      <c r="CS26" s="12" t="str">
        <f>IFERROR(VLOOKUP($A26,'Season 14'!$AK$4:$CN$104,55,0),"0")</f>
        <v>0</v>
      </c>
      <c r="CT26" s="12" t="str">
        <f>IFERROR(VLOOKUP($A26,'Season 14'!$AK$4:$CN$104,56,0),"0")</f>
        <v>0</v>
      </c>
      <c r="CU26" s="12" t="str">
        <f>IFERROR(VLOOKUP($A26,'Season 15'!$AK$4:$CN$104,55,0),"0")</f>
        <v>0</v>
      </c>
      <c r="CV26" s="12" t="str">
        <f>IFERROR(VLOOKUP($A26,'Season 15'!$AK$4:$CN$104,56,0),"0")</f>
        <v>0</v>
      </c>
    </row>
    <row r="27" spans="1:100" x14ac:dyDescent="0.25">
      <c r="A27" s="545"/>
      <c r="B27" s="516" t="str">
        <f>IFERROR(VLOOKUP('Data Totals'!A27,'Season 1'!AJ$4:CH$104,2,FALSE),IFERROR(VLOOKUP('Data Totals'!A27,'Season 2'!AK$4:CI$104,2,FALSE),IFERROR(VLOOKUP('Data Totals'!A27,'Season 3'!AK$4:CI$104,2,FALSE),IFERROR(VLOOKUP('Data Totals'!A27,'Season 4'!AK$4:CI$104,2,FALSE),IFERROR(VLOOKUP('Data Totals'!A27,'Season 5'!AK$4:CI$104,2,FALSE),IFERROR(VLOOKUP('Data Totals'!A27,'Season 6'!AK$4:CI$104,2,FALSE),IFERROR(VLOOKUP('Data Totals'!A27,'Season 7'!AK$4:CI$104,2,FALSE),IFERROR(VLOOKUP('Data Totals'!A27,'Season 8'!AK$4:CI$104,2,FALSE),IFERROR(VLOOKUP('Data Totals'!A27,'Season 9'!AK$4:CI$104,2,FALSE),IFERROR(VLOOKUP('Data Totals'!A27,'Season 10'!AK$4:CI$104,2,FALSE),IFERROR(VLOOKUP('Data Totals'!A27,'Season 11'!AK$4:CI$104,2,FALSE),IFERROR(VLOOKUP('Data Totals'!A27,'Season 12'!AK$4:CI$104,2,FALSE),IFERROR(VLOOKUP('Data Totals'!A27,'Season 13'!AK$4:CI$104,2,FALSE),IFERROR(VLOOKUP('Data Totals'!A27,'Season 14'!AK$4:CI$104,2,FALSE),IFERROR(VLOOKUP('Data Totals'!A27,'Season 15'!AK$4:CI$104,2,FALSE),"N/A")))))))))))))))</f>
        <v>N/A</v>
      </c>
      <c r="C27" s="517" t="str">
        <f>IFERROR(VLOOKUP('Data Totals'!A27,'Season 1'!AJ$4:CH$104,3,FALSE),IFERROR(VLOOKUP('Data Totals'!A27,'Season 2'!AK$4:CI$104,3,FALSE),IFERROR(VLOOKUP('Data Totals'!A27,'Season 3'!AK$4:CI$104,3,FALSE),IFERROR(VLOOKUP('Data Totals'!A27,'Season 4'!AK$4:CI$104,3,FALSE),IFERROR(VLOOKUP('Data Totals'!A27,'Season 5'!AK$4:CI$104,3,FALSE),IFERROR(VLOOKUP('Data Totals'!A27,'Season 6'!AK$4:CI$104,3,FALSE),IFERROR(VLOOKUP('Data Totals'!A27,'Season 7'!AK$4:CI$104,3,FALSE),IFERROR(VLOOKUP('Data Totals'!A27,'Season 8'!AK$4:CI$104,3,FALSE),IFERROR(VLOOKUP('Data Totals'!A27,'Season 9'!AK$4:CI$104,3,FALSE),IFERROR(VLOOKUP('Data Totals'!A27,'Season 10'!AK$4:CI$104,3,FALSE),IFERROR(VLOOKUP('Data Totals'!A27,'Season 11'!AK$4:CI$104,3,FALSE),IFERROR(VLOOKUP('Data Totals'!A27,'Season 12'!AK$4:CI$104,3,FALSE),IFERROR(VLOOKUP('Data Totals'!A27,'Season 13'!AK$4:CI$104,3,FALSE),IFERROR(VLOOKUP('Data Totals'!A27,'Season 14'!AK$4:CI$104,3,FALSE),IFERROR(VLOOKUP('Data Totals'!A27,'Season 15'!AK$4:CI$104,3,FALSE),"N/A")))))))))))))))</f>
        <v>N/A</v>
      </c>
      <c r="D27" s="517" t="str">
        <f>IFERROR(VLOOKUP('Data Totals'!A27,'Season 15'!AK$4:CI$104,4,FALSE),IFERROR(VLOOKUP('Data Totals'!A27,'Season 14'!AK$4:CI$104,4,FALSE),IFERROR(VLOOKUP('Data Totals'!A27,'Season 13'!AK$4:CI$104,4,FALSE),IFERROR(VLOOKUP('Data Totals'!A27,'Season 12'!AK$4:CI$104,4,FALSE),IFERROR(VLOOKUP('Data Totals'!A27,'Season 11'!AK$4:CI$104,4,FALSE),IFERROR(VLOOKUP('Data Totals'!A27,'Season 10'!AK$4:CI$104,4,FALSE),IFERROR(VLOOKUP('Data Totals'!A27,'Season 9'!AK$4:CI$104,4,FALSE),IFERROR(VLOOKUP('Data Totals'!A27,'Season 8'!AK$4:CI$104,4,FALSE),IFERROR(VLOOKUP('Data Totals'!A27,'Season 7'!AK$4:CI$104,4,FALSE),IFERROR(VLOOKUP('Data Totals'!A27,'Season 6'!AK$4:CI$104,4,FALSE),IFERROR(VLOOKUP('Data Totals'!A27,'Season 5'!AK$4:CI$104,4,FALSE),IFERROR(VLOOKUP('Data Totals'!A27,'Season 4'!AK$4:CI$104,4,FALSE),IFERROR(VLOOKUP('Data Totals'!A27,'Season 3'!AK$4:CI$104,4,FALSE),IFERROR(VLOOKUP('Data Totals'!A27,'Season 2'!AK$4:CI$104,4,FALSE),IFERROR(VLOOKUP('Data Totals'!A27,'Season 1'!AJ$4:CH$104,4,FALSE),"N/A")))))))))))))))</f>
        <v>N/A</v>
      </c>
      <c r="E27" s="517" t="e">
        <f t="shared" si="0"/>
        <v>#VALUE!</v>
      </c>
      <c r="F27" s="398">
        <f>SUM(IFERROR(VLOOKUP(A27,BI$3:BN$152,2,0),"0"),
IFERROR(VLOOKUP(A27,'Season 1'!AJ$4:CM$104,7,0),"0"),IFERROR(VLOOKUP(A27,'Season 2'!AK$4:CN$104,7,0),"0"),
IFERROR(VLOOKUP(A27,'Season 3'!AK$4:CN$104,7,0),"0"),IFERROR(VLOOKUP(A27,'Season 4'!AK$4:CN$104,7,0),"0"),
IFERROR(VLOOKUP(A27,'Season 5'!AK$4:CN$104,7,0),"0"),IFERROR(VLOOKUP(A27,'Season 6'!AK$4:CN$104,7,0),"0"),
IFERROR(VLOOKUP(A27,'Season 7'!AK$4:CN$104,7,0),"0"),IFERROR(VLOOKUP(A27,'Season 8'!AK$4:CN$104,7,0),"0"),
IFERROR(VLOOKUP(A27,'Season 9'!AK$4:CN$104,7,0),"0"),IFERROR(VLOOKUP(A27,'Season 10'!AK$4:CN$104,7,0),"0"),
IFERROR(VLOOKUP(A27,'Season 11'!AK$4:CN$104,7,0),"0"),IFERROR(VLOOKUP(A27,'Season 12'!AK$4:CN$104,7,0),"0"),
IFERROR(VLOOKUP(A27,'Season 13'!AK$4:CN$104,7,0),"0"),IFERROR(VLOOKUP(A27,'Season 14'!AK$4:CN$104,7,0),"0"),IFERROR(VLOOKUP(A27,'Season 15'!AK$4:CN$104,7,0),"0"),)</f>
        <v>0</v>
      </c>
      <c r="G27" s="398">
        <f>SUM(
IFERROR(VLOOKUP(A27,'Season 1'!AJ$4:CM$104,8,0),"0"),IFERROR(VLOOKUP(A27,'Season 2'!AK$4:CN$104,8,0),"0"),
IFERROR(VLOOKUP(A27,'Season 3'!AK$4:CN$104,8,0),"0"),IFERROR(VLOOKUP(A27,'Season 4'!AK$4:CN$104,8,0),"0"),
IFERROR(VLOOKUP(A27,'Season 5'!AK$4:CN$104,8,0),"0"),IFERROR(VLOOKUP(A27,'Season 6'!AK$4:CN$104,8,0),"0"),
IFERROR(VLOOKUP(A27,'Season 7'!AK$4:CN$104,8,0),"0"),IFERROR(VLOOKUP(A27,'Season 8'!AK$4:CN$104,8,0),"0"),
IFERROR(VLOOKUP(A27,'Season 9'!AK$4:CN$104,8,0),"0"),IFERROR(VLOOKUP(A27,'Season 10'!AK$4:CN$104,8,0),"0"),
IFERROR(VLOOKUP(A27,'Season 11'!AK$4:CN$104,8,0),"0"),IFERROR(VLOOKUP(A27,'Season 12'!AK$4:CN$104,8,0),"0"),
IFERROR(VLOOKUP(A27,'Season 13'!AK$4:CN$104,8,0),"0"),IFERROR(VLOOKUP(A27,'Season 14'!AK$4:CN$104,8,0),"0"),IFERROR(VLOOKUP(A27,'Season 15'!AK$4:CN$104,8,0),"0"),)</f>
        <v>0</v>
      </c>
      <c r="H27" s="329">
        <f>SUM(
IFERROR(VLOOKUP(A27,'Season 1'!AJ$4:CM$104,9,0),"0"),IFERROR(VLOOKUP(A27,'Season 2'!AK$4:CN$104,9,0),"0"),
IFERROR(VLOOKUP(A27,'Season 3'!AK$4:CN$104,9,0),"0"),IFERROR(VLOOKUP(A27,'Season 4'!AK$4:CN$104,9,0),"0"),
IFERROR(VLOOKUP(A27,'Season 5'!AK$4:CN$104,9,0),"0"),IFERROR(VLOOKUP(A27,'Season 6'!AK$4:CN$104,9,0),"0"),
IFERROR(VLOOKUP(A27,'Season 7'!AK$4:CN$104,9,0),"0"),IFERROR(VLOOKUP(A27,'Season 8'!AK$4:CN$104,9,0),"0"),
IFERROR(VLOOKUP(A27,'Season 9'!AK$4:CN$104,9,0),"0"),IFERROR(VLOOKUP(A27,'Season 10'!AK$4:CN$104,9,0),"0"),
IFERROR(VLOOKUP(A27,'Season 11'!AK$4:CN$104,9,0),"0"),IFERROR(VLOOKUP(A27,'Season 12'!AK$4:CN$104,9,0),"0"),
IFERROR(VLOOKUP(A27,'Season 13'!AK$4:CN$104,9,0),"0"),IFERROR(VLOOKUP(A27,'Season 14'!AK$4:CN$104,9,0),"0"),IFERROR(VLOOKUP(A27,'Season 15'!AK$4:CN$104,9,0),"0"),)</f>
        <v>0</v>
      </c>
      <c r="I27" s="518">
        <f>SUM(
IFERROR(VLOOKUP(A27,'Season 1'!AJ$4:CM$104,10,0),"0"),IFERROR(VLOOKUP(A27,'Season 2'!AK$4:CN$104,10,0),"0"),
IFERROR(VLOOKUP(A27,'Season 3'!AK$4:CN$104,10,0),"0"),IFERROR(VLOOKUP(A27,'Season 4'!AK$4:CN$104,10,0),"0"),
IFERROR(VLOOKUP(A27,'Season 5'!AK$4:CN$104,10,0),"0"),IFERROR(VLOOKUP(A27,'Season 6'!AK$4:CN$104,10,0),"0"),
IFERROR(VLOOKUP(A27,'Season 7'!AK$4:CN$104,10,0),"0"),IFERROR(VLOOKUP(A27,'Season 8'!AK$4:CN$104,10,0),"0"),
IFERROR(VLOOKUP(A27,'Season 9'!AK$4:CN$104,10,0),"0"),IFERROR(VLOOKUP(A27,'Season 10'!AK$4:CN$104,10,0),"0"),
IFERROR(VLOOKUP(A27,'Season 11'!AK$4:CN$104,10,0),"0"),IFERROR(VLOOKUP(A27,'Season 12'!AK$4:CN$104,10,0),"0"),
IFERROR(VLOOKUP(A27,'Season 13'!AK$4:CN$104,10,0),"0"),IFERROR(VLOOKUP(A27,'Season 14'!AK$4:CN$104,10,0),"0"),IFERROR(VLOOKUP(A27,'Season 15'!AK$4:CN$104,10,0),"0"),)</f>
        <v>0</v>
      </c>
      <c r="J27" s="21">
        <f>SUM(IFERROR(VLOOKUP(A27,BI$3:BN$152,3,0),"0"),
IFERROR(VLOOKUP(A27,'Season 1'!AJ$4:CM$104,11,0),"0"),IFERROR(VLOOKUP(A27,'Season 2'!AK$4:CN$104,11,0),"0"),
IFERROR(VLOOKUP(A27,'Season 3'!AK$4:CN$104,11,0),"0"),IFERROR(VLOOKUP(A27,'Season 4'!AK$4:CN$104,11,0),"0"),
IFERROR(VLOOKUP(A27,'Season 5'!AK$4:CN$104,11,0),"0"),IFERROR(VLOOKUP(A27,'Season 6'!AK$4:CN$104,11,0),"0"),
IFERROR(VLOOKUP(A27,'Season 7'!AK$4:CN$104,11,0),"0"),IFERROR(VLOOKUP(A27,'Season 8'!AK$4:CN$104,11,0),"0"),
IFERROR(VLOOKUP(A27,'Season 9'!AK$4:CN$104,11,0),"0"),IFERROR(VLOOKUP(A27,'Season 10'!AK$4:CN$104,11,0),"0"),
IFERROR(VLOOKUP(A27,'Season 11'!AK$4:CN$104,11,0),"0"),IFERROR(VLOOKUP(A27,'Season 12'!AK$4:CN$104,11,0),"0"),
IFERROR(VLOOKUP(A27,'Season 13'!AK$4:CN$104,11,0),"0"),IFERROR(VLOOKUP(A27,'Season 14'!AK$4:CN$104,11,0),"0"),IFERROR(VLOOKUP(A27,'Season 15'!AK$4:CN$104,11,0),"0"),)</f>
        <v>0</v>
      </c>
      <c r="K27" s="402">
        <f>SUM(IFERROR(VLOOKUP($A27,BI$3:BN$152,4,0),"0"),
IFERROR(VLOOKUP($A27,'Season 1'!AJ$4:CM$104,12,0),"0"),IFERROR(VLOOKUP($A27,'Season 2'!AK$4:CN$104,12,0),"0"),
IFERROR(VLOOKUP($A27,'Season 3'!AK$4:CN$104,12,0),"0"),IFERROR(VLOOKUP($A27,'Season 4'!AK$4:CN$104,12,0),"0"),
IFERROR(VLOOKUP($A27,'Season 5'!AK$4:CN$104,12,0),"0"),IFERROR(VLOOKUP($A27,'Season 6'!AK$4:CN$104,12,0),"0"),
IFERROR(VLOOKUP($A27,'Season 7'!AK$4:CN$104,12,0),"0"),IFERROR(VLOOKUP($A27,'Season 8'!AK$4:CN$104,12,0),"0"),
IFERROR(VLOOKUP($A27,'Season 9'!AK$4:CN$104,12,0),"0"),IFERROR(VLOOKUP($A27,'Season 10'!AK$4:CN$104,12,0),"0"),
IFERROR(VLOOKUP($A27,'Season 11'!AK$4:CN$104,12,0),"0"),IFERROR(VLOOKUP($A27,'Season 12'!AK$4:CN$104,12,0),"0"),
IFERROR(VLOOKUP($A27,'Season 13'!AK$4:CN$104,12,0),"0"),IFERROR(VLOOKUP($A27,'Season 14'!AK$4:CN$104,12,0),"0"),IFERROR(VLOOKUP(A27,'Season 15'!AK$4:CN$104,12,0),"0"),)</f>
        <v>0</v>
      </c>
      <c r="L27" s="403">
        <f>SUM(
IFERROR(VLOOKUP($A27,'Season 1'!AJ$4:CM$104,13,0),"0"),IFERROR(VLOOKUP($A27,'Season 2'!AK$4:CN$104,13,0),"0"),
IFERROR(VLOOKUP($A27,'Season 3'!AK$4:CN$104,13,0),"0"),IFERROR(VLOOKUP($A27,'Season 4'!AK$4:CN$104,13,0),"0"),
IFERROR(VLOOKUP($A27,'Season 5'!AK$4:CN$104,13,0),"0"),IFERROR(VLOOKUP($A27,'Season 6'!AK$4:CN$104,13,0),"0"),
IFERROR(VLOOKUP($A27,'Season 7'!AK$4:CN$104,13,0),"0"),IFERROR(VLOOKUP($A27,'Season 8'!AK$4:CN$104,13,0),"0"),
IFERROR(VLOOKUP($A27,'Season 9'!AK$4:CN$104,13,0),"0"),IFERROR(VLOOKUP($A27,'Season 10'!AK$4:CN$104,13,0),"0"),
IFERROR(VLOOKUP($A27,'Season 11'!AK$4:CN$104,13,0),"0"),IFERROR(VLOOKUP($A27,'Season 12'!AK$4:CN$104,13,0),"0"),
IFERROR(VLOOKUP($A27,'Season 13'!AK$4:CN$104,13,0),"0"),IFERROR(VLOOKUP($A27,'Season 14'!AK$4:CN$104,13,0),"0"),IFERROR(VLOOKUP(A27,'Season 15'!AK$4:CN$104,13,0),"0"),)</f>
        <v>0</v>
      </c>
      <c r="M27" s="398">
        <f>SUM(
IFERROR(VLOOKUP($A27,'Season 1'!AJ$4:CM$104,14,0),"0"),IFERROR(VLOOKUP($A27,'Season 2'!AK$4:CN$104,14,0),"0"),
IFERROR(VLOOKUP($A27,'Season 3'!AK$4:CN$104,14,0),"0"),IFERROR(VLOOKUP($A27,'Season 4'!AK$4:CN$104,14,0),"0"),
IFERROR(VLOOKUP($A27,'Season 5'!AK$4:CN$104,14,0),"0"),IFERROR(VLOOKUP($A27,'Season 6'!AK$4:CN$104,14,0),"0"),
IFERROR(VLOOKUP($A27,'Season 7'!AK$4:CN$104,14,0),"0"),IFERROR(VLOOKUP($A27,'Season 8'!AK$4:CN$104,14,0),"0"),
IFERROR(VLOOKUP($A27,'Season 9'!AK$4:CN$104,14,0),"0"),IFERROR(VLOOKUP($A27,'Season 10'!AK$4:CN$104,14,0),"0"),
IFERROR(VLOOKUP($A27,'Season 11'!AK$4:CN$104,14,0),"0"),IFERROR(VLOOKUP($A27,'Season 12'!AK$4:CN$104,14,0),"0"),
IFERROR(VLOOKUP($A27,'Season 13'!AK$4:CN$104,14,0),"0"),IFERROR(VLOOKUP($A27,'Season 14'!AK$4:CN$104,14,0),"0"),IFERROR(VLOOKUP(A27,'Season 15'!AK$4:CN$104,14,0),"0"),)</f>
        <v>0</v>
      </c>
      <c r="N27" s="518">
        <f>SUM(
IFERROR(VLOOKUP($A27,'Season 1'!AJ$4:CM$104,15,0),"0"),IFERROR(VLOOKUP($A27,'Season 2'!AK$4:CN$104,15,0),"0"),
IFERROR(VLOOKUP($A27,'Season 3'!AK$4:CN$104,15,0),"0"),IFERROR(VLOOKUP($A27,'Season 4'!AK$4:CN$104,15,0),"0"),
IFERROR(VLOOKUP($A27,'Season 5'!AK$4:CN$104,15,0),"0"),IFERROR(VLOOKUP($A27,'Season 6'!AK$4:CN$104,15,0),"0"),
IFERROR(VLOOKUP($A27,'Season 7'!AK$4:CN$104,15,0),"0"),IFERROR(VLOOKUP($A27,'Season 8'!AK$4:CN$104,15,0),"0"),
IFERROR(VLOOKUP($A27,'Season 9'!AK$4:CN$104,15,0),"0"),IFERROR(VLOOKUP($A27,'Season 10'!AK$4:CN$104,15,0),"0"),
IFERROR(VLOOKUP($A27,'Season 11'!AK$4:CN$104,15,0),"0"),IFERROR(VLOOKUP($A27,'Season 12'!AK$4:CN$104,15,0),"0"),
IFERROR(VLOOKUP($A27,'Season 13'!AK$4:CN$104,15,0),"0"),IFERROR(VLOOKUP($A27,'Season 14'!AK$4:CN$104,15,0),"0"),IFERROR(VLOOKUP(A27,'Season 15'!AK$4:CN$104,15,0),"0"),)</f>
        <v>0</v>
      </c>
      <c r="O27" s="21">
        <f>SUM(
IFERROR(VLOOKUP($A27,'Season 1'!AJ$4:CM$104,16,0),"0"),IFERROR(VLOOKUP($A27,'Season 2'!AK$4:CN$104,16,0),"0"),
IFERROR(VLOOKUP($A27,'Season 3'!AK$4:CN$104,16,0),"0"),IFERROR(VLOOKUP($A27,'Season 4'!AK$4:CN$104,16,0),"0"),
IFERROR(VLOOKUP($A27,'Season 5'!AK$4:CN$104,16,0),"0"),IFERROR(VLOOKUP($A27,'Season 6'!AK$4:CN$104,16,0),"0"),
IFERROR(VLOOKUP($A27,'Season 7'!AK$4:CN$104,16,0),"0"),IFERROR(VLOOKUP($A27,'Season 8'!AK$4:CN$104,16,0),"0"),
IFERROR(VLOOKUP($A27,'Season 9'!AK$4:CN$104,16,0),"0"),IFERROR(VLOOKUP($A27,'Season 10'!AK$4:CN$104,16,0),"0"),
IFERROR(VLOOKUP($A27,'Season 11'!AK$4:CN$104,16,0),"0"),IFERROR(VLOOKUP($A27,'Season 12'!AK$4:CN$104,16,0),"0"),
IFERROR(VLOOKUP($A27,'Season 13'!AK$4:CN$104,16,0),"0"),IFERROR(VLOOKUP($A27,'Season 14'!AK$4:CN$104,16,0),"0"),IFERROR(VLOOKUP(A27,'Season 15'!AK$4:CN$104,16,0),"0"),)</f>
        <v>0</v>
      </c>
      <c r="P27" s="402">
        <f>SUM(
IFERROR(VLOOKUP($A27,'Season 1'!AJ$4:CM$104,17,0),"0"),IFERROR(VLOOKUP($A27,'Season 2'!AK$4:CN$104,17,0),"0"),
IFERROR(VLOOKUP($A27,'Season 3'!AK$4:CN$104,17,0),"0"),IFERROR(VLOOKUP($A27,'Season 4'!AK$4:CN$104,17,0),"0"),
IFERROR(VLOOKUP($A27,'Season 5'!AK$4:CN$104,17,0),"0"),IFERROR(VLOOKUP($A27,'Season 6'!AK$4:CN$104,17,0),"0"),
IFERROR(VLOOKUP($A27,'Season 7'!AK$4:CN$104,17,0),"0"),IFERROR(VLOOKUP($A27,'Season 8'!AK$4:CN$104,17,0),"0"),
IFERROR(VLOOKUP($A27,'Season 9'!AK$4:CN$104,17,0),"0"),IFERROR(VLOOKUP($A27,'Season 10'!AK$4:CN$104,17,0),"0"),
IFERROR(VLOOKUP($A27,'Season 11'!AK$4:CN$104,17,0),"0"),IFERROR(VLOOKUP($A27,'Season 12'!AK$4:CN$104,17,0),"0"),
IFERROR(VLOOKUP($A27,'Season 13'!AK$4:CN$104,17,0),"0"),IFERROR(VLOOKUP($A27,'Season 14'!AK$4:CN$104,17,0),"0"),IFERROR(VLOOKUP(A27,'Season 15'!AK$4:CN$104,17,0),"0"),)</f>
        <v>0</v>
      </c>
      <c r="Q27" s="403">
        <f>SUM(
IFERROR(VLOOKUP($A27,'Season 1'!AJ$4:CM$104,18,0),"0"),IFERROR(VLOOKUP($A27,'Season 2'!AK$4:CN$104,18,0),"0"),
IFERROR(VLOOKUP($A27,'Season 3'!AK$4:CN$104,18,0),"0"),IFERROR(VLOOKUP($A27,'Season 4'!AK$4:CN$104,18,0),"0"),
IFERROR(VLOOKUP($A27,'Season 5'!AK$4:CN$104,18,0),"0"),IFERROR(VLOOKUP($A27,'Season 6'!AK$4:CN$104,18,0),"0"),
IFERROR(VLOOKUP($A27,'Season 7'!AK$4:CN$104,18,0),"0"),IFERROR(VLOOKUP($A27,'Season 8'!AK$4:CN$104,18,0),"0"),
IFERROR(VLOOKUP($A27,'Season 9'!AK$4:CN$104,18,0),"0"),IFERROR(VLOOKUP($A27,'Season 10'!AK$4:CN$104,18,0),"0"),
IFERROR(VLOOKUP($A27,'Season 11'!AK$4:CN$104,18,0),"0"),IFERROR(VLOOKUP($A27,'Season 12'!AK$4:CN$104,18,0),"0"),
IFERROR(VLOOKUP($A27,'Season 13'!AK$4:CN$104,18,0),"0"),IFERROR(VLOOKUP($A27,'Season 14'!AK$4:CN$104,18,0),"0"),IFERROR(VLOOKUP(A27,'Season 15'!AK$4:CN$104,18,0),"0"),)</f>
        <v>0</v>
      </c>
      <c r="R27" s="398">
        <f>SUM(
IFERROR(VLOOKUP($A27,'Season 1'!AJ$4:CM$104,19,0),"0"),IFERROR(VLOOKUP($A27,'Season 2'!AK$4:CN$104,19,0),"0"),
IFERROR(VLOOKUP($A27,'Season 3'!AK$4:CN$104,19,0),"0"),IFERROR(VLOOKUP($A27,'Season 4'!AK$4:CN$104,19,0),"0"),
IFERROR(VLOOKUP($A27,'Season 5'!AK$4:CN$104,19,0),"0"),IFERROR(VLOOKUP($A27,'Season 6'!AK$4:CN$104,19,0),"0"),
IFERROR(VLOOKUP($A27,'Season 7'!AK$4:CN$104,19,0),"0"),IFERROR(VLOOKUP($A27,'Season 8'!AK$4:CN$104,19,0),"0"),
IFERROR(VLOOKUP($A27,'Season 9'!AK$4:CN$104,19,0),"0"),IFERROR(VLOOKUP($A27,'Season 10'!AK$4:CN$104,19,0),"0"),
IFERROR(VLOOKUP($A27,'Season 11'!AK$4:CN$104,19,0),"0"),IFERROR(VLOOKUP($A27,'Season 12'!AK$4:CN$104,19,0),"0"),
IFERROR(VLOOKUP($A27,'Season 13'!AK$4:CN$104,19,0),"0"),IFERROR(VLOOKUP($A27,'Season 14'!AK$4:CN$104,19,0),"0"),IFERROR(VLOOKUP(A27,'Season 15'!AK$4:CN$104,19,0),"0"),)</f>
        <v>0</v>
      </c>
      <c r="S27" s="518">
        <f>SUM(
IFERROR(VLOOKUP($A27,'Season 1'!AJ$4:CM$104,20,0),"0"),IFERROR(VLOOKUP($A27,'Season 2'!AK$4:CN$104,20,0),"0"),
IFERROR(VLOOKUP($A27,'Season 3'!AK$4:CN$104,20,0),"0"),IFERROR(VLOOKUP($A27,'Season 4'!AK$4:CN$104,20,0),"0"),
IFERROR(VLOOKUP($A27,'Season 5'!AK$4:CN$104,20,0),"0"),IFERROR(VLOOKUP($A27,'Season 6'!AK$4:CN$104,20,0),"0"),
IFERROR(VLOOKUP($A27,'Season 7'!AK$4:CN$104,20,0),"0"),IFERROR(VLOOKUP($A27,'Season 8'!AK$4:CN$104,20,0),"0"),
IFERROR(VLOOKUP($A27,'Season 9'!AK$4:CN$104,20,0),"0"),IFERROR(VLOOKUP($A27,'Season 10'!AK$4:CN$104,20,0),"0"),
IFERROR(VLOOKUP($A27,'Season 11'!AK$4:CN$104,20,0),"0"),IFERROR(VLOOKUP($A27,'Season 12'!AK$4:CN$104,20,0),"0"),
IFERROR(VLOOKUP($A27,'Season 13'!AK$4:CN$104,20,0),"0"),IFERROR(VLOOKUP($A27,'Season 14'!AK$4:CN$104,20,0),"0"),IFERROR(VLOOKUP(A27,'Season 15'!AK$4:CN$104,20,0),"0"),)</f>
        <v>0</v>
      </c>
      <c r="T27" s="21">
        <f>SUM(
IFERROR(VLOOKUP($A27,'Season 1'!AJ$4:CM$104,21,0),"0"),IFERROR(VLOOKUP($A27,'Season 2'!AK$4:CN$104,21,0),"0"),
IFERROR(VLOOKUP($A27,'Season 3'!AK$4:CN$104,21,0),"0"),IFERROR(VLOOKUP($A27,'Season 4'!AK$4:CN$104,21,0),"0"),
IFERROR(VLOOKUP($A27,'Season 5'!AK$4:CN$104,21,0),"0"),IFERROR(VLOOKUP($A27,'Season 6'!AK$4:CN$104,21,0),"0"),
IFERROR(VLOOKUP($A27,'Season 7'!AK$4:CN$104,21,0),"0"),IFERROR(VLOOKUP($A27,'Season 8'!AK$4:CN$104,21,0),"0"),
IFERROR(VLOOKUP($A27,'Season 9'!AK$4:CN$104,21,0),"0"),IFERROR(VLOOKUP($A27,'Season 10'!AK$4:CN$104,21,0),"0"),
IFERROR(VLOOKUP($A27,'Season 11'!AK$4:CN$104,21,0),"0"),IFERROR(VLOOKUP($A27,'Season 12'!AK$4:CN$104,21,0),"0"),
IFERROR(VLOOKUP($A27,'Season 13'!AK$4:CN$104,21,0),"0"),IFERROR(VLOOKUP($A27,'Season 14'!AK$4:CN$104,21,0),"0"),IFERROR(VLOOKUP(A27,'Season 15'!AK$4:CN$104,21,0),"0"),)</f>
        <v>0</v>
      </c>
      <c r="U27" s="402">
        <f>SUM(
IFERROR(VLOOKUP($A27,'Season 1'!AJ$4:CM$104,22,0),"0"),IFERROR(VLOOKUP($A27,'Season 2'!AK$4:CN$104,22,0),"0"),
IFERROR(VLOOKUP($A27,'Season 3'!AK$4:CN$104,22,0),"0"),IFERROR(VLOOKUP($A27,'Season 4'!AK$4:CN$104,22,0),"0"),
IFERROR(VLOOKUP($A27,'Season 5'!AK$4:CN$104,22,0),"0"),IFERROR(VLOOKUP($A27,'Season 6'!AK$4:CN$104,22,0),"0"),
IFERROR(VLOOKUP($A27,'Season 7'!AK$4:CN$104,22,0),"0"),IFERROR(VLOOKUP($A27,'Season 8'!AK$4:CN$104,22,0),"0"),
IFERROR(VLOOKUP($A27,'Season 9'!AK$4:CN$104,22,0),"0"),IFERROR(VLOOKUP($A27,'Season 10'!AK$4:CN$104,22,0),"0"),
IFERROR(VLOOKUP($A27,'Season 11'!AK$4:CN$104,22,0),"0"),IFERROR(VLOOKUP($A27,'Season 12'!AK$4:CN$104,22,0),"0"),
IFERROR(VLOOKUP($A27,'Season 13'!AK$4:CN$104,22,0),"0"),IFERROR(VLOOKUP($A27,'Season 14'!AK$4:CN$104,22,0),"0"),IFERROR(VLOOKUP(A27,'Season 15'!AK$4:CN$104,22,0),"0"),)</f>
        <v>0</v>
      </c>
      <c r="V27" s="403">
        <f>SUM(
IFERROR(VLOOKUP($A27,'Season 1'!AJ$4:CM$104,23,0),"0"),IFERROR(VLOOKUP($A27,'Season 2'!AK$4:CN$104,23,0),"0"),
IFERROR(VLOOKUP($A27,'Season 3'!AK$4:CN$104,23,0),"0"),IFERROR(VLOOKUP($A27,'Season 4'!AK$4:CN$104,23,0),"0"),
IFERROR(VLOOKUP($A27,'Season 5'!AK$4:CN$104,23,0),"0"),IFERROR(VLOOKUP($A27,'Season 6'!AK$4:CN$104,23,0),"0"),
IFERROR(VLOOKUP($A27,'Season 7'!AK$4:CN$104,23,0),"0"),IFERROR(VLOOKUP($A27,'Season 8'!AK$4:CN$104,23,0),"0"),
IFERROR(VLOOKUP($A27,'Season 9'!AK$4:CN$104,23,0),"0"),IFERROR(VLOOKUP($A27,'Season 10'!AK$4:CN$104,23,0),"0"),
IFERROR(VLOOKUP($A27,'Season 11'!AK$4:CN$104,23,0),"0"),IFERROR(VLOOKUP($A27,'Season 12'!AK$4:CN$104,23,0),"0"),
IFERROR(VLOOKUP($A27,'Season 13'!AK$4:CN$104,23,0),"0"),IFERROR(VLOOKUP($A27,'Season 14'!AK$4:CN$104,23,0),"0"),IFERROR(VLOOKUP($A27,'Season 15'!AK$4:CN$104,23,0),"0"),)</f>
        <v>0</v>
      </c>
      <c r="W27" s="398">
        <f>SUM(
IFERROR(VLOOKUP($A27,'Season 1'!AJ$4:CM$104,24,0),"0"),IFERROR(VLOOKUP($A27,'Season 2'!AK$4:CN$104,24,0),"0"),
IFERROR(VLOOKUP($A27,'Season 3'!AK$4:CN$104,24,0),"0"),IFERROR(VLOOKUP($A27,'Season 4'!AK$4:CN$104,24,0),"0"),
IFERROR(VLOOKUP($A27,'Season 5'!AK$4:CN$104,24,0),"0"),IFERROR(VLOOKUP($A27,'Season 6'!AK$4:CN$104,24,0),"0"),
IFERROR(VLOOKUP($A27,'Season 7'!AK$4:CN$104,24,0),"0"),IFERROR(VLOOKUP($A27,'Season 8'!AK$4:CN$104,24,0),"0"),
IFERROR(VLOOKUP($A27,'Season 9'!AK$4:CN$104,24,0),"0"),IFERROR(VLOOKUP($A27,'Season 10'!AK$4:CN$104,24,0),"0"),
IFERROR(VLOOKUP($A27,'Season 11'!AK$4:CN$104,24,0),"0"),IFERROR(VLOOKUP($A27,'Season 12'!AK$4:CN$104,24,0),"0"),
IFERROR(VLOOKUP($A27,'Season 13'!AK$4:CN$104,24,0),"0"),IFERROR(VLOOKUP($A27,'Season 14'!AK$4:CN$104,24,0),"0"),IFERROR(VLOOKUP($A27,'Season 15'!AK$4:CN$104,24,0),"0"),)</f>
        <v>0</v>
      </c>
      <c r="X27" s="518">
        <f>SUM(
IFERROR(VLOOKUP($A27,'Season 1'!AJ$4:CM$104,25,0),"0"),IFERROR(VLOOKUP($A27,'Season 2'!AK$4:CN$104,25,0),"0"),
IFERROR(VLOOKUP($A27,'Season 3'!AK$4:CN$104,25,0),"0"),IFERROR(VLOOKUP($A27,'Season 4'!AK$4:CN$104,25,0),"0"),
IFERROR(VLOOKUP($A27,'Season 5'!AK$4:CN$104,25,0),"0"),IFERROR(VLOOKUP($A27,'Season 6'!AK$4:CN$104,25,0),"0"),
IFERROR(VLOOKUP($A27,'Season 7'!AK$4:CN$104,25,0),"0"),IFERROR(VLOOKUP($A27,'Season 8'!AK$4:CN$104,25,0),"0"),
IFERROR(VLOOKUP($A27,'Season 9'!AK$4:CN$104,25,0),"0"),IFERROR(VLOOKUP($A27,'Season 10'!AK$4:CN$104,25,0),"0"),
IFERROR(VLOOKUP($A27,'Season 11'!AK$4:CN$104,25,0),"0"),IFERROR(VLOOKUP($A27,'Season 12'!AK$4:CN$104,25,0),"0"),
IFERROR(VLOOKUP($A27,'Season 13'!AK$4:CN$104,25,0),"0"),IFERROR(VLOOKUP($A27,'Season 14'!AK$4:CN$104,25,0),"0"),IFERROR(VLOOKUP($A27,'Season 15'!AK$4:CN$104,25,0),"0"),)</f>
        <v>0</v>
      </c>
      <c r="Y27" s="21">
        <f>SUM(
IFERROR(VLOOKUP($A27,'Season 1'!AJ$4:CM$104,26,0),"0"),IFERROR(VLOOKUP($A27,'Season 2'!AK$4:CN$104,26,0),"0"),
IFERROR(VLOOKUP($A27,'Season 3'!AK$4:CN$104,26,0),"0"),IFERROR(VLOOKUP($A27,'Season 4'!AK$4:CN$104,26,0),"0"),
IFERROR(VLOOKUP($A27,'Season 5'!AK$4:CN$104,26,0),"0"),IFERROR(VLOOKUP($A27,'Season 6'!AK$4:CN$104,26,0),"0"),
IFERROR(VLOOKUP($A27,'Season 7'!AK$4:CN$104,26,0),"0"),IFERROR(VLOOKUP($A27,'Season 8'!AK$4:CN$104,26,0),"0"),
IFERROR(VLOOKUP($A27,'Season 9'!AK$4:CN$104,26,0),"0"),IFERROR(VLOOKUP($A27,'Season 10'!AK$4:CN$104,26,0),"0"),
IFERROR(VLOOKUP($A27,'Season 11'!AK$4:CN$104,26,0),"0"),IFERROR(VLOOKUP($A27,'Season 12'!AK$4:CN$104,26,0),"0"),
IFERROR(VLOOKUP($A27,'Season 13'!AK$4:CN$104,26,0),"0"),IFERROR(VLOOKUP($A27,'Season 14'!AK$4:CN$104,26,0),"0"),IFERROR(VLOOKUP($A27,'Season 15'!AK$4:CN$104,26,0),"0"),)</f>
        <v>0</v>
      </c>
      <c r="Z27" s="402">
        <f>SUM(
IFERROR(VLOOKUP($A27,'Season 1'!AJ$4:CM$104,27,0),"0"),IFERROR(VLOOKUP($A27,'Season 2'!AK$4:CN$104,27,0),"0"),
IFERROR(VLOOKUP($A27,'Season 3'!AK$4:CN$104,27,0),"0"),IFERROR(VLOOKUP($A27,'Season 4'!AK$4:CN$104,27,0),"0"),
IFERROR(VLOOKUP($A27,'Season 5'!AK$4:CN$104,27,0),"0"),IFERROR(VLOOKUP($A27,'Season 6'!AK$4:CN$104,27,0),"0"),
IFERROR(VLOOKUP($A27,'Season 7'!AK$4:CN$104,27,0),"0"),IFERROR(VLOOKUP($A27,'Season 8'!AK$4:CN$104,27,0),"0"),
IFERROR(VLOOKUP($A27,'Season 9'!AK$4:CN$104,27,0),"0"),IFERROR(VLOOKUP($A27,'Season 10'!AK$4:CN$104,27,0),"0"),
IFERROR(VLOOKUP($A27,'Season 11'!AK$4:CN$104,27,0),"0"),IFERROR(VLOOKUP($A27,'Season 12'!AK$4:CN$104,27,0),"0"),
IFERROR(VLOOKUP($A27,'Season 13'!AK$4:CN$104,27,0),"0"),IFERROR(VLOOKUP($A27,'Season 14'!AK$4:CN$104,27,0),"0"),IFERROR(VLOOKUP($A27,'Season 15'!AK$4:CN$104,27,0),"0"),)</f>
        <v>0</v>
      </c>
      <c r="AA27" s="403">
        <f>SUM(
IFERROR(VLOOKUP($A27,'Season 1'!AJ$4:CM$104,28,0),"0"),IFERROR(VLOOKUP($A27,'Season 2'!AK$4:CN$104,28,0),"0"),
IFERROR(VLOOKUP($A27,'Season 3'!AK$4:CN$104,28,0),"0"),IFERROR(VLOOKUP($A27,'Season 4'!AK$4:CN$104,28,0),"0"),
IFERROR(VLOOKUP($A27,'Season 5'!AK$4:CN$104,28,0),"0"),IFERROR(VLOOKUP($A27,'Season 6'!AK$4:CN$104,28,0),"0"),
IFERROR(VLOOKUP($A27,'Season 7'!AK$4:CN$104,28,0),"0"),IFERROR(VLOOKUP($A27,'Season 8'!AK$4:CN$104,28,0),"0"),
IFERROR(VLOOKUP($A27,'Season 9'!AK$4:CN$104,28,0),"0"),IFERROR(VLOOKUP($A27,'Season 10'!AK$4:CN$104,28,0),"0"),
IFERROR(VLOOKUP($A27,'Season 11'!AK$4:CN$104,28,0),"0"),IFERROR(VLOOKUP($A27,'Season 12'!AK$4:CN$104,28,0),"0"),
IFERROR(VLOOKUP($A27,'Season 13'!AK$4:CN$104,28,0),"0"),IFERROR(VLOOKUP($A27,'Season 14'!AK$4:CN$104,28,0),"0"),IFERROR(VLOOKUP($A27,'Season 15'!AK$4:CN$104,28,0),"0"),)</f>
        <v>0</v>
      </c>
      <c r="AB27" s="398">
        <f>SUM(
IFERROR(VLOOKUP($A27,'Season 1'!AJ$4:CM$104,29,0),"0"),IFERROR(VLOOKUP($A27,'Season 2'!AK$4:CN$104,29,0),"0"),
IFERROR(VLOOKUP($A27,'Season 3'!AK$4:CN$104,29,0),"0"),IFERROR(VLOOKUP($A27,'Season 4'!AK$4:CN$104,29,0),"0"),
IFERROR(VLOOKUP($A27,'Season 5'!AK$4:CN$104,29,0),"0"),IFERROR(VLOOKUP($A27,'Season 6'!AK$4:CN$104,29,0),"0"),
IFERROR(VLOOKUP($A27,'Season 7'!AK$4:CN$104,29,0),"0"),IFERROR(VLOOKUP($A27,'Season 8'!AK$4:CN$104,29,0),"0"),
IFERROR(VLOOKUP($A27,'Season 9'!AK$4:CN$104,29,0),"0"),IFERROR(VLOOKUP($A27,'Season 10'!AK$4:CN$104,29,0),"0"),
IFERROR(VLOOKUP($A27,'Season 11'!AK$4:CN$104,29,0),"0"),IFERROR(VLOOKUP($A27,'Season 12'!AK$4:CN$104,29,0),"0"),
IFERROR(VLOOKUP($A27,'Season 13'!AK$4:CN$104,29,0),"0"),IFERROR(VLOOKUP($A27,'Season 14'!AK$4:CN$104,29,0),"0"),IFERROR(VLOOKUP($A27,'Season 15'!AK$4:CN$104,29,0),"0"),)</f>
        <v>0</v>
      </c>
      <c r="AC27" s="518">
        <f>SUM(
IFERROR(VLOOKUP($A27,'Season 1'!AJ$4:CM$104,30,0),"0"),IFERROR(VLOOKUP($A27,'Season 2'!AK$4:CN$104,30,0),"0"),
IFERROR(VLOOKUP($A27,'Season 3'!AK$4:CN$104,30,0),"0"),IFERROR(VLOOKUP($A27,'Season 4'!AK$4:CN$104,30,0),"0"),
IFERROR(VLOOKUP($A27,'Season 5'!AK$4:CN$104,30,0),"0"),IFERROR(VLOOKUP($A27,'Season 6'!AK$4:CN$104,30,0),"0"),
IFERROR(VLOOKUP($A27,'Season 7'!AK$4:CN$104,30,0),"0"),IFERROR(VLOOKUP($A27,'Season 8'!AK$4:CN$104,30,0),"0"),
IFERROR(VLOOKUP($A27,'Season 9'!AK$4:CN$104,30,0),"0"),IFERROR(VLOOKUP($A27,'Season 10'!AK$4:CN$104,30,0),"0"),
IFERROR(VLOOKUP($A27,'Season 11'!AK$4:CN$104,30,0),"0"),IFERROR(VLOOKUP($A27,'Season 12'!AK$4:CN$104,30,0),"0"),
IFERROR(VLOOKUP($A27,'Season 13'!AK$4:CN$104,30,0),"0"),IFERROR(VLOOKUP($A27,'Season 14'!AK$4:CN$104,30,0),"0"),IFERROR(VLOOKUP($A27,'Season 15'!AK$4:CN$104,30,0),"0"),)</f>
        <v>0</v>
      </c>
      <c r="AD27" s="21">
        <f>SUM(
IFERROR(VLOOKUP($A27,'Season 1'!AJ$4:CM$104,31,0),"0"),IFERROR(VLOOKUP($A27,'Season 2'!AK$4:CN$104,31,0),"0"),
IFERROR(VLOOKUP($A27,'Season 3'!AK$4:CN$104,31,0),"0"),IFERROR(VLOOKUP($A27,'Season 4'!AK$4:CN$104,31,0),"0"),
IFERROR(VLOOKUP($A27,'Season 5'!AK$4:CN$104,31,0),"0"),IFERROR(VLOOKUP($A27,'Season 6'!AK$4:CN$104,31,0),"0"),
IFERROR(VLOOKUP($A27,'Season 7'!AK$4:CN$104,31,0),"0"),IFERROR(VLOOKUP($A27,'Season 8'!AK$4:CN$104,31,0),"0"),
IFERROR(VLOOKUP($A27,'Season 9'!AK$4:CN$104,31,0),"0"),IFERROR(VLOOKUP($A27,'Season 10'!AK$4:CN$104,31,0),"0"),
IFERROR(VLOOKUP($A27,'Season 11'!AK$4:CN$104,31,0),"0"),IFERROR(VLOOKUP($A27,'Season 12'!AK$4:CN$104,31,0),"0"),
IFERROR(VLOOKUP($A27,'Season 13'!AK$4:CN$104,31,0),"0"),IFERROR(VLOOKUP($A27,'Season 14'!AK$4:CN$104,31,0),"0"),IFERROR(VLOOKUP($A27,'Season 15'!AK$4:CN$104,31,0),"0"),)</f>
        <v>0</v>
      </c>
      <c r="AE27" s="402">
        <f>SUM(
IFERROR(VLOOKUP($A27,'Season 1'!AJ$4:CM$104,32,0),"0"),IFERROR(VLOOKUP($A27,'Season 2'!AK$4:CN$104,32,0),"0"),
IFERROR(VLOOKUP($A27,'Season 3'!AK$4:CN$104,32,0),"0"),IFERROR(VLOOKUP($A27,'Season 4'!AK$4:CN$104,32,0),"0"),
IFERROR(VLOOKUP($A27,'Season 5'!AK$4:CN$104,32,0),"0"),IFERROR(VLOOKUP($A27,'Season 6'!AK$4:CN$104,32,0),"0"),
IFERROR(VLOOKUP($A27,'Season 7'!AK$4:CN$104,32,0),"0"),IFERROR(VLOOKUP($A27,'Season 8'!AK$4:CN$104,32,0),"0"),
IFERROR(VLOOKUP($A27,'Season 9'!AK$4:CN$104,32,0),"0"),IFERROR(VLOOKUP($A27,'Season 10'!AK$4:CN$104,32,0),"0"),
IFERROR(VLOOKUP($A27,'Season 11'!AK$4:CN$104,32,0),"0"),IFERROR(VLOOKUP($A27,'Season 12'!AK$4:CN$104,32,0),"0"),
IFERROR(VLOOKUP($A27,'Season 13'!AK$4:CN$104,32,0),"0"),IFERROR(VLOOKUP($A27,'Season 14'!AK$4:CN$104,32,0),"0"),IFERROR(VLOOKUP($A27,'Season 15'!AK$4:CN$104,32,0),"0"),)</f>
        <v>0</v>
      </c>
      <c r="AF27" s="403">
        <f>SUM(IFERROR(VLOOKUP($A27,'Season 2'!AK$4:CN$104,33,0),"0"),
IFERROR(VLOOKUP($A27,'Season 3'!AK$4:CN$104,33,0),"0"),IFERROR(VLOOKUP($A27,'Season 4'!AK$4:CN$104,33,0),"0"),
IFERROR(VLOOKUP($A27,'Season 5'!AK$4:CN$104,33,0),"0"),IFERROR(VLOOKUP($A27,'Season 6'!AK$4:CN$104,33,0),"0"),
IFERROR(VLOOKUP($A27,'Season 7'!AK$4:CN$104,33,0),"0"),IFERROR(VLOOKUP($A27,'Season 8'!AK$4:CN$104,33,0),"0"),
IFERROR(VLOOKUP($A27,'Season 9'!AK$4:CN$104,33,0),"0"),IFERROR(VLOOKUP($A27,'Season 10'!AK$4:CN$104,33,0),"0"),
IFERROR(VLOOKUP($A27,'Season 11'!AK$4:CN$104,33,0),"0"),IFERROR(VLOOKUP($A27,'Season 12'!AK$4:CN$104,33,0),"0"),
IFERROR(VLOOKUP($A27,'Season 13'!AK$4:CN$104,33,0),"0"),IFERROR(VLOOKUP($A27,'Season 14'!AK$4:CN$104,33,0),"0"),IFERROR(VLOOKUP($A27,'Season 15'!AK$4:CN$104,33,0),"0"),)</f>
        <v>0</v>
      </c>
      <c r="AG27" s="398">
        <f>SUM(IFERROR(VLOOKUP($A27,'Season 2'!AK$4:CN$104,34,0),"0"),
IFERROR(VLOOKUP($A27,'Season 3'!AK$4:CN$104,34,0),"0"),IFERROR(VLOOKUP($A27,'Season 4'!AK$4:CN$104,34,0),"0"),
IFERROR(VLOOKUP($A27,'Season 5'!AK$4:CN$104,34,0),"0"),IFERROR(VLOOKUP($A27,'Season 6'!AK$4:CN$104,34,0),"0"),
IFERROR(VLOOKUP($A27,'Season 7'!AK$4:CN$104,34,0),"0"),IFERROR(VLOOKUP($A27,'Season 8'!AK$4:CN$104,34,0),"0"),
IFERROR(VLOOKUP($A27,'Season 9'!AK$4:CN$104,34,0),"0"),IFERROR(VLOOKUP($A27,'Season 10'!AK$4:CN$104,34,0),"0"),
IFERROR(VLOOKUP($A27,'Season 11'!AK$4:CN$104,34,0),"0"),IFERROR(VLOOKUP($A27,'Season 12'!AK$4:CN$104,34,0),"0"),
IFERROR(VLOOKUP($A27,'Season 13'!AK$4:CN$104,34,0),"0"),IFERROR(VLOOKUP($A27,'Season 14'!AK$4:CN$104,34,0),"0"),IFERROR(VLOOKUP($A27,'Season 15'!AK$4:CN$104,34,0),"0"),)</f>
        <v>0</v>
      </c>
      <c r="AH27" s="518">
        <f>SUM(IFERROR(VLOOKUP($A27,'Season 2'!AK$4:CN$104,35,0),"0"),
IFERROR(VLOOKUP($A27,'Season 3'!AK$4:CN$104,35,0),"0"),IFERROR(VLOOKUP($A27,'Season 4'!AK$4:CN$104,35,0),"0"),
IFERROR(VLOOKUP($A27,'Season 5'!AK$4:CN$104,35,0),"0"),IFERROR(VLOOKUP($A27,'Season 6'!AK$4:CN$104,35,0),"0"),
IFERROR(VLOOKUP($A27,'Season 7'!AK$4:CN$104,35,0),"0"),IFERROR(VLOOKUP($A27,'Season 8'!AK$4:CN$104,35,0),"0"),
IFERROR(VLOOKUP($A27,'Season 9'!AK$4:CN$104,35,0),"0"),IFERROR(VLOOKUP($A27,'Season 10'!AK$4:CN$104,35,0),"0"),
IFERROR(VLOOKUP($A27,'Season 11'!AK$4:CN$104,35,0),"0"),IFERROR(VLOOKUP($A27,'Season 12'!AK$4:CN$104,35,0),"0"),
IFERROR(VLOOKUP($A27,'Season 13'!AK$4:CN$104,35,0),"0"),IFERROR(VLOOKUP($A27,'Season 14'!AK$4:CN$104,35,0),"0"),IFERROR(VLOOKUP($A27,'Season 15'!AK$4:CN$104,35,0),"0"),)</f>
        <v>0</v>
      </c>
      <c r="AI27" s="21">
        <f>SUM(IFERROR(VLOOKUP($A27,'Season 2'!AK$4:CN$104,36,0),"0"),
IFERROR(VLOOKUP($A27,'Season 3'!AK$4:CN$104,36,0),"0"),IFERROR(VLOOKUP($A27,'Season 4'!AK$4:CN$104,36,0),"0"),
IFERROR(VLOOKUP($A27,'Season 5'!AK$4:CN$104,36,0),"0"),IFERROR(VLOOKUP($A27,'Season 6'!AK$4:CN$104,36,0),"0"),
IFERROR(VLOOKUP($A27,'Season 7'!AK$4:CN$104,36,0),"0"),IFERROR(VLOOKUP($A27,'Season 8'!AK$4:CN$104,36,0),"0"),
IFERROR(VLOOKUP($A27,'Season 9'!AK$4:CN$104,36,0),"0"),IFERROR(VLOOKUP($A27,'Season 10'!AK$4:CN$104,36,0),"0"),
IFERROR(VLOOKUP($A27,'Season 11'!AK$4:CN$104,36,0),"0"),IFERROR(VLOOKUP($A27,'Season 12'!AK$4:CN$104,36,0),"0"),
IFERROR(VLOOKUP($A27,'Season 13'!AK$4:CN$104,36,0),"0"),IFERROR(VLOOKUP($A27,'Season 14'!AK$4:CN$104,36,0),"0"),IFERROR(VLOOKUP($A27,'Season 15'!AK$4:CN$104,36,0),"0"),)</f>
        <v>0</v>
      </c>
      <c r="AJ27" s="402">
        <f>SUM(IFERROR(VLOOKUP($A27,'Season 2'!AK$4:CN$104,37,0),"0"),
IFERROR(VLOOKUP($A27,'Season 3'!AK$4:CN$104,37,0),"0"),IFERROR(VLOOKUP($A27,'Season 4'!AK$4:CN$104,37,0),"0"),
IFERROR(VLOOKUP($A27,'Season 5'!AK$4:CN$104,37,0),"0"),IFERROR(VLOOKUP($A27,'Season 6'!AK$4:CN$104,37,0),"0"),
IFERROR(VLOOKUP($A27,'Season 7'!AK$4:CN$104,37,0),"0"),IFERROR(VLOOKUP($A27,'Season 8'!AK$4:CN$104,37,0),"0"),
IFERROR(VLOOKUP($A27,'Season 9'!AK$4:CN$104,37,0),"0"),IFERROR(VLOOKUP($A27,'Season 10'!AK$4:CN$104,37,0),"0"),
IFERROR(VLOOKUP($A27,'Season 11'!AK$4:CN$104,37,0),"0"),IFERROR(VLOOKUP($A27,'Season 12'!AK$4:CN$104,37,0),"0"),
IFERROR(VLOOKUP($A27,'Season 13'!AK$4:CN$104,37,0),"0"),IFERROR(VLOOKUP($A27,'Season 14'!AK$4:CN$104,37,0),"0"),IFERROR(VLOOKUP($A27,'Season 15'!AK$4:CN$104,37,0),"0"),)</f>
        <v>0</v>
      </c>
      <c r="AK27" s="403">
        <f>SUM(IFERROR(VLOOKUP($A27,'Season 1'!AJ$4:CM$104,33,0),"0"),IFERROR(VLOOKUP($A27,'Season 2'!AK$4:CN$104,38,0),"0"),
IFERROR(VLOOKUP($A27,'Season 3'!AK$4:CN$104,38,0),"0"),IFERROR(VLOOKUP($A27,'Season 4'!AK$4:CN$104,38,0),"0"),
IFERROR(VLOOKUP($A27,'Season 5'!AK$4:CN$104,38,0),"0"),IFERROR(VLOOKUP($A27,'Season 6'!AK$4:CN$104,38,0),"0"),
IFERROR(VLOOKUP($A27,'Season 7'!AK$4:CN$104,38,0),"0"),IFERROR(VLOOKUP($A27,'Season 8'!AK$4:CN$104,38,0),"0"),
IFERROR(VLOOKUP($A27,'Season 9'!AK$4:CN$104,38,0),"0"),IFERROR(VLOOKUP($A27,'Season 10'!AK$4:CN$104,38,0),"0"),
IFERROR(VLOOKUP($A27,'Season 11'!AK$4:CN$104,38,0),"0"),IFERROR(VLOOKUP($A27,'Season 12'!AK$4:CN$104,38,0),"0"),
IFERROR(VLOOKUP($A27,'Season 13'!AK$4:CN$104,38,0),"0"),IFERROR(VLOOKUP($A27,'Season 14'!AK$4:CN$104,38,0),"0"),IFERROR(VLOOKUP($A27,'Season 15'!AK$4:CN$104,38,0),"0"),)</f>
        <v>0</v>
      </c>
      <c r="AL27" s="398">
        <f>SUM(IFERROR(VLOOKUP($A27,'Season 1'!AJ$4:CM$104,34,0),"0"),IFERROR(VLOOKUP($A27,'Season 2'!AK$4:CN$104,39,0),"0"),
IFERROR(VLOOKUP($A27,'Season 3'!AK$4:CN$104,39,0),"0"),IFERROR(VLOOKUP($A27,'Season 4'!AK$4:CN$104,39,0),"0"),
IFERROR(VLOOKUP($A27,'Season 5'!AK$4:CN$104,39,0),"0"),IFERROR(VLOOKUP($A27,'Season 6'!AK$4:CN$104,39,0),"0"),
IFERROR(VLOOKUP($A27,'Season 7'!AK$4:CN$104,39,0),"0"),IFERROR(VLOOKUP($A27,'Season 8'!AK$4:CN$104,39,0),"0"),
IFERROR(VLOOKUP($A27,'Season 9'!AK$4:CN$104,39,0),"0"),IFERROR(VLOOKUP($A27,'Season 10'!AK$4:CN$104,39,0),"0"),
IFERROR(VLOOKUP($A27,'Season 11'!AK$4:CN$104,39,0),"0"),IFERROR(VLOOKUP($A27,'Season 12'!AK$4:CN$104,39,0),"0"),
IFERROR(VLOOKUP($A27,'Season 13'!AK$4:CN$104,39,0),"0"),IFERROR(VLOOKUP($A27,'Season 14'!AK$4:CN$104,39,0),"0"),IFERROR(VLOOKUP($A27,'Season 15'!AK$4:CN$104,39,0),"0"),)</f>
        <v>0</v>
      </c>
      <c r="AM27" s="518">
        <f>SUM(IFERROR(VLOOKUP($A27,'Season 1'!AJ$4:CM$104,35,0),"0"),IFERROR(VLOOKUP($A27,'Season 2'!AK$4:CN$104,40,0),"0"),
IFERROR(VLOOKUP($A27,'Season 3'!AK$4:CN$104,40,0),"0"),IFERROR(VLOOKUP($A27,'Season 4'!AK$4:CN$104,40,0),"0"),
IFERROR(VLOOKUP($A27,'Season 5'!AK$4:CN$104,40,0),"0"),IFERROR(VLOOKUP($A27,'Season 6'!AK$4:CN$104,40,0),"0"),
IFERROR(VLOOKUP($A27,'Season 7'!AK$4:CN$104,40,0),"0"),IFERROR(VLOOKUP($A27,'Season 8'!AK$4:CN$104,40,0),"0"),
IFERROR(VLOOKUP($A27,'Season 9'!AK$4:CN$104,40,0),"0"),IFERROR(VLOOKUP($A27,'Season 10'!AK$4:CN$104,40,0),"0"),
IFERROR(VLOOKUP($A27,'Season 11'!AK$4:CN$104,40,0),"0"),IFERROR(VLOOKUP($A27,'Season 12'!AK$4:CN$104,40,0),"0"),
IFERROR(VLOOKUP($A27,'Season 13'!AK$4:CN$104,40,0),"0"),IFERROR(VLOOKUP($A27,'Season 14'!AK$4:CN$104,40,0),"0"),IFERROR(VLOOKUP($A27,'Season 15'!AK$4:CN$104,40,0),"0"),)</f>
        <v>0</v>
      </c>
      <c r="AN27" s="21">
        <f>SUM(IFERROR(VLOOKUP($A27,'Season 1'!AJ$4:CM$104,36,0),"0"),IFERROR(VLOOKUP($A27,'Season 2'!AK$4:CN$104,41,0),"0"),
IFERROR(VLOOKUP($A27,'Season 3'!AK$4:CN$104,41,0),"0"),IFERROR(VLOOKUP($A27,'Season 4'!AK$4:CN$104,41,0),"0"),
IFERROR(VLOOKUP($A27,'Season 5'!AK$4:CN$104,41,0),"0"),IFERROR(VLOOKUP($A27,'Season 6'!AK$4:CN$104,41,0),"0"),
IFERROR(VLOOKUP($A27,'Season 7'!AK$4:CN$104,41,0),"0"),IFERROR(VLOOKUP($A27,'Season 8'!AK$4:CN$104,41,0),"0"),
IFERROR(VLOOKUP($A27,'Season 9'!AK$4:CN$104,41,0),"0"),IFERROR(VLOOKUP($A27,'Season 10'!AK$4:CN$104,41,0),"0"),
IFERROR(VLOOKUP($A27,'Season 11'!AK$4:CN$104,41,0),"0"),IFERROR(VLOOKUP($A27,'Season 12'!AK$4:CN$104,41,0),"0"),
IFERROR(VLOOKUP($A27,'Season 13'!AK$4:CN$104,41,0),"0"),IFERROR(VLOOKUP($A27,'Season 14'!AK$4:CN$104,41,0),"0"),IFERROR(VLOOKUP($A27,'Season 15'!AK$4:CN$104,41,0),"0"),)</f>
        <v>0</v>
      </c>
      <c r="AO27" s="402">
        <f>SUM(IFERROR(VLOOKUP($A27,'Season 1'!AJ$4:CM$104,37,0),"0"),IFERROR(VLOOKUP($A27,'Season 2'!AK$4:CN$104,42,0),"0"),
IFERROR(VLOOKUP($A27,'Season 3'!AK$4:CN$104,42,0),"0"),IFERROR(VLOOKUP($A27,'Season 4'!AK$4:CN$104,42,0),"0"),
IFERROR(VLOOKUP($A27,'Season 5'!AK$4:CN$104,42,0),"0"),IFERROR(VLOOKUP($A27,'Season 6'!AK$4:CN$104,42,0),"0"),
IFERROR(VLOOKUP($A27,'Season 7'!AK$4:CN$104,42,0),"0"),IFERROR(VLOOKUP($A27,'Season 8'!AK$4:CN$104,42,0),"0"),
IFERROR(VLOOKUP($A27,'Season 9'!AK$4:CN$104,42,0),"0"),IFERROR(VLOOKUP($A27,'Season 10'!AK$4:CN$104,42,0),"0"),
IFERROR(VLOOKUP($A27,'Season 11'!AK$4:CN$104,42,0),"0"),IFERROR(VLOOKUP($A27,'Season 12'!AK$4:CN$104,42,0),"0"),
IFERROR(VLOOKUP($A27,'Season 13'!AK$4:CN$104,42,0),"0"),IFERROR(VLOOKUP($A27,'Season 14'!AK$4:CN$104,42,0),"0"),IFERROR(VLOOKUP($A27,'Season 15'!AK$4:CN$104,42,0),"0"),)</f>
        <v>0</v>
      </c>
      <c r="AP27" s="403">
        <f>SUM(IFERROR(VLOOKUP($A27,'Season 1'!AJ$4:CM$104,43,0),"0"),IFERROR(VLOOKUP($A27,'Season 2'!AK$4:CN$104,43,0),"0"),
IFERROR(VLOOKUP($A27,'Season 3'!AK$4:CN$104,43,0),"0"),IFERROR(VLOOKUP($A27,'Season 4'!AK$4:CN$104,43,0),"0"),
IFERROR(VLOOKUP($A27,'Season 5'!AK$4:CN$104,43,0),"0"),IFERROR(VLOOKUP($A27,'Season 6'!AK$4:CN$104,43,0),"0"),
IFERROR(VLOOKUP($A27,'Season 7'!AK$4:CN$104,43,0),"0"),IFERROR(VLOOKUP($A27,'Season 8'!AK$4:CN$104,43,0),"0"),
IFERROR(VLOOKUP($A27,'Season 9'!AK$4:CN$104,43,0),"0"),IFERROR(VLOOKUP($A27,'Season 10'!AK$4:CN$104,43,0),"0"),
IFERROR(VLOOKUP($A27,'Season 11'!AK$4:CN$104,43,0),"0"),IFERROR(VLOOKUP($A27,'Season 12'!AK$4:CN$104,43,0),"0"),
IFERROR(VLOOKUP($A27,'Season 13'!AK$4:CN$104,43,0),"0"),IFERROR(VLOOKUP($A27,'Season 14'!AK$4:CN$104,43,0),"0"),IFERROR(VLOOKUP($A27,'Season 15'!AK$4:CN$104,43,0),"0"),)</f>
        <v>0</v>
      </c>
      <c r="AQ27" s="398">
        <f>SUM(IFERROR(VLOOKUP($A27,'Season 1'!AJ$4:CM$104,44,0),"0"),IFERROR(VLOOKUP($A27,'Season 2'!AK$4:CN$104,44,0),"0"),
IFERROR(VLOOKUP($A27,'Season 3'!AK$4:CN$104,44,0),"0"),IFERROR(VLOOKUP($A27,'Season 4'!AK$4:CN$104,44,0),"0"),
IFERROR(VLOOKUP($A27,'Season 5'!AK$4:CN$104,44,0),"0"),IFERROR(VLOOKUP($A27,'Season 6'!AK$4:CN$104,44,0),"0"),
IFERROR(VLOOKUP($A27,'Season 7'!AK$4:CN$104,44,0),"0"),IFERROR(VLOOKUP($A27,'Season 8'!AK$4:CN$104,44,0),"0"),
IFERROR(VLOOKUP($A27,'Season 9'!AK$4:CN$104,44,0),"0"),IFERROR(VLOOKUP($A27,'Season 10'!AK$4:CN$104,44,0),"0"),
IFERROR(VLOOKUP($A27,'Season 11'!AK$4:CN$104,44,0),"0"),IFERROR(VLOOKUP($A27,'Season 12'!AK$4:CN$104,44,0),"0"),
IFERROR(VLOOKUP($A27,'Season 13'!AK$4:CN$104,44,0),"0"),IFERROR(VLOOKUP($A27,'Season 14'!AK$4:CN$104,44,0),"0"),IFERROR(VLOOKUP($A27,'Season 15'!AK$4:CN$104,44,0),"0"),)</f>
        <v>0</v>
      </c>
      <c r="AR27" s="518">
        <f>SUM(IFERROR(VLOOKUP($A27,'Season 1'!AJ$4:CM$104,45,0),"0"),IFERROR(VLOOKUP($A27,'Season 2'!AK$4:CN$104,45,0),"0"),
IFERROR(VLOOKUP($A27,'Season 3'!AK$4:CN$104,45,0),"0"),IFERROR(VLOOKUP($A27,'Season 4'!AK$4:CN$104,45,0),"0"),
IFERROR(VLOOKUP($A27,'Season 5'!AK$4:CN$104,45,0),"0"),IFERROR(VLOOKUP($A27,'Season 6'!AK$4:CN$104,45,0),"0"),
IFERROR(VLOOKUP($A27,'Season 7'!AK$4:CN$104,45,0),"0"),IFERROR(VLOOKUP($A27,'Season 8'!AK$4:CN$104,45,0),"0"),
IFERROR(VLOOKUP($A27,'Season 9'!AK$4:CN$104,45,0),"0"),IFERROR(VLOOKUP($A27,'Season 10'!AK$4:CN$104,45,0),"0"),
IFERROR(VLOOKUP($A27,'Season 11'!AK$4:CN$104,45,0),"0"),IFERROR(VLOOKUP($A27,'Season 12'!AK$4:CN$104,45,0),"0"),
IFERROR(VLOOKUP($A27,'Season 13'!AK$4:CN$104,45,0),"0"),IFERROR(VLOOKUP($A27,'Season 14'!AK$4:CN$104,45,0),"0"),IFERROR(VLOOKUP($A27,'Season 15'!AK$4:CN$104,45,0),"0"),)</f>
        <v>0</v>
      </c>
      <c r="AS27" s="21">
        <f>SUM(IFERROR(VLOOKUP($A27,'Season 1'!AJ$4:CM$104,46,0),"0"),IFERROR(VLOOKUP($A27,'Season 2'!AK$4:CN$104,46,0),"0"),
IFERROR(VLOOKUP($A27,'Season 3'!AK$4:CN$104,46,0),"0"),IFERROR(VLOOKUP($A27,'Season 4'!AK$4:CN$104,46,0),"0"),
IFERROR(VLOOKUP($A27,'Season 5'!AK$4:CN$104,46,0),"0"),IFERROR(VLOOKUP($A27,'Season 6'!AK$4:CN$104,46,0),"0"),
IFERROR(VLOOKUP($A27,'Season 7'!AK$4:CN$104,46,0),"0"),IFERROR(VLOOKUP($A27,'Season 8'!AK$4:CN$104,46,0),"0"),
IFERROR(VLOOKUP($A27,'Season 9'!AK$4:CN$104,46,0),"0"),IFERROR(VLOOKUP($A27,'Season 10'!AK$4:CN$104,46,0),"0"),
IFERROR(VLOOKUP($A27,'Season 11'!AK$4:CN$104,46,0),"0"),IFERROR(VLOOKUP($A27,'Season 12'!AK$4:CN$104,46,0),"0"),
IFERROR(VLOOKUP($A27,'Season 13'!AK$4:CN$104,46,0),"0"),IFERROR(VLOOKUP($A27,'Season 14'!AK$4:CN$104,46,0),"0"),IFERROR(VLOOKUP($A27,'Season 15'!AK$4:CN$104,46,0),"0"),)</f>
        <v>0</v>
      </c>
      <c r="AT27" s="402">
        <f>SUM(IFERROR(VLOOKUP($A27,'Season 1'!AJ$4:CM$104,47,0),"0"),IFERROR(VLOOKUP($A27,'Season 2'!AK$4:CN$104,47,0),"0"),
IFERROR(VLOOKUP($A27,'Season 3'!AK$4:CN$104,47,0),"0"),IFERROR(VLOOKUP($A27,'Season 4'!AK$4:CN$104,47,0),"0"),
IFERROR(VLOOKUP($A27,'Season 5'!AK$4:CN$104,47,0),"0"),IFERROR(VLOOKUP($A27,'Season 6'!AK$4:CN$104,47,0),"0"),
IFERROR(VLOOKUP($A27,'Season 7'!AK$4:CN$104,47,0),"0"),IFERROR(VLOOKUP($A27,'Season 8'!AK$4:CN$104,47,0),"0"),
IFERROR(VLOOKUP($A27,'Season 9'!AK$4:CN$104,47,0),"0"),IFERROR(VLOOKUP($A27,'Season 10'!AK$4:CN$104,47,0),"0"),
IFERROR(VLOOKUP($A27,'Season 11'!AK$4:CN$104,47,0),"0"),IFERROR(VLOOKUP($A27,'Season 12'!AK$4:CN$104,47,0),"0"),
IFERROR(VLOOKUP($A27,'Season 13'!AK$4:CN$104,47,0),"0"),IFERROR(VLOOKUP($A27,'Season 14'!AK$4:CN$104,47,0),"0"),IFERROR(VLOOKUP($A27,'Season 15'!AK$4:CN$104,47,0),"0"),)</f>
        <v>0</v>
      </c>
      <c r="AU27" s="403">
        <f>SUM(IFERROR(VLOOKUP($A27,'Season 3'!AK$4:CN$104,48,0),"0"),IFERROR(VLOOKUP($A27,'Season 4'!AK$4:CN$104,48,0),"0"),
IFERROR(VLOOKUP($A27,'Season 5'!AK$4:CN$104,48,0),"0"),IFERROR(VLOOKUP($A27,'Season 6'!AK$4:CN$104,48,0),"0"),
IFERROR(VLOOKUP($A27,'Season 7'!AK$4:CN$104,48,0),"0"),IFERROR(VLOOKUP($A27,'Season 8'!AK$4:CN$104,48,0),"0"),
IFERROR(VLOOKUP($A27,'Season 9'!AK$4:CN$104,48,0),"0"),IFERROR(VLOOKUP($A27,'Season 10'!AK$4:CN$104,48,0),"0"),
IFERROR(VLOOKUP($A27,'Season 11'!AK$4:CN$104,48,0),"0"),IFERROR(VLOOKUP($A27,'Season 12'!AK$4:CN$104,48,0),"0"),
IFERROR(VLOOKUP($A27,'Season 13'!AK$4:CN$104,48,0),"0"),IFERROR(VLOOKUP($A27,'Season 14'!AK$4:CN$104,48,0),"0"),IFERROR(VLOOKUP($A27,'Season 15'!AK$4:CN$104,48,0),"0"),)</f>
        <v>0</v>
      </c>
      <c r="AV27" s="398">
        <f>SUM(IFERROR(VLOOKUP($A27,'Season 3'!AK$4:CN$104,49,0),"0"),IFERROR(VLOOKUP($A27,'Season 4'!AK$4:CN$104,49,0),"0"),
IFERROR(VLOOKUP($A27,'Season 5'!AK$4:CN$104,49,0),"0"),IFERROR(VLOOKUP($A27,'Season 6'!AK$4:CN$104,49,0),"0"),
IFERROR(VLOOKUP($A27,'Season 7'!AK$4:CN$104,49,0),"0"),IFERROR(VLOOKUP($A27,'Season 8'!AK$4:CN$104,49,0),"0"),
IFERROR(VLOOKUP($A27,'Season 9'!AK$4:CN$104,49,0),"0"),IFERROR(VLOOKUP($A27,'Season 10'!AK$4:CN$104,49,0),"0"),
IFERROR(VLOOKUP($A27,'Season 11'!AK$4:CN$104,49,0),"0"),IFERROR(VLOOKUP($A27,'Season 12'!AK$4:CN$104,49,0),"0"),
IFERROR(VLOOKUP($A27,'Season 13'!AK$4:CN$104,49,0),"0"),IFERROR(VLOOKUP($A27,'Season 14'!AK$4:CN$104,49,0),"0"),IFERROR(VLOOKUP($A27,'Season 15'!AK$4:CN$104,49,0),"0"),)</f>
        <v>0</v>
      </c>
      <c r="AW27" s="518">
        <f>SUM(IFERROR(VLOOKUP($A27,'Season 3'!AK$4:CN$104,50,0),"0"),IFERROR(VLOOKUP($A27,'Season 4'!AK$4:CN$104,50,0),"0"),
IFERROR(VLOOKUP($A27,'Season 5'!AK$4:CN$104,50,0),"0"),IFERROR(VLOOKUP($A27,'Season 6'!AK$4:CN$104,50,0),"0"),
IFERROR(VLOOKUP($A27,'Season 7'!AK$4:CN$104,50,0),"0"),IFERROR(VLOOKUP($A27,'Season 8'!AK$4:CN$104,50,0),"0"),
IFERROR(VLOOKUP($A27,'Season 9'!AK$4:CN$104,50,0),"0"),IFERROR(VLOOKUP($A27,'Season 10'!AK$4:CN$104,50,0),"0"),
IFERROR(VLOOKUP($A27,'Season 11'!AK$4:CN$104,50,0),"0"),IFERROR(VLOOKUP($A27,'Season 12'!AK$4:CN$104,50,0),"0"),
IFERROR(VLOOKUP($A27,'Season 13'!AK$4:CN$104,50,0),"0"),IFERROR(VLOOKUP($A27,'Season 14'!AK$4:CN$104,50,0),"0"),IFERROR(VLOOKUP($A27,'Season 15'!AK$4:CN$104,50,0),"0"),)</f>
        <v>0</v>
      </c>
      <c r="AX27" s="21">
        <f>SUM(IFERROR(VLOOKUP($A27,'Season 3'!AK$4:CN$104,51,0),"0"),IFERROR(VLOOKUP($A27,'Season 4'!AK$4:CN$104,51,0),"0"),
IFERROR(VLOOKUP($A27,'Season 5'!AK$4:CN$104,51,0),"0"),IFERROR(VLOOKUP($A27,'Season 6'!AK$4:CN$104,51,0),"0"),
IFERROR(VLOOKUP($A27,'Season 7'!AK$4:CN$104,51,0),"0"),IFERROR(VLOOKUP($A27,'Season 8'!AK$4:CN$104,51,0),"0"),
IFERROR(VLOOKUP($A27,'Season 9'!AK$4:CN$104,51,0),"0"),IFERROR(VLOOKUP($A27,'Season 10'!AK$4:CN$104,51,0),"0"),
IFERROR(VLOOKUP($A27,'Season 11'!AK$4:CN$104,51,0),"0"),IFERROR(VLOOKUP($A27,'Season 12'!AK$4:CN$104,51,0),"0"),
IFERROR(VLOOKUP($A27,'Season 13'!AK$4:CN$104,51,0),"0"),IFERROR(VLOOKUP($A27,'Season 14'!AK$4:CN$104,51,0),"0"),IFERROR(VLOOKUP($A27,'Season 15'!AK$4:CN$104,51,0),"0"),)</f>
        <v>0</v>
      </c>
      <c r="AY27" s="402">
        <f>SUM(IFERROR(VLOOKUP($A27,'Season 3'!AK$4:CN$104,52,0),"0"),IFERROR(VLOOKUP($A27,'Season 4'!AK$4:CN$104,52,0),"0"),
IFERROR(VLOOKUP($A27,'Season 5'!AK$4:CN$104,52,0),"0"),IFERROR(VLOOKUP($A27,'Season 6'!AK$4:CN$104,52,0),"0"),
IFERROR(VLOOKUP($A27,'Season 7'!AK$4:CN$104,52,0),"0"),IFERROR(VLOOKUP($A27,'Season 8'!AK$4:CN$104,52,0),"0"),
IFERROR(VLOOKUP($A27,'Season 9'!AK$4:CN$104,52,0),"0"),IFERROR(VLOOKUP($A27,'Season 10'!AK$4:CN$104,52,0),"0"),
IFERROR(VLOOKUP($A27,'Season 11'!AK$4:CN$104,52,0),"0"),IFERROR(VLOOKUP($A27,'Season 12'!AK$4:CN$104,52,0),"0"),
IFERROR(VLOOKUP($A27,'Season 13'!AK$4:CN$104,52,0),"0"),IFERROR(VLOOKUP($A27,'Season 14'!AK$4:CN$104,52,0),"0"),IFERROR(VLOOKUP($A27,'Season 15'!AK$4:CN$104,52,0),"0"),)</f>
        <v>0</v>
      </c>
      <c r="AZ27" s="403">
        <f>SUM(IFERROR(VLOOKUP($A27,'Season 1'!AJ$4:CM$104,38,0),"0"),IFERROR(VLOOKUP($A27,'Season 2'!AK$4:CN$104,48,0),"0"),)</f>
        <v>0</v>
      </c>
      <c r="BA27" s="398">
        <f>SUM(IFERROR(VLOOKUP($A27,'Season 1'!AJ$4:CM$104,39,0),"0"),IFERROR(VLOOKUP($A27,'Season 2'!AK$4:CN$104,49,0),"0"),)</f>
        <v>0</v>
      </c>
      <c r="BB27" s="518">
        <f>SUM(IFERROR(VLOOKUP($A27,'Season 1'!AJ$4:CM$104,40,0),"0"),IFERROR(VLOOKUP($A27,'Season 2'!AK$4:CN$104,50,0),"0"),)</f>
        <v>0</v>
      </c>
      <c r="BC27" s="21">
        <f>SUM(IFERROR(VLOOKUP($A27,'Season 1'!AJ$4:CM$104,41,0),"0"),IFERROR(VLOOKUP($A27,'Season 2'!AK$4:CN$104,51,0),"0"),)</f>
        <v>0</v>
      </c>
      <c r="BD27" s="402">
        <f>SUM(IFERROR(VLOOKUP($A27,'Season 1'!AJ$4:CM$104,42,0),"0"),IFERROR(VLOOKUP($A27,'Season 2'!AK$4:CN$104,52,0),"0"),)</f>
        <v>0</v>
      </c>
      <c r="BE27" s="561">
        <f>SUM(
IFERROR(VLOOKUP($A27,'Season 1'!AJ$4:CM$104,48,0),"0"),IFERROR(VLOOKUP($A27,'Season 2'!AK$4:CN$104,53,0),"0"),
IFERROR(VLOOKUP($A27,'Season 3'!AK$4:CN$104,53,0),"0"),IFERROR(VLOOKUP($A27,'Season 4'!AK$4:CN$104,53,0),"0"),
IFERROR(VLOOKUP($A27,'Season 5'!AK$4:CN$104,53,0),"0"),IFERROR(VLOOKUP($A27,'Season 6'!AK$4:CN$104,53,0),"0"),
IFERROR(VLOOKUP($A27,'Season 7'!AK$4:CN$104,53,0),"0"),IFERROR(VLOOKUP($A27,'Season 8'!AK$4:CN$104,53,0),"0"),
IFERROR(VLOOKUP($A27,'Season 9'!AK$4:CN$104,53,0),"0"),IFERROR(VLOOKUP($A27,'Season 10'!AK$4:CN$104,53,0),"0"),
IFERROR(VLOOKUP($A27,'Season 11'!AK$4:CN$104,53,0),"0"),IFERROR(VLOOKUP($A27,'Season 12'!AK$4:CN$104,53,0),"0"),
IFERROR(VLOOKUP($A27,'Season 13'!AK$4:CN$104,53,0),"0"),IFERROR(VLOOKUP($A27,'Season 14'!AK$4:CN$104,53,0),"0"),IFERROR(VLOOKUP($A27,'Season 15'!AK$4:CN$104,53,0),"0"),)</f>
        <v>0</v>
      </c>
      <c r="BF27" s="562">
        <f>SUM(
IFERROR(VLOOKUP($A27,'Season 1'!AJ$4:CM$104,49,0),"0"),IFERROR(VLOOKUP($A27,'Season 2'!AK$4:CN$104,54,0),"0"),
IFERROR(VLOOKUP($A27,'Season 3'!AK$4:CN$104,54,0),"0"),IFERROR(VLOOKUP($A27,'Season 4'!AK$4:CN$104,54,0),"0"),
IFERROR(VLOOKUP($A27,'Season 5'!AK$4:CN$104,54,0),"0"),IFERROR(VLOOKUP($A27,'Season 6'!AK$4:CN$104,54,0),"0"),
IFERROR(VLOOKUP($A27,'Season 7'!AK$4:CN$104,54,0),"0"),IFERROR(VLOOKUP($A27,'Season 8'!AK$4:CN$104,54,0),"0"),
IFERROR(VLOOKUP($A27,'Season 9'!AK$4:CN$104,54,0),"0"),IFERROR(VLOOKUP($A27,'Season 10'!AK$4:CN$104,54,0),"0"),
IFERROR(VLOOKUP($A27,'Season 11'!AK$4:CN$104,540),"0"),IFERROR(VLOOKUP($A27,'Season 12'!AK$4:CN$104,54,0),"0"),
IFERROR(VLOOKUP($A27,'Season 13'!AK$4:CN$104,54,0),"0"),IFERROR(VLOOKUP($A27,'Season 14'!AK$4:CN$104,54,0),"0"),IFERROR(VLOOKUP($A27,'Season 15'!AK$4:CN$104,54,0),"0"),)</f>
        <v>0</v>
      </c>
      <c r="BG27" s="529" t="e">
        <f t="shared" si="1"/>
        <v>#DIV/0!</v>
      </c>
      <c r="BI27" s="553"/>
      <c r="BJ27" s="553"/>
      <c r="BK27" s="553"/>
      <c r="BL27" s="553"/>
      <c r="BM27" s="553"/>
      <c r="BN27" s="553"/>
      <c r="BO27" s="531"/>
      <c r="BP27" s="531"/>
      <c r="BQ27" s="531"/>
      <c r="BR27" s="531"/>
      <c r="BS27" s="12" t="str">
        <f>IFERROR(VLOOKUP($A27,'Season 1'!$AJ$4:$CM$104,50,0),"0")</f>
        <v>0</v>
      </c>
      <c r="BT27" s="12" t="str">
        <f>IFERROR(VLOOKUP($A27,'Season 1'!$AJ$4:$CM$104,51,0),"0")</f>
        <v>0</v>
      </c>
      <c r="BU27" s="12" t="str">
        <f>IFERROR(VLOOKUP($A27,'Season 2'!$AK$4:$CN$104,55,0),"0")</f>
        <v>0</v>
      </c>
      <c r="BV27" s="12" t="str">
        <f>IFERROR(VLOOKUP($A27,'Season 2'!$AK$4:$CN$104,56,0),"0")</f>
        <v>0</v>
      </c>
      <c r="BW27" s="12" t="str">
        <f>IFERROR(VLOOKUP($A27,'Season 3'!$AK$4:$CN$104,55,0),"0")</f>
        <v>0</v>
      </c>
      <c r="BX27" s="12" t="str">
        <f>IFERROR(VLOOKUP($A27,'Season 3'!$AK$4:$CN$104,56,0),"0")</f>
        <v>0</v>
      </c>
      <c r="BY27" s="12" t="str">
        <f>IFERROR(VLOOKUP($A27,'Season 4'!$AK$4:$CN$104,55,0),"0")</f>
        <v>0</v>
      </c>
      <c r="BZ27" s="12" t="str">
        <f>IFERROR(VLOOKUP($A27,'Season 4'!$AK$4:$CN$104,56,0),"0")</f>
        <v>0</v>
      </c>
      <c r="CA27" s="12" t="str">
        <f>IFERROR(VLOOKUP($A27,'Season 5'!$AK$4:$CN$104,55,0),"0")</f>
        <v>0</v>
      </c>
      <c r="CB27" s="12" t="str">
        <f>IFERROR(VLOOKUP($A27,'Season 5'!$AK$4:$CN$104,56,0),"0")</f>
        <v>0</v>
      </c>
      <c r="CC27" s="12" t="str">
        <f>IFERROR(VLOOKUP($A27,'Season 6'!$AK$4:$CN$104,55,0),"0")</f>
        <v>0</v>
      </c>
      <c r="CD27" s="12" t="str">
        <f>IFERROR(VLOOKUP($A27,'Season 6'!$AK$4:$CN$104,56,0),"0")</f>
        <v>0</v>
      </c>
      <c r="CE27" s="12" t="str">
        <f>IFERROR(VLOOKUP($A27,'Season 7'!$AK$4:$CN$104,55,0),"0")</f>
        <v>0</v>
      </c>
      <c r="CF27" s="12" t="str">
        <f>IFERROR(VLOOKUP($A27,'Season 7'!$AK$4:$CN$104,56,0),"0")</f>
        <v>0</v>
      </c>
      <c r="CG27" s="12" t="str">
        <f>IFERROR(VLOOKUP($A27,'Season 8'!$AK$4:$CN$104,55,0),"0")</f>
        <v>0</v>
      </c>
      <c r="CH27" s="12" t="str">
        <f>IFERROR(VLOOKUP($A27,'Season 8'!$AK$4:$CN$104,56,0),"0")</f>
        <v>0</v>
      </c>
      <c r="CI27" s="12" t="str">
        <f>IFERROR(VLOOKUP($A27,'Season 9'!$AK$4:$CN$104,55,0),"0")</f>
        <v>0</v>
      </c>
      <c r="CJ27" s="12" t="str">
        <f>IFERROR(VLOOKUP($A27,'Season 9'!$AK$4:$CN$104,56,0),"0")</f>
        <v>0</v>
      </c>
      <c r="CK27" s="12" t="str">
        <f>IFERROR(VLOOKUP($A27,'Season 10'!$AK$4:$CN$104,55,0),"0")</f>
        <v>0</v>
      </c>
      <c r="CL27" s="12" t="str">
        <f>IFERROR(VLOOKUP($A27,'Season 10'!$AK$4:$CN$104,56,0),"0")</f>
        <v>0</v>
      </c>
      <c r="CM27" s="12" t="str">
        <f>IFERROR(VLOOKUP($A27,'Season 11'!$AK$4:$CN$104,55,0),"0")</f>
        <v>0</v>
      </c>
      <c r="CN27" s="12" t="str">
        <f>IFERROR(VLOOKUP($A27,'Season 11'!$AK$4:$CN$104,56,0),"0")</f>
        <v>0</v>
      </c>
      <c r="CO27" s="12" t="str">
        <f>IFERROR(VLOOKUP($A27,'Season 12'!$AK$4:$CN$104,55,0),"0")</f>
        <v>0</v>
      </c>
      <c r="CP27" s="12" t="str">
        <f>IFERROR(VLOOKUP($A27,'Season 12'!$AK$4:$CN$104,56,0),"0")</f>
        <v>0</v>
      </c>
      <c r="CQ27" s="12" t="str">
        <f>IFERROR(VLOOKUP($A27,'Season 13'!$AK$4:$CN$104,55,0),"0")</f>
        <v>0</v>
      </c>
      <c r="CR27" s="12" t="str">
        <f>IFERROR(VLOOKUP($A27,'Season 13'!$AK$4:$CN$104,56,0),"0")</f>
        <v>0</v>
      </c>
      <c r="CS27" s="12" t="str">
        <f>IFERROR(VLOOKUP($A27,'Season 14'!$AK$4:$CN$104,55,0),"0")</f>
        <v>0</v>
      </c>
      <c r="CT27" s="12" t="str">
        <f>IFERROR(VLOOKUP($A27,'Season 14'!$AK$4:$CN$104,56,0),"0")</f>
        <v>0</v>
      </c>
      <c r="CU27" s="12" t="str">
        <f>IFERROR(VLOOKUP($A27,'Season 15'!$AK$4:$CN$104,55,0),"0")</f>
        <v>0</v>
      </c>
      <c r="CV27" s="12" t="str">
        <f>IFERROR(VLOOKUP($A27,'Season 15'!$AK$4:$CN$104,56,0),"0")</f>
        <v>0</v>
      </c>
    </row>
    <row r="28" spans="1:100" x14ac:dyDescent="0.25">
      <c r="A28" s="545" t="s">
        <v>468</v>
      </c>
      <c r="B28" s="516" t="str">
        <f>IFERROR(VLOOKUP('Data Totals'!A28,'Season 1'!AJ$4:CH$104,2,FALSE),IFERROR(VLOOKUP('Data Totals'!A28,'Season 2'!AK$4:CI$104,2,FALSE),IFERROR(VLOOKUP('Data Totals'!A28,'Season 3'!AK$4:CI$104,2,FALSE),IFERROR(VLOOKUP('Data Totals'!A28,'Season 4'!AK$4:CI$104,2,FALSE),IFERROR(VLOOKUP('Data Totals'!A28,'Season 5'!AK$4:CI$104,2,FALSE),IFERROR(VLOOKUP('Data Totals'!A28,'Season 6'!AK$4:CI$104,2,FALSE),IFERROR(VLOOKUP('Data Totals'!A28,'Season 7'!AK$4:CI$104,2,FALSE),IFERROR(VLOOKUP('Data Totals'!A28,'Season 8'!AK$4:CI$104,2,FALSE),IFERROR(VLOOKUP('Data Totals'!A28,'Season 9'!AK$4:CI$104,2,FALSE),IFERROR(VLOOKUP('Data Totals'!A28,'Season 10'!AK$4:CI$104,2,FALSE),IFERROR(VLOOKUP('Data Totals'!A28,'Season 11'!AK$4:CI$104,2,FALSE),IFERROR(VLOOKUP('Data Totals'!A28,'Season 12'!AK$4:CI$104,2,FALSE),IFERROR(VLOOKUP('Data Totals'!A28,'Season 13'!AK$4:CI$104,2,FALSE),IFERROR(VLOOKUP('Data Totals'!A28,'Season 14'!AK$4:CI$104,2,FALSE),IFERROR(VLOOKUP('Data Totals'!A28,'Season 15'!AK$4:CI$104,2,FALSE),"N/A")))))))))))))))</f>
        <v>RW</v>
      </c>
      <c r="C28" s="517">
        <f>IFERROR(VLOOKUP('Data Totals'!A28,'Season 1'!AJ$4:CH$104,3,FALSE),IFERROR(VLOOKUP('Data Totals'!A28,'Season 2'!AK$4:CI$104,3,FALSE),IFERROR(VLOOKUP('Data Totals'!A28,'Season 3'!AK$4:CI$104,3,FALSE),IFERROR(VLOOKUP('Data Totals'!A28,'Season 4'!AK$4:CI$104,3,FALSE),IFERROR(VLOOKUP('Data Totals'!A28,'Season 5'!AK$4:CI$104,3,FALSE),IFERROR(VLOOKUP('Data Totals'!A28,'Season 6'!AK$4:CI$104,3,FALSE),IFERROR(VLOOKUP('Data Totals'!A28,'Season 7'!AK$4:CI$104,3,FALSE),IFERROR(VLOOKUP('Data Totals'!A28,'Season 8'!AK$4:CI$104,3,FALSE),IFERROR(VLOOKUP('Data Totals'!A28,'Season 9'!AK$4:CI$104,3,FALSE),IFERROR(VLOOKUP('Data Totals'!A28,'Season 10'!AK$4:CI$104,3,FALSE),IFERROR(VLOOKUP('Data Totals'!A28,'Season 11'!AK$4:CI$104,3,FALSE),IFERROR(VLOOKUP('Data Totals'!A28,'Season 12'!AK$4:CI$104,3,FALSE),IFERROR(VLOOKUP('Data Totals'!A28,'Season 13'!AK$4:CI$104,3,FALSE),IFERROR(VLOOKUP('Data Totals'!A28,'Season 14'!AK$4:CI$104,3,FALSE),IFERROR(VLOOKUP('Data Totals'!A28,'Season 15'!AK$4:CI$104,3,FALSE),"N/A")))))))))))))))</f>
        <v>59</v>
      </c>
      <c r="D28" s="517">
        <f>IFERROR(VLOOKUP('Data Totals'!A28,'Season 15'!AK$4:CI$104,4,FALSE),IFERROR(VLOOKUP('Data Totals'!A28,'Season 14'!AK$4:CI$104,4,FALSE),IFERROR(VLOOKUP('Data Totals'!A28,'Season 13'!AK$4:CI$104,4,FALSE),IFERROR(VLOOKUP('Data Totals'!A28,'Season 12'!AK$4:CI$104,4,FALSE),IFERROR(VLOOKUP('Data Totals'!A28,'Season 11'!AK$4:CI$104,4,FALSE),IFERROR(VLOOKUP('Data Totals'!A28,'Season 10'!AK$4:CI$104,4,FALSE),IFERROR(VLOOKUP('Data Totals'!A28,'Season 9'!AK$4:CI$104,4,FALSE),IFERROR(VLOOKUP('Data Totals'!A28,'Season 8'!AK$4:CI$104,4,FALSE),IFERROR(VLOOKUP('Data Totals'!A28,'Season 7'!AK$4:CI$104,4,FALSE),IFERROR(VLOOKUP('Data Totals'!A28,'Season 6'!AK$4:CI$104,4,FALSE),IFERROR(VLOOKUP('Data Totals'!A28,'Season 5'!AK$4:CI$104,4,FALSE),IFERROR(VLOOKUP('Data Totals'!A28,'Season 4'!AK$4:CI$104,4,FALSE),IFERROR(VLOOKUP('Data Totals'!A28,'Season 3'!AK$4:CI$104,4,FALSE),IFERROR(VLOOKUP('Data Totals'!A28,'Season 2'!AK$4:CI$104,4,FALSE),IFERROR(VLOOKUP('Data Totals'!A28,'Season 1'!AJ$4:CH$104,4,FALSE),"N/A")))))))))))))))</f>
        <v>73</v>
      </c>
      <c r="E28" s="517">
        <f t="shared" si="0"/>
        <v>14</v>
      </c>
      <c r="F28" s="398">
        <f>SUM(IFERROR(VLOOKUP(A28,BI$3:BN$152,2,0),"0"),
IFERROR(VLOOKUP(A28,'Season 1'!AJ$4:CM$104,7,0),"0"),IFERROR(VLOOKUP(A28,'Season 2'!AK$4:CN$104,7,0),"0"),
IFERROR(VLOOKUP(A28,'Season 3'!AK$4:CN$104,7,0),"0"),IFERROR(VLOOKUP(A28,'Season 4'!AK$4:CN$104,7,0),"0"),
IFERROR(VLOOKUP(A28,'Season 5'!AK$4:CN$104,7,0),"0"),IFERROR(VLOOKUP(A28,'Season 6'!AK$4:CN$104,7,0),"0"),
IFERROR(VLOOKUP(A28,'Season 7'!AK$4:CN$104,7,0),"0"),IFERROR(VLOOKUP(A28,'Season 8'!AK$4:CN$104,7,0),"0"),
IFERROR(VLOOKUP(A28,'Season 9'!AK$4:CN$104,7,0),"0"),IFERROR(VLOOKUP(A28,'Season 10'!AK$4:CN$104,7,0),"0"),
IFERROR(VLOOKUP(A28,'Season 11'!AK$4:CN$104,7,0),"0"),IFERROR(VLOOKUP(A28,'Season 12'!AK$4:CN$104,7,0),"0"),
IFERROR(VLOOKUP(A28,'Season 13'!AK$4:CN$104,7,0),"0"),IFERROR(VLOOKUP(A28,'Season 14'!AK$4:CN$104,7,0),"0"),IFERROR(VLOOKUP(A28,'Season 15'!AK$4:CN$104,7,0),"0"),)</f>
        <v>53</v>
      </c>
      <c r="G28" s="398">
        <f>SUM(
IFERROR(VLOOKUP(A28,'Season 1'!AJ$4:CM$104,8,0),"0"),IFERROR(VLOOKUP(A28,'Season 2'!AK$4:CN$104,8,0),"0"),
IFERROR(VLOOKUP(A28,'Season 3'!AK$4:CN$104,8,0),"0"),IFERROR(VLOOKUP(A28,'Season 4'!AK$4:CN$104,8,0),"0"),
IFERROR(VLOOKUP(A28,'Season 5'!AK$4:CN$104,8,0),"0"),IFERROR(VLOOKUP(A28,'Season 6'!AK$4:CN$104,8,0),"0"),
IFERROR(VLOOKUP(A28,'Season 7'!AK$4:CN$104,8,0),"0"),IFERROR(VLOOKUP(A28,'Season 8'!AK$4:CN$104,8,0),"0"),
IFERROR(VLOOKUP(A28,'Season 9'!AK$4:CN$104,8,0),"0"),IFERROR(VLOOKUP(A28,'Season 10'!AK$4:CN$104,8,0),"0"),
IFERROR(VLOOKUP(A28,'Season 11'!AK$4:CN$104,8,0),"0"),IFERROR(VLOOKUP(A28,'Season 12'!AK$4:CN$104,8,0),"0"),
IFERROR(VLOOKUP(A28,'Season 13'!AK$4:CN$104,8,0),"0"),IFERROR(VLOOKUP(A28,'Season 14'!AK$4:CN$104,8,0),"0"),IFERROR(VLOOKUP(A28,'Season 15'!AK$4:CN$104,8,0),"0"),)</f>
        <v>22</v>
      </c>
      <c r="H28" s="329">
        <f>SUM(
IFERROR(VLOOKUP(A28,'Season 1'!AJ$4:CM$104,9,0),"0"),IFERROR(VLOOKUP(A28,'Season 2'!AK$4:CN$104,9,0),"0"),
IFERROR(VLOOKUP(A28,'Season 3'!AK$4:CN$104,9,0),"0"),IFERROR(VLOOKUP(A28,'Season 4'!AK$4:CN$104,9,0),"0"),
IFERROR(VLOOKUP(A28,'Season 5'!AK$4:CN$104,9,0),"0"),IFERROR(VLOOKUP(A28,'Season 6'!AK$4:CN$104,9,0),"0"),
IFERROR(VLOOKUP(A28,'Season 7'!AK$4:CN$104,9,0),"0"),IFERROR(VLOOKUP(A28,'Season 8'!AK$4:CN$104,9,0),"0"),
IFERROR(VLOOKUP(A28,'Season 9'!AK$4:CN$104,9,0),"0"),IFERROR(VLOOKUP(A28,'Season 10'!AK$4:CN$104,9,0),"0"),
IFERROR(VLOOKUP(A28,'Season 11'!AK$4:CN$104,9,0),"0"),IFERROR(VLOOKUP(A28,'Season 12'!AK$4:CN$104,9,0),"0"),
IFERROR(VLOOKUP(A28,'Season 13'!AK$4:CN$104,9,0),"0"),IFERROR(VLOOKUP(A28,'Season 14'!AK$4:CN$104,9,0),"0"),IFERROR(VLOOKUP(A28,'Season 15'!AK$4:CN$104,9,0),"0"),)</f>
        <v>0</v>
      </c>
      <c r="I28" s="518">
        <f>SUM(
IFERROR(VLOOKUP(A28,'Season 1'!AJ$4:CM$104,10,0),"0"),IFERROR(VLOOKUP(A28,'Season 2'!AK$4:CN$104,10,0),"0"),
IFERROR(VLOOKUP(A28,'Season 3'!AK$4:CN$104,10,0),"0"),IFERROR(VLOOKUP(A28,'Season 4'!AK$4:CN$104,10,0),"0"),
IFERROR(VLOOKUP(A28,'Season 5'!AK$4:CN$104,10,0),"0"),IFERROR(VLOOKUP(A28,'Season 6'!AK$4:CN$104,10,0),"0"),
IFERROR(VLOOKUP(A28,'Season 7'!AK$4:CN$104,10,0),"0"),IFERROR(VLOOKUP(A28,'Season 8'!AK$4:CN$104,10,0),"0"),
IFERROR(VLOOKUP(A28,'Season 9'!AK$4:CN$104,10,0),"0"),IFERROR(VLOOKUP(A28,'Season 10'!AK$4:CN$104,10,0),"0"),
IFERROR(VLOOKUP(A28,'Season 11'!AK$4:CN$104,10,0),"0"),IFERROR(VLOOKUP(A28,'Season 12'!AK$4:CN$104,10,0),"0"),
IFERROR(VLOOKUP(A28,'Season 13'!AK$4:CN$104,10,0),"0"),IFERROR(VLOOKUP(A28,'Season 14'!AK$4:CN$104,10,0),"0"),IFERROR(VLOOKUP(A28,'Season 15'!AK$4:CN$104,10,0),"0"),)</f>
        <v>5</v>
      </c>
      <c r="J28" s="21">
        <f>SUM(IFERROR(VLOOKUP(A28,BI$3:BN$152,3,0),"0"),
IFERROR(VLOOKUP(A28,'Season 1'!AJ$4:CM$104,11,0),"0"),IFERROR(VLOOKUP(A28,'Season 2'!AK$4:CN$104,11,0),"0"),
IFERROR(VLOOKUP(A28,'Season 3'!AK$4:CN$104,11,0),"0"),IFERROR(VLOOKUP(A28,'Season 4'!AK$4:CN$104,11,0),"0"),
IFERROR(VLOOKUP(A28,'Season 5'!AK$4:CN$104,11,0),"0"),IFERROR(VLOOKUP(A28,'Season 6'!AK$4:CN$104,11,0),"0"),
IFERROR(VLOOKUP(A28,'Season 7'!AK$4:CN$104,11,0),"0"),IFERROR(VLOOKUP(A28,'Season 8'!AK$4:CN$104,11,0),"0"),
IFERROR(VLOOKUP(A28,'Season 9'!AK$4:CN$104,11,0),"0"),IFERROR(VLOOKUP(A28,'Season 10'!AK$4:CN$104,11,0),"0"),
IFERROR(VLOOKUP(A28,'Season 11'!AK$4:CN$104,11,0),"0"),IFERROR(VLOOKUP(A28,'Season 12'!AK$4:CN$104,11,0),"0"),
IFERROR(VLOOKUP(A28,'Season 13'!AK$4:CN$104,11,0),"0"),IFERROR(VLOOKUP(A28,'Season 14'!AK$4:CN$104,11,0),"0"),IFERROR(VLOOKUP(A28,'Season 15'!AK$4:CN$104,11,0),"0"),)</f>
        <v>22</v>
      </c>
      <c r="K28" s="402">
        <f>SUM(IFERROR(VLOOKUP($A28,BI$3:BN$152,4,0),"0"),
IFERROR(VLOOKUP($A28,'Season 1'!AJ$4:CM$104,12,0),"0"),IFERROR(VLOOKUP($A28,'Season 2'!AK$4:CN$104,12,0),"0"),
IFERROR(VLOOKUP($A28,'Season 3'!AK$4:CN$104,12,0),"0"),IFERROR(VLOOKUP($A28,'Season 4'!AK$4:CN$104,12,0),"0"),
IFERROR(VLOOKUP($A28,'Season 5'!AK$4:CN$104,12,0),"0"),IFERROR(VLOOKUP($A28,'Season 6'!AK$4:CN$104,12,0),"0"),
IFERROR(VLOOKUP($A28,'Season 7'!AK$4:CN$104,12,0),"0"),IFERROR(VLOOKUP($A28,'Season 8'!AK$4:CN$104,12,0),"0"),
IFERROR(VLOOKUP($A28,'Season 9'!AK$4:CN$104,12,0),"0"),IFERROR(VLOOKUP($A28,'Season 10'!AK$4:CN$104,12,0),"0"),
IFERROR(VLOOKUP($A28,'Season 11'!AK$4:CN$104,12,0),"0"),IFERROR(VLOOKUP($A28,'Season 12'!AK$4:CN$104,12,0),"0"),
IFERROR(VLOOKUP($A28,'Season 13'!AK$4:CN$104,12,0),"0"),IFERROR(VLOOKUP($A28,'Season 14'!AK$4:CN$104,12,0),"0"),IFERROR(VLOOKUP(A28,'Season 15'!AK$4:CN$104,12,0),"0"),)</f>
        <v>10</v>
      </c>
      <c r="L28" s="403">
        <f>SUM(
IFERROR(VLOOKUP($A28,'Season 1'!AJ$4:CM$104,13,0),"0"),IFERROR(VLOOKUP($A28,'Season 2'!AK$4:CN$104,13,0),"0"),
IFERROR(VLOOKUP($A28,'Season 3'!AK$4:CN$104,13,0),"0"),IFERROR(VLOOKUP($A28,'Season 4'!AK$4:CN$104,13,0),"0"),
IFERROR(VLOOKUP($A28,'Season 5'!AK$4:CN$104,13,0),"0"),IFERROR(VLOOKUP($A28,'Season 6'!AK$4:CN$104,13,0),"0"),
IFERROR(VLOOKUP($A28,'Season 7'!AK$4:CN$104,13,0),"0"),IFERROR(VLOOKUP($A28,'Season 8'!AK$4:CN$104,13,0),"0"),
IFERROR(VLOOKUP($A28,'Season 9'!AK$4:CN$104,13,0),"0"),IFERROR(VLOOKUP($A28,'Season 10'!AK$4:CN$104,13,0),"0"),
IFERROR(VLOOKUP($A28,'Season 11'!AK$4:CN$104,13,0),"0"),IFERROR(VLOOKUP($A28,'Season 12'!AK$4:CN$104,13,0),"0"),
IFERROR(VLOOKUP($A28,'Season 13'!AK$4:CN$104,13,0),"0"),IFERROR(VLOOKUP($A28,'Season 14'!AK$4:CN$104,13,0),"0"),IFERROR(VLOOKUP(A28,'Season 15'!AK$4:CN$104,13,0),"0"),)</f>
        <v>3</v>
      </c>
      <c r="M28" s="398">
        <f>SUM(
IFERROR(VLOOKUP($A28,'Season 1'!AJ$4:CM$104,14,0),"0"),IFERROR(VLOOKUP($A28,'Season 2'!AK$4:CN$104,14,0),"0"),
IFERROR(VLOOKUP($A28,'Season 3'!AK$4:CN$104,14,0),"0"),IFERROR(VLOOKUP($A28,'Season 4'!AK$4:CN$104,14,0),"0"),
IFERROR(VLOOKUP($A28,'Season 5'!AK$4:CN$104,14,0),"0"),IFERROR(VLOOKUP($A28,'Season 6'!AK$4:CN$104,14,0),"0"),
IFERROR(VLOOKUP($A28,'Season 7'!AK$4:CN$104,14,0),"0"),IFERROR(VLOOKUP($A28,'Season 8'!AK$4:CN$104,14,0),"0"),
IFERROR(VLOOKUP($A28,'Season 9'!AK$4:CN$104,14,0),"0"),IFERROR(VLOOKUP($A28,'Season 10'!AK$4:CN$104,14,0),"0"),
IFERROR(VLOOKUP($A28,'Season 11'!AK$4:CN$104,14,0),"0"),IFERROR(VLOOKUP($A28,'Season 12'!AK$4:CN$104,14,0),"0"),
IFERROR(VLOOKUP($A28,'Season 13'!AK$4:CN$104,14,0),"0"),IFERROR(VLOOKUP($A28,'Season 14'!AK$4:CN$104,14,0),"0"),IFERROR(VLOOKUP(A28,'Season 15'!AK$4:CN$104,14,0),"0"),)</f>
        <v>1</v>
      </c>
      <c r="N28" s="518">
        <f>SUM(
IFERROR(VLOOKUP($A28,'Season 1'!AJ$4:CM$104,15,0),"0"),IFERROR(VLOOKUP($A28,'Season 2'!AK$4:CN$104,15,0),"0"),
IFERROR(VLOOKUP($A28,'Season 3'!AK$4:CN$104,15,0),"0"),IFERROR(VLOOKUP($A28,'Season 4'!AK$4:CN$104,15,0),"0"),
IFERROR(VLOOKUP($A28,'Season 5'!AK$4:CN$104,15,0),"0"),IFERROR(VLOOKUP($A28,'Season 6'!AK$4:CN$104,15,0),"0"),
IFERROR(VLOOKUP($A28,'Season 7'!AK$4:CN$104,15,0),"0"),IFERROR(VLOOKUP($A28,'Season 8'!AK$4:CN$104,15,0),"0"),
IFERROR(VLOOKUP($A28,'Season 9'!AK$4:CN$104,15,0),"0"),IFERROR(VLOOKUP($A28,'Season 10'!AK$4:CN$104,15,0),"0"),
IFERROR(VLOOKUP($A28,'Season 11'!AK$4:CN$104,15,0),"0"),IFERROR(VLOOKUP($A28,'Season 12'!AK$4:CN$104,15,0),"0"),
IFERROR(VLOOKUP($A28,'Season 13'!AK$4:CN$104,15,0),"0"),IFERROR(VLOOKUP($A28,'Season 14'!AK$4:CN$104,15,0),"0"),IFERROR(VLOOKUP(A28,'Season 15'!AK$4:CN$104,15,0),"0"),)</f>
        <v>0</v>
      </c>
      <c r="O28" s="21">
        <f>SUM(
IFERROR(VLOOKUP($A28,'Season 1'!AJ$4:CM$104,16,0),"0"),IFERROR(VLOOKUP($A28,'Season 2'!AK$4:CN$104,16,0),"0"),
IFERROR(VLOOKUP($A28,'Season 3'!AK$4:CN$104,16,0),"0"),IFERROR(VLOOKUP($A28,'Season 4'!AK$4:CN$104,16,0),"0"),
IFERROR(VLOOKUP($A28,'Season 5'!AK$4:CN$104,16,0),"0"),IFERROR(VLOOKUP($A28,'Season 6'!AK$4:CN$104,16,0),"0"),
IFERROR(VLOOKUP($A28,'Season 7'!AK$4:CN$104,16,0),"0"),IFERROR(VLOOKUP($A28,'Season 8'!AK$4:CN$104,16,0),"0"),
IFERROR(VLOOKUP($A28,'Season 9'!AK$4:CN$104,16,0),"0"),IFERROR(VLOOKUP($A28,'Season 10'!AK$4:CN$104,16,0),"0"),
IFERROR(VLOOKUP($A28,'Season 11'!AK$4:CN$104,16,0),"0"),IFERROR(VLOOKUP($A28,'Season 12'!AK$4:CN$104,16,0),"0"),
IFERROR(VLOOKUP($A28,'Season 13'!AK$4:CN$104,16,0),"0"),IFERROR(VLOOKUP($A28,'Season 14'!AK$4:CN$104,16,0),"0"),IFERROR(VLOOKUP(A28,'Season 15'!AK$4:CN$104,16,0),"0"),)</f>
        <v>2</v>
      </c>
      <c r="P28" s="402">
        <f>SUM(
IFERROR(VLOOKUP($A28,'Season 1'!AJ$4:CM$104,17,0),"0"),IFERROR(VLOOKUP($A28,'Season 2'!AK$4:CN$104,17,0),"0"),
IFERROR(VLOOKUP($A28,'Season 3'!AK$4:CN$104,17,0),"0"),IFERROR(VLOOKUP($A28,'Season 4'!AK$4:CN$104,17,0),"0"),
IFERROR(VLOOKUP($A28,'Season 5'!AK$4:CN$104,17,0),"0"),IFERROR(VLOOKUP($A28,'Season 6'!AK$4:CN$104,17,0),"0"),
IFERROR(VLOOKUP($A28,'Season 7'!AK$4:CN$104,17,0),"0"),IFERROR(VLOOKUP($A28,'Season 8'!AK$4:CN$104,17,0),"0"),
IFERROR(VLOOKUP($A28,'Season 9'!AK$4:CN$104,17,0),"0"),IFERROR(VLOOKUP($A28,'Season 10'!AK$4:CN$104,17,0),"0"),
IFERROR(VLOOKUP($A28,'Season 11'!AK$4:CN$104,17,0),"0"),IFERROR(VLOOKUP($A28,'Season 12'!AK$4:CN$104,17,0),"0"),
IFERROR(VLOOKUP($A28,'Season 13'!AK$4:CN$104,17,0),"0"),IFERROR(VLOOKUP($A28,'Season 14'!AK$4:CN$104,17,0),"0"),IFERROR(VLOOKUP(A28,'Season 15'!AK$4:CN$104,17,0),"0"),)</f>
        <v>0</v>
      </c>
      <c r="Q28" s="403">
        <f>SUM(
IFERROR(VLOOKUP($A28,'Season 1'!AJ$4:CM$104,18,0),"0"),IFERROR(VLOOKUP($A28,'Season 2'!AK$4:CN$104,18,0),"0"),
IFERROR(VLOOKUP($A28,'Season 3'!AK$4:CN$104,18,0),"0"),IFERROR(VLOOKUP($A28,'Season 4'!AK$4:CN$104,18,0),"0"),
IFERROR(VLOOKUP($A28,'Season 5'!AK$4:CN$104,18,0),"0"),IFERROR(VLOOKUP($A28,'Season 6'!AK$4:CN$104,18,0),"0"),
IFERROR(VLOOKUP($A28,'Season 7'!AK$4:CN$104,18,0),"0"),IFERROR(VLOOKUP($A28,'Season 8'!AK$4:CN$104,18,0),"0"),
IFERROR(VLOOKUP($A28,'Season 9'!AK$4:CN$104,18,0),"0"),IFERROR(VLOOKUP($A28,'Season 10'!AK$4:CN$104,18,0),"0"),
IFERROR(VLOOKUP($A28,'Season 11'!AK$4:CN$104,18,0),"0"),IFERROR(VLOOKUP($A28,'Season 12'!AK$4:CN$104,18,0),"0"),
IFERROR(VLOOKUP($A28,'Season 13'!AK$4:CN$104,18,0),"0"),IFERROR(VLOOKUP($A28,'Season 14'!AK$4:CN$104,18,0),"0"),IFERROR(VLOOKUP(A28,'Season 15'!AK$4:CN$104,18,0),"0"),)</f>
        <v>37</v>
      </c>
      <c r="R28" s="398">
        <f>SUM(
IFERROR(VLOOKUP($A28,'Season 1'!AJ$4:CM$104,19,0),"0"),IFERROR(VLOOKUP($A28,'Season 2'!AK$4:CN$104,19,0),"0"),
IFERROR(VLOOKUP($A28,'Season 3'!AK$4:CN$104,19,0),"0"),IFERROR(VLOOKUP($A28,'Season 4'!AK$4:CN$104,19,0),"0"),
IFERROR(VLOOKUP($A28,'Season 5'!AK$4:CN$104,19,0),"0"),IFERROR(VLOOKUP($A28,'Season 6'!AK$4:CN$104,19,0),"0"),
IFERROR(VLOOKUP($A28,'Season 7'!AK$4:CN$104,19,0),"0"),IFERROR(VLOOKUP($A28,'Season 8'!AK$4:CN$104,19,0),"0"),
IFERROR(VLOOKUP($A28,'Season 9'!AK$4:CN$104,19,0),"0"),IFERROR(VLOOKUP($A28,'Season 10'!AK$4:CN$104,19,0),"0"),
IFERROR(VLOOKUP($A28,'Season 11'!AK$4:CN$104,19,0),"0"),IFERROR(VLOOKUP($A28,'Season 12'!AK$4:CN$104,19,0),"0"),
IFERROR(VLOOKUP($A28,'Season 13'!AK$4:CN$104,19,0),"0"),IFERROR(VLOOKUP($A28,'Season 14'!AK$4:CN$104,19,0),"0"),IFERROR(VLOOKUP(A28,'Season 15'!AK$4:CN$104,19,0),"0"),)</f>
        <v>16</v>
      </c>
      <c r="S28" s="518">
        <f>SUM(
IFERROR(VLOOKUP($A28,'Season 1'!AJ$4:CM$104,20,0),"0"),IFERROR(VLOOKUP($A28,'Season 2'!AK$4:CN$104,20,0),"0"),
IFERROR(VLOOKUP($A28,'Season 3'!AK$4:CN$104,20,0),"0"),IFERROR(VLOOKUP($A28,'Season 4'!AK$4:CN$104,20,0),"0"),
IFERROR(VLOOKUP($A28,'Season 5'!AK$4:CN$104,20,0),"0"),IFERROR(VLOOKUP($A28,'Season 6'!AK$4:CN$104,20,0),"0"),
IFERROR(VLOOKUP($A28,'Season 7'!AK$4:CN$104,20,0),"0"),IFERROR(VLOOKUP($A28,'Season 8'!AK$4:CN$104,20,0),"0"),
IFERROR(VLOOKUP($A28,'Season 9'!AK$4:CN$104,20,0),"0"),IFERROR(VLOOKUP($A28,'Season 10'!AK$4:CN$104,20,0),"0"),
IFERROR(VLOOKUP($A28,'Season 11'!AK$4:CN$104,20,0),"0"),IFERROR(VLOOKUP($A28,'Season 12'!AK$4:CN$104,20,0),"0"),
IFERROR(VLOOKUP($A28,'Season 13'!AK$4:CN$104,20,0),"0"),IFERROR(VLOOKUP($A28,'Season 14'!AK$4:CN$104,20,0),"0"),IFERROR(VLOOKUP(A28,'Season 15'!AK$4:CN$104,20,0),"0"),)</f>
        <v>5</v>
      </c>
      <c r="T28" s="21">
        <f>SUM(
IFERROR(VLOOKUP($A28,'Season 1'!AJ$4:CM$104,21,0),"0"),IFERROR(VLOOKUP($A28,'Season 2'!AK$4:CN$104,21,0),"0"),
IFERROR(VLOOKUP($A28,'Season 3'!AK$4:CN$104,21,0),"0"),IFERROR(VLOOKUP($A28,'Season 4'!AK$4:CN$104,21,0),"0"),
IFERROR(VLOOKUP($A28,'Season 5'!AK$4:CN$104,21,0),"0"),IFERROR(VLOOKUP($A28,'Season 6'!AK$4:CN$104,21,0),"0"),
IFERROR(VLOOKUP($A28,'Season 7'!AK$4:CN$104,21,0),"0"),IFERROR(VLOOKUP($A28,'Season 8'!AK$4:CN$104,21,0),"0"),
IFERROR(VLOOKUP($A28,'Season 9'!AK$4:CN$104,21,0),"0"),IFERROR(VLOOKUP($A28,'Season 10'!AK$4:CN$104,21,0),"0"),
IFERROR(VLOOKUP($A28,'Season 11'!AK$4:CN$104,21,0),"0"),IFERROR(VLOOKUP($A28,'Season 12'!AK$4:CN$104,21,0),"0"),
IFERROR(VLOOKUP($A28,'Season 13'!AK$4:CN$104,21,0),"0"),IFERROR(VLOOKUP($A28,'Season 14'!AK$4:CN$104,21,0),"0"),IFERROR(VLOOKUP(A28,'Season 15'!AK$4:CN$104,21,0),"0"),)</f>
        <v>16</v>
      </c>
      <c r="U28" s="402">
        <f>SUM(
IFERROR(VLOOKUP($A28,'Season 1'!AJ$4:CM$104,22,0),"0"),IFERROR(VLOOKUP($A28,'Season 2'!AK$4:CN$104,22,0),"0"),
IFERROR(VLOOKUP($A28,'Season 3'!AK$4:CN$104,22,0),"0"),IFERROR(VLOOKUP($A28,'Season 4'!AK$4:CN$104,22,0),"0"),
IFERROR(VLOOKUP($A28,'Season 5'!AK$4:CN$104,22,0),"0"),IFERROR(VLOOKUP($A28,'Season 6'!AK$4:CN$104,22,0),"0"),
IFERROR(VLOOKUP($A28,'Season 7'!AK$4:CN$104,22,0),"0"),IFERROR(VLOOKUP($A28,'Season 8'!AK$4:CN$104,22,0),"0"),
IFERROR(VLOOKUP($A28,'Season 9'!AK$4:CN$104,22,0),"0"),IFERROR(VLOOKUP($A28,'Season 10'!AK$4:CN$104,22,0),"0"),
IFERROR(VLOOKUP($A28,'Season 11'!AK$4:CN$104,22,0),"0"),IFERROR(VLOOKUP($A28,'Season 12'!AK$4:CN$104,22,0),"0"),
IFERROR(VLOOKUP($A28,'Season 13'!AK$4:CN$104,22,0),"0"),IFERROR(VLOOKUP($A28,'Season 14'!AK$4:CN$104,22,0),"0"),IFERROR(VLOOKUP(A28,'Season 15'!AK$4:CN$104,22,0),"0"),)</f>
        <v>7</v>
      </c>
      <c r="V28" s="403">
        <f>SUM(
IFERROR(VLOOKUP($A28,'Season 1'!AJ$4:CM$104,23,0),"0"),IFERROR(VLOOKUP($A28,'Season 2'!AK$4:CN$104,23,0),"0"),
IFERROR(VLOOKUP($A28,'Season 3'!AK$4:CN$104,23,0),"0"),IFERROR(VLOOKUP($A28,'Season 4'!AK$4:CN$104,23,0),"0"),
IFERROR(VLOOKUP($A28,'Season 5'!AK$4:CN$104,23,0),"0"),IFERROR(VLOOKUP($A28,'Season 6'!AK$4:CN$104,23,0),"0"),
IFERROR(VLOOKUP($A28,'Season 7'!AK$4:CN$104,23,0),"0"),IFERROR(VLOOKUP($A28,'Season 8'!AK$4:CN$104,23,0),"0"),
IFERROR(VLOOKUP($A28,'Season 9'!AK$4:CN$104,23,0),"0"),IFERROR(VLOOKUP($A28,'Season 10'!AK$4:CN$104,23,0),"0"),
IFERROR(VLOOKUP($A28,'Season 11'!AK$4:CN$104,23,0),"0"),IFERROR(VLOOKUP($A28,'Season 12'!AK$4:CN$104,23,0),"0"),
IFERROR(VLOOKUP($A28,'Season 13'!AK$4:CN$104,23,0),"0"),IFERROR(VLOOKUP($A28,'Season 14'!AK$4:CN$104,23,0),"0"),IFERROR(VLOOKUP($A28,'Season 15'!AK$4:CN$104,23,0),"0"),)</f>
        <v>1</v>
      </c>
      <c r="W28" s="398">
        <f>SUM(
IFERROR(VLOOKUP($A28,'Season 1'!AJ$4:CM$104,24,0),"0"),IFERROR(VLOOKUP($A28,'Season 2'!AK$4:CN$104,24,0),"0"),
IFERROR(VLOOKUP($A28,'Season 3'!AK$4:CN$104,24,0),"0"),IFERROR(VLOOKUP($A28,'Season 4'!AK$4:CN$104,24,0),"0"),
IFERROR(VLOOKUP($A28,'Season 5'!AK$4:CN$104,24,0),"0"),IFERROR(VLOOKUP($A28,'Season 6'!AK$4:CN$104,24,0),"0"),
IFERROR(VLOOKUP($A28,'Season 7'!AK$4:CN$104,24,0),"0"),IFERROR(VLOOKUP($A28,'Season 8'!AK$4:CN$104,24,0),"0"),
IFERROR(VLOOKUP($A28,'Season 9'!AK$4:CN$104,24,0),"0"),IFERROR(VLOOKUP($A28,'Season 10'!AK$4:CN$104,24,0),"0"),
IFERROR(VLOOKUP($A28,'Season 11'!AK$4:CN$104,24,0),"0"),IFERROR(VLOOKUP($A28,'Season 12'!AK$4:CN$104,24,0),"0"),
IFERROR(VLOOKUP($A28,'Season 13'!AK$4:CN$104,24,0),"0"),IFERROR(VLOOKUP($A28,'Season 14'!AK$4:CN$104,24,0),"0"),IFERROR(VLOOKUP($A28,'Season 15'!AK$4:CN$104,24,0),"0"),)</f>
        <v>1</v>
      </c>
      <c r="X28" s="518">
        <f>SUM(
IFERROR(VLOOKUP($A28,'Season 1'!AJ$4:CM$104,25,0),"0"),IFERROR(VLOOKUP($A28,'Season 2'!AK$4:CN$104,25,0),"0"),
IFERROR(VLOOKUP($A28,'Season 3'!AK$4:CN$104,25,0),"0"),IFERROR(VLOOKUP($A28,'Season 4'!AK$4:CN$104,25,0),"0"),
IFERROR(VLOOKUP($A28,'Season 5'!AK$4:CN$104,25,0),"0"),IFERROR(VLOOKUP($A28,'Season 6'!AK$4:CN$104,25,0),"0"),
IFERROR(VLOOKUP($A28,'Season 7'!AK$4:CN$104,25,0),"0"),IFERROR(VLOOKUP($A28,'Season 8'!AK$4:CN$104,25,0),"0"),
IFERROR(VLOOKUP($A28,'Season 9'!AK$4:CN$104,25,0),"0"),IFERROR(VLOOKUP($A28,'Season 10'!AK$4:CN$104,25,0),"0"),
IFERROR(VLOOKUP($A28,'Season 11'!AK$4:CN$104,25,0),"0"),IFERROR(VLOOKUP($A28,'Season 12'!AK$4:CN$104,25,0),"0"),
IFERROR(VLOOKUP($A28,'Season 13'!AK$4:CN$104,25,0),"0"),IFERROR(VLOOKUP($A28,'Season 14'!AK$4:CN$104,25,0),"0"),IFERROR(VLOOKUP($A28,'Season 15'!AK$4:CN$104,25,0),"0"),)</f>
        <v>0</v>
      </c>
      <c r="Y28" s="21">
        <f>SUM(
IFERROR(VLOOKUP($A28,'Season 1'!AJ$4:CM$104,26,0),"0"),IFERROR(VLOOKUP($A28,'Season 2'!AK$4:CN$104,26,0),"0"),
IFERROR(VLOOKUP($A28,'Season 3'!AK$4:CN$104,26,0),"0"),IFERROR(VLOOKUP($A28,'Season 4'!AK$4:CN$104,26,0),"0"),
IFERROR(VLOOKUP($A28,'Season 5'!AK$4:CN$104,26,0),"0"),IFERROR(VLOOKUP($A28,'Season 6'!AK$4:CN$104,26,0),"0"),
IFERROR(VLOOKUP($A28,'Season 7'!AK$4:CN$104,26,0),"0"),IFERROR(VLOOKUP($A28,'Season 8'!AK$4:CN$104,26,0),"0"),
IFERROR(VLOOKUP($A28,'Season 9'!AK$4:CN$104,26,0),"0"),IFERROR(VLOOKUP($A28,'Season 10'!AK$4:CN$104,26,0),"0"),
IFERROR(VLOOKUP($A28,'Season 11'!AK$4:CN$104,26,0),"0"),IFERROR(VLOOKUP($A28,'Season 12'!AK$4:CN$104,26,0),"0"),
IFERROR(VLOOKUP($A28,'Season 13'!AK$4:CN$104,26,0),"0"),IFERROR(VLOOKUP($A28,'Season 14'!AK$4:CN$104,26,0),"0"),IFERROR(VLOOKUP($A28,'Season 15'!AK$4:CN$104,26,0),"0"),)</f>
        <v>2</v>
      </c>
      <c r="Z28" s="402">
        <f>SUM(
IFERROR(VLOOKUP($A28,'Season 1'!AJ$4:CM$104,27,0),"0"),IFERROR(VLOOKUP($A28,'Season 2'!AK$4:CN$104,27,0),"0"),
IFERROR(VLOOKUP($A28,'Season 3'!AK$4:CN$104,27,0),"0"),IFERROR(VLOOKUP($A28,'Season 4'!AK$4:CN$104,27,0),"0"),
IFERROR(VLOOKUP($A28,'Season 5'!AK$4:CN$104,27,0),"0"),IFERROR(VLOOKUP($A28,'Season 6'!AK$4:CN$104,27,0),"0"),
IFERROR(VLOOKUP($A28,'Season 7'!AK$4:CN$104,27,0),"0"),IFERROR(VLOOKUP($A28,'Season 8'!AK$4:CN$104,27,0),"0"),
IFERROR(VLOOKUP($A28,'Season 9'!AK$4:CN$104,27,0),"0"),IFERROR(VLOOKUP($A28,'Season 10'!AK$4:CN$104,27,0),"0"),
IFERROR(VLOOKUP($A28,'Season 11'!AK$4:CN$104,27,0),"0"),IFERROR(VLOOKUP($A28,'Season 12'!AK$4:CN$104,27,0),"0"),
IFERROR(VLOOKUP($A28,'Season 13'!AK$4:CN$104,27,0),"0"),IFERROR(VLOOKUP($A28,'Season 14'!AK$4:CN$104,27,0),"0"),IFERROR(VLOOKUP($A28,'Season 15'!AK$4:CN$104,27,0),"0"),)</f>
        <v>1</v>
      </c>
      <c r="AA28" s="403">
        <f>SUM(
IFERROR(VLOOKUP($A28,'Season 1'!AJ$4:CM$104,28,0),"0"),IFERROR(VLOOKUP($A28,'Season 2'!AK$4:CN$104,28,0),"0"),
IFERROR(VLOOKUP($A28,'Season 3'!AK$4:CN$104,28,0),"0"),IFERROR(VLOOKUP($A28,'Season 4'!AK$4:CN$104,28,0),"0"),
IFERROR(VLOOKUP($A28,'Season 5'!AK$4:CN$104,28,0),"0"),IFERROR(VLOOKUP($A28,'Season 6'!AK$4:CN$104,28,0),"0"),
IFERROR(VLOOKUP($A28,'Season 7'!AK$4:CN$104,28,0),"0"),IFERROR(VLOOKUP($A28,'Season 8'!AK$4:CN$104,28,0),"0"),
IFERROR(VLOOKUP($A28,'Season 9'!AK$4:CN$104,28,0),"0"),IFERROR(VLOOKUP($A28,'Season 10'!AK$4:CN$104,28,0),"0"),
IFERROR(VLOOKUP($A28,'Season 11'!AK$4:CN$104,28,0),"0"),IFERROR(VLOOKUP($A28,'Season 12'!AK$4:CN$104,28,0),"0"),
IFERROR(VLOOKUP($A28,'Season 13'!AK$4:CN$104,28,0),"0"),IFERROR(VLOOKUP($A28,'Season 14'!AK$4:CN$104,28,0),"0"),IFERROR(VLOOKUP($A28,'Season 15'!AK$4:CN$104,28,0),"0"),)</f>
        <v>4</v>
      </c>
      <c r="AB28" s="398">
        <f>SUM(
IFERROR(VLOOKUP($A28,'Season 1'!AJ$4:CM$104,29,0),"0"),IFERROR(VLOOKUP($A28,'Season 2'!AK$4:CN$104,29,0),"0"),
IFERROR(VLOOKUP($A28,'Season 3'!AK$4:CN$104,29,0),"0"),IFERROR(VLOOKUP($A28,'Season 4'!AK$4:CN$104,29,0),"0"),
IFERROR(VLOOKUP($A28,'Season 5'!AK$4:CN$104,29,0),"0"),IFERROR(VLOOKUP($A28,'Season 6'!AK$4:CN$104,29,0),"0"),
IFERROR(VLOOKUP($A28,'Season 7'!AK$4:CN$104,29,0),"0"),IFERROR(VLOOKUP($A28,'Season 8'!AK$4:CN$104,29,0),"0"),
IFERROR(VLOOKUP($A28,'Season 9'!AK$4:CN$104,29,0),"0"),IFERROR(VLOOKUP($A28,'Season 10'!AK$4:CN$104,29,0),"0"),
IFERROR(VLOOKUP($A28,'Season 11'!AK$4:CN$104,29,0),"0"),IFERROR(VLOOKUP($A28,'Season 12'!AK$4:CN$104,29,0),"0"),
IFERROR(VLOOKUP($A28,'Season 13'!AK$4:CN$104,29,0),"0"),IFERROR(VLOOKUP($A28,'Season 14'!AK$4:CN$104,29,0),"0"),IFERROR(VLOOKUP($A28,'Season 15'!AK$4:CN$104,29,0),"0"),)</f>
        <v>2</v>
      </c>
      <c r="AC28" s="518">
        <f>SUM(
IFERROR(VLOOKUP($A28,'Season 1'!AJ$4:CM$104,30,0),"0"),IFERROR(VLOOKUP($A28,'Season 2'!AK$4:CN$104,30,0),"0"),
IFERROR(VLOOKUP($A28,'Season 3'!AK$4:CN$104,30,0),"0"),IFERROR(VLOOKUP($A28,'Season 4'!AK$4:CN$104,30,0),"0"),
IFERROR(VLOOKUP($A28,'Season 5'!AK$4:CN$104,30,0),"0"),IFERROR(VLOOKUP($A28,'Season 6'!AK$4:CN$104,30,0),"0"),
IFERROR(VLOOKUP($A28,'Season 7'!AK$4:CN$104,30,0),"0"),IFERROR(VLOOKUP($A28,'Season 8'!AK$4:CN$104,30,0),"0"),
IFERROR(VLOOKUP($A28,'Season 9'!AK$4:CN$104,30,0),"0"),IFERROR(VLOOKUP($A28,'Season 10'!AK$4:CN$104,30,0),"0"),
IFERROR(VLOOKUP($A28,'Season 11'!AK$4:CN$104,30,0),"0"),IFERROR(VLOOKUP($A28,'Season 12'!AK$4:CN$104,30,0),"0"),
IFERROR(VLOOKUP($A28,'Season 13'!AK$4:CN$104,30,0),"0"),IFERROR(VLOOKUP($A28,'Season 14'!AK$4:CN$104,30,0),"0"),IFERROR(VLOOKUP($A28,'Season 15'!AK$4:CN$104,30,0),"0"),)</f>
        <v>0</v>
      </c>
      <c r="AD28" s="21">
        <f>SUM(
IFERROR(VLOOKUP($A28,'Season 1'!AJ$4:CM$104,31,0),"0"),IFERROR(VLOOKUP($A28,'Season 2'!AK$4:CN$104,31,0),"0"),
IFERROR(VLOOKUP($A28,'Season 3'!AK$4:CN$104,31,0),"0"),IFERROR(VLOOKUP($A28,'Season 4'!AK$4:CN$104,31,0),"0"),
IFERROR(VLOOKUP($A28,'Season 5'!AK$4:CN$104,31,0),"0"),IFERROR(VLOOKUP($A28,'Season 6'!AK$4:CN$104,31,0),"0"),
IFERROR(VLOOKUP($A28,'Season 7'!AK$4:CN$104,31,0),"0"),IFERROR(VLOOKUP($A28,'Season 8'!AK$4:CN$104,31,0),"0"),
IFERROR(VLOOKUP($A28,'Season 9'!AK$4:CN$104,31,0),"0"),IFERROR(VLOOKUP($A28,'Season 10'!AK$4:CN$104,31,0),"0"),
IFERROR(VLOOKUP($A28,'Season 11'!AK$4:CN$104,31,0),"0"),IFERROR(VLOOKUP($A28,'Season 12'!AK$4:CN$104,31,0),"0"),
IFERROR(VLOOKUP($A28,'Season 13'!AK$4:CN$104,31,0),"0"),IFERROR(VLOOKUP($A28,'Season 14'!AK$4:CN$104,31,0),"0"),IFERROR(VLOOKUP($A28,'Season 15'!AK$4:CN$104,31,0),"0"),)</f>
        <v>0</v>
      </c>
      <c r="AE28" s="402">
        <f>SUM(
IFERROR(VLOOKUP($A28,'Season 1'!AJ$4:CM$104,32,0),"0"),IFERROR(VLOOKUP($A28,'Season 2'!AK$4:CN$104,32,0),"0"),
IFERROR(VLOOKUP($A28,'Season 3'!AK$4:CN$104,32,0),"0"),IFERROR(VLOOKUP($A28,'Season 4'!AK$4:CN$104,32,0),"0"),
IFERROR(VLOOKUP($A28,'Season 5'!AK$4:CN$104,32,0),"0"),IFERROR(VLOOKUP($A28,'Season 6'!AK$4:CN$104,32,0),"0"),
IFERROR(VLOOKUP($A28,'Season 7'!AK$4:CN$104,32,0),"0"),IFERROR(VLOOKUP($A28,'Season 8'!AK$4:CN$104,32,0),"0"),
IFERROR(VLOOKUP($A28,'Season 9'!AK$4:CN$104,32,0),"0"),IFERROR(VLOOKUP($A28,'Season 10'!AK$4:CN$104,32,0),"0"),
IFERROR(VLOOKUP($A28,'Season 11'!AK$4:CN$104,32,0),"0"),IFERROR(VLOOKUP($A28,'Season 12'!AK$4:CN$104,32,0),"0"),
IFERROR(VLOOKUP($A28,'Season 13'!AK$4:CN$104,32,0),"0"),IFERROR(VLOOKUP($A28,'Season 14'!AK$4:CN$104,32,0),"0"),IFERROR(VLOOKUP($A28,'Season 15'!AK$4:CN$104,32,0),"0"),)</f>
        <v>0</v>
      </c>
      <c r="AF28" s="403">
        <f>SUM(IFERROR(VLOOKUP($A28,'Season 2'!AK$4:CN$104,33,0),"0"),
IFERROR(VLOOKUP($A28,'Season 3'!AK$4:CN$104,33,0),"0"),IFERROR(VLOOKUP($A28,'Season 4'!AK$4:CN$104,33,0),"0"),
IFERROR(VLOOKUP($A28,'Season 5'!AK$4:CN$104,33,0),"0"),IFERROR(VLOOKUP($A28,'Season 6'!AK$4:CN$104,33,0),"0"),
IFERROR(VLOOKUP($A28,'Season 7'!AK$4:CN$104,33,0),"0"),IFERROR(VLOOKUP($A28,'Season 8'!AK$4:CN$104,33,0),"0"),
IFERROR(VLOOKUP($A28,'Season 9'!AK$4:CN$104,33,0),"0"),IFERROR(VLOOKUP($A28,'Season 10'!AK$4:CN$104,33,0),"0"),
IFERROR(VLOOKUP($A28,'Season 11'!AK$4:CN$104,33,0),"0"),IFERROR(VLOOKUP($A28,'Season 12'!AK$4:CN$104,33,0),"0"),
IFERROR(VLOOKUP($A28,'Season 13'!AK$4:CN$104,33,0),"0"),IFERROR(VLOOKUP($A28,'Season 14'!AK$4:CN$104,33,0),"0"),IFERROR(VLOOKUP($A28,'Season 15'!AK$4:CN$104,33,0),"0"),)</f>
        <v>0</v>
      </c>
      <c r="AG28" s="398">
        <f>SUM(IFERROR(VLOOKUP($A28,'Season 2'!AK$4:CN$104,34,0),"0"),
IFERROR(VLOOKUP($A28,'Season 3'!AK$4:CN$104,34,0),"0"),IFERROR(VLOOKUP($A28,'Season 4'!AK$4:CN$104,34,0),"0"),
IFERROR(VLOOKUP($A28,'Season 5'!AK$4:CN$104,34,0),"0"),IFERROR(VLOOKUP($A28,'Season 6'!AK$4:CN$104,34,0),"0"),
IFERROR(VLOOKUP($A28,'Season 7'!AK$4:CN$104,34,0),"0"),IFERROR(VLOOKUP($A28,'Season 8'!AK$4:CN$104,34,0),"0"),
IFERROR(VLOOKUP($A28,'Season 9'!AK$4:CN$104,34,0),"0"),IFERROR(VLOOKUP($A28,'Season 10'!AK$4:CN$104,34,0),"0"),
IFERROR(VLOOKUP($A28,'Season 11'!AK$4:CN$104,34,0),"0"),IFERROR(VLOOKUP($A28,'Season 12'!AK$4:CN$104,34,0),"0"),
IFERROR(VLOOKUP($A28,'Season 13'!AK$4:CN$104,34,0),"0"),IFERROR(VLOOKUP($A28,'Season 14'!AK$4:CN$104,34,0),"0"),IFERROR(VLOOKUP($A28,'Season 15'!AK$4:CN$104,34,0),"0"),)</f>
        <v>0</v>
      </c>
      <c r="AH28" s="518">
        <f>SUM(IFERROR(VLOOKUP($A28,'Season 2'!AK$4:CN$104,35,0),"0"),
IFERROR(VLOOKUP($A28,'Season 3'!AK$4:CN$104,35,0),"0"),IFERROR(VLOOKUP($A28,'Season 4'!AK$4:CN$104,35,0),"0"),
IFERROR(VLOOKUP($A28,'Season 5'!AK$4:CN$104,35,0),"0"),IFERROR(VLOOKUP($A28,'Season 6'!AK$4:CN$104,35,0),"0"),
IFERROR(VLOOKUP($A28,'Season 7'!AK$4:CN$104,35,0),"0"),IFERROR(VLOOKUP($A28,'Season 8'!AK$4:CN$104,35,0),"0"),
IFERROR(VLOOKUP($A28,'Season 9'!AK$4:CN$104,35,0),"0"),IFERROR(VLOOKUP($A28,'Season 10'!AK$4:CN$104,35,0),"0"),
IFERROR(VLOOKUP($A28,'Season 11'!AK$4:CN$104,35,0),"0"),IFERROR(VLOOKUP($A28,'Season 12'!AK$4:CN$104,35,0),"0"),
IFERROR(VLOOKUP($A28,'Season 13'!AK$4:CN$104,35,0),"0"),IFERROR(VLOOKUP($A28,'Season 14'!AK$4:CN$104,35,0),"0"),IFERROR(VLOOKUP($A28,'Season 15'!AK$4:CN$104,35,0),"0"),)</f>
        <v>0</v>
      </c>
      <c r="AI28" s="21">
        <f>SUM(IFERROR(VLOOKUP($A28,'Season 2'!AK$4:CN$104,36,0),"0"),
IFERROR(VLOOKUP($A28,'Season 3'!AK$4:CN$104,36,0),"0"),IFERROR(VLOOKUP($A28,'Season 4'!AK$4:CN$104,36,0),"0"),
IFERROR(VLOOKUP($A28,'Season 5'!AK$4:CN$104,36,0),"0"),IFERROR(VLOOKUP($A28,'Season 6'!AK$4:CN$104,36,0),"0"),
IFERROR(VLOOKUP($A28,'Season 7'!AK$4:CN$104,36,0),"0"),IFERROR(VLOOKUP($A28,'Season 8'!AK$4:CN$104,36,0),"0"),
IFERROR(VLOOKUP($A28,'Season 9'!AK$4:CN$104,36,0),"0"),IFERROR(VLOOKUP($A28,'Season 10'!AK$4:CN$104,36,0),"0"),
IFERROR(VLOOKUP($A28,'Season 11'!AK$4:CN$104,36,0),"0"),IFERROR(VLOOKUP($A28,'Season 12'!AK$4:CN$104,36,0),"0"),
IFERROR(VLOOKUP($A28,'Season 13'!AK$4:CN$104,36,0),"0"),IFERROR(VLOOKUP($A28,'Season 14'!AK$4:CN$104,36,0),"0"),IFERROR(VLOOKUP($A28,'Season 15'!AK$4:CN$104,36,0),"0"),)</f>
        <v>0</v>
      </c>
      <c r="AJ28" s="402">
        <f>SUM(IFERROR(VLOOKUP($A28,'Season 2'!AK$4:CN$104,37,0),"0"),
IFERROR(VLOOKUP($A28,'Season 3'!AK$4:CN$104,37,0),"0"),IFERROR(VLOOKUP($A28,'Season 4'!AK$4:CN$104,37,0),"0"),
IFERROR(VLOOKUP($A28,'Season 5'!AK$4:CN$104,37,0),"0"),IFERROR(VLOOKUP($A28,'Season 6'!AK$4:CN$104,37,0),"0"),
IFERROR(VLOOKUP($A28,'Season 7'!AK$4:CN$104,37,0),"0"),IFERROR(VLOOKUP($A28,'Season 8'!AK$4:CN$104,37,0),"0"),
IFERROR(VLOOKUP($A28,'Season 9'!AK$4:CN$104,37,0),"0"),IFERROR(VLOOKUP($A28,'Season 10'!AK$4:CN$104,37,0),"0"),
IFERROR(VLOOKUP($A28,'Season 11'!AK$4:CN$104,37,0),"0"),IFERROR(VLOOKUP($A28,'Season 12'!AK$4:CN$104,37,0),"0"),
IFERROR(VLOOKUP($A28,'Season 13'!AK$4:CN$104,37,0),"0"),IFERROR(VLOOKUP($A28,'Season 14'!AK$4:CN$104,37,0),"0"),IFERROR(VLOOKUP($A28,'Season 15'!AK$4:CN$104,37,0),"0"),)</f>
        <v>0</v>
      </c>
      <c r="AK28" s="403">
        <f>SUM(IFERROR(VLOOKUP($A28,'Season 1'!AJ$4:CM$104,33,0),"0"),IFERROR(VLOOKUP($A28,'Season 2'!AK$4:CN$104,38,0),"0"),
IFERROR(VLOOKUP($A28,'Season 3'!AK$4:CN$104,38,0),"0"),IFERROR(VLOOKUP($A28,'Season 4'!AK$4:CN$104,38,0),"0"),
IFERROR(VLOOKUP($A28,'Season 5'!AK$4:CN$104,38,0),"0"),IFERROR(VLOOKUP($A28,'Season 6'!AK$4:CN$104,38,0),"0"),
IFERROR(VLOOKUP($A28,'Season 7'!AK$4:CN$104,38,0),"0"),IFERROR(VLOOKUP($A28,'Season 8'!AK$4:CN$104,38,0),"0"),
IFERROR(VLOOKUP($A28,'Season 9'!AK$4:CN$104,38,0),"0"),IFERROR(VLOOKUP($A28,'Season 10'!AK$4:CN$104,38,0),"0"),
IFERROR(VLOOKUP($A28,'Season 11'!AK$4:CN$104,38,0),"0"),IFERROR(VLOOKUP($A28,'Season 12'!AK$4:CN$104,38,0),"0"),
IFERROR(VLOOKUP($A28,'Season 13'!AK$4:CN$104,38,0),"0"),IFERROR(VLOOKUP($A28,'Season 14'!AK$4:CN$104,38,0),"0"),IFERROR(VLOOKUP($A28,'Season 15'!AK$4:CN$104,38,0),"0"),)</f>
        <v>0</v>
      </c>
      <c r="AL28" s="398">
        <f>SUM(IFERROR(VLOOKUP($A28,'Season 1'!AJ$4:CM$104,34,0),"0"),IFERROR(VLOOKUP($A28,'Season 2'!AK$4:CN$104,39,0),"0"),
IFERROR(VLOOKUP($A28,'Season 3'!AK$4:CN$104,39,0),"0"),IFERROR(VLOOKUP($A28,'Season 4'!AK$4:CN$104,39,0),"0"),
IFERROR(VLOOKUP($A28,'Season 5'!AK$4:CN$104,39,0),"0"),IFERROR(VLOOKUP($A28,'Season 6'!AK$4:CN$104,39,0),"0"),
IFERROR(VLOOKUP($A28,'Season 7'!AK$4:CN$104,39,0),"0"),IFERROR(VLOOKUP($A28,'Season 8'!AK$4:CN$104,39,0),"0"),
IFERROR(VLOOKUP($A28,'Season 9'!AK$4:CN$104,39,0),"0"),IFERROR(VLOOKUP($A28,'Season 10'!AK$4:CN$104,39,0),"0"),
IFERROR(VLOOKUP($A28,'Season 11'!AK$4:CN$104,39,0),"0"),IFERROR(VLOOKUP($A28,'Season 12'!AK$4:CN$104,39,0),"0"),
IFERROR(VLOOKUP($A28,'Season 13'!AK$4:CN$104,39,0),"0"),IFERROR(VLOOKUP($A28,'Season 14'!AK$4:CN$104,39,0),"0"),IFERROR(VLOOKUP($A28,'Season 15'!AK$4:CN$104,39,0),"0"),)</f>
        <v>0</v>
      </c>
      <c r="AM28" s="518">
        <f>SUM(IFERROR(VLOOKUP($A28,'Season 1'!AJ$4:CM$104,35,0),"0"),IFERROR(VLOOKUP($A28,'Season 2'!AK$4:CN$104,40,0),"0"),
IFERROR(VLOOKUP($A28,'Season 3'!AK$4:CN$104,40,0),"0"),IFERROR(VLOOKUP($A28,'Season 4'!AK$4:CN$104,40,0),"0"),
IFERROR(VLOOKUP($A28,'Season 5'!AK$4:CN$104,40,0),"0"),IFERROR(VLOOKUP($A28,'Season 6'!AK$4:CN$104,40,0),"0"),
IFERROR(VLOOKUP($A28,'Season 7'!AK$4:CN$104,40,0),"0"),IFERROR(VLOOKUP($A28,'Season 8'!AK$4:CN$104,40,0),"0"),
IFERROR(VLOOKUP($A28,'Season 9'!AK$4:CN$104,40,0),"0"),IFERROR(VLOOKUP($A28,'Season 10'!AK$4:CN$104,40,0),"0"),
IFERROR(VLOOKUP($A28,'Season 11'!AK$4:CN$104,40,0),"0"),IFERROR(VLOOKUP($A28,'Season 12'!AK$4:CN$104,40,0),"0"),
IFERROR(VLOOKUP($A28,'Season 13'!AK$4:CN$104,40,0),"0"),IFERROR(VLOOKUP($A28,'Season 14'!AK$4:CN$104,40,0),"0"),IFERROR(VLOOKUP($A28,'Season 15'!AK$4:CN$104,40,0),"0"),)</f>
        <v>0</v>
      </c>
      <c r="AN28" s="21">
        <f>SUM(IFERROR(VLOOKUP($A28,'Season 1'!AJ$4:CM$104,36,0),"0"),IFERROR(VLOOKUP($A28,'Season 2'!AK$4:CN$104,41,0),"0"),
IFERROR(VLOOKUP($A28,'Season 3'!AK$4:CN$104,41,0),"0"),IFERROR(VLOOKUP($A28,'Season 4'!AK$4:CN$104,41,0),"0"),
IFERROR(VLOOKUP($A28,'Season 5'!AK$4:CN$104,41,0),"0"),IFERROR(VLOOKUP($A28,'Season 6'!AK$4:CN$104,41,0),"0"),
IFERROR(VLOOKUP($A28,'Season 7'!AK$4:CN$104,41,0),"0"),IFERROR(VLOOKUP($A28,'Season 8'!AK$4:CN$104,41,0),"0"),
IFERROR(VLOOKUP($A28,'Season 9'!AK$4:CN$104,41,0),"0"),IFERROR(VLOOKUP($A28,'Season 10'!AK$4:CN$104,41,0),"0"),
IFERROR(VLOOKUP($A28,'Season 11'!AK$4:CN$104,41,0),"0"),IFERROR(VLOOKUP($A28,'Season 12'!AK$4:CN$104,41,0),"0"),
IFERROR(VLOOKUP($A28,'Season 13'!AK$4:CN$104,41,0),"0"),IFERROR(VLOOKUP($A28,'Season 14'!AK$4:CN$104,41,0),"0"),IFERROR(VLOOKUP($A28,'Season 15'!AK$4:CN$104,41,0),"0"),)</f>
        <v>0</v>
      </c>
      <c r="AO28" s="402">
        <f>SUM(IFERROR(VLOOKUP($A28,'Season 1'!AJ$4:CM$104,37,0),"0"),IFERROR(VLOOKUP($A28,'Season 2'!AK$4:CN$104,42,0),"0"),
IFERROR(VLOOKUP($A28,'Season 3'!AK$4:CN$104,42,0),"0"),IFERROR(VLOOKUP($A28,'Season 4'!AK$4:CN$104,42,0),"0"),
IFERROR(VLOOKUP($A28,'Season 5'!AK$4:CN$104,42,0),"0"),IFERROR(VLOOKUP($A28,'Season 6'!AK$4:CN$104,42,0),"0"),
IFERROR(VLOOKUP($A28,'Season 7'!AK$4:CN$104,42,0),"0"),IFERROR(VLOOKUP($A28,'Season 8'!AK$4:CN$104,42,0),"0"),
IFERROR(VLOOKUP($A28,'Season 9'!AK$4:CN$104,42,0),"0"),IFERROR(VLOOKUP($A28,'Season 10'!AK$4:CN$104,42,0),"0"),
IFERROR(VLOOKUP($A28,'Season 11'!AK$4:CN$104,42,0),"0"),IFERROR(VLOOKUP($A28,'Season 12'!AK$4:CN$104,42,0),"0"),
IFERROR(VLOOKUP($A28,'Season 13'!AK$4:CN$104,42,0),"0"),IFERROR(VLOOKUP($A28,'Season 14'!AK$4:CN$104,42,0),"0"),IFERROR(VLOOKUP($A28,'Season 15'!AK$4:CN$104,42,0),"0"),)</f>
        <v>0</v>
      </c>
      <c r="AP28" s="403">
        <f>SUM(IFERROR(VLOOKUP($A28,'Season 1'!AJ$4:CM$104,43,0),"0"),IFERROR(VLOOKUP($A28,'Season 2'!AK$4:CN$104,43,0),"0"),
IFERROR(VLOOKUP($A28,'Season 3'!AK$4:CN$104,43,0),"0"),IFERROR(VLOOKUP($A28,'Season 4'!AK$4:CN$104,43,0),"0"),
IFERROR(VLOOKUP($A28,'Season 5'!AK$4:CN$104,43,0),"0"),IFERROR(VLOOKUP($A28,'Season 6'!AK$4:CN$104,43,0),"0"),
IFERROR(VLOOKUP($A28,'Season 7'!AK$4:CN$104,43,0),"0"),IFERROR(VLOOKUP($A28,'Season 8'!AK$4:CN$104,43,0),"0"),
IFERROR(VLOOKUP($A28,'Season 9'!AK$4:CN$104,43,0),"0"),IFERROR(VLOOKUP($A28,'Season 10'!AK$4:CN$104,43,0),"0"),
IFERROR(VLOOKUP($A28,'Season 11'!AK$4:CN$104,43,0),"0"),IFERROR(VLOOKUP($A28,'Season 12'!AK$4:CN$104,43,0),"0"),
IFERROR(VLOOKUP($A28,'Season 13'!AK$4:CN$104,43,0),"0"),IFERROR(VLOOKUP($A28,'Season 14'!AK$4:CN$104,43,0),"0"),IFERROR(VLOOKUP($A28,'Season 15'!AK$4:CN$104,43,0),"0"),)</f>
        <v>1</v>
      </c>
      <c r="AQ28" s="398">
        <f>SUM(IFERROR(VLOOKUP($A28,'Season 1'!AJ$4:CM$104,44,0),"0"),IFERROR(VLOOKUP($A28,'Season 2'!AK$4:CN$104,44,0),"0"),
IFERROR(VLOOKUP($A28,'Season 3'!AK$4:CN$104,44,0),"0"),IFERROR(VLOOKUP($A28,'Season 4'!AK$4:CN$104,44,0),"0"),
IFERROR(VLOOKUP($A28,'Season 5'!AK$4:CN$104,44,0),"0"),IFERROR(VLOOKUP($A28,'Season 6'!AK$4:CN$104,44,0),"0"),
IFERROR(VLOOKUP($A28,'Season 7'!AK$4:CN$104,44,0),"0"),IFERROR(VLOOKUP($A28,'Season 8'!AK$4:CN$104,44,0),"0"),
IFERROR(VLOOKUP($A28,'Season 9'!AK$4:CN$104,44,0),"0"),IFERROR(VLOOKUP($A28,'Season 10'!AK$4:CN$104,44,0),"0"),
IFERROR(VLOOKUP($A28,'Season 11'!AK$4:CN$104,44,0),"0"),IFERROR(VLOOKUP($A28,'Season 12'!AK$4:CN$104,44,0),"0"),
IFERROR(VLOOKUP($A28,'Season 13'!AK$4:CN$104,44,0),"0"),IFERROR(VLOOKUP($A28,'Season 14'!AK$4:CN$104,44,0),"0"),IFERROR(VLOOKUP($A28,'Season 15'!AK$4:CN$104,44,0),"0"),)</f>
        <v>1</v>
      </c>
      <c r="AR28" s="518">
        <f>SUM(IFERROR(VLOOKUP($A28,'Season 1'!AJ$4:CM$104,45,0),"0"),IFERROR(VLOOKUP($A28,'Season 2'!AK$4:CN$104,45,0),"0"),
IFERROR(VLOOKUP($A28,'Season 3'!AK$4:CN$104,45,0),"0"),IFERROR(VLOOKUP($A28,'Season 4'!AK$4:CN$104,45,0),"0"),
IFERROR(VLOOKUP($A28,'Season 5'!AK$4:CN$104,45,0),"0"),IFERROR(VLOOKUP($A28,'Season 6'!AK$4:CN$104,45,0),"0"),
IFERROR(VLOOKUP($A28,'Season 7'!AK$4:CN$104,45,0),"0"),IFERROR(VLOOKUP($A28,'Season 8'!AK$4:CN$104,45,0),"0"),
IFERROR(VLOOKUP($A28,'Season 9'!AK$4:CN$104,45,0),"0"),IFERROR(VLOOKUP($A28,'Season 10'!AK$4:CN$104,45,0),"0"),
IFERROR(VLOOKUP($A28,'Season 11'!AK$4:CN$104,45,0),"0"),IFERROR(VLOOKUP($A28,'Season 12'!AK$4:CN$104,45,0),"0"),
IFERROR(VLOOKUP($A28,'Season 13'!AK$4:CN$104,45,0),"0"),IFERROR(VLOOKUP($A28,'Season 14'!AK$4:CN$104,45,0),"0"),IFERROR(VLOOKUP($A28,'Season 15'!AK$4:CN$104,45,0),"0"),)</f>
        <v>0</v>
      </c>
      <c r="AS28" s="21">
        <f>SUM(IFERROR(VLOOKUP($A28,'Season 1'!AJ$4:CM$104,46,0),"0"),IFERROR(VLOOKUP($A28,'Season 2'!AK$4:CN$104,46,0),"0"),
IFERROR(VLOOKUP($A28,'Season 3'!AK$4:CN$104,46,0),"0"),IFERROR(VLOOKUP($A28,'Season 4'!AK$4:CN$104,46,0),"0"),
IFERROR(VLOOKUP($A28,'Season 5'!AK$4:CN$104,46,0),"0"),IFERROR(VLOOKUP($A28,'Season 6'!AK$4:CN$104,46,0),"0"),
IFERROR(VLOOKUP($A28,'Season 7'!AK$4:CN$104,46,0),"0"),IFERROR(VLOOKUP($A28,'Season 8'!AK$4:CN$104,46,0),"0"),
IFERROR(VLOOKUP($A28,'Season 9'!AK$4:CN$104,46,0),"0"),IFERROR(VLOOKUP($A28,'Season 10'!AK$4:CN$104,46,0),"0"),
IFERROR(VLOOKUP($A28,'Season 11'!AK$4:CN$104,46,0),"0"),IFERROR(VLOOKUP($A28,'Season 12'!AK$4:CN$104,46,0),"0"),
IFERROR(VLOOKUP($A28,'Season 13'!AK$4:CN$104,46,0),"0"),IFERROR(VLOOKUP($A28,'Season 14'!AK$4:CN$104,46,0),"0"),IFERROR(VLOOKUP($A28,'Season 15'!AK$4:CN$104,46,0),"0"),)</f>
        <v>0</v>
      </c>
      <c r="AT28" s="402">
        <f>SUM(IFERROR(VLOOKUP($A28,'Season 1'!AJ$4:CM$104,47,0),"0"),IFERROR(VLOOKUP($A28,'Season 2'!AK$4:CN$104,47,0),"0"),
IFERROR(VLOOKUP($A28,'Season 3'!AK$4:CN$104,47,0),"0"),IFERROR(VLOOKUP($A28,'Season 4'!AK$4:CN$104,47,0),"0"),
IFERROR(VLOOKUP($A28,'Season 5'!AK$4:CN$104,47,0),"0"),IFERROR(VLOOKUP($A28,'Season 6'!AK$4:CN$104,47,0),"0"),
IFERROR(VLOOKUP($A28,'Season 7'!AK$4:CN$104,47,0),"0"),IFERROR(VLOOKUP($A28,'Season 8'!AK$4:CN$104,47,0),"0"),
IFERROR(VLOOKUP($A28,'Season 9'!AK$4:CN$104,47,0),"0"),IFERROR(VLOOKUP($A28,'Season 10'!AK$4:CN$104,47,0),"0"),
IFERROR(VLOOKUP($A28,'Season 11'!AK$4:CN$104,47,0),"0"),IFERROR(VLOOKUP($A28,'Season 12'!AK$4:CN$104,47,0),"0"),
IFERROR(VLOOKUP($A28,'Season 13'!AK$4:CN$104,47,0),"0"),IFERROR(VLOOKUP($A28,'Season 14'!AK$4:CN$104,47,0),"0"),IFERROR(VLOOKUP($A28,'Season 15'!AK$4:CN$104,47,0),"0"),)</f>
        <v>1</v>
      </c>
      <c r="AU28" s="403">
        <f>SUM(IFERROR(VLOOKUP($A28,'Season 3'!AK$4:CN$104,48,0),"0"),IFERROR(VLOOKUP($A28,'Season 4'!AK$4:CN$104,48,0),"0"),
IFERROR(VLOOKUP($A28,'Season 5'!AK$4:CN$104,48,0),"0"),IFERROR(VLOOKUP($A28,'Season 6'!AK$4:CN$104,48,0),"0"),
IFERROR(VLOOKUP($A28,'Season 7'!AK$4:CN$104,48,0),"0"),IFERROR(VLOOKUP($A28,'Season 8'!AK$4:CN$104,48,0),"0"),
IFERROR(VLOOKUP($A28,'Season 9'!AK$4:CN$104,48,0),"0"),IFERROR(VLOOKUP($A28,'Season 10'!AK$4:CN$104,48,0),"0"),
IFERROR(VLOOKUP($A28,'Season 11'!AK$4:CN$104,48,0),"0"),IFERROR(VLOOKUP($A28,'Season 12'!AK$4:CN$104,48,0),"0"),
IFERROR(VLOOKUP($A28,'Season 13'!AK$4:CN$104,48,0),"0"),IFERROR(VLOOKUP($A28,'Season 14'!AK$4:CN$104,48,0),"0"),IFERROR(VLOOKUP($A28,'Season 15'!AK$4:CN$104,48,0),"0"),)</f>
        <v>0</v>
      </c>
      <c r="AV28" s="398">
        <f>SUM(IFERROR(VLOOKUP($A28,'Season 3'!AK$4:CN$104,49,0),"0"),IFERROR(VLOOKUP($A28,'Season 4'!AK$4:CN$104,49,0),"0"),
IFERROR(VLOOKUP($A28,'Season 5'!AK$4:CN$104,49,0),"0"),IFERROR(VLOOKUP($A28,'Season 6'!AK$4:CN$104,49,0),"0"),
IFERROR(VLOOKUP($A28,'Season 7'!AK$4:CN$104,49,0),"0"),IFERROR(VLOOKUP($A28,'Season 8'!AK$4:CN$104,49,0),"0"),
IFERROR(VLOOKUP($A28,'Season 9'!AK$4:CN$104,49,0),"0"),IFERROR(VLOOKUP($A28,'Season 10'!AK$4:CN$104,49,0),"0"),
IFERROR(VLOOKUP($A28,'Season 11'!AK$4:CN$104,49,0),"0"),IFERROR(VLOOKUP($A28,'Season 12'!AK$4:CN$104,49,0),"0"),
IFERROR(VLOOKUP($A28,'Season 13'!AK$4:CN$104,49,0),"0"),IFERROR(VLOOKUP($A28,'Season 14'!AK$4:CN$104,49,0),"0"),IFERROR(VLOOKUP($A28,'Season 15'!AK$4:CN$104,49,0),"0"),)</f>
        <v>0</v>
      </c>
      <c r="AW28" s="518">
        <f>SUM(IFERROR(VLOOKUP($A28,'Season 3'!AK$4:CN$104,50,0),"0"),IFERROR(VLOOKUP($A28,'Season 4'!AK$4:CN$104,50,0),"0"),
IFERROR(VLOOKUP($A28,'Season 5'!AK$4:CN$104,50,0),"0"),IFERROR(VLOOKUP($A28,'Season 6'!AK$4:CN$104,50,0),"0"),
IFERROR(VLOOKUP($A28,'Season 7'!AK$4:CN$104,50,0),"0"),IFERROR(VLOOKUP($A28,'Season 8'!AK$4:CN$104,50,0),"0"),
IFERROR(VLOOKUP($A28,'Season 9'!AK$4:CN$104,50,0),"0"),IFERROR(VLOOKUP($A28,'Season 10'!AK$4:CN$104,50,0),"0"),
IFERROR(VLOOKUP($A28,'Season 11'!AK$4:CN$104,50,0),"0"),IFERROR(VLOOKUP($A28,'Season 12'!AK$4:CN$104,50,0),"0"),
IFERROR(VLOOKUP($A28,'Season 13'!AK$4:CN$104,50,0),"0"),IFERROR(VLOOKUP($A28,'Season 14'!AK$4:CN$104,50,0),"0"),IFERROR(VLOOKUP($A28,'Season 15'!AK$4:CN$104,50,0),"0"),)</f>
        <v>0</v>
      </c>
      <c r="AX28" s="21">
        <f>SUM(IFERROR(VLOOKUP($A28,'Season 3'!AK$4:CN$104,51,0),"0"),IFERROR(VLOOKUP($A28,'Season 4'!AK$4:CN$104,51,0),"0"),
IFERROR(VLOOKUP($A28,'Season 5'!AK$4:CN$104,51,0),"0"),IFERROR(VLOOKUP($A28,'Season 6'!AK$4:CN$104,51,0),"0"),
IFERROR(VLOOKUP($A28,'Season 7'!AK$4:CN$104,51,0),"0"),IFERROR(VLOOKUP($A28,'Season 8'!AK$4:CN$104,51,0),"0"),
IFERROR(VLOOKUP($A28,'Season 9'!AK$4:CN$104,51,0),"0"),IFERROR(VLOOKUP($A28,'Season 10'!AK$4:CN$104,51,0),"0"),
IFERROR(VLOOKUP($A28,'Season 11'!AK$4:CN$104,51,0),"0"),IFERROR(VLOOKUP($A28,'Season 12'!AK$4:CN$104,51,0),"0"),
IFERROR(VLOOKUP($A28,'Season 13'!AK$4:CN$104,51,0),"0"),IFERROR(VLOOKUP($A28,'Season 14'!AK$4:CN$104,51,0),"0"),IFERROR(VLOOKUP($A28,'Season 15'!AK$4:CN$104,51,0),"0"),)</f>
        <v>0</v>
      </c>
      <c r="AY28" s="402">
        <f>SUM(IFERROR(VLOOKUP($A28,'Season 3'!AK$4:CN$104,52,0),"0"),IFERROR(VLOOKUP($A28,'Season 4'!AK$4:CN$104,52,0),"0"),
IFERROR(VLOOKUP($A28,'Season 5'!AK$4:CN$104,52,0),"0"),IFERROR(VLOOKUP($A28,'Season 6'!AK$4:CN$104,52,0),"0"),
IFERROR(VLOOKUP($A28,'Season 7'!AK$4:CN$104,52,0),"0"),IFERROR(VLOOKUP($A28,'Season 8'!AK$4:CN$104,52,0),"0"),
IFERROR(VLOOKUP($A28,'Season 9'!AK$4:CN$104,52,0),"0"),IFERROR(VLOOKUP($A28,'Season 10'!AK$4:CN$104,52,0),"0"),
IFERROR(VLOOKUP($A28,'Season 11'!AK$4:CN$104,52,0),"0"),IFERROR(VLOOKUP($A28,'Season 12'!AK$4:CN$104,52,0),"0"),
IFERROR(VLOOKUP($A28,'Season 13'!AK$4:CN$104,52,0),"0"),IFERROR(VLOOKUP($A28,'Season 14'!AK$4:CN$104,52,0),"0"),IFERROR(VLOOKUP($A28,'Season 15'!AK$4:CN$104,52,0),"0"),)</f>
        <v>0</v>
      </c>
      <c r="AZ28" s="403">
        <f>SUM(IFERROR(VLOOKUP($A28,'Season 1'!AJ$4:CM$104,38,0),"0"),IFERROR(VLOOKUP($A28,'Season 2'!AK$4:CN$104,48,0),"0"),)</f>
        <v>7</v>
      </c>
      <c r="BA28" s="398">
        <f>SUM(IFERROR(VLOOKUP($A28,'Season 1'!AJ$4:CM$104,39,0),"0"),IFERROR(VLOOKUP($A28,'Season 2'!AK$4:CN$104,49,0),"0"),)</f>
        <v>1</v>
      </c>
      <c r="BB28" s="518">
        <f>SUM(IFERROR(VLOOKUP($A28,'Season 1'!AJ$4:CM$104,40,0),"0"),IFERROR(VLOOKUP($A28,'Season 2'!AK$4:CN$104,50,0),"0"),)</f>
        <v>0</v>
      </c>
      <c r="BC28" s="21">
        <f>SUM(IFERROR(VLOOKUP($A28,'Season 1'!AJ$4:CM$104,41,0),"0"),IFERROR(VLOOKUP($A28,'Season 2'!AK$4:CN$104,51,0),"0"),)</f>
        <v>2</v>
      </c>
      <c r="BD28" s="402">
        <f>SUM(IFERROR(VLOOKUP($A28,'Season 1'!AJ$4:CM$104,42,0),"0"),IFERROR(VLOOKUP($A28,'Season 2'!AK$4:CN$104,52,0),"0"),)</f>
        <v>1</v>
      </c>
      <c r="BE28" s="561">
        <f>SUM(
IFERROR(VLOOKUP($A28,'Season 1'!AJ$4:CM$104,48,0),"0"),IFERROR(VLOOKUP($A28,'Season 2'!AK$4:CN$104,53,0),"0"),
IFERROR(VLOOKUP($A28,'Season 3'!AK$4:CN$104,53,0),"0"),IFERROR(VLOOKUP($A28,'Season 4'!AK$4:CN$104,53,0),"0"),
IFERROR(VLOOKUP($A28,'Season 5'!AK$4:CN$104,53,0),"0"),IFERROR(VLOOKUP($A28,'Season 6'!AK$4:CN$104,53,0),"0"),
IFERROR(VLOOKUP($A28,'Season 7'!AK$4:CN$104,53,0),"0"),IFERROR(VLOOKUP($A28,'Season 8'!AK$4:CN$104,53,0),"0"),
IFERROR(VLOOKUP($A28,'Season 9'!AK$4:CN$104,53,0),"0"),IFERROR(VLOOKUP($A28,'Season 10'!AK$4:CN$104,53,0),"0"),
IFERROR(VLOOKUP($A28,'Season 11'!AK$4:CN$104,53,0),"0"),IFERROR(VLOOKUP($A28,'Season 12'!AK$4:CN$104,53,0),"0"),
IFERROR(VLOOKUP($A28,'Season 13'!AK$4:CN$104,53,0),"0"),IFERROR(VLOOKUP($A28,'Season 14'!AK$4:CN$104,53,0),"0"),IFERROR(VLOOKUP($A28,'Season 15'!AK$4:CN$104,53,0),"0"),)</f>
        <v>0</v>
      </c>
      <c r="BF28" s="562">
        <f>SUM(
IFERROR(VLOOKUP($A28,'Season 1'!AJ$4:CM$104,49,0),"0"),IFERROR(VLOOKUP($A28,'Season 2'!AK$4:CN$104,54,0),"0"),
IFERROR(VLOOKUP($A28,'Season 3'!AK$4:CN$104,54,0),"0"),IFERROR(VLOOKUP($A28,'Season 4'!AK$4:CN$104,54,0),"0"),
IFERROR(VLOOKUP($A28,'Season 5'!AK$4:CN$104,54,0),"0"),IFERROR(VLOOKUP($A28,'Season 6'!AK$4:CN$104,54,0),"0"),
IFERROR(VLOOKUP($A28,'Season 7'!AK$4:CN$104,54,0),"0"),IFERROR(VLOOKUP($A28,'Season 8'!AK$4:CN$104,54,0),"0"),
IFERROR(VLOOKUP($A28,'Season 9'!AK$4:CN$104,54,0),"0"),IFERROR(VLOOKUP($A28,'Season 10'!AK$4:CN$104,54,0),"0"),
IFERROR(VLOOKUP($A28,'Season 11'!AK$4:CN$104,540),"0"),IFERROR(VLOOKUP($A28,'Season 12'!AK$4:CN$104,54,0),"0"),
IFERROR(VLOOKUP($A28,'Season 13'!AK$4:CN$104,54,0),"0"),IFERROR(VLOOKUP($A28,'Season 14'!AK$4:CN$104,54,0),"0"),IFERROR(VLOOKUP($A28,'Season 15'!AK$4:CN$104,54,0),"0"),)</f>
        <v>0</v>
      </c>
      <c r="BG28" s="529" t="e">
        <f t="shared" si="1"/>
        <v>#DIV/0!</v>
      </c>
      <c r="BI28" s="553"/>
      <c r="BJ28" s="553"/>
      <c r="BK28" s="553"/>
      <c r="BL28" s="553"/>
      <c r="BM28" s="553"/>
      <c r="BN28" s="553"/>
      <c r="BO28" s="531"/>
      <c r="BP28" s="531"/>
      <c r="BQ28" s="531"/>
      <c r="BR28" s="531"/>
      <c r="BS28" s="12">
        <f>IFERROR(VLOOKUP($A28,'Season 1'!$AJ$4:$CM$104,50,0),"0")</f>
        <v>0</v>
      </c>
      <c r="BT28" s="12">
        <f>IFERROR(VLOOKUP($A28,'Season 1'!$AJ$4:$CM$104,51,0),"0")</f>
        <v>0</v>
      </c>
      <c r="BU28" s="12">
        <f>IFERROR(VLOOKUP($A28,'Season 2'!$AK$4:$CN$104,55,0),"0")</f>
        <v>0</v>
      </c>
      <c r="BV28" s="12">
        <f>IFERROR(VLOOKUP($A28,'Season 2'!$AK$4:$CN$104,56,0),"0")</f>
        <v>0</v>
      </c>
      <c r="BW28" s="12" t="str">
        <f>IFERROR(VLOOKUP($A28,'Season 3'!$AK$4:$CN$104,55,0),"0")</f>
        <v>0</v>
      </c>
      <c r="BX28" s="12" t="str">
        <f>IFERROR(VLOOKUP($A28,'Season 3'!$AK$4:$CN$104,56,0),"0")</f>
        <v>0</v>
      </c>
      <c r="BY28" s="12" t="str">
        <f>IFERROR(VLOOKUP($A28,'Season 4'!$AK$4:$CN$104,55,0),"0")</f>
        <v>0</v>
      </c>
      <c r="BZ28" s="12" t="str">
        <f>IFERROR(VLOOKUP($A28,'Season 4'!$AK$4:$CN$104,56,0),"0")</f>
        <v>0</v>
      </c>
      <c r="CA28" s="12" t="str">
        <f>IFERROR(VLOOKUP($A28,'Season 5'!$AK$4:$CN$104,55,0),"0")</f>
        <v>0</v>
      </c>
      <c r="CB28" s="12" t="str">
        <f>IFERROR(VLOOKUP($A28,'Season 5'!$AK$4:$CN$104,56,0),"0")</f>
        <v>0</v>
      </c>
      <c r="CC28" s="12" t="str">
        <f>IFERROR(VLOOKUP($A28,'Season 6'!$AK$4:$CN$104,55,0),"0")</f>
        <v>0</v>
      </c>
      <c r="CD28" s="12" t="str">
        <f>IFERROR(VLOOKUP($A28,'Season 6'!$AK$4:$CN$104,56,0),"0")</f>
        <v>0</v>
      </c>
      <c r="CE28" s="12" t="str">
        <f>IFERROR(VLOOKUP($A28,'Season 7'!$AK$4:$CN$104,55,0),"0")</f>
        <v>0</v>
      </c>
      <c r="CF28" s="12" t="str">
        <f>IFERROR(VLOOKUP($A28,'Season 7'!$AK$4:$CN$104,56,0),"0")</f>
        <v>0</v>
      </c>
      <c r="CG28" s="12" t="str">
        <f>IFERROR(VLOOKUP($A28,'Season 8'!$AK$4:$CN$104,55,0),"0")</f>
        <v>0</v>
      </c>
      <c r="CH28" s="12" t="str">
        <f>IFERROR(VLOOKUP($A28,'Season 8'!$AK$4:$CN$104,56,0),"0")</f>
        <v>0</v>
      </c>
      <c r="CI28" s="12" t="str">
        <f>IFERROR(VLOOKUP($A28,'Season 9'!$AK$4:$CN$104,55,0),"0")</f>
        <v>0</v>
      </c>
      <c r="CJ28" s="12" t="str">
        <f>IFERROR(VLOOKUP($A28,'Season 9'!$AK$4:$CN$104,56,0),"0")</f>
        <v>0</v>
      </c>
      <c r="CK28" s="12" t="str">
        <f>IFERROR(VLOOKUP($A28,'Season 10'!$AK$4:$CN$104,55,0),"0")</f>
        <v>0</v>
      </c>
      <c r="CL28" s="12" t="str">
        <f>IFERROR(VLOOKUP($A28,'Season 10'!$AK$4:$CN$104,56,0),"0")</f>
        <v>0</v>
      </c>
      <c r="CM28" s="12" t="str">
        <f>IFERROR(VLOOKUP($A28,'Season 11'!$AK$4:$CN$104,55,0),"0")</f>
        <v>0</v>
      </c>
      <c r="CN28" s="12" t="str">
        <f>IFERROR(VLOOKUP($A28,'Season 11'!$AK$4:$CN$104,56,0),"0")</f>
        <v>0</v>
      </c>
      <c r="CO28" s="12" t="str">
        <f>IFERROR(VLOOKUP($A28,'Season 12'!$AK$4:$CN$104,55,0),"0")</f>
        <v>0</v>
      </c>
      <c r="CP28" s="12" t="str">
        <f>IFERROR(VLOOKUP($A28,'Season 12'!$AK$4:$CN$104,56,0),"0")</f>
        <v>0</v>
      </c>
      <c r="CQ28" s="12" t="str">
        <f>IFERROR(VLOOKUP($A28,'Season 13'!$AK$4:$CN$104,55,0),"0")</f>
        <v>0</v>
      </c>
      <c r="CR28" s="12" t="str">
        <f>IFERROR(VLOOKUP($A28,'Season 13'!$AK$4:$CN$104,56,0),"0")</f>
        <v>0</v>
      </c>
      <c r="CS28" s="12" t="str">
        <f>IFERROR(VLOOKUP($A28,'Season 14'!$AK$4:$CN$104,55,0),"0")</f>
        <v>0</v>
      </c>
      <c r="CT28" s="12" t="str">
        <f>IFERROR(VLOOKUP($A28,'Season 14'!$AK$4:$CN$104,56,0),"0")</f>
        <v>0</v>
      </c>
      <c r="CU28" s="12" t="str">
        <f>IFERROR(VLOOKUP($A28,'Season 15'!$AK$4:$CN$104,55,0),"0")</f>
        <v>0</v>
      </c>
      <c r="CV28" s="12" t="str">
        <f>IFERROR(VLOOKUP($A28,'Season 15'!$AK$4:$CN$104,56,0),"0")</f>
        <v>0</v>
      </c>
    </row>
    <row r="29" spans="1:100" x14ac:dyDescent="0.25">
      <c r="A29" s="545"/>
      <c r="B29" s="516" t="str">
        <f>IFERROR(VLOOKUP('Data Totals'!A29,'Season 1'!AJ$4:CH$104,2,FALSE),IFERROR(VLOOKUP('Data Totals'!A29,'Season 2'!AK$4:CI$104,2,FALSE),IFERROR(VLOOKUP('Data Totals'!A29,'Season 3'!AK$4:CI$104,2,FALSE),IFERROR(VLOOKUP('Data Totals'!A29,'Season 4'!AK$4:CI$104,2,FALSE),IFERROR(VLOOKUP('Data Totals'!A29,'Season 5'!AK$4:CI$104,2,FALSE),IFERROR(VLOOKUP('Data Totals'!A29,'Season 6'!AK$4:CI$104,2,FALSE),IFERROR(VLOOKUP('Data Totals'!A29,'Season 7'!AK$4:CI$104,2,FALSE),IFERROR(VLOOKUP('Data Totals'!A29,'Season 8'!AK$4:CI$104,2,FALSE),IFERROR(VLOOKUP('Data Totals'!A29,'Season 9'!AK$4:CI$104,2,FALSE),IFERROR(VLOOKUP('Data Totals'!A29,'Season 10'!AK$4:CI$104,2,FALSE),IFERROR(VLOOKUP('Data Totals'!A29,'Season 11'!AK$4:CI$104,2,FALSE),IFERROR(VLOOKUP('Data Totals'!A29,'Season 12'!AK$4:CI$104,2,FALSE),IFERROR(VLOOKUP('Data Totals'!A29,'Season 13'!AK$4:CI$104,2,FALSE),IFERROR(VLOOKUP('Data Totals'!A29,'Season 14'!AK$4:CI$104,2,FALSE),IFERROR(VLOOKUP('Data Totals'!A29,'Season 15'!AK$4:CI$104,2,FALSE),"N/A")))))))))))))))</f>
        <v>N/A</v>
      </c>
      <c r="C29" s="517" t="str">
        <f>IFERROR(VLOOKUP('Data Totals'!A29,'Season 1'!AJ$4:CH$104,3,FALSE),IFERROR(VLOOKUP('Data Totals'!A29,'Season 2'!AK$4:CI$104,3,FALSE),IFERROR(VLOOKUP('Data Totals'!A29,'Season 3'!AK$4:CI$104,3,FALSE),IFERROR(VLOOKUP('Data Totals'!A29,'Season 4'!AK$4:CI$104,3,FALSE),IFERROR(VLOOKUP('Data Totals'!A29,'Season 5'!AK$4:CI$104,3,FALSE),IFERROR(VLOOKUP('Data Totals'!A29,'Season 6'!AK$4:CI$104,3,FALSE),IFERROR(VLOOKUP('Data Totals'!A29,'Season 7'!AK$4:CI$104,3,FALSE),IFERROR(VLOOKUP('Data Totals'!A29,'Season 8'!AK$4:CI$104,3,FALSE),IFERROR(VLOOKUP('Data Totals'!A29,'Season 9'!AK$4:CI$104,3,FALSE),IFERROR(VLOOKUP('Data Totals'!A29,'Season 10'!AK$4:CI$104,3,FALSE),IFERROR(VLOOKUP('Data Totals'!A29,'Season 11'!AK$4:CI$104,3,FALSE),IFERROR(VLOOKUP('Data Totals'!A29,'Season 12'!AK$4:CI$104,3,FALSE),IFERROR(VLOOKUP('Data Totals'!A29,'Season 13'!AK$4:CI$104,3,FALSE),IFERROR(VLOOKUP('Data Totals'!A29,'Season 14'!AK$4:CI$104,3,FALSE),IFERROR(VLOOKUP('Data Totals'!A29,'Season 15'!AK$4:CI$104,3,FALSE),"N/A")))))))))))))))</f>
        <v>N/A</v>
      </c>
      <c r="D29" s="517" t="str">
        <f>IFERROR(VLOOKUP('Data Totals'!A29,'Season 15'!AK$4:CI$104,4,FALSE),IFERROR(VLOOKUP('Data Totals'!A29,'Season 14'!AK$4:CI$104,4,FALSE),IFERROR(VLOOKUP('Data Totals'!A29,'Season 13'!AK$4:CI$104,4,FALSE),IFERROR(VLOOKUP('Data Totals'!A29,'Season 12'!AK$4:CI$104,4,FALSE),IFERROR(VLOOKUP('Data Totals'!A29,'Season 11'!AK$4:CI$104,4,FALSE),IFERROR(VLOOKUP('Data Totals'!A29,'Season 10'!AK$4:CI$104,4,FALSE),IFERROR(VLOOKUP('Data Totals'!A29,'Season 9'!AK$4:CI$104,4,FALSE),IFERROR(VLOOKUP('Data Totals'!A29,'Season 8'!AK$4:CI$104,4,FALSE),IFERROR(VLOOKUP('Data Totals'!A29,'Season 7'!AK$4:CI$104,4,FALSE),IFERROR(VLOOKUP('Data Totals'!A29,'Season 6'!AK$4:CI$104,4,FALSE),IFERROR(VLOOKUP('Data Totals'!A29,'Season 5'!AK$4:CI$104,4,FALSE),IFERROR(VLOOKUP('Data Totals'!A29,'Season 4'!AK$4:CI$104,4,FALSE),IFERROR(VLOOKUP('Data Totals'!A29,'Season 3'!AK$4:CI$104,4,FALSE),IFERROR(VLOOKUP('Data Totals'!A29,'Season 2'!AK$4:CI$104,4,FALSE),IFERROR(VLOOKUP('Data Totals'!A29,'Season 1'!AJ$4:CH$104,4,FALSE),"N/A")))))))))))))))</f>
        <v>N/A</v>
      </c>
      <c r="E29" s="517" t="e">
        <f t="shared" si="0"/>
        <v>#VALUE!</v>
      </c>
      <c r="F29" s="398">
        <f>SUM(IFERROR(VLOOKUP(A29,BI$3:BN$152,2,0),"0"),
IFERROR(VLOOKUP(A29,'Season 1'!AJ$4:CM$104,7,0),"0"),IFERROR(VLOOKUP(A29,'Season 2'!AK$4:CN$104,7,0),"0"),
IFERROR(VLOOKUP(A29,'Season 3'!AK$4:CN$104,7,0),"0"),IFERROR(VLOOKUP(A29,'Season 4'!AK$4:CN$104,7,0),"0"),
IFERROR(VLOOKUP(A29,'Season 5'!AK$4:CN$104,7,0),"0"),IFERROR(VLOOKUP(A29,'Season 6'!AK$4:CN$104,7,0),"0"),
IFERROR(VLOOKUP(A29,'Season 7'!AK$4:CN$104,7,0),"0"),IFERROR(VLOOKUP(A29,'Season 8'!AK$4:CN$104,7,0),"0"),
IFERROR(VLOOKUP(A29,'Season 9'!AK$4:CN$104,7,0),"0"),IFERROR(VLOOKUP(A29,'Season 10'!AK$4:CN$104,7,0),"0"),
IFERROR(VLOOKUP(A29,'Season 11'!AK$4:CN$104,7,0),"0"),IFERROR(VLOOKUP(A29,'Season 12'!AK$4:CN$104,7,0),"0"),
IFERROR(VLOOKUP(A29,'Season 13'!AK$4:CN$104,7,0),"0"),IFERROR(VLOOKUP(A29,'Season 14'!AK$4:CN$104,7,0),"0"),IFERROR(VLOOKUP(A29,'Season 15'!AK$4:CN$104,7,0),"0"),)</f>
        <v>0</v>
      </c>
      <c r="G29" s="398">
        <f>SUM(
IFERROR(VLOOKUP(A29,'Season 1'!AJ$4:CM$104,8,0),"0"),IFERROR(VLOOKUP(A29,'Season 2'!AK$4:CN$104,8,0),"0"),
IFERROR(VLOOKUP(A29,'Season 3'!AK$4:CN$104,8,0),"0"),IFERROR(VLOOKUP(A29,'Season 4'!AK$4:CN$104,8,0),"0"),
IFERROR(VLOOKUP(A29,'Season 5'!AK$4:CN$104,8,0),"0"),IFERROR(VLOOKUP(A29,'Season 6'!AK$4:CN$104,8,0),"0"),
IFERROR(VLOOKUP(A29,'Season 7'!AK$4:CN$104,8,0),"0"),IFERROR(VLOOKUP(A29,'Season 8'!AK$4:CN$104,8,0),"0"),
IFERROR(VLOOKUP(A29,'Season 9'!AK$4:CN$104,8,0),"0"),IFERROR(VLOOKUP(A29,'Season 10'!AK$4:CN$104,8,0),"0"),
IFERROR(VLOOKUP(A29,'Season 11'!AK$4:CN$104,8,0),"0"),IFERROR(VLOOKUP(A29,'Season 12'!AK$4:CN$104,8,0),"0"),
IFERROR(VLOOKUP(A29,'Season 13'!AK$4:CN$104,8,0),"0"),IFERROR(VLOOKUP(A29,'Season 14'!AK$4:CN$104,8,0),"0"),IFERROR(VLOOKUP(A29,'Season 15'!AK$4:CN$104,8,0),"0"),)</f>
        <v>0</v>
      </c>
      <c r="H29" s="329">
        <f>SUM(
IFERROR(VLOOKUP(A29,'Season 1'!AJ$4:CM$104,9,0),"0"),IFERROR(VLOOKUP(A29,'Season 2'!AK$4:CN$104,9,0),"0"),
IFERROR(VLOOKUP(A29,'Season 3'!AK$4:CN$104,9,0),"0"),IFERROR(VLOOKUP(A29,'Season 4'!AK$4:CN$104,9,0),"0"),
IFERROR(VLOOKUP(A29,'Season 5'!AK$4:CN$104,9,0),"0"),IFERROR(VLOOKUP(A29,'Season 6'!AK$4:CN$104,9,0),"0"),
IFERROR(VLOOKUP(A29,'Season 7'!AK$4:CN$104,9,0),"0"),IFERROR(VLOOKUP(A29,'Season 8'!AK$4:CN$104,9,0),"0"),
IFERROR(VLOOKUP(A29,'Season 9'!AK$4:CN$104,9,0),"0"),IFERROR(VLOOKUP(A29,'Season 10'!AK$4:CN$104,9,0),"0"),
IFERROR(VLOOKUP(A29,'Season 11'!AK$4:CN$104,9,0),"0"),IFERROR(VLOOKUP(A29,'Season 12'!AK$4:CN$104,9,0),"0"),
IFERROR(VLOOKUP(A29,'Season 13'!AK$4:CN$104,9,0),"0"),IFERROR(VLOOKUP(A29,'Season 14'!AK$4:CN$104,9,0),"0"),IFERROR(VLOOKUP(A29,'Season 15'!AK$4:CN$104,9,0),"0"),)</f>
        <v>0</v>
      </c>
      <c r="I29" s="518">
        <f>SUM(
IFERROR(VLOOKUP(A29,'Season 1'!AJ$4:CM$104,10,0),"0"),IFERROR(VLOOKUP(A29,'Season 2'!AK$4:CN$104,10,0),"0"),
IFERROR(VLOOKUP(A29,'Season 3'!AK$4:CN$104,10,0),"0"),IFERROR(VLOOKUP(A29,'Season 4'!AK$4:CN$104,10,0),"0"),
IFERROR(VLOOKUP(A29,'Season 5'!AK$4:CN$104,10,0),"0"),IFERROR(VLOOKUP(A29,'Season 6'!AK$4:CN$104,10,0),"0"),
IFERROR(VLOOKUP(A29,'Season 7'!AK$4:CN$104,10,0),"0"),IFERROR(VLOOKUP(A29,'Season 8'!AK$4:CN$104,10,0),"0"),
IFERROR(VLOOKUP(A29,'Season 9'!AK$4:CN$104,10,0),"0"),IFERROR(VLOOKUP(A29,'Season 10'!AK$4:CN$104,10,0),"0"),
IFERROR(VLOOKUP(A29,'Season 11'!AK$4:CN$104,10,0),"0"),IFERROR(VLOOKUP(A29,'Season 12'!AK$4:CN$104,10,0),"0"),
IFERROR(VLOOKUP(A29,'Season 13'!AK$4:CN$104,10,0),"0"),IFERROR(VLOOKUP(A29,'Season 14'!AK$4:CN$104,10,0),"0"),IFERROR(VLOOKUP(A29,'Season 15'!AK$4:CN$104,10,0),"0"),)</f>
        <v>0</v>
      </c>
      <c r="J29" s="21">
        <f>SUM(IFERROR(VLOOKUP(A29,BI$3:BN$152,3,0),"0"),
IFERROR(VLOOKUP(A29,'Season 1'!AJ$4:CM$104,11,0),"0"),IFERROR(VLOOKUP(A29,'Season 2'!AK$4:CN$104,11,0),"0"),
IFERROR(VLOOKUP(A29,'Season 3'!AK$4:CN$104,11,0),"0"),IFERROR(VLOOKUP(A29,'Season 4'!AK$4:CN$104,11,0),"0"),
IFERROR(VLOOKUP(A29,'Season 5'!AK$4:CN$104,11,0),"0"),IFERROR(VLOOKUP(A29,'Season 6'!AK$4:CN$104,11,0),"0"),
IFERROR(VLOOKUP(A29,'Season 7'!AK$4:CN$104,11,0),"0"),IFERROR(VLOOKUP(A29,'Season 8'!AK$4:CN$104,11,0),"0"),
IFERROR(VLOOKUP(A29,'Season 9'!AK$4:CN$104,11,0),"0"),IFERROR(VLOOKUP(A29,'Season 10'!AK$4:CN$104,11,0),"0"),
IFERROR(VLOOKUP(A29,'Season 11'!AK$4:CN$104,11,0),"0"),IFERROR(VLOOKUP(A29,'Season 12'!AK$4:CN$104,11,0),"0"),
IFERROR(VLOOKUP(A29,'Season 13'!AK$4:CN$104,11,0),"0"),IFERROR(VLOOKUP(A29,'Season 14'!AK$4:CN$104,11,0),"0"),IFERROR(VLOOKUP(A29,'Season 15'!AK$4:CN$104,11,0),"0"),)</f>
        <v>0</v>
      </c>
      <c r="K29" s="402">
        <f>SUM(IFERROR(VLOOKUP($A29,BI$3:BN$152,4,0),"0"),
IFERROR(VLOOKUP($A29,'Season 1'!AJ$4:CM$104,12,0),"0"),IFERROR(VLOOKUP($A29,'Season 2'!AK$4:CN$104,12,0),"0"),
IFERROR(VLOOKUP($A29,'Season 3'!AK$4:CN$104,12,0),"0"),IFERROR(VLOOKUP($A29,'Season 4'!AK$4:CN$104,12,0),"0"),
IFERROR(VLOOKUP($A29,'Season 5'!AK$4:CN$104,12,0),"0"),IFERROR(VLOOKUP($A29,'Season 6'!AK$4:CN$104,12,0),"0"),
IFERROR(VLOOKUP($A29,'Season 7'!AK$4:CN$104,12,0),"0"),IFERROR(VLOOKUP($A29,'Season 8'!AK$4:CN$104,12,0),"0"),
IFERROR(VLOOKUP($A29,'Season 9'!AK$4:CN$104,12,0),"0"),IFERROR(VLOOKUP($A29,'Season 10'!AK$4:CN$104,12,0),"0"),
IFERROR(VLOOKUP($A29,'Season 11'!AK$4:CN$104,12,0),"0"),IFERROR(VLOOKUP($A29,'Season 12'!AK$4:CN$104,12,0),"0"),
IFERROR(VLOOKUP($A29,'Season 13'!AK$4:CN$104,12,0),"0"),IFERROR(VLOOKUP($A29,'Season 14'!AK$4:CN$104,12,0),"0"),IFERROR(VLOOKUP(A29,'Season 15'!AK$4:CN$104,12,0),"0"),)</f>
        <v>0</v>
      </c>
      <c r="L29" s="403">
        <f>SUM(
IFERROR(VLOOKUP($A29,'Season 1'!AJ$4:CM$104,13,0),"0"),IFERROR(VLOOKUP($A29,'Season 2'!AK$4:CN$104,13,0),"0"),
IFERROR(VLOOKUP($A29,'Season 3'!AK$4:CN$104,13,0),"0"),IFERROR(VLOOKUP($A29,'Season 4'!AK$4:CN$104,13,0),"0"),
IFERROR(VLOOKUP($A29,'Season 5'!AK$4:CN$104,13,0),"0"),IFERROR(VLOOKUP($A29,'Season 6'!AK$4:CN$104,13,0),"0"),
IFERROR(VLOOKUP($A29,'Season 7'!AK$4:CN$104,13,0),"0"),IFERROR(VLOOKUP($A29,'Season 8'!AK$4:CN$104,13,0),"0"),
IFERROR(VLOOKUP($A29,'Season 9'!AK$4:CN$104,13,0),"0"),IFERROR(VLOOKUP($A29,'Season 10'!AK$4:CN$104,13,0),"0"),
IFERROR(VLOOKUP($A29,'Season 11'!AK$4:CN$104,13,0),"0"),IFERROR(VLOOKUP($A29,'Season 12'!AK$4:CN$104,13,0),"0"),
IFERROR(VLOOKUP($A29,'Season 13'!AK$4:CN$104,13,0),"0"),IFERROR(VLOOKUP($A29,'Season 14'!AK$4:CN$104,13,0),"0"),IFERROR(VLOOKUP(A29,'Season 15'!AK$4:CN$104,13,0),"0"),)</f>
        <v>0</v>
      </c>
      <c r="M29" s="398">
        <f>SUM(
IFERROR(VLOOKUP($A29,'Season 1'!AJ$4:CM$104,14,0),"0"),IFERROR(VLOOKUP($A29,'Season 2'!AK$4:CN$104,14,0),"0"),
IFERROR(VLOOKUP($A29,'Season 3'!AK$4:CN$104,14,0),"0"),IFERROR(VLOOKUP($A29,'Season 4'!AK$4:CN$104,14,0),"0"),
IFERROR(VLOOKUP($A29,'Season 5'!AK$4:CN$104,14,0),"0"),IFERROR(VLOOKUP($A29,'Season 6'!AK$4:CN$104,14,0),"0"),
IFERROR(VLOOKUP($A29,'Season 7'!AK$4:CN$104,14,0),"0"),IFERROR(VLOOKUP($A29,'Season 8'!AK$4:CN$104,14,0),"0"),
IFERROR(VLOOKUP($A29,'Season 9'!AK$4:CN$104,14,0),"0"),IFERROR(VLOOKUP($A29,'Season 10'!AK$4:CN$104,14,0),"0"),
IFERROR(VLOOKUP($A29,'Season 11'!AK$4:CN$104,14,0),"0"),IFERROR(VLOOKUP($A29,'Season 12'!AK$4:CN$104,14,0),"0"),
IFERROR(VLOOKUP($A29,'Season 13'!AK$4:CN$104,14,0),"0"),IFERROR(VLOOKUP($A29,'Season 14'!AK$4:CN$104,14,0),"0"),IFERROR(VLOOKUP(A29,'Season 15'!AK$4:CN$104,14,0),"0"),)</f>
        <v>0</v>
      </c>
      <c r="N29" s="518">
        <f>SUM(
IFERROR(VLOOKUP($A29,'Season 1'!AJ$4:CM$104,15,0),"0"),IFERROR(VLOOKUP($A29,'Season 2'!AK$4:CN$104,15,0),"0"),
IFERROR(VLOOKUP($A29,'Season 3'!AK$4:CN$104,15,0),"0"),IFERROR(VLOOKUP($A29,'Season 4'!AK$4:CN$104,15,0),"0"),
IFERROR(VLOOKUP($A29,'Season 5'!AK$4:CN$104,15,0),"0"),IFERROR(VLOOKUP($A29,'Season 6'!AK$4:CN$104,15,0),"0"),
IFERROR(VLOOKUP($A29,'Season 7'!AK$4:CN$104,15,0),"0"),IFERROR(VLOOKUP($A29,'Season 8'!AK$4:CN$104,15,0),"0"),
IFERROR(VLOOKUP($A29,'Season 9'!AK$4:CN$104,15,0),"0"),IFERROR(VLOOKUP($A29,'Season 10'!AK$4:CN$104,15,0),"0"),
IFERROR(VLOOKUP($A29,'Season 11'!AK$4:CN$104,15,0),"0"),IFERROR(VLOOKUP($A29,'Season 12'!AK$4:CN$104,15,0),"0"),
IFERROR(VLOOKUP($A29,'Season 13'!AK$4:CN$104,15,0),"0"),IFERROR(VLOOKUP($A29,'Season 14'!AK$4:CN$104,15,0),"0"),IFERROR(VLOOKUP(A29,'Season 15'!AK$4:CN$104,15,0),"0"),)</f>
        <v>0</v>
      </c>
      <c r="O29" s="21">
        <f>SUM(
IFERROR(VLOOKUP($A29,'Season 1'!AJ$4:CM$104,16,0),"0"),IFERROR(VLOOKUP($A29,'Season 2'!AK$4:CN$104,16,0),"0"),
IFERROR(VLOOKUP($A29,'Season 3'!AK$4:CN$104,16,0),"0"),IFERROR(VLOOKUP($A29,'Season 4'!AK$4:CN$104,16,0),"0"),
IFERROR(VLOOKUP($A29,'Season 5'!AK$4:CN$104,16,0),"0"),IFERROR(VLOOKUP($A29,'Season 6'!AK$4:CN$104,16,0),"0"),
IFERROR(VLOOKUP($A29,'Season 7'!AK$4:CN$104,16,0),"0"),IFERROR(VLOOKUP($A29,'Season 8'!AK$4:CN$104,16,0),"0"),
IFERROR(VLOOKUP($A29,'Season 9'!AK$4:CN$104,16,0),"0"),IFERROR(VLOOKUP($A29,'Season 10'!AK$4:CN$104,16,0),"0"),
IFERROR(VLOOKUP($A29,'Season 11'!AK$4:CN$104,16,0),"0"),IFERROR(VLOOKUP($A29,'Season 12'!AK$4:CN$104,16,0),"0"),
IFERROR(VLOOKUP($A29,'Season 13'!AK$4:CN$104,16,0),"0"),IFERROR(VLOOKUP($A29,'Season 14'!AK$4:CN$104,16,0),"0"),IFERROR(VLOOKUP(A29,'Season 15'!AK$4:CN$104,16,0),"0"),)</f>
        <v>0</v>
      </c>
      <c r="P29" s="402">
        <f>SUM(
IFERROR(VLOOKUP($A29,'Season 1'!AJ$4:CM$104,17,0),"0"),IFERROR(VLOOKUP($A29,'Season 2'!AK$4:CN$104,17,0),"0"),
IFERROR(VLOOKUP($A29,'Season 3'!AK$4:CN$104,17,0),"0"),IFERROR(VLOOKUP($A29,'Season 4'!AK$4:CN$104,17,0),"0"),
IFERROR(VLOOKUP($A29,'Season 5'!AK$4:CN$104,17,0),"0"),IFERROR(VLOOKUP($A29,'Season 6'!AK$4:CN$104,17,0),"0"),
IFERROR(VLOOKUP($A29,'Season 7'!AK$4:CN$104,17,0),"0"),IFERROR(VLOOKUP($A29,'Season 8'!AK$4:CN$104,17,0),"0"),
IFERROR(VLOOKUP($A29,'Season 9'!AK$4:CN$104,17,0),"0"),IFERROR(VLOOKUP($A29,'Season 10'!AK$4:CN$104,17,0),"0"),
IFERROR(VLOOKUP($A29,'Season 11'!AK$4:CN$104,17,0),"0"),IFERROR(VLOOKUP($A29,'Season 12'!AK$4:CN$104,17,0),"0"),
IFERROR(VLOOKUP($A29,'Season 13'!AK$4:CN$104,17,0),"0"),IFERROR(VLOOKUP($A29,'Season 14'!AK$4:CN$104,17,0),"0"),IFERROR(VLOOKUP(A29,'Season 15'!AK$4:CN$104,17,0),"0"),)</f>
        <v>0</v>
      </c>
      <c r="Q29" s="403">
        <f>SUM(
IFERROR(VLOOKUP($A29,'Season 1'!AJ$4:CM$104,18,0),"0"),IFERROR(VLOOKUP($A29,'Season 2'!AK$4:CN$104,18,0),"0"),
IFERROR(VLOOKUP($A29,'Season 3'!AK$4:CN$104,18,0),"0"),IFERROR(VLOOKUP($A29,'Season 4'!AK$4:CN$104,18,0),"0"),
IFERROR(VLOOKUP($A29,'Season 5'!AK$4:CN$104,18,0),"0"),IFERROR(VLOOKUP($A29,'Season 6'!AK$4:CN$104,18,0),"0"),
IFERROR(VLOOKUP($A29,'Season 7'!AK$4:CN$104,18,0),"0"),IFERROR(VLOOKUP($A29,'Season 8'!AK$4:CN$104,18,0),"0"),
IFERROR(VLOOKUP($A29,'Season 9'!AK$4:CN$104,18,0),"0"),IFERROR(VLOOKUP($A29,'Season 10'!AK$4:CN$104,18,0),"0"),
IFERROR(VLOOKUP($A29,'Season 11'!AK$4:CN$104,18,0),"0"),IFERROR(VLOOKUP($A29,'Season 12'!AK$4:CN$104,18,0),"0"),
IFERROR(VLOOKUP($A29,'Season 13'!AK$4:CN$104,18,0),"0"),IFERROR(VLOOKUP($A29,'Season 14'!AK$4:CN$104,18,0),"0"),IFERROR(VLOOKUP(A29,'Season 15'!AK$4:CN$104,18,0),"0"),)</f>
        <v>0</v>
      </c>
      <c r="R29" s="398">
        <f>SUM(
IFERROR(VLOOKUP($A29,'Season 1'!AJ$4:CM$104,19,0),"0"),IFERROR(VLOOKUP($A29,'Season 2'!AK$4:CN$104,19,0),"0"),
IFERROR(VLOOKUP($A29,'Season 3'!AK$4:CN$104,19,0),"0"),IFERROR(VLOOKUP($A29,'Season 4'!AK$4:CN$104,19,0),"0"),
IFERROR(VLOOKUP($A29,'Season 5'!AK$4:CN$104,19,0),"0"),IFERROR(VLOOKUP($A29,'Season 6'!AK$4:CN$104,19,0),"0"),
IFERROR(VLOOKUP($A29,'Season 7'!AK$4:CN$104,19,0),"0"),IFERROR(VLOOKUP($A29,'Season 8'!AK$4:CN$104,19,0),"0"),
IFERROR(VLOOKUP($A29,'Season 9'!AK$4:CN$104,19,0),"0"),IFERROR(VLOOKUP($A29,'Season 10'!AK$4:CN$104,19,0),"0"),
IFERROR(VLOOKUP($A29,'Season 11'!AK$4:CN$104,19,0),"0"),IFERROR(VLOOKUP($A29,'Season 12'!AK$4:CN$104,19,0),"0"),
IFERROR(VLOOKUP($A29,'Season 13'!AK$4:CN$104,19,0),"0"),IFERROR(VLOOKUP($A29,'Season 14'!AK$4:CN$104,19,0),"0"),IFERROR(VLOOKUP(A29,'Season 15'!AK$4:CN$104,19,0),"0"),)</f>
        <v>0</v>
      </c>
      <c r="S29" s="518">
        <f>SUM(
IFERROR(VLOOKUP($A29,'Season 1'!AJ$4:CM$104,20,0),"0"),IFERROR(VLOOKUP($A29,'Season 2'!AK$4:CN$104,20,0),"0"),
IFERROR(VLOOKUP($A29,'Season 3'!AK$4:CN$104,20,0),"0"),IFERROR(VLOOKUP($A29,'Season 4'!AK$4:CN$104,20,0),"0"),
IFERROR(VLOOKUP($A29,'Season 5'!AK$4:CN$104,20,0),"0"),IFERROR(VLOOKUP($A29,'Season 6'!AK$4:CN$104,20,0),"0"),
IFERROR(VLOOKUP($A29,'Season 7'!AK$4:CN$104,20,0),"0"),IFERROR(VLOOKUP($A29,'Season 8'!AK$4:CN$104,20,0),"0"),
IFERROR(VLOOKUP($A29,'Season 9'!AK$4:CN$104,20,0),"0"),IFERROR(VLOOKUP($A29,'Season 10'!AK$4:CN$104,20,0),"0"),
IFERROR(VLOOKUP($A29,'Season 11'!AK$4:CN$104,20,0),"0"),IFERROR(VLOOKUP($A29,'Season 12'!AK$4:CN$104,20,0),"0"),
IFERROR(VLOOKUP($A29,'Season 13'!AK$4:CN$104,20,0),"0"),IFERROR(VLOOKUP($A29,'Season 14'!AK$4:CN$104,20,0),"0"),IFERROR(VLOOKUP(A29,'Season 15'!AK$4:CN$104,20,0),"0"),)</f>
        <v>0</v>
      </c>
      <c r="T29" s="21">
        <f>SUM(
IFERROR(VLOOKUP($A29,'Season 1'!AJ$4:CM$104,21,0),"0"),IFERROR(VLOOKUP($A29,'Season 2'!AK$4:CN$104,21,0),"0"),
IFERROR(VLOOKUP($A29,'Season 3'!AK$4:CN$104,21,0),"0"),IFERROR(VLOOKUP($A29,'Season 4'!AK$4:CN$104,21,0),"0"),
IFERROR(VLOOKUP($A29,'Season 5'!AK$4:CN$104,21,0),"0"),IFERROR(VLOOKUP($A29,'Season 6'!AK$4:CN$104,21,0),"0"),
IFERROR(VLOOKUP($A29,'Season 7'!AK$4:CN$104,21,0),"0"),IFERROR(VLOOKUP($A29,'Season 8'!AK$4:CN$104,21,0),"0"),
IFERROR(VLOOKUP($A29,'Season 9'!AK$4:CN$104,21,0),"0"),IFERROR(VLOOKUP($A29,'Season 10'!AK$4:CN$104,21,0),"0"),
IFERROR(VLOOKUP($A29,'Season 11'!AK$4:CN$104,21,0),"0"),IFERROR(VLOOKUP($A29,'Season 12'!AK$4:CN$104,21,0),"0"),
IFERROR(VLOOKUP($A29,'Season 13'!AK$4:CN$104,21,0),"0"),IFERROR(VLOOKUP($A29,'Season 14'!AK$4:CN$104,21,0),"0"),IFERROR(VLOOKUP(A29,'Season 15'!AK$4:CN$104,21,0),"0"),)</f>
        <v>0</v>
      </c>
      <c r="U29" s="402">
        <f>SUM(
IFERROR(VLOOKUP($A29,'Season 1'!AJ$4:CM$104,22,0),"0"),IFERROR(VLOOKUP($A29,'Season 2'!AK$4:CN$104,22,0),"0"),
IFERROR(VLOOKUP($A29,'Season 3'!AK$4:CN$104,22,0),"0"),IFERROR(VLOOKUP($A29,'Season 4'!AK$4:CN$104,22,0),"0"),
IFERROR(VLOOKUP($A29,'Season 5'!AK$4:CN$104,22,0),"0"),IFERROR(VLOOKUP($A29,'Season 6'!AK$4:CN$104,22,0),"0"),
IFERROR(VLOOKUP($A29,'Season 7'!AK$4:CN$104,22,0),"0"),IFERROR(VLOOKUP($A29,'Season 8'!AK$4:CN$104,22,0),"0"),
IFERROR(VLOOKUP($A29,'Season 9'!AK$4:CN$104,22,0),"0"),IFERROR(VLOOKUP($A29,'Season 10'!AK$4:CN$104,22,0),"0"),
IFERROR(VLOOKUP($A29,'Season 11'!AK$4:CN$104,22,0),"0"),IFERROR(VLOOKUP($A29,'Season 12'!AK$4:CN$104,22,0),"0"),
IFERROR(VLOOKUP($A29,'Season 13'!AK$4:CN$104,22,0),"0"),IFERROR(VLOOKUP($A29,'Season 14'!AK$4:CN$104,22,0),"0"),IFERROR(VLOOKUP(A29,'Season 15'!AK$4:CN$104,22,0),"0"),)</f>
        <v>0</v>
      </c>
      <c r="V29" s="403">
        <f>SUM(
IFERROR(VLOOKUP($A29,'Season 1'!AJ$4:CM$104,23,0),"0"),IFERROR(VLOOKUP($A29,'Season 2'!AK$4:CN$104,23,0),"0"),
IFERROR(VLOOKUP($A29,'Season 3'!AK$4:CN$104,23,0),"0"),IFERROR(VLOOKUP($A29,'Season 4'!AK$4:CN$104,23,0),"0"),
IFERROR(VLOOKUP($A29,'Season 5'!AK$4:CN$104,23,0),"0"),IFERROR(VLOOKUP($A29,'Season 6'!AK$4:CN$104,23,0),"0"),
IFERROR(VLOOKUP($A29,'Season 7'!AK$4:CN$104,23,0),"0"),IFERROR(VLOOKUP($A29,'Season 8'!AK$4:CN$104,23,0),"0"),
IFERROR(VLOOKUP($A29,'Season 9'!AK$4:CN$104,23,0),"0"),IFERROR(VLOOKUP($A29,'Season 10'!AK$4:CN$104,23,0),"0"),
IFERROR(VLOOKUP($A29,'Season 11'!AK$4:CN$104,23,0),"0"),IFERROR(VLOOKUP($A29,'Season 12'!AK$4:CN$104,23,0),"0"),
IFERROR(VLOOKUP($A29,'Season 13'!AK$4:CN$104,23,0),"0"),IFERROR(VLOOKUP($A29,'Season 14'!AK$4:CN$104,23,0),"0"),IFERROR(VLOOKUP($A29,'Season 15'!AK$4:CN$104,23,0),"0"),)</f>
        <v>0</v>
      </c>
      <c r="W29" s="398">
        <f>SUM(
IFERROR(VLOOKUP($A29,'Season 1'!AJ$4:CM$104,24,0),"0"),IFERROR(VLOOKUP($A29,'Season 2'!AK$4:CN$104,24,0),"0"),
IFERROR(VLOOKUP($A29,'Season 3'!AK$4:CN$104,24,0),"0"),IFERROR(VLOOKUP($A29,'Season 4'!AK$4:CN$104,24,0),"0"),
IFERROR(VLOOKUP($A29,'Season 5'!AK$4:CN$104,24,0),"0"),IFERROR(VLOOKUP($A29,'Season 6'!AK$4:CN$104,24,0),"0"),
IFERROR(VLOOKUP($A29,'Season 7'!AK$4:CN$104,24,0),"0"),IFERROR(VLOOKUP($A29,'Season 8'!AK$4:CN$104,24,0),"0"),
IFERROR(VLOOKUP($A29,'Season 9'!AK$4:CN$104,24,0),"0"),IFERROR(VLOOKUP($A29,'Season 10'!AK$4:CN$104,24,0),"0"),
IFERROR(VLOOKUP($A29,'Season 11'!AK$4:CN$104,24,0),"0"),IFERROR(VLOOKUP($A29,'Season 12'!AK$4:CN$104,24,0),"0"),
IFERROR(VLOOKUP($A29,'Season 13'!AK$4:CN$104,24,0),"0"),IFERROR(VLOOKUP($A29,'Season 14'!AK$4:CN$104,24,0),"0"),IFERROR(VLOOKUP($A29,'Season 15'!AK$4:CN$104,24,0),"0"),)</f>
        <v>0</v>
      </c>
      <c r="X29" s="518">
        <f>SUM(
IFERROR(VLOOKUP($A29,'Season 1'!AJ$4:CM$104,25,0),"0"),IFERROR(VLOOKUP($A29,'Season 2'!AK$4:CN$104,25,0),"0"),
IFERROR(VLOOKUP($A29,'Season 3'!AK$4:CN$104,25,0),"0"),IFERROR(VLOOKUP($A29,'Season 4'!AK$4:CN$104,25,0),"0"),
IFERROR(VLOOKUP($A29,'Season 5'!AK$4:CN$104,25,0),"0"),IFERROR(VLOOKUP($A29,'Season 6'!AK$4:CN$104,25,0),"0"),
IFERROR(VLOOKUP($A29,'Season 7'!AK$4:CN$104,25,0),"0"),IFERROR(VLOOKUP($A29,'Season 8'!AK$4:CN$104,25,0),"0"),
IFERROR(VLOOKUP($A29,'Season 9'!AK$4:CN$104,25,0),"0"),IFERROR(VLOOKUP($A29,'Season 10'!AK$4:CN$104,25,0),"0"),
IFERROR(VLOOKUP($A29,'Season 11'!AK$4:CN$104,25,0),"0"),IFERROR(VLOOKUP($A29,'Season 12'!AK$4:CN$104,25,0),"0"),
IFERROR(VLOOKUP($A29,'Season 13'!AK$4:CN$104,25,0),"0"),IFERROR(VLOOKUP($A29,'Season 14'!AK$4:CN$104,25,0),"0"),IFERROR(VLOOKUP($A29,'Season 15'!AK$4:CN$104,25,0),"0"),)</f>
        <v>0</v>
      </c>
      <c r="Y29" s="21">
        <f>SUM(
IFERROR(VLOOKUP($A29,'Season 1'!AJ$4:CM$104,26,0),"0"),IFERROR(VLOOKUP($A29,'Season 2'!AK$4:CN$104,26,0),"0"),
IFERROR(VLOOKUP($A29,'Season 3'!AK$4:CN$104,26,0),"0"),IFERROR(VLOOKUP($A29,'Season 4'!AK$4:CN$104,26,0),"0"),
IFERROR(VLOOKUP($A29,'Season 5'!AK$4:CN$104,26,0),"0"),IFERROR(VLOOKUP($A29,'Season 6'!AK$4:CN$104,26,0),"0"),
IFERROR(VLOOKUP($A29,'Season 7'!AK$4:CN$104,26,0),"0"),IFERROR(VLOOKUP($A29,'Season 8'!AK$4:CN$104,26,0),"0"),
IFERROR(VLOOKUP($A29,'Season 9'!AK$4:CN$104,26,0),"0"),IFERROR(VLOOKUP($A29,'Season 10'!AK$4:CN$104,26,0),"0"),
IFERROR(VLOOKUP($A29,'Season 11'!AK$4:CN$104,26,0),"0"),IFERROR(VLOOKUP($A29,'Season 12'!AK$4:CN$104,26,0),"0"),
IFERROR(VLOOKUP($A29,'Season 13'!AK$4:CN$104,26,0),"0"),IFERROR(VLOOKUP($A29,'Season 14'!AK$4:CN$104,26,0),"0"),IFERROR(VLOOKUP($A29,'Season 15'!AK$4:CN$104,26,0),"0"),)</f>
        <v>0</v>
      </c>
      <c r="Z29" s="402">
        <f>SUM(
IFERROR(VLOOKUP($A29,'Season 1'!AJ$4:CM$104,27,0),"0"),IFERROR(VLOOKUP($A29,'Season 2'!AK$4:CN$104,27,0),"0"),
IFERROR(VLOOKUP($A29,'Season 3'!AK$4:CN$104,27,0),"0"),IFERROR(VLOOKUP($A29,'Season 4'!AK$4:CN$104,27,0),"0"),
IFERROR(VLOOKUP($A29,'Season 5'!AK$4:CN$104,27,0),"0"),IFERROR(VLOOKUP($A29,'Season 6'!AK$4:CN$104,27,0),"0"),
IFERROR(VLOOKUP($A29,'Season 7'!AK$4:CN$104,27,0),"0"),IFERROR(VLOOKUP($A29,'Season 8'!AK$4:CN$104,27,0),"0"),
IFERROR(VLOOKUP($A29,'Season 9'!AK$4:CN$104,27,0),"0"),IFERROR(VLOOKUP($A29,'Season 10'!AK$4:CN$104,27,0),"0"),
IFERROR(VLOOKUP($A29,'Season 11'!AK$4:CN$104,27,0),"0"),IFERROR(VLOOKUP($A29,'Season 12'!AK$4:CN$104,27,0),"0"),
IFERROR(VLOOKUP($A29,'Season 13'!AK$4:CN$104,27,0),"0"),IFERROR(VLOOKUP($A29,'Season 14'!AK$4:CN$104,27,0),"0"),IFERROR(VLOOKUP($A29,'Season 15'!AK$4:CN$104,27,0),"0"),)</f>
        <v>0</v>
      </c>
      <c r="AA29" s="403">
        <f>SUM(
IFERROR(VLOOKUP($A29,'Season 1'!AJ$4:CM$104,28,0),"0"),IFERROR(VLOOKUP($A29,'Season 2'!AK$4:CN$104,28,0),"0"),
IFERROR(VLOOKUP($A29,'Season 3'!AK$4:CN$104,28,0),"0"),IFERROR(VLOOKUP($A29,'Season 4'!AK$4:CN$104,28,0),"0"),
IFERROR(VLOOKUP($A29,'Season 5'!AK$4:CN$104,28,0),"0"),IFERROR(VLOOKUP($A29,'Season 6'!AK$4:CN$104,28,0),"0"),
IFERROR(VLOOKUP($A29,'Season 7'!AK$4:CN$104,28,0),"0"),IFERROR(VLOOKUP($A29,'Season 8'!AK$4:CN$104,28,0),"0"),
IFERROR(VLOOKUP($A29,'Season 9'!AK$4:CN$104,28,0),"0"),IFERROR(VLOOKUP($A29,'Season 10'!AK$4:CN$104,28,0),"0"),
IFERROR(VLOOKUP($A29,'Season 11'!AK$4:CN$104,28,0),"0"),IFERROR(VLOOKUP($A29,'Season 12'!AK$4:CN$104,28,0),"0"),
IFERROR(VLOOKUP($A29,'Season 13'!AK$4:CN$104,28,0),"0"),IFERROR(VLOOKUP($A29,'Season 14'!AK$4:CN$104,28,0),"0"),IFERROR(VLOOKUP($A29,'Season 15'!AK$4:CN$104,28,0),"0"),)</f>
        <v>0</v>
      </c>
      <c r="AB29" s="398">
        <f>SUM(
IFERROR(VLOOKUP($A29,'Season 1'!AJ$4:CM$104,29,0),"0"),IFERROR(VLOOKUP($A29,'Season 2'!AK$4:CN$104,29,0),"0"),
IFERROR(VLOOKUP($A29,'Season 3'!AK$4:CN$104,29,0),"0"),IFERROR(VLOOKUP($A29,'Season 4'!AK$4:CN$104,29,0),"0"),
IFERROR(VLOOKUP($A29,'Season 5'!AK$4:CN$104,29,0),"0"),IFERROR(VLOOKUP($A29,'Season 6'!AK$4:CN$104,29,0),"0"),
IFERROR(VLOOKUP($A29,'Season 7'!AK$4:CN$104,29,0),"0"),IFERROR(VLOOKUP($A29,'Season 8'!AK$4:CN$104,29,0),"0"),
IFERROR(VLOOKUP($A29,'Season 9'!AK$4:CN$104,29,0),"0"),IFERROR(VLOOKUP($A29,'Season 10'!AK$4:CN$104,29,0),"0"),
IFERROR(VLOOKUP($A29,'Season 11'!AK$4:CN$104,29,0),"0"),IFERROR(VLOOKUP($A29,'Season 12'!AK$4:CN$104,29,0),"0"),
IFERROR(VLOOKUP($A29,'Season 13'!AK$4:CN$104,29,0),"0"),IFERROR(VLOOKUP($A29,'Season 14'!AK$4:CN$104,29,0),"0"),IFERROR(VLOOKUP($A29,'Season 15'!AK$4:CN$104,29,0),"0"),)</f>
        <v>0</v>
      </c>
      <c r="AC29" s="518">
        <f>SUM(
IFERROR(VLOOKUP($A29,'Season 1'!AJ$4:CM$104,30,0),"0"),IFERROR(VLOOKUP($A29,'Season 2'!AK$4:CN$104,30,0),"0"),
IFERROR(VLOOKUP($A29,'Season 3'!AK$4:CN$104,30,0),"0"),IFERROR(VLOOKUP($A29,'Season 4'!AK$4:CN$104,30,0),"0"),
IFERROR(VLOOKUP($A29,'Season 5'!AK$4:CN$104,30,0),"0"),IFERROR(VLOOKUP($A29,'Season 6'!AK$4:CN$104,30,0),"0"),
IFERROR(VLOOKUP($A29,'Season 7'!AK$4:CN$104,30,0),"0"),IFERROR(VLOOKUP($A29,'Season 8'!AK$4:CN$104,30,0),"0"),
IFERROR(VLOOKUP($A29,'Season 9'!AK$4:CN$104,30,0),"0"),IFERROR(VLOOKUP($A29,'Season 10'!AK$4:CN$104,30,0),"0"),
IFERROR(VLOOKUP($A29,'Season 11'!AK$4:CN$104,30,0),"0"),IFERROR(VLOOKUP($A29,'Season 12'!AK$4:CN$104,30,0),"0"),
IFERROR(VLOOKUP($A29,'Season 13'!AK$4:CN$104,30,0),"0"),IFERROR(VLOOKUP($A29,'Season 14'!AK$4:CN$104,30,0),"0"),IFERROR(VLOOKUP($A29,'Season 15'!AK$4:CN$104,30,0),"0"),)</f>
        <v>0</v>
      </c>
      <c r="AD29" s="21">
        <f>SUM(
IFERROR(VLOOKUP($A29,'Season 1'!AJ$4:CM$104,31,0),"0"),IFERROR(VLOOKUP($A29,'Season 2'!AK$4:CN$104,31,0),"0"),
IFERROR(VLOOKUP($A29,'Season 3'!AK$4:CN$104,31,0),"0"),IFERROR(VLOOKUP($A29,'Season 4'!AK$4:CN$104,31,0),"0"),
IFERROR(VLOOKUP($A29,'Season 5'!AK$4:CN$104,31,0),"0"),IFERROR(VLOOKUP($A29,'Season 6'!AK$4:CN$104,31,0),"0"),
IFERROR(VLOOKUP($A29,'Season 7'!AK$4:CN$104,31,0),"0"),IFERROR(VLOOKUP($A29,'Season 8'!AK$4:CN$104,31,0),"0"),
IFERROR(VLOOKUP($A29,'Season 9'!AK$4:CN$104,31,0),"0"),IFERROR(VLOOKUP($A29,'Season 10'!AK$4:CN$104,31,0),"0"),
IFERROR(VLOOKUP($A29,'Season 11'!AK$4:CN$104,31,0),"0"),IFERROR(VLOOKUP($A29,'Season 12'!AK$4:CN$104,31,0),"0"),
IFERROR(VLOOKUP($A29,'Season 13'!AK$4:CN$104,31,0),"0"),IFERROR(VLOOKUP($A29,'Season 14'!AK$4:CN$104,31,0),"0"),IFERROR(VLOOKUP($A29,'Season 15'!AK$4:CN$104,31,0),"0"),)</f>
        <v>0</v>
      </c>
      <c r="AE29" s="402">
        <f>SUM(
IFERROR(VLOOKUP($A29,'Season 1'!AJ$4:CM$104,32,0),"0"),IFERROR(VLOOKUP($A29,'Season 2'!AK$4:CN$104,32,0),"0"),
IFERROR(VLOOKUP($A29,'Season 3'!AK$4:CN$104,32,0),"0"),IFERROR(VLOOKUP($A29,'Season 4'!AK$4:CN$104,32,0),"0"),
IFERROR(VLOOKUP($A29,'Season 5'!AK$4:CN$104,32,0),"0"),IFERROR(VLOOKUP($A29,'Season 6'!AK$4:CN$104,32,0),"0"),
IFERROR(VLOOKUP($A29,'Season 7'!AK$4:CN$104,32,0),"0"),IFERROR(VLOOKUP($A29,'Season 8'!AK$4:CN$104,32,0),"0"),
IFERROR(VLOOKUP($A29,'Season 9'!AK$4:CN$104,32,0),"0"),IFERROR(VLOOKUP($A29,'Season 10'!AK$4:CN$104,32,0),"0"),
IFERROR(VLOOKUP($A29,'Season 11'!AK$4:CN$104,32,0),"0"),IFERROR(VLOOKUP($A29,'Season 12'!AK$4:CN$104,32,0),"0"),
IFERROR(VLOOKUP($A29,'Season 13'!AK$4:CN$104,32,0),"0"),IFERROR(VLOOKUP($A29,'Season 14'!AK$4:CN$104,32,0),"0"),IFERROR(VLOOKUP($A29,'Season 15'!AK$4:CN$104,32,0),"0"),)</f>
        <v>0</v>
      </c>
      <c r="AF29" s="403">
        <f>SUM(IFERROR(VLOOKUP($A29,'Season 2'!AK$4:CN$104,33,0),"0"),
IFERROR(VLOOKUP($A29,'Season 3'!AK$4:CN$104,33,0),"0"),IFERROR(VLOOKUP($A29,'Season 4'!AK$4:CN$104,33,0),"0"),
IFERROR(VLOOKUP($A29,'Season 5'!AK$4:CN$104,33,0),"0"),IFERROR(VLOOKUP($A29,'Season 6'!AK$4:CN$104,33,0),"0"),
IFERROR(VLOOKUP($A29,'Season 7'!AK$4:CN$104,33,0),"0"),IFERROR(VLOOKUP($A29,'Season 8'!AK$4:CN$104,33,0),"0"),
IFERROR(VLOOKUP($A29,'Season 9'!AK$4:CN$104,33,0),"0"),IFERROR(VLOOKUP($A29,'Season 10'!AK$4:CN$104,33,0),"0"),
IFERROR(VLOOKUP($A29,'Season 11'!AK$4:CN$104,33,0),"0"),IFERROR(VLOOKUP($A29,'Season 12'!AK$4:CN$104,33,0),"0"),
IFERROR(VLOOKUP($A29,'Season 13'!AK$4:CN$104,33,0),"0"),IFERROR(VLOOKUP($A29,'Season 14'!AK$4:CN$104,33,0),"0"),IFERROR(VLOOKUP($A29,'Season 15'!AK$4:CN$104,33,0),"0"),)</f>
        <v>0</v>
      </c>
      <c r="AG29" s="398">
        <f>SUM(IFERROR(VLOOKUP($A29,'Season 2'!AK$4:CN$104,34,0),"0"),
IFERROR(VLOOKUP($A29,'Season 3'!AK$4:CN$104,34,0),"0"),IFERROR(VLOOKUP($A29,'Season 4'!AK$4:CN$104,34,0),"0"),
IFERROR(VLOOKUP($A29,'Season 5'!AK$4:CN$104,34,0),"0"),IFERROR(VLOOKUP($A29,'Season 6'!AK$4:CN$104,34,0),"0"),
IFERROR(VLOOKUP($A29,'Season 7'!AK$4:CN$104,34,0),"0"),IFERROR(VLOOKUP($A29,'Season 8'!AK$4:CN$104,34,0),"0"),
IFERROR(VLOOKUP($A29,'Season 9'!AK$4:CN$104,34,0),"0"),IFERROR(VLOOKUP($A29,'Season 10'!AK$4:CN$104,34,0),"0"),
IFERROR(VLOOKUP($A29,'Season 11'!AK$4:CN$104,34,0),"0"),IFERROR(VLOOKUP($A29,'Season 12'!AK$4:CN$104,34,0),"0"),
IFERROR(VLOOKUP($A29,'Season 13'!AK$4:CN$104,34,0),"0"),IFERROR(VLOOKUP($A29,'Season 14'!AK$4:CN$104,34,0),"0"),IFERROR(VLOOKUP($A29,'Season 15'!AK$4:CN$104,34,0),"0"),)</f>
        <v>0</v>
      </c>
      <c r="AH29" s="518">
        <f>SUM(IFERROR(VLOOKUP($A29,'Season 2'!AK$4:CN$104,35,0),"0"),
IFERROR(VLOOKUP($A29,'Season 3'!AK$4:CN$104,35,0),"0"),IFERROR(VLOOKUP($A29,'Season 4'!AK$4:CN$104,35,0),"0"),
IFERROR(VLOOKUP($A29,'Season 5'!AK$4:CN$104,35,0),"0"),IFERROR(VLOOKUP($A29,'Season 6'!AK$4:CN$104,35,0),"0"),
IFERROR(VLOOKUP($A29,'Season 7'!AK$4:CN$104,35,0),"0"),IFERROR(VLOOKUP($A29,'Season 8'!AK$4:CN$104,35,0),"0"),
IFERROR(VLOOKUP($A29,'Season 9'!AK$4:CN$104,35,0),"0"),IFERROR(VLOOKUP($A29,'Season 10'!AK$4:CN$104,35,0),"0"),
IFERROR(VLOOKUP($A29,'Season 11'!AK$4:CN$104,35,0),"0"),IFERROR(VLOOKUP($A29,'Season 12'!AK$4:CN$104,35,0),"0"),
IFERROR(VLOOKUP($A29,'Season 13'!AK$4:CN$104,35,0),"0"),IFERROR(VLOOKUP($A29,'Season 14'!AK$4:CN$104,35,0),"0"),IFERROR(VLOOKUP($A29,'Season 15'!AK$4:CN$104,35,0),"0"),)</f>
        <v>0</v>
      </c>
      <c r="AI29" s="21">
        <f>SUM(IFERROR(VLOOKUP($A29,'Season 2'!AK$4:CN$104,36,0),"0"),
IFERROR(VLOOKUP($A29,'Season 3'!AK$4:CN$104,36,0),"0"),IFERROR(VLOOKUP($A29,'Season 4'!AK$4:CN$104,36,0),"0"),
IFERROR(VLOOKUP($A29,'Season 5'!AK$4:CN$104,36,0),"0"),IFERROR(VLOOKUP($A29,'Season 6'!AK$4:CN$104,36,0),"0"),
IFERROR(VLOOKUP($A29,'Season 7'!AK$4:CN$104,36,0),"0"),IFERROR(VLOOKUP($A29,'Season 8'!AK$4:CN$104,36,0),"0"),
IFERROR(VLOOKUP($A29,'Season 9'!AK$4:CN$104,36,0),"0"),IFERROR(VLOOKUP($A29,'Season 10'!AK$4:CN$104,36,0),"0"),
IFERROR(VLOOKUP($A29,'Season 11'!AK$4:CN$104,36,0),"0"),IFERROR(VLOOKUP($A29,'Season 12'!AK$4:CN$104,36,0),"0"),
IFERROR(VLOOKUP($A29,'Season 13'!AK$4:CN$104,36,0),"0"),IFERROR(VLOOKUP($A29,'Season 14'!AK$4:CN$104,36,0),"0"),IFERROR(VLOOKUP($A29,'Season 15'!AK$4:CN$104,36,0),"0"),)</f>
        <v>0</v>
      </c>
      <c r="AJ29" s="402">
        <f>SUM(IFERROR(VLOOKUP($A29,'Season 2'!AK$4:CN$104,37,0),"0"),
IFERROR(VLOOKUP($A29,'Season 3'!AK$4:CN$104,37,0),"0"),IFERROR(VLOOKUP($A29,'Season 4'!AK$4:CN$104,37,0),"0"),
IFERROR(VLOOKUP($A29,'Season 5'!AK$4:CN$104,37,0),"0"),IFERROR(VLOOKUP($A29,'Season 6'!AK$4:CN$104,37,0),"0"),
IFERROR(VLOOKUP($A29,'Season 7'!AK$4:CN$104,37,0),"0"),IFERROR(VLOOKUP($A29,'Season 8'!AK$4:CN$104,37,0),"0"),
IFERROR(VLOOKUP($A29,'Season 9'!AK$4:CN$104,37,0),"0"),IFERROR(VLOOKUP($A29,'Season 10'!AK$4:CN$104,37,0),"0"),
IFERROR(VLOOKUP($A29,'Season 11'!AK$4:CN$104,37,0),"0"),IFERROR(VLOOKUP($A29,'Season 12'!AK$4:CN$104,37,0),"0"),
IFERROR(VLOOKUP($A29,'Season 13'!AK$4:CN$104,37,0),"0"),IFERROR(VLOOKUP($A29,'Season 14'!AK$4:CN$104,37,0),"0"),IFERROR(VLOOKUP($A29,'Season 15'!AK$4:CN$104,37,0),"0"),)</f>
        <v>0</v>
      </c>
      <c r="AK29" s="403">
        <f>SUM(IFERROR(VLOOKUP($A29,'Season 1'!AJ$4:CM$104,33,0),"0"),IFERROR(VLOOKUP($A29,'Season 2'!AK$4:CN$104,38,0),"0"),
IFERROR(VLOOKUP($A29,'Season 3'!AK$4:CN$104,38,0),"0"),IFERROR(VLOOKUP($A29,'Season 4'!AK$4:CN$104,38,0),"0"),
IFERROR(VLOOKUP($A29,'Season 5'!AK$4:CN$104,38,0),"0"),IFERROR(VLOOKUP($A29,'Season 6'!AK$4:CN$104,38,0),"0"),
IFERROR(VLOOKUP($A29,'Season 7'!AK$4:CN$104,38,0),"0"),IFERROR(VLOOKUP($A29,'Season 8'!AK$4:CN$104,38,0),"0"),
IFERROR(VLOOKUP($A29,'Season 9'!AK$4:CN$104,38,0),"0"),IFERROR(VLOOKUP($A29,'Season 10'!AK$4:CN$104,38,0),"0"),
IFERROR(VLOOKUP($A29,'Season 11'!AK$4:CN$104,38,0),"0"),IFERROR(VLOOKUP($A29,'Season 12'!AK$4:CN$104,38,0),"0"),
IFERROR(VLOOKUP($A29,'Season 13'!AK$4:CN$104,38,0),"0"),IFERROR(VLOOKUP($A29,'Season 14'!AK$4:CN$104,38,0),"0"),IFERROR(VLOOKUP($A29,'Season 15'!AK$4:CN$104,38,0),"0"),)</f>
        <v>0</v>
      </c>
      <c r="AL29" s="398">
        <f>SUM(IFERROR(VLOOKUP($A29,'Season 1'!AJ$4:CM$104,34,0),"0"),IFERROR(VLOOKUP($A29,'Season 2'!AK$4:CN$104,39,0),"0"),
IFERROR(VLOOKUP($A29,'Season 3'!AK$4:CN$104,39,0),"0"),IFERROR(VLOOKUP($A29,'Season 4'!AK$4:CN$104,39,0),"0"),
IFERROR(VLOOKUP($A29,'Season 5'!AK$4:CN$104,39,0),"0"),IFERROR(VLOOKUP($A29,'Season 6'!AK$4:CN$104,39,0),"0"),
IFERROR(VLOOKUP($A29,'Season 7'!AK$4:CN$104,39,0),"0"),IFERROR(VLOOKUP($A29,'Season 8'!AK$4:CN$104,39,0),"0"),
IFERROR(VLOOKUP($A29,'Season 9'!AK$4:CN$104,39,0),"0"),IFERROR(VLOOKUP($A29,'Season 10'!AK$4:CN$104,39,0),"0"),
IFERROR(VLOOKUP($A29,'Season 11'!AK$4:CN$104,39,0),"0"),IFERROR(VLOOKUP($A29,'Season 12'!AK$4:CN$104,39,0),"0"),
IFERROR(VLOOKUP($A29,'Season 13'!AK$4:CN$104,39,0),"0"),IFERROR(VLOOKUP($A29,'Season 14'!AK$4:CN$104,39,0),"0"),IFERROR(VLOOKUP($A29,'Season 15'!AK$4:CN$104,39,0),"0"),)</f>
        <v>0</v>
      </c>
      <c r="AM29" s="518">
        <f>SUM(IFERROR(VLOOKUP($A29,'Season 1'!AJ$4:CM$104,35,0),"0"),IFERROR(VLOOKUP($A29,'Season 2'!AK$4:CN$104,40,0),"0"),
IFERROR(VLOOKUP($A29,'Season 3'!AK$4:CN$104,40,0),"0"),IFERROR(VLOOKUP($A29,'Season 4'!AK$4:CN$104,40,0),"0"),
IFERROR(VLOOKUP($A29,'Season 5'!AK$4:CN$104,40,0),"0"),IFERROR(VLOOKUP($A29,'Season 6'!AK$4:CN$104,40,0),"0"),
IFERROR(VLOOKUP($A29,'Season 7'!AK$4:CN$104,40,0),"0"),IFERROR(VLOOKUP($A29,'Season 8'!AK$4:CN$104,40,0),"0"),
IFERROR(VLOOKUP($A29,'Season 9'!AK$4:CN$104,40,0),"0"),IFERROR(VLOOKUP($A29,'Season 10'!AK$4:CN$104,40,0),"0"),
IFERROR(VLOOKUP($A29,'Season 11'!AK$4:CN$104,40,0),"0"),IFERROR(VLOOKUP($A29,'Season 12'!AK$4:CN$104,40,0),"0"),
IFERROR(VLOOKUP($A29,'Season 13'!AK$4:CN$104,40,0),"0"),IFERROR(VLOOKUP($A29,'Season 14'!AK$4:CN$104,40,0),"0"),IFERROR(VLOOKUP($A29,'Season 15'!AK$4:CN$104,40,0),"0"),)</f>
        <v>0</v>
      </c>
      <c r="AN29" s="21">
        <f>SUM(IFERROR(VLOOKUP($A29,'Season 1'!AJ$4:CM$104,36,0),"0"),IFERROR(VLOOKUP($A29,'Season 2'!AK$4:CN$104,41,0),"0"),
IFERROR(VLOOKUP($A29,'Season 3'!AK$4:CN$104,41,0),"0"),IFERROR(VLOOKUP($A29,'Season 4'!AK$4:CN$104,41,0),"0"),
IFERROR(VLOOKUP($A29,'Season 5'!AK$4:CN$104,41,0),"0"),IFERROR(VLOOKUP($A29,'Season 6'!AK$4:CN$104,41,0),"0"),
IFERROR(VLOOKUP($A29,'Season 7'!AK$4:CN$104,41,0),"0"),IFERROR(VLOOKUP($A29,'Season 8'!AK$4:CN$104,41,0),"0"),
IFERROR(VLOOKUP($A29,'Season 9'!AK$4:CN$104,41,0),"0"),IFERROR(VLOOKUP($A29,'Season 10'!AK$4:CN$104,41,0),"0"),
IFERROR(VLOOKUP($A29,'Season 11'!AK$4:CN$104,41,0),"0"),IFERROR(VLOOKUP($A29,'Season 12'!AK$4:CN$104,41,0),"0"),
IFERROR(VLOOKUP($A29,'Season 13'!AK$4:CN$104,41,0),"0"),IFERROR(VLOOKUP($A29,'Season 14'!AK$4:CN$104,41,0),"0"),IFERROR(VLOOKUP($A29,'Season 15'!AK$4:CN$104,41,0),"0"),)</f>
        <v>0</v>
      </c>
      <c r="AO29" s="402">
        <f>SUM(IFERROR(VLOOKUP($A29,'Season 1'!AJ$4:CM$104,37,0),"0"),IFERROR(VLOOKUP($A29,'Season 2'!AK$4:CN$104,42,0),"0"),
IFERROR(VLOOKUP($A29,'Season 3'!AK$4:CN$104,42,0),"0"),IFERROR(VLOOKUP($A29,'Season 4'!AK$4:CN$104,42,0),"0"),
IFERROR(VLOOKUP($A29,'Season 5'!AK$4:CN$104,42,0),"0"),IFERROR(VLOOKUP($A29,'Season 6'!AK$4:CN$104,42,0),"0"),
IFERROR(VLOOKUP($A29,'Season 7'!AK$4:CN$104,42,0),"0"),IFERROR(VLOOKUP($A29,'Season 8'!AK$4:CN$104,42,0),"0"),
IFERROR(VLOOKUP($A29,'Season 9'!AK$4:CN$104,42,0),"0"),IFERROR(VLOOKUP($A29,'Season 10'!AK$4:CN$104,42,0),"0"),
IFERROR(VLOOKUP($A29,'Season 11'!AK$4:CN$104,42,0),"0"),IFERROR(VLOOKUP($A29,'Season 12'!AK$4:CN$104,42,0),"0"),
IFERROR(VLOOKUP($A29,'Season 13'!AK$4:CN$104,42,0),"0"),IFERROR(VLOOKUP($A29,'Season 14'!AK$4:CN$104,42,0),"0"),IFERROR(VLOOKUP($A29,'Season 15'!AK$4:CN$104,42,0),"0"),)</f>
        <v>0</v>
      </c>
      <c r="AP29" s="403">
        <f>SUM(IFERROR(VLOOKUP($A29,'Season 1'!AJ$4:CM$104,43,0),"0"),IFERROR(VLOOKUP($A29,'Season 2'!AK$4:CN$104,43,0),"0"),
IFERROR(VLOOKUP($A29,'Season 3'!AK$4:CN$104,43,0),"0"),IFERROR(VLOOKUP($A29,'Season 4'!AK$4:CN$104,43,0),"0"),
IFERROR(VLOOKUP($A29,'Season 5'!AK$4:CN$104,43,0),"0"),IFERROR(VLOOKUP($A29,'Season 6'!AK$4:CN$104,43,0),"0"),
IFERROR(VLOOKUP($A29,'Season 7'!AK$4:CN$104,43,0),"0"),IFERROR(VLOOKUP($A29,'Season 8'!AK$4:CN$104,43,0),"0"),
IFERROR(VLOOKUP($A29,'Season 9'!AK$4:CN$104,43,0),"0"),IFERROR(VLOOKUP($A29,'Season 10'!AK$4:CN$104,43,0),"0"),
IFERROR(VLOOKUP($A29,'Season 11'!AK$4:CN$104,43,0),"0"),IFERROR(VLOOKUP($A29,'Season 12'!AK$4:CN$104,43,0),"0"),
IFERROR(VLOOKUP($A29,'Season 13'!AK$4:CN$104,43,0),"0"),IFERROR(VLOOKUP($A29,'Season 14'!AK$4:CN$104,43,0),"0"),IFERROR(VLOOKUP($A29,'Season 15'!AK$4:CN$104,43,0),"0"),)</f>
        <v>0</v>
      </c>
      <c r="AQ29" s="398">
        <f>SUM(IFERROR(VLOOKUP($A29,'Season 1'!AJ$4:CM$104,44,0),"0"),IFERROR(VLOOKUP($A29,'Season 2'!AK$4:CN$104,44,0),"0"),
IFERROR(VLOOKUP($A29,'Season 3'!AK$4:CN$104,44,0),"0"),IFERROR(VLOOKUP($A29,'Season 4'!AK$4:CN$104,44,0),"0"),
IFERROR(VLOOKUP($A29,'Season 5'!AK$4:CN$104,44,0),"0"),IFERROR(VLOOKUP($A29,'Season 6'!AK$4:CN$104,44,0),"0"),
IFERROR(VLOOKUP($A29,'Season 7'!AK$4:CN$104,44,0),"0"),IFERROR(VLOOKUP($A29,'Season 8'!AK$4:CN$104,44,0),"0"),
IFERROR(VLOOKUP($A29,'Season 9'!AK$4:CN$104,44,0),"0"),IFERROR(VLOOKUP($A29,'Season 10'!AK$4:CN$104,44,0),"0"),
IFERROR(VLOOKUP($A29,'Season 11'!AK$4:CN$104,44,0),"0"),IFERROR(VLOOKUP($A29,'Season 12'!AK$4:CN$104,44,0),"0"),
IFERROR(VLOOKUP($A29,'Season 13'!AK$4:CN$104,44,0),"0"),IFERROR(VLOOKUP($A29,'Season 14'!AK$4:CN$104,44,0),"0"),IFERROR(VLOOKUP($A29,'Season 15'!AK$4:CN$104,44,0),"0"),)</f>
        <v>0</v>
      </c>
      <c r="AR29" s="518">
        <f>SUM(IFERROR(VLOOKUP($A29,'Season 1'!AJ$4:CM$104,45,0),"0"),IFERROR(VLOOKUP($A29,'Season 2'!AK$4:CN$104,45,0),"0"),
IFERROR(VLOOKUP($A29,'Season 3'!AK$4:CN$104,45,0),"0"),IFERROR(VLOOKUP($A29,'Season 4'!AK$4:CN$104,45,0),"0"),
IFERROR(VLOOKUP($A29,'Season 5'!AK$4:CN$104,45,0),"0"),IFERROR(VLOOKUP($A29,'Season 6'!AK$4:CN$104,45,0),"0"),
IFERROR(VLOOKUP($A29,'Season 7'!AK$4:CN$104,45,0),"0"),IFERROR(VLOOKUP($A29,'Season 8'!AK$4:CN$104,45,0),"0"),
IFERROR(VLOOKUP($A29,'Season 9'!AK$4:CN$104,45,0),"0"),IFERROR(VLOOKUP($A29,'Season 10'!AK$4:CN$104,45,0),"0"),
IFERROR(VLOOKUP($A29,'Season 11'!AK$4:CN$104,45,0),"0"),IFERROR(VLOOKUP($A29,'Season 12'!AK$4:CN$104,45,0),"0"),
IFERROR(VLOOKUP($A29,'Season 13'!AK$4:CN$104,45,0),"0"),IFERROR(VLOOKUP($A29,'Season 14'!AK$4:CN$104,45,0),"0"),IFERROR(VLOOKUP($A29,'Season 15'!AK$4:CN$104,45,0),"0"),)</f>
        <v>0</v>
      </c>
      <c r="AS29" s="21">
        <f>SUM(IFERROR(VLOOKUP($A29,'Season 1'!AJ$4:CM$104,46,0),"0"),IFERROR(VLOOKUP($A29,'Season 2'!AK$4:CN$104,46,0),"0"),
IFERROR(VLOOKUP($A29,'Season 3'!AK$4:CN$104,46,0),"0"),IFERROR(VLOOKUP($A29,'Season 4'!AK$4:CN$104,46,0),"0"),
IFERROR(VLOOKUP($A29,'Season 5'!AK$4:CN$104,46,0),"0"),IFERROR(VLOOKUP($A29,'Season 6'!AK$4:CN$104,46,0),"0"),
IFERROR(VLOOKUP($A29,'Season 7'!AK$4:CN$104,46,0),"0"),IFERROR(VLOOKUP($A29,'Season 8'!AK$4:CN$104,46,0),"0"),
IFERROR(VLOOKUP($A29,'Season 9'!AK$4:CN$104,46,0),"0"),IFERROR(VLOOKUP($A29,'Season 10'!AK$4:CN$104,46,0),"0"),
IFERROR(VLOOKUP($A29,'Season 11'!AK$4:CN$104,46,0),"0"),IFERROR(VLOOKUP($A29,'Season 12'!AK$4:CN$104,46,0),"0"),
IFERROR(VLOOKUP($A29,'Season 13'!AK$4:CN$104,46,0),"0"),IFERROR(VLOOKUP($A29,'Season 14'!AK$4:CN$104,46,0),"0"),IFERROR(VLOOKUP($A29,'Season 15'!AK$4:CN$104,46,0),"0"),)</f>
        <v>0</v>
      </c>
      <c r="AT29" s="402">
        <f>SUM(IFERROR(VLOOKUP($A29,'Season 1'!AJ$4:CM$104,47,0),"0"),IFERROR(VLOOKUP($A29,'Season 2'!AK$4:CN$104,47,0),"0"),
IFERROR(VLOOKUP($A29,'Season 3'!AK$4:CN$104,47,0),"0"),IFERROR(VLOOKUP($A29,'Season 4'!AK$4:CN$104,47,0),"0"),
IFERROR(VLOOKUP($A29,'Season 5'!AK$4:CN$104,47,0),"0"),IFERROR(VLOOKUP($A29,'Season 6'!AK$4:CN$104,47,0),"0"),
IFERROR(VLOOKUP($A29,'Season 7'!AK$4:CN$104,47,0),"0"),IFERROR(VLOOKUP($A29,'Season 8'!AK$4:CN$104,47,0),"0"),
IFERROR(VLOOKUP($A29,'Season 9'!AK$4:CN$104,47,0),"0"),IFERROR(VLOOKUP($A29,'Season 10'!AK$4:CN$104,47,0),"0"),
IFERROR(VLOOKUP($A29,'Season 11'!AK$4:CN$104,47,0),"0"),IFERROR(VLOOKUP($A29,'Season 12'!AK$4:CN$104,47,0),"0"),
IFERROR(VLOOKUP($A29,'Season 13'!AK$4:CN$104,47,0),"0"),IFERROR(VLOOKUP($A29,'Season 14'!AK$4:CN$104,47,0),"0"),IFERROR(VLOOKUP($A29,'Season 15'!AK$4:CN$104,47,0),"0"),)</f>
        <v>0</v>
      </c>
      <c r="AU29" s="403">
        <f>SUM(IFERROR(VLOOKUP($A29,'Season 3'!AK$4:CN$104,48,0),"0"),IFERROR(VLOOKUP($A29,'Season 4'!AK$4:CN$104,48,0),"0"),
IFERROR(VLOOKUP($A29,'Season 5'!AK$4:CN$104,48,0),"0"),IFERROR(VLOOKUP($A29,'Season 6'!AK$4:CN$104,48,0),"0"),
IFERROR(VLOOKUP($A29,'Season 7'!AK$4:CN$104,48,0),"0"),IFERROR(VLOOKUP($A29,'Season 8'!AK$4:CN$104,48,0),"0"),
IFERROR(VLOOKUP($A29,'Season 9'!AK$4:CN$104,48,0),"0"),IFERROR(VLOOKUP($A29,'Season 10'!AK$4:CN$104,48,0),"0"),
IFERROR(VLOOKUP($A29,'Season 11'!AK$4:CN$104,48,0),"0"),IFERROR(VLOOKUP($A29,'Season 12'!AK$4:CN$104,48,0),"0"),
IFERROR(VLOOKUP($A29,'Season 13'!AK$4:CN$104,48,0),"0"),IFERROR(VLOOKUP($A29,'Season 14'!AK$4:CN$104,48,0),"0"),IFERROR(VLOOKUP($A29,'Season 15'!AK$4:CN$104,48,0),"0"),)</f>
        <v>0</v>
      </c>
      <c r="AV29" s="398">
        <f>SUM(IFERROR(VLOOKUP($A29,'Season 3'!AK$4:CN$104,49,0),"0"),IFERROR(VLOOKUP($A29,'Season 4'!AK$4:CN$104,49,0),"0"),
IFERROR(VLOOKUP($A29,'Season 5'!AK$4:CN$104,49,0),"0"),IFERROR(VLOOKUP($A29,'Season 6'!AK$4:CN$104,49,0),"0"),
IFERROR(VLOOKUP($A29,'Season 7'!AK$4:CN$104,49,0),"0"),IFERROR(VLOOKUP($A29,'Season 8'!AK$4:CN$104,49,0),"0"),
IFERROR(VLOOKUP($A29,'Season 9'!AK$4:CN$104,49,0),"0"),IFERROR(VLOOKUP($A29,'Season 10'!AK$4:CN$104,49,0),"0"),
IFERROR(VLOOKUP($A29,'Season 11'!AK$4:CN$104,49,0),"0"),IFERROR(VLOOKUP($A29,'Season 12'!AK$4:CN$104,49,0),"0"),
IFERROR(VLOOKUP($A29,'Season 13'!AK$4:CN$104,49,0),"0"),IFERROR(VLOOKUP($A29,'Season 14'!AK$4:CN$104,49,0),"0"),IFERROR(VLOOKUP($A29,'Season 15'!AK$4:CN$104,49,0),"0"),)</f>
        <v>0</v>
      </c>
      <c r="AW29" s="518">
        <f>SUM(IFERROR(VLOOKUP($A29,'Season 3'!AK$4:CN$104,50,0),"0"),IFERROR(VLOOKUP($A29,'Season 4'!AK$4:CN$104,50,0),"0"),
IFERROR(VLOOKUP($A29,'Season 5'!AK$4:CN$104,50,0),"0"),IFERROR(VLOOKUP($A29,'Season 6'!AK$4:CN$104,50,0),"0"),
IFERROR(VLOOKUP($A29,'Season 7'!AK$4:CN$104,50,0),"0"),IFERROR(VLOOKUP($A29,'Season 8'!AK$4:CN$104,50,0),"0"),
IFERROR(VLOOKUP($A29,'Season 9'!AK$4:CN$104,50,0),"0"),IFERROR(VLOOKUP($A29,'Season 10'!AK$4:CN$104,50,0),"0"),
IFERROR(VLOOKUP($A29,'Season 11'!AK$4:CN$104,50,0),"0"),IFERROR(VLOOKUP($A29,'Season 12'!AK$4:CN$104,50,0),"0"),
IFERROR(VLOOKUP($A29,'Season 13'!AK$4:CN$104,50,0),"0"),IFERROR(VLOOKUP($A29,'Season 14'!AK$4:CN$104,50,0),"0"),IFERROR(VLOOKUP($A29,'Season 15'!AK$4:CN$104,50,0),"0"),)</f>
        <v>0</v>
      </c>
      <c r="AX29" s="21">
        <f>SUM(IFERROR(VLOOKUP($A29,'Season 3'!AK$4:CN$104,51,0),"0"),IFERROR(VLOOKUP($A29,'Season 4'!AK$4:CN$104,51,0),"0"),
IFERROR(VLOOKUP($A29,'Season 5'!AK$4:CN$104,51,0),"0"),IFERROR(VLOOKUP($A29,'Season 6'!AK$4:CN$104,51,0),"0"),
IFERROR(VLOOKUP($A29,'Season 7'!AK$4:CN$104,51,0),"0"),IFERROR(VLOOKUP($A29,'Season 8'!AK$4:CN$104,51,0),"0"),
IFERROR(VLOOKUP($A29,'Season 9'!AK$4:CN$104,51,0),"0"),IFERROR(VLOOKUP($A29,'Season 10'!AK$4:CN$104,51,0),"0"),
IFERROR(VLOOKUP($A29,'Season 11'!AK$4:CN$104,51,0),"0"),IFERROR(VLOOKUP($A29,'Season 12'!AK$4:CN$104,51,0),"0"),
IFERROR(VLOOKUP($A29,'Season 13'!AK$4:CN$104,51,0),"0"),IFERROR(VLOOKUP($A29,'Season 14'!AK$4:CN$104,51,0),"0"),IFERROR(VLOOKUP($A29,'Season 15'!AK$4:CN$104,51,0),"0"),)</f>
        <v>0</v>
      </c>
      <c r="AY29" s="402">
        <f>SUM(IFERROR(VLOOKUP($A29,'Season 3'!AK$4:CN$104,52,0),"0"),IFERROR(VLOOKUP($A29,'Season 4'!AK$4:CN$104,52,0),"0"),
IFERROR(VLOOKUP($A29,'Season 5'!AK$4:CN$104,52,0),"0"),IFERROR(VLOOKUP($A29,'Season 6'!AK$4:CN$104,52,0),"0"),
IFERROR(VLOOKUP($A29,'Season 7'!AK$4:CN$104,52,0),"0"),IFERROR(VLOOKUP($A29,'Season 8'!AK$4:CN$104,52,0),"0"),
IFERROR(VLOOKUP($A29,'Season 9'!AK$4:CN$104,52,0),"0"),IFERROR(VLOOKUP($A29,'Season 10'!AK$4:CN$104,52,0),"0"),
IFERROR(VLOOKUP($A29,'Season 11'!AK$4:CN$104,52,0),"0"),IFERROR(VLOOKUP($A29,'Season 12'!AK$4:CN$104,52,0),"0"),
IFERROR(VLOOKUP($A29,'Season 13'!AK$4:CN$104,52,0),"0"),IFERROR(VLOOKUP($A29,'Season 14'!AK$4:CN$104,52,0),"0"),IFERROR(VLOOKUP($A29,'Season 15'!AK$4:CN$104,52,0),"0"),)</f>
        <v>0</v>
      </c>
      <c r="AZ29" s="403">
        <f>SUM(IFERROR(VLOOKUP($A29,'Season 1'!AJ$4:CM$104,38,0),"0"),IFERROR(VLOOKUP($A29,'Season 2'!AK$4:CN$104,48,0),"0"),)</f>
        <v>0</v>
      </c>
      <c r="BA29" s="398">
        <f>SUM(IFERROR(VLOOKUP($A29,'Season 1'!AJ$4:CM$104,39,0),"0"),IFERROR(VLOOKUP($A29,'Season 2'!AK$4:CN$104,49,0),"0"),)</f>
        <v>0</v>
      </c>
      <c r="BB29" s="518">
        <f>SUM(IFERROR(VLOOKUP($A29,'Season 1'!AJ$4:CM$104,40,0),"0"),IFERROR(VLOOKUP($A29,'Season 2'!AK$4:CN$104,50,0),"0"),)</f>
        <v>0</v>
      </c>
      <c r="BC29" s="21">
        <f>SUM(IFERROR(VLOOKUP($A29,'Season 1'!AJ$4:CM$104,41,0),"0"),IFERROR(VLOOKUP($A29,'Season 2'!AK$4:CN$104,51,0),"0"),)</f>
        <v>0</v>
      </c>
      <c r="BD29" s="402">
        <f>SUM(IFERROR(VLOOKUP($A29,'Season 1'!AJ$4:CM$104,42,0),"0"),IFERROR(VLOOKUP($A29,'Season 2'!AK$4:CN$104,52,0),"0"),)</f>
        <v>0</v>
      </c>
      <c r="BE29" s="561">
        <f>SUM(
IFERROR(VLOOKUP($A29,'Season 1'!AJ$4:CM$104,48,0),"0"),IFERROR(VLOOKUP($A29,'Season 2'!AK$4:CN$104,53,0),"0"),
IFERROR(VLOOKUP($A29,'Season 3'!AK$4:CN$104,53,0),"0"),IFERROR(VLOOKUP($A29,'Season 4'!AK$4:CN$104,53,0),"0"),
IFERROR(VLOOKUP($A29,'Season 5'!AK$4:CN$104,53,0),"0"),IFERROR(VLOOKUP($A29,'Season 6'!AK$4:CN$104,53,0),"0"),
IFERROR(VLOOKUP($A29,'Season 7'!AK$4:CN$104,53,0),"0"),IFERROR(VLOOKUP($A29,'Season 8'!AK$4:CN$104,53,0),"0"),
IFERROR(VLOOKUP($A29,'Season 9'!AK$4:CN$104,53,0),"0"),IFERROR(VLOOKUP($A29,'Season 10'!AK$4:CN$104,53,0),"0"),
IFERROR(VLOOKUP($A29,'Season 11'!AK$4:CN$104,53,0),"0"),IFERROR(VLOOKUP($A29,'Season 12'!AK$4:CN$104,53,0),"0"),
IFERROR(VLOOKUP($A29,'Season 13'!AK$4:CN$104,53,0),"0"),IFERROR(VLOOKUP($A29,'Season 14'!AK$4:CN$104,53,0),"0"),IFERROR(VLOOKUP($A29,'Season 15'!AK$4:CN$104,53,0),"0"),)</f>
        <v>0</v>
      </c>
      <c r="BF29" s="562">
        <f>SUM(
IFERROR(VLOOKUP($A29,'Season 1'!AJ$4:CM$104,49,0),"0"),IFERROR(VLOOKUP($A29,'Season 2'!AK$4:CN$104,54,0),"0"),
IFERROR(VLOOKUP($A29,'Season 3'!AK$4:CN$104,54,0),"0"),IFERROR(VLOOKUP($A29,'Season 4'!AK$4:CN$104,54,0),"0"),
IFERROR(VLOOKUP($A29,'Season 5'!AK$4:CN$104,54,0),"0"),IFERROR(VLOOKUP($A29,'Season 6'!AK$4:CN$104,54,0),"0"),
IFERROR(VLOOKUP($A29,'Season 7'!AK$4:CN$104,54,0),"0"),IFERROR(VLOOKUP($A29,'Season 8'!AK$4:CN$104,54,0),"0"),
IFERROR(VLOOKUP($A29,'Season 9'!AK$4:CN$104,54,0),"0"),IFERROR(VLOOKUP($A29,'Season 10'!AK$4:CN$104,54,0),"0"),
IFERROR(VLOOKUP($A29,'Season 11'!AK$4:CN$104,540),"0"),IFERROR(VLOOKUP($A29,'Season 12'!AK$4:CN$104,54,0),"0"),
IFERROR(VLOOKUP($A29,'Season 13'!AK$4:CN$104,54,0),"0"),IFERROR(VLOOKUP($A29,'Season 14'!AK$4:CN$104,54,0),"0"),IFERROR(VLOOKUP($A29,'Season 15'!AK$4:CN$104,54,0),"0"),)</f>
        <v>0</v>
      </c>
      <c r="BG29" s="529" t="e">
        <f t="shared" si="1"/>
        <v>#DIV/0!</v>
      </c>
      <c r="BI29" s="553"/>
      <c r="BJ29" s="553"/>
      <c r="BK29" s="553"/>
      <c r="BL29" s="553"/>
      <c r="BM29" s="553"/>
      <c r="BN29" s="553"/>
      <c r="BO29" s="531"/>
      <c r="BP29" s="531"/>
      <c r="BQ29" s="531"/>
      <c r="BR29" s="531"/>
      <c r="BS29" s="12" t="str">
        <f>IFERROR(VLOOKUP($A29,'Season 1'!$AJ$4:$CM$104,50,0),"0")</f>
        <v>0</v>
      </c>
      <c r="BT29" s="12" t="str">
        <f>IFERROR(VLOOKUP($A29,'Season 1'!$AJ$4:$CM$104,51,0),"0")</f>
        <v>0</v>
      </c>
      <c r="BU29" s="12" t="str">
        <f>IFERROR(VLOOKUP($A29,'Season 2'!$AK$4:$CN$104,55,0),"0")</f>
        <v>0</v>
      </c>
      <c r="BV29" s="12" t="str">
        <f>IFERROR(VLOOKUP($A29,'Season 2'!$AK$4:$CN$104,56,0),"0")</f>
        <v>0</v>
      </c>
      <c r="BW29" s="12" t="str">
        <f>IFERROR(VLOOKUP($A29,'Season 3'!$AK$4:$CN$104,55,0),"0")</f>
        <v>0</v>
      </c>
      <c r="BX29" s="12" t="str">
        <f>IFERROR(VLOOKUP($A29,'Season 3'!$AK$4:$CN$104,56,0),"0")</f>
        <v>0</v>
      </c>
      <c r="BY29" s="12" t="str">
        <f>IFERROR(VLOOKUP($A29,'Season 4'!$AK$4:$CN$104,55,0),"0")</f>
        <v>0</v>
      </c>
      <c r="BZ29" s="12" t="str">
        <f>IFERROR(VLOOKUP($A29,'Season 4'!$AK$4:$CN$104,56,0),"0")</f>
        <v>0</v>
      </c>
      <c r="CA29" s="12" t="str">
        <f>IFERROR(VLOOKUP($A29,'Season 5'!$AK$4:$CN$104,55,0),"0")</f>
        <v>0</v>
      </c>
      <c r="CB29" s="12" t="str">
        <f>IFERROR(VLOOKUP($A29,'Season 5'!$AK$4:$CN$104,56,0),"0")</f>
        <v>0</v>
      </c>
      <c r="CC29" s="12" t="str">
        <f>IFERROR(VLOOKUP($A29,'Season 6'!$AK$4:$CN$104,55,0),"0")</f>
        <v>0</v>
      </c>
      <c r="CD29" s="12" t="str">
        <f>IFERROR(VLOOKUP($A29,'Season 6'!$AK$4:$CN$104,56,0),"0")</f>
        <v>0</v>
      </c>
      <c r="CE29" s="12" t="str">
        <f>IFERROR(VLOOKUP($A29,'Season 7'!$AK$4:$CN$104,55,0),"0")</f>
        <v>0</v>
      </c>
      <c r="CF29" s="12" t="str">
        <f>IFERROR(VLOOKUP($A29,'Season 7'!$AK$4:$CN$104,56,0),"0")</f>
        <v>0</v>
      </c>
      <c r="CG29" s="12" t="str">
        <f>IFERROR(VLOOKUP($A29,'Season 8'!$AK$4:$CN$104,55,0),"0")</f>
        <v>0</v>
      </c>
      <c r="CH29" s="12" t="str">
        <f>IFERROR(VLOOKUP($A29,'Season 8'!$AK$4:$CN$104,56,0),"0")</f>
        <v>0</v>
      </c>
      <c r="CI29" s="12" t="str">
        <f>IFERROR(VLOOKUP($A29,'Season 9'!$AK$4:$CN$104,55,0),"0")</f>
        <v>0</v>
      </c>
      <c r="CJ29" s="12" t="str">
        <f>IFERROR(VLOOKUP($A29,'Season 9'!$AK$4:$CN$104,56,0),"0")</f>
        <v>0</v>
      </c>
      <c r="CK29" s="12" t="str">
        <f>IFERROR(VLOOKUP($A29,'Season 10'!$AK$4:$CN$104,55,0),"0")</f>
        <v>0</v>
      </c>
      <c r="CL29" s="12" t="str">
        <f>IFERROR(VLOOKUP($A29,'Season 10'!$AK$4:$CN$104,56,0),"0")</f>
        <v>0</v>
      </c>
      <c r="CM29" s="12" t="str">
        <f>IFERROR(VLOOKUP($A29,'Season 11'!$AK$4:$CN$104,55,0),"0")</f>
        <v>0</v>
      </c>
      <c r="CN29" s="12" t="str">
        <f>IFERROR(VLOOKUP($A29,'Season 11'!$AK$4:$CN$104,56,0),"0")</f>
        <v>0</v>
      </c>
      <c r="CO29" s="12" t="str">
        <f>IFERROR(VLOOKUP($A29,'Season 12'!$AK$4:$CN$104,55,0),"0")</f>
        <v>0</v>
      </c>
      <c r="CP29" s="12" t="str">
        <f>IFERROR(VLOOKUP($A29,'Season 12'!$AK$4:$CN$104,56,0),"0")</f>
        <v>0</v>
      </c>
      <c r="CQ29" s="12" t="str">
        <f>IFERROR(VLOOKUP($A29,'Season 13'!$AK$4:$CN$104,55,0),"0")</f>
        <v>0</v>
      </c>
      <c r="CR29" s="12" t="str">
        <f>IFERROR(VLOOKUP($A29,'Season 13'!$AK$4:$CN$104,56,0),"0")</f>
        <v>0</v>
      </c>
      <c r="CS29" s="12" t="str">
        <f>IFERROR(VLOOKUP($A29,'Season 14'!$AK$4:$CN$104,55,0),"0")</f>
        <v>0</v>
      </c>
      <c r="CT29" s="12" t="str">
        <f>IFERROR(VLOOKUP($A29,'Season 14'!$AK$4:$CN$104,56,0),"0")</f>
        <v>0</v>
      </c>
      <c r="CU29" s="12" t="str">
        <f>IFERROR(VLOOKUP($A29,'Season 15'!$AK$4:$CN$104,55,0),"0")</f>
        <v>0</v>
      </c>
      <c r="CV29" s="12" t="str">
        <f>IFERROR(VLOOKUP($A29,'Season 15'!$AK$4:$CN$104,56,0),"0")</f>
        <v>0</v>
      </c>
    </row>
    <row r="30" spans="1:100" x14ac:dyDescent="0.25">
      <c r="A30" s="1533" t="s">
        <v>446</v>
      </c>
      <c r="B30" s="516" t="str">
        <f>IFERROR(VLOOKUP('Data Totals'!A30,'Season 1'!AJ$4:CH$104,2,FALSE),IFERROR(VLOOKUP('Data Totals'!A30,'Season 2'!AK$4:CI$104,2,FALSE),IFERROR(VLOOKUP('Data Totals'!A30,'Season 3'!AK$4:CI$104,2,FALSE),IFERROR(VLOOKUP('Data Totals'!A30,'Season 4'!AK$4:CI$104,2,FALSE),IFERROR(VLOOKUP('Data Totals'!A30,'Season 5'!AK$4:CI$104,2,FALSE),IFERROR(VLOOKUP('Data Totals'!A30,'Season 6'!AK$4:CI$104,2,FALSE),IFERROR(VLOOKUP('Data Totals'!A30,'Season 7'!AK$4:CI$104,2,FALSE),IFERROR(VLOOKUP('Data Totals'!A30,'Season 8'!AK$4:CI$104,2,FALSE),IFERROR(VLOOKUP('Data Totals'!A30,'Season 9'!AK$4:CI$104,2,FALSE),IFERROR(VLOOKUP('Data Totals'!A30,'Season 10'!AK$4:CI$104,2,FALSE),IFERROR(VLOOKUP('Data Totals'!A30,'Season 11'!AK$4:CI$104,2,FALSE),IFERROR(VLOOKUP('Data Totals'!A30,'Season 12'!AK$4:CI$104,2,FALSE),IFERROR(VLOOKUP('Data Totals'!A30,'Season 13'!AK$4:CI$104,2,FALSE),IFERROR(VLOOKUP('Data Totals'!A30,'Season 14'!AK$4:CI$104,2,FALSE),IFERROR(VLOOKUP('Data Totals'!A30,'Season 15'!AK$4:CI$104,2,FALSE),"N/A")))))))))))))))</f>
        <v>CAM</v>
      </c>
      <c r="C30" s="517">
        <f>IFERROR(VLOOKUP('Data Totals'!A30,'Season 1'!AJ$4:CH$104,3,FALSE),IFERROR(VLOOKUP('Data Totals'!A30,'Season 2'!AK$4:CI$104,3,FALSE),IFERROR(VLOOKUP('Data Totals'!A30,'Season 3'!AK$4:CI$104,3,FALSE),IFERROR(VLOOKUP('Data Totals'!A30,'Season 4'!AK$4:CI$104,3,FALSE),IFERROR(VLOOKUP('Data Totals'!A30,'Season 5'!AK$4:CI$104,3,FALSE),IFERROR(VLOOKUP('Data Totals'!A30,'Season 6'!AK$4:CI$104,3,FALSE),IFERROR(VLOOKUP('Data Totals'!A30,'Season 7'!AK$4:CI$104,3,FALSE),IFERROR(VLOOKUP('Data Totals'!A30,'Season 8'!AK$4:CI$104,3,FALSE),IFERROR(VLOOKUP('Data Totals'!A30,'Season 9'!AK$4:CI$104,3,FALSE),IFERROR(VLOOKUP('Data Totals'!A30,'Season 10'!AK$4:CI$104,3,FALSE),IFERROR(VLOOKUP('Data Totals'!A30,'Season 11'!AK$4:CI$104,3,FALSE),IFERROR(VLOOKUP('Data Totals'!A30,'Season 12'!AK$4:CI$104,3,FALSE),IFERROR(VLOOKUP('Data Totals'!A30,'Season 13'!AK$4:CI$104,3,FALSE),IFERROR(VLOOKUP('Data Totals'!A30,'Season 14'!AK$4:CI$104,3,FALSE),IFERROR(VLOOKUP('Data Totals'!A30,'Season 15'!AK$4:CI$104,3,FALSE),"N/A")))))))))))))))</f>
        <v>62</v>
      </c>
      <c r="D30" s="517">
        <f>IFERROR(VLOOKUP('Data Totals'!A30,'Season 15'!AK$4:CI$104,4,FALSE),IFERROR(VLOOKUP('Data Totals'!A30,'Season 14'!AK$4:CI$104,4,FALSE),IFERROR(VLOOKUP('Data Totals'!A30,'Season 13'!AK$4:CI$104,4,FALSE),IFERROR(VLOOKUP('Data Totals'!A30,'Season 12'!AK$4:CI$104,4,FALSE),IFERROR(VLOOKUP('Data Totals'!A30,'Season 11'!AK$4:CI$104,4,FALSE),IFERROR(VLOOKUP('Data Totals'!A30,'Season 10'!AK$4:CI$104,4,FALSE),IFERROR(VLOOKUP('Data Totals'!A30,'Season 9'!AK$4:CI$104,4,FALSE),IFERROR(VLOOKUP('Data Totals'!A30,'Season 8'!AK$4:CI$104,4,FALSE),IFERROR(VLOOKUP('Data Totals'!A30,'Season 7'!AK$4:CI$104,4,FALSE),IFERROR(VLOOKUP('Data Totals'!A30,'Season 6'!AK$4:CI$104,4,FALSE),IFERROR(VLOOKUP('Data Totals'!A30,'Season 5'!AK$4:CI$104,4,FALSE),IFERROR(VLOOKUP('Data Totals'!A30,'Season 4'!AK$4:CI$104,4,FALSE),IFERROR(VLOOKUP('Data Totals'!A30,'Season 3'!AK$4:CI$104,4,FALSE),IFERROR(VLOOKUP('Data Totals'!A30,'Season 2'!AK$4:CI$104,4,FALSE),IFERROR(VLOOKUP('Data Totals'!A30,'Season 1'!AJ$4:CH$104,4,FALSE),"N/A")))))))))))))))</f>
        <v>70</v>
      </c>
      <c r="E30" s="517">
        <f t="shared" si="0"/>
        <v>8</v>
      </c>
      <c r="F30" s="398">
        <f>SUM(IFERROR(VLOOKUP(A30,BI$3:BN$152,2,0),"0"),
IFERROR(VLOOKUP(A30,'Season 1'!AJ$4:CM$104,7,0),"0"),IFERROR(VLOOKUP(A30,'Season 2'!AK$4:CN$104,7,0),"0"),
IFERROR(VLOOKUP(A30,'Season 3'!AK$4:CN$104,7,0),"0"),IFERROR(VLOOKUP(A30,'Season 4'!AK$4:CN$104,7,0),"0"),
IFERROR(VLOOKUP(A30,'Season 5'!AK$4:CN$104,7,0),"0"),IFERROR(VLOOKUP(A30,'Season 6'!AK$4:CN$104,7,0),"0"),
IFERROR(VLOOKUP(A30,'Season 7'!AK$4:CN$104,7,0),"0"),IFERROR(VLOOKUP(A30,'Season 8'!AK$4:CN$104,7,0),"0"),
IFERROR(VLOOKUP(A30,'Season 9'!AK$4:CN$104,7,0),"0"),IFERROR(VLOOKUP(A30,'Season 10'!AK$4:CN$104,7,0),"0"),
IFERROR(VLOOKUP(A30,'Season 11'!AK$4:CN$104,7,0),"0"),IFERROR(VLOOKUP(A30,'Season 12'!AK$4:CN$104,7,0),"0"),
IFERROR(VLOOKUP(A30,'Season 13'!AK$4:CN$104,7,0),"0"),IFERROR(VLOOKUP(A30,'Season 14'!AK$4:CN$104,7,0),"0"),IFERROR(VLOOKUP(A30,'Season 15'!AK$4:CN$104,7,0),"0"),)</f>
        <v>72</v>
      </c>
      <c r="G30" s="398">
        <f>SUM(
IFERROR(VLOOKUP(A30,'Season 1'!AJ$4:CM$104,8,0),"0"),IFERROR(VLOOKUP(A30,'Season 2'!AK$4:CN$104,8,0),"0"),
IFERROR(VLOOKUP(A30,'Season 3'!AK$4:CN$104,8,0),"0"),IFERROR(VLOOKUP(A30,'Season 4'!AK$4:CN$104,8,0),"0"),
IFERROR(VLOOKUP(A30,'Season 5'!AK$4:CN$104,8,0),"0"),IFERROR(VLOOKUP(A30,'Season 6'!AK$4:CN$104,8,0),"0"),
IFERROR(VLOOKUP(A30,'Season 7'!AK$4:CN$104,8,0),"0"),IFERROR(VLOOKUP(A30,'Season 8'!AK$4:CN$104,8,0),"0"),
IFERROR(VLOOKUP(A30,'Season 9'!AK$4:CN$104,8,0),"0"),IFERROR(VLOOKUP(A30,'Season 10'!AK$4:CN$104,8,0),"0"),
IFERROR(VLOOKUP(A30,'Season 11'!AK$4:CN$104,8,0),"0"),IFERROR(VLOOKUP(A30,'Season 12'!AK$4:CN$104,8,0),"0"),
IFERROR(VLOOKUP(A30,'Season 13'!AK$4:CN$104,8,0),"0"),IFERROR(VLOOKUP(A30,'Season 14'!AK$4:CN$104,8,0),"0"),IFERROR(VLOOKUP(A30,'Season 15'!AK$4:CN$104,8,0),"0"),)</f>
        <v>7</v>
      </c>
      <c r="H30" s="329">
        <f>SUM(
IFERROR(VLOOKUP(A30,'Season 1'!AJ$4:CM$104,9,0),"0"),IFERROR(VLOOKUP(A30,'Season 2'!AK$4:CN$104,9,0),"0"),
IFERROR(VLOOKUP(A30,'Season 3'!AK$4:CN$104,9,0),"0"),IFERROR(VLOOKUP(A30,'Season 4'!AK$4:CN$104,9,0),"0"),
IFERROR(VLOOKUP(A30,'Season 5'!AK$4:CN$104,9,0),"0"),IFERROR(VLOOKUP(A30,'Season 6'!AK$4:CN$104,9,0),"0"),
IFERROR(VLOOKUP(A30,'Season 7'!AK$4:CN$104,9,0),"0"),IFERROR(VLOOKUP(A30,'Season 8'!AK$4:CN$104,9,0),"0"),
IFERROR(VLOOKUP(A30,'Season 9'!AK$4:CN$104,9,0),"0"),IFERROR(VLOOKUP(A30,'Season 10'!AK$4:CN$104,9,0),"0"),
IFERROR(VLOOKUP(A30,'Season 11'!AK$4:CN$104,9,0),"0"),IFERROR(VLOOKUP(A30,'Season 12'!AK$4:CN$104,9,0),"0"),
IFERROR(VLOOKUP(A30,'Season 13'!AK$4:CN$104,9,0),"0"),IFERROR(VLOOKUP(A30,'Season 14'!AK$4:CN$104,9,0),"0"),IFERROR(VLOOKUP(A30,'Season 15'!AK$4:CN$104,9,0),"0"),)</f>
        <v>0</v>
      </c>
      <c r="I30" s="518">
        <f>SUM(
IFERROR(VLOOKUP(A30,'Season 1'!AJ$4:CM$104,10,0),"0"),IFERROR(VLOOKUP(A30,'Season 2'!AK$4:CN$104,10,0),"0"),
IFERROR(VLOOKUP(A30,'Season 3'!AK$4:CN$104,10,0),"0"),IFERROR(VLOOKUP(A30,'Season 4'!AK$4:CN$104,10,0),"0"),
IFERROR(VLOOKUP(A30,'Season 5'!AK$4:CN$104,10,0),"0"),IFERROR(VLOOKUP(A30,'Season 6'!AK$4:CN$104,10,0),"0"),
IFERROR(VLOOKUP(A30,'Season 7'!AK$4:CN$104,10,0),"0"),IFERROR(VLOOKUP(A30,'Season 8'!AK$4:CN$104,10,0),"0"),
IFERROR(VLOOKUP(A30,'Season 9'!AK$4:CN$104,10,0),"0"),IFERROR(VLOOKUP(A30,'Season 10'!AK$4:CN$104,10,0),"0"),
IFERROR(VLOOKUP(A30,'Season 11'!AK$4:CN$104,10,0),"0"),IFERROR(VLOOKUP(A30,'Season 12'!AK$4:CN$104,10,0),"0"),
IFERROR(VLOOKUP(A30,'Season 13'!AK$4:CN$104,10,0),"0"),IFERROR(VLOOKUP(A30,'Season 14'!AK$4:CN$104,10,0),"0"),IFERROR(VLOOKUP(A30,'Season 15'!AK$4:CN$104,10,0),"0"),)</f>
        <v>8</v>
      </c>
      <c r="J30" s="21">
        <f>SUM(IFERROR(VLOOKUP(A30,BI$3:BN$152,3,0),"0"),
IFERROR(VLOOKUP(A30,'Season 1'!AJ$4:CM$104,11,0),"0"),IFERROR(VLOOKUP(A30,'Season 2'!AK$4:CN$104,11,0),"0"),
IFERROR(VLOOKUP(A30,'Season 3'!AK$4:CN$104,11,0),"0"),IFERROR(VLOOKUP(A30,'Season 4'!AK$4:CN$104,11,0),"0"),
IFERROR(VLOOKUP(A30,'Season 5'!AK$4:CN$104,11,0),"0"),IFERROR(VLOOKUP(A30,'Season 6'!AK$4:CN$104,11,0),"0"),
IFERROR(VLOOKUP(A30,'Season 7'!AK$4:CN$104,11,0),"0"),IFERROR(VLOOKUP(A30,'Season 8'!AK$4:CN$104,11,0),"0"),
IFERROR(VLOOKUP(A30,'Season 9'!AK$4:CN$104,11,0),"0"),IFERROR(VLOOKUP(A30,'Season 10'!AK$4:CN$104,11,0),"0"),
IFERROR(VLOOKUP(A30,'Season 11'!AK$4:CN$104,11,0),"0"),IFERROR(VLOOKUP(A30,'Season 12'!AK$4:CN$104,11,0),"0"),
IFERROR(VLOOKUP(A30,'Season 13'!AK$4:CN$104,11,0),"0"),IFERROR(VLOOKUP(A30,'Season 14'!AK$4:CN$104,11,0),"0"),IFERROR(VLOOKUP(A30,'Season 15'!AK$4:CN$104,11,0),"0"),)</f>
        <v>21</v>
      </c>
      <c r="K30" s="402">
        <f>SUM(IFERROR(VLOOKUP($A30,BI$3:BN$152,4,0),"0"),
IFERROR(VLOOKUP($A30,'Season 1'!AJ$4:CM$104,12,0),"0"),IFERROR(VLOOKUP($A30,'Season 2'!AK$4:CN$104,12,0),"0"),
IFERROR(VLOOKUP($A30,'Season 3'!AK$4:CN$104,12,0),"0"),IFERROR(VLOOKUP($A30,'Season 4'!AK$4:CN$104,12,0),"0"),
IFERROR(VLOOKUP($A30,'Season 5'!AK$4:CN$104,12,0),"0"),IFERROR(VLOOKUP($A30,'Season 6'!AK$4:CN$104,12,0),"0"),
IFERROR(VLOOKUP($A30,'Season 7'!AK$4:CN$104,12,0),"0"),IFERROR(VLOOKUP($A30,'Season 8'!AK$4:CN$104,12,0),"0"),
IFERROR(VLOOKUP($A30,'Season 9'!AK$4:CN$104,12,0),"0"),IFERROR(VLOOKUP($A30,'Season 10'!AK$4:CN$104,12,0),"0"),
IFERROR(VLOOKUP($A30,'Season 11'!AK$4:CN$104,12,0),"0"),IFERROR(VLOOKUP($A30,'Season 12'!AK$4:CN$104,12,0),"0"),
IFERROR(VLOOKUP($A30,'Season 13'!AK$4:CN$104,12,0),"0"),IFERROR(VLOOKUP($A30,'Season 14'!AK$4:CN$104,12,0),"0"),IFERROR(VLOOKUP(A30,'Season 15'!AK$4:CN$104,12,0),"0"),)</f>
        <v>17</v>
      </c>
      <c r="L30" s="403">
        <f>SUM(
IFERROR(VLOOKUP($A30,'Season 1'!AJ$4:CM$104,13,0),"0"),IFERROR(VLOOKUP($A30,'Season 2'!AK$4:CN$104,13,0),"0"),
IFERROR(VLOOKUP($A30,'Season 3'!AK$4:CN$104,13,0),"0"),IFERROR(VLOOKUP($A30,'Season 4'!AK$4:CN$104,13,0),"0"),
IFERROR(VLOOKUP($A30,'Season 5'!AK$4:CN$104,13,0),"0"),IFERROR(VLOOKUP($A30,'Season 6'!AK$4:CN$104,13,0),"0"),
IFERROR(VLOOKUP($A30,'Season 7'!AK$4:CN$104,13,0),"0"),IFERROR(VLOOKUP($A30,'Season 8'!AK$4:CN$104,13,0),"0"),
IFERROR(VLOOKUP($A30,'Season 9'!AK$4:CN$104,13,0),"0"),IFERROR(VLOOKUP($A30,'Season 10'!AK$4:CN$104,13,0),"0"),
IFERROR(VLOOKUP($A30,'Season 11'!AK$4:CN$104,13,0),"0"),IFERROR(VLOOKUP($A30,'Season 12'!AK$4:CN$104,13,0),"0"),
IFERROR(VLOOKUP($A30,'Season 13'!AK$4:CN$104,13,0),"0"),IFERROR(VLOOKUP($A30,'Season 14'!AK$4:CN$104,13,0),"0"),IFERROR(VLOOKUP(A30,'Season 15'!AK$4:CN$104,13,0),"0"),)</f>
        <v>4</v>
      </c>
      <c r="M30" s="398">
        <f>SUM(
IFERROR(VLOOKUP($A30,'Season 1'!AJ$4:CM$104,14,0),"0"),IFERROR(VLOOKUP($A30,'Season 2'!AK$4:CN$104,14,0),"0"),
IFERROR(VLOOKUP($A30,'Season 3'!AK$4:CN$104,14,0),"0"),IFERROR(VLOOKUP($A30,'Season 4'!AK$4:CN$104,14,0),"0"),
IFERROR(VLOOKUP($A30,'Season 5'!AK$4:CN$104,14,0),"0"),IFERROR(VLOOKUP($A30,'Season 6'!AK$4:CN$104,14,0),"0"),
IFERROR(VLOOKUP($A30,'Season 7'!AK$4:CN$104,14,0),"0"),IFERROR(VLOOKUP($A30,'Season 8'!AK$4:CN$104,14,0),"0"),
IFERROR(VLOOKUP($A30,'Season 9'!AK$4:CN$104,14,0),"0"),IFERROR(VLOOKUP($A30,'Season 10'!AK$4:CN$104,14,0),"0"),
IFERROR(VLOOKUP($A30,'Season 11'!AK$4:CN$104,14,0),"0"),IFERROR(VLOOKUP($A30,'Season 12'!AK$4:CN$104,14,0),"0"),
IFERROR(VLOOKUP($A30,'Season 13'!AK$4:CN$104,14,0),"0"),IFERROR(VLOOKUP($A30,'Season 14'!AK$4:CN$104,14,0),"0"),IFERROR(VLOOKUP(A30,'Season 15'!AK$4:CN$104,14,0),"0"),)</f>
        <v>0</v>
      </c>
      <c r="N30" s="518">
        <f>SUM(
IFERROR(VLOOKUP($A30,'Season 1'!AJ$4:CM$104,15,0),"0"),IFERROR(VLOOKUP($A30,'Season 2'!AK$4:CN$104,15,0),"0"),
IFERROR(VLOOKUP($A30,'Season 3'!AK$4:CN$104,15,0),"0"),IFERROR(VLOOKUP($A30,'Season 4'!AK$4:CN$104,15,0),"0"),
IFERROR(VLOOKUP($A30,'Season 5'!AK$4:CN$104,15,0),"0"),IFERROR(VLOOKUP($A30,'Season 6'!AK$4:CN$104,15,0),"0"),
IFERROR(VLOOKUP($A30,'Season 7'!AK$4:CN$104,15,0),"0"),IFERROR(VLOOKUP($A30,'Season 8'!AK$4:CN$104,15,0),"0"),
IFERROR(VLOOKUP($A30,'Season 9'!AK$4:CN$104,15,0),"0"),IFERROR(VLOOKUP($A30,'Season 10'!AK$4:CN$104,15,0),"0"),
IFERROR(VLOOKUP($A30,'Season 11'!AK$4:CN$104,15,0),"0"),IFERROR(VLOOKUP($A30,'Season 12'!AK$4:CN$104,15,0),"0"),
IFERROR(VLOOKUP($A30,'Season 13'!AK$4:CN$104,15,0),"0"),IFERROR(VLOOKUP($A30,'Season 14'!AK$4:CN$104,15,0),"0"),IFERROR(VLOOKUP(A30,'Season 15'!AK$4:CN$104,15,0),"0"),)</f>
        <v>0</v>
      </c>
      <c r="O30" s="21">
        <f>SUM(
IFERROR(VLOOKUP($A30,'Season 1'!AJ$4:CM$104,16,0),"0"),IFERROR(VLOOKUP($A30,'Season 2'!AK$4:CN$104,16,0),"0"),
IFERROR(VLOOKUP($A30,'Season 3'!AK$4:CN$104,16,0),"0"),IFERROR(VLOOKUP($A30,'Season 4'!AK$4:CN$104,16,0),"0"),
IFERROR(VLOOKUP($A30,'Season 5'!AK$4:CN$104,16,0),"0"),IFERROR(VLOOKUP($A30,'Season 6'!AK$4:CN$104,16,0),"0"),
IFERROR(VLOOKUP($A30,'Season 7'!AK$4:CN$104,16,0),"0"),IFERROR(VLOOKUP($A30,'Season 8'!AK$4:CN$104,16,0),"0"),
IFERROR(VLOOKUP($A30,'Season 9'!AK$4:CN$104,16,0),"0"),IFERROR(VLOOKUP($A30,'Season 10'!AK$4:CN$104,16,0),"0"),
IFERROR(VLOOKUP($A30,'Season 11'!AK$4:CN$104,16,0),"0"),IFERROR(VLOOKUP($A30,'Season 12'!AK$4:CN$104,16,0),"0"),
IFERROR(VLOOKUP($A30,'Season 13'!AK$4:CN$104,16,0),"0"),IFERROR(VLOOKUP($A30,'Season 14'!AK$4:CN$104,16,0),"0"),IFERROR(VLOOKUP(A30,'Season 15'!AK$4:CN$104,16,0),"0"),)</f>
        <v>0</v>
      </c>
      <c r="P30" s="402">
        <f>SUM(
IFERROR(VLOOKUP($A30,'Season 1'!AJ$4:CM$104,17,0),"0"),IFERROR(VLOOKUP($A30,'Season 2'!AK$4:CN$104,17,0),"0"),
IFERROR(VLOOKUP($A30,'Season 3'!AK$4:CN$104,17,0),"0"),IFERROR(VLOOKUP($A30,'Season 4'!AK$4:CN$104,17,0),"0"),
IFERROR(VLOOKUP($A30,'Season 5'!AK$4:CN$104,17,0),"0"),IFERROR(VLOOKUP($A30,'Season 6'!AK$4:CN$104,17,0),"0"),
IFERROR(VLOOKUP($A30,'Season 7'!AK$4:CN$104,17,0),"0"),IFERROR(VLOOKUP($A30,'Season 8'!AK$4:CN$104,17,0),"0"),
IFERROR(VLOOKUP($A30,'Season 9'!AK$4:CN$104,17,0),"0"),IFERROR(VLOOKUP($A30,'Season 10'!AK$4:CN$104,17,0),"0"),
IFERROR(VLOOKUP($A30,'Season 11'!AK$4:CN$104,17,0),"0"),IFERROR(VLOOKUP($A30,'Season 12'!AK$4:CN$104,17,0),"0"),
IFERROR(VLOOKUP($A30,'Season 13'!AK$4:CN$104,17,0),"0"),IFERROR(VLOOKUP($A30,'Season 14'!AK$4:CN$104,17,0),"0"),IFERROR(VLOOKUP(A30,'Season 15'!AK$4:CN$104,17,0),"0"),)</f>
        <v>1</v>
      </c>
      <c r="Q30" s="403">
        <f>SUM(
IFERROR(VLOOKUP($A30,'Season 1'!AJ$4:CM$104,18,0),"0"),IFERROR(VLOOKUP($A30,'Season 2'!AK$4:CN$104,18,0),"0"),
IFERROR(VLOOKUP($A30,'Season 3'!AK$4:CN$104,18,0),"0"),IFERROR(VLOOKUP($A30,'Season 4'!AK$4:CN$104,18,0),"0"),
IFERROR(VLOOKUP($A30,'Season 5'!AK$4:CN$104,18,0),"0"),IFERROR(VLOOKUP($A30,'Season 6'!AK$4:CN$104,18,0),"0"),
IFERROR(VLOOKUP($A30,'Season 7'!AK$4:CN$104,18,0),"0"),IFERROR(VLOOKUP($A30,'Season 8'!AK$4:CN$104,18,0),"0"),
IFERROR(VLOOKUP($A30,'Season 9'!AK$4:CN$104,18,0),"0"),IFERROR(VLOOKUP($A30,'Season 10'!AK$4:CN$104,18,0),"0"),
IFERROR(VLOOKUP($A30,'Season 11'!AK$4:CN$104,18,0),"0"),IFERROR(VLOOKUP($A30,'Season 12'!AK$4:CN$104,18,0),"0"),
IFERROR(VLOOKUP($A30,'Season 13'!AK$4:CN$104,18,0),"0"),IFERROR(VLOOKUP($A30,'Season 14'!AK$4:CN$104,18,0),"0"),IFERROR(VLOOKUP(A30,'Season 15'!AK$4:CN$104,18,0),"0"),)</f>
        <v>57</v>
      </c>
      <c r="R30" s="398">
        <f>SUM(
IFERROR(VLOOKUP($A30,'Season 1'!AJ$4:CM$104,19,0),"0"),IFERROR(VLOOKUP($A30,'Season 2'!AK$4:CN$104,19,0),"0"),
IFERROR(VLOOKUP($A30,'Season 3'!AK$4:CN$104,19,0),"0"),IFERROR(VLOOKUP($A30,'Season 4'!AK$4:CN$104,19,0),"0"),
IFERROR(VLOOKUP($A30,'Season 5'!AK$4:CN$104,19,0),"0"),IFERROR(VLOOKUP($A30,'Season 6'!AK$4:CN$104,19,0),"0"),
IFERROR(VLOOKUP($A30,'Season 7'!AK$4:CN$104,19,0),"0"),IFERROR(VLOOKUP($A30,'Season 8'!AK$4:CN$104,19,0),"0"),
IFERROR(VLOOKUP($A30,'Season 9'!AK$4:CN$104,19,0),"0"),IFERROR(VLOOKUP($A30,'Season 10'!AK$4:CN$104,19,0),"0"),
IFERROR(VLOOKUP($A30,'Season 11'!AK$4:CN$104,19,0),"0"),IFERROR(VLOOKUP($A30,'Season 12'!AK$4:CN$104,19,0),"0"),
IFERROR(VLOOKUP($A30,'Season 13'!AK$4:CN$104,19,0),"0"),IFERROR(VLOOKUP($A30,'Season 14'!AK$4:CN$104,19,0),"0"),IFERROR(VLOOKUP(A30,'Season 15'!AK$4:CN$104,19,0),"0"),)</f>
        <v>5</v>
      </c>
      <c r="S30" s="518">
        <f>SUM(
IFERROR(VLOOKUP($A30,'Season 1'!AJ$4:CM$104,20,0),"0"),IFERROR(VLOOKUP($A30,'Season 2'!AK$4:CN$104,20,0),"0"),
IFERROR(VLOOKUP($A30,'Season 3'!AK$4:CN$104,20,0),"0"),IFERROR(VLOOKUP($A30,'Season 4'!AK$4:CN$104,20,0),"0"),
IFERROR(VLOOKUP($A30,'Season 5'!AK$4:CN$104,20,0),"0"),IFERROR(VLOOKUP($A30,'Season 6'!AK$4:CN$104,20,0),"0"),
IFERROR(VLOOKUP($A30,'Season 7'!AK$4:CN$104,20,0),"0"),IFERROR(VLOOKUP($A30,'Season 8'!AK$4:CN$104,20,0),"0"),
IFERROR(VLOOKUP($A30,'Season 9'!AK$4:CN$104,20,0),"0"),IFERROR(VLOOKUP($A30,'Season 10'!AK$4:CN$104,20,0),"0"),
IFERROR(VLOOKUP($A30,'Season 11'!AK$4:CN$104,20,0),"0"),IFERROR(VLOOKUP($A30,'Season 12'!AK$4:CN$104,20,0),"0"),
IFERROR(VLOOKUP($A30,'Season 13'!AK$4:CN$104,20,0),"0"),IFERROR(VLOOKUP($A30,'Season 14'!AK$4:CN$104,20,0),"0"),IFERROR(VLOOKUP(A30,'Season 15'!AK$4:CN$104,20,0),"0"),)</f>
        <v>7</v>
      </c>
      <c r="T30" s="21">
        <f>SUM(
IFERROR(VLOOKUP($A30,'Season 1'!AJ$4:CM$104,21,0),"0"),IFERROR(VLOOKUP($A30,'Season 2'!AK$4:CN$104,21,0),"0"),
IFERROR(VLOOKUP($A30,'Season 3'!AK$4:CN$104,21,0),"0"),IFERROR(VLOOKUP($A30,'Season 4'!AK$4:CN$104,21,0),"0"),
IFERROR(VLOOKUP($A30,'Season 5'!AK$4:CN$104,21,0),"0"),IFERROR(VLOOKUP($A30,'Season 6'!AK$4:CN$104,21,0),"0"),
IFERROR(VLOOKUP($A30,'Season 7'!AK$4:CN$104,21,0),"0"),IFERROR(VLOOKUP($A30,'Season 8'!AK$4:CN$104,21,0),"0"),
IFERROR(VLOOKUP($A30,'Season 9'!AK$4:CN$104,21,0),"0"),IFERROR(VLOOKUP($A30,'Season 10'!AK$4:CN$104,21,0),"0"),
IFERROR(VLOOKUP($A30,'Season 11'!AK$4:CN$104,21,0),"0"),IFERROR(VLOOKUP($A30,'Season 12'!AK$4:CN$104,21,0),"0"),
IFERROR(VLOOKUP($A30,'Season 13'!AK$4:CN$104,21,0),"0"),IFERROR(VLOOKUP($A30,'Season 14'!AK$4:CN$104,21,0),"0"),IFERROR(VLOOKUP(A30,'Season 15'!AK$4:CN$104,21,0),"0"),)</f>
        <v>18</v>
      </c>
      <c r="U30" s="402">
        <f>SUM(
IFERROR(VLOOKUP($A30,'Season 1'!AJ$4:CM$104,22,0),"0"),IFERROR(VLOOKUP($A30,'Season 2'!AK$4:CN$104,22,0),"0"),
IFERROR(VLOOKUP($A30,'Season 3'!AK$4:CN$104,22,0),"0"),IFERROR(VLOOKUP($A30,'Season 4'!AK$4:CN$104,22,0),"0"),
IFERROR(VLOOKUP($A30,'Season 5'!AK$4:CN$104,22,0),"0"),IFERROR(VLOOKUP($A30,'Season 6'!AK$4:CN$104,22,0),"0"),
IFERROR(VLOOKUP($A30,'Season 7'!AK$4:CN$104,22,0),"0"),IFERROR(VLOOKUP($A30,'Season 8'!AK$4:CN$104,22,0),"0"),
IFERROR(VLOOKUP($A30,'Season 9'!AK$4:CN$104,22,0),"0"),IFERROR(VLOOKUP($A30,'Season 10'!AK$4:CN$104,22,0),"0"),
IFERROR(VLOOKUP($A30,'Season 11'!AK$4:CN$104,22,0),"0"),IFERROR(VLOOKUP($A30,'Season 12'!AK$4:CN$104,22,0),"0"),
IFERROR(VLOOKUP($A30,'Season 13'!AK$4:CN$104,22,0),"0"),IFERROR(VLOOKUP($A30,'Season 14'!AK$4:CN$104,22,0),"0"),IFERROR(VLOOKUP(A30,'Season 15'!AK$4:CN$104,22,0),"0"),)</f>
        <v>13</v>
      </c>
      <c r="V30" s="403">
        <f>SUM(
IFERROR(VLOOKUP($A30,'Season 1'!AJ$4:CM$104,23,0),"0"),IFERROR(VLOOKUP($A30,'Season 2'!AK$4:CN$104,23,0),"0"),
IFERROR(VLOOKUP($A30,'Season 3'!AK$4:CN$104,23,0),"0"),IFERROR(VLOOKUP($A30,'Season 4'!AK$4:CN$104,23,0),"0"),
IFERROR(VLOOKUP($A30,'Season 5'!AK$4:CN$104,23,0),"0"),IFERROR(VLOOKUP($A30,'Season 6'!AK$4:CN$104,23,0),"0"),
IFERROR(VLOOKUP($A30,'Season 7'!AK$4:CN$104,23,0),"0"),IFERROR(VLOOKUP($A30,'Season 8'!AK$4:CN$104,23,0),"0"),
IFERROR(VLOOKUP($A30,'Season 9'!AK$4:CN$104,23,0),"0"),IFERROR(VLOOKUP($A30,'Season 10'!AK$4:CN$104,23,0),"0"),
IFERROR(VLOOKUP($A30,'Season 11'!AK$4:CN$104,23,0),"0"),IFERROR(VLOOKUP($A30,'Season 12'!AK$4:CN$104,23,0),"0"),
IFERROR(VLOOKUP($A30,'Season 13'!AK$4:CN$104,23,0),"0"),IFERROR(VLOOKUP($A30,'Season 14'!AK$4:CN$104,23,0),"0"),IFERROR(VLOOKUP($A30,'Season 15'!AK$4:CN$104,23,0),"0"),)</f>
        <v>1</v>
      </c>
      <c r="W30" s="398">
        <f>SUM(
IFERROR(VLOOKUP($A30,'Season 1'!AJ$4:CM$104,24,0),"0"),IFERROR(VLOOKUP($A30,'Season 2'!AK$4:CN$104,24,0),"0"),
IFERROR(VLOOKUP($A30,'Season 3'!AK$4:CN$104,24,0),"0"),IFERROR(VLOOKUP($A30,'Season 4'!AK$4:CN$104,24,0),"0"),
IFERROR(VLOOKUP($A30,'Season 5'!AK$4:CN$104,24,0),"0"),IFERROR(VLOOKUP($A30,'Season 6'!AK$4:CN$104,24,0),"0"),
IFERROR(VLOOKUP($A30,'Season 7'!AK$4:CN$104,24,0),"0"),IFERROR(VLOOKUP($A30,'Season 8'!AK$4:CN$104,24,0),"0"),
IFERROR(VLOOKUP($A30,'Season 9'!AK$4:CN$104,24,0),"0"),IFERROR(VLOOKUP($A30,'Season 10'!AK$4:CN$104,24,0),"0"),
IFERROR(VLOOKUP($A30,'Season 11'!AK$4:CN$104,24,0),"0"),IFERROR(VLOOKUP($A30,'Season 12'!AK$4:CN$104,24,0),"0"),
IFERROR(VLOOKUP($A30,'Season 13'!AK$4:CN$104,24,0),"0"),IFERROR(VLOOKUP($A30,'Season 14'!AK$4:CN$104,24,0),"0"),IFERROR(VLOOKUP($A30,'Season 15'!AK$4:CN$104,24,0),"0"),)</f>
        <v>0</v>
      </c>
      <c r="X30" s="518">
        <f>SUM(
IFERROR(VLOOKUP($A30,'Season 1'!AJ$4:CM$104,25,0),"0"),IFERROR(VLOOKUP($A30,'Season 2'!AK$4:CN$104,25,0),"0"),
IFERROR(VLOOKUP($A30,'Season 3'!AK$4:CN$104,25,0),"0"),IFERROR(VLOOKUP($A30,'Season 4'!AK$4:CN$104,25,0),"0"),
IFERROR(VLOOKUP($A30,'Season 5'!AK$4:CN$104,25,0),"0"),IFERROR(VLOOKUP($A30,'Season 6'!AK$4:CN$104,25,0),"0"),
IFERROR(VLOOKUP($A30,'Season 7'!AK$4:CN$104,25,0),"0"),IFERROR(VLOOKUP($A30,'Season 8'!AK$4:CN$104,25,0),"0"),
IFERROR(VLOOKUP($A30,'Season 9'!AK$4:CN$104,25,0),"0"),IFERROR(VLOOKUP($A30,'Season 10'!AK$4:CN$104,25,0),"0"),
IFERROR(VLOOKUP($A30,'Season 11'!AK$4:CN$104,25,0),"0"),IFERROR(VLOOKUP($A30,'Season 12'!AK$4:CN$104,25,0),"0"),
IFERROR(VLOOKUP($A30,'Season 13'!AK$4:CN$104,25,0),"0"),IFERROR(VLOOKUP($A30,'Season 14'!AK$4:CN$104,25,0),"0"),IFERROR(VLOOKUP($A30,'Season 15'!AK$4:CN$104,25,0),"0"),)</f>
        <v>0</v>
      </c>
      <c r="Y30" s="21">
        <f>SUM(
IFERROR(VLOOKUP($A30,'Season 1'!AJ$4:CM$104,26,0),"0"),IFERROR(VLOOKUP($A30,'Season 2'!AK$4:CN$104,26,0),"0"),
IFERROR(VLOOKUP($A30,'Season 3'!AK$4:CN$104,26,0),"0"),IFERROR(VLOOKUP($A30,'Season 4'!AK$4:CN$104,26,0),"0"),
IFERROR(VLOOKUP($A30,'Season 5'!AK$4:CN$104,26,0),"0"),IFERROR(VLOOKUP($A30,'Season 6'!AK$4:CN$104,26,0),"0"),
IFERROR(VLOOKUP($A30,'Season 7'!AK$4:CN$104,26,0),"0"),IFERROR(VLOOKUP($A30,'Season 8'!AK$4:CN$104,26,0),"0"),
IFERROR(VLOOKUP($A30,'Season 9'!AK$4:CN$104,26,0),"0"),IFERROR(VLOOKUP($A30,'Season 10'!AK$4:CN$104,26,0),"0"),
IFERROR(VLOOKUP($A30,'Season 11'!AK$4:CN$104,26,0),"0"),IFERROR(VLOOKUP($A30,'Season 12'!AK$4:CN$104,26,0),"0"),
IFERROR(VLOOKUP($A30,'Season 13'!AK$4:CN$104,26,0),"0"),IFERROR(VLOOKUP($A30,'Season 14'!AK$4:CN$104,26,0),"0"),IFERROR(VLOOKUP($A30,'Season 15'!AK$4:CN$104,26,0),"0"),)</f>
        <v>0</v>
      </c>
      <c r="Z30" s="402">
        <f>SUM(
IFERROR(VLOOKUP($A30,'Season 1'!AJ$4:CM$104,27,0),"0"),IFERROR(VLOOKUP($A30,'Season 2'!AK$4:CN$104,27,0),"0"),
IFERROR(VLOOKUP($A30,'Season 3'!AK$4:CN$104,27,0),"0"),IFERROR(VLOOKUP($A30,'Season 4'!AK$4:CN$104,27,0),"0"),
IFERROR(VLOOKUP($A30,'Season 5'!AK$4:CN$104,27,0),"0"),IFERROR(VLOOKUP($A30,'Season 6'!AK$4:CN$104,27,0),"0"),
IFERROR(VLOOKUP($A30,'Season 7'!AK$4:CN$104,27,0),"0"),IFERROR(VLOOKUP($A30,'Season 8'!AK$4:CN$104,27,0),"0"),
IFERROR(VLOOKUP($A30,'Season 9'!AK$4:CN$104,27,0),"0"),IFERROR(VLOOKUP($A30,'Season 10'!AK$4:CN$104,27,0),"0"),
IFERROR(VLOOKUP($A30,'Season 11'!AK$4:CN$104,27,0),"0"),IFERROR(VLOOKUP($A30,'Season 12'!AK$4:CN$104,27,0),"0"),
IFERROR(VLOOKUP($A30,'Season 13'!AK$4:CN$104,27,0),"0"),IFERROR(VLOOKUP($A30,'Season 14'!AK$4:CN$104,27,0),"0"),IFERROR(VLOOKUP($A30,'Season 15'!AK$4:CN$104,27,0),"0"),)</f>
        <v>0</v>
      </c>
      <c r="AA30" s="403">
        <f>SUM(
IFERROR(VLOOKUP($A30,'Season 1'!AJ$4:CM$104,28,0),"0"),IFERROR(VLOOKUP($A30,'Season 2'!AK$4:CN$104,28,0),"0"),
IFERROR(VLOOKUP($A30,'Season 3'!AK$4:CN$104,28,0),"0"),IFERROR(VLOOKUP($A30,'Season 4'!AK$4:CN$104,28,0),"0"),
IFERROR(VLOOKUP($A30,'Season 5'!AK$4:CN$104,28,0),"0"),IFERROR(VLOOKUP($A30,'Season 6'!AK$4:CN$104,28,0),"0"),
IFERROR(VLOOKUP($A30,'Season 7'!AK$4:CN$104,28,0),"0"),IFERROR(VLOOKUP($A30,'Season 8'!AK$4:CN$104,28,0),"0"),
IFERROR(VLOOKUP($A30,'Season 9'!AK$4:CN$104,28,0),"0"),IFERROR(VLOOKUP($A30,'Season 10'!AK$4:CN$104,28,0),"0"),
IFERROR(VLOOKUP($A30,'Season 11'!AK$4:CN$104,28,0),"0"),IFERROR(VLOOKUP($A30,'Season 12'!AK$4:CN$104,28,0),"0"),
IFERROR(VLOOKUP($A30,'Season 13'!AK$4:CN$104,28,0),"0"),IFERROR(VLOOKUP($A30,'Season 14'!AK$4:CN$104,28,0),"0"),IFERROR(VLOOKUP($A30,'Season 15'!AK$4:CN$104,28,0),"0"),)</f>
        <v>6</v>
      </c>
      <c r="AB30" s="398">
        <f>SUM(
IFERROR(VLOOKUP($A30,'Season 1'!AJ$4:CM$104,29,0),"0"),IFERROR(VLOOKUP($A30,'Season 2'!AK$4:CN$104,29,0),"0"),
IFERROR(VLOOKUP($A30,'Season 3'!AK$4:CN$104,29,0),"0"),IFERROR(VLOOKUP($A30,'Season 4'!AK$4:CN$104,29,0),"0"),
IFERROR(VLOOKUP($A30,'Season 5'!AK$4:CN$104,29,0),"0"),IFERROR(VLOOKUP($A30,'Season 6'!AK$4:CN$104,29,0),"0"),
IFERROR(VLOOKUP($A30,'Season 7'!AK$4:CN$104,29,0),"0"),IFERROR(VLOOKUP($A30,'Season 8'!AK$4:CN$104,29,0),"0"),
IFERROR(VLOOKUP($A30,'Season 9'!AK$4:CN$104,29,0),"0"),IFERROR(VLOOKUP($A30,'Season 10'!AK$4:CN$104,29,0),"0"),
IFERROR(VLOOKUP($A30,'Season 11'!AK$4:CN$104,29,0),"0"),IFERROR(VLOOKUP($A30,'Season 12'!AK$4:CN$104,29,0),"0"),
IFERROR(VLOOKUP($A30,'Season 13'!AK$4:CN$104,29,0),"0"),IFERROR(VLOOKUP($A30,'Season 14'!AK$4:CN$104,29,0),"0"),IFERROR(VLOOKUP($A30,'Season 15'!AK$4:CN$104,29,0),"0"),)</f>
        <v>1</v>
      </c>
      <c r="AC30" s="518">
        <f>SUM(
IFERROR(VLOOKUP($A30,'Season 1'!AJ$4:CM$104,30,0),"0"),IFERROR(VLOOKUP($A30,'Season 2'!AK$4:CN$104,30,0),"0"),
IFERROR(VLOOKUP($A30,'Season 3'!AK$4:CN$104,30,0),"0"),IFERROR(VLOOKUP($A30,'Season 4'!AK$4:CN$104,30,0),"0"),
IFERROR(VLOOKUP($A30,'Season 5'!AK$4:CN$104,30,0),"0"),IFERROR(VLOOKUP($A30,'Season 6'!AK$4:CN$104,30,0),"0"),
IFERROR(VLOOKUP($A30,'Season 7'!AK$4:CN$104,30,0),"0"),IFERROR(VLOOKUP($A30,'Season 8'!AK$4:CN$104,30,0),"0"),
IFERROR(VLOOKUP($A30,'Season 9'!AK$4:CN$104,30,0),"0"),IFERROR(VLOOKUP($A30,'Season 10'!AK$4:CN$104,30,0),"0"),
IFERROR(VLOOKUP($A30,'Season 11'!AK$4:CN$104,30,0),"0"),IFERROR(VLOOKUP($A30,'Season 12'!AK$4:CN$104,30,0),"0"),
IFERROR(VLOOKUP($A30,'Season 13'!AK$4:CN$104,30,0),"0"),IFERROR(VLOOKUP($A30,'Season 14'!AK$4:CN$104,30,0),"0"),IFERROR(VLOOKUP($A30,'Season 15'!AK$4:CN$104,30,0),"0"),)</f>
        <v>1</v>
      </c>
      <c r="AD30" s="21">
        <f>SUM(
IFERROR(VLOOKUP($A30,'Season 1'!AJ$4:CM$104,31,0),"0"),IFERROR(VLOOKUP($A30,'Season 2'!AK$4:CN$104,31,0),"0"),
IFERROR(VLOOKUP($A30,'Season 3'!AK$4:CN$104,31,0),"0"),IFERROR(VLOOKUP($A30,'Season 4'!AK$4:CN$104,31,0),"0"),
IFERROR(VLOOKUP($A30,'Season 5'!AK$4:CN$104,31,0),"0"),IFERROR(VLOOKUP($A30,'Season 6'!AK$4:CN$104,31,0),"0"),
IFERROR(VLOOKUP($A30,'Season 7'!AK$4:CN$104,31,0),"0"),IFERROR(VLOOKUP($A30,'Season 8'!AK$4:CN$104,31,0),"0"),
IFERROR(VLOOKUP($A30,'Season 9'!AK$4:CN$104,31,0),"0"),IFERROR(VLOOKUP($A30,'Season 10'!AK$4:CN$104,31,0),"0"),
IFERROR(VLOOKUP($A30,'Season 11'!AK$4:CN$104,31,0),"0"),IFERROR(VLOOKUP($A30,'Season 12'!AK$4:CN$104,31,0),"0"),
IFERROR(VLOOKUP($A30,'Season 13'!AK$4:CN$104,31,0),"0"),IFERROR(VLOOKUP($A30,'Season 14'!AK$4:CN$104,31,0),"0"),IFERROR(VLOOKUP($A30,'Season 15'!AK$4:CN$104,31,0),"0"),)</f>
        <v>3</v>
      </c>
      <c r="AE30" s="402">
        <f>SUM(
IFERROR(VLOOKUP($A30,'Season 1'!AJ$4:CM$104,32,0),"0"),IFERROR(VLOOKUP($A30,'Season 2'!AK$4:CN$104,32,0),"0"),
IFERROR(VLOOKUP($A30,'Season 3'!AK$4:CN$104,32,0),"0"),IFERROR(VLOOKUP($A30,'Season 4'!AK$4:CN$104,32,0),"0"),
IFERROR(VLOOKUP($A30,'Season 5'!AK$4:CN$104,32,0),"0"),IFERROR(VLOOKUP($A30,'Season 6'!AK$4:CN$104,32,0),"0"),
IFERROR(VLOOKUP($A30,'Season 7'!AK$4:CN$104,32,0),"0"),IFERROR(VLOOKUP($A30,'Season 8'!AK$4:CN$104,32,0),"0"),
IFERROR(VLOOKUP($A30,'Season 9'!AK$4:CN$104,32,0),"0"),IFERROR(VLOOKUP($A30,'Season 10'!AK$4:CN$104,32,0),"0"),
IFERROR(VLOOKUP($A30,'Season 11'!AK$4:CN$104,32,0),"0"),IFERROR(VLOOKUP($A30,'Season 12'!AK$4:CN$104,32,0),"0"),
IFERROR(VLOOKUP($A30,'Season 13'!AK$4:CN$104,32,0),"0"),IFERROR(VLOOKUP($A30,'Season 14'!AK$4:CN$104,32,0),"0"),IFERROR(VLOOKUP($A30,'Season 15'!AK$4:CN$104,32,0),"0"),)</f>
        <v>2</v>
      </c>
      <c r="AF30" s="403">
        <f>SUM(IFERROR(VLOOKUP($A30,'Season 2'!AK$4:CN$104,33,0),"0"),
IFERROR(VLOOKUP($A30,'Season 3'!AK$4:CN$104,33,0),"0"),IFERROR(VLOOKUP($A30,'Season 4'!AK$4:CN$104,33,0),"0"),
IFERROR(VLOOKUP($A30,'Season 5'!AK$4:CN$104,33,0),"0"),IFERROR(VLOOKUP($A30,'Season 6'!AK$4:CN$104,33,0),"0"),
IFERROR(VLOOKUP($A30,'Season 7'!AK$4:CN$104,33,0),"0"),IFERROR(VLOOKUP($A30,'Season 8'!AK$4:CN$104,33,0),"0"),
IFERROR(VLOOKUP($A30,'Season 9'!AK$4:CN$104,33,0),"0"),IFERROR(VLOOKUP($A30,'Season 10'!AK$4:CN$104,33,0),"0"),
IFERROR(VLOOKUP($A30,'Season 11'!AK$4:CN$104,33,0),"0"),IFERROR(VLOOKUP($A30,'Season 12'!AK$4:CN$104,33,0),"0"),
IFERROR(VLOOKUP($A30,'Season 13'!AK$4:CN$104,33,0),"0"),IFERROR(VLOOKUP($A30,'Season 14'!AK$4:CN$104,33,0),"0"),IFERROR(VLOOKUP($A30,'Season 15'!AK$4:CN$104,33,0),"0"),)</f>
        <v>0</v>
      </c>
      <c r="AG30" s="398">
        <f>SUM(IFERROR(VLOOKUP($A30,'Season 2'!AK$4:CN$104,34,0),"0"),
IFERROR(VLOOKUP($A30,'Season 3'!AK$4:CN$104,34,0),"0"),IFERROR(VLOOKUP($A30,'Season 4'!AK$4:CN$104,34,0),"0"),
IFERROR(VLOOKUP($A30,'Season 5'!AK$4:CN$104,34,0),"0"),IFERROR(VLOOKUP($A30,'Season 6'!AK$4:CN$104,34,0),"0"),
IFERROR(VLOOKUP($A30,'Season 7'!AK$4:CN$104,34,0),"0"),IFERROR(VLOOKUP($A30,'Season 8'!AK$4:CN$104,34,0),"0"),
IFERROR(VLOOKUP($A30,'Season 9'!AK$4:CN$104,34,0),"0"),IFERROR(VLOOKUP($A30,'Season 10'!AK$4:CN$104,34,0),"0"),
IFERROR(VLOOKUP($A30,'Season 11'!AK$4:CN$104,34,0),"0"),IFERROR(VLOOKUP($A30,'Season 12'!AK$4:CN$104,34,0),"0"),
IFERROR(VLOOKUP($A30,'Season 13'!AK$4:CN$104,34,0),"0"),IFERROR(VLOOKUP($A30,'Season 14'!AK$4:CN$104,34,0),"0"),IFERROR(VLOOKUP($A30,'Season 15'!AK$4:CN$104,34,0),"0"),)</f>
        <v>0</v>
      </c>
      <c r="AH30" s="518">
        <f>SUM(IFERROR(VLOOKUP($A30,'Season 2'!AK$4:CN$104,35,0),"0"),
IFERROR(VLOOKUP($A30,'Season 3'!AK$4:CN$104,35,0),"0"),IFERROR(VLOOKUP($A30,'Season 4'!AK$4:CN$104,35,0),"0"),
IFERROR(VLOOKUP($A30,'Season 5'!AK$4:CN$104,35,0),"0"),IFERROR(VLOOKUP($A30,'Season 6'!AK$4:CN$104,35,0),"0"),
IFERROR(VLOOKUP($A30,'Season 7'!AK$4:CN$104,35,0),"0"),IFERROR(VLOOKUP($A30,'Season 8'!AK$4:CN$104,35,0),"0"),
IFERROR(VLOOKUP($A30,'Season 9'!AK$4:CN$104,35,0),"0"),IFERROR(VLOOKUP($A30,'Season 10'!AK$4:CN$104,35,0),"0"),
IFERROR(VLOOKUP($A30,'Season 11'!AK$4:CN$104,35,0),"0"),IFERROR(VLOOKUP($A30,'Season 12'!AK$4:CN$104,35,0),"0"),
IFERROR(VLOOKUP($A30,'Season 13'!AK$4:CN$104,35,0),"0"),IFERROR(VLOOKUP($A30,'Season 14'!AK$4:CN$104,35,0),"0"),IFERROR(VLOOKUP($A30,'Season 15'!AK$4:CN$104,35,0),"0"),)</f>
        <v>0</v>
      </c>
      <c r="AI30" s="21">
        <f>SUM(IFERROR(VLOOKUP($A30,'Season 2'!AK$4:CN$104,36,0),"0"),
IFERROR(VLOOKUP($A30,'Season 3'!AK$4:CN$104,36,0),"0"),IFERROR(VLOOKUP($A30,'Season 4'!AK$4:CN$104,36,0),"0"),
IFERROR(VLOOKUP($A30,'Season 5'!AK$4:CN$104,36,0),"0"),IFERROR(VLOOKUP($A30,'Season 6'!AK$4:CN$104,36,0),"0"),
IFERROR(VLOOKUP($A30,'Season 7'!AK$4:CN$104,36,0),"0"),IFERROR(VLOOKUP($A30,'Season 8'!AK$4:CN$104,36,0),"0"),
IFERROR(VLOOKUP($A30,'Season 9'!AK$4:CN$104,36,0),"0"),IFERROR(VLOOKUP($A30,'Season 10'!AK$4:CN$104,36,0),"0"),
IFERROR(VLOOKUP($A30,'Season 11'!AK$4:CN$104,36,0),"0"),IFERROR(VLOOKUP($A30,'Season 12'!AK$4:CN$104,36,0),"0"),
IFERROR(VLOOKUP($A30,'Season 13'!AK$4:CN$104,36,0),"0"),IFERROR(VLOOKUP($A30,'Season 14'!AK$4:CN$104,36,0),"0"),IFERROR(VLOOKUP($A30,'Season 15'!AK$4:CN$104,36,0),"0"),)</f>
        <v>0</v>
      </c>
      <c r="AJ30" s="402">
        <f>SUM(IFERROR(VLOOKUP($A30,'Season 2'!AK$4:CN$104,37,0),"0"),
IFERROR(VLOOKUP($A30,'Season 3'!AK$4:CN$104,37,0),"0"),IFERROR(VLOOKUP($A30,'Season 4'!AK$4:CN$104,37,0),"0"),
IFERROR(VLOOKUP($A30,'Season 5'!AK$4:CN$104,37,0),"0"),IFERROR(VLOOKUP($A30,'Season 6'!AK$4:CN$104,37,0),"0"),
IFERROR(VLOOKUP($A30,'Season 7'!AK$4:CN$104,37,0),"0"),IFERROR(VLOOKUP($A30,'Season 8'!AK$4:CN$104,37,0),"0"),
IFERROR(VLOOKUP($A30,'Season 9'!AK$4:CN$104,37,0),"0"),IFERROR(VLOOKUP($A30,'Season 10'!AK$4:CN$104,37,0),"0"),
IFERROR(VLOOKUP($A30,'Season 11'!AK$4:CN$104,37,0),"0"),IFERROR(VLOOKUP($A30,'Season 12'!AK$4:CN$104,37,0),"0"),
IFERROR(VLOOKUP($A30,'Season 13'!AK$4:CN$104,37,0),"0"),IFERROR(VLOOKUP($A30,'Season 14'!AK$4:CN$104,37,0),"0"),IFERROR(VLOOKUP($A30,'Season 15'!AK$4:CN$104,37,0),"0"),)</f>
        <v>0</v>
      </c>
      <c r="AK30" s="403">
        <f>SUM(IFERROR(VLOOKUP($A30,'Season 1'!AJ$4:CM$104,33,0),"0"),IFERROR(VLOOKUP($A30,'Season 2'!AK$4:CN$104,38,0),"0"),
IFERROR(VLOOKUP($A30,'Season 3'!AK$4:CN$104,38,0),"0"),IFERROR(VLOOKUP($A30,'Season 4'!AK$4:CN$104,38,0),"0"),
IFERROR(VLOOKUP($A30,'Season 5'!AK$4:CN$104,38,0),"0"),IFERROR(VLOOKUP($A30,'Season 6'!AK$4:CN$104,38,0),"0"),
IFERROR(VLOOKUP($A30,'Season 7'!AK$4:CN$104,38,0),"0"),IFERROR(VLOOKUP($A30,'Season 8'!AK$4:CN$104,38,0),"0"),
IFERROR(VLOOKUP($A30,'Season 9'!AK$4:CN$104,38,0),"0"),IFERROR(VLOOKUP($A30,'Season 10'!AK$4:CN$104,38,0),"0"),
IFERROR(VLOOKUP($A30,'Season 11'!AK$4:CN$104,38,0),"0"),IFERROR(VLOOKUP($A30,'Season 12'!AK$4:CN$104,38,0),"0"),
IFERROR(VLOOKUP($A30,'Season 13'!AK$4:CN$104,38,0),"0"),IFERROR(VLOOKUP($A30,'Season 14'!AK$4:CN$104,38,0),"0"),IFERROR(VLOOKUP($A30,'Season 15'!AK$4:CN$104,38,0),"0"),)</f>
        <v>0</v>
      </c>
      <c r="AL30" s="398">
        <f>SUM(IFERROR(VLOOKUP($A30,'Season 1'!AJ$4:CM$104,34,0),"0"),IFERROR(VLOOKUP($A30,'Season 2'!AK$4:CN$104,39,0),"0"),
IFERROR(VLOOKUP($A30,'Season 3'!AK$4:CN$104,39,0),"0"),IFERROR(VLOOKUP($A30,'Season 4'!AK$4:CN$104,39,0),"0"),
IFERROR(VLOOKUP($A30,'Season 5'!AK$4:CN$104,39,0),"0"),IFERROR(VLOOKUP($A30,'Season 6'!AK$4:CN$104,39,0),"0"),
IFERROR(VLOOKUP($A30,'Season 7'!AK$4:CN$104,39,0),"0"),IFERROR(VLOOKUP($A30,'Season 8'!AK$4:CN$104,39,0),"0"),
IFERROR(VLOOKUP($A30,'Season 9'!AK$4:CN$104,39,0),"0"),IFERROR(VLOOKUP($A30,'Season 10'!AK$4:CN$104,39,0),"0"),
IFERROR(VLOOKUP($A30,'Season 11'!AK$4:CN$104,39,0),"0"),IFERROR(VLOOKUP($A30,'Season 12'!AK$4:CN$104,39,0),"0"),
IFERROR(VLOOKUP($A30,'Season 13'!AK$4:CN$104,39,0),"0"),IFERROR(VLOOKUP($A30,'Season 14'!AK$4:CN$104,39,0),"0"),IFERROR(VLOOKUP($A30,'Season 15'!AK$4:CN$104,39,0),"0"),)</f>
        <v>0</v>
      </c>
      <c r="AM30" s="518">
        <f>SUM(IFERROR(VLOOKUP($A30,'Season 1'!AJ$4:CM$104,35,0),"0"),IFERROR(VLOOKUP($A30,'Season 2'!AK$4:CN$104,40,0),"0"),
IFERROR(VLOOKUP($A30,'Season 3'!AK$4:CN$104,40,0),"0"),IFERROR(VLOOKUP($A30,'Season 4'!AK$4:CN$104,40,0),"0"),
IFERROR(VLOOKUP($A30,'Season 5'!AK$4:CN$104,40,0),"0"),IFERROR(VLOOKUP($A30,'Season 6'!AK$4:CN$104,40,0),"0"),
IFERROR(VLOOKUP($A30,'Season 7'!AK$4:CN$104,40,0),"0"),IFERROR(VLOOKUP($A30,'Season 8'!AK$4:CN$104,40,0),"0"),
IFERROR(VLOOKUP($A30,'Season 9'!AK$4:CN$104,40,0),"0"),IFERROR(VLOOKUP($A30,'Season 10'!AK$4:CN$104,40,0),"0"),
IFERROR(VLOOKUP($A30,'Season 11'!AK$4:CN$104,40,0),"0"),IFERROR(VLOOKUP($A30,'Season 12'!AK$4:CN$104,40,0),"0"),
IFERROR(VLOOKUP($A30,'Season 13'!AK$4:CN$104,40,0),"0"),IFERROR(VLOOKUP($A30,'Season 14'!AK$4:CN$104,40,0),"0"),IFERROR(VLOOKUP($A30,'Season 15'!AK$4:CN$104,40,0),"0"),)</f>
        <v>0</v>
      </c>
      <c r="AN30" s="21">
        <f>SUM(IFERROR(VLOOKUP($A30,'Season 1'!AJ$4:CM$104,36,0),"0"),IFERROR(VLOOKUP($A30,'Season 2'!AK$4:CN$104,41,0),"0"),
IFERROR(VLOOKUP($A30,'Season 3'!AK$4:CN$104,41,0),"0"),IFERROR(VLOOKUP($A30,'Season 4'!AK$4:CN$104,41,0),"0"),
IFERROR(VLOOKUP($A30,'Season 5'!AK$4:CN$104,41,0),"0"),IFERROR(VLOOKUP($A30,'Season 6'!AK$4:CN$104,41,0),"0"),
IFERROR(VLOOKUP($A30,'Season 7'!AK$4:CN$104,41,0),"0"),IFERROR(VLOOKUP($A30,'Season 8'!AK$4:CN$104,41,0),"0"),
IFERROR(VLOOKUP($A30,'Season 9'!AK$4:CN$104,41,0),"0"),IFERROR(VLOOKUP($A30,'Season 10'!AK$4:CN$104,41,0),"0"),
IFERROR(VLOOKUP($A30,'Season 11'!AK$4:CN$104,41,0),"0"),IFERROR(VLOOKUP($A30,'Season 12'!AK$4:CN$104,41,0),"0"),
IFERROR(VLOOKUP($A30,'Season 13'!AK$4:CN$104,41,0),"0"),IFERROR(VLOOKUP($A30,'Season 14'!AK$4:CN$104,41,0),"0"),IFERROR(VLOOKUP($A30,'Season 15'!AK$4:CN$104,41,0),"0"),)</f>
        <v>0</v>
      </c>
      <c r="AO30" s="402">
        <f>SUM(IFERROR(VLOOKUP($A30,'Season 1'!AJ$4:CM$104,37,0),"0"),IFERROR(VLOOKUP($A30,'Season 2'!AK$4:CN$104,42,0),"0"),
IFERROR(VLOOKUP($A30,'Season 3'!AK$4:CN$104,42,0),"0"),IFERROR(VLOOKUP($A30,'Season 4'!AK$4:CN$104,42,0),"0"),
IFERROR(VLOOKUP($A30,'Season 5'!AK$4:CN$104,42,0),"0"),IFERROR(VLOOKUP($A30,'Season 6'!AK$4:CN$104,42,0),"0"),
IFERROR(VLOOKUP($A30,'Season 7'!AK$4:CN$104,42,0),"0"),IFERROR(VLOOKUP($A30,'Season 8'!AK$4:CN$104,42,0),"0"),
IFERROR(VLOOKUP($A30,'Season 9'!AK$4:CN$104,42,0),"0"),IFERROR(VLOOKUP($A30,'Season 10'!AK$4:CN$104,42,0),"0"),
IFERROR(VLOOKUP($A30,'Season 11'!AK$4:CN$104,42,0),"0"),IFERROR(VLOOKUP($A30,'Season 12'!AK$4:CN$104,42,0),"0"),
IFERROR(VLOOKUP($A30,'Season 13'!AK$4:CN$104,42,0),"0"),IFERROR(VLOOKUP($A30,'Season 14'!AK$4:CN$104,42,0),"0"),IFERROR(VLOOKUP($A30,'Season 15'!AK$4:CN$104,42,0),"0"),)</f>
        <v>0</v>
      </c>
      <c r="AP30" s="403">
        <f>SUM(IFERROR(VLOOKUP($A30,'Season 1'!AJ$4:CM$104,43,0),"0"),IFERROR(VLOOKUP($A30,'Season 2'!AK$4:CN$104,43,0),"0"),
IFERROR(VLOOKUP($A30,'Season 3'!AK$4:CN$104,43,0),"0"),IFERROR(VLOOKUP($A30,'Season 4'!AK$4:CN$104,43,0),"0"),
IFERROR(VLOOKUP($A30,'Season 5'!AK$4:CN$104,43,0),"0"),IFERROR(VLOOKUP($A30,'Season 6'!AK$4:CN$104,43,0),"0"),
IFERROR(VLOOKUP($A30,'Season 7'!AK$4:CN$104,43,0),"0"),IFERROR(VLOOKUP($A30,'Season 8'!AK$4:CN$104,43,0),"0"),
IFERROR(VLOOKUP($A30,'Season 9'!AK$4:CN$104,43,0),"0"),IFERROR(VLOOKUP($A30,'Season 10'!AK$4:CN$104,43,0),"0"),
IFERROR(VLOOKUP($A30,'Season 11'!AK$4:CN$104,43,0),"0"),IFERROR(VLOOKUP($A30,'Season 12'!AK$4:CN$104,43,0),"0"),
IFERROR(VLOOKUP($A30,'Season 13'!AK$4:CN$104,43,0),"0"),IFERROR(VLOOKUP($A30,'Season 14'!AK$4:CN$104,43,0),"0"),IFERROR(VLOOKUP($A30,'Season 15'!AK$4:CN$104,43,0),"0"),)</f>
        <v>3</v>
      </c>
      <c r="AQ30" s="398">
        <f>SUM(IFERROR(VLOOKUP($A30,'Season 1'!AJ$4:CM$104,44,0),"0"),IFERROR(VLOOKUP($A30,'Season 2'!AK$4:CN$104,44,0),"0"),
IFERROR(VLOOKUP($A30,'Season 3'!AK$4:CN$104,44,0),"0"),IFERROR(VLOOKUP($A30,'Season 4'!AK$4:CN$104,44,0),"0"),
IFERROR(VLOOKUP($A30,'Season 5'!AK$4:CN$104,44,0),"0"),IFERROR(VLOOKUP($A30,'Season 6'!AK$4:CN$104,44,0),"0"),
IFERROR(VLOOKUP($A30,'Season 7'!AK$4:CN$104,44,0),"0"),IFERROR(VLOOKUP($A30,'Season 8'!AK$4:CN$104,44,0),"0"),
IFERROR(VLOOKUP($A30,'Season 9'!AK$4:CN$104,44,0),"0"),IFERROR(VLOOKUP($A30,'Season 10'!AK$4:CN$104,44,0),"0"),
IFERROR(VLOOKUP($A30,'Season 11'!AK$4:CN$104,44,0),"0"),IFERROR(VLOOKUP($A30,'Season 12'!AK$4:CN$104,44,0),"0"),
IFERROR(VLOOKUP($A30,'Season 13'!AK$4:CN$104,44,0),"0"),IFERROR(VLOOKUP($A30,'Season 14'!AK$4:CN$104,44,0),"0"),IFERROR(VLOOKUP($A30,'Season 15'!AK$4:CN$104,44,0),"0"),)</f>
        <v>0</v>
      </c>
      <c r="AR30" s="518">
        <f>SUM(IFERROR(VLOOKUP($A30,'Season 1'!AJ$4:CM$104,45,0),"0"),IFERROR(VLOOKUP($A30,'Season 2'!AK$4:CN$104,45,0),"0"),
IFERROR(VLOOKUP($A30,'Season 3'!AK$4:CN$104,45,0),"0"),IFERROR(VLOOKUP($A30,'Season 4'!AK$4:CN$104,45,0),"0"),
IFERROR(VLOOKUP($A30,'Season 5'!AK$4:CN$104,45,0),"0"),IFERROR(VLOOKUP($A30,'Season 6'!AK$4:CN$104,45,0),"0"),
IFERROR(VLOOKUP($A30,'Season 7'!AK$4:CN$104,45,0),"0"),IFERROR(VLOOKUP($A30,'Season 8'!AK$4:CN$104,45,0),"0"),
IFERROR(VLOOKUP($A30,'Season 9'!AK$4:CN$104,45,0),"0"),IFERROR(VLOOKUP($A30,'Season 10'!AK$4:CN$104,45,0),"0"),
IFERROR(VLOOKUP($A30,'Season 11'!AK$4:CN$104,45,0),"0"),IFERROR(VLOOKUP($A30,'Season 12'!AK$4:CN$104,45,0),"0"),
IFERROR(VLOOKUP($A30,'Season 13'!AK$4:CN$104,45,0),"0"),IFERROR(VLOOKUP($A30,'Season 14'!AK$4:CN$104,45,0),"0"),IFERROR(VLOOKUP($A30,'Season 15'!AK$4:CN$104,45,0),"0"),)</f>
        <v>0</v>
      </c>
      <c r="AS30" s="21">
        <f>SUM(IFERROR(VLOOKUP($A30,'Season 1'!AJ$4:CM$104,46,0),"0"),IFERROR(VLOOKUP($A30,'Season 2'!AK$4:CN$104,46,0),"0"),
IFERROR(VLOOKUP($A30,'Season 3'!AK$4:CN$104,46,0),"0"),IFERROR(VLOOKUP($A30,'Season 4'!AK$4:CN$104,46,0),"0"),
IFERROR(VLOOKUP($A30,'Season 5'!AK$4:CN$104,46,0),"0"),IFERROR(VLOOKUP($A30,'Season 6'!AK$4:CN$104,46,0),"0"),
IFERROR(VLOOKUP($A30,'Season 7'!AK$4:CN$104,46,0),"0"),IFERROR(VLOOKUP($A30,'Season 8'!AK$4:CN$104,46,0),"0"),
IFERROR(VLOOKUP($A30,'Season 9'!AK$4:CN$104,46,0),"0"),IFERROR(VLOOKUP($A30,'Season 10'!AK$4:CN$104,46,0),"0"),
IFERROR(VLOOKUP($A30,'Season 11'!AK$4:CN$104,46,0),"0"),IFERROR(VLOOKUP($A30,'Season 12'!AK$4:CN$104,46,0),"0"),
IFERROR(VLOOKUP($A30,'Season 13'!AK$4:CN$104,46,0),"0"),IFERROR(VLOOKUP($A30,'Season 14'!AK$4:CN$104,46,0),"0"),IFERROR(VLOOKUP($A30,'Season 15'!AK$4:CN$104,46,0),"0"),)</f>
        <v>0</v>
      </c>
      <c r="AT30" s="402">
        <f>SUM(IFERROR(VLOOKUP($A30,'Season 1'!AJ$4:CM$104,47,0),"0"),IFERROR(VLOOKUP($A30,'Season 2'!AK$4:CN$104,47,0),"0"),
IFERROR(VLOOKUP($A30,'Season 3'!AK$4:CN$104,47,0),"0"),IFERROR(VLOOKUP($A30,'Season 4'!AK$4:CN$104,47,0),"0"),
IFERROR(VLOOKUP($A30,'Season 5'!AK$4:CN$104,47,0),"0"),IFERROR(VLOOKUP($A30,'Season 6'!AK$4:CN$104,47,0),"0"),
IFERROR(VLOOKUP($A30,'Season 7'!AK$4:CN$104,47,0),"0"),IFERROR(VLOOKUP($A30,'Season 8'!AK$4:CN$104,47,0),"0"),
IFERROR(VLOOKUP($A30,'Season 9'!AK$4:CN$104,47,0),"0"),IFERROR(VLOOKUP($A30,'Season 10'!AK$4:CN$104,47,0),"0"),
IFERROR(VLOOKUP($A30,'Season 11'!AK$4:CN$104,47,0),"0"),IFERROR(VLOOKUP($A30,'Season 12'!AK$4:CN$104,47,0),"0"),
IFERROR(VLOOKUP($A30,'Season 13'!AK$4:CN$104,47,0),"0"),IFERROR(VLOOKUP($A30,'Season 14'!AK$4:CN$104,47,0),"0"),IFERROR(VLOOKUP($A30,'Season 15'!AK$4:CN$104,47,0),"0"),)</f>
        <v>1</v>
      </c>
      <c r="AU30" s="403">
        <f>SUM(IFERROR(VLOOKUP($A30,'Season 3'!AK$4:CN$104,48,0),"0"),IFERROR(VLOOKUP($A30,'Season 4'!AK$4:CN$104,48,0),"0"),
IFERROR(VLOOKUP($A30,'Season 5'!AK$4:CN$104,48,0),"0"),IFERROR(VLOOKUP($A30,'Season 6'!AK$4:CN$104,48,0),"0"),
IFERROR(VLOOKUP($A30,'Season 7'!AK$4:CN$104,48,0),"0"),IFERROR(VLOOKUP($A30,'Season 8'!AK$4:CN$104,48,0),"0"),
IFERROR(VLOOKUP($A30,'Season 9'!AK$4:CN$104,48,0),"0"),IFERROR(VLOOKUP($A30,'Season 10'!AK$4:CN$104,48,0),"0"),
IFERROR(VLOOKUP($A30,'Season 11'!AK$4:CN$104,48,0),"0"),IFERROR(VLOOKUP($A30,'Season 12'!AK$4:CN$104,48,0),"0"),
IFERROR(VLOOKUP($A30,'Season 13'!AK$4:CN$104,48,0),"0"),IFERROR(VLOOKUP($A30,'Season 14'!AK$4:CN$104,48,0),"0"),IFERROR(VLOOKUP($A30,'Season 15'!AK$4:CN$104,48,0),"0"),)</f>
        <v>0</v>
      </c>
      <c r="AV30" s="398">
        <f>SUM(IFERROR(VLOOKUP($A30,'Season 3'!AK$4:CN$104,49,0),"0"),IFERROR(VLOOKUP($A30,'Season 4'!AK$4:CN$104,49,0),"0"),
IFERROR(VLOOKUP($A30,'Season 5'!AK$4:CN$104,49,0),"0"),IFERROR(VLOOKUP($A30,'Season 6'!AK$4:CN$104,49,0),"0"),
IFERROR(VLOOKUP($A30,'Season 7'!AK$4:CN$104,49,0),"0"),IFERROR(VLOOKUP($A30,'Season 8'!AK$4:CN$104,49,0),"0"),
IFERROR(VLOOKUP($A30,'Season 9'!AK$4:CN$104,49,0),"0"),IFERROR(VLOOKUP($A30,'Season 10'!AK$4:CN$104,49,0),"0"),
IFERROR(VLOOKUP($A30,'Season 11'!AK$4:CN$104,49,0),"0"),IFERROR(VLOOKUP($A30,'Season 12'!AK$4:CN$104,49,0),"0"),
IFERROR(VLOOKUP($A30,'Season 13'!AK$4:CN$104,49,0),"0"),IFERROR(VLOOKUP($A30,'Season 14'!AK$4:CN$104,49,0),"0"),IFERROR(VLOOKUP($A30,'Season 15'!AK$4:CN$104,49,0),"0"),)</f>
        <v>0</v>
      </c>
      <c r="AW30" s="518">
        <f>SUM(IFERROR(VLOOKUP($A30,'Season 3'!AK$4:CN$104,50,0),"0"),IFERROR(VLOOKUP($A30,'Season 4'!AK$4:CN$104,50,0),"0"),
IFERROR(VLOOKUP($A30,'Season 5'!AK$4:CN$104,50,0),"0"),IFERROR(VLOOKUP($A30,'Season 6'!AK$4:CN$104,50,0),"0"),
IFERROR(VLOOKUP($A30,'Season 7'!AK$4:CN$104,50,0),"0"),IFERROR(VLOOKUP($A30,'Season 8'!AK$4:CN$104,50,0),"0"),
IFERROR(VLOOKUP($A30,'Season 9'!AK$4:CN$104,50,0),"0"),IFERROR(VLOOKUP($A30,'Season 10'!AK$4:CN$104,50,0),"0"),
IFERROR(VLOOKUP($A30,'Season 11'!AK$4:CN$104,50,0),"0"),IFERROR(VLOOKUP($A30,'Season 12'!AK$4:CN$104,50,0),"0"),
IFERROR(VLOOKUP($A30,'Season 13'!AK$4:CN$104,50,0),"0"),IFERROR(VLOOKUP($A30,'Season 14'!AK$4:CN$104,50,0),"0"),IFERROR(VLOOKUP($A30,'Season 15'!AK$4:CN$104,50,0),"0"),)</f>
        <v>0</v>
      </c>
      <c r="AX30" s="21">
        <f>SUM(IFERROR(VLOOKUP($A30,'Season 3'!AK$4:CN$104,51,0),"0"),IFERROR(VLOOKUP($A30,'Season 4'!AK$4:CN$104,51,0),"0"),
IFERROR(VLOOKUP($A30,'Season 5'!AK$4:CN$104,51,0),"0"),IFERROR(VLOOKUP($A30,'Season 6'!AK$4:CN$104,51,0),"0"),
IFERROR(VLOOKUP($A30,'Season 7'!AK$4:CN$104,51,0),"0"),IFERROR(VLOOKUP($A30,'Season 8'!AK$4:CN$104,51,0),"0"),
IFERROR(VLOOKUP($A30,'Season 9'!AK$4:CN$104,51,0),"0"),IFERROR(VLOOKUP($A30,'Season 10'!AK$4:CN$104,51,0),"0"),
IFERROR(VLOOKUP($A30,'Season 11'!AK$4:CN$104,51,0),"0"),IFERROR(VLOOKUP($A30,'Season 12'!AK$4:CN$104,51,0),"0"),
IFERROR(VLOOKUP($A30,'Season 13'!AK$4:CN$104,51,0),"0"),IFERROR(VLOOKUP($A30,'Season 14'!AK$4:CN$104,51,0),"0"),IFERROR(VLOOKUP($A30,'Season 15'!AK$4:CN$104,51,0),"0"),)</f>
        <v>0</v>
      </c>
      <c r="AY30" s="402">
        <f>SUM(IFERROR(VLOOKUP($A30,'Season 3'!AK$4:CN$104,52,0),"0"),IFERROR(VLOOKUP($A30,'Season 4'!AK$4:CN$104,52,0),"0"),
IFERROR(VLOOKUP($A30,'Season 5'!AK$4:CN$104,52,0),"0"),IFERROR(VLOOKUP($A30,'Season 6'!AK$4:CN$104,52,0),"0"),
IFERROR(VLOOKUP($A30,'Season 7'!AK$4:CN$104,52,0),"0"),IFERROR(VLOOKUP($A30,'Season 8'!AK$4:CN$104,52,0),"0"),
IFERROR(VLOOKUP($A30,'Season 9'!AK$4:CN$104,52,0),"0"),IFERROR(VLOOKUP($A30,'Season 10'!AK$4:CN$104,52,0),"0"),
IFERROR(VLOOKUP($A30,'Season 11'!AK$4:CN$104,52,0),"0"),IFERROR(VLOOKUP($A30,'Season 12'!AK$4:CN$104,52,0),"0"),
IFERROR(VLOOKUP($A30,'Season 13'!AK$4:CN$104,52,0),"0"),IFERROR(VLOOKUP($A30,'Season 14'!AK$4:CN$104,52,0),"0"),IFERROR(VLOOKUP($A30,'Season 15'!AK$4:CN$104,52,0),"0"),)</f>
        <v>0</v>
      </c>
      <c r="AZ30" s="403">
        <f>SUM(IFERROR(VLOOKUP($A30,'Season 1'!AJ$4:CM$104,38,0),"0"),IFERROR(VLOOKUP($A30,'Season 2'!AK$4:CN$104,48,0),"0"),)</f>
        <v>1</v>
      </c>
      <c r="BA30" s="398">
        <f>SUM(IFERROR(VLOOKUP($A30,'Season 1'!AJ$4:CM$104,39,0),"0"),IFERROR(VLOOKUP($A30,'Season 2'!AK$4:CN$104,49,0),"0"),)</f>
        <v>1</v>
      </c>
      <c r="BB30" s="518">
        <f>SUM(IFERROR(VLOOKUP($A30,'Season 1'!AJ$4:CM$104,40,0),"0"),IFERROR(VLOOKUP($A30,'Season 2'!AK$4:CN$104,50,0),"0"),)</f>
        <v>0</v>
      </c>
      <c r="BC30" s="21">
        <f>SUM(IFERROR(VLOOKUP($A30,'Season 1'!AJ$4:CM$104,41,0),"0"),IFERROR(VLOOKUP($A30,'Season 2'!AK$4:CN$104,51,0),"0"),)</f>
        <v>0</v>
      </c>
      <c r="BD30" s="402">
        <f>SUM(IFERROR(VLOOKUP($A30,'Season 1'!AJ$4:CM$104,42,0),"0"),IFERROR(VLOOKUP($A30,'Season 2'!AK$4:CN$104,52,0),"0"),)</f>
        <v>0</v>
      </c>
      <c r="BE30" s="561">
        <f>SUM(
IFERROR(VLOOKUP($A30,'Season 1'!AJ$4:CM$104,48,0),"0"),IFERROR(VLOOKUP($A30,'Season 2'!AK$4:CN$104,53,0),"0"),
IFERROR(VLOOKUP($A30,'Season 3'!AK$4:CN$104,53,0),"0"),IFERROR(VLOOKUP($A30,'Season 4'!AK$4:CN$104,53,0),"0"),
IFERROR(VLOOKUP($A30,'Season 5'!AK$4:CN$104,53,0),"0"),IFERROR(VLOOKUP($A30,'Season 6'!AK$4:CN$104,53,0),"0"),
IFERROR(VLOOKUP($A30,'Season 7'!AK$4:CN$104,53,0),"0"),IFERROR(VLOOKUP($A30,'Season 8'!AK$4:CN$104,53,0),"0"),
IFERROR(VLOOKUP($A30,'Season 9'!AK$4:CN$104,53,0),"0"),IFERROR(VLOOKUP($A30,'Season 10'!AK$4:CN$104,53,0),"0"),
IFERROR(VLOOKUP($A30,'Season 11'!AK$4:CN$104,53,0),"0"),IFERROR(VLOOKUP($A30,'Season 12'!AK$4:CN$104,53,0),"0"),
IFERROR(VLOOKUP($A30,'Season 13'!AK$4:CN$104,53,0),"0"),IFERROR(VLOOKUP($A30,'Season 14'!AK$4:CN$104,53,0),"0"),IFERROR(VLOOKUP($A30,'Season 15'!AK$4:CN$104,53,0),"0"),)</f>
        <v>0</v>
      </c>
      <c r="BF30" s="562">
        <f>SUM(
IFERROR(VLOOKUP($A30,'Season 1'!AJ$4:CM$104,49,0),"0"),IFERROR(VLOOKUP($A30,'Season 2'!AK$4:CN$104,54,0),"0"),
IFERROR(VLOOKUP($A30,'Season 3'!AK$4:CN$104,54,0),"0"),IFERROR(VLOOKUP($A30,'Season 4'!AK$4:CN$104,54,0),"0"),
IFERROR(VLOOKUP($A30,'Season 5'!AK$4:CN$104,54,0),"0"),IFERROR(VLOOKUP($A30,'Season 6'!AK$4:CN$104,54,0),"0"),
IFERROR(VLOOKUP($A30,'Season 7'!AK$4:CN$104,54,0),"0"),IFERROR(VLOOKUP($A30,'Season 8'!AK$4:CN$104,54,0),"0"),
IFERROR(VLOOKUP($A30,'Season 9'!AK$4:CN$104,54,0),"0"),IFERROR(VLOOKUP($A30,'Season 10'!AK$4:CN$104,54,0),"0"),
IFERROR(VLOOKUP($A30,'Season 11'!AK$4:CN$104,540),"0"),IFERROR(VLOOKUP($A30,'Season 12'!AK$4:CN$104,54,0),"0"),
IFERROR(VLOOKUP($A30,'Season 13'!AK$4:CN$104,54,0),"0"),IFERROR(VLOOKUP($A30,'Season 14'!AK$4:CN$104,54,0),"0"),IFERROR(VLOOKUP($A30,'Season 15'!AK$4:CN$104,54,0),"0"),)</f>
        <v>0</v>
      </c>
      <c r="BG30" s="529" t="e">
        <f t="shared" si="1"/>
        <v>#DIV/0!</v>
      </c>
      <c r="BI30" s="553"/>
      <c r="BJ30" s="553"/>
      <c r="BK30" s="553"/>
      <c r="BL30" s="553"/>
      <c r="BM30" s="553"/>
      <c r="BN30" s="553"/>
      <c r="BO30" s="531"/>
      <c r="BP30" s="531"/>
      <c r="BQ30" s="531"/>
      <c r="BR30" s="531"/>
      <c r="BS30" s="12">
        <f>IFERROR(VLOOKUP($A30,'Season 1'!$AJ$4:$CM$104,50,0),"0")</f>
        <v>0</v>
      </c>
      <c r="BT30" s="12">
        <f>IFERROR(VLOOKUP($A30,'Season 1'!$AJ$4:$CM$104,51,0),"0")</f>
        <v>0</v>
      </c>
      <c r="BU30" s="12">
        <f>IFERROR(VLOOKUP($A30,'Season 2'!$AK$4:$CN$104,55,0),"0")</f>
        <v>0</v>
      </c>
      <c r="BV30" s="12">
        <f>IFERROR(VLOOKUP($A30,'Season 2'!$AK$4:$CN$104,56,0),"0")</f>
        <v>0</v>
      </c>
      <c r="BW30" s="12" t="str">
        <f>IFERROR(VLOOKUP($A30,'Season 3'!$AK$4:$CN$104,55,0),"0")</f>
        <v>0</v>
      </c>
      <c r="BX30" s="12" t="str">
        <f>IFERROR(VLOOKUP($A30,'Season 3'!$AK$4:$CN$104,56,0),"0")</f>
        <v>0</v>
      </c>
      <c r="BY30" s="12" t="str">
        <f>IFERROR(VLOOKUP($A30,'Season 4'!$AK$4:$CN$104,55,0),"0")</f>
        <v>0</v>
      </c>
      <c r="BZ30" s="12" t="str">
        <f>IFERROR(VLOOKUP($A30,'Season 4'!$AK$4:$CN$104,56,0),"0")</f>
        <v>0</v>
      </c>
      <c r="CA30" s="12" t="str">
        <f>IFERROR(VLOOKUP($A30,'Season 5'!$AK$4:$CN$104,55,0),"0")</f>
        <v>0</v>
      </c>
      <c r="CB30" s="12" t="str">
        <f>IFERROR(VLOOKUP($A30,'Season 5'!$AK$4:$CN$104,56,0),"0")</f>
        <v>0</v>
      </c>
      <c r="CC30" s="12" t="str">
        <f>IFERROR(VLOOKUP($A30,'Season 6'!$AK$4:$CN$104,55,0),"0")</f>
        <v>0</v>
      </c>
      <c r="CD30" s="12" t="str">
        <f>IFERROR(VLOOKUP($A30,'Season 6'!$AK$4:$CN$104,56,0),"0")</f>
        <v>0</v>
      </c>
      <c r="CE30" s="12" t="str">
        <f>IFERROR(VLOOKUP($A30,'Season 7'!$AK$4:$CN$104,55,0),"0")</f>
        <v>0</v>
      </c>
      <c r="CF30" s="12" t="str">
        <f>IFERROR(VLOOKUP($A30,'Season 7'!$AK$4:$CN$104,56,0),"0")</f>
        <v>0</v>
      </c>
      <c r="CG30" s="12" t="str">
        <f>IFERROR(VLOOKUP($A30,'Season 8'!$AK$4:$CN$104,55,0),"0")</f>
        <v>0</v>
      </c>
      <c r="CH30" s="12" t="str">
        <f>IFERROR(VLOOKUP($A30,'Season 8'!$AK$4:$CN$104,56,0),"0")</f>
        <v>0</v>
      </c>
      <c r="CI30" s="12" t="str">
        <f>IFERROR(VLOOKUP($A30,'Season 9'!$AK$4:$CN$104,55,0),"0")</f>
        <v>0</v>
      </c>
      <c r="CJ30" s="12" t="str">
        <f>IFERROR(VLOOKUP($A30,'Season 9'!$AK$4:$CN$104,56,0),"0")</f>
        <v>0</v>
      </c>
      <c r="CK30" s="12" t="str">
        <f>IFERROR(VLOOKUP($A30,'Season 10'!$AK$4:$CN$104,55,0),"0")</f>
        <v>0</v>
      </c>
      <c r="CL30" s="12" t="str">
        <f>IFERROR(VLOOKUP($A30,'Season 10'!$AK$4:$CN$104,56,0),"0")</f>
        <v>0</v>
      </c>
      <c r="CM30" s="12" t="str">
        <f>IFERROR(VLOOKUP($A30,'Season 11'!$AK$4:$CN$104,55,0),"0")</f>
        <v>0</v>
      </c>
      <c r="CN30" s="12" t="str">
        <f>IFERROR(VLOOKUP($A30,'Season 11'!$AK$4:$CN$104,56,0),"0")</f>
        <v>0</v>
      </c>
      <c r="CO30" s="12" t="str">
        <f>IFERROR(VLOOKUP($A30,'Season 12'!$AK$4:$CN$104,55,0),"0")</f>
        <v>0</v>
      </c>
      <c r="CP30" s="12" t="str">
        <f>IFERROR(VLOOKUP($A30,'Season 12'!$AK$4:$CN$104,56,0),"0")</f>
        <v>0</v>
      </c>
      <c r="CQ30" s="12" t="str">
        <f>IFERROR(VLOOKUP($A30,'Season 13'!$AK$4:$CN$104,55,0),"0")</f>
        <v>0</v>
      </c>
      <c r="CR30" s="12" t="str">
        <f>IFERROR(VLOOKUP($A30,'Season 13'!$AK$4:$CN$104,56,0),"0")</f>
        <v>0</v>
      </c>
      <c r="CS30" s="12" t="str">
        <f>IFERROR(VLOOKUP($A30,'Season 14'!$AK$4:$CN$104,55,0),"0")</f>
        <v>0</v>
      </c>
      <c r="CT30" s="12" t="str">
        <f>IFERROR(VLOOKUP($A30,'Season 14'!$AK$4:$CN$104,56,0),"0")</f>
        <v>0</v>
      </c>
      <c r="CU30" s="12" t="str">
        <f>IFERROR(VLOOKUP($A30,'Season 15'!$AK$4:$CN$104,55,0),"0")</f>
        <v>0</v>
      </c>
      <c r="CV30" s="12" t="str">
        <f>IFERROR(VLOOKUP($A30,'Season 15'!$AK$4:$CN$104,56,0),"0")</f>
        <v>0</v>
      </c>
    </row>
    <row r="31" spans="1:100" x14ac:dyDescent="0.25">
      <c r="A31" s="545"/>
      <c r="B31" s="516" t="str">
        <f>IFERROR(VLOOKUP('Data Totals'!A31,'Season 1'!AJ$4:CH$104,2,FALSE),IFERROR(VLOOKUP('Data Totals'!A31,'Season 2'!AK$4:CI$104,2,FALSE),IFERROR(VLOOKUP('Data Totals'!A31,'Season 3'!AK$4:CI$104,2,FALSE),IFERROR(VLOOKUP('Data Totals'!A31,'Season 4'!AK$4:CI$104,2,FALSE),IFERROR(VLOOKUP('Data Totals'!A31,'Season 5'!AK$4:CI$104,2,FALSE),IFERROR(VLOOKUP('Data Totals'!A31,'Season 6'!AK$4:CI$104,2,FALSE),IFERROR(VLOOKUP('Data Totals'!A31,'Season 7'!AK$4:CI$104,2,FALSE),IFERROR(VLOOKUP('Data Totals'!A31,'Season 8'!AK$4:CI$104,2,FALSE),IFERROR(VLOOKUP('Data Totals'!A31,'Season 9'!AK$4:CI$104,2,FALSE),IFERROR(VLOOKUP('Data Totals'!A31,'Season 10'!AK$4:CI$104,2,FALSE),IFERROR(VLOOKUP('Data Totals'!A31,'Season 11'!AK$4:CI$104,2,FALSE),IFERROR(VLOOKUP('Data Totals'!A31,'Season 12'!AK$4:CI$104,2,FALSE),IFERROR(VLOOKUP('Data Totals'!A31,'Season 13'!AK$4:CI$104,2,FALSE),IFERROR(VLOOKUP('Data Totals'!A31,'Season 14'!AK$4:CI$104,2,FALSE),IFERROR(VLOOKUP('Data Totals'!A31,'Season 15'!AK$4:CI$104,2,FALSE),"N/A")))))))))))))))</f>
        <v>N/A</v>
      </c>
      <c r="C31" s="517" t="str">
        <f>IFERROR(VLOOKUP('Data Totals'!A31,'Season 1'!AJ$4:CH$104,3,FALSE),IFERROR(VLOOKUP('Data Totals'!A31,'Season 2'!AK$4:CI$104,3,FALSE),IFERROR(VLOOKUP('Data Totals'!A31,'Season 3'!AK$4:CI$104,3,FALSE),IFERROR(VLOOKUP('Data Totals'!A31,'Season 4'!AK$4:CI$104,3,FALSE),IFERROR(VLOOKUP('Data Totals'!A31,'Season 5'!AK$4:CI$104,3,FALSE),IFERROR(VLOOKUP('Data Totals'!A31,'Season 6'!AK$4:CI$104,3,FALSE),IFERROR(VLOOKUP('Data Totals'!A31,'Season 7'!AK$4:CI$104,3,FALSE),IFERROR(VLOOKUP('Data Totals'!A31,'Season 8'!AK$4:CI$104,3,FALSE),IFERROR(VLOOKUP('Data Totals'!A31,'Season 9'!AK$4:CI$104,3,FALSE),IFERROR(VLOOKUP('Data Totals'!A31,'Season 10'!AK$4:CI$104,3,FALSE),IFERROR(VLOOKUP('Data Totals'!A31,'Season 11'!AK$4:CI$104,3,FALSE),IFERROR(VLOOKUP('Data Totals'!A31,'Season 12'!AK$4:CI$104,3,FALSE),IFERROR(VLOOKUP('Data Totals'!A31,'Season 13'!AK$4:CI$104,3,FALSE),IFERROR(VLOOKUP('Data Totals'!A31,'Season 14'!AK$4:CI$104,3,FALSE),IFERROR(VLOOKUP('Data Totals'!A31,'Season 15'!AK$4:CI$104,3,FALSE),"N/A")))))))))))))))</f>
        <v>N/A</v>
      </c>
      <c r="D31" s="517" t="str">
        <f>IFERROR(VLOOKUP('Data Totals'!A31,'Season 15'!AK$4:CI$104,4,FALSE),IFERROR(VLOOKUP('Data Totals'!A31,'Season 14'!AK$4:CI$104,4,FALSE),IFERROR(VLOOKUP('Data Totals'!A31,'Season 13'!AK$4:CI$104,4,FALSE),IFERROR(VLOOKUP('Data Totals'!A31,'Season 12'!AK$4:CI$104,4,FALSE),IFERROR(VLOOKUP('Data Totals'!A31,'Season 11'!AK$4:CI$104,4,FALSE),IFERROR(VLOOKUP('Data Totals'!A31,'Season 10'!AK$4:CI$104,4,FALSE),IFERROR(VLOOKUP('Data Totals'!A31,'Season 9'!AK$4:CI$104,4,FALSE),IFERROR(VLOOKUP('Data Totals'!A31,'Season 8'!AK$4:CI$104,4,FALSE),IFERROR(VLOOKUP('Data Totals'!A31,'Season 7'!AK$4:CI$104,4,FALSE),IFERROR(VLOOKUP('Data Totals'!A31,'Season 6'!AK$4:CI$104,4,FALSE),IFERROR(VLOOKUP('Data Totals'!A31,'Season 5'!AK$4:CI$104,4,FALSE),IFERROR(VLOOKUP('Data Totals'!A31,'Season 4'!AK$4:CI$104,4,FALSE),IFERROR(VLOOKUP('Data Totals'!A31,'Season 3'!AK$4:CI$104,4,FALSE),IFERROR(VLOOKUP('Data Totals'!A31,'Season 2'!AK$4:CI$104,4,FALSE),IFERROR(VLOOKUP('Data Totals'!A31,'Season 1'!AJ$4:CH$104,4,FALSE),"N/A")))))))))))))))</f>
        <v>N/A</v>
      </c>
      <c r="E31" s="517" t="e">
        <f t="shared" si="0"/>
        <v>#VALUE!</v>
      </c>
      <c r="F31" s="398">
        <f>SUM(IFERROR(VLOOKUP(A31,BI$3:BN$152,2,0),"0"),
IFERROR(VLOOKUP(A31,'Season 1'!AJ$4:CM$104,7,0),"0"),IFERROR(VLOOKUP(A31,'Season 2'!AK$4:CN$104,7,0),"0"),
IFERROR(VLOOKUP(A31,'Season 3'!AK$4:CN$104,7,0),"0"),IFERROR(VLOOKUP(A31,'Season 4'!AK$4:CN$104,7,0),"0"),
IFERROR(VLOOKUP(A31,'Season 5'!AK$4:CN$104,7,0),"0"),IFERROR(VLOOKUP(A31,'Season 6'!AK$4:CN$104,7,0),"0"),
IFERROR(VLOOKUP(A31,'Season 7'!AK$4:CN$104,7,0),"0"),IFERROR(VLOOKUP(A31,'Season 8'!AK$4:CN$104,7,0),"0"),
IFERROR(VLOOKUP(A31,'Season 9'!AK$4:CN$104,7,0),"0"),IFERROR(VLOOKUP(A31,'Season 10'!AK$4:CN$104,7,0),"0"),
IFERROR(VLOOKUP(A31,'Season 11'!AK$4:CN$104,7,0),"0"),IFERROR(VLOOKUP(A31,'Season 12'!AK$4:CN$104,7,0),"0"),
IFERROR(VLOOKUP(A31,'Season 13'!AK$4:CN$104,7,0),"0"),IFERROR(VLOOKUP(A31,'Season 14'!AK$4:CN$104,7,0),"0"),IFERROR(VLOOKUP(A31,'Season 15'!AK$4:CN$104,7,0),"0"),)</f>
        <v>0</v>
      </c>
      <c r="G31" s="398">
        <f>SUM(
IFERROR(VLOOKUP(A31,'Season 1'!AJ$4:CM$104,8,0),"0"),IFERROR(VLOOKUP(A31,'Season 2'!AK$4:CN$104,8,0),"0"),
IFERROR(VLOOKUP(A31,'Season 3'!AK$4:CN$104,8,0),"0"),IFERROR(VLOOKUP(A31,'Season 4'!AK$4:CN$104,8,0),"0"),
IFERROR(VLOOKUP(A31,'Season 5'!AK$4:CN$104,8,0),"0"),IFERROR(VLOOKUP(A31,'Season 6'!AK$4:CN$104,8,0),"0"),
IFERROR(VLOOKUP(A31,'Season 7'!AK$4:CN$104,8,0),"0"),IFERROR(VLOOKUP(A31,'Season 8'!AK$4:CN$104,8,0),"0"),
IFERROR(VLOOKUP(A31,'Season 9'!AK$4:CN$104,8,0),"0"),IFERROR(VLOOKUP(A31,'Season 10'!AK$4:CN$104,8,0),"0"),
IFERROR(VLOOKUP(A31,'Season 11'!AK$4:CN$104,8,0),"0"),IFERROR(VLOOKUP(A31,'Season 12'!AK$4:CN$104,8,0),"0"),
IFERROR(VLOOKUP(A31,'Season 13'!AK$4:CN$104,8,0),"0"),IFERROR(VLOOKUP(A31,'Season 14'!AK$4:CN$104,8,0),"0"),IFERROR(VLOOKUP(A31,'Season 15'!AK$4:CN$104,8,0),"0"),)</f>
        <v>0</v>
      </c>
      <c r="H31" s="329">
        <f>SUM(
IFERROR(VLOOKUP(A31,'Season 1'!AJ$4:CM$104,9,0),"0"),IFERROR(VLOOKUP(A31,'Season 2'!AK$4:CN$104,9,0),"0"),
IFERROR(VLOOKUP(A31,'Season 3'!AK$4:CN$104,9,0),"0"),IFERROR(VLOOKUP(A31,'Season 4'!AK$4:CN$104,9,0),"0"),
IFERROR(VLOOKUP(A31,'Season 5'!AK$4:CN$104,9,0),"0"),IFERROR(VLOOKUP(A31,'Season 6'!AK$4:CN$104,9,0),"0"),
IFERROR(VLOOKUP(A31,'Season 7'!AK$4:CN$104,9,0),"0"),IFERROR(VLOOKUP(A31,'Season 8'!AK$4:CN$104,9,0),"0"),
IFERROR(VLOOKUP(A31,'Season 9'!AK$4:CN$104,9,0),"0"),IFERROR(VLOOKUP(A31,'Season 10'!AK$4:CN$104,9,0),"0"),
IFERROR(VLOOKUP(A31,'Season 11'!AK$4:CN$104,9,0),"0"),IFERROR(VLOOKUP(A31,'Season 12'!AK$4:CN$104,9,0),"0"),
IFERROR(VLOOKUP(A31,'Season 13'!AK$4:CN$104,9,0),"0"),IFERROR(VLOOKUP(A31,'Season 14'!AK$4:CN$104,9,0),"0"),IFERROR(VLOOKUP(A31,'Season 15'!AK$4:CN$104,9,0),"0"),)</f>
        <v>0</v>
      </c>
      <c r="I31" s="518">
        <f>SUM(
IFERROR(VLOOKUP(A31,'Season 1'!AJ$4:CM$104,10,0),"0"),IFERROR(VLOOKUP(A31,'Season 2'!AK$4:CN$104,10,0),"0"),
IFERROR(VLOOKUP(A31,'Season 3'!AK$4:CN$104,10,0),"0"),IFERROR(VLOOKUP(A31,'Season 4'!AK$4:CN$104,10,0),"0"),
IFERROR(VLOOKUP(A31,'Season 5'!AK$4:CN$104,10,0),"0"),IFERROR(VLOOKUP(A31,'Season 6'!AK$4:CN$104,10,0),"0"),
IFERROR(VLOOKUP(A31,'Season 7'!AK$4:CN$104,10,0),"0"),IFERROR(VLOOKUP(A31,'Season 8'!AK$4:CN$104,10,0),"0"),
IFERROR(VLOOKUP(A31,'Season 9'!AK$4:CN$104,10,0),"0"),IFERROR(VLOOKUP(A31,'Season 10'!AK$4:CN$104,10,0),"0"),
IFERROR(VLOOKUP(A31,'Season 11'!AK$4:CN$104,10,0),"0"),IFERROR(VLOOKUP(A31,'Season 12'!AK$4:CN$104,10,0),"0"),
IFERROR(VLOOKUP(A31,'Season 13'!AK$4:CN$104,10,0),"0"),IFERROR(VLOOKUP(A31,'Season 14'!AK$4:CN$104,10,0),"0"),IFERROR(VLOOKUP(A31,'Season 15'!AK$4:CN$104,10,0),"0"),)</f>
        <v>0</v>
      </c>
      <c r="J31" s="21">
        <f>SUM(IFERROR(VLOOKUP(A31,BI$3:BN$152,3,0),"0"),
IFERROR(VLOOKUP(A31,'Season 1'!AJ$4:CM$104,11,0),"0"),IFERROR(VLOOKUP(A31,'Season 2'!AK$4:CN$104,11,0),"0"),
IFERROR(VLOOKUP(A31,'Season 3'!AK$4:CN$104,11,0),"0"),IFERROR(VLOOKUP(A31,'Season 4'!AK$4:CN$104,11,0),"0"),
IFERROR(VLOOKUP(A31,'Season 5'!AK$4:CN$104,11,0),"0"),IFERROR(VLOOKUP(A31,'Season 6'!AK$4:CN$104,11,0),"0"),
IFERROR(VLOOKUP(A31,'Season 7'!AK$4:CN$104,11,0),"0"),IFERROR(VLOOKUP(A31,'Season 8'!AK$4:CN$104,11,0),"0"),
IFERROR(VLOOKUP(A31,'Season 9'!AK$4:CN$104,11,0),"0"),IFERROR(VLOOKUP(A31,'Season 10'!AK$4:CN$104,11,0),"0"),
IFERROR(VLOOKUP(A31,'Season 11'!AK$4:CN$104,11,0),"0"),IFERROR(VLOOKUP(A31,'Season 12'!AK$4:CN$104,11,0),"0"),
IFERROR(VLOOKUP(A31,'Season 13'!AK$4:CN$104,11,0),"0"),IFERROR(VLOOKUP(A31,'Season 14'!AK$4:CN$104,11,0),"0"),IFERROR(VLOOKUP(A31,'Season 15'!AK$4:CN$104,11,0),"0"),)</f>
        <v>0</v>
      </c>
      <c r="K31" s="402">
        <f>SUM(IFERROR(VLOOKUP($A31,BI$3:BN$152,4,0),"0"),
IFERROR(VLOOKUP($A31,'Season 1'!AJ$4:CM$104,12,0),"0"),IFERROR(VLOOKUP($A31,'Season 2'!AK$4:CN$104,12,0),"0"),
IFERROR(VLOOKUP($A31,'Season 3'!AK$4:CN$104,12,0),"0"),IFERROR(VLOOKUP($A31,'Season 4'!AK$4:CN$104,12,0),"0"),
IFERROR(VLOOKUP($A31,'Season 5'!AK$4:CN$104,12,0),"0"),IFERROR(VLOOKUP($A31,'Season 6'!AK$4:CN$104,12,0),"0"),
IFERROR(VLOOKUP($A31,'Season 7'!AK$4:CN$104,12,0),"0"),IFERROR(VLOOKUP($A31,'Season 8'!AK$4:CN$104,12,0),"0"),
IFERROR(VLOOKUP($A31,'Season 9'!AK$4:CN$104,12,0),"0"),IFERROR(VLOOKUP($A31,'Season 10'!AK$4:CN$104,12,0),"0"),
IFERROR(VLOOKUP($A31,'Season 11'!AK$4:CN$104,12,0),"0"),IFERROR(VLOOKUP($A31,'Season 12'!AK$4:CN$104,12,0),"0"),
IFERROR(VLOOKUP($A31,'Season 13'!AK$4:CN$104,12,0),"0"),IFERROR(VLOOKUP($A31,'Season 14'!AK$4:CN$104,12,0),"0"),IFERROR(VLOOKUP(A31,'Season 15'!AK$4:CN$104,12,0),"0"),)</f>
        <v>0</v>
      </c>
      <c r="L31" s="403">
        <f>SUM(
IFERROR(VLOOKUP($A31,'Season 1'!AJ$4:CM$104,13,0),"0"),IFERROR(VLOOKUP($A31,'Season 2'!AK$4:CN$104,13,0),"0"),
IFERROR(VLOOKUP($A31,'Season 3'!AK$4:CN$104,13,0),"0"),IFERROR(VLOOKUP($A31,'Season 4'!AK$4:CN$104,13,0),"0"),
IFERROR(VLOOKUP($A31,'Season 5'!AK$4:CN$104,13,0),"0"),IFERROR(VLOOKUP($A31,'Season 6'!AK$4:CN$104,13,0),"0"),
IFERROR(VLOOKUP($A31,'Season 7'!AK$4:CN$104,13,0),"0"),IFERROR(VLOOKUP($A31,'Season 8'!AK$4:CN$104,13,0),"0"),
IFERROR(VLOOKUP($A31,'Season 9'!AK$4:CN$104,13,0),"0"),IFERROR(VLOOKUP($A31,'Season 10'!AK$4:CN$104,13,0),"0"),
IFERROR(VLOOKUP($A31,'Season 11'!AK$4:CN$104,13,0),"0"),IFERROR(VLOOKUP($A31,'Season 12'!AK$4:CN$104,13,0),"0"),
IFERROR(VLOOKUP($A31,'Season 13'!AK$4:CN$104,13,0),"0"),IFERROR(VLOOKUP($A31,'Season 14'!AK$4:CN$104,13,0),"0"),IFERROR(VLOOKUP(A31,'Season 15'!AK$4:CN$104,13,0),"0"),)</f>
        <v>0</v>
      </c>
      <c r="M31" s="398">
        <f>SUM(
IFERROR(VLOOKUP($A31,'Season 1'!AJ$4:CM$104,14,0),"0"),IFERROR(VLOOKUP($A31,'Season 2'!AK$4:CN$104,14,0),"0"),
IFERROR(VLOOKUP($A31,'Season 3'!AK$4:CN$104,14,0),"0"),IFERROR(VLOOKUP($A31,'Season 4'!AK$4:CN$104,14,0),"0"),
IFERROR(VLOOKUP($A31,'Season 5'!AK$4:CN$104,14,0),"0"),IFERROR(VLOOKUP($A31,'Season 6'!AK$4:CN$104,14,0),"0"),
IFERROR(VLOOKUP($A31,'Season 7'!AK$4:CN$104,14,0),"0"),IFERROR(VLOOKUP($A31,'Season 8'!AK$4:CN$104,14,0),"0"),
IFERROR(VLOOKUP($A31,'Season 9'!AK$4:CN$104,14,0),"0"),IFERROR(VLOOKUP($A31,'Season 10'!AK$4:CN$104,14,0),"0"),
IFERROR(VLOOKUP($A31,'Season 11'!AK$4:CN$104,14,0),"0"),IFERROR(VLOOKUP($A31,'Season 12'!AK$4:CN$104,14,0),"0"),
IFERROR(VLOOKUP($A31,'Season 13'!AK$4:CN$104,14,0),"0"),IFERROR(VLOOKUP($A31,'Season 14'!AK$4:CN$104,14,0),"0"),IFERROR(VLOOKUP(A31,'Season 15'!AK$4:CN$104,14,0),"0"),)</f>
        <v>0</v>
      </c>
      <c r="N31" s="518">
        <f>SUM(
IFERROR(VLOOKUP($A31,'Season 1'!AJ$4:CM$104,15,0),"0"),IFERROR(VLOOKUP($A31,'Season 2'!AK$4:CN$104,15,0),"0"),
IFERROR(VLOOKUP($A31,'Season 3'!AK$4:CN$104,15,0),"0"),IFERROR(VLOOKUP($A31,'Season 4'!AK$4:CN$104,15,0),"0"),
IFERROR(VLOOKUP($A31,'Season 5'!AK$4:CN$104,15,0),"0"),IFERROR(VLOOKUP($A31,'Season 6'!AK$4:CN$104,15,0),"0"),
IFERROR(VLOOKUP($A31,'Season 7'!AK$4:CN$104,15,0),"0"),IFERROR(VLOOKUP($A31,'Season 8'!AK$4:CN$104,15,0),"0"),
IFERROR(VLOOKUP($A31,'Season 9'!AK$4:CN$104,15,0),"0"),IFERROR(VLOOKUP($A31,'Season 10'!AK$4:CN$104,15,0),"0"),
IFERROR(VLOOKUP($A31,'Season 11'!AK$4:CN$104,15,0),"0"),IFERROR(VLOOKUP($A31,'Season 12'!AK$4:CN$104,15,0),"0"),
IFERROR(VLOOKUP($A31,'Season 13'!AK$4:CN$104,15,0),"0"),IFERROR(VLOOKUP($A31,'Season 14'!AK$4:CN$104,15,0),"0"),IFERROR(VLOOKUP(A31,'Season 15'!AK$4:CN$104,15,0),"0"),)</f>
        <v>0</v>
      </c>
      <c r="O31" s="21">
        <f>SUM(
IFERROR(VLOOKUP($A31,'Season 1'!AJ$4:CM$104,16,0),"0"),IFERROR(VLOOKUP($A31,'Season 2'!AK$4:CN$104,16,0),"0"),
IFERROR(VLOOKUP($A31,'Season 3'!AK$4:CN$104,16,0),"0"),IFERROR(VLOOKUP($A31,'Season 4'!AK$4:CN$104,16,0),"0"),
IFERROR(VLOOKUP($A31,'Season 5'!AK$4:CN$104,16,0),"0"),IFERROR(VLOOKUP($A31,'Season 6'!AK$4:CN$104,16,0),"0"),
IFERROR(VLOOKUP($A31,'Season 7'!AK$4:CN$104,16,0),"0"),IFERROR(VLOOKUP($A31,'Season 8'!AK$4:CN$104,16,0),"0"),
IFERROR(VLOOKUP($A31,'Season 9'!AK$4:CN$104,16,0),"0"),IFERROR(VLOOKUP($A31,'Season 10'!AK$4:CN$104,16,0),"0"),
IFERROR(VLOOKUP($A31,'Season 11'!AK$4:CN$104,16,0),"0"),IFERROR(VLOOKUP($A31,'Season 12'!AK$4:CN$104,16,0),"0"),
IFERROR(VLOOKUP($A31,'Season 13'!AK$4:CN$104,16,0),"0"),IFERROR(VLOOKUP($A31,'Season 14'!AK$4:CN$104,16,0),"0"),IFERROR(VLOOKUP(A31,'Season 15'!AK$4:CN$104,16,0),"0"),)</f>
        <v>0</v>
      </c>
      <c r="P31" s="402">
        <f>SUM(
IFERROR(VLOOKUP($A31,'Season 1'!AJ$4:CM$104,17,0),"0"),IFERROR(VLOOKUP($A31,'Season 2'!AK$4:CN$104,17,0),"0"),
IFERROR(VLOOKUP($A31,'Season 3'!AK$4:CN$104,17,0),"0"),IFERROR(VLOOKUP($A31,'Season 4'!AK$4:CN$104,17,0),"0"),
IFERROR(VLOOKUP($A31,'Season 5'!AK$4:CN$104,17,0),"0"),IFERROR(VLOOKUP($A31,'Season 6'!AK$4:CN$104,17,0),"0"),
IFERROR(VLOOKUP($A31,'Season 7'!AK$4:CN$104,17,0),"0"),IFERROR(VLOOKUP($A31,'Season 8'!AK$4:CN$104,17,0),"0"),
IFERROR(VLOOKUP($A31,'Season 9'!AK$4:CN$104,17,0),"0"),IFERROR(VLOOKUP($A31,'Season 10'!AK$4:CN$104,17,0),"0"),
IFERROR(VLOOKUP($A31,'Season 11'!AK$4:CN$104,17,0),"0"),IFERROR(VLOOKUP($A31,'Season 12'!AK$4:CN$104,17,0),"0"),
IFERROR(VLOOKUP($A31,'Season 13'!AK$4:CN$104,17,0),"0"),IFERROR(VLOOKUP($A31,'Season 14'!AK$4:CN$104,17,0),"0"),IFERROR(VLOOKUP(A31,'Season 15'!AK$4:CN$104,17,0),"0"),)</f>
        <v>0</v>
      </c>
      <c r="Q31" s="403">
        <f>SUM(
IFERROR(VLOOKUP($A31,'Season 1'!AJ$4:CM$104,18,0),"0"),IFERROR(VLOOKUP($A31,'Season 2'!AK$4:CN$104,18,0),"0"),
IFERROR(VLOOKUP($A31,'Season 3'!AK$4:CN$104,18,0),"0"),IFERROR(VLOOKUP($A31,'Season 4'!AK$4:CN$104,18,0),"0"),
IFERROR(VLOOKUP($A31,'Season 5'!AK$4:CN$104,18,0),"0"),IFERROR(VLOOKUP($A31,'Season 6'!AK$4:CN$104,18,0),"0"),
IFERROR(VLOOKUP($A31,'Season 7'!AK$4:CN$104,18,0),"0"),IFERROR(VLOOKUP($A31,'Season 8'!AK$4:CN$104,18,0),"0"),
IFERROR(VLOOKUP($A31,'Season 9'!AK$4:CN$104,18,0),"0"),IFERROR(VLOOKUP($A31,'Season 10'!AK$4:CN$104,18,0),"0"),
IFERROR(VLOOKUP($A31,'Season 11'!AK$4:CN$104,18,0),"0"),IFERROR(VLOOKUP($A31,'Season 12'!AK$4:CN$104,18,0),"0"),
IFERROR(VLOOKUP($A31,'Season 13'!AK$4:CN$104,18,0),"0"),IFERROR(VLOOKUP($A31,'Season 14'!AK$4:CN$104,18,0),"0"),IFERROR(VLOOKUP(A31,'Season 15'!AK$4:CN$104,18,0),"0"),)</f>
        <v>0</v>
      </c>
      <c r="R31" s="398">
        <f>SUM(
IFERROR(VLOOKUP($A31,'Season 1'!AJ$4:CM$104,19,0),"0"),IFERROR(VLOOKUP($A31,'Season 2'!AK$4:CN$104,19,0),"0"),
IFERROR(VLOOKUP($A31,'Season 3'!AK$4:CN$104,19,0),"0"),IFERROR(VLOOKUP($A31,'Season 4'!AK$4:CN$104,19,0),"0"),
IFERROR(VLOOKUP($A31,'Season 5'!AK$4:CN$104,19,0),"0"),IFERROR(VLOOKUP($A31,'Season 6'!AK$4:CN$104,19,0),"0"),
IFERROR(VLOOKUP($A31,'Season 7'!AK$4:CN$104,19,0),"0"),IFERROR(VLOOKUP($A31,'Season 8'!AK$4:CN$104,19,0),"0"),
IFERROR(VLOOKUP($A31,'Season 9'!AK$4:CN$104,19,0),"0"),IFERROR(VLOOKUP($A31,'Season 10'!AK$4:CN$104,19,0),"0"),
IFERROR(VLOOKUP($A31,'Season 11'!AK$4:CN$104,19,0),"0"),IFERROR(VLOOKUP($A31,'Season 12'!AK$4:CN$104,19,0),"0"),
IFERROR(VLOOKUP($A31,'Season 13'!AK$4:CN$104,19,0),"0"),IFERROR(VLOOKUP($A31,'Season 14'!AK$4:CN$104,19,0),"0"),IFERROR(VLOOKUP(A31,'Season 15'!AK$4:CN$104,19,0),"0"),)</f>
        <v>0</v>
      </c>
      <c r="S31" s="518">
        <f>SUM(
IFERROR(VLOOKUP($A31,'Season 1'!AJ$4:CM$104,20,0),"0"),IFERROR(VLOOKUP($A31,'Season 2'!AK$4:CN$104,20,0),"0"),
IFERROR(VLOOKUP($A31,'Season 3'!AK$4:CN$104,20,0),"0"),IFERROR(VLOOKUP($A31,'Season 4'!AK$4:CN$104,20,0),"0"),
IFERROR(VLOOKUP($A31,'Season 5'!AK$4:CN$104,20,0),"0"),IFERROR(VLOOKUP($A31,'Season 6'!AK$4:CN$104,20,0),"0"),
IFERROR(VLOOKUP($A31,'Season 7'!AK$4:CN$104,20,0),"0"),IFERROR(VLOOKUP($A31,'Season 8'!AK$4:CN$104,20,0),"0"),
IFERROR(VLOOKUP($A31,'Season 9'!AK$4:CN$104,20,0),"0"),IFERROR(VLOOKUP($A31,'Season 10'!AK$4:CN$104,20,0),"0"),
IFERROR(VLOOKUP($A31,'Season 11'!AK$4:CN$104,20,0),"0"),IFERROR(VLOOKUP($A31,'Season 12'!AK$4:CN$104,20,0),"0"),
IFERROR(VLOOKUP($A31,'Season 13'!AK$4:CN$104,20,0),"0"),IFERROR(VLOOKUP($A31,'Season 14'!AK$4:CN$104,20,0),"0"),IFERROR(VLOOKUP(A31,'Season 15'!AK$4:CN$104,20,0),"0"),)</f>
        <v>0</v>
      </c>
      <c r="T31" s="21">
        <f>SUM(
IFERROR(VLOOKUP($A31,'Season 1'!AJ$4:CM$104,21,0),"0"),IFERROR(VLOOKUP($A31,'Season 2'!AK$4:CN$104,21,0),"0"),
IFERROR(VLOOKUP($A31,'Season 3'!AK$4:CN$104,21,0),"0"),IFERROR(VLOOKUP($A31,'Season 4'!AK$4:CN$104,21,0),"0"),
IFERROR(VLOOKUP($A31,'Season 5'!AK$4:CN$104,21,0),"0"),IFERROR(VLOOKUP($A31,'Season 6'!AK$4:CN$104,21,0),"0"),
IFERROR(VLOOKUP($A31,'Season 7'!AK$4:CN$104,21,0),"0"),IFERROR(VLOOKUP($A31,'Season 8'!AK$4:CN$104,21,0),"0"),
IFERROR(VLOOKUP($A31,'Season 9'!AK$4:CN$104,21,0),"0"),IFERROR(VLOOKUP($A31,'Season 10'!AK$4:CN$104,21,0),"0"),
IFERROR(VLOOKUP($A31,'Season 11'!AK$4:CN$104,21,0),"0"),IFERROR(VLOOKUP($A31,'Season 12'!AK$4:CN$104,21,0),"0"),
IFERROR(VLOOKUP($A31,'Season 13'!AK$4:CN$104,21,0),"0"),IFERROR(VLOOKUP($A31,'Season 14'!AK$4:CN$104,21,0),"0"),IFERROR(VLOOKUP(A31,'Season 15'!AK$4:CN$104,21,0),"0"),)</f>
        <v>0</v>
      </c>
      <c r="U31" s="402">
        <f>SUM(
IFERROR(VLOOKUP($A31,'Season 1'!AJ$4:CM$104,22,0),"0"),IFERROR(VLOOKUP($A31,'Season 2'!AK$4:CN$104,22,0),"0"),
IFERROR(VLOOKUP($A31,'Season 3'!AK$4:CN$104,22,0),"0"),IFERROR(VLOOKUP($A31,'Season 4'!AK$4:CN$104,22,0),"0"),
IFERROR(VLOOKUP($A31,'Season 5'!AK$4:CN$104,22,0),"0"),IFERROR(VLOOKUP($A31,'Season 6'!AK$4:CN$104,22,0),"0"),
IFERROR(VLOOKUP($A31,'Season 7'!AK$4:CN$104,22,0),"0"),IFERROR(VLOOKUP($A31,'Season 8'!AK$4:CN$104,22,0),"0"),
IFERROR(VLOOKUP($A31,'Season 9'!AK$4:CN$104,22,0),"0"),IFERROR(VLOOKUP($A31,'Season 10'!AK$4:CN$104,22,0),"0"),
IFERROR(VLOOKUP($A31,'Season 11'!AK$4:CN$104,22,0),"0"),IFERROR(VLOOKUP($A31,'Season 12'!AK$4:CN$104,22,0),"0"),
IFERROR(VLOOKUP($A31,'Season 13'!AK$4:CN$104,22,0),"0"),IFERROR(VLOOKUP($A31,'Season 14'!AK$4:CN$104,22,0),"0"),IFERROR(VLOOKUP(A31,'Season 15'!AK$4:CN$104,22,0),"0"),)</f>
        <v>0</v>
      </c>
      <c r="V31" s="403">
        <f>SUM(
IFERROR(VLOOKUP($A31,'Season 1'!AJ$4:CM$104,23,0),"0"),IFERROR(VLOOKUP($A31,'Season 2'!AK$4:CN$104,23,0),"0"),
IFERROR(VLOOKUP($A31,'Season 3'!AK$4:CN$104,23,0),"0"),IFERROR(VLOOKUP($A31,'Season 4'!AK$4:CN$104,23,0),"0"),
IFERROR(VLOOKUP($A31,'Season 5'!AK$4:CN$104,23,0),"0"),IFERROR(VLOOKUP($A31,'Season 6'!AK$4:CN$104,23,0),"0"),
IFERROR(VLOOKUP($A31,'Season 7'!AK$4:CN$104,23,0),"0"),IFERROR(VLOOKUP($A31,'Season 8'!AK$4:CN$104,23,0),"0"),
IFERROR(VLOOKUP($A31,'Season 9'!AK$4:CN$104,23,0),"0"),IFERROR(VLOOKUP($A31,'Season 10'!AK$4:CN$104,23,0),"0"),
IFERROR(VLOOKUP($A31,'Season 11'!AK$4:CN$104,23,0),"0"),IFERROR(VLOOKUP($A31,'Season 12'!AK$4:CN$104,23,0),"0"),
IFERROR(VLOOKUP($A31,'Season 13'!AK$4:CN$104,23,0),"0"),IFERROR(VLOOKUP($A31,'Season 14'!AK$4:CN$104,23,0),"0"),IFERROR(VLOOKUP($A31,'Season 15'!AK$4:CN$104,23,0),"0"),)</f>
        <v>0</v>
      </c>
      <c r="W31" s="398">
        <f>SUM(
IFERROR(VLOOKUP($A31,'Season 1'!AJ$4:CM$104,24,0),"0"),IFERROR(VLOOKUP($A31,'Season 2'!AK$4:CN$104,24,0),"0"),
IFERROR(VLOOKUP($A31,'Season 3'!AK$4:CN$104,24,0),"0"),IFERROR(VLOOKUP($A31,'Season 4'!AK$4:CN$104,24,0),"0"),
IFERROR(VLOOKUP($A31,'Season 5'!AK$4:CN$104,24,0),"0"),IFERROR(VLOOKUP($A31,'Season 6'!AK$4:CN$104,24,0),"0"),
IFERROR(VLOOKUP($A31,'Season 7'!AK$4:CN$104,24,0),"0"),IFERROR(VLOOKUP($A31,'Season 8'!AK$4:CN$104,24,0),"0"),
IFERROR(VLOOKUP($A31,'Season 9'!AK$4:CN$104,24,0),"0"),IFERROR(VLOOKUP($A31,'Season 10'!AK$4:CN$104,24,0),"0"),
IFERROR(VLOOKUP($A31,'Season 11'!AK$4:CN$104,24,0),"0"),IFERROR(VLOOKUP($A31,'Season 12'!AK$4:CN$104,24,0),"0"),
IFERROR(VLOOKUP($A31,'Season 13'!AK$4:CN$104,24,0),"0"),IFERROR(VLOOKUP($A31,'Season 14'!AK$4:CN$104,24,0),"0"),IFERROR(VLOOKUP($A31,'Season 15'!AK$4:CN$104,24,0),"0"),)</f>
        <v>0</v>
      </c>
      <c r="X31" s="518">
        <f>SUM(
IFERROR(VLOOKUP($A31,'Season 1'!AJ$4:CM$104,25,0),"0"),IFERROR(VLOOKUP($A31,'Season 2'!AK$4:CN$104,25,0),"0"),
IFERROR(VLOOKUP($A31,'Season 3'!AK$4:CN$104,25,0),"0"),IFERROR(VLOOKUP($A31,'Season 4'!AK$4:CN$104,25,0),"0"),
IFERROR(VLOOKUP($A31,'Season 5'!AK$4:CN$104,25,0),"0"),IFERROR(VLOOKUP($A31,'Season 6'!AK$4:CN$104,25,0),"0"),
IFERROR(VLOOKUP($A31,'Season 7'!AK$4:CN$104,25,0),"0"),IFERROR(VLOOKUP($A31,'Season 8'!AK$4:CN$104,25,0),"0"),
IFERROR(VLOOKUP($A31,'Season 9'!AK$4:CN$104,25,0),"0"),IFERROR(VLOOKUP($A31,'Season 10'!AK$4:CN$104,25,0),"0"),
IFERROR(VLOOKUP($A31,'Season 11'!AK$4:CN$104,25,0),"0"),IFERROR(VLOOKUP($A31,'Season 12'!AK$4:CN$104,25,0),"0"),
IFERROR(VLOOKUP($A31,'Season 13'!AK$4:CN$104,25,0),"0"),IFERROR(VLOOKUP($A31,'Season 14'!AK$4:CN$104,25,0),"0"),IFERROR(VLOOKUP($A31,'Season 15'!AK$4:CN$104,25,0),"0"),)</f>
        <v>0</v>
      </c>
      <c r="Y31" s="21">
        <f>SUM(
IFERROR(VLOOKUP($A31,'Season 1'!AJ$4:CM$104,26,0),"0"),IFERROR(VLOOKUP($A31,'Season 2'!AK$4:CN$104,26,0),"0"),
IFERROR(VLOOKUP($A31,'Season 3'!AK$4:CN$104,26,0),"0"),IFERROR(VLOOKUP($A31,'Season 4'!AK$4:CN$104,26,0),"0"),
IFERROR(VLOOKUP($A31,'Season 5'!AK$4:CN$104,26,0),"0"),IFERROR(VLOOKUP($A31,'Season 6'!AK$4:CN$104,26,0),"0"),
IFERROR(VLOOKUP($A31,'Season 7'!AK$4:CN$104,26,0),"0"),IFERROR(VLOOKUP($A31,'Season 8'!AK$4:CN$104,26,0),"0"),
IFERROR(VLOOKUP($A31,'Season 9'!AK$4:CN$104,26,0),"0"),IFERROR(VLOOKUP($A31,'Season 10'!AK$4:CN$104,26,0),"0"),
IFERROR(VLOOKUP($A31,'Season 11'!AK$4:CN$104,26,0),"0"),IFERROR(VLOOKUP($A31,'Season 12'!AK$4:CN$104,26,0),"0"),
IFERROR(VLOOKUP($A31,'Season 13'!AK$4:CN$104,26,0),"0"),IFERROR(VLOOKUP($A31,'Season 14'!AK$4:CN$104,26,0),"0"),IFERROR(VLOOKUP($A31,'Season 15'!AK$4:CN$104,26,0),"0"),)</f>
        <v>0</v>
      </c>
      <c r="Z31" s="402">
        <f>SUM(
IFERROR(VLOOKUP($A31,'Season 1'!AJ$4:CM$104,27,0),"0"),IFERROR(VLOOKUP($A31,'Season 2'!AK$4:CN$104,27,0),"0"),
IFERROR(VLOOKUP($A31,'Season 3'!AK$4:CN$104,27,0),"0"),IFERROR(VLOOKUP($A31,'Season 4'!AK$4:CN$104,27,0),"0"),
IFERROR(VLOOKUP($A31,'Season 5'!AK$4:CN$104,27,0),"0"),IFERROR(VLOOKUP($A31,'Season 6'!AK$4:CN$104,27,0),"0"),
IFERROR(VLOOKUP($A31,'Season 7'!AK$4:CN$104,27,0),"0"),IFERROR(VLOOKUP($A31,'Season 8'!AK$4:CN$104,27,0),"0"),
IFERROR(VLOOKUP($A31,'Season 9'!AK$4:CN$104,27,0),"0"),IFERROR(VLOOKUP($A31,'Season 10'!AK$4:CN$104,27,0),"0"),
IFERROR(VLOOKUP($A31,'Season 11'!AK$4:CN$104,27,0),"0"),IFERROR(VLOOKUP($A31,'Season 12'!AK$4:CN$104,27,0),"0"),
IFERROR(VLOOKUP($A31,'Season 13'!AK$4:CN$104,27,0),"0"),IFERROR(VLOOKUP($A31,'Season 14'!AK$4:CN$104,27,0),"0"),IFERROR(VLOOKUP($A31,'Season 15'!AK$4:CN$104,27,0),"0"),)</f>
        <v>0</v>
      </c>
      <c r="AA31" s="403">
        <f>SUM(
IFERROR(VLOOKUP($A31,'Season 1'!AJ$4:CM$104,28,0),"0"),IFERROR(VLOOKUP($A31,'Season 2'!AK$4:CN$104,28,0),"0"),
IFERROR(VLOOKUP($A31,'Season 3'!AK$4:CN$104,28,0),"0"),IFERROR(VLOOKUP($A31,'Season 4'!AK$4:CN$104,28,0),"0"),
IFERROR(VLOOKUP($A31,'Season 5'!AK$4:CN$104,28,0),"0"),IFERROR(VLOOKUP($A31,'Season 6'!AK$4:CN$104,28,0),"0"),
IFERROR(VLOOKUP($A31,'Season 7'!AK$4:CN$104,28,0),"0"),IFERROR(VLOOKUP($A31,'Season 8'!AK$4:CN$104,28,0),"0"),
IFERROR(VLOOKUP($A31,'Season 9'!AK$4:CN$104,28,0),"0"),IFERROR(VLOOKUP($A31,'Season 10'!AK$4:CN$104,28,0),"0"),
IFERROR(VLOOKUP($A31,'Season 11'!AK$4:CN$104,28,0),"0"),IFERROR(VLOOKUP($A31,'Season 12'!AK$4:CN$104,28,0),"0"),
IFERROR(VLOOKUP($A31,'Season 13'!AK$4:CN$104,28,0),"0"),IFERROR(VLOOKUP($A31,'Season 14'!AK$4:CN$104,28,0),"0"),IFERROR(VLOOKUP($A31,'Season 15'!AK$4:CN$104,28,0),"0"),)</f>
        <v>0</v>
      </c>
      <c r="AB31" s="398">
        <f>SUM(
IFERROR(VLOOKUP($A31,'Season 1'!AJ$4:CM$104,29,0),"0"),IFERROR(VLOOKUP($A31,'Season 2'!AK$4:CN$104,29,0),"0"),
IFERROR(VLOOKUP($A31,'Season 3'!AK$4:CN$104,29,0),"0"),IFERROR(VLOOKUP($A31,'Season 4'!AK$4:CN$104,29,0),"0"),
IFERROR(VLOOKUP($A31,'Season 5'!AK$4:CN$104,29,0),"0"),IFERROR(VLOOKUP($A31,'Season 6'!AK$4:CN$104,29,0),"0"),
IFERROR(VLOOKUP($A31,'Season 7'!AK$4:CN$104,29,0),"0"),IFERROR(VLOOKUP($A31,'Season 8'!AK$4:CN$104,29,0),"0"),
IFERROR(VLOOKUP($A31,'Season 9'!AK$4:CN$104,29,0),"0"),IFERROR(VLOOKUP($A31,'Season 10'!AK$4:CN$104,29,0),"0"),
IFERROR(VLOOKUP($A31,'Season 11'!AK$4:CN$104,29,0),"0"),IFERROR(VLOOKUP($A31,'Season 12'!AK$4:CN$104,29,0),"0"),
IFERROR(VLOOKUP($A31,'Season 13'!AK$4:CN$104,29,0),"0"),IFERROR(VLOOKUP($A31,'Season 14'!AK$4:CN$104,29,0),"0"),IFERROR(VLOOKUP($A31,'Season 15'!AK$4:CN$104,29,0),"0"),)</f>
        <v>0</v>
      </c>
      <c r="AC31" s="518">
        <f>SUM(
IFERROR(VLOOKUP($A31,'Season 1'!AJ$4:CM$104,30,0),"0"),IFERROR(VLOOKUP($A31,'Season 2'!AK$4:CN$104,30,0),"0"),
IFERROR(VLOOKUP($A31,'Season 3'!AK$4:CN$104,30,0),"0"),IFERROR(VLOOKUP($A31,'Season 4'!AK$4:CN$104,30,0),"0"),
IFERROR(VLOOKUP($A31,'Season 5'!AK$4:CN$104,30,0),"0"),IFERROR(VLOOKUP($A31,'Season 6'!AK$4:CN$104,30,0),"0"),
IFERROR(VLOOKUP($A31,'Season 7'!AK$4:CN$104,30,0),"0"),IFERROR(VLOOKUP($A31,'Season 8'!AK$4:CN$104,30,0),"0"),
IFERROR(VLOOKUP($A31,'Season 9'!AK$4:CN$104,30,0),"0"),IFERROR(VLOOKUP($A31,'Season 10'!AK$4:CN$104,30,0),"0"),
IFERROR(VLOOKUP($A31,'Season 11'!AK$4:CN$104,30,0),"0"),IFERROR(VLOOKUP($A31,'Season 12'!AK$4:CN$104,30,0),"0"),
IFERROR(VLOOKUP($A31,'Season 13'!AK$4:CN$104,30,0),"0"),IFERROR(VLOOKUP($A31,'Season 14'!AK$4:CN$104,30,0),"0"),IFERROR(VLOOKUP($A31,'Season 15'!AK$4:CN$104,30,0),"0"),)</f>
        <v>0</v>
      </c>
      <c r="AD31" s="21">
        <f>SUM(
IFERROR(VLOOKUP($A31,'Season 1'!AJ$4:CM$104,31,0),"0"),IFERROR(VLOOKUP($A31,'Season 2'!AK$4:CN$104,31,0),"0"),
IFERROR(VLOOKUP($A31,'Season 3'!AK$4:CN$104,31,0),"0"),IFERROR(VLOOKUP($A31,'Season 4'!AK$4:CN$104,31,0),"0"),
IFERROR(VLOOKUP($A31,'Season 5'!AK$4:CN$104,31,0),"0"),IFERROR(VLOOKUP($A31,'Season 6'!AK$4:CN$104,31,0),"0"),
IFERROR(VLOOKUP($A31,'Season 7'!AK$4:CN$104,31,0),"0"),IFERROR(VLOOKUP($A31,'Season 8'!AK$4:CN$104,31,0),"0"),
IFERROR(VLOOKUP($A31,'Season 9'!AK$4:CN$104,31,0),"0"),IFERROR(VLOOKUP($A31,'Season 10'!AK$4:CN$104,31,0),"0"),
IFERROR(VLOOKUP($A31,'Season 11'!AK$4:CN$104,31,0),"0"),IFERROR(VLOOKUP($A31,'Season 12'!AK$4:CN$104,31,0),"0"),
IFERROR(VLOOKUP($A31,'Season 13'!AK$4:CN$104,31,0),"0"),IFERROR(VLOOKUP($A31,'Season 14'!AK$4:CN$104,31,0),"0"),IFERROR(VLOOKUP($A31,'Season 15'!AK$4:CN$104,31,0),"0"),)</f>
        <v>0</v>
      </c>
      <c r="AE31" s="402">
        <f>SUM(
IFERROR(VLOOKUP($A31,'Season 1'!AJ$4:CM$104,32,0),"0"),IFERROR(VLOOKUP($A31,'Season 2'!AK$4:CN$104,32,0),"0"),
IFERROR(VLOOKUP($A31,'Season 3'!AK$4:CN$104,32,0),"0"),IFERROR(VLOOKUP($A31,'Season 4'!AK$4:CN$104,32,0),"0"),
IFERROR(VLOOKUP($A31,'Season 5'!AK$4:CN$104,32,0),"0"),IFERROR(VLOOKUP($A31,'Season 6'!AK$4:CN$104,32,0),"0"),
IFERROR(VLOOKUP($A31,'Season 7'!AK$4:CN$104,32,0),"0"),IFERROR(VLOOKUP($A31,'Season 8'!AK$4:CN$104,32,0),"0"),
IFERROR(VLOOKUP($A31,'Season 9'!AK$4:CN$104,32,0),"0"),IFERROR(VLOOKUP($A31,'Season 10'!AK$4:CN$104,32,0),"0"),
IFERROR(VLOOKUP($A31,'Season 11'!AK$4:CN$104,32,0),"0"),IFERROR(VLOOKUP($A31,'Season 12'!AK$4:CN$104,32,0),"0"),
IFERROR(VLOOKUP($A31,'Season 13'!AK$4:CN$104,32,0),"0"),IFERROR(VLOOKUP($A31,'Season 14'!AK$4:CN$104,32,0),"0"),IFERROR(VLOOKUP($A31,'Season 15'!AK$4:CN$104,32,0),"0"),)</f>
        <v>0</v>
      </c>
      <c r="AF31" s="403">
        <f>SUM(IFERROR(VLOOKUP($A31,'Season 2'!AK$4:CN$104,33,0),"0"),
IFERROR(VLOOKUP($A31,'Season 3'!AK$4:CN$104,33,0),"0"),IFERROR(VLOOKUP($A31,'Season 4'!AK$4:CN$104,33,0),"0"),
IFERROR(VLOOKUP($A31,'Season 5'!AK$4:CN$104,33,0),"0"),IFERROR(VLOOKUP($A31,'Season 6'!AK$4:CN$104,33,0),"0"),
IFERROR(VLOOKUP($A31,'Season 7'!AK$4:CN$104,33,0),"0"),IFERROR(VLOOKUP($A31,'Season 8'!AK$4:CN$104,33,0),"0"),
IFERROR(VLOOKUP($A31,'Season 9'!AK$4:CN$104,33,0),"0"),IFERROR(VLOOKUP($A31,'Season 10'!AK$4:CN$104,33,0),"0"),
IFERROR(VLOOKUP($A31,'Season 11'!AK$4:CN$104,33,0),"0"),IFERROR(VLOOKUP($A31,'Season 12'!AK$4:CN$104,33,0),"0"),
IFERROR(VLOOKUP($A31,'Season 13'!AK$4:CN$104,33,0),"0"),IFERROR(VLOOKUP($A31,'Season 14'!AK$4:CN$104,33,0),"0"),IFERROR(VLOOKUP($A31,'Season 15'!AK$4:CN$104,33,0),"0"),)</f>
        <v>0</v>
      </c>
      <c r="AG31" s="398">
        <f>SUM(IFERROR(VLOOKUP($A31,'Season 2'!AK$4:CN$104,34,0),"0"),
IFERROR(VLOOKUP($A31,'Season 3'!AK$4:CN$104,34,0),"0"),IFERROR(VLOOKUP($A31,'Season 4'!AK$4:CN$104,34,0),"0"),
IFERROR(VLOOKUP($A31,'Season 5'!AK$4:CN$104,34,0),"0"),IFERROR(VLOOKUP($A31,'Season 6'!AK$4:CN$104,34,0),"0"),
IFERROR(VLOOKUP($A31,'Season 7'!AK$4:CN$104,34,0),"0"),IFERROR(VLOOKUP($A31,'Season 8'!AK$4:CN$104,34,0),"0"),
IFERROR(VLOOKUP($A31,'Season 9'!AK$4:CN$104,34,0),"0"),IFERROR(VLOOKUP($A31,'Season 10'!AK$4:CN$104,34,0),"0"),
IFERROR(VLOOKUP($A31,'Season 11'!AK$4:CN$104,34,0),"0"),IFERROR(VLOOKUP($A31,'Season 12'!AK$4:CN$104,34,0),"0"),
IFERROR(VLOOKUP($A31,'Season 13'!AK$4:CN$104,34,0),"0"),IFERROR(VLOOKUP($A31,'Season 14'!AK$4:CN$104,34,0),"0"),IFERROR(VLOOKUP($A31,'Season 15'!AK$4:CN$104,34,0),"0"),)</f>
        <v>0</v>
      </c>
      <c r="AH31" s="518">
        <f>SUM(IFERROR(VLOOKUP($A31,'Season 2'!AK$4:CN$104,35,0),"0"),
IFERROR(VLOOKUP($A31,'Season 3'!AK$4:CN$104,35,0),"0"),IFERROR(VLOOKUP($A31,'Season 4'!AK$4:CN$104,35,0),"0"),
IFERROR(VLOOKUP($A31,'Season 5'!AK$4:CN$104,35,0),"0"),IFERROR(VLOOKUP($A31,'Season 6'!AK$4:CN$104,35,0),"0"),
IFERROR(VLOOKUP($A31,'Season 7'!AK$4:CN$104,35,0),"0"),IFERROR(VLOOKUP($A31,'Season 8'!AK$4:CN$104,35,0),"0"),
IFERROR(VLOOKUP($A31,'Season 9'!AK$4:CN$104,35,0),"0"),IFERROR(VLOOKUP($A31,'Season 10'!AK$4:CN$104,35,0),"0"),
IFERROR(VLOOKUP($A31,'Season 11'!AK$4:CN$104,35,0),"0"),IFERROR(VLOOKUP($A31,'Season 12'!AK$4:CN$104,35,0),"0"),
IFERROR(VLOOKUP($A31,'Season 13'!AK$4:CN$104,35,0),"0"),IFERROR(VLOOKUP($A31,'Season 14'!AK$4:CN$104,35,0),"0"),IFERROR(VLOOKUP($A31,'Season 15'!AK$4:CN$104,35,0),"0"),)</f>
        <v>0</v>
      </c>
      <c r="AI31" s="21">
        <f>SUM(IFERROR(VLOOKUP($A31,'Season 2'!AK$4:CN$104,36,0),"0"),
IFERROR(VLOOKUP($A31,'Season 3'!AK$4:CN$104,36,0),"0"),IFERROR(VLOOKUP($A31,'Season 4'!AK$4:CN$104,36,0),"0"),
IFERROR(VLOOKUP($A31,'Season 5'!AK$4:CN$104,36,0),"0"),IFERROR(VLOOKUP($A31,'Season 6'!AK$4:CN$104,36,0),"0"),
IFERROR(VLOOKUP($A31,'Season 7'!AK$4:CN$104,36,0),"0"),IFERROR(VLOOKUP($A31,'Season 8'!AK$4:CN$104,36,0),"0"),
IFERROR(VLOOKUP($A31,'Season 9'!AK$4:CN$104,36,0),"0"),IFERROR(VLOOKUP($A31,'Season 10'!AK$4:CN$104,36,0),"0"),
IFERROR(VLOOKUP($A31,'Season 11'!AK$4:CN$104,36,0),"0"),IFERROR(VLOOKUP($A31,'Season 12'!AK$4:CN$104,36,0),"0"),
IFERROR(VLOOKUP($A31,'Season 13'!AK$4:CN$104,36,0),"0"),IFERROR(VLOOKUP($A31,'Season 14'!AK$4:CN$104,36,0),"0"),IFERROR(VLOOKUP($A31,'Season 15'!AK$4:CN$104,36,0),"0"),)</f>
        <v>0</v>
      </c>
      <c r="AJ31" s="402">
        <f>SUM(IFERROR(VLOOKUP($A31,'Season 2'!AK$4:CN$104,37,0),"0"),
IFERROR(VLOOKUP($A31,'Season 3'!AK$4:CN$104,37,0),"0"),IFERROR(VLOOKUP($A31,'Season 4'!AK$4:CN$104,37,0),"0"),
IFERROR(VLOOKUP($A31,'Season 5'!AK$4:CN$104,37,0),"0"),IFERROR(VLOOKUP($A31,'Season 6'!AK$4:CN$104,37,0),"0"),
IFERROR(VLOOKUP($A31,'Season 7'!AK$4:CN$104,37,0),"0"),IFERROR(VLOOKUP($A31,'Season 8'!AK$4:CN$104,37,0),"0"),
IFERROR(VLOOKUP($A31,'Season 9'!AK$4:CN$104,37,0),"0"),IFERROR(VLOOKUP($A31,'Season 10'!AK$4:CN$104,37,0),"0"),
IFERROR(VLOOKUP($A31,'Season 11'!AK$4:CN$104,37,0),"0"),IFERROR(VLOOKUP($A31,'Season 12'!AK$4:CN$104,37,0),"0"),
IFERROR(VLOOKUP($A31,'Season 13'!AK$4:CN$104,37,0),"0"),IFERROR(VLOOKUP($A31,'Season 14'!AK$4:CN$104,37,0),"0"),IFERROR(VLOOKUP($A31,'Season 15'!AK$4:CN$104,37,0),"0"),)</f>
        <v>0</v>
      </c>
      <c r="AK31" s="403">
        <f>SUM(IFERROR(VLOOKUP($A31,'Season 1'!AJ$4:CM$104,33,0),"0"),IFERROR(VLOOKUP($A31,'Season 2'!AK$4:CN$104,38,0),"0"),
IFERROR(VLOOKUP($A31,'Season 3'!AK$4:CN$104,38,0),"0"),IFERROR(VLOOKUP($A31,'Season 4'!AK$4:CN$104,38,0),"0"),
IFERROR(VLOOKUP($A31,'Season 5'!AK$4:CN$104,38,0),"0"),IFERROR(VLOOKUP($A31,'Season 6'!AK$4:CN$104,38,0),"0"),
IFERROR(VLOOKUP($A31,'Season 7'!AK$4:CN$104,38,0),"0"),IFERROR(VLOOKUP($A31,'Season 8'!AK$4:CN$104,38,0),"0"),
IFERROR(VLOOKUP($A31,'Season 9'!AK$4:CN$104,38,0),"0"),IFERROR(VLOOKUP($A31,'Season 10'!AK$4:CN$104,38,0),"0"),
IFERROR(VLOOKUP($A31,'Season 11'!AK$4:CN$104,38,0),"0"),IFERROR(VLOOKUP($A31,'Season 12'!AK$4:CN$104,38,0),"0"),
IFERROR(VLOOKUP($A31,'Season 13'!AK$4:CN$104,38,0),"0"),IFERROR(VLOOKUP($A31,'Season 14'!AK$4:CN$104,38,0),"0"),IFERROR(VLOOKUP($A31,'Season 15'!AK$4:CN$104,38,0),"0"),)</f>
        <v>0</v>
      </c>
      <c r="AL31" s="398">
        <f>SUM(IFERROR(VLOOKUP($A31,'Season 1'!AJ$4:CM$104,34,0),"0"),IFERROR(VLOOKUP($A31,'Season 2'!AK$4:CN$104,39,0),"0"),
IFERROR(VLOOKUP($A31,'Season 3'!AK$4:CN$104,39,0),"0"),IFERROR(VLOOKUP($A31,'Season 4'!AK$4:CN$104,39,0),"0"),
IFERROR(VLOOKUP($A31,'Season 5'!AK$4:CN$104,39,0),"0"),IFERROR(VLOOKUP($A31,'Season 6'!AK$4:CN$104,39,0),"0"),
IFERROR(VLOOKUP($A31,'Season 7'!AK$4:CN$104,39,0),"0"),IFERROR(VLOOKUP($A31,'Season 8'!AK$4:CN$104,39,0),"0"),
IFERROR(VLOOKUP($A31,'Season 9'!AK$4:CN$104,39,0),"0"),IFERROR(VLOOKUP($A31,'Season 10'!AK$4:CN$104,39,0),"0"),
IFERROR(VLOOKUP($A31,'Season 11'!AK$4:CN$104,39,0),"0"),IFERROR(VLOOKUP($A31,'Season 12'!AK$4:CN$104,39,0),"0"),
IFERROR(VLOOKUP($A31,'Season 13'!AK$4:CN$104,39,0),"0"),IFERROR(VLOOKUP($A31,'Season 14'!AK$4:CN$104,39,0),"0"),IFERROR(VLOOKUP($A31,'Season 15'!AK$4:CN$104,39,0),"0"),)</f>
        <v>0</v>
      </c>
      <c r="AM31" s="518">
        <f>SUM(IFERROR(VLOOKUP($A31,'Season 1'!AJ$4:CM$104,35,0),"0"),IFERROR(VLOOKUP($A31,'Season 2'!AK$4:CN$104,40,0),"0"),
IFERROR(VLOOKUP($A31,'Season 3'!AK$4:CN$104,40,0),"0"),IFERROR(VLOOKUP($A31,'Season 4'!AK$4:CN$104,40,0),"0"),
IFERROR(VLOOKUP($A31,'Season 5'!AK$4:CN$104,40,0),"0"),IFERROR(VLOOKUP($A31,'Season 6'!AK$4:CN$104,40,0),"0"),
IFERROR(VLOOKUP($A31,'Season 7'!AK$4:CN$104,40,0),"0"),IFERROR(VLOOKUP($A31,'Season 8'!AK$4:CN$104,40,0),"0"),
IFERROR(VLOOKUP($A31,'Season 9'!AK$4:CN$104,40,0),"0"),IFERROR(VLOOKUP($A31,'Season 10'!AK$4:CN$104,40,0),"0"),
IFERROR(VLOOKUP($A31,'Season 11'!AK$4:CN$104,40,0),"0"),IFERROR(VLOOKUP($A31,'Season 12'!AK$4:CN$104,40,0),"0"),
IFERROR(VLOOKUP($A31,'Season 13'!AK$4:CN$104,40,0),"0"),IFERROR(VLOOKUP($A31,'Season 14'!AK$4:CN$104,40,0),"0"),IFERROR(VLOOKUP($A31,'Season 15'!AK$4:CN$104,40,0),"0"),)</f>
        <v>0</v>
      </c>
      <c r="AN31" s="21">
        <f>SUM(IFERROR(VLOOKUP($A31,'Season 1'!AJ$4:CM$104,36,0),"0"),IFERROR(VLOOKUP($A31,'Season 2'!AK$4:CN$104,41,0),"0"),
IFERROR(VLOOKUP($A31,'Season 3'!AK$4:CN$104,41,0),"0"),IFERROR(VLOOKUP($A31,'Season 4'!AK$4:CN$104,41,0),"0"),
IFERROR(VLOOKUP($A31,'Season 5'!AK$4:CN$104,41,0),"0"),IFERROR(VLOOKUP($A31,'Season 6'!AK$4:CN$104,41,0),"0"),
IFERROR(VLOOKUP($A31,'Season 7'!AK$4:CN$104,41,0),"0"),IFERROR(VLOOKUP($A31,'Season 8'!AK$4:CN$104,41,0),"0"),
IFERROR(VLOOKUP($A31,'Season 9'!AK$4:CN$104,41,0),"0"),IFERROR(VLOOKUP($A31,'Season 10'!AK$4:CN$104,41,0),"0"),
IFERROR(VLOOKUP($A31,'Season 11'!AK$4:CN$104,41,0),"0"),IFERROR(VLOOKUP($A31,'Season 12'!AK$4:CN$104,41,0),"0"),
IFERROR(VLOOKUP($A31,'Season 13'!AK$4:CN$104,41,0),"0"),IFERROR(VLOOKUP($A31,'Season 14'!AK$4:CN$104,41,0),"0"),IFERROR(VLOOKUP($A31,'Season 15'!AK$4:CN$104,41,0),"0"),)</f>
        <v>0</v>
      </c>
      <c r="AO31" s="402">
        <f>SUM(IFERROR(VLOOKUP($A31,'Season 1'!AJ$4:CM$104,37,0),"0"),IFERROR(VLOOKUP($A31,'Season 2'!AK$4:CN$104,42,0),"0"),
IFERROR(VLOOKUP($A31,'Season 3'!AK$4:CN$104,42,0),"0"),IFERROR(VLOOKUP($A31,'Season 4'!AK$4:CN$104,42,0),"0"),
IFERROR(VLOOKUP($A31,'Season 5'!AK$4:CN$104,42,0),"0"),IFERROR(VLOOKUP($A31,'Season 6'!AK$4:CN$104,42,0),"0"),
IFERROR(VLOOKUP($A31,'Season 7'!AK$4:CN$104,42,0),"0"),IFERROR(VLOOKUP($A31,'Season 8'!AK$4:CN$104,42,0),"0"),
IFERROR(VLOOKUP($A31,'Season 9'!AK$4:CN$104,42,0),"0"),IFERROR(VLOOKUP($A31,'Season 10'!AK$4:CN$104,42,0),"0"),
IFERROR(VLOOKUP($A31,'Season 11'!AK$4:CN$104,42,0),"0"),IFERROR(VLOOKUP($A31,'Season 12'!AK$4:CN$104,42,0),"0"),
IFERROR(VLOOKUP($A31,'Season 13'!AK$4:CN$104,42,0),"0"),IFERROR(VLOOKUP($A31,'Season 14'!AK$4:CN$104,42,0),"0"),IFERROR(VLOOKUP($A31,'Season 15'!AK$4:CN$104,42,0),"0"),)</f>
        <v>0</v>
      </c>
      <c r="AP31" s="403">
        <f>SUM(IFERROR(VLOOKUP($A31,'Season 1'!AJ$4:CM$104,43,0),"0"),IFERROR(VLOOKUP($A31,'Season 2'!AK$4:CN$104,43,0),"0"),
IFERROR(VLOOKUP($A31,'Season 3'!AK$4:CN$104,43,0),"0"),IFERROR(VLOOKUP($A31,'Season 4'!AK$4:CN$104,43,0),"0"),
IFERROR(VLOOKUP($A31,'Season 5'!AK$4:CN$104,43,0),"0"),IFERROR(VLOOKUP($A31,'Season 6'!AK$4:CN$104,43,0),"0"),
IFERROR(VLOOKUP($A31,'Season 7'!AK$4:CN$104,43,0),"0"),IFERROR(VLOOKUP($A31,'Season 8'!AK$4:CN$104,43,0),"0"),
IFERROR(VLOOKUP($A31,'Season 9'!AK$4:CN$104,43,0),"0"),IFERROR(VLOOKUP($A31,'Season 10'!AK$4:CN$104,43,0),"0"),
IFERROR(VLOOKUP($A31,'Season 11'!AK$4:CN$104,43,0),"0"),IFERROR(VLOOKUP($A31,'Season 12'!AK$4:CN$104,43,0),"0"),
IFERROR(VLOOKUP($A31,'Season 13'!AK$4:CN$104,43,0),"0"),IFERROR(VLOOKUP($A31,'Season 14'!AK$4:CN$104,43,0),"0"),IFERROR(VLOOKUP($A31,'Season 15'!AK$4:CN$104,43,0),"0"),)</f>
        <v>0</v>
      </c>
      <c r="AQ31" s="398">
        <f>SUM(IFERROR(VLOOKUP($A31,'Season 1'!AJ$4:CM$104,44,0),"0"),IFERROR(VLOOKUP($A31,'Season 2'!AK$4:CN$104,44,0),"0"),
IFERROR(VLOOKUP($A31,'Season 3'!AK$4:CN$104,44,0),"0"),IFERROR(VLOOKUP($A31,'Season 4'!AK$4:CN$104,44,0),"0"),
IFERROR(VLOOKUP($A31,'Season 5'!AK$4:CN$104,44,0),"0"),IFERROR(VLOOKUP($A31,'Season 6'!AK$4:CN$104,44,0),"0"),
IFERROR(VLOOKUP($A31,'Season 7'!AK$4:CN$104,44,0),"0"),IFERROR(VLOOKUP($A31,'Season 8'!AK$4:CN$104,44,0),"0"),
IFERROR(VLOOKUP($A31,'Season 9'!AK$4:CN$104,44,0),"0"),IFERROR(VLOOKUP($A31,'Season 10'!AK$4:CN$104,44,0),"0"),
IFERROR(VLOOKUP($A31,'Season 11'!AK$4:CN$104,44,0),"0"),IFERROR(VLOOKUP($A31,'Season 12'!AK$4:CN$104,44,0),"0"),
IFERROR(VLOOKUP($A31,'Season 13'!AK$4:CN$104,44,0),"0"),IFERROR(VLOOKUP($A31,'Season 14'!AK$4:CN$104,44,0),"0"),IFERROR(VLOOKUP($A31,'Season 15'!AK$4:CN$104,44,0),"0"),)</f>
        <v>0</v>
      </c>
      <c r="AR31" s="518">
        <f>SUM(IFERROR(VLOOKUP($A31,'Season 1'!AJ$4:CM$104,45,0),"0"),IFERROR(VLOOKUP($A31,'Season 2'!AK$4:CN$104,45,0),"0"),
IFERROR(VLOOKUP($A31,'Season 3'!AK$4:CN$104,45,0),"0"),IFERROR(VLOOKUP($A31,'Season 4'!AK$4:CN$104,45,0),"0"),
IFERROR(VLOOKUP($A31,'Season 5'!AK$4:CN$104,45,0),"0"),IFERROR(VLOOKUP($A31,'Season 6'!AK$4:CN$104,45,0),"0"),
IFERROR(VLOOKUP($A31,'Season 7'!AK$4:CN$104,45,0),"0"),IFERROR(VLOOKUP($A31,'Season 8'!AK$4:CN$104,45,0),"0"),
IFERROR(VLOOKUP($A31,'Season 9'!AK$4:CN$104,45,0),"0"),IFERROR(VLOOKUP($A31,'Season 10'!AK$4:CN$104,45,0),"0"),
IFERROR(VLOOKUP($A31,'Season 11'!AK$4:CN$104,45,0),"0"),IFERROR(VLOOKUP($A31,'Season 12'!AK$4:CN$104,45,0),"0"),
IFERROR(VLOOKUP($A31,'Season 13'!AK$4:CN$104,45,0),"0"),IFERROR(VLOOKUP($A31,'Season 14'!AK$4:CN$104,45,0),"0"),IFERROR(VLOOKUP($A31,'Season 15'!AK$4:CN$104,45,0),"0"),)</f>
        <v>0</v>
      </c>
      <c r="AS31" s="21">
        <f>SUM(IFERROR(VLOOKUP($A31,'Season 1'!AJ$4:CM$104,46,0),"0"),IFERROR(VLOOKUP($A31,'Season 2'!AK$4:CN$104,46,0),"0"),
IFERROR(VLOOKUP($A31,'Season 3'!AK$4:CN$104,46,0),"0"),IFERROR(VLOOKUP($A31,'Season 4'!AK$4:CN$104,46,0),"0"),
IFERROR(VLOOKUP($A31,'Season 5'!AK$4:CN$104,46,0),"0"),IFERROR(VLOOKUP($A31,'Season 6'!AK$4:CN$104,46,0),"0"),
IFERROR(VLOOKUP($A31,'Season 7'!AK$4:CN$104,46,0),"0"),IFERROR(VLOOKUP($A31,'Season 8'!AK$4:CN$104,46,0),"0"),
IFERROR(VLOOKUP($A31,'Season 9'!AK$4:CN$104,46,0),"0"),IFERROR(VLOOKUP($A31,'Season 10'!AK$4:CN$104,46,0),"0"),
IFERROR(VLOOKUP($A31,'Season 11'!AK$4:CN$104,46,0),"0"),IFERROR(VLOOKUP($A31,'Season 12'!AK$4:CN$104,46,0),"0"),
IFERROR(VLOOKUP($A31,'Season 13'!AK$4:CN$104,46,0),"0"),IFERROR(VLOOKUP($A31,'Season 14'!AK$4:CN$104,46,0),"0"),IFERROR(VLOOKUP($A31,'Season 15'!AK$4:CN$104,46,0),"0"),)</f>
        <v>0</v>
      </c>
      <c r="AT31" s="402">
        <f>SUM(IFERROR(VLOOKUP($A31,'Season 1'!AJ$4:CM$104,47,0),"0"),IFERROR(VLOOKUP($A31,'Season 2'!AK$4:CN$104,47,0),"0"),
IFERROR(VLOOKUP($A31,'Season 3'!AK$4:CN$104,47,0),"0"),IFERROR(VLOOKUP($A31,'Season 4'!AK$4:CN$104,47,0),"0"),
IFERROR(VLOOKUP($A31,'Season 5'!AK$4:CN$104,47,0),"0"),IFERROR(VLOOKUP($A31,'Season 6'!AK$4:CN$104,47,0),"0"),
IFERROR(VLOOKUP($A31,'Season 7'!AK$4:CN$104,47,0),"0"),IFERROR(VLOOKUP($A31,'Season 8'!AK$4:CN$104,47,0),"0"),
IFERROR(VLOOKUP($A31,'Season 9'!AK$4:CN$104,47,0),"0"),IFERROR(VLOOKUP($A31,'Season 10'!AK$4:CN$104,47,0),"0"),
IFERROR(VLOOKUP($A31,'Season 11'!AK$4:CN$104,47,0),"0"),IFERROR(VLOOKUP($A31,'Season 12'!AK$4:CN$104,47,0),"0"),
IFERROR(VLOOKUP($A31,'Season 13'!AK$4:CN$104,47,0),"0"),IFERROR(VLOOKUP($A31,'Season 14'!AK$4:CN$104,47,0),"0"),IFERROR(VLOOKUP($A31,'Season 15'!AK$4:CN$104,47,0),"0"),)</f>
        <v>0</v>
      </c>
      <c r="AU31" s="403">
        <f>SUM(IFERROR(VLOOKUP($A31,'Season 3'!AK$4:CN$104,48,0),"0"),IFERROR(VLOOKUP($A31,'Season 4'!AK$4:CN$104,48,0),"0"),
IFERROR(VLOOKUP($A31,'Season 5'!AK$4:CN$104,48,0),"0"),IFERROR(VLOOKUP($A31,'Season 6'!AK$4:CN$104,48,0),"0"),
IFERROR(VLOOKUP($A31,'Season 7'!AK$4:CN$104,48,0),"0"),IFERROR(VLOOKUP($A31,'Season 8'!AK$4:CN$104,48,0),"0"),
IFERROR(VLOOKUP($A31,'Season 9'!AK$4:CN$104,48,0),"0"),IFERROR(VLOOKUP($A31,'Season 10'!AK$4:CN$104,48,0),"0"),
IFERROR(VLOOKUP($A31,'Season 11'!AK$4:CN$104,48,0),"0"),IFERROR(VLOOKUP($A31,'Season 12'!AK$4:CN$104,48,0),"0"),
IFERROR(VLOOKUP($A31,'Season 13'!AK$4:CN$104,48,0),"0"),IFERROR(VLOOKUP($A31,'Season 14'!AK$4:CN$104,48,0),"0"),IFERROR(VLOOKUP($A31,'Season 15'!AK$4:CN$104,48,0),"0"),)</f>
        <v>0</v>
      </c>
      <c r="AV31" s="398">
        <f>SUM(IFERROR(VLOOKUP($A31,'Season 3'!AK$4:CN$104,49,0),"0"),IFERROR(VLOOKUP($A31,'Season 4'!AK$4:CN$104,49,0),"0"),
IFERROR(VLOOKUP($A31,'Season 5'!AK$4:CN$104,49,0),"0"),IFERROR(VLOOKUP($A31,'Season 6'!AK$4:CN$104,49,0),"0"),
IFERROR(VLOOKUP($A31,'Season 7'!AK$4:CN$104,49,0),"0"),IFERROR(VLOOKUP($A31,'Season 8'!AK$4:CN$104,49,0),"0"),
IFERROR(VLOOKUP($A31,'Season 9'!AK$4:CN$104,49,0),"0"),IFERROR(VLOOKUP($A31,'Season 10'!AK$4:CN$104,49,0),"0"),
IFERROR(VLOOKUP($A31,'Season 11'!AK$4:CN$104,49,0),"0"),IFERROR(VLOOKUP($A31,'Season 12'!AK$4:CN$104,49,0),"0"),
IFERROR(VLOOKUP($A31,'Season 13'!AK$4:CN$104,49,0),"0"),IFERROR(VLOOKUP($A31,'Season 14'!AK$4:CN$104,49,0),"0"),IFERROR(VLOOKUP($A31,'Season 15'!AK$4:CN$104,49,0),"0"),)</f>
        <v>0</v>
      </c>
      <c r="AW31" s="518">
        <f>SUM(IFERROR(VLOOKUP($A31,'Season 3'!AK$4:CN$104,50,0),"0"),IFERROR(VLOOKUP($A31,'Season 4'!AK$4:CN$104,50,0),"0"),
IFERROR(VLOOKUP($A31,'Season 5'!AK$4:CN$104,50,0),"0"),IFERROR(VLOOKUP($A31,'Season 6'!AK$4:CN$104,50,0),"0"),
IFERROR(VLOOKUP($A31,'Season 7'!AK$4:CN$104,50,0),"0"),IFERROR(VLOOKUP($A31,'Season 8'!AK$4:CN$104,50,0),"0"),
IFERROR(VLOOKUP($A31,'Season 9'!AK$4:CN$104,50,0),"0"),IFERROR(VLOOKUP($A31,'Season 10'!AK$4:CN$104,50,0),"0"),
IFERROR(VLOOKUP($A31,'Season 11'!AK$4:CN$104,50,0),"0"),IFERROR(VLOOKUP($A31,'Season 12'!AK$4:CN$104,50,0),"0"),
IFERROR(VLOOKUP($A31,'Season 13'!AK$4:CN$104,50,0),"0"),IFERROR(VLOOKUP($A31,'Season 14'!AK$4:CN$104,50,0),"0"),IFERROR(VLOOKUP($A31,'Season 15'!AK$4:CN$104,50,0),"0"),)</f>
        <v>0</v>
      </c>
      <c r="AX31" s="21">
        <f>SUM(IFERROR(VLOOKUP($A31,'Season 3'!AK$4:CN$104,51,0),"0"),IFERROR(VLOOKUP($A31,'Season 4'!AK$4:CN$104,51,0),"0"),
IFERROR(VLOOKUP($A31,'Season 5'!AK$4:CN$104,51,0),"0"),IFERROR(VLOOKUP($A31,'Season 6'!AK$4:CN$104,51,0),"0"),
IFERROR(VLOOKUP($A31,'Season 7'!AK$4:CN$104,51,0),"0"),IFERROR(VLOOKUP($A31,'Season 8'!AK$4:CN$104,51,0),"0"),
IFERROR(VLOOKUP($A31,'Season 9'!AK$4:CN$104,51,0),"0"),IFERROR(VLOOKUP($A31,'Season 10'!AK$4:CN$104,51,0),"0"),
IFERROR(VLOOKUP($A31,'Season 11'!AK$4:CN$104,51,0),"0"),IFERROR(VLOOKUP($A31,'Season 12'!AK$4:CN$104,51,0),"0"),
IFERROR(VLOOKUP($A31,'Season 13'!AK$4:CN$104,51,0),"0"),IFERROR(VLOOKUP($A31,'Season 14'!AK$4:CN$104,51,0),"0"),IFERROR(VLOOKUP($A31,'Season 15'!AK$4:CN$104,51,0),"0"),)</f>
        <v>0</v>
      </c>
      <c r="AY31" s="402">
        <f>SUM(IFERROR(VLOOKUP($A31,'Season 3'!AK$4:CN$104,52,0),"0"),IFERROR(VLOOKUP($A31,'Season 4'!AK$4:CN$104,52,0),"0"),
IFERROR(VLOOKUP($A31,'Season 5'!AK$4:CN$104,52,0),"0"),IFERROR(VLOOKUP($A31,'Season 6'!AK$4:CN$104,52,0),"0"),
IFERROR(VLOOKUP($A31,'Season 7'!AK$4:CN$104,52,0),"0"),IFERROR(VLOOKUP($A31,'Season 8'!AK$4:CN$104,52,0),"0"),
IFERROR(VLOOKUP($A31,'Season 9'!AK$4:CN$104,52,0),"0"),IFERROR(VLOOKUP($A31,'Season 10'!AK$4:CN$104,52,0),"0"),
IFERROR(VLOOKUP($A31,'Season 11'!AK$4:CN$104,52,0),"0"),IFERROR(VLOOKUP($A31,'Season 12'!AK$4:CN$104,52,0),"0"),
IFERROR(VLOOKUP($A31,'Season 13'!AK$4:CN$104,52,0),"0"),IFERROR(VLOOKUP($A31,'Season 14'!AK$4:CN$104,52,0),"0"),IFERROR(VLOOKUP($A31,'Season 15'!AK$4:CN$104,52,0),"0"),)</f>
        <v>0</v>
      </c>
      <c r="AZ31" s="403">
        <f>SUM(IFERROR(VLOOKUP($A31,'Season 1'!AJ$4:CM$104,38,0),"0"),IFERROR(VLOOKUP($A31,'Season 2'!AK$4:CN$104,48,0),"0"),)</f>
        <v>0</v>
      </c>
      <c r="BA31" s="398">
        <f>SUM(IFERROR(VLOOKUP($A31,'Season 1'!AJ$4:CM$104,39,0),"0"),IFERROR(VLOOKUP($A31,'Season 2'!AK$4:CN$104,49,0),"0"),)</f>
        <v>0</v>
      </c>
      <c r="BB31" s="518">
        <f>SUM(IFERROR(VLOOKUP($A31,'Season 1'!AJ$4:CM$104,40,0),"0"),IFERROR(VLOOKUP($A31,'Season 2'!AK$4:CN$104,50,0),"0"),)</f>
        <v>0</v>
      </c>
      <c r="BC31" s="21">
        <f>SUM(IFERROR(VLOOKUP($A31,'Season 1'!AJ$4:CM$104,41,0),"0"),IFERROR(VLOOKUP($A31,'Season 2'!AK$4:CN$104,51,0),"0"),)</f>
        <v>0</v>
      </c>
      <c r="BD31" s="402">
        <f>SUM(IFERROR(VLOOKUP($A31,'Season 1'!AJ$4:CM$104,42,0),"0"),IFERROR(VLOOKUP($A31,'Season 2'!AK$4:CN$104,52,0),"0"),)</f>
        <v>0</v>
      </c>
      <c r="BE31" s="561">
        <f>SUM(
IFERROR(VLOOKUP($A31,'Season 1'!AJ$4:CM$104,48,0),"0"),IFERROR(VLOOKUP($A31,'Season 2'!AK$4:CN$104,53,0),"0"),
IFERROR(VLOOKUP($A31,'Season 3'!AK$4:CN$104,53,0),"0"),IFERROR(VLOOKUP($A31,'Season 4'!AK$4:CN$104,53,0),"0"),
IFERROR(VLOOKUP($A31,'Season 5'!AK$4:CN$104,53,0),"0"),IFERROR(VLOOKUP($A31,'Season 6'!AK$4:CN$104,53,0),"0"),
IFERROR(VLOOKUP($A31,'Season 7'!AK$4:CN$104,53,0),"0"),IFERROR(VLOOKUP($A31,'Season 8'!AK$4:CN$104,53,0),"0"),
IFERROR(VLOOKUP($A31,'Season 9'!AK$4:CN$104,53,0),"0"),IFERROR(VLOOKUP($A31,'Season 10'!AK$4:CN$104,53,0),"0"),
IFERROR(VLOOKUP($A31,'Season 11'!AK$4:CN$104,53,0),"0"),IFERROR(VLOOKUP($A31,'Season 12'!AK$4:CN$104,53,0),"0"),
IFERROR(VLOOKUP($A31,'Season 13'!AK$4:CN$104,53,0),"0"),IFERROR(VLOOKUP($A31,'Season 14'!AK$4:CN$104,53,0),"0"),IFERROR(VLOOKUP($A31,'Season 15'!AK$4:CN$104,53,0),"0"),)</f>
        <v>0</v>
      </c>
      <c r="BF31" s="562">
        <f>SUM(
IFERROR(VLOOKUP($A31,'Season 1'!AJ$4:CM$104,49,0),"0"),IFERROR(VLOOKUP($A31,'Season 2'!AK$4:CN$104,54,0),"0"),
IFERROR(VLOOKUP($A31,'Season 3'!AK$4:CN$104,54,0),"0"),IFERROR(VLOOKUP($A31,'Season 4'!AK$4:CN$104,54,0),"0"),
IFERROR(VLOOKUP($A31,'Season 5'!AK$4:CN$104,54,0),"0"),IFERROR(VLOOKUP($A31,'Season 6'!AK$4:CN$104,54,0),"0"),
IFERROR(VLOOKUP($A31,'Season 7'!AK$4:CN$104,54,0),"0"),IFERROR(VLOOKUP($A31,'Season 8'!AK$4:CN$104,54,0),"0"),
IFERROR(VLOOKUP($A31,'Season 9'!AK$4:CN$104,54,0),"0"),IFERROR(VLOOKUP($A31,'Season 10'!AK$4:CN$104,54,0),"0"),
IFERROR(VLOOKUP($A31,'Season 11'!AK$4:CN$104,540),"0"),IFERROR(VLOOKUP($A31,'Season 12'!AK$4:CN$104,54,0),"0"),
IFERROR(VLOOKUP($A31,'Season 13'!AK$4:CN$104,54,0),"0"),IFERROR(VLOOKUP($A31,'Season 14'!AK$4:CN$104,54,0),"0"),IFERROR(VLOOKUP($A31,'Season 15'!AK$4:CN$104,54,0),"0"),)</f>
        <v>0</v>
      </c>
      <c r="BG31" s="529" t="e">
        <f t="shared" si="1"/>
        <v>#DIV/0!</v>
      </c>
      <c r="BI31" s="553"/>
      <c r="BJ31" s="553"/>
      <c r="BK31" s="553"/>
      <c r="BL31" s="553"/>
      <c r="BM31" s="553"/>
      <c r="BN31" s="553"/>
      <c r="BO31" s="531"/>
      <c r="BP31" s="531"/>
      <c r="BQ31" s="531"/>
      <c r="BR31" s="531"/>
      <c r="BS31" s="12" t="str">
        <f>IFERROR(VLOOKUP($A31,'Season 1'!$AJ$4:$CM$104,50,0),"0")</f>
        <v>0</v>
      </c>
      <c r="BT31" s="12" t="str">
        <f>IFERROR(VLOOKUP($A31,'Season 1'!$AJ$4:$CM$104,51,0),"0")</f>
        <v>0</v>
      </c>
      <c r="BU31" s="12" t="str">
        <f>IFERROR(VLOOKUP($A31,'Season 2'!$AK$4:$CN$104,55,0),"0")</f>
        <v>0</v>
      </c>
      <c r="BV31" s="12" t="str">
        <f>IFERROR(VLOOKUP($A31,'Season 2'!$AK$4:$CN$104,56,0),"0")</f>
        <v>0</v>
      </c>
      <c r="BW31" s="12" t="str">
        <f>IFERROR(VLOOKUP($A31,'Season 3'!$AK$4:$CN$104,55,0),"0")</f>
        <v>0</v>
      </c>
      <c r="BX31" s="12" t="str">
        <f>IFERROR(VLOOKUP($A31,'Season 3'!$AK$4:$CN$104,56,0),"0")</f>
        <v>0</v>
      </c>
      <c r="BY31" s="12" t="str">
        <f>IFERROR(VLOOKUP($A31,'Season 4'!$AK$4:$CN$104,55,0),"0")</f>
        <v>0</v>
      </c>
      <c r="BZ31" s="12" t="str">
        <f>IFERROR(VLOOKUP($A31,'Season 4'!$AK$4:$CN$104,56,0),"0")</f>
        <v>0</v>
      </c>
      <c r="CA31" s="12" t="str">
        <f>IFERROR(VLOOKUP($A31,'Season 5'!$AK$4:$CN$104,55,0),"0")</f>
        <v>0</v>
      </c>
      <c r="CB31" s="12" t="str">
        <f>IFERROR(VLOOKUP($A31,'Season 5'!$AK$4:$CN$104,56,0),"0")</f>
        <v>0</v>
      </c>
      <c r="CC31" s="12" t="str">
        <f>IFERROR(VLOOKUP($A31,'Season 6'!$AK$4:$CN$104,55,0),"0")</f>
        <v>0</v>
      </c>
      <c r="CD31" s="12" t="str">
        <f>IFERROR(VLOOKUP($A31,'Season 6'!$AK$4:$CN$104,56,0),"0")</f>
        <v>0</v>
      </c>
      <c r="CE31" s="12" t="str">
        <f>IFERROR(VLOOKUP($A31,'Season 7'!$AK$4:$CN$104,55,0),"0")</f>
        <v>0</v>
      </c>
      <c r="CF31" s="12" t="str">
        <f>IFERROR(VLOOKUP($A31,'Season 7'!$AK$4:$CN$104,56,0),"0")</f>
        <v>0</v>
      </c>
      <c r="CG31" s="12" t="str">
        <f>IFERROR(VLOOKUP($A31,'Season 8'!$AK$4:$CN$104,55,0),"0")</f>
        <v>0</v>
      </c>
      <c r="CH31" s="12" t="str">
        <f>IFERROR(VLOOKUP($A31,'Season 8'!$AK$4:$CN$104,56,0),"0")</f>
        <v>0</v>
      </c>
      <c r="CI31" s="12" t="str">
        <f>IFERROR(VLOOKUP($A31,'Season 9'!$AK$4:$CN$104,55,0),"0")</f>
        <v>0</v>
      </c>
      <c r="CJ31" s="12" t="str">
        <f>IFERROR(VLOOKUP($A31,'Season 9'!$AK$4:$CN$104,56,0),"0")</f>
        <v>0</v>
      </c>
      <c r="CK31" s="12" t="str">
        <f>IFERROR(VLOOKUP($A31,'Season 10'!$AK$4:$CN$104,55,0),"0")</f>
        <v>0</v>
      </c>
      <c r="CL31" s="12" t="str">
        <f>IFERROR(VLOOKUP($A31,'Season 10'!$AK$4:$CN$104,56,0),"0")</f>
        <v>0</v>
      </c>
      <c r="CM31" s="12" t="str">
        <f>IFERROR(VLOOKUP($A31,'Season 11'!$AK$4:$CN$104,55,0),"0")</f>
        <v>0</v>
      </c>
      <c r="CN31" s="12" t="str">
        <f>IFERROR(VLOOKUP($A31,'Season 11'!$AK$4:$CN$104,56,0),"0")</f>
        <v>0</v>
      </c>
      <c r="CO31" s="12" t="str">
        <f>IFERROR(VLOOKUP($A31,'Season 12'!$AK$4:$CN$104,55,0),"0")</f>
        <v>0</v>
      </c>
      <c r="CP31" s="12" t="str">
        <f>IFERROR(VLOOKUP($A31,'Season 12'!$AK$4:$CN$104,56,0),"0")</f>
        <v>0</v>
      </c>
      <c r="CQ31" s="12" t="str">
        <f>IFERROR(VLOOKUP($A31,'Season 13'!$AK$4:$CN$104,55,0),"0")</f>
        <v>0</v>
      </c>
      <c r="CR31" s="12" t="str">
        <f>IFERROR(VLOOKUP($A31,'Season 13'!$AK$4:$CN$104,56,0),"0")</f>
        <v>0</v>
      </c>
      <c r="CS31" s="12" t="str">
        <f>IFERROR(VLOOKUP($A31,'Season 14'!$AK$4:$CN$104,55,0),"0")</f>
        <v>0</v>
      </c>
      <c r="CT31" s="12" t="str">
        <f>IFERROR(VLOOKUP($A31,'Season 14'!$AK$4:$CN$104,56,0),"0")</f>
        <v>0</v>
      </c>
      <c r="CU31" s="12" t="str">
        <f>IFERROR(VLOOKUP($A31,'Season 15'!$AK$4:$CN$104,55,0),"0")</f>
        <v>0</v>
      </c>
      <c r="CV31" s="12" t="str">
        <f>IFERROR(VLOOKUP($A31,'Season 15'!$AK$4:$CN$104,56,0),"0")</f>
        <v>0</v>
      </c>
    </row>
    <row r="32" spans="1:100" x14ac:dyDescent="0.25">
      <c r="A32" s="545"/>
      <c r="B32" s="516" t="str">
        <f>IFERROR(VLOOKUP('Data Totals'!A32,'Season 1'!AJ$4:CH$104,2,FALSE),IFERROR(VLOOKUP('Data Totals'!A32,'Season 2'!AK$4:CI$104,2,FALSE),IFERROR(VLOOKUP('Data Totals'!A32,'Season 3'!AK$4:CI$104,2,FALSE),IFERROR(VLOOKUP('Data Totals'!A32,'Season 4'!AK$4:CI$104,2,FALSE),IFERROR(VLOOKUP('Data Totals'!A32,'Season 5'!AK$4:CI$104,2,FALSE),IFERROR(VLOOKUP('Data Totals'!A32,'Season 6'!AK$4:CI$104,2,FALSE),IFERROR(VLOOKUP('Data Totals'!A32,'Season 7'!AK$4:CI$104,2,FALSE),IFERROR(VLOOKUP('Data Totals'!A32,'Season 8'!AK$4:CI$104,2,FALSE),IFERROR(VLOOKUP('Data Totals'!A32,'Season 9'!AK$4:CI$104,2,FALSE),IFERROR(VLOOKUP('Data Totals'!A32,'Season 10'!AK$4:CI$104,2,FALSE),IFERROR(VLOOKUP('Data Totals'!A32,'Season 11'!AK$4:CI$104,2,FALSE),IFERROR(VLOOKUP('Data Totals'!A32,'Season 12'!AK$4:CI$104,2,FALSE),IFERROR(VLOOKUP('Data Totals'!A32,'Season 13'!AK$4:CI$104,2,FALSE),IFERROR(VLOOKUP('Data Totals'!A32,'Season 14'!AK$4:CI$104,2,FALSE),IFERROR(VLOOKUP('Data Totals'!A32,'Season 15'!AK$4:CI$104,2,FALSE),"N/A")))))))))))))))</f>
        <v>N/A</v>
      </c>
      <c r="C32" s="517" t="str">
        <f>IFERROR(VLOOKUP('Data Totals'!A32,'Season 1'!AJ$4:CH$104,3,FALSE),IFERROR(VLOOKUP('Data Totals'!A32,'Season 2'!AK$4:CI$104,3,FALSE),IFERROR(VLOOKUP('Data Totals'!A32,'Season 3'!AK$4:CI$104,3,FALSE),IFERROR(VLOOKUP('Data Totals'!A32,'Season 4'!AK$4:CI$104,3,FALSE),IFERROR(VLOOKUP('Data Totals'!A32,'Season 5'!AK$4:CI$104,3,FALSE),IFERROR(VLOOKUP('Data Totals'!A32,'Season 6'!AK$4:CI$104,3,FALSE),IFERROR(VLOOKUP('Data Totals'!A32,'Season 7'!AK$4:CI$104,3,FALSE),IFERROR(VLOOKUP('Data Totals'!A32,'Season 8'!AK$4:CI$104,3,FALSE),IFERROR(VLOOKUP('Data Totals'!A32,'Season 9'!AK$4:CI$104,3,FALSE),IFERROR(VLOOKUP('Data Totals'!A32,'Season 10'!AK$4:CI$104,3,FALSE),IFERROR(VLOOKUP('Data Totals'!A32,'Season 11'!AK$4:CI$104,3,FALSE),IFERROR(VLOOKUP('Data Totals'!A32,'Season 12'!AK$4:CI$104,3,FALSE),IFERROR(VLOOKUP('Data Totals'!A32,'Season 13'!AK$4:CI$104,3,FALSE),IFERROR(VLOOKUP('Data Totals'!A32,'Season 14'!AK$4:CI$104,3,FALSE),IFERROR(VLOOKUP('Data Totals'!A32,'Season 15'!AK$4:CI$104,3,FALSE),"N/A")))))))))))))))</f>
        <v>N/A</v>
      </c>
      <c r="D32" s="517" t="str">
        <f>IFERROR(VLOOKUP('Data Totals'!A32,'Season 15'!AK$4:CI$104,4,FALSE),IFERROR(VLOOKUP('Data Totals'!A32,'Season 14'!AK$4:CI$104,4,FALSE),IFERROR(VLOOKUP('Data Totals'!A32,'Season 13'!AK$4:CI$104,4,FALSE),IFERROR(VLOOKUP('Data Totals'!A32,'Season 12'!AK$4:CI$104,4,FALSE),IFERROR(VLOOKUP('Data Totals'!A32,'Season 11'!AK$4:CI$104,4,FALSE),IFERROR(VLOOKUP('Data Totals'!A32,'Season 10'!AK$4:CI$104,4,FALSE),IFERROR(VLOOKUP('Data Totals'!A32,'Season 9'!AK$4:CI$104,4,FALSE),IFERROR(VLOOKUP('Data Totals'!A32,'Season 8'!AK$4:CI$104,4,FALSE),IFERROR(VLOOKUP('Data Totals'!A32,'Season 7'!AK$4:CI$104,4,FALSE),IFERROR(VLOOKUP('Data Totals'!A32,'Season 6'!AK$4:CI$104,4,FALSE),IFERROR(VLOOKUP('Data Totals'!A32,'Season 5'!AK$4:CI$104,4,FALSE),IFERROR(VLOOKUP('Data Totals'!A32,'Season 4'!AK$4:CI$104,4,FALSE),IFERROR(VLOOKUP('Data Totals'!A32,'Season 3'!AK$4:CI$104,4,FALSE),IFERROR(VLOOKUP('Data Totals'!A32,'Season 2'!AK$4:CI$104,4,FALSE),IFERROR(VLOOKUP('Data Totals'!A32,'Season 1'!AJ$4:CH$104,4,FALSE),"N/A")))))))))))))))</f>
        <v>N/A</v>
      </c>
      <c r="E32" s="517" t="e">
        <f t="shared" si="0"/>
        <v>#VALUE!</v>
      </c>
      <c r="F32" s="398">
        <f>SUM(IFERROR(VLOOKUP(A32,BI$3:BN$152,2,0),"0"),
IFERROR(VLOOKUP(A32,'Season 1'!AJ$4:CM$104,7,0),"0"),IFERROR(VLOOKUP(A32,'Season 2'!AK$4:CN$104,7,0),"0"),
IFERROR(VLOOKUP(A32,'Season 3'!AK$4:CN$104,7,0),"0"),IFERROR(VLOOKUP(A32,'Season 4'!AK$4:CN$104,7,0),"0"),
IFERROR(VLOOKUP(A32,'Season 5'!AK$4:CN$104,7,0),"0"),IFERROR(VLOOKUP(A32,'Season 6'!AK$4:CN$104,7,0),"0"),
IFERROR(VLOOKUP(A32,'Season 7'!AK$4:CN$104,7,0),"0"),IFERROR(VLOOKUP(A32,'Season 8'!AK$4:CN$104,7,0),"0"),
IFERROR(VLOOKUP(A32,'Season 9'!AK$4:CN$104,7,0),"0"),IFERROR(VLOOKUP(A32,'Season 10'!AK$4:CN$104,7,0),"0"),
IFERROR(VLOOKUP(A32,'Season 11'!AK$4:CN$104,7,0),"0"),IFERROR(VLOOKUP(A32,'Season 12'!AK$4:CN$104,7,0),"0"),
IFERROR(VLOOKUP(A32,'Season 13'!AK$4:CN$104,7,0),"0"),IFERROR(VLOOKUP(A32,'Season 14'!AK$4:CN$104,7,0),"0"),IFERROR(VLOOKUP(A32,'Season 15'!AK$4:CN$104,7,0),"0"),)</f>
        <v>0</v>
      </c>
      <c r="G32" s="398">
        <f>SUM(
IFERROR(VLOOKUP(A32,'Season 1'!AJ$4:CM$104,8,0),"0"),IFERROR(VLOOKUP(A32,'Season 2'!AK$4:CN$104,8,0),"0"),
IFERROR(VLOOKUP(A32,'Season 3'!AK$4:CN$104,8,0),"0"),IFERROR(VLOOKUP(A32,'Season 4'!AK$4:CN$104,8,0),"0"),
IFERROR(VLOOKUP(A32,'Season 5'!AK$4:CN$104,8,0),"0"),IFERROR(VLOOKUP(A32,'Season 6'!AK$4:CN$104,8,0),"0"),
IFERROR(VLOOKUP(A32,'Season 7'!AK$4:CN$104,8,0),"0"),IFERROR(VLOOKUP(A32,'Season 8'!AK$4:CN$104,8,0),"0"),
IFERROR(VLOOKUP(A32,'Season 9'!AK$4:CN$104,8,0),"0"),IFERROR(VLOOKUP(A32,'Season 10'!AK$4:CN$104,8,0),"0"),
IFERROR(VLOOKUP(A32,'Season 11'!AK$4:CN$104,8,0),"0"),IFERROR(VLOOKUP(A32,'Season 12'!AK$4:CN$104,8,0),"0"),
IFERROR(VLOOKUP(A32,'Season 13'!AK$4:CN$104,8,0),"0"),IFERROR(VLOOKUP(A32,'Season 14'!AK$4:CN$104,8,0),"0"),IFERROR(VLOOKUP(A32,'Season 15'!AK$4:CN$104,8,0),"0"),)</f>
        <v>0</v>
      </c>
      <c r="H32" s="329">
        <f>SUM(
IFERROR(VLOOKUP(A32,'Season 1'!AJ$4:CM$104,9,0),"0"),IFERROR(VLOOKUP(A32,'Season 2'!AK$4:CN$104,9,0),"0"),
IFERROR(VLOOKUP(A32,'Season 3'!AK$4:CN$104,9,0),"0"),IFERROR(VLOOKUP(A32,'Season 4'!AK$4:CN$104,9,0),"0"),
IFERROR(VLOOKUP(A32,'Season 5'!AK$4:CN$104,9,0),"0"),IFERROR(VLOOKUP(A32,'Season 6'!AK$4:CN$104,9,0),"0"),
IFERROR(VLOOKUP(A32,'Season 7'!AK$4:CN$104,9,0),"0"),IFERROR(VLOOKUP(A32,'Season 8'!AK$4:CN$104,9,0),"0"),
IFERROR(VLOOKUP(A32,'Season 9'!AK$4:CN$104,9,0),"0"),IFERROR(VLOOKUP(A32,'Season 10'!AK$4:CN$104,9,0),"0"),
IFERROR(VLOOKUP(A32,'Season 11'!AK$4:CN$104,9,0),"0"),IFERROR(VLOOKUP(A32,'Season 12'!AK$4:CN$104,9,0),"0"),
IFERROR(VLOOKUP(A32,'Season 13'!AK$4:CN$104,9,0),"0"),IFERROR(VLOOKUP(A32,'Season 14'!AK$4:CN$104,9,0),"0"),IFERROR(VLOOKUP(A32,'Season 15'!AK$4:CN$104,9,0),"0"),)</f>
        <v>0</v>
      </c>
      <c r="I32" s="518">
        <f>SUM(
IFERROR(VLOOKUP(A32,'Season 1'!AJ$4:CM$104,10,0),"0"),IFERROR(VLOOKUP(A32,'Season 2'!AK$4:CN$104,10,0),"0"),
IFERROR(VLOOKUP(A32,'Season 3'!AK$4:CN$104,10,0),"0"),IFERROR(VLOOKUP(A32,'Season 4'!AK$4:CN$104,10,0),"0"),
IFERROR(VLOOKUP(A32,'Season 5'!AK$4:CN$104,10,0),"0"),IFERROR(VLOOKUP(A32,'Season 6'!AK$4:CN$104,10,0),"0"),
IFERROR(VLOOKUP(A32,'Season 7'!AK$4:CN$104,10,0),"0"),IFERROR(VLOOKUP(A32,'Season 8'!AK$4:CN$104,10,0),"0"),
IFERROR(VLOOKUP(A32,'Season 9'!AK$4:CN$104,10,0),"0"),IFERROR(VLOOKUP(A32,'Season 10'!AK$4:CN$104,10,0),"0"),
IFERROR(VLOOKUP(A32,'Season 11'!AK$4:CN$104,10,0),"0"),IFERROR(VLOOKUP(A32,'Season 12'!AK$4:CN$104,10,0),"0"),
IFERROR(VLOOKUP(A32,'Season 13'!AK$4:CN$104,10,0),"0"),IFERROR(VLOOKUP(A32,'Season 14'!AK$4:CN$104,10,0),"0"),IFERROR(VLOOKUP(A32,'Season 15'!AK$4:CN$104,10,0),"0"),)</f>
        <v>0</v>
      </c>
      <c r="J32" s="21">
        <f>SUM(IFERROR(VLOOKUP(A32,BI$3:BN$152,3,0),"0"),
IFERROR(VLOOKUP(A32,'Season 1'!AJ$4:CM$104,11,0),"0"),IFERROR(VLOOKUP(A32,'Season 2'!AK$4:CN$104,11,0),"0"),
IFERROR(VLOOKUP(A32,'Season 3'!AK$4:CN$104,11,0),"0"),IFERROR(VLOOKUP(A32,'Season 4'!AK$4:CN$104,11,0),"0"),
IFERROR(VLOOKUP(A32,'Season 5'!AK$4:CN$104,11,0),"0"),IFERROR(VLOOKUP(A32,'Season 6'!AK$4:CN$104,11,0),"0"),
IFERROR(VLOOKUP(A32,'Season 7'!AK$4:CN$104,11,0),"0"),IFERROR(VLOOKUP(A32,'Season 8'!AK$4:CN$104,11,0),"0"),
IFERROR(VLOOKUP(A32,'Season 9'!AK$4:CN$104,11,0),"0"),IFERROR(VLOOKUP(A32,'Season 10'!AK$4:CN$104,11,0),"0"),
IFERROR(VLOOKUP(A32,'Season 11'!AK$4:CN$104,11,0),"0"),IFERROR(VLOOKUP(A32,'Season 12'!AK$4:CN$104,11,0),"0"),
IFERROR(VLOOKUP(A32,'Season 13'!AK$4:CN$104,11,0),"0"),IFERROR(VLOOKUP(A32,'Season 14'!AK$4:CN$104,11,0),"0"),IFERROR(VLOOKUP(A32,'Season 15'!AK$4:CN$104,11,0),"0"),)</f>
        <v>0</v>
      </c>
      <c r="K32" s="402">
        <f>SUM(IFERROR(VLOOKUP($A32,BI$3:BN$152,4,0),"0"),
IFERROR(VLOOKUP($A32,'Season 1'!AJ$4:CM$104,12,0),"0"),IFERROR(VLOOKUP($A32,'Season 2'!AK$4:CN$104,12,0),"0"),
IFERROR(VLOOKUP($A32,'Season 3'!AK$4:CN$104,12,0),"0"),IFERROR(VLOOKUP($A32,'Season 4'!AK$4:CN$104,12,0),"0"),
IFERROR(VLOOKUP($A32,'Season 5'!AK$4:CN$104,12,0),"0"),IFERROR(VLOOKUP($A32,'Season 6'!AK$4:CN$104,12,0),"0"),
IFERROR(VLOOKUP($A32,'Season 7'!AK$4:CN$104,12,0),"0"),IFERROR(VLOOKUP($A32,'Season 8'!AK$4:CN$104,12,0),"0"),
IFERROR(VLOOKUP($A32,'Season 9'!AK$4:CN$104,12,0),"0"),IFERROR(VLOOKUP($A32,'Season 10'!AK$4:CN$104,12,0),"0"),
IFERROR(VLOOKUP($A32,'Season 11'!AK$4:CN$104,12,0),"0"),IFERROR(VLOOKUP($A32,'Season 12'!AK$4:CN$104,12,0),"0"),
IFERROR(VLOOKUP($A32,'Season 13'!AK$4:CN$104,12,0),"0"),IFERROR(VLOOKUP($A32,'Season 14'!AK$4:CN$104,12,0),"0"),IFERROR(VLOOKUP(A32,'Season 15'!AK$4:CN$104,12,0),"0"),)</f>
        <v>0</v>
      </c>
      <c r="L32" s="403">
        <f>SUM(
IFERROR(VLOOKUP($A32,'Season 1'!AJ$4:CM$104,13,0),"0"),IFERROR(VLOOKUP($A32,'Season 2'!AK$4:CN$104,13,0),"0"),
IFERROR(VLOOKUP($A32,'Season 3'!AK$4:CN$104,13,0),"0"),IFERROR(VLOOKUP($A32,'Season 4'!AK$4:CN$104,13,0),"0"),
IFERROR(VLOOKUP($A32,'Season 5'!AK$4:CN$104,13,0),"0"),IFERROR(VLOOKUP($A32,'Season 6'!AK$4:CN$104,13,0),"0"),
IFERROR(VLOOKUP($A32,'Season 7'!AK$4:CN$104,13,0),"0"),IFERROR(VLOOKUP($A32,'Season 8'!AK$4:CN$104,13,0),"0"),
IFERROR(VLOOKUP($A32,'Season 9'!AK$4:CN$104,13,0),"0"),IFERROR(VLOOKUP($A32,'Season 10'!AK$4:CN$104,13,0),"0"),
IFERROR(VLOOKUP($A32,'Season 11'!AK$4:CN$104,13,0),"0"),IFERROR(VLOOKUP($A32,'Season 12'!AK$4:CN$104,13,0),"0"),
IFERROR(VLOOKUP($A32,'Season 13'!AK$4:CN$104,13,0),"0"),IFERROR(VLOOKUP($A32,'Season 14'!AK$4:CN$104,13,0),"0"),IFERROR(VLOOKUP(A32,'Season 15'!AK$4:CN$104,13,0),"0"),)</f>
        <v>0</v>
      </c>
      <c r="M32" s="398">
        <f>SUM(
IFERROR(VLOOKUP($A32,'Season 1'!AJ$4:CM$104,14,0),"0"),IFERROR(VLOOKUP($A32,'Season 2'!AK$4:CN$104,14,0),"0"),
IFERROR(VLOOKUP($A32,'Season 3'!AK$4:CN$104,14,0),"0"),IFERROR(VLOOKUP($A32,'Season 4'!AK$4:CN$104,14,0),"0"),
IFERROR(VLOOKUP($A32,'Season 5'!AK$4:CN$104,14,0),"0"),IFERROR(VLOOKUP($A32,'Season 6'!AK$4:CN$104,14,0),"0"),
IFERROR(VLOOKUP($A32,'Season 7'!AK$4:CN$104,14,0),"0"),IFERROR(VLOOKUP($A32,'Season 8'!AK$4:CN$104,14,0),"0"),
IFERROR(VLOOKUP($A32,'Season 9'!AK$4:CN$104,14,0),"0"),IFERROR(VLOOKUP($A32,'Season 10'!AK$4:CN$104,14,0),"0"),
IFERROR(VLOOKUP($A32,'Season 11'!AK$4:CN$104,14,0),"0"),IFERROR(VLOOKUP($A32,'Season 12'!AK$4:CN$104,14,0),"0"),
IFERROR(VLOOKUP($A32,'Season 13'!AK$4:CN$104,14,0),"0"),IFERROR(VLOOKUP($A32,'Season 14'!AK$4:CN$104,14,0),"0"),IFERROR(VLOOKUP(A32,'Season 15'!AK$4:CN$104,14,0),"0"),)</f>
        <v>0</v>
      </c>
      <c r="N32" s="518">
        <f>SUM(
IFERROR(VLOOKUP($A32,'Season 1'!AJ$4:CM$104,15,0),"0"),IFERROR(VLOOKUP($A32,'Season 2'!AK$4:CN$104,15,0),"0"),
IFERROR(VLOOKUP($A32,'Season 3'!AK$4:CN$104,15,0),"0"),IFERROR(VLOOKUP($A32,'Season 4'!AK$4:CN$104,15,0),"0"),
IFERROR(VLOOKUP($A32,'Season 5'!AK$4:CN$104,15,0),"0"),IFERROR(VLOOKUP($A32,'Season 6'!AK$4:CN$104,15,0),"0"),
IFERROR(VLOOKUP($A32,'Season 7'!AK$4:CN$104,15,0),"0"),IFERROR(VLOOKUP($A32,'Season 8'!AK$4:CN$104,15,0),"0"),
IFERROR(VLOOKUP($A32,'Season 9'!AK$4:CN$104,15,0),"0"),IFERROR(VLOOKUP($A32,'Season 10'!AK$4:CN$104,15,0),"0"),
IFERROR(VLOOKUP($A32,'Season 11'!AK$4:CN$104,15,0),"0"),IFERROR(VLOOKUP($A32,'Season 12'!AK$4:CN$104,15,0),"0"),
IFERROR(VLOOKUP($A32,'Season 13'!AK$4:CN$104,15,0),"0"),IFERROR(VLOOKUP($A32,'Season 14'!AK$4:CN$104,15,0),"0"),IFERROR(VLOOKUP(A32,'Season 15'!AK$4:CN$104,15,0),"0"),)</f>
        <v>0</v>
      </c>
      <c r="O32" s="21">
        <f>SUM(
IFERROR(VLOOKUP($A32,'Season 1'!AJ$4:CM$104,16,0),"0"),IFERROR(VLOOKUP($A32,'Season 2'!AK$4:CN$104,16,0),"0"),
IFERROR(VLOOKUP($A32,'Season 3'!AK$4:CN$104,16,0),"0"),IFERROR(VLOOKUP($A32,'Season 4'!AK$4:CN$104,16,0),"0"),
IFERROR(VLOOKUP($A32,'Season 5'!AK$4:CN$104,16,0),"0"),IFERROR(VLOOKUP($A32,'Season 6'!AK$4:CN$104,16,0),"0"),
IFERROR(VLOOKUP($A32,'Season 7'!AK$4:CN$104,16,0),"0"),IFERROR(VLOOKUP($A32,'Season 8'!AK$4:CN$104,16,0),"0"),
IFERROR(VLOOKUP($A32,'Season 9'!AK$4:CN$104,16,0),"0"),IFERROR(VLOOKUP($A32,'Season 10'!AK$4:CN$104,16,0),"0"),
IFERROR(VLOOKUP($A32,'Season 11'!AK$4:CN$104,16,0),"0"),IFERROR(VLOOKUP($A32,'Season 12'!AK$4:CN$104,16,0),"0"),
IFERROR(VLOOKUP($A32,'Season 13'!AK$4:CN$104,16,0),"0"),IFERROR(VLOOKUP($A32,'Season 14'!AK$4:CN$104,16,0),"0"),IFERROR(VLOOKUP(A32,'Season 15'!AK$4:CN$104,16,0),"0"),)</f>
        <v>0</v>
      </c>
      <c r="P32" s="402">
        <f>SUM(
IFERROR(VLOOKUP($A32,'Season 1'!AJ$4:CM$104,17,0),"0"),IFERROR(VLOOKUP($A32,'Season 2'!AK$4:CN$104,17,0),"0"),
IFERROR(VLOOKUP($A32,'Season 3'!AK$4:CN$104,17,0),"0"),IFERROR(VLOOKUP($A32,'Season 4'!AK$4:CN$104,17,0),"0"),
IFERROR(VLOOKUP($A32,'Season 5'!AK$4:CN$104,17,0),"0"),IFERROR(VLOOKUP($A32,'Season 6'!AK$4:CN$104,17,0),"0"),
IFERROR(VLOOKUP($A32,'Season 7'!AK$4:CN$104,17,0),"0"),IFERROR(VLOOKUP($A32,'Season 8'!AK$4:CN$104,17,0),"0"),
IFERROR(VLOOKUP($A32,'Season 9'!AK$4:CN$104,17,0),"0"),IFERROR(VLOOKUP($A32,'Season 10'!AK$4:CN$104,17,0),"0"),
IFERROR(VLOOKUP($A32,'Season 11'!AK$4:CN$104,17,0),"0"),IFERROR(VLOOKUP($A32,'Season 12'!AK$4:CN$104,17,0),"0"),
IFERROR(VLOOKUP($A32,'Season 13'!AK$4:CN$104,17,0),"0"),IFERROR(VLOOKUP($A32,'Season 14'!AK$4:CN$104,17,0),"0"),IFERROR(VLOOKUP(A32,'Season 15'!AK$4:CN$104,17,0),"0"),)</f>
        <v>0</v>
      </c>
      <c r="Q32" s="403">
        <f>SUM(
IFERROR(VLOOKUP($A32,'Season 1'!AJ$4:CM$104,18,0),"0"),IFERROR(VLOOKUP($A32,'Season 2'!AK$4:CN$104,18,0),"0"),
IFERROR(VLOOKUP($A32,'Season 3'!AK$4:CN$104,18,0),"0"),IFERROR(VLOOKUP($A32,'Season 4'!AK$4:CN$104,18,0),"0"),
IFERROR(VLOOKUP($A32,'Season 5'!AK$4:CN$104,18,0),"0"),IFERROR(VLOOKUP($A32,'Season 6'!AK$4:CN$104,18,0),"0"),
IFERROR(VLOOKUP($A32,'Season 7'!AK$4:CN$104,18,0),"0"),IFERROR(VLOOKUP($A32,'Season 8'!AK$4:CN$104,18,0),"0"),
IFERROR(VLOOKUP($A32,'Season 9'!AK$4:CN$104,18,0),"0"),IFERROR(VLOOKUP($A32,'Season 10'!AK$4:CN$104,18,0),"0"),
IFERROR(VLOOKUP($A32,'Season 11'!AK$4:CN$104,18,0),"0"),IFERROR(VLOOKUP($A32,'Season 12'!AK$4:CN$104,18,0),"0"),
IFERROR(VLOOKUP($A32,'Season 13'!AK$4:CN$104,18,0),"0"),IFERROR(VLOOKUP($A32,'Season 14'!AK$4:CN$104,18,0),"0"),IFERROR(VLOOKUP(A32,'Season 15'!AK$4:CN$104,18,0),"0"),)</f>
        <v>0</v>
      </c>
      <c r="R32" s="398">
        <f>SUM(
IFERROR(VLOOKUP($A32,'Season 1'!AJ$4:CM$104,19,0),"0"),IFERROR(VLOOKUP($A32,'Season 2'!AK$4:CN$104,19,0),"0"),
IFERROR(VLOOKUP($A32,'Season 3'!AK$4:CN$104,19,0),"0"),IFERROR(VLOOKUP($A32,'Season 4'!AK$4:CN$104,19,0),"0"),
IFERROR(VLOOKUP($A32,'Season 5'!AK$4:CN$104,19,0),"0"),IFERROR(VLOOKUP($A32,'Season 6'!AK$4:CN$104,19,0),"0"),
IFERROR(VLOOKUP($A32,'Season 7'!AK$4:CN$104,19,0),"0"),IFERROR(VLOOKUP($A32,'Season 8'!AK$4:CN$104,19,0),"0"),
IFERROR(VLOOKUP($A32,'Season 9'!AK$4:CN$104,19,0),"0"),IFERROR(VLOOKUP($A32,'Season 10'!AK$4:CN$104,19,0),"0"),
IFERROR(VLOOKUP($A32,'Season 11'!AK$4:CN$104,19,0),"0"),IFERROR(VLOOKUP($A32,'Season 12'!AK$4:CN$104,19,0),"0"),
IFERROR(VLOOKUP($A32,'Season 13'!AK$4:CN$104,19,0),"0"),IFERROR(VLOOKUP($A32,'Season 14'!AK$4:CN$104,19,0),"0"),IFERROR(VLOOKUP(A32,'Season 15'!AK$4:CN$104,19,0),"0"),)</f>
        <v>0</v>
      </c>
      <c r="S32" s="518">
        <f>SUM(
IFERROR(VLOOKUP($A32,'Season 1'!AJ$4:CM$104,20,0),"0"),IFERROR(VLOOKUP($A32,'Season 2'!AK$4:CN$104,20,0),"0"),
IFERROR(VLOOKUP($A32,'Season 3'!AK$4:CN$104,20,0),"0"),IFERROR(VLOOKUP($A32,'Season 4'!AK$4:CN$104,20,0),"0"),
IFERROR(VLOOKUP($A32,'Season 5'!AK$4:CN$104,20,0),"0"),IFERROR(VLOOKUP($A32,'Season 6'!AK$4:CN$104,20,0),"0"),
IFERROR(VLOOKUP($A32,'Season 7'!AK$4:CN$104,20,0),"0"),IFERROR(VLOOKUP($A32,'Season 8'!AK$4:CN$104,20,0),"0"),
IFERROR(VLOOKUP($A32,'Season 9'!AK$4:CN$104,20,0),"0"),IFERROR(VLOOKUP($A32,'Season 10'!AK$4:CN$104,20,0),"0"),
IFERROR(VLOOKUP($A32,'Season 11'!AK$4:CN$104,20,0),"0"),IFERROR(VLOOKUP($A32,'Season 12'!AK$4:CN$104,20,0),"0"),
IFERROR(VLOOKUP($A32,'Season 13'!AK$4:CN$104,20,0),"0"),IFERROR(VLOOKUP($A32,'Season 14'!AK$4:CN$104,20,0),"0"),IFERROR(VLOOKUP(A32,'Season 15'!AK$4:CN$104,20,0),"0"),)</f>
        <v>0</v>
      </c>
      <c r="T32" s="21">
        <f>SUM(
IFERROR(VLOOKUP($A32,'Season 1'!AJ$4:CM$104,21,0),"0"),IFERROR(VLOOKUP($A32,'Season 2'!AK$4:CN$104,21,0),"0"),
IFERROR(VLOOKUP($A32,'Season 3'!AK$4:CN$104,21,0),"0"),IFERROR(VLOOKUP($A32,'Season 4'!AK$4:CN$104,21,0),"0"),
IFERROR(VLOOKUP($A32,'Season 5'!AK$4:CN$104,21,0),"0"),IFERROR(VLOOKUP($A32,'Season 6'!AK$4:CN$104,21,0),"0"),
IFERROR(VLOOKUP($A32,'Season 7'!AK$4:CN$104,21,0),"0"),IFERROR(VLOOKUP($A32,'Season 8'!AK$4:CN$104,21,0),"0"),
IFERROR(VLOOKUP($A32,'Season 9'!AK$4:CN$104,21,0),"0"),IFERROR(VLOOKUP($A32,'Season 10'!AK$4:CN$104,21,0),"0"),
IFERROR(VLOOKUP($A32,'Season 11'!AK$4:CN$104,21,0),"0"),IFERROR(VLOOKUP($A32,'Season 12'!AK$4:CN$104,21,0),"0"),
IFERROR(VLOOKUP($A32,'Season 13'!AK$4:CN$104,21,0),"0"),IFERROR(VLOOKUP($A32,'Season 14'!AK$4:CN$104,21,0),"0"),IFERROR(VLOOKUP(A32,'Season 15'!AK$4:CN$104,21,0),"0"),)</f>
        <v>0</v>
      </c>
      <c r="U32" s="402">
        <f>SUM(
IFERROR(VLOOKUP($A32,'Season 1'!AJ$4:CM$104,22,0),"0"),IFERROR(VLOOKUP($A32,'Season 2'!AK$4:CN$104,22,0),"0"),
IFERROR(VLOOKUP($A32,'Season 3'!AK$4:CN$104,22,0),"0"),IFERROR(VLOOKUP($A32,'Season 4'!AK$4:CN$104,22,0),"0"),
IFERROR(VLOOKUP($A32,'Season 5'!AK$4:CN$104,22,0),"0"),IFERROR(VLOOKUP($A32,'Season 6'!AK$4:CN$104,22,0),"0"),
IFERROR(VLOOKUP($A32,'Season 7'!AK$4:CN$104,22,0),"0"),IFERROR(VLOOKUP($A32,'Season 8'!AK$4:CN$104,22,0),"0"),
IFERROR(VLOOKUP($A32,'Season 9'!AK$4:CN$104,22,0),"0"),IFERROR(VLOOKUP($A32,'Season 10'!AK$4:CN$104,22,0),"0"),
IFERROR(VLOOKUP($A32,'Season 11'!AK$4:CN$104,22,0),"0"),IFERROR(VLOOKUP($A32,'Season 12'!AK$4:CN$104,22,0),"0"),
IFERROR(VLOOKUP($A32,'Season 13'!AK$4:CN$104,22,0),"0"),IFERROR(VLOOKUP($A32,'Season 14'!AK$4:CN$104,22,0),"0"),IFERROR(VLOOKUP(A32,'Season 15'!AK$4:CN$104,22,0),"0"),)</f>
        <v>0</v>
      </c>
      <c r="V32" s="403">
        <f>SUM(
IFERROR(VLOOKUP($A32,'Season 1'!AJ$4:CM$104,23,0),"0"),IFERROR(VLOOKUP($A32,'Season 2'!AK$4:CN$104,23,0),"0"),
IFERROR(VLOOKUP($A32,'Season 3'!AK$4:CN$104,23,0),"0"),IFERROR(VLOOKUP($A32,'Season 4'!AK$4:CN$104,23,0),"0"),
IFERROR(VLOOKUP($A32,'Season 5'!AK$4:CN$104,23,0),"0"),IFERROR(VLOOKUP($A32,'Season 6'!AK$4:CN$104,23,0),"0"),
IFERROR(VLOOKUP($A32,'Season 7'!AK$4:CN$104,23,0),"0"),IFERROR(VLOOKUP($A32,'Season 8'!AK$4:CN$104,23,0),"0"),
IFERROR(VLOOKUP($A32,'Season 9'!AK$4:CN$104,23,0),"0"),IFERROR(VLOOKUP($A32,'Season 10'!AK$4:CN$104,23,0),"0"),
IFERROR(VLOOKUP($A32,'Season 11'!AK$4:CN$104,23,0),"0"),IFERROR(VLOOKUP($A32,'Season 12'!AK$4:CN$104,23,0),"0"),
IFERROR(VLOOKUP($A32,'Season 13'!AK$4:CN$104,23,0),"0"),IFERROR(VLOOKUP($A32,'Season 14'!AK$4:CN$104,23,0),"0"),IFERROR(VLOOKUP($A32,'Season 15'!AK$4:CN$104,23,0),"0"),)</f>
        <v>0</v>
      </c>
      <c r="W32" s="398">
        <f>SUM(
IFERROR(VLOOKUP($A32,'Season 1'!AJ$4:CM$104,24,0),"0"),IFERROR(VLOOKUP($A32,'Season 2'!AK$4:CN$104,24,0),"0"),
IFERROR(VLOOKUP($A32,'Season 3'!AK$4:CN$104,24,0),"0"),IFERROR(VLOOKUP($A32,'Season 4'!AK$4:CN$104,24,0),"0"),
IFERROR(VLOOKUP($A32,'Season 5'!AK$4:CN$104,24,0),"0"),IFERROR(VLOOKUP($A32,'Season 6'!AK$4:CN$104,24,0),"0"),
IFERROR(VLOOKUP($A32,'Season 7'!AK$4:CN$104,24,0),"0"),IFERROR(VLOOKUP($A32,'Season 8'!AK$4:CN$104,24,0),"0"),
IFERROR(VLOOKUP($A32,'Season 9'!AK$4:CN$104,24,0),"0"),IFERROR(VLOOKUP($A32,'Season 10'!AK$4:CN$104,24,0),"0"),
IFERROR(VLOOKUP($A32,'Season 11'!AK$4:CN$104,24,0),"0"),IFERROR(VLOOKUP($A32,'Season 12'!AK$4:CN$104,24,0),"0"),
IFERROR(VLOOKUP($A32,'Season 13'!AK$4:CN$104,24,0),"0"),IFERROR(VLOOKUP($A32,'Season 14'!AK$4:CN$104,24,0),"0"),IFERROR(VLOOKUP($A32,'Season 15'!AK$4:CN$104,24,0),"0"),)</f>
        <v>0</v>
      </c>
      <c r="X32" s="518">
        <f>SUM(
IFERROR(VLOOKUP($A32,'Season 1'!AJ$4:CM$104,25,0),"0"),IFERROR(VLOOKUP($A32,'Season 2'!AK$4:CN$104,25,0),"0"),
IFERROR(VLOOKUP($A32,'Season 3'!AK$4:CN$104,25,0),"0"),IFERROR(VLOOKUP($A32,'Season 4'!AK$4:CN$104,25,0),"0"),
IFERROR(VLOOKUP($A32,'Season 5'!AK$4:CN$104,25,0),"0"),IFERROR(VLOOKUP($A32,'Season 6'!AK$4:CN$104,25,0),"0"),
IFERROR(VLOOKUP($A32,'Season 7'!AK$4:CN$104,25,0),"0"),IFERROR(VLOOKUP($A32,'Season 8'!AK$4:CN$104,25,0),"0"),
IFERROR(VLOOKUP($A32,'Season 9'!AK$4:CN$104,25,0),"0"),IFERROR(VLOOKUP($A32,'Season 10'!AK$4:CN$104,25,0),"0"),
IFERROR(VLOOKUP($A32,'Season 11'!AK$4:CN$104,25,0),"0"),IFERROR(VLOOKUP($A32,'Season 12'!AK$4:CN$104,25,0),"0"),
IFERROR(VLOOKUP($A32,'Season 13'!AK$4:CN$104,25,0),"0"),IFERROR(VLOOKUP($A32,'Season 14'!AK$4:CN$104,25,0),"0"),IFERROR(VLOOKUP($A32,'Season 15'!AK$4:CN$104,25,0),"0"),)</f>
        <v>0</v>
      </c>
      <c r="Y32" s="21">
        <f>SUM(
IFERROR(VLOOKUP($A32,'Season 1'!AJ$4:CM$104,26,0),"0"),IFERROR(VLOOKUP($A32,'Season 2'!AK$4:CN$104,26,0),"0"),
IFERROR(VLOOKUP($A32,'Season 3'!AK$4:CN$104,26,0),"0"),IFERROR(VLOOKUP($A32,'Season 4'!AK$4:CN$104,26,0),"0"),
IFERROR(VLOOKUP($A32,'Season 5'!AK$4:CN$104,26,0),"0"),IFERROR(VLOOKUP($A32,'Season 6'!AK$4:CN$104,26,0),"0"),
IFERROR(VLOOKUP($A32,'Season 7'!AK$4:CN$104,26,0),"0"),IFERROR(VLOOKUP($A32,'Season 8'!AK$4:CN$104,26,0),"0"),
IFERROR(VLOOKUP($A32,'Season 9'!AK$4:CN$104,26,0),"0"),IFERROR(VLOOKUP($A32,'Season 10'!AK$4:CN$104,26,0),"0"),
IFERROR(VLOOKUP($A32,'Season 11'!AK$4:CN$104,26,0),"0"),IFERROR(VLOOKUP($A32,'Season 12'!AK$4:CN$104,26,0),"0"),
IFERROR(VLOOKUP($A32,'Season 13'!AK$4:CN$104,26,0),"0"),IFERROR(VLOOKUP($A32,'Season 14'!AK$4:CN$104,26,0),"0"),IFERROR(VLOOKUP($A32,'Season 15'!AK$4:CN$104,26,0),"0"),)</f>
        <v>0</v>
      </c>
      <c r="Z32" s="402">
        <f>SUM(
IFERROR(VLOOKUP($A32,'Season 1'!AJ$4:CM$104,27,0),"0"),IFERROR(VLOOKUP($A32,'Season 2'!AK$4:CN$104,27,0),"0"),
IFERROR(VLOOKUP($A32,'Season 3'!AK$4:CN$104,27,0),"0"),IFERROR(VLOOKUP($A32,'Season 4'!AK$4:CN$104,27,0),"0"),
IFERROR(VLOOKUP($A32,'Season 5'!AK$4:CN$104,27,0),"0"),IFERROR(VLOOKUP($A32,'Season 6'!AK$4:CN$104,27,0),"0"),
IFERROR(VLOOKUP($A32,'Season 7'!AK$4:CN$104,27,0),"0"),IFERROR(VLOOKUP($A32,'Season 8'!AK$4:CN$104,27,0),"0"),
IFERROR(VLOOKUP($A32,'Season 9'!AK$4:CN$104,27,0),"0"),IFERROR(VLOOKUP($A32,'Season 10'!AK$4:CN$104,27,0),"0"),
IFERROR(VLOOKUP($A32,'Season 11'!AK$4:CN$104,27,0),"0"),IFERROR(VLOOKUP($A32,'Season 12'!AK$4:CN$104,27,0),"0"),
IFERROR(VLOOKUP($A32,'Season 13'!AK$4:CN$104,27,0),"0"),IFERROR(VLOOKUP($A32,'Season 14'!AK$4:CN$104,27,0),"0"),IFERROR(VLOOKUP($A32,'Season 15'!AK$4:CN$104,27,0),"0"),)</f>
        <v>0</v>
      </c>
      <c r="AA32" s="403">
        <f>SUM(
IFERROR(VLOOKUP($A32,'Season 1'!AJ$4:CM$104,28,0),"0"),IFERROR(VLOOKUP($A32,'Season 2'!AK$4:CN$104,28,0),"0"),
IFERROR(VLOOKUP($A32,'Season 3'!AK$4:CN$104,28,0),"0"),IFERROR(VLOOKUP($A32,'Season 4'!AK$4:CN$104,28,0),"0"),
IFERROR(VLOOKUP($A32,'Season 5'!AK$4:CN$104,28,0),"0"),IFERROR(VLOOKUP($A32,'Season 6'!AK$4:CN$104,28,0),"0"),
IFERROR(VLOOKUP($A32,'Season 7'!AK$4:CN$104,28,0),"0"),IFERROR(VLOOKUP($A32,'Season 8'!AK$4:CN$104,28,0),"0"),
IFERROR(VLOOKUP($A32,'Season 9'!AK$4:CN$104,28,0),"0"),IFERROR(VLOOKUP($A32,'Season 10'!AK$4:CN$104,28,0),"0"),
IFERROR(VLOOKUP($A32,'Season 11'!AK$4:CN$104,28,0),"0"),IFERROR(VLOOKUP($A32,'Season 12'!AK$4:CN$104,28,0),"0"),
IFERROR(VLOOKUP($A32,'Season 13'!AK$4:CN$104,28,0),"0"),IFERROR(VLOOKUP($A32,'Season 14'!AK$4:CN$104,28,0),"0"),IFERROR(VLOOKUP($A32,'Season 15'!AK$4:CN$104,28,0),"0"),)</f>
        <v>0</v>
      </c>
      <c r="AB32" s="398">
        <f>SUM(
IFERROR(VLOOKUP($A32,'Season 1'!AJ$4:CM$104,29,0),"0"),IFERROR(VLOOKUP($A32,'Season 2'!AK$4:CN$104,29,0),"0"),
IFERROR(VLOOKUP($A32,'Season 3'!AK$4:CN$104,29,0),"0"),IFERROR(VLOOKUP($A32,'Season 4'!AK$4:CN$104,29,0),"0"),
IFERROR(VLOOKUP($A32,'Season 5'!AK$4:CN$104,29,0),"0"),IFERROR(VLOOKUP($A32,'Season 6'!AK$4:CN$104,29,0),"0"),
IFERROR(VLOOKUP($A32,'Season 7'!AK$4:CN$104,29,0),"0"),IFERROR(VLOOKUP($A32,'Season 8'!AK$4:CN$104,29,0),"0"),
IFERROR(VLOOKUP($A32,'Season 9'!AK$4:CN$104,29,0),"0"),IFERROR(VLOOKUP($A32,'Season 10'!AK$4:CN$104,29,0),"0"),
IFERROR(VLOOKUP($A32,'Season 11'!AK$4:CN$104,29,0),"0"),IFERROR(VLOOKUP($A32,'Season 12'!AK$4:CN$104,29,0),"0"),
IFERROR(VLOOKUP($A32,'Season 13'!AK$4:CN$104,29,0),"0"),IFERROR(VLOOKUP($A32,'Season 14'!AK$4:CN$104,29,0),"0"),IFERROR(VLOOKUP($A32,'Season 15'!AK$4:CN$104,29,0),"0"),)</f>
        <v>0</v>
      </c>
      <c r="AC32" s="518">
        <f>SUM(
IFERROR(VLOOKUP($A32,'Season 1'!AJ$4:CM$104,30,0),"0"),IFERROR(VLOOKUP($A32,'Season 2'!AK$4:CN$104,30,0),"0"),
IFERROR(VLOOKUP($A32,'Season 3'!AK$4:CN$104,30,0),"0"),IFERROR(VLOOKUP($A32,'Season 4'!AK$4:CN$104,30,0),"0"),
IFERROR(VLOOKUP($A32,'Season 5'!AK$4:CN$104,30,0),"0"),IFERROR(VLOOKUP($A32,'Season 6'!AK$4:CN$104,30,0),"0"),
IFERROR(VLOOKUP($A32,'Season 7'!AK$4:CN$104,30,0),"0"),IFERROR(VLOOKUP($A32,'Season 8'!AK$4:CN$104,30,0),"0"),
IFERROR(VLOOKUP($A32,'Season 9'!AK$4:CN$104,30,0),"0"),IFERROR(VLOOKUP($A32,'Season 10'!AK$4:CN$104,30,0),"0"),
IFERROR(VLOOKUP($A32,'Season 11'!AK$4:CN$104,30,0),"0"),IFERROR(VLOOKUP($A32,'Season 12'!AK$4:CN$104,30,0),"0"),
IFERROR(VLOOKUP($A32,'Season 13'!AK$4:CN$104,30,0),"0"),IFERROR(VLOOKUP($A32,'Season 14'!AK$4:CN$104,30,0),"0"),IFERROR(VLOOKUP($A32,'Season 15'!AK$4:CN$104,30,0),"0"),)</f>
        <v>0</v>
      </c>
      <c r="AD32" s="21">
        <f>SUM(
IFERROR(VLOOKUP($A32,'Season 1'!AJ$4:CM$104,31,0),"0"),IFERROR(VLOOKUP($A32,'Season 2'!AK$4:CN$104,31,0),"0"),
IFERROR(VLOOKUP($A32,'Season 3'!AK$4:CN$104,31,0),"0"),IFERROR(VLOOKUP($A32,'Season 4'!AK$4:CN$104,31,0),"0"),
IFERROR(VLOOKUP($A32,'Season 5'!AK$4:CN$104,31,0),"0"),IFERROR(VLOOKUP($A32,'Season 6'!AK$4:CN$104,31,0),"0"),
IFERROR(VLOOKUP($A32,'Season 7'!AK$4:CN$104,31,0),"0"),IFERROR(VLOOKUP($A32,'Season 8'!AK$4:CN$104,31,0),"0"),
IFERROR(VLOOKUP($A32,'Season 9'!AK$4:CN$104,31,0),"0"),IFERROR(VLOOKUP($A32,'Season 10'!AK$4:CN$104,31,0),"0"),
IFERROR(VLOOKUP($A32,'Season 11'!AK$4:CN$104,31,0),"0"),IFERROR(VLOOKUP($A32,'Season 12'!AK$4:CN$104,31,0),"0"),
IFERROR(VLOOKUP($A32,'Season 13'!AK$4:CN$104,31,0),"0"),IFERROR(VLOOKUP($A32,'Season 14'!AK$4:CN$104,31,0),"0"),IFERROR(VLOOKUP($A32,'Season 15'!AK$4:CN$104,31,0),"0"),)</f>
        <v>0</v>
      </c>
      <c r="AE32" s="402">
        <f>SUM(
IFERROR(VLOOKUP($A32,'Season 1'!AJ$4:CM$104,32,0),"0"),IFERROR(VLOOKUP($A32,'Season 2'!AK$4:CN$104,32,0),"0"),
IFERROR(VLOOKUP($A32,'Season 3'!AK$4:CN$104,32,0),"0"),IFERROR(VLOOKUP($A32,'Season 4'!AK$4:CN$104,32,0),"0"),
IFERROR(VLOOKUP($A32,'Season 5'!AK$4:CN$104,32,0),"0"),IFERROR(VLOOKUP($A32,'Season 6'!AK$4:CN$104,32,0),"0"),
IFERROR(VLOOKUP($A32,'Season 7'!AK$4:CN$104,32,0),"0"),IFERROR(VLOOKUP($A32,'Season 8'!AK$4:CN$104,32,0),"0"),
IFERROR(VLOOKUP($A32,'Season 9'!AK$4:CN$104,32,0),"0"),IFERROR(VLOOKUP($A32,'Season 10'!AK$4:CN$104,32,0),"0"),
IFERROR(VLOOKUP($A32,'Season 11'!AK$4:CN$104,32,0),"0"),IFERROR(VLOOKUP($A32,'Season 12'!AK$4:CN$104,32,0),"0"),
IFERROR(VLOOKUP($A32,'Season 13'!AK$4:CN$104,32,0),"0"),IFERROR(VLOOKUP($A32,'Season 14'!AK$4:CN$104,32,0),"0"),IFERROR(VLOOKUP($A32,'Season 15'!AK$4:CN$104,32,0),"0"),)</f>
        <v>0</v>
      </c>
      <c r="AF32" s="403">
        <f>SUM(IFERROR(VLOOKUP($A32,'Season 2'!AK$4:CN$104,33,0),"0"),
IFERROR(VLOOKUP($A32,'Season 3'!AK$4:CN$104,33,0),"0"),IFERROR(VLOOKUP($A32,'Season 4'!AK$4:CN$104,33,0),"0"),
IFERROR(VLOOKUP($A32,'Season 5'!AK$4:CN$104,33,0),"0"),IFERROR(VLOOKUP($A32,'Season 6'!AK$4:CN$104,33,0),"0"),
IFERROR(VLOOKUP($A32,'Season 7'!AK$4:CN$104,33,0),"0"),IFERROR(VLOOKUP($A32,'Season 8'!AK$4:CN$104,33,0),"0"),
IFERROR(VLOOKUP($A32,'Season 9'!AK$4:CN$104,33,0),"0"),IFERROR(VLOOKUP($A32,'Season 10'!AK$4:CN$104,33,0),"0"),
IFERROR(VLOOKUP($A32,'Season 11'!AK$4:CN$104,33,0),"0"),IFERROR(VLOOKUP($A32,'Season 12'!AK$4:CN$104,33,0),"0"),
IFERROR(VLOOKUP($A32,'Season 13'!AK$4:CN$104,33,0),"0"),IFERROR(VLOOKUP($A32,'Season 14'!AK$4:CN$104,33,0),"0"),IFERROR(VLOOKUP($A32,'Season 15'!AK$4:CN$104,33,0),"0"),)</f>
        <v>0</v>
      </c>
      <c r="AG32" s="398">
        <f>SUM(IFERROR(VLOOKUP($A32,'Season 2'!AK$4:CN$104,34,0),"0"),
IFERROR(VLOOKUP($A32,'Season 3'!AK$4:CN$104,34,0),"0"),IFERROR(VLOOKUP($A32,'Season 4'!AK$4:CN$104,34,0),"0"),
IFERROR(VLOOKUP($A32,'Season 5'!AK$4:CN$104,34,0),"0"),IFERROR(VLOOKUP($A32,'Season 6'!AK$4:CN$104,34,0),"0"),
IFERROR(VLOOKUP($A32,'Season 7'!AK$4:CN$104,34,0),"0"),IFERROR(VLOOKUP($A32,'Season 8'!AK$4:CN$104,34,0),"0"),
IFERROR(VLOOKUP($A32,'Season 9'!AK$4:CN$104,34,0),"0"),IFERROR(VLOOKUP($A32,'Season 10'!AK$4:CN$104,34,0),"0"),
IFERROR(VLOOKUP($A32,'Season 11'!AK$4:CN$104,34,0),"0"),IFERROR(VLOOKUP($A32,'Season 12'!AK$4:CN$104,34,0),"0"),
IFERROR(VLOOKUP($A32,'Season 13'!AK$4:CN$104,34,0),"0"),IFERROR(VLOOKUP($A32,'Season 14'!AK$4:CN$104,34,0),"0"),IFERROR(VLOOKUP($A32,'Season 15'!AK$4:CN$104,34,0),"0"),)</f>
        <v>0</v>
      </c>
      <c r="AH32" s="518">
        <f>SUM(IFERROR(VLOOKUP($A32,'Season 2'!AK$4:CN$104,35,0),"0"),
IFERROR(VLOOKUP($A32,'Season 3'!AK$4:CN$104,35,0),"0"),IFERROR(VLOOKUP($A32,'Season 4'!AK$4:CN$104,35,0),"0"),
IFERROR(VLOOKUP($A32,'Season 5'!AK$4:CN$104,35,0),"0"),IFERROR(VLOOKUP($A32,'Season 6'!AK$4:CN$104,35,0),"0"),
IFERROR(VLOOKUP($A32,'Season 7'!AK$4:CN$104,35,0),"0"),IFERROR(VLOOKUP($A32,'Season 8'!AK$4:CN$104,35,0),"0"),
IFERROR(VLOOKUP($A32,'Season 9'!AK$4:CN$104,35,0),"0"),IFERROR(VLOOKUP($A32,'Season 10'!AK$4:CN$104,35,0),"0"),
IFERROR(VLOOKUP($A32,'Season 11'!AK$4:CN$104,35,0),"0"),IFERROR(VLOOKUP($A32,'Season 12'!AK$4:CN$104,35,0),"0"),
IFERROR(VLOOKUP($A32,'Season 13'!AK$4:CN$104,35,0),"0"),IFERROR(VLOOKUP($A32,'Season 14'!AK$4:CN$104,35,0),"0"),IFERROR(VLOOKUP($A32,'Season 15'!AK$4:CN$104,35,0),"0"),)</f>
        <v>0</v>
      </c>
      <c r="AI32" s="21">
        <f>SUM(IFERROR(VLOOKUP($A32,'Season 2'!AK$4:CN$104,36,0),"0"),
IFERROR(VLOOKUP($A32,'Season 3'!AK$4:CN$104,36,0),"0"),IFERROR(VLOOKUP($A32,'Season 4'!AK$4:CN$104,36,0),"0"),
IFERROR(VLOOKUP($A32,'Season 5'!AK$4:CN$104,36,0),"0"),IFERROR(VLOOKUP($A32,'Season 6'!AK$4:CN$104,36,0),"0"),
IFERROR(VLOOKUP($A32,'Season 7'!AK$4:CN$104,36,0),"0"),IFERROR(VLOOKUP($A32,'Season 8'!AK$4:CN$104,36,0),"0"),
IFERROR(VLOOKUP($A32,'Season 9'!AK$4:CN$104,36,0),"0"),IFERROR(VLOOKUP($A32,'Season 10'!AK$4:CN$104,36,0),"0"),
IFERROR(VLOOKUP($A32,'Season 11'!AK$4:CN$104,36,0),"0"),IFERROR(VLOOKUP($A32,'Season 12'!AK$4:CN$104,36,0),"0"),
IFERROR(VLOOKUP($A32,'Season 13'!AK$4:CN$104,36,0),"0"),IFERROR(VLOOKUP($A32,'Season 14'!AK$4:CN$104,36,0),"0"),IFERROR(VLOOKUP($A32,'Season 15'!AK$4:CN$104,36,0),"0"),)</f>
        <v>0</v>
      </c>
      <c r="AJ32" s="402">
        <f>SUM(IFERROR(VLOOKUP($A32,'Season 2'!AK$4:CN$104,37,0),"0"),
IFERROR(VLOOKUP($A32,'Season 3'!AK$4:CN$104,37,0),"0"),IFERROR(VLOOKUP($A32,'Season 4'!AK$4:CN$104,37,0),"0"),
IFERROR(VLOOKUP($A32,'Season 5'!AK$4:CN$104,37,0),"0"),IFERROR(VLOOKUP($A32,'Season 6'!AK$4:CN$104,37,0),"0"),
IFERROR(VLOOKUP($A32,'Season 7'!AK$4:CN$104,37,0),"0"),IFERROR(VLOOKUP($A32,'Season 8'!AK$4:CN$104,37,0),"0"),
IFERROR(VLOOKUP($A32,'Season 9'!AK$4:CN$104,37,0),"0"),IFERROR(VLOOKUP($A32,'Season 10'!AK$4:CN$104,37,0),"0"),
IFERROR(VLOOKUP($A32,'Season 11'!AK$4:CN$104,37,0),"0"),IFERROR(VLOOKUP($A32,'Season 12'!AK$4:CN$104,37,0),"0"),
IFERROR(VLOOKUP($A32,'Season 13'!AK$4:CN$104,37,0),"0"),IFERROR(VLOOKUP($A32,'Season 14'!AK$4:CN$104,37,0),"0"),IFERROR(VLOOKUP($A32,'Season 15'!AK$4:CN$104,37,0),"0"),)</f>
        <v>0</v>
      </c>
      <c r="AK32" s="403">
        <f>SUM(IFERROR(VLOOKUP($A32,'Season 1'!AJ$4:CM$104,33,0),"0"),IFERROR(VLOOKUP($A32,'Season 2'!AK$4:CN$104,38,0),"0"),
IFERROR(VLOOKUP($A32,'Season 3'!AK$4:CN$104,38,0),"0"),IFERROR(VLOOKUP($A32,'Season 4'!AK$4:CN$104,38,0),"0"),
IFERROR(VLOOKUP($A32,'Season 5'!AK$4:CN$104,38,0),"0"),IFERROR(VLOOKUP($A32,'Season 6'!AK$4:CN$104,38,0),"0"),
IFERROR(VLOOKUP($A32,'Season 7'!AK$4:CN$104,38,0),"0"),IFERROR(VLOOKUP($A32,'Season 8'!AK$4:CN$104,38,0),"0"),
IFERROR(VLOOKUP($A32,'Season 9'!AK$4:CN$104,38,0),"0"),IFERROR(VLOOKUP($A32,'Season 10'!AK$4:CN$104,38,0),"0"),
IFERROR(VLOOKUP($A32,'Season 11'!AK$4:CN$104,38,0),"0"),IFERROR(VLOOKUP($A32,'Season 12'!AK$4:CN$104,38,0),"0"),
IFERROR(VLOOKUP($A32,'Season 13'!AK$4:CN$104,38,0),"0"),IFERROR(VLOOKUP($A32,'Season 14'!AK$4:CN$104,38,0),"0"),IFERROR(VLOOKUP($A32,'Season 15'!AK$4:CN$104,38,0),"0"),)</f>
        <v>0</v>
      </c>
      <c r="AL32" s="398">
        <f>SUM(IFERROR(VLOOKUP($A32,'Season 1'!AJ$4:CM$104,34,0),"0"),IFERROR(VLOOKUP($A32,'Season 2'!AK$4:CN$104,39,0),"0"),
IFERROR(VLOOKUP($A32,'Season 3'!AK$4:CN$104,39,0),"0"),IFERROR(VLOOKUP($A32,'Season 4'!AK$4:CN$104,39,0),"0"),
IFERROR(VLOOKUP($A32,'Season 5'!AK$4:CN$104,39,0),"0"),IFERROR(VLOOKUP($A32,'Season 6'!AK$4:CN$104,39,0),"0"),
IFERROR(VLOOKUP($A32,'Season 7'!AK$4:CN$104,39,0),"0"),IFERROR(VLOOKUP($A32,'Season 8'!AK$4:CN$104,39,0),"0"),
IFERROR(VLOOKUP($A32,'Season 9'!AK$4:CN$104,39,0),"0"),IFERROR(VLOOKUP($A32,'Season 10'!AK$4:CN$104,39,0),"0"),
IFERROR(VLOOKUP($A32,'Season 11'!AK$4:CN$104,39,0),"0"),IFERROR(VLOOKUP($A32,'Season 12'!AK$4:CN$104,39,0),"0"),
IFERROR(VLOOKUP($A32,'Season 13'!AK$4:CN$104,39,0),"0"),IFERROR(VLOOKUP($A32,'Season 14'!AK$4:CN$104,39,0),"0"),IFERROR(VLOOKUP($A32,'Season 15'!AK$4:CN$104,39,0),"0"),)</f>
        <v>0</v>
      </c>
      <c r="AM32" s="518">
        <f>SUM(IFERROR(VLOOKUP($A32,'Season 1'!AJ$4:CM$104,35,0),"0"),IFERROR(VLOOKUP($A32,'Season 2'!AK$4:CN$104,40,0),"0"),
IFERROR(VLOOKUP($A32,'Season 3'!AK$4:CN$104,40,0),"0"),IFERROR(VLOOKUP($A32,'Season 4'!AK$4:CN$104,40,0),"0"),
IFERROR(VLOOKUP($A32,'Season 5'!AK$4:CN$104,40,0),"0"),IFERROR(VLOOKUP($A32,'Season 6'!AK$4:CN$104,40,0),"0"),
IFERROR(VLOOKUP($A32,'Season 7'!AK$4:CN$104,40,0),"0"),IFERROR(VLOOKUP($A32,'Season 8'!AK$4:CN$104,40,0),"0"),
IFERROR(VLOOKUP($A32,'Season 9'!AK$4:CN$104,40,0),"0"),IFERROR(VLOOKUP($A32,'Season 10'!AK$4:CN$104,40,0),"0"),
IFERROR(VLOOKUP($A32,'Season 11'!AK$4:CN$104,40,0),"0"),IFERROR(VLOOKUP($A32,'Season 12'!AK$4:CN$104,40,0),"0"),
IFERROR(VLOOKUP($A32,'Season 13'!AK$4:CN$104,40,0),"0"),IFERROR(VLOOKUP($A32,'Season 14'!AK$4:CN$104,40,0),"0"),IFERROR(VLOOKUP($A32,'Season 15'!AK$4:CN$104,40,0),"0"),)</f>
        <v>0</v>
      </c>
      <c r="AN32" s="21">
        <f>SUM(IFERROR(VLOOKUP($A32,'Season 1'!AJ$4:CM$104,36,0),"0"),IFERROR(VLOOKUP($A32,'Season 2'!AK$4:CN$104,41,0),"0"),
IFERROR(VLOOKUP($A32,'Season 3'!AK$4:CN$104,41,0),"0"),IFERROR(VLOOKUP($A32,'Season 4'!AK$4:CN$104,41,0),"0"),
IFERROR(VLOOKUP($A32,'Season 5'!AK$4:CN$104,41,0),"0"),IFERROR(VLOOKUP($A32,'Season 6'!AK$4:CN$104,41,0),"0"),
IFERROR(VLOOKUP($A32,'Season 7'!AK$4:CN$104,41,0),"0"),IFERROR(VLOOKUP($A32,'Season 8'!AK$4:CN$104,41,0),"0"),
IFERROR(VLOOKUP($A32,'Season 9'!AK$4:CN$104,41,0),"0"),IFERROR(VLOOKUP($A32,'Season 10'!AK$4:CN$104,41,0),"0"),
IFERROR(VLOOKUP($A32,'Season 11'!AK$4:CN$104,41,0),"0"),IFERROR(VLOOKUP($A32,'Season 12'!AK$4:CN$104,41,0),"0"),
IFERROR(VLOOKUP($A32,'Season 13'!AK$4:CN$104,41,0),"0"),IFERROR(VLOOKUP($A32,'Season 14'!AK$4:CN$104,41,0),"0"),IFERROR(VLOOKUP($A32,'Season 15'!AK$4:CN$104,41,0),"0"),)</f>
        <v>0</v>
      </c>
      <c r="AO32" s="402">
        <f>SUM(IFERROR(VLOOKUP($A32,'Season 1'!AJ$4:CM$104,37,0),"0"),IFERROR(VLOOKUP($A32,'Season 2'!AK$4:CN$104,42,0),"0"),
IFERROR(VLOOKUP($A32,'Season 3'!AK$4:CN$104,42,0),"0"),IFERROR(VLOOKUP($A32,'Season 4'!AK$4:CN$104,42,0),"0"),
IFERROR(VLOOKUP($A32,'Season 5'!AK$4:CN$104,42,0),"0"),IFERROR(VLOOKUP($A32,'Season 6'!AK$4:CN$104,42,0),"0"),
IFERROR(VLOOKUP($A32,'Season 7'!AK$4:CN$104,42,0),"0"),IFERROR(VLOOKUP($A32,'Season 8'!AK$4:CN$104,42,0),"0"),
IFERROR(VLOOKUP($A32,'Season 9'!AK$4:CN$104,42,0),"0"),IFERROR(VLOOKUP($A32,'Season 10'!AK$4:CN$104,42,0),"0"),
IFERROR(VLOOKUP($A32,'Season 11'!AK$4:CN$104,42,0),"0"),IFERROR(VLOOKUP($A32,'Season 12'!AK$4:CN$104,42,0),"0"),
IFERROR(VLOOKUP($A32,'Season 13'!AK$4:CN$104,42,0),"0"),IFERROR(VLOOKUP($A32,'Season 14'!AK$4:CN$104,42,0),"0"),IFERROR(VLOOKUP($A32,'Season 15'!AK$4:CN$104,42,0),"0"),)</f>
        <v>0</v>
      </c>
      <c r="AP32" s="403">
        <f>SUM(IFERROR(VLOOKUP($A32,'Season 1'!AJ$4:CM$104,43,0),"0"),IFERROR(VLOOKUP($A32,'Season 2'!AK$4:CN$104,43,0),"0"),
IFERROR(VLOOKUP($A32,'Season 3'!AK$4:CN$104,43,0),"0"),IFERROR(VLOOKUP($A32,'Season 4'!AK$4:CN$104,43,0),"0"),
IFERROR(VLOOKUP($A32,'Season 5'!AK$4:CN$104,43,0),"0"),IFERROR(VLOOKUP($A32,'Season 6'!AK$4:CN$104,43,0),"0"),
IFERROR(VLOOKUP($A32,'Season 7'!AK$4:CN$104,43,0),"0"),IFERROR(VLOOKUP($A32,'Season 8'!AK$4:CN$104,43,0),"0"),
IFERROR(VLOOKUP($A32,'Season 9'!AK$4:CN$104,43,0),"0"),IFERROR(VLOOKUP($A32,'Season 10'!AK$4:CN$104,43,0),"0"),
IFERROR(VLOOKUP($A32,'Season 11'!AK$4:CN$104,43,0),"0"),IFERROR(VLOOKUP($A32,'Season 12'!AK$4:CN$104,43,0),"0"),
IFERROR(VLOOKUP($A32,'Season 13'!AK$4:CN$104,43,0),"0"),IFERROR(VLOOKUP($A32,'Season 14'!AK$4:CN$104,43,0),"0"),IFERROR(VLOOKUP($A32,'Season 15'!AK$4:CN$104,43,0),"0"),)</f>
        <v>0</v>
      </c>
      <c r="AQ32" s="398">
        <f>SUM(IFERROR(VLOOKUP($A32,'Season 1'!AJ$4:CM$104,44,0),"0"),IFERROR(VLOOKUP($A32,'Season 2'!AK$4:CN$104,44,0),"0"),
IFERROR(VLOOKUP($A32,'Season 3'!AK$4:CN$104,44,0),"0"),IFERROR(VLOOKUP($A32,'Season 4'!AK$4:CN$104,44,0),"0"),
IFERROR(VLOOKUP($A32,'Season 5'!AK$4:CN$104,44,0),"0"),IFERROR(VLOOKUP($A32,'Season 6'!AK$4:CN$104,44,0),"0"),
IFERROR(VLOOKUP($A32,'Season 7'!AK$4:CN$104,44,0),"0"),IFERROR(VLOOKUP($A32,'Season 8'!AK$4:CN$104,44,0),"0"),
IFERROR(VLOOKUP($A32,'Season 9'!AK$4:CN$104,44,0),"0"),IFERROR(VLOOKUP($A32,'Season 10'!AK$4:CN$104,44,0),"0"),
IFERROR(VLOOKUP($A32,'Season 11'!AK$4:CN$104,44,0),"0"),IFERROR(VLOOKUP($A32,'Season 12'!AK$4:CN$104,44,0),"0"),
IFERROR(VLOOKUP($A32,'Season 13'!AK$4:CN$104,44,0),"0"),IFERROR(VLOOKUP($A32,'Season 14'!AK$4:CN$104,44,0),"0"),IFERROR(VLOOKUP($A32,'Season 15'!AK$4:CN$104,44,0),"0"),)</f>
        <v>0</v>
      </c>
      <c r="AR32" s="518">
        <f>SUM(IFERROR(VLOOKUP($A32,'Season 1'!AJ$4:CM$104,45,0),"0"),IFERROR(VLOOKUP($A32,'Season 2'!AK$4:CN$104,45,0),"0"),
IFERROR(VLOOKUP($A32,'Season 3'!AK$4:CN$104,45,0),"0"),IFERROR(VLOOKUP($A32,'Season 4'!AK$4:CN$104,45,0),"0"),
IFERROR(VLOOKUP($A32,'Season 5'!AK$4:CN$104,45,0),"0"),IFERROR(VLOOKUP($A32,'Season 6'!AK$4:CN$104,45,0),"0"),
IFERROR(VLOOKUP($A32,'Season 7'!AK$4:CN$104,45,0),"0"),IFERROR(VLOOKUP($A32,'Season 8'!AK$4:CN$104,45,0),"0"),
IFERROR(VLOOKUP($A32,'Season 9'!AK$4:CN$104,45,0),"0"),IFERROR(VLOOKUP($A32,'Season 10'!AK$4:CN$104,45,0),"0"),
IFERROR(VLOOKUP($A32,'Season 11'!AK$4:CN$104,45,0),"0"),IFERROR(VLOOKUP($A32,'Season 12'!AK$4:CN$104,45,0),"0"),
IFERROR(VLOOKUP($A32,'Season 13'!AK$4:CN$104,45,0),"0"),IFERROR(VLOOKUP($A32,'Season 14'!AK$4:CN$104,45,0),"0"),IFERROR(VLOOKUP($A32,'Season 15'!AK$4:CN$104,45,0),"0"),)</f>
        <v>0</v>
      </c>
      <c r="AS32" s="21">
        <f>SUM(IFERROR(VLOOKUP($A32,'Season 1'!AJ$4:CM$104,46,0),"0"),IFERROR(VLOOKUP($A32,'Season 2'!AK$4:CN$104,46,0),"0"),
IFERROR(VLOOKUP($A32,'Season 3'!AK$4:CN$104,46,0),"0"),IFERROR(VLOOKUP($A32,'Season 4'!AK$4:CN$104,46,0),"0"),
IFERROR(VLOOKUP($A32,'Season 5'!AK$4:CN$104,46,0),"0"),IFERROR(VLOOKUP($A32,'Season 6'!AK$4:CN$104,46,0),"0"),
IFERROR(VLOOKUP($A32,'Season 7'!AK$4:CN$104,46,0),"0"),IFERROR(VLOOKUP($A32,'Season 8'!AK$4:CN$104,46,0),"0"),
IFERROR(VLOOKUP($A32,'Season 9'!AK$4:CN$104,46,0),"0"),IFERROR(VLOOKUP($A32,'Season 10'!AK$4:CN$104,46,0),"0"),
IFERROR(VLOOKUP($A32,'Season 11'!AK$4:CN$104,46,0),"0"),IFERROR(VLOOKUP($A32,'Season 12'!AK$4:CN$104,46,0),"0"),
IFERROR(VLOOKUP($A32,'Season 13'!AK$4:CN$104,46,0),"0"),IFERROR(VLOOKUP($A32,'Season 14'!AK$4:CN$104,46,0),"0"),IFERROR(VLOOKUP($A32,'Season 15'!AK$4:CN$104,46,0),"0"),)</f>
        <v>0</v>
      </c>
      <c r="AT32" s="402">
        <f>SUM(IFERROR(VLOOKUP($A32,'Season 1'!AJ$4:CM$104,47,0),"0"),IFERROR(VLOOKUP($A32,'Season 2'!AK$4:CN$104,47,0),"0"),
IFERROR(VLOOKUP($A32,'Season 3'!AK$4:CN$104,47,0),"0"),IFERROR(VLOOKUP($A32,'Season 4'!AK$4:CN$104,47,0),"0"),
IFERROR(VLOOKUP($A32,'Season 5'!AK$4:CN$104,47,0),"0"),IFERROR(VLOOKUP($A32,'Season 6'!AK$4:CN$104,47,0),"0"),
IFERROR(VLOOKUP($A32,'Season 7'!AK$4:CN$104,47,0),"0"),IFERROR(VLOOKUP($A32,'Season 8'!AK$4:CN$104,47,0),"0"),
IFERROR(VLOOKUP($A32,'Season 9'!AK$4:CN$104,47,0),"0"),IFERROR(VLOOKUP($A32,'Season 10'!AK$4:CN$104,47,0),"0"),
IFERROR(VLOOKUP($A32,'Season 11'!AK$4:CN$104,47,0),"0"),IFERROR(VLOOKUP($A32,'Season 12'!AK$4:CN$104,47,0),"0"),
IFERROR(VLOOKUP($A32,'Season 13'!AK$4:CN$104,47,0),"0"),IFERROR(VLOOKUP($A32,'Season 14'!AK$4:CN$104,47,0),"0"),IFERROR(VLOOKUP($A32,'Season 15'!AK$4:CN$104,47,0),"0"),)</f>
        <v>0</v>
      </c>
      <c r="AU32" s="403">
        <f>SUM(IFERROR(VLOOKUP($A32,'Season 3'!AK$4:CN$104,48,0),"0"),IFERROR(VLOOKUP($A32,'Season 4'!AK$4:CN$104,48,0),"0"),
IFERROR(VLOOKUP($A32,'Season 5'!AK$4:CN$104,48,0),"0"),IFERROR(VLOOKUP($A32,'Season 6'!AK$4:CN$104,48,0),"0"),
IFERROR(VLOOKUP($A32,'Season 7'!AK$4:CN$104,48,0),"0"),IFERROR(VLOOKUP($A32,'Season 8'!AK$4:CN$104,48,0),"0"),
IFERROR(VLOOKUP($A32,'Season 9'!AK$4:CN$104,48,0),"0"),IFERROR(VLOOKUP($A32,'Season 10'!AK$4:CN$104,48,0),"0"),
IFERROR(VLOOKUP($A32,'Season 11'!AK$4:CN$104,48,0),"0"),IFERROR(VLOOKUP($A32,'Season 12'!AK$4:CN$104,48,0),"0"),
IFERROR(VLOOKUP($A32,'Season 13'!AK$4:CN$104,48,0),"0"),IFERROR(VLOOKUP($A32,'Season 14'!AK$4:CN$104,48,0),"0"),IFERROR(VLOOKUP($A32,'Season 15'!AK$4:CN$104,48,0),"0"),)</f>
        <v>0</v>
      </c>
      <c r="AV32" s="398">
        <f>SUM(IFERROR(VLOOKUP($A32,'Season 3'!AK$4:CN$104,49,0),"0"),IFERROR(VLOOKUP($A32,'Season 4'!AK$4:CN$104,49,0),"0"),
IFERROR(VLOOKUP($A32,'Season 5'!AK$4:CN$104,49,0),"0"),IFERROR(VLOOKUP($A32,'Season 6'!AK$4:CN$104,49,0),"0"),
IFERROR(VLOOKUP($A32,'Season 7'!AK$4:CN$104,49,0),"0"),IFERROR(VLOOKUP($A32,'Season 8'!AK$4:CN$104,49,0),"0"),
IFERROR(VLOOKUP($A32,'Season 9'!AK$4:CN$104,49,0),"0"),IFERROR(VLOOKUP($A32,'Season 10'!AK$4:CN$104,49,0),"0"),
IFERROR(VLOOKUP($A32,'Season 11'!AK$4:CN$104,49,0),"0"),IFERROR(VLOOKUP($A32,'Season 12'!AK$4:CN$104,49,0),"0"),
IFERROR(VLOOKUP($A32,'Season 13'!AK$4:CN$104,49,0),"0"),IFERROR(VLOOKUP($A32,'Season 14'!AK$4:CN$104,49,0),"0"),IFERROR(VLOOKUP($A32,'Season 15'!AK$4:CN$104,49,0),"0"),)</f>
        <v>0</v>
      </c>
      <c r="AW32" s="518">
        <f>SUM(IFERROR(VLOOKUP($A32,'Season 3'!AK$4:CN$104,50,0),"0"),IFERROR(VLOOKUP($A32,'Season 4'!AK$4:CN$104,50,0),"0"),
IFERROR(VLOOKUP($A32,'Season 5'!AK$4:CN$104,50,0),"0"),IFERROR(VLOOKUP($A32,'Season 6'!AK$4:CN$104,50,0),"0"),
IFERROR(VLOOKUP($A32,'Season 7'!AK$4:CN$104,50,0),"0"),IFERROR(VLOOKUP($A32,'Season 8'!AK$4:CN$104,50,0),"0"),
IFERROR(VLOOKUP($A32,'Season 9'!AK$4:CN$104,50,0),"0"),IFERROR(VLOOKUP($A32,'Season 10'!AK$4:CN$104,50,0),"0"),
IFERROR(VLOOKUP($A32,'Season 11'!AK$4:CN$104,50,0),"0"),IFERROR(VLOOKUP($A32,'Season 12'!AK$4:CN$104,50,0),"0"),
IFERROR(VLOOKUP($A32,'Season 13'!AK$4:CN$104,50,0),"0"),IFERROR(VLOOKUP($A32,'Season 14'!AK$4:CN$104,50,0),"0"),IFERROR(VLOOKUP($A32,'Season 15'!AK$4:CN$104,50,0),"0"),)</f>
        <v>0</v>
      </c>
      <c r="AX32" s="21">
        <f>SUM(IFERROR(VLOOKUP($A32,'Season 3'!AK$4:CN$104,51,0),"0"),IFERROR(VLOOKUP($A32,'Season 4'!AK$4:CN$104,51,0),"0"),
IFERROR(VLOOKUP($A32,'Season 5'!AK$4:CN$104,51,0),"0"),IFERROR(VLOOKUP($A32,'Season 6'!AK$4:CN$104,51,0),"0"),
IFERROR(VLOOKUP($A32,'Season 7'!AK$4:CN$104,51,0),"0"),IFERROR(VLOOKUP($A32,'Season 8'!AK$4:CN$104,51,0),"0"),
IFERROR(VLOOKUP($A32,'Season 9'!AK$4:CN$104,51,0),"0"),IFERROR(VLOOKUP($A32,'Season 10'!AK$4:CN$104,51,0),"0"),
IFERROR(VLOOKUP($A32,'Season 11'!AK$4:CN$104,51,0),"0"),IFERROR(VLOOKUP($A32,'Season 12'!AK$4:CN$104,51,0),"0"),
IFERROR(VLOOKUP($A32,'Season 13'!AK$4:CN$104,51,0),"0"),IFERROR(VLOOKUP($A32,'Season 14'!AK$4:CN$104,51,0),"0"),IFERROR(VLOOKUP($A32,'Season 15'!AK$4:CN$104,51,0),"0"),)</f>
        <v>0</v>
      </c>
      <c r="AY32" s="402">
        <f>SUM(IFERROR(VLOOKUP($A32,'Season 3'!AK$4:CN$104,52,0),"0"),IFERROR(VLOOKUP($A32,'Season 4'!AK$4:CN$104,52,0),"0"),
IFERROR(VLOOKUP($A32,'Season 5'!AK$4:CN$104,52,0),"0"),IFERROR(VLOOKUP($A32,'Season 6'!AK$4:CN$104,52,0),"0"),
IFERROR(VLOOKUP($A32,'Season 7'!AK$4:CN$104,52,0),"0"),IFERROR(VLOOKUP($A32,'Season 8'!AK$4:CN$104,52,0),"0"),
IFERROR(VLOOKUP($A32,'Season 9'!AK$4:CN$104,52,0),"0"),IFERROR(VLOOKUP($A32,'Season 10'!AK$4:CN$104,52,0),"0"),
IFERROR(VLOOKUP($A32,'Season 11'!AK$4:CN$104,52,0),"0"),IFERROR(VLOOKUP($A32,'Season 12'!AK$4:CN$104,52,0),"0"),
IFERROR(VLOOKUP($A32,'Season 13'!AK$4:CN$104,52,0),"0"),IFERROR(VLOOKUP($A32,'Season 14'!AK$4:CN$104,52,0),"0"),IFERROR(VLOOKUP($A32,'Season 15'!AK$4:CN$104,52,0),"0"),)</f>
        <v>0</v>
      </c>
      <c r="AZ32" s="403">
        <f>SUM(IFERROR(VLOOKUP($A32,'Season 1'!AJ$4:CM$104,38,0),"0"),IFERROR(VLOOKUP($A32,'Season 2'!AK$4:CN$104,48,0),"0"),)</f>
        <v>0</v>
      </c>
      <c r="BA32" s="398">
        <f>SUM(IFERROR(VLOOKUP($A32,'Season 1'!AJ$4:CM$104,39,0),"0"),IFERROR(VLOOKUP($A32,'Season 2'!AK$4:CN$104,49,0),"0"),)</f>
        <v>0</v>
      </c>
      <c r="BB32" s="518">
        <f>SUM(IFERROR(VLOOKUP($A32,'Season 1'!AJ$4:CM$104,40,0),"0"),IFERROR(VLOOKUP($A32,'Season 2'!AK$4:CN$104,50,0),"0"),)</f>
        <v>0</v>
      </c>
      <c r="BC32" s="21">
        <f>SUM(IFERROR(VLOOKUP($A32,'Season 1'!AJ$4:CM$104,41,0),"0"),IFERROR(VLOOKUP($A32,'Season 2'!AK$4:CN$104,51,0),"0"),)</f>
        <v>0</v>
      </c>
      <c r="BD32" s="402">
        <f>SUM(IFERROR(VLOOKUP($A32,'Season 1'!AJ$4:CM$104,42,0),"0"),IFERROR(VLOOKUP($A32,'Season 2'!AK$4:CN$104,52,0),"0"),)</f>
        <v>0</v>
      </c>
      <c r="BE32" s="561">
        <f>SUM(
IFERROR(VLOOKUP($A32,'Season 1'!AJ$4:CM$104,48,0),"0"),IFERROR(VLOOKUP($A32,'Season 2'!AK$4:CN$104,53,0),"0"),
IFERROR(VLOOKUP($A32,'Season 3'!AK$4:CN$104,53,0),"0"),IFERROR(VLOOKUP($A32,'Season 4'!AK$4:CN$104,53,0),"0"),
IFERROR(VLOOKUP($A32,'Season 5'!AK$4:CN$104,53,0),"0"),IFERROR(VLOOKUP($A32,'Season 6'!AK$4:CN$104,53,0),"0"),
IFERROR(VLOOKUP($A32,'Season 7'!AK$4:CN$104,53,0),"0"),IFERROR(VLOOKUP($A32,'Season 8'!AK$4:CN$104,53,0),"0"),
IFERROR(VLOOKUP($A32,'Season 9'!AK$4:CN$104,53,0),"0"),IFERROR(VLOOKUP($A32,'Season 10'!AK$4:CN$104,53,0),"0"),
IFERROR(VLOOKUP($A32,'Season 11'!AK$4:CN$104,53,0),"0"),IFERROR(VLOOKUP($A32,'Season 12'!AK$4:CN$104,53,0),"0"),
IFERROR(VLOOKUP($A32,'Season 13'!AK$4:CN$104,53,0),"0"),IFERROR(VLOOKUP($A32,'Season 14'!AK$4:CN$104,53,0),"0"),IFERROR(VLOOKUP($A32,'Season 15'!AK$4:CN$104,53,0),"0"),)</f>
        <v>0</v>
      </c>
      <c r="BF32" s="562">
        <f>SUM(
IFERROR(VLOOKUP($A32,'Season 1'!AJ$4:CM$104,49,0),"0"),IFERROR(VLOOKUP($A32,'Season 2'!AK$4:CN$104,54,0),"0"),
IFERROR(VLOOKUP($A32,'Season 3'!AK$4:CN$104,54,0),"0"),IFERROR(VLOOKUP($A32,'Season 4'!AK$4:CN$104,54,0),"0"),
IFERROR(VLOOKUP($A32,'Season 5'!AK$4:CN$104,54,0),"0"),IFERROR(VLOOKUP($A32,'Season 6'!AK$4:CN$104,54,0),"0"),
IFERROR(VLOOKUP($A32,'Season 7'!AK$4:CN$104,54,0),"0"),IFERROR(VLOOKUP($A32,'Season 8'!AK$4:CN$104,54,0),"0"),
IFERROR(VLOOKUP($A32,'Season 9'!AK$4:CN$104,54,0),"0"),IFERROR(VLOOKUP($A32,'Season 10'!AK$4:CN$104,54,0),"0"),
IFERROR(VLOOKUP($A32,'Season 11'!AK$4:CN$104,540),"0"),IFERROR(VLOOKUP($A32,'Season 12'!AK$4:CN$104,54,0),"0"),
IFERROR(VLOOKUP($A32,'Season 13'!AK$4:CN$104,54,0),"0"),IFERROR(VLOOKUP($A32,'Season 14'!AK$4:CN$104,54,0),"0"),IFERROR(VLOOKUP($A32,'Season 15'!AK$4:CN$104,54,0),"0"),)</f>
        <v>0</v>
      </c>
      <c r="BG32" s="529" t="e">
        <f t="shared" si="1"/>
        <v>#DIV/0!</v>
      </c>
      <c r="BI32" s="553"/>
      <c r="BJ32" s="553"/>
      <c r="BK32" s="553"/>
      <c r="BL32" s="553"/>
      <c r="BM32" s="553"/>
      <c r="BN32" s="553"/>
      <c r="BO32" s="531"/>
      <c r="BP32" s="531"/>
      <c r="BQ32" s="531"/>
      <c r="BR32" s="531"/>
      <c r="BS32" s="12" t="str">
        <f>IFERROR(VLOOKUP($A32,'Season 1'!$AJ$4:$CM$104,50,0),"0")</f>
        <v>0</v>
      </c>
      <c r="BT32" s="12" t="str">
        <f>IFERROR(VLOOKUP($A32,'Season 1'!$AJ$4:$CM$104,51,0),"0")</f>
        <v>0</v>
      </c>
      <c r="BU32" s="12" t="str">
        <f>IFERROR(VLOOKUP($A32,'Season 2'!$AK$4:$CN$104,55,0),"0")</f>
        <v>0</v>
      </c>
      <c r="BV32" s="12" t="str">
        <f>IFERROR(VLOOKUP($A32,'Season 2'!$AK$4:$CN$104,56,0),"0")</f>
        <v>0</v>
      </c>
      <c r="BW32" s="12" t="str">
        <f>IFERROR(VLOOKUP($A32,'Season 3'!$AK$4:$CN$104,55,0),"0")</f>
        <v>0</v>
      </c>
      <c r="BX32" s="12" t="str">
        <f>IFERROR(VLOOKUP($A32,'Season 3'!$AK$4:$CN$104,56,0),"0")</f>
        <v>0</v>
      </c>
      <c r="BY32" s="12" t="str">
        <f>IFERROR(VLOOKUP($A32,'Season 4'!$AK$4:$CN$104,55,0),"0")</f>
        <v>0</v>
      </c>
      <c r="BZ32" s="12" t="str">
        <f>IFERROR(VLOOKUP($A32,'Season 4'!$AK$4:$CN$104,56,0),"0")</f>
        <v>0</v>
      </c>
      <c r="CA32" s="12" t="str">
        <f>IFERROR(VLOOKUP($A32,'Season 5'!$AK$4:$CN$104,55,0),"0")</f>
        <v>0</v>
      </c>
      <c r="CB32" s="12" t="str">
        <f>IFERROR(VLOOKUP($A32,'Season 5'!$AK$4:$CN$104,56,0),"0")</f>
        <v>0</v>
      </c>
      <c r="CC32" s="12" t="str">
        <f>IFERROR(VLOOKUP($A32,'Season 6'!$AK$4:$CN$104,55,0),"0")</f>
        <v>0</v>
      </c>
      <c r="CD32" s="12" t="str">
        <f>IFERROR(VLOOKUP($A32,'Season 6'!$AK$4:$CN$104,56,0),"0")</f>
        <v>0</v>
      </c>
      <c r="CE32" s="12" t="str">
        <f>IFERROR(VLOOKUP($A32,'Season 7'!$AK$4:$CN$104,55,0),"0")</f>
        <v>0</v>
      </c>
      <c r="CF32" s="12" t="str">
        <f>IFERROR(VLOOKUP($A32,'Season 7'!$AK$4:$CN$104,56,0),"0")</f>
        <v>0</v>
      </c>
      <c r="CG32" s="12" t="str">
        <f>IFERROR(VLOOKUP($A32,'Season 8'!$AK$4:$CN$104,55,0),"0")</f>
        <v>0</v>
      </c>
      <c r="CH32" s="12" t="str">
        <f>IFERROR(VLOOKUP($A32,'Season 8'!$AK$4:$CN$104,56,0),"0")</f>
        <v>0</v>
      </c>
      <c r="CI32" s="12" t="str">
        <f>IFERROR(VLOOKUP($A32,'Season 9'!$AK$4:$CN$104,55,0),"0")</f>
        <v>0</v>
      </c>
      <c r="CJ32" s="12" t="str">
        <f>IFERROR(VLOOKUP($A32,'Season 9'!$AK$4:$CN$104,56,0),"0")</f>
        <v>0</v>
      </c>
      <c r="CK32" s="12" t="str">
        <f>IFERROR(VLOOKUP($A32,'Season 10'!$AK$4:$CN$104,55,0),"0")</f>
        <v>0</v>
      </c>
      <c r="CL32" s="12" t="str">
        <f>IFERROR(VLOOKUP($A32,'Season 10'!$AK$4:$CN$104,56,0),"0")</f>
        <v>0</v>
      </c>
      <c r="CM32" s="12" t="str">
        <f>IFERROR(VLOOKUP($A32,'Season 11'!$AK$4:$CN$104,55,0),"0")</f>
        <v>0</v>
      </c>
      <c r="CN32" s="12" t="str">
        <f>IFERROR(VLOOKUP($A32,'Season 11'!$AK$4:$CN$104,56,0),"0")</f>
        <v>0</v>
      </c>
      <c r="CO32" s="12" t="str">
        <f>IFERROR(VLOOKUP($A32,'Season 12'!$AK$4:$CN$104,55,0),"0")</f>
        <v>0</v>
      </c>
      <c r="CP32" s="12" t="str">
        <f>IFERROR(VLOOKUP($A32,'Season 12'!$AK$4:$CN$104,56,0),"0")</f>
        <v>0</v>
      </c>
      <c r="CQ32" s="12" t="str">
        <f>IFERROR(VLOOKUP($A32,'Season 13'!$AK$4:$CN$104,55,0),"0")</f>
        <v>0</v>
      </c>
      <c r="CR32" s="12" t="str">
        <f>IFERROR(VLOOKUP($A32,'Season 13'!$AK$4:$CN$104,56,0),"0")</f>
        <v>0</v>
      </c>
      <c r="CS32" s="12" t="str">
        <f>IFERROR(VLOOKUP($A32,'Season 14'!$AK$4:$CN$104,55,0),"0")</f>
        <v>0</v>
      </c>
      <c r="CT32" s="12" t="str">
        <f>IFERROR(VLOOKUP($A32,'Season 14'!$AK$4:$CN$104,56,0),"0")</f>
        <v>0</v>
      </c>
      <c r="CU32" s="12" t="str">
        <f>IFERROR(VLOOKUP($A32,'Season 15'!$AK$4:$CN$104,55,0),"0")</f>
        <v>0</v>
      </c>
      <c r="CV32" s="12" t="str">
        <f>IFERROR(VLOOKUP($A32,'Season 15'!$AK$4:$CN$104,56,0),"0")</f>
        <v>0</v>
      </c>
    </row>
    <row r="33" spans="1:100" x14ac:dyDescent="0.25">
      <c r="A33" s="545"/>
      <c r="B33" s="516" t="str">
        <f>IFERROR(VLOOKUP('Data Totals'!A33,'Season 1'!AJ$4:CH$104,2,FALSE),IFERROR(VLOOKUP('Data Totals'!A33,'Season 2'!AK$4:CI$104,2,FALSE),IFERROR(VLOOKUP('Data Totals'!A33,'Season 3'!AK$4:CI$104,2,FALSE),IFERROR(VLOOKUP('Data Totals'!A33,'Season 4'!AK$4:CI$104,2,FALSE),IFERROR(VLOOKUP('Data Totals'!A33,'Season 5'!AK$4:CI$104,2,FALSE),IFERROR(VLOOKUP('Data Totals'!A33,'Season 6'!AK$4:CI$104,2,FALSE),IFERROR(VLOOKUP('Data Totals'!A33,'Season 7'!AK$4:CI$104,2,FALSE),IFERROR(VLOOKUP('Data Totals'!A33,'Season 8'!AK$4:CI$104,2,FALSE),IFERROR(VLOOKUP('Data Totals'!A33,'Season 9'!AK$4:CI$104,2,FALSE),IFERROR(VLOOKUP('Data Totals'!A33,'Season 10'!AK$4:CI$104,2,FALSE),IFERROR(VLOOKUP('Data Totals'!A33,'Season 11'!AK$4:CI$104,2,FALSE),IFERROR(VLOOKUP('Data Totals'!A33,'Season 12'!AK$4:CI$104,2,FALSE),IFERROR(VLOOKUP('Data Totals'!A33,'Season 13'!AK$4:CI$104,2,FALSE),IFERROR(VLOOKUP('Data Totals'!A33,'Season 14'!AK$4:CI$104,2,FALSE),IFERROR(VLOOKUP('Data Totals'!A33,'Season 15'!AK$4:CI$104,2,FALSE),"N/A")))))))))))))))</f>
        <v>N/A</v>
      </c>
      <c r="C33" s="517" t="str">
        <f>IFERROR(VLOOKUP('Data Totals'!A33,'Season 1'!AJ$4:CH$104,3,FALSE),IFERROR(VLOOKUP('Data Totals'!A33,'Season 2'!AK$4:CI$104,3,FALSE),IFERROR(VLOOKUP('Data Totals'!A33,'Season 3'!AK$4:CI$104,3,FALSE),IFERROR(VLOOKUP('Data Totals'!A33,'Season 4'!AK$4:CI$104,3,FALSE),IFERROR(VLOOKUP('Data Totals'!A33,'Season 5'!AK$4:CI$104,3,FALSE),IFERROR(VLOOKUP('Data Totals'!A33,'Season 6'!AK$4:CI$104,3,FALSE),IFERROR(VLOOKUP('Data Totals'!A33,'Season 7'!AK$4:CI$104,3,FALSE),IFERROR(VLOOKUP('Data Totals'!A33,'Season 8'!AK$4:CI$104,3,FALSE),IFERROR(VLOOKUP('Data Totals'!A33,'Season 9'!AK$4:CI$104,3,FALSE),IFERROR(VLOOKUP('Data Totals'!A33,'Season 10'!AK$4:CI$104,3,FALSE),IFERROR(VLOOKUP('Data Totals'!A33,'Season 11'!AK$4:CI$104,3,FALSE),IFERROR(VLOOKUP('Data Totals'!A33,'Season 12'!AK$4:CI$104,3,FALSE),IFERROR(VLOOKUP('Data Totals'!A33,'Season 13'!AK$4:CI$104,3,FALSE),IFERROR(VLOOKUP('Data Totals'!A33,'Season 14'!AK$4:CI$104,3,FALSE),IFERROR(VLOOKUP('Data Totals'!A33,'Season 15'!AK$4:CI$104,3,FALSE),"N/A")))))))))))))))</f>
        <v>N/A</v>
      </c>
      <c r="D33" s="517" t="str">
        <f>IFERROR(VLOOKUP('Data Totals'!A33,'Season 15'!AK$4:CI$104,4,FALSE),IFERROR(VLOOKUP('Data Totals'!A33,'Season 14'!AK$4:CI$104,4,FALSE),IFERROR(VLOOKUP('Data Totals'!A33,'Season 13'!AK$4:CI$104,4,FALSE),IFERROR(VLOOKUP('Data Totals'!A33,'Season 12'!AK$4:CI$104,4,FALSE),IFERROR(VLOOKUP('Data Totals'!A33,'Season 11'!AK$4:CI$104,4,FALSE),IFERROR(VLOOKUP('Data Totals'!A33,'Season 10'!AK$4:CI$104,4,FALSE),IFERROR(VLOOKUP('Data Totals'!A33,'Season 9'!AK$4:CI$104,4,FALSE),IFERROR(VLOOKUP('Data Totals'!A33,'Season 8'!AK$4:CI$104,4,FALSE),IFERROR(VLOOKUP('Data Totals'!A33,'Season 7'!AK$4:CI$104,4,FALSE),IFERROR(VLOOKUP('Data Totals'!A33,'Season 6'!AK$4:CI$104,4,FALSE),IFERROR(VLOOKUP('Data Totals'!A33,'Season 5'!AK$4:CI$104,4,FALSE),IFERROR(VLOOKUP('Data Totals'!A33,'Season 4'!AK$4:CI$104,4,FALSE),IFERROR(VLOOKUP('Data Totals'!A33,'Season 3'!AK$4:CI$104,4,FALSE),IFERROR(VLOOKUP('Data Totals'!A33,'Season 2'!AK$4:CI$104,4,FALSE),IFERROR(VLOOKUP('Data Totals'!A33,'Season 1'!AJ$4:CH$104,4,FALSE),"N/A")))))))))))))))</f>
        <v>N/A</v>
      </c>
      <c r="E33" s="517" t="e">
        <f t="shared" si="0"/>
        <v>#VALUE!</v>
      </c>
      <c r="F33" s="398">
        <f>SUM(IFERROR(VLOOKUP(A33,BI$3:BN$152,2,0),"0"),
IFERROR(VLOOKUP(A33,'Season 1'!AJ$4:CM$104,7,0),"0"),IFERROR(VLOOKUP(A33,'Season 2'!AK$4:CN$104,7,0),"0"),
IFERROR(VLOOKUP(A33,'Season 3'!AK$4:CN$104,7,0),"0"),IFERROR(VLOOKUP(A33,'Season 4'!AK$4:CN$104,7,0),"0"),
IFERROR(VLOOKUP(A33,'Season 5'!AK$4:CN$104,7,0),"0"),IFERROR(VLOOKUP(A33,'Season 6'!AK$4:CN$104,7,0),"0"),
IFERROR(VLOOKUP(A33,'Season 7'!AK$4:CN$104,7,0),"0"),IFERROR(VLOOKUP(A33,'Season 8'!AK$4:CN$104,7,0),"0"),
IFERROR(VLOOKUP(A33,'Season 9'!AK$4:CN$104,7,0),"0"),IFERROR(VLOOKUP(A33,'Season 10'!AK$4:CN$104,7,0),"0"),
IFERROR(VLOOKUP(A33,'Season 11'!AK$4:CN$104,7,0),"0"),IFERROR(VLOOKUP(A33,'Season 12'!AK$4:CN$104,7,0),"0"),
IFERROR(VLOOKUP(A33,'Season 13'!AK$4:CN$104,7,0),"0"),IFERROR(VLOOKUP(A33,'Season 14'!AK$4:CN$104,7,0),"0"),IFERROR(VLOOKUP(A33,'Season 15'!AK$4:CN$104,7,0),"0"),)</f>
        <v>0</v>
      </c>
      <c r="G33" s="398">
        <f>SUM(
IFERROR(VLOOKUP(A33,'Season 1'!AJ$4:CM$104,8,0),"0"),IFERROR(VLOOKUP(A33,'Season 2'!AK$4:CN$104,8,0),"0"),
IFERROR(VLOOKUP(A33,'Season 3'!AK$4:CN$104,8,0),"0"),IFERROR(VLOOKUP(A33,'Season 4'!AK$4:CN$104,8,0),"0"),
IFERROR(VLOOKUP(A33,'Season 5'!AK$4:CN$104,8,0),"0"),IFERROR(VLOOKUP(A33,'Season 6'!AK$4:CN$104,8,0),"0"),
IFERROR(VLOOKUP(A33,'Season 7'!AK$4:CN$104,8,0),"0"),IFERROR(VLOOKUP(A33,'Season 8'!AK$4:CN$104,8,0),"0"),
IFERROR(VLOOKUP(A33,'Season 9'!AK$4:CN$104,8,0),"0"),IFERROR(VLOOKUP(A33,'Season 10'!AK$4:CN$104,8,0),"0"),
IFERROR(VLOOKUP(A33,'Season 11'!AK$4:CN$104,8,0),"0"),IFERROR(VLOOKUP(A33,'Season 12'!AK$4:CN$104,8,0),"0"),
IFERROR(VLOOKUP(A33,'Season 13'!AK$4:CN$104,8,0),"0"),IFERROR(VLOOKUP(A33,'Season 14'!AK$4:CN$104,8,0),"0"),IFERROR(VLOOKUP(A33,'Season 15'!AK$4:CN$104,8,0),"0"),)</f>
        <v>0</v>
      </c>
      <c r="H33" s="329">
        <f>SUM(
IFERROR(VLOOKUP(A33,'Season 1'!AJ$4:CM$104,9,0),"0"),IFERROR(VLOOKUP(A33,'Season 2'!AK$4:CN$104,9,0),"0"),
IFERROR(VLOOKUP(A33,'Season 3'!AK$4:CN$104,9,0),"0"),IFERROR(VLOOKUP(A33,'Season 4'!AK$4:CN$104,9,0),"0"),
IFERROR(VLOOKUP(A33,'Season 5'!AK$4:CN$104,9,0),"0"),IFERROR(VLOOKUP(A33,'Season 6'!AK$4:CN$104,9,0),"0"),
IFERROR(VLOOKUP(A33,'Season 7'!AK$4:CN$104,9,0),"0"),IFERROR(VLOOKUP(A33,'Season 8'!AK$4:CN$104,9,0),"0"),
IFERROR(VLOOKUP(A33,'Season 9'!AK$4:CN$104,9,0),"0"),IFERROR(VLOOKUP(A33,'Season 10'!AK$4:CN$104,9,0),"0"),
IFERROR(VLOOKUP(A33,'Season 11'!AK$4:CN$104,9,0),"0"),IFERROR(VLOOKUP(A33,'Season 12'!AK$4:CN$104,9,0),"0"),
IFERROR(VLOOKUP(A33,'Season 13'!AK$4:CN$104,9,0),"0"),IFERROR(VLOOKUP(A33,'Season 14'!AK$4:CN$104,9,0),"0"),IFERROR(VLOOKUP(A33,'Season 15'!AK$4:CN$104,9,0),"0"),)</f>
        <v>0</v>
      </c>
      <c r="I33" s="518">
        <f>SUM(
IFERROR(VLOOKUP(A33,'Season 1'!AJ$4:CM$104,10,0),"0"),IFERROR(VLOOKUP(A33,'Season 2'!AK$4:CN$104,10,0),"0"),
IFERROR(VLOOKUP(A33,'Season 3'!AK$4:CN$104,10,0),"0"),IFERROR(VLOOKUP(A33,'Season 4'!AK$4:CN$104,10,0),"0"),
IFERROR(VLOOKUP(A33,'Season 5'!AK$4:CN$104,10,0),"0"),IFERROR(VLOOKUP(A33,'Season 6'!AK$4:CN$104,10,0),"0"),
IFERROR(VLOOKUP(A33,'Season 7'!AK$4:CN$104,10,0),"0"),IFERROR(VLOOKUP(A33,'Season 8'!AK$4:CN$104,10,0),"0"),
IFERROR(VLOOKUP(A33,'Season 9'!AK$4:CN$104,10,0),"0"),IFERROR(VLOOKUP(A33,'Season 10'!AK$4:CN$104,10,0),"0"),
IFERROR(VLOOKUP(A33,'Season 11'!AK$4:CN$104,10,0),"0"),IFERROR(VLOOKUP(A33,'Season 12'!AK$4:CN$104,10,0),"0"),
IFERROR(VLOOKUP(A33,'Season 13'!AK$4:CN$104,10,0),"0"),IFERROR(VLOOKUP(A33,'Season 14'!AK$4:CN$104,10,0),"0"),IFERROR(VLOOKUP(A33,'Season 15'!AK$4:CN$104,10,0),"0"),)</f>
        <v>0</v>
      </c>
      <c r="J33" s="21">
        <f>SUM(IFERROR(VLOOKUP(A33,BI$3:BN$152,3,0),"0"),
IFERROR(VLOOKUP(A33,'Season 1'!AJ$4:CM$104,11,0),"0"),IFERROR(VLOOKUP(A33,'Season 2'!AK$4:CN$104,11,0),"0"),
IFERROR(VLOOKUP(A33,'Season 3'!AK$4:CN$104,11,0),"0"),IFERROR(VLOOKUP(A33,'Season 4'!AK$4:CN$104,11,0),"0"),
IFERROR(VLOOKUP(A33,'Season 5'!AK$4:CN$104,11,0),"0"),IFERROR(VLOOKUP(A33,'Season 6'!AK$4:CN$104,11,0),"0"),
IFERROR(VLOOKUP(A33,'Season 7'!AK$4:CN$104,11,0),"0"),IFERROR(VLOOKUP(A33,'Season 8'!AK$4:CN$104,11,0),"0"),
IFERROR(VLOOKUP(A33,'Season 9'!AK$4:CN$104,11,0),"0"),IFERROR(VLOOKUP(A33,'Season 10'!AK$4:CN$104,11,0),"0"),
IFERROR(VLOOKUP(A33,'Season 11'!AK$4:CN$104,11,0),"0"),IFERROR(VLOOKUP(A33,'Season 12'!AK$4:CN$104,11,0),"0"),
IFERROR(VLOOKUP(A33,'Season 13'!AK$4:CN$104,11,0),"0"),IFERROR(VLOOKUP(A33,'Season 14'!AK$4:CN$104,11,0),"0"),IFERROR(VLOOKUP(A33,'Season 15'!AK$4:CN$104,11,0),"0"),)</f>
        <v>0</v>
      </c>
      <c r="K33" s="402">
        <f>SUM(IFERROR(VLOOKUP($A33,BI$3:BN$152,4,0),"0"),
IFERROR(VLOOKUP($A33,'Season 1'!AJ$4:CM$104,12,0),"0"),IFERROR(VLOOKUP($A33,'Season 2'!AK$4:CN$104,12,0),"0"),
IFERROR(VLOOKUP($A33,'Season 3'!AK$4:CN$104,12,0),"0"),IFERROR(VLOOKUP($A33,'Season 4'!AK$4:CN$104,12,0),"0"),
IFERROR(VLOOKUP($A33,'Season 5'!AK$4:CN$104,12,0),"0"),IFERROR(VLOOKUP($A33,'Season 6'!AK$4:CN$104,12,0),"0"),
IFERROR(VLOOKUP($A33,'Season 7'!AK$4:CN$104,12,0),"0"),IFERROR(VLOOKUP($A33,'Season 8'!AK$4:CN$104,12,0),"0"),
IFERROR(VLOOKUP($A33,'Season 9'!AK$4:CN$104,12,0),"0"),IFERROR(VLOOKUP($A33,'Season 10'!AK$4:CN$104,12,0),"0"),
IFERROR(VLOOKUP($A33,'Season 11'!AK$4:CN$104,12,0),"0"),IFERROR(VLOOKUP($A33,'Season 12'!AK$4:CN$104,12,0),"0"),
IFERROR(VLOOKUP($A33,'Season 13'!AK$4:CN$104,12,0),"0"),IFERROR(VLOOKUP($A33,'Season 14'!AK$4:CN$104,12,0),"0"),IFERROR(VLOOKUP(A33,'Season 15'!AK$4:CN$104,12,0),"0"),)</f>
        <v>0</v>
      </c>
      <c r="L33" s="403">
        <f>SUM(
IFERROR(VLOOKUP($A33,'Season 1'!AJ$4:CM$104,13,0),"0"),IFERROR(VLOOKUP($A33,'Season 2'!AK$4:CN$104,13,0),"0"),
IFERROR(VLOOKUP($A33,'Season 3'!AK$4:CN$104,13,0),"0"),IFERROR(VLOOKUP($A33,'Season 4'!AK$4:CN$104,13,0),"0"),
IFERROR(VLOOKUP($A33,'Season 5'!AK$4:CN$104,13,0),"0"),IFERROR(VLOOKUP($A33,'Season 6'!AK$4:CN$104,13,0),"0"),
IFERROR(VLOOKUP($A33,'Season 7'!AK$4:CN$104,13,0),"0"),IFERROR(VLOOKUP($A33,'Season 8'!AK$4:CN$104,13,0),"0"),
IFERROR(VLOOKUP($A33,'Season 9'!AK$4:CN$104,13,0),"0"),IFERROR(VLOOKUP($A33,'Season 10'!AK$4:CN$104,13,0),"0"),
IFERROR(VLOOKUP($A33,'Season 11'!AK$4:CN$104,13,0),"0"),IFERROR(VLOOKUP($A33,'Season 12'!AK$4:CN$104,13,0),"0"),
IFERROR(VLOOKUP($A33,'Season 13'!AK$4:CN$104,13,0),"0"),IFERROR(VLOOKUP($A33,'Season 14'!AK$4:CN$104,13,0),"0"),IFERROR(VLOOKUP(A33,'Season 15'!AK$4:CN$104,13,0),"0"),)</f>
        <v>0</v>
      </c>
      <c r="M33" s="398">
        <f>SUM(
IFERROR(VLOOKUP($A33,'Season 1'!AJ$4:CM$104,14,0),"0"),IFERROR(VLOOKUP($A33,'Season 2'!AK$4:CN$104,14,0),"0"),
IFERROR(VLOOKUP($A33,'Season 3'!AK$4:CN$104,14,0),"0"),IFERROR(VLOOKUP($A33,'Season 4'!AK$4:CN$104,14,0),"0"),
IFERROR(VLOOKUP($A33,'Season 5'!AK$4:CN$104,14,0),"0"),IFERROR(VLOOKUP($A33,'Season 6'!AK$4:CN$104,14,0),"0"),
IFERROR(VLOOKUP($A33,'Season 7'!AK$4:CN$104,14,0),"0"),IFERROR(VLOOKUP($A33,'Season 8'!AK$4:CN$104,14,0),"0"),
IFERROR(VLOOKUP($A33,'Season 9'!AK$4:CN$104,14,0),"0"),IFERROR(VLOOKUP($A33,'Season 10'!AK$4:CN$104,14,0),"0"),
IFERROR(VLOOKUP($A33,'Season 11'!AK$4:CN$104,14,0),"0"),IFERROR(VLOOKUP($A33,'Season 12'!AK$4:CN$104,14,0),"0"),
IFERROR(VLOOKUP($A33,'Season 13'!AK$4:CN$104,14,0),"0"),IFERROR(VLOOKUP($A33,'Season 14'!AK$4:CN$104,14,0),"0"),IFERROR(VLOOKUP(A33,'Season 15'!AK$4:CN$104,14,0),"0"),)</f>
        <v>0</v>
      </c>
      <c r="N33" s="518">
        <f>SUM(
IFERROR(VLOOKUP($A33,'Season 1'!AJ$4:CM$104,15,0),"0"),IFERROR(VLOOKUP($A33,'Season 2'!AK$4:CN$104,15,0),"0"),
IFERROR(VLOOKUP($A33,'Season 3'!AK$4:CN$104,15,0),"0"),IFERROR(VLOOKUP($A33,'Season 4'!AK$4:CN$104,15,0),"0"),
IFERROR(VLOOKUP($A33,'Season 5'!AK$4:CN$104,15,0),"0"),IFERROR(VLOOKUP($A33,'Season 6'!AK$4:CN$104,15,0),"0"),
IFERROR(VLOOKUP($A33,'Season 7'!AK$4:CN$104,15,0),"0"),IFERROR(VLOOKUP($A33,'Season 8'!AK$4:CN$104,15,0),"0"),
IFERROR(VLOOKUP($A33,'Season 9'!AK$4:CN$104,15,0),"0"),IFERROR(VLOOKUP($A33,'Season 10'!AK$4:CN$104,15,0),"0"),
IFERROR(VLOOKUP($A33,'Season 11'!AK$4:CN$104,15,0),"0"),IFERROR(VLOOKUP($A33,'Season 12'!AK$4:CN$104,15,0),"0"),
IFERROR(VLOOKUP($A33,'Season 13'!AK$4:CN$104,15,0),"0"),IFERROR(VLOOKUP($A33,'Season 14'!AK$4:CN$104,15,0),"0"),IFERROR(VLOOKUP(A33,'Season 15'!AK$4:CN$104,15,0),"0"),)</f>
        <v>0</v>
      </c>
      <c r="O33" s="21">
        <f>SUM(
IFERROR(VLOOKUP($A33,'Season 1'!AJ$4:CM$104,16,0),"0"),IFERROR(VLOOKUP($A33,'Season 2'!AK$4:CN$104,16,0),"0"),
IFERROR(VLOOKUP($A33,'Season 3'!AK$4:CN$104,16,0),"0"),IFERROR(VLOOKUP($A33,'Season 4'!AK$4:CN$104,16,0),"0"),
IFERROR(VLOOKUP($A33,'Season 5'!AK$4:CN$104,16,0),"0"),IFERROR(VLOOKUP($A33,'Season 6'!AK$4:CN$104,16,0),"0"),
IFERROR(VLOOKUP($A33,'Season 7'!AK$4:CN$104,16,0),"0"),IFERROR(VLOOKUP($A33,'Season 8'!AK$4:CN$104,16,0),"0"),
IFERROR(VLOOKUP($A33,'Season 9'!AK$4:CN$104,16,0),"0"),IFERROR(VLOOKUP($A33,'Season 10'!AK$4:CN$104,16,0),"0"),
IFERROR(VLOOKUP($A33,'Season 11'!AK$4:CN$104,16,0),"0"),IFERROR(VLOOKUP($A33,'Season 12'!AK$4:CN$104,16,0),"0"),
IFERROR(VLOOKUP($A33,'Season 13'!AK$4:CN$104,16,0),"0"),IFERROR(VLOOKUP($A33,'Season 14'!AK$4:CN$104,16,0),"0"),IFERROR(VLOOKUP(A33,'Season 15'!AK$4:CN$104,16,0),"0"),)</f>
        <v>0</v>
      </c>
      <c r="P33" s="402">
        <f>SUM(
IFERROR(VLOOKUP($A33,'Season 1'!AJ$4:CM$104,17,0),"0"),IFERROR(VLOOKUP($A33,'Season 2'!AK$4:CN$104,17,0),"0"),
IFERROR(VLOOKUP($A33,'Season 3'!AK$4:CN$104,17,0),"0"),IFERROR(VLOOKUP($A33,'Season 4'!AK$4:CN$104,17,0),"0"),
IFERROR(VLOOKUP($A33,'Season 5'!AK$4:CN$104,17,0),"0"),IFERROR(VLOOKUP($A33,'Season 6'!AK$4:CN$104,17,0),"0"),
IFERROR(VLOOKUP($A33,'Season 7'!AK$4:CN$104,17,0),"0"),IFERROR(VLOOKUP($A33,'Season 8'!AK$4:CN$104,17,0),"0"),
IFERROR(VLOOKUP($A33,'Season 9'!AK$4:CN$104,17,0),"0"),IFERROR(VLOOKUP($A33,'Season 10'!AK$4:CN$104,17,0),"0"),
IFERROR(VLOOKUP($A33,'Season 11'!AK$4:CN$104,17,0),"0"),IFERROR(VLOOKUP($A33,'Season 12'!AK$4:CN$104,17,0),"0"),
IFERROR(VLOOKUP($A33,'Season 13'!AK$4:CN$104,17,0),"0"),IFERROR(VLOOKUP($A33,'Season 14'!AK$4:CN$104,17,0),"0"),IFERROR(VLOOKUP(A33,'Season 15'!AK$4:CN$104,17,0),"0"),)</f>
        <v>0</v>
      </c>
      <c r="Q33" s="403">
        <f>SUM(
IFERROR(VLOOKUP($A33,'Season 1'!AJ$4:CM$104,18,0),"0"),IFERROR(VLOOKUP($A33,'Season 2'!AK$4:CN$104,18,0),"0"),
IFERROR(VLOOKUP($A33,'Season 3'!AK$4:CN$104,18,0),"0"),IFERROR(VLOOKUP($A33,'Season 4'!AK$4:CN$104,18,0),"0"),
IFERROR(VLOOKUP($A33,'Season 5'!AK$4:CN$104,18,0),"0"),IFERROR(VLOOKUP($A33,'Season 6'!AK$4:CN$104,18,0),"0"),
IFERROR(VLOOKUP($A33,'Season 7'!AK$4:CN$104,18,0),"0"),IFERROR(VLOOKUP($A33,'Season 8'!AK$4:CN$104,18,0),"0"),
IFERROR(VLOOKUP($A33,'Season 9'!AK$4:CN$104,18,0),"0"),IFERROR(VLOOKUP($A33,'Season 10'!AK$4:CN$104,18,0),"0"),
IFERROR(VLOOKUP($A33,'Season 11'!AK$4:CN$104,18,0),"0"),IFERROR(VLOOKUP($A33,'Season 12'!AK$4:CN$104,18,0),"0"),
IFERROR(VLOOKUP($A33,'Season 13'!AK$4:CN$104,18,0),"0"),IFERROR(VLOOKUP($A33,'Season 14'!AK$4:CN$104,18,0),"0"),IFERROR(VLOOKUP(A33,'Season 15'!AK$4:CN$104,18,0),"0"),)</f>
        <v>0</v>
      </c>
      <c r="R33" s="398">
        <f>SUM(
IFERROR(VLOOKUP($A33,'Season 1'!AJ$4:CM$104,19,0),"0"),IFERROR(VLOOKUP($A33,'Season 2'!AK$4:CN$104,19,0),"0"),
IFERROR(VLOOKUP($A33,'Season 3'!AK$4:CN$104,19,0),"0"),IFERROR(VLOOKUP($A33,'Season 4'!AK$4:CN$104,19,0),"0"),
IFERROR(VLOOKUP($A33,'Season 5'!AK$4:CN$104,19,0),"0"),IFERROR(VLOOKUP($A33,'Season 6'!AK$4:CN$104,19,0),"0"),
IFERROR(VLOOKUP($A33,'Season 7'!AK$4:CN$104,19,0),"0"),IFERROR(VLOOKUP($A33,'Season 8'!AK$4:CN$104,19,0),"0"),
IFERROR(VLOOKUP($A33,'Season 9'!AK$4:CN$104,19,0),"0"),IFERROR(VLOOKUP($A33,'Season 10'!AK$4:CN$104,19,0),"0"),
IFERROR(VLOOKUP($A33,'Season 11'!AK$4:CN$104,19,0),"0"),IFERROR(VLOOKUP($A33,'Season 12'!AK$4:CN$104,19,0),"0"),
IFERROR(VLOOKUP($A33,'Season 13'!AK$4:CN$104,19,0),"0"),IFERROR(VLOOKUP($A33,'Season 14'!AK$4:CN$104,19,0),"0"),IFERROR(VLOOKUP(A33,'Season 15'!AK$4:CN$104,19,0),"0"),)</f>
        <v>0</v>
      </c>
      <c r="S33" s="518">
        <f>SUM(
IFERROR(VLOOKUP($A33,'Season 1'!AJ$4:CM$104,20,0),"0"),IFERROR(VLOOKUP($A33,'Season 2'!AK$4:CN$104,20,0),"0"),
IFERROR(VLOOKUP($A33,'Season 3'!AK$4:CN$104,20,0),"0"),IFERROR(VLOOKUP($A33,'Season 4'!AK$4:CN$104,20,0),"0"),
IFERROR(VLOOKUP($A33,'Season 5'!AK$4:CN$104,20,0),"0"),IFERROR(VLOOKUP($A33,'Season 6'!AK$4:CN$104,20,0),"0"),
IFERROR(VLOOKUP($A33,'Season 7'!AK$4:CN$104,20,0),"0"),IFERROR(VLOOKUP($A33,'Season 8'!AK$4:CN$104,20,0),"0"),
IFERROR(VLOOKUP($A33,'Season 9'!AK$4:CN$104,20,0),"0"),IFERROR(VLOOKUP($A33,'Season 10'!AK$4:CN$104,20,0),"0"),
IFERROR(VLOOKUP($A33,'Season 11'!AK$4:CN$104,20,0),"0"),IFERROR(VLOOKUP($A33,'Season 12'!AK$4:CN$104,20,0),"0"),
IFERROR(VLOOKUP($A33,'Season 13'!AK$4:CN$104,20,0),"0"),IFERROR(VLOOKUP($A33,'Season 14'!AK$4:CN$104,20,0),"0"),IFERROR(VLOOKUP(A33,'Season 15'!AK$4:CN$104,20,0),"0"),)</f>
        <v>0</v>
      </c>
      <c r="T33" s="21">
        <f>SUM(
IFERROR(VLOOKUP($A33,'Season 1'!AJ$4:CM$104,21,0),"0"),IFERROR(VLOOKUP($A33,'Season 2'!AK$4:CN$104,21,0),"0"),
IFERROR(VLOOKUP($A33,'Season 3'!AK$4:CN$104,21,0),"0"),IFERROR(VLOOKUP($A33,'Season 4'!AK$4:CN$104,21,0),"0"),
IFERROR(VLOOKUP($A33,'Season 5'!AK$4:CN$104,21,0),"0"),IFERROR(VLOOKUP($A33,'Season 6'!AK$4:CN$104,21,0),"0"),
IFERROR(VLOOKUP($A33,'Season 7'!AK$4:CN$104,21,0),"0"),IFERROR(VLOOKUP($A33,'Season 8'!AK$4:CN$104,21,0),"0"),
IFERROR(VLOOKUP($A33,'Season 9'!AK$4:CN$104,21,0),"0"),IFERROR(VLOOKUP($A33,'Season 10'!AK$4:CN$104,21,0),"0"),
IFERROR(VLOOKUP($A33,'Season 11'!AK$4:CN$104,21,0),"0"),IFERROR(VLOOKUP($A33,'Season 12'!AK$4:CN$104,21,0),"0"),
IFERROR(VLOOKUP($A33,'Season 13'!AK$4:CN$104,21,0),"0"),IFERROR(VLOOKUP($A33,'Season 14'!AK$4:CN$104,21,0),"0"),IFERROR(VLOOKUP(A33,'Season 15'!AK$4:CN$104,21,0),"0"),)</f>
        <v>0</v>
      </c>
      <c r="U33" s="402">
        <f>SUM(
IFERROR(VLOOKUP($A33,'Season 1'!AJ$4:CM$104,22,0),"0"),IFERROR(VLOOKUP($A33,'Season 2'!AK$4:CN$104,22,0),"0"),
IFERROR(VLOOKUP($A33,'Season 3'!AK$4:CN$104,22,0),"0"),IFERROR(VLOOKUP($A33,'Season 4'!AK$4:CN$104,22,0),"0"),
IFERROR(VLOOKUP($A33,'Season 5'!AK$4:CN$104,22,0),"0"),IFERROR(VLOOKUP($A33,'Season 6'!AK$4:CN$104,22,0),"0"),
IFERROR(VLOOKUP($A33,'Season 7'!AK$4:CN$104,22,0),"0"),IFERROR(VLOOKUP($A33,'Season 8'!AK$4:CN$104,22,0),"0"),
IFERROR(VLOOKUP($A33,'Season 9'!AK$4:CN$104,22,0),"0"),IFERROR(VLOOKUP($A33,'Season 10'!AK$4:CN$104,22,0),"0"),
IFERROR(VLOOKUP($A33,'Season 11'!AK$4:CN$104,22,0),"0"),IFERROR(VLOOKUP($A33,'Season 12'!AK$4:CN$104,22,0),"0"),
IFERROR(VLOOKUP($A33,'Season 13'!AK$4:CN$104,22,0),"0"),IFERROR(VLOOKUP($A33,'Season 14'!AK$4:CN$104,22,0),"0"),IFERROR(VLOOKUP(A33,'Season 15'!AK$4:CN$104,22,0),"0"),)</f>
        <v>0</v>
      </c>
      <c r="V33" s="403">
        <f>SUM(
IFERROR(VLOOKUP($A33,'Season 1'!AJ$4:CM$104,23,0),"0"),IFERROR(VLOOKUP($A33,'Season 2'!AK$4:CN$104,23,0),"0"),
IFERROR(VLOOKUP($A33,'Season 3'!AK$4:CN$104,23,0),"0"),IFERROR(VLOOKUP($A33,'Season 4'!AK$4:CN$104,23,0),"0"),
IFERROR(VLOOKUP($A33,'Season 5'!AK$4:CN$104,23,0),"0"),IFERROR(VLOOKUP($A33,'Season 6'!AK$4:CN$104,23,0),"0"),
IFERROR(VLOOKUP($A33,'Season 7'!AK$4:CN$104,23,0),"0"),IFERROR(VLOOKUP($A33,'Season 8'!AK$4:CN$104,23,0),"0"),
IFERROR(VLOOKUP($A33,'Season 9'!AK$4:CN$104,23,0),"0"),IFERROR(VLOOKUP($A33,'Season 10'!AK$4:CN$104,23,0),"0"),
IFERROR(VLOOKUP($A33,'Season 11'!AK$4:CN$104,23,0),"0"),IFERROR(VLOOKUP($A33,'Season 12'!AK$4:CN$104,23,0),"0"),
IFERROR(VLOOKUP($A33,'Season 13'!AK$4:CN$104,23,0),"0"),IFERROR(VLOOKUP($A33,'Season 14'!AK$4:CN$104,23,0),"0"),IFERROR(VLOOKUP($A33,'Season 15'!AK$4:CN$104,23,0),"0"),)</f>
        <v>0</v>
      </c>
      <c r="W33" s="398">
        <f>SUM(
IFERROR(VLOOKUP($A33,'Season 1'!AJ$4:CM$104,24,0),"0"),IFERROR(VLOOKUP($A33,'Season 2'!AK$4:CN$104,24,0),"0"),
IFERROR(VLOOKUP($A33,'Season 3'!AK$4:CN$104,24,0),"0"),IFERROR(VLOOKUP($A33,'Season 4'!AK$4:CN$104,24,0),"0"),
IFERROR(VLOOKUP($A33,'Season 5'!AK$4:CN$104,24,0),"0"),IFERROR(VLOOKUP($A33,'Season 6'!AK$4:CN$104,24,0),"0"),
IFERROR(VLOOKUP($A33,'Season 7'!AK$4:CN$104,24,0),"0"),IFERROR(VLOOKUP($A33,'Season 8'!AK$4:CN$104,24,0),"0"),
IFERROR(VLOOKUP($A33,'Season 9'!AK$4:CN$104,24,0),"0"),IFERROR(VLOOKUP($A33,'Season 10'!AK$4:CN$104,24,0),"0"),
IFERROR(VLOOKUP($A33,'Season 11'!AK$4:CN$104,24,0),"0"),IFERROR(VLOOKUP($A33,'Season 12'!AK$4:CN$104,24,0),"0"),
IFERROR(VLOOKUP($A33,'Season 13'!AK$4:CN$104,24,0),"0"),IFERROR(VLOOKUP($A33,'Season 14'!AK$4:CN$104,24,0),"0"),IFERROR(VLOOKUP($A33,'Season 15'!AK$4:CN$104,24,0),"0"),)</f>
        <v>0</v>
      </c>
      <c r="X33" s="518">
        <f>SUM(
IFERROR(VLOOKUP($A33,'Season 1'!AJ$4:CM$104,25,0),"0"),IFERROR(VLOOKUP($A33,'Season 2'!AK$4:CN$104,25,0),"0"),
IFERROR(VLOOKUP($A33,'Season 3'!AK$4:CN$104,25,0),"0"),IFERROR(VLOOKUP($A33,'Season 4'!AK$4:CN$104,25,0),"0"),
IFERROR(VLOOKUP($A33,'Season 5'!AK$4:CN$104,25,0),"0"),IFERROR(VLOOKUP($A33,'Season 6'!AK$4:CN$104,25,0),"0"),
IFERROR(VLOOKUP($A33,'Season 7'!AK$4:CN$104,25,0),"0"),IFERROR(VLOOKUP($A33,'Season 8'!AK$4:CN$104,25,0),"0"),
IFERROR(VLOOKUP($A33,'Season 9'!AK$4:CN$104,25,0),"0"),IFERROR(VLOOKUP($A33,'Season 10'!AK$4:CN$104,25,0),"0"),
IFERROR(VLOOKUP($A33,'Season 11'!AK$4:CN$104,25,0),"0"),IFERROR(VLOOKUP($A33,'Season 12'!AK$4:CN$104,25,0),"0"),
IFERROR(VLOOKUP($A33,'Season 13'!AK$4:CN$104,25,0),"0"),IFERROR(VLOOKUP($A33,'Season 14'!AK$4:CN$104,25,0),"0"),IFERROR(VLOOKUP($A33,'Season 15'!AK$4:CN$104,25,0),"0"),)</f>
        <v>0</v>
      </c>
      <c r="Y33" s="21">
        <f>SUM(
IFERROR(VLOOKUP($A33,'Season 1'!AJ$4:CM$104,26,0),"0"),IFERROR(VLOOKUP($A33,'Season 2'!AK$4:CN$104,26,0),"0"),
IFERROR(VLOOKUP($A33,'Season 3'!AK$4:CN$104,26,0),"0"),IFERROR(VLOOKUP($A33,'Season 4'!AK$4:CN$104,26,0),"0"),
IFERROR(VLOOKUP($A33,'Season 5'!AK$4:CN$104,26,0),"0"),IFERROR(VLOOKUP($A33,'Season 6'!AK$4:CN$104,26,0),"0"),
IFERROR(VLOOKUP($A33,'Season 7'!AK$4:CN$104,26,0),"0"),IFERROR(VLOOKUP($A33,'Season 8'!AK$4:CN$104,26,0),"0"),
IFERROR(VLOOKUP($A33,'Season 9'!AK$4:CN$104,26,0),"0"),IFERROR(VLOOKUP($A33,'Season 10'!AK$4:CN$104,26,0),"0"),
IFERROR(VLOOKUP($A33,'Season 11'!AK$4:CN$104,26,0),"0"),IFERROR(VLOOKUP($A33,'Season 12'!AK$4:CN$104,26,0),"0"),
IFERROR(VLOOKUP($A33,'Season 13'!AK$4:CN$104,26,0),"0"),IFERROR(VLOOKUP($A33,'Season 14'!AK$4:CN$104,26,0),"0"),IFERROR(VLOOKUP($A33,'Season 15'!AK$4:CN$104,26,0),"0"),)</f>
        <v>0</v>
      </c>
      <c r="Z33" s="402">
        <f>SUM(
IFERROR(VLOOKUP($A33,'Season 1'!AJ$4:CM$104,27,0),"0"),IFERROR(VLOOKUP($A33,'Season 2'!AK$4:CN$104,27,0),"0"),
IFERROR(VLOOKUP($A33,'Season 3'!AK$4:CN$104,27,0),"0"),IFERROR(VLOOKUP($A33,'Season 4'!AK$4:CN$104,27,0),"0"),
IFERROR(VLOOKUP($A33,'Season 5'!AK$4:CN$104,27,0),"0"),IFERROR(VLOOKUP($A33,'Season 6'!AK$4:CN$104,27,0),"0"),
IFERROR(VLOOKUP($A33,'Season 7'!AK$4:CN$104,27,0),"0"),IFERROR(VLOOKUP($A33,'Season 8'!AK$4:CN$104,27,0),"0"),
IFERROR(VLOOKUP($A33,'Season 9'!AK$4:CN$104,27,0),"0"),IFERROR(VLOOKUP($A33,'Season 10'!AK$4:CN$104,27,0),"0"),
IFERROR(VLOOKUP($A33,'Season 11'!AK$4:CN$104,27,0),"0"),IFERROR(VLOOKUP($A33,'Season 12'!AK$4:CN$104,27,0),"0"),
IFERROR(VLOOKUP($A33,'Season 13'!AK$4:CN$104,27,0),"0"),IFERROR(VLOOKUP($A33,'Season 14'!AK$4:CN$104,27,0),"0"),IFERROR(VLOOKUP($A33,'Season 15'!AK$4:CN$104,27,0),"0"),)</f>
        <v>0</v>
      </c>
      <c r="AA33" s="403">
        <f>SUM(
IFERROR(VLOOKUP($A33,'Season 1'!AJ$4:CM$104,28,0),"0"),IFERROR(VLOOKUP($A33,'Season 2'!AK$4:CN$104,28,0),"0"),
IFERROR(VLOOKUP($A33,'Season 3'!AK$4:CN$104,28,0),"0"),IFERROR(VLOOKUP($A33,'Season 4'!AK$4:CN$104,28,0),"0"),
IFERROR(VLOOKUP($A33,'Season 5'!AK$4:CN$104,28,0),"0"),IFERROR(VLOOKUP($A33,'Season 6'!AK$4:CN$104,28,0),"0"),
IFERROR(VLOOKUP($A33,'Season 7'!AK$4:CN$104,28,0),"0"),IFERROR(VLOOKUP($A33,'Season 8'!AK$4:CN$104,28,0),"0"),
IFERROR(VLOOKUP($A33,'Season 9'!AK$4:CN$104,28,0),"0"),IFERROR(VLOOKUP($A33,'Season 10'!AK$4:CN$104,28,0),"0"),
IFERROR(VLOOKUP($A33,'Season 11'!AK$4:CN$104,28,0),"0"),IFERROR(VLOOKUP($A33,'Season 12'!AK$4:CN$104,28,0),"0"),
IFERROR(VLOOKUP($A33,'Season 13'!AK$4:CN$104,28,0),"0"),IFERROR(VLOOKUP($A33,'Season 14'!AK$4:CN$104,28,0),"0"),IFERROR(VLOOKUP($A33,'Season 15'!AK$4:CN$104,28,0),"0"),)</f>
        <v>0</v>
      </c>
      <c r="AB33" s="398">
        <f>SUM(
IFERROR(VLOOKUP($A33,'Season 1'!AJ$4:CM$104,29,0),"0"),IFERROR(VLOOKUP($A33,'Season 2'!AK$4:CN$104,29,0),"0"),
IFERROR(VLOOKUP($A33,'Season 3'!AK$4:CN$104,29,0),"0"),IFERROR(VLOOKUP($A33,'Season 4'!AK$4:CN$104,29,0),"0"),
IFERROR(VLOOKUP($A33,'Season 5'!AK$4:CN$104,29,0),"0"),IFERROR(VLOOKUP($A33,'Season 6'!AK$4:CN$104,29,0),"0"),
IFERROR(VLOOKUP($A33,'Season 7'!AK$4:CN$104,29,0),"0"),IFERROR(VLOOKUP($A33,'Season 8'!AK$4:CN$104,29,0),"0"),
IFERROR(VLOOKUP($A33,'Season 9'!AK$4:CN$104,29,0),"0"),IFERROR(VLOOKUP($A33,'Season 10'!AK$4:CN$104,29,0),"0"),
IFERROR(VLOOKUP($A33,'Season 11'!AK$4:CN$104,29,0),"0"),IFERROR(VLOOKUP($A33,'Season 12'!AK$4:CN$104,29,0),"0"),
IFERROR(VLOOKUP($A33,'Season 13'!AK$4:CN$104,29,0),"0"),IFERROR(VLOOKUP($A33,'Season 14'!AK$4:CN$104,29,0),"0"),IFERROR(VLOOKUP($A33,'Season 15'!AK$4:CN$104,29,0),"0"),)</f>
        <v>0</v>
      </c>
      <c r="AC33" s="518">
        <f>SUM(
IFERROR(VLOOKUP($A33,'Season 1'!AJ$4:CM$104,30,0),"0"),IFERROR(VLOOKUP($A33,'Season 2'!AK$4:CN$104,30,0),"0"),
IFERROR(VLOOKUP($A33,'Season 3'!AK$4:CN$104,30,0),"0"),IFERROR(VLOOKUP($A33,'Season 4'!AK$4:CN$104,30,0),"0"),
IFERROR(VLOOKUP($A33,'Season 5'!AK$4:CN$104,30,0),"0"),IFERROR(VLOOKUP($A33,'Season 6'!AK$4:CN$104,30,0),"0"),
IFERROR(VLOOKUP($A33,'Season 7'!AK$4:CN$104,30,0),"0"),IFERROR(VLOOKUP($A33,'Season 8'!AK$4:CN$104,30,0),"0"),
IFERROR(VLOOKUP($A33,'Season 9'!AK$4:CN$104,30,0),"0"),IFERROR(VLOOKUP($A33,'Season 10'!AK$4:CN$104,30,0),"0"),
IFERROR(VLOOKUP($A33,'Season 11'!AK$4:CN$104,30,0),"0"),IFERROR(VLOOKUP($A33,'Season 12'!AK$4:CN$104,30,0),"0"),
IFERROR(VLOOKUP($A33,'Season 13'!AK$4:CN$104,30,0),"0"),IFERROR(VLOOKUP($A33,'Season 14'!AK$4:CN$104,30,0),"0"),IFERROR(VLOOKUP($A33,'Season 15'!AK$4:CN$104,30,0),"0"),)</f>
        <v>0</v>
      </c>
      <c r="AD33" s="21">
        <f>SUM(
IFERROR(VLOOKUP($A33,'Season 1'!AJ$4:CM$104,31,0),"0"),IFERROR(VLOOKUP($A33,'Season 2'!AK$4:CN$104,31,0),"0"),
IFERROR(VLOOKUP($A33,'Season 3'!AK$4:CN$104,31,0),"0"),IFERROR(VLOOKUP($A33,'Season 4'!AK$4:CN$104,31,0),"0"),
IFERROR(VLOOKUP($A33,'Season 5'!AK$4:CN$104,31,0),"0"),IFERROR(VLOOKUP($A33,'Season 6'!AK$4:CN$104,31,0),"0"),
IFERROR(VLOOKUP($A33,'Season 7'!AK$4:CN$104,31,0),"0"),IFERROR(VLOOKUP($A33,'Season 8'!AK$4:CN$104,31,0),"0"),
IFERROR(VLOOKUP($A33,'Season 9'!AK$4:CN$104,31,0),"0"),IFERROR(VLOOKUP($A33,'Season 10'!AK$4:CN$104,31,0),"0"),
IFERROR(VLOOKUP($A33,'Season 11'!AK$4:CN$104,31,0),"0"),IFERROR(VLOOKUP($A33,'Season 12'!AK$4:CN$104,31,0),"0"),
IFERROR(VLOOKUP($A33,'Season 13'!AK$4:CN$104,31,0),"0"),IFERROR(VLOOKUP($A33,'Season 14'!AK$4:CN$104,31,0),"0"),IFERROR(VLOOKUP($A33,'Season 15'!AK$4:CN$104,31,0),"0"),)</f>
        <v>0</v>
      </c>
      <c r="AE33" s="402">
        <f>SUM(
IFERROR(VLOOKUP($A33,'Season 1'!AJ$4:CM$104,32,0),"0"),IFERROR(VLOOKUP($A33,'Season 2'!AK$4:CN$104,32,0),"0"),
IFERROR(VLOOKUP($A33,'Season 3'!AK$4:CN$104,32,0),"0"),IFERROR(VLOOKUP($A33,'Season 4'!AK$4:CN$104,32,0),"0"),
IFERROR(VLOOKUP($A33,'Season 5'!AK$4:CN$104,32,0),"0"),IFERROR(VLOOKUP($A33,'Season 6'!AK$4:CN$104,32,0),"0"),
IFERROR(VLOOKUP($A33,'Season 7'!AK$4:CN$104,32,0),"0"),IFERROR(VLOOKUP($A33,'Season 8'!AK$4:CN$104,32,0),"0"),
IFERROR(VLOOKUP($A33,'Season 9'!AK$4:CN$104,32,0),"0"),IFERROR(VLOOKUP($A33,'Season 10'!AK$4:CN$104,32,0),"0"),
IFERROR(VLOOKUP($A33,'Season 11'!AK$4:CN$104,32,0),"0"),IFERROR(VLOOKUP($A33,'Season 12'!AK$4:CN$104,32,0),"0"),
IFERROR(VLOOKUP($A33,'Season 13'!AK$4:CN$104,32,0),"0"),IFERROR(VLOOKUP($A33,'Season 14'!AK$4:CN$104,32,0),"0"),IFERROR(VLOOKUP($A33,'Season 15'!AK$4:CN$104,32,0),"0"),)</f>
        <v>0</v>
      </c>
      <c r="AF33" s="403">
        <f>SUM(IFERROR(VLOOKUP($A33,'Season 2'!AK$4:CN$104,33,0),"0"),
IFERROR(VLOOKUP($A33,'Season 3'!AK$4:CN$104,33,0),"0"),IFERROR(VLOOKUP($A33,'Season 4'!AK$4:CN$104,33,0),"0"),
IFERROR(VLOOKUP($A33,'Season 5'!AK$4:CN$104,33,0),"0"),IFERROR(VLOOKUP($A33,'Season 6'!AK$4:CN$104,33,0),"0"),
IFERROR(VLOOKUP($A33,'Season 7'!AK$4:CN$104,33,0),"0"),IFERROR(VLOOKUP($A33,'Season 8'!AK$4:CN$104,33,0),"0"),
IFERROR(VLOOKUP($A33,'Season 9'!AK$4:CN$104,33,0),"0"),IFERROR(VLOOKUP($A33,'Season 10'!AK$4:CN$104,33,0),"0"),
IFERROR(VLOOKUP($A33,'Season 11'!AK$4:CN$104,33,0),"0"),IFERROR(VLOOKUP($A33,'Season 12'!AK$4:CN$104,33,0),"0"),
IFERROR(VLOOKUP($A33,'Season 13'!AK$4:CN$104,33,0),"0"),IFERROR(VLOOKUP($A33,'Season 14'!AK$4:CN$104,33,0),"0"),IFERROR(VLOOKUP($A33,'Season 15'!AK$4:CN$104,33,0),"0"),)</f>
        <v>0</v>
      </c>
      <c r="AG33" s="398">
        <f>SUM(IFERROR(VLOOKUP($A33,'Season 2'!AK$4:CN$104,34,0),"0"),
IFERROR(VLOOKUP($A33,'Season 3'!AK$4:CN$104,34,0),"0"),IFERROR(VLOOKUP($A33,'Season 4'!AK$4:CN$104,34,0),"0"),
IFERROR(VLOOKUP($A33,'Season 5'!AK$4:CN$104,34,0),"0"),IFERROR(VLOOKUP($A33,'Season 6'!AK$4:CN$104,34,0),"0"),
IFERROR(VLOOKUP($A33,'Season 7'!AK$4:CN$104,34,0),"0"),IFERROR(VLOOKUP($A33,'Season 8'!AK$4:CN$104,34,0),"0"),
IFERROR(VLOOKUP($A33,'Season 9'!AK$4:CN$104,34,0),"0"),IFERROR(VLOOKUP($A33,'Season 10'!AK$4:CN$104,34,0),"0"),
IFERROR(VLOOKUP($A33,'Season 11'!AK$4:CN$104,34,0),"0"),IFERROR(VLOOKUP($A33,'Season 12'!AK$4:CN$104,34,0),"0"),
IFERROR(VLOOKUP($A33,'Season 13'!AK$4:CN$104,34,0),"0"),IFERROR(VLOOKUP($A33,'Season 14'!AK$4:CN$104,34,0),"0"),IFERROR(VLOOKUP($A33,'Season 15'!AK$4:CN$104,34,0),"0"),)</f>
        <v>0</v>
      </c>
      <c r="AH33" s="518">
        <f>SUM(IFERROR(VLOOKUP($A33,'Season 2'!AK$4:CN$104,35,0),"0"),
IFERROR(VLOOKUP($A33,'Season 3'!AK$4:CN$104,35,0),"0"),IFERROR(VLOOKUP($A33,'Season 4'!AK$4:CN$104,35,0),"0"),
IFERROR(VLOOKUP($A33,'Season 5'!AK$4:CN$104,35,0),"0"),IFERROR(VLOOKUP($A33,'Season 6'!AK$4:CN$104,35,0),"0"),
IFERROR(VLOOKUP($A33,'Season 7'!AK$4:CN$104,35,0),"0"),IFERROR(VLOOKUP($A33,'Season 8'!AK$4:CN$104,35,0),"0"),
IFERROR(VLOOKUP($A33,'Season 9'!AK$4:CN$104,35,0),"0"),IFERROR(VLOOKUP($A33,'Season 10'!AK$4:CN$104,35,0),"0"),
IFERROR(VLOOKUP($A33,'Season 11'!AK$4:CN$104,35,0),"0"),IFERROR(VLOOKUP($A33,'Season 12'!AK$4:CN$104,35,0),"0"),
IFERROR(VLOOKUP($A33,'Season 13'!AK$4:CN$104,35,0),"0"),IFERROR(VLOOKUP($A33,'Season 14'!AK$4:CN$104,35,0),"0"),IFERROR(VLOOKUP($A33,'Season 15'!AK$4:CN$104,35,0),"0"),)</f>
        <v>0</v>
      </c>
      <c r="AI33" s="21">
        <f>SUM(IFERROR(VLOOKUP($A33,'Season 2'!AK$4:CN$104,36,0),"0"),
IFERROR(VLOOKUP($A33,'Season 3'!AK$4:CN$104,36,0),"0"),IFERROR(VLOOKUP($A33,'Season 4'!AK$4:CN$104,36,0),"0"),
IFERROR(VLOOKUP($A33,'Season 5'!AK$4:CN$104,36,0),"0"),IFERROR(VLOOKUP($A33,'Season 6'!AK$4:CN$104,36,0),"0"),
IFERROR(VLOOKUP($A33,'Season 7'!AK$4:CN$104,36,0),"0"),IFERROR(VLOOKUP($A33,'Season 8'!AK$4:CN$104,36,0),"0"),
IFERROR(VLOOKUP($A33,'Season 9'!AK$4:CN$104,36,0),"0"),IFERROR(VLOOKUP($A33,'Season 10'!AK$4:CN$104,36,0),"0"),
IFERROR(VLOOKUP($A33,'Season 11'!AK$4:CN$104,36,0),"0"),IFERROR(VLOOKUP($A33,'Season 12'!AK$4:CN$104,36,0),"0"),
IFERROR(VLOOKUP($A33,'Season 13'!AK$4:CN$104,36,0),"0"),IFERROR(VLOOKUP($A33,'Season 14'!AK$4:CN$104,36,0),"0"),IFERROR(VLOOKUP($A33,'Season 15'!AK$4:CN$104,36,0),"0"),)</f>
        <v>0</v>
      </c>
      <c r="AJ33" s="402">
        <f>SUM(IFERROR(VLOOKUP($A33,'Season 2'!AK$4:CN$104,37,0),"0"),
IFERROR(VLOOKUP($A33,'Season 3'!AK$4:CN$104,37,0),"0"),IFERROR(VLOOKUP($A33,'Season 4'!AK$4:CN$104,37,0),"0"),
IFERROR(VLOOKUP($A33,'Season 5'!AK$4:CN$104,37,0),"0"),IFERROR(VLOOKUP($A33,'Season 6'!AK$4:CN$104,37,0),"0"),
IFERROR(VLOOKUP($A33,'Season 7'!AK$4:CN$104,37,0),"0"),IFERROR(VLOOKUP($A33,'Season 8'!AK$4:CN$104,37,0),"0"),
IFERROR(VLOOKUP($A33,'Season 9'!AK$4:CN$104,37,0),"0"),IFERROR(VLOOKUP($A33,'Season 10'!AK$4:CN$104,37,0),"0"),
IFERROR(VLOOKUP($A33,'Season 11'!AK$4:CN$104,37,0),"0"),IFERROR(VLOOKUP($A33,'Season 12'!AK$4:CN$104,37,0),"0"),
IFERROR(VLOOKUP($A33,'Season 13'!AK$4:CN$104,37,0),"0"),IFERROR(VLOOKUP($A33,'Season 14'!AK$4:CN$104,37,0),"0"),IFERROR(VLOOKUP($A33,'Season 15'!AK$4:CN$104,37,0),"0"),)</f>
        <v>0</v>
      </c>
      <c r="AK33" s="403">
        <f>SUM(IFERROR(VLOOKUP($A33,'Season 1'!AJ$4:CM$104,33,0),"0"),IFERROR(VLOOKUP($A33,'Season 2'!AK$4:CN$104,38,0),"0"),
IFERROR(VLOOKUP($A33,'Season 3'!AK$4:CN$104,38,0),"0"),IFERROR(VLOOKUP($A33,'Season 4'!AK$4:CN$104,38,0),"0"),
IFERROR(VLOOKUP($A33,'Season 5'!AK$4:CN$104,38,0),"0"),IFERROR(VLOOKUP($A33,'Season 6'!AK$4:CN$104,38,0),"0"),
IFERROR(VLOOKUP($A33,'Season 7'!AK$4:CN$104,38,0),"0"),IFERROR(VLOOKUP($A33,'Season 8'!AK$4:CN$104,38,0),"0"),
IFERROR(VLOOKUP($A33,'Season 9'!AK$4:CN$104,38,0),"0"),IFERROR(VLOOKUP($A33,'Season 10'!AK$4:CN$104,38,0),"0"),
IFERROR(VLOOKUP($A33,'Season 11'!AK$4:CN$104,38,0),"0"),IFERROR(VLOOKUP($A33,'Season 12'!AK$4:CN$104,38,0),"0"),
IFERROR(VLOOKUP($A33,'Season 13'!AK$4:CN$104,38,0),"0"),IFERROR(VLOOKUP($A33,'Season 14'!AK$4:CN$104,38,0),"0"),IFERROR(VLOOKUP($A33,'Season 15'!AK$4:CN$104,38,0),"0"),)</f>
        <v>0</v>
      </c>
      <c r="AL33" s="398">
        <f>SUM(IFERROR(VLOOKUP($A33,'Season 1'!AJ$4:CM$104,34,0),"0"),IFERROR(VLOOKUP($A33,'Season 2'!AK$4:CN$104,39,0),"0"),
IFERROR(VLOOKUP($A33,'Season 3'!AK$4:CN$104,39,0),"0"),IFERROR(VLOOKUP($A33,'Season 4'!AK$4:CN$104,39,0),"0"),
IFERROR(VLOOKUP($A33,'Season 5'!AK$4:CN$104,39,0),"0"),IFERROR(VLOOKUP($A33,'Season 6'!AK$4:CN$104,39,0),"0"),
IFERROR(VLOOKUP($A33,'Season 7'!AK$4:CN$104,39,0),"0"),IFERROR(VLOOKUP($A33,'Season 8'!AK$4:CN$104,39,0),"0"),
IFERROR(VLOOKUP($A33,'Season 9'!AK$4:CN$104,39,0),"0"),IFERROR(VLOOKUP($A33,'Season 10'!AK$4:CN$104,39,0),"0"),
IFERROR(VLOOKUP($A33,'Season 11'!AK$4:CN$104,39,0),"0"),IFERROR(VLOOKUP($A33,'Season 12'!AK$4:CN$104,39,0),"0"),
IFERROR(VLOOKUP($A33,'Season 13'!AK$4:CN$104,39,0),"0"),IFERROR(VLOOKUP($A33,'Season 14'!AK$4:CN$104,39,0),"0"),IFERROR(VLOOKUP($A33,'Season 15'!AK$4:CN$104,39,0),"0"),)</f>
        <v>0</v>
      </c>
      <c r="AM33" s="518">
        <f>SUM(IFERROR(VLOOKUP($A33,'Season 1'!AJ$4:CM$104,35,0),"0"),IFERROR(VLOOKUP($A33,'Season 2'!AK$4:CN$104,40,0),"0"),
IFERROR(VLOOKUP($A33,'Season 3'!AK$4:CN$104,40,0),"0"),IFERROR(VLOOKUP($A33,'Season 4'!AK$4:CN$104,40,0),"0"),
IFERROR(VLOOKUP($A33,'Season 5'!AK$4:CN$104,40,0),"0"),IFERROR(VLOOKUP($A33,'Season 6'!AK$4:CN$104,40,0),"0"),
IFERROR(VLOOKUP($A33,'Season 7'!AK$4:CN$104,40,0),"0"),IFERROR(VLOOKUP($A33,'Season 8'!AK$4:CN$104,40,0),"0"),
IFERROR(VLOOKUP($A33,'Season 9'!AK$4:CN$104,40,0),"0"),IFERROR(VLOOKUP($A33,'Season 10'!AK$4:CN$104,40,0),"0"),
IFERROR(VLOOKUP($A33,'Season 11'!AK$4:CN$104,40,0),"0"),IFERROR(VLOOKUP($A33,'Season 12'!AK$4:CN$104,40,0),"0"),
IFERROR(VLOOKUP($A33,'Season 13'!AK$4:CN$104,40,0),"0"),IFERROR(VLOOKUP($A33,'Season 14'!AK$4:CN$104,40,0),"0"),IFERROR(VLOOKUP($A33,'Season 15'!AK$4:CN$104,40,0),"0"),)</f>
        <v>0</v>
      </c>
      <c r="AN33" s="21">
        <f>SUM(IFERROR(VLOOKUP($A33,'Season 1'!AJ$4:CM$104,36,0),"0"),IFERROR(VLOOKUP($A33,'Season 2'!AK$4:CN$104,41,0),"0"),
IFERROR(VLOOKUP($A33,'Season 3'!AK$4:CN$104,41,0),"0"),IFERROR(VLOOKUP($A33,'Season 4'!AK$4:CN$104,41,0),"0"),
IFERROR(VLOOKUP($A33,'Season 5'!AK$4:CN$104,41,0),"0"),IFERROR(VLOOKUP($A33,'Season 6'!AK$4:CN$104,41,0),"0"),
IFERROR(VLOOKUP($A33,'Season 7'!AK$4:CN$104,41,0),"0"),IFERROR(VLOOKUP($A33,'Season 8'!AK$4:CN$104,41,0),"0"),
IFERROR(VLOOKUP($A33,'Season 9'!AK$4:CN$104,41,0),"0"),IFERROR(VLOOKUP($A33,'Season 10'!AK$4:CN$104,41,0),"0"),
IFERROR(VLOOKUP($A33,'Season 11'!AK$4:CN$104,41,0),"0"),IFERROR(VLOOKUP($A33,'Season 12'!AK$4:CN$104,41,0),"0"),
IFERROR(VLOOKUP($A33,'Season 13'!AK$4:CN$104,41,0),"0"),IFERROR(VLOOKUP($A33,'Season 14'!AK$4:CN$104,41,0),"0"),IFERROR(VLOOKUP($A33,'Season 15'!AK$4:CN$104,41,0),"0"),)</f>
        <v>0</v>
      </c>
      <c r="AO33" s="402">
        <f>SUM(IFERROR(VLOOKUP($A33,'Season 1'!AJ$4:CM$104,37,0),"0"),IFERROR(VLOOKUP($A33,'Season 2'!AK$4:CN$104,42,0),"0"),
IFERROR(VLOOKUP($A33,'Season 3'!AK$4:CN$104,42,0),"0"),IFERROR(VLOOKUP($A33,'Season 4'!AK$4:CN$104,42,0),"0"),
IFERROR(VLOOKUP($A33,'Season 5'!AK$4:CN$104,42,0),"0"),IFERROR(VLOOKUP($A33,'Season 6'!AK$4:CN$104,42,0),"0"),
IFERROR(VLOOKUP($A33,'Season 7'!AK$4:CN$104,42,0),"0"),IFERROR(VLOOKUP($A33,'Season 8'!AK$4:CN$104,42,0),"0"),
IFERROR(VLOOKUP($A33,'Season 9'!AK$4:CN$104,42,0),"0"),IFERROR(VLOOKUP($A33,'Season 10'!AK$4:CN$104,42,0),"0"),
IFERROR(VLOOKUP($A33,'Season 11'!AK$4:CN$104,42,0),"0"),IFERROR(VLOOKUP($A33,'Season 12'!AK$4:CN$104,42,0),"0"),
IFERROR(VLOOKUP($A33,'Season 13'!AK$4:CN$104,42,0),"0"),IFERROR(VLOOKUP($A33,'Season 14'!AK$4:CN$104,42,0),"0"),IFERROR(VLOOKUP($A33,'Season 15'!AK$4:CN$104,42,0),"0"),)</f>
        <v>0</v>
      </c>
      <c r="AP33" s="403">
        <f>SUM(IFERROR(VLOOKUP($A33,'Season 1'!AJ$4:CM$104,43,0),"0"),IFERROR(VLOOKUP($A33,'Season 2'!AK$4:CN$104,43,0),"0"),
IFERROR(VLOOKUP($A33,'Season 3'!AK$4:CN$104,43,0),"0"),IFERROR(VLOOKUP($A33,'Season 4'!AK$4:CN$104,43,0),"0"),
IFERROR(VLOOKUP($A33,'Season 5'!AK$4:CN$104,43,0),"0"),IFERROR(VLOOKUP($A33,'Season 6'!AK$4:CN$104,43,0),"0"),
IFERROR(VLOOKUP($A33,'Season 7'!AK$4:CN$104,43,0),"0"),IFERROR(VLOOKUP($A33,'Season 8'!AK$4:CN$104,43,0),"0"),
IFERROR(VLOOKUP($A33,'Season 9'!AK$4:CN$104,43,0),"0"),IFERROR(VLOOKUP($A33,'Season 10'!AK$4:CN$104,43,0),"0"),
IFERROR(VLOOKUP($A33,'Season 11'!AK$4:CN$104,43,0),"0"),IFERROR(VLOOKUP($A33,'Season 12'!AK$4:CN$104,43,0),"0"),
IFERROR(VLOOKUP($A33,'Season 13'!AK$4:CN$104,43,0),"0"),IFERROR(VLOOKUP($A33,'Season 14'!AK$4:CN$104,43,0),"0"),IFERROR(VLOOKUP($A33,'Season 15'!AK$4:CN$104,43,0),"0"),)</f>
        <v>0</v>
      </c>
      <c r="AQ33" s="398">
        <f>SUM(IFERROR(VLOOKUP($A33,'Season 1'!AJ$4:CM$104,44,0),"0"),IFERROR(VLOOKUP($A33,'Season 2'!AK$4:CN$104,44,0),"0"),
IFERROR(VLOOKUP($A33,'Season 3'!AK$4:CN$104,44,0),"0"),IFERROR(VLOOKUP($A33,'Season 4'!AK$4:CN$104,44,0),"0"),
IFERROR(VLOOKUP($A33,'Season 5'!AK$4:CN$104,44,0),"0"),IFERROR(VLOOKUP($A33,'Season 6'!AK$4:CN$104,44,0),"0"),
IFERROR(VLOOKUP($A33,'Season 7'!AK$4:CN$104,44,0),"0"),IFERROR(VLOOKUP($A33,'Season 8'!AK$4:CN$104,44,0),"0"),
IFERROR(VLOOKUP($A33,'Season 9'!AK$4:CN$104,44,0),"0"),IFERROR(VLOOKUP($A33,'Season 10'!AK$4:CN$104,44,0),"0"),
IFERROR(VLOOKUP($A33,'Season 11'!AK$4:CN$104,44,0),"0"),IFERROR(VLOOKUP($A33,'Season 12'!AK$4:CN$104,44,0),"0"),
IFERROR(VLOOKUP($A33,'Season 13'!AK$4:CN$104,44,0),"0"),IFERROR(VLOOKUP($A33,'Season 14'!AK$4:CN$104,44,0),"0"),IFERROR(VLOOKUP($A33,'Season 15'!AK$4:CN$104,44,0),"0"),)</f>
        <v>0</v>
      </c>
      <c r="AR33" s="518">
        <f>SUM(IFERROR(VLOOKUP($A33,'Season 1'!AJ$4:CM$104,45,0),"0"),IFERROR(VLOOKUP($A33,'Season 2'!AK$4:CN$104,45,0),"0"),
IFERROR(VLOOKUP($A33,'Season 3'!AK$4:CN$104,45,0),"0"),IFERROR(VLOOKUP($A33,'Season 4'!AK$4:CN$104,45,0),"0"),
IFERROR(VLOOKUP($A33,'Season 5'!AK$4:CN$104,45,0),"0"),IFERROR(VLOOKUP($A33,'Season 6'!AK$4:CN$104,45,0),"0"),
IFERROR(VLOOKUP($A33,'Season 7'!AK$4:CN$104,45,0),"0"),IFERROR(VLOOKUP($A33,'Season 8'!AK$4:CN$104,45,0),"0"),
IFERROR(VLOOKUP($A33,'Season 9'!AK$4:CN$104,45,0),"0"),IFERROR(VLOOKUP($A33,'Season 10'!AK$4:CN$104,45,0),"0"),
IFERROR(VLOOKUP($A33,'Season 11'!AK$4:CN$104,45,0),"0"),IFERROR(VLOOKUP($A33,'Season 12'!AK$4:CN$104,45,0),"0"),
IFERROR(VLOOKUP($A33,'Season 13'!AK$4:CN$104,45,0),"0"),IFERROR(VLOOKUP($A33,'Season 14'!AK$4:CN$104,45,0),"0"),IFERROR(VLOOKUP($A33,'Season 15'!AK$4:CN$104,45,0),"0"),)</f>
        <v>0</v>
      </c>
      <c r="AS33" s="21">
        <f>SUM(IFERROR(VLOOKUP($A33,'Season 1'!AJ$4:CM$104,46,0),"0"),IFERROR(VLOOKUP($A33,'Season 2'!AK$4:CN$104,46,0),"0"),
IFERROR(VLOOKUP($A33,'Season 3'!AK$4:CN$104,46,0),"0"),IFERROR(VLOOKUP($A33,'Season 4'!AK$4:CN$104,46,0),"0"),
IFERROR(VLOOKUP($A33,'Season 5'!AK$4:CN$104,46,0),"0"),IFERROR(VLOOKUP($A33,'Season 6'!AK$4:CN$104,46,0),"0"),
IFERROR(VLOOKUP($A33,'Season 7'!AK$4:CN$104,46,0),"0"),IFERROR(VLOOKUP($A33,'Season 8'!AK$4:CN$104,46,0),"0"),
IFERROR(VLOOKUP($A33,'Season 9'!AK$4:CN$104,46,0),"0"),IFERROR(VLOOKUP($A33,'Season 10'!AK$4:CN$104,46,0),"0"),
IFERROR(VLOOKUP($A33,'Season 11'!AK$4:CN$104,46,0),"0"),IFERROR(VLOOKUP($A33,'Season 12'!AK$4:CN$104,46,0),"0"),
IFERROR(VLOOKUP($A33,'Season 13'!AK$4:CN$104,46,0),"0"),IFERROR(VLOOKUP($A33,'Season 14'!AK$4:CN$104,46,0),"0"),IFERROR(VLOOKUP($A33,'Season 15'!AK$4:CN$104,46,0),"0"),)</f>
        <v>0</v>
      </c>
      <c r="AT33" s="402">
        <f>SUM(IFERROR(VLOOKUP($A33,'Season 1'!AJ$4:CM$104,47,0),"0"),IFERROR(VLOOKUP($A33,'Season 2'!AK$4:CN$104,47,0),"0"),
IFERROR(VLOOKUP($A33,'Season 3'!AK$4:CN$104,47,0),"0"),IFERROR(VLOOKUP($A33,'Season 4'!AK$4:CN$104,47,0),"0"),
IFERROR(VLOOKUP($A33,'Season 5'!AK$4:CN$104,47,0),"0"),IFERROR(VLOOKUP($A33,'Season 6'!AK$4:CN$104,47,0),"0"),
IFERROR(VLOOKUP($A33,'Season 7'!AK$4:CN$104,47,0),"0"),IFERROR(VLOOKUP($A33,'Season 8'!AK$4:CN$104,47,0),"0"),
IFERROR(VLOOKUP($A33,'Season 9'!AK$4:CN$104,47,0),"0"),IFERROR(VLOOKUP($A33,'Season 10'!AK$4:CN$104,47,0),"0"),
IFERROR(VLOOKUP($A33,'Season 11'!AK$4:CN$104,47,0),"0"),IFERROR(VLOOKUP($A33,'Season 12'!AK$4:CN$104,47,0),"0"),
IFERROR(VLOOKUP($A33,'Season 13'!AK$4:CN$104,47,0),"0"),IFERROR(VLOOKUP($A33,'Season 14'!AK$4:CN$104,47,0),"0"),IFERROR(VLOOKUP($A33,'Season 15'!AK$4:CN$104,47,0),"0"),)</f>
        <v>0</v>
      </c>
      <c r="AU33" s="403">
        <f>SUM(IFERROR(VLOOKUP($A33,'Season 3'!AK$4:CN$104,48,0),"0"),IFERROR(VLOOKUP($A33,'Season 4'!AK$4:CN$104,48,0),"0"),
IFERROR(VLOOKUP($A33,'Season 5'!AK$4:CN$104,48,0),"0"),IFERROR(VLOOKUP($A33,'Season 6'!AK$4:CN$104,48,0),"0"),
IFERROR(VLOOKUP($A33,'Season 7'!AK$4:CN$104,48,0),"0"),IFERROR(VLOOKUP($A33,'Season 8'!AK$4:CN$104,48,0),"0"),
IFERROR(VLOOKUP($A33,'Season 9'!AK$4:CN$104,48,0),"0"),IFERROR(VLOOKUP($A33,'Season 10'!AK$4:CN$104,48,0),"0"),
IFERROR(VLOOKUP($A33,'Season 11'!AK$4:CN$104,48,0),"0"),IFERROR(VLOOKUP($A33,'Season 12'!AK$4:CN$104,48,0),"0"),
IFERROR(VLOOKUP($A33,'Season 13'!AK$4:CN$104,48,0),"0"),IFERROR(VLOOKUP($A33,'Season 14'!AK$4:CN$104,48,0),"0"),IFERROR(VLOOKUP($A33,'Season 15'!AK$4:CN$104,48,0),"0"),)</f>
        <v>0</v>
      </c>
      <c r="AV33" s="398">
        <f>SUM(IFERROR(VLOOKUP($A33,'Season 3'!AK$4:CN$104,49,0),"0"),IFERROR(VLOOKUP($A33,'Season 4'!AK$4:CN$104,49,0),"0"),
IFERROR(VLOOKUP($A33,'Season 5'!AK$4:CN$104,49,0),"0"),IFERROR(VLOOKUP($A33,'Season 6'!AK$4:CN$104,49,0),"0"),
IFERROR(VLOOKUP($A33,'Season 7'!AK$4:CN$104,49,0),"0"),IFERROR(VLOOKUP($A33,'Season 8'!AK$4:CN$104,49,0),"0"),
IFERROR(VLOOKUP($A33,'Season 9'!AK$4:CN$104,49,0),"0"),IFERROR(VLOOKUP($A33,'Season 10'!AK$4:CN$104,49,0),"0"),
IFERROR(VLOOKUP($A33,'Season 11'!AK$4:CN$104,49,0),"0"),IFERROR(VLOOKUP($A33,'Season 12'!AK$4:CN$104,49,0),"0"),
IFERROR(VLOOKUP($A33,'Season 13'!AK$4:CN$104,49,0),"0"),IFERROR(VLOOKUP($A33,'Season 14'!AK$4:CN$104,49,0),"0"),IFERROR(VLOOKUP($A33,'Season 15'!AK$4:CN$104,49,0),"0"),)</f>
        <v>0</v>
      </c>
      <c r="AW33" s="518">
        <f>SUM(IFERROR(VLOOKUP($A33,'Season 3'!AK$4:CN$104,50,0),"0"),IFERROR(VLOOKUP($A33,'Season 4'!AK$4:CN$104,50,0),"0"),
IFERROR(VLOOKUP($A33,'Season 5'!AK$4:CN$104,50,0),"0"),IFERROR(VLOOKUP($A33,'Season 6'!AK$4:CN$104,50,0),"0"),
IFERROR(VLOOKUP($A33,'Season 7'!AK$4:CN$104,50,0),"0"),IFERROR(VLOOKUP($A33,'Season 8'!AK$4:CN$104,50,0),"0"),
IFERROR(VLOOKUP($A33,'Season 9'!AK$4:CN$104,50,0),"0"),IFERROR(VLOOKUP($A33,'Season 10'!AK$4:CN$104,50,0),"0"),
IFERROR(VLOOKUP($A33,'Season 11'!AK$4:CN$104,50,0),"0"),IFERROR(VLOOKUP($A33,'Season 12'!AK$4:CN$104,50,0),"0"),
IFERROR(VLOOKUP($A33,'Season 13'!AK$4:CN$104,50,0),"0"),IFERROR(VLOOKUP($A33,'Season 14'!AK$4:CN$104,50,0),"0"),IFERROR(VLOOKUP($A33,'Season 15'!AK$4:CN$104,50,0),"0"),)</f>
        <v>0</v>
      </c>
      <c r="AX33" s="21">
        <f>SUM(IFERROR(VLOOKUP($A33,'Season 3'!AK$4:CN$104,51,0),"0"),IFERROR(VLOOKUP($A33,'Season 4'!AK$4:CN$104,51,0),"0"),
IFERROR(VLOOKUP($A33,'Season 5'!AK$4:CN$104,51,0),"0"),IFERROR(VLOOKUP($A33,'Season 6'!AK$4:CN$104,51,0),"0"),
IFERROR(VLOOKUP($A33,'Season 7'!AK$4:CN$104,51,0),"0"),IFERROR(VLOOKUP($A33,'Season 8'!AK$4:CN$104,51,0),"0"),
IFERROR(VLOOKUP($A33,'Season 9'!AK$4:CN$104,51,0),"0"),IFERROR(VLOOKUP($A33,'Season 10'!AK$4:CN$104,51,0),"0"),
IFERROR(VLOOKUP($A33,'Season 11'!AK$4:CN$104,51,0),"0"),IFERROR(VLOOKUP($A33,'Season 12'!AK$4:CN$104,51,0),"0"),
IFERROR(VLOOKUP($A33,'Season 13'!AK$4:CN$104,51,0),"0"),IFERROR(VLOOKUP($A33,'Season 14'!AK$4:CN$104,51,0),"0"),IFERROR(VLOOKUP($A33,'Season 15'!AK$4:CN$104,51,0),"0"),)</f>
        <v>0</v>
      </c>
      <c r="AY33" s="402">
        <f>SUM(IFERROR(VLOOKUP($A33,'Season 3'!AK$4:CN$104,52,0),"0"),IFERROR(VLOOKUP($A33,'Season 4'!AK$4:CN$104,52,0),"0"),
IFERROR(VLOOKUP($A33,'Season 5'!AK$4:CN$104,52,0),"0"),IFERROR(VLOOKUP($A33,'Season 6'!AK$4:CN$104,52,0),"0"),
IFERROR(VLOOKUP($A33,'Season 7'!AK$4:CN$104,52,0),"0"),IFERROR(VLOOKUP($A33,'Season 8'!AK$4:CN$104,52,0),"0"),
IFERROR(VLOOKUP($A33,'Season 9'!AK$4:CN$104,52,0),"0"),IFERROR(VLOOKUP($A33,'Season 10'!AK$4:CN$104,52,0),"0"),
IFERROR(VLOOKUP($A33,'Season 11'!AK$4:CN$104,52,0),"0"),IFERROR(VLOOKUP($A33,'Season 12'!AK$4:CN$104,52,0),"0"),
IFERROR(VLOOKUP($A33,'Season 13'!AK$4:CN$104,52,0),"0"),IFERROR(VLOOKUP($A33,'Season 14'!AK$4:CN$104,52,0),"0"),IFERROR(VLOOKUP($A33,'Season 15'!AK$4:CN$104,52,0),"0"),)</f>
        <v>0</v>
      </c>
      <c r="AZ33" s="403">
        <f>SUM(IFERROR(VLOOKUP($A33,'Season 1'!AJ$4:CM$104,38,0),"0"),IFERROR(VLOOKUP($A33,'Season 2'!AK$4:CN$104,48,0),"0"),)</f>
        <v>0</v>
      </c>
      <c r="BA33" s="398">
        <f>SUM(IFERROR(VLOOKUP($A33,'Season 1'!AJ$4:CM$104,39,0),"0"),IFERROR(VLOOKUP($A33,'Season 2'!AK$4:CN$104,49,0),"0"),)</f>
        <v>0</v>
      </c>
      <c r="BB33" s="518">
        <f>SUM(IFERROR(VLOOKUP($A33,'Season 1'!AJ$4:CM$104,40,0),"0"),IFERROR(VLOOKUP($A33,'Season 2'!AK$4:CN$104,50,0),"0"),)</f>
        <v>0</v>
      </c>
      <c r="BC33" s="21">
        <f>SUM(IFERROR(VLOOKUP($A33,'Season 1'!AJ$4:CM$104,41,0),"0"),IFERROR(VLOOKUP($A33,'Season 2'!AK$4:CN$104,51,0),"0"),)</f>
        <v>0</v>
      </c>
      <c r="BD33" s="402">
        <f>SUM(IFERROR(VLOOKUP($A33,'Season 1'!AJ$4:CM$104,42,0),"0"),IFERROR(VLOOKUP($A33,'Season 2'!AK$4:CN$104,52,0),"0"),)</f>
        <v>0</v>
      </c>
      <c r="BE33" s="561">
        <f>SUM(
IFERROR(VLOOKUP($A33,'Season 1'!AJ$4:CM$104,48,0),"0"),IFERROR(VLOOKUP($A33,'Season 2'!AK$4:CN$104,53,0),"0"),
IFERROR(VLOOKUP($A33,'Season 3'!AK$4:CN$104,53,0),"0"),IFERROR(VLOOKUP($A33,'Season 4'!AK$4:CN$104,53,0),"0"),
IFERROR(VLOOKUP($A33,'Season 5'!AK$4:CN$104,53,0),"0"),IFERROR(VLOOKUP($A33,'Season 6'!AK$4:CN$104,53,0),"0"),
IFERROR(VLOOKUP($A33,'Season 7'!AK$4:CN$104,53,0),"0"),IFERROR(VLOOKUP($A33,'Season 8'!AK$4:CN$104,53,0),"0"),
IFERROR(VLOOKUP($A33,'Season 9'!AK$4:CN$104,53,0),"0"),IFERROR(VLOOKUP($A33,'Season 10'!AK$4:CN$104,53,0),"0"),
IFERROR(VLOOKUP($A33,'Season 11'!AK$4:CN$104,53,0),"0"),IFERROR(VLOOKUP($A33,'Season 12'!AK$4:CN$104,53,0),"0"),
IFERROR(VLOOKUP($A33,'Season 13'!AK$4:CN$104,53,0),"0"),IFERROR(VLOOKUP($A33,'Season 14'!AK$4:CN$104,53,0),"0"),IFERROR(VLOOKUP($A33,'Season 15'!AK$4:CN$104,53,0),"0"),)</f>
        <v>0</v>
      </c>
      <c r="BF33" s="562">
        <f>SUM(
IFERROR(VLOOKUP($A33,'Season 1'!AJ$4:CM$104,49,0),"0"),IFERROR(VLOOKUP($A33,'Season 2'!AK$4:CN$104,54,0),"0"),
IFERROR(VLOOKUP($A33,'Season 3'!AK$4:CN$104,54,0),"0"),IFERROR(VLOOKUP($A33,'Season 4'!AK$4:CN$104,54,0),"0"),
IFERROR(VLOOKUP($A33,'Season 5'!AK$4:CN$104,54,0),"0"),IFERROR(VLOOKUP($A33,'Season 6'!AK$4:CN$104,54,0),"0"),
IFERROR(VLOOKUP($A33,'Season 7'!AK$4:CN$104,54,0),"0"),IFERROR(VLOOKUP($A33,'Season 8'!AK$4:CN$104,54,0),"0"),
IFERROR(VLOOKUP($A33,'Season 9'!AK$4:CN$104,54,0),"0"),IFERROR(VLOOKUP($A33,'Season 10'!AK$4:CN$104,54,0),"0"),
IFERROR(VLOOKUP($A33,'Season 11'!AK$4:CN$104,540),"0"),IFERROR(VLOOKUP($A33,'Season 12'!AK$4:CN$104,54,0),"0"),
IFERROR(VLOOKUP($A33,'Season 13'!AK$4:CN$104,54,0),"0"),IFERROR(VLOOKUP($A33,'Season 14'!AK$4:CN$104,54,0),"0"),IFERROR(VLOOKUP($A33,'Season 15'!AK$4:CN$104,54,0),"0"),)</f>
        <v>0</v>
      </c>
      <c r="BG33" s="529" t="e">
        <f t="shared" si="1"/>
        <v>#DIV/0!</v>
      </c>
      <c r="BI33" s="553"/>
      <c r="BJ33" s="553"/>
      <c r="BK33" s="553"/>
      <c r="BL33" s="553"/>
      <c r="BM33" s="553"/>
      <c r="BN33" s="553"/>
      <c r="BO33" s="531"/>
      <c r="BP33" s="531"/>
      <c r="BQ33" s="531"/>
      <c r="BR33" s="531"/>
      <c r="BS33" s="12" t="str">
        <f>IFERROR(VLOOKUP($A33,'Season 1'!$AJ$4:$CM$104,50,0),"0")</f>
        <v>0</v>
      </c>
      <c r="BT33" s="12" t="str">
        <f>IFERROR(VLOOKUP($A33,'Season 1'!$AJ$4:$CM$104,51,0),"0")</f>
        <v>0</v>
      </c>
      <c r="BU33" s="12" t="str">
        <f>IFERROR(VLOOKUP($A33,'Season 2'!$AK$4:$CN$104,55,0),"0")</f>
        <v>0</v>
      </c>
      <c r="BV33" s="12" t="str">
        <f>IFERROR(VLOOKUP($A33,'Season 2'!$AK$4:$CN$104,56,0),"0")</f>
        <v>0</v>
      </c>
      <c r="BW33" s="12" t="str">
        <f>IFERROR(VLOOKUP($A33,'Season 3'!$AK$4:$CN$104,55,0),"0")</f>
        <v>0</v>
      </c>
      <c r="BX33" s="12" t="str">
        <f>IFERROR(VLOOKUP($A33,'Season 3'!$AK$4:$CN$104,56,0),"0")</f>
        <v>0</v>
      </c>
      <c r="BY33" s="12" t="str">
        <f>IFERROR(VLOOKUP($A33,'Season 4'!$AK$4:$CN$104,55,0),"0")</f>
        <v>0</v>
      </c>
      <c r="BZ33" s="12" t="str">
        <f>IFERROR(VLOOKUP($A33,'Season 4'!$AK$4:$CN$104,56,0),"0")</f>
        <v>0</v>
      </c>
      <c r="CA33" s="12" t="str">
        <f>IFERROR(VLOOKUP($A33,'Season 5'!$AK$4:$CN$104,55,0),"0")</f>
        <v>0</v>
      </c>
      <c r="CB33" s="12" t="str">
        <f>IFERROR(VLOOKUP($A33,'Season 5'!$AK$4:$CN$104,56,0),"0")</f>
        <v>0</v>
      </c>
      <c r="CC33" s="12" t="str">
        <f>IFERROR(VLOOKUP($A33,'Season 6'!$AK$4:$CN$104,55,0),"0")</f>
        <v>0</v>
      </c>
      <c r="CD33" s="12" t="str">
        <f>IFERROR(VLOOKUP($A33,'Season 6'!$AK$4:$CN$104,56,0),"0")</f>
        <v>0</v>
      </c>
      <c r="CE33" s="12" t="str">
        <f>IFERROR(VLOOKUP($A33,'Season 7'!$AK$4:$CN$104,55,0),"0")</f>
        <v>0</v>
      </c>
      <c r="CF33" s="12" t="str">
        <f>IFERROR(VLOOKUP($A33,'Season 7'!$AK$4:$CN$104,56,0),"0")</f>
        <v>0</v>
      </c>
      <c r="CG33" s="12" t="str">
        <f>IFERROR(VLOOKUP($A33,'Season 8'!$AK$4:$CN$104,55,0),"0")</f>
        <v>0</v>
      </c>
      <c r="CH33" s="12" t="str">
        <f>IFERROR(VLOOKUP($A33,'Season 8'!$AK$4:$CN$104,56,0),"0")</f>
        <v>0</v>
      </c>
      <c r="CI33" s="12" t="str">
        <f>IFERROR(VLOOKUP($A33,'Season 9'!$AK$4:$CN$104,55,0),"0")</f>
        <v>0</v>
      </c>
      <c r="CJ33" s="12" t="str">
        <f>IFERROR(VLOOKUP($A33,'Season 9'!$AK$4:$CN$104,56,0),"0")</f>
        <v>0</v>
      </c>
      <c r="CK33" s="12" t="str">
        <f>IFERROR(VLOOKUP($A33,'Season 10'!$AK$4:$CN$104,55,0),"0")</f>
        <v>0</v>
      </c>
      <c r="CL33" s="12" t="str">
        <f>IFERROR(VLOOKUP($A33,'Season 10'!$AK$4:$CN$104,56,0),"0")</f>
        <v>0</v>
      </c>
      <c r="CM33" s="12" t="str">
        <f>IFERROR(VLOOKUP($A33,'Season 11'!$AK$4:$CN$104,55,0),"0")</f>
        <v>0</v>
      </c>
      <c r="CN33" s="12" t="str">
        <f>IFERROR(VLOOKUP($A33,'Season 11'!$AK$4:$CN$104,56,0),"0")</f>
        <v>0</v>
      </c>
      <c r="CO33" s="12" t="str">
        <f>IFERROR(VLOOKUP($A33,'Season 12'!$AK$4:$CN$104,55,0),"0")</f>
        <v>0</v>
      </c>
      <c r="CP33" s="12" t="str">
        <f>IFERROR(VLOOKUP($A33,'Season 12'!$AK$4:$CN$104,56,0),"0")</f>
        <v>0</v>
      </c>
      <c r="CQ33" s="12" t="str">
        <f>IFERROR(VLOOKUP($A33,'Season 13'!$AK$4:$CN$104,55,0),"0")</f>
        <v>0</v>
      </c>
      <c r="CR33" s="12" t="str">
        <f>IFERROR(VLOOKUP($A33,'Season 13'!$AK$4:$CN$104,56,0),"0")</f>
        <v>0</v>
      </c>
      <c r="CS33" s="12" t="str">
        <f>IFERROR(VLOOKUP($A33,'Season 14'!$AK$4:$CN$104,55,0),"0")</f>
        <v>0</v>
      </c>
      <c r="CT33" s="12" t="str">
        <f>IFERROR(VLOOKUP($A33,'Season 14'!$AK$4:$CN$104,56,0),"0")</f>
        <v>0</v>
      </c>
      <c r="CU33" s="12" t="str">
        <f>IFERROR(VLOOKUP($A33,'Season 15'!$AK$4:$CN$104,55,0),"0")</f>
        <v>0</v>
      </c>
      <c r="CV33" s="12" t="str">
        <f>IFERROR(VLOOKUP($A33,'Season 15'!$AK$4:$CN$104,56,0),"0")</f>
        <v>0</v>
      </c>
    </row>
    <row r="34" spans="1:100" x14ac:dyDescent="0.25">
      <c r="A34" s="545"/>
      <c r="B34" s="516" t="str">
        <f>IFERROR(VLOOKUP('Data Totals'!A34,'Season 1'!AJ$4:CH$104,2,FALSE),IFERROR(VLOOKUP('Data Totals'!A34,'Season 2'!AK$4:CI$104,2,FALSE),IFERROR(VLOOKUP('Data Totals'!A34,'Season 3'!AK$4:CI$104,2,FALSE),IFERROR(VLOOKUP('Data Totals'!A34,'Season 4'!AK$4:CI$104,2,FALSE),IFERROR(VLOOKUP('Data Totals'!A34,'Season 5'!AK$4:CI$104,2,FALSE),IFERROR(VLOOKUP('Data Totals'!A34,'Season 6'!AK$4:CI$104,2,FALSE),IFERROR(VLOOKUP('Data Totals'!A34,'Season 7'!AK$4:CI$104,2,FALSE),IFERROR(VLOOKUP('Data Totals'!A34,'Season 8'!AK$4:CI$104,2,FALSE),IFERROR(VLOOKUP('Data Totals'!A34,'Season 9'!AK$4:CI$104,2,FALSE),IFERROR(VLOOKUP('Data Totals'!A34,'Season 10'!AK$4:CI$104,2,FALSE),IFERROR(VLOOKUP('Data Totals'!A34,'Season 11'!AK$4:CI$104,2,FALSE),IFERROR(VLOOKUP('Data Totals'!A34,'Season 12'!AK$4:CI$104,2,FALSE),IFERROR(VLOOKUP('Data Totals'!A34,'Season 13'!AK$4:CI$104,2,FALSE),IFERROR(VLOOKUP('Data Totals'!A34,'Season 14'!AK$4:CI$104,2,FALSE),IFERROR(VLOOKUP('Data Totals'!A34,'Season 15'!AK$4:CI$104,2,FALSE),"N/A")))))))))))))))</f>
        <v>N/A</v>
      </c>
      <c r="C34" s="517" t="str">
        <f>IFERROR(VLOOKUP('Data Totals'!A34,'Season 1'!AJ$4:CH$104,3,FALSE),IFERROR(VLOOKUP('Data Totals'!A34,'Season 2'!AK$4:CI$104,3,FALSE),IFERROR(VLOOKUP('Data Totals'!A34,'Season 3'!AK$4:CI$104,3,FALSE),IFERROR(VLOOKUP('Data Totals'!A34,'Season 4'!AK$4:CI$104,3,FALSE),IFERROR(VLOOKUP('Data Totals'!A34,'Season 5'!AK$4:CI$104,3,FALSE),IFERROR(VLOOKUP('Data Totals'!A34,'Season 6'!AK$4:CI$104,3,FALSE),IFERROR(VLOOKUP('Data Totals'!A34,'Season 7'!AK$4:CI$104,3,FALSE),IFERROR(VLOOKUP('Data Totals'!A34,'Season 8'!AK$4:CI$104,3,FALSE),IFERROR(VLOOKUP('Data Totals'!A34,'Season 9'!AK$4:CI$104,3,FALSE),IFERROR(VLOOKUP('Data Totals'!A34,'Season 10'!AK$4:CI$104,3,FALSE),IFERROR(VLOOKUP('Data Totals'!A34,'Season 11'!AK$4:CI$104,3,FALSE),IFERROR(VLOOKUP('Data Totals'!A34,'Season 12'!AK$4:CI$104,3,FALSE),IFERROR(VLOOKUP('Data Totals'!A34,'Season 13'!AK$4:CI$104,3,FALSE),IFERROR(VLOOKUP('Data Totals'!A34,'Season 14'!AK$4:CI$104,3,FALSE),IFERROR(VLOOKUP('Data Totals'!A34,'Season 15'!AK$4:CI$104,3,FALSE),"N/A")))))))))))))))</f>
        <v>N/A</v>
      </c>
      <c r="D34" s="517" t="str">
        <f>IFERROR(VLOOKUP('Data Totals'!A34,'Season 15'!AK$4:CI$104,4,FALSE),IFERROR(VLOOKUP('Data Totals'!A34,'Season 14'!AK$4:CI$104,4,FALSE),IFERROR(VLOOKUP('Data Totals'!A34,'Season 13'!AK$4:CI$104,4,FALSE),IFERROR(VLOOKUP('Data Totals'!A34,'Season 12'!AK$4:CI$104,4,FALSE),IFERROR(VLOOKUP('Data Totals'!A34,'Season 11'!AK$4:CI$104,4,FALSE),IFERROR(VLOOKUP('Data Totals'!A34,'Season 10'!AK$4:CI$104,4,FALSE),IFERROR(VLOOKUP('Data Totals'!A34,'Season 9'!AK$4:CI$104,4,FALSE),IFERROR(VLOOKUP('Data Totals'!A34,'Season 8'!AK$4:CI$104,4,FALSE),IFERROR(VLOOKUP('Data Totals'!A34,'Season 7'!AK$4:CI$104,4,FALSE),IFERROR(VLOOKUP('Data Totals'!A34,'Season 6'!AK$4:CI$104,4,FALSE),IFERROR(VLOOKUP('Data Totals'!A34,'Season 5'!AK$4:CI$104,4,FALSE),IFERROR(VLOOKUP('Data Totals'!A34,'Season 4'!AK$4:CI$104,4,FALSE),IFERROR(VLOOKUP('Data Totals'!A34,'Season 3'!AK$4:CI$104,4,FALSE),IFERROR(VLOOKUP('Data Totals'!A34,'Season 2'!AK$4:CI$104,4,FALSE),IFERROR(VLOOKUP('Data Totals'!A34,'Season 1'!AJ$4:CH$104,4,FALSE),"N/A")))))))))))))))</f>
        <v>N/A</v>
      </c>
      <c r="E34" s="517" t="e">
        <f t="shared" si="0"/>
        <v>#VALUE!</v>
      </c>
      <c r="F34" s="398">
        <f>SUM(IFERROR(VLOOKUP(A34,BI$3:BN$152,2,0),"0"),
IFERROR(VLOOKUP(A34,'Season 1'!AJ$4:CM$104,7,0),"0"),IFERROR(VLOOKUP(A34,'Season 2'!AK$4:CN$104,7,0),"0"),
IFERROR(VLOOKUP(A34,'Season 3'!AK$4:CN$104,7,0),"0"),IFERROR(VLOOKUP(A34,'Season 4'!AK$4:CN$104,7,0),"0"),
IFERROR(VLOOKUP(A34,'Season 5'!AK$4:CN$104,7,0),"0"),IFERROR(VLOOKUP(A34,'Season 6'!AK$4:CN$104,7,0),"0"),
IFERROR(VLOOKUP(A34,'Season 7'!AK$4:CN$104,7,0),"0"),IFERROR(VLOOKUP(A34,'Season 8'!AK$4:CN$104,7,0),"0"),
IFERROR(VLOOKUP(A34,'Season 9'!AK$4:CN$104,7,0),"0"),IFERROR(VLOOKUP(A34,'Season 10'!AK$4:CN$104,7,0),"0"),
IFERROR(VLOOKUP(A34,'Season 11'!AK$4:CN$104,7,0),"0"),IFERROR(VLOOKUP(A34,'Season 12'!AK$4:CN$104,7,0),"0"),
IFERROR(VLOOKUP(A34,'Season 13'!AK$4:CN$104,7,0),"0"),IFERROR(VLOOKUP(A34,'Season 14'!AK$4:CN$104,7,0),"0"),IFERROR(VLOOKUP(A34,'Season 15'!AK$4:CN$104,7,0),"0"),)</f>
        <v>0</v>
      </c>
      <c r="G34" s="398">
        <f>SUM(
IFERROR(VLOOKUP(A34,'Season 1'!AJ$4:CM$104,8,0),"0"),IFERROR(VLOOKUP(A34,'Season 2'!AK$4:CN$104,8,0),"0"),
IFERROR(VLOOKUP(A34,'Season 3'!AK$4:CN$104,8,0),"0"),IFERROR(VLOOKUP(A34,'Season 4'!AK$4:CN$104,8,0),"0"),
IFERROR(VLOOKUP(A34,'Season 5'!AK$4:CN$104,8,0),"0"),IFERROR(VLOOKUP(A34,'Season 6'!AK$4:CN$104,8,0),"0"),
IFERROR(VLOOKUP(A34,'Season 7'!AK$4:CN$104,8,0),"0"),IFERROR(VLOOKUP(A34,'Season 8'!AK$4:CN$104,8,0),"0"),
IFERROR(VLOOKUP(A34,'Season 9'!AK$4:CN$104,8,0),"0"),IFERROR(VLOOKUP(A34,'Season 10'!AK$4:CN$104,8,0),"0"),
IFERROR(VLOOKUP(A34,'Season 11'!AK$4:CN$104,8,0),"0"),IFERROR(VLOOKUP(A34,'Season 12'!AK$4:CN$104,8,0),"0"),
IFERROR(VLOOKUP(A34,'Season 13'!AK$4:CN$104,8,0),"0"),IFERROR(VLOOKUP(A34,'Season 14'!AK$4:CN$104,8,0),"0"),IFERROR(VLOOKUP(A34,'Season 15'!AK$4:CN$104,8,0),"0"),)</f>
        <v>0</v>
      </c>
      <c r="H34" s="329">
        <f>SUM(
IFERROR(VLOOKUP(A34,'Season 1'!AJ$4:CM$104,9,0),"0"),IFERROR(VLOOKUP(A34,'Season 2'!AK$4:CN$104,9,0),"0"),
IFERROR(VLOOKUP(A34,'Season 3'!AK$4:CN$104,9,0),"0"),IFERROR(VLOOKUP(A34,'Season 4'!AK$4:CN$104,9,0),"0"),
IFERROR(VLOOKUP(A34,'Season 5'!AK$4:CN$104,9,0),"0"),IFERROR(VLOOKUP(A34,'Season 6'!AK$4:CN$104,9,0),"0"),
IFERROR(VLOOKUP(A34,'Season 7'!AK$4:CN$104,9,0),"0"),IFERROR(VLOOKUP(A34,'Season 8'!AK$4:CN$104,9,0),"0"),
IFERROR(VLOOKUP(A34,'Season 9'!AK$4:CN$104,9,0),"0"),IFERROR(VLOOKUP(A34,'Season 10'!AK$4:CN$104,9,0),"0"),
IFERROR(VLOOKUP(A34,'Season 11'!AK$4:CN$104,9,0),"0"),IFERROR(VLOOKUP(A34,'Season 12'!AK$4:CN$104,9,0),"0"),
IFERROR(VLOOKUP(A34,'Season 13'!AK$4:CN$104,9,0),"0"),IFERROR(VLOOKUP(A34,'Season 14'!AK$4:CN$104,9,0),"0"),IFERROR(VLOOKUP(A34,'Season 15'!AK$4:CN$104,9,0),"0"),)</f>
        <v>0</v>
      </c>
      <c r="I34" s="518">
        <f>SUM(
IFERROR(VLOOKUP(A34,'Season 1'!AJ$4:CM$104,10,0),"0"),IFERROR(VLOOKUP(A34,'Season 2'!AK$4:CN$104,10,0),"0"),
IFERROR(VLOOKUP(A34,'Season 3'!AK$4:CN$104,10,0),"0"),IFERROR(VLOOKUP(A34,'Season 4'!AK$4:CN$104,10,0),"0"),
IFERROR(VLOOKUP(A34,'Season 5'!AK$4:CN$104,10,0),"0"),IFERROR(VLOOKUP(A34,'Season 6'!AK$4:CN$104,10,0),"0"),
IFERROR(VLOOKUP(A34,'Season 7'!AK$4:CN$104,10,0),"0"),IFERROR(VLOOKUP(A34,'Season 8'!AK$4:CN$104,10,0),"0"),
IFERROR(VLOOKUP(A34,'Season 9'!AK$4:CN$104,10,0),"0"),IFERROR(VLOOKUP(A34,'Season 10'!AK$4:CN$104,10,0),"0"),
IFERROR(VLOOKUP(A34,'Season 11'!AK$4:CN$104,10,0),"0"),IFERROR(VLOOKUP(A34,'Season 12'!AK$4:CN$104,10,0),"0"),
IFERROR(VLOOKUP(A34,'Season 13'!AK$4:CN$104,10,0),"0"),IFERROR(VLOOKUP(A34,'Season 14'!AK$4:CN$104,10,0),"0"),IFERROR(VLOOKUP(A34,'Season 15'!AK$4:CN$104,10,0),"0"),)</f>
        <v>0</v>
      </c>
      <c r="J34" s="21">
        <f>SUM(IFERROR(VLOOKUP(A34,BI$3:BN$152,3,0),"0"),
IFERROR(VLOOKUP(A34,'Season 1'!AJ$4:CM$104,11,0),"0"),IFERROR(VLOOKUP(A34,'Season 2'!AK$4:CN$104,11,0),"0"),
IFERROR(VLOOKUP(A34,'Season 3'!AK$4:CN$104,11,0),"0"),IFERROR(VLOOKUP(A34,'Season 4'!AK$4:CN$104,11,0),"0"),
IFERROR(VLOOKUP(A34,'Season 5'!AK$4:CN$104,11,0),"0"),IFERROR(VLOOKUP(A34,'Season 6'!AK$4:CN$104,11,0),"0"),
IFERROR(VLOOKUP(A34,'Season 7'!AK$4:CN$104,11,0),"0"),IFERROR(VLOOKUP(A34,'Season 8'!AK$4:CN$104,11,0),"0"),
IFERROR(VLOOKUP(A34,'Season 9'!AK$4:CN$104,11,0),"0"),IFERROR(VLOOKUP(A34,'Season 10'!AK$4:CN$104,11,0),"0"),
IFERROR(VLOOKUP(A34,'Season 11'!AK$4:CN$104,11,0),"0"),IFERROR(VLOOKUP(A34,'Season 12'!AK$4:CN$104,11,0),"0"),
IFERROR(VLOOKUP(A34,'Season 13'!AK$4:CN$104,11,0),"0"),IFERROR(VLOOKUP(A34,'Season 14'!AK$4:CN$104,11,0),"0"),IFERROR(VLOOKUP(A34,'Season 15'!AK$4:CN$104,11,0),"0"),)</f>
        <v>0</v>
      </c>
      <c r="K34" s="402">
        <f>SUM(IFERROR(VLOOKUP($A34,BI$3:BN$152,4,0),"0"),
IFERROR(VLOOKUP($A34,'Season 1'!AJ$4:CM$104,12,0),"0"),IFERROR(VLOOKUP($A34,'Season 2'!AK$4:CN$104,12,0),"0"),
IFERROR(VLOOKUP($A34,'Season 3'!AK$4:CN$104,12,0),"0"),IFERROR(VLOOKUP($A34,'Season 4'!AK$4:CN$104,12,0),"0"),
IFERROR(VLOOKUP($A34,'Season 5'!AK$4:CN$104,12,0),"0"),IFERROR(VLOOKUP($A34,'Season 6'!AK$4:CN$104,12,0),"0"),
IFERROR(VLOOKUP($A34,'Season 7'!AK$4:CN$104,12,0),"0"),IFERROR(VLOOKUP($A34,'Season 8'!AK$4:CN$104,12,0),"0"),
IFERROR(VLOOKUP($A34,'Season 9'!AK$4:CN$104,12,0),"0"),IFERROR(VLOOKUP($A34,'Season 10'!AK$4:CN$104,12,0),"0"),
IFERROR(VLOOKUP($A34,'Season 11'!AK$4:CN$104,12,0),"0"),IFERROR(VLOOKUP($A34,'Season 12'!AK$4:CN$104,12,0),"0"),
IFERROR(VLOOKUP($A34,'Season 13'!AK$4:CN$104,12,0),"0"),IFERROR(VLOOKUP($A34,'Season 14'!AK$4:CN$104,12,0),"0"),IFERROR(VLOOKUP(A34,'Season 15'!AK$4:CN$104,12,0),"0"),)</f>
        <v>0</v>
      </c>
      <c r="L34" s="403">
        <f>SUM(
IFERROR(VLOOKUP($A34,'Season 1'!AJ$4:CM$104,13,0),"0"),IFERROR(VLOOKUP($A34,'Season 2'!AK$4:CN$104,13,0),"0"),
IFERROR(VLOOKUP($A34,'Season 3'!AK$4:CN$104,13,0),"0"),IFERROR(VLOOKUP($A34,'Season 4'!AK$4:CN$104,13,0),"0"),
IFERROR(VLOOKUP($A34,'Season 5'!AK$4:CN$104,13,0),"0"),IFERROR(VLOOKUP($A34,'Season 6'!AK$4:CN$104,13,0),"0"),
IFERROR(VLOOKUP($A34,'Season 7'!AK$4:CN$104,13,0),"0"),IFERROR(VLOOKUP($A34,'Season 8'!AK$4:CN$104,13,0),"0"),
IFERROR(VLOOKUP($A34,'Season 9'!AK$4:CN$104,13,0),"0"),IFERROR(VLOOKUP($A34,'Season 10'!AK$4:CN$104,13,0),"0"),
IFERROR(VLOOKUP($A34,'Season 11'!AK$4:CN$104,13,0),"0"),IFERROR(VLOOKUP($A34,'Season 12'!AK$4:CN$104,13,0),"0"),
IFERROR(VLOOKUP($A34,'Season 13'!AK$4:CN$104,13,0),"0"),IFERROR(VLOOKUP($A34,'Season 14'!AK$4:CN$104,13,0),"0"),IFERROR(VLOOKUP(A34,'Season 15'!AK$4:CN$104,13,0),"0"),)</f>
        <v>0</v>
      </c>
      <c r="M34" s="398">
        <f>SUM(
IFERROR(VLOOKUP($A34,'Season 1'!AJ$4:CM$104,14,0),"0"),IFERROR(VLOOKUP($A34,'Season 2'!AK$4:CN$104,14,0),"0"),
IFERROR(VLOOKUP($A34,'Season 3'!AK$4:CN$104,14,0),"0"),IFERROR(VLOOKUP($A34,'Season 4'!AK$4:CN$104,14,0),"0"),
IFERROR(VLOOKUP($A34,'Season 5'!AK$4:CN$104,14,0),"0"),IFERROR(VLOOKUP($A34,'Season 6'!AK$4:CN$104,14,0),"0"),
IFERROR(VLOOKUP($A34,'Season 7'!AK$4:CN$104,14,0),"0"),IFERROR(VLOOKUP($A34,'Season 8'!AK$4:CN$104,14,0),"0"),
IFERROR(VLOOKUP($A34,'Season 9'!AK$4:CN$104,14,0),"0"),IFERROR(VLOOKUP($A34,'Season 10'!AK$4:CN$104,14,0),"0"),
IFERROR(VLOOKUP($A34,'Season 11'!AK$4:CN$104,14,0),"0"),IFERROR(VLOOKUP($A34,'Season 12'!AK$4:CN$104,14,0),"0"),
IFERROR(VLOOKUP($A34,'Season 13'!AK$4:CN$104,14,0),"0"),IFERROR(VLOOKUP($A34,'Season 14'!AK$4:CN$104,14,0),"0"),IFERROR(VLOOKUP(A34,'Season 15'!AK$4:CN$104,14,0),"0"),)</f>
        <v>0</v>
      </c>
      <c r="N34" s="518">
        <f>SUM(
IFERROR(VLOOKUP($A34,'Season 1'!AJ$4:CM$104,15,0),"0"),IFERROR(VLOOKUP($A34,'Season 2'!AK$4:CN$104,15,0),"0"),
IFERROR(VLOOKUP($A34,'Season 3'!AK$4:CN$104,15,0),"0"),IFERROR(VLOOKUP($A34,'Season 4'!AK$4:CN$104,15,0),"0"),
IFERROR(VLOOKUP($A34,'Season 5'!AK$4:CN$104,15,0),"0"),IFERROR(VLOOKUP($A34,'Season 6'!AK$4:CN$104,15,0),"0"),
IFERROR(VLOOKUP($A34,'Season 7'!AK$4:CN$104,15,0),"0"),IFERROR(VLOOKUP($A34,'Season 8'!AK$4:CN$104,15,0),"0"),
IFERROR(VLOOKUP($A34,'Season 9'!AK$4:CN$104,15,0),"0"),IFERROR(VLOOKUP($A34,'Season 10'!AK$4:CN$104,15,0),"0"),
IFERROR(VLOOKUP($A34,'Season 11'!AK$4:CN$104,15,0),"0"),IFERROR(VLOOKUP($A34,'Season 12'!AK$4:CN$104,15,0),"0"),
IFERROR(VLOOKUP($A34,'Season 13'!AK$4:CN$104,15,0),"0"),IFERROR(VLOOKUP($A34,'Season 14'!AK$4:CN$104,15,0),"0"),IFERROR(VLOOKUP(A34,'Season 15'!AK$4:CN$104,15,0),"0"),)</f>
        <v>0</v>
      </c>
      <c r="O34" s="21">
        <f>SUM(
IFERROR(VLOOKUP($A34,'Season 1'!AJ$4:CM$104,16,0),"0"),IFERROR(VLOOKUP($A34,'Season 2'!AK$4:CN$104,16,0),"0"),
IFERROR(VLOOKUP($A34,'Season 3'!AK$4:CN$104,16,0),"0"),IFERROR(VLOOKUP($A34,'Season 4'!AK$4:CN$104,16,0),"0"),
IFERROR(VLOOKUP($A34,'Season 5'!AK$4:CN$104,16,0),"0"),IFERROR(VLOOKUP($A34,'Season 6'!AK$4:CN$104,16,0),"0"),
IFERROR(VLOOKUP($A34,'Season 7'!AK$4:CN$104,16,0),"0"),IFERROR(VLOOKUP($A34,'Season 8'!AK$4:CN$104,16,0),"0"),
IFERROR(VLOOKUP($A34,'Season 9'!AK$4:CN$104,16,0),"0"),IFERROR(VLOOKUP($A34,'Season 10'!AK$4:CN$104,16,0),"0"),
IFERROR(VLOOKUP($A34,'Season 11'!AK$4:CN$104,16,0),"0"),IFERROR(VLOOKUP($A34,'Season 12'!AK$4:CN$104,16,0),"0"),
IFERROR(VLOOKUP($A34,'Season 13'!AK$4:CN$104,16,0),"0"),IFERROR(VLOOKUP($A34,'Season 14'!AK$4:CN$104,16,0),"0"),IFERROR(VLOOKUP(A34,'Season 15'!AK$4:CN$104,16,0),"0"),)</f>
        <v>0</v>
      </c>
      <c r="P34" s="402">
        <f>SUM(
IFERROR(VLOOKUP($A34,'Season 1'!AJ$4:CM$104,17,0),"0"),IFERROR(VLOOKUP($A34,'Season 2'!AK$4:CN$104,17,0),"0"),
IFERROR(VLOOKUP($A34,'Season 3'!AK$4:CN$104,17,0),"0"),IFERROR(VLOOKUP($A34,'Season 4'!AK$4:CN$104,17,0),"0"),
IFERROR(VLOOKUP($A34,'Season 5'!AK$4:CN$104,17,0),"0"),IFERROR(VLOOKUP($A34,'Season 6'!AK$4:CN$104,17,0),"0"),
IFERROR(VLOOKUP($A34,'Season 7'!AK$4:CN$104,17,0),"0"),IFERROR(VLOOKUP($A34,'Season 8'!AK$4:CN$104,17,0),"0"),
IFERROR(VLOOKUP($A34,'Season 9'!AK$4:CN$104,17,0),"0"),IFERROR(VLOOKUP($A34,'Season 10'!AK$4:CN$104,17,0),"0"),
IFERROR(VLOOKUP($A34,'Season 11'!AK$4:CN$104,17,0),"0"),IFERROR(VLOOKUP($A34,'Season 12'!AK$4:CN$104,17,0),"0"),
IFERROR(VLOOKUP($A34,'Season 13'!AK$4:CN$104,17,0),"0"),IFERROR(VLOOKUP($A34,'Season 14'!AK$4:CN$104,17,0),"0"),IFERROR(VLOOKUP(A34,'Season 15'!AK$4:CN$104,17,0),"0"),)</f>
        <v>0</v>
      </c>
      <c r="Q34" s="403">
        <f>SUM(
IFERROR(VLOOKUP($A34,'Season 1'!AJ$4:CM$104,18,0),"0"),IFERROR(VLOOKUP($A34,'Season 2'!AK$4:CN$104,18,0),"0"),
IFERROR(VLOOKUP($A34,'Season 3'!AK$4:CN$104,18,0),"0"),IFERROR(VLOOKUP($A34,'Season 4'!AK$4:CN$104,18,0),"0"),
IFERROR(VLOOKUP($A34,'Season 5'!AK$4:CN$104,18,0),"0"),IFERROR(VLOOKUP($A34,'Season 6'!AK$4:CN$104,18,0),"0"),
IFERROR(VLOOKUP($A34,'Season 7'!AK$4:CN$104,18,0),"0"),IFERROR(VLOOKUP($A34,'Season 8'!AK$4:CN$104,18,0),"0"),
IFERROR(VLOOKUP($A34,'Season 9'!AK$4:CN$104,18,0),"0"),IFERROR(VLOOKUP($A34,'Season 10'!AK$4:CN$104,18,0),"0"),
IFERROR(VLOOKUP($A34,'Season 11'!AK$4:CN$104,18,0),"0"),IFERROR(VLOOKUP($A34,'Season 12'!AK$4:CN$104,18,0),"0"),
IFERROR(VLOOKUP($A34,'Season 13'!AK$4:CN$104,18,0),"0"),IFERROR(VLOOKUP($A34,'Season 14'!AK$4:CN$104,18,0),"0"),IFERROR(VLOOKUP(A34,'Season 15'!AK$4:CN$104,18,0),"0"),)</f>
        <v>0</v>
      </c>
      <c r="R34" s="398">
        <f>SUM(
IFERROR(VLOOKUP($A34,'Season 1'!AJ$4:CM$104,19,0),"0"),IFERROR(VLOOKUP($A34,'Season 2'!AK$4:CN$104,19,0),"0"),
IFERROR(VLOOKUP($A34,'Season 3'!AK$4:CN$104,19,0),"0"),IFERROR(VLOOKUP($A34,'Season 4'!AK$4:CN$104,19,0),"0"),
IFERROR(VLOOKUP($A34,'Season 5'!AK$4:CN$104,19,0),"0"),IFERROR(VLOOKUP($A34,'Season 6'!AK$4:CN$104,19,0),"0"),
IFERROR(VLOOKUP($A34,'Season 7'!AK$4:CN$104,19,0),"0"),IFERROR(VLOOKUP($A34,'Season 8'!AK$4:CN$104,19,0),"0"),
IFERROR(VLOOKUP($A34,'Season 9'!AK$4:CN$104,19,0),"0"),IFERROR(VLOOKUP($A34,'Season 10'!AK$4:CN$104,19,0),"0"),
IFERROR(VLOOKUP($A34,'Season 11'!AK$4:CN$104,19,0),"0"),IFERROR(VLOOKUP($A34,'Season 12'!AK$4:CN$104,19,0),"0"),
IFERROR(VLOOKUP($A34,'Season 13'!AK$4:CN$104,19,0),"0"),IFERROR(VLOOKUP($A34,'Season 14'!AK$4:CN$104,19,0),"0"),IFERROR(VLOOKUP(A34,'Season 15'!AK$4:CN$104,19,0),"0"),)</f>
        <v>0</v>
      </c>
      <c r="S34" s="518">
        <f>SUM(
IFERROR(VLOOKUP($A34,'Season 1'!AJ$4:CM$104,20,0),"0"),IFERROR(VLOOKUP($A34,'Season 2'!AK$4:CN$104,20,0),"0"),
IFERROR(VLOOKUP($A34,'Season 3'!AK$4:CN$104,20,0),"0"),IFERROR(VLOOKUP($A34,'Season 4'!AK$4:CN$104,20,0),"0"),
IFERROR(VLOOKUP($A34,'Season 5'!AK$4:CN$104,20,0),"0"),IFERROR(VLOOKUP($A34,'Season 6'!AK$4:CN$104,20,0),"0"),
IFERROR(VLOOKUP($A34,'Season 7'!AK$4:CN$104,20,0),"0"),IFERROR(VLOOKUP($A34,'Season 8'!AK$4:CN$104,20,0),"0"),
IFERROR(VLOOKUP($A34,'Season 9'!AK$4:CN$104,20,0),"0"),IFERROR(VLOOKUP($A34,'Season 10'!AK$4:CN$104,20,0),"0"),
IFERROR(VLOOKUP($A34,'Season 11'!AK$4:CN$104,20,0),"0"),IFERROR(VLOOKUP($A34,'Season 12'!AK$4:CN$104,20,0),"0"),
IFERROR(VLOOKUP($A34,'Season 13'!AK$4:CN$104,20,0),"0"),IFERROR(VLOOKUP($A34,'Season 14'!AK$4:CN$104,20,0),"0"),IFERROR(VLOOKUP(A34,'Season 15'!AK$4:CN$104,20,0),"0"),)</f>
        <v>0</v>
      </c>
      <c r="T34" s="21">
        <f>SUM(
IFERROR(VLOOKUP($A34,'Season 1'!AJ$4:CM$104,21,0),"0"),IFERROR(VLOOKUP($A34,'Season 2'!AK$4:CN$104,21,0),"0"),
IFERROR(VLOOKUP($A34,'Season 3'!AK$4:CN$104,21,0),"0"),IFERROR(VLOOKUP($A34,'Season 4'!AK$4:CN$104,21,0),"0"),
IFERROR(VLOOKUP($A34,'Season 5'!AK$4:CN$104,21,0),"0"),IFERROR(VLOOKUP($A34,'Season 6'!AK$4:CN$104,21,0),"0"),
IFERROR(VLOOKUP($A34,'Season 7'!AK$4:CN$104,21,0),"0"),IFERROR(VLOOKUP($A34,'Season 8'!AK$4:CN$104,21,0),"0"),
IFERROR(VLOOKUP($A34,'Season 9'!AK$4:CN$104,21,0),"0"),IFERROR(VLOOKUP($A34,'Season 10'!AK$4:CN$104,21,0),"0"),
IFERROR(VLOOKUP($A34,'Season 11'!AK$4:CN$104,21,0),"0"),IFERROR(VLOOKUP($A34,'Season 12'!AK$4:CN$104,21,0),"0"),
IFERROR(VLOOKUP($A34,'Season 13'!AK$4:CN$104,21,0),"0"),IFERROR(VLOOKUP($A34,'Season 14'!AK$4:CN$104,21,0),"0"),IFERROR(VLOOKUP(A34,'Season 15'!AK$4:CN$104,21,0),"0"),)</f>
        <v>0</v>
      </c>
      <c r="U34" s="402">
        <f>SUM(
IFERROR(VLOOKUP($A34,'Season 1'!AJ$4:CM$104,22,0),"0"),IFERROR(VLOOKUP($A34,'Season 2'!AK$4:CN$104,22,0),"0"),
IFERROR(VLOOKUP($A34,'Season 3'!AK$4:CN$104,22,0),"0"),IFERROR(VLOOKUP($A34,'Season 4'!AK$4:CN$104,22,0),"0"),
IFERROR(VLOOKUP($A34,'Season 5'!AK$4:CN$104,22,0),"0"),IFERROR(VLOOKUP($A34,'Season 6'!AK$4:CN$104,22,0),"0"),
IFERROR(VLOOKUP($A34,'Season 7'!AK$4:CN$104,22,0),"0"),IFERROR(VLOOKUP($A34,'Season 8'!AK$4:CN$104,22,0),"0"),
IFERROR(VLOOKUP($A34,'Season 9'!AK$4:CN$104,22,0),"0"),IFERROR(VLOOKUP($A34,'Season 10'!AK$4:CN$104,22,0),"0"),
IFERROR(VLOOKUP($A34,'Season 11'!AK$4:CN$104,22,0),"0"),IFERROR(VLOOKUP($A34,'Season 12'!AK$4:CN$104,22,0),"0"),
IFERROR(VLOOKUP($A34,'Season 13'!AK$4:CN$104,22,0),"0"),IFERROR(VLOOKUP($A34,'Season 14'!AK$4:CN$104,22,0),"0"),IFERROR(VLOOKUP(A34,'Season 15'!AK$4:CN$104,22,0),"0"),)</f>
        <v>0</v>
      </c>
      <c r="V34" s="403">
        <f>SUM(
IFERROR(VLOOKUP($A34,'Season 1'!AJ$4:CM$104,23,0),"0"),IFERROR(VLOOKUP($A34,'Season 2'!AK$4:CN$104,23,0),"0"),
IFERROR(VLOOKUP($A34,'Season 3'!AK$4:CN$104,23,0),"0"),IFERROR(VLOOKUP($A34,'Season 4'!AK$4:CN$104,23,0),"0"),
IFERROR(VLOOKUP($A34,'Season 5'!AK$4:CN$104,23,0),"0"),IFERROR(VLOOKUP($A34,'Season 6'!AK$4:CN$104,23,0),"0"),
IFERROR(VLOOKUP($A34,'Season 7'!AK$4:CN$104,23,0),"0"),IFERROR(VLOOKUP($A34,'Season 8'!AK$4:CN$104,23,0),"0"),
IFERROR(VLOOKUP($A34,'Season 9'!AK$4:CN$104,23,0),"0"),IFERROR(VLOOKUP($A34,'Season 10'!AK$4:CN$104,23,0),"0"),
IFERROR(VLOOKUP($A34,'Season 11'!AK$4:CN$104,23,0),"0"),IFERROR(VLOOKUP($A34,'Season 12'!AK$4:CN$104,23,0),"0"),
IFERROR(VLOOKUP($A34,'Season 13'!AK$4:CN$104,23,0),"0"),IFERROR(VLOOKUP($A34,'Season 14'!AK$4:CN$104,23,0),"0"),IFERROR(VLOOKUP($A34,'Season 15'!AK$4:CN$104,23,0),"0"),)</f>
        <v>0</v>
      </c>
      <c r="W34" s="398">
        <f>SUM(
IFERROR(VLOOKUP($A34,'Season 1'!AJ$4:CM$104,24,0),"0"),IFERROR(VLOOKUP($A34,'Season 2'!AK$4:CN$104,24,0),"0"),
IFERROR(VLOOKUP($A34,'Season 3'!AK$4:CN$104,24,0),"0"),IFERROR(VLOOKUP($A34,'Season 4'!AK$4:CN$104,24,0),"0"),
IFERROR(VLOOKUP($A34,'Season 5'!AK$4:CN$104,24,0),"0"),IFERROR(VLOOKUP($A34,'Season 6'!AK$4:CN$104,24,0),"0"),
IFERROR(VLOOKUP($A34,'Season 7'!AK$4:CN$104,24,0),"0"),IFERROR(VLOOKUP($A34,'Season 8'!AK$4:CN$104,24,0),"0"),
IFERROR(VLOOKUP($A34,'Season 9'!AK$4:CN$104,24,0),"0"),IFERROR(VLOOKUP($A34,'Season 10'!AK$4:CN$104,24,0),"0"),
IFERROR(VLOOKUP($A34,'Season 11'!AK$4:CN$104,24,0),"0"),IFERROR(VLOOKUP($A34,'Season 12'!AK$4:CN$104,24,0),"0"),
IFERROR(VLOOKUP($A34,'Season 13'!AK$4:CN$104,24,0),"0"),IFERROR(VLOOKUP($A34,'Season 14'!AK$4:CN$104,24,0),"0"),IFERROR(VLOOKUP($A34,'Season 15'!AK$4:CN$104,24,0),"0"),)</f>
        <v>0</v>
      </c>
      <c r="X34" s="518">
        <f>SUM(
IFERROR(VLOOKUP($A34,'Season 1'!AJ$4:CM$104,25,0),"0"),IFERROR(VLOOKUP($A34,'Season 2'!AK$4:CN$104,25,0),"0"),
IFERROR(VLOOKUP($A34,'Season 3'!AK$4:CN$104,25,0),"0"),IFERROR(VLOOKUP($A34,'Season 4'!AK$4:CN$104,25,0),"0"),
IFERROR(VLOOKUP($A34,'Season 5'!AK$4:CN$104,25,0),"0"),IFERROR(VLOOKUP($A34,'Season 6'!AK$4:CN$104,25,0),"0"),
IFERROR(VLOOKUP($A34,'Season 7'!AK$4:CN$104,25,0),"0"),IFERROR(VLOOKUP($A34,'Season 8'!AK$4:CN$104,25,0),"0"),
IFERROR(VLOOKUP($A34,'Season 9'!AK$4:CN$104,25,0),"0"),IFERROR(VLOOKUP($A34,'Season 10'!AK$4:CN$104,25,0),"0"),
IFERROR(VLOOKUP($A34,'Season 11'!AK$4:CN$104,25,0),"0"),IFERROR(VLOOKUP($A34,'Season 12'!AK$4:CN$104,25,0),"0"),
IFERROR(VLOOKUP($A34,'Season 13'!AK$4:CN$104,25,0),"0"),IFERROR(VLOOKUP($A34,'Season 14'!AK$4:CN$104,25,0),"0"),IFERROR(VLOOKUP($A34,'Season 15'!AK$4:CN$104,25,0),"0"),)</f>
        <v>0</v>
      </c>
      <c r="Y34" s="21">
        <f>SUM(
IFERROR(VLOOKUP($A34,'Season 1'!AJ$4:CM$104,26,0),"0"),IFERROR(VLOOKUP($A34,'Season 2'!AK$4:CN$104,26,0),"0"),
IFERROR(VLOOKUP($A34,'Season 3'!AK$4:CN$104,26,0),"0"),IFERROR(VLOOKUP($A34,'Season 4'!AK$4:CN$104,26,0),"0"),
IFERROR(VLOOKUP($A34,'Season 5'!AK$4:CN$104,26,0),"0"),IFERROR(VLOOKUP($A34,'Season 6'!AK$4:CN$104,26,0),"0"),
IFERROR(VLOOKUP($A34,'Season 7'!AK$4:CN$104,26,0),"0"),IFERROR(VLOOKUP($A34,'Season 8'!AK$4:CN$104,26,0),"0"),
IFERROR(VLOOKUP($A34,'Season 9'!AK$4:CN$104,26,0),"0"),IFERROR(VLOOKUP($A34,'Season 10'!AK$4:CN$104,26,0),"0"),
IFERROR(VLOOKUP($A34,'Season 11'!AK$4:CN$104,26,0),"0"),IFERROR(VLOOKUP($A34,'Season 12'!AK$4:CN$104,26,0),"0"),
IFERROR(VLOOKUP($A34,'Season 13'!AK$4:CN$104,26,0),"0"),IFERROR(VLOOKUP($A34,'Season 14'!AK$4:CN$104,26,0),"0"),IFERROR(VLOOKUP($A34,'Season 15'!AK$4:CN$104,26,0),"0"),)</f>
        <v>0</v>
      </c>
      <c r="Z34" s="402">
        <f>SUM(
IFERROR(VLOOKUP($A34,'Season 1'!AJ$4:CM$104,27,0),"0"),IFERROR(VLOOKUP($A34,'Season 2'!AK$4:CN$104,27,0),"0"),
IFERROR(VLOOKUP($A34,'Season 3'!AK$4:CN$104,27,0),"0"),IFERROR(VLOOKUP($A34,'Season 4'!AK$4:CN$104,27,0),"0"),
IFERROR(VLOOKUP($A34,'Season 5'!AK$4:CN$104,27,0),"0"),IFERROR(VLOOKUP($A34,'Season 6'!AK$4:CN$104,27,0),"0"),
IFERROR(VLOOKUP($A34,'Season 7'!AK$4:CN$104,27,0),"0"),IFERROR(VLOOKUP($A34,'Season 8'!AK$4:CN$104,27,0),"0"),
IFERROR(VLOOKUP($A34,'Season 9'!AK$4:CN$104,27,0),"0"),IFERROR(VLOOKUP($A34,'Season 10'!AK$4:CN$104,27,0),"0"),
IFERROR(VLOOKUP($A34,'Season 11'!AK$4:CN$104,27,0),"0"),IFERROR(VLOOKUP($A34,'Season 12'!AK$4:CN$104,27,0),"0"),
IFERROR(VLOOKUP($A34,'Season 13'!AK$4:CN$104,27,0),"0"),IFERROR(VLOOKUP($A34,'Season 14'!AK$4:CN$104,27,0),"0"),IFERROR(VLOOKUP($A34,'Season 15'!AK$4:CN$104,27,0),"0"),)</f>
        <v>0</v>
      </c>
      <c r="AA34" s="403">
        <f>SUM(
IFERROR(VLOOKUP($A34,'Season 1'!AJ$4:CM$104,28,0),"0"),IFERROR(VLOOKUP($A34,'Season 2'!AK$4:CN$104,28,0),"0"),
IFERROR(VLOOKUP($A34,'Season 3'!AK$4:CN$104,28,0),"0"),IFERROR(VLOOKUP($A34,'Season 4'!AK$4:CN$104,28,0),"0"),
IFERROR(VLOOKUP($A34,'Season 5'!AK$4:CN$104,28,0),"0"),IFERROR(VLOOKUP($A34,'Season 6'!AK$4:CN$104,28,0),"0"),
IFERROR(VLOOKUP($A34,'Season 7'!AK$4:CN$104,28,0),"0"),IFERROR(VLOOKUP($A34,'Season 8'!AK$4:CN$104,28,0),"0"),
IFERROR(VLOOKUP($A34,'Season 9'!AK$4:CN$104,28,0),"0"),IFERROR(VLOOKUP($A34,'Season 10'!AK$4:CN$104,28,0),"0"),
IFERROR(VLOOKUP($A34,'Season 11'!AK$4:CN$104,28,0),"0"),IFERROR(VLOOKUP($A34,'Season 12'!AK$4:CN$104,28,0),"0"),
IFERROR(VLOOKUP($A34,'Season 13'!AK$4:CN$104,28,0),"0"),IFERROR(VLOOKUP($A34,'Season 14'!AK$4:CN$104,28,0),"0"),IFERROR(VLOOKUP($A34,'Season 15'!AK$4:CN$104,28,0),"0"),)</f>
        <v>0</v>
      </c>
      <c r="AB34" s="398">
        <f>SUM(
IFERROR(VLOOKUP($A34,'Season 1'!AJ$4:CM$104,29,0),"0"),IFERROR(VLOOKUP($A34,'Season 2'!AK$4:CN$104,29,0),"0"),
IFERROR(VLOOKUP($A34,'Season 3'!AK$4:CN$104,29,0),"0"),IFERROR(VLOOKUP($A34,'Season 4'!AK$4:CN$104,29,0),"0"),
IFERROR(VLOOKUP($A34,'Season 5'!AK$4:CN$104,29,0),"0"),IFERROR(VLOOKUP($A34,'Season 6'!AK$4:CN$104,29,0),"0"),
IFERROR(VLOOKUP($A34,'Season 7'!AK$4:CN$104,29,0),"0"),IFERROR(VLOOKUP($A34,'Season 8'!AK$4:CN$104,29,0),"0"),
IFERROR(VLOOKUP($A34,'Season 9'!AK$4:CN$104,29,0),"0"),IFERROR(VLOOKUP($A34,'Season 10'!AK$4:CN$104,29,0),"0"),
IFERROR(VLOOKUP($A34,'Season 11'!AK$4:CN$104,29,0),"0"),IFERROR(VLOOKUP($A34,'Season 12'!AK$4:CN$104,29,0),"0"),
IFERROR(VLOOKUP($A34,'Season 13'!AK$4:CN$104,29,0),"0"),IFERROR(VLOOKUP($A34,'Season 14'!AK$4:CN$104,29,0),"0"),IFERROR(VLOOKUP($A34,'Season 15'!AK$4:CN$104,29,0),"0"),)</f>
        <v>0</v>
      </c>
      <c r="AC34" s="518">
        <f>SUM(
IFERROR(VLOOKUP($A34,'Season 1'!AJ$4:CM$104,30,0),"0"),IFERROR(VLOOKUP($A34,'Season 2'!AK$4:CN$104,30,0),"0"),
IFERROR(VLOOKUP($A34,'Season 3'!AK$4:CN$104,30,0),"0"),IFERROR(VLOOKUP($A34,'Season 4'!AK$4:CN$104,30,0),"0"),
IFERROR(VLOOKUP($A34,'Season 5'!AK$4:CN$104,30,0),"0"),IFERROR(VLOOKUP($A34,'Season 6'!AK$4:CN$104,30,0),"0"),
IFERROR(VLOOKUP($A34,'Season 7'!AK$4:CN$104,30,0),"0"),IFERROR(VLOOKUP($A34,'Season 8'!AK$4:CN$104,30,0),"0"),
IFERROR(VLOOKUP($A34,'Season 9'!AK$4:CN$104,30,0),"0"),IFERROR(VLOOKUP($A34,'Season 10'!AK$4:CN$104,30,0),"0"),
IFERROR(VLOOKUP($A34,'Season 11'!AK$4:CN$104,30,0),"0"),IFERROR(VLOOKUP($A34,'Season 12'!AK$4:CN$104,30,0),"0"),
IFERROR(VLOOKUP($A34,'Season 13'!AK$4:CN$104,30,0),"0"),IFERROR(VLOOKUP($A34,'Season 14'!AK$4:CN$104,30,0),"0"),IFERROR(VLOOKUP($A34,'Season 15'!AK$4:CN$104,30,0),"0"),)</f>
        <v>0</v>
      </c>
      <c r="AD34" s="21">
        <f>SUM(
IFERROR(VLOOKUP($A34,'Season 1'!AJ$4:CM$104,31,0),"0"),IFERROR(VLOOKUP($A34,'Season 2'!AK$4:CN$104,31,0),"0"),
IFERROR(VLOOKUP($A34,'Season 3'!AK$4:CN$104,31,0),"0"),IFERROR(VLOOKUP($A34,'Season 4'!AK$4:CN$104,31,0),"0"),
IFERROR(VLOOKUP($A34,'Season 5'!AK$4:CN$104,31,0),"0"),IFERROR(VLOOKUP($A34,'Season 6'!AK$4:CN$104,31,0),"0"),
IFERROR(VLOOKUP($A34,'Season 7'!AK$4:CN$104,31,0),"0"),IFERROR(VLOOKUP($A34,'Season 8'!AK$4:CN$104,31,0),"0"),
IFERROR(VLOOKUP($A34,'Season 9'!AK$4:CN$104,31,0),"0"),IFERROR(VLOOKUP($A34,'Season 10'!AK$4:CN$104,31,0),"0"),
IFERROR(VLOOKUP($A34,'Season 11'!AK$4:CN$104,31,0),"0"),IFERROR(VLOOKUP($A34,'Season 12'!AK$4:CN$104,31,0),"0"),
IFERROR(VLOOKUP($A34,'Season 13'!AK$4:CN$104,31,0),"0"),IFERROR(VLOOKUP($A34,'Season 14'!AK$4:CN$104,31,0),"0"),IFERROR(VLOOKUP($A34,'Season 15'!AK$4:CN$104,31,0),"0"),)</f>
        <v>0</v>
      </c>
      <c r="AE34" s="402">
        <f>SUM(
IFERROR(VLOOKUP($A34,'Season 1'!AJ$4:CM$104,32,0),"0"),IFERROR(VLOOKUP($A34,'Season 2'!AK$4:CN$104,32,0),"0"),
IFERROR(VLOOKUP($A34,'Season 3'!AK$4:CN$104,32,0),"0"),IFERROR(VLOOKUP($A34,'Season 4'!AK$4:CN$104,32,0),"0"),
IFERROR(VLOOKUP($A34,'Season 5'!AK$4:CN$104,32,0),"0"),IFERROR(VLOOKUP($A34,'Season 6'!AK$4:CN$104,32,0),"0"),
IFERROR(VLOOKUP($A34,'Season 7'!AK$4:CN$104,32,0),"0"),IFERROR(VLOOKUP($A34,'Season 8'!AK$4:CN$104,32,0),"0"),
IFERROR(VLOOKUP($A34,'Season 9'!AK$4:CN$104,32,0),"0"),IFERROR(VLOOKUP($A34,'Season 10'!AK$4:CN$104,32,0),"0"),
IFERROR(VLOOKUP($A34,'Season 11'!AK$4:CN$104,32,0),"0"),IFERROR(VLOOKUP($A34,'Season 12'!AK$4:CN$104,32,0),"0"),
IFERROR(VLOOKUP($A34,'Season 13'!AK$4:CN$104,32,0),"0"),IFERROR(VLOOKUP($A34,'Season 14'!AK$4:CN$104,32,0),"0"),IFERROR(VLOOKUP($A34,'Season 15'!AK$4:CN$104,32,0),"0"),)</f>
        <v>0</v>
      </c>
      <c r="AF34" s="403">
        <f>SUM(IFERROR(VLOOKUP($A34,'Season 2'!AK$4:CN$104,33,0),"0"),
IFERROR(VLOOKUP($A34,'Season 3'!AK$4:CN$104,33,0),"0"),IFERROR(VLOOKUP($A34,'Season 4'!AK$4:CN$104,33,0),"0"),
IFERROR(VLOOKUP($A34,'Season 5'!AK$4:CN$104,33,0),"0"),IFERROR(VLOOKUP($A34,'Season 6'!AK$4:CN$104,33,0),"0"),
IFERROR(VLOOKUP($A34,'Season 7'!AK$4:CN$104,33,0),"0"),IFERROR(VLOOKUP($A34,'Season 8'!AK$4:CN$104,33,0),"0"),
IFERROR(VLOOKUP($A34,'Season 9'!AK$4:CN$104,33,0),"0"),IFERROR(VLOOKUP($A34,'Season 10'!AK$4:CN$104,33,0),"0"),
IFERROR(VLOOKUP($A34,'Season 11'!AK$4:CN$104,33,0),"0"),IFERROR(VLOOKUP($A34,'Season 12'!AK$4:CN$104,33,0),"0"),
IFERROR(VLOOKUP($A34,'Season 13'!AK$4:CN$104,33,0),"0"),IFERROR(VLOOKUP($A34,'Season 14'!AK$4:CN$104,33,0),"0"),IFERROR(VLOOKUP($A34,'Season 15'!AK$4:CN$104,33,0),"0"),)</f>
        <v>0</v>
      </c>
      <c r="AG34" s="398">
        <f>SUM(IFERROR(VLOOKUP($A34,'Season 2'!AK$4:CN$104,34,0),"0"),
IFERROR(VLOOKUP($A34,'Season 3'!AK$4:CN$104,34,0),"0"),IFERROR(VLOOKUP($A34,'Season 4'!AK$4:CN$104,34,0),"0"),
IFERROR(VLOOKUP($A34,'Season 5'!AK$4:CN$104,34,0),"0"),IFERROR(VLOOKUP($A34,'Season 6'!AK$4:CN$104,34,0),"0"),
IFERROR(VLOOKUP($A34,'Season 7'!AK$4:CN$104,34,0),"0"),IFERROR(VLOOKUP($A34,'Season 8'!AK$4:CN$104,34,0),"0"),
IFERROR(VLOOKUP($A34,'Season 9'!AK$4:CN$104,34,0),"0"),IFERROR(VLOOKUP($A34,'Season 10'!AK$4:CN$104,34,0),"0"),
IFERROR(VLOOKUP($A34,'Season 11'!AK$4:CN$104,34,0),"0"),IFERROR(VLOOKUP($A34,'Season 12'!AK$4:CN$104,34,0),"0"),
IFERROR(VLOOKUP($A34,'Season 13'!AK$4:CN$104,34,0),"0"),IFERROR(VLOOKUP($A34,'Season 14'!AK$4:CN$104,34,0),"0"),IFERROR(VLOOKUP($A34,'Season 15'!AK$4:CN$104,34,0),"0"),)</f>
        <v>0</v>
      </c>
      <c r="AH34" s="518">
        <f>SUM(IFERROR(VLOOKUP($A34,'Season 2'!AK$4:CN$104,35,0),"0"),
IFERROR(VLOOKUP($A34,'Season 3'!AK$4:CN$104,35,0),"0"),IFERROR(VLOOKUP($A34,'Season 4'!AK$4:CN$104,35,0),"0"),
IFERROR(VLOOKUP($A34,'Season 5'!AK$4:CN$104,35,0),"0"),IFERROR(VLOOKUP($A34,'Season 6'!AK$4:CN$104,35,0),"0"),
IFERROR(VLOOKUP($A34,'Season 7'!AK$4:CN$104,35,0),"0"),IFERROR(VLOOKUP($A34,'Season 8'!AK$4:CN$104,35,0),"0"),
IFERROR(VLOOKUP($A34,'Season 9'!AK$4:CN$104,35,0),"0"),IFERROR(VLOOKUP($A34,'Season 10'!AK$4:CN$104,35,0),"0"),
IFERROR(VLOOKUP($A34,'Season 11'!AK$4:CN$104,35,0),"0"),IFERROR(VLOOKUP($A34,'Season 12'!AK$4:CN$104,35,0),"0"),
IFERROR(VLOOKUP($A34,'Season 13'!AK$4:CN$104,35,0),"0"),IFERROR(VLOOKUP($A34,'Season 14'!AK$4:CN$104,35,0),"0"),IFERROR(VLOOKUP($A34,'Season 15'!AK$4:CN$104,35,0),"0"),)</f>
        <v>0</v>
      </c>
      <c r="AI34" s="21">
        <f>SUM(IFERROR(VLOOKUP($A34,'Season 2'!AK$4:CN$104,36,0),"0"),
IFERROR(VLOOKUP($A34,'Season 3'!AK$4:CN$104,36,0),"0"),IFERROR(VLOOKUP($A34,'Season 4'!AK$4:CN$104,36,0),"0"),
IFERROR(VLOOKUP($A34,'Season 5'!AK$4:CN$104,36,0),"0"),IFERROR(VLOOKUP($A34,'Season 6'!AK$4:CN$104,36,0),"0"),
IFERROR(VLOOKUP($A34,'Season 7'!AK$4:CN$104,36,0),"0"),IFERROR(VLOOKUP($A34,'Season 8'!AK$4:CN$104,36,0),"0"),
IFERROR(VLOOKUP($A34,'Season 9'!AK$4:CN$104,36,0),"0"),IFERROR(VLOOKUP($A34,'Season 10'!AK$4:CN$104,36,0),"0"),
IFERROR(VLOOKUP($A34,'Season 11'!AK$4:CN$104,36,0),"0"),IFERROR(VLOOKUP($A34,'Season 12'!AK$4:CN$104,36,0),"0"),
IFERROR(VLOOKUP($A34,'Season 13'!AK$4:CN$104,36,0),"0"),IFERROR(VLOOKUP($A34,'Season 14'!AK$4:CN$104,36,0),"0"),IFERROR(VLOOKUP($A34,'Season 15'!AK$4:CN$104,36,0),"0"),)</f>
        <v>0</v>
      </c>
      <c r="AJ34" s="402">
        <f>SUM(IFERROR(VLOOKUP($A34,'Season 2'!AK$4:CN$104,37,0),"0"),
IFERROR(VLOOKUP($A34,'Season 3'!AK$4:CN$104,37,0),"0"),IFERROR(VLOOKUP($A34,'Season 4'!AK$4:CN$104,37,0),"0"),
IFERROR(VLOOKUP($A34,'Season 5'!AK$4:CN$104,37,0),"0"),IFERROR(VLOOKUP($A34,'Season 6'!AK$4:CN$104,37,0),"0"),
IFERROR(VLOOKUP($A34,'Season 7'!AK$4:CN$104,37,0),"0"),IFERROR(VLOOKUP($A34,'Season 8'!AK$4:CN$104,37,0),"0"),
IFERROR(VLOOKUP($A34,'Season 9'!AK$4:CN$104,37,0),"0"),IFERROR(VLOOKUP($A34,'Season 10'!AK$4:CN$104,37,0),"0"),
IFERROR(VLOOKUP($A34,'Season 11'!AK$4:CN$104,37,0),"0"),IFERROR(VLOOKUP($A34,'Season 12'!AK$4:CN$104,37,0),"0"),
IFERROR(VLOOKUP($A34,'Season 13'!AK$4:CN$104,37,0),"0"),IFERROR(VLOOKUP($A34,'Season 14'!AK$4:CN$104,37,0),"0"),IFERROR(VLOOKUP($A34,'Season 15'!AK$4:CN$104,37,0),"0"),)</f>
        <v>0</v>
      </c>
      <c r="AK34" s="403">
        <f>SUM(IFERROR(VLOOKUP($A34,'Season 1'!AJ$4:CM$104,33,0),"0"),IFERROR(VLOOKUP($A34,'Season 2'!AK$4:CN$104,38,0),"0"),
IFERROR(VLOOKUP($A34,'Season 3'!AK$4:CN$104,38,0),"0"),IFERROR(VLOOKUP($A34,'Season 4'!AK$4:CN$104,38,0),"0"),
IFERROR(VLOOKUP($A34,'Season 5'!AK$4:CN$104,38,0),"0"),IFERROR(VLOOKUP($A34,'Season 6'!AK$4:CN$104,38,0),"0"),
IFERROR(VLOOKUP($A34,'Season 7'!AK$4:CN$104,38,0),"0"),IFERROR(VLOOKUP($A34,'Season 8'!AK$4:CN$104,38,0),"0"),
IFERROR(VLOOKUP($A34,'Season 9'!AK$4:CN$104,38,0),"0"),IFERROR(VLOOKUP($A34,'Season 10'!AK$4:CN$104,38,0),"0"),
IFERROR(VLOOKUP($A34,'Season 11'!AK$4:CN$104,38,0),"0"),IFERROR(VLOOKUP($A34,'Season 12'!AK$4:CN$104,38,0),"0"),
IFERROR(VLOOKUP($A34,'Season 13'!AK$4:CN$104,38,0),"0"),IFERROR(VLOOKUP($A34,'Season 14'!AK$4:CN$104,38,0),"0"),IFERROR(VLOOKUP($A34,'Season 15'!AK$4:CN$104,38,0),"0"),)</f>
        <v>0</v>
      </c>
      <c r="AL34" s="398">
        <f>SUM(IFERROR(VLOOKUP($A34,'Season 1'!AJ$4:CM$104,34,0),"0"),IFERROR(VLOOKUP($A34,'Season 2'!AK$4:CN$104,39,0),"0"),
IFERROR(VLOOKUP($A34,'Season 3'!AK$4:CN$104,39,0),"0"),IFERROR(VLOOKUP($A34,'Season 4'!AK$4:CN$104,39,0),"0"),
IFERROR(VLOOKUP($A34,'Season 5'!AK$4:CN$104,39,0),"0"),IFERROR(VLOOKUP($A34,'Season 6'!AK$4:CN$104,39,0),"0"),
IFERROR(VLOOKUP($A34,'Season 7'!AK$4:CN$104,39,0),"0"),IFERROR(VLOOKUP($A34,'Season 8'!AK$4:CN$104,39,0),"0"),
IFERROR(VLOOKUP($A34,'Season 9'!AK$4:CN$104,39,0),"0"),IFERROR(VLOOKUP($A34,'Season 10'!AK$4:CN$104,39,0),"0"),
IFERROR(VLOOKUP($A34,'Season 11'!AK$4:CN$104,39,0),"0"),IFERROR(VLOOKUP($A34,'Season 12'!AK$4:CN$104,39,0),"0"),
IFERROR(VLOOKUP($A34,'Season 13'!AK$4:CN$104,39,0),"0"),IFERROR(VLOOKUP($A34,'Season 14'!AK$4:CN$104,39,0),"0"),IFERROR(VLOOKUP($A34,'Season 15'!AK$4:CN$104,39,0),"0"),)</f>
        <v>0</v>
      </c>
      <c r="AM34" s="518">
        <f>SUM(IFERROR(VLOOKUP($A34,'Season 1'!AJ$4:CM$104,35,0),"0"),IFERROR(VLOOKUP($A34,'Season 2'!AK$4:CN$104,40,0),"0"),
IFERROR(VLOOKUP($A34,'Season 3'!AK$4:CN$104,40,0),"0"),IFERROR(VLOOKUP($A34,'Season 4'!AK$4:CN$104,40,0),"0"),
IFERROR(VLOOKUP($A34,'Season 5'!AK$4:CN$104,40,0),"0"),IFERROR(VLOOKUP($A34,'Season 6'!AK$4:CN$104,40,0),"0"),
IFERROR(VLOOKUP($A34,'Season 7'!AK$4:CN$104,40,0),"0"),IFERROR(VLOOKUP($A34,'Season 8'!AK$4:CN$104,40,0),"0"),
IFERROR(VLOOKUP($A34,'Season 9'!AK$4:CN$104,40,0),"0"),IFERROR(VLOOKUP($A34,'Season 10'!AK$4:CN$104,40,0),"0"),
IFERROR(VLOOKUP($A34,'Season 11'!AK$4:CN$104,40,0),"0"),IFERROR(VLOOKUP($A34,'Season 12'!AK$4:CN$104,40,0),"0"),
IFERROR(VLOOKUP($A34,'Season 13'!AK$4:CN$104,40,0),"0"),IFERROR(VLOOKUP($A34,'Season 14'!AK$4:CN$104,40,0),"0"),IFERROR(VLOOKUP($A34,'Season 15'!AK$4:CN$104,40,0),"0"),)</f>
        <v>0</v>
      </c>
      <c r="AN34" s="21">
        <f>SUM(IFERROR(VLOOKUP($A34,'Season 1'!AJ$4:CM$104,36,0),"0"),IFERROR(VLOOKUP($A34,'Season 2'!AK$4:CN$104,41,0),"0"),
IFERROR(VLOOKUP($A34,'Season 3'!AK$4:CN$104,41,0),"0"),IFERROR(VLOOKUP($A34,'Season 4'!AK$4:CN$104,41,0),"0"),
IFERROR(VLOOKUP($A34,'Season 5'!AK$4:CN$104,41,0),"0"),IFERROR(VLOOKUP($A34,'Season 6'!AK$4:CN$104,41,0),"0"),
IFERROR(VLOOKUP($A34,'Season 7'!AK$4:CN$104,41,0),"0"),IFERROR(VLOOKUP($A34,'Season 8'!AK$4:CN$104,41,0),"0"),
IFERROR(VLOOKUP($A34,'Season 9'!AK$4:CN$104,41,0),"0"),IFERROR(VLOOKUP($A34,'Season 10'!AK$4:CN$104,41,0),"0"),
IFERROR(VLOOKUP($A34,'Season 11'!AK$4:CN$104,41,0),"0"),IFERROR(VLOOKUP($A34,'Season 12'!AK$4:CN$104,41,0),"0"),
IFERROR(VLOOKUP($A34,'Season 13'!AK$4:CN$104,41,0),"0"),IFERROR(VLOOKUP($A34,'Season 14'!AK$4:CN$104,41,0),"0"),IFERROR(VLOOKUP($A34,'Season 15'!AK$4:CN$104,41,0),"0"),)</f>
        <v>0</v>
      </c>
      <c r="AO34" s="402">
        <f>SUM(IFERROR(VLOOKUP($A34,'Season 1'!AJ$4:CM$104,37,0),"0"),IFERROR(VLOOKUP($A34,'Season 2'!AK$4:CN$104,42,0),"0"),
IFERROR(VLOOKUP($A34,'Season 3'!AK$4:CN$104,42,0),"0"),IFERROR(VLOOKUP($A34,'Season 4'!AK$4:CN$104,42,0),"0"),
IFERROR(VLOOKUP($A34,'Season 5'!AK$4:CN$104,42,0),"0"),IFERROR(VLOOKUP($A34,'Season 6'!AK$4:CN$104,42,0),"0"),
IFERROR(VLOOKUP($A34,'Season 7'!AK$4:CN$104,42,0),"0"),IFERROR(VLOOKUP($A34,'Season 8'!AK$4:CN$104,42,0),"0"),
IFERROR(VLOOKUP($A34,'Season 9'!AK$4:CN$104,42,0),"0"),IFERROR(VLOOKUP($A34,'Season 10'!AK$4:CN$104,42,0),"0"),
IFERROR(VLOOKUP($A34,'Season 11'!AK$4:CN$104,42,0),"0"),IFERROR(VLOOKUP($A34,'Season 12'!AK$4:CN$104,42,0),"0"),
IFERROR(VLOOKUP($A34,'Season 13'!AK$4:CN$104,42,0),"0"),IFERROR(VLOOKUP($A34,'Season 14'!AK$4:CN$104,42,0),"0"),IFERROR(VLOOKUP($A34,'Season 15'!AK$4:CN$104,42,0),"0"),)</f>
        <v>0</v>
      </c>
      <c r="AP34" s="403">
        <f>SUM(IFERROR(VLOOKUP($A34,'Season 1'!AJ$4:CM$104,43,0),"0"),IFERROR(VLOOKUP($A34,'Season 2'!AK$4:CN$104,43,0),"0"),
IFERROR(VLOOKUP($A34,'Season 3'!AK$4:CN$104,43,0),"0"),IFERROR(VLOOKUP($A34,'Season 4'!AK$4:CN$104,43,0),"0"),
IFERROR(VLOOKUP($A34,'Season 5'!AK$4:CN$104,43,0),"0"),IFERROR(VLOOKUP($A34,'Season 6'!AK$4:CN$104,43,0),"0"),
IFERROR(VLOOKUP($A34,'Season 7'!AK$4:CN$104,43,0),"0"),IFERROR(VLOOKUP($A34,'Season 8'!AK$4:CN$104,43,0),"0"),
IFERROR(VLOOKUP($A34,'Season 9'!AK$4:CN$104,43,0),"0"),IFERROR(VLOOKUP($A34,'Season 10'!AK$4:CN$104,43,0),"0"),
IFERROR(VLOOKUP($A34,'Season 11'!AK$4:CN$104,43,0),"0"),IFERROR(VLOOKUP($A34,'Season 12'!AK$4:CN$104,43,0),"0"),
IFERROR(VLOOKUP($A34,'Season 13'!AK$4:CN$104,43,0),"0"),IFERROR(VLOOKUP($A34,'Season 14'!AK$4:CN$104,43,0),"0"),IFERROR(VLOOKUP($A34,'Season 15'!AK$4:CN$104,43,0),"0"),)</f>
        <v>0</v>
      </c>
      <c r="AQ34" s="398">
        <f>SUM(IFERROR(VLOOKUP($A34,'Season 1'!AJ$4:CM$104,44,0),"0"),IFERROR(VLOOKUP($A34,'Season 2'!AK$4:CN$104,44,0),"0"),
IFERROR(VLOOKUP($A34,'Season 3'!AK$4:CN$104,44,0),"0"),IFERROR(VLOOKUP($A34,'Season 4'!AK$4:CN$104,44,0),"0"),
IFERROR(VLOOKUP($A34,'Season 5'!AK$4:CN$104,44,0),"0"),IFERROR(VLOOKUP($A34,'Season 6'!AK$4:CN$104,44,0),"0"),
IFERROR(VLOOKUP($A34,'Season 7'!AK$4:CN$104,44,0),"0"),IFERROR(VLOOKUP($A34,'Season 8'!AK$4:CN$104,44,0),"0"),
IFERROR(VLOOKUP($A34,'Season 9'!AK$4:CN$104,44,0),"0"),IFERROR(VLOOKUP($A34,'Season 10'!AK$4:CN$104,44,0),"0"),
IFERROR(VLOOKUP($A34,'Season 11'!AK$4:CN$104,44,0),"0"),IFERROR(VLOOKUP($A34,'Season 12'!AK$4:CN$104,44,0),"0"),
IFERROR(VLOOKUP($A34,'Season 13'!AK$4:CN$104,44,0),"0"),IFERROR(VLOOKUP($A34,'Season 14'!AK$4:CN$104,44,0),"0"),IFERROR(VLOOKUP($A34,'Season 15'!AK$4:CN$104,44,0),"0"),)</f>
        <v>0</v>
      </c>
      <c r="AR34" s="518">
        <f>SUM(IFERROR(VLOOKUP($A34,'Season 1'!AJ$4:CM$104,45,0),"0"),IFERROR(VLOOKUP($A34,'Season 2'!AK$4:CN$104,45,0),"0"),
IFERROR(VLOOKUP($A34,'Season 3'!AK$4:CN$104,45,0),"0"),IFERROR(VLOOKUP($A34,'Season 4'!AK$4:CN$104,45,0),"0"),
IFERROR(VLOOKUP($A34,'Season 5'!AK$4:CN$104,45,0),"0"),IFERROR(VLOOKUP($A34,'Season 6'!AK$4:CN$104,45,0),"0"),
IFERROR(VLOOKUP($A34,'Season 7'!AK$4:CN$104,45,0),"0"),IFERROR(VLOOKUP($A34,'Season 8'!AK$4:CN$104,45,0),"0"),
IFERROR(VLOOKUP($A34,'Season 9'!AK$4:CN$104,45,0),"0"),IFERROR(VLOOKUP($A34,'Season 10'!AK$4:CN$104,45,0),"0"),
IFERROR(VLOOKUP($A34,'Season 11'!AK$4:CN$104,45,0),"0"),IFERROR(VLOOKUP($A34,'Season 12'!AK$4:CN$104,45,0),"0"),
IFERROR(VLOOKUP($A34,'Season 13'!AK$4:CN$104,45,0),"0"),IFERROR(VLOOKUP($A34,'Season 14'!AK$4:CN$104,45,0),"0"),IFERROR(VLOOKUP($A34,'Season 15'!AK$4:CN$104,45,0),"0"),)</f>
        <v>0</v>
      </c>
      <c r="AS34" s="21">
        <f>SUM(IFERROR(VLOOKUP($A34,'Season 1'!AJ$4:CM$104,46,0),"0"),IFERROR(VLOOKUP($A34,'Season 2'!AK$4:CN$104,46,0),"0"),
IFERROR(VLOOKUP($A34,'Season 3'!AK$4:CN$104,46,0),"0"),IFERROR(VLOOKUP($A34,'Season 4'!AK$4:CN$104,46,0),"0"),
IFERROR(VLOOKUP($A34,'Season 5'!AK$4:CN$104,46,0),"0"),IFERROR(VLOOKUP($A34,'Season 6'!AK$4:CN$104,46,0),"0"),
IFERROR(VLOOKUP($A34,'Season 7'!AK$4:CN$104,46,0),"0"),IFERROR(VLOOKUP($A34,'Season 8'!AK$4:CN$104,46,0),"0"),
IFERROR(VLOOKUP($A34,'Season 9'!AK$4:CN$104,46,0),"0"),IFERROR(VLOOKUP($A34,'Season 10'!AK$4:CN$104,46,0),"0"),
IFERROR(VLOOKUP($A34,'Season 11'!AK$4:CN$104,46,0),"0"),IFERROR(VLOOKUP($A34,'Season 12'!AK$4:CN$104,46,0),"0"),
IFERROR(VLOOKUP($A34,'Season 13'!AK$4:CN$104,46,0),"0"),IFERROR(VLOOKUP($A34,'Season 14'!AK$4:CN$104,46,0),"0"),IFERROR(VLOOKUP($A34,'Season 15'!AK$4:CN$104,46,0),"0"),)</f>
        <v>0</v>
      </c>
      <c r="AT34" s="402">
        <f>SUM(IFERROR(VLOOKUP($A34,'Season 1'!AJ$4:CM$104,47,0),"0"),IFERROR(VLOOKUP($A34,'Season 2'!AK$4:CN$104,47,0),"0"),
IFERROR(VLOOKUP($A34,'Season 3'!AK$4:CN$104,47,0),"0"),IFERROR(VLOOKUP($A34,'Season 4'!AK$4:CN$104,47,0),"0"),
IFERROR(VLOOKUP($A34,'Season 5'!AK$4:CN$104,47,0),"0"),IFERROR(VLOOKUP($A34,'Season 6'!AK$4:CN$104,47,0),"0"),
IFERROR(VLOOKUP($A34,'Season 7'!AK$4:CN$104,47,0),"0"),IFERROR(VLOOKUP($A34,'Season 8'!AK$4:CN$104,47,0),"0"),
IFERROR(VLOOKUP($A34,'Season 9'!AK$4:CN$104,47,0),"0"),IFERROR(VLOOKUP($A34,'Season 10'!AK$4:CN$104,47,0),"0"),
IFERROR(VLOOKUP($A34,'Season 11'!AK$4:CN$104,47,0),"0"),IFERROR(VLOOKUP($A34,'Season 12'!AK$4:CN$104,47,0),"0"),
IFERROR(VLOOKUP($A34,'Season 13'!AK$4:CN$104,47,0),"0"),IFERROR(VLOOKUP($A34,'Season 14'!AK$4:CN$104,47,0),"0"),IFERROR(VLOOKUP($A34,'Season 15'!AK$4:CN$104,47,0),"0"),)</f>
        <v>0</v>
      </c>
      <c r="AU34" s="403">
        <f>SUM(IFERROR(VLOOKUP($A34,'Season 3'!AK$4:CN$104,48,0),"0"),IFERROR(VLOOKUP($A34,'Season 4'!AK$4:CN$104,48,0),"0"),
IFERROR(VLOOKUP($A34,'Season 5'!AK$4:CN$104,48,0),"0"),IFERROR(VLOOKUP($A34,'Season 6'!AK$4:CN$104,48,0),"0"),
IFERROR(VLOOKUP($A34,'Season 7'!AK$4:CN$104,48,0),"0"),IFERROR(VLOOKUP($A34,'Season 8'!AK$4:CN$104,48,0),"0"),
IFERROR(VLOOKUP($A34,'Season 9'!AK$4:CN$104,48,0),"0"),IFERROR(VLOOKUP($A34,'Season 10'!AK$4:CN$104,48,0),"0"),
IFERROR(VLOOKUP($A34,'Season 11'!AK$4:CN$104,48,0),"0"),IFERROR(VLOOKUP($A34,'Season 12'!AK$4:CN$104,48,0),"0"),
IFERROR(VLOOKUP($A34,'Season 13'!AK$4:CN$104,48,0),"0"),IFERROR(VLOOKUP($A34,'Season 14'!AK$4:CN$104,48,0),"0"),IFERROR(VLOOKUP($A34,'Season 15'!AK$4:CN$104,48,0),"0"),)</f>
        <v>0</v>
      </c>
      <c r="AV34" s="398">
        <f>SUM(IFERROR(VLOOKUP($A34,'Season 3'!AK$4:CN$104,49,0),"0"),IFERROR(VLOOKUP($A34,'Season 4'!AK$4:CN$104,49,0),"0"),
IFERROR(VLOOKUP($A34,'Season 5'!AK$4:CN$104,49,0),"0"),IFERROR(VLOOKUP($A34,'Season 6'!AK$4:CN$104,49,0),"0"),
IFERROR(VLOOKUP($A34,'Season 7'!AK$4:CN$104,49,0),"0"),IFERROR(VLOOKUP($A34,'Season 8'!AK$4:CN$104,49,0),"0"),
IFERROR(VLOOKUP($A34,'Season 9'!AK$4:CN$104,49,0),"0"),IFERROR(VLOOKUP($A34,'Season 10'!AK$4:CN$104,49,0),"0"),
IFERROR(VLOOKUP($A34,'Season 11'!AK$4:CN$104,49,0),"0"),IFERROR(VLOOKUP($A34,'Season 12'!AK$4:CN$104,49,0),"0"),
IFERROR(VLOOKUP($A34,'Season 13'!AK$4:CN$104,49,0),"0"),IFERROR(VLOOKUP($A34,'Season 14'!AK$4:CN$104,49,0),"0"),IFERROR(VLOOKUP($A34,'Season 15'!AK$4:CN$104,49,0),"0"),)</f>
        <v>0</v>
      </c>
      <c r="AW34" s="518">
        <f>SUM(IFERROR(VLOOKUP($A34,'Season 3'!AK$4:CN$104,50,0),"0"),IFERROR(VLOOKUP($A34,'Season 4'!AK$4:CN$104,50,0),"0"),
IFERROR(VLOOKUP($A34,'Season 5'!AK$4:CN$104,50,0),"0"),IFERROR(VLOOKUP($A34,'Season 6'!AK$4:CN$104,50,0),"0"),
IFERROR(VLOOKUP($A34,'Season 7'!AK$4:CN$104,50,0),"0"),IFERROR(VLOOKUP($A34,'Season 8'!AK$4:CN$104,50,0),"0"),
IFERROR(VLOOKUP($A34,'Season 9'!AK$4:CN$104,50,0),"0"),IFERROR(VLOOKUP($A34,'Season 10'!AK$4:CN$104,50,0),"0"),
IFERROR(VLOOKUP($A34,'Season 11'!AK$4:CN$104,50,0),"0"),IFERROR(VLOOKUP($A34,'Season 12'!AK$4:CN$104,50,0),"0"),
IFERROR(VLOOKUP($A34,'Season 13'!AK$4:CN$104,50,0),"0"),IFERROR(VLOOKUP($A34,'Season 14'!AK$4:CN$104,50,0),"0"),IFERROR(VLOOKUP($A34,'Season 15'!AK$4:CN$104,50,0),"0"),)</f>
        <v>0</v>
      </c>
      <c r="AX34" s="21">
        <f>SUM(IFERROR(VLOOKUP($A34,'Season 3'!AK$4:CN$104,51,0),"0"),IFERROR(VLOOKUP($A34,'Season 4'!AK$4:CN$104,51,0),"0"),
IFERROR(VLOOKUP($A34,'Season 5'!AK$4:CN$104,51,0),"0"),IFERROR(VLOOKUP($A34,'Season 6'!AK$4:CN$104,51,0),"0"),
IFERROR(VLOOKUP($A34,'Season 7'!AK$4:CN$104,51,0),"0"),IFERROR(VLOOKUP($A34,'Season 8'!AK$4:CN$104,51,0),"0"),
IFERROR(VLOOKUP($A34,'Season 9'!AK$4:CN$104,51,0),"0"),IFERROR(VLOOKUP($A34,'Season 10'!AK$4:CN$104,51,0),"0"),
IFERROR(VLOOKUP($A34,'Season 11'!AK$4:CN$104,51,0),"0"),IFERROR(VLOOKUP($A34,'Season 12'!AK$4:CN$104,51,0),"0"),
IFERROR(VLOOKUP($A34,'Season 13'!AK$4:CN$104,51,0),"0"),IFERROR(VLOOKUP($A34,'Season 14'!AK$4:CN$104,51,0),"0"),IFERROR(VLOOKUP($A34,'Season 15'!AK$4:CN$104,51,0),"0"),)</f>
        <v>0</v>
      </c>
      <c r="AY34" s="402">
        <f>SUM(IFERROR(VLOOKUP($A34,'Season 3'!AK$4:CN$104,52,0),"0"),IFERROR(VLOOKUP($A34,'Season 4'!AK$4:CN$104,52,0),"0"),
IFERROR(VLOOKUP($A34,'Season 5'!AK$4:CN$104,52,0),"0"),IFERROR(VLOOKUP($A34,'Season 6'!AK$4:CN$104,52,0),"0"),
IFERROR(VLOOKUP($A34,'Season 7'!AK$4:CN$104,52,0),"0"),IFERROR(VLOOKUP($A34,'Season 8'!AK$4:CN$104,52,0),"0"),
IFERROR(VLOOKUP($A34,'Season 9'!AK$4:CN$104,52,0),"0"),IFERROR(VLOOKUP($A34,'Season 10'!AK$4:CN$104,52,0),"0"),
IFERROR(VLOOKUP($A34,'Season 11'!AK$4:CN$104,52,0),"0"),IFERROR(VLOOKUP($A34,'Season 12'!AK$4:CN$104,52,0),"0"),
IFERROR(VLOOKUP($A34,'Season 13'!AK$4:CN$104,52,0),"0"),IFERROR(VLOOKUP($A34,'Season 14'!AK$4:CN$104,52,0),"0"),IFERROR(VLOOKUP($A34,'Season 15'!AK$4:CN$104,52,0),"0"),)</f>
        <v>0</v>
      </c>
      <c r="AZ34" s="403">
        <f>SUM(IFERROR(VLOOKUP($A34,'Season 1'!AJ$4:CM$104,38,0),"0"),IFERROR(VLOOKUP($A34,'Season 2'!AK$4:CN$104,48,0),"0"),)</f>
        <v>0</v>
      </c>
      <c r="BA34" s="398">
        <f>SUM(IFERROR(VLOOKUP($A34,'Season 1'!AJ$4:CM$104,39,0),"0"),IFERROR(VLOOKUP($A34,'Season 2'!AK$4:CN$104,49,0),"0"),)</f>
        <v>0</v>
      </c>
      <c r="BB34" s="518">
        <f>SUM(IFERROR(VLOOKUP($A34,'Season 1'!AJ$4:CM$104,40,0),"0"),IFERROR(VLOOKUP($A34,'Season 2'!AK$4:CN$104,50,0),"0"),)</f>
        <v>0</v>
      </c>
      <c r="BC34" s="21">
        <f>SUM(IFERROR(VLOOKUP($A34,'Season 1'!AJ$4:CM$104,41,0),"0"),IFERROR(VLOOKUP($A34,'Season 2'!AK$4:CN$104,51,0),"0"),)</f>
        <v>0</v>
      </c>
      <c r="BD34" s="402">
        <f>SUM(IFERROR(VLOOKUP($A34,'Season 1'!AJ$4:CM$104,42,0),"0"),IFERROR(VLOOKUP($A34,'Season 2'!AK$4:CN$104,52,0),"0"),)</f>
        <v>0</v>
      </c>
      <c r="BE34" s="561">
        <f>SUM(
IFERROR(VLOOKUP($A34,'Season 1'!AJ$4:CM$104,48,0),"0"),IFERROR(VLOOKUP($A34,'Season 2'!AK$4:CN$104,53,0),"0"),
IFERROR(VLOOKUP($A34,'Season 3'!AK$4:CN$104,53,0),"0"),IFERROR(VLOOKUP($A34,'Season 4'!AK$4:CN$104,53,0),"0"),
IFERROR(VLOOKUP($A34,'Season 5'!AK$4:CN$104,53,0),"0"),IFERROR(VLOOKUP($A34,'Season 6'!AK$4:CN$104,53,0),"0"),
IFERROR(VLOOKUP($A34,'Season 7'!AK$4:CN$104,53,0),"0"),IFERROR(VLOOKUP($A34,'Season 8'!AK$4:CN$104,53,0),"0"),
IFERROR(VLOOKUP($A34,'Season 9'!AK$4:CN$104,53,0),"0"),IFERROR(VLOOKUP($A34,'Season 10'!AK$4:CN$104,53,0),"0"),
IFERROR(VLOOKUP($A34,'Season 11'!AK$4:CN$104,53,0),"0"),IFERROR(VLOOKUP($A34,'Season 12'!AK$4:CN$104,53,0),"0"),
IFERROR(VLOOKUP($A34,'Season 13'!AK$4:CN$104,53,0),"0"),IFERROR(VLOOKUP($A34,'Season 14'!AK$4:CN$104,53,0),"0"),IFERROR(VLOOKUP($A34,'Season 15'!AK$4:CN$104,53,0),"0"),)</f>
        <v>0</v>
      </c>
      <c r="BF34" s="562">
        <f>SUM(
IFERROR(VLOOKUP($A34,'Season 1'!AJ$4:CM$104,49,0),"0"),IFERROR(VLOOKUP($A34,'Season 2'!AK$4:CN$104,54,0),"0"),
IFERROR(VLOOKUP($A34,'Season 3'!AK$4:CN$104,54,0),"0"),IFERROR(VLOOKUP($A34,'Season 4'!AK$4:CN$104,54,0),"0"),
IFERROR(VLOOKUP($A34,'Season 5'!AK$4:CN$104,54,0),"0"),IFERROR(VLOOKUP($A34,'Season 6'!AK$4:CN$104,54,0),"0"),
IFERROR(VLOOKUP($A34,'Season 7'!AK$4:CN$104,54,0),"0"),IFERROR(VLOOKUP($A34,'Season 8'!AK$4:CN$104,54,0),"0"),
IFERROR(VLOOKUP($A34,'Season 9'!AK$4:CN$104,54,0),"0"),IFERROR(VLOOKUP($A34,'Season 10'!AK$4:CN$104,54,0),"0"),
IFERROR(VLOOKUP($A34,'Season 11'!AK$4:CN$104,540),"0"),IFERROR(VLOOKUP($A34,'Season 12'!AK$4:CN$104,54,0),"0"),
IFERROR(VLOOKUP($A34,'Season 13'!AK$4:CN$104,54,0),"0"),IFERROR(VLOOKUP($A34,'Season 14'!AK$4:CN$104,54,0),"0"),IFERROR(VLOOKUP($A34,'Season 15'!AK$4:CN$104,54,0),"0"),)</f>
        <v>0</v>
      </c>
      <c r="BG34" s="529" t="e">
        <f t="shared" si="1"/>
        <v>#DIV/0!</v>
      </c>
      <c r="BI34" s="553"/>
      <c r="BJ34" s="553"/>
      <c r="BK34" s="553"/>
      <c r="BL34" s="553"/>
      <c r="BM34" s="553"/>
      <c r="BN34" s="553"/>
      <c r="BO34" s="531"/>
      <c r="BP34" s="531"/>
      <c r="BQ34" s="531"/>
      <c r="BR34" s="531"/>
      <c r="BS34" s="12" t="str">
        <f>IFERROR(VLOOKUP($A34,'Season 1'!$AJ$4:$CM$104,50,0),"0")</f>
        <v>0</v>
      </c>
      <c r="BT34" s="12" t="str">
        <f>IFERROR(VLOOKUP($A34,'Season 1'!$AJ$4:$CM$104,51,0),"0")</f>
        <v>0</v>
      </c>
      <c r="BU34" s="12" t="str">
        <f>IFERROR(VLOOKUP($A34,'Season 2'!$AK$4:$CN$104,55,0),"0")</f>
        <v>0</v>
      </c>
      <c r="BV34" s="12" t="str">
        <f>IFERROR(VLOOKUP($A34,'Season 2'!$AK$4:$CN$104,56,0),"0")</f>
        <v>0</v>
      </c>
      <c r="BW34" s="12" t="str">
        <f>IFERROR(VLOOKUP($A34,'Season 3'!$AK$4:$CN$104,55,0),"0")</f>
        <v>0</v>
      </c>
      <c r="BX34" s="12" t="str">
        <f>IFERROR(VLOOKUP($A34,'Season 3'!$AK$4:$CN$104,56,0),"0")</f>
        <v>0</v>
      </c>
      <c r="BY34" s="12" t="str">
        <f>IFERROR(VLOOKUP($A34,'Season 4'!$AK$4:$CN$104,55,0),"0")</f>
        <v>0</v>
      </c>
      <c r="BZ34" s="12" t="str">
        <f>IFERROR(VLOOKUP($A34,'Season 4'!$AK$4:$CN$104,56,0),"0")</f>
        <v>0</v>
      </c>
      <c r="CA34" s="12" t="str">
        <f>IFERROR(VLOOKUP($A34,'Season 5'!$AK$4:$CN$104,55,0),"0")</f>
        <v>0</v>
      </c>
      <c r="CB34" s="12" t="str">
        <f>IFERROR(VLOOKUP($A34,'Season 5'!$AK$4:$CN$104,56,0),"0")</f>
        <v>0</v>
      </c>
      <c r="CC34" s="12" t="str">
        <f>IFERROR(VLOOKUP($A34,'Season 6'!$AK$4:$CN$104,55,0),"0")</f>
        <v>0</v>
      </c>
      <c r="CD34" s="12" t="str">
        <f>IFERROR(VLOOKUP($A34,'Season 6'!$AK$4:$CN$104,56,0),"0")</f>
        <v>0</v>
      </c>
      <c r="CE34" s="12" t="str">
        <f>IFERROR(VLOOKUP($A34,'Season 7'!$AK$4:$CN$104,55,0),"0")</f>
        <v>0</v>
      </c>
      <c r="CF34" s="12" t="str">
        <f>IFERROR(VLOOKUP($A34,'Season 7'!$AK$4:$CN$104,56,0),"0")</f>
        <v>0</v>
      </c>
      <c r="CG34" s="12" t="str">
        <f>IFERROR(VLOOKUP($A34,'Season 8'!$AK$4:$CN$104,55,0),"0")</f>
        <v>0</v>
      </c>
      <c r="CH34" s="12" t="str">
        <f>IFERROR(VLOOKUP($A34,'Season 8'!$AK$4:$CN$104,56,0),"0")</f>
        <v>0</v>
      </c>
      <c r="CI34" s="12" t="str">
        <f>IFERROR(VLOOKUP($A34,'Season 9'!$AK$4:$CN$104,55,0),"0")</f>
        <v>0</v>
      </c>
      <c r="CJ34" s="12" t="str">
        <f>IFERROR(VLOOKUP($A34,'Season 9'!$AK$4:$CN$104,56,0),"0")</f>
        <v>0</v>
      </c>
      <c r="CK34" s="12" t="str">
        <f>IFERROR(VLOOKUP($A34,'Season 10'!$AK$4:$CN$104,55,0),"0")</f>
        <v>0</v>
      </c>
      <c r="CL34" s="12" t="str">
        <f>IFERROR(VLOOKUP($A34,'Season 10'!$AK$4:$CN$104,56,0),"0")</f>
        <v>0</v>
      </c>
      <c r="CM34" s="12" t="str">
        <f>IFERROR(VLOOKUP($A34,'Season 11'!$AK$4:$CN$104,55,0),"0")</f>
        <v>0</v>
      </c>
      <c r="CN34" s="12" t="str">
        <f>IFERROR(VLOOKUP($A34,'Season 11'!$AK$4:$CN$104,56,0),"0")</f>
        <v>0</v>
      </c>
      <c r="CO34" s="12" t="str">
        <f>IFERROR(VLOOKUP($A34,'Season 12'!$AK$4:$CN$104,55,0),"0")</f>
        <v>0</v>
      </c>
      <c r="CP34" s="12" t="str">
        <f>IFERROR(VLOOKUP($A34,'Season 12'!$AK$4:$CN$104,56,0),"0")</f>
        <v>0</v>
      </c>
      <c r="CQ34" s="12" t="str">
        <f>IFERROR(VLOOKUP($A34,'Season 13'!$AK$4:$CN$104,55,0),"0")</f>
        <v>0</v>
      </c>
      <c r="CR34" s="12" t="str">
        <f>IFERROR(VLOOKUP($A34,'Season 13'!$AK$4:$CN$104,56,0),"0")</f>
        <v>0</v>
      </c>
      <c r="CS34" s="12" t="str">
        <f>IFERROR(VLOOKUP($A34,'Season 14'!$AK$4:$CN$104,55,0),"0")</f>
        <v>0</v>
      </c>
      <c r="CT34" s="12" t="str">
        <f>IFERROR(VLOOKUP($A34,'Season 14'!$AK$4:$CN$104,56,0),"0")</f>
        <v>0</v>
      </c>
      <c r="CU34" s="12" t="str">
        <f>IFERROR(VLOOKUP($A34,'Season 15'!$AK$4:$CN$104,55,0),"0")</f>
        <v>0</v>
      </c>
      <c r="CV34" s="12" t="str">
        <f>IFERROR(VLOOKUP($A34,'Season 15'!$AK$4:$CN$104,56,0),"0")</f>
        <v>0</v>
      </c>
    </row>
    <row r="35" spans="1:100" x14ac:dyDescent="0.25">
      <c r="A35" s="545"/>
      <c r="B35" s="516" t="str">
        <f>IFERROR(VLOOKUP('Data Totals'!A35,'Season 1'!AJ$4:CH$104,2,FALSE),IFERROR(VLOOKUP('Data Totals'!A35,'Season 2'!AK$4:CI$104,2,FALSE),IFERROR(VLOOKUP('Data Totals'!A35,'Season 3'!AK$4:CI$104,2,FALSE),IFERROR(VLOOKUP('Data Totals'!A35,'Season 4'!AK$4:CI$104,2,FALSE),IFERROR(VLOOKUP('Data Totals'!A35,'Season 5'!AK$4:CI$104,2,FALSE),IFERROR(VLOOKUP('Data Totals'!A35,'Season 6'!AK$4:CI$104,2,FALSE),IFERROR(VLOOKUP('Data Totals'!A35,'Season 7'!AK$4:CI$104,2,FALSE),IFERROR(VLOOKUP('Data Totals'!A35,'Season 8'!AK$4:CI$104,2,FALSE),IFERROR(VLOOKUP('Data Totals'!A35,'Season 9'!AK$4:CI$104,2,FALSE),IFERROR(VLOOKUP('Data Totals'!A35,'Season 10'!AK$4:CI$104,2,FALSE),IFERROR(VLOOKUP('Data Totals'!A35,'Season 11'!AK$4:CI$104,2,FALSE),IFERROR(VLOOKUP('Data Totals'!A35,'Season 12'!AK$4:CI$104,2,FALSE),IFERROR(VLOOKUP('Data Totals'!A35,'Season 13'!AK$4:CI$104,2,FALSE),IFERROR(VLOOKUP('Data Totals'!A35,'Season 14'!AK$4:CI$104,2,FALSE),IFERROR(VLOOKUP('Data Totals'!A35,'Season 15'!AK$4:CI$104,2,FALSE),"N/A")))))))))))))))</f>
        <v>N/A</v>
      </c>
      <c r="C35" s="517" t="str">
        <f>IFERROR(VLOOKUP('Data Totals'!A35,'Season 1'!AJ$4:CH$104,3,FALSE),IFERROR(VLOOKUP('Data Totals'!A35,'Season 2'!AK$4:CI$104,3,FALSE),IFERROR(VLOOKUP('Data Totals'!A35,'Season 3'!AK$4:CI$104,3,FALSE),IFERROR(VLOOKUP('Data Totals'!A35,'Season 4'!AK$4:CI$104,3,FALSE),IFERROR(VLOOKUP('Data Totals'!A35,'Season 5'!AK$4:CI$104,3,FALSE),IFERROR(VLOOKUP('Data Totals'!A35,'Season 6'!AK$4:CI$104,3,FALSE),IFERROR(VLOOKUP('Data Totals'!A35,'Season 7'!AK$4:CI$104,3,FALSE),IFERROR(VLOOKUP('Data Totals'!A35,'Season 8'!AK$4:CI$104,3,FALSE),IFERROR(VLOOKUP('Data Totals'!A35,'Season 9'!AK$4:CI$104,3,FALSE),IFERROR(VLOOKUP('Data Totals'!A35,'Season 10'!AK$4:CI$104,3,FALSE),IFERROR(VLOOKUP('Data Totals'!A35,'Season 11'!AK$4:CI$104,3,FALSE),IFERROR(VLOOKUP('Data Totals'!A35,'Season 12'!AK$4:CI$104,3,FALSE),IFERROR(VLOOKUP('Data Totals'!A35,'Season 13'!AK$4:CI$104,3,FALSE),IFERROR(VLOOKUP('Data Totals'!A35,'Season 14'!AK$4:CI$104,3,FALSE),IFERROR(VLOOKUP('Data Totals'!A35,'Season 15'!AK$4:CI$104,3,FALSE),"N/A")))))))))))))))</f>
        <v>N/A</v>
      </c>
      <c r="D35" s="517" t="str">
        <f>IFERROR(VLOOKUP('Data Totals'!A35,'Season 15'!AK$4:CI$104,4,FALSE),IFERROR(VLOOKUP('Data Totals'!A35,'Season 14'!AK$4:CI$104,4,FALSE),IFERROR(VLOOKUP('Data Totals'!A35,'Season 13'!AK$4:CI$104,4,FALSE),IFERROR(VLOOKUP('Data Totals'!A35,'Season 12'!AK$4:CI$104,4,FALSE),IFERROR(VLOOKUP('Data Totals'!A35,'Season 11'!AK$4:CI$104,4,FALSE),IFERROR(VLOOKUP('Data Totals'!A35,'Season 10'!AK$4:CI$104,4,FALSE),IFERROR(VLOOKUP('Data Totals'!A35,'Season 9'!AK$4:CI$104,4,FALSE),IFERROR(VLOOKUP('Data Totals'!A35,'Season 8'!AK$4:CI$104,4,FALSE),IFERROR(VLOOKUP('Data Totals'!A35,'Season 7'!AK$4:CI$104,4,FALSE),IFERROR(VLOOKUP('Data Totals'!A35,'Season 6'!AK$4:CI$104,4,FALSE),IFERROR(VLOOKUP('Data Totals'!A35,'Season 5'!AK$4:CI$104,4,FALSE),IFERROR(VLOOKUP('Data Totals'!A35,'Season 4'!AK$4:CI$104,4,FALSE),IFERROR(VLOOKUP('Data Totals'!A35,'Season 3'!AK$4:CI$104,4,FALSE),IFERROR(VLOOKUP('Data Totals'!A35,'Season 2'!AK$4:CI$104,4,FALSE),IFERROR(VLOOKUP('Data Totals'!A35,'Season 1'!AJ$4:CH$104,4,FALSE),"N/A")))))))))))))))</f>
        <v>N/A</v>
      </c>
      <c r="E35" s="517" t="e">
        <f t="shared" si="0"/>
        <v>#VALUE!</v>
      </c>
      <c r="F35" s="398">
        <f>SUM(IFERROR(VLOOKUP(A35,BI$3:BN$152,2,0),"0"),
IFERROR(VLOOKUP(A35,'Season 1'!AJ$4:CM$104,7,0),"0"),IFERROR(VLOOKUP(A35,'Season 2'!AK$4:CN$104,7,0),"0"),
IFERROR(VLOOKUP(A35,'Season 3'!AK$4:CN$104,7,0),"0"),IFERROR(VLOOKUP(A35,'Season 4'!AK$4:CN$104,7,0),"0"),
IFERROR(VLOOKUP(A35,'Season 5'!AK$4:CN$104,7,0),"0"),IFERROR(VLOOKUP(A35,'Season 6'!AK$4:CN$104,7,0),"0"),
IFERROR(VLOOKUP(A35,'Season 7'!AK$4:CN$104,7,0),"0"),IFERROR(VLOOKUP(A35,'Season 8'!AK$4:CN$104,7,0),"0"),
IFERROR(VLOOKUP(A35,'Season 9'!AK$4:CN$104,7,0),"0"),IFERROR(VLOOKUP(A35,'Season 10'!AK$4:CN$104,7,0),"0"),
IFERROR(VLOOKUP(A35,'Season 11'!AK$4:CN$104,7,0),"0"),IFERROR(VLOOKUP(A35,'Season 12'!AK$4:CN$104,7,0),"0"),
IFERROR(VLOOKUP(A35,'Season 13'!AK$4:CN$104,7,0),"0"),IFERROR(VLOOKUP(A35,'Season 14'!AK$4:CN$104,7,0),"0"),IFERROR(VLOOKUP(A35,'Season 15'!AK$4:CN$104,7,0),"0"),)</f>
        <v>0</v>
      </c>
      <c r="G35" s="398">
        <f>SUM(
IFERROR(VLOOKUP(A35,'Season 1'!AJ$4:CM$104,8,0),"0"),IFERROR(VLOOKUP(A35,'Season 2'!AK$4:CN$104,8,0),"0"),
IFERROR(VLOOKUP(A35,'Season 3'!AK$4:CN$104,8,0),"0"),IFERROR(VLOOKUP(A35,'Season 4'!AK$4:CN$104,8,0),"0"),
IFERROR(VLOOKUP(A35,'Season 5'!AK$4:CN$104,8,0),"0"),IFERROR(VLOOKUP(A35,'Season 6'!AK$4:CN$104,8,0),"0"),
IFERROR(VLOOKUP(A35,'Season 7'!AK$4:CN$104,8,0),"0"),IFERROR(VLOOKUP(A35,'Season 8'!AK$4:CN$104,8,0),"0"),
IFERROR(VLOOKUP(A35,'Season 9'!AK$4:CN$104,8,0),"0"),IFERROR(VLOOKUP(A35,'Season 10'!AK$4:CN$104,8,0),"0"),
IFERROR(VLOOKUP(A35,'Season 11'!AK$4:CN$104,8,0),"0"),IFERROR(VLOOKUP(A35,'Season 12'!AK$4:CN$104,8,0),"0"),
IFERROR(VLOOKUP(A35,'Season 13'!AK$4:CN$104,8,0),"0"),IFERROR(VLOOKUP(A35,'Season 14'!AK$4:CN$104,8,0),"0"),IFERROR(VLOOKUP(A35,'Season 15'!AK$4:CN$104,8,0),"0"),)</f>
        <v>0</v>
      </c>
      <c r="H35" s="329">
        <f>SUM(
IFERROR(VLOOKUP(A35,'Season 1'!AJ$4:CM$104,9,0),"0"),IFERROR(VLOOKUP(A35,'Season 2'!AK$4:CN$104,9,0),"0"),
IFERROR(VLOOKUP(A35,'Season 3'!AK$4:CN$104,9,0),"0"),IFERROR(VLOOKUP(A35,'Season 4'!AK$4:CN$104,9,0),"0"),
IFERROR(VLOOKUP(A35,'Season 5'!AK$4:CN$104,9,0),"0"),IFERROR(VLOOKUP(A35,'Season 6'!AK$4:CN$104,9,0),"0"),
IFERROR(VLOOKUP(A35,'Season 7'!AK$4:CN$104,9,0),"0"),IFERROR(VLOOKUP(A35,'Season 8'!AK$4:CN$104,9,0),"0"),
IFERROR(VLOOKUP(A35,'Season 9'!AK$4:CN$104,9,0),"0"),IFERROR(VLOOKUP(A35,'Season 10'!AK$4:CN$104,9,0),"0"),
IFERROR(VLOOKUP(A35,'Season 11'!AK$4:CN$104,9,0),"0"),IFERROR(VLOOKUP(A35,'Season 12'!AK$4:CN$104,9,0),"0"),
IFERROR(VLOOKUP(A35,'Season 13'!AK$4:CN$104,9,0),"0"),IFERROR(VLOOKUP(A35,'Season 14'!AK$4:CN$104,9,0),"0"),IFERROR(VLOOKUP(A35,'Season 15'!AK$4:CN$104,9,0),"0"),)</f>
        <v>0</v>
      </c>
      <c r="I35" s="518">
        <f>SUM(
IFERROR(VLOOKUP(A35,'Season 1'!AJ$4:CM$104,10,0),"0"),IFERROR(VLOOKUP(A35,'Season 2'!AK$4:CN$104,10,0),"0"),
IFERROR(VLOOKUP(A35,'Season 3'!AK$4:CN$104,10,0),"0"),IFERROR(VLOOKUP(A35,'Season 4'!AK$4:CN$104,10,0),"0"),
IFERROR(VLOOKUP(A35,'Season 5'!AK$4:CN$104,10,0),"0"),IFERROR(VLOOKUP(A35,'Season 6'!AK$4:CN$104,10,0),"0"),
IFERROR(VLOOKUP(A35,'Season 7'!AK$4:CN$104,10,0),"0"),IFERROR(VLOOKUP(A35,'Season 8'!AK$4:CN$104,10,0),"0"),
IFERROR(VLOOKUP(A35,'Season 9'!AK$4:CN$104,10,0),"0"),IFERROR(VLOOKUP(A35,'Season 10'!AK$4:CN$104,10,0),"0"),
IFERROR(VLOOKUP(A35,'Season 11'!AK$4:CN$104,10,0),"0"),IFERROR(VLOOKUP(A35,'Season 12'!AK$4:CN$104,10,0),"0"),
IFERROR(VLOOKUP(A35,'Season 13'!AK$4:CN$104,10,0),"0"),IFERROR(VLOOKUP(A35,'Season 14'!AK$4:CN$104,10,0),"0"),IFERROR(VLOOKUP(A35,'Season 15'!AK$4:CN$104,10,0),"0"),)</f>
        <v>0</v>
      </c>
      <c r="J35" s="21">
        <f>SUM(IFERROR(VLOOKUP(A35,BI$3:BN$152,3,0),"0"),
IFERROR(VLOOKUP(A35,'Season 1'!AJ$4:CM$104,11,0),"0"),IFERROR(VLOOKUP(A35,'Season 2'!AK$4:CN$104,11,0),"0"),
IFERROR(VLOOKUP(A35,'Season 3'!AK$4:CN$104,11,0),"0"),IFERROR(VLOOKUP(A35,'Season 4'!AK$4:CN$104,11,0),"0"),
IFERROR(VLOOKUP(A35,'Season 5'!AK$4:CN$104,11,0),"0"),IFERROR(VLOOKUP(A35,'Season 6'!AK$4:CN$104,11,0),"0"),
IFERROR(VLOOKUP(A35,'Season 7'!AK$4:CN$104,11,0),"0"),IFERROR(VLOOKUP(A35,'Season 8'!AK$4:CN$104,11,0),"0"),
IFERROR(VLOOKUP(A35,'Season 9'!AK$4:CN$104,11,0),"0"),IFERROR(VLOOKUP(A35,'Season 10'!AK$4:CN$104,11,0),"0"),
IFERROR(VLOOKUP(A35,'Season 11'!AK$4:CN$104,11,0),"0"),IFERROR(VLOOKUP(A35,'Season 12'!AK$4:CN$104,11,0),"0"),
IFERROR(VLOOKUP(A35,'Season 13'!AK$4:CN$104,11,0),"0"),IFERROR(VLOOKUP(A35,'Season 14'!AK$4:CN$104,11,0),"0"),IFERROR(VLOOKUP(A35,'Season 15'!AK$4:CN$104,11,0),"0"),)</f>
        <v>0</v>
      </c>
      <c r="K35" s="402">
        <f>SUM(IFERROR(VLOOKUP($A35,BI$3:BN$152,4,0),"0"),
IFERROR(VLOOKUP($A35,'Season 1'!AJ$4:CM$104,12,0),"0"),IFERROR(VLOOKUP($A35,'Season 2'!AK$4:CN$104,12,0),"0"),
IFERROR(VLOOKUP($A35,'Season 3'!AK$4:CN$104,12,0),"0"),IFERROR(VLOOKUP($A35,'Season 4'!AK$4:CN$104,12,0),"0"),
IFERROR(VLOOKUP($A35,'Season 5'!AK$4:CN$104,12,0),"0"),IFERROR(VLOOKUP($A35,'Season 6'!AK$4:CN$104,12,0),"0"),
IFERROR(VLOOKUP($A35,'Season 7'!AK$4:CN$104,12,0),"0"),IFERROR(VLOOKUP($A35,'Season 8'!AK$4:CN$104,12,0),"0"),
IFERROR(VLOOKUP($A35,'Season 9'!AK$4:CN$104,12,0),"0"),IFERROR(VLOOKUP($A35,'Season 10'!AK$4:CN$104,12,0),"0"),
IFERROR(VLOOKUP($A35,'Season 11'!AK$4:CN$104,12,0),"0"),IFERROR(VLOOKUP($A35,'Season 12'!AK$4:CN$104,12,0),"0"),
IFERROR(VLOOKUP($A35,'Season 13'!AK$4:CN$104,12,0),"0"),IFERROR(VLOOKUP($A35,'Season 14'!AK$4:CN$104,12,0),"0"),IFERROR(VLOOKUP(A35,'Season 15'!AK$4:CN$104,12,0),"0"),)</f>
        <v>0</v>
      </c>
      <c r="L35" s="403">
        <f>SUM(
IFERROR(VLOOKUP($A35,'Season 1'!AJ$4:CM$104,13,0),"0"),IFERROR(VLOOKUP($A35,'Season 2'!AK$4:CN$104,13,0),"0"),
IFERROR(VLOOKUP($A35,'Season 3'!AK$4:CN$104,13,0),"0"),IFERROR(VLOOKUP($A35,'Season 4'!AK$4:CN$104,13,0),"0"),
IFERROR(VLOOKUP($A35,'Season 5'!AK$4:CN$104,13,0),"0"),IFERROR(VLOOKUP($A35,'Season 6'!AK$4:CN$104,13,0),"0"),
IFERROR(VLOOKUP($A35,'Season 7'!AK$4:CN$104,13,0),"0"),IFERROR(VLOOKUP($A35,'Season 8'!AK$4:CN$104,13,0),"0"),
IFERROR(VLOOKUP($A35,'Season 9'!AK$4:CN$104,13,0),"0"),IFERROR(VLOOKUP($A35,'Season 10'!AK$4:CN$104,13,0),"0"),
IFERROR(VLOOKUP($A35,'Season 11'!AK$4:CN$104,13,0),"0"),IFERROR(VLOOKUP($A35,'Season 12'!AK$4:CN$104,13,0),"0"),
IFERROR(VLOOKUP($A35,'Season 13'!AK$4:CN$104,13,0),"0"),IFERROR(VLOOKUP($A35,'Season 14'!AK$4:CN$104,13,0),"0"),IFERROR(VLOOKUP(A35,'Season 15'!AK$4:CN$104,13,0),"0"),)</f>
        <v>0</v>
      </c>
      <c r="M35" s="398">
        <f>SUM(
IFERROR(VLOOKUP($A35,'Season 1'!AJ$4:CM$104,14,0),"0"),IFERROR(VLOOKUP($A35,'Season 2'!AK$4:CN$104,14,0),"0"),
IFERROR(VLOOKUP($A35,'Season 3'!AK$4:CN$104,14,0),"0"),IFERROR(VLOOKUP($A35,'Season 4'!AK$4:CN$104,14,0),"0"),
IFERROR(VLOOKUP($A35,'Season 5'!AK$4:CN$104,14,0),"0"),IFERROR(VLOOKUP($A35,'Season 6'!AK$4:CN$104,14,0),"0"),
IFERROR(VLOOKUP($A35,'Season 7'!AK$4:CN$104,14,0),"0"),IFERROR(VLOOKUP($A35,'Season 8'!AK$4:CN$104,14,0),"0"),
IFERROR(VLOOKUP($A35,'Season 9'!AK$4:CN$104,14,0),"0"),IFERROR(VLOOKUP($A35,'Season 10'!AK$4:CN$104,14,0),"0"),
IFERROR(VLOOKUP($A35,'Season 11'!AK$4:CN$104,14,0),"0"),IFERROR(VLOOKUP($A35,'Season 12'!AK$4:CN$104,14,0),"0"),
IFERROR(VLOOKUP($A35,'Season 13'!AK$4:CN$104,14,0),"0"),IFERROR(VLOOKUP($A35,'Season 14'!AK$4:CN$104,14,0),"0"),IFERROR(VLOOKUP(A35,'Season 15'!AK$4:CN$104,14,0),"0"),)</f>
        <v>0</v>
      </c>
      <c r="N35" s="518">
        <f>SUM(
IFERROR(VLOOKUP($A35,'Season 1'!AJ$4:CM$104,15,0),"0"),IFERROR(VLOOKUP($A35,'Season 2'!AK$4:CN$104,15,0),"0"),
IFERROR(VLOOKUP($A35,'Season 3'!AK$4:CN$104,15,0),"0"),IFERROR(VLOOKUP($A35,'Season 4'!AK$4:CN$104,15,0),"0"),
IFERROR(VLOOKUP($A35,'Season 5'!AK$4:CN$104,15,0),"0"),IFERROR(VLOOKUP($A35,'Season 6'!AK$4:CN$104,15,0),"0"),
IFERROR(VLOOKUP($A35,'Season 7'!AK$4:CN$104,15,0),"0"),IFERROR(VLOOKUP($A35,'Season 8'!AK$4:CN$104,15,0),"0"),
IFERROR(VLOOKUP($A35,'Season 9'!AK$4:CN$104,15,0),"0"),IFERROR(VLOOKUP($A35,'Season 10'!AK$4:CN$104,15,0),"0"),
IFERROR(VLOOKUP($A35,'Season 11'!AK$4:CN$104,15,0),"0"),IFERROR(VLOOKUP($A35,'Season 12'!AK$4:CN$104,15,0),"0"),
IFERROR(VLOOKUP($A35,'Season 13'!AK$4:CN$104,15,0),"0"),IFERROR(VLOOKUP($A35,'Season 14'!AK$4:CN$104,15,0),"0"),IFERROR(VLOOKUP(A35,'Season 15'!AK$4:CN$104,15,0),"0"),)</f>
        <v>0</v>
      </c>
      <c r="O35" s="21">
        <f>SUM(
IFERROR(VLOOKUP($A35,'Season 1'!AJ$4:CM$104,16,0),"0"),IFERROR(VLOOKUP($A35,'Season 2'!AK$4:CN$104,16,0),"0"),
IFERROR(VLOOKUP($A35,'Season 3'!AK$4:CN$104,16,0),"0"),IFERROR(VLOOKUP($A35,'Season 4'!AK$4:CN$104,16,0),"0"),
IFERROR(VLOOKUP($A35,'Season 5'!AK$4:CN$104,16,0),"0"),IFERROR(VLOOKUP($A35,'Season 6'!AK$4:CN$104,16,0),"0"),
IFERROR(VLOOKUP($A35,'Season 7'!AK$4:CN$104,16,0),"0"),IFERROR(VLOOKUP($A35,'Season 8'!AK$4:CN$104,16,0),"0"),
IFERROR(VLOOKUP($A35,'Season 9'!AK$4:CN$104,16,0),"0"),IFERROR(VLOOKUP($A35,'Season 10'!AK$4:CN$104,16,0),"0"),
IFERROR(VLOOKUP($A35,'Season 11'!AK$4:CN$104,16,0),"0"),IFERROR(VLOOKUP($A35,'Season 12'!AK$4:CN$104,16,0),"0"),
IFERROR(VLOOKUP($A35,'Season 13'!AK$4:CN$104,16,0),"0"),IFERROR(VLOOKUP($A35,'Season 14'!AK$4:CN$104,16,0),"0"),IFERROR(VLOOKUP(A35,'Season 15'!AK$4:CN$104,16,0),"0"),)</f>
        <v>0</v>
      </c>
      <c r="P35" s="402">
        <f>SUM(
IFERROR(VLOOKUP($A35,'Season 1'!AJ$4:CM$104,17,0),"0"),IFERROR(VLOOKUP($A35,'Season 2'!AK$4:CN$104,17,0),"0"),
IFERROR(VLOOKUP($A35,'Season 3'!AK$4:CN$104,17,0),"0"),IFERROR(VLOOKUP($A35,'Season 4'!AK$4:CN$104,17,0),"0"),
IFERROR(VLOOKUP($A35,'Season 5'!AK$4:CN$104,17,0),"0"),IFERROR(VLOOKUP($A35,'Season 6'!AK$4:CN$104,17,0),"0"),
IFERROR(VLOOKUP($A35,'Season 7'!AK$4:CN$104,17,0),"0"),IFERROR(VLOOKUP($A35,'Season 8'!AK$4:CN$104,17,0),"0"),
IFERROR(VLOOKUP($A35,'Season 9'!AK$4:CN$104,17,0),"0"),IFERROR(VLOOKUP($A35,'Season 10'!AK$4:CN$104,17,0),"0"),
IFERROR(VLOOKUP($A35,'Season 11'!AK$4:CN$104,17,0),"0"),IFERROR(VLOOKUP($A35,'Season 12'!AK$4:CN$104,17,0),"0"),
IFERROR(VLOOKUP($A35,'Season 13'!AK$4:CN$104,17,0),"0"),IFERROR(VLOOKUP($A35,'Season 14'!AK$4:CN$104,17,0),"0"),IFERROR(VLOOKUP(A35,'Season 15'!AK$4:CN$104,17,0),"0"),)</f>
        <v>0</v>
      </c>
      <c r="Q35" s="403">
        <f>SUM(
IFERROR(VLOOKUP($A35,'Season 1'!AJ$4:CM$104,18,0),"0"),IFERROR(VLOOKUP($A35,'Season 2'!AK$4:CN$104,18,0),"0"),
IFERROR(VLOOKUP($A35,'Season 3'!AK$4:CN$104,18,0),"0"),IFERROR(VLOOKUP($A35,'Season 4'!AK$4:CN$104,18,0),"0"),
IFERROR(VLOOKUP($A35,'Season 5'!AK$4:CN$104,18,0),"0"),IFERROR(VLOOKUP($A35,'Season 6'!AK$4:CN$104,18,0),"0"),
IFERROR(VLOOKUP($A35,'Season 7'!AK$4:CN$104,18,0),"0"),IFERROR(VLOOKUP($A35,'Season 8'!AK$4:CN$104,18,0),"0"),
IFERROR(VLOOKUP($A35,'Season 9'!AK$4:CN$104,18,0),"0"),IFERROR(VLOOKUP($A35,'Season 10'!AK$4:CN$104,18,0),"0"),
IFERROR(VLOOKUP($A35,'Season 11'!AK$4:CN$104,18,0),"0"),IFERROR(VLOOKUP($A35,'Season 12'!AK$4:CN$104,18,0),"0"),
IFERROR(VLOOKUP($A35,'Season 13'!AK$4:CN$104,18,0),"0"),IFERROR(VLOOKUP($A35,'Season 14'!AK$4:CN$104,18,0),"0"),IFERROR(VLOOKUP(A35,'Season 15'!AK$4:CN$104,18,0),"0"),)</f>
        <v>0</v>
      </c>
      <c r="R35" s="398">
        <f>SUM(
IFERROR(VLOOKUP($A35,'Season 1'!AJ$4:CM$104,19,0),"0"),IFERROR(VLOOKUP($A35,'Season 2'!AK$4:CN$104,19,0),"0"),
IFERROR(VLOOKUP($A35,'Season 3'!AK$4:CN$104,19,0),"0"),IFERROR(VLOOKUP($A35,'Season 4'!AK$4:CN$104,19,0),"0"),
IFERROR(VLOOKUP($A35,'Season 5'!AK$4:CN$104,19,0),"0"),IFERROR(VLOOKUP($A35,'Season 6'!AK$4:CN$104,19,0),"0"),
IFERROR(VLOOKUP($A35,'Season 7'!AK$4:CN$104,19,0),"0"),IFERROR(VLOOKUP($A35,'Season 8'!AK$4:CN$104,19,0),"0"),
IFERROR(VLOOKUP($A35,'Season 9'!AK$4:CN$104,19,0),"0"),IFERROR(VLOOKUP($A35,'Season 10'!AK$4:CN$104,19,0),"0"),
IFERROR(VLOOKUP($A35,'Season 11'!AK$4:CN$104,19,0),"0"),IFERROR(VLOOKUP($A35,'Season 12'!AK$4:CN$104,19,0),"0"),
IFERROR(VLOOKUP($A35,'Season 13'!AK$4:CN$104,19,0),"0"),IFERROR(VLOOKUP($A35,'Season 14'!AK$4:CN$104,19,0),"0"),IFERROR(VLOOKUP(A35,'Season 15'!AK$4:CN$104,19,0),"0"),)</f>
        <v>0</v>
      </c>
      <c r="S35" s="518">
        <f>SUM(
IFERROR(VLOOKUP($A35,'Season 1'!AJ$4:CM$104,20,0),"0"),IFERROR(VLOOKUP($A35,'Season 2'!AK$4:CN$104,20,0),"0"),
IFERROR(VLOOKUP($A35,'Season 3'!AK$4:CN$104,20,0),"0"),IFERROR(VLOOKUP($A35,'Season 4'!AK$4:CN$104,20,0),"0"),
IFERROR(VLOOKUP($A35,'Season 5'!AK$4:CN$104,20,0),"0"),IFERROR(VLOOKUP($A35,'Season 6'!AK$4:CN$104,20,0),"0"),
IFERROR(VLOOKUP($A35,'Season 7'!AK$4:CN$104,20,0),"0"),IFERROR(VLOOKUP($A35,'Season 8'!AK$4:CN$104,20,0),"0"),
IFERROR(VLOOKUP($A35,'Season 9'!AK$4:CN$104,20,0),"0"),IFERROR(VLOOKUP($A35,'Season 10'!AK$4:CN$104,20,0),"0"),
IFERROR(VLOOKUP($A35,'Season 11'!AK$4:CN$104,20,0),"0"),IFERROR(VLOOKUP($A35,'Season 12'!AK$4:CN$104,20,0),"0"),
IFERROR(VLOOKUP($A35,'Season 13'!AK$4:CN$104,20,0),"0"),IFERROR(VLOOKUP($A35,'Season 14'!AK$4:CN$104,20,0),"0"),IFERROR(VLOOKUP(A35,'Season 15'!AK$4:CN$104,20,0),"0"),)</f>
        <v>0</v>
      </c>
      <c r="T35" s="21">
        <f>SUM(
IFERROR(VLOOKUP($A35,'Season 1'!AJ$4:CM$104,21,0),"0"),IFERROR(VLOOKUP($A35,'Season 2'!AK$4:CN$104,21,0),"0"),
IFERROR(VLOOKUP($A35,'Season 3'!AK$4:CN$104,21,0),"0"),IFERROR(VLOOKUP($A35,'Season 4'!AK$4:CN$104,21,0),"0"),
IFERROR(VLOOKUP($A35,'Season 5'!AK$4:CN$104,21,0),"0"),IFERROR(VLOOKUP($A35,'Season 6'!AK$4:CN$104,21,0),"0"),
IFERROR(VLOOKUP($A35,'Season 7'!AK$4:CN$104,21,0),"0"),IFERROR(VLOOKUP($A35,'Season 8'!AK$4:CN$104,21,0),"0"),
IFERROR(VLOOKUP($A35,'Season 9'!AK$4:CN$104,21,0),"0"),IFERROR(VLOOKUP($A35,'Season 10'!AK$4:CN$104,21,0),"0"),
IFERROR(VLOOKUP($A35,'Season 11'!AK$4:CN$104,21,0),"0"),IFERROR(VLOOKUP($A35,'Season 12'!AK$4:CN$104,21,0),"0"),
IFERROR(VLOOKUP($A35,'Season 13'!AK$4:CN$104,21,0),"0"),IFERROR(VLOOKUP($A35,'Season 14'!AK$4:CN$104,21,0),"0"),IFERROR(VLOOKUP(A35,'Season 15'!AK$4:CN$104,21,0),"0"),)</f>
        <v>0</v>
      </c>
      <c r="U35" s="402">
        <f>SUM(
IFERROR(VLOOKUP($A35,'Season 1'!AJ$4:CM$104,22,0),"0"),IFERROR(VLOOKUP($A35,'Season 2'!AK$4:CN$104,22,0),"0"),
IFERROR(VLOOKUP($A35,'Season 3'!AK$4:CN$104,22,0),"0"),IFERROR(VLOOKUP($A35,'Season 4'!AK$4:CN$104,22,0),"0"),
IFERROR(VLOOKUP($A35,'Season 5'!AK$4:CN$104,22,0),"0"),IFERROR(VLOOKUP($A35,'Season 6'!AK$4:CN$104,22,0),"0"),
IFERROR(VLOOKUP($A35,'Season 7'!AK$4:CN$104,22,0),"0"),IFERROR(VLOOKUP($A35,'Season 8'!AK$4:CN$104,22,0),"0"),
IFERROR(VLOOKUP($A35,'Season 9'!AK$4:CN$104,22,0),"0"),IFERROR(VLOOKUP($A35,'Season 10'!AK$4:CN$104,22,0),"0"),
IFERROR(VLOOKUP($A35,'Season 11'!AK$4:CN$104,22,0),"0"),IFERROR(VLOOKUP($A35,'Season 12'!AK$4:CN$104,22,0),"0"),
IFERROR(VLOOKUP($A35,'Season 13'!AK$4:CN$104,22,0),"0"),IFERROR(VLOOKUP($A35,'Season 14'!AK$4:CN$104,22,0),"0"),IFERROR(VLOOKUP(A35,'Season 15'!AK$4:CN$104,22,0),"0"),)</f>
        <v>0</v>
      </c>
      <c r="V35" s="403">
        <f>SUM(
IFERROR(VLOOKUP($A35,'Season 1'!AJ$4:CM$104,23,0),"0"),IFERROR(VLOOKUP($A35,'Season 2'!AK$4:CN$104,23,0),"0"),
IFERROR(VLOOKUP($A35,'Season 3'!AK$4:CN$104,23,0),"0"),IFERROR(VLOOKUP($A35,'Season 4'!AK$4:CN$104,23,0),"0"),
IFERROR(VLOOKUP($A35,'Season 5'!AK$4:CN$104,23,0),"0"),IFERROR(VLOOKUP($A35,'Season 6'!AK$4:CN$104,23,0),"0"),
IFERROR(VLOOKUP($A35,'Season 7'!AK$4:CN$104,23,0),"0"),IFERROR(VLOOKUP($A35,'Season 8'!AK$4:CN$104,23,0),"0"),
IFERROR(VLOOKUP($A35,'Season 9'!AK$4:CN$104,23,0),"0"),IFERROR(VLOOKUP($A35,'Season 10'!AK$4:CN$104,23,0),"0"),
IFERROR(VLOOKUP($A35,'Season 11'!AK$4:CN$104,23,0),"0"),IFERROR(VLOOKUP($A35,'Season 12'!AK$4:CN$104,23,0),"0"),
IFERROR(VLOOKUP($A35,'Season 13'!AK$4:CN$104,23,0),"0"),IFERROR(VLOOKUP($A35,'Season 14'!AK$4:CN$104,23,0),"0"),IFERROR(VLOOKUP($A35,'Season 15'!AK$4:CN$104,23,0),"0"),)</f>
        <v>0</v>
      </c>
      <c r="W35" s="398">
        <f>SUM(
IFERROR(VLOOKUP($A35,'Season 1'!AJ$4:CM$104,24,0),"0"),IFERROR(VLOOKUP($A35,'Season 2'!AK$4:CN$104,24,0),"0"),
IFERROR(VLOOKUP($A35,'Season 3'!AK$4:CN$104,24,0),"0"),IFERROR(VLOOKUP($A35,'Season 4'!AK$4:CN$104,24,0),"0"),
IFERROR(VLOOKUP($A35,'Season 5'!AK$4:CN$104,24,0),"0"),IFERROR(VLOOKUP($A35,'Season 6'!AK$4:CN$104,24,0),"0"),
IFERROR(VLOOKUP($A35,'Season 7'!AK$4:CN$104,24,0),"0"),IFERROR(VLOOKUP($A35,'Season 8'!AK$4:CN$104,24,0),"0"),
IFERROR(VLOOKUP($A35,'Season 9'!AK$4:CN$104,24,0),"0"),IFERROR(VLOOKUP($A35,'Season 10'!AK$4:CN$104,24,0),"0"),
IFERROR(VLOOKUP($A35,'Season 11'!AK$4:CN$104,24,0),"0"),IFERROR(VLOOKUP($A35,'Season 12'!AK$4:CN$104,24,0),"0"),
IFERROR(VLOOKUP($A35,'Season 13'!AK$4:CN$104,24,0),"0"),IFERROR(VLOOKUP($A35,'Season 14'!AK$4:CN$104,24,0),"0"),IFERROR(VLOOKUP($A35,'Season 15'!AK$4:CN$104,24,0),"0"),)</f>
        <v>0</v>
      </c>
      <c r="X35" s="518">
        <f>SUM(
IFERROR(VLOOKUP($A35,'Season 1'!AJ$4:CM$104,25,0),"0"),IFERROR(VLOOKUP($A35,'Season 2'!AK$4:CN$104,25,0),"0"),
IFERROR(VLOOKUP($A35,'Season 3'!AK$4:CN$104,25,0),"0"),IFERROR(VLOOKUP($A35,'Season 4'!AK$4:CN$104,25,0),"0"),
IFERROR(VLOOKUP($A35,'Season 5'!AK$4:CN$104,25,0),"0"),IFERROR(VLOOKUP($A35,'Season 6'!AK$4:CN$104,25,0),"0"),
IFERROR(VLOOKUP($A35,'Season 7'!AK$4:CN$104,25,0),"0"),IFERROR(VLOOKUP($A35,'Season 8'!AK$4:CN$104,25,0),"0"),
IFERROR(VLOOKUP($A35,'Season 9'!AK$4:CN$104,25,0),"0"),IFERROR(VLOOKUP($A35,'Season 10'!AK$4:CN$104,25,0),"0"),
IFERROR(VLOOKUP($A35,'Season 11'!AK$4:CN$104,25,0),"0"),IFERROR(VLOOKUP($A35,'Season 12'!AK$4:CN$104,25,0),"0"),
IFERROR(VLOOKUP($A35,'Season 13'!AK$4:CN$104,25,0),"0"),IFERROR(VLOOKUP($A35,'Season 14'!AK$4:CN$104,25,0),"0"),IFERROR(VLOOKUP($A35,'Season 15'!AK$4:CN$104,25,0),"0"),)</f>
        <v>0</v>
      </c>
      <c r="Y35" s="21">
        <f>SUM(
IFERROR(VLOOKUP($A35,'Season 1'!AJ$4:CM$104,26,0),"0"),IFERROR(VLOOKUP($A35,'Season 2'!AK$4:CN$104,26,0),"0"),
IFERROR(VLOOKUP($A35,'Season 3'!AK$4:CN$104,26,0),"0"),IFERROR(VLOOKUP($A35,'Season 4'!AK$4:CN$104,26,0),"0"),
IFERROR(VLOOKUP($A35,'Season 5'!AK$4:CN$104,26,0),"0"),IFERROR(VLOOKUP($A35,'Season 6'!AK$4:CN$104,26,0),"0"),
IFERROR(VLOOKUP($A35,'Season 7'!AK$4:CN$104,26,0),"0"),IFERROR(VLOOKUP($A35,'Season 8'!AK$4:CN$104,26,0),"0"),
IFERROR(VLOOKUP($A35,'Season 9'!AK$4:CN$104,26,0),"0"),IFERROR(VLOOKUP($A35,'Season 10'!AK$4:CN$104,26,0),"0"),
IFERROR(VLOOKUP($A35,'Season 11'!AK$4:CN$104,26,0),"0"),IFERROR(VLOOKUP($A35,'Season 12'!AK$4:CN$104,26,0),"0"),
IFERROR(VLOOKUP($A35,'Season 13'!AK$4:CN$104,26,0),"0"),IFERROR(VLOOKUP($A35,'Season 14'!AK$4:CN$104,26,0),"0"),IFERROR(VLOOKUP($A35,'Season 15'!AK$4:CN$104,26,0),"0"),)</f>
        <v>0</v>
      </c>
      <c r="Z35" s="402">
        <f>SUM(
IFERROR(VLOOKUP($A35,'Season 1'!AJ$4:CM$104,27,0),"0"),IFERROR(VLOOKUP($A35,'Season 2'!AK$4:CN$104,27,0),"0"),
IFERROR(VLOOKUP($A35,'Season 3'!AK$4:CN$104,27,0),"0"),IFERROR(VLOOKUP($A35,'Season 4'!AK$4:CN$104,27,0),"0"),
IFERROR(VLOOKUP($A35,'Season 5'!AK$4:CN$104,27,0),"0"),IFERROR(VLOOKUP($A35,'Season 6'!AK$4:CN$104,27,0),"0"),
IFERROR(VLOOKUP($A35,'Season 7'!AK$4:CN$104,27,0),"0"),IFERROR(VLOOKUP($A35,'Season 8'!AK$4:CN$104,27,0),"0"),
IFERROR(VLOOKUP($A35,'Season 9'!AK$4:CN$104,27,0),"0"),IFERROR(VLOOKUP($A35,'Season 10'!AK$4:CN$104,27,0),"0"),
IFERROR(VLOOKUP($A35,'Season 11'!AK$4:CN$104,27,0),"0"),IFERROR(VLOOKUP($A35,'Season 12'!AK$4:CN$104,27,0),"0"),
IFERROR(VLOOKUP($A35,'Season 13'!AK$4:CN$104,27,0),"0"),IFERROR(VLOOKUP($A35,'Season 14'!AK$4:CN$104,27,0),"0"),IFERROR(VLOOKUP($A35,'Season 15'!AK$4:CN$104,27,0),"0"),)</f>
        <v>0</v>
      </c>
      <c r="AA35" s="403">
        <f>SUM(
IFERROR(VLOOKUP($A35,'Season 1'!AJ$4:CM$104,28,0),"0"),IFERROR(VLOOKUP($A35,'Season 2'!AK$4:CN$104,28,0),"0"),
IFERROR(VLOOKUP($A35,'Season 3'!AK$4:CN$104,28,0),"0"),IFERROR(VLOOKUP($A35,'Season 4'!AK$4:CN$104,28,0),"0"),
IFERROR(VLOOKUP($A35,'Season 5'!AK$4:CN$104,28,0),"0"),IFERROR(VLOOKUP($A35,'Season 6'!AK$4:CN$104,28,0),"0"),
IFERROR(VLOOKUP($A35,'Season 7'!AK$4:CN$104,28,0),"0"),IFERROR(VLOOKUP($A35,'Season 8'!AK$4:CN$104,28,0),"0"),
IFERROR(VLOOKUP($A35,'Season 9'!AK$4:CN$104,28,0),"0"),IFERROR(VLOOKUP($A35,'Season 10'!AK$4:CN$104,28,0),"0"),
IFERROR(VLOOKUP($A35,'Season 11'!AK$4:CN$104,28,0),"0"),IFERROR(VLOOKUP($A35,'Season 12'!AK$4:CN$104,28,0),"0"),
IFERROR(VLOOKUP($A35,'Season 13'!AK$4:CN$104,28,0),"0"),IFERROR(VLOOKUP($A35,'Season 14'!AK$4:CN$104,28,0),"0"),IFERROR(VLOOKUP($A35,'Season 15'!AK$4:CN$104,28,0),"0"),)</f>
        <v>0</v>
      </c>
      <c r="AB35" s="398">
        <f>SUM(
IFERROR(VLOOKUP($A35,'Season 1'!AJ$4:CM$104,29,0),"0"),IFERROR(VLOOKUP($A35,'Season 2'!AK$4:CN$104,29,0),"0"),
IFERROR(VLOOKUP($A35,'Season 3'!AK$4:CN$104,29,0),"0"),IFERROR(VLOOKUP($A35,'Season 4'!AK$4:CN$104,29,0),"0"),
IFERROR(VLOOKUP($A35,'Season 5'!AK$4:CN$104,29,0),"0"),IFERROR(VLOOKUP($A35,'Season 6'!AK$4:CN$104,29,0),"0"),
IFERROR(VLOOKUP($A35,'Season 7'!AK$4:CN$104,29,0),"0"),IFERROR(VLOOKUP($A35,'Season 8'!AK$4:CN$104,29,0),"0"),
IFERROR(VLOOKUP($A35,'Season 9'!AK$4:CN$104,29,0),"0"),IFERROR(VLOOKUP($A35,'Season 10'!AK$4:CN$104,29,0),"0"),
IFERROR(VLOOKUP($A35,'Season 11'!AK$4:CN$104,29,0),"0"),IFERROR(VLOOKUP($A35,'Season 12'!AK$4:CN$104,29,0),"0"),
IFERROR(VLOOKUP($A35,'Season 13'!AK$4:CN$104,29,0),"0"),IFERROR(VLOOKUP($A35,'Season 14'!AK$4:CN$104,29,0),"0"),IFERROR(VLOOKUP($A35,'Season 15'!AK$4:CN$104,29,0),"0"),)</f>
        <v>0</v>
      </c>
      <c r="AC35" s="518">
        <f>SUM(
IFERROR(VLOOKUP($A35,'Season 1'!AJ$4:CM$104,30,0),"0"),IFERROR(VLOOKUP($A35,'Season 2'!AK$4:CN$104,30,0),"0"),
IFERROR(VLOOKUP($A35,'Season 3'!AK$4:CN$104,30,0),"0"),IFERROR(VLOOKUP($A35,'Season 4'!AK$4:CN$104,30,0),"0"),
IFERROR(VLOOKUP($A35,'Season 5'!AK$4:CN$104,30,0),"0"),IFERROR(VLOOKUP($A35,'Season 6'!AK$4:CN$104,30,0),"0"),
IFERROR(VLOOKUP($A35,'Season 7'!AK$4:CN$104,30,0),"0"),IFERROR(VLOOKUP($A35,'Season 8'!AK$4:CN$104,30,0),"0"),
IFERROR(VLOOKUP($A35,'Season 9'!AK$4:CN$104,30,0),"0"),IFERROR(VLOOKUP($A35,'Season 10'!AK$4:CN$104,30,0),"0"),
IFERROR(VLOOKUP($A35,'Season 11'!AK$4:CN$104,30,0),"0"),IFERROR(VLOOKUP($A35,'Season 12'!AK$4:CN$104,30,0),"0"),
IFERROR(VLOOKUP($A35,'Season 13'!AK$4:CN$104,30,0),"0"),IFERROR(VLOOKUP($A35,'Season 14'!AK$4:CN$104,30,0),"0"),IFERROR(VLOOKUP($A35,'Season 15'!AK$4:CN$104,30,0),"0"),)</f>
        <v>0</v>
      </c>
      <c r="AD35" s="21">
        <f>SUM(
IFERROR(VLOOKUP($A35,'Season 1'!AJ$4:CM$104,31,0),"0"),IFERROR(VLOOKUP($A35,'Season 2'!AK$4:CN$104,31,0),"0"),
IFERROR(VLOOKUP($A35,'Season 3'!AK$4:CN$104,31,0),"0"),IFERROR(VLOOKUP($A35,'Season 4'!AK$4:CN$104,31,0),"0"),
IFERROR(VLOOKUP($A35,'Season 5'!AK$4:CN$104,31,0),"0"),IFERROR(VLOOKUP($A35,'Season 6'!AK$4:CN$104,31,0),"0"),
IFERROR(VLOOKUP($A35,'Season 7'!AK$4:CN$104,31,0),"0"),IFERROR(VLOOKUP($A35,'Season 8'!AK$4:CN$104,31,0),"0"),
IFERROR(VLOOKUP($A35,'Season 9'!AK$4:CN$104,31,0),"0"),IFERROR(VLOOKUP($A35,'Season 10'!AK$4:CN$104,31,0),"0"),
IFERROR(VLOOKUP($A35,'Season 11'!AK$4:CN$104,31,0),"0"),IFERROR(VLOOKUP($A35,'Season 12'!AK$4:CN$104,31,0),"0"),
IFERROR(VLOOKUP($A35,'Season 13'!AK$4:CN$104,31,0),"0"),IFERROR(VLOOKUP($A35,'Season 14'!AK$4:CN$104,31,0),"0"),IFERROR(VLOOKUP($A35,'Season 15'!AK$4:CN$104,31,0),"0"),)</f>
        <v>0</v>
      </c>
      <c r="AE35" s="402">
        <f>SUM(
IFERROR(VLOOKUP($A35,'Season 1'!AJ$4:CM$104,32,0),"0"),IFERROR(VLOOKUP($A35,'Season 2'!AK$4:CN$104,32,0),"0"),
IFERROR(VLOOKUP($A35,'Season 3'!AK$4:CN$104,32,0),"0"),IFERROR(VLOOKUP($A35,'Season 4'!AK$4:CN$104,32,0),"0"),
IFERROR(VLOOKUP($A35,'Season 5'!AK$4:CN$104,32,0),"0"),IFERROR(VLOOKUP($A35,'Season 6'!AK$4:CN$104,32,0),"0"),
IFERROR(VLOOKUP($A35,'Season 7'!AK$4:CN$104,32,0),"0"),IFERROR(VLOOKUP($A35,'Season 8'!AK$4:CN$104,32,0),"0"),
IFERROR(VLOOKUP($A35,'Season 9'!AK$4:CN$104,32,0),"0"),IFERROR(VLOOKUP($A35,'Season 10'!AK$4:CN$104,32,0),"0"),
IFERROR(VLOOKUP($A35,'Season 11'!AK$4:CN$104,32,0),"0"),IFERROR(VLOOKUP($A35,'Season 12'!AK$4:CN$104,32,0),"0"),
IFERROR(VLOOKUP($A35,'Season 13'!AK$4:CN$104,32,0),"0"),IFERROR(VLOOKUP($A35,'Season 14'!AK$4:CN$104,32,0),"0"),IFERROR(VLOOKUP($A35,'Season 15'!AK$4:CN$104,32,0),"0"),)</f>
        <v>0</v>
      </c>
      <c r="AF35" s="403">
        <f>SUM(IFERROR(VLOOKUP($A35,'Season 2'!AK$4:CN$104,33,0),"0"),
IFERROR(VLOOKUP($A35,'Season 3'!AK$4:CN$104,33,0),"0"),IFERROR(VLOOKUP($A35,'Season 4'!AK$4:CN$104,33,0),"0"),
IFERROR(VLOOKUP($A35,'Season 5'!AK$4:CN$104,33,0),"0"),IFERROR(VLOOKUP($A35,'Season 6'!AK$4:CN$104,33,0),"0"),
IFERROR(VLOOKUP($A35,'Season 7'!AK$4:CN$104,33,0),"0"),IFERROR(VLOOKUP($A35,'Season 8'!AK$4:CN$104,33,0),"0"),
IFERROR(VLOOKUP($A35,'Season 9'!AK$4:CN$104,33,0),"0"),IFERROR(VLOOKUP($A35,'Season 10'!AK$4:CN$104,33,0),"0"),
IFERROR(VLOOKUP($A35,'Season 11'!AK$4:CN$104,33,0),"0"),IFERROR(VLOOKUP($A35,'Season 12'!AK$4:CN$104,33,0),"0"),
IFERROR(VLOOKUP($A35,'Season 13'!AK$4:CN$104,33,0),"0"),IFERROR(VLOOKUP($A35,'Season 14'!AK$4:CN$104,33,0),"0"),IFERROR(VLOOKUP($A35,'Season 15'!AK$4:CN$104,33,0),"0"),)</f>
        <v>0</v>
      </c>
      <c r="AG35" s="398">
        <f>SUM(IFERROR(VLOOKUP($A35,'Season 2'!AK$4:CN$104,34,0),"0"),
IFERROR(VLOOKUP($A35,'Season 3'!AK$4:CN$104,34,0),"0"),IFERROR(VLOOKUP($A35,'Season 4'!AK$4:CN$104,34,0),"0"),
IFERROR(VLOOKUP($A35,'Season 5'!AK$4:CN$104,34,0),"0"),IFERROR(VLOOKUP($A35,'Season 6'!AK$4:CN$104,34,0),"0"),
IFERROR(VLOOKUP($A35,'Season 7'!AK$4:CN$104,34,0),"0"),IFERROR(VLOOKUP($A35,'Season 8'!AK$4:CN$104,34,0),"0"),
IFERROR(VLOOKUP($A35,'Season 9'!AK$4:CN$104,34,0),"0"),IFERROR(VLOOKUP($A35,'Season 10'!AK$4:CN$104,34,0),"0"),
IFERROR(VLOOKUP($A35,'Season 11'!AK$4:CN$104,34,0),"0"),IFERROR(VLOOKUP($A35,'Season 12'!AK$4:CN$104,34,0),"0"),
IFERROR(VLOOKUP($A35,'Season 13'!AK$4:CN$104,34,0),"0"),IFERROR(VLOOKUP($A35,'Season 14'!AK$4:CN$104,34,0),"0"),IFERROR(VLOOKUP($A35,'Season 15'!AK$4:CN$104,34,0),"0"),)</f>
        <v>0</v>
      </c>
      <c r="AH35" s="518">
        <f>SUM(IFERROR(VLOOKUP($A35,'Season 2'!AK$4:CN$104,35,0),"0"),
IFERROR(VLOOKUP($A35,'Season 3'!AK$4:CN$104,35,0),"0"),IFERROR(VLOOKUP($A35,'Season 4'!AK$4:CN$104,35,0),"0"),
IFERROR(VLOOKUP($A35,'Season 5'!AK$4:CN$104,35,0),"0"),IFERROR(VLOOKUP($A35,'Season 6'!AK$4:CN$104,35,0),"0"),
IFERROR(VLOOKUP($A35,'Season 7'!AK$4:CN$104,35,0),"0"),IFERROR(VLOOKUP($A35,'Season 8'!AK$4:CN$104,35,0),"0"),
IFERROR(VLOOKUP($A35,'Season 9'!AK$4:CN$104,35,0),"0"),IFERROR(VLOOKUP($A35,'Season 10'!AK$4:CN$104,35,0),"0"),
IFERROR(VLOOKUP($A35,'Season 11'!AK$4:CN$104,35,0),"0"),IFERROR(VLOOKUP($A35,'Season 12'!AK$4:CN$104,35,0),"0"),
IFERROR(VLOOKUP($A35,'Season 13'!AK$4:CN$104,35,0),"0"),IFERROR(VLOOKUP($A35,'Season 14'!AK$4:CN$104,35,0),"0"),IFERROR(VLOOKUP($A35,'Season 15'!AK$4:CN$104,35,0),"0"),)</f>
        <v>0</v>
      </c>
      <c r="AI35" s="21">
        <f>SUM(IFERROR(VLOOKUP($A35,'Season 2'!AK$4:CN$104,36,0),"0"),
IFERROR(VLOOKUP($A35,'Season 3'!AK$4:CN$104,36,0),"0"),IFERROR(VLOOKUP($A35,'Season 4'!AK$4:CN$104,36,0),"0"),
IFERROR(VLOOKUP($A35,'Season 5'!AK$4:CN$104,36,0),"0"),IFERROR(VLOOKUP($A35,'Season 6'!AK$4:CN$104,36,0),"0"),
IFERROR(VLOOKUP($A35,'Season 7'!AK$4:CN$104,36,0),"0"),IFERROR(VLOOKUP($A35,'Season 8'!AK$4:CN$104,36,0),"0"),
IFERROR(VLOOKUP($A35,'Season 9'!AK$4:CN$104,36,0),"0"),IFERROR(VLOOKUP($A35,'Season 10'!AK$4:CN$104,36,0),"0"),
IFERROR(VLOOKUP($A35,'Season 11'!AK$4:CN$104,36,0),"0"),IFERROR(VLOOKUP($A35,'Season 12'!AK$4:CN$104,36,0),"0"),
IFERROR(VLOOKUP($A35,'Season 13'!AK$4:CN$104,36,0),"0"),IFERROR(VLOOKUP($A35,'Season 14'!AK$4:CN$104,36,0),"0"),IFERROR(VLOOKUP($A35,'Season 15'!AK$4:CN$104,36,0),"0"),)</f>
        <v>0</v>
      </c>
      <c r="AJ35" s="402">
        <f>SUM(IFERROR(VLOOKUP($A35,'Season 2'!AK$4:CN$104,37,0),"0"),
IFERROR(VLOOKUP($A35,'Season 3'!AK$4:CN$104,37,0),"0"),IFERROR(VLOOKUP($A35,'Season 4'!AK$4:CN$104,37,0),"0"),
IFERROR(VLOOKUP($A35,'Season 5'!AK$4:CN$104,37,0),"0"),IFERROR(VLOOKUP($A35,'Season 6'!AK$4:CN$104,37,0),"0"),
IFERROR(VLOOKUP($A35,'Season 7'!AK$4:CN$104,37,0),"0"),IFERROR(VLOOKUP($A35,'Season 8'!AK$4:CN$104,37,0),"0"),
IFERROR(VLOOKUP($A35,'Season 9'!AK$4:CN$104,37,0),"0"),IFERROR(VLOOKUP($A35,'Season 10'!AK$4:CN$104,37,0),"0"),
IFERROR(VLOOKUP($A35,'Season 11'!AK$4:CN$104,37,0),"0"),IFERROR(VLOOKUP($A35,'Season 12'!AK$4:CN$104,37,0),"0"),
IFERROR(VLOOKUP($A35,'Season 13'!AK$4:CN$104,37,0),"0"),IFERROR(VLOOKUP($A35,'Season 14'!AK$4:CN$104,37,0),"0"),IFERROR(VLOOKUP($A35,'Season 15'!AK$4:CN$104,37,0),"0"),)</f>
        <v>0</v>
      </c>
      <c r="AK35" s="403">
        <f>SUM(IFERROR(VLOOKUP($A35,'Season 1'!AJ$4:CM$104,33,0),"0"),IFERROR(VLOOKUP($A35,'Season 2'!AK$4:CN$104,38,0),"0"),
IFERROR(VLOOKUP($A35,'Season 3'!AK$4:CN$104,38,0),"0"),IFERROR(VLOOKUP($A35,'Season 4'!AK$4:CN$104,38,0),"0"),
IFERROR(VLOOKUP($A35,'Season 5'!AK$4:CN$104,38,0),"0"),IFERROR(VLOOKUP($A35,'Season 6'!AK$4:CN$104,38,0),"0"),
IFERROR(VLOOKUP($A35,'Season 7'!AK$4:CN$104,38,0),"0"),IFERROR(VLOOKUP($A35,'Season 8'!AK$4:CN$104,38,0),"0"),
IFERROR(VLOOKUP($A35,'Season 9'!AK$4:CN$104,38,0),"0"),IFERROR(VLOOKUP($A35,'Season 10'!AK$4:CN$104,38,0),"0"),
IFERROR(VLOOKUP($A35,'Season 11'!AK$4:CN$104,38,0),"0"),IFERROR(VLOOKUP($A35,'Season 12'!AK$4:CN$104,38,0),"0"),
IFERROR(VLOOKUP($A35,'Season 13'!AK$4:CN$104,38,0),"0"),IFERROR(VLOOKUP($A35,'Season 14'!AK$4:CN$104,38,0),"0"),IFERROR(VLOOKUP($A35,'Season 15'!AK$4:CN$104,38,0),"0"),)</f>
        <v>0</v>
      </c>
      <c r="AL35" s="398">
        <f>SUM(IFERROR(VLOOKUP($A35,'Season 1'!AJ$4:CM$104,34,0),"0"),IFERROR(VLOOKUP($A35,'Season 2'!AK$4:CN$104,39,0),"0"),
IFERROR(VLOOKUP($A35,'Season 3'!AK$4:CN$104,39,0),"0"),IFERROR(VLOOKUP($A35,'Season 4'!AK$4:CN$104,39,0),"0"),
IFERROR(VLOOKUP($A35,'Season 5'!AK$4:CN$104,39,0),"0"),IFERROR(VLOOKUP($A35,'Season 6'!AK$4:CN$104,39,0),"0"),
IFERROR(VLOOKUP($A35,'Season 7'!AK$4:CN$104,39,0),"0"),IFERROR(VLOOKUP($A35,'Season 8'!AK$4:CN$104,39,0),"0"),
IFERROR(VLOOKUP($A35,'Season 9'!AK$4:CN$104,39,0),"0"),IFERROR(VLOOKUP($A35,'Season 10'!AK$4:CN$104,39,0),"0"),
IFERROR(VLOOKUP($A35,'Season 11'!AK$4:CN$104,39,0),"0"),IFERROR(VLOOKUP($A35,'Season 12'!AK$4:CN$104,39,0),"0"),
IFERROR(VLOOKUP($A35,'Season 13'!AK$4:CN$104,39,0),"0"),IFERROR(VLOOKUP($A35,'Season 14'!AK$4:CN$104,39,0),"0"),IFERROR(VLOOKUP($A35,'Season 15'!AK$4:CN$104,39,0),"0"),)</f>
        <v>0</v>
      </c>
      <c r="AM35" s="518">
        <f>SUM(IFERROR(VLOOKUP($A35,'Season 1'!AJ$4:CM$104,35,0),"0"),IFERROR(VLOOKUP($A35,'Season 2'!AK$4:CN$104,40,0),"0"),
IFERROR(VLOOKUP($A35,'Season 3'!AK$4:CN$104,40,0),"0"),IFERROR(VLOOKUP($A35,'Season 4'!AK$4:CN$104,40,0),"0"),
IFERROR(VLOOKUP($A35,'Season 5'!AK$4:CN$104,40,0),"0"),IFERROR(VLOOKUP($A35,'Season 6'!AK$4:CN$104,40,0),"0"),
IFERROR(VLOOKUP($A35,'Season 7'!AK$4:CN$104,40,0),"0"),IFERROR(VLOOKUP($A35,'Season 8'!AK$4:CN$104,40,0),"0"),
IFERROR(VLOOKUP($A35,'Season 9'!AK$4:CN$104,40,0),"0"),IFERROR(VLOOKUP($A35,'Season 10'!AK$4:CN$104,40,0),"0"),
IFERROR(VLOOKUP($A35,'Season 11'!AK$4:CN$104,40,0),"0"),IFERROR(VLOOKUP($A35,'Season 12'!AK$4:CN$104,40,0),"0"),
IFERROR(VLOOKUP($A35,'Season 13'!AK$4:CN$104,40,0),"0"),IFERROR(VLOOKUP($A35,'Season 14'!AK$4:CN$104,40,0),"0"),IFERROR(VLOOKUP($A35,'Season 15'!AK$4:CN$104,40,0),"0"),)</f>
        <v>0</v>
      </c>
      <c r="AN35" s="21">
        <f>SUM(IFERROR(VLOOKUP($A35,'Season 1'!AJ$4:CM$104,36,0),"0"),IFERROR(VLOOKUP($A35,'Season 2'!AK$4:CN$104,41,0),"0"),
IFERROR(VLOOKUP($A35,'Season 3'!AK$4:CN$104,41,0),"0"),IFERROR(VLOOKUP($A35,'Season 4'!AK$4:CN$104,41,0),"0"),
IFERROR(VLOOKUP($A35,'Season 5'!AK$4:CN$104,41,0),"0"),IFERROR(VLOOKUP($A35,'Season 6'!AK$4:CN$104,41,0),"0"),
IFERROR(VLOOKUP($A35,'Season 7'!AK$4:CN$104,41,0),"0"),IFERROR(VLOOKUP($A35,'Season 8'!AK$4:CN$104,41,0),"0"),
IFERROR(VLOOKUP($A35,'Season 9'!AK$4:CN$104,41,0),"0"),IFERROR(VLOOKUP($A35,'Season 10'!AK$4:CN$104,41,0),"0"),
IFERROR(VLOOKUP($A35,'Season 11'!AK$4:CN$104,41,0),"0"),IFERROR(VLOOKUP($A35,'Season 12'!AK$4:CN$104,41,0),"0"),
IFERROR(VLOOKUP($A35,'Season 13'!AK$4:CN$104,41,0),"0"),IFERROR(VLOOKUP($A35,'Season 14'!AK$4:CN$104,41,0),"0"),IFERROR(VLOOKUP($A35,'Season 15'!AK$4:CN$104,41,0),"0"),)</f>
        <v>0</v>
      </c>
      <c r="AO35" s="402">
        <f>SUM(IFERROR(VLOOKUP($A35,'Season 1'!AJ$4:CM$104,37,0),"0"),IFERROR(VLOOKUP($A35,'Season 2'!AK$4:CN$104,42,0),"0"),
IFERROR(VLOOKUP($A35,'Season 3'!AK$4:CN$104,42,0),"0"),IFERROR(VLOOKUP($A35,'Season 4'!AK$4:CN$104,42,0),"0"),
IFERROR(VLOOKUP($A35,'Season 5'!AK$4:CN$104,42,0),"0"),IFERROR(VLOOKUP($A35,'Season 6'!AK$4:CN$104,42,0),"0"),
IFERROR(VLOOKUP($A35,'Season 7'!AK$4:CN$104,42,0),"0"),IFERROR(VLOOKUP($A35,'Season 8'!AK$4:CN$104,42,0),"0"),
IFERROR(VLOOKUP($A35,'Season 9'!AK$4:CN$104,42,0),"0"),IFERROR(VLOOKUP($A35,'Season 10'!AK$4:CN$104,42,0),"0"),
IFERROR(VLOOKUP($A35,'Season 11'!AK$4:CN$104,42,0),"0"),IFERROR(VLOOKUP($A35,'Season 12'!AK$4:CN$104,42,0),"0"),
IFERROR(VLOOKUP($A35,'Season 13'!AK$4:CN$104,42,0),"0"),IFERROR(VLOOKUP($A35,'Season 14'!AK$4:CN$104,42,0),"0"),IFERROR(VLOOKUP($A35,'Season 15'!AK$4:CN$104,42,0),"0"),)</f>
        <v>0</v>
      </c>
      <c r="AP35" s="403">
        <f>SUM(IFERROR(VLOOKUP($A35,'Season 1'!AJ$4:CM$104,43,0),"0"),IFERROR(VLOOKUP($A35,'Season 2'!AK$4:CN$104,43,0),"0"),
IFERROR(VLOOKUP($A35,'Season 3'!AK$4:CN$104,43,0),"0"),IFERROR(VLOOKUP($A35,'Season 4'!AK$4:CN$104,43,0),"0"),
IFERROR(VLOOKUP($A35,'Season 5'!AK$4:CN$104,43,0),"0"),IFERROR(VLOOKUP($A35,'Season 6'!AK$4:CN$104,43,0),"0"),
IFERROR(VLOOKUP($A35,'Season 7'!AK$4:CN$104,43,0),"0"),IFERROR(VLOOKUP($A35,'Season 8'!AK$4:CN$104,43,0),"0"),
IFERROR(VLOOKUP($A35,'Season 9'!AK$4:CN$104,43,0),"0"),IFERROR(VLOOKUP($A35,'Season 10'!AK$4:CN$104,43,0),"0"),
IFERROR(VLOOKUP($A35,'Season 11'!AK$4:CN$104,43,0),"0"),IFERROR(VLOOKUP($A35,'Season 12'!AK$4:CN$104,43,0),"0"),
IFERROR(VLOOKUP($A35,'Season 13'!AK$4:CN$104,43,0),"0"),IFERROR(VLOOKUP($A35,'Season 14'!AK$4:CN$104,43,0),"0"),IFERROR(VLOOKUP($A35,'Season 15'!AK$4:CN$104,43,0),"0"),)</f>
        <v>0</v>
      </c>
      <c r="AQ35" s="398">
        <f>SUM(IFERROR(VLOOKUP($A35,'Season 1'!AJ$4:CM$104,44,0),"0"),IFERROR(VLOOKUP($A35,'Season 2'!AK$4:CN$104,44,0),"0"),
IFERROR(VLOOKUP($A35,'Season 3'!AK$4:CN$104,44,0),"0"),IFERROR(VLOOKUP($A35,'Season 4'!AK$4:CN$104,44,0),"0"),
IFERROR(VLOOKUP($A35,'Season 5'!AK$4:CN$104,44,0),"0"),IFERROR(VLOOKUP($A35,'Season 6'!AK$4:CN$104,44,0),"0"),
IFERROR(VLOOKUP($A35,'Season 7'!AK$4:CN$104,44,0),"0"),IFERROR(VLOOKUP($A35,'Season 8'!AK$4:CN$104,44,0),"0"),
IFERROR(VLOOKUP($A35,'Season 9'!AK$4:CN$104,44,0),"0"),IFERROR(VLOOKUP($A35,'Season 10'!AK$4:CN$104,44,0),"0"),
IFERROR(VLOOKUP($A35,'Season 11'!AK$4:CN$104,44,0),"0"),IFERROR(VLOOKUP($A35,'Season 12'!AK$4:CN$104,44,0),"0"),
IFERROR(VLOOKUP($A35,'Season 13'!AK$4:CN$104,44,0),"0"),IFERROR(VLOOKUP($A35,'Season 14'!AK$4:CN$104,44,0),"0"),IFERROR(VLOOKUP($A35,'Season 15'!AK$4:CN$104,44,0),"0"),)</f>
        <v>0</v>
      </c>
      <c r="AR35" s="518">
        <f>SUM(IFERROR(VLOOKUP($A35,'Season 1'!AJ$4:CM$104,45,0),"0"),IFERROR(VLOOKUP($A35,'Season 2'!AK$4:CN$104,45,0),"0"),
IFERROR(VLOOKUP($A35,'Season 3'!AK$4:CN$104,45,0),"0"),IFERROR(VLOOKUP($A35,'Season 4'!AK$4:CN$104,45,0),"0"),
IFERROR(VLOOKUP($A35,'Season 5'!AK$4:CN$104,45,0),"0"),IFERROR(VLOOKUP($A35,'Season 6'!AK$4:CN$104,45,0),"0"),
IFERROR(VLOOKUP($A35,'Season 7'!AK$4:CN$104,45,0),"0"),IFERROR(VLOOKUP($A35,'Season 8'!AK$4:CN$104,45,0),"0"),
IFERROR(VLOOKUP($A35,'Season 9'!AK$4:CN$104,45,0),"0"),IFERROR(VLOOKUP($A35,'Season 10'!AK$4:CN$104,45,0),"0"),
IFERROR(VLOOKUP($A35,'Season 11'!AK$4:CN$104,45,0),"0"),IFERROR(VLOOKUP($A35,'Season 12'!AK$4:CN$104,45,0),"0"),
IFERROR(VLOOKUP($A35,'Season 13'!AK$4:CN$104,45,0),"0"),IFERROR(VLOOKUP($A35,'Season 14'!AK$4:CN$104,45,0),"0"),IFERROR(VLOOKUP($A35,'Season 15'!AK$4:CN$104,45,0),"0"),)</f>
        <v>0</v>
      </c>
      <c r="AS35" s="21">
        <f>SUM(IFERROR(VLOOKUP($A35,'Season 1'!AJ$4:CM$104,46,0),"0"),IFERROR(VLOOKUP($A35,'Season 2'!AK$4:CN$104,46,0),"0"),
IFERROR(VLOOKUP($A35,'Season 3'!AK$4:CN$104,46,0),"0"),IFERROR(VLOOKUP($A35,'Season 4'!AK$4:CN$104,46,0),"0"),
IFERROR(VLOOKUP($A35,'Season 5'!AK$4:CN$104,46,0),"0"),IFERROR(VLOOKUP($A35,'Season 6'!AK$4:CN$104,46,0),"0"),
IFERROR(VLOOKUP($A35,'Season 7'!AK$4:CN$104,46,0),"0"),IFERROR(VLOOKUP($A35,'Season 8'!AK$4:CN$104,46,0),"0"),
IFERROR(VLOOKUP($A35,'Season 9'!AK$4:CN$104,46,0),"0"),IFERROR(VLOOKUP($A35,'Season 10'!AK$4:CN$104,46,0),"0"),
IFERROR(VLOOKUP($A35,'Season 11'!AK$4:CN$104,46,0),"0"),IFERROR(VLOOKUP($A35,'Season 12'!AK$4:CN$104,46,0),"0"),
IFERROR(VLOOKUP($A35,'Season 13'!AK$4:CN$104,46,0),"0"),IFERROR(VLOOKUP($A35,'Season 14'!AK$4:CN$104,46,0),"0"),IFERROR(VLOOKUP($A35,'Season 15'!AK$4:CN$104,46,0),"0"),)</f>
        <v>0</v>
      </c>
      <c r="AT35" s="402">
        <f>SUM(IFERROR(VLOOKUP($A35,'Season 1'!AJ$4:CM$104,47,0),"0"),IFERROR(VLOOKUP($A35,'Season 2'!AK$4:CN$104,47,0),"0"),
IFERROR(VLOOKUP($A35,'Season 3'!AK$4:CN$104,47,0),"0"),IFERROR(VLOOKUP($A35,'Season 4'!AK$4:CN$104,47,0),"0"),
IFERROR(VLOOKUP($A35,'Season 5'!AK$4:CN$104,47,0),"0"),IFERROR(VLOOKUP($A35,'Season 6'!AK$4:CN$104,47,0),"0"),
IFERROR(VLOOKUP($A35,'Season 7'!AK$4:CN$104,47,0),"0"),IFERROR(VLOOKUP($A35,'Season 8'!AK$4:CN$104,47,0),"0"),
IFERROR(VLOOKUP($A35,'Season 9'!AK$4:CN$104,47,0),"0"),IFERROR(VLOOKUP($A35,'Season 10'!AK$4:CN$104,47,0),"0"),
IFERROR(VLOOKUP($A35,'Season 11'!AK$4:CN$104,47,0),"0"),IFERROR(VLOOKUP($A35,'Season 12'!AK$4:CN$104,47,0),"0"),
IFERROR(VLOOKUP($A35,'Season 13'!AK$4:CN$104,47,0),"0"),IFERROR(VLOOKUP($A35,'Season 14'!AK$4:CN$104,47,0),"0"),IFERROR(VLOOKUP($A35,'Season 15'!AK$4:CN$104,47,0),"0"),)</f>
        <v>0</v>
      </c>
      <c r="AU35" s="403">
        <f>SUM(IFERROR(VLOOKUP($A35,'Season 3'!AK$4:CN$104,48,0),"0"),IFERROR(VLOOKUP($A35,'Season 4'!AK$4:CN$104,48,0),"0"),
IFERROR(VLOOKUP($A35,'Season 5'!AK$4:CN$104,48,0),"0"),IFERROR(VLOOKUP($A35,'Season 6'!AK$4:CN$104,48,0),"0"),
IFERROR(VLOOKUP($A35,'Season 7'!AK$4:CN$104,48,0),"0"),IFERROR(VLOOKUP($A35,'Season 8'!AK$4:CN$104,48,0),"0"),
IFERROR(VLOOKUP($A35,'Season 9'!AK$4:CN$104,48,0),"0"),IFERROR(VLOOKUP($A35,'Season 10'!AK$4:CN$104,48,0),"0"),
IFERROR(VLOOKUP($A35,'Season 11'!AK$4:CN$104,48,0),"0"),IFERROR(VLOOKUP($A35,'Season 12'!AK$4:CN$104,48,0),"0"),
IFERROR(VLOOKUP($A35,'Season 13'!AK$4:CN$104,48,0),"0"),IFERROR(VLOOKUP($A35,'Season 14'!AK$4:CN$104,48,0),"0"),IFERROR(VLOOKUP($A35,'Season 15'!AK$4:CN$104,48,0),"0"),)</f>
        <v>0</v>
      </c>
      <c r="AV35" s="398">
        <f>SUM(IFERROR(VLOOKUP($A35,'Season 3'!AK$4:CN$104,49,0),"0"),IFERROR(VLOOKUP($A35,'Season 4'!AK$4:CN$104,49,0),"0"),
IFERROR(VLOOKUP($A35,'Season 5'!AK$4:CN$104,49,0),"0"),IFERROR(VLOOKUP($A35,'Season 6'!AK$4:CN$104,49,0),"0"),
IFERROR(VLOOKUP($A35,'Season 7'!AK$4:CN$104,49,0),"0"),IFERROR(VLOOKUP($A35,'Season 8'!AK$4:CN$104,49,0),"0"),
IFERROR(VLOOKUP($A35,'Season 9'!AK$4:CN$104,49,0),"0"),IFERROR(VLOOKUP($A35,'Season 10'!AK$4:CN$104,49,0),"0"),
IFERROR(VLOOKUP($A35,'Season 11'!AK$4:CN$104,49,0),"0"),IFERROR(VLOOKUP($A35,'Season 12'!AK$4:CN$104,49,0),"0"),
IFERROR(VLOOKUP($A35,'Season 13'!AK$4:CN$104,49,0),"0"),IFERROR(VLOOKUP($A35,'Season 14'!AK$4:CN$104,49,0),"0"),IFERROR(VLOOKUP($A35,'Season 15'!AK$4:CN$104,49,0),"0"),)</f>
        <v>0</v>
      </c>
      <c r="AW35" s="518">
        <f>SUM(IFERROR(VLOOKUP($A35,'Season 3'!AK$4:CN$104,50,0),"0"),IFERROR(VLOOKUP($A35,'Season 4'!AK$4:CN$104,50,0),"0"),
IFERROR(VLOOKUP($A35,'Season 5'!AK$4:CN$104,50,0),"0"),IFERROR(VLOOKUP($A35,'Season 6'!AK$4:CN$104,50,0),"0"),
IFERROR(VLOOKUP($A35,'Season 7'!AK$4:CN$104,50,0),"0"),IFERROR(VLOOKUP($A35,'Season 8'!AK$4:CN$104,50,0),"0"),
IFERROR(VLOOKUP($A35,'Season 9'!AK$4:CN$104,50,0),"0"),IFERROR(VLOOKUP($A35,'Season 10'!AK$4:CN$104,50,0),"0"),
IFERROR(VLOOKUP($A35,'Season 11'!AK$4:CN$104,50,0),"0"),IFERROR(VLOOKUP($A35,'Season 12'!AK$4:CN$104,50,0),"0"),
IFERROR(VLOOKUP($A35,'Season 13'!AK$4:CN$104,50,0),"0"),IFERROR(VLOOKUP($A35,'Season 14'!AK$4:CN$104,50,0),"0"),IFERROR(VLOOKUP($A35,'Season 15'!AK$4:CN$104,50,0),"0"),)</f>
        <v>0</v>
      </c>
      <c r="AX35" s="21">
        <f>SUM(IFERROR(VLOOKUP($A35,'Season 3'!AK$4:CN$104,51,0),"0"),IFERROR(VLOOKUP($A35,'Season 4'!AK$4:CN$104,51,0),"0"),
IFERROR(VLOOKUP($A35,'Season 5'!AK$4:CN$104,51,0),"0"),IFERROR(VLOOKUP($A35,'Season 6'!AK$4:CN$104,51,0),"0"),
IFERROR(VLOOKUP($A35,'Season 7'!AK$4:CN$104,51,0),"0"),IFERROR(VLOOKUP($A35,'Season 8'!AK$4:CN$104,51,0),"0"),
IFERROR(VLOOKUP($A35,'Season 9'!AK$4:CN$104,51,0),"0"),IFERROR(VLOOKUP($A35,'Season 10'!AK$4:CN$104,51,0),"0"),
IFERROR(VLOOKUP($A35,'Season 11'!AK$4:CN$104,51,0),"0"),IFERROR(VLOOKUP($A35,'Season 12'!AK$4:CN$104,51,0),"0"),
IFERROR(VLOOKUP($A35,'Season 13'!AK$4:CN$104,51,0),"0"),IFERROR(VLOOKUP($A35,'Season 14'!AK$4:CN$104,51,0),"0"),IFERROR(VLOOKUP($A35,'Season 15'!AK$4:CN$104,51,0),"0"),)</f>
        <v>0</v>
      </c>
      <c r="AY35" s="402">
        <f>SUM(IFERROR(VLOOKUP($A35,'Season 3'!AK$4:CN$104,52,0),"0"),IFERROR(VLOOKUP($A35,'Season 4'!AK$4:CN$104,52,0),"0"),
IFERROR(VLOOKUP($A35,'Season 5'!AK$4:CN$104,52,0),"0"),IFERROR(VLOOKUP($A35,'Season 6'!AK$4:CN$104,52,0),"0"),
IFERROR(VLOOKUP($A35,'Season 7'!AK$4:CN$104,52,0),"0"),IFERROR(VLOOKUP($A35,'Season 8'!AK$4:CN$104,52,0),"0"),
IFERROR(VLOOKUP($A35,'Season 9'!AK$4:CN$104,52,0),"0"),IFERROR(VLOOKUP($A35,'Season 10'!AK$4:CN$104,52,0),"0"),
IFERROR(VLOOKUP($A35,'Season 11'!AK$4:CN$104,52,0),"0"),IFERROR(VLOOKUP($A35,'Season 12'!AK$4:CN$104,52,0),"0"),
IFERROR(VLOOKUP($A35,'Season 13'!AK$4:CN$104,52,0),"0"),IFERROR(VLOOKUP($A35,'Season 14'!AK$4:CN$104,52,0),"0"),IFERROR(VLOOKUP($A35,'Season 15'!AK$4:CN$104,52,0),"0"),)</f>
        <v>0</v>
      </c>
      <c r="AZ35" s="403">
        <f>SUM(IFERROR(VLOOKUP($A35,'Season 1'!AJ$4:CM$104,38,0),"0"),IFERROR(VLOOKUP($A35,'Season 2'!AK$4:CN$104,48,0),"0"),)</f>
        <v>0</v>
      </c>
      <c r="BA35" s="398">
        <f>SUM(IFERROR(VLOOKUP($A35,'Season 1'!AJ$4:CM$104,39,0),"0"),IFERROR(VLOOKUP($A35,'Season 2'!AK$4:CN$104,49,0),"0"),)</f>
        <v>0</v>
      </c>
      <c r="BB35" s="518">
        <f>SUM(IFERROR(VLOOKUP($A35,'Season 1'!AJ$4:CM$104,40,0),"0"),IFERROR(VLOOKUP($A35,'Season 2'!AK$4:CN$104,50,0),"0"),)</f>
        <v>0</v>
      </c>
      <c r="BC35" s="21">
        <f>SUM(IFERROR(VLOOKUP($A35,'Season 1'!AJ$4:CM$104,41,0),"0"),IFERROR(VLOOKUP($A35,'Season 2'!AK$4:CN$104,51,0),"0"),)</f>
        <v>0</v>
      </c>
      <c r="BD35" s="402">
        <f>SUM(IFERROR(VLOOKUP($A35,'Season 1'!AJ$4:CM$104,42,0),"0"),IFERROR(VLOOKUP($A35,'Season 2'!AK$4:CN$104,52,0),"0"),)</f>
        <v>0</v>
      </c>
      <c r="BE35" s="561">
        <f>SUM(
IFERROR(VLOOKUP($A35,'Season 1'!AJ$4:CM$104,48,0),"0"),IFERROR(VLOOKUP($A35,'Season 2'!AK$4:CN$104,53,0),"0"),
IFERROR(VLOOKUP($A35,'Season 3'!AK$4:CN$104,53,0),"0"),IFERROR(VLOOKUP($A35,'Season 4'!AK$4:CN$104,53,0),"0"),
IFERROR(VLOOKUP($A35,'Season 5'!AK$4:CN$104,53,0),"0"),IFERROR(VLOOKUP($A35,'Season 6'!AK$4:CN$104,53,0),"0"),
IFERROR(VLOOKUP($A35,'Season 7'!AK$4:CN$104,53,0),"0"),IFERROR(VLOOKUP($A35,'Season 8'!AK$4:CN$104,53,0),"0"),
IFERROR(VLOOKUP($A35,'Season 9'!AK$4:CN$104,53,0),"0"),IFERROR(VLOOKUP($A35,'Season 10'!AK$4:CN$104,53,0),"0"),
IFERROR(VLOOKUP($A35,'Season 11'!AK$4:CN$104,53,0),"0"),IFERROR(VLOOKUP($A35,'Season 12'!AK$4:CN$104,53,0),"0"),
IFERROR(VLOOKUP($A35,'Season 13'!AK$4:CN$104,53,0),"0"),IFERROR(VLOOKUP($A35,'Season 14'!AK$4:CN$104,53,0),"0"),IFERROR(VLOOKUP($A35,'Season 15'!AK$4:CN$104,53,0),"0"),)</f>
        <v>0</v>
      </c>
      <c r="BF35" s="562">
        <f>SUM(
IFERROR(VLOOKUP($A35,'Season 1'!AJ$4:CM$104,49,0),"0"),IFERROR(VLOOKUP($A35,'Season 2'!AK$4:CN$104,54,0),"0"),
IFERROR(VLOOKUP($A35,'Season 3'!AK$4:CN$104,54,0),"0"),IFERROR(VLOOKUP($A35,'Season 4'!AK$4:CN$104,54,0),"0"),
IFERROR(VLOOKUP($A35,'Season 5'!AK$4:CN$104,54,0),"0"),IFERROR(VLOOKUP($A35,'Season 6'!AK$4:CN$104,54,0),"0"),
IFERROR(VLOOKUP($A35,'Season 7'!AK$4:CN$104,54,0),"0"),IFERROR(VLOOKUP($A35,'Season 8'!AK$4:CN$104,54,0),"0"),
IFERROR(VLOOKUP($A35,'Season 9'!AK$4:CN$104,54,0),"0"),IFERROR(VLOOKUP($A35,'Season 10'!AK$4:CN$104,54,0),"0"),
IFERROR(VLOOKUP($A35,'Season 11'!AK$4:CN$104,540),"0"),IFERROR(VLOOKUP($A35,'Season 12'!AK$4:CN$104,54,0),"0"),
IFERROR(VLOOKUP($A35,'Season 13'!AK$4:CN$104,54,0),"0"),IFERROR(VLOOKUP($A35,'Season 14'!AK$4:CN$104,54,0),"0"),IFERROR(VLOOKUP($A35,'Season 15'!AK$4:CN$104,54,0),"0"),)</f>
        <v>0</v>
      </c>
      <c r="BG35" s="529" t="e">
        <f t="shared" si="1"/>
        <v>#DIV/0!</v>
      </c>
      <c r="BI35" s="553"/>
      <c r="BJ35" s="553"/>
      <c r="BK35" s="553"/>
      <c r="BL35" s="553"/>
      <c r="BM35" s="553"/>
      <c r="BN35" s="553"/>
      <c r="BO35" s="531"/>
      <c r="BP35" s="531"/>
      <c r="BQ35" s="531"/>
      <c r="BR35" s="531"/>
      <c r="BS35" s="12" t="str">
        <f>IFERROR(VLOOKUP($A35,'Season 1'!$AJ$4:$CM$104,50,0),"0")</f>
        <v>0</v>
      </c>
      <c r="BT35" s="12" t="str">
        <f>IFERROR(VLOOKUP($A35,'Season 1'!$AJ$4:$CM$104,51,0),"0")</f>
        <v>0</v>
      </c>
      <c r="BU35" s="12" t="str">
        <f>IFERROR(VLOOKUP($A35,'Season 2'!$AK$4:$CN$104,55,0),"0")</f>
        <v>0</v>
      </c>
      <c r="BV35" s="12" t="str">
        <f>IFERROR(VLOOKUP($A35,'Season 2'!$AK$4:$CN$104,56,0),"0")</f>
        <v>0</v>
      </c>
      <c r="BW35" s="12" t="str">
        <f>IFERROR(VLOOKUP($A35,'Season 3'!$AK$4:$CN$104,55,0),"0")</f>
        <v>0</v>
      </c>
      <c r="BX35" s="12" t="str">
        <f>IFERROR(VLOOKUP($A35,'Season 3'!$AK$4:$CN$104,56,0),"0")</f>
        <v>0</v>
      </c>
      <c r="BY35" s="12" t="str">
        <f>IFERROR(VLOOKUP($A35,'Season 4'!$AK$4:$CN$104,55,0),"0")</f>
        <v>0</v>
      </c>
      <c r="BZ35" s="12" t="str">
        <f>IFERROR(VLOOKUP($A35,'Season 4'!$AK$4:$CN$104,56,0),"0")</f>
        <v>0</v>
      </c>
      <c r="CA35" s="12" t="str">
        <f>IFERROR(VLOOKUP($A35,'Season 5'!$AK$4:$CN$104,55,0),"0")</f>
        <v>0</v>
      </c>
      <c r="CB35" s="12" t="str">
        <f>IFERROR(VLOOKUP($A35,'Season 5'!$AK$4:$CN$104,56,0),"0")</f>
        <v>0</v>
      </c>
      <c r="CC35" s="12" t="str">
        <f>IFERROR(VLOOKUP($A35,'Season 6'!$AK$4:$CN$104,55,0),"0")</f>
        <v>0</v>
      </c>
      <c r="CD35" s="12" t="str">
        <f>IFERROR(VLOOKUP($A35,'Season 6'!$AK$4:$CN$104,56,0),"0")</f>
        <v>0</v>
      </c>
      <c r="CE35" s="12" t="str">
        <f>IFERROR(VLOOKUP($A35,'Season 7'!$AK$4:$CN$104,55,0),"0")</f>
        <v>0</v>
      </c>
      <c r="CF35" s="12" t="str">
        <f>IFERROR(VLOOKUP($A35,'Season 7'!$AK$4:$CN$104,56,0),"0")</f>
        <v>0</v>
      </c>
      <c r="CG35" s="12" t="str">
        <f>IFERROR(VLOOKUP($A35,'Season 8'!$AK$4:$CN$104,55,0),"0")</f>
        <v>0</v>
      </c>
      <c r="CH35" s="12" t="str">
        <f>IFERROR(VLOOKUP($A35,'Season 8'!$AK$4:$CN$104,56,0),"0")</f>
        <v>0</v>
      </c>
      <c r="CI35" s="12" t="str">
        <f>IFERROR(VLOOKUP($A35,'Season 9'!$AK$4:$CN$104,55,0),"0")</f>
        <v>0</v>
      </c>
      <c r="CJ35" s="12" t="str">
        <f>IFERROR(VLOOKUP($A35,'Season 9'!$AK$4:$CN$104,56,0),"0")</f>
        <v>0</v>
      </c>
      <c r="CK35" s="12" t="str">
        <f>IFERROR(VLOOKUP($A35,'Season 10'!$AK$4:$CN$104,55,0),"0")</f>
        <v>0</v>
      </c>
      <c r="CL35" s="12" t="str">
        <f>IFERROR(VLOOKUP($A35,'Season 10'!$AK$4:$CN$104,56,0),"0")</f>
        <v>0</v>
      </c>
      <c r="CM35" s="12" t="str">
        <f>IFERROR(VLOOKUP($A35,'Season 11'!$AK$4:$CN$104,55,0),"0")</f>
        <v>0</v>
      </c>
      <c r="CN35" s="12" t="str">
        <f>IFERROR(VLOOKUP($A35,'Season 11'!$AK$4:$CN$104,56,0),"0")</f>
        <v>0</v>
      </c>
      <c r="CO35" s="12" t="str">
        <f>IFERROR(VLOOKUP($A35,'Season 12'!$AK$4:$CN$104,55,0),"0")</f>
        <v>0</v>
      </c>
      <c r="CP35" s="12" t="str">
        <f>IFERROR(VLOOKUP($A35,'Season 12'!$AK$4:$CN$104,56,0),"0")</f>
        <v>0</v>
      </c>
      <c r="CQ35" s="12" t="str">
        <f>IFERROR(VLOOKUP($A35,'Season 13'!$AK$4:$CN$104,55,0),"0")</f>
        <v>0</v>
      </c>
      <c r="CR35" s="12" t="str">
        <f>IFERROR(VLOOKUP($A35,'Season 13'!$AK$4:$CN$104,56,0),"0")</f>
        <v>0</v>
      </c>
      <c r="CS35" s="12" t="str">
        <f>IFERROR(VLOOKUP($A35,'Season 14'!$AK$4:$CN$104,55,0),"0")</f>
        <v>0</v>
      </c>
      <c r="CT35" s="12" t="str">
        <f>IFERROR(VLOOKUP($A35,'Season 14'!$AK$4:$CN$104,56,0),"0")</f>
        <v>0</v>
      </c>
      <c r="CU35" s="12" t="str">
        <f>IFERROR(VLOOKUP($A35,'Season 15'!$AK$4:$CN$104,55,0),"0")</f>
        <v>0</v>
      </c>
      <c r="CV35" s="12" t="str">
        <f>IFERROR(VLOOKUP($A35,'Season 15'!$AK$4:$CN$104,56,0),"0")</f>
        <v>0</v>
      </c>
    </row>
    <row r="36" spans="1:100" x14ac:dyDescent="0.25">
      <c r="A36" s="545"/>
      <c r="B36" s="516" t="str">
        <f>IFERROR(VLOOKUP('Data Totals'!A36,'Season 1'!AJ$4:CH$104,2,FALSE),IFERROR(VLOOKUP('Data Totals'!A36,'Season 2'!AK$4:CI$104,2,FALSE),IFERROR(VLOOKUP('Data Totals'!A36,'Season 3'!AK$4:CI$104,2,FALSE),IFERROR(VLOOKUP('Data Totals'!A36,'Season 4'!AK$4:CI$104,2,FALSE),IFERROR(VLOOKUP('Data Totals'!A36,'Season 5'!AK$4:CI$104,2,FALSE),IFERROR(VLOOKUP('Data Totals'!A36,'Season 6'!AK$4:CI$104,2,FALSE),IFERROR(VLOOKUP('Data Totals'!A36,'Season 7'!AK$4:CI$104,2,FALSE),IFERROR(VLOOKUP('Data Totals'!A36,'Season 8'!AK$4:CI$104,2,FALSE),IFERROR(VLOOKUP('Data Totals'!A36,'Season 9'!AK$4:CI$104,2,FALSE),IFERROR(VLOOKUP('Data Totals'!A36,'Season 10'!AK$4:CI$104,2,FALSE),IFERROR(VLOOKUP('Data Totals'!A36,'Season 11'!AK$4:CI$104,2,FALSE),IFERROR(VLOOKUP('Data Totals'!A36,'Season 12'!AK$4:CI$104,2,FALSE),IFERROR(VLOOKUP('Data Totals'!A36,'Season 13'!AK$4:CI$104,2,FALSE),IFERROR(VLOOKUP('Data Totals'!A36,'Season 14'!AK$4:CI$104,2,FALSE),IFERROR(VLOOKUP('Data Totals'!A36,'Season 15'!AK$4:CI$104,2,FALSE),"N/A")))))))))))))))</f>
        <v>N/A</v>
      </c>
      <c r="C36" s="517" t="str">
        <f>IFERROR(VLOOKUP('Data Totals'!A36,'Season 1'!AJ$4:CH$104,3,FALSE),IFERROR(VLOOKUP('Data Totals'!A36,'Season 2'!AK$4:CI$104,3,FALSE),IFERROR(VLOOKUP('Data Totals'!A36,'Season 3'!AK$4:CI$104,3,FALSE),IFERROR(VLOOKUP('Data Totals'!A36,'Season 4'!AK$4:CI$104,3,FALSE),IFERROR(VLOOKUP('Data Totals'!A36,'Season 5'!AK$4:CI$104,3,FALSE),IFERROR(VLOOKUP('Data Totals'!A36,'Season 6'!AK$4:CI$104,3,FALSE),IFERROR(VLOOKUP('Data Totals'!A36,'Season 7'!AK$4:CI$104,3,FALSE),IFERROR(VLOOKUP('Data Totals'!A36,'Season 8'!AK$4:CI$104,3,FALSE),IFERROR(VLOOKUP('Data Totals'!A36,'Season 9'!AK$4:CI$104,3,FALSE),IFERROR(VLOOKUP('Data Totals'!A36,'Season 10'!AK$4:CI$104,3,FALSE),IFERROR(VLOOKUP('Data Totals'!A36,'Season 11'!AK$4:CI$104,3,FALSE),IFERROR(VLOOKUP('Data Totals'!A36,'Season 12'!AK$4:CI$104,3,FALSE),IFERROR(VLOOKUP('Data Totals'!A36,'Season 13'!AK$4:CI$104,3,FALSE),IFERROR(VLOOKUP('Data Totals'!A36,'Season 14'!AK$4:CI$104,3,FALSE),IFERROR(VLOOKUP('Data Totals'!A36,'Season 15'!AK$4:CI$104,3,FALSE),"N/A")))))))))))))))</f>
        <v>N/A</v>
      </c>
      <c r="D36" s="517" t="str">
        <f>IFERROR(VLOOKUP('Data Totals'!A36,'Season 15'!AK$4:CI$104,4,FALSE),IFERROR(VLOOKUP('Data Totals'!A36,'Season 14'!AK$4:CI$104,4,FALSE),IFERROR(VLOOKUP('Data Totals'!A36,'Season 13'!AK$4:CI$104,4,FALSE),IFERROR(VLOOKUP('Data Totals'!A36,'Season 12'!AK$4:CI$104,4,FALSE),IFERROR(VLOOKUP('Data Totals'!A36,'Season 11'!AK$4:CI$104,4,FALSE),IFERROR(VLOOKUP('Data Totals'!A36,'Season 10'!AK$4:CI$104,4,FALSE),IFERROR(VLOOKUP('Data Totals'!A36,'Season 9'!AK$4:CI$104,4,FALSE),IFERROR(VLOOKUP('Data Totals'!A36,'Season 8'!AK$4:CI$104,4,FALSE),IFERROR(VLOOKUP('Data Totals'!A36,'Season 7'!AK$4:CI$104,4,FALSE),IFERROR(VLOOKUP('Data Totals'!A36,'Season 6'!AK$4:CI$104,4,FALSE),IFERROR(VLOOKUP('Data Totals'!A36,'Season 5'!AK$4:CI$104,4,FALSE),IFERROR(VLOOKUP('Data Totals'!A36,'Season 4'!AK$4:CI$104,4,FALSE),IFERROR(VLOOKUP('Data Totals'!A36,'Season 3'!AK$4:CI$104,4,FALSE),IFERROR(VLOOKUP('Data Totals'!A36,'Season 2'!AK$4:CI$104,4,FALSE),IFERROR(VLOOKUP('Data Totals'!A36,'Season 1'!AJ$4:CH$104,4,FALSE),"N/A")))))))))))))))</f>
        <v>N/A</v>
      </c>
      <c r="E36" s="517" t="e">
        <f t="shared" si="0"/>
        <v>#VALUE!</v>
      </c>
      <c r="F36" s="398">
        <f>SUM(IFERROR(VLOOKUP(A36,BI$3:BN$152,2,0),"0"),
IFERROR(VLOOKUP(A36,'Season 1'!AJ$4:CM$104,7,0),"0"),IFERROR(VLOOKUP(A36,'Season 2'!AK$4:CN$104,7,0),"0"),
IFERROR(VLOOKUP(A36,'Season 3'!AK$4:CN$104,7,0),"0"),IFERROR(VLOOKUP(A36,'Season 4'!AK$4:CN$104,7,0),"0"),
IFERROR(VLOOKUP(A36,'Season 5'!AK$4:CN$104,7,0),"0"),IFERROR(VLOOKUP(A36,'Season 6'!AK$4:CN$104,7,0),"0"),
IFERROR(VLOOKUP(A36,'Season 7'!AK$4:CN$104,7,0),"0"),IFERROR(VLOOKUP(A36,'Season 8'!AK$4:CN$104,7,0),"0"),
IFERROR(VLOOKUP(A36,'Season 9'!AK$4:CN$104,7,0),"0"),IFERROR(VLOOKUP(A36,'Season 10'!AK$4:CN$104,7,0),"0"),
IFERROR(VLOOKUP(A36,'Season 11'!AK$4:CN$104,7,0),"0"),IFERROR(VLOOKUP(A36,'Season 12'!AK$4:CN$104,7,0),"0"),
IFERROR(VLOOKUP(A36,'Season 13'!AK$4:CN$104,7,0),"0"),IFERROR(VLOOKUP(A36,'Season 14'!AK$4:CN$104,7,0),"0"),IFERROR(VLOOKUP(A36,'Season 15'!AK$4:CN$104,7,0),"0"),)</f>
        <v>0</v>
      </c>
      <c r="G36" s="398">
        <f>SUM(
IFERROR(VLOOKUP(A36,'Season 1'!AJ$4:CM$104,8,0),"0"),IFERROR(VLOOKUP(A36,'Season 2'!AK$4:CN$104,8,0),"0"),
IFERROR(VLOOKUP(A36,'Season 3'!AK$4:CN$104,8,0),"0"),IFERROR(VLOOKUP(A36,'Season 4'!AK$4:CN$104,8,0),"0"),
IFERROR(VLOOKUP(A36,'Season 5'!AK$4:CN$104,8,0),"0"),IFERROR(VLOOKUP(A36,'Season 6'!AK$4:CN$104,8,0),"0"),
IFERROR(VLOOKUP(A36,'Season 7'!AK$4:CN$104,8,0),"0"),IFERROR(VLOOKUP(A36,'Season 8'!AK$4:CN$104,8,0),"0"),
IFERROR(VLOOKUP(A36,'Season 9'!AK$4:CN$104,8,0),"0"),IFERROR(VLOOKUP(A36,'Season 10'!AK$4:CN$104,8,0),"0"),
IFERROR(VLOOKUP(A36,'Season 11'!AK$4:CN$104,8,0),"0"),IFERROR(VLOOKUP(A36,'Season 12'!AK$4:CN$104,8,0),"0"),
IFERROR(VLOOKUP(A36,'Season 13'!AK$4:CN$104,8,0),"0"),IFERROR(VLOOKUP(A36,'Season 14'!AK$4:CN$104,8,0),"0"),IFERROR(VLOOKUP(A36,'Season 15'!AK$4:CN$104,8,0),"0"),)</f>
        <v>0</v>
      </c>
      <c r="H36" s="329">
        <f>SUM(
IFERROR(VLOOKUP(A36,'Season 1'!AJ$4:CM$104,9,0),"0"),IFERROR(VLOOKUP(A36,'Season 2'!AK$4:CN$104,9,0),"0"),
IFERROR(VLOOKUP(A36,'Season 3'!AK$4:CN$104,9,0),"0"),IFERROR(VLOOKUP(A36,'Season 4'!AK$4:CN$104,9,0),"0"),
IFERROR(VLOOKUP(A36,'Season 5'!AK$4:CN$104,9,0),"0"),IFERROR(VLOOKUP(A36,'Season 6'!AK$4:CN$104,9,0),"0"),
IFERROR(VLOOKUP(A36,'Season 7'!AK$4:CN$104,9,0),"0"),IFERROR(VLOOKUP(A36,'Season 8'!AK$4:CN$104,9,0),"0"),
IFERROR(VLOOKUP(A36,'Season 9'!AK$4:CN$104,9,0),"0"),IFERROR(VLOOKUP(A36,'Season 10'!AK$4:CN$104,9,0),"0"),
IFERROR(VLOOKUP(A36,'Season 11'!AK$4:CN$104,9,0),"0"),IFERROR(VLOOKUP(A36,'Season 12'!AK$4:CN$104,9,0),"0"),
IFERROR(VLOOKUP(A36,'Season 13'!AK$4:CN$104,9,0),"0"),IFERROR(VLOOKUP(A36,'Season 14'!AK$4:CN$104,9,0),"0"),IFERROR(VLOOKUP(A36,'Season 15'!AK$4:CN$104,9,0),"0"),)</f>
        <v>0</v>
      </c>
      <c r="I36" s="518">
        <f>SUM(
IFERROR(VLOOKUP(A36,'Season 1'!AJ$4:CM$104,10,0),"0"),IFERROR(VLOOKUP(A36,'Season 2'!AK$4:CN$104,10,0),"0"),
IFERROR(VLOOKUP(A36,'Season 3'!AK$4:CN$104,10,0),"0"),IFERROR(VLOOKUP(A36,'Season 4'!AK$4:CN$104,10,0),"0"),
IFERROR(VLOOKUP(A36,'Season 5'!AK$4:CN$104,10,0),"0"),IFERROR(VLOOKUP(A36,'Season 6'!AK$4:CN$104,10,0),"0"),
IFERROR(VLOOKUP(A36,'Season 7'!AK$4:CN$104,10,0),"0"),IFERROR(VLOOKUP(A36,'Season 8'!AK$4:CN$104,10,0),"0"),
IFERROR(VLOOKUP(A36,'Season 9'!AK$4:CN$104,10,0),"0"),IFERROR(VLOOKUP(A36,'Season 10'!AK$4:CN$104,10,0),"0"),
IFERROR(VLOOKUP(A36,'Season 11'!AK$4:CN$104,10,0),"0"),IFERROR(VLOOKUP(A36,'Season 12'!AK$4:CN$104,10,0),"0"),
IFERROR(VLOOKUP(A36,'Season 13'!AK$4:CN$104,10,0),"0"),IFERROR(VLOOKUP(A36,'Season 14'!AK$4:CN$104,10,0),"0"),IFERROR(VLOOKUP(A36,'Season 15'!AK$4:CN$104,10,0),"0"),)</f>
        <v>0</v>
      </c>
      <c r="J36" s="21">
        <f>SUM(IFERROR(VLOOKUP(A36,BI$3:BN$152,3,0),"0"),
IFERROR(VLOOKUP(A36,'Season 1'!AJ$4:CM$104,11,0),"0"),IFERROR(VLOOKUP(A36,'Season 2'!AK$4:CN$104,11,0),"0"),
IFERROR(VLOOKUP(A36,'Season 3'!AK$4:CN$104,11,0),"0"),IFERROR(VLOOKUP(A36,'Season 4'!AK$4:CN$104,11,0),"0"),
IFERROR(VLOOKUP(A36,'Season 5'!AK$4:CN$104,11,0),"0"),IFERROR(VLOOKUP(A36,'Season 6'!AK$4:CN$104,11,0),"0"),
IFERROR(VLOOKUP(A36,'Season 7'!AK$4:CN$104,11,0),"0"),IFERROR(VLOOKUP(A36,'Season 8'!AK$4:CN$104,11,0),"0"),
IFERROR(VLOOKUP(A36,'Season 9'!AK$4:CN$104,11,0),"0"),IFERROR(VLOOKUP(A36,'Season 10'!AK$4:CN$104,11,0),"0"),
IFERROR(VLOOKUP(A36,'Season 11'!AK$4:CN$104,11,0),"0"),IFERROR(VLOOKUP(A36,'Season 12'!AK$4:CN$104,11,0),"0"),
IFERROR(VLOOKUP(A36,'Season 13'!AK$4:CN$104,11,0),"0"),IFERROR(VLOOKUP(A36,'Season 14'!AK$4:CN$104,11,0),"0"),IFERROR(VLOOKUP(A36,'Season 15'!AK$4:CN$104,11,0),"0"),)</f>
        <v>0</v>
      </c>
      <c r="K36" s="402">
        <f>SUM(IFERROR(VLOOKUP($A36,BI$3:BN$152,4,0),"0"),
IFERROR(VLOOKUP($A36,'Season 1'!AJ$4:CM$104,12,0),"0"),IFERROR(VLOOKUP($A36,'Season 2'!AK$4:CN$104,12,0),"0"),
IFERROR(VLOOKUP($A36,'Season 3'!AK$4:CN$104,12,0),"0"),IFERROR(VLOOKUP($A36,'Season 4'!AK$4:CN$104,12,0),"0"),
IFERROR(VLOOKUP($A36,'Season 5'!AK$4:CN$104,12,0),"0"),IFERROR(VLOOKUP($A36,'Season 6'!AK$4:CN$104,12,0),"0"),
IFERROR(VLOOKUP($A36,'Season 7'!AK$4:CN$104,12,0),"0"),IFERROR(VLOOKUP($A36,'Season 8'!AK$4:CN$104,12,0),"0"),
IFERROR(VLOOKUP($A36,'Season 9'!AK$4:CN$104,12,0),"0"),IFERROR(VLOOKUP($A36,'Season 10'!AK$4:CN$104,12,0),"0"),
IFERROR(VLOOKUP($A36,'Season 11'!AK$4:CN$104,12,0),"0"),IFERROR(VLOOKUP($A36,'Season 12'!AK$4:CN$104,12,0),"0"),
IFERROR(VLOOKUP($A36,'Season 13'!AK$4:CN$104,12,0),"0"),IFERROR(VLOOKUP($A36,'Season 14'!AK$4:CN$104,12,0),"0"),IFERROR(VLOOKUP(A36,'Season 15'!AK$4:CN$104,12,0),"0"),)</f>
        <v>0</v>
      </c>
      <c r="L36" s="403">
        <f>SUM(
IFERROR(VLOOKUP($A36,'Season 1'!AJ$4:CM$104,13,0),"0"),IFERROR(VLOOKUP($A36,'Season 2'!AK$4:CN$104,13,0),"0"),
IFERROR(VLOOKUP($A36,'Season 3'!AK$4:CN$104,13,0),"0"),IFERROR(VLOOKUP($A36,'Season 4'!AK$4:CN$104,13,0),"0"),
IFERROR(VLOOKUP($A36,'Season 5'!AK$4:CN$104,13,0),"0"),IFERROR(VLOOKUP($A36,'Season 6'!AK$4:CN$104,13,0),"0"),
IFERROR(VLOOKUP($A36,'Season 7'!AK$4:CN$104,13,0),"0"),IFERROR(VLOOKUP($A36,'Season 8'!AK$4:CN$104,13,0),"0"),
IFERROR(VLOOKUP($A36,'Season 9'!AK$4:CN$104,13,0),"0"),IFERROR(VLOOKUP($A36,'Season 10'!AK$4:CN$104,13,0),"0"),
IFERROR(VLOOKUP($A36,'Season 11'!AK$4:CN$104,13,0),"0"),IFERROR(VLOOKUP($A36,'Season 12'!AK$4:CN$104,13,0),"0"),
IFERROR(VLOOKUP($A36,'Season 13'!AK$4:CN$104,13,0),"0"),IFERROR(VLOOKUP($A36,'Season 14'!AK$4:CN$104,13,0),"0"),IFERROR(VLOOKUP(A36,'Season 15'!AK$4:CN$104,13,0),"0"),)</f>
        <v>0</v>
      </c>
      <c r="M36" s="398">
        <f>SUM(
IFERROR(VLOOKUP($A36,'Season 1'!AJ$4:CM$104,14,0),"0"),IFERROR(VLOOKUP($A36,'Season 2'!AK$4:CN$104,14,0),"0"),
IFERROR(VLOOKUP($A36,'Season 3'!AK$4:CN$104,14,0),"0"),IFERROR(VLOOKUP($A36,'Season 4'!AK$4:CN$104,14,0),"0"),
IFERROR(VLOOKUP($A36,'Season 5'!AK$4:CN$104,14,0),"0"),IFERROR(VLOOKUP($A36,'Season 6'!AK$4:CN$104,14,0),"0"),
IFERROR(VLOOKUP($A36,'Season 7'!AK$4:CN$104,14,0),"0"),IFERROR(VLOOKUP($A36,'Season 8'!AK$4:CN$104,14,0),"0"),
IFERROR(VLOOKUP($A36,'Season 9'!AK$4:CN$104,14,0),"0"),IFERROR(VLOOKUP($A36,'Season 10'!AK$4:CN$104,14,0),"0"),
IFERROR(VLOOKUP($A36,'Season 11'!AK$4:CN$104,14,0),"0"),IFERROR(VLOOKUP($A36,'Season 12'!AK$4:CN$104,14,0),"0"),
IFERROR(VLOOKUP($A36,'Season 13'!AK$4:CN$104,14,0),"0"),IFERROR(VLOOKUP($A36,'Season 14'!AK$4:CN$104,14,0),"0"),IFERROR(VLOOKUP(A36,'Season 15'!AK$4:CN$104,14,0),"0"),)</f>
        <v>0</v>
      </c>
      <c r="N36" s="518">
        <f>SUM(
IFERROR(VLOOKUP($A36,'Season 1'!AJ$4:CM$104,15,0),"0"),IFERROR(VLOOKUP($A36,'Season 2'!AK$4:CN$104,15,0),"0"),
IFERROR(VLOOKUP($A36,'Season 3'!AK$4:CN$104,15,0),"0"),IFERROR(VLOOKUP($A36,'Season 4'!AK$4:CN$104,15,0),"0"),
IFERROR(VLOOKUP($A36,'Season 5'!AK$4:CN$104,15,0),"0"),IFERROR(VLOOKUP($A36,'Season 6'!AK$4:CN$104,15,0),"0"),
IFERROR(VLOOKUP($A36,'Season 7'!AK$4:CN$104,15,0),"0"),IFERROR(VLOOKUP($A36,'Season 8'!AK$4:CN$104,15,0),"0"),
IFERROR(VLOOKUP($A36,'Season 9'!AK$4:CN$104,15,0),"0"),IFERROR(VLOOKUP($A36,'Season 10'!AK$4:CN$104,15,0),"0"),
IFERROR(VLOOKUP($A36,'Season 11'!AK$4:CN$104,15,0),"0"),IFERROR(VLOOKUP($A36,'Season 12'!AK$4:CN$104,15,0),"0"),
IFERROR(VLOOKUP($A36,'Season 13'!AK$4:CN$104,15,0),"0"),IFERROR(VLOOKUP($A36,'Season 14'!AK$4:CN$104,15,0),"0"),IFERROR(VLOOKUP(A36,'Season 15'!AK$4:CN$104,15,0),"0"),)</f>
        <v>0</v>
      </c>
      <c r="O36" s="21">
        <f>SUM(
IFERROR(VLOOKUP($A36,'Season 1'!AJ$4:CM$104,16,0),"0"),IFERROR(VLOOKUP($A36,'Season 2'!AK$4:CN$104,16,0),"0"),
IFERROR(VLOOKUP($A36,'Season 3'!AK$4:CN$104,16,0),"0"),IFERROR(VLOOKUP($A36,'Season 4'!AK$4:CN$104,16,0),"0"),
IFERROR(VLOOKUP($A36,'Season 5'!AK$4:CN$104,16,0),"0"),IFERROR(VLOOKUP($A36,'Season 6'!AK$4:CN$104,16,0),"0"),
IFERROR(VLOOKUP($A36,'Season 7'!AK$4:CN$104,16,0),"0"),IFERROR(VLOOKUP($A36,'Season 8'!AK$4:CN$104,16,0),"0"),
IFERROR(VLOOKUP($A36,'Season 9'!AK$4:CN$104,16,0),"0"),IFERROR(VLOOKUP($A36,'Season 10'!AK$4:CN$104,16,0),"0"),
IFERROR(VLOOKUP($A36,'Season 11'!AK$4:CN$104,16,0),"0"),IFERROR(VLOOKUP($A36,'Season 12'!AK$4:CN$104,16,0),"0"),
IFERROR(VLOOKUP($A36,'Season 13'!AK$4:CN$104,16,0),"0"),IFERROR(VLOOKUP($A36,'Season 14'!AK$4:CN$104,16,0),"0"),IFERROR(VLOOKUP(A36,'Season 15'!AK$4:CN$104,16,0),"0"),)</f>
        <v>0</v>
      </c>
      <c r="P36" s="402">
        <f>SUM(
IFERROR(VLOOKUP($A36,'Season 1'!AJ$4:CM$104,17,0),"0"),IFERROR(VLOOKUP($A36,'Season 2'!AK$4:CN$104,17,0),"0"),
IFERROR(VLOOKUP($A36,'Season 3'!AK$4:CN$104,17,0),"0"),IFERROR(VLOOKUP($A36,'Season 4'!AK$4:CN$104,17,0),"0"),
IFERROR(VLOOKUP($A36,'Season 5'!AK$4:CN$104,17,0),"0"),IFERROR(VLOOKUP($A36,'Season 6'!AK$4:CN$104,17,0),"0"),
IFERROR(VLOOKUP($A36,'Season 7'!AK$4:CN$104,17,0),"0"),IFERROR(VLOOKUP($A36,'Season 8'!AK$4:CN$104,17,0),"0"),
IFERROR(VLOOKUP($A36,'Season 9'!AK$4:CN$104,17,0),"0"),IFERROR(VLOOKUP($A36,'Season 10'!AK$4:CN$104,17,0),"0"),
IFERROR(VLOOKUP($A36,'Season 11'!AK$4:CN$104,17,0),"0"),IFERROR(VLOOKUP($A36,'Season 12'!AK$4:CN$104,17,0),"0"),
IFERROR(VLOOKUP($A36,'Season 13'!AK$4:CN$104,17,0),"0"),IFERROR(VLOOKUP($A36,'Season 14'!AK$4:CN$104,17,0),"0"),IFERROR(VLOOKUP(A36,'Season 15'!AK$4:CN$104,17,0),"0"),)</f>
        <v>0</v>
      </c>
      <c r="Q36" s="403">
        <f>SUM(
IFERROR(VLOOKUP($A36,'Season 1'!AJ$4:CM$104,18,0),"0"),IFERROR(VLOOKUP($A36,'Season 2'!AK$4:CN$104,18,0),"0"),
IFERROR(VLOOKUP($A36,'Season 3'!AK$4:CN$104,18,0),"0"),IFERROR(VLOOKUP($A36,'Season 4'!AK$4:CN$104,18,0),"0"),
IFERROR(VLOOKUP($A36,'Season 5'!AK$4:CN$104,18,0),"0"),IFERROR(VLOOKUP($A36,'Season 6'!AK$4:CN$104,18,0),"0"),
IFERROR(VLOOKUP($A36,'Season 7'!AK$4:CN$104,18,0),"0"),IFERROR(VLOOKUP($A36,'Season 8'!AK$4:CN$104,18,0),"0"),
IFERROR(VLOOKUP($A36,'Season 9'!AK$4:CN$104,18,0),"0"),IFERROR(VLOOKUP($A36,'Season 10'!AK$4:CN$104,18,0),"0"),
IFERROR(VLOOKUP($A36,'Season 11'!AK$4:CN$104,18,0),"0"),IFERROR(VLOOKUP($A36,'Season 12'!AK$4:CN$104,18,0),"0"),
IFERROR(VLOOKUP($A36,'Season 13'!AK$4:CN$104,18,0),"0"),IFERROR(VLOOKUP($A36,'Season 14'!AK$4:CN$104,18,0),"0"),IFERROR(VLOOKUP(A36,'Season 15'!AK$4:CN$104,18,0),"0"),)</f>
        <v>0</v>
      </c>
      <c r="R36" s="398">
        <f>SUM(
IFERROR(VLOOKUP($A36,'Season 1'!AJ$4:CM$104,19,0),"0"),IFERROR(VLOOKUP($A36,'Season 2'!AK$4:CN$104,19,0),"0"),
IFERROR(VLOOKUP($A36,'Season 3'!AK$4:CN$104,19,0),"0"),IFERROR(VLOOKUP($A36,'Season 4'!AK$4:CN$104,19,0),"0"),
IFERROR(VLOOKUP($A36,'Season 5'!AK$4:CN$104,19,0),"0"),IFERROR(VLOOKUP($A36,'Season 6'!AK$4:CN$104,19,0),"0"),
IFERROR(VLOOKUP($A36,'Season 7'!AK$4:CN$104,19,0),"0"),IFERROR(VLOOKUP($A36,'Season 8'!AK$4:CN$104,19,0),"0"),
IFERROR(VLOOKUP($A36,'Season 9'!AK$4:CN$104,19,0),"0"),IFERROR(VLOOKUP($A36,'Season 10'!AK$4:CN$104,19,0),"0"),
IFERROR(VLOOKUP($A36,'Season 11'!AK$4:CN$104,19,0),"0"),IFERROR(VLOOKUP($A36,'Season 12'!AK$4:CN$104,19,0),"0"),
IFERROR(VLOOKUP($A36,'Season 13'!AK$4:CN$104,19,0),"0"),IFERROR(VLOOKUP($A36,'Season 14'!AK$4:CN$104,19,0),"0"),IFERROR(VLOOKUP(A36,'Season 15'!AK$4:CN$104,19,0),"0"),)</f>
        <v>0</v>
      </c>
      <c r="S36" s="518">
        <f>SUM(
IFERROR(VLOOKUP($A36,'Season 1'!AJ$4:CM$104,20,0),"0"),IFERROR(VLOOKUP($A36,'Season 2'!AK$4:CN$104,20,0),"0"),
IFERROR(VLOOKUP($A36,'Season 3'!AK$4:CN$104,20,0),"0"),IFERROR(VLOOKUP($A36,'Season 4'!AK$4:CN$104,20,0),"0"),
IFERROR(VLOOKUP($A36,'Season 5'!AK$4:CN$104,20,0),"0"),IFERROR(VLOOKUP($A36,'Season 6'!AK$4:CN$104,20,0),"0"),
IFERROR(VLOOKUP($A36,'Season 7'!AK$4:CN$104,20,0),"0"),IFERROR(VLOOKUP($A36,'Season 8'!AK$4:CN$104,20,0),"0"),
IFERROR(VLOOKUP($A36,'Season 9'!AK$4:CN$104,20,0),"0"),IFERROR(VLOOKUP($A36,'Season 10'!AK$4:CN$104,20,0),"0"),
IFERROR(VLOOKUP($A36,'Season 11'!AK$4:CN$104,20,0),"0"),IFERROR(VLOOKUP($A36,'Season 12'!AK$4:CN$104,20,0),"0"),
IFERROR(VLOOKUP($A36,'Season 13'!AK$4:CN$104,20,0),"0"),IFERROR(VLOOKUP($A36,'Season 14'!AK$4:CN$104,20,0),"0"),IFERROR(VLOOKUP(A36,'Season 15'!AK$4:CN$104,20,0),"0"),)</f>
        <v>0</v>
      </c>
      <c r="T36" s="21">
        <f>SUM(
IFERROR(VLOOKUP($A36,'Season 1'!AJ$4:CM$104,21,0),"0"),IFERROR(VLOOKUP($A36,'Season 2'!AK$4:CN$104,21,0),"0"),
IFERROR(VLOOKUP($A36,'Season 3'!AK$4:CN$104,21,0),"0"),IFERROR(VLOOKUP($A36,'Season 4'!AK$4:CN$104,21,0),"0"),
IFERROR(VLOOKUP($A36,'Season 5'!AK$4:CN$104,21,0),"0"),IFERROR(VLOOKUP($A36,'Season 6'!AK$4:CN$104,21,0),"0"),
IFERROR(VLOOKUP($A36,'Season 7'!AK$4:CN$104,21,0),"0"),IFERROR(VLOOKUP($A36,'Season 8'!AK$4:CN$104,21,0),"0"),
IFERROR(VLOOKUP($A36,'Season 9'!AK$4:CN$104,21,0),"0"),IFERROR(VLOOKUP($A36,'Season 10'!AK$4:CN$104,21,0),"0"),
IFERROR(VLOOKUP($A36,'Season 11'!AK$4:CN$104,21,0),"0"),IFERROR(VLOOKUP($A36,'Season 12'!AK$4:CN$104,21,0),"0"),
IFERROR(VLOOKUP($A36,'Season 13'!AK$4:CN$104,21,0),"0"),IFERROR(VLOOKUP($A36,'Season 14'!AK$4:CN$104,21,0),"0"),IFERROR(VLOOKUP(A36,'Season 15'!AK$4:CN$104,21,0),"0"),)</f>
        <v>0</v>
      </c>
      <c r="U36" s="402">
        <f>SUM(
IFERROR(VLOOKUP($A36,'Season 1'!AJ$4:CM$104,22,0),"0"),IFERROR(VLOOKUP($A36,'Season 2'!AK$4:CN$104,22,0),"0"),
IFERROR(VLOOKUP($A36,'Season 3'!AK$4:CN$104,22,0),"0"),IFERROR(VLOOKUP($A36,'Season 4'!AK$4:CN$104,22,0),"0"),
IFERROR(VLOOKUP($A36,'Season 5'!AK$4:CN$104,22,0),"0"),IFERROR(VLOOKUP($A36,'Season 6'!AK$4:CN$104,22,0),"0"),
IFERROR(VLOOKUP($A36,'Season 7'!AK$4:CN$104,22,0),"0"),IFERROR(VLOOKUP($A36,'Season 8'!AK$4:CN$104,22,0),"0"),
IFERROR(VLOOKUP($A36,'Season 9'!AK$4:CN$104,22,0),"0"),IFERROR(VLOOKUP($A36,'Season 10'!AK$4:CN$104,22,0),"0"),
IFERROR(VLOOKUP($A36,'Season 11'!AK$4:CN$104,22,0),"0"),IFERROR(VLOOKUP($A36,'Season 12'!AK$4:CN$104,22,0),"0"),
IFERROR(VLOOKUP($A36,'Season 13'!AK$4:CN$104,22,0),"0"),IFERROR(VLOOKUP($A36,'Season 14'!AK$4:CN$104,22,0),"0"),IFERROR(VLOOKUP(A36,'Season 15'!AK$4:CN$104,22,0),"0"),)</f>
        <v>0</v>
      </c>
      <c r="V36" s="403">
        <f>SUM(
IFERROR(VLOOKUP($A36,'Season 1'!AJ$4:CM$104,23,0),"0"),IFERROR(VLOOKUP($A36,'Season 2'!AK$4:CN$104,23,0),"0"),
IFERROR(VLOOKUP($A36,'Season 3'!AK$4:CN$104,23,0),"0"),IFERROR(VLOOKUP($A36,'Season 4'!AK$4:CN$104,23,0),"0"),
IFERROR(VLOOKUP($A36,'Season 5'!AK$4:CN$104,23,0),"0"),IFERROR(VLOOKUP($A36,'Season 6'!AK$4:CN$104,23,0),"0"),
IFERROR(VLOOKUP($A36,'Season 7'!AK$4:CN$104,23,0),"0"),IFERROR(VLOOKUP($A36,'Season 8'!AK$4:CN$104,23,0),"0"),
IFERROR(VLOOKUP($A36,'Season 9'!AK$4:CN$104,23,0),"0"),IFERROR(VLOOKUP($A36,'Season 10'!AK$4:CN$104,23,0),"0"),
IFERROR(VLOOKUP($A36,'Season 11'!AK$4:CN$104,23,0),"0"),IFERROR(VLOOKUP($A36,'Season 12'!AK$4:CN$104,23,0),"0"),
IFERROR(VLOOKUP($A36,'Season 13'!AK$4:CN$104,23,0),"0"),IFERROR(VLOOKUP($A36,'Season 14'!AK$4:CN$104,23,0),"0"),IFERROR(VLOOKUP($A36,'Season 15'!AK$4:CN$104,23,0),"0"),)</f>
        <v>0</v>
      </c>
      <c r="W36" s="398">
        <f>SUM(
IFERROR(VLOOKUP($A36,'Season 1'!AJ$4:CM$104,24,0),"0"),IFERROR(VLOOKUP($A36,'Season 2'!AK$4:CN$104,24,0),"0"),
IFERROR(VLOOKUP($A36,'Season 3'!AK$4:CN$104,24,0),"0"),IFERROR(VLOOKUP($A36,'Season 4'!AK$4:CN$104,24,0),"0"),
IFERROR(VLOOKUP($A36,'Season 5'!AK$4:CN$104,24,0),"0"),IFERROR(VLOOKUP($A36,'Season 6'!AK$4:CN$104,24,0),"0"),
IFERROR(VLOOKUP($A36,'Season 7'!AK$4:CN$104,24,0),"0"),IFERROR(VLOOKUP($A36,'Season 8'!AK$4:CN$104,24,0),"0"),
IFERROR(VLOOKUP($A36,'Season 9'!AK$4:CN$104,24,0),"0"),IFERROR(VLOOKUP($A36,'Season 10'!AK$4:CN$104,24,0),"0"),
IFERROR(VLOOKUP($A36,'Season 11'!AK$4:CN$104,24,0),"0"),IFERROR(VLOOKUP($A36,'Season 12'!AK$4:CN$104,24,0),"0"),
IFERROR(VLOOKUP($A36,'Season 13'!AK$4:CN$104,24,0),"0"),IFERROR(VLOOKUP($A36,'Season 14'!AK$4:CN$104,24,0),"0"),IFERROR(VLOOKUP($A36,'Season 15'!AK$4:CN$104,24,0),"0"),)</f>
        <v>0</v>
      </c>
      <c r="X36" s="518">
        <f>SUM(
IFERROR(VLOOKUP($A36,'Season 1'!AJ$4:CM$104,25,0),"0"),IFERROR(VLOOKUP($A36,'Season 2'!AK$4:CN$104,25,0),"0"),
IFERROR(VLOOKUP($A36,'Season 3'!AK$4:CN$104,25,0),"0"),IFERROR(VLOOKUP($A36,'Season 4'!AK$4:CN$104,25,0),"0"),
IFERROR(VLOOKUP($A36,'Season 5'!AK$4:CN$104,25,0),"0"),IFERROR(VLOOKUP($A36,'Season 6'!AK$4:CN$104,25,0),"0"),
IFERROR(VLOOKUP($A36,'Season 7'!AK$4:CN$104,25,0),"0"),IFERROR(VLOOKUP($A36,'Season 8'!AK$4:CN$104,25,0),"0"),
IFERROR(VLOOKUP($A36,'Season 9'!AK$4:CN$104,25,0),"0"),IFERROR(VLOOKUP($A36,'Season 10'!AK$4:CN$104,25,0),"0"),
IFERROR(VLOOKUP($A36,'Season 11'!AK$4:CN$104,25,0),"0"),IFERROR(VLOOKUP($A36,'Season 12'!AK$4:CN$104,25,0),"0"),
IFERROR(VLOOKUP($A36,'Season 13'!AK$4:CN$104,25,0),"0"),IFERROR(VLOOKUP($A36,'Season 14'!AK$4:CN$104,25,0),"0"),IFERROR(VLOOKUP($A36,'Season 15'!AK$4:CN$104,25,0),"0"),)</f>
        <v>0</v>
      </c>
      <c r="Y36" s="21">
        <f>SUM(
IFERROR(VLOOKUP($A36,'Season 1'!AJ$4:CM$104,26,0),"0"),IFERROR(VLOOKUP($A36,'Season 2'!AK$4:CN$104,26,0),"0"),
IFERROR(VLOOKUP($A36,'Season 3'!AK$4:CN$104,26,0),"0"),IFERROR(VLOOKUP($A36,'Season 4'!AK$4:CN$104,26,0),"0"),
IFERROR(VLOOKUP($A36,'Season 5'!AK$4:CN$104,26,0),"0"),IFERROR(VLOOKUP($A36,'Season 6'!AK$4:CN$104,26,0),"0"),
IFERROR(VLOOKUP($A36,'Season 7'!AK$4:CN$104,26,0),"0"),IFERROR(VLOOKUP($A36,'Season 8'!AK$4:CN$104,26,0),"0"),
IFERROR(VLOOKUP($A36,'Season 9'!AK$4:CN$104,26,0),"0"),IFERROR(VLOOKUP($A36,'Season 10'!AK$4:CN$104,26,0),"0"),
IFERROR(VLOOKUP($A36,'Season 11'!AK$4:CN$104,26,0),"0"),IFERROR(VLOOKUP($A36,'Season 12'!AK$4:CN$104,26,0),"0"),
IFERROR(VLOOKUP($A36,'Season 13'!AK$4:CN$104,26,0),"0"),IFERROR(VLOOKUP($A36,'Season 14'!AK$4:CN$104,26,0),"0"),IFERROR(VLOOKUP($A36,'Season 15'!AK$4:CN$104,26,0),"0"),)</f>
        <v>0</v>
      </c>
      <c r="Z36" s="402">
        <f>SUM(
IFERROR(VLOOKUP($A36,'Season 1'!AJ$4:CM$104,27,0),"0"),IFERROR(VLOOKUP($A36,'Season 2'!AK$4:CN$104,27,0),"0"),
IFERROR(VLOOKUP($A36,'Season 3'!AK$4:CN$104,27,0),"0"),IFERROR(VLOOKUP($A36,'Season 4'!AK$4:CN$104,27,0),"0"),
IFERROR(VLOOKUP($A36,'Season 5'!AK$4:CN$104,27,0),"0"),IFERROR(VLOOKUP($A36,'Season 6'!AK$4:CN$104,27,0),"0"),
IFERROR(VLOOKUP($A36,'Season 7'!AK$4:CN$104,27,0),"0"),IFERROR(VLOOKUP($A36,'Season 8'!AK$4:CN$104,27,0),"0"),
IFERROR(VLOOKUP($A36,'Season 9'!AK$4:CN$104,27,0),"0"),IFERROR(VLOOKUP($A36,'Season 10'!AK$4:CN$104,27,0),"0"),
IFERROR(VLOOKUP($A36,'Season 11'!AK$4:CN$104,27,0),"0"),IFERROR(VLOOKUP($A36,'Season 12'!AK$4:CN$104,27,0),"0"),
IFERROR(VLOOKUP($A36,'Season 13'!AK$4:CN$104,27,0),"0"),IFERROR(VLOOKUP($A36,'Season 14'!AK$4:CN$104,27,0),"0"),IFERROR(VLOOKUP($A36,'Season 15'!AK$4:CN$104,27,0),"0"),)</f>
        <v>0</v>
      </c>
      <c r="AA36" s="403">
        <f>SUM(
IFERROR(VLOOKUP($A36,'Season 1'!AJ$4:CM$104,28,0),"0"),IFERROR(VLOOKUP($A36,'Season 2'!AK$4:CN$104,28,0),"0"),
IFERROR(VLOOKUP($A36,'Season 3'!AK$4:CN$104,28,0),"0"),IFERROR(VLOOKUP($A36,'Season 4'!AK$4:CN$104,28,0),"0"),
IFERROR(VLOOKUP($A36,'Season 5'!AK$4:CN$104,28,0),"0"),IFERROR(VLOOKUP($A36,'Season 6'!AK$4:CN$104,28,0),"0"),
IFERROR(VLOOKUP($A36,'Season 7'!AK$4:CN$104,28,0),"0"),IFERROR(VLOOKUP($A36,'Season 8'!AK$4:CN$104,28,0),"0"),
IFERROR(VLOOKUP($A36,'Season 9'!AK$4:CN$104,28,0),"0"),IFERROR(VLOOKUP($A36,'Season 10'!AK$4:CN$104,28,0),"0"),
IFERROR(VLOOKUP($A36,'Season 11'!AK$4:CN$104,28,0),"0"),IFERROR(VLOOKUP($A36,'Season 12'!AK$4:CN$104,28,0),"0"),
IFERROR(VLOOKUP($A36,'Season 13'!AK$4:CN$104,28,0),"0"),IFERROR(VLOOKUP($A36,'Season 14'!AK$4:CN$104,28,0),"0"),IFERROR(VLOOKUP($A36,'Season 15'!AK$4:CN$104,28,0),"0"),)</f>
        <v>0</v>
      </c>
      <c r="AB36" s="398">
        <f>SUM(
IFERROR(VLOOKUP($A36,'Season 1'!AJ$4:CM$104,29,0),"0"),IFERROR(VLOOKUP($A36,'Season 2'!AK$4:CN$104,29,0),"0"),
IFERROR(VLOOKUP($A36,'Season 3'!AK$4:CN$104,29,0),"0"),IFERROR(VLOOKUP($A36,'Season 4'!AK$4:CN$104,29,0),"0"),
IFERROR(VLOOKUP($A36,'Season 5'!AK$4:CN$104,29,0),"0"),IFERROR(VLOOKUP($A36,'Season 6'!AK$4:CN$104,29,0),"0"),
IFERROR(VLOOKUP($A36,'Season 7'!AK$4:CN$104,29,0),"0"),IFERROR(VLOOKUP($A36,'Season 8'!AK$4:CN$104,29,0),"0"),
IFERROR(VLOOKUP($A36,'Season 9'!AK$4:CN$104,29,0),"0"),IFERROR(VLOOKUP($A36,'Season 10'!AK$4:CN$104,29,0),"0"),
IFERROR(VLOOKUP($A36,'Season 11'!AK$4:CN$104,29,0),"0"),IFERROR(VLOOKUP($A36,'Season 12'!AK$4:CN$104,29,0),"0"),
IFERROR(VLOOKUP($A36,'Season 13'!AK$4:CN$104,29,0),"0"),IFERROR(VLOOKUP($A36,'Season 14'!AK$4:CN$104,29,0),"0"),IFERROR(VLOOKUP($A36,'Season 15'!AK$4:CN$104,29,0),"0"),)</f>
        <v>0</v>
      </c>
      <c r="AC36" s="518">
        <f>SUM(
IFERROR(VLOOKUP($A36,'Season 1'!AJ$4:CM$104,30,0),"0"),IFERROR(VLOOKUP($A36,'Season 2'!AK$4:CN$104,30,0),"0"),
IFERROR(VLOOKUP($A36,'Season 3'!AK$4:CN$104,30,0),"0"),IFERROR(VLOOKUP($A36,'Season 4'!AK$4:CN$104,30,0),"0"),
IFERROR(VLOOKUP($A36,'Season 5'!AK$4:CN$104,30,0),"0"),IFERROR(VLOOKUP($A36,'Season 6'!AK$4:CN$104,30,0),"0"),
IFERROR(VLOOKUP($A36,'Season 7'!AK$4:CN$104,30,0),"0"),IFERROR(VLOOKUP($A36,'Season 8'!AK$4:CN$104,30,0),"0"),
IFERROR(VLOOKUP($A36,'Season 9'!AK$4:CN$104,30,0),"0"),IFERROR(VLOOKUP($A36,'Season 10'!AK$4:CN$104,30,0),"0"),
IFERROR(VLOOKUP($A36,'Season 11'!AK$4:CN$104,30,0),"0"),IFERROR(VLOOKUP($A36,'Season 12'!AK$4:CN$104,30,0),"0"),
IFERROR(VLOOKUP($A36,'Season 13'!AK$4:CN$104,30,0),"0"),IFERROR(VLOOKUP($A36,'Season 14'!AK$4:CN$104,30,0),"0"),IFERROR(VLOOKUP($A36,'Season 15'!AK$4:CN$104,30,0),"0"),)</f>
        <v>0</v>
      </c>
      <c r="AD36" s="21">
        <f>SUM(
IFERROR(VLOOKUP($A36,'Season 1'!AJ$4:CM$104,31,0),"0"),IFERROR(VLOOKUP($A36,'Season 2'!AK$4:CN$104,31,0),"0"),
IFERROR(VLOOKUP($A36,'Season 3'!AK$4:CN$104,31,0),"0"),IFERROR(VLOOKUP($A36,'Season 4'!AK$4:CN$104,31,0),"0"),
IFERROR(VLOOKUP($A36,'Season 5'!AK$4:CN$104,31,0),"0"),IFERROR(VLOOKUP($A36,'Season 6'!AK$4:CN$104,31,0),"0"),
IFERROR(VLOOKUP($A36,'Season 7'!AK$4:CN$104,31,0),"0"),IFERROR(VLOOKUP($A36,'Season 8'!AK$4:CN$104,31,0),"0"),
IFERROR(VLOOKUP($A36,'Season 9'!AK$4:CN$104,31,0),"0"),IFERROR(VLOOKUP($A36,'Season 10'!AK$4:CN$104,31,0),"0"),
IFERROR(VLOOKUP($A36,'Season 11'!AK$4:CN$104,31,0),"0"),IFERROR(VLOOKUP($A36,'Season 12'!AK$4:CN$104,31,0),"0"),
IFERROR(VLOOKUP($A36,'Season 13'!AK$4:CN$104,31,0),"0"),IFERROR(VLOOKUP($A36,'Season 14'!AK$4:CN$104,31,0),"0"),IFERROR(VLOOKUP($A36,'Season 15'!AK$4:CN$104,31,0),"0"),)</f>
        <v>0</v>
      </c>
      <c r="AE36" s="402">
        <f>SUM(
IFERROR(VLOOKUP($A36,'Season 1'!AJ$4:CM$104,32,0),"0"),IFERROR(VLOOKUP($A36,'Season 2'!AK$4:CN$104,32,0),"0"),
IFERROR(VLOOKUP($A36,'Season 3'!AK$4:CN$104,32,0),"0"),IFERROR(VLOOKUP($A36,'Season 4'!AK$4:CN$104,32,0),"0"),
IFERROR(VLOOKUP($A36,'Season 5'!AK$4:CN$104,32,0),"0"),IFERROR(VLOOKUP($A36,'Season 6'!AK$4:CN$104,32,0),"0"),
IFERROR(VLOOKUP($A36,'Season 7'!AK$4:CN$104,32,0),"0"),IFERROR(VLOOKUP($A36,'Season 8'!AK$4:CN$104,32,0),"0"),
IFERROR(VLOOKUP($A36,'Season 9'!AK$4:CN$104,32,0),"0"),IFERROR(VLOOKUP($A36,'Season 10'!AK$4:CN$104,32,0),"0"),
IFERROR(VLOOKUP($A36,'Season 11'!AK$4:CN$104,32,0),"0"),IFERROR(VLOOKUP($A36,'Season 12'!AK$4:CN$104,32,0),"0"),
IFERROR(VLOOKUP($A36,'Season 13'!AK$4:CN$104,32,0),"0"),IFERROR(VLOOKUP($A36,'Season 14'!AK$4:CN$104,32,0),"0"),IFERROR(VLOOKUP($A36,'Season 15'!AK$4:CN$104,32,0),"0"),)</f>
        <v>0</v>
      </c>
      <c r="AF36" s="403">
        <f>SUM(IFERROR(VLOOKUP($A36,'Season 2'!AK$4:CN$104,33,0),"0"),
IFERROR(VLOOKUP($A36,'Season 3'!AK$4:CN$104,33,0),"0"),IFERROR(VLOOKUP($A36,'Season 4'!AK$4:CN$104,33,0),"0"),
IFERROR(VLOOKUP($A36,'Season 5'!AK$4:CN$104,33,0),"0"),IFERROR(VLOOKUP($A36,'Season 6'!AK$4:CN$104,33,0),"0"),
IFERROR(VLOOKUP($A36,'Season 7'!AK$4:CN$104,33,0),"0"),IFERROR(VLOOKUP($A36,'Season 8'!AK$4:CN$104,33,0),"0"),
IFERROR(VLOOKUP($A36,'Season 9'!AK$4:CN$104,33,0),"0"),IFERROR(VLOOKUP($A36,'Season 10'!AK$4:CN$104,33,0),"0"),
IFERROR(VLOOKUP($A36,'Season 11'!AK$4:CN$104,33,0),"0"),IFERROR(VLOOKUP($A36,'Season 12'!AK$4:CN$104,33,0),"0"),
IFERROR(VLOOKUP($A36,'Season 13'!AK$4:CN$104,33,0),"0"),IFERROR(VLOOKUP($A36,'Season 14'!AK$4:CN$104,33,0),"0"),IFERROR(VLOOKUP($A36,'Season 15'!AK$4:CN$104,33,0),"0"),)</f>
        <v>0</v>
      </c>
      <c r="AG36" s="398">
        <f>SUM(IFERROR(VLOOKUP($A36,'Season 2'!AK$4:CN$104,34,0),"0"),
IFERROR(VLOOKUP($A36,'Season 3'!AK$4:CN$104,34,0),"0"),IFERROR(VLOOKUP($A36,'Season 4'!AK$4:CN$104,34,0),"0"),
IFERROR(VLOOKUP($A36,'Season 5'!AK$4:CN$104,34,0),"0"),IFERROR(VLOOKUP($A36,'Season 6'!AK$4:CN$104,34,0),"0"),
IFERROR(VLOOKUP($A36,'Season 7'!AK$4:CN$104,34,0),"0"),IFERROR(VLOOKUP($A36,'Season 8'!AK$4:CN$104,34,0),"0"),
IFERROR(VLOOKUP($A36,'Season 9'!AK$4:CN$104,34,0),"0"),IFERROR(VLOOKUP($A36,'Season 10'!AK$4:CN$104,34,0),"0"),
IFERROR(VLOOKUP($A36,'Season 11'!AK$4:CN$104,34,0),"0"),IFERROR(VLOOKUP($A36,'Season 12'!AK$4:CN$104,34,0),"0"),
IFERROR(VLOOKUP($A36,'Season 13'!AK$4:CN$104,34,0),"0"),IFERROR(VLOOKUP($A36,'Season 14'!AK$4:CN$104,34,0),"0"),IFERROR(VLOOKUP($A36,'Season 15'!AK$4:CN$104,34,0),"0"),)</f>
        <v>0</v>
      </c>
      <c r="AH36" s="518">
        <f>SUM(IFERROR(VLOOKUP($A36,'Season 2'!AK$4:CN$104,35,0),"0"),
IFERROR(VLOOKUP($A36,'Season 3'!AK$4:CN$104,35,0),"0"),IFERROR(VLOOKUP($A36,'Season 4'!AK$4:CN$104,35,0),"0"),
IFERROR(VLOOKUP($A36,'Season 5'!AK$4:CN$104,35,0),"0"),IFERROR(VLOOKUP($A36,'Season 6'!AK$4:CN$104,35,0),"0"),
IFERROR(VLOOKUP($A36,'Season 7'!AK$4:CN$104,35,0),"0"),IFERROR(VLOOKUP($A36,'Season 8'!AK$4:CN$104,35,0),"0"),
IFERROR(VLOOKUP($A36,'Season 9'!AK$4:CN$104,35,0),"0"),IFERROR(VLOOKUP($A36,'Season 10'!AK$4:CN$104,35,0),"0"),
IFERROR(VLOOKUP($A36,'Season 11'!AK$4:CN$104,35,0),"0"),IFERROR(VLOOKUP($A36,'Season 12'!AK$4:CN$104,35,0),"0"),
IFERROR(VLOOKUP($A36,'Season 13'!AK$4:CN$104,35,0),"0"),IFERROR(VLOOKUP($A36,'Season 14'!AK$4:CN$104,35,0),"0"),IFERROR(VLOOKUP($A36,'Season 15'!AK$4:CN$104,35,0),"0"),)</f>
        <v>0</v>
      </c>
      <c r="AI36" s="21">
        <f>SUM(IFERROR(VLOOKUP($A36,'Season 2'!AK$4:CN$104,36,0),"0"),
IFERROR(VLOOKUP($A36,'Season 3'!AK$4:CN$104,36,0),"0"),IFERROR(VLOOKUP($A36,'Season 4'!AK$4:CN$104,36,0),"0"),
IFERROR(VLOOKUP($A36,'Season 5'!AK$4:CN$104,36,0),"0"),IFERROR(VLOOKUP($A36,'Season 6'!AK$4:CN$104,36,0),"0"),
IFERROR(VLOOKUP($A36,'Season 7'!AK$4:CN$104,36,0),"0"),IFERROR(VLOOKUP($A36,'Season 8'!AK$4:CN$104,36,0),"0"),
IFERROR(VLOOKUP($A36,'Season 9'!AK$4:CN$104,36,0),"0"),IFERROR(VLOOKUP($A36,'Season 10'!AK$4:CN$104,36,0),"0"),
IFERROR(VLOOKUP($A36,'Season 11'!AK$4:CN$104,36,0),"0"),IFERROR(VLOOKUP($A36,'Season 12'!AK$4:CN$104,36,0),"0"),
IFERROR(VLOOKUP($A36,'Season 13'!AK$4:CN$104,36,0),"0"),IFERROR(VLOOKUP($A36,'Season 14'!AK$4:CN$104,36,0),"0"),IFERROR(VLOOKUP($A36,'Season 15'!AK$4:CN$104,36,0),"0"),)</f>
        <v>0</v>
      </c>
      <c r="AJ36" s="402">
        <f>SUM(IFERROR(VLOOKUP($A36,'Season 2'!AK$4:CN$104,37,0),"0"),
IFERROR(VLOOKUP($A36,'Season 3'!AK$4:CN$104,37,0),"0"),IFERROR(VLOOKUP($A36,'Season 4'!AK$4:CN$104,37,0),"0"),
IFERROR(VLOOKUP($A36,'Season 5'!AK$4:CN$104,37,0),"0"),IFERROR(VLOOKUP($A36,'Season 6'!AK$4:CN$104,37,0),"0"),
IFERROR(VLOOKUP($A36,'Season 7'!AK$4:CN$104,37,0),"0"),IFERROR(VLOOKUP($A36,'Season 8'!AK$4:CN$104,37,0),"0"),
IFERROR(VLOOKUP($A36,'Season 9'!AK$4:CN$104,37,0),"0"),IFERROR(VLOOKUP($A36,'Season 10'!AK$4:CN$104,37,0),"0"),
IFERROR(VLOOKUP($A36,'Season 11'!AK$4:CN$104,37,0),"0"),IFERROR(VLOOKUP($A36,'Season 12'!AK$4:CN$104,37,0),"0"),
IFERROR(VLOOKUP($A36,'Season 13'!AK$4:CN$104,37,0),"0"),IFERROR(VLOOKUP($A36,'Season 14'!AK$4:CN$104,37,0),"0"),IFERROR(VLOOKUP($A36,'Season 15'!AK$4:CN$104,37,0),"0"),)</f>
        <v>0</v>
      </c>
      <c r="AK36" s="403">
        <f>SUM(IFERROR(VLOOKUP($A36,'Season 1'!AJ$4:CM$104,33,0),"0"),IFERROR(VLOOKUP($A36,'Season 2'!AK$4:CN$104,38,0),"0"),
IFERROR(VLOOKUP($A36,'Season 3'!AK$4:CN$104,38,0),"0"),IFERROR(VLOOKUP($A36,'Season 4'!AK$4:CN$104,38,0),"0"),
IFERROR(VLOOKUP($A36,'Season 5'!AK$4:CN$104,38,0),"0"),IFERROR(VLOOKUP($A36,'Season 6'!AK$4:CN$104,38,0),"0"),
IFERROR(VLOOKUP($A36,'Season 7'!AK$4:CN$104,38,0),"0"),IFERROR(VLOOKUP($A36,'Season 8'!AK$4:CN$104,38,0),"0"),
IFERROR(VLOOKUP($A36,'Season 9'!AK$4:CN$104,38,0),"0"),IFERROR(VLOOKUP($A36,'Season 10'!AK$4:CN$104,38,0),"0"),
IFERROR(VLOOKUP($A36,'Season 11'!AK$4:CN$104,38,0),"0"),IFERROR(VLOOKUP($A36,'Season 12'!AK$4:CN$104,38,0),"0"),
IFERROR(VLOOKUP($A36,'Season 13'!AK$4:CN$104,38,0),"0"),IFERROR(VLOOKUP($A36,'Season 14'!AK$4:CN$104,38,0),"0"),IFERROR(VLOOKUP($A36,'Season 15'!AK$4:CN$104,38,0),"0"),)</f>
        <v>0</v>
      </c>
      <c r="AL36" s="398">
        <f>SUM(IFERROR(VLOOKUP($A36,'Season 1'!AJ$4:CM$104,34,0),"0"),IFERROR(VLOOKUP($A36,'Season 2'!AK$4:CN$104,39,0),"0"),
IFERROR(VLOOKUP($A36,'Season 3'!AK$4:CN$104,39,0),"0"),IFERROR(VLOOKUP($A36,'Season 4'!AK$4:CN$104,39,0),"0"),
IFERROR(VLOOKUP($A36,'Season 5'!AK$4:CN$104,39,0),"0"),IFERROR(VLOOKUP($A36,'Season 6'!AK$4:CN$104,39,0),"0"),
IFERROR(VLOOKUP($A36,'Season 7'!AK$4:CN$104,39,0),"0"),IFERROR(VLOOKUP($A36,'Season 8'!AK$4:CN$104,39,0),"0"),
IFERROR(VLOOKUP($A36,'Season 9'!AK$4:CN$104,39,0),"0"),IFERROR(VLOOKUP($A36,'Season 10'!AK$4:CN$104,39,0),"0"),
IFERROR(VLOOKUP($A36,'Season 11'!AK$4:CN$104,39,0),"0"),IFERROR(VLOOKUP($A36,'Season 12'!AK$4:CN$104,39,0),"0"),
IFERROR(VLOOKUP($A36,'Season 13'!AK$4:CN$104,39,0),"0"),IFERROR(VLOOKUP($A36,'Season 14'!AK$4:CN$104,39,0),"0"),IFERROR(VLOOKUP($A36,'Season 15'!AK$4:CN$104,39,0),"0"),)</f>
        <v>0</v>
      </c>
      <c r="AM36" s="518">
        <f>SUM(IFERROR(VLOOKUP($A36,'Season 1'!AJ$4:CM$104,35,0),"0"),IFERROR(VLOOKUP($A36,'Season 2'!AK$4:CN$104,40,0),"0"),
IFERROR(VLOOKUP($A36,'Season 3'!AK$4:CN$104,40,0),"0"),IFERROR(VLOOKUP($A36,'Season 4'!AK$4:CN$104,40,0),"0"),
IFERROR(VLOOKUP($A36,'Season 5'!AK$4:CN$104,40,0),"0"),IFERROR(VLOOKUP($A36,'Season 6'!AK$4:CN$104,40,0),"0"),
IFERROR(VLOOKUP($A36,'Season 7'!AK$4:CN$104,40,0),"0"),IFERROR(VLOOKUP($A36,'Season 8'!AK$4:CN$104,40,0),"0"),
IFERROR(VLOOKUP($A36,'Season 9'!AK$4:CN$104,40,0),"0"),IFERROR(VLOOKUP($A36,'Season 10'!AK$4:CN$104,40,0),"0"),
IFERROR(VLOOKUP($A36,'Season 11'!AK$4:CN$104,40,0),"0"),IFERROR(VLOOKUP($A36,'Season 12'!AK$4:CN$104,40,0),"0"),
IFERROR(VLOOKUP($A36,'Season 13'!AK$4:CN$104,40,0),"0"),IFERROR(VLOOKUP($A36,'Season 14'!AK$4:CN$104,40,0),"0"),IFERROR(VLOOKUP($A36,'Season 15'!AK$4:CN$104,40,0),"0"),)</f>
        <v>0</v>
      </c>
      <c r="AN36" s="21">
        <f>SUM(IFERROR(VLOOKUP($A36,'Season 1'!AJ$4:CM$104,36,0),"0"),IFERROR(VLOOKUP($A36,'Season 2'!AK$4:CN$104,41,0),"0"),
IFERROR(VLOOKUP($A36,'Season 3'!AK$4:CN$104,41,0),"0"),IFERROR(VLOOKUP($A36,'Season 4'!AK$4:CN$104,41,0),"0"),
IFERROR(VLOOKUP($A36,'Season 5'!AK$4:CN$104,41,0),"0"),IFERROR(VLOOKUP($A36,'Season 6'!AK$4:CN$104,41,0),"0"),
IFERROR(VLOOKUP($A36,'Season 7'!AK$4:CN$104,41,0),"0"),IFERROR(VLOOKUP($A36,'Season 8'!AK$4:CN$104,41,0),"0"),
IFERROR(VLOOKUP($A36,'Season 9'!AK$4:CN$104,41,0),"0"),IFERROR(VLOOKUP($A36,'Season 10'!AK$4:CN$104,41,0),"0"),
IFERROR(VLOOKUP($A36,'Season 11'!AK$4:CN$104,41,0),"0"),IFERROR(VLOOKUP($A36,'Season 12'!AK$4:CN$104,41,0),"0"),
IFERROR(VLOOKUP($A36,'Season 13'!AK$4:CN$104,41,0),"0"),IFERROR(VLOOKUP($A36,'Season 14'!AK$4:CN$104,41,0),"0"),IFERROR(VLOOKUP($A36,'Season 15'!AK$4:CN$104,41,0),"0"),)</f>
        <v>0</v>
      </c>
      <c r="AO36" s="402">
        <f>SUM(IFERROR(VLOOKUP($A36,'Season 1'!AJ$4:CM$104,37,0),"0"),IFERROR(VLOOKUP($A36,'Season 2'!AK$4:CN$104,42,0),"0"),
IFERROR(VLOOKUP($A36,'Season 3'!AK$4:CN$104,42,0),"0"),IFERROR(VLOOKUP($A36,'Season 4'!AK$4:CN$104,42,0),"0"),
IFERROR(VLOOKUP($A36,'Season 5'!AK$4:CN$104,42,0),"0"),IFERROR(VLOOKUP($A36,'Season 6'!AK$4:CN$104,42,0),"0"),
IFERROR(VLOOKUP($A36,'Season 7'!AK$4:CN$104,42,0),"0"),IFERROR(VLOOKUP($A36,'Season 8'!AK$4:CN$104,42,0),"0"),
IFERROR(VLOOKUP($A36,'Season 9'!AK$4:CN$104,42,0),"0"),IFERROR(VLOOKUP($A36,'Season 10'!AK$4:CN$104,42,0),"0"),
IFERROR(VLOOKUP($A36,'Season 11'!AK$4:CN$104,42,0),"0"),IFERROR(VLOOKUP($A36,'Season 12'!AK$4:CN$104,42,0),"0"),
IFERROR(VLOOKUP($A36,'Season 13'!AK$4:CN$104,42,0),"0"),IFERROR(VLOOKUP($A36,'Season 14'!AK$4:CN$104,42,0),"0"),IFERROR(VLOOKUP($A36,'Season 15'!AK$4:CN$104,42,0),"0"),)</f>
        <v>0</v>
      </c>
      <c r="AP36" s="403">
        <f>SUM(IFERROR(VLOOKUP($A36,'Season 1'!AJ$4:CM$104,43,0),"0"),IFERROR(VLOOKUP($A36,'Season 2'!AK$4:CN$104,43,0),"0"),
IFERROR(VLOOKUP($A36,'Season 3'!AK$4:CN$104,43,0),"0"),IFERROR(VLOOKUP($A36,'Season 4'!AK$4:CN$104,43,0),"0"),
IFERROR(VLOOKUP($A36,'Season 5'!AK$4:CN$104,43,0),"0"),IFERROR(VLOOKUP($A36,'Season 6'!AK$4:CN$104,43,0),"0"),
IFERROR(VLOOKUP($A36,'Season 7'!AK$4:CN$104,43,0),"0"),IFERROR(VLOOKUP($A36,'Season 8'!AK$4:CN$104,43,0),"0"),
IFERROR(VLOOKUP($A36,'Season 9'!AK$4:CN$104,43,0),"0"),IFERROR(VLOOKUP($A36,'Season 10'!AK$4:CN$104,43,0),"0"),
IFERROR(VLOOKUP($A36,'Season 11'!AK$4:CN$104,43,0),"0"),IFERROR(VLOOKUP($A36,'Season 12'!AK$4:CN$104,43,0),"0"),
IFERROR(VLOOKUP($A36,'Season 13'!AK$4:CN$104,43,0),"0"),IFERROR(VLOOKUP($A36,'Season 14'!AK$4:CN$104,43,0),"0"),IFERROR(VLOOKUP($A36,'Season 15'!AK$4:CN$104,43,0),"0"),)</f>
        <v>0</v>
      </c>
      <c r="AQ36" s="398">
        <f>SUM(IFERROR(VLOOKUP($A36,'Season 1'!AJ$4:CM$104,44,0),"0"),IFERROR(VLOOKUP($A36,'Season 2'!AK$4:CN$104,44,0),"0"),
IFERROR(VLOOKUP($A36,'Season 3'!AK$4:CN$104,44,0),"0"),IFERROR(VLOOKUP($A36,'Season 4'!AK$4:CN$104,44,0),"0"),
IFERROR(VLOOKUP($A36,'Season 5'!AK$4:CN$104,44,0),"0"),IFERROR(VLOOKUP($A36,'Season 6'!AK$4:CN$104,44,0),"0"),
IFERROR(VLOOKUP($A36,'Season 7'!AK$4:CN$104,44,0),"0"),IFERROR(VLOOKUP($A36,'Season 8'!AK$4:CN$104,44,0),"0"),
IFERROR(VLOOKUP($A36,'Season 9'!AK$4:CN$104,44,0),"0"),IFERROR(VLOOKUP($A36,'Season 10'!AK$4:CN$104,44,0),"0"),
IFERROR(VLOOKUP($A36,'Season 11'!AK$4:CN$104,44,0),"0"),IFERROR(VLOOKUP($A36,'Season 12'!AK$4:CN$104,44,0),"0"),
IFERROR(VLOOKUP($A36,'Season 13'!AK$4:CN$104,44,0),"0"),IFERROR(VLOOKUP($A36,'Season 14'!AK$4:CN$104,44,0),"0"),IFERROR(VLOOKUP($A36,'Season 15'!AK$4:CN$104,44,0),"0"),)</f>
        <v>0</v>
      </c>
      <c r="AR36" s="518">
        <f>SUM(IFERROR(VLOOKUP($A36,'Season 1'!AJ$4:CM$104,45,0),"0"),IFERROR(VLOOKUP($A36,'Season 2'!AK$4:CN$104,45,0),"0"),
IFERROR(VLOOKUP($A36,'Season 3'!AK$4:CN$104,45,0),"0"),IFERROR(VLOOKUP($A36,'Season 4'!AK$4:CN$104,45,0),"0"),
IFERROR(VLOOKUP($A36,'Season 5'!AK$4:CN$104,45,0),"0"),IFERROR(VLOOKUP($A36,'Season 6'!AK$4:CN$104,45,0),"0"),
IFERROR(VLOOKUP($A36,'Season 7'!AK$4:CN$104,45,0),"0"),IFERROR(VLOOKUP($A36,'Season 8'!AK$4:CN$104,45,0),"0"),
IFERROR(VLOOKUP($A36,'Season 9'!AK$4:CN$104,45,0),"0"),IFERROR(VLOOKUP($A36,'Season 10'!AK$4:CN$104,45,0),"0"),
IFERROR(VLOOKUP($A36,'Season 11'!AK$4:CN$104,45,0),"0"),IFERROR(VLOOKUP($A36,'Season 12'!AK$4:CN$104,45,0),"0"),
IFERROR(VLOOKUP($A36,'Season 13'!AK$4:CN$104,45,0),"0"),IFERROR(VLOOKUP($A36,'Season 14'!AK$4:CN$104,45,0),"0"),IFERROR(VLOOKUP($A36,'Season 15'!AK$4:CN$104,45,0),"0"),)</f>
        <v>0</v>
      </c>
      <c r="AS36" s="21">
        <f>SUM(IFERROR(VLOOKUP($A36,'Season 1'!AJ$4:CM$104,46,0),"0"),IFERROR(VLOOKUP($A36,'Season 2'!AK$4:CN$104,46,0),"0"),
IFERROR(VLOOKUP($A36,'Season 3'!AK$4:CN$104,46,0),"0"),IFERROR(VLOOKUP($A36,'Season 4'!AK$4:CN$104,46,0),"0"),
IFERROR(VLOOKUP($A36,'Season 5'!AK$4:CN$104,46,0),"0"),IFERROR(VLOOKUP($A36,'Season 6'!AK$4:CN$104,46,0),"0"),
IFERROR(VLOOKUP($A36,'Season 7'!AK$4:CN$104,46,0),"0"),IFERROR(VLOOKUP($A36,'Season 8'!AK$4:CN$104,46,0),"0"),
IFERROR(VLOOKUP($A36,'Season 9'!AK$4:CN$104,46,0),"0"),IFERROR(VLOOKUP($A36,'Season 10'!AK$4:CN$104,46,0),"0"),
IFERROR(VLOOKUP($A36,'Season 11'!AK$4:CN$104,46,0),"0"),IFERROR(VLOOKUP($A36,'Season 12'!AK$4:CN$104,46,0),"0"),
IFERROR(VLOOKUP($A36,'Season 13'!AK$4:CN$104,46,0),"0"),IFERROR(VLOOKUP($A36,'Season 14'!AK$4:CN$104,46,0),"0"),IFERROR(VLOOKUP($A36,'Season 15'!AK$4:CN$104,46,0),"0"),)</f>
        <v>0</v>
      </c>
      <c r="AT36" s="402">
        <f>SUM(IFERROR(VLOOKUP($A36,'Season 1'!AJ$4:CM$104,47,0),"0"),IFERROR(VLOOKUP($A36,'Season 2'!AK$4:CN$104,47,0),"0"),
IFERROR(VLOOKUP($A36,'Season 3'!AK$4:CN$104,47,0),"0"),IFERROR(VLOOKUP($A36,'Season 4'!AK$4:CN$104,47,0),"0"),
IFERROR(VLOOKUP($A36,'Season 5'!AK$4:CN$104,47,0),"0"),IFERROR(VLOOKUP($A36,'Season 6'!AK$4:CN$104,47,0),"0"),
IFERROR(VLOOKUP($A36,'Season 7'!AK$4:CN$104,47,0),"0"),IFERROR(VLOOKUP($A36,'Season 8'!AK$4:CN$104,47,0),"0"),
IFERROR(VLOOKUP($A36,'Season 9'!AK$4:CN$104,47,0),"0"),IFERROR(VLOOKUP($A36,'Season 10'!AK$4:CN$104,47,0),"0"),
IFERROR(VLOOKUP($A36,'Season 11'!AK$4:CN$104,47,0),"0"),IFERROR(VLOOKUP($A36,'Season 12'!AK$4:CN$104,47,0),"0"),
IFERROR(VLOOKUP($A36,'Season 13'!AK$4:CN$104,47,0),"0"),IFERROR(VLOOKUP($A36,'Season 14'!AK$4:CN$104,47,0),"0"),IFERROR(VLOOKUP($A36,'Season 15'!AK$4:CN$104,47,0),"0"),)</f>
        <v>0</v>
      </c>
      <c r="AU36" s="403">
        <f>SUM(IFERROR(VLOOKUP($A36,'Season 3'!AK$4:CN$104,48,0),"0"),IFERROR(VLOOKUP($A36,'Season 4'!AK$4:CN$104,48,0),"0"),
IFERROR(VLOOKUP($A36,'Season 5'!AK$4:CN$104,48,0),"0"),IFERROR(VLOOKUP($A36,'Season 6'!AK$4:CN$104,48,0),"0"),
IFERROR(VLOOKUP($A36,'Season 7'!AK$4:CN$104,48,0),"0"),IFERROR(VLOOKUP($A36,'Season 8'!AK$4:CN$104,48,0),"0"),
IFERROR(VLOOKUP($A36,'Season 9'!AK$4:CN$104,48,0),"0"),IFERROR(VLOOKUP($A36,'Season 10'!AK$4:CN$104,48,0),"0"),
IFERROR(VLOOKUP($A36,'Season 11'!AK$4:CN$104,48,0),"0"),IFERROR(VLOOKUP($A36,'Season 12'!AK$4:CN$104,48,0),"0"),
IFERROR(VLOOKUP($A36,'Season 13'!AK$4:CN$104,48,0),"0"),IFERROR(VLOOKUP($A36,'Season 14'!AK$4:CN$104,48,0),"0"),IFERROR(VLOOKUP($A36,'Season 15'!AK$4:CN$104,48,0),"0"),)</f>
        <v>0</v>
      </c>
      <c r="AV36" s="398">
        <f>SUM(IFERROR(VLOOKUP($A36,'Season 3'!AK$4:CN$104,49,0),"0"),IFERROR(VLOOKUP($A36,'Season 4'!AK$4:CN$104,49,0),"0"),
IFERROR(VLOOKUP($A36,'Season 5'!AK$4:CN$104,49,0),"0"),IFERROR(VLOOKUP($A36,'Season 6'!AK$4:CN$104,49,0),"0"),
IFERROR(VLOOKUP($A36,'Season 7'!AK$4:CN$104,49,0),"0"),IFERROR(VLOOKUP($A36,'Season 8'!AK$4:CN$104,49,0),"0"),
IFERROR(VLOOKUP($A36,'Season 9'!AK$4:CN$104,49,0),"0"),IFERROR(VLOOKUP($A36,'Season 10'!AK$4:CN$104,49,0),"0"),
IFERROR(VLOOKUP($A36,'Season 11'!AK$4:CN$104,49,0),"0"),IFERROR(VLOOKUP($A36,'Season 12'!AK$4:CN$104,49,0),"0"),
IFERROR(VLOOKUP($A36,'Season 13'!AK$4:CN$104,49,0),"0"),IFERROR(VLOOKUP($A36,'Season 14'!AK$4:CN$104,49,0),"0"),IFERROR(VLOOKUP($A36,'Season 15'!AK$4:CN$104,49,0),"0"),)</f>
        <v>0</v>
      </c>
      <c r="AW36" s="518">
        <f>SUM(IFERROR(VLOOKUP($A36,'Season 3'!AK$4:CN$104,50,0),"0"),IFERROR(VLOOKUP($A36,'Season 4'!AK$4:CN$104,50,0),"0"),
IFERROR(VLOOKUP($A36,'Season 5'!AK$4:CN$104,50,0),"0"),IFERROR(VLOOKUP($A36,'Season 6'!AK$4:CN$104,50,0),"0"),
IFERROR(VLOOKUP($A36,'Season 7'!AK$4:CN$104,50,0),"0"),IFERROR(VLOOKUP($A36,'Season 8'!AK$4:CN$104,50,0),"0"),
IFERROR(VLOOKUP($A36,'Season 9'!AK$4:CN$104,50,0),"0"),IFERROR(VLOOKUP($A36,'Season 10'!AK$4:CN$104,50,0),"0"),
IFERROR(VLOOKUP($A36,'Season 11'!AK$4:CN$104,50,0),"0"),IFERROR(VLOOKUP($A36,'Season 12'!AK$4:CN$104,50,0),"0"),
IFERROR(VLOOKUP($A36,'Season 13'!AK$4:CN$104,50,0),"0"),IFERROR(VLOOKUP($A36,'Season 14'!AK$4:CN$104,50,0),"0"),IFERROR(VLOOKUP($A36,'Season 15'!AK$4:CN$104,50,0),"0"),)</f>
        <v>0</v>
      </c>
      <c r="AX36" s="21">
        <f>SUM(IFERROR(VLOOKUP($A36,'Season 3'!AK$4:CN$104,51,0),"0"),IFERROR(VLOOKUP($A36,'Season 4'!AK$4:CN$104,51,0),"0"),
IFERROR(VLOOKUP($A36,'Season 5'!AK$4:CN$104,51,0),"0"),IFERROR(VLOOKUP($A36,'Season 6'!AK$4:CN$104,51,0),"0"),
IFERROR(VLOOKUP($A36,'Season 7'!AK$4:CN$104,51,0),"0"),IFERROR(VLOOKUP($A36,'Season 8'!AK$4:CN$104,51,0),"0"),
IFERROR(VLOOKUP($A36,'Season 9'!AK$4:CN$104,51,0),"0"),IFERROR(VLOOKUP($A36,'Season 10'!AK$4:CN$104,51,0),"0"),
IFERROR(VLOOKUP($A36,'Season 11'!AK$4:CN$104,51,0),"0"),IFERROR(VLOOKUP($A36,'Season 12'!AK$4:CN$104,51,0),"0"),
IFERROR(VLOOKUP($A36,'Season 13'!AK$4:CN$104,51,0),"0"),IFERROR(VLOOKUP($A36,'Season 14'!AK$4:CN$104,51,0),"0"),IFERROR(VLOOKUP($A36,'Season 15'!AK$4:CN$104,51,0),"0"),)</f>
        <v>0</v>
      </c>
      <c r="AY36" s="402">
        <f>SUM(IFERROR(VLOOKUP($A36,'Season 3'!AK$4:CN$104,52,0),"0"),IFERROR(VLOOKUP($A36,'Season 4'!AK$4:CN$104,52,0),"0"),
IFERROR(VLOOKUP($A36,'Season 5'!AK$4:CN$104,52,0),"0"),IFERROR(VLOOKUP($A36,'Season 6'!AK$4:CN$104,52,0),"0"),
IFERROR(VLOOKUP($A36,'Season 7'!AK$4:CN$104,52,0),"0"),IFERROR(VLOOKUP($A36,'Season 8'!AK$4:CN$104,52,0),"0"),
IFERROR(VLOOKUP($A36,'Season 9'!AK$4:CN$104,52,0),"0"),IFERROR(VLOOKUP($A36,'Season 10'!AK$4:CN$104,52,0),"0"),
IFERROR(VLOOKUP($A36,'Season 11'!AK$4:CN$104,52,0),"0"),IFERROR(VLOOKUP($A36,'Season 12'!AK$4:CN$104,52,0),"0"),
IFERROR(VLOOKUP($A36,'Season 13'!AK$4:CN$104,52,0),"0"),IFERROR(VLOOKUP($A36,'Season 14'!AK$4:CN$104,52,0),"0"),IFERROR(VLOOKUP($A36,'Season 15'!AK$4:CN$104,52,0),"0"),)</f>
        <v>0</v>
      </c>
      <c r="AZ36" s="403">
        <f>SUM(IFERROR(VLOOKUP($A36,'Season 1'!AJ$4:CM$104,38,0),"0"),IFERROR(VLOOKUP($A36,'Season 2'!AK$4:CN$104,48,0),"0"),)</f>
        <v>0</v>
      </c>
      <c r="BA36" s="398">
        <f>SUM(IFERROR(VLOOKUP($A36,'Season 1'!AJ$4:CM$104,39,0),"0"),IFERROR(VLOOKUP($A36,'Season 2'!AK$4:CN$104,49,0),"0"),)</f>
        <v>0</v>
      </c>
      <c r="BB36" s="518">
        <f>SUM(IFERROR(VLOOKUP($A36,'Season 1'!AJ$4:CM$104,40,0),"0"),IFERROR(VLOOKUP($A36,'Season 2'!AK$4:CN$104,50,0),"0"),)</f>
        <v>0</v>
      </c>
      <c r="BC36" s="21">
        <f>SUM(IFERROR(VLOOKUP($A36,'Season 1'!AJ$4:CM$104,41,0),"0"),IFERROR(VLOOKUP($A36,'Season 2'!AK$4:CN$104,51,0),"0"),)</f>
        <v>0</v>
      </c>
      <c r="BD36" s="402">
        <f>SUM(IFERROR(VLOOKUP($A36,'Season 1'!AJ$4:CM$104,42,0),"0"),IFERROR(VLOOKUP($A36,'Season 2'!AK$4:CN$104,52,0),"0"),)</f>
        <v>0</v>
      </c>
      <c r="BE36" s="561">
        <f>SUM(
IFERROR(VLOOKUP($A36,'Season 1'!AJ$4:CM$104,48,0),"0"),IFERROR(VLOOKUP($A36,'Season 2'!AK$4:CN$104,53,0),"0"),
IFERROR(VLOOKUP($A36,'Season 3'!AK$4:CN$104,53,0),"0"),IFERROR(VLOOKUP($A36,'Season 4'!AK$4:CN$104,53,0),"0"),
IFERROR(VLOOKUP($A36,'Season 5'!AK$4:CN$104,53,0),"0"),IFERROR(VLOOKUP($A36,'Season 6'!AK$4:CN$104,53,0),"0"),
IFERROR(VLOOKUP($A36,'Season 7'!AK$4:CN$104,53,0),"0"),IFERROR(VLOOKUP($A36,'Season 8'!AK$4:CN$104,53,0),"0"),
IFERROR(VLOOKUP($A36,'Season 9'!AK$4:CN$104,53,0),"0"),IFERROR(VLOOKUP($A36,'Season 10'!AK$4:CN$104,53,0),"0"),
IFERROR(VLOOKUP($A36,'Season 11'!AK$4:CN$104,53,0),"0"),IFERROR(VLOOKUP($A36,'Season 12'!AK$4:CN$104,53,0),"0"),
IFERROR(VLOOKUP($A36,'Season 13'!AK$4:CN$104,53,0),"0"),IFERROR(VLOOKUP($A36,'Season 14'!AK$4:CN$104,53,0),"0"),IFERROR(VLOOKUP($A36,'Season 15'!AK$4:CN$104,53,0),"0"),)</f>
        <v>0</v>
      </c>
      <c r="BF36" s="562">
        <f>SUM(
IFERROR(VLOOKUP($A36,'Season 1'!AJ$4:CM$104,49,0),"0"),IFERROR(VLOOKUP($A36,'Season 2'!AK$4:CN$104,54,0),"0"),
IFERROR(VLOOKUP($A36,'Season 3'!AK$4:CN$104,54,0),"0"),IFERROR(VLOOKUP($A36,'Season 4'!AK$4:CN$104,54,0),"0"),
IFERROR(VLOOKUP($A36,'Season 5'!AK$4:CN$104,54,0),"0"),IFERROR(VLOOKUP($A36,'Season 6'!AK$4:CN$104,54,0),"0"),
IFERROR(VLOOKUP($A36,'Season 7'!AK$4:CN$104,54,0),"0"),IFERROR(VLOOKUP($A36,'Season 8'!AK$4:CN$104,54,0),"0"),
IFERROR(VLOOKUP($A36,'Season 9'!AK$4:CN$104,54,0),"0"),IFERROR(VLOOKUP($A36,'Season 10'!AK$4:CN$104,54,0),"0"),
IFERROR(VLOOKUP($A36,'Season 11'!AK$4:CN$104,540),"0"),IFERROR(VLOOKUP($A36,'Season 12'!AK$4:CN$104,54,0),"0"),
IFERROR(VLOOKUP($A36,'Season 13'!AK$4:CN$104,54,0),"0"),IFERROR(VLOOKUP($A36,'Season 14'!AK$4:CN$104,54,0),"0"),IFERROR(VLOOKUP($A36,'Season 15'!AK$4:CN$104,54,0),"0"),)</f>
        <v>0</v>
      </c>
      <c r="BG36" s="529" t="e">
        <f t="shared" si="1"/>
        <v>#DIV/0!</v>
      </c>
      <c r="BI36" s="553"/>
      <c r="BJ36" s="553"/>
      <c r="BK36" s="553"/>
      <c r="BL36" s="553"/>
      <c r="BM36" s="553"/>
      <c r="BN36" s="553"/>
      <c r="BO36" s="531"/>
      <c r="BP36" s="531"/>
      <c r="BQ36" s="531"/>
      <c r="BR36" s="531"/>
      <c r="BS36" s="12" t="str">
        <f>IFERROR(VLOOKUP($A36,'Season 1'!$AJ$4:$CM$104,50,0),"0")</f>
        <v>0</v>
      </c>
      <c r="BT36" s="12" t="str">
        <f>IFERROR(VLOOKUP($A36,'Season 1'!$AJ$4:$CM$104,51,0),"0")</f>
        <v>0</v>
      </c>
      <c r="BU36" s="12" t="str">
        <f>IFERROR(VLOOKUP($A36,'Season 2'!$AK$4:$CN$104,55,0),"0")</f>
        <v>0</v>
      </c>
      <c r="BV36" s="12" t="str">
        <f>IFERROR(VLOOKUP($A36,'Season 2'!$AK$4:$CN$104,56,0),"0")</f>
        <v>0</v>
      </c>
      <c r="BW36" s="12" t="str">
        <f>IFERROR(VLOOKUP($A36,'Season 3'!$AK$4:$CN$104,55,0),"0")</f>
        <v>0</v>
      </c>
      <c r="BX36" s="12" t="str">
        <f>IFERROR(VLOOKUP($A36,'Season 3'!$AK$4:$CN$104,56,0),"0")</f>
        <v>0</v>
      </c>
      <c r="BY36" s="12" t="str">
        <f>IFERROR(VLOOKUP($A36,'Season 4'!$AK$4:$CN$104,55,0),"0")</f>
        <v>0</v>
      </c>
      <c r="BZ36" s="12" t="str">
        <f>IFERROR(VLOOKUP($A36,'Season 4'!$AK$4:$CN$104,56,0),"0")</f>
        <v>0</v>
      </c>
      <c r="CA36" s="12" t="str">
        <f>IFERROR(VLOOKUP($A36,'Season 5'!$AK$4:$CN$104,55,0),"0")</f>
        <v>0</v>
      </c>
      <c r="CB36" s="12" t="str">
        <f>IFERROR(VLOOKUP($A36,'Season 5'!$AK$4:$CN$104,56,0),"0")</f>
        <v>0</v>
      </c>
      <c r="CC36" s="12" t="str">
        <f>IFERROR(VLOOKUP($A36,'Season 6'!$AK$4:$CN$104,55,0),"0")</f>
        <v>0</v>
      </c>
      <c r="CD36" s="12" t="str">
        <f>IFERROR(VLOOKUP($A36,'Season 6'!$AK$4:$CN$104,56,0),"0")</f>
        <v>0</v>
      </c>
      <c r="CE36" s="12" t="str">
        <f>IFERROR(VLOOKUP($A36,'Season 7'!$AK$4:$CN$104,55,0),"0")</f>
        <v>0</v>
      </c>
      <c r="CF36" s="12" t="str">
        <f>IFERROR(VLOOKUP($A36,'Season 7'!$AK$4:$CN$104,56,0),"0")</f>
        <v>0</v>
      </c>
      <c r="CG36" s="12" t="str">
        <f>IFERROR(VLOOKUP($A36,'Season 8'!$AK$4:$CN$104,55,0),"0")</f>
        <v>0</v>
      </c>
      <c r="CH36" s="12" t="str">
        <f>IFERROR(VLOOKUP($A36,'Season 8'!$AK$4:$CN$104,56,0),"0")</f>
        <v>0</v>
      </c>
      <c r="CI36" s="12" t="str">
        <f>IFERROR(VLOOKUP($A36,'Season 9'!$AK$4:$CN$104,55,0),"0")</f>
        <v>0</v>
      </c>
      <c r="CJ36" s="12" t="str">
        <f>IFERROR(VLOOKUP($A36,'Season 9'!$AK$4:$CN$104,56,0),"0")</f>
        <v>0</v>
      </c>
      <c r="CK36" s="12" t="str">
        <f>IFERROR(VLOOKUP($A36,'Season 10'!$AK$4:$CN$104,55,0),"0")</f>
        <v>0</v>
      </c>
      <c r="CL36" s="12" t="str">
        <f>IFERROR(VLOOKUP($A36,'Season 10'!$AK$4:$CN$104,56,0),"0")</f>
        <v>0</v>
      </c>
      <c r="CM36" s="12" t="str">
        <f>IFERROR(VLOOKUP($A36,'Season 11'!$AK$4:$CN$104,55,0),"0")</f>
        <v>0</v>
      </c>
      <c r="CN36" s="12" t="str">
        <f>IFERROR(VLOOKUP($A36,'Season 11'!$AK$4:$CN$104,56,0),"0")</f>
        <v>0</v>
      </c>
      <c r="CO36" s="12" t="str">
        <f>IFERROR(VLOOKUP($A36,'Season 12'!$AK$4:$CN$104,55,0),"0")</f>
        <v>0</v>
      </c>
      <c r="CP36" s="12" t="str">
        <f>IFERROR(VLOOKUP($A36,'Season 12'!$AK$4:$CN$104,56,0),"0")</f>
        <v>0</v>
      </c>
      <c r="CQ36" s="12" t="str">
        <f>IFERROR(VLOOKUP($A36,'Season 13'!$AK$4:$CN$104,55,0),"0")</f>
        <v>0</v>
      </c>
      <c r="CR36" s="12" t="str">
        <f>IFERROR(VLOOKUP($A36,'Season 13'!$AK$4:$CN$104,56,0),"0")</f>
        <v>0</v>
      </c>
      <c r="CS36" s="12" t="str">
        <f>IFERROR(VLOOKUP($A36,'Season 14'!$AK$4:$CN$104,55,0),"0")</f>
        <v>0</v>
      </c>
      <c r="CT36" s="12" t="str">
        <f>IFERROR(VLOOKUP($A36,'Season 14'!$AK$4:$CN$104,56,0),"0")</f>
        <v>0</v>
      </c>
      <c r="CU36" s="12" t="str">
        <f>IFERROR(VLOOKUP($A36,'Season 15'!$AK$4:$CN$104,55,0),"0")</f>
        <v>0</v>
      </c>
      <c r="CV36" s="12" t="str">
        <f>IFERROR(VLOOKUP($A36,'Season 15'!$AK$4:$CN$104,56,0),"0")</f>
        <v>0</v>
      </c>
    </row>
    <row r="37" spans="1:100" x14ac:dyDescent="0.25">
      <c r="A37" s="545"/>
      <c r="B37" s="516" t="str">
        <f>IFERROR(VLOOKUP('Data Totals'!A37,'Season 1'!AJ$4:CH$104,2,FALSE),IFERROR(VLOOKUP('Data Totals'!A37,'Season 2'!AK$4:CI$104,2,FALSE),IFERROR(VLOOKUP('Data Totals'!A37,'Season 3'!AK$4:CI$104,2,FALSE),IFERROR(VLOOKUP('Data Totals'!A37,'Season 4'!AK$4:CI$104,2,FALSE),IFERROR(VLOOKUP('Data Totals'!A37,'Season 5'!AK$4:CI$104,2,FALSE),IFERROR(VLOOKUP('Data Totals'!A37,'Season 6'!AK$4:CI$104,2,FALSE),IFERROR(VLOOKUP('Data Totals'!A37,'Season 7'!AK$4:CI$104,2,FALSE),IFERROR(VLOOKUP('Data Totals'!A37,'Season 8'!AK$4:CI$104,2,FALSE),IFERROR(VLOOKUP('Data Totals'!A37,'Season 9'!AK$4:CI$104,2,FALSE),IFERROR(VLOOKUP('Data Totals'!A37,'Season 10'!AK$4:CI$104,2,FALSE),IFERROR(VLOOKUP('Data Totals'!A37,'Season 11'!AK$4:CI$104,2,FALSE),IFERROR(VLOOKUP('Data Totals'!A37,'Season 12'!AK$4:CI$104,2,FALSE),IFERROR(VLOOKUP('Data Totals'!A37,'Season 13'!AK$4:CI$104,2,FALSE),IFERROR(VLOOKUP('Data Totals'!A37,'Season 14'!AK$4:CI$104,2,FALSE),IFERROR(VLOOKUP('Data Totals'!A37,'Season 15'!AK$4:CI$104,2,FALSE),"N/A")))))))))))))))</f>
        <v>N/A</v>
      </c>
      <c r="C37" s="517" t="str">
        <f>IFERROR(VLOOKUP('Data Totals'!A37,'Season 1'!AJ$4:CH$104,3,FALSE),IFERROR(VLOOKUP('Data Totals'!A37,'Season 2'!AK$4:CI$104,3,FALSE),IFERROR(VLOOKUP('Data Totals'!A37,'Season 3'!AK$4:CI$104,3,FALSE),IFERROR(VLOOKUP('Data Totals'!A37,'Season 4'!AK$4:CI$104,3,FALSE),IFERROR(VLOOKUP('Data Totals'!A37,'Season 5'!AK$4:CI$104,3,FALSE),IFERROR(VLOOKUP('Data Totals'!A37,'Season 6'!AK$4:CI$104,3,FALSE),IFERROR(VLOOKUP('Data Totals'!A37,'Season 7'!AK$4:CI$104,3,FALSE),IFERROR(VLOOKUP('Data Totals'!A37,'Season 8'!AK$4:CI$104,3,FALSE),IFERROR(VLOOKUP('Data Totals'!A37,'Season 9'!AK$4:CI$104,3,FALSE),IFERROR(VLOOKUP('Data Totals'!A37,'Season 10'!AK$4:CI$104,3,FALSE),IFERROR(VLOOKUP('Data Totals'!A37,'Season 11'!AK$4:CI$104,3,FALSE),IFERROR(VLOOKUP('Data Totals'!A37,'Season 12'!AK$4:CI$104,3,FALSE),IFERROR(VLOOKUP('Data Totals'!A37,'Season 13'!AK$4:CI$104,3,FALSE),IFERROR(VLOOKUP('Data Totals'!A37,'Season 14'!AK$4:CI$104,3,FALSE),IFERROR(VLOOKUP('Data Totals'!A37,'Season 15'!AK$4:CI$104,3,FALSE),"N/A")))))))))))))))</f>
        <v>N/A</v>
      </c>
      <c r="D37" s="517" t="str">
        <f>IFERROR(VLOOKUP('Data Totals'!A37,'Season 15'!AK$4:CI$104,4,FALSE),IFERROR(VLOOKUP('Data Totals'!A37,'Season 14'!AK$4:CI$104,4,FALSE),IFERROR(VLOOKUP('Data Totals'!A37,'Season 13'!AK$4:CI$104,4,FALSE),IFERROR(VLOOKUP('Data Totals'!A37,'Season 12'!AK$4:CI$104,4,FALSE),IFERROR(VLOOKUP('Data Totals'!A37,'Season 11'!AK$4:CI$104,4,FALSE),IFERROR(VLOOKUP('Data Totals'!A37,'Season 10'!AK$4:CI$104,4,FALSE),IFERROR(VLOOKUP('Data Totals'!A37,'Season 9'!AK$4:CI$104,4,FALSE),IFERROR(VLOOKUP('Data Totals'!A37,'Season 8'!AK$4:CI$104,4,FALSE),IFERROR(VLOOKUP('Data Totals'!A37,'Season 7'!AK$4:CI$104,4,FALSE),IFERROR(VLOOKUP('Data Totals'!A37,'Season 6'!AK$4:CI$104,4,FALSE),IFERROR(VLOOKUP('Data Totals'!A37,'Season 5'!AK$4:CI$104,4,FALSE),IFERROR(VLOOKUP('Data Totals'!A37,'Season 4'!AK$4:CI$104,4,FALSE),IFERROR(VLOOKUP('Data Totals'!A37,'Season 3'!AK$4:CI$104,4,FALSE),IFERROR(VLOOKUP('Data Totals'!A37,'Season 2'!AK$4:CI$104,4,FALSE),IFERROR(VLOOKUP('Data Totals'!A37,'Season 1'!AJ$4:CH$104,4,FALSE),"N/A")))))))))))))))</f>
        <v>N/A</v>
      </c>
      <c r="E37" s="517" t="e">
        <f t="shared" si="0"/>
        <v>#VALUE!</v>
      </c>
      <c r="F37" s="398">
        <f>SUM(IFERROR(VLOOKUP(A37,BI$3:BN$152,2,0),"0"),
IFERROR(VLOOKUP(A37,'Season 1'!AJ$4:CM$104,7,0),"0"),IFERROR(VLOOKUP(A37,'Season 2'!AK$4:CN$104,7,0),"0"),
IFERROR(VLOOKUP(A37,'Season 3'!AK$4:CN$104,7,0),"0"),IFERROR(VLOOKUP(A37,'Season 4'!AK$4:CN$104,7,0),"0"),
IFERROR(VLOOKUP(A37,'Season 5'!AK$4:CN$104,7,0),"0"),IFERROR(VLOOKUP(A37,'Season 6'!AK$4:CN$104,7,0),"0"),
IFERROR(VLOOKUP(A37,'Season 7'!AK$4:CN$104,7,0),"0"),IFERROR(VLOOKUP(A37,'Season 8'!AK$4:CN$104,7,0),"0"),
IFERROR(VLOOKUP(A37,'Season 9'!AK$4:CN$104,7,0),"0"),IFERROR(VLOOKUP(A37,'Season 10'!AK$4:CN$104,7,0),"0"),
IFERROR(VLOOKUP(A37,'Season 11'!AK$4:CN$104,7,0),"0"),IFERROR(VLOOKUP(A37,'Season 12'!AK$4:CN$104,7,0),"0"),
IFERROR(VLOOKUP(A37,'Season 13'!AK$4:CN$104,7,0),"0"),IFERROR(VLOOKUP(A37,'Season 14'!AK$4:CN$104,7,0),"0"),IFERROR(VLOOKUP(A37,'Season 15'!AK$4:CN$104,7,0),"0"),)</f>
        <v>0</v>
      </c>
      <c r="G37" s="398">
        <f>SUM(
IFERROR(VLOOKUP(A37,'Season 1'!AJ$4:CM$104,8,0),"0"),IFERROR(VLOOKUP(A37,'Season 2'!AK$4:CN$104,8,0),"0"),
IFERROR(VLOOKUP(A37,'Season 3'!AK$4:CN$104,8,0),"0"),IFERROR(VLOOKUP(A37,'Season 4'!AK$4:CN$104,8,0),"0"),
IFERROR(VLOOKUP(A37,'Season 5'!AK$4:CN$104,8,0),"0"),IFERROR(VLOOKUP(A37,'Season 6'!AK$4:CN$104,8,0),"0"),
IFERROR(VLOOKUP(A37,'Season 7'!AK$4:CN$104,8,0),"0"),IFERROR(VLOOKUP(A37,'Season 8'!AK$4:CN$104,8,0),"0"),
IFERROR(VLOOKUP(A37,'Season 9'!AK$4:CN$104,8,0),"0"),IFERROR(VLOOKUP(A37,'Season 10'!AK$4:CN$104,8,0),"0"),
IFERROR(VLOOKUP(A37,'Season 11'!AK$4:CN$104,8,0),"0"),IFERROR(VLOOKUP(A37,'Season 12'!AK$4:CN$104,8,0),"0"),
IFERROR(VLOOKUP(A37,'Season 13'!AK$4:CN$104,8,0),"0"),IFERROR(VLOOKUP(A37,'Season 14'!AK$4:CN$104,8,0),"0"),IFERROR(VLOOKUP(A37,'Season 15'!AK$4:CN$104,8,0),"0"),)</f>
        <v>0</v>
      </c>
      <c r="H37" s="329">
        <f>SUM(
IFERROR(VLOOKUP(A37,'Season 1'!AJ$4:CM$104,9,0),"0"),IFERROR(VLOOKUP(A37,'Season 2'!AK$4:CN$104,9,0),"0"),
IFERROR(VLOOKUP(A37,'Season 3'!AK$4:CN$104,9,0),"0"),IFERROR(VLOOKUP(A37,'Season 4'!AK$4:CN$104,9,0),"0"),
IFERROR(VLOOKUP(A37,'Season 5'!AK$4:CN$104,9,0),"0"),IFERROR(VLOOKUP(A37,'Season 6'!AK$4:CN$104,9,0),"0"),
IFERROR(VLOOKUP(A37,'Season 7'!AK$4:CN$104,9,0),"0"),IFERROR(VLOOKUP(A37,'Season 8'!AK$4:CN$104,9,0),"0"),
IFERROR(VLOOKUP(A37,'Season 9'!AK$4:CN$104,9,0),"0"),IFERROR(VLOOKUP(A37,'Season 10'!AK$4:CN$104,9,0),"0"),
IFERROR(VLOOKUP(A37,'Season 11'!AK$4:CN$104,9,0),"0"),IFERROR(VLOOKUP(A37,'Season 12'!AK$4:CN$104,9,0),"0"),
IFERROR(VLOOKUP(A37,'Season 13'!AK$4:CN$104,9,0),"0"),IFERROR(VLOOKUP(A37,'Season 14'!AK$4:CN$104,9,0),"0"),IFERROR(VLOOKUP(A37,'Season 15'!AK$4:CN$104,9,0),"0"),)</f>
        <v>0</v>
      </c>
      <c r="I37" s="518">
        <f>SUM(
IFERROR(VLOOKUP(A37,'Season 1'!AJ$4:CM$104,10,0),"0"),IFERROR(VLOOKUP(A37,'Season 2'!AK$4:CN$104,10,0),"0"),
IFERROR(VLOOKUP(A37,'Season 3'!AK$4:CN$104,10,0),"0"),IFERROR(VLOOKUP(A37,'Season 4'!AK$4:CN$104,10,0),"0"),
IFERROR(VLOOKUP(A37,'Season 5'!AK$4:CN$104,10,0),"0"),IFERROR(VLOOKUP(A37,'Season 6'!AK$4:CN$104,10,0),"0"),
IFERROR(VLOOKUP(A37,'Season 7'!AK$4:CN$104,10,0),"0"),IFERROR(VLOOKUP(A37,'Season 8'!AK$4:CN$104,10,0),"0"),
IFERROR(VLOOKUP(A37,'Season 9'!AK$4:CN$104,10,0),"0"),IFERROR(VLOOKUP(A37,'Season 10'!AK$4:CN$104,10,0),"0"),
IFERROR(VLOOKUP(A37,'Season 11'!AK$4:CN$104,10,0),"0"),IFERROR(VLOOKUP(A37,'Season 12'!AK$4:CN$104,10,0),"0"),
IFERROR(VLOOKUP(A37,'Season 13'!AK$4:CN$104,10,0),"0"),IFERROR(VLOOKUP(A37,'Season 14'!AK$4:CN$104,10,0),"0"),IFERROR(VLOOKUP(A37,'Season 15'!AK$4:CN$104,10,0),"0"),)</f>
        <v>0</v>
      </c>
      <c r="J37" s="21">
        <f>SUM(IFERROR(VLOOKUP(A37,BI$3:BN$152,3,0),"0"),
IFERROR(VLOOKUP(A37,'Season 1'!AJ$4:CM$104,11,0),"0"),IFERROR(VLOOKUP(A37,'Season 2'!AK$4:CN$104,11,0),"0"),
IFERROR(VLOOKUP(A37,'Season 3'!AK$4:CN$104,11,0),"0"),IFERROR(VLOOKUP(A37,'Season 4'!AK$4:CN$104,11,0),"0"),
IFERROR(VLOOKUP(A37,'Season 5'!AK$4:CN$104,11,0),"0"),IFERROR(VLOOKUP(A37,'Season 6'!AK$4:CN$104,11,0),"0"),
IFERROR(VLOOKUP(A37,'Season 7'!AK$4:CN$104,11,0),"0"),IFERROR(VLOOKUP(A37,'Season 8'!AK$4:CN$104,11,0),"0"),
IFERROR(VLOOKUP(A37,'Season 9'!AK$4:CN$104,11,0),"0"),IFERROR(VLOOKUP(A37,'Season 10'!AK$4:CN$104,11,0),"0"),
IFERROR(VLOOKUP(A37,'Season 11'!AK$4:CN$104,11,0),"0"),IFERROR(VLOOKUP(A37,'Season 12'!AK$4:CN$104,11,0),"0"),
IFERROR(VLOOKUP(A37,'Season 13'!AK$4:CN$104,11,0),"0"),IFERROR(VLOOKUP(A37,'Season 14'!AK$4:CN$104,11,0),"0"),IFERROR(VLOOKUP(A37,'Season 15'!AK$4:CN$104,11,0),"0"),)</f>
        <v>0</v>
      </c>
      <c r="K37" s="402">
        <f>SUM(IFERROR(VLOOKUP($A37,BI$3:BN$152,4,0),"0"),
IFERROR(VLOOKUP($A37,'Season 1'!AJ$4:CM$104,12,0),"0"),IFERROR(VLOOKUP($A37,'Season 2'!AK$4:CN$104,12,0),"0"),
IFERROR(VLOOKUP($A37,'Season 3'!AK$4:CN$104,12,0),"0"),IFERROR(VLOOKUP($A37,'Season 4'!AK$4:CN$104,12,0),"0"),
IFERROR(VLOOKUP($A37,'Season 5'!AK$4:CN$104,12,0),"0"),IFERROR(VLOOKUP($A37,'Season 6'!AK$4:CN$104,12,0),"0"),
IFERROR(VLOOKUP($A37,'Season 7'!AK$4:CN$104,12,0),"0"),IFERROR(VLOOKUP($A37,'Season 8'!AK$4:CN$104,12,0),"0"),
IFERROR(VLOOKUP($A37,'Season 9'!AK$4:CN$104,12,0),"0"),IFERROR(VLOOKUP($A37,'Season 10'!AK$4:CN$104,12,0),"0"),
IFERROR(VLOOKUP($A37,'Season 11'!AK$4:CN$104,12,0),"0"),IFERROR(VLOOKUP($A37,'Season 12'!AK$4:CN$104,12,0),"0"),
IFERROR(VLOOKUP($A37,'Season 13'!AK$4:CN$104,12,0),"0"),IFERROR(VLOOKUP($A37,'Season 14'!AK$4:CN$104,12,0),"0"),IFERROR(VLOOKUP(A37,'Season 15'!AK$4:CN$104,12,0),"0"),)</f>
        <v>0</v>
      </c>
      <c r="L37" s="403">
        <f>SUM(
IFERROR(VLOOKUP($A37,'Season 1'!AJ$4:CM$104,13,0),"0"),IFERROR(VLOOKUP($A37,'Season 2'!AK$4:CN$104,13,0),"0"),
IFERROR(VLOOKUP($A37,'Season 3'!AK$4:CN$104,13,0),"0"),IFERROR(VLOOKUP($A37,'Season 4'!AK$4:CN$104,13,0),"0"),
IFERROR(VLOOKUP($A37,'Season 5'!AK$4:CN$104,13,0),"0"),IFERROR(VLOOKUP($A37,'Season 6'!AK$4:CN$104,13,0),"0"),
IFERROR(VLOOKUP($A37,'Season 7'!AK$4:CN$104,13,0),"0"),IFERROR(VLOOKUP($A37,'Season 8'!AK$4:CN$104,13,0),"0"),
IFERROR(VLOOKUP($A37,'Season 9'!AK$4:CN$104,13,0),"0"),IFERROR(VLOOKUP($A37,'Season 10'!AK$4:CN$104,13,0),"0"),
IFERROR(VLOOKUP($A37,'Season 11'!AK$4:CN$104,13,0),"0"),IFERROR(VLOOKUP($A37,'Season 12'!AK$4:CN$104,13,0),"0"),
IFERROR(VLOOKUP($A37,'Season 13'!AK$4:CN$104,13,0),"0"),IFERROR(VLOOKUP($A37,'Season 14'!AK$4:CN$104,13,0),"0"),IFERROR(VLOOKUP(A37,'Season 15'!AK$4:CN$104,13,0),"0"),)</f>
        <v>0</v>
      </c>
      <c r="M37" s="398">
        <f>SUM(
IFERROR(VLOOKUP($A37,'Season 1'!AJ$4:CM$104,14,0),"0"),IFERROR(VLOOKUP($A37,'Season 2'!AK$4:CN$104,14,0),"0"),
IFERROR(VLOOKUP($A37,'Season 3'!AK$4:CN$104,14,0),"0"),IFERROR(VLOOKUP($A37,'Season 4'!AK$4:CN$104,14,0),"0"),
IFERROR(VLOOKUP($A37,'Season 5'!AK$4:CN$104,14,0),"0"),IFERROR(VLOOKUP($A37,'Season 6'!AK$4:CN$104,14,0),"0"),
IFERROR(VLOOKUP($A37,'Season 7'!AK$4:CN$104,14,0),"0"),IFERROR(VLOOKUP($A37,'Season 8'!AK$4:CN$104,14,0),"0"),
IFERROR(VLOOKUP($A37,'Season 9'!AK$4:CN$104,14,0),"0"),IFERROR(VLOOKUP($A37,'Season 10'!AK$4:CN$104,14,0),"0"),
IFERROR(VLOOKUP($A37,'Season 11'!AK$4:CN$104,14,0),"0"),IFERROR(VLOOKUP($A37,'Season 12'!AK$4:CN$104,14,0),"0"),
IFERROR(VLOOKUP($A37,'Season 13'!AK$4:CN$104,14,0),"0"),IFERROR(VLOOKUP($A37,'Season 14'!AK$4:CN$104,14,0),"0"),IFERROR(VLOOKUP(A37,'Season 15'!AK$4:CN$104,14,0),"0"),)</f>
        <v>0</v>
      </c>
      <c r="N37" s="518">
        <f>SUM(
IFERROR(VLOOKUP($A37,'Season 1'!AJ$4:CM$104,15,0),"0"),IFERROR(VLOOKUP($A37,'Season 2'!AK$4:CN$104,15,0),"0"),
IFERROR(VLOOKUP($A37,'Season 3'!AK$4:CN$104,15,0),"0"),IFERROR(VLOOKUP($A37,'Season 4'!AK$4:CN$104,15,0),"0"),
IFERROR(VLOOKUP($A37,'Season 5'!AK$4:CN$104,15,0),"0"),IFERROR(VLOOKUP($A37,'Season 6'!AK$4:CN$104,15,0),"0"),
IFERROR(VLOOKUP($A37,'Season 7'!AK$4:CN$104,15,0),"0"),IFERROR(VLOOKUP($A37,'Season 8'!AK$4:CN$104,15,0),"0"),
IFERROR(VLOOKUP($A37,'Season 9'!AK$4:CN$104,15,0),"0"),IFERROR(VLOOKUP($A37,'Season 10'!AK$4:CN$104,15,0),"0"),
IFERROR(VLOOKUP($A37,'Season 11'!AK$4:CN$104,15,0),"0"),IFERROR(VLOOKUP($A37,'Season 12'!AK$4:CN$104,15,0),"0"),
IFERROR(VLOOKUP($A37,'Season 13'!AK$4:CN$104,15,0),"0"),IFERROR(VLOOKUP($A37,'Season 14'!AK$4:CN$104,15,0),"0"),IFERROR(VLOOKUP(A37,'Season 15'!AK$4:CN$104,15,0),"0"),)</f>
        <v>0</v>
      </c>
      <c r="O37" s="21">
        <f>SUM(
IFERROR(VLOOKUP($A37,'Season 1'!AJ$4:CM$104,16,0),"0"),IFERROR(VLOOKUP($A37,'Season 2'!AK$4:CN$104,16,0),"0"),
IFERROR(VLOOKUP($A37,'Season 3'!AK$4:CN$104,16,0),"0"),IFERROR(VLOOKUP($A37,'Season 4'!AK$4:CN$104,16,0),"0"),
IFERROR(VLOOKUP($A37,'Season 5'!AK$4:CN$104,16,0),"0"),IFERROR(VLOOKUP($A37,'Season 6'!AK$4:CN$104,16,0),"0"),
IFERROR(VLOOKUP($A37,'Season 7'!AK$4:CN$104,16,0),"0"),IFERROR(VLOOKUP($A37,'Season 8'!AK$4:CN$104,16,0),"0"),
IFERROR(VLOOKUP($A37,'Season 9'!AK$4:CN$104,16,0),"0"),IFERROR(VLOOKUP($A37,'Season 10'!AK$4:CN$104,16,0),"0"),
IFERROR(VLOOKUP($A37,'Season 11'!AK$4:CN$104,16,0),"0"),IFERROR(VLOOKUP($A37,'Season 12'!AK$4:CN$104,16,0),"0"),
IFERROR(VLOOKUP($A37,'Season 13'!AK$4:CN$104,16,0),"0"),IFERROR(VLOOKUP($A37,'Season 14'!AK$4:CN$104,16,0),"0"),IFERROR(VLOOKUP(A37,'Season 15'!AK$4:CN$104,16,0),"0"),)</f>
        <v>0</v>
      </c>
      <c r="P37" s="402">
        <f>SUM(
IFERROR(VLOOKUP($A37,'Season 1'!AJ$4:CM$104,17,0),"0"),IFERROR(VLOOKUP($A37,'Season 2'!AK$4:CN$104,17,0),"0"),
IFERROR(VLOOKUP($A37,'Season 3'!AK$4:CN$104,17,0),"0"),IFERROR(VLOOKUP($A37,'Season 4'!AK$4:CN$104,17,0),"0"),
IFERROR(VLOOKUP($A37,'Season 5'!AK$4:CN$104,17,0),"0"),IFERROR(VLOOKUP($A37,'Season 6'!AK$4:CN$104,17,0),"0"),
IFERROR(VLOOKUP($A37,'Season 7'!AK$4:CN$104,17,0),"0"),IFERROR(VLOOKUP($A37,'Season 8'!AK$4:CN$104,17,0),"0"),
IFERROR(VLOOKUP($A37,'Season 9'!AK$4:CN$104,17,0),"0"),IFERROR(VLOOKUP($A37,'Season 10'!AK$4:CN$104,17,0),"0"),
IFERROR(VLOOKUP($A37,'Season 11'!AK$4:CN$104,17,0),"0"),IFERROR(VLOOKUP($A37,'Season 12'!AK$4:CN$104,17,0),"0"),
IFERROR(VLOOKUP($A37,'Season 13'!AK$4:CN$104,17,0),"0"),IFERROR(VLOOKUP($A37,'Season 14'!AK$4:CN$104,17,0),"0"),IFERROR(VLOOKUP(A37,'Season 15'!AK$4:CN$104,17,0),"0"),)</f>
        <v>0</v>
      </c>
      <c r="Q37" s="403">
        <f>SUM(
IFERROR(VLOOKUP($A37,'Season 1'!AJ$4:CM$104,18,0),"0"),IFERROR(VLOOKUP($A37,'Season 2'!AK$4:CN$104,18,0),"0"),
IFERROR(VLOOKUP($A37,'Season 3'!AK$4:CN$104,18,0),"0"),IFERROR(VLOOKUP($A37,'Season 4'!AK$4:CN$104,18,0),"0"),
IFERROR(VLOOKUP($A37,'Season 5'!AK$4:CN$104,18,0),"0"),IFERROR(VLOOKUP($A37,'Season 6'!AK$4:CN$104,18,0),"0"),
IFERROR(VLOOKUP($A37,'Season 7'!AK$4:CN$104,18,0),"0"),IFERROR(VLOOKUP($A37,'Season 8'!AK$4:CN$104,18,0),"0"),
IFERROR(VLOOKUP($A37,'Season 9'!AK$4:CN$104,18,0),"0"),IFERROR(VLOOKUP($A37,'Season 10'!AK$4:CN$104,18,0),"0"),
IFERROR(VLOOKUP($A37,'Season 11'!AK$4:CN$104,18,0),"0"),IFERROR(VLOOKUP($A37,'Season 12'!AK$4:CN$104,18,0),"0"),
IFERROR(VLOOKUP($A37,'Season 13'!AK$4:CN$104,18,0),"0"),IFERROR(VLOOKUP($A37,'Season 14'!AK$4:CN$104,18,0),"0"),IFERROR(VLOOKUP(A37,'Season 15'!AK$4:CN$104,18,0),"0"),)</f>
        <v>0</v>
      </c>
      <c r="R37" s="398">
        <f>SUM(
IFERROR(VLOOKUP($A37,'Season 1'!AJ$4:CM$104,19,0),"0"),IFERROR(VLOOKUP($A37,'Season 2'!AK$4:CN$104,19,0),"0"),
IFERROR(VLOOKUP($A37,'Season 3'!AK$4:CN$104,19,0),"0"),IFERROR(VLOOKUP($A37,'Season 4'!AK$4:CN$104,19,0),"0"),
IFERROR(VLOOKUP($A37,'Season 5'!AK$4:CN$104,19,0),"0"),IFERROR(VLOOKUP($A37,'Season 6'!AK$4:CN$104,19,0),"0"),
IFERROR(VLOOKUP($A37,'Season 7'!AK$4:CN$104,19,0),"0"),IFERROR(VLOOKUP($A37,'Season 8'!AK$4:CN$104,19,0),"0"),
IFERROR(VLOOKUP($A37,'Season 9'!AK$4:CN$104,19,0),"0"),IFERROR(VLOOKUP($A37,'Season 10'!AK$4:CN$104,19,0),"0"),
IFERROR(VLOOKUP($A37,'Season 11'!AK$4:CN$104,19,0),"0"),IFERROR(VLOOKUP($A37,'Season 12'!AK$4:CN$104,19,0),"0"),
IFERROR(VLOOKUP($A37,'Season 13'!AK$4:CN$104,19,0),"0"),IFERROR(VLOOKUP($A37,'Season 14'!AK$4:CN$104,19,0),"0"),IFERROR(VLOOKUP(A37,'Season 15'!AK$4:CN$104,19,0),"0"),)</f>
        <v>0</v>
      </c>
      <c r="S37" s="518">
        <f>SUM(
IFERROR(VLOOKUP($A37,'Season 1'!AJ$4:CM$104,20,0),"0"),IFERROR(VLOOKUP($A37,'Season 2'!AK$4:CN$104,20,0),"0"),
IFERROR(VLOOKUP($A37,'Season 3'!AK$4:CN$104,20,0),"0"),IFERROR(VLOOKUP($A37,'Season 4'!AK$4:CN$104,20,0),"0"),
IFERROR(VLOOKUP($A37,'Season 5'!AK$4:CN$104,20,0),"0"),IFERROR(VLOOKUP($A37,'Season 6'!AK$4:CN$104,20,0),"0"),
IFERROR(VLOOKUP($A37,'Season 7'!AK$4:CN$104,20,0),"0"),IFERROR(VLOOKUP($A37,'Season 8'!AK$4:CN$104,20,0),"0"),
IFERROR(VLOOKUP($A37,'Season 9'!AK$4:CN$104,20,0),"0"),IFERROR(VLOOKUP($A37,'Season 10'!AK$4:CN$104,20,0),"0"),
IFERROR(VLOOKUP($A37,'Season 11'!AK$4:CN$104,20,0),"0"),IFERROR(VLOOKUP($A37,'Season 12'!AK$4:CN$104,20,0),"0"),
IFERROR(VLOOKUP($A37,'Season 13'!AK$4:CN$104,20,0),"0"),IFERROR(VLOOKUP($A37,'Season 14'!AK$4:CN$104,20,0),"0"),IFERROR(VLOOKUP(A37,'Season 15'!AK$4:CN$104,20,0),"0"),)</f>
        <v>0</v>
      </c>
      <c r="T37" s="21">
        <f>SUM(
IFERROR(VLOOKUP($A37,'Season 1'!AJ$4:CM$104,21,0),"0"),IFERROR(VLOOKUP($A37,'Season 2'!AK$4:CN$104,21,0),"0"),
IFERROR(VLOOKUP($A37,'Season 3'!AK$4:CN$104,21,0),"0"),IFERROR(VLOOKUP($A37,'Season 4'!AK$4:CN$104,21,0),"0"),
IFERROR(VLOOKUP($A37,'Season 5'!AK$4:CN$104,21,0),"0"),IFERROR(VLOOKUP($A37,'Season 6'!AK$4:CN$104,21,0),"0"),
IFERROR(VLOOKUP($A37,'Season 7'!AK$4:CN$104,21,0),"0"),IFERROR(VLOOKUP($A37,'Season 8'!AK$4:CN$104,21,0),"0"),
IFERROR(VLOOKUP($A37,'Season 9'!AK$4:CN$104,21,0),"0"),IFERROR(VLOOKUP($A37,'Season 10'!AK$4:CN$104,21,0),"0"),
IFERROR(VLOOKUP($A37,'Season 11'!AK$4:CN$104,21,0),"0"),IFERROR(VLOOKUP($A37,'Season 12'!AK$4:CN$104,21,0),"0"),
IFERROR(VLOOKUP($A37,'Season 13'!AK$4:CN$104,21,0),"0"),IFERROR(VLOOKUP($A37,'Season 14'!AK$4:CN$104,21,0),"0"),IFERROR(VLOOKUP(A37,'Season 15'!AK$4:CN$104,21,0),"0"),)</f>
        <v>0</v>
      </c>
      <c r="U37" s="402">
        <f>SUM(
IFERROR(VLOOKUP($A37,'Season 1'!AJ$4:CM$104,22,0),"0"),IFERROR(VLOOKUP($A37,'Season 2'!AK$4:CN$104,22,0),"0"),
IFERROR(VLOOKUP($A37,'Season 3'!AK$4:CN$104,22,0),"0"),IFERROR(VLOOKUP($A37,'Season 4'!AK$4:CN$104,22,0),"0"),
IFERROR(VLOOKUP($A37,'Season 5'!AK$4:CN$104,22,0),"0"),IFERROR(VLOOKUP($A37,'Season 6'!AK$4:CN$104,22,0),"0"),
IFERROR(VLOOKUP($A37,'Season 7'!AK$4:CN$104,22,0),"0"),IFERROR(VLOOKUP($A37,'Season 8'!AK$4:CN$104,22,0),"0"),
IFERROR(VLOOKUP($A37,'Season 9'!AK$4:CN$104,22,0),"0"),IFERROR(VLOOKUP($A37,'Season 10'!AK$4:CN$104,22,0),"0"),
IFERROR(VLOOKUP($A37,'Season 11'!AK$4:CN$104,22,0),"0"),IFERROR(VLOOKUP($A37,'Season 12'!AK$4:CN$104,22,0),"0"),
IFERROR(VLOOKUP($A37,'Season 13'!AK$4:CN$104,22,0),"0"),IFERROR(VLOOKUP($A37,'Season 14'!AK$4:CN$104,22,0),"0"),IFERROR(VLOOKUP(A37,'Season 15'!AK$4:CN$104,22,0),"0"),)</f>
        <v>0</v>
      </c>
      <c r="V37" s="403">
        <f>SUM(
IFERROR(VLOOKUP($A37,'Season 1'!AJ$4:CM$104,23,0),"0"),IFERROR(VLOOKUP($A37,'Season 2'!AK$4:CN$104,23,0),"0"),
IFERROR(VLOOKUP($A37,'Season 3'!AK$4:CN$104,23,0),"0"),IFERROR(VLOOKUP($A37,'Season 4'!AK$4:CN$104,23,0),"0"),
IFERROR(VLOOKUP($A37,'Season 5'!AK$4:CN$104,23,0),"0"),IFERROR(VLOOKUP($A37,'Season 6'!AK$4:CN$104,23,0),"0"),
IFERROR(VLOOKUP($A37,'Season 7'!AK$4:CN$104,23,0),"0"),IFERROR(VLOOKUP($A37,'Season 8'!AK$4:CN$104,23,0),"0"),
IFERROR(VLOOKUP($A37,'Season 9'!AK$4:CN$104,23,0),"0"),IFERROR(VLOOKUP($A37,'Season 10'!AK$4:CN$104,23,0),"0"),
IFERROR(VLOOKUP($A37,'Season 11'!AK$4:CN$104,23,0),"0"),IFERROR(VLOOKUP($A37,'Season 12'!AK$4:CN$104,23,0),"0"),
IFERROR(VLOOKUP($A37,'Season 13'!AK$4:CN$104,23,0),"0"),IFERROR(VLOOKUP($A37,'Season 14'!AK$4:CN$104,23,0),"0"),IFERROR(VLOOKUP($A37,'Season 15'!AK$4:CN$104,23,0),"0"),)</f>
        <v>0</v>
      </c>
      <c r="W37" s="398">
        <f>SUM(
IFERROR(VLOOKUP($A37,'Season 1'!AJ$4:CM$104,24,0),"0"),IFERROR(VLOOKUP($A37,'Season 2'!AK$4:CN$104,24,0),"0"),
IFERROR(VLOOKUP($A37,'Season 3'!AK$4:CN$104,24,0),"0"),IFERROR(VLOOKUP($A37,'Season 4'!AK$4:CN$104,24,0),"0"),
IFERROR(VLOOKUP($A37,'Season 5'!AK$4:CN$104,24,0),"0"),IFERROR(VLOOKUP($A37,'Season 6'!AK$4:CN$104,24,0),"0"),
IFERROR(VLOOKUP($A37,'Season 7'!AK$4:CN$104,24,0),"0"),IFERROR(VLOOKUP($A37,'Season 8'!AK$4:CN$104,24,0),"0"),
IFERROR(VLOOKUP($A37,'Season 9'!AK$4:CN$104,24,0),"0"),IFERROR(VLOOKUP($A37,'Season 10'!AK$4:CN$104,24,0),"0"),
IFERROR(VLOOKUP($A37,'Season 11'!AK$4:CN$104,24,0),"0"),IFERROR(VLOOKUP($A37,'Season 12'!AK$4:CN$104,24,0),"0"),
IFERROR(VLOOKUP($A37,'Season 13'!AK$4:CN$104,24,0),"0"),IFERROR(VLOOKUP($A37,'Season 14'!AK$4:CN$104,24,0),"0"),IFERROR(VLOOKUP($A37,'Season 15'!AK$4:CN$104,24,0),"0"),)</f>
        <v>0</v>
      </c>
      <c r="X37" s="518">
        <f>SUM(
IFERROR(VLOOKUP($A37,'Season 1'!AJ$4:CM$104,25,0),"0"),IFERROR(VLOOKUP($A37,'Season 2'!AK$4:CN$104,25,0),"0"),
IFERROR(VLOOKUP($A37,'Season 3'!AK$4:CN$104,25,0),"0"),IFERROR(VLOOKUP($A37,'Season 4'!AK$4:CN$104,25,0),"0"),
IFERROR(VLOOKUP($A37,'Season 5'!AK$4:CN$104,25,0),"0"),IFERROR(VLOOKUP($A37,'Season 6'!AK$4:CN$104,25,0),"0"),
IFERROR(VLOOKUP($A37,'Season 7'!AK$4:CN$104,25,0),"0"),IFERROR(VLOOKUP($A37,'Season 8'!AK$4:CN$104,25,0),"0"),
IFERROR(VLOOKUP($A37,'Season 9'!AK$4:CN$104,25,0),"0"),IFERROR(VLOOKUP($A37,'Season 10'!AK$4:CN$104,25,0),"0"),
IFERROR(VLOOKUP($A37,'Season 11'!AK$4:CN$104,25,0),"0"),IFERROR(VLOOKUP($A37,'Season 12'!AK$4:CN$104,25,0),"0"),
IFERROR(VLOOKUP($A37,'Season 13'!AK$4:CN$104,25,0),"0"),IFERROR(VLOOKUP($A37,'Season 14'!AK$4:CN$104,25,0),"0"),IFERROR(VLOOKUP($A37,'Season 15'!AK$4:CN$104,25,0),"0"),)</f>
        <v>0</v>
      </c>
      <c r="Y37" s="21">
        <f>SUM(
IFERROR(VLOOKUP($A37,'Season 1'!AJ$4:CM$104,26,0),"0"),IFERROR(VLOOKUP($A37,'Season 2'!AK$4:CN$104,26,0),"0"),
IFERROR(VLOOKUP($A37,'Season 3'!AK$4:CN$104,26,0),"0"),IFERROR(VLOOKUP($A37,'Season 4'!AK$4:CN$104,26,0),"0"),
IFERROR(VLOOKUP($A37,'Season 5'!AK$4:CN$104,26,0),"0"),IFERROR(VLOOKUP($A37,'Season 6'!AK$4:CN$104,26,0),"0"),
IFERROR(VLOOKUP($A37,'Season 7'!AK$4:CN$104,26,0),"0"),IFERROR(VLOOKUP($A37,'Season 8'!AK$4:CN$104,26,0),"0"),
IFERROR(VLOOKUP($A37,'Season 9'!AK$4:CN$104,26,0),"0"),IFERROR(VLOOKUP($A37,'Season 10'!AK$4:CN$104,26,0),"0"),
IFERROR(VLOOKUP($A37,'Season 11'!AK$4:CN$104,26,0),"0"),IFERROR(VLOOKUP($A37,'Season 12'!AK$4:CN$104,26,0),"0"),
IFERROR(VLOOKUP($A37,'Season 13'!AK$4:CN$104,26,0),"0"),IFERROR(VLOOKUP($A37,'Season 14'!AK$4:CN$104,26,0),"0"),IFERROR(VLOOKUP($A37,'Season 15'!AK$4:CN$104,26,0),"0"),)</f>
        <v>0</v>
      </c>
      <c r="Z37" s="402">
        <f>SUM(
IFERROR(VLOOKUP($A37,'Season 1'!AJ$4:CM$104,27,0),"0"),IFERROR(VLOOKUP($A37,'Season 2'!AK$4:CN$104,27,0),"0"),
IFERROR(VLOOKUP($A37,'Season 3'!AK$4:CN$104,27,0),"0"),IFERROR(VLOOKUP($A37,'Season 4'!AK$4:CN$104,27,0),"0"),
IFERROR(VLOOKUP($A37,'Season 5'!AK$4:CN$104,27,0),"0"),IFERROR(VLOOKUP($A37,'Season 6'!AK$4:CN$104,27,0),"0"),
IFERROR(VLOOKUP($A37,'Season 7'!AK$4:CN$104,27,0),"0"),IFERROR(VLOOKUP($A37,'Season 8'!AK$4:CN$104,27,0),"0"),
IFERROR(VLOOKUP($A37,'Season 9'!AK$4:CN$104,27,0),"0"),IFERROR(VLOOKUP($A37,'Season 10'!AK$4:CN$104,27,0),"0"),
IFERROR(VLOOKUP($A37,'Season 11'!AK$4:CN$104,27,0),"0"),IFERROR(VLOOKUP($A37,'Season 12'!AK$4:CN$104,27,0),"0"),
IFERROR(VLOOKUP($A37,'Season 13'!AK$4:CN$104,27,0),"0"),IFERROR(VLOOKUP($A37,'Season 14'!AK$4:CN$104,27,0),"0"),IFERROR(VLOOKUP($A37,'Season 15'!AK$4:CN$104,27,0),"0"),)</f>
        <v>0</v>
      </c>
      <c r="AA37" s="403">
        <f>SUM(
IFERROR(VLOOKUP($A37,'Season 1'!AJ$4:CM$104,28,0),"0"),IFERROR(VLOOKUP($A37,'Season 2'!AK$4:CN$104,28,0),"0"),
IFERROR(VLOOKUP($A37,'Season 3'!AK$4:CN$104,28,0),"0"),IFERROR(VLOOKUP($A37,'Season 4'!AK$4:CN$104,28,0),"0"),
IFERROR(VLOOKUP($A37,'Season 5'!AK$4:CN$104,28,0),"0"),IFERROR(VLOOKUP($A37,'Season 6'!AK$4:CN$104,28,0),"0"),
IFERROR(VLOOKUP($A37,'Season 7'!AK$4:CN$104,28,0),"0"),IFERROR(VLOOKUP($A37,'Season 8'!AK$4:CN$104,28,0),"0"),
IFERROR(VLOOKUP($A37,'Season 9'!AK$4:CN$104,28,0),"0"),IFERROR(VLOOKUP($A37,'Season 10'!AK$4:CN$104,28,0),"0"),
IFERROR(VLOOKUP($A37,'Season 11'!AK$4:CN$104,28,0),"0"),IFERROR(VLOOKUP($A37,'Season 12'!AK$4:CN$104,28,0),"0"),
IFERROR(VLOOKUP($A37,'Season 13'!AK$4:CN$104,28,0),"0"),IFERROR(VLOOKUP($A37,'Season 14'!AK$4:CN$104,28,0),"0"),IFERROR(VLOOKUP($A37,'Season 15'!AK$4:CN$104,28,0),"0"),)</f>
        <v>0</v>
      </c>
      <c r="AB37" s="398">
        <f>SUM(
IFERROR(VLOOKUP($A37,'Season 1'!AJ$4:CM$104,29,0),"0"),IFERROR(VLOOKUP($A37,'Season 2'!AK$4:CN$104,29,0),"0"),
IFERROR(VLOOKUP($A37,'Season 3'!AK$4:CN$104,29,0),"0"),IFERROR(VLOOKUP($A37,'Season 4'!AK$4:CN$104,29,0),"0"),
IFERROR(VLOOKUP($A37,'Season 5'!AK$4:CN$104,29,0),"0"),IFERROR(VLOOKUP($A37,'Season 6'!AK$4:CN$104,29,0),"0"),
IFERROR(VLOOKUP($A37,'Season 7'!AK$4:CN$104,29,0),"0"),IFERROR(VLOOKUP($A37,'Season 8'!AK$4:CN$104,29,0),"0"),
IFERROR(VLOOKUP($A37,'Season 9'!AK$4:CN$104,29,0),"0"),IFERROR(VLOOKUP($A37,'Season 10'!AK$4:CN$104,29,0),"0"),
IFERROR(VLOOKUP($A37,'Season 11'!AK$4:CN$104,29,0),"0"),IFERROR(VLOOKUP($A37,'Season 12'!AK$4:CN$104,29,0),"0"),
IFERROR(VLOOKUP($A37,'Season 13'!AK$4:CN$104,29,0),"0"),IFERROR(VLOOKUP($A37,'Season 14'!AK$4:CN$104,29,0),"0"),IFERROR(VLOOKUP($A37,'Season 15'!AK$4:CN$104,29,0),"0"),)</f>
        <v>0</v>
      </c>
      <c r="AC37" s="518">
        <f>SUM(
IFERROR(VLOOKUP($A37,'Season 1'!AJ$4:CM$104,30,0),"0"),IFERROR(VLOOKUP($A37,'Season 2'!AK$4:CN$104,30,0),"0"),
IFERROR(VLOOKUP($A37,'Season 3'!AK$4:CN$104,30,0),"0"),IFERROR(VLOOKUP($A37,'Season 4'!AK$4:CN$104,30,0),"0"),
IFERROR(VLOOKUP($A37,'Season 5'!AK$4:CN$104,30,0),"0"),IFERROR(VLOOKUP($A37,'Season 6'!AK$4:CN$104,30,0),"0"),
IFERROR(VLOOKUP($A37,'Season 7'!AK$4:CN$104,30,0),"0"),IFERROR(VLOOKUP($A37,'Season 8'!AK$4:CN$104,30,0),"0"),
IFERROR(VLOOKUP($A37,'Season 9'!AK$4:CN$104,30,0),"0"),IFERROR(VLOOKUP($A37,'Season 10'!AK$4:CN$104,30,0),"0"),
IFERROR(VLOOKUP($A37,'Season 11'!AK$4:CN$104,30,0),"0"),IFERROR(VLOOKUP($A37,'Season 12'!AK$4:CN$104,30,0),"0"),
IFERROR(VLOOKUP($A37,'Season 13'!AK$4:CN$104,30,0),"0"),IFERROR(VLOOKUP($A37,'Season 14'!AK$4:CN$104,30,0),"0"),IFERROR(VLOOKUP($A37,'Season 15'!AK$4:CN$104,30,0),"0"),)</f>
        <v>0</v>
      </c>
      <c r="AD37" s="21">
        <f>SUM(
IFERROR(VLOOKUP($A37,'Season 1'!AJ$4:CM$104,31,0),"0"),IFERROR(VLOOKUP($A37,'Season 2'!AK$4:CN$104,31,0),"0"),
IFERROR(VLOOKUP($A37,'Season 3'!AK$4:CN$104,31,0),"0"),IFERROR(VLOOKUP($A37,'Season 4'!AK$4:CN$104,31,0),"0"),
IFERROR(VLOOKUP($A37,'Season 5'!AK$4:CN$104,31,0),"0"),IFERROR(VLOOKUP($A37,'Season 6'!AK$4:CN$104,31,0),"0"),
IFERROR(VLOOKUP($A37,'Season 7'!AK$4:CN$104,31,0),"0"),IFERROR(VLOOKUP($A37,'Season 8'!AK$4:CN$104,31,0),"0"),
IFERROR(VLOOKUP($A37,'Season 9'!AK$4:CN$104,31,0),"0"),IFERROR(VLOOKUP($A37,'Season 10'!AK$4:CN$104,31,0),"0"),
IFERROR(VLOOKUP($A37,'Season 11'!AK$4:CN$104,31,0),"0"),IFERROR(VLOOKUP($A37,'Season 12'!AK$4:CN$104,31,0),"0"),
IFERROR(VLOOKUP($A37,'Season 13'!AK$4:CN$104,31,0),"0"),IFERROR(VLOOKUP($A37,'Season 14'!AK$4:CN$104,31,0),"0"),IFERROR(VLOOKUP($A37,'Season 15'!AK$4:CN$104,31,0),"0"),)</f>
        <v>0</v>
      </c>
      <c r="AE37" s="402">
        <f>SUM(
IFERROR(VLOOKUP($A37,'Season 1'!AJ$4:CM$104,32,0),"0"),IFERROR(VLOOKUP($A37,'Season 2'!AK$4:CN$104,32,0),"0"),
IFERROR(VLOOKUP($A37,'Season 3'!AK$4:CN$104,32,0),"0"),IFERROR(VLOOKUP($A37,'Season 4'!AK$4:CN$104,32,0),"0"),
IFERROR(VLOOKUP($A37,'Season 5'!AK$4:CN$104,32,0),"0"),IFERROR(VLOOKUP($A37,'Season 6'!AK$4:CN$104,32,0),"0"),
IFERROR(VLOOKUP($A37,'Season 7'!AK$4:CN$104,32,0),"0"),IFERROR(VLOOKUP($A37,'Season 8'!AK$4:CN$104,32,0),"0"),
IFERROR(VLOOKUP($A37,'Season 9'!AK$4:CN$104,32,0),"0"),IFERROR(VLOOKUP($A37,'Season 10'!AK$4:CN$104,32,0),"0"),
IFERROR(VLOOKUP($A37,'Season 11'!AK$4:CN$104,32,0),"0"),IFERROR(VLOOKUP($A37,'Season 12'!AK$4:CN$104,32,0),"0"),
IFERROR(VLOOKUP($A37,'Season 13'!AK$4:CN$104,32,0),"0"),IFERROR(VLOOKUP($A37,'Season 14'!AK$4:CN$104,32,0),"0"),IFERROR(VLOOKUP($A37,'Season 15'!AK$4:CN$104,32,0),"0"),)</f>
        <v>0</v>
      </c>
      <c r="AF37" s="403">
        <f>SUM(IFERROR(VLOOKUP($A37,'Season 2'!AK$4:CN$104,33,0),"0"),
IFERROR(VLOOKUP($A37,'Season 3'!AK$4:CN$104,33,0),"0"),IFERROR(VLOOKUP($A37,'Season 4'!AK$4:CN$104,33,0),"0"),
IFERROR(VLOOKUP($A37,'Season 5'!AK$4:CN$104,33,0),"0"),IFERROR(VLOOKUP($A37,'Season 6'!AK$4:CN$104,33,0),"0"),
IFERROR(VLOOKUP($A37,'Season 7'!AK$4:CN$104,33,0),"0"),IFERROR(VLOOKUP($A37,'Season 8'!AK$4:CN$104,33,0),"0"),
IFERROR(VLOOKUP($A37,'Season 9'!AK$4:CN$104,33,0),"0"),IFERROR(VLOOKUP($A37,'Season 10'!AK$4:CN$104,33,0),"0"),
IFERROR(VLOOKUP($A37,'Season 11'!AK$4:CN$104,33,0),"0"),IFERROR(VLOOKUP($A37,'Season 12'!AK$4:CN$104,33,0),"0"),
IFERROR(VLOOKUP($A37,'Season 13'!AK$4:CN$104,33,0),"0"),IFERROR(VLOOKUP($A37,'Season 14'!AK$4:CN$104,33,0),"0"),IFERROR(VLOOKUP($A37,'Season 15'!AK$4:CN$104,33,0),"0"),)</f>
        <v>0</v>
      </c>
      <c r="AG37" s="398">
        <f>SUM(IFERROR(VLOOKUP($A37,'Season 2'!AK$4:CN$104,34,0),"0"),
IFERROR(VLOOKUP($A37,'Season 3'!AK$4:CN$104,34,0),"0"),IFERROR(VLOOKUP($A37,'Season 4'!AK$4:CN$104,34,0),"0"),
IFERROR(VLOOKUP($A37,'Season 5'!AK$4:CN$104,34,0),"0"),IFERROR(VLOOKUP($A37,'Season 6'!AK$4:CN$104,34,0),"0"),
IFERROR(VLOOKUP($A37,'Season 7'!AK$4:CN$104,34,0),"0"),IFERROR(VLOOKUP($A37,'Season 8'!AK$4:CN$104,34,0),"0"),
IFERROR(VLOOKUP($A37,'Season 9'!AK$4:CN$104,34,0),"0"),IFERROR(VLOOKUP($A37,'Season 10'!AK$4:CN$104,34,0),"0"),
IFERROR(VLOOKUP($A37,'Season 11'!AK$4:CN$104,34,0),"0"),IFERROR(VLOOKUP($A37,'Season 12'!AK$4:CN$104,34,0),"0"),
IFERROR(VLOOKUP($A37,'Season 13'!AK$4:CN$104,34,0),"0"),IFERROR(VLOOKUP($A37,'Season 14'!AK$4:CN$104,34,0),"0"),IFERROR(VLOOKUP($A37,'Season 15'!AK$4:CN$104,34,0),"0"),)</f>
        <v>0</v>
      </c>
      <c r="AH37" s="518">
        <f>SUM(IFERROR(VLOOKUP($A37,'Season 2'!AK$4:CN$104,35,0),"0"),
IFERROR(VLOOKUP($A37,'Season 3'!AK$4:CN$104,35,0),"0"),IFERROR(VLOOKUP($A37,'Season 4'!AK$4:CN$104,35,0),"0"),
IFERROR(VLOOKUP($A37,'Season 5'!AK$4:CN$104,35,0),"0"),IFERROR(VLOOKUP($A37,'Season 6'!AK$4:CN$104,35,0),"0"),
IFERROR(VLOOKUP($A37,'Season 7'!AK$4:CN$104,35,0),"0"),IFERROR(VLOOKUP($A37,'Season 8'!AK$4:CN$104,35,0),"0"),
IFERROR(VLOOKUP($A37,'Season 9'!AK$4:CN$104,35,0),"0"),IFERROR(VLOOKUP($A37,'Season 10'!AK$4:CN$104,35,0),"0"),
IFERROR(VLOOKUP($A37,'Season 11'!AK$4:CN$104,35,0),"0"),IFERROR(VLOOKUP($A37,'Season 12'!AK$4:CN$104,35,0),"0"),
IFERROR(VLOOKUP($A37,'Season 13'!AK$4:CN$104,35,0),"0"),IFERROR(VLOOKUP($A37,'Season 14'!AK$4:CN$104,35,0),"0"),IFERROR(VLOOKUP($A37,'Season 15'!AK$4:CN$104,35,0),"0"),)</f>
        <v>0</v>
      </c>
      <c r="AI37" s="21">
        <f>SUM(IFERROR(VLOOKUP($A37,'Season 2'!AK$4:CN$104,36,0),"0"),
IFERROR(VLOOKUP($A37,'Season 3'!AK$4:CN$104,36,0),"0"),IFERROR(VLOOKUP($A37,'Season 4'!AK$4:CN$104,36,0),"0"),
IFERROR(VLOOKUP($A37,'Season 5'!AK$4:CN$104,36,0),"0"),IFERROR(VLOOKUP($A37,'Season 6'!AK$4:CN$104,36,0),"0"),
IFERROR(VLOOKUP($A37,'Season 7'!AK$4:CN$104,36,0),"0"),IFERROR(VLOOKUP($A37,'Season 8'!AK$4:CN$104,36,0),"0"),
IFERROR(VLOOKUP($A37,'Season 9'!AK$4:CN$104,36,0),"0"),IFERROR(VLOOKUP($A37,'Season 10'!AK$4:CN$104,36,0),"0"),
IFERROR(VLOOKUP($A37,'Season 11'!AK$4:CN$104,36,0),"0"),IFERROR(VLOOKUP($A37,'Season 12'!AK$4:CN$104,36,0),"0"),
IFERROR(VLOOKUP($A37,'Season 13'!AK$4:CN$104,36,0),"0"),IFERROR(VLOOKUP($A37,'Season 14'!AK$4:CN$104,36,0),"0"),IFERROR(VLOOKUP($A37,'Season 15'!AK$4:CN$104,36,0),"0"),)</f>
        <v>0</v>
      </c>
      <c r="AJ37" s="402">
        <f>SUM(IFERROR(VLOOKUP($A37,'Season 2'!AK$4:CN$104,37,0),"0"),
IFERROR(VLOOKUP($A37,'Season 3'!AK$4:CN$104,37,0),"0"),IFERROR(VLOOKUP($A37,'Season 4'!AK$4:CN$104,37,0),"0"),
IFERROR(VLOOKUP($A37,'Season 5'!AK$4:CN$104,37,0),"0"),IFERROR(VLOOKUP($A37,'Season 6'!AK$4:CN$104,37,0),"0"),
IFERROR(VLOOKUP($A37,'Season 7'!AK$4:CN$104,37,0),"0"),IFERROR(VLOOKUP($A37,'Season 8'!AK$4:CN$104,37,0),"0"),
IFERROR(VLOOKUP($A37,'Season 9'!AK$4:CN$104,37,0),"0"),IFERROR(VLOOKUP($A37,'Season 10'!AK$4:CN$104,37,0),"0"),
IFERROR(VLOOKUP($A37,'Season 11'!AK$4:CN$104,37,0),"0"),IFERROR(VLOOKUP($A37,'Season 12'!AK$4:CN$104,37,0),"0"),
IFERROR(VLOOKUP($A37,'Season 13'!AK$4:CN$104,37,0),"0"),IFERROR(VLOOKUP($A37,'Season 14'!AK$4:CN$104,37,0),"0"),IFERROR(VLOOKUP($A37,'Season 15'!AK$4:CN$104,37,0),"0"),)</f>
        <v>0</v>
      </c>
      <c r="AK37" s="403">
        <f>SUM(IFERROR(VLOOKUP($A37,'Season 1'!AJ$4:CM$104,33,0),"0"),IFERROR(VLOOKUP($A37,'Season 2'!AK$4:CN$104,38,0),"0"),
IFERROR(VLOOKUP($A37,'Season 3'!AK$4:CN$104,38,0),"0"),IFERROR(VLOOKUP($A37,'Season 4'!AK$4:CN$104,38,0),"0"),
IFERROR(VLOOKUP($A37,'Season 5'!AK$4:CN$104,38,0),"0"),IFERROR(VLOOKUP($A37,'Season 6'!AK$4:CN$104,38,0),"0"),
IFERROR(VLOOKUP($A37,'Season 7'!AK$4:CN$104,38,0),"0"),IFERROR(VLOOKUP($A37,'Season 8'!AK$4:CN$104,38,0),"0"),
IFERROR(VLOOKUP($A37,'Season 9'!AK$4:CN$104,38,0),"0"),IFERROR(VLOOKUP($A37,'Season 10'!AK$4:CN$104,38,0),"0"),
IFERROR(VLOOKUP($A37,'Season 11'!AK$4:CN$104,38,0),"0"),IFERROR(VLOOKUP($A37,'Season 12'!AK$4:CN$104,38,0),"0"),
IFERROR(VLOOKUP($A37,'Season 13'!AK$4:CN$104,38,0),"0"),IFERROR(VLOOKUP($A37,'Season 14'!AK$4:CN$104,38,0),"0"),IFERROR(VLOOKUP($A37,'Season 15'!AK$4:CN$104,38,0),"0"),)</f>
        <v>0</v>
      </c>
      <c r="AL37" s="398">
        <f>SUM(IFERROR(VLOOKUP($A37,'Season 1'!AJ$4:CM$104,34,0),"0"),IFERROR(VLOOKUP($A37,'Season 2'!AK$4:CN$104,39,0),"0"),
IFERROR(VLOOKUP($A37,'Season 3'!AK$4:CN$104,39,0),"0"),IFERROR(VLOOKUP($A37,'Season 4'!AK$4:CN$104,39,0),"0"),
IFERROR(VLOOKUP($A37,'Season 5'!AK$4:CN$104,39,0),"0"),IFERROR(VLOOKUP($A37,'Season 6'!AK$4:CN$104,39,0),"0"),
IFERROR(VLOOKUP($A37,'Season 7'!AK$4:CN$104,39,0),"0"),IFERROR(VLOOKUP($A37,'Season 8'!AK$4:CN$104,39,0),"0"),
IFERROR(VLOOKUP($A37,'Season 9'!AK$4:CN$104,39,0),"0"),IFERROR(VLOOKUP($A37,'Season 10'!AK$4:CN$104,39,0),"0"),
IFERROR(VLOOKUP($A37,'Season 11'!AK$4:CN$104,39,0),"0"),IFERROR(VLOOKUP($A37,'Season 12'!AK$4:CN$104,39,0),"0"),
IFERROR(VLOOKUP($A37,'Season 13'!AK$4:CN$104,39,0),"0"),IFERROR(VLOOKUP($A37,'Season 14'!AK$4:CN$104,39,0),"0"),IFERROR(VLOOKUP($A37,'Season 15'!AK$4:CN$104,39,0),"0"),)</f>
        <v>0</v>
      </c>
      <c r="AM37" s="518">
        <f>SUM(IFERROR(VLOOKUP($A37,'Season 1'!AJ$4:CM$104,35,0),"0"),IFERROR(VLOOKUP($A37,'Season 2'!AK$4:CN$104,40,0),"0"),
IFERROR(VLOOKUP($A37,'Season 3'!AK$4:CN$104,40,0),"0"),IFERROR(VLOOKUP($A37,'Season 4'!AK$4:CN$104,40,0),"0"),
IFERROR(VLOOKUP($A37,'Season 5'!AK$4:CN$104,40,0),"0"),IFERROR(VLOOKUP($A37,'Season 6'!AK$4:CN$104,40,0),"0"),
IFERROR(VLOOKUP($A37,'Season 7'!AK$4:CN$104,40,0),"0"),IFERROR(VLOOKUP($A37,'Season 8'!AK$4:CN$104,40,0),"0"),
IFERROR(VLOOKUP($A37,'Season 9'!AK$4:CN$104,40,0),"0"),IFERROR(VLOOKUP($A37,'Season 10'!AK$4:CN$104,40,0),"0"),
IFERROR(VLOOKUP($A37,'Season 11'!AK$4:CN$104,40,0),"0"),IFERROR(VLOOKUP($A37,'Season 12'!AK$4:CN$104,40,0),"0"),
IFERROR(VLOOKUP($A37,'Season 13'!AK$4:CN$104,40,0),"0"),IFERROR(VLOOKUP($A37,'Season 14'!AK$4:CN$104,40,0),"0"),IFERROR(VLOOKUP($A37,'Season 15'!AK$4:CN$104,40,0),"0"),)</f>
        <v>0</v>
      </c>
      <c r="AN37" s="21">
        <f>SUM(IFERROR(VLOOKUP($A37,'Season 1'!AJ$4:CM$104,36,0),"0"),IFERROR(VLOOKUP($A37,'Season 2'!AK$4:CN$104,41,0),"0"),
IFERROR(VLOOKUP($A37,'Season 3'!AK$4:CN$104,41,0),"0"),IFERROR(VLOOKUP($A37,'Season 4'!AK$4:CN$104,41,0),"0"),
IFERROR(VLOOKUP($A37,'Season 5'!AK$4:CN$104,41,0),"0"),IFERROR(VLOOKUP($A37,'Season 6'!AK$4:CN$104,41,0),"0"),
IFERROR(VLOOKUP($A37,'Season 7'!AK$4:CN$104,41,0),"0"),IFERROR(VLOOKUP($A37,'Season 8'!AK$4:CN$104,41,0),"0"),
IFERROR(VLOOKUP($A37,'Season 9'!AK$4:CN$104,41,0),"0"),IFERROR(VLOOKUP($A37,'Season 10'!AK$4:CN$104,41,0),"0"),
IFERROR(VLOOKUP($A37,'Season 11'!AK$4:CN$104,41,0),"0"),IFERROR(VLOOKUP($A37,'Season 12'!AK$4:CN$104,41,0),"0"),
IFERROR(VLOOKUP($A37,'Season 13'!AK$4:CN$104,41,0),"0"),IFERROR(VLOOKUP($A37,'Season 14'!AK$4:CN$104,41,0),"0"),IFERROR(VLOOKUP($A37,'Season 15'!AK$4:CN$104,41,0),"0"),)</f>
        <v>0</v>
      </c>
      <c r="AO37" s="402">
        <f>SUM(IFERROR(VLOOKUP($A37,'Season 1'!AJ$4:CM$104,37,0),"0"),IFERROR(VLOOKUP($A37,'Season 2'!AK$4:CN$104,42,0),"0"),
IFERROR(VLOOKUP($A37,'Season 3'!AK$4:CN$104,42,0),"0"),IFERROR(VLOOKUP($A37,'Season 4'!AK$4:CN$104,42,0),"0"),
IFERROR(VLOOKUP($A37,'Season 5'!AK$4:CN$104,42,0),"0"),IFERROR(VLOOKUP($A37,'Season 6'!AK$4:CN$104,42,0),"0"),
IFERROR(VLOOKUP($A37,'Season 7'!AK$4:CN$104,42,0),"0"),IFERROR(VLOOKUP($A37,'Season 8'!AK$4:CN$104,42,0),"0"),
IFERROR(VLOOKUP($A37,'Season 9'!AK$4:CN$104,42,0),"0"),IFERROR(VLOOKUP($A37,'Season 10'!AK$4:CN$104,42,0),"0"),
IFERROR(VLOOKUP($A37,'Season 11'!AK$4:CN$104,42,0),"0"),IFERROR(VLOOKUP($A37,'Season 12'!AK$4:CN$104,42,0),"0"),
IFERROR(VLOOKUP($A37,'Season 13'!AK$4:CN$104,42,0),"0"),IFERROR(VLOOKUP($A37,'Season 14'!AK$4:CN$104,42,0),"0"),IFERROR(VLOOKUP($A37,'Season 15'!AK$4:CN$104,42,0),"0"),)</f>
        <v>0</v>
      </c>
      <c r="AP37" s="403">
        <f>SUM(IFERROR(VLOOKUP($A37,'Season 1'!AJ$4:CM$104,43,0),"0"),IFERROR(VLOOKUP($A37,'Season 2'!AK$4:CN$104,43,0),"0"),
IFERROR(VLOOKUP($A37,'Season 3'!AK$4:CN$104,43,0),"0"),IFERROR(VLOOKUP($A37,'Season 4'!AK$4:CN$104,43,0),"0"),
IFERROR(VLOOKUP($A37,'Season 5'!AK$4:CN$104,43,0),"0"),IFERROR(VLOOKUP($A37,'Season 6'!AK$4:CN$104,43,0),"0"),
IFERROR(VLOOKUP($A37,'Season 7'!AK$4:CN$104,43,0),"0"),IFERROR(VLOOKUP($A37,'Season 8'!AK$4:CN$104,43,0),"0"),
IFERROR(VLOOKUP($A37,'Season 9'!AK$4:CN$104,43,0),"0"),IFERROR(VLOOKUP($A37,'Season 10'!AK$4:CN$104,43,0),"0"),
IFERROR(VLOOKUP($A37,'Season 11'!AK$4:CN$104,43,0),"0"),IFERROR(VLOOKUP($A37,'Season 12'!AK$4:CN$104,43,0),"0"),
IFERROR(VLOOKUP($A37,'Season 13'!AK$4:CN$104,43,0),"0"),IFERROR(VLOOKUP($A37,'Season 14'!AK$4:CN$104,43,0),"0"),IFERROR(VLOOKUP($A37,'Season 15'!AK$4:CN$104,43,0),"0"),)</f>
        <v>0</v>
      </c>
      <c r="AQ37" s="398">
        <f>SUM(IFERROR(VLOOKUP($A37,'Season 1'!AJ$4:CM$104,44,0),"0"),IFERROR(VLOOKUP($A37,'Season 2'!AK$4:CN$104,44,0),"0"),
IFERROR(VLOOKUP($A37,'Season 3'!AK$4:CN$104,44,0),"0"),IFERROR(VLOOKUP($A37,'Season 4'!AK$4:CN$104,44,0),"0"),
IFERROR(VLOOKUP($A37,'Season 5'!AK$4:CN$104,44,0),"0"),IFERROR(VLOOKUP($A37,'Season 6'!AK$4:CN$104,44,0),"0"),
IFERROR(VLOOKUP($A37,'Season 7'!AK$4:CN$104,44,0),"0"),IFERROR(VLOOKUP($A37,'Season 8'!AK$4:CN$104,44,0),"0"),
IFERROR(VLOOKUP($A37,'Season 9'!AK$4:CN$104,44,0),"0"),IFERROR(VLOOKUP($A37,'Season 10'!AK$4:CN$104,44,0),"0"),
IFERROR(VLOOKUP($A37,'Season 11'!AK$4:CN$104,44,0),"0"),IFERROR(VLOOKUP($A37,'Season 12'!AK$4:CN$104,44,0),"0"),
IFERROR(VLOOKUP($A37,'Season 13'!AK$4:CN$104,44,0),"0"),IFERROR(VLOOKUP($A37,'Season 14'!AK$4:CN$104,44,0),"0"),IFERROR(VLOOKUP($A37,'Season 15'!AK$4:CN$104,44,0),"0"),)</f>
        <v>0</v>
      </c>
      <c r="AR37" s="518">
        <f>SUM(IFERROR(VLOOKUP($A37,'Season 1'!AJ$4:CM$104,45,0),"0"),IFERROR(VLOOKUP($A37,'Season 2'!AK$4:CN$104,45,0),"0"),
IFERROR(VLOOKUP($A37,'Season 3'!AK$4:CN$104,45,0),"0"),IFERROR(VLOOKUP($A37,'Season 4'!AK$4:CN$104,45,0),"0"),
IFERROR(VLOOKUP($A37,'Season 5'!AK$4:CN$104,45,0),"0"),IFERROR(VLOOKUP($A37,'Season 6'!AK$4:CN$104,45,0),"0"),
IFERROR(VLOOKUP($A37,'Season 7'!AK$4:CN$104,45,0),"0"),IFERROR(VLOOKUP($A37,'Season 8'!AK$4:CN$104,45,0),"0"),
IFERROR(VLOOKUP($A37,'Season 9'!AK$4:CN$104,45,0),"0"),IFERROR(VLOOKUP($A37,'Season 10'!AK$4:CN$104,45,0),"0"),
IFERROR(VLOOKUP($A37,'Season 11'!AK$4:CN$104,45,0),"0"),IFERROR(VLOOKUP($A37,'Season 12'!AK$4:CN$104,45,0),"0"),
IFERROR(VLOOKUP($A37,'Season 13'!AK$4:CN$104,45,0),"0"),IFERROR(VLOOKUP($A37,'Season 14'!AK$4:CN$104,45,0),"0"),IFERROR(VLOOKUP($A37,'Season 15'!AK$4:CN$104,45,0),"0"),)</f>
        <v>0</v>
      </c>
      <c r="AS37" s="21">
        <f>SUM(IFERROR(VLOOKUP($A37,'Season 1'!AJ$4:CM$104,46,0),"0"),IFERROR(VLOOKUP($A37,'Season 2'!AK$4:CN$104,46,0),"0"),
IFERROR(VLOOKUP($A37,'Season 3'!AK$4:CN$104,46,0),"0"),IFERROR(VLOOKUP($A37,'Season 4'!AK$4:CN$104,46,0),"0"),
IFERROR(VLOOKUP($A37,'Season 5'!AK$4:CN$104,46,0),"0"),IFERROR(VLOOKUP($A37,'Season 6'!AK$4:CN$104,46,0),"0"),
IFERROR(VLOOKUP($A37,'Season 7'!AK$4:CN$104,46,0),"0"),IFERROR(VLOOKUP($A37,'Season 8'!AK$4:CN$104,46,0),"0"),
IFERROR(VLOOKUP($A37,'Season 9'!AK$4:CN$104,46,0),"0"),IFERROR(VLOOKUP($A37,'Season 10'!AK$4:CN$104,46,0),"0"),
IFERROR(VLOOKUP($A37,'Season 11'!AK$4:CN$104,46,0),"0"),IFERROR(VLOOKUP($A37,'Season 12'!AK$4:CN$104,46,0),"0"),
IFERROR(VLOOKUP($A37,'Season 13'!AK$4:CN$104,46,0),"0"),IFERROR(VLOOKUP($A37,'Season 14'!AK$4:CN$104,46,0),"0"),IFERROR(VLOOKUP($A37,'Season 15'!AK$4:CN$104,46,0),"0"),)</f>
        <v>0</v>
      </c>
      <c r="AT37" s="402">
        <f>SUM(IFERROR(VLOOKUP($A37,'Season 1'!AJ$4:CM$104,47,0),"0"),IFERROR(VLOOKUP($A37,'Season 2'!AK$4:CN$104,47,0),"0"),
IFERROR(VLOOKUP($A37,'Season 3'!AK$4:CN$104,47,0),"0"),IFERROR(VLOOKUP($A37,'Season 4'!AK$4:CN$104,47,0),"0"),
IFERROR(VLOOKUP($A37,'Season 5'!AK$4:CN$104,47,0),"0"),IFERROR(VLOOKUP($A37,'Season 6'!AK$4:CN$104,47,0),"0"),
IFERROR(VLOOKUP($A37,'Season 7'!AK$4:CN$104,47,0),"0"),IFERROR(VLOOKUP($A37,'Season 8'!AK$4:CN$104,47,0),"0"),
IFERROR(VLOOKUP($A37,'Season 9'!AK$4:CN$104,47,0),"0"),IFERROR(VLOOKUP($A37,'Season 10'!AK$4:CN$104,47,0),"0"),
IFERROR(VLOOKUP($A37,'Season 11'!AK$4:CN$104,47,0),"0"),IFERROR(VLOOKUP($A37,'Season 12'!AK$4:CN$104,47,0),"0"),
IFERROR(VLOOKUP($A37,'Season 13'!AK$4:CN$104,47,0),"0"),IFERROR(VLOOKUP($A37,'Season 14'!AK$4:CN$104,47,0),"0"),IFERROR(VLOOKUP($A37,'Season 15'!AK$4:CN$104,47,0),"0"),)</f>
        <v>0</v>
      </c>
      <c r="AU37" s="403">
        <f>SUM(IFERROR(VLOOKUP($A37,'Season 3'!AK$4:CN$104,48,0),"0"),IFERROR(VLOOKUP($A37,'Season 4'!AK$4:CN$104,48,0),"0"),
IFERROR(VLOOKUP($A37,'Season 5'!AK$4:CN$104,48,0),"0"),IFERROR(VLOOKUP($A37,'Season 6'!AK$4:CN$104,48,0),"0"),
IFERROR(VLOOKUP($A37,'Season 7'!AK$4:CN$104,48,0),"0"),IFERROR(VLOOKUP($A37,'Season 8'!AK$4:CN$104,48,0),"0"),
IFERROR(VLOOKUP($A37,'Season 9'!AK$4:CN$104,48,0),"0"),IFERROR(VLOOKUP($A37,'Season 10'!AK$4:CN$104,48,0),"0"),
IFERROR(VLOOKUP($A37,'Season 11'!AK$4:CN$104,48,0),"0"),IFERROR(VLOOKUP($A37,'Season 12'!AK$4:CN$104,48,0),"0"),
IFERROR(VLOOKUP($A37,'Season 13'!AK$4:CN$104,48,0),"0"),IFERROR(VLOOKUP($A37,'Season 14'!AK$4:CN$104,48,0),"0"),IFERROR(VLOOKUP($A37,'Season 15'!AK$4:CN$104,48,0),"0"),)</f>
        <v>0</v>
      </c>
      <c r="AV37" s="398">
        <f>SUM(IFERROR(VLOOKUP($A37,'Season 3'!AK$4:CN$104,49,0),"0"),IFERROR(VLOOKUP($A37,'Season 4'!AK$4:CN$104,49,0),"0"),
IFERROR(VLOOKUP($A37,'Season 5'!AK$4:CN$104,49,0),"0"),IFERROR(VLOOKUP($A37,'Season 6'!AK$4:CN$104,49,0),"0"),
IFERROR(VLOOKUP($A37,'Season 7'!AK$4:CN$104,49,0),"0"),IFERROR(VLOOKUP($A37,'Season 8'!AK$4:CN$104,49,0),"0"),
IFERROR(VLOOKUP($A37,'Season 9'!AK$4:CN$104,49,0),"0"),IFERROR(VLOOKUP($A37,'Season 10'!AK$4:CN$104,49,0),"0"),
IFERROR(VLOOKUP($A37,'Season 11'!AK$4:CN$104,49,0),"0"),IFERROR(VLOOKUP($A37,'Season 12'!AK$4:CN$104,49,0),"0"),
IFERROR(VLOOKUP($A37,'Season 13'!AK$4:CN$104,49,0),"0"),IFERROR(VLOOKUP($A37,'Season 14'!AK$4:CN$104,49,0),"0"),IFERROR(VLOOKUP($A37,'Season 15'!AK$4:CN$104,49,0),"0"),)</f>
        <v>0</v>
      </c>
      <c r="AW37" s="518">
        <f>SUM(IFERROR(VLOOKUP($A37,'Season 3'!AK$4:CN$104,50,0),"0"),IFERROR(VLOOKUP($A37,'Season 4'!AK$4:CN$104,50,0),"0"),
IFERROR(VLOOKUP($A37,'Season 5'!AK$4:CN$104,50,0),"0"),IFERROR(VLOOKUP($A37,'Season 6'!AK$4:CN$104,50,0),"0"),
IFERROR(VLOOKUP($A37,'Season 7'!AK$4:CN$104,50,0),"0"),IFERROR(VLOOKUP($A37,'Season 8'!AK$4:CN$104,50,0),"0"),
IFERROR(VLOOKUP($A37,'Season 9'!AK$4:CN$104,50,0),"0"),IFERROR(VLOOKUP($A37,'Season 10'!AK$4:CN$104,50,0),"0"),
IFERROR(VLOOKUP($A37,'Season 11'!AK$4:CN$104,50,0),"0"),IFERROR(VLOOKUP($A37,'Season 12'!AK$4:CN$104,50,0),"0"),
IFERROR(VLOOKUP($A37,'Season 13'!AK$4:CN$104,50,0),"0"),IFERROR(VLOOKUP($A37,'Season 14'!AK$4:CN$104,50,0),"0"),IFERROR(VLOOKUP($A37,'Season 15'!AK$4:CN$104,50,0),"0"),)</f>
        <v>0</v>
      </c>
      <c r="AX37" s="21">
        <f>SUM(IFERROR(VLOOKUP($A37,'Season 3'!AK$4:CN$104,51,0),"0"),IFERROR(VLOOKUP($A37,'Season 4'!AK$4:CN$104,51,0),"0"),
IFERROR(VLOOKUP($A37,'Season 5'!AK$4:CN$104,51,0),"0"),IFERROR(VLOOKUP($A37,'Season 6'!AK$4:CN$104,51,0),"0"),
IFERROR(VLOOKUP($A37,'Season 7'!AK$4:CN$104,51,0),"0"),IFERROR(VLOOKUP($A37,'Season 8'!AK$4:CN$104,51,0),"0"),
IFERROR(VLOOKUP($A37,'Season 9'!AK$4:CN$104,51,0),"0"),IFERROR(VLOOKUP($A37,'Season 10'!AK$4:CN$104,51,0),"0"),
IFERROR(VLOOKUP($A37,'Season 11'!AK$4:CN$104,51,0),"0"),IFERROR(VLOOKUP($A37,'Season 12'!AK$4:CN$104,51,0),"0"),
IFERROR(VLOOKUP($A37,'Season 13'!AK$4:CN$104,51,0),"0"),IFERROR(VLOOKUP($A37,'Season 14'!AK$4:CN$104,51,0),"0"),IFERROR(VLOOKUP($A37,'Season 15'!AK$4:CN$104,51,0),"0"),)</f>
        <v>0</v>
      </c>
      <c r="AY37" s="402">
        <f>SUM(IFERROR(VLOOKUP($A37,'Season 3'!AK$4:CN$104,52,0),"0"),IFERROR(VLOOKUP($A37,'Season 4'!AK$4:CN$104,52,0),"0"),
IFERROR(VLOOKUP($A37,'Season 5'!AK$4:CN$104,52,0),"0"),IFERROR(VLOOKUP($A37,'Season 6'!AK$4:CN$104,52,0),"0"),
IFERROR(VLOOKUP($A37,'Season 7'!AK$4:CN$104,52,0),"0"),IFERROR(VLOOKUP($A37,'Season 8'!AK$4:CN$104,52,0),"0"),
IFERROR(VLOOKUP($A37,'Season 9'!AK$4:CN$104,52,0),"0"),IFERROR(VLOOKUP($A37,'Season 10'!AK$4:CN$104,52,0),"0"),
IFERROR(VLOOKUP($A37,'Season 11'!AK$4:CN$104,52,0),"0"),IFERROR(VLOOKUP($A37,'Season 12'!AK$4:CN$104,52,0),"0"),
IFERROR(VLOOKUP($A37,'Season 13'!AK$4:CN$104,52,0),"0"),IFERROR(VLOOKUP($A37,'Season 14'!AK$4:CN$104,52,0),"0"),IFERROR(VLOOKUP($A37,'Season 15'!AK$4:CN$104,52,0),"0"),)</f>
        <v>0</v>
      </c>
      <c r="AZ37" s="403">
        <f>SUM(IFERROR(VLOOKUP($A37,'Season 1'!AJ$4:CM$104,38,0),"0"),IFERROR(VLOOKUP($A37,'Season 2'!AK$4:CN$104,48,0),"0"),)</f>
        <v>0</v>
      </c>
      <c r="BA37" s="398">
        <f>SUM(IFERROR(VLOOKUP($A37,'Season 1'!AJ$4:CM$104,39,0),"0"),IFERROR(VLOOKUP($A37,'Season 2'!AK$4:CN$104,49,0),"0"),)</f>
        <v>0</v>
      </c>
      <c r="BB37" s="518">
        <f>SUM(IFERROR(VLOOKUP($A37,'Season 1'!AJ$4:CM$104,40,0),"0"),IFERROR(VLOOKUP($A37,'Season 2'!AK$4:CN$104,50,0),"0"),)</f>
        <v>0</v>
      </c>
      <c r="BC37" s="21">
        <f>SUM(IFERROR(VLOOKUP($A37,'Season 1'!AJ$4:CM$104,41,0),"0"),IFERROR(VLOOKUP($A37,'Season 2'!AK$4:CN$104,51,0),"0"),)</f>
        <v>0</v>
      </c>
      <c r="BD37" s="402">
        <f>SUM(IFERROR(VLOOKUP($A37,'Season 1'!AJ$4:CM$104,42,0),"0"),IFERROR(VLOOKUP($A37,'Season 2'!AK$4:CN$104,52,0),"0"),)</f>
        <v>0</v>
      </c>
      <c r="BE37" s="561">
        <f>SUM(
IFERROR(VLOOKUP($A37,'Season 1'!AJ$4:CM$104,48,0),"0"),IFERROR(VLOOKUP($A37,'Season 2'!AK$4:CN$104,53,0),"0"),
IFERROR(VLOOKUP($A37,'Season 3'!AK$4:CN$104,53,0),"0"),IFERROR(VLOOKUP($A37,'Season 4'!AK$4:CN$104,53,0),"0"),
IFERROR(VLOOKUP($A37,'Season 5'!AK$4:CN$104,53,0),"0"),IFERROR(VLOOKUP($A37,'Season 6'!AK$4:CN$104,53,0),"0"),
IFERROR(VLOOKUP($A37,'Season 7'!AK$4:CN$104,53,0),"0"),IFERROR(VLOOKUP($A37,'Season 8'!AK$4:CN$104,53,0),"0"),
IFERROR(VLOOKUP($A37,'Season 9'!AK$4:CN$104,53,0),"0"),IFERROR(VLOOKUP($A37,'Season 10'!AK$4:CN$104,53,0),"0"),
IFERROR(VLOOKUP($A37,'Season 11'!AK$4:CN$104,53,0),"0"),IFERROR(VLOOKUP($A37,'Season 12'!AK$4:CN$104,53,0),"0"),
IFERROR(VLOOKUP($A37,'Season 13'!AK$4:CN$104,53,0),"0"),IFERROR(VLOOKUP($A37,'Season 14'!AK$4:CN$104,53,0),"0"),IFERROR(VLOOKUP($A37,'Season 15'!AK$4:CN$104,53,0),"0"),)</f>
        <v>0</v>
      </c>
      <c r="BF37" s="562">
        <f>SUM(
IFERROR(VLOOKUP($A37,'Season 1'!AJ$4:CM$104,49,0),"0"),IFERROR(VLOOKUP($A37,'Season 2'!AK$4:CN$104,54,0),"0"),
IFERROR(VLOOKUP($A37,'Season 3'!AK$4:CN$104,54,0),"0"),IFERROR(VLOOKUP($A37,'Season 4'!AK$4:CN$104,54,0),"0"),
IFERROR(VLOOKUP($A37,'Season 5'!AK$4:CN$104,54,0),"0"),IFERROR(VLOOKUP($A37,'Season 6'!AK$4:CN$104,54,0),"0"),
IFERROR(VLOOKUP($A37,'Season 7'!AK$4:CN$104,54,0),"0"),IFERROR(VLOOKUP($A37,'Season 8'!AK$4:CN$104,54,0),"0"),
IFERROR(VLOOKUP($A37,'Season 9'!AK$4:CN$104,54,0),"0"),IFERROR(VLOOKUP($A37,'Season 10'!AK$4:CN$104,54,0),"0"),
IFERROR(VLOOKUP($A37,'Season 11'!AK$4:CN$104,540),"0"),IFERROR(VLOOKUP($A37,'Season 12'!AK$4:CN$104,54,0),"0"),
IFERROR(VLOOKUP($A37,'Season 13'!AK$4:CN$104,54,0),"0"),IFERROR(VLOOKUP($A37,'Season 14'!AK$4:CN$104,54,0),"0"),IFERROR(VLOOKUP($A37,'Season 15'!AK$4:CN$104,54,0),"0"),)</f>
        <v>0</v>
      </c>
      <c r="BG37" s="529" t="e">
        <f t="shared" si="1"/>
        <v>#DIV/0!</v>
      </c>
      <c r="BI37" s="553"/>
      <c r="BJ37" s="553"/>
      <c r="BK37" s="553"/>
      <c r="BL37" s="553"/>
      <c r="BM37" s="553"/>
      <c r="BN37" s="553"/>
      <c r="BO37" s="531"/>
      <c r="BP37" s="531"/>
      <c r="BQ37" s="531"/>
      <c r="BR37" s="531"/>
      <c r="BS37" s="12" t="str">
        <f>IFERROR(VLOOKUP($A37,'Season 1'!$AJ$4:$CM$104,50,0),"0")</f>
        <v>0</v>
      </c>
      <c r="BT37" s="12" t="str">
        <f>IFERROR(VLOOKUP($A37,'Season 1'!$AJ$4:$CM$104,51,0),"0")</f>
        <v>0</v>
      </c>
      <c r="BU37" s="12" t="str">
        <f>IFERROR(VLOOKUP($A37,'Season 2'!$AK$4:$CN$104,55,0),"0")</f>
        <v>0</v>
      </c>
      <c r="BV37" s="12" t="str">
        <f>IFERROR(VLOOKUP($A37,'Season 2'!$AK$4:$CN$104,56,0),"0")</f>
        <v>0</v>
      </c>
      <c r="BW37" s="12" t="str">
        <f>IFERROR(VLOOKUP($A37,'Season 3'!$AK$4:$CN$104,55,0),"0")</f>
        <v>0</v>
      </c>
      <c r="BX37" s="12" t="str">
        <f>IFERROR(VLOOKUP($A37,'Season 3'!$AK$4:$CN$104,56,0),"0")</f>
        <v>0</v>
      </c>
      <c r="BY37" s="12" t="str">
        <f>IFERROR(VLOOKUP($A37,'Season 4'!$AK$4:$CN$104,55,0),"0")</f>
        <v>0</v>
      </c>
      <c r="BZ37" s="12" t="str">
        <f>IFERROR(VLOOKUP($A37,'Season 4'!$AK$4:$CN$104,56,0),"0")</f>
        <v>0</v>
      </c>
      <c r="CA37" s="12" t="str">
        <f>IFERROR(VLOOKUP($A37,'Season 5'!$AK$4:$CN$104,55,0),"0")</f>
        <v>0</v>
      </c>
      <c r="CB37" s="12" t="str">
        <f>IFERROR(VLOOKUP($A37,'Season 5'!$AK$4:$CN$104,56,0),"0")</f>
        <v>0</v>
      </c>
      <c r="CC37" s="12" t="str">
        <f>IFERROR(VLOOKUP($A37,'Season 6'!$AK$4:$CN$104,55,0),"0")</f>
        <v>0</v>
      </c>
      <c r="CD37" s="12" t="str">
        <f>IFERROR(VLOOKUP($A37,'Season 6'!$AK$4:$CN$104,56,0),"0")</f>
        <v>0</v>
      </c>
      <c r="CE37" s="12" t="str">
        <f>IFERROR(VLOOKUP($A37,'Season 7'!$AK$4:$CN$104,55,0),"0")</f>
        <v>0</v>
      </c>
      <c r="CF37" s="12" t="str">
        <f>IFERROR(VLOOKUP($A37,'Season 7'!$AK$4:$CN$104,56,0),"0")</f>
        <v>0</v>
      </c>
      <c r="CG37" s="12" t="str">
        <f>IFERROR(VLOOKUP($A37,'Season 8'!$AK$4:$CN$104,55,0),"0")</f>
        <v>0</v>
      </c>
      <c r="CH37" s="12" t="str">
        <f>IFERROR(VLOOKUP($A37,'Season 8'!$AK$4:$CN$104,56,0),"0")</f>
        <v>0</v>
      </c>
      <c r="CI37" s="12" t="str">
        <f>IFERROR(VLOOKUP($A37,'Season 9'!$AK$4:$CN$104,55,0),"0")</f>
        <v>0</v>
      </c>
      <c r="CJ37" s="12" t="str">
        <f>IFERROR(VLOOKUP($A37,'Season 9'!$AK$4:$CN$104,56,0),"0")</f>
        <v>0</v>
      </c>
      <c r="CK37" s="12" t="str">
        <f>IFERROR(VLOOKUP($A37,'Season 10'!$AK$4:$CN$104,55,0),"0")</f>
        <v>0</v>
      </c>
      <c r="CL37" s="12" t="str">
        <f>IFERROR(VLOOKUP($A37,'Season 10'!$AK$4:$CN$104,56,0),"0")</f>
        <v>0</v>
      </c>
      <c r="CM37" s="12" t="str">
        <f>IFERROR(VLOOKUP($A37,'Season 11'!$AK$4:$CN$104,55,0),"0")</f>
        <v>0</v>
      </c>
      <c r="CN37" s="12" t="str">
        <f>IFERROR(VLOOKUP($A37,'Season 11'!$AK$4:$CN$104,56,0),"0")</f>
        <v>0</v>
      </c>
      <c r="CO37" s="12" t="str">
        <f>IFERROR(VLOOKUP($A37,'Season 12'!$AK$4:$CN$104,55,0),"0")</f>
        <v>0</v>
      </c>
      <c r="CP37" s="12" t="str">
        <f>IFERROR(VLOOKUP($A37,'Season 12'!$AK$4:$CN$104,56,0),"0")</f>
        <v>0</v>
      </c>
      <c r="CQ37" s="12" t="str">
        <f>IFERROR(VLOOKUP($A37,'Season 13'!$AK$4:$CN$104,55,0),"0")</f>
        <v>0</v>
      </c>
      <c r="CR37" s="12" t="str">
        <f>IFERROR(VLOOKUP($A37,'Season 13'!$AK$4:$CN$104,56,0),"0")</f>
        <v>0</v>
      </c>
      <c r="CS37" s="12" t="str">
        <f>IFERROR(VLOOKUP($A37,'Season 14'!$AK$4:$CN$104,55,0),"0")</f>
        <v>0</v>
      </c>
      <c r="CT37" s="12" t="str">
        <f>IFERROR(VLOOKUP($A37,'Season 14'!$AK$4:$CN$104,56,0),"0")</f>
        <v>0</v>
      </c>
      <c r="CU37" s="12" t="str">
        <f>IFERROR(VLOOKUP($A37,'Season 15'!$AK$4:$CN$104,55,0),"0")</f>
        <v>0</v>
      </c>
      <c r="CV37" s="12" t="str">
        <f>IFERROR(VLOOKUP($A37,'Season 15'!$AK$4:$CN$104,56,0),"0")</f>
        <v>0</v>
      </c>
    </row>
    <row r="38" spans="1:100" x14ac:dyDescent="0.25">
      <c r="A38" s="545"/>
      <c r="B38" s="516" t="str">
        <f>IFERROR(VLOOKUP('Data Totals'!A38,'Season 1'!AJ$4:CH$104,2,FALSE),IFERROR(VLOOKUP('Data Totals'!A38,'Season 2'!AK$4:CI$104,2,FALSE),IFERROR(VLOOKUP('Data Totals'!A38,'Season 3'!AK$4:CI$104,2,FALSE),IFERROR(VLOOKUP('Data Totals'!A38,'Season 4'!AK$4:CI$104,2,FALSE),IFERROR(VLOOKUP('Data Totals'!A38,'Season 5'!AK$4:CI$104,2,FALSE),IFERROR(VLOOKUP('Data Totals'!A38,'Season 6'!AK$4:CI$104,2,FALSE),IFERROR(VLOOKUP('Data Totals'!A38,'Season 7'!AK$4:CI$104,2,FALSE),IFERROR(VLOOKUP('Data Totals'!A38,'Season 8'!AK$4:CI$104,2,FALSE),IFERROR(VLOOKUP('Data Totals'!A38,'Season 9'!AK$4:CI$104,2,FALSE),IFERROR(VLOOKUP('Data Totals'!A38,'Season 10'!AK$4:CI$104,2,FALSE),IFERROR(VLOOKUP('Data Totals'!A38,'Season 11'!AK$4:CI$104,2,FALSE),IFERROR(VLOOKUP('Data Totals'!A38,'Season 12'!AK$4:CI$104,2,FALSE),IFERROR(VLOOKUP('Data Totals'!A38,'Season 13'!AK$4:CI$104,2,FALSE),IFERROR(VLOOKUP('Data Totals'!A38,'Season 14'!AK$4:CI$104,2,FALSE),IFERROR(VLOOKUP('Data Totals'!A38,'Season 15'!AK$4:CI$104,2,FALSE),"N/A")))))))))))))))</f>
        <v>N/A</v>
      </c>
      <c r="C38" s="517" t="str">
        <f>IFERROR(VLOOKUP('Data Totals'!A38,'Season 1'!AJ$4:CH$104,3,FALSE),IFERROR(VLOOKUP('Data Totals'!A38,'Season 2'!AK$4:CI$104,3,FALSE),IFERROR(VLOOKUP('Data Totals'!A38,'Season 3'!AK$4:CI$104,3,FALSE),IFERROR(VLOOKUP('Data Totals'!A38,'Season 4'!AK$4:CI$104,3,FALSE),IFERROR(VLOOKUP('Data Totals'!A38,'Season 5'!AK$4:CI$104,3,FALSE),IFERROR(VLOOKUP('Data Totals'!A38,'Season 6'!AK$4:CI$104,3,FALSE),IFERROR(VLOOKUP('Data Totals'!A38,'Season 7'!AK$4:CI$104,3,FALSE),IFERROR(VLOOKUP('Data Totals'!A38,'Season 8'!AK$4:CI$104,3,FALSE),IFERROR(VLOOKUP('Data Totals'!A38,'Season 9'!AK$4:CI$104,3,FALSE),IFERROR(VLOOKUP('Data Totals'!A38,'Season 10'!AK$4:CI$104,3,FALSE),IFERROR(VLOOKUP('Data Totals'!A38,'Season 11'!AK$4:CI$104,3,FALSE),IFERROR(VLOOKUP('Data Totals'!A38,'Season 12'!AK$4:CI$104,3,FALSE),IFERROR(VLOOKUP('Data Totals'!A38,'Season 13'!AK$4:CI$104,3,FALSE),IFERROR(VLOOKUP('Data Totals'!A38,'Season 14'!AK$4:CI$104,3,FALSE),IFERROR(VLOOKUP('Data Totals'!A38,'Season 15'!AK$4:CI$104,3,FALSE),"N/A")))))))))))))))</f>
        <v>N/A</v>
      </c>
      <c r="D38" s="517" t="str">
        <f>IFERROR(VLOOKUP('Data Totals'!A38,'Season 15'!AK$4:CI$104,4,FALSE),IFERROR(VLOOKUP('Data Totals'!A38,'Season 14'!AK$4:CI$104,4,FALSE),IFERROR(VLOOKUP('Data Totals'!A38,'Season 13'!AK$4:CI$104,4,FALSE),IFERROR(VLOOKUP('Data Totals'!A38,'Season 12'!AK$4:CI$104,4,FALSE),IFERROR(VLOOKUP('Data Totals'!A38,'Season 11'!AK$4:CI$104,4,FALSE),IFERROR(VLOOKUP('Data Totals'!A38,'Season 10'!AK$4:CI$104,4,FALSE),IFERROR(VLOOKUP('Data Totals'!A38,'Season 9'!AK$4:CI$104,4,FALSE),IFERROR(VLOOKUP('Data Totals'!A38,'Season 8'!AK$4:CI$104,4,FALSE),IFERROR(VLOOKUP('Data Totals'!A38,'Season 7'!AK$4:CI$104,4,FALSE),IFERROR(VLOOKUP('Data Totals'!A38,'Season 6'!AK$4:CI$104,4,FALSE),IFERROR(VLOOKUP('Data Totals'!A38,'Season 5'!AK$4:CI$104,4,FALSE),IFERROR(VLOOKUP('Data Totals'!A38,'Season 4'!AK$4:CI$104,4,FALSE),IFERROR(VLOOKUP('Data Totals'!A38,'Season 3'!AK$4:CI$104,4,FALSE),IFERROR(VLOOKUP('Data Totals'!A38,'Season 2'!AK$4:CI$104,4,FALSE),IFERROR(VLOOKUP('Data Totals'!A38,'Season 1'!AJ$4:CH$104,4,FALSE),"N/A")))))))))))))))</f>
        <v>N/A</v>
      </c>
      <c r="E38" s="517" t="e">
        <f t="shared" si="0"/>
        <v>#VALUE!</v>
      </c>
      <c r="F38" s="398">
        <f>SUM(IFERROR(VLOOKUP(A38,BI$3:BN$152,2,0),"0"),
IFERROR(VLOOKUP(A38,'Season 1'!AJ$4:CM$104,7,0),"0"),IFERROR(VLOOKUP(A38,'Season 2'!AK$4:CN$104,7,0),"0"),
IFERROR(VLOOKUP(A38,'Season 3'!AK$4:CN$104,7,0),"0"),IFERROR(VLOOKUP(A38,'Season 4'!AK$4:CN$104,7,0),"0"),
IFERROR(VLOOKUP(A38,'Season 5'!AK$4:CN$104,7,0),"0"),IFERROR(VLOOKUP(A38,'Season 6'!AK$4:CN$104,7,0),"0"),
IFERROR(VLOOKUP(A38,'Season 7'!AK$4:CN$104,7,0),"0"),IFERROR(VLOOKUP(A38,'Season 8'!AK$4:CN$104,7,0),"0"),
IFERROR(VLOOKUP(A38,'Season 9'!AK$4:CN$104,7,0),"0"),IFERROR(VLOOKUP(A38,'Season 10'!AK$4:CN$104,7,0),"0"),
IFERROR(VLOOKUP(A38,'Season 11'!AK$4:CN$104,7,0),"0"),IFERROR(VLOOKUP(A38,'Season 12'!AK$4:CN$104,7,0),"0"),
IFERROR(VLOOKUP(A38,'Season 13'!AK$4:CN$104,7,0),"0"),IFERROR(VLOOKUP(A38,'Season 14'!AK$4:CN$104,7,0),"0"),IFERROR(VLOOKUP(A38,'Season 15'!AK$4:CN$104,7,0),"0"),)</f>
        <v>0</v>
      </c>
      <c r="G38" s="398">
        <f>SUM(
IFERROR(VLOOKUP(A38,'Season 1'!AJ$4:CM$104,8,0),"0"),IFERROR(VLOOKUP(A38,'Season 2'!AK$4:CN$104,8,0),"0"),
IFERROR(VLOOKUP(A38,'Season 3'!AK$4:CN$104,8,0),"0"),IFERROR(VLOOKUP(A38,'Season 4'!AK$4:CN$104,8,0),"0"),
IFERROR(VLOOKUP(A38,'Season 5'!AK$4:CN$104,8,0),"0"),IFERROR(VLOOKUP(A38,'Season 6'!AK$4:CN$104,8,0),"0"),
IFERROR(VLOOKUP(A38,'Season 7'!AK$4:CN$104,8,0),"0"),IFERROR(VLOOKUP(A38,'Season 8'!AK$4:CN$104,8,0),"0"),
IFERROR(VLOOKUP(A38,'Season 9'!AK$4:CN$104,8,0),"0"),IFERROR(VLOOKUP(A38,'Season 10'!AK$4:CN$104,8,0),"0"),
IFERROR(VLOOKUP(A38,'Season 11'!AK$4:CN$104,8,0),"0"),IFERROR(VLOOKUP(A38,'Season 12'!AK$4:CN$104,8,0),"0"),
IFERROR(VLOOKUP(A38,'Season 13'!AK$4:CN$104,8,0),"0"),IFERROR(VLOOKUP(A38,'Season 14'!AK$4:CN$104,8,0),"0"),IFERROR(VLOOKUP(A38,'Season 15'!AK$4:CN$104,8,0),"0"),)</f>
        <v>0</v>
      </c>
      <c r="H38" s="329">
        <f>SUM(
IFERROR(VLOOKUP(A38,'Season 1'!AJ$4:CM$104,9,0),"0"),IFERROR(VLOOKUP(A38,'Season 2'!AK$4:CN$104,9,0),"0"),
IFERROR(VLOOKUP(A38,'Season 3'!AK$4:CN$104,9,0),"0"),IFERROR(VLOOKUP(A38,'Season 4'!AK$4:CN$104,9,0),"0"),
IFERROR(VLOOKUP(A38,'Season 5'!AK$4:CN$104,9,0),"0"),IFERROR(VLOOKUP(A38,'Season 6'!AK$4:CN$104,9,0),"0"),
IFERROR(VLOOKUP(A38,'Season 7'!AK$4:CN$104,9,0),"0"),IFERROR(VLOOKUP(A38,'Season 8'!AK$4:CN$104,9,0),"0"),
IFERROR(VLOOKUP(A38,'Season 9'!AK$4:CN$104,9,0),"0"),IFERROR(VLOOKUP(A38,'Season 10'!AK$4:CN$104,9,0),"0"),
IFERROR(VLOOKUP(A38,'Season 11'!AK$4:CN$104,9,0),"0"),IFERROR(VLOOKUP(A38,'Season 12'!AK$4:CN$104,9,0),"0"),
IFERROR(VLOOKUP(A38,'Season 13'!AK$4:CN$104,9,0),"0"),IFERROR(VLOOKUP(A38,'Season 14'!AK$4:CN$104,9,0),"0"),IFERROR(VLOOKUP(A38,'Season 15'!AK$4:CN$104,9,0),"0"),)</f>
        <v>0</v>
      </c>
      <c r="I38" s="518">
        <f>SUM(
IFERROR(VLOOKUP(A38,'Season 1'!AJ$4:CM$104,10,0),"0"),IFERROR(VLOOKUP(A38,'Season 2'!AK$4:CN$104,10,0),"0"),
IFERROR(VLOOKUP(A38,'Season 3'!AK$4:CN$104,10,0),"0"),IFERROR(VLOOKUP(A38,'Season 4'!AK$4:CN$104,10,0),"0"),
IFERROR(VLOOKUP(A38,'Season 5'!AK$4:CN$104,10,0),"0"),IFERROR(VLOOKUP(A38,'Season 6'!AK$4:CN$104,10,0),"0"),
IFERROR(VLOOKUP(A38,'Season 7'!AK$4:CN$104,10,0),"0"),IFERROR(VLOOKUP(A38,'Season 8'!AK$4:CN$104,10,0),"0"),
IFERROR(VLOOKUP(A38,'Season 9'!AK$4:CN$104,10,0),"0"),IFERROR(VLOOKUP(A38,'Season 10'!AK$4:CN$104,10,0),"0"),
IFERROR(VLOOKUP(A38,'Season 11'!AK$4:CN$104,10,0),"0"),IFERROR(VLOOKUP(A38,'Season 12'!AK$4:CN$104,10,0),"0"),
IFERROR(VLOOKUP(A38,'Season 13'!AK$4:CN$104,10,0),"0"),IFERROR(VLOOKUP(A38,'Season 14'!AK$4:CN$104,10,0),"0"),IFERROR(VLOOKUP(A38,'Season 15'!AK$4:CN$104,10,0),"0"),)</f>
        <v>0</v>
      </c>
      <c r="J38" s="21">
        <f>SUM(IFERROR(VLOOKUP(A38,BI$3:BN$152,3,0),"0"),
IFERROR(VLOOKUP(A38,'Season 1'!AJ$4:CM$104,11,0),"0"),IFERROR(VLOOKUP(A38,'Season 2'!AK$4:CN$104,11,0),"0"),
IFERROR(VLOOKUP(A38,'Season 3'!AK$4:CN$104,11,0),"0"),IFERROR(VLOOKUP(A38,'Season 4'!AK$4:CN$104,11,0),"0"),
IFERROR(VLOOKUP(A38,'Season 5'!AK$4:CN$104,11,0),"0"),IFERROR(VLOOKUP(A38,'Season 6'!AK$4:CN$104,11,0),"0"),
IFERROR(VLOOKUP(A38,'Season 7'!AK$4:CN$104,11,0),"0"),IFERROR(VLOOKUP(A38,'Season 8'!AK$4:CN$104,11,0),"0"),
IFERROR(VLOOKUP(A38,'Season 9'!AK$4:CN$104,11,0),"0"),IFERROR(VLOOKUP(A38,'Season 10'!AK$4:CN$104,11,0),"0"),
IFERROR(VLOOKUP(A38,'Season 11'!AK$4:CN$104,11,0),"0"),IFERROR(VLOOKUP(A38,'Season 12'!AK$4:CN$104,11,0),"0"),
IFERROR(VLOOKUP(A38,'Season 13'!AK$4:CN$104,11,0),"0"),IFERROR(VLOOKUP(A38,'Season 14'!AK$4:CN$104,11,0),"0"),IFERROR(VLOOKUP(A38,'Season 15'!AK$4:CN$104,11,0),"0"),)</f>
        <v>0</v>
      </c>
      <c r="K38" s="402">
        <f>SUM(IFERROR(VLOOKUP($A38,BI$3:BN$152,4,0),"0"),
IFERROR(VLOOKUP($A38,'Season 1'!AJ$4:CM$104,12,0),"0"),IFERROR(VLOOKUP($A38,'Season 2'!AK$4:CN$104,12,0),"0"),
IFERROR(VLOOKUP($A38,'Season 3'!AK$4:CN$104,12,0),"0"),IFERROR(VLOOKUP($A38,'Season 4'!AK$4:CN$104,12,0),"0"),
IFERROR(VLOOKUP($A38,'Season 5'!AK$4:CN$104,12,0),"0"),IFERROR(VLOOKUP($A38,'Season 6'!AK$4:CN$104,12,0),"0"),
IFERROR(VLOOKUP($A38,'Season 7'!AK$4:CN$104,12,0),"0"),IFERROR(VLOOKUP($A38,'Season 8'!AK$4:CN$104,12,0),"0"),
IFERROR(VLOOKUP($A38,'Season 9'!AK$4:CN$104,12,0),"0"),IFERROR(VLOOKUP($A38,'Season 10'!AK$4:CN$104,12,0),"0"),
IFERROR(VLOOKUP($A38,'Season 11'!AK$4:CN$104,12,0),"0"),IFERROR(VLOOKUP($A38,'Season 12'!AK$4:CN$104,12,0),"0"),
IFERROR(VLOOKUP($A38,'Season 13'!AK$4:CN$104,12,0),"0"),IFERROR(VLOOKUP($A38,'Season 14'!AK$4:CN$104,12,0),"0"),IFERROR(VLOOKUP(A38,'Season 15'!AK$4:CN$104,12,0),"0"),)</f>
        <v>0</v>
      </c>
      <c r="L38" s="403">
        <f>SUM(
IFERROR(VLOOKUP($A38,'Season 1'!AJ$4:CM$104,13,0),"0"),IFERROR(VLOOKUP($A38,'Season 2'!AK$4:CN$104,13,0),"0"),
IFERROR(VLOOKUP($A38,'Season 3'!AK$4:CN$104,13,0),"0"),IFERROR(VLOOKUP($A38,'Season 4'!AK$4:CN$104,13,0),"0"),
IFERROR(VLOOKUP($A38,'Season 5'!AK$4:CN$104,13,0),"0"),IFERROR(VLOOKUP($A38,'Season 6'!AK$4:CN$104,13,0),"0"),
IFERROR(VLOOKUP($A38,'Season 7'!AK$4:CN$104,13,0),"0"),IFERROR(VLOOKUP($A38,'Season 8'!AK$4:CN$104,13,0),"0"),
IFERROR(VLOOKUP($A38,'Season 9'!AK$4:CN$104,13,0),"0"),IFERROR(VLOOKUP($A38,'Season 10'!AK$4:CN$104,13,0),"0"),
IFERROR(VLOOKUP($A38,'Season 11'!AK$4:CN$104,13,0),"0"),IFERROR(VLOOKUP($A38,'Season 12'!AK$4:CN$104,13,0),"0"),
IFERROR(VLOOKUP($A38,'Season 13'!AK$4:CN$104,13,0),"0"),IFERROR(VLOOKUP($A38,'Season 14'!AK$4:CN$104,13,0),"0"),IFERROR(VLOOKUP(A38,'Season 15'!AK$4:CN$104,13,0),"0"),)</f>
        <v>0</v>
      </c>
      <c r="M38" s="398">
        <f>SUM(
IFERROR(VLOOKUP($A38,'Season 1'!AJ$4:CM$104,14,0),"0"),IFERROR(VLOOKUP($A38,'Season 2'!AK$4:CN$104,14,0),"0"),
IFERROR(VLOOKUP($A38,'Season 3'!AK$4:CN$104,14,0),"0"),IFERROR(VLOOKUP($A38,'Season 4'!AK$4:CN$104,14,0),"0"),
IFERROR(VLOOKUP($A38,'Season 5'!AK$4:CN$104,14,0),"0"),IFERROR(VLOOKUP($A38,'Season 6'!AK$4:CN$104,14,0),"0"),
IFERROR(VLOOKUP($A38,'Season 7'!AK$4:CN$104,14,0),"0"),IFERROR(VLOOKUP($A38,'Season 8'!AK$4:CN$104,14,0),"0"),
IFERROR(VLOOKUP($A38,'Season 9'!AK$4:CN$104,14,0),"0"),IFERROR(VLOOKUP($A38,'Season 10'!AK$4:CN$104,14,0),"0"),
IFERROR(VLOOKUP($A38,'Season 11'!AK$4:CN$104,14,0),"0"),IFERROR(VLOOKUP($A38,'Season 12'!AK$4:CN$104,14,0),"0"),
IFERROR(VLOOKUP($A38,'Season 13'!AK$4:CN$104,14,0),"0"),IFERROR(VLOOKUP($A38,'Season 14'!AK$4:CN$104,14,0),"0"),IFERROR(VLOOKUP(A38,'Season 15'!AK$4:CN$104,14,0),"0"),)</f>
        <v>0</v>
      </c>
      <c r="N38" s="518">
        <f>SUM(
IFERROR(VLOOKUP($A38,'Season 1'!AJ$4:CM$104,15,0),"0"),IFERROR(VLOOKUP($A38,'Season 2'!AK$4:CN$104,15,0),"0"),
IFERROR(VLOOKUP($A38,'Season 3'!AK$4:CN$104,15,0),"0"),IFERROR(VLOOKUP($A38,'Season 4'!AK$4:CN$104,15,0),"0"),
IFERROR(VLOOKUP($A38,'Season 5'!AK$4:CN$104,15,0),"0"),IFERROR(VLOOKUP($A38,'Season 6'!AK$4:CN$104,15,0),"0"),
IFERROR(VLOOKUP($A38,'Season 7'!AK$4:CN$104,15,0),"0"),IFERROR(VLOOKUP($A38,'Season 8'!AK$4:CN$104,15,0),"0"),
IFERROR(VLOOKUP($A38,'Season 9'!AK$4:CN$104,15,0),"0"),IFERROR(VLOOKUP($A38,'Season 10'!AK$4:CN$104,15,0),"0"),
IFERROR(VLOOKUP($A38,'Season 11'!AK$4:CN$104,15,0),"0"),IFERROR(VLOOKUP($A38,'Season 12'!AK$4:CN$104,15,0),"0"),
IFERROR(VLOOKUP($A38,'Season 13'!AK$4:CN$104,15,0),"0"),IFERROR(VLOOKUP($A38,'Season 14'!AK$4:CN$104,15,0),"0"),IFERROR(VLOOKUP(A38,'Season 15'!AK$4:CN$104,15,0),"0"),)</f>
        <v>0</v>
      </c>
      <c r="O38" s="21">
        <f>SUM(
IFERROR(VLOOKUP($A38,'Season 1'!AJ$4:CM$104,16,0),"0"),IFERROR(VLOOKUP($A38,'Season 2'!AK$4:CN$104,16,0),"0"),
IFERROR(VLOOKUP($A38,'Season 3'!AK$4:CN$104,16,0),"0"),IFERROR(VLOOKUP($A38,'Season 4'!AK$4:CN$104,16,0),"0"),
IFERROR(VLOOKUP($A38,'Season 5'!AK$4:CN$104,16,0),"0"),IFERROR(VLOOKUP($A38,'Season 6'!AK$4:CN$104,16,0),"0"),
IFERROR(VLOOKUP($A38,'Season 7'!AK$4:CN$104,16,0),"0"),IFERROR(VLOOKUP($A38,'Season 8'!AK$4:CN$104,16,0),"0"),
IFERROR(VLOOKUP($A38,'Season 9'!AK$4:CN$104,16,0),"0"),IFERROR(VLOOKUP($A38,'Season 10'!AK$4:CN$104,16,0),"0"),
IFERROR(VLOOKUP($A38,'Season 11'!AK$4:CN$104,16,0),"0"),IFERROR(VLOOKUP($A38,'Season 12'!AK$4:CN$104,16,0),"0"),
IFERROR(VLOOKUP($A38,'Season 13'!AK$4:CN$104,16,0),"0"),IFERROR(VLOOKUP($A38,'Season 14'!AK$4:CN$104,16,0),"0"),IFERROR(VLOOKUP(A38,'Season 15'!AK$4:CN$104,16,0),"0"),)</f>
        <v>0</v>
      </c>
      <c r="P38" s="402">
        <f>SUM(
IFERROR(VLOOKUP($A38,'Season 1'!AJ$4:CM$104,17,0),"0"),IFERROR(VLOOKUP($A38,'Season 2'!AK$4:CN$104,17,0),"0"),
IFERROR(VLOOKUP($A38,'Season 3'!AK$4:CN$104,17,0),"0"),IFERROR(VLOOKUP($A38,'Season 4'!AK$4:CN$104,17,0),"0"),
IFERROR(VLOOKUP($A38,'Season 5'!AK$4:CN$104,17,0),"0"),IFERROR(VLOOKUP($A38,'Season 6'!AK$4:CN$104,17,0),"0"),
IFERROR(VLOOKUP($A38,'Season 7'!AK$4:CN$104,17,0),"0"),IFERROR(VLOOKUP($A38,'Season 8'!AK$4:CN$104,17,0),"0"),
IFERROR(VLOOKUP($A38,'Season 9'!AK$4:CN$104,17,0),"0"),IFERROR(VLOOKUP($A38,'Season 10'!AK$4:CN$104,17,0),"0"),
IFERROR(VLOOKUP($A38,'Season 11'!AK$4:CN$104,17,0),"0"),IFERROR(VLOOKUP($A38,'Season 12'!AK$4:CN$104,17,0),"0"),
IFERROR(VLOOKUP($A38,'Season 13'!AK$4:CN$104,17,0),"0"),IFERROR(VLOOKUP($A38,'Season 14'!AK$4:CN$104,17,0),"0"),IFERROR(VLOOKUP(A38,'Season 15'!AK$4:CN$104,17,0),"0"),)</f>
        <v>0</v>
      </c>
      <c r="Q38" s="403">
        <f>SUM(
IFERROR(VLOOKUP($A38,'Season 1'!AJ$4:CM$104,18,0),"0"),IFERROR(VLOOKUP($A38,'Season 2'!AK$4:CN$104,18,0),"0"),
IFERROR(VLOOKUP($A38,'Season 3'!AK$4:CN$104,18,0),"0"),IFERROR(VLOOKUP($A38,'Season 4'!AK$4:CN$104,18,0),"0"),
IFERROR(VLOOKUP($A38,'Season 5'!AK$4:CN$104,18,0),"0"),IFERROR(VLOOKUP($A38,'Season 6'!AK$4:CN$104,18,0),"0"),
IFERROR(VLOOKUP($A38,'Season 7'!AK$4:CN$104,18,0),"0"),IFERROR(VLOOKUP($A38,'Season 8'!AK$4:CN$104,18,0),"0"),
IFERROR(VLOOKUP($A38,'Season 9'!AK$4:CN$104,18,0),"0"),IFERROR(VLOOKUP($A38,'Season 10'!AK$4:CN$104,18,0),"0"),
IFERROR(VLOOKUP($A38,'Season 11'!AK$4:CN$104,18,0),"0"),IFERROR(VLOOKUP($A38,'Season 12'!AK$4:CN$104,18,0),"0"),
IFERROR(VLOOKUP($A38,'Season 13'!AK$4:CN$104,18,0),"0"),IFERROR(VLOOKUP($A38,'Season 14'!AK$4:CN$104,18,0),"0"),IFERROR(VLOOKUP(A38,'Season 15'!AK$4:CN$104,18,0),"0"),)</f>
        <v>0</v>
      </c>
      <c r="R38" s="398">
        <f>SUM(
IFERROR(VLOOKUP($A38,'Season 1'!AJ$4:CM$104,19,0),"0"),IFERROR(VLOOKUP($A38,'Season 2'!AK$4:CN$104,19,0),"0"),
IFERROR(VLOOKUP($A38,'Season 3'!AK$4:CN$104,19,0),"0"),IFERROR(VLOOKUP($A38,'Season 4'!AK$4:CN$104,19,0),"0"),
IFERROR(VLOOKUP($A38,'Season 5'!AK$4:CN$104,19,0),"0"),IFERROR(VLOOKUP($A38,'Season 6'!AK$4:CN$104,19,0),"0"),
IFERROR(VLOOKUP($A38,'Season 7'!AK$4:CN$104,19,0),"0"),IFERROR(VLOOKUP($A38,'Season 8'!AK$4:CN$104,19,0),"0"),
IFERROR(VLOOKUP($A38,'Season 9'!AK$4:CN$104,19,0),"0"),IFERROR(VLOOKUP($A38,'Season 10'!AK$4:CN$104,19,0),"0"),
IFERROR(VLOOKUP($A38,'Season 11'!AK$4:CN$104,19,0),"0"),IFERROR(VLOOKUP($A38,'Season 12'!AK$4:CN$104,19,0),"0"),
IFERROR(VLOOKUP($A38,'Season 13'!AK$4:CN$104,19,0),"0"),IFERROR(VLOOKUP($A38,'Season 14'!AK$4:CN$104,19,0),"0"),IFERROR(VLOOKUP(A38,'Season 15'!AK$4:CN$104,19,0),"0"),)</f>
        <v>0</v>
      </c>
      <c r="S38" s="518">
        <f>SUM(
IFERROR(VLOOKUP($A38,'Season 1'!AJ$4:CM$104,20,0),"0"),IFERROR(VLOOKUP($A38,'Season 2'!AK$4:CN$104,20,0),"0"),
IFERROR(VLOOKUP($A38,'Season 3'!AK$4:CN$104,20,0),"0"),IFERROR(VLOOKUP($A38,'Season 4'!AK$4:CN$104,20,0),"0"),
IFERROR(VLOOKUP($A38,'Season 5'!AK$4:CN$104,20,0),"0"),IFERROR(VLOOKUP($A38,'Season 6'!AK$4:CN$104,20,0),"0"),
IFERROR(VLOOKUP($A38,'Season 7'!AK$4:CN$104,20,0),"0"),IFERROR(VLOOKUP($A38,'Season 8'!AK$4:CN$104,20,0),"0"),
IFERROR(VLOOKUP($A38,'Season 9'!AK$4:CN$104,20,0),"0"),IFERROR(VLOOKUP($A38,'Season 10'!AK$4:CN$104,20,0),"0"),
IFERROR(VLOOKUP($A38,'Season 11'!AK$4:CN$104,20,0),"0"),IFERROR(VLOOKUP($A38,'Season 12'!AK$4:CN$104,20,0),"0"),
IFERROR(VLOOKUP($A38,'Season 13'!AK$4:CN$104,20,0),"0"),IFERROR(VLOOKUP($A38,'Season 14'!AK$4:CN$104,20,0),"0"),IFERROR(VLOOKUP(A38,'Season 15'!AK$4:CN$104,20,0),"0"),)</f>
        <v>0</v>
      </c>
      <c r="T38" s="21">
        <f>SUM(
IFERROR(VLOOKUP($A38,'Season 1'!AJ$4:CM$104,21,0),"0"),IFERROR(VLOOKUP($A38,'Season 2'!AK$4:CN$104,21,0),"0"),
IFERROR(VLOOKUP($A38,'Season 3'!AK$4:CN$104,21,0),"0"),IFERROR(VLOOKUP($A38,'Season 4'!AK$4:CN$104,21,0),"0"),
IFERROR(VLOOKUP($A38,'Season 5'!AK$4:CN$104,21,0),"0"),IFERROR(VLOOKUP($A38,'Season 6'!AK$4:CN$104,21,0),"0"),
IFERROR(VLOOKUP($A38,'Season 7'!AK$4:CN$104,21,0),"0"),IFERROR(VLOOKUP($A38,'Season 8'!AK$4:CN$104,21,0),"0"),
IFERROR(VLOOKUP($A38,'Season 9'!AK$4:CN$104,21,0),"0"),IFERROR(VLOOKUP($A38,'Season 10'!AK$4:CN$104,21,0),"0"),
IFERROR(VLOOKUP($A38,'Season 11'!AK$4:CN$104,21,0),"0"),IFERROR(VLOOKUP($A38,'Season 12'!AK$4:CN$104,21,0),"0"),
IFERROR(VLOOKUP($A38,'Season 13'!AK$4:CN$104,21,0),"0"),IFERROR(VLOOKUP($A38,'Season 14'!AK$4:CN$104,21,0),"0"),IFERROR(VLOOKUP(A38,'Season 15'!AK$4:CN$104,21,0),"0"),)</f>
        <v>0</v>
      </c>
      <c r="U38" s="402">
        <f>SUM(
IFERROR(VLOOKUP($A38,'Season 1'!AJ$4:CM$104,22,0),"0"),IFERROR(VLOOKUP($A38,'Season 2'!AK$4:CN$104,22,0),"0"),
IFERROR(VLOOKUP($A38,'Season 3'!AK$4:CN$104,22,0),"0"),IFERROR(VLOOKUP($A38,'Season 4'!AK$4:CN$104,22,0),"0"),
IFERROR(VLOOKUP($A38,'Season 5'!AK$4:CN$104,22,0),"0"),IFERROR(VLOOKUP($A38,'Season 6'!AK$4:CN$104,22,0),"0"),
IFERROR(VLOOKUP($A38,'Season 7'!AK$4:CN$104,22,0),"0"),IFERROR(VLOOKUP($A38,'Season 8'!AK$4:CN$104,22,0),"0"),
IFERROR(VLOOKUP($A38,'Season 9'!AK$4:CN$104,22,0),"0"),IFERROR(VLOOKUP($A38,'Season 10'!AK$4:CN$104,22,0),"0"),
IFERROR(VLOOKUP($A38,'Season 11'!AK$4:CN$104,22,0),"0"),IFERROR(VLOOKUP($A38,'Season 12'!AK$4:CN$104,22,0),"0"),
IFERROR(VLOOKUP($A38,'Season 13'!AK$4:CN$104,22,0),"0"),IFERROR(VLOOKUP($A38,'Season 14'!AK$4:CN$104,22,0),"0"),IFERROR(VLOOKUP(A38,'Season 15'!AK$4:CN$104,22,0),"0"),)</f>
        <v>0</v>
      </c>
      <c r="V38" s="403">
        <f>SUM(
IFERROR(VLOOKUP($A38,'Season 1'!AJ$4:CM$104,23,0),"0"),IFERROR(VLOOKUP($A38,'Season 2'!AK$4:CN$104,23,0),"0"),
IFERROR(VLOOKUP($A38,'Season 3'!AK$4:CN$104,23,0),"0"),IFERROR(VLOOKUP($A38,'Season 4'!AK$4:CN$104,23,0),"0"),
IFERROR(VLOOKUP($A38,'Season 5'!AK$4:CN$104,23,0),"0"),IFERROR(VLOOKUP($A38,'Season 6'!AK$4:CN$104,23,0),"0"),
IFERROR(VLOOKUP($A38,'Season 7'!AK$4:CN$104,23,0),"0"),IFERROR(VLOOKUP($A38,'Season 8'!AK$4:CN$104,23,0),"0"),
IFERROR(VLOOKUP($A38,'Season 9'!AK$4:CN$104,23,0),"0"),IFERROR(VLOOKUP($A38,'Season 10'!AK$4:CN$104,23,0),"0"),
IFERROR(VLOOKUP($A38,'Season 11'!AK$4:CN$104,23,0),"0"),IFERROR(VLOOKUP($A38,'Season 12'!AK$4:CN$104,23,0),"0"),
IFERROR(VLOOKUP($A38,'Season 13'!AK$4:CN$104,23,0),"0"),IFERROR(VLOOKUP($A38,'Season 14'!AK$4:CN$104,23,0),"0"),IFERROR(VLOOKUP($A38,'Season 15'!AK$4:CN$104,23,0),"0"),)</f>
        <v>0</v>
      </c>
      <c r="W38" s="398">
        <f>SUM(
IFERROR(VLOOKUP($A38,'Season 1'!AJ$4:CM$104,24,0),"0"),IFERROR(VLOOKUP($A38,'Season 2'!AK$4:CN$104,24,0),"0"),
IFERROR(VLOOKUP($A38,'Season 3'!AK$4:CN$104,24,0),"0"),IFERROR(VLOOKUP($A38,'Season 4'!AK$4:CN$104,24,0),"0"),
IFERROR(VLOOKUP($A38,'Season 5'!AK$4:CN$104,24,0),"0"),IFERROR(VLOOKUP($A38,'Season 6'!AK$4:CN$104,24,0),"0"),
IFERROR(VLOOKUP($A38,'Season 7'!AK$4:CN$104,24,0),"0"),IFERROR(VLOOKUP($A38,'Season 8'!AK$4:CN$104,24,0),"0"),
IFERROR(VLOOKUP($A38,'Season 9'!AK$4:CN$104,24,0),"0"),IFERROR(VLOOKUP($A38,'Season 10'!AK$4:CN$104,24,0),"0"),
IFERROR(VLOOKUP($A38,'Season 11'!AK$4:CN$104,24,0),"0"),IFERROR(VLOOKUP($A38,'Season 12'!AK$4:CN$104,24,0),"0"),
IFERROR(VLOOKUP($A38,'Season 13'!AK$4:CN$104,24,0),"0"),IFERROR(VLOOKUP($A38,'Season 14'!AK$4:CN$104,24,0),"0"),IFERROR(VLOOKUP($A38,'Season 15'!AK$4:CN$104,24,0),"0"),)</f>
        <v>0</v>
      </c>
      <c r="X38" s="518">
        <f>SUM(
IFERROR(VLOOKUP($A38,'Season 1'!AJ$4:CM$104,25,0),"0"),IFERROR(VLOOKUP($A38,'Season 2'!AK$4:CN$104,25,0),"0"),
IFERROR(VLOOKUP($A38,'Season 3'!AK$4:CN$104,25,0),"0"),IFERROR(VLOOKUP($A38,'Season 4'!AK$4:CN$104,25,0),"0"),
IFERROR(VLOOKUP($A38,'Season 5'!AK$4:CN$104,25,0),"0"),IFERROR(VLOOKUP($A38,'Season 6'!AK$4:CN$104,25,0),"0"),
IFERROR(VLOOKUP($A38,'Season 7'!AK$4:CN$104,25,0),"0"),IFERROR(VLOOKUP($A38,'Season 8'!AK$4:CN$104,25,0),"0"),
IFERROR(VLOOKUP($A38,'Season 9'!AK$4:CN$104,25,0),"0"),IFERROR(VLOOKUP($A38,'Season 10'!AK$4:CN$104,25,0),"0"),
IFERROR(VLOOKUP($A38,'Season 11'!AK$4:CN$104,25,0),"0"),IFERROR(VLOOKUP($A38,'Season 12'!AK$4:CN$104,25,0),"0"),
IFERROR(VLOOKUP($A38,'Season 13'!AK$4:CN$104,25,0),"0"),IFERROR(VLOOKUP($A38,'Season 14'!AK$4:CN$104,25,0),"0"),IFERROR(VLOOKUP($A38,'Season 15'!AK$4:CN$104,25,0),"0"),)</f>
        <v>0</v>
      </c>
      <c r="Y38" s="21">
        <f>SUM(
IFERROR(VLOOKUP($A38,'Season 1'!AJ$4:CM$104,26,0),"0"),IFERROR(VLOOKUP($A38,'Season 2'!AK$4:CN$104,26,0),"0"),
IFERROR(VLOOKUP($A38,'Season 3'!AK$4:CN$104,26,0),"0"),IFERROR(VLOOKUP($A38,'Season 4'!AK$4:CN$104,26,0),"0"),
IFERROR(VLOOKUP($A38,'Season 5'!AK$4:CN$104,26,0),"0"),IFERROR(VLOOKUP($A38,'Season 6'!AK$4:CN$104,26,0),"0"),
IFERROR(VLOOKUP($A38,'Season 7'!AK$4:CN$104,26,0),"0"),IFERROR(VLOOKUP($A38,'Season 8'!AK$4:CN$104,26,0),"0"),
IFERROR(VLOOKUP($A38,'Season 9'!AK$4:CN$104,26,0),"0"),IFERROR(VLOOKUP($A38,'Season 10'!AK$4:CN$104,26,0),"0"),
IFERROR(VLOOKUP($A38,'Season 11'!AK$4:CN$104,26,0),"0"),IFERROR(VLOOKUP($A38,'Season 12'!AK$4:CN$104,26,0),"0"),
IFERROR(VLOOKUP($A38,'Season 13'!AK$4:CN$104,26,0),"0"),IFERROR(VLOOKUP($A38,'Season 14'!AK$4:CN$104,26,0),"0"),IFERROR(VLOOKUP($A38,'Season 15'!AK$4:CN$104,26,0),"0"),)</f>
        <v>0</v>
      </c>
      <c r="Z38" s="402">
        <f>SUM(
IFERROR(VLOOKUP($A38,'Season 1'!AJ$4:CM$104,27,0),"0"),IFERROR(VLOOKUP($A38,'Season 2'!AK$4:CN$104,27,0),"0"),
IFERROR(VLOOKUP($A38,'Season 3'!AK$4:CN$104,27,0),"0"),IFERROR(VLOOKUP($A38,'Season 4'!AK$4:CN$104,27,0),"0"),
IFERROR(VLOOKUP($A38,'Season 5'!AK$4:CN$104,27,0),"0"),IFERROR(VLOOKUP($A38,'Season 6'!AK$4:CN$104,27,0),"0"),
IFERROR(VLOOKUP($A38,'Season 7'!AK$4:CN$104,27,0),"0"),IFERROR(VLOOKUP($A38,'Season 8'!AK$4:CN$104,27,0),"0"),
IFERROR(VLOOKUP($A38,'Season 9'!AK$4:CN$104,27,0),"0"),IFERROR(VLOOKUP($A38,'Season 10'!AK$4:CN$104,27,0),"0"),
IFERROR(VLOOKUP($A38,'Season 11'!AK$4:CN$104,27,0),"0"),IFERROR(VLOOKUP($A38,'Season 12'!AK$4:CN$104,27,0),"0"),
IFERROR(VLOOKUP($A38,'Season 13'!AK$4:CN$104,27,0),"0"),IFERROR(VLOOKUP($A38,'Season 14'!AK$4:CN$104,27,0),"0"),IFERROR(VLOOKUP($A38,'Season 15'!AK$4:CN$104,27,0),"0"),)</f>
        <v>0</v>
      </c>
      <c r="AA38" s="403">
        <f>SUM(
IFERROR(VLOOKUP($A38,'Season 1'!AJ$4:CM$104,28,0),"0"),IFERROR(VLOOKUP($A38,'Season 2'!AK$4:CN$104,28,0),"0"),
IFERROR(VLOOKUP($A38,'Season 3'!AK$4:CN$104,28,0),"0"),IFERROR(VLOOKUP($A38,'Season 4'!AK$4:CN$104,28,0),"0"),
IFERROR(VLOOKUP($A38,'Season 5'!AK$4:CN$104,28,0),"0"),IFERROR(VLOOKUP($A38,'Season 6'!AK$4:CN$104,28,0),"0"),
IFERROR(VLOOKUP($A38,'Season 7'!AK$4:CN$104,28,0),"0"),IFERROR(VLOOKUP($A38,'Season 8'!AK$4:CN$104,28,0),"0"),
IFERROR(VLOOKUP($A38,'Season 9'!AK$4:CN$104,28,0),"0"),IFERROR(VLOOKUP($A38,'Season 10'!AK$4:CN$104,28,0),"0"),
IFERROR(VLOOKUP($A38,'Season 11'!AK$4:CN$104,28,0),"0"),IFERROR(VLOOKUP($A38,'Season 12'!AK$4:CN$104,28,0),"0"),
IFERROR(VLOOKUP($A38,'Season 13'!AK$4:CN$104,28,0),"0"),IFERROR(VLOOKUP($A38,'Season 14'!AK$4:CN$104,28,0),"0"),IFERROR(VLOOKUP($A38,'Season 15'!AK$4:CN$104,28,0),"0"),)</f>
        <v>0</v>
      </c>
      <c r="AB38" s="398">
        <f>SUM(
IFERROR(VLOOKUP($A38,'Season 1'!AJ$4:CM$104,29,0),"0"),IFERROR(VLOOKUP($A38,'Season 2'!AK$4:CN$104,29,0),"0"),
IFERROR(VLOOKUP($A38,'Season 3'!AK$4:CN$104,29,0),"0"),IFERROR(VLOOKUP($A38,'Season 4'!AK$4:CN$104,29,0),"0"),
IFERROR(VLOOKUP($A38,'Season 5'!AK$4:CN$104,29,0),"0"),IFERROR(VLOOKUP($A38,'Season 6'!AK$4:CN$104,29,0),"0"),
IFERROR(VLOOKUP($A38,'Season 7'!AK$4:CN$104,29,0),"0"),IFERROR(VLOOKUP($A38,'Season 8'!AK$4:CN$104,29,0),"0"),
IFERROR(VLOOKUP($A38,'Season 9'!AK$4:CN$104,29,0),"0"),IFERROR(VLOOKUP($A38,'Season 10'!AK$4:CN$104,29,0),"0"),
IFERROR(VLOOKUP($A38,'Season 11'!AK$4:CN$104,29,0),"0"),IFERROR(VLOOKUP($A38,'Season 12'!AK$4:CN$104,29,0),"0"),
IFERROR(VLOOKUP($A38,'Season 13'!AK$4:CN$104,29,0),"0"),IFERROR(VLOOKUP($A38,'Season 14'!AK$4:CN$104,29,0),"0"),IFERROR(VLOOKUP($A38,'Season 15'!AK$4:CN$104,29,0),"0"),)</f>
        <v>0</v>
      </c>
      <c r="AC38" s="518">
        <f>SUM(
IFERROR(VLOOKUP($A38,'Season 1'!AJ$4:CM$104,30,0),"0"),IFERROR(VLOOKUP($A38,'Season 2'!AK$4:CN$104,30,0),"0"),
IFERROR(VLOOKUP($A38,'Season 3'!AK$4:CN$104,30,0),"0"),IFERROR(VLOOKUP($A38,'Season 4'!AK$4:CN$104,30,0),"0"),
IFERROR(VLOOKUP($A38,'Season 5'!AK$4:CN$104,30,0),"0"),IFERROR(VLOOKUP($A38,'Season 6'!AK$4:CN$104,30,0),"0"),
IFERROR(VLOOKUP($A38,'Season 7'!AK$4:CN$104,30,0),"0"),IFERROR(VLOOKUP($A38,'Season 8'!AK$4:CN$104,30,0),"0"),
IFERROR(VLOOKUP($A38,'Season 9'!AK$4:CN$104,30,0),"0"),IFERROR(VLOOKUP($A38,'Season 10'!AK$4:CN$104,30,0),"0"),
IFERROR(VLOOKUP($A38,'Season 11'!AK$4:CN$104,30,0),"0"),IFERROR(VLOOKUP($A38,'Season 12'!AK$4:CN$104,30,0),"0"),
IFERROR(VLOOKUP($A38,'Season 13'!AK$4:CN$104,30,0),"0"),IFERROR(VLOOKUP($A38,'Season 14'!AK$4:CN$104,30,0),"0"),IFERROR(VLOOKUP($A38,'Season 15'!AK$4:CN$104,30,0),"0"),)</f>
        <v>0</v>
      </c>
      <c r="AD38" s="21">
        <f>SUM(
IFERROR(VLOOKUP($A38,'Season 1'!AJ$4:CM$104,31,0),"0"),IFERROR(VLOOKUP($A38,'Season 2'!AK$4:CN$104,31,0),"0"),
IFERROR(VLOOKUP($A38,'Season 3'!AK$4:CN$104,31,0),"0"),IFERROR(VLOOKUP($A38,'Season 4'!AK$4:CN$104,31,0),"0"),
IFERROR(VLOOKUP($A38,'Season 5'!AK$4:CN$104,31,0),"0"),IFERROR(VLOOKUP($A38,'Season 6'!AK$4:CN$104,31,0),"0"),
IFERROR(VLOOKUP($A38,'Season 7'!AK$4:CN$104,31,0),"0"),IFERROR(VLOOKUP($A38,'Season 8'!AK$4:CN$104,31,0),"0"),
IFERROR(VLOOKUP($A38,'Season 9'!AK$4:CN$104,31,0),"0"),IFERROR(VLOOKUP($A38,'Season 10'!AK$4:CN$104,31,0),"0"),
IFERROR(VLOOKUP($A38,'Season 11'!AK$4:CN$104,31,0),"0"),IFERROR(VLOOKUP($A38,'Season 12'!AK$4:CN$104,31,0),"0"),
IFERROR(VLOOKUP($A38,'Season 13'!AK$4:CN$104,31,0),"0"),IFERROR(VLOOKUP($A38,'Season 14'!AK$4:CN$104,31,0),"0"),IFERROR(VLOOKUP($A38,'Season 15'!AK$4:CN$104,31,0),"0"),)</f>
        <v>0</v>
      </c>
      <c r="AE38" s="402">
        <f>SUM(
IFERROR(VLOOKUP($A38,'Season 1'!AJ$4:CM$104,32,0),"0"),IFERROR(VLOOKUP($A38,'Season 2'!AK$4:CN$104,32,0),"0"),
IFERROR(VLOOKUP($A38,'Season 3'!AK$4:CN$104,32,0),"0"),IFERROR(VLOOKUP($A38,'Season 4'!AK$4:CN$104,32,0),"0"),
IFERROR(VLOOKUP($A38,'Season 5'!AK$4:CN$104,32,0),"0"),IFERROR(VLOOKUP($A38,'Season 6'!AK$4:CN$104,32,0),"0"),
IFERROR(VLOOKUP($A38,'Season 7'!AK$4:CN$104,32,0),"0"),IFERROR(VLOOKUP($A38,'Season 8'!AK$4:CN$104,32,0),"0"),
IFERROR(VLOOKUP($A38,'Season 9'!AK$4:CN$104,32,0),"0"),IFERROR(VLOOKUP($A38,'Season 10'!AK$4:CN$104,32,0),"0"),
IFERROR(VLOOKUP($A38,'Season 11'!AK$4:CN$104,32,0),"0"),IFERROR(VLOOKUP($A38,'Season 12'!AK$4:CN$104,32,0),"0"),
IFERROR(VLOOKUP($A38,'Season 13'!AK$4:CN$104,32,0),"0"),IFERROR(VLOOKUP($A38,'Season 14'!AK$4:CN$104,32,0),"0"),IFERROR(VLOOKUP($A38,'Season 15'!AK$4:CN$104,32,0),"0"),)</f>
        <v>0</v>
      </c>
      <c r="AF38" s="403">
        <f>SUM(IFERROR(VLOOKUP($A38,'Season 2'!AK$4:CN$104,33,0),"0"),
IFERROR(VLOOKUP($A38,'Season 3'!AK$4:CN$104,33,0),"0"),IFERROR(VLOOKUP($A38,'Season 4'!AK$4:CN$104,33,0),"0"),
IFERROR(VLOOKUP($A38,'Season 5'!AK$4:CN$104,33,0),"0"),IFERROR(VLOOKUP($A38,'Season 6'!AK$4:CN$104,33,0),"0"),
IFERROR(VLOOKUP($A38,'Season 7'!AK$4:CN$104,33,0),"0"),IFERROR(VLOOKUP($A38,'Season 8'!AK$4:CN$104,33,0),"0"),
IFERROR(VLOOKUP($A38,'Season 9'!AK$4:CN$104,33,0),"0"),IFERROR(VLOOKUP($A38,'Season 10'!AK$4:CN$104,33,0),"0"),
IFERROR(VLOOKUP($A38,'Season 11'!AK$4:CN$104,33,0),"0"),IFERROR(VLOOKUP($A38,'Season 12'!AK$4:CN$104,33,0),"0"),
IFERROR(VLOOKUP($A38,'Season 13'!AK$4:CN$104,33,0),"0"),IFERROR(VLOOKUP($A38,'Season 14'!AK$4:CN$104,33,0),"0"),IFERROR(VLOOKUP($A38,'Season 15'!AK$4:CN$104,33,0),"0"),)</f>
        <v>0</v>
      </c>
      <c r="AG38" s="398">
        <f>SUM(IFERROR(VLOOKUP($A38,'Season 2'!AK$4:CN$104,34,0),"0"),
IFERROR(VLOOKUP($A38,'Season 3'!AK$4:CN$104,34,0),"0"),IFERROR(VLOOKUP($A38,'Season 4'!AK$4:CN$104,34,0),"0"),
IFERROR(VLOOKUP($A38,'Season 5'!AK$4:CN$104,34,0),"0"),IFERROR(VLOOKUP($A38,'Season 6'!AK$4:CN$104,34,0),"0"),
IFERROR(VLOOKUP($A38,'Season 7'!AK$4:CN$104,34,0),"0"),IFERROR(VLOOKUP($A38,'Season 8'!AK$4:CN$104,34,0),"0"),
IFERROR(VLOOKUP($A38,'Season 9'!AK$4:CN$104,34,0),"0"),IFERROR(VLOOKUP($A38,'Season 10'!AK$4:CN$104,34,0),"0"),
IFERROR(VLOOKUP($A38,'Season 11'!AK$4:CN$104,34,0),"0"),IFERROR(VLOOKUP($A38,'Season 12'!AK$4:CN$104,34,0),"0"),
IFERROR(VLOOKUP($A38,'Season 13'!AK$4:CN$104,34,0),"0"),IFERROR(VLOOKUP($A38,'Season 14'!AK$4:CN$104,34,0),"0"),IFERROR(VLOOKUP($A38,'Season 15'!AK$4:CN$104,34,0),"0"),)</f>
        <v>0</v>
      </c>
      <c r="AH38" s="518">
        <f>SUM(IFERROR(VLOOKUP($A38,'Season 2'!AK$4:CN$104,35,0),"0"),
IFERROR(VLOOKUP($A38,'Season 3'!AK$4:CN$104,35,0),"0"),IFERROR(VLOOKUP($A38,'Season 4'!AK$4:CN$104,35,0),"0"),
IFERROR(VLOOKUP($A38,'Season 5'!AK$4:CN$104,35,0),"0"),IFERROR(VLOOKUP($A38,'Season 6'!AK$4:CN$104,35,0),"0"),
IFERROR(VLOOKUP($A38,'Season 7'!AK$4:CN$104,35,0),"0"),IFERROR(VLOOKUP($A38,'Season 8'!AK$4:CN$104,35,0),"0"),
IFERROR(VLOOKUP($A38,'Season 9'!AK$4:CN$104,35,0),"0"),IFERROR(VLOOKUP($A38,'Season 10'!AK$4:CN$104,35,0),"0"),
IFERROR(VLOOKUP($A38,'Season 11'!AK$4:CN$104,35,0),"0"),IFERROR(VLOOKUP($A38,'Season 12'!AK$4:CN$104,35,0),"0"),
IFERROR(VLOOKUP($A38,'Season 13'!AK$4:CN$104,35,0),"0"),IFERROR(VLOOKUP($A38,'Season 14'!AK$4:CN$104,35,0),"0"),IFERROR(VLOOKUP($A38,'Season 15'!AK$4:CN$104,35,0),"0"),)</f>
        <v>0</v>
      </c>
      <c r="AI38" s="21">
        <f>SUM(IFERROR(VLOOKUP($A38,'Season 2'!AK$4:CN$104,36,0),"0"),
IFERROR(VLOOKUP($A38,'Season 3'!AK$4:CN$104,36,0),"0"),IFERROR(VLOOKUP($A38,'Season 4'!AK$4:CN$104,36,0),"0"),
IFERROR(VLOOKUP($A38,'Season 5'!AK$4:CN$104,36,0),"0"),IFERROR(VLOOKUP($A38,'Season 6'!AK$4:CN$104,36,0),"0"),
IFERROR(VLOOKUP($A38,'Season 7'!AK$4:CN$104,36,0),"0"),IFERROR(VLOOKUP($A38,'Season 8'!AK$4:CN$104,36,0),"0"),
IFERROR(VLOOKUP($A38,'Season 9'!AK$4:CN$104,36,0),"0"),IFERROR(VLOOKUP($A38,'Season 10'!AK$4:CN$104,36,0),"0"),
IFERROR(VLOOKUP($A38,'Season 11'!AK$4:CN$104,36,0),"0"),IFERROR(VLOOKUP($A38,'Season 12'!AK$4:CN$104,36,0),"0"),
IFERROR(VLOOKUP($A38,'Season 13'!AK$4:CN$104,36,0),"0"),IFERROR(VLOOKUP($A38,'Season 14'!AK$4:CN$104,36,0),"0"),IFERROR(VLOOKUP($A38,'Season 15'!AK$4:CN$104,36,0),"0"),)</f>
        <v>0</v>
      </c>
      <c r="AJ38" s="402">
        <f>SUM(IFERROR(VLOOKUP($A38,'Season 2'!AK$4:CN$104,37,0),"0"),
IFERROR(VLOOKUP($A38,'Season 3'!AK$4:CN$104,37,0),"0"),IFERROR(VLOOKUP($A38,'Season 4'!AK$4:CN$104,37,0),"0"),
IFERROR(VLOOKUP($A38,'Season 5'!AK$4:CN$104,37,0),"0"),IFERROR(VLOOKUP($A38,'Season 6'!AK$4:CN$104,37,0),"0"),
IFERROR(VLOOKUP($A38,'Season 7'!AK$4:CN$104,37,0),"0"),IFERROR(VLOOKUP($A38,'Season 8'!AK$4:CN$104,37,0),"0"),
IFERROR(VLOOKUP($A38,'Season 9'!AK$4:CN$104,37,0),"0"),IFERROR(VLOOKUP($A38,'Season 10'!AK$4:CN$104,37,0),"0"),
IFERROR(VLOOKUP($A38,'Season 11'!AK$4:CN$104,37,0),"0"),IFERROR(VLOOKUP($A38,'Season 12'!AK$4:CN$104,37,0),"0"),
IFERROR(VLOOKUP($A38,'Season 13'!AK$4:CN$104,37,0),"0"),IFERROR(VLOOKUP($A38,'Season 14'!AK$4:CN$104,37,0),"0"),IFERROR(VLOOKUP($A38,'Season 15'!AK$4:CN$104,37,0),"0"),)</f>
        <v>0</v>
      </c>
      <c r="AK38" s="403">
        <f>SUM(IFERROR(VLOOKUP($A38,'Season 1'!AJ$4:CM$104,33,0),"0"),IFERROR(VLOOKUP($A38,'Season 2'!AK$4:CN$104,38,0),"0"),
IFERROR(VLOOKUP($A38,'Season 3'!AK$4:CN$104,38,0),"0"),IFERROR(VLOOKUP($A38,'Season 4'!AK$4:CN$104,38,0),"0"),
IFERROR(VLOOKUP($A38,'Season 5'!AK$4:CN$104,38,0),"0"),IFERROR(VLOOKUP($A38,'Season 6'!AK$4:CN$104,38,0),"0"),
IFERROR(VLOOKUP($A38,'Season 7'!AK$4:CN$104,38,0),"0"),IFERROR(VLOOKUP($A38,'Season 8'!AK$4:CN$104,38,0),"0"),
IFERROR(VLOOKUP($A38,'Season 9'!AK$4:CN$104,38,0),"0"),IFERROR(VLOOKUP($A38,'Season 10'!AK$4:CN$104,38,0),"0"),
IFERROR(VLOOKUP($A38,'Season 11'!AK$4:CN$104,38,0),"0"),IFERROR(VLOOKUP($A38,'Season 12'!AK$4:CN$104,38,0),"0"),
IFERROR(VLOOKUP($A38,'Season 13'!AK$4:CN$104,38,0),"0"),IFERROR(VLOOKUP($A38,'Season 14'!AK$4:CN$104,38,0),"0"),IFERROR(VLOOKUP($A38,'Season 15'!AK$4:CN$104,38,0),"0"),)</f>
        <v>0</v>
      </c>
      <c r="AL38" s="398">
        <f>SUM(IFERROR(VLOOKUP($A38,'Season 1'!AJ$4:CM$104,34,0),"0"),IFERROR(VLOOKUP($A38,'Season 2'!AK$4:CN$104,39,0),"0"),
IFERROR(VLOOKUP($A38,'Season 3'!AK$4:CN$104,39,0),"0"),IFERROR(VLOOKUP($A38,'Season 4'!AK$4:CN$104,39,0),"0"),
IFERROR(VLOOKUP($A38,'Season 5'!AK$4:CN$104,39,0),"0"),IFERROR(VLOOKUP($A38,'Season 6'!AK$4:CN$104,39,0),"0"),
IFERROR(VLOOKUP($A38,'Season 7'!AK$4:CN$104,39,0),"0"),IFERROR(VLOOKUP($A38,'Season 8'!AK$4:CN$104,39,0),"0"),
IFERROR(VLOOKUP($A38,'Season 9'!AK$4:CN$104,39,0),"0"),IFERROR(VLOOKUP($A38,'Season 10'!AK$4:CN$104,39,0),"0"),
IFERROR(VLOOKUP($A38,'Season 11'!AK$4:CN$104,39,0),"0"),IFERROR(VLOOKUP($A38,'Season 12'!AK$4:CN$104,39,0),"0"),
IFERROR(VLOOKUP($A38,'Season 13'!AK$4:CN$104,39,0),"0"),IFERROR(VLOOKUP($A38,'Season 14'!AK$4:CN$104,39,0),"0"),IFERROR(VLOOKUP($A38,'Season 15'!AK$4:CN$104,39,0),"0"),)</f>
        <v>0</v>
      </c>
      <c r="AM38" s="518">
        <f>SUM(IFERROR(VLOOKUP($A38,'Season 1'!AJ$4:CM$104,35,0),"0"),IFERROR(VLOOKUP($A38,'Season 2'!AK$4:CN$104,40,0),"0"),
IFERROR(VLOOKUP($A38,'Season 3'!AK$4:CN$104,40,0),"0"),IFERROR(VLOOKUP($A38,'Season 4'!AK$4:CN$104,40,0),"0"),
IFERROR(VLOOKUP($A38,'Season 5'!AK$4:CN$104,40,0),"0"),IFERROR(VLOOKUP($A38,'Season 6'!AK$4:CN$104,40,0),"0"),
IFERROR(VLOOKUP($A38,'Season 7'!AK$4:CN$104,40,0),"0"),IFERROR(VLOOKUP($A38,'Season 8'!AK$4:CN$104,40,0),"0"),
IFERROR(VLOOKUP($A38,'Season 9'!AK$4:CN$104,40,0),"0"),IFERROR(VLOOKUP($A38,'Season 10'!AK$4:CN$104,40,0),"0"),
IFERROR(VLOOKUP($A38,'Season 11'!AK$4:CN$104,40,0),"0"),IFERROR(VLOOKUP($A38,'Season 12'!AK$4:CN$104,40,0),"0"),
IFERROR(VLOOKUP($A38,'Season 13'!AK$4:CN$104,40,0),"0"),IFERROR(VLOOKUP($A38,'Season 14'!AK$4:CN$104,40,0),"0"),IFERROR(VLOOKUP($A38,'Season 15'!AK$4:CN$104,40,0),"0"),)</f>
        <v>0</v>
      </c>
      <c r="AN38" s="21">
        <f>SUM(IFERROR(VLOOKUP($A38,'Season 1'!AJ$4:CM$104,36,0),"0"),IFERROR(VLOOKUP($A38,'Season 2'!AK$4:CN$104,41,0),"0"),
IFERROR(VLOOKUP($A38,'Season 3'!AK$4:CN$104,41,0),"0"),IFERROR(VLOOKUP($A38,'Season 4'!AK$4:CN$104,41,0),"0"),
IFERROR(VLOOKUP($A38,'Season 5'!AK$4:CN$104,41,0),"0"),IFERROR(VLOOKUP($A38,'Season 6'!AK$4:CN$104,41,0),"0"),
IFERROR(VLOOKUP($A38,'Season 7'!AK$4:CN$104,41,0),"0"),IFERROR(VLOOKUP($A38,'Season 8'!AK$4:CN$104,41,0),"0"),
IFERROR(VLOOKUP($A38,'Season 9'!AK$4:CN$104,41,0),"0"),IFERROR(VLOOKUP($A38,'Season 10'!AK$4:CN$104,41,0),"0"),
IFERROR(VLOOKUP($A38,'Season 11'!AK$4:CN$104,41,0),"0"),IFERROR(VLOOKUP($A38,'Season 12'!AK$4:CN$104,41,0),"0"),
IFERROR(VLOOKUP($A38,'Season 13'!AK$4:CN$104,41,0),"0"),IFERROR(VLOOKUP($A38,'Season 14'!AK$4:CN$104,41,0),"0"),IFERROR(VLOOKUP($A38,'Season 15'!AK$4:CN$104,41,0),"0"),)</f>
        <v>0</v>
      </c>
      <c r="AO38" s="402">
        <f>SUM(IFERROR(VLOOKUP($A38,'Season 1'!AJ$4:CM$104,37,0),"0"),IFERROR(VLOOKUP($A38,'Season 2'!AK$4:CN$104,42,0),"0"),
IFERROR(VLOOKUP($A38,'Season 3'!AK$4:CN$104,42,0),"0"),IFERROR(VLOOKUP($A38,'Season 4'!AK$4:CN$104,42,0),"0"),
IFERROR(VLOOKUP($A38,'Season 5'!AK$4:CN$104,42,0),"0"),IFERROR(VLOOKUP($A38,'Season 6'!AK$4:CN$104,42,0),"0"),
IFERROR(VLOOKUP($A38,'Season 7'!AK$4:CN$104,42,0),"0"),IFERROR(VLOOKUP($A38,'Season 8'!AK$4:CN$104,42,0),"0"),
IFERROR(VLOOKUP($A38,'Season 9'!AK$4:CN$104,42,0),"0"),IFERROR(VLOOKUP($A38,'Season 10'!AK$4:CN$104,42,0),"0"),
IFERROR(VLOOKUP($A38,'Season 11'!AK$4:CN$104,42,0),"0"),IFERROR(VLOOKUP($A38,'Season 12'!AK$4:CN$104,42,0),"0"),
IFERROR(VLOOKUP($A38,'Season 13'!AK$4:CN$104,42,0),"0"),IFERROR(VLOOKUP($A38,'Season 14'!AK$4:CN$104,42,0),"0"),IFERROR(VLOOKUP($A38,'Season 15'!AK$4:CN$104,42,0),"0"),)</f>
        <v>0</v>
      </c>
      <c r="AP38" s="403">
        <f>SUM(IFERROR(VLOOKUP($A38,'Season 1'!AJ$4:CM$104,43,0),"0"),IFERROR(VLOOKUP($A38,'Season 2'!AK$4:CN$104,43,0),"0"),
IFERROR(VLOOKUP($A38,'Season 3'!AK$4:CN$104,43,0),"0"),IFERROR(VLOOKUP($A38,'Season 4'!AK$4:CN$104,43,0),"0"),
IFERROR(VLOOKUP($A38,'Season 5'!AK$4:CN$104,43,0),"0"),IFERROR(VLOOKUP($A38,'Season 6'!AK$4:CN$104,43,0),"0"),
IFERROR(VLOOKUP($A38,'Season 7'!AK$4:CN$104,43,0),"0"),IFERROR(VLOOKUP($A38,'Season 8'!AK$4:CN$104,43,0),"0"),
IFERROR(VLOOKUP($A38,'Season 9'!AK$4:CN$104,43,0),"0"),IFERROR(VLOOKUP($A38,'Season 10'!AK$4:CN$104,43,0),"0"),
IFERROR(VLOOKUP($A38,'Season 11'!AK$4:CN$104,43,0),"0"),IFERROR(VLOOKUP($A38,'Season 12'!AK$4:CN$104,43,0),"0"),
IFERROR(VLOOKUP($A38,'Season 13'!AK$4:CN$104,43,0),"0"),IFERROR(VLOOKUP($A38,'Season 14'!AK$4:CN$104,43,0),"0"),IFERROR(VLOOKUP($A38,'Season 15'!AK$4:CN$104,43,0),"0"),)</f>
        <v>0</v>
      </c>
      <c r="AQ38" s="398">
        <f>SUM(IFERROR(VLOOKUP($A38,'Season 1'!AJ$4:CM$104,44,0),"0"),IFERROR(VLOOKUP($A38,'Season 2'!AK$4:CN$104,44,0),"0"),
IFERROR(VLOOKUP($A38,'Season 3'!AK$4:CN$104,44,0),"0"),IFERROR(VLOOKUP($A38,'Season 4'!AK$4:CN$104,44,0),"0"),
IFERROR(VLOOKUP($A38,'Season 5'!AK$4:CN$104,44,0),"0"),IFERROR(VLOOKUP($A38,'Season 6'!AK$4:CN$104,44,0),"0"),
IFERROR(VLOOKUP($A38,'Season 7'!AK$4:CN$104,44,0),"0"),IFERROR(VLOOKUP($A38,'Season 8'!AK$4:CN$104,44,0),"0"),
IFERROR(VLOOKUP($A38,'Season 9'!AK$4:CN$104,44,0),"0"),IFERROR(VLOOKUP($A38,'Season 10'!AK$4:CN$104,44,0),"0"),
IFERROR(VLOOKUP($A38,'Season 11'!AK$4:CN$104,44,0),"0"),IFERROR(VLOOKUP($A38,'Season 12'!AK$4:CN$104,44,0),"0"),
IFERROR(VLOOKUP($A38,'Season 13'!AK$4:CN$104,44,0),"0"),IFERROR(VLOOKUP($A38,'Season 14'!AK$4:CN$104,44,0),"0"),IFERROR(VLOOKUP($A38,'Season 15'!AK$4:CN$104,44,0),"0"),)</f>
        <v>0</v>
      </c>
      <c r="AR38" s="518">
        <f>SUM(IFERROR(VLOOKUP($A38,'Season 1'!AJ$4:CM$104,45,0),"0"),IFERROR(VLOOKUP($A38,'Season 2'!AK$4:CN$104,45,0),"0"),
IFERROR(VLOOKUP($A38,'Season 3'!AK$4:CN$104,45,0),"0"),IFERROR(VLOOKUP($A38,'Season 4'!AK$4:CN$104,45,0),"0"),
IFERROR(VLOOKUP($A38,'Season 5'!AK$4:CN$104,45,0),"0"),IFERROR(VLOOKUP($A38,'Season 6'!AK$4:CN$104,45,0),"0"),
IFERROR(VLOOKUP($A38,'Season 7'!AK$4:CN$104,45,0),"0"),IFERROR(VLOOKUP($A38,'Season 8'!AK$4:CN$104,45,0),"0"),
IFERROR(VLOOKUP($A38,'Season 9'!AK$4:CN$104,45,0),"0"),IFERROR(VLOOKUP($A38,'Season 10'!AK$4:CN$104,45,0),"0"),
IFERROR(VLOOKUP($A38,'Season 11'!AK$4:CN$104,45,0),"0"),IFERROR(VLOOKUP($A38,'Season 12'!AK$4:CN$104,45,0),"0"),
IFERROR(VLOOKUP($A38,'Season 13'!AK$4:CN$104,45,0),"0"),IFERROR(VLOOKUP($A38,'Season 14'!AK$4:CN$104,45,0),"0"),IFERROR(VLOOKUP($A38,'Season 15'!AK$4:CN$104,45,0),"0"),)</f>
        <v>0</v>
      </c>
      <c r="AS38" s="21">
        <f>SUM(IFERROR(VLOOKUP($A38,'Season 1'!AJ$4:CM$104,46,0),"0"),IFERROR(VLOOKUP($A38,'Season 2'!AK$4:CN$104,46,0),"0"),
IFERROR(VLOOKUP($A38,'Season 3'!AK$4:CN$104,46,0),"0"),IFERROR(VLOOKUP($A38,'Season 4'!AK$4:CN$104,46,0),"0"),
IFERROR(VLOOKUP($A38,'Season 5'!AK$4:CN$104,46,0),"0"),IFERROR(VLOOKUP($A38,'Season 6'!AK$4:CN$104,46,0),"0"),
IFERROR(VLOOKUP($A38,'Season 7'!AK$4:CN$104,46,0),"0"),IFERROR(VLOOKUP($A38,'Season 8'!AK$4:CN$104,46,0),"0"),
IFERROR(VLOOKUP($A38,'Season 9'!AK$4:CN$104,46,0),"0"),IFERROR(VLOOKUP($A38,'Season 10'!AK$4:CN$104,46,0),"0"),
IFERROR(VLOOKUP($A38,'Season 11'!AK$4:CN$104,46,0),"0"),IFERROR(VLOOKUP($A38,'Season 12'!AK$4:CN$104,46,0),"0"),
IFERROR(VLOOKUP($A38,'Season 13'!AK$4:CN$104,46,0),"0"),IFERROR(VLOOKUP($A38,'Season 14'!AK$4:CN$104,46,0),"0"),IFERROR(VLOOKUP($A38,'Season 15'!AK$4:CN$104,46,0),"0"),)</f>
        <v>0</v>
      </c>
      <c r="AT38" s="402">
        <f>SUM(IFERROR(VLOOKUP($A38,'Season 1'!AJ$4:CM$104,47,0),"0"),IFERROR(VLOOKUP($A38,'Season 2'!AK$4:CN$104,47,0),"0"),
IFERROR(VLOOKUP($A38,'Season 3'!AK$4:CN$104,47,0),"0"),IFERROR(VLOOKUP($A38,'Season 4'!AK$4:CN$104,47,0),"0"),
IFERROR(VLOOKUP($A38,'Season 5'!AK$4:CN$104,47,0),"0"),IFERROR(VLOOKUP($A38,'Season 6'!AK$4:CN$104,47,0),"0"),
IFERROR(VLOOKUP($A38,'Season 7'!AK$4:CN$104,47,0),"0"),IFERROR(VLOOKUP($A38,'Season 8'!AK$4:CN$104,47,0),"0"),
IFERROR(VLOOKUP($A38,'Season 9'!AK$4:CN$104,47,0),"0"),IFERROR(VLOOKUP($A38,'Season 10'!AK$4:CN$104,47,0),"0"),
IFERROR(VLOOKUP($A38,'Season 11'!AK$4:CN$104,47,0),"0"),IFERROR(VLOOKUP($A38,'Season 12'!AK$4:CN$104,47,0),"0"),
IFERROR(VLOOKUP($A38,'Season 13'!AK$4:CN$104,47,0),"0"),IFERROR(VLOOKUP($A38,'Season 14'!AK$4:CN$104,47,0),"0"),IFERROR(VLOOKUP($A38,'Season 15'!AK$4:CN$104,47,0),"0"),)</f>
        <v>0</v>
      </c>
      <c r="AU38" s="403">
        <f>SUM(IFERROR(VLOOKUP($A38,'Season 3'!AK$4:CN$104,48,0),"0"),IFERROR(VLOOKUP($A38,'Season 4'!AK$4:CN$104,48,0),"0"),
IFERROR(VLOOKUP($A38,'Season 5'!AK$4:CN$104,48,0),"0"),IFERROR(VLOOKUP($A38,'Season 6'!AK$4:CN$104,48,0),"0"),
IFERROR(VLOOKUP($A38,'Season 7'!AK$4:CN$104,48,0),"0"),IFERROR(VLOOKUP($A38,'Season 8'!AK$4:CN$104,48,0),"0"),
IFERROR(VLOOKUP($A38,'Season 9'!AK$4:CN$104,48,0),"0"),IFERROR(VLOOKUP($A38,'Season 10'!AK$4:CN$104,48,0),"0"),
IFERROR(VLOOKUP($A38,'Season 11'!AK$4:CN$104,48,0),"0"),IFERROR(VLOOKUP($A38,'Season 12'!AK$4:CN$104,48,0),"0"),
IFERROR(VLOOKUP($A38,'Season 13'!AK$4:CN$104,48,0),"0"),IFERROR(VLOOKUP($A38,'Season 14'!AK$4:CN$104,48,0),"0"),IFERROR(VLOOKUP($A38,'Season 15'!AK$4:CN$104,48,0),"0"),)</f>
        <v>0</v>
      </c>
      <c r="AV38" s="398">
        <f>SUM(IFERROR(VLOOKUP($A38,'Season 3'!AK$4:CN$104,49,0),"0"),IFERROR(VLOOKUP($A38,'Season 4'!AK$4:CN$104,49,0),"0"),
IFERROR(VLOOKUP($A38,'Season 5'!AK$4:CN$104,49,0),"0"),IFERROR(VLOOKUP($A38,'Season 6'!AK$4:CN$104,49,0),"0"),
IFERROR(VLOOKUP($A38,'Season 7'!AK$4:CN$104,49,0),"0"),IFERROR(VLOOKUP($A38,'Season 8'!AK$4:CN$104,49,0),"0"),
IFERROR(VLOOKUP($A38,'Season 9'!AK$4:CN$104,49,0),"0"),IFERROR(VLOOKUP($A38,'Season 10'!AK$4:CN$104,49,0),"0"),
IFERROR(VLOOKUP($A38,'Season 11'!AK$4:CN$104,49,0),"0"),IFERROR(VLOOKUP($A38,'Season 12'!AK$4:CN$104,49,0),"0"),
IFERROR(VLOOKUP($A38,'Season 13'!AK$4:CN$104,49,0),"0"),IFERROR(VLOOKUP($A38,'Season 14'!AK$4:CN$104,49,0),"0"),IFERROR(VLOOKUP($A38,'Season 15'!AK$4:CN$104,49,0),"0"),)</f>
        <v>0</v>
      </c>
      <c r="AW38" s="518">
        <f>SUM(IFERROR(VLOOKUP($A38,'Season 3'!AK$4:CN$104,50,0),"0"),IFERROR(VLOOKUP($A38,'Season 4'!AK$4:CN$104,50,0),"0"),
IFERROR(VLOOKUP($A38,'Season 5'!AK$4:CN$104,50,0),"0"),IFERROR(VLOOKUP($A38,'Season 6'!AK$4:CN$104,50,0),"0"),
IFERROR(VLOOKUP($A38,'Season 7'!AK$4:CN$104,50,0),"0"),IFERROR(VLOOKUP($A38,'Season 8'!AK$4:CN$104,50,0),"0"),
IFERROR(VLOOKUP($A38,'Season 9'!AK$4:CN$104,50,0),"0"),IFERROR(VLOOKUP($A38,'Season 10'!AK$4:CN$104,50,0),"0"),
IFERROR(VLOOKUP($A38,'Season 11'!AK$4:CN$104,50,0),"0"),IFERROR(VLOOKUP($A38,'Season 12'!AK$4:CN$104,50,0),"0"),
IFERROR(VLOOKUP($A38,'Season 13'!AK$4:CN$104,50,0),"0"),IFERROR(VLOOKUP($A38,'Season 14'!AK$4:CN$104,50,0),"0"),IFERROR(VLOOKUP($A38,'Season 15'!AK$4:CN$104,50,0),"0"),)</f>
        <v>0</v>
      </c>
      <c r="AX38" s="21">
        <f>SUM(IFERROR(VLOOKUP($A38,'Season 3'!AK$4:CN$104,51,0),"0"),IFERROR(VLOOKUP($A38,'Season 4'!AK$4:CN$104,51,0),"0"),
IFERROR(VLOOKUP($A38,'Season 5'!AK$4:CN$104,51,0),"0"),IFERROR(VLOOKUP($A38,'Season 6'!AK$4:CN$104,51,0),"0"),
IFERROR(VLOOKUP($A38,'Season 7'!AK$4:CN$104,51,0),"0"),IFERROR(VLOOKUP($A38,'Season 8'!AK$4:CN$104,51,0),"0"),
IFERROR(VLOOKUP($A38,'Season 9'!AK$4:CN$104,51,0),"0"),IFERROR(VLOOKUP($A38,'Season 10'!AK$4:CN$104,51,0),"0"),
IFERROR(VLOOKUP($A38,'Season 11'!AK$4:CN$104,51,0),"0"),IFERROR(VLOOKUP($A38,'Season 12'!AK$4:CN$104,51,0),"0"),
IFERROR(VLOOKUP($A38,'Season 13'!AK$4:CN$104,51,0),"0"),IFERROR(VLOOKUP($A38,'Season 14'!AK$4:CN$104,51,0),"0"),IFERROR(VLOOKUP($A38,'Season 15'!AK$4:CN$104,51,0),"0"),)</f>
        <v>0</v>
      </c>
      <c r="AY38" s="402">
        <f>SUM(IFERROR(VLOOKUP($A38,'Season 3'!AK$4:CN$104,52,0),"0"),IFERROR(VLOOKUP($A38,'Season 4'!AK$4:CN$104,52,0),"0"),
IFERROR(VLOOKUP($A38,'Season 5'!AK$4:CN$104,52,0),"0"),IFERROR(VLOOKUP($A38,'Season 6'!AK$4:CN$104,52,0),"0"),
IFERROR(VLOOKUP($A38,'Season 7'!AK$4:CN$104,52,0),"0"),IFERROR(VLOOKUP($A38,'Season 8'!AK$4:CN$104,52,0),"0"),
IFERROR(VLOOKUP($A38,'Season 9'!AK$4:CN$104,52,0),"0"),IFERROR(VLOOKUP($A38,'Season 10'!AK$4:CN$104,52,0),"0"),
IFERROR(VLOOKUP($A38,'Season 11'!AK$4:CN$104,52,0),"0"),IFERROR(VLOOKUP($A38,'Season 12'!AK$4:CN$104,52,0),"0"),
IFERROR(VLOOKUP($A38,'Season 13'!AK$4:CN$104,52,0),"0"),IFERROR(VLOOKUP($A38,'Season 14'!AK$4:CN$104,52,0),"0"),IFERROR(VLOOKUP($A38,'Season 15'!AK$4:CN$104,52,0),"0"),)</f>
        <v>0</v>
      </c>
      <c r="AZ38" s="403">
        <f>SUM(IFERROR(VLOOKUP($A38,'Season 1'!AJ$4:CM$104,38,0),"0"),IFERROR(VLOOKUP($A38,'Season 2'!AK$4:CN$104,48,0),"0"),)</f>
        <v>0</v>
      </c>
      <c r="BA38" s="398">
        <f>SUM(IFERROR(VLOOKUP($A38,'Season 1'!AJ$4:CM$104,39,0),"0"),IFERROR(VLOOKUP($A38,'Season 2'!AK$4:CN$104,49,0),"0"),)</f>
        <v>0</v>
      </c>
      <c r="BB38" s="518">
        <f>SUM(IFERROR(VLOOKUP($A38,'Season 1'!AJ$4:CM$104,40,0),"0"),IFERROR(VLOOKUP($A38,'Season 2'!AK$4:CN$104,50,0),"0"),)</f>
        <v>0</v>
      </c>
      <c r="BC38" s="21">
        <f>SUM(IFERROR(VLOOKUP($A38,'Season 1'!AJ$4:CM$104,41,0),"0"),IFERROR(VLOOKUP($A38,'Season 2'!AK$4:CN$104,51,0),"0"),)</f>
        <v>0</v>
      </c>
      <c r="BD38" s="402">
        <f>SUM(IFERROR(VLOOKUP($A38,'Season 1'!AJ$4:CM$104,42,0),"0"),IFERROR(VLOOKUP($A38,'Season 2'!AK$4:CN$104,52,0),"0"),)</f>
        <v>0</v>
      </c>
      <c r="BE38" s="561">
        <f>SUM(
IFERROR(VLOOKUP($A38,'Season 1'!AJ$4:CM$104,48,0),"0"),IFERROR(VLOOKUP($A38,'Season 2'!AK$4:CN$104,53,0),"0"),
IFERROR(VLOOKUP($A38,'Season 3'!AK$4:CN$104,53,0),"0"),IFERROR(VLOOKUP($A38,'Season 4'!AK$4:CN$104,53,0),"0"),
IFERROR(VLOOKUP($A38,'Season 5'!AK$4:CN$104,53,0),"0"),IFERROR(VLOOKUP($A38,'Season 6'!AK$4:CN$104,53,0),"0"),
IFERROR(VLOOKUP($A38,'Season 7'!AK$4:CN$104,53,0),"0"),IFERROR(VLOOKUP($A38,'Season 8'!AK$4:CN$104,53,0),"0"),
IFERROR(VLOOKUP($A38,'Season 9'!AK$4:CN$104,53,0),"0"),IFERROR(VLOOKUP($A38,'Season 10'!AK$4:CN$104,53,0),"0"),
IFERROR(VLOOKUP($A38,'Season 11'!AK$4:CN$104,53,0),"0"),IFERROR(VLOOKUP($A38,'Season 12'!AK$4:CN$104,53,0),"0"),
IFERROR(VLOOKUP($A38,'Season 13'!AK$4:CN$104,53,0),"0"),IFERROR(VLOOKUP($A38,'Season 14'!AK$4:CN$104,53,0),"0"),IFERROR(VLOOKUP($A38,'Season 15'!AK$4:CN$104,53,0),"0"),)</f>
        <v>0</v>
      </c>
      <c r="BF38" s="562">
        <f>SUM(
IFERROR(VLOOKUP($A38,'Season 1'!AJ$4:CM$104,49,0),"0"),IFERROR(VLOOKUP($A38,'Season 2'!AK$4:CN$104,54,0),"0"),
IFERROR(VLOOKUP($A38,'Season 3'!AK$4:CN$104,54,0),"0"),IFERROR(VLOOKUP($A38,'Season 4'!AK$4:CN$104,54,0),"0"),
IFERROR(VLOOKUP($A38,'Season 5'!AK$4:CN$104,54,0),"0"),IFERROR(VLOOKUP($A38,'Season 6'!AK$4:CN$104,54,0),"0"),
IFERROR(VLOOKUP($A38,'Season 7'!AK$4:CN$104,54,0),"0"),IFERROR(VLOOKUP($A38,'Season 8'!AK$4:CN$104,54,0),"0"),
IFERROR(VLOOKUP($A38,'Season 9'!AK$4:CN$104,54,0),"0"),IFERROR(VLOOKUP($A38,'Season 10'!AK$4:CN$104,54,0),"0"),
IFERROR(VLOOKUP($A38,'Season 11'!AK$4:CN$104,540),"0"),IFERROR(VLOOKUP($A38,'Season 12'!AK$4:CN$104,54,0),"0"),
IFERROR(VLOOKUP($A38,'Season 13'!AK$4:CN$104,54,0),"0"),IFERROR(VLOOKUP($A38,'Season 14'!AK$4:CN$104,54,0),"0"),IFERROR(VLOOKUP($A38,'Season 15'!AK$4:CN$104,54,0),"0"),)</f>
        <v>0</v>
      </c>
      <c r="BG38" s="529" t="e">
        <f t="shared" si="1"/>
        <v>#DIV/0!</v>
      </c>
      <c r="BI38" s="553"/>
      <c r="BJ38" s="553"/>
      <c r="BK38" s="553"/>
      <c r="BL38" s="553"/>
      <c r="BM38" s="553"/>
      <c r="BN38" s="553"/>
      <c r="BO38" s="531"/>
      <c r="BP38" s="531"/>
      <c r="BQ38" s="531"/>
      <c r="BR38" s="531"/>
      <c r="BS38" s="12" t="str">
        <f>IFERROR(VLOOKUP($A38,'Season 1'!$AJ$4:$CM$104,50,0),"0")</f>
        <v>0</v>
      </c>
      <c r="BT38" s="12" t="str">
        <f>IFERROR(VLOOKUP($A38,'Season 1'!$AJ$4:$CM$104,51,0),"0")</f>
        <v>0</v>
      </c>
      <c r="BU38" s="12" t="str">
        <f>IFERROR(VLOOKUP($A38,'Season 2'!$AK$4:$CN$104,55,0),"0")</f>
        <v>0</v>
      </c>
      <c r="BV38" s="12" t="str">
        <f>IFERROR(VLOOKUP($A38,'Season 2'!$AK$4:$CN$104,56,0),"0")</f>
        <v>0</v>
      </c>
      <c r="BW38" s="12" t="str">
        <f>IFERROR(VLOOKUP($A38,'Season 3'!$AK$4:$CN$104,55,0),"0")</f>
        <v>0</v>
      </c>
      <c r="BX38" s="12" t="str">
        <f>IFERROR(VLOOKUP($A38,'Season 3'!$AK$4:$CN$104,56,0),"0")</f>
        <v>0</v>
      </c>
      <c r="BY38" s="12" t="str">
        <f>IFERROR(VLOOKUP($A38,'Season 4'!$AK$4:$CN$104,55,0),"0")</f>
        <v>0</v>
      </c>
      <c r="BZ38" s="12" t="str">
        <f>IFERROR(VLOOKUP($A38,'Season 4'!$AK$4:$CN$104,56,0),"0")</f>
        <v>0</v>
      </c>
      <c r="CA38" s="12" t="str">
        <f>IFERROR(VLOOKUP($A38,'Season 5'!$AK$4:$CN$104,55,0),"0")</f>
        <v>0</v>
      </c>
      <c r="CB38" s="12" t="str">
        <f>IFERROR(VLOOKUP($A38,'Season 5'!$AK$4:$CN$104,56,0),"0")</f>
        <v>0</v>
      </c>
      <c r="CC38" s="12" t="str">
        <f>IFERROR(VLOOKUP($A38,'Season 6'!$AK$4:$CN$104,55,0),"0")</f>
        <v>0</v>
      </c>
      <c r="CD38" s="12" t="str">
        <f>IFERROR(VLOOKUP($A38,'Season 6'!$AK$4:$CN$104,56,0),"0")</f>
        <v>0</v>
      </c>
      <c r="CE38" s="12" t="str">
        <f>IFERROR(VLOOKUP($A38,'Season 7'!$AK$4:$CN$104,55,0),"0")</f>
        <v>0</v>
      </c>
      <c r="CF38" s="12" t="str">
        <f>IFERROR(VLOOKUP($A38,'Season 7'!$AK$4:$CN$104,56,0),"0")</f>
        <v>0</v>
      </c>
      <c r="CG38" s="12" t="str">
        <f>IFERROR(VLOOKUP($A38,'Season 8'!$AK$4:$CN$104,55,0),"0")</f>
        <v>0</v>
      </c>
      <c r="CH38" s="12" t="str">
        <f>IFERROR(VLOOKUP($A38,'Season 8'!$AK$4:$CN$104,56,0),"0")</f>
        <v>0</v>
      </c>
      <c r="CI38" s="12" t="str">
        <f>IFERROR(VLOOKUP($A38,'Season 9'!$AK$4:$CN$104,55,0),"0")</f>
        <v>0</v>
      </c>
      <c r="CJ38" s="12" t="str">
        <f>IFERROR(VLOOKUP($A38,'Season 9'!$AK$4:$CN$104,56,0),"0")</f>
        <v>0</v>
      </c>
      <c r="CK38" s="12" t="str">
        <f>IFERROR(VLOOKUP($A38,'Season 10'!$AK$4:$CN$104,55,0),"0")</f>
        <v>0</v>
      </c>
      <c r="CL38" s="12" t="str">
        <f>IFERROR(VLOOKUP($A38,'Season 10'!$AK$4:$CN$104,56,0),"0")</f>
        <v>0</v>
      </c>
      <c r="CM38" s="12" t="str">
        <f>IFERROR(VLOOKUP($A38,'Season 11'!$AK$4:$CN$104,55,0),"0")</f>
        <v>0</v>
      </c>
      <c r="CN38" s="12" t="str">
        <f>IFERROR(VLOOKUP($A38,'Season 11'!$AK$4:$CN$104,56,0),"0")</f>
        <v>0</v>
      </c>
      <c r="CO38" s="12" t="str">
        <f>IFERROR(VLOOKUP($A38,'Season 12'!$AK$4:$CN$104,55,0),"0")</f>
        <v>0</v>
      </c>
      <c r="CP38" s="12" t="str">
        <f>IFERROR(VLOOKUP($A38,'Season 12'!$AK$4:$CN$104,56,0),"0")</f>
        <v>0</v>
      </c>
      <c r="CQ38" s="12" t="str">
        <f>IFERROR(VLOOKUP($A38,'Season 13'!$AK$4:$CN$104,55,0),"0")</f>
        <v>0</v>
      </c>
      <c r="CR38" s="12" t="str">
        <f>IFERROR(VLOOKUP($A38,'Season 13'!$AK$4:$CN$104,56,0),"0")</f>
        <v>0</v>
      </c>
      <c r="CS38" s="12" t="str">
        <f>IFERROR(VLOOKUP($A38,'Season 14'!$AK$4:$CN$104,55,0),"0")</f>
        <v>0</v>
      </c>
      <c r="CT38" s="12" t="str">
        <f>IFERROR(VLOOKUP($A38,'Season 14'!$AK$4:$CN$104,56,0),"0")</f>
        <v>0</v>
      </c>
      <c r="CU38" s="12" t="str">
        <f>IFERROR(VLOOKUP($A38,'Season 15'!$AK$4:$CN$104,55,0),"0")</f>
        <v>0</v>
      </c>
      <c r="CV38" s="12" t="str">
        <f>IFERROR(VLOOKUP($A38,'Season 15'!$AK$4:$CN$104,56,0),"0")</f>
        <v>0</v>
      </c>
    </row>
    <row r="39" spans="1:100" x14ac:dyDescent="0.25">
      <c r="A39" s="545"/>
      <c r="B39" s="516" t="str">
        <f>IFERROR(VLOOKUP('Data Totals'!A39,'Season 1'!AJ$4:CH$104,2,FALSE),IFERROR(VLOOKUP('Data Totals'!A39,'Season 2'!AK$4:CI$104,2,FALSE),IFERROR(VLOOKUP('Data Totals'!A39,'Season 3'!AK$4:CI$104,2,FALSE),IFERROR(VLOOKUP('Data Totals'!A39,'Season 4'!AK$4:CI$104,2,FALSE),IFERROR(VLOOKUP('Data Totals'!A39,'Season 5'!AK$4:CI$104,2,FALSE),IFERROR(VLOOKUP('Data Totals'!A39,'Season 6'!AK$4:CI$104,2,FALSE),IFERROR(VLOOKUP('Data Totals'!A39,'Season 7'!AK$4:CI$104,2,FALSE),IFERROR(VLOOKUP('Data Totals'!A39,'Season 8'!AK$4:CI$104,2,FALSE),IFERROR(VLOOKUP('Data Totals'!A39,'Season 9'!AK$4:CI$104,2,FALSE),IFERROR(VLOOKUP('Data Totals'!A39,'Season 10'!AK$4:CI$104,2,FALSE),IFERROR(VLOOKUP('Data Totals'!A39,'Season 11'!AK$4:CI$104,2,FALSE),IFERROR(VLOOKUP('Data Totals'!A39,'Season 12'!AK$4:CI$104,2,FALSE),IFERROR(VLOOKUP('Data Totals'!A39,'Season 13'!AK$4:CI$104,2,FALSE),IFERROR(VLOOKUP('Data Totals'!A39,'Season 14'!AK$4:CI$104,2,FALSE),IFERROR(VLOOKUP('Data Totals'!A39,'Season 15'!AK$4:CI$104,2,FALSE),"N/A")))))))))))))))</f>
        <v>N/A</v>
      </c>
      <c r="C39" s="517" t="str">
        <f>IFERROR(VLOOKUP('Data Totals'!A39,'Season 1'!AJ$4:CH$104,3,FALSE),IFERROR(VLOOKUP('Data Totals'!A39,'Season 2'!AK$4:CI$104,3,FALSE),IFERROR(VLOOKUP('Data Totals'!A39,'Season 3'!AK$4:CI$104,3,FALSE),IFERROR(VLOOKUP('Data Totals'!A39,'Season 4'!AK$4:CI$104,3,FALSE),IFERROR(VLOOKUP('Data Totals'!A39,'Season 5'!AK$4:CI$104,3,FALSE),IFERROR(VLOOKUP('Data Totals'!A39,'Season 6'!AK$4:CI$104,3,FALSE),IFERROR(VLOOKUP('Data Totals'!A39,'Season 7'!AK$4:CI$104,3,FALSE),IFERROR(VLOOKUP('Data Totals'!A39,'Season 8'!AK$4:CI$104,3,FALSE),IFERROR(VLOOKUP('Data Totals'!A39,'Season 9'!AK$4:CI$104,3,FALSE),IFERROR(VLOOKUP('Data Totals'!A39,'Season 10'!AK$4:CI$104,3,FALSE),IFERROR(VLOOKUP('Data Totals'!A39,'Season 11'!AK$4:CI$104,3,FALSE),IFERROR(VLOOKUP('Data Totals'!A39,'Season 12'!AK$4:CI$104,3,FALSE),IFERROR(VLOOKUP('Data Totals'!A39,'Season 13'!AK$4:CI$104,3,FALSE),IFERROR(VLOOKUP('Data Totals'!A39,'Season 14'!AK$4:CI$104,3,FALSE),IFERROR(VLOOKUP('Data Totals'!A39,'Season 15'!AK$4:CI$104,3,FALSE),"N/A")))))))))))))))</f>
        <v>N/A</v>
      </c>
      <c r="D39" s="517" t="str">
        <f>IFERROR(VLOOKUP('Data Totals'!A39,'Season 15'!AK$4:CI$104,4,FALSE),IFERROR(VLOOKUP('Data Totals'!A39,'Season 14'!AK$4:CI$104,4,FALSE),IFERROR(VLOOKUP('Data Totals'!A39,'Season 13'!AK$4:CI$104,4,FALSE),IFERROR(VLOOKUP('Data Totals'!A39,'Season 12'!AK$4:CI$104,4,FALSE),IFERROR(VLOOKUP('Data Totals'!A39,'Season 11'!AK$4:CI$104,4,FALSE),IFERROR(VLOOKUP('Data Totals'!A39,'Season 10'!AK$4:CI$104,4,FALSE),IFERROR(VLOOKUP('Data Totals'!A39,'Season 9'!AK$4:CI$104,4,FALSE),IFERROR(VLOOKUP('Data Totals'!A39,'Season 8'!AK$4:CI$104,4,FALSE),IFERROR(VLOOKUP('Data Totals'!A39,'Season 7'!AK$4:CI$104,4,FALSE),IFERROR(VLOOKUP('Data Totals'!A39,'Season 6'!AK$4:CI$104,4,FALSE),IFERROR(VLOOKUP('Data Totals'!A39,'Season 5'!AK$4:CI$104,4,FALSE),IFERROR(VLOOKUP('Data Totals'!A39,'Season 4'!AK$4:CI$104,4,FALSE),IFERROR(VLOOKUP('Data Totals'!A39,'Season 3'!AK$4:CI$104,4,FALSE),IFERROR(VLOOKUP('Data Totals'!A39,'Season 2'!AK$4:CI$104,4,FALSE),IFERROR(VLOOKUP('Data Totals'!A39,'Season 1'!AJ$4:CH$104,4,FALSE),"N/A")))))))))))))))</f>
        <v>N/A</v>
      </c>
      <c r="E39" s="517" t="e">
        <f t="shared" si="0"/>
        <v>#VALUE!</v>
      </c>
      <c r="F39" s="398">
        <f>SUM(IFERROR(VLOOKUP(A39,BI$3:BN$152,2,0),"0"),
IFERROR(VLOOKUP(A39,'Season 1'!AJ$4:CM$104,7,0),"0"),IFERROR(VLOOKUP(A39,'Season 2'!AK$4:CN$104,7,0),"0"),
IFERROR(VLOOKUP(A39,'Season 3'!AK$4:CN$104,7,0),"0"),IFERROR(VLOOKUP(A39,'Season 4'!AK$4:CN$104,7,0),"0"),
IFERROR(VLOOKUP(A39,'Season 5'!AK$4:CN$104,7,0),"0"),IFERROR(VLOOKUP(A39,'Season 6'!AK$4:CN$104,7,0),"0"),
IFERROR(VLOOKUP(A39,'Season 7'!AK$4:CN$104,7,0),"0"),IFERROR(VLOOKUP(A39,'Season 8'!AK$4:CN$104,7,0),"0"),
IFERROR(VLOOKUP(A39,'Season 9'!AK$4:CN$104,7,0),"0"),IFERROR(VLOOKUP(A39,'Season 10'!AK$4:CN$104,7,0),"0"),
IFERROR(VLOOKUP(A39,'Season 11'!AK$4:CN$104,7,0),"0"),IFERROR(VLOOKUP(A39,'Season 12'!AK$4:CN$104,7,0),"0"),
IFERROR(VLOOKUP(A39,'Season 13'!AK$4:CN$104,7,0),"0"),IFERROR(VLOOKUP(A39,'Season 14'!AK$4:CN$104,7,0),"0"),IFERROR(VLOOKUP(A39,'Season 15'!AK$4:CN$104,7,0),"0"),)</f>
        <v>0</v>
      </c>
      <c r="G39" s="398">
        <f>SUM(
IFERROR(VLOOKUP(A39,'Season 1'!AJ$4:CM$104,8,0),"0"),IFERROR(VLOOKUP(A39,'Season 2'!AK$4:CN$104,8,0),"0"),
IFERROR(VLOOKUP(A39,'Season 3'!AK$4:CN$104,8,0),"0"),IFERROR(VLOOKUP(A39,'Season 4'!AK$4:CN$104,8,0),"0"),
IFERROR(VLOOKUP(A39,'Season 5'!AK$4:CN$104,8,0),"0"),IFERROR(VLOOKUP(A39,'Season 6'!AK$4:CN$104,8,0),"0"),
IFERROR(VLOOKUP(A39,'Season 7'!AK$4:CN$104,8,0),"0"),IFERROR(VLOOKUP(A39,'Season 8'!AK$4:CN$104,8,0),"0"),
IFERROR(VLOOKUP(A39,'Season 9'!AK$4:CN$104,8,0),"0"),IFERROR(VLOOKUP(A39,'Season 10'!AK$4:CN$104,8,0),"0"),
IFERROR(VLOOKUP(A39,'Season 11'!AK$4:CN$104,8,0),"0"),IFERROR(VLOOKUP(A39,'Season 12'!AK$4:CN$104,8,0),"0"),
IFERROR(VLOOKUP(A39,'Season 13'!AK$4:CN$104,8,0),"0"),IFERROR(VLOOKUP(A39,'Season 14'!AK$4:CN$104,8,0),"0"),IFERROR(VLOOKUP(A39,'Season 15'!AK$4:CN$104,8,0),"0"),)</f>
        <v>0</v>
      </c>
      <c r="H39" s="329">
        <f>SUM(
IFERROR(VLOOKUP(A39,'Season 1'!AJ$4:CM$104,9,0),"0"),IFERROR(VLOOKUP(A39,'Season 2'!AK$4:CN$104,9,0),"0"),
IFERROR(VLOOKUP(A39,'Season 3'!AK$4:CN$104,9,0),"0"),IFERROR(VLOOKUP(A39,'Season 4'!AK$4:CN$104,9,0),"0"),
IFERROR(VLOOKUP(A39,'Season 5'!AK$4:CN$104,9,0),"0"),IFERROR(VLOOKUP(A39,'Season 6'!AK$4:CN$104,9,0),"0"),
IFERROR(VLOOKUP(A39,'Season 7'!AK$4:CN$104,9,0),"0"),IFERROR(VLOOKUP(A39,'Season 8'!AK$4:CN$104,9,0),"0"),
IFERROR(VLOOKUP(A39,'Season 9'!AK$4:CN$104,9,0),"0"),IFERROR(VLOOKUP(A39,'Season 10'!AK$4:CN$104,9,0),"0"),
IFERROR(VLOOKUP(A39,'Season 11'!AK$4:CN$104,9,0),"0"),IFERROR(VLOOKUP(A39,'Season 12'!AK$4:CN$104,9,0),"0"),
IFERROR(VLOOKUP(A39,'Season 13'!AK$4:CN$104,9,0),"0"),IFERROR(VLOOKUP(A39,'Season 14'!AK$4:CN$104,9,0),"0"),IFERROR(VLOOKUP(A39,'Season 15'!AK$4:CN$104,9,0),"0"),)</f>
        <v>0</v>
      </c>
      <c r="I39" s="518">
        <f>SUM(
IFERROR(VLOOKUP(A39,'Season 1'!AJ$4:CM$104,10,0),"0"),IFERROR(VLOOKUP(A39,'Season 2'!AK$4:CN$104,10,0),"0"),
IFERROR(VLOOKUP(A39,'Season 3'!AK$4:CN$104,10,0),"0"),IFERROR(VLOOKUP(A39,'Season 4'!AK$4:CN$104,10,0),"0"),
IFERROR(VLOOKUP(A39,'Season 5'!AK$4:CN$104,10,0),"0"),IFERROR(VLOOKUP(A39,'Season 6'!AK$4:CN$104,10,0),"0"),
IFERROR(VLOOKUP(A39,'Season 7'!AK$4:CN$104,10,0),"0"),IFERROR(VLOOKUP(A39,'Season 8'!AK$4:CN$104,10,0),"0"),
IFERROR(VLOOKUP(A39,'Season 9'!AK$4:CN$104,10,0),"0"),IFERROR(VLOOKUP(A39,'Season 10'!AK$4:CN$104,10,0),"0"),
IFERROR(VLOOKUP(A39,'Season 11'!AK$4:CN$104,10,0),"0"),IFERROR(VLOOKUP(A39,'Season 12'!AK$4:CN$104,10,0),"0"),
IFERROR(VLOOKUP(A39,'Season 13'!AK$4:CN$104,10,0),"0"),IFERROR(VLOOKUP(A39,'Season 14'!AK$4:CN$104,10,0),"0"),IFERROR(VLOOKUP(A39,'Season 15'!AK$4:CN$104,10,0),"0"),)</f>
        <v>0</v>
      </c>
      <c r="J39" s="21">
        <f>SUM(IFERROR(VLOOKUP(A39,BI$3:BN$152,3,0),"0"),
IFERROR(VLOOKUP(A39,'Season 1'!AJ$4:CM$104,11,0),"0"),IFERROR(VLOOKUP(A39,'Season 2'!AK$4:CN$104,11,0),"0"),
IFERROR(VLOOKUP(A39,'Season 3'!AK$4:CN$104,11,0),"0"),IFERROR(VLOOKUP(A39,'Season 4'!AK$4:CN$104,11,0),"0"),
IFERROR(VLOOKUP(A39,'Season 5'!AK$4:CN$104,11,0),"0"),IFERROR(VLOOKUP(A39,'Season 6'!AK$4:CN$104,11,0),"0"),
IFERROR(VLOOKUP(A39,'Season 7'!AK$4:CN$104,11,0),"0"),IFERROR(VLOOKUP(A39,'Season 8'!AK$4:CN$104,11,0),"0"),
IFERROR(VLOOKUP(A39,'Season 9'!AK$4:CN$104,11,0),"0"),IFERROR(VLOOKUP(A39,'Season 10'!AK$4:CN$104,11,0),"0"),
IFERROR(VLOOKUP(A39,'Season 11'!AK$4:CN$104,11,0),"0"),IFERROR(VLOOKUP(A39,'Season 12'!AK$4:CN$104,11,0),"0"),
IFERROR(VLOOKUP(A39,'Season 13'!AK$4:CN$104,11,0),"0"),IFERROR(VLOOKUP(A39,'Season 14'!AK$4:CN$104,11,0),"0"),IFERROR(VLOOKUP(A39,'Season 15'!AK$4:CN$104,11,0),"0"),)</f>
        <v>0</v>
      </c>
      <c r="K39" s="402">
        <f>SUM(IFERROR(VLOOKUP($A39,BI$3:BN$152,4,0),"0"),
IFERROR(VLOOKUP($A39,'Season 1'!AJ$4:CM$104,12,0),"0"),IFERROR(VLOOKUP($A39,'Season 2'!AK$4:CN$104,12,0),"0"),
IFERROR(VLOOKUP($A39,'Season 3'!AK$4:CN$104,12,0),"0"),IFERROR(VLOOKUP($A39,'Season 4'!AK$4:CN$104,12,0),"0"),
IFERROR(VLOOKUP($A39,'Season 5'!AK$4:CN$104,12,0),"0"),IFERROR(VLOOKUP($A39,'Season 6'!AK$4:CN$104,12,0),"0"),
IFERROR(VLOOKUP($A39,'Season 7'!AK$4:CN$104,12,0),"0"),IFERROR(VLOOKUP($A39,'Season 8'!AK$4:CN$104,12,0),"0"),
IFERROR(VLOOKUP($A39,'Season 9'!AK$4:CN$104,12,0),"0"),IFERROR(VLOOKUP($A39,'Season 10'!AK$4:CN$104,12,0),"0"),
IFERROR(VLOOKUP($A39,'Season 11'!AK$4:CN$104,12,0),"0"),IFERROR(VLOOKUP($A39,'Season 12'!AK$4:CN$104,12,0),"0"),
IFERROR(VLOOKUP($A39,'Season 13'!AK$4:CN$104,12,0),"0"),IFERROR(VLOOKUP($A39,'Season 14'!AK$4:CN$104,12,0),"0"),IFERROR(VLOOKUP(A39,'Season 15'!AK$4:CN$104,12,0),"0"),)</f>
        <v>0</v>
      </c>
      <c r="L39" s="403">
        <f>SUM(
IFERROR(VLOOKUP($A39,'Season 1'!AJ$4:CM$104,13,0),"0"),IFERROR(VLOOKUP($A39,'Season 2'!AK$4:CN$104,13,0),"0"),
IFERROR(VLOOKUP($A39,'Season 3'!AK$4:CN$104,13,0),"0"),IFERROR(VLOOKUP($A39,'Season 4'!AK$4:CN$104,13,0),"0"),
IFERROR(VLOOKUP($A39,'Season 5'!AK$4:CN$104,13,0),"0"),IFERROR(VLOOKUP($A39,'Season 6'!AK$4:CN$104,13,0),"0"),
IFERROR(VLOOKUP($A39,'Season 7'!AK$4:CN$104,13,0),"0"),IFERROR(VLOOKUP($A39,'Season 8'!AK$4:CN$104,13,0),"0"),
IFERROR(VLOOKUP($A39,'Season 9'!AK$4:CN$104,13,0),"0"),IFERROR(VLOOKUP($A39,'Season 10'!AK$4:CN$104,13,0),"0"),
IFERROR(VLOOKUP($A39,'Season 11'!AK$4:CN$104,13,0),"0"),IFERROR(VLOOKUP($A39,'Season 12'!AK$4:CN$104,13,0),"0"),
IFERROR(VLOOKUP($A39,'Season 13'!AK$4:CN$104,13,0),"0"),IFERROR(VLOOKUP($A39,'Season 14'!AK$4:CN$104,13,0),"0"),IFERROR(VLOOKUP(A39,'Season 15'!AK$4:CN$104,13,0),"0"),)</f>
        <v>0</v>
      </c>
      <c r="M39" s="398">
        <f>SUM(
IFERROR(VLOOKUP($A39,'Season 1'!AJ$4:CM$104,14,0),"0"),IFERROR(VLOOKUP($A39,'Season 2'!AK$4:CN$104,14,0),"0"),
IFERROR(VLOOKUP($A39,'Season 3'!AK$4:CN$104,14,0),"0"),IFERROR(VLOOKUP($A39,'Season 4'!AK$4:CN$104,14,0),"0"),
IFERROR(VLOOKUP($A39,'Season 5'!AK$4:CN$104,14,0),"0"),IFERROR(VLOOKUP($A39,'Season 6'!AK$4:CN$104,14,0),"0"),
IFERROR(VLOOKUP($A39,'Season 7'!AK$4:CN$104,14,0),"0"),IFERROR(VLOOKUP($A39,'Season 8'!AK$4:CN$104,14,0),"0"),
IFERROR(VLOOKUP($A39,'Season 9'!AK$4:CN$104,14,0),"0"),IFERROR(VLOOKUP($A39,'Season 10'!AK$4:CN$104,14,0),"0"),
IFERROR(VLOOKUP($A39,'Season 11'!AK$4:CN$104,14,0),"0"),IFERROR(VLOOKUP($A39,'Season 12'!AK$4:CN$104,14,0),"0"),
IFERROR(VLOOKUP($A39,'Season 13'!AK$4:CN$104,14,0),"0"),IFERROR(VLOOKUP($A39,'Season 14'!AK$4:CN$104,14,0),"0"),IFERROR(VLOOKUP(A39,'Season 15'!AK$4:CN$104,14,0),"0"),)</f>
        <v>0</v>
      </c>
      <c r="N39" s="518">
        <f>SUM(
IFERROR(VLOOKUP($A39,'Season 1'!AJ$4:CM$104,15,0),"0"),IFERROR(VLOOKUP($A39,'Season 2'!AK$4:CN$104,15,0),"0"),
IFERROR(VLOOKUP($A39,'Season 3'!AK$4:CN$104,15,0),"0"),IFERROR(VLOOKUP($A39,'Season 4'!AK$4:CN$104,15,0),"0"),
IFERROR(VLOOKUP($A39,'Season 5'!AK$4:CN$104,15,0),"0"),IFERROR(VLOOKUP($A39,'Season 6'!AK$4:CN$104,15,0),"0"),
IFERROR(VLOOKUP($A39,'Season 7'!AK$4:CN$104,15,0),"0"),IFERROR(VLOOKUP($A39,'Season 8'!AK$4:CN$104,15,0),"0"),
IFERROR(VLOOKUP($A39,'Season 9'!AK$4:CN$104,15,0),"0"),IFERROR(VLOOKUP($A39,'Season 10'!AK$4:CN$104,15,0),"0"),
IFERROR(VLOOKUP($A39,'Season 11'!AK$4:CN$104,15,0),"0"),IFERROR(VLOOKUP($A39,'Season 12'!AK$4:CN$104,15,0),"0"),
IFERROR(VLOOKUP($A39,'Season 13'!AK$4:CN$104,15,0),"0"),IFERROR(VLOOKUP($A39,'Season 14'!AK$4:CN$104,15,0),"0"),IFERROR(VLOOKUP(A39,'Season 15'!AK$4:CN$104,15,0),"0"),)</f>
        <v>0</v>
      </c>
      <c r="O39" s="21">
        <f>SUM(
IFERROR(VLOOKUP($A39,'Season 1'!AJ$4:CM$104,16,0),"0"),IFERROR(VLOOKUP($A39,'Season 2'!AK$4:CN$104,16,0),"0"),
IFERROR(VLOOKUP($A39,'Season 3'!AK$4:CN$104,16,0),"0"),IFERROR(VLOOKUP($A39,'Season 4'!AK$4:CN$104,16,0),"0"),
IFERROR(VLOOKUP($A39,'Season 5'!AK$4:CN$104,16,0),"0"),IFERROR(VLOOKUP($A39,'Season 6'!AK$4:CN$104,16,0),"0"),
IFERROR(VLOOKUP($A39,'Season 7'!AK$4:CN$104,16,0),"0"),IFERROR(VLOOKUP($A39,'Season 8'!AK$4:CN$104,16,0),"0"),
IFERROR(VLOOKUP($A39,'Season 9'!AK$4:CN$104,16,0),"0"),IFERROR(VLOOKUP($A39,'Season 10'!AK$4:CN$104,16,0),"0"),
IFERROR(VLOOKUP($A39,'Season 11'!AK$4:CN$104,16,0),"0"),IFERROR(VLOOKUP($A39,'Season 12'!AK$4:CN$104,16,0),"0"),
IFERROR(VLOOKUP($A39,'Season 13'!AK$4:CN$104,16,0),"0"),IFERROR(VLOOKUP($A39,'Season 14'!AK$4:CN$104,16,0),"0"),IFERROR(VLOOKUP(A39,'Season 15'!AK$4:CN$104,16,0),"0"),)</f>
        <v>0</v>
      </c>
      <c r="P39" s="402">
        <f>SUM(
IFERROR(VLOOKUP($A39,'Season 1'!AJ$4:CM$104,17,0),"0"),IFERROR(VLOOKUP($A39,'Season 2'!AK$4:CN$104,17,0),"0"),
IFERROR(VLOOKUP($A39,'Season 3'!AK$4:CN$104,17,0),"0"),IFERROR(VLOOKUP($A39,'Season 4'!AK$4:CN$104,17,0),"0"),
IFERROR(VLOOKUP($A39,'Season 5'!AK$4:CN$104,17,0),"0"),IFERROR(VLOOKUP($A39,'Season 6'!AK$4:CN$104,17,0),"0"),
IFERROR(VLOOKUP($A39,'Season 7'!AK$4:CN$104,17,0),"0"),IFERROR(VLOOKUP($A39,'Season 8'!AK$4:CN$104,17,0),"0"),
IFERROR(VLOOKUP($A39,'Season 9'!AK$4:CN$104,17,0),"0"),IFERROR(VLOOKUP($A39,'Season 10'!AK$4:CN$104,17,0),"0"),
IFERROR(VLOOKUP($A39,'Season 11'!AK$4:CN$104,17,0),"0"),IFERROR(VLOOKUP($A39,'Season 12'!AK$4:CN$104,17,0),"0"),
IFERROR(VLOOKUP($A39,'Season 13'!AK$4:CN$104,17,0),"0"),IFERROR(VLOOKUP($A39,'Season 14'!AK$4:CN$104,17,0),"0"),IFERROR(VLOOKUP(A39,'Season 15'!AK$4:CN$104,17,0),"0"),)</f>
        <v>0</v>
      </c>
      <c r="Q39" s="403">
        <f>SUM(
IFERROR(VLOOKUP($A39,'Season 1'!AJ$4:CM$104,18,0),"0"),IFERROR(VLOOKUP($A39,'Season 2'!AK$4:CN$104,18,0),"0"),
IFERROR(VLOOKUP($A39,'Season 3'!AK$4:CN$104,18,0),"0"),IFERROR(VLOOKUP($A39,'Season 4'!AK$4:CN$104,18,0),"0"),
IFERROR(VLOOKUP($A39,'Season 5'!AK$4:CN$104,18,0),"0"),IFERROR(VLOOKUP($A39,'Season 6'!AK$4:CN$104,18,0),"0"),
IFERROR(VLOOKUP($A39,'Season 7'!AK$4:CN$104,18,0),"0"),IFERROR(VLOOKUP($A39,'Season 8'!AK$4:CN$104,18,0),"0"),
IFERROR(VLOOKUP($A39,'Season 9'!AK$4:CN$104,18,0),"0"),IFERROR(VLOOKUP($A39,'Season 10'!AK$4:CN$104,18,0),"0"),
IFERROR(VLOOKUP($A39,'Season 11'!AK$4:CN$104,18,0),"0"),IFERROR(VLOOKUP($A39,'Season 12'!AK$4:CN$104,18,0),"0"),
IFERROR(VLOOKUP($A39,'Season 13'!AK$4:CN$104,18,0),"0"),IFERROR(VLOOKUP($A39,'Season 14'!AK$4:CN$104,18,0),"0"),IFERROR(VLOOKUP(A39,'Season 15'!AK$4:CN$104,18,0),"0"),)</f>
        <v>0</v>
      </c>
      <c r="R39" s="398">
        <f>SUM(
IFERROR(VLOOKUP($A39,'Season 1'!AJ$4:CM$104,19,0),"0"),IFERROR(VLOOKUP($A39,'Season 2'!AK$4:CN$104,19,0),"0"),
IFERROR(VLOOKUP($A39,'Season 3'!AK$4:CN$104,19,0),"0"),IFERROR(VLOOKUP($A39,'Season 4'!AK$4:CN$104,19,0),"0"),
IFERROR(VLOOKUP($A39,'Season 5'!AK$4:CN$104,19,0),"0"),IFERROR(VLOOKUP($A39,'Season 6'!AK$4:CN$104,19,0),"0"),
IFERROR(VLOOKUP($A39,'Season 7'!AK$4:CN$104,19,0),"0"),IFERROR(VLOOKUP($A39,'Season 8'!AK$4:CN$104,19,0),"0"),
IFERROR(VLOOKUP($A39,'Season 9'!AK$4:CN$104,19,0),"0"),IFERROR(VLOOKUP($A39,'Season 10'!AK$4:CN$104,19,0),"0"),
IFERROR(VLOOKUP($A39,'Season 11'!AK$4:CN$104,19,0),"0"),IFERROR(VLOOKUP($A39,'Season 12'!AK$4:CN$104,19,0),"0"),
IFERROR(VLOOKUP($A39,'Season 13'!AK$4:CN$104,19,0),"0"),IFERROR(VLOOKUP($A39,'Season 14'!AK$4:CN$104,19,0),"0"),IFERROR(VLOOKUP(A39,'Season 15'!AK$4:CN$104,19,0),"0"),)</f>
        <v>0</v>
      </c>
      <c r="S39" s="518">
        <f>SUM(
IFERROR(VLOOKUP($A39,'Season 1'!AJ$4:CM$104,20,0),"0"),IFERROR(VLOOKUP($A39,'Season 2'!AK$4:CN$104,20,0),"0"),
IFERROR(VLOOKUP($A39,'Season 3'!AK$4:CN$104,20,0),"0"),IFERROR(VLOOKUP($A39,'Season 4'!AK$4:CN$104,20,0),"0"),
IFERROR(VLOOKUP($A39,'Season 5'!AK$4:CN$104,20,0),"0"),IFERROR(VLOOKUP($A39,'Season 6'!AK$4:CN$104,20,0),"0"),
IFERROR(VLOOKUP($A39,'Season 7'!AK$4:CN$104,20,0),"0"),IFERROR(VLOOKUP($A39,'Season 8'!AK$4:CN$104,20,0),"0"),
IFERROR(VLOOKUP($A39,'Season 9'!AK$4:CN$104,20,0),"0"),IFERROR(VLOOKUP($A39,'Season 10'!AK$4:CN$104,20,0),"0"),
IFERROR(VLOOKUP($A39,'Season 11'!AK$4:CN$104,20,0),"0"),IFERROR(VLOOKUP($A39,'Season 12'!AK$4:CN$104,20,0),"0"),
IFERROR(VLOOKUP($A39,'Season 13'!AK$4:CN$104,20,0),"0"),IFERROR(VLOOKUP($A39,'Season 14'!AK$4:CN$104,20,0),"0"),IFERROR(VLOOKUP(A39,'Season 15'!AK$4:CN$104,20,0),"0"),)</f>
        <v>0</v>
      </c>
      <c r="T39" s="21">
        <f>SUM(
IFERROR(VLOOKUP($A39,'Season 1'!AJ$4:CM$104,21,0),"0"),IFERROR(VLOOKUP($A39,'Season 2'!AK$4:CN$104,21,0),"0"),
IFERROR(VLOOKUP($A39,'Season 3'!AK$4:CN$104,21,0),"0"),IFERROR(VLOOKUP($A39,'Season 4'!AK$4:CN$104,21,0),"0"),
IFERROR(VLOOKUP($A39,'Season 5'!AK$4:CN$104,21,0),"0"),IFERROR(VLOOKUP($A39,'Season 6'!AK$4:CN$104,21,0),"0"),
IFERROR(VLOOKUP($A39,'Season 7'!AK$4:CN$104,21,0),"0"),IFERROR(VLOOKUP($A39,'Season 8'!AK$4:CN$104,21,0),"0"),
IFERROR(VLOOKUP($A39,'Season 9'!AK$4:CN$104,21,0),"0"),IFERROR(VLOOKUP($A39,'Season 10'!AK$4:CN$104,21,0),"0"),
IFERROR(VLOOKUP($A39,'Season 11'!AK$4:CN$104,21,0),"0"),IFERROR(VLOOKUP($A39,'Season 12'!AK$4:CN$104,21,0),"0"),
IFERROR(VLOOKUP($A39,'Season 13'!AK$4:CN$104,21,0),"0"),IFERROR(VLOOKUP($A39,'Season 14'!AK$4:CN$104,21,0),"0"),IFERROR(VLOOKUP(A39,'Season 15'!AK$4:CN$104,21,0),"0"),)</f>
        <v>0</v>
      </c>
      <c r="U39" s="402">
        <f>SUM(
IFERROR(VLOOKUP($A39,'Season 1'!AJ$4:CM$104,22,0),"0"),IFERROR(VLOOKUP($A39,'Season 2'!AK$4:CN$104,22,0),"0"),
IFERROR(VLOOKUP($A39,'Season 3'!AK$4:CN$104,22,0),"0"),IFERROR(VLOOKUP($A39,'Season 4'!AK$4:CN$104,22,0),"0"),
IFERROR(VLOOKUP($A39,'Season 5'!AK$4:CN$104,22,0),"0"),IFERROR(VLOOKUP($A39,'Season 6'!AK$4:CN$104,22,0),"0"),
IFERROR(VLOOKUP($A39,'Season 7'!AK$4:CN$104,22,0),"0"),IFERROR(VLOOKUP($A39,'Season 8'!AK$4:CN$104,22,0),"0"),
IFERROR(VLOOKUP($A39,'Season 9'!AK$4:CN$104,22,0),"0"),IFERROR(VLOOKUP($A39,'Season 10'!AK$4:CN$104,22,0),"0"),
IFERROR(VLOOKUP($A39,'Season 11'!AK$4:CN$104,22,0),"0"),IFERROR(VLOOKUP($A39,'Season 12'!AK$4:CN$104,22,0),"0"),
IFERROR(VLOOKUP($A39,'Season 13'!AK$4:CN$104,22,0),"0"),IFERROR(VLOOKUP($A39,'Season 14'!AK$4:CN$104,22,0),"0"),IFERROR(VLOOKUP(A39,'Season 15'!AK$4:CN$104,22,0),"0"),)</f>
        <v>0</v>
      </c>
      <c r="V39" s="403">
        <f>SUM(
IFERROR(VLOOKUP($A39,'Season 1'!AJ$4:CM$104,23,0),"0"),IFERROR(VLOOKUP($A39,'Season 2'!AK$4:CN$104,23,0),"0"),
IFERROR(VLOOKUP($A39,'Season 3'!AK$4:CN$104,23,0),"0"),IFERROR(VLOOKUP($A39,'Season 4'!AK$4:CN$104,23,0),"0"),
IFERROR(VLOOKUP($A39,'Season 5'!AK$4:CN$104,23,0),"0"),IFERROR(VLOOKUP($A39,'Season 6'!AK$4:CN$104,23,0),"0"),
IFERROR(VLOOKUP($A39,'Season 7'!AK$4:CN$104,23,0),"0"),IFERROR(VLOOKUP($A39,'Season 8'!AK$4:CN$104,23,0),"0"),
IFERROR(VLOOKUP($A39,'Season 9'!AK$4:CN$104,23,0),"0"),IFERROR(VLOOKUP($A39,'Season 10'!AK$4:CN$104,23,0),"0"),
IFERROR(VLOOKUP($A39,'Season 11'!AK$4:CN$104,23,0),"0"),IFERROR(VLOOKUP($A39,'Season 12'!AK$4:CN$104,23,0),"0"),
IFERROR(VLOOKUP($A39,'Season 13'!AK$4:CN$104,23,0),"0"),IFERROR(VLOOKUP($A39,'Season 14'!AK$4:CN$104,23,0),"0"),IFERROR(VLOOKUP($A39,'Season 15'!AK$4:CN$104,23,0),"0"),)</f>
        <v>0</v>
      </c>
      <c r="W39" s="398">
        <f>SUM(
IFERROR(VLOOKUP($A39,'Season 1'!AJ$4:CM$104,24,0),"0"),IFERROR(VLOOKUP($A39,'Season 2'!AK$4:CN$104,24,0),"0"),
IFERROR(VLOOKUP($A39,'Season 3'!AK$4:CN$104,24,0),"0"),IFERROR(VLOOKUP($A39,'Season 4'!AK$4:CN$104,24,0),"0"),
IFERROR(VLOOKUP($A39,'Season 5'!AK$4:CN$104,24,0),"0"),IFERROR(VLOOKUP($A39,'Season 6'!AK$4:CN$104,24,0),"0"),
IFERROR(VLOOKUP($A39,'Season 7'!AK$4:CN$104,24,0),"0"),IFERROR(VLOOKUP($A39,'Season 8'!AK$4:CN$104,24,0),"0"),
IFERROR(VLOOKUP($A39,'Season 9'!AK$4:CN$104,24,0),"0"),IFERROR(VLOOKUP($A39,'Season 10'!AK$4:CN$104,24,0),"0"),
IFERROR(VLOOKUP($A39,'Season 11'!AK$4:CN$104,24,0),"0"),IFERROR(VLOOKUP($A39,'Season 12'!AK$4:CN$104,24,0),"0"),
IFERROR(VLOOKUP($A39,'Season 13'!AK$4:CN$104,24,0),"0"),IFERROR(VLOOKUP($A39,'Season 14'!AK$4:CN$104,24,0),"0"),IFERROR(VLOOKUP($A39,'Season 15'!AK$4:CN$104,24,0),"0"),)</f>
        <v>0</v>
      </c>
      <c r="X39" s="518">
        <f>SUM(
IFERROR(VLOOKUP($A39,'Season 1'!AJ$4:CM$104,25,0),"0"),IFERROR(VLOOKUP($A39,'Season 2'!AK$4:CN$104,25,0),"0"),
IFERROR(VLOOKUP($A39,'Season 3'!AK$4:CN$104,25,0),"0"),IFERROR(VLOOKUP($A39,'Season 4'!AK$4:CN$104,25,0),"0"),
IFERROR(VLOOKUP($A39,'Season 5'!AK$4:CN$104,25,0),"0"),IFERROR(VLOOKUP($A39,'Season 6'!AK$4:CN$104,25,0),"0"),
IFERROR(VLOOKUP($A39,'Season 7'!AK$4:CN$104,25,0),"0"),IFERROR(VLOOKUP($A39,'Season 8'!AK$4:CN$104,25,0),"0"),
IFERROR(VLOOKUP($A39,'Season 9'!AK$4:CN$104,25,0),"0"),IFERROR(VLOOKUP($A39,'Season 10'!AK$4:CN$104,25,0),"0"),
IFERROR(VLOOKUP($A39,'Season 11'!AK$4:CN$104,25,0),"0"),IFERROR(VLOOKUP($A39,'Season 12'!AK$4:CN$104,25,0),"0"),
IFERROR(VLOOKUP($A39,'Season 13'!AK$4:CN$104,25,0),"0"),IFERROR(VLOOKUP($A39,'Season 14'!AK$4:CN$104,25,0),"0"),IFERROR(VLOOKUP($A39,'Season 15'!AK$4:CN$104,25,0),"0"),)</f>
        <v>0</v>
      </c>
      <c r="Y39" s="21">
        <f>SUM(
IFERROR(VLOOKUP($A39,'Season 1'!AJ$4:CM$104,26,0),"0"),IFERROR(VLOOKUP($A39,'Season 2'!AK$4:CN$104,26,0),"0"),
IFERROR(VLOOKUP($A39,'Season 3'!AK$4:CN$104,26,0),"0"),IFERROR(VLOOKUP($A39,'Season 4'!AK$4:CN$104,26,0),"0"),
IFERROR(VLOOKUP($A39,'Season 5'!AK$4:CN$104,26,0),"0"),IFERROR(VLOOKUP($A39,'Season 6'!AK$4:CN$104,26,0),"0"),
IFERROR(VLOOKUP($A39,'Season 7'!AK$4:CN$104,26,0),"0"),IFERROR(VLOOKUP($A39,'Season 8'!AK$4:CN$104,26,0),"0"),
IFERROR(VLOOKUP($A39,'Season 9'!AK$4:CN$104,26,0),"0"),IFERROR(VLOOKUP($A39,'Season 10'!AK$4:CN$104,26,0),"0"),
IFERROR(VLOOKUP($A39,'Season 11'!AK$4:CN$104,26,0),"0"),IFERROR(VLOOKUP($A39,'Season 12'!AK$4:CN$104,26,0),"0"),
IFERROR(VLOOKUP($A39,'Season 13'!AK$4:CN$104,26,0),"0"),IFERROR(VLOOKUP($A39,'Season 14'!AK$4:CN$104,26,0),"0"),IFERROR(VLOOKUP($A39,'Season 15'!AK$4:CN$104,26,0),"0"),)</f>
        <v>0</v>
      </c>
      <c r="Z39" s="402">
        <f>SUM(
IFERROR(VLOOKUP($A39,'Season 1'!AJ$4:CM$104,27,0),"0"),IFERROR(VLOOKUP($A39,'Season 2'!AK$4:CN$104,27,0),"0"),
IFERROR(VLOOKUP($A39,'Season 3'!AK$4:CN$104,27,0),"0"),IFERROR(VLOOKUP($A39,'Season 4'!AK$4:CN$104,27,0),"0"),
IFERROR(VLOOKUP($A39,'Season 5'!AK$4:CN$104,27,0),"0"),IFERROR(VLOOKUP($A39,'Season 6'!AK$4:CN$104,27,0),"0"),
IFERROR(VLOOKUP($A39,'Season 7'!AK$4:CN$104,27,0),"0"),IFERROR(VLOOKUP($A39,'Season 8'!AK$4:CN$104,27,0),"0"),
IFERROR(VLOOKUP($A39,'Season 9'!AK$4:CN$104,27,0),"0"),IFERROR(VLOOKUP($A39,'Season 10'!AK$4:CN$104,27,0),"0"),
IFERROR(VLOOKUP($A39,'Season 11'!AK$4:CN$104,27,0),"0"),IFERROR(VLOOKUP($A39,'Season 12'!AK$4:CN$104,27,0),"0"),
IFERROR(VLOOKUP($A39,'Season 13'!AK$4:CN$104,27,0),"0"),IFERROR(VLOOKUP($A39,'Season 14'!AK$4:CN$104,27,0),"0"),IFERROR(VLOOKUP($A39,'Season 15'!AK$4:CN$104,27,0),"0"),)</f>
        <v>0</v>
      </c>
      <c r="AA39" s="403">
        <f>SUM(
IFERROR(VLOOKUP($A39,'Season 1'!AJ$4:CM$104,28,0),"0"),IFERROR(VLOOKUP($A39,'Season 2'!AK$4:CN$104,28,0),"0"),
IFERROR(VLOOKUP($A39,'Season 3'!AK$4:CN$104,28,0),"0"),IFERROR(VLOOKUP($A39,'Season 4'!AK$4:CN$104,28,0),"0"),
IFERROR(VLOOKUP($A39,'Season 5'!AK$4:CN$104,28,0),"0"),IFERROR(VLOOKUP($A39,'Season 6'!AK$4:CN$104,28,0),"0"),
IFERROR(VLOOKUP($A39,'Season 7'!AK$4:CN$104,28,0),"0"),IFERROR(VLOOKUP($A39,'Season 8'!AK$4:CN$104,28,0),"0"),
IFERROR(VLOOKUP($A39,'Season 9'!AK$4:CN$104,28,0),"0"),IFERROR(VLOOKUP($A39,'Season 10'!AK$4:CN$104,28,0),"0"),
IFERROR(VLOOKUP($A39,'Season 11'!AK$4:CN$104,28,0),"0"),IFERROR(VLOOKUP($A39,'Season 12'!AK$4:CN$104,28,0),"0"),
IFERROR(VLOOKUP($A39,'Season 13'!AK$4:CN$104,28,0),"0"),IFERROR(VLOOKUP($A39,'Season 14'!AK$4:CN$104,28,0),"0"),IFERROR(VLOOKUP($A39,'Season 15'!AK$4:CN$104,28,0),"0"),)</f>
        <v>0</v>
      </c>
      <c r="AB39" s="398">
        <f>SUM(
IFERROR(VLOOKUP($A39,'Season 1'!AJ$4:CM$104,29,0),"0"),IFERROR(VLOOKUP($A39,'Season 2'!AK$4:CN$104,29,0),"0"),
IFERROR(VLOOKUP($A39,'Season 3'!AK$4:CN$104,29,0),"0"),IFERROR(VLOOKUP($A39,'Season 4'!AK$4:CN$104,29,0),"0"),
IFERROR(VLOOKUP($A39,'Season 5'!AK$4:CN$104,29,0),"0"),IFERROR(VLOOKUP($A39,'Season 6'!AK$4:CN$104,29,0),"0"),
IFERROR(VLOOKUP($A39,'Season 7'!AK$4:CN$104,29,0),"0"),IFERROR(VLOOKUP($A39,'Season 8'!AK$4:CN$104,29,0),"0"),
IFERROR(VLOOKUP($A39,'Season 9'!AK$4:CN$104,29,0),"0"),IFERROR(VLOOKUP($A39,'Season 10'!AK$4:CN$104,29,0),"0"),
IFERROR(VLOOKUP($A39,'Season 11'!AK$4:CN$104,29,0),"0"),IFERROR(VLOOKUP($A39,'Season 12'!AK$4:CN$104,29,0),"0"),
IFERROR(VLOOKUP($A39,'Season 13'!AK$4:CN$104,29,0),"0"),IFERROR(VLOOKUP($A39,'Season 14'!AK$4:CN$104,29,0),"0"),IFERROR(VLOOKUP($A39,'Season 15'!AK$4:CN$104,29,0),"0"),)</f>
        <v>0</v>
      </c>
      <c r="AC39" s="518">
        <f>SUM(
IFERROR(VLOOKUP($A39,'Season 1'!AJ$4:CM$104,30,0),"0"),IFERROR(VLOOKUP($A39,'Season 2'!AK$4:CN$104,30,0),"0"),
IFERROR(VLOOKUP($A39,'Season 3'!AK$4:CN$104,30,0),"0"),IFERROR(VLOOKUP($A39,'Season 4'!AK$4:CN$104,30,0),"0"),
IFERROR(VLOOKUP($A39,'Season 5'!AK$4:CN$104,30,0),"0"),IFERROR(VLOOKUP($A39,'Season 6'!AK$4:CN$104,30,0),"0"),
IFERROR(VLOOKUP($A39,'Season 7'!AK$4:CN$104,30,0),"0"),IFERROR(VLOOKUP($A39,'Season 8'!AK$4:CN$104,30,0),"0"),
IFERROR(VLOOKUP($A39,'Season 9'!AK$4:CN$104,30,0),"0"),IFERROR(VLOOKUP($A39,'Season 10'!AK$4:CN$104,30,0),"0"),
IFERROR(VLOOKUP($A39,'Season 11'!AK$4:CN$104,30,0),"0"),IFERROR(VLOOKUP($A39,'Season 12'!AK$4:CN$104,30,0),"0"),
IFERROR(VLOOKUP($A39,'Season 13'!AK$4:CN$104,30,0),"0"),IFERROR(VLOOKUP($A39,'Season 14'!AK$4:CN$104,30,0),"0"),IFERROR(VLOOKUP($A39,'Season 15'!AK$4:CN$104,30,0),"0"),)</f>
        <v>0</v>
      </c>
      <c r="AD39" s="21">
        <f>SUM(
IFERROR(VLOOKUP($A39,'Season 1'!AJ$4:CM$104,31,0),"0"),IFERROR(VLOOKUP($A39,'Season 2'!AK$4:CN$104,31,0),"0"),
IFERROR(VLOOKUP($A39,'Season 3'!AK$4:CN$104,31,0),"0"),IFERROR(VLOOKUP($A39,'Season 4'!AK$4:CN$104,31,0),"0"),
IFERROR(VLOOKUP($A39,'Season 5'!AK$4:CN$104,31,0),"0"),IFERROR(VLOOKUP($A39,'Season 6'!AK$4:CN$104,31,0),"0"),
IFERROR(VLOOKUP($A39,'Season 7'!AK$4:CN$104,31,0),"0"),IFERROR(VLOOKUP($A39,'Season 8'!AK$4:CN$104,31,0),"0"),
IFERROR(VLOOKUP($A39,'Season 9'!AK$4:CN$104,31,0),"0"),IFERROR(VLOOKUP($A39,'Season 10'!AK$4:CN$104,31,0),"0"),
IFERROR(VLOOKUP($A39,'Season 11'!AK$4:CN$104,31,0),"0"),IFERROR(VLOOKUP($A39,'Season 12'!AK$4:CN$104,31,0),"0"),
IFERROR(VLOOKUP($A39,'Season 13'!AK$4:CN$104,31,0),"0"),IFERROR(VLOOKUP($A39,'Season 14'!AK$4:CN$104,31,0),"0"),IFERROR(VLOOKUP($A39,'Season 15'!AK$4:CN$104,31,0),"0"),)</f>
        <v>0</v>
      </c>
      <c r="AE39" s="402">
        <f>SUM(
IFERROR(VLOOKUP($A39,'Season 1'!AJ$4:CM$104,32,0),"0"),IFERROR(VLOOKUP($A39,'Season 2'!AK$4:CN$104,32,0),"0"),
IFERROR(VLOOKUP($A39,'Season 3'!AK$4:CN$104,32,0),"0"),IFERROR(VLOOKUP($A39,'Season 4'!AK$4:CN$104,32,0),"0"),
IFERROR(VLOOKUP($A39,'Season 5'!AK$4:CN$104,32,0),"0"),IFERROR(VLOOKUP($A39,'Season 6'!AK$4:CN$104,32,0),"0"),
IFERROR(VLOOKUP($A39,'Season 7'!AK$4:CN$104,32,0),"0"),IFERROR(VLOOKUP($A39,'Season 8'!AK$4:CN$104,32,0),"0"),
IFERROR(VLOOKUP($A39,'Season 9'!AK$4:CN$104,32,0),"0"),IFERROR(VLOOKUP($A39,'Season 10'!AK$4:CN$104,32,0),"0"),
IFERROR(VLOOKUP($A39,'Season 11'!AK$4:CN$104,32,0),"0"),IFERROR(VLOOKUP($A39,'Season 12'!AK$4:CN$104,32,0),"0"),
IFERROR(VLOOKUP($A39,'Season 13'!AK$4:CN$104,32,0),"0"),IFERROR(VLOOKUP($A39,'Season 14'!AK$4:CN$104,32,0),"0"),IFERROR(VLOOKUP($A39,'Season 15'!AK$4:CN$104,32,0),"0"),)</f>
        <v>0</v>
      </c>
      <c r="AF39" s="403">
        <f>SUM(IFERROR(VLOOKUP($A39,'Season 2'!AK$4:CN$104,33,0),"0"),
IFERROR(VLOOKUP($A39,'Season 3'!AK$4:CN$104,33,0),"0"),IFERROR(VLOOKUP($A39,'Season 4'!AK$4:CN$104,33,0),"0"),
IFERROR(VLOOKUP($A39,'Season 5'!AK$4:CN$104,33,0),"0"),IFERROR(VLOOKUP($A39,'Season 6'!AK$4:CN$104,33,0),"0"),
IFERROR(VLOOKUP($A39,'Season 7'!AK$4:CN$104,33,0),"0"),IFERROR(VLOOKUP($A39,'Season 8'!AK$4:CN$104,33,0),"0"),
IFERROR(VLOOKUP($A39,'Season 9'!AK$4:CN$104,33,0),"0"),IFERROR(VLOOKUP($A39,'Season 10'!AK$4:CN$104,33,0),"0"),
IFERROR(VLOOKUP($A39,'Season 11'!AK$4:CN$104,33,0),"0"),IFERROR(VLOOKUP($A39,'Season 12'!AK$4:CN$104,33,0),"0"),
IFERROR(VLOOKUP($A39,'Season 13'!AK$4:CN$104,33,0),"0"),IFERROR(VLOOKUP($A39,'Season 14'!AK$4:CN$104,33,0),"0"),IFERROR(VLOOKUP($A39,'Season 15'!AK$4:CN$104,33,0),"0"),)</f>
        <v>0</v>
      </c>
      <c r="AG39" s="398">
        <f>SUM(IFERROR(VLOOKUP($A39,'Season 2'!AK$4:CN$104,34,0),"0"),
IFERROR(VLOOKUP($A39,'Season 3'!AK$4:CN$104,34,0),"0"),IFERROR(VLOOKUP($A39,'Season 4'!AK$4:CN$104,34,0),"0"),
IFERROR(VLOOKUP($A39,'Season 5'!AK$4:CN$104,34,0),"0"),IFERROR(VLOOKUP($A39,'Season 6'!AK$4:CN$104,34,0),"0"),
IFERROR(VLOOKUP($A39,'Season 7'!AK$4:CN$104,34,0),"0"),IFERROR(VLOOKUP($A39,'Season 8'!AK$4:CN$104,34,0),"0"),
IFERROR(VLOOKUP($A39,'Season 9'!AK$4:CN$104,34,0),"0"),IFERROR(VLOOKUP($A39,'Season 10'!AK$4:CN$104,34,0),"0"),
IFERROR(VLOOKUP($A39,'Season 11'!AK$4:CN$104,34,0),"0"),IFERROR(VLOOKUP($A39,'Season 12'!AK$4:CN$104,34,0),"0"),
IFERROR(VLOOKUP($A39,'Season 13'!AK$4:CN$104,34,0),"0"),IFERROR(VLOOKUP($A39,'Season 14'!AK$4:CN$104,34,0),"0"),IFERROR(VLOOKUP($A39,'Season 15'!AK$4:CN$104,34,0),"0"),)</f>
        <v>0</v>
      </c>
      <c r="AH39" s="518">
        <f>SUM(IFERROR(VLOOKUP($A39,'Season 2'!AK$4:CN$104,35,0),"0"),
IFERROR(VLOOKUP($A39,'Season 3'!AK$4:CN$104,35,0),"0"),IFERROR(VLOOKUP($A39,'Season 4'!AK$4:CN$104,35,0),"0"),
IFERROR(VLOOKUP($A39,'Season 5'!AK$4:CN$104,35,0),"0"),IFERROR(VLOOKUP($A39,'Season 6'!AK$4:CN$104,35,0),"0"),
IFERROR(VLOOKUP($A39,'Season 7'!AK$4:CN$104,35,0),"0"),IFERROR(VLOOKUP($A39,'Season 8'!AK$4:CN$104,35,0),"0"),
IFERROR(VLOOKUP($A39,'Season 9'!AK$4:CN$104,35,0),"0"),IFERROR(VLOOKUP($A39,'Season 10'!AK$4:CN$104,35,0),"0"),
IFERROR(VLOOKUP($A39,'Season 11'!AK$4:CN$104,35,0),"0"),IFERROR(VLOOKUP($A39,'Season 12'!AK$4:CN$104,35,0),"0"),
IFERROR(VLOOKUP($A39,'Season 13'!AK$4:CN$104,35,0),"0"),IFERROR(VLOOKUP($A39,'Season 14'!AK$4:CN$104,35,0),"0"),IFERROR(VLOOKUP($A39,'Season 15'!AK$4:CN$104,35,0),"0"),)</f>
        <v>0</v>
      </c>
      <c r="AI39" s="21">
        <f>SUM(IFERROR(VLOOKUP($A39,'Season 2'!AK$4:CN$104,36,0),"0"),
IFERROR(VLOOKUP($A39,'Season 3'!AK$4:CN$104,36,0),"0"),IFERROR(VLOOKUP($A39,'Season 4'!AK$4:CN$104,36,0),"0"),
IFERROR(VLOOKUP($A39,'Season 5'!AK$4:CN$104,36,0),"0"),IFERROR(VLOOKUP($A39,'Season 6'!AK$4:CN$104,36,0),"0"),
IFERROR(VLOOKUP($A39,'Season 7'!AK$4:CN$104,36,0),"0"),IFERROR(VLOOKUP($A39,'Season 8'!AK$4:CN$104,36,0),"0"),
IFERROR(VLOOKUP($A39,'Season 9'!AK$4:CN$104,36,0),"0"),IFERROR(VLOOKUP($A39,'Season 10'!AK$4:CN$104,36,0),"0"),
IFERROR(VLOOKUP($A39,'Season 11'!AK$4:CN$104,36,0),"0"),IFERROR(VLOOKUP($A39,'Season 12'!AK$4:CN$104,36,0),"0"),
IFERROR(VLOOKUP($A39,'Season 13'!AK$4:CN$104,36,0),"0"),IFERROR(VLOOKUP($A39,'Season 14'!AK$4:CN$104,36,0),"0"),IFERROR(VLOOKUP($A39,'Season 15'!AK$4:CN$104,36,0),"0"),)</f>
        <v>0</v>
      </c>
      <c r="AJ39" s="402">
        <f>SUM(IFERROR(VLOOKUP($A39,'Season 2'!AK$4:CN$104,37,0),"0"),
IFERROR(VLOOKUP($A39,'Season 3'!AK$4:CN$104,37,0),"0"),IFERROR(VLOOKUP($A39,'Season 4'!AK$4:CN$104,37,0),"0"),
IFERROR(VLOOKUP($A39,'Season 5'!AK$4:CN$104,37,0),"0"),IFERROR(VLOOKUP($A39,'Season 6'!AK$4:CN$104,37,0),"0"),
IFERROR(VLOOKUP($A39,'Season 7'!AK$4:CN$104,37,0),"0"),IFERROR(VLOOKUP($A39,'Season 8'!AK$4:CN$104,37,0),"0"),
IFERROR(VLOOKUP($A39,'Season 9'!AK$4:CN$104,37,0),"0"),IFERROR(VLOOKUP($A39,'Season 10'!AK$4:CN$104,37,0),"0"),
IFERROR(VLOOKUP($A39,'Season 11'!AK$4:CN$104,37,0),"0"),IFERROR(VLOOKUP($A39,'Season 12'!AK$4:CN$104,37,0),"0"),
IFERROR(VLOOKUP($A39,'Season 13'!AK$4:CN$104,37,0),"0"),IFERROR(VLOOKUP($A39,'Season 14'!AK$4:CN$104,37,0),"0"),IFERROR(VLOOKUP($A39,'Season 15'!AK$4:CN$104,37,0),"0"),)</f>
        <v>0</v>
      </c>
      <c r="AK39" s="403">
        <f>SUM(IFERROR(VLOOKUP($A39,'Season 1'!AJ$4:CM$104,33,0),"0"),IFERROR(VLOOKUP($A39,'Season 2'!AK$4:CN$104,38,0),"0"),
IFERROR(VLOOKUP($A39,'Season 3'!AK$4:CN$104,38,0),"0"),IFERROR(VLOOKUP($A39,'Season 4'!AK$4:CN$104,38,0),"0"),
IFERROR(VLOOKUP($A39,'Season 5'!AK$4:CN$104,38,0),"0"),IFERROR(VLOOKUP($A39,'Season 6'!AK$4:CN$104,38,0),"0"),
IFERROR(VLOOKUP($A39,'Season 7'!AK$4:CN$104,38,0),"0"),IFERROR(VLOOKUP($A39,'Season 8'!AK$4:CN$104,38,0),"0"),
IFERROR(VLOOKUP($A39,'Season 9'!AK$4:CN$104,38,0),"0"),IFERROR(VLOOKUP($A39,'Season 10'!AK$4:CN$104,38,0),"0"),
IFERROR(VLOOKUP($A39,'Season 11'!AK$4:CN$104,38,0),"0"),IFERROR(VLOOKUP($A39,'Season 12'!AK$4:CN$104,38,0),"0"),
IFERROR(VLOOKUP($A39,'Season 13'!AK$4:CN$104,38,0),"0"),IFERROR(VLOOKUP($A39,'Season 14'!AK$4:CN$104,38,0),"0"),IFERROR(VLOOKUP($A39,'Season 15'!AK$4:CN$104,38,0),"0"),)</f>
        <v>0</v>
      </c>
      <c r="AL39" s="398">
        <f>SUM(IFERROR(VLOOKUP($A39,'Season 1'!AJ$4:CM$104,34,0),"0"),IFERROR(VLOOKUP($A39,'Season 2'!AK$4:CN$104,39,0),"0"),
IFERROR(VLOOKUP($A39,'Season 3'!AK$4:CN$104,39,0),"0"),IFERROR(VLOOKUP($A39,'Season 4'!AK$4:CN$104,39,0),"0"),
IFERROR(VLOOKUP($A39,'Season 5'!AK$4:CN$104,39,0),"0"),IFERROR(VLOOKUP($A39,'Season 6'!AK$4:CN$104,39,0),"0"),
IFERROR(VLOOKUP($A39,'Season 7'!AK$4:CN$104,39,0),"0"),IFERROR(VLOOKUP($A39,'Season 8'!AK$4:CN$104,39,0),"0"),
IFERROR(VLOOKUP($A39,'Season 9'!AK$4:CN$104,39,0),"0"),IFERROR(VLOOKUP($A39,'Season 10'!AK$4:CN$104,39,0),"0"),
IFERROR(VLOOKUP($A39,'Season 11'!AK$4:CN$104,39,0),"0"),IFERROR(VLOOKUP($A39,'Season 12'!AK$4:CN$104,39,0),"0"),
IFERROR(VLOOKUP($A39,'Season 13'!AK$4:CN$104,39,0),"0"),IFERROR(VLOOKUP($A39,'Season 14'!AK$4:CN$104,39,0),"0"),IFERROR(VLOOKUP($A39,'Season 15'!AK$4:CN$104,39,0),"0"),)</f>
        <v>0</v>
      </c>
      <c r="AM39" s="518">
        <f>SUM(IFERROR(VLOOKUP($A39,'Season 1'!AJ$4:CM$104,35,0),"0"),IFERROR(VLOOKUP($A39,'Season 2'!AK$4:CN$104,40,0),"0"),
IFERROR(VLOOKUP($A39,'Season 3'!AK$4:CN$104,40,0),"0"),IFERROR(VLOOKUP($A39,'Season 4'!AK$4:CN$104,40,0),"0"),
IFERROR(VLOOKUP($A39,'Season 5'!AK$4:CN$104,40,0),"0"),IFERROR(VLOOKUP($A39,'Season 6'!AK$4:CN$104,40,0),"0"),
IFERROR(VLOOKUP($A39,'Season 7'!AK$4:CN$104,40,0),"0"),IFERROR(VLOOKUP($A39,'Season 8'!AK$4:CN$104,40,0),"0"),
IFERROR(VLOOKUP($A39,'Season 9'!AK$4:CN$104,40,0),"0"),IFERROR(VLOOKUP($A39,'Season 10'!AK$4:CN$104,40,0),"0"),
IFERROR(VLOOKUP($A39,'Season 11'!AK$4:CN$104,40,0),"0"),IFERROR(VLOOKUP($A39,'Season 12'!AK$4:CN$104,40,0),"0"),
IFERROR(VLOOKUP($A39,'Season 13'!AK$4:CN$104,40,0),"0"),IFERROR(VLOOKUP($A39,'Season 14'!AK$4:CN$104,40,0),"0"),IFERROR(VLOOKUP($A39,'Season 15'!AK$4:CN$104,40,0),"0"),)</f>
        <v>0</v>
      </c>
      <c r="AN39" s="21">
        <f>SUM(IFERROR(VLOOKUP($A39,'Season 1'!AJ$4:CM$104,36,0),"0"),IFERROR(VLOOKUP($A39,'Season 2'!AK$4:CN$104,41,0),"0"),
IFERROR(VLOOKUP($A39,'Season 3'!AK$4:CN$104,41,0),"0"),IFERROR(VLOOKUP($A39,'Season 4'!AK$4:CN$104,41,0),"0"),
IFERROR(VLOOKUP($A39,'Season 5'!AK$4:CN$104,41,0),"0"),IFERROR(VLOOKUP($A39,'Season 6'!AK$4:CN$104,41,0),"0"),
IFERROR(VLOOKUP($A39,'Season 7'!AK$4:CN$104,41,0),"0"),IFERROR(VLOOKUP($A39,'Season 8'!AK$4:CN$104,41,0),"0"),
IFERROR(VLOOKUP($A39,'Season 9'!AK$4:CN$104,41,0),"0"),IFERROR(VLOOKUP($A39,'Season 10'!AK$4:CN$104,41,0),"0"),
IFERROR(VLOOKUP($A39,'Season 11'!AK$4:CN$104,41,0),"0"),IFERROR(VLOOKUP($A39,'Season 12'!AK$4:CN$104,41,0),"0"),
IFERROR(VLOOKUP($A39,'Season 13'!AK$4:CN$104,41,0),"0"),IFERROR(VLOOKUP($A39,'Season 14'!AK$4:CN$104,41,0),"0"),IFERROR(VLOOKUP($A39,'Season 15'!AK$4:CN$104,41,0),"0"),)</f>
        <v>0</v>
      </c>
      <c r="AO39" s="402">
        <f>SUM(IFERROR(VLOOKUP($A39,'Season 1'!AJ$4:CM$104,37,0),"0"),IFERROR(VLOOKUP($A39,'Season 2'!AK$4:CN$104,42,0),"0"),
IFERROR(VLOOKUP($A39,'Season 3'!AK$4:CN$104,42,0),"0"),IFERROR(VLOOKUP($A39,'Season 4'!AK$4:CN$104,42,0),"0"),
IFERROR(VLOOKUP($A39,'Season 5'!AK$4:CN$104,42,0),"0"),IFERROR(VLOOKUP($A39,'Season 6'!AK$4:CN$104,42,0),"0"),
IFERROR(VLOOKUP($A39,'Season 7'!AK$4:CN$104,42,0),"0"),IFERROR(VLOOKUP($A39,'Season 8'!AK$4:CN$104,42,0),"0"),
IFERROR(VLOOKUP($A39,'Season 9'!AK$4:CN$104,42,0),"0"),IFERROR(VLOOKUP($A39,'Season 10'!AK$4:CN$104,42,0),"0"),
IFERROR(VLOOKUP($A39,'Season 11'!AK$4:CN$104,42,0),"0"),IFERROR(VLOOKUP($A39,'Season 12'!AK$4:CN$104,42,0),"0"),
IFERROR(VLOOKUP($A39,'Season 13'!AK$4:CN$104,42,0),"0"),IFERROR(VLOOKUP($A39,'Season 14'!AK$4:CN$104,42,0),"0"),IFERROR(VLOOKUP($A39,'Season 15'!AK$4:CN$104,42,0),"0"),)</f>
        <v>0</v>
      </c>
      <c r="AP39" s="403">
        <f>SUM(IFERROR(VLOOKUP($A39,'Season 1'!AJ$4:CM$104,43,0),"0"),IFERROR(VLOOKUP($A39,'Season 2'!AK$4:CN$104,43,0),"0"),
IFERROR(VLOOKUP($A39,'Season 3'!AK$4:CN$104,43,0),"0"),IFERROR(VLOOKUP($A39,'Season 4'!AK$4:CN$104,43,0),"0"),
IFERROR(VLOOKUP($A39,'Season 5'!AK$4:CN$104,43,0),"0"),IFERROR(VLOOKUP($A39,'Season 6'!AK$4:CN$104,43,0),"0"),
IFERROR(VLOOKUP($A39,'Season 7'!AK$4:CN$104,43,0),"0"),IFERROR(VLOOKUP($A39,'Season 8'!AK$4:CN$104,43,0),"0"),
IFERROR(VLOOKUP($A39,'Season 9'!AK$4:CN$104,43,0),"0"),IFERROR(VLOOKUP($A39,'Season 10'!AK$4:CN$104,43,0),"0"),
IFERROR(VLOOKUP($A39,'Season 11'!AK$4:CN$104,43,0),"0"),IFERROR(VLOOKUP($A39,'Season 12'!AK$4:CN$104,43,0),"0"),
IFERROR(VLOOKUP($A39,'Season 13'!AK$4:CN$104,43,0),"0"),IFERROR(VLOOKUP($A39,'Season 14'!AK$4:CN$104,43,0),"0"),IFERROR(VLOOKUP($A39,'Season 15'!AK$4:CN$104,43,0),"0"),)</f>
        <v>0</v>
      </c>
      <c r="AQ39" s="398">
        <f>SUM(IFERROR(VLOOKUP($A39,'Season 1'!AJ$4:CM$104,44,0),"0"),IFERROR(VLOOKUP($A39,'Season 2'!AK$4:CN$104,44,0),"0"),
IFERROR(VLOOKUP($A39,'Season 3'!AK$4:CN$104,44,0),"0"),IFERROR(VLOOKUP($A39,'Season 4'!AK$4:CN$104,44,0),"0"),
IFERROR(VLOOKUP($A39,'Season 5'!AK$4:CN$104,44,0),"0"),IFERROR(VLOOKUP($A39,'Season 6'!AK$4:CN$104,44,0),"0"),
IFERROR(VLOOKUP($A39,'Season 7'!AK$4:CN$104,44,0),"0"),IFERROR(VLOOKUP($A39,'Season 8'!AK$4:CN$104,44,0),"0"),
IFERROR(VLOOKUP($A39,'Season 9'!AK$4:CN$104,44,0),"0"),IFERROR(VLOOKUP($A39,'Season 10'!AK$4:CN$104,44,0),"0"),
IFERROR(VLOOKUP($A39,'Season 11'!AK$4:CN$104,44,0),"0"),IFERROR(VLOOKUP($A39,'Season 12'!AK$4:CN$104,44,0),"0"),
IFERROR(VLOOKUP($A39,'Season 13'!AK$4:CN$104,44,0),"0"),IFERROR(VLOOKUP($A39,'Season 14'!AK$4:CN$104,44,0),"0"),IFERROR(VLOOKUP($A39,'Season 15'!AK$4:CN$104,44,0),"0"),)</f>
        <v>0</v>
      </c>
      <c r="AR39" s="518">
        <f>SUM(IFERROR(VLOOKUP($A39,'Season 1'!AJ$4:CM$104,45,0),"0"),IFERROR(VLOOKUP($A39,'Season 2'!AK$4:CN$104,45,0),"0"),
IFERROR(VLOOKUP($A39,'Season 3'!AK$4:CN$104,45,0),"0"),IFERROR(VLOOKUP($A39,'Season 4'!AK$4:CN$104,45,0),"0"),
IFERROR(VLOOKUP($A39,'Season 5'!AK$4:CN$104,45,0),"0"),IFERROR(VLOOKUP($A39,'Season 6'!AK$4:CN$104,45,0),"0"),
IFERROR(VLOOKUP($A39,'Season 7'!AK$4:CN$104,45,0),"0"),IFERROR(VLOOKUP($A39,'Season 8'!AK$4:CN$104,45,0),"0"),
IFERROR(VLOOKUP($A39,'Season 9'!AK$4:CN$104,45,0),"0"),IFERROR(VLOOKUP($A39,'Season 10'!AK$4:CN$104,45,0),"0"),
IFERROR(VLOOKUP($A39,'Season 11'!AK$4:CN$104,45,0),"0"),IFERROR(VLOOKUP($A39,'Season 12'!AK$4:CN$104,45,0),"0"),
IFERROR(VLOOKUP($A39,'Season 13'!AK$4:CN$104,45,0),"0"),IFERROR(VLOOKUP($A39,'Season 14'!AK$4:CN$104,45,0),"0"),IFERROR(VLOOKUP($A39,'Season 15'!AK$4:CN$104,45,0),"0"),)</f>
        <v>0</v>
      </c>
      <c r="AS39" s="21">
        <f>SUM(IFERROR(VLOOKUP($A39,'Season 1'!AJ$4:CM$104,46,0),"0"),IFERROR(VLOOKUP($A39,'Season 2'!AK$4:CN$104,46,0),"0"),
IFERROR(VLOOKUP($A39,'Season 3'!AK$4:CN$104,46,0),"0"),IFERROR(VLOOKUP($A39,'Season 4'!AK$4:CN$104,46,0),"0"),
IFERROR(VLOOKUP($A39,'Season 5'!AK$4:CN$104,46,0),"0"),IFERROR(VLOOKUP($A39,'Season 6'!AK$4:CN$104,46,0),"0"),
IFERROR(VLOOKUP($A39,'Season 7'!AK$4:CN$104,46,0),"0"),IFERROR(VLOOKUP($A39,'Season 8'!AK$4:CN$104,46,0),"0"),
IFERROR(VLOOKUP($A39,'Season 9'!AK$4:CN$104,46,0),"0"),IFERROR(VLOOKUP($A39,'Season 10'!AK$4:CN$104,46,0),"0"),
IFERROR(VLOOKUP($A39,'Season 11'!AK$4:CN$104,46,0),"0"),IFERROR(VLOOKUP($A39,'Season 12'!AK$4:CN$104,46,0),"0"),
IFERROR(VLOOKUP($A39,'Season 13'!AK$4:CN$104,46,0),"0"),IFERROR(VLOOKUP($A39,'Season 14'!AK$4:CN$104,46,0),"0"),IFERROR(VLOOKUP($A39,'Season 15'!AK$4:CN$104,46,0),"0"),)</f>
        <v>0</v>
      </c>
      <c r="AT39" s="402">
        <f>SUM(IFERROR(VLOOKUP($A39,'Season 1'!AJ$4:CM$104,47,0),"0"),IFERROR(VLOOKUP($A39,'Season 2'!AK$4:CN$104,47,0),"0"),
IFERROR(VLOOKUP($A39,'Season 3'!AK$4:CN$104,47,0),"0"),IFERROR(VLOOKUP($A39,'Season 4'!AK$4:CN$104,47,0),"0"),
IFERROR(VLOOKUP($A39,'Season 5'!AK$4:CN$104,47,0),"0"),IFERROR(VLOOKUP($A39,'Season 6'!AK$4:CN$104,47,0),"0"),
IFERROR(VLOOKUP($A39,'Season 7'!AK$4:CN$104,47,0),"0"),IFERROR(VLOOKUP($A39,'Season 8'!AK$4:CN$104,47,0),"0"),
IFERROR(VLOOKUP($A39,'Season 9'!AK$4:CN$104,47,0),"0"),IFERROR(VLOOKUP($A39,'Season 10'!AK$4:CN$104,47,0),"0"),
IFERROR(VLOOKUP($A39,'Season 11'!AK$4:CN$104,47,0),"0"),IFERROR(VLOOKUP($A39,'Season 12'!AK$4:CN$104,47,0),"0"),
IFERROR(VLOOKUP($A39,'Season 13'!AK$4:CN$104,47,0),"0"),IFERROR(VLOOKUP($A39,'Season 14'!AK$4:CN$104,47,0),"0"),IFERROR(VLOOKUP($A39,'Season 15'!AK$4:CN$104,47,0),"0"),)</f>
        <v>0</v>
      </c>
      <c r="AU39" s="403">
        <f>SUM(IFERROR(VLOOKUP($A39,'Season 3'!AK$4:CN$104,48,0),"0"),IFERROR(VLOOKUP($A39,'Season 4'!AK$4:CN$104,48,0),"0"),
IFERROR(VLOOKUP($A39,'Season 5'!AK$4:CN$104,48,0),"0"),IFERROR(VLOOKUP($A39,'Season 6'!AK$4:CN$104,48,0),"0"),
IFERROR(VLOOKUP($A39,'Season 7'!AK$4:CN$104,48,0),"0"),IFERROR(VLOOKUP($A39,'Season 8'!AK$4:CN$104,48,0),"0"),
IFERROR(VLOOKUP($A39,'Season 9'!AK$4:CN$104,48,0),"0"),IFERROR(VLOOKUP($A39,'Season 10'!AK$4:CN$104,48,0),"0"),
IFERROR(VLOOKUP($A39,'Season 11'!AK$4:CN$104,48,0),"0"),IFERROR(VLOOKUP($A39,'Season 12'!AK$4:CN$104,48,0),"0"),
IFERROR(VLOOKUP($A39,'Season 13'!AK$4:CN$104,48,0),"0"),IFERROR(VLOOKUP($A39,'Season 14'!AK$4:CN$104,48,0),"0"),IFERROR(VLOOKUP($A39,'Season 15'!AK$4:CN$104,48,0),"0"),)</f>
        <v>0</v>
      </c>
      <c r="AV39" s="398">
        <f>SUM(IFERROR(VLOOKUP($A39,'Season 3'!AK$4:CN$104,49,0),"0"),IFERROR(VLOOKUP($A39,'Season 4'!AK$4:CN$104,49,0),"0"),
IFERROR(VLOOKUP($A39,'Season 5'!AK$4:CN$104,49,0),"0"),IFERROR(VLOOKUP($A39,'Season 6'!AK$4:CN$104,49,0),"0"),
IFERROR(VLOOKUP($A39,'Season 7'!AK$4:CN$104,49,0),"0"),IFERROR(VLOOKUP($A39,'Season 8'!AK$4:CN$104,49,0),"0"),
IFERROR(VLOOKUP($A39,'Season 9'!AK$4:CN$104,49,0),"0"),IFERROR(VLOOKUP($A39,'Season 10'!AK$4:CN$104,49,0),"0"),
IFERROR(VLOOKUP($A39,'Season 11'!AK$4:CN$104,49,0),"0"),IFERROR(VLOOKUP($A39,'Season 12'!AK$4:CN$104,49,0),"0"),
IFERROR(VLOOKUP($A39,'Season 13'!AK$4:CN$104,49,0),"0"),IFERROR(VLOOKUP($A39,'Season 14'!AK$4:CN$104,49,0),"0"),IFERROR(VLOOKUP($A39,'Season 15'!AK$4:CN$104,49,0),"0"),)</f>
        <v>0</v>
      </c>
      <c r="AW39" s="518">
        <f>SUM(IFERROR(VLOOKUP($A39,'Season 3'!AK$4:CN$104,50,0),"0"),IFERROR(VLOOKUP($A39,'Season 4'!AK$4:CN$104,50,0),"0"),
IFERROR(VLOOKUP($A39,'Season 5'!AK$4:CN$104,50,0),"0"),IFERROR(VLOOKUP($A39,'Season 6'!AK$4:CN$104,50,0),"0"),
IFERROR(VLOOKUP($A39,'Season 7'!AK$4:CN$104,50,0),"0"),IFERROR(VLOOKUP($A39,'Season 8'!AK$4:CN$104,50,0),"0"),
IFERROR(VLOOKUP($A39,'Season 9'!AK$4:CN$104,50,0),"0"),IFERROR(VLOOKUP($A39,'Season 10'!AK$4:CN$104,50,0),"0"),
IFERROR(VLOOKUP($A39,'Season 11'!AK$4:CN$104,50,0),"0"),IFERROR(VLOOKUP($A39,'Season 12'!AK$4:CN$104,50,0),"0"),
IFERROR(VLOOKUP($A39,'Season 13'!AK$4:CN$104,50,0),"0"),IFERROR(VLOOKUP($A39,'Season 14'!AK$4:CN$104,50,0),"0"),IFERROR(VLOOKUP($A39,'Season 15'!AK$4:CN$104,50,0),"0"),)</f>
        <v>0</v>
      </c>
      <c r="AX39" s="21">
        <f>SUM(IFERROR(VLOOKUP($A39,'Season 3'!AK$4:CN$104,51,0),"0"),IFERROR(VLOOKUP($A39,'Season 4'!AK$4:CN$104,51,0),"0"),
IFERROR(VLOOKUP($A39,'Season 5'!AK$4:CN$104,51,0),"0"),IFERROR(VLOOKUP($A39,'Season 6'!AK$4:CN$104,51,0),"0"),
IFERROR(VLOOKUP($A39,'Season 7'!AK$4:CN$104,51,0),"0"),IFERROR(VLOOKUP($A39,'Season 8'!AK$4:CN$104,51,0),"0"),
IFERROR(VLOOKUP($A39,'Season 9'!AK$4:CN$104,51,0),"0"),IFERROR(VLOOKUP($A39,'Season 10'!AK$4:CN$104,51,0),"0"),
IFERROR(VLOOKUP($A39,'Season 11'!AK$4:CN$104,51,0),"0"),IFERROR(VLOOKUP($A39,'Season 12'!AK$4:CN$104,51,0),"0"),
IFERROR(VLOOKUP($A39,'Season 13'!AK$4:CN$104,51,0),"0"),IFERROR(VLOOKUP($A39,'Season 14'!AK$4:CN$104,51,0),"0"),IFERROR(VLOOKUP($A39,'Season 15'!AK$4:CN$104,51,0),"0"),)</f>
        <v>0</v>
      </c>
      <c r="AY39" s="402">
        <f>SUM(IFERROR(VLOOKUP($A39,'Season 3'!AK$4:CN$104,52,0),"0"),IFERROR(VLOOKUP($A39,'Season 4'!AK$4:CN$104,52,0),"0"),
IFERROR(VLOOKUP($A39,'Season 5'!AK$4:CN$104,52,0),"0"),IFERROR(VLOOKUP($A39,'Season 6'!AK$4:CN$104,52,0),"0"),
IFERROR(VLOOKUP($A39,'Season 7'!AK$4:CN$104,52,0),"0"),IFERROR(VLOOKUP($A39,'Season 8'!AK$4:CN$104,52,0),"0"),
IFERROR(VLOOKUP($A39,'Season 9'!AK$4:CN$104,52,0),"0"),IFERROR(VLOOKUP($A39,'Season 10'!AK$4:CN$104,52,0),"0"),
IFERROR(VLOOKUP($A39,'Season 11'!AK$4:CN$104,52,0),"0"),IFERROR(VLOOKUP($A39,'Season 12'!AK$4:CN$104,52,0),"0"),
IFERROR(VLOOKUP($A39,'Season 13'!AK$4:CN$104,52,0),"0"),IFERROR(VLOOKUP($A39,'Season 14'!AK$4:CN$104,52,0),"0"),IFERROR(VLOOKUP($A39,'Season 15'!AK$4:CN$104,52,0),"0"),)</f>
        <v>0</v>
      </c>
      <c r="AZ39" s="403">
        <f>SUM(IFERROR(VLOOKUP($A39,'Season 1'!AJ$4:CM$104,38,0),"0"),IFERROR(VLOOKUP($A39,'Season 2'!AK$4:CN$104,48,0),"0"),)</f>
        <v>0</v>
      </c>
      <c r="BA39" s="398">
        <f>SUM(IFERROR(VLOOKUP($A39,'Season 1'!AJ$4:CM$104,39,0),"0"),IFERROR(VLOOKUP($A39,'Season 2'!AK$4:CN$104,49,0),"0"),)</f>
        <v>0</v>
      </c>
      <c r="BB39" s="518">
        <f>SUM(IFERROR(VLOOKUP($A39,'Season 1'!AJ$4:CM$104,40,0),"0"),IFERROR(VLOOKUP($A39,'Season 2'!AK$4:CN$104,50,0),"0"),)</f>
        <v>0</v>
      </c>
      <c r="BC39" s="21">
        <f>SUM(IFERROR(VLOOKUP($A39,'Season 1'!AJ$4:CM$104,41,0),"0"),IFERROR(VLOOKUP($A39,'Season 2'!AK$4:CN$104,51,0),"0"),)</f>
        <v>0</v>
      </c>
      <c r="BD39" s="402">
        <f>SUM(IFERROR(VLOOKUP($A39,'Season 1'!AJ$4:CM$104,42,0),"0"),IFERROR(VLOOKUP($A39,'Season 2'!AK$4:CN$104,52,0),"0"),)</f>
        <v>0</v>
      </c>
      <c r="BE39" s="561">
        <f>SUM(
IFERROR(VLOOKUP($A39,'Season 1'!AJ$4:CM$104,48,0),"0"),IFERROR(VLOOKUP($A39,'Season 2'!AK$4:CN$104,53,0),"0"),
IFERROR(VLOOKUP($A39,'Season 3'!AK$4:CN$104,53,0),"0"),IFERROR(VLOOKUP($A39,'Season 4'!AK$4:CN$104,53,0),"0"),
IFERROR(VLOOKUP($A39,'Season 5'!AK$4:CN$104,53,0),"0"),IFERROR(VLOOKUP($A39,'Season 6'!AK$4:CN$104,53,0),"0"),
IFERROR(VLOOKUP($A39,'Season 7'!AK$4:CN$104,53,0),"0"),IFERROR(VLOOKUP($A39,'Season 8'!AK$4:CN$104,53,0),"0"),
IFERROR(VLOOKUP($A39,'Season 9'!AK$4:CN$104,53,0),"0"),IFERROR(VLOOKUP($A39,'Season 10'!AK$4:CN$104,53,0),"0"),
IFERROR(VLOOKUP($A39,'Season 11'!AK$4:CN$104,53,0),"0"),IFERROR(VLOOKUP($A39,'Season 12'!AK$4:CN$104,53,0),"0"),
IFERROR(VLOOKUP($A39,'Season 13'!AK$4:CN$104,53,0),"0"),IFERROR(VLOOKUP($A39,'Season 14'!AK$4:CN$104,53,0),"0"),IFERROR(VLOOKUP($A39,'Season 15'!AK$4:CN$104,53,0),"0"),)</f>
        <v>0</v>
      </c>
      <c r="BF39" s="562">
        <f>SUM(
IFERROR(VLOOKUP($A39,'Season 1'!AJ$4:CM$104,49,0),"0"),IFERROR(VLOOKUP($A39,'Season 2'!AK$4:CN$104,54,0),"0"),
IFERROR(VLOOKUP($A39,'Season 3'!AK$4:CN$104,54,0),"0"),IFERROR(VLOOKUP($A39,'Season 4'!AK$4:CN$104,54,0),"0"),
IFERROR(VLOOKUP($A39,'Season 5'!AK$4:CN$104,54,0),"0"),IFERROR(VLOOKUP($A39,'Season 6'!AK$4:CN$104,54,0),"0"),
IFERROR(VLOOKUP($A39,'Season 7'!AK$4:CN$104,54,0),"0"),IFERROR(VLOOKUP($A39,'Season 8'!AK$4:CN$104,54,0),"0"),
IFERROR(VLOOKUP($A39,'Season 9'!AK$4:CN$104,54,0),"0"),IFERROR(VLOOKUP($A39,'Season 10'!AK$4:CN$104,54,0),"0"),
IFERROR(VLOOKUP($A39,'Season 11'!AK$4:CN$104,540),"0"),IFERROR(VLOOKUP($A39,'Season 12'!AK$4:CN$104,54,0),"0"),
IFERROR(VLOOKUP($A39,'Season 13'!AK$4:CN$104,54,0),"0"),IFERROR(VLOOKUP($A39,'Season 14'!AK$4:CN$104,54,0),"0"),IFERROR(VLOOKUP($A39,'Season 15'!AK$4:CN$104,54,0),"0"),)</f>
        <v>0</v>
      </c>
      <c r="BG39" s="529" t="e">
        <f t="shared" si="1"/>
        <v>#DIV/0!</v>
      </c>
      <c r="BI39" s="553"/>
      <c r="BJ39" s="553"/>
      <c r="BK39" s="553"/>
      <c r="BL39" s="553"/>
      <c r="BM39" s="553"/>
      <c r="BN39" s="553"/>
      <c r="BO39" s="531"/>
      <c r="BP39" s="531"/>
      <c r="BQ39" s="531"/>
      <c r="BR39" s="531"/>
      <c r="BS39" s="12" t="str">
        <f>IFERROR(VLOOKUP($A39,'Season 1'!$AJ$4:$CM$104,50,0),"0")</f>
        <v>0</v>
      </c>
      <c r="BT39" s="12" t="str">
        <f>IFERROR(VLOOKUP($A39,'Season 1'!$AJ$4:$CM$104,51,0),"0")</f>
        <v>0</v>
      </c>
      <c r="BU39" s="12" t="str">
        <f>IFERROR(VLOOKUP($A39,'Season 2'!$AK$4:$CN$104,55,0),"0")</f>
        <v>0</v>
      </c>
      <c r="BV39" s="12" t="str">
        <f>IFERROR(VLOOKUP($A39,'Season 2'!$AK$4:$CN$104,56,0),"0")</f>
        <v>0</v>
      </c>
      <c r="BW39" s="12" t="str">
        <f>IFERROR(VLOOKUP($A39,'Season 3'!$AK$4:$CN$104,55,0),"0")</f>
        <v>0</v>
      </c>
      <c r="BX39" s="12" t="str">
        <f>IFERROR(VLOOKUP($A39,'Season 3'!$AK$4:$CN$104,56,0),"0")</f>
        <v>0</v>
      </c>
      <c r="BY39" s="12" t="str">
        <f>IFERROR(VLOOKUP($A39,'Season 4'!$AK$4:$CN$104,55,0),"0")</f>
        <v>0</v>
      </c>
      <c r="BZ39" s="12" t="str">
        <f>IFERROR(VLOOKUP($A39,'Season 4'!$AK$4:$CN$104,56,0),"0")</f>
        <v>0</v>
      </c>
      <c r="CA39" s="12" t="str">
        <f>IFERROR(VLOOKUP($A39,'Season 5'!$AK$4:$CN$104,55,0),"0")</f>
        <v>0</v>
      </c>
      <c r="CB39" s="12" t="str">
        <f>IFERROR(VLOOKUP($A39,'Season 5'!$AK$4:$CN$104,56,0),"0")</f>
        <v>0</v>
      </c>
      <c r="CC39" s="12" t="str">
        <f>IFERROR(VLOOKUP($A39,'Season 6'!$AK$4:$CN$104,55,0),"0")</f>
        <v>0</v>
      </c>
      <c r="CD39" s="12" t="str">
        <f>IFERROR(VLOOKUP($A39,'Season 6'!$AK$4:$CN$104,56,0),"0")</f>
        <v>0</v>
      </c>
      <c r="CE39" s="12" t="str">
        <f>IFERROR(VLOOKUP($A39,'Season 7'!$AK$4:$CN$104,55,0),"0")</f>
        <v>0</v>
      </c>
      <c r="CF39" s="12" t="str">
        <f>IFERROR(VLOOKUP($A39,'Season 7'!$AK$4:$CN$104,56,0),"0")</f>
        <v>0</v>
      </c>
      <c r="CG39" s="12" t="str">
        <f>IFERROR(VLOOKUP($A39,'Season 8'!$AK$4:$CN$104,55,0),"0")</f>
        <v>0</v>
      </c>
      <c r="CH39" s="12" t="str">
        <f>IFERROR(VLOOKUP($A39,'Season 8'!$AK$4:$CN$104,56,0),"0")</f>
        <v>0</v>
      </c>
      <c r="CI39" s="12" t="str">
        <f>IFERROR(VLOOKUP($A39,'Season 9'!$AK$4:$CN$104,55,0),"0")</f>
        <v>0</v>
      </c>
      <c r="CJ39" s="12" t="str">
        <f>IFERROR(VLOOKUP($A39,'Season 9'!$AK$4:$CN$104,56,0),"0")</f>
        <v>0</v>
      </c>
      <c r="CK39" s="12" t="str">
        <f>IFERROR(VLOOKUP($A39,'Season 10'!$AK$4:$CN$104,55,0),"0")</f>
        <v>0</v>
      </c>
      <c r="CL39" s="12" t="str">
        <f>IFERROR(VLOOKUP($A39,'Season 10'!$AK$4:$CN$104,56,0),"0")</f>
        <v>0</v>
      </c>
      <c r="CM39" s="12" t="str">
        <f>IFERROR(VLOOKUP($A39,'Season 11'!$AK$4:$CN$104,55,0),"0")</f>
        <v>0</v>
      </c>
      <c r="CN39" s="12" t="str">
        <f>IFERROR(VLOOKUP($A39,'Season 11'!$AK$4:$CN$104,56,0),"0")</f>
        <v>0</v>
      </c>
      <c r="CO39" s="12" t="str">
        <f>IFERROR(VLOOKUP($A39,'Season 12'!$AK$4:$CN$104,55,0),"0")</f>
        <v>0</v>
      </c>
      <c r="CP39" s="12" t="str">
        <f>IFERROR(VLOOKUP($A39,'Season 12'!$AK$4:$CN$104,56,0),"0")</f>
        <v>0</v>
      </c>
      <c r="CQ39" s="12" t="str">
        <f>IFERROR(VLOOKUP($A39,'Season 13'!$AK$4:$CN$104,55,0),"0")</f>
        <v>0</v>
      </c>
      <c r="CR39" s="12" t="str">
        <f>IFERROR(VLOOKUP($A39,'Season 13'!$AK$4:$CN$104,56,0),"0")</f>
        <v>0</v>
      </c>
      <c r="CS39" s="12" t="str">
        <f>IFERROR(VLOOKUP($A39,'Season 14'!$AK$4:$CN$104,55,0),"0")</f>
        <v>0</v>
      </c>
      <c r="CT39" s="12" t="str">
        <f>IFERROR(VLOOKUP($A39,'Season 14'!$AK$4:$CN$104,56,0),"0")</f>
        <v>0</v>
      </c>
      <c r="CU39" s="12" t="str">
        <f>IFERROR(VLOOKUP($A39,'Season 15'!$AK$4:$CN$104,55,0),"0")</f>
        <v>0</v>
      </c>
      <c r="CV39" s="12" t="str">
        <f>IFERROR(VLOOKUP($A39,'Season 15'!$AK$4:$CN$104,56,0),"0")</f>
        <v>0</v>
      </c>
    </row>
    <row r="40" spans="1:100" x14ac:dyDescent="0.25">
      <c r="A40" s="545"/>
      <c r="B40" s="516" t="str">
        <f>IFERROR(VLOOKUP('Data Totals'!A40,'Season 1'!AJ$4:CH$104,2,FALSE),IFERROR(VLOOKUP('Data Totals'!A40,'Season 2'!AK$4:CI$104,2,FALSE),IFERROR(VLOOKUP('Data Totals'!A40,'Season 3'!AK$4:CI$104,2,FALSE),IFERROR(VLOOKUP('Data Totals'!A40,'Season 4'!AK$4:CI$104,2,FALSE),IFERROR(VLOOKUP('Data Totals'!A40,'Season 5'!AK$4:CI$104,2,FALSE),IFERROR(VLOOKUP('Data Totals'!A40,'Season 6'!AK$4:CI$104,2,FALSE),IFERROR(VLOOKUP('Data Totals'!A40,'Season 7'!AK$4:CI$104,2,FALSE),IFERROR(VLOOKUP('Data Totals'!A40,'Season 8'!AK$4:CI$104,2,FALSE),IFERROR(VLOOKUP('Data Totals'!A40,'Season 9'!AK$4:CI$104,2,FALSE),IFERROR(VLOOKUP('Data Totals'!A40,'Season 10'!AK$4:CI$104,2,FALSE),IFERROR(VLOOKUP('Data Totals'!A40,'Season 11'!AK$4:CI$104,2,FALSE),IFERROR(VLOOKUP('Data Totals'!A40,'Season 12'!AK$4:CI$104,2,FALSE),IFERROR(VLOOKUP('Data Totals'!A40,'Season 13'!AK$4:CI$104,2,FALSE),IFERROR(VLOOKUP('Data Totals'!A40,'Season 14'!AK$4:CI$104,2,FALSE),IFERROR(VLOOKUP('Data Totals'!A40,'Season 15'!AK$4:CI$104,2,FALSE),"N/A")))))))))))))))</f>
        <v>N/A</v>
      </c>
      <c r="C40" s="517" t="str">
        <f>IFERROR(VLOOKUP('Data Totals'!A40,'Season 1'!AJ$4:CH$104,3,FALSE),IFERROR(VLOOKUP('Data Totals'!A40,'Season 2'!AK$4:CI$104,3,FALSE),IFERROR(VLOOKUP('Data Totals'!A40,'Season 3'!AK$4:CI$104,3,FALSE),IFERROR(VLOOKUP('Data Totals'!A40,'Season 4'!AK$4:CI$104,3,FALSE),IFERROR(VLOOKUP('Data Totals'!A40,'Season 5'!AK$4:CI$104,3,FALSE),IFERROR(VLOOKUP('Data Totals'!A40,'Season 6'!AK$4:CI$104,3,FALSE),IFERROR(VLOOKUP('Data Totals'!A40,'Season 7'!AK$4:CI$104,3,FALSE),IFERROR(VLOOKUP('Data Totals'!A40,'Season 8'!AK$4:CI$104,3,FALSE),IFERROR(VLOOKUP('Data Totals'!A40,'Season 9'!AK$4:CI$104,3,FALSE),IFERROR(VLOOKUP('Data Totals'!A40,'Season 10'!AK$4:CI$104,3,FALSE),IFERROR(VLOOKUP('Data Totals'!A40,'Season 11'!AK$4:CI$104,3,FALSE),IFERROR(VLOOKUP('Data Totals'!A40,'Season 12'!AK$4:CI$104,3,FALSE),IFERROR(VLOOKUP('Data Totals'!A40,'Season 13'!AK$4:CI$104,3,FALSE),IFERROR(VLOOKUP('Data Totals'!A40,'Season 14'!AK$4:CI$104,3,FALSE),IFERROR(VLOOKUP('Data Totals'!A40,'Season 15'!AK$4:CI$104,3,FALSE),"N/A")))))))))))))))</f>
        <v>N/A</v>
      </c>
      <c r="D40" s="517" t="str">
        <f>IFERROR(VLOOKUP('Data Totals'!A40,'Season 15'!AK$4:CI$104,4,FALSE),IFERROR(VLOOKUP('Data Totals'!A40,'Season 14'!AK$4:CI$104,4,FALSE),IFERROR(VLOOKUP('Data Totals'!A40,'Season 13'!AK$4:CI$104,4,FALSE),IFERROR(VLOOKUP('Data Totals'!A40,'Season 12'!AK$4:CI$104,4,FALSE),IFERROR(VLOOKUP('Data Totals'!A40,'Season 11'!AK$4:CI$104,4,FALSE),IFERROR(VLOOKUP('Data Totals'!A40,'Season 10'!AK$4:CI$104,4,FALSE),IFERROR(VLOOKUP('Data Totals'!A40,'Season 9'!AK$4:CI$104,4,FALSE),IFERROR(VLOOKUP('Data Totals'!A40,'Season 8'!AK$4:CI$104,4,FALSE),IFERROR(VLOOKUP('Data Totals'!A40,'Season 7'!AK$4:CI$104,4,FALSE),IFERROR(VLOOKUP('Data Totals'!A40,'Season 6'!AK$4:CI$104,4,FALSE),IFERROR(VLOOKUP('Data Totals'!A40,'Season 5'!AK$4:CI$104,4,FALSE),IFERROR(VLOOKUP('Data Totals'!A40,'Season 4'!AK$4:CI$104,4,FALSE),IFERROR(VLOOKUP('Data Totals'!A40,'Season 3'!AK$4:CI$104,4,FALSE),IFERROR(VLOOKUP('Data Totals'!A40,'Season 2'!AK$4:CI$104,4,FALSE),IFERROR(VLOOKUP('Data Totals'!A40,'Season 1'!AJ$4:CH$104,4,FALSE),"N/A")))))))))))))))</f>
        <v>N/A</v>
      </c>
      <c r="E40" s="517" t="e">
        <f t="shared" si="0"/>
        <v>#VALUE!</v>
      </c>
      <c r="F40" s="398">
        <f>SUM(IFERROR(VLOOKUP(A40,BI$3:BN$152,2,0),"0"),
IFERROR(VLOOKUP(A40,'Season 1'!AJ$4:CM$104,7,0),"0"),IFERROR(VLOOKUP(A40,'Season 2'!AK$4:CN$104,7,0),"0"),
IFERROR(VLOOKUP(A40,'Season 3'!AK$4:CN$104,7,0),"0"),IFERROR(VLOOKUP(A40,'Season 4'!AK$4:CN$104,7,0),"0"),
IFERROR(VLOOKUP(A40,'Season 5'!AK$4:CN$104,7,0),"0"),IFERROR(VLOOKUP(A40,'Season 6'!AK$4:CN$104,7,0),"0"),
IFERROR(VLOOKUP(A40,'Season 7'!AK$4:CN$104,7,0),"0"),IFERROR(VLOOKUP(A40,'Season 8'!AK$4:CN$104,7,0),"0"),
IFERROR(VLOOKUP(A40,'Season 9'!AK$4:CN$104,7,0),"0"),IFERROR(VLOOKUP(A40,'Season 10'!AK$4:CN$104,7,0),"0"),
IFERROR(VLOOKUP(A40,'Season 11'!AK$4:CN$104,7,0),"0"),IFERROR(VLOOKUP(A40,'Season 12'!AK$4:CN$104,7,0),"0"),
IFERROR(VLOOKUP(A40,'Season 13'!AK$4:CN$104,7,0),"0"),IFERROR(VLOOKUP(A40,'Season 14'!AK$4:CN$104,7,0),"0"),IFERROR(VLOOKUP(A40,'Season 15'!AK$4:CN$104,7,0),"0"),)</f>
        <v>0</v>
      </c>
      <c r="G40" s="398">
        <f>SUM(
IFERROR(VLOOKUP(A40,'Season 1'!AJ$4:CM$104,8,0),"0"),IFERROR(VLOOKUP(A40,'Season 2'!AK$4:CN$104,8,0),"0"),
IFERROR(VLOOKUP(A40,'Season 3'!AK$4:CN$104,8,0),"0"),IFERROR(VLOOKUP(A40,'Season 4'!AK$4:CN$104,8,0),"0"),
IFERROR(VLOOKUP(A40,'Season 5'!AK$4:CN$104,8,0),"0"),IFERROR(VLOOKUP(A40,'Season 6'!AK$4:CN$104,8,0),"0"),
IFERROR(VLOOKUP(A40,'Season 7'!AK$4:CN$104,8,0),"0"),IFERROR(VLOOKUP(A40,'Season 8'!AK$4:CN$104,8,0),"0"),
IFERROR(VLOOKUP(A40,'Season 9'!AK$4:CN$104,8,0),"0"),IFERROR(VLOOKUP(A40,'Season 10'!AK$4:CN$104,8,0),"0"),
IFERROR(VLOOKUP(A40,'Season 11'!AK$4:CN$104,8,0),"0"),IFERROR(VLOOKUP(A40,'Season 12'!AK$4:CN$104,8,0),"0"),
IFERROR(VLOOKUP(A40,'Season 13'!AK$4:CN$104,8,0),"0"),IFERROR(VLOOKUP(A40,'Season 14'!AK$4:CN$104,8,0),"0"),IFERROR(VLOOKUP(A40,'Season 15'!AK$4:CN$104,8,0),"0"),)</f>
        <v>0</v>
      </c>
      <c r="H40" s="329">
        <f>SUM(
IFERROR(VLOOKUP(A40,'Season 1'!AJ$4:CM$104,9,0),"0"),IFERROR(VLOOKUP(A40,'Season 2'!AK$4:CN$104,9,0),"0"),
IFERROR(VLOOKUP(A40,'Season 3'!AK$4:CN$104,9,0),"0"),IFERROR(VLOOKUP(A40,'Season 4'!AK$4:CN$104,9,0),"0"),
IFERROR(VLOOKUP(A40,'Season 5'!AK$4:CN$104,9,0),"0"),IFERROR(VLOOKUP(A40,'Season 6'!AK$4:CN$104,9,0),"0"),
IFERROR(VLOOKUP(A40,'Season 7'!AK$4:CN$104,9,0),"0"),IFERROR(VLOOKUP(A40,'Season 8'!AK$4:CN$104,9,0),"0"),
IFERROR(VLOOKUP(A40,'Season 9'!AK$4:CN$104,9,0),"0"),IFERROR(VLOOKUP(A40,'Season 10'!AK$4:CN$104,9,0),"0"),
IFERROR(VLOOKUP(A40,'Season 11'!AK$4:CN$104,9,0),"0"),IFERROR(VLOOKUP(A40,'Season 12'!AK$4:CN$104,9,0),"0"),
IFERROR(VLOOKUP(A40,'Season 13'!AK$4:CN$104,9,0),"0"),IFERROR(VLOOKUP(A40,'Season 14'!AK$4:CN$104,9,0),"0"),IFERROR(VLOOKUP(A40,'Season 15'!AK$4:CN$104,9,0),"0"),)</f>
        <v>0</v>
      </c>
      <c r="I40" s="518">
        <f>SUM(
IFERROR(VLOOKUP(A40,'Season 1'!AJ$4:CM$104,10,0),"0"),IFERROR(VLOOKUP(A40,'Season 2'!AK$4:CN$104,10,0),"0"),
IFERROR(VLOOKUP(A40,'Season 3'!AK$4:CN$104,10,0),"0"),IFERROR(VLOOKUP(A40,'Season 4'!AK$4:CN$104,10,0),"0"),
IFERROR(VLOOKUP(A40,'Season 5'!AK$4:CN$104,10,0),"0"),IFERROR(VLOOKUP(A40,'Season 6'!AK$4:CN$104,10,0),"0"),
IFERROR(VLOOKUP(A40,'Season 7'!AK$4:CN$104,10,0),"0"),IFERROR(VLOOKUP(A40,'Season 8'!AK$4:CN$104,10,0),"0"),
IFERROR(VLOOKUP(A40,'Season 9'!AK$4:CN$104,10,0),"0"),IFERROR(VLOOKUP(A40,'Season 10'!AK$4:CN$104,10,0),"0"),
IFERROR(VLOOKUP(A40,'Season 11'!AK$4:CN$104,10,0),"0"),IFERROR(VLOOKUP(A40,'Season 12'!AK$4:CN$104,10,0),"0"),
IFERROR(VLOOKUP(A40,'Season 13'!AK$4:CN$104,10,0),"0"),IFERROR(VLOOKUP(A40,'Season 14'!AK$4:CN$104,10,0),"0"),IFERROR(VLOOKUP(A40,'Season 15'!AK$4:CN$104,10,0),"0"),)</f>
        <v>0</v>
      </c>
      <c r="J40" s="21">
        <f>SUM(IFERROR(VLOOKUP(A40,BI$3:BN$152,3,0),"0"),
IFERROR(VLOOKUP(A40,'Season 1'!AJ$4:CM$104,11,0),"0"),IFERROR(VLOOKUP(A40,'Season 2'!AK$4:CN$104,11,0),"0"),
IFERROR(VLOOKUP(A40,'Season 3'!AK$4:CN$104,11,0),"0"),IFERROR(VLOOKUP(A40,'Season 4'!AK$4:CN$104,11,0),"0"),
IFERROR(VLOOKUP(A40,'Season 5'!AK$4:CN$104,11,0),"0"),IFERROR(VLOOKUP(A40,'Season 6'!AK$4:CN$104,11,0),"0"),
IFERROR(VLOOKUP(A40,'Season 7'!AK$4:CN$104,11,0),"0"),IFERROR(VLOOKUP(A40,'Season 8'!AK$4:CN$104,11,0),"0"),
IFERROR(VLOOKUP(A40,'Season 9'!AK$4:CN$104,11,0),"0"),IFERROR(VLOOKUP(A40,'Season 10'!AK$4:CN$104,11,0),"0"),
IFERROR(VLOOKUP(A40,'Season 11'!AK$4:CN$104,11,0),"0"),IFERROR(VLOOKUP(A40,'Season 12'!AK$4:CN$104,11,0),"0"),
IFERROR(VLOOKUP(A40,'Season 13'!AK$4:CN$104,11,0),"0"),IFERROR(VLOOKUP(A40,'Season 14'!AK$4:CN$104,11,0),"0"),IFERROR(VLOOKUP(A40,'Season 15'!AK$4:CN$104,11,0),"0"),)</f>
        <v>0</v>
      </c>
      <c r="K40" s="402">
        <f>SUM(IFERROR(VLOOKUP($A40,BI$3:BN$152,4,0),"0"),
IFERROR(VLOOKUP($A40,'Season 1'!AJ$4:CM$104,12,0),"0"),IFERROR(VLOOKUP($A40,'Season 2'!AK$4:CN$104,12,0),"0"),
IFERROR(VLOOKUP($A40,'Season 3'!AK$4:CN$104,12,0),"0"),IFERROR(VLOOKUP($A40,'Season 4'!AK$4:CN$104,12,0),"0"),
IFERROR(VLOOKUP($A40,'Season 5'!AK$4:CN$104,12,0),"0"),IFERROR(VLOOKUP($A40,'Season 6'!AK$4:CN$104,12,0),"0"),
IFERROR(VLOOKUP($A40,'Season 7'!AK$4:CN$104,12,0),"0"),IFERROR(VLOOKUP($A40,'Season 8'!AK$4:CN$104,12,0),"0"),
IFERROR(VLOOKUP($A40,'Season 9'!AK$4:CN$104,12,0),"0"),IFERROR(VLOOKUP($A40,'Season 10'!AK$4:CN$104,12,0),"0"),
IFERROR(VLOOKUP($A40,'Season 11'!AK$4:CN$104,12,0),"0"),IFERROR(VLOOKUP($A40,'Season 12'!AK$4:CN$104,12,0),"0"),
IFERROR(VLOOKUP($A40,'Season 13'!AK$4:CN$104,12,0),"0"),IFERROR(VLOOKUP($A40,'Season 14'!AK$4:CN$104,12,0),"0"),IFERROR(VLOOKUP(A40,'Season 15'!AK$4:CN$104,12,0),"0"),)</f>
        <v>0</v>
      </c>
      <c r="L40" s="403">
        <f>SUM(
IFERROR(VLOOKUP($A40,'Season 1'!AJ$4:CM$104,13,0),"0"),IFERROR(VLOOKUP($A40,'Season 2'!AK$4:CN$104,13,0),"0"),
IFERROR(VLOOKUP($A40,'Season 3'!AK$4:CN$104,13,0),"0"),IFERROR(VLOOKUP($A40,'Season 4'!AK$4:CN$104,13,0),"0"),
IFERROR(VLOOKUP($A40,'Season 5'!AK$4:CN$104,13,0),"0"),IFERROR(VLOOKUP($A40,'Season 6'!AK$4:CN$104,13,0),"0"),
IFERROR(VLOOKUP($A40,'Season 7'!AK$4:CN$104,13,0),"0"),IFERROR(VLOOKUP($A40,'Season 8'!AK$4:CN$104,13,0),"0"),
IFERROR(VLOOKUP($A40,'Season 9'!AK$4:CN$104,13,0),"0"),IFERROR(VLOOKUP($A40,'Season 10'!AK$4:CN$104,13,0),"0"),
IFERROR(VLOOKUP($A40,'Season 11'!AK$4:CN$104,13,0),"0"),IFERROR(VLOOKUP($A40,'Season 12'!AK$4:CN$104,13,0),"0"),
IFERROR(VLOOKUP($A40,'Season 13'!AK$4:CN$104,13,0),"0"),IFERROR(VLOOKUP($A40,'Season 14'!AK$4:CN$104,13,0),"0"),IFERROR(VLOOKUP(A40,'Season 15'!AK$4:CN$104,13,0),"0"),)</f>
        <v>0</v>
      </c>
      <c r="M40" s="398">
        <f>SUM(
IFERROR(VLOOKUP($A40,'Season 1'!AJ$4:CM$104,14,0),"0"),IFERROR(VLOOKUP($A40,'Season 2'!AK$4:CN$104,14,0),"0"),
IFERROR(VLOOKUP($A40,'Season 3'!AK$4:CN$104,14,0),"0"),IFERROR(VLOOKUP($A40,'Season 4'!AK$4:CN$104,14,0),"0"),
IFERROR(VLOOKUP($A40,'Season 5'!AK$4:CN$104,14,0),"0"),IFERROR(VLOOKUP($A40,'Season 6'!AK$4:CN$104,14,0),"0"),
IFERROR(VLOOKUP($A40,'Season 7'!AK$4:CN$104,14,0),"0"),IFERROR(VLOOKUP($A40,'Season 8'!AK$4:CN$104,14,0),"0"),
IFERROR(VLOOKUP($A40,'Season 9'!AK$4:CN$104,14,0),"0"),IFERROR(VLOOKUP($A40,'Season 10'!AK$4:CN$104,14,0),"0"),
IFERROR(VLOOKUP($A40,'Season 11'!AK$4:CN$104,14,0),"0"),IFERROR(VLOOKUP($A40,'Season 12'!AK$4:CN$104,14,0),"0"),
IFERROR(VLOOKUP($A40,'Season 13'!AK$4:CN$104,14,0),"0"),IFERROR(VLOOKUP($A40,'Season 14'!AK$4:CN$104,14,0),"0"),IFERROR(VLOOKUP(A40,'Season 15'!AK$4:CN$104,14,0),"0"),)</f>
        <v>0</v>
      </c>
      <c r="N40" s="518">
        <f>SUM(
IFERROR(VLOOKUP($A40,'Season 1'!AJ$4:CM$104,15,0),"0"),IFERROR(VLOOKUP($A40,'Season 2'!AK$4:CN$104,15,0),"0"),
IFERROR(VLOOKUP($A40,'Season 3'!AK$4:CN$104,15,0),"0"),IFERROR(VLOOKUP($A40,'Season 4'!AK$4:CN$104,15,0),"0"),
IFERROR(VLOOKUP($A40,'Season 5'!AK$4:CN$104,15,0),"0"),IFERROR(VLOOKUP($A40,'Season 6'!AK$4:CN$104,15,0),"0"),
IFERROR(VLOOKUP($A40,'Season 7'!AK$4:CN$104,15,0),"0"),IFERROR(VLOOKUP($A40,'Season 8'!AK$4:CN$104,15,0),"0"),
IFERROR(VLOOKUP($A40,'Season 9'!AK$4:CN$104,15,0),"0"),IFERROR(VLOOKUP($A40,'Season 10'!AK$4:CN$104,15,0),"0"),
IFERROR(VLOOKUP($A40,'Season 11'!AK$4:CN$104,15,0),"0"),IFERROR(VLOOKUP($A40,'Season 12'!AK$4:CN$104,15,0),"0"),
IFERROR(VLOOKUP($A40,'Season 13'!AK$4:CN$104,15,0),"0"),IFERROR(VLOOKUP($A40,'Season 14'!AK$4:CN$104,15,0),"0"),IFERROR(VLOOKUP(A40,'Season 15'!AK$4:CN$104,15,0),"0"),)</f>
        <v>0</v>
      </c>
      <c r="O40" s="21">
        <f>SUM(
IFERROR(VLOOKUP($A40,'Season 1'!AJ$4:CM$104,16,0),"0"),IFERROR(VLOOKUP($A40,'Season 2'!AK$4:CN$104,16,0),"0"),
IFERROR(VLOOKUP($A40,'Season 3'!AK$4:CN$104,16,0),"0"),IFERROR(VLOOKUP($A40,'Season 4'!AK$4:CN$104,16,0),"0"),
IFERROR(VLOOKUP($A40,'Season 5'!AK$4:CN$104,16,0),"0"),IFERROR(VLOOKUP($A40,'Season 6'!AK$4:CN$104,16,0),"0"),
IFERROR(VLOOKUP($A40,'Season 7'!AK$4:CN$104,16,0),"0"),IFERROR(VLOOKUP($A40,'Season 8'!AK$4:CN$104,16,0),"0"),
IFERROR(VLOOKUP($A40,'Season 9'!AK$4:CN$104,16,0),"0"),IFERROR(VLOOKUP($A40,'Season 10'!AK$4:CN$104,16,0),"0"),
IFERROR(VLOOKUP($A40,'Season 11'!AK$4:CN$104,16,0),"0"),IFERROR(VLOOKUP($A40,'Season 12'!AK$4:CN$104,16,0),"0"),
IFERROR(VLOOKUP($A40,'Season 13'!AK$4:CN$104,16,0),"0"),IFERROR(VLOOKUP($A40,'Season 14'!AK$4:CN$104,16,0),"0"),IFERROR(VLOOKUP(A40,'Season 15'!AK$4:CN$104,16,0),"0"),)</f>
        <v>0</v>
      </c>
      <c r="P40" s="402">
        <f>SUM(
IFERROR(VLOOKUP($A40,'Season 1'!AJ$4:CM$104,17,0),"0"),IFERROR(VLOOKUP($A40,'Season 2'!AK$4:CN$104,17,0),"0"),
IFERROR(VLOOKUP($A40,'Season 3'!AK$4:CN$104,17,0),"0"),IFERROR(VLOOKUP($A40,'Season 4'!AK$4:CN$104,17,0),"0"),
IFERROR(VLOOKUP($A40,'Season 5'!AK$4:CN$104,17,0),"0"),IFERROR(VLOOKUP($A40,'Season 6'!AK$4:CN$104,17,0),"0"),
IFERROR(VLOOKUP($A40,'Season 7'!AK$4:CN$104,17,0),"0"),IFERROR(VLOOKUP($A40,'Season 8'!AK$4:CN$104,17,0),"0"),
IFERROR(VLOOKUP($A40,'Season 9'!AK$4:CN$104,17,0),"0"),IFERROR(VLOOKUP($A40,'Season 10'!AK$4:CN$104,17,0),"0"),
IFERROR(VLOOKUP($A40,'Season 11'!AK$4:CN$104,17,0),"0"),IFERROR(VLOOKUP($A40,'Season 12'!AK$4:CN$104,17,0),"0"),
IFERROR(VLOOKUP($A40,'Season 13'!AK$4:CN$104,17,0),"0"),IFERROR(VLOOKUP($A40,'Season 14'!AK$4:CN$104,17,0),"0"),IFERROR(VLOOKUP(A40,'Season 15'!AK$4:CN$104,17,0),"0"),)</f>
        <v>0</v>
      </c>
      <c r="Q40" s="403">
        <f>SUM(
IFERROR(VLOOKUP($A40,'Season 1'!AJ$4:CM$104,18,0),"0"),IFERROR(VLOOKUP($A40,'Season 2'!AK$4:CN$104,18,0),"0"),
IFERROR(VLOOKUP($A40,'Season 3'!AK$4:CN$104,18,0),"0"),IFERROR(VLOOKUP($A40,'Season 4'!AK$4:CN$104,18,0),"0"),
IFERROR(VLOOKUP($A40,'Season 5'!AK$4:CN$104,18,0),"0"),IFERROR(VLOOKUP($A40,'Season 6'!AK$4:CN$104,18,0),"0"),
IFERROR(VLOOKUP($A40,'Season 7'!AK$4:CN$104,18,0),"0"),IFERROR(VLOOKUP($A40,'Season 8'!AK$4:CN$104,18,0),"0"),
IFERROR(VLOOKUP($A40,'Season 9'!AK$4:CN$104,18,0),"0"),IFERROR(VLOOKUP($A40,'Season 10'!AK$4:CN$104,18,0),"0"),
IFERROR(VLOOKUP($A40,'Season 11'!AK$4:CN$104,18,0),"0"),IFERROR(VLOOKUP($A40,'Season 12'!AK$4:CN$104,18,0),"0"),
IFERROR(VLOOKUP($A40,'Season 13'!AK$4:CN$104,18,0),"0"),IFERROR(VLOOKUP($A40,'Season 14'!AK$4:CN$104,18,0),"0"),IFERROR(VLOOKUP(A40,'Season 15'!AK$4:CN$104,18,0),"0"),)</f>
        <v>0</v>
      </c>
      <c r="R40" s="398">
        <f>SUM(
IFERROR(VLOOKUP($A40,'Season 1'!AJ$4:CM$104,19,0),"0"),IFERROR(VLOOKUP($A40,'Season 2'!AK$4:CN$104,19,0),"0"),
IFERROR(VLOOKUP($A40,'Season 3'!AK$4:CN$104,19,0),"0"),IFERROR(VLOOKUP($A40,'Season 4'!AK$4:CN$104,19,0),"0"),
IFERROR(VLOOKUP($A40,'Season 5'!AK$4:CN$104,19,0),"0"),IFERROR(VLOOKUP($A40,'Season 6'!AK$4:CN$104,19,0),"0"),
IFERROR(VLOOKUP($A40,'Season 7'!AK$4:CN$104,19,0),"0"),IFERROR(VLOOKUP($A40,'Season 8'!AK$4:CN$104,19,0),"0"),
IFERROR(VLOOKUP($A40,'Season 9'!AK$4:CN$104,19,0),"0"),IFERROR(VLOOKUP($A40,'Season 10'!AK$4:CN$104,19,0),"0"),
IFERROR(VLOOKUP($A40,'Season 11'!AK$4:CN$104,19,0),"0"),IFERROR(VLOOKUP($A40,'Season 12'!AK$4:CN$104,19,0),"0"),
IFERROR(VLOOKUP($A40,'Season 13'!AK$4:CN$104,19,0),"0"),IFERROR(VLOOKUP($A40,'Season 14'!AK$4:CN$104,19,0),"0"),IFERROR(VLOOKUP(A40,'Season 15'!AK$4:CN$104,19,0),"0"),)</f>
        <v>0</v>
      </c>
      <c r="S40" s="518">
        <f>SUM(
IFERROR(VLOOKUP($A40,'Season 1'!AJ$4:CM$104,20,0),"0"),IFERROR(VLOOKUP($A40,'Season 2'!AK$4:CN$104,20,0),"0"),
IFERROR(VLOOKUP($A40,'Season 3'!AK$4:CN$104,20,0),"0"),IFERROR(VLOOKUP($A40,'Season 4'!AK$4:CN$104,20,0),"0"),
IFERROR(VLOOKUP($A40,'Season 5'!AK$4:CN$104,20,0),"0"),IFERROR(VLOOKUP($A40,'Season 6'!AK$4:CN$104,20,0),"0"),
IFERROR(VLOOKUP($A40,'Season 7'!AK$4:CN$104,20,0),"0"),IFERROR(VLOOKUP($A40,'Season 8'!AK$4:CN$104,20,0),"0"),
IFERROR(VLOOKUP($A40,'Season 9'!AK$4:CN$104,20,0),"0"),IFERROR(VLOOKUP($A40,'Season 10'!AK$4:CN$104,20,0),"0"),
IFERROR(VLOOKUP($A40,'Season 11'!AK$4:CN$104,20,0),"0"),IFERROR(VLOOKUP($A40,'Season 12'!AK$4:CN$104,20,0),"0"),
IFERROR(VLOOKUP($A40,'Season 13'!AK$4:CN$104,20,0),"0"),IFERROR(VLOOKUP($A40,'Season 14'!AK$4:CN$104,20,0),"0"),IFERROR(VLOOKUP(A40,'Season 15'!AK$4:CN$104,20,0),"0"),)</f>
        <v>0</v>
      </c>
      <c r="T40" s="21">
        <f>SUM(
IFERROR(VLOOKUP($A40,'Season 1'!AJ$4:CM$104,21,0),"0"),IFERROR(VLOOKUP($A40,'Season 2'!AK$4:CN$104,21,0),"0"),
IFERROR(VLOOKUP($A40,'Season 3'!AK$4:CN$104,21,0),"0"),IFERROR(VLOOKUP($A40,'Season 4'!AK$4:CN$104,21,0),"0"),
IFERROR(VLOOKUP($A40,'Season 5'!AK$4:CN$104,21,0),"0"),IFERROR(VLOOKUP($A40,'Season 6'!AK$4:CN$104,21,0),"0"),
IFERROR(VLOOKUP($A40,'Season 7'!AK$4:CN$104,21,0),"0"),IFERROR(VLOOKUP($A40,'Season 8'!AK$4:CN$104,21,0),"0"),
IFERROR(VLOOKUP($A40,'Season 9'!AK$4:CN$104,21,0),"0"),IFERROR(VLOOKUP($A40,'Season 10'!AK$4:CN$104,21,0),"0"),
IFERROR(VLOOKUP($A40,'Season 11'!AK$4:CN$104,21,0),"0"),IFERROR(VLOOKUP($A40,'Season 12'!AK$4:CN$104,21,0),"0"),
IFERROR(VLOOKUP($A40,'Season 13'!AK$4:CN$104,21,0),"0"),IFERROR(VLOOKUP($A40,'Season 14'!AK$4:CN$104,21,0),"0"),IFERROR(VLOOKUP(A40,'Season 15'!AK$4:CN$104,21,0),"0"),)</f>
        <v>0</v>
      </c>
      <c r="U40" s="402">
        <f>SUM(
IFERROR(VLOOKUP($A40,'Season 1'!AJ$4:CM$104,22,0),"0"),IFERROR(VLOOKUP($A40,'Season 2'!AK$4:CN$104,22,0),"0"),
IFERROR(VLOOKUP($A40,'Season 3'!AK$4:CN$104,22,0),"0"),IFERROR(VLOOKUP($A40,'Season 4'!AK$4:CN$104,22,0),"0"),
IFERROR(VLOOKUP($A40,'Season 5'!AK$4:CN$104,22,0),"0"),IFERROR(VLOOKUP($A40,'Season 6'!AK$4:CN$104,22,0),"0"),
IFERROR(VLOOKUP($A40,'Season 7'!AK$4:CN$104,22,0),"0"),IFERROR(VLOOKUP($A40,'Season 8'!AK$4:CN$104,22,0),"0"),
IFERROR(VLOOKUP($A40,'Season 9'!AK$4:CN$104,22,0),"0"),IFERROR(VLOOKUP($A40,'Season 10'!AK$4:CN$104,22,0),"0"),
IFERROR(VLOOKUP($A40,'Season 11'!AK$4:CN$104,22,0),"0"),IFERROR(VLOOKUP($A40,'Season 12'!AK$4:CN$104,22,0),"0"),
IFERROR(VLOOKUP($A40,'Season 13'!AK$4:CN$104,22,0),"0"),IFERROR(VLOOKUP($A40,'Season 14'!AK$4:CN$104,22,0),"0"),IFERROR(VLOOKUP(A40,'Season 15'!AK$4:CN$104,22,0),"0"),)</f>
        <v>0</v>
      </c>
      <c r="V40" s="403">
        <f>SUM(
IFERROR(VLOOKUP($A40,'Season 1'!AJ$4:CM$104,23,0),"0"),IFERROR(VLOOKUP($A40,'Season 2'!AK$4:CN$104,23,0),"0"),
IFERROR(VLOOKUP($A40,'Season 3'!AK$4:CN$104,23,0),"0"),IFERROR(VLOOKUP($A40,'Season 4'!AK$4:CN$104,23,0),"0"),
IFERROR(VLOOKUP($A40,'Season 5'!AK$4:CN$104,23,0),"0"),IFERROR(VLOOKUP($A40,'Season 6'!AK$4:CN$104,23,0),"0"),
IFERROR(VLOOKUP($A40,'Season 7'!AK$4:CN$104,23,0),"0"),IFERROR(VLOOKUP($A40,'Season 8'!AK$4:CN$104,23,0),"0"),
IFERROR(VLOOKUP($A40,'Season 9'!AK$4:CN$104,23,0),"0"),IFERROR(VLOOKUP($A40,'Season 10'!AK$4:CN$104,23,0),"0"),
IFERROR(VLOOKUP($A40,'Season 11'!AK$4:CN$104,23,0),"0"),IFERROR(VLOOKUP($A40,'Season 12'!AK$4:CN$104,23,0),"0"),
IFERROR(VLOOKUP($A40,'Season 13'!AK$4:CN$104,23,0),"0"),IFERROR(VLOOKUP($A40,'Season 14'!AK$4:CN$104,23,0),"0"),IFERROR(VLOOKUP($A40,'Season 15'!AK$4:CN$104,23,0),"0"),)</f>
        <v>0</v>
      </c>
      <c r="W40" s="398">
        <f>SUM(
IFERROR(VLOOKUP($A40,'Season 1'!AJ$4:CM$104,24,0),"0"),IFERROR(VLOOKUP($A40,'Season 2'!AK$4:CN$104,24,0),"0"),
IFERROR(VLOOKUP($A40,'Season 3'!AK$4:CN$104,24,0),"0"),IFERROR(VLOOKUP($A40,'Season 4'!AK$4:CN$104,24,0),"0"),
IFERROR(VLOOKUP($A40,'Season 5'!AK$4:CN$104,24,0),"0"),IFERROR(VLOOKUP($A40,'Season 6'!AK$4:CN$104,24,0),"0"),
IFERROR(VLOOKUP($A40,'Season 7'!AK$4:CN$104,24,0),"0"),IFERROR(VLOOKUP($A40,'Season 8'!AK$4:CN$104,24,0),"0"),
IFERROR(VLOOKUP($A40,'Season 9'!AK$4:CN$104,24,0),"0"),IFERROR(VLOOKUP($A40,'Season 10'!AK$4:CN$104,24,0),"0"),
IFERROR(VLOOKUP($A40,'Season 11'!AK$4:CN$104,24,0),"0"),IFERROR(VLOOKUP($A40,'Season 12'!AK$4:CN$104,24,0),"0"),
IFERROR(VLOOKUP($A40,'Season 13'!AK$4:CN$104,24,0),"0"),IFERROR(VLOOKUP($A40,'Season 14'!AK$4:CN$104,24,0),"0"),IFERROR(VLOOKUP($A40,'Season 15'!AK$4:CN$104,24,0),"0"),)</f>
        <v>0</v>
      </c>
      <c r="X40" s="518">
        <f>SUM(
IFERROR(VLOOKUP($A40,'Season 1'!AJ$4:CM$104,25,0),"0"),IFERROR(VLOOKUP($A40,'Season 2'!AK$4:CN$104,25,0),"0"),
IFERROR(VLOOKUP($A40,'Season 3'!AK$4:CN$104,25,0),"0"),IFERROR(VLOOKUP($A40,'Season 4'!AK$4:CN$104,25,0),"0"),
IFERROR(VLOOKUP($A40,'Season 5'!AK$4:CN$104,25,0),"0"),IFERROR(VLOOKUP($A40,'Season 6'!AK$4:CN$104,25,0),"0"),
IFERROR(VLOOKUP($A40,'Season 7'!AK$4:CN$104,25,0),"0"),IFERROR(VLOOKUP($A40,'Season 8'!AK$4:CN$104,25,0),"0"),
IFERROR(VLOOKUP($A40,'Season 9'!AK$4:CN$104,25,0),"0"),IFERROR(VLOOKUP($A40,'Season 10'!AK$4:CN$104,25,0),"0"),
IFERROR(VLOOKUP($A40,'Season 11'!AK$4:CN$104,25,0),"0"),IFERROR(VLOOKUP($A40,'Season 12'!AK$4:CN$104,25,0),"0"),
IFERROR(VLOOKUP($A40,'Season 13'!AK$4:CN$104,25,0),"0"),IFERROR(VLOOKUP($A40,'Season 14'!AK$4:CN$104,25,0),"0"),IFERROR(VLOOKUP($A40,'Season 15'!AK$4:CN$104,25,0),"0"),)</f>
        <v>0</v>
      </c>
      <c r="Y40" s="21">
        <f>SUM(
IFERROR(VLOOKUP($A40,'Season 1'!AJ$4:CM$104,26,0),"0"),IFERROR(VLOOKUP($A40,'Season 2'!AK$4:CN$104,26,0),"0"),
IFERROR(VLOOKUP($A40,'Season 3'!AK$4:CN$104,26,0),"0"),IFERROR(VLOOKUP($A40,'Season 4'!AK$4:CN$104,26,0),"0"),
IFERROR(VLOOKUP($A40,'Season 5'!AK$4:CN$104,26,0),"0"),IFERROR(VLOOKUP($A40,'Season 6'!AK$4:CN$104,26,0),"0"),
IFERROR(VLOOKUP($A40,'Season 7'!AK$4:CN$104,26,0),"0"),IFERROR(VLOOKUP($A40,'Season 8'!AK$4:CN$104,26,0),"0"),
IFERROR(VLOOKUP($A40,'Season 9'!AK$4:CN$104,26,0),"0"),IFERROR(VLOOKUP($A40,'Season 10'!AK$4:CN$104,26,0),"0"),
IFERROR(VLOOKUP($A40,'Season 11'!AK$4:CN$104,26,0),"0"),IFERROR(VLOOKUP($A40,'Season 12'!AK$4:CN$104,26,0),"0"),
IFERROR(VLOOKUP($A40,'Season 13'!AK$4:CN$104,26,0),"0"),IFERROR(VLOOKUP($A40,'Season 14'!AK$4:CN$104,26,0),"0"),IFERROR(VLOOKUP($A40,'Season 15'!AK$4:CN$104,26,0),"0"),)</f>
        <v>0</v>
      </c>
      <c r="Z40" s="402">
        <f>SUM(
IFERROR(VLOOKUP($A40,'Season 1'!AJ$4:CM$104,27,0),"0"),IFERROR(VLOOKUP($A40,'Season 2'!AK$4:CN$104,27,0),"0"),
IFERROR(VLOOKUP($A40,'Season 3'!AK$4:CN$104,27,0),"0"),IFERROR(VLOOKUP($A40,'Season 4'!AK$4:CN$104,27,0),"0"),
IFERROR(VLOOKUP($A40,'Season 5'!AK$4:CN$104,27,0),"0"),IFERROR(VLOOKUP($A40,'Season 6'!AK$4:CN$104,27,0),"0"),
IFERROR(VLOOKUP($A40,'Season 7'!AK$4:CN$104,27,0),"0"),IFERROR(VLOOKUP($A40,'Season 8'!AK$4:CN$104,27,0),"0"),
IFERROR(VLOOKUP($A40,'Season 9'!AK$4:CN$104,27,0),"0"),IFERROR(VLOOKUP($A40,'Season 10'!AK$4:CN$104,27,0),"0"),
IFERROR(VLOOKUP($A40,'Season 11'!AK$4:CN$104,27,0),"0"),IFERROR(VLOOKUP($A40,'Season 12'!AK$4:CN$104,27,0),"0"),
IFERROR(VLOOKUP($A40,'Season 13'!AK$4:CN$104,27,0),"0"),IFERROR(VLOOKUP($A40,'Season 14'!AK$4:CN$104,27,0),"0"),IFERROR(VLOOKUP($A40,'Season 15'!AK$4:CN$104,27,0),"0"),)</f>
        <v>0</v>
      </c>
      <c r="AA40" s="403">
        <f>SUM(
IFERROR(VLOOKUP($A40,'Season 1'!AJ$4:CM$104,28,0),"0"),IFERROR(VLOOKUP($A40,'Season 2'!AK$4:CN$104,28,0),"0"),
IFERROR(VLOOKUP($A40,'Season 3'!AK$4:CN$104,28,0),"0"),IFERROR(VLOOKUP($A40,'Season 4'!AK$4:CN$104,28,0),"0"),
IFERROR(VLOOKUP($A40,'Season 5'!AK$4:CN$104,28,0),"0"),IFERROR(VLOOKUP($A40,'Season 6'!AK$4:CN$104,28,0),"0"),
IFERROR(VLOOKUP($A40,'Season 7'!AK$4:CN$104,28,0),"0"),IFERROR(VLOOKUP($A40,'Season 8'!AK$4:CN$104,28,0),"0"),
IFERROR(VLOOKUP($A40,'Season 9'!AK$4:CN$104,28,0),"0"),IFERROR(VLOOKUP($A40,'Season 10'!AK$4:CN$104,28,0),"0"),
IFERROR(VLOOKUP($A40,'Season 11'!AK$4:CN$104,28,0),"0"),IFERROR(VLOOKUP($A40,'Season 12'!AK$4:CN$104,28,0),"0"),
IFERROR(VLOOKUP($A40,'Season 13'!AK$4:CN$104,28,0),"0"),IFERROR(VLOOKUP($A40,'Season 14'!AK$4:CN$104,28,0),"0"),IFERROR(VLOOKUP($A40,'Season 15'!AK$4:CN$104,28,0),"0"),)</f>
        <v>0</v>
      </c>
      <c r="AB40" s="398">
        <f>SUM(
IFERROR(VLOOKUP($A40,'Season 1'!AJ$4:CM$104,29,0),"0"),IFERROR(VLOOKUP($A40,'Season 2'!AK$4:CN$104,29,0),"0"),
IFERROR(VLOOKUP($A40,'Season 3'!AK$4:CN$104,29,0),"0"),IFERROR(VLOOKUP($A40,'Season 4'!AK$4:CN$104,29,0),"0"),
IFERROR(VLOOKUP($A40,'Season 5'!AK$4:CN$104,29,0),"0"),IFERROR(VLOOKUP($A40,'Season 6'!AK$4:CN$104,29,0),"0"),
IFERROR(VLOOKUP($A40,'Season 7'!AK$4:CN$104,29,0),"0"),IFERROR(VLOOKUP($A40,'Season 8'!AK$4:CN$104,29,0),"0"),
IFERROR(VLOOKUP($A40,'Season 9'!AK$4:CN$104,29,0),"0"),IFERROR(VLOOKUP($A40,'Season 10'!AK$4:CN$104,29,0),"0"),
IFERROR(VLOOKUP($A40,'Season 11'!AK$4:CN$104,29,0),"0"),IFERROR(VLOOKUP($A40,'Season 12'!AK$4:CN$104,29,0),"0"),
IFERROR(VLOOKUP($A40,'Season 13'!AK$4:CN$104,29,0),"0"),IFERROR(VLOOKUP($A40,'Season 14'!AK$4:CN$104,29,0),"0"),IFERROR(VLOOKUP($A40,'Season 15'!AK$4:CN$104,29,0),"0"),)</f>
        <v>0</v>
      </c>
      <c r="AC40" s="518">
        <f>SUM(
IFERROR(VLOOKUP($A40,'Season 1'!AJ$4:CM$104,30,0),"0"),IFERROR(VLOOKUP($A40,'Season 2'!AK$4:CN$104,30,0),"0"),
IFERROR(VLOOKUP($A40,'Season 3'!AK$4:CN$104,30,0),"0"),IFERROR(VLOOKUP($A40,'Season 4'!AK$4:CN$104,30,0),"0"),
IFERROR(VLOOKUP($A40,'Season 5'!AK$4:CN$104,30,0),"0"),IFERROR(VLOOKUP($A40,'Season 6'!AK$4:CN$104,30,0),"0"),
IFERROR(VLOOKUP($A40,'Season 7'!AK$4:CN$104,30,0),"0"),IFERROR(VLOOKUP($A40,'Season 8'!AK$4:CN$104,30,0),"0"),
IFERROR(VLOOKUP($A40,'Season 9'!AK$4:CN$104,30,0),"0"),IFERROR(VLOOKUP($A40,'Season 10'!AK$4:CN$104,30,0),"0"),
IFERROR(VLOOKUP($A40,'Season 11'!AK$4:CN$104,30,0),"0"),IFERROR(VLOOKUP($A40,'Season 12'!AK$4:CN$104,30,0),"0"),
IFERROR(VLOOKUP($A40,'Season 13'!AK$4:CN$104,30,0),"0"),IFERROR(VLOOKUP($A40,'Season 14'!AK$4:CN$104,30,0),"0"),IFERROR(VLOOKUP($A40,'Season 15'!AK$4:CN$104,30,0),"0"),)</f>
        <v>0</v>
      </c>
      <c r="AD40" s="21">
        <f>SUM(
IFERROR(VLOOKUP($A40,'Season 1'!AJ$4:CM$104,31,0),"0"),IFERROR(VLOOKUP($A40,'Season 2'!AK$4:CN$104,31,0),"0"),
IFERROR(VLOOKUP($A40,'Season 3'!AK$4:CN$104,31,0),"0"),IFERROR(VLOOKUP($A40,'Season 4'!AK$4:CN$104,31,0),"0"),
IFERROR(VLOOKUP($A40,'Season 5'!AK$4:CN$104,31,0),"0"),IFERROR(VLOOKUP($A40,'Season 6'!AK$4:CN$104,31,0),"0"),
IFERROR(VLOOKUP($A40,'Season 7'!AK$4:CN$104,31,0),"0"),IFERROR(VLOOKUP($A40,'Season 8'!AK$4:CN$104,31,0),"0"),
IFERROR(VLOOKUP($A40,'Season 9'!AK$4:CN$104,31,0),"0"),IFERROR(VLOOKUP($A40,'Season 10'!AK$4:CN$104,31,0),"0"),
IFERROR(VLOOKUP($A40,'Season 11'!AK$4:CN$104,31,0),"0"),IFERROR(VLOOKUP($A40,'Season 12'!AK$4:CN$104,31,0),"0"),
IFERROR(VLOOKUP($A40,'Season 13'!AK$4:CN$104,31,0),"0"),IFERROR(VLOOKUP($A40,'Season 14'!AK$4:CN$104,31,0),"0"),IFERROR(VLOOKUP($A40,'Season 15'!AK$4:CN$104,31,0),"0"),)</f>
        <v>0</v>
      </c>
      <c r="AE40" s="402">
        <f>SUM(
IFERROR(VLOOKUP($A40,'Season 1'!AJ$4:CM$104,32,0),"0"),IFERROR(VLOOKUP($A40,'Season 2'!AK$4:CN$104,32,0),"0"),
IFERROR(VLOOKUP($A40,'Season 3'!AK$4:CN$104,32,0),"0"),IFERROR(VLOOKUP($A40,'Season 4'!AK$4:CN$104,32,0),"0"),
IFERROR(VLOOKUP($A40,'Season 5'!AK$4:CN$104,32,0),"0"),IFERROR(VLOOKUP($A40,'Season 6'!AK$4:CN$104,32,0),"0"),
IFERROR(VLOOKUP($A40,'Season 7'!AK$4:CN$104,32,0),"0"),IFERROR(VLOOKUP($A40,'Season 8'!AK$4:CN$104,32,0),"0"),
IFERROR(VLOOKUP($A40,'Season 9'!AK$4:CN$104,32,0),"0"),IFERROR(VLOOKUP($A40,'Season 10'!AK$4:CN$104,32,0),"0"),
IFERROR(VLOOKUP($A40,'Season 11'!AK$4:CN$104,32,0),"0"),IFERROR(VLOOKUP($A40,'Season 12'!AK$4:CN$104,32,0),"0"),
IFERROR(VLOOKUP($A40,'Season 13'!AK$4:CN$104,32,0),"0"),IFERROR(VLOOKUP($A40,'Season 14'!AK$4:CN$104,32,0),"0"),IFERROR(VLOOKUP($A40,'Season 15'!AK$4:CN$104,32,0),"0"),)</f>
        <v>0</v>
      </c>
      <c r="AF40" s="403">
        <f>SUM(IFERROR(VLOOKUP($A40,'Season 2'!AK$4:CN$104,33,0),"0"),
IFERROR(VLOOKUP($A40,'Season 3'!AK$4:CN$104,33,0),"0"),IFERROR(VLOOKUP($A40,'Season 4'!AK$4:CN$104,33,0),"0"),
IFERROR(VLOOKUP($A40,'Season 5'!AK$4:CN$104,33,0),"0"),IFERROR(VLOOKUP($A40,'Season 6'!AK$4:CN$104,33,0),"0"),
IFERROR(VLOOKUP($A40,'Season 7'!AK$4:CN$104,33,0),"0"),IFERROR(VLOOKUP($A40,'Season 8'!AK$4:CN$104,33,0),"0"),
IFERROR(VLOOKUP($A40,'Season 9'!AK$4:CN$104,33,0),"0"),IFERROR(VLOOKUP($A40,'Season 10'!AK$4:CN$104,33,0),"0"),
IFERROR(VLOOKUP($A40,'Season 11'!AK$4:CN$104,33,0),"0"),IFERROR(VLOOKUP($A40,'Season 12'!AK$4:CN$104,33,0),"0"),
IFERROR(VLOOKUP($A40,'Season 13'!AK$4:CN$104,33,0),"0"),IFERROR(VLOOKUP($A40,'Season 14'!AK$4:CN$104,33,0),"0"),IFERROR(VLOOKUP($A40,'Season 15'!AK$4:CN$104,33,0),"0"),)</f>
        <v>0</v>
      </c>
      <c r="AG40" s="398">
        <f>SUM(IFERROR(VLOOKUP($A40,'Season 2'!AK$4:CN$104,34,0),"0"),
IFERROR(VLOOKUP($A40,'Season 3'!AK$4:CN$104,34,0),"0"),IFERROR(VLOOKUP($A40,'Season 4'!AK$4:CN$104,34,0),"0"),
IFERROR(VLOOKUP($A40,'Season 5'!AK$4:CN$104,34,0),"0"),IFERROR(VLOOKUP($A40,'Season 6'!AK$4:CN$104,34,0),"0"),
IFERROR(VLOOKUP($A40,'Season 7'!AK$4:CN$104,34,0),"0"),IFERROR(VLOOKUP($A40,'Season 8'!AK$4:CN$104,34,0),"0"),
IFERROR(VLOOKUP($A40,'Season 9'!AK$4:CN$104,34,0),"0"),IFERROR(VLOOKUP($A40,'Season 10'!AK$4:CN$104,34,0),"0"),
IFERROR(VLOOKUP($A40,'Season 11'!AK$4:CN$104,34,0),"0"),IFERROR(VLOOKUP($A40,'Season 12'!AK$4:CN$104,34,0),"0"),
IFERROR(VLOOKUP($A40,'Season 13'!AK$4:CN$104,34,0),"0"),IFERROR(VLOOKUP($A40,'Season 14'!AK$4:CN$104,34,0),"0"),IFERROR(VLOOKUP($A40,'Season 15'!AK$4:CN$104,34,0),"0"),)</f>
        <v>0</v>
      </c>
      <c r="AH40" s="518">
        <f>SUM(IFERROR(VLOOKUP($A40,'Season 2'!AK$4:CN$104,35,0),"0"),
IFERROR(VLOOKUP($A40,'Season 3'!AK$4:CN$104,35,0),"0"),IFERROR(VLOOKUP($A40,'Season 4'!AK$4:CN$104,35,0),"0"),
IFERROR(VLOOKUP($A40,'Season 5'!AK$4:CN$104,35,0),"0"),IFERROR(VLOOKUP($A40,'Season 6'!AK$4:CN$104,35,0),"0"),
IFERROR(VLOOKUP($A40,'Season 7'!AK$4:CN$104,35,0),"0"),IFERROR(VLOOKUP($A40,'Season 8'!AK$4:CN$104,35,0),"0"),
IFERROR(VLOOKUP($A40,'Season 9'!AK$4:CN$104,35,0),"0"),IFERROR(VLOOKUP($A40,'Season 10'!AK$4:CN$104,35,0),"0"),
IFERROR(VLOOKUP($A40,'Season 11'!AK$4:CN$104,35,0),"0"),IFERROR(VLOOKUP($A40,'Season 12'!AK$4:CN$104,35,0),"0"),
IFERROR(VLOOKUP($A40,'Season 13'!AK$4:CN$104,35,0),"0"),IFERROR(VLOOKUP($A40,'Season 14'!AK$4:CN$104,35,0),"0"),IFERROR(VLOOKUP($A40,'Season 15'!AK$4:CN$104,35,0),"0"),)</f>
        <v>0</v>
      </c>
      <c r="AI40" s="21">
        <f>SUM(IFERROR(VLOOKUP($A40,'Season 2'!AK$4:CN$104,36,0),"0"),
IFERROR(VLOOKUP($A40,'Season 3'!AK$4:CN$104,36,0),"0"),IFERROR(VLOOKUP($A40,'Season 4'!AK$4:CN$104,36,0),"0"),
IFERROR(VLOOKUP($A40,'Season 5'!AK$4:CN$104,36,0),"0"),IFERROR(VLOOKUP($A40,'Season 6'!AK$4:CN$104,36,0),"0"),
IFERROR(VLOOKUP($A40,'Season 7'!AK$4:CN$104,36,0),"0"),IFERROR(VLOOKUP($A40,'Season 8'!AK$4:CN$104,36,0),"0"),
IFERROR(VLOOKUP($A40,'Season 9'!AK$4:CN$104,36,0),"0"),IFERROR(VLOOKUP($A40,'Season 10'!AK$4:CN$104,36,0),"0"),
IFERROR(VLOOKUP($A40,'Season 11'!AK$4:CN$104,36,0),"0"),IFERROR(VLOOKUP($A40,'Season 12'!AK$4:CN$104,36,0),"0"),
IFERROR(VLOOKUP($A40,'Season 13'!AK$4:CN$104,36,0),"0"),IFERROR(VLOOKUP($A40,'Season 14'!AK$4:CN$104,36,0),"0"),IFERROR(VLOOKUP($A40,'Season 15'!AK$4:CN$104,36,0),"0"),)</f>
        <v>0</v>
      </c>
      <c r="AJ40" s="402">
        <f>SUM(IFERROR(VLOOKUP($A40,'Season 2'!AK$4:CN$104,37,0),"0"),
IFERROR(VLOOKUP($A40,'Season 3'!AK$4:CN$104,37,0),"0"),IFERROR(VLOOKUP($A40,'Season 4'!AK$4:CN$104,37,0),"0"),
IFERROR(VLOOKUP($A40,'Season 5'!AK$4:CN$104,37,0),"0"),IFERROR(VLOOKUP($A40,'Season 6'!AK$4:CN$104,37,0),"0"),
IFERROR(VLOOKUP($A40,'Season 7'!AK$4:CN$104,37,0),"0"),IFERROR(VLOOKUP($A40,'Season 8'!AK$4:CN$104,37,0),"0"),
IFERROR(VLOOKUP($A40,'Season 9'!AK$4:CN$104,37,0),"0"),IFERROR(VLOOKUP($A40,'Season 10'!AK$4:CN$104,37,0),"0"),
IFERROR(VLOOKUP($A40,'Season 11'!AK$4:CN$104,37,0),"0"),IFERROR(VLOOKUP($A40,'Season 12'!AK$4:CN$104,37,0),"0"),
IFERROR(VLOOKUP($A40,'Season 13'!AK$4:CN$104,37,0),"0"),IFERROR(VLOOKUP($A40,'Season 14'!AK$4:CN$104,37,0),"0"),IFERROR(VLOOKUP($A40,'Season 15'!AK$4:CN$104,37,0),"0"),)</f>
        <v>0</v>
      </c>
      <c r="AK40" s="403">
        <f>SUM(IFERROR(VLOOKUP($A40,'Season 1'!AJ$4:CM$104,33,0),"0"),IFERROR(VLOOKUP($A40,'Season 2'!AK$4:CN$104,38,0),"0"),
IFERROR(VLOOKUP($A40,'Season 3'!AK$4:CN$104,38,0),"0"),IFERROR(VLOOKUP($A40,'Season 4'!AK$4:CN$104,38,0),"0"),
IFERROR(VLOOKUP($A40,'Season 5'!AK$4:CN$104,38,0),"0"),IFERROR(VLOOKUP($A40,'Season 6'!AK$4:CN$104,38,0),"0"),
IFERROR(VLOOKUP($A40,'Season 7'!AK$4:CN$104,38,0),"0"),IFERROR(VLOOKUP($A40,'Season 8'!AK$4:CN$104,38,0),"0"),
IFERROR(VLOOKUP($A40,'Season 9'!AK$4:CN$104,38,0),"0"),IFERROR(VLOOKUP($A40,'Season 10'!AK$4:CN$104,38,0),"0"),
IFERROR(VLOOKUP($A40,'Season 11'!AK$4:CN$104,38,0),"0"),IFERROR(VLOOKUP($A40,'Season 12'!AK$4:CN$104,38,0),"0"),
IFERROR(VLOOKUP($A40,'Season 13'!AK$4:CN$104,38,0),"0"),IFERROR(VLOOKUP($A40,'Season 14'!AK$4:CN$104,38,0),"0"),IFERROR(VLOOKUP($A40,'Season 15'!AK$4:CN$104,38,0),"0"),)</f>
        <v>0</v>
      </c>
      <c r="AL40" s="398">
        <f>SUM(IFERROR(VLOOKUP($A40,'Season 1'!AJ$4:CM$104,34,0),"0"),IFERROR(VLOOKUP($A40,'Season 2'!AK$4:CN$104,39,0),"0"),
IFERROR(VLOOKUP($A40,'Season 3'!AK$4:CN$104,39,0),"0"),IFERROR(VLOOKUP($A40,'Season 4'!AK$4:CN$104,39,0),"0"),
IFERROR(VLOOKUP($A40,'Season 5'!AK$4:CN$104,39,0),"0"),IFERROR(VLOOKUP($A40,'Season 6'!AK$4:CN$104,39,0),"0"),
IFERROR(VLOOKUP($A40,'Season 7'!AK$4:CN$104,39,0),"0"),IFERROR(VLOOKUP($A40,'Season 8'!AK$4:CN$104,39,0),"0"),
IFERROR(VLOOKUP($A40,'Season 9'!AK$4:CN$104,39,0),"0"),IFERROR(VLOOKUP($A40,'Season 10'!AK$4:CN$104,39,0),"0"),
IFERROR(VLOOKUP($A40,'Season 11'!AK$4:CN$104,39,0),"0"),IFERROR(VLOOKUP($A40,'Season 12'!AK$4:CN$104,39,0),"0"),
IFERROR(VLOOKUP($A40,'Season 13'!AK$4:CN$104,39,0),"0"),IFERROR(VLOOKUP($A40,'Season 14'!AK$4:CN$104,39,0),"0"),IFERROR(VLOOKUP($A40,'Season 15'!AK$4:CN$104,39,0),"0"),)</f>
        <v>0</v>
      </c>
      <c r="AM40" s="518">
        <f>SUM(IFERROR(VLOOKUP($A40,'Season 1'!AJ$4:CM$104,35,0),"0"),IFERROR(VLOOKUP($A40,'Season 2'!AK$4:CN$104,40,0),"0"),
IFERROR(VLOOKUP($A40,'Season 3'!AK$4:CN$104,40,0),"0"),IFERROR(VLOOKUP($A40,'Season 4'!AK$4:CN$104,40,0),"0"),
IFERROR(VLOOKUP($A40,'Season 5'!AK$4:CN$104,40,0),"0"),IFERROR(VLOOKUP($A40,'Season 6'!AK$4:CN$104,40,0),"0"),
IFERROR(VLOOKUP($A40,'Season 7'!AK$4:CN$104,40,0),"0"),IFERROR(VLOOKUP($A40,'Season 8'!AK$4:CN$104,40,0),"0"),
IFERROR(VLOOKUP($A40,'Season 9'!AK$4:CN$104,40,0),"0"),IFERROR(VLOOKUP($A40,'Season 10'!AK$4:CN$104,40,0),"0"),
IFERROR(VLOOKUP($A40,'Season 11'!AK$4:CN$104,40,0),"0"),IFERROR(VLOOKUP($A40,'Season 12'!AK$4:CN$104,40,0),"0"),
IFERROR(VLOOKUP($A40,'Season 13'!AK$4:CN$104,40,0),"0"),IFERROR(VLOOKUP($A40,'Season 14'!AK$4:CN$104,40,0),"0"),IFERROR(VLOOKUP($A40,'Season 15'!AK$4:CN$104,40,0),"0"),)</f>
        <v>0</v>
      </c>
      <c r="AN40" s="21">
        <f>SUM(IFERROR(VLOOKUP($A40,'Season 1'!AJ$4:CM$104,36,0),"0"),IFERROR(VLOOKUP($A40,'Season 2'!AK$4:CN$104,41,0),"0"),
IFERROR(VLOOKUP($A40,'Season 3'!AK$4:CN$104,41,0),"0"),IFERROR(VLOOKUP($A40,'Season 4'!AK$4:CN$104,41,0),"0"),
IFERROR(VLOOKUP($A40,'Season 5'!AK$4:CN$104,41,0),"0"),IFERROR(VLOOKUP($A40,'Season 6'!AK$4:CN$104,41,0),"0"),
IFERROR(VLOOKUP($A40,'Season 7'!AK$4:CN$104,41,0),"0"),IFERROR(VLOOKUP($A40,'Season 8'!AK$4:CN$104,41,0),"0"),
IFERROR(VLOOKUP($A40,'Season 9'!AK$4:CN$104,41,0),"0"),IFERROR(VLOOKUP($A40,'Season 10'!AK$4:CN$104,41,0),"0"),
IFERROR(VLOOKUP($A40,'Season 11'!AK$4:CN$104,41,0),"0"),IFERROR(VLOOKUP($A40,'Season 12'!AK$4:CN$104,41,0),"0"),
IFERROR(VLOOKUP($A40,'Season 13'!AK$4:CN$104,41,0),"0"),IFERROR(VLOOKUP($A40,'Season 14'!AK$4:CN$104,41,0),"0"),IFERROR(VLOOKUP($A40,'Season 15'!AK$4:CN$104,41,0),"0"),)</f>
        <v>0</v>
      </c>
      <c r="AO40" s="402">
        <f>SUM(IFERROR(VLOOKUP($A40,'Season 1'!AJ$4:CM$104,37,0),"0"),IFERROR(VLOOKUP($A40,'Season 2'!AK$4:CN$104,42,0),"0"),
IFERROR(VLOOKUP($A40,'Season 3'!AK$4:CN$104,42,0),"0"),IFERROR(VLOOKUP($A40,'Season 4'!AK$4:CN$104,42,0),"0"),
IFERROR(VLOOKUP($A40,'Season 5'!AK$4:CN$104,42,0),"0"),IFERROR(VLOOKUP($A40,'Season 6'!AK$4:CN$104,42,0),"0"),
IFERROR(VLOOKUP($A40,'Season 7'!AK$4:CN$104,42,0),"0"),IFERROR(VLOOKUP($A40,'Season 8'!AK$4:CN$104,42,0),"0"),
IFERROR(VLOOKUP($A40,'Season 9'!AK$4:CN$104,42,0),"0"),IFERROR(VLOOKUP($A40,'Season 10'!AK$4:CN$104,42,0),"0"),
IFERROR(VLOOKUP($A40,'Season 11'!AK$4:CN$104,42,0),"0"),IFERROR(VLOOKUP($A40,'Season 12'!AK$4:CN$104,42,0),"0"),
IFERROR(VLOOKUP($A40,'Season 13'!AK$4:CN$104,42,0),"0"),IFERROR(VLOOKUP($A40,'Season 14'!AK$4:CN$104,42,0),"0"),IFERROR(VLOOKUP($A40,'Season 15'!AK$4:CN$104,42,0),"0"),)</f>
        <v>0</v>
      </c>
      <c r="AP40" s="403">
        <f>SUM(IFERROR(VLOOKUP($A40,'Season 1'!AJ$4:CM$104,43,0),"0"),IFERROR(VLOOKUP($A40,'Season 2'!AK$4:CN$104,43,0),"0"),
IFERROR(VLOOKUP($A40,'Season 3'!AK$4:CN$104,43,0),"0"),IFERROR(VLOOKUP($A40,'Season 4'!AK$4:CN$104,43,0),"0"),
IFERROR(VLOOKUP($A40,'Season 5'!AK$4:CN$104,43,0),"0"),IFERROR(VLOOKUP($A40,'Season 6'!AK$4:CN$104,43,0),"0"),
IFERROR(VLOOKUP($A40,'Season 7'!AK$4:CN$104,43,0),"0"),IFERROR(VLOOKUP($A40,'Season 8'!AK$4:CN$104,43,0),"0"),
IFERROR(VLOOKUP($A40,'Season 9'!AK$4:CN$104,43,0),"0"),IFERROR(VLOOKUP($A40,'Season 10'!AK$4:CN$104,43,0),"0"),
IFERROR(VLOOKUP($A40,'Season 11'!AK$4:CN$104,43,0),"0"),IFERROR(VLOOKUP($A40,'Season 12'!AK$4:CN$104,43,0),"0"),
IFERROR(VLOOKUP($A40,'Season 13'!AK$4:CN$104,43,0),"0"),IFERROR(VLOOKUP($A40,'Season 14'!AK$4:CN$104,43,0),"0"),IFERROR(VLOOKUP($A40,'Season 15'!AK$4:CN$104,43,0),"0"),)</f>
        <v>0</v>
      </c>
      <c r="AQ40" s="398">
        <f>SUM(IFERROR(VLOOKUP($A40,'Season 1'!AJ$4:CM$104,44,0),"0"),IFERROR(VLOOKUP($A40,'Season 2'!AK$4:CN$104,44,0),"0"),
IFERROR(VLOOKUP($A40,'Season 3'!AK$4:CN$104,44,0),"0"),IFERROR(VLOOKUP($A40,'Season 4'!AK$4:CN$104,44,0),"0"),
IFERROR(VLOOKUP($A40,'Season 5'!AK$4:CN$104,44,0),"0"),IFERROR(VLOOKUP($A40,'Season 6'!AK$4:CN$104,44,0),"0"),
IFERROR(VLOOKUP($A40,'Season 7'!AK$4:CN$104,44,0),"0"),IFERROR(VLOOKUP($A40,'Season 8'!AK$4:CN$104,44,0),"0"),
IFERROR(VLOOKUP($A40,'Season 9'!AK$4:CN$104,44,0),"0"),IFERROR(VLOOKUP($A40,'Season 10'!AK$4:CN$104,44,0),"0"),
IFERROR(VLOOKUP($A40,'Season 11'!AK$4:CN$104,44,0),"0"),IFERROR(VLOOKUP($A40,'Season 12'!AK$4:CN$104,44,0),"0"),
IFERROR(VLOOKUP($A40,'Season 13'!AK$4:CN$104,44,0),"0"),IFERROR(VLOOKUP($A40,'Season 14'!AK$4:CN$104,44,0),"0"),IFERROR(VLOOKUP($A40,'Season 15'!AK$4:CN$104,44,0),"0"),)</f>
        <v>0</v>
      </c>
      <c r="AR40" s="518">
        <f>SUM(IFERROR(VLOOKUP($A40,'Season 1'!AJ$4:CM$104,45,0),"0"),IFERROR(VLOOKUP($A40,'Season 2'!AK$4:CN$104,45,0),"0"),
IFERROR(VLOOKUP($A40,'Season 3'!AK$4:CN$104,45,0),"0"),IFERROR(VLOOKUP($A40,'Season 4'!AK$4:CN$104,45,0),"0"),
IFERROR(VLOOKUP($A40,'Season 5'!AK$4:CN$104,45,0),"0"),IFERROR(VLOOKUP($A40,'Season 6'!AK$4:CN$104,45,0),"0"),
IFERROR(VLOOKUP($A40,'Season 7'!AK$4:CN$104,45,0),"0"),IFERROR(VLOOKUP($A40,'Season 8'!AK$4:CN$104,45,0),"0"),
IFERROR(VLOOKUP($A40,'Season 9'!AK$4:CN$104,45,0),"0"),IFERROR(VLOOKUP($A40,'Season 10'!AK$4:CN$104,45,0),"0"),
IFERROR(VLOOKUP($A40,'Season 11'!AK$4:CN$104,45,0),"0"),IFERROR(VLOOKUP($A40,'Season 12'!AK$4:CN$104,45,0),"0"),
IFERROR(VLOOKUP($A40,'Season 13'!AK$4:CN$104,45,0),"0"),IFERROR(VLOOKUP($A40,'Season 14'!AK$4:CN$104,45,0),"0"),IFERROR(VLOOKUP($A40,'Season 15'!AK$4:CN$104,45,0),"0"),)</f>
        <v>0</v>
      </c>
      <c r="AS40" s="21">
        <f>SUM(IFERROR(VLOOKUP($A40,'Season 1'!AJ$4:CM$104,46,0),"0"),IFERROR(VLOOKUP($A40,'Season 2'!AK$4:CN$104,46,0),"0"),
IFERROR(VLOOKUP($A40,'Season 3'!AK$4:CN$104,46,0),"0"),IFERROR(VLOOKUP($A40,'Season 4'!AK$4:CN$104,46,0),"0"),
IFERROR(VLOOKUP($A40,'Season 5'!AK$4:CN$104,46,0),"0"),IFERROR(VLOOKUP($A40,'Season 6'!AK$4:CN$104,46,0),"0"),
IFERROR(VLOOKUP($A40,'Season 7'!AK$4:CN$104,46,0),"0"),IFERROR(VLOOKUP($A40,'Season 8'!AK$4:CN$104,46,0),"0"),
IFERROR(VLOOKUP($A40,'Season 9'!AK$4:CN$104,46,0),"0"),IFERROR(VLOOKUP($A40,'Season 10'!AK$4:CN$104,46,0),"0"),
IFERROR(VLOOKUP($A40,'Season 11'!AK$4:CN$104,46,0),"0"),IFERROR(VLOOKUP($A40,'Season 12'!AK$4:CN$104,46,0),"0"),
IFERROR(VLOOKUP($A40,'Season 13'!AK$4:CN$104,46,0),"0"),IFERROR(VLOOKUP($A40,'Season 14'!AK$4:CN$104,46,0),"0"),IFERROR(VLOOKUP($A40,'Season 15'!AK$4:CN$104,46,0),"0"),)</f>
        <v>0</v>
      </c>
      <c r="AT40" s="402">
        <f>SUM(IFERROR(VLOOKUP($A40,'Season 1'!AJ$4:CM$104,47,0),"0"),IFERROR(VLOOKUP($A40,'Season 2'!AK$4:CN$104,47,0),"0"),
IFERROR(VLOOKUP($A40,'Season 3'!AK$4:CN$104,47,0),"0"),IFERROR(VLOOKUP($A40,'Season 4'!AK$4:CN$104,47,0),"0"),
IFERROR(VLOOKUP($A40,'Season 5'!AK$4:CN$104,47,0),"0"),IFERROR(VLOOKUP($A40,'Season 6'!AK$4:CN$104,47,0),"0"),
IFERROR(VLOOKUP($A40,'Season 7'!AK$4:CN$104,47,0),"0"),IFERROR(VLOOKUP($A40,'Season 8'!AK$4:CN$104,47,0),"0"),
IFERROR(VLOOKUP($A40,'Season 9'!AK$4:CN$104,47,0),"0"),IFERROR(VLOOKUP($A40,'Season 10'!AK$4:CN$104,47,0),"0"),
IFERROR(VLOOKUP($A40,'Season 11'!AK$4:CN$104,47,0),"0"),IFERROR(VLOOKUP($A40,'Season 12'!AK$4:CN$104,47,0),"0"),
IFERROR(VLOOKUP($A40,'Season 13'!AK$4:CN$104,47,0),"0"),IFERROR(VLOOKUP($A40,'Season 14'!AK$4:CN$104,47,0),"0"),IFERROR(VLOOKUP($A40,'Season 15'!AK$4:CN$104,47,0),"0"),)</f>
        <v>0</v>
      </c>
      <c r="AU40" s="403">
        <f>SUM(IFERROR(VLOOKUP($A40,'Season 3'!AK$4:CN$104,48,0),"0"),IFERROR(VLOOKUP($A40,'Season 4'!AK$4:CN$104,48,0),"0"),
IFERROR(VLOOKUP($A40,'Season 5'!AK$4:CN$104,48,0),"0"),IFERROR(VLOOKUP($A40,'Season 6'!AK$4:CN$104,48,0),"0"),
IFERROR(VLOOKUP($A40,'Season 7'!AK$4:CN$104,48,0),"0"),IFERROR(VLOOKUP($A40,'Season 8'!AK$4:CN$104,48,0),"0"),
IFERROR(VLOOKUP($A40,'Season 9'!AK$4:CN$104,48,0),"0"),IFERROR(VLOOKUP($A40,'Season 10'!AK$4:CN$104,48,0),"0"),
IFERROR(VLOOKUP($A40,'Season 11'!AK$4:CN$104,48,0),"0"),IFERROR(VLOOKUP($A40,'Season 12'!AK$4:CN$104,48,0),"0"),
IFERROR(VLOOKUP($A40,'Season 13'!AK$4:CN$104,48,0),"0"),IFERROR(VLOOKUP($A40,'Season 14'!AK$4:CN$104,48,0),"0"),IFERROR(VLOOKUP($A40,'Season 15'!AK$4:CN$104,48,0),"0"),)</f>
        <v>0</v>
      </c>
      <c r="AV40" s="398">
        <f>SUM(IFERROR(VLOOKUP($A40,'Season 3'!AK$4:CN$104,49,0),"0"),IFERROR(VLOOKUP($A40,'Season 4'!AK$4:CN$104,49,0),"0"),
IFERROR(VLOOKUP($A40,'Season 5'!AK$4:CN$104,49,0),"0"),IFERROR(VLOOKUP($A40,'Season 6'!AK$4:CN$104,49,0),"0"),
IFERROR(VLOOKUP($A40,'Season 7'!AK$4:CN$104,49,0),"0"),IFERROR(VLOOKUP($A40,'Season 8'!AK$4:CN$104,49,0),"0"),
IFERROR(VLOOKUP($A40,'Season 9'!AK$4:CN$104,49,0),"0"),IFERROR(VLOOKUP($A40,'Season 10'!AK$4:CN$104,49,0),"0"),
IFERROR(VLOOKUP($A40,'Season 11'!AK$4:CN$104,49,0),"0"),IFERROR(VLOOKUP($A40,'Season 12'!AK$4:CN$104,49,0),"0"),
IFERROR(VLOOKUP($A40,'Season 13'!AK$4:CN$104,49,0),"0"),IFERROR(VLOOKUP($A40,'Season 14'!AK$4:CN$104,49,0),"0"),IFERROR(VLOOKUP($A40,'Season 15'!AK$4:CN$104,49,0),"0"),)</f>
        <v>0</v>
      </c>
      <c r="AW40" s="518">
        <f>SUM(IFERROR(VLOOKUP($A40,'Season 3'!AK$4:CN$104,50,0),"0"),IFERROR(VLOOKUP($A40,'Season 4'!AK$4:CN$104,50,0),"0"),
IFERROR(VLOOKUP($A40,'Season 5'!AK$4:CN$104,50,0),"0"),IFERROR(VLOOKUP($A40,'Season 6'!AK$4:CN$104,50,0),"0"),
IFERROR(VLOOKUP($A40,'Season 7'!AK$4:CN$104,50,0),"0"),IFERROR(VLOOKUP($A40,'Season 8'!AK$4:CN$104,50,0),"0"),
IFERROR(VLOOKUP($A40,'Season 9'!AK$4:CN$104,50,0),"0"),IFERROR(VLOOKUP($A40,'Season 10'!AK$4:CN$104,50,0),"0"),
IFERROR(VLOOKUP($A40,'Season 11'!AK$4:CN$104,50,0),"0"),IFERROR(VLOOKUP($A40,'Season 12'!AK$4:CN$104,50,0),"0"),
IFERROR(VLOOKUP($A40,'Season 13'!AK$4:CN$104,50,0),"0"),IFERROR(VLOOKUP($A40,'Season 14'!AK$4:CN$104,50,0),"0"),IFERROR(VLOOKUP($A40,'Season 15'!AK$4:CN$104,50,0),"0"),)</f>
        <v>0</v>
      </c>
      <c r="AX40" s="21">
        <f>SUM(IFERROR(VLOOKUP($A40,'Season 3'!AK$4:CN$104,51,0),"0"),IFERROR(VLOOKUP($A40,'Season 4'!AK$4:CN$104,51,0),"0"),
IFERROR(VLOOKUP($A40,'Season 5'!AK$4:CN$104,51,0),"0"),IFERROR(VLOOKUP($A40,'Season 6'!AK$4:CN$104,51,0),"0"),
IFERROR(VLOOKUP($A40,'Season 7'!AK$4:CN$104,51,0),"0"),IFERROR(VLOOKUP($A40,'Season 8'!AK$4:CN$104,51,0),"0"),
IFERROR(VLOOKUP($A40,'Season 9'!AK$4:CN$104,51,0),"0"),IFERROR(VLOOKUP($A40,'Season 10'!AK$4:CN$104,51,0),"0"),
IFERROR(VLOOKUP($A40,'Season 11'!AK$4:CN$104,51,0),"0"),IFERROR(VLOOKUP($A40,'Season 12'!AK$4:CN$104,51,0),"0"),
IFERROR(VLOOKUP($A40,'Season 13'!AK$4:CN$104,51,0),"0"),IFERROR(VLOOKUP($A40,'Season 14'!AK$4:CN$104,51,0),"0"),IFERROR(VLOOKUP($A40,'Season 15'!AK$4:CN$104,51,0),"0"),)</f>
        <v>0</v>
      </c>
      <c r="AY40" s="402">
        <f>SUM(IFERROR(VLOOKUP($A40,'Season 3'!AK$4:CN$104,52,0),"0"),IFERROR(VLOOKUP($A40,'Season 4'!AK$4:CN$104,52,0),"0"),
IFERROR(VLOOKUP($A40,'Season 5'!AK$4:CN$104,52,0),"0"),IFERROR(VLOOKUP($A40,'Season 6'!AK$4:CN$104,52,0),"0"),
IFERROR(VLOOKUP($A40,'Season 7'!AK$4:CN$104,52,0),"0"),IFERROR(VLOOKUP($A40,'Season 8'!AK$4:CN$104,52,0),"0"),
IFERROR(VLOOKUP($A40,'Season 9'!AK$4:CN$104,52,0),"0"),IFERROR(VLOOKUP($A40,'Season 10'!AK$4:CN$104,52,0),"0"),
IFERROR(VLOOKUP($A40,'Season 11'!AK$4:CN$104,52,0),"0"),IFERROR(VLOOKUP($A40,'Season 12'!AK$4:CN$104,52,0),"0"),
IFERROR(VLOOKUP($A40,'Season 13'!AK$4:CN$104,52,0),"0"),IFERROR(VLOOKUP($A40,'Season 14'!AK$4:CN$104,52,0),"0"),IFERROR(VLOOKUP($A40,'Season 15'!AK$4:CN$104,52,0),"0"),)</f>
        <v>0</v>
      </c>
      <c r="AZ40" s="403">
        <f>SUM(IFERROR(VLOOKUP($A40,'Season 1'!AJ$4:CM$104,38,0),"0"),IFERROR(VLOOKUP($A40,'Season 2'!AK$4:CN$104,48,0),"0"),)</f>
        <v>0</v>
      </c>
      <c r="BA40" s="398">
        <f>SUM(IFERROR(VLOOKUP($A40,'Season 1'!AJ$4:CM$104,39,0),"0"),IFERROR(VLOOKUP($A40,'Season 2'!AK$4:CN$104,49,0),"0"),)</f>
        <v>0</v>
      </c>
      <c r="BB40" s="518">
        <f>SUM(IFERROR(VLOOKUP($A40,'Season 1'!AJ$4:CM$104,40,0),"0"),IFERROR(VLOOKUP($A40,'Season 2'!AK$4:CN$104,50,0),"0"),)</f>
        <v>0</v>
      </c>
      <c r="BC40" s="21">
        <f>SUM(IFERROR(VLOOKUP($A40,'Season 1'!AJ$4:CM$104,41,0),"0"),IFERROR(VLOOKUP($A40,'Season 2'!AK$4:CN$104,51,0),"0"),)</f>
        <v>0</v>
      </c>
      <c r="BD40" s="402">
        <f>SUM(IFERROR(VLOOKUP($A40,'Season 1'!AJ$4:CM$104,42,0),"0"),IFERROR(VLOOKUP($A40,'Season 2'!AK$4:CN$104,52,0),"0"),)</f>
        <v>0</v>
      </c>
      <c r="BE40" s="561">
        <f>SUM(
IFERROR(VLOOKUP($A40,'Season 1'!AJ$4:CM$104,48,0),"0"),IFERROR(VLOOKUP($A40,'Season 2'!AK$4:CN$104,53,0),"0"),
IFERROR(VLOOKUP($A40,'Season 3'!AK$4:CN$104,53,0),"0"),IFERROR(VLOOKUP($A40,'Season 4'!AK$4:CN$104,53,0),"0"),
IFERROR(VLOOKUP($A40,'Season 5'!AK$4:CN$104,53,0),"0"),IFERROR(VLOOKUP($A40,'Season 6'!AK$4:CN$104,53,0),"0"),
IFERROR(VLOOKUP($A40,'Season 7'!AK$4:CN$104,53,0),"0"),IFERROR(VLOOKUP($A40,'Season 8'!AK$4:CN$104,53,0),"0"),
IFERROR(VLOOKUP($A40,'Season 9'!AK$4:CN$104,53,0),"0"),IFERROR(VLOOKUP($A40,'Season 10'!AK$4:CN$104,53,0),"0"),
IFERROR(VLOOKUP($A40,'Season 11'!AK$4:CN$104,53,0),"0"),IFERROR(VLOOKUP($A40,'Season 12'!AK$4:CN$104,53,0),"0"),
IFERROR(VLOOKUP($A40,'Season 13'!AK$4:CN$104,53,0),"0"),IFERROR(VLOOKUP($A40,'Season 14'!AK$4:CN$104,53,0),"0"),IFERROR(VLOOKUP($A40,'Season 15'!AK$4:CN$104,53,0),"0"),)</f>
        <v>0</v>
      </c>
      <c r="BF40" s="562">
        <f>SUM(
IFERROR(VLOOKUP($A40,'Season 1'!AJ$4:CM$104,49,0),"0"),IFERROR(VLOOKUP($A40,'Season 2'!AK$4:CN$104,54,0),"0"),
IFERROR(VLOOKUP($A40,'Season 3'!AK$4:CN$104,54,0),"0"),IFERROR(VLOOKUP($A40,'Season 4'!AK$4:CN$104,54,0),"0"),
IFERROR(VLOOKUP($A40,'Season 5'!AK$4:CN$104,54,0),"0"),IFERROR(VLOOKUP($A40,'Season 6'!AK$4:CN$104,54,0),"0"),
IFERROR(VLOOKUP($A40,'Season 7'!AK$4:CN$104,54,0),"0"),IFERROR(VLOOKUP($A40,'Season 8'!AK$4:CN$104,54,0),"0"),
IFERROR(VLOOKUP($A40,'Season 9'!AK$4:CN$104,54,0),"0"),IFERROR(VLOOKUP($A40,'Season 10'!AK$4:CN$104,54,0),"0"),
IFERROR(VLOOKUP($A40,'Season 11'!AK$4:CN$104,540),"0"),IFERROR(VLOOKUP($A40,'Season 12'!AK$4:CN$104,54,0),"0"),
IFERROR(VLOOKUP($A40,'Season 13'!AK$4:CN$104,54,0),"0"),IFERROR(VLOOKUP($A40,'Season 14'!AK$4:CN$104,54,0),"0"),IFERROR(VLOOKUP($A40,'Season 15'!AK$4:CN$104,54,0),"0"),)</f>
        <v>0</v>
      </c>
      <c r="BG40" s="529" t="e">
        <f t="shared" si="1"/>
        <v>#DIV/0!</v>
      </c>
      <c r="BI40" s="553"/>
      <c r="BJ40" s="553"/>
      <c r="BK40" s="553"/>
      <c r="BL40" s="553"/>
      <c r="BM40" s="553"/>
      <c r="BN40" s="553"/>
      <c r="BO40" s="531"/>
      <c r="BP40" s="531"/>
      <c r="BQ40" s="531"/>
      <c r="BR40" s="531"/>
      <c r="BS40" s="12" t="str">
        <f>IFERROR(VLOOKUP($A40,'Season 1'!$AJ$4:$CM$104,50,0),"0")</f>
        <v>0</v>
      </c>
      <c r="BT40" s="12" t="str">
        <f>IFERROR(VLOOKUP($A40,'Season 1'!$AJ$4:$CM$104,51,0),"0")</f>
        <v>0</v>
      </c>
      <c r="BU40" s="12" t="str">
        <f>IFERROR(VLOOKUP($A40,'Season 2'!$AK$4:$CN$104,55,0),"0")</f>
        <v>0</v>
      </c>
      <c r="BV40" s="12" t="str">
        <f>IFERROR(VLOOKUP($A40,'Season 2'!$AK$4:$CN$104,56,0),"0")</f>
        <v>0</v>
      </c>
      <c r="BW40" s="12" t="str">
        <f>IFERROR(VLOOKUP($A40,'Season 3'!$AK$4:$CN$104,55,0),"0")</f>
        <v>0</v>
      </c>
      <c r="BX40" s="12" t="str">
        <f>IFERROR(VLOOKUP($A40,'Season 3'!$AK$4:$CN$104,56,0),"0")</f>
        <v>0</v>
      </c>
      <c r="BY40" s="12" t="str">
        <f>IFERROR(VLOOKUP($A40,'Season 4'!$AK$4:$CN$104,55,0),"0")</f>
        <v>0</v>
      </c>
      <c r="BZ40" s="12" t="str">
        <f>IFERROR(VLOOKUP($A40,'Season 4'!$AK$4:$CN$104,56,0),"0")</f>
        <v>0</v>
      </c>
      <c r="CA40" s="12" t="str">
        <f>IFERROR(VLOOKUP($A40,'Season 5'!$AK$4:$CN$104,55,0),"0")</f>
        <v>0</v>
      </c>
      <c r="CB40" s="12" t="str">
        <f>IFERROR(VLOOKUP($A40,'Season 5'!$AK$4:$CN$104,56,0),"0")</f>
        <v>0</v>
      </c>
      <c r="CC40" s="12" t="str">
        <f>IFERROR(VLOOKUP($A40,'Season 6'!$AK$4:$CN$104,55,0),"0")</f>
        <v>0</v>
      </c>
      <c r="CD40" s="12" t="str">
        <f>IFERROR(VLOOKUP($A40,'Season 6'!$AK$4:$CN$104,56,0),"0")</f>
        <v>0</v>
      </c>
      <c r="CE40" s="12" t="str">
        <f>IFERROR(VLOOKUP($A40,'Season 7'!$AK$4:$CN$104,55,0),"0")</f>
        <v>0</v>
      </c>
      <c r="CF40" s="12" t="str">
        <f>IFERROR(VLOOKUP($A40,'Season 7'!$AK$4:$CN$104,56,0),"0")</f>
        <v>0</v>
      </c>
      <c r="CG40" s="12" t="str">
        <f>IFERROR(VLOOKUP($A40,'Season 8'!$AK$4:$CN$104,55,0),"0")</f>
        <v>0</v>
      </c>
      <c r="CH40" s="12" t="str">
        <f>IFERROR(VLOOKUP($A40,'Season 8'!$AK$4:$CN$104,56,0),"0")</f>
        <v>0</v>
      </c>
      <c r="CI40" s="12" t="str">
        <f>IFERROR(VLOOKUP($A40,'Season 9'!$AK$4:$CN$104,55,0),"0")</f>
        <v>0</v>
      </c>
      <c r="CJ40" s="12" t="str">
        <f>IFERROR(VLOOKUP($A40,'Season 9'!$AK$4:$CN$104,56,0),"0")</f>
        <v>0</v>
      </c>
      <c r="CK40" s="12" t="str">
        <f>IFERROR(VLOOKUP($A40,'Season 10'!$AK$4:$CN$104,55,0),"0")</f>
        <v>0</v>
      </c>
      <c r="CL40" s="12" t="str">
        <f>IFERROR(VLOOKUP($A40,'Season 10'!$AK$4:$CN$104,56,0),"0")</f>
        <v>0</v>
      </c>
      <c r="CM40" s="12" t="str">
        <f>IFERROR(VLOOKUP($A40,'Season 11'!$AK$4:$CN$104,55,0),"0")</f>
        <v>0</v>
      </c>
      <c r="CN40" s="12" t="str">
        <f>IFERROR(VLOOKUP($A40,'Season 11'!$AK$4:$CN$104,56,0),"0")</f>
        <v>0</v>
      </c>
      <c r="CO40" s="12" t="str">
        <f>IFERROR(VLOOKUP($A40,'Season 12'!$AK$4:$CN$104,55,0),"0")</f>
        <v>0</v>
      </c>
      <c r="CP40" s="12" t="str">
        <f>IFERROR(VLOOKUP($A40,'Season 12'!$AK$4:$CN$104,56,0),"0")</f>
        <v>0</v>
      </c>
      <c r="CQ40" s="12" t="str">
        <f>IFERROR(VLOOKUP($A40,'Season 13'!$AK$4:$CN$104,55,0),"0")</f>
        <v>0</v>
      </c>
      <c r="CR40" s="12" t="str">
        <f>IFERROR(VLOOKUP($A40,'Season 13'!$AK$4:$CN$104,56,0),"0")</f>
        <v>0</v>
      </c>
      <c r="CS40" s="12" t="str">
        <f>IFERROR(VLOOKUP($A40,'Season 14'!$AK$4:$CN$104,55,0),"0")</f>
        <v>0</v>
      </c>
      <c r="CT40" s="12" t="str">
        <f>IFERROR(VLOOKUP($A40,'Season 14'!$AK$4:$CN$104,56,0),"0")</f>
        <v>0</v>
      </c>
      <c r="CU40" s="12" t="str">
        <f>IFERROR(VLOOKUP($A40,'Season 15'!$AK$4:$CN$104,55,0),"0")</f>
        <v>0</v>
      </c>
      <c r="CV40" s="12" t="str">
        <f>IFERROR(VLOOKUP($A40,'Season 15'!$AK$4:$CN$104,56,0),"0")</f>
        <v>0</v>
      </c>
    </row>
    <row r="41" spans="1:100" x14ac:dyDescent="0.25">
      <c r="A41" s="545"/>
      <c r="B41" s="516" t="str">
        <f>IFERROR(VLOOKUP('Data Totals'!A41,'Season 1'!AJ$4:CH$104,2,FALSE),IFERROR(VLOOKUP('Data Totals'!A41,'Season 2'!AK$4:CI$104,2,FALSE),IFERROR(VLOOKUP('Data Totals'!A41,'Season 3'!AK$4:CI$104,2,FALSE),IFERROR(VLOOKUP('Data Totals'!A41,'Season 4'!AK$4:CI$104,2,FALSE),IFERROR(VLOOKUP('Data Totals'!A41,'Season 5'!AK$4:CI$104,2,FALSE),IFERROR(VLOOKUP('Data Totals'!A41,'Season 6'!AK$4:CI$104,2,FALSE),IFERROR(VLOOKUP('Data Totals'!A41,'Season 7'!AK$4:CI$104,2,FALSE),IFERROR(VLOOKUP('Data Totals'!A41,'Season 8'!AK$4:CI$104,2,FALSE),IFERROR(VLOOKUP('Data Totals'!A41,'Season 9'!AK$4:CI$104,2,FALSE),IFERROR(VLOOKUP('Data Totals'!A41,'Season 10'!AK$4:CI$104,2,FALSE),IFERROR(VLOOKUP('Data Totals'!A41,'Season 11'!AK$4:CI$104,2,FALSE),IFERROR(VLOOKUP('Data Totals'!A41,'Season 12'!AK$4:CI$104,2,FALSE),IFERROR(VLOOKUP('Data Totals'!A41,'Season 13'!AK$4:CI$104,2,FALSE),IFERROR(VLOOKUP('Data Totals'!A41,'Season 14'!AK$4:CI$104,2,FALSE),IFERROR(VLOOKUP('Data Totals'!A41,'Season 15'!AK$4:CI$104,2,FALSE),"N/A")))))))))))))))</f>
        <v>N/A</v>
      </c>
      <c r="C41" s="517" t="str">
        <f>IFERROR(VLOOKUP('Data Totals'!A41,'Season 1'!AJ$4:CH$104,3,FALSE),IFERROR(VLOOKUP('Data Totals'!A41,'Season 2'!AK$4:CI$104,3,FALSE),IFERROR(VLOOKUP('Data Totals'!A41,'Season 3'!AK$4:CI$104,3,FALSE),IFERROR(VLOOKUP('Data Totals'!A41,'Season 4'!AK$4:CI$104,3,FALSE),IFERROR(VLOOKUP('Data Totals'!A41,'Season 5'!AK$4:CI$104,3,FALSE),IFERROR(VLOOKUP('Data Totals'!A41,'Season 6'!AK$4:CI$104,3,FALSE),IFERROR(VLOOKUP('Data Totals'!A41,'Season 7'!AK$4:CI$104,3,FALSE),IFERROR(VLOOKUP('Data Totals'!A41,'Season 8'!AK$4:CI$104,3,FALSE),IFERROR(VLOOKUP('Data Totals'!A41,'Season 9'!AK$4:CI$104,3,FALSE),IFERROR(VLOOKUP('Data Totals'!A41,'Season 10'!AK$4:CI$104,3,FALSE),IFERROR(VLOOKUP('Data Totals'!A41,'Season 11'!AK$4:CI$104,3,FALSE),IFERROR(VLOOKUP('Data Totals'!A41,'Season 12'!AK$4:CI$104,3,FALSE),IFERROR(VLOOKUP('Data Totals'!A41,'Season 13'!AK$4:CI$104,3,FALSE),IFERROR(VLOOKUP('Data Totals'!A41,'Season 14'!AK$4:CI$104,3,FALSE),IFERROR(VLOOKUP('Data Totals'!A41,'Season 15'!AK$4:CI$104,3,FALSE),"N/A")))))))))))))))</f>
        <v>N/A</v>
      </c>
      <c r="D41" s="517" t="str">
        <f>IFERROR(VLOOKUP('Data Totals'!A41,'Season 15'!AK$4:CI$104,4,FALSE),IFERROR(VLOOKUP('Data Totals'!A41,'Season 14'!AK$4:CI$104,4,FALSE),IFERROR(VLOOKUP('Data Totals'!A41,'Season 13'!AK$4:CI$104,4,FALSE),IFERROR(VLOOKUP('Data Totals'!A41,'Season 12'!AK$4:CI$104,4,FALSE),IFERROR(VLOOKUP('Data Totals'!A41,'Season 11'!AK$4:CI$104,4,FALSE),IFERROR(VLOOKUP('Data Totals'!A41,'Season 10'!AK$4:CI$104,4,FALSE),IFERROR(VLOOKUP('Data Totals'!A41,'Season 9'!AK$4:CI$104,4,FALSE),IFERROR(VLOOKUP('Data Totals'!A41,'Season 8'!AK$4:CI$104,4,FALSE),IFERROR(VLOOKUP('Data Totals'!A41,'Season 7'!AK$4:CI$104,4,FALSE),IFERROR(VLOOKUP('Data Totals'!A41,'Season 6'!AK$4:CI$104,4,FALSE),IFERROR(VLOOKUP('Data Totals'!A41,'Season 5'!AK$4:CI$104,4,FALSE),IFERROR(VLOOKUP('Data Totals'!A41,'Season 4'!AK$4:CI$104,4,FALSE),IFERROR(VLOOKUP('Data Totals'!A41,'Season 3'!AK$4:CI$104,4,FALSE),IFERROR(VLOOKUP('Data Totals'!A41,'Season 2'!AK$4:CI$104,4,FALSE),IFERROR(VLOOKUP('Data Totals'!A41,'Season 1'!AJ$4:CH$104,4,FALSE),"N/A")))))))))))))))</f>
        <v>N/A</v>
      </c>
      <c r="E41" s="517" t="e">
        <f t="shared" si="0"/>
        <v>#VALUE!</v>
      </c>
      <c r="F41" s="398">
        <f>SUM(IFERROR(VLOOKUP(A41,BI$3:BN$152,2,0),"0"),
IFERROR(VLOOKUP(A41,'Season 1'!AJ$4:CM$104,7,0),"0"),IFERROR(VLOOKUP(A41,'Season 2'!AK$4:CN$104,7,0),"0"),
IFERROR(VLOOKUP(A41,'Season 3'!AK$4:CN$104,7,0),"0"),IFERROR(VLOOKUP(A41,'Season 4'!AK$4:CN$104,7,0),"0"),
IFERROR(VLOOKUP(A41,'Season 5'!AK$4:CN$104,7,0),"0"),IFERROR(VLOOKUP(A41,'Season 6'!AK$4:CN$104,7,0),"0"),
IFERROR(VLOOKUP(A41,'Season 7'!AK$4:CN$104,7,0),"0"),IFERROR(VLOOKUP(A41,'Season 8'!AK$4:CN$104,7,0),"0"),
IFERROR(VLOOKUP(A41,'Season 9'!AK$4:CN$104,7,0),"0"),IFERROR(VLOOKUP(A41,'Season 10'!AK$4:CN$104,7,0),"0"),
IFERROR(VLOOKUP(A41,'Season 11'!AK$4:CN$104,7,0),"0"),IFERROR(VLOOKUP(A41,'Season 12'!AK$4:CN$104,7,0),"0"),
IFERROR(VLOOKUP(A41,'Season 13'!AK$4:CN$104,7,0),"0"),IFERROR(VLOOKUP(A41,'Season 14'!AK$4:CN$104,7,0),"0"),IFERROR(VLOOKUP(A41,'Season 15'!AK$4:CN$104,7,0),"0"),)</f>
        <v>0</v>
      </c>
      <c r="G41" s="398">
        <f>SUM(
IFERROR(VLOOKUP(A41,'Season 1'!AJ$4:CM$104,8,0),"0"),IFERROR(VLOOKUP(A41,'Season 2'!AK$4:CN$104,8,0),"0"),
IFERROR(VLOOKUP(A41,'Season 3'!AK$4:CN$104,8,0),"0"),IFERROR(VLOOKUP(A41,'Season 4'!AK$4:CN$104,8,0),"0"),
IFERROR(VLOOKUP(A41,'Season 5'!AK$4:CN$104,8,0),"0"),IFERROR(VLOOKUP(A41,'Season 6'!AK$4:CN$104,8,0),"0"),
IFERROR(VLOOKUP(A41,'Season 7'!AK$4:CN$104,8,0),"0"),IFERROR(VLOOKUP(A41,'Season 8'!AK$4:CN$104,8,0),"0"),
IFERROR(VLOOKUP(A41,'Season 9'!AK$4:CN$104,8,0),"0"),IFERROR(VLOOKUP(A41,'Season 10'!AK$4:CN$104,8,0),"0"),
IFERROR(VLOOKUP(A41,'Season 11'!AK$4:CN$104,8,0),"0"),IFERROR(VLOOKUP(A41,'Season 12'!AK$4:CN$104,8,0),"0"),
IFERROR(VLOOKUP(A41,'Season 13'!AK$4:CN$104,8,0),"0"),IFERROR(VLOOKUP(A41,'Season 14'!AK$4:CN$104,8,0),"0"),IFERROR(VLOOKUP(A41,'Season 15'!AK$4:CN$104,8,0),"0"),)</f>
        <v>0</v>
      </c>
      <c r="H41" s="329">
        <f>SUM(
IFERROR(VLOOKUP(A41,'Season 1'!AJ$4:CM$104,9,0),"0"),IFERROR(VLOOKUP(A41,'Season 2'!AK$4:CN$104,9,0),"0"),
IFERROR(VLOOKUP(A41,'Season 3'!AK$4:CN$104,9,0),"0"),IFERROR(VLOOKUP(A41,'Season 4'!AK$4:CN$104,9,0),"0"),
IFERROR(VLOOKUP(A41,'Season 5'!AK$4:CN$104,9,0),"0"),IFERROR(VLOOKUP(A41,'Season 6'!AK$4:CN$104,9,0),"0"),
IFERROR(VLOOKUP(A41,'Season 7'!AK$4:CN$104,9,0),"0"),IFERROR(VLOOKUP(A41,'Season 8'!AK$4:CN$104,9,0),"0"),
IFERROR(VLOOKUP(A41,'Season 9'!AK$4:CN$104,9,0),"0"),IFERROR(VLOOKUP(A41,'Season 10'!AK$4:CN$104,9,0),"0"),
IFERROR(VLOOKUP(A41,'Season 11'!AK$4:CN$104,9,0),"0"),IFERROR(VLOOKUP(A41,'Season 12'!AK$4:CN$104,9,0),"0"),
IFERROR(VLOOKUP(A41,'Season 13'!AK$4:CN$104,9,0),"0"),IFERROR(VLOOKUP(A41,'Season 14'!AK$4:CN$104,9,0),"0"),IFERROR(VLOOKUP(A41,'Season 15'!AK$4:CN$104,9,0),"0"),)</f>
        <v>0</v>
      </c>
      <c r="I41" s="518">
        <f>SUM(
IFERROR(VLOOKUP(A41,'Season 1'!AJ$4:CM$104,10,0),"0"),IFERROR(VLOOKUP(A41,'Season 2'!AK$4:CN$104,10,0),"0"),
IFERROR(VLOOKUP(A41,'Season 3'!AK$4:CN$104,10,0),"0"),IFERROR(VLOOKUP(A41,'Season 4'!AK$4:CN$104,10,0),"0"),
IFERROR(VLOOKUP(A41,'Season 5'!AK$4:CN$104,10,0),"0"),IFERROR(VLOOKUP(A41,'Season 6'!AK$4:CN$104,10,0),"0"),
IFERROR(VLOOKUP(A41,'Season 7'!AK$4:CN$104,10,0),"0"),IFERROR(VLOOKUP(A41,'Season 8'!AK$4:CN$104,10,0),"0"),
IFERROR(VLOOKUP(A41,'Season 9'!AK$4:CN$104,10,0),"0"),IFERROR(VLOOKUP(A41,'Season 10'!AK$4:CN$104,10,0),"0"),
IFERROR(VLOOKUP(A41,'Season 11'!AK$4:CN$104,10,0),"0"),IFERROR(VLOOKUP(A41,'Season 12'!AK$4:CN$104,10,0),"0"),
IFERROR(VLOOKUP(A41,'Season 13'!AK$4:CN$104,10,0),"0"),IFERROR(VLOOKUP(A41,'Season 14'!AK$4:CN$104,10,0),"0"),IFERROR(VLOOKUP(A41,'Season 15'!AK$4:CN$104,10,0),"0"),)</f>
        <v>0</v>
      </c>
      <c r="J41" s="21">
        <f>SUM(IFERROR(VLOOKUP(A41,BI$3:BN$152,3,0),"0"),
IFERROR(VLOOKUP(A41,'Season 1'!AJ$4:CM$104,11,0),"0"),IFERROR(VLOOKUP(A41,'Season 2'!AK$4:CN$104,11,0),"0"),
IFERROR(VLOOKUP(A41,'Season 3'!AK$4:CN$104,11,0),"0"),IFERROR(VLOOKUP(A41,'Season 4'!AK$4:CN$104,11,0),"0"),
IFERROR(VLOOKUP(A41,'Season 5'!AK$4:CN$104,11,0),"0"),IFERROR(VLOOKUP(A41,'Season 6'!AK$4:CN$104,11,0),"0"),
IFERROR(VLOOKUP(A41,'Season 7'!AK$4:CN$104,11,0),"0"),IFERROR(VLOOKUP(A41,'Season 8'!AK$4:CN$104,11,0),"0"),
IFERROR(VLOOKUP(A41,'Season 9'!AK$4:CN$104,11,0),"0"),IFERROR(VLOOKUP(A41,'Season 10'!AK$4:CN$104,11,0),"0"),
IFERROR(VLOOKUP(A41,'Season 11'!AK$4:CN$104,11,0),"0"),IFERROR(VLOOKUP(A41,'Season 12'!AK$4:CN$104,11,0),"0"),
IFERROR(VLOOKUP(A41,'Season 13'!AK$4:CN$104,11,0),"0"),IFERROR(VLOOKUP(A41,'Season 14'!AK$4:CN$104,11,0),"0"),IFERROR(VLOOKUP(A41,'Season 15'!AK$4:CN$104,11,0),"0"),)</f>
        <v>0</v>
      </c>
      <c r="K41" s="402">
        <f>SUM(IFERROR(VLOOKUP($A41,BI$3:BN$152,4,0),"0"),
IFERROR(VLOOKUP($A41,'Season 1'!AJ$4:CM$104,12,0),"0"),IFERROR(VLOOKUP($A41,'Season 2'!AK$4:CN$104,12,0),"0"),
IFERROR(VLOOKUP($A41,'Season 3'!AK$4:CN$104,12,0),"0"),IFERROR(VLOOKUP($A41,'Season 4'!AK$4:CN$104,12,0),"0"),
IFERROR(VLOOKUP($A41,'Season 5'!AK$4:CN$104,12,0),"0"),IFERROR(VLOOKUP($A41,'Season 6'!AK$4:CN$104,12,0),"0"),
IFERROR(VLOOKUP($A41,'Season 7'!AK$4:CN$104,12,0),"0"),IFERROR(VLOOKUP($A41,'Season 8'!AK$4:CN$104,12,0),"0"),
IFERROR(VLOOKUP($A41,'Season 9'!AK$4:CN$104,12,0),"0"),IFERROR(VLOOKUP($A41,'Season 10'!AK$4:CN$104,12,0),"0"),
IFERROR(VLOOKUP($A41,'Season 11'!AK$4:CN$104,12,0),"0"),IFERROR(VLOOKUP($A41,'Season 12'!AK$4:CN$104,12,0),"0"),
IFERROR(VLOOKUP($A41,'Season 13'!AK$4:CN$104,12,0),"0"),IFERROR(VLOOKUP($A41,'Season 14'!AK$4:CN$104,12,0),"0"),IFERROR(VLOOKUP(A41,'Season 15'!AK$4:CN$104,12,0),"0"),)</f>
        <v>0</v>
      </c>
      <c r="L41" s="403">
        <f>SUM(
IFERROR(VLOOKUP($A41,'Season 1'!AJ$4:CM$104,13,0),"0"),IFERROR(VLOOKUP($A41,'Season 2'!AK$4:CN$104,13,0),"0"),
IFERROR(VLOOKUP($A41,'Season 3'!AK$4:CN$104,13,0),"0"),IFERROR(VLOOKUP($A41,'Season 4'!AK$4:CN$104,13,0),"0"),
IFERROR(VLOOKUP($A41,'Season 5'!AK$4:CN$104,13,0),"0"),IFERROR(VLOOKUP($A41,'Season 6'!AK$4:CN$104,13,0),"0"),
IFERROR(VLOOKUP($A41,'Season 7'!AK$4:CN$104,13,0),"0"),IFERROR(VLOOKUP($A41,'Season 8'!AK$4:CN$104,13,0),"0"),
IFERROR(VLOOKUP($A41,'Season 9'!AK$4:CN$104,13,0),"0"),IFERROR(VLOOKUP($A41,'Season 10'!AK$4:CN$104,13,0),"0"),
IFERROR(VLOOKUP($A41,'Season 11'!AK$4:CN$104,13,0),"0"),IFERROR(VLOOKUP($A41,'Season 12'!AK$4:CN$104,13,0),"0"),
IFERROR(VLOOKUP($A41,'Season 13'!AK$4:CN$104,13,0),"0"),IFERROR(VLOOKUP($A41,'Season 14'!AK$4:CN$104,13,0),"0"),IFERROR(VLOOKUP(A41,'Season 15'!AK$4:CN$104,13,0),"0"),)</f>
        <v>0</v>
      </c>
      <c r="M41" s="398">
        <f>SUM(
IFERROR(VLOOKUP($A41,'Season 1'!AJ$4:CM$104,14,0),"0"),IFERROR(VLOOKUP($A41,'Season 2'!AK$4:CN$104,14,0),"0"),
IFERROR(VLOOKUP($A41,'Season 3'!AK$4:CN$104,14,0),"0"),IFERROR(VLOOKUP($A41,'Season 4'!AK$4:CN$104,14,0),"0"),
IFERROR(VLOOKUP($A41,'Season 5'!AK$4:CN$104,14,0),"0"),IFERROR(VLOOKUP($A41,'Season 6'!AK$4:CN$104,14,0),"0"),
IFERROR(VLOOKUP($A41,'Season 7'!AK$4:CN$104,14,0),"0"),IFERROR(VLOOKUP($A41,'Season 8'!AK$4:CN$104,14,0),"0"),
IFERROR(VLOOKUP($A41,'Season 9'!AK$4:CN$104,14,0),"0"),IFERROR(VLOOKUP($A41,'Season 10'!AK$4:CN$104,14,0),"0"),
IFERROR(VLOOKUP($A41,'Season 11'!AK$4:CN$104,14,0),"0"),IFERROR(VLOOKUP($A41,'Season 12'!AK$4:CN$104,14,0),"0"),
IFERROR(VLOOKUP($A41,'Season 13'!AK$4:CN$104,14,0),"0"),IFERROR(VLOOKUP($A41,'Season 14'!AK$4:CN$104,14,0),"0"),IFERROR(VLOOKUP(A41,'Season 15'!AK$4:CN$104,14,0),"0"),)</f>
        <v>0</v>
      </c>
      <c r="N41" s="518">
        <f>SUM(
IFERROR(VLOOKUP($A41,'Season 1'!AJ$4:CM$104,15,0),"0"),IFERROR(VLOOKUP($A41,'Season 2'!AK$4:CN$104,15,0),"0"),
IFERROR(VLOOKUP($A41,'Season 3'!AK$4:CN$104,15,0),"0"),IFERROR(VLOOKUP($A41,'Season 4'!AK$4:CN$104,15,0),"0"),
IFERROR(VLOOKUP($A41,'Season 5'!AK$4:CN$104,15,0),"0"),IFERROR(VLOOKUP($A41,'Season 6'!AK$4:CN$104,15,0),"0"),
IFERROR(VLOOKUP($A41,'Season 7'!AK$4:CN$104,15,0),"0"),IFERROR(VLOOKUP($A41,'Season 8'!AK$4:CN$104,15,0),"0"),
IFERROR(VLOOKUP($A41,'Season 9'!AK$4:CN$104,15,0),"0"),IFERROR(VLOOKUP($A41,'Season 10'!AK$4:CN$104,15,0),"0"),
IFERROR(VLOOKUP($A41,'Season 11'!AK$4:CN$104,15,0),"0"),IFERROR(VLOOKUP($A41,'Season 12'!AK$4:CN$104,15,0),"0"),
IFERROR(VLOOKUP($A41,'Season 13'!AK$4:CN$104,15,0),"0"),IFERROR(VLOOKUP($A41,'Season 14'!AK$4:CN$104,15,0),"0"),IFERROR(VLOOKUP(A41,'Season 15'!AK$4:CN$104,15,0),"0"),)</f>
        <v>0</v>
      </c>
      <c r="O41" s="21">
        <f>SUM(
IFERROR(VLOOKUP($A41,'Season 1'!AJ$4:CM$104,16,0),"0"),IFERROR(VLOOKUP($A41,'Season 2'!AK$4:CN$104,16,0),"0"),
IFERROR(VLOOKUP($A41,'Season 3'!AK$4:CN$104,16,0),"0"),IFERROR(VLOOKUP($A41,'Season 4'!AK$4:CN$104,16,0),"0"),
IFERROR(VLOOKUP($A41,'Season 5'!AK$4:CN$104,16,0),"0"),IFERROR(VLOOKUP($A41,'Season 6'!AK$4:CN$104,16,0),"0"),
IFERROR(VLOOKUP($A41,'Season 7'!AK$4:CN$104,16,0),"0"),IFERROR(VLOOKUP($A41,'Season 8'!AK$4:CN$104,16,0),"0"),
IFERROR(VLOOKUP($A41,'Season 9'!AK$4:CN$104,16,0),"0"),IFERROR(VLOOKUP($A41,'Season 10'!AK$4:CN$104,16,0),"0"),
IFERROR(VLOOKUP($A41,'Season 11'!AK$4:CN$104,16,0),"0"),IFERROR(VLOOKUP($A41,'Season 12'!AK$4:CN$104,16,0),"0"),
IFERROR(VLOOKUP($A41,'Season 13'!AK$4:CN$104,16,0),"0"),IFERROR(VLOOKUP($A41,'Season 14'!AK$4:CN$104,16,0),"0"),IFERROR(VLOOKUP(A41,'Season 15'!AK$4:CN$104,16,0),"0"),)</f>
        <v>0</v>
      </c>
      <c r="P41" s="402">
        <f>SUM(
IFERROR(VLOOKUP($A41,'Season 1'!AJ$4:CM$104,17,0),"0"),IFERROR(VLOOKUP($A41,'Season 2'!AK$4:CN$104,17,0),"0"),
IFERROR(VLOOKUP($A41,'Season 3'!AK$4:CN$104,17,0),"0"),IFERROR(VLOOKUP($A41,'Season 4'!AK$4:CN$104,17,0),"0"),
IFERROR(VLOOKUP($A41,'Season 5'!AK$4:CN$104,17,0),"0"),IFERROR(VLOOKUP($A41,'Season 6'!AK$4:CN$104,17,0),"0"),
IFERROR(VLOOKUP($A41,'Season 7'!AK$4:CN$104,17,0),"0"),IFERROR(VLOOKUP($A41,'Season 8'!AK$4:CN$104,17,0),"0"),
IFERROR(VLOOKUP($A41,'Season 9'!AK$4:CN$104,17,0),"0"),IFERROR(VLOOKUP($A41,'Season 10'!AK$4:CN$104,17,0),"0"),
IFERROR(VLOOKUP($A41,'Season 11'!AK$4:CN$104,17,0),"0"),IFERROR(VLOOKUP($A41,'Season 12'!AK$4:CN$104,17,0),"0"),
IFERROR(VLOOKUP($A41,'Season 13'!AK$4:CN$104,17,0),"0"),IFERROR(VLOOKUP($A41,'Season 14'!AK$4:CN$104,17,0),"0"),IFERROR(VLOOKUP(A41,'Season 15'!AK$4:CN$104,17,0),"0"),)</f>
        <v>0</v>
      </c>
      <c r="Q41" s="403">
        <f>SUM(
IFERROR(VLOOKUP($A41,'Season 1'!AJ$4:CM$104,18,0),"0"),IFERROR(VLOOKUP($A41,'Season 2'!AK$4:CN$104,18,0),"0"),
IFERROR(VLOOKUP($A41,'Season 3'!AK$4:CN$104,18,0),"0"),IFERROR(VLOOKUP($A41,'Season 4'!AK$4:CN$104,18,0),"0"),
IFERROR(VLOOKUP($A41,'Season 5'!AK$4:CN$104,18,0),"0"),IFERROR(VLOOKUP($A41,'Season 6'!AK$4:CN$104,18,0),"0"),
IFERROR(VLOOKUP($A41,'Season 7'!AK$4:CN$104,18,0),"0"),IFERROR(VLOOKUP($A41,'Season 8'!AK$4:CN$104,18,0),"0"),
IFERROR(VLOOKUP($A41,'Season 9'!AK$4:CN$104,18,0),"0"),IFERROR(VLOOKUP($A41,'Season 10'!AK$4:CN$104,18,0),"0"),
IFERROR(VLOOKUP($A41,'Season 11'!AK$4:CN$104,18,0),"0"),IFERROR(VLOOKUP($A41,'Season 12'!AK$4:CN$104,18,0),"0"),
IFERROR(VLOOKUP($A41,'Season 13'!AK$4:CN$104,18,0),"0"),IFERROR(VLOOKUP($A41,'Season 14'!AK$4:CN$104,18,0),"0"),IFERROR(VLOOKUP(A41,'Season 15'!AK$4:CN$104,18,0),"0"),)</f>
        <v>0</v>
      </c>
      <c r="R41" s="398">
        <f>SUM(
IFERROR(VLOOKUP($A41,'Season 1'!AJ$4:CM$104,19,0),"0"),IFERROR(VLOOKUP($A41,'Season 2'!AK$4:CN$104,19,0),"0"),
IFERROR(VLOOKUP($A41,'Season 3'!AK$4:CN$104,19,0),"0"),IFERROR(VLOOKUP($A41,'Season 4'!AK$4:CN$104,19,0),"0"),
IFERROR(VLOOKUP($A41,'Season 5'!AK$4:CN$104,19,0),"0"),IFERROR(VLOOKUP($A41,'Season 6'!AK$4:CN$104,19,0),"0"),
IFERROR(VLOOKUP($A41,'Season 7'!AK$4:CN$104,19,0),"0"),IFERROR(VLOOKUP($A41,'Season 8'!AK$4:CN$104,19,0),"0"),
IFERROR(VLOOKUP($A41,'Season 9'!AK$4:CN$104,19,0),"0"),IFERROR(VLOOKUP($A41,'Season 10'!AK$4:CN$104,19,0),"0"),
IFERROR(VLOOKUP($A41,'Season 11'!AK$4:CN$104,19,0),"0"),IFERROR(VLOOKUP($A41,'Season 12'!AK$4:CN$104,19,0),"0"),
IFERROR(VLOOKUP($A41,'Season 13'!AK$4:CN$104,19,0),"0"),IFERROR(VLOOKUP($A41,'Season 14'!AK$4:CN$104,19,0),"0"),IFERROR(VLOOKUP(A41,'Season 15'!AK$4:CN$104,19,0),"0"),)</f>
        <v>0</v>
      </c>
      <c r="S41" s="518">
        <f>SUM(
IFERROR(VLOOKUP($A41,'Season 1'!AJ$4:CM$104,20,0),"0"),IFERROR(VLOOKUP($A41,'Season 2'!AK$4:CN$104,20,0),"0"),
IFERROR(VLOOKUP($A41,'Season 3'!AK$4:CN$104,20,0),"0"),IFERROR(VLOOKUP($A41,'Season 4'!AK$4:CN$104,20,0),"0"),
IFERROR(VLOOKUP($A41,'Season 5'!AK$4:CN$104,20,0),"0"),IFERROR(VLOOKUP($A41,'Season 6'!AK$4:CN$104,20,0),"0"),
IFERROR(VLOOKUP($A41,'Season 7'!AK$4:CN$104,20,0),"0"),IFERROR(VLOOKUP($A41,'Season 8'!AK$4:CN$104,20,0),"0"),
IFERROR(VLOOKUP($A41,'Season 9'!AK$4:CN$104,20,0),"0"),IFERROR(VLOOKUP($A41,'Season 10'!AK$4:CN$104,20,0),"0"),
IFERROR(VLOOKUP($A41,'Season 11'!AK$4:CN$104,20,0),"0"),IFERROR(VLOOKUP($A41,'Season 12'!AK$4:CN$104,20,0),"0"),
IFERROR(VLOOKUP($A41,'Season 13'!AK$4:CN$104,20,0),"0"),IFERROR(VLOOKUP($A41,'Season 14'!AK$4:CN$104,20,0),"0"),IFERROR(VLOOKUP(A41,'Season 15'!AK$4:CN$104,20,0),"0"),)</f>
        <v>0</v>
      </c>
      <c r="T41" s="21">
        <f>SUM(
IFERROR(VLOOKUP($A41,'Season 1'!AJ$4:CM$104,21,0),"0"),IFERROR(VLOOKUP($A41,'Season 2'!AK$4:CN$104,21,0),"0"),
IFERROR(VLOOKUP($A41,'Season 3'!AK$4:CN$104,21,0),"0"),IFERROR(VLOOKUP($A41,'Season 4'!AK$4:CN$104,21,0),"0"),
IFERROR(VLOOKUP($A41,'Season 5'!AK$4:CN$104,21,0),"0"),IFERROR(VLOOKUP($A41,'Season 6'!AK$4:CN$104,21,0),"0"),
IFERROR(VLOOKUP($A41,'Season 7'!AK$4:CN$104,21,0),"0"),IFERROR(VLOOKUP($A41,'Season 8'!AK$4:CN$104,21,0),"0"),
IFERROR(VLOOKUP($A41,'Season 9'!AK$4:CN$104,21,0),"0"),IFERROR(VLOOKUP($A41,'Season 10'!AK$4:CN$104,21,0),"0"),
IFERROR(VLOOKUP($A41,'Season 11'!AK$4:CN$104,21,0),"0"),IFERROR(VLOOKUP($A41,'Season 12'!AK$4:CN$104,21,0),"0"),
IFERROR(VLOOKUP($A41,'Season 13'!AK$4:CN$104,21,0),"0"),IFERROR(VLOOKUP($A41,'Season 14'!AK$4:CN$104,21,0),"0"),IFERROR(VLOOKUP(A41,'Season 15'!AK$4:CN$104,21,0),"0"),)</f>
        <v>0</v>
      </c>
      <c r="U41" s="402">
        <f>SUM(
IFERROR(VLOOKUP($A41,'Season 1'!AJ$4:CM$104,22,0),"0"),IFERROR(VLOOKUP($A41,'Season 2'!AK$4:CN$104,22,0),"0"),
IFERROR(VLOOKUP($A41,'Season 3'!AK$4:CN$104,22,0),"0"),IFERROR(VLOOKUP($A41,'Season 4'!AK$4:CN$104,22,0),"0"),
IFERROR(VLOOKUP($A41,'Season 5'!AK$4:CN$104,22,0),"0"),IFERROR(VLOOKUP($A41,'Season 6'!AK$4:CN$104,22,0),"0"),
IFERROR(VLOOKUP($A41,'Season 7'!AK$4:CN$104,22,0),"0"),IFERROR(VLOOKUP($A41,'Season 8'!AK$4:CN$104,22,0),"0"),
IFERROR(VLOOKUP($A41,'Season 9'!AK$4:CN$104,22,0),"0"),IFERROR(VLOOKUP($A41,'Season 10'!AK$4:CN$104,22,0),"0"),
IFERROR(VLOOKUP($A41,'Season 11'!AK$4:CN$104,22,0),"0"),IFERROR(VLOOKUP($A41,'Season 12'!AK$4:CN$104,22,0),"0"),
IFERROR(VLOOKUP($A41,'Season 13'!AK$4:CN$104,22,0),"0"),IFERROR(VLOOKUP($A41,'Season 14'!AK$4:CN$104,22,0),"0"),IFERROR(VLOOKUP(A41,'Season 15'!AK$4:CN$104,22,0),"0"),)</f>
        <v>0</v>
      </c>
      <c r="V41" s="403">
        <f>SUM(
IFERROR(VLOOKUP($A41,'Season 1'!AJ$4:CM$104,23,0),"0"),IFERROR(VLOOKUP($A41,'Season 2'!AK$4:CN$104,23,0),"0"),
IFERROR(VLOOKUP($A41,'Season 3'!AK$4:CN$104,23,0),"0"),IFERROR(VLOOKUP($A41,'Season 4'!AK$4:CN$104,23,0),"0"),
IFERROR(VLOOKUP($A41,'Season 5'!AK$4:CN$104,23,0),"0"),IFERROR(VLOOKUP($A41,'Season 6'!AK$4:CN$104,23,0),"0"),
IFERROR(VLOOKUP($A41,'Season 7'!AK$4:CN$104,23,0),"0"),IFERROR(VLOOKUP($A41,'Season 8'!AK$4:CN$104,23,0),"0"),
IFERROR(VLOOKUP($A41,'Season 9'!AK$4:CN$104,23,0),"0"),IFERROR(VLOOKUP($A41,'Season 10'!AK$4:CN$104,23,0),"0"),
IFERROR(VLOOKUP($A41,'Season 11'!AK$4:CN$104,23,0),"0"),IFERROR(VLOOKUP($A41,'Season 12'!AK$4:CN$104,23,0),"0"),
IFERROR(VLOOKUP($A41,'Season 13'!AK$4:CN$104,23,0),"0"),IFERROR(VLOOKUP($A41,'Season 14'!AK$4:CN$104,23,0),"0"),IFERROR(VLOOKUP($A41,'Season 15'!AK$4:CN$104,23,0),"0"),)</f>
        <v>0</v>
      </c>
      <c r="W41" s="398">
        <f>SUM(
IFERROR(VLOOKUP($A41,'Season 1'!AJ$4:CM$104,24,0),"0"),IFERROR(VLOOKUP($A41,'Season 2'!AK$4:CN$104,24,0),"0"),
IFERROR(VLOOKUP($A41,'Season 3'!AK$4:CN$104,24,0),"0"),IFERROR(VLOOKUP($A41,'Season 4'!AK$4:CN$104,24,0),"0"),
IFERROR(VLOOKUP($A41,'Season 5'!AK$4:CN$104,24,0),"0"),IFERROR(VLOOKUP($A41,'Season 6'!AK$4:CN$104,24,0),"0"),
IFERROR(VLOOKUP($A41,'Season 7'!AK$4:CN$104,24,0),"0"),IFERROR(VLOOKUP($A41,'Season 8'!AK$4:CN$104,24,0),"0"),
IFERROR(VLOOKUP($A41,'Season 9'!AK$4:CN$104,24,0),"0"),IFERROR(VLOOKUP($A41,'Season 10'!AK$4:CN$104,24,0),"0"),
IFERROR(VLOOKUP($A41,'Season 11'!AK$4:CN$104,24,0),"0"),IFERROR(VLOOKUP($A41,'Season 12'!AK$4:CN$104,24,0),"0"),
IFERROR(VLOOKUP($A41,'Season 13'!AK$4:CN$104,24,0),"0"),IFERROR(VLOOKUP($A41,'Season 14'!AK$4:CN$104,24,0),"0"),IFERROR(VLOOKUP($A41,'Season 15'!AK$4:CN$104,24,0),"0"),)</f>
        <v>0</v>
      </c>
      <c r="X41" s="518">
        <f>SUM(
IFERROR(VLOOKUP($A41,'Season 1'!AJ$4:CM$104,25,0),"0"),IFERROR(VLOOKUP($A41,'Season 2'!AK$4:CN$104,25,0),"0"),
IFERROR(VLOOKUP($A41,'Season 3'!AK$4:CN$104,25,0),"0"),IFERROR(VLOOKUP($A41,'Season 4'!AK$4:CN$104,25,0),"0"),
IFERROR(VLOOKUP($A41,'Season 5'!AK$4:CN$104,25,0),"0"),IFERROR(VLOOKUP($A41,'Season 6'!AK$4:CN$104,25,0),"0"),
IFERROR(VLOOKUP($A41,'Season 7'!AK$4:CN$104,25,0),"0"),IFERROR(VLOOKUP($A41,'Season 8'!AK$4:CN$104,25,0),"0"),
IFERROR(VLOOKUP($A41,'Season 9'!AK$4:CN$104,25,0),"0"),IFERROR(VLOOKUP($A41,'Season 10'!AK$4:CN$104,25,0),"0"),
IFERROR(VLOOKUP($A41,'Season 11'!AK$4:CN$104,25,0),"0"),IFERROR(VLOOKUP($A41,'Season 12'!AK$4:CN$104,25,0),"0"),
IFERROR(VLOOKUP($A41,'Season 13'!AK$4:CN$104,25,0),"0"),IFERROR(VLOOKUP($A41,'Season 14'!AK$4:CN$104,25,0),"0"),IFERROR(VLOOKUP($A41,'Season 15'!AK$4:CN$104,25,0),"0"),)</f>
        <v>0</v>
      </c>
      <c r="Y41" s="21">
        <f>SUM(
IFERROR(VLOOKUP($A41,'Season 1'!AJ$4:CM$104,26,0),"0"),IFERROR(VLOOKUP($A41,'Season 2'!AK$4:CN$104,26,0),"0"),
IFERROR(VLOOKUP($A41,'Season 3'!AK$4:CN$104,26,0),"0"),IFERROR(VLOOKUP($A41,'Season 4'!AK$4:CN$104,26,0),"0"),
IFERROR(VLOOKUP($A41,'Season 5'!AK$4:CN$104,26,0),"0"),IFERROR(VLOOKUP($A41,'Season 6'!AK$4:CN$104,26,0),"0"),
IFERROR(VLOOKUP($A41,'Season 7'!AK$4:CN$104,26,0),"0"),IFERROR(VLOOKUP($A41,'Season 8'!AK$4:CN$104,26,0),"0"),
IFERROR(VLOOKUP($A41,'Season 9'!AK$4:CN$104,26,0),"0"),IFERROR(VLOOKUP($A41,'Season 10'!AK$4:CN$104,26,0),"0"),
IFERROR(VLOOKUP($A41,'Season 11'!AK$4:CN$104,26,0),"0"),IFERROR(VLOOKUP($A41,'Season 12'!AK$4:CN$104,26,0),"0"),
IFERROR(VLOOKUP($A41,'Season 13'!AK$4:CN$104,26,0),"0"),IFERROR(VLOOKUP($A41,'Season 14'!AK$4:CN$104,26,0),"0"),IFERROR(VLOOKUP($A41,'Season 15'!AK$4:CN$104,26,0),"0"),)</f>
        <v>0</v>
      </c>
      <c r="Z41" s="402">
        <f>SUM(
IFERROR(VLOOKUP($A41,'Season 1'!AJ$4:CM$104,27,0),"0"),IFERROR(VLOOKUP($A41,'Season 2'!AK$4:CN$104,27,0),"0"),
IFERROR(VLOOKUP($A41,'Season 3'!AK$4:CN$104,27,0),"0"),IFERROR(VLOOKUP($A41,'Season 4'!AK$4:CN$104,27,0),"0"),
IFERROR(VLOOKUP($A41,'Season 5'!AK$4:CN$104,27,0),"0"),IFERROR(VLOOKUP($A41,'Season 6'!AK$4:CN$104,27,0),"0"),
IFERROR(VLOOKUP($A41,'Season 7'!AK$4:CN$104,27,0),"0"),IFERROR(VLOOKUP($A41,'Season 8'!AK$4:CN$104,27,0),"0"),
IFERROR(VLOOKUP($A41,'Season 9'!AK$4:CN$104,27,0),"0"),IFERROR(VLOOKUP($A41,'Season 10'!AK$4:CN$104,27,0),"0"),
IFERROR(VLOOKUP($A41,'Season 11'!AK$4:CN$104,27,0),"0"),IFERROR(VLOOKUP($A41,'Season 12'!AK$4:CN$104,27,0),"0"),
IFERROR(VLOOKUP($A41,'Season 13'!AK$4:CN$104,27,0),"0"),IFERROR(VLOOKUP($A41,'Season 14'!AK$4:CN$104,27,0),"0"),IFERROR(VLOOKUP($A41,'Season 15'!AK$4:CN$104,27,0),"0"),)</f>
        <v>0</v>
      </c>
      <c r="AA41" s="403">
        <f>SUM(
IFERROR(VLOOKUP($A41,'Season 1'!AJ$4:CM$104,28,0),"0"),IFERROR(VLOOKUP($A41,'Season 2'!AK$4:CN$104,28,0),"0"),
IFERROR(VLOOKUP($A41,'Season 3'!AK$4:CN$104,28,0),"0"),IFERROR(VLOOKUP($A41,'Season 4'!AK$4:CN$104,28,0),"0"),
IFERROR(VLOOKUP($A41,'Season 5'!AK$4:CN$104,28,0),"0"),IFERROR(VLOOKUP($A41,'Season 6'!AK$4:CN$104,28,0),"0"),
IFERROR(VLOOKUP($A41,'Season 7'!AK$4:CN$104,28,0),"0"),IFERROR(VLOOKUP($A41,'Season 8'!AK$4:CN$104,28,0),"0"),
IFERROR(VLOOKUP($A41,'Season 9'!AK$4:CN$104,28,0),"0"),IFERROR(VLOOKUP($A41,'Season 10'!AK$4:CN$104,28,0),"0"),
IFERROR(VLOOKUP($A41,'Season 11'!AK$4:CN$104,28,0),"0"),IFERROR(VLOOKUP($A41,'Season 12'!AK$4:CN$104,28,0),"0"),
IFERROR(VLOOKUP($A41,'Season 13'!AK$4:CN$104,28,0),"0"),IFERROR(VLOOKUP($A41,'Season 14'!AK$4:CN$104,28,0),"0"),IFERROR(VLOOKUP($A41,'Season 15'!AK$4:CN$104,28,0),"0"),)</f>
        <v>0</v>
      </c>
      <c r="AB41" s="398">
        <f>SUM(
IFERROR(VLOOKUP($A41,'Season 1'!AJ$4:CM$104,29,0),"0"),IFERROR(VLOOKUP($A41,'Season 2'!AK$4:CN$104,29,0),"0"),
IFERROR(VLOOKUP($A41,'Season 3'!AK$4:CN$104,29,0),"0"),IFERROR(VLOOKUP($A41,'Season 4'!AK$4:CN$104,29,0),"0"),
IFERROR(VLOOKUP($A41,'Season 5'!AK$4:CN$104,29,0),"0"),IFERROR(VLOOKUP($A41,'Season 6'!AK$4:CN$104,29,0),"0"),
IFERROR(VLOOKUP($A41,'Season 7'!AK$4:CN$104,29,0),"0"),IFERROR(VLOOKUP($A41,'Season 8'!AK$4:CN$104,29,0),"0"),
IFERROR(VLOOKUP($A41,'Season 9'!AK$4:CN$104,29,0),"0"),IFERROR(VLOOKUP($A41,'Season 10'!AK$4:CN$104,29,0),"0"),
IFERROR(VLOOKUP($A41,'Season 11'!AK$4:CN$104,29,0),"0"),IFERROR(VLOOKUP($A41,'Season 12'!AK$4:CN$104,29,0),"0"),
IFERROR(VLOOKUP($A41,'Season 13'!AK$4:CN$104,29,0),"0"),IFERROR(VLOOKUP($A41,'Season 14'!AK$4:CN$104,29,0),"0"),IFERROR(VLOOKUP($A41,'Season 15'!AK$4:CN$104,29,0),"0"),)</f>
        <v>0</v>
      </c>
      <c r="AC41" s="518">
        <f>SUM(
IFERROR(VLOOKUP($A41,'Season 1'!AJ$4:CM$104,30,0),"0"),IFERROR(VLOOKUP($A41,'Season 2'!AK$4:CN$104,30,0),"0"),
IFERROR(VLOOKUP($A41,'Season 3'!AK$4:CN$104,30,0),"0"),IFERROR(VLOOKUP($A41,'Season 4'!AK$4:CN$104,30,0),"0"),
IFERROR(VLOOKUP($A41,'Season 5'!AK$4:CN$104,30,0),"0"),IFERROR(VLOOKUP($A41,'Season 6'!AK$4:CN$104,30,0),"0"),
IFERROR(VLOOKUP($A41,'Season 7'!AK$4:CN$104,30,0),"0"),IFERROR(VLOOKUP($A41,'Season 8'!AK$4:CN$104,30,0),"0"),
IFERROR(VLOOKUP($A41,'Season 9'!AK$4:CN$104,30,0),"0"),IFERROR(VLOOKUP($A41,'Season 10'!AK$4:CN$104,30,0),"0"),
IFERROR(VLOOKUP($A41,'Season 11'!AK$4:CN$104,30,0),"0"),IFERROR(VLOOKUP($A41,'Season 12'!AK$4:CN$104,30,0),"0"),
IFERROR(VLOOKUP($A41,'Season 13'!AK$4:CN$104,30,0),"0"),IFERROR(VLOOKUP($A41,'Season 14'!AK$4:CN$104,30,0),"0"),IFERROR(VLOOKUP($A41,'Season 15'!AK$4:CN$104,30,0),"0"),)</f>
        <v>0</v>
      </c>
      <c r="AD41" s="21">
        <f>SUM(
IFERROR(VLOOKUP($A41,'Season 1'!AJ$4:CM$104,31,0),"0"),IFERROR(VLOOKUP($A41,'Season 2'!AK$4:CN$104,31,0),"0"),
IFERROR(VLOOKUP($A41,'Season 3'!AK$4:CN$104,31,0),"0"),IFERROR(VLOOKUP($A41,'Season 4'!AK$4:CN$104,31,0),"0"),
IFERROR(VLOOKUP($A41,'Season 5'!AK$4:CN$104,31,0),"0"),IFERROR(VLOOKUP($A41,'Season 6'!AK$4:CN$104,31,0),"0"),
IFERROR(VLOOKUP($A41,'Season 7'!AK$4:CN$104,31,0),"0"),IFERROR(VLOOKUP($A41,'Season 8'!AK$4:CN$104,31,0),"0"),
IFERROR(VLOOKUP($A41,'Season 9'!AK$4:CN$104,31,0),"0"),IFERROR(VLOOKUP($A41,'Season 10'!AK$4:CN$104,31,0),"0"),
IFERROR(VLOOKUP($A41,'Season 11'!AK$4:CN$104,31,0),"0"),IFERROR(VLOOKUP($A41,'Season 12'!AK$4:CN$104,31,0),"0"),
IFERROR(VLOOKUP($A41,'Season 13'!AK$4:CN$104,31,0),"0"),IFERROR(VLOOKUP($A41,'Season 14'!AK$4:CN$104,31,0),"0"),IFERROR(VLOOKUP($A41,'Season 15'!AK$4:CN$104,31,0),"0"),)</f>
        <v>0</v>
      </c>
      <c r="AE41" s="402">
        <f>SUM(
IFERROR(VLOOKUP($A41,'Season 1'!AJ$4:CM$104,32,0),"0"),IFERROR(VLOOKUP($A41,'Season 2'!AK$4:CN$104,32,0),"0"),
IFERROR(VLOOKUP($A41,'Season 3'!AK$4:CN$104,32,0),"0"),IFERROR(VLOOKUP($A41,'Season 4'!AK$4:CN$104,32,0),"0"),
IFERROR(VLOOKUP($A41,'Season 5'!AK$4:CN$104,32,0),"0"),IFERROR(VLOOKUP($A41,'Season 6'!AK$4:CN$104,32,0),"0"),
IFERROR(VLOOKUP($A41,'Season 7'!AK$4:CN$104,32,0),"0"),IFERROR(VLOOKUP($A41,'Season 8'!AK$4:CN$104,32,0),"0"),
IFERROR(VLOOKUP($A41,'Season 9'!AK$4:CN$104,32,0),"0"),IFERROR(VLOOKUP($A41,'Season 10'!AK$4:CN$104,32,0),"0"),
IFERROR(VLOOKUP($A41,'Season 11'!AK$4:CN$104,32,0),"0"),IFERROR(VLOOKUP($A41,'Season 12'!AK$4:CN$104,32,0),"0"),
IFERROR(VLOOKUP($A41,'Season 13'!AK$4:CN$104,32,0),"0"),IFERROR(VLOOKUP($A41,'Season 14'!AK$4:CN$104,32,0),"0"),IFERROR(VLOOKUP($A41,'Season 15'!AK$4:CN$104,32,0),"0"),)</f>
        <v>0</v>
      </c>
      <c r="AF41" s="403">
        <f>SUM(IFERROR(VLOOKUP($A41,'Season 2'!AK$4:CN$104,33,0),"0"),
IFERROR(VLOOKUP($A41,'Season 3'!AK$4:CN$104,33,0),"0"),IFERROR(VLOOKUP($A41,'Season 4'!AK$4:CN$104,33,0),"0"),
IFERROR(VLOOKUP($A41,'Season 5'!AK$4:CN$104,33,0),"0"),IFERROR(VLOOKUP($A41,'Season 6'!AK$4:CN$104,33,0),"0"),
IFERROR(VLOOKUP($A41,'Season 7'!AK$4:CN$104,33,0),"0"),IFERROR(VLOOKUP($A41,'Season 8'!AK$4:CN$104,33,0),"0"),
IFERROR(VLOOKUP($A41,'Season 9'!AK$4:CN$104,33,0),"0"),IFERROR(VLOOKUP($A41,'Season 10'!AK$4:CN$104,33,0),"0"),
IFERROR(VLOOKUP($A41,'Season 11'!AK$4:CN$104,33,0),"0"),IFERROR(VLOOKUP($A41,'Season 12'!AK$4:CN$104,33,0),"0"),
IFERROR(VLOOKUP($A41,'Season 13'!AK$4:CN$104,33,0),"0"),IFERROR(VLOOKUP($A41,'Season 14'!AK$4:CN$104,33,0),"0"),IFERROR(VLOOKUP($A41,'Season 15'!AK$4:CN$104,33,0),"0"),)</f>
        <v>0</v>
      </c>
      <c r="AG41" s="398">
        <f>SUM(IFERROR(VLOOKUP($A41,'Season 2'!AK$4:CN$104,34,0),"0"),
IFERROR(VLOOKUP($A41,'Season 3'!AK$4:CN$104,34,0),"0"),IFERROR(VLOOKUP($A41,'Season 4'!AK$4:CN$104,34,0),"0"),
IFERROR(VLOOKUP($A41,'Season 5'!AK$4:CN$104,34,0),"0"),IFERROR(VLOOKUP($A41,'Season 6'!AK$4:CN$104,34,0),"0"),
IFERROR(VLOOKUP($A41,'Season 7'!AK$4:CN$104,34,0),"0"),IFERROR(VLOOKUP($A41,'Season 8'!AK$4:CN$104,34,0),"0"),
IFERROR(VLOOKUP($A41,'Season 9'!AK$4:CN$104,34,0),"0"),IFERROR(VLOOKUP($A41,'Season 10'!AK$4:CN$104,34,0),"0"),
IFERROR(VLOOKUP($A41,'Season 11'!AK$4:CN$104,34,0),"0"),IFERROR(VLOOKUP($A41,'Season 12'!AK$4:CN$104,34,0),"0"),
IFERROR(VLOOKUP($A41,'Season 13'!AK$4:CN$104,34,0),"0"),IFERROR(VLOOKUP($A41,'Season 14'!AK$4:CN$104,34,0),"0"),IFERROR(VLOOKUP($A41,'Season 15'!AK$4:CN$104,34,0),"0"),)</f>
        <v>0</v>
      </c>
      <c r="AH41" s="518">
        <f>SUM(IFERROR(VLOOKUP($A41,'Season 2'!AK$4:CN$104,35,0),"0"),
IFERROR(VLOOKUP($A41,'Season 3'!AK$4:CN$104,35,0),"0"),IFERROR(VLOOKUP($A41,'Season 4'!AK$4:CN$104,35,0),"0"),
IFERROR(VLOOKUP($A41,'Season 5'!AK$4:CN$104,35,0),"0"),IFERROR(VLOOKUP($A41,'Season 6'!AK$4:CN$104,35,0),"0"),
IFERROR(VLOOKUP($A41,'Season 7'!AK$4:CN$104,35,0),"0"),IFERROR(VLOOKUP($A41,'Season 8'!AK$4:CN$104,35,0),"0"),
IFERROR(VLOOKUP($A41,'Season 9'!AK$4:CN$104,35,0),"0"),IFERROR(VLOOKUP($A41,'Season 10'!AK$4:CN$104,35,0),"0"),
IFERROR(VLOOKUP($A41,'Season 11'!AK$4:CN$104,35,0),"0"),IFERROR(VLOOKUP($A41,'Season 12'!AK$4:CN$104,35,0),"0"),
IFERROR(VLOOKUP($A41,'Season 13'!AK$4:CN$104,35,0),"0"),IFERROR(VLOOKUP($A41,'Season 14'!AK$4:CN$104,35,0),"0"),IFERROR(VLOOKUP($A41,'Season 15'!AK$4:CN$104,35,0),"0"),)</f>
        <v>0</v>
      </c>
      <c r="AI41" s="21">
        <f>SUM(IFERROR(VLOOKUP($A41,'Season 2'!AK$4:CN$104,36,0),"0"),
IFERROR(VLOOKUP($A41,'Season 3'!AK$4:CN$104,36,0),"0"),IFERROR(VLOOKUP($A41,'Season 4'!AK$4:CN$104,36,0),"0"),
IFERROR(VLOOKUP($A41,'Season 5'!AK$4:CN$104,36,0),"0"),IFERROR(VLOOKUP($A41,'Season 6'!AK$4:CN$104,36,0),"0"),
IFERROR(VLOOKUP($A41,'Season 7'!AK$4:CN$104,36,0),"0"),IFERROR(VLOOKUP($A41,'Season 8'!AK$4:CN$104,36,0),"0"),
IFERROR(VLOOKUP($A41,'Season 9'!AK$4:CN$104,36,0),"0"),IFERROR(VLOOKUP($A41,'Season 10'!AK$4:CN$104,36,0),"0"),
IFERROR(VLOOKUP($A41,'Season 11'!AK$4:CN$104,36,0),"0"),IFERROR(VLOOKUP($A41,'Season 12'!AK$4:CN$104,36,0),"0"),
IFERROR(VLOOKUP($A41,'Season 13'!AK$4:CN$104,36,0),"0"),IFERROR(VLOOKUP($A41,'Season 14'!AK$4:CN$104,36,0),"0"),IFERROR(VLOOKUP($A41,'Season 15'!AK$4:CN$104,36,0),"0"),)</f>
        <v>0</v>
      </c>
      <c r="AJ41" s="402">
        <f>SUM(IFERROR(VLOOKUP($A41,'Season 2'!AK$4:CN$104,37,0),"0"),
IFERROR(VLOOKUP($A41,'Season 3'!AK$4:CN$104,37,0),"0"),IFERROR(VLOOKUP($A41,'Season 4'!AK$4:CN$104,37,0),"0"),
IFERROR(VLOOKUP($A41,'Season 5'!AK$4:CN$104,37,0),"0"),IFERROR(VLOOKUP($A41,'Season 6'!AK$4:CN$104,37,0),"0"),
IFERROR(VLOOKUP($A41,'Season 7'!AK$4:CN$104,37,0),"0"),IFERROR(VLOOKUP($A41,'Season 8'!AK$4:CN$104,37,0),"0"),
IFERROR(VLOOKUP($A41,'Season 9'!AK$4:CN$104,37,0),"0"),IFERROR(VLOOKUP($A41,'Season 10'!AK$4:CN$104,37,0),"0"),
IFERROR(VLOOKUP($A41,'Season 11'!AK$4:CN$104,37,0),"0"),IFERROR(VLOOKUP($A41,'Season 12'!AK$4:CN$104,37,0),"0"),
IFERROR(VLOOKUP($A41,'Season 13'!AK$4:CN$104,37,0),"0"),IFERROR(VLOOKUP($A41,'Season 14'!AK$4:CN$104,37,0),"0"),IFERROR(VLOOKUP($A41,'Season 15'!AK$4:CN$104,37,0),"0"),)</f>
        <v>0</v>
      </c>
      <c r="AK41" s="403">
        <f>SUM(IFERROR(VLOOKUP($A41,'Season 1'!AJ$4:CM$104,33,0),"0"),IFERROR(VLOOKUP($A41,'Season 2'!AK$4:CN$104,38,0),"0"),
IFERROR(VLOOKUP($A41,'Season 3'!AK$4:CN$104,38,0),"0"),IFERROR(VLOOKUP($A41,'Season 4'!AK$4:CN$104,38,0),"0"),
IFERROR(VLOOKUP($A41,'Season 5'!AK$4:CN$104,38,0),"0"),IFERROR(VLOOKUP($A41,'Season 6'!AK$4:CN$104,38,0),"0"),
IFERROR(VLOOKUP($A41,'Season 7'!AK$4:CN$104,38,0),"0"),IFERROR(VLOOKUP($A41,'Season 8'!AK$4:CN$104,38,0),"0"),
IFERROR(VLOOKUP($A41,'Season 9'!AK$4:CN$104,38,0),"0"),IFERROR(VLOOKUP($A41,'Season 10'!AK$4:CN$104,38,0),"0"),
IFERROR(VLOOKUP($A41,'Season 11'!AK$4:CN$104,38,0),"0"),IFERROR(VLOOKUP($A41,'Season 12'!AK$4:CN$104,38,0),"0"),
IFERROR(VLOOKUP($A41,'Season 13'!AK$4:CN$104,38,0),"0"),IFERROR(VLOOKUP($A41,'Season 14'!AK$4:CN$104,38,0),"0"),IFERROR(VLOOKUP($A41,'Season 15'!AK$4:CN$104,38,0),"0"),)</f>
        <v>0</v>
      </c>
      <c r="AL41" s="398">
        <f>SUM(IFERROR(VLOOKUP($A41,'Season 1'!AJ$4:CM$104,34,0),"0"),IFERROR(VLOOKUP($A41,'Season 2'!AK$4:CN$104,39,0),"0"),
IFERROR(VLOOKUP($A41,'Season 3'!AK$4:CN$104,39,0),"0"),IFERROR(VLOOKUP($A41,'Season 4'!AK$4:CN$104,39,0),"0"),
IFERROR(VLOOKUP($A41,'Season 5'!AK$4:CN$104,39,0),"0"),IFERROR(VLOOKUP($A41,'Season 6'!AK$4:CN$104,39,0),"0"),
IFERROR(VLOOKUP($A41,'Season 7'!AK$4:CN$104,39,0),"0"),IFERROR(VLOOKUP($A41,'Season 8'!AK$4:CN$104,39,0),"0"),
IFERROR(VLOOKUP($A41,'Season 9'!AK$4:CN$104,39,0),"0"),IFERROR(VLOOKUP($A41,'Season 10'!AK$4:CN$104,39,0),"0"),
IFERROR(VLOOKUP($A41,'Season 11'!AK$4:CN$104,39,0),"0"),IFERROR(VLOOKUP($A41,'Season 12'!AK$4:CN$104,39,0),"0"),
IFERROR(VLOOKUP($A41,'Season 13'!AK$4:CN$104,39,0),"0"),IFERROR(VLOOKUP($A41,'Season 14'!AK$4:CN$104,39,0),"0"),IFERROR(VLOOKUP($A41,'Season 15'!AK$4:CN$104,39,0),"0"),)</f>
        <v>0</v>
      </c>
      <c r="AM41" s="518">
        <f>SUM(IFERROR(VLOOKUP($A41,'Season 1'!AJ$4:CM$104,35,0),"0"),IFERROR(VLOOKUP($A41,'Season 2'!AK$4:CN$104,40,0),"0"),
IFERROR(VLOOKUP($A41,'Season 3'!AK$4:CN$104,40,0),"0"),IFERROR(VLOOKUP($A41,'Season 4'!AK$4:CN$104,40,0),"0"),
IFERROR(VLOOKUP($A41,'Season 5'!AK$4:CN$104,40,0),"0"),IFERROR(VLOOKUP($A41,'Season 6'!AK$4:CN$104,40,0),"0"),
IFERROR(VLOOKUP($A41,'Season 7'!AK$4:CN$104,40,0),"0"),IFERROR(VLOOKUP($A41,'Season 8'!AK$4:CN$104,40,0),"0"),
IFERROR(VLOOKUP($A41,'Season 9'!AK$4:CN$104,40,0),"0"),IFERROR(VLOOKUP($A41,'Season 10'!AK$4:CN$104,40,0),"0"),
IFERROR(VLOOKUP($A41,'Season 11'!AK$4:CN$104,40,0),"0"),IFERROR(VLOOKUP($A41,'Season 12'!AK$4:CN$104,40,0),"0"),
IFERROR(VLOOKUP($A41,'Season 13'!AK$4:CN$104,40,0),"0"),IFERROR(VLOOKUP($A41,'Season 14'!AK$4:CN$104,40,0),"0"),IFERROR(VLOOKUP($A41,'Season 15'!AK$4:CN$104,40,0),"0"),)</f>
        <v>0</v>
      </c>
      <c r="AN41" s="21">
        <f>SUM(IFERROR(VLOOKUP($A41,'Season 1'!AJ$4:CM$104,36,0),"0"),IFERROR(VLOOKUP($A41,'Season 2'!AK$4:CN$104,41,0),"0"),
IFERROR(VLOOKUP($A41,'Season 3'!AK$4:CN$104,41,0),"0"),IFERROR(VLOOKUP($A41,'Season 4'!AK$4:CN$104,41,0),"0"),
IFERROR(VLOOKUP($A41,'Season 5'!AK$4:CN$104,41,0),"0"),IFERROR(VLOOKUP($A41,'Season 6'!AK$4:CN$104,41,0),"0"),
IFERROR(VLOOKUP($A41,'Season 7'!AK$4:CN$104,41,0),"0"),IFERROR(VLOOKUP($A41,'Season 8'!AK$4:CN$104,41,0),"0"),
IFERROR(VLOOKUP($A41,'Season 9'!AK$4:CN$104,41,0),"0"),IFERROR(VLOOKUP($A41,'Season 10'!AK$4:CN$104,41,0),"0"),
IFERROR(VLOOKUP($A41,'Season 11'!AK$4:CN$104,41,0),"0"),IFERROR(VLOOKUP($A41,'Season 12'!AK$4:CN$104,41,0),"0"),
IFERROR(VLOOKUP($A41,'Season 13'!AK$4:CN$104,41,0),"0"),IFERROR(VLOOKUP($A41,'Season 14'!AK$4:CN$104,41,0),"0"),IFERROR(VLOOKUP($A41,'Season 15'!AK$4:CN$104,41,0),"0"),)</f>
        <v>0</v>
      </c>
      <c r="AO41" s="402">
        <f>SUM(IFERROR(VLOOKUP($A41,'Season 1'!AJ$4:CM$104,37,0),"0"),IFERROR(VLOOKUP($A41,'Season 2'!AK$4:CN$104,42,0),"0"),
IFERROR(VLOOKUP($A41,'Season 3'!AK$4:CN$104,42,0),"0"),IFERROR(VLOOKUP($A41,'Season 4'!AK$4:CN$104,42,0),"0"),
IFERROR(VLOOKUP($A41,'Season 5'!AK$4:CN$104,42,0),"0"),IFERROR(VLOOKUP($A41,'Season 6'!AK$4:CN$104,42,0),"0"),
IFERROR(VLOOKUP($A41,'Season 7'!AK$4:CN$104,42,0),"0"),IFERROR(VLOOKUP($A41,'Season 8'!AK$4:CN$104,42,0),"0"),
IFERROR(VLOOKUP($A41,'Season 9'!AK$4:CN$104,42,0),"0"),IFERROR(VLOOKUP($A41,'Season 10'!AK$4:CN$104,42,0),"0"),
IFERROR(VLOOKUP($A41,'Season 11'!AK$4:CN$104,42,0),"0"),IFERROR(VLOOKUP($A41,'Season 12'!AK$4:CN$104,42,0),"0"),
IFERROR(VLOOKUP($A41,'Season 13'!AK$4:CN$104,42,0),"0"),IFERROR(VLOOKUP($A41,'Season 14'!AK$4:CN$104,42,0),"0"),IFERROR(VLOOKUP($A41,'Season 15'!AK$4:CN$104,42,0),"0"),)</f>
        <v>0</v>
      </c>
      <c r="AP41" s="403">
        <f>SUM(IFERROR(VLOOKUP($A41,'Season 1'!AJ$4:CM$104,43,0),"0"),IFERROR(VLOOKUP($A41,'Season 2'!AK$4:CN$104,43,0),"0"),
IFERROR(VLOOKUP($A41,'Season 3'!AK$4:CN$104,43,0),"0"),IFERROR(VLOOKUP($A41,'Season 4'!AK$4:CN$104,43,0),"0"),
IFERROR(VLOOKUP($A41,'Season 5'!AK$4:CN$104,43,0),"0"),IFERROR(VLOOKUP($A41,'Season 6'!AK$4:CN$104,43,0),"0"),
IFERROR(VLOOKUP($A41,'Season 7'!AK$4:CN$104,43,0),"0"),IFERROR(VLOOKUP($A41,'Season 8'!AK$4:CN$104,43,0),"0"),
IFERROR(VLOOKUP($A41,'Season 9'!AK$4:CN$104,43,0),"0"),IFERROR(VLOOKUP($A41,'Season 10'!AK$4:CN$104,43,0),"0"),
IFERROR(VLOOKUP($A41,'Season 11'!AK$4:CN$104,43,0),"0"),IFERROR(VLOOKUP($A41,'Season 12'!AK$4:CN$104,43,0),"0"),
IFERROR(VLOOKUP($A41,'Season 13'!AK$4:CN$104,43,0),"0"),IFERROR(VLOOKUP($A41,'Season 14'!AK$4:CN$104,43,0),"0"),IFERROR(VLOOKUP($A41,'Season 15'!AK$4:CN$104,43,0),"0"),)</f>
        <v>0</v>
      </c>
      <c r="AQ41" s="398">
        <f>SUM(IFERROR(VLOOKUP($A41,'Season 1'!AJ$4:CM$104,44,0),"0"),IFERROR(VLOOKUP($A41,'Season 2'!AK$4:CN$104,44,0),"0"),
IFERROR(VLOOKUP($A41,'Season 3'!AK$4:CN$104,44,0),"0"),IFERROR(VLOOKUP($A41,'Season 4'!AK$4:CN$104,44,0),"0"),
IFERROR(VLOOKUP($A41,'Season 5'!AK$4:CN$104,44,0),"0"),IFERROR(VLOOKUP($A41,'Season 6'!AK$4:CN$104,44,0),"0"),
IFERROR(VLOOKUP($A41,'Season 7'!AK$4:CN$104,44,0),"0"),IFERROR(VLOOKUP($A41,'Season 8'!AK$4:CN$104,44,0),"0"),
IFERROR(VLOOKUP($A41,'Season 9'!AK$4:CN$104,44,0),"0"),IFERROR(VLOOKUP($A41,'Season 10'!AK$4:CN$104,44,0),"0"),
IFERROR(VLOOKUP($A41,'Season 11'!AK$4:CN$104,44,0),"0"),IFERROR(VLOOKUP($A41,'Season 12'!AK$4:CN$104,44,0),"0"),
IFERROR(VLOOKUP($A41,'Season 13'!AK$4:CN$104,44,0),"0"),IFERROR(VLOOKUP($A41,'Season 14'!AK$4:CN$104,44,0),"0"),IFERROR(VLOOKUP($A41,'Season 15'!AK$4:CN$104,44,0),"0"),)</f>
        <v>0</v>
      </c>
      <c r="AR41" s="518">
        <f>SUM(IFERROR(VLOOKUP($A41,'Season 1'!AJ$4:CM$104,45,0),"0"),IFERROR(VLOOKUP($A41,'Season 2'!AK$4:CN$104,45,0),"0"),
IFERROR(VLOOKUP($A41,'Season 3'!AK$4:CN$104,45,0),"0"),IFERROR(VLOOKUP($A41,'Season 4'!AK$4:CN$104,45,0),"0"),
IFERROR(VLOOKUP($A41,'Season 5'!AK$4:CN$104,45,0),"0"),IFERROR(VLOOKUP($A41,'Season 6'!AK$4:CN$104,45,0),"0"),
IFERROR(VLOOKUP($A41,'Season 7'!AK$4:CN$104,45,0),"0"),IFERROR(VLOOKUP($A41,'Season 8'!AK$4:CN$104,45,0),"0"),
IFERROR(VLOOKUP($A41,'Season 9'!AK$4:CN$104,45,0),"0"),IFERROR(VLOOKUP($A41,'Season 10'!AK$4:CN$104,45,0),"0"),
IFERROR(VLOOKUP($A41,'Season 11'!AK$4:CN$104,45,0),"0"),IFERROR(VLOOKUP($A41,'Season 12'!AK$4:CN$104,45,0),"0"),
IFERROR(VLOOKUP($A41,'Season 13'!AK$4:CN$104,45,0),"0"),IFERROR(VLOOKUP($A41,'Season 14'!AK$4:CN$104,45,0),"0"),IFERROR(VLOOKUP($A41,'Season 15'!AK$4:CN$104,45,0),"0"),)</f>
        <v>0</v>
      </c>
      <c r="AS41" s="21">
        <f>SUM(IFERROR(VLOOKUP($A41,'Season 1'!AJ$4:CM$104,46,0),"0"),IFERROR(VLOOKUP($A41,'Season 2'!AK$4:CN$104,46,0),"0"),
IFERROR(VLOOKUP($A41,'Season 3'!AK$4:CN$104,46,0),"0"),IFERROR(VLOOKUP($A41,'Season 4'!AK$4:CN$104,46,0),"0"),
IFERROR(VLOOKUP($A41,'Season 5'!AK$4:CN$104,46,0),"0"),IFERROR(VLOOKUP($A41,'Season 6'!AK$4:CN$104,46,0),"0"),
IFERROR(VLOOKUP($A41,'Season 7'!AK$4:CN$104,46,0),"0"),IFERROR(VLOOKUP($A41,'Season 8'!AK$4:CN$104,46,0),"0"),
IFERROR(VLOOKUP($A41,'Season 9'!AK$4:CN$104,46,0),"0"),IFERROR(VLOOKUP($A41,'Season 10'!AK$4:CN$104,46,0),"0"),
IFERROR(VLOOKUP($A41,'Season 11'!AK$4:CN$104,46,0),"0"),IFERROR(VLOOKUP($A41,'Season 12'!AK$4:CN$104,46,0),"0"),
IFERROR(VLOOKUP($A41,'Season 13'!AK$4:CN$104,46,0),"0"),IFERROR(VLOOKUP($A41,'Season 14'!AK$4:CN$104,46,0),"0"),IFERROR(VLOOKUP($A41,'Season 15'!AK$4:CN$104,46,0),"0"),)</f>
        <v>0</v>
      </c>
      <c r="AT41" s="402">
        <f>SUM(IFERROR(VLOOKUP($A41,'Season 1'!AJ$4:CM$104,47,0),"0"),IFERROR(VLOOKUP($A41,'Season 2'!AK$4:CN$104,47,0),"0"),
IFERROR(VLOOKUP($A41,'Season 3'!AK$4:CN$104,47,0),"0"),IFERROR(VLOOKUP($A41,'Season 4'!AK$4:CN$104,47,0),"0"),
IFERROR(VLOOKUP($A41,'Season 5'!AK$4:CN$104,47,0),"0"),IFERROR(VLOOKUP($A41,'Season 6'!AK$4:CN$104,47,0),"0"),
IFERROR(VLOOKUP($A41,'Season 7'!AK$4:CN$104,47,0),"0"),IFERROR(VLOOKUP($A41,'Season 8'!AK$4:CN$104,47,0),"0"),
IFERROR(VLOOKUP($A41,'Season 9'!AK$4:CN$104,47,0),"0"),IFERROR(VLOOKUP($A41,'Season 10'!AK$4:CN$104,47,0),"0"),
IFERROR(VLOOKUP($A41,'Season 11'!AK$4:CN$104,47,0),"0"),IFERROR(VLOOKUP($A41,'Season 12'!AK$4:CN$104,47,0),"0"),
IFERROR(VLOOKUP($A41,'Season 13'!AK$4:CN$104,47,0),"0"),IFERROR(VLOOKUP($A41,'Season 14'!AK$4:CN$104,47,0),"0"),IFERROR(VLOOKUP($A41,'Season 15'!AK$4:CN$104,47,0),"0"),)</f>
        <v>0</v>
      </c>
      <c r="AU41" s="403">
        <f>SUM(IFERROR(VLOOKUP($A41,'Season 3'!AK$4:CN$104,48,0),"0"),IFERROR(VLOOKUP($A41,'Season 4'!AK$4:CN$104,48,0),"0"),
IFERROR(VLOOKUP($A41,'Season 5'!AK$4:CN$104,48,0),"0"),IFERROR(VLOOKUP($A41,'Season 6'!AK$4:CN$104,48,0),"0"),
IFERROR(VLOOKUP($A41,'Season 7'!AK$4:CN$104,48,0),"0"),IFERROR(VLOOKUP($A41,'Season 8'!AK$4:CN$104,48,0),"0"),
IFERROR(VLOOKUP($A41,'Season 9'!AK$4:CN$104,48,0),"0"),IFERROR(VLOOKUP($A41,'Season 10'!AK$4:CN$104,48,0),"0"),
IFERROR(VLOOKUP($A41,'Season 11'!AK$4:CN$104,48,0),"0"),IFERROR(VLOOKUP($A41,'Season 12'!AK$4:CN$104,48,0),"0"),
IFERROR(VLOOKUP($A41,'Season 13'!AK$4:CN$104,48,0),"0"),IFERROR(VLOOKUP($A41,'Season 14'!AK$4:CN$104,48,0),"0"),IFERROR(VLOOKUP($A41,'Season 15'!AK$4:CN$104,48,0),"0"),)</f>
        <v>0</v>
      </c>
      <c r="AV41" s="398">
        <f>SUM(IFERROR(VLOOKUP($A41,'Season 3'!AK$4:CN$104,49,0),"0"),IFERROR(VLOOKUP($A41,'Season 4'!AK$4:CN$104,49,0),"0"),
IFERROR(VLOOKUP($A41,'Season 5'!AK$4:CN$104,49,0),"0"),IFERROR(VLOOKUP($A41,'Season 6'!AK$4:CN$104,49,0),"0"),
IFERROR(VLOOKUP($A41,'Season 7'!AK$4:CN$104,49,0),"0"),IFERROR(VLOOKUP($A41,'Season 8'!AK$4:CN$104,49,0),"0"),
IFERROR(VLOOKUP($A41,'Season 9'!AK$4:CN$104,49,0),"0"),IFERROR(VLOOKUP($A41,'Season 10'!AK$4:CN$104,49,0),"0"),
IFERROR(VLOOKUP($A41,'Season 11'!AK$4:CN$104,49,0),"0"),IFERROR(VLOOKUP($A41,'Season 12'!AK$4:CN$104,49,0),"0"),
IFERROR(VLOOKUP($A41,'Season 13'!AK$4:CN$104,49,0),"0"),IFERROR(VLOOKUP($A41,'Season 14'!AK$4:CN$104,49,0),"0"),IFERROR(VLOOKUP($A41,'Season 15'!AK$4:CN$104,49,0),"0"),)</f>
        <v>0</v>
      </c>
      <c r="AW41" s="518">
        <f>SUM(IFERROR(VLOOKUP($A41,'Season 3'!AK$4:CN$104,50,0),"0"),IFERROR(VLOOKUP($A41,'Season 4'!AK$4:CN$104,50,0),"0"),
IFERROR(VLOOKUP($A41,'Season 5'!AK$4:CN$104,50,0),"0"),IFERROR(VLOOKUP($A41,'Season 6'!AK$4:CN$104,50,0),"0"),
IFERROR(VLOOKUP($A41,'Season 7'!AK$4:CN$104,50,0),"0"),IFERROR(VLOOKUP($A41,'Season 8'!AK$4:CN$104,50,0),"0"),
IFERROR(VLOOKUP($A41,'Season 9'!AK$4:CN$104,50,0),"0"),IFERROR(VLOOKUP($A41,'Season 10'!AK$4:CN$104,50,0),"0"),
IFERROR(VLOOKUP($A41,'Season 11'!AK$4:CN$104,50,0),"0"),IFERROR(VLOOKUP($A41,'Season 12'!AK$4:CN$104,50,0),"0"),
IFERROR(VLOOKUP($A41,'Season 13'!AK$4:CN$104,50,0),"0"),IFERROR(VLOOKUP($A41,'Season 14'!AK$4:CN$104,50,0),"0"),IFERROR(VLOOKUP($A41,'Season 15'!AK$4:CN$104,50,0),"0"),)</f>
        <v>0</v>
      </c>
      <c r="AX41" s="21">
        <f>SUM(IFERROR(VLOOKUP($A41,'Season 3'!AK$4:CN$104,51,0),"0"),IFERROR(VLOOKUP($A41,'Season 4'!AK$4:CN$104,51,0),"0"),
IFERROR(VLOOKUP($A41,'Season 5'!AK$4:CN$104,51,0),"0"),IFERROR(VLOOKUP($A41,'Season 6'!AK$4:CN$104,51,0),"0"),
IFERROR(VLOOKUP($A41,'Season 7'!AK$4:CN$104,51,0),"0"),IFERROR(VLOOKUP($A41,'Season 8'!AK$4:CN$104,51,0),"0"),
IFERROR(VLOOKUP($A41,'Season 9'!AK$4:CN$104,51,0),"0"),IFERROR(VLOOKUP($A41,'Season 10'!AK$4:CN$104,51,0),"0"),
IFERROR(VLOOKUP($A41,'Season 11'!AK$4:CN$104,51,0),"0"),IFERROR(VLOOKUP($A41,'Season 12'!AK$4:CN$104,51,0),"0"),
IFERROR(VLOOKUP($A41,'Season 13'!AK$4:CN$104,51,0),"0"),IFERROR(VLOOKUP($A41,'Season 14'!AK$4:CN$104,51,0),"0"),IFERROR(VLOOKUP($A41,'Season 15'!AK$4:CN$104,51,0),"0"),)</f>
        <v>0</v>
      </c>
      <c r="AY41" s="402">
        <f>SUM(IFERROR(VLOOKUP($A41,'Season 3'!AK$4:CN$104,52,0),"0"),IFERROR(VLOOKUP($A41,'Season 4'!AK$4:CN$104,52,0),"0"),
IFERROR(VLOOKUP($A41,'Season 5'!AK$4:CN$104,52,0),"0"),IFERROR(VLOOKUP($A41,'Season 6'!AK$4:CN$104,52,0),"0"),
IFERROR(VLOOKUP($A41,'Season 7'!AK$4:CN$104,52,0),"0"),IFERROR(VLOOKUP($A41,'Season 8'!AK$4:CN$104,52,0),"0"),
IFERROR(VLOOKUP($A41,'Season 9'!AK$4:CN$104,52,0),"0"),IFERROR(VLOOKUP($A41,'Season 10'!AK$4:CN$104,52,0),"0"),
IFERROR(VLOOKUP($A41,'Season 11'!AK$4:CN$104,52,0),"0"),IFERROR(VLOOKUP($A41,'Season 12'!AK$4:CN$104,52,0),"0"),
IFERROR(VLOOKUP($A41,'Season 13'!AK$4:CN$104,52,0),"0"),IFERROR(VLOOKUP($A41,'Season 14'!AK$4:CN$104,52,0),"0"),IFERROR(VLOOKUP($A41,'Season 15'!AK$4:CN$104,52,0),"0"),)</f>
        <v>0</v>
      </c>
      <c r="AZ41" s="403">
        <f>SUM(IFERROR(VLOOKUP($A41,'Season 1'!AJ$4:CM$104,38,0),"0"),IFERROR(VLOOKUP($A41,'Season 2'!AK$4:CN$104,48,0),"0"),)</f>
        <v>0</v>
      </c>
      <c r="BA41" s="398">
        <f>SUM(IFERROR(VLOOKUP($A41,'Season 1'!AJ$4:CM$104,39,0),"0"),IFERROR(VLOOKUP($A41,'Season 2'!AK$4:CN$104,49,0),"0"),)</f>
        <v>0</v>
      </c>
      <c r="BB41" s="518">
        <f>SUM(IFERROR(VLOOKUP($A41,'Season 1'!AJ$4:CM$104,40,0),"0"),IFERROR(VLOOKUP($A41,'Season 2'!AK$4:CN$104,50,0),"0"),)</f>
        <v>0</v>
      </c>
      <c r="BC41" s="21">
        <f>SUM(IFERROR(VLOOKUP($A41,'Season 1'!AJ$4:CM$104,41,0),"0"),IFERROR(VLOOKUP($A41,'Season 2'!AK$4:CN$104,51,0),"0"),)</f>
        <v>0</v>
      </c>
      <c r="BD41" s="402">
        <f>SUM(IFERROR(VLOOKUP($A41,'Season 1'!AJ$4:CM$104,42,0),"0"),IFERROR(VLOOKUP($A41,'Season 2'!AK$4:CN$104,52,0),"0"),)</f>
        <v>0</v>
      </c>
      <c r="BE41" s="561">
        <f>SUM(
IFERROR(VLOOKUP($A41,'Season 1'!AJ$4:CM$104,48,0),"0"),IFERROR(VLOOKUP($A41,'Season 2'!AK$4:CN$104,53,0),"0"),
IFERROR(VLOOKUP($A41,'Season 3'!AK$4:CN$104,53,0),"0"),IFERROR(VLOOKUP($A41,'Season 4'!AK$4:CN$104,53,0),"0"),
IFERROR(VLOOKUP($A41,'Season 5'!AK$4:CN$104,53,0),"0"),IFERROR(VLOOKUP($A41,'Season 6'!AK$4:CN$104,53,0),"0"),
IFERROR(VLOOKUP($A41,'Season 7'!AK$4:CN$104,53,0),"0"),IFERROR(VLOOKUP($A41,'Season 8'!AK$4:CN$104,53,0),"0"),
IFERROR(VLOOKUP($A41,'Season 9'!AK$4:CN$104,53,0),"0"),IFERROR(VLOOKUP($A41,'Season 10'!AK$4:CN$104,53,0),"0"),
IFERROR(VLOOKUP($A41,'Season 11'!AK$4:CN$104,53,0),"0"),IFERROR(VLOOKUP($A41,'Season 12'!AK$4:CN$104,53,0),"0"),
IFERROR(VLOOKUP($A41,'Season 13'!AK$4:CN$104,53,0),"0"),IFERROR(VLOOKUP($A41,'Season 14'!AK$4:CN$104,53,0),"0"),IFERROR(VLOOKUP($A41,'Season 15'!AK$4:CN$104,53,0),"0"),)</f>
        <v>0</v>
      </c>
      <c r="BF41" s="562">
        <f>SUM(
IFERROR(VLOOKUP($A41,'Season 1'!AJ$4:CM$104,49,0),"0"),IFERROR(VLOOKUP($A41,'Season 2'!AK$4:CN$104,54,0),"0"),
IFERROR(VLOOKUP($A41,'Season 3'!AK$4:CN$104,54,0),"0"),IFERROR(VLOOKUP($A41,'Season 4'!AK$4:CN$104,54,0),"0"),
IFERROR(VLOOKUP($A41,'Season 5'!AK$4:CN$104,54,0),"0"),IFERROR(VLOOKUP($A41,'Season 6'!AK$4:CN$104,54,0),"0"),
IFERROR(VLOOKUP($A41,'Season 7'!AK$4:CN$104,54,0),"0"),IFERROR(VLOOKUP($A41,'Season 8'!AK$4:CN$104,54,0),"0"),
IFERROR(VLOOKUP($A41,'Season 9'!AK$4:CN$104,54,0),"0"),IFERROR(VLOOKUP($A41,'Season 10'!AK$4:CN$104,54,0),"0"),
IFERROR(VLOOKUP($A41,'Season 11'!AK$4:CN$104,540),"0"),IFERROR(VLOOKUP($A41,'Season 12'!AK$4:CN$104,54,0),"0"),
IFERROR(VLOOKUP($A41,'Season 13'!AK$4:CN$104,54,0),"0"),IFERROR(VLOOKUP($A41,'Season 14'!AK$4:CN$104,54,0),"0"),IFERROR(VLOOKUP($A41,'Season 15'!AK$4:CN$104,54,0),"0"),)</f>
        <v>0</v>
      </c>
      <c r="BG41" s="529" t="e">
        <f t="shared" si="1"/>
        <v>#DIV/0!</v>
      </c>
      <c r="BI41" s="553"/>
      <c r="BJ41" s="553"/>
      <c r="BK41" s="553"/>
      <c r="BL41" s="553"/>
      <c r="BM41" s="553"/>
      <c r="BN41" s="553"/>
      <c r="BO41" s="531"/>
      <c r="BP41" s="531"/>
      <c r="BQ41" s="531"/>
      <c r="BR41" s="531"/>
      <c r="BS41" s="12" t="str">
        <f>IFERROR(VLOOKUP($A41,'Season 1'!$AJ$4:$CM$104,50,0),"0")</f>
        <v>0</v>
      </c>
      <c r="BT41" s="12" t="str">
        <f>IFERROR(VLOOKUP($A41,'Season 1'!$AJ$4:$CM$104,51,0),"0")</f>
        <v>0</v>
      </c>
      <c r="BU41" s="12" t="str">
        <f>IFERROR(VLOOKUP($A41,'Season 2'!$AK$4:$CN$104,55,0),"0")</f>
        <v>0</v>
      </c>
      <c r="BV41" s="12" t="str">
        <f>IFERROR(VLOOKUP($A41,'Season 2'!$AK$4:$CN$104,56,0),"0")</f>
        <v>0</v>
      </c>
      <c r="BW41" s="12" t="str">
        <f>IFERROR(VLOOKUP($A41,'Season 3'!$AK$4:$CN$104,55,0),"0")</f>
        <v>0</v>
      </c>
      <c r="BX41" s="12" t="str">
        <f>IFERROR(VLOOKUP($A41,'Season 3'!$AK$4:$CN$104,56,0),"0")</f>
        <v>0</v>
      </c>
      <c r="BY41" s="12" t="str">
        <f>IFERROR(VLOOKUP($A41,'Season 4'!$AK$4:$CN$104,55,0),"0")</f>
        <v>0</v>
      </c>
      <c r="BZ41" s="12" t="str">
        <f>IFERROR(VLOOKUP($A41,'Season 4'!$AK$4:$CN$104,56,0),"0")</f>
        <v>0</v>
      </c>
      <c r="CA41" s="12" t="str">
        <f>IFERROR(VLOOKUP($A41,'Season 5'!$AK$4:$CN$104,55,0),"0")</f>
        <v>0</v>
      </c>
      <c r="CB41" s="12" t="str">
        <f>IFERROR(VLOOKUP($A41,'Season 5'!$AK$4:$CN$104,56,0),"0")</f>
        <v>0</v>
      </c>
      <c r="CC41" s="12" t="str">
        <f>IFERROR(VLOOKUP($A41,'Season 6'!$AK$4:$CN$104,55,0),"0")</f>
        <v>0</v>
      </c>
      <c r="CD41" s="12" t="str">
        <f>IFERROR(VLOOKUP($A41,'Season 6'!$AK$4:$CN$104,56,0),"0")</f>
        <v>0</v>
      </c>
      <c r="CE41" s="12" t="str">
        <f>IFERROR(VLOOKUP($A41,'Season 7'!$AK$4:$CN$104,55,0),"0")</f>
        <v>0</v>
      </c>
      <c r="CF41" s="12" t="str">
        <f>IFERROR(VLOOKUP($A41,'Season 7'!$AK$4:$CN$104,56,0),"0")</f>
        <v>0</v>
      </c>
      <c r="CG41" s="12" t="str">
        <f>IFERROR(VLOOKUP($A41,'Season 8'!$AK$4:$CN$104,55,0),"0")</f>
        <v>0</v>
      </c>
      <c r="CH41" s="12" t="str">
        <f>IFERROR(VLOOKUP($A41,'Season 8'!$AK$4:$CN$104,56,0),"0")</f>
        <v>0</v>
      </c>
      <c r="CI41" s="12" t="str">
        <f>IFERROR(VLOOKUP($A41,'Season 9'!$AK$4:$CN$104,55,0),"0")</f>
        <v>0</v>
      </c>
      <c r="CJ41" s="12" t="str">
        <f>IFERROR(VLOOKUP($A41,'Season 9'!$AK$4:$CN$104,56,0),"0")</f>
        <v>0</v>
      </c>
      <c r="CK41" s="12" t="str">
        <f>IFERROR(VLOOKUP($A41,'Season 10'!$AK$4:$CN$104,55,0),"0")</f>
        <v>0</v>
      </c>
      <c r="CL41" s="12" t="str">
        <f>IFERROR(VLOOKUP($A41,'Season 10'!$AK$4:$CN$104,56,0),"0")</f>
        <v>0</v>
      </c>
      <c r="CM41" s="12" t="str">
        <f>IFERROR(VLOOKUP($A41,'Season 11'!$AK$4:$CN$104,55,0),"0")</f>
        <v>0</v>
      </c>
      <c r="CN41" s="12" t="str">
        <f>IFERROR(VLOOKUP($A41,'Season 11'!$AK$4:$CN$104,56,0),"0")</f>
        <v>0</v>
      </c>
      <c r="CO41" s="12" t="str">
        <f>IFERROR(VLOOKUP($A41,'Season 12'!$AK$4:$CN$104,55,0),"0")</f>
        <v>0</v>
      </c>
      <c r="CP41" s="12" t="str">
        <f>IFERROR(VLOOKUP($A41,'Season 12'!$AK$4:$CN$104,56,0),"0")</f>
        <v>0</v>
      </c>
      <c r="CQ41" s="12" t="str">
        <f>IFERROR(VLOOKUP($A41,'Season 13'!$AK$4:$CN$104,55,0),"0")</f>
        <v>0</v>
      </c>
      <c r="CR41" s="12" t="str">
        <f>IFERROR(VLOOKUP($A41,'Season 13'!$AK$4:$CN$104,56,0),"0")</f>
        <v>0</v>
      </c>
      <c r="CS41" s="12" t="str">
        <f>IFERROR(VLOOKUP($A41,'Season 14'!$AK$4:$CN$104,55,0),"0")</f>
        <v>0</v>
      </c>
      <c r="CT41" s="12" t="str">
        <f>IFERROR(VLOOKUP($A41,'Season 14'!$AK$4:$CN$104,56,0),"0")</f>
        <v>0</v>
      </c>
      <c r="CU41" s="12" t="str">
        <f>IFERROR(VLOOKUP($A41,'Season 15'!$AK$4:$CN$104,55,0),"0")</f>
        <v>0</v>
      </c>
      <c r="CV41" s="12" t="str">
        <f>IFERROR(VLOOKUP($A41,'Season 15'!$AK$4:$CN$104,56,0),"0")</f>
        <v>0</v>
      </c>
    </row>
    <row r="42" spans="1:100" x14ac:dyDescent="0.25">
      <c r="A42" s="545"/>
      <c r="B42" s="516" t="str">
        <f>IFERROR(VLOOKUP('Data Totals'!A42,'Season 1'!AJ$4:CH$104,2,FALSE),IFERROR(VLOOKUP('Data Totals'!A42,'Season 2'!AK$4:CI$104,2,FALSE),IFERROR(VLOOKUP('Data Totals'!A42,'Season 3'!AK$4:CI$104,2,FALSE),IFERROR(VLOOKUP('Data Totals'!A42,'Season 4'!AK$4:CI$104,2,FALSE),IFERROR(VLOOKUP('Data Totals'!A42,'Season 5'!AK$4:CI$104,2,FALSE),IFERROR(VLOOKUP('Data Totals'!A42,'Season 6'!AK$4:CI$104,2,FALSE),IFERROR(VLOOKUP('Data Totals'!A42,'Season 7'!AK$4:CI$104,2,FALSE),IFERROR(VLOOKUP('Data Totals'!A42,'Season 8'!AK$4:CI$104,2,FALSE),IFERROR(VLOOKUP('Data Totals'!A42,'Season 9'!AK$4:CI$104,2,FALSE),IFERROR(VLOOKUP('Data Totals'!A42,'Season 10'!AK$4:CI$104,2,FALSE),IFERROR(VLOOKUP('Data Totals'!A42,'Season 11'!AK$4:CI$104,2,FALSE),IFERROR(VLOOKUP('Data Totals'!A42,'Season 12'!AK$4:CI$104,2,FALSE),IFERROR(VLOOKUP('Data Totals'!A42,'Season 13'!AK$4:CI$104,2,FALSE),IFERROR(VLOOKUP('Data Totals'!A42,'Season 14'!AK$4:CI$104,2,FALSE),IFERROR(VLOOKUP('Data Totals'!A42,'Season 15'!AK$4:CI$104,2,FALSE),"N/A")))))))))))))))</f>
        <v>N/A</v>
      </c>
      <c r="C42" s="517" t="str">
        <f>IFERROR(VLOOKUP('Data Totals'!A42,'Season 1'!AJ$4:CH$104,3,FALSE),IFERROR(VLOOKUP('Data Totals'!A42,'Season 2'!AK$4:CI$104,3,FALSE),IFERROR(VLOOKUP('Data Totals'!A42,'Season 3'!AK$4:CI$104,3,FALSE),IFERROR(VLOOKUP('Data Totals'!A42,'Season 4'!AK$4:CI$104,3,FALSE),IFERROR(VLOOKUP('Data Totals'!A42,'Season 5'!AK$4:CI$104,3,FALSE),IFERROR(VLOOKUP('Data Totals'!A42,'Season 6'!AK$4:CI$104,3,FALSE),IFERROR(VLOOKUP('Data Totals'!A42,'Season 7'!AK$4:CI$104,3,FALSE),IFERROR(VLOOKUP('Data Totals'!A42,'Season 8'!AK$4:CI$104,3,FALSE),IFERROR(VLOOKUP('Data Totals'!A42,'Season 9'!AK$4:CI$104,3,FALSE),IFERROR(VLOOKUP('Data Totals'!A42,'Season 10'!AK$4:CI$104,3,FALSE),IFERROR(VLOOKUP('Data Totals'!A42,'Season 11'!AK$4:CI$104,3,FALSE),IFERROR(VLOOKUP('Data Totals'!A42,'Season 12'!AK$4:CI$104,3,FALSE),IFERROR(VLOOKUP('Data Totals'!A42,'Season 13'!AK$4:CI$104,3,FALSE),IFERROR(VLOOKUP('Data Totals'!A42,'Season 14'!AK$4:CI$104,3,FALSE),IFERROR(VLOOKUP('Data Totals'!A42,'Season 15'!AK$4:CI$104,3,FALSE),"N/A")))))))))))))))</f>
        <v>N/A</v>
      </c>
      <c r="D42" s="517" t="str">
        <f>IFERROR(VLOOKUP('Data Totals'!A42,'Season 15'!AK$4:CI$104,4,FALSE),IFERROR(VLOOKUP('Data Totals'!A42,'Season 14'!AK$4:CI$104,4,FALSE),IFERROR(VLOOKUP('Data Totals'!A42,'Season 13'!AK$4:CI$104,4,FALSE),IFERROR(VLOOKUP('Data Totals'!A42,'Season 12'!AK$4:CI$104,4,FALSE),IFERROR(VLOOKUP('Data Totals'!A42,'Season 11'!AK$4:CI$104,4,FALSE),IFERROR(VLOOKUP('Data Totals'!A42,'Season 10'!AK$4:CI$104,4,FALSE),IFERROR(VLOOKUP('Data Totals'!A42,'Season 9'!AK$4:CI$104,4,FALSE),IFERROR(VLOOKUP('Data Totals'!A42,'Season 8'!AK$4:CI$104,4,FALSE),IFERROR(VLOOKUP('Data Totals'!A42,'Season 7'!AK$4:CI$104,4,FALSE),IFERROR(VLOOKUP('Data Totals'!A42,'Season 6'!AK$4:CI$104,4,FALSE),IFERROR(VLOOKUP('Data Totals'!A42,'Season 5'!AK$4:CI$104,4,FALSE),IFERROR(VLOOKUP('Data Totals'!A42,'Season 4'!AK$4:CI$104,4,FALSE),IFERROR(VLOOKUP('Data Totals'!A42,'Season 3'!AK$4:CI$104,4,FALSE),IFERROR(VLOOKUP('Data Totals'!A42,'Season 2'!AK$4:CI$104,4,FALSE),IFERROR(VLOOKUP('Data Totals'!A42,'Season 1'!AJ$4:CH$104,4,FALSE),"N/A")))))))))))))))</f>
        <v>N/A</v>
      </c>
      <c r="E42" s="517" t="e">
        <f t="shared" si="0"/>
        <v>#VALUE!</v>
      </c>
      <c r="F42" s="398">
        <f>SUM(IFERROR(VLOOKUP(A42,BI$3:BN$152,2,0),"0"),
IFERROR(VLOOKUP(A42,'Season 1'!AJ$4:CM$104,7,0),"0"),IFERROR(VLOOKUP(A42,'Season 2'!AK$4:CN$104,7,0),"0"),
IFERROR(VLOOKUP(A42,'Season 3'!AK$4:CN$104,7,0),"0"),IFERROR(VLOOKUP(A42,'Season 4'!AK$4:CN$104,7,0),"0"),
IFERROR(VLOOKUP(A42,'Season 5'!AK$4:CN$104,7,0),"0"),IFERROR(VLOOKUP(A42,'Season 6'!AK$4:CN$104,7,0),"0"),
IFERROR(VLOOKUP(A42,'Season 7'!AK$4:CN$104,7,0),"0"),IFERROR(VLOOKUP(A42,'Season 8'!AK$4:CN$104,7,0),"0"),
IFERROR(VLOOKUP(A42,'Season 9'!AK$4:CN$104,7,0),"0"),IFERROR(VLOOKUP(A42,'Season 10'!AK$4:CN$104,7,0),"0"),
IFERROR(VLOOKUP(A42,'Season 11'!AK$4:CN$104,7,0),"0"),IFERROR(VLOOKUP(A42,'Season 12'!AK$4:CN$104,7,0),"0"),
IFERROR(VLOOKUP(A42,'Season 13'!AK$4:CN$104,7,0),"0"),IFERROR(VLOOKUP(A42,'Season 14'!AK$4:CN$104,7,0),"0"),IFERROR(VLOOKUP(A42,'Season 15'!AK$4:CN$104,7,0),"0"),)</f>
        <v>0</v>
      </c>
      <c r="G42" s="398">
        <f>SUM(
IFERROR(VLOOKUP(A42,'Season 1'!AJ$4:CM$104,8,0),"0"),IFERROR(VLOOKUP(A42,'Season 2'!AK$4:CN$104,8,0),"0"),
IFERROR(VLOOKUP(A42,'Season 3'!AK$4:CN$104,8,0),"0"),IFERROR(VLOOKUP(A42,'Season 4'!AK$4:CN$104,8,0),"0"),
IFERROR(VLOOKUP(A42,'Season 5'!AK$4:CN$104,8,0),"0"),IFERROR(VLOOKUP(A42,'Season 6'!AK$4:CN$104,8,0),"0"),
IFERROR(VLOOKUP(A42,'Season 7'!AK$4:CN$104,8,0),"0"),IFERROR(VLOOKUP(A42,'Season 8'!AK$4:CN$104,8,0),"0"),
IFERROR(VLOOKUP(A42,'Season 9'!AK$4:CN$104,8,0),"0"),IFERROR(VLOOKUP(A42,'Season 10'!AK$4:CN$104,8,0),"0"),
IFERROR(VLOOKUP(A42,'Season 11'!AK$4:CN$104,8,0),"0"),IFERROR(VLOOKUP(A42,'Season 12'!AK$4:CN$104,8,0),"0"),
IFERROR(VLOOKUP(A42,'Season 13'!AK$4:CN$104,8,0),"0"),IFERROR(VLOOKUP(A42,'Season 14'!AK$4:CN$104,8,0),"0"),IFERROR(VLOOKUP(A42,'Season 15'!AK$4:CN$104,8,0),"0"),)</f>
        <v>0</v>
      </c>
      <c r="H42" s="329">
        <f>SUM(
IFERROR(VLOOKUP(A42,'Season 1'!AJ$4:CM$104,9,0),"0"),IFERROR(VLOOKUP(A42,'Season 2'!AK$4:CN$104,9,0),"0"),
IFERROR(VLOOKUP(A42,'Season 3'!AK$4:CN$104,9,0),"0"),IFERROR(VLOOKUP(A42,'Season 4'!AK$4:CN$104,9,0),"0"),
IFERROR(VLOOKUP(A42,'Season 5'!AK$4:CN$104,9,0),"0"),IFERROR(VLOOKUP(A42,'Season 6'!AK$4:CN$104,9,0),"0"),
IFERROR(VLOOKUP(A42,'Season 7'!AK$4:CN$104,9,0),"0"),IFERROR(VLOOKUP(A42,'Season 8'!AK$4:CN$104,9,0),"0"),
IFERROR(VLOOKUP(A42,'Season 9'!AK$4:CN$104,9,0),"0"),IFERROR(VLOOKUP(A42,'Season 10'!AK$4:CN$104,9,0),"0"),
IFERROR(VLOOKUP(A42,'Season 11'!AK$4:CN$104,9,0),"0"),IFERROR(VLOOKUP(A42,'Season 12'!AK$4:CN$104,9,0),"0"),
IFERROR(VLOOKUP(A42,'Season 13'!AK$4:CN$104,9,0),"0"),IFERROR(VLOOKUP(A42,'Season 14'!AK$4:CN$104,9,0),"0"),IFERROR(VLOOKUP(A42,'Season 15'!AK$4:CN$104,9,0),"0"),)</f>
        <v>0</v>
      </c>
      <c r="I42" s="518">
        <f>SUM(
IFERROR(VLOOKUP(A42,'Season 1'!AJ$4:CM$104,10,0),"0"),IFERROR(VLOOKUP(A42,'Season 2'!AK$4:CN$104,10,0),"0"),
IFERROR(VLOOKUP(A42,'Season 3'!AK$4:CN$104,10,0),"0"),IFERROR(VLOOKUP(A42,'Season 4'!AK$4:CN$104,10,0),"0"),
IFERROR(VLOOKUP(A42,'Season 5'!AK$4:CN$104,10,0),"0"),IFERROR(VLOOKUP(A42,'Season 6'!AK$4:CN$104,10,0),"0"),
IFERROR(VLOOKUP(A42,'Season 7'!AK$4:CN$104,10,0),"0"),IFERROR(VLOOKUP(A42,'Season 8'!AK$4:CN$104,10,0),"0"),
IFERROR(VLOOKUP(A42,'Season 9'!AK$4:CN$104,10,0),"0"),IFERROR(VLOOKUP(A42,'Season 10'!AK$4:CN$104,10,0),"0"),
IFERROR(VLOOKUP(A42,'Season 11'!AK$4:CN$104,10,0),"0"),IFERROR(VLOOKUP(A42,'Season 12'!AK$4:CN$104,10,0),"0"),
IFERROR(VLOOKUP(A42,'Season 13'!AK$4:CN$104,10,0),"0"),IFERROR(VLOOKUP(A42,'Season 14'!AK$4:CN$104,10,0),"0"),IFERROR(VLOOKUP(A42,'Season 15'!AK$4:CN$104,10,0),"0"),)</f>
        <v>0</v>
      </c>
      <c r="J42" s="21">
        <f>SUM(IFERROR(VLOOKUP(A42,BI$3:BN$152,3,0),"0"),
IFERROR(VLOOKUP(A42,'Season 1'!AJ$4:CM$104,11,0),"0"),IFERROR(VLOOKUP(A42,'Season 2'!AK$4:CN$104,11,0),"0"),
IFERROR(VLOOKUP(A42,'Season 3'!AK$4:CN$104,11,0),"0"),IFERROR(VLOOKUP(A42,'Season 4'!AK$4:CN$104,11,0),"0"),
IFERROR(VLOOKUP(A42,'Season 5'!AK$4:CN$104,11,0),"0"),IFERROR(VLOOKUP(A42,'Season 6'!AK$4:CN$104,11,0),"0"),
IFERROR(VLOOKUP(A42,'Season 7'!AK$4:CN$104,11,0),"0"),IFERROR(VLOOKUP(A42,'Season 8'!AK$4:CN$104,11,0),"0"),
IFERROR(VLOOKUP(A42,'Season 9'!AK$4:CN$104,11,0),"0"),IFERROR(VLOOKUP(A42,'Season 10'!AK$4:CN$104,11,0),"0"),
IFERROR(VLOOKUP(A42,'Season 11'!AK$4:CN$104,11,0),"0"),IFERROR(VLOOKUP(A42,'Season 12'!AK$4:CN$104,11,0),"0"),
IFERROR(VLOOKUP(A42,'Season 13'!AK$4:CN$104,11,0),"0"),IFERROR(VLOOKUP(A42,'Season 14'!AK$4:CN$104,11,0),"0"),IFERROR(VLOOKUP(A42,'Season 15'!AK$4:CN$104,11,0),"0"),)</f>
        <v>0</v>
      </c>
      <c r="K42" s="402">
        <f>SUM(IFERROR(VLOOKUP($A42,BI$3:BN$152,4,0),"0"),
IFERROR(VLOOKUP($A42,'Season 1'!AJ$4:CM$104,12,0),"0"),IFERROR(VLOOKUP($A42,'Season 2'!AK$4:CN$104,12,0),"0"),
IFERROR(VLOOKUP($A42,'Season 3'!AK$4:CN$104,12,0),"0"),IFERROR(VLOOKUP($A42,'Season 4'!AK$4:CN$104,12,0),"0"),
IFERROR(VLOOKUP($A42,'Season 5'!AK$4:CN$104,12,0),"0"),IFERROR(VLOOKUP($A42,'Season 6'!AK$4:CN$104,12,0),"0"),
IFERROR(VLOOKUP($A42,'Season 7'!AK$4:CN$104,12,0),"0"),IFERROR(VLOOKUP($A42,'Season 8'!AK$4:CN$104,12,0),"0"),
IFERROR(VLOOKUP($A42,'Season 9'!AK$4:CN$104,12,0),"0"),IFERROR(VLOOKUP($A42,'Season 10'!AK$4:CN$104,12,0),"0"),
IFERROR(VLOOKUP($A42,'Season 11'!AK$4:CN$104,12,0),"0"),IFERROR(VLOOKUP($A42,'Season 12'!AK$4:CN$104,12,0),"0"),
IFERROR(VLOOKUP($A42,'Season 13'!AK$4:CN$104,12,0),"0"),IFERROR(VLOOKUP($A42,'Season 14'!AK$4:CN$104,12,0),"0"),IFERROR(VLOOKUP(A42,'Season 15'!AK$4:CN$104,12,0),"0"),)</f>
        <v>0</v>
      </c>
      <c r="L42" s="403">
        <f>SUM(
IFERROR(VLOOKUP($A42,'Season 1'!AJ$4:CM$104,13,0),"0"),IFERROR(VLOOKUP($A42,'Season 2'!AK$4:CN$104,13,0),"0"),
IFERROR(VLOOKUP($A42,'Season 3'!AK$4:CN$104,13,0),"0"),IFERROR(VLOOKUP($A42,'Season 4'!AK$4:CN$104,13,0),"0"),
IFERROR(VLOOKUP($A42,'Season 5'!AK$4:CN$104,13,0),"0"),IFERROR(VLOOKUP($A42,'Season 6'!AK$4:CN$104,13,0),"0"),
IFERROR(VLOOKUP($A42,'Season 7'!AK$4:CN$104,13,0),"0"),IFERROR(VLOOKUP($A42,'Season 8'!AK$4:CN$104,13,0),"0"),
IFERROR(VLOOKUP($A42,'Season 9'!AK$4:CN$104,13,0),"0"),IFERROR(VLOOKUP($A42,'Season 10'!AK$4:CN$104,13,0),"0"),
IFERROR(VLOOKUP($A42,'Season 11'!AK$4:CN$104,13,0),"0"),IFERROR(VLOOKUP($A42,'Season 12'!AK$4:CN$104,13,0),"0"),
IFERROR(VLOOKUP($A42,'Season 13'!AK$4:CN$104,13,0),"0"),IFERROR(VLOOKUP($A42,'Season 14'!AK$4:CN$104,13,0),"0"),IFERROR(VLOOKUP(A42,'Season 15'!AK$4:CN$104,13,0),"0"),)</f>
        <v>0</v>
      </c>
      <c r="M42" s="398">
        <f>SUM(
IFERROR(VLOOKUP($A42,'Season 1'!AJ$4:CM$104,14,0),"0"),IFERROR(VLOOKUP($A42,'Season 2'!AK$4:CN$104,14,0),"0"),
IFERROR(VLOOKUP($A42,'Season 3'!AK$4:CN$104,14,0),"0"),IFERROR(VLOOKUP($A42,'Season 4'!AK$4:CN$104,14,0),"0"),
IFERROR(VLOOKUP($A42,'Season 5'!AK$4:CN$104,14,0),"0"),IFERROR(VLOOKUP($A42,'Season 6'!AK$4:CN$104,14,0),"0"),
IFERROR(VLOOKUP($A42,'Season 7'!AK$4:CN$104,14,0),"0"),IFERROR(VLOOKUP($A42,'Season 8'!AK$4:CN$104,14,0),"0"),
IFERROR(VLOOKUP($A42,'Season 9'!AK$4:CN$104,14,0),"0"),IFERROR(VLOOKUP($A42,'Season 10'!AK$4:CN$104,14,0),"0"),
IFERROR(VLOOKUP($A42,'Season 11'!AK$4:CN$104,14,0),"0"),IFERROR(VLOOKUP($A42,'Season 12'!AK$4:CN$104,14,0),"0"),
IFERROR(VLOOKUP($A42,'Season 13'!AK$4:CN$104,14,0),"0"),IFERROR(VLOOKUP($A42,'Season 14'!AK$4:CN$104,14,0),"0"),IFERROR(VLOOKUP(A42,'Season 15'!AK$4:CN$104,14,0),"0"),)</f>
        <v>0</v>
      </c>
      <c r="N42" s="518">
        <f>SUM(
IFERROR(VLOOKUP($A42,'Season 1'!AJ$4:CM$104,15,0),"0"),IFERROR(VLOOKUP($A42,'Season 2'!AK$4:CN$104,15,0),"0"),
IFERROR(VLOOKUP($A42,'Season 3'!AK$4:CN$104,15,0),"0"),IFERROR(VLOOKUP($A42,'Season 4'!AK$4:CN$104,15,0),"0"),
IFERROR(VLOOKUP($A42,'Season 5'!AK$4:CN$104,15,0),"0"),IFERROR(VLOOKUP($A42,'Season 6'!AK$4:CN$104,15,0),"0"),
IFERROR(VLOOKUP($A42,'Season 7'!AK$4:CN$104,15,0),"0"),IFERROR(VLOOKUP($A42,'Season 8'!AK$4:CN$104,15,0),"0"),
IFERROR(VLOOKUP($A42,'Season 9'!AK$4:CN$104,15,0),"0"),IFERROR(VLOOKUP($A42,'Season 10'!AK$4:CN$104,15,0),"0"),
IFERROR(VLOOKUP($A42,'Season 11'!AK$4:CN$104,15,0),"0"),IFERROR(VLOOKUP($A42,'Season 12'!AK$4:CN$104,15,0),"0"),
IFERROR(VLOOKUP($A42,'Season 13'!AK$4:CN$104,15,0),"0"),IFERROR(VLOOKUP($A42,'Season 14'!AK$4:CN$104,15,0),"0"),IFERROR(VLOOKUP(A42,'Season 15'!AK$4:CN$104,15,0),"0"),)</f>
        <v>0</v>
      </c>
      <c r="O42" s="21">
        <f>SUM(
IFERROR(VLOOKUP($A42,'Season 1'!AJ$4:CM$104,16,0),"0"),IFERROR(VLOOKUP($A42,'Season 2'!AK$4:CN$104,16,0),"0"),
IFERROR(VLOOKUP($A42,'Season 3'!AK$4:CN$104,16,0),"0"),IFERROR(VLOOKUP($A42,'Season 4'!AK$4:CN$104,16,0),"0"),
IFERROR(VLOOKUP($A42,'Season 5'!AK$4:CN$104,16,0),"0"),IFERROR(VLOOKUP($A42,'Season 6'!AK$4:CN$104,16,0),"0"),
IFERROR(VLOOKUP($A42,'Season 7'!AK$4:CN$104,16,0),"0"),IFERROR(VLOOKUP($A42,'Season 8'!AK$4:CN$104,16,0),"0"),
IFERROR(VLOOKUP($A42,'Season 9'!AK$4:CN$104,16,0),"0"),IFERROR(VLOOKUP($A42,'Season 10'!AK$4:CN$104,16,0),"0"),
IFERROR(VLOOKUP($A42,'Season 11'!AK$4:CN$104,16,0),"0"),IFERROR(VLOOKUP($A42,'Season 12'!AK$4:CN$104,16,0),"0"),
IFERROR(VLOOKUP($A42,'Season 13'!AK$4:CN$104,16,0),"0"),IFERROR(VLOOKUP($A42,'Season 14'!AK$4:CN$104,16,0),"0"),IFERROR(VLOOKUP(A42,'Season 15'!AK$4:CN$104,16,0),"0"),)</f>
        <v>0</v>
      </c>
      <c r="P42" s="402">
        <f>SUM(
IFERROR(VLOOKUP($A42,'Season 1'!AJ$4:CM$104,17,0),"0"),IFERROR(VLOOKUP($A42,'Season 2'!AK$4:CN$104,17,0),"0"),
IFERROR(VLOOKUP($A42,'Season 3'!AK$4:CN$104,17,0),"0"),IFERROR(VLOOKUP($A42,'Season 4'!AK$4:CN$104,17,0),"0"),
IFERROR(VLOOKUP($A42,'Season 5'!AK$4:CN$104,17,0),"0"),IFERROR(VLOOKUP($A42,'Season 6'!AK$4:CN$104,17,0),"0"),
IFERROR(VLOOKUP($A42,'Season 7'!AK$4:CN$104,17,0),"0"),IFERROR(VLOOKUP($A42,'Season 8'!AK$4:CN$104,17,0),"0"),
IFERROR(VLOOKUP($A42,'Season 9'!AK$4:CN$104,17,0),"0"),IFERROR(VLOOKUP($A42,'Season 10'!AK$4:CN$104,17,0),"0"),
IFERROR(VLOOKUP($A42,'Season 11'!AK$4:CN$104,17,0),"0"),IFERROR(VLOOKUP($A42,'Season 12'!AK$4:CN$104,17,0),"0"),
IFERROR(VLOOKUP($A42,'Season 13'!AK$4:CN$104,17,0),"0"),IFERROR(VLOOKUP($A42,'Season 14'!AK$4:CN$104,17,0),"0"),IFERROR(VLOOKUP(A42,'Season 15'!AK$4:CN$104,17,0),"0"),)</f>
        <v>0</v>
      </c>
      <c r="Q42" s="403">
        <f>SUM(
IFERROR(VLOOKUP($A42,'Season 1'!AJ$4:CM$104,18,0),"0"),IFERROR(VLOOKUP($A42,'Season 2'!AK$4:CN$104,18,0),"0"),
IFERROR(VLOOKUP($A42,'Season 3'!AK$4:CN$104,18,0),"0"),IFERROR(VLOOKUP($A42,'Season 4'!AK$4:CN$104,18,0),"0"),
IFERROR(VLOOKUP($A42,'Season 5'!AK$4:CN$104,18,0),"0"),IFERROR(VLOOKUP($A42,'Season 6'!AK$4:CN$104,18,0),"0"),
IFERROR(VLOOKUP($A42,'Season 7'!AK$4:CN$104,18,0),"0"),IFERROR(VLOOKUP($A42,'Season 8'!AK$4:CN$104,18,0),"0"),
IFERROR(VLOOKUP($A42,'Season 9'!AK$4:CN$104,18,0),"0"),IFERROR(VLOOKUP($A42,'Season 10'!AK$4:CN$104,18,0),"0"),
IFERROR(VLOOKUP($A42,'Season 11'!AK$4:CN$104,18,0),"0"),IFERROR(VLOOKUP($A42,'Season 12'!AK$4:CN$104,18,0),"0"),
IFERROR(VLOOKUP($A42,'Season 13'!AK$4:CN$104,18,0),"0"),IFERROR(VLOOKUP($A42,'Season 14'!AK$4:CN$104,18,0),"0"),IFERROR(VLOOKUP(A42,'Season 15'!AK$4:CN$104,18,0),"0"),)</f>
        <v>0</v>
      </c>
      <c r="R42" s="398">
        <f>SUM(
IFERROR(VLOOKUP($A42,'Season 1'!AJ$4:CM$104,19,0),"0"),IFERROR(VLOOKUP($A42,'Season 2'!AK$4:CN$104,19,0),"0"),
IFERROR(VLOOKUP($A42,'Season 3'!AK$4:CN$104,19,0),"0"),IFERROR(VLOOKUP($A42,'Season 4'!AK$4:CN$104,19,0),"0"),
IFERROR(VLOOKUP($A42,'Season 5'!AK$4:CN$104,19,0),"0"),IFERROR(VLOOKUP($A42,'Season 6'!AK$4:CN$104,19,0),"0"),
IFERROR(VLOOKUP($A42,'Season 7'!AK$4:CN$104,19,0),"0"),IFERROR(VLOOKUP($A42,'Season 8'!AK$4:CN$104,19,0),"0"),
IFERROR(VLOOKUP($A42,'Season 9'!AK$4:CN$104,19,0),"0"),IFERROR(VLOOKUP($A42,'Season 10'!AK$4:CN$104,19,0),"0"),
IFERROR(VLOOKUP($A42,'Season 11'!AK$4:CN$104,19,0),"0"),IFERROR(VLOOKUP($A42,'Season 12'!AK$4:CN$104,19,0),"0"),
IFERROR(VLOOKUP($A42,'Season 13'!AK$4:CN$104,19,0),"0"),IFERROR(VLOOKUP($A42,'Season 14'!AK$4:CN$104,19,0),"0"),IFERROR(VLOOKUP(A42,'Season 15'!AK$4:CN$104,19,0),"0"),)</f>
        <v>0</v>
      </c>
      <c r="S42" s="518">
        <f>SUM(
IFERROR(VLOOKUP($A42,'Season 1'!AJ$4:CM$104,20,0),"0"),IFERROR(VLOOKUP($A42,'Season 2'!AK$4:CN$104,20,0),"0"),
IFERROR(VLOOKUP($A42,'Season 3'!AK$4:CN$104,20,0),"0"),IFERROR(VLOOKUP($A42,'Season 4'!AK$4:CN$104,20,0),"0"),
IFERROR(VLOOKUP($A42,'Season 5'!AK$4:CN$104,20,0),"0"),IFERROR(VLOOKUP($A42,'Season 6'!AK$4:CN$104,20,0),"0"),
IFERROR(VLOOKUP($A42,'Season 7'!AK$4:CN$104,20,0),"0"),IFERROR(VLOOKUP($A42,'Season 8'!AK$4:CN$104,20,0),"0"),
IFERROR(VLOOKUP($A42,'Season 9'!AK$4:CN$104,20,0),"0"),IFERROR(VLOOKUP($A42,'Season 10'!AK$4:CN$104,20,0),"0"),
IFERROR(VLOOKUP($A42,'Season 11'!AK$4:CN$104,20,0),"0"),IFERROR(VLOOKUP($A42,'Season 12'!AK$4:CN$104,20,0),"0"),
IFERROR(VLOOKUP($A42,'Season 13'!AK$4:CN$104,20,0),"0"),IFERROR(VLOOKUP($A42,'Season 14'!AK$4:CN$104,20,0),"0"),IFERROR(VLOOKUP(A42,'Season 15'!AK$4:CN$104,20,0),"0"),)</f>
        <v>0</v>
      </c>
      <c r="T42" s="21">
        <f>SUM(
IFERROR(VLOOKUP($A42,'Season 1'!AJ$4:CM$104,21,0),"0"),IFERROR(VLOOKUP($A42,'Season 2'!AK$4:CN$104,21,0),"0"),
IFERROR(VLOOKUP($A42,'Season 3'!AK$4:CN$104,21,0),"0"),IFERROR(VLOOKUP($A42,'Season 4'!AK$4:CN$104,21,0),"0"),
IFERROR(VLOOKUP($A42,'Season 5'!AK$4:CN$104,21,0),"0"),IFERROR(VLOOKUP($A42,'Season 6'!AK$4:CN$104,21,0),"0"),
IFERROR(VLOOKUP($A42,'Season 7'!AK$4:CN$104,21,0),"0"),IFERROR(VLOOKUP($A42,'Season 8'!AK$4:CN$104,21,0),"0"),
IFERROR(VLOOKUP($A42,'Season 9'!AK$4:CN$104,21,0),"0"),IFERROR(VLOOKUP($A42,'Season 10'!AK$4:CN$104,21,0),"0"),
IFERROR(VLOOKUP($A42,'Season 11'!AK$4:CN$104,21,0),"0"),IFERROR(VLOOKUP($A42,'Season 12'!AK$4:CN$104,21,0),"0"),
IFERROR(VLOOKUP($A42,'Season 13'!AK$4:CN$104,21,0),"0"),IFERROR(VLOOKUP($A42,'Season 14'!AK$4:CN$104,21,0),"0"),IFERROR(VLOOKUP(A42,'Season 15'!AK$4:CN$104,21,0),"0"),)</f>
        <v>0</v>
      </c>
      <c r="U42" s="402">
        <f>SUM(
IFERROR(VLOOKUP($A42,'Season 1'!AJ$4:CM$104,22,0),"0"),IFERROR(VLOOKUP($A42,'Season 2'!AK$4:CN$104,22,0),"0"),
IFERROR(VLOOKUP($A42,'Season 3'!AK$4:CN$104,22,0),"0"),IFERROR(VLOOKUP($A42,'Season 4'!AK$4:CN$104,22,0),"0"),
IFERROR(VLOOKUP($A42,'Season 5'!AK$4:CN$104,22,0),"0"),IFERROR(VLOOKUP($A42,'Season 6'!AK$4:CN$104,22,0),"0"),
IFERROR(VLOOKUP($A42,'Season 7'!AK$4:CN$104,22,0),"0"),IFERROR(VLOOKUP($A42,'Season 8'!AK$4:CN$104,22,0),"0"),
IFERROR(VLOOKUP($A42,'Season 9'!AK$4:CN$104,22,0),"0"),IFERROR(VLOOKUP($A42,'Season 10'!AK$4:CN$104,22,0),"0"),
IFERROR(VLOOKUP($A42,'Season 11'!AK$4:CN$104,22,0),"0"),IFERROR(VLOOKUP($A42,'Season 12'!AK$4:CN$104,22,0),"0"),
IFERROR(VLOOKUP($A42,'Season 13'!AK$4:CN$104,22,0),"0"),IFERROR(VLOOKUP($A42,'Season 14'!AK$4:CN$104,22,0),"0"),IFERROR(VLOOKUP(A42,'Season 15'!AK$4:CN$104,22,0),"0"),)</f>
        <v>0</v>
      </c>
      <c r="V42" s="403">
        <f>SUM(
IFERROR(VLOOKUP($A42,'Season 1'!AJ$4:CM$104,23,0),"0"),IFERROR(VLOOKUP($A42,'Season 2'!AK$4:CN$104,23,0),"0"),
IFERROR(VLOOKUP($A42,'Season 3'!AK$4:CN$104,23,0),"0"),IFERROR(VLOOKUP($A42,'Season 4'!AK$4:CN$104,23,0),"0"),
IFERROR(VLOOKUP($A42,'Season 5'!AK$4:CN$104,23,0),"0"),IFERROR(VLOOKUP($A42,'Season 6'!AK$4:CN$104,23,0),"0"),
IFERROR(VLOOKUP($A42,'Season 7'!AK$4:CN$104,23,0),"0"),IFERROR(VLOOKUP($A42,'Season 8'!AK$4:CN$104,23,0),"0"),
IFERROR(VLOOKUP($A42,'Season 9'!AK$4:CN$104,23,0),"0"),IFERROR(VLOOKUP($A42,'Season 10'!AK$4:CN$104,23,0),"0"),
IFERROR(VLOOKUP($A42,'Season 11'!AK$4:CN$104,23,0),"0"),IFERROR(VLOOKUP($A42,'Season 12'!AK$4:CN$104,23,0),"0"),
IFERROR(VLOOKUP($A42,'Season 13'!AK$4:CN$104,23,0),"0"),IFERROR(VLOOKUP($A42,'Season 14'!AK$4:CN$104,23,0),"0"),IFERROR(VLOOKUP($A42,'Season 15'!AK$4:CN$104,23,0),"0"),)</f>
        <v>0</v>
      </c>
      <c r="W42" s="398">
        <f>SUM(
IFERROR(VLOOKUP($A42,'Season 1'!AJ$4:CM$104,24,0),"0"),IFERROR(VLOOKUP($A42,'Season 2'!AK$4:CN$104,24,0),"0"),
IFERROR(VLOOKUP($A42,'Season 3'!AK$4:CN$104,24,0),"0"),IFERROR(VLOOKUP($A42,'Season 4'!AK$4:CN$104,24,0),"0"),
IFERROR(VLOOKUP($A42,'Season 5'!AK$4:CN$104,24,0),"0"),IFERROR(VLOOKUP($A42,'Season 6'!AK$4:CN$104,24,0),"0"),
IFERROR(VLOOKUP($A42,'Season 7'!AK$4:CN$104,24,0),"0"),IFERROR(VLOOKUP($A42,'Season 8'!AK$4:CN$104,24,0),"0"),
IFERROR(VLOOKUP($A42,'Season 9'!AK$4:CN$104,24,0),"0"),IFERROR(VLOOKUP($A42,'Season 10'!AK$4:CN$104,24,0),"0"),
IFERROR(VLOOKUP($A42,'Season 11'!AK$4:CN$104,24,0),"0"),IFERROR(VLOOKUP($A42,'Season 12'!AK$4:CN$104,24,0),"0"),
IFERROR(VLOOKUP($A42,'Season 13'!AK$4:CN$104,24,0),"0"),IFERROR(VLOOKUP($A42,'Season 14'!AK$4:CN$104,24,0),"0"),IFERROR(VLOOKUP($A42,'Season 15'!AK$4:CN$104,24,0),"0"),)</f>
        <v>0</v>
      </c>
      <c r="X42" s="518">
        <f>SUM(
IFERROR(VLOOKUP($A42,'Season 1'!AJ$4:CM$104,25,0),"0"),IFERROR(VLOOKUP($A42,'Season 2'!AK$4:CN$104,25,0),"0"),
IFERROR(VLOOKUP($A42,'Season 3'!AK$4:CN$104,25,0),"0"),IFERROR(VLOOKUP($A42,'Season 4'!AK$4:CN$104,25,0),"0"),
IFERROR(VLOOKUP($A42,'Season 5'!AK$4:CN$104,25,0),"0"),IFERROR(VLOOKUP($A42,'Season 6'!AK$4:CN$104,25,0),"0"),
IFERROR(VLOOKUP($A42,'Season 7'!AK$4:CN$104,25,0),"0"),IFERROR(VLOOKUP($A42,'Season 8'!AK$4:CN$104,25,0),"0"),
IFERROR(VLOOKUP($A42,'Season 9'!AK$4:CN$104,25,0),"0"),IFERROR(VLOOKUP($A42,'Season 10'!AK$4:CN$104,25,0),"0"),
IFERROR(VLOOKUP($A42,'Season 11'!AK$4:CN$104,25,0),"0"),IFERROR(VLOOKUP($A42,'Season 12'!AK$4:CN$104,25,0),"0"),
IFERROR(VLOOKUP($A42,'Season 13'!AK$4:CN$104,25,0),"0"),IFERROR(VLOOKUP($A42,'Season 14'!AK$4:CN$104,25,0),"0"),IFERROR(VLOOKUP($A42,'Season 15'!AK$4:CN$104,25,0),"0"),)</f>
        <v>0</v>
      </c>
      <c r="Y42" s="21">
        <f>SUM(
IFERROR(VLOOKUP($A42,'Season 1'!AJ$4:CM$104,26,0),"0"),IFERROR(VLOOKUP($A42,'Season 2'!AK$4:CN$104,26,0),"0"),
IFERROR(VLOOKUP($A42,'Season 3'!AK$4:CN$104,26,0),"0"),IFERROR(VLOOKUP($A42,'Season 4'!AK$4:CN$104,26,0),"0"),
IFERROR(VLOOKUP($A42,'Season 5'!AK$4:CN$104,26,0),"0"),IFERROR(VLOOKUP($A42,'Season 6'!AK$4:CN$104,26,0),"0"),
IFERROR(VLOOKUP($A42,'Season 7'!AK$4:CN$104,26,0),"0"),IFERROR(VLOOKUP($A42,'Season 8'!AK$4:CN$104,26,0),"0"),
IFERROR(VLOOKUP($A42,'Season 9'!AK$4:CN$104,26,0),"0"),IFERROR(VLOOKUP($A42,'Season 10'!AK$4:CN$104,26,0),"0"),
IFERROR(VLOOKUP($A42,'Season 11'!AK$4:CN$104,26,0),"0"),IFERROR(VLOOKUP($A42,'Season 12'!AK$4:CN$104,26,0),"0"),
IFERROR(VLOOKUP($A42,'Season 13'!AK$4:CN$104,26,0),"0"),IFERROR(VLOOKUP($A42,'Season 14'!AK$4:CN$104,26,0),"0"),IFERROR(VLOOKUP($A42,'Season 15'!AK$4:CN$104,26,0),"0"),)</f>
        <v>0</v>
      </c>
      <c r="Z42" s="402">
        <f>SUM(
IFERROR(VLOOKUP($A42,'Season 1'!AJ$4:CM$104,27,0),"0"),IFERROR(VLOOKUP($A42,'Season 2'!AK$4:CN$104,27,0),"0"),
IFERROR(VLOOKUP($A42,'Season 3'!AK$4:CN$104,27,0),"0"),IFERROR(VLOOKUP($A42,'Season 4'!AK$4:CN$104,27,0),"0"),
IFERROR(VLOOKUP($A42,'Season 5'!AK$4:CN$104,27,0),"0"),IFERROR(VLOOKUP($A42,'Season 6'!AK$4:CN$104,27,0),"0"),
IFERROR(VLOOKUP($A42,'Season 7'!AK$4:CN$104,27,0),"0"),IFERROR(VLOOKUP($A42,'Season 8'!AK$4:CN$104,27,0),"0"),
IFERROR(VLOOKUP($A42,'Season 9'!AK$4:CN$104,27,0),"0"),IFERROR(VLOOKUP($A42,'Season 10'!AK$4:CN$104,27,0),"0"),
IFERROR(VLOOKUP($A42,'Season 11'!AK$4:CN$104,27,0),"0"),IFERROR(VLOOKUP($A42,'Season 12'!AK$4:CN$104,27,0),"0"),
IFERROR(VLOOKUP($A42,'Season 13'!AK$4:CN$104,27,0),"0"),IFERROR(VLOOKUP($A42,'Season 14'!AK$4:CN$104,27,0),"0"),IFERROR(VLOOKUP($A42,'Season 15'!AK$4:CN$104,27,0),"0"),)</f>
        <v>0</v>
      </c>
      <c r="AA42" s="403">
        <f>SUM(
IFERROR(VLOOKUP($A42,'Season 1'!AJ$4:CM$104,28,0),"0"),IFERROR(VLOOKUP($A42,'Season 2'!AK$4:CN$104,28,0),"0"),
IFERROR(VLOOKUP($A42,'Season 3'!AK$4:CN$104,28,0),"0"),IFERROR(VLOOKUP($A42,'Season 4'!AK$4:CN$104,28,0),"0"),
IFERROR(VLOOKUP($A42,'Season 5'!AK$4:CN$104,28,0),"0"),IFERROR(VLOOKUP($A42,'Season 6'!AK$4:CN$104,28,0),"0"),
IFERROR(VLOOKUP($A42,'Season 7'!AK$4:CN$104,28,0),"0"),IFERROR(VLOOKUP($A42,'Season 8'!AK$4:CN$104,28,0),"0"),
IFERROR(VLOOKUP($A42,'Season 9'!AK$4:CN$104,28,0),"0"),IFERROR(VLOOKUP($A42,'Season 10'!AK$4:CN$104,28,0),"0"),
IFERROR(VLOOKUP($A42,'Season 11'!AK$4:CN$104,28,0),"0"),IFERROR(VLOOKUP($A42,'Season 12'!AK$4:CN$104,28,0),"0"),
IFERROR(VLOOKUP($A42,'Season 13'!AK$4:CN$104,28,0),"0"),IFERROR(VLOOKUP($A42,'Season 14'!AK$4:CN$104,28,0),"0"),IFERROR(VLOOKUP($A42,'Season 15'!AK$4:CN$104,28,0),"0"),)</f>
        <v>0</v>
      </c>
      <c r="AB42" s="398">
        <f>SUM(
IFERROR(VLOOKUP($A42,'Season 1'!AJ$4:CM$104,29,0),"0"),IFERROR(VLOOKUP($A42,'Season 2'!AK$4:CN$104,29,0),"0"),
IFERROR(VLOOKUP($A42,'Season 3'!AK$4:CN$104,29,0),"0"),IFERROR(VLOOKUP($A42,'Season 4'!AK$4:CN$104,29,0),"0"),
IFERROR(VLOOKUP($A42,'Season 5'!AK$4:CN$104,29,0),"0"),IFERROR(VLOOKUP($A42,'Season 6'!AK$4:CN$104,29,0),"0"),
IFERROR(VLOOKUP($A42,'Season 7'!AK$4:CN$104,29,0),"0"),IFERROR(VLOOKUP($A42,'Season 8'!AK$4:CN$104,29,0),"0"),
IFERROR(VLOOKUP($A42,'Season 9'!AK$4:CN$104,29,0),"0"),IFERROR(VLOOKUP($A42,'Season 10'!AK$4:CN$104,29,0),"0"),
IFERROR(VLOOKUP($A42,'Season 11'!AK$4:CN$104,29,0),"0"),IFERROR(VLOOKUP($A42,'Season 12'!AK$4:CN$104,29,0),"0"),
IFERROR(VLOOKUP($A42,'Season 13'!AK$4:CN$104,29,0),"0"),IFERROR(VLOOKUP($A42,'Season 14'!AK$4:CN$104,29,0),"0"),IFERROR(VLOOKUP($A42,'Season 15'!AK$4:CN$104,29,0),"0"),)</f>
        <v>0</v>
      </c>
      <c r="AC42" s="518">
        <f>SUM(
IFERROR(VLOOKUP($A42,'Season 1'!AJ$4:CM$104,30,0),"0"),IFERROR(VLOOKUP($A42,'Season 2'!AK$4:CN$104,30,0),"0"),
IFERROR(VLOOKUP($A42,'Season 3'!AK$4:CN$104,30,0),"0"),IFERROR(VLOOKUP($A42,'Season 4'!AK$4:CN$104,30,0),"0"),
IFERROR(VLOOKUP($A42,'Season 5'!AK$4:CN$104,30,0),"0"),IFERROR(VLOOKUP($A42,'Season 6'!AK$4:CN$104,30,0),"0"),
IFERROR(VLOOKUP($A42,'Season 7'!AK$4:CN$104,30,0),"0"),IFERROR(VLOOKUP($A42,'Season 8'!AK$4:CN$104,30,0),"0"),
IFERROR(VLOOKUP($A42,'Season 9'!AK$4:CN$104,30,0),"0"),IFERROR(VLOOKUP($A42,'Season 10'!AK$4:CN$104,30,0),"0"),
IFERROR(VLOOKUP($A42,'Season 11'!AK$4:CN$104,30,0),"0"),IFERROR(VLOOKUP($A42,'Season 12'!AK$4:CN$104,30,0),"0"),
IFERROR(VLOOKUP($A42,'Season 13'!AK$4:CN$104,30,0),"0"),IFERROR(VLOOKUP($A42,'Season 14'!AK$4:CN$104,30,0),"0"),IFERROR(VLOOKUP($A42,'Season 15'!AK$4:CN$104,30,0),"0"),)</f>
        <v>0</v>
      </c>
      <c r="AD42" s="21">
        <f>SUM(
IFERROR(VLOOKUP($A42,'Season 1'!AJ$4:CM$104,31,0),"0"),IFERROR(VLOOKUP($A42,'Season 2'!AK$4:CN$104,31,0),"0"),
IFERROR(VLOOKUP($A42,'Season 3'!AK$4:CN$104,31,0),"0"),IFERROR(VLOOKUP($A42,'Season 4'!AK$4:CN$104,31,0),"0"),
IFERROR(VLOOKUP($A42,'Season 5'!AK$4:CN$104,31,0),"0"),IFERROR(VLOOKUP($A42,'Season 6'!AK$4:CN$104,31,0),"0"),
IFERROR(VLOOKUP($A42,'Season 7'!AK$4:CN$104,31,0),"0"),IFERROR(VLOOKUP($A42,'Season 8'!AK$4:CN$104,31,0),"0"),
IFERROR(VLOOKUP($A42,'Season 9'!AK$4:CN$104,31,0),"0"),IFERROR(VLOOKUP($A42,'Season 10'!AK$4:CN$104,31,0),"0"),
IFERROR(VLOOKUP($A42,'Season 11'!AK$4:CN$104,31,0),"0"),IFERROR(VLOOKUP($A42,'Season 12'!AK$4:CN$104,31,0),"0"),
IFERROR(VLOOKUP($A42,'Season 13'!AK$4:CN$104,31,0),"0"),IFERROR(VLOOKUP($A42,'Season 14'!AK$4:CN$104,31,0),"0"),IFERROR(VLOOKUP($A42,'Season 15'!AK$4:CN$104,31,0),"0"),)</f>
        <v>0</v>
      </c>
      <c r="AE42" s="402">
        <f>SUM(
IFERROR(VLOOKUP($A42,'Season 1'!AJ$4:CM$104,32,0),"0"),IFERROR(VLOOKUP($A42,'Season 2'!AK$4:CN$104,32,0),"0"),
IFERROR(VLOOKUP($A42,'Season 3'!AK$4:CN$104,32,0),"0"),IFERROR(VLOOKUP($A42,'Season 4'!AK$4:CN$104,32,0),"0"),
IFERROR(VLOOKUP($A42,'Season 5'!AK$4:CN$104,32,0),"0"),IFERROR(VLOOKUP($A42,'Season 6'!AK$4:CN$104,32,0),"0"),
IFERROR(VLOOKUP($A42,'Season 7'!AK$4:CN$104,32,0),"0"),IFERROR(VLOOKUP($A42,'Season 8'!AK$4:CN$104,32,0),"0"),
IFERROR(VLOOKUP($A42,'Season 9'!AK$4:CN$104,32,0),"0"),IFERROR(VLOOKUP($A42,'Season 10'!AK$4:CN$104,32,0),"0"),
IFERROR(VLOOKUP($A42,'Season 11'!AK$4:CN$104,32,0),"0"),IFERROR(VLOOKUP($A42,'Season 12'!AK$4:CN$104,32,0),"0"),
IFERROR(VLOOKUP($A42,'Season 13'!AK$4:CN$104,32,0),"0"),IFERROR(VLOOKUP($A42,'Season 14'!AK$4:CN$104,32,0),"0"),IFERROR(VLOOKUP($A42,'Season 15'!AK$4:CN$104,32,0),"0"),)</f>
        <v>0</v>
      </c>
      <c r="AF42" s="403">
        <f>SUM(IFERROR(VLOOKUP($A42,'Season 2'!AK$4:CN$104,33,0),"0"),
IFERROR(VLOOKUP($A42,'Season 3'!AK$4:CN$104,33,0),"0"),IFERROR(VLOOKUP($A42,'Season 4'!AK$4:CN$104,33,0),"0"),
IFERROR(VLOOKUP($A42,'Season 5'!AK$4:CN$104,33,0),"0"),IFERROR(VLOOKUP($A42,'Season 6'!AK$4:CN$104,33,0),"0"),
IFERROR(VLOOKUP($A42,'Season 7'!AK$4:CN$104,33,0),"0"),IFERROR(VLOOKUP($A42,'Season 8'!AK$4:CN$104,33,0),"0"),
IFERROR(VLOOKUP($A42,'Season 9'!AK$4:CN$104,33,0),"0"),IFERROR(VLOOKUP($A42,'Season 10'!AK$4:CN$104,33,0),"0"),
IFERROR(VLOOKUP($A42,'Season 11'!AK$4:CN$104,33,0),"0"),IFERROR(VLOOKUP($A42,'Season 12'!AK$4:CN$104,33,0),"0"),
IFERROR(VLOOKUP($A42,'Season 13'!AK$4:CN$104,33,0),"0"),IFERROR(VLOOKUP($A42,'Season 14'!AK$4:CN$104,33,0),"0"),IFERROR(VLOOKUP($A42,'Season 15'!AK$4:CN$104,33,0),"0"),)</f>
        <v>0</v>
      </c>
      <c r="AG42" s="398">
        <f>SUM(IFERROR(VLOOKUP($A42,'Season 2'!AK$4:CN$104,34,0),"0"),
IFERROR(VLOOKUP($A42,'Season 3'!AK$4:CN$104,34,0),"0"),IFERROR(VLOOKUP($A42,'Season 4'!AK$4:CN$104,34,0),"0"),
IFERROR(VLOOKUP($A42,'Season 5'!AK$4:CN$104,34,0),"0"),IFERROR(VLOOKUP($A42,'Season 6'!AK$4:CN$104,34,0),"0"),
IFERROR(VLOOKUP($A42,'Season 7'!AK$4:CN$104,34,0),"0"),IFERROR(VLOOKUP($A42,'Season 8'!AK$4:CN$104,34,0),"0"),
IFERROR(VLOOKUP($A42,'Season 9'!AK$4:CN$104,34,0),"0"),IFERROR(VLOOKUP($A42,'Season 10'!AK$4:CN$104,34,0),"0"),
IFERROR(VLOOKUP($A42,'Season 11'!AK$4:CN$104,34,0),"0"),IFERROR(VLOOKUP($A42,'Season 12'!AK$4:CN$104,34,0),"0"),
IFERROR(VLOOKUP($A42,'Season 13'!AK$4:CN$104,34,0),"0"),IFERROR(VLOOKUP($A42,'Season 14'!AK$4:CN$104,34,0),"0"),IFERROR(VLOOKUP($A42,'Season 15'!AK$4:CN$104,34,0),"0"),)</f>
        <v>0</v>
      </c>
      <c r="AH42" s="518">
        <f>SUM(IFERROR(VLOOKUP($A42,'Season 2'!AK$4:CN$104,35,0),"0"),
IFERROR(VLOOKUP($A42,'Season 3'!AK$4:CN$104,35,0),"0"),IFERROR(VLOOKUP($A42,'Season 4'!AK$4:CN$104,35,0),"0"),
IFERROR(VLOOKUP($A42,'Season 5'!AK$4:CN$104,35,0),"0"),IFERROR(VLOOKUP($A42,'Season 6'!AK$4:CN$104,35,0),"0"),
IFERROR(VLOOKUP($A42,'Season 7'!AK$4:CN$104,35,0),"0"),IFERROR(VLOOKUP($A42,'Season 8'!AK$4:CN$104,35,0),"0"),
IFERROR(VLOOKUP($A42,'Season 9'!AK$4:CN$104,35,0),"0"),IFERROR(VLOOKUP($A42,'Season 10'!AK$4:CN$104,35,0),"0"),
IFERROR(VLOOKUP($A42,'Season 11'!AK$4:CN$104,35,0),"0"),IFERROR(VLOOKUP($A42,'Season 12'!AK$4:CN$104,35,0),"0"),
IFERROR(VLOOKUP($A42,'Season 13'!AK$4:CN$104,35,0),"0"),IFERROR(VLOOKUP($A42,'Season 14'!AK$4:CN$104,35,0),"0"),IFERROR(VLOOKUP($A42,'Season 15'!AK$4:CN$104,35,0),"0"),)</f>
        <v>0</v>
      </c>
      <c r="AI42" s="21">
        <f>SUM(IFERROR(VLOOKUP($A42,'Season 2'!AK$4:CN$104,36,0),"0"),
IFERROR(VLOOKUP($A42,'Season 3'!AK$4:CN$104,36,0),"0"),IFERROR(VLOOKUP($A42,'Season 4'!AK$4:CN$104,36,0),"0"),
IFERROR(VLOOKUP($A42,'Season 5'!AK$4:CN$104,36,0),"0"),IFERROR(VLOOKUP($A42,'Season 6'!AK$4:CN$104,36,0),"0"),
IFERROR(VLOOKUP($A42,'Season 7'!AK$4:CN$104,36,0),"0"),IFERROR(VLOOKUP($A42,'Season 8'!AK$4:CN$104,36,0),"0"),
IFERROR(VLOOKUP($A42,'Season 9'!AK$4:CN$104,36,0),"0"),IFERROR(VLOOKUP($A42,'Season 10'!AK$4:CN$104,36,0),"0"),
IFERROR(VLOOKUP($A42,'Season 11'!AK$4:CN$104,36,0),"0"),IFERROR(VLOOKUP($A42,'Season 12'!AK$4:CN$104,36,0),"0"),
IFERROR(VLOOKUP($A42,'Season 13'!AK$4:CN$104,36,0),"0"),IFERROR(VLOOKUP($A42,'Season 14'!AK$4:CN$104,36,0),"0"),IFERROR(VLOOKUP($A42,'Season 15'!AK$4:CN$104,36,0),"0"),)</f>
        <v>0</v>
      </c>
      <c r="AJ42" s="402">
        <f>SUM(IFERROR(VLOOKUP($A42,'Season 2'!AK$4:CN$104,37,0),"0"),
IFERROR(VLOOKUP($A42,'Season 3'!AK$4:CN$104,37,0),"0"),IFERROR(VLOOKUP($A42,'Season 4'!AK$4:CN$104,37,0),"0"),
IFERROR(VLOOKUP($A42,'Season 5'!AK$4:CN$104,37,0),"0"),IFERROR(VLOOKUP($A42,'Season 6'!AK$4:CN$104,37,0),"0"),
IFERROR(VLOOKUP($A42,'Season 7'!AK$4:CN$104,37,0),"0"),IFERROR(VLOOKUP($A42,'Season 8'!AK$4:CN$104,37,0),"0"),
IFERROR(VLOOKUP($A42,'Season 9'!AK$4:CN$104,37,0),"0"),IFERROR(VLOOKUP($A42,'Season 10'!AK$4:CN$104,37,0),"0"),
IFERROR(VLOOKUP($A42,'Season 11'!AK$4:CN$104,37,0),"0"),IFERROR(VLOOKUP($A42,'Season 12'!AK$4:CN$104,37,0),"0"),
IFERROR(VLOOKUP($A42,'Season 13'!AK$4:CN$104,37,0),"0"),IFERROR(VLOOKUP($A42,'Season 14'!AK$4:CN$104,37,0),"0"),IFERROR(VLOOKUP($A42,'Season 15'!AK$4:CN$104,37,0),"0"),)</f>
        <v>0</v>
      </c>
      <c r="AK42" s="403">
        <f>SUM(IFERROR(VLOOKUP($A42,'Season 1'!AJ$4:CM$104,33,0),"0"),IFERROR(VLOOKUP($A42,'Season 2'!AK$4:CN$104,38,0),"0"),
IFERROR(VLOOKUP($A42,'Season 3'!AK$4:CN$104,38,0),"0"),IFERROR(VLOOKUP($A42,'Season 4'!AK$4:CN$104,38,0),"0"),
IFERROR(VLOOKUP($A42,'Season 5'!AK$4:CN$104,38,0),"0"),IFERROR(VLOOKUP($A42,'Season 6'!AK$4:CN$104,38,0),"0"),
IFERROR(VLOOKUP($A42,'Season 7'!AK$4:CN$104,38,0),"0"),IFERROR(VLOOKUP($A42,'Season 8'!AK$4:CN$104,38,0),"0"),
IFERROR(VLOOKUP($A42,'Season 9'!AK$4:CN$104,38,0),"0"),IFERROR(VLOOKUP($A42,'Season 10'!AK$4:CN$104,38,0),"0"),
IFERROR(VLOOKUP($A42,'Season 11'!AK$4:CN$104,38,0),"0"),IFERROR(VLOOKUP($A42,'Season 12'!AK$4:CN$104,38,0),"0"),
IFERROR(VLOOKUP($A42,'Season 13'!AK$4:CN$104,38,0),"0"),IFERROR(VLOOKUP($A42,'Season 14'!AK$4:CN$104,38,0),"0"),IFERROR(VLOOKUP($A42,'Season 15'!AK$4:CN$104,38,0),"0"),)</f>
        <v>0</v>
      </c>
      <c r="AL42" s="398">
        <f>SUM(IFERROR(VLOOKUP($A42,'Season 1'!AJ$4:CM$104,34,0),"0"),IFERROR(VLOOKUP($A42,'Season 2'!AK$4:CN$104,39,0),"0"),
IFERROR(VLOOKUP($A42,'Season 3'!AK$4:CN$104,39,0),"0"),IFERROR(VLOOKUP($A42,'Season 4'!AK$4:CN$104,39,0),"0"),
IFERROR(VLOOKUP($A42,'Season 5'!AK$4:CN$104,39,0),"0"),IFERROR(VLOOKUP($A42,'Season 6'!AK$4:CN$104,39,0),"0"),
IFERROR(VLOOKUP($A42,'Season 7'!AK$4:CN$104,39,0),"0"),IFERROR(VLOOKUP($A42,'Season 8'!AK$4:CN$104,39,0),"0"),
IFERROR(VLOOKUP($A42,'Season 9'!AK$4:CN$104,39,0),"0"),IFERROR(VLOOKUP($A42,'Season 10'!AK$4:CN$104,39,0),"0"),
IFERROR(VLOOKUP($A42,'Season 11'!AK$4:CN$104,39,0),"0"),IFERROR(VLOOKUP($A42,'Season 12'!AK$4:CN$104,39,0),"0"),
IFERROR(VLOOKUP($A42,'Season 13'!AK$4:CN$104,39,0),"0"),IFERROR(VLOOKUP($A42,'Season 14'!AK$4:CN$104,39,0),"0"),IFERROR(VLOOKUP($A42,'Season 15'!AK$4:CN$104,39,0),"0"),)</f>
        <v>0</v>
      </c>
      <c r="AM42" s="518">
        <f>SUM(IFERROR(VLOOKUP($A42,'Season 1'!AJ$4:CM$104,35,0),"0"),IFERROR(VLOOKUP($A42,'Season 2'!AK$4:CN$104,40,0),"0"),
IFERROR(VLOOKUP($A42,'Season 3'!AK$4:CN$104,40,0),"0"),IFERROR(VLOOKUP($A42,'Season 4'!AK$4:CN$104,40,0),"0"),
IFERROR(VLOOKUP($A42,'Season 5'!AK$4:CN$104,40,0),"0"),IFERROR(VLOOKUP($A42,'Season 6'!AK$4:CN$104,40,0),"0"),
IFERROR(VLOOKUP($A42,'Season 7'!AK$4:CN$104,40,0),"0"),IFERROR(VLOOKUP($A42,'Season 8'!AK$4:CN$104,40,0),"0"),
IFERROR(VLOOKUP($A42,'Season 9'!AK$4:CN$104,40,0),"0"),IFERROR(VLOOKUP($A42,'Season 10'!AK$4:CN$104,40,0),"0"),
IFERROR(VLOOKUP($A42,'Season 11'!AK$4:CN$104,40,0),"0"),IFERROR(VLOOKUP($A42,'Season 12'!AK$4:CN$104,40,0),"0"),
IFERROR(VLOOKUP($A42,'Season 13'!AK$4:CN$104,40,0),"0"),IFERROR(VLOOKUP($A42,'Season 14'!AK$4:CN$104,40,0),"0"),IFERROR(VLOOKUP($A42,'Season 15'!AK$4:CN$104,40,0),"0"),)</f>
        <v>0</v>
      </c>
      <c r="AN42" s="21">
        <f>SUM(IFERROR(VLOOKUP($A42,'Season 1'!AJ$4:CM$104,36,0),"0"),IFERROR(VLOOKUP($A42,'Season 2'!AK$4:CN$104,41,0),"0"),
IFERROR(VLOOKUP($A42,'Season 3'!AK$4:CN$104,41,0),"0"),IFERROR(VLOOKUP($A42,'Season 4'!AK$4:CN$104,41,0),"0"),
IFERROR(VLOOKUP($A42,'Season 5'!AK$4:CN$104,41,0),"0"),IFERROR(VLOOKUP($A42,'Season 6'!AK$4:CN$104,41,0),"0"),
IFERROR(VLOOKUP($A42,'Season 7'!AK$4:CN$104,41,0),"0"),IFERROR(VLOOKUP($A42,'Season 8'!AK$4:CN$104,41,0),"0"),
IFERROR(VLOOKUP($A42,'Season 9'!AK$4:CN$104,41,0),"0"),IFERROR(VLOOKUP($A42,'Season 10'!AK$4:CN$104,41,0),"0"),
IFERROR(VLOOKUP($A42,'Season 11'!AK$4:CN$104,41,0),"0"),IFERROR(VLOOKUP($A42,'Season 12'!AK$4:CN$104,41,0),"0"),
IFERROR(VLOOKUP($A42,'Season 13'!AK$4:CN$104,41,0),"0"),IFERROR(VLOOKUP($A42,'Season 14'!AK$4:CN$104,41,0),"0"),IFERROR(VLOOKUP($A42,'Season 15'!AK$4:CN$104,41,0),"0"),)</f>
        <v>0</v>
      </c>
      <c r="AO42" s="402">
        <f>SUM(IFERROR(VLOOKUP($A42,'Season 1'!AJ$4:CM$104,37,0),"0"),IFERROR(VLOOKUP($A42,'Season 2'!AK$4:CN$104,42,0),"0"),
IFERROR(VLOOKUP($A42,'Season 3'!AK$4:CN$104,42,0),"0"),IFERROR(VLOOKUP($A42,'Season 4'!AK$4:CN$104,42,0),"0"),
IFERROR(VLOOKUP($A42,'Season 5'!AK$4:CN$104,42,0),"0"),IFERROR(VLOOKUP($A42,'Season 6'!AK$4:CN$104,42,0),"0"),
IFERROR(VLOOKUP($A42,'Season 7'!AK$4:CN$104,42,0),"0"),IFERROR(VLOOKUP($A42,'Season 8'!AK$4:CN$104,42,0),"0"),
IFERROR(VLOOKUP($A42,'Season 9'!AK$4:CN$104,42,0),"0"),IFERROR(VLOOKUP($A42,'Season 10'!AK$4:CN$104,42,0),"0"),
IFERROR(VLOOKUP($A42,'Season 11'!AK$4:CN$104,42,0),"0"),IFERROR(VLOOKUP($A42,'Season 12'!AK$4:CN$104,42,0),"0"),
IFERROR(VLOOKUP($A42,'Season 13'!AK$4:CN$104,42,0),"0"),IFERROR(VLOOKUP($A42,'Season 14'!AK$4:CN$104,42,0),"0"),IFERROR(VLOOKUP($A42,'Season 15'!AK$4:CN$104,42,0),"0"),)</f>
        <v>0</v>
      </c>
      <c r="AP42" s="403">
        <f>SUM(IFERROR(VLOOKUP($A42,'Season 1'!AJ$4:CM$104,43,0),"0"),IFERROR(VLOOKUP($A42,'Season 2'!AK$4:CN$104,43,0),"0"),
IFERROR(VLOOKUP($A42,'Season 3'!AK$4:CN$104,43,0),"0"),IFERROR(VLOOKUP($A42,'Season 4'!AK$4:CN$104,43,0),"0"),
IFERROR(VLOOKUP($A42,'Season 5'!AK$4:CN$104,43,0),"0"),IFERROR(VLOOKUP($A42,'Season 6'!AK$4:CN$104,43,0),"0"),
IFERROR(VLOOKUP($A42,'Season 7'!AK$4:CN$104,43,0),"0"),IFERROR(VLOOKUP($A42,'Season 8'!AK$4:CN$104,43,0),"0"),
IFERROR(VLOOKUP($A42,'Season 9'!AK$4:CN$104,43,0),"0"),IFERROR(VLOOKUP($A42,'Season 10'!AK$4:CN$104,43,0),"0"),
IFERROR(VLOOKUP($A42,'Season 11'!AK$4:CN$104,43,0),"0"),IFERROR(VLOOKUP($A42,'Season 12'!AK$4:CN$104,43,0),"0"),
IFERROR(VLOOKUP($A42,'Season 13'!AK$4:CN$104,43,0),"0"),IFERROR(VLOOKUP($A42,'Season 14'!AK$4:CN$104,43,0),"0"),IFERROR(VLOOKUP($A42,'Season 15'!AK$4:CN$104,43,0),"0"),)</f>
        <v>0</v>
      </c>
      <c r="AQ42" s="398">
        <f>SUM(IFERROR(VLOOKUP($A42,'Season 1'!AJ$4:CM$104,44,0),"0"),IFERROR(VLOOKUP($A42,'Season 2'!AK$4:CN$104,44,0),"0"),
IFERROR(VLOOKUP($A42,'Season 3'!AK$4:CN$104,44,0),"0"),IFERROR(VLOOKUP($A42,'Season 4'!AK$4:CN$104,44,0),"0"),
IFERROR(VLOOKUP($A42,'Season 5'!AK$4:CN$104,44,0),"0"),IFERROR(VLOOKUP($A42,'Season 6'!AK$4:CN$104,44,0),"0"),
IFERROR(VLOOKUP($A42,'Season 7'!AK$4:CN$104,44,0),"0"),IFERROR(VLOOKUP($A42,'Season 8'!AK$4:CN$104,44,0),"0"),
IFERROR(VLOOKUP($A42,'Season 9'!AK$4:CN$104,44,0),"0"),IFERROR(VLOOKUP($A42,'Season 10'!AK$4:CN$104,44,0),"0"),
IFERROR(VLOOKUP($A42,'Season 11'!AK$4:CN$104,44,0),"0"),IFERROR(VLOOKUP($A42,'Season 12'!AK$4:CN$104,44,0),"0"),
IFERROR(VLOOKUP($A42,'Season 13'!AK$4:CN$104,44,0),"0"),IFERROR(VLOOKUP($A42,'Season 14'!AK$4:CN$104,44,0),"0"),IFERROR(VLOOKUP($A42,'Season 15'!AK$4:CN$104,44,0),"0"),)</f>
        <v>0</v>
      </c>
      <c r="AR42" s="518">
        <f>SUM(IFERROR(VLOOKUP($A42,'Season 1'!AJ$4:CM$104,45,0),"0"),IFERROR(VLOOKUP($A42,'Season 2'!AK$4:CN$104,45,0),"0"),
IFERROR(VLOOKUP($A42,'Season 3'!AK$4:CN$104,45,0),"0"),IFERROR(VLOOKUP($A42,'Season 4'!AK$4:CN$104,45,0),"0"),
IFERROR(VLOOKUP($A42,'Season 5'!AK$4:CN$104,45,0),"0"),IFERROR(VLOOKUP($A42,'Season 6'!AK$4:CN$104,45,0),"0"),
IFERROR(VLOOKUP($A42,'Season 7'!AK$4:CN$104,45,0),"0"),IFERROR(VLOOKUP($A42,'Season 8'!AK$4:CN$104,45,0),"0"),
IFERROR(VLOOKUP($A42,'Season 9'!AK$4:CN$104,45,0),"0"),IFERROR(VLOOKUP($A42,'Season 10'!AK$4:CN$104,45,0),"0"),
IFERROR(VLOOKUP($A42,'Season 11'!AK$4:CN$104,45,0),"0"),IFERROR(VLOOKUP($A42,'Season 12'!AK$4:CN$104,45,0),"0"),
IFERROR(VLOOKUP($A42,'Season 13'!AK$4:CN$104,45,0),"0"),IFERROR(VLOOKUP($A42,'Season 14'!AK$4:CN$104,45,0),"0"),IFERROR(VLOOKUP($A42,'Season 15'!AK$4:CN$104,45,0),"0"),)</f>
        <v>0</v>
      </c>
      <c r="AS42" s="21">
        <f>SUM(IFERROR(VLOOKUP($A42,'Season 1'!AJ$4:CM$104,46,0),"0"),IFERROR(VLOOKUP($A42,'Season 2'!AK$4:CN$104,46,0),"0"),
IFERROR(VLOOKUP($A42,'Season 3'!AK$4:CN$104,46,0),"0"),IFERROR(VLOOKUP($A42,'Season 4'!AK$4:CN$104,46,0),"0"),
IFERROR(VLOOKUP($A42,'Season 5'!AK$4:CN$104,46,0),"0"),IFERROR(VLOOKUP($A42,'Season 6'!AK$4:CN$104,46,0),"0"),
IFERROR(VLOOKUP($A42,'Season 7'!AK$4:CN$104,46,0),"0"),IFERROR(VLOOKUP($A42,'Season 8'!AK$4:CN$104,46,0),"0"),
IFERROR(VLOOKUP($A42,'Season 9'!AK$4:CN$104,46,0),"0"),IFERROR(VLOOKUP($A42,'Season 10'!AK$4:CN$104,46,0),"0"),
IFERROR(VLOOKUP($A42,'Season 11'!AK$4:CN$104,46,0),"0"),IFERROR(VLOOKUP($A42,'Season 12'!AK$4:CN$104,46,0),"0"),
IFERROR(VLOOKUP($A42,'Season 13'!AK$4:CN$104,46,0),"0"),IFERROR(VLOOKUP($A42,'Season 14'!AK$4:CN$104,46,0),"0"),IFERROR(VLOOKUP($A42,'Season 15'!AK$4:CN$104,46,0),"0"),)</f>
        <v>0</v>
      </c>
      <c r="AT42" s="402">
        <f>SUM(IFERROR(VLOOKUP($A42,'Season 1'!AJ$4:CM$104,47,0),"0"),IFERROR(VLOOKUP($A42,'Season 2'!AK$4:CN$104,47,0),"0"),
IFERROR(VLOOKUP($A42,'Season 3'!AK$4:CN$104,47,0),"0"),IFERROR(VLOOKUP($A42,'Season 4'!AK$4:CN$104,47,0),"0"),
IFERROR(VLOOKUP($A42,'Season 5'!AK$4:CN$104,47,0),"0"),IFERROR(VLOOKUP($A42,'Season 6'!AK$4:CN$104,47,0),"0"),
IFERROR(VLOOKUP($A42,'Season 7'!AK$4:CN$104,47,0),"0"),IFERROR(VLOOKUP($A42,'Season 8'!AK$4:CN$104,47,0),"0"),
IFERROR(VLOOKUP($A42,'Season 9'!AK$4:CN$104,47,0),"0"),IFERROR(VLOOKUP($A42,'Season 10'!AK$4:CN$104,47,0),"0"),
IFERROR(VLOOKUP($A42,'Season 11'!AK$4:CN$104,47,0),"0"),IFERROR(VLOOKUP($A42,'Season 12'!AK$4:CN$104,47,0),"0"),
IFERROR(VLOOKUP($A42,'Season 13'!AK$4:CN$104,47,0),"0"),IFERROR(VLOOKUP($A42,'Season 14'!AK$4:CN$104,47,0),"0"),IFERROR(VLOOKUP($A42,'Season 15'!AK$4:CN$104,47,0),"0"),)</f>
        <v>0</v>
      </c>
      <c r="AU42" s="403">
        <f>SUM(IFERROR(VLOOKUP($A42,'Season 3'!AK$4:CN$104,48,0),"0"),IFERROR(VLOOKUP($A42,'Season 4'!AK$4:CN$104,48,0),"0"),
IFERROR(VLOOKUP($A42,'Season 5'!AK$4:CN$104,48,0),"0"),IFERROR(VLOOKUP($A42,'Season 6'!AK$4:CN$104,48,0),"0"),
IFERROR(VLOOKUP($A42,'Season 7'!AK$4:CN$104,48,0),"0"),IFERROR(VLOOKUP($A42,'Season 8'!AK$4:CN$104,48,0),"0"),
IFERROR(VLOOKUP($A42,'Season 9'!AK$4:CN$104,48,0),"0"),IFERROR(VLOOKUP($A42,'Season 10'!AK$4:CN$104,48,0),"0"),
IFERROR(VLOOKUP($A42,'Season 11'!AK$4:CN$104,48,0),"0"),IFERROR(VLOOKUP($A42,'Season 12'!AK$4:CN$104,48,0),"0"),
IFERROR(VLOOKUP($A42,'Season 13'!AK$4:CN$104,48,0),"0"),IFERROR(VLOOKUP($A42,'Season 14'!AK$4:CN$104,48,0),"0"),IFERROR(VLOOKUP($A42,'Season 15'!AK$4:CN$104,48,0),"0"),)</f>
        <v>0</v>
      </c>
      <c r="AV42" s="398">
        <f>SUM(IFERROR(VLOOKUP($A42,'Season 3'!AK$4:CN$104,49,0),"0"),IFERROR(VLOOKUP($A42,'Season 4'!AK$4:CN$104,49,0),"0"),
IFERROR(VLOOKUP($A42,'Season 5'!AK$4:CN$104,49,0),"0"),IFERROR(VLOOKUP($A42,'Season 6'!AK$4:CN$104,49,0),"0"),
IFERROR(VLOOKUP($A42,'Season 7'!AK$4:CN$104,49,0),"0"),IFERROR(VLOOKUP($A42,'Season 8'!AK$4:CN$104,49,0),"0"),
IFERROR(VLOOKUP($A42,'Season 9'!AK$4:CN$104,49,0),"0"),IFERROR(VLOOKUP($A42,'Season 10'!AK$4:CN$104,49,0),"0"),
IFERROR(VLOOKUP($A42,'Season 11'!AK$4:CN$104,49,0),"0"),IFERROR(VLOOKUP($A42,'Season 12'!AK$4:CN$104,49,0),"0"),
IFERROR(VLOOKUP($A42,'Season 13'!AK$4:CN$104,49,0),"0"),IFERROR(VLOOKUP($A42,'Season 14'!AK$4:CN$104,49,0),"0"),IFERROR(VLOOKUP($A42,'Season 15'!AK$4:CN$104,49,0),"0"),)</f>
        <v>0</v>
      </c>
      <c r="AW42" s="518">
        <f>SUM(IFERROR(VLOOKUP($A42,'Season 3'!AK$4:CN$104,50,0),"0"),IFERROR(VLOOKUP($A42,'Season 4'!AK$4:CN$104,50,0),"0"),
IFERROR(VLOOKUP($A42,'Season 5'!AK$4:CN$104,50,0),"0"),IFERROR(VLOOKUP($A42,'Season 6'!AK$4:CN$104,50,0),"0"),
IFERROR(VLOOKUP($A42,'Season 7'!AK$4:CN$104,50,0),"0"),IFERROR(VLOOKUP($A42,'Season 8'!AK$4:CN$104,50,0),"0"),
IFERROR(VLOOKUP($A42,'Season 9'!AK$4:CN$104,50,0),"0"),IFERROR(VLOOKUP($A42,'Season 10'!AK$4:CN$104,50,0),"0"),
IFERROR(VLOOKUP($A42,'Season 11'!AK$4:CN$104,50,0),"0"),IFERROR(VLOOKUP($A42,'Season 12'!AK$4:CN$104,50,0),"0"),
IFERROR(VLOOKUP($A42,'Season 13'!AK$4:CN$104,50,0),"0"),IFERROR(VLOOKUP($A42,'Season 14'!AK$4:CN$104,50,0),"0"),IFERROR(VLOOKUP($A42,'Season 15'!AK$4:CN$104,50,0),"0"),)</f>
        <v>0</v>
      </c>
      <c r="AX42" s="21">
        <f>SUM(IFERROR(VLOOKUP($A42,'Season 3'!AK$4:CN$104,51,0),"0"),IFERROR(VLOOKUP($A42,'Season 4'!AK$4:CN$104,51,0),"0"),
IFERROR(VLOOKUP($A42,'Season 5'!AK$4:CN$104,51,0),"0"),IFERROR(VLOOKUP($A42,'Season 6'!AK$4:CN$104,51,0),"0"),
IFERROR(VLOOKUP($A42,'Season 7'!AK$4:CN$104,51,0),"0"),IFERROR(VLOOKUP($A42,'Season 8'!AK$4:CN$104,51,0),"0"),
IFERROR(VLOOKUP($A42,'Season 9'!AK$4:CN$104,51,0),"0"),IFERROR(VLOOKUP($A42,'Season 10'!AK$4:CN$104,51,0),"0"),
IFERROR(VLOOKUP($A42,'Season 11'!AK$4:CN$104,51,0),"0"),IFERROR(VLOOKUP($A42,'Season 12'!AK$4:CN$104,51,0),"0"),
IFERROR(VLOOKUP($A42,'Season 13'!AK$4:CN$104,51,0),"0"),IFERROR(VLOOKUP($A42,'Season 14'!AK$4:CN$104,51,0),"0"),IFERROR(VLOOKUP($A42,'Season 15'!AK$4:CN$104,51,0),"0"),)</f>
        <v>0</v>
      </c>
      <c r="AY42" s="402">
        <f>SUM(IFERROR(VLOOKUP($A42,'Season 3'!AK$4:CN$104,52,0),"0"),IFERROR(VLOOKUP($A42,'Season 4'!AK$4:CN$104,52,0),"0"),
IFERROR(VLOOKUP($A42,'Season 5'!AK$4:CN$104,52,0),"0"),IFERROR(VLOOKUP($A42,'Season 6'!AK$4:CN$104,52,0),"0"),
IFERROR(VLOOKUP($A42,'Season 7'!AK$4:CN$104,52,0),"0"),IFERROR(VLOOKUP($A42,'Season 8'!AK$4:CN$104,52,0),"0"),
IFERROR(VLOOKUP($A42,'Season 9'!AK$4:CN$104,52,0),"0"),IFERROR(VLOOKUP($A42,'Season 10'!AK$4:CN$104,52,0),"0"),
IFERROR(VLOOKUP($A42,'Season 11'!AK$4:CN$104,52,0),"0"),IFERROR(VLOOKUP($A42,'Season 12'!AK$4:CN$104,52,0),"0"),
IFERROR(VLOOKUP($A42,'Season 13'!AK$4:CN$104,52,0),"0"),IFERROR(VLOOKUP($A42,'Season 14'!AK$4:CN$104,52,0),"0"),IFERROR(VLOOKUP($A42,'Season 15'!AK$4:CN$104,52,0),"0"),)</f>
        <v>0</v>
      </c>
      <c r="AZ42" s="403">
        <f>SUM(IFERROR(VLOOKUP($A42,'Season 1'!AJ$4:CM$104,38,0),"0"),IFERROR(VLOOKUP($A42,'Season 2'!AK$4:CN$104,48,0),"0"),)</f>
        <v>0</v>
      </c>
      <c r="BA42" s="398">
        <f>SUM(IFERROR(VLOOKUP($A42,'Season 1'!AJ$4:CM$104,39,0),"0"),IFERROR(VLOOKUP($A42,'Season 2'!AK$4:CN$104,49,0),"0"),)</f>
        <v>0</v>
      </c>
      <c r="BB42" s="518">
        <f>SUM(IFERROR(VLOOKUP($A42,'Season 1'!AJ$4:CM$104,40,0),"0"),IFERROR(VLOOKUP($A42,'Season 2'!AK$4:CN$104,50,0),"0"),)</f>
        <v>0</v>
      </c>
      <c r="BC42" s="21">
        <f>SUM(IFERROR(VLOOKUP($A42,'Season 1'!AJ$4:CM$104,41,0),"0"),IFERROR(VLOOKUP($A42,'Season 2'!AK$4:CN$104,51,0),"0"),)</f>
        <v>0</v>
      </c>
      <c r="BD42" s="402">
        <f>SUM(IFERROR(VLOOKUP($A42,'Season 1'!AJ$4:CM$104,42,0),"0"),IFERROR(VLOOKUP($A42,'Season 2'!AK$4:CN$104,52,0),"0"),)</f>
        <v>0</v>
      </c>
      <c r="BE42" s="561">
        <f>SUM(
IFERROR(VLOOKUP($A42,'Season 1'!AJ$4:CM$104,48,0),"0"),IFERROR(VLOOKUP($A42,'Season 2'!AK$4:CN$104,53,0),"0"),
IFERROR(VLOOKUP($A42,'Season 3'!AK$4:CN$104,53,0),"0"),IFERROR(VLOOKUP($A42,'Season 4'!AK$4:CN$104,53,0),"0"),
IFERROR(VLOOKUP($A42,'Season 5'!AK$4:CN$104,53,0),"0"),IFERROR(VLOOKUP($A42,'Season 6'!AK$4:CN$104,53,0),"0"),
IFERROR(VLOOKUP($A42,'Season 7'!AK$4:CN$104,53,0),"0"),IFERROR(VLOOKUP($A42,'Season 8'!AK$4:CN$104,53,0),"0"),
IFERROR(VLOOKUP($A42,'Season 9'!AK$4:CN$104,53,0),"0"),IFERROR(VLOOKUP($A42,'Season 10'!AK$4:CN$104,53,0),"0"),
IFERROR(VLOOKUP($A42,'Season 11'!AK$4:CN$104,53,0),"0"),IFERROR(VLOOKUP($A42,'Season 12'!AK$4:CN$104,53,0),"0"),
IFERROR(VLOOKUP($A42,'Season 13'!AK$4:CN$104,53,0),"0"),IFERROR(VLOOKUP($A42,'Season 14'!AK$4:CN$104,53,0),"0"),IFERROR(VLOOKUP($A42,'Season 15'!AK$4:CN$104,53,0),"0"),)</f>
        <v>0</v>
      </c>
      <c r="BF42" s="562">
        <f>SUM(
IFERROR(VLOOKUP($A42,'Season 1'!AJ$4:CM$104,49,0),"0"),IFERROR(VLOOKUP($A42,'Season 2'!AK$4:CN$104,54,0),"0"),
IFERROR(VLOOKUP($A42,'Season 3'!AK$4:CN$104,54,0),"0"),IFERROR(VLOOKUP($A42,'Season 4'!AK$4:CN$104,54,0),"0"),
IFERROR(VLOOKUP($A42,'Season 5'!AK$4:CN$104,54,0),"0"),IFERROR(VLOOKUP($A42,'Season 6'!AK$4:CN$104,54,0),"0"),
IFERROR(VLOOKUP($A42,'Season 7'!AK$4:CN$104,54,0),"0"),IFERROR(VLOOKUP($A42,'Season 8'!AK$4:CN$104,54,0),"0"),
IFERROR(VLOOKUP($A42,'Season 9'!AK$4:CN$104,54,0),"0"),IFERROR(VLOOKUP($A42,'Season 10'!AK$4:CN$104,54,0),"0"),
IFERROR(VLOOKUP($A42,'Season 11'!AK$4:CN$104,540),"0"),IFERROR(VLOOKUP($A42,'Season 12'!AK$4:CN$104,54,0),"0"),
IFERROR(VLOOKUP($A42,'Season 13'!AK$4:CN$104,54,0),"0"),IFERROR(VLOOKUP($A42,'Season 14'!AK$4:CN$104,54,0),"0"),IFERROR(VLOOKUP($A42,'Season 15'!AK$4:CN$104,54,0),"0"),)</f>
        <v>0</v>
      </c>
      <c r="BG42" s="529" t="e">
        <f t="shared" si="1"/>
        <v>#DIV/0!</v>
      </c>
      <c r="BI42" s="553"/>
      <c r="BJ42" s="553"/>
      <c r="BK42" s="553"/>
      <c r="BL42" s="553"/>
      <c r="BM42" s="553"/>
      <c r="BN42" s="553"/>
      <c r="BO42" s="531"/>
      <c r="BP42" s="531"/>
      <c r="BQ42" s="531"/>
      <c r="BR42" s="531"/>
      <c r="BS42" s="12" t="str">
        <f>IFERROR(VLOOKUP($A42,'Season 1'!$AJ$4:$CM$104,50,0),"0")</f>
        <v>0</v>
      </c>
      <c r="BT42" s="12" t="str">
        <f>IFERROR(VLOOKUP($A42,'Season 1'!$AJ$4:$CM$104,51,0),"0")</f>
        <v>0</v>
      </c>
      <c r="BU42" s="12" t="str">
        <f>IFERROR(VLOOKUP($A42,'Season 2'!$AK$4:$CN$104,55,0),"0")</f>
        <v>0</v>
      </c>
      <c r="BV42" s="12" t="str">
        <f>IFERROR(VLOOKUP($A42,'Season 2'!$AK$4:$CN$104,56,0),"0")</f>
        <v>0</v>
      </c>
      <c r="BW42" s="12" t="str">
        <f>IFERROR(VLOOKUP($A42,'Season 3'!$AK$4:$CN$104,55,0),"0")</f>
        <v>0</v>
      </c>
      <c r="BX42" s="12" t="str">
        <f>IFERROR(VLOOKUP($A42,'Season 3'!$AK$4:$CN$104,56,0),"0")</f>
        <v>0</v>
      </c>
      <c r="BY42" s="12" t="str">
        <f>IFERROR(VLOOKUP($A42,'Season 4'!$AK$4:$CN$104,55,0),"0")</f>
        <v>0</v>
      </c>
      <c r="BZ42" s="12" t="str">
        <f>IFERROR(VLOOKUP($A42,'Season 4'!$AK$4:$CN$104,56,0),"0")</f>
        <v>0</v>
      </c>
      <c r="CA42" s="12" t="str">
        <f>IFERROR(VLOOKUP($A42,'Season 5'!$AK$4:$CN$104,55,0),"0")</f>
        <v>0</v>
      </c>
      <c r="CB42" s="12" t="str">
        <f>IFERROR(VLOOKUP($A42,'Season 5'!$AK$4:$CN$104,56,0),"0")</f>
        <v>0</v>
      </c>
      <c r="CC42" s="12" t="str">
        <f>IFERROR(VLOOKUP($A42,'Season 6'!$AK$4:$CN$104,55,0),"0")</f>
        <v>0</v>
      </c>
      <c r="CD42" s="12" t="str">
        <f>IFERROR(VLOOKUP($A42,'Season 6'!$AK$4:$CN$104,56,0),"0")</f>
        <v>0</v>
      </c>
      <c r="CE42" s="12" t="str">
        <f>IFERROR(VLOOKUP($A42,'Season 7'!$AK$4:$CN$104,55,0),"0")</f>
        <v>0</v>
      </c>
      <c r="CF42" s="12" t="str">
        <f>IFERROR(VLOOKUP($A42,'Season 7'!$AK$4:$CN$104,56,0),"0")</f>
        <v>0</v>
      </c>
      <c r="CG42" s="12" t="str">
        <f>IFERROR(VLOOKUP($A42,'Season 8'!$AK$4:$CN$104,55,0),"0")</f>
        <v>0</v>
      </c>
      <c r="CH42" s="12" t="str">
        <f>IFERROR(VLOOKUP($A42,'Season 8'!$AK$4:$CN$104,56,0),"0")</f>
        <v>0</v>
      </c>
      <c r="CI42" s="12" t="str">
        <f>IFERROR(VLOOKUP($A42,'Season 9'!$AK$4:$CN$104,55,0),"0")</f>
        <v>0</v>
      </c>
      <c r="CJ42" s="12" t="str">
        <f>IFERROR(VLOOKUP($A42,'Season 9'!$AK$4:$CN$104,56,0),"0")</f>
        <v>0</v>
      </c>
      <c r="CK42" s="12" t="str">
        <f>IFERROR(VLOOKUP($A42,'Season 10'!$AK$4:$CN$104,55,0),"0")</f>
        <v>0</v>
      </c>
      <c r="CL42" s="12" t="str">
        <f>IFERROR(VLOOKUP($A42,'Season 10'!$AK$4:$CN$104,56,0),"0")</f>
        <v>0</v>
      </c>
      <c r="CM42" s="12" t="str">
        <f>IFERROR(VLOOKUP($A42,'Season 11'!$AK$4:$CN$104,55,0),"0")</f>
        <v>0</v>
      </c>
      <c r="CN42" s="12" t="str">
        <f>IFERROR(VLOOKUP($A42,'Season 11'!$AK$4:$CN$104,56,0),"0")</f>
        <v>0</v>
      </c>
      <c r="CO42" s="12" t="str">
        <f>IFERROR(VLOOKUP($A42,'Season 12'!$AK$4:$CN$104,55,0),"0")</f>
        <v>0</v>
      </c>
      <c r="CP42" s="12" t="str">
        <f>IFERROR(VLOOKUP($A42,'Season 12'!$AK$4:$CN$104,56,0),"0")</f>
        <v>0</v>
      </c>
      <c r="CQ42" s="12" t="str">
        <f>IFERROR(VLOOKUP($A42,'Season 13'!$AK$4:$CN$104,55,0),"0")</f>
        <v>0</v>
      </c>
      <c r="CR42" s="12" t="str">
        <f>IFERROR(VLOOKUP($A42,'Season 13'!$AK$4:$CN$104,56,0),"0")</f>
        <v>0</v>
      </c>
      <c r="CS42" s="12" t="str">
        <f>IFERROR(VLOOKUP($A42,'Season 14'!$AK$4:$CN$104,55,0),"0")</f>
        <v>0</v>
      </c>
      <c r="CT42" s="12" t="str">
        <f>IFERROR(VLOOKUP($A42,'Season 14'!$AK$4:$CN$104,56,0),"0")</f>
        <v>0</v>
      </c>
      <c r="CU42" s="12" t="str">
        <f>IFERROR(VLOOKUP($A42,'Season 15'!$AK$4:$CN$104,55,0),"0")</f>
        <v>0</v>
      </c>
      <c r="CV42" s="12" t="str">
        <f>IFERROR(VLOOKUP($A42,'Season 15'!$AK$4:$CN$104,56,0),"0")</f>
        <v>0</v>
      </c>
    </row>
    <row r="43" spans="1:100" x14ac:dyDescent="0.25">
      <c r="A43" s="545"/>
      <c r="B43" s="516" t="str">
        <f>IFERROR(VLOOKUP('Data Totals'!A43,'Season 1'!AJ$4:CH$104,2,FALSE),IFERROR(VLOOKUP('Data Totals'!A43,'Season 2'!AK$4:CI$104,2,FALSE),IFERROR(VLOOKUP('Data Totals'!A43,'Season 3'!AK$4:CI$104,2,FALSE),IFERROR(VLOOKUP('Data Totals'!A43,'Season 4'!AK$4:CI$104,2,FALSE),IFERROR(VLOOKUP('Data Totals'!A43,'Season 5'!AK$4:CI$104,2,FALSE),IFERROR(VLOOKUP('Data Totals'!A43,'Season 6'!AK$4:CI$104,2,FALSE),IFERROR(VLOOKUP('Data Totals'!A43,'Season 7'!AK$4:CI$104,2,FALSE),IFERROR(VLOOKUP('Data Totals'!A43,'Season 8'!AK$4:CI$104,2,FALSE),IFERROR(VLOOKUP('Data Totals'!A43,'Season 9'!AK$4:CI$104,2,FALSE),IFERROR(VLOOKUP('Data Totals'!A43,'Season 10'!AK$4:CI$104,2,FALSE),IFERROR(VLOOKUP('Data Totals'!A43,'Season 11'!AK$4:CI$104,2,FALSE),IFERROR(VLOOKUP('Data Totals'!A43,'Season 12'!AK$4:CI$104,2,FALSE),IFERROR(VLOOKUP('Data Totals'!A43,'Season 13'!AK$4:CI$104,2,FALSE),IFERROR(VLOOKUP('Data Totals'!A43,'Season 14'!AK$4:CI$104,2,FALSE),IFERROR(VLOOKUP('Data Totals'!A43,'Season 15'!AK$4:CI$104,2,FALSE),"N/A")))))))))))))))</f>
        <v>N/A</v>
      </c>
      <c r="C43" s="517" t="str">
        <f>IFERROR(VLOOKUP('Data Totals'!A43,'Season 1'!AJ$4:CH$104,3,FALSE),IFERROR(VLOOKUP('Data Totals'!A43,'Season 2'!AK$4:CI$104,3,FALSE),IFERROR(VLOOKUP('Data Totals'!A43,'Season 3'!AK$4:CI$104,3,FALSE),IFERROR(VLOOKUP('Data Totals'!A43,'Season 4'!AK$4:CI$104,3,FALSE),IFERROR(VLOOKUP('Data Totals'!A43,'Season 5'!AK$4:CI$104,3,FALSE),IFERROR(VLOOKUP('Data Totals'!A43,'Season 6'!AK$4:CI$104,3,FALSE),IFERROR(VLOOKUP('Data Totals'!A43,'Season 7'!AK$4:CI$104,3,FALSE),IFERROR(VLOOKUP('Data Totals'!A43,'Season 8'!AK$4:CI$104,3,FALSE),IFERROR(VLOOKUP('Data Totals'!A43,'Season 9'!AK$4:CI$104,3,FALSE),IFERROR(VLOOKUP('Data Totals'!A43,'Season 10'!AK$4:CI$104,3,FALSE),IFERROR(VLOOKUP('Data Totals'!A43,'Season 11'!AK$4:CI$104,3,FALSE),IFERROR(VLOOKUP('Data Totals'!A43,'Season 12'!AK$4:CI$104,3,FALSE),IFERROR(VLOOKUP('Data Totals'!A43,'Season 13'!AK$4:CI$104,3,FALSE),IFERROR(VLOOKUP('Data Totals'!A43,'Season 14'!AK$4:CI$104,3,FALSE),IFERROR(VLOOKUP('Data Totals'!A43,'Season 15'!AK$4:CI$104,3,FALSE),"N/A")))))))))))))))</f>
        <v>N/A</v>
      </c>
      <c r="D43" s="517" t="str">
        <f>IFERROR(VLOOKUP('Data Totals'!A43,'Season 15'!AK$4:CI$104,4,FALSE),IFERROR(VLOOKUP('Data Totals'!A43,'Season 14'!AK$4:CI$104,4,FALSE),IFERROR(VLOOKUP('Data Totals'!A43,'Season 13'!AK$4:CI$104,4,FALSE),IFERROR(VLOOKUP('Data Totals'!A43,'Season 12'!AK$4:CI$104,4,FALSE),IFERROR(VLOOKUP('Data Totals'!A43,'Season 11'!AK$4:CI$104,4,FALSE),IFERROR(VLOOKUP('Data Totals'!A43,'Season 10'!AK$4:CI$104,4,FALSE),IFERROR(VLOOKUP('Data Totals'!A43,'Season 9'!AK$4:CI$104,4,FALSE),IFERROR(VLOOKUP('Data Totals'!A43,'Season 8'!AK$4:CI$104,4,FALSE),IFERROR(VLOOKUP('Data Totals'!A43,'Season 7'!AK$4:CI$104,4,FALSE),IFERROR(VLOOKUP('Data Totals'!A43,'Season 6'!AK$4:CI$104,4,FALSE),IFERROR(VLOOKUP('Data Totals'!A43,'Season 5'!AK$4:CI$104,4,FALSE),IFERROR(VLOOKUP('Data Totals'!A43,'Season 4'!AK$4:CI$104,4,FALSE),IFERROR(VLOOKUP('Data Totals'!A43,'Season 3'!AK$4:CI$104,4,FALSE),IFERROR(VLOOKUP('Data Totals'!A43,'Season 2'!AK$4:CI$104,4,FALSE),IFERROR(VLOOKUP('Data Totals'!A43,'Season 1'!AJ$4:CH$104,4,FALSE),"N/A")))))))))))))))</f>
        <v>N/A</v>
      </c>
      <c r="E43" s="517" t="e">
        <f t="shared" si="0"/>
        <v>#VALUE!</v>
      </c>
      <c r="F43" s="398">
        <f>SUM(IFERROR(VLOOKUP(A43,BI$3:BN$152,2,0),"0"),
IFERROR(VLOOKUP(A43,'Season 1'!AJ$4:CM$104,7,0),"0"),IFERROR(VLOOKUP(A43,'Season 2'!AK$4:CN$104,7,0),"0"),
IFERROR(VLOOKUP(A43,'Season 3'!AK$4:CN$104,7,0),"0"),IFERROR(VLOOKUP(A43,'Season 4'!AK$4:CN$104,7,0),"0"),
IFERROR(VLOOKUP(A43,'Season 5'!AK$4:CN$104,7,0),"0"),IFERROR(VLOOKUP(A43,'Season 6'!AK$4:CN$104,7,0),"0"),
IFERROR(VLOOKUP(A43,'Season 7'!AK$4:CN$104,7,0),"0"),IFERROR(VLOOKUP(A43,'Season 8'!AK$4:CN$104,7,0),"0"),
IFERROR(VLOOKUP(A43,'Season 9'!AK$4:CN$104,7,0),"0"),IFERROR(VLOOKUP(A43,'Season 10'!AK$4:CN$104,7,0),"0"),
IFERROR(VLOOKUP(A43,'Season 11'!AK$4:CN$104,7,0),"0"),IFERROR(VLOOKUP(A43,'Season 12'!AK$4:CN$104,7,0),"0"),
IFERROR(VLOOKUP(A43,'Season 13'!AK$4:CN$104,7,0),"0"),IFERROR(VLOOKUP(A43,'Season 14'!AK$4:CN$104,7,0),"0"),IFERROR(VLOOKUP(A43,'Season 15'!AK$4:CN$104,7,0),"0"),)</f>
        <v>0</v>
      </c>
      <c r="G43" s="398">
        <f>SUM(
IFERROR(VLOOKUP(A43,'Season 1'!AJ$4:CM$104,8,0),"0"),IFERROR(VLOOKUP(A43,'Season 2'!AK$4:CN$104,8,0),"0"),
IFERROR(VLOOKUP(A43,'Season 3'!AK$4:CN$104,8,0),"0"),IFERROR(VLOOKUP(A43,'Season 4'!AK$4:CN$104,8,0),"0"),
IFERROR(VLOOKUP(A43,'Season 5'!AK$4:CN$104,8,0),"0"),IFERROR(VLOOKUP(A43,'Season 6'!AK$4:CN$104,8,0),"0"),
IFERROR(VLOOKUP(A43,'Season 7'!AK$4:CN$104,8,0),"0"),IFERROR(VLOOKUP(A43,'Season 8'!AK$4:CN$104,8,0),"0"),
IFERROR(VLOOKUP(A43,'Season 9'!AK$4:CN$104,8,0),"0"),IFERROR(VLOOKUP(A43,'Season 10'!AK$4:CN$104,8,0),"0"),
IFERROR(VLOOKUP(A43,'Season 11'!AK$4:CN$104,8,0),"0"),IFERROR(VLOOKUP(A43,'Season 12'!AK$4:CN$104,8,0),"0"),
IFERROR(VLOOKUP(A43,'Season 13'!AK$4:CN$104,8,0),"0"),IFERROR(VLOOKUP(A43,'Season 14'!AK$4:CN$104,8,0),"0"),IFERROR(VLOOKUP(A43,'Season 15'!AK$4:CN$104,8,0),"0"),)</f>
        <v>0</v>
      </c>
      <c r="H43" s="329">
        <f>SUM(
IFERROR(VLOOKUP(A43,'Season 1'!AJ$4:CM$104,9,0),"0"),IFERROR(VLOOKUP(A43,'Season 2'!AK$4:CN$104,9,0),"0"),
IFERROR(VLOOKUP(A43,'Season 3'!AK$4:CN$104,9,0),"0"),IFERROR(VLOOKUP(A43,'Season 4'!AK$4:CN$104,9,0),"0"),
IFERROR(VLOOKUP(A43,'Season 5'!AK$4:CN$104,9,0),"0"),IFERROR(VLOOKUP(A43,'Season 6'!AK$4:CN$104,9,0),"0"),
IFERROR(VLOOKUP(A43,'Season 7'!AK$4:CN$104,9,0),"0"),IFERROR(VLOOKUP(A43,'Season 8'!AK$4:CN$104,9,0),"0"),
IFERROR(VLOOKUP(A43,'Season 9'!AK$4:CN$104,9,0),"0"),IFERROR(VLOOKUP(A43,'Season 10'!AK$4:CN$104,9,0),"0"),
IFERROR(VLOOKUP(A43,'Season 11'!AK$4:CN$104,9,0),"0"),IFERROR(VLOOKUP(A43,'Season 12'!AK$4:CN$104,9,0),"0"),
IFERROR(VLOOKUP(A43,'Season 13'!AK$4:CN$104,9,0),"0"),IFERROR(VLOOKUP(A43,'Season 14'!AK$4:CN$104,9,0),"0"),IFERROR(VLOOKUP(A43,'Season 15'!AK$4:CN$104,9,0),"0"),)</f>
        <v>0</v>
      </c>
      <c r="I43" s="518">
        <f>SUM(
IFERROR(VLOOKUP(A43,'Season 1'!AJ$4:CM$104,10,0),"0"),IFERROR(VLOOKUP(A43,'Season 2'!AK$4:CN$104,10,0),"0"),
IFERROR(VLOOKUP(A43,'Season 3'!AK$4:CN$104,10,0),"0"),IFERROR(VLOOKUP(A43,'Season 4'!AK$4:CN$104,10,0),"0"),
IFERROR(VLOOKUP(A43,'Season 5'!AK$4:CN$104,10,0),"0"),IFERROR(VLOOKUP(A43,'Season 6'!AK$4:CN$104,10,0),"0"),
IFERROR(VLOOKUP(A43,'Season 7'!AK$4:CN$104,10,0),"0"),IFERROR(VLOOKUP(A43,'Season 8'!AK$4:CN$104,10,0),"0"),
IFERROR(VLOOKUP(A43,'Season 9'!AK$4:CN$104,10,0),"0"),IFERROR(VLOOKUP(A43,'Season 10'!AK$4:CN$104,10,0),"0"),
IFERROR(VLOOKUP(A43,'Season 11'!AK$4:CN$104,10,0),"0"),IFERROR(VLOOKUP(A43,'Season 12'!AK$4:CN$104,10,0),"0"),
IFERROR(VLOOKUP(A43,'Season 13'!AK$4:CN$104,10,0),"0"),IFERROR(VLOOKUP(A43,'Season 14'!AK$4:CN$104,10,0),"0"),IFERROR(VLOOKUP(A43,'Season 15'!AK$4:CN$104,10,0),"0"),)</f>
        <v>0</v>
      </c>
      <c r="J43" s="21">
        <f>SUM(IFERROR(VLOOKUP(A43,BI$3:BN$152,3,0),"0"),
IFERROR(VLOOKUP(A43,'Season 1'!AJ$4:CM$104,11,0),"0"),IFERROR(VLOOKUP(A43,'Season 2'!AK$4:CN$104,11,0),"0"),
IFERROR(VLOOKUP(A43,'Season 3'!AK$4:CN$104,11,0),"0"),IFERROR(VLOOKUP(A43,'Season 4'!AK$4:CN$104,11,0),"0"),
IFERROR(VLOOKUP(A43,'Season 5'!AK$4:CN$104,11,0),"0"),IFERROR(VLOOKUP(A43,'Season 6'!AK$4:CN$104,11,0),"0"),
IFERROR(VLOOKUP(A43,'Season 7'!AK$4:CN$104,11,0),"0"),IFERROR(VLOOKUP(A43,'Season 8'!AK$4:CN$104,11,0),"0"),
IFERROR(VLOOKUP(A43,'Season 9'!AK$4:CN$104,11,0),"0"),IFERROR(VLOOKUP(A43,'Season 10'!AK$4:CN$104,11,0),"0"),
IFERROR(VLOOKUP(A43,'Season 11'!AK$4:CN$104,11,0),"0"),IFERROR(VLOOKUP(A43,'Season 12'!AK$4:CN$104,11,0),"0"),
IFERROR(VLOOKUP(A43,'Season 13'!AK$4:CN$104,11,0),"0"),IFERROR(VLOOKUP(A43,'Season 14'!AK$4:CN$104,11,0),"0"),IFERROR(VLOOKUP(A43,'Season 15'!AK$4:CN$104,11,0),"0"),)</f>
        <v>0</v>
      </c>
      <c r="K43" s="402">
        <f>SUM(IFERROR(VLOOKUP($A43,BI$3:BN$152,4,0),"0"),
IFERROR(VLOOKUP($A43,'Season 1'!AJ$4:CM$104,12,0),"0"),IFERROR(VLOOKUP($A43,'Season 2'!AK$4:CN$104,12,0),"0"),
IFERROR(VLOOKUP($A43,'Season 3'!AK$4:CN$104,12,0),"0"),IFERROR(VLOOKUP($A43,'Season 4'!AK$4:CN$104,12,0),"0"),
IFERROR(VLOOKUP($A43,'Season 5'!AK$4:CN$104,12,0),"0"),IFERROR(VLOOKUP($A43,'Season 6'!AK$4:CN$104,12,0),"0"),
IFERROR(VLOOKUP($A43,'Season 7'!AK$4:CN$104,12,0),"0"),IFERROR(VLOOKUP($A43,'Season 8'!AK$4:CN$104,12,0),"0"),
IFERROR(VLOOKUP($A43,'Season 9'!AK$4:CN$104,12,0),"0"),IFERROR(VLOOKUP($A43,'Season 10'!AK$4:CN$104,12,0),"0"),
IFERROR(VLOOKUP($A43,'Season 11'!AK$4:CN$104,12,0),"0"),IFERROR(VLOOKUP($A43,'Season 12'!AK$4:CN$104,12,0),"0"),
IFERROR(VLOOKUP($A43,'Season 13'!AK$4:CN$104,12,0),"0"),IFERROR(VLOOKUP($A43,'Season 14'!AK$4:CN$104,12,0),"0"),IFERROR(VLOOKUP(A43,'Season 15'!AK$4:CN$104,12,0),"0"),)</f>
        <v>0</v>
      </c>
      <c r="L43" s="403">
        <f>SUM(
IFERROR(VLOOKUP($A43,'Season 1'!AJ$4:CM$104,13,0),"0"),IFERROR(VLOOKUP($A43,'Season 2'!AK$4:CN$104,13,0),"0"),
IFERROR(VLOOKUP($A43,'Season 3'!AK$4:CN$104,13,0),"0"),IFERROR(VLOOKUP($A43,'Season 4'!AK$4:CN$104,13,0),"0"),
IFERROR(VLOOKUP($A43,'Season 5'!AK$4:CN$104,13,0),"0"),IFERROR(VLOOKUP($A43,'Season 6'!AK$4:CN$104,13,0),"0"),
IFERROR(VLOOKUP($A43,'Season 7'!AK$4:CN$104,13,0),"0"),IFERROR(VLOOKUP($A43,'Season 8'!AK$4:CN$104,13,0),"0"),
IFERROR(VLOOKUP($A43,'Season 9'!AK$4:CN$104,13,0),"0"),IFERROR(VLOOKUP($A43,'Season 10'!AK$4:CN$104,13,0),"0"),
IFERROR(VLOOKUP($A43,'Season 11'!AK$4:CN$104,13,0),"0"),IFERROR(VLOOKUP($A43,'Season 12'!AK$4:CN$104,13,0),"0"),
IFERROR(VLOOKUP($A43,'Season 13'!AK$4:CN$104,13,0),"0"),IFERROR(VLOOKUP($A43,'Season 14'!AK$4:CN$104,13,0),"0"),IFERROR(VLOOKUP(A43,'Season 15'!AK$4:CN$104,13,0),"0"),)</f>
        <v>0</v>
      </c>
      <c r="M43" s="398">
        <f>SUM(
IFERROR(VLOOKUP($A43,'Season 1'!AJ$4:CM$104,14,0),"0"),IFERROR(VLOOKUP($A43,'Season 2'!AK$4:CN$104,14,0),"0"),
IFERROR(VLOOKUP($A43,'Season 3'!AK$4:CN$104,14,0),"0"),IFERROR(VLOOKUP($A43,'Season 4'!AK$4:CN$104,14,0),"0"),
IFERROR(VLOOKUP($A43,'Season 5'!AK$4:CN$104,14,0),"0"),IFERROR(VLOOKUP($A43,'Season 6'!AK$4:CN$104,14,0),"0"),
IFERROR(VLOOKUP($A43,'Season 7'!AK$4:CN$104,14,0),"0"),IFERROR(VLOOKUP($A43,'Season 8'!AK$4:CN$104,14,0),"0"),
IFERROR(VLOOKUP($A43,'Season 9'!AK$4:CN$104,14,0),"0"),IFERROR(VLOOKUP($A43,'Season 10'!AK$4:CN$104,14,0),"0"),
IFERROR(VLOOKUP($A43,'Season 11'!AK$4:CN$104,14,0),"0"),IFERROR(VLOOKUP($A43,'Season 12'!AK$4:CN$104,14,0),"0"),
IFERROR(VLOOKUP($A43,'Season 13'!AK$4:CN$104,14,0),"0"),IFERROR(VLOOKUP($A43,'Season 14'!AK$4:CN$104,14,0),"0"),IFERROR(VLOOKUP(A43,'Season 15'!AK$4:CN$104,14,0),"0"),)</f>
        <v>0</v>
      </c>
      <c r="N43" s="518">
        <f>SUM(
IFERROR(VLOOKUP($A43,'Season 1'!AJ$4:CM$104,15,0),"0"),IFERROR(VLOOKUP($A43,'Season 2'!AK$4:CN$104,15,0),"0"),
IFERROR(VLOOKUP($A43,'Season 3'!AK$4:CN$104,15,0),"0"),IFERROR(VLOOKUP($A43,'Season 4'!AK$4:CN$104,15,0),"0"),
IFERROR(VLOOKUP($A43,'Season 5'!AK$4:CN$104,15,0),"0"),IFERROR(VLOOKUP($A43,'Season 6'!AK$4:CN$104,15,0),"0"),
IFERROR(VLOOKUP($A43,'Season 7'!AK$4:CN$104,15,0),"0"),IFERROR(VLOOKUP($A43,'Season 8'!AK$4:CN$104,15,0),"0"),
IFERROR(VLOOKUP($A43,'Season 9'!AK$4:CN$104,15,0),"0"),IFERROR(VLOOKUP($A43,'Season 10'!AK$4:CN$104,15,0),"0"),
IFERROR(VLOOKUP($A43,'Season 11'!AK$4:CN$104,15,0),"0"),IFERROR(VLOOKUP($A43,'Season 12'!AK$4:CN$104,15,0),"0"),
IFERROR(VLOOKUP($A43,'Season 13'!AK$4:CN$104,15,0),"0"),IFERROR(VLOOKUP($A43,'Season 14'!AK$4:CN$104,15,0),"0"),IFERROR(VLOOKUP(A43,'Season 15'!AK$4:CN$104,15,0),"0"),)</f>
        <v>0</v>
      </c>
      <c r="O43" s="21">
        <f>SUM(
IFERROR(VLOOKUP($A43,'Season 1'!AJ$4:CM$104,16,0),"0"),IFERROR(VLOOKUP($A43,'Season 2'!AK$4:CN$104,16,0),"0"),
IFERROR(VLOOKUP($A43,'Season 3'!AK$4:CN$104,16,0),"0"),IFERROR(VLOOKUP($A43,'Season 4'!AK$4:CN$104,16,0),"0"),
IFERROR(VLOOKUP($A43,'Season 5'!AK$4:CN$104,16,0),"0"),IFERROR(VLOOKUP($A43,'Season 6'!AK$4:CN$104,16,0),"0"),
IFERROR(VLOOKUP($A43,'Season 7'!AK$4:CN$104,16,0),"0"),IFERROR(VLOOKUP($A43,'Season 8'!AK$4:CN$104,16,0),"0"),
IFERROR(VLOOKUP($A43,'Season 9'!AK$4:CN$104,16,0),"0"),IFERROR(VLOOKUP($A43,'Season 10'!AK$4:CN$104,16,0),"0"),
IFERROR(VLOOKUP($A43,'Season 11'!AK$4:CN$104,16,0),"0"),IFERROR(VLOOKUP($A43,'Season 12'!AK$4:CN$104,16,0),"0"),
IFERROR(VLOOKUP($A43,'Season 13'!AK$4:CN$104,16,0),"0"),IFERROR(VLOOKUP($A43,'Season 14'!AK$4:CN$104,16,0),"0"),IFERROR(VLOOKUP(A43,'Season 15'!AK$4:CN$104,16,0),"0"),)</f>
        <v>0</v>
      </c>
      <c r="P43" s="402">
        <f>SUM(
IFERROR(VLOOKUP($A43,'Season 1'!AJ$4:CM$104,17,0),"0"),IFERROR(VLOOKUP($A43,'Season 2'!AK$4:CN$104,17,0),"0"),
IFERROR(VLOOKUP($A43,'Season 3'!AK$4:CN$104,17,0),"0"),IFERROR(VLOOKUP($A43,'Season 4'!AK$4:CN$104,17,0),"0"),
IFERROR(VLOOKUP($A43,'Season 5'!AK$4:CN$104,17,0),"0"),IFERROR(VLOOKUP($A43,'Season 6'!AK$4:CN$104,17,0),"0"),
IFERROR(VLOOKUP($A43,'Season 7'!AK$4:CN$104,17,0),"0"),IFERROR(VLOOKUP($A43,'Season 8'!AK$4:CN$104,17,0),"0"),
IFERROR(VLOOKUP($A43,'Season 9'!AK$4:CN$104,17,0),"0"),IFERROR(VLOOKUP($A43,'Season 10'!AK$4:CN$104,17,0),"0"),
IFERROR(VLOOKUP($A43,'Season 11'!AK$4:CN$104,17,0),"0"),IFERROR(VLOOKUP($A43,'Season 12'!AK$4:CN$104,17,0),"0"),
IFERROR(VLOOKUP($A43,'Season 13'!AK$4:CN$104,17,0),"0"),IFERROR(VLOOKUP($A43,'Season 14'!AK$4:CN$104,17,0),"0"),IFERROR(VLOOKUP(A43,'Season 15'!AK$4:CN$104,17,0),"0"),)</f>
        <v>0</v>
      </c>
      <c r="Q43" s="403">
        <f>SUM(
IFERROR(VLOOKUP($A43,'Season 1'!AJ$4:CM$104,18,0),"0"),IFERROR(VLOOKUP($A43,'Season 2'!AK$4:CN$104,18,0),"0"),
IFERROR(VLOOKUP($A43,'Season 3'!AK$4:CN$104,18,0),"0"),IFERROR(VLOOKUP($A43,'Season 4'!AK$4:CN$104,18,0),"0"),
IFERROR(VLOOKUP($A43,'Season 5'!AK$4:CN$104,18,0),"0"),IFERROR(VLOOKUP($A43,'Season 6'!AK$4:CN$104,18,0),"0"),
IFERROR(VLOOKUP($A43,'Season 7'!AK$4:CN$104,18,0),"0"),IFERROR(VLOOKUP($A43,'Season 8'!AK$4:CN$104,18,0),"0"),
IFERROR(VLOOKUP($A43,'Season 9'!AK$4:CN$104,18,0),"0"),IFERROR(VLOOKUP($A43,'Season 10'!AK$4:CN$104,18,0),"0"),
IFERROR(VLOOKUP($A43,'Season 11'!AK$4:CN$104,18,0),"0"),IFERROR(VLOOKUP($A43,'Season 12'!AK$4:CN$104,18,0),"0"),
IFERROR(VLOOKUP($A43,'Season 13'!AK$4:CN$104,18,0),"0"),IFERROR(VLOOKUP($A43,'Season 14'!AK$4:CN$104,18,0),"0"),IFERROR(VLOOKUP(A43,'Season 15'!AK$4:CN$104,18,0),"0"),)</f>
        <v>0</v>
      </c>
      <c r="R43" s="398">
        <f>SUM(
IFERROR(VLOOKUP($A43,'Season 1'!AJ$4:CM$104,19,0),"0"),IFERROR(VLOOKUP($A43,'Season 2'!AK$4:CN$104,19,0),"0"),
IFERROR(VLOOKUP($A43,'Season 3'!AK$4:CN$104,19,0),"0"),IFERROR(VLOOKUP($A43,'Season 4'!AK$4:CN$104,19,0),"0"),
IFERROR(VLOOKUP($A43,'Season 5'!AK$4:CN$104,19,0),"0"),IFERROR(VLOOKUP($A43,'Season 6'!AK$4:CN$104,19,0),"0"),
IFERROR(VLOOKUP($A43,'Season 7'!AK$4:CN$104,19,0),"0"),IFERROR(VLOOKUP($A43,'Season 8'!AK$4:CN$104,19,0),"0"),
IFERROR(VLOOKUP($A43,'Season 9'!AK$4:CN$104,19,0),"0"),IFERROR(VLOOKUP($A43,'Season 10'!AK$4:CN$104,19,0),"0"),
IFERROR(VLOOKUP($A43,'Season 11'!AK$4:CN$104,19,0),"0"),IFERROR(VLOOKUP($A43,'Season 12'!AK$4:CN$104,19,0),"0"),
IFERROR(VLOOKUP($A43,'Season 13'!AK$4:CN$104,19,0),"0"),IFERROR(VLOOKUP($A43,'Season 14'!AK$4:CN$104,19,0),"0"),IFERROR(VLOOKUP(A43,'Season 15'!AK$4:CN$104,19,0),"0"),)</f>
        <v>0</v>
      </c>
      <c r="S43" s="518">
        <f>SUM(
IFERROR(VLOOKUP($A43,'Season 1'!AJ$4:CM$104,20,0),"0"),IFERROR(VLOOKUP($A43,'Season 2'!AK$4:CN$104,20,0),"0"),
IFERROR(VLOOKUP($A43,'Season 3'!AK$4:CN$104,20,0),"0"),IFERROR(VLOOKUP($A43,'Season 4'!AK$4:CN$104,20,0),"0"),
IFERROR(VLOOKUP($A43,'Season 5'!AK$4:CN$104,20,0),"0"),IFERROR(VLOOKUP($A43,'Season 6'!AK$4:CN$104,20,0),"0"),
IFERROR(VLOOKUP($A43,'Season 7'!AK$4:CN$104,20,0),"0"),IFERROR(VLOOKUP($A43,'Season 8'!AK$4:CN$104,20,0),"0"),
IFERROR(VLOOKUP($A43,'Season 9'!AK$4:CN$104,20,0),"0"),IFERROR(VLOOKUP($A43,'Season 10'!AK$4:CN$104,20,0),"0"),
IFERROR(VLOOKUP($A43,'Season 11'!AK$4:CN$104,20,0),"0"),IFERROR(VLOOKUP($A43,'Season 12'!AK$4:CN$104,20,0),"0"),
IFERROR(VLOOKUP($A43,'Season 13'!AK$4:CN$104,20,0),"0"),IFERROR(VLOOKUP($A43,'Season 14'!AK$4:CN$104,20,0),"0"),IFERROR(VLOOKUP(A43,'Season 15'!AK$4:CN$104,20,0),"0"),)</f>
        <v>0</v>
      </c>
      <c r="T43" s="21">
        <f>SUM(
IFERROR(VLOOKUP($A43,'Season 1'!AJ$4:CM$104,21,0),"0"),IFERROR(VLOOKUP($A43,'Season 2'!AK$4:CN$104,21,0),"0"),
IFERROR(VLOOKUP($A43,'Season 3'!AK$4:CN$104,21,0),"0"),IFERROR(VLOOKUP($A43,'Season 4'!AK$4:CN$104,21,0),"0"),
IFERROR(VLOOKUP($A43,'Season 5'!AK$4:CN$104,21,0),"0"),IFERROR(VLOOKUP($A43,'Season 6'!AK$4:CN$104,21,0),"0"),
IFERROR(VLOOKUP($A43,'Season 7'!AK$4:CN$104,21,0),"0"),IFERROR(VLOOKUP($A43,'Season 8'!AK$4:CN$104,21,0),"0"),
IFERROR(VLOOKUP($A43,'Season 9'!AK$4:CN$104,21,0),"0"),IFERROR(VLOOKUP($A43,'Season 10'!AK$4:CN$104,21,0),"0"),
IFERROR(VLOOKUP($A43,'Season 11'!AK$4:CN$104,21,0),"0"),IFERROR(VLOOKUP($A43,'Season 12'!AK$4:CN$104,21,0),"0"),
IFERROR(VLOOKUP($A43,'Season 13'!AK$4:CN$104,21,0),"0"),IFERROR(VLOOKUP($A43,'Season 14'!AK$4:CN$104,21,0),"0"),IFERROR(VLOOKUP(A43,'Season 15'!AK$4:CN$104,21,0),"0"),)</f>
        <v>0</v>
      </c>
      <c r="U43" s="402">
        <f>SUM(
IFERROR(VLOOKUP($A43,'Season 1'!AJ$4:CM$104,22,0),"0"),IFERROR(VLOOKUP($A43,'Season 2'!AK$4:CN$104,22,0),"0"),
IFERROR(VLOOKUP($A43,'Season 3'!AK$4:CN$104,22,0),"0"),IFERROR(VLOOKUP($A43,'Season 4'!AK$4:CN$104,22,0),"0"),
IFERROR(VLOOKUP($A43,'Season 5'!AK$4:CN$104,22,0),"0"),IFERROR(VLOOKUP($A43,'Season 6'!AK$4:CN$104,22,0),"0"),
IFERROR(VLOOKUP($A43,'Season 7'!AK$4:CN$104,22,0),"0"),IFERROR(VLOOKUP($A43,'Season 8'!AK$4:CN$104,22,0),"0"),
IFERROR(VLOOKUP($A43,'Season 9'!AK$4:CN$104,22,0),"0"),IFERROR(VLOOKUP($A43,'Season 10'!AK$4:CN$104,22,0),"0"),
IFERROR(VLOOKUP($A43,'Season 11'!AK$4:CN$104,22,0),"0"),IFERROR(VLOOKUP($A43,'Season 12'!AK$4:CN$104,22,0),"0"),
IFERROR(VLOOKUP($A43,'Season 13'!AK$4:CN$104,22,0),"0"),IFERROR(VLOOKUP($A43,'Season 14'!AK$4:CN$104,22,0),"0"),IFERROR(VLOOKUP(A43,'Season 15'!AK$4:CN$104,22,0),"0"),)</f>
        <v>0</v>
      </c>
      <c r="V43" s="403">
        <f>SUM(
IFERROR(VLOOKUP($A43,'Season 1'!AJ$4:CM$104,23,0),"0"),IFERROR(VLOOKUP($A43,'Season 2'!AK$4:CN$104,23,0),"0"),
IFERROR(VLOOKUP($A43,'Season 3'!AK$4:CN$104,23,0),"0"),IFERROR(VLOOKUP($A43,'Season 4'!AK$4:CN$104,23,0),"0"),
IFERROR(VLOOKUP($A43,'Season 5'!AK$4:CN$104,23,0),"0"),IFERROR(VLOOKUP($A43,'Season 6'!AK$4:CN$104,23,0),"0"),
IFERROR(VLOOKUP($A43,'Season 7'!AK$4:CN$104,23,0),"0"),IFERROR(VLOOKUP($A43,'Season 8'!AK$4:CN$104,23,0),"0"),
IFERROR(VLOOKUP($A43,'Season 9'!AK$4:CN$104,23,0),"0"),IFERROR(VLOOKUP($A43,'Season 10'!AK$4:CN$104,23,0),"0"),
IFERROR(VLOOKUP($A43,'Season 11'!AK$4:CN$104,23,0),"0"),IFERROR(VLOOKUP($A43,'Season 12'!AK$4:CN$104,23,0),"0"),
IFERROR(VLOOKUP($A43,'Season 13'!AK$4:CN$104,23,0),"0"),IFERROR(VLOOKUP($A43,'Season 14'!AK$4:CN$104,23,0),"0"),IFERROR(VLOOKUP($A43,'Season 15'!AK$4:CN$104,23,0),"0"),)</f>
        <v>0</v>
      </c>
      <c r="W43" s="398">
        <f>SUM(
IFERROR(VLOOKUP($A43,'Season 1'!AJ$4:CM$104,24,0),"0"),IFERROR(VLOOKUP($A43,'Season 2'!AK$4:CN$104,24,0),"0"),
IFERROR(VLOOKUP($A43,'Season 3'!AK$4:CN$104,24,0),"0"),IFERROR(VLOOKUP($A43,'Season 4'!AK$4:CN$104,24,0),"0"),
IFERROR(VLOOKUP($A43,'Season 5'!AK$4:CN$104,24,0),"0"),IFERROR(VLOOKUP($A43,'Season 6'!AK$4:CN$104,24,0),"0"),
IFERROR(VLOOKUP($A43,'Season 7'!AK$4:CN$104,24,0),"0"),IFERROR(VLOOKUP($A43,'Season 8'!AK$4:CN$104,24,0),"0"),
IFERROR(VLOOKUP($A43,'Season 9'!AK$4:CN$104,24,0),"0"),IFERROR(VLOOKUP($A43,'Season 10'!AK$4:CN$104,24,0),"0"),
IFERROR(VLOOKUP($A43,'Season 11'!AK$4:CN$104,24,0),"0"),IFERROR(VLOOKUP($A43,'Season 12'!AK$4:CN$104,24,0),"0"),
IFERROR(VLOOKUP($A43,'Season 13'!AK$4:CN$104,24,0),"0"),IFERROR(VLOOKUP($A43,'Season 14'!AK$4:CN$104,24,0),"0"),IFERROR(VLOOKUP($A43,'Season 15'!AK$4:CN$104,24,0),"0"),)</f>
        <v>0</v>
      </c>
      <c r="X43" s="518">
        <f>SUM(
IFERROR(VLOOKUP($A43,'Season 1'!AJ$4:CM$104,25,0),"0"),IFERROR(VLOOKUP($A43,'Season 2'!AK$4:CN$104,25,0),"0"),
IFERROR(VLOOKUP($A43,'Season 3'!AK$4:CN$104,25,0),"0"),IFERROR(VLOOKUP($A43,'Season 4'!AK$4:CN$104,25,0),"0"),
IFERROR(VLOOKUP($A43,'Season 5'!AK$4:CN$104,25,0),"0"),IFERROR(VLOOKUP($A43,'Season 6'!AK$4:CN$104,25,0),"0"),
IFERROR(VLOOKUP($A43,'Season 7'!AK$4:CN$104,25,0),"0"),IFERROR(VLOOKUP($A43,'Season 8'!AK$4:CN$104,25,0),"0"),
IFERROR(VLOOKUP($A43,'Season 9'!AK$4:CN$104,25,0),"0"),IFERROR(VLOOKUP($A43,'Season 10'!AK$4:CN$104,25,0),"0"),
IFERROR(VLOOKUP($A43,'Season 11'!AK$4:CN$104,25,0),"0"),IFERROR(VLOOKUP($A43,'Season 12'!AK$4:CN$104,25,0),"0"),
IFERROR(VLOOKUP($A43,'Season 13'!AK$4:CN$104,25,0),"0"),IFERROR(VLOOKUP($A43,'Season 14'!AK$4:CN$104,25,0),"0"),IFERROR(VLOOKUP($A43,'Season 15'!AK$4:CN$104,25,0),"0"),)</f>
        <v>0</v>
      </c>
      <c r="Y43" s="21">
        <f>SUM(
IFERROR(VLOOKUP($A43,'Season 1'!AJ$4:CM$104,26,0),"0"),IFERROR(VLOOKUP($A43,'Season 2'!AK$4:CN$104,26,0),"0"),
IFERROR(VLOOKUP($A43,'Season 3'!AK$4:CN$104,26,0),"0"),IFERROR(VLOOKUP($A43,'Season 4'!AK$4:CN$104,26,0),"0"),
IFERROR(VLOOKUP($A43,'Season 5'!AK$4:CN$104,26,0),"0"),IFERROR(VLOOKUP($A43,'Season 6'!AK$4:CN$104,26,0),"0"),
IFERROR(VLOOKUP($A43,'Season 7'!AK$4:CN$104,26,0),"0"),IFERROR(VLOOKUP($A43,'Season 8'!AK$4:CN$104,26,0),"0"),
IFERROR(VLOOKUP($A43,'Season 9'!AK$4:CN$104,26,0),"0"),IFERROR(VLOOKUP($A43,'Season 10'!AK$4:CN$104,26,0),"0"),
IFERROR(VLOOKUP($A43,'Season 11'!AK$4:CN$104,26,0),"0"),IFERROR(VLOOKUP($A43,'Season 12'!AK$4:CN$104,26,0),"0"),
IFERROR(VLOOKUP($A43,'Season 13'!AK$4:CN$104,26,0),"0"),IFERROR(VLOOKUP($A43,'Season 14'!AK$4:CN$104,26,0),"0"),IFERROR(VLOOKUP($A43,'Season 15'!AK$4:CN$104,26,0),"0"),)</f>
        <v>0</v>
      </c>
      <c r="Z43" s="402">
        <f>SUM(
IFERROR(VLOOKUP($A43,'Season 1'!AJ$4:CM$104,27,0),"0"),IFERROR(VLOOKUP($A43,'Season 2'!AK$4:CN$104,27,0),"0"),
IFERROR(VLOOKUP($A43,'Season 3'!AK$4:CN$104,27,0),"0"),IFERROR(VLOOKUP($A43,'Season 4'!AK$4:CN$104,27,0),"0"),
IFERROR(VLOOKUP($A43,'Season 5'!AK$4:CN$104,27,0),"0"),IFERROR(VLOOKUP($A43,'Season 6'!AK$4:CN$104,27,0),"0"),
IFERROR(VLOOKUP($A43,'Season 7'!AK$4:CN$104,27,0),"0"),IFERROR(VLOOKUP($A43,'Season 8'!AK$4:CN$104,27,0),"0"),
IFERROR(VLOOKUP($A43,'Season 9'!AK$4:CN$104,27,0),"0"),IFERROR(VLOOKUP($A43,'Season 10'!AK$4:CN$104,27,0),"0"),
IFERROR(VLOOKUP($A43,'Season 11'!AK$4:CN$104,27,0),"0"),IFERROR(VLOOKUP($A43,'Season 12'!AK$4:CN$104,27,0),"0"),
IFERROR(VLOOKUP($A43,'Season 13'!AK$4:CN$104,27,0),"0"),IFERROR(VLOOKUP($A43,'Season 14'!AK$4:CN$104,27,0),"0"),IFERROR(VLOOKUP($A43,'Season 15'!AK$4:CN$104,27,0),"0"),)</f>
        <v>0</v>
      </c>
      <c r="AA43" s="403">
        <f>SUM(
IFERROR(VLOOKUP($A43,'Season 1'!AJ$4:CM$104,28,0),"0"),IFERROR(VLOOKUP($A43,'Season 2'!AK$4:CN$104,28,0),"0"),
IFERROR(VLOOKUP($A43,'Season 3'!AK$4:CN$104,28,0),"0"),IFERROR(VLOOKUP($A43,'Season 4'!AK$4:CN$104,28,0),"0"),
IFERROR(VLOOKUP($A43,'Season 5'!AK$4:CN$104,28,0),"0"),IFERROR(VLOOKUP($A43,'Season 6'!AK$4:CN$104,28,0),"0"),
IFERROR(VLOOKUP($A43,'Season 7'!AK$4:CN$104,28,0),"0"),IFERROR(VLOOKUP($A43,'Season 8'!AK$4:CN$104,28,0),"0"),
IFERROR(VLOOKUP($A43,'Season 9'!AK$4:CN$104,28,0),"0"),IFERROR(VLOOKUP($A43,'Season 10'!AK$4:CN$104,28,0),"0"),
IFERROR(VLOOKUP($A43,'Season 11'!AK$4:CN$104,28,0),"0"),IFERROR(VLOOKUP($A43,'Season 12'!AK$4:CN$104,28,0),"0"),
IFERROR(VLOOKUP($A43,'Season 13'!AK$4:CN$104,28,0),"0"),IFERROR(VLOOKUP($A43,'Season 14'!AK$4:CN$104,28,0),"0"),IFERROR(VLOOKUP($A43,'Season 15'!AK$4:CN$104,28,0),"0"),)</f>
        <v>0</v>
      </c>
      <c r="AB43" s="398">
        <f>SUM(
IFERROR(VLOOKUP($A43,'Season 1'!AJ$4:CM$104,29,0),"0"),IFERROR(VLOOKUP($A43,'Season 2'!AK$4:CN$104,29,0),"0"),
IFERROR(VLOOKUP($A43,'Season 3'!AK$4:CN$104,29,0),"0"),IFERROR(VLOOKUP($A43,'Season 4'!AK$4:CN$104,29,0),"0"),
IFERROR(VLOOKUP($A43,'Season 5'!AK$4:CN$104,29,0),"0"),IFERROR(VLOOKUP($A43,'Season 6'!AK$4:CN$104,29,0),"0"),
IFERROR(VLOOKUP($A43,'Season 7'!AK$4:CN$104,29,0),"0"),IFERROR(VLOOKUP($A43,'Season 8'!AK$4:CN$104,29,0),"0"),
IFERROR(VLOOKUP($A43,'Season 9'!AK$4:CN$104,29,0),"0"),IFERROR(VLOOKUP($A43,'Season 10'!AK$4:CN$104,29,0),"0"),
IFERROR(VLOOKUP($A43,'Season 11'!AK$4:CN$104,29,0),"0"),IFERROR(VLOOKUP($A43,'Season 12'!AK$4:CN$104,29,0),"0"),
IFERROR(VLOOKUP($A43,'Season 13'!AK$4:CN$104,29,0),"0"),IFERROR(VLOOKUP($A43,'Season 14'!AK$4:CN$104,29,0),"0"),IFERROR(VLOOKUP($A43,'Season 15'!AK$4:CN$104,29,0),"0"),)</f>
        <v>0</v>
      </c>
      <c r="AC43" s="518">
        <f>SUM(
IFERROR(VLOOKUP($A43,'Season 1'!AJ$4:CM$104,30,0),"0"),IFERROR(VLOOKUP($A43,'Season 2'!AK$4:CN$104,30,0),"0"),
IFERROR(VLOOKUP($A43,'Season 3'!AK$4:CN$104,30,0),"0"),IFERROR(VLOOKUP($A43,'Season 4'!AK$4:CN$104,30,0),"0"),
IFERROR(VLOOKUP($A43,'Season 5'!AK$4:CN$104,30,0),"0"),IFERROR(VLOOKUP($A43,'Season 6'!AK$4:CN$104,30,0),"0"),
IFERROR(VLOOKUP($A43,'Season 7'!AK$4:CN$104,30,0),"0"),IFERROR(VLOOKUP($A43,'Season 8'!AK$4:CN$104,30,0),"0"),
IFERROR(VLOOKUP($A43,'Season 9'!AK$4:CN$104,30,0),"0"),IFERROR(VLOOKUP($A43,'Season 10'!AK$4:CN$104,30,0),"0"),
IFERROR(VLOOKUP($A43,'Season 11'!AK$4:CN$104,30,0),"0"),IFERROR(VLOOKUP($A43,'Season 12'!AK$4:CN$104,30,0),"0"),
IFERROR(VLOOKUP($A43,'Season 13'!AK$4:CN$104,30,0),"0"),IFERROR(VLOOKUP($A43,'Season 14'!AK$4:CN$104,30,0),"0"),IFERROR(VLOOKUP($A43,'Season 15'!AK$4:CN$104,30,0),"0"),)</f>
        <v>0</v>
      </c>
      <c r="AD43" s="21">
        <f>SUM(
IFERROR(VLOOKUP($A43,'Season 1'!AJ$4:CM$104,31,0),"0"),IFERROR(VLOOKUP($A43,'Season 2'!AK$4:CN$104,31,0),"0"),
IFERROR(VLOOKUP($A43,'Season 3'!AK$4:CN$104,31,0),"0"),IFERROR(VLOOKUP($A43,'Season 4'!AK$4:CN$104,31,0),"0"),
IFERROR(VLOOKUP($A43,'Season 5'!AK$4:CN$104,31,0),"0"),IFERROR(VLOOKUP($A43,'Season 6'!AK$4:CN$104,31,0),"0"),
IFERROR(VLOOKUP($A43,'Season 7'!AK$4:CN$104,31,0),"0"),IFERROR(VLOOKUP($A43,'Season 8'!AK$4:CN$104,31,0),"0"),
IFERROR(VLOOKUP($A43,'Season 9'!AK$4:CN$104,31,0),"0"),IFERROR(VLOOKUP($A43,'Season 10'!AK$4:CN$104,31,0),"0"),
IFERROR(VLOOKUP($A43,'Season 11'!AK$4:CN$104,31,0),"0"),IFERROR(VLOOKUP($A43,'Season 12'!AK$4:CN$104,31,0),"0"),
IFERROR(VLOOKUP($A43,'Season 13'!AK$4:CN$104,31,0),"0"),IFERROR(VLOOKUP($A43,'Season 14'!AK$4:CN$104,31,0),"0"),IFERROR(VLOOKUP($A43,'Season 15'!AK$4:CN$104,31,0),"0"),)</f>
        <v>0</v>
      </c>
      <c r="AE43" s="402">
        <f>SUM(
IFERROR(VLOOKUP($A43,'Season 1'!AJ$4:CM$104,32,0),"0"),IFERROR(VLOOKUP($A43,'Season 2'!AK$4:CN$104,32,0),"0"),
IFERROR(VLOOKUP($A43,'Season 3'!AK$4:CN$104,32,0),"0"),IFERROR(VLOOKUP($A43,'Season 4'!AK$4:CN$104,32,0),"0"),
IFERROR(VLOOKUP($A43,'Season 5'!AK$4:CN$104,32,0),"0"),IFERROR(VLOOKUP($A43,'Season 6'!AK$4:CN$104,32,0),"0"),
IFERROR(VLOOKUP($A43,'Season 7'!AK$4:CN$104,32,0),"0"),IFERROR(VLOOKUP($A43,'Season 8'!AK$4:CN$104,32,0),"0"),
IFERROR(VLOOKUP($A43,'Season 9'!AK$4:CN$104,32,0),"0"),IFERROR(VLOOKUP($A43,'Season 10'!AK$4:CN$104,32,0),"0"),
IFERROR(VLOOKUP($A43,'Season 11'!AK$4:CN$104,32,0),"0"),IFERROR(VLOOKUP($A43,'Season 12'!AK$4:CN$104,32,0),"0"),
IFERROR(VLOOKUP($A43,'Season 13'!AK$4:CN$104,32,0),"0"),IFERROR(VLOOKUP($A43,'Season 14'!AK$4:CN$104,32,0),"0"),IFERROR(VLOOKUP($A43,'Season 15'!AK$4:CN$104,32,0),"0"),)</f>
        <v>0</v>
      </c>
      <c r="AF43" s="403">
        <f>SUM(IFERROR(VLOOKUP($A43,'Season 2'!AK$4:CN$104,33,0),"0"),
IFERROR(VLOOKUP($A43,'Season 3'!AK$4:CN$104,33,0),"0"),IFERROR(VLOOKUP($A43,'Season 4'!AK$4:CN$104,33,0),"0"),
IFERROR(VLOOKUP($A43,'Season 5'!AK$4:CN$104,33,0),"0"),IFERROR(VLOOKUP($A43,'Season 6'!AK$4:CN$104,33,0),"0"),
IFERROR(VLOOKUP($A43,'Season 7'!AK$4:CN$104,33,0),"0"),IFERROR(VLOOKUP($A43,'Season 8'!AK$4:CN$104,33,0),"0"),
IFERROR(VLOOKUP($A43,'Season 9'!AK$4:CN$104,33,0),"0"),IFERROR(VLOOKUP($A43,'Season 10'!AK$4:CN$104,33,0),"0"),
IFERROR(VLOOKUP($A43,'Season 11'!AK$4:CN$104,33,0),"0"),IFERROR(VLOOKUP($A43,'Season 12'!AK$4:CN$104,33,0),"0"),
IFERROR(VLOOKUP($A43,'Season 13'!AK$4:CN$104,33,0),"0"),IFERROR(VLOOKUP($A43,'Season 14'!AK$4:CN$104,33,0),"0"),IFERROR(VLOOKUP($A43,'Season 15'!AK$4:CN$104,33,0),"0"),)</f>
        <v>0</v>
      </c>
      <c r="AG43" s="398">
        <f>SUM(IFERROR(VLOOKUP($A43,'Season 2'!AK$4:CN$104,34,0),"0"),
IFERROR(VLOOKUP($A43,'Season 3'!AK$4:CN$104,34,0),"0"),IFERROR(VLOOKUP($A43,'Season 4'!AK$4:CN$104,34,0),"0"),
IFERROR(VLOOKUP($A43,'Season 5'!AK$4:CN$104,34,0),"0"),IFERROR(VLOOKUP($A43,'Season 6'!AK$4:CN$104,34,0),"0"),
IFERROR(VLOOKUP($A43,'Season 7'!AK$4:CN$104,34,0),"0"),IFERROR(VLOOKUP($A43,'Season 8'!AK$4:CN$104,34,0),"0"),
IFERROR(VLOOKUP($A43,'Season 9'!AK$4:CN$104,34,0),"0"),IFERROR(VLOOKUP($A43,'Season 10'!AK$4:CN$104,34,0),"0"),
IFERROR(VLOOKUP($A43,'Season 11'!AK$4:CN$104,34,0),"0"),IFERROR(VLOOKUP($A43,'Season 12'!AK$4:CN$104,34,0),"0"),
IFERROR(VLOOKUP($A43,'Season 13'!AK$4:CN$104,34,0),"0"),IFERROR(VLOOKUP($A43,'Season 14'!AK$4:CN$104,34,0),"0"),IFERROR(VLOOKUP($A43,'Season 15'!AK$4:CN$104,34,0),"0"),)</f>
        <v>0</v>
      </c>
      <c r="AH43" s="518">
        <f>SUM(IFERROR(VLOOKUP($A43,'Season 2'!AK$4:CN$104,35,0),"0"),
IFERROR(VLOOKUP($A43,'Season 3'!AK$4:CN$104,35,0),"0"),IFERROR(VLOOKUP($A43,'Season 4'!AK$4:CN$104,35,0),"0"),
IFERROR(VLOOKUP($A43,'Season 5'!AK$4:CN$104,35,0),"0"),IFERROR(VLOOKUP($A43,'Season 6'!AK$4:CN$104,35,0),"0"),
IFERROR(VLOOKUP($A43,'Season 7'!AK$4:CN$104,35,0),"0"),IFERROR(VLOOKUP($A43,'Season 8'!AK$4:CN$104,35,0),"0"),
IFERROR(VLOOKUP($A43,'Season 9'!AK$4:CN$104,35,0),"0"),IFERROR(VLOOKUP($A43,'Season 10'!AK$4:CN$104,35,0),"0"),
IFERROR(VLOOKUP($A43,'Season 11'!AK$4:CN$104,35,0),"0"),IFERROR(VLOOKUP($A43,'Season 12'!AK$4:CN$104,35,0),"0"),
IFERROR(VLOOKUP($A43,'Season 13'!AK$4:CN$104,35,0),"0"),IFERROR(VLOOKUP($A43,'Season 14'!AK$4:CN$104,35,0),"0"),IFERROR(VLOOKUP($A43,'Season 15'!AK$4:CN$104,35,0),"0"),)</f>
        <v>0</v>
      </c>
      <c r="AI43" s="21">
        <f>SUM(IFERROR(VLOOKUP($A43,'Season 2'!AK$4:CN$104,36,0),"0"),
IFERROR(VLOOKUP($A43,'Season 3'!AK$4:CN$104,36,0),"0"),IFERROR(VLOOKUP($A43,'Season 4'!AK$4:CN$104,36,0),"0"),
IFERROR(VLOOKUP($A43,'Season 5'!AK$4:CN$104,36,0),"0"),IFERROR(VLOOKUP($A43,'Season 6'!AK$4:CN$104,36,0),"0"),
IFERROR(VLOOKUP($A43,'Season 7'!AK$4:CN$104,36,0),"0"),IFERROR(VLOOKUP($A43,'Season 8'!AK$4:CN$104,36,0),"0"),
IFERROR(VLOOKUP($A43,'Season 9'!AK$4:CN$104,36,0),"0"),IFERROR(VLOOKUP($A43,'Season 10'!AK$4:CN$104,36,0),"0"),
IFERROR(VLOOKUP($A43,'Season 11'!AK$4:CN$104,36,0),"0"),IFERROR(VLOOKUP($A43,'Season 12'!AK$4:CN$104,36,0),"0"),
IFERROR(VLOOKUP($A43,'Season 13'!AK$4:CN$104,36,0),"0"),IFERROR(VLOOKUP($A43,'Season 14'!AK$4:CN$104,36,0),"0"),IFERROR(VLOOKUP($A43,'Season 15'!AK$4:CN$104,36,0),"0"),)</f>
        <v>0</v>
      </c>
      <c r="AJ43" s="402">
        <f>SUM(IFERROR(VLOOKUP($A43,'Season 2'!AK$4:CN$104,37,0),"0"),
IFERROR(VLOOKUP($A43,'Season 3'!AK$4:CN$104,37,0),"0"),IFERROR(VLOOKUP($A43,'Season 4'!AK$4:CN$104,37,0),"0"),
IFERROR(VLOOKUP($A43,'Season 5'!AK$4:CN$104,37,0),"0"),IFERROR(VLOOKUP($A43,'Season 6'!AK$4:CN$104,37,0),"0"),
IFERROR(VLOOKUP($A43,'Season 7'!AK$4:CN$104,37,0),"0"),IFERROR(VLOOKUP($A43,'Season 8'!AK$4:CN$104,37,0),"0"),
IFERROR(VLOOKUP($A43,'Season 9'!AK$4:CN$104,37,0),"0"),IFERROR(VLOOKUP($A43,'Season 10'!AK$4:CN$104,37,0),"0"),
IFERROR(VLOOKUP($A43,'Season 11'!AK$4:CN$104,37,0),"0"),IFERROR(VLOOKUP($A43,'Season 12'!AK$4:CN$104,37,0),"0"),
IFERROR(VLOOKUP($A43,'Season 13'!AK$4:CN$104,37,0),"0"),IFERROR(VLOOKUP($A43,'Season 14'!AK$4:CN$104,37,0),"0"),IFERROR(VLOOKUP($A43,'Season 15'!AK$4:CN$104,37,0),"0"),)</f>
        <v>0</v>
      </c>
      <c r="AK43" s="403">
        <f>SUM(IFERROR(VLOOKUP($A43,'Season 1'!AJ$4:CM$104,33,0),"0"),IFERROR(VLOOKUP($A43,'Season 2'!AK$4:CN$104,38,0),"0"),
IFERROR(VLOOKUP($A43,'Season 3'!AK$4:CN$104,38,0),"0"),IFERROR(VLOOKUP($A43,'Season 4'!AK$4:CN$104,38,0),"0"),
IFERROR(VLOOKUP($A43,'Season 5'!AK$4:CN$104,38,0),"0"),IFERROR(VLOOKUP($A43,'Season 6'!AK$4:CN$104,38,0),"0"),
IFERROR(VLOOKUP($A43,'Season 7'!AK$4:CN$104,38,0),"0"),IFERROR(VLOOKUP($A43,'Season 8'!AK$4:CN$104,38,0),"0"),
IFERROR(VLOOKUP($A43,'Season 9'!AK$4:CN$104,38,0),"0"),IFERROR(VLOOKUP($A43,'Season 10'!AK$4:CN$104,38,0),"0"),
IFERROR(VLOOKUP($A43,'Season 11'!AK$4:CN$104,38,0),"0"),IFERROR(VLOOKUP($A43,'Season 12'!AK$4:CN$104,38,0),"0"),
IFERROR(VLOOKUP($A43,'Season 13'!AK$4:CN$104,38,0),"0"),IFERROR(VLOOKUP($A43,'Season 14'!AK$4:CN$104,38,0),"0"),IFERROR(VLOOKUP($A43,'Season 15'!AK$4:CN$104,38,0),"0"),)</f>
        <v>0</v>
      </c>
      <c r="AL43" s="398">
        <f>SUM(IFERROR(VLOOKUP($A43,'Season 1'!AJ$4:CM$104,34,0),"0"),IFERROR(VLOOKUP($A43,'Season 2'!AK$4:CN$104,39,0),"0"),
IFERROR(VLOOKUP($A43,'Season 3'!AK$4:CN$104,39,0),"0"),IFERROR(VLOOKUP($A43,'Season 4'!AK$4:CN$104,39,0),"0"),
IFERROR(VLOOKUP($A43,'Season 5'!AK$4:CN$104,39,0),"0"),IFERROR(VLOOKUP($A43,'Season 6'!AK$4:CN$104,39,0),"0"),
IFERROR(VLOOKUP($A43,'Season 7'!AK$4:CN$104,39,0),"0"),IFERROR(VLOOKUP($A43,'Season 8'!AK$4:CN$104,39,0),"0"),
IFERROR(VLOOKUP($A43,'Season 9'!AK$4:CN$104,39,0),"0"),IFERROR(VLOOKUP($A43,'Season 10'!AK$4:CN$104,39,0),"0"),
IFERROR(VLOOKUP($A43,'Season 11'!AK$4:CN$104,39,0),"0"),IFERROR(VLOOKUP($A43,'Season 12'!AK$4:CN$104,39,0),"0"),
IFERROR(VLOOKUP($A43,'Season 13'!AK$4:CN$104,39,0),"0"),IFERROR(VLOOKUP($A43,'Season 14'!AK$4:CN$104,39,0),"0"),IFERROR(VLOOKUP($A43,'Season 15'!AK$4:CN$104,39,0),"0"),)</f>
        <v>0</v>
      </c>
      <c r="AM43" s="518">
        <f>SUM(IFERROR(VLOOKUP($A43,'Season 1'!AJ$4:CM$104,35,0),"0"),IFERROR(VLOOKUP($A43,'Season 2'!AK$4:CN$104,40,0),"0"),
IFERROR(VLOOKUP($A43,'Season 3'!AK$4:CN$104,40,0),"0"),IFERROR(VLOOKUP($A43,'Season 4'!AK$4:CN$104,40,0),"0"),
IFERROR(VLOOKUP($A43,'Season 5'!AK$4:CN$104,40,0),"0"),IFERROR(VLOOKUP($A43,'Season 6'!AK$4:CN$104,40,0),"0"),
IFERROR(VLOOKUP($A43,'Season 7'!AK$4:CN$104,40,0),"0"),IFERROR(VLOOKUP($A43,'Season 8'!AK$4:CN$104,40,0),"0"),
IFERROR(VLOOKUP($A43,'Season 9'!AK$4:CN$104,40,0),"0"),IFERROR(VLOOKUP($A43,'Season 10'!AK$4:CN$104,40,0),"0"),
IFERROR(VLOOKUP($A43,'Season 11'!AK$4:CN$104,40,0),"0"),IFERROR(VLOOKUP($A43,'Season 12'!AK$4:CN$104,40,0),"0"),
IFERROR(VLOOKUP($A43,'Season 13'!AK$4:CN$104,40,0),"0"),IFERROR(VLOOKUP($A43,'Season 14'!AK$4:CN$104,40,0),"0"),IFERROR(VLOOKUP($A43,'Season 15'!AK$4:CN$104,40,0),"0"),)</f>
        <v>0</v>
      </c>
      <c r="AN43" s="21">
        <f>SUM(IFERROR(VLOOKUP($A43,'Season 1'!AJ$4:CM$104,36,0),"0"),IFERROR(VLOOKUP($A43,'Season 2'!AK$4:CN$104,41,0),"0"),
IFERROR(VLOOKUP($A43,'Season 3'!AK$4:CN$104,41,0),"0"),IFERROR(VLOOKUP($A43,'Season 4'!AK$4:CN$104,41,0),"0"),
IFERROR(VLOOKUP($A43,'Season 5'!AK$4:CN$104,41,0),"0"),IFERROR(VLOOKUP($A43,'Season 6'!AK$4:CN$104,41,0),"0"),
IFERROR(VLOOKUP($A43,'Season 7'!AK$4:CN$104,41,0),"0"),IFERROR(VLOOKUP($A43,'Season 8'!AK$4:CN$104,41,0),"0"),
IFERROR(VLOOKUP($A43,'Season 9'!AK$4:CN$104,41,0),"0"),IFERROR(VLOOKUP($A43,'Season 10'!AK$4:CN$104,41,0),"0"),
IFERROR(VLOOKUP($A43,'Season 11'!AK$4:CN$104,41,0),"0"),IFERROR(VLOOKUP($A43,'Season 12'!AK$4:CN$104,41,0),"0"),
IFERROR(VLOOKUP($A43,'Season 13'!AK$4:CN$104,41,0),"0"),IFERROR(VLOOKUP($A43,'Season 14'!AK$4:CN$104,41,0),"0"),IFERROR(VLOOKUP($A43,'Season 15'!AK$4:CN$104,41,0),"0"),)</f>
        <v>0</v>
      </c>
      <c r="AO43" s="402">
        <f>SUM(IFERROR(VLOOKUP($A43,'Season 1'!AJ$4:CM$104,37,0),"0"),IFERROR(VLOOKUP($A43,'Season 2'!AK$4:CN$104,42,0),"0"),
IFERROR(VLOOKUP($A43,'Season 3'!AK$4:CN$104,42,0),"0"),IFERROR(VLOOKUP($A43,'Season 4'!AK$4:CN$104,42,0),"0"),
IFERROR(VLOOKUP($A43,'Season 5'!AK$4:CN$104,42,0),"0"),IFERROR(VLOOKUP($A43,'Season 6'!AK$4:CN$104,42,0),"0"),
IFERROR(VLOOKUP($A43,'Season 7'!AK$4:CN$104,42,0),"0"),IFERROR(VLOOKUP($A43,'Season 8'!AK$4:CN$104,42,0),"0"),
IFERROR(VLOOKUP($A43,'Season 9'!AK$4:CN$104,42,0),"0"),IFERROR(VLOOKUP($A43,'Season 10'!AK$4:CN$104,42,0),"0"),
IFERROR(VLOOKUP($A43,'Season 11'!AK$4:CN$104,42,0),"0"),IFERROR(VLOOKUP($A43,'Season 12'!AK$4:CN$104,42,0),"0"),
IFERROR(VLOOKUP($A43,'Season 13'!AK$4:CN$104,42,0),"0"),IFERROR(VLOOKUP($A43,'Season 14'!AK$4:CN$104,42,0),"0"),IFERROR(VLOOKUP($A43,'Season 15'!AK$4:CN$104,42,0),"0"),)</f>
        <v>0</v>
      </c>
      <c r="AP43" s="403">
        <f>SUM(IFERROR(VLOOKUP($A43,'Season 1'!AJ$4:CM$104,43,0),"0"),IFERROR(VLOOKUP($A43,'Season 2'!AK$4:CN$104,43,0),"0"),
IFERROR(VLOOKUP($A43,'Season 3'!AK$4:CN$104,43,0),"0"),IFERROR(VLOOKUP($A43,'Season 4'!AK$4:CN$104,43,0),"0"),
IFERROR(VLOOKUP($A43,'Season 5'!AK$4:CN$104,43,0),"0"),IFERROR(VLOOKUP($A43,'Season 6'!AK$4:CN$104,43,0),"0"),
IFERROR(VLOOKUP($A43,'Season 7'!AK$4:CN$104,43,0),"0"),IFERROR(VLOOKUP($A43,'Season 8'!AK$4:CN$104,43,0),"0"),
IFERROR(VLOOKUP($A43,'Season 9'!AK$4:CN$104,43,0),"0"),IFERROR(VLOOKUP($A43,'Season 10'!AK$4:CN$104,43,0),"0"),
IFERROR(VLOOKUP($A43,'Season 11'!AK$4:CN$104,43,0),"0"),IFERROR(VLOOKUP($A43,'Season 12'!AK$4:CN$104,43,0),"0"),
IFERROR(VLOOKUP($A43,'Season 13'!AK$4:CN$104,43,0),"0"),IFERROR(VLOOKUP($A43,'Season 14'!AK$4:CN$104,43,0),"0"),IFERROR(VLOOKUP($A43,'Season 15'!AK$4:CN$104,43,0),"0"),)</f>
        <v>0</v>
      </c>
      <c r="AQ43" s="398">
        <f>SUM(IFERROR(VLOOKUP($A43,'Season 1'!AJ$4:CM$104,44,0),"0"),IFERROR(VLOOKUP($A43,'Season 2'!AK$4:CN$104,44,0),"0"),
IFERROR(VLOOKUP($A43,'Season 3'!AK$4:CN$104,44,0),"0"),IFERROR(VLOOKUP($A43,'Season 4'!AK$4:CN$104,44,0),"0"),
IFERROR(VLOOKUP($A43,'Season 5'!AK$4:CN$104,44,0),"0"),IFERROR(VLOOKUP($A43,'Season 6'!AK$4:CN$104,44,0),"0"),
IFERROR(VLOOKUP($A43,'Season 7'!AK$4:CN$104,44,0),"0"),IFERROR(VLOOKUP($A43,'Season 8'!AK$4:CN$104,44,0),"0"),
IFERROR(VLOOKUP($A43,'Season 9'!AK$4:CN$104,44,0),"0"),IFERROR(VLOOKUP($A43,'Season 10'!AK$4:CN$104,44,0),"0"),
IFERROR(VLOOKUP($A43,'Season 11'!AK$4:CN$104,44,0),"0"),IFERROR(VLOOKUP($A43,'Season 12'!AK$4:CN$104,44,0),"0"),
IFERROR(VLOOKUP($A43,'Season 13'!AK$4:CN$104,44,0),"0"),IFERROR(VLOOKUP($A43,'Season 14'!AK$4:CN$104,44,0),"0"),IFERROR(VLOOKUP($A43,'Season 15'!AK$4:CN$104,44,0),"0"),)</f>
        <v>0</v>
      </c>
      <c r="AR43" s="518">
        <f>SUM(IFERROR(VLOOKUP($A43,'Season 1'!AJ$4:CM$104,45,0),"0"),IFERROR(VLOOKUP($A43,'Season 2'!AK$4:CN$104,45,0),"0"),
IFERROR(VLOOKUP($A43,'Season 3'!AK$4:CN$104,45,0),"0"),IFERROR(VLOOKUP($A43,'Season 4'!AK$4:CN$104,45,0),"0"),
IFERROR(VLOOKUP($A43,'Season 5'!AK$4:CN$104,45,0),"0"),IFERROR(VLOOKUP($A43,'Season 6'!AK$4:CN$104,45,0),"0"),
IFERROR(VLOOKUP($A43,'Season 7'!AK$4:CN$104,45,0),"0"),IFERROR(VLOOKUP($A43,'Season 8'!AK$4:CN$104,45,0),"0"),
IFERROR(VLOOKUP($A43,'Season 9'!AK$4:CN$104,45,0),"0"),IFERROR(VLOOKUP($A43,'Season 10'!AK$4:CN$104,45,0),"0"),
IFERROR(VLOOKUP($A43,'Season 11'!AK$4:CN$104,45,0),"0"),IFERROR(VLOOKUP($A43,'Season 12'!AK$4:CN$104,45,0),"0"),
IFERROR(VLOOKUP($A43,'Season 13'!AK$4:CN$104,45,0),"0"),IFERROR(VLOOKUP($A43,'Season 14'!AK$4:CN$104,45,0),"0"),IFERROR(VLOOKUP($A43,'Season 15'!AK$4:CN$104,45,0),"0"),)</f>
        <v>0</v>
      </c>
      <c r="AS43" s="21">
        <f>SUM(IFERROR(VLOOKUP($A43,'Season 1'!AJ$4:CM$104,46,0),"0"),IFERROR(VLOOKUP($A43,'Season 2'!AK$4:CN$104,46,0),"0"),
IFERROR(VLOOKUP($A43,'Season 3'!AK$4:CN$104,46,0),"0"),IFERROR(VLOOKUP($A43,'Season 4'!AK$4:CN$104,46,0),"0"),
IFERROR(VLOOKUP($A43,'Season 5'!AK$4:CN$104,46,0),"0"),IFERROR(VLOOKUP($A43,'Season 6'!AK$4:CN$104,46,0),"0"),
IFERROR(VLOOKUP($A43,'Season 7'!AK$4:CN$104,46,0),"0"),IFERROR(VLOOKUP($A43,'Season 8'!AK$4:CN$104,46,0),"0"),
IFERROR(VLOOKUP($A43,'Season 9'!AK$4:CN$104,46,0),"0"),IFERROR(VLOOKUP($A43,'Season 10'!AK$4:CN$104,46,0),"0"),
IFERROR(VLOOKUP($A43,'Season 11'!AK$4:CN$104,46,0),"0"),IFERROR(VLOOKUP($A43,'Season 12'!AK$4:CN$104,46,0),"0"),
IFERROR(VLOOKUP($A43,'Season 13'!AK$4:CN$104,46,0),"0"),IFERROR(VLOOKUP($A43,'Season 14'!AK$4:CN$104,46,0),"0"),IFERROR(VLOOKUP($A43,'Season 15'!AK$4:CN$104,46,0),"0"),)</f>
        <v>0</v>
      </c>
      <c r="AT43" s="402">
        <f>SUM(IFERROR(VLOOKUP($A43,'Season 1'!AJ$4:CM$104,47,0),"0"),IFERROR(VLOOKUP($A43,'Season 2'!AK$4:CN$104,47,0),"0"),
IFERROR(VLOOKUP($A43,'Season 3'!AK$4:CN$104,47,0),"0"),IFERROR(VLOOKUP($A43,'Season 4'!AK$4:CN$104,47,0),"0"),
IFERROR(VLOOKUP($A43,'Season 5'!AK$4:CN$104,47,0),"0"),IFERROR(VLOOKUP($A43,'Season 6'!AK$4:CN$104,47,0),"0"),
IFERROR(VLOOKUP($A43,'Season 7'!AK$4:CN$104,47,0),"0"),IFERROR(VLOOKUP($A43,'Season 8'!AK$4:CN$104,47,0),"0"),
IFERROR(VLOOKUP($A43,'Season 9'!AK$4:CN$104,47,0),"0"),IFERROR(VLOOKUP($A43,'Season 10'!AK$4:CN$104,47,0),"0"),
IFERROR(VLOOKUP($A43,'Season 11'!AK$4:CN$104,47,0),"0"),IFERROR(VLOOKUP($A43,'Season 12'!AK$4:CN$104,47,0),"0"),
IFERROR(VLOOKUP($A43,'Season 13'!AK$4:CN$104,47,0),"0"),IFERROR(VLOOKUP($A43,'Season 14'!AK$4:CN$104,47,0),"0"),IFERROR(VLOOKUP($A43,'Season 15'!AK$4:CN$104,47,0),"0"),)</f>
        <v>0</v>
      </c>
      <c r="AU43" s="403">
        <f>SUM(IFERROR(VLOOKUP($A43,'Season 3'!AK$4:CN$104,48,0),"0"),IFERROR(VLOOKUP($A43,'Season 4'!AK$4:CN$104,48,0),"0"),
IFERROR(VLOOKUP($A43,'Season 5'!AK$4:CN$104,48,0),"0"),IFERROR(VLOOKUP($A43,'Season 6'!AK$4:CN$104,48,0),"0"),
IFERROR(VLOOKUP($A43,'Season 7'!AK$4:CN$104,48,0),"0"),IFERROR(VLOOKUP($A43,'Season 8'!AK$4:CN$104,48,0),"0"),
IFERROR(VLOOKUP($A43,'Season 9'!AK$4:CN$104,48,0),"0"),IFERROR(VLOOKUP($A43,'Season 10'!AK$4:CN$104,48,0),"0"),
IFERROR(VLOOKUP($A43,'Season 11'!AK$4:CN$104,48,0),"0"),IFERROR(VLOOKUP($A43,'Season 12'!AK$4:CN$104,48,0),"0"),
IFERROR(VLOOKUP($A43,'Season 13'!AK$4:CN$104,48,0),"0"),IFERROR(VLOOKUP($A43,'Season 14'!AK$4:CN$104,48,0),"0"),IFERROR(VLOOKUP($A43,'Season 15'!AK$4:CN$104,48,0),"0"),)</f>
        <v>0</v>
      </c>
      <c r="AV43" s="398">
        <f>SUM(IFERROR(VLOOKUP($A43,'Season 3'!AK$4:CN$104,49,0),"0"),IFERROR(VLOOKUP($A43,'Season 4'!AK$4:CN$104,49,0),"0"),
IFERROR(VLOOKUP($A43,'Season 5'!AK$4:CN$104,49,0),"0"),IFERROR(VLOOKUP($A43,'Season 6'!AK$4:CN$104,49,0),"0"),
IFERROR(VLOOKUP($A43,'Season 7'!AK$4:CN$104,49,0),"0"),IFERROR(VLOOKUP($A43,'Season 8'!AK$4:CN$104,49,0),"0"),
IFERROR(VLOOKUP($A43,'Season 9'!AK$4:CN$104,49,0),"0"),IFERROR(VLOOKUP($A43,'Season 10'!AK$4:CN$104,49,0),"0"),
IFERROR(VLOOKUP($A43,'Season 11'!AK$4:CN$104,49,0),"0"),IFERROR(VLOOKUP($A43,'Season 12'!AK$4:CN$104,49,0),"0"),
IFERROR(VLOOKUP($A43,'Season 13'!AK$4:CN$104,49,0),"0"),IFERROR(VLOOKUP($A43,'Season 14'!AK$4:CN$104,49,0),"0"),IFERROR(VLOOKUP($A43,'Season 15'!AK$4:CN$104,49,0),"0"),)</f>
        <v>0</v>
      </c>
      <c r="AW43" s="518">
        <f>SUM(IFERROR(VLOOKUP($A43,'Season 3'!AK$4:CN$104,50,0),"0"),IFERROR(VLOOKUP($A43,'Season 4'!AK$4:CN$104,50,0),"0"),
IFERROR(VLOOKUP($A43,'Season 5'!AK$4:CN$104,50,0),"0"),IFERROR(VLOOKUP($A43,'Season 6'!AK$4:CN$104,50,0),"0"),
IFERROR(VLOOKUP($A43,'Season 7'!AK$4:CN$104,50,0),"0"),IFERROR(VLOOKUP($A43,'Season 8'!AK$4:CN$104,50,0),"0"),
IFERROR(VLOOKUP($A43,'Season 9'!AK$4:CN$104,50,0),"0"),IFERROR(VLOOKUP($A43,'Season 10'!AK$4:CN$104,50,0),"0"),
IFERROR(VLOOKUP($A43,'Season 11'!AK$4:CN$104,50,0),"0"),IFERROR(VLOOKUP($A43,'Season 12'!AK$4:CN$104,50,0),"0"),
IFERROR(VLOOKUP($A43,'Season 13'!AK$4:CN$104,50,0),"0"),IFERROR(VLOOKUP($A43,'Season 14'!AK$4:CN$104,50,0),"0"),IFERROR(VLOOKUP($A43,'Season 15'!AK$4:CN$104,50,0),"0"),)</f>
        <v>0</v>
      </c>
      <c r="AX43" s="21">
        <f>SUM(IFERROR(VLOOKUP($A43,'Season 3'!AK$4:CN$104,51,0),"0"),IFERROR(VLOOKUP($A43,'Season 4'!AK$4:CN$104,51,0),"0"),
IFERROR(VLOOKUP($A43,'Season 5'!AK$4:CN$104,51,0),"0"),IFERROR(VLOOKUP($A43,'Season 6'!AK$4:CN$104,51,0),"0"),
IFERROR(VLOOKUP($A43,'Season 7'!AK$4:CN$104,51,0),"0"),IFERROR(VLOOKUP($A43,'Season 8'!AK$4:CN$104,51,0),"0"),
IFERROR(VLOOKUP($A43,'Season 9'!AK$4:CN$104,51,0),"0"),IFERROR(VLOOKUP($A43,'Season 10'!AK$4:CN$104,51,0),"0"),
IFERROR(VLOOKUP($A43,'Season 11'!AK$4:CN$104,51,0),"0"),IFERROR(VLOOKUP($A43,'Season 12'!AK$4:CN$104,51,0),"0"),
IFERROR(VLOOKUP($A43,'Season 13'!AK$4:CN$104,51,0),"0"),IFERROR(VLOOKUP($A43,'Season 14'!AK$4:CN$104,51,0),"0"),IFERROR(VLOOKUP($A43,'Season 15'!AK$4:CN$104,51,0),"0"),)</f>
        <v>0</v>
      </c>
      <c r="AY43" s="402">
        <f>SUM(IFERROR(VLOOKUP($A43,'Season 3'!AK$4:CN$104,52,0),"0"),IFERROR(VLOOKUP($A43,'Season 4'!AK$4:CN$104,52,0),"0"),
IFERROR(VLOOKUP($A43,'Season 5'!AK$4:CN$104,52,0),"0"),IFERROR(VLOOKUP($A43,'Season 6'!AK$4:CN$104,52,0),"0"),
IFERROR(VLOOKUP($A43,'Season 7'!AK$4:CN$104,52,0),"0"),IFERROR(VLOOKUP($A43,'Season 8'!AK$4:CN$104,52,0),"0"),
IFERROR(VLOOKUP($A43,'Season 9'!AK$4:CN$104,52,0),"0"),IFERROR(VLOOKUP($A43,'Season 10'!AK$4:CN$104,52,0),"0"),
IFERROR(VLOOKUP($A43,'Season 11'!AK$4:CN$104,52,0),"0"),IFERROR(VLOOKUP($A43,'Season 12'!AK$4:CN$104,52,0),"0"),
IFERROR(VLOOKUP($A43,'Season 13'!AK$4:CN$104,52,0),"0"),IFERROR(VLOOKUP($A43,'Season 14'!AK$4:CN$104,52,0),"0"),IFERROR(VLOOKUP($A43,'Season 15'!AK$4:CN$104,52,0),"0"),)</f>
        <v>0</v>
      </c>
      <c r="AZ43" s="403">
        <f>SUM(IFERROR(VLOOKUP($A43,'Season 1'!AJ$4:CM$104,38,0),"0"),IFERROR(VLOOKUP($A43,'Season 2'!AK$4:CN$104,48,0),"0"),)</f>
        <v>0</v>
      </c>
      <c r="BA43" s="398">
        <f>SUM(IFERROR(VLOOKUP($A43,'Season 1'!AJ$4:CM$104,39,0),"0"),IFERROR(VLOOKUP($A43,'Season 2'!AK$4:CN$104,49,0),"0"),)</f>
        <v>0</v>
      </c>
      <c r="BB43" s="518">
        <f>SUM(IFERROR(VLOOKUP($A43,'Season 1'!AJ$4:CM$104,40,0),"0"),IFERROR(VLOOKUP($A43,'Season 2'!AK$4:CN$104,50,0),"0"),)</f>
        <v>0</v>
      </c>
      <c r="BC43" s="21">
        <f>SUM(IFERROR(VLOOKUP($A43,'Season 1'!AJ$4:CM$104,41,0),"0"),IFERROR(VLOOKUP($A43,'Season 2'!AK$4:CN$104,51,0),"0"),)</f>
        <v>0</v>
      </c>
      <c r="BD43" s="402">
        <f>SUM(IFERROR(VLOOKUP($A43,'Season 1'!AJ$4:CM$104,42,0),"0"),IFERROR(VLOOKUP($A43,'Season 2'!AK$4:CN$104,52,0),"0"),)</f>
        <v>0</v>
      </c>
      <c r="BE43" s="561">
        <f>SUM(
IFERROR(VLOOKUP($A43,'Season 1'!AJ$4:CM$104,48,0),"0"),IFERROR(VLOOKUP($A43,'Season 2'!AK$4:CN$104,53,0),"0"),
IFERROR(VLOOKUP($A43,'Season 3'!AK$4:CN$104,53,0),"0"),IFERROR(VLOOKUP($A43,'Season 4'!AK$4:CN$104,53,0),"0"),
IFERROR(VLOOKUP($A43,'Season 5'!AK$4:CN$104,53,0),"0"),IFERROR(VLOOKUP($A43,'Season 6'!AK$4:CN$104,53,0),"0"),
IFERROR(VLOOKUP($A43,'Season 7'!AK$4:CN$104,53,0),"0"),IFERROR(VLOOKUP($A43,'Season 8'!AK$4:CN$104,53,0),"0"),
IFERROR(VLOOKUP($A43,'Season 9'!AK$4:CN$104,53,0),"0"),IFERROR(VLOOKUP($A43,'Season 10'!AK$4:CN$104,53,0),"0"),
IFERROR(VLOOKUP($A43,'Season 11'!AK$4:CN$104,53,0),"0"),IFERROR(VLOOKUP($A43,'Season 12'!AK$4:CN$104,53,0),"0"),
IFERROR(VLOOKUP($A43,'Season 13'!AK$4:CN$104,53,0),"0"),IFERROR(VLOOKUP($A43,'Season 14'!AK$4:CN$104,53,0),"0"),IFERROR(VLOOKUP($A43,'Season 15'!AK$4:CN$104,53,0),"0"),)</f>
        <v>0</v>
      </c>
      <c r="BF43" s="562">
        <f>SUM(
IFERROR(VLOOKUP($A43,'Season 1'!AJ$4:CM$104,49,0),"0"),IFERROR(VLOOKUP($A43,'Season 2'!AK$4:CN$104,54,0),"0"),
IFERROR(VLOOKUP($A43,'Season 3'!AK$4:CN$104,54,0),"0"),IFERROR(VLOOKUP($A43,'Season 4'!AK$4:CN$104,54,0),"0"),
IFERROR(VLOOKUP($A43,'Season 5'!AK$4:CN$104,54,0),"0"),IFERROR(VLOOKUP($A43,'Season 6'!AK$4:CN$104,54,0),"0"),
IFERROR(VLOOKUP($A43,'Season 7'!AK$4:CN$104,54,0),"0"),IFERROR(VLOOKUP($A43,'Season 8'!AK$4:CN$104,54,0),"0"),
IFERROR(VLOOKUP($A43,'Season 9'!AK$4:CN$104,54,0),"0"),IFERROR(VLOOKUP($A43,'Season 10'!AK$4:CN$104,54,0),"0"),
IFERROR(VLOOKUP($A43,'Season 11'!AK$4:CN$104,540),"0"),IFERROR(VLOOKUP($A43,'Season 12'!AK$4:CN$104,54,0),"0"),
IFERROR(VLOOKUP($A43,'Season 13'!AK$4:CN$104,54,0),"0"),IFERROR(VLOOKUP($A43,'Season 14'!AK$4:CN$104,54,0),"0"),IFERROR(VLOOKUP($A43,'Season 15'!AK$4:CN$104,54,0),"0"),)</f>
        <v>0</v>
      </c>
      <c r="BG43" s="529" t="e">
        <f t="shared" si="1"/>
        <v>#DIV/0!</v>
      </c>
      <c r="BI43" s="553"/>
      <c r="BJ43" s="553"/>
      <c r="BK43" s="553"/>
      <c r="BL43" s="553"/>
      <c r="BM43" s="553"/>
      <c r="BN43" s="553"/>
      <c r="BO43" s="531"/>
      <c r="BP43" s="531"/>
      <c r="BQ43" s="531"/>
      <c r="BR43" s="531"/>
      <c r="BS43" s="12" t="str">
        <f>IFERROR(VLOOKUP($A43,'Season 1'!$AJ$4:$CM$104,50,0),"0")</f>
        <v>0</v>
      </c>
      <c r="BT43" s="12" t="str">
        <f>IFERROR(VLOOKUP($A43,'Season 1'!$AJ$4:$CM$104,51,0),"0")</f>
        <v>0</v>
      </c>
      <c r="BU43" s="12" t="str">
        <f>IFERROR(VLOOKUP($A43,'Season 2'!$AK$4:$CN$104,55,0),"0")</f>
        <v>0</v>
      </c>
      <c r="BV43" s="12" t="str">
        <f>IFERROR(VLOOKUP($A43,'Season 2'!$AK$4:$CN$104,56,0),"0")</f>
        <v>0</v>
      </c>
      <c r="BW43" s="12" t="str">
        <f>IFERROR(VLOOKUP($A43,'Season 3'!$AK$4:$CN$104,55,0),"0")</f>
        <v>0</v>
      </c>
      <c r="BX43" s="12" t="str">
        <f>IFERROR(VLOOKUP($A43,'Season 3'!$AK$4:$CN$104,56,0),"0")</f>
        <v>0</v>
      </c>
      <c r="BY43" s="12" t="str">
        <f>IFERROR(VLOOKUP($A43,'Season 4'!$AK$4:$CN$104,55,0),"0")</f>
        <v>0</v>
      </c>
      <c r="BZ43" s="12" t="str">
        <f>IFERROR(VLOOKUP($A43,'Season 4'!$AK$4:$CN$104,56,0),"0")</f>
        <v>0</v>
      </c>
      <c r="CA43" s="12" t="str">
        <f>IFERROR(VLOOKUP($A43,'Season 5'!$AK$4:$CN$104,55,0),"0")</f>
        <v>0</v>
      </c>
      <c r="CB43" s="12" t="str">
        <f>IFERROR(VLOOKUP($A43,'Season 5'!$AK$4:$CN$104,56,0),"0")</f>
        <v>0</v>
      </c>
      <c r="CC43" s="12" t="str">
        <f>IFERROR(VLOOKUP($A43,'Season 6'!$AK$4:$CN$104,55,0),"0")</f>
        <v>0</v>
      </c>
      <c r="CD43" s="12" t="str">
        <f>IFERROR(VLOOKUP($A43,'Season 6'!$AK$4:$CN$104,56,0),"0")</f>
        <v>0</v>
      </c>
      <c r="CE43" s="12" t="str">
        <f>IFERROR(VLOOKUP($A43,'Season 7'!$AK$4:$CN$104,55,0),"0")</f>
        <v>0</v>
      </c>
      <c r="CF43" s="12" t="str">
        <f>IFERROR(VLOOKUP($A43,'Season 7'!$AK$4:$CN$104,56,0),"0")</f>
        <v>0</v>
      </c>
      <c r="CG43" s="12" t="str">
        <f>IFERROR(VLOOKUP($A43,'Season 8'!$AK$4:$CN$104,55,0),"0")</f>
        <v>0</v>
      </c>
      <c r="CH43" s="12" t="str">
        <f>IFERROR(VLOOKUP($A43,'Season 8'!$AK$4:$CN$104,56,0),"0")</f>
        <v>0</v>
      </c>
      <c r="CI43" s="12" t="str">
        <f>IFERROR(VLOOKUP($A43,'Season 9'!$AK$4:$CN$104,55,0),"0")</f>
        <v>0</v>
      </c>
      <c r="CJ43" s="12" t="str">
        <f>IFERROR(VLOOKUP($A43,'Season 9'!$AK$4:$CN$104,56,0),"0")</f>
        <v>0</v>
      </c>
      <c r="CK43" s="12" t="str">
        <f>IFERROR(VLOOKUP($A43,'Season 10'!$AK$4:$CN$104,55,0),"0")</f>
        <v>0</v>
      </c>
      <c r="CL43" s="12" t="str">
        <f>IFERROR(VLOOKUP($A43,'Season 10'!$AK$4:$CN$104,56,0),"0")</f>
        <v>0</v>
      </c>
      <c r="CM43" s="12" t="str">
        <f>IFERROR(VLOOKUP($A43,'Season 11'!$AK$4:$CN$104,55,0),"0")</f>
        <v>0</v>
      </c>
      <c r="CN43" s="12" t="str">
        <f>IFERROR(VLOOKUP($A43,'Season 11'!$AK$4:$CN$104,56,0),"0")</f>
        <v>0</v>
      </c>
      <c r="CO43" s="12" t="str">
        <f>IFERROR(VLOOKUP($A43,'Season 12'!$AK$4:$CN$104,55,0),"0")</f>
        <v>0</v>
      </c>
      <c r="CP43" s="12" t="str">
        <f>IFERROR(VLOOKUP($A43,'Season 12'!$AK$4:$CN$104,56,0),"0")</f>
        <v>0</v>
      </c>
      <c r="CQ43" s="12" t="str">
        <f>IFERROR(VLOOKUP($A43,'Season 13'!$AK$4:$CN$104,55,0),"0")</f>
        <v>0</v>
      </c>
      <c r="CR43" s="12" t="str">
        <f>IFERROR(VLOOKUP($A43,'Season 13'!$AK$4:$CN$104,56,0),"0")</f>
        <v>0</v>
      </c>
      <c r="CS43" s="12" t="str">
        <f>IFERROR(VLOOKUP($A43,'Season 14'!$AK$4:$CN$104,55,0),"0")</f>
        <v>0</v>
      </c>
      <c r="CT43" s="12" t="str">
        <f>IFERROR(VLOOKUP($A43,'Season 14'!$AK$4:$CN$104,56,0),"0")</f>
        <v>0</v>
      </c>
      <c r="CU43" s="12" t="str">
        <f>IFERROR(VLOOKUP($A43,'Season 15'!$AK$4:$CN$104,55,0),"0")</f>
        <v>0</v>
      </c>
      <c r="CV43" s="12" t="str">
        <f>IFERROR(VLOOKUP($A43,'Season 15'!$AK$4:$CN$104,56,0),"0")</f>
        <v>0</v>
      </c>
    </row>
    <row r="44" spans="1:100" x14ac:dyDescent="0.25">
      <c r="A44" s="545"/>
      <c r="B44" s="516" t="str">
        <f>IFERROR(VLOOKUP('Data Totals'!A44,'Season 1'!AJ$4:CH$104,2,FALSE),IFERROR(VLOOKUP('Data Totals'!A44,'Season 2'!AK$4:CI$104,2,FALSE),IFERROR(VLOOKUP('Data Totals'!A44,'Season 3'!AK$4:CI$104,2,FALSE),IFERROR(VLOOKUP('Data Totals'!A44,'Season 4'!AK$4:CI$104,2,FALSE),IFERROR(VLOOKUP('Data Totals'!A44,'Season 5'!AK$4:CI$104,2,FALSE),IFERROR(VLOOKUP('Data Totals'!A44,'Season 6'!AK$4:CI$104,2,FALSE),IFERROR(VLOOKUP('Data Totals'!A44,'Season 7'!AK$4:CI$104,2,FALSE),IFERROR(VLOOKUP('Data Totals'!A44,'Season 8'!AK$4:CI$104,2,FALSE),IFERROR(VLOOKUP('Data Totals'!A44,'Season 9'!AK$4:CI$104,2,FALSE),IFERROR(VLOOKUP('Data Totals'!A44,'Season 10'!AK$4:CI$104,2,FALSE),IFERROR(VLOOKUP('Data Totals'!A44,'Season 11'!AK$4:CI$104,2,FALSE),IFERROR(VLOOKUP('Data Totals'!A44,'Season 12'!AK$4:CI$104,2,FALSE),IFERROR(VLOOKUP('Data Totals'!A44,'Season 13'!AK$4:CI$104,2,FALSE),IFERROR(VLOOKUP('Data Totals'!A44,'Season 14'!AK$4:CI$104,2,FALSE),IFERROR(VLOOKUP('Data Totals'!A44,'Season 15'!AK$4:CI$104,2,FALSE),"N/A")))))))))))))))</f>
        <v>N/A</v>
      </c>
      <c r="C44" s="517" t="str">
        <f>IFERROR(VLOOKUP('Data Totals'!A44,'Season 1'!AJ$4:CH$104,3,FALSE),IFERROR(VLOOKUP('Data Totals'!A44,'Season 2'!AK$4:CI$104,3,FALSE),IFERROR(VLOOKUP('Data Totals'!A44,'Season 3'!AK$4:CI$104,3,FALSE),IFERROR(VLOOKUP('Data Totals'!A44,'Season 4'!AK$4:CI$104,3,FALSE),IFERROR(VLOOKUP('Data Totals'!A44,'Season 5'!AK$4:CI$104,3,FALSE),IFERROR(VLOOKUP('Data Totals'!A44,'Season 6'!AK$4:CI$104,3,FALSE),IFERROR(VLOOKUP('Data Totals'!A44,'Season 7'!AK$4:CI$104,3,FALSE),IFERROR(VLOOKUP('Data Totals'!A44,'Season 8'!AK$4:CI$104,3,FALSE),IFERROR(VLOOKUP('Data Totals'!A44,'Season 9'!AK$4:CI$104,3,FALSE),IFERROR(VLOOKUP('Data Totals'!A44,'Season 10'!AK$4:CI$104,3,FALSE),IFERROR(VLOOKUP('Data Totals'!A44,'Season 11'!AK$4:CI$104,3,FALSE),IFERROR(VLOOKUP('Data Totals'!A44,'Season 12'!AK$4:CI$104,3,FALSE),IFERROR(VLOOKUP('Data Totals'!A44,'Season 13'!AK$4:CI$104,3,FALSE),IFERROR(VLOOKUP('Data Totals'!A44,'Season 14'!AK$4:CI$104,3,FALSE),IFERROR(VLOOKUP('Data Totals'!A44,'Season 15'!AK$4:CI$104,3,FALSE),"N/A")))))))))))))))</f>
        <v>N/A</v>
      </c>
      <c r="D44" s="517" t="str">
        <f>IFERROR(VLOOKUP('Data Totals'!A44,'Season 15'!AK$4:CI$104,4,FALSE),IFERROR(VLOOKUP('Data Totals'!A44,'Season 14'!AK$4:CI$104,4,FALSE),IFERROR(VLOOKUP('Data Totals'!A44,'Season 13'!AK$4:CI$104,4,FALSE),IFERROR(VLOOKUP('Data Totals'!A44,'Season 12'!AK$4:CI$104,4,FALSE),IFERROR(VLOOKUP('Data Totals'!A44,'Season 11'!AK$4:CI$104,4,FALSE),IFERROR(VLOOKUP('Data Totals'!A44,'Season 10'!AK$4:CI$104,4,FALSE),IFERROR(VLOOKUP('Data Totals'!A44,'Season 9'!AK$4:CI$104,4,FALSE),IFERROR(VLOOKUP('Data Totals'!A44,'Season 8'!AK$4:CI$104,4,FALSE),IFERROR(VLOOKUP('Data Totals'!A44,'Season 7'!AK$4:CI$104,4,FALSE),IFERROR(VLOOKUP('Data Totals'!A44,'Season 6'!AK$4:CI$104,4,FALSE),IFERROR(VLOOKUP('Data Totals'!A44,'Season 5'!AK$4:CI$104,4,FALSE),IFERROR(VLOOKUP('Data Totals'!A44,'Season 4'!AK$4:CI$104,4,FALSE),IFERROR(VLOOKUP('Data Totals'!A44,'Season 3'!AK$4:CI$104,4,FALSE),IFERROR(VLOOKUP('Data Totals'!A44,'Season 2'!AK$4:CI$104,4,FALSE),IFERROR(VLOOKUP('Data Totals'!A44,'Season 1'!AJ$4:CH$104,4,FALSE),"N/A")))))))))))))))</f>
        <v>N/A</v>
      </c>
      <c r="E44" s="517" t="e">
        <f t="shared" si="0"/>
        <v>#VALUE!</v>
      </c>
      <c r="F44" s="398">
        <f>SUM(IFERROR(VLOOKUP(A44,BI$3:BN$152,2,0),"0"),
IFERROR(VLOOKUP(A44,'Season 1'!AJ$4:CM$104,7,0),"0"),IFERROR(VLOOKUP(A44,'Season 2'!AK$4:CN$104,7,0),"0"),
IFERROR(VLOOKUP(A44,'Season 3'!AK$4:CN$104,7,0),"0"),IFERROR(VLOOKUP(A44,'Season 4'!AK$4:CN$104,7,0),"0"),
IFERROR(VLOOKUP(A44,'Season 5'!AK$4:CN$104,7,0),"0"),IFERROR(VLOOKUP(A44,'Season 6'!AK$4:CN$104,7,0),"0"),
IFERROR(VLOOKUP(A44,'Season 7'!AK$4:CN$104,7,0),"0"),IFERROR(VLOOKUP(A44,'Season 8'!AK$4:CN$104,7,0),"0"),
IFERROR(VLOOKUP(A44,'Season 9'!AK$4:CN$104,7,0),"0"),IFERROR(VLOOKUP(A44,'Season 10'!AK$4:CN$104,7,0),"0"),
IFERROR(VLOOKUP(A44,'Season 11'!AK$4:CN$104,7,0),"0"),IFERROR(VLOOKUP(A44,'Season 12'!AK$4:CN$104,7,0),"0"),
IFERROR(VLOOKUP(A44,'Season 13'!AK$4:CN$104,7,0),"0"),IFERROR(VLOOKUP(A44,'Season 14'!AK$4:CN$104,7,0),"0"),IFERROR(VLOOKUP(A44,'Season 15'!AK$4:CN$104,7,0),"0"),)</f>
        <v>0</v>
      </c>
      <c r="G44" s="398">
        <f>SUM(
IFERROR(VLOOKUP(A44,'Season 1'!AJ$4:CM$104,8,0),"0"),IFERROR(VLOOKUP(A44,'Season 2'!AK$4:CN$104,8,0),"0"),
IFERROR(VLOOKUP(A44,'Season 3'!AK$4:CN$104,8,0),"0"),IFERROR(VLOOKUP(A44,'Season 4'!AK$4:CN$104,8,0),"0"),
IFERROR(VLOOKUP(A44,'Season 5'!AK$4:CN$104,8,0),"0"),IFERROR(VLOOKUP(A44,'Season 6'!AK$4:CN$104,8,0),"0"),
IFERROR(VLOOKUP(A44,'Season 7'!AK$4:CN$104,8,0),"0"),IFERROR(VLOOKUP(A44,'Season 8'!AK$4:CN$104,8,0),"0"),
IFERROR(VLOOKUP(A44,'Season 9'!AK$4:CN$104,8,0),"0"),IFERROR(VLOOKUP(A44,'Season 10'!AK$4:CN$104,8,0),"0"),
IFERROR(VLOOKUP(A44,'Season 11'!AK$4:CN$104,8,0),"0"),IFERROR(VLOOKUP(A44,'Season 12'!AK$4:CN$104,8,0),"0"),
IFERROR(VLOOKUP(A44,'Season 13'!AK$4:CN$104,8,0),"0"),IFERROR(VLOOKUP(A44,'Season 14'!AK$4:CN$104,8,0),"0"),IFERROR(VLOOKUP(A44,'Season 15'!AK$4:CN$104,8,0),"0"),)</f>
        <v>0</v>
      </c>
      <c r="H44" s="329">
        <f>SUM(
IFERROR(VLOOKUP(A44,'Season 1'!AJ$4:CM$104,9,0),"0"),IFERROR(VLOOKUP(A44,'Season 2'!AK$4:CN$104,9,0),"0"),
IFERROR(VLOOKUP(A44,'Season 3'!AK$4:CN$104,9,0),"0"),IFERROR(VLOOKUP(A44,'Season 4'!AK$4:CN$104,9,0),"0"),
IFERROR(VLOOKUP(A44,'Season 5'!AK$4:CN$104,9,0),"0"),IFERROR(VLOOKUP(A44,'Season 6'!AK$4:CN$104,9,0),"0"),
IFERROR(VLOOKUP(A44,'Season 7'!AK$4:CN$104,9,0),"0"),IFERROR(VLOOKUP(A44,'Season 8'!AK$4:CN$104,9,0),"0"),
IFERROR(VLOOKUP(A44,'Season 9'!AK$4:CN$104,9,0),"0"),IFERROR(VLOOKUP(A44,'Season 10'!AK$4:CN$104,9,0),"0"),
IFERROR(VLOOKUP(A44,'Season 11'!AK$4:CN$104,9,0),"0"),IFERROR(VLOOKUP(A44,'Season 12'!AK$4:CN$104,9,0),"0"),
IFERROR(VLOOKUP(A44,'Season 13'!AK$4:CN$104,9,0),"0"),IFERROR(VLOOKUP(A44,'Season 14'!AK$4:CN$104,9,0),"0"),IFERROR(VLOOKUP(A44,'Season 15'!AK$4:CN$104,9,0),"0"),)</f>
        <v>0</v>
      </c>
      <c r="I44" s="518">
        <f>SUM(
IFERROR(VLOOKUP(A44,'Season 1'!AJ$4:CM$104,10,0),"0"),IFERROR(VLOOKUP(A44,'Season 2'!AK$4:CN$104,10,0),"0"),
IFERROR(VLOOKUP(A44,'Season 3'!AK$4:CN$104,10,0),"0"),IFERROR(VLOOKUP(A44,'Season 4'!AK$4:CN$104,10,0),"0"),
IFERROR(VLOOKUP(A44,'Season 5'!AK$4:CN$104,10,0),"0"),IFERROR(VLOOKUP(A44,'Season 6'!AK$4:CN$104,10,0),"0"),
IFERROR(VLOOKUP(A44,'Season 7'!AK$4:CN$104,10,0),"0"),IFERROR(VLOOKUP(A44,'Season 8'!AK$4:CN$104,10,0),"0"),
IFERROR(VLOOKUP(A44,'Season 9'!AK$4:CN$104,10,0),"0"),IFERROR(VLOOKUP(A44,'Season 10'!AK$4:CN$104,10,0),"0"),
IFERROR(VLOOKUP(A44,'Season 11'!AK$4:CN$104,10,0),"0"),IFERROR(VLOOKUP(A44,'Season 12'!AK$4:CN$104,10,0),"0"),
IFERROR(VLOOKUP(A44,'Season 13'!AK$4:CN$104,10,0),"0"),IFERROR(VLOOKUP(A44,'Season 14'!AK$4:CN$104,10,0),"0"),IFERROR(VLOOKUP(A44,'Season 15'!AK$4:CN$104,10,0),"0"),)</f>
        <v>0</v>
      </c>
      <c r="J44" s="21">
        <f>SUM(IFERROR(VLOOKUP(A44,BI$3:BN$152,3,0),"0"),
IFERROR(VLOOKUP(A44,'Season 1'!AJ$4:CM$104,11,0),"0"),IFERROR(VLOOKUP(A44,'Season 2'!AK$4:CN$104,11,0),"0"),
IFERROR(VLOOKUP(A44,'Season 3'!AK$4:CN$104,11,0),"0"),IFERROR(VLOOKUP(A44,'Season 4'!AK$4:CN$104,11,0),"0"),
IFERROR(VLOOKUP(A44,'Season 5'!AK$4:CN$104,11,0),"0"),IFERROR(VLOOKUP(A44,'Season 6'!AK$4:CN$104,11,0),"0"),
IFERROR(VLOOKUP(A44,'Season 7'!AK$4:CN$104,11,0),"0"),IFERROR(VLOOKUP(A44,'Season 8'!AK$4:CN$104,11,0),"0"),
IFERROR(VLOOKUP(A44,'Season 9'!AK$4:CN$104,11,0),"0"),IFERROR(VLOOKUP(A44,'Season 10'!AK$4:CN$104,11,0),"0"),
IFERROR(VLOOKUP(A44,'Season 11'!AK$4:CN$104,11,0),"0"),IFERROR(VLOOKUP(A44,'Season 12'!AK$4:CN$104,11,0),"0"),
IFERROR(VLOOKUP(A44,'Season 13'!AK$4:CN$104,11,0),"0"),IFERROR(VLOOKUP(A44,'Season 14'!AK$4:CN$104,11,0),"0"),IFERROR(VLOOKUP(A44,'Season 15'!AK$4:CN$104,11,0),"0"),)</f>
        <v>0</v>
      </c>
      <c r="K44" s="402">
        <f>SUM(IFERROR(VLOOKUP($A44,BI$3:BN$152,4,0),"0"),
IFERROR(VLOOKUP($A44,'Season 1'!AJ$4:CM$104,12,0),"0"),IFERROR(VLOOKUP($A44,'Season 2'!AK$4:CN$104,12,0),"0"),
IFERROR(VLOOKUP($A44,'Season 3'!AK$4:CN$104,12,0),"0"),IFERROR(VLOOKUP($A44,'Season 4'!AK$4:CN$104,12,0),"0"),
IFERROR(VLOOKUP($A44,'Season 5'!AK$4:CN$104,12,0),"0"),IFERROR(VLOOKUP($A44,'Season 6'!AK$4:CN$104,12,0),"0"),
IFERROR(VLOOKUP($A44,'Season 7'!AK$4:CN$104,12,0),"0"),IFERROR(VLOOKUP($A44,'Season 8'!AK$4:CN$104,12,0),"0"),
IFERROR(VLOOKUP($A44,'Season 9'!AK$4:CN$104,12,0),"0"),IFERROR(VLOOKUP($A44,'Season 10'!AK$4:CN$104,12,0),"0"),
IFERROR(VLOOKUP($A44,'Season 11'!AK$4:CN$104,12,0),"0"),IFERROR(VLOOKUP($A44,'Season 12'!AK$4:CN$104,12,0),"0"),
IFERROR(VLOOKUP($A44,'Season 13'!AK$4:CN$104,12,0),"0"),IFERROR(VLOOKUP($A44,'Season 14'!AK$4:CN$104,12,0),"0"),IFERROR(VLOOKUP(A44,'Season 15'!AK$4:CN$104,12,0),"0"),)</f>
        <v>0</v>
      </c>
      <c r="L44" s="403">
        <f>SUM(
IFERROR(VLOOKUP($A44,'Season 1'!AJ$4:CM$104,13,0),"0"),IFERROR(VLOOKUP($A44,'Season 2'!AK$4:CN$104,13,0),"0"),
IFERROR(VLOOKUP($A44,'Season 3'!AK$4:CN$104,13,0),"0"),IFERROR(VLOOKUP($A44,'Season 4'!AK$4:CN$104,13,0),"0"),
IFERROR(VLOOKUP($A44,'Season 5'!AK$4:CN$104,13,0),"0"),IFERROR(VLOOKUP($A44,'Season 6'!AK$4:CN$104,13,0),"0"),
IFERROR(VLOOKUP($A44,'Season 7'!AK$4:CN$104,13,0),"0"),IFERROR(VLOOKUP($A44,'Season 8'!AK$4:CN$104,13,0),"0"),
IFERROR(VLOOKUP($A44,'Season 9'!AK$4:CN$104,13,0),"0"),IFERROR(VLOOKUP($A44,'Season 10'!AK$4:CN$104,13,0),"0"),
IFERROR(VLOOKUP($A44,'Season 11'!AK$4:CN$104,13,0),"0"),IFERROR(VLOOKUP($A44,'Season 12'!AK$4:CN$104,13,0),"0"),
IFERROR(VLOOKUP($A44,'Season 13'!AK$4:CN$104,13,0),"0"),IFERROR(VLOOKUP($A44,'Season 14'!AK$4:CN$104,13,0),"0"),IFERROR(VLOOKUP(A44,'Season 15'!AK$4:CN$104,13,0),"0"),)</f>
        <v>0</v>
      </c>
      <c r="M44" s="398">
        <f>SUM(
IFERROR(VLOOKUP($A44,'Season 1'!AJ$4:CM$104,14,0),"0"),IFERROR(VLOOKUP($A44,'Season 2'!AK$4:CN$104,14,0),"0"),
IFERROR(VLOOKUP($A44,'Season 3'!AK$4:CN$104,14,0),"0"),IFERROR(VLOOKUP($A44,'Season 4'!AK$4:CN$104,14,0),"0"),
IFERROR(VLOOKUP($A44,'Season 5'!AK$4:CN$104,14,0),"0"),IFERROR(VLOOKUP($A44,'Season 6'!AK$4:CN$104,14,0),"0"),
IFERROR(VLOOKUP($A44,'Season 7'!AK$4:CN$104,14,0),"0"),IFERROR(VLOOKUP($A44,'Season 8'!AK$4:CN$104,14,0),"0"),
IFERROR(VLOOKUP($A44,'Season 9'!AK$4:CN$104,14,0),"0"),IFERROR(VLOOKUP($A44,'Season 10'!AK$4:CN$104,14,0),"0"),
IFERROR(VLOOKUP($A44,'Season 11'!AK$4:CN$104,14,0),"0"),IFERROR(VLOOKUP($A44,'Season 12'!AK$4:CN$104,14,0),"0"),
IFERROR(VLOOKUP($A44,'Season 13'!AK$4:CN$104,14,0),"0"),IFERROR(VLOOKUP($A44,'Season 14'!AK$4:CN$104,14,0),"0"),IFERROR(VLOOKUP(A44,'Season 15'!AK$4:CN$104,14,0),"0"),)</f>
        <v>0</v>
      </c>
      <c r="N44" s="518">
        <f>SUM(
IFERROR(VLOOKUP($A44,'Season 1'!AJ$4:CM$104,15,0),"0"),IFERROR(VLOOKUP($A44,'Season 2'!AK$4:CN$104,15,0),"0"),
IFERROR(VLOOKUP($A44,'Season 3'!AK$4:CN$104,15,0),"0"),IFERROR(VLOOKUP($A44,'Season 4'!AK$4:CN$104,15,0),"0"),
IFERROR(VLOOKUP($A44,'Season 5'!AK$4:CN$104,15,0),"0"),IFERROR(VLOOKUP($A44,'Season 6'!AK$4:CN$104,15,0),"0"),
IFERROR(VLOOKUP($A44,'Season 7'!AK$4:CN$104,15,0),"0"),IFERROR(VLOOKUP($A44,'Season 8'!AK$4:CN$104,15,0),"0"),
IFERROR(VLOOKUP($A44,'Season 9'!AK$4:CN$104,15,0),"0"),IFERROR(VLOOKUP($A44,'Season 10'!AK$4:CN$104,15,0),"0"),
IFERROR(VLOOKUP($A44,'Season 11'!AK$4:CN$104,15,0),"0"),IFERROR(VLOOKUP($A44,'Season 12'!AK$4:CN$104,15,0),"0"),
IFERROR(VLOOKUP($A44,'Season 13'!AK$4:CN$104,15,0),"0"),IFERROR(VLOOKUP($A44,'Season 14'!AK$4:CN$104,15,0),"0"),IFERROR(VLOOKUP(A44,'Season 15'!AK$4:CN$104,15,0),"0"),)</f>
        <v>0</v>
      </c>
      <c r="O44" s="21">
        <f>SUM(
IFERROR(VLOOKUP($A44,'Season 1'!AJ$4:CM$104,16,0),"0"),IFERROR(VLOOKUP($A44,'Season 2'!AK$4:CN$104,16,0),"0"),
IFERROR(VLOOKUP($A44,'Season 3'!AK$4:CN$104,16,0),"0"),IFERROR(VLOOKUP($A44,'Season 4'!AK$4:CN$104,16,0),"0"),
IFERROR(VLOOKUP($A44,'Season 5'!AK$4:CN$104,16,0),"0"),IFERROR(VLOOKUP($A44,'Season 6'!AK$4:CN$104,16,0),"0"),
IFERROR(VLOOKUP($A44,'Season 7'!AK$4:CN$104,16,0),"0"),IFERROR(VLOOKUP($A44,'Season 8'!AK$4:CN$104,16,0),"0"),
IFERROR(VLOOKUP($A44,'Season 9'!AK$4:CN$104,16,0),"0"),IFERROR(VLOOKUP($A44,'Season 10'!AK$4:CN$104,16,0),"0"),
IFERROR(VLOOKUP($A44,'Season 11'!AK$4:CN$104,16,0),"0"),IFERROR(VLOOKUP($A44,'Season 12'!AK$4:CN$104,16,0),"0"),
IFERROR(VLOOKUP($A44,'Season 13'!AK$4:CN$104,16,0),"0"),IFERROR(VLOOKUP($A44,'Season 14'!AK$4:CN$104,16,0),"0"),IFERROR(VLOOKUP(A44,'Season 15'!AK$4:CN$104,16,0),"0"),)</f>
        <v>0</v>
      </c>
      <c r="P44" s="402">
        <f>SUM(
IFERROR(VLOOKUP($A44,'Season 1'!AJ$4:CM$104,17,0),"0"),IFERROR(VLOOKUP($A44,'Season 2'!AK$4:CN$104,17,0),"0"),
IFERROR(VLOOKUP($A44,'Season 3'!AK$4:CN$104,17,0),"0"),IFERROR(VLOOKUP($A44,'Season 4'!AK$4:CN$104,17,0),"0"),
IFERROR(VLOOKUP($A44,'Season 5'!AK$4:CN$104,17,0),"0"),IFERROR(VLOOKUP($A44,'Season 6'!AK$4:CN$104,17,0),"0"),
IFERROR(VLOOKUP($A44,'Season 7'!AK$4:CN$104,17,0),"0"),IFERROR(VLOOKUP($A44,'Season 8'!AK$4:CN$104,17,0),"0"),
IFERROR(VLOOKUP($A44,'Season 9'!AK$4:CN$104,17,0),"0"),IFERROR(VLOOKUP($A44,'Season 10'!AK$4:CN$104,17,0),"0"),
IFERROR(VLOOKUP($A44,'Season 11'!AK$4:CN$104,17,0),"0"),IFERROR(VLOOKUP($A44,'Season 12'!AK$4:CN$104,17,0),"0"),
IFERROR(VLOOKUP($A44,'Season 13'!AK$4:CN$104,17,0),"0"),IFERROR(VLOOKUP($A44,'Season 14'!AK$4:CN$104,17,0),"0"),IFERROR(VLOOKUP(A44,'Season 15'!AK$4:CN$104,17,0),"0"),)</f>
        <v>0</v>
      </c>
      <c r="Q44" s="403">
        <f>SUM(
IFERROR(VLOOKUP($A44,'Season 1'!AJ$4:CM$104,18,0),"0"),IFERROR(VLOOKUP($A44,'Season 2'!AK$4:CN$104,18,0),"0"),
IFERROR(VLOOKUP($A44,'Season 3'!AK$4:CN$104,18,0),"0"),IFERROR(VLOOKUP($A44,'Season 4'!AK$4:CN$104,18,0),"0"),
IFERROR(VLOOKUP($A44,'Season 5'!AK$4:CN$104,18,0),"0"),IFERROR(VLOOKUP($A44,'Season 6'!AK$4:CN$104,18,0),"0"),
IFERROR(VLOOKUP($A44,'Season 7'!AK$4:CN$104,18,0),"0"),IFERROR(VLOOKUP($A44,'Season 8'!AK$4:CN$104,18,0),"0"),
IFERROR(VLOOKUP($A44,'Season 9'!AK$4:CN$104,18,0),"0"),IFERROR(VLOOKUP($A44,'Season 10'!AK$4:CN$104,18,0),"0"),
IFERROR(VLOOKUP($A44,'Season 11'!AK$4:CN$104,18,0),"0"),IFERROR(VLOOKUP($A44,'Season 12'!AK$4:CN$104,18,0),"0"),
IFERROR(VLOOKUP($A44,'Season 13'!AK$4:CN$104,18,0),"0"),IFERROR(VLOOKUP($A44,'Season 14'!AK$4:CN$104,18,0),"0"),IFERROR(VLOOKUP(A44,'Season 15'!AK$4:CN$104,18,0),"0"),)</f>
        <v>0</v>
      </c>
      <c r="R44" s="398">
        <f>SUM(
IFERROR(VLOOKUP($A44,'Season 1'!AJ$4:CM$104,19,0),"0"),IFERROR(VLOOKUP($A44,'Season 2'!AK$4:CN$104,19,0),"0"),
IFERROR(VLOOKUP($A44,'Season 3'!AK$4:CN$104,19,0),"0"),IFERROR(VLOOKUP($A44,'Season 4'!AK$4:CN$104,19,0),"0"),
IFERROR(VLOOKUP($A44,'Season 5'!AK$4:CN$104,19,0),"0"),IFERROR(VLOOKUP($A44,'Season 6'!AK$4:CN$104,19,0),"0"),
IFERROR(VLOOKUP($A44,'Season 7'!AK$4:CN$104,19,0),"0"),IFERROR(VLOOKUP($A44,'Season 8'!AK$4:CN$104,19,0),"0"),
IFERROR(VLOOKUP($A44,'Season 9'!AK$4:CN$104,19,0),"0"),IFERROR(VLOOKUP($A44,'Season 10'!AK$4:CN$104,19,0),"0"),
IFERROR(VLOOKUP($A44,'Season 11'!AK$4:CN$104,19,0),"0"),IFERROR(VLOOKUP($A44,'Season 12'!AK$4:CN$104,19,0),"0"),
IFERROR(VLOOKUP($A44,'Season 13'!AK$4:CN$104,19,0),"0"),IFERROR(VLOOKUP($A44,'Season 14'!AK$4:CN$104,19,0),"0"),IFERROR(VLOOKUP(A44,'Season 15'!AK$4:CN$104,19,0),"0"),)</f>
        <v>0</v>
      </c>
      <c r="S44" s="518">
        <f>SUM(
IFERROR(VLOOKUP($A44,'Season 1'!AJ$4:CM$104,20,0),"0"),IFERROR(VLOOKUP($A44,'Season 2'!AK$4:CN$104,20,0),"0"),
IFERROR(VLOOKUP($A44,'Season 3'!AK$4:CN$104,20,0),"0"),IFERROR(VLOOKUP($A44,'Season 4'!AK$4:CN$104,20,0),"0"),
IFERROR(VLOOKUP($A44,'Season 5'!AK$4:CN$104,20,0),"0"),IFERROR(VLOOKUP($A44,'Season 6'!AK$4:CN$104,20,0),"0"),
IFERROR(VLOOKUP($A44,'Season 7'!AK$4:CN$104,20,0),"0"),IFERROR(VLOOKUP($A44,'Season 8'!AK$4:CN$104,20,0),"0"),
IFERROR(VLOOKUP($A44,'Season 9'!AK$4:CN$104,20,0),"0"),IFERROR(VLOOKUP($A44,'Season 10'!AK$4:CN$104,20,0),"0"),
IFERROR(VLOOKUP($A44,'Season 11'!AK$4:CN$104,20,0),"0"),IFERROR(VLOOKUP($A44,'Season 12'!AK$4:CN$104,20,0),"0"),
IFERROR(VLOOKUP($A44,'Season 13'!AK$4:CN$104,20,0),"0"),IFERROR(VLOOKUP($A44,'Season 14'!AK$4:CN$104,20,0),"0"),IFERROR(VLOOKUP(A44,'Season 15'!AK$4:CN$104,20,0),"0"),)</f>
        <v>0</v>
      </c>
      <c r="T44" s="21">
        <f>SUM(
IFERROR(VLOOKUP($A44,'Season 1'!AJ$4:CM$104,21,0),"0"),IFERROR(VLOOKUP($A44,'Season 2'!AK$4:CN$104,21,0),"0"),
IFERROR(VLOOKUP($A44,'Season 3'!AK$4:CN$104,21,0),"0"),IFERROR(VLOOKUP($A44,'Season 4'!AK$4:CN$104,21,0),"0"),
IFERROR(VLOOKUP($A44,'Season 5'!AK$4:CN$104,21,0),"0"),IFERROR(VLOOKUP($A44,'Season 6'!AK$4:CN$104,21,0),"0"),
IFERROR(VLOOKUP($A44,'Season 7'!AK$4:CN$104,21,0),"0"),IFERROR(VLOOKUP($A44,'Season 8'!AK$4:CN$104,21,0),"0"),
IFERROR(VLOOKUP($A44,'Season 9'!AK$4:CN$104,21,0),"0"),IFERROR(VLOOKUP($A44,'Season 10'!AK$4:CN$104,21,0),"0"),
IFERROR(VLOOKUP($A44,'Season 11'!AK$4:CN$104,21,0),"0"),IFERROR(VLOOKUP($A44,'Season 12'!AK$4:CN$104,21,0),"0"),
IFERROR(VLOOKUP($A44,'Season 13'!AK$4:CN$104,21,0),"0"),IFERROR(VLOOKUP($A44,'Season 14'!AK$4:CN$104,21,0),"0"),IFERROR(VLOOKUP(A44,'Season 15'!AK$4:CN$104,21,0),"0"),)</f>
        <v>0</v>
      </c>
      <c r="U44" s="402">
        <f>SUM(
IFERROR(VLOOKUP($A44,'Season 1'!AJ$4:CM$104,22,0),"0"),IFERROR(VLOOKUP($A44,'Season 2'!AK$4:CN$104,22,0),"0"),
IFERROR(VLOOKUP($A44,'Season 3'!AK$4:CN$104,22,0),"0"),IFERROR(VLOOKUP($A44,'Season 4'!AK$4:CN$104,22,0),"0"),
IFERROR(VLOOKUP($A44,'Season 5'!AK$4:CN$104,22,0),"0"),IFERROR(VLOOKUP($A44,'Season 6'!AK$4:CN$104,22,0),"0"),
IFERROR(VLOOKUP($A44,'Season 7'!AK$4:CN$104,22,0),"0"),IFERROR(VLOOKUP($A44,'Season 8'!AK$4:CN$104,22,0),"0"),
IFERROR(VLOOKUP($A44,'Season 9'!AK$4:CN$104,22,0),"0"),IFERROR(VLOOKUP($A44,'Season 10'!AK$4:CN$104,22,0),"0"),
IFERROR(VLOOKUP($A44,'Season 11'!AK$4:CN$104,22,0),"0"),IFERROR(VLOOKUP($A44,'Season 12'!AK$4:CN$104,22,0),"0"),
IFERROR(VLOOKUP($A44,'Season 13'!AK$4:CN$104,22,0),"0"),IFERROR(VLOOKUP($A44,'Season 14'!AK$4:CN$104,22,0),"0"),IFERROR(VLOOKUP(A44,'Season 15'!AK$4:CN$104,22,0),"0"),)</f>
        <v>0</v>
      </c>
      <c r="V44" s="403">
        <f>SUM(
IFERROR(VLOOKUP($A44,'Season 1'!AJ$4:CM$104,23,0),"0"),IFERROR(VLOOKUP($A44,'Season 2'!AK$4:CN$104,23,0),"0"),
IFERROR(VLOOKUP($A44,'Season 3'!AK$4:CN$104,23,0),"0"),IFERROR(VLOOKUP($A44,'Season 4'!AK$4:CN$104,23,0),"0"),
IFERROR(VLOOKUP($A44,'Season 5'!AK$4:CN$104,23,0),"0"),IFERROR(VLOOKUP($A44,'Season 6'!AK$4:CN$104,23,0),"0"),
IFERROR(VLOOKUP($A44,'Season 7'!AK$4:CN$104,23,0),"0"),IFERROR(VLOOKUP($A44,'Season 8'!AK$4:CN$104,23,0),"0"),
IFERROR(VLOOKUP($A44,'Season 9'!AK$4:CN$104,23,0),"0"),IFERROR(VLOOKUP($A44,'Season 10'!AK$4:CN$104,23,0),"0"),
IFERROR(VLOOKUP($A44,'Season 11'!AK$4:CN$104,23,0),"0"),IFERROR(VLOOKUP($A44,'Season 12'!AK$4:CN$104,23,0),"0"),
IFERROR(VLOOKUP($A44,'Season 13'!AK$4:CN$104,23,0),"0"),IFERROR(VLOOKUP($A44,'Season 14'!AK$4:CN$104,23,0),"0"),IFERROR(VLOOKUP($A44,'Season 15'!AK$4:CN$104,23,0),"0"),)</f>
        <v>0</v>
      </c>
      <c r="W44" s="398">
        <f>SUM(
IFERROR(VLOOKUP($A44,'Season 1'!AJ$4:CM$104,24,0),"0"),IFERROR(VLOOKUP($A44,'Season 2'!AK$4:CN$104,24,0),"0"),
IFERROR(VLOOKUP($A44,'Season 3'!AK$4:CN$104,24,0),"0"),IFERROR(VLOOKUP($A44,'Season 4'!AK$4:CN$104,24,0),"0"),
IFERROR(VLOOKUP($A44,'Season 5'!AK$4:CN$104,24,0),"0"),IFERROR(VLOOKUP($A44,'Season 6'!AK$4:CN$104,24,0),"0"),
IFERROR(VLOOKUP($A44,'Season 7'!AK$4:CN$104,24,0),"0"),IFERROR(VLOOKUP($A44,'Season 8'!AK$4:CN$104,24,0),"0"),
IFERROR(VLOOKUP($A44,'Season 9'!AK$4:CN$104,24,0),"0"),IFERROR(VLOOKUP($A44,'Season 10'!AK$4:CN$104,24,0),"0"),
IFERROR(VLOOKUP($A44,'Season 11'!AK$4:CN$104,24,0),"0"),IFERROR(VLOOKUP($A44,'Season 12'!AK$4:CN$104,24,0),"0"),
IFERROR(VLOOKUP($A44,'Season 13'!AK$4:CN$104,24,0),"0"),IFERROR(VLOOKUP($A44,'Season 14'!AK$4:CN$104,24,0),"0"),IFERROR(VLOOKUP($A44,'Season 15'!AK$4:CN$104,24,0),"0"),)</f>
        <v>0</v>
      </c>
      <c r="X44" s="518">
        <f>SUM(
IFERROR(VLOOKUP($A44,'Season 1'!AJ$4:CM$104,25,0),"0"),IFERROR(VLOOKUP($A44,'Season 2'!AK$4:CN$104,25,0),"0"),
IFERROR(VLOOKUP($A44,'Season 3'!AK$4:CN$104,25,0),"0"),IFERROR(VLOOKUP($A44,'Season 4'!AK$4:CN$104,25,0),"0"),
IFERROR(VLOOKUP($A44,'Season 5'!AK$4:CN$104,25,0),"0"),IFERROR(VLOOKUP($A44,'Season 6'!AK$4:CN$104,25,0),"0"),
IFERROR(VLOOKUP($A44,'Season 7'!AK$4:CN$104,25,0),"0"),IFERROR(VLOOKUP($A44,'Season 8'!AK$4:CN$104,25,0),"0"),
IFERROR(VLOOKUP($A44,'Season 9'!AK$4:CN$104,25,0),"0"),IFERROR(VLOOKUP($A44,'Season 10'!AK$4:CN$104,25,0),"0"),
IFERROR(VLOOKUP($A44,'Season 11'!AK$4:CN$104,25,0),"0"),IFERROR(VLOOKUP($A44,'Season 12'!AK$4:CN$104,25,0),"0"),
IFERROR(VLOOKUP($A44,'Season 13'!AK$4:CN$104,25,0),"0"),IFERROR(VLOOKUP($A44,'Season 14'!AK$4:CN$104,25,0),"0"),IFERROR(VLOOKUP($A44,'Season 15'!AK$4:CN$104,25,0),"0"),)</f>
        <v>0</v>
      </c>
      <c r="Y44" s="21">
        <f>SUM(
IFERROR(VLOOKUP($A44,'Season 1'!AJ$4:CM$104,26,0),"0"),IFERROR(VLOOKUP($A44,'Season 2'!AK$4:CN$104,26,0),"0"),
IFERROR(VLOOKUP($A44,'Season 3'!AK$4:CN$104,26,0),"0"),IFERROR(VLOOKUP($A44,'Season 4'!AK$4:CN$104,26,0),"0"),
IFERROR(VLOOKUP($A44,'Season 5'!AK$4:CN$104,26,0),"0"),IFERROR(VLOOKUP($A44,'Season 6'!AK$4:CN$104,26,0),"0"),
IFERROR(VLOOKUP($A44,'Season 7'!AK$4:CN$104,26,0),"0"),IFERROR(VLOOKUP($A44,'Season 8'!AK$4:CN$104,26,0),"0"),
IFERROR(VLOOKUP($A44,'Season 9'!AK$4:CN$104,26,0),"0"),IFERROR(VLOOKUP($A44,'Season 10'!AK$4:CN$104,26,0),"0"),
IFERROR(VLOOKUP($A44,'Season 11'!AK$4:CN$104,26,0),"0"),IFERROR(VLOOKUP($A44,'Season 12'!AK$4:CN$104,26,0),"0"),
IFERROR(VLOOKUP($A44,'Season 13'!AK$4:CN$104,26,0),"0"),IFERROR(VLOOKUP($A44,'Season 14'!AK$4:CN$104,26,0),"0"),IFERROR(VLOOKUP($A44,'Season 15'!AK$4:CN$104,26,0),"0"),)</f>
        <v>0</v>
      </c>
      <c r="Z44" s="402">
        <f>SUM(
IFERROR(VLOOKUP($A44,'Season 1'!AJ$4:CM$104,27,0),"0"),IFERROR(VLOOKUP($A44,'Season 2'!AK$4:CN$104,27,0),"0"),
IFERROR(VLOOKUP($A44,'Season 3'!AK$4:CN$104,27,0),"0"),IFERROR(VLOOKUP($A44,'Season 4'!AK$4:CN$104,27,0),"0"),
IFERROR(VLOOKUP($A44,'Season 5'!AK$4:CN$104,27,0),"0"),IFERROR(VLOOKUP($A44,'Season 6'!AK$4:CN$104,27,0),"0"),
IFERROR(VLOOKUP($A44,'Season 7'!AK$4:CN$104,27,0),"0"),IFERROR(VLOOKUP($A44,'Season 8'!AK$4:CN$104,27,0),"0"),
IFERROR(VLOOKUP($A44,'Season 9'!AK$4:CN$104,27,0),"0"),IFERROR(VLOOKUP($A44,'Season 10'!AK$4:CN$104,27,0),"0"),
IFERROR(VLOOKUP($A44,'Season 11'!AK$4:CN$104,27,0),"0"),IFERROR(VLOOKUP($A44,'Season 12'!AK$4:CN$104,27,0),"0"),
IFERROR(VLOOKUP($A44,'Season 13'!AK$4:CN$104,27,0),"0"),IFERROR(VLOOKUP($A44,'Season 14'!AK$4:CN$104,27,0),"0"),IFERROR(VLOOKUP($A44,'Season 15'!AK$4:CN$104,27,0),"0"),)</f>
        <v>0</v>
      </c>
      <c r="AA44" s="403">
        <f>SUM(
IFERROR(VLOOKUP($A44,'Season 1'!AJ$4:CM$104,28,0),"0"),IFERROR(VLOOKUP($A44,'Season 2'!AK$4:CN$104,28,0),"0"),
IFERROR(VLOOKUP($A44,'Season 3'!AK$4:CN$104,28,0),"0"),IFERROR(VLOOKUP($A44,'Season 4'!AK$4:CN$104,28,0),"0"),
IFERROR(VLOOKUP($A44,'Season 5'!AK$4:CN$104,28,0),"0"),IFERROR(VLOOKUP($A44,'Season 6'!AK$4:CN$104,28,0),"0"),
IFERROR(VLOOKUP($A44,'Season 7'!AK$4:CN$104,28,0),"0"),IFERROR(VLOOKUP($A44,'Season 8'!AK$4:CN$104,28,0),"0"),
IFERROR(VLOOKUP($A44,'Season 9'!AK$4:CN$104,28,0),"0"),IFERROR(VLOOKUP($A44,'Season 10'!AK$4:CN$104,28,0),"0"),
IFERROR(VLOOKUP($A44,'Season 11'!AK$4:CN$104,28,0),"0"),IFERROR(VLOOKUP($A44,'Season 12'!AK$4:CN$104,28,0),"0"),
IFERROR(VLOOKUP($A44,'Season 13'!AK$4:CN$104,28,0),"0"),IFERROR(VLOOKUP($A44,'Season 14'!AK$4:CN$104,28,0),"0"),IFERROR(VLOOKUP($A44,'Season 15'!AK$4:CN$104,28,0),"0"),)</f>
        <v>0</v>
      </c>
      <c r="AB44" s="398">
        <f>SUM(
IFERROR(VLOOKUP($A44,'Season 1'!AJ$4:CM$104,29,0),"0"),IFERROR(VLOOKUP($A44,'Season 2'!AK$4:CN$104,29,0),"0"),
IFERROR(VLOOKUP($A44,'Season 3'!AK$4:CN$104,29,0),"0"),IFERROR(VLOOKUP($A44,'Season 4'!AK$4:CN$104,29,0),"0"),
IFERROR(VLOOKUP($A44,'Season 5'!AK$4:CN$104,29,0),"0"),IFERROR(VLOOKUP($A44,'Season 6'!AK$4:CN$104,29,0),"0"),
IFERROR(VLOOKUP($A44,'Season 7'!AK$4:CN$104,29,0),"0"),IFERROR(VLOOKUP($A44,'Season 8'!AK$4:CN$104,29,0),"0"),
IFERROR(VLOOKUP($A44,'Season 9'!AK$4:CN$104,29,0),"0"),IFERROR(VLOOKUP($A44,'Season 10'!AK$4:CN$104,29,0),"0"),
IFERROR(VLOOKUP($A44,'Season 11'!AK$4:CN$104,29,0),"0"),IFERROR(VLOOKUP($A44,'Season 12'!AK$4:CN$104,29,0),"0"),
IFERROR(VLOOKUP($A44,'Season 13'!AK$4:CN$104,29,0),"0"),IFERROR(VLOOKUP($A44,'Season 14'!AK$4:CN$104,29,0),"0"),IFERROR(VLOOKUP($A44,'Season 15'!AK$4:CN$104,29,0),"0"),)</f>
        <v>0</v>
      </c>
      <c r="AC44" s="518">
        <f>SUM(
IFERROR(VLOOKUP($A44,'Season 1'!AJ$4:CM$104,30,0),"0"),IFERROR(VLOOKUP($A44,'Season 2'!AK$4:CN$104,30,0),"0"),
IFERROR(VLOOKUP($A44,'Season 3'!AK$4:CN$104,30,0),"0"),IFERROR(VLOOKUP($A44,'Season 4'!AK$4:CN$104,30,0),"0"),
IFERROR(VLOOKUP($A44,'Season 5'!AK$4:CN$104,30,0),"0"),IFERROR(VLOOKUP($A44,'Season 6'!AK$4:CN$104,30,0),"0"),
IFERROR(VLOOKUP($A44,'Season 7'!AK$4:CN$104,30,0),"0"),IFERROR(VLOOKUP($A44,'Season 8'!AK$4:CN$104,30,0),"0"),
IFERROR(VLOOKUP($A44,'Season 9'!AK$4:CN$104,30,0),"0"),IFERROR(VLOOKUP($A44,'Season 10'!AK$4:CN$104,30,0),"0"),
IFERROR(VLOOKUP($A44,'Season 11'!AK$4:CN$104,30,0),"0"),IFERROR(VLOOKUP($A44,'Season 12'!AK$4:CN$104,30,0),"0"),
IFERROR(VLOOKUP($A44,'Season 13'!AK$4:CN$104,30,0),"0"),IFERROR(VLOOKUP($A44,'Season 14'!AK$4:CN$104,30,0),"0"),IFERROR(VLOOKUP($A44,'Season 15'!AK$4:CN$104,30,0),"0"),)</f>
        <v>0</v>
      </c>
      <c r="AD44" s="21">
        <f>SUM(
IFERROR(VLOOKUP($A44,'Season 1'!AJ$4:CM$104,31,0),"0"),IFERROR(VLOOKUP($A44,'Season 2'!AK$4:CN$104,31,0),"0"),
IFERROR(VLOOKUP($A44,'Season 3'!AK$4:CN$104,31,0),"0"),IFERROR(VLOOKUP($A44,'Season 4'!AK$4:CN$104,31,0),"0"),
IFERROR(VLOOKUP($A44,'Season 5'!AK$4:CN$104,31,0),"0"),IFERROR(VLOOKUP($A44,'Season 6'!AK$4:CN$104,31,0),"0"),
IFERROR(VLOOKUP($A44,'Season 7'!AK$4:CN$104,31,0),"0"),IFERROR(VLOOKUP($A44,'Season 8'!AK$4:CN$104,31,0),"0"),
IFERROR(VLOOKUP($A44,'Season 9'!AK$4:CN$104,31,0),"0"),IFERROR(VLOOKUP($A44,'Season 10'!AK$4:CN$104,31,0),"0"),
IFERROR(VLOOKUP($A44,'Season 11'!AK$4:CN$104,31,0),"0"),IFERROR(VLOOKUP($A44,'Season 12'!AK$4:CN$104,31,0),"0"),
IFERROR(VLOOKUP($A44,'Season 13'!AK$4:CN$104,31,0),"0"),IFERROR(VLOOKUP($A44,'Season 14'!AK$4:CN$104,31,0),"0"),IFERROR(VLOOKUP($A44,'Season 15'!AK$4:CN$104,31,0),"0"),)</f>
        <v>0</v>
      </c>
      <c r="AE44" s="402">
        <f>SUM(
IFERROR(VLOOKUP($A44,'Season 1'!AJ$4:CM$104,32,0),"0"),IFERROR(VLOOKUP($A44,'Season 2'!AK$4:CN$104,32,0),"0"),
IFERROR(VLOOKUP($A44,'Season 3'!AK$4:CN$104,32,0),"0"),IFERROR(VLOOKUP($A44,'Season 4'!AK$4:CN$104,32,0),"0"),
IFERROR(VLOOKUP($A44,'Season 5'!AK$4:CN$104,32,0),"0"),IFERROR(VLOOKUP($A44,'Season 6'!AK$4:CN$104,32,0),"0"),
IFERROR(VLOOKUP($A44,'Season 7'!AK$4:CN$104,32,0),"0"),IFERROR(VLOOKUP($A44,'Season 8'!AK$4:CN$104,32,0),"0"),
IFERROR(VLOOKUP($A44,'Season 9'!AK$4:CN$104,32,0),"0"),IFERROR(VLOOKUP($A44,'Season 10'!AK$4:CN$104,32,0),"0"),
IFERROR(VLOOKUP($A44,'Season 11'!AK$4:CN$104,32,0),"0"),IFERROR(VLOOKUP($A44,'Season 12'!AK$4:CN$104,32,0),"0"),
IFERROR(VLOOKUP($A44,'Season 13'!AK$4:CN$104,32,0),"0"),IFERROR(VLOOKUP($A44,'Season 14'!AK$4:CN$104,32,0),"0"),IFERROR(VLOOKUP($A44,'Season 15'!AK$4:CN$104,32,0),"0"),)</f>
        <v>0</v>
      </c>
      <c r="AF44" s="403">
        <f>SUM(IFERROR(VLOOKUP($A44,'Season 2'!AK$4:CN$104,33,0),"0"),
IFERROR(VLOOKUP($A44,'Season 3'!AK$4:CN$104,33,0),"0"),IFERROR(VLOOKUP($A44,'Season 4'!AK$4:CN$104,33,0),"0"),
IFERROR(VLOOKUP($A44,'Season 5'!AK$4:CN$104,33,0),"0"),IFERROR(VLOOKUP($A44,'Season 6'!AK$4:CN$104,33,0),"0"),
IFERROR(VLOOKUP($A44,'Season 7'!AK$4:CN$104,33,0),"0"),IFERROR(VLOOKUP($A44,'Season 8'!AK$4:CN$104,33,0),"0"),
IFERROR(VLOOKUP($A44,'Season 9'!AK$4:CN$104,33,0),"0"),IFERROR(VLOOKUP($A44,'Season 10'!AK$4:CN$104,33,0),"0"),
IFERROR(VLOOKUP($A44,'Season 11'!AK$4:CN$104,33,0),"0"),IFERROR(VLOOKUP($A44,'Season 12'!AK$4:CN$104,33,0),"0"),
IFERROR(VLOOKUP($A44,'Season 13'!AK$4:CN$104,33,0),"0"),IFERROR(VLOOKUP($A44,'Season 14'!AK$4:CN$104,33,0),"0"),IFERROR(VLOOKUP($A44,'Season 15'!AK$4:CN$104,33,0),"0"),)</f>
        <v>0</v>
      </c>
      <c r="AG44" s="398">
        <f>SUM(IFERROR(VLOOKUP($A44,'Season 2'!AK$4:CN$104,34,0),"0"),
IFERROR(VLOOKUP($A44,'Season 3'!AK$4:CN$104,34,0),"0"),IFERROR(VLOOKUP($A44,'Season 4'!AK$4:CN$104,34,0),"0"),
IFERROR(VLOOKUP($A44,'Season 5'!AK$4:CN$104,34,0),"0"),IFERROR(VLOOKUP($A44,'Season 6'!AK$4:CN$104,34,0),"0"),
IFERROR(VLOOKUP($A44,'Season 7'!AK$4:CN$104,34,0),"0"),IFERROR(VLOOKUP($A44,'Season 8'!AK$4:CN$104,34,0),"0"),
IFERROR(VLOOKUP($A44,'Season 9'!AK$4:CN$104,34,0),"0"),IFERROR(VLOOKUP($A44,'Season 10'!AK$4:CN$104,34,0),"0"),
IFERROR(VLOOKUP($A44,'Season 11'!AK$4:CN$104,34,0),"0"),IFERROR(VLOOKUP($A44,'Season 12'!AK$4:CN$104,34,0),"0"),
IFERROR(VLOOKUP($A44,'Season 13'!AK$4:CN$104,34,0),"0"),IFERROR(VLOOKUP($A44,'Season 14'!AK$4:CN$104,34,0),"0"),IFERROR(VLOOKUP($A44,'Season 15'!AK$4:CN$104,34,0),"0"),)</f>
        <v>0</v>
      </c>
      <c r="AH44" s="518">
        <f>SUM(IFERROR(VLOOKUP($A44,'Season 2'!AK$4:CN$104,35,0),"0"),
IFERROR(VLOOKUP($A44,'Season 3'!AK$4:CN$104,35,0),"0"),IFERROR(VLOOKUP($A44,'Season 4'!AK$4:CN$104,35,0),"0"),
IFERROR(VLOOKUP($A44,'Season 5'!AK$4:CN$104,35,0),"0"),IFERROR(VLOOKUP($A44,'Season 6'!AK$4:CN$104,35,0),"0"),
IFERROR(VLOOKUP($A44,'Season 7'!AK$4:CN$104,35,0),"0"),IFERROR(VLOOKUP($A44,'Season 8'!AK$4:CN$104,35,0),"0"),
IFERROR(VLOOKUP($A44,'Season 9'!AK$4:CN$104,35,0),"0"),IFERROR(VLOOKUP($A44,'Season 10'!AK$4:CN$104,35,0),"0"),
IFERROR(VLOOKUP($A44,'Season 11'!AK$4:CN$104,35,0),"0"),IFERROR(VLOOKUP($A44,'Season 12'!AK$4:CN$104,35,0),"0"),
IFERROR(VLOOKUP($A44,'Season 13'!AK$4:CN$104,35,0),"0"),IFERROR(VLOOKUP($A44,'Season 14'!AK$4:CN$104,35,0),"0"),IFERROR(VLOOKUP($A44,'Season 15'!AK$4:CN$104,35,0),"0"),)</f>
        <v>0</v>
      </c>
      <c r="AI44" s="21">
        <f>SUM(IFERROR(VLOOKUP($A44,'Season 2'!AK$4:CN$104,36,0),"0"),
IFERROR(VLOOKUP($A44,'Season 3'!AK$4:CN$104,36,0),"0"),IFERROR(VLOOKUP($A44,'Season 4'!AK$4:CN$104,36,0),"0"),
IFERROR(VLOOKUP($A44,'Season 5'!AK$4:CN$104,36,0),"0"),IFERROR(VLOOKUP($A44,'Season 6'!AK$4:CN$104,36,0),"0"),
IFERROR(VLOOKUP($A44,'Season 7'!AK$4:CN$104,36,0),"0"),IFERROR(VLOOKUP($A44,'Season 8'!AK$4:CN$104,36,0),"0"),
IFERROR(VLOOKUP($A44,'Season 9'!AK$4:CN$104,36,0),"0"),IFERROR(VLOOKUP($A44,'Season 10'!AK$4:CN$104,36,0),"0"),
IFERROR(VLOOKUP($A44,'Season 11'!AK$4:CN$104,36,0),"0"),IFERROR(VLOOKUP($A44,'Season 12'!AK$4:CN$104,36,0),"0"),
IFERROR(VLOOKUP($A44,'Season 13'!AK$4:CN$104,36,0),"0"),IFERROR(VLOOKUP($A44,'Season 14'!AK$4:CN$104,36,0),"0"),IFERROR(VLOOKUP($A44,'Season 15'!AK$4:CN$104,36,0),"0"),)</f>
        <v>0</v>
      </c>
      <c r="AJ44" s="402">
        <f>SUM(IFERROR(VLOOKUP($A44,'Season 2'!AK$4:CN$104,37,0),"0"),
IFERROR(VLOOKUP($A44,'Season 3'!AK$4:CN$104,37,0),"0"),IFERROR(VLOOKUP($A44,'Season 4'!AK$4:CN$104,37,0),"0"),
IFERROR(VLOOKUP($A44,'Season 5'!AK$4:CN$104,37,0),"0"),IFERROR(VLOOKUP($A44,'Season 6'!AK$4:CN$104,37,0),"0"),
IFERROR(VLOOKUP($A44,'Season 7'!AK$4:CN$104,37,0),"0"),IFERROR(VLOOKUP($A44,'Season 8'!AK$4:CN$104,37,0),"0"),
IFERROR(VLOOKUP($A44,'Season 9'!AK$4:CN$104,37,0),"0"),IFERROR(VLOOKUP($A44,'Season 10'!AK$4:CN$104,37,0),"0"),
IFERROR(VLOOKUP($A44,'Season 11'!AK$4:CN$104,37,0),"0"),IFERROR(VLOOKUP($A44,'Season 12'!AK$4:CN$104,37,0),"0"),
IFERROR(VLOOKUP($A44,'Season 13'!AK$4:CN$104,37,0),"0"),IFERROR(VLOOKUP($A44,'Season 14'!AK$4:CN$104,37,0),"0"),IFERROR(VLOOKUP($A44,'Season 15'!AK$4:CN$104,37,0),"0"),)</f>
        <v>0</v>
      </c>
      <c r="AK44" s="403">
        <f>SUM(IFERROR(VLOOKUP($A44,'Season 1'!AJ$4:CM$104,33,0),"0"),IFERROR(VLOOKUP($A44,'Season 2'!AK$4:CN$104,38,0),"0"),
IFERROR(VLOOKUP($A44,'Season 3'!AK$4:CN$104,38,0),"0"),IFERROR(VLOOKUP($A44,'Season 4'!AK$4:CN$104,38,0),"0"),
IFERROR(VLOOKUP($A44,'Season 5'!AK$4:CN$104,38,0),"0"),IFERROR(VLOOKUP($A44,'Season 6'!AK$4:CN$104,38,0),"0"),
IFERROR(VLOOKUP($A44,'Season 7'!AK$4:CN$104,38,0),"0"),IFERROR(VLOOKUP($A44,'Season 8'!AK$4:CN$104,38,0),"0"),
IFERROR(VLOOKUP($A44,'Season 9'!AK$4:CN$104,38,0),"0"),IFERROR(VLOOKUP($A44,'Season 10'!AK$4:CN$104,38,0),"0"),
IFERROR(VLOOKUP($A44,'Season 11'!AK$4:CN$104,38,0),"0"),IFERROR(VLOOKUP($A44,'Season 12'!AK$4:CN$104,38,0),"0"),
IFERROR(VLOOKUP($A44,'Season 13'!AK$4:CN$104,38,0),"0"),IFERROR(VLOOKUP($A44,'Season 14'!AK$4:CN$104,38,0),"0"),IFERROR(VLOOKUP($A44,'Season 15'!AK$4:CN$104,38,0),"0"),)</f>
        <v>0</v>
      </c>
      <c r="AL44" s="398">
        <f>SUM(IFERROR(VLOOKUP($A44,'Season 1'!AJ$4:CM$104,34,0),"0"),IFERROR(VLOOKUP($A44,'Season 2'!AK$4:CN$104,39,0),"0"),
IFERROR(VLOOKUP($A44,'Season 3'!AK$4:CN$104,39,0),"0"),IFERROR(VLOOKUP($A44,'Season 4'!AK$4:CN$104,39,0),"0"),
IFERROR(VLOOKUP($A44,'Season 5'!AK$4:CN$104,39,0),"0"),IFERROR(VLOOKUP($A44,'Season 6'!AK$4:CN$104,39,0),"0"),
IFERROR(VLOOKUP($A44,'Season 7'!AK$4:CN$104,39,0),"0"),IFERROR(VLOOKUP($A44,'Season 8'!AK$4:CN$104,39,0),"0"),
IFERROR(VLOOKUP($A44,'Season 9'!AK$4:CN$104,39,0),"0"),IFERROR(VLOOKUP($A44,'Season 10'!AK$4:CN$104,39,0),"0"),
IFERROR(VLOOKUP($A44,'Season 11'!AK$4:CN$104,39,0),"0"),IFERROR(VLOOKUP($A44,'Season 12'!AK$4:CN$104,39,0),"0"),
IFERROR(VLOOKUP($A44,'Season 13'!AK$4:CN$104,39,0),"0"),IFERROR(VLOOKUP($A44,'Season 14'!AK$4:CN$104,39,0),"0"),IFERROR(VLOOKUP($A44,'Season 15'!AK$4:CN$104,39,0),"0"),)</f>
        <v>0</v>
      </c>
      <c r="AM44" s="518">
        <f>SUM(IFERROR(VLOOKUP($A44,'Season 1'!AJ$4:CM$104,35,0),"0"),IFERROR(VLOOKUP($A44,'Season 2'!AK$4:CN$104,40,0),"0"),
IFERROR(VLOOKUP($A44,'Season 3'!AK$4:CN$104,40,0),"0"),IFERROR(VLOOKUP($A44,'Season 4'!AK$4:CN$104,40,0),"0"),
IFERROR(VLOOKUP($A44,'Season 5'!AK$4:CN$104,40,0),"0"),IFERROR(VLOOKUP($A44,'Season 6'!AK$4:CN$104,40,0),"0"),
IFERROR(VLOOKUP($A44,'Season 7'!AK$4:CN$104,40,0),"0"),IFERROR(VLOOKUP($A44,'Season 8'!AK$4:CN$104,40,0),"0"),
IFERROR(VLOOKUP($A44,'Season 9'!AK$4:CN$104,40,0),"0"),IFERROR(VLOOKUP($A44,'Season 10'!AK$4:CN$104,40,0),"0"),
IFERROR(VLOOKUP($A44,'Season 11'!AK$4:CN$104,40,0),"0"),IFERROR(VLOOKUP($A44,'Season 12'!AK$4:CN$104,40,0),"0"),
IFERROR(VLOOKUP($A44,'Season 13'!AK$4:CN$104,40,0),"0"),IFERROR(VLOOKUP($A44,'Season 14'!AK$4:CN$104,40,0),"0"),IFERROR(VLOOKUP($A44,'Season 15'!AK$4:CN$104,40,0),"0"),)</f>
        <v>0</v>
      </c>
      <c r="AN44" s="21">
        <f>SUM(IFERROR(VLOOKUP($A44,'Season 1'!AJ$4:CM$104,36,0),"0"),IFERROR(VLOOKUP($A44,'Season 2'!AK$4:CN$104,41,0),"0"),
IFERROR(VLOOKUP($A44,'Season 3'!AK$4:CN$104,41,0),"0"),IFERROR(VLOOKUP($A44,'Season 4'!AK$4:CN$104,41,0),"0"),
IFERROR(VLOOKUP($A44,'Season 5'!AK$4:CN$104,41,0),"0"),IFERROR(VLOOKUP($A44,'Season 6'!AK$4:CN$104,41,0),"0"),
IFERROR(VLOOKUP($A44,'Season 7'!AK$4:CN$104,41,0),"0"),IFERROR(VLOOKUP($A44,'Season 8'!AK$4:CN$104,41,0),"0"),
IFERROR(VLOOKUP($A44,'Season 9'!AK$4:CN$104,41,0),"0"),IFERROR(VLOOKUP($A44,'Season 10'!AK$4:CN$104,41,0),"0"),
IFERROR(VLOOKUP($A44,'Season 11'!AK$4:CN$104,41,0),"0"),IFERROR(VLOOKUP($A44,'Season 12'!AK$4:CN$104,41,0),"0"),
IFERROR(VLOOKUP($A44,'Season 13'!AK$4:CN$104,41,0),"0"),IFERROR(VLOOKUP($A44,'Season 14'!AK$4:CN$104,41,0),"0"),IFERROR(VLOOKUP($A44,'Season 15'!AK$4:CN$104,41,0),"0"),)</f>
        <v>0</v>
      </c>
      <c r="AO44" s="402">
        <f>SUM(IFERROR(VLOOKUP($A44,'Season 1'!AJ$4:CM$104,37,0),"0"),IFERROR(VLOOKUP($A44,'Season 2'!AK$4:CN$104,42,0),"0"),
IFERROR(VLOOKUP($A44,'Season 3'!AK$4:CN$104,42,0),"0"),IFERROR(VLOOKUP($A44,'Season 4'!AK$4:CN$104,42,0),"0"),
IFERROR(VLOOKUP($A44,'Season 5'!AK$4:CN$104,42,0),"0"),IFERROR(VLOOKUP($A44,'Season 6'!AK$4:CN$104,42,0),"0"),
IFERROR(VLOOKUP($A44,'Season 7'!AK$4:CN$104,42,0),"0"),IFERROR(VLOOKUP($A44,'Season 8'!AK$4:CN$104,42,0),"0"),
IFERROR(VLOOKUP($A44,'Season 9'!AK$4:CN$104,42,0),"0"),IFERROR(VLOOKUP($A44,'Season 10'!AK$4:CN$104,42,0),"0"),
IFERROR(VLOOKUP($A44,'Season 11'!AK$4:CN$104,42,0),"0"),IFERROR(VLOOKUP($A44,'Season 12'!AK$4:CN$104,42,0),"0"),
IFERROR(VLOOKUP($A44,'Season 13'!AK$4:CN$104,42,0),"0"),IFERROR(VLOOKUP($A44,'Season 14'!AK$4:CN$104,42,0),"0"),IFERROR(VLOOKUP($A44,'Season 15'!AK$4:CN$104,42,0),"0"),)</f>
        <v>0</v>
      </c>
      <c r="AP44" s="403">
        <f>SUM(IFERROR(VLOOKUP($A44,'Season 1'!AJ$4:CM$104,43,0),"0"),IFERROR(VLOOKUP($A44,'Season 2'!AK$4:CN$104,43,0),"0"),
IFERROR(VLOOKUP($A44,'Season 3'!AK$4:CN$104,43,0),"0"),IFERROR(VLOOKUP($A44,'Season 4'!AK$4:CN$104,43,0),"0"),
IFERROR(VLOOKUP($A44,'Season 5'!AK$4:CN$104,43,0),"0"),IFERROR(VLOOKUP($A44,'Season 6'!AK$4:CN$104,43,0),"0"),
IFERROR(VLOOKUP($A44,'Season 7'!AK$4:CN$104,43,0),"0"),IFERROR(VLOOKUP($A44,'Season 8'!AK$4:CN$104,43,0),"0"),
IFERROR(VLOOKUP($A44,'Season 9'!AK$4:CN$104,43,0),"0"),IFERROR(VLOOKUP($A44,'Season 10'!AK$4:CN$104,43,0),"0"),
IFERROR(VLOOKUP($A44,'Season 11'!AK$4:CN$104,43,0),"0"),IFERROR(VLOOKUP($A44,'Season 12'!AK$4:CN$104,43,0),"0"),
IFERROR(VLOOKUP($A44,'Season 13'!AK$4:CN$104,43,0),"0"),IFERROR(VLOOKUP($A44,'Season 14'!AK$4:CN$104,43,0),"0"),IFERROR(VLOOKUP($A44,'Season 15'!AK$4:CN$104,43,0),"0"),)</f>
        <v>0</v>
      </c>
      <c r="AQ44" s="398">
        <f>SUM(IFERROR(VLOOKUP($A44,'Season 1'!AJ$4:CM$104,44,0),"0"),IFERROR(VLOOKUP($A44,'Season 2'!AK$4:CN$104,44,0),"0"),
IFERROR(VLOOKUP($A44,'Season 3'!AK$4:CN$104,44,0),"0"),IFERROR(VLOOKUP($A44,'Season 4'!AK$4:CN$104,44,0),"0"),
IFERROR(VLOOKUP($A44,'Season 5'!AK$4:CN$104,44,0),"0"),IFERROR(VLOOKUP($A44,'Season 6'!AK$4:CN$104,44,0),"0"),
IFERROR(VLOOKUP($A44,'Season 7'!AK$4:CN$104,44,0),"0"),IFERROR(VLOOKUP($A44,'Season 8'!AK$4:CN$104,44,0),"0"),
IFERROR(VLOOKUP($A44,'Season 9'!AK$4:CN$104,44,0),"0"),IFERROR(VLOOKUP($A44,'Season 10'!AK$4:CN$104,44,0),"0"),
IFERROR(VLOOKUP($A44,'Season 11'!AK$4:CN$104,44,0),"0"),IFERROR(VLOOKUP($A44,'Season 12'!AK$4:CN$104,44,0),"0"),
IFERROR(VLOOKUP($A44,'Season 13'!AK$4:CN$104,44,0),"0"),IFERROR(VLOOKUP($A44,'Season 14'!AK$4:CN$104,44,0),"0"),IFERROR(VLOOKUP($A44,'Season 15'!AK$4:CN$104,44,0),"0"),)</f>
        <v>0</v>
      </c>
      <c r="AR44" s="518">
        <f>SUM(IFERROR(VLOOKUP($A44,'Season 1'!AJ$4:CM$104,45,0),"0"),IFERROR(VLOOKUP($A44,'Season 2'!AK$4:CN$104,45,0),"0"),
IFERROR(VLOOKUP($A44,'Season 3'!AK$4:CN$104,45,0),"0"),IFERROR(VLOOKUP($A44,'Season 4'!AK$4:CN$104,45,0),"0"),
IFERROR(VLOOKUP($A44,'Season 5'!AK$4:CN$104,45,0),"0"),IFERROR(VLOOKUP($A44,'Season 6'!AK$4:CN$104,45,0),"0"),
IFERROR(VLOOKUP($A44,'Season 7'!AK$4:CN$104,45,0),"0"),IFERROR(VLOOKUP($A44,'Season 8'!AK$4:CN$104,45,0),"0"),
IFERROR(VLOOKUP($A44,'Season 9'!AK$4:CN$104,45,0),"0"),IFERROR(VLOOKUP($A44,'Season 10'!AK$4:CN$104,45,0),"0"),
IFERROR(VLOOKUP($A44,'Season 11'!AK$4:CN$104,45,0),"0"),IFERROR(VLOOKUP($A44,'Season 12'!AK$4:CN$104,45,0),"0"),
IFERROR(VLOOKUP($A44,'Season 13'!AK$4:CN$104,45,0),"0"),IFERROR(VLOOKUP($A44,'Season 14'!AK$4:CN$104,45,0),"0"),IFERROR(VLOOKUP($A44,'Season 15'!AK$4:CN$104,45,0),"0"),)</f>
        <v>0</v>
      </c>
      <c r="AS44" s="21">
        <f>SUM(IFERROR(VLOOKUP($A44,'Season 1'!AJ$4:CM$104,46,0),"0"),IFERROR(VLOOKUP($A44,'Season 2'!AK$4:CN$104,46,0),"0"),
IFERROR(VLOOKUP($A44,'Season 3'!AK$4:CN$104,46,0),"0"),IFERROR(VLOOKUP($A44,'Season 4'!AK$4:CN$104,46,0),"0"),
IFERROR(VLOOKUP($A44,'Season 5'!AK$4:CN$104,46,0),"0"),IFERROR(VLOOKUP($A44,'Season 6'!AK$4:CN$104,46,0),"0"),
IFERROR(VLOOKUP($A44,'Season 7'!AK$4:CN$104,46,0),"0"),IFERROR(VLOOKUP($A44,'Season 8'!AK$4:CN$104,46,0),"0"),
IFERROR(VLOOKUP($A44,'Season 9'!AK$4:CN$104,46,0),"0"),IFERROR(VLOOKUP($A44,'Season 10'!AK$4:CN$104,46,0),"0"),
IFERROR(VLOOKUP($A44,'Season 11'!AK$4:CN$104,46,0),"0"),IFERROR(VLOOKUP($A44,'Season 12'!AK$4:CN$104,46,0),"0"),
IFERROR(VLOOKUP($A44,'Season 13'!AK$4:CN$104,46,0),"0"),IFERROR(VLOOKUP($A44,'Season 14'!AK$4:CN$104,46,0),"0"),IFERROR(VLOOKUP($A44,'Season 15'!AK$4:CN$104,46,0),"0"),)</f>
        <v>0</v>
      </c>
      <c r="AT44" s="402">
        <f>SUM(IFERROR(VLOOKUP($A44,'Season 1'!AJ$4:CM$104,47,0),"0"),IFERROR(VLOOKUP($A44,'Season 2'!AK$4:CN$104,47,0),"0"),
IFERROR(VLOOKUP($A44,'Season 3'!AK$4:CN$104,47,0),"0"),IFERROR(VLOOKUP($A44,'Season 4'!AK$4:CN$104,47,0),"0"),
IFERROR(VLOOKUP($A44,'Season 5'!AK$4:CN$104,47,0),"0"),IFERROR(VLOOKUP($A44,'Season 6'!AK$4:CN$104,47,0),"0"),
IFERROR(VLOOKUP($A44,'Season 7'!AK$4:CN$104,47,0),"0"),IFERROR(VLOOKUP($A44,'Season 8'!AK$4:CN$104,47,0),"0"),
IFERROR(VLOOKUP($A44,'Season 9'!AK$4:CN$104,47,0),"0"),IFERROR(VLOOKUP($A44,'Season 10'!AK$4:CN$104,47,0),"0"),
IFERROR(VLOOKUP($A44,'Season 11'!AK$4:CN$104,47,0),"0"),IFERROR(VLOOKUP($A44,'Season 12'!AK$4:CN$104,47,0),"0"),
IFERROR(VLOOKUP($A44,'Season 13'!AK$4:CN$104,47,0),"0"),IFERROR(VLOOKUP($A44,'Season 14'!AK$4:CN$104,47,0),"0"),IFERROR(VLOOKUP($A44,'Season 15'!AK$4:CN$104,47,0),"0"),)</f>
        <v>0</v>
      </c>
      <c r="AU44" s="403">
        <f>SUM(IFERROR(VLOOKUP($A44,'Season 3'!AK$4:CN$104,48,0),"0"),IFERROR(VLOOKUP($A44,'Season 4'!AK$4:CN$104,48,0),"0"),
IFERROR(VLOOKUP($A44,'Season 5'!AK$4:CN$104,48,0),"0"),IFERROR(VLOOKUP($A44,'Season 6'!AK$4:CN$104,48,0),"0"),
IFERROR(VLOOKUP($A44,'Season 7'!AK$4:CN$104,48,0),"0"),IFERROR(VLOOKUP($A44,'Season 8'!AK$4:CN$104,48,0),"0"),
IFERROR(VLOOKUP($A44,'Season 9'!AK$4:CN$104,48,0),"0"),IFERROR(VLOOKUP($A44,'Season 10'!AK$4:CN$104,48,0),"0"),
IFERROR(VLOOKUP($A44,'Season 11'!AK$4:CN$104,48,0),"0"),IFERROR(VLOOKUP($A44,'Season 12'!AK$4:CN$104,48,0),"0"),
IFERROR(VLOOKUP($A44,'Season 13'!AK$4:CN$104,48,0),"0"),IFERROR(VLOOKUP($A44,'Season 14'!AK$4:CN$104,48,0),"0"),IFERROR(VLOOKUP($A44,'Season 15'!AK$4:CN$104,48,0),"0"),)</f>
        <v>0</v>
      </c>
      <c r="AV44" s="398">
        <f>SUM(IFERROR(VLOOKUP($A44,'Season 3'!AK$4:CN$104,49,0),"0"),IFERROR(VLOOKUP($A44,'Season 4'!AK$4:CN$104,49,0),"0"),
IFERROR(VLOOKUP($A44,'Season 5'!AK$4:CN$104,49,0),"0"),IFERROR(VLOOKUP($A44,'Season 6'!AK$4:CN$104,49,0),"0"),
IFERROR(VLOOKUP($A44,'Season 7'!AK$4:CN$104,49,0),"0"),IFERROR(VLOOKUP($A44,'Season 8'!AK$4:CN$104,49,0),"0"),
IFERROR(VLOOKUP($A44,'Season 9'!AK$4:CN$104,49,0),"0"),IFERROR(VLOOKUP($A44,'Season 10'!AK$4:CN$104,49,0),"0"),
IFERROR(VLOOKUP($A44,'Season 11'!AK$4:CN$104,49,0),"0"),IFERROR(VLOOKUP($A44,'Season 12'!AK$4:CN$104,49,0),"0"),
IFERROR(VLOOKUP($A44,'Season 13'!AK$4:CN$104,49,0),"0"),IFERROR(VLOOKUP($A44,'Season 14'!AK$4:CN$104,49,0),"0"),IFERROR(VLOOKUP($A44,'Season 15'!AK$4:CN$104,49,0),"0"),)</f>
        <v>0</v>
      </c>
      <c r="AW44" s="518">
        <f>SUM(IFERROR(VLOOKUP($A44,'Season 3'!AK$4:CN$104,50,0),"0"),IFERROR(VLOOKUP($A44,'Season 4'!AK$4:CN$104,50,0),"0"),
IFERROR(VLOOKUP($A44,'Season 5'!AK$4:CN$104,50,0),"0"),IFERROR(VLOOKUP($A44,'Season 6'!AK$4:CN$104,50,0),"0"),
IFERROR(VLOOKUP($A44,'Season 7'!AK$4:CN$104,50,0),"0"),IFERROR(VLOOKUP($A44,'Season 8'!AK$4:CN$104,50,0),"0"),
IFERROR(VLOOKUP($A44,'Season 9'!AK$4:CN$104,50,0),"0"),IFERROR(VLOOKUP($A44,'Season 10'!AK$4:CN$104,50,0),"0"),
IFERROR(VLOOKUP($A44,'Season 11'!AK$4:CN$104,50,0),"0"),IFERROR(VLOOKUP($A44,'Season 12'!AK$4:CN$104,50,0),"0"),
IFERROR(VLOOKUP($A44,'Season 13'!AK$4:CN$104,50,0),"0"),IFERROR(VLOOKUP($A44,'Season 14'!AK$4:CN$104,50,0),"0"),IFERROR(VLOOKUP($A44,'Season 15'!AK$4:CN$104,50,0),"0"),)</f>
        <v>0</v>
      </c>
      <c r="AX44" s="21">
        <f>SUM(IFERROR(VLOOKUP($A44,'Season 3'!AK$4:CN$104,51,0),"0"),IFERROR(VLOOKUP($A44,'Season 4'!AK$4:CN$104,51,0),"0"),
IFERROR(VLOOKUP($A44,'Season 5'!AK$4:CN$104,51,0),"0"),IFERROR(VLOOKUP($A44,'Season 6'!AK$4:CN$104,51,0),"0"),
IFERROR(VLOOKUP($A44,'Season 7'!AK$4:CN$104,51,0),"0"),IFERROR(VLOOKUP($A44,'Season 8'!AK$4:CN$104,51,0),"0"),
IFERROR(VLOOKUP($A44,'Season 9'!AK$4:CN$104,51,0),"0"),IFERROR(VLOOKUP($A44,'Season 10'!AK$4:CN$104,51,0),"0"),
IFERROR(VLOOKUP($A44,'Season 11'!AK$4:CN$104,51,0),"0"),IFERROR(VLOOKUP($A44,'Season 12'!AK$4:CN$104,51,0),"0"),
IFERROR(VLOOKUP($A44,'Season 13'!AK$4:CN$104,51,0),"0"),IFERROR(VLOOKUP($A44,'Season 14'!AK$4:CN$104,51,0),"0"),IFERROR(VLOOKUP($A44,'Season 15'!AK$4:CN$104,51,0),"0"),)</f>
        <v>0</v>
      </c>
      <c r="AY44" s="402">
        <f>SUM(IFERROR(VLOOKUP($A44,'Season 3'!AK$4:CN$104,52,0),"0"),IFERROR(VLOOKUP($A44,'Season 4'!AK$4:CN$104,52,0),"0"),
IFERROR(VLOOKUP($A44,'Season 5'!AK$4:CN$104,52,0),"0"),IFERROR(VLOOKUP($A44,'Season 6'!AK$4:CN$104,52,0),"0"),
IFERROR(VLOOKUP($A44,'Season 7'!AK$4:CN$104,52,0),"0"),IFERROR(VLOOKUP($A44,'Season 8'!AK$4:CN$104,52,0),"0"),
IFERROR(VLOOKUP($A44,'Season 9'!AK$4:CN$104,52,0),"0"),IFERROR(VLOOKUP($A44,'Season 10'!AK$4:CN$104,52,0),"0"),
IFERROR(VLOOKUP($A44,'Season 11'!AK$4:CN$104,52,0),"0"),IFERROR(VLOOKUP($A44,'Season 12'!AK$4:CN$104,52,0),"0"),
IFERROR(VLOOKUP($A44,'Season 13'!AK$4:CN$104,52,0),"0"),IFERROR(VLOOKUP($A44,'Season 14'!AK$4:CN$104,52,0),"0"),IFERROR(VLOOKUP($A44,'Season 15'!AK$4:CN$104,52,0),"0"),)</f>
        <v>0</v>
      </c>
      <c r="AZ44" s="403">
        <f>SUM(IFERROR(VLOOKUP($A44,'Season 1'!AJ$4:CM$104,38,0),"0"),IFERROR(VLOOKUP($A44,'Season 2'!AK$4:CN$104,48,0),"0"),)</f>
        <v>0</v>
      </c>
      <c r="BA44" s="398">
        <f>SUM(IFERROR(VLOOKUP($A44,'Season 1'!AJ$4:CM$104,39,0),"0"),IFERROR(VLOOKUP($A44,'Season 2'!AK$4:CN$104,49,0),"0"),)</f>
        <v>0</v>
      </c>
      <c r="BB44" s="518">
        <f>SUM(IFERROR(VLOOKUP($A44,'Season 1'!AJ$4:CM$104,40,0),"0"),IFERROR(VLOOKUP($A44,'Season 2'!AK$4:CN$104,50,0),"0"),)</f>
        <v>0</v>
      </c>
      <c r="BC44" s="21">
        <f>SUM(IFERROR(VLOOKUP($A44,'Season 1'!AJ$4:CM$104,41,0),"0"),IFERROR(VLOOKUP($A44,'Season 2'!AK$4:CN$104,51,0),"0"),)</f>
        <v>0</v>
      </c>
      <c r="BD44" s="402">
        <f>SUM(IFERROR(VLOOKUP($A44,'Season 1'!AJ$4:CM$104,42,0),"0"),IFERROR(VLOOKUP($A44,'Season 2'!AK$4:CN$104,52,0),"0"),)</f>
        <v>0</v>
      </c>
      <c r="BE44" s="561">
        <f>SUM(
IFERROR(VLOOKUP($A44,'Season 1'!AJ$4:CM$104,48,0),"0"),IFERROR(VLOOKUP($A44,'Season 2'!AK$4:CN$104,53,0),"0"),
IFERROR(VLOOKUP($A44,'Season 3'!AK$4:CN$104,53,0),"0"),IFERROR(VLOOKUP($A44,'Season 4'!AK$4:CN$104,53,0),"0"),
IFERROR(VLOOKUP($A44,'Season 5'!AK$4:CN$104,53,0),"0"),IFERROR(VLOOKUP($A44,'Season 6'!AK$4:CN$104,53,0),"0"),
IFERROR(VLOOKUP($A44,'Season 7'!AK$4:CN$104,53,0),"0"),IFERROR(VLOOKUP($A44,'Season 8'!AK$4:CN$104,53,0),"0"),
IFERROR(VLOOKUP($A44,'Season 9'!AK$4:CN$104,53,0),"0"),IFERROR(VLOOKUP($A44,'Season 10'!AK$4:CN$104,53,0),"0"),
IFERROR(VLOOKUP($A44,'Season 11'!AK$4:CN$104,53,0),"0"),IFERROR(VLOOKUP($A44,'Season 12'!AK$4:CN$104,53,0),"0"),
IFERROR(VLOOKUP($A44,'Season 13'!AK$4:CN$104,53,0),"0"),IFERROR(VLOOKUP($A44,'Season 14'!AK$4:CN$104,53,0),"0"),IFERROR(VLOOKUP($A44,'Season 15'!AK$4:CN$104,53,0),"0"),)</f>
        <v>0</v>
      </c>
      <c r="BF44" s="562">
        <f>SUM(
IFERROR(VLOOKUP($A44,'Season 1'!AJ$4:CM$104,49,0),"0"),IFERROR(VLOOKUP($A44,'Season 2'!AK$4:CN$104,54,0),"0"),
IFERROR(VLOOKUP($A44,'Season 3'!AK$4:CN$104,54,0),"0"),IFERROR(VLOOKUP($A44,'Season 4'!AK$4:CN$104,54,0),"0"),
IFERROR(VLOOKUP($A44,'Season 5'!AK$4:CN$104,54,0),"0"),IFERROR(VLOOKUP($A44,'Season 6'!AK$4:CN$104,54,0),"0"),
IFERROR(VLOOKUP($A44,'Season 7'!AK$4:CN$104,54,0),"0"),IFERROR(VLOOKUP($A44,'Season 8'!AK$4:CN$104,54,0),"0"),
IFERROR(VLOOKUP($A44,'Season 9'!AK$4:CN$104,54,0),"0"),IFERROR(VLOOKUP($A44,'Season 10'!AK$4:CN$104,54,0),"0"),
IFERROR(VLOOKUP($A44,'Season 11'!AK$4:CN$104,540),"0"),IFERROR(VLOOKUP($A44,'Season 12'!AK$4:CN$104,54,0),"0"),
IFERROR(VLOOKUP($A44,'Season 13'!AK$4:CN$104,54,0),"0"),IFERROR(VLOOKUP($A44,'Season 14'!AK$4:CN$104,54,0),"0"),IFERROR(VLOOKUP($A44,'Season 15'!AK$4:CN$104,54,0),"0"),)</f>
        <v>0</v>
      </c>
      <c r="BG44" s="529" t="e">
        <f t="shared" si="1"/>
        <v>#DIV/0!</v>
      </c>
      <c r="BI44" s="553"/>
      <c r="BJ44" s="553"/>
      <c r="BK44" s="553"/>
      <c r="BL44" s="553"/>
      <c r="BM44" s="553"/>
      <c r="BN44" s="553"/>
      <c r="BO44" s="169"/>
      <c r="BP44" s="169"/>
      <c r="BQ44" s="169"/>
      <c r="BR44" s="169"/>
      <c r="BS44" s="12" t="str">
        <f>IFERROR(VLOOKUP($A44,'Season 1'!$AJ$4:$CM$104,50,0),"0")</f>
        <v>0</v>
      </c>
      <c r="BT44" s="12" t="str">
        <f>IFERROR(VLOOKUP($A44,'Season 1'!$AJ$4:$CM$104,51,0),"0")</f>
        <v>0</v>
      </c>
      <c r="BU44" s="12" t="str">
        <f>IFERROR(VLOOKUP($A44,'Season 2'!$AK$4:$CN$104,55,0),"0")</f>
        <v>0</v>
      </c>
      <c r="BV44" s="12" t="str">
        <f>IFERROR(VLOOKUP($A44,'Season 2'!$AK$4:$CN$104,56,0),"0")</f>
        <v>0</v>
      </c>
      <c r="BW44" s="12" t="str">
        <f>IFERROR(VLOOKUP($A44,'Season 3'!$AK$4:$CN$104,55,0),"0")</f>
        <v>0</v>
      </c>
      <c r="BX44" s="12" t="str">
        <f>IFERROR(VLOOKUP($A44,'Season 3'!$AK$4:$CN$104,56,0),"0")</f>
        <v>0</v>
      </c>
      <c r="BY44" s="12" t="str">
        <f>IFERROR(VLOOKUP($A44,'Season 4'!$AK$4:$CN$104,55,0),"0")</f>
        <v>0</v>
      </c>
      <c r="BZ44" s="12" t="str">
        <f>IFERROR(VLOOKUP($A44,'Season 4'!$AK$4:$CN$104,56,0),"0")</f>
        <v>0</v>
      </c>
      <c r="CA44" s="12" t="str">
        <f>IFERROR(VLOOKUP($A44,'Season 5'!$AK$4:$CN$104,55,0),"0")</f>
        <v>0</v>
      </c>
      <c r="CB44" s="12" t="str">
        <f>IFERROR(VLOOKUP($A44,'Season 5'!$AK$4:$CN$104,56,0),"0")</f>
        <v>0</v>
      </c>
      <c r="CC44" s="12" t="str">
        <f>IFERROR(VLOOKUP($A44,'Season 6'!$AK$4:$CN$104,55,0),"0")</f>
        <v>0</v>
      </c>
      <c r="CD44" s="12" t="str">
        <f>IFERROR(VLOOKUP($A44,'Season 6'!$AK$4:$CN$104,56,0),"0")</f>
        <v>0</v>
      </c>
      <c r="CE44" s="12" t="str">
        <f>IFERROR(VLOOKUP($A44,'Season 7'!$AK$4:$CN$104,55,0),"0")</f>
        <v>0</v>
      </c>
      <c r="CF44" s="12" t="str">
        <f>IFERROR(VLOOKUP($A44,'Season 7'!$AK$4:$CN$104,56,0),"0")</f>
        <v>0</v>
      </c>
      <c r="CG44" s="12" t="str">
        <f>IFERROR(VLOOKUP($A44,'Season 8'!$AK$4:$CN$104,55,0),"0")</f>
        <v>0</v>
      </c>
      <c r="CH44" s="12" t="str">
        <f>IFERROR(VLOOKUP($A44,'Season 8'!$AK$4:$CN$104,56,0),"0")</f>
        <v>0</v>
      </c>
      <c r="CI44" s="12" t="str">
        <f>IFERROR(VLOOKUP($A44,'Season 9'!$AK$4:$CN$104,55,0),"0")</f>
        <v>0</v>
      </c>
      <c r="CJ44" s="12" t="str">
        <f>IFERROR(VLOOKUP($A44,'Season 9'!$AK$4:$CN$104,56,0),"0")</f>
        <v>0</v>
      </c>
      <c r="CK44" s="12" t="str">
        <f>IFERROR(VLOOKUP($A44,'Season 10'!$AK$4:$CN$104,55,0),"0")</f>
        <v>0</v>
      </c>
      <c r="CL44" s="12" t="str">
        <f>IFERROR(VLOOKUP($A44,'Season 10'!$AK$4:$CN$104,56,0),"0")</f>
        <v>0</v>
      </c>
      <c r="CM44" s="12" t="str">
        <f>IFERROR(VLOOKUP($A44,'Season 11'!$AK$4:$CN$104,55,0),"0")</f>
        <v>0</v>
      </c>
      <c r="CN44" s="12" t="str">
        <f>IFERROR(VLOOKUP($A44,'Season 11'!$AK$4:$CN$104,56,0),"0")</f>
        <v>0</v>
      </c>
      <c r="CO44" s="12" t="str">
        <f>IFERROR(VLOOKUP($A44,'Season 12'!$AK$4:$CN$104,55,0),"0")</f>
        <v>0</v>
      </c>
      <c r="CP44" s="12" t="str">
        <f>IFERROR(VLOOKUP($A44,'Season 12'!$AK$4:$CN$104,56,0),"0")</f>
        <v>0</v>
      </c>
      <c r="CQ44" s="12" t="str">
        <f>IFERROR(VLOOKUP($A44,'Season 13'!$AK$4:$CN$104,55,0),"0")</f>
        <v>0</v>
      </c>
      <c r="CR44" s="12" t="str">
        <f>IFERROR(VLOOKUP($A44,'Season 13'!$AK$4:$CN$104,56,0),"0")</f>
        <v>0</v>
      </c>
      <c r="CS44" s="12" t="str">
        <f>IFERROR(VLOOKUP($A44,'Season 14'!$AK$4:$CN$104,55,0),"0")</f>
        <v>0</v>
      </c>
      <c r="CT44" s="12" t="str">
        <f>IFERROR(VLOOKUP($A44,'Season 14'!$AK$4:$CN$104,56,0),"0")</f>
        <v>0</v>
      </c>
      <c r="CU44" s="12" t="str">
        <f>IFERROR(VLOOKUP($A44,'Season 15'!$AK$4:$CN$104,55,0),"0")</f>
        <v>0</v>
      </c>
      <c r="CV44" s="12" t="str">
        <f>IFERROR(VLOOKUP($A44,'Season 15'!$AK$4:$CN$104,56,0),"0")</f>
        <v>0</v>
      </c>
    </row>
    <row r="45" spans="1:100" x14ac:dyDescent="0.25">
      <c r="A45" s="545"/>
      <c r="B45" s="516" t="str">
        <f>IFERROR(VLOOKUP('Data Totals'!A45,'Season 1'!AJ$4:CH$104,2,FALSE),IFERROR(VLOOKUP('Data Totals'!A45,'Season 2'!AK$4:CI$104,2,FALSE),IFERROR(VLOOKUP('Data Totals'!A45,'Season 3'!AK$4:CI$104,2,FALSE),IFERROR(VLOOKUP('Data Totals'!A45,'Season 4'!AK$4:CI$104,2,FALSE),IFERROR(VLOOKUP('Data Totals'!A45,'Season 5'!AK$4:CI$104,2,FALSE),IFERROR(VLOOKUP('Data Totals'!A45,'Season 6'!AK$4:CI$104,2,FALSE),IFERROR(VLOOKUP('Data Totals'!A45,'Season 7'!AK$4:CI$104,2,FALSE),IFERROR(VLOOKUP('Data Totals'!A45,'Season 8'!AK$4:CI$104,2,FALSE),IFERROR(VLOOKUP('Data Totals'!A45,'Season 9'!AK$4:CI$104,2,FALSE),IFERROR(VLOOKUP('Data Totals'!A45,'Season 10'!AK$4:CI$104,2,FALSE),IFERROR(VLOOKUP('Data Totals'!A45,'Season 11'!AK$4:CI$104,2,FALSE),IFERROR(VLOOKUP('Data Totals'!A45,'Season 12'!AK$4:CI$104,2,FALSE),IFERROR(VLOOKUP('Data Totals'!A45,'Season 13'!AK$4:CI$104,2,FALSE),IFERROR(VLOOKUP('Data Totals'!A45,'Season 14'!AK$4:CI$104,2,FALSE),IFERROR(VLOOKUP('Data Totals'!A45,'Season 15'!AK$4:CI$104,2,FALSE),"N/A")))))))))))))))</f>
        <v>N/A</v>
      </c>
      <c r="C45" s="517" t="str">
        <f>IFERROR(VLOOKUP('Data Totals'!A45,'Season 1'!AJ$4:CH$104,3,FALSE),IFERROR(VLOOKUP('Data Totals'!A45,'Season 2'!AK$4:CI$104,3,FALSE),IFERROR(VLOOKUP('Data Totals'!A45,'Season 3'!AK$4:CI$104,3,FALSE),IFERROR(VLOOKUP('Data Totals'!A45,'Season 4'!AK$4:CI$104,3,FALSE),IFERROR(VLOOKUP('Data Totals'!A45,'Season 5'!AK$4:CI$104,3,FALSE),IFERROR(VLOOKUP('Data Totals'!A45,'Season 6'!AK$4:CI$104,3,FALSE),IFERROR(VLOOKUP('Data Totals'!A45,'Season 7'!AK$4:CI$104,3,FALSE),IFERROR(VLOOKUP('Data Totals'!A45,'Season 8'!AK$4:CI$104,3,FALSE),IFERROR(VLOOKUP('Data Totals'!A45,'Season 9'!AK$4:CI$104,3,FALSE),IFERROR(VLOOKUP('Data Totals'!A45,'Season 10'!AK$4:CI$104,3,FALSE),IFERROR(VLOOKUP('Data Totals'!A45,'Season 11'!AK$4:CI$104,3,FALSE),IFERROR(VLOOKUP('Data Totals'!A45,'Season 12'!AK$4:CI$104,3,FALSE),IFERROR(VLOOKUP('Data Totals'!A45,'Season 13'!AK$4:CI$104,3,FALSE),IFERROR(VLOOKUP('Data Totals'!A45,'Season 14'!AK$4:CI$104,3,FALSE),IFERROR(VLOOKUP('Data Totals'!A45,'Season 15'!AK$4:CI$104,3,FALSE),"N/A")))))))))))))))</f>
        <v>N/A</v>
      </c>
      <c r="D45" s="517" t="str">
        <f>IFERROR(VLOOKUP('Data Totals'!A45,'Season 15'!AK$4:CI$104,4,FALSE),IFERROR(VLOOKUP('Data Totals'!A45,'Season 14'!AK$4:CI$104,4,FALSE),IFERROR(VLOOKUP('Data Totals'!A45,'Season 13'!AK$4:CI$104,4,FALSE),IFERROR(VLOOKUP('Data Totals'!A45,'Season 12'!AK$4:CI$104,4,FALSE),IFERROR(VLOOKUP('Data Totals'!A45,'Season 11'!AK$4:CI$104,4,FALSE),IFERROR(VLOOKUP('Data Totals'!A45,'Season 10'!AK$4:CI$104,4,FALSE),IFERROR(VLOOKUP('Data Totals'!A45,'Season 9'!AK$4:CI$104,4,FALSE),IFERROR(VLOOKUP('Data Totals'!A45,'Season 8'!AK$4:CI$104,4,FALSE),IFERROR(VLOOKUP('Data Totals'!A45,'Season 7'!AK$4:CI$104,4,FALSE),IFERROR(VLOOKUP('Data Totals'!A45,'Season 6'!AK$4:CI$104,4,FALSE),IFERROR(VLOOKUP('Data Totals'!A45,'Season 5'!AK$4:CI$104,4,FALSE),IFERROR(VLOOKUP('Data Totals'!A45,'Season 4'!AK$4:CI$104,4,FALSE),IFERROR(VLOOKUP('Data Totals'!A45,'Season 3'!AK$4:CI$104,4,FALSE),IFERROR(VLOOKUP('Data Totals'!A45,'Season 2'!AK$4:CI$104,4,FALSE),IFERROR(VLOOKUP('Data Totals'!A45,'Season 1'!AJ$4:CH$104,4,FALSE),"N/A")))))))))))))))</f>
        <v>N/A</v>
      </c>
      <c r="E45" s="517" t="e">
        <f t="shared" si="0"/>
        <v>#VALUE!</v>
      </c>
      <c r="F45" s="398">
        <f>SUM(IFERROR(VLOOKUP(A45,BI$3:BN$152,2,0),"0"),
IFERROR(VLOOKUP(A45,'Season 1'!AJ$4:CM$104,7,0),"0"),IFERROR(VLOOKUP(A45,'Season 2'!AK$4:CN$104,7,0),"0"),
IFERROR(VLOOKUP(A45,'Season 3'!AK$4:CN$104,7,0),"0"),IFERROR(VLOOKUP(A45,'Season 4'!AK$4:CN$104,7,0),"0"),
IFERROR(VLOOKUP(A45,'Season 5'!AK$4:CN$104,7,0),"0"),IFERROR(VLOOKUP(A45,'Season 6'!AK$4:CN$104,7,0),"0"),
IFERROR(VLOOKUP(A45,'Season 7'!AK$4:CN$104,7,0),"0"),IFERROR(VLOOKUP(A45,'Season 8'!AK$4:CN$104,7,0),"0"),
IFERROR(VLOOKUP(A45,'Season 9'!AK$4:CN$104,7,0),"0"),IFERROR(VLOOKUP(A45,'Season 10'!AK$4:CN$104,7,0),"0"),
IFERROR(VLOOKUP(A45,'Season 11'!AK$4:CN$104,7,0),"0"),IFERROR(VLOOKUP(A45,'Season 12'!AK$4:CN$104,7,0),"0"),
IFERROR(VLOOKUP(A45,'Season 13'!AK$4:CN$104,7,0),"0"),IFERROR(VLOOKUP(A45,'Season 14'!AK$4:CN$104,7,0),"0"),IFERROR(VLOOKUP(A45,'Season 15'!AK$4:CN$104,7,0),"0"),)</f>
        <v>0</v>
      </c>
      <c r="G45" s="398">
        <f>SUM(
IFERROR(VLOOKUP(A45,'Season 1'!AJ$4:CM$104,8,0),"0"),IFERROR(VLOOKUP(A45,'Season 2'!AK$4:CN$104,8,0),"0"),
IFERROR(VLOOKUP(A45,'Season 3'!AK$4:CN$104,8,0),"0"),IFERROR(VLOOKUP(A45,'Season 4'!AK$4:CN$104,8,0),"0"),
IFERROR(VLOOKUP(A45,'Season 5'!AK$4:CN$104,8,0),"0"),IFERROR(VLOOKUP(A45,'Season 6'!AK$4:CN$104,8,0),"0"),
IFERROR(VLOOKUP(A45,'Season 7'!AK$4:CN$104,8,0),"0"),IFERROR(VLOOKUP(A45,'Season 8'!AK$4:CN$104,8,0),"0"),
IFERROR(VLOOKUP(A45,'Season 9'!AK$4:CN$104,8,0),"0"),IFERROR(VLOOKUP(A45,'Season 10'!AK$4:CN$104,8,0),"0"),
IFERROR(VLOOKUP(A45,'Season 11'!AK$4:CN$104,8,0),"0"),IFERROR(VLOOKUP(A45,'Season 12'!AK$4:CN$104,8,0),"0"),
IFERROR(VLOOKUP(A45,'Season 13'!AK$4:CN$104,8,0),"0"),IFERROR(VLOOKUP(A45,'Season 14'!AK$4:CN$104,8,0),"0"),IFERROR(VLOOKUP(A45,'Season 15'!AK$4:CN$104,8,0),"0"),)</f>
        <v>0</v>
      </c>
      <c r="H45" s="329">
        <f>SUM(
IFERROR(VLOOKUP(A45,'Season 1'!AJ$4:CM$104,9,0),"0"),IFERROR(VLOOKUP(A45,'Season 2'!AK$4:CN$104,9,0),"0"),
IFERROR(VLOOKUP(A45,'Season 3'!AK$4:CN$104,9,0),"0"),IFERROR(VLOOKUP(A45,'Season 4'!AK$4:CN$104,9,0),"0"),
IFERROR(VLOOKUP(A45,'Season 5'!AK$4:CN$104,9,0),"0"),IFERROR(VLOOKUP(A45,'Season 6'!AK$4:CN$104,9,0),"0"),
IFERROR(VLOOKUP(A45,'Season 7'!AK$4:CN$104,9,0),"0"),IFERROR(VLOOKUP(A45,'Season 8'!AK$4:CN$104,9,0),"0"),
IFERROR(VLOOKUP(A45,'Season 9'!AK$4:CN$104,9,0),"0"),IFERROR(VLOOKUP(A45,'Season 10'!AK$4:CN$104,9,0),"0"),
IFERROR(VLOOKUP(A45,'Season 11'!AK$4:CN$104,9,0),"0"),IFERROR(VLOOKUP(A45,'Season 12'!AK$4:CN$104,9,0),"0"),
IFERROR(VLOOKUP(A45,'Season 13'!AK$4:CN$104,9,0),"0"),IFERROR(VLOOKUP(A45,'Season 14'!AK$4:CN$104,9,0),"0"),IFERROR(VLOOKUP(A45,'Season 15'!AK$4:CN$104,9,0),"0"),)</f>
        <v>0</v>
      </c>
      <c r="I45" s="518">
        <f>SUM(
IFERROR(VLOOKUP(A45,'Season 1'!AJ$4:CM$104,10,0),"0"),IFERROR(VLOOKUP(A45,'Season 2'!AK$4:CN$104,10,0),"0"),
IFERROR(VLOOKUP(A45,'Season 3'!AK$4:CN$104,10,0),"0"),IFERROR(VLOOKUP(A45,'Season 4'!AK$4:CN$104,10,0),"0"),
IFERROR(VLOOKUP(A45,'Season 5'!AK$4:CN$104,10,0),"0"),IFERROR(VLOOKUP(A45,'Season 6'!AK$4:CN$104,10,0),"0"),
IFERROR(VLOOKUP(A45,'Season 7'!AK$4:CN$104,10,0),"0"),IFERROR(VLOOKUP(A45,'Season 8'!AK$4:CN$104,10,0),"0"),
IFERROR(VLOOKUP(A45,'Season 9'!AK$4:CN$104,10,0),"0"),IFERROR(VLOOKUP(A45,'Season 10'!AK$4:CN$104,10,0),"0"),
IFERROR(VLOOKUP(A45,'Season 11'!AK$4:CN$104,10,0),"0"),IFERROR(VLOOKUP(A45,'Season 12'!AK$4:CN$104,10,0),"0"),
IFERROR(VLOOKUP(A45,'Season 13'!AK$4:CN$104,10,0),"0"),IFERROR(VLOOKUP(A45,'Season 14'!AK$4:CN$104,10,0),"0"),IFERROR(VLOOKUP(A45,'Season 15'!AK$4:CN$104,10,0),"0"),)</f>
        <v>0</v>
      </c>
      <c r="J45" s="21">
        <f>SUM(IFERROR(VLOOKUP(A45,BI$3:BN$152,3,0),"0"),
IFERROR(VLOOKUP(A45,'Season 1'!AJ$4:CM$104,11,0),"0"),IFERROR(VLOOKUP(A45,'Season 2'!AK$4:CN$104,11,0),"0"),
IFERROR(VLOOKUP(A45,'Season 3'!AK$4:CN$104,11,0),"0"),IFERROR(VLOOKUP(A45,'Season 4'!AK$4:CN$104,11,0),"0"),
IFERROR(VLOOKUP(A45,'Season 5'!AK$4:CN$104,11,0),"0"),IFERROR(VLOOKUP(A45,'Season 6'!AK$4:CN$104,11,0),"0"),
IFERROR(VLOOKUP(A45,'Season 7'!AK$4:CN$104,11,0),"0"),IFERROR(VLOOKUP(A45,'Season 8'!AK$4:CN$104,11,0),"0"),
IFERROR(VLOOKUP(A45,'Season 9'!AK$4:CN$104,11,0),"0"),IFERROR(VLOOKUP(A45,'Season 10'!AK$4:CN$104,11,0),"0"),
IFERROR(VLOOKUP(A45,'Season 11'!AK$4:CN$104,11,0),"0"),IFERROR(VLOOKUP(A45,'Season 12'!AK$4:CN$104,11,0),"0"),
IFERROR(VLOOKUP(A45,'Season 13'!AK$4:CN$104,11,0),"0"),IFERROR(VLOOKUP(A45,'Season 14'!AK$4:CN$104,11,0),"0"),IFERROR(VLOOKUP(A45,'Season 15'!AK$4:CN$104,11,0),"0"),)</f>
        <v>0</v>
      </c>
      <c r="K45" s="402">
        <f>SUM(IFERROR(VLOOKUP($A45,BI$3:BN$152,4,0),"0"),
IFERROR(VLOOKUP($A45,'Season 1'!AJ$4:CM$104,12,0),"0"),IFERROR(VLOOKUP($A45,'Season 2'!AK$4:CN$104,12,0),"0"),
IFERROR(VLOOKUP($A45,'Season 3'!AK$4:CN$104,12,0),"0"),IFERROR(VLOOKUP($A45,'Season 4'!AK$4:CN$104,12,0),"0"),
IFERROR(VLOOKUP($A45,'Season 5'!AK$4:CN$104,12,0),"0"),IFERROR(VLOOKUP($A45,'Season 6'!AK$4:CN$104,12,0),"0"),
IFERROR(VLOOKUP($A45,'Season 7'!AK$4:CN$104,12,0),"0"),IFERROR(VLOOKUP($A45,'Season 8'!AK$4:CN$104,12,0),"0"),
IFERROR(VLOOKUP($A45,'Season 9'!AK$4:CN$104,12,0),"0"),IFERROR(VLOOKUP($A45,'Season 10'!AK$4:CN$104,12,0),"0"),
IFERROR(VLOOKUP($A45,'Season 11'!AK$4:CN$104,12,0),"0"),IFERROR(VLOOKUP($A45,'Season 12'!AK$4:CN$104,12,0),"0"),
IFERROR(VLOOKUP($A45,'Season 13'!AK$4:CN$104,12,0),"0"),IFERROR(VLOOKUP($A45,'Season 14'!AK$4:CN$104,12,0),"0"),IFERROR(VLOOKUP(A45,'Season 15'!AK$4:CN$104,12,0),"0"),)</f>
        <v>0</v>
      </c>
      <c r="L45" s="403">
        <f>SUM(
IFERROR(VLOOKUP($A45,'Season 1'!AJ$4:CM$104,13,0),"0"),IFERROR(VLOOKUP($A45,'Season 2'!AK$4:CN$104,13,0),"0"),
IFERROR(VLOOKUP($A45,'Season 3'!AK$4:CN$104,13,0),"0"),IFERROR(VLOOKUP($A45,'Season 4'!AK$4:CN$104,13,0),"0"),
IFERROR(VLOOKUP($A45,'Season 5'!AK$4:CN$104,13,0),"0"),IFERROR(VLOOKUP($A45,'Season 6'!AK$4:CN$104,13,0),"0"),
IFERROR(VLOOKUP($A45,'Season 7'!AK$4:CN$104,13,0),"0"),IFERROR(VLOOKUP($A45,'Season 8'!AK$4:CN$104,13,0),"0"),
IFERROR(VLOOKUP($A45,'Season 9'!AK$4:CN$104,13,0),"0"),IFERROR(VLOOKUP($A45,'Season 10'!AK$4:CN$104,13,0),"0"),
IFERROR(VLOOKUP($A45,'Season 11'!AK$4:CN$104,13,0),"0"),IFERROR(VLOOKUP($A45,'Season 12'!AK$4:CN$104,13,0),"0"),
IFERROR(VLOOKUP($A45,'Season 13'!AK$4:CN$104,13,0),"0"),IFERROR(VLOOKUP($A45,'Season 14'!AK$4:CN$104,13,0),"0"),IFERROR(VLOOKUP(A45,'Season 15'!AK$4:CN$104,13,0),"0"),)</f>
        <v>0</v>
      </c>
      <c r="M45" s="398">
        <f>SUM(
IFERROR(VLOOKUP($A45,'Season 1'!AJ$4:CM$104,14,0),"0"),IFERROR(VLOOKUP($A45,'Season 2'!AK$4:CN$104,14,0),"0"),
IFERROR(VLOOKUP($A45,'Season 3'!AK$4:CN$104,14,0),"0"),IFERROR(VLOOKUP($A45,'Season 4'!AK$4:CN$104,14,0),"0"),
IFERROR(VLOOKUP($A45,'Season 5'!AK$4:CN$104,14,0),"0"),IFERROR(VLOOKUP($A45,'Season 6'!AK$4:CN$104,14,0),"0"),
IFERROR(VLOOKUP($A45,'Season 7'!AK$4:CN$104,14,0),"0"),IFERROR(VLOOKUP($A45,'Season 8'!AK$4:CN$104,14,0),"0"),
IFERROR(VLOOKUP($A45,'Season 9'!AK$4:CN$104,14,0),"0"),IFERROR(VLOOKUP($A45,'Season 10'!AK$4:CN$104,14,0),"0"),
IFERROR(VLOOKUP($A45,'Season 11'!AK$4:CN$104,14,0),"0"),IFERROR(VLOOKUP($A45,'Season 12'!AK$4:CN$104,14,0),"0"),
IFERROR(VLOOKUP($A45,'Season 13'!AK$4:CN$104,14,0),"0"),IFERROR(VLOOKUP($A45,'Season 14'!AK$4:CN$104,14,0),"0"),IFERROR(VLOOKUP(A45,'Season 15'!AK$4:CN$104,14,0),"0"),)</f>
        <v>0</v>
      </c>
      <c r="N45" s="518">
        <f>SUM(
IFERROR(VLOOKUP($A45,'Season 1'!AJ$4:CM$104,15,0),"0"),IFERROR(VLOOKUP($A45,'Season 2'!AK$4:CN$104,15,0),"0"),
IFERROR(VLOOKUP($A45,'Season 3'!AK$4:CN$104,15,0),"0"),IFERROR(VLOOKUP($A45,'Season 4'!AK$4:CN$104,15,0),"0"),
IFERROR(VLOOKUP($A45,'Season 5'!AK$4:CN$104,15,0),"0"),IFERROR(VLOOKUP($A45,'Season 6'!AK$4:CN$104,15,0),"0"),
IFERROR(VLOOKUP($A45,'Season 7'!AK$4:CN$104,15,0),"0"),IFERROR(VLOOKUP($A45,'Season 8'!AK$4:CN$104,15,0),"0"),
IFERROR(VLOOKUP($A45,'Season 9'!AK$4:CN$104,15,0),"0"),IFERROR(VLOOKUP($A45,'Season 10'!AK$4:CN$104,15,0),"0"),
IFERROR(VLOOKUP($A45,'Season 11'!AK$4:CN$104,15,0),"0"),IFERROR(VLOOKUP($A45,'Season 12'!AK$4:CN$104,15,0),"0"),
IFERROR(VLOOKUP($A45,'Season 13'!AK$4:CN$104,15,0),"0"),IFERROR(VLOOKUP($A45,'Season 14'!AK$4:CN$104,15,0),"0"),IFERROR(VLOOKUP(A45,'Season 15'!AK$4:CN$104,15,0),"0"),)</f>
        <v>0</v>
      </c>
      <c r="O45" s="21">
        <f>SUM(
IFERROR(VLOOKUP($A45,'Season 1'!AJ$4:CM$104,16,0),"0"),IFERROR(VLOOKUP($A45,'Season 2'!AK$4:CN$104,16,0),"0"),
IFERROR(VLOOKUP($A45,'Season 3'!AK$4:CN$104,16,0),"0"),IFERROR(VLOOKUP($A45,'Season 4'!AK$4:CN$104,16,0),"0"),
IFERROR(VLOOKUP($A45,'Season 5'!AK$4:CN$104,16,0),"0"),IFERROR(VLOOKUP($A45,'Season 6'!AK$4:CN$104,16,0),"0"),
IFERROR(VLOOKUP($A45,'Season 7'!AK$4:CN$104,16,0),"0"),IFERROR(VLOOKUP($A45,'Season 8'!AK$4:CN$104,16,0),"0"),
IFERROR(VLOOKUP($A45,'Season 9'!AK$4:CN$104,16,0),"0"),IFERROR(VLOOKUP($A45,'Season 10'!AK$4:CN$104,16,0),"0"),
IFERROR(VLOOKUP($A45,'Season 11'!AK$4:CN$104,16,0),"0"),IFERROR(VLOOKUP($A45,'Season 12'!AK$4:CN$104,16,0),"0"),
IFERROR(VLOOKUP($A45,'Season 13'!AK$4:CN$104,16,0),"0"),IFERROR(VLOOKUP($A45,'Season 14'!AK$4:CN$104,16,0),"0"),IFERROR(VLOOKUP(A45,'Season 15'!AK$4:CN$104,16,0),"0"),)</f>
        <v>0</v>
      </c>
      <c r="P45" s="402">
        <f>SUM(
IFERROR(VLOOKUP($A45,'Season 1'!AJ$4:CM$104,17,0),"0"),IFERROR(VLOOKUP($A45,'Season 2'!AK$4:CN$104,17,0),"0"),
IFERROR(VLOOKUP($A45,'Season 3'!AK$4:CN$104,17,0),"0"),IFERROR(VLOOKUP($A45,'Season 4'!AK$4:CN$104,17,0),"0"),
IFERROR(VLOOKUP($A45,'Season 5'!AK$4:CN$104,17,0),"0"),IFERROR(VLOOKUP($A45,'Season 6'!AK$4:CN$104,17,0),"0"),
IFERROR(VLOOKUP($A45,'Season 7'!AK$4:CN$104,17,0),"0"),IFERROR(VLOOKUP($A45,'Season 8'!AK$4:CN$104,17,0),"0"),
IFERROR(VLOOKUP($A45,'Season 9'!AK$4:CN$104,17,0),"0"),IFERROR(VLOOKUP($A45,'Season 10'!AK$4:CN$104,17,0),"0"),
IFERROR(VLOOKUP($A45,'Season 11'!AK$4:CN$104,17,0),"0"),IFERROR(VLOOKUP($A45,'Season 12'!AK$4:CN$104,17,0),"0"),
IFERROR(VLOOKUP($A45,'Season 13'!AK$4:CN$104,17,0),"0"),IFERROR(VLOOKUP($A45,'Season 14'!AK$4:CN$104,17,0),"0"),IFERROR(VLOOKUP(A45,'Season 15'!AK$4:CN$104,17,0),"0"),)</f>
        <v>0</v>
      </c>
      <c r="Q45" s="403">
        <f>SUM(
IFERROR(VLOOKUP($A45,'Season 1'!AJ$4:CM$104,18,0),"0"),IFERROR(VLOOKUP($A45,'Season 2'!AK$4:CN$104,18,0),"0"),
IFERROR(VLOOKUP($A45,'Season 3'!AK$4:CN$104,18,0),"0"),IFERROR(VLOOKUP($A45,'Season 4'!AK$4:CN$104,18,0),"0"),
IFERROR(VLOOKUP($A45,'Season 5'!AK$4:CN$104,18,0),"0"),IFERROR(VLOOKUP($A45,'Season 6'!AK$4:CN$104,18,0),"0"),
IFERROR(VLOOKUP($A45,'Season 7'!AK$4:CN$104,18,0),"0"),IFERROR(VLOOKUP($A45,'Season 8'!AK$4:CN$104,18,0),"0"),
IFERROR(VLOOKUP($A45,'Season 9'!AK$4:CN$104,18,0),"0"),IFERROR(VLOOKUP($A45,'Season 10'!AK$4:CN$104,18,0),"0"),
IFERROR(VLOOKUP($A45,'Season 11'!AK$4:CN$104,18,0),"0"),IFERROR(VLOOKUP($A45,'Season 12'!AK$4:CN$104,18,0),"0"),
IFERROR(VLOOKUP($A45,'Season 13'!AK$4:CN$104,18,0),"0"),IFERROR(VLOOKUP($A45,'Season 14'!AK$4:CN$104,18,0),"0"),IFERROR(VLOOKUP(A45,'Season 15'!AK$4:CN$104,18,0),"0"),)</f>
        <v>0</v>
      </c>
      <c r="R45" s="398">
        <f>SUM(
IFERROR(VLOOKUP($A45,'Season 1'!AJ$4:CM$104,19,0),"0"),IFERROR(VLOOKUP($A45,'Season 2'!AK$4:CN$104,19,0),"0"),
IFERROR(VLOOKUP($A45,'Season 3'!AK$4:CN$104,19,0),"0"),IFERROR(VLOOKUP($A45,'Season 4'!AK$4:CN$104,19,0),"0"),
IFERROR(VLOOKUP($A45,'Season 5'!AK$4:CN$104,19,0),"0"),IFERROR(VLOOKUP($A45,'Season 6'!AK$4:CN$104,19,0),"0"),
IFERROR(VLOOKUP($A45,'Season 7'!AK$4:CN$104,19,0),"0"),IFERROR(VLOOKUP($A45,'Season 8'!AK$4:CN$104,19,0),"0"),
IFERROR(VLOOKUP($A45,'Season 9'!AK$4:CN$104,19,0),"0"),IFERROR(VLOOKUP($A45,'Season 10'!AK$4:CN$104,19,0),"0"),
IFERROR(VLOOKUP($A45,'Season 11'!AK$4:CN$104,19,0),"0"),IFERROR(VLOOKUP($A45,'Season 12'!AK$4:CN$104,19,0),"0"),
IFERROR(VLOOKUP($A45,'Season 13'!AK$4:CN$104,19,0),"0"),IFERROR(VLOOKUP($A45,'Season 14'!AK$4:CN$104,19,0),"0"),IFERROR(VLOOKUP(A45,'Season 15'!AK$4:CN$104,19,0),"0"),)</f>
        <v>0</v>
      </c>
      <c r="S45" s="518">
        <f>SUM(
IFERROR(VLOOKUP($A45,'Season 1'!AJ$4:CM$104,20,0),"0"),IFERROR(VLOOKUP($A45,'Season 2'!AK$4:CN$104,20,0),"0"),
IFERROR(VLOOKUP($A45,'Season 3'!AK$4:CN$104,20,0),"0"),IFERROR(VLOOKUP($A45,'Season 4'!AK$4:CN$104,20,0),"0"),
IFERROR(VLOOKUP($A45,'Season 5'!AK$4:CN$104,20,0),"0"),IFERROR(VLOOKUP($A45,'Season 6'!AK$4:CN$104,20,0),"0"),
IFERROR(VLOOKUP($A45,'Season 7'!AK$4:CN$104,20,0),"0"),IFERROR(VLOOKUP($A45,'Season 8'!AK$4:CN$104,20,0),"0"),
IFERROR(VLOOKUP($A45,'Season 9'!AK$4:CN$104,20,0),"0"),IFERROR(VLOOKUP($A45,'Season 10'!AK$4:CN$104,20,0),"0"),
IFERROR(VLOOKUP($A45,'Season 11'!AK$4:CN$104,20,0),"0"),IFERROR(VLOOKUP($A45,'Season 12'!AK$4:CN$104,20,0),"0"),
IFERROR(VLOOKUP($A45,'Season 13'!AK$4:CN$104,20,0),"0"),IFERROR(VLOOKUP($A45,'Season 14'!AK$4:CN$104,20,0),"0"),IFERROR(VLOOKUP(A45,'Season 15'!AK$4:CN$104,20,0),"0"),)</f>
        <v>0</v>
      </c>
      <c r="T45" s="21">
        <f>SUM(
IFERROR(VLOOKUP($A45,'Season 1'!AJ$4:CM$104,21,0),"0"),IFERROR(VLOOKUP($A45,'Season 2'!AK$4:CN$104,21,0),"0"),
IFERROR(VLOOKUP($A45,'Season 3'!AK$4:CN$104,21,0),"0"),IFERROR(VLOOKUP($A45,'Season 4'!AK$4:CN$104,21,0),"0"),
IFERROR(VLOOKUP($A45,'Season 5'!AK$4:CN$104,21,0),"0"),IFERROR(VLOOKUP($A45,'Season 6'!AK$4:CN$104,21,0),"0"),
IFERROR(VLOOKUP($A45,'Season 7'!AK$4:CN$104,21,0),"0"),IFERROR(VLOOKUP($A45,'Season 8'!AK$4:CN$104,21,0),"0"),
IFERROR(VLOOKUP($A45,'Season 9'!AK$4:CN$104,21,0),"0"),IFERROR(VLOOKUP($A45,'Season 10'!AK$4:CN$104,21,0),"0"),
IFERROR(VLOOKUP($A45,'Season 11'!AK$4:CN$104,21,0),"0"),IFERROR(VLOOKUP($A45,'Season 12'!AK$4:CN$104,21,0),"0"),
IFERROR(VLOOKUP($A45,'Season 13'!AK$4:CN$104,21,0),"0"),IFERROR(VLOOKUP($A45,'Season 14'!AK$4:CN$104,21,0),"0"),IFERROR(VLOOKUP(A45,'Season 15'!AK$4:CN$104,21,0),"0"),)</f>
        <v>0</v>
      </c>
      <c r="U45" s="402">
        <f>SUM(
IFERROR(VLOOKUP($A45,'Season 1'!AJ$4:CM$104,22,0),"0"),IFERROR(VLOOKUP($A45,'Season 2'!AK$4:CN$104,22,0),"0"),
IFERROR(VLOOKUP($A45,'Season 3'!AK$4:CN$104,22,0),"0"),IFERROR(VLOOKUP($A45,'Season 4'!AK$4:CN$104,22,0),"0"),
IFERROR(VLOOKUP($A45,'Season 5'!AK$4:CN$104,22,0),"0"),IFERROR(VLOOKUP($A45,'Season 6'!AK$4:CN$104,22,0),"0"),
IFERROR(VLOOKUP($A45,'Season 7'!AK$4:CN$104,22,0),"0"),IFERROR(VLOOKUP($A45,'Season 8'!AK$4:CN$104,22,0),"0"),
IFERROR(VLOOKUP($A45,'Season 9'!AK$4:CN$104,22,0),"0"),IFERROR(VLOOKUP($A45,'Season 10'!AK$4:CN$104,22,0),"0"),
IFERROR(VLOOKUP($A45,'Season 11'!AK$4:CN$104,22,0),"0"),IFERROR(VLOOKUP($A45,'Season 12'!AK$4:CN$104,22,0),"0"),
IFERROR(VLOOKUP($A45,'Season 13'!AK$4:CN$104,22,0),"0"),IFERROR(VLOOKUP($A45,'Season 14'!AK$4:CN$104,22,0),"0"),IFERROR(VLOOKUP(A45,'Season 15'!AK$4:CN$104,22,0),"0"),)</f>
        <v>0</v>
      </c>
      <c r="V45" s="403">
        <f>SUM(
IFERROR(VLOOKUP($A45,'Season 1'!AJ$4:CM$104,23,0),"0"),IFERROR(VLOOKUP($A45,'Season 2'!AK$4:CN$104,23,0),"0"),
IFERROR(VLOOKUP($A45,'Season 3'!AK$4:CN$104,23,0),"0"),IFERROR(VLOOKUP($A45,'Season 4'!AK$4:CN$104,23,0),"0"),
IFERROR(VLOOKUP($A45,'Season 5'!AK$4:CN$104,23,0),"0"),IFERROR(VLOOKUP($A45,'Season 6'!AK$4:CN$104,23,0),"0"),
IFERROR(VLOOKUP($A45,'Season 7'!AK$4:CN$104,23,0),"0"),IFERROR(VLOOKUP($A45,'Season 8'!AK$4:CN$104,23,0),"0"),
IFERROR(VLOOKUP($A45,'Season 9'!AK$4:CN$104,23,0),"0"),IFERROR(VLOOKUP($A45,'Season 10'!AK$4:CN$104,23,0),"0"),
IFERROR(VLOOKUP($A45,'Season 11'!AK$4:CN$104,23,0),"0"),IFERROR(VLOOKUP($A45,'Season 12'!AK$4:CN$104,23,0),"0"),
IFERROR(VLOOKUP($A45,'Season 13'!AK$4:CN$104,23,0),"0"),IFERROR(VLOOKUP($A45,'Season 14'!AK$4:CN$104,23,0),"0"),IFERROR(VLOOKUP($A45,'Season 15'!AK$4:CN$104,23,0),"0"),)</f>
        <v>0</v>
      </c>
      <c r="W45" s="398">
        <f>SUM(
IFERROR(VLOOKUP($A45,'Season 1'!AJ$4:CM$104,24,0),"0"),IFERROR(VLOOKUP($A45,'Season 2'!AK$4:CN$104,24,0),"0"),
IFERROR(VLOOKUP($A45,'Season 3'!AK$4:CN$104,24,0),"0"),IFERROR(VLOOKUP($A45,'Season 4'!AK$4:CN$104,24,0),"0"),
IFERROR(VLOOKUP($A45,'Season 5'!AK$4:CN$104,24,0),"0"),IFERROR(VLOOKUP($A45,'Season 6'!AK$4:CN$104,24,0),"0"),
IFERROR(VLOOKUP($A45,'Season 7'!AK$4:CN$104,24,0),"0"),IFERROR(VLOOKUP($A45,'Season 8'!AK$4:CN$104,24,0),"0"),
IFERROR(VLOOKUP($A45,'Season 9'!AK$4:CN$104,24,0),"0"),IFERROR(VLOOKUP($A45,'Season 10'!AK$4:CN$104,24,0),"0"),
IFERROR(VLOOKUP($A45,'Season 11'!AK$4:CN$104,24,0),"0"),IFERROR(VLOOKUP($A45,'Season 12'!AK$4:CN$104,24,0),"0"),
IFERROR(VLOOKUP($A45,'Season 13'!AK$4:CN$104,24,0),"0"),IFERROR(VLOOKUP($A45,'Season 14'!AK$4:CN$104,24,0),"0"),IFERROR(VLOOKUP($A45,'Season 15'!AK$4:CN$104,24,0),"0"),)</f>
        <v>0</v>
      </c>
      <c r="X45" s="518">
        <f>SUM(
IFERROR(VLOOKUP($A45,'Season 1'!AJ$4:CM$104,25,0),"0"),IFERROR(VLOOKUP($A45,'Season 2'!AK$4:CN$104,25,0),"0"),
IFERROR(VLOOKUP($A45,'Season 3'!AK$4:CN$104,25,0),"0"),IFERROR(VLOOKUP($A45,'Season 4'!AK$4:CN$104,25,0),"0"),
IFERROR(VLOOKUP($A45,'Season 5'!AK$4:CN$104,25,0),"0"),IFERROR(VLOOKUP($A45,'Season 6'!AK$4:CN$104,25,0),"0"),
IFERROR(VLOOKUP($A45,'Season 7'!AK$4:CN$104,25,0),"0"),IFERROR(VLOOKUP($A45,'Season 8'!AK$4:CN$104,25,0),"0"),
IFERROR(VLOOKUP($A45,'Season 9'!AK$4:CN$104,25,0),"0"),IFERROR(VLOOKUP($A45,'Season 10'!AK$4:CN$104,25,0),"0"),
IFERROR(VLOOKUP($A45,'Season 11'!AK$4:CN$104,25,0),"0"),IFERROR(VLOOKUP($A45,'Season 12'!AK$4:CN$104,25,0),"0"),
IFERROR(VLOOKUP($A45,'Season 13'!AK$4:CN$104,25,0),"0"),IFERROR(VLOOKUP($A45,'Season 14'!AK$4:CN$104,25,0),"0"),IFERROR(VLOOKUP($A45,'Season 15'!AK$4:CN$104,25,0),"0"),)</f>
        <v>0</v>
      </c>
      <c r="Y45" s="21">
        <f>SUM(
IFERROR(VLOOKUP($A45,'Season 1'!AJ$4:CM$104,26,0),"0"),IFERROR(VLOOKUP($A45,'Season 2'!AK$4:CN$104,26,0),"0"),
IFERROR(VLOOKUP($A45,'Season 3'!AK$4:CN$104,26,0),"0"),IFERROR(VLOOKUP($A45,'Season 4'!AK$4:CN$104,26,0),"0"),
IFERROR(VLOOKUP($A45,'Season 5'!AK$4:CN$104,26,0),"0"),IFERROR(VLOOKUP($A45,'Season 6'!AK$4:CN$104,26,0),"0"),
IFERROR(VLOOKUP($A45,'Season 7'!AK$4:CN$104,26,0),"0"),IFERROR(VLOOKUP($A45,'Season 8'!AK$4:CN$104,26,0),"0"),
IFERROR(VLOOKUP($A45,'Season 9'!AK$4:CN$104,26,0),"0"),IFERROR(VLOOKUP($A45,'Season 10'!AK$4:CN$104,26,0),"0"),
IFERROR(VLOOKUP($A45,'Season 11'!AK$4:CN$104,26,0),"0"),IFERROR(VLOOKUP($A45,'Season 12'!AK$4:CN$104,26,0),"0"),
IFERROR(VLOOKUP($A45,'Season 13'!AK$4:CN$104,26,0),"0"),IFERROR(VLOOKUP($A45,'Season 14'!AK$4:CN$104,26,0),"0"),IFERROR(VLOOKUP($A45,'Season 15'!AK$4:CN$104,26,0),"0"),)</f>
        <v>0</v>
      </c>
      <c r="Z45" s="402">
        <f>SUM(
IFERROR(VLOOKUP($A45,'Season 1'!AJ$4:CM$104,27,0),"0"),IFERROR(VLOOKUP($A45,'Season 2'!AK$4:CN$104,27,0),"0"),
IFERROR(VLOOKUP($A45,'Season 3'!AK$4:CN$104,27,0),"0"),IFERROR(VLOOKUP($A45,'Season 4'!AK$4:CN$104,27,0),"0"),
IFERROR(VLOOKUP($A45,'Season 5'!AK$4:CN$104,27,0),"0"),IFERROR(VLOOKUP($A45,'Season 6'!AK$4:CN$104,27,0),"0"),
IFERROR(VLOOKUP($A45,'Season 7'!AK$4:CN$104,27,0),"0"),IFERROR(VLOOKUP($A45,'Season 8'!AK$4:CN$104,27,0),"0"),
IFERROR(VLOOKUP($A45,'Season 9'!AK$4:CN$104,27,0),"0"),IFERROR(VLOOKUP($A45,'Season 10'!AK$4:CN$104,27,0),"0"),
IFERROR(VLOOKUP($A45,'Season 11'!AK$4:CN$104,27,0),"0"),IFERROR(VLOOKUP($A45,'Season 12'!AK$4:CN$104,27,0),"0"),
IFERROR(VLOOKUP($A45,'Season 13'!AK$4:CN$104,27,0),"0"),IFERROR(VLOOKUP($A45,'Season 14'!AK$4:CN$104,27,0),"0"),IFERROR(VLOOKUP($A45,'Season 15'!AK$4:CN$104,27,0),"0"),)</f>
        <v>0</v>
      </c>
      <c r="AA45" s="403">
        <f>SUM(
IFERROR(VLOOKUP($A45,'Season 1'!AJ$4:CM$104,28,0),"0"),IFERROR(VLOOKUP($A45,'Season 2'!AK$4:CN$104,28,0),"0"),
IFERROR(VLOOKUP($A45,'Season 3'!AK$4:CN$104,28,0),"0"),IFERROR(VLOOKUP($A45,'Season 4'!AK$4:CN$104,28,0),"0"),
IFERROR(VLOOKUP($A45,'Season 5'!AK$4:CN$104,28,0),"0"),IFERROR(VLOOKUP($A45,'Season 6'!AK$4:CN$104,28,0),"0"),
IFERROR(VLOOKUP($A45,'Season 7'!AK$4:CN$104,28,0),"0"),IFERROR(VLOOKUP($A45,'Season 8'!AK$4:CN$104,28,0),"0"),
IFERROR(VLOOKUP($A45,'Season 9'!AK$4:CN$104,28,0),"0"),IFERROR(VLOOKUP($A45,'Season 10'!AK$4:CN$104,28,0),"0"),
IFERROR(VLOOKUP($A45,'Season 11'!AK$4:CN$104,28,0),"0"),IFERROR(VLOOKUP($A45,'Season 12'!AK$4:CN$104,28,0),"0"),
IFERROR(VLOOKUP($A45,'Season 13'!AK$4:CN$104,28,0),"0"),IFERROR(VLOOKUP($A45,'Season 14'!AK$4:CN$104,28,0),"0"),IFERROR(VLOOKUP($A45,'Season 15'!AK$4:CN$104,28,0),"0"),)</f>
        <v>0</v>
      </c>
      <c r="AB45" s="398">
        <f>SUM(
IFERROR(VLOOKUP($A45,'Season 1'!AJ$4:CM$104,29,0),"0"),IFERROR(VLOOKUP($A45,'Season 2'!AK$4:CN$104,29,0),"0"),
IFERROR(VLOOKUP($A45,'Season 3'!AK$4:CN$104,29,0),"0"),IFERROR(VLOOKUP($A45,'Season 4'!AK$4:CN$104,29,0),"0"),
IFERROR(VLOOKUP($A45,'Season 5'!AK$4:CN$104,29,0),"0"),IFERROR(VLOOKUP($A45,'Season 6'!AK$4:CN$104,29,0),"0"),
IFERROR(VLOOKUP($A45,'Season 7'!AK$4:CN$104,29,0),"0"),IFERROR(VLOOKUP($A45,'Season 8'!AK$4:CN$104,29,0),"0"),
IFERROR(VLOOKUP($A45,'Season 9'!AK$4:CN$104,29,0),"0"),IFERROR(VLOOKUP($A45,'Season 10'!AK$4:CN$104,29,0),"0"),
IFERROR(VLOOKUP($A45,'Season 11'!AK$4:CN$104,29,0),"0"),IFERROR(VLOOKUP($A45,'Season 12'!AK$4:CN$104,29,0),"0"),
IFERROR(VLOOKUP($A45,'Season 13'!AK$4:CN$104,29,0),"0"),IFERROR(VLOOKUP($A45,'Season 14'!AK$4:CN$104,29,0),"0"),IFERROR(VLOOKUP($A45,'Season 15'!AK$4:CN$104,29,0),"0"),)</f>
        <v>0</v>
      </c>
      <c r="AC45" s="518">
        <f>SUM(
IFERROR(VLOOKUP($A45,'Season 1'!AJ$4:CM$104,30,0),"0"),IFERROR(VLOOKUP($A45,'Season 2'!AK$4:CN$104,30,0),"0"),
IFERROR(VLOOKUP($A45,'Season 3'!AK$4:CN$104,30,0),"0"),IFERROR(VLOOKUP($A45,'Season 4'!AK$4:CN$104,30,0),"0"),
IFERROR(VLOOKUP($A45,'Season 5'!AK$4:CN$104,30,0),"0"),IFERROR(VLOOKUP($A45,'Season 6'!AK$4:CN$104,30,0),"0"),
IFERROR(VLOOKUP($A45,'Season 7'!AK$4:CN$104,30,0),"0"),IFERROR(VLOOKUP($A45,'Season 8'!AK$4:CN$104,30,0),"0"),
IFERROR(VLOOKUP($A45,'Season 9'!AK$4:CN$104,30,0),"0"),IFERROR(VLOOKUP($A45,'Season 10'!AK$4:CN$104,30,0),"0"),
IFERROR(VLOOKUP($A45,'Season 11'!AK$4:CN$104,30,0),"0"),IFERROR(VLOOKUP($A45,'Season 12'!AK$4:CN$104,30,0),"0"),
IFERROR(VLOOKUP($A45,'Season 13'!AK$4:CN$104,30,0),"0"),IFERROR(VLOOKUP($A45,'Season 14'!AK$4:CN$104,30,0),"0"),IFERROR(VLOOKUP($A45,'Season 15'!AK$4:CN$104,30,0),"0"),)</f>
        <v>0</v>
      </c>
      <c r="AD45" s="21">
        <f>SUM(
IFERROR(VLOOKUP($A45,'Season 1'!AJ$4:CM$104,31,0),"0"),IFERROR(VLOOKUP($A45,'Season 2'!AK$4:CN$104,31,0),"0"),
IFERROR(VLOOKUP($A45,'Season 3'!AK$4:CN$104,31,0),"0"),IFERROR(VLOOKUP($A45,'Season 4'!AK$4:CN$104,31,0),"0"),
IFERROR(VLOOKUP($A45,'Season 5'!AK$4:CN$104,31,0),"0"),IFERROR(VLOOKUP($A45,'Season 6'!AK$4:CN$104,31,0),"0"),
IFERROR(VLOOKUP($A45,'Season 7'!AK$4:CN$104,31,0),"0"),IFERROR(VLOOKUP($A45,'Season 8'!AK$4:CN$104,31,0),"0"),
IFERROR(VLOOKUP($A45,'Season 9'!AK$4:CN$104,31,0),"0"),IFERROR(VLOOKUP($A45,'Season 10'!AK$4:CN$104,31,0),"0"),
IFERROR(VLOOKUP($A45,'Season 11'!AK$4:CN$104,31,0),"0"),IFERROR(VLOOKUP($A45,'Season 12'!AK$4:CN$104,31,0),"0"),
IFERROR(VLOOKUP($A45,'Season 13'!AK$4:CN$104,31,0),"0"),IFERROR(VLOOKUP($A45,'Season 14'!AK$4:CN$104,31,0),"0"),IFERROR(VLOOKUP($A45,'Season 15'!AK$4:CN$104,31,0),"0"),)</f>
        <v>0</v>
      </c>
      <c r="AE45" s="402">
        <f>SUM(
IFERROR(VLOOKUP($A45,'Season 1'!AJ$4:CM$104,32,0),"0"),IFERROR(VLOOKUP($A45,'Season 2'!AK$4:CN$104,32,0),"0"),
IFERROR(VLOOKUP($A45,'Season 3'!AK$4:CN$104,32,0),"0"),IFERROR(VLOOKUP($A45,'Season 4'!AK$4:CN$104,32,0),"0"),
IFERROR(VLOOKUP($A45,'Season 5'!AK$4:CN$104,32,0),"0"),IFERROR(VLOOKUP($A45,'Season 6'!AK$4:CN$104,32,0),"0"),
IFERROR(VLOOKUP($A45,'Season 7'!AK$4:CN$104,32,0),"0"),IFERROR(VLOOKUP($A45,'Season 8'!AK$4:CN$104,32,0),"0"),
IFERROR(VLOOKUP($A45,'Season 9'!AK$4:CN$104,32,0),"0"),IFERROR(VLOOKUP($A45,'Season 10'!AK$4:CN$104,32,0),"0"),
IFERROR(VLOOKUP($A45,'Season 11'!AK$4:CN$104,32,0),"0"),IFERROR(VLOOKUP($A45,'Season 12'!AK$4:CN$104,32,0),"0"),
IFERROR(VLOOKUP($A45,'Season 13'!AK$4:CN$104,32,0),"0"),IFERROR(VLOOKUP($A45,'Season 14'!AK$4:CN$104,32,0),"0"),IFERROR(VLOOKUP($A45,'Season 15'!AK$4:CN$104,32,0),"0"),)</f>
        <v>0</v>
      </c>
      <c r="AF45" s="403">
        <f>SUM(IFERROR(VLOOKUP($A45,'Season 2'!AK$4:CN$104,33,0),"0"),
IFERROR(VLOOKUP($A45,'Season 3'!AK$4:CN$104,33,0),"0"),IFERROR(VLOOKUP($A45,'Season 4'!AK$4:CN$104,33,0),"0"),
IFERROR(VLOOKUP($A45,'Season 5'!AK$4:CN$104,33,0),"0"),IFERROR(VLOOKUP($A45,'Season 6'!AK$4:CN$104,33,0),"0"),
IFERROR(VLOOKUP($A45,'Season 7'!AK$4:CN$104,33,0),"0"),IFERROR(VLOOKUP($A45,'Season 8'!AK$4:CN$104,33,0),"0"),
IFERROR(VLOOKUP($A45,'Season 9'!AK$4:CN$104,33,0),"0"),IFERROR(VLOOKUP($A45,'Season 10'!AK$4:CN$104,33,0),"0"),
IFERROR(VLOOKUP($A45,'Season 11'!AK$4:CN$104,33,0),"0"),IFERROR(VLOOKUP($A45,'Season 12'!AK$4:CN$104,33,0),"0"),
IFERROR(VLOOKUP($A45,'Season 13'!AK$4:CN$104,33,0),"0"),IFERROR(VLOOKUP($A45,'Season 14'!AK$4:CN$104,33,0),"0"),IFERROR(VLOOKUP($A45,'Season 15'!AK$4:CN$104,33,0),"0"),)</f>
        <v>0</v>
      </c>
      <c r="AG45" s="398">
        <f>SUM(IFERROR(VLOOKUP($A45,'Season 2'!AK$4:CN$104,34,0),"0"),
IFERROR(VLOOKUP($A45,'Season 3'!AK$4:CN$104,34,0),"0"),IFERROR(VLOOKUP($A45,'Season 4'!AK$4:CN$104,34,0),"0"),
IFERROR(VLOOKUP($A45,'Season 5'!AK$4:CN$104,34,0),"0"),IFERROR(VLOOKUP($A45,'Season 6'!AK$4:CN$104,34,0),"0"),
IFERROR(VLOOKUP($A45,'Season 7'!AK$4:CN$104,34,0),"0"),IFERROR(VLOOKUP($A45,'Season 8'!AK$4:CN$104,34,0),"0"),
IFERROR(VLOOKUP($A45,'Season 9'!AK$4:CN$104,34,0),"0"),IFERROR(VLOOKUP($A45,'Season 10'!AK$4:CN$104,34,0),"0"),
IFERROR(VLOOKUP($A45,'Season 11'!AK$4:CN$104,34,0),"0"),IFERROR(VLOOKUP($A45,'Season 12'!AK$4:CN$104,34,0),"0"),
IFERROR(VLOOKUP($A45,'Season 13'!AK$4:CN$104,34,0),"0"),IFERROR(VLOOKUP($A45,'Season 14'!AK$4:CN$104,34,0),"0"),IFERROR(VLOOKUP($A45,'Season 15'!AK$4:CN$104,34,0),"0"),)</f>
        <v>0</v>
      </c>
      <c r="AH45" s="518">
        <f>SUM(IFERROR(VLOOKUP($A45,'Season 2'!AK$4:CN$104,35,0),"0"),
IFERROR(VLOOKUP($A45,'Season 3'!AK$4:CN$104,35,0),"0"),IFERROR(VLOOKUP($A45,'Season 4'!AK$4:CN$104,35,0),"0"),
IFERROR(VLOOKUP($A45,'Season 5'!AK$4:CN$104,35,0),"0"),IFERROR(VLOOKUP($A45,'Season 6'!AK$4:CN$104,35,0),"0"),
IFERROR(VLOOKUP($A45,'Season 7'!AK$4:CN$104,35,0),"0"),IFERROR(VLOOKUP($A45,'Season 8'!AK$4:CN$104,35,0),"0"),
IFERROR(VLOOKUP($A45,'Season 9'!AK$4:CN$104,35,0),"0"),IFERROR(VLOOKUP($A45,'Season 10'!AK$4:CN$104,35,0),"0"),
IFERROR(VLOOKUP($A45,'Season 11'!AK$4:CN$104,35,0),"0"),IFERROR(VLOOKUP($A45,'Season 12'!AK$4:CN$104,35,0),"0"),
IFERROR(VLOOKUP($A45,'Season 13'!AK$4:CN$104,35,0),"0"),IFERROR(VLOOKUP($A45,'Season 14'!AK$4:CN$104,35,0),"0"),IFERROR(VLOOKUP($A45,'Season 15'!AK$4:CN$104,35,0),"0"),)</f>
        <v>0</v>
      </c>
      <c r="AI45" s="21">
        <f>SUM(IFERROR(VLOOKUP($A45,'Season 2'!AK$4:CN$104,36,0),"0"),
IFERROR(VLOOKUP($A45,'Season 3'!AK$4:CN$104,36,0),"0"),IFERROR(VLOOKUP($A45,'Season 4'!AK$4:CN$104,36,0),"0"),
IFERROR(VLOOKUP($A45,'Season 5'!AK$4:CN$104,36,0),"0"),IFERROR(VLOOKUP($A45,'Season 6'!AK$4:CN$104,36,0),"0"),
IFERROR(VLOOKUP($A45,'Season 7'!AK$4:CN$104,36,0),"0"),IFERROR(VLOOKUP($A45,'Season 8'!AK$4:CN$104,36,0),"0"),
IFERROR(VLOOKUP($A45,'Season 9'!AK$4:CN$104,36,0),"0"),IFERROR(VLOOKUP($A45,'Season 10'!AK$4:CN$104,36,0),"0"),
IFERROR(VLOOKUP($A45,'Season 11'!AK$4:CN$104,36,0),"0"),IFERROR(VLOOKUP($A45,'Season 12'!AK$4:CN$104,36,0),"0"),
IFERROR(VLOOKUP($A45,'Season 13'!AK$4:CN$104,36,0),"0"),IFERROR(VLOOKUP($A45,'Season 14'!AK$4:CN$104,36,0),"0"),IFERROR(VLOOKUP($A45,'Season 15'!AK$4:CN$104,36,0),"0"),)</f>
        <v>0</v>
      </c>
      <c r="AJ45" s="402">
        <f>SUM(IFERROR(VLOOKUP($A45,'Season 2'!AK$4:CN$104,37,0),"0"),
IFERROR(VLOOKUP($A45,'Season 3'!AK$4:CN$104,37,0),"0"),IFERROR(VLOOKUP($A45,'Season 4'!AK$4:CN$104,37,0),"0"),
IFERROR(VLOOKUP($A45,'Season 5'!AK$4:CN$104,37,0),"0"),IFERROR(VLOOKUP($A45,'Season 6'!AK$4:CN$104,37,0),"0"),
IFERROR(VLOOKUP($A45,'Season 7'!AK$4:CN$104,37,0),"0"),IFERROR(VLOOKUP($A45,'Season 8'!AK$4:CN$104,37,0),"0"),
IFERROR(VLOOKUP($A45,'Season 9'!AK$4:CN$104,37,0),"0"),IFERROR(VLOOKUP($A45,'Season 10'!AK$4:CN$104,37,0),"0"),
IFERROR(VLOOKUP($A45,'Season 11'!AK$4:CN$104,37,0),"0"),IFERROR(VLOOKUP($A45,'Season 12'!AK$4:CN$104,37,0),"0"),
IFERROR(VLOOKUP($A45,'Season 13'!AK$4:CN$104,37,0),"0"),IFERROR(VLOOKUP($A45,'Season 14'!AK$4:CN$104,37,0),"0"),IFERROR(VLOOKUP($A45,'Season 15'!AK$4:CN$104,37,0),"0"),)</f>
        <v>0</v>
      </c>
      <c r="AK45" s="403">
        <f>SUM(IFERROR(VLOOKUP($A45,'Season 1'!AJ$4:CM$104,33,0),"0"),IFERROR(VLOOKUP($A45,'Season 2'!AK$4:CN$104,38,0),"0"),
IFERROR(VLOOKUP($A45,'Season 3'!AK$4:CN$104,38,0),"0"),IFERROR(VLOOKUP($A45,'Season 4'!AK$4:CN$104,38,0),"0"),
IFERROR(VLOOKUP($A45,'Season 5'!AK$4:CN$104,38,0),"0"),IFERROR(VLOOKUP($A45,'Season 6'!AK$4:CN$104,38,0),"0"),
IFERROR(VLOOKUP($A45,'Season 7'!AK$4:CN$104,38,0),"0"),IFERROR(VLOOKUP($A45,'Season 8'!AK$4:CN$104,38,0),"0"),
IFERROR(VLOOKUP($A45,'Season 9'!AK$4:CN$104,38,0),"0"),IFERROR(VLOOKUP($A45,'Season 10'!AK$4:CN$104,38,0),"0"),
IFERROR(VLOOKUP($A45,'Season 11'!AK$4:CN$104,38,0),"0"),IFERROR(VLOOKUP($A45,'Season 12'!AK$4:CN$104,38,0),"0"),
IFERROR(VLOOKUP($A45,'Season 13'!AK$4:CN$104,38,0),"0"),IFERROR(VLOOKUP($A45,'Season 14'!AK$4:CN$104,38,0),"0"),IFERROR(VLOOKUP($A45,'Season 15'!AK$4:CN$104,38,0),"0"),)</f>
        <v>0</v>
      </c>
      <c r="AL45" s="398">
        <f>SUM(IFERROR(VLOOKUP($A45,'Season 1'!AJ$4:CM$104,34,0),"0"),IFERROR(VLOOKUP($A45,'Season 2'!AK$4:CN$104,39,0),"0"),
IFERROR(VLOOKUP($A45,'Season 3'!AK$4:CN$104,39,0),"0"),IFERROR(VLOOKUP($A45,'Season 4'!AK$4:CN$104,39,0),"0"),
IFERROR(VLOOKUP($A45,'Season 5'!AK$4:CN$104,39,0),"0"),IFERROR(VLOOKUP($A45,'Season 6'!AK$4:CN$104,39,0),"0"),
IFERROR(VLOOKUP($A45,'Season 7'!AK$4:CN$104,39,0),"0"),IFERROR(VLOOKUP($A45,'Season 8'!AK$4:CN$104,39,0),"0"),
IFERROR(VLOOKUP($A45,'Season 9'!AK$4:CN$104,39,0),"0"),IFERROR(VLOOKUP($A45,'Season 10'!AK$4:CN$104,39,0),"0"),
IFERROR(VLOOKUP($A45,'Season 11'!AK$4:CN$104,39,0),"0"),IFERROR(VLOOKUP($A45,'Season 12'!AK$4:CN$104,39,0),"0"),
IFERROR(VLOOKUP($A45,'Season 13'!AK$4:CN$104,39,0),"0"),IFERROR(VLOOKUP($A45,'Season 14'!AK$4:CN$104,39,0),"0"),IFERROR(VLOOKUP($A45,'Season 15'!AK$4:CN$104,39,0),"0"),)</f>
        <v>0</v>
      </c>
      <c r="AM45" s="518">
        <f>SUM(IFERROR(VLOOKUP($A45,'Season 1'!AJ$4:CM$104,35,0),"0"),IFERROR(VLOOKUP($A45,'Season 2'!AK$4:CN$104,40,0),"0"),
IFERROR(VLOOKUP($A45,'Season 3'!AK$4:CN$104,40,0),"0"),IFERROR(VLOOKUP($A45,'Season 4'!AK$4:CN$104,40,0),"0"),
IFERROR(VLOOKUP($A45,'Season 5'!AK$4:CN$104,40,0),"0"),IFERROR(VLOOKUP($A45,'Season 6'!AK$4:CN$104,40,0),"0"),
IFERROR(VLOOKUP($A45,'Season 7'!AK$4:CN$104,40,0),"0"),IFERROR(VLOOKUP($A45,'Season 8'!AK$4:CN$104,40,0),"0"),
IFERROR(VLOOKUP($A45,'Season 9'!AK$4:CN$104,40,0),"0"),IFERROR(VLOOKUP($A45,'Season 10'!AK$4:CN$104,40,0),"0"),
IFERROR(VLOOKUP($A45,'Season 11'!AK$4:CN$104,40,0),"0"),IFERROR(VLOOKUP($A45,'Season 12'!AK$4:CN$104,40,0),"0"),
IFERROR(VLOOKUP($A45,'Season 13'!AK$4:CN$104,40,0),"0"),IFERROR(VLOOKUP($A45,'Season 14'!AK$4:CN$104,40,0),"0"),IFERROR(VLOOKUP($A45,'Season 15'!AK$4:CN$104,40,0),"0"),)</f>
        <v>0</v>
      </c>
      <c r="AN45" s="21">
        <f>SUM(IFERROR(VLOOKUP($A45,'Season 1'!AJ$4:CM$104,36,0),"0"),IFERROR(VLOOKUP($A45,'Season 2'!AK$4:CN$104,41,0),"0"),
IFERROR(VLOOKUP($A45,'Season 3'!AK$4:CN$104,41,0),"0"),IFERROR(VLOOKUP($A45,'Season 4'!AK$4:CN$104,41,0),"0"),
IFERROR(VLOOKUP($A45,'Season 5'!AK$4:CN$104,41,0),"0"),IFERROR(VLOOKUP($A45,'Season 6'!AK$4:CN$104,41,0),"0"),
IFERROR(VLOOKUP($A45,'Season 7'!AK$4:CN$104,41,0),"0"),IFERROR(VLOOKUP($A45,'Season 8'!AK$4:CN$104,41,0),"0"),
IFERROR(VLOOKUP($A45,'Season 9'!AK$4:CN$104,41,0),"0"),IFERROR(VLOOKUP($A45,'Season 10'!AK$4:CN$104,41,0),"0"),
IFERROR(VLOOKUP($A45,'Season 11'!AK$4:CN$104,41,0),"0"),IFERROR(VLOOKUP($A45,'Season 12'!AK$4:CN$104,41,0),"0"),
IFERROR(VLOOKUP($A45,'Season 13'!AK$4:CN$104,41,0),"0"),IFERROR(VLOOKUP($A45,'Season 14'!AK$4:CN$104,41,0),"0"),IFERROR(VLOOKUP($A45,'Season 15'!AK$4:CN$104,41,0),"0"),)</f>
        <v>0</v>
      </c>
      <c r="AO45" s="402">
        <f>SUM(IFERROR(VLOOKUP($A45,'Season 1'!AJ$4:CM$104,37,0),"0"),IFERROR(VLOOKUP($A45,'Season 2'!AK$4:CN$104,42,0),"0"),
IFERROR(VLOOKUP($A45,'Season 3'!AK$4:CN$104,42,0),"0"),IFERROR(VLOOKUP($A45,'Season 4'!AK$4:CN$104,42,0),"0"),
IFERROR(VLOOKUP($A45,'Season 5'!AK$4:CN$104,42,0),"0"),IFERROR(VLOOKUP($A45,'Season 6'!AK$4:CN$104,42,0),"0"),
IFERROR(VLOOKUP($A45,'Season 7'!AK$4:CN$104,42,0),"0"),IFERROR(VLOOKUP($A45,'Season 8'!AK$4:CN$104,42,0),"0"),
IFERROR(VLOOKUP($A45,'Season 9'!AK$4:CN$104,42,0),"0"),IFERROR(VLOOKUP($A45,'Season 10'!AK$4:CN$104,42,0),"0"),
IFERROR(VLOOKUP($A45,'Season 11'!AK$4:CN$104,42,0),"0"),IFERROR(VLOOKUP($A45,'Season 12'!AK$4:CN$104,42,0),"0"),
IFERROR(VLOOKUP($A45,'Season 13'!AK$4:CN$104,42,0),"0"),IFERROR(VLOOKUP($A45,'Season 14'!AK$4:CN$104,42,0),"0"),IFERROR(VLOOKUP($A45,'Season 15'!AK$4:CN$104,42,0),"0"),)</f>
        <v>0</v>
      </c>
      <c r="AP45" s="403">
        <f>SUM(IFERROR(VLOOKUP($A45,'Season 1'!AJ$4:CM$104,43,0),"0"),IFERROR(VLOOKUP($A45,'Season 2'!AK$4:CN$104,43,0),"0"),
IFERROR(VLOOKUP($A45,'Season 3'!AK$4:CN$104,43,0),"0"),IFERROR(VLOOKUP($A45,'Season 4'!AK$4:CN$104,43,0),"0"),
IFERROR(VLOOKUP($A45,'Season 5'!AK$4:CN$104,43,0),"0"),IFERROR(VLOOKUP($A45,'Season 6'!AK$4:CN$104,43,0),"0"),
IFERROR(VLOOKUP($A45,'Season 7'!AK$4:CN$104,43,0),"0"),IFERROR(VLOOKUP($A45,'Season 8'!AK$4:CN$104,43,0),"0"),
IFERROR(VLOOKUP($A45,'Season 9'!AK$4:CN$104,43,0),"0"),IFERROR(VLOOKUP($A45,'Season 10'!AK$4:CN$104,43,0),"0"),
IFERROR(VLOOKUP($A45,'Season 11'!AK$4:CN$104,43,0),"0"),IFERROR(VLOOKUP($A45,'Season 12'!AK$4:CN$104,43,0),"0"),
IFERROR(VLOOKUP($A45,'Season 13'!AK$4:CN$104,43,0),"0"),IFERROR(VLOOKUP($A45,'Season 14'!AK$4:CN$104,43,0),"0"),IFERROR(VLOOKUP($A45,'Season 15'!AK$4:CN$104,43,0),"0"),)</f>
        <v>0</v>
      </c>
      <c r="AQ45" s="398">
        <f>SUM(IFERROR(VLOOKUP($A45,'Season 1'!AJ$4:CM$104,44,0),"0"),IFERROR(VLOOKUP($A45,'Season 2'!AK$4:CN$104,44,0),"0"),
IFERROR(VLOOKUP($A45,'Season 3'!AK$4:CN$104,44,0),"0"),IFERROR(VLOOKUP($A45,'Season 4'!AK$4:CN$104,44,0),"0"),
IFERROR(VLOOKUP($A45,'Season 5'!AK$4:CN$104,44,0),"0"),IFERROR(VLOOKUP($A45,'Season 6'!AK$4:CN$104,44,0),"0"),
IFERROR(VLOOKUP($A45,'Season 7'!AK$4:CN$104,44,0),"0"),IFERROR(VLOOKUP($A45,'Season 8'!AK$4:CN$104,44,0),"0"),
IFERROR(VLOOKUP($A45,'Season 9'!AK$4:CN$104,44,0),"0"),IFERROR(VLOOKUP($A45,'Season 10'!AK$4:CN$104,44,0),"0"),
IFERROR(VLOOKUP($A45,'Season 11'!AK$4:CN$104,44,0),"0"),IFERROR(VLOOKUP($A45,'Season 12'!AK$4:CN$104,44,0),"0"),
IFERROR(VLOOKUP($A45,'Season 13'!AK$4:CN$104,44,0),"0"),IFERROR(VLOOKUP($A45,'Season 14'!AK$4:CN$104,44,0),"0"),IFERROR(VLOOKUP($A45,'Season 15'!AK$4:CN$104,44,0),"0"),)</f>
        <v>0</v>
      </c>
      <c r="AR45" s="518">
        <f>SUM(IFERROR(VLOOKUP($A45,'Season 1'!AJ$4:CM$104,45,0),"0"),IFERROR(VLOOKUP($A45,'Season 2'!AK$4:CN$104,45,0),"0"),
IFERROR(VLOOKUP($A45,'Season 3'!AK$4:CN$104,45,0),"0"),IFERROR(VLOOKUP($A45,'Season 4'!AK$4:CN$104,45,0),"0"),
IFERROR(VLOOKUP($A45,'Season 5'!AK$4:CN$104,45,0),"0"),IFERROR(VLOOKUP($A45,'Season 6'!AK$4:CN$104,45,0),"0"),
IFERROR(VLOOKUP($A45,'Season 7'!AK$4:CN$104,45,0),"0"),IFERROR(VLOOKUP($A45,'Season 8'!AK$4:CN$104,45,0),"0"),
IFERROR(VLOOKUP($A45,'Season 9'!AK$4:CN$104,45,0),"0"),IFERROR(VLOOKUP($A45,'Season 10'!AK$4:CN$104,45,0),"0"),
IFERROR(VLOOKUP($A45,'Season 11'!AK$4:CN$104,45,0),"0"),IFERROR(VLOOKUP($A45,'Season 12'!AK$4:CN$104,45,0),"0"),
IFERROR(VLOOKUP($A45,'Season 13'!AK$4:CN$104,45,0),"0"),IFERROR(VLOOKUP($A45,'Season 14'!AK$4:CN$104,45,0),"0"),IFERROR(VLOOKUP($A45,'Season 15'!AK$4:CN$104,45,0),"0"),)</f>
        <v>0</v>
      </c>
      <c r="AS45" s="21">
        <f>SUM(IFERROR(VLOOKUP($A45,'Season 1'!AJ$4:CM$104,46,0),"0"),IFERROR(VLOOKUP($A45,'Season 2'!AK$4:CN$104,46,0),"0"),
IFERROR(VLOOKUP($A45,'Season 3'!AK$4:CN$104,46,0),"0"),IFERROR(VLOOKUP($A45,'Season 4'!AK$4:CN$104,46,0),"0"),
IFERROR(VLOOKUP($A45,'Season 5'!AK$4:CN$104,46,0),"0"),IFERROR(VLOOKUP($A45,'Season 6'!AK$4:CN$104,46,0),"0"),
IFERROR(VLOOKUP($A45,'Season 7'!AK$4:CN$104,46,0),"0"),IFERROR(VLOOKUP($A45,'Season 8'!AK$4:CN$104,46,0),"0"),
IFERROR(VLOOKUP($A45,'Season 9'!AK$4:CN$104,46,0),"0"),IFERROR(VLOOKUP($A45,'Season 10'!AK$4:CN$104,46,0),"0"),
IFERROR(VLOOKUP($A45,'Season 11'!AK$4:CN$104,46,0),"0"),IFERROR(VLOOKUP($A45,'Season 12'!AK$4:CN$104,46,0),"0"),
IFERROR(VLOOKUP($A45,'Season 13'!AK$4:CN$104,46,0),"0"),IFERROR(VLOOKUP($A45,'Season 14'!AK$4:CN$104,46,0),"0"),IFERROR(VLOOKUP($A45,'Season 15'!AK$4:CN$104,46,0),"0"),)</f>
        <v>0</v>
      </c>
      <c r="AT45" s="402">
        <f>SUM(IFERROR(VLOOKUP($A45,'Season 1'!AJ$4:CM$104,47,0),"0"),IFERROR(VLOOKUP($A45,'Season 2'!AK$4:CN$104,47,0),"0"),
IFERROR(VLOOKUP($A45,'Season 3'!AK$4:CN$104,47,0),"0"),IFERROR(VLOOKUP($A45,'Season 4'!AK$4:CN$104,47,0),"0"),
IFERROR(VLOOKUP($A45,'Season 5'!AK$4:CN$104,47,0),"0"),IFERROR(VLOOKUP($A45,'Season 6'!AK$4:CN$104,47,0),"0"),
IFERROR(VLOOKUP($A45,'Season 7'!AK$4:CN$104,47,0),"0"),IFERROR(VLOOKUP($A45,'Season 8'!AK$4:CN$104,47,0),"0"),
IFERROR(VLOOKUP($A45,'Season 9'!AK$4:CN$104,47,0),"0"),IFERROR(VLOOKUP($A45,'Season 10'!AK$4:CN$104,47,0),"0"),
IFERROR(VLOOKUP($A45,'Season 11'!AK$4:CN$104,47,0),"0"),IFERROR(VLOOKUP($A45,'Season 12'!AK$4:CN$104,47,0),"0"),
IFERROR(VLOOKUP($A45,'Season 13'!AK$4:CN$104,47,0),"0"),IFERROR(VLOOKUP($A45,'Season 14'!AK$4:CN$104,47,0),"0"),IFERROR(VLOOKUP($A45,'Season 15'!AK$4:CN$104,47,0),"0"),)</f>
        <v>0</v>
      </c>
      <c r="AU45" s="403">
        <f>SUM(IFERROR(VLOOKUP($A45,'Season 3'!AK$4:CN$104,48,0),"0"),IFERROR(VLOOKUP($A45,'Season 4'!AK$4:CN$104,48,0),"0"),
IFERROR(VLOOKUP($A45,'Season 5'!AK$4:CN$104,48,0),"0"),IFERROR(VLOOKUP($A45,'Season 6'!AK$4:CN$104,48,0),"0"),
IFERROR(VLOOKUP($A45,'Season 7'!AK$4:CN$104,48,0),"0"),IFERROR(VLOOKUP($A45,'Season 8'!AK$4:CN$104,48,0),"0"),
IFERROR(VLOOKUP($A45,'Season 9'!AK$4:CN$104,48,0),"0"),IFERROR(VLOOKUP($A45,'Season 10'!AK$4:CN$104,48,0),"0"),
IFERROR(VLOOKUP($A45,'Season 11'!AK$4:CN$104,48,0),"0"),IFERROR(VLOOKUP($A45,'Season 12'!AK$4:CN$104,48,0),"0"),
IFERROR(VLOOKUP($A45,'Season 13'!AK$4:CN$104,48,0),"0"),IFERROR(VLOOKUP($A45,'Season 14'!AK$4:CN$104,48,0),"0"),IFERROR(VLOOKUP($A45,'Season 15'!AK$4:CN$104,48,0),"0"),)</f>
        <v>0</v>
      </c>
      <c r="AV45" s="398">
        <f>SUM(IFERROR(VLOOKUP($A45,'Season 3'!AK$4:CN$104,49,0),"0"),IFERROR(VLOOKUP($A45,'Season 4'!AK$4:CN$104,49,0),"0"),
IFERROR(VLOOKUP($A45,'Season 5'!AK$4:CN$104,49,0),"0"),IFERROR(VLOOKUP($A45,'Season 6'!AK$4:CN$104,49,0),"0"),
IFERROR(VLOOKUP($A45,'Season 7'!AK$4:CN$104,49,0),"0"),IFERROR(VLOOKUP($A45,'Season 8'!AK$4:CN$104,49,0),"0"),
IFERROR(VLOOKUP($A45,'Season 9'!AK$4:CN$104,49,0),"0"),IFERROR(VLOOKUP($A45,'Season 10'!AK$4:CN$104,49,0),"0"),
IFERROR(VLOOKUP($A45,'Season 11'!AK$4:CN$104,49,0),"0"),IFERROR(VLOOKUP($A45,'Season 12'!AK$4:CN$104,49,0),"0"),
IFERROR(VLOOKUP($A45,'Season 13'!AK$4:CN$104,49,0),"0"),IFERROR(VLOOKUP($A45,'Season 14'!AK$4:CN$104,49,0),"0"),IFERROR(VLOOKUP($A45,'Season 15'!AK$4:CN$104,49,0),"0"),)</f>
        <v>0</v>
      </c>
      <c r="AW45" s="518">
        <f>SUM(IFERROR(VLOOKUP($A45,'Season 3'!AK$4:CN$104,50,0),"0"),IFERROR(VLOOKUP($A45,'Season 4'!AK$4:CN$104,50,0),"0"),
IFERROR(VLOOKUP($A45,'Season 5'!AK$4:CN$104,50,0),"0"),IFERROR(VLOOKUP($A45,'Season 6'!AK$4:CN$104,50,0),"0"),
IFERROR(VLOOKUP($A45,'Season 7'!AK$4:CN$104,50,0),"0"),IFERROR(VLOOKUP($A45,'Season 8'!AK$4:CN$104,50,0),"0"),
IFERROR(VLOOKUP($A45,'Season 9'!AK$4:CN$104,50,0),"0"),IFERROR(VLOOKUP($A45,'Season 10'!AK$4:CN$104,50,0),"0"),
IFERROR(VLOOKUP($A45,'Season 11'!AK$4:CN$104,50,0),"0"),IFERROR(VLOOKUP($A45,'Season 12'!AK$4:CN$104,50,0),"0"),
IFERROR(VLOOKUP($A45,'Season 13'!AK$4:CN$104,50,0),"0"),IFERROR(VLOOKUP($A45,'Season 14'!AK$4:CN$104,50,0),"0"),IFERROR(VLOOKUP($A45,'Season 15'!AK$4:CN$104,50,0),"0"),)</f>
        <v>0</v>
      </c>
      <c r="AX45" s="21">
        <f>SUM(IFERROR(VLOOKUP($A45,'Season 3'!AK$4:CN$104,51,0),"0"),IFERROR(VLOOKUP($A45,'Season 4'!AK$4:CN$104,51,0),"0"),
IFERROR(VLOOKUP($A45,'Season 5'!AK$4:CN$104,51,0),"0"),IFERROR(VLOOKUP($A45,'Season 6'!AK$4:CN$104,51,0),"0"),
IFERROR(VLOOKUP($A45,'Season 7'!AK$4:CN$104,51,0),"0"),IFERROR(VLOOKUP($A45,'Season 8'!AK$4:CN$104,51,0),"0"),
IFERROR(VLOOKUP($A45,'Season 9'!AK$4:CN$104,51,0),"0"),IFERROR(VLOOKUP($A45,'Season 10'!AK$4:CN$104,51,0),"0"),
IFERROR(VLOOKUP($A45,'Season 11'!AK$4:CN$104,51,0),"0"),IFERROR(VLOOKUP($A45,'Season 12'!AK$4:CN$104,51,0),"0"),
IFERROR(VLOOKUP($A45,'Season 13'!AK$4:CN$104,51,0),"0"),IFERROR(VLOOKUP($A45,'Season 14'!AK$4:CN$104,51,0),"0"),IFERROR(VLOOKUP($A45,'Season 15'!AK$4:CN$104,51,0),"0"),)</f>
        <v>0</v>
      </c>
      <c r="AY45" s="402">
        <f>SUM(IFERROR(VLOOKUP($A45,'Season 3'!AK$4:CN$104,52,0),"0"),IFERROR(VLOOKUP($A45,'Season 4'!AK$4:CN$104,52,0),"0"),
IFERROR(VLOOKUP($A45,'Season 5'!AK$4:CN$104,52,0),"0"),IFERROR(VLOOKUP($A45,'Season 6'!AK$4:CN$104,52,0),"0"),
IFERROR(VLOOKUP($A45,'Season 7'!AK$4:CN$104,52,0),"0"),IFERROR(VLOOKUP($A45,'Season 8'!AK$4:CN$104,52,0),"0"),
IFERROR(VLOOKUP($A45,'Season 9'!AK$4:CN$104,52,0),"0"),IFERROR(VLOOKUP($A45,'Season 10'!AK$4:CN$104,52,0),"0"),
IFERROR(VLOOKUP($A45,'Season 11'!AK$4:CN$104,52,0),"0"),IFERROR(VLOOKUP($A45,'Season 12'!AK$4:CN$104,52,0),"0"),
IFERROR(VLOOKUP($A45,'Season 13'!AK$4:CN$104,52,0),"0"),IFERROR(VLOOKUP($A45,'Season 14'!AK$4:CN$104,52,0),"0"),IFERROR(VLOOKUP($A45,'Season 15'!AK$4:CN$104,52,0),"0"),)</f>
        <v>0</v>
      </c>
      <c r="AZ45" s="403">
        <f>SUM(IFERROR(VLOOKUP($A45,'Season 1'!AJ$4:CM$104,38,0),"0"),IFERROR(VLOOKUP($A45,'Season 2'!AK$4:CN$104,48,0),"0"),)</f>
        <v>0</v>
      </c>
      <c r="BA45" s="398">
        <f>SUM(IFERROR(VLOOKUP($A45,'Season 1'!AJ$4:CM$104,39,0),"0"),IFERROR(VLOOKUP($A45,'Season 2'!AK$4:CN$104,49,0),"0"),)</f>
        <v>0</v>
      </c>
      <c r="BB45" s="518">
        <f>SUM(IFERROR(VLOOKUP($A45,'Season 1'!AJ$4:CM$104,40,0),"0"),IFERROR(VLOOKUP($A45,'Season 2'!AK$4:CN$104,50,0),"0"),)</f>
        <v>0</v>
      </c>
      <c r="BC45" s="21">
        <f>SUM(IFERROR(VLOOKUP($A45,'Season 1'!AJ$4:CM$104,41,0),"0"),IFERROR(VLOOKUP($A45,'Season 2'!AK$4:CN$104,51,0),"0"),)</f>
        <v>0</v>
      </c>
      <c r="BD45" s="402">
        <f>SUM(IFERROR(VLOOKUP($A45,'Season 1'!AJ$4:CM$104,42,0),"0"),IFERROR(VLOOKUP($A45,'Season 2'!AK$4:CN$104,52,0),"0"),)</f>
        <v>0</v>
      </c>
      <c r="BE45" s="561">
        <f>SUM(
IFERROR(VLOOKUP($A45,'Season 1'!AJ$4:CM$104,48,0),"0"),IFERROR(VLOOKUP($A45,'Season 2'!AK$4:CN$104,53,0),"0"),
IFERROR(VLOOKUP($A45,'Season 3'!AK$4:CN$104,53,0),"0"),IFERROR(VLOOKUP($A45,'Season 4'!AK$4:CN$104,53,0),"0"),
IFERROR(VLOOKUP($A45,'Season 5'!AK$4:CN$104,53,0),"0"),IFERROR(VLOOKUP($A45,'Season 6'!AK$4:CN$104,53,0),"0"),
IFERROR(VLOOKUP($A45,'Season 7'!AK$4:CN$104,53,0),"0"),IFERROR(VLOOKUP($A45,'Season 8'!AK$4:CN$104,53,0),"0"),
IFERROR(VLOOKUP($A45,'Season 9'!AK$4:CN$104,53,0),"0"),IFERROR(VLOOKUP($A45,'Season 10'!AK$4:CN$104,53,0),"0"),
IFERROR(VLOOKUP($A45,'Season 11'!AK$4:CN$104,53,0),"0"),IFERROR(VLOOKUP($A45,'Season 12'!AK$4:CN$104,53,0),"0"),
IFERROR(VLOOKUP($A45,'Season 13'!AK$4:CN$104,53,0),"0"),IFERROR(VLOOKUP($A45,'Season 14'!AK$4:CN$104,53,0),"0"),IFERROR(VLOOKUP($A45,'Season 15'!AK$4:CN$104,53,0),"0"),)</f>
        <v>0</v>
      </c>
      <c r="BF45" s="562">
        <f>SUM(
IFERROR(VLOOKUP($A45,'Season 1'!AJ$4:CM$104,49,0),"0"),IFERROR(VLOOKUP($A45,'Season 2'!AK$4:CN$104,54,0),"0"),
IFERROR(VLOOKUP($A45,'Season 3'!AK$4:CN$104,54,0),"0"),IFERROR(VLOOKUP($A45,'Season 4'!AK$4:CN$104,54,0),"0"),
IFERROR(VLOOKUP($A45,'Season 5'!AK$4:CN$104,54,0),"0"),IFERROR(VLOOKUP($A45,'Season 6'!AK$4:CN$104,54,0),"0"),
IFERROR(VLOOKUP($A45,'Season 7'!AK$4:CN$104,54,0),"0"),IFERROR(VLOOKUP($A45,'Season 8'!AK$4:CN$104,54,0),"0"),
IFERROR(VLOOKUP($A45,'Season 9'!AK$4:CN$104,54,0),"0"),IFERROR(VLOOKUP($A45,'Season 10'!AK$4:CN$104,54,0),"0"),
IFERROR(VLOOKUP($A45,'Season 11'!AK$4:CN$104,540),"0"),IFERROR(VLOOKUP($A45,'Season 12'!AK$4:CN$104,54,0),"0"),
IFERROR(VLOOKUP($A45,'Season 13'!AK$4:CN$104,54,0),"0"),IFERROR(VLOOKUP($A45,'Season 14'!AK$4:CN$104,54,0),"0"),IFERROR(VLOOKUP($A45,'Season 15'!AK$4:CN$104,54,0),"0"),)</f>
        <v>0</v>
      </c>
      <c r="BG45" s="529" t="e">
        <f t="shared" si="1"/>
        <v>#DIV/0!</v>
      </c>
      <c r="BI45" s="553"/>
      <c r="BJ45" s="553"/>
      <c r="BK45" s="553"/>
      <c r="BL45" s="553"/>
      <c r="BM45" s="553"/>
      <c r="BN45" s="553"/>
      <c r="BO45" s="169"/>
      <c r="BP45" s="169"/>
      <c r="BQ45" s="169"/>
      <c r="BR45" s="169"/>
      <c r="BS45" s="12" t="str">
        <f>IFERROR(VLOOKUP($A45,'Season 1'!$AJ$4:$CM$104,50,0),"0")</f>
        <v>0</v>
      </c>
      <c r="BT45" s="12" t="str">
        <f>IFERROR(VLOOKUP($A45,'Season 1'!$AJ$4:$CM$104,51,0),"0")</f>
        <v>0</v>
      </c>
      <c r="BU45" s="12" t="str">
        <f>IFERROR(VLOOKUP($A45,'Season 2'!$AK$4:$CN$104,55,0),"0")</f>
        <v>0</v>
      </c>
      <c r="BV45" s="12" t="str">
        <f>IFERROR(VLOOKUP($A45,'Season 2'!$AK$4:$CN$104,56,0),"0")</f>
        <v>0</v>
      </c>
      <c r="BW45" s="12" t="str">
        <f>IFERROR(VLOOKUP($A45,'Season 3'!$AK$4:$CN$104,55,0),"0")</f>
        <v>0</v>
      </c>
      <c r="BX45" s="12" t="str">
        <f>IFERROR(VLOOKUP($A45,'Season 3'!$AK$4:$CN$104,56,0),"0")</f>
        <v>0</v>
      </c>
      <c r="BY45" s="12" t="str">
        <f>IFERROR(VLOOKUP($A45,'Season 4'!$AK$4:$CN$104,55,0),"0")</f>
        <v>0</v>
      </c>
      <c r="BZ45" s="12" t="str">
        <f>IFERROR(VLOOKUP($A45,'Season 4'!$AK$4:$CN$104,56,0),"0")</f>
        <v>0</v>
      </c>
      <c r="CA45" s="12" t="str">
        <f>IFERROR(VLOOKUP($A45,'Season 5'!$AK$4:$CN$104,55,0),"0")</f>
        <v>0</v>
      </c>
      <c r="CB45" s="12" t="str">
        <f>IFERROR(VLOOKUP($A45,'Season 5'!$AK$4:$CN$104,56,0),"0")</f>
        <v>0</v>
      </c>
      <c r="CC45" s="12" t="str">
        <f>IFERROR(VLOOKUP($A45,'Season 6'!$AK$4:$CN$104,55,0),"0")</f>
        <v>0</v>
      </c>
      <c r="CD45" s="12" t="str">
        <f>IFERROR(VLOOKUP($A45,'Season 6'!$AK$4:$CN$104,56,0),"0")</f>
        <v>0</v>
      </c>
      <c r="CE45" s="12" t="str">
        <f>IFERROR(VLOOKUP($A45,'Season 7'!$AK$4:$CN$104,55,0),"0")</f>
        <v>0</v>
      </c>
      <c r="CF45" s="12" t="str">
        <f>IFERROR(VLOOKUP($A45,'Season 7'!$AK$4:$CN$104,56,0),"0")</f>
        <v>0</v>
      </c>
      <c r="CG45" s="12" t="str">
        <f>IFERROR(VLOOKUP($A45,'Season 8'!$AK$4:$CN$104,55,0),"0")</f>
        <v>0</v>
      </c>
      <c r="CH45" s="12" t="str">
        <f>IFERROR(VLOOKUP($A45,'Season 8'!$AK$4:$CN$104,56,0),"0")</f>
        <v>0</v>
      </c>
      <c r="CI45" s="12" t="str">
        <f>IFERROR(VLOOKUP($A45,'Season 9'!$AK$4:$CN$104,55,0),"0")</f>
        <v>0</v>
      </c>
      <c r="CJ45" s="12" t="str">
        <f>IFERROR(VLOOKUP($A45,'Season 9'!$AK$4:$CN$104,56,0),"0")</f>
        <v>0</v>
      </c>
      <c r="CK45" s="12" t="str">
        <f>IFERROR(VLOOKUP($A45,'Season 10'!$AK$4:$CN$104,55,0),"0")</f>
        <v>0</v>
      </c>
      <c r="CL45" s="12" t="str">
        <f>IFERROR(VLOOKUP($A45,'Season 10'!$AK$4:$CN$104,56,0),"0")</f>
        <v>0</v>
      </c>
      <c r="CM45" s="12" t="str">
        <f>IFERROR(VLOOKUP($A45,'Season 11'!$AK$4:$CN$104,55,0),"0")</f>
        <v>0</v>
      </c>
      <c r="CN45" s="12" t="str">
        <f>IFERROR(VLOOKUP($A45,'Season 11'!$AK$4:$CN$104,56,0),"0")</f>
        <v>0</v>
      </c>
      <c r="CO45" s="12" t="str">
        <f>IFERROR(VLOOKUP($A45,'Season 12'!$AK$4:$CN$104,55,0),"0")</f>
        <v>0</v>
      </c>
      <c r="CP45" s="12" t="str">
        <f>IFERROR(VLOOKUP($A45,'Season 12'!$AK$4:$CN$104,56,0),"0")</f>
        <v>0</v>
      </c>
      <c r="CQ45" s="12" t="str">
        <f>IFERROR(VLOOKUP($A45,'Season 13'!$AK$4:$CN$104,55,0),"0")</f>
        <v>0</v>
      </c>
      <c r="CR45" s="12" t="str">
        <f>IFERROR(VLOOKUP($A45,'Season 13'!$AK$4:$CN$104,56,0),"0")</f>
        <v>0</v>
      </c>
      <c r="CS45" s="12" t="str">
        <f>IFERROR(VLOOKUP($A45,'Season 14'!$AK$4:$CN$104,55,0),"0")</f>
        <v>0</v>
      </c>
      <c r="CT45" s="12" t="str">
        <f>IFERROR(VLOOKUP($A45,'Season 14'!$AK$4:$CN$104,56,0),"0")</f>
        <v>0</v>
      </c>
      <c r="CU45" s="12" t="str">
        <f>IFERROR(VLOOKUP($A45,'Season 15'!$AK$4:$CN$104,55,0),"0")</f>
        <v>0</v>
      </c>
      <c r="CV45" s="12" t="str">
        <f>IFERROR(VLOOKUP($A45,'Season 15'!$AK$4:$CN$104,56,0),"0")</f>
        <v>0</v>
      </c>
    </row>
    <row r="46" spans="1:100" x14ac:dyDescent="0.25">
      <c r="A46" s="545"/>
      <c r="B46" s="516" t="str">
        <f>IFERROR(VLOOKUP('Data Totals'!A46,'Season 1'!AJ$4:CH$104,2,FALSE),IFERROR(VLOOKUP('Data Totals'!A46,'Season 2'!AK$4:CI$104,2,FALSE),IFERROR(VLOOKUP('Data Totals'!A46,'Season 3'!AK$4:CI$104,2,FALSE),IFERROR(VLOOKUP('Data Totals'!A46,'Season 4'!AK$4:CI$104,2,FALSE),IFERROR(VLOOKUP('Data Totals'!A46,'Season 5'!AK$4:CI$104,2,FALSE),IFERROR(VLOOKUP('Data Totals'!A46,'Season 6'!AK$4:CI$104,2,FALSE),IFERROR(VLOOKUP('Data Totals'!A46,'Season 7'!AK$4:CI$104,2,FALSE),IFERROR(VLOOKUP('Data Totals'!A46,'Season 8'!AK$4:CI$104,2,FALSE),IFERROR(VLOOKUP('Data Totals'!A46,'Season 9'!AK$4:CI$104,2,FALSE),IFERROR(VLOOKUP('Data Totals'!A46,'Season 10'!AK$4:CI$104,2,FALSE),IFERROR(VLOOKUP('Data Totals'!A46,'Season 11'!AK$4:CI$104,2,FALSE),IFERROR(VLOOKUP('Data Totals'!A46,'Season 12'!AK$4:CI$104,2,FALSE),IFERROR(VLOOKUP('Data Totals'!A46,'Season 13'!AK$4:CI$104,2,FALSE),IFERROR(VLOOKUP('Data Totals'!A46,'Season 14'!AK$4:CI$104,2,FALSE),IFERROR(VLOOKUP('Data Totals'!A46,'Season 15'!AK$4:CI$104,2,FALSE),"N/A")))))))))))))))</f>
        <v>N/A</v>
      </c>
      <c r="C46" s="517" t="str">
        <f>IFERROR(VLOOKUP('Data Totals'!A46,'Season 1'!AJ$4:CH$104,3,FALSE),IFERROR(VLOOKUP('Data Totals'!A46,'Season 2'!AK$4:CI$104,3,FALSE),IFERROR(VLOOKUP('Data Totals'!A46,'Season 3'!AK$4:CI$104,3,FALSE),IFERROR(VLOOKUP('Data Totals'!A46,'Season 4'!AK$4:CI$104,3,FALSE),IFERROR(VLOOKUP('Data Totals'!A46,'Season 5'!AK$4:CI$104,3,FALSE),IFERROR(VLOOKUP('Data Totals'!A46,'Season 6'!AK$4:CI$104,3,FALSE),IFERROR(VLOOKUP('Data Totals'!A46,'Season 7'!AK$4:CI$104,3,FALSE),IFERROR(VLOOKUP('Data Totals'!A46,'Season 8'!AK$4:CI$104,3,FALSE),IFERROR(VLOOKUP('Data Totals'!A46,'Season 9'!AK$4:CI$104,3,FALSE),IFERROR(VLOOKUP('Data Totals'!A46,'Season 10'!AK$4:CI$104,3,FALSE),IFERROR(VLOOKUP('Data Totals'!A46,'Season 11'!AK$4:CI$104,3,FALSE),IFERROR(VLOOKUP('Data Totals'!A46,'Season 12'!AK$4:CI$104,3,FALSE),IFERROR(VLOOKUP('Data Totals'!A46,'Season 13'!AK$4:CI$104,3,FALSE),IFERROR(VLOOKUP('Data Totals'!A46,'Season 14'!AK$4:CI$104,3,FALSE),IFERROR(VLOOKUP('Data Totals'!A46,'Season 15'!AK$4:CI$104,3,FALSE),"N/A")))))))))))))))</f>
        <v>N/A</v>
      </c>
      <c r="D46" s="517" t="str">
        <f>IFERROR(VLOOKUP('Data Totals'!A46,'Season 15'!AK$4:CI$104,4,FALSE),IFERROR(VLOOKUP('Data Totals'!A46,'Season 14'!AK$4:CI$104,4,FALSE),IFERROR(VLOOKUP('Data Totals'!A46,'Season 13'!AK$4:CI$104,4,FALSE),IFERROR(VLOOKUP('Data Totals'!A46,'Season 12'!AK$4:CI$104,4,FALSE),IFERROR(VLOOKUP('Data Totals'!A46,'Season 11'!AK$4:CI$104,4,FALSE),IFERROR(VLOOKUP('Data Totals'!A46,'Season 10'!AK$4:CI$104,4,FALSE),IFERROR(VLOOKUP('Data Totals'!A46,'Season 9'!AK$4:CI$104,4,FALSE),IFERROR(VLOOKUP('Data Totals'!A46,'Season 8'!AK$4:CI$104,4,FALSE),IFERROR(VLOOKUP('Data Totals'!A46,'Season 7'!AK$4:CI$104,4,FALSE),IFERROR(VLOOKUP('Data Totals'!A46,'Season 6'!AK$4:CI$104,4,FALSE),IFERROR(VLOOKUP('Data Totals'!A46,'Season 5'!AK$4:CI$104,4,FALSE),IFERROR(VLOOKUP('Data Totals'!A46,'Season 4'!AK$4:CI$104,4,FALSE),IFERROR(VLOOKUP('Data Totals'!A46,'Season 3'!AK$4:CI$104,4,FALSE),IFERROR(VLOOKUP('Data Totals'!A46,'Season 2'!AK$4:CI$104,4,FALSE),IFERROR(VLOOKUP('Data Totals'!A46,'Season 1'!AJ$4:CH$104,4,FALSE),"N/A")))))))))))))))</f>
        <v>N/A</v>
      </c>
      <c r="E46" s="517" t="e">
        <f t="shared" si="0"/>
        <v>#VALUE!</v>
      </c>
      <c r="F46" s="398">
        <f>SUM(IFERROR(VLOOKUP(A46,BI$3:BN$152,2,0),"0"),
IFERROR(VLOOKUP(A46,'Season 1'!AJ$4:CM$104,7,0),"0"),IFERROR(VLOOKUP(A46,'Season 2'!AK$4:CN$104,7,0),"0"),
IFERROR(VLOOKUP(A46,'Season 3'!AK$4:CN$104,7,0),"0"),IFERROR(VLOOKUP(A46,'Season 4'!AK$4:CN$104,7,0),"0"),
IFERROR(VLOOKUP(A46,'Season 5'!AK$4:CN$104,7,0),"0"),IFERROR(VLOOKUP(A46,'Season 6'!AK$4:CN$104,7,0),"0"),
IFERROR(VLOOKUP(A46,'Season 7'!AK$4:CN$104,7,0),"0"),IFERROR(VLOOKUP(A46,'Season 8'!AK$4:CN$104,7,0),"0"),
IFERROR(VLOOKUP(A46,'Season 9'!AK$4:CN$104,7,0),"0"),IFERROR(VLOOKUP(A46,'Season 10'!AK$4:CN$104,7,0),"0"),
IFERROR(VLOOKUP(A46,'Season 11'!AK$4:CN$104,7,0),"0"),IFERROR(VLOOKUP(A46,'Season 12'!AK$4:CN$104,7,0),"0"),
IFERROR(VLOOKUP(A46,'Season 13'!AK$4:CN$104,7,0),"0"),IFERROR(VLOOKUP(A46,'Season 14'!AK$4:CN$104,7,0),"0"),IFERROR(VLOOKUP(A46,'Season 15'!AK$4:CN$104,7,0),"0"),)</f>
        <v>0</v>
      </c>
      <c r="G46" s="398">
        <f>SUM(
IFERROR(VLOOKUP(A46,'Season 1'!AJ$4:CM$104,8,0),"0"),IFERROR(VLOOKUP(A46,'Season 2'!AK$4:CN$104,8,0),"0"),
IFERROR(VLOOKUP(A46,'Season 3'!AK$4:CN$104,8,0),"0"),IFERROR(VLOOKUP(A46,'Season 4'!AK$4:CN$104,8,0),"0"),
IFERROR(VLOOKUP(A46,'Season 5'!AK$4:CN$104,8,0),"0"),IFERROR(VLOOKUP(A46,'Season 6'!AK$4:CN$104,8,0),"0"),
IFERROR(VLOOKUP(A46,'Season 7'!AK$4:CN$104,8,0),"0"),IFERROR(VLOOKUP(A46,'Season 8'!AK$4:CN$104,8,0),"0"),
IFERROR(VLOOKUP(A46,'Season 9'!AK$4:CN$104,8,0),"0"),IFERROR(VLOOKUP(A46,'Season 10'!AK$4:CN$104,8,0),"0"),
IFERROR(VLOOKUP(A46,'Season 11'!AK$4:CN$104,8,0),"0"),IFERROR(VLOOKUP(A46,'Season 12'!AK$4:CN$104,8,0),"0"),
IFERROR(VLOOKUP(A46,'Season 13'!AK$4:CN$104,8,0),"0"),IFERROR(VLOOKUP(A46,'Season 14'!AK$4:CN$104,8,0),"0"),IFERROR(VLOOKUP(A46,'Season 15'!AK$4:CN$104,8,0),"0"),)</f>
        <v>0</v>
      </c>
      <c r="H46" s="329">
        <f>SUM(
IFERROR(VLOOKUP(A46,'Season 1'!AJ$4:CM$104,9,0),"0"),IFERROR(VLOOKUP(A46,'Season 2'!AK$4:CN$104,9,0),"0"),
IFERROR(VLOOKUP(A46,'Season 3'!AK$4:CN$104,9,0),"0"),IFERROR(VLOOKUP(A46,'Season 4'!AK$4:CN$104,9,0),"0"),
IFERROR(VLOOKUP(A46,'Season 5'!AK$4:CN$104,9,0),"0"),IFERROR(VLOOKUP(A46,'Season 6'!AK$4:CN$104,9,0),"0"),
IFERROR(VLOOKUP(A46,'Season 7'!AK$4:CN$104,9,0),"0"),IFERROR(VLOOKUP(A46,'Season 8'!AK$4:CN$104,9,0),"0"),
IFERROR(VLOOKUP(A46,'Season 9'!AK$4:CN$104,9,0),"0"),IFERROR(VLOOKUP(A46,'Season 10'!AK$4:CN$104,9,0),"0"),
IFERROR(VLOOKUP(A46,'Season 11'!AK$4:CN$104,9,0),"0"),IFERROR(VLOOKUP(A46,'Season 12'!AK$4:CN$104,9,0),"0"),
IFERROR(VLOOKUP(A46,'Season 13'!AK$4:CN$104,9,0),"0"),IFERROR(VLOOKUP(A46,'Season 14'!AK$4:CN$104,9,0),"0"),IFERROR(VLOOKUP(A46,'Season 15'!AK$4:CN$104,9,0),"0"),)</f>
        <v>0</v>
      </c>
      <c r="I46" s="518">
        <f>SUM(
IFERROR(VLOOKUP(A46,'Season 1'!AJ$4:CM$104,10,0),"0"),IFERROR(VLOOKUP(A46,'Season 2'!AK$4:CN$104,10,0),"0"),
IFERROR(VLOOKUP(A46,'Season 3'!AK$4:CN$104,10,0),"0"),IFERROR(VLOOKUP(A46,'Season 4'!AK$4:CN$104,10,0),"0"),
IFERROR(VLOOKUP(A46,'Season 5'!AK$4:CN$104,10,0),"0"),IFERROR(VLOOKUP(A46,'Season 6'!AK$4:CN$104,10,0),"0"),
IFERROR(VLOOKUP(A46,'Season 7'!AK$4:CN$104,10,0),"0"),IFERROR(VLOOKUP(A46,'Season 8'!AK$4:CN$104,10,0),"0"),
IFERROR(VLOOKUP(A46,'Season 9'!AK$4:CN$104,10,0),"0"),IFERROR(VLOOKUP(A46,'Season 10'!AK$4:CN$104,10,0),"0"),
IFERROR(VLOOKUP(A46,'Season 11'!AK$4:CN$104,10,0),"0"),IFERROR(VLOOKUP(A46,'Season 12'!AK$4:CN$104,10,0),"0"),
IFERROR(VLOOKUP(A46,'Season 13'!AK$4:CN$104,10,0),"0"),IFERROR(VLOOKUP(A46,'Season 14'!AK$4:CN$104,10,0),"0"),IFERROR(VLOOKUP(A46,'Season 15'!AK$4:CN$104,10,0),"0"),)</f>
        <v>0</v>
      </c>
      <c r="J46" s="21">
        <f>SUM(IFERROR(VLOOKUP(A46,BI$3:BN$152,3,0),"0"),
IFERROR(VLOOKUP(A46,'Season 1'!AJ$4:CM$104,11,0),"0"),IFERROR(VLOOKUP(A46,'Season 2'!AK$4:CN$104,11,0),"0"),
IFERROR(VLOOKUP(A46,'Season 3'!AK$4:CN$104,11,0),"0"),IFERROR(VLOOKUP(A46,'Season 4'!AK$4:CN$104,11,0),"0"),
IFERROR(VLOOKUP(A46,'Season 5'!AK$4:CN$104,11,0),"0"),IFERROR(VLOOKUP(A46,'Season 6'!AK$4:CN$104,11,0),"0"),
IFERROR(VLOOKUP(A46,'Season 7'!AK$4:CN$104,11,0),"0"),IFERROR(VLOOKUP(A46,'Season 8'!AK$4:CN$104,11,0),"0"),
IFERROR(VLOOKUP(A46,'Season 9'!AK$4:CN$104,11,0),"0"),IFERROR(VLOOKUP(A46,'Season 10'!AK$4:CN$104,11,0),"0"),
IFERROR(VLOOKUP(A46,'Season 11'!AK$4:CN$104,11,0),"0"),IFERROR(VLOOKUP(A46,'Season 12'!AK$4:CN$104,11,0),"0"),
IFERROR(VLOOKUP(A46,'Season 13'!AK$4:CN$104,11,0),"0"),IFERROR(VLOOKUP(A46,'Season 14'!AK$4:CN$104,11,0),"0"),IFERROR(VLOOKUP(A46,'Season 15'!AK$4:CN$104,11,0),"0"),)</f>
        <v>0</v>
      </c>
      <c r="K46" s="402">
        <f>SUM(IFERROR(VLOOKUP($A46,BI$3:BN$152,4,0),"0"),
IFERROR(VLOOKUP($A46,'Season 1'!AJ$4:CM$104,12,0),"0"),IFERROR(VLOOKUP($A46,'Season 2'!AK$4:CN$104,12,0),"0"),
IFERROR(VLOOKUP($A46,'Season 3'!AK$4:CN$104,12,0),"0"),IFERROR(VLOOKUP($A46,'Season 4'!AK$4:CN$104,12,0),"0"),
IFERROR(VLOOKUP($A46,'Season 5'!AK$4:CN$104,12,0),"0"),IFERROR(VLOOKUP($A46,'Season 6'!AK$4:CN$104,12,0),"0"),
IFERROR(VLOOKUP($A46,'Season 7'!AK$4:CN$104,12,0),"0"),IFERROR(VLOOKUP($A46,'Season 8'!AK$4:CN$104,12,0),"0"),
IFERROR(VLOOKUP($A46,'Season 9'!AK$4:CN$104,12,0),"0"),IFERROR(VLOOKUP($A46,'Season 10'!AK$4:CN$104,12,0),"0"),
IFERROR(VLOOKUP($A46,'Season 11'!AK$4:CN$104,12,0),"0"),IFERROR(VLOOKUP($A46,'Season 12'!AK$4:CN$104,12,0),"0"),
IFERROR(VLOOKUP($A46,'Season 13'!AK$4:CN$104,12,0),"0"),IFERROR(VLOOKUP($A46,'Season 14'!AK$4:CN$104,12,0),"0"),IFERROR(VLOOKUP(A46,'Season 15'!AK$4:CN$104,12,0),"0"),)</f>
        <v>0</v>
      </c>
      <c r="L46" s="403">
        <f>SUM(
IFERROR(VLOOKUP($A46,'Season 1'!AJ$4:CM$104,13,0),"0"),IFERROR(VLOOKUP($A46,'Season 2'!AK$4:CN$104,13,0),"0"),
IFERROR(VLOOKUP($A46,'Season 3'!AK$4:CN$104,13,0),"0"),IFERROR(VLOOKUP($A46,'Season 4'!AK$4:CN$104,13,0),"0"),
IFERROR(VLOOKUP($A46,'Season 5'!AK$4:CN$104,13,0),"0"),IFERROR(VLOOKUP($A46,'Season 6'!AK$4:CN$104,13,0),"0"),
IFERROR(VLOOKUP($A46,'Season 7'!AK$4:CN$104,13,0),"0"),IFERROR(VLOOKUP($A46,'Season 8'!AK$4:CN$104,13,0),"0"),
IFERROR(VLOOKUP($A46,'Season 9'!AK$4:CN$104,13,0),"0"),IFERROR(VLOOKUP($A46,'Season 10'!AK$4:CN$104,13,0),"0"),
IFERROR(VLOOKUP($A46,'Season 11'!AK$4:CN$104,13,0),"0"),IFERROR(VLOOKUP($A46,'Season 12'!AK$4:CN$104,13,0),"0"),
IFERROR(VLOOKUP($A46,'Season 13'!AK$4:CN$104,13,0),"0"),IFERROR(VLOOKUP($A46,'Season 14'!AK$4:CN$104,13,0),"0"),IFERROR(VLOOKUP(A46,'Season 15'!AK$4:CN$104,13,0),"0"),)</f>
        <v>0</v>
      </c>
      <c r="M46" s="398">
        <f>SUM(
IFERROR(VLOOKUP($A46,'Season 1'!AJ$4:CM$104,14,0),"0"),IFERROR(VLOOKUP($A46,'Season 2'!AK$4:CN$104,14,0),"0"),
IFERROR(VLOOKUP($A46,'Season 3'!AK$4:CN$104,14,0),"0"),IFERROR(VLOOKUP($A46,'Season 4'!AK$4:CN$104,14,0),"0"),
IFERROR(VLOOKUP($A46,'Season 5'!AK$4:CN$104,14,0),"0"),IFERROR(VLOOKUP($A46,'Season 6'!AK$4:CN$104,14,0),"0"),
IFERROR(VLOOKUP($A46,'Season 7'!AK$4:CN$104,14,0),"0"),IFERROR(VLOOKUP($A46,'Season 8'!AK$4:CN$104,14,0),"0"),
IFERROR(VLOOKUP($A46,'Season 9'!AK$4:CN$104,14,0),"0"),IFERROR(VLOOKUP($A46,'Season 10'!AK$4:CN$104,14,0),"0"),
IFERROR(VLOOKUP($A46,'Season 11'!AK$4:CN$104,14,0),"0"),IFERROR(VLOOKUP($A46,'Season 12'!AK$4:CN$104,14,0),"0"),
IFERROR(VLOOKUP($A46,'Season 13'!AK$4:CN$104,14,0),"0"),IFERROR(VLOOKUP($A46,'Season 14'!AK$4:CN$104,14,0),"0"),IFERROR(VLOOKUP(A46,'Season 15'!AK$4:CN$104,14,0),"0"),)</f>
        <v>0</v>
      </c>
      <c r="N46" s="518">
        <f>SUM(
IFERROR(VLOOKUP($A46,'Season 1'!AJ$4:CM$104,15,0),"0"),IFERROR(VLOOKUP($A46,'Season 2'!AK$4:CN$104,15,0),"0"),
IFERROR(VLOOKUP($A46,'Season 3'!AK$4:CN$104,15,0),"0"),IFERROR(VLOOKUP($A46,'Season 4'!AK$4:CN$104,15,0),"0"),
IFERROR(VLOOKUP($A46,'Season 5'!AK$4:CN$104,15,0),"0"),IFERROR(VLOOKUP($A46,'Season 6'!AK$4:CN$104,15,0),"0"),
IFERROR(VLOOKUP($A46,'Season 7'!AK$4:CN$104,15,0),"0"),IFERROR(VLOOKUP($A46,'Season 8'!AK$4:CN$104,15,0),"0"),
IFERROR(VLOOKUP($A46,'Season 9'!AK$4:CN$104,15,0),"0"),IFERROR(VLOOKUP($A46,'Season 10'!AK$4:CN$104,15,0),"0"),
IFERROR(VLOOKUP($A46,'Season 11'!AK$4:CN$104,15,0),"0"),IFERROR(VLOOKUP($A46,'Season 12'!AK$4:CN$104,15,0),"0"),
IFERROR(VLOOKUP($A46,'Season 13'!AK$4:CN$104,15,0),"0"),IFERROR(VLOOKUP($A46,'Season 14'!AK$4:CN$104,15,0),"0"),IFERROR(VLOOKUP(A46,'Season 15'!AK$4:CN$104,15,0),"0"),)</f>
        <v>0</v>
      </c>
      <c r="O46" s="21">
        <f>SUM(
IFERROR(VLOOKUP($A46,'Season 1'!AJ$4:CM$104,16,0),"0"),IFERROR(VLOOKUP($A46,'Season 2'!AK$4:CN$104,16,0),"0"),
IFERROR(VLOOKUP($A46,'Season 3'!AK$4:CN$104,16,0),"0"),IFERROR(VLOOKUP($A46,'Season 4'!AK$4:CN$104,16,0),"0"),
IFERROR(VLOOKUP($A46,'Season 5'!AK$4:CN$104,16,0),"0"),IFERROR(VLOOKUP($A46,'Season 6'!AK$4:CN$104,16,0),"0"),
IFERROR(VLOOKUP($A46,'Season 7'!AK$4:CN$104,16,0),"0"),IFERROR(VLOOKUP($A46,'Season 8'!AK$4:CN$104,16,0),"0"),
IFERROR(VLOOKUP($A46,'Season 9'!AK$4:CN$104,16,0),"0"),IFERROR(VLOOKUP($A46,'Season 10'!AK$4:CN$104,16,0),"0"),
IFERROR(VLOOKUP($A46,'Season 11'!AK$4:CN$104,16,0),"0"),IFERROR(VLOOKUP($A46,'Season 12'!AK$4:CN$104,16,0),"0"),
IFERROR(VLOOKUP($A46,'Season 13'!AK$4:CN$104,16,0),"0"),IFERROR(VLOOKUP($A46,'Season 14'!AK$4:CN$104,16,0),"0"),IFERROR(VLOOKUP(A46,'Season 15'!AK$4:CN$104,16,0),"0"),)</f>
        <v>0</v>
      </c>
      <c r="P46" s="402">
        <f>SUM(
IFERROR(VLOOKUP($A46,'Season 1'!AJ$4:CM$104,17,0),"0"),IFERROR(VLOOKUP($A46,'Season 2'!AK$4:CN$104,17,0),"0"),
IFERROR(VLOOKUP($A46,'Season 3'!AK$4:CN$104,17,0),"0"),IFERROR(VLOOKUP($A46,'Season 4'!AK$4:CN$104,17,0),"0"),
IFERROR(VLOOKUP($A46,'Season 5'!AK$4:CN$104,17,0),"0"),IFERROR(VLOOKUP($A46,'Season 6'!AK$4:CN$104,17,0),"0"),
IFERROR(VLOOKUP($A46,'Season 7'!AK$4:CN$104,17,0),"0"),IFERROR(VLOOKUP($A46,'Season 8'!AK$4:CN$104,17,0),"0"),
IFERROR(VLOOKUP($A46,'Season 9'!AK$4:CN$104,17,0),"0"),IFERROR(VLOOKUP($A46,'Season 10'!AK$4:CN$104,17,0),"0"),
IFERROR(VLOOKUP($A46,'Season 11'!AK$4:CN$104,17,0),"0"),IFERROR(VLOOKUP($A46,'Season 12'!AK$4:CN$104,17,0),"0"),
IFERROR(VLOOKUP($A46,'Season 13'!AK$4:CN$104,17,0),"0"),IFERROR(VLOOKUP($A46,'Season 14'!AK$4:CN$104,17,0),"0"),IFERROR(VLOOKUP(A46,'Season 15'!AK$4:CN$104,17,0),"0"),)</f>
        <v>0</v>
      </c>
      <c r="Q46" s="403">
        <f>SUM(
IFERROR(VLOOKUP($A46,'Season 1'!AJ$4:CM$104,18,0),"0"),IFERROR(VLOOKUP($A46,'Season 2'!AK$4:CN$104,18,0),"0"),
IFERROR(VLOOKUP($A46,'Season 3'!AK$4:CN$104,18,0),"0"),IFERROR(VLOOKUP($A46,'Season 4'!AK$4:CN$104,18,0),"0"),
IFERROR(VLOOKUP($A46,'Season 5'!AK$4:CN$104,18,0),"0"),IFERROR(VLOOKUP($A46,'Season 6'!AK$4:CN$104,18,0),"0"),
IFERROR(VLOOKUP($A46,'Season 7'!AK$4:CN$104,18,0),"0"),IFERROR(VLOOKUP($A46,'Season 8'!AK$4:CN$104,18,0),"0"),
IFERROR(VLOOKUP($A46,'Season 9'!AK$4:CN$104,18,0),"0"),IFERROR(VLOOKUP($A46,'Season 10'!AK$4:CN$104,18,0),"0"),
IFERROR(VLOOKUP($A46,'Season 11'!AK$4:CN$104,18,0),"0"),IFERROR(VLOOKUP($A46,'Season 12'!AK$4:CN$104,18,0),"0"),
IFERROR(VLOOKUP($A46,'Season 13'!AK$4:CN$104,18,0),"0"),IFERROR(VLOOKUP($A46,'Season 14'!AK$4:CN$104,18,0),"0"),IFERROR(VLOOKUP(A46,'Season 15'!AK$4:CN$104,18,0),"0"),)</f>
        <v>0</v>
      </c>
      <c r="R46" s="398">
        <f>SUM(
IFERROR(VLOOKUP($A46,'Season 1'!AJ$4:CM$104,19,0),"0"),IFERROR(VLOOKUP($A46,'Season 2'!AK$4:CN$104,19,0),"0"),
IFERROR(VLOOKUP($A46,'Season 3'!AK$4:CN$104,19,0),"0"),IFERROR(VLOOKUP($A46,'Season 4'!AK$4:CN$104,19,0),"0"),
IFERROR(VLOOKUP($A46,'Season 5'!AK$4:CN$104,19,0),"0"),IFERROR(VLOOKUP($A46,'Season 6'!AK$4:CN$104,19,0),"0"),
IFERROR(VLOOKUP($A46,'Season 7'!AK$4:CN$104,19,0),"0"),IFERROR(VLOOKUP($A46,'Season 8'!AK$4:CN$104,19,0),"0"),
IFERROR(VLOOKUP($A46,'Season 9'!AK$4:CN$104,19,0),"0"),IFERROR(VLOOKUP($A46,'Season 10'!AK$4:CN$104,19,0),"0"),
IFERROR(VLOOKUP($A46,'Season 11'!AK$4:CN$104,19,0),"0"),IFERROR(VLOOKUP($A46,'Season 12'!AK$4:CN$104,19,0),"0"),
IFERROR(VLOOKUP($A46,'Season 13'!AK$4:CN$104,19,0),"0"),IFERROR(VLOOKUP($A46,'Season 14'!AK$4:CN$104,19,0),"0"),IFERROR(VLOOKUP(A46,'Season 15'!AK$4:CN$104,19,0),"0"),)</f>
        <v>0</v>
      </c>
      <c r="S46" s="518">
        <f>SUM(
IFERROR(VLOOKUP($A46,'Season 1'!AJ$4:CM$104,20,0),"0"),IFERROR(VLOOKUP($A46,'Season 2'!AK$4:CN$104,20,0),"0"),
IFERROR(VLOOKUP($A46,'Season 3'!AK$4:CN$104,20,0),"0"),IFERROR(VLOOKUP($A46,'Season 4'!AK$4:CN$104,20,0),"0"),
IFERROR(VLOOKUP($A46,'Season 5'!AK$4:CN$104,20,0),"0"),IFERROR(VLOOKUP($A46,'Season 6'!AK$4:CN$104,20,0),"0"),
IFERROR(VLOOKUP($A46,'Season 7'!AK$4:CN$104,20,0),"0"),IFERROR(VLOOKUP($A46,'Season 8'!AK$4:CN$104,20,0),"0"),
IFERROR(VLOOKUP($A46,'Season 9'!AK$4:CN$104,20,0),"0"),IFERROR(VLOOKUP($A46,'Season 10'!AK$4:CN$104,20,0),"0"),
IFERROR(VLOOKUP($A46,'Season 11'!AK$4:CN$104,20,0),"0"),IFERROR(VLOOKUP($A46,'Season 12'!AK$4:CN$104,20,0),"0"),
IFERROR(VLOOKUP($A46,'Season 13'!AK$4:CN$104,20,0),"0"),IFERROR(VLOOKUP($A46,'Season 14'!AK$4:CN$104,20,0),"0"),IFERROR(VLOOKUP(A46,'Season 15'!AK$4:CN$104,20,0),"0"),)</f>
        <v>0</v>
      </c>
      <c r="T46" s="21">
        <f>SUM(
IFERROR(VLOOKUP($A46,'Season 1'!AJ$4:CM$104,21,0),"0"),IFERROR(VLOOKUP($A46,'Season 2'!AK$4:CN$104,21,0),"0"),
IFERROR(VLOOKUP($A46,'Season 3'!AK$4:CN$104,21,0),"0"),IFERROR(VLOOKUP($A46,'Season 4'!AK$4:CN$104,21,0),"0"),
IFERROR(VLOOKUP($A46,'Season 5'!AK$4:CN$104,21,0),"0"),IFERROR(VLOOKUP($A46,'Season 6'!AK$4:CN$104,21,0),"0"),
IFERROR(VLOOKUP($A46,'Season 7'!AK$4:CN$104,21,0),"0"),IFERROR(VLOOKUP($A46,'Season 8'!AK$4:CN$104,21,0),"0"),
IFERROR(VLOOKUP($A46,'Season 9'!AK$4:CN$104,21,0),"0"),IFERROR(VLOOKUP($A46,'Season 10'!AK$4:CN$104,21,0),"0"),
IFERROR(VLOOKUP($A46,'Season 11'!AK$4:CN$104,21,0),"0"),IFERROR(VLOOKUP($A46,'Season 12'!AK$4:CN$104,21,0),"0"),
IFERROR(VLOOKUP($A46,'Season 13'!AK$4:CN$104,21,0),"0"),IFERROR(VLOOKUP($A46,'Season 14'!AK$4:CN$104,21,0),"0"),IFERROR(VLOOKUP(A46,'Season 15'!AK$4:CN$104,21,0),"0"),)</f>
        <v>0</v>
      </c>
      <c r="U46" s="402">
        <f>SUM(
IFERROR(VLOOKUP($A46,'Season 1'!AJ$4:CM$104,22,0),"0"),IFERROR(VLOOKUP($A46,'Season 2'!AK$4:CN$104,22,0),"0"),
IFERROR(VLOOKUP($A46,'Season 3'!AK$4:CN$104,22,0),"0"),IFERROR(VLOOKUP($A46,'Season 4'!AK$4:CN$104,22,0),"0"),
IFERROR(VLOOKUP($A46,'Season 5'!AK$4:CN$104,22,0),"0"),IFERROR(VLOOKUP($A46,'Season 6'!AK$4:CN$104,22,0),"0"),
IFERROR(VLOOKUP($A46,'Season 7'!AK$4:CN$104,22,0),"0"),IFERROR(VLOOKUP($A46,'Season 8'!AK$4:CN$104,22,0),"0"),
IFERROR(VLOOKUP($A46,'Season 9'!AK$4:CN$104,22,0),"0"),IFERROR(VLOOKUP($A46,'Season 10'!AK$4:CN$104,22,0),"0"),
IFERROR(VLOOKUP($A46,'Season 11'!AK$4:CN$104,22,0),"0"),IFERROR(VLOOKUP($A46,'Season 12'!AK$4:CN$104,22,0),"0"),
IFERROR(VLOOKUP($A46,'Season 13'!AK$4:CN$104,22,0),"0"),IFERROR(VLOOKUP($A46,'Season 14'!AK$4:CN$104,22,0),"0"),IFERROR(VLOOKUP(A46,'Season 15'!AK$4:CN$104,22,0),"0"),)</f>
        <v>0</v>
      </c>
      <c r="V46" s="403">
        <f>SUM(
IFERROR(VLOOKUP($A46,'Season 1'!AJ$4:CM$104,23,0),"0"),IFERROR(VLOOKUP($A46,'Season 2'!AK$4:CN$104,23,0),"0"),
IFERROR(VLOOKUP($A46,'Season 3'!AK$4:CN$104,23,0),"0"),IFERROR(VLOOKUP($A46,'Season 4'!AK$4:CN$104,23,0),"0"),
IFERROR(VLOOKUP($A46,'Season 5'!AK$4:CN$104,23,0),"0"),IFERROR(VLOOKUP($A46,'Season 6'!AK$4:CN$104,23,0),"0"),
IFERROR(VLOOKUP($A46,'Season 7'!AK$4:CN$104,23,0),"0"),IFERROR(VLOOKUP($A46,'Season 8'!AK$4:CN$104,23,0),"0"),
IFERROR(VLOOKUP($A46,'Season 9'!AK$4:CN$104,23,0),"0"),IFERROR(VLOOKUP($A46,'Season 10'!AK$4:CN$104,23,0),"0"),
IFERROR(VLOOKUP($A46,'Season 11'!AK$4:CN$104,23,0),"0"),IFERROR(VLOOKUP($A46,'Season 12'!AK$4:CN$104,23,0),"0"),
IFERROR(VLOOKUP($A46,'Season 13'!AK$4:CN$104,23,0),"0"),IFERROR(VLOOKUP($A46,'Season 14'!AK$4:CN$104,23,0),"0"),IFERROR(VLOOKUP($A46,'Season 15'!AK$4:CN$104,23,0),"0"),)</f>
        <v>0</v>
      </c>
      <c r="W46" s="398">
        <f>SUM(
IFERROR(VLOOKUP($A46,'Season 1'!AJ$4:CM$104,24,0),"0"),IFERROR(VLOOKUP($A46,'Season 2'!AK$4:CN$104,24,0),"0"),
IFERROR(VLOOKUP($A46,'Season 3'!AK$4:CN$104,24,0),"0"),IFERROR(VLOOKUP($A46,'Season 4'!AK$4:CN$104,24,0),"0"),
IFERROR(VLOOKUP($A46,'Season 5'!AK$4:CN$104,24,0),"0"),IFERROR(VLOOKUP($A46,'Season 6'!AK$4:CN$104,24,0),"0"),
IFERROR(VLOOKUP($A46,'Season 7'!AK$4:CN$104,24,0),"0"),IFERROR(VLOOKUP($A46,'Season 8'!AK$4:CN$104,24,0),"0"),
IFERROR(VLOOKUP($A46,'Season 9'!AK$4:CN$104,24,0),"0"),IFERROR(VLOOKUP($A46,'Season 10'!AK$4:CN$104,24,0),"0"),
IFERROR(VLOOKUP($A46,'Season 11'!AK$4:CN$104,24,0),"0"),IFERROR(VLOOKUP($A46,'Season 12'!AK$4:CN$104,24,0),"0"),
IFERROR(VLOOKUP($A46,'Season 13'!AK$4:CN$104,24,0),"0"),IFERROR(VLOOKUP($A46,'Season 14'!AK$4:CN$104,24,0),"0"),IFERROR(VLOOKUP($A46,'Season 15'!AK$4:CN$104,24,0),"0"),)</f>
        <v>0</v>
      </c>
      <c r="X46" s="518">
        <f>SUM(
IFERROR(VLOOKUP($A46,'Season 1'!AJ$4:CM$104,25,0),"0"),IFERROR(VLOOKUP($A46,'Season 2'!AK$4:CN$104,25,0),"0"),
IFERROR(VLOOKUP($A46,'Season 3'!AK$4:CN$104,25,0),"0"),IFERROR(VLOOKUP($A46,'Season 4'!AK$4:CN$104,25,0),"0"),
IFERROR(VLOOKUP($A46,'Season 5'!AK$4:CN$104,25,0),"0"),IFERROR(VLOOKUP($A46,'Season 6'!AK$4:CN$104,25,0),"0"),
IFERROR(VLOOKUP($A46,'Season 7'!AK$4:CN$104,25,0),"0"),IFERROR(VLOOKUP($A46,'Season 8'!AK$4:CN$104,25,0),"0"),
IFERROR(VLOOKUP($A46,'Season 9'!AK$4:CN$104,25,0),"0"),IFERROR(VLOOKUP($A46,'Season 10'!AK$4:CN$104,25,0),"0"),
IFERROR(VLOOKUP($A46,'Season 11'!AK$4:CN$104,25,0),"0"),IFERROR(VLOOKUP($A46,'Season 12'!AK$4:CN$104,25,0),"0"),
IFERROR(VLOOKUP($A46,'Season 13'!AK$4:CN$104,25,0),"0"),IFERROR(VLOOKUP($A46,'Season 14'!AK$4:CN$104,25,0),"0"),IFERROR(VLOOKUP($A46,'Season 15'!AK$4:CN$104,25,0),"0"),)</f>
        <v>0</v>
      </c>
      <c r="Y46" s="21">
        <f>SUM(
IFERROR(VLOOKUP($A46,'Season 1'!AJ$4:CM$104,26,0),"0"),IFERROR(VLOOKUP($A46,'Season 2'!AK$4:CN$104,26,0),"0"),
IFERROR(VLOOKUP($A46,'Season 3'!AK$4:CN$104,26,0),"0"),IFERROR(VLOOKUP($A46,'Season 4'!AK$4:CN$104,26,0),"0"),
IFERROR(VLOOKUP($A46,'Season 5'!AK$4:CN$104,26,0),"0"),IFERROR(VLOOKUP($A46,'Season 6'!AK$4:CN$104,26,0),"0"),
IFERROR(VLOOKUP($A46,'Season 7'!AK$4:CN$104,26,0),"0"),IFERROR(VLOOKUP($A46,'Season 8'!AK$4:CN$104,26,0),"0"),
IFERROR(VLOOKUP($A46,'Season 9'!AK$4:CN$104,26,0),"0"),IFERROR(VLOOKUP($A46,'Season 10'!AK$4:CN$104,26,0),"0"),
IFERROR(VLOOKUP($A46,'Season 11'!AK$4:CN$104,26,0),"0"),IFERROR(VLOOKUP($A46,'Season 12'!AK$4:CN$104,26,0),"0"),
IFERROR(VLOOKUP($A46,'Season 13'!AK$4:CN$104,26,0),"0"),IFERROR(VLOOKUP($A46,'Season 14'!AK$4:CN$104,26,0),"0"),IFERROR(VLOOKUP($A46,'Season 15'!AK$4:CN$104,26,0),"0"),)</f>
        <v>0</v>
      </c>
      <c r="Z46" s="402">
        <f>SUM(
IFERROR(VLOOKUP($A46,'Season 1'!AJ$4:CM$104,27,0),"0"),IFERROR(VLOOKUP($A46,'Season 2'!AK$4:CN$104,27,0),"0"),
IFERROR(VLOOKUP($A46,'Season 3'!AK$4:CN$104,27,0),"0"),IFERROR(VLOOKUP($A46,'Season 4'!AK$4:CN$104,27,0),"0"),
IFERROR(VLOOKUP($A46,'Season 5'!AK$4:CN$104,27,0),"0"),IFERROR(VLOOKUP($A46,'Season 6'!AK$4:CN$104,27,0),"0"),
IFERROR(VLOOKUP($A46,'Season 7'!AK$4:CN$104,27,0),"0"),IFERROR(VLOOKUP($A46,'Season 8'!AK$4:CN$104,27,0),"0"),
IFERROR(VLOOKUP($A46,'Season 9'!AK$4:CN$104,27,0),"0"),IFERROR(VLOOKUP($A46,'Season 10'!AK$4:CN$104,27,0),"0"),
IFERROR(VLOOKUP($A46,'Season 11'!AK$4:CN$104,27,0),"0"),IFERROR(VLOOKUP($A46,'Season 12'!AK$4:CN$104,27,0),"0"),
IFERROR(VLOOKUP($A46,'Season 13'!AK$4:CN$104,27,0),"0"),IFERROR(VLOOKUP($A46,'Season 14'!AK$4:CN$104,27,0),"0"),IFERROR(VLOOKUP($A46,'Season 15'!AK$4:CN$104,27,0),"0"),)</f>
        <v>0</v>
      </c>
      <c r="AA46" s="403">
        <f>SUM(
IFERROR(VLOOKUP($A46,'Season 1'!AJ$4:CM$104,28,0),"0"),IFERROR(VLOOKUP($A46,'Season 2'!AK$4:CN$104,28,0),"0"),
IFERROR(VLOOKUP($A46,'Season 3'!AK$4:CN$104,28,0),"0"),IFERROR(VLOOKUP($A46,'Season 4'!AK$4:CN$104,28,0),"0"),
IFERROR(VLOOKUP($A46,'Season 5'!AK$4:CN$104,28,0),"0"),IFERROR(VLOOKUP($A46,'Season 6'!AK$4:CN$104,28,0),"0"),
IFERROR(VLOOKUP($A46,'Season 7'!AK$4:CN$104,28,0),"0"),IFERROR(VLOOKUP($A46,'Season 8'!AK$4:CN$104,28,0),"0"),
IFERROR(VLOOKUP($A46,'Season 9'!AK$4:CN$104,28,0),"0"),IFERROR(VLOOKUP($A46,'Season 10'!AK$4:CN$104,28,0),"0"),
IFERROR(VLOOKUP($A46,'Season 11'!AK$4:CN$104,28,0),"0"),IFERROR(VLOOKUP($A46,'Season 12'!AK$4:CN$104,28,0),"0"),
IFERROR(VLOOKUP($A46,'Season 13'!AK$4:CN$104,28,0),"0"),IFERROR(VLOOKUP($A46,'Season 14'!AK$4:CN$104,28,0),"0"),IFERROR(VLOOKUP($A46,'Season 15'!AK$4:CN$104,28,0),"0"),)</f>
        <v>0</v>
      </c>
      <c r="AB46" s="398">
        <f>SUM(
IFERROR(VLOOKUP($A46,'Season 1'!AJ$4:CM$104,29,0),"0"),IFERROR(VLOOKUP($A46,'Season 2'!AK$4:CN$104,29,0),"0"),
IFERROR(VLOOKUP($A46,'Season 3'!AK$4:CN$104,29,0),"0"),IFERROR(VLOOKUP($A46,'Season 4'!AK$4:CN$104,29,0),"0"),
IFERROR(VLOOKUP($A46,'Season 5'!AK$4:CN$104,29,0),"0"),IFERROR(VLOOKUP($A46,'Season 6'!AK$4:CN$104,29,0),"0"),
IFERROR(VLOOKUP($A46,'Season 7'!AK$4:CN$104,29,0),"0"),IFERROR(VLOOKUP($A46,'Season 8'!AK$4:CN$104,29,0),"0"),
IFERROR(VLOOKUP($A46,'Season 9'!AK$4:CN$104,29,0),"0"),IFERROR(VLOOKUP($A46,'Season 10'!AK$4:CN$104,29,0),"0"),
IFERROR(VLOOKUP($A46,'Season 11'!AK$4:CN$104,29,0),"0"),IFERROR(VLOOKUP($A46,'Season 12'!AK$4:CN$104,29,0),"0"),
IFERROR(VLOOKUP($A46,'Season 13'!AK$4:CN$104,29,0),"0"),IFERROR(VLOOKUP($A46,'Season 14'!AK$4:CN$104,29,0),"0"),IFERROR(VLOOKUP($A46,'Season 15'!AK$4:CN$104,29,0),"0"),)</f>
        <v>0</v>
      </c>
      <c r="AC46" s="518">
        <f>SUM(
IFERROR(VLOOKUP($A46,'Season 1'!AJ$4:CM$104,30,0),"0"),IFERROR(VLOOKUP($A46,'Season 2'!AK$4:CN$104,30,0),"0"),
IFERROR(VLOOKUP($A46,'Season 3'!AK$4:CN$104,30,0),"0"),IFERROR(VLOOKUP($A46,'Season 4'!AK$4:CN$104,30,0),"0"),
IFERROR(VLOOKUP($A46,'Season 5'!AK$4:CN$104,30,0),"0"),IFERROR(VLOOKUP($A46,'Season 6'!AK$4:CN$104,30,0),"0"),
IFERROR(VLOOKUP($A46,'Season 7'!AK$4:CN$104,30,0),"0"),IFERROR(VLOOKUP($A46,'Season 8'!AK$4:CN$104,30,0),"0"),
IFERROR(VLOOKUP($A46,'Season 9'!AK$4:CN$104,30,0),"0"),IFERROR(VLOOKUP($A46,'Season 10'!AK$4:CN$104,30,0),"0"),
IFERROR(VLOOKUP($A46,'Season 11'!AK$4:CN$104,30,0),"0"),IFERROR(VLOOKUP($A46,'Season 12'!AK$4:CN$104,30,0),"0"),
IFERROR(VLOOKUP($A46,'Season 13'!AK$4:CN$104,30,0),"0"),IFERROR(VLOOKUP($A46,'Season 14'!AK$4:CN$104,30,0),"0"),IFERROR(VLOOKUP($A46,'Season 15'!AK$4:CN$104,30,0),"0"),)</f>
        <v>0</v>
      </c>
      <c r="AD46" s="21">
        <f>SUM(
IFERROR(VLOOKUP($A46,'Season 1'!AJ$4:CM$104,31,0),"0"),IFERROR(VLOOKUP($A46,'Season 2'!AK$4:CN$104,31,0),"0"),
IFERROR(VLOOKUP($A46,'Season 3'!AK$4:CN$104,31,0),"0"),IFERROR(VLOOKUP($A46,'Season 4'!AK$4:CN$104,31,0),"0"),
IFERROR(VLOOKUP($A46,'Season 5'!AK$4:CN$104,31,0),"0"),IFERROR(VLOOKUP($A46,'Season 6'!AK$4:CN$104,31,0),"0"),
IFERROR(VLOOKUP($A46,'Season 7'!AK$4:CN$104,31,0),"0"),IFERROR(VLOOKUP($A46,'Season 8'!AK$4:CN$104,31,0),"0"),
IFERROR(VLOOKUP($A46,'Season 9'!AK$4:CN$104,31,0),"0"),IFERROR(VLOOKUP($A46,'Season 10'!AK$4:CN$104,31,0),"0"),
IFERROR(VLOOKUP($A46,'Season 11'!AK$4:CN$104,31,0),"0"),IFERROR(VLOOKUP($A46,'Season 12'!AK$4:CN$104,31,0),"0"),
IFERROR(VLOOKUP($A46,'Season 13'!AK$4:CN$104,31,0),"0"),IFERROR(VLOOKUP($A46,'Season 14'!AK$4:CN$104,31,0),"0"),IFERROR(VLOOKUP($A46,'Season 15'!AK$4:CN$104,31,0),"0"),)</f>
        <v>0</v>
      </c>
      <c r="AE46" s="402">
        <f>SUM(
IFERROR(VLOOKUP($A46,'Season 1'!AJ$4:CM$104,32,0),"0"),IFERROR(VLOOKUP($A46,'Season 2'!AK$4:CN$104,32,0),"0"),
IFERROR(VLOOKUP($A46,'Season 3'!AK$4:CN$104,32,0),"0"),IFERROR(VLOOKUP($A46,'Season 4'!AK$4:CN$104,32,0),"0"),
IFERROR(VLOOKUP($A46,'Season 5'!AK$4:CN$104,32,0),"0"),IFERROR(VLOOKUP($A46,'Season 6'!AK$4:CN$104,32,0),"0"),
IFERROR(VLOOKUP($A46,'Season 7'!AK$4:CN$104,32,0),"0"),IFERROR(VLOOKUP($A46,'Season 8'!AK$4:CN$104,32,0),"0"),
IFERROR(VLOOKUP($A46,'Season 9'!AK$4:CN$104,32,0),"0"),IFERROR(VLOOKUP($A46,'Season 10'!AK$4:CN$104,32,0),"0"),
IFERROR(VLOOKUP($A46,'Season 11'!AK$4:CN$104,32,0),"0"),IFERROR(VLOOKUP($A46,'Season 12'!AK$4:CN$104,32,0),"0"),
IFERROR(VLOOKUP($A46,'Season 13'!AK$4:CN$104,32,0),"0"),IFERROR(VLOOKUP($A46,'Season 14'!AK$4:CN$104,32,0),"0"),IFERROR(VLOOKUP($A46,'Season 15'!AK$4:CN$104,32,0),"0"),)</f>
        <v>0</v>
      </c>
      <c r="AF46" s="403">
        <f>SUM(IFERROR(VLOOKUP($A46,'Season 2'!AK$4:CN$104,33,0),"0"),
IFERROR(VLOOKUP($A46,'Season 3'!AK$4:CN$104,33,0),"0"),IFERROR(VLOOKUP($A46,'Season 4'!AK$4:CN$104,33,0),"0"),
IFERROR(VLOOKUP($A46,'Season 5'!AK$4:CN$104,33,0),"0"),IFERROR(VLOOKUP($A46,'Season 6'!AK$4:CN$104,33,0),"0"),
IFERROR(VLOOKUP($A46,'Season 7'!AK$4:CN$104,33,0),"0"),IFERROR(VLOOKUP($A46,'Season 8'!AK$4:CN$104,33,0),"0"),
IFERROR(VLOOKUP($A46,'Season 9'!AK$4:CN$104,33,0),"0"),IFERROR(VLOOKUP($A46,'Season 10'!AK$4:CN$104,33,0),"0"),
IFERROR(VLOOKUP($A46,'Season 11'!AK$4:CN$104,33,0),"0"),IFERROR(VLOOKUP($A46,'Season 12'!AK$4:CN$104,33,0),"0"),
IFERROR(VLOOKUP($A46,'Season 13'!AK$4:CN$104,33,0),"0"),IFERROR(VLOOKUP($A46,'Season 14'!AK$4:CN$104,33,0),"0"),IFERROR(VLOOKUP($A46,'Season 15'!AK$4:CN$104,33,0),"0"),)</f>
        <v>0</v>
      </c>
      <c r="AG46" s="398">
        <f>SUM(IFERROR(VLOOKUP($A46,'Season 2'!AK$4:CN$104,34,0),"0"),
IFERROR(VLOOKUP($A46,'Season 3'!AK$4:CN$104,34,0),"0"),IFERROR(VLOOKUP($A46,'Season 4'!AK$4:CN$104,34,0),"0"),
IFERROR(VLOOKUP($A46,'Season 5'!AK$4:CN$104,34,0),"0"),IFERROR(VLOOKUP($A46,'Season 6'!AK$4:CN$104,34,0),"0"),
IFERROR(VLOOKUP($A46,'Season 7'!AK$4:CN$104,34,0),"0"),IFERROR(VLOOKUP($A46,'Season 8'!AK$4:CN$104,34,0),"0"),
IFERROR(VLOOKUP($A46,'Season 9'!AK$4:CN$104,34,0),"0"),IFERROR(VLOOKUP($A46,'Season 10'!AK$4:CN$104,34,0),"0"),
IFERROR(VLOOKUP($A46,'Season 11'!AK$4:CN$104,34,0),"0"),IFERROR(VLOOKUP($A46,'Season 12'!AK$4:CN$104,34,0),"0"),
IFERROR(VLOOKUP($A46,'Season 13'!AK$4:CN$104,34,0),"0"),IFERROR(VLOOKUP($A46,'Season 14'!AK$4:CN$104,34,0),"0"),IFERROR(VLOOKUP($A46,'Season 15'!AK$4:CN$104,34,0),"0"),)</f>
        <v>0</v>
      </c>
      <c r="AH46" s="518">
        <f>SUM(IFERROR(VLOOKUP($A46,'Season 2'!AK$4:CN$104,35,0),"0"),
IFERROR(VLOOKUP($A46,'Season 3'!AK$4:CN$104,35,0),"0"),IFERROR(VLOOKUP($A46,'Season 4'!AK$4:CN$104,35,0),"0"),
IFERROR(VLOOKUP($A46,'Season 5'!AK$4:CN$104,35,0),"0"),IFERROR(VLOOKUP($A46,'Season 6'!AK$4:CN$104,35,0),"0"),
IFERROR(VLOOKUP($A46,'Season 7'!AK$4:CN$104,35,0),"0"),IFERROR(VLOOKUP($A46,'Season 8'!AK$4:CN$104,35,0),"0"),
IFERROR(VLOOKUP($A46,'Season 9'!AK$4:CN$104,35,0),"0"),IFERROR(VLOOKUP($A46,'Season 10'!AK$4:CN$104,35,0),"0"),
IFERROR(VLOOKUP($A46,'Season 11'!AK$4:CN$104,35,0),"0"),IFERROR(VLOOKUP($A46,'Season 12'!AK$4:CN$104,35,0),"0"),
IFERROR(VLOOKUP($A46,'Season 13'!AK$4:CN$104,35,0),"0"),IFERROR(VLOOKUP($A46,'Season 14'!AK$4:CN$104,35,0),"0"),IFERROR(VLOOKUP($A46,'Season 15'!AK$4:CN$104,35,0),"0"),)</f>
        <v>0</v>
      </c>
      <c r="AI46" s="21">
        <f>SUM(IFERROR(VLOOKUP($A46,'Season 2'!AK$4:CN$104,36,0),"0"),
IFERROR(VLOOKUP($A46,'Season 3'!AK$4:CN$104,36,0),"0"),IFERROR(VLOOKUP($A46,'Season 4'!AK$4:CN$104,36,0),"0"),
IFERROR(VLOOKUP($A46,'Season 5'!AK$4:CN$104,36,0),"0"),IFERROR(VLOOKUP($A46,'Season 6'!AK$4:CN$104,36,0),"0"),
IFERROR(VLOOKUP($A46,'Season 7'!AK$4:CN$104,36,0),"0"),IFERROR(VLOOKUP($A46,'Season 8'!AK$4:CN$104,36,0),"0"),
IFERROR(VLOOKUP($A46,'Season 9'!AK$4:CN$104,36,0),"0"),IFERROR(VLOOKUP($A46,'Season 10'!AK$4:CN$104,36,0),"0"),
IFERROR(VLOOKUP($A46,'Season 11'!AK$4:CN$104,36,0),"0"),IFERROR(VLOOKUP($A46,'Season 12'!AK$4:CN$104,36,0),"0"),
IFERROR(VLOOKUP($A46,'Season 13'!AK$4:CN$104,36,0),"0"),IFERROR(VLOOKUP($A46,'Season 14'!AK$4:CN$104,36,0),"0"),IFERROR(VLOOKUP($A46,'Season 15'!AK$4:CN$104,36,0),"0"),)</f>
        <v>0</v>
      </c>
      <c r="AJ46" s="402">
        <f>SUM(IFERROR(VLOOKUP($A46,'Season 2'!AK$4:CN$104,37,0),"0"),
IFERROR(VLOOKUP($A46,'Season 3'!AK$4:CN$104,37,0),"0"),IFERROR(VLOOKUP($A46,'Season 4'!AK$4:CN$104,37,0),"0"),
IFERROR(VLOOKUP($A46,'Season 5'!AK$4:CN$104,37,0),"0"),IFERROR(VLOOKUP($A46,'Season 6'!AK$4:CN$104,37,0),"0"),
IFERROR(VLOOKUP($A46,'Season 7'!AK$4:CN$104,37,0),"0"),IFERROR(VLOOKUP($A46,'Season 8'!AK$4:CN$104,37,0),"0"),
IFERROR(VLOOKUP($A46,'Season 9'!AK$4:CN$104,37,0),"0"),IFERROR(VLOOKUP($A46,'Season 10'!AK$4:CN$104,37,0),"0"),
IFERROR(VLOOKUP($A46,'Season 11'!AK$4:CN$104,37,0),"0"),IFERROR(VLOOKUP($A46,'Season 12'!AK$4:CN$104,37,0),"0"),
IFERROR(VLOOKUP($A46,'Season 13'!AK$4:CN$104,37,0),"0"),IFERROR(VLOOKUP($A46,'Season 14'!AK$4:CN$104,37,0),"0"),IFERROR(VLOOKUP($A46,'Season 15'!AK$4:CN$104,37,0),"0"),)</f>
        <v>0</v>
      </c>
      <c r="AK46" s="403">
        <f>SUM(IFERROR(VLOOKUP($A46,'Season 1'!AJ$4:CM$104,33,0),"0"),IFERROR(VLOOKUP($A46,'Season 2'!AK$4:CN$104,38,0),"0"),
IFERROR(VLOOKUP($A46,'Season 3'!AK$4:CN$104,38,0),"0"),IFERROR(VLOOKUP($A46,'Season 4'!AK$4:CN$104,38,0),"0"),
IFERROR(VLOOKUP($A46,'Season 5'!AK$4:CN$104,38,0),"0"),IFERROR(VLOOKUP($A46,'Season 6'!AK$4:CN$104,38,0),"0"),
IFERROR(VLOOKUP($A46,'Season 7'!AK$4:CN$104,38,0),"0"),IFERROR(VLOOKUP($A46,'Season 8'!AK$4:CN$104,38,0),"0"),
IFERROR(VLOOKUP($A46,'Season 9'!AK$4:CN$104,38,0),"0"),IFERROR(VLOOKUP($A46,'Season 10'!AK$4:CN$104,38,0),"0"),
IFERROR(VLOOKUP($A46,'Season 11'!AK$4:CN$104,38,0),"0"),IFERROR(VLOOKUP($A46,'Season 12'!AK$4:CN$104,38,0),"0"),
IFERROR(VLOOKUP($A46,'Season 13'!AK$4:CN$104,38,0),"0"),IFERROR(VLOOKUP($A46,'Season 14'!AK$4:CN$104,38,0),"0"),IFERROR(VLOOKUP($A46,'Season 15'!AK$4:CN$104,38,0),"0"),)</f>
        <v>0</v>
      </c>
      <c r="AL46" s="398">
        <f>SUM(IFERROR(VLOOKUP($A46,'Season 1'!AJ$4:CM$104,34,0),"0"),IFERROR(VLOOKUP($A46,'Season 2'!AK$4:CN$104,39,0),"0"),
IFERROR(VLOOKUP($A46,'Season 3'!AK$4:CN$104,39,0),"0"),IFERROR(VLOOKUP($A46,'Season 4'!AK$4:CN$104,39,0),"0"),
IFERROR(VLOOKUP($A46,'Season 5'!AK$4:CN$104,39,0),"0"),IFERROR(VLOOKUP($A46,'Season 6'!AK$4:CN$104,39,0),"0"),
IFERROR(VLOOKUP($A46,'Season 7'!AK$4:CN$104,39,0),"0"),IFERROR(VLOOKUP($A46,'Season 8'!AK$4:CN$104,39,0),"0"),
IFERROR(VLOOKUP($A46,'Season 9'!AK$4:CN$104,39,0),"0"),IFERROR(VLOOKUP($A46,'Season 10'!AK$4:CN$104,39,0),"0"),
IFERROR(VLOOKUP($A46,'Season 11'!AK$4:CN$104,39,0),"0"),IFERROR(VLOOKUP($A46,'Season 12'!AK$4:CN$104,39,0),"0"),
IFERROR(VLOOKUP($A46,'Season 13'!AK$4:CN$104,39,0),"0"),IFERROR(VLOOKUP($A46,'Season 14'!AK$4:CN$104,39,0),"0"),IFERROR(VLOOKUP($A46,'Season 15'!AK$4:CN$104,39,0),"0"),)</f>
        <v>0</v>
      </c>
      <c r="AM46" s="518">
        <f>SUM(IFERROR(VLOOKUP($A46,'Season 1'!AJ$4:CM$104,35,0),"0"),IFERROR(VLOOKUP($A46,'Season 2'!AK$4:CN$104,40,0),"0"),
IFERROR(VLOOKUP($A46,'Season 3'!AK$4:CN$104,40,0),"0"),IFERROR(VLOOKUP($A46,'Season 4'!AK$4:CN$104,40,0),"0"),
IFERROR(VLOOKUP($A46,'Season 5'!AK$4:CN$104,40,0),"0"),IFERROR(VLOOKUP($A46,'Season 6'!AK$4:CN$104,40,0),"0"),
IFERROR(VLOOKUP($A46,'Season 7'!AK$4:CN$104,40,0),"0"),IFERROR(VLOOKUP($A46,'Season 8'!AK$4:CN$104,40,0),"0"),
IFERROR(VLOOKUP($A46,'Season 9'!AK$4:CN$104,40,0),"0"),IFERROR(VLOOKUP($A46,'Season 10'!AK$4:CN$104,40,0),"0"),
IFERROR(VLOOKUP($A46,'Season 11'!AK$4:CN$104,40,0),"0"),IFERROR(VLOOKUP($A46,'Season 12'!AK$4:CN$104,40,0),"0"),
IFERROR(VLOOKUP($A46,'Season 13'!AK$4:CN$104,40,0),"0"),IFERROR(VLOOKUP($A46,'Season 14'!AK$4:CN$104,40,0),"0"),IFERROR(VLOOKUP($A46,'Season 15'!AK$4:CN$104,40,0),"0"),)</f>
        <v>0</v>
      </c>
      <c r="AN46" s="21">
        <f>SUM(IFERROR(VLOOKUP($A46,'Season 1'!AJ$4:CM$104,36,0),"0"),IFERROR(VLOOKUP($A46,'Season 2'!AK$4:CN$104,41,0),"0"),
IFERROR(VLOOKUP($A46,'Season 3'!AK$4:CN$104,41,0),"0"),IFERROR(VLOOKUP($A46,'Season 4'!AK$4:CN$104,41,0),"0"),
IFERROR(VLOOKUP($A46,'Season 5'!AK$4:CN$104,41,0),"0"),IFERROR(VLOOKUP($A46,'Season 6'!AK$4:CN$104,41,0),"0"),
IFERROR(VLOOKUP($A46,'Season 7'!AK$4:CN$104,41,0),"0"),IFERROR(VLOOKUP($A46,'Season 8'!AK$4:CN$104,41,0),"0"),
IFERROR(VLOOKUP($A46,'Season 9'!AK$4:CN$104,41,0),"0"),IFERROR(VLOOKUP($A46,'Season 10'!AK$4:CN$104,41,0),"0"),
IFERROR(VLOOKUP($A46,'Season 11'!AK$4:CN$104,41,0),"0"),IFERROR(VLOOKUP($A46,'Season 12'!AK$4:CN$104,41,0),"0"),
IFERROR(VLOOKUP($A46,'Season 13'!AK$4:CN$104,41,0),"0"),IFERROR(VLOOKUP($A46,'Season 14'!AK$4:CN$104,41,0),"0"),IFERROR(VLOOKUP($A46,'Season 15'!AK$4:CN$104,41,0),"0"),)</f>
        <v>0</v>
      </c>
      <c r="AO46" s="402">
        <f>SUM(IFERROR(VLOOKUP($A46,'Season 1'!AJ$4:CM$104,37,0),"0"),IFERROR(VLOOKUP($A46,'Season 2'!AK$4:CN$104,42,0),"0"),
IFERROR(VLOOKUP($A46,'Season 3'!AK$4:CN$104,42,0),"0"),IFERROR(VLOOKUP($A46,'Season 4'!AK$4:CN$104,42,0),"0"),
IFERROR(VLOOKUP($A46,'Season 5'!AK$4:CN$104,42,0),"0"),IFERROR(VLOOKUP($A46,'Season 6'!AK$4:CN$104,42,0),"0"),
IFERROR(VLOOKUP($A46,'Season 7'!AK$4:CN$104,42,0),"0"),IFERROR(VLOOKUP($A46,'Season 8'!AK$4:CN$104,42,0),"0"),
IFERROR(VLOOKUP($A46,'Season 9'!AK$4:CN$104,42,0),"0"),IFERROR(VLOOKUP($A46,'Season 10'!AK$4:CN$104,42,0),"0"),
IFERROR(VLOOKUP($A46,'Season 11'!AK$4:CN$104,42,0),"0"),IFERROR(VLOOKUP($A46,'Season 12'!AK$4:CN$104,42,0),"0"),
IFERROR(VLOOKUP($A46,'Season 13'!AK$4:CN$104,42,0),"0"),IFERROR(VLOOKUP($A46,'Season 14'!AK$4:CN$104,42,0),"0"),IFERROR(VLOOKUP($A46,'Season 15'!AK$4:CN$104,42,0),"0"),)</f>
        <v>0</v>
      </c>
      <c r="AP46" s="403">
        <f>SUM(IFERROR(VLOOKUP($A46,'Season 1'!AJ$4:CM$104,43,0),"0"),IFERROR(VLOOKUP($A46,'Season 2'!AK$4:CN$104,43,0),"0"),
IFERROR(VLOOKUP($A46,'Season 3'!AK$4:CN$104,43,0),"0"),IFERROR(VLOOKUP($A46,'Season 4'!AK$4:CN$104,43,0),"0"),
IFERROR(VLOOKUP($A46,'Season 5'!AK$4:CN$104,43,0),"0"),IFERROR(VLOOKUP($A46,'Season 6'!AK$4:CN$104,43,0),"0"),
IFERROR(VLOOKUP($A46,'Season 7'!AK$4:CN$104,43,0),"0"),IFERROR(VLOOKUP($A46,'Season 8'!AK$4:CN$104,43,0),"0"),
IFERROR(VLOOKUP($A46,'Season 9'!AK$4:CN$104,43,0),"0"),IFERROR(VLOOKUP($A46,'Season 10'!AK$4:CN$104,43,0),"0"),
IFERROR(VLOOKUP($A46,'Season 11'!AK$4:CN$104,43,0),"0"),IFERROR(VLOOKUP($A46,'Season 12'!AK$4:CN$104,43,0),"0"),
IFERROR(VLOOKUP($A46,'Season 13'!AK$4:CN$104,43,0),"0"),IFERROR(VLOOKUP($A46,'Season 14'!AK$4:CN$104,43,0),"0"),IFERROR(VLOOKUP($A46,'Season 15'!AK$4:CN$104,43,0),"0"),)</f>
        <v>0</v>
      </c>
      <c r="AQ46" s="398">
        <f>SUM(IFERROR(VLOOKUP($A46,'Season 1'!AJ$4:CM$104,44,0),"0"),IFERROR(VLOOKUP($A46,'Season 2'!AK$4:CN$104,44,0),"0"),
IFERROR(VLOOKUP($A46,'Season 3'!AK$4:CN$104,44,0),"0"),IFERROR(VLOOKUP($A46,'Season 4'!AK$4:CN$104,44,0),"0"),
IFERROR(VLOOKUP($A46,'Season 5'!AK$4:CN$104,44,0),"0"),IFERROR(VLOOKUP($A46,'Season 6'!AK$4:CN$104,44,0),"0"),
IFERROR(VLOOKUP($A46,'Season 7'!AK$4:CN$104,44,0),"0"),IFERROR(VLOOKUP($A46,'Season 8'!AK$4:CN$104,44,0),"0"),
IFERROR(VLOOKUP($A46,'Season 9'!AK$4:CN$104,44,0),"0"),IFERROR(VLOOKUP($A46,'Season 10'!AK$4:CN$104,44,0),"0"),
IFERROR(VLOOKUP($A46,'Season 11'!AK$4:CN$104,44,0),"0"),IFERROR(VLOOKUP($A46,'Season 12'!AK$4:CN$104,44,0),"0"),
IFERROR(VLOOKUP($A46,'Season 13'!AK$4:CN$104,44,0),"0"),IFERROR(VLOOKUP($A46,'Season 14'!AK$4:CN$104,44,0),"0"),IFERROR(VLOOKUP($A46,'Season 15'!AK$4:CN$104,44,0),"0"),)</f>
        <v>0</v>
      </c>
      <c r="AR46" s="518">
        <f>SUM(IFERROR(VLOOKUP($A46,'Season 1'!AJ$4:CM$104,45,0),"0"),IFERROR(VLOOKUP($A46,'Season 2'!AK$4:CN$104,45,0),"0"),
IFERROR(VLOOKUP($A46,'Season 3'!AK$4:CN$104,45,0),"0"),IFERROR(VLOOKUP($A46,'Season 4'!AK$4:CN$104,45,0),"0"),
IFERROR(VLOOKUP($A46,'Season 5'!AK$4:CN$104,45,0),"0"),IFERROR(VLOOKUP($A46,'Season 6'!AK$4:CN$104,45,0),"0"),
IFERROR(VLOOKUP($A46,'Season 7'!AK$4:CN$104,45,0),"0"),IFERROR(VLOOKUP($A46,'Season 8'!AK$4:CN$104,45,0),"0"),
IFERROR(VLOOKUP($A46,'Season 9'!AK$4:CN$104,45,0),"0"),IFERROR(VLOOKUP($A46,'Season 10'!AK$4:CN$104,45,0),"0"),
IFERROR(VLOOKUP($A46,'Season 11'!AK$4:CN$104,45,0),"0"),IFERROR(VLOOKUP($A46,'Season 12'!AK$4:CN$104,45,0),"0"),
IFERROR(VLOOKUP($A46,'Season 13'!AK$4:CN$104,45,0),"0"),IFERROR(VLOOKUP($A46,'Season 14'!AK$4:CN$104,45,0),"0"),IFERROR(VLOOKUP($A46,'Season 15'!AK$4:CN$104,45,0),"0"),)</f>
        <v>0</v>
      </c>
      <c r="AS46" s="21">
        <f>SUM(IFERROR(VLOOKUP($A46,'Season 1'!AJ$4:CM$104,46,0),"0"),IFERROR(VLOOKUP($A46,'Season 2'!AK$4:CN$104,46,0),"0"),
IFERROR(VLOOKUP($A46,'Season 3'!AK$4:CN$104,46,0),"0"),IFERROR(VLOOKUP($A46,'Season 4'!AK$4:CN$104,46,0),"0"),
IFERROR(VLOOKUP($A46,'Season 5'!AK$4:CN$104,46,0),"0"),IFERROR(VLOOKUP($A46,'Season 6'!AK$4:CN$104,46,0),"0"),
IFERROR(VLOOKUP($A46,'Season 7'!AK$4:CN$104,46,0),"0"),IFERROR(VLOOKUP($A46,'Season 8'!AK$4:CN$104,46,0),"0"),
IFERROR(VLOOKUP($A46,'Season 9'!AK$4:CN$104,46,0),"0"),IFERROR(VLOOKUP($A46,'Season 10'!AK$4:CN$104,46,0),"0"),
IFERROR(VLOOKUP($A46,'Season 11'!AK$4:CN$104,46,0),"0"),IFERROR(VLOOKUP($A46,'Season 12'!AK$4:CN$104,46,0),"0"),
IFERROR(VLOOKUP($A46,'Season 13'!AK$4:CN$104,46,0),"0"),IFERROR(VLOOKUP($A46,'Season 14'!AK$4:CN$104,46,0),"0"),IFERROR(VLOOKUP($A46,'Season 15'!AK$4:CN$104,46,0),"0"),)</f>
        <v>0</v>
      </c>
      <c r="AT46" s="402">
        <f>SUM(IFERROR(VLOOKUP($A46,'Season 1'!AJ$4:CM$104,47,0),"0"),IFERROR(VLOOKUP($A46,'Season 2'!AK$4:CN$104,47,0),"0"),
IFERROR(VLOOKUP($A46,'Season 3'!AK$4:CN$104,47,0),"0"),IFERROR(VLOOKUP($A46,'Season 4'!AK$4:CN$104,47,0),"0"),
IFERROR(VLOOKUP($A46,'Season 5'!AK$4:CN$104,47,0),"0"),IFERROR(VLOOKUP($A46,'Season 6'!AK$4:CN$104,47,0),"0"),
IFERROR(VLOOKUP($A46,'Season 7'!AK$4:CN$104,47,0),"0"),IFERROR(VLOOKUP($A46,'Season 8'!AK$4:CN$104,47,0),"0"),
IFERROR(VLOOKUP($A46,'Season 9'!AK$4:CN$104,47,0),"0"),IFERROR(VLOOKUP($A46,'Season 10'!AK$4:CN$104,47,0),"0"),
IFERROR(VLOOKUP($A46,'Season 11'!AK$4:CN$104,47,0),"0"),IFERROR(VLOOKUP($A46,'Season 12'!AK$4:CN$104,47,0),"0"),
IFERROR(VLOOKUP($A46,'Season 13'!AK$4:CN$104,47,0),"0"),IFERROR(VLOOKUP($A46,'Season 14'!AK$4:CN$104,47,0),"0"),IFERROR(VLOOKUP($A46,'Season 15'!AK$4:CN$104,47,0),"0"),)</f>
        <v>0</v>
      </c>
      <c r="AU46" s="403">
        <f>SUM(IFERROR(VLOOKUP($A46,'Season 3'!AK$4:CN$104,48,0),"0"),IFERROR(VLOOKUP($A46,'Season 4'!AK$4:CN$104,48,0),"0"),
IFERROR(VLOOKUP($A46,'Season 5'!AK$4:CN$104,48,0),"0"),IFERROR(VLOOKUP($A46,'Season 6'!AK$4:CN$104,48,0),"0"),
IFERROR(VLOOKUP($A46,'Season 7'!AK$4:CN$104,48,0),"0"),IFERROR(VLOOKUP($A46,'Season 8'!AK$4:CN$104,48,0),"0"),
IFERROR(VLOOKUP($A46,'Season 9'!AK$4:CN$104,48,0),"0"),IFERROR(VLOOKUP($A46,'Season 10'!AK$4:CN$104,48,0),"0"),
IFERROR(VLOOKUP($A46,'Season 11'!AK$4:CN$104,48,0),"0"),IFERROR(VLOOKUP($A46,'Season 12'!AK$4:CN$104,48,0),"0"),
IFERROR(VLOOKUP($A46,'Season 13'!AK$4:CN$104,48,0),"0"),IFERROR(VLOOKUP($A46,'Season 14'!AK$4:CN$104,48,0),"0"),IFERROR(VLOOKUP($A46,'Season 15'!AK$4:CN$104,48,0),"0"),)</f>
        <v>0</v>
      </c>
      <c r="AV46" s="398">
        <f>SUM(IFERROR(VLOOKUP($A46,'Season 3'!AK$4:CN$104,49,0),"0"),IFERROR(VLOOKUP($A46,'Season 4'!AK$4:CN$104,49,0),"0"),
IFERROR(VLOOKUP($A46,'Season 5'!AK$4:CN$104,49,0),"0"),IFERROR(VLOOKUP($A46,'Season 6'!AK$4:CN$104,49,0),"0"),
IFERROR(VLOOKUP($A46,'Season 7'!AK$4:CN$104,49,0),"0"),IFERROR(VLOOKUP($A46,'Season 8'!AK$4:CN$104,49,0),"0"),
IFERROR(VLOOKUP($A46,'Season 9'!AK$4:CN$104,49,0),"0"),IFERROR(VLOOKUP($A46,'Season 10'!AK$4:CN$104,49,0),"0"),
IFERROR(VLOOKUP($A46,'Season 11'!AK$4:CN$104,49,0),"0"),IFERROR(VLOOKUP($A46,'Season 12'!AK$4:CN$104,49,0),"0"),
IFERROR(VLOOKUP($A46,'Season 13'!AK$4:CN$104,49,0),"0"),IFERROR(VLOOKUP($A46,'Season 14'!AK$4:CN$104,49,0),"0"),IFERROR(VLOOKUP($A46,'Season 15'!AK$4:CN$104,49,0),"0"),)</f>
        <v>0</v>
      </c>
      <c r="AW46" s="518">
        <f>SUM(IFERROR(VLOOKUP($A46,'Season 3'!AK$4:CN$104,50,0),"0"),IFERROR(VLOOKUP($A46,'Season 4'!AK$4:CN$104,50,0),"0"),
IFERROR(VLOOKUP($A46,'Season 5'!AK$4:CN$104,50,0),"0"),IFERROR(VLOOKUP($A46,'Season 6'!AK$4:CN$104,50,0),"0"),
IFERROR(VLOOKUP($A46,'Season 7'!AK$4:CN$104,50,0),"0"),IFERROR(VLOOKUP($A46,'Season 8'!AK$4:CN$104,50,0),"0"),
IFERROR(VLOOKUP($A46,'Season 9'!AK$4:CN$104,50,0),"0"),IFERROR(VLOOKUP($A46,'Season 10'!AK$4:CN$104,50,0),"0"),
IFERROR(VLOOKUP($A46,'Season 11'!AK$4:CN$104,50,0),"0"),IFERROR(VLOOKUP($A46,'Season 12'!AK$4:CN$104,50,0),"0"),
IFERROR(VLOOKUP($A46,'Season 13'!AK$4:CN$104,50,0),"0"),IFERROR(VLOOKUP($A46,'Season 14'!AK$4:CN$104,50,0),"0"),IFERROR(VLOOKUP($A46,'Season 15'!AK$4:CN$104,50,0),"0"),)</f>
        <v>0</v>
      </c>
      <c r="AX46" s="21">
        <f>SUM(IFERROR(VLOOKUP($A46,'Season 3'!AK$4:CN$104,51,0),"0"),IFERROR(VLOOKUP($A46,'Season 4'!AK$4:CN$104,51,0),"0"),
IFERROR(VLOOKUP($A46,'Season 5'!AK$4:CN$104,51,0),"0"),IFERROR(VLOOKUP($A46,'Season 6'!AK$4:CN$104,51,0),"0"),
IFERROR(VLOOKUP($A46,'Season 7'!AK$4:CN$104,51,0),"0"),IFERROR(VLOOKUP($A46,'Season 8'!AK$4:CN$104,51,0),"0"),
IFERROR(VLOOKUP($A46,'Season 9'!AK$4:CN$104,51,0),"0"),IFERROR(VLOOKUP($A46,'Season 10'!AK$4:CN$104,51,0),"0"),
IFERROR(VLOOKUP($A46,'Season 11'!AK$4:CN$104,51,0),"0"),IFERROR(VLOOKUP($A46,'Season 12'!AK$4:CN$104,51,0),"0"),
IFERROR(VLOOKUP($A46,'Season 13'!AK$4:CN$104,51,0),"0"),IFERROR(VLOOKUP($A46,'Season 14'!AK$4:CN$104,51,0),"0"),IFERROR(VLOOKUP($A46,'Season 15'!AK$4:CN$104,51,0),"0"),)</f>
        <v>0</v>
      </c>
      <c r="AY46" s="402">
        <f>SUM(IFERROR(VLOOKUP($A46,'Season 3'!AK$4:CN$104,52,0),"0"),IFERROR(VLOOKUP($A46,'Season 4'!AK$4:CN$104,52,0),"0"),
IFERROR(VLOOKUP($A46,'Season 5'!AK$4:CN$104,52,0),"0"),IFERROR(VLOOKUP($A46,'Season 6'!AK$4:CN$104,52,0),"0"),
IFERROR(VLOOKUP($A46,'Season 7'!AK$4:CN$104,52,0),"0"),IFERROR(VLOOKUP($A46,'Season 8'!AK$4:CN$104,52,0),"0"),
IFERROR(VLOOKUP($A46,'Season 9'!AK$4:CN$104,52,0),"0"),IFERROR(VLOOKUP($A46,'Season 10'!AK$4:CN$104,52,0),"0"),
IFERROR(VLOOKUP($A46,'Season 11'!AK$4:CN$104,52,0),"0"),IFERROR(VLOOKUP($A46,'Season 12'!AK$4:CN$104,52,0),"0"),
IFERROR(VLOOKUP($A46,'Season 13'!AK$4:CN$104,52,0),"0"),IFERROR(VLOOKUP($A46,'Season 14'!AK$4:CN$104,52,0),"0"),IFERROR(VLOOKUP($A46,'Season 15'!AK$4:CN$104,52,0),"0"),)</f>
        <v>0</v>
      </c>
      <c r="AZ46" s="403">
        <f>SUM(IFERROR(VLOOKUP($A46,'Season 1'!AJ$4:CM$104,38,0),"0"),IFERROR(VLOOKUP($A46,'Season 2'!AK$4:CN$104,48,0),"0"),)</f>
        <v>0</v>
      </c>
      <c r="BA46" s="398">
        <f>SUM(IFERROR(VLOOKUP($A46,'Season 1'!AJ$4:CM$104,39,0),"0"),IFERROR(VLOOKUP($A46,'Season 2'!AK$4:CN$104,49,0),"0"),)</f>
        <v>0</v>
      </c>
      <c r="BB46" s="518">
        <f>SUM(IFERROR(VLOOKUP($A46,'Season 1'!AJ$4:CM$104,40,0),"0"),IFERROR(VLOOKUP($A46,'Season 2'!AK$4:CN$104,50,0),"0"),)</f>
        <v>0</v>
      </c>
      <c r="BC46" s="21">
        <f>SUM(IFERROR(VLOOKUP($A46,'Season 1'!AJ$4:CM$104,41,0),"0"),IFERROR(VLOOKUP($A46,'Season 2'!AK$4:CN$104,51,0),"0"),)</f>
        <v>0</v>
      </c>
      <c r="BD46" s="402">
        <f>SUM(IFERROR(VLOOKUP($A46,'Season 1'!AJ$4:CM$104,42,0),"0"),IFERROR(VLOOKUP($A46,'Season 2'!AK$4:CN$104,52,0),"0"),)</f>
        <v>0</v>
      </c>
      <c r="BE46" s="561">
        <f>SUM(
IFERROR(VLOOKUP($A46,'Season 1'!AJ$4:CM$104,48,0),"0"),IFERROR(VLOOKUP($A46,'Season 2'!AK$4:CN$104,53,0),"0"),
IFERROR(VLOOKUP($A46,'Season 3'!AK$4:CN$104,53,0),"0"),IFERROR(VLOOKUP($A46,'Season 4'!AK$4:CN$104,53,0),"0"),
IFERROR(VLOOKUP($A46,'Season 5'!AK$4:CN$104,53,0),"0"),IFERROR(VLOOKUP($A46,'Season 6'!AK$4:CN$104,53,0),"0"),
IFERROR(VLOOKUP($A46,'Season 7'!AK$4:CN$104,53,0),"0"),IFERROR(VLOOKUP($A46,'Season 8'!AK$4:CN$104,53,0),"0"),
IFERROR(VLOOKUP($A46,'Season 9'!AK$4:CN$104,53,0),"0"),IFERROR(VLOOKUP($A46,'Season 10'!AK$4:CN$104,53,0),"0"),
IFERROR(VLOOKUP($A46,'Season 11'!AK$4:CN$104,53,0),"0"),IFERROR(VLOOKUP($A46,'Season 12'!AK$4:CN$104,53,0),"0"),
IFERROR(VLOOKUP($A46,'Season 13'!AK$4:CN$104,53,0),"0"),IFERROR(VLOOKUP($A46,'Season 14'!AK$4:CN$104,53,0),"0"),IFERROR(VLOOKUP($A46,'Season 15'!AK$4:CN$104,53,0),"0"),)</f>
        <v>0</v>
      </c>
      <c r="BF46" s="562">
        <f>SUM(
IFERROR(VLOOKUP($A46,'Season 1'!AJ$4:CM$104,49,0),"0"),IFERROR(VLOOKUP($A46,'Season 2'!AK$4:CN$104,54,0),"0"),
IFERROR(VLOOKUP($A46,'Season 3'!AK$4:CN$104,54,0),"0"),IFERROR(VLOOKUP($A46,'Season 4'!AK$4:CN$104,54,0),"0"),
IFERROR(VLOOKUP($A46,'Season 5'!AK$4:CN$104,54,0),"0"),IFERROR(VLOOKUP($A46,'Season 6'!AK$4:CN$104,54,0),"0"),
IFERROR(VLOOKUP($A46,'Season 7'!AK$4:CN$104,54,0),"0"),IFERROR(VLOOKUP($A46,'Season 8'!AK$4:CN$104,54,0),"0"),
IFERROR(VLOOKUP($A46,'Season 9'!AK$4:CN$104,54,0),"0"),IFERROR(VLOOKUP($A46,'Season 10'!AK$4:CN$104,54,0),"0"),
IFERROR(VLOOKUP($A46,'Season 11'!AK$4:CN$104,540),"0"),IFERROR(VLOOKUP($A46,'Season 12'!AK$4:CN$104,54,0),"0"),
IFERROR(VLOOKUP($A46,'Season 13'!AK$4:CN$104,54,0),"0"),IFERROR(VLOOKUP($A46,'Season 14'!AK$4:CN$104,54,0),"0"),IFERROR(VLOOKUP($A46,'Season 15'!AK$4:CN$104,54,0),"0"),)</f>
        <v>0</v>
      </c>
      <c r="BG46" s="529" t="e">
        <f t="shared" si="1"/>
        <v>#DIV/0!</v>
      </c>
      <c r="BI46" s="553"/>
      <c r="BJ46" s="553"/>
      <c r="BK46" s="553"/>
      <c r="BL46" s="553"/>
      <c r="BM46" s="553"/>
      <c r="BN46" s="553"/>
      <c r="BO46" s="169"/>
      <c r="BP46" s="169"/>
      <c r="BQ46" s="169"/>
      <c r="BR46" s="169"/>
      <c r="BS46" s="12" t="str">
        <f>IFERROR(VLOOKUP($A46,'Season 1'!$AJ$4:$CM$104,50,0),"0")</f>
        <v>0</v>
      </c>
      <c r="BT46" s="12" t="str">
        <f>IFERROR(VLOOKUP($A46,'Season 1'!$AJ$4:$CM$104,51,0),"0")</f>
        <v>0</v>
      </c>
      <c r="BU46" s="12" t="str">
        <f>IFERROR(VLOOKUP($A46,'Season 2'!$AK$4:$CN$104,55,0),"0")</f>
        <v>0</v>
      </c>
      <c r="BV46" s="12" t="str">
        <f>IFERROR(VLOOKUP($A46,'Season 2'!$AK$4:$CN$104,56,0),"0")</f>
        <v>0</v>
      </c>
      <c r="BW46" s="12" t="str">
        <f>IFERROR(VLOOKUP($A46,'Season 3'!$AK$4:$CN$104,55,0),"0")</f>
        <v>0</v>
      </c>
      <c r="BX46" s="12" t="str">
        <f>IFERROR(VLOOKUP($A46,'Season 3'!$AK$4:$CN$104,56,0),"0")</f>
        <v>0</v>
      </c>
      <c r="BY46" s="12" t="str">
        <f>IFERROR(VLOOKUP($A46,'Season 4'!$AK$4:$CN$104,55,0),"0")</f>
        <v>0</v>
      </c>
      <c r="BZ46" s="12" t="str">
        <f>IFERROR(VLOOKUP($A46,'Season 4'!$AK$4:$CN$104,56,0),"0")</f>
        <v>0</v>
      </c>
      <c r="CA46" s="12" t="str">
        <f>IFERROR(VLOOKUP($A46,'Season 5'!$AK$4:$CN$104,55,0),"0")</f>
        <v>0</v>
      </c>
      <c r="CB46" s="12" t="str">
        <f>IFERROR(VLOOKUP($A46,'Season 5'!$AK$4:$CN$104,56,0),"0")</f>
        <v>0</v>
      </c>
      <c r="CC46" s="12" t="str">
        <f>IFERROR(VLOOKUP($A46,'Season 6'!$AK$4:$CN$104,55,0),"0")</f>
        <v>0</v>
      </c>
      <c r="CD46" s="12" t="str">
        <f>IFERROR(VLOOKUP($A46,'Season 6'!$AK$4:$CN$104,56,0),"0")</f>
        <v>0</v>
      </c>
      <c r="CE46" s="12" t="str">
        <f>IFERROR(VLOOKUP($A46,'Season 7'!$AK$4:$CN$104,55,0),"0")</f>
        <v>0</v>
      </c>
      <c r="CF46" s="12" t="str">
        <f>IFERROR(VLOOKUP($A46,'Season 7'!$AK$4:$CN$104,56,0),"0")</f>
        <v>0</v>
      </c>
      <c r="CG46" s="12" t="str">
        <f>IFERROR(VLOOKUP($A46,'Season 8'!$AK$4:$CN$104,55,0),"0")</f>
        <v>0</v>
      </c>
      <c r="CH46" s="12" t="str">
        <f>IFERROR(VLOOKUP($A46,'Season 8'!$AK$4:$CN$104,56,0),"0")</f>
        <v>0</v>
      </c>
      <c r="CI46" s="12" t="str">
        <f>IFERROR(VLOOKUP($A46,'Season 9'!$AK$4:$CN$104,55,0),"0")</f>
        <v>0</v>
      </c>
      <c r="CJ46" s="12" t="str">
        <f>IFERROR(VLOOKUP($A46,'Season 9'!$AK$4:$CN$104,56,0),"0")</f>
        <v>0</v>
      </c>
      <c r="CK46" s="12" t="str">
        <f>IFERROR(VLOOKUP($A46,'Season 10'!$AK$4:$CN$104,55,0),"0")</f>
        <v>0</v>
      </c>
      <c r="CL46" s="12" t="str">
        <f>IFERROR(VLOOKUP($A46,'Season 10'!$AK$4:$CN$104,56,0),"0")</f>
        <v>0</v>
      </c>
      <c r="CM46" s="12" t="str">
        <f>IFERROR(VLOOKUP($A46,'Season 11'!$AK$4:$CN$104,55,0),"0")</f>
        <v>0</v>
      </c>
      <c r="CN46" s="12" t="str">
        <f>IFERROR(VLOOKUP($A46,'Season 11'!$AK$4:$CN$104,56,0),"0")</f>
        <v>0</v>
      </c>
      <c r="CO46" s="12" t="str">
        <f>IFERROR(VLOOKUP($A46,'Season 12'!$AK$4:$CN$104,55,0),"0")</f>
        <v>0</v>
      </c>
      <c r="CP46" s="12" t="str">
        <f>IFERROR(VLOOKUP($A46,'Season 12'!$AK$4:$CN$104,56,0),"0")</f>
        <v>0</v>
      </c>
      <c r="CQ46" s="12" t="str">
        <f>IFERROR(VLOOKUP($A46,'Season 13'!$AK$4:$CN$104,55,0),"0")</f>
        <v>0</v>
      </c>
      <c r="CR46" s="12" t="str">
        <f>IFERROR(VLOOKUP($A46,'Season 13'!$AK$4:$CN$104,56,0),"0")</f>
        <v>0</v>
      </c>
      <c r="CS46" s="12" t="str">
        <f>IFERROR(VLOOKUP($A46,'Season 14'!$AK$4:$CN$104,55,0),"0")</f>
        <v>0</v>
      </c>
      <c r="CT46" s="12" t="str">
        <f>IFERROR(VLOOKUP($A46,'Season 14'!$AK$4:$CN$104,56,0),"0")</f>
        <v>0</v>
      </c>
      <c r="CU46" s="12" t="str">
        <f>IFERROR(VLOOKUP($A46,'Season 15'!$AK$4:$CN$104,55,0),"0")</f>
        <v>0</v>
      </c>
      <c r="CV46" s="12" t="str">
        <f>IFERROR(VLOOKUP($A46,'Season 15'!$AK$4:$CN$104,56,0),"0")</f>
        <v>0</v>
      </c>
    </row>
    <row r="47" spans="1:100" x14ac:dyDescent="0.25">
      <c r="A47" s="545"/>
      <c r="B47" s="516" t="str">
        <f>IFERROR(VLOOKUP('Data Totals'!A47,'Season 1'!AJ$4:CH$104,2,FALSE),IFERROR(VLOOKUP('Data Totals'!A47,'Season 2'!AK$4:CI$104,2,FALSE),IFERROR(VLOOKUP('Data Totals'!A47,'Season 3'!AK$4:CI$104,2,FALSE),IFERROR(VLOOKUP('Data Totals'!A47,'Season 4'!AK$4:CI$104,2,FALSE),IFERROR(VLOOKUP('Data Totals'!A47,'Season 5'!AK$4:CI$104,2,FALSE),IFERROR(VLOOKUP('Data Totals'!A47,'Season 6'!AK$4:CI$104,2,FALSE),IFERROR(VLOOKUP('Data Totals'!A47,'Season 7'!AK$4:CI$104,2,FALSE),IFERROR(VLOOKUP('Data Totals'!A47,'Season 8'!AK$4:CI$104,2,FALSE),IFERROR(VLOOKUP('Data Totals'!A47,'Season 9'!AK$4:CI$104,2,FALSE),IFERROR(VLOOKUP('Data Totals'!A47,'Season 10'!AK$4:CI$104,2,FALSE),IFERROR(VLOOKUP('Data Totals'!A47,'Season 11'!AK$4:CI$104,2,FALSE),IFERROR(VLOOKUP('Data Totals'!A47,'Season 12'!AK$4:CI$104,2,FALSE),IFERROR(VLOOKUP('Data Totals'!A47,'Season 13'!AK$4:CI$104,2,FALSE),IFERROR(VLOOKUP('Data Totals'!A47,'Season 14'!AK$4:CI$104,2,FALSE),IFERROR(VLOOKUP('Data Totals'!A47,'Season 15'!AK$4:CI$104,2,FALSE),"N/A")))))))))))))))</f>
        <v>N/A</v>
      </c>
      <c r="C47" s="517" t="str">
        <f>IFERROR(VLOOKUP('Data Totals'!A47,'Season 1'!AJ$4:CH$104,3,FALSE),IFERROR(VLOOKUP('Data Totals'!A47,'Season 2'!AK$4:CI$104,3,FALSE),IFERROR(VLOOKUP('Data Totals'!A47,'Season 3'!AK$4:CI$104,3,FALSE),IFERROR(VLOOKUP('Data Totals'!A47,'Season 4'!AK$4:CI$104,3,FALSE),IFERROR(VLOOKUP('Data Totals'!A47,'Season 5'!AK$4:CI$104,3,FALSE),IFERROR(VLOOKUP('Data Totals'!A47,'Season 6'!AK$4:CI$104,3,FALSE),IFERROR(VLOOKUP('Data Totals'!A47,'Season 7'!AK$4:CI$104,3,FALSE),IFERROR(VLOOKUP('Data Totals'!A47,'Season 8'!AK$4:CI$104,3,FALSE),IFERROR(VLOOKUP('Data Totals'!A47,'Season 9'!AK$4:CI$104,3,FALSE),IFERROR(VLOOKUP('Data Totals'!A47,'Season 10'!AK$4:CI$104,3,FALSE),IFERROR(VLOOKUP('Data Totals'!A47,'Season 11'!AK$4:CI$104,3,FALSE),IFERROR(VLOOKUP('Data Totals'!A47,'Season 12'!AK$4:CI$104,3,FALSE),IFERROR(VLOOKUP('Data Totals'!A47,'Season 13'!AK$4:CI$104,3,FALSE),IFERROR(VLOOKUP('Data Totals'!A47,'Season 14'!AK$4:CI$104,3,FALSE),IFERROR(VLOOKUP('Data Totals'!A47,'Season 15'!AK$4:CI$104,3,FALSE),"N/A")))))))))))))))</f>
        <v>N/A</v>
      </c>
      <c r="D47" s="517" t="str">
        <f>IFERROR(VLOOKUP('Data Totals'!A47,'Season 15'!AK$4:CI$104,4,FALSE),IFERROR(VLOOKUP('Data Totals'!A47,'Season 14'!AK$4:CI$104,4,FALSE),IFERROR(VLOOKUP('Data Totals'!A47,'Season 13'!AK$4:CI$104,4,FALSE),IFERROR(VLOOKUP('Data Totals'!A47,'Season 12'!AK$4:CI$104,4,FALSE),IFERROR(VLOOKUP('Data Totals'!A47,'Season 11'!AK$4:CI$104,4,FALSE),IFERROR(VLOOKUP('Data Totals'!A47,'Season 10'!AK$4:CI$104,4,FALSE),IFERROR(VLOOKUP('Data Totals'!A47,'Season 9'!AK$4:CI$104,4,FALSE),IFERROR(VLOOKUP('Data Totals'!A47,'Season 8'!AK$4:CI$104,4,FALSE),IFERROR(VLOOKUP('Data Totals'!A47,'Season 7'!AK$4:CI$104,4,FALSE),IFERROR(VLOOKUP('Data Totals'!A47,'Season 6'!AK$4:CI$104,4,FALSE),IFERROR(VLOOKUP('Data Totals'!A47,'Season 5'!AK$4:CI$104,4,FALSE),IFERROR(VLOOKUP('Data Totals'!A47,'Season 4'!AK$4:CI$104,4,FALSE),IFERROR(VLOOKUP('Data Totals'!A47,'Season 3'!AK$4:CI$104,4,FALSE),IFERROR(VLOOKUP('Data Totals'!A47,'Season 2'!AK$4:CI$104,4,FALSE),IFERROR(VLOOKUP('Data Totals'!A47,'Season 1'!AJ$4:CH$104,4,FALSE),"N/A")))))))))))))))</f>
        <v>N/A</v>
      </c>
      <c r="E47" s="517" t="e">
        <f t="shared" si="0"/>
        <v>#VALUE!</v>
      </c>
      <c r="F47" s="398">
        <f>SUM(IFERROR(VLOOKUP(A47,BI$3:BN$152,2,0),"0"),
IFERROR(VLOOKUP(A47,'Season 1'!AJ$4:CM$104,7,0),"0"),IFERROR(VLOOKUP(A47,'Season 2'!AK$4:CN$104,7,0),"0"),
IFERROR(VLOOKUP(A47,'Season 3'!AK$4:CN$104,7,0),"0"),IFERROR(VLOOKUP(A47,'Season 4'!AK$4:CN$104,7,0),"0"),
IFERROR(VLOOKUP(A47,'Season 5'!AK$4:CN$104,7,0),"0"),IFERROR(VLOOKUP(A47,'Season 6'!AK$4:CN$104,7,0),"0"),
IFERROR(VLOOKUP(A47,'Season 7'!AK$4:CN$104,7,0),"0"),IFERROR(VLOOKUP(A47,'Season 8'!AK$4:CN$104,7,0),"0"),
IFERROR(VLOOKUP(A47,'Season 9'!AK$4:CN$104,7,0),"0"),IFERROR(VLOOKUP(A47,'Season 10'!AK$4:CN$104,7,0),"0"),
IFERROR(VLOOKUP(A47,'Season 11'!AK$4:CN$104,7,0),"0"),IFERROR(VLOOKUP(A47,'Season 12'!AK$4:CN$104,7,0),"0"),
IFERROR(VLOOKUP(A47,'Season 13'!AK$4:CN$104,7,0),"0"),IFERROR(VLOOKUP(A47,'Season 14'!AK$4:CN$104,7,0),"0"),IFERROR(VLOOKUP(A47,'Season 15'!AK$4:CN$104,7,0),"0"),)</f>
        <v>0</v>
      </c>
      <c r="G47" s="398">
        <f>SUM(
IFERROR(VLOOKUP(A47,'Season 1'!AJ$4:CM$104,8,0),"0"),IFERROR(VLOOKUP(A47,'Season 2'!AK$4:CN$104,8,0),"0"),
IFERROR(VLOOKUP(A47,'Season 3'!AK$4:CN$104,8,0),"0"),IFERROR(VLOOKUP(A47,'Season 4'!AK$4:CN$104,8,0),"0"),
IFERROR(VLOOKUP(A47,'Season 5'!AK$4:CN$104,8,0),"0"),IFERROR(VLOOKUP(A47,'Season 6'!AK$4:CN$104,8,0),"0"),
IFERROR(VLOOKUP(A47,'Season 7'!AK$4:CN$104,8,0),"0"),IFERROR(VLOOKUP(A47,'Season 8'!AK$4:CN$104,8,0),"0"),
IFERROR(VLOOKUP(A47,'Season 9'!AK$4:CN$104,8,0),"0"),IFERROR(VLOOKUP(A47,'Season 10'!AK$4:CN$104,8,0),"0"),
IFERROR(VLOOKUP(A47,'Season 11'!AK$4:CN$104,8,0),"0"),IFERROR(VLOOKUP(A47,'Season 12'!AK$4:CN$104,8,0),"0"),
IFERROR(VLOOKUP(A47,'Season 13'!AK$4:CN$104,8,0),"0"),IFERROR(VLOOKUP(A47,'Season 14'!AK$4:CN$104,8,0),"0"),IFERROR(VLOOKUP(A47,'Season 15'!AK$4:CN$104,8,0),"0"),)</f>
        <v>0</v>
      </c>
      <c r="H47" s="329">
        <f>SUM(
IFERROR(VLOOKUP(A47,'Season 1'!AJ$4:CM$104,9,0),"0"),IFERROR(VLOOKUP(A47,'Season 2'!AK$4:CN$104,9,0),"0"),
IFERROR(VLOOKUP(A47,'Season 3'!AK$4:CN$104,9,0),"0"),IFERROR(VLOOKUP(A47,'Season 4'!AK$4:CN$104,9,0),"0"),
IFERROR(VLOOKUP(A47,'Season 5'!AK$4:CN$104,9,0),"0"),IFERROR(VLOOKUP(A47,'Season 6'!AK$4:CN$104,9,0),"0"),
IFERROR(VLOOKUP(A47,'Season 7'!AK$4:CN$104,9,0),"0"),IFERROR(VLOOKUP(A47,'Season 8'!AK$4:CN$104,9,0),"0"),
IFERROR(VLOOKUP(A47,'Season 9'!AK$4:CN$104,9,0),"0"),IFERROR(VLOOKUP(A47,'Season 10'!AK$4:CN$104,9,0),"0"),
IFERROR(VLOOKUP(A47,'Season 11'!AK$4:CN$104,9,0),"0"),IFERROR(VLOOKUP(A47,'Season 12'!AK$4:CN$104,9,0),"0"),
IFERROR(VLOOKUP(A47,'Season 13'!AK$4:CN$104,9,0),"0"),IFERROR(VLOOKUP(A47,'Season 14'!AK$4:CN$104,9,0),"0"),IFERROR(VLOOKUP(A47,'Season 15'!AK$4:CN$104,9,0),"0"),)</f>
        <v>0</v>
      </c>
      <c r="I47" s="518">
        <f>SUM(
IFERROR(VLOOKUP(A47,'Season 1'!AJ$4:CM$104,10,0),"0"),IFERROR(VLOOKUP(A47,'Season 2'!AK$4:CN$104,10,0),"0"),
IFERROR(VLOOKUP(A47,'Season 3'!AK$4:CN$104,10,0),"0"),IFERROR(VLOOKUP(A47,'Season 4'!AK$4:CN$104,10,0),"0"),
IFERROR(VLOOKUP(A47,'Season 5'!AK$4:CN$104,10,0),"0"),IFERROR(VLOOKUP(A47,'Season 6'!AK$4:CN$104,10,0),"0"),
IFERROR(VLOOKUP(A47,'Season 7'!AK$4:CN$104,10,0),"0"),IFERROR(VLOOKUP(A47,'Season 8'!AK$4:CN$104,10,0),"0"),
IFERROR(VLOOKUP(A47,'Season 9'!AK$4:CN$104,10,0),"0"),IFERROR(VLOOKUP(A47,'Season 10'!AK$4:CN$104,10,0),"0"),
IFERROR(VLOOKUP(A47,'Season 11'!AK$4:CN$104,10,0),"0"),IFERROR(VLOOKUP(A47,'Season 12'!AK$4:CN$104,10,0),"0"),
IFERROR(VLOOKUP(A47,'Season 13'!AK$4:CN$104,10,0),"0"),IFERROR(VLOOKUP(A47,'Season 14'!AK$4:CN$104,10,0),"0"),IFERROR(VLOOKUP(A47,'Season 15'!AK$4:CN$104,10,0),"0"),)</f>
        <v>0</v>
      </c>
      <c r="J47" s="21">
        <f>SUM(IFERROR(VLOOKUP(A47,BI$3:BN$152,3,0),"0"),
IFERROR(VLOOKUP(A47,'Season 1'!AJ$4:CM$104,11,0),"0"),IFERROR(VLOOKUP(A47,'Season 2'!AK$4:CN$104,11,0),"0"),
IFERROR(VLOOKUP(A47,'Season 3'!AK$4:CN$104,11,0),"0"),IFERROR(VLOOKUP(A47,'Season 4'!AK$4:CN$104,11,0),"0"),
IFERROR(VLOOKUP(A47,'Season 5'!AK$4:CN$104,11,0),"0"),IFERROR(VLOOKUP(A47,'Season 6'!AK$4:CN$104,11,0),"0"),
IFERROR(VLOOKUP(A47,'Season 7'!AK$4:CN$104,11,0),"0"),IFERROR(VLOOKUP(A47,'Season 8'!AK$4:CN$104,11,0),"0"),
IFERROR(VLOOKUP(A47,'Season 9'!AK$4:CN$104,11,0),"0"),IFERROR(VLOOKUP(A47,'Season 10'!AK$4:CN$104,11,0),"0"),
IFERROR(VLOOKUP(A47,'Season 11'!AK$4:CN$104,11,0),"0"),IFERROR(VLOOKUP(A47,'Season 12'!AK$4:CN$104,11,0),"0"),
IFERROR(VLOOKUP(A47,'Season 13'!AK$4:CN$104,11,0),"0"),IFERROR(VLOOKUP(A47,'Season 14'!AK$4:CN$104,11,0),"0"),IFERROR(VLOOKUP(A47,'Season 15'!AK$4:CN$104,11,0),"0"),)</f>
        <v>0</v>
      </c>
      <c r="K47" s="402">
        <f>SUM(IFERROR(VLOOKUP($A47,BI$3:BN$152,4,0),"0"),
IFERROR(VLOOKUP($A47,'Season 1'!AJ$4:CM$104,12,0),"0"),IFERROR(VLOOKUP($A47,'Season 2'!AK$4:CN$104,12,0),"0"),
IFERROR(VLOOKUP($A47,'Season 3'!AK$4:CN$104,12,0),"0"),IFERROR(VLOOKUP($A47,'Season 4'!AK$4:CN$104,12,0),"0"),
IFERROR(VLOOKUP($A47,'Season 5'!AK$4:CN$104,12,0),"0"),IFERROR(VLOOKUP($A47,'Season 6'!AK$4:CN$104,12,0),"0"),
IFERROR(VLOOKUP($A47,'Season 7'!AK$4:CN$104,12,0),"0"),IFERROR(VLOOKUP($A47,'Season 8'!AK$4:CN$104,12,0),"0"),
IFERROR(VLOOKUP($A47,'Season 9'!AK$4:CN$104,12,0),"0"),IFERROR(VLOOKUP($A47,'Season 10'!AK$4:CN$104,12,0),"0"),
IFERROR(VLOOKUP($A47,'Season 11'!AK$4:CN$104,12,0),"0"),IFERROR(VLOOKUP($A47,'Season 12'!AK$4:CN$104,12,0),"0"),
IFERROR(VLOOKUP($A47,'Season 13'!AK$4:CN$104,12,0),"0"),IFERROR(VLOOKUP($A47,'Season 14'!AK$4:CN$104,12,0),"0"),IFERROR(VLOOKUP(A47,'Season 15'!AK$4:CN$104,12,0),"0"),)</f>
        <v>0</v>
      </c>
      <c r="L47" s="403">
        <f>SUM(
IFERROR(VLOOKUP($A47,'Season 1'!AJ$4:CM$104,13,0),"0"),IFERROR(VLOOKUP($A47,'Season 2'!AK$4:CN$104,13,0),"0"),
IFERROR(VLOOKUP($A47,'Season 3'!AK$4:CN$104,13,0),"0"),IFERROR(VLOOKUP($A47,'Season 4'!AK$4:CN$104,13,0),"0"),
IFERROR(VLOOKUP($A47,'Season 5'!AK$4:CN$104,13,0),"0"),IFERROR(VLOOKUP($A47,'Season 6'!AK$4:CN$104,13,0),"0"),
IFERROR(VLOOKUP($A47,'Season 7'!AK$4:CN$104,13,0),"0"),IFERROR(VLOOKUP($A47,'Season 8'!AK$4:CN$104,13,0),"0"),
IFERROR(VLOOKUP($A47,'Season 9'!AK$4:CN$104,13,0),"0"),IFERROR(VLOOKUP($A47,'Season 10'!AK$4:CN$104,13,0),"0"),
IFERROR(VLOOKUP($A47,'Season 11'!AK$4:CN$104,13,0),"0"),IFERROR(VLOOKUP($A47,'Season 12'!AK$4:CN$104,13,0),"0"),
IFERROR(VLOOKUP($A47,'Season 13'!AK$4:CN$104,13,0),"0"),IFERROR(VLOOKUP($A47,'Season 14'!AK$4:CN$104,13,0),"0"),IFERROR(VLOOKUP(A47,'Season 15'!AK$4:CN$104,13,0),"0"),)</f>
        <v>0</v>
      </c>
      <c r="M47" s="398">
        <f>SUM(
IFERROR(VLOOKUP($A47,'Season 1'!AJ$4:CM$104,14,0),"0"),IFERROR(VLOOKUP($A47,'Season 2'!AK$4:CN$104,14,0),"0"),
IFERROR(VLOOKUP($A47,'Season 3'!AK$4:CN$104,14,0),"0"),IFERROR(VLOOKUP($A47,'Season 4'!AK$4:CN$104,14,0),"0"),
IFERROR(VLOOKUP($A47,'Season 5'!AK$4:CN$104,14,0),"0"),IFERROR(VLOOKUP($A47,'Season 6'!AK$4:CN$104,14,0),"0"),
IFERROR(VLOOKUP($A47,'Season 7'!AK$4:CN$104,14,0),"0"),IFERROR(VLOOKUP($A47,'Season 8'!AK$4:CN$104,14,0),"0"),
IFERROR(VLOOKUP($A47,'Season 9'!AK$4:CN$104,14,0),"0"),IFERROR(VLOOKUP($A47,'Season 10'!AK$4:CN$104,14,0),"0"),
IFERROR(VLOOKUP($A47,'Season 11'!AK$4:CN$104,14,0),"0"),IFERROR(VLOOKUP($A47,'Season 12'!AK$4:CN$104,14,0),"0"),
IFERROR(VLOOKUP($A47,'Season 13'!AK$4:CN$104,14,0),"0"),IFERROR(VLOOKUP($A47,'Season 14'!AK$4:CN$104,14,0),"0"),IFERROR(VLOOKUP(A47,'Season 15'!AK$4:CN$104,14,0),"0"),)</f>
        <v>0</v>
      </c>
      <c r="N47" s="518">
        <f>SUM(
IFERROR(VLOOKUP($A47,'Season 1'!AJ$4:CM$104,15,0),"0"),IFERROR(VLOOKUP($A47,'Season 2'!AK$4:CN$104,15,0),"0"),
IFERROR(VLOOKUP($A47,'Season 3'!AK$4:CN$104,15,0),"0"),IFERROR(VLOOKUP($A47,'Season 4'!AK$4:CN$104,15,0),"0"),
IFERROR(VLOOKUP($A47,'Season 5'!AK$4:CN$104,15,0),"0"),IFERROR(VLOOKUP($A47,'Season 6'!AK$4:CN$104,15,0),"0"),
IFERROR(VLOOKUP($A47,'Season 7'!AK$4:CN$104,15,0),"0"),IFERROR(VLOOKUP($A47,'Season 8'!AK$4:CN$104,15,0),"0"),
IFERROR(VLOOKUP($A47,'Season 9'!AK$4:CN$104,15,0),"0"),IFERROR(VLOOKUP($A47,'Season 10'!AK$4:CN$104,15,0),"0"),
IFERROR(VLOOKUP($A47,'Season 11'!AK$4:CN$104,15,0),"0"),IFERROR(VLOOKUP($A47,'Season 12'!AK$4:CN$104,15,0),"0"),
IFERROR(VLOOKUP($A47,'Season 13'!AK$4:CN$104,15,0),"0"),IFERROR(VLOOKUP($A47,'Season 14'!AK$4:CN$104,15,0),"0"),IFERROR(VLOOKUP(A47,'Season 15'!AK$4:CN$104,15,0),"0"),)</f>
        <v>0</v>
      </c>
      <c r="O47" s="21">
        <f>SUM(
IFERROR(VLOOKUP($A47,'Season 1'!AJ$4:CM$104,16,0),"0"),IFERROR(VLOOKUP($A47,'Season 2'!AK$4:CN$104,16,0),"0"),
IFERROR(VLOOKUP($A47,'Season 3'!AK$4:CN$104,16,0),"0"),IFERROR(VLOOKUP($A47,'Season 4'!AK$4:CN$104,16,0),"0"),
IFERROR(VLOOKUP($A47,'Season 5'!AK$4:CN$104,16,0),"0"),IFERROR(VLOOKUP($A47,'Season 6'!AK$4:CN$104,16,0),"0"),
IFERROR(VLOOKUP($A47,'Season 7'!AK$4:CN$104,16,0),"0"),IFERROR(VLOOKUP($A47,'Season 8'!AK$4:CN$104,16,0),"0"),
IFERROR(VLOOKUP($A47,'Season 9'!AK$4:CN$104,16,0),"0"),IFERROR(VLOOKUP($A47,'Season 10'!AK$4:CN$104,16,0),"0"),
IFERROR(VLOOKUP($A47,'Season 11'!AK$4:CN$104,16,0),"0"),IFERROR(VLOOKUP($A47,'Season 12'!AK$4:CN$104,16,0),"0"),
IFERROR(VLOOKUP($A47,'Season 13'!AK$4:CN$104,16,0),"0"),IFERROR(VLOOKUP($A47,'Season 14'!AK$4:CN$104,16,0),"0"),IFERROR(VLOOKUP(A47,'Season 15'!AK$4:CN$104,16,0),"0"),)</f>
        <v>0</v>
      </c>
      <c r="P47" s="402">
        <f>SUM(
IFERROR(VLOOKUP($A47,'Season 1'!AJ$4:CM$104,17,0),"0"),IFERROR(VLOOKUP($A47,'Season 2'!AK$4:CN$104,17,0),"0"),
IFERROR(VLOOKUP($A47,'Season 3'!AK$4:CN$104,17,0),"0"),IFERROR(VLOOKUP($A47,'Season 4'!AK$4:CN$104,17,0),"0"),
IFERROR(VLOOKUP($A47,'Season 5'!AK$4:CN$104,17,0),"0"),IFERROR(VLOOKUP($A47,'Season 6'!AK$4:CN$104,17,0),"0"),
IFERROR(VLOOKUP($A47,'Season 7'!AK$4:CN$104,17,0),"0"),IFERROR(VLOOKUP($A47,'Season 8'!AK$4:CN$104,17,0),"0"),
IFERROR(VLOOKUP($A47,'Season 9'!AK$4:CN$104,17,0),"0"),IFERROR(VLOOKUP($A47,'Season 10'!AK$4:CN$104,17,0),"0"),
IFERROR(VLOOKUP($A47,'Season 11'!AK$4:CN$104,17,0),"0"),IFERROR(VLOOKUP($A47,'Season 12'!AK$4:CN$104,17,0),"0"),
IFERROR(VLOOKUP($A47,'Season 13'!AK$4:CN$104,17,0),"0"),IFERROR(VLOOKUP($A47,'Season 14'!AK$4:CN$104,17,0),"0"),IFERROR(VLOOKUP(A47,'Season 15'!AK$4:CN$104,17,0),"0"),)</f>
        <v>0</v>
      </c>
      <c r="Q47" s="403">
        <f>SUM(
IFERROR(VLOOKUP($A47,'Season 1'!AJ$4:CM$104,18,0),"0"),IFERROR(VLOOKUP($A47,'Season 2'!AK$4:CN$104,18,0),"0"),
IFERROR(VLOOKUP($A47,'Season 3'!AK$4:CN$104,18,0),"0"),IFERROR(VLOOKUP($A47,'Season 4'!AK$4:CN$104,18,0),"0"),
IFERROR(VLOOKUP($A47,'Season 5'!AK$4:CN$104,18,0),"0"),IFERROR(VLOOKUP($A47,'Season 6'!AK$4:CN$104,18,0),"0"),
IFERROR(VLOOKUP($A47,'Season 7'!AK$4:CN$104,18,0),"0"),IFERROR(VLOOKUP($A47,'Season 8'!AK$4:CN$104,18,0),"0"),
IFERROR(VLOOKUP($A47,'Season 9'!AK$4:CN$104,18,0),"0"),IFERROR(VLOOKUP($A47,'Season 10'!AK$4:CN$104,18,0),"0"),
IFERROR(VLOOKUP($A47,'Season 11'!AK$4:CN$104,18,0),"0"),IFERROR(VLOOKUP($A47,'Season 12'!AK$4:CN$104,18,0),"0"),
IFERROR(VLOOKUP($A47,'Season 13'!AK$4:CN$104,18,0),"0"),IFERROR(VLOOKUP($A47,'Season 14'!AK$4:CN$104,18,0),"0"),IFERROR(VLOOKUP(A47,'Season 15'!AK$4:CN$104,18,0),"0"),)</f>
        <v>0</v>
      </c>
      <c r="R47" s="398">
        <f>SUM(
IFERROR(VLOOKUP($A47,'Season 1'!AJ$4:CM$104,19,0),"0"),IFERROR(VLOOKUP($A47,'Season 2'!AK$4:CN$104,19,0),"0"),
IFERROR(VLOOKUP($A47,'Season 3'!AK$4:CN$104,19,0),"0"),IFERROR(VLOOKUP($A47,'Season 4'!AK$4:CN$104,19,0),"0"),
IFERROR(VLOOKUP($A47,'Season 5'!AK$4:CN$104,19,0),"0"),IFERROR(VLOOKUP($A47,'Season 6'!AK$4:CN$104,19,0),"0"),
IFERROR(VLOOKUP($A47,'Season 7'!AK$4:CN$104,19,0),"0"),IFERROR(VLOOKUP($A47,'Season 8'!AK$4:CN$104,19,0),"0"),
IFERROR(VLOOKUP($A47,'Season 9'!AK$4:CN$104,19,0),"0"),IFERROR(VLOOKUP($A47,'Season 10'!AK$4:CN$104,19,0),"0"),
IFERROR(VLOOKUP($A47,'Season 11'!AK$4:CN$104,19,0),"0"),IFERROR(VLOOKUP($A47,'Season 12'!AK$4:CN$104,19,0),"0"),
IFERROR(VLOOKUP($A47,'Season 13'!AK$4:CN$104,19,0),"0"),IFERROR(VLOOKUP($A47,'Season 14'!AK$4:CN$104,19,0),"0"),IFERROR(VLOOKUP(A47,'Season 15'!AK$4:CN$104,19,0),"0"),)</f>
        <v>0</v>
      </c>
      <c r="S47" s="518">
        <f>SUM(
IFERROR(VLOOKUP($A47,'Season 1'!AJ$4:CM$104,20,0),"0"),IFERROR(VLOOKUP($A47,'Season 2'!AK$4:CN$104,20,0),"0"),
IFERROR(VLOOKUP($A47,'Season 3'!AK$4:CN$104,20,0),"0"),IFERROR(VLOOKUP($A47,'Season 4'!AK$4:CN$104,20,0),"0"),
IFERROR(VLOOKUP($A47,'Season 5'!AK$4:CN$104,20,0),"0"),IFERROR(VLOOKUP($A47,'Season 6'!AK$4:CN$104,20,0),"0"),
IFERROR(VLOOKUP($A47,'Season 7'!AK$4:CN$104,20,0),"0"),IFERROR(VLOOKUP($A47,'Season 8'!AK$4:CN$104,20,0),"0"),
IFERROR(VLOOKUP($A47,'Season 9'!AK$4:CN$104,20,0),"0"),IFERROR(VLOOKUP($A47,'Season 10'!AK$4:CN$104,20,0),"0"),
IFERROR(VLOOKUP($A47,'Season 11'!AK$4:CN$104,20,0),"0"),IFERROR(VLOOKUP($A47,'Season 12'!AK$4:CN$104,20,0),"0"),
IFERROR(VLOOKUP($A47,'Season 13'!AK$4:CN$104,20,0),"0"),IFERROR(VLOOKUP($A47,'Season 14'!AK$4:CN$104,20,0),"0"),IFERROR(VLOOKUP(A47,'Season 15'!AK$4:CN$104,20,0),"0"),)</f>
        <v>0</v>
      </c>
      <c r="T47" s="21">
        <f>SUM(
IFERROR(VLOOKUP($A47,'Season 1'!AJ$4:CM$104,21,0),"0"),IFERROR(VLOOKUP($A47,'Season 2'!AK$4:CN$104,21,0),"0"),
IFERROR(VLOOKUP($A47,'Season 3'!AK$4:CN$104,21,0),"0"),IFERROR(VLOOKUP($A47,'Season 4'!AK$4:CN$104,21,0),"0"),
IFERROR(VLOOKUP($A47,'Season 5'!AK$4:CN$104,21,0),"0"),IFERROR(VLOOKUP($A47,'Season 6'!AK$4:CN$104,21,0),"0"),
IFERROR(VLOOKUP($A47,'Season 7'!AK$4:CN$104,21,0),"0"),IFERROR(VLOOKUP($A47,'Season 8'!AK$4:CN$104,21,0),"0"),
IFERROR(VLOOKUP($A47,'Season 9'!AK$4:CN$104,21,0),"0"),IFERROR(VLOOKUP($A47,'Season 10'!AK$4:CN$104,21,0),"0"),
IFERROR(VLOOKUP($A47,'Season 11'!AK$4:CN$104,21,0),"0"),IFERROR(VLOOKUP($A47,'Season 12'!AK$4:CN$104,21,0),"0"),
IFERROR(VLOOKUP($A47,'Season 13'!AK$4:CN$104,21,0),"0"),IFERROR(VLOOKUP($A47,'Season 14'!AK$4:CN$104,21,0),"0"),IFERROR(VLOOKUP(A47,'Season 15'!AK$4:CN$104,21,0),"0"),)</f>
        <v>0</v>
      </c>
      <c r="U47" s="402">
        <f>SUM(
IFERROR(VLOOKUP($A47,'Season 1'!AJ$4:CM$104,22,0),"0"),IFERROR(VLOOKUP($A47,'Season 2'!AK$4:CN$104,22,0),"0"),
IFERROR(VLOOKUP($A47,'Season 3'!AK$4:CN$104,22,0),"0"),IFERROR(VLOOKUP($A47,'Season 4'!AK$4:CN$104,22,0),"0"),
IFERROR(VLOOKUP($A47,'Season 5'!AK$4:CN$104,22,0),"0"),IFERROR(VLOOKUP($A47,'Season 6'!AK$4:CN$104,22,0),"0"),
IFERROR(VLOOKUP($A47,'Season 7'!AK$4:CN$104,22,0),"0"),IFERROR(VLOOKUP($A47,'Season 8'!AK$4:CN$104,22,0),"0"),
IFERROR(VLOOKUP($A47,'Season 9'!AK$4:CN$104,22,0),"0"),IFERROR(VLOOKUP($A47,'Season 10'!AK$4:CN$104,22,0),"0"),
IFERROR(VLOOKUP($A47,'Season 11'!AK$4:CN$104,22,0),"0"),IFERROR(VLOOKUP($A47,'Season 12'!AK$4:CN$104,22,0),"0"),
IFERROR(VLOOKUP($A47,'Season 13'!AK$4:CN$104,22,0),"0"),IFERROR(VLOOKUP($A47,'Season 14'!AK$4:CN$104,22,0),"0"),IFERROR(VLOOKUP(A47,'Season 15'!AK$4:CN$104,22,0),"0"),)</f>
        <v>0</v>
      </c>
      <c r="V47" s="403">
        <f>SUM(
IFERROR(VLOOKUP($A47,'Season 1'!AJ$4:CM$104,23,0),"0"),IFERROR(VLOOKUP($A47,'Season 2'!AK$4:CN$104,23,0),"0"),
IFERROR(VLOOKUP($A47,'Season 3'!AK$4:CN$104,23,0),"0"),IFERROR(VLOOKUP($A47,'Season 4'!AK$4:CN$104,23,0),"0"),
IFERROR(VLOOKUP($A47,'Season 5'!AK$4:CN$104,23,0),"0"),IFERROR(VLOOKUP($A47,'Season 6'!AK$4:CN$104,23,0),"0"),
IFERROR(VLOOKUP($A47,'Season 7'!AK$4:CN$104,23,0),"0"),IFERROR(VLOOKUP($A47,'Season 8'!AK$4:CN$104,23,0),"0"),
IFERROR(VLOOKUP($A47,'Season 9'!AK$4:CN$104,23,0),"0"),IFERROR(VLOOKUP($A47,'Season 10'!AK$4:CN$104,23,0),"0"),
IFERROR(VLOOKUP($A47,'Season 11'!AK$4:CN$104,23,0),"0"),IFERROR(VLOOKUP($A47,'Season 12'!AK$4:CN$104,23,0),"0"),
IFERROR(VLOOKUP($A47,'Season 13'!AK$4:CN$104,23,0),"0"),IFERROR(VLOOKUP($A47,'Season 14'!AK$4:CN$104,23,0),"0"),IFERROR(VLOOKUP($A47,'Season 15'!AK$4:CN$104,23,0),"0"),)</f>
        <v>0</v>
      </c>
      <c r="W47" s="398">
        <f>SUM(
IFERROR(VLOOKUP($A47,'Season 1'!AJ$4:CM$104,24,0),"0"),IFERROR(VLOOKUP($A47,'Season 2'!AK$4:CN$104,24,0),"0"),
IFERROR(VLOOKUP($A47,'Season 3'!AK$4:CN$104,24,0),"0"),IFERROR(VLOOKUP($A47,'Season 4'!AK$4:CN$104,24,0),"0"),
IFERROR(VLOOKUP($A47,'Season 5'!AK$4:CN$104,24,0),"0"),IFERROR(VLOOKUP($A47,'Season 6'!AK$4:CN$104,24,0),"0"),
IFERROR(VLOOKUP($A47,'Season 7'!AK$4:CN$104,24,0),"0"),IFERROR(VLOOKUP($A47,'Season 8'!AK$4:CN$104,24,0),"0"),
IFERROR(VLOOKUP($A47,'Season 9'!AK$4:CN$104,24,0),"0"),IFERROR(VLOOKUP($A47,'Season 10'!AK$4:CN$104,24,0),"0"),
IFERROR(VLOOKUP($A47,'Season 11'!AK$4:CN$104,24,0),"0"),IFERROR(VLOOKUP($A47,'Season 12'!AK$4:CN$104,24,0),"0"),
IFERROR(VLOOKUP($A47,'Season 13'!AK$4:CN$104,24,0),"0"),IFERROR(VLOOKUP($A47,'Season 14'!AK$4:CN$104,24,0),"0"),IFERROR(VLOOKUP($A47,'Season 15'!AK$4:CN$104,24,0),"0"),)</f>
        <v>0</v>
      </c>
      <c r="X47" s="518">
        <f>SUM(
IFERROR(VLOOKUP($A47,'Season 1'!AJ$4:CM$104,25,0),"0"),IFERROR(VLOOKUP($A47,'Season 2'!AK$4:CN$104,25,0),"0"),
IFERROR(VLOOKUP($A47,'Season 3'!AK$4:CN$104,25,0),"0"),IFERROR(VLOOKUP($A47,'Season 4'!AK$4:CN$104,25,0),"0"),
IFERROR(VLOOKUP($A47,'Season 5'!AK$4:CN$104,25,0),"0"),IFERROR(VLOOKUP($A47,'Season 6'!AK$4:CN$104,25,0),"0"),
IFERROR(VLOOKUP($A47,'Season 7'!AK$4:CN$104,25,0),"0"),IFERROR(VLOOKUP($A47,'Season 8'!AK$4:CN$104,25,0),"0"),
IFERROR(VLOOKUP($A47,'Season 9'!AK$4:CN$104,25,0),"0"),IFERROR(VLOOKUP($A47,'Season 10'!AK$4:CN$104,25,0),"0"),
IFERROR(VLOOKUP($A47,'Season 11'!AK$4:CN$104,25,0),"0"),IFERROR(VLOOKUP($A47,'Season 12'!AK$4:CN$104,25,0),"0"),
IFERROR(VLOOKUP($A47,'Season 13'!AK$4:CN$104,25,0),"0"),IFERROR(VLOOKUP($A47,'Season 14'!AK$4:CN$104,25,0),"0"),IFERROR(VLOOKUP($A47,'Season 15'!AK$4:CN$104,25,0),"0"),)</f>
        <v>0</v>
      </c>
      <c r="Y47" s="21">
        <f>SUM(
IFERROR(VLOOKUP($A47,'Season 1'!AJ$4:CM$104,26,0),"0"),IFERROR(VLOOKUP($A47,'Season 2'!AK$4:CN$104,26,0),"0"),
IFERROR(VLOOKUP($A47,'Season 3'!AK$4:CN$104,26,0),"0"),IFERROR(VLOOKUP($A47,'Season 4'!AK$4:CN$104,26,0),"0"),
IFERROR(VLOOKUP($A47,'Season 5'!AK$4:CN$104,26,0),"0"),IFERROR(VLOOKUP($A47,'Season 6'!AK$4:CN$104,26,0),"0"),
IFERROR(VLOOKUP($A47,'Season 7'!AK$4:CN$104,26,0),"0"),IFERROR(VLOOKUP($A47,'Season 8'!AK$4:CN$104,26,0),"0"),
IFERROR(VLOOKUP($A47,'Season 9'!AK$4:CN$104,26,0),"0"),IFERROR(VLOOKUP($A47,'Season 10'!AK$4:CN$104,26,0),"0"),
IFERROR(VLOOKUP($A47,'Season 11'!AK$4:CN$104,26,0),"0"),IFERROR(VLOOKUP($A47,'Season 12'!AK$4:CN$104,26,0),"0"),
IFERROR(VLOOKUP($A47,'Season 13'!AK$4:CN$104,26,0),"0"),IFERROR(VLOOKUP($A47,'Season 14'!AK$4:CN$104,26,0),"0"),IFERROR(VLOOKUP($A47,'Season 15'!AK$4:CN$104,26,0),"0"),)</f>
        <v>0</v>
      </c>
      <c r="Z47" s="402">
        <f>SUM(
IFERROR(VLOOKUP($A47,'Season 1'!AJ$4:CM$104,27,0),"0"),IFERROR(VLOOKUP($A47,'Season 2'!AK$4:CN$104,27,0),"0"),
IFERROR(VLOOKUP($A47,'Season 3'!AK$4:CN$104,27,0),"0"),IFERROR(VLOOKUP($A47,'Season 4'!AK$4:CN$104,27,0),"0"),
IFERROR(VLOOKUP($A47,'Season 5'!AK$4:CN$104,27,0),"0"),IFERROR(VLOOKUP($A47,'Season 6'!AK$4:CN$104,27,0),"0"),
IFERROR(VLOOKUP($A47,'Season 7'!AK$4:CN$104,27,0),"0"),IFERROR(VLOOKUP($A47,'Season 8'!AK$4:CN$104,27,0),"0"),
IFERROR(VLOOKUP($A47,'Season 9'!AK$4:CN$104,27,0),"0"),IFERROR(VLOOKUP($A47,'Season 10'!AK$4:CN$104,27,0),"0"),
IFERROR(VLOOKUP($A47,'Season 11'!AK$4:CN$104,27,0),"0"),IFERROR(VLOOKUP($A47,'Season 12'!AK$4:CN$104,27,0),"0"),
IFERROR(VLOOKUP($A47,'Season 13'!AK$4:CN$104,27,0),"0"),IFERROR(VLOOKUP($A47,'Season 14'!AK$4:CN$104,27,0),"0"),IFERROR(VLOOKUP($A47,'Season 15'!AK$4:CN$104,27,0),"0"),)</f>
        <v>0</v>
      </c>
      <c r="AA47" s="403">
        <f>SUM(
IFERROR(VLOOKUP($A47,'Season 1'!AJ$4:CM$104,28,0),"0"),IFERROR(VLOOKUP($A47,'Season 2'!AK$4:CN$104,28,0),"0"),
IFERROR(VLOOKUP($A47,'Season 3'!AK$4:CN$104,28,0),"0"),IFERROR(VLOOKUP($A47,'Season 4'!AK$4:CN$104,28,0),"0"),
IFERROR(VLOOKUP($A47,'Season 5'!AK$4:CN$104,28,0),"0"),IFERROR(VLOOKUP($A47,'Season 6'!AK$4:CN$104,28,0),"0"),
IFERROR(VLOOKUP($A47,'Season 7'!AK$4:CN$104,28,0),"0"),IFERROR(VLOOKUP($A47,'Season 8'!AK$4:CN$104,28,0),"0"),
IFERROR(VLOOKUP($A47,'Season 9'!AK$4:CN$104,28,0),"0"),IFERROR(VLOOKUP($A47,'Season 10'!AK$4:CN$104,28,0),"0"),
IFERROR(VLOOKUP($A47,'Season 11'!AK$4:CN$104,28,0),"0"),IFERROR(VLOOKUP($A47,'Season 12'!AK$4:CN$104,28,0),"0"),
IFERROR(VLOOKUP($A47,'Season 13'!AK$4:CN$104,28,0),"0"),IFERROR(VLOOKUP($A47,'Season 14'!AK$4:CN$104,28,0),"0"),IFERROR(VLOOKUP($A47,'Season 15'!AK$4:CN$104,28,0),"0"),)</f>
        <v>0</v>
      </c>
      <c r="AB47" s="398">
        <f>SUM(
IFERROR(VLOOKUP($A47,'Season 1'!AJ$4:CM$104,29,0),"0"),IFERROR(VLOOKUP($A47,'Season 2'!AK$4:CN$104,29,0),"0"),
IFERROR(VLOOKUP($A47,'Season 3'!AK$4:CN$104,29,0),"0"),IFERROR(VLOOKUP($A47,'Season 4'!AK$4:CN$104,29,0),"0"),
IFERROR(VLOOKUP($A47,'Season 5'!AK$4:CN$104,29,0),"0"),IFERROR(VLOOKUP($A47,'Season 6'!AK$4:CN$104,29,0),"0"),
IFERROR(VLOOKUP($A47,'Season 7'!AK$4:CN$104,29,0),"0"),IFERROR(VLOOKUP($A47,'Season 8'!AK$4:CN$104,29,0),"0"),
IFERROR(VLOOKUP($A47,'Season 9'!AK$4:CN$104,29,0),"0"),IFERROR(VLOOKUP($A47,'Season 10'!AK$4:CN$104,29,0),"0"),
IFERROR(VLOOKUP($A47,'Season 11'!AK$4:CN$104,29,0),"0"),IFERROR(VLOOKUP($A47,'Season 12'!AK$4:CN$104,29,0),"0"),
IFERROR(VLOOKUP($A47,'Season 13'!AK$4:CN$104,29,0),"0"),IFERROR(VLOOKUP($A47,'Season 14'!AK$4:CN$104,29,0),"0"),IFERROR(VLOOKUP($A47,'Season 15'!AK$4:CN$104,29,0),"0"),)</f>
        <v>0</v>
      </c>
      <c r="AC47" s="518">
        <f>SUM(
IFERROR(VLOOKUP($A47,'Season 1'!AJ$4:CM$104,30,0),"0"),IFERROR(VLOOKUP($A47,'Season 2'!AK$4:CN$104,30,0),"0"),
IFERROR(VLOOKUP($A47,'Season 3'!AK$4:CN$104,30,0),"0"),IFERROR(VLOOKUP($A47,'Season 4'!AK$4:CN$104,30,0),"0"),
IFERROR(VLOOKUP($A47,'Season 5'!AK$4:CN$104,30,0),"0"),IFERROR(VLOOKUP($A47,'Season 6'!AK$4:CN$104,30,0),"0"),
IFERROR(VLOOKUP($A47,'Season 7'!AK$4:CN$104,30,0),"0"),IFERROR(VLOOKUP($A47,'Season 8'!AK$4:CN$104,30,0),"0"),
IFERROR(VLOOKUP($A47,'Season 9'!AK$4:CN$104,30,0),"0"),IFERROR(VLOOKUP($A47,'Season 10'!AK$4:CN$104,30,0),"0"),
IFERROR(VLOOKUP($A47,'Season 11'!AK$4:CN$104,30,0),"0"),IFERROR(VLOOKUP($A47,'Season 12'!AK$4:CN$104,30,0),"0"),
IFERROR(VLOOKUP($A47,'Season 13'!AK$4:CN$104,30,0),"0"),IFERROR(VLOOKUP($A47,'Season 14'!AK$4:CN$104,30,0),"0"),IFERROR(VLOOKUP($A47,'Season 15'!AK$4:CN$104,30,0),"0"),)</f>
        <v>0</v>
      </c>
      <c r="AD47" s="21">
        <f>SUM(
IFERROR(VLOOKUP($A47,'Season 1'!AJ$4:CM$104,31,0),"0"),IFERROR(VLOOKUP($A47,'Season 2'!AK$4:CN$104,31,0),"0"),
IFERROR(VLOOKUP($A47,'Season 3'!AK$4:CN$104,31,0),"0"),IFERROR(VLOOKUP($A47,'Season 4'!AK$4:CN$104,31,0),"0"),
IFERROR(VLOOKUP($A47,'Season 5'!AK$4:CN$104,31,0),"0"),IFERROR(VLOOKUP($A47,'Season 6'!AK$4:CN$104,31,0),"0"),
IFERROR(VLOOKUP($A47,'Season 7'!AK$4:CN$104,31,0),"0"),IFERROR(VLOOKUP($A47,'Season 8'!AK$4:CN$104,31,0),"0"),
IFERROR(VLOOKUP($A47,'Season 9'!AK$4:CN$104,31,0),"0"),IFERROR(VLOOKUP($A47,'Season 10'!AK$4:CN$104,31,0),"0"),
IFERROR(VLOOKUP($A47,'Season 11'!AK$4:CN$104,31,0),"0"),IFERROR(VLOOKUP($A47,'Season 12'!AK$4:CN$104,31,0),"0"),
IFERROR(VLOOKUP($A47,'Season 13'!AK$4:CN$104,31,0),"0"),IFERROR(VLOOKUP($A47,'Season 14'!AK$4:CN$104,31,0),"0"),IFERROR(VLOOKUP($A47,'Season 15'!AK$4:CN$104,31,0),"0"),)</f>
        <v>0</v>
      </c>
      <c r="AE47" s="402">
        <f>SUM(
IFERROR(VLOOKUP($A47,'Season 1'!AJ$4:CM$104,32,0),"0"),IFERROR(VLOOKUP($A47,'Season 2'!AK$4:CN$104,32,0),"0"),
IFERROR(VLOOKUP($A47,'Season 3'!AK$4:CN$104,32,0),"0"),IFERROR(VLOOKUP($A47,'Season 4'!AK$4:CN$104,32,0),"0"),
IFERROR(VLOOKUP($A47,'Season 5'!AK$4:CN$104,32,0),"0"),IFERROR(VLOOKUP($A47,'Season 6'!AK$4:CN$104,32,0),"0"),
IFERROR(VLOOKUP($A47,'Season 7'!AK$4:CN$104,32,0),"0"),IFERROR(VLOOKUP($A47,'Season 8'!AK$4:CN$104,32,0),"0"),
IFERROR(VLOOKUP($A47,'Season 9'!AK$4:CN$104,32,0),"0"),IFERROR(VLOOKUP($A47,'Season 10'!AK$4:CN$104,32,0),"0"),
IFERROR(VLOOKUP($A47,'Season 11'!AK$4:CN$104,32,0),"0"),IFERROR(VLOOKUP($A47,'Season 12'!AK$4:CN$104,32,0),"0"),
IFERROR(VLOOKUP($A47,'Season 13'!AK$4:CN$104,32,0),"0"),IFERROR(VLOOKUP($A47,'Season 14'!AK$4:CN$104,32,0),"0"),IFERROR(VLOOKUP($A47,'Season 15'!AK$4:CN$104,32,0),"0"),)</f>
        <v>0</v>
      </c>
      <c r="AF47" s="403">
        <f>SUM(IFERROR(VLOOKUP($A47,'Season 2'!AK$4:CN$104,33,0),"0"),
IFERROR(VLOOKUP($A47,'Season 3'!AK$4:CN$104,33,0),"0"),IFERROR(VLOOKUP($A47,'Season 4'!AK$4:CN$104,33,0),"0"),
IFERROR(VLOOKUP($A47,'Season 5'!AK$4:CN$104,33,0),"0"),IFERROR(VLOOKUP($A47,'Season 6'!AK$4:CN$104,33,0),"0"),
IFERROR(VLOOKUP($A47,'Season 7'!AK$4:CN$104,33,0),"0"),IFERROR(VLOOKUP($A47,'Season 8'!AK$4:CN$104,33,0),"0"),
IFERROR(VLOOKUP($A47,'Season 9'!AK$4:CN$104,33,0),"0"),IFERROR(VLOOKUP($A47,'Season 10'!AK$4:CN$104,33,0),"0"),
IFERROR(VLOOKUP($A47,'Season 11'!AK$4:CN$104,33,0),"0"),IFERROR(VLOOKUP($A47,'Season 12'!AK$4:CN$104,33,0),"0"),
IFERROR(VLOOKUP($A47,'Season 13'!AK$4:CN$104,33,0),"0"),IFERROR(VLOOKUP($A47,'Season 14'!AK$4:CN$104,33,0),"0"),IFERROR(VLOOKUP($A47,'Season 15'!AK$4:CN$104,33,0),"0"),)</f>
        <v>0</v>
      </c>
      <c r="AG47" s="398">
        <f>SUM(IFERROR(VLOOKUP($A47,'Season 2'!AK$4:CN$104,34,0),"0"),
IFERROR(VLOOKUP($A47,'Season 3'!AK$4:CN$104,34,0),"0"),IFERROR(VLOOKUP($A47,'Season 4'!AK$4:CN$104,34,0),"0"),
IFERROR(VLOOKUP($A47,'Season 5'!AK$4:CN$104,34,0),"0"),IFERROR(VLOOKUP($A47,'Season 6'!AK$4:CN$104,34,0),"0"),
IFERROR(VLOOKUP($A47,'Season 7'!AK$4:CN$104,34,0),"0"),IFERROR(VLOOKUP($A47,'Season 8'!AK$4:CN$104,34,0),"0"),
IFERROR(VLOOKUP($A47,'Season 9'!AK$4:CN$104,34,0),"0"),IFERROR(VLOOKUP($A47,'Season 10'!AK$4:CN$104,34,0),"0"),
IFERROR(VLOOKUP($A47,'Season 11'!AK$4:CN$104,34,0),"0"),IFERROR(VLOOKUP($A47,'Season 12'!AK$4:CN$104,34,0),"0"),
IFERROR(VLOOKUP($A47,'Season 13'!AK$4:CN$104,34,0),"0"),IFERROR(VLOOKUP($A47,'Season 14'!AK$4:CN$104,34,0),"0"),IFERROR(VLOOKUP($A47,'Season 15'!AK$4:CN$104,34,0),"0"),)</f>
        <v>0</v>
      </c>
      <c r="AH47" s="518">
        <f>SUM(IFERROR(VLOOKUP($A47,'Season 2'!AK$4:CN$104,35,0),"0"),
IFERROR(VLOOKUP($A47,'Season 3'!AK$4:CN$104,35,0),"0"),IFERROR(VLOOKUP($A47,'Season 4'!AK$4:CN$104,35,0),"0"),
IFERROR(VLOOKUP($A47,'Season 5'!AK$4:CN$104,35,0),"0"),IFERROR(VLOOKUP($A47,'Season 6'!AK$4:CN$104,35,0),"0"),
IFERROR(VLOOKUP($A47,'Season 7'!AK$4:CN$104,35,0),"0"),IFERROR(VLOOKUP($A47,'Season 8'!AK$4:CN$104,35,0),"0"),
IFERROR(VLOOKUP($A47,'Season 9'!AK$4:CN$104,35,0),"0"),IFERROR(VLOOKUP($A47,'Season 10'!AK$4:CN$104,35,0),"0"),
IFERROR(VLOOKUP($A47,'Season 11'!AK$4:CN$104,35,0),"0"),IFERROR(VLOOKUP($A47,'Season 12'!AK$4:CN$104,35,0),"0"),
IFERROR(VLOOKUP($A47,'Season 13'!AK$4:CN$104,35,0),"0"),IFERROR(VLOOKUP($A47,'Season 14'!AK$4:CN$104,35,0),"0"),IFERROR(VLOOKUP($A47,'Season 15'!AK$4:CN$104,35,0),"0"),)</f>
        <v>0</v>
      </c>
      <c r="AI47" s="21">
        <f>SUM(IFERROR(VLOOKUP($A47,'Season 2'!AK$4:CN$104,36,0),"0"),
IFERROR(VLOOKUP($A47,'Season 3'!AK$4:CN$104,36,0),"0"),IFERROR(VLOOKUP($A47,'Season 4'!AK$4:CN$104,36,0),"0"),
IFERROR(VLOOKUP($A47,'Season 5'!AK$4:CN$104,36,0),"0"),IFERROR(VLOOKUP($A47,'Season 6'!AK$4:CN$104,36,0),"0"),
IFERROR(VLOOKUP($A47,'Season 7'!AK$4:CN$104,36,0),"0"),IFERROR(VLOOKUP($A47,'Season 8'!AK$4:CN$104,36,0),"0"),
IFERROR(VLOOKUP($A47,'Season 9'!AK$4:CN$104,36,0),"0"),IFERROR(VLOOKUP($A47,'Season 10'!AK$4:CN$104,36,0),"0"),
IFERROR(VLOOKUP($A47,'Season 11'!AK$4:CN$104,36,0),"0"),IFERROR(VLOOKUP($A47,'Season 12'!AK$4:CN$104,36,0),"0"),
IFERROR(VLOOKUP($A47,'Season 13'!AK$4:CN$104,36,0),"0"),IFERROR(VLOOKUP($A47,'Season 14'!AK$4:CN$104,36,0),"0"),IFERROR(VLOOKUP($A47,'Season 15'!AK$4:CN$104,36,0),"0"),)</f>
        <v>0</v>
      </c>
      <c r="AJ47" s="402">
        <f>SUM(IFERROR(VLOOKUP($A47,'Season 2'!AK$4:CN$104,37,0),"0"),
IFERROR(VLOOKUP($A47,'Season 3'!AK$4:CN$104,37,0),"0"),IFERROR(VLOOKUP($A47,'Season 4'!AK$4:CN$104,37,0),"0"),
IFERROR(VLOOKUP($A47,'Season 5'!AK$4:CN$104,37,0),"0"),IFERROR(VLOOKUP($A47,'Season 6'!AK$4:CN$104,37,0),"0"),
IFERROR(VLOOKUP($A47,'Season 7'!AK$4:CN$104,37,0),"0"),IFERROR(VLOOKUP($A47,'Season 8'!AK$4:CN$104,37,0),"0"),
IFERROR(VLOOKUP($A47,'Season 9'!AK$4:CN$104,37,0),"0"),IFERROR(VLOOKUP($A47,'Season 10'!AK$4:CN$104,37,0),"0"),
IFERROR(VLOOKUP($A47,'Season 11'!AK$4:CN$104,37,0),"0"),IFERROR(VLOOKUP($A47,'Season 12'!AK$4:CN$104,37,0),"0"),
IFERROR(VLOOKUP($A47,'Season 13'!AK$4:CN$104,37,0),"0"),IFERROR(VLOOKUP($A47,'Season 14'!AK$4:CN$104,37,0),"0"),IFERROR(VLOOKUP($A47,'Season 15'!AK$4:CN$104,37,0),"0"),)</f>
        <v>0</v>
      </c>
      <c r="AK47" s="403">
        <f>SUM(IFERROR(VLOOKUP($A47,'Season 1'!AJ$4:CM$104,33,0),"0"),IFERROR(VLOOKUP($A47,'Season 2'!AK$4:CN$104,38,0),"0"),
IFERROR(VLOOKUP($A47,'Season 3'!AK$4:CN$104,38,0),"0"),IFERROR(VLOOKUP($A47,'Season 4'!AK$4:CN$104,38,0),"0"),
IFERROR(VLOOKUP($A47,'Season 5'!AK$4:CN$104,38,0),"0"),IFERROR(VLOOKUP($A47,'Season 6'!AK$4:CN$104,38,0),"0"),
IFERROR(VLOOKUP($A47,'Season 7'!AK$4:CN$104,38,0),"0"),IFERROR(VLOOKUP($A47,'Season 8'!AK$4:CN$104,38,0),"0"),
IFERROR(VLOOKUP($A47,'Season 9'!AK$4:CN$104,38,0),"0"),IFERROR(VLOOKUP($A47,'Season 10'!AK$4:CN$104,38,0),"0"),
IFERROR(VLOOKUP($A47,'Season 11'!AK$4:CN$104,38,0),"0"),IFERROR(VLOOKUP($A47,'Season 12'!AK$4:CN$104,38,0),"0"),
IFERROR(VLOOKUP($A47,'Season 13'!AK$4:CN$104,38,0),"0"),IFERROR(VLOOKUP($A47,'Season 14'!AK$4:CN$104,38,0),"0"),IFERROR(VLOOKUP($A47,'Season 15'!AK$4:CN$104,38,0),"0"),)</f>
        <v>0</v>
      </c>
      <c r="AL47" s="398">
        <f>SUM(IFERROR(VLOOKUP($A47,'Season 1'!AJ$4:CM$104,34,0),"0"),IFERROR(VLOOKUP($A47,'Season 2'!AK$4:CN$104,39,0),"0"),
IFERROR(VLOOKUP($A47,'Season 3'!AK$4:CN$104,39,0),"0"),IFERROR(VLOOKUP($A47,'Season 4'!AK$4:CN$104,39,0),"0"),
IFERROR(VLOOKUP($A47,'Season 5'!AK$4:CN$104,39,0),"0"),IFERROR(VLOOKUP($A47,'Season 6'!AK$4:CN$104,39,0),"0"),
IFERROR(VLOOKUP($A47,'Season 7'!AK$4:CN$104,39,0),"0"),IFERROR(VLOOKUP($A47,'Season 8'!AK$4:CN$104,39,0),"0"),
IFERROR(VLOOKUP($A47,'Season 9'!AK$4:CN$104,39,0),"0"),IFERROR(VLOOKUP($A47,'Season 10'!AK$4:CN$104,39,0),"0"),
IFERROR(VLOOKUP($A47,'Season 11'!AK$4:CN$104,39,0),"0"),IFERROR(VLOOKUP($A47,'Season 12'!AK$4:CN$104,39,0),"0"),
IFERROR(VLOOKUP($A47,'Season 13'!AK$4:CN$104,39,0),"0"),IFERROR(VLOOKUP($A47,'Season 14'!AK$4:CN$104,39,0),"0"),IFERROR(VLOOKUP($A47,'Season 15'!AK$4:CN$104,39,0),"0"),)</f>
        <v>0</v>
      </c>
      <c r="AM47" s="518">
        <f>SUM(IFERROR(VLOOKUP($A47,'Season 1'!AJ$4:CM$104,35,0),"0"),IFERROR(VLOOKUP($A47,'Season 2'!AK$4:CN$104,40,0),"0"),
IFERROR(VLOOKUP($A47,'Season 3'!AK$4:CN$104,40,0),"0"),IFERROR(VLOOKUP($A47,'Season 4'!AK$4:CN$104,40,0),"0"),
IFERROR(VLOOKUP($A47,'Season 5'!AK$4:CN$104,40,0),"0"),IFERROR(VLOOKUP($A47,'Season 6'!AK$4:CN$104,40,0),"0"),
IFERROR(VLOOKUP($A47,'Season 7'!AK$4:CN$104,40,0),"0"),IFERROR(VLOOKUP($A47,'Season 8'!AK$4:CN$104,40,0),"0"),
IFERROR(VLOOKUP($A47,'Season 9'!AK$4:CN$104,40,0),"0"),IFERROR(VLOOKUP($A47,'Season 10'!AK$4:CN$104,40,0),"0"),
IFERROR(VLOOKUP($A47,'Season 11'!AK$4:CN$104,40,0),"0"),IFERROR(VLOOKUP($A47,'Season 12'!AK$4:CN$104,40,0),"0"),
IFERROR(VLOOKUP($A47,'Season 13'!AK$4:CN$104,40,0),"0"),IFERROR(VLOOKUP($A47,'Season 14'!AK$4:CN$104,40,0),"0"),IFERROR(VLOOKUP($A47,'Season 15'!AK$4:CN$104,40,0),"0"),)</f>
        <v>0</v>
      </c>
      <c r="AN47" s="21">
        <f>SUM(IFERROR(VLOOKUP($A47,'Season 1'!AJ$4:CM$104,36,0),"0"),IFERROR(VLOOKUP($A47,'Season 2'!AK$4:CN$104,41,0),"0"),
IFERROR(VLOOKUP($A47,'Season 3'!AK$4:CN$104,41,0),"0"),IFERROR(VLOOKUP($A47,'Season 4'!AK$4:CN$104,41,0),"0"),
IFERROR(VLOOKUP($A47,'Season 5'!AK$4:CN$104,41,0),"0"),IFERROR(VLOOKUP($A47,'Season 6'!AK$4:CN$104,41,0),"0"),
IFERROR(VLOOKUP($A47,'Season 7'!AK$4:CN$104,41,0),"0"),IFERROR(VLOOKUP($A47,'Season 8'!AK$4:CN$104,41,0),"0"),
IFERROR(VLOOKUP($A47,'Season 9'!AK$4:CN$104,41,0),"0"),IFERROR(VLOOKUP($A47,'Season 10'!AK$4:CN$104,41,0),"0"),
IFERROR(VLOOKUP($A47,'Season 11'!AK$4:CN$104,41,0),"0"),IFERROR(VLOOKUP($A47,'Season 12'!AK$4:CN$104,41,0),"0"),
IFERROR(VLOOKUP($A47,'Season 13'!AK$4:CN$104,41,0),"0"),IFERROR(VLOOKUP($A47,'Season 14'!AK$4:CN$104,41,0),"0"),IFERROR(VLOOKUP($A47,'Season 15'!AK$4:CN$104,41,0),"0"),)</f>
        <v>0</v>
      </c>
      <c r="AO47" s="402">
        <f>SUM(IFERROR(VLOOKUP($A47,'Season 1'!AJ$4:CM$104,37,0),"0"),IFERROR(VLOOKUP($A47,'Season 2'!AK$4:CN$104,42,0),"0"),
IFERROR(VLOOKUP($A47,'Season 3'!AK$4:CN$104,42,0),"0"),IFERROR(VLOOKUP($A47,'Season 4'!AK$4:CN$104,42,0),"0"),
IFERROR(VLOOKUP($A47,'Season 5'!AK$4:CN$104,42,0),"0"),IFERROR(VLOOKUP($A47,'Season 6'!AK$4:CN$104,42,0),"0"),
IFERROR(VLOOKUP($A47,'Season 7'!AK$4:CN$104,42,0),"0"),IFERROR(VLOOKUP($A47,'Season 8'!AK$4:CN$104,42,0),"0"),
IFERROR(VLOOKUP($A47,'Season 9'!AK$4:CN$104,42,0),"0"),IFERROR(VLOOKUP($A47,'Season 10'!AK$4:CN$104,42,0),"0"),
IFERROR(VLOOKUP($A47,'Season 11'!AK$4:CN$104,42,0),"0"),IFERROR(VLOOKUP($A47,'Season 12'!AK$4:CN$104,42,0),"0"),
IFERROR(VLOOKUP($A47,'Season 13'!AK$4:CN$104,42,0),"0"),IFERROR(VLOOKUP($A47,'Season 14'!AK$4:CN$104,42,0),"0"),IFERROR(VLOOKUP($A47,'Season 15'!AK$4:CN$104,42,0),"0"),)</f>
        <v>0</v>
      </c>
      <c r="AP47" s="403">
        <f>SUM(IFERROR(VLOOKUP($A47,'Season 1'!AJ$4:CM$104,43,0),"0"),IFERROR(VLOOKUP($A47,'Season 2'!AK$4:CN$104,43,0),"0"),
IFERROR(VLOOKUP($A47,'Season 3'!AK$4:CN$104,43,0),"0"),IFERROR(VLOOKUP($A47,'Season 4'!AK$4:CN$104,43,0),"0"),
IFERROR(VLOOKUP($A47,'Season 5'!AK$4:CN$104,43,0),"0"),IFERROR(VLOOKUP($A47,'Season 6'!AK$4:CN$104,43,0),"0"),
IFERROR(VLOOKUP($A47,'Season 7'!AK$4:CN$104,43,0),"0"),IFERROR(VLOOKUP($A47,'Season 8'!AK$4:CN$104,43,0),"0"),
IFERROR(VLOOKUP($A47,'Season 9'!AK$4:CN$104,43,0),"0"),IFERROR(VLOOKUP($A47,'Season 10'!AK$4:CN$104,43,0),"0"),
IFERROR(VLOOKUP($A47,'Season 11'!AK$4:CN$104,43,0),"0"),IFERROR(VLOOKUP($A47,'Season 12'!AK$4:CN$104,43,0),"0"),
IFERROR(VLOOKUP($A47,'Season 13'!AK$4:CN$104,43,0),"0"),IFERROR(VLOOKUP($A47,'Season 14'!AK$4:CN$104,43,0),"0"),IFERROR(VLOOKUP($A47,'Season 15'!AK$4:CN$104,43,0),"0"),)</f>
        <v>0</v>
      </c>
      <c r="AQ47" s="398">
        <f>SUM(IFERROR(VLOOKUP($A47,'Season 1'!AJ$4:CM$104,44,0),"0"),IFERROR(VLOOKUP($A47,'Season 2'!AK$4:CN$104,44,0),"0"),
IFERROR(VLOOKUP($A47,'Season 3'!AK$4:CN$104,44,0),"0"),IFERROR(VLOOKUP($A47,'Season 4'!AK$4:CN$104,44,0),"0"),
IFERROR(VLOOKUP($A47,'Season 5'!AK$4:CN$104,44,0),"0"),IFERROR(VLOOKUP($A47,'Season 6'!AK$4:CN$104,44,0),"0"),
IFERROR(VLOOKUP($A47,'Season 7'!AK$4:CN$104,44,0),"0"),IFERROR(VLOOKUP($A47,'Season 8'!AK$4:CN$104,44,0),"0"),
IFERROR(VLOOKUP($A47,'Season 9'!AK$4:CN$104,44,0),"0"),IFERROR(VLOOKUP($A47,'Season 10'!AK$4:CN$104,44,0),"0"),
IFERROR(VLOOKUP($A47,'Season 11'!AK$4:CN$104,44,0),"0"),IFERROR(VLOOKUP($A47,'Season 12'!AK$4:CN$104,44,0),"0"),
IFERROR(VLOOKUP($A47,'Season 13'!AK$4:CN$104,44,0),"0"),IFERROR(VLOOKUP($A47,'Season 14'!AK$4:CN$104,44,0),"0"),IFERROR(VLOOKUP($A47,'Season 15'!AK$4:CN$104,44,0),"0"),)</f>
        <v>0</v>
      </c>
      <c r="AR47" s="518">
        <f>SUM(IFERROR(VLOOKUP($A47,'Season 1'!AJ$4:CM$104,45,0),"0"),IFERROR(VLOOKUP($A47,'Season 2'!AK$4:CN$104,45,0),"0"),
IFERROR(VLOOKUP($A47,'Season 3'!AK$4:CN$104,45,0),"0"),IFERROR(VLOOKUP($A47,'Season 4'!AK$4:CN$104,45,0),"0"),
IFERROR(VLOOKUP($A47,'Season 5'!AK$4:CN$104,45,0),"0"),IFERROR(VLOOKUP($A47,'Season 6'!AK$4:CN$104,45,0),"0"),
IFERROR(VLOOKUP($A47,'Season 7'!AK$4:CN$104,45,0),"0"),IFERROR(VLOOKUP($A47,'Season 8'!AK$4:CN$104,45,0),"0"),
IFERROR(VLOOKUP($A47,'Season 9'!AK$4:CN$104,45,0),"0"),IFERROR(VLOOKUP($A47,'Season 10'!AK$4:CN$104,45,0),"0"),
IFERROR(VLOOKUP($A47,'Season 11'!AK$4:CN$104,45,0),"0"),IFERROR(VLOOKUP($A47,'Season 12'!AK$4:CN$104,45,0),"0"),
IFERROR(VLOOKUP($A47,'Season 13'!AK$4:CN$104,45,0),"0"),IFERROR(VLOOKUP($A47,'Season 14'!AK$4:CN$104,45,0),"0"),IFERROR(VLOOKUP($A47,'Season 15'!AK$4:CN$104,45,0),"0"),)</f>
        <v>0</v>
      </c>
      <c r="AS47" s="21">
        <f>SUM(IFERROR(VLOOKUP($A47,'Season 1'!AJ$4:CM$104,46,0),"0"),IFERROR(VLOOKUP($A47,'Season 2'!AK$4:CN$104,46,0),"0"),
IFERROR(VLOOKUP($A47,'Season 3'!AK$4:CN$104,46,0),"0"),IFERROR(VLOOKUP($A47,'Season 4'!AK$4:CN$104,46,0),"0"),
IFERROR(VLOOKUP($A47,'Season 5'!AK$4:CN$104,46,0),"0"),IFERROR(VLOOKUP($A47,'Season 6'!AK$4:CN$104,46,0),"0"),
IFERROR(VLOOKUP($A47,'Season 7'!AK$4:CN$104,46,0),"0"),IFERROR(VLOOKUP($A47,'Season 8'!AK$4:CN$104,46,0),"0"),
IFERROR(VLOOKUP($A47,'Season 9'!AK$4:CN$104,46,0),"0"),IFERROR(VLOOKUP($A47,'Season 10'!AK$4:CN$104,46,0),"0"),
IFERROR(VLOOKUP($A47,'Season 11'!AK$4:CN$104,46,0),"0"),IFERROR(VLOOKUP($A47,'Season 12'!AK$4:CN$104,46,0),"0"),
IFERROR(VLOOKUP($A47,'Season 13'!AK$4:CN$104,46,0),"0"),IFERROR(VLOOKUP($A47,'Season 14'!AK$4:CN$104,46,0),"0"),IFERROR(VLOOKUP($A47,'Season 15'!AK$4:CN$104,46,0),"0"),)</f>
        <v>0</v>
      </c>
      <c r="AT47" s="402">
        <f>SUM(IFERROR(VLOOKUP($A47,'Season 1'!AJ$4:CM$104,47,0),"0"),IFERROR(VLOOKUP($A47,'Season 2'!AK$4:CN$104,47,0),"0"),
IFERROR(VLOOKUP($A47,'Season 3'!AK$4:CN$104,47,0),"0"),IFERROR(VLOOKUP($A47,'Season 4'!AK$4:CN$104,47,0),"0"),
IFERROR(VLOOKUP($A47,'Season 5'!AK$4:CN$104,47,0),"0"),IFERROR(VLOOKUP($A47,'Season 6'!AK$4:CN$104,47,0),"0"),
IFERROR(VLOOKUP($A47,'Season 7'!AK$4:CN$104,47,0),"0"),IFERROR(VLOOKUP($A47,'Season 8'!AK$4:CN$104,47,0),"0"),
IFERROR(VLOOKUP($A47,'Season 9'!AK$4:CN$104,47,0),"0"),IFERROR(VLOOKUP($A47,'Season 10'!AK$4:CN$104,47,0),"0"),
IFERROR(VLOOKUP($A47,'Season 11'!AK$4:CN$104,47,0),"0"),IFERROR(VLOOKUP($A47,'Season 12'!AK$4:CN$104,47,0),"0"),
IFERROR(VLOOKUP($A47,'Season 13'!AK$4:CN$104,47,0),"0"),IFERROR(VLOOKUP($A47,'Season 14'!AK$4:CN$104,47,0),"0"),IFERROR(VLOOKUP($A47,'Season 15'!AK$4:CN$104,47,0),"0"),)</f>
        <v>0</v>
      </c>
      <c r="AU47" s="403">
        <f>SUM(IFERROR(VLOOKUP($A47,'Season 3'!AK$4:CN$104,48,0),"0"),IFERROR(VLOOKUP($A47,'Season 4'!AK$4:CN$104,48,0),"0"),
IFERROR(VLOOKUP($A47,'Season 5'!AK$4:CN$104,48,0),"0"),IFERROR(VLOOKUP($A47,'Season 6'!AK$4:CN$104,48,0),"0"),
IFERROR(VLOOKUP($A47,'Season 7'!AK$4:CN$104,48,0),"0"),IFERROR(VLOOKUP($A47,'Season 8'!AK$4:CN$104,48,0),"0"),
IFERROR(VLOOKUP($A47,'Season 9'!AK$4:CN$104,48,0),"0"),IFERROR(VLOOKUP($A47,'Season 10'!AK$4:CN$104,48,0),"0"),
IFERROR(VLOOKUP($A47,'Season 11'!AK$4:CN$104,48,0),"0"),IFERROR(VLOOKUP($A47,'Season 12'!AK$4:CN$104,48,0),"0"),
IFERROR(VLOOKUP($A47,'Season 13'!AK$4:CN$104,48,0),"0"),IFERROR(VLOOKUP($A47,'Season 14'!AK$4:CN$104,48,0),"0"),IFERROR(VLOOKUP($A47,'Season 15'!AK$4:CN$104,48,0),"0"),)</f>
        <v>0</v>
      </c>
      <c r="AV47" s="398">
        <f>SUM(IFERROR(VLOOKUP($A47,'Season 3'!AK$4:CN$104,49,0),"0"),IFERROR(VLOOKUP($A47,'Season 4'!AK$4:CN$104,49,0),"0"),
IFERROR(VLOOKUP($A47,'Season 5'!AK$4:CN$104,49,0),"0"),IFERROR(VLOOKUP($A47,'Season 6'!AK$4:CN$104,49,0),"0"),
IFERROR(VLOOKUP($A47,'Season 7'!AK$4:CN$104,49,0),"0"),IFERROR(VLOOKUP($A47,'Season 8'!AK$4:CN$104,49,0),"0"),
IFERROR(VLOOKUP($A47,'Season 9'!AK$4:CN$104,49,0),"0"),IFERROR(VLOOKUP($A47,'Season 10'!AK$4:CN$104,49,0),"0"),
IFERROR(VLOOKUP($A47,'Season 11'!AK$4:CN$104,49,0),"0"),IFERROR(VLOOKUP($A47,'Season 12'!AK$4:CN$104,49,0),"0"),
IFERROR(VLOOKUP($A47,'Season 13'!AK$4:CN$104,49,0),"0"),IFERROR(VLOOKUP($A47,'Season 14'!AK$4:CN$104,49,0),"0"),IFERROR(VLOOKUP($A47,'Season 15'!AK$4:CN$104,49,0),"0"),)</f>
        <v>0</v>
      </c>
      <c r="AW47" s="518">
        <f>SUM(IFERROR(VLOOKUP($A47,'Season 3'!AK$4:CN$104,50,0),"0"),IFERROR(VLOOKUP($A47,'Season 4'!AK$4:CN$104,50,0),"0"),
IFERROR(VLOOKUP($A47,'Season 5'!AK$4:CN$104,50,0),"0"),IFERROR(VLOOKUP($A47,'Season 6'!AK$4:CN$104,50,0),"0"),
IFERROR(VLOOKUP($A47,'Season 7'!AK$4:CN$104,50,0),"0"),IFERROR(VLOOKUP($A47,'Season 8'!AK$4:CN$104,50,0),"0"),
IFERROR(VLOOKUP($A47,'Season 9'!AK$4:CN$104,50,0),"0"),IFERROR(VLOOKUP($A47,'Season 10'!AK$4:CN$104,50,0),"0"),
IFERROR(VLOOKUP($A47,'Season 11'!AK$4:CN$104,50,0),"0"),IFERROR(VLOOKUP($A47,'Season 12'!AK$4:CN$104,50,0),"0"),
IFERROR(VLOOKUP($A47,'Season 13'!AK$4:CN$104,50,0),"0"),IFERROR(VLOOKUP($A47,'Season 14'!AK$4:CN$104,50,0),"0"),IFERROR(VLOOKUP($A47,'Season 15'!AK$4:CN$104,50,0),"0"),)</f>
        <v>0</v>
      </c>
      <c r="AX47" s="21">
        <f>SUM(IFERROR(VLOOKUP($A47,'Season 3'!AK$4:CN$104,51,0),"0"),IFERROR(VLOOKUP($A47,'Season 4'!AK$4:CN$104,51,0),"0"),
IFERROR(VLOOKUP($A47,'Season 5'!AK$4:CN$104,51,0),"0"),IFERROR(VLOOKUP($A47,'Season 6'!AK$4:CN$104,51,0),"0"),
IFERROR(VLOOKUP($A47,'Season 7'!AK$4:CN$104,51,0),"0"),IFERROR(VLOOKUP($A47,'Season 8'!AK$4:CN$104,51,0),"0"),
IFERROR(VLOOKUP($A47,'Season 9'!AK$4:CN$104,51,0),"0"),IFERROR(VLOOKUP($A47,'Season 10'!AK$4:CN$104,51,0),"0"),
IFERROR(VLOOKUP($A47,'Season 11'!AK$4:CN$104,51,0),"0"),IFERROR(VLOOKUP($A47,'Season 12'!AK$4:CN$104,51,0),"0"),
IFERROR(VLOOKUP($A47,'Season 13'!AK$4:CN$104,51,0),"0"),IFERROR(VLOOKUP($A47,'Season 14'!AK$4:CN$104,51,0),"0"),IFERROR(VLOOKUP($A47,'Season 15'!AK$4:CN$104,51,0),"0"),)</f>
        <v>0</v>
      </c>
      <c r="AY47" s="402">
        <f>SUM(IFERROR(VLOOKUP($A47,'Season 3'!AK$4:CN$104,52,0),"0"),IFERROR(VLOOKUP($A47,'Season 4'!AK$4:CN$104,52,0),"0"),
IFERROR(VLOOKUP($A47,'Season 5'!AK$4:CN$104,52,0),"0"),IFERROR(VLOOKUP($A47,'Season 6'!AK$4:CN$104,52,0),"0"),
IFERROR(VLOOKUP($A47,'Season 7'!AK$4:CN$104,52,0),"0"),IFERROR(VLOOKUP($A47,'Season 8'!AK$4:CN$104,52,0),"0"),
IFERROR(VLOOKUP($A47,'Season 9'!AK$4:CN$104,52,0),"0"),IFERROR(VLOOKUP($A47,'Season 10'!AK$4:CN$104,52,0),"0"),
IFERROR(VLOOKUP($A47,'Season 11'!AK$4:CN$104,52,0),"0"),IFERROR(VLOOKUP($A47,'Season 12'!AK$4:CN$104,52,0),"0"),
IFERROR(VLOOKUP($A47,'Season 13'!AK$4:CN$104,52,0),"0"),IFERROR(VLOOKUP($A47,'Season 14'!AK$4:CN$104,52,0),"0"),IFERROR(VLOOKUP($A47,'Season 15'!AK$4:CN$104,52,0),"0"),)</f>
        <v>0</v>
      </c>
      <c r="AZ47" s="403">
        <f>SUM(IFERROR(VLOOKUP($A47,'Season 1'!AJ$4:CM$104,38,0),"0"),IFERROR(VLOOKUP($A47,'Season 2'!AK$4:CN$104,48,0),"0"),)</f>
        <v>0</v>
      </c>
      <c r="BA47" s="398">
        <f>SUM(IFERROR(VLOOKUP($A47,'Season 1'!AJ$4:CM$104,39,0),"0"),IFERROR(VLOOKUP($A47,'Season 2'!AK$4:CN$104,49,0),"0"),)</f>
        <v>0</v>
      </c>
      <c r="BB47" s="518">
        <f>SUM(IFERROR(VLOOKUP($A47,'Season 1'!AJ$4:CM$104,40,0),"0"),IFERROR(VLOOKUP($A47,'Season 2'!AK$4:CN$104,50,0),"0"),)</f>
        <v>0</v>
      </c>
      <c r="BC47" s="21">
        <f>SUM(IFERROR(VLOOKUP($A47,'Season 1'!AJ$4:CM$104,41,0),"0"),IFERROR(VLOOKUP($A47,'Season 2'!AK$4:CN$104,51,0),"0"),)</f>
        <v>0</v>
      </c>
      <c r="BD47" s="402">
        <f>SUM(IFERROR(VLOOKUP($A47,'Season 1'!AJ$4:CM$104,42,0),"0"),IFERROR(VLOOKUP($A47,'Season 2'!AK$4:CN$104,52,0),"0"),)</f>
        <v>0</v>
      </c>
      <c r="BE47" s="561">
        <f>SUM(
IFERROR(VLOOKUP($A47,'Season 1'!AJ$4:CM$104,48,0),"0"),IFERROR(VLOOKUP($A47,'Season 2'!AK$4:CN$104,53,0),"0"),
IFERROR(VLOOKUP($A47,'Season 3'!AK$4:CN$104,53,0),"0"),IFERROR(VLOOKUP($A47,'Season 4'!AK$4:CN$104,53,0),"0"),
IFERROR(VLOOKUP($A47,'Season 5'!AK$4:CN$104,53,0),"0"),IFERROR(VLOOKUP($A47,'Season 6'!AK$4:CN$104,53,0),"0"),
IFERROR(VLOOKUP($A47,'Season 7'!AK$4:CN$104,53,0),"0"),IFERROR(VLOOKUP($A47,'Season 8'!AK$4:CN$104,53,0),"0"),
IFERROR(VLOOKUP($A47,'Season 9'!AK$4:CN$104,53,0),"0"),IFERROR(VLOOKUP($A47,'Season 10'!AK$4:CN$104,53,0),"0"),
IFERROR(VLOOKUP($A47,'Season 11'!AK$4:CN$104,53,0),"0"),IFERROR(VLOOKUP($A47,'Season 12'!AK$4:CN$104,53,0),"0"),
IFERROR(VLOOKUP($A47,'Season 13'!AK$4:CN$104,53,0),"0"),IFERROR(VLOOKUP($A47,'Season 14'!AK$4:CN$104,53,0),"0"),IFERROR(VLOOKUP($A47,'Season 15'!AK$4:CN$104,53,0),"0"),)</f>
        <v>0</v>
      </c>
      <c r="BF47" s="562">
        <f>SUM(
IFERROR(VLOOKUP($A47,'Season 1'!AJ$4:CM$104,49,0),"0"),IFERROR(VLOOKUP($A47,'Season 2'!AK$4:CN$104,54,0),"0"),
IFERROR(VLOOKUP($A47,'Season 3'!AK$4:CN$104,54,0),"0"),IFERROR(VLOOKUP($A47,'Season 4'!AK$4:CN$104,54,0),"0"),
IFERROR(VLOOKUP($A47,'Season 5'!AK$4:CN$104,54,0),"0"),IFERROR(VLOOKUP($A47,'Season 6'!AK$4:CN$104,54,0),"0"),
IFERROR(VLOOKUP($A47,'Season 7'!AK$4:CN$104,54,0),"0"),IFERROR(VLOOKUP($A47,'Season 8'!AK$4:CN$104,54,0),"0"),
IFERROR(VLOOKUP($A47,'Season 9'!AK$4:CN$104,54,0),"0"),IFERROR(VLOOKUP($A47,'Season 10'!AK$4:CN$104,54,0),"0"),
IFERROR(VLOOKUP($A47,'Season 11'!AK$4:CN$104,540),"0"),IFERROR(VLOOKUP($A47,'Season 12'!AK$4:CN$104,54,0),"0"),
IFERROR(VLOOKUP($A47,'Season 13'!AK$4:CN$104,54,0),"0"),IFERROR(VLOOKUP($A47,'Season 14'!AK$4:CN$104,54,0),"0"),IFERROR(VLOOKUP($A47,'Season 15'!AK$4:CN$104,54,0),"0"),)</f>
        <v>0</v>
      </c>
      <c r="BG47" s="529" t="e">
        <f t="shared" si="1"/>
        <v>#DIV/0!</v>
      </c>
      <c r="BI47" s="553"/>
      <c r="BJ47" s="553"/>
      <c r="BK47" s="553"/>
      <c r="BL47" s="553"/>
      <c r="BM47" s="553"/>
      <c r="BN47" s="553"/>
      <c r="BO47" s="169"/>
      <c r="BP47" s="169"/>
      <c r="BQ47" s="169"/>
      <c r="BR47" s="169"/>
      <c r="BS47" s="12" t="str">
        <f>IFERROR(VLOOKUP($A47,'Season 1'!$AJ$4:$CM$104,50,0),"0")</f>
        <v>0</v>
      </c>
      <c r="BT47" s="12" t="str">
        <f>IFERROR(VLOOKUP($A47,'Season 1'!$AJ$4:$CM$104,51,0),"0")</f>
        <v>0</v>
      </c>
      <c r="BU47" s="12" t="str">
        <f>IFERROR(VLOOKUP($A47,'Season 2'!$AK$4:$CN$104,55,0),"0")</f>
        <v>0</v>
      </c>
      <c r="BV47" s="12" t="str">
        <f>IFERROR(VLOOKUP($A47,'Season 2'!$AK$4:$CN$104,56,0),"0")</f>
        <v>0</v>
      </c>
      <c r="BW47" s="12" t="str">
        <f>IFERROR(VLOOKUP($A47,'Season 3'!$AK$4:$CN$104,55,0),"0")</f>
        <v>0</v>
      </c>
      <c r="BX47" s="12" t="str">
        <f>IFERROR(VLOOKUP($A47,'Season 3'!$AK$4:$CN$104,56,0),"0")</f>
        <v>0</v>
      </c>
      <c r="BY47" s="12" t="str">
        <f>IFERROR(VLOOKUP($A47,'Season 4'!$AK$4:$CN$104,55,0),"0")</f>
        <v>0</v>
      </c>
      <c r="BZ47" s="12" t="str">
        <f>IFERROR(VLOOKUP($A47,'Season 4'!$AK$4:$CN$104,56,0),"0")</f>
        <v>0</v>
      </c>
      <c r="CA47" s="12" t="str">
        <f>IFERROR(VLOOKUP($A47,'Season 5'!$AK$4:$CN$104,55,0),"0")</f>
        <v>0</v>
      </c>
      <c r="CB47" s="12" t="str">
        <f>IFERROR(VLOOKUP($A47,'Season 5'!$AK$4:$CN$104,56,0),"0")</f>
        <v>0</v>
      </c>
      <c r="CC47" s="12" t="str">
        <f>IFERROR(VLOOKUP($A47,'Season 6'!$AK$4:$CN$104,55,0),"0")</f>
        <v>0</v>
      </c>
      <c r="CD47" s="12" t="str">
        <f>IFERROR(VLOOKUP($A47,'Season 6'!$AK$4:$CN$104,56,0),"0")</f>
        <v>0</v>
      </c>
      <c r="CE47" s="12" t="str">
        <f>IFERROR(VLOOKUP($A47,'Season 7'!$AK$4:$CN$104,55,0),"0")</f>
        <v>0</v>
      </c>
      <c r="CF47" s="12" t="str">
        <f>IFERROR(VLOOKUP($A47,'Season 7'!$AK$4:$CN$104,56,0),"0")</f>
        <v>0</v>
      </c>
      <c r="CG47" s="12" t="str">
        <f>IFERROR(VLOOKUP($A47,'Season 8'!$AK$4:$CN$104,55,0),"0")</f>
        <v>0</v>
      </c>
      <c r="CH47" s="12" t="str">
        <f>IFERROR(VLOOKUP($A47,'Season 8'!$AK$4:$CN$104,56,0),"0")</f>
        <v>0</v>
      </c>
      <c r="CI47" s="12" t="str">
        <f>IFERROR(VLOOKUP($A47,'Season 9'!$AK$4:$CN$104,55,0),"0")</f>
        <v>0</v>
      </c>
      <c r="CJ47" s="12" t="str">
        <f>IFERROR(VLOOKUP($A47,'Season 9'!$AK$4:$CN$104,56,0),"0")</f>
        <v>0</v>
      </c>
      <c r="CK47" s="12" t="str">
        <f>IFERROR(VLOOKUP($A47,'Season 10'!$AK$4:$CN$104,55,0),"0")</f>
        <v>0</v>
      </c>
      <c r="CL47" s="12" t="str">
        <f>IFERROR(VLOOKUP($A47,'Season 10'!$AK$4:$CN$104,56,0),"0")</f>
        <v>0</v>
      </c>
      <c r="CM47" s="12" t="str">
        <f>IFERROR(VLOOKUP($A47,'Season 11'!$AK$4:$CN$104,55,0),"0")</f>
        <v>0</v>
      </c>
      <c r="CN47" s="12" t="str">
        <f>IFERROR(VLOOKUP($A47,'Season 11'!$AK$4:$CN$104,56,0),"0")</f>
        <v>0</v>
      </c>
      <c r="CO47" s="12" t="str">
        <f>IFERROR(VLOOKUP($A47,'Season 12'!$AK$4:$CN$104,55,0),"0")</f>
        <v>0</v>
      </c>
      <c r="CP47" s="12" t="str">
        <f>IFERROR(VLOOKUP($A47,'Season 12'!$AK$4:$CN$104,56,0),"0")</f>
        <v>0</v>
      </c>
      <c r="CQ47" s="12" t="str">
        <f>IFERROR(VLOOKUP($A47,'Season 13'!$AK$4:$CN$104,55,0),"0")</f>
        <v>0</v>
      </c>
      <c r="CR47" s="12" t="str">
        <f>IFERROR(VLOOKUP($A47,'Season 13'!$AK$4:$CN$104,56,0),"0")</f>
        <v>0</v>
      </c>
      <c r="CS47" s="12" t="str">
        <f>IFERROR(VLOOKUP($A47,'Season 14'!$AK$4:$CN$104,55,0),"0")</f>
        <v>0</v>
      </c>
      <c r="CT47" s="12" t="str">
        <f>IFERROR(VLOOKUP($A47,'Season 14'!$AK$4:$CN$104,56,0),"0")</f>
        <v>0</v>
      </c>
      <c r="CU47" s="12" t="str">
        <f>IFERROR(VLOOKUP($A47,'Season 15'!$AK$4:$CN$104,55,0),"0")</f>
        <v>0</v>
      </c>
      <c r="CV47" s="12" t="str">
        <f>IFERROR(VLOOKUP($A47,'Season 15'!$AK$4:$CN$104,56,0),"0")</f>
        <v>0</v>
      </c>
    </row>
    <row r="48" spans="1:100" x14ac:dyDescent="0.25">
      <c r="A48" s="545"/>
      <c r="B48" s="516" t="str">
        <f>IFERROR(VLOOKUP('Data Totals'!A48,'Season 1'!AJ$4:CH$104,2,FALSE),IFERROR(VLOOKUP('Data Totals'!A48,'Season 2'!AK$4:CI$104,2,FALSE),IFERROR(VLOOKUP('Data Totals'!A48,'Season 3'!AK$4:CI$104,2,FALSE),IFERROR(VLOOKUP('Data Totals'!A48,'Season 4'!AK$4:CI$104,2,FALSE),IFERROR(VLOOKUP('Data Totals'!A48,'Season 5'!AK$4:CI$104,2,FALSE),IFERROR(VLOOKUP('Data Totals'!A48,'Season 6'!AK$4:CI$104,2,FALSE),IFERROR(VLOOKUP('Data Totals'!A48,'Season 7'!AK$4:CI$104,2,FALSE),IFERROR(VLOOKUP('Data Totals'!A48,'Season 8'!AK$4:CI$104,2,FALSE),IFERROR(VLOOKUP('Data Totals'!A48,'Season 9'!AK$4:CI$104,2,FALSE),IFERROR(VLOOKUP('Data Totals'!A48,'Season 10'!AK$4:CI$104,2,FALSE),IFERROR(VLOOKUP('Data Totals'!A48,'Season 11'!AK$4:CI$104,2,FALSE),IFERROR(VLOOKUP('Data Totals'!A48,'Season 12'!AK$4:CI$104,2,FALSE),IFERROR(VLOOKUP('Data Totals'!A48,'Season 13'!AK$4:CI$104,2,FALSE),IFERROR(VLOOKUP('Data Totals'!A48,'Season 14'!AK$4:CI$104,2,FALSE),IFERROR(VLOOKUP('Data Totals'!A48,'Season 15'!AK$4:CI$104,2,FALSE),"N/A")))))))))))))))</f>
        <v>N/A</v>
      </c>
      <c r="C48" s="517" t="str">
        <f>IFERROR(VLOOKUP('Data Totals'!A48,'Season 1'!AJ$4:CH$104,3,FALSE),IFERROR(VLOOKUP('Data Totals'!A48,'Season 2'!AK$4:CI$104,3,FALSE),IFERROR(VLOOKUP('Data Totals'!A48,'Season 3'!AK$4:CI$104,3,FALSE),IFERROR(VLOOKUP('Data Totals'!A48,'Season 4'!AK$4:CI$104,3,FALSE),IFERROR(VLOOKUP('Data Totals'!A48,'Season 5'!AK$4:CI$104,3,FALSE),IFERROR(VLOOKUP('Data Totals'!A48,'Season 6'!AK$4:CI$104,3,FALSE),IFERROR(VLOOKUP('Data Totals'!A48,'Season 7'!AK$4:CI$104,3,FALSE),IFERROR(VLOOKUP('Data Totals'!A48,'Season 8'!AK$4:CI$104,3,FALSE),IFERROR(VLOOKUP('Data Totals'!A48,'Season 9'!AK$4:CI$104,3,FALSE),IFERROR(VLOOKUP('Data Totals'!A48,'Season 10'!AK$4:CI$104,3,FALSE),IFERROR(VLOOKUP('Data Totals'!A48,'Season 11'!AK$4:CI$104,3,FALSE),IFERROR(VLOOKUP('Data Totals'!A48,'Season 12'!AK$4:CI$104,3,FALSE),IFERROR(VLOOKUP('Data Totals'!A48,'Season 13'!AK$4:CI$104,3,FALSE),IFERROR(VLOOKUP('Data Totals'!A48,'Season 14'!AK$4:CI$104,3,FALSE),IFERROR(VLOOKUP('Data Totals'!A48,'Season 15'!AK$4:CI$104,3,FALSE),"N/A")))))))))))))))</f>
        <v>N/A</v>
      </c>
      <c r="D48" s="517" t="str">
        <f>IFERROR(VLOOKUP('Data Totals'!A48,'Season 15'!AK$4:CI$104,4,FALSE),IFERROR(VLOOKUP('Data Totals'!A48,'Season 14'!AK$4:CI$104,4,FALSE),IFERROR(VLOOKUP('Data Totals'!A48,'Season 13'!AK$4:CI$104,4,FALSE),IFERROR(VLOOKUP('Data Totals'!A48,'Season 12'!AK$4:CI$104,4,FALSE),IFERROR(VLOOKUP('Data Totals'!A48,'Season 11'!AK$4:CI$104,4,FALSE),IFERROR(VLOOKUP('Data Totals'!A48,'Season 10'!AK$4:CI$104,4,FALSE),IFERROR(VLOOKUP('Data Totals'!A48,'Season 9'!AK$4:CI$104,4,FALSE),IFERROR(VLOOKUP('Data Totals'!A48,'Season 8'!AK$4:CI$104,4,FALSE),IFERROR(VLOOKUP('Data Totals'!A48,'Season 7'!AK$4:CI$104,4,FALSE),IFERROR(VLOOKUP('Data Totals'!A48,'Season 6'!AK$4:CI$104,4,FALSE),IFERROR(VLOOKUP('Data Totals'!A48,'Season 5'!AK$4:CI$104,4,FALSE),IFERROR(VLOOKUP('Data Totals'!A48,'Season 4'!AK$4:CI$104,4,FALSE),IFERROR(VLOOKUP('Data Totals'!A48,'Season 3'!AK$4:CI$104,4,FALSE),IFERROR(VLOOKUP('Data Totals'!A48,'Season 2'!AK$4:CI$104,4,FALSE),IFERROR(VLOOKUP('Data Totals'!A48,'Season 1'!AJ$4:CH$104,4,FALSE),"N/A")))))))))))))))</f>
        <v>N/A</v>
      </c>
      <c r="E48" s="517" t="e">
        <f t="shared" si="0"/>
        <v>#VALUE!</v>
      </c>
      <c r="F48" s="398">
        <f>SUM(IFERROR(VLOOKUP(A48,BI$3:BN$152,2,0),"0"),
IFERROR(VLOOKUP(A48,'Season 1'!AJ$4:CM$104,7,0),"0"),IFERROR(VLOOKUP(A48,'Season 2'!AK$4:CN$104,7,0),"0"),
IFERROR(VLOOKUP(A48,'Season 3'!AK$4:CN$104,7,0),"0"),IFERROR(VLOOKUP(A48,'Season 4'!AK$4:CN$104,7,0),"0"),
IFERROR(VLOOKUP(A48,'Season 5'!AK$4:CN$104,7,0),"0"),IFERROR(VLOOKUP(A48,'Season 6'!AK$4:CN$104,7,0),"0"),
IFERROR(VLOOKUP(A48,'Season 7'!AK$4:CN$104,7,0),"0"),IFERROR(VLOOKUP(A48,'Season 8'!AK$4:CN$104,7,0),"0"),
IFERROR(VLOOKUP(A48,'Season 9'!AK$4:CN$104,7,0),"0"),IFERROR(VLOOKUP(A48,'Season 10'!AK$4:CN$104,7,0),"0"),
IFERROR(VLOOKUP(A48,'Season 11'!AK$4:CN$104,7,0),"0"),IFERROR(VLOOKUP(A48,'Season 12'!AK$4:CN$104,7,0),"0"),
IFERROR(VLOOKUP(A48,'Season 13'!AK$4:CN$104,7,0),"0"),IFERROR(VLOOKUP(A48,'Season 14'!AK$4:CN$104,7,0),"0"),IFERROR(VLOOKUP(A48,'Season 15'!AK$4:CN$104,7,0),"0"),)</f>
        <v>0</v>
      </c>
      <c r="G48" s="398">
        <f>SUM(
IFERROR(VLOOKUP(A48,'Season 1'!AJ$4:CM$104,8,0),"0"),IFERROR(VLOOKUP(A48,'Season 2'!AK$4:CN$104,8,0),"0"),
IFERROR(VLOOKUP(A48,'Season 3'!AK$4:CN$104,8,0),"0"),IFERROR(VLOOKUP(A48,'Season 4'!AK$4:CN$104,8,0),"0"),
IFERROR(VLOOKUP(A48,'Season 5'!AK$4:CN$104,8,0),"0"),IFERROR(VLOOKUP(A48,'Season 6'!AK$4:CN$104,8,0),"0"),
IFERROR(VLOOKUP(A48,'Season 7'!AK$4:CN$104,8,0),"0"),IFERROR(VLOOKUP(A48,'Season 8'!AK$4:CN$104,8,0),"0"),
IFERROR(VLOOKUP(A48,'Season 9'!AK$4:CN$104,8,0),"0"),IFERROR(VLOOKUP(A48,'Season 10'!AK$4:CN$104,8,0),"0"),
IFERROR(VLOOKUP(A48,'Season 11'!AK$4:CN$104,8,0),"0"),IFERROR(VLOOKUP(A48,'Season 12'!AK$4:CN$104,8,0),"0"),
IFERROR(VLOOKUP(A48,'Season 13'!AK$4:CN$104,8,0),"0"),IFERROR(VLOOKUP(A48,'Season 14'!AK$4:CN$104,8,0),"0"),IFERROR(VLOOKUP(A48,'Season 15'!AK$4:CN$104,8,0),"0"),)</f>
        <v>0</v>
      </c>
      <c r="H48" s="329">
        <f>SUM(
IFERROR(VLOOKUP(A48,'Season 1'!AJ$4:CM$104,9,0),"0"),IFERROR(VLOOKUP(A48,'Season 2'!AK$4:CN$104,9,0),"0"),
IFERROR(VLOOKUP(A48,'Season 3'!AK$4:CN$104,9,0),"0"),IFERROR(VLOOKUP(A48,'Season 4'!AK$4:CN$104,9,0),"0"),
IFERROR(VLOOKUP(A48,'Season 5'!AK$4:CN$104,9,0),"0"),IFERROR(VLOOKUP(A48,'Season 6'!AK$4:CN$104,9,0),"0"),
IFERROR(VLOOKUP(A48,'Season 7'!AK$4:CN$104,9,0),"0"),IFERROR(VLOOKUP(A48,'Season 8'!AK$4:CN$104,9,0),"0"),
IFERROR(VLOOKUP(A48,'Season 9'!AK$4:CN$104,9,0),"0"),IFERROR(VLOOKUP(A48,'Season 10'!AK$4:CN$104,9,0),"0"),
IFERROR(VLOOKUP(A48,'Season 11'!AK$4:CN$104,9,0),"0"),IFERROR(VLOOKUP(A48,'Season 12'!AK$4:CN$104,9,0),"0"),
IFERROR(VLOOKUP(A48,'Season 13'!AK$4:CN$104,9,0),"0"),IFERROR(VLOOKUP(A48,'Season 14'!AK$4:CN$104,9,0),"0"),IFERROR(VLOOKUP(A48,'Season 15'!AK$4:CN$104,9,0),"0"),)</f>
        <v>0</v>
      </c>
      <c r="I48" s="518">
        <f>SUM(
IFERROR(VLOOKUP(A48,'Season 1'!AJ$4:CM$104,10,0),"0"),IFERROR(VLOOKUP(A48,'Season 2'!AK$4:CN$104,10,0),"0"),
IFERROR(VLOOKUP(A48,'Season 3'!AK$4:CN$104,10,0),"0"),IFERROR(VLOOKUP(A48,'Season 4'!AK$4:CN$104,10,0),"0"),
IFERROR(VLOOKUP(A48,'Season 5'!AK$4:CN$104,10,0),"0"),IFERROR(VLOOKUP(A48,'Season 6'!AK$4:CN$104,10,0),"0"),
IFERROR(VLOOKUP(A48,'Season 7'!AK$4:CN$104,10,0),"0"),IFERROR(VLOOKUP(A48,'Season 8'!AK$4:CN$104,10,0),"0"),
IFERROR(VLOOKUP(A48,'Season 9'!AK$4:CN$104,10,0),"0"),IFERROR(VLOOKUP(A48,'Season 10'!AK$4:CN$104,10,0),"0"),
IFERROR(VLOOKUP(A48,'Season 11'!AK$4:CN$104,10,0),"0"),IFERROR(VLOOKUP(A48,'Season 12'!AK$4:CN$104,10,0),"0"),
IFERROR(VLOOKUP(A48,'Season 13'!AK$4:CN$104,10,0),"0"),IFERROR(VLOOKUP(A48,'Season 14'!AK$4:CN$104,10,0),"0"),IFERROR(VLOOKUP(A48,'Season 15'!AK$4:CN$104,10,0),"0"),)</f>
        <v>0</v>
      </c>
      <c r="J48" s="21">
        <f>SUM(IFERROR(VLOOKUP(A48,BI$3:BN$152,3,0),"0"),
IFERROR(VLOOKUP(A48,'Season 1'!AJ$4:CM$104,11,0),"0"),IFERROR(VLOOKUP(A48,'Season 2'!AK$4:CN$104,11,0),"0"),
IFERROR(VLOOKUP(A48,'Season 3'!AK$4:CN$104,11,0),"0"),IFERROR(VLOOKUP(A48,'Season 4'!AK$4:CN$104,11,0),"0"),
IFERROR(VLOOKUP(A48,'Season 5'!AK$4:CN$104,11,0),"0"),IFERROR(VLOOKUP(A48,'Season 6'!AK$4:CN$104,11,0),"0"),
IFERROR(VLOOKUP(A48,'Season 7'!AK$4:CN$104,11,0),"0"),IFERROR(VLOOKUP(A48,'Season 8'!AK$4:CN$104,11,0),"0"),
IFERROR(VLOOKUP(A48,'Season 9'!AK$4:CN$104,11,0),"0"),IFERROR(VLOOKUP(A48,'Season 10'!AK$4:CN$104,11,0),"0"),
IFERROR(VLOOKUP(A48,'Season 11'!AK$4:CN$104,11,0),"0"),IFERROR(VLOOKUP(A48,'Season 12'!AK$4:CN$104,11,0),"0"),
IFERROR(VLOOKUP(A48,'Season 13'!AK$4:CN$104,11,0),"0"),IFERROR(VLOOKUP(A48,'Season 14'!AK$4:CN$104,11,0),"0"),IFERROR(VLOOKUP(A48,'Season 15'!AK$4:CN$104,11,0),"0"),)</f>
        <v>0</v>
      </c>
      <c r="K48" s="402">
        <f>SUM(IFERROR(VLOOKUP($A48,BI$3:BN$152,4,0),"0"),
IFERROR(VLOOKUP($A48,'Season 1'!AJ$4:CM$104,12,0),"0"),IFERROR(VLOOKUP($A48,'Season 2'!AK$4:CN$104,12,0),"0"),
IFERROR(VLOOKUP($A48,'Season 3'!AK$4:CN$104,12,0),"0"),IFERROR(VLOOKUP($A48,'Season 4'!AK$4:CN$104,12,0),"0"),
IFERROR(VLOOKUP($A48,'Season 5'!AK$4:CN$104,12,0),"0"),IFERROR(VLOOKUP($A48,'Season 6'!AK$4:CN$104,12,0),"0"),
IFERROR(VLOOKUP($A48,'Season 7'!AK$4:CN$104,12,0),"0"),IFERROR(VLOOKUP($A48,'Season 8'!AK$4:CN$104,12,0),"0"),
IFERROR(VLOOKUP($A48,'Season 9'!AK$4:CN$104,12,0),"0"),IFERROR(VLOOKUP($A48,'Season 10'!AK$4:CN$104,12,0),"0"),
IFERROR(VLOOKUP($A48,'Season 11'!AK$4:CN$104,12,0),"0"),IFERROR(VLOOKUP($A48,'Season 12'!AK$4:CN$104,12,0),"0"),
IFERROR(VLOOKUP($A48,'Season 13'!AK$4:CN$104,12,0),"0"),IFERROR(VLOOKUP($A48,'Season 14'!AK$4:CN$104,12,0),"0"),IFERROR(VLOOKUP(A48,'Season 15'!AK$4:CN$104,12,0),"0"),)</f>
        <v>0</v>
      </c>
      <c r="L48" s="403">
        <f>SUM(
IFERROR(VLOOKUP($A48,'Season 1'!AJ$4:CM$104,13,0),"0"),IFERROR(VLOOKUP($A48,'Season 2'!AK$4:CN$104,13,0),"0"),
IFERROR(VLOOKUP($A48,'Season 3'!AK$4:CN$104,13,0),"0"),IFERROR(VLOOKUP($A48,'Season 4'!AK$4:CN$104,13,0),"0"),
IFERROR(VLOOKUP($A48,'Season 5'!AK$4:CN$104,13,0),"0"),IFERROR(VLOOKUP($A48,'Season 6'!AK$4:CN$104,13,0),"0"),
IFERROR(VLOOKUP($A48,'Season 7'!AK$4:CN$104,13,0),"0"),IFERROR(VLOOKUP($A48,'Season 8'!AK$4:CN$104,13,0),"0"),
IFERROR(VLOOKUP($A48,'Season 9'!AK$4:CN$104,13,0),"0"),IFERROR(VLOOKUP($A48,'Season 10'!AK$4:CN$104,13,0),"0"),
IFERROR(VLOOKUP($A48,'Season 11'!AK$4:CN$104,13,0),"0"),IFERROR(VLOOKUP($A48,'Season 12'!AK$4:CN$104,13,0),"0"),
IFERROR(VLOOKUP($A48,'Season 13'!AK$4:CN$104,13,0),"0"),IFERROR(VLOOKUP($A48,'Season 14'!AK$4:CN$104,13,0),"0"),IFERROR(VLOOKUP(A48,'Season 15'!AK$4:CN$104,13,0),"0"),)</f>
        <v>0</v>
      </c>
      <c r="M48" s="398">
        <f>SUM(
IFERROR(VLOOKUP($A48,'Season 1'!AJ$4:CM$104,14,0),"0"),IFERROR(VLOOKUP($A48,'Season 2'!AK$4:CN$104,14,0),"0"),
IFERROR(VLOOKUP($A48,'Season 3'!AK$4:CN$104,14,0),"0"),IFERROR(VLOOKUP($A48,'Season 4'!AK$4:CN$104,14,0),"0"),
IFERROR(VLOOKUP($A48,'Season 5'!AK$4:CN$104,14,0),"0"),IFERROR(VLOOKUP($A48,'Season 6'!AK$4:CN$104,14,0),"0"),
IFERROR(VLOOKUP($A48,'Season 7'!AK$4:CN$104,14,0),"0"),IFERROR(VLOOKUP($A48,'Season 8'!AK$4:CN$104,14,0),"0"),
IFERROR(VLOOKUP($A48,'Season 9'!AK$4:CN$104,14,0),"0"),IFERROR(VLOOKUP($A48,'Season 10'!AK$4:CN$104,14,0),"0"),
IFERROR(VLOOKUP($A48,'Season 11'!AK$4:CN$104,14,0),"0"),IFERROR(VLOOKUP($A48,'Season 12'!AK$4:CN$104,14,0),"0"),
IFERROR(VLOOKUP($A48,'Season 13'!AK$4:CN$104,14,0),"0"),IFERROR(VLOOKUP($A48,'Season 14'!AK$4:CN$104,14,0),"0"),IFERROR(VLOOKUP(A48,'Season 15'!AK$4:CN$104,14,0),"0"),)</f>
        <v>0</v>
      </c>
      <c r="N48" s="518">
        <f>SUM(
IFERROR(VLOOKUP($A48,'Season 1'!AJ$4:CM$104,15,0),"0"),IFERROR(VLOOKUP($A48,'Season 2'!AK$4:CN$104,15,0),"0"),
IFERROR(VLOOKUP($A48,'Season 3'!AK$4:CN$104,15,0),"0"),IFERROR(VLOOKUP($A48,'Season 4'!AK$4:CN$104,15,0),"0"),
IFERROR(VLOOKUP($A48,'Season 5'!AK$4:CN$104,15,0),"0"),IFERROR(VLOOKUP($A48,'Season 6'!AK$4:CN$104,15,0),"0"),
IFERROR(VLOOKUP($A48,'Season 7'!AK$4:CN$104,15,0),"0"),IFERROR(VLOOKUP($A48,'Season 8'!AK$4:CN$104,15,0),"0"),
IFERROR(VLOOKUP($A48,'Season 9'!AK$4:CN$104,15,0),"0"),IFERROR(VLOOKUP($A48,'Season 10'!AK$4:CN$104,15,0),"0"),
IFERROR(VLOOKUP($A48,'Season 11'!AK$4:CN$104,15,0),"0"),IFERROR(VLOOKUP($A48,'Season 12'!AK$4:CN$104,15,0),"0"),
IFERROR(VLOOKUP($A48,'Season 13'!AK$4:CN$104,15,0),"0"),IFERROR(VLOOKUP($A48,'Season 14'!AK$4:CN$104,15,0),"0"),IFERROR(VLOOKUP(A48,'Season 15'!AK$4:CN$104,15,0),"0"),)</f>
        <v>0</v>
      </c>
      <c r="O48" s="21">
        <f>SUM(
IFERROR(VLOOKUP($A48,'Season 1'!AJ$4:CM$104,16,0),"0"),IFERROR(VLOOKUP($A48,'Season 2'!AK$4:CN$104,16,0),"0"),
IFERROR(VLOOKUP($A48,'Season 3'!AK$4:CN$104,16,0),"0"),IFERROR(VLOOKUP($A48,'Season 4'!AK$4:CN$104,16,0),"0"),
IFERROR(VLOOKUP($A48,'Season 5'!AK$4:CN$104,16,0),"0"),IFERROR(VLOOKUP($A48,'Season 6'!AK$4:CN$104,16,0),"0"),
IFERROR(VLOOKUP($A48,'Season 7'!AK$4:CN$104,16,0),"0"),IFERROR(VLOOKUP($A48,'Season 8'!AK$4:CN$104,16,0),"0"),
IFERROR(VLOOKUP($A48,'Season 9'!AK$4:CN$104,16,0),"0"),IFERROR(VLOOKUP($A48,'Season 10'!AK$4:CN$104,16,0),"0"),
IFERROR(VLOOKUP($A48,'Season 11'!AK$4:CN$104,16,0),"0"),IFERROR(VLOOKUP($A48,'Season 12'!AK$4:CN$104,16,0),"0"),
IFERROR(VLOOKUP($A48,'Season 13'!AK$4:CN$104,16,0),"0"),IFERROR(VLOOKUP($A48,'Season 14'!AK$4:CN$104,16,0),"0"),IFERROR(VLOOKUP(A48,'Season 15'!AK$4:CN$104,16,0),"0"),)</f>
        <v>0</v>
      </c>
      <c r="P48" s="402">
        <f>SUM(
IFERROR(VLOOKUP($A48,'Season 1'!AJ$4:CM$104,17,0),"0"),IFERROR(VLOOKUP($A48,'Season 2'!AK$4:CN$104,17,0),"0"),
IFERROR(VLOOKUP($A48,'Season 3'!AK$4:CN$104,17,0),"0"),IFERROR(VLOOKUP($A48,'Season 4'!AK$4:CN$104,17,0),"0"),
IFERROR(VLOOKUP($A48,'Season 5'!AK$4:CN$104,17,0),"0"),IFERROR(VLOOKUP($A48,'Season 6'!AK$4:CN$104,17,0),"0"),
IFERROR(VLOOKUP($A48,'Season 7'!AK$4:CN$104,17,0),"0"),IFERROR(VLOOKUP($A48,'Season 8'!AK$4:CN$104,17,0),"0"),
IFERROR(VLOOKUP($A48,'Season 9'!AK$4:CN$104,17,0),"0"),IFERROR(VLOOKUP($A48,'Season 10'!AK$4:CN$104,17,0),"0"),
IFERROR(VLOOKUP($A48,'Season 11'!AK$4:CN$104,17,0),"0"),IFERROR(VLOOKUP($A48,'Season 12'!AK$4:CN$104,17,0),"0"),
IFERROR(VLOOKUP($A48,'Season 13'!AK$4:CN$104,17,0),"0"),IFERROR(VLOOKUP($A48,'Season 14'!AK$4:CN$104,17,0),"0"),IFERROR(VLOOKUP(A48,'Season 15'!AK$4:CN$104,17,0),"0"),)</f>
        <v>0</v>
      </c>
      <c r="Q48" s="403">
        <f>SUM(
IFERROR(VLOOKUP($A48,'Season 1'!AJ$4:CM$104,18,0),"0"),IFERROR(VLOOKUP($A48,'Season 2'!AK$4:CN$104,18,0),"0"),
IFERROR(VLOOKUP($A48,'Season 3'!AK$4:CN$104,18,0),"0"),IFERROR(VLOOKUP($A48,'Season 4'!AK$4:CN$104,18,0),"0"),
IFERROR(VLOOKUP($A48,'Season 5'!AK$4:CN$104,18,0),"0"),IFERROR(VLOOKUP($A48,'Season 6'!AK$4:CN$104,18,0),"0"),
IFERROR(VLOOKUP($A48,'Season 7'!AK$4:CN$104,18,0),"0"),IFERROR(VLOOKUP($A48,'Season 8'!AK$4:CN$104,18,0),"0"),
IFERROR(VLOOKUP($A48,'Season 9'!AK$4:CN$104,18,0),"0"),IFERROR(VLOOKUP($A48,'Season 10'!AK$4:CN$104,18,0),"0"),
IFERROR(VLOOKUP($A48,'Season 11'!AK$4:CN$104,18,0),"0"),IFERROR(VLOOKUP($A48,'Season 12'!AK$4:CN$104,18,0),"0"),
IFERROR(VLOOKUP($A48,'Season 13'!AK$4:CN$104,18,0),"0"),IFERROR(VLOOKUP($A48,'Season 14'!AK$4:CN$104,18,0),"0"),IFERROR(VLOOKUP(A48,'Season 15'!AK$4:CN$104,18,0),"0"),)</f>
        <v>0</v>
      </c>
      <c r="R48" s="398">
        <f>SUM(
IFERROR(VLOOKUP($A48,'Season 1'!AJ$4:CM$104,19,0),"0"),IFERROR(VLOOKUP($A48,'Season 2'!AK$4:CN$104,19,0),"0"),
IFERROR(VLOOKUP($A48,'Season 3'!AK$4:CN$104,19,0),"0"),IFERROR(VLOOKUP($A48,'Season 4'!AK$4:CN$104,19,0),"0"),
IFERROR(VLOOKUP($A48,'Season 5'!AK$4:CN$104,19,0),"0"),IFERROR(VLOOKUP($A48,'Season 6'!AK$4:CN$104,19,0),"0"),
IFERROR(VLOOKUP($A48,'Season 7'!AK$4:CN$104,19,0),"0"),IFERROR(VLOOKUP($A48,'Season 8'!AK$4:CN$104,19,0),"0"),
IFERROR(VLOOKUP($A48,'Season 9'!AK$4:CN$104,19,0),"0"),IFERROR(VLOOKUP($A48,'Season 10'!AK$4:CN$104,19,0),"0"),
IFERROR(VLOOKUP($A48,'Season 11'!AK$4:CN$104,19,0),"0"),IFERROR(VLOOKUP($A48,'Season 12'!AK$4:CN$104,19,0),"0"),
IFERROR(VLOOKUP($A48,'Season 13'!AK$4:CN$104,19,0),"0"),IFERROR(VLOOKUP($A48,'Season 14'!AK$4:CN$104,19,0),"0"),IFERROR(VLOOKUP(A48,'Season 15'!AK$4:CN$104,19,0),"0"),)</f>
        <v>0</v>
      </c>
      <c r="S48" s="518">
        <f>SUM(
IFERROR(VLOOKUP($A48,'Season 1'!AJ$4:CM$104,20,0),"0"),IFERROR(VLOOKUP($A48,'Season 2'!AK$4:CN$104,20,0),"0"),
IFERROR(VLOOKUP($A48,'Season 3'!AK$4:CN$104,20,0),"0"),IFERROR(VLOOKUP($A48,'Season 4'!AK$4:CN$104,20,0),"0"),
IFERROR(VLOOKUP($A48,'Season 5'!AK$4:CN$104,20,0),"0"),IFERROR(VLOOKUP($A48,'Season 6'!AK$4:CN$104,20,0),"0"),
IFERROR(VLOOKUP($A48,'Season 7'!AK$4:CN$104,20,0),"0"),IFERROR(VLOOKUP($A48,'Season 8'!AK$4:CN$104,20,0),"0"),
IFERROR(VLOOKUP($A48,'Season 9'!AK$4:CN$104,20,0),"0"),IFERROR(VLOOKUP($A48,'Season 10'!AK$4:CN$104,20,0),"0"),
IFERROR(VLOOKUP($A48,'Season 11'!AK$4:CN$104,20,0),"0"),IFERROR(VLOOKUP($A48,'Season 12'!AK$4:CN$104,20,0),"0"),
IFERROR(VLOOKUP($A48,'Season 13'!AK$4:CN$104,20,0),"0"),IFERROR(VLOOKUP($A48,'Season 14'!AK$4:CN$104,20,0),"0"),IFERROR(VLOOKUP(A48,'Season 15'!AK$4:CN$104,20,0),"0"),)</f>
        <v>0</v>
      </c>
      <c r="T48" s="21">
        <f>SUM(
IFERROR(VLOOKUP($A48,'Season 1'!AJ$4:CM$104,21,0),"0"),IFERROR(VLOOKUP($A48,'Season 2'!AK$4:CN$104,21,0),"0"),
IFERROR(VLOOKUP($A48,'Season 3'!AK$4:CN$104,21,0),"0"),IFERROR(VLOOKUP($A48,'Season 4'!AK$4:CN$104,21,0),"0"),
IFERROR(VLOOKUP($A48,'Season 5'!AK$4:CN$104,21,0),"0"),IFERROR(VLOOKUP($A48,'Season 6'!AK$4:CN$104,21,0),"0"),
IFERROR(VLOOKUP($A48,'Season 7'!AK$4:CN$104,21,0),"0"),IFERROR(VLOOKUP($A48,'Season 8'!AK$4:CN$104,21,0),"0"),
IFERROR(VLOOKUP($A48,'Season 9'!AK$4:CN$104,21,0),"0"),IFERROR(VLOOKUP($A48,'Season 10'!AK$4:CN$104,21,0),"0"),
IFERROR(VLOOKUP($A48,'Season 11'!AK$4:CN$104,21,0),"0"),IFERROR(VLOOKUP($A48,'Season 12'!AK$4:CN$104,21,0),"0"),
IFERROR(VLOOKUP($A48,'Season 13'!AK$4:CN$104,21,0),"0"),IFERROR(VLOOKUP($A48,'Season 14'!AK$4:CN$104,21,0),"0"),IFERROR(VLOOKUP(A48,'Season 15'!AK$4:CN$104,21,0),"0"),)</f>
        <v>0</v>
      </c>
      <c r="U48" s="402">
        <f>SUM(
IFERROR(VLOOKUP($A48,'Season 1'!AJ$4:CM$104,22,0),"0"),IFERROR(VLOOKUP($A48,'Season 2'!AK$4:CN$104,22,0),"0"),
IFERROR(VLOOKUP($A48,'Season 3'!AK$4:CN$104,22,0),"0"),IFERROR(VLOOKUP($A48,'Season 4'!AK$4:CN$104,22,0),"0"),
IFERROR(VLOOKUP($A48,'Season 5'!AK$4:CN$104,22,0),"0"),IFERROR(VLOOKUP($A48,'Season 6'!AK$4:CN$104,22,0),"0"),
IFERROR(VLOOKUP($A48,'Season 7'!AK$4:CN$104,22,0),"0"),IFERROR(VLOOKUP($A48,'Season 8'!AK$4:CN$104,22,0),"0"),
IFERROR(VLOOKUP($A48,'Season 9'!AK$4:CN$104,22,0),"0"),IFERROR(VLOOKUP($A48,'Season 10'!AK$4:CN$104,22,0),"0"),
IFERROR(VLOOKUP($A48,'Season 11'!AK$4:CN$104,22,0),"0"),IFERROR(VLOOKUP($A48,'Season 12'!AK$4:CN$104,22,0),"0"),
IFERROR(VLOOKUP($A48,'Season 13'!AK$4:CN$104,22,0),"0"),IFERROR(VLOOKUP($A48,'Season 14'!AK$4:CN$104,22,0),"0"),IFERROR(VLOOKUP(A48,'Season 15'!AK$4:CN$104,22,0),"0"),)</f>
        <v>0</v>
      </c>
      <c r="V48" s="403">
        <f>SUM(
IFERROR(VLOOKUP($A48,'Season 1'!AJ$4:CM$104,23,0),"0"),IFERROR(VLOOKUP($A48,'Season 2'!AK$4:CN$104,23,0),"0"),
IFERROR(VLOOKUP($A48,'Season 3'!AK$4:CN$104,23,0),"0"),IFERROR(VLOOKUP($A48,'Season 4'!AK$4:CN$104,23,0),"0"),
IFERROR(VLOOKUP($A48,'Season 5'!AK$4:CN$104,23,0),"0"),IFERROR(VLOOKUP($A48,'Season 6'!AK$4:CN$104,23,0),"0"),
IFERROR(VLOOKUP($A48,'Season 7'!AK$4:CN$104,23,0),"0"),IFERROR(VLOOKUP($A48,'Season 8'!AK$4:CN$104,23,0),"0"),
IFERROR(VLOOKUP($A48,'Season 9'!AK$4:CN$104,23,0),"0"),IFERROR(VLOOKUP($A48,'Season 10'!AK$4:CN$104,23,0),"0"),
IFERROR(VLOOKUP($A48,'Season 11'!AK$4:CN$104,23,0),"0"),IFERROR(VLOOKUP($A48,'Season 12'!AK$4:CN$104,23,0),"0"),
IFERROR(VLOOKUP($A48,'Season 13'!AK$4:CN$104,23,0),"0"),IFERROR(VLOOKUP($A48,'Season 14'!AK$4:CN$104,23,0),"0"),IFERROR(VLOOKUP($A48,'Season 15'!AK$4:CN$104,23,0),"0"),)</f>
        <v>0</v>
      </c>
      <c r="W48" s="398">
        <f>SUM(
IFERROR(VLOOKUP($A48,'Season 1'!AJ$4:CM$104,24,0),"0"),IFERROR(VLOOKUP($A48,'Season 2'!AK$4:CN$104,24,0),"0"),
IFERROR(VLOOKUP($A48,'Season 3'!AK$4:CN$104,24,0),"0"),IFERROR(VLOOKUP($A48,'Season 4'!AK$4:CN$104,24,0),"0"),
IFERROR(VLOOKUP($A48,'Season 5'!AK$4:CN$104,24,0),"0"),IFERROR(VLOOKUP($A48,'Season 6'!AK$4:CN$104,24,0),"0"),
IFERROR(VLOOKUP($A48,'Season 7'!AK$4:CN$104,24,0),"0"),IFERROR(VLOOKUP($A48,'Season 8'!AK$4:CN$104,24,0),"0"),
IFERROR(VLOOKUP($A48,'Season 9'!AK$4:CN$104,24,0),"0"),IFERROR(VLOOKUP($A48,'Season 10'!AK$4:CN$104,24,0),"0"),
IFERROR(VLOOKUP($A48,'Season 11'!AK$4:CN$104,24,0),"0"),IFERROR(VLOOKUP($A48,'Season 12'!AK$4:CN$104,24,0),"0"),
IFERROR(VLOOKUP($A48,'Season 13'!AK$4:CN$104,24,0),"0"),IFERROR(VLOOKUP($A48,'Season 14'!AK$4:CN$104,24,0),"0"),IFERROR(VLOOKUP($A48,'Season 15'!AK$4:CN$104,24,0),"0"),)</f>
        <v>0</v>
      </c>
      <c r="X48" s="518">
        <f>SUM(
IFERROR(VLOOKUP($A48,'Season 1'!AJ$4:CM$104,25,0),"0"),IFERROR(VLOOKUP($A48,'Season 2'!AK$4:CN$104,25,0),"0"),
IFERROR(VLOOKUP($A48,'Season 3'!AK$4:CN$104,25,0),"0"),IFERROR(VLOOKUP($A48,'Season 4'!AK$4:CN$104,25,0),"0"),
IFERROR(VLOOKUP($A48,'Season 5'!AK$4:CN$104,25,0),"0"),IFERROR(VLOOKUP($A48,'Season 6'!AK$4:CN$104,25,0),"0"),
IFERROR(VLOOKUP($A48,'Season 7'!AK$4:CN$104,25,0),"0"),IFERROR(VLOOKUP($A48,'Season 8'!AK$4:CN$104,25,0),"0"),
IFERROR(VLOOKUP($A48,'Season 9'!AK$4:CN$104,25,0),"0"),IFERROR(VLOOKUP($A48,'Season 10'!AK$4:CN$104,25,0),"0"),
IFERROR(VLOOKUP($A48,'Season 11'!AK$4:CN$104,25,0),"0"),IFERROR(VLOOKUP($A48,'Season 12'!AK$4:CN$104,25,0),"0"),
IFERROR(VLOOKUP($A48,'Season 13'!AK$4:CN$104,25,0),"0"),IFERROR(VLOOKUP($A48,'Season 14'!AK$4:CN$104,25,0),"0"),IFERROR(VLOOKUP($A48,'Season 15'!AK$4:CN$104,25,0),"0"),)</f>
        <v>0</v>
      </c>
      <c r="Y48" s="21">
        <f>SUM(
IFERROR(VLOOKUP($A48,'Season 1'!AJ$4:CM$104,26,0),"0"),IFERROR(VLOOKUP($A48,'Season 2'!AK$4:CN$104,26,0),"0"),
IFERROR(VLOOKUP($A48,'Season 3'!AK$4:CN$104,26,0),"0"),IFERROR(VLOOKUP($A48,'Season 4'!AK$4:CN$104,26,0),"0"),
IFERROR(VLOOKUP($A48,'Season 5'!AK$4:CN$104,26,0),"0"),IFERROR(VLOOKUP($A48,'Season 6'!AK$4:CN$104,26,0),"0"),
IFERROR(VLOOKUP($A48,'Season 7'!AK$4:CN$104,26,0),"0"),IFERROR(VLOOKUP($A48,'Season 8'!AK$4:CN$104,26,0),"0"),
IFERROR(VLOOKUP($A48,'Season 9'!AK$4:CN$104,26,0),"0"),IFERROR(VLOOKUP($A48,'Season 10'!AK$4:CN$104,26,0),"0"),
IFERROR(VLOOKUP($A48,'Season 11'!AK$4:CN$104,26,0),"0"),IFERROR(VLOOKUP($A48,'Season 12'!AK$4:CN$104,26,0),"0"),
IFERROR(VLOOKUP($A48,'Season 13'!AK$4:CN$104,26,0),"0"),IFERROR(VLOOKUP($A48,'Season 14'!AK$4:CN$104,26,0),"0"),IFERROR(VLOOKUP($A48,'Season 15'!AK$4:CN$104,26,0),"0"),)</f>
        <v>0</v>
      </c>
      <c r="Z48" s="402">
        <f>SUM(
IFERROR(VLOOKUP($A48,'Season 1'!AJ$4:CM$104,27,0),"0"),IFERROR(VLOOKUP($A48,'Season 2'!AK$4:CN$104,27,0),"0"),
IFERROR(VLOOKUP($A48,'Season 3'!AK$4:CN$104,27,0),"0"),IFERROR(VLOOKUP($A48,'Season 4'!AK$4:CN$104,27,0),"0"),
IFERROR(VLOOKUP($A48,'Season 5'!AK$4:CN$104,27,0),"0"),IFERROR(VLOOKUP($A48,'Season 6'!AK$4:CN$104,27,0),"0"),
IFERROR(VLOOKUP($A48,'Season 7'!AK$4:CN$104,27,0),"0"),IFERROR(VLOOKUP($A48,'Season 8'!AK$4:CN$104,27,0),"0"),
IFERROR(VLOOKUP($A48,'Season 9'!AK$4:CN$104,27,0),"0"),IFERROR(VLOOKUP($A48,'Season 10'!AK$4:CN$104,27,0),"0"),
IFERROR(VLOOKUP($A48,'Season 11'!AK$4:CN$104,27,0),"0"),IFERROR(VLOOKUP($A48,'Season 12'!AK$4:CN$104,27,0),"0"),
IFERROR(VLOOKUP($A48,'Season 13'!AK$4:CN$104,27,0),"0"),IFERROR(VLOOKUP($A48,'Season 14'!AK$4:CN$104,27,0),"0"),IFERROR(VLOOKUP($A48,'Season 15'!AK$4:CN$104,27,0),"0"),)</f>
        <v>0</v>
      </c>
      <c r="AA48" s="403">
        <f>SUM(
IFERROR(VLOOKUP($A48,'Season 1'!AJ$4:CM$104,28,0),"0"),IFERROR(VLOOKUP($A48,'Season 2'!AK$4:CN$104,28,0),"0"),
IFERROR(VLOOKUP($A48,'Season 3'!AK$4:CN$104,28,0),"0"),IFERROR(VLOOKUP($A48,'Season 4'!AK$4:CN$104,28,0),"0"),
IFERROR(VLOOKUP($A48,'Season 5'!AK$4:CN$104,28,0),"0"),IFERROR(VLOOKUP($A48,'Season 6'!AK$4:CN$104,28,0),"0"),
IFERROR(VLOOKUP($A48,'Season 7'!AK$4:CN$104,28,0),"0"),IFERROR(VLOOKUP($A48,'Season 8'!AK$4:CN$104,28,0),"0"),
IFERROR(VLOOKUP($A48,'Season 9'!AK$4:CN$104,28,0),"0"),IFERROR(VLOOKUP($A48,'Season 10'!AK$4:CN$104,28,0),"0"),
IFERROR(VLOOKUP($A48,'Season 11'!AK$4:CN$104,28,0),"0"),IFERROR(VLOOKUP($A48,'Season 12'!AK$4:CN$104,28,0),"0"),
IFERROR(VLOOKUP($A48,'Season 13'!AK$4:CN$104,28,0),"0"),IFERROR(VLOOKUP($A48,'Season 14'!AK$4:CN$104,28,0),"0"),IFERROR(VLOOKUP($A48,'Season 15'!AK$4:CN$104,28,0),"0"),)</f>
        <v>0</v>
      </c>
      <c r="AB48" s="398">
        <f>SUM(
IFERROR(VLOOKUP($A48,'Season 1'!AJ$4:CM$104,29,0),"0"),IFERROR(VLOOKUP($A48,'Season 2'!AK$4:CN$104,29,0),"0"),
IFERROR(VLOOKUP($A48,'Season 3'!AK$4:CN$104,29,0),"0"),IFERROR(VLOOKUP($A48,'Season 4'!AK$4:CN$104,29,0),"0"),
IFERROR(VLOOKUP($A48,'Season 5'!AK$4:CN$104,29,0),"0"),IFERROR(VLOOKUP($A48,'Season 6'!AK$4:CN$104,29,0),"0"),
IFERROR(VLOOKUP($A48,'Season 7'!AK$4:CN$104,29,0),"0"),IFERROR(VLOOKUP($A48,'Season 8'!AK$4:CN$104,29,0),"0"),
IFERROR(VLOOKUP($A48,'Season 9'!AK$4:CN$104,29,0),"0"),IFERROR(VLOOKUP($A48,'Season 10'!AK$4:CN$104,29,0),"0"),
IFERROR(VLOOKUP($A48,'Season 11'!AK$4:CN$104,29,0),"0"),IFERROR(VLOOKUP($A48,'Season 12'!AK$4:CN$104,29,0),"0"),
IFERROR(VLOOKUP($A48,'Season 13'!AK$4:CN$104,29,0),"0"),IFERROR(VLOOKUP($A48,'Season 14'!AK$4:CN$104,29,0),"0"),IFERROR(VLOOKUP($A48,'Season 15'!AK$4:CN$104,29,0),"0"),)</f>
        <v>0</v>
      </c>
      <c r="AC48" s="518">
        <f>SUM(
IFERROR(VLOOKUP($A48,'Season 1'!AJ$4:CM$104,30,0),"0"),IFERROR(VLOOKUP($A48,'Season 2'!AK$4:CN$104,30,0),"0"),
IFERROR(VLOOKUP($A48,'Season 3'!AK$4:CN$104,30,0),"0"),IFERROR(VLOOKUP($A48,'Season 4'!AK$4:CN$104,30,0),"0"),
IFERROR(VLOOKUP($A48,'Season 5'!AK$4:CN$104,30,0),"0"),IFERROR(VLOOKUP($A48,'Season 6'!AK$4:CN$104,30,0),"0"),
IFERROR(VLOOKUP($A48,'Season 7'!AK$4:CN$104,30,0),"0"),IFERROR(VLOOKUP($A48,'Season 8'!AK$4:CN$104,30,0),"0"),
IFERROR(VLOOKUP($A48,'Season 9'!AK$4:CN$104,30,0),"0"),IFERROR(VLOOKUP($A48,'Season 10'!AK$4:CN$104,30,0),"0"),
IFERROR(VLOOKUP($A48,'Season 11'!AK$4:CN$104,30,0),"0"),IFERROR(VLOOKUP($A48,'Season 12'!AK$4:CN$104,30,0),"0"),
IFERROR(VLOOKUP($A48,'Season 13'!AK$4:CN$104,30,0),"0"),IFERROR(VLOOKUP($A48,'Season 14'!AK$4:CN$104,30,0),"0"),IFERROR(VLOOKUP($A48,'Season 15'!AK$4:CN$104,30,0),"0"),)</f>
        <v>0</v>
      </c>
      <c r="AD48" s="21">
        <f>SUM(
IFERROR(VLOOKUP($A48,'Season 1'!AJ$4:CM$104,31,0),"0"),IFERROR(VLOOKUP($A48,'Season 2'!AK$4:CN$104,31,0),"0"),
IFERROR(VLOOKUP($A48,'Season 3'!AK$4:CN$104,31,0),"0"),IFERROR(VLOOKUP($A48,'Season 4'!AK$4:CN$104,31,0),"0"),
IFERROR(VLOOKUP($A48,'Season 5'!AK$4:CN$104,31,0),"0"),IFERROR(VLOOKUP($A48,'Season 6'!AK$4:CN$104,31,0),"0"),
IFERROR(VLOOKUP($A48,'Season 7'!AK$4:CN$104,31,0),"0"),IFERROR(VLOOKUP($A48,'Season 8'!AK$4:CN$104,31,0),"0"),
IFERROR(VLOOKUP($A48,'Season 9'!AK$4:CN$104,31,0),"0"),IFERROR(VLOOKUP($A48,'Season 10'!AK$4:CN$104,31,0),"0"),
IFERROR(VLOOKUP($A48,'Season 11'!AK$4:CN$104,31,0),"0"),IFERROR(VLOOKUP($A48,'Season 12'!AK$4:CN$104,31,0),"0"),
IFERROR(VLOOKUP($A48,'Season 13'!AK$4:CN$104,31,0),"0"),IFERROR(VLOOKUP($A48,'Season 14'!AK$4:CN$104,31,0),"0"),IFERROR(VLOOKUP($A48,'Season 15'!AK$4:CN$104,31,0),"0"),)</f>
        <v>0</v>
      </c>
      <c r="AE48" s="402">
        <f>SUM(
IFERROR(VLOOKUP($A48,'Season 1'!AJ$4:CM$104,32,0),"0"),IFERROR(VLOOKUP($A48,'Season 2'!AK$4:CN$104,32,0),"0"),
IFERROR(VLOOKUP($A48,'Season 3'!AK$4:CN$104,32,0),"0"),IFERROR(VLOOKUP($A48,'Season 4'!AK$4:CN$104,32,0),"0"),
IFERROR(VLOOKUP($A48,'Season 5'!AK$4:CN$104,32,0),"0"),IFERROR(VLOOKUP($A48,'Season 6'!AK$4:CN$104,32,0),"0"),
IFERROR(VLOOKUP($A48,'Season 7'!AK$4:CN$104,32,0),"0"),IFERROR(VLOOKUP($A48,'Season 8'!AK$4:CN$104,32,0),"0"),
IFERROR(VLOOKUP($A48,'Season 9'!AK$4:CN$104,32,0),"0"),IFERROR(VLOOKUP($A48,'Season 10'!AK$4:CN$104,32,0),"0"),
IFERROR(VLOOKUP($A48,'Season 11'!AK$4:CN$104,32,0),"0"),IFERROR(VLOOKUP($A48,'Season 12'!AK$4:CN$104,32,0),"0"),
IFERROR(VLOOKUP($A48,'Season 13'!AK$4:CN$104,32,0),"0"),IFERROR(VLOOKUP($A48,'Season 14'!AK$4:CN$104,32,0),"0"),IFERROR(VLOOKUP($A48,'Season 15'!AK$4:CN$104,32,0),"0"),)</f>
        <v>0</v>
      </c>
      <c r="AF48" s="403">
        <f>SUM(IFERROR(VLOOKUP($A48,'Season 2'!AK$4:CN$104,33,0),"0"),
IFERROR(VLOOKUP($A48,'Season 3'!AK$4:CN$104,33,0),"0"),IFERROR(VLOOKUP($A48,'Season 4'!AK$4:CN$104,33,0),"0"),
IFERROR(VLOOKUP($A48,'Season 5'!AK$4:CN$104,33,0),"0"),IFERROR(VLOOKUP($A48,'Season 6'!AK$4:CN$104,33,0),"0"),
IFERROR(VLOOKUP($A48,'Season 7'!AK$4:CN$104,33,0),"0"),IFERROR(VLOOKUP($A48,'Season 8'!AK$4:CN$104,33,0),"0"),
IFERROR(VLOOKUP($A48,'Season 9'!AK$4:CN$104,33,0),"0"),IFERROR(VLOOKUP($A48,'Season 10'!AK$4:CN$104,33,0),"0"),
IFERROR(VLOOKUP($A48,'Season 11'!AK$4:CN$104,33,0),"0"),IFERROR(VLOOKUP($A48,'Season 12'!AK$4:CN$104,33,0),"0"),
IFERROR(VLOOKUP($A48,'Season 13'!AK$4:CN$104,33,0),"0"),IFERROR(VLOOKUP($A48,'Season 14'!AK$4:CN$104,33,0),"0"),IFERROR(VLOOKUP($A48,'Season 15'!AK$4:CN$104,33,0),"0"),)</f>
        <v>0</v>
      </c>
      <c r="AG48" s="398">
        <f>SUM(IFERROR(VLOOKUP($A48,'Season 2'!AK$4:CN$104,34,0),"0"),
IFERROR(VLOOKUP($A48,'Season 3'!AK$4:CN$104,34,0),"0"),IFERROR(VLOOKUP($A48,'Season 4'!AK$4:CN$104,34,0),"0"),
IFERROR(VLOOKUP($A48,'Season 5'!AK$4:CN$104,34,0),"0"),IFERROR(VLOOKUP($A48,'Season 6'!AK$4:CN$104,34,0),"0"),
IFERROR(VLOOKUP($A48,'Season 7'!AK$4:CN$104,34,0),"0"),IFERROR(VLOOKUP($A48,'Season 8'!AK$4:CN$104,34,0),"0"),
IFERROR(VLOOKUP($A48,'Season 9'!AK$4:CN$104,34,0),"0"),IFERROR(VLOOKUP($A48,'Season 10'!AK$4:CN$104,34,0),"0"),
IFERROR(VLOOKUP($A48,'Season 11'!AK$4:CN$104,34,0),"0"),IFERROR(VLOOKUP($A48,'Season 12'!AK$4:CN$104,34,0),"0"),
IFERROR(VLOOKUP($A48,'Season 13'!AK$4:CN$104,34,0),"0"),IFERROR(VLOOKUP($A48,'Season 14'!AK$4:CN$104,34,0),"0"),IFERROR(VLOOKUP($A48,'Season 15'!AK$4:CN$104,34,0),"0"),)</f>
        <v>0</v>
      </c>
      <c r="AH48" s="518">
        <f>SUM(IFERROR(VLOOKUP($A48,'Season 2'!AK$4:CN$104,35,0),"0"),
IFERROR(VLOOKUP($A48,'Season 3'!AK$4:CN$104,35,0),"0"),IFERROR(VLOOKUP($A48,'Season 4'!AK$4:CN$104,35,0),"0"),
IFERROR(VLOOKUP($A48,'Season 5'!AK$4:CN$104,35,0),"0"),IFERROR(VLOOKUP($A48,'Season 6'!AK$4:CN$104,35,0),"0"),
IFERROR(VLOOKUP($A48,'Season 7'!AK$4:CN$104,35,0),"0"),IFERROR(VLOOKUP($A48,'Season 8'!AK$4:CN$104,35,0),"0"),
IFERROR(VLOOKUP($A48,'Season 9'!AK$4:CN$104,35,0),"0"),IFERROR(VLOOKUP($A48,'Season 10'!AK$4:CN$104,35,0),"0"),
IFERROR(VLOOKUP($A48,'Season 11'!AK$4:CN$104,35,0),"0"),IFERROR(VLOOKUP($A48,'Season 12'!AK$4:CN$104,35,0),"0"),
IFERROR(VLOOKUP($A48,'Season 13'!AK$4:CN$104,35,0),"0"),IFERROR(VLOOKUP($A48,'Season 14'!AK$4:CN$104,35,0),"0"),IFERROR(VLOOKUP($A48,'Season 15'!AK$4:CN$104,35,0),"0"),)</f>
        <v>0</v>
      </c>
      <c r="AI48" s="21">
        <f>SUM(IFERROR(VLOOKUP($A48,'Season 2'!AK$4:CN$104,36,0),"0"),
IFERROR(VLOOKUP($A48,'Season 3'!AK$4:CN$104,36,0),"0"),IFERROR(VLOOKUP($A48,'Season 4'!AK$4:CN$104,36,0),"0"),
IFERROR(VLOOKUP($A48,'Season 5'!AK$4:CN$104,36,0),"0"),IFERROR(VLOOKUP($A48,'Season 6'!AK$4:CN$104,36,0),"0"),
IFERROR(VLOOKUP($A48,'Season 7'!AK$4:CN$104,36,0),"0"),IFERROR(VLOOKUP($A48,'Season 8'!AK$4:CN$104,36,0),"0"),
IFERROR(VLOOKUP($A48,'Season 9'!AK$4:CN$104,36,0),"0"),IFERROR(VLOOKUP($A48,'Season 10'!AK$4:CN$104,36,0),"0"),
IFERROR(VLOOKUP($A48,'Season 11'!AK$4:CN$104,36,0),"0"),IFERROR(VLOOKUP($A48,'Season 12'!AK$4:CN$104,36,0),"0"),
IFERROR(VLOOKUP($A48,'Season 13'!AK$4:CN$104,36,0),"0"),IFERROR(VLOOKUP($A48,'Season 14'!AK$4:CN$104,36,0),"0"),IFERROR(VLOOKUP($A48,'Season 15'!AK$4:CN$104,36,0),"0"),)</f>
        <v>0</v>
      </c>
      <c r="AJ48" s="402">
        <f>SUM(IFERROR(VLOOKUP($A48,'Season 2'!AK$4:CN$104,37,0),"0"),
IFERROR(VLOOKUP($A48,'Season 3'!AK$4:CN$104,37,0),"0"),IFERROR(VLOOKUP($A48,'Season 4'!AK$4:CN$104,37,0),"0"),
IFERROR(VLOOKUP($A48,'Season 5'!AK$4:CN$104,37,0),"0"),IFERROR(VLOOKUP($A48,'Season 6'!AK$4:CN$104,37,0),"0"),
IFERROR(VLOOKUP($A48,'Season 7'!AK$4:CN$104,37,0),"0"),IFERROR(VLOOKUP($A48,'Season 8'!AK$4:CN$104,37,0),"0"),
IFERROR(VLOOKUP($A48,'Season 9'!AK$4:CN$104,37,0),"0"),IFERROR(VLOOKUP($A48,'Season 10'!AK$4:CN$104,37,0),"0"),
IFERROR(VLOOKUP($A48,'Season 11'!AK$4:CN$104,37,0),"0"),IFERROR(VLOOKUP($A48,'Season 12'!AK$4:CN$104,37,0),"0"),
IFERROR(VLOOKUP($A48,'Season 13'!AK$4:CN$104,37,0),"0"),IFERROR(VLOOKUP($A48,'Season 14'!AK$4:CN$104,37,0),"0"),IFERROR(VLOOKUP($A48,'Season 15'!AK$4:CN$104,37,0),"0"),)</f>
        <v>0</v>
      </c>
      <c r="AK48" s="403">
        <f>SUM(IFERROR(VLOOKUP($A48,'Season 1'!AJ$4:CM$104,33,0),"0"),IFERROR(VLOOKUP($A48,'Season 2'!AK$4:CN$104,38,0),"0"),
IFERROR(VLOOKUP($A48,'Season 3'!AK$4:CN$104,38,0),"0"),IFERROR(VLOOKUP($A48,'Season 4'!AK$4:CN$104,38,0),"0"),
IFERROR(VLOOKUP($A48,'Season 5'!AK$4:CN$104,38,0),"0"),IFERROR(VLOOKUP($A48,'Season 6'!AK$4:CN$104,38,0),"0"),
IFERROR(VLOOKUP($A48,'Season 7'!AK$4:CN$104,38,0),"0"),IFERROR(VLOOKUP($A48,'Season 8'!AK$4:CN$104,38,0),"0"),
IFERROR(VLOOKUP($A48,'Season 9'!AK$4:CN$104,38,0),"0"),IFERROR(VLOOKUP($A48,'Season 10'!AK$4:CN$104,38,0),"0"),
IFERROR(VLOOKUP($A48,'Season 11'!AK$4:CN$104,38,0),"0"),IFERROR(VLOOKUP($A48,'Season 12'!AK$4:CN$104,38,0),"0"),
IFERROR(VLOOKUP($A48,'Season 13'!AK$4:CN$104,38,0),"0"),IFERROR(VLOOKUP($A48,'Season 14'!AK$4:CN$104,38,0),"0"),IFERROR(VLOOKUP($A48,'Season 15'!AK$4:CN$104,38,0),"0"),)</f>
        <v>0</v>
      </c>
      <c r="AL48" s="398">
        <f>SUM(IFERROR(VLOOKUP($A48,'Season 1'!AJ$4:CM$104,34,0),"0"),IFERROR(VLOOKUP($A48,'Season 2'!AK$4:CN$104,39,0),"0"),
IFERROR(VLOOKUP($A48,'Season 3'!AK$4:CN$104,39,0),"0"),IFERROR(VLOOKUP($A48,'Season 4'!AK$4:CN$104,39,0),"0"),
IFERROR(VLOOKUP($A48,'Season 5'!AK$4:CN$104,39,0),"0"),IFERROR(VLOOKUP($A48,'Season 6'!AK$4:CN$104,39,0),"0"),
IFERROR(VLOOKUP($A48,'Season 7'!AK$4:CN$104,39,0),"0"),IFERROR(VLOOKUP($A48,'Season 8'!AK$4:CN$104,39,0),"0"),
IFERROR(VLOOKUP($A48,'Season 9'!AK$4:CN$104,39,0),"0"),IFERROR(VLOOKUP($A48,'Season 10'!AK$4:CN$104,39,0),"0"),
IFERROR(VLOOKUP($A48,'Season 11'!AK$4:CN$104,39,0),"0"),IFERROR(VLOOKUP($A48,'Season 12'!AK$4:CN$104,39,0),"0"),
IFERROR(VLOOKUP($A48,'Season 13'!AK$4:CN$104,39,0),"0"),IFERROR(VLOOKUP($A48,'Season 14'!AK$4:CN$104,39,0),"0"),IFERROR(VLOOKUP($A48,'Season 15'!AK$4:CN$104,39,0),"0"),)</f>
        <v>0</v>
      </c>
      <c r="AM48" s="518">
        <f>SUM(IFERROR(VLOOKUP($A48,'Season 1'!AJ$4:CM$104,35,0),"0"),IFERROR(VLOOKUP($A48,'Season 2'!AK$4:CN$104,40,0),"0"),
IFERROR(VLOOKUP($A48,'Season 3'!AK$4:CN$104,40,0),"0"),IFERROR(VLOOKUP($A48,'Season 4'!AK$4:CN$104,40,0),"0"),
IFERROR(VLOOKUP($A48,'Season 5'!AK$4:CN$104,40,0),"0"),IFERROR(VLOOKUP($A48,'Season 6'!AK$4:CN$104,40,0),"0"),
IFERROR(VLOOKUP($A48,'Season 7'!AK$4:CN$104,40,0),"0"),IFERROR(VLOOKUP($A48,'Season 8'!AK$4:CN$104,40,0),"0"),
IFERROR(VLOOKUP($A48,'Season 9'!AK$4:CN$104,40,0),"0"),IFERROR(VLOOKUP($A48,'Season 10'!AK$4:CN$104,40,0),"0"),
IFERROR(VLOOKUP($A48,'Season 11'!AK$4:CN$104,40,0),"0"),IFERROR(VLOOKUP($A48,'Season 12'!AK$4:CN$104,40,0),"0"),
IFERROR(VLOOKUP($A48,'Season 13'!AK$4:CN$104,40,0),"0"),IFERROR(VLOOKUP($A48,'Season 14'!AK$4:CN$104,40,0),"0"),IFERROR(VLOOKUP($A48,'Season 15'!AK$4:CN$104,40,0),"0"),)</f>
        <v>0</v>
      </c>
      <c r="AN48" s="21">
        <f>SUM(IFERROR(VLOOKUP($A48,'Season 1'!AJ$4:CM$104,36,0),"0"),IFERROR(VLOOKUP($A48,'Season 2'!AK$4:CN$104,41,0),"0"),
IFERROR(VLOOKUP($A48,'Season 3'!AK$4:CN$104,41,0),"0"),IFERROR(VLOOKUP($A48,'Season 4'!AK$4:CN$104,41,0),"0"),
IFERROR(VLOOKUP($A48,'Season 5'!AK$4:CN$104,41,0),"0"),IFERROR(VLOOKUP($A48,'Season 6'!AK$4:CN$104,41,0),"0"),
IFERROR(VLOOKUP($A48,'Season 7'!AK$4:CN$104,41,0),"0"),IFERROR(VLOOKUP($A48,'Season 8'!AK$4:CN$104,41,0),"0"),
IFERROR(VLOOKUP($A48,'Season 9'!AK$4:CN$104,41,0),"0"),IFERROR(VLOOKUP($A48,'Season 10'!AK$4:CN$104,41,0),"0"),
IFERROR(VLOOKUP($A48,'Season 11'!AK$4:CN$104,41,0),"0"),IFERROR(VLOOKUP($A48,'Season 12'!AK$4:CN$104,41,0),"0"),
IFERROR(VLOOKUP($A48,'Season 13'!AK$4:CN$104,41,0),"0"),IFERROR(VLOOKUP($A48,'Season 14'!AK$4:CN$104,41,0),"0"),IFERROR(VLOOKUP($A48,'Season 15'!AK$4:CN$104,41,0),"0"),)</f>
        <v>0</v>
      </c>
      <c r="AO48" s="402">
        <f>SUM(IFERROR(VLOOKUP($A48,'Season 1'!AJ$4:CM$104,37,0),"0"),IFERROR(VLOOKUP($A48,'Season 2'!AK$4:CN$104,42,0),"0"),
IFERROR(VLOOKUP($A48,'Season 3'!AK$4:CN$104,42,0),"0"),IFERROR(VLOOKUP($A48,'Season 4'!AK$4:CN$104,42,0),"0"),
IFERROR(VLOOKUP($A48,'Season 5'!AK$4:CN$104,42,0),"0"),IFERROR(VLOOKUP($A48,'Season 6'!AK$4:CN$104,42,0),"0"),
IFERROR(VLOOKUP($A48,'Season 7'!AK$4:CN$104,42,0),"0"),IFERROR(VLOOKUP($A48,'Season 8'!AK$4:CN$104,42,0),"0"),
IFERROR(VLOOKUP($A48,'Season 9'!AK$4:CN$104,42,0),"0"),IFERROR(VLOOKUP($A48,'Season 10'!AK$4:CN$104,42,0),"0"),
IFERROR(VLOOKUP($A48,'Season 11'!AK$4:CN$104,42,0),"0"),IFERROR(VLOOKUP($A48,'Season 12'!AK$4:CN$104,42,0),"0"),
IFERROR(VLOOKUP($A48,'Season 13'!AK$4:CN$104,42,0),"0"),IFERROR(VLOOKUP($A48,'Season 14'!AK$4:CN$104,42,0),"0"),IFERROR(VLOOKUP($A48,'Season 15'!AK$4:CN$104,42,0),"0"),)</f>
        <v>0</v>
      </c>
      <c r="AP48" s="403">
        <f>SUM(IFERROR(VLOOKUP($A48,'Season 1'!AJ$4:CM$104,43,0),"0"),IFERROR(VLOOKUP($A48,'Season 2'!AK$4:CN$104,43,0),"0"),
IFERROR(VLOOKUP($A48,'Season 3'!AK$4:CN$104,43,0),"0"),IFERROR(VLOOKUP($A48,'Season 4'!AK$4:CN$104,43,0),"0"),
IFERROR(VLOOKUP($A48,'Season 5'!AK$4:CN$104,43,0),"0"),IFERROR(VLOOKUP($A48,'Season 6'!AK$4:CN$104,43,0),"0"),
IFERROR(VLOOKUP($A48,'Season 7'!AK$4:CN$104,43,0),"0"),IFERROR(VLOOKUP($A48,'Season 8'!AK$4:CN$104,43,0),"0"),
IFERROR(VLOOKUP($A48,'Season 9'!AK$4:CN$104,43,0),"0"),IFERROR(VLOOKUP($A48,'Season 10'!AK$4:CN$104,43,0),"0"),
IFERROR(VLOOKUP($A48,'Season 11'!AK$4:CN$104,43,0),"0"),IFERROR(VLOOKUP($A48,'Season 12'!AK$4:CN$104,43,0),"0"),
IFERROR(VLOOKUP($A48,'Season 13'!AK$4:CN$104,43,0),"0"),IFERROR(VLOOKUP($A48,'Season 14'!AK$4:CN$104,43,0),"0"),IFERROR(VLOOKUP($A48,'Season 15'!AK$4:CN$104,43,0),"0"),)</f>
        <v>0</v>
      </c>
      <c r="AQ48" s="398">
        <f>SUM(IFERROR(VLOOKUP($A48,'Season 1'!AJ$4:CM$104,44,0),"0"),IFERROR(VLOOKUP($A48,'Season 2'!AK$4:CN$104,44,0),"0"),
IFERROR(VLOOKUP($A48,'Season 3'!AK$4:CN$104,44,0),"0"),IFERROR(VLOOKUP($A48,'Season 4'!AK$4:CN$104,44,0),"0"),
IFERROR(VLOOKUP($A48,'Season 5'!AK$4:CN$104,44,0),"0"),IFERROR(VLOOKUP($A48,'Season 6'!AK$4:CN$104,44,0),"0"),
IFERROR(VLOOKUP($A48,'Season 7'!AK$4:CN$104,44,0),"0"),IFERROR(VLOOKUP($A48,'Season 8'!AK$4:CN$104,44,0),"0"),
IFERROR(VLOOKUP($A48,'Season 9'!AK$4:CN$104,44,0),"0"),IFERROR(VLOOKUP($A48,'Season 10'!AK$4:CN$104,44,0),"0"),
IFERROR(VLOOKUP($A48,'Season 11'!AK$4:CN$104,44,0),"0"),IFERROR(VLOOKUP($A48,'Season 12'!AK$4:CN$104,44,0),"0"),
IFERROR(VLOOKUP($A48,'Season 13'!AK$4:CN$104,44,0),"0"),IFERROR(VLOOKUP($A48,'Season 14'!AK$4:CN$104,44,0),"0"),IFERROR(VLOOKUP($A48,'Season 15'!AK$4:CN$104,44,0),"0"),)</f>
        <v>0</v>
      </c>
      <c r="AR48" s="518">
        <f>SUM(IFERROR(VLOOKUP($A48,'Season 1'!AJ$4:CM$104,45,0),"0"),IFERROR(VLOOKUP($A48,'Season 2'!AK$4:CN$104,45,0),"0"),
IFERROR(VLOOKUP($A48,'Season 3'!AK$4:CN$104,45,0),"0"),IFERROR(VLOOKUP($A48,'Season 4'!AK$4:CN$104,45,0),"0"),
IFERROR(VLOOKUP($A48,'Season 5'!AK$4:CN$104,45,0),"0"),IFERROR(VLOOKUP($A48,'Season 6'!AK$4:CN$104,45,0),"0"),
IFERROR(VLOOKUP($A48,'Season 7'!AK$4:CN$104,45,0),"0"),IFERROR(VLOOKUP($A48,'Season 8'!AK$4:CN$104,45,0),"0"),
IFERROR(VLOOKUP($A48,'Season 9'!AK$4:CN$104,45,0),"0"),IFERROR(VLOOKUP($A48,'Season 10'!AK$4:CN$104,45,0),"0"),
IFERROR(VLOOKUP($A48,'Season 11'!AK$4:CN$104,45,0),"0"),IFERROR(VLOOKUP($A48,'Season 12'!AK$4:CN$104,45,0),"0"),
IFERROR(VLOOKUP($A48,'Season 13'!AK$4:CN$104,45,0),"0"),IFERROR(VLOOKUP($A48,'Season 14'!AK$4:CN$104,45,0),"0"),IFERROR(VLOOKUP($A48,'Season 15'!AK$4:CN$104,45,0),"0"),)</f>
        <v>0</v>
      </c>
      <c r="AS48" s="21">
        <f>SUM(IFERROR(VLOOKUP($A48,'Season 1'!AJ$4:CM$104,46,0),"0"),IFERROR(VLOOKUP($A48,'Season 2'!AK$4:CN$104,46,0),"0"),
IFERROR(VLOOKUP($A48,'Season 3'!AK$4:CN$104,46,0),"0"),IFERROR(VLOOKUP($A48,'Season 4'!AK$4:CN$104,46,0),"0"),
IFERROR(VLOOKUP($A48,'Season 5'!AK$4:CN$104,46,0),"0"),IFERROR(VLOOKUP($A48,'Season 6'!AK$4:CN$104,46,0),"0"),
IFERROR(VLOOKUP($A48,'Season 7'!AK$4:CN$104,46,0),"0"),IFERROR(VLOOKUP($A48,'Season 8'!AK$4:CN$104,46,0),"0"),
IFERROR(VLOOKUP($A48,'Season 9'!AK$4:CN$104,46,0),"0"),IFERROR(VLOOKUP($A48,'Season 10'!AK$4:CN$104,46,0),"0"),
IFERROR(VLOOKUP($A48,'Season 11'!AK$4:CN$104,46,0),"0"),IFERROR(VLOOKUP($A48,'Season 12'!AK$4:CN$104,46,0),"0"),
IFERROR(VLOOKUP($A48,'Season 13'!AK$4:CN$104,46,0),"0"),IFERROR(VLOOKUP($A48,'Season 14'!AK$4:CN$104,46,0),"0"),IFERROR(VLOOKUP($A48,'Season 15'!AK$4:CN$104,46,0),"0"),)</f>
        <v>0</v>
      </c>
      <c r="AT48" s="402">
        <f>SUM(IFERROR(VLOOKUP($A48,'Season 1'!AJ$4:CM$104,47,0),"0"),IFERROR(VLOOKUP($A48,'Season 2'!AK$4:CN$104,47,0),"0"),
IFERROR(VLOOKUP($A48,'Season 3'!AK$4:CN$104,47,0),"0"),IFERROR(VLOOKUP($A48,'Season 4'!AK$4:CN$104,47,0),"0"),
IFERROR(VLOOKUP($A48,'Season 5'!AK$4:CN$104,47,0),"0"),IFERROR(VLOOKUP($A48,'Season 6'!AK$4:CN$104,47,0),"0"),
IFERROR(VLOOKUP($A48,'Season 7'!AK$4:CN$104,47,0),"0"),IFERROR(VLOOKUP($A48,'Season 8'!AK$4:CN$104,47,0),"0"),
IFERROR(VLOOKUP($A48,'Season 9'!AK$4:CN$104,47,0),"0"),IFERROR(VLOOKUP($A48,'Season 10'!AK$4:CN$104,47,0),"0"),
IFERROR(VLOOKUP($A48,'Season 11'!AK$4:CN$104,47,0),"0"),IFERROR(VLOOKUP($A48,'Season 12'!AK$4:CN$104,47,0),"0"),
IFERROR(VLOOKUP($A48,'Season 13'!AK$4:CN$104,47,0),"0"),IFERROR(VLOOKUP($A48,'Season 14'!AK$4:CN$104,47,0),"0"),IFERROR(VLOOKUP($A48,'Season 15'!AK$4:CN$104,47,0),"0"),)</f>
        <v>0</v>
      </c>
      <c r="AU48" s="403">
        <f>SUM(IFERROR(VLOOKUP($A48,'Season 3'!AK$4:CN$104,48,0),"0"),IFERROR(VLOOKUP($A48,'Season 4'!AK$4:CN$104,48,0),"0"),
IFERROR(VLOOKUP($A48,'Season 5'!AK$4:CN$104,48,0),"0"),IFERROR(VLOOKUP($A48,'Season 6'!AK$4:CN$104,48,0),"0"),
IFERROR(VLOOKUP($A48,'Season 7'!AK$4:CN$104,48,0),"0"),IFERROR(VLOOKUP($A48,'Season 8'!AK$4:CN$104,48,0),"0"),
IFERROR(VLOOKUP($A48,'Season 9'!AK$4:CN$104,48,0),"0"),IFERROR(VLOOKUP($A48,'Season 10'!AK$4:CN$104,48,0),"0"),
IFERROR(VLOOKUP($A48,'Season 11'!AK$4:CN$104,48,0),"0"),IFERROR(VLOOKUP($A48,'Season 12'!AK$4:CN$104,48,0),"0"),
IFERROR(VLOOKUP($A48,'Season 13'!AK$4:CN$104,48,0),"0"),IFERROR(VLOOKUP($A48,'Season 14'!AK$4:CN$104,48,0),"0"),IFERROR(VLOOKUP($A48,'Season 15'!AK$4:CN$104,48,0),"0"),)</f>
        <v>0</v>
      </c>
      <c r="AV48" s="398">
        <f>SUM(IFERROR(VLOOKUP($A48,'Season 3'!AK$4:CN$104,49,0),"0"),IFERROR(VLOOKUP($A48,'Season 4'!AK$4:CN$104,49,0),"0"),
IFERROR(VLOOKUP($A48,'Season 5'!AK$4:CN$104,49,0),"0"),IFERROR(VLOOKUP($A48,'Season 6'!AK$4:CN$104,49,0),"0"),
IFERROR(VLOOKUP($A48,'Season 7'!AK$4:CN$104,49,0),"0"),IFERROR(VLOOKUP($A48,'Season 8'!AK$4:CN$104,49,0),"0"),
IFERROR(VLOOKUP($A48,'Season 9'!AK$4:CN$104,49,0),"0"),IFERROR(VLOOKUP($A48,'Season 10'!AK$4:CN$104,49,0),"0"),
IFERROR(VLOOKUP($A48,'Season 11'!AK$4:CN$104,49,0),"0"),IFERROR(VLOOKUP($A48,'Season 12'!AK$4:CN$104,49,0),"0"),
IFERROR(VLOOKUP($A48,'Season 13'!AK$4:CN$104,49,0),"0"),IFERROR(VLOOKUP($A48,'Season 14'!AK$4:CN$104,49,0),"0"),IFERROR(VLOOKUP($A48,'Season 15'!AK$4:CN$104,49,0),"0"),)</f>
        <v>0</v>
      </c>
      <c r="AW48" s="518">
        <f>SUM(IFERROR(VLOOKUP($A48,'Season 3'!AK$4:CN$104,50,0),"0"),IFERROR(VLOOKUP($A48,'Season 4'!AK$4:CN$104,50,0),"0"),
IFERROR(VLOOKUP($A48,'Season 5'!AK$4:CN$104,50,0),"0"),IFERROR(VLOOKUP($A48,'Season 6'!AK$4:CN$104,50,0),"0"),
IFERROR(VLOOKUP($A48,'Season 7'!AK$4:CN$104,50,0),"0"),IFERROR(VLOOKUP($A48,'Season 8'!AK$4:CN$104,50,0),"0"),
IFERROR(VLOOKUP($A48,'Season 9'!AK$4:CN$104,50,0),"0"),IFERROR(VLOOKUP($A48,'Season 10'!AK$4:CN$104,50,0),"0"),
IFERROR(VLOOKUP($A48,'Season 11'!AK$4:CN$104,50,0),"0"),IFERROR(VLOOKUP($A48,'Season 12'!AK$4:CN$104,50,0),"0"),
IFERROR(VLOOKUP($A48,'Season 13'!AK$4:CN$104,50,0),"0"),IFERROR(VLOOKUP($A48,'Season 14'!AK$4:CN$104,50,0),"0"),IFERROR(VLOOKUP($A48,'Season 15'!AK$4:CN$104,50,0),"0"),)</f>
        <v>0</v>
      </c>
      <c r="AX48" s="21">
        <f>SUM(IFERROR(VLOOKUP($A48,'Season 3'!AK$4:CN$104,51,0),"0"),IFERROR(VLOOKUP($A48,'Season 4'!AK$4:CN$104,51,0),"0"),
IFERROR(VLOOKUP($A48,'Season 5'!AK$4:CN$104,51,0),"0"),IFERROR(VLOOKUP($A48,'Season 6'!AK$4:CN$104,51,0),"0"),
IFERROR(VLOOKUP($A48,'Season 7'!AK$4:CN$104,51,0),"0"),IFERROR(VLOOKUP($A48,'Season 8'!AK$4:CN$104,51,0),"0"),
IFERROR(VLOOKUP($A48,'Season 9'!AK$4:CN$104,51,0),"0"),IFERROR(VLOOKUP($A48,'Season 10'!AK$4:CN$104,51,0),"0"),
IFERROR(VLOOKUP($A48,'Season 11'!AK$4:CN$104,51,0),"0"),IFERROR(VLOOKUP($A48,'Season 12'!AK$4:CN$104,51,0),"0"),
IFERROR(VLOOKUP($A48,'Season 13'!AK$4:CN$104,51,0),"0"),IFERROR(VLOOKUP($A48,'Season 14'!AK$4:CN$104,51,0),"0"),IFERROR(VLOOKUP($A48,'Season 15'!AK$4:CN$104,51,0),"0"),)</f>
        <v>0</v>
      </c>
      <c r="AY48" s="402">
        <f>SUM(IFERROR(VLOOKUP($A48,'Season 3'!AK$4:CN$104,52,0),"0"),IFERROR(VLOOKUP($A48,'Season 4'!AK$4:CN$104,52,0),"0"),
IFERROR(VLOOKUP($A48,'Season 5'!AK$4:CN$104,52,0),"0"),IFERROR(VLOOKUP($A48,'Season 6'!AK$4:CN$104,52,0),"0"),
IFERROR(VLOOKUP($A48,'Season 7'!AK$4:CN$104,52,0),"0"),IFERROR(VLOOKUP($A48,'Season 8'!AK$4:CN$104,52,0),"0"),
IFERROR(VLOOKUP($A48,'Season 9'!AK$4:CN$104,52,0),"0"),IFERROR(VLOOKUP($A48,'Season 10'!AK$4:CN$104,52,0),"0"),
IFERROR(VLOOKUP($A48,'Season 11'!AK$4:CN$104,52,0),"0"),IFERROR(VLOOKUP($A48,'Season 12'!AK$4:CN$104,52,0),"0"),
IFERROR(VLOOKUP($A48,'Season 13'!AK$4:CN$104,52,0),"0"),IFERROR(VLOOKUP($A48,'Season 14'!AK$4:CN$104,52,0),"0"),IFERROR(VLOOKUP($A48,'Season 15'!AK$4:CN$104,52,0),"0"),)</f>
        <v>0</v>
      </c>
      <c r="AZ48" s="403">
        <f>SUM(IFERROR(VLOOKUP($A48,'Season 1'!AJ$4:CM$104,38,0),"0"),IFERROR(VLOOKUP($A48,'Season 2'!AK$4:CN$104,48,0),"0"),)</f>
        <v>0</v>
      </c>
      <c r="BA48" s="398">
        <f>SUM(IFERROR(VLOOKUP($A48,'Season 1'!AJ$4:CM$104,39,0),"0"),IFERROR(VLOOKUP($A48,'Season 2'!AK$4:CN$104,49,0),"0"),)</f>
        <v>0</v>
      </c>
      <c r="BB48" s="518">
        <f>SUM(IFERROR(VLOOKUP($A48,'Season 1'!AJ$4:CM$104,40,0),"0"),IFERROR(VLOOKUP($A48,'Season 2'!AK$4:CN$104,50,0),"0"),)</f>
        <v>0</v>
      </c>
      <c r="BC48" s="21">
        <f>SUM(IFERROR(VLOOKUP($A48,'Season 1'!AJ$4:CM$104,41,0),"0"),IFERROR(VLOOKUP($A48,'Season 2'!AK$4:CN$104,51,0),"0"),)</f>
        <v>0</v>
      </c>
      <c r="BD48" s="402">
        <f>SUM(IFERROR(VLOOKUP($A48,'Season 1'!AJ$4:CM$104,42,0),"0"),IFERROR(VLOOKUP($A48,'Season 2'!AK$4:CN$104,52,0),"0"),)</f>
        <v>0</v>
      </c>
      <c r="BE48" s="561">
        <f>SUM(
IFERROR(VLOOKUP($A48,'Season 1'!AJ$4:CM$104,48,0),"0"),IFERROR(VLOOKUP($A48,'Season 2'!AK$4:CN$104,53,0),"0"),
IFERROR(VLOOKUP($A48,'Season 3'!AK$4:CN$104,53,0),"0"),IFERROR(VLOOKUP($A48,'Season 4'!AK$4:CN$104,53,0),"0"),
IFERROR(VLOOKUP($A48,'Season 5'!AK$4:CN$104,53,0),"0"),IFERROR(VLOOKUP($A48,'Season 6'!AK$4:CN$104,53,0),"0"),
IFERROR(VLOOKUP($A48,'Season 7'!AK$4:CN$104,53,0),"0"),IFERROR(VLOOKUP($A48,'Season 8'!AK$4:CN$104,53,0),"0"),
IFERROR(VLOOKUP($A48,'Season 9'!AK$4:CN$104,53,0),"0"),IFERROR(VLOOKUP($A48,'Season 10'!AK$4:CN$104,53,0),"0"),
IFERROR(VLOOKUP($A48,'Season 11'!AK$4:CN$104,53,0),"0"),IFERROR(VLOOKUP($A48,'Season 12'!AK$4:CN$104,53,0),"0"),
IFERROR(VLOOKUP($A48,'Season 13'!AK$4:CN$104,53,0),"0"),IFERROR(VLOOKUP($A48,'Season 14'!AK$4:CN$104,53,0),"0"),IFERROR(VLOOKUP($A48,'Season 15'!AK$4:CN$104,53,0),"0"),)</f>
        <v>0</v>
      </c>
      <c r="BF48" s="562">
        <f>SUM(
IFERROR(VLOOKUP($A48,'Season 1'!AJ$4:CM$104,49,0),"0"),IFERROR(VLOOKUP($A48,'Season 2'!AK$4:CN$104,54,0),"0"),
IFERROR(VLOOKUP($A48,'Season 3'!AK$4:CN$104,54,0),"0"),IFERROR(VLOOKUP($A48,'Season 4'!AK$4:CN$104,54,0),"0"),
IFERROR(VLOOKUP($A48,'Season 5'!AK$4:CN$104,54,0),"0"),IFERROR(VLOOKUP($A48,'Season 6'!AK$4:CN$104,54,0),"0"),
IFERROR(VLOOKUP($A48,'Season 7'!AK$4:CN$104,54,0),"0"),IFERROR(VLOOKUP($A48,'Season 8'!AK$4:CN$104,54,0),"0"),
IFERROR(VLOOKUP($A48,'Season 9'!AK$4:CN$104,54,0),"0"),IFERROR(VLOOKUP($A48,'Season 10'!AK$4:CN$104,54,0),"0"),
IFERROR(VLOOKUP($A48,'Season 11'!AK$4:CN$104,540),"0"),IFERROR(VLOOKUP($A48,'Season 12'!AK$4:CN$104,54,0),"0"),
IFERROR(VLOOKUP($A48,'Season 13'!AK$4:CN$104,54,0),"0"),IFERROR(VLOOKUP($A48,'Season 14'!AK$4:CN$104,54,0),"0"),IFERROR(VLOOKUP($A48,'Season 15'!AK$4:CN$104,54,0),"0"),)</f>
        <v>0</v>
      </c>
      <c r="BG48" s="529" t="e">
        <f t="shared" si="1"/>
        <v>#DIV/0!</v>
      </c>
      <c r="BI48" s="553"/>
      <c r="BJ48" s="553"/>
      <c r="BK48" s="553"/>
      <c r="BL48" s="553"/>
      <c r="BM48" s="553"/>
      <c r="BN48" s="553"/>
      <c r="BO48" s="169"/>
      <c r="BP48" s="169"/>
      <c r="BQ48" s="169"/>
      <c r="BR48" s="169"/>
      <c r="BS48" s="12" t="str">
        <f>IFERROR(VLOOKUP($A48,'Season 1'!$AJ$4:$CM$104,50,0),"0")</f>
        <v>0</v>
      </c>
      <c r="BT48" s="12" t="str">
        <f>IFERROR(VLOOKUP($A48,'Season 1'!$AJ$4:$CM$104,51,0),"0")</f>
        <v>0</v>
      </c>
      <c r="BU48" s="12" t="str">
        <f>IFERROR(VLOOKUP($A48,'Season 2'!$AK$4:$CN$104,55,0),"0")</f>
        <v>0</v>
      </c>
      <c r="BV48" s="12" t="str">
        <f>IFERROR(VLOOKUP($A48,'Season 2'!$AK$4:$CN$104,56,0),"0")</f>
        <v>0</v>
      </c>
      <c r="BW48" s="12" t="str">
        <f>IFERROR(VLOOKUP($A48,'Season 3'!$AK$4:$CN$104,55,0),"0")</f>
        <v>0</v>
      </c>
      <c r="BX48" s="12" t="str">
        <f>IFERROR(VLOOKUP($A48,'Season 3'!$AK$4:$CN$104,56,0),"0")</f>
        <v>0</v>
      </c>
      <c r="BY48" s="12" t="str">
        <f>IFERROR(VLOOKUP($A48,'Season 4'!$AK$4:$CN$104,55,0),"0")</f>
        <v>0</v>
      </c>
      <c r="BZ48" s="12" t="str">
        <f>IFERROR(VLOOKUP($A48,'Season 4'!$AK$4:$CN$104,56,0),"0")</f>
        <v>0</v>
      </c>
      <c r="CA48" s="12" t="str">
        <f>IFERROR(VLOOKUP($A48,'Season 5'!$AK$4:$CN$104,55,0),"0")</f>
        <v>0</v>
      </c>
      <c r="CB48" s="12" t="str">
        <f>IFERROR(VLOOKUP($A48,'Season 5'!$AK$4:$CN$104,56,0),"0")</f>
        <v>0</v>
      </c>
      <c r="CC48" s="12" t="str">
        <f>IFERROR(VLOOKUP($A48,'Season 6'!$AK$4:$CN$104,55,0),"0")</f>
        <v>0</v>
      </c>
      <c r="CD48" s="12" t="str">
        <f>IFERROR(VLOOKUP($A48,'Season 6'!$AK$4:$CN$104,56,0),"0")</f>
        <v>0</v>
      </c>
      <c r="CE48" s="12" t="str">
        <f>IFERROR(VLOOKUP($A48,'Season 7'!$AK$4:$CN$104,55,0),"0")</f>
        <v>0</v>
      </c>
      <c r="CF48" s="12" t="str">
        <f>IFERROR(VLOOKUP($A48,'Season 7'!$AK$4:$CN$104,56,0),"0")</f>
        <v>0</v>
      </c>
      <c r="CG48" s="12" t="str">
        <f>IFERROR(VLOOKUP($A48,'Season 8'!$AK$4:$CN$104,55,0),"0")</f>
        <v>0</v>
      </c>
      <c r="CH48" s="12" t="str">
        <f>IFERROR(VLOOKUP($A48,'Season 8'!$AK$4:$CN$104,56,0),"0")</f>
        <v>0</v>
      </c>
      <c r="CI48" s="12" t="str">
        <f>IFERROR(VLOOKUP($A48,'Season 9'!$AK$4:$CN$104,55,0),"0")</f>
        <v>0</v>
      </c>
      <c r="CJ48" s="12" t="str">
        <f>IFERROR(VLOOKUP($A48,'Season 9'!$AK$4:$CN$104,56,0),"0")</f>
        <v>0</v>
      </c>
      <c r="CK48" s="12" t="str">
        <f>IFERROR(VLOOKUP($A48,'Season 10'!$AK$4:$CN$104,55,0),"0")</f>
        <v>0</v>
      </c>
      <c r="CL48" s="12" t="str">
        <f>IFERROR(VLOOKUP($A48,'Season 10'!$AK$4:$CN$104,56,0),"0")</f>
        <v>0</v>
      </c>
      <c r="CM48" s="12" t="str">
        <f>IFERROR(VLOOKUP($A48,'Season 11'!$AK$4:$CN$104,55,0),"0")</f>
        <v>0</v>
      </c>
      <c r="CN48" s="12" t="str">
        <f>IFERROR(VLOOKUP($A48,'Season 11'!$AK$4:$CN$104,56,0),"0")</f>
        <v>0</v>
      </c>
      <c r="CO48" s="12" t="str">
        <f>IFERROR(VLOOKUP($A48,'Season 12'!$AK$4:$CN$104,55,0),"0")</f>
        <v>0</v>
      </c>
      <c r="CP48" s="12" t="str">
        <f>IFERROR(VLOOKUP($A48,'Season 12'!$AK$4:$CN$104,56,0),"0")</f>
        <v>0</v>
      </c>
      <c r="CQ48" s="12" t="str">
        <f>IFERROR(VLOOKUP($A48,'Season 13'!$AK$4:$CN$104,55,0),"0")</f>
        <v>0</v>
      </c>
      <c r="CR48" s="12" t="str">
        <f>IFERROR(VLOOKUP($A48,'Season 13'!$AK$4:$CN$104,56,0),"0")</f>
        <v>0</v>
      </c>
      <c r="CS48" s="12" t="str">
        <f>IFERROR(VLOOKUP($A48,'Season 14'!$AK$4:$CN$104,55,0),"0")</f>
        <v>0</v>
      </c>
      <c r="CT48" s="12" t="str">
        <f>IFERROR(VLOOKUP($A48,'Season 14'!$AK$4:$CN$104,56,0),"0")</f>
        <v>0</v>
      </c>
      <c r="CU48" s="12" t="str">
        <f>IFERROR(VLOOKUP($A48,'Season 15'!$AK$4:$CN$104,55,0),"0")</f>
        <v>0</v>
      </c>
      <c r="CV48" s="12" t="str">
        <f>IFERROR(VLOOKUP($A48,'Season 15'!$AK$4:$CN$104,56,0),"0")</f>
        <v>0</v>
      </c>
    </row>
    <row r="49" spans="1:100" x14ac:dyDescent="0.25">
      <c r="A49" s="545"/>
      <c r="B49" s="516" t="str">
        <f>IFERROR(VLOOKUP('Data Totals'!A49,'Season 1'!AJ$4:CH$104,2,FALSE),IFERROR(VLOOKUP('Data Totals'!A49,'Season 2'!AK$4:CI$104,2,FALSE),IFERROR(VLOOKUP('Data Totals'!A49,'Season 3'!AK$4:CI$104,2,FALSE),IFERROR(VLOOKUP('Data Totals'!A49,'Season 4'!AK$4:CI$104,2,FALSE),IFERROR(VLOOKUP('Data Totals'!A49,'Season 5'!AK$4:CI$104,2,FALSE),IFERROR(VLOOKUP('Data Totals'!A49,'Season 6'!AK$4:CI$104,2,FALSE),IFERROR(VLOOKUP('Data Totals'!A49,'Season 7'!AK$4:CI$104,2,FALSE),IFERROR(VLOOKUP('Data Totals'!A49,'Season 8'!AK$4:CI$104,2,FALSE),IFERROR(VLOOKUP('Data Totals'!A49,'Season 9'!AK$4:CI$104,2,FALSE),IFERROR(VLOOKUP('Data Totals'!A49,'Season 10'!AK$4:CI$104,2,FALSE),IFERROR(VLOOKUP('Data Totals'!A49,'Season 11'!AK$4:CI$104,2,FALSE),IFERROR(VLOOKUP('Data Totals'!A49,'Season 12'!AK$4:CI$104,2,FALSE),IFERROR(VLOOKUP('Data Totals'!A49,'Season 13'!AK$4:CI$104,2,FALSE),IFERROR(VLOOKUP('Data Totals'!A49,'Season 14'!AK$4:CI$104,2,FALSE),IFERROR(VLOOKUP('Data Totals'!A49,'Season 15'!AK$4:CI$104,2,FALSE),"N/A")))))))))))))))</f>
        <v>N/A</v>
      </c>
      <c r="C49" s="517" t="str">
        <f>IFERROR(VLOOKUP('Data Totals'!A49,'Season 1'!AJ$4:CH$104,3,FALSE),IFERROR(VLOOKUP('Data Totals'!A49,'Season 2'!AK$4:CI$104,3,FALSE),IFERROR(VLOOKUP('Data Totals'!A49,'Season 3'!AK$4:CI$104,3,FALSE),IFERROR(VLOOKUP('Data Totals'!A49,'Season 4'!AK$4:CI$104,3,FALSE),IFERROR(VLOOKUP('Data Totals'!A49,'Season 5'!AK$4:CI$104,3,FALSE),IFERROR(VLOOKUP('Data Totals'!A49,'Season 6'!AK$4:CI$104,3,FALSE),IFERROR(VLOOKUP('Data Totals'!A49,'Season 7'!AK$4:CI$104,3,FALSE),IFERROR(VLOOKUP('Data Totals'!A49,'Season 8'!AK$4:CI$104,3,FALSE),IFERROR(VLOOKUP('Data Totals'!A49,'Season 9'!AK$4:CI$104,3,FALSE),IFERROR(VLOOKUP('Data Totals'!A49,'Season 10'!AK$4:CI$104,3,FALSE),IFERROR(VLOOKUP('Data Totals'!A49,'Season 11'!AK$4:CI$104,3,FALSE),IFERROR(VLOOKUP('Data Totals'!A49,'Season 12'!AK$4:CI$104,3,FALSE),IFERROR(VLOOKUP('Data Totals'!A49,'Season 13'!AK$4:CI$104,3,FALSE),IFERROR(VLOOKUP('Data Totals'!A49,'Season 14'!AK$4:CI$104,3,FALSE),IFERROR(VLOOKUP('Data Totals'!A49,'Season 15'!AK$4:CI$104,3,FALSE),"N/A")))))))))))))))</f>
        <v>N/A</v>
      </c>
      <c r="D49" s="517" t="str">
        <f>IFERROR(VLOOKUP('Data Totals'!A49,'Season 15'!AK$4:CI$104,4,FALSE),IFERROR(VLOOKUP('Data Totals'!A49,'Season 14'!AK$4:CI$104,4,FALSE),IFERROR(VLOOKUP('Data Totals'!A49,'Season 13'!AK$4:CI$104,4,FALSE),IFERROR(VLOOKUP('Data Totals'!A49,'Season 12'!AK$4:CI$104,4,FALSE),IFERROR(VLOOKUP('Data Totals'!A49,'Season 11'!AK$4:CI$104,4,FALSE),IFERROR(VLOOKUP('Data Totals'!A49,'Season 10'!AK$4:CI$104,4,FALSE),IFERROR(VLOOKUP('Data Totals'!A49,'Season 9'!AK$4:CI$104,4,FALSE),IFERROR(VLOOKUP('Data Totals'!A49,'Season 8'!AK$4:CI$104,4,FALSE),IFERROR(VLOOKUP('Data Totals'!A49,'Season 7'!AK$4:CI$104,4,FALSE),IFERROR(VLOOKUP('Data Totals'!A49,'Season 6'!AK$4:CI$104,4,FALSE),IFERROR(VLOOKUP('Data Totals'!A49,'Season 5'!AK$4:CI$104,4,FALSE),IFERROR(VLOOKUP('Data Totals'!A49,'Season 4'!AK$4:CI$104,4,FALSE),IFERROR(VLOOKUP('Data Totals'!A49,'Season 3'!AK$4:CI$104,4,FALSE),IFERROR(VLOOKUP('Data Totals'!A49,'Season 2'!AK$4:CI$104,4,FALSE),IFERROR(VLOOKUP('Data Totals'!A49,'Season 1'!AJ$4:CH$104,4,FALSE),"N/A")))))))))))))))</f>
        <v>N/A</v>
      </c>
      <c r="E49" s="517" t="e">
        <f t="shared" si="0"/>
        <v>#VALUE!</v>
      </c>
      <c r="F49" s="398">
        <f>SUM(IFERROR(VLOOKUP(A49,BI$3:BN$152,2,0),"0"),
IFERROR(VLOOKUP(A49,'Season 1'!AJ$4:CM$104,7,0),"0"),IFERROR(VLOOKUP(A49,'Season 2'!AK$4:CN$104,7,0),"0"),
IFERROR(VLOOKUP(A49,'Season 3'!AK$4:CN$104,7,0),"0"),IFERROR(VLOOKUP(A49,'Season 4'!AK$4:CN$104,7,0),"0"),
IFERROR(VLOOKUP(A49,'Season 5'!AK$4:CN$104,7,0),"0"),IFERROR(VLOOKUP(A49,'Season 6'!AK$4:CN$104,7,0),"0"),
IFERROR(VLOOKUP(A49,'Season 7'!AK$4:CN$104,7,0),"0"),IFERROR(VLOOKUP(A49,'Season 8'!AK$4:CN$104,7,0),"0"),
IFERROR(VLOOKUP(A49,'Season 9'!AK$4:CN$104,7,0),"0"),IFERROR(VLOOKUP(A49,'Season 10'!AK$4:CN$104,7,0),"0"),
IFERROR(VLOOKUP(A49,'Season 11'!AK$4:CN$104,7,0),"0"),IFERROR(VLOOKUP(A49,'Season 12'!AK$4:CN$104,7,0),"0"),
IFERROR(VLOOKUP(A49,'Season 13'!AK$4:CN$104,7,0),"0"),IFERROR(VLOOKUP(A49,'Season 14'!AK$4:CN$104,7,0),"0"),IFERROR(VLOOKUP(A49,'Season 15'!AK$4:CN$104,7,0),"0"),)</f>
        <v>0</v>
      </c>
      <c r="G49" s="398">
        <f>SUM(
IFERROR(VLOOKUP(A49,'Season 1'!AJ$4:CM$104,8,0),"0"),IFERROR(VLOOKUP(A49,'Season 2'!AK$4:CN$104,8,0),"0"),
IFERROR(VLOOKUP(A49,'Season 3'!AK$4:CN$104,8,0),"0"),IFERROR(VLOOKUP(A49,'Season 4'!AK$4:CN$104,8,0),"0"),
IFERROR(VLOOKUP(A49,'Season 5'!AK$4:CN$104,8,0),"0"),IFERROR(VLOOKUP(A49,'Season 6'!AK$4:CN$104,8,0),"0"),
IFERROR(VLOOKUP(A49,'Season 7'!AK$4:CN$104,8,0),"0"),IFERROR(VLOOKUP(A49,'Season 8'!AK$4:CN$104,8,0),"0"),
IFERROR(VLOOKUP(A49,'Season 9'!AK$4:CN$104,8,0),"0"),IFERROR(VLOOKUP(A49,'Season 10'!AK$4:CN$104,8,0),"0"),
IFERROR(VLOOKUP(A49,'Season 11'!AK$4:CN$104,8,0),"0"),IFERROR(VLOOKUP(A49,'Season 12'!AK$4:CN$104,8,0),"0"),
IFERROR(VLOOKUP(A49,'Season 13'!AK$4:CN$104,8,0),"0"),IFERROR(VLOOKUP(A49,'Season 14'!AK$4:CN$104,8,0),"0"),IFERROR(VLOOKUP(A49,'Season 15'!AK$4:CN$104,8,0),"0"),)</f>
        <v>0</v>
      </c>
      <c r="H49" s="329">
        <f>SUM(
IFERROR(VLOOKUP(A49,'Season 1'!AJ$4:CM$104,9,0),"0"),IFERROR(VLOOKUP(A49,'Season 2'!AK$4:CN$104,9,0),"0"),
IFERROR(VLOOKUP(A49,'Season 3'!AK$4:CN$104,9,0),"0"),IFERROR(VLOOKUP(A49,'Season 4'!AK$4:CN$104,9,0),"0"),
IFERROR(VLOOKUP(A49,'Season 5'!AK$4:CN$104,9,0),"0"),IFERROR(VLOOKUP(A49,'Season 6'!AK$4:CN$104,9,0),"0"),
IFERROR(VLOOKUP(A49,'Season 7'!AK$4:CN$104,9,0),"0"),IFERROR(VLOOKUP(A49,'Season 8'!AK$4:CN$104,9,0),"0"),
IFERROR(VLOOKUP(A49,'Season 9'!AK$4:CN$104,9,0),"0"),IFERROR(VLOOKUP(A49,'Season 10'!AK$4:CN$104,9,0),"0"),
IFERROR(VLOOKUP(A49,'Season 11'!AK$4:CN$104,9,0),"0"),IFERROR(VLOOKUP(A49,'Season 12'!AK$4:CN$104,9,0),"0"),
IFERROR(VLOOKUP(A49,'Season 13'!AK$4:CN$104,9,0),"0"),IFERROR(VLOOKUP(A49,'Season 14'!AK$4:CN$104,9,0),"0"),IFERROR(VLOOKUP(A49,'Season 15'!AK$4:CN$104,9,0),"0"),)</f>
        <v>0</v>
      </c>
      <c r="I49" s="518">
        <f>SUM(
IFERROR(VLOOKUP(A49,'Season 1'!AJ$4:CM$104,10,0),"0"),IFERROR(VLOOKUP(A49,'Season 2'!AK$4:CN$104,10,0),"0"),
IFERROR(VLOOKUP(A49,'Season 3'!AK$4:CN$104,10,0),"0"),IFERROR(VLOOKUP(A49,'Season 4'!AK$4:CN$104,10,0),"0"),
IFERROR(VLOOKUP(A49,'Season 5'!AK$4:CN$104,10,0),"0"),IFERROR(VLOOKUP(A49,'Season 6'!AK$4:CN$104,10,0),"0"),
IFERROR(VLOOKUP(A49,'Season 7'!AK$4:CN$104,10,0),"0"),IFERROR(VLOOKUP(A49,'Season 8'!AK$4:CN$104,10,0),"0"),
IFERROR(VLOOKUP(A49,'Season 9'!AK$4:CN$104,10,0),"0"),IFERROR(VLOOKUP(A49,'Season 10'!AK$4:CN$104,10,0),"0"),
IFERROR(VLOOKUP(A49,'Season 11'!AK$4:CN$104,10,0),"0"),IFERROR(VLOOKUP(A49,'Season 12'!AK$4:CN$104,10,0),"0"),
IFERROR(VLOOKUP(A49,'Season 13'!AK$4:CN$104,10,0),"0"),IFERROR(VLOOKUP(A49,'Season 14'!AK$4:CN$104,10,0),"0"),IFERROR(VLOOKUP(A49,'Season 15'!AK$4:CN$104,10,0),"0"),)</f>
        <v>0</v>
      </c>
      <c r="J49" s="21">
        <f>SUM(IFERROR(VLOOKUP(A49,BI$3:BN$152,3,0),"0"),
IFERROR(VLOOKUP(A49,'Season 1'!AJ$4:CM$104,11,0),"0"),IFERROR(VLOOKUP(A49,'Season 2'!AK$4:CN$104,11,0),"0"),
IFERROR(VLOOKUP(A49,'Season 3'!AK$4:CN$104,11,0),"0"),IFERROR(VLOOKUP(A49,'Season 4'!AK$4:CN$104,11,0),"0"),
IFERROR(VLOOKUP(A49,'Season 5'!AK$4:CN$104,11,0),"0"),IFERROR(VLOOKUP(A49,'Season 6'!AK$4:CN$104,11,0),"0"),
IFERROR(VLOOKUP(A49,'Season 7'!AK$4:CN$104,11,0),"0"),IFERROR(VLOOKUP(A49,'Season 8'!AK$4:CN$104,11,0),"0"),
IFERROR(VLOOKUP(A49,'Season 9'!AK$4:CN$104,11,0),"0"),IFERROR(VLOOKUP(A49,'Season 10'!AK$4:CN$104,11,0),"0"),
IFERROR(VLOOKUP(A49,'Season 11'!AK$4:CN$104,11,0),"0"),IFERROR(VLOOKUP(A49,'Season 12'!AK$4:CN$104,11,0),"0"),
IFERROR(VLOOKUP(A49,'Season 13'!AK$4:CN$104,11,0),"0"),IFERROR(VLOOKUP(A49,'Season 14'!AK$4:CN$104,11,0),"0"),IFERROR(VLOOKUP(A49,'Season 15'!AK$4:CN$104,11,0),"0"),)</f>
        <v>0</v>
      </c>
      <c r="K49" s="402">
        <f>SUM(IFERROR(VLOOKUP($A49,BI$3:BN$152,4,0),"0"),
IFERROR(VLOOKUP($A49,'Season 1'!AJ$4:CM$104,12,0),"0"),IFERROR(VLOOKUP($A49,'Season 2'!AK$4:CN$104,12,0),"0"),
IFERROR(VLOOKUP($A49,'Season 3'!AK$4:CN$104,12,0),"0"),IFERROR(VLOOKUP($A49,'Season 4'!AK$4:CN$104,12,0),"0"),
IFERROR(VLOOKUP($A49,'Season 5'!AK$4:CN$104,12,0),"0"),IFERROR(VLOOKUP($A49,'Season 6'!AK$4:CN$104,12,0),"0"),
IFERROR(VLOOKUP($A49,'Season 7'!AK$4:CN$104,12,0),"0"),IFERROR(VLOOKUP($A49,'Season 8'!AK$4:CN$104,12,0),"0"),
IFERROR(VLOOKUP($A49,'Season 9'!AK$4:CN$104,12,0),"0"),IFERROR(VLOOKUP($A49,'Season 10'!AK$4:CN$104,12,0),"0"),
IFERROR(VLOOKUP($A49,'Season 11'!AK$4:CN$104,12,0),"0"),IFERROR(VLOOKUP($A49,'Season 12'!AK$4:CN$104,12,0),"0"),
IFERROR(VLOOKUP($A49,'Season 13'!AK$4:CN$104,12,0),"0"),IFERROR(VLOOKUP($A49,'Season 14'!AK$4:CN$104,12,0),"0"),IFERROR(VLOOKUP(A49,'Season 15'!AK$4:CN$104,12,0),"0"),)</f>
        <v>0</v>
      </c>
      <c r="L49" s="403">
        <f>SUM(
IFERROR(VLOOKUP($A49,'Season 1'!AJ$4:CM$104,13,0),"0"),IFERROR(VLOOKUP($A49,'Season 2'!AK$4:CN$104,13,0),"0"),
IFERROR(VLOOKUP($A49,'Season 3'!AK$4:CN$104,13,0),"0"),IFERROR(VLOOKUP($A49,'Season 4'!AK$4:CN$104,13,0),"0"),
IFERROR(VLOOKUP($A49,'Season 5'!AK$4:CN$104,13,0),"0"),IFERROR(VLOOKUP($A49,'Season 6'!AK$4:CN$104,13,0),"0"),
IFERROR(VLOOKUP($A49,'Season 7'!AK$4:CN$104,13,0),"0"),IFERROR(VLOOKUP($A49,'Season 8'!AK$4:CN$104,13,0),"0"),
IFERROR(VLOOKUP($A49,'Season 9'!AK$4:CN$104,13,0),"0"),IFERROR(VLOOKUP($A49,'Season 10'!AK$4:CN$104,13,0),"0"),
IFERROR(VLOOKUP($A49,'Season 11'!AK$4:CN$104,13,0),"0"),IFERROR(VLOOKUP($A49,'Season 12'!AK$4:CN$104,13,0),"0"),
IFERROR(VLOOKUP($A49,'Season 13'!AK$4:CN$104,13,0),"0"),IFERROR(VLOOKUP($A49,'Season 14'!AK$4:CN$104,13,0),"0"),IFERROR(VLOOKUP(A49,'Season 15'!AK$4:CN$104,13,0),"0"),)</f>
        <v>0</v>
      </c>
      <c r="M49" s="398">
        <f>SUM(
IFERROR(VLOOKUP($A49,'Season 1'!AJ$4:CM$104,14,0),"0"),IFERROR(VLOOKUP($A49,'Season 2'!AK$4:CN$104,14,0),"0"),
IFERROR(VLOOKUP($A49,'Season 3'!AK$4:CN$104,14,0),"0"),IFERROR(VLOOKUP($A49,'Season 4'!AK$4:CN$104,14,0),"0"),
IFERROR(VLOOKUP($A49,'Season 5'!AK$4:CN$104,14,0),"0"),IFERROR(VLOOKUP($A49,'Season 6'!AK$4:CN$104,14,0),"0"),
IFERROR(VLOOKUP($A49,'Season 7'!AK$4:CN$104,14,0),"0"),IFERROR(VLOOKUP($A49,'Season 8'!AK$4:CN$104,14,0),"0"),
IFERROR(VLOOKUP($A49,'Season 9'!AK$4:CN$104,14,0),"0"),IFERROR(VLOOKUP($A49,'Season 10'!AK$4:CN$104,14,0),"0"),
IFERROR(VLOOKUP($A49,'Season 11'!AK$4:CN$104,14,0),"0"),IFERROR(VLOOKUP($A49,'Season 12'!AK$4:CN$104,14,0),"0"),
IFERROR(VLOOKUP($A49,'Season 13'!AK$4:CN$104,14,0),"0"),IFERROR(VLOOKUP($A49,'Season 14'!AK$4:CN$104,14,0),"0"),IFERROR(VLOOKUP(A49,'Season 15'!AK$4:CN$104,14,0),"0"),)</f>
        <v>0</v>
      </c>
      <c r="N49" s="518">
        <f>SUM(
IFERROR(VLOOKUP($A49,'Season 1'!AJ$4:CM$104,15,0),"0"),IFERROR(VLOOKUP($A49,'Season 2'!AK$4:CN$104,15,0),"0"),
IFERROR(VLOOKUP($A49,'Season 3'!AK$4:CN$104,15,0),"0"),IFERROR(VLOOKUP($A49,'Season 4'!AK$4:CN$104,15,0),"0"),
IFERROR(VLOOKUP($A49,'Season 5'!AK$4:CN$104,15,0),"0"),IFERROR(VLOOKUP($A49,'Season 6'!AK$4:CN$104,15,0),"0"),
IFERROR(VLOOKUP($A49,'Season 7'!AK$4:CN$104,15,0),"0"),IFERROR(VLOOKUP($A49,'Season 8'!AK$4:CN$104,15,0),"0"),
IFERROR(VLOOKUP($A49,'Season 9'!AK$4:CN$104,15,0),"0"),IFERROR(VLOOKUP($A49,'Season 10'!AK$4:CN$104,15,0),"0"),
IFERROR(VLOOKUP($A49,'Season 11'!AK$4:CN$104,15,0),"0"),IFERROR(VLOOKUP($A49,'Season 12'!AK$4:CN$104,15,0),"0"),
IFERROR(VLOOKUP($A49,'Season 13'!AK$4:CN$104,15,0),"0"),IFERROR(VLOOKUP($A49,'Season 14'!AK$4:CN$104,15,0),"0"),IFERROR(VLOOKUP(A49,'Season 15'!AK$4:CN$104,15,0),"0"),)</f>
        <v>0</v>
      </c>
      <c r="O49" s="21">
        <f>SUM(
IFERROR(VLOOKUP($A49,'Season 1'!AJ$4:CM$104,16,0),"0"),IFERROR(VLOOKUP($A49,'Season 2'!AK$4:CN$104,16,0),"0"),
IFERROR(VLOOKUP($A49,'Season 3'!AK$4:CN$104,16,0),"0"),IFERROR(VLOOKUP($A49,'Season 4'!AK$4:CN$104,16,0),"0"),
IFERROR(VLOOKUP($A49,'Season 5'!AK$4:CN$104,16,0),"0"),IFERROR(VLOOKUP($A49,'Season 6'!AK$4:CN$104,16,0),"0"),
IFERROR(VLOOKUP($A49,'Season 7'!AK$4:CN$104,16,0),"0"),IFERROR(VLOOKUP($A49,'Season 8'!AK$4:CN$104,16,0),"0"),
IFERROR(VLOOKUP($A49,'Season 9'!AK$4:CN$104,16,0),"0"),IFERROR(VLOOKUP($A49,'Season 10'!AK$4:CN$104,16,0),"0"),
IFERROR(VLOOKUP($A49,'Season 11'!AK$4:CN$104,16,0),"0"),IFERROR(VLOOKUP($A49,'Season 12'!AK$4:CN$104,16,0),"0"),
IFERROR(VLOOKUP($A49,'Season 13'!AK$4:CN$104,16,0),"0"),IFERROR(VLOOKUP($A49,'Season 14'!AK$4:CN$104,16,0),"0"),IFERROR(VLOOKUP(A49,'Season 15'!AK$4:CN$104,16,0),"0"),)</f>
        <v>0</v>
      </c>
      <c r="P49" s="402">
        <f>SUM(
IFERROR(VLOOKUP($A49,'Season 1'!AJ$4:CM$104,17,0),"0"),IFERROR(VLOOKUP($A49,'Season 2'!AK$4:CN$104,17,0),"0"),
IFERROR(VLOOKUP($A49,'Season 3'!AK$4:CN$104,17,0),"0"),IFERROR(VLOOKUP($A49,'Season 4'!AK$4:CN$104,17,0),"0"),
IFERROR(VLOOKUP($A49,'Season 5'!AK$4:CN$104,17,0),"0"),IFERROR(VLOOKUP($A49,'Season 6'!AK$4:CN$104,17,0),"0"),
IFERROR(VLOOKUP($A49,'Season 7'!AK$4:CN$104,17,0),"0"),IFERROR(VLOOKUP($A49,'Season 8'!AK$4:CN$104,17,0),"0"),
IFERROR(VLOOKUP($A49,'Season 9'!AK$4:CN$104,17,0),"0"),IFERROR(VLOOKUP($A49,'Season 10'!AK$4:CN$104,17,0),"0"),
IFERROR(VLOOKUP($A49,'Season 11'!AK$4:CN$104,17,0),"0"),IFERROR(VLOOKUP($A49,'Season 12'!AK$4:CN$104,17,0),"0"),
IFERROR(VLOOKUP($A49,'Season 13'!AK$4:CN$104,17,0),"0"),IFERROR(VLOOKUP($A49,'Season 14'!AK$4:CN$104,17,0),"0"),IFERROR(VLOOKUP(A49,'Season 15'!AK$4:CN$104,17,0),"0"),)</f>
        <v>0</v>
      </c>
      <c r="Q49" s="403">
        <f>SUM(
IFERROR(VLOOKUP($A49,'Season 1'!AJ$4:CM$104,18,0),"0"),IFERROR(VLOOKUP($A49,'Season 2'!AK$4:CN$104,18,0),"0"),
IFERROR(VLOOKUP($A49,'Season 3'!AK$4:CN$104,18,0),"0"),IFERROR(VLOOKUP($A49,'Season 4'!AK$4:CN$104,18,0),"0"),
IFERROR(VLOOKUP($A49,'Season 5'!AK$4:CN$104,18,0),"0"),IFERROR(VLOOKUP($A49,'Season 6'!AK$4:CN$104,18,0),"0"),
IFERROR(VLOOKUP($A49,'Season 7'!AK$4:CN$104,18,0),"0"),IFERROR(VLOOKUP($A49,'Season 8'!AK$4:CN$104,18,0),"0"),
IFERROR(VLOOKUP($A49,'Season 9'!AK$4:CN$104,18,0),"0"),IFERROR(VLOOKUP($A49,'Season 10'!AK$4:CN$104,18,0),"0"),
IFERROR(VLOOKUP($A49,'Season 11'!AK$4:CN$104,18,0),"0"),IFERROR(VLOOKUP($A49,'Season 12'!AK$4:CN$104,18,0),"0"),
IFERROR(VLOOKUP($A49,'Season 13'!AK$4:CN$104,18,0),"0"),IFERROR(VLOOKUP($A49,'Season 14'!AK$4:CN$104,18,0),"0"),IFERROR(VLOOKUP(A49,'Season 15'!AK$4:CN$104,18,0),"0"),)</f>
        <v>0</v>
      </c>
      <c r="R49" s="398">
        <f>SUM(
IFERROR(VLOOKUP($A49,'Season 1'!AJ$4:CM$104,19,0),"0"),IFERROR(VLOOKUP($A49,'Season 2'!AK$4:CN$104,19,0),"0"),
IFERROR(VLOOKUP($A49,'Season 3'!AK$4:CN$104,19,0),"0"),IFERROR(VLOOKUP($A49,'Season 4'!AK$4:CN$104,19,0),"0"),
IFERROR(VLOOKUP($A49,'Season 5'!AK$4:CN$104,19,0),"0"),IFERROR(VLOOKUP($A49,'Season 6'!AK$4:CN$104,19,0),"0"),
IFERROR(VLOOKUP($A49,'Season 7'!AK$4:CN$104,19,0),"0"),IFERROR(VLOOKUP($A49,'Season 8'!AK$4:CN$104,19,0),"0"),
IFERROR(VLOOKUP($A49,'Season 9'!AK$4:CN$104,19,0),"0"),IFERROR(VLOOKUP($A49,'Season 10'!AK$4:CN$104,19,0),"0"),
IFERROR(VLOOKUP($A49,'Season 11'!AK$4:CN$104,19,0),"0"),IFERROR(VLOOKUP($A49,'Season 12'!AK$4:CN$104,19,0),"0"),
IFERROR(VLOOKUP($A49,'Season 13'!AK$4:CN$104,19,0),"0"),IFERROR(VLOOKUP($A49,'Season 14'!AK$4:CN$104,19,0),"0"),IFERROR(VLOOKUP(A49,'Season 15'!AK$4:CN$104,19,0),"0"),)</f>
        <v>0</v>
      </c>
      <c r="S49" s="518">
        <f>SUM(
IFERROR(VLOOKUP($A49,'Season 1'!AJ$4:CM$104,20,0),"0"),IFERROR(VLOOKUP($A49,'Season 2'!AK$4:CN$104,20,0),"0"),
IFERROR(VLOOKUP($A49,'Season 3'!AK$4:CN$104,20,0),"0"),IFERROR(VLOOKUP($A49,'Season 4'!AK$4:CN$104,20,0),"0"),
IFERROR(VLOOKUP($A49,'Season 5'!AK$4:CN$104,20,0),"0"),IFERROR(VLOOKUP($A49,'Season 6'!AK$4:CN$104,20,0),"0"),
IFERROR(VLOOKUP($A49,'Season 7'!AK$4:CN$104,20,0),"0"),IFERROR(VLOOKUP($A49,'Season 8'!AK$4:CN$104,20,0),"0"),
IFERROR(VLOOKUP($A49,'Season 9'!AK$4:CN$104,20,0),"0"),IFERROR(VLOOKUP($A49,'Season 10'!AK$4:CN$104,20,0),"0"),
IFERROR(VLOOKUP($A49,'Season 11'!AK$4:CN$104,20,0),"0"),IFERROR(VLOOKUP($A49,'Season 12'!AK$4:CN$104,20,0),"0"),
IFERROR(VLOOKUP($A49,'Season 13'!AK$4:CN$104,20,0),"0"),IFERROR(VLOOKUP($A49,'Season 14'!AK$4:CN$104,20,0),"0"),IFERROR(VLOOKUP(A49,'Season 15'!AK$4:CN$104,20,0),"0"),)</f>
        <v>0</v>
      </c>
      <c r="T49" s="21">
        <f>SUM(
IFERROR(VLOOKUP($A49,'Season 1'!AJ$4:CM$104,21,0),"0"),IFERROR(VLOOKUP($A49,'Season 2'!AK$4:CN$104,21,0),"0"),
IFERROR(VLOOKUP($A49,'Season 3'!AK$4:CN$104,21,0),"0"),IFERROR(VLOOKUP($A49,'Season 4'!AK$4:CN$104,21,0),"0"),
IFERROR(VLOOKUP($A49,'Season 5'!AK$4:CN$104,21,0),"0"),IFERROR(VLOOKUP($A49,'Season 6'!AK$4:CN$104,21,0),"0"),
IFERROR(VLOOKUP($A49,'Season 7'!AK$4:CN$104,21,0),"0"),IFERROR(VLOOKUP($A49,'Season 8'!AK$4:CN$104,21,0),"0"),
IFERROR(VLOOKUP($A49,'Season 9'!AK$4:CN$104,21,0),"0"),IFERROR(VLOOKUP($A49,'Season 10'!AK$4:CN$104,21,0),"0"),
IFERROR(VLOOKUP($A49,'Season 11'!AK$4:CN$104,21,0),"0"),IFERROR(VLOOKUP($A49,'Season 12'!AK$4:CN$104,21,0),"0"),
IFERROR(VLOOKUP($A49,'Season 13'!AK$4:CN$104,21,0),"0"),IFERROR(VLOOKUP($A49,'Season 14'!AK$4:CN$104,21,0),"0"),IFERROR(VLOOKUP(A49,'Season 15'!AK$4:CN$104,21,0),"0"),)</f>
        <v>0</v>
      </c>
      <c r="U49" s="402">
        <f>SUM(
IFERROR(VLOOKUP($A49,'Season 1'!AJ$4:CM$104,22,0),"0"),IFERROR(VLOOKUP($A49,'Season 2'!AK$4:CN$104,22,0),"0"),
IFERROR(VLOOKUP($A49,'Season 3'!AK$4:CN$104,22,0),"0"),IFERROR(VLOOKUP($A49,'Season 4'!AK$4:CN$104,22,0),"0"),
IFERROR(VLOOKUP($A49,'Season 5'!AK$4:CN$104,22,0),"0"),IFERROR(VLOOKUP($A49,'Season 6'!AK$4:CN$104,22,0),"0"),
IFERROR(VLOOKUP($A49,'Season 7'!AK$4:CN$104,22,0),"0"),IFERROR(VLOOKUP($A49,'Season 8'!AK$4:CN$104,22,0),"0"),
IFERROR(VLOOKUP($A49,'Season 9'!AK$4:CN$104,22,0),"0"),IFERROR(VLOOKUP($A49,'Season 10'!AK$4:CN$104,22,0),"0"),
IFERROR(VLOOKUP($A49,'Season 11'!AK$4:CN$104,22,0),"0"),IFERROR(VLOOKUP($A49,'Season 12'!AK$4:CN$104,22,0),"0"),
IFERROR(VLOOKUP($A49,'Season 13'!AK$4:CN$104,22,0),"0"),IFERROR(VLOOKUP($A49,'Season 14'!AK$4:CN$104,22,0),"0"),IFERROR(VLOOKUP(A49,'Season 15'!AK$4:CN$104,22,0),"0"),)</f>
        <v>0</v>
      </c>
      <c r="V49" s="403">
        <f>SUM(
IFERROR(VLOOKUP($A49,'Season 1'!AJ$4:CM$104,23,0),"0"),IFERROR(VLOOKUP($A49,'Season 2'!AK$4:CN$104,23,0),"0"),
IFERROR(VLOOKUP($A49,'Season 3'!AK$4:CN$104,23,0),"0"),IFERROR(VLOOKUP($A49,'Season 4'!AK$4:CN$104,23,0),"0"),
IFERROR(VLOOKUP($A49,'Season 5'!AK$4:CN$104,23,0),"0"),IFERROR(VLOOKUP($A49,'Season 6'!AK$4:CN$104,23,0),"0"),
IFERROR(VLOOKUP($A49,'Season 7'!AK$4:CN$104,23,0),"0"),IFERROR(VLOOKUP($A49,'Season 8'!AK$4:CN$104,23,0),"0"),
IFERROR(VLOOKUP($A49,'Season 9'!AK$4:CN$104,23,0),"0"),IFERROR(VLOOKUP($A49,'Season 10'!AK$4:CN$104,23,0),"0"),
IFERROR(VLOOKUP($A49,'Season 11'!AK$4:CN$104,23,0),"0"),IFERROR(VLOOKUP($A49,'Season 12'!AK$4:CN$104,23,0),"0"),
IFERROR(VLOOKUP($A49,'Season 13'!AK$4:CN$104,23,0),"0"),IFERROR(VLOOKUP($A49,'Season 14'!AK$4:CN$104,23,0),"0"),IFERROR(VLOOKUP($A49,'Season 15'!AK$4:CN$104,23,0),"0"),)</f>
        <v>0</v>
      </c>
      <c r="W49" s="398">
        <f>SUM(
IFERROR(VLOOKUP($A49,'Season 1'!AJ$4:CM$104,24,0),"0"),IFERROR(VLOOKUP($A49,'Season 2'!AK$4:CN$104,24,0),"0"),
IFERROR(VLOOKUP($A49,'Season 3'!AK$4:CN$104,24,0),"0"),IFERROR(VLOOKUP($A49,'Season 4'!AK$4:CN$104,24,0),"0"),
IFERROR(VLOOKUP($A49,'Season 5'!AK$4:CN$104,24,0),"0"),IFERROR(VLOOKUP($A49,'Season 6'!AK$4:CN$104,24,0),"0"),
IFERROR(VLOOKUP($A49,'Season 7'!AK$4:CN$104,24,0),"0"),IFERROR(VLOOKUP($A49,'Season 8'!AK$4:CN$104,24,0),"0"),
IFERROR(VLOOKUP($A49,'Season 9'!AK$4:CN$104,24,0),"0"),IFERROR(VLOOKUP($A49,'Season 10'!AK$4:CN$104,24,0),"0"),
IFERROR(VLOOKUP($A49,'Season 11'!AK$4:CN$104,24,0),"0"),IFERROR(VLOOKUP($A49,'Season 12'!AK$4:CN$104,24,0),"0"),
IFERROR(VLOOKUP($A49,'Season 13'!AK$4:CN$104,24,0),"0"),IFERROR(VLOOKUP($A49,'Season 14'!AK$4:CN$104,24,0),"0"),IFERROR(VLOOKUP($A49,'Season 15'!AK$4:CN$104,24,0),"0"),)</f>
        <v>0</v>
      </c>
      <c r="X49" s="518">
        <f>SUM(
IFERROR(VLOOKUP($A49,'Season 1'!AJ$4:CM$104,25,0),"0"),IFERROR(VLOOKUP($A49,'Season 2'!AK$4:CN$104,25,0),"0"),
IFERROR(VLOOKUP($A49,'Season 3'!AK$4:CN$104,25,0),"0"),IFERROR(VLOOKUP($A49,'Season 4'!AK$4:CN$104,25,0),"0"),
IFERROR(VLOOKUP($A49,'Season 5'!AK$4:CN$104,25,0),"0"),IFERROR(VLOOKUP($A49,'Season 6'!AK$4:CN$104,25,0),"0"),
IFERROR(VLOOKUP($A49,'Season 7'!AK$4:CN$104,25,0),"0"),IFERROR(VLOOKUP($A49,'Season 8'!AK$4:CN$104,25,0),"0"),
IFERROR(VLOOKUP($A49,'Season 9'!AK$4:CN$104,25,0),"0"),IFERROR(VLOOKUP($A49,'Season 10'!AK$4:CN$104,25,0),"0"),
IFERROR(VLOOKUP($A49,'Season 11'!AK$4:CN$104,25,0),"0"),IFERROR(VLOOKUP($A49,'Season 12'!AK$4:CN$104,25,0),"0"),
IFERROR(VLOOKUP($A49,'Season 13'!AK$4:CN$104,25,0),"0"),IFERROR(VLOOKUP($A49,'Season 14'!AK$4:CN$104,25,0),"0"),IFERROR(VLOOKUP($A49,'Season 15'!AK$4:CN$104,25,0),"0"),)</f>
        <v>0</v>
      </c>
      <c r="Y49" s="21">
        <f>SUM(
IFERROR(VLOOKUP($A49,'Season 1'!AJ$4:CM$104,26,0),"0"),IFERROR(VLOOKUP($A49,'Season 2'!AK$4:CN$104,26,0),"0"),
IFERROR(VLOOKUP($A49,'Season 3'!AK$4:CN$104,26,0),"0"),IFERROR(VLOOKUP($A49,'Season 4'!AK$4:CN$104,26,0),"0"),
IFERROR(VLOOKUP($A49,'Season 5'!AK$4:CN$104,26,0),"0"),IFERROR(VLOOKUP($A49,'Season 6'!AK$4:CN$104,26,0),"0"),
IFERROR(VLOOKUP($A49,'Season 7'!AK$4:CN$104,26,0),"0"),IFERROR(VLOOKUP($A49,'Season 8'!AK$4:CN$104,26,0),"0"),
IFERROR(VLOOKUP($A49,'Season 9'!AK$4:CN$104,26,0),"0"),IFERROR(VLOOKUP($A49,'Season 10'!AK$4:CN$104,26,0),"0"),
IFERROR(VLOOKUP($A49,'Season 11'!AK$4:CN$104,26,0),"0"),IFERROR(VLOOKUP($A49,'Season 12'!AK$4:CN$104,26,0),"0"),
IFERROR(VLOOKUP($A49,'Season 13'!AK$4:CN$104,26,0),"0"),IFERROR(VLOOKUP($A49,'Season 14'!AK$4:CN$104,26,0),"0"),IFERROR(VLOOKUP($A49,'Season 15'!AK$4:CN$104,26,0),"0"),)</f>
        <v>0</v>
      </c>
      <c r="Z49" s="402">
        <f>SUM(
IFERROR(VLOOKUP($A49,'Season 1'!AJ$4:CM$104,27,0),"0"),IFERROR(VLOOKUP($A49,'Season 2'!AK$4:CN$104,27,0),"0"),
IFERROR(VLOOKUP($A49,'Season 3'!AK$4:CN$104,27,0),"0"),IFERROR(VLOOKUP($A49,'Season 4'!AK$4:CN$104,27,0),"0"),
IFERROR(VLOOKUP($A49,'Season 5'!AK$4:CN$104,27,0),"0"),IFERROR(VLOOKUP($A49,'Season 6'!AK$4:CN$104,27,0),"0"),
IFERROR(VLOOKUP($A49,'Season 7'!AK$4:CN$104,27,0),"0"),IFERROR(VLOOKUP($A49,'Season 8'!AK$4:CN$104,27,0),"0"),
IFERROR(VLOOKUP($A49,'Season 9'!AK$4:CN$104,27,0),"0"),IFERROR(VLOOKUP($A49,'Season 10'!AK$4:CN$104,27,0),"0"),
IFERROR(VLOOKUP($A49,'Season 11'!AK$4:CN$104,27,0),"0"),IFERROR(VLOOKUP($A49,'Season 12'!AK$4:CN$104,27,0),"0"),
IFERROR(VLOOKUP($A49,'Season 13'!AK$4:CN$104,27,0),"0"),IFERROR(VLOOKUP($A49,'Season 14'!AK$4:CN$104,27,0),"0"),IFERROR(VLOOKUP($A49,'Season 15'!AK$4:CN$104,27,0),"0"),)</f>
        <v>0</v>
      </c>
      <c r="AA49" s="403">
        <f>SUM(
IFERROR(VLOOKUP($A49,'Season 1'!AJ$4:CM$104,28,0),"0"),IFERROR(VLOOKUP($A49,'Season 2'!AK$4:CN$104,28,0),"0"),
IFERROR(VLOOKUP($A49,'Season 3'!AK$4:CN$104,28,0),"0"),IFERROR(VLOOKUP($A49,'Season 4'!AK$4:CN$104,28,0),"0"),
IFERROR(VLOOKUP($A49,'Season 5'!AK$4:CN$104,28,0),"0"),IFERROR(VLOOKUP($A49,'Season 6'!AK$4:CN$104,28,0),"0"),
IFERROR(VLOOKUP($A49,'Season 7'!AK$4:CN$104,28,0),"0"),IFERROR(VLOOKUP($A49,'Season 8'!AK$4:CN$104,28,0),"0"),
IFERROR(VLOOKUP($A49,'Season 9'!AK$4:CN$104,28,0),"0"),IFERROR(VLOOKUP($A49,'Season 10'!AK$4:CN$104,28,0),"0"),
IFERROR(VLOOKUP($A49,'Season 11'!AK$4:CN$104,28,0),"0"),IFERROR(VLOOKUP($A49,'Season 12'!AK$4:CN$104,28,0),"0"),
IFERROR(VLOOKUP($A49,'Season 13'!AK$4:CN$104,28,0),"0"),IFERROR(VLOOKUP($A49,'Season 14'!AK$4:CN$104,28,0),"0"),IFERROR(VLOOKUP($A49,'Season 15'!AK$4:CN$104,28,0),"0"),)</f>
        <v>0</v>
      </c>
      <c r="AB49" s="398">
        <f>SUM(
IFERROR(VLOOKUP($A49,'Season 1'!AJ$4:CM$104,29,0),"0"),IFERROR(VLOOKUP($A49,'Season 2'!AK$4:CN$104,29,0),"0"),
IFERROR(VLOOKUP($A49,'Season 3'!AK$4:CN$104,29,0),"0"),IFERROR(VLOOKUP($A49,'Season 4'!AK$4:CN$104,29,0),"0"),
IFERROR(VLOOKUP($A49,'Season 5'!AK$4:CN$104,29,0),"0"),IFERROR(VLOOKUP($A49,'Season 6'!AK$4:CN$104,29,0),"0"),
IFERROR(VLOOKUP($A49,'Season 7'!AK$4:CN$104,29,0),"0"),IFERROR(VLOOKUP($A49,'Season 8'!AK$4:CN$104,29,0),"0"),
IFERROR(VLOOKUP($A49,'Season 9'!AK$4:CN$104,29,0),"0"),IFERROR(VLOOKUP($A49,'Season 10'!AK$4:CN$104,29,0),"0"),
IFERROR(VLOOKUP($A49,'Season 11'!AK$4:CN$104,29,0),"0"),IFERROR(VLOOKUP($A49,'Season 12'!AK$4:CN$104,29,0),"0"),
IFERROR(VLOOKUP($A49,'Season 13'!AK$4:CN$104,29,0),"0"),IFERROR(VLOOKUP($A49,'Season 14'!AK$4:CN$104,29,0),"0"),IFERROR(VLOOKUP($A49,'Season 15'!AK$4:CN$104,29,0),"0"),)</f>
        <v>0</v>
      </c>
      <c r="AC49" s="518">
        <f>SUM(
IFERROR(VLOOKUP($A49,'Season 1'!AJ$4:CM$104,30,0),"0"),IFERROR(VLOOKUP($A49,'Season 2'!AK$4:CN$104,30,0),"0"),
IFERROR(VLOOKUP($A49,'Season 3'!AK$4:CN$104,30,0),"0"),IFERROR(VLOOKUP($A49,'Season 4'!AK$4:CN$104,30,0),"0"),
IFERROR(VLOOKUP($A49,'Season 5'!AK$4:CN$104,30,0),"0"),IFERROR(VLOOKUP($A49,'Season 6'!AK$4:CN$104,30,0),"0"),
IFERROR(VLOOKUP($A49,'Season 7'!AK$4:CN$104,30,0),"0"),IFERROR(VLOOKUP($A49,'Season 8'!AK$4:CN$104,30,0),"0"),
IFERROR(VLOOKUP($A49,'Season 9'!AK$4:CN$104,30,0),"0"),IFERROR(VLOOKUP($A49,'Season 10'!AK$4:CN$104,30,0),"0"),
IFERROR(VLOOKUP($A49,'Season 11'!AK$4:CN$104,30,0),"0"),IFERROR(VLOOKUP($A49,'Season 12'!AK$4:CN$104,30,0),"0"),
IFERROR(VLOOKUP($A49,'Season 13'!AK$4:CN$104,30,0),"0"),IFERROR(VLOOKUP($A49,'Season 14'!AK$4:CN$104,30,0),"0"),IFERROR(VLOOKUP($A49,'Season 15'!AK$4:CN$104,30,0),"0"),)</f>
        <v>0</v>
      </c>
      <c r="AD49" s="21">
        <f>SUM(
IFERROR(VLOOKUP($A49,'Season 1'!AJ$4:CM$104,31,0),"0"),IFERROR(VLOOKUP($A49,'Season 2'!AK$4:CN$104,31,0),"0"),
IFERROR(VLOOKUP($A49,'Season 3'!AK$4:CN$104,31,0),"0"),IFERROR(VLOOKUP($A49,'Season 4'!AK$4:CN$104,31,0),"0"),
IFERROR(VLOOKUP($A49,'Season 5'!AK$4:CN$104,31,0),"0"),IFERROR(VLOOKUP($A49,'Season 6'!AK$4:CN$104,31,0),"0"),
IFERROR(VLOOKUP($A49,'Season 7'!AK$4:CN$104,31,0),"0"),IFERROR(VLOOKUP($A49,'Season 8'!AK$4:CN$104,31,0),"0"),
IFERROR(VLOOKUP($A49,'Season 9'!AK$4:CN$104,31,0),"0"),IFERROR(VLOOKUP($A49,'Season 10'!AK$4:CN$104,31,0),"0"),
IFERROR(VLOOKUP($A49,'Season 11'!AK$4:CN$104,31,0),"0"),IFERROR(VLOOKUP($A49,'Season 12'!AK$4:CN$104,31,0),"0"),
IFERROR(VLOOKUP($A49,'Season 13'!AK$4:CN$104,31,0),"0"),IFERROR(VLOOKUP($A49,'Season 14'!AK$4:CN$104,31,0),"0"),IFERROR(VLOOKUP($A49,'Season 15'!AK$4:CN$104,31,0),"0"),)</f>
        <v>0</v>
      </c>
      <c r="AE49" s="402">
        <f>SUM(
IFERROR(VLOOKUP($A49,'Season 1'!AJ$4:CM$104,32,0),"0"),IFERROR(VLOOKUP($A49,'Season 2'!AK$4:CN$104,32,0),"0"),
IFERROR(VLOOKUP($A49,'Season 3'!AK$4:CN$104,32,0),"0"),IFERROR(VLOOKUP($A49,'Season 4'!AK$4:CN$104,32,0),"0"),
IFERROR(VLOOKUP($A49,'Season 5'!AK$4:CN$104,32,0),"0"),IFERROR(VLOOKUP($A49,'Season 6'!AK$4:CN$104,32,0),"0"),
IFERROR(VLOOKUP($A49,'Season 7'!AK$4:CN$104,32,0),"0"),IFERROR(VLOOKUP($A49,'Season 8'!AK$4:CN$104,32,0),"0"),
IFERROR(VLOOKUP($A49,'Season 9'!AK$4:CN$104,32,0),"0"),IFERROR(VLOOKUP($A49,'Season 10'!AK$4:CN$104,32,0),"0"),
IFERROR(VLOOKUP($A49,'Season 11'!AK$4:CN$104,32,0),"0"),IFERROR(VLOOKUP($A49,'Season 12'!AK$4:CN$104,32,0),"0"),
IFERROR(VLOOKUP($A49,'Season 13'!AK$4:CN$104,32,0),"0"),IFERROR(VLOOKUP($A49,'Season 14'!AK$4:CN$104,32,0),"0"),IFERROR(VLOOKUP($A49,'Season 15'!AK$4:CN$104,32,0),"0"),)</f>
        <v>0</v>
      </c>
      <c r="AF49" s="403">
        <f>SUM(IFERROR(VLOOKUP($A49,'Season 2'!AK$4:CN$104,33,0),"0"),
IFERROR(VLOOKUP($A49,'Season 3'!AK$4:CN$104,33,0),"0"),IFERROR(VLOOKUP($A49,'Season 4'!AK$4:CN$104,33,0),"0"),
IFERROR(VLOOKUP($A49,'Season 5'!AK$4:CN$104,33,0),"0"),IFERROR(VLOOKUP($A49,'Season 6'!AK$4:CN$104,33,0),"0"),
IFERROR(VLOOKUP($A49,'Season 7'!AK$4:CN$104,33,0),"0"),IFERROR(VLOOKUP($A49,'Season 8'!AK$4:CN$104,33,0),"0"),
IFERROR(VLOOKUP($A49,'Season 9'!AK$4:CN$104,33,0),"0"),IFERROR(VLOOKUP($A49,'Season 10'!AK$4:CN$104,33,0),"0"),
IFERROR(VLOOKUP($A49,'Season 11'!AK$4:CN$104,33,0),"0"),IFERROR(VLOOKUP($A49,'Season 12'!AK$4:CN$104,33,0),"0"),
IFERROR(VLOOKUP($A49,'Season 13'!AK$4:CN$104,33,0),"0"),IFERROR(VLOOKUP($A49,'Season 14'!AK$4:CN$104,33,0),"0"),IFERROR(VLOOKUP($A49,'Season 15'!AK$4:CN$104,33,0),"0"),)</f>
        <v>0</v>
      </c>
      <c r="AG49" s="398">
        <f>SUM(IFERROR(VLOOKUP($A49,'Season 2'!AK$4:CN$104,34,0),"0"),
IFERROR(VLOOKUP($A49,'Season 3'!AK$4:CN$104,34,0),"0"),IFERROR(VLOOKUP($A49,'Season 4'!AK$4:CN$104,34,0),"0"),
IFERROR(VLOOKUP($A49,'Season 5'!AK$4:CN$104,34,0),"0"),IFERROR(VLOOKUP($A49,'Season 6'!AK$4:CN$104,34,0),"0"),
IFERROR(VLOOKUP($A49,'Season 7'!AK$4:CN$104,34,0),"0"),IFERROR(VLOOKUP($A49,'Season 8'!AK$4:CN$104,34,0),"0"),
IFERROR(VLOOKUP($A49,'Season 9'!AK$4:CN$104,34,0),"0"),IFERROR(VLOOKUP($A49,'Season 10'!AK$4:CN$104,34,0),"0"),
IFERROR(VLOOKUP($A49,'Season 11'!AK$4:CN$104,34,0),"0"),IFERROR(VLOOKUP($A49,'Season 12'!AK$4:CN$104,34,0),"0"),
IFERROR(VLOOKUP($A49,'Season 13'!AK$4:CN$104,34,0),"0"),IFERROR(VLOOKUP($A49,'Season 14'!AK$4:CN$104,34,0),"0"),IFERROR(VLOOKUP($A49,'Season 15'!AK$4:CN$104,34,0),"0"),)</f>
        <v>0</v>
      </c>
      <c r="AH49" s="518">
        <f>SUM(IFERROR(VLOOKUP($A49,'Season 2'!AK$4:CN$104,35,0),"0"),
IFERROR(VLOOKUP($A49,'Season 3'!AK$4:CN$104,35,0),"0"),IFERROR(VLOOKUP($A49,'Season 4'!AK$4:CN$104,35,0),"0"),
IFERROR(VLOOKUP($A49,'Season 5'!AK$4:CN$104,35,0),"0"),IFERROR(VLOOKUP($A49,'Season 6'!AK$4:CN$104,35,0),"0"),
IFERROR(VLOOKUP($A49,'Season 7'!AK$4:CN$104,35,0),"0"),IFERROR(VLOOKUP($A49,'Season 8'!AK$4:CN$104,35,0),"0"),
IFERROR(VLOOKUP($A49,'Season 9'!AK$4:CN$104,35,0),"0"),IFERROR(VLOOKUP($A49,'Season 10'!AK$4:CN$104,35,0),"0"),
IFERROR(VLOOKUP($A49,'Season 11'!AK$4:CN$104,35,0),"0"),IFERROR(VLOOKUP($A49,'Season 12'!AK$4:CN$104,35,0),"0"),
IFERROR(VLOOKUP($A49,'Season 13'!AK$4:CN$104,35,0),"0"),IFERROR(VLOOKUP($A49,'Season 14'!AK$4:CN$104,35,0),"0"),IFERROR(VLOOKUP($A49,'Season 15'!AK$4:CN$104,35,0),"0"),)</f>
        <v>0</v>
      </c>
      <c r="AI49" s="21">
        <f>SUM(IFERROR(VLOOKUP($A49,'Season 2'!AK$4:CN$104,36,0),"0"),
IFERROR(VLOOKUP($A49,'Season 3'!AK$4:CN$104,36,0),"0"),IFERROR(VLOOKUP($A49,'Season 4'!AK$4:CN$104,36,0),"0"),
IFERROR(VLOOKUP($A49,'Season 5'!AK$4:CN$104,36,0),"0"),IFERROR(VLOOKUP($A49,'Season 6'!AK$4:CN$104,36,0),"0"),
IFERROR(VLOOKUP($A49,'Season 7'!AK$4:CN$104,36,0),"0"),IFERROR(VLOOKUP($A49,'Season 8'!AK$4:CN$104,36,0),"0"),
IFERROR(VLOOKUP($A49,'Season 9'!AK$4:CN$104,36,0),"0"),IFERROR(VLOOKUP($A49,'Season 10'!AK$4:CN$104,36,0),"0"),
IFERROR(VLOOKUP($A49,'Season 11'!AK$4:CN$104,36,0),"0"),IFERROR(VLOOKUP($A49,'Season 12'!AK$4:CN$104,36,0),"0"),
IFERROR(VLOOKUP($A49,'Season 13'!AK$4:CN$104,36,0),"0"),IFERROR(VLOOKUP($A49,'Season 14'!AK$4:CN$104,36,0),"0"),IFERROR(VLOOKUP($A49,'Season 15'!AK$4:CN$104,36,0),"0"),)</f>
        <v>0</v>
      </c>
      <c r="AJ49" s="402">
        <f>SUM(IFERROR(VLOOKUP($A49,'Season 2'!AK$4:CN$104,37,0),"0"),
IFERROR(VLOOKUP($A49,'Season 3'!AK$4:CN$104,37,0),"0"),IFERROR(VLOOKUP($A49,'Season 4'!AK$4:CN$104,37,0),"0"),
IFERROR(VLOOKUP($A49,'Season 5'!AK$4:CN$104,37,0),"0"),IFERROR(VLOOKUP($A49,'Season 6'!AK$4:CN$104,37,0),"0"),
IFERROR(VLOOKUP($A49,'Season 7'!AK$4:CN$104,37,0),"0"),IFERROR(VLOOKUP($A49,'Season 8'!AK$4:CN$104,37,0),"0"),
IFERROR(VLOOKUP($A49,'Season 9'!AK$4:CN$104,37,0),"0"),IFERROR(VLOOKUP($A49,'Season 10'!AK$4:CN$104,37,0),"0"),
IFERROR(VLOOKUP($A49,'Season 11'!AK$4:CN$104,37,0),"0"),IFERROR(VLOOKUP($A49,'Season 12'!AK$4:CN$104,37,0),"0"),
IFERROR(VLOOKUP($A49,'Season 13'!AK$4:CN$104,37,0),"0"),IFERROR(VLOOKUP($A49,'Season 14'!AK$4:CN$104,37,0),"0"),IFERROR(VLOOKUP($A49,'Season 15'!AK$4:CN$104,37,0),"0"),)</f>
        <v>0</v>
      </c>
      <c r="AK49" s="403">
        <f>SUM(IFERROR(VLOOKUP($A49,'Season 1'!AJ$4:CM$104,33,0),"0"),IFERROR(VLOOKUP($A49,'Season 2'!AK$4:CN$104,38,0),"0"),
IFERROR(VLOOKUP($A49,'Season 3'!AK$4:CN$104,38,0),"0"),IFERROR(VLOOKUP($A49,'Season 4'!AK$4:CN$104,38,0),"0"),
IFERROR(VLOOKUP($A49,'Season 5'!AK$4:CN$104,38,0),"0"),IFERROR(VLOOKUP($A49,'Season 6'!AK$4:CN$104,38,0),"0"),
IFERROR(VLOOKUP($A49,'Season 7'!AK$4:CN$104,38,0),"0"),IFERROR(VLOOKUP($A49,'Season 8'!AK$4:CN$104,38,0),"0"),
IFERROR(VLOOKUP($A49,'Season 9'!AK$4:CN$104,38,0),"0"),IFERROR(VLOOKUP($A49,'Season 10'!AK$4:CN$104,38,0),"0"),
IFERROR(VLOOKUP($A49,'Season 11'!AK$4:CN$104,38,0),"0"),IFERROR(VLOOKUP($A49,'Season 12'!AK$4:CN$104,38,0),"0"),
IFERROR(VLOOKUP($A49,'Season 13'!AK$4:CN$104,38,0),"0"),IFERROR(VLOOKUP($A49,'Season 14'!AK$4:CN$104,38,0),"0"),IFERROR(VLOOKUP($A49,'Season 15'!AK$4:CN$104,38,0),"0"),)</f>
        <v>0</v>
      </c>
      <c r="AL49" s="398">
        <f>SUM(IFERROR(VLOOKUP($A49,'Season 1'!AJ$4:CM$104,34,0),"0"),IFERROR(VLOOKUP($A49,'Season 2'!AK$4:CN$104,39,0),"0"),
IFERROR(VLOOKUP($A49,'Season 3'!AK$4:CN$104,39,0),"0"),IFERROR(VLOOKUP($A49,'Season 4'!AK$4:CN$104,39,0),"0"),
IFERROR(VLOOKUP($A49,'Season 5'!AK$4:CN$104,39,0),"0"),IFERROR(VLOOKUP($A49,'Season 6'!AK$4:CN$104,39,0),"0"),
IFERROR(VLOOKUP($A49,'Season 7'!AK$4:CN$104,39,0),"0"),IFERROR(VLOOKUP($A49,'Season 8'!AK$4:CN$104,39,0),"0"),
IFERROR(VLOOKUP($A49,'Season 9'!AK$4:CN$104,39,0),"0"),IFERROR(VLOOKUP($A49,'Season 10'!AK$4:CN$104,39,0),"0"),
IFERROR(VLOOKUP($A49,'Season 11'!AK$4:CN$104,39,0),"0"),IFERROR(VLOOKUP($A49,'Season 12'!AK$4:CN$104,39,0),"0"),
IFERROR(VLOOKUP($A49,'Season 13'!AK$4:CN$104,39,0),"0"),IFERROR(VLOOKUP($A49,'Season 14'!AK$4:CN$104,39,0),"0"),IFERROR(VLOOKUP($A49,'Season 15'!AK$4:CN$104,39,0),"0"),)</f>
        <v>0</v>
      </c>
      <c r="AM49" s="518">
        <f>SUM(IFERROR(VLOOKUP($A49,'Season 1'!AJ$4:CM$104,35,0),"0"),IFERROR(VLOOKUP($A49,'Season 2'!AK$4:CN$104,40,0),"0"),
IFERROR(VLOOKUP($A49,'Season 3'!AK$4:CN$104,40,0),"0"),IFERROR(VLOOKUP($A49,'Season 4'!AK$4:CN$104,40,0),"0"),
IFERROR(VLOOKUP($A49,'Season 5'!AK$4:CN$104,40,0),"0"),IFERROR(VLOOKUP($A49,'Season 6'!AK$4:CN$104,40,0),"0"),
IFERROR(VLOOKUP($A49,'Season 7'!AK$4:CN$104,40,0),"0"),IFERROR(VLOOKUP($A49,'Season 8'!AK$4:CN$104,40,0),"0"),
IFERROR(VLOOKUP($A49,'Season 9'!AK$4:CN$104,40,0),"0"),IFERROR(VLOOKUP($A49,'Season 10'!AK$4:CN$104,40,0),"0"),
IFERROR(VLOOKUP($A49,'Season 11'!AK$4:CN$104,40,0),"0"),IFERROR(VLOOKUP($A49,'Season 12'!AK$4:CN$104,40,0),"0"),
IFERROR(VLOOKUP($A49,'Season 13'!AK$4:CN$104,40,0),"0"),IFERROR(VLOOKUP($A49,'Season 14'!AK$4:CN$104,40,0),"0"),IFERROR(VLOOKUP($A49,'Season 15'!AK$4:CN$104,40,0),"0"),)</f>
        <v>0</v>
      </c>
      <c r="AN49" s="21">
        <f>SUM(IFERROR(VLOOKUP($A49,'Season 1'!AJ$4:CM$104,36,0),"0"),IFERROR(VLOOKUP($A49,'Season 2'!AK$4:CN$104,41,0),"0"),
IFERROR(VLOOKUP($A49,'Season 3'!AK$4:CN$104,41,0),"0"),IFERROR(VLOOKUP($A49,'Season 4'!AK$4:CN$104,41,0),"0"),
IFERROR(VLOOKUP($A49,'Season 5'!AK$4:CN$104,41,0),"0"),IFERROR(VLOOKUP($A49,'Season 6'!AK$4:CN$104,41,0),"0"),
IFERROR(VLOOKUP($A49,'Season 7'!AK$4:CN$104,41,0),"0"),IFERROR(VLOOKUP($A49,'Season 8'!AK$4:CN$104,41,0),"0"),
IFERROR(VLOOKUP($A49,'Season 9'!AK$4:CN$104,41,0),"0"),IFERROR(VLOOKUP($A49,'Season 10'!AK$4:CN$104,41,0),"0"),
IFERROR(VLOOKUP($A49,'Season 11'!AK$4:CN$104,41,0),"0"),IFERROR(VLOOKUP($A49,'Season 12'!AK$4:CN$104,41,0),"0"),
IFERROR(VLOOKUP($A49,'Season 13'!AK$4:CN$104,41,0),"0"),IFERROR(VLOOKUP($A49,'Season 14'!AK$4:CN$104,41,0),"0"),IFERROR(VLOOKUP($A49,'Season 15'!AK$4:CN$104,41,0),"0"),)</f>
        <v>0</v>
      </c>
      <c r="AO49" s="402">
        <f>SUM(IFERROR(VLOOKUP($A49,'Season 1'!AJ$4:CM$104,37,0),"0"),IFERROR(VLOOKUP($A49,'Season 2'!AK$4:CN$104,42,0),"0"),
IFERROR(VLOOKUP($A49,'Season 3'!AK$4:CN$104,42,0),"0"),IFERROR(VLOOKUP($A49,'Season 4'!AK$4:CN$104,42,0),"0"),
IFERROR(VLOOKUP($A49,'Season 5'!AK$4:CN$104,42,0),"0"),IFERROR(VLOOKUP($A49,'Season 6'!AK$4:CN$104,42,0),"0"),
IFERROR(VLOOKUP($A49,'Season 7'!AK$4:CN$104,42,0),"0"),IFERROR(VLOOKUP($A49,'Season 8'!AK$4:CN$104,42,0),"0"),
IFERROR(VLOOKUP($A49,'Season 9'!AK$4:CN$104,42,0),"0"),IFERROR(VLOOKUP($A49,'Season 10'!AK$4:CN$104,42,0),"0"),
IFERROR(VLOOKUP($A49,'Season 11'!AK$4:CN$104,42,0),"0"),IFERROR(VLOOKUP($A49,'Season 12'!AK$4:CN$104,42,0),"0"),
IFERROR(VLOOKUP($A49,'Season 13'!AK$4:CN$104,42,0),"0"),IFERROR(VLOOKUP($A49,'Season 14'!AK$4:CN$104,42,0),"0"),IFERROR(VLOOKUP($A49,'Season 15'!AK$4:CN$104,42,0),"0"),)</f>
        <v>0</v>
      </c>
      <c r="AP49" s="403">
        <f>SUM(IFERROR(VLOOKUP($A49,'Season 1'!AJ$4:CM$104,43,0),"0"),IFERROR(VLOOKUP($A49,'Season 2'!AK$4:CN$104,43,0),"0"),
IFERROR(VLOOKUP($A49,'Season 3'!AK$4:CN$104,43,0),"0"),IFERROR(VLOOKUP($A49,'Season 4'!AK$4:CN$104,43,0),"0"),
IFERROR(VLOOKUP($A49,'Season 5'!AK$4:CN$104,43,0),"0"),IFERROR(VLOOKUP($A49,'Season 6'!AK$4:CN$104,43,0),"0"),
IFERROR(VLOOKUP($A49,'Season 7'!AK$4:CN$104,43,0),"0"),IFERROR(VLOOKUP($A49,'Season 8'!AK$4:CN$104,43,0),"0"),
IFERROR(VLOOKUP($A49,'Season 9'!AK$4:CN$104,43,0),"0"),IFERROR(VLOOKUP($A49,'Season 10'!AK$4:CN$104,43,0),"0"),
IFERROR(VLOOKUP($A49,'Season 11'!AK$4:CN$104,43,0),"0"),IFERROR(VLOOKUP($A49,'Season 12'!AK$4:CN$104,43,0),"0"),
IFERROR(VLOOKUP($A49,'Season 13'!AK$4:CN$104,43,0),"0"),IFERROR(VLOOKUP($A49,'Season 14'!AK$4:CN$104,43,0),"0"),IFERROR(VLOOKUP($A49,'Season 15'!AK$4:CN$104,43,0),"0"),)</f>
        <v>0</v>
      </c>
      <c r="AQ49" s="398">
        <f>SUM(IFERROR(VLOOKUP($A49,'Season 1'!AJ$4:CM$104,44,0),"0"),IFERROR(VLOOKUP($A49,'Season 2'!AK$4:CN$104,44,0),"0"),
IFERROR(VLOOKUP($A49,'Season 3'!AK$4:CN$104,44,0),"0"),IFERROR(VLOOKUP($A49,'Season 4'!AK$4:CN$104,44,0),"0"),
IFERROR(VLOOKUP($A49,'Season 5'!AK$4:CN$104,44,0),"0"),IFERROR(VLOOKUP($A49,'Season 6'!AK$4:CN$104,44,0),"0"),
IFERROR(VLOOKUP($A49,'Season 7'!AK$4:CN$104,44,0),"0"),IFERROR(VLOOKUP($A49,'Season 8'!AK$4:CN$104,44,0),"0"),
IFERROR(VLOOKUP($A49,'Season 9'!AK$4:CN$104,44,0),"0"),IFERROR(VLOOKUP($A49,'Season 10'!AK$4:CN$104,44,0),"0"),
IFERROR(VLOOKUP($A49,'Season 11'!AK$4:CN$104,44,0),"0"),IFERROR(VLOOKUP($A49,'Season 12'!AK$4:CN$104,44,0),"0"),
IFERROR(VLOOKUP($A49,'Season 13'!AK$4:CN$104,44,0),"0"),IFERROR(VLOOKUP($A49,'Season 14'!AK$4:CN$104,44,0),"0"),IFERROR(VLOOKUP($A49,'Season 15'!AK$4:CN$104,44,0),"0"),)</f>
        <v>0</v>
      </c>
      <c r="AR49" s="518">
        <f>SUM(IFERROR(VLOOKUP($A49,'Season 1'!AJ$4:CM$104,45,0),"0"),IFERROR(VLOOKUP($A49,'Season 2'!AK$4:CN$104,45,0),"0"),
IFERROR(VLOOKUP($A49,'Season 3'!AK$4:CN$104,45,0),"0"),IFERROR(VLOOKUP($A49,'Season 4'!AK$4:CN$104,45,0),"0"),
IFERROR(VLOOKUP($A49,'Season 5'!AK$4:CN$104,45,0),"0"),IFERROR(VLOOKUP($A49,'Season 6'!AK$4:CN$104,45,0),"0"),
IFERROR(VLOOKUP($A49,'Season 7'!AK$4:CN$104,45,0),"0"),IFERROR(VLOOKUP($A49,'Season 8'!AK$4:CN$104,45,0),"0"),
IFERROR(VLOOKUP($A49,'Season 9'!AK$4:CN$104,45,0),"0"),IFERROR(VLOOKUP($A49,'Season 10'!AK$4:CN$104,45,0),"0"),
IFERROR(VLOOKUP($A49,'Season 11'!AK$4:CN$104,45,0),"0"),IFERROR(VLOOKUP($A49,'Season 12'!AK$4:CN$104,45,0),"0"),
IFERROR(VLOOKUP($A49,'Season 13'!AK$4:CN$104,45,0),"0"),IFERROR(VLOOKUP($A49,'Season 14'!AK$4:CN$104,45,0),"0"),IFERROR(VLOOKUP($A49,'Season 15'!AK$4:CN$104,45,0),"0"),)</f>
        <v>0</v>
      </c>
      <c r="AS49" s="21">
        <f>SUM(IFERROR(VLOOKUP($A49,'Season 1'!AJ$4:CM$104,46,0),"0"),IFERROR(VLOOKUP($A49,'Season 2'!AK$4:CN$104,46,0),"0"),
IFERROR(VLOOKUP($A49,'Season 3'!AK$4:CN$104,46,0),"0"),IFERROR(VLOOKUP($A49,'Season 4'!AK$4:CN$104,46,0),"0"),
IFERROR(VLOOKUP($A49,'Season 5'!AK$4:CN$104,46,0),"0"),IFERROR(VLOOKUP($A49,'Season 6'!AK$4:CN$104,46,0),"0"),
IFERROR(VLOOKUP($A49,'Season 7'!AK$4:CN$104,46,0),"0"),IFERROR(VLOOKUP($A49,'Season 8'!AK$4:CN$104,46,0),"0"),
IFERROR(VLOOKUP($A49,'Season 9'!AK$4:CN$104,46,0),"0"),IFERROR(VLOOKUP($A49,'Season 10'!AK$4:CN$104,46,0),"0"),
IFERROR(VLOOKUP($A49,'Season 11'!AK$4:CN$104,46,0),"0"),IFERROR(VLOOKUP($A49,'Season 12'!AK$4:CN$104,46,0),"0"),
IFERROR(VLOOKUP($A49,'Season 13'!AK$4:CN$104,46,0),"0"),IFERROR(VLOOKUP($A49,'Season 14'!AK$4:CN$104,46,0),"0"),IFERROR(VLOOKUP($A49,'Season 15'!AK$4:CN$104,46,0),"0"),)</f>
        <v>0</v>
      </c>
      <c r="AT49" s="402">
        <f>SUM(IFERROR(VLOOKUP($A49,'Season 1'!AJ$4:CM$104,47,0),"0"),IFERROR(VLOOKUP($A49,'Season 2'!AK$4:CN$104,47,0),"0"),
IFERROR(VLOOKUP($A49,'Season 3'!AK$4:CN$104,47,0),"0"),IFERROR(VLOOKUP($A49,'Season 4'!AK$4:CN$104,47,0),"0"),
IFERROR(VLOOKUP($A49,'Season 5'!AK$4:CN$104,47,0),"0"),IFERROR(VLOOKUP($A49,'Season 6'!AK$4:CN$104,47,0),"0"),
IFERROR(VLOOKUP($A49,'Season 7'!AK$4:CN$104,47,0),"0"),IFERROR(VLOOKUP($A49,'Season 8'!AK$4:CN$104,47,0),"0"),
IFERROR(VLOOKUP($A49,'Season 9'!AK$4:CN$104,47,0),"0"),IFERROR(VLOOKUP($A49,'Season 10'!AK$4:CN$104,47,0),"0"),
IFERROR(VLOOKUP($A49,'Season 11'!AK$4:CN$104,47,0),"0"),IFERROR(VLOOKUP($A49,'Season 12'!AK$4:CN$104,47,0),"0"),
IFERROR(VLOOKUP($A49,'Season 13'!AK$4:CN$104,47,0),"0"),IFERROR(VLOOKUP($A49,'Season 14'!AK$4:CN$104,47,0),"0"),IFERROR(VLOOKUP($A49,'Season 15'!AK$4:CN$104,47,0),"0"),)</f>
        <v>0</v>
      </c>
      <c r="AU49" s="403">
        <f>SUM(IFERROR(VLOOKUP($A49,'Season 3'!AK$4:CN$104,48,0),"0"),IFERROR(VLOOKUP($A49,'Season 4'!AK$4:CN$104,48,0),"0"),
IFERROR(VLOOKUP($A49,'Season 5'!AK$4:CN$104,48,0),"0"),IFERROR(VLOOKUP($A49,'Season 6'!AK$4:CN$104,48,0),"0"),
IFERROR(VLOOKUP($A49,'Season 7'!AK$4:CN$104,48,0),"0"),IFERROR(VLOOKUP($A49,'Season 8'!AK$4:CN$104,48,0),"0"),
IFERROR(VLOOKUP($A49,'Season 9'!AK$4:CN$104,48,0),"0"),IFERROR(VLOOKUP($A49,'Season 10'!AK$4:CN$104,48,0),"0"),
IFERROR(VLOOKUP($A49,'Season 11'!AK$4:CN$104,48,0),"0"),IFERROR(VLOOKUP($A49,'Season 12'!AK$4:CN$104,48,0),"0"),
IFERROR(VLOOKUP($A49,'Season 13'!AK$4:CN$104,48,0),"0"),IFERROR(VLOOKUP($A49,'Season 14'!AK$4:CN$104,48,0),"0"),IFERROR(VLOOKUP($A49,'Season 15'!AK$4:CN$104,48,0),"0"),)</f>
        <v>0</v>
      </c>
      <c r="AV49" s="398">
        <f>SUM(IFERROR(VLOOKUP($A49,'Season 3'!AK$4:CN$104,49,0),"0"),IFERROR(VLOOKUP($A49,'Season 4'!AK$4:CN$104,49,0),"0"),
IFERROR(VLOOKUP($A49,'Season 5'!AK$4:CN$104,49,0),"0"),IFERROR(VLOOKUP($A49,'Season 6'!AK$4:CN$104,49,0),"0"),
IFERROR(VLOOKUP($A49,'Season 7'!AK$4:CN$104,49,0),"0"),IFERROR(VLOOKUP($A49,'Season 8'!AK$4:CN$104,49,0),"0"),
IFERROR(VLOOKUP($A49,'Season 9'!AK$4:CN$104,49,0),"0"),IFERROR(VLOOKUP($A49,'Season 10'!AK$4:CN$104,49,0),"0"),
IFERROR(VLOOKUP($A49,'Season 11'!AK$4:CN$104,49,0),"0"),IFERROR(VLOOKUP($A49,'Season 12'!AK$4:CN$104,49,0),"0"),
IFERROR(VLOOKUP($A49,'Season 13'!AK$4:CN$104,49,0),"0"),IFERROR(VLOOKUP($A49,'Season 14'!AK$4:CN$104,49,0),"0"),IFERROR(VLOOKUP($A49,'Season 15'!AK$4:CN$104,49,0),"0"),)</f>
        <v>0</v>
      </c>
      <c r="AW49" s="518">
        <f>SUM(IFERROR(VLOOKUP($A49,'Season 3'!AK$4:CN$104,50,0),"0"),IFERROR(VLOOKUP($A49,'Season 4'!AK$4:CN$104,50,0),"0"),
IFERROR(VLOOKUP($A49,'Season 5'!AK$4:CN$104,50,0),"0"),IFERROR(VLOOKUP($A49,'Season 6'!AK$4:CN$104,50,0),"0"),
IFERROR(VLOOKUP($A49,'Season 7'!AK$4:CN$104,50,0),"0"),IFERROR(VLOOKUP($A49,'Season 8'!AK$4:CN$104,50,0),"0"),
IFERROR(VLOOKUP($A49,'Season 9'!AK$4:CN$104,50,0),"0"),IFERROR(VLOOKUP($A49,'Season 10'!AK$4:CN$104,50,0),"0"),
IFERROR(VLOOKUP($A49,'Season 11'!AK$4:CN$104,50,0),"0"),IFERROR(VLOOKUP($A49,'Season 12'!AK$4:CN$104,50,0),"0"),
IFERROR(VLOOKUP($A49,'Season 13'!AK$4:CN$104,50,0),"0"),IFERROR(VLOOKUP($A49,'Season 14'!AK$4:CN$104,50,0),"0"),IFERROR(VLOOKUP($A49,'Season 15'!AK$4:CN$104,50,0),"0"),)</f>
        <v>0</v>
      </c>
      <c r="AX49" s="21">
        <f>SUM(IFERROR(VLOOKUP($A49,'Season 3'!AK$4:CN$104,51,0),"0"),IFERROR(VLOOKUP($A49,'Season 4'!AK$4:CN$104,51,0),"0"),
IFERROR(VLOOKUP($A49,'Season 5'!AK$4:CN$104,51,0),"0"),IFERROR(VLOOKUP($A49,'Season 6'!AK$4:CN$104,51,0),"0"),
IFERROR(VLOOKUP($A49,'Season 7'!AK$4:CN$104,51,0),"0"),IFERROR(VLOOKUP($A49,'Season 8'!AK$4:CN$104,51,0),"0"),
IFERROR(VLOOKUP($A49,'Season 9'!AK$4:CN$104,51,0),"0"),IFERROR(VLOOKUP($A49,'Season 10'!AK$4:CN$104,51,0),"0"),
IFERROR(VLOOKUP($A49,'Season 11'!AK$4:CN$104,51,0),"0"),IFERROR(VLOOKUP($A49,'Season 12'!AK$4:CN$104,51,0),"0"),
IFERROR(VLOOKUP($A49,'Season 13'!AK$4:CN$104,51,0),"0"),IFERROR(VLOOKUP($A49,'Season 14'!AK$4:CN$104,51,0),"0"),IFERROR(VLOOKUP($A49,'Season 15'!AK$4:CN$104,51,0),"0"),)</f>
        <v>0</v>
      </c>
      <c r="AY49" s="402">
        <f>SUM(IFERROR(VLOOKUP($A49,'Season 3'!AK$4:CN$104,52,0),"0"),IFERROR(VLOOKUP($A49,'Season 4'!AK$4:CN$104,52,0),"0"),
IFERROR(VLOOKUP($A49,'Season 5'!AK$4:CN$104,52,0),"0"),IFERROR(VLOOKUP($A49,'Season 6'!AK$4:CN$104,52,0),"0"),
IFERROR(VLOOKUP($A49,'Season 7'!AK$4:CN$104,52,0),"0"),IFERROR(VLOOKUP($A49,'Season 8'!AK$4:CN$104,52,0),"0"),
IFERROR(VLOOKUP($A49,'Season 9'!AK$4:CN$104,52,0),"0"),IFERROR(VLOOKUP($A49,'Season 10'!AK$4:CN$104,52,0),"0"),
IFERROR(VLOOKUP($A49,'Season 11'!AK$4:CN$104,52,0),"0"),IFERROR(VLOOKUP($A49,'Season 12'!AK$4:CN$104,52,0),"0"),
IFERROR(VLOOKUP($A49,'Season 13'!AK$4:CN$104,52,0),"0"),IFERROR(VLOOKUP($A49,'Season 14'!AK$4:CN$104,52,0),"0"),IFERROR(VLOOKUP($A49,'Season 15'!AK$4:CN$104,52,0),"0"),)</f>
        <v>0</v>
      </c>
      <c r="AZ49" s="403">
        <f>SUM(IFERROR(VLOOKUP($A49,'Season 1'!AJ$4:CM$104,38,0),"0"),IFERROR(VLOOKUP($A49,'Season 2'!AK$4:CN$104,48,0),"0"),)</f>
        <v>0</v>
      </c>
      <c r="BA49" s="398">
        <f>SUM(IFERROR(VLOOKUP($A49,'Season 1'!AJ$4:CM$104,39,0),"0"),IFERROR(VLOOKUP($A49,'Season 2'!AK$4:CN$104,49,0),"0"),)</f>
        <v>0</v>
      </c>
      <c r="BB49" s="518">
        <f>SUM(IFERROR(VLOOKUP($A49,'Season 1'!AJ$4:CM$104,40,0),"0"),IFERROR(VLOOKUP($A49,'Season 2'!AK$4:CN$104,50,0),"0"),)</f>
        <v>0</v>
      </c>
      <c r="BC49" s="21">
        <f>SUM(IFERROR(VLOOKUP($A49,'Season 1'!AJ$4:CM$104,41,0),"0"),IFERROR(VLOOKUP($A49,'Season 2'!AK$4:CN$104,51,0),"0"),)</f>
        <v>0</v>
      </c>
      <c r="BD49" s="402">
        <f>SUM(IFERROR(VLOOKUP($A49,'Season 1'!AJ$4:CM$104,42,0),"0"),IFERROR(VLOOKUP($A49,'Season 2'!AK$4:CN$104,52,0),"0"),)</f>
        <v>0</v>
      </c>
      <c r="BE49" s="561">
        <f>SUM(
IFERROR(VLOOKUP($A49,'Season 1'!AJ$4:CM$104,48,0),"0"),IFERROR(VLOOKUP($A49,'Season 2'!AK$4:CN$104,53,0),"0"),
IFERROR(VLOOKUP($A49,'Season 3'!AK$4:CN$104,53,0),"0"),IFERROR(VLOOKUP($A49,'Season 4'!AK$4:CN$104,53,0),"0"),
IFERROR(VLOOKUP($A49,'Season 5'!AK$4:CN$104,53,0),"0"),IFERROR(VLOOKUP($A49,'Season 6'!AK$4:CN$104,53,0),"0"),
IFERROR(VLOOKUP($A49,'Season 7'!AK$4:CN$104,53,0),"0"),IFERROR(VLOOKUP($A49,'Season 8'!AK$4:CN$104,53,0),"0"),
IFERROR(VLOOKUP($A49,'Season 9'!AK$4:CN$104,53,0),"0"),IFERROR(VLOOKUP($A49,'Season 10'!AK$4:CN$104,53,0),"0"),
IFERROR(VLOOKUP($A49,'Season 11'!AK$4:CN$104,53,0),"0"),IFERROR(VLOOKUP($A49,'Season 12'!AK$4:CN$104,53,0),"0"),
IFERROR(VLOOKUP($A49,'Season 13'!AK$4:CN$104,53,0),"0"),IFERROR(VLOOKUP($A49,'Season 14'!AK$4:CN$104,53,0),"0"),IFERROR(VLOOKUP($A49,'Season 15'!AK$4:CN$104,53,0),"0"),)</f>
        <v>0</v>
      </c>
      <c r="BF49" s="562">
        <f>SUM(
IFERROR(VLOOKUP($A49,'Season 1'!AJ$4:CM$104,49,0),"0"),IFERROR(VLOOKUP($A49,'Season 2'!AK$4:CN$104,54,0),"0"),
IFERROR(VLOOKUP($A49,'Season 3'!AK$4:CN$104,54,0),"0"),IFERROR(VLOOKUP($A49,'Season 4'!AK$4:CN$104,54,0),"0"),
IFERROR(VLOOKUP($A49,'Season 5'!AK$4:CN$104,54,0),"0"),IFERROR(VLOOKUP($A49,'Season 6'!AK$4:CN$104,54,0),"0"),
IFERROR(VLOOKUP($A49,'Season 7'!AK$4:CN$104,54,0),"0"),IFERROR(VLOOKUP($A49,'Season 8'!AK$4:CN$104,54,0),"0"),
IFERROR(VLOOKUP($A49,'Season 9'!AK$4:CN$104,54,0),"0"),IFERROR(VLOOKUP($A49,'Season 10'!AK$4:CN$104,54,0),"0"),
IFERROR(VLOOKUP($A49,'Season 11'!AK$4:CN$104,540),"0"),IFERROR(VLOOKUP($A49,'Season 12'!AK$4:CN$104,54,0),"0"),
IFERROR(VLOOKUP($A49,'Season 13'!AK$4:CN$104,54,0),"0"),IFERROR(VLOOKUP($A49,'Season 14'!AK$4:CN$104,54,0),"0"),IFERROR(VLOOKUP($A49,'Season 15'!AK$4:CN$104,54,0),"0"),)</f>
        <v>0</v>
      </c>
      <c r="BG49" s="529" t="e">
        <f t="shared" si="1"/>
        <v>#DIV/0!</v>
      </c>
      <c r="BI49" s="553"/>
      <c r="BJ49" s="553"/>
      <c r="BK49" s="553"/>
      <c r="BL49" s="553"/>
      <c r="BM49" s="553"/>
      <c r="BN49" s="553"/>
      <c r="BO49" s="169"/>
      <c r="BP49" s="169"/>
      <c r="BQ49" s="169"/>
      <c r="BR49" s="169"/>
      <c r="BS49" s="12" t="str">
        <f>IFERROR(VLOOKUP($A49,'Season 1'!$AJ$4:$CM$104,50,0),"0")</f>
        <v>0</v>
      </c>
      <c r="BT49" s="12" t="str">
        <f>IFERROR(VLOOKUP($A49,'Season 1'!$AJ$4:$CM$104,51,0),"0")</f>
        <v>0</v>
      </c>
      <c r="BU49" s="12" t="str">
        <f>IFERROR(VLOOKUP($A49,'Season 2'!$AK$4:$CN$104,55,0),"0")</f>
        <v>0</v>
      </c>
      <c r="BV49" s="12" t="str">
        <f>IFERROR(VLOOKUP($A49,'Season 2'!$AK$4:$CN$104,56,0),"0")</f>
        <v>0</v>
      </c>
      <c r="BW49" s="12" t="str">
        <f>IFERROR(VLOOKUP($A49,'Season 3'!$AK$4:$CN$104,55,0),"0")</f>
        <v>0</v>
      </c>
      <c r="BX49" s="12" t="str">
        <f>IFERROR(VLOOKUP($A49,'Season 3'!$AK$4:$CN$104,56,0),"0")</f>
        <v>0</v>
      </c>
      <c r="BY49" s="12" t="str">
        <f>IFERROR(VLOOKUP($A49,'Season 4'!$AK$4:$CN$104,55,0),"0")</f>
        <v>0</v>
      </c>
      <c r="BZ49" s="12" t="str">
        <f>IFERROR(VLOOKUP($A49,'Season 4'!$AK$4:$CN$104,56,0),"0")</f>
        <v>0</v>
      </c>
      <c r="CA49" s="12" t="str">
        <f>IFERROR(VLOOKUP($A49,'Season 5'!$AK$4:$CN$104,55,0),"0")</f>
        <v>0</v>
      </c>
      <c r="CB49" s="12" t="str">
        <f>IFERROR(VLOOKUP($A49,'Season 5'!$AK$4:$CN$104,56,0),"0")</f>
        <v>0</v>
      </c>
      <c r="CC49" s="12" t="str">
        <f>IFERROR(VLOOKUP($A49,'Season 6'!$AK$4:$CN$104,55,0),"0")</f>
        <v>0</v>
      </c>
      <c r="CD49" s="12" t="str">
        <f>IFERROR(VLOOKUP($A49,'Season 6'!$AK$4:$CN$104,56,0),"0")</f>
        <v>0</v>
      </c>
      <c r="CE49" s="12" t="str">
        <f>IFERROR(VLOOKUP($A49,'Season 7'!$AK$4:$CN$104,55,0),"0")</f>
        <v>0</v>
      </c>
      <c r="CF49" s="12" t="str">
        <f>IFERROR(VLOOKUP($A49,'Season 7'!$AK$4:$CN$104,56,0),"0")</f>
        <v>0</v>
      </c>
      <c r="CG49" s="12" t="str">
        <f>IFERROR(VLOOKUP($A49,'Season 8'!$AK$4:$CN$104,55,0),"0")</f>
        <v>0</v>
      </c>
      <c r="CH49" s="12" t="str">
        <f>IFERROR(VLOOKUP($A49,'Season 8'!$AK$4:$CN$104,56,0),"0")</f>
        <v>0</v>
      </c>
      <c r="CI49" s="12" t="str">
        <f>IFERROR(VLOOKUP($A49,'Season 9'!$AK$4:$CN$104,55,0),"0")</f>
        <v>0</v>
      </c>
      <c r="CJ49" s="12" t="str">
        <f>IFERROR(VLOOKUP($A49,'Season 9'!$AK$4:$CN$104,56,0),"0")</f>
        <v>0</v>
      </c>
      <c r="CK49" s="12" t="str">
        <f>IFERROR(VLOOKUP($A49,'Season 10'!$AK$4:$CN$104,55,0),"0")</f>
        <v>0</v>
      </c>
      <c r="CL49" s="12" t="str">
        <f>IFERROR(VLOOKUP($A49,'Season 10'!$AK$4:$CN$104,56,0),"0")</f>
        <v>0</v>
      </c>
      <c r="CM49" s="12" t="str">
        <f>IFERROR(VLOOKUP($A49,'Season 11'!$AK$4:$CN$104,55,0),"0")</f>
        <v>0</v>
      </c>
      <c r="CN49" s="12" t="str">
        <f>IFERROR(VLOOKUP($A49,'Season 11'!$AK$4:$CN$104,56,0),"0")</f>
        <v>0</v>
      </c>
      <c r="CO49" s="12" t="str">
        <f>IFERROR(VLOOKUP($A49,'Season 12'!$AK$4:$CN$104,55,0),"0")</f>
        <v>0</v>
      </c>
      <c r="CP49" s="12" t="str">
        <f>IFERROR(VLOOKUP($A49,'Season 12'!$AK$4:$CN$104,56,0),"0")</f>
        <v>0</v>
      </c>
      <c r="CQ49" s="12" t="str">
        <f>IFERROR(VLOOKUP($A49,'Season 13'!$AK$4:$CN$104,55,0),"0")</f>
        <v>0</v>
      </c>
      <c r="CR49" s="12" t="str">
        <f>IFERROR(VLOOKUP($A49,'Season 13'!$AK$4:$CN$104,56,0),"0")</f>
        <v>0</v>
      </c>
      <c r="CS49" s="12" t="str">
        <f>IFERROR(VLOOKUP($A49,'Season 14'!$AK$4:$CN$104,55,0),"0")</f>
        <v>0</v>
      </c>
      <c r="CT49" s="12" t="str">
        <f>IFERROR(VLOOKUP($A49,'Season 14'!$AK$4:$CN$104,56,0),"0")</f>
        <v>0</v>
      </c>
      <c r="CU49" s="12" t="str">
        <f>IFERROR(VLOOKUP($A49,'Season 15'!$AK$4:$CN$104,55,0),"0")</f>
        <v>0</v>
      </c>
      <c r="CV49" s="12" t="str">
        <f>IFERROR(VLOOKUP($A49,'Season 15'!$AK$4:$CN$104,56,0),"0")</f>
        <v>0</v>
      </c>
    </row>
    <row r="50" spans="1:100" x14ac:dyDescent="0.25">
      <c r="A50" s="545"/>
      <c r="B50" s="516" t="str">
        <f>IFERROR(VLOOKUP('Data Totals'!A50,'Season 1'!AJ$4:CH$104,2,FALSE),IFERROR(VLOOKUP('Data Totals'!A50,'Season 2'!AK$4:CI$104,2,FALSE),IFERROR(VLOOKUP('Data Totals'!A50,'Season 3'!AK$4:CI$104,2,FALSE),IFERROR(VLOOKUP('Data Totals'!A50,'Season 4'!AK$4:CI$104,2,FALSE),IFERROR(VLOOKUP('Data Totals'!A50,'Season 5'!AK$4:CI$104,2,FALSE),IFERROR(VLOOKUP('Data Totals'!A50,'Season 6'!AK$4:CI$104,2,FALSE),IFERROR(VLOOKUP('Data Totals'!A50,'Season 7'!AK$4:CI$104,2,FALSE),IFERROR(VLOOKUP('Data Totals'!A50,'Season 8'!AK$4:CI$104,2,FALSE),IFERROR(VLOOKUP('Data Totals'!A50,'Season 9'!AK$4:CI$104,2,FALSE),IFERROR(VLOOKUP('Data Totals'!A50,'Season 10'!AK$4:CI$104,2,FALSE),IFERROR(VLOOKUP('Data Totals'!A50,'Season 11'!AK$4:CI$104,2,FALSE),IFERROR(VLOOKUP('Data Totals'!A50,'Season 12'!AK$4:CI$104,2,FALSE),IFERROR(VLOOKUP('Data Totals'!A50,'Season 13'!AK$4:CI$104,2,FALSE),IFERROR(VLOOKUP('Data Totals'!A50,'Season 14'!AK$4:CI$104,2,FALSE),IFERROR(VLOOKUP('Data Totals'!A50,'Season 15'!AK$4:CI$104,2,FALSE),"N/A")))))))))))))))</f>
        <v>N/A</v>
      </c>
      <c r="C50" s="517" t="str">
        <f>IFERROR(VLOOKUP('Data Totals'!A50,'Season 1'!AJ$4:CH$104,3,FALSE),IFERROR(VLOOKUP('Data Totals'!A50,'Season 2'!AK$4:CI$104,3,FALSE),IFERROR(VLOOKUP('Data Totals'!A50,'Season 3'!AK$4:CI$104,3,FALSE),IFERROR(VLOOKUP('Data Totals'!A50,'Season 4'!AK$4:CI$104,3,FALSE),IFERROR(VLOOKUP('Data Totals'!A50,'Season 5'!AK$4:CI$104,3,FALSE),IFERROR(VLOOKUP('Data Totals'!A50,'Season 6'!AK$4:CI$104,3,FALSE),IFERROR(VLOOKUP('Data Totals'!A50,'Season 7'!AK$4:CI$104,3,FALSE),IFERROR(VLOOKUP('Data Totals'!A50,'Season 8'!AK$4:CI$104,3,FALSE),IFERROR(VLOOKUP('Data Totals'!A50,'Season 9'!AK$4:CI$104,3,FALSE),IFERROR(VLOOKUP('Data Totals'!A50,'Season 10'!AK$4:CI$104,3,FALSE),IFERROR(VLOOKUP('Data Totals'!A50,'Season 11'!AK$4:CI$104,3,FALSE),IFERROR(VLOOKUP('Data Totals'!A50,'Season 12'!AK$4:CI$104,3,FALSE),IFERROR(VLOOKUP('Data Totals'!A50,'Season 13'!AK$4:CI$104,3,FALSE),IFERROR(VLOOKUP('Data Totals'!A50,'Season 14'!AK$4:CI$104,3,FALSE),IFERROR(VLOOKUP('Data Totals'!A50,'Season 15'!AK$4:CI$104,3,FALSE),"N/A")))))))))))))))</f>
        <v>N/A</v>
      </c>
      <c r="D50" s="517" t="str">
        <f>IFERROR(VLOOKUP('Data Totals'!A50,'Season 15'!AK$4:CI$104,4,FALSE),IFERROR(VLOOKUP('Data Totals'!A50,'Season 14'!AK$4:CI$104,4,FALSE),IFERROR(VLOOKUP('Data Totals'!A50,'Season 13'!AK$4:CI$104,4,FALSE),IFERROR(VLOOKUP('Data Totals'!A50,'Season 12'!AK$4:CI$104,4,FALSE),IFERROR(VLOOKUP('Data Totals'!A50,'Season 11'!AK$4:CI$104,4,FALSE),IFERROR(VLOOKUP('Data Totals'!A50,'Season 10'!AK$4:CI$104,4,FALSE),IFERROR(VLOOKUP('Data Totals'!A50,'Season 9'!AK$4:CI$104,4,FALSE),IFERROR(VLOOKUP('Data Totals'!A50,'Season 8'!AK$4:CI$104,4,FALSE),IFERROR(VLOOKUP('Data Totals'!A50,'Season 7'!AK$4:CI$104,4,FALSE),IFERROR(VLOOKUP('Data Totals'!A50,'Season 6'!AK$4:CI$104,4,FALSE),IFERROR(VLOOKUP('Data Totals'!A50,'Season 5'!AK$4:CI$104,4,FALSE),IFERROR(VLOOKUP('Data Totals'!A50,'Season 4'!AK$4:CI$104,4,FALSE),IFERROR(VLOOKUP('Data Totals'!A50,'Season 3'!AK$4:CI$104,4,FALSE),IFERROR(VLOOKUP('Data Totals'!A50,'Season 2'!AK$4:CI$104,4,FALSE),IFERROR(VLOOKUP('Data Totals'!A50,'Season 1'!AJ$4:CH$104,4,FALSE),"N/A")))))))))))))))</f>
        <v>N/A</v>
      </c>
      <c r="E50" s="517" t="e">
        <f t="shared" si="0"/>
        <v>#VALUE!</v>
      </c>
      <c r="F50" s="398">
        <f>SUM(IFERROR(VLOOKUP(A50,BI$3:BN$152,2,0),"0"),
IFERROR(VLOOKUP(A50,'Season 1'!AJ$4:CM$104,7,0),"0"),IFERROR(VLOOKUP(A50,'Season 2'!AK$4:CN$104,7,0),"0"),
IFERROR(VLOOKUP(A50,'Season 3'!AK$4:CN$104,7,0),"0"),IFERROR(VLOOKUP(A50,'Season 4'!AK$4:CN$104,7,0),"0"),
IFERROR(VLOOKUP(A50,'Season 5'!AK$4:CN$104,7,0),"0"),IFERROR(VLOOKUP(A50,'Season 6'!AK$4:CN$104,7,0),"0"),
IFERROR(VLOOKUP(A50,'Season 7'!AK$4:CN$104,7,0),"0"),IFERROR(VLOOKUP(A50,'Season 8'!AK$4:CN$104,7,0),"0"),
IFERROR(VLOOKUP(A50,'Season 9'!AK$4:CN$104,7,0),"0"),IFERROR(VLOOKUP(A50,'Season 10'!AK$4:CN$104,7,0),"0"),
IFERROR(VLOOKUP(A50,'Season 11'!AK$4:CN$104,7,0),"0"),IFERROR(VLOOKUP(A50,'Season 12'!AK$4:CN$104,7,0),"0"),
IFERROR(VLOOKUP(A50,'Season 13'!AK$4:CN$104,7,0),"0"),IFERROR(VLOOKUP(A50,'Season 14'!AK$4:CN$104,7,0),"0"),IFERROR(VLOOKUP(A50,'Season 15'!AK$4:CN$104,7,0),"0"),)</f>
        <v>0</v>
      </c>
      <c r="G50" s="398">
        <f>SUM(
IFERROR(VLOOKUP(A50,'Season 1'!AJ$4:CM$104,8,0),"0"),IFERROR(VLOOKUP(A50,'Season 2'!AK$4:CN$104,8,0),"0"),
IFERROR(VLOOKUP(A50,'Season 3'!AK$4:CN$104,8,0),"0"),IFERROR(VLOOKUP(A50,'Season 4'!AK$4:CN$104,8,0),"0"),
IFERROR(VLOOKUP(A50,'Season 5'!AK$4:CN$104,8,0),"0"),IFERROR(VLOOKUP(A50,'Season 6'!AK$4:CN$104,8,0),"0"),
IFERROR(VLOOKUP(A50,'Season 7'!AK$4:CN$104,8,0),"0"),IFERROR(VLOOKUP(A50,'Season 8'!AK$4:CN$104,8,0),"0"),
IFERROR(VLOOKUP(A50,'Season 9'!AK$4:CN$104,8,0),"0"),IFERROR(VLOOKUP(A50,'Season 10'!AK$4:CN$104,8,0),"0"),
IFERROR(VLOOKUP(A50,'Season 11'!AK$4:CN$104,8,0),"0"),IFERROR(VLOOKUP(A50,'Season 12'!AK$4:CN$104,8,0),"0"),
IFERROR(VLOOKUP(A50,'Season 13'!AK$4:CN$104,8,0),"0"),IFERROR(VLOOKUP(A50,'Season 14'!AK$4:CN$104,8,0),"0"),IFERROR(VLOOKUP(A50,'Season 15'!AK$4:CN$104,8,0),"0"),)</f>
        <v>0</v>
      </c>
      <c r="H50" s="329">
        <f>SUM(
IFERROR(VLOOKUP(A50,'Season 1'!AJ$4:CM$104,9,0),"0"),IFERROR(VLOOKUP(A50,'Season 2'!AK$4:CN$104,9,0),"0"),
IFERROR(VLOOKUP(A50,'Season 3'!AK$4:CN$104,9,0),"0"),IFERROR(VLOOKUP(A50,'Season 4'!AK$4:CN$104,9,0),"0"),
IFERROR(VLOOKUP(A50,'Season 5'!AK$4:CN$104,9,0),"0"),IFERROR(VLOOKUP(A50,'Season 6'!AK$4:CN$104,9,0),"0"),
IFERROR(VLOOKUP(A50,'Season 7'!AK$4:CN$104,9,0),"0"),IFERROR(VLOOKUP(A50,'Season 8'!AK$4:CN$104,9,0),"0"),
IFERROR(VLOOKUP(A50,'Season 9'!AK$4:CN$104,9,0),"0"),IFERROR(VLOOKUP(A50,'Season 10'!AK$4:CN$104,9,0),"0"),
IFERROR(VLOOKUP(A50,'Season 11'!AK$4:CN$104,9,0),"0"),IFERROR(VLOOKUP(A50,'Season 12'!AK$4:CN$104,9,0),"0"),
IFERROR(VLOOKUP(A50,'Season 13'!AK$4:CN$104,9,0),"0"),IFERROR(VLOOKUP(A50,'Season 14'!AK$4:CN$104,9,0),"0"),IFERROR(VLOOKUP(A50,'Season 15'!AK$4:CN$104,9,0),"0"),)</f>
        <v>0</v>
      </c>
      <c r="I50" s="518">
        <f>SUM(
IFERROR(VLOOKUP(A50,'Season 1'!AJ$4:CM$104,10,0),"0"),IFERROR(VLOOKUP(A50,'Season 2'!AK$4:CN$104,10,0),"0"),
IFERROR(VLOOKUP(A50,'Season 3'!AK$4:CN$104,10,0),"0"),IFERROR(VLOOKUP(A50,'Season 4'!AK$4:CN$104,10,0),"0"),
IFERROR(VLOOKUP(A50,'Season 5'!AK$4:CN$104,10,0),"0"),IFERROR(VLOOKUP(A50,'Season 6'!AK$4:CN$104,10,0),"0"),
IFERROR(VLOOKUP(A50,'Season 7'!AK$4:CN$104,10,0),"0"),IFERROR(VLOOKUP(A50,'Season 8'!AK$4:CN$104,10,0),"0"),
IFERROR(VLOOKUP(A50,'Season 9'!AK$4:CN$104,10,0),"0"),IFERROR(VLOOKUP(A50,'Season 10'!AK$4:CN$104,10,0),"0"),
IFERROR(VLOOKUP(A50,'Season 11'!AK$4:CN$104,10,0),"0"),IFERROR(VLOOKUP(A50,'Season 12'!AK$4:CN$104,10,0),"0"),
IFERROR(VLOOKUP(A50,'Season 13'!AK$4:CN$104,10,0),"0"),IFERROR(VLOOKUP(A50,'Season 14'!AK$4:CN$104,10,0),"0"),IFERROR(VLOOKUP(A50,'Season 15'!AK$4:CN$104,10,0),"0"),)</f>
        <v>0</v>
      </c>
      <c r="J50" s="21">
        <f>SUM(IFERROR(VLOOKUP(A50,BI$3:BN$152,3,0),"0"),
IFERROR(VLOOKUP(A50,'Season 1'!AJ$4:CM$104,11,0),"0"),IFERROR(VLOOKUP(A50,'Season 2'!AK$4:CN$104,11,0),"0"),
IFERROR(VLOOKUP(A50,'Season 3'!AK$4:CN$104,11,0),"0"),IFERROR(VLOOKUP(A50,'Season 4'!AK$4:CN$104,11,0),"0"),
IFERROR(VLOOKUP(A50,'Season 5'!AK$4:CN$104,11,0),"0"),IFERROR(VLOOKUP(A50,'Season 6'!AK$4:CN$104,11,0),"0"),
IFERROR(VLOOKUP(A50,'Season 7'!AK$4:CN$104,11,0),"0"),IFERROR(VLOOKUP(A50,'Season 8'!AK$4:CN$104,11,0),"0"),
IFERROR(VLOOKUP(A50,'Season 9'!AK$4:CN$104,11,0),"0"),IFERROR(VLOOKUP(A50,'Season 10'!AK$4:CN$104,11,0),"0"),
IFERROR(VLOOKUP(A50,'Season 11'!AK$4:CN$104,11,0),"0"),IFERROR(VLOOKUP(A50,'Season 12'!AK$4:CN$104,11,0),"0"),
IFERROR(VLOOKUP(A50,'Season 13'!AK$4:CN$104,11,0),"0"),IFERROR(VLOOKUP(A50,'Season 14'!AK$4:CN$104,11,0),"0"),IFERROR(VLOOKUP(A50,'Season 15'!AK$4:CN$104,11,0),"0"),)</f>
        <v>0</v>
      </c>
      <c r="K50" s="402">
        <f>SUM(IFERROR(VLOOKUP($A50,BI$3:BN$152,4,0),"0"),
IFERROR(VLOOKUP($A50,'Season 1'!AJ$4:CM$104,12,0),"0"),IFERROR(VLOOKUP($A50,'Season 2'!AK$4:CN$104,12,0),"0"),
IFERROR(VLOOKUP($A50,'Season 3'!AK$4:CN$104,12,0),"0"),IFERROR(VLOOKUP($A50,'Season 4'!AK$4:CN$104,12,0),"0"),
IFERROR(VLOOKUP($A50,'Season 5'!AK$4:CN$104,12,0),"0"),IFERROR(VLOOKUP($A50,'Season 6'!AK$4:CN$104,12,0),"0"),
IFERROR(VLOOKUP($A50,'Season 7'!AK$4:CN$104,12,0),"0"),IFERROR(VLOOKUP($A50,'Season 8'!AK$4:CN$104,12,0),"0"),
IFERROR(VLOOKUP($A50,'Season 9'!AK$4:CN$104,12,0),"0"),IFERROR(VLOOKUP($A50,'Season 10'!AK$4:CN$104,12,0),"0"),
IFERROR(VLOOKUP($A50,'Season 11'!AK$4:CN$104,12,0),"0"),IFERROR(VLOOKUP($A50,'Season 12'!AK$4:CN$104,12,0),"0"),
IFERROR(VLOOKUP($A50,'Season 13'!AK$4:CN$104,12,0),"0"),IFERROR(VLOOKUP($A50,'Season 14'!AK$4:CN$104,12,0),"0"),IFERROR(VLOOKUP(A50,'Season 15'!AK$4:CN$104,12,0),"0"),)</f>
        <v>0</v>
      </c>
      <c r="L50" s="403">
        <f>SUM(
IFERROR(VLOOKUP($A50,'Season 1'!AJ$4:CM$104,13,0),"0"),IFERROR(VLOOKUP($A50,'Season 2'!AK$4:CN$104,13,0),"0"),
IFERROR(VLOOKUP($A50,'Season 3'!AK$4:CN$104,13,0),"0"),IFERROR(VLOOKUP($A50,'Season 4'!AK$4:CN$104,13,0),"0"),
IFERROR(VLOOKUP($A50,'Season 5'!AK$4:CN$104,13,0),"0"),IFERROR(VLOOKUP($A50,'Season 6'!AK$4:CN$104,13,0),"0"),
IFERROR(VLOOKUP($A50,'Season 7'!AK$4:CN$104,13,0),"0"),IFERROR(VLOOKUP($A50,'Season 8'!AK$4:CN$104,13,0),"0"),
IFERROR(VLOOKUP($A50,'Season 9'!AK$4:CN$104,13,0),"0"),IFERROR(VLOOKUP($A50,'Season 10'!AK$4:CN$104,13,0),"0"),
IFERROR(VLOOKUP($A50,'Season 11'!AK$4:CN$104,13,0),"0"),IFERROR(VLOOKUP($A50,'Season 12'!AK$4:CN$104,13,0),"0"),
IFERROR(VLOOKUP($A50,'Season 13'!AK$4:CN$104,13,0),"0"),IFERROR(VLOOKUP($A50,'Season 14'!AK$4:CN$104,13,0),"0"),IFERROR(VLOOKUP(A50,'Season 15'!AK$4:CN$104,13,0),"0"),)</f>
        <v>0</v>
      </c>
      <c r="M50" s="398">
        <f>SUM(
IFERROR(VLOOKUP($A50,'Season 1'!AJ$4:CM$104,14,0),"0"),IFERROR(VLOOKUP($A50,'Season 2'!AK$4:CN$104,14,0),"0"),
IFERROR(VLOOKUP($A50,'Season 3'!AK$4:CN$104,14,0),"0"),IFERROR(VLOOKUP($A50,'Season 4'!AK$4:CN$104,14,0),"0"),
IFERROR(VLOOKUP($A50,'Season 5'!AK$4:CN$104,14,0),"0"),IFERROR(VLOOKUP($A50,'Season 6'!AK$4:CN$104,14,0),"0"),
IFERROR(VLOOKUP($A50,'Season 7'!AK$4:CN$104,14,0),"0"),IFERROR(VLOOKUP($A50,'Season 8'!AK$4:CN$104,14,0),"0"),
IFERROR(VLOOKUP($A50,'Season 9'!AK$4:CN$104,14,0),"0"),IFERROR(VLOOKUP($A50,'Season 10'!AK$4:CN$104,14,0),"0"),
IFERROR(VLOOKUP($A50,'Season 11'!AK$4:CN$104,14,0),"0"),IFERROR(VLOOKUP($A50,'Season 12'!AK$4:CN$104,14,0),"0"),
IFERROR(VLOOKUP($A50,'Season 13'!AK$4:CN$104,14,0),"0"),IFERROR(VLOOKUP($A50,'Season 14'!AK$4:CN$104,14,0),"0"),IFERROR(VLOOKUP(A50,'Season 15'!AK$4:CN$104,14,0),"0"),)</f>
        <v>0</v>
      </c>
      <c r="N50" s="518">
        <f>SUM(
IFERROR(VLOOKUP($A50,'Season 1'!AJ$4:CM$104,15,0),"0"),IFERROR(VLOOKUP($A50,'Season 2'!AK$4:CN$104,15,0),"0"),
IFERROR(VLOOKUP($A50,'Season 3'!AK$4:CN$104,15,0),"0"),IFERROR(VLOOKUP($A50,'Season 4'!AK$4:CN$104,15,0),"0"),
IFERROR(VLOOKUP($A50,'Season 5'!AK$4:CN$104,15,0),"0"),IFERROR(VLOOKUP($A50,'Season 6'!AK$4:CN$104,15,0),"0"),
IFERROR(VLOOKUP($A50,'Season 7'!AK$4:CN$104,15,0),"0"),IFERROR(VLOOKUP($A50,'Season 8'!AK$4:CN$104,15,0),"0"),
IFERROR(VLOOKUP($A50,'Season 9'!AK$4:CN$104,15,0),"0"),IFERROR(VLOOKUP($A50,'Season 10'!AK$4:CN$104,15,0),"0"),
IFERROR(VLOOKUP($A50,'Season 11'!AK$4:CN$104,15,0),"0"),IFERROR(VLOOKUP($A50,'Season 12'!AK$4:CN$104,15,0),"0"),
IFERROR(VLOOKUP($A50,'Season 13'!AK$4:CN$104,15,0),"0"),IFERROR(VLOOKUP($A50,'Season 14'!AK$4:CN$104,15,0),"0"),IFERROR(VLOOKUP(A50,'Season 15'!AK$4:CN$104,15,0),"0"),)</f>
        <v>0</v>
      </c>
      <c r="O50" s="21">
        <f>SUM(
IFERROR(VLOOKUP($A50,'Season 1'!AJ$4:CM$104,16,0),"0"),IFERROR(VLOOKUP($A50,'Season 2'!AK$4:CN$104,16,0),"0"),
IFERROR(VLOOKUP($A50,'Season 3'!AK$4:CN$104,16,0),"0"),IFERROR(VLOOKUP($A50,'Season 4'!AK$4:CN$104,16,0),"0"),
IFERROR(VLOOKUP($A50,'Season 5'!AK$4:CN$104,16,0),"0"),IFERROR(VLOOKUP($A50,'Season 6'!AK$4:CN$104,16,0),"0"),
IFERROR(VLOOKUP($A50,'Season 7'!AK$4:CN$104,16,0),"0"),IFERROR(VLOOKUP($A50,'Season 8'!AK$4:CN$104,16,0),"0"),
IFERROR(VLOOKUP($A50,'Season 9'!AK$4:CN$104,16,0),"0"),IFERROR(VLOOKUP($A50,'Season 10'!AK$4:CN$104,16,0),"0"),
IFERROR(VLOOKUP($A50,'Season 11'!AK$4:CN$104,16,0),"0"),IFERROR(VLOOKUP($A50,'Season 12'!AK$4:CN$104,16,0),"0"),
IFERROR(VLOOKUP($A50,'Season 13'!AK$4:CN$104,16,0),"0"),IFERROR(VLOOKUP($A50,'Season 14'!AK$4:CN$104,16,0),"0"),IFERROR(VLOOKUP(A50,'Season 15'!AK$4:CN$104,16,0),"0"),)</f>
        <v>0</v>
      </c>
      <c r="P50" s="402">
        <f>SUM(
IFERROR(VLOOKUP($A50,'Season 1'!AJ$4:CM$104,17,0),"0"),IFERROR(VLOOKUP($A50,'Season 2'!AK$4:CN$104,17,0),"0"),
IFERROR(VLOOKUP($A50,'Season 3'!AK$4:CN$104,17,0),"0"),IFERROR(VLOOKUP($A50,'Season 4'!AK$4:CN$104,17,0),"0"),
IFERROR(VLOOKUP($A50,'Season 5'!AK$4:CN$104,17,0),"0"),IFERROR(VLOOKUP($A50,'Season 6'!AK$4:CN$104,17,0),"0"),
IFERROR(VLOOKUP($A50,'Season 7'!AK$4:CN$104,17,0),"0"),IFERROR(VLOOKUP($A50,'Season 8'!AK$4:CN$104,17,0),"0"),
IFERROR(VLOOKUP($A50,'Season 9'!AK$4:CN$104,17,0),"0"),IFERROR(VLOOKUP($A50,'Season 10'!AK$4:CN$104,17,0),"0"),
IFERROR(VLOOKUP($A50,'Season 11'!AK$4:CN$104,17,0),"0"),IFERROR(VLOOKUP($A50,'Season 12'!AK$4:CN$104,17,0),"0"),
IFERROR(VLOOKUP($A50,'Season 13'!AK$4:CN$104,17,0),"0"),IFERROR(VLOOKUP($A50,'Season 14'!AK$4:CN$104,17,0),"0"),IFERROR(VLOOKUP(A50,'Season 15'!AK$4:CN$104,17,0),"0"),)</f>
        <v>0</v>
      </c>
      <c r="Q50" s="403">
        <f>SUM(
IFERROR(VLOOKUP($A50,'Season 1'!AJ$4:CM$104,18,0),"0"),IFERROR(VLOOKUP($A50,'Season 2'!AK$4:CN$104,18,0),"0"),
IFERROR(VLOOKUP($A50,'Season 3'!AK$4:CN$104,18,0),"0"),IFERROR(VLOOKUP($A50,'Season 4'!AK$4:CN$104,18,0),"0"),
IFERROR(VLOOKUP($A50,'Season 5'!AK$4:CN$104,18,0),"0"),IFERROR(VLOOKUP($A50,'Season 6'!AK$4:CN$104,18,0),"0"),
IFERROR(VLOOKUP($A50,'Season 7'!AK$4:CN$104,18,0),"0"),IFERROR(VLOOKUP($A50,'Season 8'!AK$4:CN$104,18,0),"0"),
IFERROR(VLOOKUP($A50,'Season 9'!AK$4:CN$104,18,0),"0"),IFERROR(VLOOKUP($A50,'Season 10'!AK$4:CN$104,18,0),"0"),
IFERROR(VLOOKUP($A50,'Season 11'!AK$4:CN$104,18,0),"0"),IFERROR(VLOOKUP($A50,'Season 12'!AK$4:CN$104,18,0),"0"),
IFERROR(VLOOKUP($A50,'Season 13'!AK$4:CN$104,18,0),"0"),IFERROR(VLOOKUP($A50,'Season 14'!AK$4:CN$104,18,0),"0"),IFERROR(VLOOKUP(A50,'Season 15'!AK$4:CN$104,18,0),"0"),)</f>
        <v>0</v>
      </c>
      <c r="R50" s="398">
        <f>SUM(
IFERROR(VLOOKUP($A50,'Season 1'!AJ$4:CM$104,19,0),"0"),IFERROR(VLOOKUP($A50,'Season 2'!AK$4:CN$104,19,0),"0"),
IFERROR(VLOOKUP($A50,'Season 3'!AK$4:CN$104,19,0),"0"),IFERROR(VLOOKUP($A50,'Season 4'!AK$4:CN$104,19,0),"0"),
IFERROR(VLOOKUP($A50,'Season 5'!AK$4:CN$104,19,0),"0"),IFERROR(VLOOKUP($A50,'Season 6'!AK$4:CN$104,19,0),"0"),
IFERROR(VLOOKUP($A50,'Season 7'!AK$4:CN$104,19,0),"0"),IFERROR(VLOOKUP($A50,'Season 8'!AK$4:CN$104,19,0),"0"),
IFERROR(VLOOKUP($A50,'Season 9'!AK$4:CN$104,19,0),"0"),IFERROR(VLOOKUP($A50,'Season 10'!AK$4:CN$104,19,0),"0"),
IFERROR(VLOOKUP($A50,'Season 11'!AK$4:CN$104,19,0),"0"),IFERROR(VLOOKUP($A50,'Season 12'!AK$4:CN$104,19,0),"0"),
IFERROR(VLOOKUP($A50,'Season 13'!AK$4:CN$104,19,0),"0"),IFERROR(VLOOKUP($A50,'Season 14'!AK$4:CN$104,19,0),"0"),IFERROR(VLOOKUP(A50,'Season 15'!AK$4:CN$104,19,0),"0"),)</f>
        <v>0</v>
      </c>
      <c r="S50" s="518">
        <f>SUM(
IFERROR(VLOOKUP($A50,'Season 1'!AJ$4:CM$104,20,0),"0"),IFERROR(VLOOKUP($A50,'Season 2'!AK$4:CN$104,20,0),"0"),
IFERROR(VLOOKUP($A50,'Season 3'!AK$4:CN$104,20,0),"0"),IFERROR(VLOOKUP($A50,'Season 4'!AK$4:CN$104,20,0),"0"),
IFERROR(VLOOKUP($A50,'Season 5'!AK$4:CN$104,20,0),"0"),IFERROR(VLOOKUP($A50,'Season 6'!AK$4:CN$104,20,0),"0"),
IFERROR(VLOOKUP($A50,'Season 7'!AK$4:CN$104,20,0),"0"),IFERROR(VLOOKUP($A50,'Season 8'!AK$4:CN$104,20,0),"0"),
IFERROR(VLOOKUP($A50,'Season 9'!AK$4:CN$104,20,0),"0"),IFERROR(VLOOKUP($A50,'Season 10'!AK$4:CN$104,20,0),"0"),
IFERROR(VLOOKUP($A50,'Season 11'!AK$4:CN$104,20,0),"0"),IFERROR(VLOOKUP($A50,'Season 12'!AK$4:CN$104,20,0),"0"),
IFERROR(VLOOKUP($A50,'Season 13'!AK$4:CN$104,20,0),"0"),IFERROR(VLOOKUP($A50,'Season 14'!AK$4:CN$104,20,0),"0"),IFERROR(VLOOKUP(A50,'Season 15'!AK$4:CN$104,20,0),"0"),)</f>
        <v>0</v>
      </c>
      <c r="T50" s="21">
        <f>SUM(
IFERROR(VLOOKUP($A50,'Season 1'!AJ$4:CM$104,21,0),"0"),IFERROR(VLOOKUP($A50,'Season 2'!AK$4:CN$104,21,0),"0"),
IFERROR(VLOOKUP($A50,'Season 3'!AK$4:CN$104,21,0),"0"),IFERROR(VLOOKUP($A50,'Season 4'!AK$4:CN$104,21,0),"0"),
IFERROR(VLOOKUP($A50,'Season 5'!AK$4:CN$104,21,0),"0"),IFERROR(VLOOKUP($A50,'Season 6'!AK$4:CN$104,21,0),"0"),
IFERROR(VLOOKUP($A50,'Season 7'!AK$4:CN$104,21,0),"0"),IFERROR(VLOOKUP($A50,'Season 8'!AK$4:CN$104,21,0),"0"),
IFERROR(VLOOKUP($A50,'Season 9'!AK$4:CN$104,21,0),"0"),IFERROR(VLOOKUP($A50,'Season 10'!AK$4:CN$104,21,0),"0"),
IFERROR(VLOOKUP($A50,'Season 11'!AK$4:CN$104,21,0),"0"),IFERROR(VLOOKUP($A50,'Season 12'!AK$4:CN$104,21,0),"0"),
IFERROR(VLOOKUP($A50,'Season 13'!AK$4:CN$104,21,0),"0"),IFERROR(VLOOKUP($A50,'Season 14'!AK$4:CN$104,21,0),"0"),IFERROR(VLOOKUP(A50,'Season 15'!AK$4:CN$104,21,0),"0"),)</f>
        <v>0</v>
      </c>
      <c r="U50" s="402">
        <f>SUM(
IFERROR(VLOOKUP($A50,'Season 1'!AJ$4:CM$104,22,0),"0"),IFERROR(VLOOKUP($A50,'Season 2'!AK$4:CN$104,22,0),"0"),
IFERROR(VLOOKUP($A50,'Season 3'!AK$4:CN$104,22,0),"0"),IFERROR(VLOOKUP($A50,'Season 4'!AK$4:CN$104,22,0),"0"),
IFERROR(VLOOKUP($A50,'Season 5'!AK$4:CN$104,22,0),"0"),IFERROR(VLOOKUP($A50,'Season 6'!AK$4:CN$104,22,0),"0"),
IFERROR(VLOOKUP($A50,'Season 7'!AK$4:CN$104,22,0),"0"),IFERROR(VLOOKUP($A50,'Season 8'!AK$4:CN$104,22,0),"0"),
IFERROR(VLOOKUP($A50,'Season 9'!AK$4:CN$104,22,0),"0"),IFERROR(VLOOKUP($A50,'Season 10'!AK$4:CN$104,22,0),"0"),
IFERROR(VLOOKUP($A50,'Season 11'!AK$4:CN$104,22,0),"0"),IFERROR(VLOOKUP($A50,'Season 12'!AK$4:CN$104,22,0),"0"),
IFERROR(VLOOKUP($A50,'Season 13'!AK$4:CN$104,22,0),"0"),IFERROR(VLOOKUP($A50,'Season 14'!AK$4:CN$104,22,0),"0"),IFERROR(VLOOKUP(A50,'Season 15'!AK$4:CN$104,22,0),"0"),)</f>
        <v>0</v>
      </c>
      <c r="V50" s="403">
        <f>SUM(
IFERROR(VLOOKUP($A50,'Season 1'!AJ$4:CM$104,23,0),"0"),IFERROR(VLOOKUP($A50,'Season 2'!AK$4:CN$104,23,0),"0"),
IFERROR(VLOOKUP($A50,'Season 3'!AK$4:CN$104,23,0),"0"),IFERROR(VLOOKUP($A50,'Season 4'!AK$4:CN$104,23,0),"0"),
IFERROR(VLOOKUP($A50,'Season 5'!AK$4:CN$104,23,0),"0"),IFERROR(VLOOKUP($A50,'Season 6'!AK$4:CN$104,23,0),"0"),
IFERROR(VLOOKUP($A50,'Season 7'!AK$4:CN$104,23,0),"0"),IFERROR(VLOOKUP($A50,'Season 8'!AK$4:CN$104,23,0),"0"),
IFERROR(VLOOKUP($A50,'Season 9'!AK$4:CN$104,23,0),"0"),IFERROR(VLOOKUP($A50,'Season 10'!AK$4:CN$104,23,0),"0"),
IFERROR(VLOOKUP($A50,'Season 11'!AK$4:CN$104,23,0),"0"),IFERROR(VLOOKUP($A50,'Season 12'!AK$4:CN$104,23,0),"0"),
IFERROR(VLOOKUP($A50,'Season 13'!AK$4:CN$104,23,0),"0"),IFERROR(VLOOKUP($A50,'Season 14'!AK$4:CN$104,23,0),"0"),IFERROR(VLOOKUP($A50,'Season 15'!AK$4:CN$104,23,0),"0"),)</f>
        <v>0</v>
      </c>
      <c r="W50" s="398">
        <f>SUM(
IFERROR(VLOOKUP($A50,'Season 1'!AJ$4:CM$104,24,0),"0"),IFERROR(VLOOKUP($A50,'Season 2'!AK$4:CN$104,24,0),"0"),
IFERROR(VLOOKUP($A50,'Season 3'!AK$4:CN$104,24,0),"0"),IFERROR(VLOOKUP($A50,'Season 4'!AK$4:CN$104,24,0),"0"),
IFERROR(VLOOKUP($A50,'Season 5'!AK$4:CN$104,24,0),"0"),IFERROR(VLOOKUP($A50,'Season 6'!AK$4:CN$104,24,0),"0"),
IFERROR(VLOOKUP($A50,'Season 7'!AK$4:CN$104,24,0),"0"),IFERROR(VLOOKUP($A50,'Season 8'!AK$4:CN$104,24,0),"0"),
IFERROR(VLOOKUP($A50,'Season 9'!AK$4:CN$104,24,0),"0"),IFERROR(VLOOKUP($A50,'Season 10'!AK$4:CN$104,24,0),"0"),
IFERROR(VLOOKUP($A50,'Season 11'!AK$4:CN$104,24,0),"0"),IFERROR(VLOOKUP($A50,'Season 12'!AK$4:CN$104,24,0),"0"),
IFERROR(VLOOKUP($A50,'Season 13'!AK$4:CN$104,24,0),"0"),IFERROR(VLOOKUP($A50,'Season 14'!AK$4:CN$104,24,0),"0"),IFERROR(VLOOKUP($A50,'Season 15'!AK$4:CN$104,24,0),"0"),)</f>
        <v>0</v>
      </c>
      <c r="X50" s="518">
        <f>SUM(
IFERROR(VLOOKUP($A50,'Season 1'!AJ$4:CM$104,25,0),"0"),IFERROR(VLOOKUP($A50,'Season 2'!AK$4:CN$104,25,0),"0"),
IFERROR(VLOOKUP($A50,'Season 3'!AK$4:CN$104,25,0),"0"),IFERROR(VLOOKUP($A50,'Season 4'!AK$4:CN$104,25,0),"0"),
IFERROR(VLOOKUP($A50,'Season 5'!AK$4:CN$104,25,0),"0"),IFERROR(VLOOKUP($A50,'Season 6'!AK$4:CN$104,25,0),"0"),
IFERROR(VLOOKUP($A50,'Season 7'!AK$4:CN$104,25,0),"0"),IFERROR(VLOOKUP($A50,'Season 8'!AK$4:CN$104,25,0),"0"),
IFERROR(VLOOKUP($A50,'Season 9'!AK$4:CN$104,25,0),"0"),IFERROR(VLOOKUP($A50,'Season 10'!AK$4:CN$104,25,0),"0"),
IFERROR(VLOOKUP($A50,'Season 11'!AK$4:CN$104,25,0),"0"),IFERROR(VLOOKUP($A50,'Season 12'!AK$4:CN$104,25,0),"0"),
IFERROR(VLOOKUP($A50,'Season 13'!AK$4:CN$104,25,0),"0"),IFERROR(VLOOKUP($A50,'Season 14'!AK$4:CN$104,25,0),"0"),IFERROR(VLOOKUP($A50,'Season 15'!AK$4:CN$104,25,0),"0"),)</f>
        <v>0</v>
      </c>
      <c r="Y50" s="21">
        <f>SUM(
IFERROR(VLOOKUP($A50,'Season 1'!AJ$4:CM$104,26,0),"0"),IFERROR(VLOOKUP($A50,'Season 2'!AK$4:CN$104,26,0),"0"),
IFERROR(VLOOKUP($A50,'Season 3'!AK$4:CN$104,26,0),"0"),IFERROR(VLOOKUP($A50,'Season 4'!AK$4:CN$104,26,0),"0"),
IFERROR(VLOOKUP($A50,'Season 5'!AK$4:CN$104,26,0),"0"),IFERROR(VLOOKUP($A50,'Season 6'!AK$4:CN$104,26,0),"0"),
IFERROR(VLOOKUP($A50,'Season 7'!AK$4:CN$104,26,0),"0"),IFERROR(VLOOKUP($A50,'Season 8'!AK$4:CN$104,26,0),"0"),
IFERROR(VLOOKUP($A50,'Season 9'!AK$4:CN$104,26,0),"0"),IFERROR(VLOOKUP($A50,'Season 10'!AK$4:CN$104,26,0),"0"),
IFERROR(VLOOKUP($A50,'Season 11'!AK$4:CN$104,26,0),"0"),IFERROR(VLOOKUP($A50,'Season 12'!AK$4:CN$104,26,0),"0"),
IFERROR(VLOOKUP($A50,'Season 13'!AK$4:CN$104,26,0),"0"),IFERROR(VLOOKUP($A50,'Season 14'!AK$4:CN$104,26,0),"0"),IFERROR(VLOOKUP($A50,'Season 15'!AK$4:CN$104,26,0),"0"),)</f>
        <v>0</v>
      </c>
      <c r="Z50" s="402">
        <f>SUM(
IFERROR(VLOOKUP($A50,'Season 1'!AJ$4:CM$104,27,0),"0"),IFERROR(VLOOKUP($A50,'Season 2'!AK$4:CN$104,27,0),"0"),
IFERROR(VLOOKUP($A50,'Season 3'!AK$4:CN$104,27,0),"0"),IFERROR(VLOOKUP($A50,'Season 4'!AK$4:CN$104,27,0),"0"),
IFERROR(VLOOKUP($A50,'Season 5'!AK$4:CN$104,27,0),"0"),IFERROR(VLOOKUP($A50,'Season 6'!AK$4:CN$104,27,0),"0"),
IFERROR(VLOOKUP($A50,'Season 7'!AK$4:CN$104,27,0),"0"),IFERROR(VLOOKUP($A50,'Season 8'!AK$4:CN$104,27,0),"0"),
IFERROR(VLOOKUP($A50,'Season 9'!AK$4:CN$104,27,0),"0"),IFERROR(VLOOKUP($A50,'Season 10'!AK$4:CN$104,27,0),"0"),
IFERROR(VLOOKUP($A50,'Season 11'!AK$4:CN$104,27,0),"0"),IFERROR(VLOOKUP($A50,'Season 12'!AK$4:CN$104,27,0),"0"),
IFERROR(VLOOKUP($A50,'Season 13'!AK$4:CN$104,27,0),"0"),IFERROR(VLOOKUP($A50,'Season 14'!AK$4:CN$104,27,0),"0"),IFERROR(VLOOKUP($A50,'Season 15'!AK$4:CN$104,27,0),"0"),)</f>
        <v>0</v>
      </c>
      <c r="AA50" s="403">
        <f>SUM(
IFERROR(VLOOKUP($A50,'Season 1'!AJ$4:CM$104,28,0),"0"),IFERROR(VLOOKUP($A50,'Season 2'!AK$4:CN$104,28,0),"0"),
IFERROR(VLOOKUP($A50,'Season 3'!AK$4:CN$104,28,0),"0"),IFERROR(VLOOKUP($A50,'Season 4'!AK$4:CN$104,28,0),"0"),
IFERROR(VLOOKUP($A50,'Season 5'!AK$4:CN$104,28,0),"0"),IFERROR(VLOOKUP($A50,'Season 6'!AK$4:CN$104,28,0),"0"),
IFERROR(VLOOKUP($A50,'Season 7'!AK$4:CN$104,28,0),"0"),IFERROR(VLOOKUP($A50,'Season 8'!AK$4:CN$104,28,0),"0"),
IFERROR(VLOOKUP($A50,'Season 9'!AK$4:CN$104,28,0),"0"),IFERROR(VLOOKUP($A50,'Season 10'!AK$4:CN$104,28,0),"0"),
IFERROR(VLOOKUP($A50,'Season 11'!AK$4:CN$104,28,0),"0"),IFERROR(VLOOKUP($A50,'Season 12'!AK$4:CN$104,28,0),"0"),
IFERROR(VLOOKUP($A50,'Season 13'!AK$4:CN$104,28,0),"0"),IFERROR(VLOOKUP($A50,'Season 14'!AK$4:CN$104,28,0),"0"),IFERROR(VLOOKUP($A50,'Season 15'!AK$4:CN$104,28,0),"0"),)</f>
        <v>0</v>
      </c>
      <c r="AB50" s="398">
        <f>SUM(
IFERROR(VLOOKUP($A50,'Season 1'!AJ$4:CM$104,29,0),"0"),IFERROR(VLOOKUP($A50,'Season 2'!AK$4:CN$104,29,0),"0"),
IFERROR(VLOOKUP($A50,'Season 3'!AK$4:CN$104,29,0),"0"),IFERROR(VLOOKUP($A50,'Season 4'!AK$4:CN$104,29,0),"0"),
IFERROR(VLOOKUP($A50,'Season 5'!AK$4:CN$104,29,0),"0"),IFERROR(VLOOKUP($A50,'Season 6'!AK$4:CN$104,29,0),"0"),
IFERROR(VLOOKUP($A50,'Season 7'!AK$4:CN$104,29,0),"0"),IFERROR(VLOOKUP($A50,'Season 8'!AK$4:CN$104,29,0),"0"),
IFERROR(VLOOKUP($A50,'Season 9'!AK$4:CN$104,29,0),"0"),IFERROR(VLOOKUP($A50,'Season 10'!AK$4:CN$104,29,0),"0"),
IFERROR(VLOOKUP($A50,'Season 11'!AK$4:CN$104,29,0),"0"),IFERROR(VLOOKUP($A50,'Season 12'!AK$4:CN$104,29,0),"0"),
IFERROR(VLOOKUP($A50,'Season 13'!AK$4:CN$104,29,0),"0"),IFERROR(VLOOKUP($A50,'Season 14'!AK$4:CN$104,29,0),"0"),IFERROR(VLOOKUP($A50,'Season 15'!AK$4:CN$104,29,0),"0"),)</f>
        <v>0</v>
      </c>
      <c r="AC50" s="518">
        <f>SUM(
IFERROR(VLOOKUP($A50,'Season 1'!AJ$4:CM$104,30,0),"0"),IFERROR(VLOOKUP($A50,'Season 2'!AK$4:CN$104,30,0),"0"),
IFERROR(VLOOKUP($A50,'Season 3'!AK$4:CN$104,30,0),"0"),IFERROR(VLOOKUP($A50,'Season 4'!AK$4:CN$104,30,0),"0"),
IFERROR(VLOOKUP($A50,'Season 5'!AK$4:CN$104,30,0),"0"),IFERROR(VLOOKUP($A50,'Season 6'!AK$4:CN$104,30,0),"0"),
IFERROR(VLOOKUP($A50,'Season 7'!AK$4:CN$104,30,0),"0"),IFERROR(VLOOKUP($A50,'Season 8'!AK$4:CN$104,30,0),"0"),
IFERROR(VLOOKUP($A50,'Season 9'!AK$4:CN$104,30,0),"0"),IFERROR(VLOOKUP($A50,'Season 10'!AK$4:CN$104,30,0),"0"),
IFERROR(VLOOKUP($A50,'Season 11'!AK$4:CN$104,30,0),"0"),IFERROR(VLOOKUP($A50,'Season 12'!AK$4:CN$104,30,0),"0"),
IFERROR(VLOOKUP($A50,'Season 13'!AK$4:CN$104,30,0),"0"),IFERROR(VLOOKUP($A50,'Season 14'!AK$4:CN$104,30,0),"0"),IFERROR(VLOOKUP($A50,'Season 15'!AK$4:CN$104,30,0),"0"),)</f>
        <v>0</v>
      </c>
      <c r="AD50" s="21">
        <f>SUM(
IFERROR(VLOOKUP($A50,'Season 1'!AJ$4:CM$104,31,0),"0"),IFERROR(VLOOKUP($A50,'Season 2'!AK$4:CN$104,31,0),"0"),
IFERROR(VLOOKUP($A50,'Season 3'!AK$4:CN$104,31,0),"0"),IFERROR(VLOOKUP($A50,'Season 4'!AK$4:CN$104,31,0),"0"),
IFERROR(VLOOKUP($A50,'Season 5'!AK$4:CN$104,31,0),"0"),IFERROR(VLOOKUP($A50,'Season 6'!AK$4:CN$104,31,0),"0"),
IFERROR(VLOOKUP($A50,'Season 7'!AK$4:CN$104,31,0),"0"),IFERROR(VLOOKUP($A50,'Season 8'!AK$4:CN$104,31,0),"0"),
IFERROR(VLOOKUP($A50,'Season 9'!AK$4:CN$104,31,0),"0"),IFERROR(VLOOKUP($A50,'Season 10'!AK$4:CN$104,31,0),"0"),
IFERROR(VLOOKUP($A50,'Season 11'!AK$4:CN$104,31,0),"0"),IFERROR(VLOOKUP($A50,'Season 12'!AK$4:CN$104,31,0),"0"),
IFERROR(VLOOKUP($A50,'Season 13'!AK$4:CN$104,31,0),"0"),IFERROR(VLOOKUP($A50,'Season 14'!AK$4:CN$104,31,0),"0"),IFERROR(VLOOKUP($A50,'Season 15'!AK$4:CN$104,31,0),"0"),)</f>
        <v>0</v>
      </c>
      <c r="AE50" s="402">
        <f>SUM(
IFERROR(VLOOKUP($A50,'Season 1'!AJ$4:CM$104,32,0),"0"),IFERROR(VLOOKUP($A50,'Season 2'!AK$4:CN$104,32,0),"0"),
IFERROR(VLOOKUP($A50,'Season 3'!AK$4:CN$104,32,0),"0"),IFERROR(VLOOKUP($A50,'Season 4'!AK$4:CN$104,32,0),"0"),
IFERROR(VLOOKUP($A50,'Season 5'!AK$4:CN$104,32,0),"0"),IFERROR(VLOOKUP($A50,'Season 6'!AK$4:CN$104,32,0),"0"),
IFERROR(VLOOKUP($A50,'Season 7'!AK$4:CN$104,32,0),"0"),IFERROR(VLOOKUP($A50,'Season 8'!AK$4:CN$104,32,0),"0"),
IFERROR(VLOOKUP($A50,'Season 9'!AK$4:CN$104,32,0),"0"),IFERROR(VLOOKUP($A50,'Season 10'!AK$4:CN$104,32,0),"0"),
IFERROR(VLOOKUP($A50,'Season 11'!AK$4:CN$104,32,0),"0"),IFERROR(VLOOKUP($A50,'Season 12'!AK$4:CN$104,32,0),"0"),
IFERROR(VLOOKUP($A50,'Season 13'!AK$4:CN$104,32,0),"0"),IFERROR(VLOOKUP($A50,'Season 14'!AK$4:CN$104,32,0),"0"),IFERROR(VLOOKUP($A50,'Season 15'!AK$4:CN$104,32,0),"0"),)</f>
        <v>0</v>
      </c>
      <c r="AF50" s="403">
        <f>SUM(IFERROR(VLOOKUP($A50,'Season 2'!AK$4:CN$104,33,0),"0"),
IFERROR(VLOOKUP($A50,'Season 3'!AK$4:CN$104,33,0),"0"),IFERROR(VLOOKUP($A50,'Season 4'!AK$4:CN$104,33,0),"0"),
IFERROR(VLOOKUP($A50,'Season 5'!AK$4:CN$104,33,0),"0"),IFERROR(VLOOKUP($A50,'Season 6'!AK$4:CN$104,33,0),"0"),
IFERROR(VLOOKUP($A50,'Season 7'!AK$4:CN$104,33,0),"0"),IFERROR(VLOOKUP($A50,'Season 8'!AK$4:CN$104,33,0),"0"),
IFERROR(VLOOKUP($A50,'Season 9'!AK$4:CN$104,33,0),"0"),IFERROR(VLOOKUP($A50,'Season 10'!AK$4:CN$104,33,0),"0"),
IFERROR(VLOOKUP($A50,'Season 11'!AK$4:CN$104,33,0),"0"),IFERROR(VLOOKUP($A50,'Season 12'!AK$4:CN$104,33,0),"0"),
IFERROR(VLOOKUP($A50,'Season 13'!AK$4:CN$104,33,0),"0"),IFERROR(VLOOKUP($A50,'Season 14'!AK$4:CN$104,33,0),"0"),IFERROR(VLOOKUP($A50,'Season 15'!AK$4:CN$104,33,0),"0"),)</f>
        <v>0</v>
      </c>
      <c r="AG50" s="398">
        <f>SUM(IFERROR(VLOOKUP($A50,'Season 2'!AK$4:CN$104,34,0),"0"),
IFERROR(VLOOKUP($A50,'Season 3'!AK$4:CN$104,34,0),"0"),IFERROR(VLOOKUP($A50,'Season 4'!AK$4:CN$104,34,0),"0"),
IFERROR(VLOOKUP($A50,'Season 5'!AK$4:CN$104,34,0),"0"),IFERROR(VLOOKUP($A50,'Season 6'!AK$4:CN$104,34,0),"0"),
IFERROR(VLOOKUP($A50,'Season 7'!AK$4:CN$104,34,0),"0"),IFERROR(VLOOKUP($A50,'Season 8'!AK$4:CN$104,34,0),"0"),
IFERROR(VLOOKUP($A50,'Season 9'!AK$4:CN$104,34,0),"0"),IFERROR(VLOOKUP($A50,'Season 10'!AK$4:CN$104,34,0),"0"),
IFERROR(VLOOKUP($A50,'Season 11'!AK$4:CN$104,34,0),"0"),IFERROR(VLOOKUP($A50,'Season 12'!AK$4:CN$104,34,0),"0"),
IFERROR(VLOOKUP($A50,'Season 13'!AK$4:CN$104,34,0),"0"),IFERROR(VLOOKUP($A50,'Season 14'!AK$4:CN$104,34,0),"0"),IFERROR(VLOOKUP($A50,'Season 15'!AK$4:CN$104,34,0),"0"),)</f>
        <v>0</v>
      </c>
      <c r="AH50" s="518">
        <f>SUM(IFERROR(VLOOKUP($A50,'Season 2'!AK$4:CN$104,35,0),"0"),
IFERROR(VLOOKUP($A50,'Season 3'!AK$4:CN$104,35,0),"0"),IFERROR(VLOOKUP($A50,'Season 4'!AK$4:CN$104,35,0),"0"),
IFERROR(VLOOKUP($A50,'Season 5'!AK$4:CN$104,35,0),"0"),IFERROR(VLOOKUP($A50,'Season 6'!AK$4:CN$104,35,0),"0"),
IFERROR(VLOOKUP($A50,'Season 7'!AK$4:CN$104,35,0),"0"),IFERROR(VLOOKUP($A50,'Season 8'!AK$4:CN$104,35,0),"0"),
IFERROR(VLOOKUP($A50,'Season 9'!AK$4:CN$104,35,0),"0"),IFERROR(VLOOKUP($A50,'Season 10'!AK$4:CN$104,35,0),"0"),
IFERROR(VLOOKUP($A50,'Season 11'!AK$4:CN$104,35,0),"0"),IFERROR(VLOOKUP($A50,'Season 12'!AK$4:CN$104,35,0),"0"),
IFERROR(VLOOKUP($A50,'Season 13'!AK$4:CN$104,35,0),"0"),IFERROR(VLOOKUP($A50,'Season 14'!AK$4:CN$104,35,0),"0"),IFERROR(VLOOKUP($A50,'Season 15'!AK$4:CN$104,35,0),"0"),)</f>
        <v>0</v>
      </c>
      <c r="AI50" s="21">
        <f>SUM(IFERROR(VLOOKUP($A50,'Season 2'!AK$4:CN$104,36,0),"0"),
IFERROR(VLOOKUP($A50,'Season 3'!AK$4:CN$104,36,0),"0"),IFERROR(VLOOKUP($A50,'Season 4'!AK$4:CN$104,36,0),"0"),
IFERROR(VLOOKUP($A50,'Season 5'!AK$4:CN$104,36,0),"0"),IFERROR(VLOOKUP($A50,'Season 6'!AK$4:CN$104,36,0),"0"),
IFERROR(VLOOKUP($A50,'Season 7'!AK$4:CN$104,36,0),"0"),IFERROR(VLOOKUP($A50,'Season 8'!AK$4:CN$104,36,0),"0"),
IFERROR(VLOOKUP($A50,'Season 9'!AK$4:CN$104,36,0),"0"),IFERROR(VLOOKUP($A50,'Season 10'!AK$4:CN$104,36,0),"0"),
IFERROR(VLOOKUP($A50,'Season 11'!AK$4:CN$104,36,0),"0"),IFERROR(VLOOKUP($A50,'Season 12'!AK$4:CN$104,36,0),"0"),
IFERROR(VLOOKUP($A50,'Season 13'!AK$4:CN$104,36,0),"0"),IFERROR(VLOOKUP($A50,'Season 14'!AK$4:CN$104,36,0),"0"),IFERROR(VLOOKUP($A50,'Season 15'!AK$4:CN$104,36,0),"0"),)</f>
        <v>0</v>
      </c>
      <c r="AJ50" s="402">
        <f>SUM(IFERROR(VLOOKUP($A50,'Season 2'!AK$4:CN$104,37,0),"0"),
IFERROR(VLOOKUP($A50,'Season 3'!AK$4:CN$104,37,0),"0"),IFERROR(VLOOKUP($A50,'Season 4'!AK$4:CN$104,37,0),"0"),
IFERROR(VLOOKUP($A50,'Season 5'!AK$4:CN$104,37,0),"0"),IFERROR(VLOOKUP($A50,'Season 6'!AK$4:CN$104,37,0),"0"),
IFERROR(VLOOKUP($A50,'Season 7'!AK$4:CN$104,37,0),"0"),IFERROR(VLOOKUP($A50,'Season 8'!AK$4:CN$104,37,0),"0"),
IFERROR(VLOOKUP($A50,'Season 9'!AK$4:CN$104,37,0),"0"),IFERROR(VLOOKUP($A50,'Season 10'!AK$4:CN$104,37,0),"0"),
IFERROR(VLOOKUP($A50,'Season 11'!AK$4:CN$104,37,0),"0"),IFERROR(VLOOKUP($A50,'Season 12'!AK$4:CN$104,37,0),"0"),
IFERROR(VLOOKUP($A50,'Season 13'!AK$4:CN$104,37,0),"0"),IFERROR(VLOOKUP($A50,'Season 14'!AK$4:CN$104,37,0),"0"),IFERROR(VLOOKUP($A50,'Season 15'!AK$4:CN$104,37,0),"0"),)</f>
        <v>0</v>
      </c>
      <c r="AK50" s="403">
        <f>SUM(IFERROR(VLOOKUP($A50,'Season 1'!AJ$4:CM$104,33,0),"0"),IFERROR(VLOOKUP($A50,'Season 2'!AK$4:CN$104,38,0),"0"),
IFERROR(VLOOKUP($A50,'Season 3'!AK$4:CN$104,38,0),"0"),IFERROR(VLOOKUP($A50,'Season 4'!AK$4:CN$104,38,0),"0"),
IFERROR(VLOOKUP($A50,'Season 5'!AK$4:CN$104,38,0),"0"),IFERROR(VLOOKUP($A50,'Season 6'!AK$4:CN$104,38,0),"0"),
IFERROR(VLOOKUP($A50,'Season 7'!AK$4:CN$104,38,0),"0"),IFERROR(VLOOKUP($A50,'Season 8'!AK$4:CN$104,38,0),"0"),
IFERROR(VLOOKUP($A50,'Season 9'!AK$4:CN$104,38,0),"0"),IFERROR(VLOOKUP($A50,'Season 10'!AK$4:CN$104,38,0),"0"),
IFERROR(VLOOKUP($A50,'Season 11'!AK$4:CN$104,38,0),"0"),IFERROR(VLOOKUP($A50,'Season 12'!AK$4:CN$104,38,0),"0"),
IFERROR(VLOOKUP($A50,'Season 13'!AK$4:CN$104,38,0),"0"),IFERROR(VLOOKUP($A50,'Season 14'!AK$4:CN$104,38,0),"0"),IFERROR(VLOOKUP($A50,'Season 15'!AK$4:CN$104,38,0),"0"),)</f>
        <v>0</v>
      </c>
      <c r="AL50" s="398">
        <f>SUM(IFERROR(VLOOKUP($A50,'Season 1'!AJ$4:CM$104,34,0),"0"),IFERROR(VLOOKUP($A50,'Season 2'!AK$4:CN$104,39,0),"0"),
IFERROR(VLOOKUP($A50,'Season 3'!AK$4:CN$104,39,0),"0"),IFERROR(VLOOKUP($A50,'Season 4'!AK$4:CN$104,39,0),"0"),
IFERROR(VLOOKUP($A50,'Season 5'!AK$4:CN$104,39,0),"0"),IFERROR(VLOOKUP($A50,'Season 6'!AK$4:CN$104,39,0),"0"),
IFERROR(VLOOKUP($A50,'Season 7'!AK$4:CN$104,39,0),"0"),IFERROR(VLOOKUP($A50,'Season 8'!AK$4:CN$104,39,0),"0"),
IFERROR(VLOOKUP($A50,'Season 9'!AK$4:CN$104,39,0),"0"),IFERROR(VLOOKUP($A50,'Season 10'!AK$4:CN$104,39,0),"0"),
IFERROR(VLOOKUP($A50,'Season 11'!AK$4:CN$104,39,0),"0"),IFERROR(VLOOKUP($A50,'Season 12'!AK$4:CN$104,39,0),"0"),
IFERROR(VLOOKUP($A50,'Season 13'!AK$4:CN$104,39,0),"0"),IFERROR(VLOOKUP($A50,'Season 14'!AK$4:CN$104,39,0),"0"),IFERROR(VLOOKUP($A50,'Season 15'!AK$4:CN$104,39,0),"0"),)</f>
        <v>0</v>
      </c>
      <c r="AM50" s="518">
        <f>SUM(IFERROR(VLOOKUP($A50,'Season 1'!AJ$4:CM$104,35,0),"0"),IFERROR(VLOOKUP($A50,'Season 2'!AK$4:CN$104,40,0),"0"),
IFERROR(VLOOKUP($A50,'Season 3'!AK$4:CN$104,40,0),"0"),IFERROR(VLOOKUP($A50,'Season 4'!AK$4:CN$104,40,0),"0"),
IFERROR(VLOOKUP($A50,'Season 5'!AK$4:CN$104,40,0),"0"),IFERROR(VLOOKUP($A50,'Season 6'!AK$4:CN$104,40,0),"0"),
IFERROR(VLOOKUP($A50,'Season 7'!AK$4:CN$104,40,0),"0"),IFERROR(VLOOKUP($A50,'Season 8'!AK$4:CN$104,40,0),"0"),
IFERROR(VLOOKUP($A50,'Season 9'!AK$4:CN$104,40,0),"0"),IFERROR(VLOOKUP($A50,'Season 10'!AK$4:CN$104,40,0),"0"),
IFERROR(VLOOKUP($A50,'Season 11'!AK$4:CN$104,40,0),"0"),IFERROR(VLOOKUP($A50,'Season 12'!AK$4:CN$104,40,0),"0"),
IFERROR(VLOOKUP($A50,'Season 13'!AK$4:CN$104,40,0),"0"),IFERROR(VLOOKUP($A50,'Season 14'!AK$4:CN$104,40,0),"0"),IFERROR(VLOOKUP($A50,'Season 15'!AK$4:CN$104,40,0),"0"),)</f>
        <v>0</v>
      </c>
      <c r="AN50" s="21">
        <f>SUM(IFERROR(VLOOKUP($A50,'Season 1'!AJ$4:CM$104,36,0),"0"),IFERROR(VLOOKUP($A50,'Season 2'!AK$4:CN$104,41,0),"0"),
IFERROR(VLOOKUP($A50,'Season 3'!AK$4:CN$104,41,0),"0"),IFERROR(VLOOKUP($A50,'Season 4'!AK$4:CN$104,41,0),"0"),
IFERROR(VLOOKUP($A50,'Season 5'!AK$4:CN$104,41,0),"0"),IFERROR(VLOOKUP($A50,'Season 6'!AK$4:CN$104,41,0),"0"),
IFERROR(VLOOKUP($A50,'Season 7'!AK$4:CN$104,41,0),"0"),IFERROR(VLOOKUP($A50,'Season 8'!AK$4:CN$104,41,0),"0"),
IFERROR(VLOOKUP($A50,'Season 9'!AK$4:CN$104,41,0),"0"),IFERROR(VLOOKUP($A50,'Season 10'!AK$4:CN$104,41,0),"0"),
IFERROR(VLOOKUP($A50,'Season 11'!AK$4:CN$104,41,0),"0"),IFERROR(VLOOKUP($A50,'Season 12'!AK$4:CN$104,41,0),"0"),
IFERROR(VLOOKUP($A50,'Season 13'!AK$4:CN$104,41,0),"0"),IFERROR(VLOOKUP($A50,'Season 14'!AK$4:CN$104,41,0),"0"),IFERROR(VLOOKUP($A50,'Season 15'!AK$4:CN$104,41,0),"0"),)</f>
        <v>0</v>
      </c>
      <c r="AO50" s="402">
        <f>SUM(IFERROR(VLOOKUP($A50,'Season 1'!AJ$4:CM$104,37,0),"0"),IFERROR(VLOOKUP($A50,'Season 2'!AK$4:CN$104,42,0),"0"),
IFERROR(VLOOKUP($A50,'Season 3'!AK$4:CN$104,42,0),"0"),IFERROR(VLOOKUP($A50,'Season 4'!AK$4:CN$104,42,0),"0"),
IFERROR(VLOOKUP($A50,'Season 5'!AK$4:CN$104,42,0),"0"),IFERROR(VLOOKUP($A50,'Season 6'!AK$4:CN$104,42,0),"0"),
IFERROR(VLOOKUP($A50,'Season 7'!AK$4:CN$104,42,0),"0"),IFERROR(VLOOKUP($A50,'Season 8'!AK$4:CN$104,42,0),"0"),
IFERROR(VLOOKUP($A50,'Season 9'!AK$4:CN$104,42,0),"0"),IFERROR(VLOOKUP($A50,'Season 10'!AK$4:CN$104,42,0),"0"),
IFERROR(VLOOKUP($A50,'Season 11'!AK$4:CN$104,42,0),"0"),IFERROR(VLOOKUP($A50,'Season 12'!AK$4:CN$104,42,0),"0"),
IFERROR(VLOOKUP($A50,'Season 13'!AK$4:CN$104,42,0),"0"),IFERROR(VLOOKUP($A50,'Season 14'!AK$4:CN$104,42,0),"0"),IFERROR(VLOOKUP($A50,'Season 15'!AK$4:CN$104,42,0),"0"),)</f>
        <v>0</v>
      </c>
      <c r="AP50" s="403">
        <f>SUM(IFERROR(VLOOKUP($A50,'Season 1'!AJ$4:CM$104,43,0),"0"),IFERROR(VLOOKUP($A50,'Season 2'!AK$4:CN$104,43,0),"0"),
IFERROR(VLOOKUP($A50,'Season 3'!AK$4:CN$104,43,0),"0"),IFERROR(VLOOKUP($A50,'Season 4'!AK$4:CN$104,43,0),"0"),
IFERROR(VLOOKUP($A50,'Season 5'!AK$4:CN$104,43,0),"0"),IFERROR(VLOOKUP($A50,'Season 6'!AK$4:CN$104,43,0),"0"),
IFERROR(VLOOKUP($A50,'Season 7'!AK$4:CN$104,43,0),"0"),IFERROR(VLOOKUP($A50,'Season 8'!AK$4:CN$104,43,0),"0"),
IFERROR(VLOOKUP($A50,'Season 9'!AK$4:CN$104,43,0),"0"),IFERROR(VLOOKUP($A50,'Season 10'!AK$4:CN$104,43,0),"0"),
IFERROR(VLOOKUP($A50,'Season 11'!AK$4:CN$104,43,0),"0"),IFERROR(VLOOKUP($A50,'Season 12'!AK$4:CN$104,43,0),"0"),
IFERROR(VLOOKUP($A50,'Season 13'!AK$4:CN$104,43,0),"0"),IFERROR(VLOOKUP($A50,'Season 14'!AK$4:CN$104,43,0),"0"),IFERROR(VLOOKUP($A50,'Season 15'!AK$4:CN$104,43,0),"0"),)</f>
        <v>0</v>
      </c>
      <c r="AQ50" s="398">
        <f>SUM(IFERROR(VLOOKUP($A50,'Season 1'!AJ$4:CM$104,44,0),"0"),IFERROR(VLOOKUP($A50,'Season 2'!AK$4:CN$104,44,0),"0"),
IFERROR(VLOOKUP($A50,'Season 3'!AK$4:CN$104,44,0),"0"),IFERROR(VLOOKUP($A50,'Season 4'!AK$4:CN$104,44,0),"0"),
IFERROR(VLOOKUP($A50,'Season 5'!AK$4:CN$104,44,0),"0"),IFERROR(VLOOKUP($A50,'Season 6'!AK$4:CN$104,44,0),"0"),
IFERROR(VLOOKUP($A50,'Season 7'!AK$4:CN$104,44,0),"0"),IFERROR(VLOOKUP($A50,'Season 8'!AK$4:CN$104,44,0),"0"),
IFERROR(VLOOKUP($A50,'Season 9'!AK$4:CN$104,44,0),"0"),IFERROR(VLOOKUP($A50,'Season 10'!AK$4:CN$104,44,0),"0"),
IFERROR(VLOOKUP($A50,'Season 11'!AK$4:CN$104,44,0),"0"),IFERROR(VLOOKUP($A50,'Season 12'!AK$4:CN$104,44,0),"0"),
IFERROR(VLOOKUP($A50,'Season 13'!AK$4:CN$104,44,0),"0"),IFERROR(VLOOKUP($A50,'Season 14'!AK$4:CN$104,44,0),"0"),IFERROR(VLOOKUP($A50,'Season 15'!AK$4:CN$104,44,0),"0"),)</f>
        <v>0</v>
      </c>
      <c r="AR50" s="518">
        <f>SUM(IFERROR(VLOOKUP($A50,'Season 1'!AJ$4:CM$104,45,0),"0"),IFERROR(VLOOKUP($A50,'Season 2'!AK$4:CN$104,45,0),"0"),
IFERROR(VLOOKUP($A50,'Season 3'!AK$4:CN$104,45,0),"0"),IFERROR(VLOOKUP($A50,'Season 4'!AK$4:CN$104,45,0),"0"),
IFERROR(VLOOKUP($A50,'Season 5'!AK$4:CN$104,45,0),"0"),IFERROR(VLOOKUP($A50,'Season 6'!AK$4:CN$104,45,0),"0"),
IFERROR(VLOOKUP($A50,'Season 7'!AK$4:CN$104,45,0),"0"),IFERROR(VLOOKUP($A50,'Season 8'!AK$4:CN$104,45,0),"0"),
IFERROR(VLOOKUP($A50,'Season 9'!AK$4:CN$104,45,0),"0"),IFERROR(VLOOKUP($A50,'Season 10'!AK$4:CN$104,45,0),"0"),
IFERROR(VLOOKUP($A50,'Season 11'!AK$4:CN$104,45,0),"0"),IFERROR(VLOOKUP($A50,'Season 12'!AK$4:CN$104,45,0),"0"),
IFERROR(VLOOKUP($A50,'Season 13'!AK$4:CN$104,45,0),"0"),IFERROR(VLOOKUP($A50,'Season 14'!AK$4:CN$104,45,0),"0"),IFERROR(VLOOKUP($A50,'Season 15'!AK$4:CN$104,45,0),"0"),)</f>
        <v>0</v>
      </c>
      <c r="AS50" s="21">
        <f>SUM(IFERROR(VLOOKUP($A50,'Season 1'!AJ$4:CM$104,46,0),"0"),IFERROR(VLOOKUP($A50,'Season 2'!AK$4:CN$104,46,0),"0"),
IFERROR(VLOOKUP($A50,'Season 3'!AK$4:CN$104,46,0),"0"),IFERROR(VLOOKUP($A50,'Season 4'!AK$4:CN$104,46,0),"0"),
IFERROR(VLOOKUP($A50,'Season 5'!AK$4:CN$104,46,0),"0"),IFERROR(VLOOKUP($A50,'Season 6'!AK$4:CN$104,46,0),"0"),
IFERROR(VLOOKUP($A50,'Season 7'!AK$4:CN$104,46,0),"0"),IFERROR(VLOOKUP($A50,'Season 8'!AK$4:CN$104,46,0),"0"),
IFERROR(VLOOKUP($A50,'Season 9'!AK$4:CN$104,46,0),"0"),IFERROR(VLOOKUP($A50,'Season 10'!AK$4:CN$104,46,0),"0"),
IFERROR(VLOOKUP($A50,'Season 11'!AK$4:CN$104,46,0),"0"),IFERROR(VLOOKUP($A50,'Season 12'!AK$4:CN$104,46,0),"0"),
IFERROR(VLOOKUP($A50,'Season 13'!AK$4:CN$104,46,0),"0"),IFERROR(VLOOKUP($A50,'Season 14'!AK$4:CN$104,46,0),"0"),IFERROR(VLOOKUP($A50,'Season 15'!AK$4:CN$104,46,0),"0"),)</f>
        <v>0</v>
      </c>
      <c r="AT50" s="402">
        <f>SUM(IFERROR(VLOOKUP($A50,'Season 1'!AJ$4:CM$104,47,0),"0"),IFERROR(VLOOKUP($A50,'Season 2'!AK$4:CN$104,47,0),"0"),
IFERROR(VLOOKUP($A50,'Season 3'!AK$4:CN$104,47,0),"0"),IFERROR(VLOOKUP($A50,'Season 4'!AK$4:CN$104,47,0),"0"),
IFERROR(VLOOKUP($A50,'Season 5'!AK$4:CN$104,47,0),"0"),IFERROR(VLOOKUP($A50,'Season 6'!AK$4:CN$104,47,0),"0"),
IFERROR(VLOOKUP($A50,'Season 7'!AK$4:CN$104,47,0),"0"),IFERROR(VLOOKUP($A50,'Season 8'!AK$4:CN$104,47,0),"0"),
IFERROR(VLOOKUP($A50,'Season 9'!AK$4:CN$104,47,0),"0"),IFERROR(VLOOKUP($A50,'Season 10'!AK$4:CN$104,47,0),"0"),
IFERROR(VLOOKUP($A50,'Season 11'!AK$4:CN$104,47,0),"0"),IFERROR(VLOOKUP($A50,'Season 12'!AK$4:CN$104,47,0),"0"),
IFERROR(VLOOKUP($A50,'Season 13'!AK$4:CN$104,47,0),"0"),IFERROR(VLOOKUP($A50,'Season 14'!AK$4:CN$104,47,0),"0"),IFERROR(VLOOKUP($A50,'Season 15'!AK$4:CN$104,47,0),"0"),)</f>
        <v>0</v>
      </c>
      <c r="AU50" s="403">
        <f>SUM(IFERROR(VLOOKUP($A50,'Season 3'!AK$4:CN$104,48,0),"0"),IFERROR(VLOOKUP($A50,'Season 4'!AK$4:CN$104,48,0),"0"),
IFERROR(VLOOKUP($A50,'Season 5'!AK$4:CN$104,48,0),"0"),IFERROR(VLOOKUP($A50,'Season 6'!AK$4:CN$104,48,0),"0"),
IFERROR(VLOOKUP($A50,'Season 7'!AK$4:CN$104,48,0),"0"),IFERROR(VLOOKUP($A50,'Season 8'!AK$4:CN$104,48,0),"0"),
IFERROR(VLOOKUP($A50,'Season 9'!AK$4:CN$104,48,0),"0"),IFERROR(VLOOKUP($A50,'Season 10'!AK$4:CN$104,48,0),"0"),
IFERROR(VLOOKUP($A50,'Season 11'!AK$4:CN$104,48,0),"0"),IFERROR(VLOOKUP($A50,'Season 12'!AK$4:CN$104,48,0),"0"),
IFERROR(VLOOKUP($A50,'Season 13'!AK$4:CN$104,48,0),"0"),IFERROR(VLOOKUP($A50,'Season 14'!AK$4:CN$104,48,0),"0"),IFERROR(VLOOKUP($A50,'Season 15'!AK$4:CN$104,48,0),"0"),)</f>
        <v>0</v>
      </c>
      <c r="AV50" s="398">
        <f>SUM(IFERROR(VLOOKUP($A50,'Season 3'!AK$4:CN$104,49,0),"0"),IFERROR(VLOOKUP($A50,'Season 4'!AK$4:CN$104,49,0),"0"),
IFERROR(VLOOKUP($A50,'Season 5'!AK$4:CN$104,49,0),"0"),IFERROR(VLOOKUP($A50,'Season 6'!AK$4:CN$104,49,0),"0"),
IFERROR(VLOOKUP($A50,'Season 7'!AK$4:CN$104,49,0),"0"),IFERROR(VLOOKUP($A50,'Season 8'!AK$4:CN$104,49,0),"0"),
IFERROR(VLOOKUP($A50,'Season 9'!AK$4:CN$104,49,0),"0"),IFERROR(VLOOKUP($A50,'Season 10'!AK$4:CN$104,49,0),"0"),
IFERROR(VLOOKUP($A50,'Season 11'!AK$4:CN$104,49,0),"0"),IFERROR(VLOOKUP($A50,'Season 12'!AK$4:CN$104,49,0),"0"),
IFERROR(VLOOKUP($A50,'Season 13'!AK$4:CN$104,49,0),"0"),IFERROR(VLOOKUP($A50,'Season 14'!AK$4:CN$104,49,0),"0"),IFERROR(VLOOKUP($A50,'Season 15'!AK$4:CN$104,49,0),"0"),)</f>
        <v>0</v>
      </c>
      <c r="AW50" s="518">
        <f>SUM(IFERROR(VLOOKUP($A50,'Season 3'!AK$4:CN$104,50,0),"0"),IFERROR(VLOOKUP($A50,'Season 4'!AK$4:CN$104,50,0),"0"),
IFERROR(VLOOKUP($A50,'Season 5'!AK$4:CN$104,50,0),"0"),IFERROR(VLOOKUP($A50,'Season 6'!AK$4:CN$104,50,0),"0"),
IFERROR(VLOOKUP($A50,'Season 7'!AK$4:CN$104,50,0),"0"),IFERROR(VLOOKUP($A50,'Season 8'!AK$4:CN$104,50,0),"0"),
IFERROR(VLOOKUP($A50,'Season 9'!AK$4:CN$104,50,0),"0"),IFERROR(VLOOKUP($A50,'Season 10'!AK$4:CN$104,50,0),"0"),
IFERROR(VLOOKUP($A50,'Season 11'!AK$4:CN$104,50,0),"0"),IFERROR(VLOOKUP($A50,'Season 12'!AK$4:CN$104,50,0),"0"),
IFERROR(VLOOKUP($A50,'Season 13'!AK$4:CN$104,50,0),"0"),IFERROR(VLOOKUP($A50,'Season 14'!AK$4:CN$104,50,0),"0"),IFERROR(VLOOKUP($A50,'Season 15'!AK$4:CN$104,50,0),"0"),)</f>
        <v>0</v>
      </c>
      <c r="AX50" s="21">
        <f>SUM(IFERROR(VLOOKUP($A50,'Season 3'!AK$4:CN$104,51,0),"0"),IFERROR(VLOOKUP($A50,'Season 4'!AK$4:CN$104,51,0),"0"),
IFERROR(VLOOKUP($A50,'Season 5'!AK$4:CN$104,51,0),"0"),IFERROR(VLOOKUP($A50,'Season 6'!AK$4:CN$104,51,0),"0"),
IFERROR(VLOOKUP($A50,'Season 7'!AK$4:CN$104,51,0),"0"),IFERROR(VLOOKUP($A50,'Season 8'!AK$4:CN$104,51,0),"0"),
IFERROR(VLOOKUP($A50,'Season 9'!AK$4:CN$104,51,0),"0"),IFERROR(VLOOKUP($A50,'Season 10'!AK$4:CN$104,51,0),"0"),
IFERROR(VLOOKUP($A50,'Season 11'!AK$4:CN$104,51,0),"0"),IFERROR(VLOOKUP($A50,'Season 12'!AK$4:CN$104,51,0),"0"),
IFERROR(VLOOKUP($A50,'Season 13'!AK$4:CN$104,51,0),"0"),IFERROR(VLOOKUP($A50,'Season 14'!AK$4:CN$104,51,0),"0"),IFERROR(VLOOKUP($A50,'Season 15'!AK$4:CN$104,51,0),"0"),)</f>
        <v>0</v>
      </c>
      <c r="AY50" s="402">
        <f>SUM(IFERROR(VLOOKUP($A50,'Season 3'!AK$4:CN$104,52,0),"0"),IFERROR(VLOOKUP($A50,'Season 4'!AK$4:CN$104,52,0),"0"),
IFERROR(VLOOKUP($A50,'Season 5'!AK$4:CN$104,52,0),"0"),IFERROR(VLOOKUP($A50,'Season 6'!AK$4:CN$104,52,0),"0"),
IFERROR(VLOOKUP($A50,'Season 7'!AK$4:CN$104,52,0),"0"),IFERROR(VLOOKUP($A50,'Season 8'!AK$4:CN$104,52,0),"0"),
IFERROR(VLOOKUP($A50,'Season 9'!AK$4:CN$104,52,0),"0"),IFERROR(VLOOKUP($A50,'Season 10'!AK$4:CN$104,52,0),"0"),
IFERROR(VLOOKUP($A50,'Season 11'!AK$4:CN$104,52,0),"0"),IFERROR(VLOOKUP($A50,'Season 12'!AK$4:CN$104,52,0),"0"),
IFERROR(VLOOKUP($A50,'Season 13'!AK$4:CN$104,52,0),"0"),IFERROR(VLOOKUP($A50,'Season 14'!AK$4:CN$104,52,0),"0"),IFERROR(VLOOKUP($A50,'Season 15'!AK$4:CN$104,52,0),"0"),)</f>
        <v>0</v>
      </c>
      <c r="AZ50" s="403">
        <f>SUM(IFERROR(VLOOKUP($A50,'Season 1'!AJ$4:CM$104,38,0),"0"),IFERROR(VLOOKUP($A50,'Season 2'!AK$4:CN$104,48,0),"0"),)</f>
        <v>0</v>
      </c>
      <c r="BA50" s="398">
        <f>SUM(IFERROR(VLOOKUP($A50,'Season 1'!AJ$4:CM$104,39,0),"0"),IFERROR(VLOOKUP($A50,'Season 2'!AK$4:CN$104,49,0),"0"),)</f>
        <v>0</v>
      </c>
      <c r="BB50" s="518">
        <f>SUM(IFERROR(VLOOKUP($A50,'Season 1'!AJ$4:CM$104,40,0),"0"),IFERROR(VLOOKUP($A50,'Season 2'!AK$4:CN$104,50,0),"0"),)</f>
        <v>0</v>
      </c>
      <c r="BC50" s="21">
        <f>SUM(IFERROR(VLOOKUP($A50,'Season 1'!AJ$4:CM$104,41,0),"0"),IFERROR(VLOOKUP($A50,'Season 2'!AK$4:CN$104,51,0),"0"),)</f>
        <v>0</v>
      </c>
      <c r="BD50" s="402">
        <f>SUM(IFERROR(VLOOKUP($A50,'Season 1'!AJ$4:CM$104,42,0),"0"),IFERROR(VLOOKUP($A50,'Season 2'!AK$4:CN$104,52,0),"0"),)</f>
        <v>0</v>
      </c>
      <c r="BE50" s="561">
        <f>SUM(
IFERROR(VLOOKUP($A50,'Season 1'!AJ$4:CM$104,48,0),"0"),IFERROR(VLOOKUP($A50,'Season 2'!AK$4:CN$104,53,0),"0"),
IFERROR(VLOOKUP($A50,'Season 3'!AK$4:CN$104,53,0),"0"),IFERROR(VLOOKUP($A50,'Season 4'!AK$4:CN$104,53,0),"0"),
IFERROR(VLOOKUP($A50,'Season 5'!AK$4:CN$104,53,0),"0"),IFERROR(VLOOKUP($A50,'Season 6'!AK$4:CN$104,53,0),"0"),
IFERROR(VLOOKUP($A50,'Season 7'!AK$4:CN$104,53,0),"0"),IFERROR(VLOOKUP($A50,'Season 8'!AK$4:CN$104,53,0),"0"),
IFERROR(VLOOKUP($A50,'Season 9'!AK$4:CN$104,53,0),"0"),IFERROR(VLOOKUP($A50,'Season 10'!AK$4:CN$104,53,0),"0"),
IFERROR(VLOOKUP($A50,'Season 11'!AK$4:CN$104,53,0),"0"),IFERROR(VLOOKUP($A50,'Season 12'!AK$4:CN$104,53,0),"0"),
IFERROR(VLOOKUP($A50,'Season 13'!AK$4:CN$104,53,0),"0"),IFERROR(VLOOKUP($A50,'Season 14'!AK$4:CN$104,53,0),"0"),IFERROR(VLOOKUP($A50,'Season 15'!AK$4:CN$104,53,0),"0"),)</f>
        <v>0</v>
      </c>
      <c r="BF50" s="562">
        <f>SUM(
IFERROR(VLOOKUP($A50,'Season 1'!AJ$4:CM$104,49,0),"0"),IFERROR(VLOOKUP($A50,'Season 2'!AK$4:CN$104,54,0),"0"),
IFERROR(VLOOKUP($A50,'Season 3'!AK$4:CN$104,54,0),"0"),IFERROR(VLOOKUP($A50,'Season 4'!AK$4:CN$104,54,0),"0"),
IFERROR(VLOOKUP($A50,'Season 5'!AK$4:CN$104,54,0),"0"),IFERROR(VLOOKUP($A50,'Season 6'!AK$4:CN$104,54,0),"0"),
IFERROR(VLOOKUP($A50,'Season 7'!AK$4:CN$104,54,0),"0"),IFERROR(VLOOKUP($A50,'Season 8'!AK$4:CN$104,54,0),"0"),
IFERROR(VLOOKUP($A50,'Season 9'!AK$4:CN$104,54,0),"0"),IFERROR(VLOOKUP($A50,'Season 10'!AK$4:CN$104,54,0),"0"),
IFERROR(VLOOKUP($A50,'Season 11'!AK$4:CN$104,540),"0"),IFERROR(VLOOKUP($A50,'Season 12'!AK$4:CN$104,54,0),"0"),
IFERROR(VLOOKUP($A50,'Season 13'!AK$4:CN$104,54,0),"0"),IFERROR(VLOOKUP($A50,'Season 14'!AK$4:CN$104,54,0),"0"),IFERROR(VLOOKUP($A50,'Season 15'!AK$4:CN$104,54,0),"0"),)</f>
        <v>0</v>
      </c>
      <c r="BG50" s="529" t="e">
        <f t="shared" si="1"/>
        <v>#DIV/0!</v>
      </c>
      <c r="BI50" s="553"/>
      <c r="BJ50" s="553"/>
      <c r="BK50" s="553"/>
      <c r="BL50" s="553"/>
      <c r="BM50" s="553"/>
      <c r="BN50" s="553"/>
      <c r="BO50" s="169"/>
      <c r="BP50" s="169"/>
      <c r="BQ50" s="169"/>
      <c r="BR50" s="169"/>
      <c r="BS50" s="12" t="str">
        <f>IFERROR(VLOOKUP($A50,'Season 1'!$AJ$4:$CM$104,50,0),"0")</f>
        <v>0</v>
      </c>
      <c r="BT50" s="12" t="str">
        <f>IFERROR(VLOOKUP($A50,'Season 1'!$AJ$4:$CM$104,51,0),"0")</f>
        <v>0</v>
      </c>
      <c r="BU50" s="12" t="str">
        <f>IFERROR(VLOOKUP($A50,'Season 2'!$AK$4:$CN$104,55,0),"0")</f>
        <v>0</v>
      </c>
      <c r="BV50" s="12" t="str">
        <f>IFERROR(VLOOKUP($A50,'Season 2'!$AK$4:$CN$104,56,0),"0")</f>
        <v>0</v>
      </c>
      <c r="BW50" s="12" t="str">
        <f>IFERROR(VLOOKUP($A50,'Season 3'!$AK$4:$CN$104,55,0),"0")</f>
        <v>0</v>
      </c>
      <c r="BX50" s="12" t="str">
        <f>IFERROR(VLOOKUP($A50,'Season 3'!$AK$4:$CN$104,56,0),"0")</f>
        <v>0</v>
      </c>
      <c r="BY50" s="12" t="str">
        <f>IFERROR(VLOOKUP($A50,'Season 4'!$AK$4:$CN$104,55,0),"0")</f>
        <v>0</v>
      </c>
      <c r="BZ50" s="12" t="str">
        <f>IFERROR(VLOOKUP($A50,'Season 4'!$AK$4:$CN$104,56,0),"0")</f>
        <v>0</v>
      </c>
      <c r="CA50" s="12" t="str">
        <f>IFERROR(VLOOKUP($A50,'Season 5'!$AK$4:$CN$104,55,0),"0")</f>
        <v>0</v>
      </c>
      <c r="CB50" s="12" t="str">
        <f>IFERROR(VLOOKUP($A50,'Season 5'!$AK$4:$CN$104,56,0),"0")</f>
        <v>0</v>
      </c>
      <c r="CC50" s="12" t="str">
        <f>IFERROR(VLOOKUP($A50,'Season 6'!$AK$4:$CN$104,55,0),"0")</f>
        <v>0</v>
      </c>
      <c r="CD50" s="12" t="str">
        <f>IFERROR(VLOOKUP($A50,'Season 6'!$AK$4:$CN$104,56,0),"0")</f>
        <v>0</v>
      </c>
      <c r="CE50" s="12" t="str">
        <f>IFERROR(VLOOKUP($A50,'Season 7'!$AK$4:$CN$104,55,0),"0")</f>
        <v>0</v>
      </c>
      <c r="CF50" s="12" t="str">
        <f>IFERROR(VLOOKUP($A50,'Season 7'!$AK$4:$CN$104,56,0),"0")</f>
        <v>0</v>
      </c>
      <c r="CG50" s="12" t="str">
        <f>IFERROR(VLOOKUP($A50,'Season 8'!$AK$4:$CN$104,55,0),"0")</f>
        <v>0</v>
      </c>
      <c r="CH50" s="12" t="str">
        <f>IFERROR(VLOOKUP($A50,'Season 8'!$AK$4:$CN$104,56,0),"0")</f>
        <v>0</v>
      </c>
      <c r="CI50" s="12" t="str">
        <f>IFERROR(VLOOKUP($A50,'Season 9'!$AK$4:$CN$104,55,0),"0")</f>
        <v>0</v>
      </c>
      <c r="CJ50" s="12" t="str">
        <f>IFERROR(VLOOKUP($A50,'Season 9'!$AK$4:$CN$104,56,0),"0")</f>
        <v>0</v>
      </c>
      <c r="CK50" s="12" t="str">
        <f>IFERROR(VLOOKUP($A50,'Season 10'!$AK$4:$CN$104,55,0),"0")</f>
        <v>0</v>
      </c>
      <c r="CL50" s="12" t="str">
        <f>IFERROR(VLOOKUP($A50,'Season 10'!$AK$4:$CN$104,56,0),"0")</f>
        <v>0</v>
      </c>
      <c r="CM50" s="12" t="str">
        <f>IFERROR(VLOOKUP($A50,'Season 11'!$AK$4:$CN$104,55,0),"0")</f>
        <v>0</v>
      </c>
      <c r="CN50" s="12" t="str">
        <f>IFERROR(VLOOKUP($A50,'Season 11'!$AK$4:$CN$104,56,0),"0")</f>
        <v>0</v>
      </c>
      <c r="CO50" s="12" t="str">
        <f>IFERROR(VLOOKUP($A50,'Season 12'!$AK$4:$CN$104,55,0),"0")</f>
        <v>0</v>
      </c>
      <c r="CP50" s="12" t="str">
        <f>IFERROR(VLOOKUP($A50,'Season 12'!$AK$4:$CN$104,56,0),"0")</f>
        <v>0</v>
      </c>
      <c r="CQ50" s="12" t="str">
        <f>IFERROR(VLOOKUP($A50,'Season 13'!$AK$4:$CN$104,55,0),"0")</f>
        <v>0</v>
      </c>
      <c r="CR50" s="12" t="str">
        <f>IFERROR(VLOOKUP($A50,'Season 13'!$AK$4:$CN$104,56,0),"0")</f>
        <v>0</v>
      </c>
      <c r="CS50" s="12" t="str">
        <f>IFERROR(VLOOKUP($A50,'Season 14'!$AK$4:$CN$104,55,0),"0")</f>
        <v>0</v>
      </c>
      <c r="CT50" s="12" t="str">
        <f>IFERROR(VLOOKUP($A50,'Season 14'!$AK$4:$CN$104,56,0),"0")</f>
        <v>0</v>
      </c>
      <c r="CU50" s="12" t="str">
        <f>IFERROR(VLOOKUP($A50,'Season 15'!$AK$4:$CN$104,55,0),"0")</f>
        <v>0</v>
      </c>
      <c r="CV50" s="12" t="str">
        <f>IFERROR(VLOOKUP($A50,'Season 15'!$AK$4:$CN$104,56,0),"0")</f>
        <v>0</v>
      </c>
    </row>
    <row r="51" spans="1:100" x14ac:dyDescent="0.25">
      <c r="A51" s="545"/>
      <c r="B51" s="516" t="str">
        <f>IFERROR(VLOOKUP('Data Totals'!A51,'Season 1'!AJ$4:CH$104,2,FALSE),IFERROR(VLOOKUP('Data Totals'!A51,'Season 2'!AK$4:CI$104,2,FALSE),IFERROR(VLOOKUP('Data Totals'!A51,'Season 3'!AK$4:CI$104,2,FALSE),IFERROR(VLOOKUP('Data Totals'!A51,'Season 4'!AK$4:CI$104,2,FALSE),IFERROR(VLOOKUP('Data Totals'!A51,'Season 5'!AK$4:CI$104,2,FALSE),IFERROR(VLOOKUP('Data Totals'!A51,'Season 6'!AK$4:CI$104,2,FALSE),IFERROR(VLOOKUP('Data Totals'!A51,'Season 7'!AK$4:CI$104,2,FALSE),IFERROR(VLOOKUP('Data Totals'!A51,'Season 8'!AK$4:CI$104,2,FALSE),IFERROR(VLOOKUP('Data Totals'!A51,'Season 9'!AK$4:CI$104,2,FALSE),IFERROR(VLOOKUP('Data Totals'!A51,'Season 10'!AK$4:CI$104,2,FALSE),IFERROR(VLOOKUP('Data Totals'!A51,'Season 11'!AK$4:CI$104,2,FALSE),IFERROR(VLOOKUP('Data Totals'!A51,'Season 12'!AK$4:CI$104,2,FALSE),IFERROR(VLOOKUP('Data Totals'!A51,'Season 13'!AK$4:CI$104,2,FALSE),IFERROR(VLOOKUP('Data Totals'!A51,'Season 14'!AK$4:CI$104,2,FALSE),IFERROR(VLOOKUP('Data Totals'!A51,'Season 15'!AK$4:CI$104,2,FALSE),"N/A")))))))))))))))</f>
        <v>N/A</v>
      </c>
      <c r="C51" s="517" t="str">
        <f>IFERROR(VLOOKUP('Data Totals'!A51,'Season 1'!AJ$4:CH$104,3,FALSE),IFERROR(VLOOKUP('Data Totals'!A51,'Season 2'!AK$4:CI$104,3,FALSE),IFERROR(VLOOKUP('Data Totals'!A51,'Season 3'!AK$4:CI$104,3,FALSE),IFERROR(VLOOKUP('Data Totals'!A51,'Season 4'!AK$4:CI$104,3,FALSE),IFERROR(VLOOKUP('Data Totals'!A51,'Season 5'!AK$4:CI$104,3,FALSE),IFERROR(VLOOKUP('Data Totals'!A51,'Season 6'!AK$4:CI$104,3,FALSE),IFERROR(VLOOKUP('Data Totals'!A51,'Season 7'!AK$4:CI$104,3,FALSE),IFERROR(VLOOKUP('Data Totals'!A51,'Season 8'!AK$4:CI$104,3,FALSE),IFERROR(VLOOKUP('Data Totals'!A51,'Season 9'!AK$4:CI$104,3,FALSE),IFERROR(VLOOKUP('Data Totals'!A51,'Season 10'!AK$4:CI$104,3,FALSE),IFERROR(VLOOKUP('Data Totals'!A51,'Season 11'!AK$4:CI$104,3,FALSE),IFERROR(VLOOKUP('Data Totals'!A51,'Season 12'!AK$4:CI$104,3,FALSE),IFERROR(VLOOKUP('Data Totals'!A51,'Season 13'!AK$4:CI$104,3,FALSE),IFERROR(VLOOKUP('Data Totals'!A51,'Season 14'!AK$4:CI$104,3,FALSE),IFERROR(VLOOKUP('Data Totals'!A51,'Season 15'!AK$4:CI$104,3,FALSE),"N/A")))))))))))))))</f>
        <v>N/A</v>
      </c>
      <c r="D51" s="517" t="str">
        <f>IFERROR(VLOOKUP('Data Totals'!A51,'Season 15'!AK$4:CI$104,4,FALSE),IFERROR(VLOOKUP('Data Totals'!A51,'Season 14'!AK$4:CI$104,4,FALSE),IFERROR(VLOOKUP('Data Totals'!A51,'Season 13'!AK$4:CI$104,4,FALSE),IFERROR(VLOOKUP('Data Totals'!A51,'Season 12'!AK$4:CI$104,4,FALSE),IFERROR(VLOOKUP('Data Totals'!A51,'Season 11'!AK$4:CI$104,4,FALSE),IFERROR(VLOOKUP('Data Totals'!A51,'Season 10'!AK$4:CI$104,4,FALSE),IFERROR(VLOOKUP('Data Totals'!A51,'Season 9'!AK$4:CI$104,4,FALSE),IFERROR(VLOOKUP('Data Totals'!A51,'Season 8'!AK$4:CI$104,4,FALSE),IFERROR(VLOOKUP('Data Totals'!A51,'Season 7'!AK$4:CI$104,4,FALSE),IFERROR(VLOOKUP('Data Totals'!A51,'Season 6'!AK$4:CI$104,4,FALSE),IFERROR(VLOOKUP('Data Totals'!A51,'Season 5'!AK$4:CI$104,4,FALSE),IFERROR(VLOOKUP('Data Totals'!A51,'Season 4'!AK$4:CI$104,4,FALSE),IFERROR(VLOOKUP('Data Totals'!A51,'Season 3'!AK$4:CI$104,4,FALSE),IFERROR(VLOOKUP('Data Totals'!A51,'Season 2'!AK$4:CI$104,4,FALSE),IFERROR(VLOOKUP('Data Totals'!A51,'Season 1'!AJ$4:CH$104,4,FALSE),"N/A")))))))))))))))</f>
        <v>N/A</v>
      </c>
      <c r="E51" s="517" t="e">
        <f t="shared" si="0"/>
        <v>#VALUE!</v>
      </c>
      <c r="F51" s="398">
        <f>SUM(IFERROR(VLOOKUP(A51,BI$3:BN$152,2,0),"0"),
IFERROR(VLOOKUP(A51,'Season 1'!AJ$4:CM$104,7,0),"0"),IFERROR(VLOOKUP(A51,'Season 2'!AK$4:CN$104,7,0),"0"),
IFERROR(VLOOKUP(A51,'Season 3'!AK$4:CN$104,7,0),"0"),IFERROR(VLOOKUP(A51,'Season 4'!AK$4:CN$104,7,0),"0"),
IFERROR(VLOOKUP(A51,'Season 5'!AK$4:CN$104,7,0),"0"),IFERROR(VLOOKUP(A51,'Season 6'!AK$4:CN$104,7,0),"0"),
IFERROR(VLOOKUP(A51,'Season 7'!AK$4:CN$104,7,0),"0"),IFERROR(VLOOKUP(A51,'Season 8'!AK$4:CN$104,7,0),"0"),
IFERROR(VLOOKUP(A51,'Season 9'!AK$4:CN$104,7,0),"0"),IFERROR(VLOOKUP(A51,'Season 10'!AK$4:CN$104,7,0),"0"),
IFERROR(VLOOKUP(A51,'Season 11'!AK$4:CN$104,7,0),"0"),IFERROR(VLOOKUP(A51,'Season 12'!AK$4:CN$104,7,0),"0"),
IFERROR(VLOOKUP(A51,'Season 13'!AK$4:CN$104,7,0),"0"),IFERROR(VLOOKUP(A51,'Season 14'!AK$4:CN$104,7,0),"0"),IFERROR(VLOOKUP(A51,'Season 15'!AK$4:CN$104,7,0),"0"),)</f>
        <v>0</v>
      </c>
      <c r="G51" s="398">
        <f>SUM(
IFERROR(VLOOKUP(A51,'Season 1'!AJ$4:CM$104,8,0),"0"),IFERROR(VLOOKUP(A51,'Season 2'!AK$4:CN$104,8,0),"0"),
IFERROR(VLOOKUP(A51,'Season 3'!AK$4:CN$104,8,0),"0"),IFERROR(VLOOKUP(A51,'Season 4'!AK$4:CN$104,8,0),"0"),
IFERROR(VLOOKUP(A51,'Season 5'!AK$4:CN$104,8,0),"0"),IFERROR(VLOOKUP(A51,'Season 6'!AK$4:CN$104,8,0),"0"),
IFERROR(VLOOKUP(A51,'Season 7'!AK$4:CN$104,8,0),"0"),IFERROR(VLOOKUP(A51,'Season 8'!AK$4:CN$104,8,0),"0"),
IFERROR(VLOOKUP(A51,'Season 9'!AK$4:CN$104,8,0),"0"),IFERROR(VLOOKUP(A51,'Season 10'!AK$4:CN$104,8,0),"0"),
IFERROR(VLOOKUP(A51,'Season 11'!AK$4:CN$104,8,0),"0"),IFERROR(VLOOKUP(A51,'Season 12'!AK$4:CN$104,8,0),"0"),
IFERROR(VLOOKUP(A51,'Season 13'!AK$4:CN$104,8,0),"0"),IFERROR(VLOOKUP(A51,'Season 14'!AK$4:CN$104,8,0),"0"),IFERROR(VLOOKUP(A51,'Season 15'!AK$4:CN$104,8,0),"0"),)</f>
        <v>0</v>
      </c>
      <c r="H51" s="329">
        <f>SUM(
IFERROR(VLOOKUP(A51,'Season 1'!AJ$4:CM$104,9,0),"0"),IFERROR(VLOOKUP(A51,'Season 2'!AK$4:CN$104,9,0),"0"),
IFERROR(VLOOKUP(A51,'Season 3'!AK$4:CN$104,9,0),"0"),IFERROR(VLOOKUP(A51,'Season 4'!AK$4:CN$104,9,0),"0"),
IFERROR(VLOOKUP(A51,'Season 5'!AK$4:CN$104,9,0),"0"),IFERROR(VLOOKUP(A51,'Season 6'!AK$4:CN$104,9,0),"0"),
IFERROR(VLOOKUP(A51,'Season 7'!AK$4:CN$104,9,0),"0"),IFERROR(VLOOKUP(A51,'Season 8'!AK$4:CN$104,9,0),"0"),
IFERROR(VLOOKUP(A51,'Season 9'!AK$4:CN$104,9,0),"0"),IFERROR(VLOOKUP(A51,'Season 10'!AK$4:CN$104,9,0),"0"),
IFERROR(VLOOKUP(A51,'Season 11'!AK$4:CN$104,9,0),"0"),IFERROR(VLOOKUP(A51,'Season 12'!AK$4:CN$104,9,0),"0"),
IFERROR(VLOOKUP(A51,'Season 13'!AK$4:CN$104,9,0),"0"),IFERROR(VLOOKUP(A51,'Season 14'!AK$4:CN$104,9,0),"0"),IFERROR(VLOOKUP(A51,'Season 15'!AK$4:CN$104,9,0),"0"),)</f>
        <v>0</v>
      </c>
      <c r="I51" s="518">
        <f>SUM(
IFERROR(VLOOKUP(A51,'Season 1'!AJ$4:CM$104,10,0),"0"),IFERROR(VLOOKUP(A51,'Season 2'!AK$4:CN$104,10,0),"0"),
IFERROR(VLOOKUP(A51,'Season 3'!AK$4:CN$104,10,0),"0"),IFERROR(VLOOKUP(A51,'Season 4'!AK$4:CN$104,10,0),"0"),
IFERROR(VLOOKUP(A51,'Season 5'!AK$4:CN$104,10,0),"0"),IFERROR(VLOOKUP(A51,'Season 6'!AK$4:CN$104,10,0),"0"),
IFERROR(VLOOKUP(A51,'Season 7'!AK$4:CN$104,10,0),"0"),IFERROR(VLOOKUP(A51,'Season 8'!AK$4:CN$104,10,0),"0"),
IFERROR(VLOOKUP(A51,'Season 9'!AK$4:CN$104,10,0),"0"),IFERROR(VLOOKUP(A51,'Season 10'!AK$4:CN$104,10,0),"0"),
IFERROR(VLOOKUP(A51,'Season 11'!AK$4:CN$104,10,0),"0"),IFERROR(VLOOKUP(A51,'Season 12'!AK$4:CN$104,10,0),"0"),
IFERROR(VLOOKUP(A51,'Season 13'!AK$4:CN$104,10,0),"0"),IFERROR(VLOOKUP(A51,'Season 14'!AK$4:CN$104,10,0),"0"),IFERROR(VLOOKUP(A51,'Season 15'!AK$4:CN$104,10,0),"0"),)</f>
        <v>0</v>
      </c>
      <c r="J51" s="21">
        <f>SUM(IFERROR(VLOOKUP(A51,BI$3:BN$152,3,0),"0"),
IFERROR(VLOOKUP(A51,'Season 1'!AJ$4:CM$104,11,0),"0"),IFERROR(VLOOKUP(A51,'Season 2'!AK$4:CN$104,11,0),"0"),
IFERROR(VLOOKUP(A51,'Season 3'!AK$4:CN$104,11,0),"0"),IFERROR(VLOOKUP(A51,'Season 4'!AK$4:CN$104,11,0),"0"),
IFERROR(VLOOKUP(A51,'Season 5'!AK$4:CN$104,11,0),"0"),IFERROR(VLOOKUP(A51,'Season 6'!AK$4:CN$104,11,0),"0"),
IFERROR(VLOOKUP(A51,'Season 7'!AK$4:CN$104,11,0),"0"),IFERROR(VLOOKUP(A51,'Season 8'!AK$4:CN$104,11,0),"0"),
IFERROR(VLOOKUP(A51,'Season 9'!AK$4:CN$104,11,0),"0"),IFERROR(VLOOKUP(A51,'Season 10'!AK$4:CN$104,11,0),"0"),
IFERROR(VLOOKUP(A51,'Season 11'!AK$4:CN$104,11,0),"0"),IFERROR(VLOOKUP(A51,'Season 12'!AK$4:CN$104,11,0),"0"),
IFERROR(VLOOKUP(A51,'Season 13'!AK$4:CN$104,11,0),"0"),IFERROR(VLOOKUP(A51,'Season 14'!AK$4:CN$104,11,0),"0"),IFERROR(VLOOKUP(A51,'Season 15'!AK$4:CN$104,11,0),"0"),)</f>
        <v>0</v>
      </c>
      <c r="K51" s="402">
        <f>SUM(IFERROR(VLOOKUP($A51,BI$3:BN$152,4,0),"0"),
IFERROR(VLOOKUP($A51,'Season 1'!AJ$4:CM$104,12,0),"0"),IFERROR(VLOOKUP($A51,'Season 2'!AK$4:CN$104,12,0),"0"),
IFERROR(VLOOKUP($A51,'Season 3'!AK$4:CN$104,12,0),"0"),IFERROR(VLOOKUP($A51,'Season 4'!AK$4:CN$104,12,0),"0"),
IFERROR(VLOOKUP($A51,'Season 5'!AK$4:CN$104,12,0),"0"),IFERROR(VLOOKUP($A51,'Season 6'!AK$4:CN$104,12,0),"0"),
IFERROR(VLOOKUP($A51,'Season 7'!AK$4:CN$104,12,0),"0"),IFERROR(VLOOKUP($A51,'Season 8'!AK$4:CN$104,12,0),"0"),
IFERROR(VLOOKUP($A51,'Season 9'!AK$4:CN$104,12,0),"0"),IFERROR(VLOOKUP($A51,'Season 10'!AK$4:CN$104,12,0),"0"),
IFERROR(VLOOKUP($A51,'Season 11'!AK$4:CN$104,12,0),"0"),IFERROR(VLOOKUP($A51,'Season 12'!AK$4:CN$104,12,0),"0"),
IFERROR(VLOOKUP($A51,'Season 13'!AK$4:CN$104,12,0),"0"),IFERROR(VLOOKUP($A51,'Season 14'!AK$4:CN$104,12,0),"0"),IFERROR(VLOOKUP(A51,'Season 15'!AK$4:CN$104,12,0),"0"),)</f>
        <v>0</v>
      </c>
      <c r="L51" s="403">
        <f>SUM(
IFERROR(VLOOKUP($A51,'Season 1'!AJ$4:CM$104,13,0),"0"),IFERROR(VLOOKUP($A51,'Season 2'!AK$4:CN$104,13,0),"0"),
IFERROR(VLOOKUP($A51,'Season 3'!AK$4:CN$104,13,0),"0"),IFERROR(VLOOKUP($A51,'Season 4'!AK$4:CN$104,13,0),"0"),
IFERROR(VLOOKUP($A51,'Season 5'!AK$4:CN$104,13,0),"0"),IFERROR(VLOOKUP($A51,'Season 6'!AK$4:CN$104,13,0),"0"),
IFERROR(VLOOKUP($A51,'Season 7'!AK$4:CN$104,13,0),"0"),IFERROR(VLOOKUP($A51,'Season 8'!AK$4:CN$104,13,0),"0"),
IFERROR(VLOOKUP($A51,'Season 9'!AK$4:CN$104,13,0),"0"),IFERROR(VLOOKUP($A51,'Season 10'!AK$4:CN$104,13,0),"0"),
IFERROR(VLOOKUP($A51,'Season 11'!AK$4:CN$104,13,0),"0"),IFERROR(VLOOKUP($A51,'Season 12'!AK$4:CN$104,13,0),"0"),
IFERROR(VLOOKUP($A51,'Season 13'!AK$4:CN$104,13,0),"0"),IFERROR(VLOOKUP($A51,'Season 14'!AK$4:CN$104,13,0),"0"),IFERROR(VLOOKUP(A51,'Season 15'!AK$4:CN$104,13,0),"0"),)</f>
        <v>0</v>
      </c>
      <c r="M51" s="398">
        <f>SUM(
IFERROR(VLOOKUP($A51,'Season 1'!AJ$4:CM$104,14,0),"0"),IFERROR(VLOOKUP($A51,'Season 2'!AK$4:CN$104,14,0),"0"),
IFERROR(VLOOKUP($A51,'Season 3'!AK$4:CN$104,14,0),"0"),IFERROR(VLOOKUP($A51,'Season 4'!AK$4:CN$104,14,0),"0"),
IFERROR(VLOOKUP($A51,'Season 5'!AK$4:CN$104,14,0),"0"),IFERROR(VLOOKUP($A51,'Season 6'!AK$4:CN$104,14,0),"0"),
IFERROR(VLOOKUP($A51,'Season 7'!AK$4:CN$104,14,0),"0"),IFERROR(VLOOKUP($A51,'Season 8'!AK$4:CN$104,14,0),"0"),
IFERROR(VLOOKUP($A51,'Season 9'!AK$4:CN$104,14,0),"0"),IFERROR(VLOOKUP($A51,'Season 10'!AK$4:CN$104,14,0),"0"),
IFERROR(VLOOKUP($A51,'Season 11'!AK$4:CN$104,14,0),"0"),IFERROR(VLOOKUP($A51,'Season 12'!AK$4:CN$104,14,0),"0"),
IFERROR(VLOOKUP($A51,'Season 13'!AK$4:CN$104,14,0),"0"),IFERROR(VLOOKUP($A51,'Season 14'!AK$4:CN$104,14,0),"0"),IFERROR(VLOOKUP(A51,'Season 15'!AK$4:CN$104,14,0),"0"),)</f>
        <v>0</v>
      </c>
      <c r="N51" s="518">
        <f>SUM(
IFERROR(VLOOKUP($A51,'Season 1'!AJ$4:CM$104,15,0),"0"),IFERROR(VLOOKUP($A51,'Season 2'!AK$4:CN$104,15,0),"0"),
IFERROR(VLOOKUP($A51,'Season 3'!AK$4:CN$104,15,0),"0"),IFERROR(VLOOKUP($A51,'Season 4'!AK$4:CN$104,15,0),"0"),
IFERROR(VLOOKUP($A51,'Season 5'!AK$4:CN$104,15,0),"0"),IFERROR(VLOOKUP($A51,'Season 6'!AK$4:CN$104,15,0),"0"),
IFERROR(VLOOKUP($A51,'Season 7'!AK$4:CN$104,15,0),"0"),IFERROR(VLOOKUP($A51,'Season 8'!AK$4:CN$104,15,0),"0"),
IFERROR(VLOOKUP($A51,'Season 9'!AK$4:CN$104,15,0),"0"),IFERROR(VLOOKUP($A51,'Season 10'!AK$4:CN$104,15,0),"0"),
IFERROR(VLOOKUP($A51,'Season 11'!AK$4:CN$104,15,0),"0"),IFERROR(VLOOKUP($A51,'Season 12'!AK$4:CN$104,15,0),"0"),
IFERROR(VLOOKUP($A51,'Season 13'!AK$4:CN$104,15,0),"0"),IFERROR(VLOOKUP($A51,'Season 14'!AK$4:CN$104,15,0),"0"),IFERROR(VLOOKUP(A51,'Season 15'!AK$4:CN$104,15,0),"0"),)</f>
        <v>0</v>
      </c>
      <c r="O51" s="21">
        <f>SUM(
IFERROR(VLOOKUP($A51,'Season 1'!AJ$4:CM$104,16,0),"0"),IFERROR(VLOOKUP($A51,'Season 2'!AK$4:CN$104,16,0),"0"),
IFERROR(VLOOKUP($A51,'Season 3'!AK$4:CN$104,16,0),"0"),IFERROR(VLOOKUP($A51,'Season 4'!AK$4:CN$104,16,0),"0"),
IFERROR(VLOOKUP($A51,'Season 5'!AK$4:CN$104,16,0),"0"),IFERROR(VLOOKUP($A51,'Season 6'!AK$4:CN$104,16,0),"0"),
IFERROR(VLOOKUP($A51,'Season 7'!AK$4:CN$104,16,0),"0"),IFERROR(VLOOKUP($A51,'Season 8'!AK$4:CN$104,16,0),"0"),
IFERROR(VLOOKUP($A51,'Season 9'!AK$4:CN$104,16,0),"0"),IFERROR(VLOOKUP($A51,'Season 10'!AK$4:CN$104,16,0),"0"),
IFERROR(VLOOKUP($A51,'Season 11'!AK$4:CN$104,16,0),"0"),IFERROR(VLOOKUP($A51,'Season 12'!AK$4:CN$104,16,0),"0"),
IFERROR(VLOOKUP($A51,'Season 13'!AK$4:CN$104,16,0),"0"),IFERROR(VLOOKUP($A51,'Season 14'!AK$4:CN$104,16,0),"0"),IFERROR(VLOOKUP(A51,'Season 15'!AK$4:CN$104,16,0),"0"),)</f>
        <v>0</v>
      </c>
      <c r="P51" s="402">
        <f>SUM(
IFERROR(VLOOKUP($A51,'Season 1'!AJ$4:CM$104,17,0),"0"),IFERROR(VLOOKUP($A51,'Season 2'!AK$4:CN$104,17,0),"0"),
IFERROR(VLOOKUP($A51,'Season 3'!AK$4:CN$104,17,0),"0"),IFERROR(VLOOKUP($A51,'Season 4'!AK$4:CN$104,17,0),"0"),
IFERROR(VLOOKUP($A51,'Season 5'!AK$4:CN$104,17,0),"0"),IFERROR(VLOOKUP($A51,'Season 6'!AK$4:CN$104,17,0),"0"),
IFERROR(VLOOKUP($A51,'Season 7'!AK$4:CN$104,17,0),"0"),IFERROR(VLOOKUP($A51,'Season 8'!AK$4:CN$104,17,0),"0"),
IFERROR(VLOOKUP($A51,'Season 9'!AK$4:CN$104,17,0),"0"),IFERROR(VLOOKUP($A51,'Season 10'!AK$4:CN$104,17,0),"0"),
IFERROR(VLOOKUP($A51,'Season 11'!AK$4:CN$104,17,0),"0"),IFERROR(VLOOKUP($A51,'Season 12'!AK$4:CN$104,17,0),"0"),
IFERROR(VLOOKUP($A51,'Season 13'!AK$4:CN$104,17,0),"0"),IFERROR(VLOOKUP($A51,'Season 14'!AK$4:CN$104,17,0),"0"),IFERROR(VLOOKUP(A51,'Season 15'!AK$4:CN$104,17,0),"0"),)</f>
        <v>0</v>
      </c>
      <c r="Q51" s="403">
        <f>SUM(
IFERROR(VLOOKUP($A51,'Season 1'!AJ$4:CM$104,18,0),"0"),IFERROR(VLOOKUP($A51,'Season 2'!AK$4:CN$104,18,0),"0"),
IFERROR(VLOOKUP($A51,'Season 3'!AK$4:CN$104,18,0),"0"),IFERROR(VLOOKUP($A51,'Season 4'!AK$4:CN$104,18,0),"0"),
IFERROR(VLOOKUP($A51,'Season 5'!AK$4:CN$104,18,0),"0"),IFERROR(VLOOKUP($A51,'Season 6'!AK$4:CN$104,18,0),"0"),
IFERROR(VLOOKUP($A51,'Season 7'!AK$4:CN$104,18,0),"0"),IFERROR(VLOOKUP($A51,'Season 8'!AK$4:CN$104,18,0),"0"),
IFERROR(VLOOKUP($A51,'Season 9'!AK$4:CN$104,18,0),"0"),IFERROR(VLOOKUP($A51,'Season 10'!AK$4:CN$104,18,0),"0"),
IFERROR(VLOOKUP($A51,'Season 11'!AK$4:CN$104,18,0),"0"),IFERROR(VLOOKUP($A51,'Season 12'!AK$4:CN$104,18,0),"0"),
IFERROR(VLOOKUP($A51,'Season 13'!AK$4:CN$104,18,0),"0"),IFERROR(VLOOKUP($A51,'Season 14'!AK$4:CN$104,18,0),"0"),IFERROR(VLOOKUP(A51,'Season 15'!AK$4:CN$104,18,0),"0"),)</f>
        <v>0</v>
      </c>
      <c r="R51" s="398">
        <f>SUM(
IFERROR(VLOOKUP($A51,'Season 1'!AJ$4:CM$104,19,0),"0"),IFERROR(VLOOKUP($A51,'Season 2'!AK$4:CN$104,19,0),"0"),
IFERROR(VLOOKUP($A51,'Season 3'!AK$4:CN$104,19,0),"0"),IFERROR(VLOOKUP($A51,'Season 4'!AK$4:CN$104,19,0),"0"),
IFERROR(VLOOKUP($A51,'Season 5'!AK$4:CN$104,19,0),"0"),IFERROR(VLOOKUP($A51,'Season 6'!AK$4:CN$104,19,0),"0"),
IFERROR(VLOOKUP($A51,'Season 7'!AK$4:CN$104,19,0),"0"),IFERROR(VLOOKUP($A51,'Season 8'!AK$4:CN$104,19,0),"0"),
IFERROR(VLOOKUP($A51,'Season 9'!AK$4:CN$104,19,0),"0"),IFERROR(VLOOKUP($A51,'Season 10'!AK$4:CN$104,19,0),"0"),
IFERROR(VLOOKUP($A51,'Season 11'!AK$4:CN$104,19,0),"0"),IFERROR(VLOOKUP($A51,'Season 12'!AK$4:CN$104,19,0),"0"),
IFERROR(VLOOKUP($A51,'Season 13'!AK$4:CN$104,19,0),"0"),IFERROR(VLOOKUP($A51,'Season 14'!AK$4:CN$104,19,0),"0"),IFERROR(VLOOKUP(A51,'Season 15'!AK$4:CN$104,19,0),"0"),)</f>
        <v>0</v>
      </c>
      <c r="S51" s="518">
        <f>SUM(
IFERROR(VLOOKUP($A51,'Season 1'!AJ$4:CM$104,20,0),"0"),IFERROR(VLOOKUP($A51,'Season 2'!AK$4:CN$104,20,0),"0"),
IFERROR(VLOOKUP($A51,'Season 3'!AK$4:CN$104,20,0),"0"),IFERROR(VLOOKUP($A51,'Season 4'!AK$4:CN$104,20,0),"0"),
IFERROR(VLOOKUP($A51,'Season 5'!AK$4:CN$104,20,0),"0"),IFERROR(VLOOKUP($A51,'Season 6'!AK$4:CN$104,20,0),"0"),
IFERROR(VLOOKUP($A51,'Season 7'!AK$4:CN$104,20,0),"0"),IFERROR(VLOOKUP($A51,'Season 8'!AK$4:CN$104,20,0),"0"),
IFERROR(VLOOKUP($A51,'Season 9'!AK$4:CN$104,20,0),"0"),IFERROR(VLOOKUP($A51,'Season 10'!AK$4:CN$104,20,0),"0"),
IFERROR(VLOOKUP($A51,'Season 11'!AK$4:CN$104,20,0),"0"),IFERROR(VLOOKUP($A51,'Season 12'!AK$4:CN$104,20,0),"0"),
IFERROR(VLOOKUP($A51,'Season 13'!AK$4:CN$104,20,0),"0"),IFERROR(VLOOKUP($A51,'Season 14'!AK$4:CN$104,20,0),"0"),IFERROR(VLOOKUP(A51,'Season 15'!AK$4:CN$104,20,0),"0"),)</f>
        <v>0</v>
      </c>
      <c r="T51" s="21">
        <f>SUM(
IFERROR(VLOOKUP($A51,'Season 1'!AJ$4:CM$104,21,0),"0"),IFERROR(VLOOKUP($A51,'Season 2'!AK$4:CN$104,21,0),"0"),
IFERROR(VLOOKUP($A51,'Season 3'!AK$4:CN$104,21,0),"0"),IFERROR(VLOOKUP($A51,'Season 4'!AK$4:CN$104,21,0),"0"),
IFERROR(VLOOKUP($A51,'Season 5'!AK$4:CN$104,21,0),"0"),IFERROR(VLOOKUP($A51,'Season 6'!AK$4:CN$104,21,0),"0"),
IFERROR(VLOOKUP($A51,'Season 7'!AK$4:CN$104,21,0),"0"),IFERROR(VLOOKUP($A51,'Season 8'!AK$4:CN$104,21,0),"0"),
IFERROR(VLOOKUP($A51,'Season 9'!AK$4:CN$104,21,0),"0"),IFERROR(VLOOKUP($A51,'Season 10'!AK$4:CN$104,21,0),"0"),
IFERROR(VLOOKUP($A51,'Season 11'!AK$4:CN$104,21,0),"0"),IFERROR(VLOOKUP($A51,'Season 12'!AK$4:CN$104,21,0),"0"),
IFERROR(VLOOKUP($A51,'Season 13'!AK$4:CN$104,21,0),"0"),IFERROR(VLOOKUP($A51,'Season 14'!AK$4:CN$104,21,0),"0"),IFERROR(VLOOKUP(A51,'Season 15'!AK$4:CN$104,21,0),"0"),)</f>
        <v>0</v>
      </c>
      <c r="U51" s="402">
        <f>SUM(
IFERROR(VLOOKUP($A51,'Season 1'!AJ$4:CM$104,22,0),"0"),IFERROR(VLOOKUP($A51,'Season 2'!AK$4:CN$104,22,0),"0"),
IFERROR(VLOOKUP($A51,'Season 3'!AK$4:CN$104,22,0),"0"),IFERROR(VLOOKUP($A51,'Season 4'!AK$4:CN$104,22,0),"0"),
IFERROR(VLOOKUP($A51,'Season 5'!AK$4:CN$104,22,0),"0"),IFERROR(VLOOKUP($A51,'Season 6'!AK$4:CN$104,22,0),"0"),
IFERROR(VLOOKUP($A51,'Season 7'!AK$4:CN$104,22,0),"0"),IFERROR(VLOOKUP($A51,'Season 8'!AK$4:CN$104,22,0),"0"),
IFERROR(VLOOKUP($A51,'Season 9'!AK$4:CN$104,22,0),"0"),IFERROR(VLOOKUP($A51,'Season 10'!AK$4:CN$104,22,0),"0"),
IFERROR(VLOOKUP($A51,'Season 11'!AK$4:CN$104,22,0),"0"),IFERROR(VLOOKUP($A51,'Season 12'!AK$4:CN$104,22,0),"0"),
IFERROR(VLOOKUP($A51,'Season 13'!AK$4:CN$104,22,0),"0"),IFERROR(VLOOKUP($A51,'Season 14'!AK$4:CN$104,22,0),"0"),IFERROR(VLOOKUP(A51,'Season 15'!AK$4:CN$104,22,0),"0"),)</f>
        <v>0</v>
      </c>
      <c r="V51" s="403">
        <f>SUM(
IFERROR(VLOOKUP($A51,'Season 1'!AJ$4:CM$104,23,0),"0"),IFERROR(VLOOKUP($A51,'Season 2'!AK$4:CN$104,23,0),"0"),
IFERROR(VLOOKUP($A51,'Season 3'!AK$4:CN$104,23,0),"0"),IFERROR(VLOOKUP($A51,'Season 4'!AK$4:CN$104,23,0),"0"),
IFERROR(VLOOKUP($A51,'Season 5'!AK$4:CN$104,23,0),"0"),IFERROR(VLOOKUP($A51,'Season 6'!AK$4:CN$104,23,0),"0"),
IFERROR(VLOOKUP($A51,'Season 7'!AK$4:CN$104,23,0),"0"),IFERROR(VLOOKUP($A51,'Season 8'!AK$4:CN$104,23,0),"0"),
IFERROR(VLOOKUP($A51,'Season 9'!AK$4:CN$104,23,0),"0"),IFERROR(VLOOKUP($A51,'Season 10'!AK$4:CN$104,23,0),"0"),
IFERROR(VLOOKUP($A51,'Season 11'!AK$4:CN$104,23,0),"0"),IFERROR(VLOOKUP($A51,'Season 12'!AK$4:CN$104,23,0),"0"),
IFERROR(VLOOKUP($A51,'Season 13'!AK$4:CN$104,23,0),"0"),IFERROR(VLOOKUP($A51,'Season 14'!AK$4:CN$104,23,0),"0"),IFERROR(VLOOKUP($A51,'Season 15'!AK$4:CN$104,23,0),"0"),)</f>
        <v>0</v>
      </c>
      <c r="W51" s="398">
        <f>SUM(
IFERROR(VLOOKUP($A51,'Season 1'!AJ$4:CM$104,24,0),"0"),IFERROR(VLOOKUP($A51,'Season 2'!AK$4:CN$104,24,0),"0"),
IFERROR(VLOOKUP($A51,'Season 3'!AK$4:CN$104,24,0),"0"),IFERROR(VLOOKUP($A51,'Season 4'!AK$4:CN$104,24,0),"0"),
IFERROR(VLOOKUP($A51,'Season 5'!AK$4:CN$104,24,0),"0"),IFERROR(VLOOKUP($A51,'Season 6'!AK$4:CN$104,24,0),"0"),
IFERROR(VLOOKUP($A51,'Season 7'!AK$4:CN$104,24,0),"0"),IFERROR(VLOOKUP($A51,'Season 8'!AK$4:CN$104,24,0),"0"),
IFERROR(VLOOKUP($A51,'Season 9'!AK$4:CN$104,24,0),"0"),IFERROR(VLOOKUP($A51,'Season 10'!AK$4:CN$104,24,0),"0"),
IFERROR(VLOOKUP($A51,'Season 11'!AK$4:CN$104,24,0),"0"),IFERROR(VLOOKUP($A51,'Season 12'!AK$4:CN$104,24,0),"0"),
IFERROR(VLOOKUP($A51,'Season 13'!AK$4:CN$104,24,0),"0"),IFERROR(VLOOKUP($A51,'Season 14'!AK$4:CN$104,24,0),"0"),IFERROR(VLOOKUP($A51,'Season 15'!AK$4:CN$104,24,0),"0"),)</f>
        <v>0</v>
      </c>
      <c r="X51" s="518">
        <f>SUM(
IFERROR(VLOOKUP($A51,'Season 1'!AJ$4:CM$104,25,0),"0"),IFERROR(VLOOKUP($A51,'Season 2'!AK$4:CN$104,25,0),"0"),
IFERROR(VLOOKUP($A51,'Season 3'!AK$4:CN$104,25,0),"0"),IFERROR(VLOOKUP($A51,'Season 4'!AK$4:CN$104,25,0),"0"),
IFERROR(VLOOKUP($A51,'Season 5'!AK$4:CN$104,25,0),"0"),IFERROR(VLOOKUP($A51,'Season 6'!AK$4:CN$104,25,0),"0"),
IFERROR(VLOOKUP($A51,'Season 7'!AK$4:CN$104,25,0),"0"),IFERROR(VLOOKUP($A51,'Season 8'!AK$4:CN$104,25,0),"0"),
IFERROR(VLOOKUP($A51,'Season 9'!AK$4:CN$104,25,0),"0"),IFERROR(VLOOKUP($A51,'Season 10'!AK$4:CN$104,25,0),"0"),
IFERROR(VLOOKUP($A51,'Season 11'!AK$4:CN$104,25,0),"0"),IFERROR(VLOOKUP($A51,'Season 12'!AK$4:CN$104,25,0),"0"),
IFERROR(VLOOKUP($A51,'Season 13'!AK$4:CN$104,25,0),"0"),IFERROR(VLOOKUP($A51,'Season 14'!AK$4:CN$104,25,0),"0"),IFERROR(VLOOKUP($A51,'Season 15'!AK$4:CN$104,25,0),"0"),)</f>
        <v>0</v>
      </c>
      <c r="Y51" s="21">
        <f>SUM(
IFERROR(VLOOKUP($A51,'Season 1'!AJ$4:CM$104,26,0),"0"),IFERROR(VLOOKUP($A51,'Season 2'!AK$4:CN$104,26,0),"0"),
IFERROR(VLOOKUP($A51,'Season 3'!AK$4:CN$104,26,0),"0"),IFERROR(VLOOKUP($A51,'Season 4'!AK$4:CN$104,26,0),"0"),
IFERROR(VLOOKUP($A51,'Season 5'!AK$4:CN$104,26,0),"0"),IFERROR(VLOOKUP($A51,'Season 6'!AK$4:CN$104,26,0),"0"),
IFERROR(VLOOKUP($A51,'Season 7'!AK$4:CN$104,26,0),"0"),IFERROR(VLOOKUP($A51,'Season 8'!AK$4:CN$104,26,0),"0"),
IFERROR(VLOOKUP($A51,'Season 9'!AK$4:CN$104,26,0),"0"),IFERROR(VLOOKUP($A51,'Season 10'!AK$4:CN$104,26,0),"0"),
IFERROR(VLOOKUP($A51,'Season 11'!AK$4:CN$104,26,0),"0"),IFERROR(VLOOKUP($A51,'Season 12'!AK$4:CN$104,26,0),"0"),
IFERROR(VLOOKUP($A51,'Season 13'!AK$4:CN$104,26,0),"0"),IFERROR(VLOOKUP($A51,'Season 14'!AK$4:CN$104,26,0),"0"),IFERROR(VLOOKUP($A51,'Season 15'!AK$4:CN$104,26,0),"0"),)</f>
        <v>0</v>
      </c>
      <c r="Z51" s="402">
        <f>SUM(
IFERROR(VLOOKUP($A51,'Season 1'!AJ$4:CM$104,27,0),"0"),IFERROR(VLOOKUP($A51,'Season 2'!AK$4:CN$104,27,0),"0"),
IFERROR(VLOOKUP($A51,'Season 3'!AK$4:CN$104,27,0),"0"),IFERROR(VLOOKUP($A51,'Season 4'!AK$4:CN$104,27,0),"0"),
IFERROR(VLOOKUP($A51,'Season 5'!AK$4:CN$104,27,0),"0"),IFERROR(VLOOKUP($A51,'Season 6'!AK$4:CN$104,27,0),"0"),
IFERROR(VLOOKUP($A51,'Season 7'!AK$4:CN$104,27,0),"0"),IFERROR(VLOOKUP($A51,'Season 8'!AK$4:CN$104,27,0),"0"),
IFERROR(VLOOKUP($A51,'Season 9'!AK$4:CN$104,27,0),"0"),IFERROR(VLOOKUP($A51,'Season 10'!AK$4:CN$104,27,0),"0"),
IFERROR(VLOOKUP($A51,'Season 11'!AK$4:CN$104,27,0),"0"),IFERROR(VLOOKUP($A51,'Season 12'!AK$4:CN$104,27,0),"0"),
IFERROR(VLOOKUP($A51,'Season 13'!AK$4:CN$104,27,0),"0"),IFERROR(VLOOKUP($A51,'Season 14'!AK$4:CN$104,27,0),"0"),IFERROR(VLOOKUP($A51,'Season 15'!AK$4:CN$104,27,0),"0"),)</f>
        <v>0</v>
      </c>
      <c r="AA51" s="403">
        <f>SUM(
IFERROR(VLOOKUP($A51,'Season 1'!AJ$4:CM$104,28,0),"0"),IFERROR(VLOOKUP($A51,'Season 2'!AK$4:CN$104,28,0),"0"),
IFERROR(VLOOKUP($A51,'Season 3'!AK$4:CN$104,28,0),"0"),IFERROR(VLOOKUP($A51,'Season 4'!AK$4:CN$104,28,0),"0"),
IFERROR(VLOOKUP($A51,'Season 5'!AK$4:CN$104,28,0),"0"),IFERROR(VLOOKUP($A51,'Season 6'!AK$4:CN$104,28,0),"0"),
IFERROR(VLOOKUP($A51,'Season 7'!AK$4:CN$104,28,0),"0"),IFERROR(VLOOKUP($A51,'Season 8'!AK$4:CN$104,28,0),"0"),
IFERROR(VLOOKUP($A51,'Season 9'!AK$4:CN$104,28,0),"0"),IFERROR(VLOOKUP($A51,'Season 10'!AK$4:CN$104,28,0),"0"),
IFERROR(VLOOKUP($A51,'Season 11'!AK$4:CN$104,28,0),"0"),IFERROR(VLOOKUP($A51,'Season 12'!AK$4:CN$104,28,0),"0"),
IFERROR(VLOOKUP($A51,'Season 13'!AK$4:CN$104,28,0),"0"),IFERROR(VLOOKUP($A51,'Season 14'!AK$4:CN$104,28,0),"0"),IFERROR(VLOOKUP($A51,'Season 15'!AK$4:CN$104,28,0),"0"),)</f>
        <v>0</v>
      </c>
      <c r="AB51" s="398">
        <f>SUM(
IFERROR(VLOOKUP($A51,'Season 1'!AJ$4:CM$104,29,0),"0"),IFERROR(VLOOKUP($A51,'Season 2'!AK$4:CN$104,29,0),"0"),
IFERROR(VLOOKUP($A51,'Season 3'!AK$4:CN$104,29,0),"0"),IFERROR(VLOOKUP($A51,'Season 4'!AK$4:CN$104,29,0),"0"),
IFERROR(VLOOKUP($A51,'Season 5'!AK$4:CN$104,29,0),"0"),IFERROR(VLOOKUP($A51,'Season 6'!AK$4:CN$104,29,0),"0"),
IFERROR(VLOOKUP($A51,'Season 7'!AK$4:CN$104,29,0),"0"),IFERROR(VLOOKUP($A51,'Season 8'!AK$4:CN$104,29,0),"0"),
IFERROR(VLOOKUP($A51,'Season 9'!AK$4:CN$104,29,0),"0"),IFERROR(VLOOKUP($A51,'Season 10'!AK$4:CN$104,29,0),"0"),
IFERROR(VLOOKUP($A51,'Season 11'!AK$4:CN$104,29,0),"0"),IFERROR(VLOOKUP($A51,'Season 12'!AK$4:CN$104,29,0),"0"),
IFERROR(VLOOKUP($A51,'Season 13'!AK$4:CN$104,29,0),"0"),IFERROR(VLOOKUP($A51,'Season 14'!AK$4:CN$104,29,0),"0"),IFERROR(VLOOKUP($A51,'Season 15'!AK$4:CN$104,29,0),"0"),)</f>
        <v>0</v>
      </c>
      <c r="AC51" s="518">
        <f>SUM(
IFERROR(VLOOKUP($A51,'Season 1'!AJ$4:CM$104,30,0),"0"),IFERROR(VLOOKUP($A51,'Season 2'!AK$4:CN$104,30,0),"0"),
IFERROR(VLOOKUP($A51,'Season 3'!AK$4:CN$104,30,0),"0"),IFERROR(VLOOKUP($A51,'Season 4'!AK$4:CN$104,30,0),"0"),
IFERROR(VLOOKUP($A51,'Season 5'!AK$4:CN$104,30,0),"0"),IFERROR(VLOOKUP($A51,'Season 6'!AK$4:CN$104,30,0),"0"),
IFERROR(VLOOKUP($A51,'Season 7'!AK$4:CN$104,30,0),"0"),IFERROR(VLOOKUP($A51,'Season 8'!AK$4:CN$104,30,0),"0"),
IFERROR(VLOOKUP($A51,'Season 9'!AK$4:CN$104,30,0),"0"),IFERROR(VLOOKUP($A51,'Season 10'!AK$4:CN$104,30,0),"0"),
IFERROR(VLOOKUP($A51,'Season 11'!AK$4:CN$104,30,0),"0"),IFERROR(VLOOKUP($A51,'Season 12'!AK$4:CN$104,30,0),"0"),
IFERROR(VLOOKUP($A51,'Season 13'!AK$4:CN$104,30,0),"0"),IFERROR(VLOOKUP($A51,'Season 14'!AK$4:CN$104,30,0),"0"),IFERROR(VLOOKUP($A51,'Season 15'!AK$4:CN$104,30,0),"0"),)</f>
        <v>0</v>
      </c>
      <c r="AD51" s="21">
        <f>SUM(
IFERROR(VLOOKUP($A51,'Season 1'!AJ$4:CM$104,31,0),"0"),IFERROR(VLOOKUP($A51,'Season 2'!AK$4:CN$104,31,0),"0"),
IFERROR(VLOOKUP($A51,'Season 3'!AK$4:CN$104,31,0),"0"),IFERROR(VLOOKUP($A51,'Season 4'!AK$4:CN$104,31,0),"0"),
IFERROR(VLOOKUP($A51,'Season 5'!AK$4:CN$104,31,0),"0"),IFERROR(VLOOKUP($A51,'Season 6'!AK$4:CN$104,31,0),"0"),
IFERROR(VLOOKUP($A51,'Season 7'!AK$4:CN$104,31,0),"0"),IFERROR(VLOOKUP($A51,'Season 8'!AK$4:CN$104,31,0),"0"),
IFERROR(VLOOKUP($A51,'Season 9'!AK$4:CN$104,31,0),"0"),IFERROR(VLOOKUP($A51,'Season 10'!AK$4:CN$104,31,0),"0"),
IFERROR(VLOOKUP($A51,'Season 11'!AK$4:CN$104,31,0),"0"),IFERROR(VLOOKUP($A51,'Season 12'!AK$4:CN$104,31,0),"0"),
IFERROR(VLOOKUP($A51,'Season 13'!AK$4:CN$104,31,0),"0"),IFERROR(VLOOKUP($A51,'Season 14'!AK$4:CN$104,31,0),"0"),IFERROR(VLOOKUP($A51,'Season 15'!AK$4:CN$104,31,0),"0"),)</f>
        <v>0</v>
      </c>
      <c r="AE51" s="402">
        <f>SUM(
IFERROR(VLOOKUP($A51,'Season 1'!AJ$4:CM$104,32,0),"0"),IFERROR(VLOOKUP($A51,'Season 2'!AK$4:CN$104,32,0),"0"),
IFERROR(VLOOKUP($A51,'Season 3'!AK$4:CN$104,32,0),"0"),IFERROR(VLOOKUP($A51,'Season 4'!AK$4:CN$104,32,0),"0"),
IFERROR(VLOOKUP($A51,'Season 5'!AK$4:CN$104,32,0),"0"),IFERROR(VLOOKUP($A51,'Season 6'!AK$4:CN$104,32,0),"0"),
IFERROR(VLOOKUP($A51,'Season 7'!AK$4:CN$104,32,0),"0"),IFERROR(VLOOKUP($A51,'Season 8'!AK$4:CN$104,32,0),"0"),
IFERROR(VLOOKUP($A51,'Season 9'!AK$4:CN$104,32,0),"0"),IFERROR(VLOOKUP($A51,'Season 10'!AK$4:CN$104,32,0),"0"),
IFERROR(VLOOKUP($A51,'Season 11'!AK$4:CN$104,32,0),"0"),IFERROR(VLOOKUP($A51,'Season 12'!AK$4:CN$104,32,0),"0"),
IFERROR(VLOOKUP($A51,'Season 13'!AK$4:CN$104,32,0),"0"),IFERROR(VLOOKUP($A51,'Season 14'!AK$4:CN$104,32,0),"0"),IFERROR(VLOOKUP($A51,'Season 15'!AK$4:CN$104,32,0),"0"),)</f>
        <v>0</v>
      </c>
      <c r="AF51" s="403">
        <f>SUM(IFERROR(VLOOKUP($A51,'Season 2'!AK$4:CN$104,33,0),"0"),
IFERROR(VLOOKUP($A51,'Season 3'!AK$4:CN$104,33,0),"0"),IFERROR(VLOOKUP($A51,'Season 4'!AK$4:CN$104,33,0),"0"),
IFERROR(VLOOKUP($A51,'Season 5'!AK$4:CN$104,33,0),"0"),IFERROR(VLOOKUP($A51,'Season 6'!AK$4:CN$104,33,0),"0"),
IFERROR(VLOOKUP($A51,'Season 7'!AK$4:CN$104,33,0),"0"),IFERROR(VLOOKUP($A51,'Season 8'!AK$4:CN$104,33,0),"0"),
IFERROR(VLOOKUP($A51,'Season 9'!AK$4:CN$104,33,0),"0"),IFERROR(VLOOKUP($A51,'Season 10'!AK$4:CN$104,33,0),"0"),
IFERROR(VLOOKUP($A51,'Season 11'!AK$4:CN$104,33,0),"0"),IFERROR(VLOOKUP($A51,'Season 12'!AK$4:CN$104,33,0),"0"),
IFERROR(VLOOKUP($A51,'Season 13'!AK$4:CN$104,33,0),"0"),IFERROR(VLOOKUP($A51,'Season 14'!AK$4:CN$104,33,0),"0"),IFERROR(VLOOKUP($A51,'Season 15'!AK$4:CN$104,33,0),"0"),)</f>
        <v>0</v>
      </c>
      <c r="AG51" s="398">
        <f>SUM(IFERROR(VLOOKUP($A51,'Season 2'!AK$4:CN$104,34,0),"0"),
IFERROR(VLOOKUP($A51,'Season 3'!AK$4:CN$104,34,0),"0"),IFERROR(VLOOKUP($A51,'Season 4'!AK$4:CN$104,34,0),"0"),
IFERROR(VLOOKUP($A51,'Season 5'!AK$4:CN$104,34,0),"0"),IFERROR(VLOOKUP($A51,'Season 6'!AK$4:CN$104,34,0),"0"),
IFERROR(VLOOKUP($A51,'Season 7'!AK$4:CN$104,34,0),"0"),IFERROR(VLOOKUP($A51,'Season 8'!AK$4:CN$104,34,0),"0"),
IFERROR(VLOOKUP($A51,'Season 9'!AK$4:CN$104,34,0),"0"),IFERROR(VLOOKUP($A51,'Season 10'!AK$4:CN$104,34,0),"0"),
IFERROR(VLOOKUP($A51,'Season 11'!AK$4:CN$104,34,0),"0"),IFERROR(VLOOKUP($A51,'Season 12'!AK$4:CN$104,34,0),"0"),
IFERROR(VLOOKUP($A51,'Season 13'!AK$4:CN$104,34,0),"0"),IFERROR(VLOOKUP($A51,'Season 14'!AK$4:CN$104,34,0),"0"),IFERROR(VLOOKUP($A51,'Season 15'!AK$4:CN$104,34,0),"0"),)</f>
        <v>0</v>
      </c>
      <c r="AH51" s="518">
        <f>SUM(IFERROR(VLOOKUP($A51,'Season 2'!AK$4:CN$104,35,0),"0"),
IFERROR(VLOOKUP($A51,'Season 3'!AK$4:CN$104,35,0),"0"),IFERROR(VLOOKUP($A51,'Season 4'!AK$4:CN$104,35,0),"0"),
IFERROR(VLOOKUP($A51,'Season 5'!AK$4:CN$104,35,0),"0"),IFERROR(VLOOKUP($A51,'Season 6'!AK$4:CN$104,35,0),"0"),
IFERROR(VLOOKUP($A51,'Season 7'!AK$4:CN$104,35,0),"0"),IFERROR(VLOOKUP($A51,'Season 8'!AK$4:CN$104,35,0),"0"),
IFERROR(VLOOKUP($A51,'Season 9'!AK$4:CN$104,35,0),"0"),IFERROR(VLOOKUP($A51,'Season 10'!AK$4:CN$104,35,0),"0"),
IFERROR(VLOOKUP($A51,'Season 11'!AK$4:CN$104,35,0),"0"),IFERROR(VLOOKUP($A51,'Season 12'!AK$4:CN$104,35,0),"0"),
IFERROR(VLOOKUP($A51,'Season 13'!AK$4:CN$104,35,0),"0"),IFERROR(VLOOKUP($A51,'Season 14'!AK$4:CN$104,35,0),"0"),IFERROR(VLOOKUP($A51,'Season 15'!AK$4:CN$104,35,0),"0"),)</f>
        <v>0</v>
      </c>
      <c r="AI51" s="21">
        <f>SUM(IFERROR(VLOOKUP($A51,'Season 2'!AK$4:CN$104,36,0),"0"),
IFERROR(VLOOKUP($A51,'Season 3'!AK$4:CN$104,36,0),"0"),IFERROR(VLOOKUP($A51,'Season 4'!AK$4:CN$104,36,0),"0"),
IFERROR(VLOOKUP($A51,'Season 5'!AK$4:CN$104,36,0),"0"),IFERROR(VLOOKUP($A51,'Season 6'!AK$4:CN$104,36,0),"0"),
IFERROR(VLOOKUP($A51,'Season 7'!AK$4:CN$104,36,0),"0"),IFERROR(VLOOKUP($A51,'Season 8'!AK$4:CN$104,36,0),"0"),
IFERROR(VLOOKUP($A51,'Season 9'!AK$4:CN$104,36,0),"0"),IFERROR(VLOOKUP($A51,'Season 10'!AK$4:CN$104,36,0),"0"),
IFERROR(VLOOKUP($A51,'Season 11'!AK$4:CN$104,36,0),"0"),IFERROR(VLOOKUP($A51,'Season 12'!AK$4:CN$104,36,0),"0"),
IFERROR(VLOOKUP($A51,'Season 13'!AK$4:CN$104,36,0),"0"),IFERROR(VLOOKUP($A51,'Season 14'!AK$4:CN$104,36,0),"0"),IFERROR(VLOOKUP($A51,'Season 15'!AK$4:CN$104,36,0),"0"),)</f>
        <v>0</v>
      </c>
      <c r="AJ51" s="402">
        <f>SUM(IFERROR(VLOOKUP($A51,'Season 2'!AK$4:CN$104,37,0),"0"),
IFERROR(VLOOKUP($A51,'Season 3'!AK$4:CN$104,37,0),"0"),IFERROR(VLOOKUP($A51,'Season 4'!AK$4:CN$104,37,0),"0"),
IFERROR(VLOOKUP($A51,'Season 5'!AK$4:CN$104,37,0),"0"),IFERROR(VLOOKUP($A51,'Season 6'!AK$4:CN$104,37,0),"0"),
IFERROR(VLOOKUP($A51,'Season 7'!AK$4:CN$104,37,0),"0"),IFERROR(VLOOKUP($A51,'Season 8'!AK$4:CN$104,37,0),"0"),
IFERROR(VLOOKUP($A51,'Season 9'!AK$4:CN$104,37,0),"0"),IFERROR(VLOOKUP($A51,'Season 10'!AK$4:CN$104,37,0),"0"),
IFERROR(VLOOKUP($A51,'Season 11'!AK$4:CN$104,37,0),"0"),IFERROR(VLOOKUP($A51,'Season 12'!AK$4:CN$104,37,0),"0"),
IFERROR(VLOOKUP($A51,'Season 13'!AK$4:CN$104,37,0),"0"),IFERROR(VLOOKUP($A51,'Season 14'!AK$4:CN$104,37,0),"0"),IFERROR(VLOOKUP($A51,'Season 15'!AK$4:CN$104,37,0),"0"),)</f>
        <v>0</v>
      </c>
      <c r="AK51" s="403">
        <f>SUM(IFERROR(VLOOKUP($A51,'Season 1'!AJ$4:CM$104,33,0),"0"),IFERROR(VLOOKUP($A51,'Season 2'!AK$4:CN$104,38,0),"0"),
IFERROR(VLOOKUP($A51,'Season 3'!AK$4:CN$104,38,0),"0"),IFERROR(VLOOKUP($A51,'Season 4'!AK$4:CN$104,38,0),"0"),
IFERROR(VLOOKUP($A51,'Season 5'!AK$4:CN$104,38,0),"0"),IFERROR(VLOOKUP($A51,'Season 6'!AK$4:CN$104,38,0),"0"),
IFERROR(VLOOKUP($A51,'Season 7'!AK$4:CN$104,38,0),"0"),IFERROR(VLOOKUP($A51,'Season 8'!AK$4:CN$104,38,0),"0"),
IFERROR(VLOOKUP($A51,'Season 9'!AK$4:CN$104,38,0),"0"),IFERROR(VLOOKUP($A51,'Season 10'!AK$4:CN$104,38,0),"0"),
IFERROR(VLOOKUP($A51,'Season 11'!AK$4:CN$104,38,0),"0"),IFERROR(VLOOKUP($A51,'Season 12'!AK$4:CN$104,38,0),"0"),
IFERROR(VLOOKUP($A51,'Season 13'!AK$4:CN$104,38,0),"0"),IFERROR(VLOOKUP($A51,'Season 14'!AK$4:CN$104,38,0),"0"),IFERROR(VLOOKUP($A51,'Season 15'!AK$4:CN$104,38,0),"0"),)</f>
        <v>0</v>
      </c>
      <c r="AL51" s="398">
        <f>SUM(IFERROR(VLOOKUP($A51,'Season 1'!AJ$4:CM$104,34,0),"0"),IFERROR(VLOOKUP($A51,'Season 2'!AK$4:CN$104,39,0),"0"),
IFERROR(VLOOKUP($A51,'Season 3'!AK$4:CN$104,39,0),"0"),IFERROR(VLOOKUP($A51,'Season 4'!AK$4:CN$104,39,0),"0"),
IFERROR(VLOOKUP($A51,'Season 5'!AK$4:CN$104,39,0),"0"),IFERROR(VLOOKUP($A51,'Season 6'!AK$4:CN$104,39,0),"0"),
IFERROR(VLOOKUP($A51,'Season 7'!AK$4:CN$104,39,0),"0"),IFERROR(VLOOKUP($A51,'Season 8'!AK$4:CN$104,39,0),"0"),
IFERROR(VLOOKUP($A51,'Season 9'!AK$4:CN$104,39,0),"0"),IFERROR(VLOOKUP($A51,'Season 10'!AK$4:CN$104,39,0),"0"),
IFERROR(VLOOKUP($A51,'Season 11'!AK$4:CN$104,39,0),"0"),IFERROR(VLOOKUP($A51,'Season 12'!AK$4:CN$104,39,0),"0"),
IFERROR(VLOOKUP($A51,'Season 13'!AK$4:CN$104,39,0),"0"),IFERROR(VLOOKUP($A51,'Season 14'!AK$4:CN$104,39,0),"0"),IFERROR(VLOOKUP($A51,'Season 15'!AK$4:CN$104,39,0),"0"),)</f>
        <v>0</v>
      </c>
      <c r="AM51" s="518">
        <f>SUM(IFERROR(VLOOKUP($A51,'Season 1'!AJ$4:CM$104,35,0),"0"),IFERROR(VLOOKUP($A51,'Season 2'!AK$4:CN$104,40,0),"0"),
IFERROR(VLOOKUP($A51,'Season 3'!AK$4:CN$104,40,0),"0"),IFERROR(VLOOKUP($A51,'Season 4'!AK$4:CN$104,40,0),"0"),
IFERROR(VLOOKUP($A51,'Season 5'!AK$4:CN$104,40,0),"0"),IFERROR(VLOOKUP($A51,'Season 6'!AK$4:CN$104,40,0),"0"),
IFERROR(VLOOKUP($A51,'Season 7'!AK$4:CN$104,40,0),"0"),IFERROR(VLOOKUP($A51,'Season 8'!AK$4:CN$104,40,0),"0"),
IFERROR(VLOOKUP($A51,'Season 9'!AK$4:CN$104,40,0),"0"),IFERROR(VLOOKUP($A51,'Season 10'!AK$4:CN$104,40,0),"0"),
IFERROR(VLOOKUP($A51,'Season 11'!AK$4:CN$104,40,0),"0"),IFERROR(VLOOKUP($A51,'Season 12'!AK$4:CN$104,40,0),"0"),
IFERROR(VLOOKUP($A51,'Season 13'!AK$4:CN$104,40,0),"0"),IFERROR(VLOOKUP($A51,'Season 14'!AK$4:CN$104,40,0),"0"),IFERROR(VLOOKUP($A51,'Season 15'!AK$4:CN$104,40,0),"0"),)</f>
        <v>0</v>
      </c>
      <c r="AN51" s="21">
        <f>SUM(IFERROR(VLOOKUP($A51,'Season 1'!AJ$4:CM$104,36,0),"0"),IFERROR(VLOOKUP($A51,'Season 2'!AK$4:CN$104,41,0),"0"),
IFERROR(VLOOKUP($A51,'Season 3'!AK$4:CN$104,41,0),"0"),IFERROR(VLOOKUP($A51,'Season 4'!AK$4:CN$104,41,0),"0"),
IFERROR(VLOOKUP($A51,'Season 5'!AK$4:CN$104,41,0),"0"),IFERROR(VLOOKUP($A51,'Season 6'!AK$4:CN$104,41,0),"0"),
IFERROR(VLOOKUP($A51,'Season 7'!AK$4:CN$104,41,0),"0"),IFERROR(VLOOKUP($A51,'Season 8'!AK$4:CN$104,41,0),"0"),
IFERROR(VLOOKUP($A51,'Season 9'!AK$4:CN$104,41,0),"0"),IFERROR(VLOOKUP($A51,'Season 10'!AK$4:CN$104,41,0),"0"),
IFERROR(VLOOKUP($A51,'Season 11'!AK$4:CN$104,41,0),"0"),IFERROR(VLOOKUP($A51,'Season 12'!AK$4:CN$104,41,0),"0"),
IFERROR(VLOOKUP($A51,'Season 13'!AK$4:CN$104,41,0),"0"),IFERROR(VLOOKUP($A51,'Season 14'!AK$4:CN$104,41,0),"0"),IFERROR(VLOOKUP($A51,'Season 15'!AK$4:CN$104,41,0),"0"),)</f>
        <v>0</v>
      </c>
      <c r="AO51" s="402">
        <f>SUM(IFERROR(VLOOKUP($A51,'Season 1'!AJ$4:CM$104,37,0),"0"),IFERROR(VLOOKUP($A51,'Season 2'!AK$4:CN$104,42,0),"0"),
IFERROR(VLOOKUP($A51,'Season 3'!AK$4:CN$104,42,0),"0"),IFERROR(VLOOKUP($A51,'Season 4'!AK$4:CN$104,42,0),"0"),
IFERROR(VLOOKUP($A51,'Season 5'!AK$4:CN$104,42,0),"0"),IFERROR(VLOOKUP($A51,'Season 6'!AK$4:CN$104,42,0),"0"),
IFERROR(VLOOKUP($A51,'Season 7'!AK$4:CN$104,42,0),"0"),IFERROR(VLOOKUP($A51,'Season 8'!AK$4:CN$104,42,0),"0"),
IFERROR(VLOOKUP($A51,'Season 9'!AK$4:CN$104,42,0),"0"),IFERROR(VLOOKUP($A51,'Season 10'!AK$4:CN$104,42,0),"0"),
IFERROR(VLOOKUP($A51,'Season 11'!AK$4:CN$104,42,0),"0"),IFERROR(VLOOKUP($A51,'Season 12'!AK$4:CN$104,42,0),"0"),
IFERROR(VLOOKUP($A51,'Season 13'!AK$4:CN$104,42,0),"0"),IFERROR(VLOOKUP($A51,'Season 14'!AK$4:CN$104,42,0),"0"),IFERROR(VLOOKUP($A51,'Season 15'!AK$4:CN$104,42,0),"0"),)</f>
        <v>0</v>
      </c>
      <c r="AP51" s="403">
        <f>SUM(IFERROR(VLOOKUP($A51,'Season 1'!AJ$4:CM$104,43,0),"0"),IFERROR(VLOOKUP($A51,'Season 2'!AK$4:CN$104,43,0),"0"),
IFERROR(VLOOKUP($A51,'Season 3'!AK$4:CN$104,43,0),"0"),IFERROR(VLOOKUP($A51,'Season 4'!AK$4:CN$104,43,0),"0"),
IFERROR(VLOOKUP($A51,'Season 5'!AK$4:CN$104,43,0),"0"),IFERROR(VLOOKUP($A51,'Season 6'!AK$4:CN$104,43,0),"0"),
IFERROR(VLOOKUP($A51,'Season 7'!AK$4:CN$104,43,0),"0"),IFERROR(VLOOKUP($A51,'Season 8'!AK$4:CN$104,43,0),"0"),
IFERROR(VLOOKUP($A51,'Season 9'!AK$4:CN$104,43,0),"0"),IFERROR(VLOOKUP($A51,'Season 10'!AK$4:CN$104,43,0),"0"),
IFERROR(VLOOKUP($A51,'Season 11'!AK$4:CN$104,43,0),"0"),IFERROR(VLOOKUP($A51,'Season 12'!AK$4:CN$104,43,0),"0"),
IFERROR(VLOOKUP($A51,'Season 13'!AK$4:CN$104,43,0),"0"),IFERROR(VLOOKUP($A51,'Season 14'!AK$4:CN$104,43,0),"0"),IFERROR(VLOOKUP($A51,'Season 15'!AK$4:CN$104,43,0),"0"),)</f>
        <v>0</v>
      </c>
      <c r="AQ51" s="398">
        <f>SUM(IFERROR(VLOOKUP($A51,'Season 1'!AJ$4:CM$104,44,0),"0"),IFERROR(VLOOKUP($A51,'Season 2'!AK$4:CN$104,44,0),"0"),
IFERROR(VLOOKUP($A51,'Season 3'!AK$4:CN$104,44,0),"0"),IFERROR(VLOOKUP($A51,'Season 4'!AK$4:CN$104,44,0),"0"),
IFERROR(VLOOKUP($A51,'Season 5'!AK$4:CN$104,44,0),"0"),IFERROR(VLOOKUP($A51,'Season 6'!AK$4:CN$104,44,0),"0"),
IFERROR(VLOOKUP($A51,'Season 7'!AK$4:CN$104,44,0),"0"),IFERROR(VLOOKUP($A51,'Season 8'!AK$4:CN$104,44,0),"0"),
IFERROR(VLOOKUP($A51,'Season 9'!AK$4:CN$104,44,0),"0"),IFERROR(VLOOKUP($A51,'Season 10'!AK$4:CN$104,44,0),"0"),
IFERROR(VLOOKUP($A51,'Season 11'!AK$4:CN$104,44,0),"0"),IFERROR(VLOOKUP($A51,'Season 12'!AK$4:CN$104,44,0),"0"),
IFERROR(VLOOKUP($A51,'Season 13'!AK$4:CN$104,44,0),"0"),IFERROR(VLOOKUP($A51,'Season 14'!AK$4:CN$104,44,0),"0"),IFERROR(VLOOKUP($A51,'Season 15'!AK$4:CN$104,44,0),"0"),)</f>
        <v>0</v>
      </c>
      <c r="AR51" s="518">
        <f>SUM(IFERROR(VLOOKUP($A51,'Season 1'!AJ$4:CM$104,45,0),"0"),IFERROR(VLOOKUP($A51,'Season 2'!AK$4:CN$104,45,0),"0"),
IFERROR(VLOOKUP($A51,'Season 3'!AK$4:CN$104,45,0),"0"),IFERROR(VLOOKUP($A51,'Season 4'!AK$4:CN$104,45,0),"0"),
IFERROR(VLOOKUP($A51,'Season 5'!AK$4:CN$104,45,0),"0"),IFERROR(VLOOKUP($A51,'Season 6'!AK$4:CN$104,45,0),"0"),
IFERROR(VLOOKUP($A51,'Season 7'!AK$4:CN$104,45,0),"0"),IFERROR(VLOOKUP($A51,'Season 8'!AK$4:CN$104,45,0),"0"),
IFERROR(VLOOKUP($A51,'Season 9'!AK$4:CN$104,45,0),"0"),IFERROR(VLOOKUP($A51,'Season 10'!AK$4:CN$104,45,0),"0"),
IFERROR(VLOOKUP($A51,'Season 11'!AK$4:CN$104,45,0),"0"),IFERROR(VLOOKUP($A51,'Season 12'!AK$4:CN$104,45,0),"0"),
IFERROR(VLOOKUP($A51,'Season 13'!AK$4:CN$104,45,0),"0"),IFERROR(VLOOKUP($A51,'Season 14'!AK$4:CN$104,45,0),"0"),IFERROR(VLOOKUP($A51,'Season 15'!AK$4:CN$104,45,0),"0"),)</f>
        <v>0</v>
      </c>
      <c r="AS51" s="21">
        <f>SUM(IFERROR(VLOOKUP($A51,'Season 1'!AJ$4:CM$104,46,0),"0"),IFERROR(VLOOKUP($A51,'Season 2'!AK$4:CN$104,46,0),"0"),
IFERROR(VLOOKUP($A51,'Season 3'!AK$4:CN$104,46,0),"0"),IFERROR(VLOOKUP($A51,'Season 4'!AK$4:CN$104,46,0),"0"),
IFERROR(VLOOKUP($A51,'Season 5'!AK$4:CN$104,46,0),"0"),IFERROR(VLOOKUP($A51,'Season 6'!AK$4:CN$104,46,0),"0"),
IFERROR(VLOOKUP($A51,'Season 7'!AK$4:CN$104,46,0),"0"),IFERROR(VLOOKUP($A51,'Season 8'!AK$4:CN$104,46,0),"0"),
IFERROR(VLOOKUP($A51,'Season 9'!AK$4:CN$104,46,0),"0"),IFERROR(VLOOKUP($A51,'Season 10'!AK$4:CN$104,46,0),"0"),
IFERROR(VLOOKUP($A51,'Season 11'!AK$4:CN$104,46,0),"0"),IFERROR(VLOOKUP($A51,'Season 12'!AK$4:CN$104,46,0),"0"),
IFERROR(VLOOKUP($A51,'Season 13'!AK$4:CN$104,46,0),"0"),IFERROR(VLOOKUP($A51,'Season 14'!AK$4:CN$104,46,0),"0"),IFERROR(VLOOKUP($A51,'Season 15'!AK$4:CN$104,46,0),"0"),)</f>
        <v>0</v>
      </c>
      <c r="AT51" s="402">
        <f>SUM(IFERROR(VLOOKUP($A51,'Season 1'!AJ$4:CM$104,47,0),"0"),IFERROR(VLOOKUP($A51,'Season 2'!AK$4:CN$104,47,0),"0"),
IFERROR(VLOOKUP($A51,'Season 3'!AK$4:CN$104,47,0),"0"),IFERROR(VLOOKUP($A51,'Season 4'!AK$4:CN$104,47,0),"0"),
IFERROR(VLOOKUP($A51,'Season 5'!AK$4:CN$104,47,0),"0"),IFERROR(VLOOKUP($A51,'Season 6'!AK$4:CN$104,47,0),"0"),
IFERROR(VLOOKUP($A51,'Season 7'!AK$4:CN$104,47,0),"0"),IFERROR(VLOOKUP($A51,'Season 8'!AK$4:CN$104,47,0),"0"),
IFERROR(VLOOKUP($A51,'Season 9'!AK$4:CN$104,47,0),"0"),IFERROR(VLOOKUP($A51,'Season 10'!AK$4:CN$104,47,0),"0"),
IFERROR(VLOOKUP($A51,'Season 11'!AK$4:CN$104,47,0),"0"),IFERROR(VLOOKUP($A51,'Season 12'!AK$4:CN$104,47,0),"0"),
IFERROR(VLOOKUP($A51,'Season 13'!AK$4:CN$104,47,0),"0"),IFERROR(VLOOKUP($A51,'Season 14'!AK$4:CN$104,47,0),"0"),IFERROR(VLOOKUP($A51,'Season 15'!AK$4:CN$104,47,0),"0"),)</f>
        <v>0</v>
      </c>
      <c r="AU51" s="403">
        <f>SUM(IFERROR(VLOOKUP($A51,'Season 3'!AK$4:CN$104,48,0),"0"),IFERROR(VLOOKUP($A51,'Season 4'!AK$4:CN$104,48,0),"0"),
IFERROR(VLOOKUP($A51,'Season 5'!AK$4:CN$104,48,0),"0"),IFERROR(VLOOKUP($A51,'Season 6'!AK$4:CN$104,48,0),"0"),
IFERROR(VLOOKUP($A51,'Season 7'!AK$4:CN$104,48,0),"0"),IFERROR(VLOOKUP($A51,'Season 8'!AK$4:CN$104,48,0),"0"),
IFERROR(VLOOKUP($A51,'Season 9'!AK$4:CN$104,48,0),"0"),IFERROR(VLOOKUP($A51,'Season 10'!AK$4:CN$104,48,0),"0"),
IFERROR(VLOOKUP($A51,'Season 11'!AK$4:CN$104,48,0),"0"),IFERROR(VLOOKUP($A51,'Season 12'!AK$4:CN$104,48,0),"0"),
IFERROR(VLOOKUP($A51,'Season 13'!AK$4:CN$104,48,0),"0"),IFERROR(VLOOKUP($A51,'Season 14'!AK$4:CN$104,48,0),"0"),IFERROR(VLOOKUP($A51,'Season 15'!AK$4:CN$104,48,0),"0"),)</f>
        <v>0</v>
      </c>
      <c r="AV51" s="398">
        <f>SUM(IFERROR(VLOOKUP($A51,'Season 3'!AK$4:CN$104,49,0),"0"),IFERROR(VLOOKUP($A51,'Season 4'!AK$4:CN$104,49,0),"0"),
IFERROR(VLOOKUP($A51,'Season 5'!AK$4:CN$104,49,0),"0"),IFERROR(VLOOKUP($A51,'Season 6'!AK$4:CN$104,49,0),"0"),
IFERROR(VLOOKUP($A51,'Season 7'!AK$4:CN$104,49,0),"0"),IFERROR(VLOOKUP($A51,'Season 8'!AK$4:CN$104,49,0),"0"),
IFERROR(VLOOKUP($A51,'Season 9'!AK$4:CN$104,49,0),"0"),IFERROR(VLOOKUP($A51,'Season 10'!AK$4:CN$104,49,0),"0"),
IFERROR(VLOOKUP($A51,'Season 11'!AK$4:CN$104,49,0),"0"),IFERROR(VLOOKUP($A51,'Season 12'!AK$4:CN$104,49,0),"0"),
IFERROR(VLOOKUP($A51,'Season 13'!AK$4:CN$104,49,0),"0"),IFERROR(VLOOKUP($A51,'Season 14'!AK$4:CN$104,49,0),"0"),IFERROR(VLOOKUP($A51,'Season 15'!AK$4:CN$104,49,0),"0"),)</f>
        <v>0</v>
      </c>
      <c r="AW51" s="518">
        <f>SUM(IFERROR(VLOOKUP($A51,'Season 3'!AK$4:CN$104,50,0),"0"),IFERROR(VLOOKUP($A51,'Season 4'!AK$4:CN$104,50,0),"0"),
IFERROR(VLOOKUP($A51,'Season 5'!AK$4:CN$104,50,0),"0"),IFERROR(VLOOKUP($A51,'Season 6'!AK$4:CN$104,50,0),"0"),
IFERROR(VLOOKUP($A51,'Season 7'!AK$4:CN$104,50,0),"0"),IFERROR(VLOOKUP($A51,'Season 8'!AK$4:CN$104,50,0),"0"),
IFERROR(VLOOKUP($A51,'Season 9'!AK$4:CN$104,50,0),"0"),IFERROR(VLOOKUP($A51,'Season 10'!AK$4:CN$104,50,0),"0"),
IFERROR(VLOOKUP($A51,'Season 11'!AK$4:CN$104,50,0),"0"),IFERROR(VLOOKUP($A51,'Season 12'!AK$4:CN$104,50,0),"0"),
IFERROR(VLOOKUP($A51,'Season 13'!AK$4:CN$104,50,0),"0"),IFERROR(VLOOKUP($A51,'Season 14'!AK$4:CN$104,50,0),"0"),IFERROR(VLOOKUP($A51,'Season 15'!AK$4:CN$104,50,0),"0"),)</f>
        <v>0</v>
      </c>
      <c r="AX51" s="21">
        <f>SUM(IFERROR(VLOOKUP($A51,'Season 3'!AK$4:CN$104,51,0),"0"),IFERROR(VLOOKUP($A51,'Season 4'!AK$4:CN$104,51,0),"0"),
IFERROR(VLOOKUP($A51,'Season 5'!AK$4:CN$104,51,0),"0"),IFERROR(VLOOKUP($A51,'Season 6'!AK$4:CN$104,51,0),"0"),
IFERROR(VLOOKUP($A51,'Season 7'!AK$4:CN$104,51,0),"0"),IFERROR(VLOOKUP($A51,'Season 8'!AK$4:CN$104,51,0),"0"),
IFERROR(VLOOKUP($A51,'Season 9'!AK$4:CN$104,51,0),"0"),IFERROR(VLOOKUP($A51,'Season 10'!AK$4:CN$104,51,0),"0"),
IFERROR(VLOOKUP($A51,'Season 11'!AK$4:CN$104,51,0),"0"),IFERROR(VLOOKUP($A51,'Season 12'!AK$4:CN$104,51,0),"0"),
IFERROR(VLOOKUP($A51,'Season 13'!AK$4:CN$104,51,0),"0"),IFERROR(VLOOKUP($A51,'Season 14'!AK$4:CN$104,51,0),"0"),IFERROR(VLOOKUP($A51,'Season 15'!AK$4:CN$104,51,0),"0"),)</f>
        <v>0</v>
      </c>
      <c r="AY51" s="402">
        <f>SUM(IFERROR(VLOOKUP($A51,'Season 3'!AK$4:CN$104,52,0),"0"),IFERROR(VLOOKUP($A51,'Season 4'!AK$4:CN$104,52,0),"0"),
IFERROR(VLOOKUP($A51,'Season 5'!AK$4:CN$104,52,0),"0"),IFERROR(VLOOKUP($A51,'Season 6'!AK$4:CN$104,52,0),"0"),
IFERROR(VLOOKUP($A51,'Season 7'!AK$4:CN$104,52,0),"0"),IFERROR(VLOOKUP($A51,'Season 8'!AK$4:CN$104,52,0),"0"),
IFERROR(VLOOKUP($A51,'Season 9'!AK$4:CN$104,52,0),"0"),IFERROR(VLOOKUP($A51,'Season 10'!AK$4:CN$104,52,0),"0"),
IFERROR(VLOOKUP($A51,'Season 11'!AK$4:CN$104,52,0),"0"),IFERROR(VLOOKUP($A51,'Season 12'!AK$4:CN$104,52,0),"0"),
IFERROR(VLOOKUP($A51,'Season 13'!AK$4:CN$104,52,0),"0"),IFERROR(VLOOKUP($A51,'Season 14'!AK$4:CN$104,52,0),"0"),IFERROR(VLOOKUP($A51,'Season 15'!AK$4:CN$104,52,0),"0"),)</f>
        <v>0</v>
      </c>
      <c r="AZ51" s="403">
        <f>SUM(IFERROR(VLOOKUP($A51,'Season 1'!AJ$4:CM$104,38,0),"0"),IFERROR(VLOOKUP($A51,'Season 2'!AK$4:CN$104,48,0),"0"),)</f>
        <v>0</v>
      </c>
      <c r="BA51" s="398">
        <f>SUM(IFERROR(VLOOKUP($A51,'Season 1'!AJ$4:CM$104,39,0),"0"),IFERROR(VLOOKUP($A51,'Season 2'!AK$4:CN$104,49,0),"0"),)</f>
        <v>0</v>
      </c>
      <c r="BB51" s="518">
        <f>SUM(IFERROR(VLOOKUP($A51,'Season 1'!AJ$4:CM$104,40,0),"0"),IFERROR(VLOOKUP($A51,'Season 2'!AK$4:CN$104,50,0),"0"),)</f>
        <v>0</v>
      </c>
      <c r="BC51" s="21">
        <f>SUM(IFERROR(VLOOKUP($A51,'Season 1'!AJ$4:CM$104,41,0),"0"),IFERROR(VLOOKUP($A51,'Season 2'!AK$4:CN$104,51,0),"0"),)</f>
        <v>0</v>
      </c>
      <c r="BD51" s="402">
        <f>SUM(IFERROR(VLOOKUP($A51,'Season 1'!AJ$4:CM$104,42,0),"0"),IFERROR(VLOOKUP($A51,'Season 2'!AK$4:CN$104,52,0),"0"),)</f>
        <v>0</v>
      </c>
      <c r="BE51" s="561">
        <f>SUM(
IFERROR(VLOOKUP($A51,'Season 1'!AJ$4:CM$104,48,0),"0"),IFERROR(VLOOKUP($A51,'Season 2'!AK$4:CN$104,53,0),"0"),
IFERROR(VLOOKUP($A51,'Season 3'!AK$4:CN$104,53,0),"0"),IFERROR(VLOOKUP($A51,'Season 4'!AK$4:CN$104,53,0),"0"),
IFERROR(VLOOKUP($A51,'Season 5'!AK$4:CN$104,53,0),"0"),IFERROR(VLOOKUP($A51,'Season 6'!AK$4:CN$104,53,0),"0"),
IFERROR(VLOOKUP($A51,'Season 7'!AK$4:CN$104,53,0),"0"),IFERROR(VLOOKUP($A51,'Season 8'!AK$4:CN$104,53,0),"0"),
IFERROR(VLOOKUP($A51,'Season 9'!AK$4:CN$104,53,0),"0"),IFERROR(VLOOKUP($A51,'Season 10'!AK$4:CN$104,53,0),"0"),
IFERROR(VLOOKUP($A51,'Season 11'!AK$4:CN$104,53,0),"0"),IFERROR(VLOOKUP($A51,'Season 12'!AK$4:CN$104,53,0),"0"),
IFERROR(VLOOKUP($A51,'Season 13'!AK$4:CN$104,53,0),"0"),IFERROR(VLOOKUP($A51,'Season 14'!AK$4:CN$104,53,0),"0"),IFERROR(VLOOKUP($A51,'Season 15'!AK$4:CN$104,53,0),"0"),)</f>
        <v>0</v>
      </c>
      <c r="BF51" s="562">
        <f>SUM(
IFERROR(VLOOKUP($A51,'Season 1'!AJ$4:CM$104,49,0),"0"),IFERROR(VLOOKUP($A51,'Season 2'!AK$4:CN$104,54,0),"0"),
IFERROR(VLOOKUP($A51,'Season 3'!AK$4:CN$104,54,0),"0"),IFERROR(VLOOKUP($A51,'Season 4'!AK$4:CN$104,54,0),"0"),
IFERROR(VLOOKUP($A51,'Season 5'!AK$4:CN$104,54,0),"0"),IFERROR(VLOOKUP($A51,'Season 6'!AK$4:CN$104,54,0),"0"),
IFERROR(VLOOKUP($A51,'Season 7'!AK$4:CN$104,54,0),"0"),IFERROR(VLOOKUP($A51,'Season 8'!AK$4:CN$104,54,0),"0"),
IFERROR(VLOOKUP($A51,'Season 9'!AK$4:CN$104,54,0),"0"),IFERROR(VLOOKUP($A51,'Season 10'!AK$4:CN$104,54,0),"0"),
IFERROR(VLOOKUP($A51,'Season 11'!AK$4:CN$104,540),"0"),IFERROR(VLOOKUP($A51,'Season 12'!AK$4:CN$104,54,0),"0"),
IFERROR(VLOOKUP($A51,'Season 13'!AK$4:CN$104,54,0),"0"),IFERROR(VLOOKUP($A51,'Season 14'!AK$4:CN$104,54,0),"0"),IFERROR(VLOOKUP($A51,'Season 15'!AK$4:CN$104,54,0),"0"),)</f>
        <v>0</v>
      </c>
      <c r="BG51" s="529" t="e">
        <f t="shared" si="1"/>
        <v>#DIV/0!</v>
      </c>
      <c r="BI51" s="553"/>
      <c r="BJ51" s="553"/>
      <c r="BK51" s="553"/>
      <c r="BL51" s="553"/>
      <c r="BM51" s="553"/>
      <c r="BN51" s="553"/>
      <c r="BO51" s="169"/>
      <c r="BP51" s="169"/>
      <c r="BQ51" s="169"/>
      <c r="BR51" s="169"/>
      <c r="BS51" s="12" t="str">
        <f>IFERROR(VLOOKUP($A51,'Season 1'!$AJ$4:$CM$104,50,0),"0")</f>
        <v>0</v>
      </c>
      <c r="BT51" s="12" t="str">
        <f>IFERROR(VLOOKUP($A51,'Season 1'!$AJ$4:$CM$104,51,0),"0")</f>
        <v>0</v>
      </c>
      <c r="BU51" s="12" t="str">
        <f>IFERROR(VLOOKUP($A51,'Season 2'!$AK$4:$CN$104,55,0),"0")</f>
        <v>0</v>
      </c>
      <c r="BV51" s="12" t="str">
        <f>IFERROR(VLOOKUP($A51,'Season 2'!$AK$4:$CN$104,56,0),"0")</f>
        <v>0</v>
      </c>
      <c r="BW51" s="12" t="str">
        <f>IFERROR(VLOOKUP($A51,'Season 3'!$AK$4:$CN$104,55,0),"0")</f>
        <v>0</v>
      </c>
      <c r="BX51" s="12" t="str">
        <f>IFERROR(VLOOKUP($A51,'Season 3'!$AK$4:$CN$104,56,0),"0")</f>
        <v>0</v>
      </c>
      <c r="BY51" s="12" t="str">
        <f>IFERROR(VLOOKUP($A51,'Season 4'!$AK$4:$CN$104,55,0),"0")</f>
        <v>0</v>
      </c>
      <c r="BZ51" s="12" t="str">
        <f>IFERROR(VLOOKUP($A51,'Season 4'!$AK$4:$CN$104,56,0),"0")</f>
        <v>0</v>
      </c>
      <c r="CA51" s="12" t="str">
        <f>IFERROR(VLOOKUP($A51,'Season 5'!$AK$4:$CN$104,55,0),"0")</f>
        <v>0</v>
      </c>
      <c r="CB51" s="12" t="str">
        <f>IFERROR(VLOOKUP($A51,'Season 5'!$AK$4:$CN$104,56,0),"0")</f>
        <v>0</v>
      </c>
      <c r="CC51" s="12" t="str">
        <f>IFERROR(VLOOKUP($A51,'Season 6'!$AK$4:$CN$104,55,0),"0")</f>
        <v>0</v>
      </c>
      <c r="CD51" s="12" t="str">
        <f>IFERROR(VLOOKUP($A51,'Season 6'!$AK$4:$CN$104,56,0),"0")</f>
        <v>0</v>
      </c>
      <c r="CE51" s="12" t="str">
        <f>IFERROR(VLOOKUP($A51,'Season 7'!$AK$4:$CN$104,55,0),"0")</f>
        <v>0</v>
      </c>
      <c r="CF51" s="12" t="str">
        <f>IFERROR(VLOOKUP($A51,'Season 7'!$AK$4:$CN$104,56,0),"0")</f>
        <v>0</v>
      </c>
      <c r="CG51" s="12" t="str">
        <f>IFERROR(VLOOKUP($A51,'Season 8'!$AK$4:$CN$104,55,0),"0")</f>
        <v>0</v>
      </c>
      <c r="CH51" s="12" t="str">
        <f>IFERROR(VLOOKUP($A51,'Season 8'!$AK$4:$CN$104,56,0),"0")</f>
        <v>0</v>
      </c>
      <c r="CI51" s="12" t="str">
        <f>IFERROR(VLOOKUP($A51,'Season 9'!$AK$4:$CN$104,55,0),"0")</f>
        <v>0</v>
      </c>
      <c r="CJ51" s="12" t="str">
        <f>IFERROR(VLOOKUP($A51,'Season 9'!$AK$4:$CN$104,56,0),"0")</f>
        <v>0</v>
      </c>
      <c r="CK51" s="12" t="str">
        <f>IFERROR(VLOOKUP($A51,'Season 10'!$AK$4:$CN$104,55,0),"0")</f>
        <v>0</v>
      </c>
      <c r="CL51" s="12" t="str">
        <f>IFERROR(VLOOKUP($A51,'Season 10'!$AK$4:$CN$104,56,0),"0")</f>
        <v>0</v>
      </c>
      <c r="CM51" s="12" t="str">
        <f>IFERROR(VLOOKUP($A51,'Season 11'!$AK$4:$CN$104,55,0),"0")</f>
        <v>0</v>
      </c>
      <c r="CN51" s="12" t="str">
        <f>IFERROR(VLOOKUP($A51,'Season 11'!$AK$4:$CN$104,56,0),"0")</f>
        <v>0</v>
      </c>
      <c r="CO51" s="12" t="str">
        <f>IFERROR(VLOOKUP($A51,'Season 12'!$AK$4:$CN$104,55,0),"0")</f>
        <v>0</v>
      </c>
      <c r="CP51" s="12" t="str">
        <f>IFERROR(VLOOKUP($A51,'Season 12'!$AK$4:$CN$104,56,0),"0")</f>
        <v>0</v>
      </c>
      <c r="CQ51" s="12" t="str">
        <f>IFERROR(VLOOKUP($A51,'Season 13'!$AK$4:$CN$104,55,0),"0")</f>
        <v>0</v>
      </c>
      <c r="CR51" s="12" t="str">
        <f>IFERROR(VLOOKUP($A51,'Season 13'!$AK$4:$CN$104,56,0),"0")</f>
        <v>0</v>
      </c>
      <c r="CS51" s="12" t="str">
        <f>IFERROR(VLOOKUP($A51,'Season 14'!$AK$4:$CN$104,55,0),"0")</f>
        <v>0</v>
      </c>
      <c r="CT51" s="12" t="str">
        <f>IFERROR(VLOOKUP($A51,'Season 14'!$AK$4:$CN$104,56,0),"0")</f>
        <v>0</v>
      </c>
      <c r="CU51" s="12" t="str">
        <f>IFERROR(VLOOKUP($A51,'Season 15'!$AK$4:$CN$104,55,0),"0")</f>
        <v>0</v>
      </c>
      <c r="CV51" s="12" t="str">
        <f>IFERROR(VLOOKUP($A51,'Season 15'!$AK$4:$CN$104,56,0),"0")</f>
        <v>0</v>
      </c>
    </row>
    <row r="52" spans="1:100" x14ac:dyDescent="0.25">
      <c r="A52" s="545"/>
      <c r="B52" s="516" t="str">
        <f>IFERROR(VLOOKUP('Data Totals'!A52,'Season 1'!AJ$4:CH$104,2,FALSE),IFERROR(VLOOKUP('Data Totals'!A52,'Season 2'!AK$4:CI$104,2,FALSE),IFERROR(VLOOKUP('Data Totals'!A52,'Season 3'!AK$4:CI$104,2,FALSE),IFERROR(VLOOKUP('Data Totals'!A52,'Season 4'!AK$4:CI$104,2,FALSE),IFERROR(VLOOKUP('Data Totals'!A52,'Season 5'!AK$4:CI$104,2,FALSE),IFERROR(VLOOKUP('Data Totals'!A52,'Season 6'!AK$4:CI$104,2,FALSE),IFERROR(VLOOKUP('Data Totals'!A52,'Season 7'!AK$4:CI$104,2,FALSE),IFERROR(VLOOKUP('Data Totals'!A52,'Season 8'!AK$4:CI$104,2,FALSE),IFERROR(VLOOKUP('Data Totals'!A52,'Season 9'!AK$4:CI$104,2,FALSE),IFERROR(VLOOKUP('Data Totals'!A52,'Season 10'!AK$4:CI$104,2,FALSE),IFERROR(VLOOKUP('Data Totals'!A52,'Season 11'!AK$4:CI$104,2,FALSE),IFERROR(VLOOKUP('Data Totals'!A52,'Season 12'!AK$4:CI$104,2,FALSE),IFERROR(VLOOKUP('Data Totals'!A52,'Season 13'!AK$4:CI$104,2,FALSE),IFERROR(VLOOKUP('Data Totals'!A52,'Season 14'!AK$4:CI$104,2,FALSE),IFERROR(VLOOKUP('Data Totals'!A52,'Season 15'!AK$4:CI$104,2,FALSE),"N/A")))))))))))))))</f>
        <v>N/A</v>
      </c>
      <c r="C52" s="517" t="str">
        <f>IFERROR(VLOOKUP('Data Totals'!A52,'Season 1'!AJ$4:CH$104,3,FALSE),IFERROR(VLOOKUP('Data Totals'!A52,'Season 2'!AK$4:CI$104,3,FALSE),IFERROR(VLOOKUP('Data Totals'!A52,'Season 3'!AK$4:CI$104,3,FALSE),IFERROR(VLOOKUP('Data Totals'!A52,'Season 4'!AK$4:CI$104,3,FALSE),IFERROR(VLOOKUP('Data Totals'!A52,'Season 5'!AK$4:CI$104,3,FALSE),IFERROR(VLOOKUP('Data Totals'!A52,'Season 6'!AK$4:CI$104,3,FALSE),IFERROR(VLOOKUP('Data Totals'!A52,'Season 7'!AK$4:CI$104,3,FALSE),IFERROR(VLOOKUP('Data Totals'!A52,'Season 8'!AK$4:CI$104,3,FALSE),IFERROR(VLOOKUP('Data Totals'!A52,'Season 9'!AK$4:CI$104,3,FALSE),IFERROR(VLOOKUP('Data Totals'!A52,'Season 10'!AK$4:CI$104,3,FALSE),IFERROR(VLOOKUP('Data Totals'!A52,'Season 11'!AK$4:CI$104,3,FALSE),IFERROR(VLOOKUP('Data Totals'!A52,'Season 12'!AK$4:CI$104,3,FALSE),IFERROR(VLOOKUP('Data Totals'!A52,'Season 13'!AK$4:CI$104,3,FALSE),IFERROR(VLOOKUP('Data Totals'!A52,'Season 14'!AK$4:CI$104,3,FALSE),IFERROR(VLOOKUP('Data Totals'!A52,'Season 15'!AK$4:CI$104,3,FALSE),"N/A")))))))))))))))</f>
        <v>N/A</v>
      </c>
      <c r="D52" s="517" t="str">
        <f>IFERROR(VLOOKUP('Data Totals'!A52,'Season 15'!AK$4:CI$104,4,FALSE),IFERROR(VLOOKUP('Data Totals'!A52,'Season 14'!AK$4:CI$104,4,FALSE),IFERROR(VLOOKUP('Data Totals'!A52,'Season 13'!AK$4:CI$104,4,FALSE),IFERROR(VLOOKUP('Data Totals'!A52,'Season 12'!AK$4:CI$104,4,FALSE),IFERROR(VLOOKUP('Data Totals'!A52,'Season 11'!AK$4:CI$104,4,FALSE),IFERROR(VLOOKUP('Data Totals'!A52,'Season 10'!AK$4:CI$104,4,FALSE),IFERROR(VLOOKUP('Data Totals'!A52,'Season 9'!AK$4:CI$104,4,FALSE),IFERROR(VLOOKUP('Data Totals'!A52,'Season 8'!AK$4:CI$104,4,FALSE),IFERROR(VLOOKUP('Data Totals'!A52,'Season 7'!AK$4:CI$104,4,FALSE),IFERROR(VLOOKUP('Data Totals'!A52,'Season 6'!AK$4:CI$104,4,FALSE),IFERROR(VLOOKUP('Data Totals'!A52,'Season 5'!AK$4:CI$104,4,FALSE),IFERROR(VLOOKUP('Data Totals'!A52,'Season 4'!AK$4:CI$104,4,FALSE),IFERROR(VLOOKUP('Data Totals'!A52,'Season 3'!AK$4:CI$104,4,FALSE),IFERROR(VLOOKUP('Data Totals'!A52,'Season 2'!AK$4:CI$104,4,FALSE),IFERROR(VLOOKUP('Data Totals'!A52,'Season 1'!AJ$4:CH$104,4,FALSE),"N/A")))))))))))))))</f>
        <v>N/A</v>
      </c>
      <c r="E52" s="517" t="e">
        <f t="shared" si="0"/>
        <v>#VALUE!</v>
      </c>
      <c r="F52" s="398">
        <f>SUM(IFERROR(VLOOKUP(A52,BI$3:BN$152,2,0),"0"),
IFERROR(VLOOKUP(A52,'Season 1'!AJ$4:CM$104,7,0),"0"),IFERROR(VLOOKUP(A52,'Season 2'!AK$4:CN$104,7,0),"0"),
IFERROR(VLOOKUP(A52,'Season 3'!AK$4:CN$104,7,0),"0"),IFERROR(VLOOKUP(A52,'Season 4'!AK$4:CN$104,7,0),"0"),
IFERROR(VLOOKUP(A52,'Season 5'!AK$4:CN$104,7,0),"0"),IFERROR(VLOOKUP(A52,'Season 6'!AK$4:CN$104,7,0),"0"),
IFERROR(VLOOKUP(A52,'Season 7'!AK$4:CN$104,7,0),"0"),IFERROR(VLOOKUP(A52,'Season 8'!AK$4:CN$104,7,0),"0"),
IFERROR(VLOOKUP(A52,'Season 9'!AK$4:CN$104,7,0),"0"),IFERROR(VLOOKUP(A52,'Season 10'!AK$4:CN$104,7,0),"0"),
IFERROR(VLOOKUP(A52,'Season 11'!AK$4:CN$104,7,0),"0"),IFERROR(VLOOKUP(A52,'Season 12'!AK$4:CN$104,7,0),"0"),
IFERROR(VLOOKUP(A52,'Season 13'!AK$4:CN$104,7,0),"0"),IFERROR(VLOOKUP(A52,'Season 14'!AK$4:CN$104,7,0),"0"),IFERROR(VLOOKUP(A52,'Season 15'!AK$4:CN$104,7,0),"0"),)</f>
        <v>0</v>
      </c>
      <c r="G52" s="398">
        <f>SUM(
IFERROR(VLOOKUP(A52,'Season 1'!AJ$4:CM$104,8,0),"0"),IFERROR(VLOOKUP(A52,'Season 2'!AK$4:CN$104,8,0),"0"),
IFERROR(VLOOKUP(A52,'Season 3'!AK$4:CN$104,8,0),"0"),IFERROR(VLOOKUP(A52,'Season 4'!AK$4:CN$104,8,0),"0"),
IFERROR(VLOOKUP(A52,'Season 5'!AK$4:CN$104,8,0),"0"),IFERROR(VLOOKUP(A52,'Season 6'!AK$4:CN$104,8,0),"0"),
IFERROR(VLOOKUP(A52,'Season 7'!AK$4:CN$104,8,0),"0"),IFERROR(VLOOKUP(A52,'Season 8'!AK$4:CN$104,8,0),"0"),
IFERROR(VLOOKUP(A52,'Season 9'!AK$4:CN$104,8,0),"0"),IFERROR(VLOOKUP(A52,'Season 10'!AK$4:CN$104,8,0),"0"),
IFERROR(VLOOKUP(A52,'Season 11'!AK$4:CN$104,8,0),"0"),IFERROR(VLOOKUP(A52,'Season 12'!AK$4:CN$104,8,0),"0"),
IFERROR(VLOOKUP(A52,'Season 13'!AK$4:CN$104,8,0),"0"),IFERROR(VLOOKUP(A52,'Season 14'!AK$4:CN$104,8,0),"0"),IFERROR(VLOOKUP(A52,'Season 15'!AK$4:CN$104,8,0),"0"),)</f>
        <v>0</v>
      </c>
      <c r="H52" s="329">
        <f>SUM(
IFERROR(VLOOKUP(A52,'Season 1'!AJ$4:CM$104,9,0),"0"),IFERROR(VLOOKUP(A52,'Season 2'!AK$4:CN$104,9,0),"0"),
IFERROR(VLOOKUP(A52,'Season 3'!AK$4:CN$104,9,0),"0"),IFERROR(VLOOKUP(A52,'Season 4'!AK$4:CN$104,9,0),"0"),
IFERROR(VLOOKUP(A52,'Season 5'!AK$4:CN$104,9,0),"0"),IFERROR(VLOOKUP(A52,'Season 6'!AK$4:CN$104,9,0),"0"),
IFERROR(VLOOKUP(A52,'Season 7'!AK$4:CN$104,9,0),"0"),IFERROR(VLOOKUP(A52,'Season 8'!AK$4:CN$104,9,0),"0"),
IFERROR(VLOOKUP(A52,'Season 9'!AK$4:CN$104,9,0),"0"),IFERROR(VLOOKUP(A52,'Season 10'!AK$4:CN$104,9,0),"0"),
IFERROR(VLOOKUP(A52,'Season 11'!AK$4:CN$104,9,0),"0"),IFERROR(VLOOKUP(A52,'Season 12'!AK$4:CN$104,9,0),"0"),
IFERROR(VLOOKUP(A52,'Season 13'!AK$4:CN$104,9,0),"0"),IFERROR(VLOOKUP(A52,'Season 14'!AK$4:CN$104,9,0),"0"),IFERROR(VLOOKUP(A52,'Season 15'!AK$4:CN$104,9,0),"0"),)</f>
        <v>0</v>
      </c>
      <c r="I52" s="518">
        <f>SUM(
IFERROR(VLOOKUP(A52,'Season 1'!AJ$4:CM$104,10,0),"0"),IFERROR(VLOOKUP(A52,'Season 2'!AK$4:CN$104,10,0),"0"),
IFERROR(VLOOKUP(A52,'Season 3'!AK$4:CN$104,10,0),"0"),IFERROR(VLOOKUP(A52,'Season 4'!AK$4:CN$104,10,0),"0"),
IFERROR(VLOOKUP(A52,'Season 5'!AK$4:CN$104,10,0),"0"),IFERROR(VLOOKUP(A52,'Season 6'!AK$4:CN$104,10,0),"0"),
IFERROR(VLOOKUP(A52,'Season 7'!AK$4:CN$104,10,0),"0"),IFERROR(VLOOKUP(A52,'Season 8'!AK$4:CN$104,10,0),"0"),
IFERROR(VLOOKUP(A52,'Season 9'!AK$4:CN$104,10,0),"0"),IFERROR(VLOOKUP(A52,'Season 10'!AK$4:CN$104,10,0),"0"),
IFERROR(VLOOKUP(A52,'Season 11'!AK$4:CN$104,10,0),"0"),IFERROR(VLOOKUP(A52,'Season 12'!AK$4:CN$104,10,0),"0"),
IFERROR(VLOOKUP(A52,'Season 13'!AK$4:CN$104,10,0),"0"),IFERROR(VLOOKUP(A52,'Season 14'!AK$4:CN$104,10,0),"0"),IFERROR(VLOOKUP(A52,'Season 15'!AK$4:CN$104,10,0),"0"),)</f>
        <v>0</v>
      </c>
      <c r="J52" s="21">
        <f>SUM(IFERROR(VLOOKUP(A52,BI$3:BN$152,3,0),"0"),
IFERROR(VLOOKUP(A52,'Season 1'!AJ$4:CM$104,11,0),"0"),IFERROR(VLOOKUP(A52,'Season 2'!AK$4:CN$104,11,0),"0"),
IFERROR(VLOOKUP(A52,'Season 3'!AK$4:CN$104,11,0),"0"),IFERROR(VLOOKUP(A52,'Season 4'!AK$4:CN$104,11,0),"0"),
IFERROR(VLOOKUP(A52,'Season 5'!AK$4:CN$104,11,0),"0"),IFERROR(VLOOKUP(A52,'Season 6'!AK$4:CN$104,11,0),"0"),
IFERROR(VLOOKUP(A52,'Season 7'!AK$4:CN$104,11,0),"0"),IFERROR(VLOOKUP(A52,'Season 8'!AK$4:CN$104,11,0),"0"),
IFERROR(VLOOKUP(A52,'Season 9'!AK$4:CN$104,11,0),"0"),IFERROR(VLOOKUP(A52,'Season 10'!AK$4:CN$104,11,0),"0"),
IFERROR(VLOOKUP(A52,'Season 11'!AK$4:CN$104,11,0),"0"),IFERROR(VLOOKUP(A52,'Season 12'!AK$4:CN$104,11,0),"0"),
IFERROR(VLOOKUP(A52,'Season 13'!AK$4:CN$104,11,0),"0"),IFERROR(VLOOKUP(A52,'Season 14'!AK$4:CN$104,11,0),"0"),IFERROR(VLOOKUP(A52,'Season 15'!AK$4:CN$104,11,0),"0"),)</f>
        <v>0</v>
      </c>
      <c r="K52" s="402">
        <f>SUM(IFERROR(VLOOKUP($A52,BI$3:BN$152,4,0),"0"),
IFERROR(VLOOKUP($A52,'Season 1'!AJ$4:CM$104,12,0),"0"),IFERROR(VLOOKUP($A52,'Season 2'!AK$4:CN$104,12,0),"0"),
IFERROR(VLOOKUP($A52,'Season 3'!AK$4:CN$104,12,0),"0"),IFERROR(VLOOKUP($A52,'Season 4'!AK$4:CN$104,12,0),"0"),
IFERROR(VLOOKUP($A52,'Season 5'!AK$4:CN$104,12,0),"0"),IFERROR(VLOOKUP($A52,'Season 6'!AK$4:CN$104,12,0),"0"),
IFERROR(VLOOKUP($A52,'Season 7'!AK$4:CN$104,12,0),"0"),IFERROR(VLOOKUP($A52,'Season 8'!AK$4:CN$104,12,0),"0"),
IFERROR(VLOOKUP($A52,'Season 9'!AK$4:CN$104,12,0),"0"),IFERROR(VLOOKUP($A52,'Season 10'!AK$4:CN$104,12,0),"0"),
IFERROR(VLOOKUP($A52,'Season 11'!AK$4:CN$104,12,0),"0"),IFERROR(VLOOKUP($A52,'Season 12'!AK$4:CN$104,12,0),"0"),
IFERROR(VLOOKUP($A52,'Season 13'!AK$4:CN$104,12,0),"0"),IFERROR(VLOOKUP($A52,'Season 14'!AK$4:CN$104,12,0),"0"),IFERROR(VLOOKUP(A52,'Season 15'!AK$4:CN$104,12,0),"0"),)</f>
        <v>0</v>
      </c>
      <c r="L52" s="403">
        <f>SUM(
IFERROR(VLOOKUP($A52,'Season 1'!AJ$4:CM$104,13,0),"0"),IFERROR(VLOOKUP($A52,'Season 2'!AK$4:CN$104,13,0),"0"),
IFERROR(VLOOKUP($A52,'Season 3'!AK$4:CN$104,13,0),"0"),IFERROR(VLOOKUP($A52,'Season 4'!AK$4:CN$104,13,0),"0"),
IFERROR(VLOOKUP($A52,'Season 5'!AK$4:CN$104,13,0),"0"),IFERROR(VLOOKUP($A52,'Season 6'!AK$4:CN$104,13,0),"0"),
IFERROR(VLOOKUP($A52,'Season 7'!AK$4:CN$104,13,0),"0"),IFERROR(VLOOKUP($A52,'Season 8'!AK$4:CN$104,13,0),"0"),
IFERROR(VLOOKUP($A52,'Season 9'!AK$4:CN$104,13,0),"0"),IFERROR(VLOOKUP($A52,'Season 10'!AK$4:CN$104,13,0),"0"),
IFERROR(VLOOKUP($A52,'Season 11'!AK$4:CN$104,13,0),"0"),IFERROR(VLOOKUP($A52,'Season 12'!AK$4:CN$104,13,0),"0"),
IFERROR(VLOOKUP($A52,'Season 13'!AK$4:CN$104,13,0),"0"),IFERROR(VLOOKUP($A52,'Season 14'!AK$4:CN$104,13,0),"0"),IFERROR(VLOOKUP(A52,'Season 15'!AK$4:CN$104,13,0),"0"),)</f>
        <v>0</v>
      </c>
      <c r="M52" s="398">
        <f>SUM(
IFERROR(VLOOKUP($A52,'Season 1'!AJ$4:CM$104,14,0),"0"),IFERROR(VLOOKUP($A52,'Season 2'!AK$4:CN$104,14,0),"0"),
IFERROR(VLOOKUP($A52,'Season 3'!AK$4:CN$104,14,0),"0"),IFERROR(VLOOKUP($A52,'Season 4'!AK$4:CN$104,14,0),"0"),
IFERROR(VLOOKUP($A52,'Season 5'!AK$4:CN$104,14,0),"0"),IFERROR(VLOOKUP($A52,'Season 6'!AK$4:CN$104,14,0),"0"),
IFERROR(VLOOKUP($A52,'Season 7'!AK$4:CN$104,14,0),"0"),IFERROR(VLOOKUP($A52,'Season 8'!AK$4:CN$104,14,0),"0"),
IFERROR(VLOOKUP($A52,'Season 9'!AK$4:CN$104,14,0),"0"),IFERROR(VLOOKUP($A52,'Season 10'!AK$4:CN$104,14,0),"0"),
IFERROR(VLOOKUP($A52,'Season 11'!AK$4:CN$104,14,0),"0"),IFERROR(VLOOKUP($A52,'Season 12'!AK$4:CN$104,14,0),"0"),
IFERROR(VLOOKUP($A52,'Season 13'!AK$4:CN$104,14,0),"0"),IFERROR(VLOOKUP($A52,'Season 14'!AK$4:CN$104,14,0),"0"),IFERROR(VLOOKUP(A52,'Season 15'!AK$4:CN$104,14,0),"0"),)</f>
        <v>0</v>
      </c>
      <c r="N52" s="518">
        <f>SUM(
IFERROR(VLOOKUP($A52,'Season 1'!AJ$4:CM$104,15,0),"0"),IFERROR(VLOOKUP($A52,'Season 2'!AK$4:CN$104,15,0),"0"),
IFERROR(VLOOKUP($A52,'Season 3'!AK$4:CN$104,15,0),"0"),IFERROR(VLOOKUP($A52,'Season 4'!AK$4:CN$104,15,0),"0"),
IFERROR(VLOOKUP($A52,'Season 5'!AK$4:CN$104,15,0),"0"),IFERROR(VLOOKUP($A52,'Season 6'!AK$4:CN$104,15,0),"0"),
IFERROR(VLOOKUP($A52,'Season 7'!AK$4:CN$104,15,0),"0"),IFERROR(VLOOKUP($A52,'Season 8'!AK$4:CN$104,15,0),"0"),
IFERROR(VLOOKUP($A52,'Season 9'!AK$4:CN$104,15,0),"0"),IFERROR(VLOOKUP($A52,'Season 10'!AK$4:CN$104,15,0),"0"),
IFERROR(VLOOKUP($A52,'Season 11'!AK$4:CN$104,15,0),"0"),IFERROR(VLOOKUP($A52,'Season 12'!AK$4:CN$104,15,0),"0"),
IFERROR(VLOOKUP($A52,'Season 13'!AK$4:CN$104,15,0),"0"),IFERROR(VLOOKUP($A52,'Season 14'!AK$4:CN$104,15,0),"0"),IFERROR(VLOOKUP(A52,'Season 15'!AK$4:CN$104,15,0),"0"),)</f>
        <v>0</v>
      </c>
      <c r="O52" s="21">
        <f>SUM(
IFERROR(VLOOKUP($A52,'Season 1'!AJ$4:CM$104,16,0),"0"),IFERROR(VLOOKUP($A52,'Season 2'!AK$4:CN$104,16,0),"0"),
IFERROR(VLOOKUP($A52,'Season 3'!AK$4:CN$104,16,0),"0"),IFERROR(VLOOKUP($A52,'Season 4'!AK$4:CN$104,16,0),"0"),
IFERROR(VLOOKUP($A52,'Season 5'!AK$4:CN$104,16,0),"0"),IFERROR(VLOOKUP($A52,'Season 6'!AK$4:CN$104,16,0),"0"),
IFERROR(VLOOKUP($A52,'Season 7'!AK$4:CN$104,16,0),"0"),IFERROR(VLOOKUP($A52,'Season 8'!AK$4:CN$104,16,0),"0"),
IFERROR(VLOOKUP($A52,'Season 9'!AK$4:CN$104,16,0),"0"),IFERROR(VLOOKUP($A52,'Season 10'!AK$4:CN$104,16,0),"0"),
IFERROR(VLOOKUP($A52,'Season 11'!AK$4:CN$104,16,0),"0"),IFERROR(VLOOKUP($A52,'Season 12'!AK$4:CN$104,16,0),"0"),
IFERROR(VLOOKUP($A52,'Season 13'!AK$4:CN$104,16,0),"0"),IFERROR(VLOOKUP($A52,'Season 14'!AK$4:CN$104,16,0),"0"),IFERROR(VLOOKUP(A52,'Season 15'!AK$4:CN$104,16,0),"0"),)</f>
        <v>0</v>
      </c>
      <c r="P52" s="402">
        <f>SUM(
IFERROR(VLOOKUP($A52,'Season 1'!AJ$4:CM$104,17,0),"0"),IFERROR(VLOOKUP($A52,'Season 2'!AK$4:CN$104,17,0),"0"),
IFERROR(VLOOKUP($A52,'Season 3'!AK$4:CN$104,17,0),"0"),IFERROR(VLOOKUP($A52,'Season 4'!AK$4:CN$104,17,0),"0"),
IFERROR(VLOOKUP($A52,'Season 5'!AK$4:CN$104,17,0),"0"),IFERROR(VLOOKUP($A52,'Season 6'!AK$4:CN$104,17,0),"0"),
IFERROR(VLOOKUP($A52,'Season 7'!AK$4:CN$104,17,0),"0"),IFERROR(VLOOKUP($A52,'Season 8'!AK$4:CN$104,17,0),"0"),
IFERROR(VLOOKUP($A52,'Season 9'!AK$4:CN$104,17,0),"0"),IFERROR(VLOOKUP($A52,'Season 10'!AK$4:CN$104,17,0),"0"),
IFERROR(VLOOKUP($A52,'Season 11'!AK$4:CN$104,17,0),"0"),IFERROR(VLOOKUP($A52,'Season 12'!AK$4:CN$104,17,0),"0"),
IFERROR(VLOOKUP($A52,'Season 13'!AK$4:CN$104,17,0),"0"),IFERROR(VLOOKUP($A52,'Season 14'!AK$4:CN$104,17,0),"0"),IFERROR(VLOOKUP(A52,'Season 15'!AK$4:CN$104,17,0),"0"),)</f>
        <v>0</v>
      </c>
      <c r="Q52" s="403">
        <f>SUM(
IFERROR(VLOOKUP($A52,'Season 1'!AJ$4:CM$104,18,0),"0"),IFERROR(VLOOKUP($A52,'Season 2'!AK$4:CN$104,18,0),"0"),
IFERROR(VLOOKUP($A52,'Season 3'!AK$4:CN$104,18,0),"0"),IFERROR(VLOOKUP($A52,'Season 4'!AK$4:CN$104,18,0),"0"),
IFERROR(VLOOKUP($A52,'Season 5'!AK$4:CN$104,18,0),"0"),IFERROR(VLOOKUP($A52,'Season 6'!AK$4:CN$104,18,0),"0"),
IFERROR(VLOOKUP($A52,'Season 7'!AK$4:CN$104,18,0),"0"),IFERROR(VLOOKUP($A52,'Season 8'!AK$4:CN$104,18,0),"0"),
IFERROR(VLOOKUP($A52,'Season 9'!AK$4:CN$104,18,0),"0"),IFERROR(VLOOKUP($A52,'Season 10'!AK$4:CN$104,18,0),"0"),
IFERROR(VLOOKUP($A52,'Season 11'!AK$4:CN$104,18,0),"0"),IFERROR(VLOOKUP($A52,'Season 12'!AK$4:CN$104,18,0),"0"),
IFERROR(VLOOKUP($A52,'Season 13'!AK$4:CN$104,18,0),"0"),IFERROR(VLOOKUP($A52,'Season 14'!AK$4:CN$104,18,0),"0"),IFERROR(VLOOKUP(A52,'Season 15'!AK$4:CN$104,18,0),"0"),)</f>
        <v>0</v>
      </c>
      <c r="R52" s="398">
        <f>SUM(
IFERROR(VLOOKUP($A52,'Season 1'!AJ$4:CM$104,19,0),"0"),IFERROR(VLOOKUP($A52,'Season 2'!AK$4:CN$104,19,0),"0"),
IFERROR(VLOOKUP($A52,'Season 3'!AK$4:CN$104,19,0),"0"),IFERROR(VLOOKUP($A52,'Season 4'!AK$4:CN$104,19,0),"0"),
IFERROR(VLOOKUP($A52,'Season 5'!AK$4:CN$104,19,0),"0"),IFERROR(VLOOKUP($A52,'Season 6'!AK$4:CN$104,19,0),"0"),
IFERROR(VLOOKUP($A52,'Season 7'!AK$4:CN$104,19,0),"0"),IFERROR(VLOOKUP($A52,'Season 8'!AK$4:CN$104,19,0),"0"),
IFERROR(VLOOKUP($A52,'Season 9'!AK$4:CN$104,19,0),"0"),IFERROR(VLOOKUP($A52,'Season 10'!AK$4:CN$104,19,0),"0"),
IFERROR(VLOOKUP($A52,'Season 11'!AK$4:CN$104,19,0),"0"),IFERROR(VLOOKUP($A52,'Season 12'!AK$4:CN$104,19,0),"0"),
IFERROR(VLOOKUP($A52,'Season 13'!AK$4:CN$104,19,0),"0"),IFERROR(VLOOKUP($A52,'Season 14'!AK$4:CN$104,19,0),"0"),IFERROR(VLOOKUP(A52,'Season 15'!AK$4:CN$104,19,0),"0"),)</f>
        <v>0</v>
      </c>
      <c r="S52" s="518">
        <f>SUM(
IFERROR(VLOOKUP($A52,'Season 1'!AJ$4:CM$104,20,0),"0"),IFERROR(VLOOKUP($A52,'Season 2'!AK$4:CN$104,20,0),"0"),
IFERROR(VLOOKUP($A52,'Season 3'!AK$4:CN$104,20,0),"0"),IFERROR(VLOOKUP($A52,'Season 4'!AK$4:CN$104,20,0),"0"),
IFERROR(VLOOKUP($A52,'Season 5'!AK$4:CN$104,20,0),"0"),IFERROR(VLOOKUP($A52,'Season 6'!AK$4:CN$104,20,0),"0"),
IFERROR(VLOOKUP($A52,'Season 7'!AK$4:CN$104,20,0),"0"),IFERROR(VLOOKUP($A52,'Season 8'!AK$4:CN$104,20,0),"0"),
IFERROR(VLOOKUP($A52,'Season 9'!AK$4:CN$104,20,0),"0"),IFERROR(VLOOKUP($A52,'Season 10'!AK$4:CN$104,20,0),"0"),
IFERROR(VLOOKUP($A52,'Season 11'!AK$4:CN$104,20,0),"0"),IFERROR(VLOOKUP($A52,'Season 12'!AK$4:CN$104,20,0),"0"),
IFERROR(VLOOKUP($A52,'Season 13'!AK$4:CN$104,20,0),"0"),IFERROR(VLOOKUP($A52,'Season 14'!AK$4:CN$104,20,0),"0"),IFERROR(VLOOKUP(A52,'Season 15'!AK$4:CN$104,20,0),"0"),)</f>
        <v>0</v>
      </c>
      <c r="T52" s="21">
        <f>SUM(
IFERROR(VLOOKUP($A52,'Season 1'!AJ$4:CM$104,21,0),"0"),IFERROR(VLOOKUP($A52,'Season 2'!AK$4:CN$104,21,0),"0"),
IFERROR(VLOOKUP($A52,'Season 3'!AK$4:CN$104,21,0),"0"),IFERROR(VLOOKUP($A52,'Season 4'!AK$4:CN$104,21,0),"0"),
IFERROR(VLOOKUP($A52,'Season 5'!AK$4:CN$104,21,0),"0"),IFERROR(VLOOKUP($A52,'Season 6'!AK$4:CN$104,21,0),"0"),
IFERROR(VLOOKUP($A52,'Season 7'!AK$4:CN$104,21,0),"0"),IFERROR(VLOOKUP($A52,'Season 8'!AK$4:CN$104,21,0),"0"),
IFERROR(VLOOKUP($A52,'Season 9'!AK$4:CN$104,21,0),"0"),IFERROR(VLOOKUP($A52,'Season 10'!AK$4:CN$104,21,0),"0"),
IFERROR(VLOOKUP($A52,'Season 11'!AK$4:CN$104,21,0),"0"),IFERROR(VLOOKUP($A52,'Season 12'!AK$4:CN$104,21,0),"0"),
IFERROR(VLOOKUP($A52,'Season 13'!AK$4:CN$104,21,0),"0"),IFERROR(VLOOKUP($A52,'Season 14'!AK$4:CN$104,21,0),"0"),IFERROR(VLOOKUP(A52,'Season 15'!AK$4:CN$104,21,0),"0"),)</f>
        <v>0</v>
      </c>
      <c r="U52" s="402">
        <f>SUM(
IFERROR(VLOOKUP($A52,'Season 1'!AJ$4:CM$104,22,0),"0"),IFERROR(VLOOKUP($A52,'Season 2'!AK$4:CN$104,22,0),"0"),
IFERROR(VLOOKUP($A52,'Season 3'!AK$4:CN$104,22,0),"0"),IFERROR(VLOOKUP($A52,'Season 4'!AK$4:CN$104,22,0),"0"),
IFERROR(VLOOKUP($A52,'Season 5'!AK$4:CN$104,22,0),"0"),IFERROR(VLOOKUP($A52,'Season 6'!AK$4:CN$104,22,0),"0"),
IFERROR(VLOOKUP($A52,'Season 7'!AK$4:CN$104,22,0),"0"),IFERROR(VLOOKUP($A52,'Season 8'!AK$4:CN$104,22,0),"0"),
IFERROR(VLOOKUP($A52,'Season 9'!AK$4:CN$104,22,0),"0"),IFERROR(VLOOKUP($A52,'Season 10'!AK$4:CN$104,22,0),"0"),
IFERROR(VLOOKUP($A52,'Season 11'!AK$4:CN$104,22,0),"0"),IFERROR(VLOOKUP($A52,'Season 12'!AK$4:CN$104,22,0),"0"),
IFERROR(VLOOKUP($A52,'Season 13'!AK$4:CN$104,22,0),"0"),IFERROR(VLOOKUP($A52,'Season 14'!AK$4:CN$104,22,0),"0"),IFERROR(VLOOKUP(A52,'Season 15'!AK$4:CN$104,22,0),"0"),)</f>
        <v>0</v>
      </c>
      <c r="V52" s="403">
        <f>SUM(
IFERROR(VLOOKUP($A52,'Season 1'!AJ$4:CM$104,23,0),"0"),IFERROR(VLOOKUP($A52,'Season 2'!AK$4:CN$104,23,0),"0"),
IFERROR(VLOOKUP($A52,'Season 3'!AK$4:CN$104,23,0),"0"),IFERROR(VLOOKUP($A52,'Season 4'!AK$4:CN$104,23,0),"0"),
IFERROR(VLOOKUP($A52,'Season 5'!AK$4:CN$104,23,0),"0"),IFERROR(VLOOKUP($A52,'Season 6'!AK$4:CN$104,23,0),"0"),
IFERROR(VLOOKUP($A52,'Season 7'!AK$4:CN$104,23,0),"0"),IFERROR(VLOOKUP($A52,'Season 8'!AK$4:CN$104,23,0),"0"),
IFERROR(VLOOKUP($A52,'Season 9'!AK$4:CN$104,23,0),"0"),IFERROR(VLOOKUP($A52,'Season 10'!AK$4:CN$104,23,0),"0"),
IFERROR(VLOOKUP($A52,'Season 11'!AK$4:CN$104,23,0),"0"),IFERROR(VLOOKUP($A52,'Season 12'!AK$4:CN$104,23,0),"0"),
IFERROR(VLOOKUP($A52,'Season 13'!AK$4:CN$104,23,0),"0"),IFERROR(VLOOKUP($A52,'Season 14'!AK$4:CN$104,23,0),"0"),IFERROR(VLOOKUP($A52,'Season 15'!AK$4:CN$104,23,0),"0"),)</f>
        <v>0</v>
      </c>
      <c r="W52" s="398">
        <f>SUM(
IFERROR(VLOOKUP($A52,'Season 1'!AJ$4:CM$104,24,0),"0"),IFERROR(VLOOKUP($A52,'Season 2'!AK$4:CN$104,24,0),"0"),
IFERROR(VLOOKUP($A52,'Season 3'!AK$4:CN$104,24,0),"0"),IFERROR(VLOOKUP($A52,'Season 4'!AK$4:CN$104,24,0),"0"),
IFERROR(VLOOKUP($A52,'Season 5'!AK$4:CN$104,24,0),"0"),IFERROR(VLOOKUP($A52,'Season 6'!AK$4:CN$104,24,0),"0"),
IFERROR(VLOOKUP($A52,'Season 7'!AK$4:CN$104,24,0),"0"),IFERROR(VLOOKUP($A52,'Season 8'!AK$4:CN$104,24,0),"0"),
IFERROR(VLOOKUP($A52,'Season 9'!AK$4:CN$104,24,0),"0"),IFERROR(VLOOKUP($A52,'Season 10'!AK$4:CN$104,24,0),"0"),
IFERROR(VLOOKUP($A52,'Season 11'!AK$4:CN$104,24,0),"0"),IFERROR(VLOOKUP($A52,'Season 12'!AK$4:CN$104,24,0),"0"),
IFERROR(VLOOKUP($A52,'Season 13'!AK$4:CN$104,24,0),"0"),IFERROR(VLOOKUP($A52,'Season 14'!AK$4:CN$104,24,0),"0"),IFERROR(VLOOKUP($A52,'Season 15'!AK$4:CN$104,24,0),"0"),)</f>
        <v>0</v>
      </c>
      <c r="X52" s="518">
        <f>SUM(
IFERROR(VLOOKUP($A52,'Season 1'!AJ$4:CM$104,25,0),"0"),IFERROR(VLOOKUP($A52,'Season 2'!AK$4:CN$104,25,0),"0"),
IFERROR(VLOOKUP($A52,'Season 3'!AK$4:CN$104,25,0),"0"),IFERROR(VLOOKUP($A52,'Season 4'!AK$4:CN$104,25,0),"0"),
IFERROR(VLOOKUP($A52,'Season 5'!AK$4:CN$104,25,0),"0"),IFERROR(VLOOKUP($A52,'Season 6'!AK$4:CN$104,25,0),"0"),
IFERROR(VLOOKUP($A52,'Season 7'!AK$4:CN$104,25,0),"0"),IFERROR(VLOOKUP($A52,'Season 8'!AK$4:CN$104,25,0),"0"),
IFERROR(VLOOKUP($A52,'Season 9'!AK$4:CN$104,25,0),"0"),IFERROR(VLOOKUP($A52,'Season 10'!AK$4:CN$104,25,0),"0"),
IFERROR(VLOOKUP($A52,'Season 11'!AK$4:CN$104,25,0),"0"),IFERROR(VLOOKUP($A52,'Season 12'!AK$4:CN$104,25,0),"0"),
IFERROR(VLOOKUP($A52,'Season 13'!AK$4:CN$104,25,0),"0"),IFERROR(VLOOKUP($A52,'Season 14'!AK$4:CN$104,25,0),"0"),IFERROR(VLOOKUP($A52,'Season 15'!AK$4:CN$104,25,0),"0"),)</f>
        <v>0</v>
      </c>
      <c r="Y52" s="21">
        <f>SUM(
IFERROR(VLOOKUP($A52,'Season 1'!AJ$4:CM$104,26,0),"0"),IFERROR(VLOOKUP($A52,'Season 2'!AK$4:CN$104,26,0),"0"),
IFERROR(VLOOKUP($A52,'Season 3'!AK$4:CN$104,26,0),"0"),IFERROR(VLOOKUP($A52,'Season 4'!AK$4:CN$104,26,0),"0"),
IFERROR(VLOOKUP($A52,'Season 5'!AK$4:CN$104,26,0),"0"),IFERROR(VLOOKUP($A52,'Season 6'!AK$4:CN$104,26,0),"0"),
IFERROR(VLOOKUP($A52,'Season 7'!AK$4:CN$104,26,0),"0"),IFERROR(VLOOKUP($A52,'Season 8'!AK$4:CN$104,26,0),"0"),
IFERROR(VLOOKUP($A52,'Season 9'!AK$4:CN$104,26,0),"0"),IFERROR(VLOOKUP($A52,'Season 10'!AK$4:CN$104,26,0),"0"),
IFERROR(VLOOKUP($A52,'Season 11'!AK$4:CN$104,26,0),"0"),IFERROR(VLOOKUP($A52,'Season 12'!AK$4:CN$104,26,0),"0"),
IFERROR(VLOOKUP($A52,'Season 13'!AK$4:CN$104,26,0),"0"),IFERROR(VLOOKUP($A52,'Season 14'!AK$4:CN$104,26,0),"0"),IFERROR(VLOOKUP($A52,'Season 15'!AK$4:CN$104,26,0),"0"),)</f>
        <v>0</v>
      </c>
      <c r="Z52" s="402">
        <f>SUM(
IFERROR(VLOOKUP($A52,'Season 1'!AJ$4:CM$104,27,0),"0"),IFERROR(VLOOKUP($A52,'Season 2'!AK$4:CN$104,27,0),"0"),
IFERROR(VLOOKUP($A52,'Season 3'!AK$4:CN$104,27,0),"0"),IFERROR(VLOOKUP($A52,'Season 4'!AK$4:CN$104,27,0),"0"),
IFERROR(VLOOKUP($A52,'Season 5'!AK$4:CN$104,27,0),"0"),IFERROR(VLOOKUP($A52,'Season 6'!AK$4:CN$104,27,0),"0"),
IFERROR(VLOOKUP($A52,'Season 7'!AK$4:CN$104,27,0),"0"),IFERROR(VLOOKUP($A52,'Season 8'!AK$4:CN$104,27,0),"0"),
IFERROR(VLOOKUP($A52,'Season 9'!AK$4:CN$104,27,0),"0"),IFERROR(VLOOKUP($A52,'Season 10'!AK$4:CN$104,27,0),"0"),
IFERROR(VLOOKUP($A52,'Season 11'!AK$4:CN$104,27,0),"0"),IFERROR(VLOOKUP($A52,'Season 12'!AK$4:CN$104,27,0),"0"),
IFERROR(VLOOKUP($A52,'Season 13'!AK$4:CN$104,27,0),"0"),IFERROR(VLOOKUP($A52,'Season 14'!AK$4:CN$104,27,0),"0"),IFERROR(VLOOKUP($A52,'Season 15'!AK$4:CN$104,27,0),"0"),)</f>
        <v>0</v>
      </c>
      <c r="AA52" s="403">
        <f>SUM(
IFERROR(VLOOKUP($A52,'Season 1'!AJ$4:CM$104,28,0),"0"),IFERROR(VLOOKUP($A52,'Season 2'!AK$4:CN$104,28,0),"0"),
IFERROR(VLOOKUP($A52,'Season 3'!AK$4:CN$104,28,0),"0"),IFERROR(VLOOKUP($A52,'Season 4'!AK$4:CN$104,28,0),"0"),
IFERROR(VLOOKUP($A52,'Season 5'!AK$4:CN$104,28,0),"0"),IFERROR(VLOOKUP($A52,'Season 6'!AK$4:CN$104,28,0),"0"),
IFERROR(VLOOKUP($A52,'Season 7'!AK$4:CN$104,28,0),"0"),IFERROR(VLOOKUP($A52,'Season 8'!AK$4:CN$104,28,0),"0"),
IFERROR(VLOOKUP($A52,'Season 9'!AK$4:CN$104,28,0),"0"),IFERROR(VLOOKUP($A52,'Season 10'!AK$4:CN$104,28,0),"0"),
IFERROR(VLOOKUP($A52,'Season 11'!AK$4:CN$104,28,0),"0"),IFERROR(VLOOKUP($A52,'Season 12'!AK$4:CN$104,28,0),"0"),
IFERROR(VLOOKUP($A52,'Season 13'!AK$4:CN$104,28,0),"0"),IFERROR(VLOOKUP($A52,'Season 14'!AK$4:CN$104,28,0),"0"),IFERROR(VLOOKUP($A52,'Season 15'!AK$4:CN$104,28,0),"0"),)</f>
        <v>0</v>
      </c>
      <c r="AB52" s="398">
        <f>SUM(
IFERROR(VLOOKUP($A52,'Season 1'!AJ$4:CM$104,29,0),"0"),IFERROR(VLOOKUP($A52,'Season 2'!AK$4:CN$104,29,0),"0"),
IFERROR(VLOOKUP($A52,'Season 3'!AK$4:CN$104,29,0),"0"),IFERROR(VLOOKUP($A52,'Season 4'!AK$4:CN$104,29,0),"0"),
IFERROR(VLOOKUP($A52,'Season 5'!AK$4:CN$104,29,0),"0"),IFERROR(VLOOKUP($A52,'Season 6'!AK$4:CN$104,29,0),"0"),
IFERROR(VLOOKUP($A52,'Season 7'!AK$4:CN$104,29,0),"0"),IFERROR(VLOOKUP($A52,'Season 8'!AK$4:CN$104,29,0),"0"),
IFERROR(VLOOKUP($A52,'Season 9'!AK$4:CN$104,29,0),"0"),IFERROR(VLOOKUP($A52,'Season 10'!AK$4:CN$104,29,0),"0"),
IFERROR(VLOOKUP($A52,'Season 11'!AK$4:CN$104,29,0),"0"),IFERROR(VLOOKUP($A52,'Season 12'!AK$4:CN$104,29,0),"0"),
IFERROR(VLOOKUP($A52,'Season 13'!AK$4:CN$104,29,0),"0"),IFERROR(VLOOKUP($A52,'Season 14'!AK$4:CN$104,29,0),"0"),IFERROR(VLOOKUP($A52,'Season 15'!AK$4:CN$104,29,0),"0"),)</f>
        <v>0</v>
      </c>
      <c r="AC52" s="518">
        <f>SUM(
IFERROR(VLOOKUP($A52,'Season 1'!AJ$4:CM$104,30,0),"0"),IFERROR(VLOOKUP($A52,'Season 2'!AK$4:CN$104,30,0),"0"),
IFERROR(VLOOKUP($A52,'Season 3'!AK$4:CN$104,30,0),"0"),IFERROR(VLOOKUP($A52,'Season 4'!AK$4:CN$104,30,0),"0"),
IFERROR(VLOOKUP($A52,'Season 5'!AK$4:CN$104,30,0),"0"),IFERROR(VLOOKUP($A52,'Season 6'!AK$4:CN$104,30,0),"0"),
IFERROR(VLOOKUP($A52,'Season 7'!AK$4:CN$104,30,0),"0"),IFERROR(VLOOKUP($A52,'Season 8'!AK$4:CN$104,30,0),"0"),
IFERROR(VLOOKUP($A52,'Season 9'!AK$4:CN$104,30,0),"0"),IFERROR(VLOOKUP($A52,'Season 10'!AK$4:CN$104,30,0),"0"),
IFERROR(VLOOKUP($A52,'Season 11'!AK$4:CN$104,30,0),"0"),IFERROR(VLOOKUP($A52,'Season 12'!AK$4:CN$104,30,0),"0"),
IFERROR(VLOOKUP($A52,'Season 13'!AK$4:CN$104,30,0),"0"),IFERROR(VLOOKUP($A52,'Season 14'!AK$4:CN$104,30,0),"0"),IFERROR(VLOOKUP($A52,'Season 15'!AK$4:CN$104,30,0),"0"),)</f>
        <v>0</v>
      </c>
      <c r="AD52" s="21">
        <f>SUM(
IFERROR(VLOOKUP($A52,'Season 1'!AJ$4:CM$104,31,0),"0"),IFERROR(VLOOKUP($A52,'Season 2'!AK$4:CN$104,31,0),"0"),
IFERROR(VLOOKUP($A52,'Season 3'!AK$4:CN$104,31,0),"0"),IFERROR(VLOOKUP($A52,'Season 4'!AK$4:CN$104,31,0),"0"),
IFERROR(VLOOKUP($A52,'Season 5'!AK$4:CN$104,31,0),"0"),IFERROR(VLOOKUP($A52,'Season 6'!AK$4:CN$104,31,0),"0"),
IFERROR(VLOOKUP($A52,'Season 7'!AK$4:CN$104,31,0),"0"),IFERROR(VLOOKUP($A52,'Season 8'!AK$4:CN$104,31,0),"0"),
IFERROR(VLOOKUP($A52,'Season 9'!AK$4:CN$104,31,0),"0"),IFERROR(VLOOKUP($A52,'Season 10'!AK$4:CN$104,31,0),"0"),
IFERROR(VLOOKUP($A52,'Season 11'!AK$4:CN$104,31,0),"0"),IFERROR(VLOOKUP($A52,'Season 12'!AK$4:CN$104,31,0),"0"),
IFERROR(VLOOKUP($A52,'Season 13'!AK$4:CN$104,31,0),"0"),IFERROR(VLOOKUP($A52,'Season 14'!AK$4:CN$104,31,0),"0"),IFERROR(VLOOKUP($A52,'Season 15'!AK$4:CN$104,31,0),"0"),)</f>
        <v>0</v>
      </c>
      <c r="AE52" s="402">
        <f>SUM(
IFERROR(VLOOKUP($A52,'Season 1'!AJ$4:CM$104,32,0),"0"),IFERROR(VLOOKUP($A52,'Season 2'!AK$4:CN$104,32,0),"0"),
IFERROR(VLOOKUP($A52,'Season 3'!AK$4:CN$104,32,0),"0"),IFERROR(VLOOKUP($A52,'Season 4'!AK$4:CN$104,32,0),"0"),
IFERROR(VLOOKUP($A52,'Season 5'!AK$4:CN$104,32,0),"0"),IFERROR(VLOOKUP($A52,'Season 6'!AK$4:CN$104,32,0),"0"),
IFERROR(VLOOKUP($A52,'Season 7'!AK$4:CN$104,32,0),"0"),IFERROR(VLOOKUP($A52,'Season 8'!AK$4:CN$104,32,0),"0"),
IFERROR(VLOOKUP($A52,'Season 9'!AK$4:CN$104,32,0),"0"),IFERROR(VLOOKUP($A52,'Season 10'!AK$4:CN$104,32,0),"0"),
IFERROR(VLOOKUP($A52,'Season 11'!AK$4:CN$104,32,0),"0"),IFERROR(VLOOKUP($A52,'Season 12'!AK$4:CN$104,32,0),"0"),
IFERROR(VLOOKUP($A52,'Season 13'!AK$4:CN$104,32,0),"0"),IFERROR(VLOOKUP($A52,'Season 14'!AK$4:CN$104,32,0),"0"),IFERROR(VLOOKUP($A52,'Season 15'!AK$4:CN$104,32,0),"0"),)</f>
        <v>0</v>
      </c>
      <c r="AF52" s="403">
        <f>SUM(IFERROR(VLOOKUP($A52,'Season 2'!AK$4:CN$104,33,0),"0"),
IFERROR(VLOOKUP($A52,'Season 3'!AK$4:CN$104,33,0),"0"),IFERROR(VLOOKUP($A52,'Season 4'!AK$4:CN$104,33,0),"0"),
IFERROR(VLOOKUP($A52,'Season 5'!AK$4:CN$104,33,0),"0"),IFERROR(VLOOKUP($A52,'Season 6'!AK$4:CN$104,33,0),"0"),
IFERROR(VLOOKUP($A52,'Season 7'!AK$4:CN$104,33,0),"0"),IFERROR(VLOOKUP($A52,'Season 8'!AK$4:CN$104,33,0),"0"),
IFERROR(VLOOKUP($A52,'Season 9'!AK$4:CN$104,33,0),"0"),IFERROR(VLOOKUP($A52,'Season 10'!AK$4:CN$104,33,0),"0"),
IFERROR(VLOOKUP($A52,'Season 11'!AK$4:CN$104,33,0),"0"),IFERROR(VLOOKUP($A52,'Season 12'!AK$4:CN$104,33,0),"0"),
IFERROR(VLOOKUP($A52,'Season 13'!AK$4:CN$104,33,0),"0"),IFERROR(VLOOKUP($A52,'Season 14'!AK$4:CN$104,33,0),"0"),IFERROR(VLOOKUP($A52,'Season 15'!AK$4:CN$104,33,0),"0"),)</f>
        <v>0</v>
      </c>
      <c r="AG52" s="398">
        <f>SUM(IFERROR(VLOOKUP($A52,'Season 2'!AK$4:CN$104,34,0),"0"),
IFERROR(VLOOKUP($A52,'Season 3'!AK$4:CN$104,34,0),"0"),IFERROR(VLOOKUP($A52,'Season 4'!AK$4:CN$104,34,0),"0"),
IFERROR(VLOOKUP($A52,'Season 5'!AK$4:CN$104,34,0),"0"),IFERROR(VLOOKUP($A52,'Season 6'!AK$4:CN$104,34,0),"0"),
IFERROR(VLOOKUP($A52,'Season 7'!AK$4:CN$104,34,0),"0"),IFERROR(VLOOKUP($A52,'Season 8'!AK$4:CN$104,34,0),"0"),
IFERROR(VLOOKUP($A52,'Season 9'!AK$4:CN$104,34,0),"0"),IFERROR(VLOOKUP($A52,'Season 10'!AK$4:CN$104,34,0),"0"),
IFERROR(VLOOKUP($A52,'Season 11'!AK$4:CN$104,34,0),"0"),IFERROR(VLOOKUP($A52,'Season 12'!AK$4:CN$104,34,0),"0"),
IFERROR(VLOOKUP($A52,'Season 13'!AK$4:CN$104,34,0),"0"),IFERROR(VLOOKUP($A52,'Season 14'!AK$4:CN$104,34,0),"0"),IFERROR(VLOOKUP($A52,'Season 15'!AK$4:CN$104,34,0),"0"),)</f>
        <v>0</v>
      </c>
      <c r="AH52" s="518">
        <f>SUM(IFERROR(VLOOKUP($A52,'Season 2'!AK$4:CN$104,35,0),"0"),
IFERROR(VLOOKUP($A52,'Season 3'!AK$4:CN$104,35,0),"0"),IFERROR(VLOOKUP($A52,'Season 4'!AK$4:CN$104,35,0),"0"),
IFERROR(VLOOKUP($A52,'Season 5'!AK$4:CN$104,35,0),"0"),IFERROR(VLOOKUP($A52,'Season 6'!AK$4:CN$104,35,0),"0"),
IFERROR(VLOOKUP($A52,'Season 7'!AK$4:CN$104,35,0),"0"),IFERROR(VLOOKUP($A52,'Season 8'!AK$4:CN$104,35,0),"0"),
IFERROR(VLOOKUP($A52,'Season 9'!AK$4:CN$104,35,0),"0"),IFERROR(VLOOKUP($A52,'Season 10'!AK$4:CN$104,35,0),"0"),
IFERROR(VLOOKUP($A52,'Season 11'!AK$4:CN$104,35,0),"0"),IFERROR(VLOOKUP($A52,'Season 12'!AK$4:CN$104,35,0),"0"),
IFERROR(VLOOKUP($A52,'Season 13'!AK$4:CN$104,35,0),"0"),IFERROR(VLOOKUP($A52,'Season 14'!AK$4:CN$104,35,0),"0"),IFERROR(VLOOKUP($A52,'Season 15'!AK$4:CN$104,35,0),"0"),)</f>
        <v>0</v>
      </c>
      <c r="AI52" s="21">
        <f>SUM(IFERROR(VLOOKUP($A52,'Season 2'!AK$4:CN$104,36,0),"0"),
IFERROR(VLOOKUP($A52,'Season 3'!AK$4:CN$104,36,0),"0"),IFERROR(VLOOKUP($A52,'Season 4'!AK$4:CN$104,36,0),"0"),
IFERROR(VLOOKUP($A52,'Season 5'!AK$4:CN$104,36,0),"0"),IFERROR(VLOOKUP($A52,'Season 6'!AK$4:CN$104,36,0),"0"),
IFERROR(VLOOKUP($A52,'Season 7'!AK$4:CN$104,36,0),"0"),IFERROR(VLOOKUP($A52,'Season 8'!AK$4:CN$104,36,0),"0"),
IFERROR(VLOOKUP($A52,'Season 9'!AK$4:CN$104,36,0),"0"),IFERROR(VLOOKUP($A52,'Season 10'!AK$4:CN$104,36,0),"0"),
IFERROR(VLOOKUP($A52,'Season 11'!AK$4:CN$104,36,0),"0"),IFERROR(VLOOKUP($A52,'Season 12'!AK$4:CN$104,36,0),"0"),
IFERROR(VLOOKUP($A52,'Season 13'!AK$4:CN$104,36,0),"0"),IFERROR(VLOOKUP($A52,'Season 14'!AK$4:CN$104,36,0),"0"),IFERROR(VLOOKUP($A52,'Season 15'!AK$4:CN$104,36,0),"0"),)</f>
        <v>0</v>
      </c>
      <c r="AJ52" s="402">
        <f>SUM(IFERROR(VLOOKUP($A52,'Season 2'!AK$4:CN$104,37,0),"0"),
IFERROR(VLOOKUP($A52,'Season 3'!AK$4:CN$104,37,0),"0"),IFERROR(VLOOKUP($A52,'Season 4'!AK$4:CN$104,37,0),"0"),
IFERROR(VLOOKUP($A52,'Season 5'!AK$4:CN$104,37,0),"0"),IFERROR(VLOOKUP($A52,'Season 6'!AK$4:CN$104,37,0),"0"),
IFERROR(VLOOKUP($A52,'Season 7'!AK$4:CN$104,37,0),"0"),IFERROR(VLOOKUP($A52,'Season 8'!AK$4:CN$104,37,0),"0"),
IFERROR(VLOOKUP($A52,'Season 9'!AK$4:CN$104,37,0),"0"),IFERROR(VLOOKUP($A52,'Season 10'!AK$4:CN$104,37,0),"0"),
IFERROR(VLOOKUP($A52,'Season 11'!AK$4:CN$104,37,0),"0"),IFERROR(VLOOKUP($A52,'Season 12'!AK$4:CN$104,37,0),"0"),
IFERROR(VLOOKUP($A52,'Season 13'!AK$4:CN$104,37,0),"0"),IFERROR(VLOOKUP($A52,'Season 14'!AK$4:CN$104,37,0),"0"),IFERROR(VLOOKUP($A52,'Season 15'!AK$4:CN$104,37,0),"0"),)</f>
        <v>0</v>
      </c>
      <c r="AK52" s="403">
        <f>SUM(IFERROR(VLOOKUP($A52,'Season 1'!AJ$4:CM$104,33,0),"0"),IFERROR(VLOOKUP($A52,'Season 2'!AK$4:CN$104,38,0),"0"),
IFERROR(VLOOKUP($A52,'Season 3'!AK$4:CN$104,38,0),"0"),IFERROR(VLOOKUP($A52,'Season 4'!AK$4:CN$104,38,0),"0"),
IFERROR(VLOOKUP($A52,'Season 5'!AK$4:CN$104,38,0),"0"),IFERROR(VLOOKUP($A52,'Season 6'!AK$4:CN$104,38,0),"0"),
IFERROR(VLOOKUP($A52,'Season 7'!AK$4:CN$104,38,0),"0"),IFERROR(VLOOKUP($A52,'Season 8'!AK$4:CN$104,38,0),"0"),
IFERROR(VLOOKUP($A52,'Season 9'!AK$4:CN$104,38,0),"0"),IFERROR(VLOOKUP($A52,'Season 10'!AK$4:CN$104,38,0),"0"),
IFERROR(VLOOKUP($A52,'Season 11'!AK$4:CN$104,38,0),"0"),IFERROR(VLOOKUP($A52,'Season 12'!AK$4:CN$104,38,0),"0"),
IFERROR(VLOOKUP($A52,'Season 13'!AK$4:CN$104,38,0),"0"),IFERROR(VLOOKUP($A52,'Season 14'!AK$4:CN$104,38,0),"0"),IFERROR(VLOOKUP($A52,'Season 15'!AK$4:CN$104,38,0),"0"),)</f>
        <v>0</v>
      </c>
      <c r="AL52" s="398">
        <f>SUM(IFERROR(VLOOKUP($A52,'Season 1'!AJ$4:CM$104,34,0),"0"),IFERROR(VLOOKUP($A52,'Season 2'!AK$4:CN$104,39,0),"0"),
IFERROR(VLOOKUP($A52,'Season 3'!AK$4:CN$104,39,0),"0"),IFERROR(VLOOKUP($A52,'Season 4'!AK$4:CN$104,39,0),"0"),
IFERROR(VLOOKUP($A52,'Season 5'!AK$4:CN$104,39,0),"0"),IFERROR(VLOOKUP($A52,'Season 6'!AK$4:CN$104,39,0),"0"),
IFERROR(VLOOKUP($A52,'Season 7'!AK$4:CN$104,39,0),"0"),IFERROR(VLOOKUP($A52,'Season 8'!AK$4:CN$104,39,0),"0"),
IFERROR(VLOOKUP($A52,'Season 9'!AK$4:CN$104,39,0),"0"),IFERROR(VLOOKUP($A52,'Season 10'!AK$4:CN$104,39,0),"0"),
IFERROR(VLOOKUP($A52,'Season 11'!AK$4:CN$104,39,0),"0"),IFERROR(VLOOKUP($A52,'Season 12'!AK$4:CN$104,39,0),"0"),
IFERROR(VLOOKUP($A52,'Season 13'!AK$4:CN$104,39,0),"0"),IFERROR(VLOOKUP($A52,'Season 14'!AK$4:CN$104,39,0),"0"),IFERROR(VLOOKUP($A52,'Season 15'!AK$4:CN$104,39,0),"0"),)</f>
        <v>0</v>
      </c>
      <c r="AM52" s="518">
        <f>SUM(IFERROR(VLOOKUP($A52,'Season 1'!AJ$4:CM$104,35,0),"0"),IFERROR(VLOOKUP($A52,'Season 2'!AK$4:CN$104,40,0),"0"),
IFERROR(VLOOKUP($A52,'Season 3'!AK$4:CN$104,40,0),"0"),IFERROR(VLOOKUP($A52,'Season 4'!AK$4:CN$104,40,0),"0"),
IFERROR(VLOOKUP($A52,'Season 5'!AK$4:CN$104,40,0),"0"),IFERROR(VLOOKUP($A52,'Season 6'!AK$4:CN$104,40,0),"0"),
IFERROR(VLOOKUP($A52,'Season 7'!AK$4:CN$104,40,0),"0"),IFERROR(VLOOKUP($A52,'Season 8'!AK$4:CN$104,40,0),"0"),
IFERROR(VLOOKUP($A52,'Season 9'!AK$4:CN$104,40,0),"0"),IFERROR(VLOOKUP($A52,'Season 10'!AK$4:CN$104,40,0),"0"),
IFERROR(VLOOKUP($A52,'Season 11'!AK$4:CN$104,40,0),"0"),IFERROR(VLOOKUP($A52,'Season 12'!AK$4:CN$104,40,0),"0"),
IFERROR(VLOOKUP($A52,'Season 13'!AK$4:CN$104,40,0),"0"),IFERROR(VLOOKUP($A52,'Season 14'!AK$4:CN$104,40,0),"0"),IFERROR(VLOOKUP($A52,'Season 15'!AK$4:CN$104,40,0),"0"),)</f>
        <v>0</v>
      </c>
      <c r="AN52" s="21">
        <f>SUM(IFERROR(VLOOKUP($A52,'Season 1'!AJ$4:CM$104,36,0),"0"),IFERROR(VLOOKUP($A52,'Season 2'!AK$4:CN$104,41,0),"0"),
IFERROR(VLOOKUP($A52,'Season 3'!AK$4:CN$104,41,0),"0"),IFERROR(VLOOKUP($A52,'Season 4'!AK$4:CN$104,41,0),"0"),
IFERROR(VLOOKUP($A52,'Season 5'!AK$4:CN$104,41,0),"0"),IFERROR(VLOOKUP($A52,'Season 6'!AK$4:CN$104,41,0),"0"),
IFERROR(VLOOKUP($A52,'Season 7'!AK$4:CN$104,41,0),"0"),IFERROR(VLOOKUP($A52,'Season 8'!AK$4:CN$104,41,0),"0"),
IFERROR(VLOOKUP($A52,'Season 9'!AK$4:CN$104,41,0),"0"),IFERROR(VLOOKUP($A52,'Season 10'!AK$4:CN$104,41,0),"0"),
IFERROR(VLOOKUP($A52,'Season 11'!AK$4:CN$104,41,0),"0"),IFERROR(VLOOKUP($A52,'Season 12'!AK$4:CN$104,41,0),"0"),
IFERROR(VLOOKUP($A52,'Season 13'!AK$4:CN$104,41,0),"0"),IFERROR(VLOOKUP($A52,'Season 14'!AK$4:CN$104,41,0),"0"),IFERROR(VLOOKUP($A52,'Season 15'!AK$4:CN$104,41,0),"0"),)</f>
        <v>0</v>
      </c>
      <c r="AO52" s="402">
        <f>SUM(IFERROR(VLOOKUP($A52,'Season 1'!AJ$4:CM$104,37,0),"0"),IFERROR(VLOOKUP($A52,'Season 2'!AK$4:CN$104,42,0),"0"),
IFERROR(VLOOKUP($A52,'Season 3'!AK$4:CN$104,42,0),"0"),IFERROR(VLOOKUP($A52,'Season 4'!AK$4:CN$104,42,0),"0"),
IFERROR(VLOOKUP($A52,'Season 5'!AK$4:CN$104,42,0),"0"),IFERROR(VLOOKUP($A52,'Season 6'!AK$4:CN$104,42,0),"0"),
IFERROR(VLOOKUP($A52,'Season 7'!AK$4:CN$104,42,0),"0"),IFERROR(VLOOKUP($A52,'Season 8'!AK$4:CN$104,42,0),"0"),
IFERROR(VLOOKUP($A52,'Season 9'!AK$4:CN$104,42,0),"0"),IFERROR(VLOOKUP($A52,'Season 10'!AK$4:CN$104,42,0),"0"),
IFERROR(VLOOKUP($A52,'Season 11'!AK$4:CN$104,42,0),"0"),IFERROR(VLOOKUP($A52,'Season 12'!AK$4:CN$104,42,0),"0"),
IFERROR(VLOOKUP($A52,'Season 13'!AK$4:CN$104,42,0),"0"),IFERROR(VLOOKUP($A52,'Season 14'!AK$4:CN$104,42,0),"0"),IFERROR(VLOOKUP($A52,'Season 15'!AK$4:CN$104,42,0),"0"),)</f>
        <v>0</v>
      </c>
      <c r="AP52" s="403">
        <f>SUM(IFERROR(VLOOKUP($A52,'Season 1'!AJ$4:CM$104,43,0),"0"),IFERROR(VLOOKUP($A52,'Season 2'!AK$4:CN$104,43,0),"0"),
IFERROR(VLOOKUP($A52,'Season 3'!AK$4:CN$104,43,0),"0"),IFERROR(VLOOKUP($A52,'Season 4'!AK$4:CN$104,43,0),"0"),
IFERROR(VLOOKUP($A52,'Season 5'!AK$4:CN$104,43,0),"0"),IFERROR(VLOOKUP($A52,'Season 6'!AK$4:CN$104,43,0),"0"),
IFERROR(VLOOKUP($A52,'Season 7'!AK$4:CN$104,43,0),"0"),IFERROR(VLOOKUP($A52,'Season 8'!AK$4:CN$104,43,0),"0"),
IFERROR(VLOOKUP($A52,'Season 9'!AK$4:CN$104,43,0),"0"),IFERROR(VLOOKUP($A52,'Season 10'!AK$4:CN$104,43,0),"0"),
IFERROR(VLOOKUP($A52,'Season 11'!AK$4:CN$104,43,0),"0"),IFERROR(VLOOKUP($A52,'Season 12'!AK$4:CN$104,43,0),"0"),
IFERROR(VLOOKUP($A52,'Season 13'!AK$4:CN$104,43,0),"0"),IFERROR(VLOOKUP($A52,'Season 14'!AK$4:CN$104,43,0),"0"),IFERROR(VLOOKUP($A52,'Season 15'!AK$4:CN$104,43,0),"0"),)</f>
        <v>0</v>
      </c>
      <c r="AQ52" s="398">
        <f>SUM(IFERROR(VLOOKUP($A52,'Season 1'!AJ$4:CM$104,44,0),"0"),IFERROR(VLOOKUP($A52,'Season 2'!AK$4:CN$104,44,0),"0"),
IFERROR(VLOOKUP($A52,'Season 3'!AK$4:CN$104,44,0),"0"),IFERROR(VLOOKUP($A52,'Season 4'!AK$4:CN$104,44,0),"0"),
IFERROR(VLOOKUP($A52,'Season 5'!AK$4:CN$104,44,0),"0"),IFERROR(VLOOKUP($A52,'Season 6'!AK$4:CN$104,44,0),"0"),
IFERROR(VLOOKUP($A52,'Season 7'!AK$4:CN$104,44,0),"0"),IFERROR(VLOOKUP($A52,'Season 8'!AK$4:CN$104,44,0),"0"),
IFERROR(VLOOKUP($A52,'Season 9'!AK$4:CN$104,44,0),"0"),IFERROR(VLOOKUP($A52,'Season 10'!AK$4:CN$104,44,0),"0"),
IFERROR(VLOOKUP($A52,'Season 11'!AK$4:CN$104,44,0),"0"),IFERROR(VLOOKUP($A52,'Season 12'!AK$4:CN$104,44,0),"0"),
IFERROR(VLOOKUP($A52,'Season 13'!AK$4:CN$104,44,0),"0"),IFERROR(VLOOKUP($A52,'Season 14'!AK$4:CN$104,44,0),"0"),IFERROR(VLOOKUP($A52,'Season 15'!AK$4:CN$104,44,0),"0"),)</f>
        <v>0</v>
      </c>
      <c r="AR52" s="518">
        <f>SUM(IFERROR(VLOOKUP($A52,'Season 1'!AJ$4:CM$104,45,0),"0"),IFERROR(VLOOKUP($A52,'Season 2'!AK$4:CN$104,45,0),"0"),
IFERROR(VLOOKUP($A52,'Season 3'!AK$4:CN$104,45,0),"0"),IFERROR(VLOOKUP($A52,'Season 4'!AK$4:CN$104,45,0),"0"),
IFERROR(VLOOKUP($A52,'Season 5'!AK$4:CN$104,45,0),"0"),IFERROR(VLOOKUP($A52,'Season 6'!AK$4:CN$104,45,0),"0"),
IFERROR(VLOOKUP($A52,'Season 7'!AK$4:CN$104,45,0),"0"),IFERROR(VLOOKUP($A52,'Season 8'!AK$4:CN$104,45,0),"0"),
IFERROR(VLOOKUP($A52,'Season 9'!AK$4:CN$104,45,0),"0"),IFERROR(VLOOKUP($A52,'Season 10'!AK$4:CN$104,45,0),"0"),
IFERROR(VLOOKUP($A52,'Season 11'!AK$4:CN$104,45,0),"0"),IFERROR(VLOOKUP($A52,'Season 12'!AK$4:CN$104,45,0),"0"),
IFERROR(VLOOKUP($A52,'Season 13'!AK$4:CN$104,45,0),"0"),IFERROR(VLOOKUP($A52,'Season 14'!AK$4:CN$104,45,0),"0"),IFERROR(VLOOKUP($A52,'Season 15'!AK$4:CN$104,45,0),"0"),)</f>
        <v>0</v>
      </c>
      <c r="AS52" s="21">
        <f>SUM(IFERROR(VLOOKUP($A52,'Season 1'!AJ$4:CM$104,46,0),"0"),IFERROR(VLOOKUP($A52,'Season 2'!AK$4:CN$104,46,0),"0"),
IFERROR(VLOOKUP($A52,'Season 3'!AK$4:CN$104,46,0),"0"),IFERROR(VLOOKUP($A52,'Season 4'!AK$4:CN$104,46,0),"0"),
IFERROR(VLOOKUP($A52,'Season 5'!AK$4:CN$104,46,0),"0"),IFERROR(VLOOKUP($A52,'Season 6'!AK$4:CN$104,46,0),"0"),
IFERROR(VLOOKUP($A52,'Season 7'!AK$4:CN$104,46,0),"0"),IFERROR(VLOOKUP($A52,'Season 8'!AK$4:CN$104,46,0),"0"),
IFERROR(VLOOKUP($A52,'Season 9'!AK$4:CN$104,46,0),"0"),IFERROR(VLOOKUP($A52,'Season 10'!AK$4:CN$104,46,0),"0"),
IFERROR(VLOOKUP($A52,'Season 11'!AK$4:CN$104,46,0),"0"),IFERROR(VLOOKUP($A52,'Season 12'!AK$4:CN$104,46,0),"0"),
IFERROR(VLOOKUP($A52,'Season 13'!AK$4:CN$104,46,0),"0"),IFERROR(VLOOKUP($A52,'Season 14'!AK$4:CN$104,46,0),"0"),IFERROR(VLOOKUP($A52,'Season 15'!AK$4:CN$104,46,0),"0"),)</f>
        <v>0</v>
      </c>
      <c r="AT52" s="402">
        <f>SUM(IFERROR(VLOOKUP($A52,'Season 1'!AJ$4:CM$104,47,0),"0"),IFERROR(VLOOKUP($A52,'Season 2'!AK$4:CN$104,47,0),"0"),
IFERROR(VLOOKUP($A52,'Season 3'!AK$4:CN$104,47,0),"0"),IFERROR(VLOOKUP($A52,'Season 4'!AK$4:CN$104,47,0),"0"),
IFERROR(VLOOKUP($A52,'Season 5'!AK$4:CN$104,47,0),"0"),IFERROR(VLOOKUP($A52,'Season 6'!AK$4:CN$104,47,0),"0"),
IFERROR(VLOOKUP($A52,'Season 7'!AK$4:CN$104,47,0),"0"),IFERROR(VLOOKUP($A52,'Season 8'!AK$4:CN$104,47,0),"0"),
IFERROR(VLOOKUP($A52,'Season 9'!AK$4:CN$104,47,0),"0"),IFERROR(VLOOKUP($A52,'Season 10'!AK$4:CN$104,47,0),"0"),
IFERROR(VLOOKUP($A52,'Season 11'!AK$4:CN$104,47,0),"0"),IFERROR(VLOOKUP($A52,'Season 12'!AK$4:CN$104,47,0),"0"),
IFERROR(VLOOKUP($A52,'Season 13'!AK$4:CN$104,47,0),"0"),IFERROR(VLOOKUP($A52,'Season 14'!AK$4:CN$104,47,0),"0"),IFERROR(VLOOKUP($A52,'Season 15'!AK$4:CN$104,47,0),"0"),)</f>
        <v>0</v>
      </c>
      <c r="AU52" s="403">
        <f>SUM(IFERROR(VLOOKUP($A52,'Season 3'!AK$4:CN$104,48,0),"0"),IFERROR(VLOOKUP($A52,'Season 4'!AK$4:CN$104,48,0),"0"),
IFERROR(VLOOKUP($A52,'Season 5'!AK$4:CN$104,48,0),"0"),IFERROR(VLOOKUP($A52,'Season 6'!AK$4:CN$104,48,0),"0"),
IFERROR(VLOOKUP($A52,'Season 7'!AK$4:CN$104,48,0),"0"),IFERROR(VLOOKUP($A52,'Season 8'!AK$4:CN$104,48,0),"0"),
IFERROR(VLOOKUP($A52,'Season 9'!AK$4:CN$104,48,0),"0"),IFERROR(VLOOKUP($A52,'Season 10'!AK$4:CN$104,48,0),"0"),
IFERROR(VLOOKUP($A52,'Season 11'!AK$4:CN$104,48,0),"0"),IFERROR(VLOOKUP($A52,'Season 12'!AK$4:CN$104,48,0),"0"),
IFERROR(VLOOKUP($A52,'Season 13'!AK$4:CN$104,48,0),"0"),IFERROR(VLOOKUP($A52,'Season 14'!AK$4:CN$104,48,0),"0"),IFERROR(VLOOKUP($A52,'Season 15'!AK$4:CN$104,48,0),"0"),)</f>
        <v>0</v>
      </c>
      <c r="AV52" s="398">
        <f>SUM(IFERROR(VLOOKUP($A52,'Season 3'!AK$4:CN$104,49,0),"0"),IFERROR(VLOOKUP($A52,'Season 4'!AK$4:CN$104,49,0),"0"),
IFERROR(VLOOKUP($A52,'Season 5'!AK$4:CN$104,49,0),"0"),IFERROR(VLOOKUP($A52,'Season 6'!AK$4:CN$104,49,0),"0"),
IFERROR(VLOOKUP($A52,'Season 7'!AK$4:CN$104,49,0),"0"),IFERROR(VLOOKUP($A52,'Season 8'!AK$4:CN$104,49,0),"0"),
IFERROR(VLOOKUP($A52,'Season 9'!AK$4:CN$104,49,0),"0"),IFERROR(VLOOKUP($A52,'Season 10'!AK$4:CN$104,49,0),"0"),
IFERROR(VLOOKUP($A52,'Season 11'!AK$4:CN$104,49,0),"0"),IFERROR(VLOOKUP($A52,'Season 12'!AK$4:CN$104,49,0),"0"),
IFERROR(VLOOKUP($A52,'Season 13'!AK$4:CN$104,49,0),"0"),IFERROR(VLOOKUP($A52,'Season 14'!AK$4:CN$104,49,0),"0"),IFERROR(VLOOKUP($A52,'Season 15'!AK$4:CN$104,49,0),"0"),)</f>
        <v>0</v>
      </c>
      <c r="AW52" s="518">
        <f>SUM(IFERROR(VLOOKUP($A52,'Season 3'!AK$4:CN$104,50,0),"0"),IFERROR(VLOOKUP($A52,'Season 4'!AK$4:CN$104,50,0),"0"),
IFERROR(VLOOKUP($A52,'Season 5'!AK$4:CN$104,50,0),"0"),IFERROR(VLOOKUP($A52,'Season 6'!AK$4:CN$104,50,0),"0"),
IFERROR(VLOOKUP($A52,'Season 7'!AK$4:CN$104,50,0),"0"),IFERROR(VLOOKUP($A52,'Season 8'!AK$4:CN$104,50,0),"0"),
IFERROR(VLOOKUP($A52,'Season 9'!AK$4:CN$104,50,0),"0"),IFERROR(VLOOKUP($A52,'Season 10'!AK$4:CN$104,50,0),"0"),
IFERROR(VLOOKUP($A52,'Season 11'!AK$4:CN$104,50,0),"0"),IFERROR(VLOOKUP($A52,'Season 12'!AK$4:CN$104,50,0),"0"),
IFERROR(VLOOKUP($A52,'Season 13'!AK$4:CN$104,50,0),"0"),IFERROR(VLOOKUP($A52,'Season 14'!AK$4:CN$104,50,0),"0"),IFERROR(VLOOKUP($A52,'Season 15'!AK$4:CN$104,50,0),"0"),)</f>
        <v>0</v>
      </c>
      <c r="AX52" s="21">
        <f>SUM(IFERROR(VLOOKUP($A52,'Season 3'!AK$4:CN$104,51,0),"0"),IFERROR(VLOOKUP($A52,'Season 4'!AK$4:CN$104,51,0),"0"),
IFERROR(VLOOKUP($A52,'Season 5'!AK$4:CN$104,51,0),"0"),IFERROR(VLOOKUP($A52,'Season 6'!AK$4:CN$104,51,0),"0"),
IFERROR(VLOOKUP($A52,'Season 7'!AK$4:CN$104,51,0),"0"),IFERROR(VLOOKUP($A52,'Season 8'!AK$4:CN$104,51,0),"0"),
IFERROR(VLOOKUP($A52,'Season 9'!AK$4:CN$104,51,0),"0"),IFERROR(VLOOKUP($A52,'Season 10'!AK$4:CN$104,51,0),"0"),
IFERROR(VLOOKUP($A52,'Season 11'!AK$4:CN$104,51,0),"0"),IFERROR(VLOOKUP($A52,'Season 12'!AK$4:CN$104,51,0),"0"),
IFERROR(VLOOKUP($A52,'Season 13'!AK$4:CN$104,51,0),"0"),IFERROR(VLOOKUP($A52,'Season 14'!AK$4:CN$104,51,0),"0"),IFERROR(VLOOKUP($A52,'Season 15'!AK$4:CN$104,51,0),"0"),)</f>
        <v>0</v>
      </c>
      <c r="AY52" s="402">
        <f>SUM(IFERROR(VLOOKUP($A52,'Season 3'!AK$4:CN$104,52,0),"0"),IFERROR(VLOOKUP($A52,'Season 4'!AK$4:CN$104,52,0),"0"),
IFERROR(VLOOKUP($A52,'Season 5'!AK$4:CN$104,52,0),"0"),IFERROR(VLOOKUP($A52,'Season 6'!AK$4:CN$104,52,0),"0"),
IFERROR(VLOOKUP($A52,'Season 7'!AK$4:CN$104,52,0),"0"),IFERROR(VLOOKUP($A52,'Season 8'!AK$4:CN$104,52,0),"0"),
IFERROR(VLOOKUP($A52,'Season 9'!AK$4:CN$104,52,0),"0"),IFERROR(VLOOKUP($A52,'Season 10'!AK$4:CN$104,52,0),"0"),
IFERROR(VLOOKUP($A52,'Season 11'!AK$4:CN$104,52,0),"0"),IFERROR(VLOOKUP($A52,'Season 12'!AK$4:CN$104,52,0),"0"),
IFERROR(VLOOKUP($A52,'Season 13'!AK$4:CN$104,52,0),"0"),IFERROR(VLOOKUP($A52,'Season 14'!AK$4:CN$104,52,0),"0"),IFERROR(VLOOKUP($A52,'Season 15'!AK$4:CN$104,52,0),"0"),)</f>
        <v>0</v>
      </c>
      <c r="AZ52" s="403">
        <f>SUM(IFERROR(VLOOKUP($A52,'Season 1'!AJ$4:CM$104,38,0),"0"),IFERROR(VLOOKUP($A52,'Season 2'!AK$4:CN$104,48,0),"0"),)</f>
        <v>0</v>
      </c>
      <c r="BA52" s="398">
        <f>SUM(IFERROR(VLOOKUP($A52,'Season 1'!AJ$4:CM$104,39,0),"0"),IFERROR(VLOOKUP($A52,'Season 2'!AK$4:CN$104,49,0),"0"),)</f>
        <v>0</v>
      </c>
      <c r="BB52" s="518">
        <f>SUM(IFERROR(VLOOKUP($A52,'Season 1'!AJ$4:CM$104,40,0),"0"),IFERROR(VLOOKUP($A52,'Season 2'!AK$4:CN$104,50,0),"0"),)</f>
        <v>0</v>
      </c>
      <c r="BC52" s="21">
        <f>SUM(IFERROR(VLOOKUP($A52,'Season 1'!AJ$4:CM$104,41,0),"0"),IFERROR(VLOOKUP($A52,'Season 2'!AK$4:CN$104,51,0),"0"),)</f>
        <v>0</v>
      </c>
      <c r="BD52" s="402">
        <f>SUM(IFERROR(VLOOKUP($A52,'Season 1'!AJ$4:CM$104,42,0),"0"),IFERROR(VLOOKUP($A52,'Season 2'!AK$4:CN$104,52,0),"0"),)</f>
        <v>0</v>
      </c>
      <c r="BE52" s="561">
        <f>SUM(
IFERROR(VLOOKUP($A52,'Season 1'!AJ$4:CM$104,48,0),"0"),IFERROR(VLOOKUP($A52,'Season 2'!AK$4:CN$104,53,0),"0"),
IFERROR(VLOOKUP($A52,'Season 3'!AK$4:CN$104,53,0),"0"),IFERROR(VLOOKUP($A52,'Season 4'!AK$4:CN$104,53,0),"0"),
IFERROR(VLOOKUP($A52,'Season 5'!AK$4:CN$104,53,0),"0"),IFERROR(VLOOKUP($A52,'Season 6'!AK$4:CN$104,53,0),"0"),
IFERROR(VLOOKUP($A52,'Season 7'!AK$4:CN$104,53,0),"0"),IFERROR(VLOOKUP($A52,'Season 8'!AK$4:CN$104,53,0),"0"),
IFERROR(VLOOKUP($A52,'Season 9'!AK$4:CN$104,53,0),"0"),IFERROR(VLOOKUP($A52,'Season 10'!AK$4:CN$104,53,0),"0"),
IFERROR(VLOOKUP($A52,'Season 11'!AK$4:CN$104,53,0),"0"),IFERROR(VLOOKUP($A52,'Season 12'!AK$4:CN$104,53,0),"0"),
IFERROR(VLOOKUP($A52,'Season 13'!AK$4:CN$104,53,0),"0"),IFERROR(VLOOKUP($A52,'Season 14'!AK$4:CN$104,53,0),"0"),IFERROR(VLOOKUP($A52,'Season 15'!AK$4:CN$104,53,0),"0"),)</f>
        <v>0</v>
      </c>
      <c r="BF52" s="562">
        <f>SUM(
IFERROR(VLOOKUP($A52,'Season 1'!AJ$4:CM$104,49,0),"0"),IFERROR(VLOOKUP($A52,'Season 2'!AK$4:CN$104,54,0),"0"),
IFERROR(VLOOKUP($A52,'Season 3'!AK$4:CN$104,54,0),"0"),IFERROR(VLOOKUP($A52,'Season 4'!AK$4:CN$104,54,0),"0"),
IFERROR(VLOOKUP($A52,'Season 5'!AK$4:CN$104,54,0),"0"),IFERROR(VLOOKUP($A52,'Season 6'!AK$4:CN$104,54,0),"0"),
IFERROR(VLOOKUP($A52,'Season 7'!AK$4:CN$104,54,0),"0"),IFERROR(VLOOKUP($A52,'Season 8'!AK$4:CN$104,54,0),"0"),
IFERROR(VLOOKUP($A52,'Season 9'!AK$4:CN$104,54,0),"0"),IFERROR(VLOOKUP($A52,'Season 10'!AK$4:CN$104,54,0),"0"),
IFERROR(VLOOKUP($A52,'Season 11'!AK$4:CN$104,540),"0"),IFERROR(VLOOKUP($A52,'Season 12'!AK$4:CN$104,54,0),"0"),
IFERROR(VLOOKUP($A52,'Season 13'!AK$4:CN$104,54,0),"0"),IFERROR(VLOOKUP($A52,'Season 14'!AK$4:CN$104,54,0),"0"),IFERROR(VLOOKUP($A52,'Season 15'!AK$4:CN$104,54,0),"0"),)</f>
        <v>0</v>
      </c>
      <c r="BG52" s="529" t="e">
        <f t="shared" si="1"/>
        <v>#DIV/0!</v>
      </c>
      <c r="BI52" s="553"/>
      <c r="BJ52" s="553"/>
      <c r="BK52" s="553"/>
      <c r="BL52" s="553"/>
      <c r="BM52" s="553"/>
      <c r="BN52" s="553"/>
      <c r="BO52" s="169"/>
      <c r="BP52" s="169"/>
      <c r="BQ52" s="169"/>
      <c r="BR52" s="169"/>
      <c r="BS52" s="12" t="str">
        <f>IFERROR(VLOOKUP($A52,'Season 1'!$AJ$4:$CM$104,50,0),"0")</f>
        <v>0</v>
      </c>
      <c r="BT52" s="12" t="str">
        <f>IFERROR(VLOOKUP($A52,'Season 1'!$AJ$4:$CM$104,51,0),"0")</f>
        <v>0</v>
      </c>
      <c r="BU52" s="12" t="str">
        <f>IFERROR(VLOOKUP($A52,'Season 2'!$AK$4:$CN$104,55,0),"0")</f>
        <v>0</v>
      </c>
      <c r="BV52" s="12" t="str">
        <f>IFERROR(VLOOKUP($A52,'Season 2'!$AK$4:$CN$104,56,0),"0")</f>
        <v>0</v>
      </c>
      <c r="BW52" s="12" t="str">
        <f>IFERROR(VLOOKUP($A52,'Season 3'!$AK$4:$CN$104,55,0),"0")</f>
        <v>0</v>
      </c>
      <c r="BX52" s="12" t="str">
        <f>IFERROR(VLOOKUP($A52,'Season 3'!$AK$4:$CN$104,56,0),"0")</f>
        <v>0</v>
      </c>
      <c r="BY52" s="12" t="str">
        <f>IFERROR(VLOOKUP($A52,'Season 4'!$AK$4:$CN$104,55,0),"0")</f>
        <v>0</v>
      </c>
      <c r="BZ52" s="12" t="str">
        <f>IFERROR(VLOOKUP($A52,'Season 4'!$AK$4:$CN$104,56,0),"0")</f>
        <v>0</v>
      </c>
      <c r="CA52" s="12" t="str">
        <f>IFERROR(VLOOKUP($A52,'Season 5'!$AK$4:$CN$104,55,0),"0")</f>
        <v>0</v>
      </c>
      <c r="CB52" s="12" t="str">
        <f>IFERROR(VLOOKUP($A52,'Season 5'!$AK$4:$CN$104,56,0),"0")</f>
        <v>0</v>
      </c>
      <c r="CC52" s="12" t="str">
        <f>IFERROR(VLOOKUP($A52,'Season 6'!$AK$4:$CN$104,55,0),"0")</f>
        <v>0</v>
      </c>
      <c r="CD52" s="12" t="str">
        <f>IFERROR(VLOOKUP($A52,'Season 6'!$AK$4:$CN$104,56,0),"0")</f>
        <v>0</v>
      </c>
      <c r="CE52" s="12" t="str">
        <f>IFERROR(VLOOKUP($A52,'Season 7'!$AK$4:$CN$104,55,0),"0")</f>
        <v>0</v>
      </c>
      <c r="CF52" s="12" t="str">
        <f>IFERROR(VLOOKUP($A52,'Season 7'!$AK$4:$CN$104,56,0),"0")</f>
        <v>0</v>
      </c>
      <c r="CG52" s="12" t="str">
        <f>IFERROR(VLOOKUP($A52,'Season 8'!$AK$4:$CN$104,55,0),"0")</f>
        <v>0</v>
      </c>
      <c r="CH52" s="12" t="str">
        <f>IFERROR(VLOOKUP($A52,'Season 8'!$AK$4:$CN$104,56,0),"0")</f>
        <v>0</v>
      </c>
      <c r="CI52" s="12" t="str">
        <f>IFERROR(VLOOKUP($A52,'Season 9'!$AK$4:$CN$104,55,0),"0")</f>
        <v>0</v>
      </c>
      <c r="CJ52" s="12" t="str">
        <f>IFERROR(VLOOKUP($A52,'Season 9'!$AK$4:$CN$104,56,0),"0")</f>
        <v>0</v>
      </c>
      <c r="CK52" s="12" t="str">
        <f>IFERROR(VLOOKUP($A52,'Season 10'!$AK$4:$CN$104,55,0),"0")</f>
        <v>0</v>
      </c>
      <c r="CL52" s="12" t="str">
        <f>IFERROR(VLOOKUP($A52,'Season 10'!$AK$4:$CN$104,56,0),"0")</f>
        <v>0</v>
      </c>
      <c r="CM52" s="12" t="str">
        <f>IFERROR(VLOOKUP($A52,'Season 11'!$AK$4:$CN$104,55,0),"0")</f>
        <v>0</v>
      </c>
      <c r="CN52" s="12" t="str">
        <f>IFERROR(VLOOKUP($A52,'Season 11'!$AK$4:$CN$104,56,0),"0")</f>
        <v>0</v>
      </c>
      <c r="CO52" s="12" t="str">
        <f>IFERROR(VLOOKUP($A52,'Season 12'!$AK$4:$CN$104,55,0),"0")</f>
        <v>0</v>
      </c>
      <c r="CP52" s="12" t="str">
        <f>IFERROR(VLOOKUP($A52,'Season 12'!$AK$4:$CN$104,56,0),"0")</f>
        <v>0</v>
      </c>
      <c r="CQ52" s="12" t="str">
        <f>IFERROR(VLOOKUP($A52,'Season 13'!$AK$4:$CN$104,55,0),"0")</f>
        <v>0</v>
      </c>
      <c r="CR52" s="12" t="str">
        <f>IFERROR(VLOOKUP($A52,'Season 13'!$AK$4:$CN$104,56,0),"0")</f>
        <v>0</v>
      </c>
      <c r="CS52" s="12" t="str">
        <f>IFERROR(VLOOKUP($A52,'Season 14'!$AK$4:$CN$104,55,0),"0")</f>
        <v>0</v>
      </c>
      <c r="CT52" s="12" t="str">
        <f>IFERROR(VLOOKUP($A52,'Season 14'!$AK$4:$CN$104,56,0),"0")</f>
        <v>0</v>
      </c>
      <c r="CU52" s="12" t="str">
        <f>IFERROR(VLOOKUP($A52,'Season 15'!$AK$4:$CN$104,55,0),"0")</f>
        <v>0</v>
      </c>
      <c r="CV52" s="12" t="str">
        <f>IFERROR(VLOOKUP($A52,'Season 15'!$AK$4:$CN$104,56,0),"0")</f>
        <v>0</v>
      </c>
    </row>
    <row r="53" spans="1:100" x14ac:dyDescent="0.25">
      <c r="A53" s="545"/>
      <c r="B53" s="516" t="str">
        <f>IFERROR(VLOOKUP('Data Totals'!A53,'Season 1'!AJ$4:CH$104,2,FALSE),IFERROR(VLOOKUP('Data Totals'!A53,'Season 2'!AK$4:CI$104,2,FALSE),IFERROR(VLOOKUP('Data Totals'!A53,'Season 3'!AK$4:CI$104,2,FALSE),IFERROR(VLOOKUP('Data Totals'!A53,'Season 4'!AK$4:CI$104,2,FALSE),IFERROR(VLOOKUP('Data Totals'!A53,'Season 5'!AK$4:CI$104,2,FALSE),IFERROR(VLOOKUP('Data Totals'!A53,'Season 6'!AK$4:CI$104,2,FALSE),IFERROR(VLOOKUP('Data Totals'!A53,'Season 7'!AK$4:CI$104,2,FALSE),IFERROR(VLOOKUP('Data Totals'!A53,'Season 8'!AK$4:CI$104,2,FALSE),IFERROR(VLOOKUP('Data Totals'!A53,'Season 9'!AK$4:CI$104,2,FALSE),IFERROR(VLOOKUP('Data Totals'!A53,'Season 10'!AK$4:CI$104,2,FALSE),IFERROR(VLOOKUP('Data Totals'!A53,'Season 11'!AK$4:CI$104,2,FALSE),IFERROR(VLOOKUP('Data Totals'!A53,'Season 12'!AK$4:CI$104,2,FALSE),IFERROR(VLOOKUP('Data Totals'!A53,'Season 13'!AK$4:CI$104,2,FALSE),IFERROR(VLOOKUP('Data Totals'!A53,'Season 14'!AK$4:CI$104,2,FALSE),IFERROR(VLOOKUP('Data Totals'!A53,'Season 15'!AK$4:CI$104,2,FALSE),"N/A")))))))))))))))</f>
        <v>N/A</v>
      </c>
      <c r="C53" s="517" t="str">
        <f>IFERROR(VLOOKUP('Data Totals'!A53,'Season 1'!AJ$4:CH$104,3,FALSE),IFERROR(VLOOKUP('Data Totals'!A53,'Season 2'!AK$4:CI$104,3,FALSE),IFERROR(VLOOKUP('Data Totals'!A53,'Season 3'!AK$4:CI$104,3,FALSE),IFERROR(VLOOKUP('Data Totals'!A53,'Season 4'!AK$4:CI$104,3,FALSE),IFERROR(VLOOKUP('Data Totals'!A53,'Season 5'!AK$4:CI$104,3,FALSE),IFERROR(VLOOKUP('Data Totals'!A53,'Season 6'!AK$4:CI$104,3,FALSE),IFERROR(VLOOKUP('Data Totals'!A53,'Season 7'!AK$4:CI$104,3,FALSE),IFERROR(VLOOKUP('Data Totals'!A53,'Season 8'!AK$4:CI$104,3,FALSE),IFERROR(VLOOKUP('Data Totals'!A53,'Season 9'!AK$4:CI$104,3,FALSE),IFERROR(VLOOKUP('Data Totals'!A53,'Season 10'!AK$4:CI$104,3,FALSE),IFERROR(VLOOKUP('Data Totals'!A53,'Season 11'!AK$4:CI$104,3,FALSE),IFERROR(VLOOKUP('Data Totals'!A53,'Season 12'!AK$4:CI$104,3,FALSE),IFERROR(VLOOKUP('Data Totals'!A53,'Season 13'!AK$4:CI$104,3,FALSE),IFERROR(VLOOKUP('Data Totals'!A53,'Season 14'!AK$4:CI$104,3,FALSE),IFERROR(VLOOKUP('Data Totals'!A53,'Season 15'!AK$4:CI$104,3,FALSE),"N/A")))))))))))))))</f>
        <v>N/A</v>
      </c>
      <c r="D53" s="517" t="str">
        <f>IFERROR(VLOOKUP('Data Totals'!A53,'Season 15'!AK$4:CI$104,4,FALSE),IFERROR(VLOOKUP('Data Totals'!A53,'Season 14'!AK$4:CI$104,4,FALSE),IFERROR(VLOOKUP('Data Totals'!A53,'Season 13'!AK$4:CI$104,4,FALSE),IFERROR(VLOOKUP('Data Totals'!A53,'Season 12'!AK$4:CI$104,4,FALSE),IFERROR(VLOOKUP('Data Totals'!A53,'Season 11'!AK$4:CI$104,4,FALSE),IFERROR(VLOOKUP('Data Totals'!A53,'Season 10'!AK$4:CI$104,4,FALSE),IFERROR(VLOOKUP('Data Totals'!A53,'Season 9'!AK$4:CI$104,4,FALSE),IFERROR(VLOOKUP('Data Totals'!A53,'Season 8'!AK$4:CI$104,4,FALSE),IFERROR(VLOOKUP('Data Totals'!A53,'Season 7'!AK$4:CI$104,4,FALSE),IFERROR(VLOOKUP('Data Totals'!A53,'Season 6'!AK$4:CI$104,4,FALSE),IFERROR(VLOOKUP('Data Totals'!A53,'Season 5'!AK$4:CI$104,4,FALSE),IFERROR(VLOOKUP('Data Totals'!A53,'Season 4'!AK$4:CI$104,4,FALSE),IFERROR(VLOOKUP('Data Totals'!A53,'Season 3'!AK$4:CI$104,4,FALSE),IFERROR(VLOOKUP('Data Totals'!A53,'Season 2'!AK$4:CI$104,4,FALSE),IFERROR(VLOOKUP('Data Totals'!A53,'Season 1'!AJ$4:CH$104,4,FALSE),"N/A")))))))))))))))</f>
        <v>N/A</v>
      </c>
      <c r="E53" s="517" t="e">
        <f t="shared" si="0"/>
        <v>#VALUE!</v>
      </c>
      <c r="F53" s="398">
        <f>SUM(IFERROR(VLOOKUP(A53,BI$3:BN$152,2,0),"0"),
IFERROR(VLOOKUP(A53,'Season 1'!AJ$4:CM$104,7,0),"0"),IFERROR(VLOOKUP(A53,'Season 2'!AK$4:CN$104,7,0),"0"),
IFERROR(VLOOKUP(A53,'Season 3'!AK$4:CN$104,7,0),"0"),IFERROR(VLOOKUP(A53,'Season 4'!AK$4:CN$104,7,0),"0"),
IFERROR(VLOOKUP(A53,'Season 5'!AK$4:CN$104,7,0),"0"),IFERROR(VLOOKUP(A53,'Season 6'!AK$4:CN$104,7,0),"0"),
IFERROR(VLOOKUP(A53,'Season 7'!AK$4:CN$104,7,0),"0"),IFERROR(VLOOKUP(A53,'Season 8'!AK$4:CN$104,7,0),"0"),
IFERROR(VLOOKUP(A53,'Season 9'!AK$4:CN$104,7,0),"0"),IFERROR(VLOOKUP(A53,'Season 10'!AK$4:CN$104,7,0),"0"),
IFERROR(VLOOKUP(A53,'Season 11'!AK$4:CN$104,7,0),"0"),IFERROR(VLOOKUP(A53,'Season 12'!AK$4:CN$104,7,0),"0"),
IFERROR(VLOOKUP(A53,'Season 13'!AK$4:CN$104,7,0),"0"),IFERROR(VLOOKUP(A53,'Season 14'!AK$4:CN$104,7,0),"0"),IFERROR(VLOOKUP(A53,'Season 15'!AK$4:CN$104,7,0),"0"),)</f>
        <v>0</v>
      </c>
      <c r="G53" s="398">
        <f>SUM(
IFERROR(VLOOKUP(A53,'Season 1'!AJ$4:CM$104,8,0),"0"),IFERROR(VLOOKUP(A53,'Season 2'!AK$4:CN$104,8,0),"0"),
IFERROR(VLOOKUP(A53,'Season 3'!AK$4:CN$104,8,0),"0"),IFERROR(VLOOKUP(A53,'Season 4'!AK$4:CN$104,8,0),"0"),
IFERROR(VLOOKUP(A53,'Season 5'!AK$4:CN$104,8,0),"0"),IFERROR(VLOOKUP(A53,'Season 6'!AK$4:CN$104,8,0),"0"),
IFERROR(VLOOKUP(A53,'Season 7'!AK$4:CN$104,8,0),"0"),IFERROR(VLOOKUP(A53,'Season 8'!AK$4:CN$104,8,0),"0"),
IFERROR(VLOOKUP(A53,'Season 9'!AK$4:CN$104,8,0),"0"),IFERROR(VLOOKUP(A53,'Season 10'!AK$4:CN$104,8,0),"0"),
IFERROR(VLOOKUP(A53,'Season 11'!AK$4:CN$104,8,0),"0"),IFERROR(VLOOKUP(A53,'Season 12'!AK$4:CN$104,8,0),"0"),
IFERROR(VLOOKUP(A53,'Season 13'!AK$4:CN$104,8,0),"0"),IFERROR(VLOOKUP(A53,'Season 14'!AK$4:CN$104,8,0),"0"),IFERROR(VLOOKUP(A53,'Season 15'!AK$4:CN$104,8,0),"0"),)</f>
        <v>0</v>
      </c>
      <c r="H53" s="329">
        <f>SUM(
IFERROR(VLOOKUP(A53,'Season 1'!AJ$4:CM$104,9,0),"0"),IFERROR(VLOOKUP(A53,'Season 2'!AK$4:CN$104,9,0),"0"),
IFERROR(VLOOKUP(A53,'Season 3'!AK$4:CN$104,9,0),"0"),IFERROR(VLOOKUP(A53,'Season 4'!AK$4:CN$104,9,0),"0"),
IFERROR(VLOOKUP(A53,'Season 5'!AK$4:CN$104,9,0),"0"),IFERROR(VLOOKUP(A53,'Season 6'!AK$4:CN$104,9,0),"0"),
IFERROR(VLOOKUP(A53,'Season 7'!AK$4:CN$104,9,0),"0"),IFERROR(VLOOKUP(A53,'Season 8'!AK$4:CN$104,9,0),"0"),
IFERROR(VLOOKUP(A53,'Season 9'!AK$4:CN$104,9,0),"0"),IFERROR(VLOOKUP(A53,'Season 10'!AK$4:CN$104,9,0),"0"),
IFERROR(VLOOKUP(A53,'Season 11'!AK$4:CN$104,9,0),"0"),IFERROR(VLOOKUP(A53,'Season 12'!AK$4:CN$104,9,0),"0"),
IFERROR(VLOOKUP(A53,'Season 13'!AK$4:CN$104,9,0),"0"),IFERROR(VLOOKUP(A53,'Season 14'!AK$4:CN$104,9,0),"0"),IFERROR(VLOOKUP(A53,'Season 15'!AK$4:CN$104,9,0),"0"),)</f>
        <v>0</v>
      </c>
      <c r="I53" s="518">
        <f>SUM(
IFERROR(VLOOKUP(A53,'Season 1'!AJ$4:CM$104,10,0),"0"),IFERROR(VLOOKUP(A53,'Season 2'!AK$4:CN$104,10,0),"0"),
IFERROR(VLOOKUP(A53,'Season 3'!AK$4:CN$104,10,0),"0"),IFERROR(VLOOKUP(A53,'Season 4'!AK$4:CN$104,10,0),"0"),
IFERROR(VLOOKUP(A53,'Season 5'!AK$4:CN$104,10,0),"0"),IFERROR(VLOOKUP(A53,'Season 6'!AK$4:CN$104,10,0),"0"),
IFERROR(VLOOKUP(A53,'Season 7'!AK$4:CN$104,10,0),"0"),IFERROR(VLOOKUP(A53,'Season 8'!AK$4:CN$104,10,0),"0"),
IFERROR(VLOOKUP(A53,'Season 9'!AK$4:CN$104,10,0),"0"),IFERROR(VLOOKUP(A53,'Season 10'!AK$4:CN$104,10,0),"0"),
IFERROR(VLOOKUP(A53,'Season 11'!AK$4:CN$104,10,0),"0"),IFERROR(VLOOKUP(A53,'Season 12'!AK$4:CN$104,10,0),"0"),
IFERROR(VLOOKUP(A53,'Season 13'!AK$4:CN$104,10,0),"0"),IFERROR(VLOOKUP(A53,'Season 14'!AK$4:CN$104,10,0),"0"),IFERROR(VLOOKUP(A53,'Season 15'!AK$4:CN$104,10,0),"0"),)</f>
        <v>0</v>
      </c>
      <c r="J53" s="21">
        <f>SUM(IFERROR(VLOOKUP(A53,BI$3:BN$152,3,0),"0"),
IFERROR(VLOOKUP(A53,'Season 1'!AJ$4:CM$104,11,0),"0"),IFERROR(VLOOKUP(A53,'Season 2'!AK$4:CN$104,11,0),"0"),
IFERROR(VLOOKUP(A53,'Season 3'!AK$4:CN$104,11,0),"0"),IFERROR(VLOOKUP(A53,'Season 4'!AK$4:CN$104,11,0),"0"),
IFERROR(VLOOKUP(A53,'Season 5'!AK$4:CN$104,11,0),"0"),IFERROR(VLOOKUP(A53,'Season 6'!AK$4:CN$104,11,0),"0"),
IFERROR(VLOOKUP(A53,'Season 7'!AK$4:CN$104,11,0),"0"),IFERROR(VLOOKUP(A53,'Season 8'!AK$4:CN$104,11,0),"0"),
IFERROR(VLOOKUP(A53,'Season 9'!AK$4:CN$104,11,0),"0"),IFERROR(VLOOKUP(A53,'Season 10'!AK$4:CN$104,11,0),"0"),
IFERROR(VLOOKUP(A53,'Season 11'!AK$4:CN$104,11,0),"0"),IFERROR(VLOOKUP(A53,'Season 12'!AK$4:CN$104,11,0),"0"),
IFERROR(VLOOKUP(A53,'Season 13'!AK$4:CN$104,11,0),"0"),IFERROR(VLOOKUP(A53,'Season 14'!AK$4:CN$104,11,0),"0"),IFERROR(VLOOKUP(A53,'Season 15'!AK$4:CN$104,11,0),"0"),)</f>
        <v>0</v>
      </c>
      <c r="K53" s="402">
        <f>SUM(IFERROR(VLOOKUP($A53,BI$3:BN$152,4,0),"0"),
IFERROR(VLOOKUP($A53,'Season 1'!AJ$4:CM$104,12,0),"0"),IFERROR(VLOOKUP($A53,'Season 2'!AK$4:CN$104,12,0),"0"),
IFERROR(VLOOKUP($A53,'Season 3'!AK$4:CN$104,12,0),"0"),IFERROR(VLOOKUP($A53,'Season 4'!AK$4:CN$104,12,0),"0"),
IFERROR(VLOOKUP($A53,'Season 5'!AK$4:CN$104,12,0),"0"),IFERROR(VLOOKUP($A53,'Season 6'!AK$4:CN$104,12,0),"0"),
IFERROR(VLOOKUP($A53,'Season 7'!AK$4:CN$104,12,0),"0"),IFERROR(VLOOKUP($A53,'Season 8'!AK$4:CN$104,12,0),"0"),
IFERROR(VLOOKUP($A53,'Season 9'!AK$4:CN$104,12,0),"0"),IFERROR(VLOOKUP($A53,'Season 10'!AK$4:CN$104,12,0),"0"),
IFERROR(VLOOKUP($A53,'Season 11'!AK$4:CN$104,12,0),"0"),IFERROR(VLOOKUP($A53,'Season 12'!AK$4:CN$104,12,0),"0"),
IFERROR(VLOOKUP($A53,'Season 13'!AK$4:CN$104,12,0),"0"),IFERROR(VLOOKUP($A53,'Season 14'!AK$4:CN$104,12,0),"0"),IFERROR(VLOOKUP(A53,'Season 15'!AK$4:CN$104,12,0),"0"),)</f>
        <v>0</v>
      </c>
      <c r="L53" s="403">
        <f>SUM(
IFERROR(VLOOKUP($A53,'Season 1'!AJ$4:CM$104,13,0),"0"),IFERROR(VLOOKUP($A53,'Season 2'!AK$4:CN$104,13,0),"0"),
IFERROR(VLOOKUP($A53,'Season 3'!AK$4:CN$104,13,0),"0"),IFERROR(VLOOKUP($A53,'Season 4'!AK$4:CN$104,13,0),"0"),
IFERROR(VLOOKUP($A53,'Season 5'!AK$4:CN$104,13,0),"0"),IFERROR(VLOOKUP($A53,'Season 6'!AK$4:CN$104,13,0),"0"),
IFERROR(VLOOKUP($A53,'Season 7'!AK$4:CN$104,13,0),"0"),IFERROR(VLOOKUP($A53,'Season 8'!AK$4:CN$104,13,0),"0"),
IFERROR(VLOOKUP($A53,'Season 9'!AK$4:CN$104,13,0),"0"),IFERROR(VLOOKUP($A53,'Season 10'!AK$4:CN$104,13,0),"0"),
IFERROR(VLOOKUP($A53,'Season 11'!AK$4:CN$104,13,0),"0"),IFERROR(VLOOKUP($A53,'Season 12'!AK$4:CN$104,13,0),"0"),
IFERROR(VLOOKUP($A53,'Season 13'!AK$4:CN$104,13,0),"0"),IFERROR(VLOOKUP($A53,'Season 14'!AK$4:CN$104,13,0),"0"),IFERROR(VLOOKUP(A53,'Season 15'!AK$4:CN$104,13,0),"0"),)</f>
        <v>0</v>
      </c>
      <c r="M53" s="398">
        <f>SUM(
IFERROR(VLOOKUP($A53,'Season 1'!AJ$4:CM$104,14,0),"0"),IFERROR(VLOOKUP($A53,'Season 2'!AK$4:CN$104,14,0),"0"),
IFERROR(VLOOKUP($A53,'Season 3'!AK$4:CN$104,14,0),"0"),IFERROR(VLOOKUP($A53,'Season 4'!AK$4:CN$104,14,0),"0"),
IFERROR(VLOOKUP($A53,'Season 5'!AK$4:CN$104,14,0),"0"),IFERROR(VLOOKUP($A53,'Season 6'!AK$4:CN$104,14,0),"0"),
IFERROR(VLOOKUP($A53,'Season 7'!AK$4:CN$104,14,0),"0"),IFERROR(VLOOKUP($A53,'Season 8'!AK$4:CN$104,14,0),"0"),
IFERROR(VLOOKUP($A53,'Season 9'!AK$4:CN$104,14,0),"0"),IFERROR(VLOOKUP($A53,'Season 10'!AK$4:CN$104,14,0),"0"),
IFERROR(VLOOKUP($A53,'Season 11'!AK$4:CN$104,14,0),"0"),IFERROR(VLOOKUP($A53,'Season 12'!AK$4:CN$104,14,0),"0"),
IFERROR(VLOOKUP($A53,'Season 13'!AK$4:CN$104,14,0),"0"),IFERROR(VLOOKUP($A53,'Season 14'!AK$4:CN$104,14,0),"0"),IFERROR(VLOOKUP(A53,'Season 15'!AK$4:CN$104,14,0),"0"),)</f>
        <v>0</v>
      </c>
      <c r="N53" s="518">
        <f>SUM(
IFERROR(VLOOKUP($A53,'Season 1'!AJ$4:CM$104,15,0),"0"),IFERROR(VLOOKUP($A53,'Season 2'!AK$4:CN$104,15,0),"0"),
IFERROR(VLOOKUP($A53,'Season 3'!AK$4:CN$104,15,0),"0"),IFERROR(VLOOKUP($A53,'Season 4'!AK$4:CN$104,15,0),"0"),
IFERROR(VLOOKUP($A53,'Season 5'!AK$4:CN$104,15,0),"0"),IFERROR(VLOOKUP($A53,'Season 6'!AK$4:CN$104,15,0),"0"),
IFERROR(VLOOKUP($A53,'Season 7'!AK$4:CN$104,15,0),"0"),IFERROR(VLOOKUP($A53,'Season 8'!AK$4:CN$104,15,0),"0"),
IFERROR(VLOOKUP($A53,'Season 9'!AK$4:CN$104,15,0),"0"),IFERROR(VLOOKUP($A53,'Season 10'!AK$4:CN$104,15,0),"0"),
IFERROR(VLOOKUP($A53,'Season 11'!AK$4:CN$104,15,0),"0"),IFERROR(VLOOKUP($A53,'Season 12'!AK$4:CN$104,15,0),"0"),
IFERROR(VLOOKUP($A53,'Season 13'!AK$4:CN$104,15,0),"0"),IFERROR(VLOOKUP($A53,'Season 14'!AK$4:CN$104,15,0),"0"),IFERROR(VLOOKUP(A53,'Season 15'!AK$4:CN$104,15,0),"0"),)</f>
        <v>0</v>
      </c>
      <c r="O53" s="21">
        <f>SUM(
IFERROR(VLOOKUP($A53,'Season 1'!AJ$4:CM$104,16,0),"0"),IFERROR(VLOOKUP($A53,'Season 2'!AK$4:CN$104,16,0),"0"),
IFERROR(VLOOKUP($A53,'Season 3'!AK$4:CN$104,16,0),"0"),IFERROR(VLOOKUP($A53,'Season 4'!AK$4:CN$104,16,0),"0"),
IFERROR(VLOOKUP($A53,'Season 5'!AK$4:CN$104,16,0),"0"),IFERROR(VLOOKUP($A53,'Season 6'!AK$4:CN$104,16,0),"0"),
IFERROR(VLOOKUP($A53,'Season 7'!AK$4:CN$104,16,0),"0"),IFERROR(VLOOKUP($A53,'Season 8'!AK$4:CN$104,16,0),"0"),
IFERROR(VLOOKUP($A53,'Season 9'!AK$4:CN$104,16,0),"0"),IFERROR(VLOOKUP($A53,'Season 10'!AK$4:CN$104,16,0),"0"),
IFERROR(VLOOKUP($A53,'Season 11'!AK$4:CN$104,16,0),"0"),IFERROR(VLOOKUP($A53,'Season 12'!AK$4:CN$104,16,0),"0"),
IFERROR(VLOOKUP($A53,'Season 13'!AK$4:CN$104,16,0),"0"),IFERROR(VLOOKUP($A53,'Season 14'!AK$4:CN$104,16,0),"0"),IFERROR(VLOOKUP(A53,'Season 15'!AK$4:CN$104,16,0),"0"),)</f>
        <v>0</v>
      </c>
      <c r="P53" s="402">
        <f>SUM(
IFERROR(VLOOKUP($A53,'Season 1'!AJ$4:CM$104,17,0),"0"),IFERROR(VLOOKUP($A53,'Season 2'!AK$4:CN$104,17,0),"0"),
IFERROR(VLOOKUP($A53,'Season 3'!AK$4:CN$104,17,0),"0"),IFERROR(VLOOKUP($A53,'Season 4'!AK$4:CN$104,17,0),"0"),
IFERROR(VLOOKUP($A53,'Season 5'!AK$4:CN$104,17,0),"0"),IFERROR(VLOOKUP($A53,'Season 6'!AK$4:CN$104,17,0),"0"),
IFERROR(VLOOKUP($A53,'Season 7'!AK$4:CN$104,17,0),"0"),IFERROR(VLOOKUP($A53,'Season 8'!AK$4:CN$104,17,0),"0"),
IFERROR(VLOOKUP($A53,'Season 9'!AK$4:CN$104,17,0),"0"),IFERROR(VLOOKUP($A53,'Season 10'!AK$4:CN$104,17,0),"0"),
IFERROR(VLOOKUP($A53,'Season 11'!AK$4:CN$104,17,0),"0"),IFERROR(VLOOKUP($A53,'Season 12'!AK$4:CN$104,17,0),"0"),
IFERROR(VLOOKUP($A53,'Season 13'!AK$4:CN$104,17,0),"0"),IFERROR(VLOOKUP($A53,'Season 14'!AK$4:CN$104,17,0),"0"),IFERROR(VLOOKUP(A53,'Season 15'!AK$4:CN$104,17,0),"0"),)</f>
        <v>0</v>
      </c>
      <c r="Q53" s="403">
        <f>SUM(
IFERROR(VLOOKUP($A53,'Season 1'!AJ$4:CM$104,18,0),"0"),IFERROR(VLOOKUP($A53,'Season 2'!AK$4:CN$104,18,0),"0"),
IFERROR(VLOOKUP($A53,'Season 3'!AK$4:CN$104,18,0),"0"),IFERROR(VLOOKUP($A53,'Season 4'!AK$4:CN$104,18,0),"0"),
IFERROR(VLOOKUP($A53,'Season 5'!AK$4:CN$104,18,0),"0"),IFERROR(VLOOKUP($A53,'Season 6'!AK$4:CN$104,18,0),"0"),
IFERROR(VLOOKUP($A53,'Season 7'!AK$4:CN$104,18,0),"0"),IFERROR(VLOOKUP($A53,'Season 8'!AK$4:CN$104,18,0),"0"),
IFERROR(VLOOKUP($A53,'Season 9'!AK$4:CN$104,18,0),"0"),IFERROR(VLOOKUP($A53,'Season 10'!AK$4:CN$104,18,0),"0"),
IFERROR(VLOOKUP($A53,'Season 11'!AK$4:CN$104,18,0),"0"),IFERROR(VLOOKUP($A53,'Season 12'!AK$4:CN$104,18,0),"0"),
IFERROR(VLOOKUP($A53,'Season 13'!AK$4:CN$104,18,0),"0"),IFERROR(VLOOKUP($A53,'Season 14'!AK$4:CN$104,18,0),"0"),IFERROR(VLOOKUP(A53,'Season 15'!AK$4:CN$104,18,0),"0"),)</f>
        <v>0</v>
      </c>
      <c r="R53" s="398">
        <f>SUM(
IFERROR(VLOOKUP($A53,'Season 1'!AJ$4:CM$104,19,0),"0"),IFERROR(VLOOKUP($A53,'Season 2'!AK$4:CN$104,19,0),"0"),
IFERROR(VLOOKUP($A53,'Season 3'!AK$4:CN$104,19,0),"0"),IFERROR(VLOOKUP($A53,'Season 4'!AK$4:CN$104,19,0),"0"),
IFERROR(VLOOKUP($A53,'Season 5'!AK$4:CN$104,19,0),"0"),IFERROR(VLOOKUP($A53,'Season 6'!AK$4:CN$104,19,0),"0"),
IFERROR(VLOOKUP($A53,'Season 7'!AK$4:CN$104,19,0),"0"),IFERROR(VLOOKUP($A53,'Season 8'!AK$4:CN$104,19,0),"0"),
IFERROR(VLOOKUP($A53,'Season 9'!AK$4:CN$104,19,0),"0"),IFERROR(VLOOKUP($A53,'Season 10'!AK$4:CN$104,19,0),"0"),
IFERROR(VLOOKUP($A53,'Season 11'!AK$4:CN$104,19,0),"0"),IFERROR(VLOOKUP($A53,'Season 12'!AK$4:CN$104,19,0),"0"),
IFERROR(VLOOKUP($A53,'Season 13'!AK$4:CN$104,19,0),"0"),IFERROR(VLOOKUP($A53,'Season 14'!AK$4:CN$104,19,0),"0"),IFERROR(VLOOKUP(A53,'Season 15'!AK$4:CN$104,19,0),"0"),)</f>
        <v>0</v>
      </c>
      <c r="S53" s="518">
        <f>SUM(
IFERROR(VLOOKUP($A53,'Season 1'!AJ$4:CM$104,20,0),"0"),IFERROR(VLOOKUP($A53,'Season 2'!AK$4:CN$104,20,0),"0"),
IFERROR(VLOOKUP($A53,'Season 3'!AK$4:CN$104,20,0),"0"),IFERROR(VLOOKUP($A53,'Season 4'!AK$4:CN$104,20,0),"0"),
IFERROR(VLOOKUP($A53,'Season 5'!AK$4:CN$104,20,0),"0"),IFERROR(VLOOKUP($A53,'Season 6'!AK$4:CN$104,20,0),"0"),
IFERROR(VLOOKUP($A53,'Season 7'!AK$4:CN$104,20,0),"0"),IFERROR(VLOOKUP($A53,'Season 8'!AK$4:CN$104,20,0),"0"),
IFERROR(VLOOKUP($A53,'Season 9'!AK$4:CN$104,20,0),"0"),IFERROR(VLOOKUP($A53,'Season 10'!AK$4:CN$104,20,0),"0"),
IFERROR(VLOOKUP($A53,'Season 11'!AK$4:CN$104,20,0),"0"),IFERROR(VLOOKUP($A53,'Season 12'!AK$4:CN$104,20,0),"0"),
IFERROR(VLOOKUP($A53,'Season 13'!AK$4:CN$104,20,0),"0"),IFERROR(VLOOKUP($A53,'Season 14'!AK$4:CN$104,20,0),"0"),IFERROR(VLOOKUP(A53,'Season 15'!AK$4:CN$104,20,0),"0"),)</f>
        <v>0</v>
      </c>
      <c r="T53" s="21">
        <f>SUM(
IFERROR(VLOOKUP($A53,'Season 1'!AJ$4:CM$104,21,0),"0"),IFERROR(VLOOKUP($A53,'Season 2'!AK$4:CN$104,21,0),"0"),
IFERROR(VLOOKUP($A53,'Season 3'!AK$4:CN$104,21,0),"0"),IFERROR(VLOOKUP($A53,'Season 4'!AK$4:CN$104,21,0),"0"),
IFERROR(VLOOKUP($A53,'Season 5'!AK$4:CN$104,21,0),"0"),IFERROR(VLOOKUP($A53,'Season 6'!AK$4:CN$104,21,0),"0"),
IFERROR(VLOOKUP($A53,'Season 7'!AK$4:CN$104,21,0),"0"),IFERROR(VLOOKUP($A53,'Season 8'!AK$4:CN$104,21,0),"0"),
IFERROR(VLOOKUP($A53,'Season 9'!AK$4:CN$104,21,0),"0"),IFERROR(VLOOKUP($A53,'Season 10'!AK$4:CN$104,21,0),"0"),
IFERROR(VLOOKUP($A53,'Season 11'!AK$4:CN$104,21,0),"0"),IFERROR(VLOOKUP($A53,'Season 12'!AK$4:CN$104,21,0),"0"),
IFERROR(VLOOKUP($A53,'Season 13'!AK$4:CN$104,21,0),"0"),IFERROR(VLOOKUP($A53,'Season 14'!AK$4:CN$104,21,0),"0"),IFERROR(VLOOKUP(A53,'Season 15'!AK$4:CN$104,21,0),"0"),)</f>
        <v>0</v>
      </c>
      <c r="U53" s="402">
        <f>SUM(
IFERROR(VLOOKUP($A53,'Season 1'!AJ$4:CM$104,22,0),"0"),IFERROR(VLOOKUP($A53,'Season 2'!AK$4:CN$104,22,0),"0"),
IFERROR(VLOOKUP($A53,'Season 3'!AK$4:CN$104,22,0),"0"),IFERROR(VLOOKUP($A53,'Season 4'!AK$4:CN$104,22,0),"0"),
IFERROR(VLOOKUP($A53,'Season 5'!AK$4:CN$104,22,0),"0"),IFERROR(VLOOKUP($A53,'Season 6'!AK$4:CN$104,22,0),"0"),
IFERROR(VLOOKUP($A53,'Season 7'!AK$4:CN$104,22,0),"0"),IFERROR(VLOOKUP($A53,'Season 8'!AK$4:CN$104,22,0),"0"),
IFERROR(VLOOKUP($A53,'Season 9'!AK$4:CN$104,22,0),"0"),IFERROR(VLOOKUP($A53,'Season 10'!AK$4:CN$104,22,0),"0"),
IFERROR(VLOOKUP($A53,'Season 11'!AK$4:CN$104,22,0),"0"),IFERROR(VLOOKUP($A53,'Season 12'!AK$4:CN$104,22,0),"0"),
IFERROR(VLOOKUP($A53,'Season 13'!AK$4:CN$104,22,0),"0"),IFERROR(VLOOKUP($A53,'Season 14'!AK$4:CN$104,22,0),"0"),IFERROR(VLOOKUP(A53,'Season 15'!AK$4:CN$104,22,0),"0"),)</f>
        <v>0</v>
      </c>
      <c r="V53" s="403">
        <f>SUM(
IFERROR(VLOOKUP($A53,'Season 1'!AJ$4:CM$104,23,0),"0"),IFERROR(VLOOKUP($A53,'Season 2'!AK$4:CN$104,23,0),"0"),
IFERROR(VLOOKUP($A53,'Season 3'!AK$4:CN$104,23,0),"0"),IFERROR(VLOOKUP($A53,'Season 4'!AK$4:CN$104,23,0),"0"),
IFERROR(VLOOKUP($A53,'Season 5'!AK$4:CN$104,23,0),"0"),IFERROR(VLOOKUP($A53,'Season 6'!AK$4:CN$104,23,0),"0"),
IFERROR(VLOOKUP($A53,'Season 7'!AK$4:CN$104,23,0),"0"),IFERROR(VLOOKUP($A53,'Season 8'!AK$4:CN$104,23,0),"0"),
IFERROR(VLOOKUP($A53,'Season 9'!AK$4:CN$104,23,0),"0"),IFERROR(VLOOKUP($A53,'Season 10'!AK$4:CN$104,23,0),"0"),
IFERROR(VLOOKUP($A53,'Season 11'!AK$4:CN$104,23,0),"0"),IFERROR(VLOOKUP($A53,'Season 12'!AK$4:CN$104,23,0),"0"),
IFERROR(VLOOKUP($A53,'Season 13'!AK$4:CN$104,23,0),"0"),IFERROR(VLOOKUP($A53,'Season 14'!AK$4:CN$104,23,0),"0"),IFERROR(VLOOKUP($A53,'Season 15'!AK$4:CN$104,23,0),"0"),)</f>
        <v>0</v>
      </c>
      <c r="W53" s="398">
        <f>SUM(
IFERROR(VLOOKUP($A53,'Season 1'!AJ$4:CM$104,24,0),"0"),IFERROR(VLOOKUP($A53,'Season 2'!AK$4:CN$104,24,0),"0"),
IFERROR(VLOOKUP($A53,'Season 3'!AK$4:CN$104,24,0),"0"),IFERROR(VLOOKUP($A53,'Season 4'!AK$4:CN$104,24,0),"0"),
IFERROR(VLOOKUP($A53,'Season 5'!AK$4:CN$104,24,0),"0"),IFERROR(VLOOKUP($A53,'Season 6'!AK$4:CN$104,24,0),"0"),
IFERROR(VLOOKUP($A53,'Season 7'!AK$4:CN$104,24,0),"0"),IFERROR(VLOOKUP($A53,'Season 8'!AK$4:CN$104,24,0),"0"),
IFERROR(VLOOKUP($A53,'Season 9'!AK$4:CN$104,24,0),"0"),IFERROR(VLOOKUP($A53,'Season 10'!AK$4:CN$104,24,0),"0"),
IFERROR(VLOOKUP($A53,'Season 11'!AK$4:CN$104,24,0),"0"),IFERROR(VLOOKUP($A53,'Season 12'!AK$4:CN$104,24,0),"0"),
IFERROR(VLOOKUP($A53,'Season 13'!AK$4:CN$104,24,0),"0"),IFERROR(VLOOKUP($A53,'Season 14'!AK$4:CN$104,24,0),"0"),IFERROR(VLOOKUP($A53,'Season 15'!AK$4:CN$104,24,0),"0"),)</f>
        <v>0</v>
      </c>
      <c r="X53" s="518">
        <f>SUM(
IFERROR(VLOOKUP($A53,'Season 1'!AJ$4:CM$104,25,0),"0"),IFERROR(VLOOKUP($A53,'Season 2'!AK$4:CN$104,25,0),"0"),
IFERROR(VLOOKUP($A53,'Season 3'!AK$4:CN$104,25,0),"0"),IFERROR(VLOOKUP($A53,'Season 4'!AK$4:CN$104,25,0),"0"),
IFERROR(VLOOKUP($A53,'Season 5'!AK$4:CN$104,25,0),"0"),IFERROR(VLOOKUP($A53,'Season 6'!AK$4:CN$104,25,0),"0"),
IFERROR(VLOOKUP($A53,'Season 7'!AK$4:CN$104,25,0),"0"),IFERROR(VLOOKUP($A53,'Season 8'!AK$4:CN$104,25,0),"0"),
IFERROR(VLOOKUP($A53,'Season 9'!AK$4:CN$104,25,0),"0"),IFERROR(VLOOKUP($A53,'Season 10'!AK$4:CN$104,25,0),"0"),
IFERROR(VLOOKUP($A53,'Season 11'!AK$4:CN$104,25,0),"0"),IFERROR(VLOOKUP($A53,'Season 12'!AK$4:CN$104,25,0),"0"),
IFERROR(VLOOKUP($A53,'Season 13'!AK$4:CN$104,25,0),"0"),IFERROR(VLOOKUP($A53,'Season 14'!AK$4:CN$104,25,0),"0"),IFERROR(VLOOKUP($A53,'Season 15'!AK$4:CN$104,25,0),"0"),)</f>
        <v>0</v>
      </c>
      <c r="Y53" s="21">
        <f>SUM(
IFERROR(VLOOKUP($A53,'Season 1'!AJ$4:CM$104,26,0),"0"),IFERROR(VLOOKUP($A53,'Season 2'!AK$4:CN$104,26,0),"0"),
IFERROR(VLOOKUP($A53,'Season 3'!AK$4:CN$104,26,0),"0"),IFERROR(VLOOKUP($A53,'Season 4'!AK$4:CN$104,26,0),"0"),
IFERROR(VLOOKUP($A53,'Season 5'!AK$4:CN$104,26,0),"0"),IFERROR(VLOOKUP($A53,'Season 6'!AK$4:CN$104,26,0),"0"),
IFERROR(VLOOKUP($A53,'Season 7'!AK$4:CN$104,26,0),"0"),IFERROR(VLOOKUP($A53,'Season 8'!AK$4:CN$104,26,0),"0"),
IFERROR(VLOOKUP($A53,'Season 9'!AK$4:CN$104,26,0),"0"),IFERROR(VLOOKUP($A53,'Season 10'!AK$4:CN$104,26,0),"0"),
IFERROR(VLOOKUP($A53,'Season 11'!AK$4:CN$104,26,0),"0"),IFERROR(VLOOKUP($A53,'Season 12'!AK$4:CN$104,26,0),"0"),
IFERROR(VLOOKUP($A53,'Season 13'!AK$4:CN$104,26,0),"0"),IFERROR(VLOOKUP($A53,'Season 14'!AK$4:CN$104,26,0),"0"),IFERROR(VLOOKUP($A53,'Season 15'!AK$4:CN$104,26,0),"0"),)</f>
        <v>0</v>
      </c>
      <c r="Z53" s="402">
        <f>SUM(
IFERROR(VLOOKUP($A53,'Season 1'!AJ$4:CM$104,27,0),"0"),IFERROR(VLOOKUP($A53,'Season 2'!AK$4:CN$104,27,0),"0"),
IFERROR(VLOOKUP($A53,'Season 3'!AK$4:CN$104,27,0),"0"),IFERROR(VLOOKUP($A53,'Season 4'!AK$4:CN$104,27,0),"0"),
IFERROR(VLOOKUP($A53,'Season 5'!AK$4:CN$104,27,0),"0"),IFERROR(VLOOKUP($A53,'Season 6'!AK$4:CN$104,27,0),"0"),
IFERROR(VLOOKUP($A53,'Season 7'!AK$4:CN$104,27,0),"0"),IFERROR(VLOOKUP($A53,'Season 8'!AK$4:CN$104,27,0),"0"),
IFERROR(VLOOKUP($A53,'Season 9'!AK$4:CN$104,27,0),"0"),IFERROR(VLOOKUP($A53,'Season 10'!AK$4:CN$104,27,0),"0"),
IFERROR(VLOOKUP($A53,'Season 11'!AK$4:CN$104,27,0),"0"),IFERROR(VLOOKUP($A53,'Season 12'!AK$4:CN$104,27,0),"0"),
IFERROR(VLOOKUP($A53,'Season 13'!AK$4:CN$104,27,0),"0"),IFERROR(VLOOKUP($A53,'Season 14'!AK$4:CN$104,27,0),"0"),IFERROR(VLOOKUP($A53,'Season 15'!AK$4:CN$104,27,0),"0"),)</f>
        <v>0</v>
      </c>
      <c r="AA53" s="403">
        <f>SUM(
IFERROR(VLOOKUP($A53,'Season 1'!AJ$4:CM$104,28,0),"0"),IFERROR(VLOOKUP($A53,'Season 2'!AK$4:CN$104,28,0),"0"),
IFERROR(VLOOKUP($A53,'Season 3'!AK$4:CN$104,28,0),"0"),IFERROR(VLOOKUP($A53,'Season 4'!AK$4:CN$104,28,0),"0"),
IFERROR(VLOOKUP($A53,'Season 5'!AK$4:CN$104,28,0),"0"),IFERROR(VLOOKUP($A53,'Season 6'!AK$4:CN$104,28,0),"0"),
IFERROR(VLOOKUP($A53,'Season 7'!AK$4:CN$104,28,0),"0"),IFERROR(VLOOKUP($A53,'Season 8'!AK$4:CN$104,28,0),"0"),
IFERROR(VLOOKUP($A53,'Season 9'!AK$4:CN$104,28,0),"0"),IFERROR(VLOOKUP($A53,'Season 10'!AK$4:CN$104,28,0),"0"),
IFERROR(VLOOKUP($A53,'Season 11'!AK$4:CN$104,28,0),"0"),IFERROR(VLOOKUP($A53,'Season 12'!AK$4:CN$104,28,0),"0"),
IFERROR(VLOOKUP($A53,'Season 13'!AK$4:CN$104,28,0),"0"),IFERROR(VLOOKUP($A53,'Season 14'!AK$4:CN$104,28,0),"0"),IFERROR(VLOOKUP($A53,'Season 15'!AK$4:CN$104,28,0),"0"),)</f>
        <v>0</v>
      </c>
      <c r="AB53" s="398">
        <f>SUM(
IFERROR(VLOOKUP($A53,'Season 1'!AJ$4:CM$104,29,0),"0"),IFERROR(VLOOKUP($A53,'Season 2'!AK$4:CN$104,29,0),"0"),
IFERROR(VLOOKUP($A53,'Season 3'!AK$4:CN$104,29,0),"0"),IFERROR(VLOOKUP($A53,'Season 4'!AK$4:CN$104,29,0),"0"),
IFERROR(VLOOKUP($A53,'Season 5'!AK$4:CN$104,29,0),"0"),IFERROR(VLOOKUP($A53,'Season 6'!AK$4:CN$104,29,0),"0"),
IFERROR(VLOOKUP($A53,'Season 7'!AK$4:CN$104,29,0),"0"),IFERROR(VLOOKUP($A53,'Season 8'!AK$4:CN$104,29,0),"0"),
IFERROR(VLOOKUP($A53,'Season 9'!AK$4:CN$104,29,0),"0"),IFERROR(VLOOKUP($A53,'Season 10'!AK$4:CN$104,29,0),"0"),
IFERROR(VLOOKUP($A53,'Season 11'!AK$4:CN$104,29,0),"0"),IFERROR(VLOOKUP($A53,'Season 12'!AK$4:CN$104,29,0),"0"),
IFERROR(VLOOKUP($A53,'Season 13'!AK$4:CN$104,29,0),"0"),IFERROR(VLOOKUP($A53,'Season 14'!AK$4:CN$104,29,0),"0"),IFERROR(VLOOKUP($A53,'Season 15'!AK$4:CN$104,29,0),"0"),)</f>
        <v>0</v>
      </c>
      <c r="AC53" s="518">
        <f>SUM(
IFERROR(VLOOKUP($A53,'Season 1'!AJ$4:CM$104,30,0),"0"),IFERROR(VLOOKUP($A53,'Season 2'!AK$4:CN$104,30,0),"0"),
IFERROR(VLOOKUP($A53,'Season 3'!AK$4:CN$104,30,0),"0"),IFERROR(VLOOKUP($A53,'Season 4'!AK$4:CN$104,30,0),"0"),
IFERROR(VLOOKUP($A53,'Season 5'!AK$4:CN$104,30,0),"0"),IFERROR(VLOOKUP($A53,'Season 6'!AK$4:CN$104,30,0),"0"),
IFERROR(VLOOKUP($A53,'Season 7'!AK$4:CN$104,30,0),"0"),IFERROR(VLOOKUP($A53,'Season 8'!AK$4:CN$104,30,0),"0"),
IFERROR(VLOOKUP($A53,'Season 9'!AK$4:CN$104,30,0),"0"),IFERROR(VLOOKUP($A53,'Season 10'!AK$4:CN$104,30,0),"0"),
IFERROR(VLOOKUP($A53,'Season 11'!AK$4:CN$104,30,0),"0"),IFERROR(VLOOKUP($A53,'Season 12'!AK$4:CN$104,30,0),"0"),
IFERROR(VLOOKUP($A53,'Season 13'!AK$4:CN$104,30,0),"0"),IFERROR(VLOOKUP($A53,'Season 14'!AK$4:CN$104,30,0),"0"),IFERROR(VLOOKUP($A53,'Season 15'!AK$4:CN$104,30,0),"0"),)</f>
        <v>0</v>
      </c>
      <c r="AD53" s="21">
        <f>SUM(
IFERROR(VLOOKUP($A53,'Season 1'!AJ$4:CM$104,31,0),"0"),IFERROR(VLOOKUP($A53,'Season 2'!AK$4:CN$104,31,0),"0"),
IFERROR(VLOOKUP($A53,'Season 3'!AK$4:CN$104,31,0),"0"),IFERROR(VLOOKUP($A53,'Season 4'!AK$4:CN$104,31,0),"0"),
IFERROR(VLOOKUP($A53,'Season 5'!AK$4:CN$104,31,0),"0"),IFERROR(VLOOKUP($A53,'Season 6'!AK$4:CN$104,31,0),"0"),
IFERROR(VLOOKUP($A53,'Season 7'!AK$4:CN$104,31,0),"0"),IFERROR(VLOOKUP($A53,'Season 8'!AK$4:CN$104,31,0),"0"),
IFERROR(VLOOKUP($A53,'Season 9'!AK$4:CN$104,31,0),"0"),IFERROR(VLOOKUP($A53,'Season 10'!AK$4:CN$104,31,0),"0"),
IFERROR(VLOOKUP($A53,'Season 11'!AK$4:CN$104,31,0),"0"),IFERROR(VLOOKUP($A53,'Season 12'!AK$4:CN$104,31,0),"0"),
IFERROR(VLOOKUP($A53,'Season 13'!AK$4:CN$104,31,0),"0"),IFERROR(VLOOKUP($A53,'Season 14'!AK$4:CN$104,31,0),"0"),IFERROR(VLOOKUP($A53,'Season 15'!AK$4:CN$104,31,0),"0"),)</f>
        <v>0</v>
      </c>
      <c r="AE53" s="402">
        <f>SUM(
IFERROR(VLOOKUP($A53,'Season 1'!AJ$4:CM$104,32,0),"0"),IFERROR(VLOOKUP($A53,'Season 2'!AK$4:CN$104,32,0),"0"),
IFERROR(VLOOKUP($A53,'Season 3'!AK$4:CN$104,32,0),"0"),IFERROR(VLOOKUP($A53,'Season 4'!AK$4:CN$104,32,0),"0"),
IFERROR(VLOOKUP($A53,'Season 5'!AK$4:CN$104,32,0),"0"),IFERROR(VLOOKUP($A53,'Season 6'!AK$4:CN$104,32,0),"0"),
IFERROR(VLOOKUP($A53,'Season 7'!AK$4:CN$104,32,0),"0"),IFERROR(VLOOKUP($A53,'Season 8'!AK$4:CN$104,32,0),"0"),
IFERROR(VLOOKUP($A53,'Season 9'!AK$4:CN$104,32,0),"0"),IFERROR(VLOOKUP($A53,'Season 10'!AK$4:CN$104,32,0),"0"),
IFERROR(VLOOKUP($A53,'Season 11'!AK$4:CN$104,32,0),"0"),IFERROR(VLOOKUP($A53,'Season 12'!AK$4:CN$104,32,0),"0"),
IFERROR(VLOOKUP($A53,'Season 13'!AK$4:CN$104,32,0),"0"),IFERROR(VLOOKUP($A53,'Season 14'!AK$4:CN$104,32,0),"0"),IFERROR(VLOOKUP($A53,'Season 15'!AK$4:CN$104,32,0),"0"),)</f>
        <v>0</v>
      </c>
      <c r="AF53" s="403">
        <f>SUM(IFERROR(VLOOKUP($A53,'Season 2'!AK$4:CN$104,33,0),"0"),
IFERROR(VLOOKUP($A53,'Season 3'!AK$4:CN$104,33,0),"0"),IFERROR(VLOOKUP($A53,'Season 4'!AK$4:CN$104,33,0),"0"),
IFERROR(VLOOKUP($A53,'Season 5'!AK$4:CN$104,33,0),"0"),IFERROR(VLOOKUP($A53,'Season 6'!AK$4:CN$104,33,0),"0"),
IFERROR(VLOOKUP($A53,'Season 7'!AK$4:CN$104,33,0),"0"),IFERROR(VLOOKUP($A53,'Season 8'!AK$4:CN$104,33,0),"0"),
IFERROR(VLOOKUP($A53,'Season 9'!AK$4:CN$104,33,0),"0"),IFERROR(VLOOKUP($A53,'Season 10'!AK$4:CN$104,33,0),"0"),
IFERROR(VLOOKUP($A53,'Season 11'!AK$4:CN$104,33,0),"0"),IFERROR(VLOOKUP($A53,'Season 12'!AK$4:CN$104,33,0),"0"),
IFERROR(VLOOKUP($A53,'Season 13'!AK$4:CN$104,33,0),"0"),IFERROR(VLOOKUP($A53,'Season 14'!AK$4:CN$104,33,0),"0"),IFERROR(VLOOKUP($A53,'Season 15'!AK$4:CN$104,33,0),"0"),)</f>
        <v>0</v>
      </c>
      <c r="AG53" s="398">
        <f>SUM(IFERROR(VLOOKUP($A53,'Season 2'!AK$4:CN$104,34,0),"0"),
IFERROR(VLOOKUP($A53,'Season 3'!AK$4:CN$104,34,0),"0"),IFERROR(VLOOKUP($A53,'Season 4'!AK$4:CN$104,34,0),"0"),
IFERROR(VLOOKUP($A53,'Season 5'!AK$4:CN$104,34,0),"0"),IFERROR(VLOOKUP($A53,'Season 6'!AK$4:CN$104,34,0),"0"),
IFERROR(VLOOKUP($A53,'Season 7'!AK$4:CN$104,34,0),"0"),IFERROR(VLOOKUP($A53,'Season 8'!AK$4:CN$104,34,0),"0"),
IFERROR(VLOOKUP($A53,'Season 9'!AK$4:CN$104,34,0),"0"),IFERROR(VLOOKUP($A53,'Season 10'!AK$4:CN$104,34,0),"0"),
IFERROR(VLOOKUP($A53,'Season 11'!AK$4:CN$104,34,0),"0"),IFERROR(VLOOKUP($A53,'Season 12'!AK$4:CN$104,34,0),"0"),
IFERROR(VLOOKUP($A53,'Season 13'!AK$4:CN$104,34,0),"0"),IFERROR(VLOOKUP($A53,'Season 14'!AK$4:CN$104,34,0),"0"),IFERROR(VLOOKUP($A53,'Season 15'!AK$4:CN$104,34,0),"0"),)</f>
        <v>0</v>
      </c>
      <c r="AH53" s="518">
        <f>SUM(IFERROR(VLOOKUP($A53,'Season 2'!AK$4:CN$104,35,0),"0"),
IFERROR(VLOOKUP($A53,'Season 3'!AK$4:CN$104,35,0),"0"),IFERROR(VLOOKUP($A53,'Season 4'!AK$4:CN$104,35,0),"0"),
IFERROR(VLOOKUP($A53,'Season 5'!AK$4:CN$104,35,0),"0"),IFERROR(VLOOKUP($A53,'Season 6'!AK$4:CN$104,35,0),"0"),
IFERROR(VLOOKUP($A53,'Season 7'!AK$4:CN$104,35,0),"0"),IFERROR(VLOOKUP($A53,'Season 8'!AK$4:CN$104,35,0),"0"),
IFERROR(VLOOKUP($A53,'Season 9'!AK$4:CN$104,35,0),"0"),IFERROR(VLOOKUP($A53,'Season 10'!AK$4:CN$104,35,0),"0"),
IFERROR(VLOOKUP($A53,'Season 11'!AK$4:CN$104,35,0),"0"),IFERROR(VLOOKUP($A53,'Season 12'!AK$4:CN$104,35,0),"0"),
IFERROR(VLOOKUP($A53,'Season 13'!AK$4:CN$104,35,0),"0"),IFERROR(VLOOKUP($A53,'Season 14'!AK$4:CN$104,35,0),"0"),IFERROR(VLOOKUP($A53,'Season 15'!AK$4:CN$104,35,0),"0"),)</f>
        <v>0</v>
      </c>
      <c r="AI53" s="21">
        <f>SUM(IFERROR(VLOOKUP($A53,'Season 2'!AK$4:CN$104,36,0),"0"),
IFERROR(VLOOKUP($A53,'Season 3'!AK$4:CN$104,36,0),"0"),IFERROR(VLOOKUP($A53,'Season 4'!AK$4:CN$104,36,0),"0"),
IFERROR(VLOOKUP($A53,'Season 5'!AK$4:CN$104,36,0),"0"),IFERROR(VLOOKUP($A53,'Season 6'!AK$4:CN$104,36,0),"0"),
IFERROR(VLOOKUP($A53,'Season 7'!AK$4:CN$104,36,0),"0"),IFERROR(VLOOKUP($A53,'Season 8'!AK$4:CN$104,36,0),"0"),
IFERROR(VLOOKUP($A53,'Season 9'!AK$4:CN$104,36,0),"0"),IFERROR(VLOOKUP($A53,'Season 10'!AK$4:CN$104,36,0),"0"),
IFERROR(VLOOKUP($A53,'Season 11'!AK$4:CN$104,36,0),"0"),IFERROR(VLOOKUP($A53,'Season 12'!AK$4:CN$104,36,0),"0"),
IFERROR(VLOOKUP($A53,'Season 13'!AK$4:CN$104,36,0),"0"),IFERROR(VLOOKUP($A53,'Season 14'!AK$4:CN$104,36,0),"0"),IFERROR(VLOOKUP($A53,'Season 15'!AK$4:CN$104,36,0),"0"),)</f>
        <v>0</v>
      </c>
      <c r="AJ53" s="402">
        <f>SUM(IFERROR(VLOOKUP($A53,'Season 2'!AK$4:CN$104,37,0),"0"),
IFERROR(VLOOKUP($A53,'Season 3'!AK$4:CN$104,37,0),"0"),IFERROR(VLOOKUP($A53,'Season 4'!AK$4:CN$104,37,0),"0"),
IFERROR(VLOOKUP($A53,'Season 5'!AK$4:CN$104,37,0),"0"),IFERROR(VLOOKUP($A53,'Season 6'!AK$4:CN$104,37,0),"0"),
IFERROR(VLOOKUP($A53,'Season 7'!AK$4:CN$104,37,0),"0"),IFERROR(VLOOKUP($A53,'Season 8'!AK$4:CN$104,37,0),"0"),
IFERROR(VLOOKUP($A53,'Season 9'!AK$4:CN$104,37,0),"0"),IFERROR(VLOOKUP($A53,'Season 10'!AK$4:CN$104,37,0),"0"),
IFERROR(VLOOKUP($A53,'Season 11'!AK$4:CN$104,37,0),"0"),IFERROR(VLOOKUP($A53,'Season 12'!AK$4:CN$104,37,0),"0"),
IFERROR(VLOOKUP($A53,'Season 13'!AK$4:CN$104,37,0),"0"),IFERROR(VLOOKUP($A53,'Season 14'!AK$4:CN$104,37,0),"0"),IFERROR(VLOOKUP($A53,'Season 15'!AK$4:CN$104,37,0),"0"),)</f>
        <v>0</v>
      </c>
      <c r="AK53" s="403">
        <f>SUM(IFERROR(VLOOKUP($A53,'Season 1'!AJ$4:CM$104,33,0),"0"),IFERROR(VLOOKUP($A53,'Season 2'!AK$4:CN$104,38,0),"0"),
IFERROR(VLOOKUP($A53,'Season 3'!AK$4:CN$104,38,0),"0"),IFERROR(VLOOKUP($A53,'Season 4'!AK$4:CN$104,38,0),"0"),
IFERROR(VLOOKUP($A53,'Season 5'!AK$4:CN$104,38,0),"0"),IFERROR(VLOOKUP($A53,'Season 6'!AK$4:CN$104,38,0),"0"),
IFERROR(VLOOKUP($A53,'Season 7'!AK$4:CN$104,38,0),"0"),IFERROR(VLOOKUP($A53,'Season 8'!AK$4:CN$104,38,0),"0"),
IFERROR(VLOOKUP($A53,'Season 9'!AK$4:CN$104,38,0),"0"),IFERROR(VLOOKUP($A53,'Season 10'!AK$4:CN$104,38,0),"0"),
IFERROR(VLOOKUP($A53,'Season 11'!AK$4:CN$104,38,0),"0"),IFERROR(VLOOKUP($A53,'Season 12'!AK$4:CN$104,38,0),"0"),
IFERROR(VLOOKUP($A53,'Season 13'!AK$4:CN$104,38,0),"0"),IFERROR(VLOOKUP($A53,'Season 14'!AK$4:CN$104,38,0),"0"),IFERROR(VLOOKUP($A53,'Season 15'!AK$4:CN$104,38,0),"0"),)</f>
        <v>0</v>
      </c>
      <c r="AL53" s="398">
        <f>SUM(IFERROR(VLOOKUP($A53,'Season 1'!AJ$4:CM$104,34,0),"0"),IFERROR(VLOOKUP($A53,'Season 2'!AK$4:CN$104,39,0),"0"),
IFERROR(VLOOKUP($A53,'Season 3'!AK$4:CN$104,39,0),"0"),IFERROR(VLOOKUP($A53,'Season 4'!AK$4:CN$104,39,0),"0"),
IFERROR(VLOOKUP($A53,'Season 5'!AK$4:CN$104,39,0),"0"),IFERROR(VLOOKUP($A53,'Season 6'!AK$4:CN$104,39,0),"0"),
IFERROR(VLOOKUP($A53,'Season 7'!AK$4:CN$104,39,0),"0"),IFERROR(VLOOKUP($A53,'Season 8'!AK$4:CN$104,39,0),"0"),
IFERROR(VLOOKUP($A53,'Season 9'!AK$4:CN$104,39,0),"0"),IFERROR(VLOOKUP($A53,'Season 10'!AK$4:CN$104,39,0),"0"),
IFERROR(VLOOKUP($A53,'Season 11'!AK$4:CN$104,39,0),"0"),IFERROR(VLOOKUP($A53,'Season 12'!AK$4:CN$104,39,0),"0"),
IFERROR(VLOOKUP($A53,'Season 13'!AK$4:CN$104,39,0),"0"),IFERROR(VLOOKUP($A53,'Season 14'!AK$4:CN$104,39,0),"0"),IFERROR(VLOOKUP($A53,'Season 15'!AK$4:CN$104,39,0),"0"),)</f>
        <v>0</v>
      </c>
      <c r="AM53" s="518">
        <f>SUM(IFERROR(VLOOKUP($A53,'Season 1'!AJ$4:CM$104,35,0),"0"),IFERROR(VLOOKUP($A53,'Season 2'!AK$4:CN$104,40,0),"0"),
IFERROR(VLOOKUP($A53,'Season 3'!AK$4:CN$104,40,0),"0"),IFERROR(VLOOKUP($A53,'Season 4'!AK$4:CN$104,40,0),"0"),
IFERROR(VLOOKUP($A53,'Season 5'!AK$4:CN$104,40,0),"0"),IFERROR(VLOOKUP($A53,'Season 6'!AK$4:CN$104,40,0),"0"),
IFERROR(VLOOKUP($A53,'Season 7'!AK$4:CN$104,40,0),"0"),IFERROR(VLOOKUP($A53,'Season 8'!AK$4:CN$104,40,0),"0"),
IFERROR(VLOOKUP($A53,'Season 9'!AK$4:CN$104,40,0),"0"),IFERROR(VLOOKUP($A53,'Season 10'!AK$4:CN$104,40,0),"0"),
IFERROR(VLOOKUP($A53,'Season 11'!AK$4:CN$104,40,0),"0"),IFERROR(VLOOKUP($A53,'Season 12'!AK$4:CN$104,40,0),"0"),
IFERROR(VLOOKUP($A53,'Season 13'!AK$4:CN$104,40,0),"0"),IFERROR(VLOOKUP($A53,'Season 14'!AK$4:CN$104,40,0),"0"),IFERROR(VLOOKUP($A53,'Season 15'!AK$4:CN$104,40,0),"0"),)</f>
        <v>0</v>
      </c>
      <c r="AN53" s="21">
        <f>SUM(IFERROR(VLOOKUP($A53,'Season 1'!AJ$4:CM$104,36,0),"0"),IFERROR(VLOOKUP($A53,'Season 2'!AK$4:CN$104,41,0),"0"),
IFERROR(VLOOKUP($A53,'Season 3'!AK$4:CN$104,41,0),"0"),IFERROR(VLOOKUP($A53,'Season 4'!AK$4:CN$104,41,0),"0"),
IFERROR(VLOOKUP($A53,'Season 5'!AK$4:CN$104,41,0),"0"),IFERROR(VLOOKUP($A53,'Season 6'!AK$4:CN$104,41,0),"0"),
IFERROR(VLOOKUP($A53,'Season 7'!AK$4:CN$104,41,0),"0"),IFERROR(VLOOKUP($A53,'Season 8'!AK$4:CN$104,41,0),"0"),
IFERROR(VLOOKUP($A53,'Season 9'!AK$4:CN$104,41,0),"0"),IFERROR(VLOOKUP($A53,'Season 10'!AK$4:CN$104,41,0),"0"),
IFERROR(VLOOKUP($A53,'Season 11'!AK$4:CN$104,41,0),"0"),IFERROR(VLOOKUP($A53,'Season 12'!AK$4:CN$104,41,0),"0"),
IFERROR(VLOOKUP($A53,'Season 13'!AK$4:CN$104,41,0),"0"),IFERROR(VLOOKUP($A53,'Season 14'!AK$4:CN$104,41,0),"0"),IFERROR(VLOOKUP($A53,'Season 15'!AK$4:CN$104,41,0),"0"),)</f>
        <v>0</v>
      </c>
      <c r="AO53" s="402">
        <f>SUM(IFERROR(VLOOKUP($A53,'Season 1'!AJ$4:CM$104,37,0),"0"),IFERROR(VLOOKUP($A53,'Season 2'!AK$4:CN$104,42,0),"0"),
IFERROR(VLOOKUP($A53,'Season 3'!AK$4:CN$104,42,0),"0"),IFERROR(VLOOKUP($A53,'Season 4'!AK$4:CN$104,42,0),"0"),
IFERROR(VLOOKUP($A53,'Season 5'!AK$4:CN$104,42,0),"0"),IFERROR(VLOOKUP($A53,'Season 6'!AK$4:CN$104,42,0),"0"),
IFERROR(VLOOKUP($A53,'Season 7'!AK$4:CN$104,42,0),"0"),IFERROR(VLOOKUP($A53,'Season 8'!AK$4:CN$104,42,0),"0"),
IFERROR(VLOOKUP($A53,'Season 9'!AK$4:CN$104,42,0),"0"),IFERROR(VLOOKUP($A53,'Season 10'!AK$4:CN$104,42,0),"0"),
IFERROR(VLOOKUP($A53,'Season 11'!AK$4:CN$104,42,0),"0"),IFERROR(VLOOKUP($A53,'Season 12'!AK$4:CN$104,42,0),"0"),
IFERROR(VLOOKUP($A53,'Season 13'!AK$4:CN$104,42,0),"0"),IFERROR(VLOOKUP($A53,'Season 14'!AK$4:CN$104,42,0),"0"),IFERROR(VLOOKUP($A53,'Season 15'!AK$4:CN$104,42,0),"0"),)</f>
        <v>0</v>
      </c>
      <c r="AP53" s="403">
        <f>SUM(IFERROR(VLOOKUP($A53,'Season 1'!AJ$4:CM$104,43,0),"0"),IFERROR(VLOOKUP($A53,'Season 2'!AK$4:CN$104,43,0),"0"),
IFERROR(VLOOKUP($A53,'Season 3'!AK$4:CN$104,43,0),"0"),IFERROR(VLOOKUP($A53,'Season 4'!AK$4:CN$104,43,0),"0"),
IFERROR(VLOOKUP($A53,'Season 5'!AK$4:CN$104,43,0),"0"),IFERROR(VLOOKUP($A53,'Season 6'!AK$4:CN$104,43,0),"0"),
IFERROR(VLOOKUP($A53,'Season 7'!AK$4:CN$104,43,0),"0"),IFERROR(VLOOKUP($A53,'Season 8'!AK$4:CN$104,43,0),"0"),
IFERROR(VLOOKUP($A53,'Season 9'!AK$4:CN$104,43,0),"0"),IFERROR(VLOOKUP($A53,'Season 10'!AK$4:CN$104,43,0),"0"),
IFERROR(VLOOKUP($A53,'Season 11'!AK$4:CN$104,43,0),"0"),IFERROR(VLOOKUP($A53,'Season 12'!AK$4:CN$104,43,0),"0"),
IFERROR(VLOOKUP($A53,'Season 13'!AK$4:CN$104,43,0),"0"),IFERROR(VLOOKUP($A53,'Season 14'!AK$4:CN$104,43,0),"0"),IFERROR(VLOOKUP($A53,'Season 15'!AK$4:CN$104,43,0),"0"),)</f>
        <v>0</v>
      </c>
      <c r="AQ53" s="398">
        <f>SUM(IFERROR(VLOOKUP($A53,'Season 1'!AJ$4:CM$104,44,0),"0"),IFERROR(VLOOKUP($A53,'Season 2'!AK$4:CN$104,44,0),"0"),
IFERROR(VLOOKUP($A53,'Season 3'!AK$4:CN$104,44,0),"0"),IFERROR(VLOOKUP($A53,'Season 4'!AK$4:CN$104,44,0),"0"),
IFERROR(VLOOKUP($A53,'Season 5'!AK$4:CN$104,44,0),"0"),IFERROR(VLOOKUP($A53,'Season 6'!AK$4:CN$104,44,0),"0"),
IFERROR(VLOOKUP($A53,'Season 7'!AK$4:CN$104,44,0),"0"),IFERROR(VLOOKUP($A53,'Season 8'!AK$4:CN$104,44,0),"0"),
IFERROR(VLOOKUP($A53,'Season 9'!AK$4:CN$104,44,0),"0"),IFERROR(VLOOKUP($A53,'Season 10'!AK$4:CN$104,44,0),"0"),
IFERROR(VLOOKUP($A53,'Season 11'!AK$4:CN$104,44,0),"0"),IFERROR(VLOOKUP($A53,'Season 12'!AK$4:CN$104,44,0),"0"),
IFERROR(VLOOKUP($A53,'Season 13'!AK$4:CN$104,44,0),"0"),IFERROR(VLOOKUP($A53,'Season 14'!AK$4:CN$104,44,0),"0"),IFERROR(VLOOKUP($A53,'Season 15'!AK$4:CN$104,44,0),"0"),)</f>
        <v>0</v>
      </c>
      <c r="AR53" s="518">
        <f>SUM(IFERROR(VLOOKUP($A53,'Season 1'!AJ$4:CM$104,45,0),"0"),IFERROR(VLOOKUP($A53,'Season 2'!AK$4:CN$104,45,0),"0"),
IFERROR(VLOOKUP($A53,'Season 3'!AK$4:CN$104,45,0),"0"),IFERROR(VLOOKUP($A53,'Season 4'!AK$4:CN$104,45,0),"0"),
IFERROR(VLOOKUP($A53,'Season 5'!AK$4:CN$104,45,0),"0"),IFERROR(VLOOKUP($A53,'Season 6'!AK$4:CN$104,45,0),"0"),
IFERROR(VLOOKUP($A53,'Season 7'!AK$4:CN$104,45,0),"0"),IFERROR(VLOOKUP($A53,'Season 8'!AK$4:CN$104,45,0),"0"),
IFERROR(VLOOKUP($A53,'Season 9'!AK$4:CN$104,45,0),"0"),IFERROR(VLOOKUP($A53,'Season 10'!AK$4:CN$104,45,0),"0"),
IFERROR(VLOOKUP($A53,'Season 11'!AK$4:CN$104,45,0),"0"),IFERROR(VLOOKUP($A53,'Season 12'!AK$4:CN$104,45,0),"0"),
IFERROR(VLOOKUP($A53,'Season 13'!AK$4:CN$104,45,0),"0"),IFERROR(VLOOKUP($A53,'Season 14'!AK$4:CN$104,45,0),"0"),IFERROR(VLOOKUP($A53,'Season 15'!AK$4:CN$104,45,0),"0"),)</f>
        <v>0</v>
      </c>
      <c r="AS53" s="21">
        <f>SUM(IFERROR(VLOOKUP($A53,'Season 1'!AJ$4:CM$104,46,0),"0"),IFERROR(VLOOKUP($A53,'Season 2'!AK$4:CN$104,46,0),"0"),
IFERROR(VLOOKUP($A53,'Season 3'!AK$4:CN$104,46,0),"0"),IFERROR(VLOOKUP($A53,'Season 4'!AK$4:CN$104,46,0),"0"),
IFERROR(VLOOKUP($A53,'Season 5'!AK$4:CN$104,46,0),"0"),IFERROR(VLOOKUP($A53,'Season 6'!AK$4:CN$104,46,0),"0"),
IFERROR(VLOOKUP($A53,'Season 7'!AK$4:CN$104,46,0),"0"),IFERROR(VLOOKUP($A53,'Season 8'!AK$4:CN$104,46,0),"0"),
IFERROR(VLOOKUP($A53,'Season 9'!AK$4:CN$104,46,0),"0"),IFERROR(VLOOKUP($A53,'Season 10'!AK$4:CN$104,46,0),"0"),
IFERROR(VLOOKUP($A53,'Season 11'!AK$4:CN$104,46,0),"0"),IFERROR(VLOOKUP($A53,'Season 12'!AK$4:CN$104,46,0),"0"),
IFERROR(VLOOKUP($A53,'Season 13'!AK$4:CN$104,46,0),"0"),IFERROR(VLOOKUP($A53,'Season 14'!AK$4:CN$104,46,0),"0"),IFERROR(VLOOKUP($A53,'Season 15'!AK$4:CN$104,46,0),"0"),)</f>
        <v>0</v>
      </c>
      <c r="AT53" s="402">
        <f>SUM(IFERROR(VLOOKUP($A53,'Season 1'!AJ$4:CM$104,47,0),"0"),IFERROR(VLOOKUP($A53,'Season 2'!AK$4:CN$104,47,0),"0"),
IFERROR(VLOOKUP($A53,'Season 3'!AK$4:CN$104,47,0),"0"),IFERROR(VLOOKUP($A53,'Season 4'!AK$4:CN$104,47,0),"0"),
IFERROR(VLOOKUP($A53,'Season 5'!AK$4:CN$104,47,0),"0"),IFERROR(VLOOKUP($A53,'Season 6'!AK$4:CN$104,47,0),"0"),
IFERROR(VLOOKUP($A53,'Season 7'!AK$4:CN$104,47,0),"0"),IFERROR(VLOOKUP($A53,'Season 8'!AK$4:CN$104,47,0),"0"),
IFERROR(VLOOKUP($A53,'Season 9'!AK$4:CN$104,47,0),"0"),IFERROR(VLOOKUP($A53,'Season 10'!AK$4:CN$104,47,0),"0"),
IFERROR(VLOOKUP($A53,'Season 11'!AK$4:CN$104,47,0),"0"),IFERROR(VLOOKUP($A53,'Season 12'!AK$4:CN$104,47,0),"0"),
IFERROR(VLOOKUP($A53,'Season 13'!AK$4:CN$104,47,0),"0"),IFERROR(VLOOKUP($A53,'Season 14'!AK$4:CN$104,47,0),"0"),IFERROR(VLOOKUP($A53,'Season 15'!AK$4:CN$104,47,0),"0"),)</f>
        <v>0</v>
      </c>
      <c r="AU53" s="403">
        <f>SUM(IFERROR(VLOOKUP($A53,'Season 3'!AK$4:CN$104,48,0),"0"),IFERROR(VLOOKUP($A53,'Season 4'!AK$4:CN$104,48,0),"0"),
IFERROR(VLOOKUP($A53,'Season 5'!AK$4:CN$104,48,0),"0"),IFERROR(VLOOKUP($A53,'Season 6'!AK$4:CN$104,48,0),"0"),
IFERROR(VLOOKUP($A53,'Season 7'!AK$4:CN$104,48,0),"0"),IFERROR(VLOOKUP($A53,'Season 8'!AK$4:CN$104,48,0),"0"),
IFERROR(VLOOKUP($A53,'Season 9'!AK$4:CN$104,48,0),"0"),IFERROR(VLOOKUP($A53,'Season 10'!AK$4:CN$104,48,0),"0"),
IFERROR(VLOOKUP($A53,'Season 11'!AK$4:CN$104,48,0),"0"),IFERROR(VLOOKUP($A53,'Season 12'!AK$4:CN$104,48,0),"0"),
IFERROR(VLOOKUP($A53,'Season 13'!AK$4:CN$104,48,0),"0"),IFERROR(VLOOKUP($A53,'Season 14'!AK$4:CN$104,48,0),"0"),IFERROR(VLOOKUP($A53,'Season 15'!AK$4:CN$104,48,0),"0"),)</f>
        <v>0</v>
      </c>
      <c r="AV53" s="398">
        <f>SUM(IFERROR(VLOOKUP($A53,'Season 3'!AK$4:CN$104,49,0),"0"),IFERROR(VLOOKUP($A53,'Season 4'!AK$4:CN$104,49,0),"0"),
IFERROR(VLOOKUP($A53,'Season 5'!AK$4:CN$104,49,0),"0"),IFERROR(VLOOKUP($A53,'Season 6'!AK$4:CN$104,49,0),"0"),
IFERROR(VLOOKUP($A53,'Season 7'!AK$4:CN$104,49,0),"0"),IFERROR(VLOOKUP($A53,'Season 8'!AK$4:CN$104,49,0),"0"),
IFERROR(VLOOKUP($A53,'Season 9'!AK$4:CN$104,49,0),"0"),IFERROR(VLOOKUP($A53,'Season 10'!AK$4:CN$104,49,0),"0"),
IFERROR(VLOOKUP($A53,'Season 11'!AK$4:CN$104,49,0),"0"),IFERROR(VLOOKUP($A53,'Season 12'!AK$4:CN$104,49,0),"0"),
IFERROR(VLOOKUP($A53,'Season 13'!AK$4:CN$104,49,0),"0"),IFERROR(VLOOKUP($A53,'Season 14'!AK$4:CN$104,49,0),"0"),IFERROR(VLOOKUP($A53,'Season 15'!AK$4:CN$104,49,0),"0"),)</f>
        <v>0</v>
      </c>
      <c r="AW53" s="518">
        <f>SUM(IFERROR(VLOOKUP($A53,'Season 3'!AK$4:CN$104,50,0),"0"),IFERROR(VLOOKUP($A53,'Season 4'!AK$4:CN$104,50,0),"0"),
IFERROR(VLOOKUP($A53,'Season 5'!AK$4:CN$104,50,0),"0"),IFERROR(VLOOKUP($A53,'Season 6'!AK$4:CN$104,50,0),"0"),
IFERROR(VLOOKUP($A53,'Season 7'!AK$4:CN$104,50,0),"0"),IFERROR(VLOOKUP($A53,'Season 8'!AK$4:CN$104,50,0),"0"),
IFERROR(VLOOKUP($A53,'Season 9'!AK$4:CN$104,50,0),"0"),IFERROR(VLOOKUP($A53,'Season 10'!AK$4:CN$104,50,0),"0"),
IFERROR(VLOOKUP($A53,'Season 11'!AK$4:CN$104,50,0),"0"),IFERROR(VLOOKUP($A53,'Season 12'!AK$4:CN$104,50,0),"0"),
IFERROR(VLOOKUP($A53,'Season 13'!AK$4:CN$104,50,0),"0"),IFERROR(VLOOKUP($A53,'Season 14'!AK$4:CN$104,50,0),"0"),IFERROR(VLOOKUP($A53,'Season 15'!AK$4:CN$104,50,0),"0"),)</f>
        <v>0</v>
      </c>
      <c r="AX53" s="21">
        <f>SUM(IFERROR(VLOOKUP($A53,'Season 3'!AK$4:CN$104,51,0),"0"),IFERROR(VLOOKUP($A53,'Season 4'!AK$4:CN$104,51,0),"0"),
IFERROR(VLOOKUP($A53,'Season 5'!AK$4:CN$104,51,0),"0"),IFERROR(VLOOKUP($A53,'Season 6'!AK$4:CN$104,51,0),"0"),
IFERROR(VLOOKUP($A53,'Season 7'!AK$4:CN$104,51,0),"0"),IFERROR(VLOOKUP($A53,'Season 8'!AK$4:CN$104,51,0),"0"),
IFERROR(VLOOKUP($A53,'Season 9'!AK$4:CN$104,51,0),"0"),IFERROR(VLOOKUP($A53,'Season 10'!AK$4:CN$104,51,0),"0"),
IFERROR(VLOOKUP($A53,'Season 11'!AK$4:CN$104,51,0),"0"),IFERROR(VLOOKUP($A53,'Season 12'!AK$4:CN$104,51,0),"0"),
IFERROR(VLOOKUP($A53,'Season 13'!AK$4:CN$104,51,0),"0"),IFERROR(VLOOKUP($A53,'Season 14'!AK$4:CN$104,51,0),"0"),IFERROR(VLOOKUP($A53,'Season 15'!AK$4:CN$104,51,0),"0"),)</f>
        <v>0</v>
      </c>
      <c r="AY53" s="402">
        <f>SUM(IFERROR(VLOOKUP($A53,'Season 3'!AK$4:CN$104,52,0),"0"),IFERROR(VLOOKUP($A53,'Season 4'!AK$4:CN$104,52,0),"0"),
IFERROR(VLOOKUP($A53,'Season 5'!AK$4:CN$104,52,0),"0"),IFERROR(VLOOKUP($A53,'Season 6'!AK$4:CN$104,52,0),"0"),
IFERROR(VLOOKUP($A53,'Season 7'!AK$4:CN$104,52,0),"0"),IFERROR(VLOOKUP($A53,'Season 8'!AK$4:CN$104,52,0),"0"),
IFERROR(VLOOKUP($A53,'Season 9'!AK$4:CN$104,52,0),"0"),IFERROR(VLOOKUP($A53,'Season 10'!AK$4:CN$104,52,0),"0"),
IFERROR(VLOOKUP($A53,'Season 11'!AK$4:CN$104,52,0),"0"),IFERROR(VLOOKUP($A53,'Season 12'!AK$4:CN$104,52,0),"0"),
IFERROR(VLOOKUP($A53,'Season 13'!AK$4:CN$104,52,0),"0"),IFERROR(VLOOKUP($A53,'Season 14'!AK$4:CN$104,52,0),"0"),IFERROR(VLOOKUP($A53,'Season 15'!AK$4:CN$104,52,0),"0"),)</f>
        <v>0</v>
      </c>
      <c r="AZ53" s="403">
        <f>SUM(IFERROR(VLOOKUP($A53,'Season 1'!AJ$4:CM$104,38,0),"0"),IFERROR(VLOOKUP($A53,'Season 2'!AK$4:CN$104,48,0),"0"),)</f>
        <v>0</v>
      </c>
      <c r="BA53" s="398">
        <f>SUM(IFERROR(VLOOKUP($A53,'Season 1'!AJ$4:CM$104,39,0),"0"),IFERROR(VLOOKUP($A53,'Season 2'!AK$4:CN$104,49,0),"0"),)</f>
        <v>0</v>
      </c>
      <c r="BB53" s="518">
        <f>SUM(IFERROR(VLOOKUP($A53,'Season 1'!AJ$4:CM$104,40,0),"0"),IFERROR(VLOOKUP($A53,'Season 2'!AK$4:CN$104,50,0),"0"),)</f>
        <v>0</v>
      </c>
      <c r="BC53" s="21">
        <f>SUM(IFERROR(VLOOKUP($A53,'Season 1'!AJ$4:CM$104,41,0),"0"),IFERROR(VLOOKUP($A53,'Season 2'!AK$4:CN$104,51,0),"0"),)</f>
        <v>0</v>
      </c>
      <c r="BD53" s="402">
        <f>SUM(IFERROR(VLOOKUP($A53,'Season 1'!AJ$4:CM$104,42,0),"0"),IFERROR(VLOOKUP($A53,'Season 2'!AK$4:CN$104,52,0),"0"),)</f>
        <v>0</v>
      </c>
      <c r="BE53" s="561">
        <f>SUM(
IFERROR(VLOOKUP($A53,'Season 1'!AJ$4:CM$104,48,0),"0"),IFERROR(VLOOKUP($A53,'Season 2'!AK$4:CN$104,53,0),"0"),
IFERROR(VLOOKUP($A53,'Season 3'!AK$4:CN$104,53,0),"0"),IFERROR(VLOOKUP($A53,'Season 4'!AK$4:CN$104,53,0),"0"),
IFERROR(VLOOKUP($A53,'Season 5'!AK$4:CN$104,53,0),"0"),IFERROR(VLOOKUP($A53,'Season 6'!AK$4:CN$104,53,0),"0"),
IFERROR(VLOOKUP($A53,'Season 7'!AK$4:CN$104,53,0),"0"),IFERROR(VLOOKUP($A53,'Season 8'!AK$4:CN$104,53,0),"0"),
IFERROR(VLOOKUP($A53,'Season 9'!AK$4:CN$104,53,0),"0"),IFERROR(VLOOKUP($A53,'Season 10'!AK$4:CN$104,53,0),"0"),
IFERROR(VLOOKUP($A53,'Season 11'!AK$4:CN$104,53,0),"0"),IFERROR(VLOOKUP($A53,'Season 12'!AK$4:CN$104,53,0),"0"),
IFERROR(VLOOKUP($A53,'Season 13'!AK$4:CN$104,53,0),"0"),IFERROR(VLOOKUP($A53,'Season 14'!AK$4:CN$104,53,0),"0"),IFERROR(VLOOKUP($A53,'Season 15'!AK$4:CN$104,53,0),"0"),)</f>
        <v>0</v>
      </c>
      <c r="BF53" s="562">
        <f>SUM(
IFERROR(VLOOKUP($A53,'Season 1'!AJ$4:CM$104,49,0),"0"),IFERROR(VLOOKUP($A53,'Season 2'!AK$4:CN$104,54,0),"0"),
IFERROR(VLOOKUP($A53,'Season 3'!AK$4:CN$104,54,0),"0"),IFERROR(VLOOKUP($A53,'Season 4'!AK$4:CN$104,54,0),"0"),
IFERROR(VLOOKUP($A53,'Season 5'!AK$4:CN$104,54,0),"0"),IFERROR(VLOOKUP($A53,'Season 6'!AK$4:CN$104,54,0),"0"),
IFERROR(VLOOKUP($A53,'Season 7'!AK$4:CN$104,54,0),"0"),IFERROR(VLOOKUP($A53,'Season 8'!AK$4:CN$104,54,0),"0"),
IFERROR(VLOOKUP($A53,'Season 9'!AK$4:CN$104,54,0),"0"),IFERROR(VLOOKUP($A53,'Season 10'!AK$4:CN$104,54,0),"0"),
IFERROR(VLOOKUP($A53,'Season 11'!AK$4:CN$104,540),"0"),IFERROR(VLOOKUP($A53,'Season 12'!AK$4:CN$104,54,0),"0"),
IFERROR(VLOOKUP($A53,'Season 13'!AK$4:CN$104,54,0),"0"),IFERROR(VLOOKUP($A53,'Season 14'!AK$4:CN$104,54,0),"0"),IFERROR(VLOOKUP($A53,'Season 15'!AK$4:CN$104,54,0),"0"),)</f>
        <v>0</v>
      </c>
      <c r="BG53" s="529" t="e">
        <f t="shared" si="1"/>
        <v>#DIV/0!</v>
      </c>
      <c r="BI53" s="553"/>
      <c r="BJ53" s="553"/>
      <c r="BK53" s="553"/>
      <c r="BL53" s="553"/>
      <c r="BM53" s="553"/>
      <c r="BN53" s="553"/>
      <c r="BO53" s="169"/>
      <c r="BP53" s="169"/>
      <c r="BQ53" s="169"/>
      <c r="BR53" s="169"/>
      <c r="BS53" s="12" t="str">
        <f>IFERROR(VLOOKUP($A53,'Season 1'!$AJ$4:$CM$104,50,0),"0")</f>
        <v>0</v>
      </c>
      <c r="BT53" s="12" t="str">
        <f>IFERROR(VLOOKUP($A53,'Season 1'!$AJ$4:$CM$104,51,0),"0")</f>
        <v>0</v>
      </c>
      <c r="BU53" s="12" t="str">
        <f>IFERROR(VLOOKUP($A53,'Season 2'!$AK$4:$CN$104,55,0),"0")</f>
        <v>0</v>
      </c>
      <c r="BV53" s="12" t="str">
        <f>IFERROR(VLOOKUP($A53,'Season 2'!$AK$4:$CN$104,56,0),"0")</f>
        <v>0</v>
      </c>
      <c r="BW53" s="12" t="str">
        <f>IFERROR(VLOOKUP($A53,'Season 3'!$AK$4:$CN$104,55,0),"0")</f>
        <v>0</v>
      </c>
      <c r="BX53" s="12" t="str">
        <f>IFERROR(VLOOKUP($A53,'Season 3'!$AK$4:$CN$104,56,0),"0")</f>
        <v>0</v>
      </c>
      <c r="BY53" s="12" t="str">
        <f>IFERROR(VLOOKUP($A53,'Season 4'!$AK$4:$CN$104,55,0),"0")</f>
        <v>0</v>
      </c>
      <c r="BZ53" s="12" t="str">
        <f>IFERROR(VLOOKUP($A53,'Season 4'!$AK$4:$CN$104,56,0),"0")</f>
        <v>0</v>
      </c>
      <c r="CA53" s="12" t="str">
        <f>IFERROR(VLOOKUP($A53,'Season 5'!$AK$4:$CN$104,55,0),"0")</f>
        <v>0</v>
      </c>
      <c r="CB53" s="12" t="str">
        <f>IFERROR(VLOOKUP($A53,'Season 5'!$AK$4:$CN$104,56,0),"0")</f>
        <v>0</v>
      </c>
      <c r="CC53" s="12" t="str">
        <f>IFERROR(VLOOKUP($A53,'Season 6'!$AK$4:$CN$104,55,0),"0")</f>
        <v>0</v>
      </c>
      <c r="CD53" s="12" t="str">
        <f>IFERROR(VLOOKUP($A53,'Season 6'!$AK$4:$CN$104,56,0),"0")</f>
        <v>0</v>
      </c>
      <c r="CE53" s="12" t="str">
        <f>IFERROR(VLOOKUP($A53,'Season 7'!$AK$4:$CN$104,55,0),"0")</f>
        <v>0</v>
      </c>
      <c r="CF53" s="12" t="str">
        <f>IFERROR(VLOOKUP($A53,'Season 7'!$AK$4:$CN$104,56,0),"0")</f>
        <v>0</v>
      </c>
      <c r="CG53" s="12" t="str">
        <f>IFERROR(VLOOKUP($A53,'Season 8'!$AK$4:$CN$104,55,0),"0")</f>
        <v>0</v>
      </c>
      <c r="CH53" s="12" t="str">
        <f>IFERROR(VLOOKUP($A53,'Season 8'!$AK$4:$CN$104,56,0),"0")</f>
        <v>0</v>
      </c>
      <c r="CI53" s="12" t="str">
        <f>IFERROR(VLOOKUP($A53,'Season 9'!$AK$4:$CN$104,55,0),"0")</f>
        <v>0</v>
      </c>
      <c r="CJ53" s="12" t="str">
        <f>IFERROR(VLOOKUP($A53,'Season 9'!$AK$4:$CN$104,56,0),"0")</f>
        <v>0</v>
      </c>
      <c r="CK53" s="12" t="str">
        <f>IFERROR(VLOOKUP($A53,'Season 10'!$AK$4:$CN$104,55,0),"0")</f>
        <v>0</v>
      </c>
      <c r="CL53" s="12" t="str">
        <f>IFERROR(VLOOKUP($A53,'Season 10'!$AK$4:$CN$104,56,0),"0")</f>
        <v>0</v>
      </c>
      <c r="CM53" s="12" t="str">
        <f>IFERROR(VLOOKUP($A53,'Season 11'!$AK$4:$CN$104,55,0),"0")</f>
        <v>0</v>
      </c>
      <c r="CN53" s="12" t="str">
        <f>IFERROR(VLOOKUP($A53,'Season 11'!$AK$4:$CN$104,56,0),"0")</f>
        <v>0</v>
      </c>
      <c r="CO53" s="12" t="str">
        <f>IFERROR(VLOOKUP($A53,'Season 12'!$AK$4:$CN$104,55,0),"0")</f>
        <v>0</v>
      </c>
      <c r="CP53" s="12" t="str">
        <f>IFERROR(VLOOKUP($A53,'Season 12'!$AK$4:$CN$104,56,0),"0")</f>
        <v>0</v>
      </c>
      <c r="CQ53" s="12" t="str">
        <f>IFERROR(VLOOKUP($A53,'Season 13'!$AK$4:$CN$104,55,0),"0")</f>
        <v>0</v>
      </c>
      <c r="CR53" s="12" t="str">
        <f>IFERROR(VLOOKUP($A53,'Season 13'!$AK$4:$CN$104,56,0),"0")</f>
        <v>0</v>
      </c>
      <c r="CS53" s="12" t="str">
        <f>IFERROR(VLOOKUP($A53,'Season 14'!$AK$4:$CN$104,55,0),"0")</f>
        <v>0</v>
      </c>
      <c r="CT53" s="12" t="str">
        <f>IFERROR(VLOOKUP($A53,'Season 14'!$AK$4:$CN$104,56,0),"0")</f>
        <v>0</v>
      </c>
      <c r="CU53" s="12" t="str">
        <f>IFERROR(VLOOKUP($A53,'Season 15'!$AK$4:$CN$104,55,0),"0")</f>
        <v>0</v>
      </c>
      <c r="CV53" s="12" t="str">
        <f>IFERROR(VLOOKUP($A53,'Season 15'!$AK$4:$CN$104,56,0),"0")</f>
        <v>0</v>
      </c>
    </row>
    <row r="54" spans="1:100" x14ac:dyDescent="0.25">
      <c r="A54" s="545"/>
      <c r="B54" s="516" t="str">
        <f>IFERROR(VLOOKUP('Data Totals'!A54,'Season 1'!AJ$4:CH$104,2,FALSE),IFERROR(VLOOKUP('Data Totals'!A54,'Season 2'!AK$4:CI$104,2,FALSE),IFERROR(VLOOKUP('Data Totals'!A54,'Season 3'!AK$4:CI$104,2,FALSE),IFERROR(VLOOKUP('Data Totals'!A54,'Season 4'!AK$4:CI$104,2,FALSE),IFERROR(VLOOKUP('Data Totals'!A54,'Season 5'!AK$4:CI$104,2,FALSE),IFERROR(VLOOKUP('Data Totals'!A54,'Season 6'!AK$4:CI$104,2,FALSE),IFERROR(VLOOKUP('Data Totals'!A54,'Season 7'!AK$4:CI$104,2,FALSE),IFERROR(VLOOKUP('Data Totals'!A54,'Season 8'!AK$4:CI$104,2,FALSE),IFERROR(VLOOKUP('Data Totals'!A54,'Season 9'!AK$4:CI$104,2,FALSE),IFERROR(VLOOKUP('Data Totals'!A54,'Season 10'!AK$4:CI$104,2,FALSE),IFERROR(VLOOKUP('Data Totals'!A54,'Season 11'!AK$4:CI$104,2,FALSE),IFERROR(VLOOKUP('Data Totals'!A54,'Season 12'!AK$4:CI$104,2,FALSE),IFERROR(VLOOKUP('Data Totals'!A54,'Season 13'!AK$4:CI$104,2,FALSE),IFERROR(VLOOKUP('Data Totals'!A54,'Season 14'!AK$4:CI$104,2,FALSE),IFERROR(VLOOKUP('Data Totals'!A54,'Season 15'!AK$4:CI$104,2,FALSE),"N/A")))))))))))))))</f>
        <v>N/A</v>
      </c>
      <c r="C54" s="517" t="str">
        <f>IFERROR(VLOOKUP('Data Totals'!A54,'Season 1'!AJ$4:CH$104,3,FALSE),IFERROR(VLOOKUP('Data Totals'!A54,'Season 2'!AK$4:CI$104,3,FALSE),IFERROR(VLOOKUP('Data Totals'!A54,'Season 3'!AK$4:CI$104,3,FALSE),IFERROR(VLOOKUP('Data Totals'!A54,'Season 4'!AK$4:CI$104,3,FALSE),IFERROR(VLOOKUP('Data Totals'!A54,'Season 5'!AK$4:CI$104,3,FALSE),IFERROR(VLOOKUP('Data Totals'!A54,'Season 6'!AK$4:CI$104,3,FALSE),IFERROR(VLOOKUP('Data Totals'!A54,'Season 7'!AK$4:CI$104,3,FALSE),IFERROR(VLOOKUP('Data Totals'!A54,'Season 8'!AK$4:CI$104,3,FALSE),IFERROR(VLOOKUP('Data Totals'!A54,'Season 9'!AK$4:CI$104,3,FALSE),IFERROR(VLOOKUP('Data Totals'!A54,'Season 10'!AK$4:CI$104,3,FALSE),IFERROR(VLOOKUP('Data Totals'!A54,'Season 11'!AK$4:CI$104,3,FALSE),IFERROR(VLOOKUP('Data Totals'!A54,'Season 12'!AK$4:CI$104,3,FALSE),IFERROR(VLOOKUP('Data Totals'!A54,'Season 13'!AK$4:CI$104,3,FALSE),IFERROR(VLOOKUP('Data Totals'!A54,'Season 14'!AK$4:CI$104,3,FALSE),IFERROR(VLOOKUP('Data Totals'!A54,'Season 15'!AK$4:CI$104,3,FALSE),"N/A")))))))))))))))</f>
        <v>N/A</v>
      </c>
      <c r="D54" s="517" t="str">
        <f>IFERROR(VLOOKUP('Data Totals'!A54,'Season 15'!AK$4:CI$104,4,FALSE),IFERROR(VLOOKUP('Data Totals'!A54,'Season 14'!AK$4:CI$104,4,FALSE),IFERROR(VLOOKUP('Data Totals'!A54,'Season 13'!AK$4:CI$104,4,FALSE),IFERROR(VLOOKUP('Data Totals'!A54,'Season 12'!AK$4:CI$104,4,FALSE),IFERROR(VLOOKUP('Data Totals'!A54,'Season 11'!AK$4:CI$104,4,FALSE),IFERROR(VLOOKUP('Data Totals'!A54,'Season 10'!AK$4:CI$104,4,FALSE),IFERROR(VLOOKUP('Data Totals'!A54,'Season 9'!AK$4:CI$104,4,FALSE),IFERROR(VLOOKUP('Data Totals'!A54,'Season 8'!AK$4:CI$104,4,FALSE),IFERROR(VLOOKUP('Data Totals'!A54,'Season 7'!AK$4:CI$104,4,FALSE),IFERROR(VLOOKUP('Data Totals'!A54,'Season 6'!AK$4:CI$104,4,FALSE),IFERROR(VLOOKUP('Data Totals'!A54,'Season 5'!AK$4:CI$104,4,FALSE),IFERROR(VLOOKUP('Data Totals'!A54,'Season 4'!AK$4:CI$104,4,FALSE),IFERROR(VLOOKUP('Data Totals'!A54,'Season 3'!AK$4:CI$104,4,FALSE),IFERROR(VLOOKUP('Data Totals'!A54,'Season 2'!AK$4:CI$104,4,FALSE),IFERROR(VLOOKUP('Data Totals'!A54,'Season 1'!AJ$4:CH$104,4,FALSE),"N/A")))))))))))))))</f>
        <v>N/A</v>
      </c>
      <c r="E54" s="517" t="e">
        <f t="shared" si="0"/>
        <v>#VALUE!</v>
      </c>
      <c r="F54" s="398">
        <f>SUM(IFERROR(VLOOKUP(A54,BI$3:BN$152,2,0),"0"),
IFERROR(VLOOKUP(A54,'Season 1'!AJ$4:CM$104,7,0),"0"),IFERROR(VLOOKUP(A54,'Season 2'!AK$4:CN$104,7,0),"0"),
IFERROR(VLOOKUP(A54,'Season 3'!AK$4:CN$104,7,0),"0"),IFERROR(VLOOKUP(A54,'Season 4'!AK$4:CN$104,7,0),"0"),
IFERROR(VLOOKUP(A54,'Season 5'!AK$4:CN$104,7,0),"0"),IFERROR(VLOOKUP(A54,'Season 6'!AK$4:CN$104,7,0),"0"),
IFERROR(VLOOKUP(A54,'Season 7'!AK$4:CN$104,7,0),"0"),IFERROR(VLOOKUP(A54,'Season 8'!AK$4:CN$104,7,0),"0"),
IFERROR(VLOOKUP(A54,'Season 9'!AK$4:CN$104,7,0),"0"),IFERROR(VLOOKUP(A54,'Season 10'!AK$4:CN$104,7,0),"0"),
IFERROR(VLOOKUP(A54,'Season 11'!AK$4:CN$104,7,0),"0"),IFERROR(VLOOKUP(A54,'Season 12'!AK$4:CN$104,7,0),"0"),
IFERROR(VLOOKUP(A54,'Season 13'!AK$4:CN$104,7,0),"0"),IFERROR(VLOOKUP(A54,'Season 14'!AK$4:CN$104,7,0),"0"),IFERROR(VLOOKUP(A54,'Season 15'!AK$4:CN$104,7,0),"0"),)</f>
        <v>0</v>
      </c>
      <c r="G54" s="398">
        <f>SUM(
IFERROR(VLOOKUP(A54,'Season 1'!AJ$4:CM$104,8,0),"0"),IFERROR(VLOOKUP(A54,'Season 2'!AK$4:CN$104,8,0),"0"),
IFERROR(VLOOKUP(A54,'Season 3'!AK$4:CN$104,8,0),"0"),IFERROR(VLOOKUP(A54,'Season 4'!AK$4:CN$104,8,0),"0"),
IFERROR(VLOOKUP(A54,'Season 5'!AK$4:CN$104,8,0),"0"),IFERROR(VLOOKUP(A54,'Season 6'!AK$4:CN$104,8,0),"0"),
IFERROR(VLOOKUP(A54,'Season 7'!AK$4:CN$104,8,0),"0"),IFERROR(VLOOKUP(A54,'Season 8'!AK$4:CN$104,8,0),"0"),
IFERROR(VLOOKUP(A54,'Season 9'!AK$4:CN$104,8,0),"0"),IFERROR(VLOOKUP(A54,'Season 10'!AK$4:CN$104,8,0),"0"),
IFERROR(VLOOKUP(A54,'Season 11'!AK$4:CN$104,8,0),"0"),IFERROR(VLOOKUP(A54,'Season 12'!AK$4:CN$104,8,0),"0"),
IFERROR(VLOOKUP(A54,'Season 13'!AK$4:CN$104,8,0),"0"),IFERROR(VLOOKUP(A54,'Season 14'!AK$4:CN$104,8,0),"0"),IFERROR(VLOOKUP(A54,'Season 15'!AK$4:CN$104,8,0),"0"),)</f>
        <v>0</v>
      </c>
      <c r="H54" s="329">
        <f>SUM(
IFERROR(VLOOKUP(A54,'Season 1'!AJ$4:CM$104,9,0),"0"),IFERROR(VLOOKUP(A54,'Season 2'!AK$4:CN$104,9,0),"0"),
IFERROR(VLOOKUP(A54,'Season 3'!AK$4:CN$104,9,0),"0"),IFERROR(VLOOKUP(A54,'Season 4'!AK$4:CN$104,9,0),"0"),
IFERROR(VLOOKUP(A54,'Season 5'!AK$4:CN$104,9,0),"0"),IFERROR(VLOOKUP(A54,'Season 6'!AK$4:CN$104,9,0),"0"),
IFERROR(VLOOKUP(A54,'Season 7'!AK$4:CN$104,9,0),"0"),IFERROR(VLOOKUP(A54,'Season 8'!AK$4:CN$104,9,0),"0"),
IFERROR(VLOOKUP(A54,'Season 9'!AK$4:CN$104,9,0),"0"),IFERROR(VLOOKUP(A54,'Season 10'!AK$4:CN$104,9,0),"0"),
IFERROR(VLOOKUP(A54,'Season 11'!AK$4:CN$104,9,0),"0"),IFERROR(VLOOKUP(A54,'Season 12'!AK$4:CN$104,9,0),"0"),
IFERROR(VLOOKUP(A54,'Season 13'!AK$4:CN$104,9,0),"0"),IFERROR(VLOOKUP(A54,'Season 14'!AK$4:CN$104,9,0),"0"),IFERROR(VLOOKUP(A54,'Season 15'!AK$4:CN$104,9,0),"0"),)</f>
        <v>0</v>
      </c>
      <c r="I54" s="518">
        <f>SUM(
IFERROR(VLOOKUP(A54,'Season 1'!AJ$4:CM$104,10,0),"0"),IFERROR(VLOOKUP(A54,'Season 2'!AK$4:CN$104,10,0),"0"),
IFERROR(VLOOKUP(A54,'Season 3'!AK$4:CN$104,10,0),"0"),IFERROR(VLOOKUP(A54,'Season 4'!AK$4:CN$104,10,0),"0"),
IFERROR(VLOOKUP(A54,'Season 5'!AK$4:CN$104,10,0),"0"),IFERROR(VLOOKUP(A54,'Season 6'!AK$4:CN$104,10,0),"0"),
IFERROR(VLOOKUP(A54,'Season 7'!AK$4:CN$104,10,0),"0"),IFERROR(VLOOKUP(A54,'Season 8'!AK$4:CN$104,10,0),"0"),
IFERROR(VLOOKUP(A54,'Season 9'!AK$4:CN$104,10,0),"0"),IFERROR(VLOOKUP(A54,'Season 10'!AK$4:CN$104,10,0),"0"),
IFERROR(VLOOKUP(A54,'Season 11'!AK$4:CN$104,10,0),"0"),IFERROR(VLOOKUP(A54,'Season 12'!AK$4:CN$104,10,0),"0"),
IFERROR(VLOOKUP(A54,'Season 13'!AK$4:CN$104,10,0),"0"),IFERROR(VLOOKUP(A54,'Season 14'!AK$4:CN$104,10,0),"0"),IFERROR(VLOOKUP(A54,'Season 15'!AK$4:CN$104,10,0),"0"),)</f>
        <v>0</v>
      </c>
      <c r="J54" s="21">
        <f>SUM(IFERROR(VLOOKUP(A54,BI$3:BN$152,3,0),"0"),
IFERROR(VLOOKUP(A54,'Season 1'!AJ$4:CM$104,11,0),"0"),IFERROR(VLOOKUP(A54,'Season 2'!AK$4:CN$104,11,0),"0"),
IFERROR(VLOOKUP(A54,'Season 3'!AK$4:CN$104,11,0),"0"),IFERROR(VLOOKUP(A54,'Season 4'!AK$4:CN$104,11,0),"0"),
IFERROR(VLOOKUP(A54,'Season 5'!AK$4:CN$104,11,0),"0"),IFERROR(VLOOKUP(A54,'Season 6'!AK$4:CN$104,11,0),"0"),
IFERROR(VLOOKUP(A54,'Season 7'!AK$4:CN$104,11,0),"0"),IFERROR(VLOOKUP(A54,'Season 8'!AK$4:CN$104,11,0),"0"),
IFERROR(VLOOKUP(A54,'Season 9'!AK$4:CN$104,11,0),"0"),IFERROR(VLOOKUP(A54,'Season 10'!AK$4:CN$104,11,0),"0"),
IFERROR(VLOOKUP(A54,'Season 11'!AK$4:CN$104,11,0),"0"),IFERROR(VLOOKUP(A54,'Season 12'!AK$4:CN$104,11,0),"0"),
IFERROR(VLOOKUP(A54,'Season 13'!AK$4:CN$104,11,0),"0"),IFERROR(VLOOKUP(A54,'Season 14'!AK$4:CN$104,11,0),"0"),IFERROR(VLOOKUP(A54,'Season 15'!AK$4:CN$104,11,0),"0"),)</f>
        <v>0</v>
      </c>
      <c r="K54" s="402">
        <f>SUM(IFERROR(VLOOKUP($A54,BI$3:BN$152,4,0),"0"),
IFERROR(VLOOKUP($A54,'Season 1'!AJ$4:CM$104,12,0),"0"),IFERROR(VLOOKUP($A54,'Season 2'!AK$4:CN$104,12,0),"0"),
IFERROR(VLOOKUP($A54,'Season 3'!AK$4:CN$104,12,0),"0"),IFERROR(VLOOKUP($A54,'Season 4'!AK$4:CN$104,12,0),"0"),
IFERROR(VLOOKUP($A54,'Season 5'!AK$4:CN$104,12,0),"0"),IFERROR(VLOOKUP($A54,'Season 6'!AK$4:CN$104,12,0),"0"),
IFERROR(VLOOKUP($A54,'Season 7'!AK$4:CN$104,12,0),"0"),IFERROR(VLOOKUP($A54,'Season 8'!AK$4:CN$104,12,0),"0"),
IFERROR(VLOOKUP($A54,'Season 9'!AK$4:CN$104,12,0),"0"),IFERROR(VLOOKUP($A54,'Season 10'!AK$4:CN$104,12,0),"0"),
IFERROR(VLOOKUP($A54,'Season 11'!AK$4:CN$104,12,0),"0"),IFERROR(VLOOKUP($A54,'Season 12'!AK$4:CN$104,12,0),"0"),
IFERROR(VLOOKUP($A54,'Season 13'!AK$4:CN$104,12,0),"0"),IFERROR(VLOOKUP($A54,'Season 14'!AK$4:CN$104,12,0),"0"),IFERROR(VLOOKUP(A54,'Season 15'!AK$4:CN$104,12,0),"0"),)</f>
        <v>0</v>
      </c>
      <c r="L54" s="403">
        <f>SUM(
IFERROR(VLOOKUP($A54,'Season 1'!AJ$4:CM$104,13,0),"0"),IFERROR(VLOOKUP($A54,'Season 2'!AK$4:CN$104,13,0),"0"),
IFERROR(VLOOKUP($A54,'Season 3'!AK$4:CN$104,13,0),"0"),IFERROR(VLOOKUP($A54,'Season 4'!AK$4:CN$104,13,0),"0"),
IFERROR(VLOOKUP($A54,'Season 5'!AK$4:CN$104,13,0),"0"),IFERROR(VLOOKUP($A54,'Season 6'!AK$4:CN$104,13,0),"0"),
IFERROR(VLOOKUP($A54,'Season 7'!AK$4:CN$104,13,0),"0"),IFERROR(VLOOKUP($A54,'Season 8'!AK$4:CN$104,13,0),"0"),
IFERROR(VLOOKUP($A54,'Season 9'!AK$4:CN$104,13,0),"0"),IFERROR(VLOOKUP($A54,'Season 10'!AK$4:CN$104,13,0),"0"),
IFERROR(VLOOKUP($A54,'Season 11'!AK$4:CN$104,13,0),"0"),IFERROR(VLOOKUP($A54,'Season 12'!AK$4:CN$104,13,0),"0"),
IFERROR(VLOOKUP($A54,'Season 13'!AK$4:CN$104,13,0),"0"),IFERROR(VLOOKUP($A54,'Season 14'!AK$4:CN$104,13,0),"0"),IFERROR(VLOOKUP(A54,'Season 15'!AK$4:CN$104,13,0),"0"),)</f>
        <v>0</v>
      </c>
      <c r="M54" s="398">
        <f>SUM(
IFERROR(VLOOKUP($A54,'Season 1'!AJ$4:CM$104,14,0),"0"),IFERROR(VLOOKUP($A54,'Season 2'!AK$4:CN$104,14,0),"0"),
IFERROR(VLOOKUP($A54,'Season 3'!AK$4:CN$104,14,0),"0"),IFERROR(VLOOKUP($A54,'Season 4'!AK$4:CN$104,14,0),"0"),
IFERROR(VLOOKUP($A54,'Season 5'!AK$4:CN$104,14,0),"0"),IFERROR(VLOOKUP($A54,'Season 6'!AK$4:CN$104,14,0),"0"),
IFERROR(VLOOKUP($A54,'Season 7'!AK$4:CN$104,14,0),"0"),IFERROR(VLOOKUP($A54,'Season 8'!AK$4:CN$104,14,0),"0"),
IFERROR(VLOOKUP($A54,'Season 9'!AK$4:CN$104,14,0),"0"),IFERROR(VLOOKUP($A54,'Season 10'!AK$4:CN$104,14,0),"0"),
IFERROR(VLOOKUP($A54,'Season 11'!AK$4:CN$104,14,0),"0"),IFERROR(VLOOKUP($A54,'Season 12'!AK$4:CN$104,14,0),"0"),
IFERROR(VLOOKUP($A54,'Season 13'!AK$4:CN$104,14,0),"0"),IFERROR(VLOOKUP($A54,'Season 14'!AK$4:CN$104,14,0),"0"),IFERROR(VLOOKUP(A54,'Season 15'!AK$4:CN$104,14,0),"0"),)</f>
        <v>0</v>
      </c>
      <c r="N54" s="518">
        <f>SUM(
IFERROR(VLOOKUP($A54,'Season 1'!AJ$4:CM$104,15,0),"0"),IFERROR(VLOOKUP($A54,'Season 2'!AK$4:CN$104,15,0),"0"),
IFERROR(VLOOKUP($A54,'Season 3'!AK$4:CN$104,15,0),"0"),IFERROR(VLOOKUP($A54,'Season 4'!AK$4:CN$104,15,0),"0"),
IFERROR(VLOOKUP($A54,'Season 5'!AK$4:CN$104,15,0),"0"),IFERROR(VLOOKUP($A54,'Season 6'!AK$4:CN$104,15,0),"0"),
IFERROR(VLOOKUP($A54,'Season 7'!AK$4:CN$104,15,0),"0"),IFERROR(VLOOKUP($A54,'Season 8'!AK$4:CN$104,15,0),"0"),
IFERROR(VLOOKUP($A54,'Season 9'!AK$4:CN$104,15,0),"0"),IFERROR(VLOOKUP($A54,'Season 10'!AK$4:CN$104,15,0),"0"),
IFERROR(VLOOKUP($A54,'Season 11'!AK$4:CN$104,15,0),"0"),IFERROR(VLOOKUP($A54,'Season 12'!AK$4:CN$104,15,0),"0"),
IFERROR(VLOOKUP($A54,'Season 13'!AK$4:CN$104,15,0),"0"),IFERROR(VLOOKUP($A54,'Season 14'!AK$4:CN$104,15,0),"0"),IFERROR(VLOOKUP(A54,'Season 15'!AK$4:CN$104,15,0),"0"),)</f>
        <v>0</v>
      </c>
      <c r="O54" s="21">
        <f>SUM(
IFERROR(VLOOKUP($A54,'Season 1'!AJ$4:CM$104,16,0),"0"),IFERROR(VLOOKUP($A54,'Season 2'!AK$4:CN$104,16,0),"0"),
IFERROR(VLOOKUP($A54,'Season 3'!AK$4:CN$104,16,0),"0"),IFERROR(VLOOKUP($A54,'Season 4'!AK$4:CN$104,16,0),"0"),
IFERROR(VLOOKUP($A54,'Season 5'!AK$4:CN$104,16,0),"0"),IFERROR(VLOOKUP($A54,'Season 6'!AK$4:CN$104,16,0),"0"),
IFERROR(VLOOKUP($A54,'Season 7'!AK$4:CN$104,16,0),"0"),IFERROR(VLOOKUP($A54,'Season 8'!AK$4:CN$104,16,0),"0"),
IFERROR(VLOOKUP($A54,'Season 9'!AK$4:CN$104,16,0),"0"),IFERROR(VLOOKUP($A54,'Season 10'!AK$4:CN$104,16,0),"0"),
IFERROR(VLOOKUP($A54,'Season 11'!AK$4:CN$104,16,0),"0"),IFERROR(VLOOKUP($A54,'Season 12'!AK$4:CN$104,16,0),"0"),
IFERROR(VLOOKUP($A54,'Season 13'!AK$4:CN$104,16,0),"0"),IFERROR(VLOOKUP($A54,'Season 14'!AK$4:CN$104,16,0),"0"),IFERROR(VLOOKUP(A54,'Season 15'!AK$4:CN$104,16,0),"0"),)</f>
        <v>0</v>
      </c>
      <c r="P54" s="402">
        <f>SUM(
IFERROR(VLOOKUP($A54,'Season 1'!AJ$4:CM$104,17,0),"0"),IFERROR(VLOOKUP($A54,'Season 2'!AK$4:CN$104,17,0),"0"),
IFERROR(VLOOKUP($A54,'Season 3'!AK$4:CN$104,17,0),"0"),IFERROR(VLOOKUP($A54,'Season 4'!AK$4:CN$104,17,0),"0"),
IFERROR(VLOOKUP($A54,'Season 5'!AK$4:CN$104,17,0),"0"),IFERROR(VLOOKUP($A54,'Season 6'!AK$4:CN$104,17,0),"0"),
IFERROR(VLOOKUP($A54,'Season 7'!AK$4:CN$104,17,0),"0"),IFERROR(VLOOKUP($A54,'Season 8'!AK$4:CN$104,17,0),"0"),
IFERROR(VLOOKUP($A54,'Season 9'!AK$4:CN$104,17,0),"0"),IFERROR(VLOOKUP($A54,'Season 10'!AK$4:CN$104,17,0),"0"),
IFERROR(VLOOKUP($A54,'Season 11'!AK$4:CN$104,17,0),"0"),IFERROR(VLOOKUP($A54,'Season 12'!AK$4:CN$104,17,0),"0"),
IFERROR(VLOOKUP($A54,'Season 13'!AK$4:CN$104,17,0),"0"),IFERROR(VLOOKUP($A54,'Season 14'!AK$4:CN$104,17,0),"0"),IFERROR(VLOOKUP(A54,'Season 15'!AK$4:CN$104,17,0),"0"),)</f>
        <v>0</v>
      </c>
      <c r="Q54" s="403">
        <f>SUM(
IFERROR(VLOOKUP($A54,'Season 1'!AJ$4:CM$104,18,0),"0"),IFERROR(VLOOKUP($A54,'Season 2'!AK$4:CN$104,18,0),"0"),
IFERROR(VLOOKUP($A54,'Season 3'!AK$4:CN$104,18,0),"0"),IFERROR(VLOOKUP($A54,'Season 4'!AK$4:CN$104,18,0),"0"),
IFERROR(VLOOKUP($A54,'Season 5'!AK$4:CN$104,18,0),"0"),IFERROR(VLOOKUP($A54,'Season 6'!AK$4:CN$104,18,0),"0"),
IFERROR(VLOOKUP($A54,'Season 7'!AK$4:CN$104,18,0),"0"),IFERROR(VLOOKUP($A54,'Season 8'!AK$4:CN$104,18,0),"0"),
IFERROR(VLOOKUP($A54,'Season 9'!AK$4:CN$104,18,0),"0"),IFERROR(VLOOKUP($A54,'Season 10'!AK$4:CN$104,18,0),"0"),
IFERROR(VLOOKUP($A54,'Season 11'!AK$4:CN$104,18,0),"0"),IFERROR(VLOOKUP($A54,'Season 12'!AK$4:CN$104,18,0),"0"),
IFERROR(VLOOKUP($A54,'Season 13'!AK$4:CN$104,18,0),"0"),IFERROR(VLOOKUP($A54,'Season 14'!AK$4:CN$104,18,0),"0"),IFERROR(VLOOKUP(A54,'Season 15'!AK$4:CN$104,18,0),"0"),)</f>
        <v>0</v>
      </c>
      <c r="R54" s="398">
        <f>SUM(
IFERROR(VLOOKUP($A54,'Season 1'!AJ$4:CM$104,19,0),"0"),IFERROR(VLOOKUP($A54,'Season 2'!AK$4:CN$104,19,0),"0"),
IFERROR(VLOOKUP($A54,'Season 3'!AK$4:CN$104,19,0),"0"),IFERROR(VLOOKUP($A54,'Season 4'!AK$4:CN$104,19,0),"0"),
IFERROR(VLOOKUP($A54,'Season 5'!AK$4:CN$104,19,0),"0"),IFERROR(VLOOKUP($A54,'Season 6'!AK$4:CN$104,19,0),"0"),
IFERROR(VLOOKUP($A54,'Season 7'!AK$4:CN$104,19,0),"0"),IFERROR(VLOOKUP($A54,'Season 8'!AK$4:CN$104,19,0),"0"),
IFERROR(VLOOKUP($A54,'Season 9'!AK$4:CN$104,19,0),"0"),IFERROR(VLOOKUP($A54,'Season 10'!AK$4:CN$104,19,0),"0"),
IFERROR(VLOOKUP($A54,'Season 11'!AK$4:CN$104,19,0),"0"),IFERROR(VLOOKUP($A54,'Season 12'!AK$4:CN$104,19,0),"0"),
IFERROR(VLOOKUP($A54,'Season 13'!AK$4:CN$104,19,0),"0"),IFERROR(VLOOKUP($A54,'Season 14'!AK$4:CN$104,19,0),"0"),IFERROR(VLOOKUP(A54,'Season 15'!AK$4:CN$104,19,0),"0"),)</f>
        <v>0</v>
      </c>
      <c r="S54" s="518">
        <f>SUM(
IFERROR(VLOOKUP($A54,'Season 1'!AJ$4:CM$104,20,0),"0"),IFERROR(VLOOKUP($A54,'Season 2'!AK$4:CN$104,20,0),"0"),
IFERROR(VLOOKUP($A54,'Season 3'!AK$4:CN$104,20,0),"0"),IFERROR(VLOOKUP($A54,'Season 4'!AK$4:CN$104,20,0),"0"),
IFERROR(VLOOKUP($A54,'Season 5'!AK$4:CN$104,20,0),"0"),IFERROR(VLOOKUP($A54,'Season 6'!AK$4:CN$104,20,0),"0"),
IFERROR(VLOOKUP($A54,'Season 7'!AK$4:CN$104,20,0),"0"),IFERROR(VLOOKUP($A54,'Season 8'!AK$4:CN$104,20,0),"0"),
IFERROR(VLOOKUP($A54,'Season 9'!AK$4:CN$104,20,0),"0"),IFERROR(VLOOKUP($A54,'Season 10'!AK$4:CN$104,20,0),"0"),
IFERROR(VLOOKUP($A54,'Season 11'!AK$4:CN$104,20,0),"0"),IFERROR(VLOOKUP($A54,'Season 12'!AK$4:CN$104,20,0),"0"),
IFERROR(VLOOKUP($A54,'Season 13'!AK$4:CN$104,20,0),"0"),IFERROR(VLOOKUP($A54,'Season 14'!AK$4:CN$104,20,0),"0"),IFERROR(VLOOKUP(A54,'Season 15'!AK$4:CN$104,20,0),"0"),)</f>
        <v>0</v>
      </c>
      <c r="T54" s="21">
        <f>SUM(
IFERROR(VLOOKUP($A54,'Season 1'!AJ$4:CM$104,21,0),"0"),IFERROR(VLOOKUP($A54,'Season 2'!AK$4:CN$104,21,0),"0"),
IFERROR(VLOOKUP($A54,'Season 3'!AK$4:CN$104,21,0),"0"),IFERROR(VLOOKUP($A54,'Season 4'!AK$4:CN$104,21,0),"0"),
IFERROR(VLOOKUP($A54,'Season 5'!AK$4:CN$104,21,0),"0"),IFERROR(VLOOKUP($A54,'Season 6'!AK$4:CN$104,21,0),"0"),
IFERROR(VLOOKUP($A54,'Season 7'!AK$4:CN$104,21,0),"0"),IFERROR(VLOOKUP($A54,'Season 8'!AK$4:CN$104,21,0),"0"),
IFERROR(VLOOKUP($A54,'Season 9'!AK$4:CN$104,21,0),"0"),IFERROR(VLOOKUP($A54,'Season 10'!AK$4:CN$104,21,0),"0"),
IFERROR(VLOOKUP($A54,'Season 11'!AK$4:CN$104,21,0),"0"),IFERROR(VLOOKUP($A54,'Season 12'!AK$4:CN$104,21,0),"0"),
IFERROR(VLOOKUP($A54,'Season 13'!AK$4:CN$104,21,0),"0"),IFERROR(VLOOKUP($A54,'Season 14'!AK$4:CN$104,21,0),"0"),IFERROR(VLOOKUP(A54,'Season 15'!AK$4:CN$104,21,0),"0"),)</f>
        <v>0</v>
      </c>
      <c r="U54" s="402">
        <f>SUM(
IFERROR(VLOOKUP($A54,'Season 1'!AJ$4:CM$104,22,0),"0"),IFERROR(VLOOKUP($A54,'Season 2'!AK$4:CN$104,22,0),"0"),
IFERROR(VLOOKUP($A54,'Season 3'!AK$4:CN$104,22,0),"0"),IFERROR(VLOOKUP($A54,'Season 4'!AK$4:CN$104,22,0),"0"),
IFERROR(VLOOKUP($A54,'Season 5'!AK$4:CN$104,22,0),"0"),IFERROR(VLOOKUP($A54,'Season 6'!AK$4:CN$104,22,0),"0"),
IFERROR(VLOOKUP($A54,'Season 7'!AK$4:CN$104,22,0),"0"),IFERROR(VLOOKUP($A54,'Season 8'!AK$4:CN$104,22,0),"0"),
IFERROR(VLOOKUP($A54,'Season 9'!AK$4:CN$104,22,0),"0"),IFERROR(VLOOKUP($A54,'Season 10'!AK$4:CN$104,22,0),"0"),
IFERROR(VLOOKUP($A54,'Season 11'!AK$4:CN$104,22,0),"0"),IFERROR(VLOOKUP($A54,'Season 12'!AK$4:CN$104,22,0),"0"),
IFERROR(VLOOKUP($A54,'Season 13'!AK$4:CN$104,22,0),"0"),IFERROR(VLOOKUP($A54,'Season 14'!AK$4:CN$104,22,0),"0"),IFERROR(VLOOKUP(A54,'Season 15'!AK$4:CN$104,22,0),"0"),)</f>
        <v>0</v>
      </c>
      <c r="V54" s="403">
        <f>SUM(
IFERROR(VLOOKUP($A54,'Season 1'!AJ$4:CM$104,23,0),"0"),IFERROR(VLOOKUP($A54,'Season 2'!AK$4:CN$104,23,0),"0"),
IFERROR(VLOOKUP($A54,'Season 3'!AK$4:CN$104,23,0),"0"),IFERROR(VLOOKUP($A54,'Season 4'!AK$4:CN$104,23,0),"0"),
IFERROR(VLOOKUP($A54,'Season 5'!AK$4:CN$104,23,0),"0"),IFERROR(VLOOKUP($A54,'Season 6'!AK$4:CN$104,23,0),"0"),
IFERROR(VLOOKUP($A54,'Season 7'!AK$4:CN$104,23,0),"0"),IFERROR(VLOOKUP($A54,'Season 8'!AK$4:CN$104,23,0),"0"),
IFERROR(VLOOKUP($A54,'Season 9'!AK$4:CN$104,23,0),"0"),IFERROR(VLOOKUP($A54,'Season 10'!AK$4:CN$104,23,0),"0"),
IFERROR(VLOOKUP($A54,'Season 11'!AK$4:CN$104,23,0),"0"),IFERROR(VLOOKUP($A54,'Season 12'!AK$4:CN$104,23,0),"0"),
IFERROR(VLOOKUP($A54,'Season 13'!AK$4:CN$104,23,0),"0"),IFERROR(VLOOKUP($A54,'Season 14'!AK$4:CN$104,23,0),"0"),IFERROR(VLOOKUP($A54,'Season 15'!AK$4:CN$104,23,0),"0"),)</f>
        <v>0</v>
      </c>
      <c r="W54" s="398">
        <f>SUM(
IFERROR(VLOOKUP($A54,'Season 1'!AJ$4:CM$104,24,0),"0"),IFERROR(VLOOKUP($A54,'Season 2'!AK$4:CN$104,24,0),"0"),
IFERROR(VLOOKUP($A54,'Season 3'!AK$4:CN$104,24,0),"0"),IFERROR(VLOOKUP($A54,'Season 4'!AK$4:CN$104,24,0),"0"),
IFERROR(VLOOKUP($A54,'Season 5'!AK$4:CN$104,24,0),"0"),IFERROR(VLOOKUP($A54,'Season 6'!AK$4:CN$104,24,0),"0"),
IFERROR(VLOOKUP($A54,'Season 7'!AK$4:CN$104,24,0),"0"),IFERROR(VLOOKUP($A54,'Season 8'!AK$4:CN$104,24,0),"0"),
IFERROR(VLOOKUP($A54,'Season 9'!AK$4:CN$104,24,0),"0"),IFERROR(VLOOKUP($A54,'Season 10'!AK$4:CN$104,24,0),"0"),
IFERROR(VLOOKUP($A54,'Season 11'!AK$4:CN$104,24,0),"0"),IFERROR(VLOOKUP($A54,'Season 12'!AK$4:CN$104,24,0),"0"),
IFERROR(VLOOKUP($A54,'Season 13'!AK$4:CN$104,24,0),"0"),IFERROR(VLOOKUP($A54,'Season 14'!AK$4:CN$104,24,0),"0"),IFERROR(VLOOKUP($A54,'Season 15'!AK$4:CN$104,24,0),"0"),)</f>
        <v>0</v>
      </c>
      <c r="X54" s="518">
        <f>SUM(
IFERROR(VLOOKUP($A54,'Season 1'!AJ$4:CM$104,25,0),"0"),IFERROR(VLOOKUP($A54,'Season 2'!AK$4:CN$104,25,0),"0"),
IFERROR(VLOOKUP($A54,'Season 3'!AK$4:CN$104,25,0),"0"),IFERROR(VLOOKUP($A54,'Season 4'!AK$4:CN$104,25,0),"0"),
IFERROR(VLOOKUP($A54,'Season 5'!AK$4:CN$104,25,0),"0"),IFERROR(VLOOKUP($A54,'Season 6'!AK$4:CN$104,25,0),"0"),
IFERROR(VLOOKUP($A54,'Season 7'!AK$4:CN$104,25,0),"0"),IFERROR(VLOOKUP($A54,'Season 8'!AK$4:CN$104,25,0),"0"),
IFERROR(VLOOKUP($A54,'Season 9'!AK$4:CN$104,25,0),"0"),IFERROR(VLOOKUP($A54,'Season 10'!AK$4:CN$104,25,0),"0"),
IFERROR(VLOOKUP($A54,'Season 11'!AK$4:CN$104,25,0),"0"),IFERROR(VLOOKUP($A54,'Season 12'!AK$4:CN$104,25,0),"0"),
IFERROR(VLOOKUP($A54,'Season 13'!AK$4:CN$104,25,0),"0"),IFERROR(VLOOKUP($A54,'Season 14'!AK$4:CN$104,25,0),"0"),IFERROR(VLOOKUP($A54,'Season 15'!AK$4:CN$104,25,0),"0"),)</f>
        <v>0</v>
      </c>
      <c r="Y54" s="21">
        <f>SUM(
IFERROR(VLOOKUP($A54,'Season 1'!AJ$4:CM$104,26,0),"0"),IFERROR(VLOOKUP($A54,'Season 2'!AK$4:CN$104,26,0),"0"),
IFERROR(VLOOKUP($A54,'Season 3'!AK$4:CN$104,26,0),"0"),IFERROR(VLOOKUP($A54,'Season 4'!AK$4:CN$104,26,0),"0"),
IFERROR(VLOOKUP($A54,'Season 5'!AK$4:CN$104,26,0),"0"),IFERROR(VLOOKUP($A54,'Season 6'!AK$4:CN$104,26,0),"0"),
IFERROR(VLOOKUP($A54,'Season 7'!AK$4:CN$104,26,0),"0"),IFERROR(VLOOKUP($A54,'Season 8'!AK$4:CN$104,26,0),"0"),
IFERROR(VLOOKUP($A54,'Season 9'!AK$4:CN$104,26,0),"0"),IFERROR(VLOOKUP($A54,'Season 10'!AK$4:CN$104,26,0),"0"),
IFERROR(VLOOKUP($A54,'Season 11'!AK$4:CN$104,26,0),"0"),IFERROR(VLOOKUP($A54,'Season 12'!AK$4:CN$104,26,0),"0"),
IFERROR(VLOOKUP($A54,'Season 13'!AK$4:CN$104,26,0),"0"),IFERROR(VLOOKUP($A54,'Season 14'!AK$4:CN$104,26,0),"0"),IFERROR(VLOOKUP($A54,'Season 15'!AK$4:CN$104,26,0),"0"),)</f>
        <v>0</v>
      </c>
      <c r="Z54" s="402">
        <f>SUM(
IFERROR(VLOOKUP($A54,'Season 1'!AJ$4:CM$104,27,0),"0"),IFERROR(VLOOKUP($A54,'Season 2'!AK$4:CN$104,27,0),"0"),
IFERROR(VLOOKUP($A54,'Season 3'!AK$4:CN$104,27,0),"0"),IFERROR(VLOOKUP($A54,'Season 4'!AK$4:CN$104,27,0),"0"),
IFERROR(VLOOKUP($A54,'Season 5'!AK$4:CN$104,27,0),"0"),IFERROR(VLOOKUP($A54,'Season 6'!AK$4:CN$104,27,0),"0"),
IFERROR(VLOOKUP($A54,'Season 7'!AK$4:CN$104,27,0),"0"),IFERROR(VLOOKUP($A54,'Season 8'!AK$4:CN$104,27,0),"0"),
IFERROR(VLOOKUP($A54,'Season 9'!AK$4:CN$104,27,0),"0"),IFERROR(VLOOKUP($A54,'Season 10'!AK$4:CN$104,27,0),"0"),
IFERROR(VLOOKUP($A54,'Season 11'!AK$4:CN$104,27,0),"0"),IFERROR(VLOOKUP($A54,'Season 12'!AK$4:CN$104,27,0),"0"),
IFERROR(VLOOKUP($A54,'Season 13'!AK$4:CN$104,27,0),"0"),IFERROR(VLOOKUP($A54,'Season 14'!AK$4:CN$104,27,0),"0"),IFERROR(VLOOKUP($A54,'Season 15'!AK$4:CN$104,27,0),"0"),)</f>
        <v>0</v>
      </c>
      <c r="AA54" s="403">
        <f>SUM(
IFERROR(VLOOKUP($A54,'Season 1'!AJ$4:CM$104,28,0),"0"),IFERROR(VLOOKUP($A54,'Season 2'!AK$4:CN$104,28,0),"0"),
IFERROR(VLOOKUP($A54,'Season 3'!AK$4:CN$104,28,0),"0"),IFERROR(VLOOKUP($A54,'Season 4'!AK$4:CN$104,28,0),"0"),
IFERROR(VLOOKUP($A54,'Season 5'!AK$4:CN$104,28,0),"0"),IFERROR(VLOOKUP($A54,'Season 6'!AK$4:CN$104,28,0),"0"),
IFERROR(VLOOKUP($A54,'Season 7'!AK$4:CN$104,28,0),"0"),IFERROR(VLOOKUP($A54,'Season 8'!AK$4:CN$104,28,0),"0"),
IFERROR(VLOOKUP($A54,'Season 9'!AK$4:CN$104,28,0),"0"),IFERROR(VLOOKUP($A54,'Season 10'!AK$4:CN$104,28,0),"0"),
IFERROR(VLOOKUP($A54,'Season 11'!AK$4:CN$104,28,0),"0"),IFERROR(VLOOKUP($A54,'Season 12'!AK$4:CN$104,28,0),"0"),
IFERROR(VLOOKUP($A54,'Season 13'!AK$4:CN$104,28,0),"0"),IFERROR(VLOOKUP($A54,'Season 14'!AK$4:CN$104,28,0),"0"),IFERROR(VLOOKUP($A54,'Season 15'!AK$4:CN$104,28,0),"0"),)</f>
        <v>0</v>
      </c>
      <c r="AB54" s="398">
        <f>SUM(
IFERROR(VLOOKUP($A54,'Season 1'!AJ$4:CM$104,29,0),"0"),IFERROR(VLOOKUP($A54,'Season 2'!AK$4:CN$104,29,0),"0"),
IFERROR(VLOOKUP($A54,'Season 3'!AK$4:CN$104,29,0),"0"),IFERROR(VLOOKUP($A54,'Season 4'!AK$4:CN$104,29,0),"0"),
IFERROR(VLOOKUP($A54,'Season 5'!AK$4:CN$104,29,0),"0"),IFERROR(VLOOKUP($A54,'Season 6'!AK$4:CN$104,29,0),"0"),
IFERROR(VLOOKUP($A54,'Season 7'!AK$4:CN$104,29,0),"0"),IFERROR(VLOOKUP($A54,'Season 8'!AK$4:CN$104,29,0),"0"),
IFERROR(VLOOKUP($A54,'Season 9'!AK$4:CN$104,29,0),"0"),IFERROR(VLOOKUP($A54,'Season 10'!AK$4:CN$104,29,0),"0"),
IFERROR(VLOOKUP($A54,'Season 11'!AK$4:CN$104,29,0),"0"),IFERROR(VLOOKUP($A54,'Season 12'!AK$4:CN$104,29,0),"0"),
IFERROR(VLOOKUP($A54,'Season 13'!AK$4:CN$104,29,0),"0"),IFERROR(VLOOKUP($A54,'Season 14'!AK$4:CN$104,29,0),"0"),IFERROR(VLOOKUP($A54,'Season 15'!AK$4:CN$104,29,0),"0"),)</f>
        <v>0</v>
      </c>
      <c r="AC54" s="518">
        <f>SUM(
IFERROR(VLOOKUP($A54,'Season 1'!AJ$4:CM$104,30,0),"0"),IFERROR(VLOOKUP($A54,'Season 2'!AK$4:CN$104,30,0),"0"),
IFERROR(VLOOKUP($A54,'Season 3'!AK$4:CN$104,30,0),"0"),IFERROR(VLOOKUP($A54,'Season 4'!AK$4:CN$104,30,0),"0"),
IFERROR(VLOOKUP($A54,'Season 5'!AK$4:CN$104,30,0),"0"),IFERROR(VLOOKUP($A54,'Season 6'!AK$4:CN$104,30,0),"0"),
IFERROR(VLOOKUP($A54,'Season 7'!AK$4:CN$104,30,0),"0"),IFERROR(VLOOKUP($A54,'Season 8'!AK$4:CN$104,30,0),"0"),
IFERROR(VLOOKUP($A54,'Season 9'!AK$4:CN$104,30,0),"0"),IFERROR(VLOOKUP($A54,'Season 10'!AK$4:CN$104,30,0),"0"),
IFERROR(VLOOKUP($A54,'Season 11'!AK$4:CN$104,30,0),"0"),IFERROR(VLOOKUP($A54,'Season 12'!AK$4:CN$104,30,0),"0"),
IFERROR(VLOOKUP($A54,'Season 13'!AK$4:CN$104,30,0),"0"),IFERROR(VLOOKUP($A54,'Season 14'!AK$4:CN$104,30,0),"0"),IFERROR(VLOOKUP($A54,'Season 15'!AK$4:CN$104,30,0),"0"),)</f>
        <v>0</v>
      </c>
      <c r="AD54" s="21">
        <f>SUM(
IFERROR(VLOOKUP($A54,'Season 1'!AJ$4:CM$104,31,0),"0"),IFERROR(VLOOKUP($A54,'Season 2'!AK$4:CN$104,31,0),"0"),
IFERROR(VLOOKUP($A54,'Season 3'!AK$4:CN$104,31,0),"0"),IFERROR(VLOOKUP($A54,'Season 4'!AK$4:CN$104,31,0),"0"),
IFERROR(VLOOKUP($A54,'Season 5'!AK$4:CN$104,31,0),"0"),IFERROR(VLOOKUP($A54,'Season 6'!AK$4:CN$104,31,0),"0"),
IFERROR(VLOOKUP($A54,'Season 7'!AK$4:CN$104,31,0),"0"),IFERROR(VLOOKUP($A54,'Season 8'!AK$4:CN$104,31,0),"0"),
IFERROR(VLOOKUP($A54,'Season 9'!AK$4:CN$104,31,0),"0"),IFERROR(VLOOKUP($A54,'Season 10'!AK$4:CN$104,31,0),"0"),
IFERROR(VLOOKUP($A54,'Season 11'!AK$4:CN$104,31,0),"0"),IFERROR(VLOOKUP($A54,'Season 12'!AK$4:CN$104,31,0),"0"),
IFERROR(VLOOKUP($A54,'Season 13'!AK$4:CN$104,31,0),"0"),IFERROR(VLOOKUP($A54,'Season 14'!AK$4:CN$104,31,0),"0"),IFERROR(VLOOKUP($A54,'Season 15'!AK$4:CN$104,31,0),"0"),)</f>
        <v>0</v>
      </c>
      <c r="AE54" s="402">
        <f>SUM(
IFERROR(VLOOKUP($A54,'Season 1'!AJ$4:CM$104,32,0),"0"),IFERROR(VLOOKUP($A54,'Season 2'!AK$4:CN$104,32,0),"0"),
IFERROR(VLOOKUP($A54,'Season 3'!AK$4:CN$104,32,0),"0"),IFERROR(VLOOKUP($A54,'Season 4'!AK$4:CN$104,32,0),"0"),
IFERROR(VLOOKUP($A54,'Season 5'!AK$4:CN$104,32,0),"0"),IFERROR(VLOOKUP($A54,'Season 6'!AK$4:CN$104,32,0),"0"),
IFERROR(VLOOKUP($A54,'Season 7'!AK$4:CN$104,32,0),"0"),IFERROR(VLOOKUP($A54,'Season 8'!AK$4:CN$104,32,0),"0"),
IFERROR(VLOOKUP($A54,'Season 9'!AK$4:CN$104,32,0),"0"),IFERROR(VLOOKUP($A54,'Season 10'!AK$4:CN$104,32,0),"0"),
IFERROR(VLOOKUP($A54,'Season 11'!AK$4:CN$104,32,0),"0"),IFERROR(VLOOKUP($A54,'Season 12'!AK$4:CN$104,32,0),"0"),
IFERROR(VLOOKUP($A54,'Season 13'!AK$4:CN$104,32,0),"0"),IFERROR(VLOOKUP($A54,'Season 14'!AK$4:CN$104,32,0),"0"),IFERROR(VLOOKUP($A54,'Season 15'!AK$4:CN$104,32,0),"0"),)</f>
        <v>0</v>
      </c>
      <c r="AF54" s="403">
        <f>SUM(IFERROR(VLOOKUP($A54,'Season 2'!AK$4:CN$104,33,0),"0"),
IFERROR(VLOOKUP($A54,'Season 3'!AK$4:CN$104,33,0),"0"),IFERROR(VLOOKUP($A54,'Season 4'!AK$4:CN$104,33,0),"0"),
IFERROR(VLOOKUP($A54,'Season 5'!AK$4:CN$104,33,0),"0"),IFERROR(VLOOKUP($A54,'Season 6'!AK$4:CN$104,33,0),"0"),
IFERROR(VLOOKUP($A54,'Season 7'!AK$4:CN$104,33,0),"0"),IFERROR(VLOOKUP($A54,'Season 8'!AK$4:CN$104,33,0),"0"),
IFERROR(VLOOKUP($A54,'Season 9'!AK$4:CN$104,33,0),"0"),IFERROR(VLOOKUP($A54,'Season 10'!AK$4:CN$104,33,0),"0"),
IFERROR(VLOOKUP($A54,'Season 11'!AK$4:CN$104,33,0),"0"),IFERROR(VLOOKUP($A54,'Season 12'!AK$4:CN$104,33,0),"0"),
IFERROR(VLOOKUP($A54,'Season 13'!AK$4:CN$104,33,0),"0"),IFERROR(VLOOKUP($A54,'Season 14'!AK$4:CN$104,33,0),"0"),IFERROR(VLOOKUP($A54,'Season 15'!AK$4:CN$104,33,0),"0"),)</f>
        <v>0</v>
      </c>
      <c r="AG54" s="398">
        <f>SUM(IFERROR(VLOOKUP($A54,'Season 2'!AK$4:CN$104,34,0),"0"),
IFERROR(VLOOKUP($A54,'Season 3'!AK$4:CN$104,34,0),"0"),IFERROR(VLOOKUP($A54,'Season 4'!AK$4:CN$104,34,0),"0"),
IFERROR(VLOOKUP($A54,'Season 5'!AK$4:CN$104,34,0),"0"),IFERROR(VLOOKUP($A54,'Season 6'!AK$4:CN$104,34,0),"0"),
IFERROR(VLOOKUP($A54,'Season 7'!AK$4:CN$104,34,0),"0"),IFERROR(VLOOKUP($A54,'Season 8'!AK$4:CN$104,34,0),"0"),
IFERROR(VLOOKUP($A54,'Season 9'!AK$4:CN$104,34,0),"0"),IFERROR(VLOOKUP($A54,'Season 10'!AK$4:CN$104,34,0),"0"),
IFERROR(VLOOKUP($A54,'Season 11'!AK$4:CN$104,34,0),"0"),IFERROR(VLOOKUP($A54,'Season 12'!AK$4:CN$104,34,0),"0"),
IFERROR(VLOOKUP($A54,'Season 13'!AK$4:CN$104,34,0),"0"),IFERROR(VLOOKUP($A54,'Season 14'!AK$4:CN$104,34,0),"0"),IFERROR(VLOOKUP($A54,'Season 15'!AK$4:CN$104,34,0),"0"),)</f>
        <v>0</v>
      </c>
      <c r="AH54" s="518">
        <f>SUM(IFERROR(VLOOKUP($A54,'Season 2'!AK$4:CN$104,35,0),"0"),
IFERROR(VLOOKUP($A54,'Season 3'!AK$4:CN$104,35,0),"0"),IFERROR(VLOOKUP($A54,'Season 4'!AK$4:CN$104,35,0),"0"),
IFERROR(VLOOKUP($A54,'Season 5'!AK$4:CN$104,35,0),"0"),IFERROR(VLOOKUP($A54,'Season 6'!AK$4:CN$104,35,0),"0"),
IFERROR(VLOOKUP($A54,'Season 7'!AK$4:CN$104,35,0),"0"),IFERROR(VLOOKUP($A54,'Season 8'!AK$4:CN$104,35,0),"0"),
IFERROR(VLOOKUP($A54,'Season 9'!AK$4:CN$104,35,0),"0"),IFERROR(VLOOKUP($A54,'Season 10'!AK$4:CN$104,35,0),"0"),
IFERROR(VLOOKUP($A54,'Season 11'!AK$4:CN$104,35,0),"0"),IFERROR(VLOOKUP($A54,'Season 12'!AK$4:CN$104,35,0),"0"),
IFERROR(VLOOKUP($A54,'Season 13'!AK$4:CN$104,35,0),"0"),IFERROR(VLOOKUP($A54,'Season 14'!AK$4:CN$104,35,0),"0"),IFERROR(VLOOKUP($A54,'Season 15'!AK$4:CN$104,35,0),"0"),)</f>
        <v>0</v>
      </c>
      <c r="AI54" s="21">
        <f>SUM(IFERROR(VLOOKUP($A54,'Season 2'!AK$4:CN$104,36,0),"0"),
IFERROR(VLOOKUP($A54,'Season 3'!AK$4:CN$104,36,0),"0"),IFERROR(VLOOKUP($A54,'Season 4'!AK$4:CN$104,36,0),"0"),
IFERROR(VLOOKUP($A54,'Season 5'!AK$4:CN$104,36,0),"0"),IFERROR(VLOOKUP($A54,'Season 6'!AK$4:CN$104,36,0),"0"),
IFERROR(VLOOKUP($A54,'Season 7'!AK$4:CN$104,36,0),"0"),IFERROR(VLOOKUP($A54,'Season 8'!AK$4:CN$104,36,0),"0"),
IFERROR(VLOOKUP($A54,'Season 9'!AK$4:CN$104,36,0),"0"),IFERROR(VLOOKUP($A54,'Season 10'!AK$4:CN$104,36,0),"0"),
IFERROR(VLOOKUP($A54,'Season 11'!AK$4:CN$104,36,0),"0"),IFERROR(VLOOKUP($A54,'Season 12'!AK$4:CN$104,36,0),"0"),
IFERROR(VLOOKUP($A54,'Season 13'!AK$4:CN$104,36,0),"0"),IFERROR(VLOOKUP($A54,'Season 14'!AK$4:CN$104,36,0),"0"),IFERROR(VLOOKUP($A54,'Season 15'!AK$4:CN$104,36,0),"0"),)</f>
        <v>0</v>
      </c>
      <c r="AJ54" s="402">
        <f>SUM(IFERROR(VLOOKUP($A54,'Season 2'!AK$4:CN$104,37,0),"0"),
IFERROR(VLOOKUP($A54,'Season 3'!AK$4:CN$104,37,0),"0"),IFERROR(VLOOKUP($A54,'Season 4'!AK$4:CN$104,37,0),"0"),
IFERROR(VLOOKUP($A54,'Season 5'!AK$4:CN$104,37,0),"0"),IFERROR(VLOOKUP($A54,'Season 6'!AK$4:CN$104,37,0),"0"),
IFERROR(VLOOKUP($A54,'Season 7'!AK$4:CN$104,37,0),"0"),IFERROR(VLOOKUP($A54,'Season 8'!AK$4:CN$104,37,0),"0"),
IFERROR(VLOOKUP($A54,'Season 9'!AK$4:CN$104,37,0),"0"),IFERROR(VLOOKUP($A54,'Season 10'!AK$4:CN$104,37,0),"0"),
IFERROR(VLOOKUP($A54,'Season 11'!AK$4:CN$104,37,0),"0"),IFERROR(VLOOKUP($A54,'Season 12'!AK$4:CN$104,37,0),"0"),
IFERROR(VLOOKUP($A54,'Season 13'!AK$4:CN$104,37,0),"0"),IFERROR(VLOOKUP($A54,'Season 14'!AK$4:CN$104,37,0),"0"),IFERROR(VLOOKUP($A54,'Season 15'!AK$4:CN$104,37,0),"0"),)</f>
        <v>0</v>
      </c>
      <c r="AK54" s="403">
        <f>SUM(IFERROR(VLOOKUP($A54,'Season 1'!AJ$4:CM$104,33,0),"0"),IFERROR(VLOOKUP($A54,'Season 2'!AK$4:CN$104,38,0),"0"),
IFERROR(VLOOKUP($A54,'Season 3'!AK$4:CN$104,38,0),"0"),IFERROR(VLOOKUP($A54,'Season 4'!AK$4:CN$104,38,0),"0"),
IFERROR(VLOOKUP($A54,'Season 5'!AK$4:CN$104,38,0),"0"),IFERROR(VLOOKUP($A54,'Season 6'!AK$4:CN$104,38,0),"0"),
IFERROR(VLOOKUP($A54,'Season 7'!AK$4:CN$104,38,0),"0"),IFERROR(VLOOKUP($A54,'Season 8'!AK$4:CN$104,38,0),"0"),
IFERROR(VLOOKUP($A54,'Season 9'!AK$4:CN$104,38,0),"0"),IFERROR(VLOOKUP($A54,'Season 10'!AK$4:CN$104,38,0),"0"),
IFERROR(VLOOKUP($A54,'Season 11'!AK$4:CN$104,38,0),"0"),IFERROR(VLOOKUP($A54,'Season 12'!AK$4:CN$104,38,0),"0"),
IFERROR(VLOOKUP($A54,'Season 13'!AK$4:CN$104,38,0),"0"),IFERROR(VLOOKUP($A54,'Season 14'!AK$4:CN$104,38,0),"0"),IFERROR(VLOOKUP($A54,'Season 15'!AK$4:CN$104,38,0),"0"),)</f>
        <v>0</v>
      </c>
      <c r="AL54" s="398">
        <f>SUM(IFERROR(VLOOKUP($A54,'Season 1'!AJ$4:CM$104,34,0),"0"),IFERROR(VLOOKUP($A54,'Season 2'!AK$4:CN$104,39,0),"0"),
IFERROR(VLOOKUP($A54,'Season 3'!AK$4:CN$104,39,0),"0"),IFERROR(VLOOKUP($A54,'Season 4'!AK$4:CN$104,39,0),"0"),
IFERROR(VLOOKUP($A54,'Season 5'!AK$4:CN$104,39,0),"0"),IFERROR(VLOOKUP($A54,'Season 6'!AK$4:CN$104,39,0),"0"),
IFERROR(VLOOKUP($A54,'Season 7'!AK$4:CN$104,39,0),"0"),IFERROR(VLOOKUP($A54,'Season 8'!AK$4:CN$104,39,0),"0"),
IFERROR(VLOOKUP($A54,'Season 9'!AK$4:CN$104,39,0),"0"),IFERROR(VLOOKUP($A54,'Season 10'!AK$4:CN$104,39,0),"0"),
IFERROR(VLOOKUP($A54,'Season 11'!AK$4:CN$104,39,0),"0"),IFERROR(VLOOKUP($A54,'Season 12'!AK$4:CN$104,39,0),"0"),
IFERROR(VLOOKUP($A54,'Season 13'!AK$4:CN$104,39,0),"0"),IFERROR(VLOOKUP($A54,'Season 14'!AK$4:CN$104,39,0),"0"),IFERROR(VLOOKUP($A54,'Season 15'!AK$4:CN$104,39,0),"0"),)</f>
        <v>0</v>
      </c>
      <c r="AM54" s="518">
        <f>SUM(IFERROR(VLOOKUP($A54,'Season 1'!AJ$4:CM$104,35,0),"0"),IFERROR(VLOOKUP($A54,'Season 2'!AK$4:CN$104,40,0),"0"),
IFERROR(VLOOKUP($A54,'Season 3'!AK$4:CN$104,40,0),"0"),IFERROR(VLOOKUP($A54,'Season 4'!AK$4:CN$104,40,0),"0"),
IFERROR(VLOOKUP($A54,'Season 5'!AK$4:CN$104,40,0),"0"),IFERROR(VLOOKUP($A54,'Season 6'!AK$4:CN$104,40,0),"0"),
IFERROR(VLOOKUP($A54,'Season 7'!AK$4:CN$104,40,0),"0"),IFERROR(VLOOKUP($A54,'Season 8'!AK$4:CN$104,40,0),"0"),
IFERROR(VLOOKUP($A54,'Season 9'!AK$4:CN$104,40,0),"0"),IFERROR(VLOOKUP($A54,'Season 10'!AK$4:CN$104,40,0),"0"),
IFERROR(VLOOKUP($A54,'Season 11'!AK$4:CN$104,40,0),"0"),IFERROR(VLOOKUP($A54,'Season 12'!AK$4:CN$104,40,0),"0"),
IFERROR(VLOOKUP($A54,'Season 13'!AK$4:CN$104,40,0),"0"),IFERROR(VLOOKUP($A54,'Season 14'!AK$4:CN$104,40,0),"0"),IFERROR(VLOOKUP($A54,'Season 15'!AK$4:CN$104,40,0),"0"),)</f>
        <v>0</v>
      </c>
      <c r="AN54" s="21">
        <f>SUM(IFERROR(VLOOKUP($A54,'Season 1'!AJ$4:CM$104,36,0),"0"),IFERROR(VLOOKUP($A54,'Season 2'!AK$4:CN$104,41,0),"0"),
IFERROR(VLOOKUP($A54,'Season 3'!AK$4:CN$104,41,0),"0"),IFERROR(VLOOKUP($A54,'Season 4'!AK$4:CN$104,41,0),"0"),
IFERROR(VLOOKUP($A54,'Season 5'!AK$4:CN$104,41,0),"0"),IFERROR(VLOOKUP($A54,'Season 6'!AK$4:CN$104,41,0),"0"),
IFERROR(VLOOKUP($A54,'Season 7'!AK$4:CN$104,41,0),"0"),IFERROR(VLOOKUP($A54,'Season 8'!AK$4:CN$104,41,0),"0"),
IFERROR(VLOOKUP($A54,'Season 9'!AK$4:CN$104,41,0),"0"),IFERROR(VLOOKUP($A54,'Season 10'!AK$4:CN$104,41,0),"0"),
IFERROR(VLOOKUP($A54,'Season 11'!AK$4:CN$104,41,0),"0"),IFERROR(VLOOKUP($A54,'Season 12'!AK$4:CN$104,41,0),"0"),
IFERROR(VLOOKUP($A54,'Season 13'!AK$4:CN$104,41,0),"0"),IFERROR(VLOOKUP($A54,'Season 14'!AK$4:CN$104,41,0),"0"),IFERROR(VLOOKUP($A54,'Season 15'!AK$4:CN$104,41,0),"0"),)</f>
        <v>0</v>
      </c>
      <c r="AO54" s="402">
        <f>SUM(IFERROR(VLOOKUP($A54,'Season 1'!AJ$4:CM$104,37,0),"0"),IFERROR(VLOOKUP($A54,'Season 2'!AK$4:CN$104,42,0),"0"),
IFERROR(VLOOKUP($A54,'Season 3'!AK$4:CN$104,42,0),"0"),IFERROR(VLOOKUP($A54,'Season 4'!AK$4:CN$104,42,0),"0"),
IFERROR(VLOOKUP($A54,'Season 5'!AK$4:CN$104,42,0),"0"),IFERROR(VLOOKUP($A54,'Season 6'!AK$4:CN$104,42,0),"0"),
IFERROR(VLOOKUP($A54,'Season 7'!AK$4:CN$104,42,0),"0"),IFERROR(VLOOKUP($A54,'Season 8'!AK$4:CN$104,42,0),"0"),
IFERROR(VLOOKUP($A54,'Season 9'!AK$4:CN$104,42,0),"0"),IFERROR(VLOOKUP($A54,'Season 10'!AK$4:CN$104,42,0),"0"),
IFERROR(VLOOKUP($A54,'Season 11'!AK$4:CN$104,42,0),"0"),IFERROR(VLOOKUP($A54,'Season 12'!AK$4:CN$104,42,0),"0"),
IFERROR(VLOOKUP($A54,'Season 13'!AK$4:CN$104,42,0),"0"),IFERROR(VLOOKUP($A54,'Season 14'!AK$4:CN$104,42,0),"0"),IFERROR(VLOOKUP($A54,'Season 15'!AK$4:CN$104,42,0),"0"),)</f>
        <v>0</v>
      </c>
      <c r="AP54" s="403">
        <f>SUM(IFERROR(VLOOKUP($A54,'Season 1'!AJ$4:CM$104,43,0),"0"),IFERROR(VLOOKUP($A54,'Season 2'!AK$4:CN$104,43,0),"0"),
IFERROR(VLOOKUP($A54,'Season 3'!AK$4:CN$104,43,0),"0"),IFERROR(VLOOKUP($A54,'Season 4'!AK$4:CN$104,43,0),"0"),
IFERROR(VLOOKUP($A54,'Season 5'!AK$4:CN$104,43,0),"0"),IFERROR(VLOOKUP($A54,'Season 6'!AK$4:CN$104,43,0),"0"),
IFERROR(VLOOKUP($A54,'Season 7'!AK$4:CN$104,43,0),"0"),IFERROR(VLOOKUP($A54,'Season 8'!AK$4:CN$104,43,0),"0"),
IFERROR(VLOOKUP($A54,'Season 9'!AK$4:CN$104,43,0),"0"),IFERROR(VLOOKUP($A54,'Season 10'!AK$4:CN$104,43,0),"0"),
IFERROR(VLOOKUP($A54,'Season 11'!AK$4:CN$104,43,0),"0"),IFERROR(VLOOKUP($A54,'Season 12'!AK$4:CN$104,43,0),"0"),
IFERROR(VLOOKUP($A54,'Season 13'!AK$4:CN$104,43,0),"0"),IFERROR(VLOOKUP($A54,'Season 14'!AK$4:CN$104,43,0),"0"),IFERROR(VLOOKUP($A54,'Season 15'!AK$4:CN$104,43,0),"0"),)</f>
        <v>0</v>
      </c>
      <c r="AQ54" s="398">
        <f>SUM(IFERROR(VLOOKUP($A54,'Season 1'!AJ$4:CM$104,44,0),"0"),IFERROR(VLOOKUP($A54,'Season 2'!AK$4:CN$104,44,0),"0"),
IFERROR(VLOOKUP($A54,'Season 3'!AK$4:CN$104,44,0),"0"),IFERROR(VLOOKUP($A54,'Season 4'!AK$4:CN$104,44,0),"0"),
IFERROR(VLOOKUP($A54,'Season 5'!AK$4:CN$104,44,0),"0"),IFERROR(VLOOKUP($A54,'Season 6'!AK$4:CN$104,44,0),"0"),
IFERROR(VLOOKUP($A54,'Season 7'!AK$4:CN$104,44,0),"0"),IFERROR(VLOOKUP($A54,'Season 8'!AK$4:CN$104,44,0),"0"),
IFERROR(VLOOKUP($A54,'Season 9'!AK$4:CN$104,44,0),"0"),IFERROR(VLOOKUP($A54,'Season 10'!AK$4:CN$104,44,0),"0"),
IFERROR(VLOOKUP($A54,'Season 11'!AK$4:CN$104,44,0),"0"),IFERROR(VLOOKUP($A54,'Season 12'!AK$4:CN$104,44,0),"0"),
IFERROR(VLOOKUP($A54,'Season 13'!AK$4:CN$104,44,0),"0"),IFERROR(VLOOKUP($A54,'Season 14'!AK$4:CN$104,44,0),"0"),IFERROR(VLOOKUP($A54,'Season 15'!AK$4:CN$104,44,0),"0"),)</f>
        <v>0</v>
      </c>
      <c r="AR54" s="518">
        <f>SUM(IFERROR(VLOOKUP($A54,'Season 1'!AJ$4:CM$104,45,0),"0"),IFERROR(VLOOKUP($A54,'Season 2'!AK$4:CN$104,45,0),"0"),
IFERROR(VLOOKUP($A54,'Season 3'!AK$4:CN$104,45,0),"0"),IFERROR(VLOOKUP($A54,'Season 4'!AK$4:CN$104,45,0),"0"),
IFERROR(VLOOKUP($A54,'Season 5'!AK$4:CN$104,45,0),"0"),IFERROR(VLOOKUP($A54,'Season 6'!AK$4:CN$104,45,0),"0"),
IFERROR(VLOOKUP($A54,'Season 7'!AK$4:CN$104,45,0),"0"),IFERROR(VLOOKUP($A54,'Season 8'!AK$4:CN$104,45,0),"0"),
IFERROR(VLOOKUP($A54,'Season 9'!AK$4:CN$104,45,0),"0"),IFERROR(VLOOKUP($A54,'Season 10'!AK$4:CN$104,45,0),"0"),
IFERROR(VLOOKUP($A54,'Season 11'!AK$4:CN$104,45,0),"0"),IFERROR(VLOOKUP($A54,'Season 12'!AK$4:CN$104,45,0),"0"),
IFERROR(VLOOKUP($A54,'Season 13'!AK$4:CN$104,45,0),"0"),IFERROR(VLOOKUP($A54,'Season 14'!AK$4:CN$104,45,0),"0"),IFERROR(VLOOKUP($A54,'Season 15'!AK$4:CN$104,45,0),"0"),)</f>
        <v>0</v>
      </c>
      <c r="AS54" s="21">
        <f>SUM(IFERROR(VLOOKUP($A54,'Season 1'!AJ$4:CM$104,46,0),"0"),IFERROR(VLOOKUP($A54,'Season 2'!AK$4:CN$104,46,0),"0"),
IFERROR(VLOOKUP($A54,'Season 3'!AK$4:CN$104,46,0),"0"),IFERROR(VLOOKUP($A54,'Season 4'!AK$4:CN$104,46,0),"0"),
IFERROR(VLOOKUP($A54,'Season 5'!AK$4:CN$104,46,0),"0"),IFERROR(VLOOKUP($A54,'Season 6'!AK$4:CN$104,46,0),"0"),
IFERROR(VLOOKUP($A54,'Season 7'!AK$4:CN$104,46,0),"0"),IFERROR(VLOOKUP($A54,'Season 8'!AK$4:CN$104,46,0),"0"),
IFERROR(VLOOKUP($A54,'Season 9'!AK$4:CN$104,46,0),"0"),IFERROR(VLOOKUP($A54,'Season 10'!AK$4:CN$104,46,0),"0"),
IFERROR(VLOOKUP($A54,'Season 11'!AK$4:CN$104,46,0),"0"),IFERROR(VLOOKUP($A54,'Season 12'!AK$4:CN$104,46,0),"0"),
IFERROR(VLOOKUP($A54,'Season 13'!AK$4:CN$104,46,0),"0"),IFERROR(VLOOKUP($A54,'Season 14'!AK$4:CN$104,46,0),"0"),IFERROR(VLOOKUP($A54,'Season 15'!AK$4:CN$104,46,0),"0"),)</f>
        <v>0</v>
      </c>
      <c r="AT54" s="402">
        <f>SUM(IFERROR(VLOOKUP($A54,'Season 1'!AJ$4:CM$104,47,0),"0"),IFERROR(VLOOKUP($A54,'Season 2'!AK$4:CN$104,47,0),"0"),
IFERROR(VLOOKUP($A54,'Season 3'!AK$4:CN$104,47,0),"0"),IFERROR(VLOOKUP($A54,'Season 4'!AK$4:CN$104,47,0),"0"),
IFERROR(VLOOKUP($A54,'Season 5'!AK$4:CN$104,47,0),"0"),IFERROR(VLOOKUP($A54,'Season 6'!AK$4:CN$104,47,0),"0"),
IFERROR(VLOOKUP($A54,'Season 7'!AK$4:CN$104,47,0),"0"),IFERROR(VLOOKUP($A54,'Season 8'!AK$4:CN$104,47,0),"0"),
IFERROR(VLOOKUP($A54,'Season 9'!AK$4:CN$104,47,0),"0"),IFERROR(VLOOKUP($A54,'Season 10'!AK$4:CN$104,47,0),"0"),
IFERROR(VLOOKUP($A54,'Season 11'!AK$4:CN$104,47,0),"0"),IFERROR(VLOOKUP($A54,'Season 12'!AK$4:CN$104,47,0),"0"),
IFERROR(VLOOKUP($A54,'Season 13'!AK$4:CN$104,47,0),"0"),IFERROR(VLOOKUP($A54,'Season 14'!AK$4:CN$104,47,0),"0"),IFERROR(VLOOKUP($A54,'Season 15'!AK$4:CN$104,47,0),"0"),)</f>
        <v>0</v>
      </c>
      <c r="AU54" s="403">
        <f>SUM(IFERROR(VLOOKUP($A54,'Season 3'!AK$4:CN$104,48,0),"0"),IFERROR(VLOOKUP($A54,'Season 4'!AK$4:CN$104,48,0),"0"),
IFERROR(VLOOKUP($A54,'Season 5'!AK$4:CN$104,48,0),"0"),IFERROR(VLOOKUP($A54,'Season 6'!AK$4:CN$104,48,0),"0"),
IFERROR(VLOOKUP($A54,'Season 7'!AK$4:CN$104,48,0),"0"),IFERROR(VLOOKUP($A54,'Season 8'!AK$4:CN$104,48,0),"0"),
IFERROR(VLOOKUP($A54,'Season 9'!AK$4:CN$104,48,0),"0"),IFERROR(VLOOKUP($A54,'Season 10'!AK$4:CN$104,48,0),"0"),
IFERROR(VLOOKUP($A54,'Season 11'!AK$4:CN$104,48,0),"0"),IFERROR(VLOOKUP($A54,'Season 12'!AK$4:CN$104,48,0),"0"),
IFERROR(VLOOKUP($A54,'Season 13'!AK$4:CN$104,48,0),"0"),IFERROR(VLOOKUP($A54,'Season 14'!AK$4:CN$104,48,0),"0"),IFERROR(VLOOKUP($A54,'Season 15'!AK$4:CN$104,48,0),"0"),)</f>
        <v>0</v>
      </c>
      <c r="AV54" s="398">
        <f>SUM(IFERROR(VLOOKUP($A54,'Season 3'!AK$4:CN$104,49,0),"0"),IFERROR(VLOOKUP($A54,'Season 4'!AK$4:CN$104,49,0),"0"),
IFERROR(VLOOKUP($A54,'Season 5'!AK$4:CN$104,49,0),"0"),IFERROR(VLOOKUP($A54,'Season 6'!AK$4:CN$104,49,0),"0"),
IFERROR(VLOOKUP($A54,'Season 7'!AK$4:CN$104,49,0),"0"),IFERROR(VLOOKUP($A54,'Season 8'!AK$4:CN$104,49,0),"0"),
IFERROR(VLOOKUP($A54,'Season 9'!AK$4:CN$104,49,0),"0"),IFERROR(VLOOKUP($A54,'Season 10'!AK$4:CN$104,49,0),"0"),
IFERROR(VLOOKUP($A54,'Season 11'!AK$4:CN$104,49,0),"0"),IFERROR(VLOOKUP($A54,'Season 12'!AK$4:CN$104,49,0),"0"),
IFERROR(VLOOKUP($A54,'Season 13'!AK$4:CN$104,49,0),"0"),IFERROR(VLOOKUP($A54,'Season 14'!AK$4:CN$104,49,0),"0"),IFERROR(VLOOKUP($A54,'Season 15'!AK$4:CN$104,49,0),"0"),)</f>
        <v>0</v>
      </c>
      <c r="AW54" s="518">
        <f>SUM(IFERROR(VLOOKUP($A54,'Season 3'!AK$4:CN$104,50,0),"0"),IFERROR(VLOOKUP($A54,'Season 4'!AK$4:CN$104,50,0),"0"),
IFERROR(VLOOKUP($A54,'Season 5'!AK$4:CN$104,50,0),"0"),IFERROR(VLOOKUP($A54,'Season 6'!AK$4:CN$104,50,0),"0"),
IFERROR(VLOOKUP($A54,'Season 7'!AK$4:CN$104,50,0),"0"),IFERROR(VLOOKUP($A54,'Season 8'!AK$4:CN$104,50,0),"0"),
IFERROR(VLOOKUP($A54,'Season 9'!AK$4:CN$104,50,0),"0"),IFERROR(VLOOKUP($A54,'Season 10'!AK$4:CN$104,50,0),"0"),
IFERROR(VLOOKUP($A54,'Season 11'!AK$4:CN$104,50,0),"0"),IFERROR(VLOOKUP($A54,'Season 12'!AK$4:CN$104,50,0),"0"),
IFERROR(VLOOKUP($A54,'Season 13'!AK$4:CN$104,50,0),"0"),IFERROR(VLOOKUP($A54,'Season 14'!AK$4:CN$104,50,0),"0"),IFERROR(VLOOKUP($A54,'Season 15'!AK$4:CN$104,50,0),"0"),)</f>
        <v>0</v>
      </c>
      <c r="AX54" s="21">
        <f>SUM(IFERROR(VLOOKUP($A54,'Season 3'!AK$4:CN$104,51,0),"0"),IFERROR(VLOOKUP($A54,'Season 4'!AK$4:CN$104,51,0),"0"),
IFERROR(VLOOKUP($A54,'Season 5'!AK$4:CN$104,51,0),"0"),IFERROR(VLOOKUP($A54,'Season 6'!AK$4:CN$104,51,0),"0"),
IFERROR(VLOOKUP($A54,'Season 7'!AK$4:CN$104,51,0),"0"),IFERROR(VLOOKUP($A54,'Season 8'!AK$4:CN$104,51,0),"0"),
IFERROR(VLOOKUP($A54,'Season 9'!AK$4:CN$104,51,0),"0"),IFERROR(VLOOKUP($A54,'Season 10'!AK$4:CN$104,51,0),"0"),
IFERROR(VLOOKUP($A54,'Season 11'!AK$4:CN$104,51,0),"0"),IFERROR(VLOOKUP($A54,'Season 12'!AK$4:CN$104,51,0),"0"),
IFERROR(VLOOKUP($A54,'Season 13'!AK$4:CN$104,51,0),"0"),IFERROR(VLOOKUP($A54,'Season 14'!AK$4:CN$104,51,0),"0"),IFERROR(VLOOKUP($A54,'Season 15'!AK$4:CN$104,51,0),"0"),)</f>
        <v>0</v>
      </c>
      <c r="AY54" s="402">
        <f>SUM(IFERROR(VLOOKUP($A54,'Season 3'!AK$4:CN$104,52,0),"0"),IFERROR(VLOOKUP($A54,'Season 4'!AK$4:CN$104,52,0),"0"),
IFERROR(VLOOKUP($A54,'Season 5'!AK$4:CN$104,52,0),"0"),IFERROR(VLOOKUP($A54,'Season 6'!AK$4:CN$104,52,0),"0"),
IFERROR(VLOOKUP($A54,'Season 7'!AK$4:CN$104,52,0),"0"),IFERROR(VLOOKUP($A54,'Season 8'!AK$4:CN$104,52,0),"0"),
IFERROR(VLOOKUP($A54,'Season 9'!AK$4:CN$104,52,0),"0"),IFERROR(VLOOKUP($A54,'Season 10'!AK$4:CN$104,52,0),"0"),
IFERROR(VLOOKUP($A54,'Season 11'!AK$4:CN$104,52,0),"0"),IFERROR(VLOOKUP($A54,'Season 12'!AK$4:CN$104,52,0),"0"),
IFERROR(VLOOKUP($A54,'Season 13'!AK$4:CN$104,52,0),"0"),IFERROR(VLOOKUP($A54,'Season 14'!AK$4:CN$104,52,0),"0"),IFERROR(VLOOKUP($A54,'Season 15'!AK$4:CN$104,52,0),"0"),)</f>
        <v>0</v>
      </c>
      <c r="AZ54" s="403">
        <f>SUM(IFERROR(VLOOKUP($A54,'Season 1'!AJ$4:CM$104,38,0),"0"),IFERROR(VLOOKUP($A54,'Season 2'!AK$4:CN$104,48,0),"0"),)</f>
        <v>0</v>
      </c>
      <c r="BA54" s="398">
        <f>SUM(IFERROR(VLOOKUP($A54,'Season 1'!AJ$4:CM$104,39,0),"0"),IFERROR(VLOOKUP($A54,'Season 2'!AK$4:CN$104,49,0),"0"),)</f>
        <v>0</v>
      </c>
      <c r="BB54" s="518">
        <f>SUM(IFERROR(VLOOKUP($A54,'Season 1'!AJ$4:CM$104,40,0),"0"),IFERROR(VLOOKUP($A54,'Season 2'!AK$4:CN$104,50,0),"0"),)</f>
        <v>0</v>
      </c>
      <c r="BC54" s="21">
        <f>SUM(IFERROR(VLOOKUP($A54,'Season 1'!AJ$4:CM$104,41,0),"0"),IFERROR(VLOOKUP($A54,'Season 2'!AK$4:CN$104,51,0),"0"),)</f>
        <v>0</v>
      </c>
      <c r="BD54" s="402">
        <f>SUM(IFERROR(VLOOKUP($A54,'Season 1'!AJ$4:CM$104,42,0),"0"),IFERROR(VLOOKUP($A54,'Season 2'!AK$4:CN$104,52,0),"0"),)</f>
        <v>0</v>
      </c>
      <c r="BE54" s="561">
        <f>SUM(
IFERROR(VLOOKUP($A54,'Season 1'!AJ$4:CM$104,48,0),"0"),IFERROR(VLOOKUP($A54,'Season 2'!AK$4:CN$104,53,0),"0"),
IFERROR(VLOOKUP($A54,'Season 3'!AK$4:CN$104,53,0),"0"),IFERROR(VLOOKUP($A54,'Season 4'!AK$4:CN$104,53,0),"0"),
IFERROR(VLOOKUP($A54,'Season 5'!AK$4:CN$104,53,0),"0"),IFERROR(VLOOKUP($A54,'Season 6'!AK$4:CN$104,53,0),"0"),
IFERROR(VLOOKUP($A54,'Season 7'!AK$4:CN$104,53,0),"0"),IFERROR(VLOOKUP($A54,'Season 8'!AK$4:CN$104,53,0),"0"),
IFERROR(VLOOKUP($A54,'Season 9'!AK$4:CN$104,53,0),"0"),IFERROR(VLOOKUP($A54,'Season 10'!AK$4:CN$104,53,0),"0"),
IFERROR(VLOOKUP($A54,'Season 11'!AK$4:CN$104,53,0),"0"),IFERROR(VLOOKUP($A54,'Season 12'!AK$4:CN$104,53,0),"0"),
IFERROR(VLOOKUP($A54,'Season 13'!AK$4:CN$104,53,0),"0"),IFERROR(VLOOKUP($A54,'Season 14'!AK$4:CN$104,53,0),"0"),IFERROR(VLOOKUP($A54,'Season 15'!AK$4:CN$104,53,0),"0"),)</f>
        <v>0</v>
      </c>
      <c r="BF54" s="562">
        <f>SUM(
IFERROR(VLOOKUP($A54,'Season 1'!AJ$4:CM$104,49,0),"0"),IFERROR(VLOOKUP($A54,'Season 2'!AK$4:CN$104,54,0),"0"),
IFERROR(VLOOKUP($A54,'Season 3'!AK$4:CN$104,54,0),"0"),IFERROR(VLOOKUP($A54,'Season 4'!AK$4:CN$104,54,0),"0"),
IFERROR(VLOOKUP($A54,'Season 5'!AK$4:CN$104,54,0),"0"),IFERROR(VLOOKUP($A54,'Season 6'!AK$4:CN$104,54,0),"0"),
IFERROR(VLOOKUP($A54,'Season 7'!AK$4:CN$104,54,0),"0"),IFERROR(VLOOKUP($A54,'Season 8'!AK$4:CN$104,54,0),"0"),
IFERROR(VLOOKUP($A54,'Season 9'!AK$4:CN$104,54,0),"0"),IFERROR(VLOOKUP($A54,'Season 10'!AK$4:CN$104,54,0),"0"),
IFERROR(VLOOKUP($A54,'Season 11'!AK$4:CN$104,540),"0"),IFERROR(VLOOKUP($A54,'Season 12'!AK$4:CN$104,54,0),"0"),
IFERROR(VLOOKUP($A54,'Season 13'!AK$4:CN$104,54,0),"0"),IFERROR(VLOOKUP($A54,'Season 14'!AK$4:CN$104,54,0),"0"),IFERROR(VLOOKUP($A54,'Season 15'!AK$4:CN$104,54,0),"0"),)</f>
        <v>0</v>
      </c>
      <c r="BG54" s="529" t="e">
        <f t="shared" si="1"/>
        <v>#DIV/0!</v>
      </c>
      <c r="BI54" s="553"/>
      <c r="BJ54" s="553"/>
      <c r="BK54" s="553"/>
      <c r="BL54" s="553"/>
      <c r="BM54" s="553"/>
      <c r="BN54" s="553"/>
      <c r="BO54" s="169"/>
      <c r="BP54" s="169"/>
      <c r="BQ54" s="169"/>
      <c r="BR54" s="169"/>
      <c r="BS54" s="12" t="str">
        <f>IFERROR(VLOOKUP($A54,'Season 1'!$AJ$4:$CM$104,50,0),"0")</f>
        <v>0</v>
      </c>
      <c r="BT54" s="12" t="str">
        <f>IFERROR(VLOOKUP($A54,'Season 1'!$AJ$4:$CM$104,51,0),"0")</f>
        <v>0</v>
      </c>
      <c r="BU54" s="12" t="str">
        <f>IFERROR(VLOOKUP($A54,'Season 2'!$AK$4:$CN$104,55,0),"0")</f>
        <v>0</v>
      </c>
      <c r="BV54" s="12" t="str">
        <f>IFERROR(VLOOKUP($A54,'Season 2'!$AK$4:$CN$104,56,0),"0")</f>
        <v>0</v>
      </c>
      <c r="BW54" s="12" t="str">
        <f>IFERROR(VLOOKUP($A54,'Season 3'!$AK$4:$CN$104,55,0),"0")</f>
        <v>0</v>
      </c>
      <c r="BX54" s="12" t="str">
        <f>IFERROR(VLOOKUP($A54,'Season 3'!$AK$4:$CN$104,56,0),"0")</f>
        <v>0</v>
      </c>
      <c r="BY54" s="12" t="str">
        <f>IFERROR(VLOOKUP($A54,'Season 4'!$AK$4:$CN$104,55,0),"0")</f>
        <v>0</v>
      </c>
      <c r="BZ54" s="12" t="str">
        <f>IFERROR(VLOOKUP($A54,'Season 4'!$AK$4:$CN$104,56,0),"0")</f>
        <v>0</v>
      </c>
      <c r="CA54" s="12" t="str">
        <f>IFERROR(VLOOKUP($A54,'Season 5'!$AK$4:$CN$104,55,0),"0")</f>
        <v>0</v>
      </c>
      <c r="CB54" s="12" t="str">
        <f>IFERROR(VLOOKUP($A54,'Season 5'!$AK$4:$CN$104,56,0),"0")</f>
        <v>0</v>
      </c>
      <c r="CC54" s="12" t="str">
        <f>IFERROR(VLOOKUP($A54,'Season 6'!$AK$4:$CN$104,55,0),"0")</f>
        <v>0</v>
      </c>
      <c r="CD54" s="12" t="str">
        <f>IFERROR(VLOOKUP($A54,'Season 6'!$AK$4:$CN$104,56,0),"0")</f>
        <v>0</v>
      </c>
      <c r="CE54" s="12" t="str">
        <f>IFERROR(VLOOKUP($A54,'Season 7'!$AK$4:$CN$104,55,0),"0")</f>
        <v>0</v>
      </c>
      <c r="CF54" s="12" t="str">
        <f>IFERROR(VLOOKUP($A54,'Season 7'!$AK$4:$CN$104,56,0),"0")</f>
        <v>0</v>
      </c>
      <c r="CG54" s="12" t="str">
        <f>IFERROR(VLOOKUP($A54,'Season 8'!$AK$4:$CN$104,55,0),"0")</f>
        <v>0</v>
      </c>
      <c r="CH54" s="12" t="str">
        <f>IFERROR(VLOOKUP($A54,'Season 8'!$AK$4:$CN$104,56,0),"0")</f>
        <v>0</v>
      </c>
      <c r="CI54" s="12" t="str">
        <f>IFERROR(VLOOKUP($A54,'Season 9'!$AK$4:$CN$104,55,0),"0")</f>
        <v>0</v>
      </c>
      <c r="CJ54" s="12" t="str">
        <f>IFERROR(VLOOKUP($A54,'Season 9'!$AK$4:$CN$104,56,0),"0")</f>
        <v>0</v>
      </c>
      <c r="CK54" s="12" t="str">
        <f>IFERROR(VLOOKUP($A54,'Season 10'!$AK$4:$CN$104,55,0),"0")</f>
        <v>0</v>
      </c>
      <c r="CL54" s="12" t="str">
        <f>IFERROR(VLOOKUP($A54,'Season 10'!$AK$4:$CN$104,56,0),"0")</f>
        <v>0</v>
      </c>
      <c r="CM54" s="12" t="str">
        <f>IFERROR(VLOOKUP($A54,'Season 11'!$AK$4:$CN$104,55,0),"0")</f>
        <v>0</v>
      </c>
      <c r="CN54" s="12" t="str">
        <f>IFERROR(VLOOKUP($A54,'Season 11'!$AK$4:$CN$104,56,0),"0")</f>
        <v>0</v>
      </c>
      <c r="CO54" s="12" t="str">
        <f>IFERROR(VLOOKUP($A54,'Season 12'!$AK$4:$CN$104,55,0),"0")</f>
        <v>0</v>
      </c>
      <c r="CP54" s="12" t="str">
        <f>IFERROR(VLOOKUP($A54,'Season 12'!$AK$4:$CN$104,56,0),"0")</f>
        <v>0</v>
      </c>
      <c r="CQ54" s="12" t="str">
        <f>IFERROR(VLOOKUP($A54,'Season 13'!$AK$4:$CN$104,55,0),"0")</f>
        <v>0</v>
      </c>
      <c r="CR54" s="12" t="str">
        <f>IFERROR(VLOOKUP($A54,'Season 13'!$AK$4:$CN$104,56,0),"0")</f>
        <v>0</v>
      </c>
      <c r="CS54" s="12" t="str">
        <f>IFERROR(VLOOKUP($A54,'Season 14'!$AK$4:$CN$104,55,0),"0")</f>
        <v>0</v>
      </c>
      <c r="CT54" s="12" t="str">
        <f>IFERROR(VLOOKUP($A54,'Season 14'!$AK$4:$CN$104,56,0),"0")</f>
        <v>0</v>
      </c>
      <c r="CU54" s="12" t="str">
        <f>IFERROR(VLOOKUP($A54,'Season 15'!$AK$4:$CN$104,55,0),"0")</f>
        <v>0</v>
      </c>
      <c r="CV54" s="12" t="str">
        <f>IFERROR(VLOOKUP($A54,'Season 15'!$AK$4:$CN$104,56,0),"0")</f>
        <v>0</v>
      </c>
    </row>
    <row r="55" spans="1:100" x14ac:dyDescent="0.25">
      <c r="A55" s="545"/>
      <c r="B55" s="516" t="str">
        <f>IFERROR(VLOOKUP('Data Totals'!A55,'Season 1'!AJ$4:CH$104,2,FALSE),IFERROR(VLOOKUP('Data Totals'!A55,'Season 2'!AK$4:CI$104,2,FALSE),IFERROR(VLOOKUP('Data Totals'!A55,'Season 3'!AK$4:CI$104,2,FALSE),IFERROR(VLOOKUP('Data Totals'!A55,'Season 4'!AK$4:CI$104,2,FALSE),IFERROR(VLOOKUP('Data Totals'!A55,'Season 5'!AK$4:CI$104,2,FALSE),IFERROR(VLOOKUP('Data Totals'!A55,'Season 6'!AK$4:CI$104,2,FALSE),IFERROR(VLOOKUP('Data Totals'!A55,'Season 7'!AK$4:CI$104,2,FALSE),IFERROR(VLOOKUP('Data Totals'!A55,'Season 8'!AK$4:CI$104,2,FALSE),IFERROR(VLOOKUP('Data Totals'!A55,'Season 9'!AK$4:CI$104,2,FALSE),IFERROR(VLOOKUP('Data Totals'!A55,'Season 10'!AK$4:CI$104,2,FALSE),IFERROR(VLOOKUP('Data Totals'!A55,'Season 11'!AK$4:CI$104,2,FALSE),IFERROR(VLOOKUP('Data Totals'!A55,'Season 12'!AK$4:CI$104,2,FALSE),IFERROR(VLOOKUP('Data Totals'!A55,'Season 13'!AK$4:CI$104,2,FALSE),IFERROR(VLOOKUP('Data Totals'!A55,'Season 14'!AK$4:CI$104,2,FALSE),IFERROR(VLOOKUP('Data Totals'!A55,'Season 15'!AK$4:CI$104,2,FALSE),"N/A")))))))))))))))</f>
        <v>N/A</v>
      </c>
      <c r="C55" s="517" t="str">
        <f>IFERROR(VLOOKUP('Data Totals'!A55,'Season 1'!AJ$4:CH$104,3,FALSE),IFERROR(VLOOKUP('Data Totals'!A55,'Season 2'!AK$4:CI$104,3,FALSE),IFERROR(VLOOKUP('Data Totals'!A55,'Season 3'!AK$4:CI$104,3,FALSE),IFERROR(VLOOKUP('Data Totals'!A55,'Season 4'!AK$4:CI$104,3,FALSE),IFERROR(VLOOKUP('Data Totals'!A55,'Season 5'!AK$4:CI$104,3,FALSE),IFERROR(VLOOKUP('Data Totals'!A55,'Season 6'!AK$4:CI$104,3,FALSE),IFERROR(VLOOKUP('Data Totals'!A55,'Season 7'!AK$4:CI$104,3,FALSE),IFERROR(VLOOKUP('Data Totals'!A55,'Season 8'!AK$4:CI$104,3,FALSE),IFERROR(VLOOKUP('Data Totals'!A55,'Season 9'!AK$4:CI$104,3,FALSE),IFERROR(VLOOKUP('Data Totals'!A55,'Season 10'!AK$4:CI$104,3,FALSE),IFERROR(VLOOKUP('Data Totals'!A55,'Season 11'!AK$4:CI$104,3,FALSE),IFERROR(VLOOKUP('Data Totals'!A55,'Season 12'!AK$4:CI$104,3,FALSE),IFERROR(VLOOKUP('Data Totals'!A55,'Season 13'!AK$4:CI$104,3,FALSE),IFERROR(VLOOKUP('Data Totals'!A55,'Season 14'!AK$4:CI$104,3,FALSE),IFERROR(VLOOKUP('Data Totals'!A55,'Season 15'!AK$4:CI$104,3,FALSE),"N/A")))))))))))))))</f>
        <v>N/A</v>
      </c>
      <c r="D55" s="517" t="str">
        <f>IFERROR(VLOOKUP('Data Totals'!A55,'Season 15'!AK$4:CI$104,4,FALSE),IFERROR(VLOOKUP('Data Totals'!A55,'Season 14'!AK$4:CI$104,4,FALSE),IFERROR(VLOOKUP('Data Totals'!A55,'Season 13'!AK$4:CI$104,4,FALSE),IFERROR(VLOOKUP('Data Totals'!A55,'Season 12'!AK$4:CI$104,4,FALSE),IFERROR(VLOOKUP('Data Totals'!A55,'Season 11'!AK$4:CI$104,4,FALSE),IFERROR(VLOOKUP('Data Totals'!A55,'Season 10'!AK$4:CI$104,4,FALSE),IFERROR(VLOOKUP('Data Totals'!A55,'Season 9'!AK$4:CI$104,4,FALSE),IFERROR(VLOOKUP('Data Totals'!A55,'Season 8'!AK$4:CI$104,4,FALSE),IFERROR(VLOOKUP('Data Totals'!A55,'Season 7'!AK$4:CI$104,4,FALSE),IFERROR(VLOOKUP('Data Totals'!A55,'Season 6'!AK$4:CI$104,4,FALSE),IFERROR(VLOOKUP('Data Totals'!A55,'Season 5'!AK$4:CI$104,4,FALSE),IFERROR(VLOOKUP('Data Totals'!A55,'Season 4'!AK$4:CI$104,4,FALSE),IFERROR(VLOOKUP('Data Totals'!A55,'Season 3'!AK$4:CI$104,4,FALSE),IFERROR(VLOOKUP('Data Totals'!A55,'Season 2'!AK$4:CI$104,4,FALSE),IFERROR(VLOOKUP('Data Totals'!A55,'Season 1'!AJ$4:CH$104,4,FALSE),"N/A")))))))))))))))</f>
        <v>N/A</v>
      </c>
      <c r="E55" s="517" t="e">
        <f t="shared" si="0"/>
        <v>#VALUE!</v>
      </c>
      <c r="F55" s="398">
        <f>SUM(IFERROR(VLOOKUP(A55,BI$3:BN$152,2,0),"0"),
IFERROR(VLOOKUP(A55,'Season 1'!AJ$4:CM$104,7,0),"0"),IFERROR(VLOOKUP(A55,'Season 2'!AK$4:CN$104,7,0),"0"),
IFERROR(VLOOKUP(A55,'Season 3'!AK$4:CN$104,7,0),"0"),IFERROR(VLOOKUP(A55,'Season 4'!AK$4:CN$104,7,0),"0"),
IFERROR(VLOOKUP(A55,'Season 5'!AK$4:CN$104,7,0),"0"),IFERROR(VLOOKUP(A55,'Season 6'!AK$4:CN$104,7,0),"0"),
IFERROR(VLOOKUP(A55,'Season 7'!AK$4:CN$104,7,0),"0"),IFERROR(VLOOKUP(A55,'Season 8'!AK$4:CN$104,7,0),"0"),
IFERROR(VLOOKUP(A55,'Season 9'!AK$4:CN$104,7,0),"0"),IFERROR(VLOOKUP(A55,'Season 10'!AK$4:CN$104,7,0),"0"),
IFERROR(VLOOKUP(A55,'Season 11'!AK$4:CN$104,7,0),"0"),IFERROR(VLOOKUP(A55,'Season 12'!AK$4:CN$104,7,0),"0"),
IFERROR(VLOOKUP(A55,'Season 13'!AK$4:CN$104,7,0),"0"),IFERROR(VLOOKUP(A55,'Season 14'!AK$4:CN$104,7,0),"0"),IFERROR(VLOOKUP(A55,'Season 15'!AK$4:CN$104,7,0),"0"),)</f>
        <v>0</v>
      </c>
      <c r="G55" s="398">
        <f>SUM(
IFERROR(VLOOKUP(A55,'Season 1'!AJ$4:CM$104,8,0),"0"),IFERROR(VLOOKUP(A55,'Season 2'!AK$4:CN$104,8,0),"0"),
IFERROR(VLOOKUP(A55,'Season 3'!AK$4:CN$104,8,0),"0"),IFERROR(VLOOKUP(A55,'Season 4'!AK$4:CN$104,8,0),"0"),
IFERROR(VLOOKUP(A55,'Season 5'!AK$4:CN$104,8,0),"0"),IFERROR(VLOOKUP(A55,'Season 6'!AK$4:CN$104,8,0),"0"),
IFERROR(VLOOKUP(A55,'Season 7'!AK$4:CN$104,8,0),"0"),IFERROR(VLOOKUP(A55,'Season 8'!AK$4:CN$104,8,0),"0"),
IFERROR(VLOOKUP(A55,'Season 9'!AK$4:CN$104,8,0),"0"),IFERROR(VLOOKUP(A55,'Season 10'!AK$4:CN$104,8,0),"0"),
IFERROR(VLOOKUP(A55,'Season 11'!AK$4:CN$104,8,0),"0"),IFERROR(VLOOKUP(A55,'Season 12'!AK$4:CN$104,8,0),"0"),
IFERROR(VLOOKUP(A55,'Season 13'!AK$4:CN$104,8,0),"0"),IFERROR(VLOOKUP(A55,'Season 14'!AK$4:CN$104,8,0),"0"),IFERROR(VLOOKUP(A55,'Season 15'!AK$4:CN$104,8,0),"0"),)</f>
        <v>0</v>
      </c>
      <c r="H55" s="329">
        <f>SUM(
IFERROR(VLOOKUP(A55,'Season 1'!AJ$4:CM$104,9,0),"0"),IFERROR(VLOOKUP(A55,'Season 2'!AK$4:CN$104,9,0),"0"),
IFERROR(VLOOKUP(A55,'Season 3'!AK$4:CN$104,9,0),"0"),IFERROR(VLOOKUP(A55,'Season 4'!AK$4:CN$104,9,0),"0"),
IFERROR(VLOOKUP(A55,'Season 5'!AK$4:CN$104,9,0),"0"),IFERROR(VLOOKUP(A55,'Season 6'!AK$4:CN$104,9,0),"0"),
IFERROR(VLOOKUP(A55,'Season 7'!AK$4:CN$104,9,0),"0"),IFERROR(VLOOKUP(A55,'Season 8'!AK$4:CN$104,9,0),"0"),
IFERROR(VLOOKUP(A55,'Season 9'!AK$4:CN$104,9,0),"0"),IFERROR(VLOOKUP(A55,'Season 10'!AK$4:CN$104,9,0),"0"),
IFERROR(VLOOKUP(A55,'Season 11'!AK$4:CN$104,9,0),"0"),IFERROR(VLOOKUP(A55,'Season 12'!AK$4:CN$104,9,0),"0"),
IFERROR(VLOOKUP(A55,'Season 13'!AK$4:CN$104,9,0),"0"),IFERROR(VLOOKUP(A55,'Season 14'!AK$4:CN$104,9,0),"0"),IFERROR(VLOOKUP(A55,'Season 15'!AK$4:CN$104,9,0),"0"),)</f>
        <v>0</v>
      </c>
      <c r="I55" s="518">
        <f>SUM(
IFERROR(VLOOKUP(A55,'Season 1'!AJ$4:CM$104,10,0),"0"),IFERROR(VLOOKUP(A55,'Season 2'!AK$4:CN$104,10,0),"0"),
IFERROR(VLOOKUP(A55,'Season 3'!AK$4:CN$104,10,0),"0"),IFERROR(VLOOKUP(A55,'Season 4'!AK$4:CN$104,10,0),"0"),
IFERROR(VLOOKUP(A55,'Season 5'!AK$4:CN$104,10,0),"0"),IFERROR(VLOOKUP(A55,'Season 6'!AK$4:CN$104,10,0),"0"),
IFERROR(VLOOKUP(A55,'Season 7'!AK$4:CN$104,10,0),"0"),IFERROR(VLOOKUP(A55,'Season 8'!AK$4:CN$104,10,0),"0"),
IFERROR(VLOOKUP(A55,'Season 9'!AK$4:CN$104,10,0),"0"),IFERROR(VLOOKUP(A55,'Season 10'!AK$4:CN$104,10,0),"0"),
IFERROR(VLOOKUP(A55,'Season 11'!AK$4:CN$104,10,0),"0"),IFERROR(VLOOKUP(A55,'Season 12'!AK$4:CN$104,10,0),"0"),
IFERROR(VLOOKUP(A55,'Season 13'!AK$4:CN$104,10,0),"0"),IFERROR(VLOOKUP(A55,'Season 14'!AK$4:CN$104,10,0),"0"),IFERROR(VLOOKUP(A55,'Season 15'!AK$4:CN$104,10,0),"0"),)</f>
        <v>0</v>
      </c>
      <c r="J55" s="21">
        <f>SUM(IFERROR(VLOOKUP(A55,BI$3:BN$152,3,0),"0"),
IFERROR(VLOOKUP(A55,'Season 1'!AJ$4:CM$104,11,0),"0"),IFERROR(VLOOKUP(A55,'Season 2'!AK$4:CN$104,11,0),"0"),
IFERROR(VLOOKUP(A55,'Season 3'!AK$4:CN$104,11,0),"0"),IFERROR(VLOOKUP(A55,'Season 4'!AK$4:CN$104,11,0),"0"),
IFERROR(VLOOKUP(A55,'Season 5'!AK$4:CN$104,11,0),"0"),IFERROR(VLOOKUP(A55,'Season 6'!AK$4:CN$104,11,0),"0"),
IFERROR(VLOOKUP(A55,'Season 7'!AK$4:CN$104,11,0),"0"),IFERROR(VLOOKUP(A55,'Season 8'!AK$4:CN$104,11,0),"0"),
IFERROR(VLOOKUP(A55,'Season 9'!AK$4:CN$104,11,0),"0"),IFERROR(VLOOKUP(A55,'Season 10'!AK$4:CN$104,11,0),"0"),
IFERROR(VLOOKUP(A55,'Season 11'!AK$4:CN$104,11,0),"0"),IFERROR(VLOOKUP(A55,'Season 12'!AK$4:CN$104,11,0),"0"),
IFERROR(VLOOKUP(A55,'Season 13'!AK$4:CN$104,11,0),"0"),IFERROR(VLOOKUP(A55,'Season 14'!AK$4:CN$104,11,0),"0"),IFERROR(VLOOKUP(A55,'Season 15'!AK$4:CN$104,11,0),"0"),)</f>
        <v>0</v>
      </c>
      <c r="K55" s="402">
        <f>SUM(IFERROR(VLOOKUP($A55,BI$3:BN$152,4,0),"0"),
IFERROR(VLOOKUP($A55,'Season 1'!AJ$4:CM$104,12,0),"0"),IFERROR(VLOOKUP($A55,'Season 2'!AK$4:CN$104,12,0),"0"),
IFERROR(VLOOKUP($A55,'Season 3'!AK$4:CN$104,12,0),"0"),IFERROR(VLOOKUP($A55,'Season 4'!AK$4:CN$104,12,0),"0"),
IFERROR(VLOOKUP($A55,'Season 5'!AK$4:CN$104,12,0),"0"),IFERROR(VLOOKUP($A55,'Season 6'!AK$4:CN$104,12,0),"0"),
IFERROR(VLOOKUP($A55,'Season 7'!AK$4:CN$104,12,0),"0"),IFERROR(VLOOKUP($A55,'Season 8'!AK$4:CN$104,12,0),"0"),
IFERROR(VLOOKUP($A55,'Season 9'!AK$4:CN$104,12,0),"0"),IFERROR(VLOOKUP($A55,'Season 10'!AK$4:CN$104,12,0),"0"),
IFERROR(VLOOKUP($A55,'Season 11'!AK$4:CN$104,12,0),"0"),IFERROR(VLOOKUP($A55,'Season 12'!AK$4:CN$104,12,0),"0"),
IFERROR(VLOOKUP($A55,'Season 13'!AK$4:CN$104,12,0),"0"),IFERROR(VLOOKUP($A55,'Season 14'!AK$4:CN$104,12,0),"0"),IFERROR(VLOOKUP(A55,'Season 15'!AK$4:CN$104,12,0),"0"),)</f>
        <v>0</v>
      </c>
      <c r="L55" s="403">
        <f>SUM(
IFERROR(VLOOKUP($A55,'Season 1'!AJ$4:CM$104,13,0),"0"),IFERROR(VLOOKUP($A55,'Season 2'!AK$4:CN$104,13,0),"0"),
IFERROR(VLOOKUP($A55,'Season 3'!AK$4:CN$104,13,0),"0"),IFERROR(VLOOKUP($A55,'Season 4'!AK$4:CN$104,13,0),"0"),
IFERROR(VLOOKUP($A55,'Season 5'!AK$4:CN$104,13,0),"0"),IFERROR(VLOOKUP($A55,'Season 6'!AK$4:CN$104,13,0),"0"),
IFERROR(VLOOKUP($A55,'Season 7'!AK$4:CN$104,13,0),"0"),IFERROR(VLOOKUP($A55,'Season 8'!AK$4:CN$104,13,0),"0"),
IFERROR(VLOOKUP($A55,'Season 9'!AK$4:CN$104,13,0),"0"),IFERROR(VLOOKUP($A55,'Season 10'!AK$4:CN$104,13,0),"0"),
IFERROR(VLOOKUP($A55,'Season 11'!AK$4:CN$104,13,0),"0"),IFERROR(VLOOKUP($A55,'Season 12'!AK$4:CN$104,13,0),"0"),
IFERROR(VLOOKUP($A55,'Season 13'!AK$4:CN$104,13,0),"0"),IFERROR(VLOOKUP($A55,'Season 14'!AK$4:CN$104,13,0),"0"),IFERROR(VLOOKUP(A55,'Season 15'!AK$4:CN$104,13,0),"0"),)</f>
        <v>0</v>
      </c>
      <c r="M55" s="398">
        <f>SUM(
IFERROR(VLOOKUP($A55,'Season 1'!AJ$4:CM$104,14,0),"0"),IFERROR(VLOOKUP($A55,'Season 2'!AK$4:CN$104,14,0),"0"),
IFERROR(VLOOKUP($A55,'Season 3'!AK$4:CN$104,14,0),"0"),IFERROR(VLOOKUP($A55,'Season 4'!AK$4:CN$104,14,0),"0"),
IFERROR(VLOOKUP($A55,'Season 5'!AK$4:CN$104,14,0),"0"),IFERROR(VLOOKUP($A55,'Season 6'!AK$4:CN$104,14,0),"0"),
IFERROR(VLOOKUP($A55,'Season 7'!AK$4:CN$104,14,0),"0"),IFERROR(VLOOKUP($A55,'Season 8'!AK$4:CN$104,14,0),"0"),
IFERROR(VLOOKUP($A55,'Season 9'!AK$4:CN$104,14,0),"0"),IFERROR(VLOOKUP($A55,'Season 10'!AK$4:CN$104,14,0),"0"),
IFERROR(VLOOKUP($A55,'Season 11'!AK$4:CN$104,14,0),"0"),IFERROR(VLOOKUP($A55,'Season 12'!AK$4:CN$104,14,0),"0"),
IFERROR(VLOOKUP($A55,'Season 13'!AK$4:CN$104,14,0),"0"),IFERROR(VLOOKUP($A55,'Season 14'!AK$4:CN$104,14,0),"0"),IFERROR(VLOOKUP(A55,'Season 15'!AK$4:CN$104,14,0),"0"),)</f>
        <v>0</v>
      </c>
      <c r="N55" s="518">
        <f>SUM(
IFERROR(VLOOKUP($A55,'Season 1'!AJ$4:CM$104,15,0),"0"),IFERROR(VLOOKUP($A55,'Season 2'!AK$4:CN$104,15,0),"0"),
IFERROR(VLOOKUP($A55,'Season 3'!AK$4:CN$104,15,0),"0"),IFERROR(VLOOKUP($A55,'Season 4'!AK$4:CN$104,15,0),"0"),
IFERROR(VLOOKUP($A55,'Season 5'!AK$4:CN$104,15,0),"0"),IFERROR(VLOOKUP($A55,'Season 6'!AK$4:CN$104,15,0),"0"),
IFERROR(VLOOKUP($A55,'Season 7'!AK$4:CN$104,15,0),"0"),IFERROR(VLOOKUP($A55,'Season 8'!AK$4:CN$104,15,0),"0"),
IFERROR(VLOOKUP($A55,'Season 9'!AK$4:CN$104,15,0),"0"),IFERROR(VLOOKUP($A55,'Season 10'!AK$4:CN$104,15,0),"0"),
IFERROR(VLOOKUP($A55,'Season 11'!AK$4:CN$104,15,0),"0"),IFERROR(VLOOKUP($A55,'Season 12'!AK$4:CN$104,15,0),"0"),
IFERROR(VLOOKUP($A55,'Season 13'!AK$4:CN$104,15,0),"0"),IFERROR(VLOOKUP($A55,'Season 14'!AK$4:CN$104,15,0),"0"),IFERROR(VLOOKUP(A55,'Season 15'!AK$4:CN$104,15,0),"0"),)</f>
        <v>0</v>
      </c>
      <c r="O55" s="21">
        <f>SUM(
IFERROR(VLOOKUP($A55,'Season 1'!AJ$4:CM$104,16,0),"0"),IFERROR(VLOOKUP($A55,'Season 2'!AK$4:CN$104,16,0),"0"),
IFERROR(VLOOKUP($A55,'Season 3'!AK$4:CN$104,16,0),"0"),IFERROR(VLOOKUP($A55,'Season 4'!AK$4:CN$104,16,0),"0"),
IFERROR(VLOOKUP($A55,'Season 5'!AK$4:CN$104,16,0),"0"),IFERROR(VLOOKUP($A55,'Season 6'!AK$4:CN$104,16,0),"0"),
IFERROR(VLOOKUP($A55,'Season 7'!AK$4:CN$104,16,0),"0"),IFERROR(VLOOKUP($A55,'Season 8'!AK$4:CN$104,16,0),"0"),
IFERROR(VLOOKUP($A55,'Season 9'!AK$4:CN$104,16,0),"0"),IFERROR(VLOOKUP($A55,'Season 10'!AK$4:CN$104,16,0),"0"),
IFERROR(VLOOKUP($A55,'Season 11'!AK$4:CN$104,16,0),"0"),IFERROR(VLOOKUP($A55,'Season 12'!AK$4:CN$104,16,0),"0"),
IFERROR(VLOOKUP($A55,'Season 13'!AK$4:CN$104,16,0),"0"),IFERROR(VLOOKUP($A55,'Season 14'!AK$4:CN$104,16,0),"0"),IFERROR(VLOOKUP(A55,'Season 15'!AK$4:CN$104,16,0),"0"),)</f>
        <v>0</v>
      </c>
      <c r="P55" s="402">
        <f>SUM(
IFERROR(VLOOKUP($A55,'Season 1'!AJ$4:CM$104,17,0),"0"),IFERROR(VLOOKUP($A55,'Season 2'!AK$4:CN$104,17,0),"0"),
IFERROR(VLOOKUP($A55,'Season 3'!AK$4:CN$104,17,0),"0"),IFERROR(VLOOKUP($A55,'Season 4'!AK$4:CN$104,17,0),"0"),
IFERROR(VLOOKUP($A55,'Season 5'!AK$4:CN$104,17,0),"0"),IFERROR(VLOOKUP($A55,'Season 6'!AK$4:CN$104,17,0),"0"),
IFERROR(VLOOKUP($A55,'Season 7'!AK$4:CN$104,17,0),"0"),IFERROR(VLOOKUP($A55,'Season 8'!AK$4:CN$104,17,0),"0"),
IFERROR(VLOOKUP($A55,'Season 9'!AK$4:CN$104,17,0),"0"),IFERROR(VLOOKUP($A55,'Season 10'!AK$4:CN$104,17,0),"0"),
IFERROR(VLOOKUP($A55,'Season 11'!AK$4:CN$104,17,0),"0"),IFERROR(VLOOKUP($A55,'Season 12'!AK$4:CN$104,17,0),"0"),
IFERROR(VLOOKUP($A55,'Season 13'!AK$4:CN$104,17,0),"0"),IFERROR(VLOOKUP($A55,'Season 14'!AK$4:CN$104,17,0),"0"),IFERROR(VLOOKUP(A55,'Season 15'!AK$4:CN$104,17,0),"0"),)</f>
        <v>0</v>
      </c>
      <c r="Q55" s="403">
        <f>SUM(
IFERROR(VLOOKUP($A55,'Season 1'!AJ$4:CM$104,18,0),"0"),IFERROR(VLOOKUP($A55,'Season 2'!AK$4:CN$104,18,0),"0"),
IFERROR(VLOOKUP($A55,'Season 3'!AK$4:CN$104,18,0),"0"),IFERROR(VLOOKUP($A55,'Season 4'!AK$4:CN$104,18,0),"0"),
IFERROR(VLOOKUP($A55,'Season 5'!AK$4:CN$104,18,0),"0"),IFERROR(VLOOKUP($A55,'Season 6'!AK$4:CN$104,18,0),"0"),
IFERROR(VLOOKUP($A55,'Season 7'!AK$4:CN$104,18,0),"0"),IFERROR(VLOOKUP($A55,'Season 8'!AK$4:CN$104,18,0),"0"),
IFERROR(VLOOKUP($A55,'Season 9'!AK$4:CN$104,18,0),"0"),IFERROR(VLOOKUP($A55,'Season 10'!AK$4:CN$104,18,0),"0"),
IFERROR(VLOOKUP($A55,'Season 11'!AK$4:CN$104,18,0),"0"),IFERROR(VLOOKUP($A55,'Season 12'!AK$4:CN$104,18,0),"0"),
IFERROR(VLOOKUP($A55,'Season 13'!AK$4:CN$104,18,0),"0"),IFERROR(VLOOKUP($A55,'Season 14'!AK$4:CN$104,18,0),"0"),IFERROR(VLOOKUP(A55,'Season 15'!AK$4:CN$104,18,0),"0"),)</f>
        <v>0</v>
      </c>
      <c r="R55" s="398">
        <f>SUM(
IFERROR(VLOOKUP($A55,'Season 1'!AJ$4:CM$104,19,0),"0"),IFERROR(VLOOKUP($A55,'Season 2'!AK$4:CN$104,19,0),"0"),
IFERROR(VLOOKUP($A55,'Season 3'!AK$4:CN$104,19,0),"0"),IFERROR(VLOOKUP($A55,'Season 4'!AK$4:CN$104,19,0),"0"),
IFERROR(VLOOKUP($A55,'Season 5'!AK$4:CN$104,19,0),"0"),IFERROR(VLOOKUP($A55,'Season 6'!AK$4:CN$104,19,0),"0"),
IFERROR(VLOOKUP($A55,'Season 7'!AK$4:CN$104,19,0),"0"),IFERROR(VLOOKUP($A55,'Season 8'!AK$4:CN$104,19,0),"0"),
IFERROR(VLOOKUP($A55,'Season 9'!AK$4:CN$104,19,0),"0"),IFERROR(VLOOKUP($A55,'Season 10'!AK$4:CN$104,19,0),"0"),
IFERROR(VLOOKUP($A55,'Season 11'!AK$4:CN$104,19,0),"0"),IFERROR(VLOOKUP($A55,'Season 12'!AK$4:CN$104,19,0),"0"),
IFERROR(VLOOKUP($A55,'Season 13'!AK$4:CN$104,19,0),"0"),IFERROR(VLOOKUP($A55,'Season 14'!AK$4:CN$104,19,0),"0"),IFERROR(VLOOKUP(A55,'Season 15'!AK$4:CN$104,19,0),"0"),)</f>
        <v>0</v>
      </c>
      <c r="S55" s="518">
        <f>SUM(
IFERROR(VLOOKUP($A55,'Season 1'!AJ$4:CM$104,20,0),"0"),IFERROR(VLOOKUP($A55,'Season 2'!AK$4:CN$104,20,0),"0"),
IFERROR(VLOOKUP($A55,'Season 3'!AK$4:CN$104,20,0),"0"),IFERROR(VLOOKUP($A55,'Season 4'!AK$4:CN$104,20,0),"0"),
IFERROR(VLOOKUP($A55,'Season 5'!AK$4:CN$104,20,0),"0"),IFERROR(VLOOKUP($A55,'Season 6'!AK$4:CN$104,20,0),"0"),
IFERROR(VLOOKUP($A55,'Season 7'!AK$4:CN$104,20,0),"0"),IFERROR(VLOOKUP($A55,'Season 8'!AK$4:CN$104,20,0),"0"),
IFERROR(VLOOKUP($A55,'Season 9'!AK$4:CN$104,20,0),"0"),IFERROR(VLOOKUP($A55,'Season 10'!AK$4:CN$104,20,0),"0"),
IFERROR(VLOOKUP($A55,'Season 11'!AK$4:CN$104,20,0),"0"),IFERROR(VLOOKUP($A55,'Season 12'!AK$4:CN$104,20,0),"0"),
IFERROR(VLOOKUP($A55,'Season 13'!AK$4:CN$104,20,0),"0"),IFERROR(VLOOKUP($A55,'Season 14'!AK$4:CN$104,20,0),"0"),IFERROR(VLOOKUP(A55,'Season 15'!AK$4:CN$104,20,0),"0"),)</f>
        <v>0</v>
      </c>
      <c r="T55" s="21">
        <f>SUM(
IFERROR(VLOOKUP($A55,'Season 1'!AJ$4:CM$104,21,0),"0"),IFERROR(VLOOKUP($A55,'Season 2'!AK$4:CN$104,21,0),"0"),
IFERROR(VLOOKUP($A55,'Season 3'!AK$4:CN$104,21,0),"0"),IFERROR(VLOOKUP($A55,'Season 4'!AK$4:CN$104,21,0),"0"),
IFERROR(VLOOKUP($A55,'Season 5'!AK$4:CN$104,21,0),"0"),IFERROR(VLOOKUP($A55,'Season 6'!AK$4:CN$104,21,0),"0"),
IFERROR(VLOOKUP($A55,'Season 7'!AK$4:CN$104,21,0),"0"),IFERROR(VLOOKUP($A55,'Season 8'!AK$4:CN$104,21,0),"0"),
IFERROR(VLOOKUP($A55,'Season 9'!AK$4:CN$104,21,0),"0"),IFERROR(VLOOKUP($A55,'Season 10'!AK$4:CN$104,21,0),"0"),
IFERROR(VLOOKUP($A55,'Season 11'!AK$4:CN$104,21,0),"0"),IFERROR(VLOOKUP($A55,'Season 12'!AK$4:CN$104,21,0),"0"),
IFERROR(VLOOKUP($A55,'Season 13'!AK$4:CN$104,21,0),"0"),IFERROR(VLOOKUP($A55,'Season 14'!AK$4:CN$104,21,0),"0"),IFERROR(VLOOKUP(A55,'Season 15'!AK$4:CN$104,21,0),"0"),)</f>
        <v>0</v>
      </c>
      <c r="U55" s="402">
        <f>SUM(
IFERROR(VLOOKUP($A55,'Season 1'!AJ$4:CM$104,22,0),"0"),IFERROR(VLOOKUP($A55,'Season 2'!AK$4:CN$104,22,0),"0"),
IFERROR(VLOOKUP($A55,'Season 3'!AK$4:CN$104,22,0),"0"),IFERROR(VLOOKUP($A55,'Season 4'!AK$4:CN$104,22,0),"0"),
IFERROR(VLOOKUP($A55,'Season 5'!AK$4:CN$104,22,0),"0"),IFERROR(VLOOKUP($A55,'Season 6'!AK$4:CN$104,22,0),"0"),
IFERROR(VLOOKUP($A55,'Season 7'!AK$4:CN$104,22,0),"0"),IFERROR(VLOOKUP($A55,'Season 8'!AK$4:CN$104,22,0),"0"),
IFERROR(VLOOKUP($A55,'Season 9'!AK$4:CN$104,22,0),"0"),IFERROR(VLOOKUP($A55,'Season 10'!AK$4:CN$104,22,0),"0"),
IFERROR(VLOOKUP($A55,'Season 11'!AK$4:CN$104,22,0),"0"),IFERROR(VLOOKUP($A55,'Season 12'!AK$4:CN$104,22,0),"0"),
IFERROR(VLOOKUP($A55,'Season 13'!AK$4:CN$104,22,0),"0"),IFERROR(VLOOKUP($A55,'Season 14'!AK$4:CN$104,22,0),"0"),IFERROR(VLOOKUP(A55,'Season 15'!AK$4:CN$104,22,0),"0"),)</f>
        <v>0</v>
      </c>
      <c r="V55" s="403">
        <f>SUM(
IFERROR(VLOOKUP($A55,'Season 1'!AJ$4:CM$104,23,0),"0"),IFERROR(VLOOKUP($A55,'Season 2'!AK$4:CN$104,23,0),"0"),
IFERROR(VLOOKUP($A55,'Season 3'!AK$4:CN$104,23,0),"0"),IFERROR(VLOOKUP($A55,'Season 4'!AK$4:CN$104,23,0),"0"),
IFERROR(VLOOKUP($A55,'Season 5'!AK$4:CN$104,23,0),"0"),IFERROR(VLOOKUP($A55,'Season 6'!AK$4:CN$104,23,0),"0"),
IFERROR(VLOOKUP($A55,'Season 7'!AK$4:CN$104,23,0),"0"),IFERROR(VLOOKUP($A55,'Season 8'!AK$4:CN$104,23,0),"0"),
IFERROR(VLOOKUP($A55,'Season 9'!AK$4:CN$104,23,0),"0"),IFERROR(VLOOKUP($A55,'Season 10'!AK$4:CN$104,23,0),"0"),
IFERROR(VLOOKUP($A55,'Season 11'!AK$4:CN$104,23,0),"0"),IFERROR(VLOOKUP($A55,'Season 12'!AK$4:CN$104,23,0),"0"),
IFERROR(VLOOKUP($A55,'Season 13'!AK$4:CN$104,23,0),"0"),IFERROR(VLOOKUP($A55,'Season 14'!AK$4:CN$104,23,0),"0"),IFERROR(VLOOKUP($A55,'Season 15'!AK$4:CN$104,23,0),"0"),)</f>
        <v>0</v>
      </c>
      <c r="W55" s="398">
        <f>SUM(
IFERROR(VLOOKUP($A55,'Season 1'!AJ$4:CM$104,24,0),"0"),IFERROR(VLOOKUP($A55,'Season 2'!AK$4:CN$104,24,0),"0"),
IFERROR(VLOOKUP($A55,'Season 3'!AK$4:CN$104,24,0),"0"),IFERROR(VLOOKUP($A55,'Season 4'!AK$4:CN$104,24,0),"0"),
IFERROR(VLOOKUP($A55,'Season 5'!AK$4:CN$104,24,0),"0"),IFERROR(VLOOKUP($A55,'Season 6'!AK$4:CN$104,24,0),"0"),
IFERROR(VLOOKUP($A55,'Season 7'!AK$4:CN$104,24,0),"0"),IFERROR(VLOOKUP($A55,'Season 8'!AK$4:CN$104,24,0),"0"),
IFERROR(VLOOKUP($A55,'Season 9'!AK$4:CN$104,24,0),"0"),IFERROR(VLOOKUP($A55,'Season 10'!AK$4:CN$104,24,0),"0"),
IFERROR(VLOOKUP($A55,'Season 11'!AK$4:CN$104,24,0),"0"),IFERROR(VLOOKUP($A55,'Season 12'!AK$4:CN$104,24,0),"0"),
IFERROR(VLOOKUP($A55,'Season 13'!AK$4:CN$104,24,0),"0"),IFERROR(VLOOKUP($A55,'Season 14'!AK$4:CN$104,24,0),"0"),IFERROR(VLOOKUP($A55,'Season 15'!AK$4:CN$104,24,0),"0"),)</f>
        <v>0</v>
      </c>
      <c r="X55" s="518">
        <f>SUM(
IFERROR(VLOOKUP($A55,'Season 1'!AJ$4:CM$104,25,0),"0"),IFERROR(VLOOKUP($A55,'Season 2'!AK$4:CN$104,25,0),"0"),
IFERROR(VLOOKUP($A55,'Season 3'!AK$4:CN$104,25,0),"0"),IFERROR(VLOOKUP($A55,'Season 4'!AK$4:CN$104,25,0),"0"),
IFERROR(VLOOKUP($A55,'Season 5'!AK$4:CN$104,25,0),"0"),IFERROR(VLOOKUP($A55,'Season 6'!AK$4:CN$104,25,0),"0"),
IFERROR(VLOOKUP($A55,'Season 7'!AK$4:CN$104,25,0),"0"),IFERROR(VLOOKUP($A55,'Season 8'!AK$4:CN$104,25,0),"0"),
IFERROR(VLOOKUP($A55,'Season 9'!AK$4:CN$104,25,0),"0"),IFERROR(VLOOKUP($A55,'Season 10'!AK$4:CN$104,25,0),"0"),
IFERROR(VLOOKUP($A55,'Season 11'!AK$4:CN$104,25,0),"0"),IFERROR(VLOOKUP($A55,'Season 12'!AK$4:CN$104,25,0),"0"),
IFERROR(VLOOKUP($A55,'Season 13'!AK$4:CN$104,25,0),"0"),IFERROR(VLOOKUP($A55,'Season 14'!AK$4:CN$104,25,0),"0"),IFERROR(VLOOKUP($A55,'Season 15'!AK$4:CN$104,25,0),"0"),)</f>
        <v>0</v>
      </c>
      <c r="Y55" s="21">
        <f>SUM(
IFERROR(VLOOKUP($A55,'Season 1'!AJ$4:CM$104,26,0),"0"),IFERROR(VLOOKUP($A55,'Season 2'!AK$4:CN$104,26,0),"0"),
IFERROR(VLOOKUP($A55,'Season 3'!AK$4:CN$104,26,0),"0"),IFERROR(VLOOKUP($A55,'Season 4'!AK$4:CN$104,26,0),"0"),
IFERROR(VLOOKUP($A55,'Season 5'!AK$4:CN$104,26,0),"0"),IFERROR(VLOOKUP($A55,'Season 6'!AK$4:CN$104,26,0),"0"),
IFERROR(VLOOKUP($A55,'Season 7'!AK$4:CN$104,26,0),"0"),IFERROR(VLOOKUP($A55,'Season 8'!AK$4:CN$104,26,0),"0"),
IFERROR(VLOOKUP($A55,'Season 9'!AK$4:CN$104,26,0),"0"),IFERROR(VLOOKUP($A55,'Season 10'!AK$4:CN$104,26,0),"0"),
IFERROR(VLOOKUP($A55,'Season 11'!AK$4:CN$104,26,0),"0"),IFERROR(VLOOKUP($A55,'Season 12'!AK$4:CN$104,26,0),"0"),
IFERROR(VLOOKUP($A55,'Season 13'!AK$4:CN$104,26,0),"0"),IFERROR(VLOOKUP($A55,'Season 14'!AK$4:CN$104,26,0),"0"),IFERROR(VLOOKUP($A55,'Season 15'!AK$4:CN$104,26,0),"0"),)</f>
        <v>0</v>
      </c>
      <c r="Z55" s="402">
        <f>SUM(
IFERROR(VLOOKUP($A55,'Season 1'!AJ$4:CM$104,27,0),"0"),IFERROR(VLOOKUP($A55,'Season 2'!AK$4:CN$104,27,0),"0"),
IFERROR(VLOOKUP($A55,'Season 3'!AK$4:CN$104,27,0),"0"),IFERROR(VLOOKUP($A55,'Season 4'!AK$4:CN$104,27,0),"0"),
IFERROR(VLOOKUP($A55,'Season 5'!AK$4:CN$104,27,0),"0"),IFERROR(VLOOKUP($A55,'Season 6'!AK$4:CN$104,27,0),"0"),
IFERROR(VLOOKUP($A55,'Season 7'!AK$4:CN$104,27,0),"0"),IFERROR(VLOOKUP($A55,'Season 8'!AK$4:CN$104,27,0),"0"),
IFERROR(VLOOKUP($A55,'Season 9'!AK$4:CN$104,27,0),"0"),IFERROR(VLOOKUP($A55,'Season 10'!AK$4:CN$104,27,0),"0"),
IFERROR(VLOOKUP($A55,'Season 11'!AK$4:CN$104,27,0),"0"),IFERROR(VLOOKUP($A55,'Season 12'!AK$4:CN$104,27,0),"0"),
IFERROR(VLOOKUP($A55,'Season 13'!AK$4:CN$104,27,0),"0"),IFERROR(VLOOKUP($A55,'Season 14'!AK$4:CN$104,27,0),"0"),IFERROR(VLOOKUP($A55,'Season 15'!AK$4:CN$104,27,0),"0"),)</f>
        <v>0</v>
      </c>
      <c r="AA55" s="403">
        <f>SUM(
IFERROR(VLOOKUP($A55,'Season 1'!AJ$4:CM$104,28,0),"0"),IFERROR(VLOOKUP($A55,'Season 2'!AK$4:CN$104,28,0),"0"),
IFERROR(VLOOKUP($A55,'Season 3'!AK$4:CN$104,28,0),"0"),IFERROR(VLOOKUP($A55,'Season 4'!AK$4:CN$104,28,0),"0"),
IFERROR(VLOOKUP($A55,'Season 5'!AK$4:CN$104,28,0),"0"),IFERROR(VLOOKUP($A55,'Season 6'!AK$4:CN$104,28,0),"0"),
IFERROR(VLOOKUP($A55,'Season 7'!AK$4:CN$104,28,0),"0"),IFERROR(VLOOKUP($A55,'Season 8'!AK$4:CN$104,28,0),"0"),
IFERROR(VLOOKUP($A55,'Season 9'!AK$4:CN$104,28,0),"0"),IFERROR(VLOOKUP($A55,'Season 10'!AK$4:CN$104,28,0),"0"),
IFERROR(VLOOKUP($A55,'Season 11'!AK$4:CN$104,28,0),"0"),IFERROR(VLOOKUP($A55,'Season 12'!AK$4:CN$104,28,0),"0"),
IFERROR(VLOOKUP($A55,'Season 13'!AK$4:CN$104,28,0),"0"),IFERROR(VLOOKUP($A55,'Season 14'!AK$4:CN$104,28,0),"0"),IFERROR(VLOOKUP($A55,'Season 15'!AK$4:CN$104,28,0),"0"),)</f>
        <v>0</v>
      </c>
      <c r="AB55" s="398">
        <f>SUM(
IFERROR(VLOOKUP($A55,'Season 1'!AJ$4:CM$104,29,0),"0"),IFERROR(VLOOKUP($A55,'Season 2'!AK$4:CN$104,29,0),"0"),
IFERROR(VLOOKUP($A55,'Season 3'!AK$4:CN$104,29,0),"0"),IFERROR(VLOOKUP($A55,'Season 4'!AK$4:CN$104,29,0),"0"),
IFERROR(VLOOKUP($A55,'Season 5'!AK$4:CN$104,29,0),"0"),IFERROR(VLOOKUP($A55,'Season 6'!AK$4:CN$104,29,0),"0"),
IFERROR(VLOOKUP($A55,'Season 7'!AK$4:CN$104,29,0),"0"),IFERROR(VLOOKUP($A55,'Season 8'!AK$4:CN$104,29,0),"0"),
IFERROR(VLOOKUP($A55,'Season 9'!AK$4:CN$104,29,0),"0"),IFERROR(VLOOKUP($A55,'Season 10'!AK$4:CN$104,29,0),"0"),
IFERROR(VLOOKUP($A55,'Season 11'!AK$4:CN$104,29,0),"0"),IFERROR(VLOOKUP($A55,'Season 12'!AK$4:CN$104,29,0),"0"),
IFERROR(VLOOKUP($A55,'Season 13'!AK$4:CN$104,29,0),"0"),IFERROR(VLOOKUP($A55,'Season 14'!AK$4:CN$104,29,0),"0"),IFERROR(VLOOKUP($A55,'Season 15'!AK$4:CN$104,29,0),"0"),)</f>
        <v>0</v>
      </c>
      <c r="AC55" s="518">
        <f>SUM(
IFERROR(VLOOKUP($A55,'Season 1'!AJ$4:CM$104,30,0),"0"),IFERROR(VLOOKUP($A55,'Season 2'!AK$4:CN$104,30,0),"0"),
IFERROR(VLOOKUP($A55,'Season 3'!AK$4:CN$104,30,0),"0"),IFERROR(VLOOKUP($A55,'Season 4'!AK$4:CN$104,30,0),"0"),
IFERROR(VLOOKUP($A55,'Season 5'!AK$4:CN$104,30,0),"0"),IFERROR(VLOOKUP($A55,'Season 6'!AK$4:CN$104,30,0),"0"),
IFERROR(VLOOKUP($A55,'Season 7'!AK$4:CN$104,30,0),"0"),IFERROR(VLOOKUP($A55,'Season 8'!AK$4:CN$104,30,0),"0"),
IFERROR(VLOOKUP($A55,'Season 9'!AK$4:CN$104,30,0),"0"),IFERROR(VLOOKUP($A55,'Season 10'!AK$4:CN$104,30,0),"0"),
IFERROR(VLOOKUP($A55,'Season 11'!AK$4:CN$104,30,0),"0"),IFERROR(VLOOKUP($A55,'Season 12'!AK$4:CN$104,30,0),"0"),
IFERROR(VLOOKUP($A55,'Season 13'!AK$4:CN$104,30,0),"0"),IFERROR(VLOOKUP($A55,'Season 14'!AK$4:CN$104,30,0),"0"),IFERROR(VLOOKUP($A55,'Season 15'!AK$4:CN$104,30,0),"0"),)</f>
        <v>0</v>
      </c>
      <c r="AD55" s="21">
        <f>SUM(
IFERROR(VLOOKUP($A55,'Season 1'!AJ$4:CM$104,31,0),"0"),IFERROR(VLOOKUP($A55,'Season 2'!AK$4:CN$104,31,0),"0"),
IFERROR(VLOOKUP($A55,'Season 3'!AK$4:CN$104,31,0),"0"),IFERROR(VLOOKUP($A55,'Season 4'!AK$4:CN$104,31,0),"0"),
IFERROR(VLOOKUP($A55,'Season 5'!AK$4:CN$104,31,0),"0"),IFERROR(VLOOKUP($A55,'Season 6'!AK$4:CN$104,31,0),"0"),
IFERROR(VLOOKUP($A55,'Season 7'!AK$4:CN$104,31,0),"0"),IFERROR(VLOOKUP($A55,'Season 8'!AK$4:CN$104,31,0),"0"),
IFERROR(VLOOKUP($A55,'Season 9'!AK$4:CN$104,31,0),"0"),IFERROR(VLOOKUP($A55,'Season 10'!AK$4:CN$104,31,0),"0"),
IFERROR(VLOOKUP($A55,'Season 11'!AK$4:CN$104,31,0),"0"),IFERROR(VLOOKUP($A55,'Season 12'!AK$4:CN$104,31,0),"0"),
IFERROR(VLOOKUP($A55,'Season 13'!AK$4:CN$104,31,0),"0"),IFERROR(VLOOKUP($A55,'Season 14'!AK$4:CN$104,31,0),"0"),IFERROR(VLOOKUP($A55,'Season 15'!AK$4:CN$104,31,0),"0"),)</f>
        <v>0</v>
      </c>
      <c r="AE55" s="402">
        <f>SUM(
IFERROR(VLOOKUP($A55,'Season 1'!AJ$4:CM$104,32,0),"0"),IFERROR(VLOOKUP($A55,'Season 2'!AK$4:CN$104,32,0),"0"),
IFERROR(VLOOKUP($A55,'Season 3'!AK$4:CN$104,32,0),"0"),IFERROR(VLOOKUP($A55,'Season 4'!AK$4:CN$104,32,0),"0"),
IFERROR(VLOOKUP($A55,'Season 5'!AK$4:CN$104,32,0),"0"),IFERROR(VLOOKUP($A55,'Season 6'!AK$4:CN$104,32,0),"0"),
IFERROR(VLOOKUP($A55,'Season 7'!AK$4:CN$104,32,0),"0"),IFERROR(VLOOKUP($A55,'Season 8'!AK$4:CN$104,32,0),"0"),
IFERROR(VLOOKUP($A55,'Season 9'!AK$4:CN$104,32,0),"0"),IFERROR(VLOOKUP($A55,'Season 10'!AK$4:CN$104,32,0),"0"),
IFERROR(VLOOKUP($A55,'Season 11'!AK$4:CN$104,32,0),"0"),IFERROR(VLOOKUP($A55,'Season 12'!AK$4:CN$104,32,0),"0"),
IFERROR(VLOOKUP($A55,'Season 13'!AK$4:CN$104,32,0),"0"),IFERROR(VLOOKUP($A55,'Season 14'!AK$4:CN$104,32,0),"0"),IFERROR(VLOOKUP($A55,'Season 15'!AK$4:CN$104,32,0),"0"),)</f>
        <v>0</v>
      </c>
      <c r="AF55" s="403">
        <f>SUM(IFERROR(VLOOKUP($A55,'Season 2'!AK$4:CN$104,33,0),"0"),
IFERROR(VLOOKUP($A55,'Season 3'!AK$4:CN$104,33,0),"0"),IFERROR(VLOOKUP($A55,'Season 4'!AK$4:CN$104,33,0),"0"),
IFERROR(VLOOKUP($A55,'Season 5'!AK$4:CN$104,33,0),"0"),IFERROR(VLOOKUP($A55,'Season 6'!AK$4:CN$104,33,0),"0"),
IFERROR(VLOOKUP($A55,'Season 7'!AK$4:CN$104,33,0),"0"),IFERROR(VLOOKUP($A55,'Season 8'!AK$4:CN$104,33,0),"0"),
IFERROR(VLOOKUP($A55,'Season 9'!AK$4:CN$104,33,0),"0"),IFERROR(VLOOKUP($A55,'Season 10'!AK$4:CN$104,33,0),"0"),
IFERROR(VLOOKUP($A55,'Season 11'!AK$4:CN$104,33,0),"0"),IFERROR(VLOOKUP($A55,'Season 12'!AK$4:CN$104,33,0),"0"),
IFERROR(VLOOKUP($A55,'Season 13'!AK$4:CN$104,33,0),"0"),IFERROR(VLOOKUP($A55,'Season 14'!AK$4:CN$104,33,0),"0"),IFERROR(VLOOKUP($A55,'Season 15'!AK$4:CN$104,33,0),"0"),)</f>
        <v>0</v>
      </c>
      <c r="AG55" s="398">
        <f>SUM(IFERROR(VLOOKUP($A55,'Season 2'!AK$4:CN$104,34,0),"0"),
IFERROR(VLOOKUP($A55,'Season 3'!AK$4:CN$104,34,0),"0"),IFERROR(VLOOKUP($A55,'Season 4'!AK$4:CN$104,34,0),"0"),
IFERROR(VLOOKUP($A55,'Season 5'!AK$4:CN$104,34,0),"0"),IFERROR(VLOOKUP($A55,'Season 6'!AK$4:CN$104,34,0),"0"),
IFERROR(VLOOKUP($A55,'Season 7'!AK$4:CN$104,34,0),"0"),IFERROR(VLOOKUP($A55,'Season 8'!AK$4:CN$104,34,0),"0"),
IFERROR(VLOOKUP($A55,'Season 9'!AK$4:CN$104,34,0),"0"),IFERROR(VLOOKUP($A55,'Season 10'!AK$4:CN$104,34,0),"0"),
IFERROR(VLOOKUP($A55,'Season 11'!AK$4:CN$104,34,0),"0"),IFERROR(VLOOKUP($A55,'Season 12'!AK$4:CN$104,34,0),"0"),
IFERROR(VLOOKUP($A55,'Season 13'!AK$4:CN$104,34,0),"0"),IFERROR(VLOOKUP($A55,'Season 14'!AK$4:CN$104,34,0),"0"),IFERROR(VLOOKUP($A55,'Season 15'!AK$4:CN$104,34,0),"0"),)</f>
        <v>0</v>
      </c>
      <c r="AH55" s="518">
        <f>SUM(IFERROR(VLOOKUP($A55,'Season 2'!AK$4:CN$104,35,0),"0"),
IFERROR(VLOOKUP($A55,'Season 3'!AK$4:CN$104,35,0),"0"),IFERROR(VLOOKUP($A55,'Season 4'!AK$4:CN$104,35,0),"0"),
IFERROR(VLOOKUP($A55,'Season 5'!AK$4:CN$104,35,0),"0"),IFERROR(VLOOKUP($A55,'Season 6'!AK$4:CN$104,35,0),"0"),
IFERROR(VLOOKUP($A55,'Season 7'!AK$4:CN$104,35,0),"0"),IFERROR(VLOOKUP($A55,'Season 8'!AK$4:CN$104,35,0),"0"),
IFERROR(VLOOKUP($A55,'Season 9'!AK$4:CN$104,35,0),"0"),IFERROR(VLOOKUP($A55,'Season 10'!AK$4:CN$104,35,0),"0"),
IFERROR(VLOOKUP($A55,'Season 11'!AK$4:CN$104,35,0),"0"),IFERROR(VLOOKUP($A55,'Season 12'!AK$4:CN$104,35,0),"0"),
IFERROR(VLOOKUP($A55,'Season 13'!AK$4:CN$104,35,0),"0"),IFERROR(VLOOKUP($A55,'Season 14'!AK$4:CN$104,35,0),"0"),IFERROR(VLOOKUP($A55,'Season 15'!AK$4:CN$104,35,0),"0"),)</f>
        <v>0</v>
      </c>
      <c r="AI55" s="21">
        <f>SUM(IFERROR(VLOOKUP($A55,'Season 2'!AK$4:CN$104,36,0),"0"),
IFERROR(VLOOKUP($A55,'Season 3'!AK$4:CN$104,36,0),"0"),IFERROR(VLOOKUP($A55,'Season 4'!AK$4:CN$104,36,0),"0"),
IFERROR(VLOOKUP($A55,'Season 5'!AK$4:CN$104,36,0),"0"),IFERROR(VLOOKUP($A55,'Season 6'!AK$4:CN$104,36,0),"0"),
IFERROR(VLOOKUP($A55,'Season 7'!AK$4:CN$104,36,0),"0"),IFERROR(VLOOKUP($A55,'Season 8'!AK$4:CN$104,36,0),"0"),
IFERROR(VLOOKUP($A55,'Season 9'!AK$4:CN$104,36,0),"0"),IFERROR(VLOOKUP($A55,'Season 10'!AK$4:CN$104,36,0),"0"),
IFERROR(VLOOKUP($A55,'Season 11'!AK$4:CN$104,36,0),"0"),IFERROR(VLOOKUP($A55,'Season 12'!AK$4:CN$104,36,0),"0"),
IFERROR(VLOOKUP($A55,'Season 13'!AK$4:CN$104,36,0),"0"),IFERROR(VLOOKUP($A55,'Season 14'!AK$4:CN$104,36,0),"0"),IFERROR(VLOOKUP($A55,'Season 15'!AK$4:CN$104,36,0),"0"),)</f>
        <v>0</v>
      </c>
      <c r="AJ55" s="402">
        <f>SUM(IFERROR(VLOOKUP($A55,'Season 2'!AK$4:CN$104,37,0),"0"),
IFERROR(VLOOKUP($A55,'Season 3'!AK$4:CN$104,37,0),"0"),IFERROR(VLOOKUP($A55,'Season 4'!AK$4:CN$104,37,0),"0"),
IFERROR(VLOOKUP($A55,'Season 5'!AK$4:CN$104,37,0),"0"),IFERROR(VLOOKUP($A55,'Season 6'!AK$4:CN$104,37,0),"0"),
IFERROR(VLOOKUP($A55,'Season 7'!AK$4:CN$104,37,0),"0"),IFERROR(VLOOKUP($A55,'Season 8'!AK$4:CN$104,37,0),"0"),
IFERROR(VLOOKUP($A55,'Season 9'!AK$4:CN$104,37,0),"0"),IFERROR(VLOOKUP($A55,'Season 10'!AK$4:CN$104,37,0),"0"),
IFERROR(VLOOKUP($A55,'Season 11'!AK$4:CN$104,37,0),"0"),IFERROR(VLOOKUP($A55,'Season 12'!AK$4:CN$104,37,0),"0"),
IFERROR(VLOOKUP($A55,'Season 13'!AK$4:CN$104,37,0),"0"),IFERROR(VLOOKUP($A55,'Season 14'!AK$4:CN$104,37,0),"0"),IFERROR(VLOOKUP($A55,'Season 15'!AK$4:CN$104,37,0),"0"),)</f>
        <v>0</v>
      </c>
      <c r="AK55" s="403">
        <f>SUM(IFERROR(VLOOKUP($A55,'Season 1'!AJ$4:CM$104,33,0),"0"),IFERROR(VLOOKUP($A55,'Season 2'!AK$4:CN$104,38,0),"0"),
IFERROR(VLOOKUP($A55,'Season 3'!AK$4:CN$104,38,0),"0"),IFERROR(VLOOKUP($A55,'Season 4'!AK$4:CN$104,38,0),"0"),
IFERROR(VLOOKUP($A55,'Season 5'!AK$4:CN$104,38,0),"0"),IFERROR(VLOOKUP($A55,'Season 6'!AK$4:CN$104,38,0),"0"),
IFERROR(VLOOKUP($A55,'Season 7'!AK$4:CN$104,38,0),"0"),IFERROR(VLOOKUP($A55,'Season 8'!AK$4:CN$104,38,0),"0"),
IFERROR(VLOOKUP($A55,'Season 9'!AK$4:CN$104,38,0),"0"),IFERROR(VLOOKUP($A55,'Season 10'!AK$4:CN$104,38,0),"0"),
IFERROR(VLOOKUP($A55,'Season 11'!AK$4:CN$104,38,0),"0"),IFERROR(VLOOKUP($A55,'Season 12'!AK$4:CN$104,38,0),"0"),
IFERROR(VLOOKUP($A55,'Season 13'!AK$4:CN$104,38,0),"0"),IFERROR(VLOOKUP($A55,'Season 14'!AK$4:CN$104,38,0),"0"),IFERROR(VLOOKUP($A55,'Season 15'!AK$4:CN$104,38,0),"0"),)</f>
        <v>0</v>
      </c>
      <c r="AL55" s="398">
        <f>SUM(IFERROR(VLOOKUP($A55,'Season 1'!AJ$4:CM$104,34,0),"0"),IFERROR(VLOOKUP($A55,'Season 2'!AK$4:CN$104,39,0),"0"),
IFERROR(VLOOKUP($A55,'Season 3'!AK$4:CN$104,39,0),"0"),IFERROR(VLOOKUP($A55,'Season 4'!AK$4:CN$104,39,0),"0"),
IFERROR(VLOOKUP($A55,'Season 5'!AK$4:CN$104,39,0),"0"),IFERROR(VLOOKUP($A55,'Season 6'!AK$4:CN$104,39,0),"0"),
IFERROR(VLOOKUP($A55,'Season 7'!AK$4:CN$104,39,0),"0"),IFERROR(VLOOKUP($A55,'Season 8'!AK$4:CN$104,39,0),"0"),
IFERROR(VLOOKUP($A55,'Season 9'!AK$4:CN$104,39,0),"0"),IFERROR(VLOOKUP($A55,'Season 10'!AK$4:CN$104,39,0),"0"),
IFERROR(VLOOKUP($A55,'Season 11'!AK$4:CN$104,39,0),"0"),IFERROR(VLOOKUP($A55,'Season 12'!AK$4:CN$104,39,0),"0"),
IFERROR(VLOOKUP($A55,'Season 13'!AK$4:CN$104,39,0),"0"),IFERROR(VLOOKUP($A55,'Season 14'!AK$4:CN$104,39,0),"0"),IFERROR(VLOOKUP($A55,'Season 15'!AK$4:CN$104,39,0),"0"),)</f>
        <v>0</v>
      </c>
      <c r="AM55" s="518">
        <f>SUM(IFERROR(VLOOKUP($A55,'Season 1'!AJ$4:CM$104,35,0),"0"),IFERROR(VLOOKUP($A55,'Season 2'!AK$4:CN$104,40,0),"0"),
IFERROR(VLOOKUP($A55,'Season 3'!AK$4:CN$104,40,0),"0"),IFERROR(VLOOKUP($A55,'Season 4'!AK$4:CN$104,40,0),"0"),
IFERROR(VLOOKUP($A55,'Season 5'!AK$4:CN$104,40,0),"0"),IFERROR(VLOOKUP($A55,'Season 6'!AK$4:CN$104,40,0),"0"),
IFERROR(VLOOKUP($A55,'Season 7'!AK$4:CN$104,40,0),"0"),IFERROR(VLOOKUP($A55,'Season 8'!AK$4:CN$104,40,0),"0"),
IFERROR(VLOOKUP($A55,'Season 9'!AK$4:CN$104,40,0),"0"),IFERROR(VLOOKUP($A55,'Season 10'!AK$4:CN$104,40,0),"0"),
IFERROR(VLOOKUP($A55,'Season 11'!AK$4:CN$104,40,0),"0"),IFERROR(VLOOKUP($A55,'Season 12'!AK$4:CN$104,40,0),"0"),
IFERROR(VLOOKUP($A55,'Season 13'!AK$4:CN$104,40,0),"0"),IFERROR(VLOOKUP($A55,'Season 14'!AK$4:CN$104,40,0),"0"),IFERROR(VLOOKUP($A55,'Season 15'!AK$4:CN$104,40,0),"0"),)</f>
        <v>0</v>
      </c>
      <c r="AN55" s="21">
        <f>SUM(IFERROR(VLOOKUP($A55,'Season 1'!AJ$4:CM$104,36,0),"0"),IFERROR(VLOOKUP($A55,'Season 2'!AK$4:CN$104,41,0),"0"),
IFERROR(VLOOKUP($A55,'Season 3'!AK$4:CN$104,41,0),"0"),IFERROR(VLOOKUP($A55,'Season 4'!AK$4:CN$104,41,0),"0"),
IFERROR(VLOOKUP($A55,'Season 5'!AK$4:CN$104,41,0),"0"),IFERROR(VLOOKUP($A55,'Season 6'!AK$4:CN$104,41,0),"0"),
IFERROR(VLOOKUP($A55,'Season 7'!AK$4:CN$104,41,0),"0"),IFERROR(VLOOKUP($A55,'Season 8'!AK$4:CN$104,41,0),"0"),
IFERROR(VLOOKUP($A55,'Season 9'!AK$4:CN$104,41,0),"0"),IFERROR(VLOOKUP($A55,'Season 10'!AK$4:CN$104,41,0),"0"),
IFERROR(VLOOKUP($A55,'Season 11'!AK$4:CN$104,41,0),"0"),IFERROR(VLOOKUP($A55,'Season 12'!AK$4:CN$104,41,0),"0"),
IFERROR(VLOOKUP($A55,'Season 13'!AK$4:CN$104,41,0),"0"),IFERROR(VLOOKUP($A55,'Season 14'!AK$4:CN$104,41,0),"0"),IFERROR(VLOOKUP($A55,'Season 15'!AK$4:CN$104,41,0),"0"),)</f>
        <v>0</v>
      </c>
      <c r="AO55" s="402">
        <f>SUM(IFERROR(VLOOKUP($A55,'Season 1'!AJ$4:CM$104,37,0),"0"),IFERROR(VLOOKUP($A55,'Season 2'!AK$4:CN$104,42,0),"0"),
IFERROR(VLOOKUP($A55,'Season 3'!AK$4:CN$104,42,0),"0"),IFERROR(VLOOKUP($A55,'Season 4'!AK$4:CN$104,42,0),"0"),
IFERROR(VLOOKUP($A55,'Season 5'!AK$4:CN$104,42,0),"0"),IFERROR(VLOOKUP($A55,'Season 6'!AK$4:CN$104,42,0),"0"),
IFERROR(VLOOKUP($A55,'Season 7'!AK$4:CN$104,42,0),"0"),IFERROR(VLOOKUP($A55,'Season 8'!AK$4:CN$104,42,0),"0"),
IFERROR(VLOOKUP($A55,'Season 9'!AK$4:CN$104,42,0),"0"),IFERROR(VLOOKUP($A55,'Season 10'!AK$4:CN$104,42,0),"0"),
IFERROR(VLOOKUP($A55,'Season 11'!AK$4:CN$104,42,0),"0"),IFERROR(VLOOKUP($A55,'Season 12'!AK$4:CN$104,42,0),"0"),
IFERROR(VLOOKUP($A55,'Season 13'!AK$4:CN$104,42,0),"0"),IFERROR(VLOOKUP($A55,'Season 14'!AK$4:CN$104,42,0),"0"),IFERROR(VLOOKUP($A55,'Season 15'!AK$4:CN$104,42,0),"0"),)</f>
        <v>0</v>
      </c>
      <c r="AP55" s="403">
        <f>SUM(IFERROR(VLOOKUP($A55,'Season 1'!AJ$4:CM$104,43,0),"0"),IFERROR(VLOOKUP($A55,'Season 2'!AK$4:CN$104,43,0),"0"),
IFERROR(VLOOKUP($A55,'Season 3'!AK$4:CN$104,43,0),"0"),IFERROR(VLOOKUP($A55,'Season 4'!AK$4:CN$104,43,0),"0"),
IFERROR(VLOOKUP($A55,'Season 5'!AK$4:CN$104,43,0),"0"),IFERROR(VLOOKUP($A55,'Season 6'!AK$4:CN$104,43,0),"0"),
IFERROR(VLOOKUP($A55,'Season 7'!AK$4:CN$104,43,0),"0"),IFERROR(VLOOKUP($A55,'Season 8'!AK$4:CN$104,43,0),"0"),
IFERROR(VLOOKUP($A55,'Season 9'!AK$4:CN$104,43,0),"0"),IFERROR(VLOOKUP($A55,'Season 10'!AK$4:CN$104,43,0),"0"),
IFERROR(VLOOKUP($A55,'Season 11'!AK$4:CN$104,43,0),"0"),IFERROR(VLOOKUP($A55,'Season 12'!AK$4:CN$104,43,0),"0"),
IFERROR(VLOOKUP($A55,'Season 13'!AK$4:CN$104,43,0),"0"),IFERROR(VLOOKUP($A55,'Season 14'!AK$4:CN$104,43,0),"0"),IFERROR(VLOOKUP($A55,'Season 15'!AK$4:CN$104,43,0),"0"),)</f>
        <v>0</v>
      </c>
      <c r="AQ55" s="398">
        <f>SUM(IFERROR(VLOOKUP($A55,'Season 1'!AJ$4:CM$104,44,0),"0"),IFERROR(VLOOKUP($A55,'Season 2'!AK$4:CN$104,44,0),"0"),
IFERROR(VLOOKUP($A55,'Season 3'!AK$4:CN$104,44,0),"0"),IFERROR(VLOOKUP($A55,'Season 4'!AK$4:CN$104,44,0),"0"),
IFERROR(VLOOKUP($A55,'Season 5'!AK$4:CN$104,44,0),"0"),IFERROR(VLOOKUP($A55,'Season 6'!AK$4:CN$104,44,0),"0"),
IFERROR(VLOOKUP($A55,'Season 7'!AK$4:CN$104,44,0),"0"),IFERROR(VLOOKUP($A55,'Season 8'!AK$4:CN$104,44,0),"0"),
IFERROR(VLOOKUP($A55,'Season 9'!AK$4:CN$104,44,0),"0"),IFERROR(VLOOKUP($A55,'Season 10'!AK$4:CN$104,44,0),"0"),
IFERROR(VLOOKUP($A55,'Season 11'!AK$4:CN$104,44,0),"0"),IFERROR(VLOOKUP($A55,'Season 12'!AK$4:CN$104,44,0),"0"),
IFERROR(VLOOKUP($A55,'Season 13'!AK$4:CN$104,44,0),"0"),IFERROR(VLOOKUP($A55,'Season 14'!AK$4:CN$104,44,0),"0"),IFERROR(VLOOKUP($A55,'Season 15'!AK$4:CN$104,44,0),"0"),)</f>
        <v>0</v>
      </c>
      <c r="AR55" s="518">
        <f>SUM(IFERROR(VLOOKUP($A55,'Season 1'!AJ$4:CM$104,45,0),"0"),IFERROR(VLOOKUP($A55,'Season 2'!AK$4:CN$104,45,0),"0"),
IFERROR(VLOOKUP($A55,'Season 3'!AK$4:CN$104,45,0),"0"),IFERROR(VLOOKUP($A55,'Season 4'!AK$4:CN$104,45,0),"0"),
IFERROR(VLOOKUP($A55,'Season 5'!AK$4:CN$104,45,0),"0"),IFERROR(VLOOKUP($A55,'Season 6'!AK$4:CN$104,45,0),"0"),
IFERROR(VLOOKUP($A55,'Season 7'!AK$4:CN$104,45,0),"0"),IFERROR(VLOOKUP($A55,'Season 8'!AK$4:CN$104,45,0),"0"),
IFERROR(VLOOKUP($A55,'Season 9'!AK$4:CN$104,45,0),"0"),IFERROR(VLOOKUP($A55,'Season 10'!AK$4:CN$104,45,0),"0"),
IFERROR(VLOOKUP($A55,'Season 11'!AK$4:CN$104,45,0),"0"),IFERROR(VLOOKUP($A55,'Season 12'!AK$4:CN$104,45,0),"0"),
IFERROR(VLOOKUP($A55,'Season 13'!AK$4:CN$104,45,0),"0"),IFERROR(VLOOKUP($A55,'Season 14'!AK$4:CN$104,45,0),"0"),IFERROR(VLOOKUP($A55,'Season 15'!AK$4:CN$104,45,0),"0"),)</f>
        <v>0</v>
      </c>
      <c r="AS55" s="21">
        <f>SUM(IFERROR(VLOOKUP($A55,'Season 1'!AJ$4:CM$104,46,0),"0"),IFERROR(VLOOKUP($A55,'Season 2'!AK$4:CN$104,46,0),"0"),
IFERROR(VLOOKUP($A55,'Season 3'!AK$4:CN$104,46,0),"0"),IFERROR(VLOOKUP($A55,'Season 4'!AK$4:CN$104,46,0),"0"),
IFERROR(VLOOKUP($A55,'Season 5'!AK$4:CN$104,46,0),"0"),IFERROR(VLOOKUP($A55,'Season 6'!AK$4:CN$104,46,0),"0"),
IFERROR(VLOOKUP($A55,'Season 7'!AK$4:CN$104,46,0),"0"),IFERROR(VLOOKUP($A55,'Season 8'!AK$4:CN$104,46,0),"0"),
IFERROR(VLOOKUP($A55,'Season 9'!AK$4:CN$104,46,0),"0"),IFERROR(VLOOKUP($A55,'Season 10'!AK$4:CN$104,46,0),"0"),
IFERROR(VLOOKUP($A55,'Season 11'!AK$4:CN$104,46,0),"0"),IFERROR(VLOOKUP($A55,'Season 12'!AK$4:CN$104,46,0),"0"),
IFERROR(VLOOKUP($A55,'Season 13'!AK$4:CN$104,46,0),"0"),IFERROR(VLOOKUP($A55,'Season 14'!AK$4:CN$104,46,0),"0"),IFERROR(VLOOKUP($A55,'Season 15'!AK$4:CN$104,46,0),"0"),)</f>
        <v>0</v>
      </c>
      <c r="AT55" s="402">
        <f>SUM(IFERROR(VLOOKUP($A55,'Season 1'!AJ$4:CM$104,47,0),"0"),IFERROR(VLOOKUP($A55,'Season 2'!AK$4:CN$104,47,0),"0"),
IFERROR(VLOOKUP($A55,'Season 3'!AK$4:CN$104,47,0),"0"),IFERROR(VLOOKUP($A55,'Season 4'!AK$4:CN$104,47,0),"0"),
IFERROR(VLOOKUP($A55,'Season 5'!AK$4:CN$104,47,0),"0"),IFERROR(VLOOKUP($A55,'Season 6'!AK$4:CN$104,47,0),"0"),
IFERROR(VLOOKUP($A55,'Season 7'!AK$4:CN$104,47,0),"0"),IFERROR(VLOOKUP($A55,'Season 8'!AK$4:CN$104,47,0),"0"),
IFERROR(VLOOKUP($A55,'Season 9'!AK$4:CN$104,47,0),"0"),IFERROR(VLOOKUP($A55,'Season 10'!AK$4:CN$104,47,0),"0"),
IFERROR(VLOOKUP($A55,'Season 11'!AK$4:CN$104,47,0),"0"),IFERROR(VLOOKUP($A55,'Season 12'!AK$4:CN$104,47,0),"0"),
IFERROR(VLOOKUP($A55,'Season 13'!AK$4:CN$104,47,0),"0"),IFERROR(VLOOKUP($A55,'Season 14'!AK$4:CN$104,47,0),"0"),IFERROR(VLOOKUP($A55,'Season 15'!AK$4:CN$104,47,0),"0"),)</f>
        <v>0</v>
      </c>
      <c r="AU55" s="403">
        <f>SUM(IFERROR(VLOOKUP($A55,'Season 3'!AK$4:CN$104,48,0),"0"),IFERROR(VLOOKUP($A55,'Season 4'!AK$4:CN$104,48,0),"0"),
IFERROR(VLOOKUP($A55,'Season 5'!AK$4:CN$104,48,0),"0"),IFERROR(VLOOKUP($A55,'Season 6'!AK$4:CN$104,48,0),"0"),
IFERROR(VLOOKUP($A55,'Season 7'!AK$4:CN$104,48,0),"0"),IFERROR(VLOOKUP($A55,'Season 8'!AK$4:CN$104,48,0),"0"),
IFERROR(VLOOKUP($A55,'Season 9'!AK$4:CN$104,48,0),"0"),IFERROR(VLOOKUP($A55,'Season 10'!AK$4:CN$104,48,0),"0"),
IFERROR(VLOOKUP($A55,'Season 11'!AK$4:CN$104,48,0),"0"),IFERROR(VLOOKUP($A55,'Season 12'!AK$4:CN$104,48,0),"0"),
IFERROR(VLOOKUP($A55,'Season 13'!AK$4:CN$104,48,0),"0"),IFERROR(VLOOKUP($A55,'Season 14'!AK$4:CN$104,48,0),"0"),IFERROR(VLOOKUP($A55,'Season 15'!AK$4:CN$104,48,0),"0"),)</f>
        <v>0</v>
      </c>
      <c r="AV55" s="398">
        <f>SUM(IFERROR(VLOOKUP($A55,'Season 3'!AK$4:CN$104,49,0),"0"),IFERROR(VLOOKUP($A55,'Season 4'!AK$4:CN$104,49,0),"0"),
IFERROR(VLOOKUP($A55,'Season 5'!AK$4:CN$104,49,0),"0"),IFERROR(VLOOKUP($A55,'Season 6'!AK$4:CN$104,49,0),"0"),
IFERROR(VLOOKUP($A55,'Season 7'!AK$4:CN$104,49,0),"0"),IFERROR(VLOOKUP($A55,'Season 8'!AK$4:CN$104,49,0),"0"),
IFERROR(VLOOKUP($A55,'Season 9'!AK$4:CN$104,49,0),"0"),IFERROR(VLOOKUP($A55,'Season 10'!AK$4:CN$104,49,0),"0"),
IFERROR(VLOOKUP($A55,'Season 11'!AK$4:CN$104,49,0),"0"),IFERROR(VLOOKUP($A55,'Season 12'!AK$4:CN$104,49,0),"0"),
IFERROR(VLOOKUP($A55,'Season 13'!AK$4:CN$104,49,0),"0"),IFERROR(VLOOKUP($A55,'Season 14'!AK$4:CN$104,49,0),"0"),IFERROR(VLOOKUP($A55,'Season 15'!AK$4:CN$104,49,0),"0"),)</f>
        <v>0</v>
      </c>
      <c r="AW55" s="518">
        <f>SUM(IFERROR(VLOOKUP($A55,'Season 3'!AK$4:CN$104,50,0),"0"),IFERROR(VLOOKUP($A55,'Season 4'!AK$4:CN$104,50,0),"0"),
IFERROR(VLOOKUP($A55,'Season 5'!AK$4:CN$104,50,0),"0"),IFERROR(VLOOKUP($A55,'Season 6'!AK$4:CN$104,50,0),"0"),
IFERROR(VLOOKUP($A55,'Season 7'!AK$4:CN$104,50,0),"0"),IFERROR(VLOOKUP($A55,'Season 8'!AK$4:CN$104,50,0),"0"),
IFERROR(VLOOKUP($A55,'Season 9'!AK$4:CN$104,50,0),"0"),IFERROR(VLOOKUP($A55,'Season 10'!AK$4:CN$104,50,0),"0"),
IFERROR(VLOOKUP($A55,'Season 11'!AK$4:CN$104,50,0),"0"),IFERROR(VLOOKUP($A55,'Season 12'!AK$4:CN$104,50,0),"0"),
IFERROR(VLOOKUP($A55,'Season 13'!AK$4:CN$104,50,0),"0"),IFERROR(VLOOKUP($A55,'Season 14'!AK$4:CN$104,50,0),"0"),IFERROR(VLOOKUP($A55,'Season 15'!AK$4:CN$104,50,0),"0"),)</f>
        <v>0</v>
      </c>
      <c r="AX55" s="21">
        <f>SUM(IFERROR(VLOOKUP($A55,'Season 3'!AK$4:CN$104,51,0),"0"),IFERROR(VLOOKUP($A55,'Season 4'!AK$4:CN$104,51,0),"0"),
IFERROR(VLOOKUP($A55,'Season 5'!AK$4:CN$104,51,0),"0"),IFERROR(VLOOKUP($A55,'Season 6'!AK$4:CN$104,51,0),"0"),
IFERROR(VLOOKUP($A55,'Season 7'!AK$4:CN$104,51,0),"0"),IFERROR(VLOOKUP($A55,'Season 8'!AK$4:CN$104,51,0),"0"),
IFERROR(VLOOKUP($A55,'Season 9'!AK$4:CN$104,51,0),"0"),IFERROR(VLOOKUP($A55,'Season 10'!AK$4:CN$104,51,0),"0"),
IFERROR(VLOOKUP($A55,'Season 11'!AK$4:CN$104,51,0),"0"),IFERROR(VLOOKUP($A55,'Season 12'!AK$4:CN$104,51,0),"0"),
IFERROR(VLOOKUP($A55,'Season 13'!AK$4:CN$104,51,0),"0"),IFERROR(VLOOKUP($A55,'Season 14'!AK$4:CN$104,51,0),"0"),IFERROR(VLOOKUP($A55,'Season 15'!AK$4:CN$104,51,0),"0"),)</f>
        <v>0</v>
      </c>
      <c r="AY55" s="402">
        <f>SUM(IFERROR(VLOOKUP($A55,'Season 3'!AK$4:CN$104,52,0),"0"),IFERROR(VLOOKUP($A55,'Season 4'!AK$4:CN$104,52,0),"0"),
IFERROR(VLOOKUP($A55,'Season 5'!AK$4:CN$104,52,0),"0"),IFERROR(VLOOKUP($A55,'Season 6'!AK$4:CN$104,52,0),"0"),
IFERROR(VLOOKUP($A55,'Season 7'!AK$4:CN$104,52,0),"0"),IFERROR(VLOOKUP($A55,'Season 8'!AK$4:CN$104,52,0),"0"),
IFERROR(VLOOKUP($A55,'Season 9'!AK$4:CN$104,52,0),"0"),IFERROR(VLOOKUP($A55,'Season 10'!AK$4:CN$104,52,0),"0"),
IFERROR(VLOOKUP($A55,'Season 11'!AK$4:CN$104,52,0),"0"),IFERROR(VLOOKUP($A55,'Season 12'!AK$4:CN$104,52,0),"0"),
IFERROR(VLOOKUP($A55,'Season 13'!AK$4:CN$104,52,0),"0"),IFERROR(VLOOKUP($A55,'Season 14'!AK$4:CN$104,52,0),"0"),IFERROR(VLOOKUP($A55,'Season 15'!AK$4:CN$104,52,0),"0"),)</f>
        <v>0</v>
      </c>
      <c r="AZ55" s="403">
        <f>SUM(IFERROR(VLOOKUP($A55,'Season 1'!AJ$4:CM$104,38,0),"0"),IFERROR(VLOOKUP($A55,'Season 2'!AK$4:CN$104,48,0),"0"),)</f>
        <v>0</v>
      </c>
      <c r="BA55" s="398">
        <f>SUM(IFERROR(VLOOKUP($A55,'Season 1'!AJ$4:CM$104,39,0),"0"),IFERROR(VLOOKUP($A55,'Season 2'!AK$4:CN$104,49,0),"0"),)</f>
        <v>0</v>
      </c>
      <c r="BB55" s="518">
        <f>SUM(IFERROR(VLOOKUP($A55,'Season 1'!AJ$4:CM$104,40,0),"0"),IFERROR(VLOOKUP($A55,'Season 2'!AK$4:CN$104,50,0),"0"),)</f>
        <v>0</v>
      </c>
      <c r="BC55" s="21">
        <f>SUM(IFERROR(VLOOKUP($A55,'Season 1'!AJ$4:CM$104,41,0),"0"),IFERROR(VLOOKUP($A55,'Season 2'!AK$4:CN$104,51,0),"0"),)</f>
        <v>0</v>
      </c>
      <c r="BD55" s="402">
        <f>SUM(IFERROR(VLOOKUP($A55,'Season 1'!AJ$4:CM$104,42,0),"0"),IFERROR(VLOOKUP($A55,'Season 2'!AK$4:CN$104,52,0),"0"),)</f>
        <v>0</v>
      </c>
      <c r="BE55" s="561">
        <f>SUM(
IFERROR(VLOOKUP($A55,'Season 1'!AJ$4:CM$104,48,0),"0"),IFERROR(VLOOKUP($A55,'Season 2'!AK$4:CN$104,53,0),"0"),
IFERROR(VLOOKUP($A55,'Season 3'!AK$4:CN$104,53,0),"0"),IFERROR(VLOOKUP($A55,'Season 4'!AK$4:CN$104,53,0),"0"),
IFERROR(VLOOKUP($A55,'Season 5'!AK$4:CN$104,53,0),"0"),IFERROR(VLOOKUP($A55,'Season 6'!AK$4:CN$104,53,0),"0"),
IFERROR(VLOOKUP($A55,'Season 7'!AK$4:CN$104,53,0),"0"),IFERROR(VLOOKUP($A55,'Season 8'!AK$4:CN$104,53,0),"0"),
IFERROR(VLOOKUP($A55,'Season 9'!AK$4:CN$104,53,0),"0"),IFERROR(VLOOKUP($A55,'Season 10'!AK$4:CN$104,53,0),"0"),
IFERROR(VLOOKUP($A55,'Season 11'!AK$4:CN$104,53,0),"0"),IFERROR(VLOOKUP($A55,'Season 12'!AK$4:CN$104,53,0),"0"),
IFERROR(VLOOKUP($A55,'Season 13'!AK$4:CN$104,53,0),"0"),IFERROR(VLOOKUP($A55,'Season 14'!AK$4:CN$104,53,0),"0"),IFERROR(VLOOKUP($A55,'Season 15'!AK$4:CN$104,53,0),"0"),)</f>
        <v>0</v>
      </c>
      <c r="BF55" s="562">
        <f>SUM(
IFERROR(VLOOKUP($A55,'Season 1'!AJ$4:CM$104,49,0),"0"),IFERROR(VLOOKUP($A55,'Season 2'!AK$4:CN$104,54,0),"0"),
IFERROR(VLOOKUP($A55,'Season 3'!AK$4:CN$104,54,0),"0"),IFERROR(VLOOKUP($A55,'Season 4'!AK$4:CN$104,54,0),"0"),
IFERROR(VLOOKUP($A55,'Season 5'!AK$4:CN$104,54,0),"0"),IFERROR(VLOOKUP($A55,'Season 6'!AK$4:CN$104,54,0),"0"),
IFERROR(VLOOKUP($A55,'Season 7'!AK$4:CN$104,54,0),"0"),IFERROR(VLOOKUP($A55,'Season 8'!AK$4:CN$104,54,0),"0"),
IFERROR(VLOOKUP($A55,'Season 9'!AK$4:CN$104,54,0),"0"),IFERROR(VLOOKUP($A55,'Season 10'!AK$4:CN$104,54,0),"0"),
IFERROR(VLOOKUP($A55,'Season 11'!AK$4:CN$104,540),"0"),IFERROR(VLOOKUP($A55,'Season 12'!AK$4:CN$104,54,0),"0"),
IFERROR(VLOOKUP($A55,'Season 13'!AK$4:CN$104,54,0),"0"),IFERROR(VLOOKUP($A55,'Season 14'!AK$4:CN$104,54,0),"0"),IFERROR(VLOOKUP($A55,'Season 15'!AK$4:CN$104,54,0),"0"),)</f>
        <v>0</v>
      </c>
      <c r="BG55" s="529" t="e">
        <f t="shared" si="1"/>
        <v>#DIV/0!</v>
      </c>
      <c r="BI55" s="553"/>
      <c r="BJ55" s="553"/>
      <c r="BK55" s="553"/>
      <c r="BL55" s="553"/>
      <c r="BM55" s="553"/>
      <c r="BN55" s="553"/>
      <c r="BO55" s="169"/>
      <c r="BP55" s="169"/>
      <c r="BQ55" s="169"/>
      <c r="BR55" s="169"/>
      <c r="BS55" s="12" t="str">
        <f>IFERROR(VLOOKUP($A55,'Season 1'!$AJ$4:$CM$104,50,0),"0")</f>
        <v>0</v>
      </c>
      <c r="BT55" s="12" t="str">
        <f>IFERROR(VLOOKUP($A55,'Season 1'!$AJ$4:$CM$104,51,0),"0")</f>
        <v>0</v>
      </c>
      <c r="BU55" s="12" t="str">
        <f>IFERROR(VLOOKUP($A55,'Season 2'!$AK$4:$CN$104,55,0),"0")</f>
        <v>0</v>
      </c>
      <c r="BV55" s="12" t="str">
        <f>IFERROR(VLOOKUP($A55,'Season 2'!$AK$4:$CN$104,56,0),"0")</f>
        <v>0</v>
      </c>
      <c r="BW55" s="12" t="str">
        <f>IFERROR(VLOOKUP($A55,'Season 3'!$AK$4:$CN$104,55,0),"0")</f>
        <v>0</v>
      </c>
      <c r="BX55" s="12" t="str">
        <f>IFERROR(VLOOKUP($A55,'Season 3'!$AK$4:$CN$104,56,0),"0")</f>
        <v>0</v>
      </c>
      <c r="BY55" s="12" t="str">
        <f>IFERROR(VLOOKUP($A55,'Season 4'!$AK$4:$CN$104,55,0),"0")</f>
        <v>0</v>
      </c>
      <c r="BZ55" s="12" t="str">
        <f>IFERROR(VLOOKUP($A55,'Season 4'!$AK$4:$CN$104,56,0),"0")</f>
        <v>0</v>
      </c>
      <c r="CA55" s="12" t="str">
        <f>IFERROR(VLOOKUP($A55,'Season 5'!$AK$4:$CN$104,55,0),"0")</f>
        <v>0</v>
      </c>
      <c r="CB55" s="12" t="str">
        <f>IFERROR(VLOOKUP($A55,'Season 5'!$AK$4:$CN$104,56,0),"0")</f>
        <v>0</v>
      </c>
      <c r="CC55" s="12" t="str">
        <f>IFERROR(VLOOKUP($A55,'Season 6'!$AK$4:$CN$104,55,0),"0")</f>
        <v>0</v>
      </c>
      <c r="CD55" s="12" t="str">
        <f>IFERROR(VLOOKUP($A55,'Season 6'!$AK$4:$CN$104,56,0),"0")</f>
        <v>0</v>
      </c>
      <c r="CE55" s="12" t="str">
        <f>IFERROR(VLOOKUP($A55,'Season 7'!$AK$4:$CN$104,55,0),"0")</f>
        <v>0</v>
      </c>
      <c r="CF55" s="12" t="str">
        <f>IFERROR(VLOOKUP($A55,'Season 7'!$AK$4:$CN$104,56,0),"0")</f>
        <v>0</v>
      </c>
      <c r="CG55" s="12" t="str">
        <f>IFERROR(VLOOKUP($A55,'Season 8'!$AK$4:$CN$104,55,0),"0")</f>
        <v>0</v>
      </c>
      <c r="CH55" s="12" t="str">
        <f>IFERROR(VLOOKUP($A55,'Season 8'!$AK$4:$CN$104,56,0),"0")</f>
        <v>0</v>
      </c>
      <c r="CI55" s="12" t="str">
        <f>IFERROR(VLOOKUP($A55,'Season 9'!$AK$4:$CN$104,55,0),"0")</f>
        <v>0</v>
      </c>
      <c r="CJ55" s="12" t="str">
        <f>IFERROR(VLOOKUP($A55,'Season 9'!$AK$4:$CN$104,56,0),"0")</f>
        <v>0</v>
      </c>
      <c r="CK55" s="12" t="str">
        <f>IFERROR(VLOOKUP($A55,'Season 10'!$AK$4:$CN$104,55,0),"0")</f>
        <v>0</v>
      </c>
      <c r="CL55" s="12" t="str">
        <f>IFERROR(VLOOKUP($A55,'Season 10'!$AK$4:$CN$104,56,0),"0")</f>
        <v>0</v>
      </c>
      <c r="CM55" s="12" t="str">
        <f>IFERROR(VLOOKUP($A55,'Season 11'!$AK$4:$CN$104,55,0),"0")</f>
        <v>0</v>
      </c>
      <c r="CN55" s="12" t="str">
        <f>IFERROR(VLOOKUP($A55,'Season 11'!$AK$4:$CN$104,56,0),"0")</f>
        <v>0</v>
      </c>
      <c r="CO55" s="12" t="str">
        <f>IFERROR(VLOOKUP($A55,'Season 12'!$AK$4:$CN$104,55,0),"0")</f>
        <v>0</v>
      </c>
      <c r="CP55" s="12" t="str">
        <f>IFERROR(VLOOKUP($A55,'Season 12'!$AK$4:$CN$104,56,0),"0")</f>
        <v>0</v>
      </c>
      <c r="CQ55" s="12" t="str">
        <f>IFERROR(VLOOKUP($A55,'Season 13'!$AK$4:$CN$104,55,0),"0")</f>
        <v>0</v>
      </c>
      <c r="CR55" s="12" t="str">
        <f>IFERROR(VLOOKUP($A55,'Season 13'!$AK$4:$CN$104,56,0),"0")</f>
        <v>0</v>
      </c>
      <c r="CS55" s="12" t="str">
        <f>IFERROR(VLOOKUP($A55,'Season 14'!$AK$4:$CN$104,55,0),"0")</f>
        <v>0</v>
      </c>
      <c r="CT55" s="12" t="str">
        <f>IFERROR(VLOOKUP($A55,'Season 14'!$AK$4:$CN$104,56,0),"0")</f>
        <v>0</v>
      </c>
      <c r="CU55" s="12" t="str">
        <f>IFERROR(VLOOKUP($A55,'Season 15'!$AK$4:$CN$104,55,0),"0")</f>
        <v>0</v>
      </c>
      <c r="CV55" s="12" t="str">
        <f>IFERROR(VLOOKUP($A55,'Season 15'!$AK$4:$CN$104,56,0),"0")</f>
        <v>0</v>
      </c>
    </row>
    <row r="56" spans="1:100" x14ac:dyDescent="0.25">
      <c r="A56" s="545"/>
      <c r="B56" s="516" t="str">
        <f>IFERROR(VLOOKUP('Data Totals'!A56,'Season 1'!AJ$4:CH$104,2,FALSE),IFERROR(VLOOKUP('Data Totals'!A56,'Season 2'!AK$4:CI$104,2,FALSE),IFERROR(VLOOKUP('Data Totals'!A56,'Season 3'!AK$4:CI$104,2,FALSE),IFERROR(VLOOKUP('Data Totals'!A56,'Season 4'!AK$4:CI$104,2,FALSE),IFERROR(VLOOKUP('Data Totals'!A56,'Season 5'!AK$4:CI$104,2,FALSE),IFERROR(VLOOKUP('Data Totals'!A56,'Season 6'!AK$4:CI$104,2,FALSE),IFERROR(VLOOKUP('Data Totals'!A56,'Season 7'!AK$4:CI$104,2,FALSE),IFERROR(VLOOKUP('Data Totals'!A56,'Season 8'!AK$4:CI$104,2,FALSE),IFERROR(VLOOKUP('Data Totals'!A56,'Season 9'!AK$4:CI$104,2,FALSE),IFERROR(VLOOKUP('Data Totals'!A56,'Season 10'!AK$4:CI$104,2,FALSE),IFERROR(VLOOKUP('Data Totals'!A56,'Season 11'!AK$4:CI$104,2,FALSE),IFERROR(VLOOKUP('Data Totals'!A56,'Season 12'!AK$4:CI$104,2,FALSE),IFERROR(VLOOKUP('Data Totals'!A56,'Season 13'!AK$4:CI$104,2,FALSE),IFERROR(VLOOKUP('Data Totals'!A56,'Season 14'!AK$4:CI$104,2,FALSE),IFERROR(VLOOKUP('Data Totals'!A56,'Season 15'!AK$4:CI$104,2,FALSE),"N/A")))))))))))))))</f>
        <v>N/A</v>
      </c>
      <c r="C56" s="517" t="str">
        <f>IFERROR(VLOOKUP('Data Totals'!A56,'Season 1'!AJ$4:CH$104,3,FALSE),IFERROR(VLOOKUP('Data Totals'!A56,'Season 2'!AK$4:CI$104,3,FALSE),IFERROR(VLOOKUP('Data Totals'!A56,'Season 3'!AK$4:CI$104,3,FALSE),IFERROR(VLOOKUP('Data Totals'!A56,'Season 4'!AK$4:CI$104,3,FALSE),IFERROR(VLOOKUP('Data Totals'!A56,'Season 5'!AK$4:CI$104,3,FALSE),IFERROR(VLOOKUP('Data Totals'!A56,'Season 6'!AK$4:CI$104,3,FALSE),IFERROR(VLOOKUP('Data Totals'!A56,'Season 7'!AK$4:CI$104,3,FALSE),IFERROR(VLOOKUP('Data Totals'!A56,'Season 8'!AK$4:CI$104,3,FALSE),IFERROR(VLOOKUP('Data Totals'!A56,'Season 9'!AK$4:CI$104,3,FALSE),IFERROR(VLOOKUP('Data Totals'!A56,'Season 10'!AK$4:CI$104,3,FALSE),IFERROR(VLOOKUP('Data Totals'!A56,'Season 11'!AK$4:CI$104,3,FALSE),IFERROR(VLOOKUP('Data Totals'!A56,'Season 12'!AK$4:CI$104,3,FALSE),IFERROR(VLOOKUP('Data Totals'!A56,'Season 13'!AK$4:CI$104,3,FALSE),IFERROR(VLOOKUP('Data Totals'!A56,'Season 14'!AK$4:CI$104,3,FALSE),IFERROR(VLOOKUP('Data Totals'!A56,'Season 15'!AK$4:CI$104,3,FALSE),"N/A")))))))))))))))</f>
        <v>N/A</v>
      </c>
      <c r="D56" s="517" t="str">
        <f>IFERROR(VLOOKUP('Data Totals'!A56,'Season 15'!AK$4:CI$104,4,FALSE),IFERROR(VLOOKUP('Data Totals'!A56,'Season 14'!AK$4:CI$104,4,FALSE),IFERROR(VLOOKUP('Data Totals'!A56,'Season 13'!AK$4:CI$104,4,FALSE),IFERROR(VLOOKUP('Data Totals'!A56,'Season 12'!AK$4:CI$104,4,FALSE),IFERROR(VLOOKUP('Data Totals'!A56,'Season 11'!AK$4:CI$104,4,FALSE),IFERROR(VLOOKUP('Data Totals'!A56,'Season 10'!AK$4:CI$104,4,FALSE),IFERROR(VLOOKUP('Data Totals'!A56,'Season 9'!AK$4:CI$104,4,FALSE),IFERROR(VLOOKUP('Data Totals'!A56,'Season 8'!AK$4:CI$104,4,FALSE),IFERROR(VLOOKUP('Data Totals'!A56,'Season 7'!AK$4:CI$104,4,FALSE),IFERROR(VLOOKUP('Data Totals'!A56,'Season 6'!AK$4:CI$104,4,FALSE),IFERROR(VLOOKUP('Data Totals'!A56,'Season 5'!AK$4:CI$104,4,FALSE),IFERROR(VLOOKUP('Data Totals'!A56,'Season 4'!AK$4:CI$104,4,FALSE),IFERROR(VLOOKUP('Data Totals'!A56,'Season 3'!AK$4:CI$104,4,FALSE),IFERROR(VLOOKUP('Data Totals'!A56,'Season 2'!AK$4:CI$104,4,FALSE),IFERROR(VLOOKUP('Data Totals'!A56,'Season 1'!AJ$4:CH$104,4,FALSE),"N/A")))))))))))))))</f>
        <v>N/A</v>
      </c>
      <c r="E56" s="517" t="e">
        <f t="shared" si="0"/>
        <v>#VALUE!</v>
      </c>
      <c r="F56" s="398">
        <f>SUM(IFERROR(VLOOKUP(A56,BI$3:BN$152,2,0),"0"),
IFERROR(VLOOKUP(A56,'Season 1'!AJ$4:CM$104,7,0),"0"),IFERROR(VLOOKUP(A56,'Season 2'!AK$4:CN$104,7,0),"0"),
IFERROR(VLOOKUP(A56,'Season 3'!AK$4:CN$104,7,0),"0"),IFERROR(VLOOKUP(A56,'Season 4'!AK$4:CN$104,7,0),"0"),
IFERROR(VLOOKUP(A56,'Season 5'!AK$4:CN$104,7,0),"0"),IFERROR(VLOOKUP(A56,'Season 6'!AK$4:CN$104,7,0),"0"),
IFERROR(VLOOKUP(A56,'Season 7'!AK$4:CN$104,7,0),"0"),IFERROR(VLOOKUP(A56,'Season 8'!AK$4:CN$104,7,0),"0"),
IFERROR(VLOOKUP(A56,'Season 9'!AK$4:CN$104,7,0),"0"),IFERROR(VLOOKUP(A56,'Season 10'!AK$4:CN$104,7,0),"0"),
IFERROR(VLOOKUP(A56,'Season 11'!AK$4:CN$104,7,0),"0"),IFERROR(VLOOKUP(A56,'Season 12'!AK$4:CN$104,7,0),"0"),
IFERROR(VLOOKUP(A56,'Season 13'!AK$4:CN$104,7,0),"0"),IFERROR(VLOOKUP(A56,'Season 14'!AK$4:CN$104,7,0),"0"),IFERROR(VLOOKUP(A56,'Season 15'!AK$4:CN$104,7,0),"0"),)</f>
        <v>0</v>
      </c>
      <c r="G56" s="398">
        <f>SUM(
IFERROR(VLOOKUP(A56,'Season 1'!AJ$4:CM$104,8,0),"0"),IFERROR(VLOOKUP(A56,'Season 2'!AK$4:CN$104,8,0),"0"),
IFERROR(VLOOKUP(A56,'Season 3'!AK$4:CN$104,8,0),"0"),IFERROR(VLOOKUP(A56,'Season 4'!AK$4:CN$104,8,0),"0"),
IFERROR(VLOOKUP(A56,'Season 5'!AK$4:CN$104,8,0),"0"),IFERROR(VLOOKUP(A56,'Season 6'!AK$4:CN$104,8,0),"0"),
IFERROR(VLOOKUP(A56,'Season 7'!AK$4:CN$104,8,0),"0"),IFERROR(VLOOKUP(A56,'Season 8'!AK$4:CN$104,8,0),"0"),
IFERROR(VLOOKUP(A56,'Season 9'!AK$4:CN$104,8,0),"0"),IFERROR(VLOOKUP(A56,'Season 10'!AK$4:CN$104,8,0),"0"),
IFERROR(VLOOKUP(A56,'Season 11'!AK$4:CN$104,8,0),"0"),IFERROR(VLOOKUP(A56,'Season 12'!AK$4:CN$104,8,0),"0"),
IFERROR(VLOOKUP(A56,'Season 13'!AK$4:CN$104,8,0),"0"),IFERROR(VLOOKUP(A56,'Season 14'!AK$4:CN$104,8,0),"0"),IFERROR(VLOOKUP(A56,'Season 15'!AK$4:CN$104,8,0),"0"),)</f>
        <v>0</v>
      </c>
      <c r="H56" s="329">
        <f>SUM(
IFERROR(VLOOKUP(A56,'Season 1'!AJ$4:CM$104,9,0),"0"),IFERROR(VLOOKUP(A56,'Season 2'!AK$4:CN$104,9,0),"0"),
IFERROR(VLOOKUP(A56,'Season 3'!AK$4:CN$104,9,0),"0"),IFERROR(VLOOKUP(A56,'Season 4'!AK$4:CN$104,9,0),"0"),
IFERROR(VLOOKUP(A56,'Season 5'!AK$4:CN$104,9,0),"0"),IFERROR(VLOOKUP(A56,'Season 6'!AK$4:CN$104,9,0),"0"),
IFERROR(VLOOKUP(A56,'Season 7'!AK$4:CN$104,9,0),"0"),IFERROR(VLOOKUP(A56,'Season 8'!AK$4:CN$104,9,0),"0"),
IFERROR(VLOOKUP(A56,'Season 9'!AK$4:CN$104,9,0),"0"),IFERROR(VLOOKUP(A56,'Season 10'!AK$4:CN$104,9,0),"0"),
IFERROR(VLOOKUP(A56,'Season 11'!AK$4:CN$104,9,0),"0"),IFERROR(VLOOKUP(A56,'Season 12'!AK$4:CN$104,9,0),"0"),
IFERROR(VLOOKUP(A56,'Season 13'!AK$4:CN$104,9,0),"0"),IFERROR(VLOOKUP(A56,'Season 14'!AK$4:CN$104,9,0),"0"),IFERROR(VLOOKUP(A56,'Season 15'!AK$4:CN$104,9,0),"0"),)</f>
        <v>0</v>
      </c>
      <c r="I56" s="518">
        <f>SUM(
IFERROR(VLOOKUP(A56,'Season 1'!AJ$4:CM$104,10,0),"0"),IFERROR(VLOOKUP(A56,'Season 2'!AK$4:CN$104,10,0),"0"),
IFERROR(VLOOKUP(A56,'Season 3'!AK$4:CN$104,10,0),"0"),IFERROR(VLOOKUP(A56,'Season 4'!AK$4:CN$104,10,0),"0"),
IFERROR(VLOOKUP(A56,'Season 5'!AK$4:CN$104,10,0),"0"),IFERROR(VLOOKUP(A56,'Season 6'!AK$4:CN$104,10,0),"0"),
IFERROR(VLOOKUP(A56,'Season 7'!AK$4:CN$104,10,0),"0"),IFERROR(VLOOKUP(A56,'Season 8'!AK$4:CN$104,10,0),"0"),
IFERROR(VLOOKUP(A56,'Season 9'!AK$4:CN$104,10,0),"0"),IFERROR(VLOOKUP(A56,'Season 10'!AK$4:CN$104,10,0),"0"),
IFERROR(VLOOKUP(A56,'Season 11'!AK$4:CN$104,10,0),"0"),IFERROR(VLOOKUP(A56,'Season 12'!AK$4:CN$104,10,0),"0"),
IFERROR(VLOOKUP(A56,'Season 13'!AK$4:CN$104,10,0),"0"),IFERROR(VLOOKUP(A56,'Season 14'!AK$4:CN$104,10,0),"0"),IFERROR(VLOOKUP(A56,'Season 15'!AK$4:CN$104,10,0),"0"),)</f>
        <v>0</v>
      </c>
      <c r="J56" s="21">
        <f>SUM(IFERROR(VLOOKUP(A56,BI$3:BN$152,3,0),"0"),
IFERROR(VLOOKUP(A56,'Season 1'!AJ$4:CM$104,11,0),"0"),IFERROR(VLOOKUP(A56,'Season 2'!AK$4:CN$104,11,0),"0"),
IFERROR(VLOOKUP(A56,'Season 3'!AK$4:CN$104,11,0),"0"),IFERROR(VLOOKUP(A56,'Season 4'!AK$4:CN$104,11,0),"0"),
IFERROR(VLOOKUP(A56,'Season 5'!AK$4:CN$104,11,0),"0"),IFERROR(VLOOKUP(A56,'Season 6'!AK$4:CN$104,11,0),"0"),
IFERROR(VLOOKUP(A56,'Season 7'!AK$4:CN$104,11,0),"0"),IFERROR(VLOOKUP(A56,'Season 8'!AK$4:CN$104,11,0),"0"),
IFERROR(VLOOKUP(A56,'Season 9'!AK$4:CN$104,11,0),"0"),IFERROR(VLOOKUP(A56,'Season 10'!AK$4:CN$104,11,0),"0"),
IFERROR(VLOOKUP(A56,'Season 11'!AK$4:CN$104,11,0),"0"),IFERROR(VLOOKUP(A56,'Season 12'!AK$4:CN$104,11,0),"0"),
IFERROR(VLOOKUP(A56,'Season 13'!AK$4:CN$104,11,0),"0"),IFERROR(VLOOKUP(A56,'Season 14'!AK$4:CN$104,11,0),"0"),IFERROR(VLOOKUP(A56,'Season 15'!AK$4:CN$104,11,0),"0"),)</f>
        <v>0</v>
      </c>
      <c r="K56" s="402">
        <f>SUM(IFERROR(VLOOKUP($A56,BI$3:BN$152,4,0),"0"),
IFERROR(VLOOKUP($A56,'Season 1'!AJ$4:CM$104,12,0),"0"),IFERROR(VLOOKUP($A56,'Season 2'!AK$4:CN$104,12,0),"0"),
IFERROR(VLOOKUP($A56,'Season 3'!AK$4:CN$104,12,0),"0"),IFERROR(VLOOKUP($A56,'Season 4'!AK$4:CN$104,12,0),"0"),
IFERROR(VLOOKUP($A56,'Season 5'!AK$4:CN$104,12,0),"0"),IFERROR(VLOOKUP($A56,'Season 6'!AK$4:CN$104,12,0),"0"),
IFERROR(VLOOKUP($A56,'Season 7'!AK$4:CN$104,12,0),"0"),IFERROR(VLOOKUP($A56,'Season 8'!AK$4:CN$104,12,0),"0"),
IFERROR(VLOOKUP($A56,'Season 9'!AK$4:CN$104,12,0),"0"),IFERROR(VLOOKUP($A56,'Season 10'!AK$4:CN$104,12,0),"0"),
IFERROR(VLOOKUP($A56,'Season 11'!AK$4:CN$104,12,0),"0"),IFERROR(VLOOKUP($A56,'Season 12'!AK$4:CN$104,12,0),"0"),
IFERROR(VLOOKUP($A56,'Season 13'!AK$4:CN$104,12,0),"0"),IFERROR(VLOOKUP($A56,'Season 14'!AK$4:CN$104,12,0),"0"),IFERROR(VLOOKUP(A56,'Season 15'!AK$4:CN$104,12,0),"0"),)</f>
        <v>0</v>
      </c>
      <c r="L56" s="403">
        <f>SUM(
IFERROR(VLOOKUP($A56,'Season 1'!AJ$4:CM$104,13,0),"0"),IFERROR(VLOOKUP($A56,'Season 2'!AK$4:CN$104,13,0),"0"),
IFERROR(VLOOKUP($A56,'Season 3'!AK$4:CN$104,13,0),"0"),IFERROR(VLOOKUP($A56,'Season 4'!AK$4:CN$104,13,0),"0"),
IFERROR(VLOOKUP($A56,'Season 5'!AK$4:CN$104,13,0),"0"),IFERROR(VLOOKUP($A56,'Season 6'!AK$4:CN$104,13,0),"0"),
IFERROR(VLOOKUP($A56,'Season 7'!AK$4:CN$104,13,0),"0"),IFERROR(VLOOKUP($A56,'Season 8'!AK$4:CN$104,13,0),"0"),
IFERROR(VLOOKUP($A56,'Season 9'!AK$4:CN$104,13,0),"0"),IFERROR(VLOOKUP($A56,'Season 10'!AK$4:CN$104,13,0),"0"),
IFERROR(VLOOKUP($A56,'Season 11'!AK$4:CN$104,13,0),"0"),IFERROR(VLOOKUP($A56,'Season 12'!AK$4:CN$104,13,0),"0"),
IFERROR(VLOOKUP($A56,'Season 13'!AK$4:CN$104,13,0),"0"),IFERROR(VLOOKUP($A56,'Season 14'!AK$4:CN$104,13,0),"0"),IFERROR(VLOOKUP(A56,'Season 15'!AK$4:CN$104,13,0),"0"),)</f>
        <v>0</v>
      </c>
      <c r="M56" s="398">
        <f>SUM(
IFERROR(VLOOKUP($A56,'Season 1'!AJ$4:CM$104,14,0),"0"),IFERROR(VLOOKUP($A56,'Season 2'!AK$4:CN$104,14,0),"0"),
IFERROR(VLOOKUP($A56,'Season 3'!AK$4:CN$104,14,0),"0"),IFERROR(VLOOKUP($A56,'Season 4'!AK$4:CN$104,14,0),"0"),
IFERROR(VLOOKUP($A56,'Season 5'!AK$4:CN$104,14,0),"0"),IFERROR(VLOOKUP($A56,'Season 6'!AK$4:CN$104,14,0),"0"),
IFERROR(VLOOKUP($A56,'Season 7'!AK$4:CN$104,14,0),"0"),IFERROR(VLOOKUP($A56,'Season 8'!AK$4:CN$104,14,0),"0"),
IFERROR(VLOOKUP($A56,'Season 9'!AK$4:CN$104,14,0),"0"),IFERROR(VLOOKUP($A56,'Season 10'!AK$4:CN$104,14,0),"0"),
IFERROR(VLOOKUP($A56,'Season 11'!AK$4:CN$104,14,0),"0"),IFERROR(VLOOKUP($A56,'Season 12'!AK$4:CN$104,14,0),"0"),
IFERROR(VLOOKUP($A56,'Season 13'!AK$4:CN$104,14,0),"0"),IFERROR(VLOOKUP($A56,'Season 14'!AK$4:CN$104,14,0),"0"),IFERROR(VLOOKUP(A56,'Season 15'!AK$4:CN$104,14,0),"0"),)</f>
        <v>0</v>
      </c>
      <c r="N56" s="518">
        <f>SUM(
IFERROR(VLOOKUP($A56,'Season 1'!AJ$4:CM$104,15,0),"0"),IFERROR(VLOOKUP($A56,'Season 2'!AK$4:CN$104,15,0),"0"),
IFERROR(VLOOKUP($A56,'Season 3'!AK$4:CN$104,15,0),"0"),IFERROR(VLOOKUP($A56,'Season 4'!AK$4:CN$104,15,0),"0"),
IFERROR(VLOOKUP($A56,'Season 5'!AK$4:CN$104,15,0),"0"),IFERROR(VLOOKUP($A56,'Season 6'!AK$4:CN$104,15,0),"0"),
IFERROR(VLOOKUP($A56,'Season 7'!AK$4:CN$104,15,0),"0"),IFERROR(VLOOKUP($A56,'Season 8'!AK$4:CN$104,15,0),"0"),
IFERROR(VLOOKUP($A56,'Season 9'!AK$4:CN$104,15,0),"0"),IFERROR(VLOOKUP($A56,'Season 10'!AK$4:CN$104,15,0),"0"),
IFERROR(VLOOKUP($A56,'Season 11'!AK$4:CN$104,15,0),"0"),IFERROR(VLOOKUP($A56,'Season 12'!AK$4:CN$104,15,0),"0"),
IFERROR(VLOOKUP($A56,'Season 13'!AK$4:CN$104,15,0),"0"),IFERROR(VLOOKUP($A56,'Season 14'!AK$4:CN$104,15,0),"0"),IFERROR(VLOOKUP(A56,'Season 15'!AK$4:CN$104,15,0),"0"),)</f>
        <v>0</v>
      </c>
      <c r="O56" s="21">
        <f>SUM(
IFERROR(VLOOKUP($A56,'Season 1'!AJ$4:CM$104,16,0),"0"),IFERROR(VLOOKUP($A56,'Season 2'!AK$4:CN$104,16,0),"0"),
IFERROR(VLOOKUP($A56,'Season 3'!AK$4:CN$104,16,0),"0"),IFERROR(VLOOKUP($A56,'Season 4'!AK$4:CN$104,16,0),"0"),
IFERROR(VLOOKUP($A56,'Season 5'!AK$4:CN$104,16,0),"0"),IFERROR(VLOOKUP($A56,'Season 6'!AK$4:CN$104,16,0),"0"),
IFERROR(VLOOKUP($A56,'Season 7'!AK$4:CN$104,16,0),"0"),IFERROR(VLOOKUP($A56,'Season 8'!AK$4:CN$104,16,0),"0"),
IFERROR(VLOOKUP($A56,'Season 9'!AK$4:CN$104,16,0),"0"),IFERROR(VLOOKUP($A56,'Season 10'!AK$4:CN$104,16,0),"0"),
IFERROR(VLOOKUP($A56,'Season 11'!AK$4:CN$104,16,0),"0"),IFERROR(VLOOKUP($A56,'Season 12'!AK$4:CN$104,16,0),"0"),
IFERROR(VLOOKUP($A56,'Season 13'!AK$4:CN$104,16,0),"0"),IFERROR(VLOOKUP($A56,'Season 14'!AK$4:CN$104,16,0),"0"),IFERROR(VLOOKUP(A56,'Season 15'!AK$4:CN$104,16,0),"0"),)</f>
        <v>0</v>
      </c>
      <c r="P56" s="402">
        <f>SUM(
IFERROR(VLOOKUP($A56,'Season 1'!AJ$4:CM$104,17,0),"0"),IFERROR(VLOOKUP($A56,'Season 2'!AK$4:CN$104,17,0),"0"),
IFERROR(VLOOKUP($A56,'Season 3'!AK$4:CN$104,17,0),"0"),IFERROR(VLOOKUP($A56,'Season 4'!AK$4:CN$104,17,0),"0"),
IFERROR(VLOOKUP($A56,'Season 5'!AK$4:CN$104,17,0),"0"),IFERROR(VLOOKUP($A56,'Season 6'!AK$4:CN$104,17,0),"0"),
IFERROR(VLOOKUP($A56,'Season 7'!AK$4:CN$104,17,0),"0"),IFERROR(VLOOKUP($A56,'Season 8'!AK$4:CN$104,17,0),"0"),
IFERROR(VLOOKUP($A56,'Season 9'!AK$4:CN$104,17,0),"0"),IFERROR(VLOOKUP($A56,'Season 10'!AK$4:CN$104,17,0),"0"),
IFERROR(VLOOKUP($A56,'Season 11'!AK$4:CN$104,17,0),"0"),IFERROR(VLOOKUP($A56,'Season 12'!AK$4:CN$104,17,0),"0"),
IFERROR(VLOOKUP($A56,'Season 13'!AK$4:CN$104,17,0),"0"),IFERROR(VLOOKUP($A56,'Season 14'!AK$4:CN$104,17,0),"0"),IFERROR(VLOOKUP(A56,'Season 15'!AK$4:CN$104,17,0),"0"),)</f>
        <v>0</v>
      </c>
      <c r="Q56" s="403">
        <f>SUM(
IFERROR(VLOOKUP($A56,'Season 1'!AJ$4:CM$104,18,0),"0"),IFERROR(VLOOKUP($A56,'Season 2'!AK$4:CN$104,18,0),"0"),
IFERROR(VLOOKUP($A56,'Season 3'!AK$4:CN$104,18,0),"0"),IFERROR(VLOOKUP($A56,'Season 4'!AK$4:CN$104,18,0),"0"),
IFERROR(VLOOKUP($A56,'Season 5'!AK$4:CN$104,18,0),"0"),IFERROR(VLOOKUP($A56,'Season 6'!AK$4:CN$104,18,0),"0"),
IFERROR(VLOOKUP($A56,'Season 7'!AK$4:CN$104,18,0),"0"),IFERROR(VLOOKUP($A56,'Season 8'!AK$4:CN$104,18,0),"0"),
IFERROR(VLOOKUP($A56,'Season 9'!AK$4:CN$104,18,0),"0"),IFERROR(VLOOKUP($A56,'Season 10'!AK$4:CN$104,18,0),"0"),
IFERROR(VLOOKUP($A56,'Season 11'!AK$4:CN$104,18,0),"0"),IFERROR(VLOOKUP($A56,'Season 12'!AK$4:CN$104,18,0),"0"),
IFERROR(VLOOKUP($A56,'Season 13'!AK$4:CN$104,18,0),"0"),IFERROR(VLOOKUP($A56,'Season 14'!AK$4:CN$104,18,0),"0"),IFERROR(VLOOKUP(A56,'Season 15'!AK$4:CN$104,18,0),"0"),)</f>
        <v>0</v>
      </c>
      <c r="R56" s="398">
        <f>SUM(
IFERROR(VLOOKUP($A56,'Season 1'!AJ$4:CM$104,19,0),"0"),IFERROR(VLOOKUP($A56,'Season 2'!AK$4:CN$104,19,0),"0"),
IFERROR(VLOOKUP($A56,'Season 3'!AK$4:CN$104,19,0),"0"),IFERROR(VLOOKUP($A56,'Season 4'!AK$4:CN$104,19,0),"0"),
IFERROR(VLOOKUP($A56,'Season 5'!AK$4:CN$104,19,0),"0"),IFERROR(VLOOKUP($A56,'Season 6'!AK$4:CN$104,19,0),"0"),
IFERROR(VLOOKUP($A56,'Season 7'!AK$4:CN$104,19,0),"0"),IFERROR(VLOOKUP($A56,'Season 8'!AK$4:CN$104,19,0),"0"),
IFERROR(VLOOKUP($A56,'Season 9'!AK$4:CN$104,19,0),"0"),IFERROR(VLOOKUP($A56,'Season 10'!AK$4:CN$104,19,0),"0"),
IFERROR(VLOOKUP($A56,'Season 11'!AK$4:CN$104,19,0),"0"),IFERROR(VLOOKUP($A56,'Season 12'!AK$4:CN$104,19,0),"0"),
IFERROR(VLOOKUP($A56,'Season 13'!AK$4:CN$104,19,0),"0"),IFERROR(VLOOKUP($A56,'Season 14'!AK$4:CN$104,19,0),"0"),IFERROR(VLOOKUP(A56,'Season 15'!AK$4:CN$104,19,0),"0"),)</f>
        <v>0</v>
      </c>
      <c r="S56" s="518">
        <f>SUM(
IFERROR(VLOOKUP($A56,'Season 1'!AJ$4:CM$104,20,0),"0"),IFERROR(VLOOKUP($A56,'Season 2'!AK$4:CN$104,20,0),"0"),
IFERROR(VLOOKUP($A56,'Season 3'!AK$4:CN$104,20,0),"0"),IFERROR(VLOOKUP($A56,'Season 4'!AK$4:CN$104,20,0),"0"),
IFERROR(VLOOKUP($A56,'Season 5'!AK$4:CN$104,20,0),"0"),IFERROR(VLOOKUP($A56,'Season 6'!AK$4:CN$104,20,0),"0"),
IFERROR(VLOOKUP($A56,'Season 7'!AK$4:CN$104,20,0),"0"),IFERROR(VLOOKUP($A56,'Season 8'!AK$4:CN$104,20,0),"0"),
IFERROR(VLOOKUP($A56,'Season 9'!AK$4:CN$104,20,0),"0"),IFERROR(VLOOKUP($A56,'Season 10'!AK$4:CN$104,20,0),"0"),
IFERROR(VLOOKUP($A56,'Season 11'!AK$4:CN$104,20,0),"0"),IFERROR(VLOOKUP($A56,'Season 12'!AK$4:CN$104,20,0),"0"),
IFERROR(VLOOKUP($A56,'Season 13'!AK$4:CN$104,20,0),"0"),IFERROR(VLOOKUP($A56,'Season 14'!AK$4:CN$104,20,0),"0"),IFERROR(VLOOKUP(A56,'Season 15'!AK$4:CN$104,20,0),"0"),)</f>
        <v>0</v>
      </c>
      <c r="T56" s="21">
        <f>SUM(
IFERROR(VLOOKUP($A56,'Season 1'!AJ$4:CM$104,21,0),"0"),IFERROR(VLOOKUP($A56,'Season 2'!AK$4:CN$104,21,0),"0"),
IFERROR(VLOOKUP($A56,'Season 3'!AK$4:CN$104,21,0),"0"),IFERROR(VLOOKUP($A56,'Season 4'!AK$4:CN$104,21,0),"0"),
IFERROR(VLOOKUP($A56,'Season 5'!AK$4:CN$104,21,0),"0"),IFERROR(VLOOKUP($A56,'Season 6'!AK$4:CN$104,21,0),"0"),
IFERROR(VLOOKUP($A56,'Season 7'!AK$4:CN$104,21,0),"0"),IFERROR(VLOOKUP($A56,'Season 8'!AK$4:CN$104,21,0),"0"),
IFERROR(VLOOKUP($A56,'Season 9'!AK$4:CN$104,21,0),"0"),IFERROR(VLOOKUP($A56,'Season 10'!AK$4:CN$104,21,0),"0"),
IFERROR(VLOOKUP($A56,'Season 11'!AK$4:CN$104,21,0),"0"),IFERROR(VLOOKUP($A56,'Season 12'!AK$4:CN$104,21,0),"0"),
IFERROR(VLOOKUP($A56,'Season 13'!AK$4:CN$104,21,0),"0"),IFERROR(VLOOKUP($A56,'Season 14'!AK$4:CN$104,21,0),"0"),IFERROR(VLOOKUP(A56,'Season 15'!AK$4:CN$104,21,0),"0"),)</f>
        <v>0</v>
      </c>
      <c r="U56" s="402">
        <f>SUM(
IFERROR(VLOOKUP($A56,'Season 1'!AJ$4:CM$104,22,0),"0"),IFERROR(VLOOKUP($A56,'Season 2'!AK$4:CN$104,22,0),"0"),
IFERROR(VLOOKUP($A56,'Season 3'!AK$4:CN$104,22,0),"0"),IFERROR(VLOOKUP($A56,'Season 4'!AK$4:CN$104,22,0),"0"),
IFERROR(VLOOKUP($A56,'Season 5'!AK$4:CN$104,22,0),"0"),IFERROR(VLOOKUP($A56,'Season 6'!AK$4:CN$104,22,0),"0"),
IFERROR(VLOOKUP($A56,'Season 7'!AK$4:CN$104,22,0),"0"),IFERROR(VLOOKUP($A56,'Season 8'!AK$4:CN$104,22,0),"0"),
IFERROR(VLOOKUP($A56,'Season 9'!AK$4:CN$104,22,0),"0"),IFERROR(VLOOKUP($A56,'Season 10'!AK$4:CN$104,22,0),"0"),
IFERROR(VLOOKUP($A56,'Season 11'!AK$4:CN$104,22,0),"0"),IFERROR(VLOOKUP($A56,'Season 12'!AK$4:CN$104,22,0),"0"),
IFERROR(VLOOKUP($A56,'Season 13'!AK$4:CN$104,22,0),"0"),IFERROR(VLOOKUP($A56,'Season 14'!AK$4:CN$104,22,0),"0"),IFERROR(VLOOKUP(A56,'Season 15'!AK$4:CN$104,22,0),"0"),)</f>
        <v>0</v>
      </c>
      <c r="V56" s="403">
        <f>SUM(
IFERROR(VLOOKUP($A56,'Season 1'!AJ$4:CM$104,23,0),"0"),IFERROR(VLOOKUP($A56,'Season 2'!AK$4:CN$104,23,0),"0"),
IFERROR(VLOOKUP($A56,'Season 3'!AK$4:CN$104,23,0),"0"),IFERROR(VLOOKUP($A56,'Season 4'!AK$4:CN$104,23,0),"0"),
IFERROR(VLOOKUP($A56,'Season 5'!AK$4:CN$104,23,0),"0"),IFERROR(VLOOKUP($A56,'Season 6'!AK$4:CN$104,23,0),"0"),
IFERROR(VLOOKUP($A56,'Season 7'!AK$4:CN$104,23,0),"0"),IFERROR(VLOOKUP($A56,'Season 8'!AK$4:CN$104,23,0),"0"),
IFERROR(VLOOKUP($A56,'Season 9'!AK$4:CN$104,23,0),"0"),IFERROR(VLOOKUP($A56,'Season 10'!AK$4:CN$104,23,0),"0"),
IFERROR(VLOOKUP($A56,'Season 11'!AK$4:CN$104,23,0),"0"),IFERROR(VLOOKUP($A56,'Season 12'!AK$4:CN$104,23,0),"0"),
IFERROR(VLOOKUP($A56,'Season 13'!AK$4:CN$104,23,0),"0"),IFERROR(VLOOKUP($A56,'Season 14'!AK$4:CN$104,23,0),"0"),IFERROR(VLOOKUP($A56,'Season 15'!AK$4:CN$104,23,0),"0"),)</f>
        <v>0</v>
      </c>
      <c r="W56" s="398">
        <f>SUM(
IFERROR(VLOOKUP($A56,'Season 1'!AJ$4:CM$104,24,0),"0"),IFERROR(VLOOKUP($A56,'Season 2'!AK$4:CN$104,24,0),"0"),
IFERROR(VLOOKUP($A56,'Season 3'!AK$4:CN$104,24,0),"0"),IFERROR(VLOOKUP($A56,'Season 4'!AK$4:CN$104,24,0),"0"),
IFERROR(VLOOKUP($A56,'Season 5'!AK$4:CN$104,24,0),"0"),IFERROR(VLOOKUP($A56,'Season 6'!AK$4:CN$104,24,0),"0"),
IFERROR(VLOOKUP($A56,'Season 7'!AK$4:CN$104,24,0),"0"),IFERROR(VLOOKUP($A56,'Season 8'!AK$4:CN$104,24,0),"0"),
IFERROR(VLOOKUP($A56,'Season 9'!AK$4:CN$104,24,0),"0"),IFERROR(VLOOKUP($A56,'Season 10'!AK$4:CN$104,24,0),"0"),
IFERROR(VLOOKUP($A56,'Season 11'!AK$4:CN$104,24,0),"0"),IFERROR(VLOOKUP($A56,'Season 12'!AK$4:CN$104,24,0),"0"),
IFERROR(VLOOKUP($A56,'Season 13'!AK$4:CN$104,24,0),"0"),IFERROR(VLOOKUP($A56,'Season 14'!AK$4:CN$104,24,0),"0"),IFERROR(VLOOKUP($A56,'Season 15'!AK$4:CN$104,24,0),"0"),)</f>
        <v>0</v>
      </c>
      <c r="X56" s="518">
        <f>SUM(
IFERROR(VLOOKUP($A56,'Season 1'!AJ$4:CM$104,25,0),"0"),IFERROR(VLOOKUP($A56,'Season 2'!AK$4:CN$104,25,0),"0"),
IFERROR(VLOOKUP($A56,'Season 3'!AK$4:CN$104,25,0),"0"),IFERROR(VLOOKUP($A56,'Season 4'!AK$4:CN$104,25,0),"0"),
IFERROR(VLOOKUP($A56,'Season 5'!AK$4:CN$104,25,0),"0"),IFERROR(VLOOKUP($A56,'Season 6'!AK$4:CN$104,25,0),"0"),
IFERROR(VLOOKUP($A56,'Season 7'!AK$4:CN$104,25,0),"0"),IFERROR(VLOOKUP($A56,'Season 8'!AK$4:CN$104,25,0),"0"),
IFERROR(VLOOKUP($A56,'Season 9'!AK$4:CN$104,25,0),"0"),IFERROR(VLOOKUP($A56,'Season 10'!AK$4:CN$104,25,0),"0"),
IFERROR(VLOOKUP($A56,'Season 11'!AK$4:CN$104,25,0),"0"),IFERROR(VLOOKUP($A56,'Season 12'!AK$4:CN$104,25,0),"0"),
IFERROR(VLOOKUP($A56,'Season 13'!AK$4:CN$104,25,0),"0"),IFERROR(VLOOKUP($A56,'Season 14'!AK$4:CN$104,25,0),"0"),IFERROR(VLOOKUP($A56,'Season 15'!AK$4:CN$104,25,0),"0"),)</f>
        <v>0</v>
      </c>
      <c r="Y56" s="21">
        <f>SUM(
IFERROR(VLOOKUP($A56,'Season 1'!AJ$4:CM$104,26,0),"0"),IFERROR(VLOOKUP($A56,'Season 2'!AK$4:CN$104,26,0),"0"),
IFERROR(VLOOKUP($A56,'Season 3'!AK$4:CN$104,26,0),"0"),IFERROR(VLOOKUP($A56,'Season 4'!AK$4:CN$104,26,0),"0"),
IFERROR(VLOOKUP($A56,'Season 5'!AK$4:CN$104,26,0),"0"),IFERROR(VLOOKUP($A56,'Season 6'!AK$4:CN$104,26,0),"0"),
IFERROR(VLOOKUP($A56,'Season 7'!AK$4:CN$104,26,0),"0"),IFERROR(VLOOKUP($A56,'Season 8'!AK$4:CN$104,26,0),"0"),
IFERROR(VLOOKUP($A56,'Season 9'!AK$4:CN$104,26,0),"0"),IFERROR(VLOOKUP($A56,'Season 10'!AK$4:CN$104,26,0),"0"),
IFERROR(VLOOKUP($A56,'Season 11'!AK$4:CN$104,26,0),"0"),IFERROR(VLOOKUP($A56,'Season 12'!AK$4:CN$104,26,0),"0"),
IFERROR(VLOOKUP($A56,'Season 13'!AK$4:CN$104,26,0),"0"),IFERROR(VLOOKUP($A56,'Season 14'!AK$4:CN$104,26,0),"0"),IFERROR(VLOOKUP($A56,'Season 15'!AK$4:CN$104,26,0),"0"),)</f>
        <v>0</v>
      </c>
      <c r="Z56" s="402">
        <f>SUM(
IFERROR(VLOOKUP($A56,'Season 1'!AJ$4:CM$104,27,0),"0"),IFERROR(VLOOKUP($A56,'Season 2'!AK$4:CN$104,27,0),"0"),
IFERROR(VLOOKUP($A56,'Season 3'!AK$4:CN$104,27,0),"0"),IFERROR(VLOOKUP($A56,'Season 4'!AK$4:CN$104,27,0),"0"),
IFERROR(VLOOKUP($A56,'Season 5'!AK$4:CN$104,27,0),"0"),IFERROR(VLOOKUP($A56,'Season 6'!AK$4:CN$104,27,0),"0"),
IFERROR(VLOOKUP($A56,'Season 7'!AK$4:CN$104,27,0),"0"),IFERROR(VLOOKUP($A56,'Season 8'!AK$4:CN$104,27,0),"0"),
IFERROR(VLOOKUP($A56,'Season 9'!AK$4:CN$104,27,0),"0"),IFERROR(VLOOKUP($A56,'Season 10'!AK$4:CN$104,27,0),"0"),
IFERROR(VLOOKUP($A56,'Season 11'!AK$4:CN$104,27,0),"0"),IFERROR(VLOOKUP($A56,'Season 12'!AK$4:CN$104,27,0),"0"),
IFERROR(VLOOKUP($A56,'Season 13'!AK$4:CN$104,27,0),"0"),IFERROR(VLOOKUP($A56,'Season 14'!AK$4:CN$104,27,0),"0"),IFERROR(VLOOKUP($A56,'Season 15'!AK$4:CN$104,27,0),"0"),)</f>
        <v>0</v>
      </c>
      <c r="AA56" s="403">
        <f>SUM(
IFERROR(VLOOKUP($A56,'Season 1'!AJ$4:CM$104,28,0),"0"),IFERROR(VLOOKUP($A56,'Season 2'!AK$4:CN$104,28,0),"0"),
IFERROR(VLOOKUP($A56,'Season 3'!AK$4:CN$104,28,0),"0"),IFERROR(VLOOKUP($A56,'Season 4'!AK$4:CN$104,28,0),"0"),
IFERROR(VLOOKUP($A56,'Season 5'!AK$4:CN$104,28,0),"0"),IFERROR(VLOOKUP($A56,'Season 6'!AK$4:CN$104,28,0),"0"),
IFERROR(VLOOKUP($A56,'Season 7'!AK$4:CN$104,28,0),"0"),IFERROR(VLOOKUP($A56,'Season 8'!AK$4:CN$104,28,0),"0"),
IFERROR(VLOOKUP($A56,'Season 9'!AK$4:CN$104,28,0),"0"),IFERROR(VLOOKUP($A56,'Season 10'!AK$4:CN$104,28,0),"0"),
IFERROR(VLOOKUP($A56,'Season 11'!AK$4:CN$104,28,0),"0"),IFERROR(VLOOKUP($A56,'Season 12'!AK$4:CN$104,28,0),"0"),
IFERROR(VLOOKUP($A56,'Season 13'!AK$4:CN$104,28,0),"0"),IFERROR(VLOOKUP($A56,'Season 14'!AK$4:CN$104,28,0),"0"),IFERROR(VLOOKUP($A56,'Season 15'!AK$4:CN$104,28,0),"0"),)</f>
        <v>0</v>
      </c>
      <c r="AB56" s="398">
        <f>SUM(
IFERROR(VLOOKUP($A56,'Season 1'!AJ$4:CM$104,29,0),"0"),IFERROR(VLOOKUP($A56,'Season 2'!AK$4:CN$104,29,0),"0"),
IFERROR(VLOOKUP($A56,'Season 3'!AK$4:CN$104,29,0),"0"),IFERROR(VLOOKUP($A56,'Season 4'!AK$4:CN$104,29,0),"0"),
IFERROR(VLOOKUP($A56,'Season 5'!AK$4:CN$104,29,0),"0"),IFERROR(VLOOKUP($A56,'Season 6'!AK$4:CN$104,29,0),"0"),
IFERROR(VLOOKUP($A56,'Season 7'!AK$4:CN$104,29,0),"0"),IFERROR(VLOOKUP($A56,'Season 8'!AK$4:CN$104,29,0),"0"),
IFERROR(VLOOKUP($A56,'Season 9'!AK$4:CN$104,29,0),"0"),IFERROR(VLOOKUP($A56,'Season 10'!AK$4:CN$104,29,0),"0"),
IFERROR(VLOOKUP($A56,'Season 11'!AK$4:CN$104,29,0),"0"),IFERROR(VLOOKUP($A56,'Season 12'!AK$4:CN$104,29,0),"0"),
IFERROR(VLOOKUP($A56,'Season 13'!AK$4:CN$104,29,0),"0"),IFERROR(VLOOKUP($A56,'Season 14'!AK$4:CN$104,29,0),"0"),IFERROR(VLOOKUP($A56,'Season 15'!AK$4:CN$104,29,0),"0"),)</f>
        <v>0</v>
      </c>
      <c r="AC56" s="518">
        <f>SUM(
IFERROR(VLOOKUP($A56,'Season 1'!AJ$4:CM$104,30,0),"0"),IFERROR(VLOOKUP($A56,'Season 2'!AK$4:CN$104,30,0),"0"),
IFERROR(VLOOKUP($A56,'Season 3'!AK$4:CN$104,30,0),"0"),IFERROR(VLOOKUP($A56,'Season 4'!AK$4:CN$104,30,0),"0"),
IFERROR(VLOOKUP($A56,'Season 5'!AK$4:CN$104,30,0),"0"),IFERROR(VLOOKUP($A56,'Season 6'!AK$4:CN$104,30,0),"0"),
IFERROR(VLOOKUP($A56,'Season 7'!AK$4:CN$104,30,0),"0"),IFERROR(VLOOKUP($A56,'Season 8'!AK$4:CN$104,30,0),"0"),
IFERROR(VLOOKUP($A56,'Season 9'!AK$4:CN$104,30,0),"0"),IFERROR(VLOOKUP($A56,'Season 10'!AK$4:CN$104,30,0),"0"),
IFERROR(VLOOKUP($A56,'Season 11'!AK$4:CN$104,30,0),"0"),IFERROR(VLOOKUP($A56,'Season 12'!AK$4:CN$104,30,0),"0"),
IFERROR(VLOOKUP($A56,'Season 13'!AK$4:CN$104,30,0),"0"),IFERROR(VLOOKUP($A56,'Season 14'!AK$4:CN$104,30,0),"0"),IFERROR(VLOOKUP($A56,'Season 15'!AK$4:CN$104,30,0),"0"),)</f>
        <v>0</v>
      </c>
      <c r="AD56" s="21">
        <f>SUM(
IFERROR(VLOOKUP($A56,'Season 1'!AJ$4:CM$104,31,0),"0"),IFERROR(VLOOKUP($A56,'Season 2'!AK$4:CN$104,31,0),"0"),
IFERROR(VLOOKUP($A56,'Season 3'!AK$4:CN$104,31,0),"0"),IFERROR(VLOOKUP($A56,'Season 4'!AK$4:CN$104,31,0),"0"),
IFERROR(VLOOKUP($A56,'Season 5'!AK$4:CN$104,31,0),"0"),IFERROR(VLOOKUP($A56,'Season 6'!AK$4:CN$104,31,0),"0"),
IFERROR(VLOOKUP($A56,'Season 7'!AK$4:CN$104,31,0),"0"),IFERROR(VLOOKUP($A56,'Season 8'!AK$4:CN$104,31,0),"0"),
IFERROR(VLOOKUP($A56,'Season 9'!AK$4:CN$104,31,0),"0"),IFERROR(VLOOKUP($A56,'Season 10'!AK$4:CN$104,31,0),"0"),
IFERROR(VLOOKUP($A56,'Season 11'!AK$4:CN$104,31,0),"0"),IFERROR(VLOOKUP($A56,'Season 12'!AK$4:CN$104,31,0),"0"),
IFERROR(VLOOKUP($A56,'Season 13'!AK$4:CN$104,31,0),"0"),IFERROR(VLOOKUP($A56,'Season 14'!AK$4:CN$104,31,0),"0"),IFERROR(VLOOKUP($A56,'Season 15'!AK$4:CN$104,31,0),"0"),)</f>
        <v>0</v>
      </c>
      <c r="AE56" s="402">
        <f>SUM(
IFERROR(VLOOKUP($A56,'Season 1'!AJ$4:CM$104,32,0),"0"),IFERROR(VLOOKUP($A56,'Season 2'!AK$4:CN$104,32,0),"0"),
IFERROR(VLOOKUP($A56,'Season 3'!AK$4:CN$104,32,0),"0"),IFERROR(VLOOKUP($A56,'Season 4'!AK$4:CN$104,32,0),"0"),
IFERROR(VLOOKUP($A56,'Season 5'!AK$4:CN$104,32,0),"0"),IFERROR(VLOOKUP($A56,'Season 6'!AK$4:CN$104,32,0),"0"),
IFERROR(VLOOKUP($A56,'Season 7'!AK$4:CN$104,32,0),"0"),IFERROR(VLOOKUP($A56,'Season 8'!AK$4:CN$104,32,0),"0"),
IFERROR(VLOOKUP($A56,'Season 9'!AK$4:CN$104,32,0),"0"),IFERROR(VLOOKUP($A56,'Season 10'!AK$4:CN$104,32,0),"0"),
IFERROR(VLOOKUP($A56,'Season 11'!AK$4:CN$104,32,0),"0"),IFERROR(VLOOKUP($A56,'Season 12'!AK$4:CN$104,32,0),"0"),
IFERROR(VLOOKUP($A56,'Season 13'!AK$4:CN$104,32,0),"0"),IFERROR(VLOOKUP($A56,'Season 14'!AK$4:CN$104,32,0),"0"),IFERROR(VLOOKUP($A56,'Season 15'!AK$4:CN$104,32,0),"0"),)</f>
        <v>0</v>
      </c>
      <c r="AF56" s="403">
        <f>SUM(IFERROR(VLOOKUP($A56,'Season 2'!AK$4:CN$104,33,0),"0"),
IFERROR(VLOOKUP($A56,'Season 3'!AK$4:CN$104,33,0),"0"),IFERROR(VLOOKUP($A56,'Season 4'!AK$4:CN$104,33,0),"0"),
IFERROR(VLOOKUP($A56,'Season 5'!AK$4:CN$104,33,0),"0"),IFERROR(VLOOKUP($A56,'Season 6'!AK$4:CN$104,33,0),"0"),
IFERROR(VLOOKUP($A56,'Season 7'!AK$4:CN$104,33,0),"0"),IFERROR(VLOOKUP($A56,'Season 8'!AK$4:CN$104,33,0),"0"),
IFERROR(VLOOKUP($A56,'Season 9'!AK$4:CN$104,33,0),"0"),IFERROR(VLOOKUP($A56,'Season 10'!AK$4:CN$104,33,0),"0"),
IFERROR(VLOOKUP($A56,'Season 11'!AK$4:CN$104,33,0),"0"),IFERROR(VLOOKUP($A56,'Season 12'!AK$4:CN$104,33,0),"0"),
IFERROR(VLOOKUP($A56,'Season 13'!AK$4:CN$104,33,0),"0"),IFERROR(VLOOKUP($A56,'Season 14'!AK$4:CN$104,33,0),"0"),IFERROR(VLOOKUP($A56,'Season 15'!AK$4:CN$104,33,0),"0"),)</f>
        <v>0</v>
      </c>
      <c r="AG56" s="398">
        <f>SUM(IFERROR(VLOOKUP($A56,'Season 2'!AK$4:CN$104,34,0),"0"),
IFERROR(VLOOKUP($A56,'Season 3'!AK$4:CN$104,34,0),"0"),IFERROR(VLOOKUP($A56,'Season 4'!AK$4:CN$104,34,0),"0"),
IFERROR(VLOOKUP($A56,'Season 5'!AK$4:CN$104,34,0),"0"),IFERROR(VLOOKUP($A56,'Season 6'!AK$4:CN$104,34,0),"0"),
IFERROR(VLOOKUP($A56,'Season 7'!AK$4:CN$104,34,0),"0"),IFERROR(VLOOKUP($A56,'Season 8'!AK$4:CN$104,34,0),"0"),
IFERROR(VLOOKUP($A56,'Season 9'!AK$4:CN$104,34,0),"0"),IFERROR(VLOOKUP($A56,'Season 10'!AK$4:CN$104,34,0),"0"),
IFERROR(VLOOKUP($A56,'Season 11'!AK$4:CN$104,34,0),"0"),IFERROR(VLOOKUP($A56,'Season 12'!AK$4:CN$104,34,0),"0"),
IFERROR(VLOOKUP($A56,'Season 13'!AK$4:CN$104,34,0),"0"),IFERROR(VLOOKUP($A56,'Season 14'!AK$4:CN$104,34,0),"0"),IFERROR(VLOOKUP($A56,'Season 15'!AK$4:CN$104,34,0),"0"),)</f>
        <v>0</v>
      </c>
      <c r="AH56" s="518">
        <f>SUM(IFERROR(VLOOKUP($A56,'Season 2'!AK$4:CN$104,35,0),"0"),
IFERROR(VLOOKUP($A56,'Season 3'!AK$4:CN$104,35,0),"0"),IFERROR(VLOOKUP($A56,'Season 4'!AK$4:CN$104,35,0),"0"),
IFERROR(VLOOKUP($A56,'Season 5'!AK$4:CN$104,35,0),"0"),IFERROR(VLOOKUP($A56,'Season 6'!AK$4:CN$104,35,0),"0"),
IFERROR(VLOOKUP($A56,'Season 7'!AK$4:CN$104,35,0),"0"),IFERROR(VLOOKUP($A56,'Season 8'!AK$4:CN$104,35,0),"0"),
IFERROR(VLOOKUP($A56,'Season 9'!AK$4:CN$104,35,0),"0"),IFERROR(VLOOKUP($A56,'Season 10'!AK$4:CN$104,35,0),"0"),
IFERROR(VLOOKUP($A56,'Season 11'!AK$4:CN$104,35,0),"0"),IFERROR(VLOOKUP($A56,'Season 12'!AK$4:CN$104,35,0),"0"),
IFERROR(VLOOKUP($A56,'Season 13'!AK$4:CN$104,35,0),"0"),IFERROR(VLOOKUP($A56,'Season 14'!AK$4:CN$104,35,0),"0"),IFERROR(VLOOKUP($A56,'Season 15'!AK$4:CN$104,35,0),"0"),)</f>
        <v>0</v>
      </c>
      <c r="AI56" s="21">
        <f>SUM(IFERROR(VLOOKUP($A56,'Season 2'!AK$4:CN$104,36,0),"0"),
IFERROR(VLOOKUP($A56,'Season 3'!AK$4:CN$104,36,0),"0"),IFERROR(VLOOKUP($A56,'Season 4'!AK$4:CN$104,36,0),"0"),
IFERROR(VLOOKUP($A56,'Season 5'!AK$4:CN$104,36,0),"0"),IFERROR(VLOOKUP($A56,'Season 6'!AK$4:CN$104,36,0),"0"),
IFERROR(VLOOKUP($A56,'Season 7'!AK$4:CN$104,36,0),"0"),IFERROR(VLOOKUP($A56,'Season 8'!AK$4:CN$104,36,0),"0"),
IFERROR(VLOOKUP($A56,'Season 9'!AK$4:CN$104,36,0),"0"),IFERROR(VLOOKUP($A56,'Season 10'!AK$4:CN$104,36,0),"0"),
IFERROR(VLOOKUP($A56,'Season 11'!AK$4:CN$104,36,0),"0"),IFERROR(VLOOKUP($A56,'Season 12'!AK$4:CN$104,36,0),"0"),
IFERROR(VLOOKUP($A56,'Season 13'!AK$4:CN$104,36,0),"0"),IFERROR(VLOOKUP($A56,'Season 14'!AK$4:CN$104,36,0),"0"),IFERROR(VLOOKUP($A56,'Season 15'!AK$4:CN$104,36,0),"0"),)</f>
        <v>0</v>
      </c>
      <c r="AJ56" s="402">
        <f>SUM(IFERROR(VLOOKUP($A56,'Season 2'!AK$4:CN$104,37,0),"0"),
IFERROR(VLOOKUP($A56,'Season 3'!AK$4:CN$104,37,0),"0"),IFERROR(VLOOKUP($A56,'Season 4'!AK$4:CN$104,37,0),"0"),
IFERROR(VLOOKUP($A56,'Season 5'!AK$4:CN$104,37,0),"0"),IFERROR(VLOOKUP($A56,'Season 6'!AK$4:CN$104,37,0),"0"),
IFERROR(VLOOKUP($A56,'Season 7'!AK$4:CN$104,37,0),"0"),IFERROR(VLOOKUP($A56,'Season 8'!AK$4:CN$104,37,0),"0"),
IFERROR(VLOOKUP($A56,'Season 9'!AK$4:CN$104,37,0),"0"),IFERROR(VLOOKUP($A56,'Season 10'!AK$4:CN$104,37,0),"0"),
IFERROR(VLOOKUP($A56,'Season 11'!AK$4:CN$104,37,0),"0"),IFERROR(VLOOKUP($A56,'Season 12'!AK$4:CN$104,37,0),"0"),
IFERROR(VLOOKUP($A56,'Season 13'!AK$4:CN$104,37,0),"0"),IFERROR(VLOOKUP($A56,'Season 14'!AK$4:CN$104,37,0),"0"),IFERROR(VLOOKUP($A56,'Season 15'!AK$4:CN$104,37,0),"0"),)</f>
        <v>0</v>
      </c>
      <c r="AK56" s="403">
        <f>SUM(IFERROR(VLOOKUP($A56,'Season 1'!AJ$4:CM$104,33,0),"0"),IFERROR(VLOOKUP($A56,'Season 2'!AK$4:CN$104,38,0),"0"),
IFERROR(VLOOKUP($A56,'Season 3'!AK$4:CN$104,38,0),"0"),IFERROR(VLOOKUP($A56,'Season 4'!AK$4:CN$104,38,0),"0"),
IFERROR(VLOOKUP($A56,'Season 5'!AK$4:CN$104,38,0),"0"),IFERROR(VLOOKUP($A56,'Season 6'!AK$4:CN$104,38,0),"0"),
IFERROR(VLOOKUP($A56,'Season 7'!AK$4:CN$104,38,0),"0"),IFERROR(VLOOKUP($A56,'Season 8'!AK$4:CN$104,38,0),"0"),
IFERROR(VLOOKUP($A56,'Season 9'!AK$4:CN$104,38,0),"0"),IFERROR(VLOOKUP($A56,'Season 10'!AK$4:CN$104,38,0),"0"),
IFERROR(VLOOKUP($A56,'Season 11'!AK$4:CN$104,38,0),"0"),IFERROR(VLOOKUP($A56,'Season 12'!AK$4:CN$104,38,0),"0"),
IFERROR(VLOOKUP($A56,'Season 13'!AK$4:CN$104,38,0),"0"),IFERROR(VLOOKUP($A56,'Season 14'!AK$4:CN$104,38,0),"0"),IFERROR(VLOOKUP($A56,'Season 15'!AK$4:CN$104,38,0),"0"),)</f>
        <v>0</v>
      </c>
      <c r="AL56" s="398">
        <f>SUM(IFERROR(VLOOKUP($A56,'Season 1'!AJ$4:CM$104,34,0),"0"),IFERROR(VLOOKUP($A56,'Season 2'!AK$4:CN$104,39,0),"0"),
IFERROR(VLOOKUP($A56,'Season 3'!AK$4:CN$104,39,0),"0"),IFERROR(VLOOKUP($A56,'Season 4'!AK$4:CN$104,39,0),"0"),
IFERROR(VLOOKUP($A56,'Season 5'!AK$4:CN$104,39,0),"0"),IFERROR(VLOOKUP($A56,'Season 6'!AK$4:CN$104,39,0),"0"),
IFERROR(VLOOKUP($A56,'Season 7'!AK$4:CN$104,39,0),"0"),IFERROR(VLOOKUP($A56,'Season 8'!AK$4:CN$104,39,0),"0"),
IFERROR(VLOOKUP($A56,'Season 9'!AK$4:CN$104,39,0),"0"),IFERROR(VLOOKUP($A56,'Season 10'!AK$4:CN$104,39,0),"0"),
IFERROR(VLOOKUP($A56,'Season 11'!AK$4:CN$104,39,0),"0"),IFERROR(VLOOKUP($A56,'Season 12'!AK$4:CN$104,39,0),"0"),
IFERROR(VLOOKUP($A56,'Season 13'!AK$4:CN$104,39,0),"0"),IFERROR(VLOOKUP($A56,'Season 14'!AK$4:CN$104,39,0),"0"),IFERROR(VLOOKUP($A56,'Season 15'!AK$4:CN$104,39,0),"0"),)</f>
        <v>0</v>
      </c>
      <c r="AM56" s="518">
        <f>SUM(IFERROR(VLOOKUP($A56,'Season 1'!AJ$4:CM$104,35,0),"0"),IFERROR(VLOOKUP($A56,'Season 2'!AK$4:CN$104,40,0),"0"),
IFERROR(VLOOKUP($A56,'Season 3'!AK$4:CN$104,40,0),"0"),IFERROR(VLOOKUP($A56,'Season 4'!AK$4:CN$104,40,0),"0"),
IFERROR(VLOOKUP($A56,'Season 5'!AK$4:CN$104,40,0),"0"),IFERROR(VLOOKUP($A56,'Season 6'!AK$4:CN$104,40,0),"0"),
IFERROR(VLOOKUP($A56,'Season 7'!AK$4:CN$104,40,0),"0"),IFERROR(VLOOKUP($A56,'Season 8'!AK$4:CN$104,40,0),"0"),
IFERROR(VLOOKUP($A56,'Season 9'!AK$4:CN$104,40,0),"0"),IFERROR(VLOOKUP($A56,'Season 10'!AK$4:CN$104,40,0),"0"),
IFERROR(VLOOKUP($A56,'Season 11'!AK$4:CN$104,40,0),"0"),IFERROR(VLOOKUP($A56,'Season 12'!AK$4:CN$104,40,0),"0"),
IFERROR(VLOOKUP($A56,'Season 13'!AK$4:CN$104,40,0),"0"),IFERROR(VLOOKUP($A56,'Season 14'!AK$4:CN$104,40,0),"0"),IFERROR(VLOOKUP($A56,'Season 15'!AK$4:CN$104,40,0),"0"),)</f>
        <v>0</v>
      </c>
      <c r="AN56" s="21">
        <f>SUM(IFERROR(VLOOKUP($A56,'Season 1'!AJ$4:CM$104,36,0),"0"),IFERROR(VLOOKUP($A56,'Season 2'!AK$4:CN$104,41,0),"0"),
IFERROR(VLOOKUP($A56,'Season 3'!AK$4:CN$104,41,0),"0"),IFERROR(VLOOKUP($A56,'Season 4'!AK$4:CN$104,41,0),"0"),
IFERROR(VLOOKUP($A56,'Season 5'!AK$4:CN$104,41,0),"0"),IFERROR(VLOOKUP($A56,'Season 6'!AK$4:CN$104,41,0),"0"),
IFERROR(VLOOKUP($A56,'Season 7'!AK$4:CN$104,41,0),"0"),IFERROR(VLOOKUP($A56,'Season 8'!AK$4:CN$104,41,0),"0"),
IFERROR(VLOOKUP($A56,'Season 9'!AK$4:CN$104,41,0),"0"),IFERROR(VLOOKUP($A56,'Season 10'!AK$4:CN$104,41,0),"0"),
IFERROR(VLOOKUP($A56,'Season 11'!AK$4:CN$104,41,0),"0"),IFERROR(VLOOKUP($A56,'Season 12'!AK$4:CN$104,41,0),"0"),
IFERROR(VLOOKUP($A56,'Season 13'!AK$4:CN$104,41,0),"0"),IFERROR(VLOOKUP($A56,'Season 14'!AK$4:CN$104,41,0),"0"),IFERROR(VLOOKUP($A56,'Season 15'!AK$4:CN$104,41,0),"0"),)</f>
        <v>0</v>
      </c>
      <c r="AO56" s="402">
        <f>SUM(IFERROR(VLOOKUP($A56,'Season 1'!AJ$4:CM$104,37,0),"0"),IFERROR(VLOOKUP($A56,'Season 2'!AK$4:CN$104,42,0),"0"),
IFERROR(VLOOKUP($A56,'Season 3'!AK$4:CN$104,42,0),"0"),IFERROR(VLOOKUP($A56,'Season 4'!AK$4:CN$104,42,0),"0"),
IFERROR(VLOOKUP($A56,'Season 5'!AK$4:CN$104,42,0),"0"),IFERROR(VLOOKUP($A56,'Season 6'!AK$4:CN$104,42,0),"0"),
IFERROR(VLOOKUP($A56,'Season 7'!AK$4:CN$104,42,0),"0"),IFERROR(VLOOKUP($A56,'Season 8'!AK$4:CN$104,42,0),"0"),
IFERROR(VLOOKUP($A56,'Season 9'!AK$4:CN$104,42,0),"0"),IFERROR(VLOOKUP($A56,'Season 10'!AK$4:CN$104,42,0),"0"),
IFERROR(VLOOKUP($A56,'Season 11'!AK$4:CN$104,42,0),"0"),IFERROR(VLOOKUP($A56,'Season 12'!AK$4:CN$104,42,0),"0"),
IFERROR(VLOOKUP($A56,'Season 13'!AK$4:CN$104,42,0),"0"),IFERROR(VLOOKUP($A56,'Season 14'!AK$4:CN$104,42,0),"0"),IFERROR(VLOOKUP($A56,'Season 15'!AK$4:CN$104,42,0),"0"),)</f>
        <v>0</v>
      </c>
      <c r="AP56" s="403">
        <f>SUM(IFERROR(VLOOKUP($A56,'Season 1'!AJ$4:CM$104,43,0),"0"),IFERROR(VLOOKUP($A56,'Season 2'!AK$4:CN$104,43,0),"0"),
IFERROR(VLOOKUP($A56,'Season 3'!AK$4:CN$104,43,0),"0"),IFERROR(VLOOKUP($A56,'Season 4'!AK$4:CN$104,43,0),"0"),
IFERROR(VLOOKUP($A56,'Season 5'!AK$4:CN$104,43,0),"0"),IFERROR(VLOOKUP($A56,'Season 6'!AK$4:CN$104,43,0),"0"),
IFERROR(VLOOKUP($A56,'Season 7'!AK$4:CN$104,43,0),"0"),IFERROR(VLOOKUP($A56,'Season 8'!AK$4:CN$104,43,0),"0"),
IFERROR(VLOOKUP($A56,'Season 9'!AK$4:CN$104,43,0),"0"),IFERROR(VLOOKUP($A56,'Season 10'!AK$4:CN$104,43,0),"0"),
IFERROR(VLOOKUP($A56,'Season 11'!AK$4:CN$104,43,0),"0"),IFERROR(VLOOKUP($A56,'Season 12'!AK$4:CN$104,43,0),"0"),
IFERROR(VLOOKUP($A56,'Season 13'!AK$4:CN$104,43,0),"0"),IFERROR(VLOOKUP($A56,'Season 14'!AK$4:CN$104,43,0),"0"),IFERROR(VLOOKUP($A56,'Season 15'!AK$4:CN$104,43,0),"0"),)</f>
        <v>0</v>
      </c>
      <c r="AQ56" s="398">
        <f>SUM(IFERROR(VLOOKUP($A56,'Season 1'!AJ$4:CM$104,44,0),"0"),IFERROR(VLOOKUP($A56,'Season 2'!AK$4:CN$104,44,0),"0"),
IFERROR(VLOOKUP($A56,'Season 3'!AK$4:CN$104,44,0),"0"),IFERROR(VLOOKUP($A56,'Season 4'!AK$4:CN$104,44,0),"0"),
IFERROR(VLOOKUP($A56,'Season 5'!AK$4:CN$104,44,0),"0"),IFERROR(VLOOKUP($A56,'Season 6'!AK$4:CN$104,44,0),"0"),
IFERROR(VLOOKUP($A56,'Season 7'!AK$4:CN$104,44,0),"0"),IFERROR(VLOOKUP($A56,'Season 8'!AK$4:CN$104,44,0),"0"),
IFERROR(VLOOKUP($A56,'Season 9'!AK$4:CN$104,44,0),"0"),IFERROR(VLOOKUP($A56,'Season 10'!AK$4:CN$104,44,0),"0"),
IFERROR(VLOOKUP($A56,'Season 11'!AK$4:CN$104,44,0),"0"),IFERROR(VLOOKUP($A56,'Season 12'!AK$4:CN$104,44,0),"0"),
IFERROR(VLOOKUP($A56,'Season 13'!AK$4:CN$104,44,0),"0"),IFERROR(VLOOKUP($A56,'Season 14'!AK$4:CN$104,44,0),"0"),IFERROR(VLOOKUP($A56,'Season 15'!AK$4:CN$104,44,0),"0"),)</f>
        <v>0</v>
      </c>
      <c r="AR56" s="518">
        <f>SUM(IFERROR(VLOOKUP($A56,'Season 1'!AJ$4:CM$104,45,0),"0"),IFERROR(VLOOKUP($A56,'Season 2'!AK$4:CN$104,45,0),"0"),
IFERROR(VLOOKUP($A56,'Season 3'!AK$4:CN$104,45,0),"0"),IFERROR(VLOOKUP($A56,'Season 4'!AK$4:CN$104,45,0),"0"),
IFERROR(VLOOKUP($A56,'Season 5'!AK$4:CN$104,45,0),"0"),IFERROR(VLOOKUP($A56,'Season 6'!AK$4:CN$104,45,0),"0"),
IFERROR(VLOOKUP($A56,'Season 7'!AK$4:CN$104,45,0),"0"),IFERROR(VLOOKUP($A56,'Season 8'!AK$4:CN$104,45,0),"0"),
IFERROR(VLOOKUP($A56,'Season 9'!AK$4:CN$104,45,0),"0"),IFERROR(VLOOKUP($A56,'Season 10'!AK$4:CN$104,45,0),"0"),
IFERROR(VLOOKUP($A56,'Season 11'!AK$4:CN$104,45,0),"0"),IFERROR(VLOOKUP($A56,'Season 12'!AK$4:CN$104,45,0),"0"),
IFERROR(VLOOKUP($A56,'Season 13'!AK$4:CN$104,45,0),"0"),IFERROR(VLOOKUP($A56,'Season 14'!AK$4:CN$104,45,0),"0"),IFERROR(VLOOKUP($A56,'Season 15'!AK$4:CN$104,45,0),"0"),)</f>
        <v>0</v>
      </c>
      <c r="AS56" s="21">
        <f>SUM(IFERROR(VLOOKUP($A56,'Season 1'!AJ$4:CM$104,46,0),"0"),IFERROR(VLOOKUP($A56,'Season 2'!AK$4:CN$104,46,0),"0"),
IFERROR(VLOOKUP($A56,'Season 3'!AK$4:CN$104,46,0),"0"),IFERROR(VLOOKUP($A56,'Season 4'!AK$4:CN$104,46,0),"0"),
IFERROR(VLOOKUP($A56,'Season 5'!AK$4:CN$104,46,0),"0"),IFERROR(VLOOKUP($A56,'Season 6'!AK$4:CN$104,46,0),"0"),
IFERROR(VLOOKUP($A56,'Season 7'!AK$4:CN$104,46,0),"0"),IFERROR(VLOOKUP($A56,'Season 8'!AK$4:CN$104,46,0),"0"),
IFERROR(VLOOKUP($A56,'Season 9'!AK$4:CN$104,46,0),"0"),IFERROR(VLOOKUP($A56,'Season 10'!AK$4:CN$104,46,0),"0"),
IFERROR(VLOOKUP($A56,'Season 11'!AK$4:CN$104,46,0),"0"),IFERROR(VLOOKUP($A56,'Season 12'!AK$4:CN$104,46,0),"0"),
IFERROR(VLOOKUP($A56,'Season 13'!AK$4:CN$104,46,0),"0"),IFERROR(VLOOKUP($A56,'Season 14'!AK$4:CN$104,46,0),"0"),IFERROR(VLOOKUP($A56,'Season 15'!AK$4:CN$104,46,0),"0"),)</f>
        <v>0</v>
      </c>
      <c r="AT56" s="402">
        <f>SUM(IFERROR(VLOOKUP($A56,'Season 1'!AJ$4:CM$104,47,0),"0"),IFERROR(VLOOKUP($A56,'Season 2'!AK$4:CN$104,47,0),"0"),
IFERROR(VLOOKUP($A56,'Season 3'!AK$4:CN$104,47,0),"0"),IFERROR(VLOOKUP($A56,'Season 4'!AK$4:CN$104,47,0),"0"),
IFERROR(VLOOKUP($A56,'Season 5'!AK$4:CN$104,47,0),"0"),IFERROR(VLOOKUP($A56,'Season 6'!AK$4:CN$104,47,0),"0"),
IFERROR(VLOOKUP($A56,'Season 7'!AK$4:CN$104,47,0),"0"),IFERROR(VLOOKUP($A56,'Season 8'!AK$4:CN$104,47,0),"0"),
IFERROR(VLOOKUP($A56,'Season 9'!AK$4:CN$104,47,0),"0"),IFERROR(VLOOKUP($A56,'Season 10'!AK$4:CN$104,47,0),"0"),
IFERROR(VLOOKUP($A56,'Season 11'!AK$4:CN$104,47,0),"0"),IFERROR(VLOOKUP($A56,'Season 12'!AK$4:CN$104,47,0),"0"),
IFERROR(VLOOKUP($A56,'Season 13'!AK$4:CN$104,47,0),"0"),IFERROR(VLOOKUP($A56,'Season 14'!AK$4:CN$104,47,0),"0"),IFERROR(VLOOKUP($A56,'Season 15'!AK$4:CN$104,47,0),"0"),)</f>
        <v>0</v>
      </c>
      <c r="AU56" s="403">
        <f>SUM(IFERROR(VLOOKUP($A56,'Season 3'!AK$4:CN$104,48,0),"0"),IFERROR(VLOOKUP($A56,'Season 4'!AK$4:CN$104,48,0),"0"),
IFERROR(VLOOKUP($A56,'Season 5'!AK$4:CN$104,48,0),"0"),IFERROR(VLOOKUP($A56,'Season 6'!AK$4:CN$104,48,0),"0"),
IFERROR(VLOOKUP($A56,'Season 7'!AK$4:CN$104,48,0),"0"),IFERROR(VLOOKUP($A56,'Season 8'!AK$4:CN$104,48,0),"0"),
IFERROR(VLOOKUP($A56,'Season 9'!AK$4:CN$104,48,0),"0"),IFERROR(VLOOKUP($A56,'Season 10'!AK$4:CN$104,48,0),"0"),
IFERROR(VLOOKUP($A56,'Season 11'!AK$4:CN$104,48,0),"0"),IFERROR(VLOOKUP($A56,'Season 12'!AK$4:CN$104,48,0),"0"),
IFERROR(VLOOKUP($A56,'Season 13'!AK$4:CN$104,48,0),"0"),IFERROR(VLOOKUP($A56,'Season 14'!AK$4:CN$104,48,0),"0"),IFERROR(VLOOKUP($A56,'Season 15'!AK$4:CN$104,48,0),"0"),)</f>
        <v>0</v>
      </c>
      <c r="AV56" s="398">
        <f>SUM(IFERROR(VLOOKUP($A56,'Season 3'!AK$4:CN$104,49,0),"0"),IFERROR(VLOOKUP($A56,'Season 4'!AK$4:CN$104,49,0),"0"),
IFERROR(VLOOKUP($A56,'Season 5'!AK$4:CN$104,49,0),"0"),IFERROR(VLOOKUP($A56,'Season 6'!AK$4:CN$104,49,0),"0"),
IFERROR(VLOOKUP($A56,'Season 7'!AK$4:CN$104,49,0),"0"),IFERROR(VLOOKUP($A56,'Season 8'!AK$4:CN$104,49,0),"0"),
IFERROR(VLOOKUP($A56,'Season 9'!AK$4:CN$104,49,0),"0"),IFERROR(VLOOKUP($A56,'Season 10'!AK$4:CN$104,49,0),"0"),
IFERROR(VLOOKUP($A56,'Season 11'!AK$4:CN$104,49,0),"0"),IFERROR(VLOOKUP($A56,'Season 12'!AK$4:CN$104,49,0),"0"),
IFERROR(VLOOKUP($A56,'Season 13'!AK$4:CN$104,49,0),"0"),IFERROR(VLOOKUP($A56,'Season 14'!AK$4:CN$104,49,0),"0"),IFERROR(VLOOKUP($A56,'Season 15'!AK$4:CN$104,49,0),"0"),)</f>
        <v>0</v>
      </c>
      <c r="AW56" s="518">
        <f>SUM(IFERROR(VLOOKUP($A56,'Season 3'!AK$4:CN$104,50,0),"0"),IFERROR(VLOOKUP($A56,'Season 4'!AK$4:CN$104,50,0),"0"),
IFERROR(VLOOKUP($A56,'Season 5'!AK$4:CN$104,50,0),"0"),IFERROR(VLOOKUP($A56,'Season 6'!AK$4:CN$104,50,0),"0"),
IFERROR(VLOOKUP($A56,'Season 7'!AK$4:CN$104,50,0),"0"),IFERROR(VLOOKUP($A56,'Season 8'!AK$4:CN$104,50,0),"0"),
IFERROR(VLOOKUP($A56,'Season 9'!AK$4:CN$104,50,0),"0"),IFERROR(VLOOKUP($A56,'Season 10'!AK$4:CN$104,50,0),"0"),
IFERROR(VLOOKUP($A56,'Season 11'!AK$4:CN$104,50,0),"0"),IFERROR(VLOOKUP($A56,'Season 12'!AK$4:CN$104,50,0),"0"),
IFERROR(VLOOKUP($A56,'Season 13'!AK$4:CN$104,50,0),"0"),IFERROR(VLOOKUP($A56,'Season 14'!AK$4:CN$104,50,0),"0"),IFERROR(VLOOKUP($A56,'Season 15'!AK$4:CN$104,50,0),"0"),)</f>
        <v>0</v>
      </c>
      <c r="AX56" s="21">
        <f>SUM(IFERROR(VLOOKUP($A56,'Season 3'!AK$4:CN$104,51,0),"0"),IFERROR(VLOOKUP($A56,'Season 4'!AK$4:CN$104,51,0),"0"),
IFERROR(VLOOKUP($A56,'Season 5'!AK$4:CN$104,51,0),"0"),IFERROR(VLOOKUP($A56,'Season 6'!AK$4:CN$104,51,0),"0"),
IFERROR(VLOOKUP($A56,'Season 7'!AK$4:CN$104,51,0),"0"),IFERROR(VLOOKUP($A56,'Season 8'!AK$4:CN$104,51,0),"0"),
IFERROR(VLOOKUP($A56,'Season 9'!AK$4:CN$104,51,0),"0"),IFERROR(VLOOKUP($A56,'Season 10'!AK$4:CN$104,51,0),"0"),
IFERROR(VLOOKUP($A56,'Season 11'!AK$4:CN$104,51,0),"0"),IFERROR(VLOOKUP($A56,'Season 12'!AK$4:CN$104,51,0),"0"),
IFERROR(VLOOKUP($A56,'Season 13'!AK$4:CN$104,51,0),"0"),IFERROR(VLOOKUP($A56,'Season 14'!AK$4:CN$104,51,0),"0"),IFERROR(VLOOKUP($A56,'Season 15'!AK$4:CN$104,51,0),"0"),)</f>
        <v>0</v>
      </c>
      <c r="AY56" s="402">
        <f>SUM(IFERROR(VLOOKUP($A56,'Season 3'!AK$4:CN$104,52,0),"0"),IFERROR(VLOOKUP($A56,'Season 4'!AK$4:CN$104,52,0),"0"),
IFERROR(VLOOKUP($A56,'Season 5'!AK$4:CN$104,52,0),"0"),IFERROR(VLOOKUP($A56,'Season 6'!AK$4:CN$104,52,0),"0"),
IFERROR(VLOOKUP($A56,'Season 7'!AK$4:CN$104,52,0),"0"),IFERROR(VLOOKUP($A56,'Season 8'!AK$4:CN$104,52,0),"0"),
IFERROR(VLOOKUP($A56,'Season 9'!AK$4:CN$104,52,0),"0"),IFERROR(VLOOKUP($A56,'Season 10'!AK$4:CN$104,52,0),"0"),
IFERROR(VLOOKUP($A56,'Season 11'!AK$4:CN$104,52,0),"0"),IFERROR(VLOOKUP($A56,'Season 12'!AK$4:CN$104,52,0),"0"),
IFERROR(VLOOKUP($A56,'Season 13'!AK$4:CN$104,52,0),"0"),IFERROR(VLOOKUP($A56,'Season 14'!AK$4:CN$104,52,0),"0"),IFERROR(VLOOKUP($A56,'Season 15'!AK$4:CN$104,52,0),"0"),)</f>
        <v>0</v>
      </c>
      <c r="AZ56" s="403">
        <f>SUM(IFERROR(VLOOKUP($A56,'Season 1'!AJ$4:CM$104,38,0),"0"),IFERROR(VLOOKUP($A56,'Season 2'!AK$4:CN$104,48,0),"0"),)</f>
        <v>0</v>
      </c>
      <c r="BA56" s="398">
        <f>SUM(IFERROR(VLOOKUP($A56,'Season 1'!AJ$4:CM$104,39,0),"0"),IFERROR(VLOOKUP($A56,'Season 2'!AK$4:CN$104,49,0),"0"),)</f>
        <v>0</v>
      </c>
      <c r="BB56" s="518">
        <f>SUM(IFERROR(VLOOKUP($A56,'Season 1'!AJ$4:CM$104,40,0),"0"),IFERROR(VLOOKUP($A56,'Season 2'!AK$4:CN$104,50,0),"0"),)</f>
        <v>0</v>
      </c>
      <c r="BC56" s="21">
        <f>SUM(IFERROR(VLOOKUP($A56,'Season 1'!AJ$4:CM$104,41,0),"0"),IFERROR(VLOOKUP($A56,'Season 2'!AK$4:CN$104,51,0),"0"),)</f>
        <v>0</v>
      </c>
      <c r="BD56" s="402">
        <f>SUM(IFERROR(VLOOKUP($A56,'Season 1'!AJ$4:CM$104,42,0),"0"),IFERROR(VLOOKUP($A56,'Season 2'!AK$4:CN$104,52,0),"0"),)</f>
        <v>0</v>
      </c>
      <c r="BE56" s="561">
        <f>SUM(
IFERROR(VLOOKUP($A56,'Season 1'!AJ$4:CM$104,48,0),"0"),IFERROR(VLOOKUP($A56,'Season 2'!AK$4:CN$104,53,0),"0"),
IFERROR(VLOOKUP($A56,'Season 3'!AK$4:CN$104,53,0),"0"),IFERROR(VLOOKUP($A56,'Season 4'!AK$4:CN$104,53,0),"0"),
IFERROR(VLOOKUP($A56,'Season 5'!AK$4:CN$104,53,0),"0"),IFERROR(VLOOKUP($A56,'Season 6'!AK$4:CN$104,53,0),"0"),
IFERROR(VLOOKUP($A56,'Season 7'!AK$4:CN$104,53,0),"0"),IFERROR(VLOOKUP($A56,'Season 8'!AK$4:CN$104,53,0),"0"),
IFERROR(VLOOKUP($A56,'Season 9'!AK$4:CN$104,53,0),"0"),IFERROR(VLOOKUP($A56,'Season 10'!AK$4:CN$104,53,0),"0"),
IFERROR(VLOOKUP($A56,'Season 11'!AK$4:CN$104,53,0),"0"),IFERROR(VLOOKUP($A56,'Season 12'!AK$4:CN$104,53,0),"0"),
IFERROR(VLOOKUP($A56,'Season 13'!AK$4:CN$104,53,0),"0"),IFERROR(VLOOKUP($A56,'Season 14'!AK$4:CN$104,53,0),"0"),IFERROR(VLOOKUP($A56,'Season 15'!AK$4:CN$104,53,0),"0"),)</f>
        <v>0</v>
      </c>
      <c r="BF56" s="562">
        <f>SUM(
IFERROR(VLOOKUP($A56,'Season 1'!AJ$4:CM$104,49,0),"0"),IFERROR(VLOOKUP($A56,'Season 2'!AK$4:CN$104,54,0),"0"),
IFERROR(VLOOKUP($A56,'Season 3'!AK$4:CN$104,54,0),"0"),IFERROR(VLOOKUP($A56,'Season 4'!AK$4:CN$104,54,0),"0"),
IFERROR(VLOOKUP($A56,'Season 5'!AK$4:CN$104,54,0),"0"),IFERROR(VLOOKUP($A56,'Season 6'!AK$4:CN$104,54,0),"0"),
IFERROR(VLOOKUP($A56,'Season 7'!AK$4:CN$104,54,0),"0"),IFERROR(VLOOKUP($A56,'Season 8'!AK$4:CN$104,54,0),"0"),
IFERROR(VLOOKUP($A56,'Season 9'!AK$4:CN$104,54,0),"0"),IFERROR(VLOOKUP($A56,'Season 10'!AK$4:CN$104,54,0),"0"),
IFERROR(VLOOKUP($A56,'Season 11'!AK$4:CN$104,540),"0"),IFERROR(VLOOKUP($A56,'Season 12'!AK$4:CN$104,54,0),"0"),
IFERROR(VLOOKUP($A56,'Season 13'!AK$4:CN$104,54,0),"0"),IFERROR(VLOOKUP($A56,'Season 14'!AK$4:CN$104,54,0),"0"),IFERROR(VLOOKUP($A56,'Season 15'!AK$4:CN$104,54,0),"0"),)</f>
        <v>0</v>
      </c>
      <c r="BG56" s="529" t="e">
        <f t="shared" si="1"/>
        <v>#DIV/0!</v>
      </c>
      <c r="BI56" s="553"/>
      <c r="BJ56" s="553"/>
      <c r="BK56" s="553"/>
      <c r="BL56" s="553"/>
      <c r="BM56" s="553"/>
      <c r="BN56" s="553"/>
      <c r="BO56" s="169"/>
      <c r="BP56" s="169"/>
      <c r="BQ56" s="169"/>
      <c r="BR56" s="169"/>
      <c r="BS56" s="12" t="str">
        <f>IFERROR(VLOOKUP($A56,'Season 1'!$AJ$4:$CM$104,50,0),"0")</f>
        <v>0</v>
      </c>
      <c r="BT56" s="12" t="str">
        <f>IFERROR(VLOOKUP($A56,'Season 1'!$AJ$4:$CM$104,51,0),"0")</f>
        <v>0</v>
      </c>
      <c r="BU56" s="12" t="str">
        <f>IFERROR(VLOOKUP($A56,'Season 2'!$AK$4:$CN$104,55,0),"0")</f>
        <v>0</v>
      </c>
      <c r="BV56" s="12" t="str">
        <f>IFERROR(VLOOKUP($A56,'Season 2'!$AK$4:$CN$104,56,0),"0")</f>
        <v>0</v>
      </c>
      <c r="BW56" s="12" t="str">
        <f>IFERROR(VLOOKUP($A56,'Season 3'!$AK$4:$CN$104,55,0),"0")</f>
        <v>0</v>
      </c>
      <c r="BX56" s="12" t="str">
        <f>IFERROR(VLOOKUP($A56,'Season 3'!$AK$4:$CN$104,56,0),"0")</f>
        <v>0</v>
      </c>
      <c r="BY56" s="12" t="str">
        <f>IFERROR(VLOOKUP($A56,'Season 4'!$AK$4:$CN$104,55,0),"0")</f>
        <v>0</v>
      </c>
      <c r="BZ56" s="12" t="str">
        <f>IFERROR(VLOOKUP($A56,'Season 4'!$AK$4:$CN$104,56,0),"0")</f>
        <v>0</v>
      </c>
      <c r="CA56" s="12" t="str">
        <f>IFERROR(VLOOKUP($A56,'Season 5'!$AK$4:$CN$104,55,0),"0")</f>
        <v>0</v>
      </c>
      <c r="CB56" s="12" t="str">
        <f>IFERROR(VLOOKUP($A56,'Season 5'!$AK$4:$CN$104,56,0),"0")</f>
        <v>0</v>
      </c>
      <c r="CC56" s="12" t="str">
        <f>IFERROR(VLOOKUP($A56,'Season 6'!$AK$4:$CN$104,55,0),"0")</f>
        <v>0</v>
      </c>
      <c r="CD56" s="12" t="str">
        <f>IFERROR(VLOOKUP($A56,'Season 6'!$AK$4:$CN$104,56,0),"0")</f>
        <v>0</v>
      </c>
      <c r="CE56" s="12" t="str">
        <f>IFERROR(VLOOKUP($A56,'Season 7'!$AK$4:$CN$104,55,0),"0")</f>
        <v>0</v>
      </c>
      <c r="CF56" s="12" t="str">
        <f>IFERROR(VLOOKUP($A56,'Season 7'!$AK$4:$CN$104,56,0),"0")</f>
        <v>0</v>
      </c>
      <c r="CG56" s="12" t="str">
        <f>IFERROR(VLOOKUP($A56,'Season 8'!$AK$4:$CN$104,55,0),"0")</f>
        <v>0</v>
      </c>
      <c r="CH56" s="12" t="str">
        <f>IFERROR(VLOOKUP($A56,'Season 8'!$AK$4:$CN$104,56,0),"0")</f>
        <v>0</v>
      </c>
      <c r="CI56" s="12" t="str">
        <f>IFERROR(VLOOKUP($A56,'Season 9'!$AK$4:$CN$104,55,0),"0")</f>
        <v>0</v>
      </c>
      <c r="CJ56" s="12" t="str">
        <f>IFERROR(VLOOKUP($A56,'Season 9'!$AK$4:$CN$104,56,0),"0")</f>
        <v>0</v>
      </c>
      <c r="CK56" s="12" t="str">
        <f>IFERROR(VLOOKUP($A56,'Season 10'!$AK$4:$CN$104,55,0),"0")</f>
        <v>0</v>
      </c>
      <c r="CL56" s="12" t="str">
        <f>IFERROR(VLOOKUP($A56,'Season 10'!$AK$4:$CN$104,56,0),"0")</f>
        <v>0</v>
      </c>
      <c r="CM56" s="12" t="str">
        <f>IFERROR(VLOOKUP($A56,'Season 11'!$AK$4:$CN$104,55,0),"0")</f>
        <v>0</v>
      </c>
      <c r="CN56" s="12" t="str">
        <f>IFERROR(VLOOKUP($A56,'Season 11'!$AK$4:$CN$104,56,0),"0")</f>
        <v>0</v>
      </c>
      <c r="CO56" s="12" t="str">
        <f>IFERROR(VLOOKUP($A56,'Season 12'!$AK$4:$CN$104,55,0),"0")</f>
        <v>0</v>
      </c>
      <c r="CP56" s="12" t="str">
        <f>IFERROR(VLOOKUP($A56,'Season 12'!$AK$4:$CN$104,56,0),"0")</f>
        <v>0</v>
      </c>
      <c r="CQ56" s="12" t="str">
        <f>IFERROR(VLOOKUP($A56,'Season 13'!$AK$4:$CN$104,55,0),"0")</f>
        <v>0</v>
      </c>
      <c r="CR56" s="12" t="str">
        <f>IFERROR(VLOOKUP($A56,'Season 13'!$AK$4:$CN$104,56,0),"0")</f>
        <v>0</v>
      </c>
      <c r="CS56" s="12" t="str">
        <f>IFERROR(VLOOKUP($A56,'Season 14'!$AK$4:$CN$104,55,0),"0")</f>
        <v>0</v>
      </c>
      <c r="CT56" s="12" t="str">
        <f>IFERROR(VLOOKUP($A56,'Season 14'!$AK$4:$CN$104,56,0),"0")</f>
        <v>0</v>
      </c>
      <c r="CU56" s="12" t="str">
        <f>IFERROR(VLOOKUP($A56,'Season 15'!$AK$4:$CN$104,55,0),"0")</f>
        <v>0</v>
      </c>
      <c r="CV56" s="12" t="str">
        <f>IFERROR(VLOOKUP($A56,'Season 15'!$AK$4:$CN$104,56,0),"0")</f>
        <v>0</v>
      </c>
    </row>
    <row r="57" spans="1:100" x14ac:dyDescent="0.25">
      <c r="A57" s="545"/>
      <c r="B57" s="516" t="str">
        <f>IFERROR(VLOOKUP('Data Totals'!A57,'Season 1'!AJ$4:CH$104,2,FALSE),IFERROR(VLOOKUP('Data Totals'!A57,'Season 2'!AK$4:CI$104,2,FALSE),IFERROR(VLOOKUP('Data Totals'!A57,'Season 3'!AK$4:CI$104,2,FALSE),IFERROR(VLOOKUP('Data Totals'!A57,'Season 4'!AK$4:CI$104,2,FALSE),IFERROR(VLOOKUP('Data Totals'!A57,'Season 5'!AK$4:CI$104,2,FALSE),IFERROR(VLOOKUP('Data Totals'!A57,'Season 6'!AK$4:CI$104,2,FALSE),IFERROR(VLOOKUP('Data Totals'!A57,'Season 7'!AK$4:CI$104,2,FALSE),IFERROR(VLOOKUP('Data Totals'!A57,'Season 8'!AK$4:CI$104,2,FALSE),IFERROR(VLOOKUP('Data Totals'!A57,'Season 9'!AK$4:CI$104,2,FALSE),IFERROR(VLOOKUP('Data Totals'!A57,'Season 10'!AK$4:CI$104,2,FALSE),IFERROR(VLOOKUP('Data Totals'!A57,'Season 11'!AK$4:CI$104,2,FALSE),IFERROR(VLOOKUP('Data Totals'!A57,'Season 12'!AK$4:CI$104,2,FALSE),IFERROR(VLOOKUP('Data Totals'!A57,'Season 13'!AK$4:CI$104,2,FALSE),IFERROR(VLOOKUP('Data Totals'!A57,'Season 14'!AK$4:CI$104,2,FALSE),IFERROR(VLOOKUP('Data Totals'!A57,'Season 15'!AK$4:CI$104,2,FALSE),"N/A")))))))))))))))</f>
        <v>N/A</v>
      </c>
      <c r="C57" s="517" t="str">
        <f>IFERROR(VLOOKUP('Data Totals'!A57,'Season 1'!AJ$4:CH$104,3,FALSE),IFERROR(VLOOKUP('Data Totals'!A57,'Season 2'!AK$4:CI$104,3,FALSE),IFERROR(VLOOKUP('Data Totals'!A57,'Season 3'!AK$4:CI$104,3,FALSE),IFERROR(VLOOKUP('Data Totals'!A57,'Season 4'!AK$4:CI$104,3,FALSE),IFERROR(VLOOKUP('Data Totals'!A57,'Season 5'!AK$4:CI$104,3,FALSE),IFERROR(VLOOKUP('Data Totals'!A57,'Season 6'!AK$4:CI$104,3,FALSE),IFERROR(VLOOKUP('Data Totals'!A57,'Season 7'!AK$4:CI$104,3,FALSE),IFERROR(VLOOKUP('Data Totals'!A57,'Season 8'!AK$4:CI$104,3,FALSE),IFERROR(VLOOKUP('Data Totals'!A57,'Season 9'!AK$4:CI$104,3,FALSE),IFERROR(VLOOKUP('Data Totals'!A57,'Season 10'!AK$4:CI$104,3,FALSE),IFERROR(VLOOKUP('Data Totals'!A57,'Season 11'!AK$4:CI$104,3,FALSE),IFERROR(VLOOKUP('Data Totals'!A57,'Season 12'!AK$4:CI$104,3,FALSE),IFERROR(VLOOKUP('Data Totals'!A57,'Season 13'!AK$4:CI$104,3,FALSE),IFERROR(VLOOKUP('Data Totals'!A57,'Season 14'!AK$4:CI$104,3,FALSE),IFERROR(VLOOKUP('Data Totals'!A57,'Season 15'!AK$4:CI$104,3,FALSE),"N/A")))))))))))))))</f>
        <v>N/A</v>
      </c>
      <c r="D57" s="517" t="str">
        <f>IFERROR(VLOOKUP('Data Totals'!A57,'Season 15'!AK$4:CI$104,4,FALSE),IFERROR(VLOOKUP('Data Totals'!A57,'Season 14'!AK$4:CI$104,4,FALSE),IFERROR(VLOOKUP('Data Totals'!A57,'Season 13'!AK$4:CI$104,4,FALSE),IFERROR(VLOOKUP('Data Totals'!A57,'Season 12'!AK$4:CI$104,4,FALSE),IFERROR(VLOOKUP('Data Totals'!A57,'Season 11'!AK$4:CI$104,4,FALSE),IFERROR(VLOOKUP('Data Totals'!A57,'Season 10'!AK$4:CI$104,4,FALSE),IFERROR(VLOOKUP('Data Totals'!A57,'Season 9'!AK$4:CI$104,4,FALSE),IFERROR(VLOOKUP('Data Totals'!A57,'Season 8'!AK$4:CI$104,4,FALSE),IFERROR(VLOOKUP('Data Totals'!A57,'Season 7'!AK$4:CI$104,4,FALSE),IFERROR(VLOOKUP('Data Totals'!A57,'Season 6'!AK$4:CI$104,4,FALSE),IFERROR(VLOOKUP('Data Totals'!A57,'Season 5'!AK$4:CI$104,4,FALSE),IFERROR(VLOOKUP('Data Totals'!A57,'Season 4'!AK$4:CI$104,4,FALSE),IFERROR(VLOOKUP('Data Totals'!A57,'Season 3'!AK$4:CI$104,4,FALSE),IFERROR(VLOOKUP('Data Totals'!A57,'Season 2'!AK$4:CI$104,4,FALSE),IFERROR(VLOOKUP('Data Totals'!A57,'Season 1'!AJ$4:CH$104,4,FALSE),"N/A")))))))))))))))</f>
        <v>N/A</v>
      </c>
      <c r="E57" s="517" t="e">
        <f t="shared" si="0"/>
        <v>#VALUE!</v>
      </c>
      <c r="F57" s="398">
        <f>SUM(IFERROR(VLOOKUP(A57,BI$3:BN$152,2,0),"0"),
IFERROR(VLOOKUP(A57,'Season 1'!AJ$4:CM$104,7,0),"0"),IFERROR(VLOOKUP(A57,'Season 2'!AK$4:CN$104,7,0),"0"),
IFERROR(VLOOKUP(A57,'Season 3'!AK$4:CN$104,7,0),"0"),IFERROR(VLOOKUP(A57,'Season 4'!AK$4:CN$104,7,0),"0"),
IFERROR(VLOOKUP(A57,'Season 5'!AK$4:CN$104,7,0),"0"),IFERROR(VLOOKUP(A57,'Season 6'!AK$4:CN$104,7,0),"0"),
IFERROR(VLOOKUP(A57,'Season 7'!AK$4:CN$104,7,0),"0"),IFERROR(VLOOKUP(A57,'Season 8'!AK$4:CN$104,7,0),"0"),
IFERROR(VLOOKUP(A57,'Season 9'!AK$4:CN$104,7,0),"0"),IFERROR(VLOOKUP(A57,'Season 10'!AK$4:CN$104,7,0),"0"),
IFERROR(VLOOKUP(A57,'Season 11'!AK$4:CN$104,7,0),"0"),IFERROR(VLOOKUP(A57,'Season 12'!AK$4:CN$104,7,0),"0"),
IFERROR(VLOOKUP(A57,'Season 13'!AK$4:CN$104,7,0),"0"),IFERROR(VLOOKUP(A57,'Season 14'!AK$4:CN$104,7,0),"0"),IFERROR(VLOOKUP(A57,'Season 15'!AK$4:CN$104,7,0),"0"),)</f>
        <v>0</v>
      </c>
      <c r="G57" s="398">
        <f>SUM(
IFERROR(VLOOKUP(A57,'Season 1'!AJ$4:CM$104,8,0),"0"),IFERROR(VLOOKUP(A57,'Season 2'!AK$4:CN$104,8,0),"0"),
IFERROR(VLOOKUP(A57,'Season 3'!AK$4:CN$104,8,0),"0"),IFERROR(VLOOKUP(A57,'Season 4'!AK$4:CN$104,8,0),"0"),
IFERROR(VLOOKUP(A57,'Season 5'!AK$4:CN$104,8,0),"0"),IFERROR(VLOOKUP(A57,'Season 6'!AK$4:CN$104,8,0),"0"),
IFERROR(VLOOKUP(A57,'Season 7'!AK$4:CN$104,8,0),"0"),IFERROR(VLOOKUP(A57,'Season 8'!AK$4:CN$104,8,0),"0"),
IFERROR(VLOOKUP(A57,'Season 9'!AK$4:CN$104,8,0),"0"),IFERROR(VLOOKUP(A57,'Season 10'!AK$4:CN$104,8,0),"0"),
IFERROR(VLOOKUP(A57,'Season 11'!AK$4:CN$104,8,0),"0"),IFERROR(VLOOKUP(A57,'Season 12'!AK$4:CN$104,8,0),"0"),
IFERROR(VLOOKUP(A57,'Season 13'!AK$4:CN$104,8,0),"0"),IFERROR(VLOOKUP(A57,'Season 14'!AK$4:CN$104,8,0),"0"),IFERROR(VLOOKUP(A57,'Season 15'!AK$4:CN$104,8,0),"0"),)</f>
        <v>0</v>
      </c>
      <c r="H57" s="329">
        <f>SUM(
IFERROR(VLOOKUP(A57,'Season 1'!AJ$4:CM$104,9,0),"0"),IFERROR(VLOOKUP(A57,'Season 2'!AK$4:CN$104,9,0),"0"),
IFERROR(VLOOKUP(A57,'Season 3'!AK$4:CN$104,9,0),"0"),IFERROR(VLOOKUP(A57,'Season 4'!AK$4:CN$104,9,0),"0"),
IFERROR(VLOOKUP(A57,'Season 5'!AK$4:CN$104,9,0),"0"),IFERROR(VLOOKUP(A57,'Season 6'!AK$4:CN$104,9,0),"0"),
IFERROR(VLOOKUP(A57,'Season 7'!AK$4:CN$104,9,0),"0"),IFERROR(VLOOKUP(A57,'Season 8'!AK$4:CN$104,9,0),"0"),
IFERROR(VLOOKUP(A57,'Season 9'!AK$4:CN$104,9,0),"0"),IFERROR(VLOOKUP(A57,'Season 10'!AK$4:CN$104,9,0),"0"),
IFERROR(VLOOKUP(A57,'Season 11'!AK$4:CN$104,9,0),"0"),IFERROR(VLOOKUP(A57,'Season 12'!AK$4:CN$104,9,0),"0"),
IFERROR(VLOOKUP(A57,'Season 13'!AK$4:CN$104,9,0),"0"),IFERROR(VLOOKUP(A57,'Season 14'!AK$4:CN$104,9,0),"0"),IFERROR(VLOOKUP(A57,'Season 15'!AK$4:CN$104,9,0),"0"),)</f>
        <v>0</v>
      </c>
      <c r="I57" s="518">
        <f>SUM(
IFERROR(VLOOKUP(A57,'Season 1'!AJ$4:CM$104,10,0),"0"),IFERROR(VLOOKUP(A57,'Season 2'!AK$4:CN$104,10,0),"0"),
IFERROR(VLOOKUP(A57,'Season 3'!AK$4:CN$104,10,0),"0"),IFERROR(VLOOKUP(A57,'Season 4'!AK$4:CN$104,10,0),"0"),
IFERROR(VLOOKUP(A57,'Season 5'!AK$4:CN$104,10,0),"0"),IFERROR(VLOOKUP(A57,'Season 6'!AK$4:CN$104,10,0),"0"),
IFERROR(VLOOKUP(A57,'Season 7'!AK$4:CN$104,10,0),"0"),IFERROR(VLOOKUP(A57,'Season 8'!AK$4:CN$104,10,0),"0"),
IFERROR(VLOOKUP(A57,'Season 9'!AK$4:CN$104,10,0),"0"),IFERROR(VLOOKUP(A57,'Season 10'!AK$4:CN$104,10,0),"0"),
IFERROR(VLOOKUP(A57,'Season 11'!AK$4:CN$104,10,0),"0"),IFERROR(VLOOKUP(A57,'Season 12'!AK$4:CN$104,10,0),"0"),
IFERROR(VLOOKUP(A57,'Season 13'!AK$4:CN$104,10,0),"0"),IFERROR(VLOOKUP(A57,'Season 14'!AK$4:CN$104,10,0),"0"),IFERROR(VLOOKUP(A57,'Season 15'!AK$4:CN$104,10,0),"0"),)</f>
        <v>0</v>
      </c>
      <c r="J57" s="21">
        <f>SUM(IFERROR(VLOOKUP(A57,BI$3:BN$152,3,0),"0"),
IFERROR(VLOOKUP(A57,'Season 1'!AJ$4:CM$104,11,0),"0"),IFERROR(VLOOKUP(A57,'Season 2'!AK$4:CN$104,11,0),"0"),
IFERROR(VLOOKUP(A57,'Season 3'!AK$4:CN$104,11,0),"0"),IFERROR(VLOOKUP(A57,'Season 4'!AK$4:CN$104,11,0),"0"),
IFERROR(VLOOKUP(A57,'Season 5'!AK$4:CN$104,11,0),"0"),IFERROR(VLOOKUP(A57,'Season 6'!AK$4:CN$104,11,0),"0"),
IFERROR(VLOOKUP(A57,'Season 7'!AK$4:CN$104,11,0),"0"),IFERROR(VLOOKUP(A57,'Season 8'!AK$4:CN$104,11,0),"0"),
IFERROR(VLOOKUP(A57,'Season 9'!AK$4:CN$104,11,0),"0"),IFERROR(VLOOKUP(A57,'Season 10'!AK$4:CN$104,11,0),"0"),
IFERROR(VLOOKUP(A57,'Season 11'!AK$4:CN$104,11,0),"0"),IFERROR(VLOOKUP(A57,'Season 12'!AK$4:CN$104,11,0),"0"),
IFERROR(VLOOKUP(A57,'Season 13'!AK$4:CN$104,11,0),"0"),IFERROR(VLOOKUP(A57,'Season 14'!AK$4:CN$104,11,0),"0"),IFERROR(VLOOKUP(A57,'Season 15'!AK$4:CN$104,11,0),"0"),)</f>
        <v>0</v>
      </c>
      <c r="K57" s="402">
        <f>SUM(IFERROR(VLOOKUP($A57,BI$3:BN$152,4,0),"0"),
IFERROR(VLOOKUP($A57,'Season 1'!AJ$4:CM$104,12,0),"0"),IFERROR(VLOOKUP($A57,'Season 2'!AK$4:CN$104,12,0),"0"),
IFERROR(VLOOKUP($A57,'Season 3'!AK$4:CN$104,12,0),"0"),IFERROR(VLOOKUP($A57,'Season 4'!AK$4:CN$104,12,0),"0"),
IFERROR(VLOOKUP($A57,'Season 5'!AK$4:CN$104,12,0),"0"),IFERROR(VLOOKUP($A57,'Season 6'!AK$4:CN$104,12,0),"0"),
IFERROR(VLOOKUP($A57,'Season 7'!AK$4:CN$104,12,0),"0"),IFERROR(VLOOKUP($A57,'Season 8'!AK$4:CN$104,12,0),"0"),
IFERROR(VLOOKUP($A57,'Season 9'!AK$4:CN$104,12,0),"0"),IFERROR(VLOOKUP($A57,'Season 10'!AK$4:CN$104,12,0),"0"),
IFERROR(VLOOKUP($A57,'Season 11'!AK$4:CN$104,12,0),"0"),IFERROR(VLOOKUP($A57,'Season 12'!AK$4:CN$104,12,0),"0"),
IFERROR(VLOOKUP($A57,'Season 13'!AK$4:CN$104,12,0),"0"),IFERROR(VLOOKUP($A57,'Season 14'!AK$4:CN$104,12,0),"0"),IFERROR(VLOOKUP(A57,'Season 15'!AK$4:CN$104,12,0),"0"),)</f>
        <v>0</v>
      </c>
      <c r="L57" s="403">
        <f>SUM(
IFERROR(VLOOKUP($A57,'Season 1'!AJ$4:CM$104,13,0),"0"),IFERROR(VLOOKUP($A57,'Season 2'!AK$4:CN$104,13,0),"0"),
IFERROR(VLOOKUP($A57,'Season 3'!AK$4:CN$104,13,0),"0"),IFERROR(VLOOKUP($A57,'Season 4'!AK$4:CN$104,13,0),"0"),
IFERROR(VLOOKUP($A57,'Season 5'!AK$4:CN$104,13,0),"0"),IFERROR(VLOOKUP($A57,'Season 6'!AK$4:CN$104,13,0),"0"),
IFERROR(VLOOKUP($A57,'Season 7'!AK$4:CN$104,13,0),"0"),IFERROR(VLOOKUP($A57,'Season 8'!AK$4:CN$104,13,0),"0"),
IFERROR(VLOOKUP($A57,'Season 9'!AK$4:CN$104,13,0),"0"),IFERROR(VLOOKUP($A57,'Season 10'!AK$4:CN$104,13,0),"0"),
IFERROR(VLOOKUP($A57,'Season 11'!AK$4:CN$104,13,0),"0"),IFERROR(VLOOKUP($A57,'Season 12'!AK$4:CN$104,13,0),"0"),
IFERROR(VLOOKUP($A57,'Season 13'!AK$4:CN$104,13,0),"0"),IFERROR(VLOOKUP($A57,'Season 14'!AK$4:CN$104,13,0),"0"),IFERROR(VLOOKUP(A57,'Season 15'!AK$4:CN$104,13,0),"0"),)</f>
        <v>0</v>
      </c>
      <c r="M57" s="398">
        <f>SUM(
IFERROR(VLOOKUP($A57,'Season 1'!AJ$4:CM$104,14,0),"0"),IFERROR(VLOOKUP($A57,'Season 2'!AK$4:CN$104,14,0),"0"),
IFERROR(VLOOKUP($A57,'Season 3'!AK$4:CN$104,14,0),"0"),IFERROR(VLOOKUP($A57,'Season 4'!AK$4:CN$104,14,0),"0"),
IFERROR(VLOOKUP($A57,'Season 5'!AK$4:CN$104,14,0),"0"),IFERROR(VLOOKUP($A57,'Season 6'!AK$4:CN$104,14,0),"0"),
IFERROR(VLOOKUP($A57,'Season 7'!AK$4:CN$104,14,0),"0"),IFERROR(VLOOKUP($A57,'Season 8'!AK$4:CN$104,14,0),"0"),
IFERROR(VLOOKUP($A57,'Season 9'!AK$4:CN$104,14,0),"0"),IFERROR(VLOOKUP($A57,'Season 10'!AK$4:CN$104,14,0),"0"),
IFERROR(VLOOKUP($A57,'Season 11'!AK$4:CN$104,14,0),"0"),IFERROR(VLOOKUP($A57,'Season 12'!AK$4:CN$104,14,0),"0"),
IFERROR(VLOOKUP($A57,'Season 13'!AK$4:CN$104,14,0),"0"),IFERROR(VLOOKUP($A57,'Season 14'!AK$4:CN$104,14,0),"0"),IFERROR(VLOOKUP(A57,'Season 15'!AK$4:CN$104,14,0),"0"),)</f>
        <v>0</v>
      </c>
      <c r="N57" s="518">
        <f>SUM(
IFERROR(VLOOKUP($A57,'Season 1'!AJ$4:CM$104,15,0),"0"),IFERROR(VLOOKUP($A57,'Season 2'!AK$4:CN$104,15,0),"0"),
IFERROR(VLOOKUP($A57,'Season 3'!AK$4:CN$104,15,0),"0"),IFERROR(VLOOKUP($A57,'Season 4'!AK$4:CN$104,15,0),"0"),
IFERROR(VLOOKUP($A57,'Season 5'!AK$4:CN$104,15,0),"0"),IFERROR(VLOOKUP($A57,'Season 6'!AK$4:CN$104,15,0),"0"),
IFERROR(VLOOKUP($A57,'Season 7'!AK$4:CN$104,15,0),"0"),IFERROR(VLOOKUP($A57,'Season 8'!AK$4:CN$104,15,0),"0"),
IFERROR(VLOOKUP($A57,'Season 9'!AK$4:CN$104,15,0),"0"),IFERROR(VLOOKUP($A57,'Season 10'!AK$4:CN$104,15,0),"0"),
IFERROR(VLOOKUP($A57,'Season 11'!AK$4:CN$104,15,0),"0"),IFERROR(VLOOKUP($A57,'Season 12'!AK$4:CN$104,15,0),"0"),
IFERROR(VLOOKUP($A57,'Season 13'!AK$4:CN$104,15,0),"0"),IFERROR(VLOOKUP($A57,'Season 14'!AK$4:CN$104,15,0),"0"),IFERROR(VLOOKUP(A57,'Season 15'!AK$4:CN$104,15,0),"0"),)</f>
        <v>0</v>
      </c>
      <c r="O57" s="21">
        <f>SUM(
IFERROR(VLOOKUP($A57,'Season 1'!AJ$4:CM$104,16,0),"0"),IFERROR(VLOOKUP($A57,'Season 2'!AK$4:CN$104,16,0),"0"),
IFERROR(VLOOKUP($A57,'Season 3'!AK$4:CN$104,16,0),"0"),IFERROR(VLOOKUP($A57,'Season 4'!AK$4:CN$104,16,0),"0"),
IFERROR(VLOOKUP($A57,'Season 5'!AK$4:CN$104,16,0),"0"),IFERROR(VLOOKUP($A57,'Season 6'!AK$4:CN$104,16,0),"0"),
IFERROR(VLOOKUP($A57,'Season 7'!AK$4:CN$104,16,0),"0"),IFERROR(VLOOKUP($A57,'Season 8'!AK$4:CN$104,16,0),"0"),
IFERROR(VLOOKUP($A57,'Season 9'!AK$4:CN$104,16,0),"0"),IFERROR(VLOOKUP($A57,'Season 10'!AK$4:CN$104,16,0),"0"),
IFERROR(VLOOKUP($A57,'Season 11'!AK$4:CN$104,16,0),"0"),IFERROR(VLOOKUP($A57,'Season 12'!AK$4:CN$104,16,0),"0"),
IFERROR(VLOOKUP($A57,'Season 13'!AK$4:CN$104,16,0),"0"),IFERROR(VLOOKUP($A57,'Season 14'!AK$4:CN$104,16,0),"0"),IFERROR(VLOOKUP(A57,'Season 15'!AK$4:CN$104,16,0),"0"),)</f>
        <v>0</v>
      </c>
      <c r="P57" s="402">
        <f>SUM(
IFERROR(VLOOKUP($A57,'Season 1'!AJ$4:CM$104,17,0),"0"),IFERROR(VLOOKUP($A57,'Season 2'!AK$4:CN$104,17,0),"0"),
IFERROR(VLOOKUP($A57,'Season 3'!AK$4:CN$104,17,0),"0"),IFERROR(VLOOKUP($A57,'Season 4'!AK$4:CN$104,17,0),"0"),
IFERROR(VLOOKUP($A57,'Season 5'!AK$4:CN$104,17,0),"0"),IFERROR(VLOOKUP($A57,'Season 6'!AK$4:CN$104,17,0),"0"),
IFERROR(VLOOKUP($A57,'Season 7'!AK$4:CN$104,17,0),"0"),IFERROR(VLOOKUP($A57,'Season 8'!AK$4:CN$104,17,0),"0"),
IFERROR(VLOOKUP($A57,'Season 9'!AK$4:CN$104,17,0),"0"),IFERROR(VLOOKUP($A57,'Season 10'!AK$4:CN$104,17,0),"0"),
IFERROR(VLOOKUP($A57,'Season 11'!AK$4:CN$104,17,0),"0"),IFERROR(VLOOKUP($A57,'Season 12'!AK$4:CN$104,17,0),"0"),
IFERROR(VLOOKUP($A57,'Season 13'!AK$4:CN$104,17,0),"0"),IFERROR(VLOOKUP($A57,'Season 14'!AK$4:CN$104,17,0),"0"),IFERROR(VLOOKUP(A57,'Season 15'!AK$4:CN$104,17,0),"0"),)</f>
        <v>0</v>
      </c>
      <c r="Q57" s="403">
        <f>SUM(
IFERROR(VLOOKUP($A57,'Season 1'!AJ$4:CM$104,18,0),"0"),IFERROR(VLOOKUP($A57,'Season 2'!AK$4:CN$104,18,0),"0"),
IFERROR(VLOOKUP($A57,'Season 3'!AK$4:CN$104,18,0),"0"),IFERROR(VLOOKUP($A57,'Season 4'!AK$4:CN$104,18,0),"0"),
IFERROR(VLOOKUP($A57,'Season 5'!AK$4:CN$104,18,0),"0"),IFERROR(VLOOKUP($A57,'Season 6'!AK$4:CN$104,18,0),"0"),
IFERROR(VLOOKUP($A57,'Season 7'!AK$4:CN$104,18,0),"0"),IFERROR(VLOOKUP($A57,'Season 8'!AK$4:CN$104,18,0),"0"),
IFERROR(VLOOKUP($A57,'Season 9'!AK$4:CN$104,18,0),"0"),IFERROR(VLOOKUP($A57,'Season 10'!AK$4:CN$104,18,0),"0"),
IFERROR(VLOOKUP($A57,'Season 11'!AK$4:CN$104,18,0),"0"),IFERROR(VLOOKUP($A57,'Season 12'!AK$4:CN$104,18,0),"0"),
IFERROR(VLOOKUP($A57,'Season 13'!AK$4:CN$104,18,0),"0"),IFERROR(VLOOKUP($A57,'Season 14'!AK$4:CN$104,18,0),"0"),IFERROR(VLOOKUP(A57,'Season 15'!AK$4:CN$104,18,0),"0"),)</f>
        <v>0</v>
      </c>
      <c r="R57" s="398">
        <f>SUM(
IFERROR(VLOOKUP($A57,'Season 1'!AJ$4:CM$104,19,0),"0"),IFERROR(VLOOKUP($A57,'Season 2'!AK$4:CN$104,19,0),"0"),
IFERROR(VLOOKUP($A57,'Season 3'!AK$4:CN$104,19,0),"0"),IFERROR(VLOOKUP($A57,'Season 4'!AK$4:CN$104,19,0),"0"),
IFERROR(VLOOKUP($A57,'Season 5'!AK$4:CN$104,19,0),"0"),IFERROR(VLOOKUP($A57,'Season 6'!AK$4:CN$104,19,0),"0"),
IFERROR(VLOOKUP($A57,'Season 7'!AK$4:CN$104,19,0),"0"),IFERROR(VLOOKUP($A57,'Season 8'!AK$4:CN$104,19,0),"0"),
IFERROR(VLOOKUP($A57,'Season 9'!AK$4:CN$104,19,0),"0"),IFERROR(VLOOKUP($A57,'Season 10'!AK$4:CN$104,19,0),"0"),
IFERROR(VLOOKUP($A57,'Season 11'!AK$4:CN$104,19,0),"0"),IFERROR(VLOOKUP($A57,'Season 12'!AK$4:CN$104,19,0),"0"),
IFERROR(VLOOKUP($A57,'Season 13'!AK$4:CN$104,19,0),"0"),IFERROR(VLOOKUP($A57,'Season 14'!AK$4:CN$104,19,0),"0"),IFERROR(VLOOKUP(A57,'Season 15'!AK$4:CN$104,19,0),"0"),)</f>
        <v>0</v>
      </c>
      <c r="S57" s="518">
        <f>SUM(
IFERROR(VLOOKUP($A57,'Season 1'!AJ$4:CM$104,20,0),"0"),IFERROR(VLOOKUP($A57,'Season 2'!AK$4:CN$104,20,0),"0"),
IFERROR(VLOOKUP($A57,'Season 3'!AK$4:CN$104,20,0),"0"),IFERROR(VLOOKUP($A57,'Season 4'!AK$4:CN$104,20,0),"0"),
IFERROR(VLOOKUP($A57,'Season 5'!AK$4:CN$104,20,0),"0"),IFERROR(VLOOKUP($A57,'Season 6'!AK$4:CN$104,20,0),"0"),
IFERROR(VLOOKUP($A57,'Season 7'!AK$4:CN$104,20,0),"0"),IFERROR(VLOOKUP($A57,'Season 8'!AK$4:CN$104,20,0),"0"),
IFERROR(VLOOKUP($A57,'Season 9'!AK$4:CN$104,20,0),"0"),IFERROR(VLOOKUP($A57,'Season 10'!AK$4:CN$104,20,0),"0"),
IFERROR(VLOOKUP($A57,'Season 11'!AK$4:CN$104,20,0),"0"),IFERROR(VLOOKUP($A57,'Season 12'!AK$4:CN$104,20,0),"0"),
IFERROR(VLOOKUP($A57,'Season 13'!AK$4:CN$104,20,0),"0"),IFERROR(VLOOKUP($A57,'Season 14'!AK$4:CN$104,20,0),"0"),IFERROR(VLOOKUP(A57,'Season 15'!AK$4:CN$104,20,0),"0"),)</f>
        <v>0</v>
      </c>
      <c r="T57" s="21">
        <f>SUM(
IFERROR(VLOOKUP($A57,'Season 1'!AJ$4:CM$104,21,0),"0"),IFERROR(VLOOKUP($A57,'Season 2'!AK$4:CN$104,21,0),"0"),
IFERROR(VLOOKUP($A57,'Season 3'!AK$4:CN$104,21,0),"0"),IFERROR(VLOOKUP($A57,'Season 4'!AK$4:CN$104,21,0),"0"),
IFERROR(VLOOKUP($A57,'Season 5'!AK$4:CN$104,21,0),"0"),IFERROR(VLOOKUP($A57,'Season 6'!AK$4:CN$104,21,0),"0"),
IFERROR(VLOOKUP($A57,'Season 7'!AK$4:CN$104,21,0),"0"),IFERROR(VLOOKUP($A57,'Season 8'!AK$4:CN$104,21,0),"0"),
IFERROR(VLOOKUP($A57,'Season 9'!AK$4:CN$104,21,0),"0"),IFERROR(VLOOKUP($A57,'Season 10'!AK$4:CN$104,21,0),"0"),
IFERROR(VLOOKUP($A57,'Season 11'!AK$4:CN$104,21,0),"0"),IFERROR(VLOOKUP($A57,'Season 12'!AK$4:CN$104,21,0),"0"),
IFERROR(VLOOKUP($A57,'Season 13'!AK$4:CN$104,21,0),"0"),IFERROR(VLOOKUP($A57,'Season 14'!AK$4:CN$104,21,0),"0"),IFERROR(VLOOKUP(A57,'Season 15'!AK$4:CN$104,21,0),"0"),)</f>
        <v>0</v>
      </c>
      <c r="U57" s="402">
        <f>SUM(
IFERROR(VLOOKUP($A57,'Season 1'!AJ$4:CM$104,22,0),"0"),IFERROR(VLOOKUP($A57,'Season 2'!AK$4:CN$104,22,0),"0"),
IFERROR(VLOOKUP($A57,'Season 3'!AK$4:CN$104,22,0),"0"),IFERROR(VLOOKUP($A57,'Season 4'!AK$4:CN$104,22,0),"0"),
IFERROR(VLOOKUP($A57,'Season 5'!AK$4:CN$104,22,0),"0"),IFERROR(VLOOKUP($A57,'Season 6'!AK$4:CN$104,22,0),"0"),
IFERROR(VLOOKUP($A57,'Season 7'!AK$4:CN$104,22,0),"0"),IFERROR(VLOOKUP($A57,'Season 8'!AK$4:CN$104,22,0),"0"),
IFERROR(VLOOKUP($A57,'Season 9'!AK$4:CN$104,22,0),"0"),IFERROR(VLOOKUP($A57,'Season 10'!AK$4:CN$104,22,0),"0"),
IFERROR(VLOOKUP($A57,'Season 11'!AK$4:CN$104,22,0),"0"),IFERROR(VLOOKUP($A57,'Season 12'!AK$4:CN$104,22,0),"0"),
IFERROR(VLOOKUP($A57,'Season 13'!AK$4:CN$104,22,0),"0"),IFERROR(VLOOKUP($A57,'Season 14'!AK$4:CN$104,22,0),"0"),IFERROR(VLOOKUP(A57,'Season 15'!AK$4:CN$104,22,0),"0"),)</f>
        <v>0</v>
      </c>
      <c r="V57" s="403">
        <f>SUM(
IFERROR(VLOOKUP($A57,'Season 1'!AJ$4:CM$104,23,0),"0"),IFERROR(VLOOKUP($A57,'Season 2'!AK$4:CN$104,23,0),"0"),
IFERROR(VLOOKUP($A57,'Season 3'!AK$4:CN$104,23,0),"0"),IFERROR(VLOOKUP($A57,'Season 4'!AK$4:CN$104,23,0),"0"),
IFERROR(VLOOKUP($A57,'Season 5'!AK$4:CN$104,23,0),"0"),IFERROR(VLOOKUP($A57,'Season 6'!AK$4:CN$104,23,0),"0"),
IFERROR(VLOOKUP($A57,'Season 7'!AK$4:CN$104,23,0),"0"),IFERROR(VLOOKUP($A57,'Season 8'!AK$4:CN$104,23,0),"0"),
IFERROR(VLOOKUP($A57,'Season 9'!AK$4:CN$104,23,0),"0"),IFERROR(VLOOKUP($A57,'Season 10'!AK$4:CN$104,23,0),"0"),
IFERROR(VLOOKUP($A57,'Season 11'!AK$4:CN$104,23,0),"0"),IFERROR(VLOOKUP($A57,'Season 12'!AK$4:CN$104,23,0),"0"),
IFERROR(VLOOKUP($A57,'Season 13'!AK$4:CN$104,23,0),"0"),IFERROR(VLOOKUP($A57,'Season 14'!AK$4:CN$104,23,0),"0"),IFERROR(VLOOKUP($A57,'Season 15'!AK$4:CN$104,23,0),"0"),)</f>
        <v>0</v>
      </c>
      <c r="W57" s="398">
        <f>SUM(
IFERROR(VLOOKUP($A57,'Season 1'!AJ$4:CM$104,24,0),"0"),IFERROR(VLOOKUP($A57,'Season 2'!AK$4:CN$104,24,0),"0"),
IFERROR(VLOOKUP($A57,'Season 3'!AK$4:CN$104,24,0),"0"),IFERROR(VLOOKUP($A57,'Season 4'!AK$4:CN$104,24,0),"0"),
IFERROR(VLOOKUP($A57,'Season 5'!AK$4:CN$104,24,0),"0"),IFERROR(VLOOKUP($A57,'Season 6'!AK$4:CN$104,24,0),"0"),
IFERROR(VLOOKUP($A57,'Season 7'!AK$4:CN$104,24,0),"0"),IFERROR(VLOOKUP($A57,'Season 8'!AK$4:CN$104,24,0),"0"),
IFERROR(VLOOKUP($A57,'Season 9'!AK$4:CN$104,24,0),"0"),IFERROR(VLOOKUP($A57,'Season 10'!AK$4:CN$104,24,0),"0"),
IFERROR(VLOOKUP($A57,'Season 11'!AK$4:CN$104,24,0),"0"),IFERROR(VLOOKUP($A57,'Season 12'!AK$4:CN$104,24,0),"0"),
IFERROR(VLOOKUP($A57,'Season 13'!AK$4:CN$104,24,0),"0"),IFERROR(VLOOKUP($A57,'Season 14'!AK$4:CN$104,24,0),"0"),IFERROR(VLOOKUP($A57,'Season 15'!AK$4:CN$104,24,0),"0"),)</f>
        <v>0</v>
      </c>
      <c r="X57" s="518">
        <f>SUM(
IFERROR(VLOOKUP($A57,'Season 1'!AJ$4:CM$104,25,0),"0"),IFERROR(VLOOKUP($A57,'Season 2'!AK$4:CN$104,25,0),"0"),
IFERROR(VLOOKUP($A57,'Season 3'!AK$4:CN$104,25,0),"0"),IFERROR(VLOOKUP($A57,'Season 4'!AK$4:CN$104,25,0),"0"),
IFERROR(VLOOKUP($A57,'Season 5'!AK$4:CN$104,25,0),"0"),IFERROR(VLOOKUP($A57,'Season 6'!AK$4:CN$104,25,0),"0"),
IFERROR(VLOOKUP($A57,'Season 7'!AK$4:CN$104,25,0),"0"),IFERROR(VLOOKUP($A57,'Season 8'!AK$4:CN$104,25,0),"0"),
IFERROR(VLOOKUP($A57,'Season 9'!AK$4:CN$104,25,0),"0"),IFERROR(VLOOKUP($A57,'Season 10'!AK$4:CN$104,25,0),"0"),
IFERROR(VLOOKUP($A57,'Season 11'!AK$4:CN$104,25,0),"0"),IFERROR(VLOOKUP($A57,'Season 12'!AK$4:CN$104,25,0),"0"),
IFERROR(VLOOKUP($A57,'Season 13'!AK$4:CN$104,25,0),"0"),IFERROR(VLOOKUP($A57,'Season 14'!AK$4:CN$104,25,0),"0"),IFERROR(VLOOKUP($A57,'Season 15'!AK$4:CN$104,25,0),"0"),)</f>
        <v>0</v>
      </c>
      <c r="Y57" s="21">
        <f>SUM(
IFERROR(VLOOKUP($A57,'Season 1'!AJ$4:CM$104,26,0),"0"),IFERROR(VLOOKUP($A57,'Season 2'!AK$4:CN$104,26,0),"0"),
IFERROR(VLOOKUP($A57,'Season 3'!AK$4:CN$104,26,0),"0"),IFERROR(VLOOKUP($A57,'Season 4'!AK$4:CN$104,26,0),"0"),
IFERROR(VLOOKUP($A57,'Season 5'!AK$4:CN$104,26,0),"0"),IFERROR(VLOOKUP($A57,'Season 6'!AK$4:CN$104,26,0),"0"),
IFERROR(VLOOKUP($A57,'Season 7'!AK$4:CN$104,26,0),"0"),IFERROR(VLOOKUP($A57,'Season 8'!AK$4:CN$104,26,0),"0"),
IFERROR(VLOOKUP($A57,'Season 9'!AK$4:CN$104,26,0),"0"),IFERROR(VLOOKUP($A57,'Season 10'!AK$4:CN$104,26,0),"0"),
IFERROR(VLOOKUP($A57,'Season 11'!AK$4:CN$104,26,0),"0"),IFERROR(VLOOKUP($A57,'Season 12'!AK$4:CN$104,26,0),"0"),
IFERROR(VLOOKUP($A57,'Season 13'!AK$4:CN$104,26,0),"0"),IFERROR(VLOOKUP($A57,'Season 14'!AK$4:CN$104,26,0),"0"),IFERROR(VLOOKUP($A57,'Season 15'!AK$4:CN$104,26,0),"0"),)</f>
        <v>0</v>
      </c>
      <c r="Z57" s="402">
        <f>SUM(
IFERROR(VLOOKUP($A57,'Season 1'!AJ$4:CM$104,27,0),"0"),IFERROR(VLOOKUP($A57,'Season 2'!AK$4:CN$104,27,0),"0"),
IFERROR(VLOOKUP($A57,'Season 3'!AK$4:CN$104,27,0),"0"),IFERROR(VLOOKUP($A57,'Season 4'!AK$4:CN$104,27,0),"0"),
IFERROR(VLOOKUP($A57,'Season 5'!AK$4:CN$104,27,0),"0"),IFERROR(VLOOKUP($A57,'Season 6'!AK$4:CN$104,27,0),"0"),
IFERROR(VLOOKUP($A57,'Season 7'!AK$4:CN$104,27,0),"0"),IFERROR(VLOOKUP($A57,'Season 8'!AK$4:CN$104,27,0),"0"),
IFERROR(VLOOKUP($A57,'Season 9'!AK$4:CN$104,27,0),"0"),IFERROR(VLOOKUP($A57,'Season 10'!AK$4:CN$104,27,0),"0"),
IFERROR(VLOOKUP($A57,'Season 11'!AK$4:CN$104,27,0),"0"),IFERROR(VLOOKUP($A57,'Season 12'!AK$4:CN$104,27,0),"0"),
IFERROR(VLOOKUP($A57,'Season 13'!AK$4:CN$104,27,0),"0"),IFERROR(VLOOKUP($A57,'Season 14'!AK$4:CN$104,27,0),"0"),IFERROR(VLOOKUP($A57,'Season 15'!AK$4:CN$104,27,0),"0"),)</f>
        <v>0</v>
      </c>
      <c r="AA57" s="403">
        <f>SUM(
IFERROR(VLOOKUP($A57,'Season 1'!AJ$4:CM$104,28,0),"0"),IFERROR(VLOOKUP($A57,'Season 2'!AK$4:CN$104,28,0),"0"),
IFERROR(VLOOKUP($A57,'Season 3'!AK$4:CN$104,28,0),"0"),IFERROR(VLOOKUP($A57,'Season 4'!AK$4:CN$104,28,0),"0"),
IFERROR(VLOOKUP($A57,'Season 5'!AK$4:CN$104,28,0),"0"),IFERROR(VLOOKUP($A57,'Season 6'!AK$4:CN$104,28,0),"0"),
IFERROR(VLOOKUP($A57,'Season 7'!AK$4:CN$104,28,0),"0"),IFERROR(VLOOKUP($A57,'Season 8'!AK$4:CN$104,28,0),"0"),
IFERROR(VLOOKUP($A57,'Season 9'!AK$4:CN$104,28,0),"0"),IFERROR(VLOOKUP($A57,'Season 10'!AK$4:CN$104,28,0),"0"),
IFERROR(VLOOKUP($A57,'Season 11'!AK$4:CN$104,28,0),"0"),IFERROR(VLOOKUP($A57,'Season 12'!AK$4:CN$104,28,0),"0"),
IFERROR(VLOOKUP($A57,'Season 13'!AK$4:CN$104,28,0),"0"),IFERROR(VLOOKUP($A57,'Season 14'!AK$4:CN$104,28,0),"0"),IFERROR(VLOOKUP($A57,'Season 15'!AK$4:CN$104,28,0),"0"),)</f>
        <v>0</v>
      </c>
      <c r="AB57" s="398">
        <f>SUM(
IFERROR(VLOOKUP($A57,'Season 1'!AJ$4:CM$104,29,0),"0"),IFERROR(VLOOKUP($A57,'Season 2'!AK$4:CN$104,29,0),"0"),
IFERROR(VLOOKUP($A57,'Season 3'!AK$4:CN$104,29,0),"0"),IFERROR(VLOOKUP($A57,'Season 4'!AK$4:CN$104,29,0),"0"),
IFERROR(VLOOKUP($A57,'Season 5'!AK$4:CN$104,29,0),"0"),IFERROR(VLOOKUP($A57,'Season 6'!AK$4:CN$104,29,0),"0"),
IFERROR(VLOOKUP($A57,'Season 7'!AK$4:CN$104,29,0),"0"),IFERROR(VLOOKUP($A57,'Season 8'!AK$4:CN$104,29,0),"0"),
IFERROR(VLOOKUP($A57,'Season 9'!AK$4:CN$104,29,0),"0"),IFERROR(VLOOKUP($A57,'Season 10'!AK$4:CN$104,29,0),"0"),
IFERROR(VLOOKUP($A57,'Season 11'!AK$4:CN$104,29,0),"0"),IFERROR(VLOOKUP($A57,'Season 12'!AK$4:CN$104,29,0),"0"),
IFERROR(VLOOKUP($A57,'Season 13'!AK$4:CN$104,29,0),"0"),IFERROR(VLOOKUP($A57,'Season 14'!AK$4:CN$104,29,0),"0"),IFERROR(VLOOKUP($A57,'Season 15'!AK$4:CN$104,29,0),"0"),)</f>
        <v>0</v>
      </c>
      <c r="AC57" s="518">
        <f>SUM(
IFERROR(VLOOKUP($A57,'Season 1'!AJ$4:CM$104,30,0),"0"),IFERROR(VLOOKUP($A57,'Season 2'!AK$4:CN$104,30,0),"0"),
IFERROR(VLOOKUP($A57,'Season 3'!AK$4:CN$104,30,0),"0"),IFERROR(VLOOKUP($A57,'Season 4'!AK$4:CN$104,30,0),"0"),
IFERROR(VLOOKUP($A57,'Season 5'!AK$4:CN$104,30,0),"0"),IFERROR(VLOOKUP($A57,'Season 6'!AK$4:CN$104,30,0),"0"),
IFERROR(VLOOKUP($A57,'Season 7'!AK$4:CN$104,30,0),"0"),IFERROR(VLOOKUP($A57,'Season 8'!AK$4:CN$104,30,0),"0"),
IFERROR(VLOOKUP($A57,'Season 9'!AK$4:CN$104,30,0),"0"),IFERROR(VLOOKUP($A57,'Season 10'!AK$4:CN$104,30,0),"0"),
IFERROR(VLOOKUP($A57,'Season 11'!AK$4:CN$104,30,0),"0"),IFERROR(VLOOKUP($A57,'Season 12'!AK$4:CN$104,30,0),"0"),
IFERROR(VLOOKUP($A57,'Season 13'!AK$4:CN$104,30,0),"0"),IFERROR(VLOOKUP($A57,'Season 14'!AK$4:CN$104,30,0),"0"),IFERROR(VLOOKUP($A57,'Season 15'!AK$4:CN$104,30,0),"0"),)</f>
        <v>0</v>
      </c>
      <c r="AD57" s="21">
        <f>SUM(
IFERROR(VLOOKUP($A57,'Season 1'!AJ$4:CM$104,31,0),"0"),IFERROR(VLOOKUP($A57,'Season 2'!AK$4:CN$104,31,0),"0"),
IFERROR(VLOOKUP($A57,'Season 3'!AK$4:CN$104,31,0),"0"),IFERROR(VLOOKUP($A57,'Season 4'!AK$4:CN$104,31,0),"0"),
IFERROR(VLOOKUP($A57,'Season 5'!AK$4:CN$104,31,0),"0"),IFERROR(VLOOKUP($A57,'Season 6'!AK$4:CN$104,31,0),"0"),
IFERROR(VLOOKUP($A57,'Season 7'!AK$4:CN$104,31,0),"0"),IFERROR(VLOOKUP($A57,'Season 8'!AK$4:CN$104,31,0),"0"),
IFERROR(VLOOKUP($A57,'Season 9'!AK$4:CN$104,31,0),"0"),IFERROR(VLOOKUP($A57,'Season 10'!AK$4:CN$104,31,0),"0"),
IFERROR(VLOOKUP($A57,'Season 11'!AK$4:CN$104,31,0),"0"),IFERROR(VLOOKUP($A57,'Season 12'!AK$4:CN$104,31,0),"0"),
IFERROR(VLOOKUP($A57,'Season 13'!AK$4:CN$104,31,0),"0"),IFERROR(VLOOKUP($A57,'Season 14'!AK$4:CN$104,31,0),"0"),IFERROR(VLOOKUP($A57,'Season 15'!AK$4:CN$104,31,0),"0"),)</f>
        <v>0</v>
      </c>
      <c r="AE57" s="402">
        <f>SUM(
IFERROR(VLOOKUP($A57,'Season 1'!AJ$4:CM$104,32,0),"0"),IFERROR(VLOOKUP($A57,'Season 2'!AK$4:CN$104,32,0),"0"),
IFERROR(VLOOKUP($A57,'Season 3'!AK$4:CN$104,32,0),"0"),IFERROR(VLOOKUP($A57,'Season 4'!AK$4:CN$104,32,0),"0"),
IFERROR(VLOOKUP($A57,'Season 5'!AK$4:CN$104,32,0),"0"),IFERROR(VLOOKUP($A57,'Season 6'!AK$4:CN$104,32,0),"0"),
IFERROR(VLOOKUP($A57,'Season 7'!AK$4:CN$104,32,0),"0"),IFERROR(VLOOKUP($A57,'Season 8'!AK$4:CN$104,32,0),"0"),
IFERROR(VLOOKUP($A57,'Season 9'!AK$4:CN$104,32,0),"0"),IFERROR(VLOOKUP($A57,'Season 10'!AK$4:CN$104,32,0),"0"),
IFERROR(VLOOKUP($A57,'Season 11'!AK$4:CN$104,32,0),"0"),IFERROR(VLOOKUP($A57,'Season 12'!AK$4:CN$104,32,0),"0"),
IFERROR(VLOOKUP($A57,'Season 13'!AK$4:CN$104,32,0),"0"),IFERROR(VLOOKUP($A57,'Season 14'!AK$4:CN$104,32,0),"0"),IFERROR(VLOOKUP($A57,'Season 15'!AK$4:CN$104,32,0),"0"),)</f>
        <v>0</v>
      </c>
      <c r="AF57" s="403">
        <f>SUM(IFERROR(VLOOKUP($A57,'Season 2'!AK$4:CN$104,33,0),"0"),
IFERROR(VLOOKUP($A57,'Season 3'!AK$4:CN$104,33,0),"0"),IFERROR(VLOOKUP($A57,'Season 4'!AK$4:CN$104,33,0),"0"),
IFERROR(VLOOKUP($A57,'Season 5'!AK$4:CN$104,33,0),"0"),IFERROR(VLOOKUP($A57,'Season 6'!AK$4:CN$104,33,0),"0"),
IFERROR(VLOOKUP($A57,'Season 7'!AK$4:CN$104,33,0),"0"),IFERROR(VLOOKUP($A57,'Season 8'!AK$4:CN$104,33,0),"0"),
IFERROR(VLOOKUP($A57,'Season 9'!AK$4:CN$104,33,0),"0"),IFERROR(VLOOKUP($A57,'Season 10'!AK$4:CN$104,33,0),"0"),
IFERROR(VLOOKUP($A57,'Season 11'!AK$4:CN$104,33,0),"0"),IFERROR(VLOOKUP($A57,'Season 12'!AK$4:CN$104,33,0),"0"),
IFERROR(VLOOKUP($A57,'Season 13'!AK$4:CN$104,33,0),"0"),IFERROR(VLOOKUP($A57,'Season 14'!AK$4:CN$104,33,0),"0"),IFERROR(VLOOKUP($A57,'Season 15'!AK$4:CN$104,33,0),"0"),)</f>
        <v>0</v>
      </c>
      <c r="AG57" s="398">
        <f>SUM(IFERROR(VLOOKUP($A57,'Season 2'!AK$4:CN$104,34,0),"0"),
IFERROR(VLOOKUP($A57,'Season 3'!AK$4:CN$104,34,0),"0"),IFERROR(VLOOKUP($A57,'Season 4'!AK$4:CN$104,34,0),"0"),
IFERROR(VLOOKUP($A57,'Season 5'!AK$4:CN$104,34,0),"0"),IFERROR(VLOOKUP($A57,'Season 6'!AK$4:CN$104,34,0),"0"),
IFERROR(VLOOKUP($A57,'Season 7'!AK$4:CN$104,34,0),"0"),IFERROR(VLOOKUP($A57,'Season 8'!AK$4:CN$104,34,0),"0"),
IFERROR(VLOOKUP($A57,'Season 9'!AK$4:CN$104,34,0),"0"),IFERROR(VLOOKUP($A57,'Season 10'!AK$4:CN$104,34,0),"0"),
IFERROR(VLOOKUP($A57,'Season 11'!AK$4:CN$104,34,0),"0"),IFERROR(VLOOKUP($A57,'Season 12'!AK$4:CN$104,34,0),"0"),
IFERROR(VLOOKUP($A57,'Season 13'!AK$4:CN$104,34,0),"0"),IFERROR(VLOOKUP($A57,'Season 14'!AK$4:CN$104,34,0),"0"),IFERROR(VLOOKUP($A57,'Season 15'!AK$4:CN$104,34,0),"0"),)</f>
        <v>0</v>
      </c>
      <c r="AH57" s="518">
        <f>SUM(IFERROR(VLOOKUP($A57,'Season 2'!AK$4:CN$104,35,0),"0"),
IFERROR(VLOOKUP($A57,'Season 3'!AK$4:CN$104,35,0),"0"),IFERROR(VLOOKUP($A57,'Season 4'!AK$4:CN$104,35,0),"0"),
IFERROR(VLOOKUP($A57,'Season 5'!AK$4:CN$104,35,0),"0"),IFERROR(VLOOKUP($A57,'Season 6'!AK$4:CN$104,35,0),"0"),
IFERROR(VLOOKUP($A57,'Season 7'!AK$4:CN$104,35,0),"0"),IFERROR(VLOOKUP($A57,'Season 8'!AK$4:CN$104,35,0),"0"),
IFERROR(VLOOKUP($A57,'Season 9'!AK$4:CN$104,35,0),"0"),IFERROR(VLOOKUP($A57,'Season 10'!AK$4:CN$104,35,0),"0"),
IFERROR(VLOOKUP($A57,'Season 11'!AK$4:CN$104,35,0),"0"),IFERROR(VLOOKUP($A57,'Season 12'!AK$4:CN$104,35,0),"0"),
IFERROR(VLOOKUP($A57,'Season 13'!AK$4:CN$104,35,0),"0"),IFERROR(VLOOKUP($A57,'Season 14'!AK$4:CN$104,35,0),"0"),IFERROR(VLOOKUP($A57,'Season 15'!AK$4:CN$104,35,0),"0"),)</f>
        <v>0</v>
      </c>
      <c r="AI57" s="21">
        <f>SUM(IFERROR(VLOOKUP($A57,'Season 2'!AK$4:CN$104,36,0),"0"),
IFERROR(VLOOKUP($A57,'Season 3'!AK$4:CN$104,36,0),"0"),IFERROR(VLOOKUP($A57,'Season 4'!AK$4:CN$104,36,0),"0"),
IFERROR(VLOOKUP($A57,'Season 5'!AK$4:CN$104,36,0),"0"),IFERROR(VLOOKUP($A57,'Season 6'!AK$4:CN$104,36,0),"0"),
IFERROR(VLOOKUP($A57,'Season 7'!AK$4:CN$104,36,0),"0"),IFERROR(VLOOKUP($A57,'Season 8'!AK$4:CN$104,36,0),"0"),
IFERROR(VLOOKUP($A57,'Season 9'!AK$4:CN$104,36,0),"0"),IFERROR(VLOOKUP($A57,'Season 10'!AK$4:CN$104,36,0),"0"),
IFERROR(VLOOKUP($A57,'Season 11'!AK$4:CN$104,36,0),"0"),IFERROR(VLOOKUP($A57,'Season 12'!AK$4:CN$104,36,0),"0"),
IFERROR(VLOOKUP($A57,'Season 13'!AK$4:CN$104,36,0),"0"),IFERROR(VLOOKUP($A57,'Season 14'!AK$4:CN$104,36,0),"0"),IFERROR(VLOOKUP($A57,'Season 15'!AK$4:CN$104,36,0),"0"),)</f>
        <v>0</v>
      </c>
      <c r="AJ57" s="402">
        <f>SUM(IFERROR(VLOOKUP($A57,'Season 2'!AK$4:CN$104,37,0),"0"),
IFERROR(VLOOKUP($A57,'Season 3'!AK$4:CN$104,37,0),"0"),IFERROR(VLOOKUP($A57,'Season 4'!AK$4:CN$104,37,0),"0"),
IFERROR(VLOOKUP($A57,'Season 5'!AK$4:CN$104,37,0),"0"),IFERROR(VLOOKUP($A57,'Season 6'!AK$4:CN$104,37,0),"0"),
IFERROR(VLOOKUP($A57,'Season 7'!AK$4:CN$104,37,0),"0"),IFERROR(VLOOKUP($A57,'Season 8'!AK$4:CN$104,37,0),"0"),
IFERROR(VLOOKUP($A57,'Season 9'!AK$4:CN$104,37,0),"0"),IFERROR(VLOOKUP($A57,'Season 10'!AK$4:CN$104,37,0),"0"),
IFERROR(VLOOKUP($A57,'Season 11'!AK$4:CN$104,37,0),"0"),IFERROR(VLOOKUP($A57,'Season 12'!AK$4:CN$104,37,0),"0"),
IFERROR(VLOOKUP($A57,'Season 13'!AK$4:CN$104,37,0),"0"),IFERROR(VLOOKUP($A57,'Season 14'!AK$4:CN$104,37,0),"0"),IFERROR(VLOOKUP($A57,'Season 15'!AK$4:CN$104,37,0),"0"),)</f>
        <v>0</v>
      </c>
      <c r="AK57" s="403">
        <f>SUM(IFERROR(VLOOKUP($A57,'Season 1'!AJ$4:CM$104,33,0),"0"),IFERROR(VLOOKUP($A57,'Season 2'!AK$4:CN$104,38,0),"0"),
IFERROR(VLOOKUP($A57,'Season 3'!AK$4:CN$104,38,0),"0"),IFERROR(VLOOKUP($A57,'Season 4'!AK$4:CN$104,38,0),"0"),
IFERROR(VLOOKUP($A57,'Season 5'!AK$4:CN$104,38,0),"0"),IFERROR(VLOOKUP($A57,'Season 6'!AK$4:CN$104,38,0),"0"),
IFERROR(VLOOKUP($A57,'Season 7'!AK$4:CN$104,38,0),"0"),IFERROR(VLOOKUP($A57,'Season 8'!AK$4:CN$104,38,0),"0"),
IFERROR(VLOOKUP($A57,'Season 9'!AK$4:CN$104,38,0),"0"),IFERROR(VLOOKUP($A57,'Season 10'!AK$4:CN$104,38,0),"0"),
IFERROR(VLOOKUP($A57,'Season 11'!AK$4:CN$104,38,0),"0"),IFERROR(VLOOKUP($A57,'Season 12'!AK$4:CN$104,38,0),"0"),
IFERROR(VLOOKUP($A57,'Season 13'!AK$4:CN$104,38,0),"0"),IFERROR(VLOOKUP($A57,'Season 14'!AK$4:CN$104,38,0),"0"),IFERROR(VLOOKUP($A57,'Season 15'!AK$4:CN$104,38,0),"0"),)</f>
        <v>0</v>
      </c>
      <c r="AL57" s="398">
        <f>SUM(IFERROR(VLOOKUP($A57,'Season 1'!AJ$4:CM$104,34,0),"0"),IFERROR(VLOOKUP($A57,'Season 2'!AK$4:CN$104,39,0),"0"),
IFERROR(VLOOKUP($A57,'Season 3'!AK$4:CN$104,39,0),"0"),IFERROR(VLOOKUP($A57,'Season 4'!AK$4:CN$104,39,0),"0"),
IFERROR(VLOOKUP($A57,'Season 5'!AK$4:CN$104,39,0),"0"),IFERROR(VLOOKUP($A57,'Season 6'!AK$4:CN$104,39,0),"0"),
IFERROR(VLOOKUP($A57,'Season 7'!AK$4:CN$104,39,0),"0"),IFERROR(VLOOKUP($A57,'Season 8'!AK$4:CN$104,39,0),"0"),
IFERROR(VLOOKUP($A57,'Season 9'!AK$4:CN$104,39,0),"0"),IFERROR(VLOOKUP($A57,'Season 10'!AK$4:CN$104,39,0),"0"),
IFERROR(VLOOKUP($A57,'Season 11'!AK$4:CN$104,39,0),"0"),IFERROR(VLOOKUP($A57,'Season 12'!AK$4:CN$104,39,0),"0"),
IFERROR(VLOOKUP($A57,'Season 13'!AK$4:CN$104,39,0),"0"),IFERROR(VLOOKUP($A57,'Season 14'!AK$4:CN$104,39,0),"0"),IFERROR(VLOOKUP($A57,'Season 15'!AK$4:CN$104,39,0),"0"),)</f>
        <v>0</v>
      </c>
      <c r="AM57" s="518">
        <f>SUM(IFERROR(VLOOKUP($A57,'Season 1'!AJ$4:CM$104,35,0),"0"),IFERROR(VLOOKUP($A57,'Season 2'!AK$4:CN$104,40,0),"0"),
IFERROR(VLOOKUP($A57,'Season 3'!AK$4:CN$104,40,0),"0"),IFERROR(VLOOKUP($A57,'Season 4'!AK$4:CN$104,40,0),"0"),
IFERROR(VLOOKUP($A57,'Season 5'!AK$4:CN$104,40,0),"0"),IFERROR(VLOOKUP($A57,'Season 6'!AK$4:CN$104,40,0),"0"),
IFERROR(VLOOKUP($A57,'Season 7'!AK$4:CN$104,40,0),"0"),IFERROR(VLOOKUP($A57,'Season 8'!AK$4:CN$104,40,0),"0"),
IFERROR(VLOOKUP($A57,'Season 9'!AK$4:CN$104,40,0),"0"),IFERROR(VLOOKUP($A57,'Season 10'!AK$4:CN$104,40,0),"0"),
IFERROR(VLOOKUP($A57,'Season 11'!AK$4:CN$104,40,0),"0"),IFERROR(VLOOKUP($A57,'Season 12'!AK$4:CN$104,40,0),"0"),
IFERROR(VLOOKUP($A57,'Season 13'!AK$4:CN$104,40,0),"0"),IFERROR(VLOOKUP($A57,'Season 14'!AK$4:CN$104,40,0),"0"),IFERROR(VLOOKUP($A57,'Season 15'!AK$4:CN$104,40,0),"0"),)</f>
        <v>0</v>
      </c>
      <c r="AN57" s="21">
        <f>SUM(IFERROR(VLOOKUP($A57,'Season 1'!AJ$4:CM$104,36,0),"0"),IFERROR(VLOOKUP($A57,'Season 2'!AK$4:CN$104,41,0),"0"),
IFERROR(VLOOKUP($A57,'Season 3'!AK$4:CN$104,41,0),"0"),IFERROR(VLOOKUP($A57,'Season 4'!AK$4:CN$104,41,0),"0"),
IFERROR(VLOOKUP($A57,'Season 5'!AK$4:CN$104,41,0),"0"),IFERROR(VLOOKUP($A57,'Season 6'!AK$4:CN$104,41,0),"0"),
IFERROR(VLOOKUP($A57,'Season 7'!AK$4:CN$104,41,0),"0"),IFERROR(VLOOKUP($A57,'Season 8'!AK$4:CN$104,41,0),"0"),
IFERROR(VLOOKUP($A57,'Season 9'!AK$4:CN$104,41,0),"0"),IFERROR(VLOOKUP($A57,'Season 10'!AK$4:CN$104,41,0),"0"),
IFERROR(VLOOKUP($A57,'Season 11'!AK$4:CN$104,41,0),"0"),IFERROR(VLOOKUP($A57,'Season 12'!AK$4:CN$104,41,0),"0"),
IFERROR(VLOOKUP($A57,'Season 13'!AK$4:CN$104,41,0),"0"),IFERROR(VLOOKUP($A57,'Season 14'!AK$4:CN$104,41,0),"0"),IFERROR(VLOOKUP($A57,'Season 15'!AK$4:CN$104,41,0),"0"),)</f>
        <v>0</v>
      </c>
      <c r="AO57" s="402">
        <f>SUM(IFERROR(VLOOKUP($A57,'Season 1'!AJ$4:CM$104,37,0),"0"),IFERROR(VLOOKUP($A57,'Season 2'!AK$4:CN$104,42,0),"0"),
IFERROR(VLOOKUP($A57,'Season 3'!AK$4:CN$104,42,0),"0"),IFERROR(VLOOKUP($A57,'Season 4'!AK$4:CN$104,42,0),"0"),
IFERROR(VLOOKUP($A57,'Season 5'!AK$4:CN$104,42,0),"0"),IFERROR(VLOOKUP($A57,'Season 6'!AK$4:CN$104,42,0),"0"),
IFERROR(VLOOKUP($A57,'Season 7'!AK$4:CN$104,42,0),"0"),IFERROR(VLOOKUP($A57,'Season 8'!AK$4:CN$104,42,0),"0"),
IFERROR(VLOOKUP($A57,'Season 9'!AK$4:CN$104,42,0),"0"),IFERROR(VLOOKUP($A57,'Season 10'!AK$4:CN$104,42,0),"0"),
IFERROR(VLOOKUP($A57,'Season 11'!AK$4:CN$104,42,0),"0"),IFERROR(VLOOKUP($A57,'Season 12'!AK$4:CN$104,42,0),"0"),
IFERROR(VLOOKUP($A57,'Season 13'!AK$4:CN$104,42,0),"0"),IFERROR(VLOOKUP($A57,'Season 14'!AK$4:CN$104,42,0),"0"),IFERROR(VLOOKUP($A57,'Season 15'!AK$4:CN$104,42,0),"0"),)</f>
        <v>0</v>
      </c>
      <c r="AP57" s="403">
        <f>SUM(IFERROR(VLOOKUP($A57,'Season 1'!AJ$4:CM$104,43,0),"0"),IFERROR(VLOOKUP($A57,'Season 2'!AK$4:CN$104,43,0),"0"),
IFERROR(VLOOKUP($A57,'Season 3'!AK$4:CN$104,43,0),"0"),IFERROR(VLOOKUP($A57,'Season 4'!AK$4:CN$104,43,0),"0"),
IFERROR(VLOOKUP($A57,'Season 5'!AK$4:CN$104,43,0),"0"),IFERROR(VLOOKUP($A57,'Season 6'!AK$4:CN$104,43,0),"0"),
IFERROR(VLOOKUP($A57,'Season 7'!AK$4:CN$104,43,0),"0"),IFERROR(VLOOKUP($A57,'Season 8'!AK$4:CN$104,43,0),"0"),
IFERROR(VLOOKUP($A57,'Season 9'!AK$4:CN$104,43,0),"0"),IFERROR(VLOOKUP($A57,'Season 10'!AK$4:CN$104,43,0),"0"),
IFERROR(VLOOKUP($A57,'Season 11'!AK$4:CN$104,43,0),"0"),IFERROR(VLOOKUP($A57,'Season 12'!AK$4:CN$104,43,0),"0"),
IFERROR(VLOOKUP($A57,'Season 13'!AK$4:CN$104,43,0),"0"),IFERROR(VLOOKUP($A57,'Season 14'!AK$4:CN$104,43,0),"0"),IFERROR(VLOOKUP($A57,'Season 15'!AK$4:CN$104,43,0),"0"),)</f>
        <v>0</v>
      </c>
      <c r="AQ57" s="398">
        <f>SUM(IFERROR(VLOOKUP($A57,'Season 1'!AJ$4:CM$104,44,0),"0"),IFERROR(VLOOKUP($A57,'Season 2'!AK$4:CN$104,44,0),"0"),
IFERROR(VLOOKUP($A57,'Season 3'!AK$4:CN$104,44,0),"0"),IFERROR(VLOOKUP($A57,'Season 4'!AK$4:CN$104,44,0),"0"),
IFERROR(VLOOKUP($A57,'Season 5'!AK$4:CN$104,44,0),"0"),IFERROR(VLOOKUP($A57,'Season 6'!AK$4:CN$104,44,0),"0"),
IFERROR(VLOOKUP($A57,'Season 7'!AK$4:CN$104,44,0),"0"),IFERROR(VLOOKUP($A57,'Season 8'!AK$4:CN$104,44,0),"0"),
IFERROR(VLOOKUP($A57,'Season 9'!AK$4:CN$104,44,0),"0"),IFERROR(VLOOKUP($A57,'Season 10'!AK$4:CN$104,44,0),"0"),
IFERROR(VLOOKUP($A57,'Season 11'!AK$4:CN$104,44,0),"0"),IFERROR(VLOOKUP($A57,'Season 12'!AK$4:CN$104,44,0),"0"),
IFERROR(VLOOKUP($A57,'Season 13'!AK$4:CN$104,44,0),"0"),IFERROR(VLOOKUP($A57,'Season 14'!AK$4:CN$104,44,0),"0"),IFERROR(VLOOKUP($A57,'Season 15'!AK$4:CN$104,44,0),"0"),)</f>
        <v>0</v>
      </c>
      <c r="AR57" s="518">
        <f>SUM(IFERROR(VLOOKUP($A57,'Season 1'!AJ$4:CM$104,45,0),"0"),IFERROR(VLOOKUP($A57,'Season 2'!AK$4:CN$104,45,0),"0"),
IFERROR(VLOOKUP($A57,'Season 3'!AK$4:CN$104,45,0),"0"),IFERROR(VLOOKUP($A57,'Season 4'!AK$4:CN$104,45,0),"0"),
IFERROR(VLOOKUP($A57,'Season 5'!AK$4:CN$104,45,0),"0"),IFERROR(VLOOKUP($A57,'Season 6'!AK$4:CN$104,45,0),"0"),
IFERROR(VLOOKUP($A57,'Season 7'!AK$4:CN$104,45,0),"0"),IFERROR(VLOOKUP($A57,'Season 8'!AK$4:CN$104,45,0),"0"),
IFERROR(VLOOKUP($A57,'Season 9'!AK$4:CN$104,45,0),"0"),IFERROR(VLOOKUP($A57,'Season 10'!AK$4:CN$104,45,0),"0"),
IFERROR(VLOOKUP($A57,'Season 11'!AK$4:CN$104,45,0),"0"),IFERROR(VLOOKUP($A57,'Season 12'!AK$4:CN$104,45,0),"0"),
IFERROR(VLOOKUP($A57,'Season 13'!AK$4:CN$104,45,0),"0"),IFERROR(VLOOKUP($A57,'Season 14'!AK$4:CN$104,45,0),"0"),IFERROR(VLOOKUP($A57,'Season 15'!AK$4:CN$104,45,0),"0"),)</f>
        <v>0</v>
      </c>
      <c r="AS57" s="21">
        <f>SUM(IFERROR(VLOOKUP($A57,'Season 1'!AJ$4:CM$104,46,0),"0"),IFERROR(VLOOKUP($A57,'Season 2'!AK$4:CN$104,46,0),"0"),
IFERROR(VLOOKUP($A57,'Season 3'!AK$4:CN$104,46,0),"0"),IFERROR(VLOOKUP($A57,'Season 4'!AK$4:CN$104,46,0),"0"),
IFERROR(VLOOKUP($A57,'Season 5'!AK$4:CN$104,46,0),"0"),IFERROR(VLOOKUP($A57,'Season 6'!AK$4:CN$104,46,0),"0"),
IFERROR(VLOOKUP($A57,'Season 7'!AK$4:CN$104,46,0),"0"),IFERROR(VLOOKUP($A57,'Season 8'!AK$4:CN$104,46,0),"0"),
IFERROR(VLOOKUP($A57,'Season 9'!AK$4:CN$104,46,0),"0"),IFERROR(VLOOKUP($A57,'Season 10'!AK$4:CN$104,46,0),"0"),
IFERROR(VLOOKUP($A57,'Season 11'!AK$4:CN$104,46,0),"0"),IFERROR(VLOOKUP($A57,'Season 12'!AK$4:CN$104,46,0),"0"),
IFERROR(VLOOKUP($A57,'Season 13'!AK$4:CN$104,46,0),"0"),IFERROR(VLOOKUP($A57,'Season 14'!AK$4:CN$104,46,0),"0"),IFERROR(VLOOKUP($A57,'Season 15'!AK$4:CN$104,46,0),"0"),)</f>
        <v>0</v>
      </c>
      <c r="AT57" s="402">
        <f>SUM(IFERROR(VLOOKUP($A57,'Season 1'!AJ$4:CM$104,47,0),"0"),IFERROR(VLOOKUP($A57,'Season 2'!AK$4:CN$104,47,0),"0"),
IFERROR(VLOOKUP($A57,'Season 3'!AK$4:CN$104,47,0),"0"),IFERROR(VLOOKUP($A57,'Season 4'!AK$4:CN$104,47,0),"0"),
IFERROR(VLOOKUP($A57,'Season 5'!AK$4:CN$104,47,0),"0"),IFERROR(VLOOKUP($A57,'Season 6'!AK$4:CN$104,47,0),"0"),
IFERROR(VLOOKUP($A57,'Season 7'!AK$4:CN$104,47,0),"0"),IFERROR(VLOOKUP($A57,'Season 8'!AK$4:CN$104,47,0),"0"),
IFERROR(VLOOKUP($A57,'Season 9'!AK$4:CN$104,47,0),"0"),IFERROR(VLOOKUP($A57,'Season 10'!AK$4:CN$104,47,0),"0"),
IFERROR(VLOOKUP($A57,'Season 11'!AK$4:CN$104,47,0),"0"),IFERROR(VLOOKUP($A57,'Season 12'!AK$4:CN$104,47,0),"0"),
IFERROR(VLOOKUP($A57,'Season 13'!AK$4:CN$104,47,0),"0"),IFERROR(VLOOKUP($A57,'Season 14'!AK$4:CN$104,47,0),"0"),IFERROR(VLOOKUP($A57,'Season 15'!AK$4:CN$104,47,0),"0"),)</f>
        <v>0</v>
      </c>
      <c r="AU57" s="403">
        <f>SUM(IFERROR(VLOOKUP($A57,'Season 3'!AK$4:CN$104,48,0),"0"),IFERROR(VLOOKUP($A57,'Season 4'!AK$4:CN$104,48,0),"0"),
IFERROR(VLOOKUP($A57,'Season 5'!AK$4:CN$104,48,0),"0"),IFERROR(VLOOKUP($A57,'Season 6'!AK$4:CN$104,48,0),"0"),
IFERROR(VLOOKUP($A57,'Season 7'!AK$4:CN$104,48,0),"0"),IFERROR(VLOOKUP($A57,'Season 8'!AK$4:CN$104,48,0),"0"),
IFERROR(VLOOKUP($A57,'Season 9'!AK$4:CN$104,48,0),"0"),IFERROR(VLOOKUP($A57,'Season 10'!AK$4:CN$104,48,0),"0"),
IFERROR(VLOOKUP($A57,'Season 11'!AK$4:CN$104,48,0),"0"),IFERROR(VLOOKUP($A57,'Season 12'!AK$4:CN$104,48,0),"0"),
IFERROR(VLOOKUP($A57,'Season 13'!AK$4:CN$104,48,0),"0"),IFERROR(VLOOKUP($A57,'Season 14'!AK$4:CN$104,48,0),"0"),IFERROR(VLOOKUP($A57,'Season 15'!AK$4:CN$104,48,0),"0"),)</f>
        <v>0</v>
      </c>
      <c r="AV57" s="398">
        <f>SUM(IFERROR(VLOOKUP($A57,'Season 3'!AK$4:CN$104,49,0),"0"),IFERROR(VLOOKUP($A57,'Season 4'!AK$4:CN$104,49,0),"0"),
IFERROR(VLOOKUP($A57,'Season 5'!AK$4:CN$104,49,0),"0"),IFERROR(VLOOKUP($A57,'Season 6'!AK$4:CN$104,49,0),"0"),
IFERROR(VLOOKUP($A57,'Season 7'!AK$4:CN$104,49,0),"0"),IFERROR(VLOOKUP($A57,'Season 8'!AK$4:CN$104,49,0),"0"),
IFERROR(VLOOKUP($A57,'Season 9'!AK$4:CN$104,49,0),"0"),IFERROR(VLOOKUP($A57,'Season 10'!AK$4:CN$104,49,0),"0"),
IFERROR(VLOOKUP($A57,'Season 11'!AK$4:CN$104,49,0),"0"),IFERROR(VLOOKUP($A57,'Season 12'!AK$4:CN$104,49,0),"0"),
IFERROR(VLOOKUP($A57,'Season 13'!AK$4:CN$104,49,0),"0"),IFERROR(VLOOKUP($A57,'Season 14'!AK$4:CN$104,49,0),"0"),IFERROR(VLOOKUP($A57,'Season 15'!AK$4:CN$104,49,0),"0"),)</f>
        <v>0</v>
      </c>
      <c r="AW57" s="518">
        <f>SUM(IFERROR(VLOOKUP($A57,'Season 3'!AK$4:CN$104,50,0),"0"),IFERROR(VLOOKUP($A57,'Season 4'!AK$4:CN$104,50,0),"0"),
IFERROR(VLOOKUP($A57,'Season 5'!AK$4:CN$104,50,0),"0"),IFERROR(VLOOKUP($A57,'Season 6'!AK$4:CN$104,50,0),"0"),
IFERROR(VLOOKUP($A57,'Season 7'!AK$4:CN$104,50,0),"0"),IFERROR(VLOOKUP($A57,'Season 8'!AK$4:CN$104,50,0),"0"),
IFERROR(VLOOKUP($A57,'Season 9'!AK$4:CN$104,50,0),"0"),IFERROR(VLOOKUP($A57,'Season 10'!AK$4:CN$104,50,0),"0"),
IFERROR(VLOOKUP($A57,'Season 11'!AK$4:CN$104,50,0),"0"),IFERROR(VLOOKUP($A57,'Season 12'!AK$4:CN$104,50,0),"0"),
IFERROR(VLOOKUP($A57,'Season 13'!AK$4:CN$104,50,0),"0"),IFERROR(VLOOKUP($A57,'Season 14'!AK$4:CN$104,50,0),"0"),IFERROR(VLOOKUP($A57,'Season 15'!AK$4:CN$104,50,0),"0"),)</f>
        <v>0</v>
      </c>
      <c r="AX57" s="21">
        <f>SUM(IFERROR(VLOOKUP($A57,'Season 3'!AK$4:CN$104,51,0),"0"),IFERROR(VLOOKUP($A57,'Season 4'!AK$4:CN$104,51,0),"0"),
IFERROR(VLOOKUP($A57,'Season 5'!AK$4:CN$104,51,0),"0"),IFERROR(VLOOKUP($A57,'Season 6'!AK$4:CN$104,51,0),"0"),
IFERROR(VLOOKUP($A57,'Season 7'!AK$4:CN$104,51,0),"0"),IFERROR(VLOOKUP($A57,'Season 8'!AK$4:CN$104,51,0),"0"),
IFERROR(VLOOKUP($A57,'Season 9'!AK$4:CN$104,51,0),"0"),IFERROR(VLOOKUP($A57,'Season 10'!AK$4:CN$104,51,0),"0"),
IFERROR(VLOOKUP($A57,'Season 11'!AK$4:CN$104,51,0),"0"),IFERROR(VLOOKUP($A57,'Season 12'!AK$4:CN$104,51,0),"0"),
IFERROR(VLOOKUP($A57,'Season 13'!AK$4:CN$104,51,0),"0"),IFERROR(VLOOKUP($A57,'Season 14'!AK$4:CN$104,51,0),"0"),IFERROR(VLOOKUP($A57,'Season 15'!AK$4:CN$104,51,0),"0"),)</f>
        <v>0</v>
      </c>
      <c r="AY57" s="402">
        <f>SUM(IFERROR(VLOOKUP($A57,'Season 3'!AK$4:CN$104,52,0),"0"),IFERROR(VLOOKUP($A57,'Season 4'!AK$4:CN$104,52,0),"0"),
IFERROR(VLOOKUP($A57,'Season 5'!AK$4:CN$104,52,0),"0"),IFERROR(VLOOKUP($A57,'Season 6'!AK$4:CN$104,52,0),"0"),
IFERROR(VLOOKUP($A57,'Season 7'!AK$4:CN$104,52,0),"0"),IFERROR(VLOOKUP($A57,'Season 8'!AK$4:CN$104,52,0),"0"),
IFERROR(VLOOKUP($A57,'Season 9'!AK$4:CN$104,52,0),"0"),IFERROR(VLOOKUP($A57,'Season 10'!AK$4:CN$104,52,0),"0"),
IFERROR(VLOOKUP($A57,'Season 11'!AK$4:CN$104,52,0),"0"),IFERROR(VLOOKUP($A57,'Season 12'!AK$4:CN$104,52,0),"0"),
IFERROR(VLOOKUP($A57,'Season 13'!AK$4:CN$104,52,0),"0"),IFERROR(VLOOKUP($A57,'Season 14'!AK$4:CN$104,52,0),"0"),IFERROR(VLOOKUP($A57,'Season 15'!AK$4:CN$104,52,0),"0"),)</f>
        <v>0</v>
      </c>
      <c r="AZ57" s="403">
        <f>SUM(IFERROR(VLOOKUP($A57,'Season 1'!AJ$4:CM$104,38,0),"0"),IFERROR(VLOOKUP($A57,'Season 2'!AK$4:CN$104,48,0),"0"),)</f>
        <v>0</v>
      </c>
      <c r="BA57" s="398">
        <f>SUM(IFERROR(VLOOKUP($A57,'Season 1'!AJ$4:CM$104,39,0),"0"),IFERROR(VLOOKUP($A57,'Season 2'!AK$4:CN$104,49,0),"0"),)</f>
        <v>0</v>
      </c>
      <c r="BB57" s="518">
        <f>SUM(IFERROR(VLOOKUP($A57,'Season 1'!AJ$4:CM$104,40,0),"0"),IFERROR(VLOOKUP($A57,'Season 2'!AK$4:CN$104,50,0),"0"),)</f>
        <v>0</v>
      </c>
      <c r="BC57" s="21">
        <f>SUM(IFERROR(VLOOKUP($A57,'Season 1'!AJ$4:CM$104,41,0),"0"),IFERROR(VLOOKUP($A57,'Season 2'!AK$4:CN$104,51,0),"0"),)</f>
        <v>0</v>
      </c>
      <c r="BD57" s="402">
        <f>SUM(IFERROR(VLOOKUP($A57,'Season 1'!AJ$4:CM$104,42,0),"0"),IFERROR(VLOOKUP($A57,'Season 2'!AK$4:CN$104,52,0),"0"),)</f>
        <v>0</v>
      </c>
      <c r="BE57" s="561">
        <f>SUM(
IFERROR(VLOOKUP($A57,'Season 1'!AJ$4:CM$104,48,0),"0"),IFERROR(VLOOKUP($A57,'Season 2'!AK$4:CN$104,53,0),"0"),
IFERROR(VLOOKUP($A57,'Season 3'!AK$4:CN$104,53,0),"0"),IFERROR(VLOOKUP($A57,'Season 4'!AK$4:CN$104,53,0),"0"),
IFERROR(VLOOKUP($A57,'Season 5'!AK$4:CN$104,53,0),"0"),IFERROR(VLOOKUP($A57,'Season 6'!AK$4:CN$104,53,0),"0"),
IFERROR(VLOOKUP($A57,'Season 7'!AK$4:CN$104,53,0),"0"),IFERROR(VLOOKUP($A57,'Season 8'!AK$4:CN$104,53,0),"0"),
IFERROR(VLOOKUP($A57,'Season 9'!AK$4:CN$104,53,0),"0"),IFERROR(VLOOKUP($A57,'Season 10'!AK$4:CN$104,53,0),"0"),
IFERROR(VLOOKUP($A57,'Season 11'!AK$4:CN$104,53,0),"0"),IFERROR(VLOOKUP($A57,'Season 12'!AK$4:CN$104,53,0),"0"),
IFERROR(VLOOKUP($A57,'Season 13'!AK$4:CN$104,53,0),"0"),IFERROR(VLOOKUP($A57,'Season 14'!AK$4:CN$104,53,0),"0"),IFERROR(VLOOKUP($A57,'Season 15'!AK$4:CN$104,53,0),"0"),)</f>
        <v>0</v>
      </c>
      <c r="BF57" s="562">
        <f>SUM(
IFERROR(VLOOKUP($A57,'Season 1'!AJ$4:CM$104,49,0),"0"),IFERROR(VLOOKUP($A57,'Season 2'!AK$4:CN$104,54,0),"0"),
IFERROR(VLOOKUP($A57,'Season 3'!AK$4:CN$104,54,0),"0"),IFERROR(VLOOKUP($A57,'Season 4'!AK$4:CN$104,54,0),"0"),
IFERROR(VLOOKUP($A57,'Season 5'!AK$4:CN$104,54,0),"0"),IFERROR(VLOOKUP($A57,'Season 6'!AK$4:CN$104,54,0),"0"),
IFERROR(VLOOKUP($A57,'Season 7'!AK$4:CN$104,54,0),"0"),IFERROR(VLOOKUP($A57,'Season 8'!AK$4:CN$104,54,0),"0"),
IFERROR(VLOOKUP($A57,'Season 9'!AK$4:CN$104,54,0),"0"),IFERROR(VLOOKUP($A57,'Season 10'!AK$4:CN$104,54,0),"0"),
IFERROR(VLOOKUP($A57,'Season 11'!AK$4:CN$104,540),"0"),IFERROR(VLOOKUP($A57,'Season 12'!AK$4:CN$104,54,0),"0"),
IFERROR(VLOOKUP($A57,'Season 13'!AK$4:CN$104,54,0),"0"),IFERROR(VLOOKUP($A57,'Season 14'!AK$4:CN$104,54,0),"0"),IFERROR(VLOOKUP($A57,'Season 15'!AK$4:CN$104,54,0),"0"),)</f>
        <v>0</v>
      </c>
      <c r="BG57" s="529" t="e">
        <f t="shared" si="1"/>
        <v>#DIV/0!</v>
      </c>
      <c r="BI57" s="553"/>
      <c r="BJ57" s="553"/>
      <c r="BK57" s="553"/>
      <c r="BL57" s="553"/>
      <c r="BM57" s="553"/>
      <c r="BN57" s="553"/>
      <c r="BO57" s="169"/>
      <c r="BP57" s="169"/>
      <c r="BQ57" s="169"/>
      <c r="BR57" s="169"/>
      <c r="BS57" s="12" t="str">
        <f>IFERROR(VLOOKUP($A57,'Season 1'!$AJ$4:$CM$104,50,0),"0")</f>
        <v>0</v>
      </c>
      <c r="BT57" s="12" t="str">
        <f>IFERROR(VLOOKUP($A57,'Season 1'!$AJ$4:$CM$104,51,0),"0")</f>
        <v>0</v>
      </c>
      <c r="BU57" s="12" t="str">
        <f>IFERROR(VLOOKUP($A57,'Season 2'!$AK$4:$CN$104,55,0),"0")</f>
        <v>0</v>
      </c>
      <c r="BV57" s="12" t="str">
        <f>IFERROR(VLOOKUP($A57,'Season 2'!$AK$4:$CN$104,56,0),"0")</f>
        <v>0</v>
      </c>
      <c r="BW57" s="12" t="str">
        <f>IFERROR(VLOOKUP($A57,'Season 3'!$AK$4:$CN$104,55,0),"0")</f>
        <v>0</v>
      </c>
      <c r="BX57" s="12" t="str">
        <f>IFERROR(VLOOKUP($A57,'Season 3'!$AK$4:$CN$104,56,0),"0")</f>
        <v>0</v>
      </c>
      <c r="BY57" s="12" t="str">
        <f>IFERROR(VLOOKUP($A57,'Season 4'!$AK$4:$CN$104,55,0),"0")</f>
        <v>0</v>
      </c>
      <c r="BZ57" s="12" t="str">
        <f>IFERROR(VLOOKUP($A57,'Season 4'!$AK$4:$CN$104,56,0),"0")</f>
        <v>0</v>
      </c>
      <c r="CA57" s="12" t="str">
        <f>IFERROR(VLOOKUP($A57,'Season 5'!$AK$4:$CN$104,55,0),"0")</f>
        <v>0</v>
      </c>
      <c r="CB57" s="12" t="str">
        <f>IFERROR(VLOOKUP($A57,'Season 5'!$AK$4:$CN$104,56,0),"0")</f>
        <v>0</v>
      </c>
      <c r="CC57" s="12" t="str">
        <f>IFERROR(VLOOKUP($A57,'Season 6'!$AK$4:$CN$104,55,0),"0")</f>
        <v>0</v>
      </c>
      <c r="CD57" s="12" t="str">
        <f>IFERROR(VLOOKUP($A57,'Season 6'!$AK$4:$CN$104,56,0),"0")</f>
        <v>0</v>
      </c>
      <c r="CE57" s="12" t="str">
        <f>IFERROR(VLOOKUP($A57,'Season 7'!$AK$4:$CN$104,55,0),"0")</f>
        <v>0</v>
      </c>
      <c r="CF57" s="12" t="str">
        <f>IFERROR(VLOOKUP($A57,'Season 7'!$AK$4:$CN$104,56,0),"0")</f>
        <v>0</v>
      </c>
      <c r="CG57" s="12" t="str">
        <f>IFERROR(VLOOKUP($A57,'Season 8'!$AK$4:$CN$104,55,0),"0")</f>
        <v>0</v>
      </c>
      <c r="CH57" s="12" t="str">
        <f>IFERROR(VLOOKUP($A57,'Season 8'!$AK$4:$CN$104,56,0),"0")</f>
        <v>0</v>
      </c>
      <c r="CI57" s="12" t="str">
        <f>IFERROR(VLOOKUP($A57,'Season 9'!$AK$4:$CN$104,55,0),"0")</f>
        <v>0</v>
      </c>
      <c r="CJ57" s="12" t="str">
        <f>IFERROR(VLOOKUP($A57,'Season 9'!$AK$4:$CN$104,56,0),"0")</f>
        <v>0</v>
      </c>
      <c r="CK57" s="12" t="str">
        <f>IFERROR(VLOOKUP($A57,'Season 10'!$AK$4:$CN$104,55,0),"0")</f>
        <v>0</v>
      </c>
      <c r="CL57" s="12" t="str">
        <f>IFERROR(VLOOKUP($A57,'Season 10'!$AK$4:$CN$104,56,0),"0")</f>
        <v>0</v>
      </c>
      <c r="CM57" s="12" t="str">
        <f>IFERROR(VLOOKUP($A57,'Season 11'!$AK$4:$CN$104,55,0),"0")</f>
        <v>0</v>
      </c>
      <c r="CN57" s="12" t="str">
        <f>IFERROR(VLOOKUP($A57,'Season 11'!$AK$4:$CN$104,56,0),"0")</f>
        <v>0</v>
      </c>
      <c r="CO57" s="12" t="str">
        <f>IFERROR(VLOOKUP($A57,'Season 12'!$AK$4:$CN$104,55,0),"0")</f>
        <v>0</v>
      </c>
      <c r="CP57" s="12" t="str">
        <f>IFERROR(VLOOKUP($A57,'Season 12'!$AK$4:$CN$104,56,0),"0")</f>
        <v>0</v>
      </c>
      <c r="CQ57" s="12" t="str">
        <f>IFERROR(VLOOKUP($A57,'Season 13'!$AK$4:$CN$104,55,0),"0")</f>
        <v>0</v>
      </c>
      <c r="CR57" s="12" t="str">
        <f>IFERROR(VLOOKUP($A57,'Season 13'!$AK$4:$CN$104,56,0),"0")</f>
        <v>0</v>
      </c>
      <c r="CS57" s="12" t="str">
        <f>IFERROR(VLOOKUP($A57,'Season 14'!$AK$4:$CN$104,55,0),"0")</f>
        <v>0</v>
      </c>
      <c r="CT57" s="12" t="str">
        <f>IFERROR(VLOOKUP($A57,'Season 14'!$AK$4:$CN$104,56,0),"0")</f>
        <v>0</v>
      </c>
      <c r="CU57" s="12" t="str">
        <f>IFERROR(VLOOKUP($A57,'Season 15'!$AK$4:$CN$104,55,0),"0")</f>
        <v>0</v>
      </c>
      <c r="CV57" s="12" t="str">
        <f>IFERROR(VLOOKUP($A57,'Season 15'!$AK$4:$CN$104,56,0),"0")</f>
        <v>0</v>
      </c>
    </row>
    <row r="58" spans="1:100" x14ac:dyDescent="0.25">
      <c r="A58" s="545"/>
      <c r="B58" s="516" t="str">
        <f>IFERROR(VLOOKUP('Data Totals'!A58,'Season 1'!AJ$4:CH$104,2,FALSE),IFERROR(VLOOKUP('Data Totals'!A58,'Season 2'!AK$4:CI$104,2,FALSE),IFERROR(VLOOKUP('Data Totals'!A58,'Season 3'!AK$4:CI$104,2,FALSE),IFERROR(VLOOKUP('Data Totals'!A58,'Season 4'!AK$4:CI$104,2,FALSE),IFERROR(VLOOKUP('Data Totals'!A58,'Season 5'!AK$4:CI$104,2,FALSE),IFERROR(VLOOKUP('Data Totals'!A58,'Season 6'!AK$4:CI$104,2,FALSE),IFERROR(VLOOKUP('Data Totals'!A58,'Season 7'!AK$4:CI$104,2,FALSE),IFERROR(VLOOKUP('Data Totals'!A58,'Season 8'!AK$4:CI$104,2,FALSE),IFERROR(VLOOKUP('Data Totals'!A58,'Season 9'!AK$4:CI$104,2,FALSE),IFERROR(VLOOKUP('Data Totals'!A58,'Season 10'!AK$4:CI$104,2,FALSE),IFERROR(VLOOKUP('Data Totals'!A58,'Season 11'!AK$4:CI$104,2,FALSE),IFERROR(VLOOKUP('Data Totals'!A58,'Season 12'!AK$4:CI$104,2,FALSE),IFERROR(VLOOKUP('Data Totals'!A58,'Season 13'!AK$4:CI$104,2,FALSE),IFERROR(VLOOKUP('Data Totals'!A58,'Season 14'!AK$4:CI$104,2,FALSE),IFERROR(VLOOKUP('Data Totals'!A58,'Season 15'!AK$4:CI$104,2,FALSE),"N/A")))))))))))))))</f>
        <v>N/A</v>
      </c>
      <c r="C58" s="517" t="str">
        <f>IFERROR(VLOOKUP('Data Totals'!A58,'Season 1'!AJ$4:CH$104,3,FALSE),IFERROR(VLOOKUP('Data Totals'!A58,'Season 2'!AK$4:CI$104,3,FALSE),IFERROR(VLOOKUP('Data Totals'!A58,'Season 3'!AK$4:CI$104,3,FALSE),IFERROR(VLOOKUP('Data Totals'!A58,'Season 4'!AK$4:CI$104,3,FALSE),IFERROR(VLOOKUP('Data Totals'!A58,'Season 5'!AK$4:CI$104,3,FALSE),IFERROR(VLOOKUP('Data Totals'!A58,'Season 6'!AK$4:CI$104,3,FALSE),IFERROR(VLOOKUP('Data Totals'!A58,'Season 7'!AK$4:CI$104,3,FALSE),IFERROR(VLOOKUP('Data Totals'!A58,'Season 8'!AK$4:CI$104,3,FALSE),IFERROR(VLOOKUP('Data Totals'!A58,'Season 9'!AK$4:CI$104,3,FALSE),IFERROR(VLOOKUP('Data Totals'!A58,'Season 10'!AK$4:CI$104,3,FALSE),IFERROR(VLOOKUP('Data Totals'!A58,'Season 11'!AK$4:CI$104,3,FALSE),IFERROR(VLOOKUP('Data Totals'!A58,'Season 12'!AK$4:CI$104,3,FALSE),IFERROR(VLOOKUP('Data Totals'!A58,'Season 13'!AK$4:CI$104,3,FALSE),IFERROR(VLOOKUP('Data Totals'!A58,'Season 14'!AK$4:CI$104,3,FALSE),IFERROR(VLOOKUP('Data Totals'!A58,'Season 15'!AK$4:CI$104,3,FALSE),"N/A")))))))))))))))</f>
        <v>N/A</v>
      </c>
      <c r="D58" s="517" t="str">
        <f>IFERROR(VLOOKUP('Data Totals'!A58,'Season 15'!AK$4:CI$104,4,FALSE),IFERROR(VLOOKUP('Data Totals'!A58,'Season 14'!AK$4:CI$104,4,FALSE),IFERROR(VLOOKUP('Data Totals'!A58,'Season 13'!AK$4:CI$104,4,FALSE),IFERROR(VLOOKUP('Data Totals'!A58,'Season 12'!AK$4:CI$104,4,FALSE),IFERROR(VLOOKUP('Data Totals'!A58,'Season 11'!AK$4:CI$104,4,FALSE),IFERROR(VLOOKUP('Data Totals'!A58,'Season 10'!AK$4:CI$104,4,FALSE),IFERROR(VLOOKUP('Data Totals'!A58,'Season 9'!AK$4:CI$104,4,FALSE),IFERROR(VLOOKUP('Data Totals'!A58,'Season 8'!AK$4:CI$104,4,FALSE),IFERROR(VLOOKUP('Data Totals'!A58,'Season 7'!AK$4:CI$104,4,FALSE),IFERROR(VLOOKUP('Data Totals'!A58,'Season 6'!AK$4:CI$104,4,FALSE),IFERROR(VLOOKUP('Data Totals'!A58,'Season 5'!AK$4:CI$104,4,FALSE),IFERROR(VLOOKUP('Data Totals'!A58,'Season 4'!AK$4:CI$104,4,FALSE),IFERROR(VLOOKUP('Data Totals'!A58,'Season 3'!AK$4:CI$104,4,FALSE),IFERROR(VLOOKUP('Data Totals'!A58,'Season 2'!AK$4:CI$104,4,FALSE),IFERROR(VLOOKUP('Data Totals'!A58,'Season 1'!AJ$4:CH$104,4,FALSE),"N/A")))))))))))))))</f>
        <v>N/A</v>
      </c>
      <c r="E58" s="517" t="e">
        <f t="shared" si="0"/>
        <v>#VALUE!</v>
      </c>
      <c r="F58" s="398">
        <f>SUM(IFERROR(VLOOKUP(A58,BI$3:BN$152,2,0),"0"),
IFERROR(VLOOKUP(A58,'Season 1'!AJ$4:CM$104,7,0),"0"),IFERROR(VLOOKUP(A58,'Season 2'!AK$4:CN$104,7,0),"0"),
IFERROR(VLOOKUP(A58,'Season 3'!AK$4:CN$104,7,0),"0"),IFERROR(VLOOKUP(A58,'Season 4'!AK$4:CN$104,7,0),"0"),
IFERROR(VLOOKUP(A58,'Season 5'!AK$4:CN$104,7,0),"0"),IFERROR(VLOOKUP(A58,'Season 6'!AK$4:CN$104,7,0),"0"),
IFERROR(VLOOKUP(A58,'Season 7'!AK$4:CN$104,7,0),"0"),IFERROR(VLOOKUP(A58,'Season 8'!AK$4:CN$104,7,0),"0"),
IFERROR(VLOOKUP(A58,'Season 9'!AK$4:CN$104,7,0),"0"),IFERROR(VLOOKUP(A58,'Season 10'!AK$4:CN$104,7,0),"0"),
IFERROR(VLOOKUP(A58,'Season 11'!AK$4:CN$104,7,0),"0"),IFERROR(VLOOKUP(A58,'Season 12'!AK$4:CN$104,7,0),"0"),
IFERROR(VLOOKUP(A58,'Season 13'!AK$4:CN$104,7,0),"0"),IFERROR(VLOOKUP(A58,'Season 14'!AK$4:CN$104,7,0),"0"),IFERROR(VLOOKUP(A58,'Season 15'!AK$4:CN$104,7,0),"0"),)</f>
        <v>0</v>
      </c>
      <c r="G58" s="398">
        <f>SUM(
IFERROR(VLOOKUP(A58,'Season 1'!AJ$4:CM$104,8,0),"0"),IFERROR(VLOOKUP(A58,'Season 2'!AK$4:CN$104,8,0),"0"),
IFERROR(VLOOKUP(A58,'Season 3'!AK$4:CN$104,8,0),"0"),IFERROR(VLOOKUP(A58,'Season 4'!AK$4:CN$104,8,0),"0"),
IFERROR(VLOOKUP(A58,'Season 5'!AK$4:CN$104,8,0),"0"),IFERROR(VLOOKUP(A58,'Season 6'!AK$4:CN$104,8,0),"0"),
IFERROR(VLOOKUP(A58,'Season 7'!AK$4:CN$104,8,0),"0"),IFERROR(VLOOKUP(A58,'Season 8'!AK$4:CN$104,8,0),"0"),
IFERROR(VLOOKUP(A58,'Season 9'!AK$4:CN$104,8,0),"0"),IFERROR(VLOOKUP(A58,'Season 10'!AK$4:CN$104,8,0),"0"),
IFERROR(VLOOKUP(A58,'Season 11'!AK$4:CN$104,8,0),"0"),IFERROR(VLOOKUP(A58,'Season 12'!AK$4:CN$104,8,0),"0"),
IFERROR(VLOOKUP(A58,'Season 13'!AK$4:CN$104,8,0),"0"),IFERROR(VLOOKUP(A58,'Season 14'!AK$4:CN$104,8,0),"0"),IFERROR(VLOOKUP(A58,'Season 15'!AK$4:CN$104,8,0),"0"),)</f>
        <v>0</v>
      </c>
      <c r="H58" s="329">
        <f>SUM(
IFERROR(VLOOKUP(A58,'Season 1'!AJ$4:CM$104,9,0),"0"),IFERROR(VLOOKUP(A58,'Season 2'!AK$4:CN$104,9,0),"0"),
IFERROR(VLOOKUP(A58,'Season 3'!AK$4:CN$104,9,0),"0"),IFERROR(VLOOKUP(A58,'Season 4'!AK$4:CN$104,9,0),"0"),
IFERROR(VLOOKUP(A58,'Season 5'!AK$4:CN$104,9,0),"0"),IFERROR(VLOOKUP(A58,'Season 6'!AK$4:CN$104,9,0),"0"),
IFERROR(VLOOKUP(A58,'Season 7'!AK$4:CN$104,9,0),"0"),IFERROR(VLOOKUP(A58,'Season 8'!AK$4:CN$104,9,0),"0"),
IFERROR(VLOOKUP(A58,'Season 9'!AK$4:CN$104,9,0),"0"),IFERROR(VLOOKUP(A58,'Season 10'!AK$4:CN$104,9,0),"0"),
IFERROR(VLOOKUP(A58,'Season 11'!AK$4:CN$104,9,0),"0"),IFERROR(VLOOKUP(A58,'Season 12'!AK$4:CN$104,9,0),"0"),
IFERROR(VLOOKUP(A58,'Season 13'!AK$4:CN$104,9,0),"0"),IFERROR(VLOOKUP(A58,'Season 14'!AK$4:CN$104,9,0),"0"),IFERROR(VLOOKUP(A58,'Season 15'!AK$4:CN$104,9,0),"0"),)</f>
        <v>0</v>
      </c>
      <c r="I58" s="518">
        <f>SUM(
IFERROR(VLOOKUP(A58,'Season 1'!AJ$4:CM$104,10,0),"0"),IFERROR(VLOOKUP(A58,'Season 2'!AK$4:CN$104,10,0),"0"),
IFERROR(VLOOKUP(A58,'Season 3'!AK$4:CN$104,10,0),"0"),IFERROR(VLOOKUP(A58,'Season 4'!AK$4:CN$104,10,0),"0"),
IFERROR(VLOOKUP(A58,'Season 5'!AK$4:CN$104,10,0),"0"),IFERROR(VLOOKUP(A58,'Season 6'!AK$4:CN$104,10,0),"0"),
IFERROR(VLOOKUP(A58,'Season 7'!AK$4:CN$104,10,0),"0"),IFERROR(VLOOKUP(A58,'Season 8'!AK$4:CN$104,10,0),"0"),
IFERROR(VLOOKUP(A58,'Season 9'!AK$4:CN$104,10,0),"0"),IFERROR(VLOOKUP(A58,'Season 10'!AK$4:CN$104,10,0),"0"),
IFERROR(VLOOKUP(A58,'Season 11'!AK$4:CN$104,10,0),"0"),IFERROR(VLOOKUP(A58,'Season 12'!AK$4:CN$104,10,0),"0"),
IFERROR(VLOOKUP(A58,'Season 13'!AK$4:CN$104,10,0),"0"),IFERROR(VLOOKUP(A58,'Season 14'!AK$4:CN$104,10,0),"0"),IFERROR(VLOOKUP(A58,'Season 15'!AK$4:CN$104,10,0),"0"),)</f>
        <v>0</v>
      </c>
      <c r="J58" s="21">
        <f>SUM(IFERROR(VLOOKUP(A58,BI$3:BN$152,3,0),"0"),
IFERROR(VLOOKUP(A58,'Season 1'!AJ$4:CM$104,11,0),"0"),IFERROR(VLOOKUP(A58,'Season 2'!AK$4:CN$104,11,0),"0"),
IFERROR(VLOOKUP(A58,'Season 3'!AK$4:CN$104,11,0),"0"),IFERROR(VLOOKUP(A58,'Season 4'!AK$4:CN$104,11,0),"0"),
IFERROR(VLOOKUP(A58,'Season 5'!AK$4:CN$104,11,0),"0"),IFERROR(VLOOKUP(A58,'Season 6'!AK$4:CN$104,11,0),"0"),
IFERROR(VLOOKUP(A58,'Season 7'!AK$4:CN$104,11,0),"0"),IFERROR(VLOOKUP(A58,'Season 8'!AK$4:CN$104,11,0),"0"),
IFERROR(VLOOKUP(A58,'Season 9'!AK$4:CN$104,11,0),"0"),IFERROR(VLOOKUP(A58,'Season 10'!AK$4:CN$104,11,0),"0"),
IFERROR(VLOOKUP(A58,'Season 11'!AK$4:CN$104,11,0),"0"),IFERROR(VLOOKUP(A58,'Season 12'!AK$4:CN$104,11,0),"0"),
IFERROR(VLOOKUP(A58,'Season 13'!AK$4:CN$104,11,0),"0"),IFERROR(VLOOKUP(A58,'Season 14'!AK$4:CN$104,11,0),"0"),IFERROR(VLOOKUP(A58,'Season 15'!AK$4:CN$104,11,0),"0"),)</f>
        <v>0</v>
      </c>
      <c r="K58" s="402">
        <f>SUM(IFERROR(VLOOKUP($A58,BI$3:BN$152,4,0),"0"),
IFERROR(VLOOKUP($A58,'Season 1'!AJ$4:CM$104,12,0),"0"),IFERROR(VLOOKUP($A58,'Season 2'!AK$4:CN$104,12,0),"0"),
IFERROR(VLOOKUP($A58,'Season 3'!AK$4:CN$104,12,0),"0"),IFERROR(VLOOKUP($A58,'Season 4'!AK$4:CN$104,12,0),"0"),
IFERROR(VLOOKUP($A58,'Season 5'!AK$4:CN$104,12,0),"0"),IFERROR(VLOOKUP($A58,'Season 6'!AK$4:CN$104,12,0),"0"),
IFERROR(VLOOKUP($A58,'Season 7'!AK$4:CN$104,12,0),"0"),IFERROR(VLOOKUP($A58,'Season 8'!AK$4:CN$104,12,0),"0"),
IFERROR(VLOOKUP($A58,'Season 9'!AK$4:CN$104,12,0),"0"),IFERROR(VLOOKUP($A58,'Season 10'!AK$4:CN$104,12,0),"0"),
IFERROR(VLOOKUP($A58,'Season 11'!AK$4:CN$104,12,0),"0"),IFERROR(VLOOKUP($A58,'Season 12'!AK$4:CN$104,12,0),"0"),
IFERROR(VLOOKUP($A58,'Season 13'!AK$4:CN$104,12,0),"0"),IFERROR(VLOOKUP($A58,'Season 14'!AK$4:CN$104,12,0),"0"),IFERROR(VLOOKUP(A58,'Season 15'!AK$4:CN$104,12,0),"0"),)</f>
        <v>0</v>
      </c>
      <c r="L58" s="403">
        <f>SUM(
IFERROR(VLOOKUP($A58,'Season 1'!AJ$4:CM$104,13,0),"0"),IFERROR(VLOOKUP($A58,'Season 2'!AK$4:CN$104,13,0),"0"),
IFERROR(VLOOKUP($A58,'Season 3'!AK$4:CN$104,13,0),"0"),IFERROR(VLOOKUP($A58,'Season 4'!AK$4:CN$104,13,0),"0"),
IFERROR(VLOOKUP($A58,'Season 5'!AK$4:CN$104,13,0),"0"),IFERROR(VLOOKUP($A58,'Season 6'!AK$4:CN$104,13,0),"0"),
IFERROR(VLOOKUP($A58,'Season 7'!AK$4:CN$104,13,0),"0"),IFERROR(VLOOKUP($A58,'Season 8'!AK$4:CN$104,13,0),"0"),
IFERROR(VLOOKUP($A58,'Season 9'!AK$4:CN$104,13,0),"0"),IFERROR(VLOOKUP($A58,'Season 10'!AK$4:CN$104,13,0),"0"),
IFERROR(VLOOKUP($A58,'Season 11'!AK$4:CN$104,13,0),"0"),IFERROR(VLOOKUP($A58,'Season 12'!AK$4:CN$104,13,0),"0"),
IFERROR(VLOOKUP($A58,'Season 13'!AK$4:CN$104,13,0),"0"),IFERROR(VLOOKUP($A58,'Season 14'!AK$4:CN$104,13,0),"0"),IFERROR(VLOOKUP(A58,'Season 15'!AK$4:CN$104,13,0),"0"),)</f>
        <v>0</v>
      </c>
      <c r="M58" s="398">
        <f>SUM(
IFERROR(VLOOKUP($A58,'Season 1'!AJ$4:CM$104,14,0),"0"),IFERROR(VLOOKUP($A58,'Season 2'!AK$4:CN$104,14,0),"0"),
IFERROR(VLOOKUP($A58,'Season 3'!AK$4:CN$104,14,0),"0"),IFERROR(VLOOKUP($A58,'Season 4'!AK$4:CN$104,14,0),"0"),
IFERROR(VLOOKUP($A58,'Season 5'!AK$4:CN$104,14,0),"0"),IFERROR(VLOOKUP($A58,'Season 6'!AK$4:CN$104,14,0),"0"),
IFERROR(VLOOKUP($A58,'Season 7'!AK$4:CN$104,14,0),"0"),IFERROR(VLOOKUP($A58,'Season 8'!AK$4:CN$104,14,0),"0"),
IFERROR(VLOOKUP($A58,'Season 9'!AK$4:CN$104,14,0),"0"),IFERROR(VLOOKUP($A58,'Season 10'!AK$4:CN$104,14,0),"0"),
IFERROR(VLOOKUP($A58,'Season 11'!AK$4:CN$104,14,0),"0"),IFERROR(VLOOKUP($A58,'Season 12'!AK$4:CN$104,14,0),"0"),
IFERROR(VLOOKUP($A58,'Season 13'!AK$4:CN$104,14,0),"0"),IFERROR(VLOOKUP($A58,'Season 14'!AK$4:CN$104,14,0),"0"),IFERROR(VLOOKUP(A58,'Season 15'!AK$4:CN$104,14,0),"0"),)</f>
        <v>0</v>
      </c>
      <c r="N58" s="518">
        <f>SUM(
IFERROR(VLOOKUP($A58,'Season 1'!AJ$4:CM$104,15,0),"0"),IFERROR(VLOOKUP($A58,'Season 2'!AK$4:CN$104,15,0),"0"),
IFERROR(VLOOKUP($A58,'Season 3'!AK$4:CN$104,15,0),"0"),IFERROR(VLOOKUP($A58,'Season 4'!AK$4:CN$104,15,0),"0"),
IFERROR(VLOOKUP($A58,'Season 5'!AK$4:CN$104,15,0),"0"),IFERROR(VLOOKUP($A58,'Season 6'!AK$4:CN$104,15,0),"0"),
IFERROR(VLOOKUP($A58,'Season 7'!AK$4:CN$104,15,0),"0"),IFERROR(VLOOKUP($A58,'Season 8'!AK$4:CN$104,15,0),"0"),
IFERROR(VLOOKUP($A58,'Season 9'!AK$4:CN$104,15,0),"0"),IFERROR(VLOOKUP($A58,'Season 10'!AK$4:CN$104,15,0),"0"),
IFERROR(VLOOKUP($A58,'Season 11'!AK$4:CN$104,15,0),"0"),IFERROR(VLOOKUP($A58,'Season 12'!AK$4:CN$104,15,0),"0"),
IFERROR(VLOOKUP($A58,'Season 13'!AK$4:CN$104,15,0),"0"),IFERROR(VLOOKUP($A58,'Season 14'!AK$4:CN$104,15,0),"0"),IFERROR(VLOOKUP(A58,'Season 15'!AK$4:CN$104,15,0),"0"),)</f>
        <v>0</v>
      </c>
      <c r="O58" s="21">
        <f>SUM(
IFERROR(VLOOKUP($A58,'Season 1'!AJ$4:CM$104,16,0),"0"),IFERROR(VLOOKUP($A58,'Season 2'!AK$4:CN$104,16,0),"0"),
IFERROR(VLOOKUP($A58,'Season 3'!AK$4:CN$104,16,0),"0"),IFERROR(VLOOKUP($A58,'Season 4'!AK$4:CN$104,16,0),"0"),
IFERROR(VLOOKUP($A58,'Season 5'!AK$4:CN$104,16,0),"0"),IFERROR(VLOOKUP($A58,'Season 6'!AK$4:CN$104,16,0),"0"),
IFERROR(VLOOKUP($A58,'Season 7'!AK$4:CN$104,16,0),"0"),IFERROR(VLOOKUP($A58,'Season 8'!AK$4:CN$104,16,0),"0"),
IFERROR(VLOOKUP($A58,'Season 9'!AK$4:CN$104,16,0),"0"),IFERROR(VLOOKUP($A58,'Season 10'!AK$4:CN$104,16,0),"0"),
IFERROR(VLOOKUP($A58,'Season 11'!AK$4:CN$104,16,0),"0"),IFERROR(VLOOKUP($A58,'Season 12'!AK$4:CN$104,16,0),"0"),
IFERROR(VLOOKUP($A58,'Season 13'!AK$4:CN$104,16,0),"0"),IFERROR(VLOOKUP($A58,'Season 14'!AK$4:CN$104,16,0),"0"),IFERROR(VLOOKUP(A58,'Season 15'!AK$4:CN$104,16,0),"0"),)</f>
        <v>0</v>
      </c>
      <c r="P58" s="402">
        <f>SUM(
IFERROR(VLOOKUP($A58,'Season 1'!AJ$4:CM$104,17,0),"0"),IFERROR(VLOOKUP($A58,'Season 2'!AK$4:CN$104,17,0),"0"),
IFERROR(VLOOKUP($A58,'Season 3'!AK$4:CN$104,17,0),"0"),IFERROR(VLOOKUP($A58,'Season 4'!AK$4:CN$104,17,0),"0"),
IFERROR(VLOOKUP($A58,'Season 5'!AK$4:CN$104,17,0),"0"),IFERROR(VLOOKUP($A58,'Season 6'!AK$4:CN$104,17,0),"0"),
IFERROR(VLOOKUP($A58,'Season 7'!AK$4:CN$104,17,0),"0"),IFERROR(VLOOKUP($A58,'Season 8'!AK$4:CN$104,17,0),"0"),
IFERROR(VLOOKUP($A58,'Season 9'!AK$4:CN$104,17,0),"0"),IFERROR(VLOOKUP($A58,'Season 10'!AK$4:CN$104,17,0),"0"),
IFERROR(VLOOKUP($A58,'Season 11'!AK$4:CN$104,17,0),"0"),IFERROR(VLOOKUP($A58,'Season 12'!AK$4:CN$104,17,0),"0"),
IFERROR(VLOOKUP($A58,'Season 13'!AK$4:CN$104,17,0),"0"),IFERROR(VLOOKUP($A58,'Season 14'!AK$4:CN$104,17,0),"0"),IFERROR(VLOOKUP(A58,'Season 15'!AK$4:CN$104,17,0),"0"),)</f>
        <v>0</v>
      </c>
      <c r="Q58" s="403">
        <f>SUM(
IFERROR(VLOOKUP($A58,'Season 1'!AJ$4:CM$104,18,0),"0"),IFERROR(VLOOKUP($A58,'Season 2'!AK$4:CN$104,18,0),"0"),
IFERROR(VLOOKUP($A58,'Season 3'!AK$4:CN$104,18,0),"0"),IFERROR(VLOOKUP($A58,'Season 4'!AK$4:CN$104,18,0),"0"),
IFERROR(VLOOKUP($A58,'Season 5'!AK$4:CN$104,18,0),"0"),IFERROR(VLOOKUP($A58,'Season 6'!AK$4:CN$104,18,0),"0"),
IFERROR(VLOOKUP($A58,'Season 7'!AK$4:CN$104,18,0),"0"),IFERROR(VLOOKUP($A58,'Season 8'!AK$4:CN$104,18,0),"0"),
IFERROR(VLOOKUP($A58,'Season 9'!AK$4:CN$104,18,0),"0"),IFERROR(VLOOKUP($A58,'Season 10'!AK$4:CN$104,18,0),"0"),
IFERROR(VLOOKUP($A58,'Season 11'!AK$4:CN$104,18,0),"0"),IFERROR(VLOOKUP($A58,'Season 12'!AK$4:CN$104,18,0),"0"),
IFERROR(VLOOKUP($A58,'Season 13'!AK$4:CN$104,18,0),"0"),IFERROR(VLOOKUP($A58,'Season 14'!AK$4:CN$104,18,0),"0"),IFERROR(VLOOKUP(A58,'Season 15'!AK$4:CN$104,18,0),"0"),)</f>
        <v>0</v>
      </c>
      <c r="R58" s="398">
        <f>SUM(
IFERROR(VLOOKUP($A58,'Season 1'!AJ$4:CM$104,19,0),"0"),IFERROR(VLOOKUP($A58,'Season 2'!AK$4:CN$104,19,0),"0"),
IFERROR(VLOOKUP($A58,'Season 3'!AK$4:CN$104,19,0),"0"),IFERROR(VLOOKUP($A58,'Season 4'!AK$4:CN$104,19,0),"0"),
IFERROR(VLOOKUP($A58,'Season 5'!AK$4:CN$104,19,0),"0"),IFERROR(VLOOKUP($A58,'Season 6'!AK$4:CN$104,19,0),"0"),
IFERROR(VLOOKUP($A58,'Season 7'!AK$4:CN$104,19,0),"0"),IFERROR(VLOOKUP($A58,'Season 8'!AK$4:CN$104,19,0),"0"),
IFERROR(VLOOKUP($A58,'Season 9'!AK$4:CN$104,19,0),"0"),IFERROR(VLOOKUP($A58,'Season 10'!AK$4:CN$104,19,0),"0"),
IFERROR(VLOOKUP($A58,'Season 11'!AK$4:CN$104,19,0),"0"),IFERROR(VLOOKUP($A58,'Season 12'!AK$4:CN$104,19,0),"0"),
IFERROR(VLOOKUP($A58,'Season 13'!AK$4:CN$104,19,0),"0"),IFERROR(VLOOKUP($A58,'Season 14'!AK$4:CN$104,19,0),"0"),IFERROR(VLOOKUP(A58,'Season 15'!AK$4:CN$104,19,0),"0"),)</f>
        <v>0</v>
      </c>
      <c r="S58" s="518">
        <f>SUM(
IFERROR(VLOOKUP($A58,'Season 1'!AJ$4:CM$104,20,0),"0"),IFERROR(VLOOKUP($A58,'Season 2'!AK$4:CN$104,20,0),"0"),
IFERROR(VLOOKUP($A58,'Season 3'!AK$4:CN$104,20,0),"0"),IFERROR(VLOOKUP($A58,'Season 4'!AK$4:CN$104,20,0),"0"),
IFERROR(VLOOKUP($A58,'Season 5'!AK$4:CN$104,20,0),"0"),IFERROR(VLOOKUP($A58,'Season 6'!AK$4:CN$104,20,0),"0"),
IFERROR(VLOOKUP($A58,'Season 7'!AK$4:CN$104,20,0),"0"),IFERROR(VLOOKUP($A58,'Season 8'!AK$4:CN$104,20,0),"0"),
IFERROR(VLOOKUP($A58,'Season 9'!AK$4:CN$104,20,0),"0"),IFERROR(VLOOKUP($A58,'Season 10'!AK$4:CN$104,20,0),"0"),
IFERROR(VLOOKUP($A58,'Season 11'!AK$4:CN$104,20,0),"0"),IFERROR(VLOOKUP($A58,'Season 12'!AK$4:CN$104,20,0),"0"),
IFERROR(VLOOKUP($A58,'Season 13'!AK$4:CN$104,20,0),"0"),IFERROR(VLOOKUP($A58,'Season 14'!AK$4:CN$104,20,0),"0"),IFERROR(VLOOKUP(A58,'Season 15'!AK$4:CN$104,20,0),"0"),)</f>
        <v>0</v>
      </c>
      <c r="T58" s="21">
        <f>SUM(
IFERROR(VLOOKUP($A58,'Season 1'!AJ$4:CM$104,21,0),"0"),IFERROR(VLOOKUP($A58,'Season 2'!AK$4:CN$104,21,0),"0"),
IFERROR(VLOOKUP($A58,'Season 3'!AK$4:CN$104,21,0),"0"),IFERROR(VLOOKUP($A58,'Season 4'!AK$4:CN$104,21,0),"0"),
IFERROR(VLOOKUP($A58,'Season 5'!AK$4:CN$104,21,0),"0"),IFERROR(VLOOKUP($A58,'Season 6'!AK$4:CN$104,21,0),"0"),
IFERROR(VLOOKUP($A58,'Season 7'!AK$4:CN$104,21,0),"0"),IFERROR(VLOOKUP($A58,'Season 8'!AK$4:CN$104,21,0),"0"),
IFERROR(VLOOKUP($A58,'Season 9'!AK$4:CN$104,21,0),"0"),IFERROR(VLOOKUP($A58,'Season 10'!AK$4:CN$104,21,0),"0"),
IFERROR(VLOOKUP($A58,'Season 11'!AK$4:CN$104,21,0),"0"),IFERROR(VLOOKUP($A58,'Season 12'!AK$4:CN$104,21,0),"0"),
IFERROR(VLOOKUP($A58,'Season 13'!AK$4:CN$104,21,0),"0"),IFERROR(VLOOKUP($A58,'Season 14'!AK$4:CN$104,21,0),"0"),IFERROR(VLOOKUP(A58,'Season 15'!AK$4:CN$104,21,0),"0"),)</f>
        <v>0</v>
      </c>
      <c r="U58" s="402">
        <f>SUM(
IFERROR(VLOOKUP($A58,'Season 1'!AJ$4:CM$104,22,0),"0"),IFERROR(VLOOKUP($A58,'Season 2'!AK$4:CN$104,22,0),"0"),
IFERROR(VLOOKUP($A58,'Season 3'!AK$4:CN$104,22,0),"0"),IFERROR(VLOOKUP($A58,'Season 4'!AK$4:CN$104,22,0),"0"),
IFERROR(VLOOKUP($A58,'Season 5'!AK$4:CN$104,22,0),"0"),IFERROR(VLOOKUP($A58,'Season 6'!AK$4:CN$104,22,0),"0"),
IFERROR(VLOOKUP($A58,'Season 7'!AK$4:CN$104,22,0),"0"),IFERROR(VLOOKUP($A58,'Season 8'!AK$4:CN$104,22,0),"0"),
IFERROR(VLOOKUP($A58,'Season 9'!AK$4:CN$104,22,0),"0"),IFERROR(VLOOKUP($A58,'Season 10'!AK$4:CN$104,22,0),"0"),
IFERROR(VLOOKUP($A58,'Season 11'!AK$4:CN$104,22,0),"0"),IFERROR(VLOOKUP($A58,'Season 12'!AK$4:CN$104,22,0),"0"),
IFERROR(VLOOKUP($A58,'Season 13'!AK$4:CN$104,22,0),"0"),IFERROR(VLOOKUP($A58,'Season 14'!AK$4:CN$104,22,0),"0"),IFERROR(VLOOKUP(A58,'Season 15'!AK$4:CN$104,22,0),"0"),)</f>
        <v>0</v>
      </c>
      <c r="V58" s="403">
        <f>SUM(
IFERROR(VLOOKUP($A58,'Season 1'!AJ$4:CM$104,23,0),"0"),IFERROR(VLOOKUP($A58,'Season 2'!AK$4:CN$104,23,0),"0"),
IFERROR(VLOOKUP($A58,'Season 3'!AK$4:CN$104,23,0),"0"),IFERROR(VLOOKUP($A58,'Season 4'!AK$4:CN$104,23,0),"0"),
IFERROR(VLOOKUP($A58,'Season 5'!AK$4:CN$104,23,0),"0"),IFERROR(VLOOKUP($A58,'Season 6'!AK$4:CN$104,23,0),"0"),
IFERROR(VLOOKUP($A58,'Season 7'!AK$4:CN$104,23,0),"0"),IFERROR(VLOOKUP($A58,'Season 8'!AK$4:CN$104,23,0),"0"),
IFERROR(VLOOKUP($A58,'Season 9'!AK$4:CN$104,23,0),"0"),IFERROR(VLOOKUP($A58,'Season 10'!AK$4:CN$104,23,0),"0"),
IFERROR(VLOOKUP($A58,'Season 11'!AK$4:CN$104,23,0),"0"),IFERROR(VLOOKUP($A58,'Season 12'!AK$4:CN$104,23,0),"0"),
IFERROR(VLOOKUP($A58,'Season 13'!AK$4:CN$104,23,0),"0"),IFERROR(VLOOKUP($A58,'Season 14'!AK$4:CN$104,23,0),"0"),IFERROR(VLOOKUP($A58,'Season 15'!AK$4:CN$104,23,0),"0"),)</f>
        <v>0</v>
      </c>
      <c r="W58" s="398">
        <f>SUM(
IFERROR(VLOOKUP($A58,'Season 1'!AJ$4:CM$104,24,0),"0"),IFERROR(VLOOKUP($A58,'Season 2'!AK$4:CN$104,24,0),"0"),
IFERROR(VLOOKUP($A58,'Season 3'!AK$4:CN$104,24,0),"0"),IFERROR(VLOOKUP($A58,'Season 4'!AK$4:CN$104,24,0),"0"),
IFERROR(VLOOKUP($A58,'Season 5'!AK$4:CN$104,24,0),"0"),IFERROR(VLOOKUP($A58,'Season 6'!AK$4:CN$104,24,0),"0"),
IFERROR(VLOOKUP($A58,'Season 7'!AK$4:CN$104,24,0),"0"),IFERROR(VLOOKUP($A58,'Season 8'!AK$4:CN$104,24,0),"0"),
IFERROR(VLOOKUP($A58,'Season 9'!AK$4:CN$104,24,0),"0"),IFERROR(VLOOKUP($A58,'Season 10'!AK$4:CN$104,24,0),"0"),
IFERROR(VLOOKUP($A58,'Season 11'!AK$4:CN$104,24,0),"0"),IFERROR(VLOOKUP($A58,'Season 12'!AK$4:CN$104,24,0),"0"),
IFERROR(VLOOKUP($A58,'Season 13'!AK$4:CN$104,24,0),"0"),IFERROR(VLOOKUP($A58,'Season 14'!AK$4:CN$104,24,0),"0"),IFERROR(VLOOKUP($A58,'Season 15'!AK$4:CN$104,24,0),"0"),)</f>
        <v>0</v>
      </c>
      <c r="X58" s="518">
        <f>SUM(
IFERROR(VLOOKUP($A58,'Season 1'!AJ$4:CM$104,25,0),"0"),IFERROR(VLOOKUP($A58,'Season 2'!AK$4:CN$104,25,0),"0"),
IFERROR(VLOOKUP($A58,'Season 3'!AK$4:CN$104,25,0),"0"),IFERROR(VLOOKUP($A58,'Season 4'!AK$4:CN$104,25,0),"0"),
IFERROR(VLOOKUP($A58,'Season 5'!AK$4:CN$104,25,0),"0"),IFERROR(VLOOKUP($A58,'Season 6'!AK$4:CN$104,25,0),"0"),
IFERROR(VLOOKUP($A58,'Season 7'!AK$4:CN$104,25,0),"0"),IFERROR(VLOOKUP($A58,'Season 8'!AK$4:CN$104,25,0),"0"),
IFERROR(VLOOKUP($A58,'Season 9'!AK$4:CN$104,25,0),"0"),IFERROR(VLOOKUP($A58,'Season 10'!AK$4:CN$104,25,0),"0"),
IFERROR(VLOOKUP($A58,'Season 11'!AK$4:CN$104,25,0),"0"),IFERROR(VLOOKUP($A58,'Season 12'!AK$4:CN$104,25,0),"0"),
IFERROR(VLOOKUP($A58,'Season 13'!AK$4:CN$104,25,0),"0"),IFERROR(VLOOKUP($A58,'Season 14'!AK$4:CN$104,25,0),"0"),IFERROR(VLOOKUP($A58,'Season 15'!AK$4:CN$104,25,0),"0"),)</f>
        <v>0</v>
      </c>
      <c r="Y58" s="21">
        <f>SUM(
IFERROR(VLOOKUP($A58,'Season 1'!AJ$4:CM$104,26,0),"0"),IFERROR(VLOOKUP($A58,'Season 2'!AK$4:CN$104,26,0),"0"),
IFERROR(VLOOKUP($A58,'Season 3'!AK$4:CN$104,26,0),"0"),IFERROR(VLOOKUP($A58,'Season 4'!AK$4:CN$104,26,0),"0"),
IFERROR(VLOOKUP($A58,'Season 5'!AK$4:CN$104,26,0),"0"),IFERROR(VLOOKUP($A58,'Season 6'!AK$4:CN$104,26,0),"0"),
IFERROR(VLOOKUP($A58,'Season 7'!AK$4:CN$104,26,0),"0"),IFERROR(VLOOKUP($A58,'Season 8'!AK$4:CN$104,26,0),"0"),
IFERROR(VLOOKUP($A58,'Season 9'!AK$4:CN$104,26,0),"0"),IFERROR(VLOOKUP($A58,'Season 10'!AK$4:CN$104,26,0),"0"),
IFERROR(VLOOKUP($A58,'Season 11'!AK$4:CN$104,26,0),"0"),IFERROR(VLOOKUP($A58,'Season 12'!AK$4:CN$104,26,0),"0"),
IFERROR(VLOOKUP($A58,'Season 13'!AK$4:CN$104,26,0),"0"),IFERROR(VLOOKUP($A58,'Season 14'!AK$4:CN$104,26,0),"0"),IFERROR(VLOOKUP($A58,'Season 15'!AK$4:CN$104,26,0),"0"),)</f>
        <v>0</v>
      </c>
      <c r="Z58" s="402">
        <f>SUM(
IFERROR(VLOOKUP($A58,'Season 1'!AJ$4:CM$104,27,0),"0"),IFERROR(VLOOKUP($A58,'Season 2'!AK$4:CN$104,27,0),"0"),
IFERROR(VLOOKUP($A58,'Season 3'!AK$4:CN$104,27,0),"0"),IFERROR(VLOOKUP($A58,'Season 4'!AK$4:CN$104,27,0),"0"),
IFERROR(VLOOKUP($A58,'Season 5'!AK$4:CN$104,27,0),"0"),IFERROR(VLOOKUP($A58,'Season 6'!AK$4:CN$104,27,0),"0"),
IFERROR(VLOOKUP($A58,'Season 7'!AK$4:CN$104,27,0),"0"),IFERROR(VLOOKUP($A58,'Season 8'!AK$4:CN$104,27,0),"0"),
IFERROR(VLOOKUP($A58,'Season 9'!AK$4:CN$104,27,0),"0"),IFERROR(VLOOKUP($A58,'Season 10'!AK$4:CN$104,27,0),"0"),
IFERROR(VLOOKUP($A58,'Season 11'!AK$4:CN$104,27,0),"0"),IFERROR(VLOOKUP($A58,'Season 12'!AK$4:CN$104,27,0),"0"),
IFERROR(VLOOKUP($A58,'Season 13'!AK$4:CN$104,27,0),"0"),IFERROR(VLOOKUP($A58,'Season 14'!AK$4:CN$104,27,0),"0"),IFERROR(VLOOKUP($A58,'Season 15'!AK$4:CN$104,27,0),"0"),)</f>
        <v>0</v>
      </c>
      <c r="AA58" s="403">
        <f>SUM(
IFERROR(VLOOKUP($A58,'Season 1'!AJ$4:CM$104,28,0),"0"),IFERROR(VLOOKUP($A58,'Season 2'!AK$4:CN$104,28,0),"0"),
IFERROR(VLOOKUP($A58,'Season 3'!AK$4:CN$104,28,0),"0"),IFERROR(VLOOKUP($A58,'Season 4'!AK$4:CN$104,28,0),"0"),
IFERROR(VLOOKUP($A58,'Season 5'!AK$4:CN$104,28,0),"0"),IFERROR(VLOOKUP($A58,'Season 6'!AK$4:CN$104,28,0),"0"),
IFERROR(VLOOKUP($A58,'Season 7'!AK$4:CN$104,28,0),"0"),IFERROR(VLOOKUP($A58,'Season 8'!AK$4:CN$104,28,0),"0"),
IFERROR(VLOOKUP($A58,'Season 9'!AK$4:CN$104,28,0),"0"),IFERROR(VLOOKUP($A58,'Season 10'!AK$4:CN$104,28,0),"0"),
IFERROR(VLOOKUP($A58,'Season 11'!AK$4:CN$104,28,0),"0"),IFERROR(VLOOKUP($A58,'Season 12'!AK$4:CN$104,28,0),"0"),
IFERROR(VLOOKUP($A58,'Season 13'!AK$4:CN$104,28,0),"0"),IFERROR(VLOOKUP($A58,'Season 14'!AK$4:CN$104,28,0),"0"),IFERROR(VLOOKUP($A58,'Season 15'!AK$4:CN$104,28,0),"0"),)</f>
        <v>0</v>
      </c>
      <c r="AB58" s="398">
        <f>SUM(
IFERROR(VLOOKUP($A58,'Season 1'!AJ$4:CM$104,29,0),"0"),IFERROR(VLOOKUP($A58,'Season 2'!AK$4:CN$104,29,0),"0"),
IFERROR(VLOOKUP($A58,'Season 3'!AK$4:CN$104,29,0),"0"),IFERROR(VLOOKUP($A58,'Season 4'!AK$4:CN$104,29,0),"0"),
IFERROR(VLOOKUP($A58,'Season 5'!AK$4:CN$104,29,0),"0"),IFERROR(VLOOKUP($A58,'Season 6'!AK$4:CN$104,29,0),"0"),
IFERROR(VLOOKUP($A58,'Season 7'!AK$4:CN$104,29,0),"0"),IFERROR(VLOOKUP($A58,'Season 8'!AK$4:CN$104,29,0),"0"),
IFERROR(VLOOKUP($A58,'Season 9'!AK$4:CN$104,29,0),"0"),IFERROR(VLOOKUP($A58,'Season 10'!AK$4:CN$104,29,0),"0"),
IFERROR(VLOOKUP($A58,'Season 11'!AK$4:CN$104,29,0),"0"),IFERROR(VLOOKUP($A58,'Season 12'!AK$4:CN$104,29,0),"0"),
IFERROR(VLOOKUP($A58,'Season 13'!AK$4:CN$104,29,0),"0"),IFERROR(VLOOKUP($A58,'Season 14'!AK$4:CN$104,29,0),"0"),IFERROR(VLOOKUP($A58,'Season 15'!AK$4:CN$104,29,0),"0"),)</f>
        <v>0</v>
      </c>
      <c r="AC58" s="518">
        <f>SUM(
IFERROR(VLOOKUP($A58,'Season 1'!AJ$4:CM$104,30,0),"0"),IFERROR(VLOOKUP($A58,'Season 2'!AK$4:CN$104,30,0),"0"),
IFERROR(VLOOKUP($A58,'Season 3'!AK$4:CN$104,30,0),"0"),IFERROR(VLOOKUP($A58,'Season 4'!AK$4:CN$104,30,0),"0"),
IFERROR(VLOOKUP($A58,'Season 5'!AK$4:CN$104,30,0),"0"),IFERROR(VLOOKUP($A58,'Season 6'!AK$4:CN$104,30,0),"0"),
IFERROR(VLOOKUP($A58,'Season 7'!AK$4:CN$104,30,0),"0"),IFERROR(VLOOKUP($A58,'Season 8'!AK$4:CN$104,30,0),"0"),
IFERROR(VLOOKUP($A58,'Season 9'!AK$4:CN$104,30,0),"0"),IFERROR(VLOOKUP($A58,'Season 10'!AK$4:CN$104,30,0),"0"),
IFERROR(VLOOKUP($A58,'Season 11'!AK$4:CN$104,30,0),"0"),IFERROR(VLOOKUP($A58,'Season 12'!AK$4:CN$104,30,0),"0"),
IFERROR(VLOOKUP($A58,'Season 13'!AK$4:CN$104,30,0),"0"),IFERROR(VLOOKUP($A58,'Season 14'!AK$4:CN$104,30,0),"0"),IFERROR(VLOOKUP($A58,'Season 15'!AK$4:CN$104,30,0),"0"),)</f>
        <v>0</v>
      </c>
      <c r="AD58" s="21">
        <f>SUM(
IFERROR(VLOOKUP($A58,'Season 1'!AJ$4:CM$104,31,0),"0"),IFERROR(VLOOKUP($A58,'Season 2'!AK$4:CN$104,31,0),"0"),
IFERROR(VLOOKUP($A58,'Season 3'!AK$4:CN$104,31,0),"0"),IFERROR(VLOOKUP($A58,'Season 4'!AK$4:CN$104,31,0),"0"),
IFERROR(VLOOKUP($A58,'Season 5'!AK$4:CN$104,31,0),"0"),IFERROR(VLOOKUP($A58,'Season 6'!AK$4:CN$104,31,0),"0"),
IFERROR(VLOOKUP($A58,'Season 7'!AK$4:CN$104,31,0),"0"),IFERROR(VLOOKUP($A58,'Season 8'!AK$4:CN$104,31,0),"0"),
IFERROR(VLOOKUP($A58,'Season 9'!AK$4:CN$104,31,0),"0"),IFERROR(VLOOKUP($A58,'Season 10'!AK$4:CN$104,31,0),"0"),
IFERROR(VLOOKUP($A58,'Season 11'!AK$4:CN$104,31,0),"0"),IFERROR(VLOOKUP($A58,'Season 12'!AK$4:CN$104,31,0),"0"),
IFERROR(VLOOKUP($A58,'Season 13'!AK$4:CN$104,31,0),"0"),IFERROR(VLOOKUP($A58,'Season 14'!AK$4:CN$104,31,0),"0"),IFERROR(VLOOKUP($A58,'Season 15'!AK$4:CN$104,31,0),"0"),)</f>
        <v>0</v>
      </c>
      <c r="AE58" s="402">
        <f>SUM(
IFERROR(VLOOKUP($A58,'Season 1'!AJ$4:CM$104,32,0),"0"),IFERROR(VLOOKUP($A58,'Season 2'!AK$4:CN$104,32,0),"0"),
IFERROR(VLOOKUP($A58,'Season 3'!AK$4:CN$104,32,0),"0"),IFERROR(VLOOKUP($A58,'Season 4'!AK$4:CN$104,32,0),"0"),
IFERROR(VLOOKUP($A58,'Season 5'!AK$4:CN$104,32,0),"0"),IFERROR(VLOOKUP($A58,'Season 6'!AK$4:CN$104,32,0),"0"),
IFERROR(VLOOKUP($A58,'Season 7'!AK$4:CN$104,32,0),"0"),IFERROR(VLOOKUP($A58,'Season 8'!AK$4:CN$104,32,0),"0"),
IFERROR(VLOOKUP($A58,'Season 9'!AK$4:CN$104,32,0),"0"),IFERROR(VLOOKUP($A58,'Season 10'!AK$4:CN$104,32,0),"0"),
IFERROR(VLOOKUP($A58,'Season 11'!AK$4:CN$104,32,0),"0"),IFERROR(VLOOKUP($A58,'Season 12'!AK$4:CN$104,32,0),"0"),
IFERROR(VLOOKUP($A58,'Season 13'!AK$4:CN$104,32,0),"0"),IFERROR(VLOOKUP($A58,'Season 14'!AK$4:CN$104,32,0),"0"),IFERROR(VLOOKUP($A58,'Season 15'!AK$4:CN$104,32,0),"0"),)</f>
        <v>0</v>
      </c>
      <c r="AF58" s="403">
        <f>SUM(IFERROR(VLOOKUP($A58,'Season 2'!AK$4:CN$104,33,0),"0"),
IFERROR(VLOOKUP($A58,'Season 3'!AK$4:CN$104,33,0),"0"),IFERROR(VLOOKUP($A58,'Season 4'!AK$4:CN$104,33,0),"0"),
IFERROR(VLOOKUP($A58,'Season 5'!AK$4:CN$104,33,0),"0"),IFERROR(VLOOKUP($A58,'Season 6'!AK$4:CN$104,33,0),"0"),
IFERROR(VLOOKUP($A58,'Season 7'!AK$4:CN$104,33,0),"0"),IFERROR(VLOOKUP($A58,'Season 8'!AK$4:CN$104,33,0),"0"),
IFERROR(VLOOKUP($A58,'Season 9'!AK$4:CN$104,33,0),"0"),IFERROR(VLOOKUP($A58,'Season 10'!AK$4:CN$104,33,0),"0"),
IFERROR(VLOOKUP($A58,'Season 11'!AK$4:CN$104,33,0),"0"),IFERROR(VLOOKUP($A58,'Season 12'!AK$4:CN$104,33,0),"0"),
IFERROR(VLOOKUP($A58,'Season 13'!AK$4:CN$104,33,0),"0"),IFERROR(VLOOKUP($A58,'Season 14'!AK$4:CN$104,33,0),"0"),IFERROR(VLOOKUP($A58,'Season 15'!AK$4:CN$104,33,0),"0"),)</f>
        <v>0</v>
      </c>
      <c r="AG58" s="398">
        <f>SUM(IFERROR(VLOOKUP($A58,'Season 2'!AK$4:CN$104,34,0),"0"),
IFERROR(VLOOKUP($A58,'Season 3'!AK$4:CN$104,34,0),"0"),IFERROR(VLOOKUP($A58,'Season 4'!AK$4:CN$104,34,0),"0"),
IFERROR(VLOOKUP($A58,'Season 5'!AK$4:CN$104,34,0),"0"),IFERROR(VLOOKUP($A58,'Season 6'!AK$4:CN$104,34,0),"0"),
IFERROR(VLOOKUP($A58,'Season 7'!AK$4:CN$104,34,0),"0"),IFERROR(VLOOKUP($A58,'Season 8'!AK$4:CN$104,34,0),"0"),
IFERROR(VLOOKUP($A58,'Season 9'!AK$4:CN$104,34,0),"0"),IFERROR(VLOOKUP($A58,'Season 10'!AK$4:CN$104,34,0),"0"),
IFERROR(VLOOKUP($A58,'Season 11'!AK$4:CN$104,34,0),"0"),IFERROR(VLOOKUP($A58,'Season 12'!AK$4:CN$104,34,0),"0"),
IFERROR(VLOOKUP($A58,'Season 13'!AK$4:CN$104,34,0),"0"),IFERROR(VLOOKUP($A58,'Season 14'!AK$4:CN$104,34,0),"0"),IFERROR(VLOOKUP($A58,'Season 15'!AK$4:CN$104,34,0),"0"),)</f>
        <v>0</v>
      </c>
      <c r="AH58" s="518">
        <f>SUM(IFERROR(VLOOKUP($A58,'Season 2'!AK$4:CN$104,35,0),"0"),
IFERROR(VLOOKUP($A58,'Season 3'!AK$4:CN$104,35,0),"0"),IFERROR(VLOOKUP($A58,'Season 4'!AK$4:CN$104,35,0),"0"),
IFERROR(VLOOKUP($A58,'Season 5'!AK$4:CN$104,35,0),"0"),IFERROR(VLOOKUP($A58,'Season 6'!AK$4:CN$104,35,0),"0"),
IFERROR(VLOOKUP($A58,'Season 7'!AK$4:CN$104,35,0),"0"),IFERROR(VLOOKUP($A58,'Season 8'!AK$4:CN$104,35,0),"0"),
IFERROR(VLOOKUP($A58,'Season 9'!AK$4:CN$104,35,0),"0"),IFERROR(VLOOKUP($A58,'Season 10'!AK$4:CN$104,35,0),"0"),
IFERROR(VLOOKUP($A58,'Season 11'!AK$4:CN$104,35,0),"0"),IFERROR(VLOOKUP($A58,'Season 12'!AK$4:CN$104,35,0),"0"),
IFERROR(VLOOKUP($A58,'Season 13'!AK$4:CN$104,35,0),"0"),IFERROR(VLOOKUP($A58,'Season 14'!AK$4:CN$104,35,0),"0"),IFERROR(VLOOKUP($A58,'Season 15'!AK$4:CN$104,35,0),"0"),)</f>
        <v>0</v>
      </c>
      <c r="AI58" s="21">
        <f>SUM(IFERROR(VLOOKUP($A58,'Season 2'!AK$4:CN$104,36,0),"0"),
IFERROR(VLOOKUP($A58,'Season 3'!AK$4:CN$104,36,0),"0"),IFERROR(VLOOKUP($A58,'Season 4'!AK$4:CN$104,36,0),"0"),
IFERROR(VLOOKUP($A58,'Season 5'!AK$4:CN$104,36,0),"0"),IFERROR(VLOOKUP($A58,'Season 6'!AK$4:CN$104,36,0),"0"),
IFERROR(VLOOKUP($A58,'Season 7'!AK$4:CN$104,36,0),"0"),IFERROR(VLOOKUP($A58,'Season 8'!AK$4:CN$104,36,0),"0"),
IFERROR(VLOOKUP($A58,'Season 9'!AK$4:CN$104,36,0),"0"),IFERROR(VLOOKUP($A58,'Season 10'!AK$4:CN$104,36,0),"0"),
IFERROR(VLOOKUP($A58,'Season 11'!AK$4:CN$104,36,0),"0"),IFERROR(VLOOKUP($A58,'Season 12'!AK$4:CN$104,36,0),"0"),
IFERROR(VLOOKUP($A58,'Season 13'!AK$4:CN$104,36,0),"0"),IFERROR(VLOOKUP($A58,'Season 14'!AK$4:CN$104,36,0),"0"),IFERROR(VLOOKUP($A58,'Season 15'!AK$4:CN$104,36,0),"0"),)</f>
        <v>0</v>
      </c>
      <c r="AJ58" s="402">
        <f>SUM(IFERROR(VLOOKUP($A58,'Season 2'!AK$4:CN$104,37,0),"0"),
IFERROR(VLOOKUP($A58,'Season 3'!AK$4:CN$104,37,0),"0"),IFERROR(VLOOKUP($A58,'Season 4'!AK$4:CN$104,37,0),"0"),
IFERROR(VLOOKUP($A58,'Season 5'!AK$4:CN$104,37,0),"0"),IFERROR(VLOOKUP($A58,'Season 6'!AK$4:CN$104,37,0),"0"),
IFERROR(VLOOKUP($A58,'Season 7'!AK$4:CN$104,37,0),"0"),IFERROR(VLOOKUP($A58,'Season 8'!AK$4:CN$104,37,0),"0"),
IFERROR(VLOOKUP($A58,'Season 9'!AK$4:CN$104,37,0),"0"),IFERROR(VLOOKUP($A58,'Season 10'!AK$4:CN$104,37,0),"0"),
IFERROR(VLOOKUP($A58,'Season 11'!AK$4:CN$104,37,0),"0"),IFERROR(VLOOKUP($A58,'Season 12'!AK$4:CN$104,37,0),"0"),
IFERROR(VLOOKUP($A58,'Season 13'!AK$4:CN$104,37,0),"0"),IFERROR(VLOOKUP($A58,'Season 14'!AK$4:CN$104,37,0),"0"),IFERROR(VLOOKUP($A58,'Season 15'!AK$4:CN$104,37,0),"0"),)</f>
        <v>0</v>
      </c>
      <c r="AK58" s="403">
        <f>SUM(IFERROR(VLOOKUP($A58,'Season 1'!AJ$4:CM$104,33,0),"0"),IFERROR(VLOOKUP($A58,'Season 2'!AK$4:CN$104,38,0),"0"),
IFERROR(VLOOKUP($A58,'Season 3'!AK$4:CN$104,38,0),"0"),IFERROR(VLOOKUP($A58,'Season 4'!AK$4:CN$104,38,0),"0"),
IFERROR(VLOOKUP($A58,'Season 5'!AK$4:CN$104,38,0),"0"),IFERROR(VLOOKUP($A58,'Season 6'!AK$4:CN$104,38,0),"0"),
IFERROR(VLOOKUP($A58,'Season 7'!AK$4:CN$104,38,0),"0"),IFERROR(VLOOKUP($A58,'Season 8'!AK$4:CN$104,38,0),"0"),
IFERROR(VLOOKUP($A58,'Season 9'!AK$4:CN$104,38,0),"0"),IFERROR(VLOOKUP($A58,'Season 10'!AK$4:CN$104,38,0),"0"),
IFERROR(VLOOKUP($A58,'Season 11'!AK$4:CN$104,38,0),"0"),IFERROR(VLOOKUP($A58,'Season 12'!AK$4:CN$104,38,0),"0"),
IFERROR(VLOOKUP($A58,'Season 13'!AK$4:CN$104,38,0),"0"),IFERROR(VLOOKUP($A58,'Season 14'!AK$4:CN$104,38,0),"0"),IFERROR(VLOOKUP($A58,'Season 15'!AK$4:CN$104,38,0),"0"),)</f>
        <v>0</v>
      </c>
      <c r="AL58" s="398">
        <f>SUM(IFERROR(VLOOKUP($A58,'Season 1'!AJ$4:CM$104,34,0),"0"),IFERROR(VLOOKUP($A58,'Season 2'!AK$4:CN$104,39,0),"0"),
IFERROR(VLOOKUP($A58,'Season 3'!AK$4:CN$104,39,0),"0"),IFERROR(VLOOKUP($A58,'Season 4'!AK$4:CN$104,39,0),"0"),
IFERROR(VLOOKUP($A58,'Season 5'!AK$4:CN$104,39,0),"0"),IFERROR(VLOOKUP($A58,'Season 6'!AK$4:CN$104,39,0),"0"),
IFERROR(VLOOKUP($A58,'Season 7'!AK$4:CN$104,39,0),"0"),IFERROR(VLOOKUP($A58,'Season 8'!AK$4:CN$104,39,0),"0"),
IFERROR(VLOOKUP($A58,'Season 9'!AK$4:CN$104,39,0),"0"),IFERROR(VLOOKUP($A58,'Season 10'!AK$4:CN$104,39,0),"0"),
IFERROR(VLOOKUP($A58,'Season 11'!AK$4:CN$104,39,0),"0"),IFERROR(VLOOKUP($A58,'Season 12'!AK$4:CN$104,39,0),"0"),
IFERROR(VLOOKUP($A58,'Season 13'!AK$4:CN$104,39,0),"0"),IFERROR(VLOOKUP($A58,'Season 14'!AK$4:CN$104,39,0),"0"),IFERROR(VLOOKUP($A58,'Season 15'!AK$4:CN$104,39,0),"0"),)</f>
        <v>0</v>
      </c>
      <c r="AM58" s="518">
        <f>SUM(IFERROR(VLOOKUP($A58,'Season 1'!AJ$4:CM$104,35,0),"0"),IFERROR(VLOOKUP($A58,'Season 2'!AK$4:CN$104,40,0),"0"),
IFERROR(VLOOKUP($A58,'Season 3'!AK$4:CN$104,40,0),"0"),IFERROR(VLOOKUP($A58,'Season 4'!AK$4:CN$104,40,0),"0"),
IFERROR(VLOOKUP($A58,'Season 5'!AK$4:CN$104,40,0),"0"),IFERROR(VLOOKUP($A58,'Season 6'!AK$4:CN$104,40,0),"0"),
IFERROR(VLOOKUP($A58,'Season 7'!AK$4:CN$104,40,0),"0"),IFERROR(VLOOKUP($A58,'Season 8'!AK$4:CN$104,40,0),"0"),
IFERROR(VLOOKUP($A58,'Season 9'!AK$4:CN$104,40,0),"0"),IFERROR(VLOOKUP($A58,'Season 10'!AK$4:CN$104,40,0),"0"),
IFERROR(VLOOKUP($A58,'Season 11'!AK$4:CN$104,40,0),"0"),IFERROR(VLOOKUP($A58,'Season 12'!AK$4:CN$104,40,0),"0"),
IFERROR(VLOOKUP($A58,'Season 13'!AK$4:CN$104,40,0),"0"),IFERROR(VLOOKUP($A58,'Season 14'!AK$4:CN$104,40,0),"0"),IFERROR(VLOOKUP($A58,'Season 15'!AK$4:CN$104,40,0),"0"),)</f>
        <v>0</v>
      </c>
      <c r="AN58" s="21">
        <f>SUM(IFERROR(VLOOKUP($A58,'Season 1'!AJ$4:CM$104,36,0),"0"),IFERROR(VLOOKUP($A58,'Season 2'!AK$4:CN$104,41,0),"0"),
IFERROR(VLOOKUP($A58,'Season 3'!AK$4:CN$104,41,0),"0"),IFERROR(VLOOKUP($A58,'Season 4'!AK$4:CN$104,41,0),"0"),
IFERROR(VLOOKUP($A58,'Season 5'!AK$4:CN$104,41,0),"0"),IFERROR(VLOOKUP($A58,'Season 6'!AK$4:CN$104,41,0),"0"),
IFERROR(VLOOKUP($A58,'Season 7'!AK$4:CN$104,41,0),"0"),IFERROR(VLOOKUP($A58,'Season 8'!AK$4:CN$104,41,0),"0"),
IFERROR(VLOOKUP($A58,'Season 9'!AK$4:CN$104,41,0),"0"),IFERROR(VLOOKUP($A58,'Season 10'!AK$4:CN$104,41,0),"0"),
IFERROR(VLOOKUP($A58,'Season 11'!AK$4:CN$104,41,0),"0"),IFERROR(VLOOKUP($A58,'Season 12'!AK$4:CN$104,41,0),"0"),
IFERROR(VLOOKUP($A58,'Season 13'!AK$4:CN$104,41,0),"0"),IFERROR(VLOOKUP($A58,'Season 14'!AK$4:CN$104,41,0),"0"),IFERROR(VLOOKUP($A58,'Season 15'!AK$4:CN$104,41,0),"0"),)</f>
        <v>0</v>
      </c>
      <c r="AO58" s="402">
        <f>SUM(IFERROR(VLOOKUP($A58,'Season 1'!AJ$4:CM$104,37,0),"0"),IFERROR(VLOOKUP($A58,'Season 2'!AK$4:CN$104,42,0),"0"),
IFERROR(VLOOKUP($A58,'Season 3'!AK$4:CN$104,42,0),"0"),IFERROR(VLOOKUP($A58,'Season 4'!AK$4:CN$104,42,0),"0"),
IFERROR(VLOOKUP($A58,'Season 5'!AK$4:CN$104,42,0),"0"),IFERROR(VLOOKUP($A58,'Season 6'!AK$4:CN$104,42,0),"0"),
IFERROR(VLOOKUP($A58,'Season 7'!AK$4:CN$104,42,0),"0"),IFERROR(VLOOKUP($A58,'Season 8'!AK$4:CN$104,42,0),"0"),
IFERROR(VLOOKUP($A58,'Season 9'!AK$4:CN$104,42,0),"0"),IFERROR(VLOOKUP($A58,'Season 10'!AK$4:CN$104,42,0),"0"),
IFERROR(VLOOKUP($A58,'Season 11'!AK$4:CN$104,42,0),"0"),IFERROR(VLOOKUP($A58,'Season 12'!AK$4:CN$104,42,0),"0"),
IFERROR(VLOOKUP($A58,'Season 13'!AK$4:CN$104,42,0),"0"),IFERROR(VLOOKUP($A58,'Season 14'!AK$4:CN$104,42,0),"0"),IFERROR(VLOOKUP($A58,'Season 15'!AK$4:CN$104,42,0),"0"),)</f>
        <v>0</v>
      </c>
      <c r="AP58" s="403">
        <f>SUM(IFERROR(VLOOKUP($A58,'Season 1'!AJ$4:CM$104,43,0),"0"),IFERROR(VLOOKUP($A58,'Season 2'!AK$4:CN$104,43,0),"0"),
IFERROR(VLOOKUP($A58,'Season 3'!AK$4:CN$104,43,0),"0"),IFERROR(VLOOKUP($A58,'Season 4'!AK$4:CN$104,43,0),"0"),
IFERROR(VLOOKUP($A58,'Season 5'!AK$4:CN$104,43,0),"0"),IFERROR(VLOOKUP($A58,'Season 6'!AK$4:CN$104,43,0),"0"),
IFERROR(VLOOKUP($A58,'Season 7'!AK$4:CN$104,43,0),"0"),IFERROR(VLOOKUP($A58,'Season 8'!AK$4:CN$104,43,0),"0"),
IFERROR(VLOOKUP($A58,'Season 9'!AK$4:CN$104,43,0),"0"),IFERROR(VLOOKUP($A58,'Season 10'!AK$4:CN$104,43,0),"0"),
IFERROR(VLOOKUP($A58,'Season 11'!AK$4:CN$104,43,0),"0"),IFERROR(VLOOKUP($A58,'Season 12'!AK$4:CN$104,43,0),"0"),
IFERROR(VLOOKUP($A58,'Season 13'!AK$4:CN$104,43,0),"0"),IFERROR(VLOOKUP($A58,'Season 14'!AK$4:CN$104,43,0),"0"),IFERROR(VLOOKUP($A58,'Season 15'!AK$4:CN$104,43,0),"0"),)</f>
        <v>0</v>
      </c>
      <c r="AQ58" s="398">
        <f>SUM(IFERROR(VLOOKUP($A58,'Season 1'!AJ$4:CM$104,44,0),"0"),IFERROR(VLOOKUP($A58,'Season 2'!AK$4:CN$104,44,0),"0"),
IFERROR(VLOOKUP($A58,'Season 3'!AK$4:CN$104,44,0),"0"),IFERROR(VLOOKUP($A58,'Season 4'!AK$4:CN$104,44,0),"0"),
IFERROR(VLOOKUP($A58,'Season 5'!AK$4:CN$104,44,0),"0"),IFERROR(VLOOKUP($A58,'Season 6'!AK$4:CN$104,44,0),"0"),
IFERROR(VLOOKUP($A58,'Season 7'!AK$4:CN$104,44,0),"0"),IFERROR(VLOOKUP($A58,'Season 8'!AK$4:CN$104,44,0),"0"),
IFERROR(VLOOKUP($A58,'Season 9'!AK$4:CN$104,44,0),"0"),IFERROR(VLOOKUP($A58,'Season 10'!AK$4:CN$104,44,0),"0"),
IFERROR(VLOOKUP($A58,'Season 11'!AK$4:CN$104,44,0),"0"),IFERROR(VLOOKUP($A58,'Season 12'!AK$4:CN$104,44,0),"0"),
IFERROR(VLOOKUP($A58,'Season 13'!AK$4:CN$104,44,0),"0"),IFERROR(VLOOKUP($A58,'Season 14'!AK$4:CN$104,44,0),"0"),IFERROR(VLOOKUP($A58,'Season 15'!AK$4:CN$104,44,0),"0"),)</f>
        <v>0</v>
      </c>
      <c r="AR58" s="518">
        <f>SUM(IFERROR(VLOOKUP($A58,'Season 1'!AJ$4:CM$104,45,0),"0"),IFERROR(VLOOKUP($A58,'Season 2'!AK$4:CN$104,45,0),"0"),
IFERROR(VLOOKUP($A58,'Season 3'!AK$4:CN$104,45,0),"0"),IFERROR(VLOOKUP($A58,'Season 4'!AK$4:CN$104,45,0),"0"),
IFERROR(VLOOKUP($A58,'Season 5'!AK$4:CN$104,45,0),"0"),IFERROR(VLOOKUP($A58,'Season 6'!AK$4:CN$104,45,0),"0"),
IFERROR(VLOOKUP($A58,'Season 7'!AK$4:CN$104,45,0),"0"),IFERROR(VLOOKUP($A58,'Season 8'!AK$4:CN$104,45,0),"0"),
IFERROR(VLOOKUP($A58,'Season 9'!AK$4:CN$104,45,0),"0"),IFERROR(VLOOKUP($A58,'Season 10'!AK$4:CN$104,45,0),"0"),
IFERROR(VLOOKUP($A58,'Season 11'!AK$4:CN$104,45,0),"0"),IFERROR(VLOOKUP($A58,'Season 12'!AK$4:CN$104,45,0),"0"),
IFERROR(VLOOKUP($A58,'Season 13'!AK$4:CN$104,45,0),"0"),IFERROR(VLOOKUP($A58,'Season 14'!AK$4:CN$104,45,0),"0"),IFERROR(VLOOKUP($A58,'Season 15'!AK$4:CN$104,45,0),"0"),)</f>
        <v>0</v>
      </c>
      <c r="AS58" s="21">
        <f>SUM(IFERROR(VLOOKUP($A58,'Season 1'!AJ$4:CM$104,46,0),"0"),IFERROR(VLOOKUP($A58,'Season 2'!AK$4:CN$104,46,0),"0"),
IFERROR(VLOOKUP($A58,'Season 3'!AK$4:CN$104,46,0),"0"),IFERROR(VLOOKUP($A58,'Season 4'!AK$4:CN$104,46,0),"0"),
IFERROR(VLOOKUP($A58,'Season 5'!AK$4:CN$104,46,0),"0"),IFERROR(VLOOKUP($A58,'Season 6'!AK$4:CN$104,46,0),"0"),
IFERROR(VLOOKUP($A58,'Season 7'!AK$4:CN$104,46,0),"0"),IFERROR(VLOOKUP($A58,'Season 8'!AK$4:CN$104,46,0),"0"),
IFERROR(VLOOKUP($A58,'Season 9'!AK$4:CN$104,46,0),"0"),IFERROR(VLOOKUP($A58,'Season 10'!AK$4:CN$104,46,0),"0"),
IFERROR(VLOOKUP($A58,'Season 11'!AK$4:CN$104,46,0),"0"),IFERROR(VLOOKUP($A58,'Season 12'!AK$4:CN$104,46,0),"0"),
IFERROR(VLOOKUP($A58,'Season 13'!AK$4:CN$104,46,0),"0"),IFERROR(VLOOKUP($A58,'Season 14'!AK$4:CN$104,46,0),"0"),IFERROR(VLOOKUP($A58,'Season 15'!AK$4:CN$104,46,0),"0"),)</f>
        <v>0</v>
      </c>
      <c r="AT58" s="402">
        <f>SUM(IFERROR(VLOOKUP($A58,'Season 1'!AJ$4:CM$104,47,0),"0"),IFERROR(VLOOKUP($A58,'Season 2'!AK$4:CN$104,47,0),"0"),
IFERROR(VLOOKUP($A58,'Season 3'!AK$4:CN$104,47,0),"0"),IFERROR(VLOOKUP($A58,'Season 4'!AK$4:CN$104,47,0),"0"),
IFERROR(VLOOKUP($A58,'Season 5'!AK$4:CN$104,47,0),"0"),IFERROR(VLOOKUP($A58,'Season 6'!AK$4:CN$104,47,0),"0"),
IFERROR(VLOOKUP($A58,'Season 7'!AK$4:CN$104,47,0),"0"),IFERROR(VLOOKUP($A58,'Season 8'!AK$4:CN$104,47,0),"0"),
IFERROR(VLOOKUP($A58,'Season 9'!AK$4:CN$104,47,0),"0"),IFERROR(VLOOKUP($A58,'Season 10'!AK$4:CN$104,47,0),"0"),
IFERROR(VLOOKUP($A58,'Season 11'!AK$4:CN$104,47,0),"0"),IFERROR(VLOOKUP($A58,'Season 12'!AK$4:CN$104,47,0),"0"),
IFERROR(VLOOKUP($A58,'Season 13'!AK$4:CN$104,47,0),"0"),IFERROR(VLOOKUP($A58,'Season 14'!AK$4:CN$104,47,0),"0"),IFERROR(VLOOKUP($A58,'Season 15'!AK$4:CN$104,47,0),"0"),)</f>
        <v>0</v>
      </c>
      <c r="AU58" s="403">
        <f>SUM(IFERROR(VLOOKUP($A58,'Season 3'!AK$4:CN$104,48,0),"0"),IFERROR(VLOOKUP($A58,'Season 4'!AK$4:CN$104,48,0),"0"),
IFERROR(VLOOKUP($A58,'Season 5'!AK$4:CN$104,48,0),"0"),IFERROR(VLOOKUP($A58,'Season 6'!AK$4:CN$104,48,0),"0"),
IFERROR(VLOOKUP($A58,'Season 7'!AK$4:CN$104,48,0),"0"),IFERROR(VLOOKUP($A58,'Season 8'!AK$4:CN$104,48,0),"0"),
IFERROR(VLOOKUP($A58,'Season 9'!AK$4:CN$104,48,0),"0"),IFERROR(VLOOKUP($A58,'Season 10'!AK$4:CN$104,48,0),"0"),
IFERROR(VLOOKUP($A58,'Season 11'!AK$4:CN$104,48,0),"0"),IFERROR(VLOOKUP($A58,'Season 12'!AK$4:CN$104,48,0),"0"),
IFERROR(VLOOKUP($A58,'Season 13'!AK$4:CN$104,48,0),"0"),IFERROR(VLOOKUP($A58,'Season 14'!AK$4:CN$104,48,0),"0"),IFERROR(VLOOKUP($A58,'Season 15'!AK$4:CN$104,48,0),"0"),)</f>
        <v>0</v>
      </c>
      <c r="AV58" s="398">
        <f>SUM(IFERROR(VLOOKUP($A58,'Season 3'!AK$4:CN$104,49,0),"0"),IFERROR(VLOOKUP($A58,'Season 4'!AK$4:CN$104,49,0),"0"),
IFERROR(VLOOKUP($A58,'Season 5'!AK$4:CN$104,49,0),"0"),IFERROR(VLOOKUP($A58,'Season 6'!AK$4:CN$104,49,0),"0"),
IFERROR(VLOOKUP($A58,'Season 7'!AK$4:CN$104,49,0),"0"),IFERROR(VLOOKUP($A58,'Season 8'!AK$4:CN$104,49,0),"0"),
IFERROR(VLOOKUP($A58,'Season 9'!AK$4:CN$104,49,0),"0"),IFERROR(VLOOKUP($A58,'Season 10'!AK$4:CN$104,49,0),"0"),
IFERROR(VLOOKUP($A58,'Season 11'!AK$4:CN$104,49,0),"0"),IFERROR(VLOOKUP($A58,'Season 12'!AK$4:CN$104,49,0),"0"),
IFERROR(VLOOKUP($A58,'Season 13'!AK$4:CN$104,49,0),"0"),IFERROR(VLOOKUP($A58,'Season 14'!AK$4:CN$104,49,0),"0"),IFERROR(VLOOKUP($A58,'Season 15'!AK$4:CN$104,49,0),"0"),)</f>
        <v>0</v>
      </c>
      <c r="AW58" s="518">
        <f>SUM(IFERROR(VLOOKUP($A58,'Season 3'!AK$4:CN$104,50,0),"0"),IFERROR(VLOOKUP($A58,'Season 4'!AK$4:CN$104,50,0),"0"),
IFERROR(VLOOKUP($A58,'Season 5'!AK$4:CN$104,50,0),"0"),IFERROR(VLOOKUP($A58,'Season 6'!AK$4:CN$104,50,0),"0"),
IFERROR(VLOOKUP($A58,'Season 7'!AK$4:CN$104,50,0),"0"),IFERROR(VLOOKUP($A58,'Season 8'!AK$4:CN$104,50,0),"0"),
IFERROR(VLOOKUP($A58,'Season 9'!AK$4:CN$104,50,0),"0"),IFERROR(VLOOKUP($A58,'Season 10'!AK$4:CN$104,50,0),"0"),
IFERROR(VLOOKUP($A58,'Season 11'!AK$4:CN$104,50,0),"0"),IFERROR(VLOOKUP($A58,'Season 12'!AK$4:CN$104,50,0),"0"),
IFERROR(VLOOKUP($A58,'Season 13'!AK$4:CN$104,50,0),"0"),IFERROR(VLOOKUP($A58,'Season 14'!AK$4:CN$104,50,0),"0"),IFERROR(VLOOKUP($A58,'Season 15'!AK$4:CN$104,50,0),"0"),)</f>
        <v>0</v>
      </c>
      <c r="AX58" s="21">
        <f>SUM(IFERROR(VLOOKUP($A58,'Season 3'!AK$4:CN$104,51,0),"0"),IFERROR(VLOOKUP($A58,'Season 4'!AK$4:CN$104,51,0),"0"),
IFERROR(VLOOKUP($A58,'Season 5'!AK$4:CN$104,51,0),"0"),IFERROR(VLOOKUP($A58,'Season 6'!AK$4:CN$104,51,0),"0"),
IFERROR(VLOOKUP($A58,'Season 7'!AK$4:CN$104,51,0),"0"),IFERROR(VLOOKUP($A58,'Season 8'!AK$4:CN$104,51,0),"0"),
IFERROR(VLOOKUP($A58,'Season 9'!AK$4:CN$104,51,0),"0"),IFERROR(VLOOKUP($A58,'Season 10'!AK$4:CN$104,51,0),"0"),
IFERROR(VLOOKUP($A58,'Season 11'!AK$4:CN$104,51,0),"0"),IFERROR(VLOOKUP($A58,'Season 12'!AK$4:CN$104,51,0),"0"),
IFERROR(VLOOKUP($A58,'Season 13'!AK$4:CN$104,51,0),"0"),IFERROR(VLOOKUP($A58,'Season 14'!AK$4:CN$104,51,0),"0"),IFERROR(VLOOKUP($A58,'Season 15'!AK$4:CN$104,51,0),"0"),)</f>
        <v>0</v>
      </c>
      <c r="AY58" s="402">
        <f>SUM(IFERROR(VLOOKUP($A58,'Season 3'!AK$4:CN$104,52,0),"0"),IFERROR(VLOOKUP($A58,'Season 4'!AK$4:CN$104,52,0),"0"),
IFERROR(VLOOKUP($A58,'Season 5'!AK$4:CN$104,52,0),"0"),IFERROR(VLOOKUP($A58,'Season 6'!AK$4:CN$104,52,0),"0"),
IFERROR(VLOOKUP($A58,'Season 7'!AK$4:CN$104,52,0),"0"),IFERROR(VLOOKUP($A58,'Season 8'!AK$4:CN$104,52,0),"0"),
IFERROR(VLOOKUP($A58,'Season 9'!AK$4:CN$104,52,0),"0"),IFERROR(VLOOKUP($A58,'Season 10'!AK$4:CN$104,52,0),"0"),
IFERROR(VLOOKUP($A58,'Season 11'!AK$4:CN$104,52,0),"0"),IFERROR(VLOOKUP($A58,'Season 12'!AK$4:CN$104,52,0),"0"),
IFERROR(VLOOKUP($A58,'Season 13'!AK$4:CN$104,52,0),"0"),IFERROR(VLOOKUP($A58,'Season 14'!AK$4:CN$104,52,0),"0"),IFERROR(VLOOKUP($A58,'Season 15'!AK$4:CN$104,52,0),"0"),)</f>
        <v>0</v>
      </c>
      <c r="AZ58" s="403">
        <f>SUM(IFERROR(VLOOKUP($A58,'Season 1'!AJ$4:CM$104,38,0),"0"),IFERROR(VLOOKUP($A58,'Season 2'!AK$4:CN$104,48,0),"0"),)</f>
        <v>0</v>
      </c>
      <c r="BA58" s="398">
        <f>SUM(IFERROR(VLOOKUP($A58,'Season 1'!AJ$4:CM$104,39,0),"0"),IFERROR(VLOOKUP($A58,'Season 2'!AK$4:CN$104,49,0),"0"),)</f>
        <v>0</v>
      </c>
      <c r="BB58" s="518">
        <f>SUM(IFERROR(VLOOKUP($A58,'Season 1'!AJ$4:CM$104,40,0),"0"),IFERROR(VLOOKUP($A58,'Season 2'!AK$4:CN$104,50,0),"0"),)</f>
        <v>0</v>
      </c>
      <c r="BC58" s="21">
        <f>SUM(IFERROR(VLOOKUP($A58,'Season 1'!AJ$4:CM$104,41,0),"0"),IFERROR(VLOOKUP($A58,'Season 2'!AK$4:CN$104,51,0),"0"),)</f>
        <v>0</v>
      </c>
      <c r="BD58" s="402">
        <f>SUM(IFERROR(VLOOKUP($A58,'Season 1'!AJ$4:CM$104,42,0),"0"),IFERROR(VLOOKUP($A58,'Season 2'!AK$4:CN$104,52,0),"0"),)</f>
        <v>0</v>
      </c>
      <c r="BE58" s="561">
        <f>SUM(
IFERROR(VLOOKUP($A58,'Season 1'!AJ$4:CM$104,48,0),"0"),IFERROR(VLOOKUP($A58,'Season 2'!AK$4:CN$104,53,0),"0"),
IFERROR(VLOOKUP($A58,'Season 3'!AK$4:CN$104,53,0),"0"),IFERROR(VLOOKUP($A58,'Season 4'!AK$4:CN$104,53,0),"0"),
IFERROR(VLOOKUP($A58,'Season 5'!AK$4:CN$104,53,0),"0"),IFERROR(VLOOKUP($A58,'Season 6'!AK$4:CN$104,53,0),"0"),
IFERROR(VLOOKUP($A58,'Season 7'!AK$4:CN$104,53,0),"0"),IFERROR(VLOOKUP($A58,'Season 8'!AK$4:CN$104,53,0),"0"),
IFERROR(VLOOKUP($A58,'Season 9'!AK$4:CN$104,53,0),"0"),IFERROR(VLOOKUP($A58,'Season 10'!AK$4:CN$104,53,0),"0"),
IFERROR(VLOOKUP($A58,'Season 11'!AK$4:CN$104,53,0),"0"),IFERROR(VLOOKUP($A58,'Season 12'!AK$4:CN$104,53,0),"0"),
IFERROR(VLOOKUP($A58,'Season 13'!AK$4:CN$104,53,0),"0"),IFERROR(VLOOKUP($A58,'Season 14'!AK$4:CN$104,53,0),"0"),IFERROR(VLOOKUP($A58,'Season 15'!AK$4:CN$104,53,0),"0"),)</f>
        <v>0</v>
      </c>
      <c r="BF58" s="562">
        <f>SUM(
IFERROR(VLOOKUP($A58,'Season 1'!AJ$4:CM$104,49,0),"0"),IFERROR(VLOOKUP($A58,'Season 2'!AK$4:CN$104,54,0),"0"),
IFERROR(VLOOKUP($A58,'Season 3'!AK$4:CN$104,54,0),"0"),IFERROR(VLOOKUP($A58,'Season 4'!AK$4:CN$104,54,0),"0"),
IFERROR(VLOOKUP($A58,'Season 5'!AK$4:CN$104,54,0),"0"),IFERROR(VLOOKUP($A58,'Season 6'!AK$4:CN$104,54,0),"0"),
IFERROR(VLOOKUP($A58,'Season 7'!AK$4:CN$104,54,0),"0"),IFERROR(VLOOKUP($A58,'Season 8'!AK$4:CN$104,54,0),"0"),
IFERROR(VLOOKUP($A58,'Season 9'!AK$4:CN$104,54,0),"0"),IFERROR(VLOOKUP($A58,'Season 10'!AK$4:CN$104,54,0),"0"),
IFERROR(VLOOKUP($A58,'Season 11'!AK$4:CN$104,540),"0"),IFERROR(VLOOKUP($A58,'Season 12'!AK$4:CN$104,54,0),"0"),
IFERROR(VLOOKUP($A58,'Season 13'!AK$4:CN$104,54,0),"0"),IFERROR(VLOOKUP($A58,'Season 14'!AK$4:CN$104,54,0),"0"),IFERROR(VLOOKUP($A58,'Season 15'!AK$4:CN$104,54,0),"0"),)</f>
        <v>0</v>
      </c>
      <c r="BG58" s="529" t="e">
        <f t="shared" si="1"/>
        <v>#DIV/0!</v>
      </c>
      <c r="BI58" s="553"/>
      <c r="BJ58" s="553"/>
      <c r="BK58" s="553"/>
      <c r="BL58" s="553"/>
      <c r="BM58" s="553"/>
      <c r="BN58" s="553"/>
      <c r="BO58" s="169"/>
      <c r="BP58" s="169"/>
      <c r="BQ58" s="169"/>
      <c r="BR58" s="169"/>
      <c r="BS58" s="12" t="str">
        <f>IFERROR(VLOOKUP($A58,'Season 1'!$AJ$4:$CM$104,50,0),"0")</f>
        <v>0</v>
      </c>
      <c r="BT58" s="12" t="str">
        <f>IFERROR(VLOOKUP($A58,'Season 1'!$AJ$4:$CM$104,51,0),"0")</f>
        <v>0</v>
      </c>
      <c r="BU58" s="12" t="str">
        <f>IFERROR(VLOOKUP($A58,'Season 2'!$AK$4:$CN$104,55,0),"0")</f>
        <v>0</v>
      </c>
      <c r="BV58" s="12" t="str">
        <f>IFERROR(VLOOKUP($A58,'Season 2'!$AK$4:$CN$104,56,0),"0")</f>
        <v>0</v>
      </c>
      <c r="BW58" s="12" t="str">
        <f>IFERROR(VLOOKUP($A58,'Season 3'!$AK$4:$CN$104,55,0),"0")</f>
        <v>0</v>
      </c>
      <c r="BX58" s="12" t="str">
        <f>IFERROR(VLOOKUP($A58,'Season 3'!$AK$4:$CN$104,56,0),"0")</f>
        <v>0</v>
      </c>
      <c r="BY58" s="12" t="str">
        <f>IFERROR(VLOOKUP($A58,'Season 4'!$AK$4:$CN$104,55,0),"0")</f>
        <v>0</v>
      </c>
      <c r="BZ58" s="12" t="str">
        <f>IFERROR(VLOOKUP($A58,'Season 4'!$AK$4:$CN$104,56,0),"0")</f>
        <v>0</v>
      </c>
      <c r="CA58" s="12" t="str">
        <f>IFERROR(VLOOKUP($A58,'Season 5'!$AK$4:$CN$104,55,0),"0")</f>
        <v>0</v>
      </c>
      <c r="CB58" s="12" t="str">
        <f>IFERROR(VLOOKUP($A58,'Season 5'!$AK$4:$CN$104,56,0),"0")</f>
        <v>0</v>
      </c>
      <c r="CC58" s="12" t="str">
        <f>IFERROR(VLOOKUP($A58,'Season 6'!$AK$4:$CN$104,55,0),"0")</f>
        <v>0</v>
      </c>
      <c r="CD58" s="12" t="str">
        <f>IFERROR(VLOOKUP($A58,'Season 6'!$AK$4:$CN$104,56,0),"0")</f>
        <v>0</v>
      </c>
      <c r="CE58" s="12" t="str">
        <f>IFERROR(VLOOKUP($A58,'Season 7'!$AK$4:$CN$104,55,0),"0")</f>
        <v>0</v>
      </c>
      <c r="CF58" s="12" t="str">
        <f>IFERROR(VLOOKUP($A58,'Season 7'!$AK$4:$CN$104,56,0),"0")</f>
        <v>0</v>
      </c>
      <c r="CG58" s="12" t="str">
        <f>IFERROR(VLOOKUP($A58,'Season 8'!$AK$4:$CN$104,55,0),"0")</f>
        <v>0</v>
      </c>
      <c r="CH58" s="12" t="str">
        <f>IFERROR(VLOOKUP($A58,'Season 8'!$AK$4:$CN$104,56,0),"0")</f>
        <v>0</v>
      </c>
      <c r="CI58" s="12" t="str">
        <f>IFERROR(VLOOKUP($A58,'Season 9'!$AK$4:$CN$104,55,0),"0")</f>
        <v>0</v>
      </c>
      <c r="CJ58" s="12" t="str">
        <f>IFERROR(VLOOKUP($A58,'Season 9'!$AK$4:$CN$104,56,0),"0")</f>
        <v>0</v>
      </c>
      <c r="CK58" s="12" t="str">
        <f>IFERROR(VLOOKUP($A58,'Season 10'!$AK$4:$CN$104,55,0),"0")</f>
        <v>0</v>
      </c>
      <c r="CL58" s="12" t="str">
        <f>IFERROR(VLOOKUP($A58,'Season 10'!$AK$4:$CN$104,56,0),"0")</f>
        <v>0</v>
      </c>
      <c r="CM58" s="12" t="str">
        <f>IFERROR(VLOOKUP($A58,'Season 11'!$AK$4:$CN$104,55,0),"0")</f>
        <v>0</v>
      </c>
      <c r="CN58" s="12" t="str">
        <f>IFERROR(VLOOKUP($A58,'Season 11'!$AK$4:$CN$104,56,0),"0")</f>
        <v>0</v>
      </c>
      <c r="CO58" s="12" t="str">
        <f>IFERROR(VLOOKUP($A58,'Season 12'!$AK$4:$CN$104,55,0),"0")</f>
        <v>0</v>
      </c>
      <c r="CP58" s="12" t="str">
        <f>IFERROR(VLOOKUP($A58,'Season 12'!$AK$4:$CN$104,56,0),"0")</f>
        <v>0</v>
      </c>
      <c r="CQ58" s="12" t="str">
        <f>IFERROR(VLOOKUP($A58,'Season 13'!$AK$4:$CN$104,55,0),"0")</f>
        <v>0</v>
      </c>
      <c r="CR58" s="12" t="str">
        <f>IFERROR(VLOOKUP($A58,'Season 13'!$AK$4:$CN$104,56,0),"0")</f>
        <v>0</v>
      </c>
      <c r="CS58" s="12" t="str">
        <f>IFERROR(VLOOKUP($A58,'Season 14'!$AK$4:$CN$104,55,0),"0")</f>
        <v>0</v>
      </c>
      <c r="CT58" s="12" t="str">
        <f>IFERROR(VLOOKUP($A58,'Season 14'!$AK$4:$CN$104,56,0),"0")</f>
        <v>0</v>
      </c>
      <c r="CU58" s="12" t="str">
        <f>IFERROR(VLOOKUP($A58,'Season 15'!$AK$4:$CN$104,55,0),"0")</f>
        <v>0</v>
      </c>
      <c r="CV58" s="12" t="str">
        <f>IFERROR(VLOOKUP($A58,'Season 15'!$AK$4:$CN$104,56,0),"0")</f>
        <v>0</v>
      </c>
    </row>
    <row r="59" spans="1:100" x14ac:dyDescent="0.25">
      <c r="A59" s="545"/>
      <c r="B59" s="516" t="str">
        <f>IFERROR(VLOOKUP('Data Totals'!A59,'Season 1'!AJ$4:CH$104,2,FALSE),IFERROR(VLOOKUP('Data Totals'!A59,'Season 2'!AK$4:CI$104,2,FALSE),IFERROR(VLOOKUP('Data Totals'!A59,'Season 3'!AK$4:CI$104,2,FALSE),IFERROR(VLOOKUP('Data Totals'!A59,'Season 4'!AK$4:CI$104,2,FALSE),IFERROR(VLOOKUP('Data Totals'!A59,'Season 5'!AK$4:CI$104,2,FALSE),IFERROR(VLOOKUP('Data Totals'!A59,'Season 6'!AK$4:CI$104,2,FALSE),IFERROR(VLOOKUP('Data Totals'!A59,'Season 7'!AK$4:CI$104,2,FALSE),IFERROR(VLOOKUP('Data Totals'!A59,'Season 8'!AK$4:CI$104,2,FALSE),IFERROR(VLOOKUP('Data Totals'!A59,'Season 9'!AK$4:CI$104,2,FALSE),IFERROR(VLOOKUP('Data Totals'!A59,'Season 10'!AK$4:CI$104,2,FALSE),IFERROR(VLOOKUP('Data Totals'!A59,'Season 11'!AK$4:CI$104,2,FALSE),IFERROR(VLOOKUP('Data Totals'!A59,'Season 12'!AK$4:CI$104,2,FALSE),IFERROR(VLOOKUP('Data Totals'!A59,'Season 13'!AK$4:CI$104,2,FALSE),IFERROR(VLOOKUP('Data Totals'!A59,'Season 14'!AK$4:CI$104,2,FALSE),IFERROR(VLOOKUP('Data Totals'!A59,'Season 15'!AK$4:CI$104,2,FALSE),"N/A")))))))))))))))</f>
        <v>N/A</v>
      </c>
      <c r="C59" s="517" t="str">
        <f>IFERROR(VLOOKUP('Data Totals'!A59,'Season 1'!AJ$4:CH$104,3,FALSE),IFERROR(VLOOKUP('Data Totals'!A59,'Season 2'!AK$4:CI$104,3,FALSE),IFERROR(VLOOKUP('Data Totals'!A59,'Season 3'!AK$4:CI$104,3,FALSE),IFERROR(VLOOKUP('Data Totals'!A59,'Season 4'!AK$4:CI$104,3,FALSE),IFERROR(VLOOKUP('Data Totals'!A59,'Season 5'!AK$4:CI$104,3,FALSE),IFERROR(VLOOKUP('Data Totals'!A59,'Season 6'!AK$4:CI$104,3,FALSE),IFERROR(VLOOKUP('Data Totals'!A59,'Season 7'!AK$4:CI$104,3,FALSE),IFERROR(VLOOKUP('Data Totals'!A59,'Season 8'!AK$4:CI$104,3,FALSE),IFERROR(VLOOKUP('Data Totals'!A59,'Season 9'!AK$4:CI$104,3,FALSE),IFERROR(VLOOKUP('Data Totals'!A59,'Season 10'!AK$4:CI$104,3,FALSE),IFERROR(VLOOKUP('Data Totals'!A59,'Season 11'!AK$4:CI$104,3,FALSE),IFERROR(VLOOKUP('Data Totals'!A59,'Season 12'!AK$4:CI$104,3,FALSE),IFERROR(VLOOKUP('Data Totals'!A59,'Season 13'!AK$4:CI$104,3,FALSE),IFERROR(VLOOKUP('Data Totals'!A59,'Season 14'!AK$4:CI$104,3,FALSE),IFERROR(VLOOKUP('Data Totals'!A59,'Season 15'!AK$4:CI$104,3,FALSE),"N/A")))))))))))))))</f>
        <v>N/A</v>
      </c>
      <c r="D59" s="517" t="str">
        <f>IFERROR(VLOOKUP('Data Totals'!A59,'Season 15'!AK$4:CI$104,4,FALSE),IFERROR(VLOOKUP('Data Totals'!A59,'Season 14'!AK$4:CI$104,4,FALSE),IFERROR(VLOOKUP('Data Totals'!A59,'Season 13'!AK$4:CI$104,4,FALSE),IFERROR(VLOOKUP('Data Totals'!A59,'Season 12'!AK$4:CI$104,4,FALSE),IFERROR(VLOOKUP('Data Totals'!A59,'Season 11'!AK$4:CI$104,4,FALSE),IFERROR(VLOOKUP('Data Totals'!A59,'Season 10'!AK$4:CI$104,4,FALSE),IFERROR(VLOOKUP('Data Totals'!A59,'Season 9'!AK$4:CI$104,4,FALSE),IFERROR(VLOOKUP('Data Totals'!A59,'Season 8'!AK$4:CI$104,4,FALSE),IFERROR(VLOOKUP('Data Totals'!A59,'Season 7'!AK$4:CI$104,4,FALSE),IFERROR(VLOOKUP('Data Totals'!A59,'Season 6'!AK$4:CI$104,4,FALSE),IFERROR(VLOOKUP('Data Totals'!A59,'Season 5'!AK$4:CI$104,4,FALSE),IFERROR(VLOOKUP('Data Totals'!A59,'Season 4'!AK$4:CI$104,4,FALSE),IFERROR(VLOOKUP('Data Totals'!A59,'Season 3'!AK$4:CI$104,4,FALSE),IFERROR(VLOOKUP('Data Totals'!A59,'Season 2'!AK$4:CI$104,4,FALSE),IFERROR(VLOOKUP('Data Totals'!A59,'Season 1'!AJ$4:CH$104,4,FALSE),"N/A")))))))))))))))</f>
        <v>N/A</v>
      </c>
      <c r="E59" s="517" t="e">
        <f t="shared" si="0"/>
        <v>#VALUE!</v>
      </c>
      <c r="F59" s="398">
        <f>SUM(IFERROR(VLOOKUP(A59,BI$3:BN$152,2,0),"0"),
IFERROR(VLOOKUP(A59,'Season 1'!AJ$4:CM$104,7,0),"0"),IFERROR(VLOOKUP(A59,'Season 2'!AK$4:CN$104,7,0),"0"),
IFERROR(VLOOKUP(A59,'Season 3'!AK$4:CN$104,7,0),"0"),IFERROR(VLOOKUP(A59,'Season 4'!AK$4:CN$104,7,0),"0"),
IFERROR(VLOOKUP(A59,'Season 5'!AK$4:CN$104,7,0),"0"),IFERROR(VLOOKUP(A59,'Season 6'!AK$4:CN$104,7,0),"0"),
IFERROR(VLOOKUP(A59,'Season 7'!AK$4:CN$104,7,0),"0"),IFERROR(VLOOKUP(A59,'Season 8'!AK$4:CN$104,7,0),"0"),
IFERROR(VLOOKUP(A59,'Season 9'!AK$4:CN$104,7,0),"0"),IFERROR(VLOOKUP(A59,'Season 10'!AK$4:CN$104,7,0),"0"),
IFERROR(VLOOKUP(A59,'Season 11'!AK$4:CN$104,7,0),"0"),IFERROR(VLOOKUP(A59,'Season 12'!AK$4:CN$104,7,0),"0"),
IFERROR(VLOOKUP(A59,'Season 13'!AK$4:CN$104,7,0),"0"),IFERROR(VLOOKUP(A59,'Season 14'!AK$4:CN$104,7,0),"0"),IFERROR(VLOOKUP(A59,'Season 15'!AK$4:CN$104,7,0),"0"),)</f>
        <v>0</v>
      </c>
      <c r="G59" s="398">
        <f>SUM(
IFERROR(VLOOKUP(A59,'Season 1'!AJ$4:CM$104,8,0),"0"),IFERROR(VLOOKUP(A59,'Season 2'!AK$4:CN$104,8,0),"0"),
IFERROR(VLOOKUP(A59,'Season 3'!AK$4:CN$104,8,0),"0"),IFERROR(VLOOKUP(A59,'Season 4'!AK$4:CN$104,8,0),"0"),
IFERROR(VLOOKUP(A59,'Season 5'!AK$4:CN$104,8,0),"0"),IFERROR(VLOOKUP(A59,'Season 6'!AK$4:CN$104,8,0),"0"),
IFERROR(VLOOKUP(A59,'Season 7'!AK$4:CN$104,8,0),"0"),IFERROR(VLOOKUP(A59,'Season 8'!AK$4:CN$104,8,0),"0"),
IFERROR(VLOOKUP(A59,'Season 9'!AK$4:CN$104,8,0),"0"),IFERROR(VLOOKUP(A59,'Season 10'!AK$4:CN$104,8,0),"0"),
IFERROR(VLOOKUP(A59,'Season 11'!AK$4:CN$104,8,0),"0"),IFERROR(VLOOKUP(A59,'Season 12'!AK$4:CN$104,8,0),"0"),
IFERROR(VLOOKUP(A59,'Season 13'!AK$4:CN$104,8,0),"0"),IFERROR(VLOOKUP(A59,'Season 14'!AK$4:CN$104,8,0),"0"),IFERROR(VLOOKUP(A59,'Season 15'!AK$4:CN$104,8,0),"0"),)</f>
        <v>0</v>
      </c>
      <c r="H59" s="329">
        <f>SUM(
IFERROR(VLOOKUP(A59,'Season 1'!AJ$4:CM$104,9,0),"0"),IFERROR(VLOOKUP(A59,'Season 2'!AK$4:CN$104,9,0),"0"),
IFERROR(VLOOKUP(A59,'Season 3'!AK$4:CN$104,9,0),"0"),IFERROR(VLOOKUP(A59,'Season 4'!AK$4:CN$104,9,0),"0"),
IFERROR(VLOOKUP(A59,'Season 5'!AK$4:CN$104,9,0),"0"),IFERROR(VLOOKUP(A59,'Season 6'!AK$4:CN$104,9,0),"0"),
IFERROR(VLOOKUP(A59,'Season 7'!AK$4:CN$104,9,0),"0"),IFERROR(VLOOKUP(A59,'Season 8'!AK$4:CN$104,9,0),"0"),
IFERROR(VLOOKUP(A59,'Season 9'!AK$4:CN$104,9,0),"0"),IFERROR(VLOOKUP(A59,'Season 10'!AK$4:CN$104,9,0),"0"),
IFERROR(VLOOKUP(A59,'Season 11'!AK$4:CN$104,9,0),"0"),IFERROR(VLOOKUP(A59,'Season 12'!AK$4:CN$104,9,0),"0"),
IFERROR(VLOOKUP(A59,'Season 13'!AK$4:CN$104,9,0),"0"),IFERROR(VLOOKUP(A59,'Season 14'!AK$4:CN$104,9,0),"0"),IFERROR(VLOOKUP(A59,'Season 15'!AK$4:CN$104,9,0),"0"),)</f>
        <v>0</v>
      </c>
      <c r="I59" s="518">
        <f>SUM(
IFERROR(VLOOKUP(A59,'Season 1'!AJ$4:CM$104,10,0),"0"),IFERROR(VLOOKUP(A59,'Season 2'!AK$4:CN$104,10,0),"0"),
IFERROR(VLOOKUP(A59,'Season 3'!AK$4:CN$104,10,0),"0"),IFERROR(VLOOKUP(A59,'Season 4'!AK$4:CN$104,10,0),"0"),
IFERROR(VLOOKUP(A59,'Season 5'!AK$4:CN$104,10,0),"0"),IFERROR(VLOOKUP(A59,'Season 6'!AK$4:CN$104,10,0),"0"),
IFERROR(VLOOKUP(A59,'Season 7'!AK$4:CN$104,10,0),"0"),IFERROR(VLOOKUP(A59,'Season 8'!AK$4:CN$104,10,0),"0"),
IFERROR(VLOOKUP(A59,'Season 9'!AK$4:CN$104,10,0),"0"),IFERROR(VLOOKUP(A59,'Season 10'!AK$4:CN$104,10,0),"0"),
IFERROR(VLOOKUP(A59,'Season 11'!AK$4:CN$104,10,0),"0"),IFERROR(VLOOKUP(A59,'Season 12'!AK$4:CN$104,10,0),"0"),
IFERROR(VLOOKUP(A59,'Season 13'!AK$4:CN$104,10,0),"0"),IFERROR(VLOOKUP(A59,'Season 14'!AK$4:CN$104,10,0),"0"),IFERROR(VLOOKUP(A59,'Season 15'!AK$4:CN$104,10,0),"0"),)</f>
        <v>0</v>
      </c>
      <c r="J59" s="21">
        <f>SUM(IFERROR(VLOOKUP(A59,BI$3:BN$152,3,0),"0"),
IFERROR(VLOOKUP(A59,'Season 1'!AJ$4:CM$104,11,0),"0"),IFERROR(VLOOKUP(A59,'Season 2'!AK$4:CN$104,11,0),"0"),
IFERROR(VLOOKUP(A59,'Season 3'!AK$4:CN$104,11,0),"0"),IFERROR(VLOOKUP(A59,'Season 4'!AK$4:CN$104,11,0),"0"),
IFERROR(VLOOKUP(A59,'Season 5'!AK$4:CN$104,11,0),"0"),IFERROR(VLOOKUP(A59,'Season 6'!AK$4:CN$104,11,0),"0"),
IFERROR(VLOOKUP(A59,'Season 7'!AK$4:CN$104,11,0),"0"),IFERROR(VLOOKUP(A59,'Season 8'!AK$4:CN$104,11,0),"0"),
IFERROR(VLOOKUP(A59,'Season 9'!AK$4:CN$104,11,0),"0"),IFERROR(VLOOKUP(A59,'Season 10'!AK$4:CN$104,11,0),"0"),
IFERROR(VLOOKUP(A59,'Season 11'!AK$4:CN$104,11,0),"0"),IFERROR(VLOOKUP(A59,'Season 12'!AK$4:CN$104,11,0),"0"),
IFERROR(VLOOKUP(A59,'Season 13'!AK$4:CN$104,11,0),"0"),IFERROR(VLOOKUP(A59,'Season 14'!AK$4:CN$104,11,0),"0"),IFERROR(VLOOKUP(A59,'Season 15'!AK$4:CN$104,11,0),"0"),)</f>
        <v>0</v>
      </c>
      <c r="K59" s="402">
        <f>SUM(IFERROR(VLOOKUP($A59,BI$3:BN$152,4,0),"0"),
IFERROR(VLOOKUP($A59,'Season 1'!AJ$4:CM$104,12,0),"0"),IFERROR(VLOOKUP($A59,'Season 2'!AK$4:CN$104,12,0),"0"),
IFERROR(VLOOKUP($A59,'Season 3'!AK$4:CN$104,12,0),"0"),IFERROR(VLOOKUP($A59,'Season 4'!AK$4:CN$104,12,0),"0"),
IFERROR(VLOOKUP($A59,'Season 5'!AK$4:CN$104,12,0),"0"),IFERROR(VLOOKUP($A59,'Season 6'!AK$4:CN$104,12,0),"0"),
IFERROR(VLOOKUP($A59,'Season 7'!AK$4:CN$104,12,0),"0"),IFERROR(VLOOKUP($A59,'Season 8'!AK$4:CN$104,12,0),"0"),
IFERROR(VLOOKUP($A59,'Season 9'!AK$4:CN$104,12,0),"0"),IFERROR(VLOOKUP($A59,'Season 10'!AK$4:CN$104,12,0),"0"),
IFERROR(VLOOKUP($A59,'Season 11'!AK$4:CN$104,12,0),"0"),IFERROR(VLOOKUP($A59,'Season 12'!AK$4:CN$104,12,0),"0"),
IFERROR(VLOOKUP($A59,'Season 13'!AK$4:CN$104,12,0),"0"),IFERROR(VLOOKUP($A59,'Season 14'!AK$4:CN$104,12,0),"0"),IFERROR(VLOOKUP(A59,'Season 15'!AK$4:CN$104,12,0),"0"),)</f>
        <v>0</v>
      </c>
      <c r="L59" s="403">
        <f>SUM(
IFERROR(VLOOKUP($A59,'Season 1'!AJ$4:CM$104,13,0),"0"),IFERROR(VLOOKUP($A59,'Season 2'!AK$4:CN$104,13,0),"0"),
IFERROR(VLOOKUP($A59,'Season 3'!AK$4:CN$104,13,0),"0"),IFERROR(VLOOKUP($A59,'Season 4'!AK$4:CN$104,13,0),"0"),
IFERROR(VLOOKUP($A59,'Season 5'!AK$4:CN$104,13,0),"0"),IFERROR(VLOOKUP($A59,'Season 6'!AK$4:CN$104,13,0),"0"),
IFERROR(VLOOKUP($A59,'Season 7'!AK$4:CN$104,13,0),"0"),IFERROR(VLOOKUP($A59,'Season 8'!AK$4:CN$104,13,0),"0"),
IFERROR(VLOOKUP($A59,'Season 9'!AK$4:CN$104,13,0),"0"),IFERROR(VLOOKUP($A59,'Season 10'!AK$4:CN$104,13,0),"0"),
IFERROR(VLOOKUP($A59,'Season 11'!AK$4:CN$104,13,0),"0"),IFERROR(VLOOKUP($A59,'Season 12'!AK$4:CN$104,13,0),"0"),
IFERROR(VLOOKUP($A59,'Season 13'!AK$4:CN$104,13,0),"0"),IFERROR(VLOOKUP($A59,'Season 14'!AK$4:CN$104,13,0),"0"),IFERROR(VLOOKUP(A59,'Season 15'!AK$4:CN$104,13,0),"0"),)</f>
        <v>0</v>
      </c>
      <c r="M59" s="398">
        <f>SUM(
IFERROR(VLOOKUP($A59,'Season 1'!AJ$4:CM$104,14,0),"0"),IFERROR(VLOOKUP($A59,'Season 2'!AK$4:CN$104,14,0),"0"),
IFERROR(VLOOKUP($A59,'Season 3'!AK$4:CN$104,14,0),"0"),IFERROR(VLOOKUP($A59,'Season 4'!AK$4:CN$104,14,0),"0"),
IFERROR(VLOOKUP($A59,'Season 5'!AK$4:CN$104,14,0),"0"),IFERROR(VLOOKUP($A59,'Season 6'!AK$4:CN$104,14,0),"0"),
IFERROR(VLOOKUP($A59,'Season 7'!AK$4:CN$104,14,0),"0"),IFERROR(VLOOKUP($A59,'Season 8'!AK$4:CN$104,14,0),"0"),
IFERROR(VLOOKUP($A59,'Season 9'!AK$4:CN$104,14,0),"0"),IFERROR(VLOOKUP($A59,'Season 10'!AK$4:CN$104,14,0),"0"),
IFERROR(VLOOKUP($A59,'Season 11'!AK$4:CN$104,14,0),"0"),IFERROR(VLOOKUP($A59,'Season 12'!AK$4:CN$104,14,0),"0"),
IFERROR(VLOOKUP($A59,'Season 13'!AK$4:CN$104,14,0),"0"),IFERROR(VLOOKUP($A59,'Season 14'!AK$4:CN$104,14,0),"0"),IFERROR(VLOOKUP(A59,'Season 15'!AK$4:CN$104,14,0),"0"),)</f>
        <v>0</v>
      </c>
      <c r="N59" s="518">
        <f>SUM(
IFERROR(VLOOKUP($A59,'Season 1'!AJ$4:CM$104,15,0),"0"),IFERROR(VLOOKUP($A59,'Season 2'!AK$4:CN$104,15,0),"0"),
IFERROR(VLOOKUP($A59,'Season 3'!AK$4:CN$104,15,0),"0"),IFERROR(VLOOKUP($A59,'Season 4'!AK$4:CN$104,15,0),"0"),
IFERROR(VLOOKUP($A59,'Season 5'!AK$4:CN$104,15,0),"0"),IFERROR(VLOOKUP($A59,'Season 6'!AK$4:CN$104,15,0),"0"),
IFERROR(VLOOKUP($A59,'Season 7'!AK$4:CN$104,15,0),"0"),IFERROR(VLOOKUP($A59,'Season 8'!AK$4:CN$104,15,0),"0"),
IFERROR(VLOOKUP($A59,'Season 9'!AK$4:CN$104,15,0),"0"),IFERROR(VLOOKUP($A59,'Season 10'!AK$4:CN$104,15,0),"0"),
IFERROR(VLOOKUP($A59,'Season 11'!AK$4:CN$104,15,0),"0"),IFERROR(VLOOKUP($A59,'Season 12'!AK$4:CN$104,15,0),"0"),
IFERROR(VLOOKUP($A59,'Season 13'!AK$4:CN$104,15,0),"0"),IFERROR(VLOOKUP($A59,'Season 14'!AK$4:CN$104,15,0),"0"),IFERROR(VLOOKUP(A59,'Season 15'!AK$4:CN$104,15,0),"0"),)</f>
        <v>0</v>
      </c>
      <c r="O59" s="21">
        <f>SUM(
IFERROR(VLOOKUP($A59,'Season 1'!AJ$4:CM$104,16,0),"0"),IFERROR(VLOOKUP($A59,'Season 2'!AK$4:CN$104,16,0),"0"),
IFERROR(VLOOKUP($A59,'Season 3'!AK$4:CN$104,16,0),"0"),IFERROR(VLOOKUP($A59,'Season 4'!AK$4:CN$104,16,0),"0"),
IFERROR(VLOOKUP($A59,'Season 5'!AK$4:CN$104,16,0),"0"),IFERROR(VLOOKUP($A59,'Season 6'!AK$4:CN$104,16,0),"0"),
IFERROR(VLOOKUP($A59,'Season 7'!AK$4:CN$104,16,0),"0"),IFERROR(VLOOKUP($A59,'Season 8'!AK$4:CN$104,16,0),"0"),
IFERROR(VLOOKUP($A59,'Season 9'!AK$4:CN$104,16,0),"0"),IFERROR(VLOOKUP($A59,'Season 10'!AK$4:CN$104,16,0),"0"),
IFERROR(VLOOKUP($A59,'Season 11'!AK$4:CN$104,16,0),"0"),IFERROR(VLOOKUP($A59,'Season 12'!AK$4:CN$104,16,0),"0"),
IFERROR(VLOOKUP($A59,'Season 13'!AK$4:CN$104,16,0),"0"),IFERROR(VLOOKUP($A59,'Season 14'!AK$4:CN$104,16,0),"0"),IFERROR(VLOOKUP(A59,'Season 15'!AK$4:CN$104,16,0),"0"),)</f>
        <v>0</v>
      </c>
      <c r="P59" s="402">
        <f>SUM(
IFERROR(VLOOKUP($A59,'Season 1'!AJ$4:CM$104,17,0),"0"),IFERROR(VLOOKUP($A59,'Season 2'!AK$4:CN$104,17,0),"0"),
IFERROR(VLOOKUP($A59,'Season 3'!AK$4:CN$104,17,0),"0"),IFERROR(VLOOKUP($A59,'Season 4'!AK$4:CN$104,17,0),"0"),
IFERROR(VLOOKUP($A59,'Season 5'!AK$4:CN$104,17,0),"0"),IFERROR(VLOOKUP($A59,'Season 6'!AK$4:CN$104,17,0),"0"),
IFERROR(VLOOKUP($A59,'Season 7'!AK$4:CN$104,17,0),"0"),IFERROR(VLOOKUP($A59,'Season 8'!AK$4:CN$104,17,0),"0"),
IFERROR(VLOOKUP($A59,'Season 9'!AK$4:CN$104,17,0),"0"),IFERROR(VLOOKUP($A59,'Season 10'!AK$4:CN$104,17,0),"0"),
IFERROR(VLOOKUP($A59,'Season 11'!AK$4:CN$104,17,0),"0"),IFERROR(VLOOKUP($A59,'Season 12'!AK$4:CN$104,17,0),"0"),
IFERROR(VLOOKUP($A59,'Season 13'!AK$4:CN$104,17,0),"0"),IFERROR(VLOOKUP($A59,'Season 14'!AK$4:CN$104,17,0),"0"),IFERROR(VLOOKUP(A59,'Season 15'!AK$4:CN$104,17,0),"0"),)</f>
        <v>0</v>
      </c>
      <c r="Q59" s="403">
        <f>SUM(
IFERROR(VLOOKUP($A59,'Season 1'!AJ$4:CM$104,18,0),"0"),IFERROR(VLOOKUP($A59,'Season 2'!AK$4:CN$104,18,0),"0"),
IFERROR(VLOOKUP($A59,'Season 3'!AK$4:CN$104,18,0),"0"),IFERROR(VLOOKUP($A59,'Season 4'!AK$4:CN$104,18,0),"0"),
IFERROR(VLOOKUP($A59,'Season 5'!AK$4:CN$104,18,0),"0"),IFERROR(VLOOKUP($A59,'Season 6'!AK$4:CN$104,18,0),"0"),
IFERROR(VLOOKUP($A59,'Season 7'!AK$4:CN$104,18,0),"0"),IFERROR(VLOOKUP($A59,'Season 8'!AK$4:CN$104,18,0),"0"),
IFERROR(VLOOKUP($A59,'Season 9'!AK$4:CN$104,18,0),"0"),IFERROR(VLOOKUP($A59,'Season 10'!AK$4:CN$104,18,0),"0"),
IFERROR(VLOOKUP($A59,'Season 11'!AK$4:CN$104,18,0),"0"),IFERROR(VLOOKUP($A59,'Season 12'!AK$4:CN$104,18,0),"0"),
IFERROR(VLOOKUP($A59,'Season 13'!AK$4:CN$104,18,0),"0"),IFERROR(VLOOKUP($A59,'Season 14'!AK$4:CN$104,18,0),"0"),IFERROR(VLOOKUP(A59,'Season 15'!AK$4:CN$104,18,0),"0"),)</f>
        <v>0</v>
      </c>
      <c r="R59" s="398">
        <f>SUM(
IFERROR(VLOOKUP($A59,'Season 1'!AJ$4:CM$104,19,0),"0"),IFERROR(VLOOKUP($A59,'Season 2'!AK$4:CN$104,19,0),"0"),
IFERROR(VLOOKUP($A59,'Season 3'!AK$4:CN$104,19,0),"0"),IFERROR(VLOOKUP($A59,'Season 4'!AK$4:CN$104,19,0),"0"),
IFERROR(VLOOKUP($A59,'Season 5'!AK$4:CN$104,19,0),"0"),IFERROR(VLOOKUP($A59,'Season 6'!AK$4:CN$104,19,0),"0"),
IFERROR(VLOOKUP($A59,'Season 7'!AK$4:CN$104,19,0),"0"),IFERROR(VLOOKUP($A59,'Season 8'!AK$4:CN$104,19,0),"0"),
IFERROR(VLOOKUP($A59,'Season 9'!AK$4:CN$104,19,0),"0"),IFERROR(VLOOKUP($A59,'Season 10'!AK$4:CN$104,19,0),"0"),
IFERROR(VLOOKUP($A59,'Season 11'!AK$4:CN$104,19,0),"0"),IFERROR(VLOOKUP($A59,'Season 12'!AK$4:CN$104,19,0),"0"),
IFERROR(VLOOKUP($A59,'Season 13'!AK$4:CN$104,19,0),"0"),IFERROR(VLOOKUP($A59,'Season 14'!AK$4:CN$104,19,0),"0"),IFERROR(VLOOKUP(A59,'Season 15'!AK$4:CN$104,19,0),"0"),)</f>
        <v>0</v>
      </c>
      <c r="S59" s="518">
        <f>SUM(
IFERROR(VLOOKUP($A59,'Season 1'!AJ$4:CM$104,20,0),"0"),IFERROR(VLOOKUP($A59,'Season 2'!AK$4:CN$104,20,0),"0"),
IFERROR(VLOOKUP($A59,'Season 3'!AK$4:CN$104,20,0),"0"),IFERROR(VLOOKUP($A59,'Season 4'!AK$4:CN$104,20,0),"0"),
IFERROR(VLOOKUP($A59,'Season 5'!AK$4:CN$104,20,0),"0"),IFERROR(VLOOKUP($A59,'Season 6'!AK$4:CN$104,20,0),"0"),
IFERROR(VLOOKUP($A59,'Season 7'!AK$4:CN$104,20,0),"0"),IFERROR(VLOOKUP($A59,'Season 8'!AK$4:CN$104,20,0),"0"),
IFERROR(VLOOKUP($A59,'Season 9'!AK$4:CN$104,20,0),"0"),IFERROR(VLOOKUP($A59,'Season 10'!AK$4:CN$104,20,0),"0"),
IFERROR(VLOOKUP($A59,'Season 11'!AK$4:CN$104,20,0),"0"),IFERROR(VLOOKUP($A59,'Season 12'!AK$4:CN$104,20,0),"0"),
IFERROR(VLOOKUP($A59,'Season 13'!AK$4:CN$104,20,0),"0"),IFERROR(VLOOKUP($A59,'Season 14'!AK$4:CN$104,20,0),"0"),IFERROR(VLOOKUP(A59,'Season 15'!AK$4:CN$104,20,0),"0"),)</f>
        <v>0</v>
      </c>
      <c r="T59" s="21">
        <f>SUM(
IFERROR(VLOOKUP($A59,'Season 1'!AJ$4:CM$104,21,0),"0"),IFERROR(VLOOKUP($A59,'Season 2'!AK$4:CN$104,21,0),"0"),
IFERROR(VLOOKUP($A59,'Season 3'!AK$4:CN$104,21,0),"0"),IFERROR(VLOOKUP($A59,'Season 4'!AK$4:CN$104,21,0),"0"),
IFERROR(VLOOKUP($A59,'Season 5'!AK$4:CN$104,21,0),"0"),IFERROR(VLOOKUP($A59,'Season 6'!AK$4:CN$104,21,0),"0"),
IFERROR(VLOOKUP($A59,'Season 7'!AK$4:CN$104,21,0),"0"),IFERROR(VLOOKUP($A59,'Season 8'!AK$4:CN$104,21,0),"0"),
IFERROR(VLOOKUP($A59,'Season 9'!AK$4:CN$104,21,0),"0"),IFERROR(VLOOKUP($A59,'Season 10'!AK$4:CN$104,21,0),"0"),
IFERROR(VLOOKUP($A59,'Season 11'!AK$4:CN$104,21,0),"0"),IFERROR(VLOOKUP($A59,'Season 12'!AK$4:CN$104,21,0),"0"),
IFERROR(VLOOKUP($A59,'Season 13'!AK$4:CN$104,21,0),"0"),IFERROR(VLOOKUP($A59,'Season 14'!AK$4:CN$104,21,0),"0"),IFERROR(VLOOKUP(A59,'Season 15'!AK$4:CN$104,21,0),"0"),)</f>
        <v>0</v>
      </c>
      <c r="U59" s="402">
        <f>SUM(
IFERROR(VLOOKUP($A59,'Season 1'!AJ$4:CM$104,22,0),"0"),IFERROR(VLOOKUP($A59,'Season 2'!AK$4:CN$104,22,0),"0"),
IFERROR(VLOOKUP($A59,'Season 3'!AK$4:CN$104,22,0),"0"),IFERROR(VLOOKUP($A59,'Season 4'!AK$4:CN$104,22,0),"0"),
IFERROR(VLOOKUP($A59,'Season 5'!AK$4:CN$104,22,0),"0"),IFERROR(VLOOKUP($A59,'Season 6'!AK$4:CN$104,22,0),"0"),
IFERROR(VLOOKUP($A59,'Season 7'!AK$4:CN$104,22,0),"0"),IFERROR(VLOOKUP($A59,'Season 8'!AK$4:CN$104,22,0),"0"),
IFERROR(VLOOKUP($A59,'Season 9'!AK$4:CN$104,22,0),"0"),IFERROR(VLOOKUP($A59,'Season 10'!AK$4:CN$104,22,0),"0"),
IFERROR(VLOOKUP($A59,'Season 11'!AK$4:CN$104,22,0),"0"),IFERROR(VLOOKUP($A59,'Season 12'!AK$4:CN$104,22,0),"0"),
IFERROR(VLOOKUP($A59,'Season 13'!AK$4:CN$104,22,0),"0"),IFERROR(VLOOKUP($A59,'Season 14'!AK$4:CN$104,22,0),"0"),IFERROR(VLOOKUP(A59,'Season 15'!AK$4:CN$104,22,0),"0"),)</f>
        <v>0</v>
      </c>
      <c r="V59" s="403">
        <f>SUM(
IFERROR(VLOOKUP($A59,'Season 1'!AJ$4:CM$104,23,0),"0"),IFERROR(VLOOKUP($A59,'Season 2'!AK$4:CN$104,23,0),"0"),
IFERROR(VLOOKUP($A59,'Season 3'!AK$4:CN$104,23,0),"0"),IFERROR(VLOOKUP($A59,'Season 4'!AK$4:CN$104,23,0),"0"),
IFERROR(VLOOKUP($A59,'Season 5'!AK$4:CN$104,23,0),"0"),IFERROR(VLOOKUP($A59,'Season 6'!AK$4:CN$104,23,0),"0"),
IFERROR(VLOOKUP($A59,'Season 7'!AK$4:CN$104,23,0),"0"),IFERROR(VLOOKUP($A59,'Season 8'!AK$4:CN$104,23,0),"0"),
IFERROR(VLOOKUP($A59,'Season 9'!AK$4:CN$104,23,0),"0"),IFERROR(VLOOKUP($A59,'Season 10'!AK$4:CN$104,23,0),"0"),
IFERROR(VLOOKUP($A59,'Season 11'!AK$4:CN$104,23,0),"0"),IFERROR(VLOOKUP($A59,'Season 12'!AK$4:CN$104,23,0),"0"),
IFERROR(VLOOKUP($A59,'Season 13'!AK$4:CN$104,23,0),"0"),IFERROR(VLOOKUP($A59,'Season 14'!AK$4:CN$104,23,0),"0"),IFERROR(VLOOKUP($A59,'Season 15'!AK$4:CN$104,23,0),"0"),)</f>
        <v>0</v>
      </c>
      <c r="W59" s="398">
        <f>SUM(
IFERROR(VLOOKUP($A59,'Season 1'!AJ$4:CM$104,24,0),"0"),IFERROR(VLOOKUP($A59,'Season 2'!AK$4:CN$104,24,0),"0"),
IFERROR(VLOOKUP($A59,'Season 3'!AK$4:CN$104,24,0),"0"),IFERROR(VLOOKUP($A59,'Season 4'!AK$4:CN$104,24,0),"0"),
IFERROR(VLOOKUP($A59,'Season 5'!AK$4:CN$104,24,0),"0"),IFERROR(VLOOKUP($A59,'Season 6'!AK$4:CN$104,24,0),"0"),
IFERROR(VLOOKUP($A59,'Season 7'!AK$4:CN$104,24,0),"0"),IFERROR(VLOOKUP($A59,'Season 8'!AK$4:CN$104,24,0),"0"),
IFERROR(VLOOKUP($A59,'Season 9'!AK$4:CN$104,24,0),"0"),IFERROR(VLOOKUP($A59,'Season 10'!AK$4:CN$104,24,0),"0"),
IFERROR(VLOOKUP($A59,'Season 11'!AK$4:CN$104,24,0),"0"),IFERROR(VLOOKUP($A59,'Season 12'!AK$4:CN$104,24,0),"0"),
IFERROR(VLOOKUP($A59,'Season 13'!AK$4:CN$104,24,0),"0"),IFERROR(VLOOKUP($A59,'Season 14'!AK$4:CN$104,24,0),"0"),IFERROR(VLOOKUP($A59,'Season 15'!AK$4:CN$104,24,0),"0"),)</f>
        <v>0</v>
      </c>
      <c r="X59" s="518">
        <f>SUM(
IFERROR(VLOOKUP($A59,'Season 1'!AJ$4:CM$104,25,0),"0"),IFERROR(VLOOKUP($A59,'Season 2'!AK$4:CN$104,25,0),"0"),
IFERROR(VLOOKUP($A59,'Season 3'!AK$4:CN$104,25,0),"0"),IFERROR(VLOOKUP($A59,'Season 4'!AK$4:CN$104,25,0),"0"),
IFERROR(VLOOKUP($A59,'Season 5'!AK$4:CN$104,25,0),"0"),IFERROR(VLOOKUP($A59,'Season 6'!AK$4:CN$104,25,0),"0"),
IFERROR(VLOOKUP($A59,'Season 7'!AK$4:CN$104,25,0),"0"),IFERROR(VLOOKUP($A59,'Season 8'!AK$4:CN$104,25,0),"0"),
IFERROR(VLOOKUP($A59,'Season 9'!AK$4:CN$104,25,0),"0"),IFERROR(VLOOKUP($A59,'Season 10'!AK$4:CN$104,25,0),"0"),
IFERROR(VLOOKUP($A59,'Season 11'!AK$4:CN$104,25,0),"0"),IFERROR(VLOOKUP($A59,'Season 12'!AK$4:CN$104,25,0),"0"),
IFERROR(VLOOKUP($A59,'Season 13'!AK$4:CN$104,25,0),"0"),IFERROR(VLOOKUP($A59,'Season 14'!AK$4:CN$104,25,0),"0"),IFERROR(VLOOKUP($A59,'Season 15'!AK$4:CN$104,25,0),"0"),)</f>
        <v>0</v>
      </c>
      <c r="Y59" s="21">
        <f>SUM(
IFERROR(VLOOKUP($A59,'Season 1'!AJ$4:CM$104,26,0),"0"),IFERROR(VLOOKUP($A59,'Season 2'!AK$4:CN$104,26,0),"0"),
IFERROR(VLOOKUP($A59,'Season 3'!AK$4:CN$104,26,0),"0"),IFERROR(VLOOKUP($A59,'Season 4'!AK$4:CN$104,26,0),"0"),
IFERROR(VLOOKUP($A59,'Season 5'!AK$4:CN$104,26,0),"0"),IFERROR(VLOOKUP($A59,'Season 6'!AK$4:CN$104,26,0),"0"),
IFERROR(VLOOKUP($A59,'Season 7'!AK$4:CN$104,26,0),"0"),IFERROR(VLOOKUP($A59,'Season 8'!AK$4:CN$104,26,0),"0"),
IFERROR(VLOOKUP($A59,'Season 9'!AK$4:CN$104,26,0),"0"),IFERROR(VLOOKUP($A59,'Season 10'!AK$4:CN$104,26,0),"0"),
IFERROR(VLOOKUP($A59,'Season 11'!AK$4:CN$104,26,0),"0"),IFERROR(VLOOKUP($A59,'Season 12'!AK$4:CN$104,26,0),"0"),
IFERROR(VLOOKUP($A59,'Season 13'!AK$4:CN$104,26,0),"0"),IFERROR(VLOOKUP($A59,'Season 14'!AK$4:CN$104,26,0),"0"),IFERROR(VLOOKUP($A59,'Season 15'!AK$4:CN$104,26,0),"0"),)</f>
        <v>0</v>
      </c>
      <c r="Z59" s="402">
        <f>SUM(
IFERROR(VLOOKUP($A59,'Season 1'!AJ$4:CM$104,27,0),"0"),IFERROR(VLOOKUP($A59,'Season 2'!AK$4:CN$104,27,0),"0"),
IFERROR(VLOOKUP($A59,'Season 3'!AK$4:CN$104,27,0),"0"),IFERROR(VLOOKUP($A59,'Season 4'!AK$4:CN$104,27,0),"0"),
IFERROR(VLOOKUP($A59,'Season 5'!AK$4:CN$104,27,0),"0"),IFERROR(VLOOKUP($A59,'Season 6'!AK$4:CN$104,27,0),"0"),
IFERROR(VLOOKUP($A59,'Season 7'!AK$4:CN$104,27,0),"0"),IFERROR(VLOOKUP($A59,'Season 8'!AK$4:CN$104,27,0),"0"),
IFERROR(VLOOKUP($A59,'Season 9'!AK$4:CN$104,27,0),"0"),IFERROR(VLOOKUP($A59,'Season 10'!AK$4:CN$104,27,0),"0"),
IFERROR(VLOOKUP($A59,'Season 11'!AK$4:CN$104,27,0),"0"),IFERROR(VLOOKUP($A59,'Season 12'!AK$4:CN$104,27,0),"0"),
IFERROR(VLOOKUP($A59,'Season 13'!AK$4:CN$104,27,0),"0"),IFERROR(VLOOKUP($A59,'Season 14'!AK$4:CN$104,27,0),"0"),IFERROR(VLOOKUP($A59,'Season 15'!AK$4:CN$104,27,0),"0"),)</f>
        <v>0</v>
      </c>
      <c r="AA59" s="403">
        <f>SUM(
IFERROR(VLOOKUP($A59,'Season 1'!AJ$4:CM$104,28,0),"0"),IFERROR(VLOOKUP($A59,'Season 2'!AK$4:CN$104,28,0),"0"),
IFERROR(VLOOKUP($A59,'Season 3'!AK$4:CN$104,28,0),"0"),IFERROR(VLOOKUP($A59,'Season 4'!AK$4:CN$104,28,0),"0"),
IFERROR(VLOOKUP($A59,'Season 5'!AK$4:CN$104,28,0),"0"),IFERROR(VLOOKUP($A59,'Season 6'!AK$4:CN$104,28,0),"0"),
IFERROR(VLOOKUP($A59,'Season 7'!AK$4:CN$104,28,0),"0"),IFERROR(VLOOKUP($A59,'Season 8'!AK$4:CN$104,28,0),"0"),
IFERROR(VLOOKUP($A59,'Season 9'!AK$4:CN$104,28,0),"0"),IFERROR(VLOOKUP($A59,'Season 10'!AK$4:CN$104,28,0),"0"),
IFERROR(VLOOKUP($A59,'Season 11'!AK$4:CN$104,28,0),"0"),IFERROR(VLOOKUP($A59,'Season 12'!AK$4:CN$104,28,0),"0"),
IFERROR(VLOOKUP($A59,'Season 13'!AK$4:CN$104,28,0),"0"),IFERROR(VLOOKUP($A59,'Season 14'!AK$4:CN$104,28,0),"0"),IFERROR(VLOOKUP($A59,'Season 15'!AK$4:CN$104,28,0),"0"),)</f>
        <v>0</v>
      </c>
      <c r="AB59" s="398">
        <f>SUM(
IFERROR(VLOOKUP($A59,'Season 1'!AJ$4:CM$104,29,0),"0"),IFERROR(VLOOKUP($A59,'Season 2'!AK$4:CN$104,29,0),"0"),
IFERROR(VLOOKUP($A59,'Season 3'!AK$4:CN$104,29,0),"0"),IFERROR(VLOOKUP($A59,'Season 4'!AK$4:CN$104,29,0),"0"),
IFERROR(VLOOKUP($A59,'Season 5'!AK$4:CN$104,29,0),"0"),IFERROR(VLOOKUP($A59,'Season 6'!AK$4:CN$104,29,0),"0"),
IFERROR(VLOOKUP($A59,'Season 7'!AK$4:CN$104,29,0),"0"),IFERROR(VLOOKUP($A59,'Season 8'!AK$4:CN$104,29,0),"0"),
IFERROR(VLOOKUP($A59,'Season 9'!AK$4:CN$104,29,0),"0"),IFERROR(VLOOKUP($A59,'Season 10'!AK$4:CN$104,29,0),"0"),
IFERROR(VLOOKUP($A59,'Season 11'!AK$4:CN$104,29,0),"0"),IFERROR(VLOOKUP($A59,'Season 12'!AK$4:CN$104,29,0),"0"),
IFERROR(VLOOKUP($A59,'Season 13'!AK$4:CN$104,29,0),"0"),IFERROR(VLOOKUP($A59,'Season 14'!AK$4:CN$104,29,0),"0"),IFERROR(VLOOKUP($A59,'Season 15'!AK$4:CN$104,29,0),"0"),)</f>
        <v>0</v>
      </c>
      <c r="AC59" s="518">
        <f>SUM(
IFERROR(VLOOKUP($A59,'Season 1'!AJ$4:CM$104,30,0),"0"),IFERROR(VLOOKUP($A59,'Season 2'!AK$4:CN$104,30,0),"0"),
IFERROR(VLOOKUP($A59,'Season 3'!AK$4:CN$104,30,0),"0"),IFERROR(VLOOKUP($A59,'Season 4'!AK$4:CN$104,30,0),"0"),
IFERROR(VLOOKUP($A59,'Season 5'!AK$4:CN$104,30,0),"0"),IFERROR(VLOOKUP($A59,'Season 6'!AK$4:CN$104,30,0),"0"),
IFERROR(VLOOKUP($A59,'Season 7'!AK$4:CN$104,30,0),"0"),IFERROR(VLOOKUP($A59,'Season 8'!AK$4:CN$104,30,0),"0"),
IFERROR(VLOOKUP($A59,'Season 9'!AK$4:CN$104,30,0),"0"),IFERROR(VLOOKUP($A59,'Season 10'!AK$4:CN$104,30,0),"0"),
IFERROR(VLOOKUP($A59,'Season 11'!AK$4:CN$104,30,0),"0"),IFERROR(VLOOKUP($A59,'Season 12'!AK$4:CN$104,30,0),"0"),
IFERROR(VLOOKUP($A59,'Season 13'!AK$4:CN$104,30,0),"0"),IFERROR(VLOOKUP($A59,'Season 14'!AK$4:CN$104,30,0),"0"),IFERROR(VLOOKUP($A59,'Season 15'!AK$4:CN$104,30,0),"0"),)</f>
        <v>0</v>
      </c>
      <c r="AD59" s="21">
        <f>SUM(
IFERROR(VLOOKUP($A59,'Season 1'!AJ$4:CM$104,31,0),"0"),IFERROR(VLOOKUP($A59,'Season 2'!AK$4:CN$104,31,0),"0"),
IFERROR(VLOOKUP($A59,'Season 3'!AK$4:CN$104,31,0),"0"),IFERROR(VLOOKUP($A59,'Season 4'!AK$4:CN$104,31,0),"0"),
IFERROR(VLOOKUP($A59,'Season 5'!AK$4:CN$104,31,0),"0"),IFERROR(VLOOKUP($A59,'Season 6'!AK$4:CN$104,31,0),"0"),
IFERROR(VLOOKUP($A59,'Season 7'!AK$4:CN$104,31,0),"0"),IFERROR(VLOOKUP($A59,'Season 8'!AK$4:CN$104,31,0),"0"),
IFERROR(VLOOKUP($A59,'Season 9'!AK$4:CN$104,31,0),"0"),IFERROR(VLOOKUP($A59,'Season 10'!AK$4:CN$104,31,0),"0"),
IFERROR(VLOOKUP($A59,'Season 11'!AK$4:CN$104,31,0),"0"),IFERROR(VLOOKUP($A59,'Season 12'!AK$4:CN$104,31,0),"0"),
IFERROR(VLOOKUP($A59,'Season 13'!AK$4:CN$104,31,0),"0"),IFERROR(VLOOKUP($A59,'Season 14'!AK$4:CN$104,31,0),"0"),IFERROR(VLOOKUP($A59,'Season 15'!AK$4:CN$104,31,0),"0"),)</f>
        <v>0</v>
      </c>
      <c r="AE59" s="402">
        <f>SUM(
IFERROR(VLOOKUP($A59,'Season 1'!AJ$4:CM$104,32,0),"0"),IFERROR(VLOOKUP($A59,'Season 2'!AK$4:CN$104,32,0),"0"),
IFERROR(VLOOKUP($A59,'Season 3'!AK$4:CN$104,32,0),"0"),IFERROR(VLOOKUP($A59,'Season 4'!AK$4:CN$104,32,0),"0"),
IFERROR(VLOOKUP($A59,'Season 5'!AK$4:CN$104,32,0),"0"),IFERROR(VLOOKUP($A59,'Season 6'!AK$4:CN$104,32,0),"0"),
IFERROR(VLOOKUP($A59,'Season 7'!AK$4:CN$104,32,0),"0"),IFERROR(VLOOKUP($A59,'Season 8'!AK$4:CN$104,32,0),"0"),
IFERROR(VLOOKUP($A59,'Season 9'!AK$4:CN$104,32,0),"0"),IFERROR(VLOOKUP($A59,'Season 10'!AK$4:CN$104,32,0),"0"),
IFERROR(VLOOKUP($A59,'Season 11'!AK$4:CN$104,32,0),"0"),IFERROR(VLOOKUP($A59,'Season 12'!AK$4:CN$104,32,0),"0"),
IFERROR(VLOOKUP($A59,'Season 13'!AK$4:CN$104,32,0),"0"),IFERROR(VLOOKUP($A59,'Season 14'!AK$4:CN$104,32,0),"0"),IFERROR(VLOOKUP($A59,'Season 15'!AK$4:CN$104,32,0),"0"),)</f>
        <v>0</v>
      </c>
      <c r="AF59" s="403">
        <f>SUM(IFERROR(VLOOKUP($A59,'Season 2'!AK$4:CN$104,33,0),"0"),
IFERROR(VLOOKUP($A59,'Season 3'!AK$4:CN$104,33,0),"0"),IFERROR(VLOOKUP($A59,'Season 4'!AK$4:CN$104,33,0),"0"),
IFERROR(VLOOKUP($A59,'Season 5'!AK$4:CN$104,33,0),"0"),IFERROR(VLOOKUP($A59,'Season 6'!AK$4:CN$104,33,0),"0"),
IFERROR(VLOOKUP($A59,'Season 7'!AK$4:CN$104,33,0),"0"),IFERROR(VLOOKUP($A59,'Season 8'!AK$4:CN$104,33,0),"0"),
IFERROR(VLOOKUP($A59,'Season 9'!AK$4:CN$104,33,0),"0"),IFERROR(VLOOKUP($A59,'Season 10'!AK$4:CN$104,33,0),"0"),
IFERROR(VLOOKUP($A59,'Season 11'!AK$4:CN$104,33,0),"0"),IFERROR(VLOOKUP($A59,'Season 12'!AK$4:CN$104,33,0),"0"),
IFERROR(VLOOKUP($A59,'Season 13'!AK$4:CN$104,33,0),"0"),IFERROR(VLOOKUP($A59,'Season 14'!AK$4:CN$104,33,0),"0"),IFERROR(VLOOKUP($A59,'Season 15'!AK$4:CN$104,33,0),"0"),)</f>
        <v>0</v>
      </c>
      <c r="AG59" s="398">
        <f>SUM(IFERROR(VLOOKUP($A59,'Season 2'!AK$4:CN$104,34,0),"0"),
IFERROR(VLOOKUP($A59,'Season 3'!AK$4:CN$104,34,0),"0"),IFERROR(VLOOKUP($A59,'Season 4'!AK$4:CN$104,34,0),"0"),
IFERROR(VLOOKUP($A59,'Season 5'!AK$4:CN$104,34,0),"0"),IFERROR(VLOOKUP($A59,'Season 6'!AK$4:CN$104,34,0),"0"),
IFERROR(VLOOKUP($A59,'Season 7'!AK$4:CN$104,34,0),"0"),IFERROR(VLOOKUP($A59,'Season 8'!AK$4:CN$104,34,0),"0"),
IFERROR(VLOOKUP($A59,'Season 9'!AK$4:CN$104,34,0),"0"),IFERROR(VLOOKUP($A59,'Season 10'!AK$4:CN$104,34,0),"0"),
IFERROR(VLOOKUP($A59,'Season 11'!AK$4:CN$104,34,0),"0"),IFERROR(VLOOKUP($A59,'Season 12'!AK$4:CN$104,34,0),"0"),
IFERROR(VLOOKUP($A59,'Season 13'!AK$4:CN$104,34,0),"0"),IFERROR(VLOOKUP($A59,'Season 14'!AK$4:CN$104,34,0),"0"),IFERROR(VLOOKUP($A59,'Season 15'!AK$4:CN$104,34,0),"0"),)</f>
        <v>0</v>
      </c>
      <c r="AH59" s="518">
        <f>SUM(IFERROR(VLOOKUP($A59,'Season 2'!AK$4:CN$104,35,0),"0"),
IFERROR(VLOOKUP($A59,'Season 3'!AK$4:CN$104,35,0),"0"),IFERROR(VLOOKUP($A59,'Season 4'!AK$4:CN$104,35,0),"0"),
IFERROR(VLOOKUP($A59,'Season 5'!AK$4:CN$104,35,0),"0"),IFERROR(VLOOKUP($A59,'Season 6'!AK$4:CN$104,35,0),"0"),
IFERROR(VLOOKUP($A59,'Season 7'!AK$4:CN$104,35,0),"0"),IFERROR(VLOOKUP($A59,'Season 8'!AK$4:CN$104,35,0),"0"),
IFERROR(VLOOKUP($A59,'Season 9'!AK$4:CN$104,35,0),"0"),IFERROR(VLOOKUP($A59,'Season 10'!AK$4:CN$104,35,0),"0"),
IFERROR(VLOOKUP($A59,'Season 11'!AK$4:CN$104,35,0),"0"),IFERROR(VLOOKUP($A59,'Season 12'!AK$4:CN$104,35,0),"0"),
IFERROR(VLOOKUP($A59,'Season 13'!AK$4:CN$104,35,0),"0"),IFERROR(VLOOKUP($A59,'Season 14'!AK$4:CN$104,35,0),"0"),IFERROR(VLOOKUP($A59,'Season 15'!AK$4:CN$104,35,0),"0"),)</f>
        <v>0</v>
      </c>
      <c r="AI59" s="21">
        <f>SUM(IFERROR(VLOOKUP($A59,'Season 2'!AK$4:CN$104,36,0),"0"),
IFERROR(VLOOKUP($A59,'Season 3'!AK$4:CN$104,36,0),"0"),IFERROR(VLOOKUP($A59,'Season 4'!AK$4:CN$104,36,0),"0"),
IFERROR(VLOOKUP($A59,'Season 5'!AK$4:CN$104,36,0),"0"),IFERROR(VLOOKUP($A59,'Season 6'!AK$4:CN$104,36,0),"0"),
IFERROR(VLOOKUP($A59,'Season 7'!AK$4:CN$104,36,0),"0"),IFERROR(VLOOKUP($A59,'Season 8'!AK$4:CN$104,36,0),"0"),
IFERROR(VLOOKUP($A59,'Season 9'!AK$4:CN$104,36,0),"0"),IFERROR(VLOOKUP($A59,'Season 10'!AK$4:CN$104,36,0),"0"),
IFERROR(VLOOKUP($A59,'Season 11'!AK$4:CN$104,36,0),"0"),IFERROR(VLOOKUP($A59,'Season 12'!AK$4:CN$104,36,0),"0"),
IFERROR(VLOOKUP($A59,'Season 13'!AK$4:CN$104,36,0),"0"),IFERROR(VLOOKUP($A59,'Season 14'!AK$4:CN$104,36,0),"0"),IFERROR(VLOOKUP($A59,'Season 15'!AK$4:CN$104,36,0),"0"),)</f>
        <v>0</v>
      </c>
      <c r="AJ59" s="402">
        <f>SUM(IFERROR(VLOOKUP($A59,'Season 2'!AK$4:CN$104,37,0),"0"),
IFERROR(VLOOKUP($A59,'Season 3'!AK$4:CN$104,37,0),"0"),IFERROR(VLOOKUP($A59,'Season 4'!AK$4:CN$104,37,0),"0"),
IFERROR(VLOOKUP($A59,'Season 5'!AK$4:CN$104,37,0),"0"),IFERROR(VLOOKUP($A59,'Season 6'!AK$4:CN$104,37,0),"0"),
IFERROR(VLOOKUP($A59,'Season 7'!AK$4:CN$104,37,0),"0"),IFERROR(VLOOKUP($A59,'Season 8'!AK$4:CN$104,37,0),"0"),
IFERROR(VLOOKUP($A59,'Season 9'!AK$4:CN$104,37,0),"0"),IFERROR(VLOOKUP($A59,'Season 10'!AK$4:CN$104,37,0),"0"),
IFERROR(VLOOKUP($A59,'Season 11'!AK$4:CN$104,37,0),"0"),IFERROR(VLOOKUP($A59,'Season 12'!AK$4:CN$104,37,0),"0"),
IFERROR(VLOOKUP($A59,'Season 13'!AK$4:CN$104,37,0),"0"),IFERROR(VLOOKUP($A59,'Season 14'!AK$4:CN$104,37,0),"0"),IFERROR(VLOOKUP($A59,'Season 15'!AK$4:CN$104,37,0),"0"),)</f>
        <v>0</v>
      </c>
      <c r="AK59" s="403">
        <f>SUM(IFERROR(VLOOKUP($A59,'Season 1'!AJ$4:CM$104,33,0),"0"),IFERROR(VLOOKUP($A59,'Season 2'!AK$4:CN$104,38,0),"0"),
IFERROR(VLOOKUP($A59,'Season 3'!AK$4:CN$104,38,0),"0"),IFERROR(VLOOKUP($A59,'Season 4'!AK$4:CN$104,38,0),"0"),
IFERROR(VLOOKUP($A59,'Season 5'!AK$4:CN$104,38,0),"0"),IFERROR(VLOOKUP($A59,'Season 6'!AK$4:CN$104,38,0),"0"),
IFERROR(VLOOKUP($A59,'Season 7'!AK$4:CN$104,38,0),"0"),IFERROR(VLOOKUP($A59,'Season 8'!AK$4:CN$104,38,0),"0"),
IFERROR(VLOOKUP($A59,'Season 9'!AK$4:CN$104,38,0),"0"),IFERROR(VLOOKUP($A59,'Season 10'!AK$4:CN$104,38,0),"0"),
IFERROR(VLOOKUP($A59,'Season 11'!AK$4:CN$104,38,0),"0"),IFERROR(VLOOKUP($A59,'Season 12'!AK$4:CN$104,38,0),"0"),
IFERROR(VLOOKUP($A59,'Season 13'!AK$4:CN$104,38,0),"0"),IFERROR(VLOOKUP($A59,'Season 14'!AK$4:CN$104,38,0),"0"),IFERROR(VLOOKUP($A59,'Season 15'!AK$4:CN$104,38,0),"0"),)</f>
        <v>0</v>
      </c>
      <c r="AL59" s="398">
        <f>SUM(IFERROR(VLOOKUP($A59,'Season 1'!AJ$4:CM$104,34,0),"0"),IFERROR(VLOOKUP($A59,'Season 2'!AK$4:CN$104,39,0),"0"),
IFERROR(VLOOKUP($A59,'Season 3'!AK$4:CN$104,39,0),"0"),IFERROR(VLOOKUP($A59,'Season 4'!AK$4:CN$104,39,0),"0"),
IFERROR(VLOOKUP($A59,'Season 5'!AK$4:CN$104,39,0),"0"),IFERROR(VLOOKUP($A59,'Season 6'!AK$4:CN$104,39,0),"0"),
IFERROR(VLOOKUP($A59,'Season 7'!AK$4:CN$104,39,0),"0"),IFERROR(VLOOKUP($A59,'Season 8'!AK$4:CN$104,39,0),"0"),
IFERROR(VLOOKUP($A59,'Season 9'!AK$4:CN$104,39,0),"0"),IFERROR(VLOOKUP($A59,'Season 10'!AK$4:CN$104,39,0),"0"),
IFERROR(VLOOKUP($A59,'Season 11'!AK$4:CN$104,39,0),"0"),IFERROR(VLOOKUP($A59,'Season 12'!AK$4:CN$104,39,0),"0"),
IFERROR(VLOOKUP($A59,'Season 13'!AK$4:CN$104,39,0),"0"),IFERROR(VLOOKUP($A59,'Season 14'!AK$4:CN$104,39,0),"0"),IFERROR(VLOOKUP($A59,'Season 15'!AK$4:CN$104,39,0),"0"),)</f>
        <v>0</v>
      </c>
      <c r="AM59" s="518">
        <f>SUM(IFERROR(VLOOKUP($A59,'Season 1'!AJ$4:CM$104,35,0),"0"),IFERROR(VLOOKUP($A59,'Season 2'!AK$4:CN$104,40,0),"0"),
IFERROR(VLOOKUP($A59,'Season 3'!AK$4:CN$104,40,0),"0"),IFERROR(VLOOKUP($A59,'Season 4'!AK$4:CN$104,40,0),"0"),
IFERROR(VLOOKUP($A59,'Season 5'!AK$4:CN$104,40,0),"0"),IFERROR(VLOOKUP($A59,'Season 6'!AK$4:CN$104,40,0),"0"),
IFERROR(VLOOKUP($A59,'Season 7'!AK$4:CN$104,40,0),"0"),IFERROR(VLOOKUP($A59,'Season 8'!AK$4:CN$104,40,0),"0"),
IFERROR(VLOOKUP($A59,'Season 9'!AK$4:CN$104,40,0),"0"),IFERROR(VLOOKUP($A59,'Season 10'!AK$4:CN$104,40,0),"0"),
IFERROR(VLOOKUP($A59,'Season 11'!AK$4:CN$104,40,0),"0"),IFERROR(VLOOKUP($A59,'Season 12'!AK$4:CN$104,40,0),"0"),
IFERROR(VLOOKUP($A59,'Season 13'!AK$4:CN$104,40,0),"0"),IFERROR(VLOOKUP($A59,'Season 14'!AK$4:CN$104,40,0),"0"),IFERROR(VLOOKUP($A59,'Season 15'!AK$4:CN$104,40,0),"0"),)</f>
        <v>0</v>
      </c>
      <c r="AN59" s="21">
        <f>SUM(IFERROR(VLOOKUP($A59,'Season 1'!AJ$4:CM$104,36,0),"0"),IFERROR(VLOOKUP($A59,'Season 2'!AK$4:CN$104,41,0),"0"),
IFERROR(VLOOKUP($A59,'Season 3'!AK$4:CN$104,41,0),"0"),IFERROR(VLOOKUP($A59,'Season 4'!AK$4:CN$104,41,0),"0"),
IFERROR(VLOOKUP($A59,'Season 5'!AK$4:CN$104,41,0),"0"),IFERROR(VLOOKUP($A59,'Season 6'!AK$4:CN$104,41,0),"0"),
IFERROR(VLOOKUP($A59,'Season 7'!AK$4:CN$104,41,0),"0"),IFERROR(VLOOKUP($A59,'Season 8'!AK$4:CN$104,41,0),"0"),
IFERROR(VLOOKUP($A59,'Season 9'!AK$4:CN$104,41,0),"0"),IFERROR(VLOOKUP($A59,'Season 10'!AK$4:CN$104,41,0),"0"),
IFERROR(VLOOKUP($A59,'Season 11'!AK$4:CN$104,41,0),"0"),IFERROR(VLOOKUP($A59,'Season 12'!AK$4:CN$104,41,0),"0"),
IFERROR(VLOOKUP($A59,'Season 13'!AK$4:CN$104,41,0),"0"),IFERROR(VLOOKUP($A59,'Season 14'!AK$4:CN$104,41,0),"0"),IFERROR(VLOOKUP($A59,'Season 15'!AK$4:CN$104,41,0),"0"),)</f>
        <v>0</v>
      </c>
      <c r="AO59" s="402">
        <f>SUM(IFERROR(VLOOKUP($A59,'Season 1'!AJ$4:CM$104,37,0),"0"),IFERROR(VLOOKUP($A59,'Season 2'!AK$4:CN$104,42,0),"0"),
IFERROR(VLOOKUP($A59,'Season 3'!AK$4:CN$104,42,0),"0"),IFERROR(VLOOKUP($A59,'Season 4'!AK$4:CN$104,42,0),"0"),
IFERROR(VLOOKUP($A59,'Season 5'!AK$4:CN$104,42,0),"0"),IFERROR(VLOOKUP($A59,'Season 6'!AK$4:CN$104,42,0),"0"),
IFERROR(VLOOKUP($A59,'Season 7'!AK$4:CN$104,42,0),"0"),IFERROR(VLOOKUP($A59,'Season 8'!AK$4:CN$104,42,0),"0"),
IFERROR(VLOOKUP($A59,'Season 9'!AK$4:CN$104,42,0),"0"),IFERROR(VLOOKUP($A59,'Season 10'!AK$4:CN$104,42,0),"0"),
IFERROR(VLOOKUP($A59,'Season 11'!AK$4:CN$104,42,0),"0"),IFERROR(VLOOKUP($A59,'Season 12'!AK$4:CN$104,42,0),"0"),
IFERROR(VLOOKUP($A59,'Season 13'!AK$4:CN$104,42,0),"0"),IFERROR(VLOOKUP($A59,'Season 14'!AK$4:CN$104,42,0),"0"),IFERROR(VLOOKUP($A59,'Season 15'!AK$4:CN$104,42,0),"0"),)</f>
        <v>0</v>
      </c>
      <c r="AP59" s="403">
        <f>SUM(IFERROR(VLOOKUP($A59,'Season 1'!AJ$4:CM$104,43,0),"0"),IFERROR(VLOOKUP($A59,'Season 2'!AK$4:CN$104,43,0),"0"),
IFERROR(VLOOKUP($A59,'Season 3'!AK$4:CN$104,43,0),"0"),IFERROR(VLOOKUP($A59,'Season 4'!AK$4:CN$104,43,0),"0"),
IFERROR(VLOOKUP($A59,'Season 5'!AK$4:CN$104,43,0),"0"),IFERROR(VLOOKUP($A59,'Season 6'!AK$4:CN$104,43,0),"0"),
IFERROR(VLOOKUP($A59,'Season 7'!AK$4:CN$104,43,0),"0"),IFERROR(VLOOKUP($A59,'Season 8'!AK$4:CN$104,43,0),"0"),
IFERROR(VLOOKUP($A59,'Season 9'!AK$4:CN$104,43,0),"0"),IFERROR(VLOOKUP($A59,'Season 10'!AK$4:CN$104,43,0),"0"),
IFERROR(VLOOKUP($A59,'Season 11'!AK$4:CN$104,43,0),"0"),IFERROR(VLOOKUP($A59,'Season 12'!AK$4:CN$104,43,0),"0"),
IFERROR(VLOOKUP($A59,'Season 13'!AK$4:CN$104,43,0),"0"),IFERROR(VLOOKUP($A59,'Season 14'!AK$4:CN$104,43,0),"0"),IFERROR(VLOOKUP($A59,'Season 15'!AK$4:CN$104,43,0),"0"),)</f>
        <v>0</v>
      </c>
      <c r="AQ59" s="398">
        <f>SUM(IFERROR(VLOOKUP($A59,'Season 1'!AJ$4:CM$104,44,0),"0"),IFERROR(VLOOKUP($A59,'Season 2'!AK$4:CN$104,44,0),"0"),
IFERROR(VLOOKUP($A59,'Season 3'!AK$4:CN$104,44,0),"0"),IFERROR(VLOOKUP($A59,'Season 4'!AK$4:CN$104,44,0),"0"),
IFERROR(VLOOKUP($A59,'Season 5'!AK$4:CN$104,44,0),"0"),IFERROR(VLOOKUP($A59,'Season 6'!AK$4:CN$104,44,0),"0"),
IFERROR(VLOOKUP($A59,'Season 7'!AK$4:CN$104,44,0),"0"),IFERROR(VLOOKUP($A59,'Season 8'!AK$4:CN$104,44,0),"0"),
IFERROR(VLOOKUP($A59,'Season 9'!AK$4:CN$104,44,0),"0"),IFERROR(VLOOKUP($A59,'Season 10'!AK$4:CN$104,44,0),"0"),
IFERROR(VLOOKUP($A59,'Season 11'!AK$4:CN$104,44,0),"0"),IFERROR(VLOOKUP($A59,'Season 12'!AK$4:CN$104,44,0),"0"),
IFERROR(VLOOKUP($A59,'Season 13'!AK$4:CN$104,44,0),"0"),IFERROR(VLOOKUP($A59,'Season 14'!AK$4:CN$104,44,0),"0"),IFERROR(VLOOKUP($A59,'Season 15'!AK$4:CN$104,44,0),"0"),)</f>
        <v>0</v>
      </c>
      <c r="AR59" s="518">
        <f>SUM(IFERROR(VLOOKUP($A59,'Season 1'!AJ$4:CM$104,45,0),"0"),IFERROR(VLOOKUP($A59,'Season 2'!AK$4:CN$104,45,0),"0"),
IFERROR(VLOOKUP($A59,'Season 3'!AK$4:CN$104,45,0),"0"),IFERROR(VLOOKUP($A59,'Season 4'!AK$4:CN$104,45,0),"0"),
IFERROR(VLOOKUP($A59,'Season 5'!AK$4:CN$104,45,0),"0"),IFERROR(VLOOKUP($A59,'Season 6'!AK$4:CN$104,45,0),"0"),
IFERROR(VLOOKUP($A59,'Season 7'!AK$4:CN$104,45,0),"0"),IFERROR(VLOOKUP($A59,'Season 8'!AK$4:CN$104,45,0),"0"),
IFERROR(VLOOKUP($A59,'Season 9'!AK$4:CN$104,45,0),"0"),IFERROR(VLOOKUP($A59,'Season 10'!AK$4:CN$104,45,0),"0"),
IFERROR(VLOOKUP($A59,'Season 11'!AK$4:CN$104,45,0),"0"),IFERROR(VLOOKUP($A59,'Season 12'!AK$4:CN$104,45,0),"0"),
IFERROR(VLOOKUP($A59,'Season 13'!AK$4:CN$104,45,0),"0"),IFERROR(VLOOKUP($A59,'Season 14'!AK$4:CN$104,45,0),"0"),IFERROR(VLOOKUP($A59,'Season 15'!AK$4:CN$104,45,0),"0"),)</f>
        <v>0</v>
      </c>
      <c r="AS59" s="21">
        <f>SUM(IFERROR(VLOOKUP($A59,'Season 1'!AJ$4:CM$104,46,0),"0"),IFERROR(VLOOKUP($A59,'Season 2'!AK$4:CN$104,46,0),"0"),
IFERROR(VLOOKUP($A59,'Season 3'!AK$4:CN$104,46,0),"0"),IFERROR(VLOOKUP($A59,'Season 4'!AK$4:CN$104,46,0),"0"),
IFERROR(VLOOKUP($A59,'Season 5'!AK$4:CN$104,46,0),"0"),IFERROR(VLOOKUP($A59,'Season 6'!AK$4:CN$104,46,0),"0"),
IFERROR(VLOOKUP($A59,'Season 7'!AK$4:CN$104,46,0),"0"),IFERROR(VLOOKUP($A59,'Season 8'!AK$4:CN$104,46,0),"0"),
IFERROR(VLOOKUP($A59,'Season 9'!AK$4:CN$104,46,0),"0"),IFERROR(VLOOKUP($A59,'Season 10'!AK$4:CN$104,46,0),"0"),
IFERROR(VLOOKUP($A59,'Season 11'!AK$4:CN$104,46,0),"0"),IFERROR(VLOOKUP($A59,'Season 12'!AK$4:CN$104,46,0),"0"),
IFERROR(VLOOKUP($A59,'Season 13'!AK$4:CN$104,46,0),"0"),IFERROR(VLOOKUP($A59,'Season 14'!AK$4:CN$104,46,0),"0"),IFERROR(VLOOKUP($A59,'Season 15'!AK$4:CN$104,46,0),"0"),)</f>
        <v>0</v>
      </c>
      <c r="AT59" s="402">
        <f>SUM(IFERROR(VLOOKUP($A59,'Season 1'!AJ$4:CM$104,47,0),"0"),IFERROR(VLOOKUP($A59,'Season 2'!AK$4:CN$104,47,0),"0"),
IFERROR(VLOOKUP($A59,'Season 3'!AK$4:CN$104,47,0),"0"),IFERROR(VLOOKUP($A59,'Season 4'!AK$4:CN$104,47,0),"0"),
IFERROR(VLOOKUP($A59,'Season 5'!AK$4:CN$104,47,0),"0"),IFERROR(VLOOKUP($A59,'Season 6'!AK$4:CN$104,47,0),"0"),
IFERROR(VLOOKUP($A59,'Season 7'!AK$4:CN$104,47,0),"0"),IFERROR(VLOOKUP($A59,'Season 8'!AK$4:CN$104,47,0),"0"),
IFERROR(VLOOKUP($A59,'Season 9'!AK$4:CN$104,47,0),"0"),IFERROR(VLOOKUP($A59,'Season 10'!AK$4:CN$104,47,0),"0"),
IFERROR(VLOOKUP($A59,'Season 11'!AK$4:CN$104,47,0),"0"),IFERROR(VLOOKUP($A59,'Season 12'!AK$4:CN$104,47,0),"0"),
IFERROR(VLOOKUP($A59,'Season 13'!AK$4:CN$104,47,0),"0"),IFERROR(VLOOKUP($A59,'Season 14'!AK$4:CN$104,47,0),"0"),IFERROR(VLOOKUP($A59,'Season 15'!AK$4:CN$104,47,0),"0"),)</f>
        <v>0</v>
      </c>
      <c r="AU59" s="403">
        <f>SUM(IFERROR(VLOOKUP($A59,'Season 3'!AK$4:CN$104,48,0),"0"),IFERROR(VLOOKUP($A59,'Season 4'!AK$4:CN$104,48,0),"0"),
IFERROR(VLOOKUP($A59,'Season 5'!AK$4:CN$104,48,0),"0"),IFERROR(VLOOKUP($A59,'Season 6'!AK$4:CN$104,48,0),"0"),
IFERROR(VLOOKUP($A59,'Season 7'!AK$4:CN$104,48,0),"0"),IFERROR(VLOOKUP($A59,'Season 8'!AK$4:CN$104,48,0),"0"),
IFERROR(VLOOKUP($A59,'Season 9'!AK$4:CN$104,48,0),"0"),IFERROR(VLOOKUP($A59,'Season 10'!AK$4:CN$104,48,0),"0"),
IFERROR(VLOOKUP($A59,'Season 11'!AK$4:CN$104,48,0),"0"),IFERROR(VLOOKUP($A59,'Season 12'!AK$4:CN$104,48,0),"0"),
IFERROR(VLOOKUP($A59,'Season 13'!AK$4:CN$104,48,0),"0"),IFERROR(VLOOKUP($A59,'Season 14'!AK$4:CN$104,48,0),"0"),IFERROR(VLOOKUP($A59,'Season 15'!AK$4:CN$104,48,0),"0"),)</f>
        <v>0</v>
      </c>
      <c r="AV59" s="398">
        <f>SUM(IFERROR(VLOOKUP($A59,'Season 3'!AK$4:CN$104,49,0),"0"),IFERROR(VLOOKUP($A59,'Season 4'!AK$4:CN$104,49,0),"0"),
IFERROR(VLOOKUP($A59,'Season 5'!AK$4:CN$104,49,0),"0"),IFERROR(VLOOKUP($A59,'Season 6'!AK$4:CN$104,49,0),"0"),
IFERROR(VLOOKUP($A59,'Season 7'!AK$4:CN$104,49,0),"0"),IFERROR(VLOOKUP($A59,'Season 8'!AK$4:CN$104,49,0),"0"),
IFERROR(VLOOKUP($A59,'Season 9'!AK$4:CN$104,49,0),"0"),IFERROR(VLOOKUP($A59,'Season 10'!AK$4:CN$104,49,0),"0"),
IFERROR(VLOOKUP($A59,'Season 11'!AK$4:CN$104,49,0),"0"),IFERROR(VLOOKUP($A59,'Season 12'!AK$4:CN$104,49,0),"0"),
IFERROR(VLOOKUP($A59,'Season 13'!AK$4:CN$104,49,0),"0"),IFERROR(VLOOKUP($A59,'Season 14'!AK$4:CN$104,49,0),"0"),IFERROR(VLOOKUP($A59,'Season 15'!AK$4:CN$104,49,0),"0"),)</f>
        <v>0</v>
      </c>
      <c r="AW59" s="518">
        <f>SUM(IFERROR(VLOOKUP($A59,'Season 3'!AK$4:CN$104,50,0),"0"),IFERROR(VLOOKUP($A59,'Season 4'!AK$4:CN$104,50,0),"0"),
IFERROR(VLOOKUP($A59,'Season 5'!AK$4:CN$104,50,0),"0"),IFERROR(VLOOKUP($A59,'Season 6'!AK$4:CN$104,50,0),"0"),
IFERROR(VLOOKUP($A59,'Season 7'!AK$4:CN$104,50,0),"0"),IFERROR(VLOOKUP($A59,'Season 8'!AK$4:CN$104,50,0),"0"),
IFERROR(VLOOKUP($A59,'Season 9'!AK$4:CN$104,50,0),"0"),IFERROR(VLOOKUP($A59,'Season 10'!AK$4:CN$104,50,0),"0"),
IFERROR(VLOOKUP($A59,'Season 11'!AK$4:CN$104,50,0),"0"),IFERROR(VLOOKUP($A59,'Season 12'!AK$4:CN$104,50,0),"0"),
IFERROR(VLOOKUP($A59,'Season 13'!AK$4:CN$104,50,0),"0"),IFERROR(VLOOKUP($A59,'Season 14'!AK$4:CN$104,50,0),"0"),IFERROR(VLOOKUP($A59,'Season 15'!AK$4:CN$104,50,0),"0"),)</f>
        <v>0</v>
      </c>
      <c r="AX59" s="21">
        <f>SUM(IFERROR(VLOOKUP($A59,'Season 3'!AK$4:CN$104,51,0),"0"),IFERROR(VLOOKUP($A59,'Season 4'!AK$4:CN$104,51,0),"0"),
IFERROR(VLOOKUP($A59,'Season 5'!AK$4:CN$104,51,0),"0"),IFERROR(VLOOKUP($A59,'Season 6'!AK$4:CN$104,51,0),"0"),
IFERROR(VLOOKUP($A59,'Season 7'!AK$4:CN$104,51,0),"0"),IFERROR(VLOOKUP($A59,'Season 8'!AK$4:CN$104,51,0),"0"),
IFERROR(VLOOKUP($A59,'Season 9'!AK$4:CN$104,51,0),"0"),IFERROR(VLOOKUP($A59,'Season 10'!AK$4:CN$104,51,0),"0"),
IFERROR(VLOOKUP($A59,'Season 11'!AK$4:CN$104,51,0),"0"),IFERROR(VLOOKUP($A59,'Season 12'!AK$4:CN$104,51,0),"0"),
IFERROR(VLOOKUP($A59,'Season 13'!AK$4:CN$104,51,0),"0"),IFERROR(VLOOKUP($A59,'Season 14'!AK$4:CN$104,51,0),"0"),IFERROR(VLOOKUP($A59,'Season 15'!AK$4:CN$104,51,0),"0"),)</f>
        <v>0</v>
      </c>
      <c r="AY59" s="402">
        <f>SUM(IFERROR(VLOOKUP($A59,'Season 3'!AK$4:CN$104,52,0),"0"),IFERROR(VLOOKUP($A59,'Season 4'!AK$4:CN$104,52,0),"0"),
IFERROR(VLOOKUP($A59,'Season 5'!AK$4:CN$104,52,0),"0"),IFERROR(VLOOKUP($A59,'Season 6'!AK$4:CN$104,52,0),"0"),
IFERROR(VLOOKUP($A59,'Season 7'!AK$4:CN$104,52,0),"0"),IFERROR(VLOOKUP($A59,'Season 8'!AK$4:CN$104,52,0),"0"),
IFERROR(VLOOKUP($A59,'Season 9'!AK$4:CN$104,52,0),"0"),IFERROR(VLOOKUP($A59,'Season 10'!AK$4:CN$104,52,0),"0"),
IFERROR(VLOOKUP($A59,'Season 11'!AK$4:CN$104,52,0),"0"),IFERROR(VLOOKUP($A59,'Season 12'!AK$4:CN$104,52,0),"0"),
IFERROR(VLOOKUP($A59,'Season 13'!AK$4:CN$104,52,0),"0"),IFERROR(VLOOKUP($A59,'Season 14'!AK$4:CN$104,52,0),"0"),IFERROR(VLOOKUP($A59,'Season 15'!AK$4:CN$104,52,0),"0"),)</f>
        <v>0</v>
      </c>
      <c r="AZ59" s="403">
        <f>SUM(IFERROR(VLOOKUP($A59,'Season 1'!AJ$4:CM$104,38,0),"0"),IFERROR(VLOOKUP($A59,'Season 2'!AK$4:CN$104,48,0),"0"),)</f>
        <v>0</v>
      </c>
      <c r="BA59" s="398">
        <f>SUM(IFERROR(VLOOKUP($A59,'Season 1'!AJ$4:CM$104,39,0),"0"),IFERROR(VLOOKUP($A59,'Season 2'!AK$4:CN$104,49,0),"0"),)</f>
        <v>0</v>
      </c>
      <c r="BB59" s="518">
        <f>SUM(IFERROR(VLOOKUP($A59,'Season 1'!AJ$4:CM$104,40,0),"0"),IFERROR(VLOOKUP($A59,'Season 2'!AK$4:CN$104,50,0),"0"),)</f>
        <v>0</v>
      </c>
      <c r="BC59" s="21">
        <f>SUM(IFERROR(VLOOKUP($A59,'Season 1'!AJ$4:CM$104,41,0),"0"),IFERROR(VLOOKUP($A59,'Season 2'!AK$4:CN$104,51,0),"0"),)</f>
        <v>0</v>
      </c>
      <c r="BD59" s="402">
        <f>SUM(IFERROR(VLOOKUP($A59,'Season 1'!AJ$4:CM$104,42,0),"0"),IFERROR(VLOOKUP($A59,'Season 2'!AK$4:CN$104,52,0),"0"),)</f>
        <v>0</v>
      </c>
      <c r="BE59" s="561">
        <f>SUM(
IFERROR(VLOOKUP($A59,'Season 1'!AJ$4:CM$104,48,0),"0"),IFERROR(VLOOKUP($A59,'Season 2'!AK$4:CN$104,53,0),"0"),
IFERROR(VLOOKUP($A59,'Season 3'!AK$4:CN$104,53,0),"0"),IFERROR(VLOOKUP($A59,'Season 4'!AK$4:CN$104,53,0),"0"),
IFERROR(VLOOKUP($A59,'Season 5'!AK$4:CN$104,53,0),"0"),IFERROR(VLOOKUP($A59,'Season 6'!AK$4:CN$104,53,0),"0"),
IFERROR(VLOOKUP($A59,'Season 7'!AK$4:CN$104,53,0),"0"),IFERROR(VLOOKUP($A59,'Season 8'!AK$4:CN$104,53,0),"0"),
IFERROR(VLOOKUP($A59,'Season 9'!AK$4:CN$104,53,0),"0"),IFERROR(VLOOKUP($A59,'Season 10'!AK$4:CN$104,53,0),"0"),
IFERROR(VLOOKUP($A59,'Season 11'!AK$4:CN$104,53,0),"0"),IFERROR(VLOOKUP($A59,'Season 12'!AK$4:CN$104,53,0),"0"),
IFERROR(VLOOKUP($A59,'Season 13'!AK$4:CN$104,53,0),"0"),IFERROR(VLOOKUP($A59,'Season 14'!AK$4:CN$104,53,0),"0"),IFERROR(VLOOKUP($A59,'Season 15'!AK$4:CN$104,53,0),"0"),)</f>
        <v>0</v>
      </c>
      <c r="BF59" s="562">
        <f>SUM(
IFERROR(VLOOKUP($A59,'Season 1'!AJ$4:CM$104,49,0),"0"),IFERROR(VLOOKUP($A59,'Season 2'!AK$4:CN$104,54,0),"0"),
IFERROR(VLOOKUP($A59,'Season 3'!AK$4:CN$104,54,0),"0"),IFERROR(VLOOKUP($A59,'Season 4'!AK$4:CN$104,54,0),"0"),
IFERROR(VLOOKUP($A59,'Season 5'!AK$4:CN$104,54,0),"0"),IFERROR(VLOOKUP($A59,'Season 6'!AK$4:CN$104,54,0),"0"),
IFERROR(VLOOKUP($A59,'Season 7'!AK$4:CN$104,54,0),"0"),IFERROR(VLOOKUP($A59,'Season 8'!AK$4:CN$104,54,0),"0"),
IFERROR(VLOOKUP($A59,'Season 9'!AK$4:CN$104,54,0),"0"),IFERROR(VLOOKUP($A59,'Season 10'!AK$4:CN$104,54,0),"0"),
IFERROR(VLOOKUP($A59,'Season 11'!AK$4:CN$104,540),"0"),IFERROR(VLOOKUP($A59,'Season 12'!AK$4:CN$104,54,0),"0"),
IFERROR(VLOOKUP($A59,'Season 13'!AK$4:CN$104,54,0),"0"),IFERROR(VLOOKUP($A59,'Season 14'!AK$4:CN$104,54,0),"0"),IFERROR(VLOOKUP($A59,'Season 15'!AK$4:CN$104,54,0),"0"),)</f>
        <v>0</v>
      </c>
      <c r="BG59" s="529" t="e">
        <f t="shared" si="1"/>
        <v>#DIV/0!</v>
      </c>
      <c r="BI59" s="553"/>
      <c r="BJ59" s="553"/>
      <c r="BK59" s="553"/>
      <c r="BL59" s="553"/>
      <c r="BM59" s="553"/>
      <c r="BN59" s="553"/>
      <c r="BO59" s="169"/>
      <c r="BP59" s="169"/>
      <c r="BQ59" s="169"/>
      <c r="BR59" s="169"/>
      <c r="BS59" s="12" t="str">
        <f>IFERROR(VLOOKUP($A59,'Season 1'!$AJ$4:$CM$104,50,0),"0")</f>
        <v>0</v>
      </c>
      <c r="BT59" s="12" t="str">
        <f>IFERROR(VLOOKUP($A59,'Season 1'!$AJ$4:$CM$104,51,0),"0")</f>
        <v>0</v>
      </c>
      <c r="BU59" s="12" t="str">
        <f>IFERROR(VLOOKUP($A59,'Season 2'!$AK$4:$CN$104,55,0),"0")</f>
        <v>0</v>
      </c>
      <c r="BV59" s="12" t="str">
        <f>IFERROR(VLOOKUP($A59,'Season 2'!$AK$4:$CN$104,56,0),"0")</f>
        <v>0</v>
      </c>
      <c r="BW59" s="12" t="str">
        <f>IFERROR(VLOOKUP($A59,'Season 3'!$AK$4:$CN$104,55,0),"0")</f>
        <v>0</v>
      </c>
      <c r="BX59" s="12" t="str">
        <f>IFERROR(VLOOKUP($A59,'Season 3'!$AK$4:$CN$104,56,0),"0")</f>
        <v>0</v>
      </c>
      <c r="BY59" s="12" t="str">
        <f>IFERROR(VLOOKUP($A59,'Season 4'!$AK$4:$CN$104,55,0),"0")</f>
        <v>0</v>
      </c>
      <c r="BZ59" s="12" t="str">
        <f>IFERROR(VLOOKUP($A59,'Season 4'!$AK$4:$CN$104,56,0),"0")</f>
        <v>0</v>
      </c>
      <c r="CA59" s="12" t="str">
        <f>IFERROR(VLOOKUP($A59,'Season 5'!$AK$4:$CN$104,55,0),"0")</f>
        <v>0</v>
      </c>
      <c r="CB59" s="12" t="str">
        <f>IFERROR(VLOOKUP($A59,'Season 5'!$AK$4:$CN$104,56,0),"0")</f>
        <v>0</v>
      </c>
      <c r="CC59" s="12" t="str">
        <f>IFERROR(VLOOKUP($A59,'Season 6'!$AK$4:$CN$104,55,0),"0")</f>
        <v>0</v>
      </c>
      <c r="CD59" s="12" t="str">
        <f>IFERROR(VLOOKUP($A59,'Season 6'!$AK$4:$CN$104,56,0),"0")</f>
        <v>0</v>
      </c>
      <c r="CE59" s="12" t="str">
        <f>IFERROR(VLOOKUP($A59,'Season 7'!$AK$4:$CN$104,55,0),"0")</f>
        <v>0</v>
      </c>
      <c r="CF59" s="12" t="str">
        <f>IFERROR(VLOOKUP($A59,'Season 7'!$AK$4:$CN$104,56,0),"0")</f>
        <v>0</v>
      </c>
      <c r="CG59" s="12" t="str">
        <f>IFERROR(VLOOKUP($A59,'Season 8'!$AK$4:$CN$104,55,0),"0")</f>
        <v>0</v>
      </c>
      <c r="CH59" s="12" t="str">
        <f>IFERROR(VLOOKUP($A59,'Season 8'!$AK$4:$CN$104,56,0),"0")</f>
        <v>0</v>
      </c>
      <c r="CI59" s="12" t="str">
        <f>IFERROR(VLOOKUP($A59,'Season 9'!$AK$4:$CN$104,55,0),"0")</f>
        <v>0</v>
      </c>
      <c r="CJ59" s="12" t="str">
        <f>IFERROR(VLOOKUP($A59,'Season 9'!$AK$4:$CN$104,56,0),"0")</f>
        <v>0</v>
      </c>
      <c r="CK59" s="12" t="str">
        <f>IFERROR(VLOOKUP($A59,'Season 10'!$AK$4:$CN$104,55,0),"0")</f>
        <v>0</v>
      </c>
      <c r="CL59" s="12" t="str">
        <f>IFERROR(VLOOKUP($A59,'Season 10'!$AK$4:$CN$104,56,0),"0")</f>
        <v>0</v>
      </c>
      <c r="CM59" s="12" t="str">
        <f>IFERROR(VLOOKUP($A59,'Season 11'!$AK$4:$CN$104,55,0),"0")</f>
        <v>0</v>
      </c>
      <c r="CN59" s="12" t="str">
        <f>IFERROR(VLOOKUP($A59,'Season 11'!$AK$4:$CN$104,56,0),"0")</f>
        <v>0</v>
      </c>
      <c r="CO59" s="12" t="str">
        <f>IFERROR(VLOOKUP($A59,'Season 12'!$AK$4:$CN$104,55,0),"0")</f>
        <v>0</v>
      </c>
      <c r="CP59" s="12" t="str">
        <f>IFERROR(VLOOKUP($A59,'Season 12'!$AK$4:$CN$104,56,0),"0")</f>
        <v>0</v>
      </c>
      <c r="CQ59" s="12" t="str">
        <f>IFERROR(VLOOKUP($A59,'Season 13'!$AK$4:$CN$104,55,0),"0")</f>
        <v>0</v>
      </c>
      <c r="CR59" s="12" t="str">
        <f>IFERROR(VLOOKUP($A59,'Season 13'!$AK$4:$CN$104,56,0),"0")</f>
        <v>0</v>
      </c>
      <c r="CS59" s="12" t="str">
        <f>IFERROR(VLOOKUP($A59,'Season 14'!$AK$4:$CN$104,55,0),"0")</f>
        <v>0</v>
      </c>
      <c r="CT59" s="12" t="str">
        <f>IFERROR(VLOOKUP($A59,'Season 14'!$AK$4:$CN$104,56,0),"0")</f>
        <v>0</v>
      </c>
      <c r="CU59" s="12" t="str">
        <f>IFERROR(VLOOKUP($A59,'Season 15'!$AK$4:$CN$104,55,0),"0")</f>
        <v>0</v>
      </c>
      <c r="CV59" s="12" t="str">
        <f>IFERROR(VLOOKUP($A59,'Season 15'!$AK$4:$CN$104,56,0),"0")</f>
        <v>0</v>
      </c>
    </row>
    <row r="60" spans="1:100" x14ac:dyDescent="0.25">
      <c r="A60" s="2" t="s">
        <v>35</v>
      </c>
      <c r="B60" s="516" t="str">
        <f>IFERROR(VLOOKUP('Data Totals'!A60,'Season 1'!AJ$4:CH$104,2,FALSE),IFERROR(VLOOKUP('Data Totals'!A60,'Season 2'!AK$4:CI$104,2,FALSE),IFERROR(VLOOKUP('Data Totals'!A60,'Season 3'!AK$4:CI$104,2,FALSE),IFERROR(VLOOKUP('Data Totals'!A60,'Season 4'!AK$4:CI$104,2,FALSE),IFERROR(VLOOKUP('Data Totals'!A60,'Season 5'!AK$4:CI$104,2,FALSE),IFERROR(VLOOKUP('Data Totals'!A60,'Season 6'!AK$4:CI$104,2,FALSE),IFERROR(VLOOKUP('Data Totals'!A60,'Season 7'!AK$4:CI$104,2,FALSE),IFERROR(VLOOKUP('Data Totals'!A60,'Season 8'!AK$4:CI$104,2,FALSE),IFERROR(VLOOKUP('Data Totals'!A60,'Season 9'!AK$4:CI$104,2,FALSE),IFERROR(VLOOKUP('Data Totals'!A60,'Season 10'!AK$4:CI$104,2,FALSE),IFERROR(VLOOKUP('Data Totals'!A60,'Season 11'!AK$4:CI$104,2,FALSE),IFERROR(VLOOKUP('Data Totals'!A60,'Season 12'!AK$4:CI$104,2,FALSE),IFERROR(VLOOKUP('Data Totals'!A60,'Season 13'!AK$4:CI$104,2,FALSE),IFERROR(VLOOKUP('Data Totals'!A60,'Season 14'!AK$4:CI$104,2,FALSE),IFERROR(VLOOKUP('Data Totals'!A60,'Season 15'!AK$4:CI$104,2,FALSE),"N/A")))))))))))))))</f>
        <v>N/A</v>
      </c>
      <c r="C60" s="517" t="str">
        <f>IFERROR(VLOOKUP('Data Totals'!A60,'Season 1'!AJ$4:CH$104,3,FALSE),IFERROR(VLOOKUP('Data Totals'!A60,'Season 2'!AK$4:CI$104,3,FALSE),IFERROR(VLOOKUP('Data Totals'!A60,'Season 3'!AK$4:CI$104,3,FALSE),IFERROR(VLOOKUP('Data Totals'!A60,'Season 4'!AK$4:CI$104,3,FALSE),IFERROR(VLOOKUP('Data Totals'!A60,'Season 5'!AK$4:CI$104,3,FALSE),IFERROR(VLOOKUP('Data Totals'!A60,'Season 6'!AK$4:CI$104,3,FALSE),IFERROR(VLOOKUP('Data Totals'!A60,'Season 7'!AK$4:CI$104,3,FALSE),IFERROR(VLOOKUP('Data Totals'!A60,'Season 8'!AK$4:CI$104,3,FALSE),IFERROR(VLOOKUP('Data Totals'!A60,'Season 9'!AK$4:CI$104,3,FALSE),IFERROR(VLOOKUP('Data Totals'!A60,'Season 10'!AK$4:CI$104,3,FALSE),IFERROR(VLOOKUP('Data Totals'!A60,'Season 11'!AK$4:CI$104,3,FALSE),IFERROR(VLOOKUP('Data Totals'!A60,'Season 12'!AK$4:CI$104,3,FALSE),IFERROR(VLOOKUP('Data Totals'!A60,'Season 13'!AK$4:CI$104,3,FALSE),IFERROR(VLOOKUP('Data Totals'!A60,'Season 14'!AK$4:CI$104,3,FALSE),IFERROR(VLOOKUP('Data Totals'!A60,'Season 15'!AK$4:CI$104,3,FALSE),"N/A")))))))))))))))</f>
        <v>N/A</v>
      </c>
      <c r="D60" s="517" t="str">
        <f>IFERROR(VLOOKUP('Data Totals'!A60,'Season 15'!AK$4:CI$104,4,FALSE),IFERROR(VLOOKUP('Data Totals'!A60,'Season 14'!AK$4:CI$104,4,FALSE),IFERROR(VLOOKUP('Data Totals'!A60,'Season 13'!AK$4:CI$104,4,FALSE),IFERROR(VLOOKUP('Data Totals'!A60,'Season 12'!AK$4:CI$104,4,FALSE),IFERROR(VLOOKUP('Data Totals'!A60,'Season 11'!AK$4:CI$104,4,FALSE),IFERROR(VLOOKUP('Data Totals'!A60,'Season 10'!AK$4:CI$104,4,FALSE),IFERROR(VLOOKUP('Data Totals'!A60,'Season 9'!AK$4:CI$104,4,FALSE),IFERROR(VLOOKUP('Data Totals'!A60,'Season 8'!AK$4:CI$104,4,FALSE),IFERROR(VLOOKUP('Data Totals'!A60,'Season 7'!AK$4:CI$104,4,FALSE),IFERROR(VLOOKUP('Data Totals'!A60,'Season 6'!AK$4:CI$104,4,FALSE),IFERROR(VLOOKUP('Data Totals'!A60,'Season 5'!AK$4:CI$104,4,FALSE),IFERROR(VLOOKUP('Data Totals'!A60,'Season 4'!AK$4:CI$104,4,FALSE),IFERROR(VLOOKUP('Data Totals'!A60,'Season 3'!AK$4:CI$104,4,FALSE),IFERROR(VLOOKUP('Data Totals'!A60,'Season 2'!AK$4:CI$104,4,FALSE),IFERROR(VLOOKUP('Data Totals'!A60,'Season 1'!AJ$4:CH$104,4,FALSE),"N/A")))))))))))))))</f>
        <v>N/A</v>
      </c>
      <c r="E60" s="517" t="e">
        <f t="shared" si="0"/>
        <v>#VALUE!</v>
      </c>
      <c r="F60" s="398">
        <f>SUM(IFERROR(VLOOKUP(A60,BI$3:BN$152,2,0),"0"),
IFERROR(VLOOKUP(A60,'Season 1'!AJ$4:CM$104,7,0),"0"),IFERROR(VLOOKUP(A60,'Season 2'!AK$4:CN$104,7,0),"0"),
IFERROR(VLOOKUP(A60,'Season 3'!AK$4:CN$104,7,0),"0"),IFERROR(VLOOKUP(A60,'Season 4'!AK$4:CN$104,7,0),"0"),
IFERROR(VLOOKUP(A60,'Season 5'!AK$4:CN$104,7,0),"0"),IFERROR(VLOOKUP(A60,'Season 6'!AK$4:CN$104,7,0),"0"),
IFERROR(VLOOKUP(A60,'Season 7'!AK$4:CN$104,7,0),"0"),IFERROR(VLOOKUP(A60,'Season 8'!AK$4:CN$104,7,0),"0"),
IFERROR(VLOOKUP(A60,'Season 9'!AK$4:CN$104,7,0),"0"),IFERROR(VLOOKUP(A60,'Season 10'!AK$4:CN$104,7,0),"0"),
IFERROR(VLOOKUP(A60,'Season 11'!AK$4:CN$104,7,0),"0"),IFERROR(VLOOKUP(A60,'Season 12'!AK$4:CN$104,7,0),"0"),
IFERROR(VLOOKUP(A60,'Season 13'!AK$4:CN$104,7,0),"0"),IFERROR(VLOOKUP(A60,'Season 14'!AK$4:CN$104,7,0),"0"),IFERROR(VLOOKUP(A60,'Season 15'!AK$4:CN$104,7,0),"0"),)</f>
        <v>0</v>
      </c>
      <c r="G60" s="398">
        <f>SUM(
IFERROR(VLOOKUP(A60,'Season 1'!AJ$4:CM$104,8,0),"0"),IFERROR(VLOOKUP(A60,'Season 2'!AK$4:CN$104,8,0),"0"),
IFERROR(VLOOKUP(A60,'Season 3'!AK$4:CN$104,8,0),"0"),IFERROR(VLOOKUP(A60,'Season 4'!AK$4:CN$104,8,0),"0"),
IFERROR(VLOOKUP(A60,'Season 5'!AK$4:CN$104,8,0),"0"),IFERROR(VLOOKUP(A60,'Season 6'!AK$4:CN$104,8,0),"0"),
IFERROR(VLOOKUP(A60,'Season 7'!AK$4:CN$104,8,0),"0"),IFERROR(VLOOKUP(A60,'Season 8'!AK$4:CN$104,8,0),"0"),
IFERROR(VLOOKUP(A60,'Season 9'!AK$4:CN$104,8,0),"0"),IFERROR(VLOOKUP(A60,'Season 10'!AK$4:CN$104,8,0),"0"),
IFERROR(VLOOKUP(A60,'Season 11'!AK$4:CN$104,8,0),"0"),IFERROR(VLOOKUP(A60,'Season 12'!AK$4:CN$104,8,0),"0"),
IFERROR(VLOOKUP(A60,'Season 13'!AK$4:CN$104,8,0),"0"),IFERROR(VLOOKUP(A60,'Season 14'!AK$4:CN$104,8,0),"0"),IFERROR(VLOOKUP(A60,'Season 15'!AK$4:CN$104,8,0),"0"),)</f>
        <v>0</v>
      </c>
      <c r="H60" s="329">
        <f>SUM(
IFERROR(VLOOKUP(A60,'Season 1'!AJ$4:CM$104,9,0),"0"),IFERROR(VLOOKUP(A60,'Season 2'!AK$4:CN$104,9,0),"0"),
IFERROR(VLOOKUP(A60,'Season 3'!AK$4:CN$104,9,0),"0"),IFERROR(VLOOKUP(A60,'Season 4'!AK$4:CN$104,9,0),"0"),
IFERROR(VLOOKUP(A60,'Season 5'!AK$4:CN$104,9,0),"0"),IFERROR(VLOOKUP(A60,'Season 6'!AK$4:CN$104,9,0),"0"),
IFERROR(VLOOKUP(A60,'Season 7'!AK$4:CN$104,9,0),"0"),IFERROR(VLOOKUP(A60,'Season 8'!AK$4:CN$104,9,0),"0"),
IFERROR(VLOOKUP(A60,'Season 9'!AK$4:CN$104,9,0),"0"),IFERROR(VLOOKUP(A60,'Season 10'!AK$4:CN$104,9,0),"0"),
IFERROR(VLOOKUP(A60,'Season 11'!AK$4:CN$104,9,0),"0"),IFERROR(VLOOKUP(A60,'Season 12'!AK$4:CN$104,9,0),"0"),
IFERROR(VLOOKUP(A60,'Season 13'!AK$4:CN$104,9,0),"0"),IFERROR(VLOOKUP(A60,'Season 14'!AK$4:CN$104,9,0),"0"),IFERROR(VLOOKUP(A60,'Season 15'!AK$4:CN$104,9,0),"0"),)</f>
        <v>0</v>
      </c>
      <c r="I60" s="518">
        <f>SUM(
IFERROR(VLOOKUP(A60,'Season 1'!AJ$4:CM$104,10,0),"0"),IFERROR(VLOOKUP(A60,'Season 2'!AK$4:CN$104,10,0),"0"),
IFERROR(VLOOKUP(A60,'Season 3'!AK$4:CN$104,10,0),"0"),IFERROR(VLOOKUP(A60,'Season 4'!AK$4:CN$104,10,0),"0"),
IFERROR(VLOOKUP(A60,'Season 5'!AK$4:CN$104,10,0),"0"),IFERROR(VLOOKUP(A60,'Season 6'!AK$4:CN$104,10,0),"0"),
IFERROR(VLOOKUP(A60,'Season 7'!AK$4:CN$104,10,0),"0"),IFERROR(VLOOKUP(A60,'Season 8'!AK$4:CN$104,10,0),"0"),
IFERROR(VLOOKUP(A60,'Season 9'!AK$4:CN$104,10,0),"0"),IFERROR(VLOOKUP(A60,'Season 10'!AK$4:CN$104,10,0),"0"),
IFERROR(VLOOKUP(A60,'Season 11'!AK$4:CN$104,10,0),"0"),IFERROR(VLOOKUP(A60,'Season 12'!AK$4:CN$104,10,0),"0"),
IFERROR(VLOOKUP(A60,'Season 13'!AK$4:CN$104,10,0),"0"),IFERROR(VLOOKUP(A60,'Season 14'!AK$4:CN$104,10,0),"0"),IFERROR(VLOOKUP(A60,'Season 15'!AK$4:CN$104,10,0),"0"),)</f>
        <v>0</v>
      </c>
      <c r="J60" s="21">
        <f>SUM(IFERROR(VLOOKUP(A60,BI$3:BN$152,3,0),"0"),
IFERROR(VLOOKUP(A60,'Season 1'!AJ$4:CM$104,11,0),"0"),IFERROR(VLOOKUP(A60,'Season 2'!AK$4:CN$104,11,0),"0"),
IFERROR(VLOOKUP(A60,'Season 3'!AK$4:CN$104,11,0),"0"),IFERROR(VLOOKUP(A60,'Season 4'!AK$4:CN$104,11,0),"0"),
IFERROR(VLOOKUP(A60,'Season 5'!AK$4:CN$104,11,0),"0"),IFERROR(VLOOKUP(A60,'Season 6'!AK$4:CN$104,11,0),"0"),
IFERROR(VLOOKUP(A60,'Season 7'!AK$4:CN$104,11,0),"0"),IFERROR(VLOOKUP(A60,'Season 8'!AK$4:CN$104,11,0),"0"),
IFERROR(VLOOKUP(A60,'Season 9'!AK$4:CN$104,11,0),"0"),IFERROR(VLOOKUP(A60,'Season 10'!AK$4:CN$104,11,0),"0"),
IFERROR(VLOOKUP(A60,'Season 11'!AK$4:CN$104,11,0),"0"),IFERROR(VLOOKUP(A60,'Season 12'!AK$4:CN$104,11,0),"0"),
IFERROR(VLOOKUP(A60,'Season 13'!AK$4:CN$104,11,0),"0"),IFERROR(VLOOKUP(A60,'Season 14'!AK$4:CN$104,11,0),"0"),IFERROR(VLOOKUP(A60,'Season 15'!AK$4:CN$104,11,0),"0"),)</f>
        <v>0</v>
      </c>
      <c r="K60" s="402">
        <f>SUM(IFERROR(VLOOKUP($A60,BI$3:BN$152,4,0),"0"),
IFERROR(VLOOKUP($A60,'Season 1'!AJ$4:CM$104,12,0),"0"),IFERROR(VLOOKUP($A60,'Season 2'!AK$4:CN$104,12,0),"0"),
IFERROR(VLOOKUP($A60,'Season 3'!AK$4:CN$104,12,0),"0"),IFERROR(VLOOKUP($A60,'Season 4'!AK$4:CN$104,12,0),"0"),
IFERROR(VLOOKUP($A60,'Season 5'!AK$4:CN$104,12,0),"0"),IFERROR(VLOOKUP($A60,'Season 6'!AK$4:CN$104,12,0),"0"),
IFERROR(VLOOKUP($A60,'Season 7'!AK$4:CN$104,12,0),"0"),IFERROR(VLOOKUP($A60,'Season 8'!AK$4:CN$104,12,0),"0"),
IFERROR(VLOOKUP($A60,'Season 9'!AK$4:CN$104,12,0),"0"),IFERROR(VLOOKUP($A60,'Season 10'!AK$4:CN$104,12,0),"0"),
IFERROR(VLOOKUP($A60,'Season 11'!AK$4:CN$104,12,0),"0"),IFERROR(VLOOKUP($A60,'Season 12'!AK$4:CN$104,12,0),"0"),
IFERROR(VLOOKUP($A60,'Season 13'!AK$4:CN$104,12,0),"0"),IFERROR(VLOOKUP($A60,'Season 14'!AK$4:CN$104,12,0),"0"),IFERROR(VLOOKUP(A60,'Season 15'!AK$4:CN$104,12,0),"0"),)</f>
        <v>0</v>
      </c>
      <c r="L60" s="403">
        <f>SUM(
IFERROR(VLOOKUP($A60,'Season 1'!AJ$4:CM$104,13,0),"0"),IFERROR(VLOOKUP($A60,'Season 2'!AK$4:CN$104,13,0),"0"),
IFERROR(VLOOKUP($A60,'Season 3'!AK$4:CN$104,13,0),"0"),IFERROR(VLOOKUP($A60,'Season 4'!AK$4:CN$104,13,0),"0"),
IFERROR(VLOOKUP($A60,'Season 5'!AK$4:CN$104,13,0),"0"),IFERROR(VLOOKUP($A60,'Season 6'!AK$4:CN$104,13,0),"0"),
IFERROR(VLOOKUP($A60,'Season 7'!AK$4:CN$104,13,0),"0"),IFERROR(VLOOKUP($A60,'Season 8'!AK$4:CN$104,13,0),"0"),
IFERROR(VLOOKUP($A60,'Season 9'!AK$4:CN$104,13,0),"0"),IFERROR(VLOOKUP($A60,'Season 10'!AK$4:CN$104,13,0),"0"),
IFERROR(VLOOKUP($A60,'Season 11'!AK$4:CN$104,13,0),"0"),IFERROR(VLOOKUP($A60,'Season 12'!AK$4:CN$104,13,0),"0"),
IFERROR(VLOOKUP($A60,'Season 13'!AK$4:CN$104,13,0),"0"),IFERROR(VLOOKUP($A60,'Season 14'!AK$4:CN$104,13,0),"0"),IFERROR(VLOOKUP(A60,'Season 15'!AK$4:CN$104,13,0),"0"),)</f>
        <v>0</v>
      </c>
      <c r="M60" s="398">
        <f>SUM(
IFERROR(VLOOKUP($A60,'Season 1'!AJ$4:CM$104,14,0),"0"),IFERROR(VLOOKUP($A60,'Season 2'!AK$4:CN$104,14,0),"0"),
IFERROR(VLOOKUP($A60,'Season 3'!AK$4:CN$104,14,0),"0"),IFERROR(VLOOKUP($A60,'Season 4'!AK$4:CN$104,14,0),"0"),
IFERROR(VLOOKUP($A60,'Season 5'!AK$4:CN$104,14,0),"0"),IFERROR(VLOOKUP($A60,'Season 6'!AK$4:CN$104,14,0),"0"),
IFERROR(VLOOKUP($A60,'Season 7'!AK$4:CN$104,14,0),"0"),IFERROR(VLOOKUP($A60,'Season 8'!AK$4:CN$104,14,0),"0"),
IFERROR(VLOOKUP($A60,'Season 9'!AK$4:CN$104,14,0),"0"),IFERROR(VLOOKUP($A60,'Season 10'!AK$4:CN$104,14,0),"0"),
IFERROR(VLOOKUP($A60,'Season 11'!AK$4:CN$104,14,0),"0"),IFERROR(VLOOKUP($A60,'Season 12'!AK$4:CN$104,14,0),"0"),
IFERROR(VLOOKUP($A60,'Season 13'!AK$4:CN$104,14,0),"0"),IFERROR(VLOOKUP($A60,'Season 14'!AK$4:CN$104,14,0),"0"),IFERROR(VLOOKUP(A60,'Season 15'!AK$4:CN$104,14,0),"0"),)</f>
        <v>0</v>
      </c>
      <c r="N60" s="518">
        <f>SUM(
IFERROR(VLOOKUP($A60,'Season 1'!AJ$4:CM$104,15,0),"0"),IFERROR(VLOOKUP($A60,'Season 2'!AK$4:CN$104,15,0),"0"),
IFERROR(VLOOKUP($A60,'Season 3'!AK$4:CN$104,15,0),"0"),IFERROR(VLOOKUP($A60,'Season 4'!AK$4:CN$104,15,0),"0"),
IFERROR(VLOOKUP($A60,'Season 5'!AK$4:CN$104,15,0),"0"),IFERROR(VLOOKUP($A60,'Season 6'!AK$4:CN$104,15,0),"0"),
IFERROR(VLOOKUP($A60,'Season 7'!AK$4:CN$104,15,0),"0"),IFERROR(VLOOKUP($A60,'Season 8'!AK$4:CN$104,15,0),"0"),
IFERROR(VLOOKUP($A60,'Season 9'!AK$4:CN$104,15,0),"0"),IFERROR(VLOOKUP($A60,'Season 10'!AK$4:CN$104,15,0),"0"),
IFERROR(VLOOKUP($A60,'Season 11'!AK$4:CN$104,15,0),"0"),IFERROR(VLOOKUP($A60,'Season 12'!AK$4:CN$104,15,0),"0"),
IFERROR(VLOOKUP($A60,'Season 13'!AK$4:CN$104,15,0),"0"),IFERROR(VLOOKUP($A60,'Season 14'!AK$4:CN$104,15,0),"0"),IFERROR(VLOOKUP(A60,'Season 15'!AK$4:CN$104,15,0),"0"),)</f>
        <v>0</v>
      </c>
      <c r="O60" s="21">
        <f>SUM(
IFERROR(VLOOKUP($A60,'Season 1'!AJ$4:CM$104,16,0),"0"),IFERROR(VLOOKUP($A60,'Season 2'!AK$4:CN$104,16,0),"0"),
IFERROR(VLOOKUP($A60,'Season 3'!AK$4:CN$104,16,0),"0"),IFERROR(VLOOKUP($A60,'Season 4'!AK$4:CN$104,16,0),"0"),
IFERROR(VLOOKUP($A60,'Season 5'!AK$4:CN$104,16,0),"0"),IFERROR(VLOOKUP($A60,'Season 6'!AK$4:CN$104,16,0),"0"),
IFERROR(VLOOKUP($A60,'Season 7'!AK$4:CN$104,16,0),"0"),IFERROR(VLOOKUP($A60,'Season 8'!AK$4:CN$104,16,0),"0"),
IFERROR(VLOOKUP($A60,'Season 9'!AK$4:CN$104,16,0),"0"),IFERROR(VLOOKUP($A60,'Season 10'!AK$4:CN$104,16,0),"0"),
IFERROR(VLOOKUP($A60,'Season 11'!AK$4:CN$104,16,0),"0"),IFERROR(VLOOKUP($A60,'Season 12'!AK$4:CN$104,16,0),"0"),
IFERROR(VLOOKUP($A60,'Season 13'!AK$4:CN$104,16,0),"0"),IFERROR(VLOOKUP($A60,'Season 14'!AK$4:CN$104,16,0),"0"),IFERROR(VLOOKUP(A60,'Season 15'!AK$4:CN$104,16,0),"0"),)</f>
        <v>0</v>
      </c>
      <c r="P60" s="402">
        <f>SUM(
IFERROR(VLOOKUP($A60,'Season 1'!AJ$4:CM$104,17,0),"0"),IFERROR(VLOOKUP($A60,'Season 2'!AK$4:CN$104,17,0),"0"),
IFERROR(VLOOKUP($A60,'Season 3'!AK$4:CN$104,17,0),"0"),IFERROR(VLOOKUP($A60,'Season 4'!AK$4:CN$104,17,0),"0"),
IFERROR(VLOOKUP($A60,'Season 5'!AK$4:CN$104,17,0),"0"),IFERROR(VLOOKUP($A60,'Season 6'!AK$4:CN$104,17,0),"0"),
IFERROR(VLOOKUP($A60,'Season 7'!AK$4:CN$104,17,0),"0"),IFERROR(VLOOKUP($A60,'Season 8'!AK$4:CN$104,17,0),"0"),
IFERROR(VLOOKUP($A60,'Season 9'!AK$4:CN$104,17,0),"0"),IFERROR(VLOOKUP($A60,'Season 10'!AK$4:CN$104,17,0),"0"),
IFERROR(VLOOKUP($A60,'Season 11'!AK$4:CN$104,17,0),"0"),IFERROR(VLOOKUP($A60,'Season 12'!AK$4:CN$104,17,0),"0"),
IFERROR(VLOOKUP($A60,'Season 13'!AK$4:CN$104,17,0),"0"),IFERROR(VLOOKUP($A60,'Season 14'!AK$4:CN$104,17,0),"0"),IFERROR(VLOOKUP(A60,'Season 15'!AK$4:CN$104,17,0),"0"),)</f>
        <v>0</v>
      </c>
      <c r="Q60" s="403">
        <f>SUM(
IFERROR(VLOOKUP($A60,'Season 1'!AJ$4:CM$104,18,0),"0"),IFERROR(VLOOKUP($A60,'Season 2'!AK$4:CN$104,18,0),"0"),
IFERROR(VLOOKUP($A60,'Season 3'!AK$4:CN$104,18,0),"0"),IFERROR(VLOOKUP($A60,'Season 4'!AK$4:CN$104,18,0),"0"),
IFERROR(VLOOKUP($A60,'Season 5'!AK$4:CN$104,18,0),"0"),IFERROR(VLOOKUP($A60,'Season 6'!AK$4:CN$104,18,0),"0"),
IFERROR(VLOOKUP($A60,'Season 7'!AK$4:CN$104,18,0),"0"),IFERROR(VLOOKUP($A60,'Season 8'!AK$4:CN$104,18,0),"0"),
IFERROR(VLOOKUP($A60,'Season 9'!AK$4:CN$104,18,0),"0"),IFERROR(VLOOKUP($A60,'Season 10'!AK$4:CN$104,18,0),"0"),
IFERROR(VLOOKUP($A60,'Season 11'!AK$4:CN$104,18,0),"0"),IFERROR(VLOOKUP($A60,'Season 12'!AK$4:CN$104,18,0),"0"),
IFERROR(VLOOKUP($A60,'Season 13'!AK$4:CN$104,18,0),"0"),IFERROR(VLOOKUP($A60,'Season 14'!AK$4:CN$104,18,0),"0"),IFERROR(VLOOKUP(A60,'Season 15'!AK$4:CN$104,18,0),"0"),)</f>
        <v>0</v>
      </c>
      <c r="R60" s="398">
        <f>SUM(
IFERROR(VLOOKUP($A60,'Season 1'!AJ$4:CM$104,19,0),"0"),IFERROR(VLOOKUP($A60,'Season 2'!AK$4:CN$104,19,0),"0"),
IFERROR(VLOOKUP($A60,'Season 3'!AK$4:CN$104,19,0),"0"),IFERROR(VLOOKUP($A60,'Season 4'!AK$4:CN$104,19,0),"0"),
IFERROR(VLOOKUP($A60,'Season 5'!AK$4:CN$104,19,0),"0"),IFERROR(VLOOKUP($A60,'Season 6'!AK$4:CN$104,19,0),"0"),
IFERROR(VLOOKUP($A60,'Season 7'!AK$4:CN$104,19,0),"0"),IFERROR(VLOOKUP($A60,'Season 8'!AK$4:CN$104,19,0),"0"),
IFERROR(VLOOKUP($A60,'Season 9'!AK$4:CN$104,19,0),"0"),IFERROR(VLOOKUP($A60,'Season 10'!AK$4:CN$104,19,0),"0"),
IFERROR(VLOOKUP($A60,'Season 11'!AK$4:CN$104,19,0),"0"),IFERROR(VLOOKUP($A60,'Season 12'!AK$4:CN$104,19,0),"0"),
IFERROR(VLOOKUP($A60,'Season 13'!AK$4:CN$104,19,0),"0"),IFERROR(VLOOKUP($A60,'Season 14'!AK$4:CN$104,19,0),"0"),IFERROR(VLOOKUP(A60,'Season 15'!AK$4:CN$104,19,0),"0"),)</f>
        <v>0</v>
      </c>
      <c r="S60" s="518">
        <f>SUM(
IFERROR(VLOOKUP($A60,'Season 1'!AJ$4:CM$104,20,0),"0"),IFERROR(VLOOKUP($A60,'Season 2'!AK$4:CN$104,20,0),"0"),
IFERROR(VLOOKUP($A60,'Season 3'!AK$4:CN$104,20,0),"0"),IFERROR(VLOOKUP($A60,'Season 4'!AK$4:CN$104,20,0),"0"),
IFERROR(VLOOKUP($A60,'Season 5'!AK$4:CN$104,20,0),"0"),IFERROR(VLOOKUP($A60,'Season 6'!AK$4:CN$104,20,0),"0"),
IFERROR(VLOOKUP($A60,'Season 7'!AK$4:CN$104,20,0),"0"),IFERROR(VLOOKUP($A60,'Season 8'!AK$4:CN$104,20,0),"0"),
IFERROR(VLOOKUP($A60,'Season 9'!AK$4:CN$104,20,0),"0"),IFERROR(VLOOKUP($A60,'Season 10'!AK$4:CN$104,20,0),"0"),
IFERROR(VLOOKUP($A60,'Season 11'!AK$4:CN$104,20,0),"0"),IFERROR(VLOOKUP($A60,'Season 12'!AK$4:CN$104,20,0),"0"),
IFERROR(VLOOKUP($A60,'Season 13'!AK$4:CN$104,20,0),"0"),IFERROR(VLOOKUP($A60,'Season 14'!AK$4:CN$104,20,0),"0"),IFERROR(VLOOKUP(A60,'Season 15'!AK$4:CN$104,20,0),"0"),)</f>
        <v>0</v>
      </c>
      <c r="T60" s="21">
        <f>SUM(
IFERROR(VLOOKUP($A60,'Season 1'!AJ$4:CM$104,21,0),"0"),IFERROR(VLOOKUP($A60,'Season 2'!AK$4:CN$104,21,0),"0"),
IFERROR(VLOOKUP($A60,'Season 3'!AK$4:CN$104,21,0),"0"),IFERROR(VLOOKUP($A60,'Season 4'!AK$4:CN$104,21,0),"0"),
IFERROR(VLOOKUP($A60,'Season 5'!AK$4:CN$104,21,0),"0"),IFERROR(VLOOKUP($A60,'Season 6'!AK$4:CN$104,21,0),"0"),
IFERROR(VLOOKUP($A60,'Season 7'!AK$4:CN$104,21,0),"0"),IFERROR(VLOOKUP($A60,'Season 8'!AK$4:CN$104,21,0),"0"),
IFERROR(VLOOKUP($A60,'Season 9'!AK$4:CN$104,21,0),"0"),IFERROR(VLOOKUP($A60,'Season 10'!AK$4:CN$104,21,0),"0"),
IFERROR(VLOOKUP($A60,'Season 11'!AK$4:CN$104,21,0),"0"),IFERROR(VLOOKUP($A60,'Season 12'!AK$4:CN$104,21,0),"0"),
IFERROR(VLOOKUP($A60,'Season 13'!AK$4:CN$104,21,0),"0"),IFERROR(VLOOKUP($A60,'Season 14'!AK$4:CN$104,21,0),"0"),IFERROR(VLOOKUP(A60,'Season 15'!AK$4:CN$104,21,0),"0"),)</f>
        <v>0</v>
      </c>
      <c r="U60" s="402">
        <f>SUM(
IFERROR(VLOOKUP($A60,'Season 1'!AJ$4:CM$104,22,0),"0"),IFERROR(VLOOKUP($A60,'Season 2'!AK$4:CN$104,22,0),"0"),
IFERROR(VLOOKUP($A60,'Season 3'!AK$4:CN$104,22,0),"0"),IFERROR(VLOOKUP($A60,'Season 4'!AK$4:CN$104,22,0),"0"),
IFERROR(VLOOKUP($A60,'Season 5'!AK$4:CN$104,22,0),"0"),IFERROR(VLOOKUP($A60,'Season 6'!AK$4:CN$104,22,0),"0"),
IFERROR(VLOOKUP($A60,'Season 7'!AK$4:CN$104,22,0),"0"),IFERROR(VLOOKUP($A60,'Season 8'!AK$4:CN$104,22,0),"0"),
IFERROR(VLOOKUP($A60,'Season 9'!AK$4:CN$104,22,0),"0"),IFERROR(VLOOKUP($A60,'Season 10'!AK$4:CN$104,22,0),"0"),
IFERROR(VLOOKUP($A60,'Season 11'!AK$4:CN$104,22,0),"0"),IFERROR(VLOOKUP($A60,'Season 12'!AK$4:CN$104,22,0),"0"),
IFERROR(VLOOKUP($A60,'Season 13'!AK$4:CN$104,22,0),"0"),IFERROR(VLOOKUP($A60,'Season 14'!AK$4:CN$104,22,0),"0"),IFERROR(VLOOKUP(A60,'Season 15'!AK$4:CN$104,22,0),"0"),)</f>
        <v>0</v>
      </c>
      <c r="V60" s="403">
        <f>SUM(
IFERROR(VLOOKUP($A60,'Season 1'!AJ$4:CM$104,23,0),"0"),IFERROR(VLOOKUP($A60,'Season 2'!AK$4:CN$104,23,0),"0"),
IFERROR(VLOOKUP($A60,'Season 3'!AK$4:CN$104,23,0),"0"),IFERROR(VLOOKUP($A60,'Season 4'!AK$4:CN$104,23,0),"0"),
IFERROR(VLOOKUP($A60,'Season 5'!AK$4:CN$104,23,0),"0"),IFERROR(VLOOKUP($A60,'Season 6'!AK$4:CN$104,23,0),"0"),
IFERROR(VLOOKUP($A60,'Season 7'!AK$4:CN$104,23,0),"0"),IFERROR(VLOOKUP($A60,'Season 8'!AK$4:CN$104,23,0),"0"),
IFERROR(VLOOKUP($A60,'Season 9'!AK$4:CN$104,23,0),"0"),IFERROR(VLOOKUP($A60,'Season 10'!AK$4:CN$104,23,0),"0"),
IFERROR(VLOOKUP($A60,'Season 11'!AK$4:CN$104,23,0),"0"),IFERROR(VLOOKUP($A60,'Season 12'!AK$4:CN$104,23,0),"0"),
IFERROR(VLOOKUP($A60,'Season 13'!AK$4:CN$104,23,0),"0"),IFERROR(VLOOKUP($A60,'Season 14'!AK$4:CN$104,23,0),"0"),IFERROR(VLOOKUP($A60,'Season 15'!AK$4:CN$104,23,0),"0"),)</f>
        <v>0</v>
      </c>
      <c r="W60" s="398">
        <f>SUM(
IFERROR(VLOOKUP($A60,'Season 1'!AJ$4:CM$104,24,0),"0"),IFERROR(VLOOKUP($A60,'Season 2'!AK$4:CN$104,24,0),"0"),
IFERROR(VLOOKUP($A60,'Season 3'!AK$4:CN$104,24,0),"0"),IFERROR(VLOOKUP($A60,'Season 4'!AK$4:CN$104,24,0),"0"),
IFERROR(VLOOKUP($A60,'Season 5'!AK$4:CN$104,24,0),"0"),IFERROR(VLOOKUP($A60,'Season 6'!AK$4:CN$104,24,0),"0"),
IFERROR(VLOOKUP($A60,'Season 7'!AK$4:CN$104,24,0),"0"),IFERROR(VLOOKUP($A60,'Season 8'!AK$4:CN$104,24,0),"0"),
IFERROR(VLOOKUP($A60,'Season 9'!AK$4:CN$104,24,0),"0"),IFERROR(VLOOKUP($A60,'Season 10'!AK$4:CN$104,24,0),"0"),
IFERROR(VLOOKUP($A60,'Season 11'!AK$4:CN$104,24,0),"0"),IFERROR(VLOOKUP($A60,'Season 12'!AK$4:CN$104,24,0),"0"),
IFERROR(VLOOKUP($A60,'Season 13'!AK$4:CN$104,24,0),"0"),IFERROR(VLOOKUP($A60,'Season 14'!AK$4:CN$104,24,0),"0"),IFERROR(VLOOKUP($A60,'Season 15'!AK$4:CN$104,24,0),"0"),)</f>
        <v>0</v>
      </c>
      <c r="X60" s="518">
        <f>SUM(
IFERROR(VLOOKUP($A60,'Season 1'!AJ$4:CM$104,25,0),"0"),IFERROR(VLOOKUP($A60,'Season 2'!AK$4:CN$104,25,0),"0"),
IFERROR(VLOOKUP($A60,'Season 3'!AK$4:CN$104,25,0),"0"),IFERROR(VLOOKUP($A60,'Season 4'!AK$4:CN$104,25,0),"0"),
IFERROR(VLOOKUP($A60,'Season 5'!AK$4:CN$104,25,0),"0"),IFERROR(VLOOKUP($A60,'Season 6'!AK$4:CN$104,25,0),"0"),
IFERROR(VLOOKUP($A60,'Season 7'!AK$4:CN$104,25,0),"0"),IFERROR(VLOOKUP($A60,'Season 8'!AK$4:CN$104,25,0),"0"),
IFERROR(VLOOKUP($A60,'Season 9'!AK$4:CN$104,25,0),"0"),IFERROR(VLOOKUP($A60,'Season 10'!AK$4:CN$104,25,0),"0"),
IFERROR(VLOOKUP($A60,'Season 11'!AK$4:CN$104,25,0),"0"),IFERROR(VLOOKUP($A60,'Season 12'!AK$4:CN$104,25,0),"0"),
IFERROR(VLOOKUP($A60,'Season 13'!AK$4:CN$104,25,0),"0"),IFERROR(VLOOKUP($A60,'Season 14'!AK$4:CN$104,25,0),"0"),IFERROR(VLOOKUP($A60,'Season 15'!AK$4:CN$104,25,0),"0"),)</f>
        <v>0</v>
      </c>
      <c r="Y60" s="21">
        <f>SUM(
IFERROR(VLOOKUP($A60,'Season 1'!AJ$4:CM$104,26,0),"0"),IFERROR(VLOOKUP($A60,'Season 2'!AK$4:CN$104,26,0),"0"),
IFERROR(VLOOKUP($A60,'Season 3'!AK$4:CN$104,26,0),"0"),IFERROR(VLOOKUP($A60,'Season 4'!AK$4:CN$104,26,0),"0"),
IFERROR(VLOOKUP($A60,'Season 5'!AK$4:CN$104,26,0),"0"),IFERROR(VLOOKUP($A60,'Season 6'!AK$4:CN$104,26,0),"0"),
IFERROR(VLOOKUP($A60,'Season 7'!AK$4:CN$104,26,0),"0"),IFERROR(VLOOKUP($A60,'Season 8'!AK$4:CN$104,26,0),"0"),
IFERROR(VLOOKUP($A60,'Season 9'!AK$4:CN$104,26,0),"0"),IFERROR(VLOOKUP($A60,'Season 10'!AK$4:CN$104,26,0),"0"),
IFERROR(VLOOKUP($A60,'Season 11'!AK$4:CN$104,26,0),"0"),IFERROR(VLOOKUP($A60,'Season 12'!AK$4:CN$104,26,0),"0"),
IFERROR(VLOOKUP($A60,'Season 13'!AK$4:CN$104,26,0),"0"),IFERROR(VLOOKUP($A60,'Season 14'!AK$4:CN$104,26,0),"0"),IFERROR(VLOOKUP($A60,'Season 15'!AK$4:CN$104,26,0),"0"),)</f>
        <v>0</v>
      </c>
      <c r="Z60" s="402">
        <f>SUM(
IFERROR(VLOOKUP($A60,'Season 1'!AJ$4:CM$104,27,0),"0"),IFERROR(VLOOKUP($A60,'Season 2'!AK$4:CN$104,27,0),"0"),
IFERROR(VLOOKUP($A60,'Season 3'!AK$4:CN$104,27,0),"0"),IFERROR(VLOOKUP($A60,'Season 4'!AK$4:CN$104,27,0),"0"),
IFERROR(VLOOKUP($A60,'Season 5'!AK$4:CN$104,27,0),"0"),IFERROR(VLOOKUP($A60,'Season 6'!AK$4:CN$104,27,0),"0"),
IFERROR(VLOOKUP($A60,'Season 7'!AK$4:CN$104,27,0),"0"),IFERROR(VLOOKUP($A60,'Season 8'!AK$4:CN$104,27,0),"0"),
IFERROR(VLOOKUP($A60,'Season 9'!AK$4:CN$104,27,0),"0"),IFERROR(VLOOKUP($A60,'Season 10'!AK$4:CN$104,27,0),"0"),
IFERROR(VLOOKUP($A60,'Season 11'!AK$4:CN$104,27,0),"0"),IFERROR(VLOOKUP($A60,'Season 12'!AK$4:CN$104,27,0),"0"),
IFERROR(VLOOKUP($A60,'Season 13'!AK$4:CN$104,27,0),"0"),IFERROR(VLOOKUP($A60,'Season 14'!AK$4:CN$104,27,0),"0"),IFERROR(VLOOKUP($A60,'Season 15'!AK$4:CN$104,27,0),"0"),)</f>
        <v>0</v>
      </c>
      <c r="AA60" s="403">
        <f>SUM(
IFERROR(VLOOKUP($A60,'Season 1'!AJ$4:CM$104,28,0),"0"),IFERROR(VLOOKUP($A60,'Season 2'!AK$4:CN$104,28,0),"0"),
IFERROR(VLOOKUP($A60,'Season 3'!AK$4:CN$104,28,0),"0"),IFERROR(VLOOKUP($A60,'Season 4'!AK$4:CN$104,28,0),"0"),
IFERROR(VLOOKUP($A60,'Season 5'!AK$4:CN$104,28,0),"0"),IFERROR(VLOOKUP($A60,'Season 6'!AK$4:CN$104,28,0),"0"),
IFERROR(VLOOKUP($A60,'Season 7'!AK$4:CN$104,28,0),"0"),IFERROR(VLOOKUP($A60,'Season 8'!AK$4:CN$104,28,0),"0"),
IFERROR(VLOOKUP($A60,'Season 9'!AK$4:CN$104,28,0),"0"),IFERROR(VLOOKUP($A60,'Season 10'!AK$4:CN$104,28,0),"0"),
IFERROR(VLOOKUP($A60,'Season 11'!AK$4:CN$104,28,0),"0"),IFERROR(VLOOKUP($A60,'Season 12'!AK$4:CN$104,28,0),"0"),
IFERROR(VLOOKUP($A60,'Season 13'!AK$4:CN$104,28,0),"0"),IFERROR(VLOOKUP($A60,'Season 14'!AK$4:CN$104,28,0),"0"),IFERROR(VLOOKUP($A60,'Season 15'!AK$4:CN$104,28,0),"0"),)</f>
        <v>0</v>
      </c>
      <c r="AB60" s="398">
        <f>SUM(
IFERROR(VLOOKUP($A60,'Season 1'!AJ$4:CM$104,29,0),"0"),IFERROR(VLOOKUP($A60,'Season 2'!AK$4:CN$104,29,0),"0"),
IFERROR(VLOOKUP($A60,'Season 3'!AK$4:CN$104,29,0),"0"),IFERROR(VLOOKUP($A60,'Season 4'!AK$4:CN$104,29,0),"0"),
IFERROR(VLOOKUP($A60,'Season 5'!AK$4:CN$104,29,0),"0"),IFERROR(VLOOKUP($A60,'Season 6'!AK$4:CN$104,29,0),"0"),
IFERROR(VLOOKUP($A60,'Season 7'!AK$4:CN$104,29,0),"0"),IFERROR(VLOOKUP($A60,'Season 8'!AK$4:CN$104,29,0),"0"),
IFERROR(VLOOKUP($A60,'Season 9'!AK$4:CN$104,29,0),"0"),IFERROR(VLOOKUP($A60,'Season 10'!AK$4:CN$104,29,0),"0"),
IFERROR(VLOOKUP($A60,'Season 11'!AK$4:CN$104,29,0),"0"),IFERROR(VLOOKUP($A60,'Season 12'!AK$4:CN$104,29,0),"0"),
IFERROR(VLOOKUP($A60,'Season 13'!AK$4:CN$104,29,0),"0"),IFERROR(VLOOKUP($A60,'Season 14'!AK$4:CN$104,29,0),"0"),IFERROR(VLOOKUP($A60,'Season 15'!AK$4:CN$104,29,0),"0"),)</f>
        <v>0</v>
      </c>
      <c r="AC60" s="518">
        <f>SUM(
IFERROR(VLOOKUP($A60,'Season 1'!AJ$4:CM$104,30,0),"0"),IFERROR(VLOOKUP($A60,'Season 2'!AK$4:CN$104,30,0),"0"),
IFERROR(VLOOKUP($A60,'Season 3'!AK$4:CN$104,30,0),"0"),IFERROR(VLOOKUP($A60,'Season 4'!AK$4:CN$104,30,0),"0"),
IFERROR(VLOOKUP($A60,'Season 5'!AK$4:CN$104,30,0),"0"),IFERROR(VLOOKUP($A60,'Season 6'!AK$4:CN$104,30,0),"0"),
IFERROR(VLOOKUP($A60,'Season 7'!AK$4:CN$104,30,0),"0"),IFERROR(VLOOKUP($A60,'Season 8'!AK$4:CN$104,30,0),"0"),
IFERROR(VLOOKUP($A60,'Season 9'!AK$4:CN$104,30,0),"0"),IFERROR(VLOOKUP($A60,'Season 10'!AK$4:CN$104,30,0),"0"),
IFERROR(VLOOKUP($A60,'Season 11'!AK$4:CN$104,30,0),"0"),IFERROR(VLOOKUP($A60,'Season 12'!AK$4:CN$104,30,0),"0"),
IFERROR(VLOOKUP($A60,'Season 13'!AK$4:CN$104,30,0),"0"),IFERROR(VLOOKUP($A60,'Season 14'!AK$4:CN$104,30,0),"0"),IFERROR(VLOOKUP($A60,'Season 15'!AK$4:CN$104,30,0),"0"),)</f>
        <v>0</v>
      </c>
      <c r="AD60" s="21">
        <f>SUM(
IFERROR(VLOOKUP($A60,'Season 1'!AJ$4:CM$104,31,0),"0"),IFERROR(VLOOKUP($A60,'Season 2'!AK$4:CN$104,31,0),"0"),
IFERROR(VLOOKUP($A60,'Season 3'!AK$4:CN$104,31,0),"0"),IFERROR(VLOOKUP($A60,'Season 4'!AK$4:CN$104,31,0),"0"),
IFERROR(VLOOKUP($A60,'Season 5'!AK$4:CN$104,31,0),"0"),IFERROR(VLOOKUP($A60,'Season 6'!AK$4:CN$104,31,0),"0"),
IFERROR(VLOOKUP($A60,'Season 7'!AK$4:CN$104,31,0),"0"),IFERROR(VLOOKUP($A60,'Season 8'!AK$4:CN$104,31,0),"0"),
IFERROR(VLOOKUP($A60,'Season 9'!AK$4:CN$104,31,0),"0"),IFERROR(VLOOKUP($A60,'Season 10'!AK$4:CN$104,31,0),"0"),
IFERROR(VLOOKUP($A60,'Season 11'!AK$4:CN$104,31,0),"0"),IFERROR(VLOOKUP($A60,'Season 12'!AK$4:CN$104,31,0),"0"),
IFERROR(VLOOKUP($A60,'Season 13'!AK$4:CN$104,31,0),"0"),IFERROR(VLOOKUP($A60,'Season 14'!AK$4:CN$104,31,0),"0"),IFERROR(VLOOKUP($A60,'Season 15'!AK$4:CN$104,31,0),"0"),)</f>
        <v>0</v>
      </c>
      <c r="AE60" s="402">
        <f>SUM(
IFERROR(VLOOKUP($A60,'Season 1'!AJ$4:CM$104,32,0),"0"),IFERROR(VLOOKUP($A60,'Season 2'!AK$4:CN$104,32,0),"0"),
IFERROR(VLOOKUP($A60,'Season 3'!AK$4:CN$104,32,0),"0"),IFERROR(VLOOKUP($A60,'Season 4'!AK$4:CN$104,32,0),"0"),
IFERROR(VLOOKUP($A60,'Season 5'!AK$4:CN$104,32,0),"0"),IFERROR(VLOOKUP($A60,'Season 6'!AK$4:CN$104,32,0),"0"),
IFERROR(VLOOKUP($A60,'Season 7'!AK$4:CN$104,32,0),"0"),IFERROR(VLOOKUP($A60,'Season 8'!AK$4:CN$104,32,0),"0"),
IFERROR(VLOOKUP($A60,'Season 9'!AK$4:CN$104,32,0),"0"),IFERROR(VLOOKUP($A60,'Season 10'!AK$4:CN$104,32,0),"0"),
IFERROR(VLOOKUP($A60,'Season 11'!AK$4:CN$104,32,0),"0"),IFERROR(VLOOKUP($A60,'Season 12'!AK$4:CN$104,32,0),"0"),
IFERROR(VLOOKUP($A60,'Season 13'!AK$4:CN$104,32,0),"0"),IFERROR(VLOOKUP($A60,'Season 14'!AK$4:CN$104,32,0),"0"),IFERROR(VLOOKUP($A60,'Season 15'!AK$4:CN$104,32,0),"0"),)</f>
        <v>0</v>
      </c>
      <c r="AF60" s="403">
        <f>SUM(IFERROR(VLOOKUP($A60,'Season 2'!AK$4:CN$104,33,0),"0"),
IFERROR(VLOOKUP($A60,'Season 3'!AK$4:CN$104,33,0),"0"),IFERROR(VLOOKUP($A60,'Season 4'!AK$4:CN$104,33,0),"0"),
IFERROR(VLOOKUP($A60,'Season 5'!AK$4:CN$104,33,0),"0"),IFERROR(VLOOKUP($A60,'Season 6'!AK$4:CN$104,33,0),"0"),
IFERROR(VLOOKUP($A60,'Season 7'!AK$4:CN$104,33,0),"0"),IFERROR(VLOOKUP($A60,'Season 8'!AK$4:CN$104,33,0),"0"),
IFERROR(VLOOKUP($A60,'Season 9'!AK$4:CN$104,33,0),"0"),IFERROR(VLOOKUP($A60,'Season 10'!AK$4:CN$104,33,0),"0"),
IFERROR(VLOOKUP($A60,'Season 11'!AK$4:CN$104,33,0),"0"),IFERROR(VLOOKUP($A60,'Season 12'!AK$4:CN$104,33,0),"0"),
IFERROR(VLOOKUP($A60,'Season 13'!AK$4:CN$104,33,0),"0"),IFERROR(VLOOKUP($A60,'Season 14'!AK$4:CN$104,33,0),"0"),IFERROR(VLOOKUP($A60,'Season 15'!AK$4:CN$104,33,0),"0"),)</f>
        <v>0</v>
      </c>
      <c r="AG60" s="398">
        <f>SUM(IFERROR(VLOOKUP($A60,'Season 2'!AK$4:CN$104,34,0),"0"),
IFERROR(VLOOKUP($A60,'Season 3'!AK$4:CN$104,34,0),"0"),IFERROR(VLOOKUP($A60,'Season 4'!AK$4:CN$104,34,0),"0"),
IFERROR(VLOOKUP($A60,'Season 5'!AK$4:CN$104,34,0),"0"),IFERROR(VLOOKUP($A60,'Season 6'!AK$4:CN$104,34,0),"0"),
IFERROR(VLOOKUP($A60,'Season 7'!AK$4:CN$104,34,0),"0"),IFERROR(VLOOKUP($A60,'Season 8'!AK$4:CN$104,34,0),"0"),
IFERROR(VLOOKUP($A60,'Season 9'!AK$4:CN$104,34,0),"0"),IFERROR(VLOOKUP($A60,'Season 10'!AK$4:CN$104,34,0),"0"),
IFERROR(VLOOKUP($A60,'Season 11'!AK$4:CN$104,34,0),"0"),IFERROR(VLOOKUP($A60,'Season 12'!AK$4:CN$104,34,0),"0"),
IFERROR(VLOOKUP($A60,'Season 13'!AK$4:CN$104,34,0),"0"),IFERROR(VLOOKUP($A60,'Season 14'!AK$4:CN$104,34,0),"0"),IFERROR(VLOOKUP($A60,'Season 15'!AK$4:CN$104,34,0),"0"),)</f>
        <v>0</v>
      </c>
      <c r="AH60" s="518">
        <f>SUM(IFERROR(VLOOKUP($A60,'Season 2'!AK$4:CN$104,35,0),"0"),
IFERROR(VLOOKUP($A60,'Season 3'!AK$4:CN$104,35,0),"0"),IFERROR(VLOOKUP($A60,'Season 4'!AK$4:CN$104,35,0),"0"),
IFERROR(VLOOKUP($A60,'Season 5'!AK$4:CN$104,35,0),"0"),IFERROR(VLOOKUP($A60,'Season 6'!AK$4:CN$104,35,0),"0"),
IFERROR(VLOOKUP($A60,'Season 7'!AK$4:CN$104,35,0),"0"),IFERROR(VLOOKUP($A60,'Season 8'!AK$4:CN$104,35,0),"0"),
IFERROR(VLOOKUP($A60,'Season 9'!AK$4:CN$104,35,0),"0"),IFERROR(VLOOKUP($A60,'Season 10'!AK$4:CN$104,35,0),"0"),
IFERROR(VLOOKUP($A60,'Season 11'!AK$4:CN$104,35,0),"0"),IFERROR(VLOOKUP($A60,'Season 12'!AK$4:CN$104,35,0),"0"),
IFERROR(VLOOKUP($A60,'Season 13'!AK$4:CN$104,35,0),"0"),IFERROR(VLOOKUP($A60,'Season 14'!AK$4:CN$104,35,0),"0"),IFERROR(VLOOKUP($A60,'Season 15'!AK$4:CN$104,35,0),"0"),)</f>
        <v>0</v>
      </c>
      <c r="AI60" s="21">
        <f>SUM(IFERROR(VLOOKUP($A60,'Season 2'!AK$4:CN$104,36,0),"0"),
IFERROR(VLOOKUP($A60,'Season 3'!AK$4:CN$104,36,0),"0"),IFERROR(VLOOKUP($A60,'Season 4'!AK$4:CN$104,36,0),"0"),
IFERROR(VLOOKUP($A60,'Season 5'!AK$4:CN$104,36,0),"0"),IFERROR(VLOOKUP($A60,'Season 6'!AK$4:CN$104,36,0),"0"),
IFERROR(VLOOKUP($A60,'Season 7'!AK$4:CN$104,36,0),"0"),IFERROR(VLOOKUP($A60,'Season 8'!AK$4:CN$104,36,0),"0"),
IFERROR(VLOOKUP($A60,'Season 9'!AK$4:CN$104,36,0),"0"),IFERROR(VLOOKUP($A60,'Season 10'!AK$4:CN$104,36,0),"0"),
IFERROR(VLOOKUP($A60,'Season 11'!AK$4:CN$104,36,0),"0"),IFERROR(VLOOKUP($A60,'Season 12'!AK$4:CN$104,36,0),"0"),
IFERROR(VLOOKUP($A60,'Season 13'!AK$4:CN$104,36,0),"0"),IFERROR(VLOOKUP($A60,'Season 14'!AK$4:CN$104,36,0),"0"),IFERROR(VLOOKUP($A60,'Season 15'!AK$4:CN$104,36,0),"0"),)</f>
        <v>0</v>
      </c>
      <c r="AJ60" s="402">
        <f>SUM(IFERROR(VLOOKUP($A60,'Season 2'!AK$4:CN$104,37,0),"0"),
IFERROR(VLOOKUP($A60,'Season 3'!AK$4:CN$104,37,0),"0"),IFERROR(VLOOKUP($A60,'Season 4'!AK$4:CN$104,37,0),"0"),
IFERROR(VLOOKUP($A60,'Season 5'!AK$4:CN$104,37,0),"0"),IFERROR(VLOOKUP($A60,'Season 6'!AK$4:CN$104,37,0),"0"),
IFERROR(VLOOKUP($A60,'Season 7'!AK$4:CN$104,37,0),"0"),IFERROR(VLOOKUP($A60,'Season 8'!AK$4:CN$104,37,0),"0"),
IFERROR(VLOOKUP($A60,'Season 9'!AK$4:CN$104,37,0),"0"),IFERROR(VLOOKUP($A60,'Season 10'!AK$4:CN$104,37,0),"0"),
IFERROR(VLOOKUP($A60,'Season 11'!AK$4:CN$104,37,0),"0"),IFERROR(VLOOKUP($A60,'Season 12'!AK$4:CN$104,37,0),"0"),
IFERROR(VLOOKUP($A60,'Season 13'!AK$4:CN$104,37,0),"0"),IFERROR(VLOOKUP($A60,'Season 14'!AK$4:CN$104,37,0),"0"),IFERROR(VLOOKUP($A60,'Season 15'!AK$4:CN$104,37,0),"0"),)</f>
        <v>0</v>
      </c>
      <c r="AK60" s="403">
        <f>SUM(IFERROR(VLOOKUP($A60,'Season 1'!AJ$4:CM$104,33,0),"0"),IFERROR(VLOOKUP($A60,'Season 2'!AK$4:CN$104,38,0),"0"),
IFERROR(VLOOKUP($A60,'Season 3'!AK$4:CN$104,38,0),"0"),IFERROR(VLOOKUP($A60,'Season 4'!AK$4:CN$104,38,0),"0"),
IFERROR(VLOOKUP($A60,'Season 5'!AK$4:CN$104,38,0),"0"),IFERROR(VLOOKUP($A60,'Season 6'!AK$4:CN$104,38,0),"0"),
IFERROR(VLOOKUP($A60,'Season 7'!AK$4:CN$104,38,0),"0"),IFERROR(VLOOKUP($A60,'Season 8'!AK$4:CN$104,38,0),"0"),
IFERROR(VLOOKUP($A60,'Season 9'!AK$4:CN$104,38,0),"0"),IFERROR(VLOOKUP($A60,'Season 10'!AK$4:CN$104,38,0),"0"),
IFERROR(VLOOKUP($A60,'Season 11'!AK$4:CN$104,38,0),"0"),IFERROR(VLOOKUP($A60,'Season 12'!AK$4:CN$104,38,0),"0"),
IFERROR(VLOOKUP($A60,'Season 13'!AK$4:CN$104,38,0),"0"),IFERROR(VLOOKUP($A60,'Season 14'!AK$4:CN$104,38,0),"0"),IFERROR(VLOOKUP($A60,'Season 15'!AK$4:CN$104,38,0),"0"),)</f>
        <v>0</v>
      </c>
      <c r="AL60" s="398">
        <f>SUM(IFERROR(VLOOKUP($A60,'Season 1'!AJ$4:CM$104,34,0),"0"),IFERROR(VLOOKUP($A60,'Season 2'!AK$4:CN$104,39,0),"0"),
IFERROR(VLOOKUP($A60,'Season 3'!AK$4:CN$104,39,0),"0"),IFERROR(VLOOKUP($A60,'Season 4'!AK$4:CN$104,39,0),"0"),
IFERROR(VLOOKUP($A60,'Season 5'!AK$4:CN$104,39,0),"0"),IFERROR(VLOOKUP($A60,'Season 6'!AK$4:CN$104,39,0),"0"),
IFERROR(VLOOKUP($A60,'Season 7'!AK$4:CN$104,39,0),"0"),IFERROR(VLOOKUP($A60,'Season 8'!AK$4:CN$104,39,0),"0"),
IFERROR(VLOOKUP($A60,'Season 9'!AK$4:CN$104,39,0),"0"),IFERROR(VLOOKUP($A60,'Season 10'!AK$4:CN$104,39,0),"0"),
IFERROR(VLOOKUP($A60,'Season 11'!AK$4:CN$104,39,0),"0"),IFERROR(VLOOKUP($A60,'Season 12'!AK$4:CN$104,39,0),"0"),
IFERROR(VLOOKUP($A60,'Season 13'!AK$4:CN$104,39,0),"0"),IFERROR(VLOOKUP($A60,'Season 14'!AK$4:CN$104,39,0),"0"),IFERROR(VLOOKUP($A60,'Season 15'!AK$4:CN$104,39,0),"0"),)</f>
        <v>0</v>
      </c>
      <c r="AM60" s="518">
        <f>SUM(IFERROR(VLOOKUP($A60,'Season 1'!AJ$4:CM$104,35,0),"0"),IFERROR(VLOOKUP($A60,'Season 2'!AK$4:CN$104,40,0),"0"),
IFERROR(VLOOKUP($A60,'Season 3'!AK$4:CN$104,40,0),"0"),IFERROR(VLOOKUP($A60,'Season 4'!AK$4:CN$104,40,0),"0"),
IFERROR(VLOOKUP($A60,'Season 5'!AK$4:CN$104,40,0),"0"),IFERROR(VLOOKUP($A60,'Season 6'!AK$4:CN$104,40,0),"0"),
IFERROR(VLOOKUP($A60,'Season 7'!AK$4:CN$104,40,0),"0"),IFERROR(VLOOKUP($A60,'Season 8'!AK$4:CN$104,40,0),"0"),
IFERROR(VLOOKUP($A60,'Season 9'!AK$4:CN$104,40,0),"0"),IFERROR(VLOOKUP($A60,'Season 10'!AK$4:CN$104,40,0),"0"),
IFERROR(VLOOKUP($A60,'Season 11'!AK$4:CN$104,40,0),"0"),IFERROR(VLOOKUP($A60,'Season 12'!AK$4:CN$104,40,0),"0"),
IFERROR(VLOOKUP($A60,'Season 13'!AK$4:CN$104,40,0),"0"),IFERROR(VLOOKUP($A60,'Season 14'!AK$4:CN$104,40,0),"0"),IFERROR(VLOOKUP($A60,'Season 15'!AK$4:CN$104,40,0),"0"),)</f>
        <v>0</v>
      </c>
      <c r="AN60" s="21">
        <f>SUM(IFERROR(VLOOKUP($A60,'Season 1'!AJ$4:CM$104,36,0),"0"),IFERROR(VLOOKUP($A60,'Season 2'!AK$4:CN$104,41,0),"0"),
IFERROR(VLOOKUP($A60,'Season 3'!AK$4:CN$104,41,0),"0"),IFERROR(VLOOKUP($A60,'Season 4'!AK$4:CN$104,41,0),"0"),
IFERROR(VLOOKUP($A60,'Season 5'!AK$4:CN$104,41,0),"0"),IFERROR(VLOOKUP($A60,'Season 6'!AK$4:CN$104,41,0),"0"),
IFERROR(VLOOKUP($A60,'Season 7'!AK$4:CN$104,41,0),"0"),IFERROR(VLOOKUP($A60,'Season 8'!AK$4:CN$104,41,0),"0"),
IFERROR(VLOOKUP($A60,'Season 9'!AK$4:CN$104,41,0),"0"),IFERROR(VLOOKUP($A60,'Season 10'!AK$4:CN$104,41,0),"0"),
IFERROR(VLOOKUP($A60,'Season 11'!AK$4:CN$104,41,0),"0"),IFERROR(VLOOKUP($A60,'Season 12'!AK$4:CN$104,41,0),"0"),
IFERROR(VLOOKUP($A60,'Season 13'!AK$4:CN$104,41,0),"0"),IFERROR(VLOOKUP($A60,'Season 14'!AK$4:CN$104,41,0),"0"),IFERROR(VLOOKUP($A60,'Season 15'!AK$4:CN$104,41,0),"0"),)</f>
        <v>0</v>
      </c>
      <c r="AO60" s="402">
        <f>SUM(IFERROR(VLOOKUP($A60,'Season 1'!AJ$4:CM$104,37,0),"0"),IFERROR(VLOOKUP($A60,'Season 2'!AK$4:CN$104,42,0),"0"),
IFERROR(VLOOKUP($A60,'Season 3'!AK$4:CN$104,42,0),"0"),IFERROR(VLOOKUP($A60,'Season 4'!AK$4:CN$104,42,0),"0"),
IFERROR(VLOOKUP($A60,'Season 5'!AK$4:CN$104,42,0),"0"),IFERROR(VLOOKUP($A60,'Season 6'!AK$4:CN$104,42,0),"0"),
IFERROR(VLOOKUP($A60,'Season 7'!AK$4:CN$104,42,0),"0"),IFERROR(VLOOKUP($A60,'Season 8'!AK$4:CN$104,42,0),"0"),
IFERROR(VLOOKUP($A60,'Season 9'!AK$4:CN$104,42,0),"0"),IFERROR(VLOOKUP($A60,'Season 10'!AK$4:CN$104,42,0),"0"),
IFERROR(VLOOKUP($A60,'Season 11'!AK$4:CN$104,42,0),"0"),IFERROR(VLOOKUP($A60,'Season 12'!AK$4:CN$104,42,0),"0"),
IFERROR(VLOOKUP($A60,'Season 13'!AK$4:CN$104,42,0),"0"),IFERROR(VLOOKUP($A60,'Season 14'!AK$4:CN$104,42,0),"0"),IFERROR(VLOOKUP($A60,'Season 15'!AK$4:CN$104,42,0),"0"),)</f>
        <v>0</v>
      </c>
      <c r="AP60" s="403">
        <f>SUM(IFERROR(VLOOKUP($A60,'Season 1'!AJ$4:CM$104,43,0),"0"),IFERROR(VLOOKUP($A60,'Season 2'!AK$4:CN$104,43,0),"0"),
IFERROR(VLOOKUP($A60,'Season 3'!AK$4:CN$104,43,0),"0"),IFERROR(VLOOKUP($A60,'Season 4'!AK$4:CN$104,43,0),"0"),
IFERROR(VLOOKUP($A60,'Season 5'!AK$4:CN$104,43,0),"0"),IFERROR(VLOOKUP($A60,'Season 6'!AK$4:CN$104,43,0),"0"),
IFERROR(VLOOKUP($A60,'Season 7'!AK$4:CN$104,43,0),"0"),IFERROR(VLOOKUP($A60,'Season 8'!AK$4:CN$104,43,0),"0"),
IFERROR(VLOOKUP($A60,'Season 9'!AK$4:CN$104,43,0),"0"),IFERROR(VLOOKUP($A60,'Season 10'!AK$4:CN$104,43,0),"0"),
IFERROR(VLOOKUP($A60,'Season 11'!AK$4:CN$104,43,0),"0"),IFERROR(VLOOKUP($A60,'Season 12'!AK$4:CN$104,43,0),"0"),
IFERROR(VLOOKUP($A60,'Season 13'!AK$4:CN$104,43,0),"0"),IFERROR(VLOOKUP($A60,'Season 14'!AK$4:CN$104,43,0),"0"),IFERROR(VLOOKUP($A60,'Season 15'!AK$4:CN$104,43,0),"0"),)</f>
        <v>0</v>
      </c>
      <c r="AQ60" s="398">
        <f>SUM(IFERROR(VLOOKUP($A60,'Season 1'!AJ$4:CM$104,44,0),"0"),IFERROR(VLOOKUP($A60,'Season 2'!AK$4:CN$104,44,0),"0"),
IFERROR(VLOOKUP($A60,'Season 3'!AK$4:CN$104,44,0),"0"),IFERROR(VLOOKUP($A60,'Season 4'!AK$4:CN$104,44,0),"0"),
IFERROR(VLOOKUP($A60,'Season 5'!AK$4:CN$104,44,0),"0"),IFERROR(VLOOKUP($A60,'Season 6'!AK$4:CN$104,44,0),"0"),
IFERROR(VLOOKUP($A60,'Season 7'!AK$4:CN$104,44,0),"0"),IFERROR(VLOOKUP($A60,'Season 8'!AK$4:CN$104,44,0),"0"),
IFERROR(VLOOKUP($A60,'Season 9'!AK$4:CN$104,44,0),"0"),IFERROR(VLOOKUP($A60,'Season 10'!AK$4:CN$104,44,0),"0"),
IFERROR(VLOOKUP($A60,'Season 11'!AK$4:CN$104,44,0),"0"),IFERROR(VLOOKUP($A60,'Season 12'!AK$4:CN$104,44,0),"0"),
IFERROR(VLOOKUP($A60,'Season 13'!AK$4:CN$104,44,0),"0"),IFERROR(VLOOKUP($A60,'Season 14'!AK$4:CN$104,44,0),"0"),IFERROR(VLOOKUP($A60,'Season 15'!AK$4:CN$104,44,0),"0"),)</f>
        <v>0</v>
      </c>
      <c r="AR60" s="518">
        <f>SUM(IFERROR(VLOOKUP($A60,'Season 1'!AJ$4:CM$104,45,0),"0"),IFERROR(VLOOKUP($A60,'Season 2'!AK$4:CN$104,45,0),"0"),
IFERROR(VLOOKUP($A60,'Season 3'!AK$4:CN$104,45,0),"0"),IFERROR(VLOOKUP($A60,'Season 4'!AK$4:CN$104,45,0),"0"),
IFERROR(VLOOKUP($A60,'Season 5'!AK$4:CN$104,45,0),"0"),IFERROR(VLOOKUP($A60,'Season 6'!AK$4:CN$104,45,0),"0"),
IFERROR(VLOOKUP($A60,'Season 7'!AK$4:CN$104,45,0),"0"),IFERROR(VLOOKUP($A60,'Season 8'!AK$4:CN$104,45,0),"0"),
IFERROR(VLOOKUP($A60,'Season 9'!AK$4:CN$104,45,0),"0"),IFERROR(VLOOKUP($A60,'Season 10'!AK$4:CN$104,45,0),"0"),
IFERROR(VLOOKUP($A60,'Season 11'!AK$4:CN$104,45,0),"0"),IFERROR(VLOOKUP($A60,'Season 12'!AK$4:CN$104,45,0),"0"),
IFERROR(VLOOKUP($A60,'Season 13'!AK$4:CN$104,45,0),"0"),IFERROR(VLOOKUP($A60,'Season 14'!AK$4:CN$104,45,0),"0"),IFERROR(VLOOKUP($A60,'Season 15'!AK$4:CN$104,45,0),"0"),)</f>
        <v>0</v>
      </c>
      <c r="AS60" s="21">
        <f>SUM(IFERROR(VLOOKUP($A60,'Season 1'!AJ$4:CM$104,46,0),"0"),IFERROR(VLOOKUP($A60,'Season 2'!AK$4:CN$104,46,0),"0"),
IFERROR(VLOOKUP($A60,'Season 3'!AK$4:CN$104,46,0),"0"),IFERROR(VLOOKUP($A60,'Season 4'!AK$4:CN$104,46,0),"0"),
IFERROR(VLOOKUP($A60,'Season 5'!AK$4:CN$104,46,0),"0"),IFERROR(VLOOKUP($A60,'Season 6'!AK$4:CN$104,46,0),"0"),
IFERROR(VLOOKUP($A60,'Season 7'!AK$4:CN$104,46,0),"0"),IFERROR(VLOOKUP($A60,'Season 8'!AK$4:CN$104,46,0),"0"),
IFERROR(VLOOKUP($A60,'Season 9'!AK$4:CN$104,46,0),"0"),IFERROR(VLOOKUP($A60,'Season 10'!AK$4:CN$104,46,0),"0"),
IFERROR(VLOOKUP($A60,'Season 11'!AK$4:CN$104,46,0),"0"),IFERROR(VLOOKUP($A60,'Season 12'!AK$4:CN$104,46,0),"0"),
IFERROR(VLOOKUP($A60,'Season 13'!AK$4:CN$104,46,0),"0"),IFERROR(VLOOKUP($A60,'Season 14'!AK$4:CN$104,46,0),"0"),IFERROR(VLOOKUP($A60,'Season 15'!AK$4:CN$104,46,0),"0"),)</f>
        <v>0</v>
      </c>
      <c r="AT60" s="402">
        <f>SUM(IFERROR(VLOOKUP($A60,'Season 1'!AJ$4:CM$104,47,0),"0"),IFERROR(VLOOKUP($A60,'Season 2'!AK$4:CN$104,47,0),"0"),
IFERROR(VLOOKUP($A60,'Season 3'!AK$4:CN$104,47,0),"0"),IFERROR(VLOOKUP($A60,'Season 4'!AK$4:CN$104,47,0),"0"),
IFERROR(VLOOKUP($A60,'Season 5'!AK$4:CN$104,47,0),"0"),IFERROR(VLOOKUP($A60,'Season 6'!AK$4:CN$104,47,0),"0"),
IFERROR(VLOOKUP($A60,'Season 7'!AK$4:CN$104,47,0),"0"),IFERROR(VLOOKUP($A60,'Season 8'!AK$4:CN$104,47,0),"0"),
IFERROR(VLOOKUP($A60,'Season 9'!AK$4:CN$104,47,0),"0"),IFERROR(VLOOKUP($A60,'Season 10'!AK$4:CN$104,47,0),"0"),
IFERROR(VLOOKUP($A60,'Season 11'!AK$4:CN$104,47,0),"0"),IFERROR(VLOOKUP($A60,'Season 12'!AK$4:CN$104,47,0),"0"),
IFERROR(VLOOKUP($A60,'Season 13'!AK$4:CN$104,47,0),"0"),IFERROR(VLOOKUP($A60,'Season 14'!AK$4:CN$104,47,0),"0"),IFERROR(VLOOKUP($A60,'Season 15'!AK$4:CN$104,47,0),"0"),)</f>
        <v>0</v>
      </c>
      <c r="AU60" s="403">
        <f>SUM(IFERROR(VLOOKUP($A60,'Season 3'!AK$4:CN$104,48,0),"0"),IFERROR(VLOOKUP($A60,'Season 4'!AK$4:CN$104,48,0),"0"),
IFERROR(VLOOKUP($A60,'Season 5'!AK$4:CN$104,48,0),"0"),IFERROR(VLOOKUP($A60,'Season 6'!AK$4:CN$104,48,0),"0"),
IFERROR(VLOOKUP($A60,'Season 7'!AK$4:CN$104,48,0),"0"),IFERROR(VLOOKUP($A60,'Season 8'!AK$4:CN$104,48,0),"0"),
IFERROR(VLOOKUP($A60,'Season 9'!AK$4:CN$104,48,0),"0"),IFERROR(VLOOKUP($A60,'Season 10'!AK$4:CN$104,48,0),"0"),
IFERROR(VLOOKUP($A60,'Season 11'!AK$4:CN$104,48,0),"0"),IFERROR(VLOOKUP($A60,'Season 12'!AK$4:CN$104,48,0),"0"),
IFERROR(VLOOKUP($A60,'Season 13'!AK$4:CN$104,48,0),"0"),IFERROR(VLOOKUP($A60,'Season 14'!AK$4:CN$104,48,0),"0"),IFERROR(VLOOKUP($A60,'Season 15'!AK$4:CN$104,48,0),"0"),)</f>
        <v>0</v>
      </c>
      <c r="AV60" s="398">
        <f>SUM(IFERROR(VLOOKUP($A60,'Season 3'!AK$4:CN$104,49,0),"0"),IFERROR(VLOOKUP($A60,'Season 4'!AK$4:CN$104,49,0),"0"),
IFERROR(VLOOKUP($A60,'Season 5'!AK$4:CN$104,49,0),"0"),IFERROR(VLOOKUP($A60,'Season 6'!AK$4:CN$104,49,0),"0"),
IFERROR(VLOOKUP($A60,'Season 7'!AK$4:CN$104,49,0),"0"),IFERROR(VLOOKUP($A60,'Season 8'!AK$4:CN$104,49,0),"0"),
IFERROR(VLOOKUP($A60,'Season 9'!AK$4:CN$104,49,0),"0"),IFERROR(VLOOKUP($A60,'Season 10'!AK$4:CN$104,49,0),"0"),
IFERROR(VLOOKUP($A60,'Season 11'!AK$4:CN$104,49,0),"0"),IFERROR(VLOOKUP($A60,'Season 12'!AK$4:CN$104,49,0),"0"),
IFERROR(VLOOKUP($A60,'Season 13'!AK$4:CN$104,49,0),"0"),IFERROR(VLOOKUP($A60,'Season 14'!AK$4:CN$104,49,0),"0"),IFERROR(VLOOKUP($A60,'Season 15'!AK$4:CN$104,49,0),"0"),)</f>
        <v>0</v>
      </c>
      <c r="AW60" s="518">
        <f>SUM(IFERROR(VLOOKUP($A60,'Season 3'!AK$4:CN$104,50,0),"0"),IFERROR(VLOOKUP($A60,'Season 4'!AK$4:CN$104,50,0),"0"),
IFERROR(VLOOKUP($A60,'Season 5'!AK$4:CN$104,50,0),"0"),IFERROR(VLOOKUP($A60,'Season 6'!AK$4:CN$104,50,0),"0"),
IFERROR(VLOOKUP($A60,'Season 7'!AK$4:CN$104,50,0),"0"),IFERROR(VLOOKUP($A60,'Season 8'!AK$4:CN$104,50,0),"0"),
IFERROR(VLOOKUP($A60,'Season 9'!AK$4:CN$104,50,0),"0"),IFERROR(VLOOKUP($A60,'Season 10'!AK$4:CN$104,50,0),"0"),
IFERROR(VLOOKUP($A60,'Season 11'!AK$4:CN$104,50,0),"0"),IFERROR(VLOOKUP($A60,'Season 12'!AK$4:CN$104,50,0),"0"),
IFERROR(VLOOKUP($A60,'Season 13'!AK$4:CN$104,50,0),"0"),IFERROR(VLOOKUP($A60,'Season 14'!AK$4:CN$104,50,0),"0"),IFERROR(VLOOKUP($A60,'Season 15'!AK$4:CN$104,50,0),"0"),)</f>
        <v>0</v>
      </c>
      <c r="AX60" s="21">
        <f>SUM(IFERROR(VLOOKUP($A60,'Season 3'!AK$4:CN$104,51,0),"0"),IFERROR(VLOOKUP($A60,'Season 4'!AK$4:CN$104,51,0),"0"),
IFERROR(VLOOKUP($A60,'Season 5'!AK$4:CN$104,51,0),"0"),IFERROR(VLOOKUP($A60,'Season 6'!AK$4:CN$104,51,0),"0"),
IFERROR(VLOOKUP($A60,'Season 7'!AK$4:CN$104,51,0),"0"),IFERROR(VLOOKUP($A60,'Season 8'!AK$4:CN$104,51,0),"0"),
IFERROR(VLOOKUP($A60,'Season 9'!AK$4:CN$104,51,0),"0"),IFERROR(VLOOKUP($A60,'Season 10'!AK$4:CN$104,51,0),"0"),
IFERROR(VLOOKUP($A60,'Season 11'!AK$4:CN$104,51,0),"0"),IFERROR(VLOOKUP($A60,'Season 12'!AK$4:CN$104,51,0),"0"),
IFERROR(VLOOKUP($A60,'Season 13'!AK$4:CN$104,51,0),"0"),IFERROR(VLOOKUP($A60,'Season 14'!AK$4:CN$104,51,0),"0"),IFERROR(VLOOKUP($A60,'Season 15'!AK$4:CN$104,51,0),"0"),)</f>
        <v>0</v>
      </c>
      <c r="AY60" s="402">
        <f>SUM(IFERROR(VLOOKUP($A60,'Season 3'!AK$4:CN$104,52,0),"0"),IFERROR(VLOOKUP($A60,'Season 4'!AK$4:CN$104,52,0),"0"),
IFERROR(VLOOKUP($A60,'Season 5'!AK$4:CN$104,52,0),"0"),IFERROR(VLOOKUP($A60,'Season 6'!AK$4:CN$104,52,0),"0"),
IFERROR(VLOOKUP($A60,'Season 7'!AK$4:CN$104,52,0),"0"),IFERROR(VLOOKUP($A60,'Season 8'!AK$4:CN$104,52,0),"0"),
IFERROR(VLOOKUP($A60,'Season 9'!AK$4:CN$104,52,0),"0"),IFERROR(VLOOKUP($A60,'Season 10'!AK$4:CN$104,52,0),"0"),
IFERROR(VLOOKUP($A60,'Season 11'!AK$4:CN$104,52,0),"0"),IFERROR(VLOOKUP($A60,'Season 12'!AK$4:CN$104,52,0),"0"),
IFERROR(VLOOKUP($A60,'Season 13'!AK$4:CN$104,52,0),"0"),IFERROR(VLOOKUP($A60,'Season 14'!AK$4:CN$104,52,0),"0"),IFERROR(VLOOKUP($A60,'Season 15'!AK$4:CN$104,52,0),"0"),)</f>
        <v>0</v>
      </c>
      <c r="AZ60" s="403">
        <f>SUM(IFERROR(VLOOKUP($A60,'Season 1'!AJ$4:CM$104,38,0),"0"),IFERROR(VLOOKUP($A60,'Season 2'!AK$4:CN$104,48,0),"0"),)</f>
        <v>0</v>
      </c>
      <c r="BA60" s="398">
        <f>SUM(IFERROR(VLOOKUP($A60,'Season 1'!AJ$4:CM$104,39,0),"0"),IFERROR(VLOOKUP($A60,'Season 2'!AK$4:CN$104,49,0),"0"),)</f>
        <v>0</v>
      </c>
      <c r="BB60" s="518">
        <f>SUM(IFERROR(VLOOKUP($A60,'Season 1'!AJ$4:CM$104,40,0),"0"),IFERROR(VLOOKUP($A60,'Season 2'!AK$4:CN$104,50,0),"0"),)</f>
        <v>0</v>
      </c>
      <c r="BC60" s="21">
        <f>SUM(IFERROR(VLOOKUP($A60,'Season 1'!AJ$4:CM$104,41,0),"0"),IFERROR(VLOOKUP($A60,'Season 2'!AK$4:CN$104,51,0),"0"),)</f>
        <v>0</v>
      </c>
      <c r="BD60" s="402">
        <f>SUM(IFERROR(VLOOKUP($A60,'Season 1'!AJ$4:CM$104,42,0),"0"),IFERROR(VLOOKUP($A60,'Season 2'!AK$4:CN$104,52,0),"0"),)</f>
        <v>0</v>
      </c>
      <c r="BE60" s="561">
        <f>SUM(
IFERROR(VLOOKUP($A60,'Season 1'!AJ$4:CM$104,48,0),"0"),IFERROR(VLOOKUP($A60,'Season 2'!AK$4:CN$104,53,0),"0"),
IFERROR(VLOOKUP($A60,'Season 3'!AK$4:CN$104,53,0),"0"),IFERROR(VLOOKUP($A60,'Season 4'!AK$4:CN$104,53,0),"0"),
IFERROR(VLOOKUP($A60,'Season 5'!AK$4:CN$104,53,0),"0"),IFERROR(VLOOKUP($A60,'Season 6'!AK$4:CN$104,53,0),"0"),
IFERROR(VLOOKUP($A60,'Season 7'!AK$4:CN$104,53,0),"0"),IFERROR(VLOOKUP($A60,'Season 8'!AK$4:CN$104,53,0),"0"),
IFERROR(VLOOKUP($A60,'Season 9'!AK$4:CN$104,53,0),"0"),IFERROR(VLOOKUP($A60,'Season 10'!AK$4:CN$104,53,0),"0"),
IFERROR(VLOOKUP($A60,'Season 11'!AK$4:CN$104,53,0),"0"),IFERROR(VLOOKUP($A60,'Season 12'!AK$4:CN$104,53,0),"0"),
IFERROR(VLOOKUP($A60,'Season 13'!AK$4:CN$104,53,0),"0"),IFERROR(VLOOKUP($A60,'Season 14'!AK$4:CN$104,53,0),"0"),IFERROR(VLOOKUP($A60,'Season 15'!AK$4:CN$104,53,0),"0"),)</f>
        <v>0</v>
      </c>
      <c r="BF60" s="562">
        <f>SUM(
IFERROR(VLOOKUP($A60,'Season 1'!AJ$4:CM$104,49,0),"0"),IFERROR(VLOOKUP($A60,'Season 2'!AK$4:CN$104,54,0),"0"),
IFERROR(VLOOKUP($A60,'Season 3'!AK$4:CN$104,54,0),"0"),IFERROR(VLOOKUP($A60,'Season 4'!AK$4:CN$104,54,0),"0"),
IFERROR(VLOOKUP($A60,'Season 5'!AK$4:CN$104,54,0),"0"),IFERROR(VLOOKUP($A60,'Season 6'!AK$4:CN$104,54,0),"0"),
IFERROR(VLOOKUP($A60,'Season 7'!AK$4:CN$104,54,0),"0"),IFERROR(VLOOKUP($A60,'Season 8'!AK$4:CN$104,54,0),"0"),
IFERROR(VLOOKUP($A60,'Season 9'!AK$4:CN$104,54,0),"0"),IFERROR(VLOOKUP($A60,'Season 10'!AK$4:CN$104,54,0),"0"),
IFERROR(VLOOKUP($A60,'Season 11'!AK$4:CN$104,540),"0"),IFERROR(VLOOKUP($A60,'Season 12'!AK$4:CN$104,54,0),"0"),
IFERROR(VLOOKUP($A60,'Season 13'!AK$4:CN$104,54,0),"0"),IFERROR(VLOOKUP($A60,'Season 14'!AK$4:CN$104,54,0),"0"),IFERROR(VLOOKUP($A60,'Season 15'!AK$4:CN$104,54,0),"0"),)</f>
        <v>0</v>
      </c>
      <c r="BG60" s="529" t="e">
        <f t="shared" si="1"/>
        <v>#DIV/0!</v>
      </c>
      <c r="BI60" s="553"/>
      <c r="BJ60" s="553"/>
      <c r="BK60" s="553"/>
      <c r="BL60" s="553"/>
      <c r="BM60" s="553"/>
      <c r="BN60" s="553"/>
      <c r="BO60" s="169"/>
      <c r="BP60" s="169"/>
      <c r="BQ60" s="169"/>
      <c r="BR60" s="169"/>
      <c r="BS60" s="12" t="str">
        <f>IFERROR(VLOOKUP($A60,'Season 1'!$AJ$4:$CM$104,50,0),"0")</f>
        <v>0</v>
      </c>
      <c r="BT60" s="12" t="str">
        <f>IFERROR(VLOOKUP($A60,'Season 1'!$AJ$4:$CM$104,51,0),"0")</f>
        <v>0</v>
      </c>
      <c r="BU60" s="12" t="str">
        <f>IFERROR(VLOOKUP($A60,'Season 2'!$AK$4:$CN$104,55,0),"0")</f>
        <v>0</v>
      </c>
      <c r="BV60" s="12" t="str">
        <f>IFERROR(VLOOKUP($A60,'Season 2'!$AK$4:$CN$104,56,0),"0")</f>
        <v>0</v>
      </c>
      <c r="BW60" s="12" t="str">
        <f>IFERROR(VLOOKUP($A60,'Season 3'!$AK$4:$CN$104,55,0),"0")</f>
        <v>0</v>
      </c>
      <c r="BX60" s="12" t="str">
        <f>IFERROR(VLOOKUP($A60,'Season 3'!$AK$4:$CN$104,56,0),"0")</f>
        <v>0</v>
      </c>
      <c r="BY60" s="12" t="str">
        <f>IFERROR(VLOOKUP($A60,'Season 4'!$AK$4:$CN$104,55,0),"0")</f>
        <v>0</v>
      </c>
      <c r="BZ60" s="12" t="str">
        <f>IFERROR(VLOOKUP($A60,'Season 4'!$AK$4:$CN$104,56,0),"0")</f>
        <v>0</v>
      </c>
      <c r="CA60" s="12" t="str">
        <f>IFERROR(VLOOKUP($A60,'Season 5'!$AK$4:$CN$104,55,0),"0")</f>
        <v>0</v>
      </c>
      <c r="CB60" s="12" t="str">
        <f>IFERROR(VLOOKUP($A60,'Season 5'!$AK$4:$CN$104,56,0),"0")</f>
        <v>0</v>
      </c>
      <c r="CC60" s="12" t="str">
        <f>IFERROR(VLOOKUP($A60,'Season 6'!$AK$4:$CN$104,55,0),"0")</f>
        <v>0</v>
      </c>
      <c r="CD60" s="12" t="str">
        <f>IFERROR(VLOOKUP($A60,'Season 6'!$AK$4:$CN$104,56,0),"0")</f>
        <v>0</v>
      </c>
      <c r="CE60" s="12" t="str">
        <f>IFERROR(VLOOKUP($A60,'Season 7'!$AK$4:$CN$104,55,0),"0")</f>
        <v>0</v>
      </c>
      <c r="CF60" s="12" t="str">
        <f>IFERROR(VLOOKUP($A60,'Season 7'!$AK$4:$CN$104,56,0),"0")</f>
        <v>0</v>
      </c>
      <c r="CG60" s="12" t="str">
        <f>IFERROR(VLOOKUP($A60,'Season 8'!$AK$4:$CN$104,55,0),"0")</f>
        <v>0</v>
      </c>
      <c r="CH60" s="12" t="str">
        <f>IFERROR(VLOOKUP($A60,'Season 8'!$AK$4:$CN$104,56,0),"0")</f>
        <v>0</v>
      </c>
      <c r="CI60" s="12" t="str">
        <f>IFERROR(VLOOKUP($A60,'Season 9'!$AK$4:$CN$104,55,0),"0")</f>
        <v>0</v>
      </c>
      <c r="CJ60" s="12" t="str">
        <f>IFERROR(VLOOKUP($A60,'Season 9'!$AK$4:$CN$104,56,0),"0")</f>
        <v>0</v>
      </c>
      <c r="CK60" s="12" t="str">
        <f>IFERROR(VLOOKUP($A60,'Season 10'!$AK$4:$CN$104,55,0),"0")</f>
        <v>0</v>
      </c>
      <c r="CL60" s="12" t="str">
        <f>IFERROR(VLOOKUP($A60,'Season 10'!$AK$4:$CN$104,56,0),"0")</f>
        <v>0</v>
      </c>
      <c r="CM60" s="12" t="str">
        <f>IFERROR(VLOOKUP($A60,'Season 11'!$AK$4:$CN$104,55,0),"0")</f>
        <v>0</v>
      </c>
      <c r="CN60" s="12" t="str">
        <f>IFERROR(VLOOKUP($A60,'Season 11'!$AK$4:$CN$104,56,0),"0")</f>
        <v>0</v>
      </c>
      <c r="CO60" s="12" t="str">
        <f>IFERROR(VLOOKUP($A60,'Season 12'!$AK$4:$CN$104,55,0),"0")</f>
        <v>0</v>
      </c>
      <c r="CP60" s="12" t="str">
        <f>IFERROR(VLOOKUP($A60,'Season 12'!$AK$4:$CN$104,56,0),"0")</f>
        <v>0</v>
      </c>
      <c r="CQ60" s="12" t="str">
        <f>IFERROR(VLOOKUP($A60,'Season 13'!$AK$4:$CN$104,55,0),"0")</f>
        <v>0</v>
      </c>
      <c r="CR60" s="12" t="str">
        <f>IFERROR(VLOOKUP($A60,'Season 13'!$AK$4:$CN$104,56,0),"0")</f>
        <v>0</v>
      </c>
      <c r="CS60" s="12" t="str">
        <f>IFERROR(VLOOKUP($A60,'Season 14'!$AK$4:$CN$104,55,0),"0")</f>
        <v>0</v>
      </c>
      <c r="CT60" s="12" t="str">
        <f>IFERROR(VLOOKUP($A60,'Season 14'!$AK$4:$CN$104,56,0),"0")</f>
        <v>0</v>
      </c>
      <c r="CU60" s="12" t="str">
        <f>IFERROR(VLOOKUP($A60,'Season 15'!$AK$4:$CN$104,55,0),"0")</f>
        <v>0</v>
      </c>
      <c r="CV60" s="12" t="str">
        <f>IFERROR(VLOOKUP($A60,'Season 15'!$AK$4:$CN$104,56,0),"0")</f>
        <v>0</v>
      </c>
    </row>
    <row r="61" spans="1:100" x14ac:dyDescent="0.25">
      <c r="A61" s="2" t="s">
        <v>35</v>
      </c>
      <c r="B61" s="516" t="str">
        <f>IFERROR(VLOOKUP('Data Totals'!A61,'Season 1'!AJ$4:CH$104,2,FALSE),IFERROR(VLOOKUP('Data Totals'!A61,'Season 2'!AK$4:CI$104,2,FALSE),IFERROR(VLOOKUP('Data Totals'!A61,'Season 3'!AK$4:CI$104,2,FALSE),IFERROR(VLOOKUP('Data Totals'!A61,'Season 4'!AK$4:CI$104,2,FALSE),IFERROR(VLOOKUP('Data Totals'!A61,'Season 5'!AK$4:CI$104,2,FALSE),IFERROR(VLOOKUP('Data Totals'!A61,'Season 6'!AK$4:CI$104,2,FALSE),IFERROR(VLOOKUP('Data Totals'!A61,'Season 7'!AK$4:CI$104,2,FALSE),IFERROR(VLOOKUP('Data Totals'!A61,'Season 8'!AK$4:CI$104,2,FALSE),IFERROR(VLOOKUP('Data Totals'!A61,'Season 9'!AK$4:CI$104,2,FALSE),IFERROR(VLOOKUP('Data Totals'!A61,'Season 10'!AK$4:CI$104,2,FALSE),IFERROR(VLOOKUP('Data Totals'!A61,'Season 11'!AK$4:CI$104,2,FALSE),IFERROR(VLOOKUP('Data Totals'!A61,'Season 12'!AK$4:CI$104,2,FALSE),IFERROR(VLOOKUP('Data Totals'!A61,'Season 13'!AK$4:CI$104,2,FALSE),IFERROR(VLOOKUP('Data Totals'!A61,'Season 14'!AK$4:CI$104,2,FALSE),IFERROR(VLOOKUP('Data Totals'!A61,'Season 15'!AK$4:CI$104,2,FALSE),"N/A")))))))))))))))</f>
        <v>N/A</v>
      </c>
      <c r="C61" s="517" t="str">
        <f>IFERROR(VLOOKUP('Data Totals'!A61,'Season 1'!AJ$4:CH$104,3,FALSE),IFERROR(VLOOKUP('Data Totals'!A61,'Season 2'!AK$4:CI$104,3,FALSE),IFERROR(VLOOKUP('Data Totals'!A61,'Season 3'!AK$4:CI$104,3,FALSE),IFERROR(VLOOKUP('Data Totals'!A61,'Season 4'!AK$4:CI$104,3,FALSE),IFERROR(VLOOKUP('Data Totals'!A61,'Season 5'!AK$4:CI$104,3,FALSE),IFERROR(VLOOKUP('Data Totals'!A61,'Season 6'!AK$4:CI$104,3,FALSE),IFERROR(VLOOKUP('Data Totals'!A61,'Season 7'!AK$4:CI$104,3,FALSE),IFERROR(VLOOKUP('Data Totals'!A61,'Season 8'!AK$4:CI$104,3,FALSE),IFERROR(VLOOKUP('Data Totals'!A61,'Season 9'!AK$4:CI$104,3,FALSE),IFERROR(VLOOKUP('Data Totals'!A61,'Season 10'!AK$4:CI$104,3,FALSE),IFERROR(VLOOKUP('Data Totals'!A61,'Season 11'!AK$4:CI$104,3,FALSE),IFERROR(VLOOKUP('Data Totals'!A61,'Season 12'!AK$4:CI$104,3,FALSE),IFERROR(VLOOKUP('Data Totals'!A61,'Season 13'!AK$4:CI$104,3,FALSE),IFERROR(VLOOKUP('Data Totals'!A61,'Season 14'!AK$4:CI$104,3,FALSE),IFERROR(VLOOKUP('Data Totals'!A61,'Season 15'!AK$4:CI$104,3,FALSE),"N/A")))))))))))))))</f>
        <v>N/A</v>
      </c>
      <c r="D61" s="517" t="str">
        <f>IFERROR(VLOOKUP('Data Totals'!A61,'Season 15'!AK$4:CI$104,4,FALSE),IFERROR(VLOOKUP('Data Totals'!A61,'Season 14'!AK$4:CI$104,4,FALSE),IFERROR(VLOOKUP('Data Totals'!A61,'Season 13'!AK$4:CI$104,4,FALSE),IFERROR(VLOOKUP('Data Totals'!A61,'Season 12'!AK$4:CI$104,4,FALSE),IFERROR(VLOOKUP('Data Totals'!A61,'Season 11'!AK$4:CI$104,4,FALSE),IFERROR(VLOOKUP('Data Totals'!A61,'Season 10'!AK$4:CI$104,4,FALSE),IFERROR(VLOOKUP('Data Totals'!A61,'Season 9'!AK$4:CI$104,4,FALSE),IFERROR(VLOOKUP('Data Totals'!A61,'Season 8'!AK$4:CI$104,4,FALSE),IFERROR(VLOOKUP('Data Totals'!A61,'Season 7'!AK$4:CI$104,4,FALSE),IFERROR(VLOOKUP('Data Totals'!A61,'Season 6'!AK$4:CI$104,4,FALSE),IFERROR(VLOOKUP('Data Totals'!A61,'Season 5'!AK$4:CI$104,4,FALSE),IFERROR(VLOOKUP('Data Totals'!A61,'Season 4'!AK$4:CI$104,4,FALSE),IFERROR(VLOOKUP('Data Totals'!A61,'Season 3'!AK$4:CI$104,4,FALSE),IFERROR(VLOOKUP('Data Totals'!A61,'Season 2'!AK$4:CI$104,4,FALSE),IFERROR(VLOOKUP('Data Totals'!A61,'Season 1'!AJ$4:CH$104,4,FALSE),"N/A")))))))))))))))</f>
        <v>N/A</v>
      </c>
      <c r="E61" s="517" t="e">
        <f t="shared" si="0"/>
        <v>#VALUE!</v>
      </c>
      <c r="F61" s="398">
        <f>SUM(IFERROR(VLOOKUP(A61,BI$3:BN$152,2,0),"0"),
IFERROR(VLOOKUP(A61,'Season 1'!AJ$4:CM$104,7,0),"0"),IFERROR(VLOOKUP(A61,'Season 2'!AK$4:CN$104,7,0),"0"),
IFERROR(VLOOKUP(A61,'Season 3'!AK$4:CN$104,7,0),"0"),IFERROR(VLOOKUP(A61,'Season 4'!AK$4:CN$104,7,0),"0"),
IFERROR(VLOOKUP(A61,'Season 5'!AK$4:CN$104,7,0),"0"),IFERROR(VLOOKUP(A61,'Season 6'!AK$4:CN$104,7,0),"0"),
IFERROR(VLOOKUP(A61,'Season 7'!AK$4:CN$104,7,0),"0"),IFERROR(VLOOKUP(A61,'Season 8'!AK$4:CN$104,7,0),"0"),
IFERROR(VLOOKUP(A61,'Season 9'!AK$4:CN$104,7,0),"0"),IFERROR(VLOOKUP(A61,'Season 10'!AK$4:CN$104,7,0),"0"),
IFERROR(VLOOKUP(A61,'Season 11'!AK$4:CN$104,7,0),"0"),IFERROR(VLOOKUP(A61,'Season 12'!AK$4:CN$104,7,0),"0"),
IFERROR(VLOOKUP(A61,'Season 13'!AK$4:CN$104,7,0),"0"),IFERROR(VLOOKUP(A61,'Season 14'!AK$4:CN$104,7,0),"0"),IFERROR(VLOOKUP(A61,'Season 15'!AK$4:CN$104,7,0),"0"),)</f>
        <v>0</v>
      </c>
      <c r="G61" s="398">
        <f>SUM(
IFERROR(VLOOKUP(A61,'Season 1'!AJ$4:CM$104,8,0),"0"),IFERROR(VLOOKUP(A61,'Season 2'!AK$4:CN$104,8,0),"0"),
IFERROR(VLOOKUP(A61,'Season 3'!AK$4:CN$104,8,0),"0"),IFERROR(VLOOKUP(A61,'Season 4'!AK$4:CN$104,8,0),"0"),
IFERROR(VLOOKUP(A61,'Season 5'!AK$4:CN$104,8,0),"0"),IFERROR(VLOOKUP(A61,'Season 6'!AK$4:CN$104,8,0),"0"),
IFERROR(VLOOKUP(A61,'Season 7'!AK$4:CN$104,8,0),"0"),IFERROR(VLOOKUP(A61,'Season 8'!AK$4:CN$104,8,0),"0"),
IFERROR(VLOOKUP(A61,'Season 9'!AK$4:CN$104,8,0),"0"),IFERROR(VLOOKUP(A61,'Season 10'!AK$4:CN$104,8,0),"0"),
IFERROR(VLOOKUP(A61,'Season 11'!AK$4:CN$104,8,0),"0"),IFERROR(VLOOKUP(A61,'Season 12'!AK$4:CN$104,8,0),"0"),
IFERROR(VLOOKUP(A61,'Season 13'!AK$4:CN$104,8,0),"0"),IFERROR(VLOOKUP(A61,'Season 14'!AK$4:CN$104,8,0),"0"),IFERROR(VLOOKUP(A61,'Season 15'!AK$4:CN$104,8,0),"0"),)</f>
        <v>0</v>
      </c>
      <c r="H61" s="329">
        <f>SUM(
IFERROR(VLOOKUP(A61,'Season 1'!AJ$4:CM$104,9,0),"0"),IFERROR(VLOOKUP(A61,'Season 2'!AK$4:CN$104,9,0),"0"),
IFERROR(VLOOKUP(A61,'Season 3'!AK$4:CN$104,9,0),"0"),IFERROR(VLOOKUP(A61,'Season 4'!AK$4:CN$104,9,0),"0"),
IFERROR(VLOOKUP(A61,'Season 5'!AK$4:CN$104,9,0),"0"),IFERROR(VLOOKUP(A61,'Season 6'!AK$4:CN$104,9,0),"0"),
IFERROR(VLOOKUP(A61,'Season 7'!AK$4:CN$104,9,0),"0"),IFERROR(VLOOKUP(A61,'Season 8'!AK$4:CN$104,9,0),"0"),
IFERROR(VLOOKUP(A61,'Season 9'!AK$4:CN$104,9,0),"0"),IFERROR(VLOOKUP(A61,'Season 10'!AK$4:CN$104,9,0),"0"),
IFERROR(VLOOKUP(A61,'Season 11'!AK$4:CN$104,9,0),"0"),IFERROR(VLOOKUP(A61,'Season 12'!AK$4:CN$104,9,0),"0"),
IFERROR(VLOOKUP(A61,'Season 13'!AK$4:CN$104,9,0),"0"),IFERROR(VLOOKUP(A61,'Season 14'!AK$4:CN$104,9,0),"0"),IFERROR(VLOOKUP(A61,'Season 15'!AK$4:CN$104,9,0),"0"),)</f>
        <v>0</v>
      </c>
      <c r="I61" s="518">
        <f>SUM(
IFERROR(VLOOKUP(A61,'Season 1'!AJ$4:CM$104,10,0),"0"),IFERROR(VLOOKUP(A61,'Season 2'!AK$4:CN$104,10,0),"0"),
IFERROR(VLOOKUP(A61,'Season 3'!AK$4:CN$104,10,0),"0"),IFERROR(VLOOKUP(A61,'Season 4'!AK$4:CN$104,10,0),"0"),
IFERROR(VLOOKUP(A61,'Season 5'!AK$4:CN$104,10,0),"0"),IFERROR(VLOOKUP(A61,'Season 6'!AK$4:CN$104,10,0),"0"),
IFERROR(VLOOKUP(A61,'Season 7'!AK$4:CN$104,10,0),"0"),IFERROR(VLOOKUP(A61,'Season 8'!AK$4:CN$104,10,0),"0"),
IFERROR(VLOOKUP(A61,'Season 9'!AK$4:CN$104,10,0),"0"),IFERROR(VLOOKUP(A61,'Season 10'!AK$4:CN$104,10,0),"0"),
IFERROR(VLOOKUP(A61,'Season 11'!AK$4:CN$104,10,0),"0"),IFERROR(VLOOKUP(A61,'Season 12'!AK$4:CN$104,10,0),"0"),
IFERROR(VLOOKUP(A61,'Season 13'!AK$4:CN$104,10,0),"0"),IFERROR(VLOOKUP(A61,'Season 14'!AK$4:CN$104,10,0),"0"),IFERROR(VLOOKUP(A61,'Season 15'!AK$4:CN$104,10,0),"0"),)</f>
        <v>0</v>
      </c>
      <c r="J61" s="21">
        <f>SUM(IFERROR(VLOOKUP(A61,BI$3:BN$152,3,0),"0"),
IFERROR(VLOOKUP(A61,'Season 1'!AJ$4:CM$104,11,0),"0"),IFERROR(VLOOKUP(A61,'Season 2'!AK$4:CN$104,11,0),"0"),
IFERROR(VLOOKUP(A61,'Season 3'!AK$4:CN$104,11,0),"0"),IFERROR(VLOOKUP(A61,'Season 4'!AK$4:CN$104,11,0),"0"),
IFERROR(VLOOKUP(A61,'Season 5'!AK$4:CN$104,11,0),"0"),IFERROR(VLOOKUP(A61,'Season 6'!AK$4:CN$104,11,0),"0"),
IFERROR(VLOOKUP(A61,'Season 7'!AK$4:CN$104,11,0),"0"),IFERROR(VLOOKUP(A61,'Season 8'!AK$4:CN$104,11,0),"0"),
IFERROR(VLOOKUP(A61,'Season 9'!AK$4:CN$104,11,0),"0"),IFERROR(VLOOKUP(A61,'Season 10'!AK$4:CN$104,11,0),"0"),
IFERROR(VLOOKUP(A61,'Season 11'!AK$4:CN$104,11,0),"0"),IFERROR(VLOOKUP(A61,'Season 12'!AK$4:CN$104,11,0),"0"),
IFERROR(VLOOKUP(A61,'Season 13'!AK$4:CN$104,11,0),"0"),IFERROR(VLOOKUP(A61,'Season 14'!AK$4:CN$104,11,0),"0"),IFERROR(VLOOKUP(A61,'Season 15'!AK$4:CN$104,11,0),"0"),)</f>
        <v>0</v>
      </c>
      <c r="K61" s="402">
        <f>SUM(IFERROR(VLOOKUP($A61,BI$3:BN$152,4,0),"0"),
IFERROR(VLOOKUP($A61,'Season 1'!AJ$4:CM$104,12,0),"0"),IFERROR(VLOOKUP($A61,'Season 2'!AK$4:CN$104,12,0),"0"),
IFERROR(VLOOKUP($A61,'Season 3'!AK$4:CN$104,12,0),"0"),IFERROR(VLOOKUP($A61,'Season 4'!AK$4:CN$104,12,0),"0"),
IFERROR(VLOOKUP($A61,'Season 5'!AK$4:CN$104,12,0),"0"),IFERROR(VLOOKUP($A61,'Season 6'!AK$4:CN$104,12,0),"0"),
IFERROR(VLOOKUP($A61,'Season 7'!AK$4:CN$104,12,0),"0"),IFERROR(VLOOKUP($A61,'Season 8'!AK$4:CN$104,12,0),"0"),
IFERROR(VLOOKUP($A61,'Season 9'!AK$4:CN$104,12,0),"0"),IFERROR(VLOOKUP($A61,'Season 10'!AK$4:CN$104,12,0),"0"),
IFERROR(VLOOKUP($A61,'Season 11'!AK$4:CN$104,12,0),"0"),IFERROR(VLOOKUP($A61,'Season 12'!AK$4:CN$104,12,0),"0"),
IFERROR(VLOOKUP($A61,'Season 13'!AK$4:CN$104,12,0),"0"),IFERROR(VLOOKUP($A61,'Season 14'!AK$4:CN$104,12,0),"0"),IFERROR(VLOOKUP(A61,'Season 15'!AK$4:CN$104,12,0),"0"),)</f>
        <v>0</v>
      </c>
      <c r="L61" s="403">
        <f>SUM(
IFERROR(VLOOKUP($A61,'Season 1'!AJ$4:CM$104,13,0),"0"),IFERROR(VLOOKUP($A61,'Season 2'!AK$4:CN$104,13,0),"0"),
IFERROR(VLOOKUP($A61,'Season 3'!AK$4:CN$104,13,0),"0"),IFERROR(VLOOKUP($A61,'Season 4'!AK$4:CN$104,13,0),"0"),
IFERROR(VLOOKUP($A61,'Season 5'!AK$4:CN$104,13,0),"0"),IFERROR(VLOOKUP($A61,'Season 6'!AK$4:CN$104,13,0),"0"),
IFERROR(VLOOKUP($A61,'Season 7'!AK$4:CN$104,13,0),"0"),IFERROR(VLOOKUP($A61,'Season 8'!AK$4:CN$104,13,0),"0"),
IFERROR(VLOOKUP($A61,'Season 9'!AK$4:CN$104,13,0),"0"),IFERROR(VLOOKUP($A61,'Season 10'!AK$4:CN$104,13,0),"0"),
IFERROR(VLOOKUP($A61,'Season 11'!AK$4:CN$104,13,0),"0"),IFERROR(VLOOKUP($A61,'Season 12'!AK$4:CN$104,13,0),"0"),
IFERROR(VLOOKUP($A61,'Season 13'!AK$4:CN$104,13,0),"0"),IFERROR(VLOOKUP($A61,'Season 14'!AK$4:CN$104,13,0),"0"),IFERROR(VLOOKUP(A61,'Season 15'!AK$4:CN$104,13,0),"0"),)</f>
        <v>0</v>
      </c>
      <c r="M61" s="398">
        <f>SUM(
IFERROR(VLOOKUP($A61,'Season 1'!AJ$4:CM$104,14,0),"0"),IFERROR(VLOOKUP($A61,'Season 2'!AK$4:CN$104,14,0),"0"),
IFERROR(VLOOKUP($A61,'Season 3'!AK$4:CN$104,14,0),"0"),IFERROR(VLOOKUP($A61,'Season 4'!AK$4:CN$104,14,0),"0"),
IFERROR(VLOOKUP($A61,'Season 5'!AK$4:CN$104,14,0),"0"),IFERROR(VLOOKUP($A61,'Season 6'!AK$4:CN$104,14,0),"0"),
IFERROR(VLOOKUP($A61,'Season 7'!AK$4:CN$104,14,0),"0"),IFERROR(VLOOKUP($A61,'Season 8'!AK$4:CN$104,14,0),"0"),
IFERROR(VLOOKUP($A61,'Season 9'!AK$4:CN$104,14,0),"0"),IFERROR(VLOOKUP($A61,'Season 10'!AK$4:CN$104,14,0),"0"),
IFERROR(VLOOKUP($A61,'Season 11'!AK$4:CN$104,14,0),"0"),IFERROR(VLOOKUP($A61,'Season 12'!AK$4:CN$104,14,0),"0"),
IFERROR(VLOOKUP($A61,'Season 13'!AK$4:CN$104,14,0),"0"),IFERROR(VLOOKUP($A61,'Season 14'!AK$4:CN$104,14,0),"0"),IFERROR(VLOOKUP(A61,'Season 15'!AK$4:CN$104,14,0),"0"),)</f>
        <v>0</v>
      </c>
      <c r="N61" s="518">
        <f>SUM(
IFERROR(VLOOKUP($A61,'Season 1'!AJ$4:CM$104,15,0),"0"),IFERROR(VLOOKUP($A61,'Season 2'!AK$4:CN$104,15,0),"0"),
IFERROR(VLOOKUP($A61,'Season 3'!AK$4:CN$104,15,0),"0"),IFERROR(VLOOKUP($A61,'Season 4'!AK$4:CN$104,15,0),"0"),
IFERROR(VLOOKUP($A61,'Season 5'!AK$4:CN$104,15,0),"0"),IFERROR(VLOOKUP($A61,'Season 6'!AK$4:CN$104,15,0),"0"),
IFERROR(VLOOKUP($A61,'Season 7'!AK$4:CN$104,15,0),"0"),IFERROR(VLOOKUP($A61,'Season 8'!AK$4:CN$104,15,0),"0"),
IFERROR(VLOOKUP($A61,'Season 9'!AK$4:CN$104,15,0),"0"),IFERROR(VLOOKUP($A61,'Season 10'!AK$4:CN$104,15,0),"0"),
IFERROR(VLOOKUP($A61,'Season 11'!AK$4:CN$104,15,0),"0"),IFERROR(VLOOKUP($A61,'Season 12'!AK$4:CN$104,15,0),"0"),
IFERROR(VLOOKUP($A61,'Season 13'!AK$4:CN$104,15,0),"0"),IFERROR(VLOOKUP($A61,'Season 14'!AK$4:CN$104,15,0),"0"),IFERROR(VLOOKUP(A61,'Season 15'!AK$4:CN$104,15,0),"0"),)</f>
        <v>0</v>
      </c>
      <c r="O61" s="21">
        <f>SUM(
IFERROR(VLOOKUP($A61,'Season 1'!AJ$4:CM$104,16,0),"0"),IFERROR(VLOOKUP($A61,'Season 2'!AK$4:CN$104,16,0),"0"),
IFERROR(VLOOKUP($A61,'Season 3'!AK$4:CN$104,16,0),"0"),IFERROR(VLOOKUP($A61,'Season 4'!AK$4:CN$104,16,0),"0"),
IFERROR(VLOOKUP($A61,'Season 5'!AK$4:CN$104,16,0),"0"),IFERROR(VLOOKUP($A61,'Season 6'!AK$4:CN$104,16,0),"0"),
IFERROR(VLOOKUP($A61,'Season 7'!AK$4:CN$104,16,0),"0"),IFERROR(VLOOKUP($A61,'Season 8'!AK$4:CN$104,16,0),"0"),
IFERROR(VLOOKUP($A61,'Season 9'!AK$4:CN$104,16,0),"0"),IFERROR(VLOOKUP($A61,'Season 10'!AK$4:CN$104,16,0),"0"),
IFERROR(VLOOKUP($A61,'Season 11'!AK$4:CN$104,16,0),"0"),IFERROR(VLOOKUP($A61,'Season 12'!AK$4:CN$104,16,0),"0"),
IFERROR(VLOOKUP($A61,'Season 13'!AK$4:CN$104,16,0),"0"),IFERROR(VLOOKUP($A61,'Season 14'!AK$4:CN$104,16,0),"0"),IFERROR(VLOOKUP(A61,'Season 15'!AK$4:CN$104,16,0),"0"),)</f>
        <v>0</v>
      </c>
      <c r="P61" s="402">
        <f>SUM(
IFERROR(VLOOKUP($A61,'Season 1'!AJ$4:CM$104,17,0),"0"),IFERROR(VLOOKUP($A61,'Season 2'!AK$4:CN$104,17,0),"0"),
IFERROR(VLOOKUP($A61,'Season 3'!AK$4:CN$104,17,0),"0"),IFERROR(VLOOKUP($A61,'Season 4'!AK$4:CN$104,17,0),"0"),
IFERROR(VLOOKUP($A61,'Season 5'!AK$4:CN$104,17,0),"0"),IFERROR(VLOOKUP($A61,'Season 6'!AK$4:CN$104,17,0),"0"),
IFERROR(VLOOKUP($A61,'Season 7'!AK$4:CN$104,17,0),"0"),IFERROR(VLOOKUP($A61,'Season 8'!AK$4:CN$104,17,0),"0"),
IFERROR(VLOOKUP($A61,'Season 9'!AK$4:CN$104,17,0),"0"),IFERROR(VLOOKUP($A61,'Season 10'!AK$4:CN$104,17,0),"0"),
IFERROR(VLOOKUP($A61,'Season 11'!AK$4:CN$104,17,0),"0"),IFERROR(VLOOKUP($A61,'Season 12'!AK$4:CN$104,17,0),"0"),
IFERROR(VLOOKUP($A61,'Season 13'!AK$4:CN$104,17,0),"0"),IFERROR(VLOOKUP($A61,'Season 14'!AK$4:CN$104,17,0),"0"),IFERROR(VLOOKUP(A61,'Season 15'!AK$4:CN$104,17,0),"0"),)</f>
        <v>0</v>
      </c>
      <c r="Q61" s="403">
        <f>SUM(
IFERROR(VLOOKUP($A61,'Season 1'!AJ$4:CM$104,18,0),"0"),IFERROR(VLOOKUP($A61,'Season 2'!AK$4:CN$104,18,0),"0"),
IFERROR(VLOOKUP($A61,'Season 3'!AK$4:CN$104,18,0),"0"),IFERROR(VLOOKUP($A61,'Season 4'!AK$4:CN$104,18,0),"0"),
IFERROR(VLOOKUP($A61,'Season 5'!AK$4:CN$104,18,0),"0"),IFERROR(VLOOKUP($A61,'Season 6'!AK$4:CN$104,18,0),"0"),
IFERROR(VLOOKUP($A61,'Season 7'!AK$4:CN$104,18,0),"0"),IFERROR(VLOOKUP($A61,'Season 8'!AK$4:CN$104,18,0),"0"),
IFERROR(VLOOKUP($A61,'Season 9'!AK$4:CN$104,18,0),"0"),IFERROR(VLOOKUP($A61,'Season 10'!AK$4:CN$104,18,0),"0"),
IFERROR(VLOOKUP($A61,'Season 11'!AK$4:CN$104,18,0),"0"),IFERROR(VLOOKUP($A61,'Season 12'!AK$4:CN$104,18,0),"0"),
IFERROR(VLOOKUP($A61,'Season 13'!AK$4:CN$104,18,0),"0"),IFERROR(VLOOKUP($A61,'Season 14'!AK$4:CN$104,18,0),"0"),IFERROR(VLOOKUP(A61,'Season 15'!AK$4:CN$104,18,0),"0"),)</f>
        <v>0</v>
      </c>
      <c r="R61" s="398">
        <f>SUM(
IFERROR(VLOOKUP($A61,'Season 1'!AJ$4:CM$104,19,0),"0"),IFERROR(VLOOKUP($A61,'Season 2'!AK$4:CN$104,19,0),"0"),
IFERROR(VLOOKUP($A61,'Season 3'!AK$4:CN$104,19,0),"0"),IFERROR(VLOOKUP($A61,'Season 4'!AK$4:CN$104,19,0),"0"),
IFERROR(VLOOKUP($A61,'Season 5'!AK$4:CN$104,19,0),"0"),IFERROR(VLOOKUP($A61,'Season 6'!AK$4:CN$104,19,0),"0"),
IFERROR(VLOOKUP($A61,'Season 7'!AK$4:CN$104,19,0),"0"),IFERROR(VLOOKUP($A61,'Season 8'!AK$4:CN$104,19,0),"0"),
IFERROR(VLOOKUP($A61,'Season 9'!AK$4:CN$104,19,0),"0"),IFERROR(VLOOKUP($A61,'Season 10'!AK$4:CN$104,19,0),"0"),
IFERROR(VLOOKUP($A61,'Season 11'!AK$4:CN$104,19,0),"0"),IFERROR(VLOOKUP($A61,'Season 12'!AK$4:CN$104,19,0),"0"),
IFERROR(VLOOKUP($A61,'Season 13'!AK$4:CN$104,19,0),"0"),IFERROR(VLOOKUP($A61,'Season 14'!AK$4:CN$104,19,0),"0"),IFERROR(VLOOKUP(A61,'Season 15'!AK$4:CN$104,19,0),"0"),)</f>
        <v>0</v>
      </c>
      <c r="S61" s="518">
        <f>SUM(
IFERROR(VLOOKUP($A61,'Season 1'!AJ$4:CM$104,20,0),"0"),IFERROR(VLOOKUP($A61,'Season 2'!AK$4:CN$104,20,0),"0"),
IFERROR(VLOOKUP($A61,'Season 3'!AK$4:CN$104,20,0),"0"),IFERROR(VLOOKUP($A61,'Season 4'!AK$4:CN$104,20,0),"0"),
IFERROR(VLOOKUP($A61,'Season 5'!AK$4:CN$104,20,0),"0"),IFERROR(VLOOKUP($A61,'Season 6'!AK$4:CN$104,20,0),"0"),
IFERROR(VLOOKUP($A61,'Season 7'!AK$4:CN$104,20,0),"0"),IFERROR(VLOOKUP($A61,'Season 8'!AK$4:CN$104,20,0),"0"),
IFERROR(VLOOKUP($A61,'Season 9'!AK$4:CN$104,20,0),"0"),IFERROR(VLOOKUP($A61,'Season 10'!AK$4:CN$104,20,0),"0"),
IFERROR(VLOOKUP($A61,'Season 11'!AK$4:CN$104,20,0),"0"),IFERROR(VLOOKUP($A61,'Season 12'!AK$4:CN$104,20,0),"0"),
IFERROR(VLOOKUP($A61,'Season 13'!AK$4:CN$104,20,0),"0"),IFERROR(VLOOKUP($A61,'Season 14'!AK$4:CN$104,20,0),"0"),IFERROR(VLOOKUP(A61,'Season 15'!AK$4:CN$104,20,0),"0"),)</f>
        <v>0</v>
      </c>
      <c r="T61" s="21">
        <f>SUM(
IFERROR(VLOOKUP($A61,'Season 1'!AJ$4:CM$104,21,0),"0"),IFERROR(VLOOKUP($A61,'Season 2'!AK$4:CN$104,21,0),"0"),
IFERROR(VLOOKUP($A61,'Season 3'!AK$4:CN$104,21,0),"0"),IFERROR(VLOOKUP($A61,'Season 4'!AK$4:CN$104,21,0),"0"),
IFERROR(VLOOKUP($A61,'Season 5'!AK$4:CN$104,21,0),"0"),IFERROR(VLOOKUP($A61,'Season 6'!AK$4:CN$104,21,0),"0"),
IFERROR(VLOOKUP($A61,'Season 7'!AK$4:CN$104,21,0),"0"),IFERROR(VLOOKUP($A61,'Season 8'!AK$4:CN$104,21,0),"0"),
IFERROR(VLOOKUP($A61,'Season 9'!AK$4:CN$104,21,0),"0"),IFERROR(VLOOKUP($A61,'Season 10'!AK$4:CN$104,21,0),"0"),
IFERROR(VLOOKUP($A61,'Season 11'!AK$4:CN$104,21,0),"0"),IFERROR(VLOOKUP($A61,'Season 12'!AK$4:CN$104,21,0),"0"),
IFERROR(VLOOKUP($A61,'Season 13'!AK$4:CN$104,21,0),"0"),IFERROR(VLOOKUP($A61,'Season 14'!AK$4:CN$104,21,0),"0"),IFERROR(VLOOKUP(A61,'Season 15'!AK$4:CN$104,21,0),"0"),)</f>
        <v>0</v>
      </c>
      <c r="U61" s="402">
        <f>SUM(
IFERROR(VLOOKUP($A61,'Season 1'!AJ$4:CM$104,22,0),"0"),IFERROR(VLOOKUP($A61,'Season 2'!AK$4:CN$104,22,0),"0"),
IFERROR(VLOOKUP($A61,'Season 3'!AK$4:CN$104,22,0),"0"),IFERROR(VLOOKUP($A61,'Season 4'!AK$4:CN$104,22,0),"0"),
IFERROR(VLOOKUP($A61,'Season 5'!AK$4:CN$104,22,0),"0"),IFERROR(VLOOKUP($A61,'Season 6'!AK$4:CN$104,22,0),"0"),
IFERROR(VLOOKUP($A61,'Season 7'!AK$4:CN$104,22,0),"0"),IFERROR(VLOOKUP($A61,'Season 8'!AK$4:CN$104,22,0),"0"),
IFERROR(VLOOKUP($A61,'Season 9'!AK$4:CN$104,22,0),"0"),IFERROR(VLOOKUP($A61,'Season 10'!AK$4:CN$104,22,0),"0"),
IFERROR(VLOOKUP($A61,'Season 11'!AK$4:CN$104,22,0),"0"),IFERROR(VLOOKUP($A61,'Season 12'!AK$4:CN$104,22,0),"0"),
IFERROR(VLOOKUP($A61,'Season 13'!AK$4:CN$104,22,0),"0"),IFERROR(VLOOKUP($A61,'Season 14'!AK$4:CN$104,22,0),"0"),IFERROR(VLOOKUP(A61,'Season 15'!AK$4:CN$104,22,0),"0"),)</f>
        <v>0</v>
      </c>
      <c r="V61" s="403">
        <f>SUM(
IFERROR(VLOOKUP($A61,'Season 1'!AJ$4:CM$104,23,0),"0"),IFERROR(VLOOKUP($A61,'Season 2'!AK$4:CN$104,23,0),"0"),
IFERROR(VLOOKUP($A61,'Season 3'!AK$4:CN$104,23,0),"0"),IFERROR(VLOOKUP($A61,'Season 4'!AK$4:CN$104,23,0),"0"),
IFERROR(VLOOKUP($A61,'Season 5'!AK$4:CN$104,23,0),"0"),IFERROR(VLOOKUP($A61,'Season 6'!AK$4:CN$104,23,0),"0"),
IFERROR(VLOOKUP($A61,'Season 7'!AK$4:CN$104,23,0),"0"),IFERROR(VLOOKUP($A61,'Season 8'!AK$4:CN$104,23,0),"0"),
IFERROR(VLOOKUP($A61,'Season 9'!AK$4:CN$104,23,0),"0"),IFERROR(VLOOKUP($A61,'Season 10'!AK$4:CN$104,23,0),"0"),
IFERROR(VLOOKUP($A61,'Season 11'!AK$4:CN$104,23,0),"0"),IFERROR(VLOOKUP($A61,'Season 12'!AK$4:CN$104,23,0),"0"),
IFERROR(VLOOKUP($A61,'Season 13'!AK$4:CN$104,23,0),"0"),IFERROR(VLOOKUP($A61,'Season 14'!AK$4:CN$104,23,0),"0"),IFERROR(VLOOKUP($A61,'Season 15'!AK$4:CN$104,23,0),"0"),)</f>
        <v>0</v>
      </c>
      <c r="W61" s="398">
        <f>SUM(
IFERROR(VLOOKUP($A61,'Season 1'!AJ$4:CM$104,24,0),"0"),IFERROR(VLOOKUP($A61,'Season 2'!AK$4:CN$104,24,0),"0"),
IFERROR(VLOOKUP($A61,'Season 3'!AK$4:CN$104,24,0),"0"),IFERROR(VLOOKUP($A61,'Season 4'!AK$4:CN$104,24,0),"0"),
IFERROR(VLOOKUP($A61,'Season 5'!AK$4:CN$104,24,0),"0"),IFERROR(VLOOKUP($A61,'Season 6'!AK$4:CN$104,24,0),"0"),
IFERROR(VLOOKUP($A61,'Season 7'!AK$4:CN$104,24,0),"0"),IFERROR(VLOOKUP($A61,'Season 8'!AK$4:CN$104,24,0),"0"),
IFERROR(VLOOKUP($A61,'Season 9'!AK$4:CN$104,24,0),"0"),IFERROR(VLOOKUP($A61,'Season 10'!AK$4:CN$104,24,0),"0"),
IFERROR(VLOOKUP($A61,'Season 11'!AK$4:CN$104,24,0),"0"),IFERROR(VLOOKUP($A61,'Season 12'!AK$4:CN$104,24,0),"0"),
IFERROR(VLOOKUP($A61,'Season 13'!AK$4:CN$104,24,0),"0"),IFERROR(VLOOKUP($A61,'Season 14'!AK$4:CN$104,24,0),"0"),IFERROR(VLOOKUP($A61,'Season 15'!AK$4:CN$104,24,0),"0"),)</f>
        <v>0</v>
      </c>
      <c r="X61" s="518">
        <f>SUM(
IFERROR(VLOOKUP($A61,'Season 1'!AJ$4:CM$104,25,0),"0"),IFERROR(VLOOKUP($A61,'Season 2'!AK$4:CN$104,25,0),"0"),
IFERROR(VLOOKUP($A61,'Season 3'!AK$4:CN$104,25,0),"0"),IFERROR(VLOOKUP($A61,'Season 4'!AK$4:CN$104,25,0),"0"),
IFERROR(VLOOKUP($A61,'Season 5'!AK$4:CN$104,25,0),"0"),IFERROR(VLOOKUP($A61,'Season 6'!AK$4:CN$104,25,0),"0"),
IFERROR(VLOOKUP($A61,'Season 7'!AK$4:CN$104,25,0),"0"),IFERROR(VLOOKUP($A61,'Season 8'!AK$4:CN$104,25,0),"0"),
IFERROR(VLOOKUP($A61,'Season 9'!AK$4:CN$104,25,0),"0"),IFERROR(VLOOKUP($A61,'Season 10'!AK$4:CN$104,25,0),"0"),
IFERROR(VLOOKUP($A61,'Season 11'!AK$4:CN$104,25,0),"0"),IFERROR(VLOOKUP($A61,'Season 12'!AK$4:CN$104,25,0),"0"),
IFERROR(VLOOKUP($A61,'Season 13'!AK$4:CN$104,25,0),"0"),IFERROR(VLOOKUP($A61,'Season 14'!AK$4:CN$104,25,0),"0"),IFERROR(VLOOKUP($A61,'Season 15'!AK$4:CN$104,25,0),"0"),)</f>
        <v>0</v>
      </c>
      <c r="Y61" s="21">
        <f>SUM(
IFERROR(VLOOKUP($A61,'Season 1'!AJ$4:CM$104,26,0),"0"),IFERROR(VLOOKUP($A61,'Season 2'!AK$4:CN$104,26,0),"0"),
IFERROR(VLOOKUP($A61,'Season 3'!AK$4:CN$104,26,0),"0"),IFERROR(VLOOKUP($A61,'Season 4'!AK$4:CN$104,26,0),"0"),
IFERROR(VLOOKUP($A61,'Season 5'!AK$4:CN$104,26,0),"0"),IFERROR(VLOOKUP($A61,'Season 6'!AK$4:CN$104,26,0),"0"),
IFERROR(VLOOKUP($A61,'Season 7'!AK$4:CN$104,26,0),"0"),IFERROR(VLOOKUP($A61,'Season 8'!AK$4:CN$104,26,0),"0"),
IFERROR(VLOOKUP($A61,'Season 9'!AK$4:CN$104,26,0),"0"),IFERROR(VLOOKUP($A61,'Season 10'!AK$4:CN$104,26,0),"0"),
IFERROR(VLOOKUP($A61,'Season 11'!AK$4:CN$104,26,0),"0"),IFERROR(VLOOKUP($A61,'Season 12'!AK$4:CN$104,26,0),"0"),
IFERROR(VLOOKUP($A61,'Season 13'!AK$4:CN$104,26,0),"0"),IFERROR(VLOOKUP($A61,'Season 14'!AK$4:CN$104,26,0),"0"),IFERROR(VLOOKUP($A61,'Season 15'!AK$4:CN$104,26,0),"0"),)</f>
        <v>0</v>
      </c>
      <c r="Z61" s="402">
        <f>SUM(
IFERROR(VLOOKUP($A61,'Season 1'!AJ$4:CM$104,27,0),"0"),IFERROR(VLOOKUP($A61,'Season 2'!AK$4:CN$104,27,0),"0"),
IFERROR(VLOOKUP($A61,'Season 3'!AK$4:CN$104,27,0),"0"),IFERROR(VLOOKUP($A61,'Season 4'!AK$4:CN$104,27,0),"0"),
IFERROR(VLOOKUP($A61,'Season 5'!AK$4:CN$104,27,0),"0"),IFERROR(VLOOKUP($A61,'Season 6'!AK$4:CN$104,27,0),"0"),
IFERROR(VLOOKUP($A61,'Season 7'!AK$4:CN$104,27,0),"0"),IFERROR(VLOOKUP($A61,'Season 8'!AK$4:CN$104,27,0),"0"),
IFERROR(VLOOKUP($A61,'Season 9'!AK$4:CN$104,27,0),"0"),IFERROR(VLOOKUP($A61,'Season 10'!AK$4:CN$104,27,0),"0"),
IFERROR(VLOOKUP($A61,'Season 11'!AK$4:CN$104,27,0),"0"),IFERROR(VLOOKUP($A61,'Season 12'!AK$4:CN$104,27,0),"0"),
IFERROR(VLOOKUP($A61,'Season 13'!AK$4:CN$104,27,0),"0"),IFERROR(VLOOKUP($A61,'Season 14'!AK$4:CN$104,27,0),"0"),IFERROR(VLOOKUP($A61,'Season 15'!AK$4:CN$104,27,0),"0"),)</f>
        <v>0</v>
      </c>
      <c r="AA61" s="403">
        <f>SUM(
IFERROR(VLOOKUP($A61,'Season 1'!AJ$4:CM$104,28,0),"0"),IFERROR(VLOOKUP($A61,'Season 2'!AK$4:CN$104,28,0),"0"),
IFERROR(VLOOKUP($A61,'Season 3'!AK$4:CN$104,28,0),"0"),IFERROR(VLOOKUP($A61,'Season 4'!AK$4:CN$104,28,0),"0"),
IFERROR(VLOOKUP($A61,'Season 5'!AK$4:CN$104,28,0),"0"),IFERROR(VLOOKUP($A61,'Season 6'!AK$4:CN$104,28,0),"0"),
IFERROR(VLOOKUP($A61,'Season 7'!AK$4:CN$104,28,0),"0"),IFERROR(VLOOKUP($A61,'Season 8'!AK$4:CN$104,28,0),"0"),
IFERROR(VLOOKUP($A61,'Season 9'!AK$4:CN$104,28,0),"0"),IFERROR(VLOOKUP($A61,'Season 10'!AK$4:CN$104,28,0),"0"),
IFERROR(VLOOKUP($A61,'Season 11'!AK$4:CN$104,28,0),"0"),IFERROR(VLOOKUP($A61,'Season 12'!AK$4:CN$104,28,0),"0"),
IFERROR(VLOOKUP($A61,'Season 13'!AK$4:CN$104,28,0),"0"),IFERROR(VLOOKUP($A61,'Season 14'!AK$4:CN$104,28,0),"0"),IFERROR(VLOOKUP($A61,'Season 15'!AK$4:CN$104,28,0),"0"),)</f>
        <v>0</v>
      </c>
      <c r="AB61" s="398">
        <f>SUM(
IFERROR(VLOOKUP($A61,'Season 1'!AJ$4:CM$104,29,0),"0"),IFERROR(VLOOKUP($A61,'Season 2'!AK$4:CN$104,29,0),"0"),
IFERROR(VLOOKUP($A61,'Season 3'!AK$4:CN$104,29,0),"0"),IFERROR(VLOOKUP($A61,'Season 4'!AK$4:CN$104,29,0),"0"),
IFERROR(VLOOKUP($A61,'Season 5'!AK$4:CN$104,29,0),"0"),IFERROR(VLOOKUP($A61,'Season 6'!AK$4:CN$104,29,0),"0"),
IFERROR(VLOOKUP($A61,'Season 7'!AK$4:CN$104,29,0),"0"),IFERROR(VLOOKUP($A61,'Season 8'!AK$4:CN$104,29,0),"0"),
IFERROR(VLOOKUP($A61,'Season 9'!AK$4:CN$104,29,0),"0"),IFERROR(VLOOKUP($A61,'Season 10'!AK$4:CN$104,29,0),"0"),
IFERROR(VLOOKUP($A61,'Season 11'!AK$4:CN$104,29,0),"0"),IFERROR(VLOOKUP($A61,'Season 12'!AK$4:CN$104,29,0),"0"),
IFERROR(VLOOKUP($A61,'Season 13'!AK$4:CN$104,29,0),"0"),IFERROR(VLOOKUP($A61,'Season 14'!AK$4:CN$104,29,0),"0"),IFERROR(VLOOKUP($A61,'Season 15'!AK$4:CN$104,29,0),"0"),)</f>
        <v>0</v>
      </c>
      <c r="AC61" s="518">
        <f>SUM(
IFERROR(VLOOKUP($A61,'Season 1'!AJ$4:CM$104,30,0),"0"),IFERROR(VLOOKUP($A61,'Season 2'!AK$4:CN$104,30,0),"0"),
IFERROR(VLOOKUP($A61,'Season 3'!AK$4:CN$104,30,0),"0"),IFERROR(VLOOKUP($A61,'Season 4'!AK$4:CN$104,30,0),"0"),
IFERROR(VLOOKUP($A61,'Season 5'!AK$4:CN$104,30,0),"0"),IFERROR(VLOOKUP($A61,'Season 6'!AK$4:CN$104,30,0),"0"),
IFERROR(VLOOKUP($A61,'Season 7'!AK$4:CN$104,30,0),"0"),IFERROR(VLOOKUP($A61,'Season 8'!AK$4:CN$104,30,0),"0"),
IFERROR(VLOOKUP($A61,'Season 9'!AK$4:CN$104,30,0),"0"),IFERROR(VLOOKUP($A61,'Season 10'!AK$4:CN$104,30,0),"0"),
IFERROR(VLOOKUP($A61,'Season 11'!AK$4:CN$104,30,0),"0"),IFERROR(VLOOKUP($A61,'Season 12'!AK$4:CN$104,30,0),"0"),
IFERROR(VLOOKUP($A61,'Season 13'!AK$4:CN$104,30,0),"0"),IFERROR(VLOOKUP($A61,'Season 14'!AK$4:CN$104,30,0),"0"),IFERROR(VLOOKUP($A61,'Season 15'!AK$4:CN$104,30,0),"0"),)</f>
        <v>0</v>
      </c>
      <c r="AD61" s="21">
        <f>SUM(
IFERROR(VLOOKUP($A61,'Season 1'!AJ$4:CM$104,31,0),"0"),IFERROR(VLOOKUP($A61,'Season 2'!AK$4:CN$104,31,0),"0"),
IFERROR(VLOOKUP($A61,'Season 3'!AK$4:CN$104,31,0),"0"),IFERROR(VLOOKUP($A61,'Season 4'!AK$4:CN$104,31,0),"0"),
IFERROR(VLOOKUP($A61,'Season 5'!AK$4:CN$104,31,0),"0"),IFERROR(VLOOKUP($A61,'Season 6'!AK$4:CN$104,31,0),"0"),
IFERROR(VLOOKUP($A61,'Season 7'!AK$4:CN$104,31,0),"0"),IFERROR(VLOOKUP($A61,'Season 8'!AK$4:CN$104,31,0),"0"),
IFERROR(VLOOKUP($A61,'Season 9'!AK$4:CN$104,31,0),"0"),IFERROR(VLOOKUP($A61,'Season 10'!AK$4:CN$104,31,0),"0"),
IFERROR(VLOOKUP($A61,'Season 11'!AK$4:CN$104,31,0),"0"),IFERROR(VLOOKUP($A61,'Season 12'!AK$4:CN$104,31,0),"0"),
IFERROR(VLOOKUP($A61,'Season 13'!AK$4:CN$104,31,0),"0"),IFERROR(VLOOKUP($A61,'Season 14'!AK$4:CN$104,31,0),"0"),IFERROR(VLOOKUP($A61,'Season 15'!AK$4:CN$104,31,0),"0"),)</f>
        <v>0</v>
      </c>
      <c r="AE61" s="402">
        <f>SUM(
IFERROR(VLOOKUP($A61,'Season 1'!AJ$4:CM$104,32,0),"0"),IFERROR(VLOOKUP($A61,'Season 2'!AK$4:CN$104,32,0),"0"),
IFERROR(VLOOKUP($A61,'Season 3'!AK$4:CN$104,32,0),"0"),IFERROR(VLOOKUP($A61,'Season 4'!AK$4:CN$104,32,0),"0"),
IFERROR(VLOOKUP($A61,'Season 5'!AK$4:CN$104,32,0),"0"),IFERROR(VLOOKUP($A61,'Season 6'!AK$4:CN$104,32,0),"0"),
IFERROR(VLOOKUP($A61,'Season 7'!AK$4:CN$104,32,0),"0"),IFERROR(VLOOKUP($A61,'Season 8'!AK$4:CN$104,32,0),"0"),
IFERROR(VLOOKUP($A61,'Season 9'!AK$4:CN$104,32,0),"0"),IFERROR(VLOOKUP($A61,'Season 10'!AK$4:CN$104,32,0),"0"),
IFERROR(VLOOKUP($A61,'Season 11'!AK$4:CN$104,32,0),"0"),IFERROR(VLOOKUP($A61,'Season 12'!AK$4:CN$104,32,0),"0"),
IFERROR(VLOOKUP($A61,'Season 13'!AK$4:CN$104,32,0),"0"),IFERROR(VLOOKUP($A61,'Season 14'!AK$4:CN$104,32,0),"0"),IFERROR(VLOOKUP($A61,'Season 15'!AK$4:CN$104,32,0),"0"),)</f>
        <v>0</v>
      </c>
      <c r="AF61" s="403">
        <f>SUM(IFERROR(VLOOKUP($A61,'Season 2'!AK$4:CN$104,33,0),"0"),
IFERROR(VLOOKUP($A61,'Season 3'!AK$4:CN$104,33,0),"0"),IFERROR(VLOOKUP($A61,'Season 4'!AK$4:CN$104,33,0),"0"),
IFERROR(VLOOKUP($A61,'Season 5'!AK$4:CN$104,33,0),"0"),IFERROR(VLOOKUP($A61,'Season 6'!AK$4:CN$104,33,0),"0"),
IFERROR(VLOOKUP($A61,'Season 7'!AK$4:CN$104,33,0),"0"),IFERROR(VLOOKUP($A61,'Season 8'!AK$4:CN$104,33,0),"0"),
IFERROR(VLOOKUP($A61,'Season 9'!AK$4:CN$104,33,0),"0"),IFERROR(VLOOKUP($A61,'Season 10'!AK$4:CN$104,33,0),"0"),
IFERROR(VLOOKUP($A61,'Season 11'!AK$4:CN$104,33,0),"0"),IFERROR(VLOOKUP($A61,'Season 12'!AK$4:CN$104,33,0),"0"),
IFERROR(VLOOKUP($A61,'Season 13'!AK$4:CN$104,33,0),"0"),IFERROR(VLOOKUP($A61,'Season 14'!AK$4:CN$104,33,0),"0"),IFERROR(VLOOKUP($A61,'Season 15'!AK$4:CN$104,33,0),"0"),)</f>
        <v>0</v>
      </c>
      <c r="AG61" s="398">
        <f>SUM(IFERROR(VLOOKUP($A61,'Season 2'!AK$4:CN$104,34,0),"0"),
IFERROR(VLOOKUP($A61,'Season 3'!AK$4:CN$104,34,0),"0"),IFERROR(VLOOKUP($A61,'Season 4'!AK$4:CN$104,34,0),"0"),
IFERROR(VLOOKUP($A61,'Season 5'!AK$4:CN$104,34,0),"0"),IFERROR(VLOOKUP($A61,'Season 6'!AK$4:CN$104,34,0),"0"),
IFERROR(VLOOKUP($A61,'Season 7'!AK$4:CN$104,34,0),"0"),IFERROR(VLOOKUP($A61,'Season 8'!AK$4:CN$104,34,0),"0"),
IFERROR(VLOOKUP($A61,'Season 9'!AK$4:CN$104,34,0),"0"),IFERROR(VLOOKUP($A61,'Season 10'!AK$4:CN$104,34,0),"0"),
IFERROR(VLOOKUP($A61,'Season 11'!AK$4:CN$104,34,0),"0"),IFERROR(VLOOKUP($A61,'Season 12'!AK$4:CN$104,34,0),"0"),
IFERROR(VLOOKUP($A61,'Season 13'!AK$4:CN$104,34,0),"0"),IFERROR(VLOOKUP($A61,'Season 14'!AK$4:CN$104,34,0),"0"),IFERROR(VLOOKUP($A61,'Season 15'!AK$4:CN$104,34,0),"0"),)</f>
        <v>0</v>
      </c>
      <c r="AH61" s="518">
        <f>SUM(IFERROR(VLOOKUP($A61,'Season 2'!AK$4:CN$104,35,0),"0"),
IFERROR(VLOOKUP($A61,'Season 3'!AK$4:CN$104,35,0),"0"),IFERROR(VLOOKUP($A61,'Season 4'!AK$4:CN$104,35,0),"0"),
IFERROR(VLOOKUP($A61,'Season 5'!AK$4:CN$104,35,0),"0"),IFERROR(VLOOKUP($A61,'Season 6'!AK$4:CN$104,35,0),"0"),
IFERROR(VLOOKUP($A61,'Season 7'!AK$4:CN$104,35,0),"0"),IFERROR(VLOOKUP($A61,'Season 8'!AK$4:CN$104,35,0),"0"),
IFERROR(VLOOKUP($A61,'Season 9'!AK$4:CN$104,35,0),"0"),IFERROR(VLOOKUP($A61,'Season 10'!AK$4:CN$104,35,0),"0"),
IFERROR(VLOOKUP($A61,'Season 11'!AK$4:CN$104,35,0),"0"),IFERROR(VLOOKUP($A61,'Season 12'!AK$4:CN$104,35,0),"0"),
IFERROR(VLOOKUP($A61,'Season 13'!AK$4:CN$104,35,0),"0"),IFERROR(VLOOKUP($A61,'Season 14'!AK$4:CN$104,35,0),"0"),IFERROR(VLOOKUP($A61,'Season 15'!AK$4:CN$104,35,0),"0"),)</f>
        <v>0</v>
      </c>
      <c r="AI61" s="21">
        <f>SUM(IFERROR(VLOOKUP($A61,'Season 2'!AK$4:CN$104,36,0),"0"),
IFERROR(VLOOKUP($A61,'Season 3'!AK$4:CN$104,36,0),"0"),IFERROR(VLOOKUP($A61,'Season 4'!AK$4:CN$104,36,0),"0"),
IFERROR(VLOOKUP($A61,'Season 5'!AK$4:CN$104,36,0),"0"),IFERROR(VLOOKUP($A61,'Season 6'!AK$4:CN$104,36,0),"0"),
IFERROR(VLOOKUP($A61,'Season 7'!AK$4:CN$104,36,0),"0"),IFERROR(VLOOKUP($A61,'Season 8'!AK$4:CN$104,36,0),"0"),
IFERROR(VLOOKUP($A61,'Season 9'!AK$4:CN$104,36,0),"0"),IFERROR(VLOOKUP($A61,'Season 10'!AK$4:CN$104,36,0),"0"),
IFERROR(VLOOKUP($A61,'Season 11'!AK$4:CN$104,36,0),"0"),IFERROR(VLOOKUP($A61,'Season 12'!AK$4:CN$104,36,0),"0"),
IFERROR(VLOOKUP($A61,'Season 13'!AK$4:CN$104,36,0),"0"),IFERROR(VLOOKUP($A61,'Season 14'!AK$4:CN$104,36,0),"0"),IFERROR(VLOOKUP($A61,'Season 15'!AK$4:CN$104,36,0),"0"),)</f>
        <v>0</v>
      </c>
      <c r="AJ61" s="402">
        <f>SUM(IFERROR(VLOOKUP($A61,'Season 2'!AK$4:CN$104,37,0),"0"),
IFERROR(VLOOKUP($A61,'Season 3'!AK$4:CN$104,37,0),"0"),IFERROR(VLOOKUP($A61,'Season 4'!AK$4:CN$104,37,0),"0"),
IFERROR(VLOOKUP($A61,'Season 5'!AK$4:CN$104,37,0),"0"),IFERROR(VLOOKUP($A61,'Season 6'!AK$4:CN$104,37,0),"0"),
IFERROR(VLOOKUP($A61,'Season 7'!AK$4:CN$104,37,0),"0"),IFERROR(VLOOKUP($A61,'Season 8'!AK$4:CN$104,37,0),"0"),
IFERROR(VLOOKUP($A61,'Season 9'!AK$4:CN$104,37,0),"0"),IFERROR(VLOOKUP($A61,'Season 10'!AK$4:CN$104,37,0),"0"),
IFERROR(VLOOKUP($A61,'Season 11'!AK$4:CN$104,37,0),"0"),IFERROR(VLOOKUP($A61,'Season 12'!AK$4:CN$104,37,0),"0"),
IFERROR(VLOOKUP($A61,'Season 13'!AK$4:CN$104,37,0),"0"),IFERROR(VLOOKUP($A61,'Season 14'!AK$4:CN$104,37,0),"0"),IFERROR(VLOOKUP($A61,'Season 15'!AK$4:CN$104,37,0),"0"),)</f>
        <v>0</v>
      </c>
      <c r="AK61" s="403">
        <f>SUM(IFERROR(VLOOKUP($A61,'Season 1'!AJ$4:CM$104,33,0),"0"),IFERROR(VLOOKUP($A61,'Season 2'!AK$4:CN$104,38,0),"0"),
IFERROR(VLOOKUP($A61,'Season 3'!AK$4:CN$104,38,0),"0"),IFERROR(VLOOKUP($A61,'Season 4'!AK$4:CN$104,38,0),"0"),
IFERROR(VLOOKUP($A61,'Season 5'!AK$4:CN$104,38,0),"0"),IFERROR(VLOOKUP($A61,'Season 6'!AK$4:CN$104,38,0),"0"),
IFERROR(VLOOKUP($A61,'Season 7'!AK$4:CN$104,38,0),"0"),IFERROR(VLOOKUP($A61,'Season 8'!AK$4:CN$104,38,0),"0"),
IFERROR(VLOOKUP($A61,'Season 9'!AK$4:CN$104,38,0),"0"),IFERROR(VLOOKUP($A61,'Season 10'!AK$4:CN$104,38,0),"0"),
IFERROR(VLOOKUP($A61,'Season 11'!AK$4:CN$104,38,0),"0"),IFERROR(VLOOKUP($A61,'Season 12'!AK$4:CN$104,38,0),"0"),
IFERROR(VLOOKUP($A61,'Season 13'!AK$4:CN$104,38,0),"0"),IFERROR(VLOOKUP($A61,'Season 14'!AK$4:CN$104,38,0),"0"),IFERROR(VLOOKUP($A61,'Season 15'!AK$4:CN$104,38,0),"0"),)</f>
        <v>0</v>
      </c>
      <c r="AL61" s="398">
        <f>SUM(IFERROR(VLOOKUP($A61,'Season 1'!AJ$4:CM$104,34,0),"0"),IFERROR(VLOOKUP($A61,'Season 2'!AK$4:CN$104,39,0),"0"),
IFERROR(VLOOKUP($A61,'Season 3'!AK$4:CN$104,39,0),"0"),IFERROR(VLOOKUP($A61,'Season 4'!AK$4:CN$104,39,0),"0"),
IFERROR(VLOOKUP($A61,'Season 5'!AK$4:CN$104,39,0),"0"),IFERROR(VLOOKUP($A61,'Season 6'!AK$4:CN$104,39,0),"0"),
IFERROR(VLOOKUP($A61,'Season 7'!AK$4:CN$104,39,0),"0"),IFERROR(VLOOKUP($A61,'Season 8'!AK$4:CN$104,39,0),"0"),
IFERROR(VLOOKUP($A61,'Season 9'!AK$4:CN$104,39,0),"0"),IFERROR(VLOOKUP($A61,'Season 10'!AK$4:CN$104,39,0),"0"),
IFERROR(VLOOKUP($A61,'Season 11'!AK$4:CN$104,39,0),"0"),IFERROR(VLOOKUP($A61,'Season 12'!AK$4:CN$104,39,0),"0"),
IFERROR(VLOOKUP($A61,'Season 13'!AK$4:CN$104,39,0),"0"),IFERROR(VLOOKUP($A61,'Season 14'!AK$4:CN$104,39,0),"0"),IFERROR(VLOOKUP($A61,'Season 15'!AK$4:CN$104,39,0),"0"),)</f>
        <v>0</v>
      </c>
      <c r="AM61" s="518">
        <f>SUM(IFERROR(VLOOKUP($A61,'Season 1'!AJ$4:CM$104,35,0),"0"),IFERROR(VLOOKUP($A61,'Season 2'!AK$4:CN$104,40,0),"0"),
IFERROR(VLOOKUP($A61,'Season 3'!AK$4:CN$104,40,0),"0"),IFERROR(VLOOKUP($A61,'Season 4'!AK$4:CN$104,40,0),"0"),
IFERROR(VLOOKUP($A61,'Season 5'!AK$4:CN$104,40,0),"0"),IFERROR(VLOOKUP($A61,'Season 6'!AK$4:CN$104,40,0),"0"),
IFERROR(VLOOKUP($A61,'Season 7'!AK$4:CN$104,40,0),"0"),IFERROR(VLOOKUP($A61,'Season 8'!AK$4:CN$104,40,0),"0"),
IFERROR(VLOOKUP($A61,'Season 9'!AK$4:CN$104,40,0),"0"),IFERROR(VLOOKUP($A61,'Season 10'!AK$4:CN$104,40,0),"0"),
IFERROR(VLOOKUP($A61,'Season 11'!AK$4:CN$104,40,0),"0"),IFERROR(VLOOKUP($A61,'Season 12'!AK$4:CN$104,40,0),"0"),
IFERROR(VLOOKUP($A61,'Season 13'!AK$4:CN$104,40,0),"0"),IFERROR(VLOOKUP($A61,'Season 14'!AK$4:CN$104,40,0),"0"),IFERROR(VLOOKUP($A61,'Season 15'!AK$4:CN$104,40,0),"0"),)</f>
        <v>0</v>
      </c>
      <c r="AN61" s="21">
        <f>SUM(IFERROR(VLOOKUP($A61,'Season 1'!AJ$4:CM$104,36,0),"0"),IFERROR(VLOOKUP($A61,'Season 2'!AK$4:CN$104,41,0),"0"),
IFERROR(VLOOKUP($A61,'Season 3'!AK$4:CN$104,41,0),"0"),IFERROR(VLOOKUP($A61,'Season 4'!AK$4:CN$104,41,0),"0"),
IFERROR(VLOOKUP($A61,'Season 5'!AK$4:CN$104,41,0),"0"),IFERROR(VLOOKUP($A61,'Season 6'!AK$4:CN$104,41,0),"0"),
IFERROR(VLOOKUP($A61,'Season 7'!AK$4:CN$104,41,0),"0"),IFERROR(VLOOKUP($A61,'Season 8'!AK$4:CN$104,41,0),"0"),
IFERROR(VLOOKUP($A61,'Season 9'!AK$4:CN$104,41,0),"0"),IFERROR(VLOOKUP($A61,'Season 10'!AK$4:CN$104,41,0),"0"),
IFERROR(VLOOKUP($A61,'Season 11'!AK$4:CN$104,41,0),"0"),IFERROR(VLOOKUP($A61,'Season 12'!AK$4:CN$104,41,0),"0"),
IFERROR(VLOOKUP($A61,'Season 13'!AK$4:CN$104,41,0),"0"),IFERROR(VLOOKUP($A61,'Season 14'!AK$4:CN$104,41,0),"0"),IFERROR(VLOOKUP($A61,'Season 15'!AK$4:CN$104,41,0),"0"),)</f>
        <v>0</v>
      </c>
      <c r="AO61" s="402">
        <f>SUM(IFERROR(VLOOKUP($A61,'Season 1'!AJ$4:CM$104,37,0),"0"),IFERROR(VLOOKUP($A61,'Season 2'!AK$4:CN$104,42,0),"0"),
IFERROR(VLOOKUP($A61,'Season 3'!AK$4:CN$104,42,0),"0"),IFERROR(VLOOKUP($A61,'Season 4'!AK$4:CN$104,42,0),"0"),
IFERROR(VLOOKUP($A61,'Season 5'!AK$4:CN$104,42,0),"0"),IFERROR(VLOOKUP($A61,'Season 6'!AK$4:CN$104,42,0),"0"),
IFERROR(VLOOKUP($A61,'Season 7'!AK$4:CN$104,42,0),"0"),IFERROR(VLOOKUP($A61,'Season 8'!AK$4:CN$104,42,0),"0"),
IFERROR(VLOOKUP($A61,'Season 9'!AK$4:CN$104,42,0),"0"),IFERROR(VLOOKUP($A61,'Season 10'!AK$4:CN$104,42,0),"0"),
IFERROR(VLOOKUP($A61,'Season 11'!AK$4:CN$104,42,0),"0"),IFERROR(VLOOKUP($A61,'Season 12'!AK$4:CN$104,42,0),"0"),
IFERROR(VLOOKUP($A61,'Season 13'!AK$4:CN$104,42,0),"0"),IFERROR(VLOOKUP($A61,'Season 14'!AK$4:CN$104,42,0),"0"),IFERROR(VLOOKUP($A61,'Season 15'!AK$4:CN$104,42,0),"0"),)</f>
        <v>0</v>
      </c>
      <c r="AP61" s="403">
        <f>SUM(IFERROR(VLOOKUP($A61,'Season 1'!AJ$4:CM$104,43,0),"0"),IFERROR(VLOOKUP($A61,'Season 2'!AK$4:CN$104,43,0),"0"),
IFERROR(VLOOKUP($A61,'Season 3'!AK$4:CN$104,43,0),"0"),IFERROR(VLOOKUP($A61,'Season 4'!AK$4:CN$104,43,0),"0"),
IFERROR(VLOOKUP($A61,'Season 5'!AK$4:CN$104,43,0),"0"),IFERROR(VLOOKUP($A61,'Season 6'!AK$4:CN$104,43,0),"0"),
IFERROR(VLOOKUP($A61,'Season 7'!AK$4:CN$104,43,0),"0"),IFERROR(VLOOKUP($A61,'Season 8'!AK$4:CN$104,43,0),"0"),
IFERROR(VLOOKUP($A61,'Season 9'!AK$4:CN$104,43,0),"0"),IFERROR(VLOOKUP($A61,'Season 10'!AK$4:CN$104,43,0),"0"),
IFERROR(VLOOKUP($A61,'Season 11'!AK$4:CN$104,43,0),"0"),IFERROR(VLOOKUP($A61,'Season 12'!AK$4:CN$104,43,0),"0"),
IFERROR(VLOOKUP($A61,'Season 13'!AK$4:CN$104,43,0),"0"),IFERROR(VLOOKUP($A61,'Season 14'!AK$4:CN$104,43,0),"0"),IFERROR(VLOOKUP($A61,'Season 15'!AK$4:CN$104,43,0),"0"),)</f>
        <v>0</v>
      </c>
      <c r="AQ61" s="398">
        <f>SUM(IFERROR(VLOOKUP($A61,'Season 1'!AJ$4:CM$104,44,0),"0"),IFERROR(VLOOKUP($A61,'Season 2'!AK$4:CN$104,44,0),"0"),
IFERROR(VLOOKUP($A61,'Season 3'!AK$4:CN$104,44,0),"0"),IFERROR(VLOOKUP($A61,'Season 4'!AK$4:CN$104,44,0),"0"),
IFERROR(VLOOKUP($A61,'Season 5'!AK$4:CN$104,44,0),"0"),IFERROR(VLOOKUP($A61,'Season 6'!AK$4:CN$104,44,0),"0"),
IFERROR(VLOOKUP($A61,'Season 7'!AK$4:CN$104,44,0),"0"),IFERROR(VLOOKUP($A61,'Season 8'!AK$4:CN$104,44,0),"0"),
IFERROR(VLOOKUP($A61,'Season 9'!AK$4:CN$104,44,0),"0"),IFERROR(VLOOKUP($A61,'Season 10'!AK$4:CN$104,44,0),"0"),
IFERROR(VLOOKUP($A61,'Season 11'!AK$4:CN$104,44,0),"0"),IFERROR(VLOOKUP($A61,'Season 12'!AK$4:CN$104,44,0),"0"),
IFERROR(VLOOKUP($A61,'Season 13'!AK$4:CN$104,44,0),"0"),IFERROR(VLOOKUP($A61,'Season 14'!AK$4:CN$104,44,0),"0"),IFERROR(VLOOKUP($A61,'Season 15'!AK$4:CN$104,44,0),"0"),)</f>
        <v>0</v>
      </c>
      <c r="AR61" s="518">
        <f>SUM(IFERROR(VLOOKUP($A61,'Season 1'!AJ$4:CM$104,45,0),"0"),IFERROR(VLOOKUP($A61,'Season 2'!AK$4:CN$104,45,0),"0"),
IFERROR(VLOOKUP($A61,'Season 3'!AK$4:CN$104,45,0),"0"),IFERROR(VLOOKUP($A61,'Season 4'!AK$4:CN$104,45,0),"0"),
IFERROR(VLOOKUP($A61,'Season 5'!AK$4:CN$104,45,0),"0"),IFERROR(VLOOKUP($A61,'Season 6'!AK$4:CN$104,45,0),"0"),
IFERROR(VLOOKUP($A61,'Season 7'!AK$4:CN$104,45,0),"0"),IFERROR(VLOOKUP($A61,'Season 8'!AK$4:CN$104,45,0),"0"),
IFERROR(VLOOKUP($A61,'Season 9'!AK$4:CN$104,45,0),"0"),IFERROR(VLOOKUP($A61,'Season 10'!AK$4:CN$104,45,0),"0"),
IFERROR(VLOOKUP($A61,'Season 11'!AK$4:CN$104,45,0),"0"),IFERROR(VLOOKUP($A61,'Season 12'!AK$4:CN$104,45,0),"0"),
IFERROR(VLOOKUP($A61,'Season 13'!AK$4:CN$104,45,0),"0"),IFERROR(VLOOKUP($A61,'Season 14'!AK$4:CN$104,45,0),"0"),IFERROR(VLOOKUP($A61,'Season 15'!AK$4:CN$104,45,0),"0"),)</f>
        <v>0</v>
      </c>
      <c r="AS61" s="21">
        <f>SUM(IFERROR(VLOOKUP($A61,'Season 1'!AJ$4:CM$104,46,0),"0"),IFERROR(VLOOKUP($A61,'Season 2'!AK$4:CN$104,46,0),"0"),
IFERROR(VLOOKUP($A61,'Season 3'!AK$4:CN$104,46,0),"0"),IFERROR(VLOOKUP($A61,'Season 4'!AK$4:CN$104,46,0),"0"),
IFERROR(VLOOKUP($A61,'Season 5'!AK$4:CN$104,46,0),"0"),IFERROR(VLOOKUP($A61,'Season 6'!AK$4:CN$104,46,0),"0"),
IFERROR(VLOOKUP($A61,'Season 7'!AK$4:CN$104,46,0),"0"),IFERROR(VLOOKUP($A61,'Season 8'!AK$4:CN$104,46,0),"0"),
IFERROR(VLOOKUP($A61,'Season 9'!AK$4:CN$104,46,0),"0"),IFERROR(VLOOKUP($A61,'Season 10'!AK$4:CN$104,46,0),"0"),
IFERROR(VLOOKUP($A61,'Season 11'!AK$4:CN$104,46,0),"0"),IFERROR(VLOOKUP($A61,'Season 12'!AK$4:CN$104,46,0),"0"),
IFERROR(VLOOKUP($A61,'Season 13'!AK$4:CN$104,46,0),"0"),IFERROR(VLOOKUP($A61,'Season 14'!AK$4:CN$104,46,0),"0"),IFERROR(VLOOKUP($A61,'Season 15'!AK$4:CN$104,46,0),"0"),)</f>
        <v>0</v>
      </c>
      <c r="AT61" s="402">
        <f>SUM(IFERROR(VLOOKUP($A61,'Season 1'!AJ$4:CM$104,47,0),"0"),IFERROR(VLOOKUP($A61,'Season 2'!AK$4:CN$104,47,0),"0"),
IFERROR(VLOOKUP($A61,'Season 3'!AK$4:CN$104,47,0),"0"),IFERROR(VLOOKUP($A61,'Season 4'!AK$4:CN$104,47,0),"0"),
IFERROR(VLOOKUP($A61,'Season 5'!AK$4:CN$104,47,0),"0"),IFERROR(VLOOKUP($A61,'Season 6'!AK$4:CN$104,47,0),"0"),
IFERROR(VLOOKUP($A61,'Season 7'!AK$4:CN$104,47,0),"0"),IFERROR(VLOOKUP($A61,'Season 8'!AK$4:CN$104,47,0),"0"),
IFERROR(VLOOKUP($A61,'Season 9'!AK$4:CN$104,47,0),"0"),IFERROR(VLOOKUP($A61,'Season 10'!AK$4:CN$104,47,0),"0"),
IFERROR(VLOOKUP($A61,'Season 11'!AK$4:CN$104,47,0),"0"),IFERROR(VLOOKUP($A61,'Season 12'!AK$4:CN$104,47,0),"0"),
IFERROR(VLOOKUP($A61,'Season 13'!AK$4:CN$104,47,0),"0"),IFERROR(VLOOKUP($A61,'Season 14'!AK$4:CN$104,47,0),"0"),IFERROR(VLOOKUP($A61,'Season 15'!AK$4:CN$104,47,0),"0"),)</f>
        <v>0</v>
      </c>
      <c r="AU61" s="403">
        <f>SUM(IFERROR(VLOOKUP($A61,'Season 3'!AK$4:CN$104,48,0),"0"),IFERROR(VLOOKUP($A61,'Season 4'!AK$4:CN$104,48,0),"0"),
IFERROR(VLOOKUP($A61,'Season 5'!AK$4:CN$104,48,0),"0"),IFERROR(VLOOKUP($A61,'Season 6'!AK$4:CN$104,48,0),"0"),
IFERROR(VLOOKUP($A61,'Season 7'!AK$4:CN$104,48,0),"0"),IFERROR(VLOOKUP($A61,'Season 8'!AK$4:CN$104,48,0),"0"),
IFERROR(VLOOKUP($A61,'Season 9'!AK$4:CN$104,48,0),"0"),IFERROR(VLOOKUP($A61,'Season 10'!AK$4:CN$104,48,0),"0"),
IFERROR(VLOOKUP($A61,'Season 11'!AK$4:CN$104,48,0),"0"),IFERROR(VLOOKUP($A61,'Season 12'!AK$4:CN$104,48,0),"0"),
IFERROR(VLOOKUP($A61,'Season 13'!AK$4:CN$104,48,0),"0"),IFERROR(VLOOKUP($A61,'Season 14'!AK$4:CN$104,48,0),"0"),IFERROR(VLOOKUP($A61,'Season 15'!AK$4:CN$104,48,0),"0"),)</f>
        <v>0</v>
      </c>
      <c r="AV61" s="398">
        <f>SUM(IFERROR(VLOOKUP($A61,'Season 3'!AK$4:CN$104,49,0),"0"),IFERROR(VLOOKUP($A61,'Season 4'!AK$4:CN$104,49,0),"0"),
IFERROR(VLOOKUP($A61,'Season 5'!AK$4:CN$104,49,0),"0"),IFERROR(VLOOKUP($A61,'Season 6'!AK$4:CN$104,49,0),"0"),
IFERROR(VLOOKUP($A61,'Season 7'!AK$4:CN$104,49,0),"0"),IFERROR(VLOOKUP($A61,'Season 8'!AK$4:CN$104,49,0),"0"),
IFERROR(VLOOKUP($A61,'Season 9'!AK$4:CN$104,49,0),"0"),IFERROR(VLOOKUP($A61,'Season 10'!AK$4:CN$104,49,0),"0"),
IFERROR(VLOOKUP($A61,'Season 11'!AK$4:CN$104,49,0),"0"),IFERROR(VLOOKUP($A61,'Season 12'!AK$4:CN$104,49,0),"0"),
IFERROR(VLOOKUP($A61,'Season 13'!AK$4:CN$104,49,0),"0"),IFERROR(VLOOKUP($A61,'Season 14'!AK$4:CN$104,49,0),"0"),IFERROR(VLOOKUP($A61,'Season 15'!AK$4:CN$104,49,0),"0"),)</f>
        <v>0</v>
      </c>
      <c r="AW61" s="518">
        <f>SUM(IFERROR(VLOOKUP($A61,'Season 3'!AK$4:CN$104,50,0),"0"),IFERROR(VLOOKUP($A61,'Season 4'!AK$4:CN$104,50,0),"0"),
IFERROR(VLOOKUP($A61,'Season 5'!AK$4:CN$104,50,0),"0"),IFERROR(VLOOKUP($A61,'Season 6'!AK$4:CN$104,50,0),"0"),
IFERROR(VLOOKUP($A61,'Season 7'!AK$4:CN$104,50,0),"0"),IFERROR(VLOOKUP($A61,'Season 8'!AK$4:CN$104,50,0),"0"),
IFERROR(VLOOKUP($A61,'Season 9'!AK$4:CN$104,50,0),"0"),IFERROR(VLOOKUP($A61,'Season 10'!AK$4:CN$104,50,0),"0"),
IFERROR(VLOOKUP($A61,'Season 11'!AK$4:CN$104,50,0),"0"),IFERROR(VLOOKUP($A61,'Season 12'!AK$4:CN$104,50,0),"0"),
IFERROR(VLOOKUP($A61,'Season 13'!AK$4:CN$104,50,0),"0"),IFERROR(VLOOKUP($A61,'Season 14'!AK$4:CN$104,50,0),"0"),IFERROR(VLOOKUP($A61,'Season 15'!AK$4:CN$104,50,0),"0"),)</f>
        <v>0</v>
      </c>
      <c r="AX61" s="21">
        <f>SUM(IFERROR(VLOOKUP($A61,'Season 3'!AK$4:CN$104,51,0),"0"),IFERROR(VLOOKUP($A61,'Season 4'!AK$4:CN$104,51,0),"0"),
IFERROR(VLOOKUP($A61,'Season 5'!AK$4:CN$104,51,0),"0"),IFERROR(VLOOKUP($A61,'Season 6'!AK$4:CN$104,51,0),"0"),
IFERROR(VLOOKUP($A61,'Season 7'!AK$4:CN$104,51,0),"0"),IFERROR(VLOOKUP($A61,'Season 8'!AK$4:CN$104,51,0),"0"),
IFERROR(VLOOKUP($A61,'Season 9'!AK$4:CN$104,51,0),"0"),IFERROR(VLOOKUP($A61,'Season 10'!AK$4:CN$104,51,0),"0"),
IFERROR(VLOOKUP($A61,'Season 11'!AK$4:CN$104,51,0),"0"),IFERROR(VLOOKUP($A61,'Season 12'!AK$4:CN$104,51,0),"0"),
IFERROR(VLOOKUP($A61,'Season 13'!AK$4:CN$104,51,0),"0"),IFERROR(VLOOKUP($A61,'Season 14'!AK$4:CN$104,51,0),"0"),IFERROR(VLOOKUP($A61,'Season 15'!AK$4:CN$104,51,0),"0"),)</f>
        <v>0</v>
      </c>
      <c r="AY61" s="402">
        <f>SUM(IFERROR(VLOOKUP($A61,'Season 3'!AK$4:CN$104,52,0),"0"),IFERROR(VLOOKUP($A61,'Season 4'!AK$4:CN$104,52,0),"0"),
IFERROR(VLOOKUP($A61,'Season 5'!AK$4:CN$104,52,0),"0"),IFERROR(VLOOKUP($A61,'Season 6'!AK$4:CN$104,52,0),"0"),
IFERROR(VLOOKUP($A61,'Season 7'!AK$4:CN$104,52,0),"0"),IFERROR(VLOOKUP($A61,'Season 8'!AK$4:CN$104,52,0),"0"),
IFERROR(VLOOKUP($A61,'Season 9'!AK$4:CN$104,52,0),"0"),IFERROR(VLOOKUP($A61,'Season 10'!AK$4:CN$104,52,0),"0"),
IFERROR(VLOOKUP($A61,'Season 11'!AK$4:CN$104,52,0),"0"),IFERROR(VLOOKUP($A61,'Season 12'!AK$4:CN$104,52,0),"0"),
IFERROR(VLOOKUP($A61,'Season 13'!AK$4:CN$104,52,0),"0"),IFERROR(VLOOKUP($A61,'Season 14'!AK$4:CN$104,52,0),"0"),IFERROR(VLOOKUP($A61,'Season 15'!AK$4:CN$104,52,0),"0"),)</f>
        <v>0</v>
      </c>
      <c r="AZ61" s="403">
        <f>SUM(IFERROR(VLOOKUP($A61,'Season 1'!AJ$4:CM$104,38,0),"0"),IFERROR(VLOOKUP($A61,'Season 2'!AK$4:CN$104,48,0),"0"),)</f>
        <v>0</v>
      </c>
      <c r="BA61" s="398">
        <f>SUM(IFERROR(VLOOKUP($A61,'Season 1'!AJ$4:CM$104,39,0),"0"),IFERROR(VLOOKUP($A61,'Season 2'!AK$4:CN$104,49,0),"0"),)</f>
        <v>0</v>
      </c>
      <c r="BB61" s="518">
        <f>SUM(IFERROR(VLOOKUP($A61,'Season 1'!AJ$4:CM$104,40,0),"0"),IFERROR(VLOOKUP($A61,'Season 2'!AK$4:CN$104,50,0),"0"),)</f>
        <v>0</v>
      </c>
      <c r="BC61" s="21">
        <f>SUM(IFERROR(VLOOKUP($A61,'Season 1'!AJ$4:CM$104,41,0),"0"),IFERROR(VLOOKUP($A61,'Season 2'!AK$4:CN$104,51,0),"0"),)</f>
        <v>0</v>
      </c>
      <c r="BD61" s="402">
        <f>SUM(IFERROR(VLOOKUP($A61,'Season 1'!AJ$4:CM$104,42,0),"0"),IFERROR(VLOOKUP($A61,'Season 2'!AK$4:CN$104,52,0),"0"),)</f>
        <v>0</v>
      </c>
      <c r="BE61" s="561">
        <f>SUM(
IFERROR(VLOOKUP($A61,'Season 1'!AJ$4:CM$104,48,0),"0"),IFERROR(VLOOKUP($A61,'Season 2'!AK$4:CN$104,53,0),"0"),
IFERROR(VLOOKUP($A61,'Season 3'!AK$4:CN$104,53,0),"0"),IFERROR(VLOOKUP($A61,'Season 4'!AK$4:CN$104,53,0),"0"),
IFERROR(VLOOKUP($A61,'Season 5'!AK$4:CN$104,53,0),"0"),IFERROR(VLOOKUP($A61,'Season 6'!AK$4:CN$104,53,0),"0"),
IFERROR(VLOOKUP($A61,'Season 7'!AK$4:CN$104,53,0),"0"),IFERROR(VLOOKUP($A61,'Season 8'!AK$4:CN$104,53,0),"0"),
IFERROR(VLOOKUP($A61,'Season 9'!AK$4:CN$104,53,0),"0"),IFERROR(VLOOKUP($A61,'Season 10'!AK$4:CN$104,53,0),"0"),
IFERROR(VLOOKUP($A61,'Season 11'!AK$4:CN$104,53,0),"0"),IFERROR(VLOOKUP($A61,'Season 12'!AK$4:CN$104,53,0),"0"),
IFERROR(VLOOKUP($A61,'Season 13'!AK$4:CN$104,53,0),"0"),IFERROR(VLOOKUP($A61,'Season 14'!AK$4:CN$104,53,0),"0"),IFERROR(VLOOKUP($A61,'Season 15'!AK$4:CN$104,53,0),"0"),)</f>
        <v>0</v>
      </c>
      <c r="BF61" s="562">
        <f>SUM(
IFERROR(VLOOKUP($A61,'Season 1'!AJ$4:CM$104,49,0),"0"),IFERROR(VLOOKUP($A61,'Season 2'!AK$4:CN$104,54,0),"0"),
IFERROR(VLOOKUP($A61,'Season 3'!AK$4:CN$104,54,0),"0"),IFERROR(VLOOKUP($A61,'Season 4'!AK$4:CN$104,54,0),"0"),
IFERROR(VLOOKUP($A61,'Season 5'!AK$4:CN$104,54,0),"0"),IFERROR(VLOOKUP($A61,'Season 6'!AK$4:CN$104,54,0),"0"),
IFERROR(VLOOKUP($A61,'Season 7'!AK$4:CN$104,54,0),"0"),IFERROR(VLOOKUP($A61,'Season 8'!AK$4:CN$104,54,0),"0"),
IFERROR(VLOOKUP($A61,'Season 9'!AK$4:CN$104,54,0),"0"),IFERROR(VLOOKUP($A61,'Season 10'!AK$4:CN$104,54,0),"0"),
IFERROR(VLOOKUP($A61,'Season 11'!AK$4:CN$104,540),"0"),IFERROR(VLOOKUP($A61,'Season 12'!AK$4:CN$104,54,0),"0"),
IFERROR(VLOOKUP($A61,'Season 13'!AK$4:CN$104,54,0),"0"),IFERROR(VLOOKUP($A61,'Season 14'!AK$4:CN$104,54,0),"0"),IFERROR(VLOOKUP($A61,'Season 15'!AK$4:CN$104,54,0),"0"),)</f>
        <v>0</v>
      </c>
      <c r="BG61" s="529" t="e">
        <f t="shared" si="1"/>
        <v>#DIV/0!</v>
      </c>
      <c r="BI61" s="553"/>
      <c r="BJ61" s="553"/>
      <c r="BK61" s="553"/>
      <c r="BL61" s="553"/>
      <c r="BM61" s="553"/>
      <c r="BN61" s="553"/>
      <c r="BO61" s="169"/>
      <c r="BP61" s="169"/>
      <c r="BQ61" s="169"/>
      <c r="BR61" s="169"/>
      <c r="BS61" s="12" t="str">
        <f>IFERROR(VLOOKUP($A61,'Season 1'!$AJ$4:$CM$104,50,0),"0")</f>
        <v>0</v>
      </c>
      <c r="BT61" s="12" t="str">
        <f>IFERROR(VLOOKUP($A61,'Season 1'!$AJ$4:$CM$104,51,0),"0")</f>
        <v>0</v>
      </c>
      <c r="BU61" s="12" t="str">
        <f>IFERROR(VLOOKUP($A61,'Season 2'!$AK$4:$CN$104,55,0),"0")</f>
        <v>0</v>
      </c>
      <c r="BV61" s="12" t="str">
        <f>IFERROR(VLOOKUP($A61,'Season 2'!$AK$4:$CN$104,56,0),"0")</f>
        <v>0</v>
      </c>
      <c r="BW61" s="12" t="str">
        <f>IFERROR(VLOOKUP($A61,'Season 3'!$AK$4:$CN$104,55,0),"0")</f>
        <v>0</v>
      </c>
      <c r="BX61" s="12" t="str">
        <f>IFERROR(VLOOKUP($A61,'Season 3'!$AK$4:$CN$104,56,0),"0")</f>
        <v>0</v>
      </c>
      <c r="BY61" s="12" t="str">
        <f>IFERROR(VLOOKUP($A61,'Season 4'!$AK$4:$CN$104,55,0),"0")</f>
        <v>0</v>
      </c>
      <c r="BZ61" s="12" t="str">
        <f>IFERROR(VLOOKUP($A61,'Season 4'!$AK$4:$CN$104,56,0),"0")</f>
        <v>0</v>
      </c>
      <c r="CA61" s="12" t="str">
        <f>IFERROR(VLOOKUP($A61,'Season 5'!$AK$4:$CN$104,55,0),"0")</f>
        <v>0</v>
      </c>
      <c r="CB61" s="12" t="str">
        <f>IFERROR(VLOOKUP($A61,'Season 5'!$AK$4:$CN$104,56,0),"0")</f>
        <v>0</v>
      </c>
      <c r="CC61" s="12" t="str">
        <f>IFERROR(VLOOKUP($A61,'Season 6'!$AK$4:$CN$104,55,0),"0")</f>
        <v>0</v>
      </c>
      <c r="CD61" s="12" t="str">
        <f>IFERROR(VLOOKUP($A61,'Season 6'!$AK$4:$CN$104,56,0),"0")</f>
        <v>0</v>
      </c>
      <c r="CE61" s="12" t="str">
        <f>IFERROR(VLOOKUP($A61,'Season 7'!$AK$4:$CN$104,55,0),"0")</f>
        <v>0</v>
      </c>
      <c r="CF61" s="12" t="str">
        <f>IFERROR(VLOOKUP($A61,'Season 7'!$AK$4:$CN$104,56,0),"0")</f>
        <v>0</v>
      </c>
      <c r="CG61" s="12" t="str">
        <f>IFERROR(VLOOKUP($A61,'Season 8'!$AK$4:$CN$104,55,0),"0")</f>
        <v>0</v>
      </c>
      <c r="CH61" s="12" t="str">
        <f>IFERROR(VLOOKUP($A61,'Season 8'!$AK$4:$CN$104,56,0),"0")</f>
        <v>0</v>
      </c>
      <c r="CI61" s="12" t="str">
        <f>IFERROR(VLOOKUP($A61,'Season 9'!$AK$4:$CN$104,55,0),"0")</f>
        <v>0</v>
      </c>
      <c r="CJ61" s="12" t="str">
        <f>IFERROR(VLOOKUP($A61,'Season 9'!$AK$4:$CN$104,56,0),"0")</f>
        <v>0</v>
      </c>
      <c r="CK61" s="12" t="str">
        <f>IFERROR(VLOOKUP($A61,'Season 10'!$AK$4:$CN$104,55,0),"0")</f>
        <v>0</v>
      </c>
      <c r="CL61" s="12" t="str">
        <f>IFERROR(VLOOKUP($A61,'Season 10'!$AK$4:$CN$104,56,0),"0")</f>
        <v>0</v>
      </c>
      <c r="CM61" s="12" t="str">
        <f>IFERROR(VLOOKUP($A61,'Season 11'!$AK$4:$CN$104,55,0),"0")</f>
        <v>0</v>
      </c>
      <c r="CN61" s="12" t="str">
        <f>IFERROR(VLOOKUP($A61,'Season 11'!$AK$4:$CN$104,56,0),"0")</f>
        <v>0</v>
      </c>
      <c r="CO61" s="12" t="str">
        <f>IFERROR(VLOOKUP($A61,'Season 12'!$AK$4:$CN$104,55,0),"0")</f>
        <v>0</v>
      </c>
      <c r="CP61" s="12" t="str">
        <f>IFERROR(VLOOKUP($A61,'Season 12'!$AK$4:$CN$104,56,0),"0")</f>
        <v>0</v>
      </c>
      <c r="CQ61" s="12" t="str">
        <f>IFERROR(VLOOKUP($A61,'Season 13'!$AK$4:$CN$104,55,0),"0")</f>
        <v>0</v>
      </c>
      <c r="CR61" s="12" t="str">
        <f>IFERROR(VLOOKUP($A61,'Season 13'!$AK$4:$CN$104,56,0),"0")</f>
        <v>0</v>
      </c>
      <c r="CS61" s="12" t="str">
        <f>IFERROR(VLOOKUP($A61,'Season 14'!$AK$4:$CN$104,55,0),"0")</f>
        <v>0</v>
      </c>
      <c r="CT61" s="12" t="str">
        <f>IFERROR(VLOOKUP($A61,'Season 14'!$AK$4:$CN$104,56,0),"0")</f>
        <v>0</v>
      </c>
      <c r="CU61" s="12" t="str">
        <f>IFERROR(VLOOKUP($A61,'Season 15'!$AK$4:$CN$104,55,0),"0")</f>
        <v>0</v>
      </c>
      <c r="CV61" s="12" t="str">
        <f>IFERROR(VLOOKUP($A61,'Season 15'!$AK$4:$CN$104,56,0),"0")</f>
        <v>0</v>
      </c>
    </row>
    <row r="62" spans="1:100" x14ac:dyDescent="0.25">
      <c r="A62" s="2" t="s">
        <v>35</v>
      </c>
      <c r="B62" s="516" t="str">
        <f>IFERROR(VLOOKUP('Data Totals'!A62,'Season 1'!AJ$4:CH$104,2,FALSE),IFERROR(VLOOKUP('Data Totals'!A62,'Season 2'!AK$4:CI$104,2,FALSE),IFERROR(VLOOKUP('Data Totals'!A62,'Season 3'!AK$4:CI$104,2,FALSE),IFERROR(VLOOKUP('Data Totals'!A62,'Season 4'!AK$4:CI$104,2,FALSE),IFERROR(VLOOKUP('Data Totals'!A62,'Season 5'!AK$4:CI$104,2,FALSE),IFERROR(VLOOKUP('Data Totals'!A62,'Season 6'!AK$4:CI$104,2,FALSE),IFERROR(VLOOKUP('Data Totals'!A62,'Season 7'!AK$4:CI$104,2,FALSE),IFERROR(VLOOKUP('Data Totals'!A62,'Season 8'!AK$4:CI$104,2,FALSE),IFERROR(VLOOKUP('Data Totals'!A62,'Season 9'!AK$4:CI$104,2,FALSE),IFERROR(VLOOKUP('Data Totals'!A62,'Season 10'!AK$4:CI$104,2,FALSE),IFERROR(VLOOKUP('Data Totals'!A62,'Season 11'!AK$4:CI$104,2,FALSE),IFERROR(VLOOKUP('Data Totals'!A62,'Season 12'!AK$4:CI$104,2,FALSE),IFERROR(VLOOKUP('Data Totals'!A62,'Season 13'!AK$4:CI$104,2,FALSE),IFERROR(VLOOKUP('Data Totals'!A62,'Season 14'!AK$4:CI$104,2,FALSE),IFERROR(VLOOKUP('Data Totals'!A62,'Season 15'!AK$4:CI$104,2,FALSE),"N/A")))))))))))))))</f>
        <v>N/A</v>
      </c>
      <c r="C62" s="517" t="str">
        <f>IFERROR(VLOOKUP('Data Totals'!A62,'Season 1'!AJ$4:CH$104,3,FALSE),IFERROR(VLOOKUP('Data Totals'!A62,'Season 2'!AK$4:CI$104,3,FALSE),IFERROR(VLOOKUP('Data Totals'!A62,'Season 3'!AK$4:CI$104,3,FALSE),IFERROR(VLOOKUP('Data Totals'!A62,'Season 4'!AK$4:CI$104,3,FALSE),IFERROR(VLOOKUP('Data Totals'!A62,'Season 5'!AK$4:CI$104,3,FALSE),IFERROR(VLOOKUP('Data Totals'!A62,'Season 6'!AK$4:CI$104,3,FALSE),IFERROR(VLOOKUP('Data Totals'!A62,'Season 7'!AK$4:CI$104,3,FALSE),IFERROR(VLOOKUP('Data Totals'!A62,'Season 8'!AK$4:CI$104,3,FALSE),IFERROR(VLOOKUP('Data Totals'!A62,'Season 9'!AK$4:CI$104,3,FALSE),IFERROR(VLOOKUP('Data Totals'!A62,'Season 10'!AK$4:CI$104,3,FALSE),IFERROR(VLOOKUP('Data Totals'!A62,'Season 11'!AK$4:CI$104,3,FALSE),IFERROR(VLOOKUP('Data Totals'!A62,'Season 12'!AK$4:CI$104,3,FALSE),IFERROR(VLOOKUP('Data Totals'!A62,'Season 13'!AK$4:CI$104,3,FALSE),IFERROR(VLOOKUP('Data Totals'!A62,'Season 14'!AK$4:CI$104,3,FALSE),IFERROR(VLOOKUP('Data Totals'!A62,'Season 15'!AK$4:CI$104,3,FALSE),"N/A")))))))))))))))</f>
        <v>N/A</v>
      </c>
      <c r="D62" s="517" t="str">
        <f>IFERROR(VLOOKUP('Data Totals'!A62,'Season 15'!AK$4:CI$104,4,FALSE),IFERROR(VLOOKUP('Data Totals'!A62,'Season 14'!AK$4:CI$104,4,FALSE),IFERROR(VLOOKUP('Data Totals'!A62,'Season 13'!AK$4:CI$104,4,FALSE),IFERROR(VLOOKUP('Data Totals'!A62,'Season 12'!AK$4:CI$104,4,FALSE),IFERROR(VLOOKUP('Data Totals'!A62,'Season 11'!AK$4:CI$104,4,FALSE),IFERROR(VLOOKUP('Data Totals'!A62,'Season 10'!AK$4:CI$104,4,FALSE),IFERROR(VLOOKUP('Data Totals'!A62,'Season 9'!AK$4:CI$104,4,FALSE),IFERROR(VLOOKUP('Data Totals'!A62,'Season 8'!AK$4:CI$104,4,FALSE),IFERROR(VLOOKUP('Data Totals'!A62,'Season 7'!AK$4:CI$104,4,FALSE),IFERROR(VLOOKUP('Data Totals'!A62,'Season 6'!AK$4:CI$104,4,FALSE),IFERROR(VLOOKUP('Data Totals'!A62,'Season 5'!AK$4:CI$104,4,FALSE),IFERROR(VLOOKUP('Data Totals'!A62,'Season 4'!AK$4:CI$104,4,FALSE),IFERROR(VLOOKUP('Data Totals'!A62,'Season 3'!AK$4:CI$104,4,FALSE),IFERROR(VLOOKUP('Data Totals'!A62,'Season 2'!AK$4:CI$104,4,FALSE),IFERROR(VLOOKUP('Data Totals'!A62,'Season 1'!AJ$4:CH$104,4,FALSE),"N/A")))))))))))))))</f>
        <v>N/A</v>
      </c>
      <c r="E62" s="517" t="e">
        <f t="shared" si="0"/>
        <v>#VALUE!</v>
      </c>
      <c r="F62" s="398">
        <f>SUM(IFERROR(VLOOKUP(A62,BI$3:BN$152,2,0),"0"),
IFERROR(VLOOKUP(A62,'Season 1'!AJ$4:CM$104,7,0),"0"),IFERROR(VLOOKUP(A62,'Season 2'!AK$4:CN$104,7,0),"0"),
IFERROR(VLOOKUP(A62,'Season 3'!AK$4:CN$104,7,0),"0"),IFERROR(VLOOKUP(A62,'Season 4'!AK$4:CN$104,7,0),"0"),
IFERROR(VLOOKUP(A62,'Season 5'!AK$4:CN$104,7,0),"0"),IFERROR(VLOOKUP(A62,'Season 6'!AK$4:CN$104,7,0),"0"),
IFERROR(VLOOKUP(A62,'Season 7'!AK$4:CN$104,7,0),"0"),IFERROR(VLOOKUP(A62,'Season 8'!AK$4:CN$104,7,0),"0"),
IFERROR(VLOOKUP(A62,'Season 9'!AK$4:CN$104,7,0),"0"),IFERROR(VLOOKUP(A62,'Season 10'!AK$4:CN$104,7,0),"0"),
IFERROR(VLOOKUP(A62,'Season 11'!AK$4:CN$104,7,0),"0"),IFERROR(VLOOKUP(A62,'Season 12'!AK$4:CN$104,7,0),"0"),
IFERROR(VLOOKUP(A62,'Season 13'!AK$4:CN$104,7,0),"0"),IFERROR(VLOOKUP(A62,'Season 14'!AK$4:CN$104,7,0),"0"),IFERROR(VLOOKUP(A62,'Season 15'!AK$4:CN$104,7,0),"0"),)</f>
        <v>0</v>
      </c>
      <c r="G62" s="398">
        <f>SUM(
IFERROR(VLOOKUP(A62,'Season 1'!AJ$4:CM$104,8,0),"0"),IFERROR(VLOOKUP(A62,'Season 2'!AK$4:CN$104,8,0),"0"),
IFERROR(VLOOKUP(A62,'Season 3'!AK$4:CN$104,8,0),"0"),IFERROR(VLOOKUP(A62,'Season 4'!AK$4:CN$104,8,0),"0"),
IFERROR(VLOOKUP(A62,'Season 5'!AK$4:CN$104,8,0),"0"),IFERROR(VLOOKUP(A62,'Season 6'!AK$4:CN$104,8,0),"0"),
IFERROR(VLOOKUP(A62,'Season 7'!AK$4:CN$104,8,0),"0"),IFERROR(VLOOKUP(A62,'Season 8'!AK$4:CN$104,8,0),"0"),
IFERROR(VLOOKUP(A62,'Season 9'!AK$4:CN$104,8,0),"0"),IFERROR(VLOOKUP(A62,'Season 10'!AK$4:CN$104,8,0),"0"),
IFERROR(VLOOKUP(A62,'Season 11'!AK$4:CN$104,8,0),"0"),IFERROR(VLOOKUP(A62,'Season 12'!AK$4:CN$104,8,0),"0"),
IFERROR(VLOOKUP(A62,'Season 13'!AK$4:CN$104,8,0),"0"),IFERROR(VLOOKUP(A62,'Season 14'!AK$4:CN$104,8,0),"0"),IFERROR(VLOOKUP(A62,'Season 15'!AK$4:CN$104,8,0),"0"),)</f>
        <v>0</v>
      </c>
      <c r="H62" s="329">
        <f>SUM(
IFERROR(VLOOKUP(A62,'Season 1'!AJ$4:CM$104,9,0),"0"),IFERROR(VLOOKUP(A62,'Season 2'!AK$4:CN$104,9,0),"0"),
IFERROR(VLOOKUP(A62,'Season 3'!AK$4:CN$104,9,0),"0"),IFERROR(VLOOKUP(A62,'Season 4'!AK$4:CN$104,9,0),"0"),
IFERROR(VLOOKUP(A62,'Season 5'!AK$4:CN$104,9,0),"0"),IFERROR(VLOOKUP(A62,'Season 6'!AK$4:CN$104,9,0),"0"),
IFERROR(VLOOKUP(A62,'Season 7'!AK$4:CN$104,9,0),"0"),IFERROR(VLOOKUP(A62,'Season 8'!AK$4:CN$104,9,0),"0"),
IFERROR(VLOOKUP(A62,'Season 9'!AK$4:CN$104,9,0),"0"),IFERROR(VLOOKUP(A62,'Season 10'!AK$4:CN$104,9,0),"0"),
IFERROR(VLOOKUP(A62,'Season 11'!AK$4:CN$104,9,0),"0"),IFERROR(VLOOKUP(A62,'Season 12'!AK$4:CN$104,9,0),"0"),
IFERROR(VLOOKUP(A62,'Season 13'!AK$4:CN$104,9,0),"0"),IFERROR(VLOOKUP(A62,'Season 14'!AK$4:CN$104,9,0),"0"),IFERROR(VLOOKUP(A62,'Season 15'!AK$4:CN$104,9,0),"0"),)</f>
        <v>0</v>
      </c>
      <c r="I62" s="518">
        <f>SUM(
IFERROR(VLOOKUP(A62,'Season 1'!AJ$4:CM$104,10,0),"0"),IFERROR(VLOOKUP(A62,'Season 2'!AK$4:CN$104,10,0),"0"),
IFERROR(VLOOKUP(A62,'Season 3'!AK$4:CN$104,10,0),"0"),IFERROR(VLOOKUP(A62,'Season 4'!AK$4:CN$104,10,0),"0"),
IFERROR(VLOOKUP(A62,'Season 5'!AK$4:CN$104,10,0),"0"),IFERROR(VLOOKUP(A62,'Season 6'!AK$4:CN$104,10,0),"0"),
IFERROR(VLOOKUP(A62,'Season 7'!AK$4:CN$104,10,0),"0"),IFERROR(VLOOKUP(A62,'Season 8'!AK$4:CN$104,10,0),"0"),
IFERROR(VLOOKUP(A62,'Season 9'!AK$4:CN$104,10,0),"0"),IFERROR(VLOOKUP(A62,'Season 10'!AK$4:CN$104,10,0),"0"),
IFERROR(VLOOKUP(A62,'Season 11'!AK$4:CN$104,10,0),"0"),IFERROR(VLOOKUP(A62,'Season 12'!AK$4:CN$104,10,0),"0"),
IFERROR(VLOOKUP(A62,'Season 13'!AK$4:CN$104,10,0),"0"),IFERROR(VLOOKUP(A62,'Season 14'!AK$4:CN$104,10,0),"0"),IFERROR(VLOOKUP(A62,'Season 15'!AK$4:CN$104,10,0),"0"),)</f>
        <v>0</v>
      </c>
      <c r="J62" s="21">
        <f>SUM(IFERROR(VLOOKUP(A62,BI$3:BN$152,3,0),"0"),
IFERROR(VLOOKUP(A62,'Season 1'!AJ$4:CM$104,11,0),"0"),IFERROR(VLOOKUP(A62,'Season 2'!AK$4:CN$104,11,0),"0"),
IFERROR(VLOOKUP(A62,'Season 3'!AK$4:CN$104,11,0),"0"),IFERROR(VLOOKUP(A62,'Season 4'!AK$4:CN$104,11,0),"0"),
IFERROR(VLOOKUP(A62,'Season 5'!AK$4:CN$104,11,0),"0"),IFERROR(VLOOKUP(A62,'Season 6'!AK$4:CN$104,11,0),"0"),
IFERROR(VLOOKUP(A62,'Season 7'!AK$4:CN$104,11,0),"0"),IFERROR(VLOOKUP(A62,'Season 8'!AK$4:CN$104,11,0),"0"),
IFERROR(VLOOKUP(A62,'Season 9'!AK$4:CN$104,11,0),"0"),IFERROR(VLOOKUP(A62,'Season 10'!AK$4:CN$104,11,0),"0"),
IFERROR(VLOOKUP(A62,'Season 11'!AK$4:CN$104,11,0),"0"),IFERROR(VLOOKUP(A62,'Season 12'!AK$4:CN$104,11,0),"0"),
IFERROR(VLOOKUP(A62,'Season 13'!AK$4:CN$104,11,0),"0"),IFERROR(VLOOKUP(A62,'Season 14'!AK$4:CN$104,11,0),"0"),IFERROR(VLOOKUP(A62,'Season 15'!AK$4:CN$104,11,0),"0"),)</f>
        <v>0</v>
      </c>
      <c r="K62" s="402">
        <f>SUM(IFERROR(VLOOKUP($A62,BI$3:BN$152,4,0),"0"),
IFERROR(VLOOKUP($A62,'Season 1'!AJ$4:CM$104,12,0),"0"),IFERROR(VLOOKUP($A62,'Season 2'!AK$4:CN$104,12,0),"0"),
IFERROR(VLOOKUP($A62,'Season 3'!AK$4:CN$104,12,0),"0"),IFERROR(VLOOKUP($A62,'Season 4'!AK$4:CN$104,12,0),"0"),
IFERROR(VLOOKUP($A62,'Season 5'!AK$4:CN$104,12,0),"0"),IFERROR(VLOOKUP($A62,'Season 6'!AK$4:CN$104,12,0),"0"),
IFERROR(VLOOKUP($A62,'Season 7'!AK$4:CN$104,12,0),"0"),IFERROR(VLOOKUP($A62,'Season 8'!AK$4:CN$104,12,0),"0"),
IFERROR(VLOOKUP($A62,'Season 9'!AK$4:CN$104,12,0),"0"),IFERROR(VLOOKUP($A62,'Season 10'!AK$4:CN$104,12,0),"0"),
IFERROR(VLOOKUP($A62,'Season 11'!AK$4:CN$104,12,0),"0"),IFERROR(VLOOKUP($A62,'Season 12'!AK$4:CN$104,12,0),"0"),
IFERROR(VLOOKUP($A62,'Season 13'!AK$4:CN$104,12,0),"0"),IFERROR(VLOOKUP($A62,'Season 14'!AK$4:CN$104,12,0),"0"),IFERROR(VLOOKUP(A62,'Season 15'!AK$4:CN$104,12,0),"0"),)</f>
        <v>0</v>
      </c>
      <c r="L62" s="403">
        <f>SUM(
IFERROR(VLOOKUP($A62,'Season 1'!AJ$4:CM$104,13,0),"0"),IFERROR(VLOOKUP($A62,'Season 2'!AK$4:CN$104,13,0),"0"),
IFERROR(VLOOKUP($A62,'Season 3'!AK$4:CN$104,13,0),"0"),IFERROR(VLOOKUP($A62,'Season 4'!AK$4:CN$104,13,0),"0"),
IFERROR(VLOOKUP($A62,'Season 5'!AK$4:CN$104,13,0),"0"),IFERROR(VLOOKUP($A62,'Season 6'!AK$4:CN$104,13,0),"0"),
IFERROR(VLOOKUP($A62,'Season 7'!AK$4:CN$104,13,0),"0"),IFERROR(VLOOKUP($A62,'Season 8'!AK$4:CN$104,13,0),"0"),
IFERROR(VLOOKUP($A62,'Season 9'!AK$4:CN$104,13,0),"0"),IFERROR(VLOOKUP($A62,'Season 10'!AK$4:CN$104,13,0),"0"),
IFERROR(VLOOKUP($A62,'Season 11'!AK$4:CN$104,13,0),"0"),IFERROR(VLOOKUP($A62,'Season 12'!AK$4:CN$104,13,0),"0"),
IFERROR(VLOOKUP($A62,'Season 13'!AK$4:CN$104,13,0),"0"),IFERROR(VLOOKUP($A62,'Season 14'!AK$4:CN$104,13,0),"0"),IFERROR(VLOOKUP(A62,'Season 15'!AK$4:CN$104,13,0),"0"),)</f>
        <v>0</v>
      </c>
      <c r="M62" s="398">
        <f>SUM(
IFERROR(VLOOKUP($A62,'Season 1'!AJ$4:CM$104,14,0),"0"),IFERROR(VLOOKUP($A62,'Season 2'!AK$4:CN$104,14,0),"0"),
IFERROR(VLOOKUP($A62,'Season 3'!AK$4:CN$104,14,0),"0"),IFERROR(VLOOKUP($A62,'Season 4'!AK$4:CN$104,14,0),"0"),
IFERROR(VLOOKUP($A62,'Season 5'!AK$4:CN$104,14,0),"0"),IFERROR(VLOOKUP($A62,'Season 6'!AK$4:CN$104,14,0),"0"),
IFERROR(VLOOKUP($A62,'Season 7'!AK$4:CN$104,14,0),"0"),IFERROR(VLOOKUP($A62,'Season 8'!AK$4:CN$104,14,0),"0"),
IFERROR(VLOOKUP($A62,'Season 9'!AK$4:CN$104,14,0),"0"),IFERROR(VLOOKUP($A62,'Season 10'!AK$4:CN$104,14,0),"0"),
IFERROR(VLOOKUP($A62,'Season 11'!AK$4:CN$104,14,0),"0"),IFERROR(VLOOKUP($A62,'Season 12'!AK$4:CN$104,14,0),"0"),
IFERROR(VLOOKUP($A62,'Season 13'!AK$4:CN$104,14,0),"0"),IFERROR(VLOOKUP($A62,'Season 14'!AK$4:CN$104,14,0),"0"),IFERROR(VLOOKUP(A62,'Season 15'!AK$4:CN$104,14,0),"0"),)</f>
        <v>0</v>
      </c>
      <c r="N62" s="518">
        <f>SUM(
IFERROR(VLOOKUP($A62,'Season 1'!AJ$4:CM$104,15,0),"0"),IFERROR(VLOOKUP($A62,'Season 2'!AK$4:CN$104,15,0),"0"),
IFERROR(VLOOKUP($A62,'Season 3'!AK$4:CN$104,15,0),"0"),IFERROR(VLOOKUP($A62,'Season 4'!AK$4:CN$104,15,0),"0"),
IFERROR(VLOOKUP($A62,'Season 5'!AK$4:CN$104,15,0),"0"),IFERROR(VLOOKUP($A62,'Season 6'!AK$4:CN$104,15,0),"0"),
IFERROR(VLOOKUP($A62,'Season 7'!AK$4:CN$104,15,0),"0"),IFERROR(VLOOKUP($A62,'Season 8'!AK$4:CN$104,15,0),"0"),
IFERROR(VLOOKUP($A62,'Season 9'!AK$4:CN$104,15,0),"0"),IFERROR(VLOOKUP($A62,'Season 10'!AK$4:CN$104,15,0),"0"),
IFERROR(VLOOKUP($A62,'Season 11'!AK$4:CN$104,15,0),"0"),IFERROR(VLOOKUP($A62,'Season 12'!AK$4:CN$104,15,0),"0"),
IFERROR(VLOOKUP($A62,'Season 13'!AK$4:CN$104,15,0),"0"),IFERROR(VLOOKUP($A62,'Season 14'!AK$4:CN$104,15,0),"0"),IFERROR(VLOOKUP(A62,'Season 15'!AK$4:CN$104,15,0),"0"),)</f>
        <v>0</v>
      </c>
      <c r="O62" s="21">
        <f>SUM(
IFERROR(VLOOKUP($A62,'Season 1'!AJ$4:CM$104,16,0),"0"),IFERROR(VLOOKUP($A62,'Season 2'!AK$4:CN$104,16,0),"0"),
IFERROR(VLOOKUP($A62,'Season 3'!AK$4:CN$104,16,0),"0"),IFERROR(VLOOKUP($A62,'Season 4'!AK$4:CN$104,16,0),"0"),
IFERROR(VLOOKUP($A62,'Season 5'!AK$4:CN$104,16,0),"0"),IFERROR(VLOOKUP($A62,'Season 6'!AK$4:CN$104,16,0),"0"),
IFERROR(VLOOKUP($A62,'Season 7'!AK$4:CN$104,16,0),"0"),IFERROR(VLOOKUP($A62,'Season 8'!AK$4:CN$104,16,0),"0"),
IFERROR(VLOOKUP($A62,'Season 9'!AK$4:CN$104,16,0),"0"),IFERROR(VLOOKUP($A62,'Season 10'!AK$4:CN$104,16,0),"0"),
IFERROR(VLOOKUP($A62,'Season 11'!AK$4:CN$104,16,0),"0"),IFERROR(VLOOKUP($A62,'Season 12'!AK$4:CN$104,16,0),"0"),
IFERROR(VLOOKUP($A62,'Season 13'!AK$4:CN$104,16,0),"0"),IFERROR(VLOOKUP($A62,'Season 14'!AK$4:CN$104,16,0),"0"),IFERROR(VLOOKUP(A62,'Season 15'!AK$4:CN$104,16,0),"0"),)</f>
        <v>0</v>
      </c>
      <c r="P62" s="402">
        <f>SUM(
IFERROR(VLOOKUP($A62,'Season 1'!AJ$4:CM$104,17,0),"0"),IFERROR(VLOOKUP($A62,'Season 2'!AK$4:CN$104,17,0),"0"),
IFERROR(VLOOKUP($A62,'Season 3'!AK$4:CN$104,17,0),"0"),IFERROR(VLOOKUP($A62,'Season 4'!AK$4:CN$104,17,0),"0"),
IFERROR(VLOOKUP($A62,'Season 5'!AK$4:CN$104,17,0),"0"),IFERROR(VLOOKUP($A62,'Season 6'!AK$4:CN$104,17,0),"0"),
IFERROR(VLOOKUP($A62,'Season 7'!AK$4:CN$104,17,0),"0"),IFERROR(VLOOKUP($A62,'Season 8'!AK$4:CN$104,17,0),"0"),
IFERROR(VLOOKUP($A62,'Season 9'!AK$4:CN$104,17,0),"0"),IFERROR(VLOOKUP($A62,'Season 10'!AK$4:CN$104,17,0),"0"),
IFERROR(VLOOKUP($A62,'Season 11'!AK$4:CN$104,17,0),"0"),IFERROR(VLOOKUP($A62,'Season 12'!AK$4:CN$104,17,0),"0"),
IFERROR(VLOOKUP($A62,'Season 13'!AK$4:CN$104,17,0),"0"),IFERROR(VLOOKUP($A62,'Season 14'!AK$4:CN$104,17,0),"0"),IFERROR(VLOOKUP(A62,'Season 15'!AK$4:CN$104,17,0),"0"),)</f>
        <v>0</v>
      </c>
      <c r="Q62" s="403">
        <f>SUM(
IFERROR(VLOOKUP($A62,'Season 1'!AJ$4:CM$104,18,0),"0"),IFERROR(VLOOKUP($A62,'Season 2'!AK$4:CN$104,18,0),"0"),
IFERROR(VLOOKUP($A62,'Season 3'!AK$4:CN$104,18,0),"0"),IFERROR(VLOOKUP($A62,'Season 4'!AK$4:CN$104,18,0),"0"),
IFERROR(VLOOKUP($A62,'Season 5'!AK$4:CN$104,18,0),"0"),IFERROR(VLOOKUP($A62,'Season 6'!AK$4:CN$104,18,0),"0"),
IFERROR(VLOOKUP($A62,'Season 7'!AK$4:CN$104,18,0),"0"),IFERROR(VLOOKUP($A62,'Season 8'!AK$4:CN$104,18,0),"0"),
IFERROR(VLOOKUP($A62,'Season 9'!AK$4:CN$104,18,0),"0"),IFERROR(VLOOKUP($A62,'Season 10'!AK$4:CN$104,18,0),"0"),
IFERROR(VLOOKUP($A62,'Season 11'!AK$4:CN$104,18,0),"0"),IFERROR(VLOOKUP($A62,'Season 12'!AK$4:CN$104,18,0),"0"),
IFERROR(VLOOKUP($A62,'Season 13'!AK$4:CN$104,18,0),"0"),IFERROR(VLOOKUP($A62,'Season 14'!AK$4:CN$104,18,0),"0"),IFERROR(VLOOKUP(A62,'Season 15'!AK$4:CN$104,18,0),"0"),)</f>
        <v>0</v>
      </c>
      <c r="R62" s="398">
        <f>SUM(
IFERROR(VLOOKUP($A62,'Season 1'!AJ$4:CM$104,19,0),"0"),IFERROR(VLOOKUP($A62,'Season 2'!AK$4:CN$104,19,0),"0"),
IFERROR(VLOOKUP($A62,'Season 3'!AK$4:CN$104,19,0),"0"),IFERROR(VLOOKUP($A62,'Season 4'!AK$4:CN$104,19,0),"0"),
IFERROR(VLOOKUP($A62,'Season 5'!AK$4:CN$104,19,0),"0"),IFERROR(VLOOKUP($A62,'Season 6'!AK$4:CN$104,19,0),"0"),
IFERROR(VLOOKUP($A62,'Season 7'!AK$4:CN$104,19,0),"0"),IFERROR(VLOOKUP($A62,'Season 8'!AK$4:CN$104,19,0),"0"),
IFERROR(VLOOKUP($A62,'Season 9'!AK$4:CN$104,19,0),"0"),IFERROR(VLOOKUP($A62,'Season 10'!AK$4:CN$104,19,0),"0"),
IFERROR(VLOOKUP($A62,'Season 11'!AK$4:CN$104,19,0),"0"),IFERROR(VLOOKUP($A62,'Season 12'!AK$4:CN$104,19,0),"0"),
IFERROR(VLOOKUP($A62,'Season 13'!AK$4:CN$104,19,0),"0"),IFERROR(VLOOKUP($A62,'Season 14'!AK$4:CN$104,19,0),"0"),IFERROR(VLOOKUP(A62,'Season 15'!AK$4:CN$104,19,0),"0"),)</f>
        <v>0</v>
      </c>
      <c r="S62" s="518">
        <f>SUM(
IFERROR(VLOOKUP($A62,'Season 1'!AJ$4:CM$104,20,0),"0"),IFERROR(VLOOKUP($A62,'Season 2'!AK$4:CN$104,20,0),"0"),
IFERROR(VLOOKUP($A62,'Season 3'!AK$4:CN$104,20,0),"0"),IFERROR(VLOOKUP($A62,'Season 4'!AK$4:CN$104,20,0),"0"),
IFERROR(VLOOKUP($A62,'Season 5'!AK$4:CN$104,20,0),"0"),IFERROR(VLOOKUP($A62,'Season 6'!AK$4:CN$104,20,0),"0"),
IFERROR(VLOOKUP($A62,'Season 7'!AK$4:CN$104,20,0),"0"),IFERROR(VLOOKUP($A62,'Season 8'!AK$4:CN$104,20,0),"0"),
IFERROR(VLOOKUP($A62,'Season 9'!AK$4:CN$104,20,0),"0"),IFERROR(VLOOKUP($A62,'Season 10'!AK$4:CN$104,20,0),"0"),
IFERROR(VLOOKUP($A62,'Season 11'!AK$4:CN$104,20,0),"0"),IFERROR(VLOOKUP($A62,'Season 12'!AK$4:CN$104,20,0),"0"),
IFERROR(VLOOKUP($A62,'Season 13'!AK$4:CN$104,20,0),"0"),IFERROR(VLOOKUP($A62,'Season 14'!AK$4:CN$104,20,0),"0"),IFERROR(VLOOKUP(A62,'Season 15'!AK$4:CN$104,20,0),"0"),)</f>
        <v>0</v>
      </c>
      <c r="T62" s="21">
        <f>SUM(
IFERROR(VLOOKUP($A62,'Season 1'!AJ$4:CM$104,21,0),"0"),IFERROR(VLOOKUP($A62,'Season 2'!AK$4:CN$104,21,0),"0"),
IFERROR(VLOOKUP($A62,'Season 3'!AK$4:CN$104,21,0),"0"),IFERROR(VLOOKUP($A62,'Season 4'!AK$4:CN$104,21,0),"0"),
IFERROR(VLOOKUP($A62,'Season 5'!AK$4:CN$104,21,0),"0"),IFERROR(VLOOKUP($A62,'Season 6'!AK$4:CN$104,21,0),"0"),
IFERROR(VLOOKUP($A62,'Season 7'!AK$4:CN$104,21,0),"0"),IFERROR(VLOOKUP($A62,'Season 8'!AK$4:CN$104,21,0),"0"),
IFERROR(VLOOKUP($A62,'Season 9'!AK$4:CN$104,21,0),"0"),IFERROR(VLOOKUP($A62,'Season 10'!AK$4:CN$104,21,0),"0"),
IFERROR(VLOOKUP($A62,'Season 11'!AK$4:CN$104,21,0),"0"),IFERROR(VLOOKUP($A62,'Season 12'!AK$4:CN$104,21,0),"0"),
IFERROR(VLOOKUP($A62,'Season 13'!AK$4:CN$104,21,0),"0"),IFERROR(VLOOKUP($A62,'Season 14'!AK$4:CN$104,21,0),"0"),IFERROR(VLOOKUP(A62,'Season 15'!AK$4:CN$104,21,0),"0"),)</f>
        <v>0</v>
      </c>
      <c r="U62" s="402">
        <f>SUM(
IFERROR(VLOOKUP($A62,'Season 1'!AJ$4:CM$104,22,0),"0"),IFERROR(VLOOKUP($A62,'Season 2'!AK$4:CN$104,22,0),"0"),
IFERROR(VLOOKUP($A62,'Season 3'!AK$4:CN$104,22,0),"0"),IFERROR(VLOOKUP($A62,'Season 4'!AK$4:CN$104,22,0),"0"),
IFERROR(VLOOKUP($A62,'Season 5'!AK$4:CN$104,22,0),"0"),IFERROR(VLOOKUP($A62,'Season 6'!AK$4:CN$104,22,0),"0"),
IFERROR(VLOOKUP($A62,'Season 7'!AK$4:CN$104,22,0),"0"),IFERROR(VLOOKUP($A62,'Season 8'!AK$4:CN$104,22,0),"0"),
IFERROR(VLOOKUP($A62,'Season 9'!AK$4:CN$104,22,0),"0"),IFERROR(VLOOKUP($A62,'Season 10'!AK$4:CN$104,22,0),"0"),
IFERROR(VLOOKUP($A62,'Season 11'!AK$4:CN$104,22,0),"0"),IFERROR(VLOOKUP($A62,'Season 12'!AK$4:CN$104,22,0),"0"),
IFERROR(VLOOKUP($A62,'Season 13'!AK$4:CN$104,22,0),"0"),IFERROR(VLOOKUP($A62,'Season 14'!AK$4:CN$104,22,0),"0"),IFERROR(VLOOKUP(A62,'Season 15'!AK$4:CN$104,22,0),"0"),)</f>
        <v>0</v>
      </c>
      <c r="V62" s="403">
        <f>SUM(
IFERROR(VLOOKUP($A62,'Season 1'!AJ$4:CM$104,23,0),"0"),IFERROR(VLOOKUP($A62,'Season 2'!AK$4:CN$104,23,0),"0"),
IFERROR(VLOOKUP($A62,'Season 3'!AK$4:CN$104,23,0),"0"),IFERROR(VLOOKUP($A62,'Season 4'!AK$4:CN$104,23,0),"0"),
IFERROR(VLOOKUP($A62,'Season 5'!AK$4:CN$104,23,0),"0"),IFERROR(VLOOKUP($A62,'Season 6'!AK$4:CN$104,23,0),"0"),
IFERROR(VLOOKUP($A62,'Season 7'!AK$4:CN$104,23,0),"0"),IFERROR(VLOOKUP($A62,'Season 8'!AK$4:CN$104,23,0),"0"),
IFERROR(VLOOKUP($A62,'Season 9'!AK$4:CN$104,23,0),"0"),IFERROR(VLOOKUP($A62,'Season 10'!AK$4:CN$104,23,0),"0"),
IFERROR(VLOOKUP($A62,'Season 11'!AK$4:CN$104,23,0),"0"),IFERROR(VLOOKUP($A62,'Season 12'!AK$4:CN$104,23,0),"0"),
IFERROR(VLOOKUP($A62,'Season 13'!AK$4:CN$104,23,0),"0"),IFERROR(VLOOKUP($A62,'Season 14'!AK$4:CN$104,23,0),"0"),IFERROR(VLOOKUP($A62,'Season 15'!AK$4:CN$104,23,0),"0"),)</f>
        <v>0</v>
      </c>
      <c r="W62" s="398">
        <f>SUM(
IFERROR(VLOOKUP($A62,'Season 1'!AJ$4:CM$104,24,0),"0"),IFERROR(VLOOKUP($A62,'Season 2'!AK$4:CN$104,24,0),"0"),
IFERROR(VLOOKUP($A62,'Season 3'!AK$4:CN$104,24,0),"0"),IFERROR(VLOOKUP($A62,'Season 4'!AK$4:CN$104,24,0),"0"),
IFERROR(VLOOKUP($A62,'Season 5'!AK$4:CN$104,24,0),"0"),IFERROR(VLOOKUP($A62,'Season 6'!AK$4:CN$104,24,0),"0"),
IFERROR(VLOOKUP($A62,'Season 7'!AK$4:CN$104,24,0),"0"),IFERROR(VLOOKUP($A62,'Season 8'!AK$4:CN$104,24,0),"0"),
IFERROR(VLOOKUP($A62,'Season 9'!AK$4:CN$104,24,0),"0"),IFERROR(VLOOKUP($A62,'Season 10'!AK$4:CN$104,24,0),"0"),
IFERROR(VLOOKUP($A62,'Season 11'!AK$4:CN$104,24,0),"0"),IFERROR(VLOOKUP($A62,'Season 12'!AK$4:CN$104,24,0),"0"),
IFERROR(VLOOKUP($A62,'Season 13'!AK$4:CN$104,24,0),"0"),IFERROR(VLOOKUP($A62,'Season 14'!AK$4:CN$104,24,0),"0"),IFERROR(VLOOKUP($A62,'Season 15'!AK$4:CN$104,24,0),"0"),)</f>
        <v>0</v>
      </c>
      <c r="X62" s="518">
        <f>SUM(
IFERROR(VLOOKUP($A62,'Season 1'!AJ$4:CM$104,25,0),"0"),IFERROR(VLOOKUP($A62,'Season 2'!AK$4:CN$104,25,0),"0"),
IFERROR(VLOOKUP($A62,'Season 3'!AK$4:CN$104,25,0),"0"),IFERROR(VLOOKUP($A62,'Season 4'!AK$4:CN$104,25,0),"0"),
IFERROR(VLOOKUP($A62,'Season 5'!AK$4:CN$104,25,0),"0"),IFERROR(VLOOKUP($A62,'Season 6'!AK$4:CN$104,25,0),"0"),
IFERROR(VLOOKUP($A62,'Season 7'!AK$4:CN$104,25,0),"0"),IFERROR(VLOOKUP($A62,'Season 8'!AK$4:CN$104,25,0),"0"),
IFERROR(VLOOKUP($A62,'Season 9'!AK$4:CN$104,25,0),"0"),IFERROR(VLOOKUP($A62,'Season 10'!AK$4:CN$104,25,0),"0"),
IFERROR(VLOOKUP($A62,'Season 11'!AK$4:CN$104,25,0),"0"),IFERROR(VLOOKUP($A62,'Season 12'!AK$4:CN$104,25,0),"0"),
IFERROR(VLOOKUP($A62,'Season 13'!AK$4:CN$104,25,0),"0"),IFERROR(VLOOKUP($A62,'Season 14'!AK$4:CN$104,25,0),"0"),IFERROR(VLOOKUP($A62,'Season 15'!AK$4:CN$104,25,0),"0"),)</f>
        <v>0</v>
      </c>
      <c r="Y62" s="21">
        <f>SUM(
IFERROR(VLOOKUP($A62,'Season 1'!AJ$4:CM$104,26,0),"0"),IFERROR(VLOOKUP($A62,'Season 2'!AK$4:CN$104,26,0),"0"),
IFERROR(VLOOKUP($A62,'Season 3'!AK$4:CN$104,26,0),"0"),IFERROR(VLOOKUP($A62,'Season 4'!AK$4:CN$104,26,0),"0"),
IFERROR(VLOOKUP($A62,'Season 5'!AK$4:CN$104,26,0),"0"),IFERROR(VLOOKUP($A62,'Season 6'!AK$4:CN$104,26,0),"0"),
IFERROR(VLOOKUP($A62,'Season 7'!AK$4:CN$104,26,0),"0"),IFERROR(VLOOKUP($A62,'Season 8'!AK$4:CN$104,26,0),"0"),
IFERROR(VLOOKUP($A62,'Season 9'!AK$4:CN$104,26,0),"0"),IFERROR(VLOOKUP($A62,'Season 10'!AK$4:CN$104,26,0),"0"),
IFERROR(VLOOKUP($A62,'Season 11'!AK$4:CN$104,26,0),"0"),IFERROR(VLOOKUP($A62,'Season 12'!AK$4:CN$104,26,0),"0"),
IFERROR(VLOOKUP($A62,'Season 13'!AK$4:CN$104,26,0),"0"),IFERROR(VLOOKUP($A62,'Season 14'!AK$4:CN$104,26,0),"0"),IFERROR(VLOOKUP($A62,'Season 15'!AK$4:CN$104,26,0),"0"),)</f>
        <v>0</v>
      </c>
      <c r="Z62" s="402">
        <f>SUM(
IFERROR(VLOOKUP($A62,'Season 1'!AJ$4:CM$104,27,0),"0"),IFERROR(VLOOKUP($A62,'Season 2'!AK$4:CN$104,27,0),"0"),
IFERROR(VLOOKUP($A62,'Season 3'!AK$4:CN$104,27,0),"0"),IFERROR(VLOOKUP($A62,'Season 4'!AK$4:CN$104,27,0),"0"),
IFERROR(VLOOKUP($A62,'Season 5'!AK$4:CN$104,27,0),"0"),IFERROR(VLOOKUP($A62,'Season 6'!AK$4:CN$104,27,0),"0"),
IFERROR(VLOOKUP($A62,'Season 7'!AK$4:CN$104,27,0),"0"),IFERROR(VLOOKUP($A62,'Season 8'!AK$4:CN$104,27,0),"0"),
IFERROR(VLOOKUP($A62,'Season 9'!AK$4:CN$104,27,0),"0"),IFERROR(VLOOKUP($A62,'Season 10'!AK$4:CN$104,27,0),"0"),
IFERROR(VLOOKUP($A62,'Season 11'!AK$4:CN$104,27,0),"0"),IFERROR(VLOOKUP($A62,'Season 12'!AK$4:CN$104,27,0),"0"),
IFERROR(VLOOKUP($A62,'Season 13'!AK$4:CN$104,27,0),"0"),IFERROR(VLOOKUP($A62,'Season 14'!AK$4:CN$104,27,0),"0"),IFERROR(VLOOKUP($A62,'Season 15'!AK$4:CN$104,27,0),"0"),)</f>
        <v>0</v>
      </c>
      <c r="AA62" s="403">
        <f>SUM(
IFERROR(VLOOKUP($A62,'Season 1'!AJ$4:CM$104,28,0),"0"),IFERROR(VLOOKUP($A62,'Season 2'!AK$4:CN$104,28,0),"0"),
IFERROR(VLOOKUP($A62,'Season 3'!AK$4:CN$104,28,0),"0"),IFERROR(VLOOKUP($A62,'Season 4'!AK$4:CN$104,28,0),"0"),
IFERROR(VLOOKUP($A62,'Season 5'!AK$4:CN$104,28,0),"0"),IFERROR(VLOOKUP($A62,'Season 6'!AK$4:CN$104,28,0),"0"),
IFERROR(VLOOKUP($A62,'Season 7'!AK$4:CN$104,28,0),"0"),IFERROR(VLOOKUP($A62,'Season 8'!AK$4:CN$104,28,0),"0"),
IFERROR(VLOOKUP($A62,'Season 9'!AK$4:CN$104,28,0),"0"),IFERROR(VLOOKUP($A62,'Season 10'!AK$4:CN$104,28,0),"0"),
IFERROR(VLOOKUP($A62,'Season 11'!AK$4:CN$104,28,0),"0"),IFERROR(VLOOKUP($A62,'Season 12'!AK$4:CN$104,28,0),"0"),
IFERROR(VLOOKUP($A62,'Season 13'!AK$4:CN$104,28,0),"0"),IFERROR(VLOOKUP($A62,'Season 14'!AK$4:CN$104,28,0),"0"),IFERROR(VLOOKUP($A62,'Season 15'!AK$4:CN$104,28,0),"0"),)</f>
        <v>0</v>
      </c>
      <c r="AB62" s="398">
        <f>SUM(
IFERROR(VLOOKUP($A62,'Season 1'!AJ$4:CM$104,29,0),"0"),IFERROR(VLOOKUP($A62,'Season 2'!AK$4:CN$104,29,0),"0"),
IFERROR(VLOOKUP($A62,'Season 3'!AK$4:CN$104,29,0),"0"),IFERROR(VLOOKUP($A62,'Season 4'!AK$4:CN$104,29,0),"0"),
IFERROR(VLOOKUP($A62,'Season 5'!AK$4:CN$104,29,0),"0"),IFERROR(VLOOKUP($A62,'Season 6'!AK$4:CN$104,29,0),"0"),
IFERROR(VLOOKUP($A62,'Season 7'!AK$4:CN$104,29,0),"0"),IFERROR(VLOOKUP($A62,'Season 8'!AK$4:CN$104,29,0),"0"),
IFERROR(VLOOKUP($A62,'Season 9'!AK$4:CN$104,29,0),"0"),IFERROR(VLOOKUP($A62,'Season 10'!AK$4:CN$104,29,0),"0"),
IFERROR(VLOOKUP($A62,'Season 11'!AK$4:CN$104,29,0),"0"),IFERROR(VLOOKUP($A62,'Season 12'!AK$4:CN$104,29,0),"0"),
IFERROR(VLOOKUP($A62,'Season 13'!AK$4:CN$104,29,0),"0"),IFERROR(VLOOKUP($A62,'Season 14'!AK$4:CN$104,29,0),"0"),IFERROR(VLOOKUP($A62,'Season 15'!AK$4:CN$104,29,0),"0"),)</f>
        <v>0</v>
      </c>
      <c r="AC62" s="518">
        <f>SUM(
IFERROR(VLOOKUP($A62,'Season 1'!AJ$4:CM$104,30,0),"0"),IFERROR(VLOOKUP($A62,'Season 2'!AK$4:CN$104,30,0),"0"),
IFERROR(VLOOKUP($A62,'Season 3'!AK$4:CN$104,30,0),"0"),IFERROR(VLOOKUP($A62,'Season 4'!AK$4:CN$104,30,0),"0"),
IFERROR(VLOOKUP($A62,'Season 5'!AK$4:CN$104,30,0),"0"),IFERROR(VLOOKUP($A62,'Season 6'!AK$4:CN$104,30,0),"0"),
IFERROR(VLOOKUP($A62,'Season 7'!AK$4:CN$104,30,0),"0"),IFERROR(VLOOKUP($A62,'Season 8'!AK$4:CN$104,30,0),"0"),
IFERROR(VLOOKUP($A62,'Season 9'!AK$4:CN$104,30,0),"0"),IFERROR(VLOOKUP($A62,'Season 10'!AK$4:CN$104,30,0),"0"),
IFERROR(VLOOKUP($A62,'Season 11'!AK$4:CN$104,30,0),"0"),IFERROR(VLOOKUP($A62,'Season 12'!AK$4:CN$104,30,0),"0"),
IFERROR(VLOOKUP($A62,'Season 13'!AK$4:CN$104,30,0),"0"),IFERROR(VLOOKUP($A62,'Season 14'!AK$4:CN$104,30,0),"0"),IFERROR(VLOOKUP($A62,'Season 15'!AK$4:CN$104,30,0),"0"),)</f>
        <v>0</v>
      </c>
      <c r="AD62" s="21">
        <f>SUM(
IFERROR(VLOOKUP($A62,'Season 1'!AJ$4:CM$104,31,0),"0"),IFERROR(VLOOKUP($A62,'Season 2'!AK$4:CN$104,31,0),"0"),
IFERROR(VLOOKUP($A62,'Season 3'!AK$4:CN$104,31,0),"0"),IFERROR(VLOOKUP($A62,'Season 4'!AK$4:CN$104,31,0),"0"),
IFERROR(VLOOKUP($A62,'Season 5'!AK$4:CN$104,31,0),"0"),IFERROR(VLOOKUP($A62,'Season 6'!AK$4:CN$104,31,0),"0"),
IFERROR(VLOOKUP($A62,'Season 7'!AK$4:CN$104,31,0),"0"),IFERROR(VLOOKUP($A62,'Season 8'!AK$4:CN$104,31,0),"0"),
IFERROR(VLOOKUP($A62,'Season 9'!AK$4:CN$104,31,0),"0"),IFERROR(VLOOKUP($A62,'Season 10'!AK$4:CN$104,31,0),"0"),
IFERROR(VLOOKUP($A62,'Season 11'!AK$4:CN$104,31,0),"0"),IFERROR(VLOOKUP($A62,'Season 12'!AK$4:CN$104,31,0),"0"),
IFERROR(VLOOKUP($A62,'Season 13'!AK$4:CN$104,31,0),"0"),IFERROR(VLOOKUP($A62,'Season 14'!AK$4:CN$104,31,0),"0"),IFERROR(VLOOKUP($A62,'Season 15'!AK$4:CN$104,31,0),"0"),)</f>
        <v>0</v>
      </c>
      <c r="AE62" s="402">
        <f>SUM(
IFERROR(VLOOKUP($A62,'Season 1'!AJ$4:CM$104,32,0),"0"),IFERROR(VLOOKUP($A62,'Season 2'!AK$4:CN$104,32,0),"0"),
IFERROR(VLOOKUP($A62,'Season 3'!AK$4:CN$104,32,0),"0"),IFERROR(VLOOKUP($A62,'Season 4'!AK$4:CN$104,32,0),"0"),
IFERROR(VLOOKUP($A62,'Season 5'!AK$4:CN$104,32,0),"0"),IFERROR(VLOOKUP($A62,'Season 6'!AK$4:CN$104,32,0),"0"),
IFERROR(VLOOKUP($A62,'Season 7'!AK$4:CN$104,32,0),"0"),IFERROR(VLOOKUP($A62,'Season 8'!AK$4:CN$104,32,0),"0"),
IFERROR(VLOOKUP($A62,'Season 9'!AK$4:CN$104,32,0),"0"),IFERROR(VLOOKUP($A62,'Season 10'!AK$4:CN$104,32,0),"0"),
IFERROR(VLOOKUP($A62,'Season 11'!AK$4:CN$104,32,0),"0"),IFERROR(VLOOKUP($A62,'Season 12'!AK$4:CN$104,32,0),"0"),
IFERROR(VLOOKUP($A62,'Season 13'!AK$4:CN$104,32,0),"0"),IFERROR(VLOOKUP($A62,'Season 14'!AK$4:CN$104,32,0),"0"),IFERROR(VLOOKUP($A62,'Season 15'!AK$4:CN$104,32,0),"0"),)</f>
        <v>0</v>
      </c>
      <c r="AF62" s="403">
        <f>SUM(IFERROR(VLOOKUP($A62,'Season 2'!AK$4:CN$104,33,0),"0"),
IFERROR(VLOOKUP($A62,'Season 3'!AK$4:CN$104,33,0),"0"),IFERROR(VLOOKUP($A62,'Season 4'!AK$4:CN$104,33,0),"0"),
IFERROR(VLOOKUP($A62,'Season 5'!AK$4:CN$104,33,0),"0"),IFERROR(VLOOKUP($A62,'Season 6'!AK$4:CN$104,33,0),"0"),
IFERROR(VLOOKUP($A62,'Season 7'!AK$4:CN$104,33,0),"0"),IFERROR(VLOOKUP($A62,'Season 8'!AK$4:CN$104,33,0),"0"),
IFERROR(VLOOKUP($A62,'Season 9'!AK$4:CN$104,33,0),"0"),IFERROR(VLOOKUP($A62,'Season 10'!AK$4:CN$104,33,0),"0"),
IFERROR(VLOOKUP($A62,'Season 11'!AK$4:CN$104,33,0),"0"),IFERROR(VLOOKUP($A62,'Season 12'!AK$4:CN$104,33,0),"0"),
IFERROR(VLOOKUP($A62,'Season 13'!AK$4:CN$104,33,0),"0"),IFERROR(VLOOKUP($A62,'Season 14'!AK$4:CN$104,33,0),"0"),IFERROR(VLOOKUP($A62,'Season 15'!AK$4:CN$104,33,0),"0"),)</f>
        <v>0</v>
      </c>
      <c r="AG62" s="398">
        <f>SUM(IFERROR(VLOOKUP($A62,'Season 2'!AK$4:CN$104,34,0),"0"),
IFERROR(VLOOKUP($A62,'Season 3'!AK$4:CN$104,34,0),"0"),IFERROR(VLOOKUP($A62,'Season 4'!AK$4:CN$104,34,0),"0"),
IFERROR(VLOOKUP($A62,'Season 5'!AK$4:CN$104,34,0),"0"),IFERROR(VLOOKUP($A62,'Season 6'!AK$4:CN$104,34,0),"0"),
IFERROR(VLOOKUP($A62,'Season 7'!AK$4:CN$104,34,0),"0"),IFERROR(VLOOKUP($A62,'Season 8'!AK$4:CN$104,34,0),"0"),
IFERROR(VLOOKUP($A62,'Season 9'!AK$4:CN$104,34,0),"0"),IFERROR(VLOOKUP($A62,'Season 10'!AK$4:CN$104,34,0),"0"),
IFERROR(VLOOKUP($A62,'Season 11'!AK$4:CN$104,34,0),"0"),IFERROR(VLOOKUP($A62,'Season 12'!AK$4:CN$104,34,0),"0"),
IFERROR(VLOOKUP($A62,'Season 13'!AK$4:CN$104,34,0),"0"),IFERROR(VLOOKUP($A62,'Season 14'!AK$4:CN$104,34,0),"0"),IFERROR(VLOOKUP($A62,'Season 15'!AK$4:CN$104,34,0),"0"),)</f>
        <v>0</v>
      </c>
      <c r="AH62" s="518">
        <f>SUM(IFERROR(VLOOKUP($A62,'Season 2'!AK$4:CN$104,35,0),"0"),
IFERROR(VLOOKUP($A62,'Season 3'!AK$4:CN$104,35,0),"0"),IFERROR(VLOOKUP($A62,'Season 4'!AK$4:CN$104,35,0),"0"),
IFERROR(VLOOKUP($A62,'Season 5'!AK$4:CN$104,35,0),"0"),IFERROR(VLOOKUP($A62,'Season 6'!AK$4:CN$104,35,0),"0"),
IFERROR(VLOOKUP($A62,'Season 7'!AK$4:CN$104,35,0),"0"),IFERROR(VLOOKUP($A62,'Season 8'!AK$4:CN$104,35,0),"0"),
IFERROR(VLOOKUP($A62,'Season 9'!AK$4:CN$104,35,0),"0"),IFERROR(VLOOKUP($A62,'Season 10'!AK$4:CN$104,35,0),"0"),
IFERROR(VLOOKUP($A62,'Season 11'!AK$4:CN$104,35,0),"0"),IFERROR(VLOOKUP($A62,'Season 12'!AK$4:CN$104,35,0),"0"),
IFERROR(VLOOKUP($A62,'Season 13'!AK$4:CN$104,35,0),"0"),IFERROR(VLOOKUP($A62,'Season 14'!AK$4:CN$104,35,0),"0"),IFERROR(VLOOKUP($A62,'Season 15'!AK$4:CN$104,35,0),"0"),)</f>
        <v>0</v>
      </c>
      <c r="AI62" s="21">
        <f>SUM(IFERROR(VLOOKUP($A62,'Season 2'!AK$4:CN$104,36,0),"0"),
IFERROR(VLOOKUP($A62,'Season 3'!AK$4:CN$104,36,0),"0"),IFERROR(VLOOKUP($A62,'Season 4'!AK$4:CN$104,36,0),"0"),
IFERROR(VLOOKUP($A62,'Season 5'!AK$4:CN$104,36,0),"0"),IFERROR(VLOOKUP($A62,'Season 6'!AK$4:CN$104,36,0),"0"),
IFERROR(VLOOKUP($A62,'Season 7'!AK$4:CN$104,36,0),"0"),IFERROR(VLOOKUP($A62,'Season 8'!AK$4:CN$104,36,0),"0"),
IFERROR(VLOOKUP($A62,'Season 9'!AK$4:CN$104,36,0),"0"),IFERROR(VLOOKUP($A62,'Season 10'!AK$4:CN$104,36,0),"0"),
IFERROR(VLOOKUP($A62,'Season 11'!AK$4:CN$104,36,0),"0"),IFERROR(VLOOKUP($A62,'Season 12'!AK$4:CN$104,36,0),"0"),
IFERROR(VLOOKUP($A62,'Season 13'!AK$4:CN$104,36,0),"0"),IFERROR(VLOOKUP($A62,'Season 14'!AK$4:CN$104,36,0),"0"),IFERROR(VLOOKUP($A62,'Season 15'!AK$4:CN$104,36,0),"0"),)</f>
        <v>0</v>
      </c>
      <c r="AJ62" s="402">
        <f>SUM(IFERROR(VLOOKUP($A62,'Season 2'!AK$4:CN$104,37,0),"0"),
IFERROR(VLOOKUP($A62,'Season 3'!AK$4:CN$104,37,0),"0"),IFERROR(VLOOKUP($A62,'Season 4'!AK$4:CN$104,37,0),"0"),
IFERROR(VLOOKUP($A62,'Season 5'!AK$4:CN$104,37,0),"0"),IFERROR(VLOOKUP($A62,'Season 6'!AK$4:CN$104,37,0),"0"),
IFERROR(VLOOKUP($A62,'Season 7'!AK$4:CN$104,37,0),"0"),IFERROR(VLOOKUP($A62,'Season 8'!AK$4:CN$104,37,0),"0"),
IFERROR(VLOOKUP($A62,'Season 9'!AK$4:CN$104,37,0),"0"),IFERROR(VLOOKUP($A62,'Season 10'!AK$4:CN$104,37,0),"0"),
IFERROR(VLOOKUP($A62,'Season 11'!AK$4:CN$104,37,0),"0"),IFERROR(VLOOKUP($A62,'Season 12'!AK$4:CN$104,37,0),"0"),
IFERROR(VLOOKUP($A62,'Season 13'!AK$4:CN$104,37,0),"0"),IFERROR(VLOOKUP($A62,'Season 14'!AK$4:CN$104,37,0),"0"),IFERROR(VLOOKUP($A62,'Season 15'!AK$4:CN$104,37,0),"0"),)</f>
        <v>0</v>
      </c>
      <c r="AK62" s="403">
        <f>SUM(IFERROR(VLOOKUP($A62,'Season 1'!AJ$4:CM$104,33,0),"0"),IFERROR(VLOOKUP($A62,'Season 2'!AK$4:CN$104,38,0),"0"),
IFERROR(VLOOKUP($A62,'Season 3'!AK$4:CN$104,38,0),"0"),IFERROR(VLOOKUP($A62,'Season 4'!AK$4:CN$104,38,0),"0"),
IFERROR(VLOOKUP($A62,'Season 5'!AK$4:CN$104,38,0),"0"),IFERROR(VLOOKUP($A62,'Season 6'!AK$4:CN$104,38,0),"0"),
IFERROR(VLOOKUP($A62,'Season 7'!AK$4:CN$104,38,0),"0"),IFERROR(VLOOKUP($A62,'Season 8'!AK$4:CN$104,38,0),"0"),
IFERROR(VLOOKUP($A62,'Season 9'!AK$4:CN$104,38,0),"0"),IFERROR(VLOOKUP($A62,'Season 10'!AK$4:CN$104,38,0),"0"),
IFERROR(VLOOKUP($A62,'Season 11'!AK$4:CN$104,38,0),"0"),IFERROR(VLOOKUP($A62,'Season 12'!AK$4:CN$104,38,0),"0"),
IFERROR(VLOOKUP($A62,'Season 13'!AK$4:CN$104,38,0),"0"),IFERROR(VLOOKUP($A62,'Season 14'!AK$4:CN$104,38,0),"0"),IFERROR(VLOOKUP($A62,'Season 15'!AK$4:CN$104,38,0),"0"),)</f>
        <v>0</v>
      </c>
      <c r="AL62" s="398">
        <f>SUM(IFERROR(VLOOKUP($A62,'Season 1'!AJ$4:CM$104,34,0),"0"),IFERROR(VLOOKUP($A62,'Season 2'!AK$4:CN$104,39,0),"0"),
IFERROR(VLOOKUP($A62,'Season 3'!AK$4:CN$104,39,0),"0"),IFERROR(VLOOKUP($A62,'Season 4'!AK$4:CN$104,39,0),"0"),
IFERROR(VLOOKUP($A62,'Season 5'!AK$4:CN$104,39,0),"0"),IFERROR(VLOOKUP($A62,'Season 6'!AK$4:CN$104,39,0),"0"),
IFERROR(VLOOKUP($A62,'Season 7'!AK$4:CN$104,39,0),"0"),IFERROR(VLOOKUP($A62,'Season 8'!AK$4:CN$104,39,0),"0"),
IFERROR(VLOOKUP($A62,'Season 9'!AK$4:CN$104,39,0),"0"),IFERROR(VLOOKUP($A62,'Season 10'!AK$4:CN$104,39,0),"0"),
IFERROR(VLOOKUP($A62,'Season 11'!AK$4:CN$104,39,0),"0"),IFERROR(VLOOKUP($A62,'Season 12'!AK$4:CN$104,39,0),"0"),
IFERROR(VLOOKUP($A62,'Season 13'!AK$4:CN$104,39,0),"0"),IFERROR(VLOOKUP($A62,'Season 14'!AK$4:CN$104,39,0),"0"),IFERROR(VLOOKUP($A62,'Season 15'!AK$4:CN$104,39,0),"0"),)</f>
        <v>0</v>
      </c>
      <c r="AM62" s="518">
        <f>SUM(IFERROR(VLOOKUP($A62,'Season 1'!AJ$4:CM$104,35,0),"0"),IFERROR(VLOOKUP($A62,'Season 2'!AK$4:CN$104,40,0),"0"),
IFERROR(VLOOKUP($A62,'Season 3'!AK$4:CN$104,40,0),"0"),IFERROR(VLOOKUP($A62,'Season 4'!AK$4:CN$104,40,0),"0"),
IFERROR(VLOOKUP($A62,'Season 5'!AK$4:CN$104,40,0),"0"),IFERROR(VLOOKUP($A62,'Season 6'!AK$4:CN$104,40,0),"0"),
IFERROR(VLOOKUP($A62,'Season 7'!AK$4:CN$104,40,0),"0"),IFERROR(VLOOKUP($A62,'Season 8'!AK$4:CN$104,40,0),"0"),
IFERROR(VLOOKUP($A62,'Season 9'!AK$4:CN$104,40,0),"0"),IFERROR(VLOOKUP($A62,'Season 10'!AK$4:CN$104,40,0),"0"),
IFERROR(VLOOKUP($A62,'Season 11'!AK$4:CN$104,40,0),"0"),IFERROR(VLOOKUP($A62,'Season 12'!AK$4:CN$104,40,0),"0"),
IFERROR(VLOOKUP($A62,'Season 13'!AK$4:CN$104,40,0),"0"),IFERROR(VLOOKUP($A62,'Season 14'!AK$4:CN$104,40,0),"0"),IFERROR(VLOOKUP($A62,'Season 15'!AK$4:CN$104,40,0),"0"),)</f>
        <v>0</v>
      </c>
      <c r="AN62" s="21">
        <f>SUM(IFERROR(VLOOKUP($A62,'Season 1'!AJ$4:CM$104,36,0),"0"),IFERROR(VLOOKUP($A62,'Season 2'!AK$4:CN$104,41,0),"0"),
IFERROR(VLOOKUP($A62,'Season 3'!AK$4:CN$104,41,0),"0"),IFERROR(VLOOKUP($A62,'Season 4'!AK$4:CN$104,41,0),"0"),
IFERROR(VLOOKUP($A62,'Season 5'!AK$4:CN$104,41,0),"0"),IFERROR(VLOOKUP($A62,'Season 6'!AK$4:CN$104,41,0),"0"),
IFERROR(VLOOKUP($A62,'Season 7'!AK$4:CN$104,41,0),"0"),IFERROR(VLOOKUP($A62,'Season 8'!AK$4:CN$104,41,0),"0"),
IFERROR(VLOOKUP($A62,'Season 9'!AK$4:CN$104,41,0),"0"),IFERROR(VLOOKUP($A62,'Season 10'!AK$4:CN$104,41,0),"0"),
IFERROR(VLOOKUP($A62,'Season 11'!AK$4:CN$104,41,0),"0"),IFERROR(VLOOKUP($A62,'Season 12'!AK$4:CN$104,41,0),"0"),
IFERROR(VLOOKUP($A62,'Season 13'!AK$4:CN$104,41,0),"0"),IFERROR(VLOOKUP($A62,'Season 14'!AK$4:CN$104,41,0),"0"),IFERROR(VLOOKUP($A62,'Season 15'!AK$4:CN$104,41,0),"0"),)</f>
        <v>0</v>
      </c>
      <c r="AO62" s="402">
        <f>SUM(IFERROR(VLOOKUP($A62,'Season 1'!AJ$4:CM$104,37,0),"0"),IFERROR(VLOOKUP($A62,'Season 2'!AK$4:CN$104,42,0),"0"),
IFERROR(VLOOKUP($A62,'Season 3'!AK$4:CN$104,42,0),"0"),IFERROR(VLOOKUP($A62,'Season 4'!AK$4:CN$104,42,0),"0"),
IFERROR(VLOOKUP($A62,'Season 5'!AK$4:CN$104,42,0),"0"),IFERROR(VLOOKUP($A62,'Season 6'!AK$4:CN$104,42,0),"0"),
IFERROR(VLOOKUP($A62,'Season 7'!AK$4:CN$104,42,0),"0"),IFERROR(VLOOKUP($A62,'Season 8'!AK$4:CN$104,42,0),"0"),
IFERROR(VLOOKUP($A62,'Season 9'!AK$4:CN$104,42,0),"0"),IFERROR(VLOOKUP($A62,'Season 10'!AK$4:CN$104,42,0),"0"),
IFERROR(VLOOKUP($A62,'Season 11'!AK$4:CN$104,42,0),"0"),IFERROR(VLOOKUP($A62,'Season 12'!AK$4:CN$104,42,0),"0"),
IFERROR(VLOOKUP($A62,'Season 13'!AK$4:CN$104,42,0),"0"),IFERROR(VLOOKUP($A62,'Season 14'!AK$4:CN$104,42,0),"0"),IFERROR(VLOOKUP($A62,'Season 15'!AK$4:CN$104,42,0),"0"),)</f>
        <v>0</v>
      </c>
      <c r="AP62" s="403">
        <f>SUM(IFERROR(VLOOKUP($A62,'Season 1'!AJ$4:CM$104,43,0),"0"),IFERROR(VLOOKUP($A62,'Season 2'!AK$4:CN$104,43,0),"0"),
IFERROR(VLOOKUP($A62,'Season 3'!AK$4:CN$104,43,0),"0"),IFERROR(VLOOKUP($A62,'Season 4'!AK$4:CN$104,43,0),"0"),
IFERROR(VLOOKUP($A62,'Season 5'!AK$4:CN$104,43,0),"0"),IFERROR(VLOOKUP($A62,'Season 6'!AK$4:CN$104,43,0),"0"),
IFERROR(VLOOKUP($A62,'Season 7'!AK$4:CN$104,43,0),"0"),IFERROR(VLOOKUP($A62,'Season 8'!AK$4:CN$104,43,0),"0"),
IFERROR(VLOOKUP($A62,'Season 9'!AK$4:CN$104,43,0),"0"),IFERROR(VLOOKUP($A62,'Season 10'!AK$4:CN$104,43,0),"0"),
IFERROR(VLOOKUP($A62,'Season 11'!AK$4:CN$104,43,0),"0"),IFERROR(VLOOKUP($A62,'Season 12'!AK$4:CN$104,43,0),"0"),
IFERROR(VLOOKUP($A62,'Season 13'!AK$4:CN$104,43,0),"0"),IFERROR(VLOOKUP($A62,'Season 14'!AK$4:CN$104,43,0),"0"),IFERROR(VLOOKUP($A62,'Season 15'!AK$4:CN$104,43,0),"0"),)</f>
        <v>0</v>
      </c>
      <c r="AQ62" s="398">
        <f>SUM(IFERROR(VLOOKUP($A62,'Season 1'!AJ$4:CM$104,44,0),"0"),IFERROR(VLOOKUP($A62,'Season 2'!AK$4:CN$104,44,0),"0"),
IFERROR(VLOOKUP($A62,'Season 3'!AK$4:CN$104,44,0),"0"),IFERROR(VLOOKUP($A62,'Season 4'!AK$4:CN$104,44,0),"0"),
IFERROR(VLOOKUP($A62,'Season 5'!AK$4:CN$104,44,0),"0"),IFERROR(VLOOKUP($A62,'Season 6'!AK$4:CN$104,44,0),"0"),
IFERROR(VLOOKUP($A62,'Season 7'!AK$4:CN$104,44,0),"0"),IFERROR(VLOOKUP($A62,'Season 8'!AK$4:CN$104,44,0),"0"),
IFERROR(VLOOKUP($A62,'Season 9'!AK$4:CN$104,44,0),"0"),IFERROR(VLOOKUP($A62,'Season 10'!AK$4:CN$104,44,0),"0"),
IFERROR(VLOOKUP($A62,'Season 11'!AK$4:CN$104,44,0),"0"),IFERROR(VLOOKUP($A62,'Season 12'!AK$4:CN$104,44,0),"0"),
IFERROR(VLOOKUP($A62,'Season 13'!AK$4:CN$104,44,0),"0"),IFERROR(VLOOKUP($A62,'Season 14'!AK$4:CN$104,44,0),"0"),IFERROR(VLOOKUP($A62,'Season 15'!AK$4:CN$104,44,0),"0"),)</f>
        <v>0</v>
      </c>
      <c r="AR62" s="518">
        <f>SUM(IFERROR(VLOOKUP($A62,'Season 1'!AJ$4:CM$104,45,0),"0"),IFERROR(VLOOKUP($A62,'Season 2'!AK$4:CN$104,45,0),"0"),
IFERROR(VLOOKUP($A62,'Season 3'!AK$4:CN$104,45,0),"0"),IFERROR(VLOOKUP($A62,'Season 4'!AK$4:CN$104,45,0),"0"),
IFERROR(VLOOKUP($A62,'Season 5'!AK$4:CN$104,45,0),"0"),IFERROR(VLOOKUP($A62,'Season 6'!AK$4:CN$104,45,0),"0"),
IFERROR(VLOOKUP($A62,'Season 7'!AK$4:CN$104,45,0),"0"),IFERROR(VLOOKUP($A62,'Season 8'!AK$4:CN$104,45,0),"0"),
IFERROR(VLOOKUP($A62,'Season 9'!AK$4:CN$104,45,0),"0"),IFERROR(VLOOKUP($A62,'Season 10'!AK$4:CN$104,45,0),"0"),
IFERROR(VLOOKUP($A62,'Season 11'!AK$4:CN$104,45,0),"0"),IFERROR(VLOOKUP($A62,'Season 12'!AK$4:CN$104,45,0),"0"),
IFERROR(VLOOKUP($A62,'Season 13'!AK$4:CN$104,45,0),"0"),IFERROR(VLOOKUP($A62,'Season 14'!AK$4:CN$104,45,0),"0"),IFERROR(VLOOKUP($A62,'Season 15'!AK$4:CN$104,45,0),"0"),)</f>
        <v>0</v>
      </c>
      <c r="AS62" s="21">
        <f>SUM(IFERROR(VLOOKUP($A62,'Season 1'!AJ$4:CM$104,46,0),"0"),IFERROR(VLOOKUP($A62,'Season 2'!AK$4:CN$104,46,0),"0"),
IFERROR(VLOOKUP($A62,'Season 3'!AK$4:CN$104,46,0),"0"),IFERROR(VLOOKUP($A62,'Season 4'!AK$4:CN$104,46,0),"0"),
IFERROR(VLOOKUP($A62,'Season 5'!AK$4:CN$104,46,0),"0"),IFERROR(VLOOKUP($A62,'Season 6'!AK$4:CN$104,46,0),"0"),
IFERROR(VLOOKUP($A62,'Season 7'!AK$4:CN$104,46,0),"0"),IFERROR(VLOOKUP($A62,'Season 8'!AK$4:CN$104,46,0),"0"),
IFERROR(VLOOKUP($A62,'Season 9'!AK$4:CN$104,46,0),"0"),IFERROR(VLOOKUP($A62,'Season 10'!AK$4:CN$104,46,0),"0"),
IFERROR(VLOOKUP($A62,'Season 11'!AK$4:CN$104,46,0),"0"),IFERROR(VLOOKUP($A62,'Season 12'!AK$4:CN$104,46,0),"0"),
IFERROR(VLOOKUP($A62,'Season 13'!AK$4:CN$104,46,0),"0"),IFERROR(VLOOKUP($A62,'Season 14'!AK$4:CN$104,46,0),"0"),IFERROR(VLOOKUP($A62,'Season 15'!AK$4:CN$104,46,0),"0"),)</f>
        <v>0</v>
      </c>
      <c r="AT62" s="402">
        <f>SUM(IFERROR(VLOOKUP($A62,'Season 1'!AJ$4:CM$104,47,0),"0"),IFERROR(VLOOKUP($A62,'Season 2'!AK$4:CN$104,47,0),"0"),
IFERROR(VLOOKUP($A62,'Season 3'!AK$4:CN$104,47,0),"0"),IFERROR(VLOOKUP($A62,'Season 4'!AK$4:CN$104,47,0),"0"),
IFERROR(VLOOKUP($A62,'Season 5'!AK$4:CN$104,47,0),"0"),IFERROR(VLOOKUP($A62,'Season 6'!AK$4:CN$104,47,0),"0"),
IFERROR(VLOOKUP($A62,'Season 7'!AK$4:CN$104,47,0),"0"),IFERROR(VLOOKUP($A62,'Season 8'!AK$4:CN$104,47,0),"0"),
IFERROR(VLOOKUP($A62,'Season 9'!AK$4:CN$104,47,0),"0"),IFERROR(VLOOKUP($A62,'Season 10'!AK$4:CN$104,47,0),"0"),
IFERROR(VLOOKUP($A62,'Season 11'!AK$4:CN$104,47,0),"0"),IFERROR(VLOOKUP($A62,'Season 12'!AK$4:CN$104,47,0),"0"),
IFERROR(VLOOKUP($A62,'Season 13'!AK$4:CN$104,47,0),"0"),IFERROR(VLOOKUP($A62,'Season 14'!AK$4:CN$104,47,0),"0"),IFERROR(VLOOKUP($A62,'Season 15'!AK$4:CN$104,47,0),"0"),)</f>
        <v>0</v>
      </c>
      <c r="AU62" s="403">
        <f>SUM(IFERROR(VLOOKUP($A62,'Season 3'!AK$4:CN$104,48,0),"0"),IFERROR(VLOOKUP($A62,'Season 4'!AK$4:CN$104,48,0),"0"),
IFERROR(VLOOKUP($A62,'Season 5'!AK$4:CN$104,48,0),"0"),IFERROR(VLOOKUP($A62,'Season 6'!AK$4:CN$104,48,0),"0"),
IFERROR(VLOOKUP($A62,'Season 7'!AK$4:CN$104,48,0),"0"),IFERROR(VLOOKUP($A62,'Season 8'!AK$4:CN$104,48,0),"0"),
IFERROR(VLOOKUP($A62,'Season 9'!AK$4:CN$104,48,0),"0"),IFERROR(VLOOKUP($A62,'Season 10'!AK$4:CN$104,48,0),"0"),
IFERROR(VLOOKUP($A62,'Season 11'!AK$4:CN$104,48,0),"0"),IFERROR(VLOOKUP($A62,'Season 12'!AK$4:CN$104,48,0),"0"),
IFERROR(VLOOKUP($A62,'Season 13'!AK$4:CN$104,48,0),"0"),IFERROR(VLOOKUP($A62,'Season 14'!AK$4:CN$104,48,0),"0"),IFERROR(VLOOKUP($A62,'Season 15'!AK$4:CN$104,48,0),"0"),)</f>
        <v>0</v>
      </c>
      <c r="AV62" s="398">
        <f>SUM(IFERROR(VLOOKUP($A62,'Season 3'!AK$4:CN$104,49,0),"0"),IFERROR(VLOOKUP($A62,'Season 4'!AK$4:CN$104,49,0),"0"),
IFERROR(VLOOKUP($A62,'Season 5'!AK$4:CN$104,49,0),"0"),IFERROR(VLOOKUP($A62,'Season 6'!AK$4:CN$104,49,0),"0"),
IFERROR(VLOOKUP($A62,'Season 7'!AK$4:CN$104,49,0),"0"),IFERROR(VLOOKUP($A62,'Season 8'!AK$4:CN$104,49,0),"0"),
IFERROR(VLOOKUP($A62,'Season 9'!AK$4:CN$104,49,0),"0"),IFERROR(VLOOKUP($A62,'Season 10'!AK$4:CN$104,49,0),"0"),
IFERROR(VLOOKUP($A62,'Season 11'!AK$4:CN$104,49,0),"0"),IFERROR(VLOOKUP($A62,'Season 12'!AK$4:CN$104,49,0),"0"),
IFERROR(VLOOKUP($A62,'Season 13'!AK$4:CN$104,49,0),"0"),IFERROR(VLOOKUP($A62,'Season 14'!AK$4:CN$104,49,0),"0"),IFERROR(VLOOKUP($A62,'Season 15'!AK$4:CN$104,49,0),"0"),)</f>
        <v>0</v>
      </c>
      <c r="AW62" s="518">
        <f>SUM(IFERROR(VLOOKUP($A62,'Season 3'!AK$4:CN$104,50,0),"0"),IFERROR(VLOOKUP($A62,'Season 4'!AK$4:CN$104,50,0),"0"),
IFERROR(VLOOKUP($A62,'Season 5'!AK$4:CN$104,50,0),"0"),IFERROR(VLOOKUP($A62,'Season 6'!AK$4:CN$104,50,0),"0"),
IFERROR(VLOOKUP($A62,'Season 7'!AK$4:CN$104,50,0),"0"),IFERROR(VLOOKUP($A62,'Season 8'!AK$4:CN$104,50,0),"0"),
IFERROR(VLOOKUP($A62,'Season 9'!AK$4:CN$104,50,0),"0"),IFERROR(VLOOKUP($A62,'Season 10'!AK$4:CN$104,50,0),"0"),
IFERROR(VLOOKUP($A62,'Season 11'!AK$4:CN$104,50,0),"0"),IFERROR(VLOOKUP($A62,'Season 12'!AK$4:CN$104,50,0),"0"),
IFERROR(VLOOKUP($A62,'Season 13'!AK$4:CN$104,50,0),"0"),IFERROR(VLOOKUP($A62,'Season 14'!AK$4:CN$104,50,0),"0"),IFERROR(VLOOKUP($A62,'Season 15'!AK$4:CN$104,50,0),"0"),)</f>
        <v>0</v>
      </c>
      <c r="AX62" s="21">
        <f>SUM(IFERROR(VLOOKUP($A62,'Season 3'!AK$4:CN$104,51,0),"0"),IFERROR(VLOOKUP($A62,'Season 4'!AK$4:CN$104,51,0),"0"),
IFERROR(VLOOKUP($A62,'Season 5'!AK$4:CN$104,51,0),"0"),IFERROR(VLOOKUP($A62,'Season 6'!AK$4:CN$104,51,0),"0"),
IFERROR(VLOOKUP($A62,'Season 7'!AK$4:CN$104,51,0),"0"),IFERROR(VLOOKUP($A62,'Season 8'!AK$4:CN$104,51,0),"0"),
IFERROR(VLOOKUP($A62,'Season 9'!AK$4:CN$104,51,0),"0"),IFERROR(VLOOKUP($A62,'Season 10'!AK$4:CN$104,51,0),"0"),
IFERROR(VLOOKUP($A62,'Season 11'!AK$4:CN$104,51,0),"0"),IFERROR(VLOOKUP($A62,'Season 12'!AK$4:CN$104,51,0),"0"),
IFERROR(VLOOKUP($A62,'Season 13'!AK$4:CN$104,51,0),"0"),IFERROR(VLOOKUP($A62,'Season 14'!AK$4:CN$104,51,0),"0"),IFERROR(VLOOKUP($A62,'Season 15'!AK$4:CN$104,51,0),"0"),)</f>
        <v>0</v>
      </c>
      <c r="AY62" s="402">
        <f>SUM(IFERROR(VLOOKUP($A62,'Season 3'!AK$4:CN$104,52,0),"0"),IFERROR(VLOOKUP($A62,'Season 4'!AK$4:CN$104,52,0),"0"),
IFERROR(VLOOKUP($A62,'Season 5'!AK$4:CN$104,52,0),"0"),IFERROR(VLOOKUP($A62,'Season 6'!AK$4:CN$104,52,0),"0"),
IFERROR(VLOOKUP($A62,'Season 7'!AK$4:CN$104,52,0),"0"),IFERROR(VLOOKUP($A62,'Season 8'!AK$4:CN$104,52,0),"0"),
IFERROR(VLOOKUP($A62,'Season 9'!AK$4:CN$104,52,0),"0"),IFERROR(VLOOKUP($A62,'Season 10'!AK$4:CN$104,52,0),"0"),
IFERROR(VLOOKUP($A62,'Season 11'!AK$4:CN$104,52,0),"0"),IFERROR(VLOOKUP($A62,'Season 12'!AK$4:CN$104,52,0),"0"),
IFERROR(VLOOKUP($A62,'Season 13'!AK$4:CN$104,52,0),"0"),IFERROR(VLOOKUP($A62,'Season 14'!AK$4:CN$104,52,0),"0"),IFERROR(VLOOKUP($A62,'Season 15'!AK$4:CN$104,52,0),"0"),)</f>
        <v>0</v>
      </c>
      <c r="AZ62" s="403">
        <f>SUM(IFERROR(VLOOKUP($A62,'Season 1'!AJ$4:CM$104,38,0),"0"),IFERROR(VLOOKUP($A62,'Season 2'!AK$4:CN$104,48,0),"0"),)</f>
        <v>0</v>
      </c>
      <c r="BA62" s="398">
        <f>SUM(IFERROR(VLOOKUP($A62,'Season 1'!AJ$4:CM$104,39,0),"0"),IFERROR(VLOOKUP($A62,'Season 2'!AK$4:CN$104,49,0),"0"),)</f>
        <v>0</v>
      </c>
      <c r="BB62" s="518">
        <f>SUM(IFERROR(VLOOKUP($A62,'Season 1'!AJ$4:CM$104,40,0),"0"),IFERROR(VLOOKUP($A62,'Season 2'!AK$4:CN$104,50,0),"0"),)</f>
        <v>0</v>
      </c>
      <c r="BC62" s="21">
        <f>SUM(IFERROR(VLOOKUP($A62,'Season 1'!AJ$4:CM$104,41,0),"0"),IFERROR(VLOOKUP($A62,'Season 2'!AK$4:CN$104,51,0),"0"),)</f>
        <v>0</v>
      </c>
      <c r="BD62" s="402">
        <f>SUM(IFERROR(VLOOKUP($A62,'Season 1'!AJ$4:CM$104,42,0),"0"),IFERROR(VLOOKUP($A62,'Season 2'!AK$4:CN$104,52,0),"0"),)</f>
        <v>0</v>
      </c>
      <c r="BE62" s="561">
        <f>SUM(
IFERROR(VLOOKUP($A62,'Season 1'!AJ$4:CM$104,48,0),"0"),IFERROR(VLOOKUP($A62,'Season 2'!AK$4:CN$104,53,0),"0"),
IFERROR(VLOOKUP($A62,'Season 3'!AK$4:CN$104,53,0),"0"),IFERROR(VLOOKUP($A62,'Season 4'!AK$4:CN$104,53,0),"0"),
IFERROR(VLOOKUP($A62,'Season 5'!AK$4:CN$104,53,0),"0"),IFERROR(VLOOKUP($A62,'Season 6'!AK$4:CN$104,53,0),"0"),
IFERROR(VLOOKUP($A62,'Season 7'!AK$4:CN$104,53,0),"0"),IFERROR(VLOOKUP($A62,'Season 8'!AK$4:CN$104,53,0),"0"),
IFERROR(VLOOKUP($A62,'Season 9'!AK$4:CN$104,53,0),"0"),IFERROR(VLOOKUP($A62,'Season 10'!AK$4:CN$104,53,0),"0"),
IFERROR(VLOOKUP($A62,'Season 11'!AK$4:CN$104,53,0),"0"),IFERROR(VLOOKUP($A62,'Season 12'!AK$4:CN$104,53,0),"0"),
IFERROR(VLOOKUP($A62,'Season 13'!AK$4:CN$104,53,0),"0"),IFERROR(VLOOKUP($A62,'Season 14'!AK$4:CN$104,53,0),"0"),IFERROR(VLOOKUP($A62,'Season 15'!AK$4:CN$104,53,0),"0"),)</f>
        <v>0</v>
      </c>
      <c r="BF62" s="562">
        <f>SUM(
IFERROR(VLOOKUP($A62,'Season 1'!AJ$4:CM$104,49,0),"0"),IFERROR(VLOOKUP($A62,'Season 2'!AK$4:CN$104,54,0),"0"),
IFERROR(VLOOKUP($A62,'Season 3'!AK$4:CN$104,54,0),"0"),IFERROR(VLOOKUP($A62,'Season 4'!AK$4:CN$104,54,0),"0"),
IFERROR(VLOOKUP($A62,'Season 5'!AK$4:CN$104,54,0),"0"),IFERROR(VLOOKUP($A62,'Season 6'!AK$4:CN$104,54,0),"0"),
IFERROR(VLOOKUP($A62,'Season 7'!AK$4:CN$104,54,0),"0"),IFERROR(VLOOKUP($A62,'Season 8'!AK$4:CN$104,54,0),"0"),
IFERROR(VLOOKUP($A62,'Season 9'!AK$4:CN$104,54,0),"0"),IFERROR(VLOOKUP($A62,'Season 10'!AK$4:CN$104,54,0),"0"),
IFERROR(VLOOKUP($A62,'Season 11'!AK$4:CN$104,540),"0"),IFERROR(VLOOKUP($A62,'Season 12'!AK$4:CN$104,54,0),"0"),
IFERROR(VLOOKUP($A62,'Season 13'!AK$4:CN$104,54,0),"0"),IFERROR(VLOOKUP($A62,'Season 14'!AK$4:CN$104,54,0),"0"),IFERROR(VLOOKUP($A62,'Season 15'!AK$4:CN$104,54,0),"0"),)</f>
        <v>0</v>
      </c>
      <c r="BG62" s="529" t="e">
        <f t="shared" si="1"/>
        <v>#DIV/0!</v>
      </c>
      <c r="BI62" s="553"/>
      <c r="BJ62" s="553"/>
      <c r="BK62" s="553"/>
      <c r="BL62" s="553"/>
      <c r="BM62" s="553"/>
      <c r="BN62" s="553"/>
      <c r="BO62" s="169"/>
      <c r="BP62" s="169"/>
      <c r="BQ62" s="169"/>
      <c r="BR62" s="169"/>
      <c r="BS62" s="12" t="str">
        <f>IFERROR(VLOOKUP($A62,'Season 1'!$AJ$4:$CM$104,50,0),"0")</f>
        <v>0</v>
      </c>
      <c r="BT62" s="12" t="str">
        <f>IFERROR(VLOOKUP($A62,'Season 1'!$AJ$4:$CM$104,51,0),"0")</f>
        <v>0</v>
      </c>
      <c r="BU62" s="12" t="str">
        <f>IFERROR(VLOOKUP($A62,'Season 2'!$AK$4:$CN$104,55,0),"0")</f>
        <v>0</v>
      </c>
      <c r="BV62" s="12" t="str">
        <f>IFERROR(VLOOKUP($A62,'Season 2'!$AK$4:$CN$104,56,0),"0")</f>
        <v>0</v>
      </c>
      <c r="BW62" s="12" t="str">
        <f>IFERROR(VLOOKUP($A62,'Season 3'!$AK$4:$CN$104,55,0),"0")</f>
        <v>0</v>
      </c>
      <c r="BX62" s="12" t="str">
        <f>IFERROR(VLOOKUP($A62,'Season 3'!$AK$4:$CN$104,56,0),"0")</f>
        <v>0</v>
      </c>
      <c r="BY62" s="12" t="str">
        <f>IFERROR(VLOOKUP($A62,'Season 4'!$AK$4:$CN$104,55,0),"0")</f>
        <v>0</v>
      </c>
      <c r="BZ62" s="12" t="str">
        <f>IFERROR(VLOOKUP($A62,'Season 4'!$AK$4:$CN$104,56,0),"0")</f>
        <v>0</v>
      </c>
      <c r="CA62" s="12" t="str">
        <f>IFERROR(VLOOKUP($A62,'Season 5'!$AK$4:$CN$104,55,0),"0")</f>
        <v>0</v>
      </c>
      <c r="CB62" s="12" t="str">
        <f>IFERROR(VLOOKUP($A62,'Season 5'!$AK$4:$CN$104,56,0),"0")</f>
        <v>0</v>
      </c>
      <c r="CC62" s="12" t="str">
        <f>IFERROR(VLOOKUP($A62,'Season 6'!$AK$4:$CN$104,55,0),"0")</f>
        <v>0</v>
      </c>
      <c r="CD62" s="12" t="str">
        <f>IFERROR(VLOOKUP($A62,'Season 6'!$AK$4:$CN$104,56,0),"0")</f>
        <v>0</v>
      </c>
      <c r="CE62" s="12" t="str">
        <f>IFERROR(VLOOKUP($A62,'Season 7'!$AK$4:$CN$104,55,0),"0")</f>
        <v>0</v>
      </c>
      <c r="CF62" s="12" t="str">
        <f>IFERROR(VLOOKUP($A62,'Season 7'!$AK$4:$CN$104,56,0),"0")</f>
        <v>0</v>
      </c>
      <c r="CG62" s="12" t="str">
        <f>IFERROR(VLOOKUP($A62,'Season 8'!$AK$4:$CN$104,55,0),"0")</f>
        <v>0</v>
      </c>
      <c r="CH62" s="12" t="str">
        <f>IFERROR(VLOOKUP($A62,'Season 8'!$AK$4:$CN$104,56,0),"0")</f>
        <v>0</v>
      </c>
      <c r="CI62" s="12" t="str">
        <f>IFERROR(VLOOKUP($A62,'Season 9'!$AK$4:$CN$104,55,0),"0")</f>
        <v>0</v>
      </c>
      <c r="CJ62" s="12" t="str">
        <f>IFERROR(VLOOKUP($A62,'Season 9'!$AK$4:$CN$104,56,0),"0")</f>
        <v>0</v>
      </c>
      <c r="CK62" s="12" t="str">
        <f>IFERROR(VLOOKUP($A62,'Season 10'!$AK$4:$CN$104,55,0),"0")</f>
        <v>0</v>
      </c>
      <c r="CL62" s="12" t="str">
        <f>IFERROR(VLOOKUP($A62,'Season 10'!$AK$4:$CN$104,56,0),"0")</f>
        <v>0</v>
      </c>
      <c r="CM62" s="12" t="str">
        <f>IFERROR(VLOOKUP($A62,'Season 11'!$AK$4:$CN$104,55,0),"0")</f>
        <v>0</v>
      </c>
      <c r="CN62" s="12" t="str">
        <f>IFERROR(VLOOKUP($A62,'Season 11'!$AK$4:$CN$104,56,0),"0")</f>
        <v>0</v>
      </c>
      <c r="CO62" s="12" t="str">
        <f>IFERROR(VLOOKUP($A62,'Season 12'!$AK$4:$CN$104,55,0),"0")</f>
        <v>0</v>
      </c>
      <c r="CP62" s="12" t="str">
        <f>IFERROR(VLOOKUP($A62,'Season 12'!$AK$4:$CN$104,56,0),"0")</f>
        <v>0</v>
      </c>
      <c r="CQ62" s="12" t="str">
        <f>IFERROR(VLOOKUP($A62,'Season 13'!$AK$4:$CN$104,55,0),"0")</f>
        <v>0</v>
      </c>
      <c r="CR62" s="12" t="str">
        <f>IFERROR(VLOOKUP($A62,'Season 13'!$AK$4:$CN$104,56,0),"0")</f>
        <v>0</v>
      </c>
      <c r="CS62" s="12" t="str">
        <f>IFERROR(VLOOKUP($A62,'Season 14'!$AK$4:$CN$104,55,0),"0")</f>
        <v>0</v>
      </c>
      <c r="CT62" s="12" t="str">
        <f>IFERROR(VLOOKUP($A62,'Season 14'!$AK$4:$CN$104,56,0),"0")</f>
        <v>0</v>
      </c>
      <c r="CU62" s="12" t="str">
        <f>IFERROR(VLOOKUP($A62,'Season 15'!$AK$4:$CN$104,55,0),"0")</f>
        <v>0</v>
      </c>
      <c r="CV62" s="12" t="str">
        <f>IFERROR(VLOOKUP($A62,'Season 15'!$AK$4:$CN$104,56,0),"0")</f>
        <v>0</v>
      </c>
    </row>
    <row r="63" spans="1:100" x14ac:dyDescent="0.25">
      <c r="A63" s="2" t="s">
        <v>35</v>
      </c>
      <c r="B63" s="516" t="str">
        <f>IFERROR(VLOOKUP('Data Totals'!A63,'Season 1'!AJ$4:CH$104,2,FALSE),IFERROR(VLOOKUP('Data Totals'!A63,'Season 2'!AK$4:CI$104,2,FALSE),IFERROR(VLOOKUP('Data Totals'!A63,'Season 3'!AK$4:CI$104,2,FALSE),IFERROR(VLOOKUP('Data Totals'!A63,'Season 4'!AK$4:CI$104,2,FALSE),IFERROR(VLOOKUP('Data Totals'!A63,'Season 5'!AK$4:CI$104,2,FALSE),IFERROR(VLOOKUP('Data Totals'!A63,'Season 6'!AK$4:CI$104,2,FALSE),IFERROR(VLOOKUP('Data Totals'!A63,'Season 7'!AK$4:CI$104,2,FALSE),IFERROR(VLOOKUP('Data Totals'!A63,'Season 8'!AK$4:CI$104,2,FALSE),IFERROR(VLOOKUP('Data Totals'!A63,'Season 9'!AK$4:CI$104,2,FALSE),IFERROR(VLOOKUP('Data Totals'!A63,'Season 10'!AK$4:CI$104,2,FALSE),IFERROR(VLOOKUP('Data Totals'!A63,'Season 11'!AK$4:CI$104,2,FALSE),IFERROR(VLOOKUP('Data Totals'!A63,'Season 12'!AK$4:CI$104,2,FALSE),IFERROR(VLOOKUP('Data Totals'!A63,'Season 13'!AK$4:CI$104,2,FALSE),IFERROR(VLOOKUP('Data Totals'!A63,'Season 14'!AK$4:CI$104,2,FALSE),IFERROR(VLOOKUP('Data Totals'!A63,'Season 15'!AK$4:CI$104,2,FALSE),"N/A")))))))))))))))</f>
        <v>N/A</v>
      </c>
      <c r="C63" s="517" t="str">
        <f>IFERROR(VLOOKUP('Data Totals'!A63,'Season 1'!AJ$4:CH$104,3,FALSE),IFERROR(VLOOKUP('Data Totals'!A63,'Season 2'!AK$4:CI$104,3,FALSE),IFERROR(VLOOKUP('Data Totals'!A63,'Season 3'!AK$4:CI$104,3,FALSE),IFERROR(VLOOKUP('Data Totals'!A63,'Season 4'!AK$4:CI$104,3,FALSE),IFERROR(VLOOKUP('Data Totals'!A63,'Season 5'!AK$4:CI$104,3,FALSE),IFERROR(VLOOKUP('Data Totals'!A63,'Season 6'!AK$4:CI$104,3,FALSE),IFERROR(VLOOKUP('Data Totals'!A63,'Season 7'!AK$4:CI$104,3,FALSE),IFERROR(VLOOKUP('Data Totals'!A63,'Season 8'!AK$4:CI$104,3,FALSE),IFERROR(VLOOKUP('Data Totals'!A63,'Season 9'!AK$4:CI$104,3,FALSE),IFERROR(VLOOKUP('Data Totals'!A63,'Season 10'!AK$4:CI$104,3,FALSE),IFERROR(VLOOKUP('Data Totals'!A63,'Season 11'!AK$4:CI$104,3,FALSE),IFERROR(VLOOKUP('Data Totals'!A63,'Season 12'!AK$4:CI$104,3,FALSE),IFERROR(VLOOKUP('Data Totals'!A63,'Season 13'!AK$4:CI$104,3,FALSE),IFERROR(VLOOKUP('Data Totals'!A63,'Season 14'!AK$4:CI$104,3,FALSE),IFERROR(VLOOKUP('Data Totals'!A63,'Season 15'!AK$4:CI$104,3,FALSE),"N/A")))))))))))))))</f>
        <v>N/A</v>
      </c>
      <c r="D63" s="517" t="str">
        <f>IFERROR(VLOOKUP('Data Totals'!A63,'Season 15'!AK$4:CI$104,4,FALSE),IFERROR(VLOOKUP('Data Totals'!A63,'Season 14'!AK$4:CI$104,4,FALSE),IFERROR(VLOOKUP('Data Totals'!A63,'Season 13'!AK$4:CI$104,4,FALSE),IFERROR(VLOOKUP('Data Totals'!A63,'Season 12'!AK$4:CI$104,4,FALSE),IFERROR(VLOOKUP('Data Totals'!A63,'Season 11'!AK$4:CI$104,4,FALSE),IFERROR(VLOOKUP('Data Totals'!A63,'Season 10'!AK$4:CI$104,4,FALSE),IFERROR(VLOOKUP('Data Totals'!A63,'Season 9'!AK$4:CI$104,4,FALSE),IFERROR(VLOOKUP('Data Totals'!A63,'Season 8'!AK$4:CI$104,4,FALSE),IFERROR(VLOOKUP('Data Totals'!A63,'Season 7'!AK$4:CI$104,4,FALSE),IFERROR(VLOOKUP('Data Totals'!A63,'Season 6'!AK$4:CI$104,4,FALSE),IFERROR(VLOOKUP('Data Totals'!A63,'Season 5'!AK$4:CI$104,4,FALSE),IFERROR(VLOOKUP('Data Totals'!A63,'Season 4'!AK$4:CI$104,4,FALSE),IFERROR(VLOOKUP('Data Totals'!A63,'Season 3'!AK$4:CI$104,4,FALSE),IFERROR(VLOOKUP('Data Totals'!A63,'Season 2'!AK$4:CI$104,4,FALSE),IFERROR(VLOOKUP('Data Totals'!A63,'Season 1'!AJ$4:CH$104,4,FALSE),"N/A")))))))))))))))</f>
        <v>N/A</v>
      </c>
      <c r="E63" s="517" t="e">
        <f t="shared" si="0"/>
        <v>#VALUE!</v>
      </c>
      <c r="F63" s="398">
        <f>SUM(IFERROR(VLOOKUP(A63,BI$3:BN$152,2,0),"0"),
IFERROR(VLOOKUP(A63,'Season 1'!AJ$4:CM$104,7,0),"0"),IFERROR(VLOOKUP(A63,'Season 2'!AK$4:CN$104,7,0),"0"),
IFERROR(VLOOKUP(A63,'Season 3'!AK$4:CN$104,7,0),"0"),IFERROR(VLOOKUP(A63,'Season 4'!AK$4:CN$104,7,0),"0"),
IFERROR(VLOOKUP(A63,'Season 5'!AK$4:CN$104,7,0),"0"),IFERROR(VLOOKUP(A63,'Season 6'!AK$4:CN$104,7,0),"0"),
IFERROR(VLOOKUP(A63,'Season 7'!AK$4:CN$104,7,0),"0"),IFERROR(VLOOKUP(A63,'Season 8'!AK$4:CN$104,7,0),"0"),
IFERROR(VLOOKUP(A63,'Season 9'!AK$4:CN$104,7,0),"0"),IFERROR(VLOOKUP(A63,'Season 10'!AK$4:CN$104,7,0),"0"),
IFERROR(VLOOKUP(A63,'Season 11'!AK$4:CN$104,7,0),"0"),IFERROR(VLOOKUP(A63,'Season 12'!AK$4:CN$104,7,0),"0"),
IFERROR(VLOOKUP(A63,'Season 13'!AK$4:CN$104,7,0),"0"),IFERROR(VLOOKUP(A63,'Season 14'!AK$4:CN$104,7,0),"0"),IFERROR(VLOOKUP(A63,'Season 15'!AK$4:CN$104,7,0),"0"),)</f>
        <v>0</v>
      </c>
      <c r="G63" s="398">
        <f>SUM(
IFERROR(VLOOKUP(A63,'Season 1'!AJ$4:CM$104,8,0),"0"),IFERROR(VLOOKUP(A63,'Season 2'!AK$4:CN$104,8,0),"0"),
IFERROR(VLOOKUP(A63,'Season 3'!AK$4:CN$104,8,0),"0"),IFERROR(VLOOKUP(A63,'Season 4'!AK$4:CN$104,8,0),"0"),
IFERROR(VLOOKUP(A63,'Season 5'!AK$4:CN$104,8,0),"0"),IFERROR(VLOOKUP(A63,'Season 6'!AK$4:CN$104,8,0),"0"),
IFERROR(VLOOKUP(A63,'Season 7'!AK$4:CN$104,8,0),"0"),IFERROR(VLOOKUP(A63,'Season 8'!AK$4:CN$104,8,0),"0"),
IFERROR(VLOOKUP(A63,'Season 9'!AK$4:CN$104,8,0),"0"),IFERROR(VLOOKUP(A63,'Season 10'!AK$4:CN$104,8,0),"0"),
IFERROR(VLOOKUP(A63,'Season 11'!AK$4:CN$104,8,0),"0"),IFERROR(VLOOKUP(A63,'Season 12'!AK$4:CN$104,8,0),"0"),
IFERROR(VLOOKUP(A63,'Season 13'!AK$4:CN$104,8,0),"0"),IFERROR(VLOOKUP(A63,'Season 14'!AK$4:CN$104,8,0),"0"),IFERROR(VLOOKUP(A63,'Season 15'!AK$4:CN$104,8,0),"0"),)</f>
        <v>0</v>
      </c>
      <c r="H63" s="329">
        <f>SUM(
IFERROR(VLOOKUP(A63,'Season 1'!AJ$4:CM$104,9,0),"0"),IFERROR(VLOOKUP(A63,'Season 2'!AK$4:CN$104,9,0),"0"),
IFERROR(VLOOKUP(A63,'Season 3'!AK$4:CN$104,9,0),"0"),IFERROR(VLOOKUP(A63,'Season 4'!AK$4:CN$104,9,0),"0"),
IFERROR(VLOOKUP(A63,'Season 5'!AK$4:CN$104,9,0),"0"),IFERROR(VLOOKUP(A63,'Season 6'!AK$4:CN$104,9,0),"0"),
IFERROR(VLOOKUP(A63,'Season 7'!AK$4:CN$104,9,0),"0"),IFERROR(VLOOKUP(A63,'Season 8'!AK$4:CN$104,9,0),"0"),
IFERROR(VLOOKUP(A63,'Season 9'!AK$4:CN$104,9,0),"0"),IFERROR(VLOOKUP(A63,'Season 10'!AK$4:CN$104,9,0),"0"),
IFERROR(VLOOKUP(A63,'Season 11'!AK$4:CN$104,9,0),"0"),IFERROR(VLOOKUP(A63,'Season 12'!AK$4:CN$104,9,0),"0"),
IFERROR(VLOOKUP(A63,'Season 13'!AK$4:CN$104,9,0),"0"),IFERROR(VLOOKUP(A63,'Season 14'!AK$4:CN$104,9,0),"0"),IFERROR(VLOOKUP(A63,'Season 15'!AK$4:CN$104,9,0),"0"),)</f>
        <v>0</v>
      </c>
      <c r="I63" s="518">
        <f>SUM(
IFERROR(VLOOKUP(A63,'Season 1'!AJ$4:CM$104,10,0),"0"),IFERROR(VLOOKUP(A63,'Season 2'!AK$4:CN$104,10,0),"0"),
IFERROR(VLOOKUP(A63,'Season 3'!AK$4:CN$104,10,0),"0"),IFERROR(VLOOKUP(A63,'Season 4'!AK$4:CN$104,10,0),"0"),
IFERROR(VLOOKUP(A63,'Season 5'!AK$4:CN$104,10,0),"0"),IFERROR(VLOOKUP(A63,'Season 6'!AK$4:CN$104,10,0),"0"),
IFERROR(VLOOKUP(A63,'Season 7'!AK$4:CN$104,10,0),"0"),IFERROR(VLOOKUP(A63,'Season 8'!AK$4:CN$104,10,0),"0"),
IFERROR(VLOOKUP(A63,'Season 9'!AK$4:CN$104,10,0),"0"),IFERROR(VLOOKUP(A63,'Season 10'!AK$4:CN$104,10,0),"0"),
IFERROR(VLOOKUP(A63,'Season 11'!AK$4:CN$104,10,0),"0"),IFERROR(VLOOKUP(A63,'Season 12'!AK$4:CN$104,10,0),"0"),
IFERROR(VLOOKUP(A63,'Season 13'!AK$4:CN$104,10,0),"0"),IFERROR(VLOOKUP(A63,'Season 14'!AK$4:CN$104,10,0),"0"),IFERROR(VLOOKUP(A63,'Season 15'!AK$4:CN$104,10,0),"0"),)</f>
        <v>0</v>
      </c>
      <c r="J63" s="21">
        <f>SUM(IFERROR(VLOOKUP(A63,BI$3:BN$152,3,0),"0"),
IFERROR(VLOOKUP(A63,'Season 1'!AJ$4:CM$104,11,0),"0"),IFERROR(VLOOKUP(A63,'Season 2'!AK$4:CN$104,11,0),"0"),
IFERROR(VLOOKUP(A63,'Season 3'!AK$4:CN$104,11,0),"0"),IFERROR(VLOOKUP(A63,'Season 4'!AK$4:CN$104,11,0),"0"),
IFERROR(VLOOKUP(A63,'Season 5'!AK$4:CN$104,11,0),"0"),IFERROR(VLOOKUP(A63,'Season 6'!AK$4:CN$104,11,0),"0"),
IFERROR(VLOOKUP(A63,'Season 7'!AK$4:CN$104,11,0),"0"),IFERROR(VLOOKUP(A63,'Season 8'!AK$4:CN$104,11,0),"0"),
IFERROR(VLOOKUP(A63,'Season 9'!AK$4:CN$104,11,0),"0"),IFERROR(VLOOKUP(A63,'Season 10'!AK$4:CN$104,11,0),"0"),
IFERROR(VLOOKUP(A63,'Season 11'!AK$4:CN$104,11,0),"0"),IFERROR(VLOOKUP(A63,'Season 12'!AK$4:CN$104,11,0),"0"),
IFERROR(VLOOKUP(A63,'Season 13'!AK$4:CN$104,11,0),"0"),IFERROR(VLOOKUP(A63,'Season 14'!AK$4:CN$104,11,0),"0"),IFERROR(VLOOKUP(A63,'Season 15'!AK$4:CN$104,11,0),"0"),)</f>
        <v>0</v>
      </c>
      <c r="K63" s="402">
        <f>SUM(IFERROR(VLOOKUP($A63,BI$3:BN$152,4,0),"0"),
IFERROR(VLOOKUP($A63,'Season 1'!AJ$4:CM$104,12,0),"0"),IFERROR(VLOOKUP($A63,'Season 2'!AK$4:CN$104,12,0),"0"),
IFERROR(VLOOKUP($A63,'Season 3'!AK$4:CN$104,12,0),"0"),IFERROR(VLOOKUP($A63,'Season 4'!AK$4:CN$104,12,0),"0"),
IFERROR(VLOOKUP($A63,'Season 5'!AK$4:CN$104,12,0),"0"),IFERROR(VLOOKUP($A63,'Season 6'!AK$4:CN$104,12,0),"0"),
IFERROR(VLOOKUP($A63,'Season 7'!AK$4:CN$104,12,0),"0"),IFERROR(VLOOKUP($A63,'Season 8'!AK$4:CN$104,12,0),"0"),
IFERROR(VLOOKUP($A63,'Season 9'!AK$4:CN$104,12,0),"0"),IFERROR(VLOOKUP($A63,'Season 10'!AK$4:CN$104,12,0),"0"),
IFERROR(VLOOKUP($A63,'Season 11'!AK$4:CN$104,12,0),"0"),IFERROR(VLOOKUP($A63,'Season 12'!AK$4:CN$104,12,0),"0"),
IFERROR(VLOOKUP($A63,'Season 13'!AK$4:CN$104,12,0),"0"),IFERROR(VLOOKUP($A63,'Season 14'!AK$4:CN$104,12,0),"0"),IFERROR(VLOOKUP(A63,'Season 15'!AK$4:CN$104,12,0),"0"),)</f>
        <v>0</v>
      </c>
      <c r="L63" s="403">
        <f>SUM(
IFERROR(VLOOKUP($A63,'Season 1'!AJ$4:CM$104,13,0),"0"),IFERROR(VLOOKUP($A63,'Season 2'!AK$4:CN$104,13,0),"0"),
IFERROR(VLOOKUP($A63,'Season 3'!AK$4:CN$104,13,0),"0"),IFERROR(VLOOKUP($A63,'Season 4'!AK$4:CN$104,13,0),"0"),
IFERROR(VLOOKUP($A63,'Season 5'!AK$4:CN$104,13,0),"0"),IFERROR(VLOOKUP($A63,'Season 6'!AK$4:CN$104,13,0),"0"),
IFERROR(VLOOKUP($A63,'Season 7'!AK$4:CN$104,13,0),"0"),IFERROR(VLOOKUP($A63,'Season 8'!AK$4:CN$104,13,0),"0"),
IFERROR(VLOOKUP($A63,'Season 9'!AK$4:CN$104,13,0),"0"),IFERROR(VLOOKUP($A63,'Season 10'!AK$4:CN$104,13,0),"0"),
IFERROR(VLOOKUP($A63,'Season 11'!AK$4:CN$104,13,0),"0"),IFERROR(VLOOKUP($A63,'Season 12'!AK$4:CN$104,13,0),"0"),
IFERROR(VLOOKUP($A63,'Season 13'!AK$4:CN$104,13,0),"0"),IFERROR(VLOOKUP($A63,'Season 14'!AK$4:CN$104,13,0),"0"),IFERROR(VLOOKUP(A63,'Season 15'!AK$4:CN$104,13,0),"0"),)</f>
        <v>0</v>
      </c>
      <c r="M63" s="398">
        <f>SUM(
IFERROR(VLOOKUP($A63,'Season 1'!AJ$4:CM$104,14,0),"0"),IFERROR(VLOOKUP($A63,'Season 2'!AK$4:CN$104,14,0),"0"),
IFERROR(VLOOKUP($A63,'Season 3'!AK$4:CN$104,14,0),"0"),IFERROR(VLOOKUP($A63,'Season 4'!AK$4:CN$104,14,0),"0"),
IFERROR(VLOOKUP($A63,'Season 5'!AK$4:CN$104,14,0),"0"),IFERROR(VLOOKUP($A63,'Season 6'!AK$4:CN$104,14,0),"0"),
IFERROR(VLOOKUP($A63,'Season 7'!AK$4:CN$104,14,0),"0"),IFERROR(VLOOKUP($A63,'Season 8'!AK$4:CN$104,14,0),"0"),
IFERROR(VLOOKUP($A63,'Season 9'!AK$4:CN$104,14,0),"0"),IFERROR(VLOOKUP($A63,'Season 10'!AK$4:CN$104,14,0),"0"),
IFERROR(VLOOKUP($A63,'Season 11'!AK$4:CN$104,14,0),"0"),IFERROR(VLOOKUP($A63,'Season 12'!AK$4:CN$104,14,0),"0"),
IFERROR(VLOOKUP($A63,'Season 13'!AK$4:CN$104,14,0),"0"),IFERROR(VLOOKUP($A63,'Season 14'!AK$4:CN$104,14,0),"0"),IFERROR(VLOOKUP(A63,'Season 15'!AK$4:CN$104,14,0),"0"),)</f>
        <v>0</v>
      </c>
      <c r="N63" s="518">
        <f>SUM(
IFERROR(VLOOKUP($A63,'Season 1'!AJ$4:CM$104,15,0),"0"),IFERROR(VLOOKUP($A63,'Season 2'!AK$4:CN$104,15,0),"0"),
IFERROR(VLOOKUP($A63,'Season 3'!AK$4:CN$104,15,0),"0"),IFERROR(VLOOKUP($A63,'Season 4'!AK$4:CN$104,15,0),"0"),
IFERROR(VLOOKUP($A63,'Season 5'!AK$4:CN$104,15,0),"0"),IFERROR(VLOOKUP($A63,'Season 6'!AK$4:CN$104,15,0),"0"),
IFERROR(VLOOKUP($A63,'Season 7'!AK$4:CN$104,15,0),"0"),IFERROR(VLOOKUP($A63,'Season 8'!AK$4:CN$104,15,0),"0"),
IFERROR(VLOOKUP($A63,'Season 9'!AK$4:CN$104,15,0),"0"),IFERROR(VLOOKUP($A63,'Season 10'!AK$4:CN$104,15,0),"0"),
IFERROR(VLOOKUP($A63,'Season 11'!AK$4:CN$104,15,0),"0"),IFERROR(VLOOKUP($A63,'Season 12'!AK$4:CN$104,15,0),"0"),
IFERROR(VLOOKUP($A63,'Season 13'!AK$4:CN$104,15,0),"0"),IFERROR(VLOOKUP($A63,'Season 14'!AK$4:CN$104,15,0),"0"),IFERROR(VLOOKUP(A63,'Season 15'!AK$4:CN$104,15,0),"0"),)</f>
        <v>0</v>
      </c>
      <c r="O63" s="21">
        <f>SUM(
IFERROR(VLOOKUP($A63,'Season 1'!AJ$4:CM$104,16,0),"0"),IFERROR(VLOOKUP($A63,'Season 2'!AK$4:CN$104,16,0),"0"),
IFERROR(VLOOKUP($A63,'Season 3'!AK$4:CN$104,16,0),"0"),IFERROR(VLOOKUP($A63,'Season 4'!AK$4:CN$104,16,0),"0"),
IFERROR(VLOOKUP($A63,'Season 5'!AK$4:CN$104,16,0),"0"),IFERROR(VLOOKUP($A63,'Season 6'!AK$4:CN$104,16,0),"0"),
IFERROR(VLOOKUP($A63,'Season 7'!AK$4:CN$104,16,0),"0"),IFERROR(VLOOKUP($A63,'Season 8'!AK$4:CN$104,16,0),"0"),
IFERROR(VLOOKUP($A63,'Season 9'!AK$4:CN$104,16,0),"0"),IFERROR(VLOOKUP($A63,'Season 10'!AK$4:CN$104,16,0),"0"),
IFERROR(VLOOKUP($A63,'Season 11'!AK$4:CN$104,16,0),"0"),IFERROR(VLOOKUP($A63,'Season 12'!AK$4:CN$104,16,0),"0"),
IFERROR(VLOOKUP($A63,'Season 13'!AK$4:CN$104,16,0),"0"),IFERROR(VLOOKUP($A63,'Season 14'!AK$4:CN$104,16,0),"0"),IFERROR(VLOOKUP(A63,'Season 15'!AK$4:CN$104,16,0),"0"),)</f>
        <v>0</v>
      </c>
      <c r="P63" s="402">
        <f>SUM(
IFERROR(VLOOKUP($A63,'Season 1'!AJ$4:CM$104,17,0),"0"),IFERROR(VLOOKUP($A63,'Season 2'!AK$4:CN$104,17,0),"0"),
IFERROR(VLOOKUP($A63,'Season 3'!AK$4:CN$104,17,0),"0"),IFERROR(VLOOKUP($A63,'Season 4'!AK$4:CN$104,17,0),"0"),
IFERROR(VLOOKUP($A63,'Season 5'!AK$4:CN$104,17,0),"0"),IFERROR(VLOOKUP($A63,'Season 6'!AK$4:CN$104,17,0),"0"),
IFERROR(VLOOKUP($A63,'Season 7'!AK$4:CN$104,17,0),"0"),IFERROR(VLOOKUP($A63,'Season 8'!AK$4:CN$104,17,0),"0"),
IFERROR(VLOOKUP($A63,'Season 9'!AK$4:CN$104,17,0),"0"),IFERROR(VLOOKUP($A63,'Season 10'!AK$4:CN$104,17,0),"0"),
IFERROR(VLOOKUP($A63,'Season 11'!AK$4:CN$104,17,0),"0"),IFERROR(VLOOKUP($A63,'Season 12'!AK$4:CN$104,17,0),"0"),
IFERROR(VLOOKUP($A63,'Season 13'!AK$4:CN$104,17,0),"0"),IFERROR(VLOOKUP($A63,'Season 14'!AK$4:CN$104,17,0),"0"),IFERROR(VLOOKUP(A63,'Season 15'!AK$4:CN$104,17,0),"0"),)</f>
        <v>0</v>
      </c>
      <c r="Q63" s="403">
        <f>SUM(
IFERROR(VLOOKUP($A63,'Season 1'!AJ$4:CM$104,18,0),"0"),IFERROR(VLOOKUP($A63,'Season 2'!AK$4:CN$104,18,0),"0"),
IFERROR(VLOOKUP($A63,'Season 3'!AK$4:CN$104,18,0),"0"),IFERROR(VLOOKUP($A63,'Season 4'!AK$4:CN$104,18,0),"0"),
IFERROR(VLOOKUP($A63,'Season 5'!AK$4:CN$104,18,0),"0"),IFERROR(VLOOKUP($A63,'Season 6'!AK$4:CN$104,18,0),"0"),
IFERROR(VLOOKUP($A63,'Season 7'!AK$4:CN$104,18,0),"0"),IFERROR(VLOOKUP($A63,'Season 8'!AK$4:CN$104,18,0),"0"),
IFERROR(VLOOKUP($A63,'Season 9'!AK$4:CN$104,18,0),"0"),IFERROR(VLOOKUP($A63,'Season 10'!AK$4:CN$104,18,0),"0"),
IFERROR(VLOOKUP($A63,'Season 11'!AK$4:CN$104,18,0),"0"),IFERROR(VLOOKUP($A63,'Season 12'!AK$4:CN$104,18,0),"0"),
IFERROR(VLOOKUP($A63,'Season 13'!AK$4:CN$104,18,0),"0"),IFERROR(VLOOKUP($A63,'Season 14'!AK$4:CN$104,18,0),"0"),IFERROR(VLOOKUP(A63,'Season 15'!AK$4:CN$104,18,0),"0"),)</f>
        <v>0</v>
      </c>
      <c r="R63" s="398">
        <f>SUM(
IFERROR(VLOOKUP($A63,'Season 1'!AJ$4:CM$104,19,0),"0"),IFERROR(VLOOKUP($A63,'Season 2'!AK$4:CN$104,19,0),"0"),
IFERROR(VLOOKUP($A63,'Season 3'!AK$4:CN$104,19,0),"0"),IFERROR(VLOOKUP($A63,'Season 4'!AK$4:CN$104,19,0),"0"),
IFERROR(VLOOKUP($A63,'Season 5'!AK$4:CN$104,19,0),"0"),IFERROR(VLOOKUP($A63,'Season 6'!AK$4:CN$104,19,0),"0"),
IFERROR(VLOOKUP($A63,'Season 7'!AK$4:CN$104,19,0),"0"),IFERROR(VLOOKUP($A63,'Season 8'!AK$4:CN$104,19,0),"0"),
IFERROR(VLOOKUP($A63,'Season 9'!AK$4:CN$104,19,0),"0"),IFERROR(VLOOKUP($A63,'Season 10'!AK$4:CN$104,19,0),"0"),
IFERROR(VLOOKUP($A63,'Season 11'!AK$4:CN$104,19,0),"0"),IFERROR(VLOOKUP($A63,'Season 12'!AK$4:CN$104,19,0),"0"),
IFERROR(VLOOKUP($A63,'Season 13'!AK$4:CN$104,19,0),"0"),IFERROR(VLOOKUP($A63,'Season 14'!AK$4:CN$104,19,0),"0"),IFERROR(VLOOKUP(A63,'Season 15'!AK$4:CN$104,19,0),"0"),)</f>
        <v>0</v>
      </c>
      <c r="S63" s="518">
        <f>SUM(
IFERROR(VLOOKUP($A63,'Season 1'!AJ$4:CM$104,20,0),"0"),IFERROR(VLOOKUP($A63,'Season 2'!AK$4:CN$104,20,0),"0"),
IFERROR(VLOOKUP($A63,'Season 3'!AK$4:CN$104,20,0),"0"),IFERROR(VLOOKUP($A63,'Season 4'!AK$4:CN$104,20,0),"0"),
IFERROR(VLOOKUP($A63,'Season 5'!AK$4:CN$104,20,0),"0"),IFERROR(VLOOKUP($A63,'Season 6'!AK$4:CN$104,20,0),"0"),
IFERROR(VLOOKUP($A63,'Season 7'!AK$4:CN$104,20,0),"0"),IFERROR(VLOOKUP($A63,'Season 8'!AK$4:CN$104,20,0),"0"),
IFERROR(VLOOKUP($A63,'Season 9'!AK$4:CN$104,20,0),"0"),IFERROR(VLOOKUP($A63,'Season 10'!AK$4:CN$104,20,0),"0"),
IFERROR(VLOOKUP($A63,'Season 11'!AK$4:CN$104,20,0),"0"),IFERROR(VLOOKUP($A63,'Season 12'!AK$4:CN$104,20,0),"0"),
IFERROR(VLOOKUP($A63,'Season 13'!AK$4:CN$104,20,0),"0"),IFERROR(VLOOKUP($A63,'Season 14'!AK$4:CN$104,20,0),"0"),IFERROR(VLOOKUP(A63,'Season 15'!AK$4:CN$104,20,0),"0"),)</f>
        <v>0</v>
      </c>
      <c r="T63" s="21">
        <f>SUM(
IFERROR(VLOOKUP($A63,'Season 1'!AJ$4:CM$104,21,0),"0"),IFERROR(VLOOKUP($A63,'Season 2'!AK$4:CN$104,21,0),"0"),
IFERROR(VLOOKUP($A63,'Season 3'!AK$4:CN$104,21,0),"0"),IFERROR(VLOOKUP($A63,'Season 4'!AK$4:CN$104,21,0),"0"),
IFERROR(VLOOKUP($A63,'Season 5'!AK$4:CN$104,21,0),"0"),IFERROR(VLOOKUP($A63,'Season 6'!AK$4:CN$104,21,0),"0"),
IFERROR(VLOOKUP($A63,'Season 7'!AK$4:CN$104,21,0),"0"),IFERROR(VLOOKUP($A63,'Season 8'!AK$4:CN$104,21,0),"0"),
IFERROR(VLOOKUP($A63,'Season 9'!AK$4:CN$104,21,0),"0"),IFERROR(VLOOKUP($A63,'Season 10'!AK$4:CN$104,21,0),"0"),
IFERROR(VLOOKUP($A63,'Season 11'!AK$4:CN$104,21,0),"0"),IFERROR(VLOOKUP($A63,'Season 12'!AK$4:CN$104,21,0),"0"),
IFERROR(VLOOKUP($A63,'Season 13'!AK$4:CN$104,21,0),"0"),IFERROR(VLOOKUP($A63,'Season 14'!AK$4:CN$104,21,0),"0"),IFERROR(VLOOKUP(A63,'Season 15'!AK$4:CN$104,21,0),"0"),)</f>
        <v>0</v>
      </c>
      <c r="U63" s="402">
        <f>SUM(
IFERROR(VLOOKUP($A63,'Season 1'!AJ$4:CM$104,22,0),"0"),IFERROR(VLOOKUP($A63,'Season 2'!AK$4:CN$104,22,0),"0"),
IFERROR(VLOOKUP($A63,'Season 3'!AK$4:CN$104,22,0),"0"),IFERROR(VLOOKUP($A63,'Season 4'!AK$4:CN$104,22,0),"0"),
IFERROR(VLOOKUP($A63,'Season 5'!AK$4:CN$104,22,0),"0"),IFERROR(VLOOKUP($A63,'Season 6'!AK$4:CN$104,22,0),"0"),
IFERROR(VLOOKUP($A63,'Season 7'!AK$4:CN$104,22,0),"0"),IFERROR(VLOOKUP($A63,'Season 8'!AK$4:CN$104,22,0),"0"),
IFERROR(VLOOKUP($A63,'Season 9'!AK$4:CN$104,22,0),"0"),IFERROR(VLOOKUP($A63,'Season 10'!AK$4:CN$104,22,0),"0"),
IFERROR(VLOOKUP($A63,'Season 11'!AK$4:CN$104,22,0),"0"),IFERROR(VLOOKUP($A63,'Season 12'!AK$4:CN$104,22,0),"0"),
IFERROR(VLOOKUP($A63,'Season 13'!AK$4:CN$104,22,0),"0"),IFERROR(VLOOKUP($A63,'Season 14'!AK$4:CN$104,22,0),"0"),IFERROR(VLOOKUP(A63,'Season 15'!AK$4:CN$104,22,0),"0"),)</f>
        <v>0</v>
      </c>
      <c r="V63" s="403">
        <f>SUM(
IFERROR(VLOOKUP($A63,'Season 1'!AJ$4:CM$104,23,0),"0"),IFERROR(VLOOKUP($A63,'Season 2'!AK$4:CN$104,23,0),"0"),
IFERROR(VLOOKUP($A63,'Season 3'!AK$4:CN$104,23,0),"0"),IFERROR(VLOOKUP($A63,'Season 4'!AK$4:CN$104,23,0),"0"),
IFERROR(VLOOKUP($A63,'Season 5'!AK$4:CN$104,23,0),"0"),IFERROR(VLOOKUP($A63,'Season 6'!AK$4:CN$104,23,0),"0"),
IFERROR(VLOOKUP($A63,'Season 7'!AK$4:CN$104,23,0),"0"),IFERROR(VLOOKUP($A63,'Season 8'!AK$4:CN$104,23,0),"0"),
IFERROR(VLOOKUP($A63,'Season 9'!AK$4:CN$104,23,0),"0"),IFERROR(VLOOKUP($A63,'Season 10'!AK$4:CN$104,23,0),"0"),
IFERROR(VLOOKUP($A63,'Season 11'!AK$4:CN$104,23,0),"0"),IFERROR(VLOOKUP($A63,'Season 12'!AK$4:CN$104,23,0),"0"),
IFERROR(VLOOKUP($A63,'Season 13'!AK$4:CN$104,23,0),"0"),IFERROR(VLOOKUP($A63,'Season 14'!AK$4:CN$104,23,0),"0"),IFERROR(VLOOKUP($A63,'Season 15'!AK$4:CN$104,23,0),"0"),)</f>
        <v>0</v>
      </c>
      <c r="W63" s="398">
        <f>SUM(
IFERROR(VLOOKUP($A63,'Season 1'!AJ$4:CM$104,24,0),"0"),IFERROR(VLOOKUP($A63,'Season 2'!AK$4:CN$104,24,0),"0"),
IFERROR(VLOOKUP($A63,'Season 3'!AK$4:CN$104,24,0),"0"),IFERROR(VLOOKUP($A63,'Season 4'!AK$4:CN$104,24,0),"0"),
IFERROR(VLOOKUP($A63,'Season 5'!AK$4:CN$104,24,0),"0"),IFERROR(VLOOKUP($A63,'Season 6'!AK$4:CN$104,24,0),"0"),
IFERROR(VLOOKUP($A63,'Season 7'!AK$4:CN$104,24,0),"0"),IFERROR(VLOOKUP($A63,'Season 8'!AK$4:CN$104,24,0),"0"),
IFERROR(VLOOKUP($A63,'Season 9'!AK$4:CN$104,24,0),"0"),IFERROR(VLOOKUP($A63,'Season 10'!AK$4:CN$104,24,0),"0"),
IFERROR(VLOOKUP($A63,'Season 11'!AK$4:CN$104,24,0),"0"),IFERROR(VLOOKUP($A63,'Season 12'!AK$4:CN$104,24,0),"0"),
IFERROR(VLOOKUP($A63,'Season 13'!AK$4:CN$104,24,0),"0"),IFERROR(VLOOKUP($A63,'Season 14'!AK$4:CN$104,24,0),"0"),IFERROR(VLOOKUP($A63,'Season 15'!AK$4:CN$104,24,0),"0"),)</f>
        <v>0</v>
      </c>
      <c r="X63" s="518">
        <f>SUM(
IFERROR(VLOOKUP($A63,'Season 1'!AJ$4:CM$104,25,0),"0"),IFERROR(VLOOKUP($A63,'Season 2'!AK$4:CN$104,25,0),"0"),
IFERROR(VLOOKUP($A63,'Season 3'!AK$4:CN$104,25,0),"0"),IFERROR(VLOOKUP($A63,'Season 4'!AK$4:CN$104,25,0),"0"),
IFERROR(VLOOKUP($A63,'Season 5'!AK$4:CN$104,25,0),"0"),IFERROR(VLOOKUP($A63,'Season 6'!AK$4:CN$104,25,0),"0"),
IFERROR(VLOOKUP($A63,'Season 7'!AK$4:CN$104,25,0),"0"),IFERROR(VLOOKUP($A63,'Season 8'!AK$4:CN$104,25,0),"0"),
IFERROR(VLOOKUP($A63,'Season 9'!AK$4:CN$104,25,0),"0"),IFERROR(VLOOKUP($A63,'Season 10'!AK$4:CN$104,25,0),"0"),
IFERROR(VLOOKUP($A63,'Season 11'!AK$4:CN$104,25,0),"0"),IFERROR(VLOOKUP($A63,'Season 12'!AK$4:CN$104,25,0),"0"),
IFERROR(VLOOKUP($A63,'Season 13'!AK$4:CN$104,25,0),"0"),IFERROR(VLOOKUP($A63,'Season 14'!AK$4:CN$104,25,0),"0"),IFERROR(VLOOKUP($A63,'Season 15'!AK$4:CN$104,25,0),"0"),)</f>
        <v>0</v>
      </c>
      <c r="Y63" s="21">
        <f>SUM(
IFERROR(VLOOKUP($A63,'Season 1'!AJ$4:CM$104,26,0),"0"),IFERROR(VLOOKUP($A63,'Season 2'!AK$4:CN$104,26,0),"0"),
IFERROR(VLOOKUP($A63,'Season 3'!AK$4:CN$104,26,0),"0"),IFERROR(VLOOKUP($A63,'Season 4'!AK$4:CN$104,26,0),"0"),
IFERROR(VLOOKUP($A63,'Season 5'!AK$4:CN$104,26,0),"0"),IFERROR(VLOOKUP($A63,'Season 6'!AK$4:CN$104,26,0),"0"),
IFERROR(VLOOKUP($A63,'Season 7'!AK$4:CN$104,26,0),"0"),IFERROR(VLOOKUP($A63,'Season 8'!AK$4:CN$104,26,0),"0"),
IFERROR(VLOOKUP($A63,'Season 9'!AK$4:CN$104,26,0),"0"),IFERROR(VLOOKUP($A63,'Season 10'!AK$4:CN$104,26,0),"0"),
IFERROR(VLOOKUP($A63,'Season 11'!AK$4:CN$104,26,0),"0"),IFERROR(VLOOKUP($A63,'Season 12'!AK$4:CN$104,26,0),"0"),
IFERROR(VLOOKUP($A63,'Season 13'!AK$4:CN$104,26,0),"0"),IFERROR(VLOOKUP($A63,'Season 14'!AK$4:CN$104,26,0),"0"),IFERROR(VLOOKUP($A63,'Season 15'!AK$4:CN$104,26,0),"0"),)</f>
        <v>0</v>
      </c>
      <c r="Z63" s="402">
        <f>SUM(
IFERROR(VLOOKUP($A63,'Season 1'!AJ$4:CM$104,27,0),"0"),IFERROR(VLOOKUP($A63,'Season 2'!AK$4:CN$104,27,0),"0"),
IFERROR(VLOOKUP($A63,'Season 3'!AK$4:CN$104,27,0),"0"),IFERROR(VLOOKUP($A63,'Season 4'!AK$4:CN$104,27,0),"0"),
IFERROR(VLOOKUP($A63,'Season 5'!AK$4:CN$104,27,0),"0"),IFERROR(VLOOKUP($A63,'Season 6'!AK$4:CN$104,27,0),"0"),
IFERROR(VLOOKUP($A63,'Season 7'!AK$4:CN$104,27,0),"0"),IFERROR(VLOOKUP($A63,'Season 8'!AK$4:CN$104,27,0),"0"),
IFERROR(VLOOKUP($A63,'Season 9'!AK$4:CN$104,27,0),"0"),IFERROR(VLOOKUP($A63,'Season 10'!AK$4:CN$104,27,0),"0"),
IFERROR(VLOOKUP($A63,'Season 11'!AK$4:CN$104,27,0),"0"),IFERROR(VLOOKUP($A63,'Season 12'!AK$4:CN$104,27,0),"0"),
IFERROR(VLOOKUP($A63,'Season 13'!AK$4:CN$104,27,0),"0"),IFERROR(VLOOKUP($A63,'Season 14'!AK$4:CN$104,27,0),"0"),IFERROR(VLOOKUP($A63,'Season 15'!AK$4:CN$104,27,0),"0"),)</f>
        <v>0</v>
      </c>
      <c r="AA63" s="403">
        <f>SUM(
IFERROR(VLOOKUP($A63,'Season 1'!AJ$4:CM$104,28,0),"0"),IFERROR(VLOOKUP($A63,'Season 2'!AK$4:CN$104,28,0),"0"),
IFERROR(VLOOKUP($A63,'Season 3'!AK$4:CN$104,28,0),"0"),IFERROR(VLOOKUP($A63,'Season 4'!AK$4:CN$104,28,0),"0"),
IFERROR(VLOOKUP($A63,'Season 5'!AK$4:CN$104,28,0),"0"),IFERROR(VLOOKUP($A63,'Season 6'!AK$4:CN$104,28,0),"0"),
IFERROR(VLOOKUP($A63,'Season 7'!AK$4:CN$104,28,0),"0"),IFERROR(VLOOKUP($A63,'Season 8'!AK$4:CN$104,28,0),"0"),
IFERROR(VLOOKUP($A63,'Season 9'!AK$4:CN$104,28,0),"0"),IFERROR(VLOOKUP($A63,'Season 10'!AK$4:CN$104,28,0),"0"),
IFERROR(VLOOKUP($A63,'Season 11'!AK$4:CN$104,28,0),"0"),IFERROR(VLOOKUP($A63,'Season 12'!AK$4:CN$104,28,0),"0"),
IFERROR(VLOOKUP($A63,'Season 13'!AK$4:CN$104,28,0),"0"),IFERROR(VLOOKUP($A63,'Season 14'!AK$4:CN$104,28,0),"0"),IFERROR(VLOOKUP($A63,'Season 15'!AK$4:CN$104,28,0),"0"),)</f>
        <v>0</v>
      </c>
      <c r="AB63" s="398">
        <f>SUM(
IFERROR(VLOOKUP($A63,'Season 1'!AJ$4:CM$104,29,0),"0"),IFERROR(VLOOKUP($A63,'Season 2'!AK$4:CN$104,29,0),"0"),
IFERROR(VLOOKUP($A63,'Season 3'!AK$4:CN$104,29,0),"0"),IFERROR(VLOOKUP($A63,'Season 4'!AK$4:CN$104,29,0),"0"),
IFERROR(VLOOKUP($A63,'Season 5'!AK$4:CN$104,29,0),"0"),IFERROR(VLOOKUP($A63,'Season 6'!AK$4:CN$104,29,0),"0"),
IFERROR(VLOOKUP($A63,'Season 7'!AK$4:CN$104,29,0),"0"),IFERROR(VLOOKUP($A63,'Season 8'!AK$4:CN$104,29,0),"0"),
IFERROR(VLOOKUP($A63,'Season 9'!AK$4:CN$104,29,0),"0"),IFERROR(VLOOKUP($A63,'Season 10'!AK$4:CN$104,29,0),"0"),
IFERROR(VLOOKUP($A63,'Season 11'!AK$4:CN$104,29,0),"0"),IFERROR(VLOOKUP($A63,'Season 12'!AK$4:CN$104,29,0),"0"),
IFERROR(VLOOKUP($A63,'Season 13'!AK$4:CN$104,29,0),"0"),IFERROR(VLOOKUP($A63,'Season 14'!AK$4:CN$104,29,0),"0"),IFERROR(VLOOKUP($A63,'Season 15'!AK$4:CN$104,29,0),"0"),)</f>
        <v>0</v>
      </c>
      <c r="AC63" s="518">
        <f>SUM(
IFERROR(VLOOKUP($A63,'Season 1'!AJ$4:CM$104,30,0),"0"),IFERROR(VLOOKUP($A63,'Season 2'!AK$4:CN$104,30,0),"0"),
IFERROR(VLOOKUP($A63,'Season 3'!AK$4:CN$104,30,0),"0"),IFERROR(VLOOKUP($A63,'Season 4'!AK$4:CN$104,30,0),"0"),
IFERROR(VLOOKUP($A63,'Season 5'!AK$4:CN$104,30,0),"0"),IFERROR(VLOOKUP($A63,'Season 6'!AK$4:CN$104,30,0),"0"),
IFERROR(VLOOKUP($A63,'Season 7'!AK$4:CN$104,30,0),"0"),IFERROR(VLOOKUP($A63,'Season 8'!AK$4:CN$104,30,0),"0"),
IFERROR(VLOOKUP($A63,'Season 9'!AK$4:CN$104,30,0),"0"),IFERROR(VLOOKUP($A63,'Season 10'!AK$4:CN$104,30,0),"0"),
IFERROR(VLOOKUP($A63,'Season 11'!AK$4:CN$104,30,0),"0"),IFERROR(VLOOKUP($A63,'Season 12'!AK$4:CN$104,30,0),"0"),
IFERROR(VLOOKUP($A63,'Season 13'!AK$4:CN$104,30,0),"0"),IFERROR(VLOOKUP($A63,'Season 14'!AK$4:CN$104,30,0),"0"),IFERROR(VLOOKUP($A63,'Season 15'!AK$4:CN$104,30,0),"0"),)</f>
        <v>0</v>
      </c>
      <c r="AD63" s="21">
        <f>SUM(
IFERROR(VLOOKUP($A63,'Season 1'!AJ$4:CM$104,31,0),"0"),IFERROR(VLOOKUP($A63,'Season 2'!AK$4:CN$104,31,0),"0"),
IFERROR(VLOOKUP($A63,'Season 3'!AK$4:CN$104,31,0),"0"),IFERROR(VLOOKUP($A63,'Season 4'!AK$4:CN$104,31,0),"0"),
IFERROR(VLOOKUP($A63,'Season 5'!AK$4:CN$104,31,0),"0"),IFERROR(VLOOKUP($A63,'Season 6'!AK$4:CN$104,31,0),"0"),
IFERROR(VLOOKUP($A63,'Season 7'!AK$4:CN$104,31,0),"0"),IFERROR(VLOOKUP($A63,'Season 8'!AK$4:CN$104,31,0),"0"),
IFERROR(VLOOKUP($A63,'Season 9'!AK$4:CN$104,31,0),"0"),IFERROR(VLOOKUP($A63,'Season 10'!AK$4:CN$104,31,0),"0"),
IFERROR(VLOOKUP($A63,'Season 11'!AK$4:CN$104,31,0),"0"),IFERROR(VLOOKUP($A63,'Season 12'!AK$4:CN$104,31,0),"0"),
IFERROR(VLOOKUP($A63,'Season 13'!AK$4:CN$104,31,0),"0"),IFERROR(VLOOKUP($A63,'Season 14'!AK$4:CN$104,31,0),"0"),IFERROR(VLOOKUP($A63,'Season 15'!AK$4:CN$104,31,0),"0"),)</f>
        <v>0</v>
      </c>
      <c r="AE63" s="402">
        <f>SUM(
IFERROR(VLOOKUP($A63,'Season 1'!AJ$4:CM$104,32,0),"0"),IFERROR(VLOOKUP($A63,'Season 2'!AK$4:CN$104,32,0),"0"),
IFERROR(VLOOKUP($A63,'Season 3'!AK$4:CN$104,32,0),"0"),IFERROR(VLOOKUP($A63,'Season 4'!AK$4:CN$104,32,0),"0"),
IFERROR(VLOOKUP($A63,'Season 5'!AK$4:CN$104,32,0),"0"),IFERROR(VLOOKUP($A63,'Season 6'!AK$4:CN$104,32,0),"0"),
IFERROR(VLOOKUP($A63,'Season 7'!AK$4:CN$104,32,0),"0"),IFERROR(VLOOKUP($A63,'Season 8'!AK$4:CN$104,32,0),"0"),
IFERROR(VLOOKUP($A63,'Season 9'!AK$4:CN$104,32,0),"0"),IFERROR(VLOOKUP($A63,'Season 10'!AK$4:CN$104,32,0),"0"),
IFERROR(VLOOKUP($A63,'Season 11'!AK$4:CN$104,32,0),"0"),IFERROR(VLOOKUP($A63,'Season 12'!AK$4:CN$104,32,0),"0"),
IFERROR(VLOOKUP($A63,'Season 13'!AK$4:CN$104,32,0),"0"),IFERROR(VLOOKUP($A63,'Season 14'!AK$4:CN$104,32,0),"0"),IFERROR(VLOOKUP($A63,'Season 15'!AK$4:CN$104,32,0),"0"),)</f>
        <v>0</v>
      </c>
      <c r="AF63" s="403">
        <f>SUM(IFERROR(VLOOKUP($A63,'Season 2'!AK$4:CN$104,33,0),"0"),
IFERROR(VLOOKUP($A63,'Season 3'!AK$4:CN$104,33,0),"0"),IFERROR(VLOOKUP($A63,'Season 4'!AK$4:CN$104,33,0),"0"),
IFERROR(VLOOKUP($A63,'Season 5'!AK$4:CN$104,33,0),"0"),IFERROR(VLOOKUP($A63,'Season 6'!AK$4:CN$104,33,0),"0"),
IFERROR(VLOOKUP($A63,'Season 7'!AK$4:CN$104,33,0),"0"),IFERROR(VLOOKUP($A63,'Season 8'!AK$4:CN$104,33,0),"0"),
IFERROR(VLOOKUP($A63,'Season 9'!AK$4:CN$104,33,0),"0"),IFERROR(VLOOKUP($A63,'Season 10'!AK$4:CN$104,33,0),"0"),
IFERROR(VLOOKUP($A63,'Season 11'!AK$4:CN$104,33,0),"0"),IFERROR(VLOOKUP($A63,'Season 12'!AK$4:CN$104,33,0),"0"),
IFERROR(VLOOKUP($A63,'Season 13'!AK$4:CN$104,33,0),"0"),IFERROR(VLOOKUP($A63,'Season 14'!AK$4:CN$104,33,0),"0"),IFERROR(VLOOKUP($A63,'Season 15'!AK$4:CN$104,33,0),"0"),)</f>
        <v>0</v>
      </c>
      <c r="AG63" s="398">
        <f>SUM(IFERROR(VLOOKUP($A63,'Season 2'!AK$4:CN$104,34,0),"0"),
IFERROR(VLOOKUP($A63,'Season 3'!AK$4:CN$104,34,0),"0"),IFERROR(VLOOKUP($A63,'Season 4'!AK$4:CN$104,34,0),"0"),
IFERROR(VLOOKUP($A63,'Season 5'!AK$4:CN$104,34,0),"0"),IFERROR(VLOOKUP($A63,'Season 6'!AK$4:CN$104,34,0),"0"),
IFERROR(VLOOKUP($A63,'Season 7'!AK$4:CN$104,34,0),"0"),IFERROR(VLOOKUP($A63,'Season 8'!AK$4:CN$104,34,0),"0"),
IFERROR(VLOOKUP($A63,'Season 9'!AK$4:CN$104,34,0),"0"),IFERROR(VLOOKUP($A63,'Season 10'!AK$4:CN$104,34,0),"0"),
IFERROR(VLOOKUP($A63,'Season 11'!AK$4:CN$104,34,0),"0"),IFERROR(VLOOKUP($A63,'Season 12'!AK$4:CN$104,34,0),"0"),
IFERROR(VLOOKUP($A63,'Season 13'!AK$4:CN$104,34,0),"0"),IFERROR(VLOOKUP($A63,'Season 14'!AK$4:CN$104,34,0),"0"),IFERROR(VLOOKUP($A63,'Season 15'!AK$4:CN$104,34,0),"0"),)</f>
        <v>0</v>
      </c>
      <c r="AH63" s="518">
        <f>SUM(IFERROR(VLOOKUP($A63,'Season 2'!AK$4:CN$104,35,0),"0"),
IFERROR(VLOOKUP($A63,'Season 3'!AK$4:CN$104,35,0),"0"),IFERROR(VLOOKUP($A63,'Season 4'!AK$4:CN$104,35,0),"0"),
IFERROR(VLOOKUP($A63,'Season 5'!AK$4:CN$104,35,0),"0"),IFERROR(VLOOKUP($A63,'Season 6'!AK$4:CN$104,35,0),"0"),
IFERROR(VLOOKUP($A63,'Season 7'!AK$4:CN$104,35,0),"0"),IFERROR(VLOOKUP($A63,'Season 8'!AK$4:CN$104,35,0),"0"),
IFERROR(VLOOKUP($A63,'Season 9'!AK$4:CN$104,35,0),"0"),IFERROR(VLOOKUP($A63,'Season 10'!AK$4:CN$104,35,0),"0"),
IFERROR(VLOOKUP($A63,'Season 11'!AK$4:CN$104,35,0),"0"),IFERROR(VLOOKUP($A63,'Season 12'!AK$4:CN$104,35,0),"0"),
IFERROR(VLOOKUP($A63,'Season 13'!AK$4:CN$104,35,0),"0"),IFERROR(VLOOKUP($A63,'Season 14'!AK$4:CN$104,35,0),"0"),IFERROR(VLOOKUP($A63,'Season 15'!AK$4:CN$104,35,0),"0"),)</f>
        <v>0</v>
      </c>
      <c r="AI63" s="21">
        <f>SUM(IFERROR(VLOOKUP($A63,'Season 2'!AK$4:CN$104,36,0),"0"),
IFERROR(VLOOKUP($A63,'Season 3'!AK$4:CN$104,36,0),"0"),IFERROR(VLOOKUP($A63,'Season 4'!AK$4:CN$104,36,0),"0"),
IFERROR(VLOOKUP($A63,'Season 5'!AK$4:CN$104,36,0),"0"),IFERROR(VLOOKUP($A63,'Season 6'!AK$4:CN$104,36,0),"0"),
IFERROR(VLOOKUP($A63,'Season 7'!AK$4:CN$104,36,0),"0"),IFERROR(VLOOKUP($A63,'Season 8'!AK$4:CN$104,36,0),"0"),
IFERROR(VLOOKUP($A63,'Season 9'!AK$4:CN$104,36,0),"0"),IFERROR(VLOOKUP($A63,'Season 10'!AK$4:CN$104,36,0),"0"),
IFERROR(VLOOKUP($A63,'Season 11'!AK$4:CN$104,36,0),"0"),IFERROR(VLOOKUP($A63,'Season 12'!AK$4:CN$104,36,0),"0"),
IFERROR(VLOOKUP($A63,'Season 13'!AK$4:CN$104,36,0),"0"),IFERROR(VLOOKUP($A63,'Season 14'!AK$4:CN$104,36,0),"0"),IFERROR(VLOOKUP($A63,'Season 15'!AK$4:CN$104,36,0),"0"),)</f>
        <v>0</v>
      </c>
      <c r="AJ63" s="402">
        <f>SUM(IFERROR(VLOOKUP($A63,'Season 2'!AK$4:CN$104,37,0),"0"),
IFERROR(VLOOKUP($A63,'Season 3'!AK$4:CN$104,37,0),"0"),IFERROR(VLOOKUP($A63,'Season 4'!AK$4:CN$104,37,0),"0"),
IFERROR(VLOOKUP($A63,'Season 5'!AK$4:CN$104,37,0),"0"),IFERROR(VLOOKUP($A63,'Season 6'!AK$4:CN$104,37,0),"0"),
IFERROR(VLOOKUP($A63,'Season 7'!AK$4:CN$104,37,0),"0"),IFERROR(VLOOKUP($A63,'Season 8'!AK$4:CN$104,37,0),"0"),
IFERROR(VLOOKUP($A63,'Season 9'!AK$4:CN$104,37,0),"0"),IFERROR(VLOOKUP($A63,'Season 10'!AK$4:CN$104,37,0),"0"),
IFERROR(VLOOKUP($A63,'Season 11'!AK$4:CN$104,37,0),"0"),IFERROR(VLOOKUP($A63,'Season 12'!AK$4:CN$104,37,0),"0"),
IFERROR(VLOOKUP($A63,'Season 13'!AK$4:CN$104,37,0),"0"),IFERROR(VLOOKUP($A63,'Season 14'!AK$4:CN$104,37,0),"0"),IFERROR(VLOOKUP($A63,'Season 15'!AK$4:CN$104,37,0),"0"),)</f>
        <v>0</v>
      </c>
      <c r="AK63" s="403">
        <f>SUM(IFERROR(VLOOKUP($A63,'Season 1'!AJ$4:CM$104,33,0),"0"),IFERROR(VLOOKUP($A63,'Season 2'!AK$4:CN$104,38,0),"0"),
IFERROR(VLOOKUP($A63,'Season 3'!AK$4:CN$104,38,0),"0"),IFERROR(VLOOKUP($A63,'Season 4'!AK$4:CN$104,38,0),"0"),
IFERROR(VLOOKUP($A63,'Season 5'!AK$4:CN$104,38,0),"0"),IFERROR(VLOOKUP($A63,'Season 6'!AK$4:CN$104,38,0),"0"),
IFERROR(VLOOKUP($A63,'Season 7'!AK$4:CN$104,38,0),"0"),IFERROR(VLOOKUP($A63,'Season 8'!AK$4:CN$104,38,0),"0"),
IFERROR(VLOOKUP($A63,'Season 9'!AK$4:CN$104,38,0),"0"),IFERROR(VLOOKUP($A63,'Season 10'!AK$4:CN$104,38,0),"0"),
IFERROR(VLOOKUP($A63,'Season 11'!AK$4:CN$104,38,0),"0"),IFERROR(VLOOKUP($A63,'Season 12'!AK$4:CN$104,38,0),"0"),
IFERROR(VLOOKUP($A63,'Season 13'!AK$4:CN$104,38,0),"0"),IFERROR(VLOOKUP($A63,'Season 14'!AK$4:CN$104,38,0),"0"),IFERROR(VLOOKUP($A63,'Season 15'!AK$4:CN$104,38,0),"0"),)</f>
        <v>0</v>
      </c>
      <c r="AL63" s="398">
        <f>SUM(IFERROR(VLOOKUP($A63,'Season 1'!AJ$4:CM$104,34,0),"0"),IFERROR(VLOOKUP($A63,'Season 2'!AK$4:CN$104,39,0),"0"),
IFERROR(VLOOKUP($A63,'Season 3'!AK$4:CN$104,39,0),"0"),IFERROR(VLOOKUP($A63,'Season 4'!AK$4:CN$104,39,0),"0"),
IFERROR(VLOOKUP($A63,'Season 5'!AK$4:CN$104,39,0),"0"),IFERROR(VLOOKUP($A63,'Season 6'!AK$4:CN$104,39,0),"0"),
IFERROR(VLOOKUP($A63,'Season 7'!AK$4:CN$104,39,0),"0"),IFERROR(VLOOKUP($A63,'Season 8'!AK$4:CN$104,39,0),"0"),
IFERROR(VLOOKUP($A63,'Season 9'!AK$4:CN$104,39,0),"0"),IFERROR(VLOOKUP($A63,'Season 10'!AK$4:CN$104,39,0),"0"),
IFERROR(VLOOKUP($A63,'Season 11'!AK$4:CN$104,39,0),"0"),IFERROR(VLOOKUP($A63,'Season 12'!AK$4:CN$104,39,0),"0"),
IFERROR(VLOOKUP($A63,'Season 13'!AK$4:CN$104,39,0),"0"),IFERROR(VLOOKUP($A63,'Season 14'!AK$4:CN$104,39,0),"0"),IFERROR(VLOOKUP($A63,'Season 15'!AK$4:CN$104,39,0),"0"),)</f>
        <v>0</v>
      </c>
      <c r="AM63" s="518">
        <f>SUM(IFERROR(VLOOKUP($A63,'Season 1'!AJ$4:CM$104,35,0),"0"),IFERROR(VLOOKUP($A63,'Season 2'!AK$4:CN$104,40,0),"0"),
IFERROR(VLOOKUP($A63,'Season 3'!AK$4:CN$104,40,0),"0"),IFERROR(VLOOKUP($A63,'Season 4'!AK$4:CN$104,40,0),"0"),
IFERROR(VLOOKUP($A63,'Season 5'!AK$4:CN$104,40,0),"0"),IFERROR(VLOOKUP($A63,'Season 6'!AK$4:CN$104,40,0),"0"),
IFERROR(VLOOKUP($A63,'Season 7'!AK$4:CN$104,40,0),"0"),IFERROR(VLOOKUP($A63,'Season 8'!AK$4:CN$104,40,0),"0"),
IFERROR(VLOOKUP($A63,'Season 9'!AK$4:CN$104,40,0),"0"),IFERROR(VLOOKUP($A63,'Season 10'!AK$4:CN$104,40,0),"0"),
IFERROR(VLOOKUP($A63,'Season 11'!AK$4:CN$104,40,0),"0"),IFERROR(VLOOKUP($A63,'Season 12'!AK$4:CN$104,40,0),"0"),
IFERROR(VLOOKUP($A63,'Season 13'!AK$4:CN$104,40,0),"0"),IFERROR(VLOOKUP($A63,'Season 14'!AK$4:CN$104,40,0),"0"),IFERROR(VLOOKUP($A63,'Season 15'!AK$4:CN$104,40,0),"0"),)</f>
        <v>0</v>
      </c>
      <c r="AN63" s="21">
        <f>SUM(IFERROR(VLOOKUP($A63,'Season 1'!AJ$4:CM$104,36,0),"0"),IFERROR(VLOOKUP($A63,'Season 2'!AK$4:CN$104,41,0),"0"),
IFERROR(VLOOKUP($A63,'Season 3'!AK$4:CN$104,41,0),"0"),IFERROR(VLOOKUP($A63,'Season 4'!AK$4:CN$104,41,0),"0"),
IFERROR(VLOOKUP($A63,'Season 5'!AK$4:CN$104,41,0),"0"),IFERROR(VLOOKUP($A63,'Season 6'!AK$4:CN$104,41,0),"0"),
IFERROR(VLOOKUP($A63,'Season 7'!AK$4:CN$104,41,0),"0"),IFERROR(VLOOKUP($A63,'Season 8'!AK$4:CN$104,41,0),"0"),
IFERROR(VLOOKUP($A63,'Season 9'!AK$4:CN$104,41,0),"0"),IFERROR(VLOOKUP($A63,'Season 10'!AK$4:CN$104,41,0),"0"),
IFERROR(VLOOKUP($A63,'Season 11'!AK$4:CN$104,41,0),"0"),IFERROR(VLOOKUP($A63,'Season 12'!AK$4:CN$104,41,0),"0"),
IFERROR(VLOOKUP($A63,'Season 13'!AK$4:CN$104,41,0),"0"),IFERROR(VLOOKUP($A63,'Season 14'!AK$4:CN$104,41,0),"0"),IFERROR(VLOOKUP($A63,'Season 15'!AK$4:CN$104,41,0),"0"),)</f>
        <v>0</v>
      </c>
      <c r="AO63" s="402">
        <f>SUM(IFERROR(VLOOKUP($A63,'Season 1'!AJ$4:CM$104,37,0),"0"),IFERROR(VLOOKUP($A63,'Season 2'!AK$4:CN$104,42,0),"0"),
IFERROR(VLOOKUP($A63,'Season 3'!AK$4:CN$104,42,0),"0"),IFERROR(VLOOKUP($A63,'Season 4'!AK$4:CN$104,42,0),"0"),
IFERROR(VLOOKUP($A63,'Season 5'!AK$4:CN$104,42,0),"0"),IFERROR(VLOOKUP($A63,'Season 6'!AK$4:CN$104,42,0),"0"),
IFERROR(VLOOKUP($A63,'Season 7'!AK$4:CN$104,42,0),"0"),IFERROR(VLOOKUP($A63,'Season 8'!AK$4:CN$104,42,0),"0"),
IFERROR(VLOOKUP($A63,'Season 9'!AK$4:CN$104,42,0),"0"),IFERROR(VLOOKUP($A63,'Season 10'!AK$4:CN$104,42,0),"0"),
IFERROR(VLOOKUP($A63,'Season 11'!AK$4:CN$104,42,0),"0"),IFERROR(VLOOKUP($A63,'Season 12'!AK$4:CN$104,42,0),"0"),
IFERROR(VLOOKUP($A63,'Season 13'!AK$4:CN$104,42,0),"0"),IFERROR(VLOOKUP($A63,'Season 14'!AK$4:CN$104,42,0),"0"),IFERROR(VLOOKUP($A63,'Season 15'!AK$4:CN$104,42,0),"0"),)</f>
        <v>0</v>
      </c>
      <c r="AP63" s="403">
        <f>SUM(IFERROR(VLOOKUP($A63,'Season 1'!AJ$4:CM$104,43,0),"0"),IFERROR(VLOOKUP($A63,'Season 2'!AK$4:CN$104,43,0),"0"),
IFERROR(VLOOKUP($A63,'Season 3'!AK$4:CN$104,43,0),"0"),IFERROR(VLOOKUP($A63,'Season 4'!AK$4:CN$104,43,0),"0"),
IFERROR(VLOOKUP($A63,'Season 5'!AK$4:CN$104,43,0),"0"),IFERROR(VLOOKUP($A63,'Season 6'!AK$4:CN$104,43,0),"0"),
IFERROR(VLOOKUP($A63,'Season 7'!AK$4:CN$104,43,0),"0"),IFERROR(VLOOKUP($A63,'Season 8'!AK$4:CN$104,43,0),"0"),
IFERROR(VLOOKUP($A63,'Season 9'!AK$4:CN$104,43,0),"0"),IFERROR(VLOOKUP($A63,'Season 10'!AK$4:CN$104,43,0),"0"),
IFERROR(VLOOKUP($A63,'Season 11'!AK$4:CN$104,43,0),"0"),IFERROR(VLOOKUP($A63,'Season 12'!AK$4:CN$104,43,0),"0"),
IFERROR(VLOOKUP($A63,'Season 13'!AK$4:CN$104,43,0),"0"),IFERROR(VLOOKUP($A63,'Season 14'!AK$4:CN$104,43,0),"0"),IFERROR(VLOOKUP($A63,'Season 15'!AK$4:CN$104,43,0),"0"),)</f>
        <v>0</v>
      </c>
      <c r="AQ63" s="398">
        <f>SUM(IFERROR(VLOOKUP($A63,'Season 1'!AJ$4:CM$104,44,0),"0"),IFERROR(VLOOKUP($A63,'Season 2'!AK$4:CN$104,44,0),"0"),
IFERROR(VLOOKUP($A63,'Season 3'!AK$4:CN$104,44,0),"0"),IFERROR(VLOOKUP($A63,'Season 4'!AK$4:CN$104,44,0),"0"),
IFERROR(VLOOKUP($A63,'Season 5'!AK$4:CN$104,44,0),"0"),IFERROR(VLOOKUP($A63,'Season 6'!AK$4:CN$104,44,0),"0"),
IFERROR(VLOOKUP($A63,'Season 7'!AK$4:CN$104,44,0),"0"),IFERROR(VLOOKUP($A63,'Season 8'!AK$4:CN$104,44,0),"0"),
IFERROR(VLOOKUP($A63,'Season 9'!AK$4:CN$104,44,0),"0"),IFERROR(VLOOKUP($A63,'Season 10'!AK$4:CN$104,44,0),"0"),
IFERROR(VLOOKUP($A63,'Season 11'!AK$4:CN$104,44,0),"0"),IFERROR(VLOOKUP($A63,'Season 12'!AK$4:CN$104,44,0),"0"),
IFERROR(VLOOKUP($A63,'Season 13'!AK$4:CN$104,44,0),"0"),IFERROR(VLOOKUP($A63,'Season 14'!AK$4:CN$104,44,0),"0"),IFERROR(VLOOKUP($A63,'Season 15'!AK$4:CN$104,44,0),"0"),)</f>
        <v>0</v>
      </c>
      <c r="AR63" s="518">
        <f>SUM(IFERROR(VLOOKUP($A63,'Season 1'!AJ$4:CM$104,45,0),"0"),IFERROR(VLOOKUP($A63,'Season 2'!AK$4:CN$104,45,0),"0"),
IFERROR(VLOOKUP($A63,'Season 3'!AK$4:CN$104,45,0),"0"),IFERROR(VLOOKUP($A63,'Season 4'!AK$4:CN$104,45,0),"0"),
IFERROR(VLOOKUP($A63,'Season 5'!AK$4:CN$104,45,0),"0"),IFERROR(VLOOKUP($A63,'Season 6'!AK$4:CN$104,45,0),"0"),
IFERROR(VLOOKUP($A63,'Season 7'!AK$4:CN$104,45,0),"0"),IFERROR(VLOOKUP($A63,'Season 8'!AK$4:CN$104,45,0),"0"),
IFERROR(VLOOKUP($A63,'Season 9'!AK$4:CN$104,45,0),"0"),IFERROR(VLOOKUP($A63,'Season 10'!AK$4:CN$104,45,0),"0"),
IFERROR(VLOOKUP($A63,'Season 11'!AK$4:CN$104,45,0),"0"),IFERROR(VLOOKUP($A63,'Season 12'!AK$4:CN$104,45,0),"0"),
IFERROR(VLOOKUP($A63,'Season 13'!AK$4:CN$104,45,0),"0"),IFERROR(VLOOKUP($A63,'Season 14'!AK$4:CN$104,45,0),"0"),IFERROR(VLOOKUP($A63,'Season 15'!AK$4:CN$104,45,0),"0"),)</f>
        <v>0</v>
      </c>
      <c r="AS63" s="21">
        <f>SUM(IFERROR(VLOOKUP($A63,'Season 1'!AJ$4:CM$104,46,0),"0"),IFERROR(VLOOKUP($A63,'Season 2'!AK$4:CN$104,46,0),"0"),
IFERROR(VLOOKUP($A63,'Season 3'!AK$4:CN$104,46,0),"0"),IFERROR(VLOOKUP($A63,'Season 4'!AK$4:CN$104,46,0),"0"),
IFERROR(VLOOKUP($A63,'Season 5'!AK$4:CN$104,46,0),"0"),IFERROR(VLOOKUP($A63,'Season 6'!AK$4:CN$104,46,0),"0"),
IFERROR(VLOOKUP($A63,'Season 7'!AK$4:CN$104,46,0),"0"),IFERROR(VLOOKUP($A63,'Season 8'!AK$4:CN$104,46,0),"0"),
IFERROR(VLOOKUP($A63,'Season 9'!AK$4:CN$104,46,0),"0"),IFERROR(VLOOKUP($A63,'Season 10'!AK$4:CN$104,46,0),"0"),
IFERROR(VLOOKUP($A63,'Season 11'!AK$4:CN$104,46,0),"0"),IFERROR(VLOOKUP($A63,'Season 12'!AK$4:CN$104,46,0),"0"),
IFERROR(VLOOKUP($A63,'Season 13'!AK$4:CN$104,46,0),"0"),IFERROR(VLOOKUP($A63,'Season 14'!AK$4:CN$104,46,0),"0"),IFERROR(VLOOKUP($A63,'Season 15'!AK$4:CN$104,46,0),"0"),)</f>
        <v>0</v>
      </c>
      <c r="AT63" s="402">
        <f>SUM(IFERROR(VLOOKUP($A63,'Season 1'!AJ$4:CM$104,47,0),"0"),IFERROR(VLOOKUP($A63,'Season 2'!AK$4:CN$104,47,0),"0"),
IFERROR(VLOOKUP($A63,'Season 3'!AK$4:CN$104,47,0),"0"),IFERROR(VLOOKUP($A63,'Season 4'!AK$4:CN$104,47,0),"0"),
IFERROR(VLOOKUP($A63,'Season 5'!AK$4:CN$104,47,0),"0"),IFERROR(VLOOKUP($A63,'Season 6'!AK$4:CN$104,47,0),"0"),
IFERROR(VLOOKUP($A63,'Season 7'!AK$4:CN$104,47,0),"0"),IFERROR(VLOOKUP($A63,'Season 8'!AK$4:CN$104,47,0),"0"),
IFERROR(VLOOKUP($A63,'Season 9'!AK$4:CN$104,47,0),"0"),IFERROR(VLOOKUP($A63,'Season 10'!AK$4:CN$104,47,0),"0"),
IFERROR(VLOOKUP($A63,'Season 11'!AK$4:CN$104,47,0),"0"),IFERROR(VLOOKUP($A63,'Season 12'!AK$4:CN$104,47,0),"0"),
IFERROR(VLOOKUP($A63,'Season 13'!AK$4:CN$104,47,0),"0"),IFERROR(VLOOKUP($A63,'Season 14'!AK$4:CN$104,47,0),"0"),IFERROR(VLOOKUP($A63,'Season 15'!AK$4:CN$104,47,0),"0"),)</f>
        <v>0</v>
      </c>
      <c r="AU63" s="403">
        <f>SUM(IFERROR(VLOOKUP($A63,'Season 3'!AK$4:CN$104,48,0),"0"),IFERROR(VLOOKUP($A63,'Season 4'!AK$4:CN$104,48,0),"0"),
IFERROR(VLOOKUP($A63,'Season 5'!AK$4:CN$104,48,0),"0"),IFERROR(VLOOKUP($A63,'Season 6'!AK$4:CN$104,48,0),"0"),
IFERROR(VLOOKUP($A63,'Season 7'!AK$4:CN$104,48,0),"0"),IFERROR(VLOOKUP($A63,'Season 8'!AK$4:CN$104,48,0),"0"),
IFERROR(VLOOKUP($A63,'Season 9'!AK$4:CN$104,48,0),"0"),IFERROR(VLOOKUP($A63,'Season 10'!AK$4:CN$104,48,0),"0"),
IFERROR(VLOOKUP($A63,'Season 11'!AK$4:CN$104,48,0),"0"),IFERROR(VLOOKUP($A63,'Season 12'!AK$4:CN$104,48,0),"0"),
IFERROR(VLOOKUP($A63,'Season 13'!AK$4:CN$104,48,0),"0"),IFERROR(VLOOKUP($A63,'Season 14'!AK$4:CN$104,48,0),"0"),IFERROR(VLOOKUP($A63,'Season 15'!AK$4:CN$104,48,0),"0"),)</f>
        <v>0</v>
      </c>
      <c r="AV63" s="398">
        <f>SUM(IFERROR(VLOOKUP($A63,'Season 3'!AK$4:CN$104,49,0),"0"),IFERROR(VLOOKUP($A63,'Season 4'!AK$4:CN$104,49,0),"0"),
IFERROR(VLOOKUP($A63,'Season 5'!AK$4:CN$104,49,0),"0"),IFERROR(VLOOKUP($A63,'Season 6'!AK$4:CN$104,49,0),"0"),
IFERROR(VLOOKUP($A63,'Season 7'!AK$4:CN$104,49,0),"0"),IFERROR(VLOOKUP($A63,'Season 8'!AK$4:CN$104,49,0),"0"),
IFERROR(VLOOKUP($A63,'Season 9'!AK$4:CN$104,49,0),"0"),IFERROR(VLOOKUP($A63,'Season 10'!AK$4:CN$104,49,0),"0"),
IFERROR(VLOOKUP($A63,'Season 11'!AK$4:CN$104,49,0),"0"),IFERROR(VLOOKUP($A63,'Season 12'!AK$4:CN$104,49,0),"0"),
IFERROR(VLOOKUP($A63,'Season 13'!AK$4:CN$104,49,0),"0"),IFERROR(VLOOKUP($A63,'Season 14'!AK$4:CN$104,49,0),"0"),IFERROR(VLOOKUP($A63,'Season 15'!AK$4:CN$104,49,0),"0"),)</f>
        <v>0</v>
      </c>
      <c r="AW63" s="518">
        <f>SUM(IFERROR(VLOOKUP($A63,'Season 3'!AK$4:CN$104,50,0),"0"),IFERROR(VLOOKUP($A63,'Season 4'!AK$4:CN$104,50,0),"0"),
IFERROR(VLOOKUP($A63,'Season 5'!AK$4:CN$104,50,0),"0"),IFERROR(VLOOKUP($A63,'Season 6'!AK$4:CN$104,50,0),"0"),
IFERROR(VLOOKUP($A63,'Season 7'!AK$4:CN$104,50,0),"0"),IFERROR(VLOOKUP($A63,'Season 8'!AK$4:CN$104,50,0),"0"),
IFERROR(VLOOKUP($A63,'Season 9'!AK$4:CN$104,50,0),"0"),IFERROR(VLOOKUP($A63,'Season 10'!AK$4:CN$104,50,0),"0"),
IFERROR(VLOOKUP($A63,'Season 11'!AK$4:CN$104,50,0),"0"),IFERROR(VLOOKUP($A63,'Season 12'!AK$4:CN$104,50,0),"0"),
IFERROR(VLOOKUP($A63,'Season 13'!AK$4:CN$104,50,0),"0"),IFERROR(VLOOKUP($A63,'Season 14'!AK$4:CN$104,50,0),"0"),IFERROR(VLOOKUP($A63,'Season 15'!AK$4:CN$104,50,0),"0"),)</f>
        <v>0</v>
      </c>
      <c r="AX63" s="21">
        <f>SUM(IFERROR(VLOOKUP($A63,'Season 3'!AK$4:CN$104,51,0),"0"),IFERROR(VLOOKUP($A63,'Season 4'!AK$4:CN$104,51,0),"0"),
IFERROR(VLOOKUP($A63,'Season 5'!AK$4:CN$104,51,0),"0"),IFERROR(VLOOKUP($A63,'Season 6'!AK$4:CN$104,51,0),"0"),
IFERROR(VLOOKUP($A63,'Season 7'!AK$4:CN$104,51,0),"0"),IFERROR(VLOOKUP($A63,'Season 8'!AK$4:CN$104,51,0),"0"),
IFERROR(VLOOKUP($A63,'Season 9'!AK$4:CN$104,51,0),"0"),IFERROR(VLOOKUP($A63,'Season 10'!AK$4:CN$104,51,0),"0"),
IFERROR(VLOOKUP($A63,'Season 11'!AK$4:CN$104,51,0),"0"),IFERROR(VLOOKUP($A63,'Season 12'!AK$4:CN$104,51,0),"0"),
IFERROR(VLOOKUP($A63,'Season 13'!AK$4:CN$104,51,0),"0"),IFERROR(VLOOKUP($A63,'Season 14'!AK$4:CN$104,51,0),"0"),IFERROR(VLOOKUP($A63,'Season 15'!AK$4:CN$104,51,0),"0"),)</f>
        <v>0</v>
      </c>
      <c r="AY63" s="402">
        <f>SUM(IFERROR(VLOOKUP($A63,'Season 3'!AK$4:CN$104,52,0),"0"),IFERROR(VLOOKUP($A63,'Season 4'!AK$4:CN$104,52,0),"0"),
IFERROR(VLOOKUP($A63,'Season 5'!AK$4:CN$104,52,0),"0"),IFERROR(VLOOKUP($A63,'Season 6'!AK$4:CN$104,52,0),"0"),
IFERROR(VLOOKUP($A63,'Season 7'!AK$4:CN$104,52,0),"0"),IFERROR(VLOOKUP($A63,'Season 8'!AK$4:CN$104,52,0),"0"),
IFERROR(VLOOKUP($A63,'Season 9'!AK$4:CN$104,52,0),"0"),IFERROR(VLOOKUP($A63,'Season 10'!AK$4:CN$104,52,0),"0"),
IFERROR(VLOOKUP($A63,'Season 11'!AK$4:CN$104,52,0),"0"),IFERROR(VLOOKUP($A63,'Season 12'!AK$4:CN$104,52,0),"0"),
IFERROR(VLOOKUP($A63,'Season 13'!AK$4:CN$104,52,0),"0"),IFERROR(VLOOKUP($A63,'Season 14'!AK$4:CN$104,52,0),"0"),IFERROR(VLOOKUP($A63,'Season 15'!AK$4:CN$104,52,0),"0"),)</f>
        <v>0</v>
      </c>
      <c r="AZ63" s="403">
        <f>SUM(IFERROR(VLOOKUP($A63,'Season 1'!AJ$4:CM$104,38,0),"0"),IFERROR(VLOOKUP($A63,'Season 2'!AK$4:CN$104,48,0),"0"),)</f>
        <v>0</v>
      </c>
      <c r="BA63" s="398">
        <f>SUM(IFERROR(VLOOKUP($A63,'Season 1'!AJ$4:CM$104,39,0),"0"),IFERROR(VLOOKUP($A63,'Season 2'!AK$4:CN$104,49,0),"0"),)</f>
        <v>0</v>
      </c>
      <c r="BB63" s="518">
        <f>SUM(IFERROR(VLOOKUP($A63,'Season 1'!AJ$4:CM$104,40,0),"0"),IFERROR(VLOOKUP($A63,'Season 2'!AK$4:CN$104,50,0),"0"),)</f>
        <v>0</v>
      </c>
      <c r="BC63" s="21">
        <f>SUM(IFERROR(VLOOKUP($A63,'Season 1'!AJ$4:CM$104,41,0),"0"),IFERROR(VLOOKUP($A63,'Season 2'!AK$4:CN$104,51,0),"0"),)</f>
        <v>0</v>
      </c>
      <c r="BD63" s="402">
        <f>SUM(IFERROR(VLOOKUP($A63,'Season 1'!AJ$4:CM$104,42,0),"0"),IFERROR(VLOOKUP($A63,'Season 2'!AK$4:CN$104,52,0),"0"),)</f>
        <v>0</v>
      </c>
      <c r="BE63" s="561">
        <f>SUM(
IFERROR(VLOOKUP($A63,'Season 1'!AJ$4:CM$104,48,0),"0"),IFERROR(VLOOKUP($A63,'Season 2'!AK$4:CN$104,53,0),"0"),
IFERROR(VLOOKUP($A63,'Season 3'!AK$4:CN$104,53,0),"0"),IFERROR(VLOOKUP($A63,'Season 4'!AK$4:CN$104,53,0),"0"),
IFERROR(VLOOKUP($A63,'Season 5'!AK$4:CN$104,53,0),"0"),IFERROR(VLOOKUP($A63,'Season 6'!AK$4:CN$104,53,0),"0"),
IFERROR(VLOOKUP($A63,'Season 7'!AK$4:CN$104,53,0),"0"),IFERROR(VLOOKUP($A63,'Season 8'!AK$4:CN$104,53,0),"0"),
IFERROR(VLOOKUP($A63,'Season 9'!AK$4:CN$104,53,0),"0"),IFERROR(VLOOKUP($A63,'Season 10'!AK$4:CN$104,53,0),"0"),
IFERROR(VLOOKUP($A63,'Season 11'!AK$4:CN$104,53,0),"0"),IFERROR(VLOOKUP($A63,'Season 12'!AK$4:CN$104,53,0),"0"),
IFERROR(VLOOKUP($A63,'Season 13'!AK$4:CN$104,53,0),"0"),IFERROR(VLOOKUP($A63,'Season 14'!AK$4:CN$104,53,0),"0"),IFERROR(VLOOKUP($A63,'Season 15'!AK$4:CN$104,53,0),"0"),)</f>
        <v>0</v>
      </c>
      <c r="BF63" s="562">
        <f>SUM(
IFERROR(VLOOKUP($A63,'Season 1'!AJ$4:CM$104,49,0),"0"),IFERROR(VLOOKUP($A63,'Season 2'!AK$4:CN$104,54,0),"0"),
IFERROR(VLOOKUP($A63,'Season 3'!AK$4:CN$104,54,0),"0"),IFERROR(VLOOKUP($A63,'Season 4'!AK$4:CN$104,54,0),"0"),
IFERROR(VLOOKUP($A63,'Season 5'!AK$4:CN$104,54,0),"0"),IFERROR(VLOOKUP($A63,'Season 6'!AK$4:CN$104,54,0),"0"),
IFERROR(VLOOKUP($A63,'Season 7'!AK$4:CN$104,54,0),"0"),IFERROR(VLOOKUP($A63,'Season 8'!AK$4:CN$104,54,0),"0"),
IFERROR(VLOOKUP($A63,'Season 9'!AK$4:CN$104,54,0),"0"),IFERROR(VLOOKUP($A63,'Season 10'!AK$4:CN$104,54,0),"0"),
IFERROR(VLOOKUP($A63,'Season 11'!AK$4:CN$104,540),"0"),IFERROR(VLOOKUP($A63,'Season 12'!AK$4:CN$104,54,0),"0"),
IFERROR(VLOOKUP($A63,'Season 13'!AK$4:CN$104,54,0),"0"),IFERROR(VLOOKUP($A63,'Season 14'!AK$4:CN$104,54,0),"0"),IFERROR(VLOOKUP($A63,'Season 15'!AK$4:CN$104,54,0),"0"),)</f>
        <v>0</v>
      </c>
      <c r="BG63" s="529" t="e">
        <f t="shared" si="1"/>
        <v>#DIV/0!</v>
      </c>
      <c r="BI63" s="553"/>
      <c r="BJ63" s="553"/>
      <c r="BK63" s="553"/>
      <c r="BL63" s="553"/>
      <c r="BM63" s="553"/>
      <c r="BN63" s="553"/>
      <c r="BO63" s="169"/>
      <c r="BP63" s="169"/>
      <c r="BQ63" s="169"/>
      <c r="BR63" s="169"/>
      <c r="BS63" s="12" t="str">
        <f>IFERROR(VLOOKUP($A63,'Season 1'!$AJ$4:$CM$104,50,0),"0")</f>
        <v>0</v>
      </c>
      <c r="BT63" s="12" t="str">
        <f>IFERROR(VLOOKUP($A63,'Season 1'!$AJ$4:$CM$104,51,0),"0")</f>
        <v>0</v>
      </c>
      <c r="BU63" s="12" t="str">
        <f>IFERROR(VLOOKUP($A63,'Season 2'!$AK$4:$CN$104,55,0),"0")</f>
        <v>0</v>
      </c>
      <c r="BV63" s="12" t="str">
        <f>IFERROR(VLOOKUP($A63,'Season 2'!$AK$4:$CN$104,56,0),"0")</f>
        <v>0</v>
      </c>
      <c r="BW63" s="12" t="str">
        <f>IFERROR(VLOOKUP($A63,'Season 3'!$AK$4:$CN$104,55,0),"0")</f>
        <v>0</v>
      </c>
      <c r="BX63" s="12" t="str">
        <f>IFERROR(VLOOKUP($A63,'Season 3'!$AK$4:$CN$104,56,0),"0")</f>
        <v>0</v>
      </c>
      <c r="BY63" s="12" t="str">
        <f>IFERROR(VLOOKUP($A63,'Season 4'!$AK$4:$CN$104,55,0),"0")</f>
        <v>0</v>
      </c>
      <c r="BZ63" s="12" t="str">
        <f>IFERROR(VLOOKUP($A63,'Season 4'!$AK$4:$CN$104,56,0),"0")</f>
        <v>0</v>
      </c>
      <c r="CA63" s="12" t="str">
        <f>IFERROR(VLOOKUP($A63,'Season 5'!$AK$4:$CN$104,55,0),"0")</f>
        <v>0</v>
      </c>
      <c r="CB63" s="12" t="str">
        <f>IFERROR(VLOOKUP($A63,'Season 5'!$AK$4:$CN$104,56,0),"0")</f>
        <v>0</v>
      </c>
      <c r="CC63" s="12" t="str">
        <f>IFERROR(VLOOKUP($A63,'Season 6'!$AK$4:$CN$104,55,0),"0")</f>
        <v>0</v>
      </c>
      <c r="CD63" s="12" t="str">
        <f>IFERROR(VLOOKUP($A63,'Season 6'!$AK$4:$CN$104,56,0),"0")</f>
        <v>0</v>
      </c>
      <c r="CE63" s="12" t="str">
        <f>IFERROR(VLOOKUP($A63,'Season 7'!$AK$4:$CN$104,55,0),"0")</f>
        <v>0</v>
      </c>
      <c r="CF63" s="12" t="str">
        <f>IFERROR(VLOOKUP($A63,'Season 7'!$AK$4:$CN$104,56,0),"0")</f>
        <v>0</v>
      </c>
      <c r="CG63" s="12" t="str">
        <f>IFERROR(VLOOKUP($A63,'Season 8'!$AK$4:$CN$104,55,0),"0")</f>
        <v>0</v>
      </c>
      <c r="CH63" s="12" t="str">
        <f>IFERROR(VLOOKUP($A63,'Season 8'!$AK$4:$CN$104,56,0),"0")</f>
        <v>0</v>
      </c>
      <c r="CI63" s="12" t="str">
        <f>IFERROR(VLOOKUP($A63,'Season 9'!$AK$4:$CN$104,55,0),"0")</f>
        <v>0</v>
      </c>
      <c r="CJ63" s="12" t="str">
        <f>IFERROR(VLOOKUP($A63,'Season 9'!$AK$4:$CN$104,56,0),"0")</f>
        <v>0</v>
      </c>
      <c r="CK63" s="12" t="str">
        <f>IFERROR(VLOOKUP($A63,'Season 10'!$AK$4:$CN$104,55,0),"0")</f>
        <v>0</v>
      </c>
      <c r="CL63" s="12" t="str">
        <f>IFERROR(VLOOKUP($A63,'Season 10'!$AK$4:$CN$104,56,0),"0")</f>
        <v>0</v>
      </c>
      <c r="CM63" s="12" t="str">
        <f>IFERROR(VLOOKUP($A63,'Season 11'!$AK$4:$CN$104,55,0),"0")</f>
        <v>0</v>
      </c>
      <c r="CN63" s="12" t="str">
        <f>IFERROR(VLOOKUP($A63,'Season 11'!$AK$4:$CN$104,56,0),"0")</f>
        <v>0</v>
      </c>
      <c r="CO63" s="12" t="str">
        <f>IFERROR(VLOOKUP($A63,'Season 12'!$AK$4:$CN$104,55,0),"0")</f>
        <v>0</v>
      </c>
      <c r="CP63" s="12" t="str">
        <f>IFERROR(VLOOKUP($A63,'Season 12'!$AK$4:$CN$104,56,0),"0")</f>
        <v>0</v>
      </c>
      <c r="CQ63" s="12" t="str">
        <f>IFERROR(VLOOKUP($A63,'Season 13'!$AK$4:$CN$104,55,0),"0")</f>
        <v>0</v>
      </c>
      <c r="CR63" s="12" t="str">
        <f>IFERROR(VLOOKUP($A63,'Season 13'!$AK$4:$CN$104,56,0),"0")</f>
        <v>0</v>
      </c>
      <c r="CS63" s="12" t="str">
        <f>IFERROR(VLOOKUP($A63,'Season 14'!$AK$4:$CN$104,55,0),"0")</f>
        <v>0</v>
      </c>
      <c r="CT63" s="12" t="str">
        <f>IFERROR(VLOOKUP($A63,'Season 14'!$AK$4:$CN$104,56,0),"0")</f>
        <v>0</v>
      </c>
      <c r="CU63" s="12" t="str">
        <f>IFERROR(VLOOKUP($A63,'Season 15'!$AK$4:$CN$104,55,0),"0")</f>
        <v>0</v>
      </c>
      <c r="CV63" s="12" t="str">
        <f>IFERROR(VLOOKUP($A63,'Season 15'!$AK$4:$CN$104,56,0),"0")</f>
        <v>0</v>
      </c>
    </row>
    <row r="64" spans="1:100" x14ac:dyDescent="0.25">
      <c r="A64" s="2" t="s">
        <v>35</v>
      </c>
      <c r="B64" s="516" t="str">
        <f>IFERROR(VLOOKUP('Data Totals'!A64,'Season 1'!AJ$4:CH$104,2,FALSE),IFERROR(VLOOKUP('Data Totals'!A64,'Season 2'!AK$4:CI$104,2,FALSE),IFERROR(VLOOKUP('Data Totals'!A64,'Season 3'!AK$4:CI$104,2,FALSE),IFERROR(VLOOKUP('Data Totals'!A64,'Season 4'!AK$4:CI$104,2,FALSE),IFERROR(VLOOKUP('Data Totals'!A64,'Season 5'!AK$4:CI$104,2,FALSE),IFERROR(VLOOKUP('Data Totals'!A64,'Season 6'!AK$4:CI$104,2,FALSE),IFERROR(VLOOKUP('Data Totals'!A64,'Season 7'!AK$4:CI$104,2,FALSE),IFERROR(VLOOKUP('Data Totals'!A64,'Season 8'!AK$4:CI$104,2,FALSE),IFERROR(VLOOKUP('Data Totals'!A64,'Season 9'!AK$4:CI$104,2,FALSE),IFERROR(VLOOKUP('Data Totals'!A64,'Season 10'!AK$4:CI$104,2,FALSE),IFERROR(VLOOKUP('Data Totals'!A64,'Season 11'!AK$4:CI$104,2,FALSE),IFERROR(VLOOKUP('Data Totals'!A64,'Season 12'!AK$4:CI$104,2,FALSE),IFERROR(VLOOKUP('Data Totals'!A64,'Season 13'!AK$4:CI$104,2,FALSE),IFERROR(VLOOKUP('Data Totals'!A64,'Season 14'!AK$4:CI$104,2,FALSE),IFERROR(VLOOKUP('Data Totals'!A64,'Season 15'!AK$4:CI$104,2,FALSE),"N/A")))))))))))))))</f>
        <v>N/A</v>
      </c>
      <c r="C64" s="517" t="str">
        <f>IFERROR(VLOOKUP('Data Totals'!A64,'Season 1'!AJ$4:CH$104,3,FALSE),IFERROR(VLOOKUP('Data Totals'!A64,'Season 2'!AK$4:CI$104,3,FALSE),IFERROR(VLOOKUP('Data Totals'!A64,'Season 3'!AK$4:CI$104,3,FALSE),IFERROR(VLOOKUP('Data Totals'!A64,'Season 4'!AK$4:CI$104,3,FALSE),IFERROR(VLOOKUP('Data Totals'!A64,'Season 5'!AK$4:CI$104,3,FALSE),IFERROR(VLOOKUP('Data Totals'!A64,'Season 6'!AK$4:CI$104,3,FALSE),IFERROR(VLOOKUP('Data Totals'!A64,'Season 7'!AK$4:CI$104,3,FALSE),IFERROR(VLOOKUP('Data Totals'!A64,'Season 8'!AK$4:CI$104,3,FALSE),IFERROR(VLOOKUP('Data Totals'!A64,'Season 9'!AK$4:CI$104,3,FALSE),IFERROR(VLOOKUP('Data Totals'!A64,'Season 10'!AK$4:CI$104,3,FALSE),IFERROR(VLOOKUP('Data Totals'!A64,'Season 11'!AK$4:CI$104,3,FALSE),IFERROR(VLOOKUP('Data Totals'!A64,'Season 12'!AK$4:CI$104,3,FALSE),IFERROR(VLOOKUP('Data Totals'!A64,'Season 13'!AK$4:CI$104,3,FALSE),IFERROR(VLOOKUP('Data Totals'!A64,'Season 14'!AK$4:CI$104,3,FALSE),IFERROR(VLOOKUP('Data Totals'!A64,'Season 15'!AK$4:CI$104,3,FALSE),"N/A")))))))))))))))</f>
        <v>N/A</v>
      </c>
      <c r="D64" s="517" t="str">
        <f>IFERROR(VLOOKUP('Data Totals'!A64,'Season 15'!AK$4:CI$104,4,FALSE),IFERROR(VLOOKUP('Data Totals'!A64,'Season 14'!AK$4:CI$104,4,FALSE),IFERROR(VLOOKUP('Data Totals'!A64,'Season 13'!AK$4:CI$104,4,FALSE),IFERROR(VLOOKUP('Data Totals'!A64,'Season 12'!AK$4:CI$104,4,FALSE),IFERROR(VLOOKUP('Data Totals'!A64,'Season 11'!AK$4:CI$104,4,FALSE),IFERROR(VLOOKUP('Data Totals'!A64,'Season 10'!AK$4:CI$104,4,FALSE),IFERROR(VLOOKUP('Data Totals'!A64,'Season 9'!AK$4:CI$104,4,FALSE),IFERROR(VLOOKUP('Data Totals'!A64,'Season 8'!AK$4:CI$104,4,FALSE),IFERROR(VLOOKUP('Data Totals'!A64,'Season 7'!AK$4:CI$104,4,FALSE),IFERROR(VLOOKUP('Data Totals'!A64,'Season 6'!AK$4:CI$104,4,FALSE),IFERROR(VLOOKUP('Data Totals'!A64,'Season 5'!AK$4:CI$104,4,FALSE),IFERROR(VLOOKUP('Data Totals'!A64,'Season 4'!AK$4:CI$104,4,FALSE),IFERROR(VLOOKUP('Data Totals'!A64,'Season 3'!AK$4:CI$104,4,FALSE),IFERROR(VLOOKUP('Data Totals'!A64,'Season 2'!AK$4:CI$104,4,FALSE),IFERROR(VLOOKUP('Data Totals'!A64,'Season 1'!AJ$4:CH$104,4,FALSE),"N/A")))))))))))))))</f>
        <v>N/A</v>
      </c>
      <c r="E64" s="517" t="e">
        <f t="shared" si="0"/>
        <v>#VALUE!</v>
      </c>
      <c r="F64" s="398">
        <f>SUM(IFERROR(VLOOKUP(A64,BI$3:BN$152,2,0),"0"),
IFERROR(VLOOKUP(A64,'Season 1'!AJ$4:CM$104,7,0),"0"),IFERROR(VLOOKUP(A64,'Season 2'!AK$4:CN$104,7,0),"0"),
IFERROR(VLOOKUP(A64,'Season 3'!AK$4:CN$104,7,0),"0"),IFERROR(VLOOKUP(A64,'Season 4'!AK$4:CN$104,7,0),"0"),
IFERROR(VLOOKUP(A64,'Season 5'!AK$4:CN$104,7,0),"0"),IFERROR(VLOOKUP(A64,'Season 6'!AK$4:CN$104,7,0),"0"),
IFERROR(VLOOKUP(A64,'Season 7'!AK$4:CN$104,7,0),"0"),IFERROR(VLOOKUP(A64,'Season 8'!AK$4:CN$104,7,0),"0"),
IFERROR(VLOOKUP(A64,'Season 9'!AK$4:CN$104,7,0),"0"),IFERROR(VLOOKUP(A64,'Season 10'!AK$4:CN$104,7,0),"0"),
IFERROR(VLOOKUP(A64,'Season 11'!AK$4:CN$104,7,0),"0"),IFERROR(VLOOKUP(A64,'Season 12'!AK$4:CN$104,7,0),"0"),
IFERROR(VLOOKUP(A64,'Season 13'!AK$4:CN$104,7,0),"0"),IFERROR(VLOOKUP(A64,'Season 14'!AK$4:CN$104,7,0),"0"),IFERROR(VLOOKUP(A64,'Season 15'!AK$4:CN$104,7,0),"0"),)</f>
        <v>0</v>
      </c>
      <c r="G64" s="398">
        <f>SUM(
IFERROR(VLOOKUP(A64,'Season 1'!AJ$4:CM$104,8,0),"0"),IFERROR(VLOOKUP(A64,'Season 2'!AK$4:CN$104,8,0),"0"),
IFERROR(VLOOKUP(A64,'Season 3'!AK$4:CN$104,8,0),"0"),IFERROR(VLOOKUP(A64,'Season 4'!AK$4:CN$104,8,0),"0"),
IFERROR(VLOOKUP(A64,'Season 5'!AK$4:CN$104,8,0),"0"),IFERROR(VLOOKUP(A64,'Season 6'!AK$4:CN$104,8,0),"0"),
IFERROR(VLOOKUP(A64,'Season 7'!AK$4:CN$104,8,0),"0"),IFERROR(VLOOKUP(A64,'Season 8'!AK$4:CN$104,8,0),"0"),
IFERROR(VLOOKUP(A64,'Season 9'!AK$4:CN$104,8,0),"0"),IFERROR(VLOOKUP(A64,'Season 10'!AK$4:CN$104,8,0),"0"),
IFERROR(VLOOKUP(A64,'Season 11'!AK$4:CN$104,8,0),"0"),IFERROR(VLOOKUP(A64,'Season 12'!AK$4:CN$104,8,0),"0"),
IFERROR(VLOOKUP(A64,'Season 13'!AK$4:CN$104,8,0),"0"),IFERROR(VLOOKUP(A64,'Season 14'!AK$4:CN$104,8,0),"0"),IFERROR(VLOOKUP(A64,'Season 15'!AK$4:CN$104,8,0),"0"),)</f>
        <v>0</v>
      </c>
      <c r="H64" s="329">
        <f>SUM(
IFERROR(VLOOKUP(A64,'Season 1'!AJ$4:CM$104,9,0),"0"),IFERROR(VLOOKUP(A64,'Season 2'!AK$4:CN$104,9,0),"0"),
IFERROR(VLOOKUP(A64,'Season 3'!AK$4:CN$104,9,0),"0"),IFERROR(VLOOKUP(A64,'Season 4'!AK$4:CN$104,9,0),"0"),
IFERROR(VLOOKUP(A64,'Season 5'!AK$4:CN$104,9,0),"0"),IFERROR(VLOOKUP(A64,'Season 6'!AK$4:CN$104,9,0),"0"),
IFERROR(VLOOKUP(A64,'Season 7'!AK$4:CN$104,9,0),"0"),IFERROR(VLOOKUP(A64,'Season 8'!AK$4:CN$104,9,0),"0"),
IFERROR(VLOOKUP(A64,'Season 9'!AK$4:CN$104,9,0),"0"),IFERROR(VLOOKUP(A64,'Season 10'!AK$4:CN$104,9,0),"0"),
IFERROR(VLOOKUP(A64,'Season 11'!AK$4:CN$104,9,0),"0"),IFERROR(VLOOKUP(A64,'Season 12'!AK$4:CN$104,9,0),"0"),
IFERROR(VLOOKUP(A64,'Season 13'!AK$4:CN$104,9,0),"0"),IFERROR(VLOOKUP(A64,'Season 14'!AK$4:CN$104,9,0),"0"),IFERROR(VLOOKUP(A64,'Season 15'!AK$4:CN$104,9,0),"0"),)</f>
        <v>0</v>
      </c>
      <c r="I64" s="518">
        <f>SUM(
IFERROR(VLOOKUP(A64,'Season 1'!AJ$4:CM$104,10,0),"0"),IFERROR(VLOOKUP(A64,'Season 2'!AK$4:CN$104,10,0),"0"),
IFERROR(VLOOKUP(A64,'Season 3'!AK$4:CN$104,10,0),"0"),IFERROR(VLOOKUP(A64,'Season 4'!AK$4:CN$104,10,0),"0"),
IFERROR(VLOOKUP(A64,'Season 5'!AK$4:CN$104,10,0),"0"),IFERROR(VLOOKUP(A64,'Season 6'!AK$4:CN$104,10,0),"0"),
IFERROR(VLOOKUP(A64,'Season 7'!AK$4:CN$104,10,0),"0"),IFERROR(VLOOKUP(A64,'Season 8'!AK$4:CN$104,10,0),"0"),
IFERROR(VLOOKUP(A64,'Season 9'!AK$4:CN$104,10,0),"0"),IFERROR(VLOOKUP(A64,'Season 10'!AK$4:CN$104,10,0),"0"),
IFERROR(VLOOKUP(A64,'Season 11'!AK$4:CN$104,10,0),"0"),IFERROR(VLOOKUP(A64,'Season 12'!AK$4:CN$104,10,0),"0"),
IFERROR(VLOOKUP(A64,'Season 13'!AK$4:CN$104,10,0),"0"),IFERROR(VLOOKUP(A64,'Season 14'!AK$4:CN$104,10,0),"0"),IFERROR(VLOOKUP(A64,'Season 15'!AK$4:CN$104,10,0),"0"),)</f>
        <v>0</v>
      </c>
      <c r="J64" s="21">
        <f>SUM(IFERROR(VLOOKUP(A64,BI$3:BN$152,3,0),"0"),
IFERROR(VLOOKUP(A64,'Season 1'!AJ$4:CM$104,11,0),"0"),IFERROR(VLOOKUP(A64,'Season 2'!AK$4:CN$104,11,0),"0"),
IFERROR(VLOOKUP(A64,'Season 3'!AK$4:CN$104,11,0),"0"),IFERROR(VLOOKUP(A64,'Season 4'!AK$4:CN$104,11,0),"0"),
IFERROR(VLOOKUP(A64,'Season 5'!AK$4:CN$104,11,0),"0"),IFERROR(VLOOKUP(A64,'Season 6'!AK$4:CN$104,11,0),"0"),
IFERROR(VLOOKUP(A64,'Season 7'!AK$4:CN$104,11,0),"0"),IFERROR(VLOOKUP(A64,'Season 8'!AK$4:CN$104,11,0),"0"),
IFERROR(VLOOKUP(A64,'Season 9'!AK$4:CN$104,11,0),"0"),IFERROR(VLOOKUP(A64,'Season 10'!AK$4:CN$104,11,0),"0"),
IFERROR(VLOOKUP(A64,'Season 11'!AK$4:CN$104,11,0),"0"),IFERROR(VLOOKUP(A64,'Season 12'!AK$4:CN$104,11,0),"0"),
IFERROR(VLOOKUP(A64,'Season 13'!AK$4:CN$104,11,0),"0"),IFERROR(VLOOKUP(A64,'Season 14'!AK$4:CN$104,11,0),"0"),IFERROR(VLOOKUP(A64,'Season 15'!AK$4:CN$104,11,0),"0"),)</f>
        <v>0</v>
      </c>
      <c r="K64" s="402">
        <f>SUM(IFERROR(VLOOKUP($A64,BI$3:BN$152,4,0),"0"),
IFERROR(VLOOKUP($A64,'Season 1'!AJ$4:CM$104,12,0),"0"),IFERROR(VLOOKUP($A64,'Season 2'!AK$4:CN$104,12,0),"0"),
IFERROR(VLOOKUP($A64,'Season 3'!AK$4:CN$104,12,0),"0"),IFERROR(VLOOKUP($A64,'Season 4'!AK$4:CN$104,12,0),"0"),
IFERROR(VLOOKUP($A64,'Season 5'!AK$4:CN$104,12,0),"0"),IFERROR(VLOOKUP($A64,'Season 6'!AK$4:CN$104,12,0),"0"),
IFERROR(VLOOKUP($A64,'Season 7'!AK$4:CN$104,12,0),"0"),IFERROR(VLOOKUP($A64,'Season 8'!AK$4:CN$104,12,0),"0"),
IFERROR(VLOOKUP($A64,'Season 9'!AK$4:CN$104,12,0),"0"),IFERROR(VLOOKUP($A64,'Season 10'!AK$4:CN$104,12,0),"0"),
IFERROR(VLOOKUP($A64,'Season 11'!AK$4:CN$104,12,0),"0"),IFERROR(VLOOKUP($A64,'Season 12'!AK$4:CN$104,12,0),"0"),
IFERROR(VLOOKUP($A64,'Season 13'!AK$4:CN$104,12,0),"0"),IFERROR(VLOOKUP($A64,'Season 14'!AK$4:CN$104,12,0),"0"),IFERROR(VLOOKUP(A64,'Season 15'!AK$4:CN$104,12,0),"0"),)</f>
        <v>0</v>
      </c>
      <c r="L64" s="403">
        <f>SUM(
IFERROR(VLOOKUP($A64,'Season 1'!AJ$4:CM$104,13,0),"0"),IFERROR(VLOOKUP($A64,'Season 2'!AK$4:CN$104,13,0),"0"),
IFERROR(VLOOKUP($A64,'Season 3'!AK$4:CN$104,13,0),"0"),IFERROR(VLOOKUP($A64,'Season 4'!AK$4:CN$104,13,0),"0"),
IFERROR(VLOOKUP($A64,'Season 5'!AK$4:CN$104,13,0),"0"),IFERROR(VLOOKUP($A64,'Season 6'!AK$4:CN$104,13,0),"0"),
IFERROR(VLOOKUP($A64,'Season 7'!AK$4:CN$104,13,0),"0"),IFERROR(VLOOKUP($A64,'Season 8'!AK$4:CN$104,13,0),"0"),
IFERROR(VLOOKUP($A64,'Season 9'!AK$4:CN$104,13,0),"0"),IFERROR(VLOOKUP($A64,'Season 10'!AK$4:CN$104,13,0),"0"),
IFERROR(VLOOKUP($A64,'Season 11'!AK$4:CN$104,13,0),"0"),IFERROR(VLOOKUP($A64,'Season 12'!AK$4:CN$104,13,0),"0"),
IFERROR(VLOOKUP($A64,'Season 13'!AK$4:CN$104,13,0),"0"),IFERROR(VLOOKUP($A64,'Season 14'!AK$4:CN$104,13,0),"0"),IFERROR(VLOOKUP(A64,'Season 15'!AK$4:CN$104,13,0),"0"),)</f>
        <v>0</v>
      </c>
      <c r="M64" s="398">
        <f>SUM(
IFERROR(VLOOKUP($A64,'Season 1'!AJ$4:CM$104,14,0),"0"),IFERROR(VLOOKUP($A64,'Season 2'!AK$4:CN$104,14,0),"0"),
IFERROR(VLOOKUP($A64,'Season 3'!AK$4:CN$104,14,0),"0"),IFERROR(VLOOKUP($A64,'Season 4'!AK$4:CN$104,14,0),"0"),
IFERROR(VLOOKUP($A64,'Season 5'!AK$4:CN$104,14,0),"0"),IFERROR(VLOOKUP($A64,'Season 6'!AK$4:CN$104,14,0),"0"),
IFERROR(VLOOKUP($A64,'Season 7'!AK$4:CN$104,14,0),"0"),IFERROR(VLOOKUP($A64,'Season 8'!AK$4:CN$104,14,0),"0"),
IFERROR(VLOOKUP($A64,'Season 9'!AK$4:CN$104,14,0),"0"),IFERROR(VLOOKUP($A64,'Season 10'!AK$4:CN$104,14,0),"0"),
IFERROR(VLOOKUP($A64,'Season 11'!AK$4:CN$104,14,0),"0"),IFERROR(VLOOKUP($A64,'Season 12'!AK$4:CN$104,14,0),"0"),
IFERROR(VLOOKUP($A64,'Season 13'!AK$4:CN$104,14,0),"0"),IFERROR(VLOOKUP($A64,'Season 14'!AK$4:CN$104,14,0),"0"),IFERROR(VLOOKUP(A64,'Season 15'!AK$4:CN$104,14,0),"0"),)</f>
        <v>0</v>
      </c>
      <c r="N64" s="518">
        <f>SUM(
IFERROR(VLOOKUP($A64,'Season 1'!AJ$4:CM$104,15,0),"0"),IFERROR(VLOOKUP($A64,'Season 2'!AK$4:CN$104,15,0),"0"),
IFERROR(VLOOKUP($A64,'Season 3'!AK$4:CN$104,15,0),"0"),IFERROR(VLOOKUP($A64,'Season 4'!AK$4:CN$104,15,0),"0"),
IFERROR(VLOOKUP($A64,'Season 5'!AK$4:CN$104,15,0),"0"),IFERROR(VLOOKUP($A64,'Season 6'!AK$4:CN$104,15,0),"0"),
IFERROR(VLOOKUP($A64,'Season 7'!AK$4:CN$104,15,0),"0"),IFERROR(VLOOKUP($A64,'Season 8'!AK$4:CN$104,15,0),"0"),
IFERROR(VLOOKUP($A64,'Season 9'!AK$4:CN$104,15,0),"0"),IFERROR(VLOOKUP($A64,'Season 10'!AK$4:CN$104,15,0),"0"),
IFERROR(VLOOKUP($A64,'Season 11'!AK$4:CN$104,15,0),"0"),IFERROR(VLOOKUP($A64,'Season 12'!AK$4:CN$104,15,0),"0"),
IFERROR(VLOOKUP($A64,'Season 13'!AK$4:CN$104,15,0),"0"),IFERROR(VLOOKUP($A64,'Season 14'!AK$4:CN$104,15,0),"0"),IFERROR(VLOOKUP(A64,'Season 15'!AK$4:CN$104,15,0),"0"),)</f>
        <v>0</v>
      </c>
      <c r="O64" s="21">
        <f>SUM(
IFERROR(VLOOKUP($A64,'Season 1'!AJ$4:CM$104,16,0),"0"),IFERROR(VLOOKUP($A64,'Season 2'!AK$4:CN$104,16,0),"0"),
IFERROR(VLOOKUP($A64,'Season 3'!AK$4:CN$104,16,0),"0"),IFERROR(VLOOKUP($A64,'Season 4'!AK$4:CN$104,16,0),"0"),
IFERROR(VLOOKUP($A64,'Season 5'!AK$4:CN$104,16,0),"0"),IFERROR(VLOOKUP($A64,'Season 6'!AK$4:CN$104,16,0),"0"),
IFERROR(VLOOKUP($A64,'Season 7'!AK$4:CN$104,16,0),"0"),IFERROR(VLOOKUP($A64,'Season 8'!AK$4:CN$104,16,0),"0"),
IFERROR(VLOOKUP($A64,'Season 9'!AK$4:CN$104,16,0),"0"),IFERROR(VLOOKUP($A64,'Season 10'!AK$4:CN$104,16,0),"0"),
IFERROR(VLOOKUP($A64,'Season 11'!AK$4:CN$104,16,0),"0"),IFERROR(VLOOKUP($A64,'Season 12'!AK$4:CN$104,16,0),"0"),
IFERROR(VLOOKUP($A64,'Season 13'!AK$4:CN$104,16,0),"0"),IFERROR(VLOOKUP($A64,'Season 14'!AK$4:CN$104,16,0),"0"),IFERROR(VLOOKUP(A64,'Season 15'!AK$4:CN$104,16,0),"0"),)</f>
        <v>0</v>
      </c>
      <c r="P64" s="402">
        <f>SUM(
IFERROR(VLOOKUP($A64,'Season 1'!AJ$4:CM$104,17,0),"0"),IFERROR(VLOOKUP($A64,'Season 2'!AK$4:CN$104,17,0),"0"),
IFERROR(VLOOKUP($A64,'Season 3'!AK$4:CN$104,17,0),"0"),IFERROR(VLOOKUP($A64,'Season 4'!AK$4:CN$104,17,0),"0"),
IFERROR(VLOOKUP($A64,'Season 5'!AK$4:CN$104,17,0),"0"),IFERROR(VLOOKUP($A64,'Season 6'!AK$4:CN$104,17,0),"0"),
IFERROR(VLOOKUP($A64,'Season 7'!AK$4:CN$104,17,0),"0"),IFERROR(VLOOKUP($A64,'Season 8'!AK$4:CN$104,17,0),"0"),
IFERROR(VLOOKUP($A64,'Season 9'!AK$4:CN$104,17,0),"0"),IFERROR(VLOOKUP($A64,'Season 10'!AK$4:CN$104,17,0),"0"),
IFERROR(VLOOKUP($A64,'Season 11'!AK$4:CN$104,17,0),"0"),IFERROR(VLOOKUP($A64,'Season 12'!AK$4:CN$104,17,0),"0"),
IFERROR(VLOOKUP($A64,'Season 13'!AK$4:CN$104,17,0),"0"),IFERROR(VLOOKUP($A64,'Season 14'!AK$4:CN$104,17,0),"0"),IFERROR(VLOOKUP(A64,'Season 15'!AK$4:CN$104,17,0),"0"),)</f>
        <v>0</v>
      </c>
      <c r="Q64" s="403">
        <f>SUM(
IFERROR(VLOOKUP($A64,'Season 1'!AJ$4:CM$104,18,0),"0"),IFERROR(VLOOKUP($A64,'Season 2'!AK$4:CN$104,18,0),"0"),
IFERROR(VLOOKUP($A64,'Season 3'!AK$4:CN$104,18,0),"0"),IFERROR(VLOOKUP($A64,'Season 4'!AK$4:CN$104,18,0),"0"),
IFERROR(VLOOKUP($A64,'Season 5'!AK$4:CN$104,18,0),"0"),IFERROR(VLOOKUP($A64,'Season 6'!AK$4:CN$104,18,0),"0"),
IFERROR(VLOOKUP($A64,'Season 7'!AK$4:CN$104,18,0),"0"),IFERROR(VLOOKUP($A64,'Season 8'!AK$4:CN$104,18,0),"0"),
IFERROR(VLOOKUP($A64,'Season 9'!AK$4:CN$104,18,0),"0"),IFERROR(VLOOKUP($A64,'Season 10'!AK$4:CN$104,18,0),"0"),
IFERROR(VLOOKUP($A64,'Season 11'!AK$4:CN$104,18,0),"0"),IFERROR(VLOOKUP($A64,'Season 12'!AK$4:CN$104,18,0),"0"),
IFERROR(VLOOKUP($A64,'Season 13'!AK$4:CN$104,18,0),"0"),IFERROR(VLOOKUP($A64,'Season 14'!AK$4:CN$104,18,0),"0"),IFERROR(VLOOKUP(A64,'Season 15'!AK$4:CN$104,18,0),"0"),)</f>
        <v>0</v>
      </c>
      <c r="R64" s="398">
        <f>SUM(
IFERROR(VLOOKUP($A64,'Season 1'!AJ$4:CM$104,19,0),"0"),IFERROR(VLOOKUP($A64,'Season 2'!AK$4:CN$104,19,0),"0"),
IFERROR(VLOOKUP($A64,'Season 3'!AK$4:CN$104,19,0),"0"),IFERROR(VLOOKUP($A64,'Season 4'!AK$4:CN$104,19,0),"0"),
IFERROR(VLOOKUP($A64,'Season 5'!AK$4:CN$104,19,0),"0"),IFERROR(VLOOKUP($A64,'Season 6'!AK$4:CN$104,19,0),"0"),
IFERROR(VLOOKUP($A64,'Season 7'!AK$4:CN$104,19,0),"0"),IFERROR(VLOOKUP($A64,'Season 8'!AK$4:CN$104,19,0),"0"),
IFERROR(VLOOKUP($A64,'Season 9'!AK$4:CN$104,19,0),"0"),IFERROR(VLOOKUP($A64,'Season 10'!AK$4:CN$104,19,0),"0"),
IFERROR(VLOOKUP($A64,'Season 11'!AK$4:CN$104,19,0),"0"),IFERROR(VLOOKUP($A64,'Season 12'!AK$4:CN$104,19,0),"0"),
IFERROR(VLOOKUP($A64,'Season 13'!AK$4:CN$104,19,0),"0"),IFERROR(VLOOKUP($A64,'Season 14'!AK$4:CN$104,19,0),"0"),IFERROR(VLOOKUP(A64,'Season 15'!AK$4:CN$104,19,0),"0"),)</f>
        <v>0</v>
      </c>
      <c r="S64" s="518">
        <f>SUM(
IFERROR(VLOOKUP($A64,'Season 1'!AJ$4:CM$104,20,0),"0"),IFERROR(VLOOKUP($A64,'Season 2'!AK$4:CN$104,20,0),"0"),
IFERROR(VLOOKUP($A64,'Season 3'!AK$4:CN$104,20,0),"0"),IFERROR(VLOOKUP($A64,'Season 4'!AK$4:CN$104,20,0),"0"),
IFERROR(VLOOKUP($A64,'Season 5'!AK$4:CN$104,20,0),"0"),IFERROR(VLOOKUP($A64,'Season 6'!AK$4:CN$104,20,0),"0"),
IFERROR(VLOOKUP($A64,'Season 7'!AK$4:CN$104,20,0),"0"),IFERROR(VLOOKUP($A64,'Season 8'!AK$4:CN$104,20,0),"0"),
IFERROR(VLOOKUP($A64,'Season 9'!AK$4:CN$104,20,0),"0"),IFERROR(VLOOKUP($A64,'Season 10'!AK$4:CN$104,20,0),"0"),
IFERROR(VLOOKUP($A64,'Season 11'!AK$4:CN$104,20,0),"0"),IFERROR(VLOOKUP($A64,'Season 12'!AK$4:CN$104,20,0),"0"),
IFERROR(VLOOKUP($A64,'Season 13'!AK$4:CN$104,20,0),"0"),IFERROR(VLOOKUP($A64,'Season 14'!AK$4:CN$104,20,0),"0"),IFERROR(VLOOKUP(A64,'Season 15'!AK$4:CN$104,20,0),"0"),)</f>
        <v>0</v>
      </c>
      <c r="T64" s="21">
        <f>SUM(
IFERROR(VLOOKUP($A64,'Season 1'!AJ$4:CM$104,21,0),"0"),IFERROR(VLOOKUP($A64,'Season 2'!AK$4:CN$104,21,0),"0"),
IFERROR(VLOOKUP($A64,'Season 3'!AK$4:CN$104,21,0),"0"),IFERROR(VLOOKUP($A64,'Season 4'!AK$4:CN$104,21,0),"0"),
IFERROR(VLOOKUP($A64,'Season 5'!AK$4:CN$104,21,0),"0"),IFERROR(VLOOKUP($A64,'Season 6'!AK$4:CN$104,21,0),"0"),
IFERROR(VLOOKUP($A64,'Season 7'!AK$4:CN$104,21,0),"0"),IFERROR(VLOOKUP($A64,'Season 8'!AK$4:CN$104,21,0),"0"),
IFERROR(VLOOKUP($A64,'Season 9'!AK$4:CN$104,21,0),"0"),IFERROR(VLOOKUP($A64,'Season 10'!AK$4:CN$104,21,0),"0"),
IFERROR(VLOOKUP($A64,'Season 11'!AK$4:CN$104,21,0),"0"),IFERROR(VLOOKUP($A64,'Season 12'!AK$4:CN$104,21,0),"0"),
IFERROR(VLOOKUP($A64,'Season 13'!AK$4:CN$104,21,0),"0"),IFERROR(VLOOKUP($A64,'Season 14'!AK$4:CN$104,21,0),"0"),IFERROR(VLOOKUP(A64,'Season 15'!AK$4:CN$104,21,0),"0"),)</f>
        <v>0</v>
      </c>
      <c r="U64" s="402">
        <f>SUM(
IFERROR(VLOOKUP($A64,'Season 1'!AJ$4:CM$104,22,0),"0"),IFERROR(VLOOKUP($A64,'Season 2'!AK$4:CN$104,22,0),"0"),
IFERROR(VLOOKUP($A64,'Season 3'!AK$4:CN$104,22,0),"0"),IFERROR(VLOOKUP($A64,'Season 4'!AK$4:CN$104,22,0),"0"),
IFERROR(VLOOKUP($A64,'Season 5'!AK$4:CN$104,22,0),"0"),IFERROR(VLOOKUP($A64,'Season 6'!AK$4:CN$104,22,0),"0"),
IFERROR(VLOOKUP($A64,'Season 7'!AK$4:CN$104,22,0),"0"),IFERROR(VLOOKUP($A64,'Season 8'!AK$4:CN$104,22,0),"0"),
IFERROR(VLOOKUP($A64,'Season 9'!AK$4:CN$104,22,0),"0"),IFERROR(VLOOKUP($A64,'Season 10'!AK$4:CN$104,22,0),"0"),
IFERROR(VLOOKUP($A64,'Season 11'!AK$4:CN$104,22,0),"0"),IFERROR(VLOOKUP($A64,'Season 12'!AK$4:CN$104,22,0),"0"),
IFERROR(VLOOKUP($A64,'Season 13'!AK$4:CN$104,22,0),"0"),IFERROR(VLOOKUP($A64,'Season 14'!AK$4:CN$104,22,0),"0"),IFERROR(VLOOKUP(A64,'Season 15'!AK$4:CN$104,22,0),"0"),)</f>
        <v>0</v>
      </c>
      <c r="V64" s="403">
        <f>SUM(
IFERROR(VLOOKUP($A64,'Season 1'!AJ$4:CM$104,23,0),"0"),IFERROR(VLOOKUP($A64,'Season 2'!AK$4:CN$104,23,0),"0"),
IFERROR(VLOOKUP($A64,'Season 3'!AK$4:CN$104,23,0),"0"),IFERROR(VLOOKUP($A64,'Season 4'!AK$4:CN$104,23,0),"0"),
IFERROR(VLOOKUP($A64,'Season 5'!AK$4:CN$104,23,0),"0"),IFERROR(VLOOKUP($A64,'Season 6'!AK$4:CN$104,23,0),"0"),
IFERROR(VLOOKUP($A64,'Season 7'!AK$4:CN$104,23,0),"0"),IFERROR(VLOOKUP($A64,'Season 8'!AK$4:CN$104,23,0),"0"),
IFERROR(VLOOKUP($A64,'Season 9'!AK$4:CN$104,23,0),"0"),IFERROR(VLOOKUP($A64,'Season 10'!AK$4:CN$104,23,0),"0"),
IFERROR(VLOOKUP($A64,'Season 11'!AK$4:CN$104,23,0),"0"),IFERROR(VLOOKUP($A64,'Season 12'!AK$4:CN$104,23,0),"0"),
IFERROR(VLOOKUP($A64,'Season 13'!AK$4:CN$104,23,0),"0"),IFERROR(VLOOKUP($A64,'Season 14'!AK$4:CN$104,23,0),"0"),IFERROR(VLOOKUP($A64,'Season 15'!AK$4:CN$104,23,0),"0"),)</f>
        <v>0</v>
      </c>
      <c r="W64" s="398">
        <f>SUM(
IFERROR(VLOOKUP($A64,'Season 1'!AJ$4:CM$104,24,0),"0"),IFERROR(VLOOKUP($A64,'Season 2'!AK$4:CN$104,24,0),"0"),
IFERROR(VLOOKUP($A64,'Season 3'!AK$4:CN$104,24,0),"0"),IFERROR(VLOOKUP($A64,'Season 4'!AK$4:CN$104,24,0),"0"),
IFERROR(VLOOKUP($A64,'Season 5'!AK$4:CN$104,24,0),"0"),IFERROR(VLOOKUP($A64,'Season 6'!AK$4:CN$104,24,0),"0"),
IFERROR(VLOOKUP($A64,'Season 7'!AK$4:CN$104,24,0),"0"),IFERROR(VLOOKUP($A64,'Season 8'!AK$4:CN$104,24,0),"0"),
IFERROR(VLOOKUP($A64,'Season 9'!AK$4:CN$104,24,0),"0"),IFERROR(VLOOKUP($A64,'Season 10'!AK$4:CN$104,24,0),"0"),
IFERROR(VLOOKUP($A64,'Season 11'!AK$4:CN$104,24,0),"0"),IFERROR(VLOOKUP($A64,'Season 12'!AK$4:CN$104,24,0),"0"),
IFERROR(VLOOKUP($A64,'Season 13'!AK$4:CN$104,24,0),"0"),IFERROR(VLOOKUP($A64,'Season 14'!AK$4:CN$104,24,0),"0"),IFERROR(VLOOKUP($A64,'Season 15'!AK$4:CN$104,24,0),"0"),)</f>
        <v>0</v>
      </c>
      <c r="X64" s="518">
        <f>SUM(
IFERROR(VLOOKUP($A64,'Season 1'!AJ$4:CM$104,25,0),"0"),IFERROR(VLOOKUP($A64,'Season 2'!AK$4:CN$104,25,0),"0"),
IFERROR(VLOOKUP($A64,'Season 3'!AK$4:CN$104,25,0),"0"),IFERROR(VLOOKUP($A64,'Season 4'!AK$4:CN$104,25,0),"0"),
IFERROR(VLOOKUP($A64,'Season 5'!AK$4:CN$104,25,0),"0"),IFERROR(VLOOKUP($A64,'Season 6'!AK$4:CN$104,25,0),"0"),
IFERROR(VLOOKUP($A64,'Season 7'!AK$4:CN$104,25,0),"0"),IFERROR(VLOOKUP($A64,'Season 8'!AK$4:CN$104,25,0),"0"),
IFERROR(VLOOKUP($A64,'Season 9'!AK$4:CN$104,25,0),"0"),IFERROR(VLOOKUP($A64,'Season 10'!AK$4:CN$104,25,0),"0"),
IFERROR(VLOOKUP($A64,'Season 11'!AK$4:CN$104,25,0),"0"),IFERROR(VLOOKUP($A64,'Season 12'!AK$4:CN$104,25,0),"0"),
IFERROR(VLOOKUP($A64,'Season 13'!AK$4:CN$104,25,0),"0"),IFERROR(VLOOKUP($A64,'Season 14'!AK$4:CN$104,25,0),"0"),IFERROR(VLOOKUP($A64,'Season 15'!AK$4:CN$104,25,0),"0"),)</f>
        <v>0</v>
      </c>
      <c r="Y64" s="21">
        <f>SUM(
IFERROR(VLOOKUP($A64,'Season 1'!AJ$4:CM$104,26,0),"0"),IFERROR(VLOOKUP($A64,'Season 2'!AK$4:CN$104,26,0),"0"),
IFERROR(VLOOKUP($A64,'Season 3'!AK$4:CN$104,26,0),"0"),IFERROR(VLOOKUP($A64,'Season 4'!AK$4:CN$104,26,0),"0"),
IFERROR(VLOOKUP($A64,'Season 5'!AK$4:CN$104,26,0),"0"),IFERROR(VLOOKUP($A64,'Season 6'!AK$4:CN$104,26,0),"0"),
IFERROR(VLOOKUP($A64,'Season 7'!AK$4:CN$104,26,0),"0"),IFERROR(VLOOKUP($A64,'Season 8'!AK$4:CN$104,26,0),"0"),
IFERROR(VLOOKUP($A64,'Season 9'!AK$4:CN$104,26,0),"0"),IFERROR(VLOOKUP($A64,'Season 10'!AK$4:CN$104,26,0),"0"),
IFERROR(VLOOKUP($A64,'Season 11'!AK$4:CN$104,26,0),"0"),IFERROR(VLOOKUP($A64,'Season 12'!AK$4:CN$104,26,0),"0"),
IFERROR(VLOOKUP($A64,'Season 13'!AK$4:CN$104,26,0),"0"),IFERROR(VLOOKUP($A64,'Season 14'!AK$4:CN$104,26,0),"0"),IFERROR(VLOOKUP($A64,'Season 15'!AK$4:CN$104,26,0),"0"),)</f>
        <v>0</v>
      </c>
      <c r="Z64" s="402">
        <f>SUM(
IFERROR(VLOOKUP($A64,'Season 1'!AJ$4:CM$104,27,0),"0"),IFERROR(VLOOKUP($A64,'Season 2'!AK$4:CN$104,27,0),"0"),
IFERROR(VLOOKUP($A64,'Season 3'!AK$4:CN$104,27,0),"0"),IFERROR(VLOOKUP($A64,'Season 4'!AK$4:CN$104,27,0),"0"),
IFERROR(VLOOKUP($A64,'Season 5'!AK$4:CN$104,27,0),"0"),IFERROR(VLOOKUP($A64,'Season 6'!AK$4:CN$104,27,0),"0"),
IFERROR(VLOOKUP($A64,'Season 7'!AK$4:CN$104,27,0),"0"),IFERROR(VLOOKUP($A64,'Season 8'!AK$4:CN$104,27,0),"0"),
IFERROR(VLOOKUP($A64,'Season 9'!AK$4:CN$104,27,0),"0"),IFERROR(VLOOKUP($A64,'Season 10'!AK$4:CN$104,27,0),"0"),
IFERROR(VLOOKUP($A64,'Season 11'!AK$4:CN$104,27,0),"0"),IFERROR(VLOOKUP($A64,'Season 12'!AK$4:CN$104,27,0),"0"),
IFERROR(VLOOKUP($A64,'Season 13'!AK$4:CN$104,27,0),"0"),IFERROR(VLOOKUP($A64,'Season 14'!AK$4:CN$104,27,0),"0"),IFERROR(VLOOKUP($A64,'Season 15'!AK$4:CN$104,27,0),"0"),)</f>
        <v>0</v>
      </c>
      <c r="AA64" s="403">
        <f>SUM(
IFERROR(VLOOKUP($A64,'Season 1'!AJ$4:CM$104,28,0),"0"),IFERROR(VLOOKUP($A64,'Season 2'!AK$4:CN$104,28,0),"0"),
IFERROR(VLOOKUP($A64,'Season 3'!AK$4:CN$104,28,0),"0"),IFERROR(VLOOKUP($A64,'Season 4'!AK$4:CN$104,28,0),"0"),
IFERROR(VLOOKUP($A64,'Season 5'!AK$4:CN$104,28,0),"0"),IFERROR(VLOOKUP($A64,'Season 6'!AK$4:CN$104,28,0),"0"),
IFERROR(VLOOKUP($A64,'Season 7'!AK$4:CN$104,28,0),"0"),IFERROR(VLOOKUP($A64,'Season 8'!AK$4:CN$104,28,0),"0"),
IFERROR(VLOOKUP($A64,'Season 9'!AK$4:CN$104,28,0),"0"),IFERROR(VLOOKUP($A64,'Season 10'!AK$4:CN$104,28,0),"0"),
IFERROR(VLOOKUP($A64,'Season 11'!AK$4:CN$104,28,0),"0"),IFERROR(VLOOKUP($A64,'Season 12'!AK$4:CN$104,28,0),"0"),
IFERROR(VLOOKUP($A64,'Season 13'!AK$4:CN$104,28,0),"0"),IFERROR(VLOOKUP($A64,'Season 14'!AK$4:CN$104,28,0),"0"),IFERROR(VLOOKUP($A64,'Season 15'!AK$4:CN$104,28,0),"0"),)</f>
        <v>0</v>
      </c>
      <c r="AB64" s="398">
        <f>SUM(
IFERROR(VLOOKUP($A64,'Season 1'!AJ$4:CM$104,29,0),"0"),IFERROR(VLOOKUP($A64,'Season 2'!AK$4:CN$104,29,0),"0"),
IFERROR(VLOOKUP($A64,'Season 3'!AK$4:CN$104,29,0),"0"),IFERROR(VLOOKUP($A64,'Season 4'!AK$4:CN$104,29,0),"0"),
IFERROR(VLOOKUP($A64,'Season 5'!AK$4:CN$104,29,0),"0"),IFERROR(VLOOKUP($A64,'Season 6'!AK$4:CN$104,29,0),"0"),
IFERROR(VLOOKUP($A64,'Season 7'!AK$4:CN$104,29,0),"0"),IFERROR(VLOOKUP($A64,'Season 8'!AK$4:CN$104,29,0),"0"),
IFERROR(VLOOKUP($A64,'Season 9'!AK$4:CN$104,29,0),"0"),IFERROR(VLOOKUP($A64,'Season 10'!AK$4:CN$104,29,0),"0"),
IFERROR(VLOOKUP($A64,'Season 11'!AK$4:CN$104,29,0),"0"),IFERROR(VLOOKUP($A64,'Season 12'!AK$4:CN$104,29,0),"0"),
IFERROR(VLOOKUP($A64,'Season 13'!AK$4:CN$104,29,0),"0"),IFERROR(VLOOKUP($A64,'Season 14'!AK$4:CN$104,29,0),"0"),IFERROR(VLOOKUP($A64,'Season 15'!AK$4:CN$104,29,0),"0"),)</f>
        <v>0</v>
      </c>
      <c r="AC64" s="518">
        <f>SUM(
IFERROR(VLOOKUP($A64,'Season 1'!AJ$4:CM$104,30,0),"0"),IFERROR(VLOOKUP($A64,'Season 2'!AK$4:CN$104,30,0),"0"),
IFERROR(VLOOKUP($A64,'Season 3'!AK$4:CN$104,30,0),"0"),IFERROR(VLOOKUP($A64,'Season 4'!AK$4:CN$104,30,0),"0"),
IFERROR(VLOOKUP($A64,'Season 5'!AK$4:CN$104,30,0),"0"),IFERROR(VLOOKUP($A64,'Season 6'!AK$4:CN$104,30,0),"0"),
IFERROR(VLOOKUP($A64,'Season 7'!AK$4:CN$104,30,0),"0"),IFERROR(VLOOKUP($A64,'Season 8'!AK$4:CN$104,30,0),"0"),
IFERROR(VLOOKUP($A64,'Season 9'!AK$4:CN$104,30,0),"0"),IFERROR(VLOOKUP($A64,'Season 10'!AK$4:CN$104,30,0),"0"),
IFERROR(VLOOKUP($A64,'Season 11'!AK$4:CN$104,30,0),"0"),IFERROR(VLOOKUP($A64,'Season 12'!AK$4:CN$104,30,0),"0"),
IFERROR(VLOOKUP($A64,'Season 13'!AK$4:CN$104,30,0),"0"),IFERROR(VLOOKUP($A64,'Season 14'!AK$4:CN$104,30,0),"0"),IFERROR(VLOOKUP($A64,'Season 15'!AK$4:CN$104,30,0),"0"),)</f>
        <v>0</v>
      </c>
      <c r="AD64" s="21">
        <f>SUM(
IFERROR(VLOOKUP($A64,'Season 1'!AJ$4:CM$104,31,0),"0"),IFERROR(VLOOKUP($A64,'Season 2'!AK$4:CN$104,31,0),"0"),
IFERROR(VLOOKUP($A64,'Season 3'!AK$4:CN$104,31,0),"0"),IFERROR(VLOOKUP($A64,'Season 4'!AK$4:CN$104,31,0),"0"),
IFERROR(VLOOKUP($A64,'Season 5'!AK$4:CN$104,31,0),"0"),IFERROR(VLOOKUP($A64,'Season 6'!AK$4:CN$104,31,0),"0"),
IFERROR(VLOOKUP($A64,'Season 7'!AK$4:CN$104,31,0),"0"),IFERROR(VLOOKUP($A64,'Season 8'!AK$4:CN$104,31,0),"0"),
IFERROR(VLOOKUP($A64,'Season 9'!AK$4:CN$104,31,0),"0"),IFERROR(VLOOKUP($A64,'Season 10'!AK$4:CN$104,31,0),"0"),
IFERROR(VLOOKUP($A64,'Season 11'!AK$4:CN$104,31,0),"0"),IFERROR(VLOOKUP($A64,'Season 12'!AK$4:CN$104,31,0),"0"),
IFERROR(VLOOKUP($A64,'Season 13'!AK$4:CN$104,31,0),"0"),IFERROR(VLOOKUP($A64,'Season 14'!AK$4:CN$104,31,0),"0"),IFERROR(VLOOKUP($A64,'Season 15'!AK$4:CN$104,31,0),"0"),)</f>
        <v>0</v>
      </c>
      <c r="AE64" s="402">
        <f>SUM(
IFERROR(VLOOKUP($A64,'Season 1'!AJ$4:CM$104,32,0),"0"),IFERROR(VLOOKUP($A64,'Season 2'!AK$4:CN$104,32,0),"0"),
IFERROR(VLOOKUP($A64,'Season 3'!AK$4:CN$104,32,0),"0"),IFERROR(VLOOKUP($A64,'Season 4'!AK$4:CN$104,32,0),"0"),
IFERROR(VLOOKUP($A64,'Season 5'!AK$4:CN$104,32,0),"0"),IFERROR(VLOOKUP($A64,'Season 6'!AK$4:CN$104,32,0),"0"),
IFERROR(VLOOKUP($A64,'Season 7'!AK$4:CN$104,32,0),"0"),IFERROR(VLOOKUP($A64,'Season 8'!AK$4:CN$104,32,0),"0"),
IFERROR(VLOOKUP($A64,'Season 9'!AK$4:CN$104,32,0),"0"),IFERROR(VLOOKUP($A64,'Season 10'!AK$4:CN$104,32,0),"0"),
IFERROR(VLOOKUP($A64,'Season 11'!AK$4:CN$104,32,0),"0"),IFERROR(VLOOKUP($A64,'Season 12'!AK$4:CN$104,32,0),"0"),
IFERROR(VLOOKUP($A64,'Season 13'!AK$4:CN$104,32,0),"0"),IFERROR(VLOOKUP($A64,'Season 14'!AK$4:CN$104,32,0),"0"),IFERROR(VLOOKUP($A64,'Season 15'!AK$4:CN$104,32,0),"0"),)</f>
        <v>0</v>
      </c>
      <c r="AF64" s="403">
        <f>SUM(IFERROR(VLOOKUP($A64,'Season 2'!AK$4:CN$104,33,0),"0"),
IFERROR(VLOOKUP($A64,'Season 3'!AK$4:CN$104,33,0),"0"),IFERROR(VLOOKUP($A64,'Season 4'!AK$4:CN$104,33,0),"0"),
IFERROR(VLOOKUP($A64,'Season 5'!AK$4:CN$104,33,0),"0"),IFERROR(VLOOKUP($A64,'Season 6'!AK$4:CN$104,33,0),"0"),
IFERROR(VLOOKUP($A64,'Season 7'!AK$4:CN$104,33,0),"0"),IFERROR(VLOOKUP($A64,'Season 8'!AK$4:CN$104,33,0),"0"),
IFERROR(VLOOKUP($A64,'Season 9'!AK$4:CN$104,33,0),"0"),IFERROR(VLOOKUP($A64,'Season 10'!AK$4:CN$104,33,0),"0"),
IFERROR(VLOOKUP($A64,'Season 11'!AK$4:CN$104,33,0),"0"),IFERROR(VLOOKUP($A64,'Season 12'!AK$4:CN$104,33,0),"0"),
IFERROR(VLOOKUP($A64,'Season 13'!AK$4:CN$104,33,0),"0"),IFERROR(VLOOKUP($A64,'Season 14'!AK$4:CN$104,33,0),"0"),IFERROR(VLOOKUP($A64,'Season 15'!AK$4:CN$104,33,0),"0"),)</f>
        <v>0</v>
      </c>
      <c r="AG64" s="398">
        <f>SUM(IFERROR(VLOOKUP($A64,'Season 2'!AK$4:CN$104,34,0),"0"),
IFERROR(VLOOKUP($A64,'Season 3'!AK$4:CN$104,34,0),"0"),IFERROR(VLOOKUP($A64,'Season 4'!AK$4:CN$104,34,0),"0"),
IFERROR(VLOOKUP($A64,'Season 5'!AK$4:CN$104,34,0),"0"),IFERROR(VLOOKUP($A64,'Season 6'!AK$4:CN$104,34,0),"0"),
IFERROR(VLOOKUP($A64,'Season 7'!AK$4:CN$104,34,0),"0"),IFERROR(VLOOKUP($A64,'Season 8'!AK$4:CN$104,34,0),"0"),
IFERROR(VLOOKUP($A64,'Season 9'!AK$4:CN$104,34,0),"0"),IFERROR(VLOOKUP($A64,'Season 10'!AK$4:CN$104,34,0),"0"),
IFERROR(VLOOKUP($A64,'Season 11'!AK$4:CN$104,34,0),"0"),IFERROR(VLOOKUP($A64,'Season 12'!AK$4:CN$104,34,0),"0"),
IFERROR(VLOOKUP($A64,'Season 13'!AK$4:CN$104,34,0),"0"),IFERROR(VLOOKUP($A64,'Season 14'!AK$4:CN$104,34,0),"0"),IFERROR(VLOOKUP($A64,'Season 15'!AK$4:CN$104,34,0),"0"),)</f>
        <v>0</v>
      </c>
      <c r="AH64" s="518">
        <f>SUM(IFERROR(VLOOKUP($A64,'Season 2'!AK$4:CN$104,35,0),"0"),
IFERROR(VLOOKUP($A64,'Season 3'!AK$4:CN$104,35,0),"0"),IFERROR(VLOOKUP($A64,'Season 4'!AK$4:CN$104,35,0),"0"),
IFERROR(VLOOKUP($A64,'Season 5'!AK$4:CN$104,35,0),"0"),IFERROR(VLOOKUP($A64,'Season 6'!AK$4:CN$104,35,0),"0"),
IFERROR(VLOOKUP($A64,'Season 7'!AK$4:CN$104,35,0),"0"),IFERROR(VLOOKUP($A64,'Season 8'!AK$4:CN$104,35,0),"0"),
IFERROR(VLOOKUP($A64,'Season 9'!AK$4:CN$104,35,0),"0"),IFERROR(VLOOKUP($A64,'Season 10'!AK$4:CN$104,35,0),"0"),
IFERROR(VLOOKUP($A64,'Season 11'!AK$4:CN$104,35,0),"0"),IFERROR(VLOOKUP($A64,'Season 12'!AK$4:CN$104,35,0),"0"),
IFERROR(VLOOKUP($A64,'Season 13'!AK$4:CN$104,35,0),"0"),IFERROR(VLOOKUP($A64,'Season 14'!AK$4:CN$104,35,0),"0"),IFERROR(VLOOKUP($A64,'Season 15'!AK$4:CN$104,35,0),"0"),)</f>
        <v>0</v>
      </c>
      <c r="AI64" s="21">
        <f>SUM(IFERROR(VLOOKUP($A64,'Season 2'!AK$4:CN$104,36,0),"0"),
IFERROR(VLOOKUP($A64,'Season 3'!AK$4:CN$104,36,0),"0"),IFERROR(VLOOKUP($A64,'Season 4'!AK$4:CN$104,36,0),"0"),
IFERROR(VLOOKUP($A64,'Season 5'!AK$4:CN$104,36,0),"0"),IFERROR(VLOOKUP($A64,'Season 6'!AK$4:CN$104,36,0),"0"),
IFERROR(VLOOKUP($A64,'Season 7'!AK$4:CN$104,36,0),"0"),IFERROR(VLOOKUP($A64,'Season 8'!AK$4:CN$104,36,0),"0"),
IFERROR(VLOOKUP($A64,'Season 9'!AK$4:CN$104,36,0),"0"),IFERROR(VLOOKUP($A64,'Season 10'!AK$4:CN$104,36,0),"0"),
IFERROR(VLOOKUP($A64,'Season 11'!AK$4:CN$104,36,0),"0"),IFERROR(VLOOKUP($A64,'Season 12'!AK$4:CN$104,36,0),"0"),
IFERROR(VLOOKUP($A64,'Season 13'!AK$4:CN$104,36,0),"0"),IFERROR(VLOOKUP($A64,'Season 14'!AK$4:CN$104,36,0),"0"),IFERROR(VLOOKUP($A64,'Season 15'!AK$4:CN$104,36,0),"0"),)</f>
        <v>0</v>
      </c>
      <c r="AJ64" s="402">
        <f>SUM(IFERROR(VLOOKUP($A64,'Season 2'!AK$4:CN$104,37,0),"0"),
IFERROR(VLOOKUP($A64,'Season 3'!AK$4:CN$104,37,0),"0"),IFERROR(VLOOKUP($A64,'Season 4'!AK$4:CN$104,37,0),"0"),
IFERROR(VLOOKUP($A64,'Season 5'!AK$4:CN$104,37,0),"0"),IFERROR(VLOOKUP($A64,'Season 6'!AK$4:CN$104,37,0),"0"),
IFERROR(VLOOKUP($A64,'Season 7'!AK$4:CN$104,37,0),"0"),IFERROR(VLOOKUP($A64,'Season 8'!AK$4:CN$104,37,0),"0"),
IFERROR(VLOOKUP($A64,'Season 9'!AK$4:CN$104,37,0),"0"),IFERROR(VLOOKUP($A64,'Season 10'!AK$4:CN$104,37,0),"0"),
IFERROR(VLOOKUP($A64,'Season 11'!AK$4:CN$104,37,0),"0"),IFERROR(VLOOKUP($A64,'Season 12'!AK$4:CN$104,37,0),"0"),
IFERROR(VLOOKUP($A64,'Season 13'!AK$4:CN$104,37,0),"0"),IFERROR(VLOOKUP($A64,'Season 14'!AK$4:CN$104,37,0),"0"),IFERROR(VLOOKUP($A64,'Season 15'!AK$4:CN$104,37,0),"0"),)</f>
        <v>0</v>
      </c>
      <c r="AK64" s="403">
        <f>SUM(IFERROR(VLOOKUP($A64,'Season 1'!AJ$4:CM$104,33,0),"0"),IFERROR(VLOOKUP($A64,'Season 2'!AK$4:CN$104,38,0),"0"),
IFERROR(VLOOKUP($A64,'Season 3'!AK$4:CN$104,38,0),"0"),IFERROR(VLOOKUP($A64,'Season 4'!AK$4:CN$104,38,0),"0"),
IFERROR(VLOOKUP($A64,'Season 5'!AK$4:CN$104,38,0),"0"),IFERROR(VLOOKUP($A64,'Season 6'!AK$4:CN$104,38,0),"0"),
IFERROR(VLOOKUP($A64,'Season 7'!AK$4:CN$104,38,0),"0"),IFERROR(VLOOKUP($A64,'Season 8'!AK$4:CN$104,38,0),"0"),
IFERROR(VLOOKUP($A64,'Season 9'!AK$4:CN$104,38,0),"0"),IFERROR(VLOOKUP($A64,'Season 10'!AK$4:CN$104,38,0),"0"),
IFERROR(VLOOKUP($A64,'Season 11'!AK$4:CN$104,38,0),"0"),IFERROR(VLOOKUP($A64,'Season 12'!AK$4:CN$104,38,0),"0"),
IFERROR(VLOOKUP($A64,'Season 13'!AK$4:CN$104,38,0),"0"),IFERROR(VLOOKUP($A64,'Season 14'!AK$4:CN$104,38,0),"0"),IFERROR(VLOOKUP($A64,'Season 15'!AK$4:CN$104,38,0),"0"),)</f>
        <v>0</v>
      </c>
      <c r="AL64" s="398">
        <f>SUM(IFERROR(VLOOKUP($A64,'Season 1'!AJ$4:CM$104,34,0),"0"),IFERROR(VLOOKUP($A64,'Season 2'!AK$4:CN$104,39,0),"0"),
IFERROR(VLOOKUP($A64,'Season 3'!AK$4:CN$104,39,0),"0"),IFERROR(VLOOKUP($A64,'Season 4'!AK$4:CN$104,39,0),"0"),
IFERROR(VLOOKUP($A64,'Season 5'!AK$4:CN$104,39,0),"0"),IFERROR(VLOOKUP($A64,'Season 6'!AK$4:CN$104,39,0),"0"),
IFERROR(VLOOKUP($A64,'Season 7'!AK$4:CN$104,39,0),"0"),IFERROR(VLOOKUP($A64,'Season 8'!AK$4:CN$104,39,0),"0"),
IFERROR(VLOOKUP($A64,'Season 9'!AK$4:CN$104,39,0),"0"),IFERROR(VLOOKUP($A64,'Season 10'!AK$4:CN$104,39,0),"0"),
IFERROR(VLOOKUP($A64,'Season 11'!AK$4:CN$104,39,0),"0"),IFERROR(VLOOKUP($A64,'Season 12'!AK$4:CN$104,39,0),"0"),
IFERROR(VLOOKUP($A64,'Season 13'!AK$4:CN$104,39,0),"0"),IFERROR(VLOOKUP($A64,'Season 14'!AK$4:CN$104,39,0),"0"),IFERROR(VLOOKUP($A64,'Season 15'!AK$4:CN$104,39,0),"0"),)</f>
        <v>0</v>
      </c>
      <c r="AM64" s="518">
        <f>SUM(IFERROR(VLOOKUP($A64,'Season 1'!AJ$4:CM$104,35,0),"0"),IFERROR(VLOOKUP($A64,'Season 2'!AK$4:CN$104,40,0),"0"),
IFERROR(VLOOKUP($A64,'Season 3'!AK$4:CN$104,40,0),"0"),IFERROR(VLOOKUP($A64,'Season 4'!AK$4:CN$104,40,0),"0"),
IFERROR(VLOOKUP($A64,'Season 5'!AK$4:CN$104,40,0),"0"),IFERROR(VLOOKUP($A64,'Season 6'!AK$4:CN$104,40,0),"0"),
IFERROR(VLOOKUP($A64,'Season 7'!AK$4:CN$104,40,0),"0"),IFERROR(VLOOKUP($A64,'Season 8'!AK$4:CN$104,40,0),"0"),
IFERROR(VLOOKUP($A64,'Season 9'!AK$4:CN$104,40,0),"0"),IFERROR(VLOOKUP($A64,'Season 10'!AK$4:CN$104,40,0),"0"),
IFERROR(VLOOKUP($A64,'Season 11'!AK$4:CN$104,40,0),"0"),IFERROR(VLOOKUP($A64,'Season 12'!AK$4:CN$104,40,0),"0"),
IFERROR(VLOOKUP($A64,'Season 13'!AK$4:CN$104,40,0),"0"),IFERROR(VLOOKUP($A64,'Season 14'!AK$4:CN$104,40,0),"0"),IFERROR(VLOOKUP($A64,'Season 15'!AK$4:CN$104,40,0),"0"),)</f>
        <v>0</v>
      </c>
      <c r="AN64" s="21">
        <f>SUM(IFERROR(VLOOKUP($A64,'Season 1'!AJ$4:CM$104,36,0),"0"),IFERROR(VLOOKUP($A64,'Season 2'!AK$4:CN$104,41,0),"0"),
IFERROR(VLOOKUP($A64,'Season 3'!AK$4:CN$104,41,0),"0"),IFERROR(VLOOKUP($A64,'Season 4'!AK$4:CN$104,41,0),"0"),
IFERROR(VLOOKUP($A64,'Season 5'!AK$4:CN$104,41,0),"0"),IFERROR(VLOOKUP($A64,'Season 6'!AK$4:CN$104,41,0),"0"),
IFERROR(VLOOKUP($A64,'Season 7'!AK$4:CN$104,41,0),"0"),IFERROR(VLOOKUP($A64,'Season 8'!AK$4:CN$104,41,0),"0"),
IFERROR(VLOOKUP($A64,'Season 9'!AK$4:CN$104,41,0),"0"),IFERROR(VLOOKUP($A64,'Season 10'!AK$4:CN$104,41,0),"0"),
IFERROR(VLOOKUP($A64,'Season 11'!AK$4:CN$104,41,0),"0"),IFERROR(VLOOKUP($A64,'Season 12'!AK$4:CN$104,41,0),"0"),
IFERROR(VLOOKUP($A64,'Season 13'!AK$4:CN$104,41,0),"0"),IFERROR(VLOOKUP($A64,'Season 14'!AK$4:CN$104,41,0),"0"),IFERROR(VLOOKUP($A64,'Season 15'!AK$4:CN$104,41,0),"0"),)</f>
        <v>0</v>
      </c>
      <c r="AO64" s="402">
        <f>SUM(IFERROR(VLOOKUP($A64,'Season 1'!AJ$4:CM$104,37,0),"0"),IFERROR(VLOOKUP($A64,'Season 2'!AK$4:CN$104,42,0),"0"),
IFERROR(VLOOKUP($A64,'Season 3'!AK$4:CN$104,42,0),"0"),IFERROR(VLOOKUP($A64,'Season 4'!AK$4:CN$104,42,0),"0"),
IFERROR(VLOOKUP($A64,'Season 5'!AK$4:CN$104,42,0),"0"),IFERROR(VLOOKUP($A64,'Season 6'!AK$4:CN$104,42,0),"0"),
IFERROR(VLOOKUP($A64,'Season 7'!AK$4:CN$104,42,0),"0"),IFERROR(VLOOKUP($A64,'Season 8'!AK$4:CN$104,42,0),"0"),
IFERROR(VLOOKUP($A64,'Season 9'!AK$4:CN$104,42,0),"0"),IFERROR(VLOOKUP($A64,'Season 10'!AK$4:CN$104,42,0),"0"),
IFERROR(VLOOKUP($A64,'Season 11'!AK$4:CN$104,42,0),"0"),IFERROR(VLOOKUP($A64,'Season 12'!AK$4:CN$104,42,0),"0"),
IFERROR(VLOOKUP($A64,'Season 13'!AK$4:CN$104,42,0),"0"),IFERROR(VLOOKUP($A64,'Season 14'!AK$4:CN$104,42,0),"0"),IFERROR(VLOOKUP($A64,'Season 15'!AK$4:CN$104,42,0),"0"),)</f>
        <v>0</v>
      </c>
      <c r="AP64" s="403">
        <f>SUM(IFERROR(VLOOKUP($A64,'Season 1'!AJ$4:CM$104,43,0),"0"),IFERROR(VLOOKUP($A64,'Season 2'!AK$4:CN$104,43,0),"0"),
IFERROR(VLOOKUP($A64,'Season 3'!AK$4:CN$104,43,0),"0"),IFERROR(VLOOKUP($A64,'Season 4'!AK$4:CN$104,43,0),"0"),
IFERROR(VLOOKUP($A64,'Season 5'!AK$4:CN$104,43,0),"0"),IFERROR(VLOOKUP($A64,'Season 6'!AK$4:CN$104,43,0),"0"),
IFERROR(VLOOKUP($A64,'Season 7'!AK$4:CN$104,43,0),"0"),IFERROR(VLOOKUP($A64,'Season 8'!AK$4:CN$104,43,0),"0"),
IFERROR(VLOOKUP($A64,'Season 9'!AK$4:CN$104,43,0),"0"),IFERROR(VLOOKUP($A64,'Season 10'!AK$4:CN$104,43,0),"0"),
IFERROR(VLOOKUP($A64,'Season 11'!AK$4:CN$104,43,0),"0"),IFERROR(VLOOKUP($A64,'Season 12'!AK$4:CN$104,43,0),"0"),
IFERROR(VLOOKUP($A64,'Season 13'!AK$4:CN$104,43,0),"0"),IFERROR(VLOOKUP($A64,'Season 14'!AK$4:CN$104,43,0),"0"),IFERROR(VLOOKUP($A64,'Season 15'!AK$4:CN$104,43,0),"0"),)</f>
        <v>0</v>
      </c>
      <c r="AQ64" s="398">
        <f>SUM(IFERROR(VLOOKUP($A64,'Season 1'!AJ$4:CM$104,44,0),"0"),IFERROR(VLOOKUP($A64,'Season 2'!AK$4:CN$104,44,0),"0"),
IFERROR(VLOOKUP($A64,'Season 3'!AK$4:CN$104,44,0),"0"),IFERROR(VLOOKUP($A64,'Season 4'!AK$4:CN$104,44,0),"0"),
IFERROR(VLOOKUP($A64,'Season 5'!AK$4:CN$104,44,0),"0"),IFERROR(VLOOKUP($A64,'Season 6'!AK$4:CN$104,44,0),"0"),
IFERROR(VLOOKUP($A64,'Season 7'!AK$4:CN$104,44,0),"0"),IFERROR(VLOOKUP($A64,'Season 8'!AK$4:CN$104,44,0),"0"),
IFERROR(VLOOKUP($A64,'Season 9'!AK$4:CN$104,44,0),"0"),IFERROR(VLOOKUP($A64,'Season 10'!AK$4:CN$104,44,0),"0"),
IFERROR(VLOOKUP($A64,'Season 11'!AK$4:CN$104,44,0),"0"),IFERROR(VLOOKUP($A64,'Season 12'!AK$4:CN$104,44,0),"0"),
IFERROR(VLOOKUP($A64,'Season 13'!AK$4:CN$104,44,0),"0"),IFERROR(VLOOKUP($A64,'Season 14'!AK$4:CN$104,44,0),"0"),IFERROR(VLOOKUP($A64,'Season 15'!AK$4:CN$104,44,0),"0"),)</f>
        <v>0</v>
      </c>
      <c r="AR64" s="518">
        <f>SUM(IFERROR(VLOOKUP($A64,'Season 1'!AJ$4:CM$104,45,0),"0"),IFERROR(VLOOKUP($A64,'Season 2'!AK$4:CN$104,45,0),"0"),
IFERROR(VLOOKUP($A64,'Season 3'!AK$4:CN$104,45,0),"0"),IFERROR(VLOOKUP($A64,'Season 4'!AK$4:CN$104,45,0),"0"),
IFERROR(VLOOKUP($A64,'Season 5'!AK$4:CN$104,45,0),"0"),IFERROR(VLOOKUP($A64,'Season 6'!AK$4:CN$104,45,0),"0"),
IFERROR(VLOOKUP($A64,'Season 7'!AK$4:CN$104,45,0),"0"),IFERROR(VLOOKUP($A64,'Season 8'!AK$4:CN$104,45,0),"0"),
IFERROR(VLOOKUP($A64,'Season 9'!AK$4:CN$104,45,0),"0"),IFERROR(VLOOKUP($A64,'Season 10'!AK$4:CN$104,45,0),"0"),
IFERROR(VLOOKUP($A64,'Season 11'!AK$4:CN$104,45,0),"0"),IFERROR(VLOOKUP($A64,'Season 12'!AK$4:CN$104,45,0),"0"),
IFERROR(VLOOKUP($A64,'Season 13'!AK$4:CN$104,45,0),"0"),IFERROR(VLOOKUP($A64,'Season 14'!AK$4:CN$104,45,0),"0"),IFERROR(VLOOKUP($A64,'Season 15'!AK$4:CN$104,45,0),"0"),)</f>
        <v>0</v>
      </c>
      <c r="AS64" s="21">
        <f>SUM(IFERROR(VLOOKUP($A64,'Season 1'!AJ$4:CM$104,46,0),"0"),IFERROR(VLOOKUP($A64,'Season 2'!AK$4:CN$104,46,0),"0"),
IFERROR(VLOOKUP($A64,'Season 3'!AK$4:CN$104,46,0),"0"),IFERROR(VLOOKUP($A64,'Season 4'!AK$4:CN$104,46,0),"0"),
IFERROR(VLOOKUP($A64,'Season 5'!AK$4:CN$104,46,0),"0"),IFERROR(VLOOKUP($A64,'Season 6'!AK$4:CN$104,46,0),"0"),
IFERROR(VLOOKUP($A64,'Season 7'!AK$4:CN$104,46,0),"0"),IFERROR(VLOOKUP($A64,'Season 8'!AK$4:CN$104,46,0),"0"),
IFERROR(VLOOKUP($A64,'Season 9'!AK$4:CN$104,46,0),"0"),IFERROR(VLOOKUP($A64,'Season 10'!AK$4:CN$104,46,0),"0"),
IFERROR(VLOOKUP($A64,'Season 11'!AK$4:CN$104,46,0),"0"),IFERROR(VLOOKUP($A64,'Season 12'!AK$4:CN$104,46,0),"0"),
IFERROR(VLOOKUP($A64,'Season 13'!AK$4:CN$104,46,0),"0"),IFERROR(VLOOKUP($A64,'Season 14'!AK$4:CN$104,46,0),"0"),IFERROR(VLOOKUP($A64,'Season 15'!AK$4:CN$104,46,0),"0"),)</f>
        <v>0</v>
      </c>
      <c r="AT64" s="402">
        <f>SUM(IFERROR(VLOOKUP($A64,'Season 1'!AJ$4:CM$104,47,0),"0"),IFERROR(VLOOKUP($A64,'Season 2'!AK$4:CN$104,47,0),"0"),
IFERROR(VLOOKUP($A64,'Season 3'!AK$4:CN$104,47,0),"0"),IFERROR(VLOOKUP($A64,'Season 4'!AK$4:CN$104,47,0),"0"),
IFERROR(VLOOKUP($A64,'Season 5'!AK$4:CN$104,47,0),"0"),IFERROR(VLOOKUP($A64,'Season 6'!AK$4:CN$104,47,0),"0"),
IFERROR(VLOOKUP($A64,'Season 7'!AK$4:CN$104,47,0),"0"),IFERROR(VLOOKUP($A64,'Season 8'!AK$4:CN$104,47,0),"0"),
IFERROR(VLOOKUP($A64,'Season 9'!AK$4:CN$104,47,0),"0"),IFERROR(VLOOKUP($A64,'Season 10'!AK$4:CN$104,47,0),"0"),
IFERROR(VLOOKUP($A64,'Season 11'!AK$4:CN$104,47,0),"0"),IFERROR(VLOOKUP($A64,'Season 12'!AK$4:CN$104,47,0),"0"),
IFERROR(VLOOKUP($A64,'Season 13'!AK$4:CN$104,47,0),"0"),IFERROR(VLOOKUP($A64,'Season 14'!AK$4:CN$104,47,0),"0"),IFERROR(VLOOKUP($A64,'Season 15'!AK$4:CN$104,47,0),"0"),)</f>
        <v>0</v>
      </c>
      <c r="AU64" s="403">
        <f>SUM(IFERROR(VLOOKUP($A64,'Season 3'!AK$4:CN$104,48,0),"0"),IFERROR(VLOOKUP($A64,'Season 4'!AK$4:CN$104,48,0),"0"),
IFERROR(VLOOKUP($A64,'Season 5'!AK$4:CN$104,48,0),"0"),IFERROR(VLOOKUP($A64,'Season 6'!AK$4:CN$104,48,0),"0"),
IFERROR(VLOOKUP($A64,'Season 7'!AK$4:CN$104,48,0),"0"),IFERROR(VLOOKUP($A64,'Season 8'!AK$4:CN$104,48,0),"0"),
IFERROR(VLOOKUP($A64,'Season 9'!AK$4:CN$104,48,0),"0"),IFERROR(VLOOKUP($A64,'Season 10'!AK$4:CN$104,48,0),"0"),
IFERROR(VLOOKUP($A64,'Season 11'!AK$4:CN$104,48,0),"0"),IFERROR(VLOOKUP($A64,'Season 12'!AK$4:CN$104,48,0),"0"),
IFERROR(VLOOKUP($A64,'Season 13'!AK$4:CN$104,48,0),"0"),IFERROR(VLOOKUP($A64,'Season 14'!AK$4:CN$104,48,0),"0"),IFERROR(VLOOKUP($A64,'Season 15'!AK$4:CN$104,48,0),"0"),)</f>
        <v>0</v>
      </c>
      <c r="AV64" s="398">
        <f>SUM(IFERROR(VLOOKUP($A64,'Season 3'!AK$4:CN$104,49,0),"0"),IFERROR(VLOOKUP($A64,'Season 4'!AK$4:CN$104,49,0),"0"),
IFERROR(VLOOKUP($A64,'Season 5'!AK$4:CN$104,49,0),"0"),IFERROR(VLOOKUP($A64,'Season 6'!AK$4:CN$104,49,0),"0"),
IFERROR(VLOOKUP($A64,'Season 7'!AK$4:CN$104,49,0),"0"),IFERROR(VLOOKUP($A64,'Season 8'!AK$4:CN$104,49,0),"0"),
IFERROR(VLOOKUP($A64,'Season 9'!AK$4:CN$104,49,0),"0"),IFERROR(VLOOKUP($A64,'Season 10'!AK$4:CN$104,49,0),"0"),
IFERROR(VLOOKUP($A64,'Season 11'!AK$4:CN$104,49,0),"0"),IFERROR(VLOOKUP($A64,'Season 12'!AK$4:CN$104,49,0),"0"),
IFERROR(VLOOKUP($A64,'Season 13'!AK$4:CN$104,49,0),"0"),IFERROR(VLOOKUP($A64,'Season 14'!AK$4:CN$104,49,0),"0"),IFERROR(VLOOKUP($A64,'Season 15'!AK$4:CN$104,49,0),"0"),)</f>
        <v>0</v>
      </c>
      <c r="AW64" s="518">
        <f>SUM(IFERROR(VLOOKUP($A64,'Season 3'!AK$4:CN$104,50,0),"0"),IFERROR(VLOOKUP($A64,'Season 4'!AK$4:CN$104,50,0),"0"),
IFERROR(VLOOKUP($A64,'Season 5'!AK$4:CN$104,50,0),"0"),IFERROR(VLOOKUP($A64,'Season 6'!AK$4:CN$104,50,0),"0"),
IFERROR(VLOOKUP($A64,'Season 7'!AK$4:CN$104,50,0),"0"),IFERROR(VLOOKUP($A64,'Season 8'!AK$4:CN$104,50,0),"0"),
IFERROR(VLOOKUP($A64,'Season 9'!AK$4:CN$104,50,0),"0"),IFERROR(VLOOKUP($A64,'Season 10'!AK$4:CN$104,50,0),"0"),
IFERROR(VLOOKUP($A64,'Season 11'!AK$4:CN$104,50,0),"0"),IFERROR(VLOOKUP($A64,'Season 12'!AK$4:CN$104,50,0),"0"),
IFERROR(VLOOKUP($A64,'Season 13'!AK$4:CN$104,50,0),"0"),IFERROR(VLOOKUP($A64,'Season 14'!AK$4:CN$104,50,0),"0"),IFERROR(VLOOKUP($A64,'Season 15'!AK$4:CN$104,50,0),"0"),)</f>
        <v>0</v>
      </c>
      <c r="AX64" s="21">
        <f>SUM(IFERROR(VLOOKUP($A64,'Season 3'!AK$4:CN$104,51,0),"0"),IFERROR(VLOOKUP($A64,'Season 4'!AK$4:CN$104,51,0),"0"),
IFERROR(VLOOKUP($A64,'Season 5'!AK$4:CN$104,51,0),"0"),IFERROR(VLOOKUP($A64,'Season 6'!AK$4:CN$104,51,0),"0"),
IFERROR(VLOOKUP($A64,'Season 7'!AK$4:CN$104,51,0),"0"),IFERROR(VLOOKUP($A64,'Season 8'!AK$4:CN$104,51,0),"0"),
IFERROR(VLOOKUP($A64,'Season 9'!AK$4:CN$104,51,0),"0"),IFERROR(VLOOKUP($A64,'Season 10'!AK$4:CN$104,51,0),"0"),
IFERROR(VLOOKUP($A64,'Season 11'!AK$4:CN$104,51,0),"0"),IFERROR(VLOOKUP($A64,'Season 12'!AK$4:CN$104,51,0),"0"),
IFERROR(VLOOKUP($A64,'Season 13'!AK$4:CN$104,51,0),"0"),IFERROR(VLOOKUP($A64,'Season 14'!AK$4:CN$104,51,0),"0"),IFERROR(VLOOKUP($A64,'Season 15'!AK$4:CN$104,51,0),"0"),)</f>
        <v>0</v>
      </c>
      <c r="AY64" s="402">
        <f>SUM(IFERROR(VLOOKUP($A64,'Season 3'!AK$4:CN$104,52,0),"0"),IFERROR(VLOOKUP($A64,'Season 4'!AK$4:CN$104,52,0),"0"),
IFERROR(VLOOKUP($A64,'Season 5'!AK$4:CN$104,52,0),"0"),IFERROR(VLOOKUP($A64,'Season 6'!AK$4:CN$104,52,0),"0"),
IFERROR(VLOOKUP($A64,'Season 7'!AK$4:CN$104,52,0),"0"),IFERROR(VLOOKUP($A64,'Season 8'!AK$4:CN$104,52,0),"0"),
IFERROR(VLOOKUP($A64,'Season 9'!AK$4:CN$104,52,0),"0"),IFERROR(VLOOKUP($A64,'Season 10'!AK$4:CN$104,52,0),"0"),
IFERROR(VLOOKUP($A64,'Season 11'!AK$4:CN$104,52,0),"0"),IFERROR(VLOOKUP($A64,'Season 12'!AK$4:CN$104,52,0),"0"),
IFERROR(VLOOKUP($A64,'Season 13'!AK$4:CN$104,52,0),"0"),IFERROR(VLOOKUP($A64,'Season 14'!AK$4:CN$104,52,0),"0"),IFERROR(VLOOKUP($A64,'Season 15'!AK$4:CN$104,52,0),"0"),)</f>
        <v>0</v>
      </c>
      <c r="AZ64" s="403">
        <f>SUM(IFERROR(VLOOKUP($A64,'Season 1'!AJ$4:CM$104,38,0),"0"),IFERROR(VLOOKUP($A64,'Season 2'!AK$4:CN$104,48,0),"0"),)</f>
        <v>0</v>
      </c>
      <c r="BA64" s="398">
        <f>SUM(IFERROR(VLOOKUP($A64,'Season 1'!AJ$4:CM$104,39,0),"0"),IFERROR(VLOOKUP($A64,'Season 2'!AK$4:CN$104,49,0),"0"),)</f>
        <v>0</v>
      </c>
      <c r="BB64" s="518">
        <f>SUM(IFERROR(VLOOKUP($A64,'Season 1'!AJ$4:CM$104,40,0),"0"),IFERROR(VLOOKUP($A64,'Season 2'!AK$4:CN$104,50,0),"0"),)</f>
        <v>0</v>
      </c>
      <c r="BC64" s="21">
        <f>SUM(IFERROR(VLOOKUP($A64,'Season 1'!AJ$4:CM$104,41,0),"0"),IFERROR(VLOOKUP($A64,'Season 2'!AK$4:CN$104,51,0),"0"),)</f>
        <v>0</v>
      </c>
      <c r="BD64" s="402">
        <f>SUM(IFERROR(VLOOKUP($A64,'Season 1'!AJ$4:CM$104,42,0),"0"),IFERROR(VLOOKUP($A64,'Season 2'!AK$4:CN$104,52,0),"0"),)</f>
        <v>0</v>
      </c>
      <c r="BE64" s="561">
        <f>SUM(
IFERROR(VLOOKUP($A64,'Season 1'!AJ$4:CM$104,48,0),"0"),IFERROR(VLOOKUP($A64,'Season 2'!AK$4:CN$104,53,0),"0"),
IFERROR(VLOOKUP($A64,'Season 3'!AK$4:CN$104,53,0),"0"),IFERROR(VLOOKUP($A64,'Season 4'!AK$4:CN$104,53,0),"0"),
IFERROR(VLOOKUP($A64,'Season 5'!AK$4:CN$104,53,0),"0"),IFERROR(VLOOKUP($A64,'Season 6'!AK$4:CN$104,53,0),"0"),
IFERROR(VLOOKUP($A64,'Season 7'!AK$4:CN$104,53,0),"0"),IFERROR(VLOOKUP($A64,'Season 8'!AK$4:CN$104,53,0),"0"),
IFERROR(VLOOKUP($A64,'Season 9'!AK$4:CN$104,53,0),"0"),IFERROR(VLOOKUP($A64,'Season 10'!AK$4:CN$104,53,0),"0"),
IFERROR(VLOOKUP($A64,'Season 11'!AK$4:CN$104,53,0),"0"),IFERROR(VLOOKUP($A64,'Season 12'!AK$4:CN$104,53,0),"0"),
IFERROR(VLOOKUP($A64,'Season 13'!AK$4:CN$104,53,0),"0"),IFERROR(VLOOKUP($A64,'Season 14'!AK$4:CN$104,53,0),"0"),IFERROR(VLOOKUP($A64,'Season 15'!AK$4:CN$104,53,0),"0"),)</f>
        <v>0</v>
      </c>
      <c r="BF64" s="562">
        <f>SUM(
IFERROR(VLOOKUP($A64,'Season 1'!AJ$4:CM$104,49,0),"0"),IFERROR(VLOOKUP($A64,'Season 2'!AK$4:CN$104,54,0),"0"),
IFERROR(VLOOKUP($A64,'Season 3'!AK$4:CN$104,54,0),"0"),IFERROR(VLOOKUP($A64,'Season 4'!AK$4:CN$104,54,0),"0"),
IFERROR(VLOOKUP($A64,'Season 5'!AK$4:CN$104,54,0),"0"),IFERROR(VLOOKUP($A64,'Season 6'!AK$4:CN$104,54,0),"0"),
IFERROR(VLOOKUP($A64,'Season 7'!AK$4:CN$104,54,0),"0"),IFERROR(VLOOKUP($A64,'Season 8'!AK$4:CN$104,54,0),"0"),
IFERROR(VLOOKUP($A64,'Season 9'!AK$4:CN$104,54,0),"0"),IFERROR(VLOOKUP($A64,'Season 10'!AK$4:CN$104,54,0),"0"),
IFERROR(VLOOKUP($A64,'Season 11'!AK$4:CN$104,540),"0"),IFERROR(VLOOKUP($A64,'Season 12'!AK$4:CN$104,54,0),"0"),
IFERROR(VLOOKUP($A64,'Season 13'!AK$4:CN$104,54,0),"0"),IFERROR(VLOOKUP($A64,'Season 14'!AK$4:CN$104,54,0),"0"),IFERROR(VLOOKUP($A64,'Season 15'!AK$4:CN$104,54,0),"0"),)</f>
        <v>0</v>
      </c>
      <c r="BG64" s="529" t="e">
        <f t="shared" si="1"/>
        <v>#DIV/0!</v>
      </c>
      <c r="BI64" s="553"/>
      <c r="BJ64" s="553"/>
      <c r="BK64" s="553"/>
      <c r="BL64" s="553"/>
      <c r="BM64" s="553"/>
      <c r="BN64" s="553"/>
      <c r="BO64" s="169"/>
      <c r="BP64" s="169"/>
      <c r="BQ64" s="169"/>
      <c r="BR64" s="169"/>
      <c r="BS64" s="12" t="str">
        <f>IFERROR(VLOOKUP($A64,'Season 1'!$AJ$4:$CM$104,50,0),"0")</f>
        <v>0</v>
      </c>
      <c r="BT64" s="12" t="str">
        <f>IFERROR(VLOOKUP($A64,'Season 1'!$AJ$4:$CM$104,51,0),"0")</f>
        <v>0</v>
      </c>
      <c r="BU64" s="12" t="str">
        <f>IFERROR(VLOOKUP($A64,'Season 2'!$AK$4:$CN$104,55,0),"0")</f>
        <v>0</v>
      </c>
      <c r="BV64" s="12" t="str">
        <f>IFERROR(VLOOKUP($A64,'Season 2'!$AK$4:$CN$104,56,0),"0")</f>
        <v>0</v>
      </c>
      <c r="BW64" s="12" t="str">
        <f>IFERROR(VLOOKUP($A64,'Season 3'!$AK$4:$CN$104,55,0),"0")</f>
        <v>0</v>
      </c>
      <c r="BX64" s="12" t="str">
        <f>IFERROR(VLOOKUP($A64,'Season 3'!$AK$4:$CN$104,56,0),"0")</f>
        <v>0</v>
      </c>
      <c r="BY64" s="12" t="str">
        <f>IFERROR(VLOOKUP($A64,'Season 4'!$AK$4:$CN$104,55,0),"0")</f>
        <v>0</v>
      </c>
      <c r="BZ64" s="12" t="str">
        <f>IFERROR(VLOOKUP($A64,'Season 4'!$AK$4:$CN$104,56,0),"0")</f>
        <v>0</v>
      </c>
      <c r="CA64" s="12" t="str">
        <f>IFERROR(VLOOKUP($A64,'Season 5'!$AK$4:$CN$104,55,0),"0")</f>
        <v>0</v>
      </c>
      <c r="CB64" s="12" t="str">
        <f>IFERROR(VLOOKUP($A64,'Season 5'!$AK$4:$CN$104,56,0),"0")</f>
        <v>0</v>
      </c>
      <c r="CC64" s="12" t="str">
        <f>IFERROR(VLOOKUP($A64,'Season 6'!$AK$4:$CN$104,55,0),"0")</f>
        <v>0</v>
      </c>
      <c r="CD64" s="12" t="str">
        <f>IFERROR(VLOOKUP($A64,'Season 6'!$AK$4:$CN$104,56,0),"0")</f>
        <v>0</v>
      </c>
      <c r="CE64" s="12" t="str">
        <f>IFERROR(VLOOKUP($A64,'Season 7'!$AK$4:$CN$104,55,0),"0")</f>
        <v>0</v>
      </c>
      <c r="CF64" s="12" t="str">
        <f>IFERROR(VLOOKUP($A64,'Season 7'!$AK$4:$CN$104,56,0),"0")</f>
        <v>0</v>
      </c>
      <c r="CG64" s="12" t="str">
        <f>IFERROR(VLOOKUP($A64,'Season 8'!$AK$4:$CN$104,55,0),"0")</f>
        <v>0</v>
      </c>
      <c r="CH64" s="12" t="str">
        <f>IFERROR(VLOOKUP($A64,'Season 8'!$AK$4:$CN$104,56,0),"0")</f>
        <v>0</v>
      </c>
      <c r="CI64" s="12" t="str">
        <f>IFERROR(VLOOKUP($A64,'Season 9'!$AK$4:$CN$104,55,0),"0")</f>
        <v>0</v>
      </c>
      <c r="CJ64" s="12" t="str">
        <f>IFERROR(VLOOKUP($A64,'Season 9'!$AK$4:$CN$104,56,0),"0")</f>
        <v>0</v>
      </c>
      <c r="CK64" s="12" t="str">
        <f>IFERROR(VLOOKUP($A64,'Season 10'!$AK$4:$CN$104,55,0),"0")</f>
        <v>0</v>
      </c>
      <c r="CL64" s="12" t="str">
        <f>IFERROR(VLOOKUP($A64,'Season 10'!$AK$4:$CN$104,56,0),"0")</f>
        <v>0</v>
      </c>
      <c r="CM64" s="12" t="str">
        <f>IFERROR(VLOOKUP($A64,'Season 11'!$AK$4:$CN$104,55,0),"0")</f>
        <v>0</v>
      </c>
      <c r="CN64" s="12" t="str">
        <f>IFERROR(VLOOKUP($A64,'Season 11'!$AK$4:$CN$104,56,0),"0")</f>
        <v>0</v>
      </c>
      <c r="CO64" s="12" t="str">
        <f>IFERROR(VLOOKUP($A64,'Season 12'!$AK$4:$CN$104,55,0),"0")</f>
        <v>0</v>
      </c>
      <c r="CP64" s="12" t="str">
        <f>IFERROR(VLOOKUP($A64,'Season 12'!$AK$4:$CN$104,56,0),"0")</f>
        <v>0</v>
      </c>
      <c r="CQ64" s="12" t="str">
        <f>IFERROR(VLOOKUP($A64,'Season 13'!$AK$4:$CN$104,55,0),"0")</f>
        <v>0</v>
      </c>
      <c r="CR64" s="12" t="str">
        <f>IFERROR(VLOOKUP($A64,'Season 13'!$AK$4:$CN$104,56,0),"0")</f>
        <v>0</v>
      </c>
      <c r="CS64" s="12" t="str">
        <f>IFERROR(VLOOKUP($A64,'Season 14'!$AK$4:$CN$104,55,0),"0")</f>
        <v>0</v>
      </c>
      <c r="CT64" s="12" t="str">
        <f>IFERROR(VLOOKUP($A64,'Season 14'!$AK$4:$CN$104,56,0),"0")</f>
        <v>0</v>
      </c>
      <c r="CU64" s="12" t="str">
        <f>IFERROR(VLOOKUP($A64,'Season 15'!$AK$4:$CN$104,55,0),"0")</f>
        <v>0</v>
      </c>
      <c r="CV64" s="12" t="str">
        <f>IFERROR(VLOOKUP($A64,'Season 15'!$AK$4:$CN$104,56,0),"0")</f>
        <v>0</v>
      </c>
    </row>
    <row r="65" spans="1:100" x14ac:dyDescent="0.25">
      <c r="A65" s="2" t="s">
        <v>35</v>
      </c>
      <c r="B65" s="516" t="str">
        <f>IFERROR(VLOOKUP('Data Totals'!A65,'Season 1'!AJ$4:CH$104,2,FALSE),IFERROR(VLOOKUP('Data Totals'!A65,'Season 2'!AK$4:CI$104,2,FALSE),IFERROR(VLOOKUP('Data Totals'!A65,'Season 3'!AK$4:CI$104,2,FALSE),IFERROR(VLOOKUP('Data Totals'!A65,'Season 4'!AK$4:CI$104,2,FALSE),IFERROR(VLOOKUP('Data Totals'!A65,'Season 5'!AK$4:CI$104,2,FALSE),IFERROR(VLOOKUP('Data Totals'!A65,'Season 6'!AK$4:CI$104,2,FALSE),IFERROR(VLOOKUP('Data Totals'!A65,'Season 7'!AK$4:CI$104,2,FALSE),IFERROR(VLOOKUP('Data Totals'!A65,'Season 8'!AK$4:CI$104,2,FALSE),IFERROR(VLOOKUP('Data Totals'!A65,'Season 9'!AK$4:CI$104,2,FALSE),IFERROR(VLOOKUP('Data Totals'!A65,'Season 10'!AK$4:CI$104,2,FALSE),IFERROR(VLOOKUP('Data Totals'!A65,'Season 11'!AK$4:CI$104,2,FALSE),IFERROR(VLOOKUP('Data Totals'!A65,'Season 12'!AK$4:CI$104,2,FALSE),IFERROR(VLOOKUP('Data Totals'!A65,'Season 13'!AK$4:CI$104,2,FALSE),IFERROR(VLOOKUP('Data Totals'!A65,'Season 14'!AK$4:CI$104,2,FALSE),IFERROR(VLOOKUP('Data Totals'!A65,'Season 15'!AK$4:CI$104,2,FALSE),"N/A")))))))))))))))</f>
        <v>N/A</v>
      </c>
      <c r="C65" s="517" t="str">
        <f>IFERROR(VLOOKUP('Data Totals'!A65,'Season 1'!AJ$4:CH$104,3,FALSE),IFERROR(VLOOKUP('Data Totals'!A65,'Season 2'!AK$4:CI$104,3,FALSE),IFERROR(VLOOKUP('Data Totals'!A65,'Season 3'!AK$4:CI$104,3,FALSE),IFERROR(VLOOKUP('Data Totals'!A65,'Season 4'!AK$4:CI$104,3,FALSE),IFERROR(VLOOKUP('Data Totals'!A65,'Season 5'!AK$4:CI$104,3,FALSE),IFERROR(VLOOKUP('Data Totals'!A65,'Season 6'!AK$4:CI$104,3,FALSE),IFERROR(VLOOKUP('Data Totals'!A65,'Season 7'!AK$4:CI$104,3,FALSE),IFERROR(VLOOKUP('Data Totals'!A65,'Season 8'!AK$4:CI$104,3,FALSE),IFERROR(VLOOKUP('Data Totals'!A65,'Season 9'!AK$4:CI$104,3,FALSE),IFERROR(VLOOKUP('Data Totals'!A65,'Season 10'!AK$4:CI$104,3,FALSE),IFERROR(VLOOKUP('Data Totals'!A65,'Season 11'!AK$4:CI$104,3,FALSE),IFERROR(VLOOKUP('Data Totals'!A65,'Season 12'!AK$4:CI$104,3,FALSE),IFERROR(VLOOKUP('Data Totals'!A65,'Season 13'!AK$4:CI$104,3,FALSE),IFERROR(VLOOKUP('Data Totals'!A65,'Season 14'!AK$4:CI$104,3,FALSE),IFERROR(VLOOKUP('Data Totals'!A65,'Season 15'!AK$4:CI$104,3,FALSE),"N/A")))))))))))))))</f>
        <v>N/A</v>
      </c>
      <c r="D65" s="517" t="str">
        <f>IFERROR(VLOOKUP('Data Totals'!A65,'Season 15'!AK$4:CI$104,4,FALSE),IFERROR(VLOOKUP('Data Totals'!A65,'Season 14'!AK$4:CI$104,4,FALSE),IFERROR(VLOOKUP('Data Totals'!A65,'Season 13'!AK$4:CI$104,4,FALSE),IFERROR(VLOOKUP('Data Totals'!A65,'Season 12'!AK$4:CI$104,4,FALSE),IFERROR(VLOOKUP('Data Totals'!A65,'Season 11'!AK$4:CI$104,4,FALSE),IFERROR(VLOOKUP('Data Totals'!A65,'Season 10'!AK$4:CI$104,4,FALSE),IFERROR(VLOOKUP('Data Totals'!A65,'Season 9'!AK$4:CI$104,4,FALSE),IFERROR(VLOOKUP('Data Totals'!A65,'Season 8'!AK$4:CI$104,4,FALSE),IFERROR(VLOOKUP('Data Totals'!A65,'Season 7'!AK$4:CI$104,4,FALSE),IFERROR(VLOOKUP('Data Totals'!A65,'Season 6'!AK$4:CI$104,4,FALSE),IFERROR(VLOOKUP('Data Totals'!A65,'Season 5'!AK$4:CI$104,4,FALSE),IFERROR(VLOOKUP('Data Totals'!A65,'Season 4'!AK$4:CI$104,4,FALSE),IFERROR(VLOOKUP('Data Totals'!A65,'Season 3'!AK$4:CI$104,4,FALSE),IFERROR(VLOOKUP('Data Totals'!A65,'Season 2'!AK$4:CI$104,4,FALSE),IFERROR(VLOOKUP('Data Totals'!A65,'Season 1'!AJ$4:CH$104,4,FALSE),"N/A")))))))))))))))</f>
        <v>N/A</v>
      </c>
      <c r="E65" s="517" t="e">
        <f t="shared" si="0"/>
        <v>#VALUE!</v>
      </c>
      <c r="F65" s="398">
        <f>SUM(IFERROR(VLOOKUP(A65,BI$3:BN$152,2,0),"0"),
IFERROR(VLOOKUP(A65,'Season 1'!AJ$4:CM$104,7,0),"0"),IFERROR(VLOOKUP(A65,'Season 2'!AK$4:CN$104,7,0),"0"),
IFERROR(VLOOKUP(A65,'Season 3'!AK$4:CN$104,7,0),"0"),IFERROR(VLOOKUP(A65,'Season 4'!AK$4:CN$104,7,0),"0"),
IFERROR(VLOOKUP(A65,'Season 5'!AK$4:CN$104,7,0),"0"),IFERROR(VLOOKUP(A65,'Season 6'!AK$4:CN$104,7,0),"0"),
IFERROR(VLOOKUP(A65,'Season 7'!AK$4:CN$104,7,0),"0"),IFERROR(VLOOKUP(A65,'Season 8'!AK$4:CN$104,7,0),"0"),
IFERROR(VLOOKUP(A65,'Season 9'!AK$4:CN$104,7,0),"0"),IFERROR(VLOOKUP(A65,'Season 10'!AK$4:CN$104,7,0),"0"),
IFERROR(VLOOKUP(A65,'Season 11'!AK$4:CN$104,7,0),"0"),IFERROR(VLOOKUP(A65,'Season 12'!AK$4:CN$104,7,0),"0"),
IFERROR(VLOOKUP(A65,'Season 13'!AK$4:CN$104,7,0),"0"),IFERROR(VLOOKUP(A65,'Season 14'!AK$4:CN$104,7,0),"0"),IFERROR(VLOOKUP(A65,'Season 15'!AK$4:CN$104,7,0),"0"),)</f>
        <v>0</v>
      </c>
      <c r="G65" s="398">
        <f>SUM(
IFERROR(VLOOKUP(A65,'Season 1'!AJ$4:CM$104,8,0),"0"),IFERROR(VLOOKUP(A65,'Season 2'!AK$4:CN$104,8,0),"0"),
IFERROR(VLOOKUP(A65,'Season 3'!AK$4:CN$104,8,0),"0"),IFERROR(VLOOKUP(A65,'Season 4'!AK$4:CN$104,8,0),"0"),
IFERROR(VLOOKUP(A65,'Season 5'!AK$4:CN$104,8,0),"0"),IFERROR(VLOOKUP(A65,'Season 6'!AK$4:CN$104,8,0),"0"),
IFERROR(VLOOKUP(A65,'Season 7'!AK$4:CN$104,8,0),"0"),IFERROR(VLOOKUP(A65,'Season 8'!AK$4:CN$104,8,0),"0"),
IFERROR(VLOOKUP(A65,'Season 9'!AK$4:CN$104,8,0),"0"),IFERROR(VLOOKUP(A65,'Season 10'!AK$4:CN$104,8,0),"0"),
IFERROR(VLOOKUP(A65,'Season 11'!AK$4:CN$104,8,0),"0"),IFERROR(VLOOKUP(A65,'Season 12'!AK$4:CN$104,8,0),"0"),
IFERROR(VLOOKUP(A65,'Season 13'!AK$4:CN$104,8,0),"0"),IFERROR(VLOOKUP(A65,'Season 14'!AK$4:CN$104,8,0),"0"),IFERROR(VLOOKUP(A65,'Season 15'!AK$4:CN$104,8,0),"0"),)</f>
        <v>0</v>
      </c>
      <c r="H65" s="329">
        <f>SUM(
IFERROR(VLOOKUP(A65,'Season 1'!AJ$4:CM$104,9,0),"0"),IFERROR(VLOOKUP(A65,'Season 2'!AK$4:CN$104,9,0),"0"),
IFERROR(VLOOKUP(A65,'Season 3'!AK$4:CN$104,9,0),"0"),IFERROR(VLOOKUP(A65,'Season 4'!AK$4:CN$104,9,0),"0"),
IFERROR(VLOOKUP(A65,'Season 5'!AK$4:CN$104,9,0),"0"),IFERROR(VLOOKUP(A65,'Season 6'!AK$4:CN$104,9,0),"0"),
IFERROR(VLOOKUP(A65,'Season 7'!AK$4:CN$104,9,0),"0"),IFERROR(VLOOKUP(A65,'Season 8'!AK$4:CN$104,9,0),"0"),
IFERROR(VLOOKUP(A65,'Season 9'!AK$4:CN$104,9,0),"0"),IFERROR(VLOOKUP(A65,'Season 10'!AK$4:CN$104,9,0),"0"),
IFERROR(VLOOKUP(A65,'Season 11'!AK$4:CN$104,9,0),"0"),IFERROR(VLOOKUP(A65,'Season 12'!AK$4:CN$104,9,0),"0"),
IFERROR(VLOOKUP(A65,'Season 13'!AK$4:CN$104,9,0),"0"),IFERROR(VLOOKUP(A65,'Season 14'!AK$4:CN$104,9,0),"0"),IFERROR(VLOOKUP(A65,'Season 15'!AK$4:CN$104,9,0),"0"),)</f>
        <v>0</v>
      </c>
      <c r="I65" s="518">
        <f>SUM(
IFERROR(VLOOKUP(A65,'Season 1'!AJ$4:CM$104,10,0),"0"),IFERROR(VLOOKUP(A65,'Season 2'!AK$4:CN$104,10,0),"0"),
IFERROR(VLOOKUP(A65,'Season 3'!AK$4:CN$104,10,0),"0"),IFERROR(VLOOKUP(A65,'Season 4'!AK$4:CN$104,10,0),"0"),
IFERROR(VLOOKUP(A65,'Season 5'!AK$4:CN$104,10,0),"0"),IFERROR(VLOOKUP(A65,'Season 6'!AK$4:CN$104,10,0),"0"),
IFERROR(VLOOKUP(A65,'Season 7'!AK$4:CN$104,10,0),"0"),IFERROR(VLOOKUP(A65,'Season 8'!AK$4:CN$104,10,0),"0"),
IFERROR(VLOOKUP(A65,'Season 9'!AK$4:CN$104,10,0),"0"),IFERROR(VLOOKUP(A65,'Season 10'!AK$4:CN$104,10,0),"0"),
IFERROR(VLOOKUP(A65,'Season 11'!AK$4:CN$104,10,0),"0"),IFERROR(VLOOKUP(A65,'Season 12'!AK$4:CN$104,10,0),"0"),
IFERROR(VLOOKUP(A65,'Season 13'!AK$4:CN$104,10,0),"0"),IFERROR(VLOOKUP(A65,'Season 14'!AK$4:CN$104,10,0),"0"),IFERROR(VLOOKUP(A65,'Season 15'!AK$4:CN$104,10,0),"0"),)</f>
        <v>0</v>
      </c>
      <c r="J65" s="21">
        <f>SUM(IFERROR(VLOOKUP(A65,BI$3:BN$152,3,0),"0"),
IFERROR(VLOOKUP(A65,'Season 1'!AJ$4:CM$104,11,0),"0"),IFERROR(VLOOKUP(A65,'Season 2'!AK$4:CN$104,11,0),"0"),
IFERROR(VLOOKUP(A65,'Season 3'!AK$4:CN$104,11,0),"0"),IFERROR(VLOOKUP(A65,'Season 4'!AK$4:CN$104,11,0),"0"),
IFERROR(VLOOKUP(A65,'Season 5'!AK$4:CN$104,11,0),"0"),IFERROR(VLOOKUP(A65,'Season 6'!AK$4:CN$104,11,0),"0"),
IFERROR(VLOOKUP(A65,'Season 7'!AK$4:CN$104,11,0),"0"),IFERROR(VLOOKUP(A65,'Season 8'!AK$4:CN$104,11,0),"0"),
IFERROR(VLOOKUP(A65,'Season 9'!AK$4:CN$104,11,0),"0"),IFERROR(VLOOKUP(A65,'Season 10'!AK$4:CN$104,11,0),"0"),
IFERROR(VLOOKUP(A65,'Season 11'!AK$4:CN$104,11,0),"0"),IFERROR(VLOOKUP(A65,'Season 12'!AK$4:CN$104,11,0),"0"),
IFERROR(VLOOKUP(A65,'Season 13'!AK$4:CN$104,11,0),"0"),IFERROR(VLOOKUP(A65,'Season 14'!AK$4:CN$104,11,0),"0"),IFERROR(VLOOKUP(A65,'Season 15'!AK$4:CN$104,11,0),"0"),)</f>
        <v>0</v>
      </c>
      <c r="K65" s="402">
        <f>SUM(IFERROR(VLOOKUP($A65,BI$3:BN$152,4,0),"0"),
IFERROR(VLOOKUP($A65,'Season 1'!AJ$4:CM$104,12,0),"0"),IFERROR(VLOOKUP($A65,'Season 2'!AK$4:CN$104,12,0),"0"),
IFERROR(VLOOKUP($A65,'Season 3'!AK$4:CN$104,12,0),"0"),IFERROR(VLOOKUP($A65,'Season 4'!AK$4:CN$104,12,0),"0"),
IFERROR(VLOOKUP($A65,'Season 5'!AK$4:CN$104,12,0),"0"),IFERROR(VLOOKUP($A65,'Season 6'!AK$4:CN$104,12,0),"0"),
IFERROR(VLOOKUP($A65,'Season 7'!AK$4:CN$104,12,0),"0"),IFERROR(VLOOKUP($A65,'Season 8'!AK$4:CN$104,12,0),"0"),
IFERROR(VLOOKUP($A65,'Season 9'!AK$4:CN$104,12,0),"0"),IFERROR(VLOOKUP($A65,'Season 10'!AK$4:CN$104,12,0),"0"),
IFERROR(VLOOKUP($A65,'Season 11'!AK$4:CN$104,12,0),"0"),IFERROR(VLOOKUP($A65,'Season 12'!AK$4:CN$104,12,0),"0"),
IFERROR(VLOOKUP($A65,'Season 13'!AK$4:CN$104,12,0),"0"),IFERROR(VLOOKUP($A65,'Season 14'!AK$4:CN$104,12,0),"0"),IFERROR(VLOOKUP(A65,'Season 15'!AK$4:CN$104,12,0),"0"),)</f>
        <v>0</v>
      </c>
      <c r="L65" s="403">
        <f>SUM(
IFERROR(VLOOKUP($A65,'Season 1'!AJ$4:CM$104,13,0),"0"),IFERROR(VLOOKUP($A65,'Season 2'!AK$4:CN$104,13,0),"0"),
IFERROR(VLOOKUP($A65,'Season 3'!AK$4:CN$104,13,0),"0"),IFERROR(VLOOKUP($A65,'Season 4'!AK$4:CN$104,13,0),"0"),
IFERROR(VLOOKUP($A65,'Season 5'!AK$4:CN$104,13,0),"0"),IFERROR(VLOOKUP($A65,'Season 6'!AK$4:CN$104,13,0),"0"),
IFERROR(VLOOKUP($A65,'Season 7'!AK$4:CN$104,13,0),"0"),IFERROR(VLOOKUP($A65,'Season 8'!AK$4:CN$104,13,0),"0"),
IFERROR(VLOOKUP($A65,'Season 9'!AK$4:CN$104,13,0),"0"),IFERROR(VLOOKUP($A65,'Season 10'!AK$4:CN$104,13,0),"0"),
IFERROR(VLOOKUP($A65,'Season 11'!AK$4:CN$104,13,0),"0"),IFERROR(VLOOKUP($A65,'Season 12'!AK$4:CN$104,13,0),"0"),
IFERROR(VLOOKUP($A65,'Season 13'!AK$4:CN$104,13,0),"0"),IFERROR(VLOOKUP($A65,'Season 14'!AK$4:CN$104,13,0),"0"),IFERROR(VLOOKUP(A65,'Season 15'!AK$4:CN$104,13,0),"0"),)</f>
        <v>0</v>
      </c>
      <c r="M65" s="398">
        <f>SUM(
IFERROR(VLOOKUP($A65,'Season 1'!AJ$4:CM$104,14,0),"0"),IFERROR(VLOOKUP($A65,'Season 2'!AK$4:CN$104,14,0),"0"),
IFERROR(VLOOKUP($A65,'Season 3'!AK$4:CN$104,14,0),"0"),IFERROR(VLOOKUP($A65,'Season 4'!AK$4:CN$104,14,0),"0"),
IFERROR(VLOOKUP($A65,'Season 5'!AK$4:CN$104,14,0),"0"),IFERROR(VLOOKUP($A65,'Season 6'!AK$4:CN$104,14,0),"0"),
IFERROR(VLOOKUP($A65,'Season 7'!AK$4:CN$104,14,0),"0"),IFERROR(VLOOKUP($A65,'Season 8'!AK$4:CN$104,14,0),"0"),
IFERROR(VLOOKUP($A65,'Season 9'!AK$4:CN$104,14,0),"0"),IFERROR(VLOOKUP($A65,'Season 10'!AK$4:CN$104,14,0),"0"),
IFERROR(VLOOKUP($A65,'Season 11'!AK$4:CN$104,14,0),"0"),IFERROR(VLOOKUP($A65,'Season 12'!AK$4:CN$104,14,0),"0"),
IFERROR(VLOOKUP($A65,'Season 13'!AK$4:CN$104,14,0),"0"),IFERROR(VLOOKUP($A65,'Season 14'!AK$4:CN$104,14,0),"0"),IFERROR(VLOOKUP(A65,'Season 15'!AK$4:CN$104,14,0),"0"),)</f>
        <v>0</v>
      </c>
      <c r="N65" s="518">
        <f>SUM(
IFERROR(VLOOKUP($A65,'Season 1'!AJ$4:CM$104,15,0),"0"),IFERROR(VLOOKUP($A65,'Season 2'!AK$4:CN$104,15,0),"0"),
IFERROR(VLOOKUP($A65,'Season 3'!AK$4:CN$104,15,0),"0"),IFERROR(VLOOKUP($A65,'Season 4'!AK$4:CN$104,15,0),"0"),
IFERROR(VLOOKUP($A65,'Season 5'!AK$4:CN$104,15,0),"0"),IFERROR(VLOOKUP($A65,'Season 6'!AK$4:CN$104,15,0),"0"),
IFERROR(VLOOKUP($A65,'Season 7'!AK$4:CN$104,15,0),"0"),IFERROR(VLOOKUP($A65,'Season 8'!AK$4:CN$104,15,0),"0"),
IFERROR(VLOOKUP($A65,'Season 9'!AK$4:CN$104,15,0),"0"),IFERROR(VLOOKUP($A65,'Season 10'!AK$4:CN$104,15,0),"0"),
IFERROR(VLOOKUP($A65,'Season 11'!AK$4:CN$104,15,0),"0"),IFERROR(VLOOKUP($A65,'Season 12'!AK$4:CN$104,15,0),"0"),
IFERROR(VLOOKUP($A65,'Season 13'!AK$4:CN$104,15,0),"0"),IFERROR(VLOOKUP($A65,'Season 14'!AK$4:CN$104,15,0),"0"),IFERROR(VLOOKUP(A65,'Season 15'!AK$4:CN$104,15,0),"0"),)</f>
        <v>0</v>
      </c>
      <c r="O65" s="21">
        <f>SUM(
IFERROR(VLOOKUP($A65,'Season 1'!AJ$4:CM$104,16,0),"0"),IFERROR(VLOOKUP($A65,'Season 2'!AK$4:CN$104,16,0),"0"),
IFERROR(VLOOKUP($A65,'Season 3'!AK$4:CN$104,16,0),"0"),IFERROR(VLOOKUP($A65,'Season 4'!AK$4:CN$104,16,0),"0"),
IFERROR(VLOOKUP($A65,'Season 5'!AK$4:CN$104,16,0),"0"),IFERROR(VLOOKUP($A65,'Season 6'!AK$4:CN$104,16,0),"0"),
IFERROR(VLOOKUP($A65,'Season 7'!AK$4:CN$104,16,0),"0"),IFERROR(VLOOKUP($A65,'Season 8'!AK$4:CN$104,16,0),"0"),
IFERROR(VLOOKUP($A65,'Season 9'!AK$4:CN$104,16,0),"0"),IFERROR(VLOOKUP($A65,'Season 10'!AK$4:CN$104,16,0),"0"),
IFERROR(VLOOKUP($A65,'Season 11'!AK$4:CN$104,16,0),"0"),IFERROR(VLOOKUP($A65,'Season 12'!AK$4:CN$104,16,0),"0"),
IFERROR(VLOOKUP($A65,'Season 13'!AK$4:CN$104,16,0),"0"),IFERROR(VLOOKUP($A65,'Season 14'!AK$4:CN$104,16,0),"0"),IFERROR(VLOOKUP(A65,'Season 15'!AK$4:CN$104,16,0),"0"),)</f>
        <v>0</v>
      </c>
      <c r="P65" s="402">
        <f>SUM(
IFERROR(VLOOKUP($A65,'Season 1'!AJ$4:CM$104,17,0),"0"),IFERROR(VLOOKUP($A65,'Season 2'!AK$4:CN$104,17,0),"0"),
IFERROR(VLOOKUP($A65,'Season 3'!AK$4:CN$104,17,0),"0"),IFERROR(VLOOKUP($A65,'Season 4'!AK$4:CN$104,17,0),"0"),
IFERROR(VLOOKUP($A65,'Season 5'!AK$4:CN$104,17,0),"0"),IFERROR(VLOOKUP($A65,'Season 6'!AK$4:CN$104,17,0),"0"),
IFERROR(VLOOKUP($A65,'Season 7'!AK$4:CN$104,17,0),"0"),IFERROR(VLOOKUP($A65,'Season 8'!AK$4:CN$104,17,0),"0"),
IFERROR(VLOOKUP($A65,'Season 9'!AK$4:CN$104,17,0),"0"),IFERROR(VLOOKUP($A65,'Season 10'!AK$4:CN$104,17,0),"0"),
IFERROR(VLOOKUP($A65,'Season 11'!AK$4:CN$104,17,0),"0"),IFERROR(VLOOKUP($A65,'Season 12'!AK$4:CN$104,17,0),"0"),
IFERROR(VLOOKUP($A65,'Season 13'!AK$4:CN$104,17,0),"0"),IFERROR(VLOOKUP($A65,'Season 14'!AK$4:CN$104,17,0),"0"),IFERROR(VLOOKUP(A65,'Season 15'!AK$4:CN$104,17,0),"0"),)</f>
        <v>0</v>
      </c>
      <c r="Q65" s="403">
        <f>SUM(
IFERROR(VLOOKUP($A65,'Season 1'!AJ$4:CM$104,18,0),"0"),IFERROR(VLOOKUP($A65,'Season 2'!AK$4:CN$104,18,0),"0"),
IFERROR(VLOOKUP($A65,'Season 3'!AK$4:CN$104,18,0),"0"),IFERROR(VLOOKUP($A65,'Season 4'!AK$4:CN$104,18,0),"0"),
IFERROR(VLOOKUP($A65,'Season 5'!AK$4:CN$104,18,0),"0"),IFERROR(VLOOKUP($A65,'Season 6'!AK$4:CN$104,18,0),"0"),
IFERROR(VLOOKUP($A65,'Season 7'!AK$4:CN$104,18,0),"0"),IFERROR(VLOOKUP($A65,'Season 8'!AK$4:CN$104,18,0),"0"),
IFERROR(VLOOKUP($A65,'Season 9'!AK$4:CN$104,18,0),"0"),IFERROR(VLOOKUP($A65,'Season 10'!AK$4:CN$104,18,0),"0"),
IFERROR(VLOOKUP($A65,'Season 11'!AK$4:CN$104,18,0),"0"),IFERROR(VLOOKUP($A65,'Season 12'!AK$4:CN$104,18,0),"0"),
IFERROR(VLOOKUP($A65,'Season 13'!AK$4:CN$104,18,0),"0"),IFERROR(VLOOKUP($A65,'Season 14'!AK$4:CN$104,18,0),"0"),IFERROR(VLOOKUP(A65,'Season 15'!AK$4:CN$104,18,0),"0"),)</f>
        <v>0</v>
      </c>
      <c r="R65" s="398">
        <f>SUM(
IFERROR(VLOOKUP($A65,'Season 1'!AJ$4:CM$104,19,0),"0"),IFERROR(VLOOKUP($A65,'Season 2'!AK$4:CN$104,19,0),"0"),
IFERROR(VLOOKUP($A65,'Season 3'!AK$4:CN$104,19,0),"0"),IFERROR(VLOOKUP($A65,'Season 4'!AK$4:CN$104,19,0),"0"),
IFERROR(VLOOKUP($A65,'Season 5'!AK$4:CN$104,19,0),"0"),IFERROR(VLOOKUP($A65,'Season 6'!AK$4:CN$104,19,0),"0"),
IFERROR(VLOOKUP($A65,'Season 7'!AK$4:CN$104,19,0),"0"),IFERROR(VLOOKUP($A65,'Season 8'!AK$4:CN$104,19,0),"0"),
IFERROR(VLOOKUP($A65,'Season 9'!AK$4:CN$104,19,0),"0"),IFERROR(VLOOKUP($A65,'Season 10'!AK$4:CN$104,19,0),"0"),
IFERROR(VLOOKUP($A65,'Season 11'!AK$4:CN$104,19,0),"0"),IFERROR(VLOOKUP($A65,'Season 12'!AK$4:CN$104,19,0),"0"),
IFERROR(VLOOKUP($A65,'Season 13'!AK$4:CN$104,19,0),"0"),IFERROR(VLOOKUP($A65,'Season 14'!AK$4:CN$104,19,0),"0"),IFERROR(VLOOKUP(A65,'Season 15'!AK$4:CN$104,19,0),"0"),)</f>
        <v>0</v>
      </c>
      <c r="S65" s="518">
        <f>SUM(
IFERROR(VLOOKUP($A65,'Season 1'!AJ$4:CM$104,20,0),"0"),IFERROR(VLOOKUP($A65,'Season 2'!AK$4:CN$104,20,0),"0"),
IFERROR(VLOOKUP($A65,'Season 3'!AK$4:CN$104,20,0),"0"),IFERROR(VLOOKUP($A65,'Season 4'!AK$4:CN$104,20,0),"0"),
IFERROR(VLOOKUP($A65,'Season 5'!AK$4:CN$104,20,0),"0"),IFERROR(VLOOKUP($A65,'Season 6'!AK$4:CN$104,20,0),"0"),
IFERROR(VLOOKUP($A65,'Season 7'!AK$4:CN$104,20,0),"0"),IFERROR(VLOOKUP($A65,'Season 8'!AK$4:CN$104,20,0),"0"),
IFERROR(VLOOKUP($A65,'Season 9'!AK$4:CN$104,20,0),"0"),IFERROR(VLOOKUP($A65,'Season 10'!AK$4:CN$104,20,0),"0"),
IFERROR(VLOOKUP($A65,'Season 11'!AK$4:CN$104,20,0),"0"),IFERROR(VLOOKUP($A65,'Season 12'!AK$4:CN$104,20,0),"0"),
IFERROR(VLOOKUP($A65,'Season 13'!AK$4:CN$104,20,0),"0"),IFERROR(VLOOKUP($A65,'Season 14'!AK$4:CN$104,20,0),"0"),IFERROR(VLOOKUP(A65,'Season 15'!AK$4:CN$104,20,0),"0"),)</f>
        <v>0</v>
      </c>
      <c r="T65" s="21">
        <f>SUM(
IFERROR(VLOOKUP($A65,'Season 1'!AJ$4:CM$104,21,0),"0"),IFERROR(VLOOKUP($A65,'Season 2'!AK$4:CN$104,21,0),"0"),
IFERROR(VLOOKUP($A65,'Season 3'!AK$4:CN$104,21,0),"0"),IFERROR(VLOOKUP($A65,'Season 4'!AK$4:CN$104,21,0),"0"),
IFERROR(VLOOKUP($A65,'Season 5'!AK$4:CN$104,21,0),"0"),IFERROR(VLOOKUP($A65,'Season 6'!AK$4:CN$104,21,0),"0"),
IFERROR(VLOOKUP($A65,'Season 7'!AK$4:CN$104,21,0),"0"),IFERROR(VLOOKUP($A65,'Season 8'!AK$4:CN$104,21,0),"0"),
IFERROR(VLOOKUP($A65,'Season 9'!AK$4:CN$104,21,0),"0"),IFERROR(VLOOKUP($A65,'Season 10'!AK$4:CN$104,21,0),"0"),
IFERROR(VLOOKUP($A65,'Season 11'!AK$4:CN$104,21,0),"0"),IFERROR(VLOOKUP($A65,'Season 12'!AK$4:CN$104,21,0),"0"),
IFERROR(VLOOKUP($A65,'Season 13'!AK$4:CN$104,21,0),"0"),IFERROR(VLOOKUP($A65,'Season 14'!AK$4:CN$104,21,0),"0"),IFERROR(VLOOKUP(A65,'Season 15'!AK$4:CN$104,21,0),"0"),)</f>
        <v>0</v>
      </c>
      <c r="U65" s="402">
        <f>SUM(
IFERROR(VLOOKUP($A65,'Season 1'!AJ$4:CM$104,22,0),"0"),IFERROR(VLOOKUP($A65,'Season 2'!AK$4:CN$104,22,0),"0"),
IFERROR(VLOOKUP($A65,'Season 3'!AK$4:CN$104,22,0),"0"),IFERROR(VLOOKUP($A65,'Season 4'!AK$4:CN$104,22,0),"0"),
IFERROR(VLOOKUP($A65,'Season 5'!AK$4:CN$104,22,0),"0"),IFERROR(VLOOKUP($A65,'Season 6'!AK$4:CN$104,22,0),"0"),
IFERROR(VLOOKUP($A65,'Season 7'!AK$4:CN$104,22,0),"0"),IFERROR(VLOOKUP($A65,'Season 8'!AK$4:CN$104,22,0),"0"),
IFERROR(VLOOKUP($A65,'Season 9'!AK$4:CN$104,22,0),"0"),IFERROR(VLOOKUP($A65,'Season 10'!AK$4:CN$104,22,0),"0"),
IFERROR(VLOOKUP($A65,'Season 11'!AK$4:CN$104,22,0),"0"),IFERROR(VLOOKUP($A65,'Season 12'!AK$4:CN$104,22,0),"0"),
IFERROR(VLOOKUP($A65,'Season 13'!AK$4:CN$104,22,0),"0"),IFERROR(VLOOKUP($A65,'Season 14'!AK$4:CN$104,22,0),"0"),IFERROR(VLOOKUP(A65,'Season 15'!AK$4:CN$104,22,0),"0"),)</f>
        <v>0</v>
      </c>
      <c r="V65" s="403">
        <f>SUM(
IFERROR(VLOOKUP($A65,'Season 1'!AJ$4:CM$104,23,0),"0"),IFERROR(VLOOKUP($A65,'Season 2'!AK$4:CN$104,23,0),"0"),
IFERROR(VLOOKUP($A65,'Season 3'!AK$4:CN$104,23,0),"0"),IFERROR(VLOOKUP($A65,'Season 4'!AK$4:CN$104,23,0),"0"),
IFERROR(VLOOKUP($A65,'Season 5'!AK$4:CN$104,23,0),"0"),IFERROR(VLOOKUP($A65,'Season 6'!AK$4:CN$104,23,0),"0"),
IFERROR(VLOOKUP($A65,'Season 7'!AK$4:CN$104,23,0),"0"),IFERROR(VLOOKUP($A65,'Season 8'!AK$4:CN$104,23,0),"0"),
IFERROR(VLOOKUP($A65,'Season 9'!AK$4:CN$104,23,0),"0"),IFERROR(VLOOKUP($A65,'Season 10'!AK$4:CN$104,23,0),"0"),
IFERROR(VLOOKUP($A65,'Season 11'!AK$4:CN$104,23,0),"0"),IFERROR(VLOOKUP($A65,'Season 12'!AK$4:CN$104,23,0),"0"),
IFERROR(VLOOKUP($A65,'Season 13'!AK$4:CN$104,23,0),"0"),IFERROR(VLOOKUP($A65,'Season 14'!AK$4:CN$104,23,0),"0"),IFERROR(VLOOKUP($A65,'Season 15'!AK$4:CN$104,23,0),"0"),)</f>
        <v>0</v>
      </c>
      <c r="W65" s="398">
        <f>SUM(
IFERROR(VLOOKUP($A65,'Season 1'!AJ$4:CM$104,24,0),"0"),IFERROR(VLOOKUP($A65,'Season 2'!AK$4:CN$104,24,0),"0"),
IFERROR(VLOOKUP($A65,'Season 3'!AK$4:CN$104,24,0),"0"),IFERROR(VLOOKUP($A65,'Season 4'!AK$4:CN$104,24,0),"0"),
IFERROR(VLOOKUP($A65,'Season 5'!AK$4:CN$104,24,0),"0"),IFERROR(VLOOKUP($A65,'Season 6'!AK$4:CN$104,24,0),"0"),
IFERROR(VLOOKUP($A65,'Season 7'!AK$4:CN$104,24,0),"0"),IFERROR(VLOOKUP($A65,'Season 8'!AK$4:CN$104,24,0),"0"),
IFERROR(VLOOKUP($A65,'Season 9'!AK$4:CN$104,24,0),"0"),IFERROR(VLOOKUP($A65,'Season 10'!AK$4:CN$104,24,0),"0"),
IFERROR(VLOOKUP($A65,'Season 11'!AK$4:CN$104,24,0),"0"),IFERROR(VLOOKUP($A65,'Season 12'!AK$4:CN$104,24,0),"0"),
IFERROR(VLOOKUP($A65,'Season 13'!AK$4:CN$104,24,0),"0"),IFERROR(VLOOKUP($A65,'Season 14'!AK$4:CN$104,24,0),"0"),IFERROR(VLOOKUP($A65,'Season 15'!AK$4:CN$104,24,0),"0"),)</f>
        <v>0</v>
      </c>
      <c r="X65" s="518">
        <f>SUM(
IFERROR(VLOOKUP($A65,'Season 1'!AJ$4:CM$104,25,0),"0"),IFERROR(VLOOKUP($A65,'Season 2'!AK$4:CN$104,25,0),"0"),
IFERROR(VLOOKUP($A65,'Season 3'!AK$4:CN$104,25,0),"0"),IFERROR(VLOOKUP($A65,'Season 4'!AK$4:CN$104,25,0),"0"),
IFERROR(VLOOKUP($A65,'Season 5'!AK$4:CN$104,25,0),"0"),IFERROR(VLOOKUP($A65,'Season 6'!AK$4:CN$104,25,0),"0"),
IFERROR(VLOOKUP($A65,'Season 7'!AK$4:CN$104,25,0),"0"),IFERROR(VLOOKUP($A65,'Season 8'!AK$4:CN$104,25,0),"0"),
IFERROR(VLOOKUP($A65,'Season 9'!AK$4:CN$104,25,0),"0"),IFERROR(VLOOKUP($A65,'Season 10'!AK$4:CN$104,25,0),"0"),
IFERROR(VLOOKUP($A65,'Season 11'!AK$4:CN$104,25,0),"0"),IFERROR(VLOOKUP($A65,'Season 12'!AK$4:CN$104,25,0),"0"),
IFERROR(VLOOKUP($A65,'Season 13'!AK$4:CN$104,25,0),"0"),IFERROR(VLOOKUP($A65,'Season 14'!AK$4:CN$104,25,0),"0"),IFERROR(VLOOKUP($A65,'Season 15'!AK$4:CN$104,25,0),"0"),)</f>
        <v>0</v>
      </c>
      <c r="Y65" s="21">
        <f>SUM(
IFERROR(VLOOKUP($A65,'Season 1'!AJ$4:CM$104,26,0),"0"),IFERROR(VLOOKUP($A65,'Season 2'!AK$4:CN$104,26,0),"0"),
IFERROR(VLOOKUP($A65,'Season 3'!AK$4:CN$104,26,0),"0"),IFERROR(VLOOKUP($A65,'Season 4'!AK$4:CN$104,26,0),"0"),
IFERROR(VLOOKUP($A65,'Season 5'!AK$4:CN$104,26,0),"0"),IFERROR(VLOOKUP($A65,'Season 6'!AK$4:CN$104,26,0),"0"),
IFERROR(VLOOKUP($A65,'Season 7'!AK$4:CN$104,26,0),"0"),IFERROR(VLOOKUP($A65,'Season 8'!AK$4:CN$104,26,0),"0"),
IFERROR(VLOOKUP($A65,'Season 9'!AK$4:CN$104,26,0),"0"),IFERROR(VLOOKUP($A65,'Season 10'!AK$4:CN$104,26,0),"0"),
IFERROR(VLOOKUP($A65,'Season 11'!AK$4:CN$104,26,0),"0"),IFERROR(VLOOKUP($A65,'Season 12'!AK$4:CN$104,26,0),"0"),
IFERROR(VLOOKUP($A65,'Season 13'!AK$4:CN$104,26,0),"0"),IFERROR(VLOOKUP($A65,'Season 14'!AK$4:CN$104,26,0),"0"),IFERROR(VLOOKUP($A65,'Season 15'!AK$4:CN$104,26,0),"0"),)</f>
        <v>0</v>
      </c>
      <c r="Z65" s="402">
        <f>SUM(
IFERROR(VLOOKUP($A65,'Season 1'!AJ$4:CM$104,27,0),"0"),IFERROR(VLOOKUP($A65,'Season 2'!AK$4:CN$104,27,0),"0"),
IFERROR(VLOOKUP($A65,'Season 3'!AK$4:CN$104,27,0),"0"),IFERROR(VLOOKUP($A65,'Season 4'!AK$4:CN$104,27,0),"0"),
IFERROR(VLOOKUP($A65,'Season 5'!AK$4:CN$104,27,0),"0"),IFERROR(VLOOKUP($A65,'Season 6'!AK$4:CN$104,27,0),"0"),
IFERROR(VLOOKUP($A65,'Season 7'!AK$4:CN$104,27,0),"0"),IFERROR(VLOOKUP($A65,'Season 8'!AK$4:CN$104,27,0),"0"),
IFERROR(VLOOKUP($A65,'Season 9'!AK$4:CN$104,27,0),"0"),IFERROR(VLOOKUP($A65,'Season 10'!AK$4:CN$104,27,0),"0"),
IFERROR(VLOOKUP($A65,'Season 11'!AK$4:CN$104,27,0),"0"),IFERROR(VLOOKUP($A65,'Season 12'!AK$4:CN$104,27,0),"0"),
IFERROR(VLOOKUP($A65,'Season 13'!AK$4:CN$104,27,0),"0"),IFERROR(VLOOKUP($A65,'Season 14'!AK$4:CN$104,27,0),"0"),IFERROR(VLOOKUP($A65,'Season 15'!AK$4:CN$104,27,0),"0"),)</f>
        <v>0</v>
      </c>
      <c r="AA65" s="403">
        <f>SUM(
IFERROR(VLOOKUP($A65,'Season 1'!AJ$4:CM$104,28,0),"0"),IFERROR(VLOOKUP($A65,'Season 2'!AK$4:CN$104,28,0),"0"),
IFERROR(VLOOKUP($A65,'Season 3'!AK$4:CN$104,28,0),"0"),IFERROR(VLOOKUP($A65,'Season 4'!AK$4:CN$104,28,0),"0"),
IFERROR(VLOOKUP($A65,'Season 5'!AK$4:CN$104,28,0),"0"),IFERROR(VLOOKUP($A65,'Season 6'!AK$4:CN$104,28,0),"0"),
IFERROR(VLOOKUP($A65,'Season 7'!AK$4:CN$104,28,0),"0"),IFERROR(VLOOKUP($A65,'Season 8'!AK$4:CN$104,28,0),"0"),
IFERROR(VLOOKUP($A65,'Season 9'!AK$4:CN$104,28,0),"0"),IFERROR(VLOOKUP($A65,'Season 10'!AK$4:CN$104,28,0),"0"),
IFERROR(VLOOKUP($A65,'Season 11'!AK$4:CN$104,28,0),"0"),IFERROR(VLOOKUP($A65,'Season 12'!AK$4:CN$104,28,0),"0"),
IFERROR(VLOOKUP($A65,'Season 13'!AK$4:CN$104,28,0),"0"),IFERROR(VLOOKUP($A65,'Season 14'!AK$4:CN$104,28,0),"0"),IFERROR(VLOOKUP($A65,'Season 15'!AK$4:CN$104,28,0),"0"),)</f>
        <v>0</v>
      </c>
      <c r="AB65" s="398">
        <f>SUM(
IFERROR(VLOOKUP($A65,'Season 1'!AJ$4:CM$104,29,0),"0"),IFERROR(VLOOKUP($A65,'Season 2'!AK$4:CN$104,29,0),"0"),
IFERROR(VLOOKUP($A65,'Season 3'!AK$4:CN$104,29,0),"0"),IFERROR(VLOOKUP($A65,'Season 4'!AK$4:CN$104,29,0),"0"),
IFERROR(VLOOKUP($A65,'Season 5'!AK$4:CN$104,29,0),"0"),IFERROR(VLOOKUP($A65,'Season 6'!AK$4:CN$104,29,0),"0"),
IFERROR(VLOOKUP($A65,'Season 7'!AK$4:CN$104,29,0),"0"),IFERROR(VLOOKUP($A65,'Season 8'!AK$4:CN$104,29,0),"0"),
IFERROR(VLOOKUP($A65,'Season 9'!AK$4:CN$104,29,0),"0"),IFERROR(VLOOKUP($A65,'Season 10'!AK$4:CN$104,29,0),"0"),
IFERROR(VLOOKUP($A65,'Season 11'!AK$4:CN$104,29,0),"0"),IFERROR(VLOOKUP($A65,'Season 12'!AK$4:CN$104,29,0),"0"),
IFERROR(VLOOKUP($A65,'Season 13'!AK$4:CN$104,29,0),"0"),IFERROR(VLOOKUP($A65,'Season 14'!AK$4:CN$104,29,0),"0"),IFERROR(VLOOKUP($A65,'Season 15'!AK$4:CN$104,29,0),"0"),)</f>
        <v>0</v>
      </c>
      <c r="AC65" s="518">
        <f>SUM(
IFERROR(VLOOKUP($A65,'Season 1'!AJ$4:CM$104,30,0),"0"),IFERROR(VLOOKUP($A65,'Season 2'!AK$4:CN$104,30,0),"0"),
IFERROR(VLOOKUP($A65,'Season 3'!AK$4:CN$104,30,0),"0"),IFERROR(VLOOKUP($A65,'Season 4'!AK$4:CN$104,30,0),"0"),
IFERROR(VLOOKUP($A65,'Season 5'!AK$4:CN$104,30,0),"0"),IFERROR(VLOOKUP($A65,'Season 6'!AK$4:CN$104,30,0),"0"),
IFERROR(VLOOKUP($A65,'Season 7'!AK$4:CN$104,30,0),"0"),IFERROR(VLOOKUP($A65,'Season 8'!AK$4:CN$104,30,0),"0"),
IFERROR(VLOOKUP($A65,'Season 9'!AK$4:CN$104,30,0),"0"),IFERROR(VLOOKUP($A65,'Season 10'!AK$4:CN$104,30,0),"0"),
IFERROR(VLOOKUP($A65,'Season 11'!AK$4:CN$104,30,0),"0"),IFERROR(VLOOKUP($A65,'Season 12'!AK$4:CN$104,30,0),"0"),
IFERROR(VLOOKUP($A65,'Season 13'!AK$4:CN$104,30,0),"0"),IFERROR(VLOOKUP($A65,'Season 14'!AK$4:CN$104,30,0),"0"),IFERROR(VLOOKUP($A65,'Season 15'!AK$4:CN$104,30,0),"0"),)</f>
        <v>0</v>
      </c>
      <c r="AD65" s="21">
        <f>SUM(
IFERROR(VLOOKUP($A65,'Season 1'!AJ$4:CM$104,31,0),"0"),IFERROR(VLOOKUP($A65,'Season 2'!AK$4:CN$104,31,0),"0"),
IFERROR(VLOOKUP($A65,'Season 3'!AK$4:CN$104,31,0),"0"),IFERROR(VLOOKUP($A65,'Season 4'!AK$4:CN$104,31,0),"0"),
IFERROR(VLOOKUP($A65,'Season 5'!AK$4:CN$104,31,0),"0"),IFERROR(VLOOKUP($A65,'Season 6'!AK$4:CN$104,31,0),"0"),
IFERROR(VLOOKUP($A65,'Season 7'!AK$4:CN$104,31,0),"0"),IFERROR(VLOOKUP($A65,'Season 8'!AK$4:CN$104,31,0),"0"),
IFERROR(VLOOKUP($A65,'Season 9'!AK$4:CN$104,31,0),"0"),IFERROR(VLOOKUP($A65,'Season 10'!AK$4:CN$104,31,0),"0"),
IFERROR(VLOOKUP($A65,'Season 11'!AK$4:CN$104,31,0),"0"),IFERROR(VLOOKUP($A65,'Season 12'!AK$4:CN$104,31,0),"0"),
IFERROR(VLOOKUP($A65,'Season 13'!AK$4:CN$104,31,0),"0"),IFERROR(VLOOKUP($A65,'Season 14'!AK$4:CN$104,31,0),"0"),IFERROR(VLOOKUP($A65,'Season 15'!AK$4:CN$104,31,0),"0"),)</f>
        <v>0</v>
      </c>
      <c r="AE65" s="402">
        <f>SUM(
IFERROR(VLOOKUP($A65,'Season 1'!AJ$4:CM$104,32,0),"0"),IFERROR(VLOOKUP($A65,'Season 2'!AK$4:CN$104,32,0),"0"),
IFERROR(VLOOKUP($A65,'Season 3'!AK$4:CN$104,32,0),"0"),IFERROR(VLOOKUP($A65,'Season 4'!AK$4:CN$104,32,0),"0"),
IFERROR(VLOOKUP($A65,'Season 5'!AK$4:CN$104,32,0),"0"),IFERROR(VLOOKUP($A65,'Season 6'!AK$4:CN$104,32,0),"0"),
IFERROR(VLOOKUP($A65,'Season 7'!AK$4:CN$104,32,0),"0"),IFERROR(VLOOKUP($A65,'Season 8'!AK$4:CN$104,32,0),"0"),
IFERROR(VLOOKUP($A65,'Season 9'!AK$4:CN$104,32,0),"0"),IFERROR(VLOOKUP($A65,'Season 10'!AK$4:CN$104,32,0),"0"),
IFERROR(VLOOKUP($A65,'Season 11'!AK$4:CN$104,32,0),"0"),IFERROR(VLOOKUP($A65,'Season 12'!AK$4:CN$104,32,0),"0"),
IFERROR(VLOOKUP($A65,'Season 13'!AK$4:CN$104,32,0),"0"),IFERROR(VLOOKUP($A65,'Season 14'!AK$4:CN$104,32,0),"0"),IFERROR(VLOOKUP($A65,'Season 15'!AK$4:CN$104,32,0),"0"),)</f>
        <v>0</v>
      </c>
      <c r="AF65" s="403">
        <f>SUM(IFERROR(VLOOKUP($A65,'Season 2'!AK$4:CN$104,33,0),"0"),
IFERROR(VLOOKUP($A65,'Season 3'!AK$4:CN$104,33,0),"0"),IFERROR(VLOOKUP($A65,'Season 4'!AK$4:CN$104,33,0),"0"),
IFERROR(VLOOKUP($A65,'Season 5'!AK$4:CN$104,33,0),"0"),IFERROR(VLOOKUP($A65,'Season 6'!AK$4:CN$104,33,0),"0"),
IFERROR(VLOOKUP($A65,'Season 7'!AK$4:CN$104,33,0),"0"),IFERROR(VLOOKUP($A65,'Season 8'!AK$4:CN$104,33,0),"0"),
IFERROR(VLOOKUP($A65,'Season 9'!AK$4:CN$104,33,0),"0"),IFERROR(VLOOKUP($A65,'Season 10'!AK$4:CN$104,33,0),"0"),
IFERROR(VLOOKUP($A65,'Season 11'!AK$4:CN$104,33,0),"0"),IFERROR(VLOOKUP($A65,'Season 12'!AK$4:CN$104,33,0),"0"),
IFERROR(VLOOKUP($A65,'Season 13'!AK$4:CN$104,33,0),"0"),IFERROR(VLOOKUP($A65,'Season 14'!AK$4:CN$104,33,0),"0"),IFERROR(VLOOKUP($A65,'Season 15'!AK$4:CN$104,33,0),"0"),)</f>
        <v>0</v>
      </c>
      <c r="AG65" s="398">
        <f>SUM(IFERROR(VLOOKUP($A65,'Season 2'!AK$4:CN$104,34,0),"0"),
IFERROR(VLOOKUP($A65,'Season 3'!AK$4:CN$104,34,0),"0"),IFERROR(VLOOKUP($A65,'Season 4'!AK$4:CN$104,34,0),"0"),
IFERROR(VLOOKUP($A65,'Season 5'!AK$4:CN$104,34,0),"0"),IFERROR(VLOOKUP($A65,'Season 6'!AK$4:CN$104,34,0),"0"),
IFERROR(VLOOKUP($A65,'Season 7'!AK$4:CN$104,34,0),"0"),IFERROR(VLOOKUP($A65,'Season 8'!AK$4:CN$104,34,0),"0"),
IFERROR(VLOOKUP($A65,'Season 9'!AK$4:CN$104,34,0),"0"),IFERROR(VLOOKUP($A65,'Season 10'!AK$4:CN$104,34,0),"0"),
IFERROR(VLOOKUP($A65,'Season 11'!AK$4:CN$104,34,0),"0"),IFERROR(VLOOKUP($A65,'Season 12'!AK$4:CN$104,34,0),"0"),
IFERROR(VLOOKUP($A65,'Season 13'!AK$4:CN$104,34,0),"0"),IFERROR(VLOOKUP($A65,'Season 14'!AK$4:CN$104,34,0),"0"),IFERROR(VLOOKUP($A65,'Season 15'!AK$4:CN$104,34,0),"0"),)</f>
        <v>0</v>
      </c>
      <c r="AH65" s="518">
        <f>SUM(IFERROR(VLOOKUP($A65,'Season 2'!AK$4:CN$104,35,0),"0"),
IFERROR(VLOOKUP($A65,'Season 3'!AK$4:CN$104,35,0),"0"),IFERROR(VLOOKUP($A65,'Season 4'!AK$4:CN$104,35,0),"0"),
IFERROR(VLOOKUP($A65,'Season 5'!AK$4:CN$104,35,0),"0"),IFERROR(VLOOKUP($A65,'Season 6'!AK$4:CN$104,35,0),"0"),
IFERROR(VLOOKUP($A65,'Season 7'!AK$4:CN$104,35,0),"0"),IFERROR(VLOOKUP($A65,'Season 8'!AK$4:CN$104,35,0),"0"),
IFERROR(VLOOKUP($A65,'Season 9'!AK$4:CN$104,35,0),"0"),IFERROR(VLOOKUP($A65,'Season 10'!AK$4:CN$104,35,0),"0"),
IFERROR(VLOOKUP($A65,'Season 11'!AK$4:CN$104,35,0),"0"),IFERROR(VLOOKUP($A65,'Season 12'!AK$4:CN$104,35,0),"0"),
IFERROR(VLOOKUP($A65,'Season 13'!AK$4:CN$104,35,0),"0"),IFERROR(VLOOKUP($A65,'Season 14'!AK$4:CN$104,35,0),"0"),IFERROR(VLOOKUP($A65,'Season 15'!AK$4:CN$104,35,0),"0"),)</f>
        <v>0</v>
      </c>
      <c r="AI65" s="21">
        <f>SUM(IFERROR(VLOOKUP($A65,'Season 2'!AK$4:CN$104,36,0),"0"),
IFERROR(VLOOKUP($A65,'Season 3'!AK$4:CN$104,36,0),"0"),IFERROR(VLOOKUP($A65,'Season 4'!AK$4:CN$104,36,0),"0"),
IFERROR(VLOOKUP($A65,'Season 5'!AK$4:CN$104,36,0),"0"),IFERROR(VLOOKUP($A65,'Season 6'!AK$4:CN$104,36,0),"0"),
IFERROR(VLOOKUP($A65,'Season 7'!AK$4:CN$104,36,0),"0"),IFERROR(VLOOKUP($A65,'Season 8'!AK$4:CN$104,36,0),"0"),
IFERROR(VLOOKUP($A65,'Season 9'!AK$4:CN$104,36,0),"0"),IFERROR(VLOOKUP($A65,'Season 10'!AK$4:CN$104,36,0),"0"),
IFERROR(VLOOKUP($A65,'Season 11'!AK$4:CN$104,36,0),"0"),IFERROR(VLOOKUP($A65,'Season 12'!AK$4:CN$104,36,0),"0"),
IFERROR(VLOOKUP($A65,'Season 13'!AK$4:CN$104,36,0),"0"),IFERROR(VLOOKUP($A65,'Season 14'!AK$4:CN$104,36,0),"0"),IFERROR(VLOOKUP($A65,'Season 15'!AK$4:CN$104,36,0),"0"),)</f>
        <v>0</v>
      </c>
      <c r="AJ65" s="402">
        <f>SUM(IFERROR(VLOOKUP($A65,'Season 2'!AK$4:CN$104,37,0),"0"),
IFERROR(VLOOKUP($A65,'Season 3'!AK$4:CN$104,37,0),"0"),IFERROR(VLOOKUP($A65,'Season 4'!AK$4:CN$104,37,0),"0"),
IFERROR(VLOOKUP($A65,'Season 5'!AK$4:CN$104,37,0),"0"),IFERROR(VLOOKUP($A65,'Season 6'!AK$4:CN$104,37,0),"0"),
IFERROR(VLOOKUP($A65,'Season 7'!AK$4:CN$104,37,0),"0"),IFERROR(VLOOKUP($A65,'Season 8'!AK$4:CN$104,37,0),"0"),
IFERROR(VLOOKUP($A65,'Season 9'!AK$4:CN$104,37,0),"0"),IFERROR(VLOOKUP($A65,'Season 10'!AK$4:CN$104,37,0),"0"),
IFERROR(VLOOKUP($A65,'Season 11'!AK$4:CN$104,37,0),"0"),IFERROR(VLOOKUP($A65,'Season 12'!AK$4:CN$104,37,0),"0"),
IFERROR(VLOOKUP($A65,'Season 13'!AK$4:CN$104,37,0),"0"),IFERROR(VLOOKUP($A65,'Season 14'!AK$4:CN$104,37,0),"0"),IFERROR(VLOOKUP($A65,'Season 15'!AK$4:CN$104,37,0),"0"),)</f>
        <v>0</v>
      </c>
      <c r="AK65" s="403">
        <f>SUM(IFERROR(VLOOKUP($A65,'Season 1'!AJ$4:CM$104,33,0),"0"),IFERROR(VLOOKUP($A65,'Season 2'!AK$4:CN$104,38,0),"0"),
IFERROR(VLOOKUP($A65,'Season 3'!AK$4:CN$104,38,0),"0"),IFERROR(VLOOKUP($A65,'Season 4'!AK$4:CN$104,38,0),"0"),
IFERROR(VLOOKUP($A65,'Season 5'!AK$4:CN$104,38,0),"0"),IFERROR(VLOOKUP($A65,'Season 6'!AK$4:CN$104,38,0),"0"),
IFERROR(VLOOKUP($A65,'Season 7'!AK$4:CN$104,38,0),"0"),IFERROR(VLOOKUP($A65,'Season 8'!AK$4:CN$104,38,0),"0"),
IFERROR(VLOOKUP($A65,'Season 9'!AK$4:CN$104,38,0),"0"),IFERROR(VLOOKUP($A65,'Season 10'!AK$4:CN$104,38,0),"0"),
IFERROR(VLOOKUP($A65,'Season 11'!AK$4:CN$104,38,0),"0"),IFERROR(VLOOKUP($A65,'Season 12'!AK$4:CN$104,38,0),"0"),
IFERROR(VLOOKUP($A65,'Season 13'!AK$4:CN$104,38,0),"0"),IFERROR(VLOOKUP($A65,'Season 14'!AK$4:CN$104,38,0),"0"),IFERROR(VLOOKUP($A65,'Season 15'!AK$4:CN$104,38,0),"0"),)</f>
        <v>0</v>
      </c>
      <c r="AL65" s="398">
        <f>SUM(IFERROR(VLOOKUP($A65,'Season 1'!AJ$4:CM$104,34,0),"0"),IFERROR(VLOOKUP($A65,'Season 2'!AK$4:CN$104,39,0),"0"),
IFERROR(VLOOKUP($A65,'Season 3'!AK$4:CN$104,39,0),"0"),IFERROR(VLOOKUP($A65,'Season 4'!AK$4:CN$104,39,0),"0"),
IFERROR(VLOOKUP($A65,'Season 5'!AK$4:CN$104,39,0),"0"),IFERROR(VLOOKUP($A65,'Season 6'!AK$4:CN$104,39,0),"0"),
IFERROR(VLOOKUP($A65,'Season 7'!AK$4:CN$104,39,0),"0"),IFERROR(VLOOKUP($A65,'Season 8'!AK$4:CN$104,39,0),"0"),
IFERROR(VLOOKUP($A65,'Season 9'!AK$4:CN$104,39,0),"0"),IFERROR(VLOOKUP($A65,'Season 10'!AK$4:CN$104,39,0),"0"),
IFERROR(VLOOKUP($A65,'Season 11'!AK$4:CN$104,39,0),"0"),IFERROR(VLOOKUP($A65,'Season 12'!AK$4:CN$104,39,0),"0"),
IFERROR(VLOOKUP($A65,'Season 13'!AK$4:CN$104,39,0),"0"),IFERROR(VLOOKUP($A65,'Season 14'!AK$4:CN$104,39,0),"0"),IFERROR(VLOOKUP($A65,'Season 15'!AK$4:CN$104,39,0),"0"),)</f>
        <v>0</v>
      </c>
      <c r="AM65" s="518">
        <f>SUM(IFERROR(VLOOKUP($A65,'Season 1'!AJ$4:CM$104,35,0),"0"),IFERROR(VLOOKUP($A65,'Season 2'!AK$4:CN$104,40,0),"0"),
IFERROR(VLOOKUP($A65,'Season 3'!AK$4:CN$104,40,0),"0"),IFERROR(VLOOKUP($A65,'Season 4'!AK$4:CN$104,40,0),"0"),
IFERROR(VLOOKUP($A65,'Season 5'!AK$4:CN$104,40,0),"0"),IFERROR(VLOOKUP($A65,'Season 6'!AK$4:CN$104,40,0),"0"),
IFERROR(VLOOKUP($A65,'Season 7'!AK$4:CN$104,40,0),"0"),IFERROR(VLOOKUP($A65,'Season 8'!AK$4:CN$104,40,0),"0"),
IFERROR(VLOOKUP($A65,'Season 9'!AK$4:CN$104,40,0),"0"),IFERROR(VLOOKUP($A65,'Season 10'!AK$4:CN$104,40,0),"0"),
IFERROR(VLOOKUP($A65,'Season 11'!AK$4:CN$104,40,0),"0"),IFERROR(VLOOKUP($A65,'Season 12'!AK$4:CN$104,40,0),"0"),
IFERROR(VLOOKUP($A65,'Season 13'!AK$4:CN$104,40,0),"0"),IFERROR(VLOOKUP($A65,'Season 14'!AK$4:CN$104,40,0),"0"),IFERROR(VLOOKUP($A65,'Season 15'!AK$4:CN$104,40,0),"0"),)</f>
        <v>0</v>
      </c>
      <c r="AN65" s="21">
        <f>SUM(IFERROR(VLOOKUP($A65,'Season 1'!AJ$4:CM$104,36,0),"0"),IFERROR(VLOOKUP($A65,'Season 2'!AK$4:CN$104,41,0),"0"),
IFERROR(VLOOKUP($A65,'Season 3'!AK$4:CN$104,41,0),"0"),IFERROR(VLOOKUP($A65,'Season 4'!AK$4:CN$104,41,0),"0"),
IFERROR(VLOOKUP($A65,'Season 5'!AK$4:CN$104,41,0),"0"),IFERROR(VLOOKUP($A65,'Season 6'!AK$4:CN$104,41,0),"0"),
IFERROR(VLOOKUP($A65,'Season 7'!AK$4:CN$104,41,0),"0"),IFERROR(VLOOKUP($A65,'Season 8'!AK$4:CN$104,41,0),"0"),
IFERROR(VLOOKUP($A65,'Season 9'!AK$4:CN$104,41,0),"0"),IFERROR(VLOOKUP($A65,'Season 10'!AK$4:CN$104,41,0),"0"),
IFERROR(VLOOKUP($A65,'Season 11'!AK$4:CN$104,41,0),"0"),IFERROR(VLOOKUP($A65,'Season 12'!AK$4:CN$104,41,0),"0"),
IFERROR(VLOOKUP($A65,'Season 13'!AK$4:CN$104,41,0),"0"),IFERROR(VLOOKUP($A65,'Season 14'!AK$4:CN$104,41,0),"0"),IFERROR(VLOOKUP($A65,'Season 15'!AK$4:CN$104,41,0),"0"),)</f>
        <v>0</v>
      </c>
      <c r="AO65" s="402">
        <f>SUM(IFERROR(VLOOKUP($A65,'Season 1'!AJ$4:CM$104,37,0),"0"),IFERROR(VLOOKUP($A65,'Season 2'!AK$4:CN$104,42,0),"0"),
IFERROR(VLOOKUP($A65,'Season 3'!AK$4:CN$104,42,0),"0"),IFERROR(VLOOKUP($A65,'Season 4'!AK$4:CN$104,42,0),"0"),
IFERROR(VLOOKUP($A65,'Season 5'!AK$4:CN$104,42,0),"0"),IFERROR(VLOOKUP($A65,'Season 6'!AK$4:CN$104,42,0),"0"),
IFERROR(VLOOKUP($A65,'Season 7'!AK$4:CN$104,42,0),"0"),IFERROR(VLOOKUP($A65,'Season 8'!AK$4:CN$104,42,0),"0"),
IFERROR(VLOOKUP($A65,'Season 9'!AK$4:CN$104,42,0),"0"),IFERROR(VLOOKUP($A65,'Season 10'!AK$4:CN$104,42,0),"0"),
IFERROR(VLOOKUP($A65,'Season 11'!AK$4:CN$104,42,0),"0"),IFERROR(VLOOKUP($A65,'Season 12'!AK$4:CN$104,42,0),"0"),
IFERROR(VLOOKUP($A65,'Season 13'!AK$4:CN$104,42,0),"0"),IFERROR(VLOOKUP($A65,'Season 14'!AK$4:CN$104,42,0),"0"),IFERROR(VLOOKUP($A65,'Season 15'!AK$4:CN$104,42,0),"0"),)</f>
        <v>0</v>
      </c>
      <c r="AP65" s="403">
        <f>SUM(IFERROR(VLOOKUP($A65,'Season 1'!AJ$4:CM$104,43,0),"0"),IFERROR(VLOOKUP($A65,'Season 2'!AK$4:CN$104,43,0),"0"),
IFERROR(VLOOKUP($A65,'Season 3'!AK$4:CN$104,43,0),"0"),IFERROR(VLOOKUP($A65,'Season 4'!AK$4:CN$104,43,0),"0"),
IFERROR(VLOOKUP($A65,'Season 5'!AK$4:CN$104,43,0),"0"),IFERROR(VLOOKUP($A65,'Season 6'!AK$4:CN$104,43,0),"0"),
IFERROR(VLOOKUP($A65,'Season 7'!AK$4:CN$104,43,0),"0"),IFERROR(VLOOKUP($A65,'Season 8'!AK$4:CN$104,43,0),"0"),
IFERROR(VLOOKUP($A65,'Season 9'!AK$4:CN$104,43,0),"0"),IFERROR(VLOOKUP($A65,'Season 10'!AK$4:CN$104,43,0),"0"),
IFERROR(VLOOKUP($A65,'Season 11'!AK$4:CN$104,43,0),"0"),IFERROR(VLOOKUP($A65,'Season 12'!AK$4:CN$104,43,0),"0"),
IFERROR(VLOOKUP($A65,'Season 13'!AK$4:CN$104,43,0),"0"),IFERROR(VLOOKUP($A65,'Season 14'!AK$4:CN$104,43,0),"0"),IFERROR(VLOOKUP($A65,'Season 15'!AK$4:CN$104,43,0),"0"),)</f>
        <v>0</v>
      </c>
      <c r="AQ65" s="398">
        <f>SUM(IFERROR(VLOOKUP($A65,'Season 1'!AJ$4:CM$104,44,0),"0"),IFERROR(VLOOKUP($A65,'Season 2'!AK$4:CN$104,44,0),"0"),
IFERROR(VLOOKUP($A65,'Season 3'!AK$4:CN$104,44,0),"0"),IFERROR(VLOOKUP($A65,'Season 4'!AK$4:CN$104,44,0),"0"),
IFERROR(VLOOKUP($A65,'Season 5'!AK$4:CN$104,44,0),"0"),IFERROR(VLOOKUP($A65,'Season 6'!AK$4:CN$104,44,0),"0"),
IFERROR(VLOOKUP($A65,'Season 7'!AK$4:CN$104,44,0),"0"),IFERROR(VLOOKUP($A65,'Season 8'!AK$4:CN$104,44,0),"0"),
IFERROR(VLOOKUP($A65,'Season 9'!AK$4:CN$104,44,0),"0"),IFERROR(VLOOKUP($A65,'Season 10'!AK$4:CN$104,44,0),"0"),
IFERROR(VLOOKUP($A65,'Season 11'!AK$4:CN$104,44,0),"0"),IFERROR(VLOOKUP($A65,'Season 12'!AK$4:CN$104,44,0),"0"),
IFERROR(VLOOKUP($A65,'Season 13'!AK$4:CN$104,44,0),"0"),IFERROR(VLOOKUP($A65,'Season 14'!AK$4:CN$104,44,0),"0"),IFERROR(VLOOKUP($A65,'Season 15'!AK$4:CN$104,44,0),"0"),)</f>
        <v>0</v>
      </c>
      <c r="AR65" s="518">
        <f>SUM(IFERROR(VLOOKUP($A65,'Season 1'!AJ$4:CM$104,45,0),"0"),IFERROR(VLOOKUP($A65,'Season 2'!AK$4:CN$104,45,0),"0"),
IFERROR(VLOOKUP($A65,'Season 3'!AK$4:CN$104,45,0),"0"),IFERROR(VLOOKUP($A65,'Season 4'!AK$4:CN$104,45,0),"0"),
IFERROR(VLOOKUP($A65,'Season 5'!AK$4:CN$104,45,0),"0"),IFERROR(VLOOKUP($A65,'Season 6'!AK$4:CN$104,45,0),"0"),
IFERROR(VLOOKUP($A65,'Season 7'!AK$4:CN$104,45,0),"0"),IFERROR(VLOOKUP($A65,'Season 8'!AK$4:CN$104,45,0),"0"),
IFERROR(VLOOKUP($A65,'Season 9'!AK$4:CN$104,45,0),"0"),IFERROR(VLOOKUP($A65,'Season 10'!AK$4:CN$104,45,0),"0"),
IFERROR(VLOOKUP($A65,'Season 11'!AK$4:CN$104,45,0),"0"),IFERROR(VLOOKUP($A65,'Season 12'!AK$4:CN$104,45,0),"0"),
IFERROR(VLOOKUP($A65,'Season 13'!AK$4:CN$104,45,0),"0"),IFERROR(VLOOKUP($A65,'Season 14'!AK$4:CN$104,45,0),"0"),IFERROR(VLOOKUP($A65,'Season 15'!AK$4:CN$104,45,0),"0"),)</f>
        <v>0</v>
      </c>
      <c r="AS65" s="21">
        <f>SUM(IFERROR(VLOOKUP($A65,'Season 1'!AJ$4:CM$104,46,0),"0"),IFERROR(VLOOKUP($A65,'Season 2'!AK$4:CN$104,46,0),"0"),
IFERROR(VLOOKUP($A65,'Season 3'!AK$4:CN$104,46,0),"0"),IFERROR(VLOOKUP($A65,'Season 4'!AK$4:CN$104,46,0),"0"),
IFERROR(VLOOKUP($A65,'Season 5'!AK$4:CN$104,46,0),"0"),IFERROR(VLOOKUP($A65,'Season 6'!AK$4:CN$104,46,0),"0"),
IFERROR(VLOOKUP($A65,'Season 7'!AK$4:CN$104,46,0),"0"),IFERROR(VLOOKUP($A65,'Season 8'!AK$4:CN$104,46,0),"0"),
IFERROR(VLOOKUP($A65,'Season 9'!AK$4:CN$104,46,0),"0"),IFERROR(VLOOKUP($A65,'Season 10'!AK$4:CN$104,46,0),"0"),
IFERROR(VLOOKUP($A65,'Season 11'!AK$4:CN$104,46,0),"0"),IFERROR(VLOOKUP($A65,'Season 12'!AK$4:CN$104,46,0),"0"),
IFERROR(VLOOKUP($A65,'Season 13'!AK$4:CN$104,46,0),"0"),IFERROR(VLOOKUP($A65,'Season 14'!AK$4:CN$104,46,0),"0"),IFERROR(VLOOKUP($A65,'Season 15'!AK$4:CN$104,46,0),"0"),)</f>
        <v>0</v>
      </c>
      <c r="AT65" s="402">
        <f>SUM(IFERROR(VLOOKUP($A65,'Season 1'!AJ$4:CM$104,47,0),"0"),IFERROR(VLOOKUP($A65,'Season 2'!AK$4:CN$104,47,0),"0"),
IFERROR(VLOOKUP($A65,'Season 3'!AK$4:CN$104,47,0),"0"),IFERROR(VLOOKUP($A65,'Season 4'!AK$4:CN$104,47,0),"0"),
IFERROR(VLOOKUP($A65,'Season 5'!AK$4:CN$104,47,0),"0"),IFERROR(VLOOKUP($A65,'Season 6'!AK$4:CN$104,47,0),"0"),
IFERROR(VLOOKUP($A65,'Season 7'!AK$4:CN$104,47,0),"0"),IFERROR(VLOOKUP($A65,'Season 8'!AK$4:CN$104,47,0),"0"),
IFERROR(VLOOKUP($A65,'Season 9'!AK$4:CN$104,47,0),"0"),IFERROR(VLOOKUP($A65,'Season 10'!AK$4:CN$104,47,0),"0"),
IFERROR(VLOOKUP($A65,'Season 11'!AK$4:CN$104,47,0),"0"),IFERROR(VLOOKUP($A65,'Season 12'!AK$4:CN$104,47,0),"0"),
IFERROR(VLOOKUP($A65,'Season 13'!AK$4:CN$104,47,0),"0"),IFERROR(VLOOKUP($A65,'Season 14'!AK$4:CN$104,47,0),"0"),IFERROR(VLOOKUP($A65,'Season 15'!AK$4:CN$104,47,0),"0"),)</f>
        <v>0</v>
      </c>
      <c r="AU65" s="403">
        <f>SUM(IFERROR(VLOOKUP($A65,'Season 3'!AK$4:CN$104,48,0),"0"),IFERROR(VLOOKUP($A65,'Season 4'!AK$4:CN$104,48,0),"0"),
IFERROR(VLOOKUP($A65,'Season 5'!AK$4:CN$104,48,0),"0"),IFERROR(VLOOKUP($A65,'Season 6'!AK$4:CN$104,48,0),"0"),
IFERROR(VLOOKUP($A65,'Season 7'!AK$4:CN$104,48,0),"0"),IFERROR(VLOOKUP($A65,'Season 8'!AK$4:CN$104,48,0),"0"),
IFERROR(VLOOKUP($A65,'Season 9'!AK$4:CN$104,48,0),"0"),IFERROR(VLOOKUP($A65,'Season 10'!AK$4:CN$104,48,0),"0"),
IFERROR(VLOOKUP($A65,'Season 11'!AK$4:CN$104,48,0),"0"),IFERROR(VLOOKUP($A65,'Season 12'!AK$4:CN$104,48,0),"0"),
IFERROR(VLOOKUP($A65,'Season 13'!AK$4:CN$104,48,0),"0"),IFERROR(VLOOKUP($A65,'Season 14'!AK$4:CN$104,48,0),"0"),IFERROR(VLOOKUP($A65,'Season 15'!AK$4:CN$104,48,0),"0"),)</f>
        <v>0</v>
      </c>
      <c r="AV65" s="398">
        <f>SUM(IFERROR(VLOOKUP($A65,'Season 3'!AK$4:CN$104,49,0),"0"),IFERROR(VLOOKUP($A65,'Season 4'!AK$4:CN$104,49,0),"0"),
IFERROR(VLOOKUP($A65,'Season 5'!AK$4:CN$104,49,0),"0"),IFERROR(VLOOKUP($A65,'Season 6'!AK$4:CN$104,49,0),"0"),
IFERROR(VLOOKUP($A65,'Season 7'!AK$4:CN$104,49,0),"0"),IFERROR(VLOOKUP($A65,'Season 8'!AK$4:CN$104,49,0),"0"),
IFERROR(VLOOKUP($A65,'Season 9'!AK$4:CN$104,49,0),"0"),IFERROR(VLOOKUP($A65,'Season 10'!AK$4:CN$104,49,0),"0"),
IFERROR(VLOOKUP($A65,'Season 11'!AK$4:CN$104,49,0),"0"),IFERROR(VLOOKUP($A65,'Season 12'!AK$4:CN$104,49,0),"0"),
IFERROR(VLOOKUP($A65,'Season 13'!AK$4:CN$104,49,0),"0"),IFERROR(VLOOKUP($A65,'Season 14'!AK$4:CN$104,49,0),"0"),IFERROR(VLOOKUP($A65,'Season 15'!AK$4:CN$104,49,0),"0"),)</f>
        <v>0</v>
      </c>
      <c r="AW65" s="518">
        <f>SUM(IFERROR(VLOOKUP($A65,'Season 3'!AK$4:CN$104,50,0),"0"),IFERROR(VLOOKUP($A65,'Season 4'!AK$4:CN$104,50,0),"0"),
IFERROR(VLOOKUP($A65,'Season 5'!AK$4:CN$104,50,0),"0"),IFERROR(VLOOKUP($A65,'Season 6'!AK$4:CN$104,50,0),"0"),
IFERROR(VLOOKUP($A65,'Season 7'!AK$4:CN$104,50,0),"0"),IFERROR(VLOOKUP($A65,'Season 8'!AK$4:CN$104,50,0),"0"),
IFERROR(VLOOKUP($A65,'Season 9'!AK$4:CN$104,50,0),"0"),IFERROR(VLOOKUP($A65,'Season 10'!AK$4:CN$104,50,0),"0"),
IFERROR(VLOOKUP($A65,'Season 11'!AK$4:CN$104,50,0),"0"),IFERROR(VLOOKUP($A65,'Season 12'!AK$4:CN$104,50,0),"0"),
IFERROR(VLOOKUP($A65,'Season 13'!AK$4:CN$104,50,0),"0"),IFERROR(VLOOKUP($A65,'Season 14'!AK$4:CN$104,50,0),"0"),IFERROR(VLOOKUP($A65,'Season 15'!AK$4:CN$104,50,0),"0"),)</f>
        <v>0</v>
      </c>
      <c r="AX65" s="21">
        <f>SUM(IFERROR(VLOOKUP($A65,'Season 3'!AK$4:CN$104,51,0),"0"),IFERROR(VLOOKUP($A65,'Season 4'!AK$4:CN$104,51,0),"0"),
IFERROR(VLOOKUP($A65,'Season 5'!AK$4:CN$104,51,0),"0"),IFERROR(VLOOKUP($A65,'Season 6'!AK$4:CN$104,51,0),"0"),
IFERROR(VLOOKUP($A65,'Season 7'!AK$4:CN$104,51,0),"0"),IFERROR(VLOOKUP($A65,'Season 8'!AK$4:CN$104,51,0),"0"),
IFERROR(VLOOKUP($A65,'Season 9'!AK$4:CN$104,51,0),"0"),IFERROR(VLOOKUP($A65,'Season 10'!AK$4:CN$104,51,0),"0"),
IFERROR(VLOOKUP($A65,'Season 11'!AK$4:CN$104,51,0),"0"),IFERROR(VLOOKUP($A65,'Season 12'!AK$4:CN$104,51,0),"0"),
IFERROR(VLOOKUP($A65,'Season 13'!AK$4:CN$104,51,0),"0"),IFERROR(VLOOKUP($A65,'Season 14'!AK$4:CN$104,51,0),"0"),IFERROR(VLOOKUP($A65,'Season 15'!AK$4:CN$104,51,0),"0"),)</f>
        <v>0</v>
      </c>
      <c r="AY65" s="402">
        <f>SUM(IFERROR(VLOOKUP($A65,'Season 3'!AK$4:CN$104,52,0),"0"),IFERROR(VLOOKUP($A65,'Season 4'!AK$4:CN$104,52,0),"0"),
IFERROR(VLOOKUP($A65,'Season 5'!AK$4:CN$104,52,0),"0"),IFERROR(VLOOKUP($A65,'Season 6'!AK$4:CN$104,52,0),"0"),
IFERROR(VLOOKUP($A65,'Season 7'!AK$4:CN$104,52,0),"0"),IFERROR(VLOOKUP($A65,'Season 8'!AK$4:CN$104,52,0),"0"),
IFERROR(VLOOKUP($A65,'Season 9'!AK$4:CN$104,52,0),"0"),IFERROR(VLOOKUP($A65,'Season 10'!AK$4:CN$104,52,0),"0"),
IFERROR(VLOOKUP($A65,'Season 11'!AK$4:CN$104,52,0),"0"),IFERROR(VLOOKUP($A65,'Season 12'!AK$4:CN$104,52,0),"0"),
IFERROR(VLOOKUP($A65,'Season 13'!AK$4:CN$104,52,0),"0"),IFERROR(VLOOKUP($A65,'Season 14'!AK$4:CN$104,52,0),"0"),IFERROR(VLOOKUP($A65,'Season 15'!AK$4:CN$104,52,0),"0"),)</f>
        <v>0</v>
      </c>
      <c r="AZ65" s="403">
        <f>SUM(IFERROR(VLOOKUP($A65,'Season 1'!AJ$4:CM$104,38,0),"0"),IFERROR(VLOOKUP($A65,'Season 2'!AK$4:CN$104,48,0),"0"),)</f>
        <v>0</v>
      </c>
      <c r="BA65" s="398">
        <f>SUM(IFERROR(VLOOKUP($A65,'Season 1'!AJ$4:CM$104,39,0),"0"),IFERROR(VLOOKUP($A65,'Season 2'!AK$4:CN$104,49,0),"0"),)</f>
        <v>0</v>
      </c>
      <c r="BB65" s="518">
        <f>SUM(IFERROR(VLOOKUP($A65,'Season 1'!AJ$4:CM$104,40,0),"0"),IFERROR(VLOOKUP($A65,'Season 2'!AK$4:CN$104,50,0),"0"),)</f>
        <v>0</v>
      </c>
      <c r="BC65" s="21">
        <f>SUM(IFERROR(VLOOKUP($A65,'Season 1'!AJ$4:CM$104,41,0),"0"),IFERROR(VLOOKUP($A65,'Season 2'!AK$4:CN$104,51,0),"0"),)</f>
        <v>0</v>
      </c>
      <c r="BD65" s="402">
        <f>SUM(IFERROR(VLOOKUP($A65,'Season 1'!AJ$4:CM$104,42,0),"0"),IFERROR(VLOOKUP($A65,'Season 2'!AK$4:CN$104,52,0),"0"),)</f>
        <v>0</v>
      </c>
      <c r="BE65" s="561">
        <f>SUM(
IFERROR(VLOOKUP($A65,'Season 1'!AJ$4:CM$104,48,0),"0"),IFERROR(VLOOKUP($A65,'Season 2'!AK$4:CN$104,53,0),"0"),
IFERROR(VLOOKUP($A65,'Season 3'!AK$4:CN$104,53,0),"0"),IFERROR(VLOOKUP($A65,'Season 4'!AK$4:CN$104,53,0),"0"),
IFERROR(VLOOKUP($A65,'Season 5'!AK$4:CN$104,53,0),"0"),IFERROR(VLOOKUP($A65,'Season 6'!AK$4:CN$104,53,0),"0"),
IFERROR(VLOOKUP($A65,'Season 7'!AK$4:CN$104,53,0),"0"),IFERROR(VLOOKUP($A65,'Season 8'!AK$4:CN$104,53,0),"0"),
IFERROR(VLOOKUP($A65,'Season 9'!AK$4:CN$104,53,0),"0"),IFERROR(VLOOKUP($A65,'Season 10'!AK$4:CN$104,53,0),"0"),
IFERROR(VLOOKUP($A65,'Season 11'!AK$4:CN$104,53,0),"0"),IFERROR(VLOOKUP($A65,'Season 12'!AK$4:CN$104,53,0),"0"),
IFERROR(VLOOKUP($A65,'Season 13'!AK$4:CN$104,53,0),"0"),IFERROR(VLOOKUP($A65,'Season 14'!AK$4:CN$104,53,0),"0"),IFERROR(VLOOKUP($A65,'Season 15'!AK$4:CN$104,53,0),"0"),)</f>
        <v>0</v>
      </c>
      <c r="BF65" s="562">
        <f>SUM(
IFERROR(VLOOKUP($A65,'Season 1'!AJ$4:CM$104,49,0),"0"),IFERROR(VLOOKUP($A65,'Season 2'!AK$4:CN$104,54,0),"0"),
IFERROR(VLOOKUP($A65,'Season 3'!AK$4:CN$104,54,0),"0"),IFERROR(VLOOKUP($A65,'Season 4'!AK$4:CN$104,54,0),"0"),
IFERROR(VLOOKUP($A65,'Season 5'!AK$4:CN$104,54,0),"0"),IFERROR(VLOOKUP($A65,'Season 6'!AK$4:CN$104,54,0),"0"),
IFERROR(VLOOKUP($A65,'Season 7'!AK$4:CN$104,54,0),"0"),IFERROR(VLOOKUP($A65,'Season 8'!AK$4:CN$104,54,0),"0"),
IFERROR(VLOOKUP($A65,'Season 9'!AK$4:CN$104,54,0),"0"),IFERROR(VLOOKUP($A65,'Season 10'!AK$4:CN$104,54,0),"0"),
IFERROR(VLOOKUP($A65,'Season 11'!AK$4:CN$104,540),"0"),IFERROR(VLOOKUP($A65,'Season 12'!AK$4:CN$104,54,0),"0"),
IFERROR(VLOOKUP($A65,'Season 13'!AK$4:CN$104,54,0),"0"),IFERROR(VLOOKUP($A65,'Season 14'!AK$4:CN$104,54,0),"0"),IFERROR(VLOOKUP($A65,'Season 15'!AK$4:CN$104,54,0),"0"),)</f>
        <v>0</v>
      </c>
      <c r="BG65" s="529" t="e">
        <f t="shared" si="1"/>
        <v>#DIV/0!</v>
      </c>
      <c r="BI65" s="553"/>
      <c r="BJ65" s="553"/>
      <c r="BK65" s="553"/>
      <c r="BL65" s="553"/>
      <c r="BM65" s="553"/>
      <c r="BN65" s="553"/>
      <c r="BO65" s="169"/>
      <c r="BP65" s="169"/>
      <c r="BQ65" s="169"/>
      <c r="BR65" s="169"/>
      <c r="BS65" s="12" t="str">
        <f>IFERROR(VLOOKUP($A65,'Season 1'!$AJ$4:$CM$104,50,0),"0")</f>
        <v>0</v>
      </c>
      <c r="BT65" s="12" t="str">
        <f>IFERROR(VLOOKUP($A65,'Season 1'!$AJ$4:$CM$104,51,0),"0")</f>
        <v>0</v>
      </c>
      <c r="BU65" s="12" t="str">
        <f>IFERROR(VLOOKUP($A65,'Season 2'!$AK$4:$CN$104,55,0),"0")</f>
        <v>0</v>
      </c>
      <c r="BV65" s="12" t="str">
        <f>IFERROR(VLOOKUP($A65,'Season 2'!$AK$4:$CN$104,56,0),"0")</f>
        <v>0</v>
      </c>
      <c r="BW65" s="12" t="str">
        <f>IFERROR(VLOOKUP($A65,'Season 3'!$AK$4:$CN$104,55,0),"0")</f>
        <v>0</v>
      </c>
      <c r="BX65" s="12" t="str">
        <f>IFERROR(VLOOKUP($A65,'Season 3'!$AK$4:$CN$104,56,0),"0")</f>
        <v>0</v>
      </c>
      <c r="BY65" s="12" t="str">
        <f>IFERROR(VLOOKUP($A65,'Season 4'!$AK$4:$CN$104,55,0),"0")</f>
        <v>0</v>
      </c>
      <c r="BZ65" s="12" t="str">
        <f>IFERROR(VLOOKUP($A65,'Season 4'!$AK$4:$CN$104,56,0),"0")</f>
        <v>0</v>
      </c>
      <c r="CA65" s="12" t="str">
        <f>IFERROR(VLOOKUP($A65,'Season 5'!$AK$4:$CN$104,55,0),"0")</f>
        <v>0</v>
      </c>
      <c r="CB65" s="12" t="str">
        <f>IFERROR(VLOOKUP($A65,'Season 5'!$AK$4:$CN$104,56,0),"0")</f>
        <v>0</v>
      </c>
      <c r="CC65" s="12" t="str">
        <f>IFERROR(VLOOKUP($A65,'Season 6'!$AK$4:$CN$104,55,0),"0")</f>
        <v>0</v>
      </c>
      <c r="CD65" s="12" t="str">
        <f>IFERROR(VLOOKUP($A65,'Season 6'!$AK$4:$CN$104,56,0),"0")</f>
        <v>0</v>
      </c>
      <c r="CE65" s="12" t="str">
        <f>IFERROR(VLOOKUP($A65,'Season 7'!$AK$4:$CN$104,55,0),"0")</f>
        <v>0</v>
      </c>
      <c r="CF65" s="12" t="str">
        <f>IFERROR(VLOOKUP($A65,'Season 7'!$AK$4:$CN$104,56,0),"0")</f>
        <v>0</v>
      </c>
      <c r="CG65" s="12" t="str">
        <f>IFERROR(VLOOKUP($A65,'Season 8'!$AK$4:$CN$104,55,0),"0")</f>
        <v>0</v>
      </c>
      <c r="CH65" s="12" t="str">
        <f>IFERROR(VLOOKUP($A65,'Season 8'!$AK$4:$CN$104,56,0),"0")</f>
        <v>0</v>
      </c>
      <c r="CI65" s="12" t="str">
        <f>IFERROR(VLOOKUP($A65,'Season 9'!$AK$4:$CN$104,55,0),"0")</f>
        <v>0</v>
      </c>
      <c r="CJ65" s="12" t="str">
        <f>IFERROR(VLOOKUP($A65,'Season 9'!$AK$4:$CN$104,56,0),"0")</f>
        <v>0</v>
      </c>
      <c r="CK65" s="12" t="str">
        <f>IFERROR(VLOOKUP($A65,'Season 10'!$AK$4:$CN$104,55,0),"0")</f>
        <v>0</v>
      </c>
      <c r="CL65" s="12" t="str">
        <f>IFERROR(VLOOKUP($A65,'Season 10'!$AK$4:$CN$104,56,0),"0")</f>
        <v>0</v>
      </c>
      <c r="CM65" s="12" t="str">
        <f>IFERROR(VLOOKUP($A65,'Season 11'!$AK$4:$CN$104,55,0),"0")</f>
        <v>0</v>
      </c>
      <c r="CN65" s="12" t="str">
        <f>IFERROR(VLOOKUP($A65,'Season 11'!$AK$4:$CN$104,56,0),"0")</f>
        <v>0</v>
      </c>
      <c r="CO65" s="12" t="str">
        <f>IFERROR(VLOOKUP($A65,'Season 12'!$AK$4:$CN$104,55,0),"0")</f>
        <v>0</v>
      </c>
      <c r="CP65" s="12" t="str">
        <f>IFERROR(VLOOKUP($A65,'Season 12'!$AK$4:$CN$104,56,0),"0")</f>
        <v>0</v>
      </c>
      <c r="CQ65" s="12" t="str">
        <f>IFERROR(VLOOKUP($A65,'Season 13'!$AK$4:$CN$104,55,0),"0")</f>
        <v>0</v>
      </c>
      <c r="CR65" s="12" t="str">
        <f>IFERROR(VLOOKUP($A65,'Season 13'!$AK$4:$CN$104,56,0),"0")</f>
        <v>0</v>
      </c>
      <c r="CS65" s="12" t="str">
        <f>IFERROR(VLOOKUP($A65,'Season 14'!$AK$4:$CN$104,55,0),"0")</f>
        <v>0</v>
      </c>
      <c r="CT65" s="12" t="str">
        <f>IFERROR(VLOOKUP($A65,'Season 14'!$AK$4:$CN$104,56,0),"0")</f>
        <v>0</v>
      </c>
      <c r="CU65" s="12" t="str">
        <f>IFERROR(VLOOKUP($A65,'Season 15'!$AK$4:$CN$104,55,0),"0")</f>
        <v>0</v>
      </c>
      <c r="CV65" s="12" t="str">
        <f>IFERROR(VLOOKUP($A65,'Season 15'!$AK$4:$CN$104,56,0),"0")</f>
        <v>0</v>
      </c>
    </row>
    <row r="66" spans="1:100" x14ac:dyDescent="0.25">
      <c r="A66" s="2" t="s">
        <v>35</v>
      </c>
      <c r="B66" s="516" t="str">
        <f>IFERROR(VLOOKUP('Data Totals'!A66,'Season 1'!AJ$4:CH$104,2,FALSE),IFERROR(VLOOKUP('Data Totals'!A66,'Season 2'!AK$4:CI$104,2,FALSE),IFERROR(VLOOKUP('Data Totals'!A66,'Season 3'!AK$4:CI$104,2,FALSE),IFERROR(VLOOKUP('Data Totals'!A66,'Season 4'!AK$4:CI$104,2,FALSE),IFERROR(VLOOKUP('Data Totals'!A66,'Season 5'!AK$4:CI$104,2,FALSE),IFERROR(VLOOKUP('Data Totals'!A66,'Season 6'!AK$4:CI$104,2,FALSE),IFERROR(VLOOKUP('Data Totals'!A66,'Season 7'!AK$4:CI$104,2,FALSE),IFERROR(VLOOKUP('Data Totals'!A66,'Season 8'!AK$4:CI$104,2,FALSE),IFERROR(VLOOKUP('Data Totals'!A66,'Season 9'!AK$4:CI$104,2,FALSE),IFERROR(VLOOKUP('Data Totals'!A66,'Season 10'!AK$4:CI$104,2,FALSE),IFERROR(VLOOKUP('Data Totals'!A66,'Season 11'!AK$4:CI$104,2,FALSE),IFERROR(VLOOKUP('Data Totals'!A66,'Season 12'!AK$4:CI$104,2,FALSE),IFERROR(VLOOKUP('Data Totals'!A66,'Season 13'!AK$4:CI$104,2,FALSE),IFERROR(VLOOKUP('Data Totals'!A66,'Season 14'!AK$4:CI$104,2,FALSE),IFERROR(VLOOKUP('Data Totals'!A66,'Season 15'!AK$4:CI$104,2,FALSE),"N/A")))))))))))))))</f>
        <v>N/A</v>
      </c>
      <c r="C66" s="517" t="str">
        <f>IFERROR(VLOOKUP('Data Totals'!A66,'Season 1'!AJ$4:CH$104,3,FALSE),IFERROR(VLOOKUP('Data Totals'!A66,'Season 2'!AK$4:CI$104,3,FALSE),IFERROR(VLOOKUP('Data Totals'!A66,'Season 3'!AK$4:CI$104,3,FALSE),IFERROR(VLOOKUP('Data Totals'!A66,'Season 4'!AK$4:CI$104,3,FALSE),IFERROR(VLOOKUP('Data Totals'!A66,'Season 5'!AK$4:CI$104,3,FALSE),IFERROR(VLOOKUP('Data Totals'!A66,'Season 6'!AK$4:CI$104,3,FALSE),IFERROR(VLOOKUP('Data Totals'!A66,'Season 7'!AK$4:CI$104,3,FALSE),IFERROR(VLOOKUP('Data Totals'!A66,'Season 8'!AK$4:CI$104,3,FALSE),IFERROR(VLOOKUP('Data Totals'!A66,'Season 9'!AK$4:CI$104,3,FALSE),IFERROR(VLOOKUP('Data Totals'!A66,'Season 10'!AK$4:CI$104,3,FALSE),IFERROR(VLOOKUP('Data Totals'!A66,'Season 11'!AK$4:CI$104,3,FALSE),IFERROR(VLOOKUP('Data Totals'!A66,'Season 12'!AK$4:CI$104,3,FALSE),IFERROR(VLOOKUP('Data Totals'!A66,'Season 13'!AK$4:CI$104,3,FALSE),IFERROR(VLOOKUP('Data Totals'!A66,'Season 14'!AK$4:CI$104,3,FALSE),IFERROR(VLOOKUP('Data Totals'!A66,'Season 15'!AK$4:CI$104,3,FALSE),"N/A")))))))))))))))</f>
        <v>N/A</v>
      </c>
      <c r="D66" s="517" t="str">
        <f>IFERROR(VLOOKUP('Data Totals'!A66,'Season 15'!AK$4:CI$104,4,FALSE),IFERROR(VLOOKUP('Data Totals'!A66,'Season 14'!AK$4:CI$104,4,FALSE),IFERROR(VLOOKUP('Data Totals'!A66,'Season 13'!AK$4:CI$104,4,FALSE),IFERROR(VLOOKUP('Data Totals'!A66,'Season 12'!AK$4:CI$104,4,FALSE),IFERROR(VLOOKUP('Data Totals'!A66,'Season 11'!AK$4:CI$104,4,FALSE),IFERROR(VLOOKUP('Data Totals'!A66,'Season 10'!AK$4:CI$104,4,FALSE),IFERROR(VLOOKUP('Data Totals'!A66,'Season 9'!AK$4:CI$104,4,FALSE),IFERROR(VLOOKUP('Data Totals'!A66,'Season 8'!AK$4:CI$104,4,FALSE),IFERROR(VLOOKUP('Data Totals'!A66,'Season 7'!AK$4:CI$104,4,FALSE),IFERROR(VLOOKUP('Data Totals'!A66,'Season 6'!AK$4:CI$104,4,FALSE),IFERROR(VLOOKUP('Data Totals'!A66,'Season 5'!AK$4:CI$104,4,FALSE),IFERROR(VLOOKUP('Data Totals'!A66,'Season 4'!AK$4:CI$104,4,FALSE),IFERROR(VLOOKUP('Data Totals'!A66,'Season 3'!AK$4:CI$104,4,FALSE),IFERROR(VLOOKUP('Data Totals'!A66,'Season 2'!AK$4:CI$104,4,FALSE),IFERROR(VLOOKUP('Data Totals'!A66,'Season 1'!AJ$4:CH$104,4,FALSE),"N/A")))))))))))))))</f>
        <v>N/A</v>
      </c>
      <c r="E66" s="517" t="e">
        <f t="shared" si="0"/>
        <v>#VALUE!</v>
      </c>
      <c r="F66" s="398">
        <f>SUM(IFERROR(VLOOKUP(A66,BI$3:BN$152,2,0),"0"),
IFERROR(VLOOKUP(A66,'Season 1'!AJ$4:CM$104,7,0),"0"),IFERROR(VLOOKUP(A66,'Season 2'!AK$4:CN$104,7,0),"0"),
IFERROR(VLOOKUP(A66,'Season 3'!AK$4:CN$104,7,0),"0"),IFERROR(VLOOKUP(A66,'Season 4'!AK$4:CN$104,7,0),"0"),
IFERROR(VLOOKUP(A66,'Season 5'!AK$4:CN$104,7,0),"0"),IFERROR(VLOOKUP(A66,'Season 6'!AK$4:CN$104,7,0),"0"),
IFERROR(VLOOKUP(A66,'Season 7'!AK$4:CN$104,7,0),"0"),IFERROR(VLOOKUP(A66,'Season 8'!AK$4:CN$104,7,0),"0"),
IFERROR(VLOOKUP(A66,'Season 9'!AK$4:CN$104,7,0),"0"),IFERROR(VLOOKUP(A66,'Season 10'!AK$4:CN$104,7,0),"0"),
IFERROR(VLOOKUP(A66,'Season 11'!AK$4:CN$104,7,0),"0"),IFERROR(VLOOKUP(A66,'Season 12'!AK$4:CN$104,7,0),"0"),
IFERROR(VLOOKUP(A66,'Season 13'!AK$4:CN$104,7,0),"0"),IFERROR(VLOOKUP(A66,'Season 14'!AK$4:CN$104,7,0),"0"),IFERROR(VLOOKUP(A66,'Season 15'!AK$4:CN$104,7,0),"0"),)</f>
        <v>0</v>
      </c>
      <c r="G66" s="398">
        <f>SUM(
IFERROR(VLOOKUP(A66,'Season 1'!AJ$4:CM$104,8,0),"0"),IFERROR(VLOOKUP(A66,'Season 2'!AK$4:CN$104,8,0),"0"),
IFERROR(VLOOKUP(A66,'Season 3'!AK$4:CN$104,8,0),"0"),IFERROR(VLOOKUP(A66,'Season 4'!AK$4:CN$104,8,0),"0"),
IFERROR(VLOOKUP(A66,'Season 5'!AK$4:CN$104,8,0),"0"),IFERROR(VLOOKUP(A66,'Season 6'!AK$4:CN$104,8,0),"0"),
IFERROR(VLOOKUP(A66,'Season 7'!AK$4:CN$104,8,0),"0"),IFERROR(VLOOKUP(A66,'Season 8'!AK$4:CN$104,8,0),"0"),
IFERROR(VLOOKUP(A66,'Season 9'!AK$4:CN$104,8,0),"0"),IFERROR(VLOOKUP(A66,'Season 10'!AK$4:CN$104,8,0),"0"),
IFERROR(VLOOKUP(A66,'Season 11'!AK$4:CN$104,8,0),"0"),IFERROR(VLOOKUP(A66,'Season 12'!AK$4:CN$104,8,0),"0"),
IFERROR(VLOOKUP(A66,'Season 13'!AK$4:CN$104,8,0),"0"),IFERROR(VLOOKUP(A66,'Season 14'!AK$4:CN$104,8,0),"0"),IFERROR(VLOOKUP(A66,'Season 15'!AK$4:CN$104,8,0),"0"),)</f>
        <v>0</v>
      </c>
      <c r="H66" s="329">
        <f>SUM(
IFERROR(VLOOKUP(A66,'Season 1'!AJ$4:CM$104,9,0),"0"),IFERROR(VLOOKUP(A66,'Season 2'!AK$4:CN$104,9,0),"0"),
IFERROR(VLOOKUP(A66,'Season 3'!AK$4:CN$104,9,0),"0"),IFERROR(VLOOKUP(A66,'Season 4'!AK$4:CN$104,9,0),"0"),
IFERROR(VLOOKUP(A66,'Season 5'!AK$4:CN$104,9,0),"0"),IFERROR(VLOOKUP(A66,'Season 6'!AK$4:CN$104,9,0),"0"),
IFERROR(VLOOKUP(A66,'Season 7'!AK$4:CN$104,9,0),"0"),IFERROR(VLOOKUP(A66,'Season 8'!AK$4:CN$104,9,0),"0"),
IFERROR(VLOOKUP(A66,'Season 9'!AK$4:CN$104,9,0),"0"),IFERROR(VLOOKUP(A66,'Season 10'!AK$4:CN$104,9,0),"0"),
IFERROR(VLOOKUP(A66,'Season 11'!AK$4:CN$104,9,0),"0"),IFERROR(VLOOKUP(A66,'Season 12'!AK$4:CN$104,9,0),"0"),
IFERROR(VLOOKUP(A66,'Season 13'!AK$4:CN$104,9,0),"0"),IFERROR(VLOOKUP(A66,'Season 14'!AK$4:CN$104,9,0),"0"),IFERROR(VLOOKUP(A66,'Season 15'!AK$4:CN$104,9,0),"0"),)</f>
        <v>0</v>
      </c>
      <c r="I66" s="518">
        <f>SUM(
IFERROR(VLOOKUP(A66,'Season 1'!AJ$4:CM$104,10,0),"0"),IFERROR(VLOOKUP(A66,'Season 2'!AK$4:CN$104,10,0),"0"),
IFERROR(VLOOKUP(A66,'Season 3'!AK$4:CN$104,10,0),"0"),IFERROR(VLOOKUP(A66,'Season 4'!AK$4:CN$104,10,0),"0"),
IFERROR(VLOOKUP(A66,'Season 5'!AK$4:CN$104,10,0),"0"),IFERROR(VLOOKUP(A66,'Season 6'!AK$4:CN$104,10,0),"0"),
IFERROR(VLOOKUP(A66,'Season 7'!AK$4:CN$104,10,0),"0"),IFERROR(VLOOKUP(A66,'Season 8'!AK$4:CN$104,10,0),"0"),
IFERROR(VLOOKUP(A66,'Season 9'!AK$4:CN$104,10,0),"0"),IFERROR(VLOOKUP(A66,'Season 10'!AK$4:CN$104,10,0),"0"),
IFERROR(VLOOKUP(A66,'Season 11'!AK$4:CN$104,10,0),"0"),IFERROR(VLOOKUP(A66,'Season 12'!AK$4:CN$104,10,0),"0"),
IFERROR(VLOOKUP(A66,'Season 13'!AK$4:CN$104,10,0),"0"),IFERROR(VLOOKUP(A66,'Season 14'!AK$4:CN$104,10,0),"0"),IFERROR(VLOOKUP(A66,'Season 15'!AK$4:CN$104,10,0),"0"),)</f>
        <v>0</v>
      </c>
      <c r="J66" s="21">
        <f>SUM(IFERROR(VLOOKUP(A66,BI$3:BN$152,3,0),"0"),
IFERROR(VLOOKUP(A66,'Season 1'!AJ$4:CM$104,11,0),"0"),IFERROR(VLOOKUP(A66,'Season 2'!AK$4:CN$104,11,0),"0"),
IFERROR(VLOOKUP(A66,'Season 3'!AK$4:CN$104,11,0),"0"),IFERROR(VLOOKUP(A66,'Season 4'!AK$4:CN$104,11,0),"0"),
IFERROR(VLOOKUP(A66,'Season 5'!AK$4:CN$104,11,0),"0"),IFERROR(VLOOKUP(A66,'Season 6'!AK$4:CN$104,11,0),"0"),
IFERROR(VLOOKUP(A66,'Season 7'!AK$4:CN$104,11,0),"0"),IFERROR(VLOOKUP(A66,'Season 8'!AK$4:CN$104,11,0),"0"),
IFERROR(VLOOKUP(A66,'Season 9'!AK$4:CN$104,11,0),"0"),IFERROR(VLOOKUP(A66,'Season 10'!AK$4:CN$104,11,0),"0"),
IFERROR(VLOOKUP(A66,'Season 11'!AK$4:CN$104,11,0),"0"),IFERROR(VLOOKUP(A66,'Season 12'!AK$4:CN$104,11,0),"0"),
IFERROR(VLOOKUP(A66,'Season 13'!AK$4:CN$104,11,0),"0"),IFERROR(VLOOKUP(A66,'Season 14'!AK$4:CN$104,11,0),"0"),IFERROR(VLOOKUP(A66,'Season 15'!AK$4:CN$104,11,0),"0"),)</f>
        <v>0</v>
      </c>
      <c r="K66" s="402">
        <f>SUM(IFERROR(VLOOKUP($A66,BI$3:BN$152,4,0),"0"),
IFERROR(VLOOKUP($A66,'Season 1'!AJ$4:CM$104,12,0),"0"),IFERROR(VLOOKUP($A66,'Season 2'!AK$4:CN$104,12,0),"0"),
IFERROR(VLOOKUP($A66,'Season 3'!AK$4:CN$104,12,0),"0"),IFERROR(VLOOKUP($A66,'Season 4'!AK$4:CN$104,12,0),"0"),
IFERROR(VLOOKUP($A66,'Season 5'!AK$4:CN$104,12,0),"0"),IFERROR(VLOOKUP($A66,'Season 6'!AK$4:CN$104,12,0),"0"),
IFERROR(VLOOKUP($A66,'Season 7'!AK$4:CN$104,12,0),"0"),IFERROR(VLOOKUP($A66,'Season 8'!AK$4:CN$104,12,0),"0"),
IFERROR(VLOOKUP($A66,'Season 9'!AK$4:CN$104,12,0),"0"),IFERROR(VLOOKUP($A66,'Season 10'!AK$4:CN$104,12,0),"0"),
IFERROR(VLOOKUP($A66,'Season 11'!AK$4:CN$104,12,0),"0"),IFERROR(VLOOKUP($A66,'Season 12'!AK$4:CN$104,12,0),"0"),
IFERROR(VLOOKUP($A66,'Season 13'!AK$4:CN$104,12,0),"0"),IFERROR(VLOOKUP($A66,'Season 14'!AK$4:CN$104,12,0),"0"),IFERROR(VLOOKUP(A66,'Season 15'!AK$4:CN$104,12,0),"0"),)</f>
        <v>0</v>
      </c>
      <c r="L66" s="403">
        <f>SUM(
IFERROR(VLOOKUP($A66,'Season 1'!AJ$4:CM$104,13,0),"0"),IFERROR(VLOOKUP($A66,'Season 2'!AK$4:CN$104,13,0),"0"),
IFERROR(VLOOKUP($A66,'Season 3'!AK$4:CN$104,13,0),"0"),IFERROR(VLOOKUP($A66,'Season 4'!AK$4:CN$104,13,0),"0"),
IFERROR(VLOOKUP($A66,'Season 5'!AK$4:CN$104,13,0),"0"),IFERROR(VLOOKUP($A66,'Season 6'!AK$4:CN$104,13,0),"0"),
IFERROR(VLOOKUP($A66,'Season 7'!AK$4:CN$104,13,0),"0"),IFERROR(VLOOKUP($A66,'Season 8'!AK$4:CN$104,13,0),"0"),
IFERROR(VLOOKUP($A66,'Season 9'!AK$4:CN$104,13,0),"0"),IFERROR(VLOOKUP($A66,'Season 10'!AK$4:CN$104,13,0),"0"),
IFERROR(VLOOKUP($A66,'Season 11'!AK$4:CN$104,13,0),"0"),IFERROR(VLOOKUP($A66,'Season 12'!AK$4:CN$104,13,0),"0"),
IFERROR(VLOOKUP($A66,'Season 13'!AK$4:CN$104,13,0),"0"),IFERROR(VLOOKUP($A66,'Season 14'!AK$4:CN$104,13,0),"0"),IFERROR(VLOOKUP(A66,'Season 15'!AK$4:CN$104,13,0),"0"),)</f>
        <v>0</v>
      </c>
      <c r="M66" s="398">
        <f>SUM(
IFERROR(VLOOKUP($A66,'Season 1'!AJ$4:CM$104,14,0),"0"),IFERROR(VLOOKUP($A66,'Season 2'!AK$4:CN$104,14,0),"0"),
IFERROR(VLOOKUP($A66,'Season 3'!AK$4:CN$104,14,0),"0"),IFERROR(VLOOKUP($A66,'Season 4'!AK$4:CN$104,14,0),"0"),
IFERROR(VLOOKUP($A66,'Season 5'!AK$4:CN$104,14,0),"0"),IFERROR(VLOOKUP($A66,'Season 6'!AK$4:CN$104,14,0),"0"),
IFERROR(VLOOKUP($A66,'Season 7'!AK$4:CN$104,14,0),"0"),IFERROR(VLOOKUP($A66,'Season 8'!AK$4:CN$104,14,0),"0"),
IFERROR(VLOOKUP($A66,'Season 9'!AK$4:CN$104,14,0),"0"),IFERROR(VLOOKUP($A66,'Season 10'!AK$4:CN$104,14,0),"0"),
IFERROR(VLOOKUP($A66,'Season 11'!AK$4:CN$104,14,0),"0"),IFERROR(VLOOKUP($A66,'Season 12'!AK$4:CN$104,14,0),"0"),
IFERROR(VLOOKUP($A66,'Season 13'!AK$4:CN$104,14,0),"0"),IFERROR(VLOOKUP($A66,'Season 14'!AK$4:CN$104,14,0),"0"),IFERROR(VLOOKUP(A66,'Season 15'!AK$4:CN$104,14,0),"0"),)</f>
        <v>0</v>
      </c>
      <c r="N66" s="518">
        <f>SUM(
IFERROR(VLOOKUP($A66,'Season 1'!AJ$4:CM$104,15,0),"0"),IFERROR(VLOOKUP($A66,'Season 2'!AK$4:CN$104,15,0),"0"),
IFERROR(VLOOKUP($A66,'Season 3'!AK$4:CN$104,15,0),"0"),IFERROR(VLOOKUP($A66,'Season 4'!AK$4:CN$104,15,0),"0"),
IFERROR(VLOOKUP($A66,'Season 5'!AK$4:CN$104,15,0),"0"),IFERROR(VLOOKUP($A66,'Season 6'!AK$4:CN$104,15,0),"0"),
IFERROR(VLOOKUP($A66,'Season 7'!AK$4:CN$104,15,0),"0"),IFERROR(VLOOKUP($A66,'Season 8'!AK$4:CN$104,15,0),"0"),
IFERROR(VLOOKUP($A66,'Season 9'!AK$4:CN$104,15,0),"0"),IFERROR(VLOOKUP($A66,'Season 10'!AK$4:CN$104,15,0),"0"),
IFERROR(VLOOKUP($A66,'Season 11'!AK$4:CN$104,15,0),"0"),IFERROR(VLOOKUP($A66,'Season 12'!AK$4:CN$104,15,0),"0"),
IFERROR(VLOOKUP($A66,'Season 13'!AK$4:CN$104,15,0),"0"),IFERROR(VLOOKUP($A66,'Season 14'!AK$4:CN$104,15,0),"0"),IFERROR(VLOOKUP(A66,'Season 15'!AK$4:CN$104,15,0),"0"),)</f>
        <v>0</v>
      </c>
      <c r="O66" s="21">
        <f>SUM(
IFERROR(VLOOKUP($A66,'Season 1'!AJ$4:CM$104,16,0),"0"),IFERROR(VLOOKUP($A66,'Season 2'!AK$4:CN$104,16,0),"0"),
IFERROR(VLOOKUP($A66,'Season 3'!AK$4:CN$104,16,0),"0"),IFERROR(VLOOKUP($A66,'Season 4'!AK$4:CN$104,16,0),"0"),
IFERROR(VLOOKUP($A66,'Season 5'!AK$4:CN$104,16,0),"0"),IFERROR(VLOOKUP($A66,'Season 6'!AK$4:CN$104,16,0),"0"),
IFERROR(VLOOKUP($A66,'Season 7'!AK$4:CN$104,16,0),"0"),IFERROR(VLOOKUP($A66,'Season 8'!AK$4:CN$104,16,0),"0"),
IFERROR(VLOOKUP($A66,'Season 9'!AK$4:CN$104,16,0),"0"),IFERROR(VLOOKUP($A66,'Season 10'!AK$4:CN$104,16,0),"0"),
IFERROR(VLOOKUP($A66,'Season 11'!AK$4:CN$104,16,0),"0"),IFERROR(VLOOKUP($A66,'Season 12'!AK$4:CN$104,16,0),"0"),
IFERROR(VLOOKUP($A66,'Season 13'!AK$4:CN$104,16,0),"0"),IFERROR(VLOOKUP($A66,'Season 14'!AK$4:CN$104,16,0),"0"),IFERROR(VLOOKUP(A66,'Season 15'!AK$4:CN$104,16,0),"0"),)</f>
        <v>0</v>
      </c>
      <c r="P66" s="402">
        <f>SUM(
IFERROR(VLOOKUP($A66,'Season 1'!AJ$4:CM$104,17,0),"0"),IFERROR(VLOOKUP($A66,'Season 2'!AK$4:CN$104,17,0),"0"),
IFERROR(VLOOKUP($A66,'Season 3'!AK$4:CN$104,17,0),"0"),IFERROR(VLOOKUP($A66,'Season 4'!AK$4:CN$104,17,0),"0"),
IFERROR(VLOOKUP($A66,'Season 5'!AK$4:CN$104,17,0),"0"),IFERROR(VLOOKUP($A66,'Season 6'!AK$4:CN$104,17,0),"0"),
IFERROR(VLOOKUP($A66,'Season 7'!AK$4:CN$104,17,0),"0"),IFERROR(VLOOKUP($A66,'Season 8'!AK$4:CN$104,17,0),"0"),
IFERROR(VLOOKUP($A66,'Season 9'!AK$4:CN$104,17,0),"0"),IFERROR(VLOOKUP($A66,'Season 10'!AK$4:CN$104,17,0),"0"),
IFERROR(VLOOKUP($A66,'Season 11'!AK$4:CN$104,17,0),"0"),IFERROR(VLOOKUP($A66,'Season 12'!AK$4:CN$104,17,0),"0"),
IFERROR(VLOOKUP($A66,'Season 13'!AK$4:CN$104,17,0),"0"),IFERROR(VLOOKUP($A66,'Season 14'!AK$4:CN$104,17,0),"0"),IFERROR(VLOOKUP(A66,'Season 15'!AK$4:CN$104,17,0),"0"),)</f>
        <v>0</v>
      </c>
      <c r="Q66" s="403">
        <f>SUM(
IFERROR(VLOOKUP($A66,'Season 1'!AJ$4:CM$104,18,0),"0"),IFERROR(VLOOKUP($A66,'Season 2'!AK$4:CN$104,18,0),"0"),
IFERROR(VLOOKUP($A66,'Season 3'!AK$4:CN$104,18,0),"0"),IFERROR(VLOOKUP($A66,'Season 4'!AK$4:CN$104,18,0),"0"),
IFERROR(VLOOKUP($A66,'Season 5'!AK$4:CN$104,18,0),"0"),IFERROR(VLOOKUP($A66,'Season 6'!AK$4:CN$104,18,0),"0"),
IFERROR(VLOOKUP($A66,'Season 7'!AK$4:CN$104,18,0),"0"),IFERROR(VLOOKUP($A66,'Season 8'!AK$4:CN$104,18,0),"0"),
IFERROR(VLOOKUP($A66,'Season 9'!AK$4:CN$104,18,0),"0"),IFERROR(VLOOKUP($A66,'Season 10'!AK$4:CN$104,18,0),"0"),
IFERROR(VLOOKUP($A66,'Season 11'!AK$4:CN$104,18,0),"0"),IFERROR(VLOOKUP($A66,'Season 12'!AK$4:CN$104,18,0),"0"),
IFERROR(VLOOKUP($A66,'Season 13'!AK$4:CN$104,18,0),"0"),IFERROR(VLOOKUP($A66,'Season 14'!AK$4:CN$104,18,0),"0"),IFERROR(VLOOKUP(A66,'Season 15'!AK$4:CN$104,18,0),"0"),)</f>
        <v>0</v>
      </c>
      <c r="R66" s="398">
        <f>SUM(
IFERROR(VLOOKUP($A66,'Season 1'!AJ$4:CM$104,19,0),"0"),IFERROR(VLOOKUP($A66,'Season 2'!AK$4:CN$104,19,0),"0"),
IFERROR(VLOOKUP($A66,'Season 3'!AK$4:CN$104,19,0),"0"),IFERROR(VLOOKUP($A66,'Season 4'!AK$4:CN$104,19,0),"0"),
IFERROR(VLOOKUP($A66,'Season 5'!AK$4:CN$104,19,0),"0"),IFERROR(VLOOKUP($A66,'Season 6'!AK$4:CN$104,19,0),"0"),
IFERROR(VLOOKUP($A66,'Season 7'!AK$4:CN$104,19,0),"0"),IFERROR(VLOOKUP($A66,'Season 8'!AK$4:CN$104,19,0),"0"),
IFERROR(VLOOKUP($A66,'Season 9'!AK$4:CN$104,19,0),"0"),IFERROR(VLOOKUP($A66,'Season 10'!AK$4:CN$104,19,0),"0"),
IFERROR(VLOOKUP($A66,'Season 11'!AK$4:CN$104,19,0),"0"),IFERROR(VLOOKUP($A66,'Season 12'!AK$4:CN$104,19,0),"0"),
IFERROR(VLOOKUP($A66,'Season 13'!AK$4:CN$104,19,0),"0"),IFERROR(VLOOKUP($A66,'Season 14'!AK$4:CN$104,19,0),"0"),IFERROR(VLOOKUP(A66,'Season 15'!AK$4:CN$104,19,0),"0"),)</f>
        <v>0</v>
      </c>
      <c r="S66" s="518">
        <f>SUM(
IFERROR(VLOOKUP($A66,'Season 1'!AJ$4:CM$104,20,0),"0"),IFERROR(VLOOKUP($A66,'Season 2'!AK$4:CN$104,20,0),"0"),
IFERROR(VLOOKUP($A66,'Season 3'!AK$4:CN$104,20,0),"0"),IFERROR(VLOOKUP($A66,'Season 4'!AK$4:CN$104,20,0),"0"),
IFERROR(VLOOKUP($A66,'Season 5'!AK$4:CN$104,20,0),"0"),IFERROR(VLOOKUP($A66,'Season 6'!AK$4:CN$104,20,0),"0"),
IFERROR(VLOOKUP($A66,'Season 7'!AK$4:CN$104,20,0),"0"),IFERROR(VLOOKUP($A66,'Season 8'!AK$4:CN$104,20,0),"0"),
IFERROR(VLOOKUP($A66,'Season 9'!AK$4:CN$104,20,0),"0"),IFERROR(VLOOKUP($A66,'Season 10'!AK$4:CN$104,20,0),"0"),
IFERROR(VLOOKUP($A66,'Season 11'!AK$4:CN$104,20,0),"0"),IFERROR(VLOOKUP($A66,'Season 12'!AK$4:CN$104,20,0),"0"),
IFERROR(VLOOKUP($A66,'Season 13'!AK$4:CN$104,20,0),"0"),IFERROR(VLOOKUP($A66,'Season 14'!AK$4:CN$104,20,0),"0"),IFERROR(VLOOKUP(A66,'Season 15'!AK$4:CN$104,20,0),"0"),)</f>
        <v>0</v>
      </c>
      <c r="T66" s="21">
        <f>SUM(
IFERROR(VLOOKUP($A66,'Season 1'!AJ$4:CM$104,21,0),"0"),IFERROR(VLOOKUP($A66,'Season 2'!AK$4:CN$104,21,0),"0"),
IFERROR(VLOOKUP($A66,'Season 3'!AK$4:CN$104,21,0),"0"),IFERROR(VLOOKUP($A66,'Season 4'!AK$4:CN$104,21,0),"0"),
IFERROR(VLOOKUP($A66,'Season 5'!AK$4:CN$104,21,0),"0"),IFERROR(VLOOKUP($A66,'Season 6'!AK$4:CN$104,21,0),"0"),
IFERROR(VLOOKUP($A66,'Season 7'!AK$4:CN$104,21,0),"0"),IFERROR(VLOOKUP($A66,'Season 8'!AK$4:CN$104,21,0),"0"),
IFERROR(VLOOKUP($A66,'Season 9'!AK$4:CN$104,21,0),"0"),IFERROR(VLOOKUP($A66,'Season 10'!AK$4:CN$104,21,0),"0"),
IFERROR(VLOOKUP($A66,'Season 11'!AK$4:CN$104,21,0),"0"),IFERROR(VLOOKUP($A66,'Season 12'!AK$4:CN$104,21,0),"0"),
IFERROR(VLOOKUP($A66,'Season 13'!AK$4:CN$104,21,0),"0"),IFERROR(VLOOKUP($A66,'Season 14'!AK$4:CN$104,21,0),"0"),IFERROR(VLOOKUP(A66,'Season 15'!AK$4:CN$104,21,0),"0"),)</f>
        <v>0</v>
      </c>
      <c r="U66" s="402">
        <f>SUM(
IFERROR(VLOOKUP($A66,'Season 1'!AJ$4:CM$104,22,0),"0"),IFERROR(VLOOKUP($A66,'Season 2'!AK$4:CN$104,22,0),"0"),
IFERROR(VLOOKUP($A66,'Season 3'!AK$4:CN$104,22,0),"0"),IFERROR(VLOOKUP($A66,'Season 4'!AK$4:CN$104,22,0),"0"),
IFERROR(VLOOKUP($A66,'Season 5'!AK$4:CN$104,22,0),"0"),IFERROR(VLOOKUP($A66,'Season 6'!AK$4:CN$104,22,0),"0"),
IFERROR(VLOOKUP($A66,'Season 7'!AK$4:CN$104,22,0),"0"),IFERROR(VLOOKUP($A66,'Season 8'!AK$4:CN$104,22,0),"0"),
IFERROR(VLOOKUP($A66,'Season 9'!AK$4:CN$104,22,0),"0"),IFERROR(VLOOKUP($A66,'Season 10'!AK$4:CN$104,22,0),"0"),
IFERROR(VLOOKUP($A66,'Season 11'!AK$4:CN$104,22,0),"0"),IFERROR(VLOOKUP($A66,'Season 12'!AK$4:CN$104,22,0),"0"),
IFERROR(VLOOKUP($A66,'Season 13'!AK$4:CN$104,22,0),"0"),IFERROR(VLOOKUP($A66,'Season 14'!AK$4:CN$104,22,0),"0"),IFERROR(VLOOKUP(A66,'Season 15'!AK$4:CN$104,22,0),"0"),)</f>
        <v>0</v>
      </c>
      <c r="V66" s="403">
        <f>SUM(
IFERROR(VLOOKUP($A66,'Season 1'!AJ$4:CM$104,23,0),"0"),IFERROR(VLOOKUP($A66,'Season 2'!AK$4:CN$104,23,0),"0"),
IFERROR(VLOOKUP($A66,'Season 3'!AK$4:CN$104,23,0),"0"),IFERROR(VLOOKUP($A66,'Season 4'!AK$4:CN$104,23,0),"0"),
IFERROR(VLOOKUP($A66,'Season 5'!AK$4:CN$104,23,0),"0"),IFERROR(VLOOKUP($A66,'Season 6'!AK$4:CN$104,23,0),"0"),
IFERROR(VLOOKUP($A66,'Season 7'!AK$4:CN$104,23,0),"0"),IFERROR(VLOOKUP($A66,'Season 8'!AK$4:CN$104,23,0),"0"),
IFERROR(VLOOKUP($A66,'Season 9'!AK$4:CN$104,23,0),"0"),IFERROR(VLOOKUP($A66,'Season 10'!AK$4:CN$104,23,0),"0"),
IFERROR(VLOOKUP($A66,'Season 11'!AK$4:CN$104,23,0),"0"),IFERROR(VLOOKUP($A66,'Season 12'!AK$4:CN$104,23,0),"0"),
IFERROR(VLOOKUP($A66,'Season 13'!AK$4:CN$104,23,0),"0"),IFERROR(VLOOKUP($A66,'Season 14'!AK$4:CN$104,23,0),"0"),IFERROR(VLOOKUP($A66,'Season 15'!AK$4:CN$104,23,0),"0"),)</f>
        <v>0</v>
      </c>
      <c r="W66" s="398">
        <f>SUM(
IFERROR(VLOOKUP($A66,'Season 1'!AJ$4:CM$104,24,0),"0"),IFERROR(VLOOKUP($A66,'Season 2'!AK$4:CN$104,24,0),"0"),
IFERROR(VLOOKUP($A66,'Season 3'!AK$4:CN$104,24,0),"0"),IFERROR(VLOOKUP($A66,'Season 4'!AK$4:CN$104,24,0),"0"),
IFERROR(VLOOKUP($A66,'Season 5'!AK$4:CN$104,24,0),"0"),IFERROR(VLOOKUP($A66,'Season 6'!AK$4:CN$104,24,0),"0"),
IFERROR(VLOOKUP($A66,'Season 7'!AK$4:CN$104,24,0),"0"),IFERROR(VLOOKUP($A66,'Season 8'!AK$4:CN$104,24,0),"0"),
IFERROR(VLOOKUP($A66,'Season 9'!AK$4:CN$104,24,0),"0"),IFERROR(VLOOKUP($A66,'Season 10'!AK$4:CN$104,24,0),"0"),
IFERROR(VLOOKUP($A66,'Season 11'!AK$4:CN$104,24,0),"0"),IFERROR(VLOOKUP($A66,'Season 12'!AK$4:CN$104,24,0),"0"),
IFERROR(VLOOKUP($A66,'Season 13'!AK$4:CN$104,24,0),"0"),IFERROR(VLOOKUP($A66,'Season 14'!AK$4:CN$104,24,0),"0"),IFERROR(VLOOKUP($A66,'Season 15'!AK$4:CN$104,24,0),"0"),)</f>
        <v>0</v>
      </c>
      <c r="X66" s="518">
        <f>SUM(
IFERROR(VLOOKUP($A66,'Season 1'!AJ$4:CM$104,25,0),"0"),IFERROR(VLOOKUP($A66,'Season 2'!AK$4:CN$104,25,0),"0"),
IFERROR(VLOOKUP($A66,'Season 3'!AK$4:CN$104,25,0),"0"),IFERROR(VLOOKUP($A66,'Season 4'!AK$4:CN$104,25,0),"0"),
IFERROR(VLOOKUP($A66,'Season 5'!AK$4:CN$104,25,0),"0"),IFERROR(VLOOKUP($A66,'Season 6'!AK$4:CN$104,25,0),"0"),
IFERROR(VLOOKUP($A66,'Season 7'!AK$4:CN$104,25,0),"0"),IFERROR(VLOOKUP($A66,'Season 8'!AK$4:CN$104,25,0),"0"),
IFERROR(VLOOKUP($A66,'Season 9'!AK$4:CN$104,25,0),"0"),IFERROR(VLOOKUP($A66,'Season 10'!AK$4:CN$104,25,0),"0"),
IFERROR(VLOOKUP($A66,'Season 11'!AK$4:CN$104,25,0),"0"),IFERROR(VLOOKUP($A66,'Season 12'!AK$4:CN$104,25,0),"0"),
IFERROR(VLOOKUP($A66,'Season 13'!AK$4:CN$104,25,0),"0"),IFERROR(VLOOKUP($A66,'Season 14'!AK$4:CN$104,25,0),"0"),IFERROR(VLOOKUP($A66,'Season 15'!AK$4:CN$104,25,0),"0"),)</f>
        <v>0</v>
      </c>
      <c r="Y66" s="21">
        <f>SUM(
IFERROR(VLOOKUP($A66,'Season 1'!AJ$4:CM$104,26,0),"0"),IFERROR(VLOOKUP($A66,'Season 2'!AK$4:CN$104,26,0),"0"),
IFERROR(VLOOKUP($A66,'Season 3'!AK$4:CN$104,26,0),"0"),IFERROR(VLOOKUP($A66,'Season 4'!AK$4:CN$104,26,0),"0"),
IFERROR(VLOOKUP($A66,'Season 5'!AK$4:CN$104,26,0),"0"),IFERROR(VLOOKUP($A66,'Season 6'!AK$4:CN$104,26,0),"0"),
IFERROR(VLOOKUP($A66,'Season 7'!AK$4:CN$104,26,0),"0"),IFERROR(VLOOKUP($A66,'Season 8'!AK$4:CN$104,26,0),"0"),
IFERROR(VLOOKUP($A66,'Season 9'!AK$4:CN$104,26,0),"0"),IFERROR(VLOOKUP($A66,'Season 10'!AK$4:CN$104,26,0),"0"),
IFERROR(VLOOKUP($A66,'Season 11'!AK$4:CN$104,26,0),"0"),IFERROR(VLOOKUP($A66,'Season 12'!AK$4:CN$104,26,0),"0"),
IFERROR(VLOOKUP($A66,'Season 13'!AK$4:CN$104,26,0),"0"),IFERROR(VLOOKUP($A66,'Season 14'!AK$4:CN$104,26,0),"0"),IFERROR(VLOOKUP($A66,'Season 15'!AK$4:CN$104,26,0),"0"),)</f>
        <v>0</v>
      </c>
      <c r="Z66" s="402">
        <f>SUM(
IFERROR(VLOOKUP($A66,'Season 1'!AJ$4:CM$104,27,0),"0"),IFERROR(VLOOKUP($A66,'Season 2'!AK$4:CN$104,27,0),"0"),
IFERROR(VLOOKUP($A66,'Season 3'!AK$4:CN$104,27,0),"0"),IFERROR(VLOOKUP($A66,'Season 4'!AK$4:CN$104,27,0),"0"),
IFERROR(VLOOKUP($A66,'Season 5'!AK$4:CN$104,27,0),"0"),IFERROR(VLOOKUP($A66,'Season 6'!AK$4:CN$104,27,0),"0"),
IFERROR(VLOOKUP($A66,'Season 7'!AK$4:CN$104,27,0),"0"),IFERROR(VLOOKUP($A66,'Season 8'!AK$4:CN$104,27,0),"0"),
IFERROR(VLOOKUP($A66,'Season 9'!AK$4:CN$104,27,0),"0"),IFERROR(VLOOKUP($A66,'Season 10'!AK$4:CN$104,27,0),"0"),
IFERROR(VLOOKUP($A66,'Season 11'!AK$4:CN$104,27,0),"0"),IFERROR(VLOOKUP($A66,'Season 12'!AK$4:CN$104,27,0),"0"),
IFERROR(VLOOKUP($A66,'Season 13'!AK$4:CN$104,27,0),"0"),IFERROR(VLOOKUP($A66,'Season 14'!AK$4:CN$104,27,0),"0"),IFERROR(VLOOKUP($A66,'Season 15'!AK$4:CN$104,27,0),"0"),)</f>
        <v>0</v>
      </c>
      <c r="AA66" s="403">
        <f>SUM(
IFERROR(VLOOKUP($A66,'Season 1'!AJ$4:CM$104,28,0),"0"),IFERROR(VLOOKUP($A66,'Season 2'!AK$4:CN$104,28,0),"0"),
IFERROR(VLOOKUP($A66,'Season 3'!AK$4:CN$104,28,0),"0"),IFERROR(VLOOKUP($A66,'Season 4'!AK$4:CN$104,28,0),"0"),
IFERROR(VLOOKUP($A66,'Season 5'!AK$4:CN$104,28,0),"0"),IFERROR(VLOOKUP($A66,'Season 6'!AK$4:CN$104,28,0),"0"),
IFERROR(VLOOKUP($A66,'Season 7'!AK$4:CN$104,28,0),"0"),IFERROR(VLOOKUP($A66,'Season 8'!AK$4:CN$104,28,0),"0"),
IFERROR(VLOOKUP($A66,'Season 9'!AK$4:CN$104,28,0),"0"),IFERROR(VLOOKUP($A66,'Season 10'!AK$4:CN$104,28,0),"0"),
IFERROR(VLOOKUP($A66,'Season 11'!AK$4:CN$104,28,0),"0"),IFERROR(VLOOKUP($A66,'Season 12'!AK$4:CN$104,28,0),"0"),
IFERROR(VLOOKUP($A66,'Season 13'!AK$4:CN$104,28,0),"0"),IFERROR(VLOOKUP($A66,'Season 14'!AK$4:CN$104,28,0),"0"),IFERROR(VLOOKUP($A66,'Season 15'!AK$4:CN$104,28,0),"0"),)</f>
        <v>0</v>
      </c>
      <c r="AB66" s="398">
        <f>SUM(
IFERROR(VLOOKUP($A66,'Season 1'!AJ$4:CM$104,29,0),"0"),IFERROR(VLOOKUP($A66,'Season 2'!AK$4:CN$104,29,0),"0"),
IFERROR(VLOOKUP($A66,'Season 3'!AK$4:CN$104,29,0),"0"),IFERROR(VLOOKUP($A66,'Season 4'!AK$4:CN$104,29,0),"0"),
IFERROR(VLOOKUP($A66,'Season 5'!AK$4:CN$104,29,0),"0"),IFERROR(VLOOKUP($A66,'Season 6'!AK$4:CN$104,29,0),"0"),
IFERROR(VLOOKUP($A66,'Season 7'!AK$4:CN$104,29,0),"0"),IFERROR(VLOOKUP($A66,'Season 8'!AK$4:CN$104,29,0),"0"),
IFERROR(VLOOKUP($A66,'Season 9'!AK$4:CN$104,29,0),"0"),IFERROR(VLOOKUP($A66,'Season 10'!AK$4:CN$104,29,0),"0"),
IFERROR(VLOOKUP($A66,'Season 11'!AK$4:CN$104,29,0),"0"),IFERROR(VLOOKUP($A66,'Season 12'!AK$4:CN$104,29,0),"0"),
IFERROR(VLOOKUP($A66,'Season 13'!AK$4:CN$104,29,0),"0"),IFERROR(VLOOKUP($A66,'Season 14'!AK$4:CN$104,29,0),"0"),IFERROR(VLOOKUP($A66,'Season 15'!AK$4:CN$104,29,0),"0"),)</f>
        <v>0</v>
      </c>
      <c r="AC66" s="518">
        <f>SUM(
IFERROR(VLOOKUP($A66,'Season 1'!AJ$4:CM$104,30,0),"0"),IFERROR(VLOOKUP($A66,'Season 2'!AK$4:CN$104,30,0),"0"),
IFERROR(VLOOKUP($A66,'Season 3'!AK$4:CN$104,30,0),"0"),IFERROR(VLOOKUP($A66,'Season 4'!AK$4:CN$104,30,0),"0"),
IFERROR(VLOOKUP($A66,'Season 5'!AK$4:CN$104,30,0),"0"),IFERROR(VLOOKUP($A66,'Season 6'!AK$4:CN$104,30,0),"0"),
IFERROR(VLOOKUP($A66,'Season 7'!AK$4:CN$104,30,0),"0"),IFERROR(VLOOKUP($A66,'Season 8'!AK$4:CN$104,30,0),"0"),
IFERROR(VLOOKUP($A66,'Season 9'!AK$4:CN$104,30,0),"0"),IFERROR(VLOOKUP($A66,'Season 10'!AK$4:CN$104,30,0),"0"),
IFERROR(VLOOKUP($A66,'Season 11'!AK$4:CN$104,30,0),"0"),IFERROR(VLOOKUP($A66,'Season 12'!AK$4:CN$104,30,0),"0"),
IFERROR(VLOOKUP($A66,'Season 13'!AK$4:CN$104,30,0),"0"),IFERROR(VLOOKUP($A66,'Season 14'!AK$4:CN$104,30,0),"0"),IFERROR(VLOOKUP($A66,'Season 15'!AK$4:CN$104,30,0),"0"),)</f>
        <v>0</v>
      </c>
      <c r="AD66" s="21">
        <f>SUM(
IFERROR(VLOOKUP($A66,'Season 1'!AJ$4:CM$104,31,0),"0"),IFERROR(VLOOKUP($A66,'Season 2'!AK$4:CN$104,31,0),"0"),
IFERROR(VLOOKUP($A66,'Season 3'!AK$4:CN$104,31,0),"0"),IFERROR(VLOOKUP($A66,'Season 4'!AK$4:CN$104,31,0),"0"),
IFERROR(VLOOKUP($A66,'Season 5'!AK$4:CN$104,31,0),"0"),IFERROR(VLOOKUP($A66,'Season 6'!AK$4:CN$104,31,0),"0"),
IFERROR(VLOOKUP($A66,'Season 7'!AK$4:CN$104,31,0),"0"),IFERROR(VLOOKUP($A66,'Season 8'!AK$4:CN$104,31,0),"0"),
IFERROR(VLOOKUP($A66,'Season 9'!AK$4:CN$104,31,0),"0"),IFERROR(VLOOKUP($A66,'Season 10'!AK$4:CN$104,31,0),"0"),
IFERROR(VLOOKUP($A66,'Season 11'!AK$4:CN$104,31,0),"0"),IFERROR(VLOOKUP($A66,'Season 12'!AK$4:CN$104,31,0),"0"),
IFERROR(VLOOKUP($A66,'Season 13'!AK$4:CN$104,31,0),"0"),IFERROR(VLOOKUP($A66,'Season 14'!AK$4:CN$104,31,0),"0"),IFERROR(VLOOKUP($A66,'Season 15'!AK$4:CN$104,31,0),"0"),)</f>
        <v>0</v>
      </c>
      <c r="AE66" s="402">
        <f>SUM(
IFERROR(VLOOKUP($A66,'Season 1'!AJ$4:CM$104,32,0),"0"),IFERROR(VLOOKUP($A66,'Season 2'!AK$4:CN$104,32,0),"0"),
IFERROR(VLOOKUP($A66,'Season 3'!AK$4:CN$104,32,0),"0"),IFERROR(VLOOKUP($A66,'Season 4'!AK$4:CN$104,32,0),"0"),
IFERROR(VLOOKUP($A66,'Season 5'!AK$4:CN$104,32,0),"0"),IFERROR(VLOOKUP($A66,'Season 6'!AK$4:CN$104,32,0),"0"),
IFERROR(VLOOKUP($A66,'Season 7'!AK$4:CN$104,32,0),"0"),IFERROR(VLOOKUP($A66,'Season 8'!AK$4:CN$104,32,0),"0"),
IFERROR(VLOOKUP($A66,'Season 9'!AK$4:CN$104,32,0),"0"),IFERROR(VLOOKUP($A66,'Season 10'!AK$4:CN$104,32,0),"0"),
IFERROR(VLOOKUP($A66,'Season 11'!AK$4:CN$104,32,0),"0"),IFERROR(VLOOKUP($A66,'Season 12'!AK$4:CN$104,32,0),"0"),
IFERROR(VLOOKUP($A66,'Season 13'!AK$4:CN$104,32,0),"0"),IFERROR(VLOOKUP($A66,'Season 14'!AK$4:CN$104,32,0),"0"),IFERROR(VLOOKUP($A66,'Season 15'!AK$4:CN$104,32,0),"0"),)</f>
        <v>0</v>
      </c>
      <c r="AF66" s="403">
        <f>SUM(IFERROR(VLOOKUP($A66,'Season 2'!AK$4:CN$104,33,0),"0"),
IFERROR(VLOOKUP($A66,'Season 3'!AK$4:CN$104,33,0),"0"),IFERROR(VLOOKUP($A66,'Season 4'!AK$4:CN$104,33,0),"0"),
IFERROR(VLOOKUP($A66,'Season 5'!AK$4:CN$104,33,0),"0"),IFERROR(VLOOKUP($A66,'Season 6'!AK$4:CN$104,33,0),"0"),
IFERROR(VLOOKUP($A66,'Season 7'!AK$4:CN$104,33,0),"0"),IFERROR(VLOOKUP($A66,'Season 8'!AK$4:CN$104,33,0),"0"),
IFERROR(VLOOKUP($A66,'Season 9'!AK$4:CN$104,33,0),"0"),IFERROR(VLOOKUP($A66,'Season 10'!AK$4:CN$104,33,0),"0"),
IFERROR(VLOOKUP($A66,'Season 11'!AK$4:CN$104,33,0),"0"),IFERROR(VLOOKUP($A66,'Season 12'!AK$4:CN$104,33,0),"0"),
IFERROR(VLOOKUP($A66,'Season 13'!AK$4:CN$104,33,0),"0"),IFERROR(VLOOKUP($A66,'Season 14'!AK$4:CN$104,33,0),"0"),IFERROR(VLOOKUP($A66,'Season 15'!AK$4:CN$104,33,0),"0"),)</f>
        <v>0</v>
      </c>
      <c r="AG66" s="398">
        <f>SUM(IFERROR(VLOOKUP($A66,'Season 2'!AK$4:CN$104,34,0),"0"),
IFERROR(VLOOKUP($A66,'Season 3'!AK$4:CN$104,34,0),"0"),IFERROR(VLOOKUP($A66,'Season 4'!AK$4:CN$104,34,0),"0"),
IFERROR(VLOOKUP($A66,'Season 5'!AK$4:CN$104,34,0),"0"),IFERROR(VLOOKUP($A66,'Season 6'!AK$4:CN$104,34,0),"0"),
IFERROR(VLOOKUP($A66,'Season 7'!AK$4:CN$104,34,0),"0"),IFERROR(VLOOKUP($A66,'Season 8'!AK$4:CN$104,34,0),"0"),
IFERROR(VLOOKUP($A66,'Season 9'!AK$4:CN$104,34,0),"0"),IFERROR(VLOOKUP($A66,'Season 10'!AK$4:CN$104,34,0),"0"),
IFERROR(VLOOKUP($A66,'Season 11'!AK$4:CN$104,34,0),"0"),IFERROR(VLOOKUP($A66,'Season 12'!AK$4:CN$104,34,0),"0"),
IFERROR(VLOOKUP($A66,'Season 13'!AK$4:CN$104,34,0),"0"),IFERROR(VLOOKUP($A66,'Season 14'!AK$4:CN$104,34,0),"0"),IFERROR(VLOOKUP($A66,'Season 15'!AK$4:CN$104,34,0),"0"),)</f>
        <v>0</v>
      </c>
      <c r="AH66" s="518">
        <f>SUM(IFERROR(VLOOKUP($A66,'Season 2'!AK$4:CN$104,35,0),"0"),
IFERROR(VLOOKUP($A66,'Season 3'!AK$4:CN$104,35,0),"0"),IFERROR(VLOOKUP($A66,'Season 4'!AK$4:CN$104,35,0),"0"),
IFERROR(VLOOKUP($A66,'Season 5'!AK$4:CN$104,35,0),"0"),IFERROR(VLOOKUP($A66,'Season 6'!AK$4:CN$104,35,0),"0"),
IFERROR(VLOOKUP($A66,'Season 7'!AK$4:CN$104,35,0),"0"),IFERROR(VLOOKUP($A66,'Season 8'!AK$4:CN$104,35,0),"0"),
IFERROR(VLOOKUP($A66,'Season 9'!AK$4:CN$104,35,0),"0"),IFERROR(VLOOKUP($A66,'Season 10'!AK$4:CN$104,35,0),"0"),
IFERROR(VLOOKUP($A66,'Season 11'!AK$4:CN$104,35,0),"0"),IFERROR(VLOOKUP($A66,'Season 12'!AK$4:CN$104,35,0),"0"),
IFERROR(VLOOKUP($A66,'Season 13'!AK$4:CN$104,35,0),"0"),IFERROR(VLOOKUP($A66,'Season 14'!AK$4:CN$104,35,0),"0"),IFERROR(VLOOKUP($A66,'Season 15'!AK$4:CN$104,35,0),"0"),)</f>
        <v>0</v>
      </c>
      <c r="AI66" s="21">
        <f>SUM(IFERROR(VLOOKUP($A66,'Season 2'!AK$4:CN$104,36,0),"0"),
IFERROR(VLOOKUP($A66,'Season 3'!AK$4:CN$104,36,0),"0"),IFERROR(VLOOKUP($A66,'Season 4'!AK$4:CN$104,36,0),"0"),
IFERROR(VLOOKUP($A66,'Season 5'!AK$4:CN$104,36,0),"0"),IFERROR(VLOOKUP($A66,'Season 6'!AK$4:CN$104,36,0),"0"),
IFERROR(VLOOKUP($A66,'Season 7'!AK$4:CN$104,36,0),"0"),IFERROR(VLOOKUP($A66,'Season 8'!AK$4:CN$104,36,0),"0"),
IFERROR(VLOOKUP($A66,'Season 9'!AK$4:CN$104,36,0),"0"),IFERROR(VLOOKUP($A66,'Season 10'!AK$4:CN$104,36,0),"0"),
IFERROR(VLOOKUP($A66,'Season 11'!AK$4:CN$104,36,0),"0"),IFERROR(VLOOKUP($A66,'Season 12'!AK$4:CN$104,36,0),"0"),
IFERROR(VLOOKUP($A66,'Season 13'!AK$4:CN$104,36,0),"0"),IFERROR(VLOOKUP($A66,'Season 14'!AK$4:CN$104,36,0),"0"),IFERROR(VLOOKUP($A66,'Season 15'!AK$4:CN$104,36,0),"0"),)</f>
        <v>0</v>
      </c>
      <c r="AJ66" s="402">
        <f>SUM(IFERROR(VLOOKUP($A66,'Season 2'!AK$4:CN$104,37,0),"0"),
IFERROR(VLOOKUP($A66,'Season 3'!AK$4:CN$104,37,0),"0"),IFERROR(VLOOKUP($A66,'Season 4'!AK$4:CN$104,37,0),"0"),
IFERROR(VLOOKUP($A66,'Season 5'!AK$4:CN$104,37,0),"0"),IFERROR(VLOOKUP($A66,'Season 6'!AK$4:CN$104,37,0),"0"),
IFERROR(VLOOKUP($A66,'Season 7'!AK$4:CN$104,37,0),"0"),IFERROR(VLOOKUP($A66,'Season 8'!AK$4:CN$104,37,0),"0"),
IFERROR(VLOOKUP($A66,'Season 9'!AK$4:CN$104,37,0),"0"),IFERROR(VLOOKUP($A66,'Season 10'!AK$4:CN$104,37,0),"0"),
IFERROR(VLOOKUP($A66,'Season 11'!AK$4:CN$104,37,0),"0"),IFERROR(VLOOKUP($A66,'Season 12'!AK$4:CN$104,37,0),"0"),
IFERROR(VLOOKUP($A66,'Season 13'!AK$4:CN$104,37,0),"0"),IFERROR(VLOOKUP($A66,'Season 14'!AK$4:CN$104,37,0),"0"),IFERROR(VLOOKUP($A66,'Season 15'!AK$4:CN$104,37,0),"0"),)</f>
        <v>0</v>
      </c>
      <c r="AK66" s="403">
        <f>SUM(IFERROR(VLOOKUP($A66,'Season 1'!AJ$4:CM$104,33,0),"0"),IFERROR(VLOOKUP($A66,'Season 2'!AK$4:CN$104,38,0),"0"),
IFERROR(VLOOKUP($A66,'Season 3'!AK$4:CN$104,38,0),"0"),IFERROR(VLOOKUP($A66,'Season 4'!AK$4:CN$104,38,0),"0"),
IFERROR(VLOOKUP($A66,'Season 5'!AK$4:CN$104,38,0),"0"),IFERROR(VLOOKUP($A66,'Season 6'!AK$4:CN$104,38,0),"0"),
IFERROR(VLOOKUP($A66,'Season 7'!AK$4:CN$104,38,0),"0"),IFERROR(VLOOKUP($A66,'Season 8'!AK$4:CN$104,38,0),"0"),
IFERROR(VLOOKUP($A66,'Season 9'!AK$4:CN$104,38,0),"0"),IFERROR(VLOOKUP($A66,'Season 10'!AK$4:CN$104,38,0),"0"),
IFERROR(VLOOKUP($A66,'Season 11'!AK$4:CN$104,38,0),"0"),IFERROR(VLOOKUP($A66,'Season 12'!AK$4:CN$104,38,0),"0"),
IFERROR(VLOOKUP($A66,'Season 13'!AK$4:CN$104,38,0),"0"),IFERROR(VLOOKUP($A66,'Season 14'!AK$4:CN$104,38,0),"0"),IFERROR(VLOOKUP($A66,'Season 15'!AK$4:CN$104,38,0),"0"),)</f>
        <v>0</v>
      </c>
      <c r="AL66" s="398">
        <f>SUM(IFERROR(VLOOKUP($A66,'Season 1'!AJ$4:CM$104,34,0),"0"),IFERROR(VLOOKUP($A66,'Season 2'!AK$4:CN$104,39,0),"0"),
IFERROR(VLOOKUP($A66,'Season 3'!AK$4:CN$104,39,0),"0"),IFERROR(VLOOKUP($A66,'Season 4'!AK$4:CN$104,39,0),"0"),
IFERROR(VLOOKUP($A66,'Season 5'!AK$4:CN$104,39,0),"0"),IFERROR(VLOOKUP($A66,'Season 6'!AK$4:CN$104,39,0),"0"),
IFERROR(VLOOKUP($A66,'Season 7'!AK$4:CN$104,39,0),"0"),IFERROR(VLOOKUP($A66,'Season 8'!AK$4:CN$104,39,0),"0"),
IFERROR(VLOOKUP($A66,'Season 9'!AK$4:CN$104,39,0),"0"),IFERROR(VLOOKUP($A66,'Season 10'!AK$4:CN$104,39,0),"0"),
IFERROR(VLOOKUP($A66,'Season 11'!AK$4:CN$104,39,0),"0"),IFERROR(VLOOKUP($A66,'Season 12'!AK$4:CN$104,39,0),"0"),
IFERROR(VLOOKUP($A66,'Season 13'!AK$4:CN$104,39,0),"0"),IFERROR(VLOOKUP($A66,'Season 14'!AK$4:CN$104,39,0),"0"),IFERROR(VLOOKUP($A66,'Season 15'!AK$4:CN$104,39,0),"0"),)</f>
        <v>0</v>
      </c>
      <c r="AM66" s="518">
        <f>SUM(IFERROR(VLOOKUP($A66,'Season 1'!AJ$4:CM$104,35,0),"0"),IFERROR(VLOOKUP($A66,'Season 2'!AK$4:CN$104,40,0),"0"),
IFERROR(VLOOKUP($A66,'Season 3'!AK$4:CN$104,40,0),"0"),IFERROR(VLOOKUP($A66,'Season 4'!AK$4:CN$104,40,0),"0"),
IFERROR(VLOOKUP($A66,'Season 5'!AK$4:CN$104,40,0),"0"),IFERROR(VLOOKUP($A66,'Season 6'!AK$4:CN$104,40,0),"0"),
IFERROR(VLOOKUP($A66,'Season 7'!AK$4:CN$104,40,0),"0"),IFERROR(VLOOKUP($A66,'Season 8'!AK$4:CN$104,40,0),"0"),
IFERROR(VLOOKUP($A66,'Season 9'!AK$4:CN$104,40,0),"0"),IFERROR(VLOOKUP($A66,'Season 10'!AK$4:CN$104,40,0),"0"),
IFERROR(VLOOKUP($A66,'Season 11'!AK$4:CN$104,40,0),"0"),IFERROR(VLOOKUP($A66,'Season 12'!AK$4:CN$104,40,0),"0"),
IFERROR(VLOOKUP($A66,'Season 13'!AK$4:CN$104,40,0),"0"),IFERROR(VLOOKUP($A66,'Season 14'!AK$4:CN$104,40,0),"0"),IFERROR(VLOOKUP($A66,'Season 15'!AK$4:CN$104,40,0),"0"),)</f>
        <v>0</v>
      </c>
      <c r="AN66" s="21">
        <f>SUM(IFERROR(VLOOKUP($A66,'Season 1'!AJ$4:CM$104,36,0),"0"),IFERROR(VLOOKUP($A66,'Season 2'!AK$4:CN$104,41,0),"0"),
IFERROR(VLOOKUP($A66,'Season 3'!AK$4:CN$104,41,0),"0"),IFERROR(VLOOKUP($A66,'Season 4'!AK$4:CN$104,41,0),"0"),
IFERROR(VLOOKUP($A66,'Season 5'!AK$4:CN$104,41,0),"0"),IFERROR(VLOOKUP($A66,'Season 6'!AK$4:CN$104,41,0),"0"),
IFERROR(VLOOKUP($A66,'Season 7'!AK$4:CN$104,41,0),"0"),IFERROR(VLOOKUP($A66,'Season 8'!AK$4:CN$104,41,0),"0"),
IFERROR(VLOOKUP($A66,'Season 9'!AK$4:CN$104,41,0),"0"),IFERROR(VLOOKUP($A66,'Season 10'!AK$4:CN$104,41,0),"0"),
IFERROR(VLOOKUP($A66,'Season 11'!AK$4:CN$104,41,0),"0"),IFERROR(VLOOKUP($A66,'Season 12'!AK$4:CN$104,41,0),"0"),
IFERROR(VLOOKUP($A66,'Season 13'!AK$4:CN$104,41,0),"0"),IFERROR(VLOOKUP($A66,'Season 14'!AK$4:CN$104,41,0),"0"),IFERROR(VLOOKUP($A66,'Season 15'!AK$4:CN$104,41,0),"0"),)</f>
        <v>0</v>
      </c>
      <c r="AO66" s="402">
        <f>SUM(IFERROR(VLOOKUP($A66,'Season 1'!AJ$4:CM$104,37,0),"0"),IFERROR(VLOOKUP($A66,'Season 2'!AK$4:CN$104,42,0),"0"),
IFERROR(VLOOKUP($A66,'Season 3'!AK$4:CN$104,42,0),"0"),IFERROR(VLOOKUP($A66,'Season 4'!AK$4:CN$104,42,0),"0"),
IFERROR(VLOOKUP($A66,'Season 5'!AK$4:CN$104,42,0),"0"),IFERROR(VLOOKUP($A66,'Season 6'!AK$4:CN$104,42,0),"0"),
IFERROR(VLOOKUP($A66,'Season 7'!AK$4:CN$104,42,0),"0"),IFERROR(VLOOKUP($A66,'Season 8'!AK$4:CN$104,42,0),"0"),
IFERROR(VLOOKUP($A66,'Season 9'!AK$4:CN$104,42,0),"0"),IFERROR(VLOOKUP($A66,'Season 10'!AK$4:CN$104,42,0),"0"),
IFERROR(VLOOKUP($A66,'Season 11'!AK$4:CN$104,42,0),"0"),IFERROR(VLOOKUP($A66,'Season 12'!AK$4:CN$104,42,0),"0"),
IFERROR(VLOOKUP($A66,'Season 13'!AK$4:CN$104,42,0),"0"),IFERROR(VLOOKUP($A66,'Season 14'!AK$4:CN$104,42,0),"0"),IFERROR(VLOOKUP($A66,'Season 15'!AK$4:CN$104,42,0),"0"),)</f>
        <v>0</v>
      </c>
      <c r="AP66" s="403">
        <f>SUM(IFERROR(VLOOKUP($A66,'Season 1'!AJ$4:CM$104,43,0),"0"),IFERROR(VLOOKUP($A66,'Season 2'!AK$4:CN$104,43,0),"0"),
IFERROR(VLOOKUP($A66,'Season 3'!AK$4:CN$104,43,0),"0"),IFERROR(VLOOKUP($A66,'Season 4'!AK$4:CN$104,43,0),"0"),
IFERROR(VLOOKUP($A66,'Season 5'!AK$4:CN$104,43,0),"0"),IFERROR(VLOOKUP($A66,'Season 6'!AK$4:CN$104,43,0),"0"),
IFERROR(VLOOKUP($A66,'Season 7'!AK$4:CN$104,43,0),"0"),IFERROR(VLOOKUP($A66,'Season 8'!AK$4:CN$104,43,0),"0"),
IFERROR(VLOOKUP($A66,'Season 9'!AK$4:CN$104,43,0),"0"),IFERROR(VLOOKUP($A66,'Season 10'!AK$4:CN$104,43,0),"0"),
IFERROR(VLOOKUP($A66,'Season 11'!AK$4:CN$104,43,0),"0"),IFERROR(VLOOKUP($A66,'Season 12'!AK$4:CN$104,43,0),"0"),
IFERROR(VLOOKUP($A66,'Season 13'!AK$4:CN$104,43,0),"0"),IFERROR(VLOOKUP($A66,'Season 14'!AK$4:CN$104,43,0),"0"),IFERROR(VLOOKUP($A66,'Season 15'!AK$4:CN$104,43,0),"0"),)</f>
        <v>0</v>
      </c>
      <c r="AQ66" s="398">
        <f>SUM(IFERROR(VLOOKUP($A66,'Season 1'!AJ$4:CM$104,44,0),"0"),IFERROR(VLOOKUP($A66,'Season 2'!AK$4:CN$104,44,0),"0"),
IFERROR(VLOOKUP($A66,'Season 3'!AK$4:CN$104,44,0),"0"),IFERROR(VLOOKUP($A66,'Season 4'!AK$4:CN$104,44,0),"0"),
IFERROR(VLOOKUP($A66,'Season 5'!AK$4:CN$104,44,0),"0"),IFERROR(VLOOKUP($A66,'Season 6'!AK$4:CN$104,44,0),"0"),
IFERROR(VLOOKUP($A66,'Season 7'!AK$4:CN$104,44,0),"0"),IFERROR(VLOOKUP($A66,'Season 8'!AK$4:CN$104,44,0),"0"),
IFERROR(VLOOKUP($A66,'Season 9'!AK$4:CN$104,44,0),"0"),IFERROR(VLOOKUP($A66,'Season 10'!AK$4:CN$104,44,0),"0"),
IFERROR(VLOOKUP($A66,'Season 11'!AK$4:CN$104,44,0),"0"),IFERROR(VLOOKUP($A66,'Season 12'!AK$4:CN$104,44,0),"0"),
IFERROR(VLOOKUP($A66,'Season 13'!AK$4:CN$104,44,0),"0"),IFERROR(VLOOKUP($A66,'Season 14'!AK$4:CN$104,44,0),"0"),IFERROR(VLOOKUP($A66,'Season 15'!AK$4:CN$104,44,0),"0"),)</f>
        <v>0</v>
      </c>
      <c r="AR66" s="518">
        <f>SUM(IFERROR(VLOOKUP($A66,'Season 1'!AJ$4:CM$104,45,0),"0"),IFERROR(VLOOKUP($A66,'Season 2'!AK$4:CN$104,45,0),"0"),
IFERROR(VLOOKUP($A66,'Season 3'!AK$4:CN$104,45,0),"0"),IFERROR(VLOOKUP($A66,'Season 4'!AK$4:CN$104,45,0),"0"),
IFERROR(VLOOKUP($A66,'Season 5'!AK$4:CN$104,45,0),"0"),IFERROR(VLOOKUP($A66,'Season 6'!AK$4:CN$104,45,0),"0"),
IFERROR(VLOOKUP($A66,'Season 7'!AK$4:CN$104,45,0),"0"),IFERROR(VLOOKUP($A66,'Season 8'!AK$4:CN$104,45,0),"0"),
IFERROR(VLOOKUP($A66,'Season 9'!AK$4:CN$104,45,0),"0"),IFERROR(VLOOKUP($A66,'Season 10'!AK$4:CN$104,45,0),"0"),
IFERROR(VLOOKUP($A66,'Season 11'!AK$4:CN$104,45,0),"0"),IFERROR(VLOOKUP($A66,'Season 12'!AK$4:CN$104,45,0),"0"),
IFERROR(VLOOKUP($A66,'Season 13'!AK$4:CN$104,45,0),"0"),IFERROR(VLOOKUP($A66,'Season 14'!AK$4:CN$104,45,0),"0"),IFERROR(VLOOKUP($A66,'Season 15'!AK$4:CN$104,45,0),"0"),)</f>
        <v>0</v>
      </c>
      <c r="AS66" s="21">
        <f>SUM(IFERROR(VLOOKUP($A66,'Season 1'!AJ$4:CM$104,46,0),"0"),IFERROR(VLOOKUP($A66,'Season 2'!AK$4:CN$104,46,0),"0"),
IFERROR(VLOOKUP($A66,'Season 3'!AK$4:CN$104,46,0),"0"),IFERROR(VLOOKUP($A66,'Season 4'!AK$4:CN$104,46,0),"0"),
IFERROR(VLOOKUP($A66,'Season 5'!AK$4:CN$104,46,0),"0"),IFERROR(VLOOKUP($A66,'Season 6'!AK$4:CN$104,46,0),"0"),
IFERROR(VLOOKUP($A66,'Season 7'!AK$4:CN$104,46,0),"0"),IFERROR(VLOOKUP($A66,'Season 8'!AK$4:CN$104,46,0),"0"),
IFERROR(VLOOKUP($A66,'Season 9'!AK$4:CN$104,46,0),"0"),IFERROR(VLOOKUP($A66,'Season 10'!AK$4:CN$104,46,0),"0"),
IFERROR(VLOOKUP($A66,'Season 11'!AK$4:CN$104,46,0),"0"),IFERROR(VLOOKUP($A66,'Season 12'!AK$4:CN$104,46,0),"0"),
IFERROR(VLOOKUP($A66,'Season 13'!AK$4:CN$104,46,0),"0"),IFERROR(VLOOKUP($A66,'Season 14'!AK$4:CN$104,46,0),"0"),IFERROR(VLOOKUP($A66,'Season 15'!AK$4:CN$104,46,0),"0"),)</f>
        <v>0</v>
      </c>
      <c r="AT66" s="402">
        <f>SUM(IFERROR(VLOOKUP($A66,'Season 1'!AJ$4:CM$104,47,0),"0"),IFERROR(VLOOKUP($A66,'Season 2'!AK$4:CN$104,47,0),"0"),
IFERROR(VLOOKUP($A66,'Season 3'!AK$4:CN$104,47,0),"0"),IFERROR(VLOOKUP($A66,'Season 4'!AK$4:CN$104,47,0),"0"),
IFERROR(VLOOKUP($A66,'Season 5'!AK$4:CN$104,47,0),"0"),IFERROR(VLOOKUP($A66,'Season 6'!AK$4:CN$104,47,0),"0"),
IFERROR(VLOOKUP($A66,'Season 7'!AK$4:CN$104,47,0),"0"),IFERROR(VLOOKUP($A66,'Season 8'!AK$4:CN$104,47,0),"0"),
IFERROR(VLOOKUP($A66,'Season 9'!AK$4:CN$104,47,0),"0"),IFERROR(VLOOKUP($A66,'Season 10'!AK$4:CN$104,47,0),"0"),
IFERROR(VLOOKUP($A66,'Season 11'!AK$4:CN$104,47,0),"0"),IFERROR(VLOOKUP($A66,'Season 12'!AK$4:CN$104,47,0),"0"),
IFERROR(VLOOKUP($A66,'Season 13'!AK$4:CN$104,47,0),"0"),IFERROR(VLOOKUP($A66,'Season 14'!AK$4:CN$104,47,0),"0"),IFERROR(VLOOKUP($A66,'Season 15'!AK$4:CN$104,47,0),"0"),)</f>
        <v>0</v>
      </c>
      <c r="AU66" s="403">
        <f>SUM(IFERROR(VLOOKUP($A66,'Season 3'!AK$4:CN$104,48,0),"0"),IFERROR(VLOOKUP($A66,'Season 4'!AK$4:CN$104,48,0),"0"),
IFERROR(VLOOKUP($A66,'Season 5'!AK$4:CN$104,48,0),"0"),IFERROR(VLOOKUP($A66,'Season 6'!AK$4:CN$104,48,0),"0"),
IFERROR(VLOOKUP($A66,'Season 7'!AK$4:CN$104,48,0),"0"),IFERROR(VLOOKUP($A66,'Season 8'!AK$4:CN$104,48,0),"0"),
IFERROR(VLOOKUP($A66,'Season 9'!AK$4:CN$104,48,0),"0"),IFERROR(VLOOKUP($A66,'Season 10'!AK$4:CN$104,48,0),"0"),
IFERROR(VLOOKUP($A66,'Season 11'!AK$4:CN$104,48,0),"0"),IFERROR(VLOOKUP($A66,'Season 12'!AK$4:CN$104,48,0),"0"),
IFERROR(VLOOKUP($A66,'Season 13'!AK$4:CN$104,48,0),"0"),IFERROR(VLOOKUP($A66,'Season 14'!AK$4:CN$104,48,0),"0"),IFERROR(VLOOKUP($A66,'Season 15'!AK$4:CN$104,48,0),"0"),)</f>
        <v>0</v>
      </c>
      <c r="AV66" s="398">
        <f>SUM(IFERROR(VLOOKUP($A66,'Season 3'!AK$4:CN$104,49,0),"0"),IFERROR(VLOOKUP($A66,'Season 4'!AK$4:CN$104,49,0),"0"),
IFERROR(VLOOKUP($A66,'Season 5'!AK$4:CN$104,49,0),"0"),IFERROR(VLOOKUP($A66,'Season 6'!AK$4:CN$104,49,0),"0"),
IFERROR(VLOOKUP($A66,'Season 7'!AK$4:CN$104,49,0),"0"),IFERROR(VLOOKUP($A66,'Season 8'!AK$4:CN$104,49,0),"0"),
IFERROR(VLOOKUP($A66,'Season 9'!AK$4:CN$104,49,0),"0"),IFERROR(VLOOKUP($A66,'Season 10'!AK$4:CN$104,49,0),"0"),
IFERROR(VLOOKUP($A66,'Season 11'!AK$4:CN$104,49,0),"0"),IFERROR(VLOOKUP($A66,'Season 12'!AK$4:CN$104,49,0),"0"),
IFERROR(VLOOKUP($A66,'Season 13'!AK$4:CN$104,49,0),"0"),IFERROR(VLOOKUP($A66,'Season 14'!AK$4:CN$104,49,0),"0"),IFERROR(VLOOKUP($A66,'Season 15'!AK$4:CN$104,49,0),"0"),)</f>
        <v>0</v>
      </c>
      <c r="AW66" s="518">
        <f>SUM(IFERROR(VLOOKUP($A66,'Season 3'!AK$4:CN$104,50,0),"0"),IFERROR(VLOOKUP($A66,'Season 4'!AK$4:CN$104,50,0),"0"),
IFERROR(VLOOKUP($A66,'Season 5'!AK$4:CN$104,50,0),"0"),IFERROR(VLOOKUP($A66,'Season 6'!AK$4:CN$104,50,0),"0"),
IFERROR(VLOOKUP($A66,'Season 7'!AK$4:CN$104,50,0),"0"),IFERROR(VLOOKUP($A66,'Season 8'!AK$4:CN$104,50,0),"0"),
IFERROR(VLOOKUP($A66,'Season 9'!AK$4:CN$104,50,0),"0"),IFERROR(VLOOKUP($A66,'Season 10'!AK$4:CN$104,50,0),"0"),
IFERROR(VLOOKUP($A66,'Season 11'!AK$4:CN$104,50,0),"0"),IFERROR(VLOOKUP($A66,'Season 12'!AK$4:CN$104,50,0),"0"),
IFERROR(VLOOKUP($A66,'Season 13'!AK$4:CN$104,50,0),"0"),IFERROR(VLOOKUP($A66,'Season 14'!AK$4:CN$104,50,0),"0"),IFERROR(VLOOKUP($A66,'Season 15'!AK$4:CN$104,50,0),"0"),)</f>
        <v>0</v>
      </c>
      <c r="AX66" s="21">
        <f>SUM(IFERROR(VLOOKUP($A66,'Season 3'!AK$4:CN$104,51,0),"0"),IFERROR(VLOOKUP($A66,'Season 4'!AK$4:CN$104,51,0),"0"),
IFERROR(VLOOKUP($A66,'Season 5'!AK$4:CN$104,51,0),"0"),IFERROR(VLOOKUP($A66,'Season 6'!AK$4:CN$104,51,0),"0"),
IFERROR(VLOOKUP($A66,'Season 7'!AK$4:CN$104,51,0),"0"),IFERROR(VLOOKUP($A66,'Season 8'!AK$4:CN$104,51,0),"0"),
IFERROR(VLOOKUP($A66,'Season 9'!AK$4:CN$104,51,0),"0"),IFERROR(VLOOKUP($A66,'Season 10'!AK$4:CN$104,51,0),"0"),
IFERROR(VLOOKUP($A66,'Season 11'!AK$4:CN$104,51,0),"0"),IFERROR(VLOOKUP($A66,'Season 12'!AK$4:CN$104,51,0),"0"),
IFERROR(VLOOKUP($A66,'Season 13'!AK$4:CN$104,51,0),"0"),IFERROR(VLOOKUP($A66,'Season 14'!AK$4:CN$104,51,0),"0"),IFERROR(VLOOKUP($A66,'Season 15'!AK$4:CN$104,51,0),"0"),)</f>
        <v>0</v>
      </c>
      <c r="AY66" s="402">
        <f>SUM(IFERROR(VLOOKUP($A66,'Season 3'!AK$4:CN$104,52,0),"0"),IFERROR(VLOOKUP($A66,'Season 4'!AK$4:CN$104,52,0),"0"),
IFERROR(VLOOKUP($A66,'Season 5'!AK$4:CN$104,52,0),"0"),IFERROR(VLOOKUP($A66,'Season 6'!AK$4:CN$104,52,0),"0"),
IFERROR(VLOOKUP($A66,'Season 7'!AK$4:CN$104,52,0),"0"),IFERROR(VLOOKUP($A66,'Season 8'!AK$4:CN$104,52,0),"0"),
IFERROR(VLOOKUP($A66,'Season 9'!AK$4:CN$104,52,0),"0"),IFERROR(VLOOKUP($A66,'Season 10'!AK$4:CN$104,52,0),"0"),
IFERROR(VLOOKUP($A66,'Season 11'!AK$4:CN$104,52,0),"0"),IFERROR(VLOOKUP($A66,'Season 12'!AK$4:CN$104,52,0),"0"),
IFERROR(VLOOKUP($A66,'Season 13'!AK$4:CN$104,52,0),"0"),IFERROR(VLOOKUP($A66,'Season 14'!AK$4:CN$104,52,0),"0"),IFERROR(VLOOKUP($A66,'Season 15'!AK$4:CN$104,52,0),"0"),)</f>
        <v>0</v>
      </c>
      <c r="AZ66" s="403">
        <f>SUM(IFERROR(VLOOKUP($A66,'Season 1'!AJ$4:CM$104,38,0),"0"),IFERROR(VLOOKUP($A66,'Season 2'!AK$4:CN$104,48,0),"0"),)</f>
        <v>0</v>
      </c>
      <c r="BA66" s="398">
        <f>SUM(IFERROR(VLOOKUP($A66,'Season 1'!AJ$4:CM$104,39,0),"0"),IFERROR(VLOOKUP($A66,'Season 2'!AK$4:CN$104,49,0),"0"),)</f>
        <v>0</v>
      </c>
      <c r="BB66" s="518">
        <f>SUM(IFERROR(VLOOKUP($A66,'Season 1'!AJ$4:CM$104,40,0),"0"),IFERROR(VLOOKUP($A66,'Season 2'!AK$4:CN$104,50,0),"0"),)</f>
        <v>0</v>
      </c>
      <c r="BC66" s="21">
        <f>SUM(IFERROR(VLOOKUP($A66,'Season 1'!AJ$4:CM$104,41,0),"0"),IFERROR(VLOOKUP($A66,'Season 2'!AK$4:CN$104,51,0),"0"),)</f>
        <v>0</v>
      </c>
      <c r="BD66" s="402">
        <f>SUM(IFERROR(VLOOKUP($A66,'Season 1'!AJ$4:CM$104,42,0),"0"),IFERROR(VLOOKUP($A66,'Season 2'!AK$4:CN$104,52,0),"0"),)</f>
        <v>0</v>
      </c>
      <c r="BE66" s="561">
        <f>SUM(
IFERROR(VLOOKUP($A66,'Season 1'!AJ$4:CM$104,48,0),"0"),IFERROR(VLOOKUP($A66,'Season 2'!AK$4:CN$104,53,0),"0"),
IFERROR(VLOOKUP($A66,'Season 3'!AK$4:CN$104,53,0),"0"),IFERROR(VLOOKUP($A66,'Season 4'!AK$4:CN$104,53,0),"0"),
IFERROR(VLOOKUP($A66,'Season 5'!AK$4:CN$104,53,0),"0"),IFERROR(VLOOKUP($A66,'Season 6'!AK$4:CN$104,53,0),"0"),
IFERROR(VLOOKUP($A66,'Season 7'!AK$4:CN$104,53,0),"0"),IFERROR(VLOOKUP($A66,'Season 8'!AK$4:CN$104,53,0),"0"),
IFERROR(VLOOKUP($A66,'Season 9'!AK$4:CN$104,53,0),"0"),IFERROR(VLOOKUP($A66,'Season 10'!AK$4:CN$104,53,0),"0"),
IFERROR(VLOOKUP($A66,'Season 11'!AK$4:CN$104,53,0),"0"),IFERROR(VLOOKUP($A66,'Season 12'!AK$4:CN$104,53,0),"0"),
IFERROR(VLOOKUP($A66,'Season 13'!AK$4:CN$104,53,0),"0"),IFERROR(VLOOKUP($A66,'Season 14'!AK$4:CN$104,53,0),"0"),IFERROR(VLOOKUP($A66,'Season 15'!AK$4:CN$104,53,0),"0"),)</f>
        <v>0</v>
      </c>
      <c r="BF66" s="562">
        <f>SUM(
IFERROR(VLOOKUP($A66,'Season 1'!AJ$4:CM$104,49,0),"0"),IFERROR(VLOOKUP($A66,'Season 2'!AK$4:CN$104,54,0),"0"),
IFERROR(VLOOKUP($A66,'Season 3'!AK$4:CN$104,54,0),"0"),IFERROR(VLOOKUP($A66,'Season 4'!AK$4:CN$104,54,0),"0"),
IFERROR(VLOOKUP($A66,'Season 5'!AK$4:CN$104,54,0),"0"),IFERROR(VLOOKUP($A66,'Season 6'!AK$4:CN$104,54,0),"0"),
IFERROR(VLOOKUP($A66,'Season 7'!AK$4:CN$104,54,0),"0"),IFERROR(VLOOKUP($A66,'Season 8'!AK$4:CN$104,54,0),"0"),
IFERROR(VLOOKUP($A66,'Season 9'!AK$4:CN$104,54,0),"0"),IFERROR(VLOOKUP($A66,'Season 10'!AK$4:CN$104,54,0),"0"),
IFERROR(VLOOKUP($A66,'Season 11'!AK$4:CN$104,540),"0"),IFERROR(VLOOKUP($A66,'Season 12'!AK$4:CN$104,54,0),"0"),
IFERROR(VLOOKUP($A66,'Season 13'!AK$4:CN$104,54,0),"0"),IFERROR(VLOOKUP($A66,'Season 14'!AK$4:CN$104,54,0),"0"),IFERROR(VLOOKUP($A66,'Season 15'!AK$4:CN$104,54,0),"0"),)</f>
        <v>0</v>
      </c>
      <c r="BG66" s="529" t="e">
        <f t="shared" si="1"/>
        <v>#DIV/0!</v>
      </c>
      <c r="BI66" s="553"/>
      <c r="BJ66" s="553"/>
      <c r="BK66" s="553"/>
      <c r="BL66" s="553"/>
      <c r="BM66" s="553"/>
      <c r="BN66" s="553"/>
      <c r="BO66" s="169"/>
      <c r="BP66" s="169"/>
      <c r="BQ66" s="169"/>
      <c r="BR66" s="169"/>
      <c r="BS66" s="12" t="str">
        <f>IFERROR(VLOOKUP($A66,'Season 1'!$AJ$4:$CM$104,50,0),"0")</f>
        <v>0</v>
      </c>
      <c r="BT66" s="12" t="str">
        <f>IFERROR(VLOOKUP($A66,'Season 1'!$AJ$4:$CM$104,51,0),"0")</f>
        <v>0</v>
      </c>
      <c r="BU66" s="12" t="str">
        <f>IFERROR(VLOOKUP($A66,'Season 2'!$AK$4:$CN$104,55,0),"0")</f>
        <v>0</v>
      </c>
      <c r="BV66" s="12" t="str">
        <f>IFERROR(VLOOKUP($A66,'Season 2'!$AK$4:$CN$104,56,0),"0")</f>
        <v>0</v>
      </c>
      <c r="BW66" s="12" t="str">
        <f>IFERROR(VLOOKUP($A66,'Season 3'!$AK$4:$CN$104,55,0),"0")</f>
        <v>0</v>
      </c>
      <c r="BX66" s="12" t="str">
        <f>IFERROR(VLOOKUP($A66,'Season 3'!$AK$4:$CN$104,56,0),"0")</f>
        <v>0</v>
      </c>
      <c r="BY66" s="12" t="str">
        <f>IFERROR(VLOOKUP($A66,'Season 4'!$AK$4:$CN$104,55,0),"0")</f>
        <v>0</v>
      </c>
      <c r="BZ66" s="12" t="str">
        <f>IFERROR(VLOOKUP($A66,'Season 4'!$AK$4:$CN$104,56,0),"0")</f>
        <v>0</v>
      </c>
      <c r="CA66" s="12" t="str">
        <f>IFERROR(VLOOKUP($A66,'Season 5'!$AK$4:$CN$104,55,0),"0")</f>
        <v>0</v>
      </c>
      <c r="CB66" s="12" t="str">
        <f>IFERROR(VLOOKUP($A66,'Season 5'!$AK$4:$CN$104,56,0),"0")</f>
        <v>0</v>
      </c>
      <c r="CC66" s="12" t="str">
        <f>IFERROR(VLOOKUP($A66,'Season 6'!$AK$4:$CN$104,55,0),"0")</f>
        <v>0</v>
      </c>
      <c r="CD66" s="12" t="str">
        <f>IFERROR(VLOOKUP($A66,'Season 6'!$AK$4:$CN$104,56,0),"0")</f>
        <v>0</v>
      </c>
      <c r="CE66" s="12" t="str">
        <f>IFERROR(VLOOKUP($A66,'Season 7'!$AK$4:$CN$104,55,0),"0")</f>
        <v>0</v>
      </c>
      <c r="CF66" s="12" t="str">
        <f>IFERROR(VLOOKUP($A66,'Season 7'!$AK$4:$CN$104,56,0),"0")</f>
        <v>0</v>
      </c>
      <c r="CG66" s="12" t="str">
        <f>IFERROR(VLOOKUP($A66,'Season 8'!$AK$4:$CN$104,55,0),"0")</f>
        <v>0</v>
      </c>
      <c r="CH66" s="12" t="str">
        <f>IFERROR(VLOOKUP($A66,'Season 8'!$AK$4:$CN$104,56,0),"0")</f>
        <v>0</v>
      </c>
      <c r="CI66" s="12" t="str">
        <f>IFERROR(VLOOKUP($A66,'Season 9'!$AK$4:$CN$104,55,0),"0")</f>
        <v>0</v>
      </c>
      <c r="CJ66" s="12" t="str">
        <f>IFERROR(VLOOKUP($A66,'Season 9'!$AK$4:$CN$104,56,0),"0")</f>
        <v>0</v>
      </c>
      <c r="CK66" s="12" t="str">
        <f>IFERROR(VLOOKUP($A66,'Season 10'!$AK$4:$CN$104,55,0),"0")</f>
        <v>0</v>
      </c>
      <c r="CL66" s="12" t="str">
        <f>IFERROR(VLOOKUP($A66,'Season 10'!$AK$4:$CN$104,56,0),"0")</f>
        <v>0</v>
      </c>
      <c r="CM66" s="12" t="str">
        <f>IFERROR(VLOOKUP($A66,'Season 11'!$AK$4:$CN$104,55,0),"0")</f>
        <v>0</v>
      </c>
      <c r="CN66" s="12" t="str">
        <f>IFERROR(VLOOKUP($A66,'Season 11'!$AK$4:$CN$104,56,0),"0")</f>
        <v>0</v>
      </c>
      <c r="CO66" s="12" t="str">
        <f>IFERROR(VLOOKUP($A66,'Season 12'!$AK$4:$CN$104,55,0),"0")</f>
        <v>0</v>
      </c>
      <c r="CP66" s="12" t="str">
        <f>IFERROR(VLOOKUP($A66,'Season 12'!$AK$4:$CN$104,56,0),"0")</f>
        <v>0</v>
      </c>
      <c r="CQ66" s="12" t="str">
        <f>IFERROR(VLOOKUP($A66,'Season 13'!$AK$4:$CN$104,55,0),"0")</f>
        <v>0</v>
      </c>
      <c r="CR66" s="12" t="str">
        <f>IFERROR(VLOOKUP($A66,'Season 13'!$AK$4:$CN$104,56,0),"0")</f>
        <v>0</v>
      </c>
      <c r="CS66" s="12" t="str">
        <f>IFERROR(VLOOKUP($A66,'Season 14'!$AK$4:$CN$104,55,0),"0")</f>
        <v>0</v>
      </c>
      <c r="CT66" s="12" t="str">
        <f>IFERROR(VLOOKUP($A66,'Season 14'!$AK$4:$CN$104,56,0),"0")</f>
        <v>0</v>
      </c>
      <c r="CU66" s="12" t="str">
        <f>IFERROR(VLOOKUP($A66,'Season 15'!$AK$4:$CN$104,55,0),"0")</f>
        <v>0</v>
      </c>
      <c r="CV66" s="12" t="str">
        <f>IFERROR(VLOOKUP($A66,'Season 15'!$AK$4:$CN$104,56,0),"0")</f>
        <v>0</v>
      </c>
    </row>
    <row r="67" spans="1:100" x14ac:dyDescent="0.25">
      <c r="A67" s="2" t="s">
        <v>35</v>
      </c>
      <c r="B67" s="516" t="str">
        <f>IFERROR(VLOOKUP('Data Totals'!A67,'Season 1'!AJ$4:CH$104,2,FALSE),IFERROR(VLOOKUP('Data Totals'!A67,'Season 2'!AK$4:CI$104,2,FALSE),IFERROR(VLOOKUP('Data Totals'!A67,'Season 3'!AK$4:CI$104,2,FALSE),IFERROR(VLOOKUP('Data Totals'!A67,'Season 4'!AK$4:CI$104,2,FALSE),IFERROR(VLOOKUP('Data Totals'!A67,'Season 5'!AK$4:CI$104,2,FALSE),IFERROR(VLOOKUP('Data Totals'!A67,'Season 6'!AK$4:CI$104,2,FALSE),IFERROR(VLOOKUP('Data Totals'!A67,'Season 7'!AK$4:CI$104,2,FALSE),IFERROR(VLOOKUP('Data Totals'!A67,'Season 8'!AK$4:CI$104,2,FALSE),IFERROR(VLOOKUP('Data Totals'!A67,'Season 9'!AK$4:CI$104,2,FALSE),IFERROR(VLOOKUP('Data Totals'!A67,'Season 10'!AK$4:CI$104,2,FALSE),IFERROR(VLOOKUP('Data Totals'!A67,'Season 11'!AK$4:CI$104,2,FALSE),IFERROR(VLOOKUP('Data Totals'!A67,'Season 12'!AK$4:CI$104,2,FALSE),IFERROR(VLOOKUP('Data Totals'!A67,'Season 13'!AK$4:CI$104,2,FALSE),IFERROR(VLOOKUP('Data Totals'!A67,'Season 14'!AK$4:CI$104,2,FALSE),IFERROR(VLOOKUP('Data Totals'!A67,'Season 15'!AK$4:CI$104,2,FALSE),"N/A")))))))))))))))</f>
        <v>N/A</v>
      </c>
      <c r="C67" s="517" t="str">
        <f>IFERROR(VLOOKUP('Data Totals'!A67,'Season 1'!AJ$4:CH$104,3,FALSE),IFERROR(VLOOKUP('Data Totals'!A67,'Season 2'!AK$4:CI$104,3,FALSE),IFERROR(VLOOKUP('Data Totals'!A67,'Season 3'!AK$4:CI$104,3,FALSE),IFERROR(VLOOKUP('Data Totals'!A67,'Season 4'!AK$4:CI$104,3,FALSE),IFERROR(VLOOKUP('Data Totals'!A67,'Season 5'!AK$4:CI$104,3,FALSE),IFERROR(VLOOKUP('Data Totals'!A67,'Season 6'!AK$4:CI$104,3,FALSE),IFERROR(VLOOKUP('Data Totals'!A67,'Season 7'!AK$4:CI$104,3,FALSE),IFERROR(VLOOKUP('Data Totals'!A67,'Season 8'!AK$4:CI$104,3,FALSE),IFERROR(VLOOKUP('Data Totals'!A67,'Season 9'!AK$4:CI$104,3,FALSE),IFERROR(VLOOKUP('Data Totals'!A67,'Season 10'!AK$4:CI$104,3,FALSE),IFERROR(VLOOKUP('Data Totals'!A67,'Season 11'!AK$4:CI$104,3,FALSE),IFERROR(VLOOKUP('Data Totals'!A67,'Season 12'!AK$4:CI$104,3,FALSE),IFERROR(VLOOKUP('Data Totals'!A67,'Season 13'!AK$4:CI$104,3,FALSE),IFERROR(VLOOKUP('Data Totals'!A67,'Season 14'!AK$4:CI$104,3,FALSE),IFERROR(VLOOKUP('Data Totals'!A67,'Season 15'!AK$4:CI$104,3,FALSE),"N/A")))))))))))))))</f>
        <v>N/A</v>
      </c>
      <c r="D67" s="517" t="str">
        <f>IFERROR(VLOOKUP('Data Totals'!A67,'Season 15'!AK$4:CI$104,4,FALSE),IFERROR(VLOOKUP('Data Totals'!A67,'Season 14'!AK$4:CI$104,4,FALSE),IFERROR(VLOOKUP('Data Totals'!A67,'Season 13'!AK$4:CI$104,4,FALSE),IFERROR(VLOOKUP('Data Totals'!A67,'Season 12'!AK$4:CI$104,4,FALSE),IFERROR(VLOOKUP('Data Totals'!A67,'Season 11'!AK$4:CI$104,4,FALSE),IFERROR(VLOOKUP('Data Totals'!A67,'Season 10'!AK$4:CI$104,4,FALSE),IFERROR(VLOOKUP('Data Totals'!A67,'Season 9'!AK$4:CI$104,4,FALSE),IFERROR(VLOOKUP('Data Totals'!A67,'Season 8'!AK$4:CI$104,4,FALSE),IFERROR(VLOOKUP('Data Totals'!A67,'Season 7'!AK$4:CI$104,4,FALSE),IFERROR(VLOOKUP('Data Totals'!A67,'Season 6'!AK$4:CI$104,4,FALSE),IFERROR(VLOOKUP('Data Totals'!A67,'Season 5'!AK$4:CI$104,4,FALSE),IFERROR(VLOOKUP('Data Totals'!A67,'Season 4'!AK$4:CI$104,4,FALSE),IFERROR(VLOOKUP('Data Totals'!A67,'Season 3'!AK$4:CI$104,4,FALSE),IFERROR(VLOOKUP('Data Totals'!A67,'Season 2'!AK$4:CI$104,4,FALSE),IFERROR(VLOOKUP('Data Totals'!A67,'Season 1'!AJ$4:CH$104,4,FALSE),"N/A")))))))))))))))</f>
        <v>N/A</v>
      </c>
      <c r="E67" s="517" t="e">
        <f t="shared" si="0"/>
        <v>#VALUE!</v>
      </c>
      <c r="F67" s="398">
        <f>SUM(IFERROR(VLOOKUP(A67,BI$3:BN$152,2,0),"0"),
IFERROR(VLOOKUP(A67,'Season 1'!AJ$4:CM$104,7,0),"0"),IFERROR(VLOOKUP(A67,'Season 2'!AK$4:CN$104,7,0),"0"),
IFERROR(VLOOKUP(A67,'Season 3'!AK$4:CN$104,7,0),"0"),IFERROR(VLOOKUP(A67,'Season 4'!AK$4:CN$104,7,0),"0"),
IFERROR(VLOOKUP(A67,'Season 5'!AK$4:CN$104,7,0),"0"),IFERROR(VLOOKUP(A67,'Season 6'!AK$4:CN$104,7,0),"0"),
IFERROR(VLOOKUP(A67,'Season 7'!AK$4:CN$104,7,0),"0"),IFERROR(VLOOKUP(A67,'Season 8'!AK$4:CN$104,7,0),"0"),
IFERROR(VLOOKUP(A67,'Season 9'!AK$4:CN$104,7,0),"0"),IFERROR(VLOOKUP(A67,'Season 10'!AK$4:CN$104,7,0),"0"),
IFERROR(VLOOKUP(A67,'Season 11'!AK$4:CN$104,7,0),"0"),IFERROR(VLOOKUP(A67,'Season 12'!AK$4:CN$104,7,0),"0"),
IFERROR(VLOOKUP(A67,'Season 13'!AK$4:CN$104,7,0),"0"),IFERROR(VLOOKUP(A67,'Season 14'!AK$4:CN$104,7,0),"0"),IFERROR(VLOOKUP(A67,'Season 15'!AK$4:CN$104,7,0),"0"),)</f>
        <v>0</v>
      </c>
      <c r="G67" s="398">
        <f>SUM(
IFERROR(VLOOKUP(A67,'Season 1'!AJ$4:CM$104,8,0),"0"),IFERROR(VLOOKUP(A67,'Season 2'!AK$4:CN$104,8,0),"0"),
IFERROR(VLOOKUP(A67,'Season 3'!AK$4:CN$104,8,0),"0"),IFERROR(VLOOKUP(A67,'Season 4'!AK$4:CN$104,8,0),"0"),
IFERROR(VLOOKUP(A67,'Season 5'!AK$4:CN$104,8,0),"0"),IFERROR(VLOOKUP(A67,'Season 6'!AK$4:CN$104,8,0),"0"),
IFERROR(VLOOKUP(A67,'Season 7'!AK$4:CN$104,8,0),"0"),IFERROR(VLOOKUP(A67,'Season 8'!AK$4:CN$104,8,0),"0"),
IFERROR(VLOOKUP(A67,'Season 9'!AK$4:CN$104,8,0),"0"),IFERROR(VLOOKUP(A67,'Season 10'!AK$4:CN$104,8,0),"0"),
IFERROR(VLOOKUP(A67,'Season 11'!AK$4:CN$104,8,0),"0"),IFERROR(VLOOKUP(A67,'Season 12'!AK$4:CN$104,8,0),"0"),
IFERROR(VLOOKUP(A67,'Season 13'!AK$4:CN$104,8,0),"0"),IFERROR(VLOOKUP(A67,'Season 14'!AK$4:CN$104,8,0),"0"),IFERROR(VLOOKUP(A67,'Season 15'!AK$4:CN$104,8,0),"0"),)</f>
        <v>0</v>
      </c>
      <c r="H67" s="329">
        <f>SUM(
IFERROR(VLOOKUP(A67,'Season 1'!AJ$4:CM$104,9,0),"0"),IFERROR(VLOOKUP(A67,'Season 2'!AK$4:CN$104,9,0),"0"),
IFERROR(VLOOKUP(A67,'Season 3'!AK$4:CN$104,9,0),"0"),IFERROR(VLOOKUP(A67,'Season 4'!AK$4:CN$104,9,0),"0"),
IFERROR(VLOOKUP(A67,'Season 5'!AK$4:CN$104,9,0),"0"),IFERROR(VLOOKUP(A67,'Season 6'!AK$4:CN$104,9,0),"0"),
IFERROR(VLOOKUP(A67,'Season 7'!AK$4:CN$104,9,0),"0"),IFERROR(VLOOKUP(A67,'Season 8'!AK$4:CN$104,9,0),"0"),
IFERROR(VLOOKUP(A67,'Season 9'!AK$4:CN$104,9,0),"0"),IFERROR(VLOOKUP(A67,'Season 10'!AK$4:CN$104,9,0),"0"),
IFERROR(VLOOKUP(A67,'Season 11'!AK$4:CN$104,9,0),"0"),IFERROR(VLOOKUP(A67,'Season 12'!AK$4:CN$104,9,0),"0"),
IFERROR(VLOOKUP(A67,'Season 13'!AK$4:CN$104,9,0),"0"),IFERROR(VLOOKUP(A67,'Season 14'!AK$4:CN$104,9,0),"0"),IFERROR(VLOOKUP(A67,'Season 15'!AK$4:CN$104,9,0),"0"),)</f>
        <v>0</v>
      </c>
      <c r="I67" s="518">
        <f>SUM(
IFERROR(VLOOKUP(A67,'Season 1'!AJ$4:CM$104,10,0),"0"),IFERROR(VLOOKUP(A67,'Season 2'!AK$4:CN$104,10,0),"0"),
IFERROR(VLOOKUP(A67,'Season 3'!AK$4:CN$104,10,0),"0"),IFERROR(VLOOKUP(A67,'Season 4'!AK$4:CN$104,10,0),"0"),
IFERROR(VLOOKUP(A67,'Season 5'!AK$4:CN$104,10,0),"0"),IFERROR(VLOOKUP(A67,'Season 6'!AK$4:CN$104,10,0),"0"),
IFERROR(VLOOKUP(A67,'Season 7'!AK$4:CN$104,10,0),"0"),IFERROR(VLOOKUP(A67,'Season 8'!AK$4:CN$104,10,0),"0"),
IFERROR(VLOOKUP(A67,'Season 9'!AK$4:CN$104,10,0),"0"),IFERROR(VLOOKUP(A67,'Season 10'!AK$4:CN$104,10,0),"0"),
IFERROR(VLOOKUP(A67,'Season 11'!AK$4:CN$104,10,0),"0"),IFERROR(VLOOKUP(A67,'Season 12'!AK$4:CN$104,10,0),"0"),
IFERROR(VLOOKUP(A67,'Season 13'!AK$4:CN$104,10,0),"0"),IFERROR(VLOOKUP(A67,'Season 14'!AK$4:CN$104,10,0),"0"),IFERROR(VLOOKUP(A67,'Season 15'!AK$4:CN$104,10,0),"0"),)</f>
        <v>0</v>
      </c>
      <c r="J67" s="21">
        <f>SUM(IFERROR(VLOOKUP(A67,BI$3:BN$152,3,0),"0"),
IFERROR(VLOOKUP(A67,'Season 1'!AJ$4:CM$104,11,0),"0"),IFERROR(VLOOKUP(A67,'Season 2'!AK$4:CN$104,11,0),"0"),
IFERROR(VLOOKUP(A67,'Season 3'!AK$4:CN$104,11,0),"0"),IFERROR(VLOOKUP(A67,'Season 4'!AK$4:CN$104,11,0),"0"),
IFERROR(VLOOKUP(A67,'Season 5'!AK$4:CN$104,11,0),"0"),IFERROR(VLOOKUP(A67,'Season 6'!AK$4:CN$104,11,0),"0"),
IFERROR(VLOOKUP(A67,'Season 7'!AK$4:CN$104,11,0),"0"),IFERROR(VLOOKUP(A67,'Season 8'!AK$4:CN$104,11,0),"0"),
IFERROR(VLOOKUP(A67,'Season 9'!AK$4:CN$104,11,0),"0"),IFERROR(VLOOKUP(A67,'Season 10'!AK$4:CN$104,11,0),"0"),
IFERROR(VLOOKUP(A67,'Season 11'!AK$4:CN$104,11,0),"0"),IFERROR(VLOOKUP(A67,'Season 12'!AK$4:CN$104,11,0),"0"),
IFERROR(VLOOKUP(A67,'Season 13'!AK$4:CN$104,11,0),"0"),IFERROR(VLOOKUP(A67,'Season 14'!AK$4:CN$104,11,0),"0"),IFERROR(VLOOKUP(A67,'Season 15'!AK$4:CN$104,11,0),"0"),)</f>
        <v>0</v>
      </c>
      <c r="K67" s="402">
        <f>SUM(IFERROR(VLOOKUP($A67,BI$3:BN$152,4,0),"0"),
IFERROR(VLOOKUP($A67,'Season 1'!AJ$4:CM$104,12,0),"0"),IFERROR(VLOOKUP($A67,'Season 2'!AK$4:CN$104,12,0),"0"),
IFERROR(VLOOKUP($A67,'Season 3'!AK$4:CN$104,12,0),"0"),IFERROR(VLOOKUP($A67,'Season 4'!AK$4:CN$104,12,0),"0"),
IFERROR(VLOOKUP($A67,'Season 5'!AK$4:CN$104,12,0),"0"),IFERROR(VLOOKUP($A67,'Season 6'!AK$4:CN$104,12,0),"0"),
IFERROR(VLOOKUP($A67,'Season 7'!AK$4:CN$104,12,0),"0"),IFERROR(VLOOKUP($A67,'Season 8'!AK$4:CN$104,12,0),"0"),
IFERROR(VLOOKUP($A67,'Season 9'!AK$4:CN$104,12,0),"0"),IFERROR(VLOOKUP($A67,'Season 10'!AK$4:CN$104,12,0),"0"),
IFERROR(VLOOKUP($A67,'Season 11'!AK$4:CN$104,12,0),"0"),IFERROR(VLOOKUP($A67,'Season 12'!AK$4:CN$104,12,0),"0"),
IFERROR(VLOOKUP($A67,'Season 13'!AK$4:CN$104,12,0),"0"),IFERROR(VLOOKUP($A67,'Season 14'!AK$4:CN$104,12,0),"0"),IFERROR(VLOOKUP(A67,'Season 15'!AK$4:CN$104,12,0),"0"),)</f>
        <v>0</v>
      </c>
      <c r="L67" s="403">
        <f>SUM(
IFERROR(VLOOKUP($A67,'Season 1'!AJ$4:CM$104,13,0),"0"),IFERROR(VLOOKUP($A67,'Season 2'!AK$4:CN$104,13,0),"0"),
IFERROR(VLOOKUP($A67,'Season 3'!AK$4:CN$104,13,0),"0"),IFERROR(VLOOKUP($A67,'Season 4'!AK$4:CN$104,13,0),"0"),
IFERROR(VLOOKUP($A67,'Season 5'!AK$4:CN$104,13,0),"0"),IFERROR(VLOOKUP($A67,'Season 6'!AK$4:CN$104,13,0),"0"),
IFERROR(VLOOKUP($A67,'Season 7'!AK$4:CN$104,13,0),"0"),IFERROR(VLOOKUP($A67,'Season 8'!AK$4:CN$104,13,0),"0"),
IFERROR(VLOOKUP($A67,'Season 9'!AK$4:CN$104,13,0),"0"),IFERROR(VLOOKUP($A67,'Season 10'!AK$4:CN$104,13,0),"0"),
IFERROR(VLOOKUP($A67,'Season 11'!AK$4:CN$104,13,0),"0"),IFERROR(VLOOKUP($A67,'Season 12'!AK$4:CN$104,13,0),"0"),
IFERROR(VLOOKUP($A67,'Season 13'!AK$4:CN$104,13,0),"0"),IFERROR(VLOOKUP($A67,'Season 14'!AK$4:CN$104,13,0),"0"),IFERROR(VLOOKUP(A67,'Season 15'!AK$4:CN$104,13,0),"0"),)</f>
        <v>0</v>
      </c>
      <c r="M67" s="398">
        <f>SUM(
IFERROR(VLOOKUP($A67,'Season 1'!AJ$4:CM$104,14,0),"0"),IFERROR(VLOOKUP($A67,'Season 2'!AK$4:CN$104,14,0),"0"),
IFERROR(VLOOKUP($A67,'Season 3'!AK$4:CN$104,14,0),"0"),IFERROR(VLOOKUP($A67,'Season 4'!AK$4:CN$104,14,0),"0"),
IFERROR(VLOOKUP($A67,'Season 5'!AK$4:CN$104,14,0),"0"),IFERROR(VLOOKUP($A67,'Season 6'!AK$4:CN$104,14,0),"0"),
IFERROR(VLOOKUP($A67,'Season 7'!AK$4:CN$104,14,0),"0"),IFERROR(VLOOKUP($A67,'Season 8'!AK$4:CN$104,14,0),"0"),
IFERROR(VLOOKUP($A67,'Season 9'!AK$4:CN$104,14,0),"0"),IFERROR(VLOOKUP($A67,'Season 10'!AK$4:CN$104,14,0),"0"),
IFERROR(VLOOKUP($A67,'Season 11'!AK$4:CN$104,14,0),"0"),IFERROR(VLOOKUP($A67,'Season 12'!AK$4:CN$104,14,0),"0"),
IFERROR(VLOOKUP($A67,'Season 13'!AK$4:CN$104,14,0),"0"),IFERROR(VLOOKUP($A67,'Season 14'!AK$4:CN$104,14,0),"0"),IFERROR(VLOOKUP(A67,'Season 15'!AK$4:CN$104,14,0),"0"),)</f>
        <v>0</v>
      </c>
      <c r="N67" s="518">
        <f>SUM(
IFERROR(VLOOKUP($A67,'Season 1'!AJ$4:CM$104,15,0),"0"),IFERROR(VLOOKUP($A67,'Season 2'!AK$4:CN$104,15,0),"0"),
IFERROR(VLOOKUP($A67,'Season 3'!AK$4:CN$104,15,0),"0"),IFERROR(VLOOKUP($A67,'Season 4'!AK$4:CN$104,15,0),"0"),
IFERROR(VLOOKUP($A67,'Season 5'!AK$4:CN$104,15,0),"0"),IFERROR(VLOOKUP($A67,'Season 6'!AK$4:CN$104,15,0),"0"),
IFERROR(VLOOKUP($A67,'Season 7'!AK$4:CN$104,15,0),"0"),IFERROR(VLOOKUP($A67,'Season 8'!AK$4:CN$104,15,0),"0"),
IFERROR(VLOOKUP($A67,'Season 9'!AK$4:CN$104,15,0),"0"),IFERROR(VLOOKUP($A67,'Season 10'!AK$4:CN$104,15,0),"0"),
IFERROR(VLOOKUP($A67,'Season 11'!AK$4:CN$104,15,0),"0"),IFERROR(VLOOKUP($A67,'Season 12'!AK$4:CN$104,15,0),"0"),
IFERROR(VLOOKUP($A67,'Season 13'!AK$4:CN$104,15,0),"0"),IFERROR(VLOOKUP($A67,'Season 14'!AK$4:CN$104,15,0),"0"),IFERROR(VLOOKUP(A67,'Season 15'!AK$4:CN$104,15,0),"0"),)</f>
        <v>0</v>
      </c>
      <c r="O67" s="21">
        <f>SUM(
IFERROR(VLOOKUP($A67,'Season 1'!AJ$4:CM$104,16,0),"0"),IFERROR(VLOOKUP($A67,'Season 2'!AK$4:CN$104,16,0),"0"),
IFERROR(VLOOKUP($A67,'Season 3'!AK$4:CN$104,16,0),"0"),IFERROR(VLOOKUP($A67,'Season 4'!AK$4:CN$104,16,0),"0"),
IFERROR(VLOOKUP($A67,'Season 5'!AK$4:CN$104,16,0),"0"),IFERROR(VLOOKUP($A67,'Season 6'!AK$4:CN$104,16,0),"0"),
IFERROR(VLOOKUP($A67,'Season 7'!AK$4:CN$104,16,0),"0"),IFERROR(VLOOKUP($A67,'Season 8'!AK$4:CN$104,16,0),"0"),
IFERROR(VLOOKUP($A67,'Season 9'!AK$4:CN$104,16,0),"0"),IFERROR(VLOOKUP($A67,'Season 10'!AK$4:CN$104,16,0),"0"),
IFERROR(VLOOKUP($A67,'Season 11'!AK$4:CN$104,16,0),"0"),IFERROR(VLOOKUP($A67,'Season 12'!AK$4:CN$104,16,0),"0"),
IFERROR(VLOOKUP($A67,'Season 13'!AK$4:CN$104,16,0),"0"),IFERROR(VLOOKUP($A67,'Season 14'!AK$4:CN$104,16,0),"0"),IFERROR(VLOOKUP(A67,'Season 15'!AK$4:CN$104,16,0),"0"),)</f>
        <v>0</v>
      </c>
      <c r="P67" s="402">
        <f>SUM(
IFERROR(VLOOKUP($A67,'Season 1'!AJ$4:CM$104,17,0),"0"),IFERROR(VLOOKUP($A67,'Season 2'!AK$4:CN$104,17,0),"0"),
IFERROR(VLOOKUP($A67,'Season 3'!AK$4:CN$104,17,0),"0"),IFERROR(VLOOKUP($A67,'Season 4'!AK$4:CN$104,17,0),"0"),
IFERROR(VLOOKUP($A67,'Season 5'!AK$4:CN$104,17,0),"0"),IFERROR(VLOOKUP($A67,'Season 6'!AK$4:CN$104,17,0),"0"),
IFERROR(VLOOKUP($A67,'Season 7'!AK$4:CN$104,17,0),"0"),IFERROR(VLOOKUP($A67,'Season 8'!AK$4:CN$104,17,0),"0"),
IFERROR(VLOOKUP($A67,'Season 9'!AK$4:CN$104,17,0),"0"),IFERROR(VLOOKUP($A67,'Season 10'!AK$4:CN$104,17,0),"0"),
IFERROR(VLOOKUP($A67,'Season 11'!AK$4:CN$104,17,0),"0"),IFERROR(VLOOKUP($A67,'Season 12'!AK$4:CN$104,17,0),"0"),
IFERROR(VLOOKUP($A67,'Season 13'!AK$4:CN$104,17,0),"0"),IFERROR(VLOOKUP($A67,'Season 14'!AK$4:CN$104,17,0),"0"),IFERROR(VLOOKUP(A67,'Season 15'!AK$4:CN$104,17,0),"0"),)</f>
        <v>0</v>
      </c>
      <c r="Q67" s="403">
        <f>SUM(
IFERROR(VLOOKUP($A67,'Season 1'!AJ$4:CM$104,18,0),"0"),IFERROR(VLOOKUP($A67,'Season 2'!AK$4:CN$104,18,0),"0"),
IFERROR(VLOOKUP($A67,'Season 3'!AK$4:CN$104,18,0),"0"),IFERROR(VLOOKUP($A67,'Season 4'!AK$4:CN$104,18,0),"0"),
IFERROR(VLOOKUP($A67,'Season 5'!AK$4:CN$104,18,0),"0"),IFERROR(VLOOKUP($A67,'Season 6'!AK$4:CN$104,18,0),"0"),
IFERROR(VLOOKUP($A67,'Season 7'!AK$4:CN$104,18,0),"0"),IFERROR(VLOOKUP($A67,'Season 8'!AK$4:CN$104,18,0),"0"),
IFERROR(VLOOKUP($A67,'Season 9'!AK$4:CN$104,18,0),"0"),IFERROR(VLOOKUP($A67,'Season 10'!AK$4:CN$104,18,0),"0"),
IFERROR(VLOOKUP($A67,'Season 11'!AK$4:CN$104,18,0),"0"),IFERROR(VLOOKUP($A67,'Season 12'!AK$4:CN$104,18,0),"0"),
IFERROR(VLOOKUP($A67,'Season 13'!AK$4:CN$104,18,0),"0"),IFERROR(VLOOKUP($A67,'Season 14'!AK$4:CN$104,18,0),"0"),IFERROR(VLOOKUP(A67,'Season 15'!AK$4:CN$104,18,0),"0"),)</f>
        <v>0</v>
      </c>
      <c r="R67" s="398">
        <f>SUM(
IFERROR(VLOOKUP($A67,'Season 1'!AJ$4:CM$104,19,0),"0"),IFERROR(VLOOKUP($A67,'Season 2'!AK$4:CN$104,19,0),"0"),
IFERROR(VLOOKUP($A67,'Season 3'!AK$4:CN$104,19,0),"0"),IFERROR(VLOOKUP($A67,'Season 4'!AK$4:CN$104,19,0),"0"),
IFERROR(VLOOKUP($A67,'Season 5'!AK$4:CN$104,19,0),"0"),IFERROR(VLOOKUP($A67,'Season 6'!AK$4:CN$104,19,0),"0"),
IFERROR(VLOOKUP($A67,'Season 7'!AK$4:CN$104,19,0),"0"),IFERROR(VLOOKUP($A67,'Season 8'!AK$4:CN$104,19,0),"0"),
IFERROR(VLOOKUP($A67,'Season 9'!AK$4:CN$104,19,0),"0"),IFERROR(VLOOKUP($A67,'Season 10'!AK$4:CN$104,19,0),"0"),
IFERROR(VLOOKUP($A67,'Season 11'!AK$4:CN$104,19,0),"0"),IFERROR(VLOOKUP($A67,'Season 12'!AK$4:CN$104,19,0),"0"),
IFERROR(VLOOKUP($A67,'Season 13'!AK$4:CN$104,19,0),"0"),IFERROR(VLOOKUP($A67,'Season 14'!AK$4:CN$104,19,0),"0"),IFERROR(VLOOKUP(A67,'Season 15'!AK$4:CN$104,19,0),"0"),)</f>
        <v>0</v>
      </c>
      <c r="S67" s="518">
        <f>SUM(
IFERROR(VLOOKUP($A67,'Season 1'!AJ$4:CM$104,20,0),"0"),IFERROR(VLOOKUP($A67,'Season 2'!AK$4:CN$104,20,0),"0"),
IFERROR(VLOOKUP($A67,'Season 3'!AK$4:CN$104,20,0),"0"),IFERROR(VLOOKUP($A67,'Season 4'!AK$4:CN$104,20,0),"0"),
IFERROR(VLOOKUP($A67,'Season 5'!AK$4:CN$104,20,0),"0"),IFERROR(VLOOKUP($A67,'Season 6'!AK$4:CN$104,20,0),"0"),
IFERROR(VLOOKUP($A67,'Season 7'!AK$4:CN$104,20,0),"0"),IFERROR(VLOOKUP($A67,'Season 8'!AK$4:CN$104,20,0),"0"),
IFERROR(VLOOKUP($A67,'Season 9'!AK$4:CN$104,20,0),"0"),IFERROR(VLOOKUP($A67,'Season 10'!AK$4:CN$104,20,0),"0"),
IFERROR(VLOOKUP($A67,'Season 11'!AK$4:CN$104,20,0),"0"),IFERROR(VLOOKUP($A67,'Season 12'!AK$4:CN$104,20,0),"0"),
IFERROR(VLOOKUP($A67,'Season 13'!AK$4:CN$104,20,0),"0"),IFERROR(VLOOKUP($A67,'Season 14'!AK$4:CN$104,20,0),"0"),IFERROR(VLOOKUP(A67,'Season 15'!AK$4:CN$104,20,0),"0"),)</f>
        <v>0</v>
      </c>
      <c r="T67" s="21">
        <f>SUM(
IFERROR(VLOOKUP($A67,'Season 1'!AJ$4:CM$104,21,0),"0"),IFERROR(VLOOKUP($A67,'Season 2'!AK$4:CN$104,21,0),"0"),
IFERROR(VLOOKUP($A67,'Season 3'!AK$4:CN$104,21,0),"0"),IFERROR(VLOOKUP($A67,'Season 4'!AK$4:CN$104,21,0),"0"),
IFERROR(VLOOKUP($A67,'Season 5'!AK$4:CN$104,21,0),"0"),IFERROR(VLOOKUP($A67,'Season 6'!AK$4:CN$104,21,0),"0"),
IFERROR(VLOOKUP($A67,'Season 7'!AK$4:CN$104,21,0),"0"),IFERROR(VLOOKUP($A67,'Season 8'!AK$4:CN$104,21,0),"0"),
IFERROR(VLOOKUP($A67,'Season 9'!AK$4:CN$104,21,0),"0"),IFERROR(VLOOKUP($A67,'Season 10'!AK$4:CN$104,21,0),"0"),
IFERROR(VLOOKUP($A67,'Season 11'!AK$4:CN$104,21,0),"0"),IFERROR(VLOOKUP($A67,'Season 12'!AK$4:CN$104,21,0),"0"),
IFERROR(VLOOKUP($A67,'Season 13'!AK$4:CN$104,21,0),"0"),IFERROR(VLOOKUP($A67,'Season 14'!AK$4:CN$104,21,0),"0"),IFERROR(VLOOKUP(A67,'Season 15'!AK$4:CN$104,21,0),"0"),)</f>
        <v>0</v>
      </c>
      <c r="U67" s="402">
        <f>SUM(
IFERROR(VLOOKUP($A67,'Season 1'!AJ$4:CM$104,22,0),"0"),IFERROR(VLOOKUP($A67,'Season 2'!AK$4:CN$104,22,0),"0"),
IFERROR(VLOOKUP($A67,'Season 3'!AK$4:CN$104,22,0),"0"),IFERROR(VLOOKUP($A67,'Season 4'!AK$4:CN$104,22,0),"0"),
IFERROR(VLOOKUP($A67,'Season 5'!AK$4:CN$104,22,0),"0"),IFERROR(VLOOKUP($A67,'Season 6'!AK$4:CN$104,22,0),"0"),
IFERROR(VLOOKUP($A67,'Season 7'!AK$4:CN$104,22,0),"0"),IFERROR(VLOOKUP($A67,'Season 8'!AK$4:CN$104,22,0),"0"),
IFERROR(VLOOKUP($A67,'Season 9'!AK$4:CN$104,22,0),"0"),IFERROR(VLOOKUP($A67,'Season 10'!AK$4:CN$104,22,0),"0"),
IFERROR(VLOOKUP($A67,'Season 11'!AK$4:CN$104,22,0),"0"),IFERROR(VLOOKUP($A67,'Season 12'!AK$4:CN$104,22,0),"0"),
IFERROR(VLOOKUP($A67,'Season 13'!AK$4:CN$104,22,0),"0"),IFERROR(VLOOKUP($A67,'Season 14'!AK$4:CN$104,22,0),"0"),IFERROR(VLOOKUP(A67,'Season 15'!AK$4:CN$104,22,0),"0"),)</f>
        <v>0</v>
      </c>
      <c r="V67" s="403">
        <f>SUM(
IFERROR(VLOOKUP($A67,'Season 1'!AJ$4:CM$104,23,0),"0"),IFERROR(VLOOKUP($A67,'Season 2'!AK$4:CN$104,23,0),"0"),
IFERROR(VLOOKUP($A67,'Season 3'!AK$4:CN$104,23,0),"0"),IFERROR(VLOOKUP($A67,'Season 4'!AK$4:CN$104,23,0),"0"),
IFERROR(VLOOKUP($A67,'Season 5'!AK$4:CN$104,23,0),"0"),IFERROR(VLOOKUP($A67,'Season 6'!AK$4:CN$104,23,0),"0"),
IFERROR(VLOOKUP($A67,'Season 7'!AK$4:CN$104,23,0),"0"),IFERROR(VLOOKUP($A67,'Season 8'!AK$4:CN$104,23,0),"0"),
IFERROR(VLOOKUP($A67,'Season 9'!AK$4:CN$104,23,0),"0"),IFERROR(VLOOKUP($A67,'Season 10'!AK$4:CN$104,23,0),"0"),
IFERROR(VLOOKUP($A67,'Season 11'!AK$4:CN$104,23,0),"0"),IFERROR(VLOOKUP($A67,'Season 12'!AK$4:CN$104,23,0),"0"),
IFERROR(VLOOKUP($A67,'Season 13'!AK$4:CN$104,23,0),"0"),IFERROR(VLOOKUP($A67,'Season 14'!AK$4:CN$104,23,0),"0"),IFERROR(VLOOKUP($A67,'Season 15'!AK$4:CN$104,23,0),"0"),)</f>
        <v>0</v>
      </c>
      <c r="W67" s="398">
        <f>SUM(
IFERROR(VLOOKUP($A67,'Season 1'!AJ$4:CM$104,24,0),"0"),IFERROR(VLOOKUP($A67,'Season 2'!AK$4:CN$104,24,0),"0"),
IFERROR(VLOOKUP($A67,'Season 3'!AK$4:CN$104,24,0),"0"),IFERROR(VLOOKUP($A67,'Season 4'!AK$4:CN$104,24,0),"0"),
IFERROR(VLOOKUP($A67,'Season 5'!AK$4:CN$104,24,0),"0"),IFERROR(VLOOKUP($A67,'Season 6'!AK$4:CN$104,24,0),"0"),
IFERROR(VLOOKUP($A67,'Season 7'!AK$4:CN$104,24,0),"0"),IFERROR(VLOOKUP($A67,'Season 8'!AK$4:CN$104,24,0),"0"),
IFERROR(VLOOKUP($A67,'Season 9'!AK$4:CN$104,24,0),"0"),IFERROR(VLOOKUP($A67,'Season 10'!AK$4:CN$104,24,0),"0"),
IFERROR(VLOOKUP($A67,'Season 11'!AK$4:CN$104,24,0),"0"),IFERROR(VLOOKUP($A67,'Season 12'!AK$4:CN$104,24,0),"0"),
IFERROR(VLOOKUP($A67,'Season 13'!AK$4:CN$104,24,0),"0"),IFERROR(VLOOKUP($A67,'Season 14'!AK$4:CN$104,24,0),"0"),IFERROR(VLOOKUP($A67,'Season 15'!AK$4:CN$104,24,0),"0"),)</f>
        <v>0</v>
      </c>
      <c r="X67" s="518">
        <f>SUM(
IFERROR(VLOOKUP($A67,'Season 1'!AJ$4:CM$104,25,0),"0"),IFERROR(VLOOKUP($A67,'Season 2'!AK$4:CN$104,25,0),"0"),
IFERROR(VLOOKUP($A67,'Season 3'!AK$4:CN$104,25,0),"0"),IFERROR(VLOOKUP($A67,'Season 4'!AK$4:CN$104,25,0),"0"),
IFERROR(VLOOKUP($A67,'Season 5'!AK$4:CN$104,25,0),"0"),IFERROR(VLOOKUP($A67,'Season 6'!AK$4:CN$104,25,0),"0"),
IFERROR(VLOOKUP($A67,'Season 7'!AK$4:CN$104,25,0),"0"),IFERROR(VLOOKUP($A67,'Season 8'!AK$4:CN$104,25,0),"0"),
IFERROR(VLOOKUP($A67,'Season 9'!AK$4:CN$104,25,0),"0"),IFERROR(VLOOKUP($A67,'Season 10'!AK$4:CN$104,25,0),"0"),
IFERROR(VLOOKUP($A67,'Season 11'!AK$4:CN$104,25,0),"0"),IFERROR(VLOOKUP($A67,'Season 12'!AK$4:CN$104,25,0),"0"),
IFERROR(VLOOKUP($A67,'Season 13'!AK$4:CN$104,25,0),"0"),IFERROR(VLOOKUP($A67,'Season 14'!AK$4:CN$104,25,0),"0"),IFERROR(VLOOKUP($A67,'Season 15'!AK$4:CN$104,25,0),"0"),)</f>
        <v>0</v>
      </c>
      <c r="Y67" s="21">
        <f>SUM(
IFERROR(VLOOKUP($A67,'Season 1'!AJ$4:CM$104,26,0),"0"),IFERROR(VLOOKUP($A67,'Season 2'!AK$4:CN$104,26,0),"0"),
IFERROR(VLOOKUP($A67,'Season 3'!AK$4:CN$104,26,0),"0"),IFERROR(VLOOKUP($A67,'Season 4'!AK$4:CN$104,26,0),"0"),
IFERROR(VLOOKUP($A67,'Season 5'!AK$4:CN$104,26,0),"0"),IFERROR(VLOOKUP($A67,'Season 6'!AK$4:CN$104,26,0),"0"),
IFERROR(VLOOKUP($A67,'Season 7'!AK$4:CN$104,26,0),"0"),IFERROR(VLOOKUP($A67,'Season 8'!AK$4:CN$104,26,0),"0"),
IFERROR(VLOOKUP($A67,'Season 9'!AK$4:CN$104,26,0),"0"),IFERROR(VLOOKUP($A67,'Season 10'!AK$4:CN$104,26,0),"0"),
IFERROR(VLOOKUP($A67,'Season 11'!AK$4:CN$104,26,0),"0"),IFERROR(VLOOKUP($A67,'Season 12'!AK$4:CN$104,26,0),"0"),
IFERROR(VLOOKUP($A67,'Season 13'!AK$4:CN$104,26,0),"0"),IFERROR(VLOOKUP($A67,'Season 14'!AK$4:CN$104,26,0),"0"),IFERROR(VLOOKUP($A67,'Season 15'!AK$4:CN$104,26,0),"0"),)</f>
        <v>0</v>
      </c>
      <c r="Z67" s="402">
        <f>SUM(
IFERROR(VLOOKUP($A67,'Season 1'!AJ$4:CM$104,27,0),"0"),IFERROR(VLOOKUP($A67,'Season 2'!AK$4:CN$104,27,0),"0"),
IFERROR(VLOOKUP($A67,'Season 3'!AK$4:CN$104,27,0),"0"),IFERROR(VLOOKUP($A67,'Season 4'!AK$4:CN$104,27,0),"0"),
IFERROR(VLOOKUP($A67,'Season 5'!AK$4:CN$104,27,0),"0"),IFERROR(VLOOKUP($A67,'Season 6'!AK$4:CN$104,27,0),"0"),
IFERROR(VLOOKUP($A67,'Season 7'!AK$4:CN$104,27,0),"0"),IFERROR(VLOOKUP($A67,'Season 8'!AK$4:CN$104,27,0),"0"),
IFERROR(VLOOKUP($A67,'Season 9'!AK$4:CN$104,27,0),"0"),IFERROR(VLOOKUP($A67,'Season 10'!AK$4:CN$104,27,0),"0"),
IFERROR(VLOOKUP($A67,'Season 11'!AK$4:CN$104,27,0),"0"),IFERROR(VLOOKUP($A67,'Season 12'!AK$4:CN$104,27,0),"0"),
IFERROR(VLOOKUP($A67,'Season 13'!AK$4:CN$104,27,0),"0"),IFERROR(VLOOKUP($A67,'Season 14'!AK$4:CN$104,27,0),"0"),IFERROR(VLOOKUP($A67,'Season 15'!AK$4:CN$104,27,0),"0"),)</f>
        <v>0</v>
      </c>
      <c r="AA67" s="403">
        <f>SUM(
IFERROR(VLOOKUP($A67,'Season 1'!AJ$4:CM$104,28,0),"0"),IFERROR(VLOOKUP($A67,'Season 2'!AK$4:CN$104,28,0),"0"),
IFERROR(VLOOKUP($A67,'Season 3'!AK$4:CN$104,28,0),"0"),IFERROR(VLOOKUP($A67,'Season 4'!AK$4:CN$104,28,0),"0"),
IFERROR(VLOOKUP($A67,'Season 5'!AK$4:CN$104,28,0),"0"),IFERROR(VLOOKUP($A67,'Season 6'!AK$4:CN$104,28,0),"0"),
IFERROR(VLOOKUP($A67,'Season 7'!AK$4:CN$104,28,0),"0"),IFERROR(VLOOKUP($A67,'Season 8'!AK$4:CN$104,28,0),"0"),
IFERROR(VLOOKUP($A67,'Season 9'!AK$4:CN$104,28,0),"0"),IFERROR(VLOOKUP($A67,'Season 10'!AK$4:CN$104,28,0),"0"),
IFERROR(VLOOKUP($A67,'Season 11'!AK$4:CN$104,28,0),"0"),IFERROR(VLOOKUP($A67,'Season 12'!AK$4:CN$104,28,0),"0"),
IFERROR(VLOOKUP($A67,'Season 13'!AK$4:CN$104,28,0),"0"),IFERROR(VLOOKUP($A67,'Season 14'!AK$4:CN$104,28,0),"0"),IFERROR(VLOOKUP($A67,'Season 15'!AK$4:CN$104,28,0),"0"),)</f>
        <v>0</v>
      </c>
      <c r="AB67" s="398">
        <f>SUM(
IFERROR(VLOOKUP($A67,'Season 1'!AJ$4:CM$104,29,0),"0"),IFERROR(VLOOKUP($A67,'Season 2'!AK$4:CN$104,29,0),"0"),
IFERROR(VLOOKUP($A67,'Season 3'!AK$4:CN$104,29,0),"0"),IFERROR(VLOOKUP($A67,'Season 4'!AK$4:CN$104,29,0),"0"),
IFERROR(VLOOKUP($A67,'Season 5'!AK$4:CN$104,29,0),"0"),IFERROR(VLOOKUP($A67,'Season 6'!AK$4:CN$104,29,0),"0"),
IFERROR(VLOOKUP($A67,'Season 7'!AK$4:CN$104,29,0),"0"),IFERROR(VLOOKUP($A67,'Season 8'!AK$4:CN$104,29,0),"0"),
IFERROR(VLOOKUP($A67,'Season 9'!AK$4:CN$104,29,0),"0"),IFERROR(VLOOKUP($A67,'Season 10'!AK$4:CN$104,29,0),"0"),
IFERROR(VLOOKUP($A67,'Season 11'!AK$4:CN$104,29,0),"0"),IFERROR(VLOOKUP($A67,'Season 12'!AK$4:CN$104,29,0),"0"),
IFERROR(VLOOKUP($A67,'Season 13'!AK$4:CN$104,29,0),"0"),IFERROR(VLOOKUP($A67,'Season 14'!AK$4:CN$104,29,0),"0"),IFERROR(VLOOKUP($A67,'Season 15'!AK$4:CN$104,29,0),"0"),)</f>
        <v>0</v>
      </c>
      <c r="AC67" s="518">
        <f>SUM(
IFERROR(VLOOKUP($A67,'Season 1'!AJ$4:CM$104,30,0),"0"),IFERROR(VLOOKUP($A67,'Season 2'!AK$4:CN$104,30,0),"0"),
IFERROR(VLOOKUP($A67,'Season 3'!AK$4:CN$104,30,0),"0"),IFERROR(VLOOKUP($A67,'Season 4'!AK$4:CN$104,30,0),"0"),
IFERROR(VLOOKUP($A67,'Season 5'!AK$4:CN$104,30,0),"0"),IFERROR(VLOOKUP($A67,'Season 6'!AK$4:CN$104,30,0),"0"),
IFERROR(VLOOKUP($A67,'Season 7'!AK$4:CN$104,30,0),"0"),IFERROR(VLOOKUP($A67,'Season 8'!AK$4:CN$104,30,0),"0"),
IFERROR(VLOOKUP($A67,'Season 9'!AK$4:CN$104,30,0),"0"),IFERROR(VLOOKUP($A67,'Season 10'!AK$4:CN$104,30,0),"0"),
IFERROR(VLOOKUP($A67,'Season 11'!AK$4:CN$104,30,0),"0"),IFERROR(VLOOKUP($A67,'Season 12'!AK$4:CN$104,30,0),"0"),
IFERROR(VLOOKUP($A67,'Season 13'!AK$4:CN$104,30,0),"0"),IFERROR(VLOOKUP($A67,'Season 14'!AK$4:CN$104,30,0),"0"),IFERROR(VLOOKUP($A67,'Season 15'!AK$4:CN$104,30,0),"0"),)</f>
        <v>0</v>
      </c>
      <c r="AD67" s="21">
        <f>SUM(
IFERROR(VLOOKUP($A67,'Season 1'!AJ$4:CM$104,31,0),"0"),IFERROR(VLOOKUP($A67,'Season 2'!AK$4:CN$104,31,0),"0"),
IFERROR(VLOOKUP($A67,'Season 3'!AK$4:CN$104,31,0),"0"),IFERROR(VLOOKUP($A67,'Season 4'!AK$4:CN$104,31,0),"0"),
IFERROR(VLOOKUP($A67,'Season 5'!AK$4:CN$104,31,0),"0"),IFERROR(VLOOKUP($A67,'Season 6'!AK$4:CN$104,31,0),"0"),
IFERROR(VLOOKUP($A67,'Season 7'!AK$4:CN$104,31,0),"0"),IFERROR(VLOOKUP($A67,'Season 8'!AK$4:CN$104,31,0),"0"),
IFERROR(VLOOKUP($A67,'Season 9'!AK$4:CN$104,31,0),"0"),IFERROR(VLOOKUP($A67,'Season 10'!AK$4:CN$104,31,0),"0"),
IFERROR(VLOOKUP($A67,'Season 11'!AK$4:CN$104,31,0),"0"),IFERROR(VLOOKUP($A67,'Season 12'!AK$4:CN$104,31,0),"0"),
IFERROR(VLOOKUP($A67,'Season 13'!AK$4:CN$104,31,0),"0"),IFERROR(VLOOKUP($A67,'Season 14'!AK$4:CN$104,31,0),"0"),IFERROR(VLOOKUP($A67,'Season 15'!AK$4:CN$104,31,0),"0"),)</f>
        <v>0</v>
      </c>
      <c r="AE67" s="402">
        <f>SUM(
IFERROR(VLOOKUP($A67,'Season 1'!AJ$4:CM$104,32,0),"0"),IFERROR(VLOOKUP($A67,'Season 2'!AK$4:CN$104,32,0),"0"),
IFERROR(VLOOKUP($A67,'Season 3'!AK$4:CN$104,32,0),"0"),IFERROR(VLOOKUP($A67,'Season 4'!AK$4:CN$104,32,0),"0"),
IFERROR(VLOOKUP($A67,'Season 5'!AK$4:CN$104,32,0),"0"),IFERROR(VLOOKUP($A67,'Season 6'!AK$4:CN$104,32,0),"0"),
IFERROR(VLOOKUP($A67,'Season 7'!AK$4:CN$104,32,0),"0"),IFERROR(VLOOKUP($A67,'Season 8'!AK$4:CN$104,32,0),"0"),
IFERROR(VLOOKUP($A67,'Season 9'!AK$4:CN$104,32,0),"0"),IFERROR(VLOOKUP($A67,'Season 10'!AK$4:CN$104,32,0),"0"),
IFERROR(VLOOKUP($A67,'Season 11'!AK$4:CN$104,32,0),"0"),IFERROR(VLOOKUP($A67,'Season 12'!AK$4:CN$104,32,0),"0"),
IFERROR(VLOOKUP($A67,'Season 13'!AK$4:CN$104,32,0),"0"),IFERROR(VLOOKUP($A67,'Season 14'!AK$4:CN$104,32,0),"0"),IFERROR(VLOOKUP($A67,'Season 15'!AK$4:CN$104,32,0),"0"),)</f>
        <v>0</v>
      </c>
      <c r="AF67" s="403">
        <f>SUM(IFERROR(VLOOKUP($A67,'Season 2'!AK$4:CN$104,33,0),"0"),
IFERROR(VLOOKUP($A67,'Season 3'!AK$4:CN$104,33,0),"0"),IFERROR(VLOOKUP($A67,'Season 4'!AK$4:CN$104,33,0),"0"),
IFERROR(VLOOKUP($A67,'Season 5'!AK$4:CN$104,33,0),"0"),IFERROR(VLOOKUP($A67,'Season 6'!AK$4:CN$104,33,0),"0"),
IFERROR(VLOOKUP($A67,'Season 7'!AK$4:CN$104,33,0),"0"),IFERROR(VLOOKUP($A67,'Season 8'!AK$4:CN$104,33,0),"0"),
IFERROR(VLOOKUP($A67,'Season 9'!AK$4:CN$104,33,0),"0"),IFERROR(VLOOKUP($A67,'Season 10'!AK$4:CN$104,33,0),"0"),
IFERROR(VLOOKUP($A67,'Season 11'!AK$4:CN$104,33,0),"0"),IFERROR(VLOOKUP($A67,'Season 12'!AK$4:CN$104,33,0),"0"),
IFERROR(VLOOKUP($A67,'Season 13'!AK$4:CN$104,33,0),"0"),IFERROR(VLOOKUP($A67,'Season 14'!AK$4:CN$104,33,0),"0"),IFERROR(VLOOKUP($A67,'Season 15'!AK$4:CN$104,33,0),"0"),)</f>
        <v>0</v>
      </c>
      <c r="AG67" s="398">
        <f>SUM(IFERROR(VLOOKUP($A67,'Season 2'!AK$4:CN$104,34,0),"0"),
IFERROR(VLOOKUP($A67,'Season 3'!AK$4:CN$104,34,0),"0"),IFERROR(VLOOKUP($A67,'Season 4'!AK$4:CN$104,34,0),"0"),
IFERROR(VLOOKUP($A67,'Season 5'!AK$4:CN$104,34,0),"0"),IFERROR(VLOOKUP($A67,'Season 6'!AK$4:CN$104,34,0),"0"),
IFERROR(VLOOKUP($A67,'Season 7'!AK$4:CN$104,34,0),"0"),IFERROR(VLOOKUP($A67,'Season 8'!AK$4:CN$104,34,0),"0"),
IFERROR(VLOOKUP($A67,'Season 9'!AK$4:CN$104,34,0),"0"),IFERROR(VLOOKUP($A67,'Season 10'!AK$4:CN$104,34,0),"0"),
IFERROR(VLOOKUP($A67,'Season 11'!AK$4:CN$104,34,0),"0"),IFERROR(VLOOKUP($A67,'Season 12'!AK$4:CN$104,34,0),"0"),
IFERROR(VLOOKUP($A67,'Season 13'!AK$4:CN$104,34,0),"0"),IFERROR(VLOOKUP($A67,'Season 14'!AK$4:CN$104,34,0),"0"),IFERROR(VLOOKUP($A67,'Season 15'!AK$4:CN$104,34,0),"0"),)</f>
        <v>0</v>
      </c>
      <c r="AH67" s="518">
        <f>SUM(IFERROR(VLOOKUP($A67,'Season 2'!AK$4:CN$104,35,0),"0"),
IFERROR(VLOOKUP($A67,'Season 3'!AK$4:CN$104,35,0),"0"),IFERROR(VLOOKUP($A67,'Season 4'!AK$4:CN$104,35,0),"0"),
IFERROR(VLOOKUP($A67,'Season 5'!AK$4:CN$104,35,0),"0"),IFERROR(VLOOKUP($A67,'Season 6'!AK$4:CN$104,35,0),"0"),
IFERROR(VLOOKUP($A67,'Season 7'!AK$4:CN$104,35,0),"0"),IFERROR(VLOOKUP($A67,'Season 8'!AK$4:CN$104,35,0),"0"),
IFERROR(VLOOKUP($A67,'Season 9'!AK$4:CN$104,35,0),"0"),IFERROR(VLOOKUP($A67,'Season 10'!AK$4:CN$104,35,0),"0"),
IFERROR(VLOOKUP($A67,'Season 11'!AK$4:CN$104,35,0),"0"),IFERROR(VLOOKUP($A67,'Season 12'!AK$4:CN$104,35,0),"0"),
IFERROR(VLOOKUP($A67,'Season 13'!AK$4:CN$104,35,0),"0"),IFERROR(VLOOKUP($A67,'Season 14'!AK$4:CN$104,35,0),"0"),IFERROR(VLOOKUP($A67,'Season 15'!AK$4:CN$104,35,0),"0"),)</f>
        <v>0</v>
      </c>
      <c r="AI67" s="21">
        <f>SUM(IFERROR(VLOOKUP($A67,'Season 2'!AK$4:CN$104,36,0),"0"),
IFERROR(VLOOKUP($A67,'Season 3'!AK$4:CN$104,36,0),"0"),IFERROR(VLOOKUP($A67,'Season 4'!AK$4:CN$104,36,0),"0"),
IFERROR(VLOOKUP($A67,'Season 5'!AK$4:CN$104,36,0),"0"),IFERROR(VLOOKUP($A67,'Season 6'!AK$4:CN$104,36,0),"0"),
IFERROR(VLOOKUP($A67,'Season 7'!AK$4:CN$104,36,0),"0"),IFERROR(VLOOKUP($A67,'Season 8'!AK$4:CN$104,36,0),"0"),
IFERROR(VLOOKUP($A67,'Season 9'!AK$4:CN$104,36,0),"0"),IFERROR(VLOOKUP($A67,'Season 10'!AK$4:CN$104,36,0),"0"),
IFERROR(VLOOKUP($A67,'Season 11'!AK$4:CN$104,36,0),"0"),IFERROR(VLOOKUP($A67,'Season 12'!AK$4:CN$104,36,0),"0"),
IFERROR(VLOOKUP($A67,'Season 13'!AK$4:CN$104,36,0),"0"),IFERROR(VLOOKUP($A67,'Season 14'!AK$4:CN$104,36,0),"0"),IFERROR(VLOOKUP($A67,'Season 15'!AK$4:CN$104,36,0),"0"),)</f>
        <v>0</v>
      </c>
      <c r="AJ67" s="402">
        <f>SUM(IFERROR(VLOOKUP($A67,'Season 2'!AK$4:CN$104,37,0),"0"),
IFERROR(VLOOKUP($A67,'Season 3'!AK$4:CN$104,37,0),"0"),IFERROR(VLOOKUP($A67,'Season 4'!AK$4:CN$104,37,0),"0"),
IFERROR(VLOOKUP($A67,'Season 5'!AK$4:CN$104,37,0),"0"),IFERROR(VLOOKUP($A67,'Season 6'!AK$4:CN$104,37,0),"0"),
IFERROR(VLOOKUP($A67,'Season 7'!AK$4:CN$104,37,0),"0"),IFERROR(VLOOKUP($A67,'Season 8'!AK$4:CN$104,37,0),"0"),
IFERROR(VLOOKUP($A67,'Season 9'!AK$4:CN$104,37,0),"0"),IFERROR(VLOOKUP($A67,'Season 10'!AK$4:CN$104,37,0),"0"),
IFERROR(VLOOKUP($A67,'Season 11'!AK$4:CN$104,37,0),"0"),IFERROR(VLOOKUP($A67,'Season 12'!AK$4:CN$104,37,0),"0"),
IFERROR(VLOOKUP($A67,'Season 13'!AK$4:CN$104,37,0),"0"),IFERROR(VLOOKUP($A67,'Season 14'!AK$4:CN$104,37,0),"0"),IFERROR(VLOOKUP($A67,'Season 15'!AK$4:CN$104,37,0),"0"),)</f>
        <v>0</v>
      </c>
      <c r="AK67" s="403">
        <f>SUM(IFERROR(VLOOKUP($A67,'Season 1'!AJ$4:CM$104,33,0),"0"),IFERROR(VLOOKUP($A67,'Season 2'!AK$4:CN$104,38,0),"0"),
IFERROR(VLOOKUP($A67,'Season 3'!AK$4:CN$104,38,0),"0"),IFERROR(VLOOKUP($A67,'Season 4'!AK$4:CN$104,38,0),"0"),
IFERROR(VLOOKUP($A67,'Season 5'!AK$4:CN$104,38,0),"0"),IFERROR(VLOOKUP($A67,'Season 6'!AK$4:CN$104,38,0),"0"),
IFERROR(VLOOKUP($A67,'Season 7'!AK$4:CN$104,38,0),"0"),IFERROR(VLOOKUP($A67,'Season 8'!AK$4:CN$104,38,0),"0"),
IFERROR(VLOOKUP($A67,'Season 9'!AK$4:CN$104,38,0),"0"),IFERROR(VLOOKUP($A67,'Season 10'!AK$4:CN$104,38,0),"0"),
IFERROR(VLOOKUP($A67,'Season 11'!AK$4:CN$104,38,0),"0"),IFERROR(VLOOKUP($A67,'Season 12'!AK$4:CN$104,38,0),"0"),
IFERROR(VLOOKUP($A67,'Season 13'!AK$4:CN$104,38,0),"0"),IFERROR(VLOOKUP($A67,'Season 14'!AK$4:CN$104,38,0),"0"),IFERROR(VLOOKUP($A67,'Season 15'!AK$4:CN$104,38,0),"0"),)</f>
        <v>0</v>
      </c>
      <c r="AL67" s="398">
        <f>SUM(IFERROR(VLOOKUP($A67,'Season 1'!AJ$4:CM$104,34,0),"0"),IFERROR(VLOOKUP($A67,'Season 2'!AK$4:CN$104,39,0),"0"),
IFERROR(VLOOKUP($A67,'Season 3'!AK$4:CN$104,39,0),"0"),IFERROR(VLOOKUP($A67,'Season 4'!AK$4:CN$104,39,0),"0"),
IFERROR(VLOOKUP($A67,'Season 5'!AK$4:CN$104,39,0),"0"),IFERROR(VLOOKUP($A67,'Season 6'!AK$4:CN$104,39,0),"0"),
IFERROR(VLOOKUP($A67,'Season 7'!AK$4:CN$104,39,0),"0"),IFERROR(VLOOKUP($A67,'Season 8'!AK$4:CN$104,39,0),"0"),
IFERROR(VLOOKUP($A67,'Season 9'!AK$4:CN$104,39,0),"0"),IFERROR(VLOOKUP($A67,'Season 10'!AK$4:CN$104,39,0),"0"),
IFERROR(VLOOKUP($A67,'Season 11'!AK$4:CN$104,39,0),"0"),IFERROR(VLOOKUP($A67,'Season 12'!AK$4:CN$104,39,0),"0"),
IFERROR(VLOOKUP($A67,'Season 13'!AK$4:CN$104,39,0),"0"),IFERROR(VLOOKUP($A67,'Season 14'!AK$4:CN$104,39,0),"0"),IFERROR(VLOOKUP($A67,'Season 15'!AK$4:CN$104,39,0),"0"),)</f>
        <v>0</v>
      </c>
      <c r="AM67" s="518">
        <f>SUM(IFERROR(VLOOKUP($A67,'Season 1'!AJ$4:CM$104,35,0),"0"),IFERROR(VLOOKUP($A67,'Season 2'!AK$4:CN$104,40,0),"0"),
IFERROR(VLOOKUP($A67,'Season 3'!AK$4:CN$104,40,0),"0"),IFERROR(VLOOKUP($A67,'Season 4'!AK$4:CN$104,40,0),"0"),
IFERROR(VLOOKUP($A67,'Season 5'!AK$4:CN$104,40,0),"0"),IFERROR(VLOOKUP($A67,'Season 6'!AK$4:CN$104,40,0),"0"),
IFERROR(VLOOKUP($A67,'Season 7'!AK$4:CN$104,40,0),"0"),IFERROR(VLOOKUP($A67,'Season 8'!AK$4:CN$104,40,0),"0"),
IFERROR(VLOOKUP($A67,'Season 9'!AK$4:CN$104,40,0),"0"),IFERROR(VLOOKUP($A67,'Season 10'!AK$4:CN$104,40,0),"0"),
IFERROR(VLOOKUP($A67,'Season 11'!AK$4:CN$104,40,0),"0"),IFERROR(VLOOKUP($A67,'Season 12'!AK$4:CN$104,40,0),"0"),
IFERROR(VLOOKUP($A67,'Season 13'!AK$4:CN$104,40,0),"0"),IFERROR(VLOOKUP($A67,'Season 14'!AK$4:CN$104,40,0),"0"),IFERROR(VLOOKUP($A67,'Season 15'!AK$4:CN$104,40,0),"0"),)</f>
        <v>0</v>
      </c>
      <c r="AN67" s="21">
        <f>SUM(IFERROR(VLOOKUP($A67,'Season 1'!AJ$4:CM$104,36,0),"0"),IFERROR(VLOOKUP($A67,'Season 2'!AK$4:CN$104,41,0),"0"),
IFERROR(VLOOKUP($A67,'Season 3'!AK$4:CN$104,41,0),"0"),IFERROR(VLOOKUP($A67,'Season 4'!AK$4:CN$104,41,0),"0"),
IFERROR(VLOOKUP($A67,'Season 5'!AK$4:CN$104,41,0),"0"),IFERROR(VLOOKUP($A67,'Season 6'!AK$4:CN$104,41,0),"0"),
IFERROR(VLOOKUP($A67,'Season 7'!AK$4:CN$104,41,0),"0"),IFERROR(VLOOKUP($A67,'Season 8'!AK$4:CN$104,41,0),"0"),
IFERROR(VLOOKUP($A67,'Season 9'!AK$4:CN$104,41,0),"0"),IFERROR(VLOOKUP($A67,'Season 10'!AK$4:CN$104,41,0),"0"),
IFERROR(VLOOKUP($A67,'Season 11'!AK$4:CN$104,41,0),"0"),IFERROR(VLOOKUP($A67,'Season 12'!AK$4:CN$104,41,0),"0"),
IFERROR(VLOOKUP($A67,'Season 13'!AK$4:CN$104,41,0),"0"),IFERROR(VLOOKUP($A67,'Season 14'!AK$4:CN$104,41,0),"0"),IFERROR(VLOOKUP($A67,'Season 15'!AK$4:CN$104,41,0),"0"),)</f>
        <v>0</v>
      </c>
      <c r="AO67" s="402">
        <f>SUM(IFERROR(VLOOKUP($A67,'Season 1'!AJ$4:CM$104,37,0),"0"),IFERROR(VLOOKUP($A67,'Season 2'!AK$4:CN$104,42,0),"0"),
IFERROR(VLOOKUP($A67,'Season 3'!AK$4:CN$104,42,0),"0"),IFERROR(VLOOKUP($A67,'Season 4'!AK$4:CN$104,42,0),"0"),
IFERROR(VLOOKUP($A67,'Season 5'!AK$4:CN$104,42,0),"0"),IFERROR(VLOOKUP($A67,'Season 6'!AK$4:CN$104,42,0),"0"),
IFERROR(VLOOKUP($A67,'Season 7'!AK$4:CN$104,42,0),"0"),IFERROR(VLOOKUP($A67,'Season 8'!AK$4:CN$104,42,0),"0"),
IFERROR(VLOOKUP($A67,'Season 9'!AK$4:CN$104,42,0),"0"),IFERROR(VLOOKUP($A67,'Season 10'!AK$4:CN$104,42,0),"0"),
IFERROR(VLOOKUP($A67,'Season 11'!AK$4:CN$104,42,0),"0"),IFERROR(VLOOKUP($A67,'Season 12'!AK$4:CN$104,42,0),"0"),
IFERROR(VLOOKUP($A67,'Season 13'!AK$4:CN$104,42,0),"0"),IFERROR(VLOOKUP($A67,'Season 14'!AK$4:CN$104,42,0),"0"),IFERROR(VLOOKUP($A67,'Season 15'!AK$4:CN$104,42,0),"0"),)</f>
        <v>0</v>
      </c>
      <c r="AP67" s="403">
        <f>SUM(IFERROR(VLOOKUP($A67,'Season 1'!AJ$4:CM$104,43,0),"0"),IFERROR(VLOOKUP($A67,'Season 2'!AK$4:CN$104,43,0),"0"),
IFERROR(VLOOKUP($A67,'Season 3'!AK$4:CN$104,43,0),"0"),IFERROR(VLOOKUP($A67,'Season 4'!AK$4:CN$104,43,0),"0"),
IFERROR(VLOOKUP($A67,'Season 5'!AK$4:CN$104,43,0),"0"),IFERROR(VLOOKUP($A67,'Season 6'!AK$4:CN$104,43,0),"0"),
IFERROR(VLOOKUP($A67,'Season 7'!AK$4:CN$104,43,0),"0"),IFERROR(VLOOKUP($A67,'Season 8'!AK$4:CN$104,43,0),"0"),
IFERROR(VLOOKUP($A67,'Season 9'!AK$4:CN$104,43,0),"0"),IFERROR(VLOOKUP($A67,'Season 10'!AK$4:CN$104,43,0),"0"),
IFERROR(VLOOKUP($A67,'Season 11'!AK$4:CN$104,43,0),"0"),IFERROR(VLOOKUP($A67,'Season 12'!AK$4:CN$104,43,0),"0"),
IFERROR(VLOOKUP($A67,'Season 13'!AK$4:CN$104,43,0),"0"),IFERROR(VLOOKUP($A67,'Season 14'!AK$4:CN$104,43,0),"0"),IFERROR(VLOOKUP($A67,'Season 15'!AK$4:CN$104,43,0),"0"),)</f>
        <v>0</v>
      </c>
      <c r="AQ67" s="398">
        <f>SUM(IFERROR(VLOOKUP($A67,'Season 1'!AJ$4:CM$104,44,0),"0"),IFERROR(VLOOKUP($A67,'Season 2'!AK$4:CN$104,44,0),"0"),
IFERROR(VLOOKUP($A67,'Season 3'!AK$4:CN$104,44,0),"0"),IFERROR(VLOOKUP($A67,'Season 4'!AK$4:CN$104,44,0),"0"),
IFERROR(VLOOKUP($A67,'Season 5'!AK$4:CN$104,44,0),"0"),IFERROR(VLOOKUP($A67,'Season 6'!AK$4:CN$104,44,0),"0"),
IFERROR(VLOOKUP($A67,'Season 7'!AK$4:CN$104,44,0),"0"),IFERROR(VLOOKUP($A67,'Season 8'!AK$4:CN$104,44,0),"0"),
IFERROR(VLOOKUP($A67,'Season 9'!AK$4:CN$104,44,0),"0"),IFERROR(VLOOKUP($A67,'Season 10'!AK$4:CN$104,44,0),"0"),
IFERROR(VLOOKUP($A67,'Season 11'!AK$4:CN$104,44,0),"0"),IFERROR(VLOOKUP($A67,'Season 12'!AK$4:CN$104,44,0),"0"),
IFERROR(VLOOKUP($A67,'Season 13'!AK$4:CN$104,44,0),"0"),IFERROR(VLOOKUP($A67,'Season 14'!AK$4:CN$104,44,0),"0"),IFERROR(VLOOKUP($A67,'Season 15'!AK$4:CN$104,44,0),"0"),)</f>
        <v>0</v>
      </c>
      <c r="AR67" s="518">
        <f>SUM(IFERROR(VLOOKUP($A67,'Season 1'!AJ$4:CM$104,45,0),"0"),IFERROR(VLOOKUP($A67,'Season 2'!AK$4:CN$104,45,0),"0"),
IFERROR(VLOOKUP($A67,'Season 3'!AK$4:CN$104,45,0),"0"),IFERROR(VLOOKUP($A67,'Season 4'!AK$4:CN$104,45,0),"0"),
IFERROR(VLOOKUP($A67,'Season 5'!AK$4:CN$104,45,0),"0"),IFERROR(VLOOKUP($A67,'Season 6'!AK$4:CN$104,45,0),"0"),
IFERROR(VLOOKUP($A67,'Season 7'!AK$4:CN$104,45,0),"0"),IFERROR(VLOOKUP($A67,'Season 8'!AK$4:CN$104,45,0),"0"),
IFERROR(VLOOKUP($A67,'Season 9'!AK$4:CN$104,45,0),"0"),IFERROR(VLOOKUP($A67,'Season 10'!AK$4:CN$104,45,0),"0"),
IFERROR(VLOOKUP($A67,'Season 11'!AK$4:CN$104,45,0),"0"),IFERROR(VLOOKUP($A67,'Season 12'!AK$4:CN$104,45,0),"0"),
IFERROR(VLOOKUP($A67,'Season 13'!AK$4:CN$104,45,0),"0"),IFERROR(VLOOKUP($A67,'Season 14'!AK$4:CN$104,45,0),"0"),IFERROR(VLOOKUP($A67,'Season 15'!AK$4:CN$104,45,0),"0"),)</f>
        <v>0</v>
      </c>
      <c r="AS67" s="21">
        <f>SUM(IFERROR(VLOOKUP($A67,'Season 1'!AJ$4:CM$104,46,0),"0"),IFERROR(VLOOKUP($A67,'Season 2'!AK$4:CN$104,46,0),"0"),
IFERROR(VLOOKUP($A67,'Season 3'!AK$4:CN$104,46,0),"0"),IFERROR(VLOOKUP($A67,'Season 4'!AK$4:CN$104,46,0),"0"),
IFERROR(VLOOKUP($A67,'Season 5'!AK$4:CN$104,46,0),"0"),IFERROR(VLOOKUP($A67,'Season 6'!AK$4:CN$104,46,0),"0"),
IFERROR(VLOOKUP($A67,'Season 7'!AK$4:CN$104,46,0),"0"),IFERROR(VLOOKUP($A67,'Season 8'!AK$4:CN$104,46,0),"0"),
IFERROR(VLOOKUP($A67,'Season 9'!AK$4:CN$104,46,0),"0"),IFERROR(VLOOKUP($A67,'Season 10'!AK$4:CN$104,46,0),"0"),
IFERROR(VLOOKUP($A67,'Season 11'!AK$4:CN$104,46,0),"0"),IFERROR(VLOOKUP($A67,'Season 12'!AK$4:CN$104,46,0),"0"),
IFERROR(VLOOKUP($A67,'Season 13'!AK$4:CN$104,46,0),"0"),IFERROR(VLOOKUP($A67,'Season 14'!AK$4:CN$104,46,0),"0"),IFERROR(VLOOKUP($A67,'Season 15'!AK$4:CN$104,46,0),"0"),)</f>
        <v>0</v>
      </c>
      <c r="AT67" s="402">
        <f>SUM(IFERROR(VLOOKUP($A67,'Season 1'!AJ$4:CM$104,47,0),"0"),IFERROR(VLOOKUP($A67,'Season 2'!AK$4:CN$104,47,0),"0"),
IFERROR(VLOOKUP($A67,'Season 3'!AK$4:CN$104,47,0),"0"),IFERROR(VLOOKUP($A67,'Season 4'!AK$4:CN$104,47,0),"0"),
IFERROR(VLOOKUP($A67,'Season 5'!AK$4:CN$104,47,0),"0"),IFERROR(VLOOKUP($A67,'Season 6'!AK$4:CN$104,47,0),"0"),
IFERROR(VLOOKUP($A67,'Season 7'!AK$4:CN$104,47,0),"0"),IFERROR(VLOOKUP($A67,'Season 8'!AK$4:CN$104,47,0),"0"),
IFERROR(VLOOKUP($A67,'Season 9'!AK$4:CN$104,47,0),"0"),IFERROR(VLOOKUP($A67,'Season 10'!AK$4:CN$104,47,0),"0"),
IFERROR(VLOOKUP($A67,'Season 11'!AK$4:CN$104,47,0),"0"),IFERROR(VLOOKUP($A67,'Season 12'!AK$4:CN$104,47,0),"0"),
IFERROR(VLOOKUP($A67,'Season 13'!AK$4:CN$104,47,0),"0"),IFERROR(VLOOKUP($A67,'Season 14'!AK$4:CN$104,47,0),"0"),IFERROR(VLOOKUP($A67,'Season 15'!AK$4:CN$104,47,0),"0"),)</f>
        <v>0</v>
      </c>
      <c r="AU67" s="403">
        <f>SUM(IFERROR(VLOOKUP($A67,'Season 3'!AK$4:CN$104,48,0),"0"),IFERROR(VLOOKUP($A67,'Season 4'!AK$4:CN$104,48,0),"0"),
IFERROR(VLOOKUP($A67,'Season 5'!AK$4:CN$104,48,0),"0"),IFERROR(VLOOKUP($A67,'Season 6'!AK$4:CN$104,48,0),"0"),
IFERROR(VLOOKUP($A67,'Season 7'!AK$4:CN$104,48,0),"0"),IFERROR(VLOOKUP($A67,'Season 8'!AK$4:CN$104,48,0),"0"),
IFERROR(VLOOKUP($A67,'Season 9'!AK$4:CN$104,48,0),"0"),IFERROR(VLOOKUP($A67,'Season 10'!AK$4:CN$104,48,0),"0"),
IFERROR(VLOOKUP($A67,'Season 11'!AK$4:CN$104,48,0),"0"),IFERROR(VLOOKUP($A67,'Season 12'!AK$4:CN$104,48,0),"0"),
IFERROR(VLOOKUP($A67,'Season 13'!AK$4:CN$104,48,0),"0"),IFERROR(VLOOKUP($A67,'Season 14'!AK$4:CN$104,48,0),"0"),IFERROR(VLOOKUP($A67,'Season 15'!AK$4:CN$104,48,0),"0"),)</f>
        <v>0</v>
      </c>
      <c r="AV67" s="398">
        <f>SUM(IFERROR(VLOOKUP($A67,'Season 3'!AK$4:CN$104,49,0),"0"),IFERROR(VLOOKUP($A67,'Season 4'!AK$4:CN$104,49,0),"0"),
IFERROR(VLOOKUP($A67,'Season 5'!AK$4:CN$104,49,0),"0"),IFERROR(VLOOKUP($A67,'Season 6'!AK$4:CN$104,49,0),"0"),
IFERROR(VLOOKUP($A67,'Season 7'!AK$4:CN$104,49,0),"0"),IFERROR(VLOOKUP($A67,'Season 8'!AK$4:CN$104,49,0),"0"),
IFERROR(VLOOKUP($A67,'Season 9'!AK$4:CN$104,49,0),"0"),IFERROR(VLOOKUP($A67,'Season 10'!AK$4:CN$104,49,0),"0"),
IFERROR(VLOOKUP($A67,'Season 11'!AK$4:CN$104,49,0),"0"),IFERROR(VLOOKUP($A67,'Season 12'!AK$4:CN$104,49,0),"0"),
IFERROR(VLOOKUP($A67,'Season 13'!AK$4:CN$104,49,0),"0"),IFERROR(VLOOKUP($A67,'Season 14'!AK$4:CN$104,49,0),"0"),IFERROR(VLOOKUP($A67,'Season 15'!AK$4:CN$104,49,0),"0"),)</f>
        <v>0</v>
      </c>
      <c r="AW67" s="518">
        <f>SUM(IFERROR(VLOOKUP($A67,'Season 3'!AK$4:CN$104,50,0),"0"),IFERROR(VLOOKUP($A67,'Season 4'!AK$4:CN$104,50,0),"0"),
IFERROR(VLOOKUP($A67,'Season 5'!AK$4:CN$104,50,0),"0"),IFERROR(VLOOKUP($A67,'Season 6'!AK$4:CN$104,50,0),"0"),
IFERROR(VLOOKUP($A67,'Season 7'!AK$4:CN$104,50,0),"0"),IFERROR(VLOOKUP($A67,'Season 8'!AK$4:CN$104,50,0),"0"),
IFERROR(VLOOKUP($A67,'Season 9'!AK$4:CN$104,50,0),"0"),IFERROR(VLOOKUP($A67,'Season 10'!AK$4:CN$104,50,0),"0"),
IFERROR(VLOOKUP($A67,'Season 11'!AK$4:CN$104,50,0),"0"),IFERROR(VLOOKUP($A67,'Season 12'!AK$4:CN$104,50,0),"0"),
IFERROR(VLOOKUP($A67,'Season 13'!AK$4:CN$104,50,0),"0"),IFERROR(VLOOKUP($A67,'Season 14'!AK$4:CN$104,50,0),"0"),IFERROR(VLOOKUP($A67,'Season 15'!AK$4:CN$104,50,0),"0"),)</f>
        <v>0</v>
      </c>
      <c r="AX67" s="21">
        <f>SUM(IFERROR(VLOOKUP($A67,'Season 3'!AK$4:CN$104,51,0),"0"),IFERROR(VLOOKUP($A67,'Season 4'!AK$4:CN$104,51,0),"0"),
IFERROR(VLOOKUP($A67,'Season 5'!AK$4:CN$104,51,0),"0"),IFERROR(VLOOKUP($A67,'Season 6'!AK$4:CN$104,51,0),"0"),
IFERROR(VLOOKUP($A67,'Season 7'!AK$4:CN$104,51,0),"0"),IFERROR(VLOOKUP($A67,'Season 8'!AK$4:CN$104,51,0),"0"),
IFERROR(VLOOKUP($A67,'Season 9'!AK$4:CN$104,51,0),"0"),IFERROR(VLOOKUP($A67,'Season 10'!AK$4:CN$104,51,0),"0"),
IFERROR(VLOOKUP($A67,'Season 11'!AK$4:CN$104,51,0),"0"),IFERROR(VLOOKUP($A67,'Season 12'!AK$4:CN$104,51,0),"0"),
IFERROR(VLOOKUP($A67,'Season 13'!AK$4:CN$104,51,0),"0"),IFERROR(VLOOKUP($A67,'Season 14'!AK$4:CN$104,51,0),"0"),IFERROR(VLOOKUP($A67,'Season 15'!AK$4:CN$104,51,0),"0"),)</f>
        <v>0</v>
      </c>
      <c r="AY67" s="402">
        <f>SUM(IFERROR(VLOOKUP($A67,'Season 3'!AK$4:CN$104,52,0),"0"),IFERROR(VLOOKUP($A67,'Season 4'!AK$4:CN$104,52,0),"0"),
IFERROR(VLOOKUP($A67,'Season 5'!AK$4:CN$104,52,0),"0"),IFERROR(VLOOKUP($A67,'Season 6'!AK$4:CN$104,52,0),"0"),
IFERROR(VLOOKUP($A67,'Season 7'!AK$4:CN$104,52,0),"0"),IFERROR(VLOOKUP($A67,'Season 8'!AK$4:CN$104,52,0),"0"),
IFERROR(VLOOKUP($A67,'Season 9'!AK$4:CN$104,52,0),"0"),IFERROR(VLOOKUP($A67,'Season 10'!AK$4:CN$104,52,0),"0"),
IFERROR(VLOOKUP($A67,'Season 11'!AK$4:CN$104,52,0),"0"),IFERROR(VLOOKUP($A67,'Season 12'!AK$4:CN$104,52,0),"0"),
IFERROR(VLOOKUP($A67,'Season 13'!AK$4:CN$104,52,0),"0"),IFERROR(VLOOKUP($A67,'Season 14'!AK$4:CN$104,52,0),"0"),IFERROR(VLOOKUP($A67,'Season 15'!AK$4:CN$104,52,0),"0"),)</f>
        <v>0</v>
      </c>
      <c r="AZ67" s="403">
        <f>SUM(IFERROR(VLOOKUP($A67,'Season 1'!AJ$4:CM$104,38,0),"0"),IFERROR(VLOOKUP($A67,'Season 2'!AK$4:CN$104,48,0),"0"),)</f>
        <v>0</v>
      </c>
      <c r="BA67" s="398">
        <f>SUM(IFERROR(VLOOKUP($A67,'Season 1'!AJ$4:CM$104,39,0),"0"),IFERROR(VLOOKUP($A67,'Season 2'!AK$4:CN$104,49,0),"0"),)</f>
        <v>0</v>
      </c>
      <c r="BB67" s="518">
        <f>SUM(IFERROR(VLOOKUP($A67,'Season 1'!AJ$4:CM$104,40,0),"0"),IFERROR(VLOOKUP($A67,'Season 2'!AK$4:CN$104,50,0),"0"),)</f>
        <v>0</v>
      </c>
      <c r="BC67" s="21">
        <f>SUM(IFERROR(VLOOKUP($A67,'Season 1'!AJ$4:CM$104,41,0),"0"),IFERROR(VLOOKUP($A67,'Season 2'!AK$4:CN$104,51,0),"0"),)</f>
        <v>0</v>
      </c>
      <c r="BD67" s="402">
        <f>SUM(IFERROR(VLOOKUP($A67,'Season 1'!AJ$4:CM$104,42,0),"0"),IFERROR(VLOOKUP($A67,'Season 2'!AK$4:CN$104,52,0),"0"),)</f>
        <v>0</v>
      </c>
      <c r="BE67" s="561">
        <f>SUM(
IFERROR(VLOOKUP($A67,'Season 1'!AJ$4:CM$104,48,0),"0"),IFERROR(VLOOKUP($A67,'Season 2'!AK$4:CN$104,53,0),"0"),
IFERROR(VLOOKUP($A67,'Season 3'!AK$4:CN$104,53,0),"0"),IFERROR(VLOOKUP($A67,'Season 4'!AK$4:CN$104,53,0),"0"),
IFERROR(VLOOKUP($A67,'Season 5'!AK$4:CN$104,53,0),"0"),IFERROR(VLOOKUP($A67,'Season 6'!AK$4:CN$104,53,0),"0"),
IFERROR(VLOOKUP($A67,'Season 7'!AK$4:CN$104,53,0),"0"),IFERROR(VLOOKUP($A67,'Season 8'!AK$4:CN$104,53,0),"0"),
IFERROR(VLOOKUP($A67,'Season 9'!AK$4:CN$104,53,0),"0"),IFERROR(VLOOKUP($A67,'Season 10'!AK$4:CN$104,53,0),"0"),
IFERROR(VLOOKUP($A67,'Season 11'!AK$4:CN$104,53,0),"0"),IFERROR(VLOOKUP($A67,'Season 12'!AK$4:CN$104,53,0),"0"),
IFERROR(VLOOKUP($A67,'Season 13'!AK$4:CN$104,53,0),"0"),IFERROR(VLOOKUP($A67,'Season 14'!AK$4:CN$104,53,0),"0"),IFERROR(VLOOKUP($A67,'Season 15'!AK$4:CN$104,53,0),"0"),)</f>
        <v>0</v>
      </c>
      <c r="BF67" s="562">
        <f>SUM(
IFERROR(VLOOKUP($A67,'Season 1'!AJ$4:CM$104,49,0),"0"),IFERROR(VLOOKUP($A67,'Season 2'!AK$4:CN$104,54,0),"0"),
IFERROR(VLOOKUP($A67,'Season 3'!AK$4:CN$104,54,0),"0"),IFERROR(VLOOKUP($A67,'Season 4'!AK$4:CN$104,54,0),"0"),
IFERROR(VLOOKUP($A67,'Season 5'!AK$4:CN$104,54,0),"0"),IFERROR(VLOOKUP($A67,'Season 6'!AK$4:CN$104,54,0),"0"),
IFERROR(VLOOKUP($A67,'Season 7'!AK$4:CN$104,54,0),"0"),IFERROR(VLOOKUP($A67,'Season 8'!AK$4:CN$104,54,0),"0"),
IFERROR(VLOOKUP($A67,'Season 9'!AK$4:CN$104,54,0),"0"),IFERROR(VLOOKUP($A67,'Season 10'!AK$4:CN$104,54,0),"0"),
IFERROR(VLOOKUP($A67,'Season 11'!AK$4:CN$104,540),"0"),IFERROR(VLOOKUP($A67,'Season 12'!AK$4:CN$104,54,0),"0"),
IFERROR(VLOOKUP($A67,'Season 13'!AK$4:CN$104,54,0),"0"),IFERROR(VLOOKUP($A67,'Season 14'!AK$4:CN$104,54,0),"0"),IFERROR(VLOOKUP($A67,'Season 15'!AK$4:CN$104,54,0),"0"),)</f>
        <v>0</v>
      </c>
      <c r="BG67" s="529" t="e">
        <f t="shared" si="1"/>
        <v>#DIV/0!</v>
      </c>
      <c r="BI67" s="553"/>
      <c r="BJ67" s="553"/>
      <c r="BK67" s="553"/>
      <c r="BL67" s="553"/>
      <c r="BM67" s="553"/>
      <c r="BN67" s="553"/>
      <c r="BO67" s="169"/>
      <c r="BP67" s="169"/>
      <c r="BQ67" s="169"/>
      <c r="BR67" s="169"/>
      <c r="BS67" s="12" t="str">
        <f>IFERROR(VLOOKUP($A67,'Season 1'!$AJ$4:$CM$104,50,0),"0")</f>
        <v>0</v>
      </c>
      <c r="BT67" s="12" t="str">
        <f>IFERROR(VLOOKUP($A67,'Season 1'!$AJ$4:$CM$104,51,0),"0")</f>
        <v>0</v>
      </c>
      <c r="BU67" s="12" t="str">
        <f>IFERROR(VLOOKUP($A67,'Season 2'!$AK$4:$CN$104,55,0),"0")</f>
        <v>0</v>
      </c>
      <c r="BV67" s="12" t="str">
        <f>IFERROR(VLOOKUP($A67,'Season 2'!$AK$4:$CN$104,56,0),"0")</f>
        <v>0</v>
      </c>
      <c r="BW67" s="12" t="str">
        <f>IFERROR(VLOOKUP($A67,'Season 3'!$AK$4:$CN$104,55,0),"0")</f>
        <v>0</v>
      </c>
      <c r="BX67" s="12" t="str">
        <f>IFERROR(VLOOKUP($A67,'Season 3'!$AK$4:$CN$104,56,0),"0")</f>
        <v>0</v>
      </c>
      <c r="BY67" s="12" t="str">
        <f>IFERROR(VLOOKUP($A67,'Season 4'!$AK$4:$CN$104,55,0),"0")</f>
        <v>0</v>
      </c>
      <c r="BZ67" s="12" t="str">
        <f>IFERROR(VLOOKUP($A67,'Season 4'!$AK$4:$CN$104,56,0),"0")</f>
        <v>0</v>
      </c>
      <c r="CA67" s="12" t="str">
        <f>IFERROR(VLOOKUP($A67,'Season 5'!$AK$4:$CN$104,55,0),"0")</f>
        <v>0</v>
      </c>
      <c r="CB67" s="12" t="str">
        <f>IFERROR(VLOOKUP($A67,'Season 5'!$AK$4:$CN$104,56,0),"0")</f>
        <v>0</v>
      </c>
      <c r="CC67" s="12" t="str">
        <f>IFERROR(VLOOKUP($A67,'Season 6'!$AK$4:$CN$104,55,0),"0")</f>
        <v>0</v>
      </c>
      <c r="CD67" s="12" t="str">
        <f>IFERROR(VLOOKUP($A67,'Season 6'!$AK$4:$CN$104,56,0),"0")</f>
        <v>0</v>
      </c>
      <c r="CE67" s="12" t="str">
        <f>IFERROR(VLOOKUP($A67,'Season 7'!$AK$4:$CN$104,55,0),"0")</f>
        <v>0</v>
      </c>
      <c r="CF67" s="12" t="str">
        <f>IFERROR(VLOOKUP($A67,'Season 7'!$AK$4:$CN$104,56,0),"0")</f>
        <v>0</v>
      </c>
      <c r="CG67" s="12" t="str">
        <f>IFERROR(VLOOKUP($A67,'Season 8'!$AK$4:$CN$104,55,0),"0")</f>
        <v>0</v>
      </c>
      <c r="CH67" s="12" t="str">
        <f>IFERROR(VLOOKUP($A67,'Season 8'!$AK$4:$CN$104,56,0),"0")</f>
        <v>0</v>
      </c>
      <c r="CI67" s="12" t="str">
        <f>IFERROR(VLOOKUP($A67,'Season 9'!$AK$4:$CN$104,55,0),"0")</f>
        <v>0</v>
      </c>
      <c r="CJ67" s="12" t="str">
        <f>IFERROR(VLOOKUP($A67,'Season 9'!$AK$4:$CN$104,56,0),"0")</f>
        <v>0</v>
      </c>
      <c r="CK67" s="12" t="str">
        <f>IFERROR(VLOOKUP($A67,'Season 10'!$AK$4:$CN$104,55,0),"0")</f>
        <v>0</v>
      </c>
      <c r="CL67" s="12" t="str">
        <f>IFERROR(VLOOKUP($A67,'Season 10'!$AK$4:$CN$104,56,0),"0")</f>
        <v>0</v>
      </c>
      <c r="CM67" s="12" t="str">
        <f>IFERROR(VLOOKUP($A67,'Season 11'!$AK$4:$CN$104,55,0),"0")</f>
        <v>0</v>
      </c>
      <c r="CN67" s="12" t="str">
        <f>IFERROR(VLOOKUP($A67,'Season 11'!$AK$4:$CN$104,56,0),"0")</f>
        <v>0</v>
      </c>
      <c r="CO67" s="12" t="str">
        <f>IFERROR(VLOOKUP($A67,'Season 12'!$AK$4:$CN$104,55,0),"0")</f>
        <v>0</v>
      </c>
      <c r="CP67" s="12" t="str">
        <f>IFERROR(VLOOKUP($A67,'Season 12'!$AK$4:$CN$104,56,0),"0")</f>
        <v>0</v>
      </c>
      <c r="CQ67" s="12" t="str">
        <f>IFERROR(VLOOKUP($A67,'Season 13'!$AK$4:$CN$104,55,0),"0")</f>
        <v>0</v>
      </c>
      <c r="CR67" s="12" t="str">
        <f>IFERROR(VLOOKUP($A67,'Season 13'!$AK$4:$CN$104,56,0),"0")</f>
        <v>0</v>
      </c>
      <c r="CS67" s="12" t="str">
        <f>IFERROR(VLOOKUP($A67,'Season 14'!$AK$4:$CN$104,55,0),"0")</f>
        <v>0</v>
      </c>
      <c r="CT67" s="12" t="str">
        <f>IFERROR(VLOOKUP($A67,'Season 14'!$AK$4:$CN$104,56,0),"0")</f>
        <v>0</v>
      </c>
      <c r="CU67" s="12" t="str">
        <f>IFERROR(VLOOKUP($A67,'Season 15'!$AK$4:$CN$104,55,0),"0")</f>
        <v>0</v>
      </c>
      <c r="CV67" s="12" t="str">
        <f>IFERROR(VLOOKUP($A67,'Season 15'!$AK$4:$CN$104,56,0),"0")</f>
        <v>0</v>
      </c>
    </row>
    <row r="68" spans="1:100" x14ac:dyDescent="0.25">
      <c r="A68" s="2" t="s">
        <v>35</v>
      </c>
      <c r="B68" s="516" t="str">
        <f>IFERROR(VLOOKUP('Data Totals'!A68,'Season 1'!AJ$4:CH$104,2,FALSE),IFERROR(VLOOKUP('Data Totals'!A68,'Season 2'!AK$4:CI$104,2,FALSE),IFERROR(VLOOKUP('Data Totals'!A68,'Season 3'!AK$4:CI$104,2,FALSE),IFERROR(VLOOKUP('Data Totals'!A68,'Season 4'!AK$4:CI$104,2,FALSE),IFERROR(VLOOKUP('Data Totals'!A68,'Season 5'!AK$4:CI$104,2,FALSE),IFERROR(VLOOKUP('Data Totals'!A68,'Season 6'!AK$4:CI$104,2,FALSE),IFERROR(VLOOKUP('Data Totals'!A68,'Season 7'!AK$4:CI$104,2,FALSE),IFERROR(VLOOKUP('Data Totals'!A68,'Season 8'!AK$4:CI$104,2,FALSE),IFERROR(VLOOKUP('Data Totals'!A68,'Season 9'!AK$4:CI$104,2,FALSE),IFERROR(VLOOKUP('Data Totals'!A68,'Season 10'!AK$4:CI$104,2,FALSE),IFERROR(VLOOKUP('Data Totals'!A68,'Season 11'!AK$4:CI$104,2,FALSE),IFERROR(VLOOKUP('Data Totals'!A68,'Season 12'!AK$4:CI$104,2,FALSE),IFERROR(VLOOKUP('Data Totals'!A68,'Season 13'!AK$4:CI$104,2,FALSE),IFERROR(VLOOKUP('Data Totals'!A68,'Season 14'!AK$4:CI$104,2,FALSE),IFERROR(VLOOKUP('Data Totals'!A68,'Season 15'!AK$4:CI$104,2,FALSE),"N/A")))))))))))))))</f>
        <v>N/A</v>
      </c>
      <c r="C68" s="517" t="str">
        <f>IFERROR(VLOOKUP('Data Totals'!A68,'Season 1'!AJ$4:CH$104,3,FALSE),IFERROR(VLOOKUP('Data Totals'!A68,'Season 2'!AK$4:CI$104,3,FALSE),IFERROR(VLOOKUP('Data Totals'!A68,'Season 3'!AK$4:CI$104,3,FALSE),IFERROR(VLOOKUP('Data Totals'!A68,'Season 4'!AK$4:CI$104,3,FALSE),IFERROR(VLOOKUP('Data Totals'!A68,'Season 5'!AK$4:CI$104,3,FALSE),IFERROR(VLOOKUP('Data Totals'!A68,'Season 6'!AK$4:CI$104,3,FALSE),IFERROR(VLOOKUP('Data Totals'!A68,'Season 7'!AK$4:CI$104,3,FALSE),IFERROR(VLOOKUP('Data Totals'!A68,'Season 8'!AK$4:CI$104,3,FALSE),IFERROR(VLOOKUP('Data Totals'!A68,'Season 9'!AK$4:CI$104,3,FALSE),IFERROR(VLOOKUP('Data Totals'!A68,'Season 10'!AK$4:CI$104,3,FALSE),IFERROR(VLOOKUP('Data Totals'!A68,'Season 11'!AK$4:CI$104,3,FALSE),IFERROR(VLOOKUP('Data Totals'!A68,'Season 12'!AK$4:CI$104,3,FALSE),IFERROR(VLOOKUP('Data Totals'!A68,'Season 13'!AK$4:CI$104,3,FALSE),IFERROR(VLOOKUP('Data Totals'!A68,'Season 14'!AK$4:CI$104,3,FALSE),IFERROR(VLOOKUP('Data Totals'!A68,'Season 15'!AK$4:CI$104,3,FALSE),"N/A")))))))))))))))</f>
        <v>N/A</v>
      </c>
      <c r="D68" s="517" t="str">
        <f>IFERROR(VLOOKUP('Data Totals'!A68,'Season 15'!AK$4:CI$104,4,FALSE),IFERROR(VLOOKUP('Data Totals'!A68,'Season 14'!AK$4:CI$104,4,FALSE),IFERROR(VLOOKUP('Data Totals'!A68,'Season 13'!AK$4:CI$104,4,FALSE),IFERROR(VLOOKUP('Data Totals'!A68,'Season 12'!AK$4:CI$104,4,FALSE),IFERROR(VLOOKUP('Data Totals'!A68,'Season 11'!AK$4:CI$104,4,FALSE),IFERROR(VLOOKUP('Data Totals'!A68,'Season 10'!AK$4:CI$104,4,FALSE),IFERROR(VLOOKUP('Data Totals'!A68,'Season 9'!AK$4:CI$104,4,FALSE),IFERROR(VLOOKUP('Data Totals'!A68,'Season 8'!AK$4:CI$104,4,FALSE),IFERROR(VLOOKUP('Data Totals'!A68,'Season 7'!AK$4:CI$104,4,FALSE),IFERROR(VLOOKUP('Data Totals'!A68,'Season 6'!AK$4:CI$104,4,FALSE),IFERROR(VLOOKUP('Data Totals'!A68,'Season 5'!AK$4:CI$104,4,FALSE),IFERROR(VLOOKUP('Data Totals'!A68,'Season 4'!AK$4:CI$104,4,FALSE),IFERROR(VLOOKUP('Data Totals'!A68,'Season 3'!AK$4:CI$104,4,FALSE),IFERROR(VLOOKUP('Data Totals'!A68,'Season 2'!AK$4:CI$104,4,FALSE),IFERROR(VLOOKUP('Data Totals'!A68,'Season 1'!AJ$4:CH$104,4,FALSE),"N/A")))))))))))))))</f>
        <v>N/A</v>
      </c>
      <c r="E68" s="517" t="e">
        <f t="shared" ref="E68:E131" si="2">D68-C68</f>
        <v>#VALUE!</v>
      </c>
      <c r="F68" s="398">
        <f>SUM(IFERROR(VLOOKUP(A68,BI$3:BN$152,2,0),"0"),
IFERROR(VLOOKUP(A68,'Season 1'!AJ$4:CM$104,7,0),"0"),IFERROR(VLOOKUP(A68,'Season 2'!AK$4:CN$104,7,0),"0"),
IFERROR(VLOOKUP(A68,'Season 3'!AK$4:CN$104,7,0),"0"),IFERROR(VLOOKUP(A68,'Season 4'!AK$4:CN$104,7,0),"0"),
IFERROR(VLOOKUP(A68,'Season 5'!AK$4:CN$104,7,0),"0"),IFERROR(VLOOKUP(A68,'Season 6'!AK$4:CN$104,7,0),"0"),
IFERROR(VLOOKUP(A68,'Season 7'!AK$4:CN$104,7,0),"0"),IFERROR(VLOOKUP(A68,'Season 8'!AK$4:CN$104,7,0),"0"),
IFERROR(VLOOKUP(A68,'Season 9'!AK$4:CN$104,7,0),"0"),IFERROR(VLOOKUP(A68,'Season 10'!AK$4:CN$104,7,0),"0"),
IFERROR(VLOOKUP(A68,'Season 11'!AK$4:CN$104,7,0),"0"),IFERROR(VLOOKUP(A68,'Season 12'!AK$4:CN$104,7,0),"0"),
IFERROR(VLOOKUP(A68,'Season 13'!AK$4:CN$104,7,0),"0"),IFERROR(VLOOKUP(A68,'Season 14'!AK$4:CN$104,7,0),"0"),IFERROR(VLOOKUP(A68,'Season 15'!AK$4:CN$104,7,0),"0"),)</f>
        <v>0</v>
      </c>
      <c r="G68" s="398">
        <f>SUM(
IFERROR(VLOOKUP(A68,'Season 1'!AJ$4:CM$104,8,0),"0"),IFERROR(VLOOKUP(A68,'Season 2'!AK$4:CN$104,8,0),"0"),
IFERROR(VLOOKUP(A68,'Season 3'!AK$4:CN$104,8,0),"0"),IFERROR(VLOOKUP(A68,'Season 4'!AK$4:CN$104,8,0),"0"),
IFERROR(VLOOKUP(A68,'Season 5'!AK$4:CN$104,8,0),"0"),IFERROR(VLOOKUP(A68,'Season 6'!AK$4:CN$104,8,0),"0"),
IFERROR(VLOOKUP(A68,'Season 7'!AK$4:CN$104,8,0),"0"),IFERROR(VLOOKUP(A68,'Season 8'!AK$4:CN$104,8,0),"0"),
IFERROR(VLOOKUP(A68,'Season 9'!AK$4:CN$104,8,0),"0"),IFERROR(VLOOKUP(A68,'Season 10'!AK$4:CN$104,8,0),"0"),
IFERROR(VLOOKUP(A68,'Season 11'!AK$4:CN$104,8,0),"0"),IFERROR(VLOOKUP(A68,'Season 12'!AK$4:CN$104,8,0),"0"),
IFERROR(VLOOKUP(A68,'Season 13'!AK$4:CN$104,8,0),"0"),IFERROR(VLOOKUP(A68,'Season 14'!AK$4:CN$104,8,0),"0"),IFERROR(VLOOKUP(A68,'Season 15'!AK$4:CN$104,8,0),"0"),)</f>
        <v>0</v>
      </c>
      <c r="H68" s="329">
        <f>SUM(
IFERROR(VLOOKUP(A68,'Season 1'!AJ$4:CM$104,9,0),"0"),IFERROR(VLOOKUP(A68,'Season 2'!AK$4:CN$104,9,0),"0"),
IFERROR(VLOOKUP(A68,'Season 3'!AK$4:CN$104,9,0),"0"),IFERROR(VLOOKUP(A68,'Season 4'!AK$4:CN$104,9,0),"0"),
IFERROR(VLOOKUP(A68,'Season 5'!AK$4:CN$104,9,0),"0"),IFERROR(VLOOKUP(A68,'Season 6'!AK$4:CN$104,9,0),"0"),
IFERROR(VLOOKUP(A68,'Season 7'!AK$4:CN$104,9,0),"0"),IFERROR(VLOOKUP(A68,'Season 8'!AK$4:CN$104,9,0),"0"),
IFERROR(VLOOKUP(A68,'Season 9'!AK$4:CN$104,9,0),"0"),IFERROR(VLOOKUP(A68,'Season 10'!AK$4:CN$104,9,0),"0"),
IFERROR(VLOOKUP(A68,'Season 11'!AK$4:CN$104,9,0),"0"),IFERROR(VLOOKUP(A68,'Season 12'!AK$4:CN$104,9,0),"0"),
IFERROR(VLOOKUP(A68,'Season 13'!AK$4:CN$104,9,0),"0"),IFERROR(VLOOKUP(A68,'Season 14'!AK$4:CN$104,9,0),"0"),IFERROR(VLOOKUP(A68,'Season 15'!AK$4:CN$104,9,0),"0"),)</f>
        <v>0</v>
      </c>
      <c r="I68" s="518">
        <f>SUM(
IFERROR(VLOOKUP(A68,'Season 1'!AJ$4:CM$104,10,0),"0"),IFERROR(VLOOKUP(A68,'Season 2'!AK$4:CN$104,10,0),"0"),
IFERROR(VLOOKUP(A68,'Season 3'!AK$4:CN$104,10,0),"0"),IFERROR(VLOOKUP(A68,'Season 4'!AK$4:CN$104,10,0),"0"),
IFERROR(VLOOKUP(A68,'Season 5'!AK$4:CN$104,10,0),"0"),IFERROR(VLOOKUP(A68,'Season 6'!AK$4:CN$104,10,0),"0"),
IFERROR(VLOOKUP(A68,'Season 7'!AK$4:CN$104,10,0),"0"),IFERROR(VLOOKUP(A68,'Season 8'!AK$4:CN$104,10,0),"0"),
IFERROR(VLOOKUP(A68,'Season 9'!AK$4:CN$104,10,0),"0"),IFERROR(VLOOKUP(A68,'Season 10'!AK$4:CN$104,10,0),"0"),
IFERROR(VLOOKUP(A68,'Season 11'!AK$4:CN$104,10,0),"0"),IFERROR(VLOOKUP(A68,'Season 12'!AK$4:CN$104,10,0),"0"),
IFERROR(VLOOKUP(A68,'Season 13'!AK$4:CN$104,10,0),"0"),IFERROR(VLOOKUP(A68,'Season 14'!AK$4:CN$104,10,0),"0"),IFERROR(VLOOKUP(A68,'Season 15'!AK$4:CN$104,10,0),"0"),)</f>
        <v>0</v>
      </c>
      <c r="J68" s="21">
        <f>SUM(IFERROR(VLOOKUP(A68,BI$3:BN$152,3,0),"0"),
IFERROR(VLOOKUP(A68,'Season 1'!AJ$4:CM$104,11,0),"0"),IFERROR(VLOOKUP(A68,'Season 2'!AK$4:CN$104,11,0),"0"),
IFERROR(VLOOKUP(A68,'Season 3'!AK$4:CN$104,11,0),"0"),IFERROR(VLOOKUP(A68,'Season 4'!AK$4:CN$104,11,0),"0"),
IFERROR(VLOOKUP(A68,'Season 5'!AK$4:CN$104,11,0),"0"),IFERROR(VLOOKUP(A68,'Season 6'!AK$4:CN$104,11,0),"0"),
IFERROR(VLOOKUP(A68,'Season 7'!AK$4:CN$104,11,0),"0"),IFERROR(VLOOKUP(A68,'Season 8'!AK$4:CN$104,11,0),"0"),
IFERROR(VLOOKUP(A68,'Season 9'!AK$4:CN$104,11,0),"0"),IFERROR(VLOOKUP(A68,'Season 10'!AK$4:CN$104,11,0),"0"),
IFERROR(VLOOKUP(A68,'Season 11'!AK$4:CN$104,11,0),"0"),IFERROR(VLOOKUP(A68,'Season 12'!AK$4:CN$104,11,0),"0"),
IFERROR(VLOOKUP(A68,'Season 13'!AK$4:CN$104,11,0),"0"),IFERROR(VLOOKUP(A68,'Season 14'!AK$4:CN$104,11,0),"0"),IFERROR(VLOOKUP(A68,'Season 15'!AK$4:CN$104,11,0),"0"),)</f>
        <v>0</v>
      </c>
      <c r="K68" s="402">
        <f>SUM(IFERROR(VLOOKUP($A68,BI$3:BN$152,4,0),"0"),
IFERROR(VLOOKUP($A68,'Season 1'!AJ$4:CM$104,12,0),"0"),IFERROR(VLOOKUP($A68,'Season 2'!AK$4:CN$104,12,0),"0"),
IFERROR(VLOOKUP($A68,'Season 3'!AK$4:CN$104,12,0),"0"),IFERROR(VLOOKUP($A68,'Season 4'!AK$4:CN$104,12,0),"0"),
IFERROR(VLOOKUP($A68,'Season 5'!AK$4:CN$104,12,0),"0"),IFERROR(VLOOKUP($A68,'Season 6'!AK$4:CN$104,12,0),"0"),
IFERROR(VLOOKUP($A68,'Season 7'!AK$4:CN$104,12,0),"0"),IFERROR(VLOOKUP($A68,'Season 8'!AK$4:CN$104,12,0),"0"),
IFERROR(VLOOKUP($A68,'Season 9'!AK$4:CN$104,12,0),"0"),IFERROR(VLOOKUP($A68,'Season 10'!AK$4:CN$104,12,0),"0"),
IFERROR(VLOOKUP($A68,'Season 11'!AK$4:CN$104,12,0),"0"),IFERROR(VLOOKUP($A68,'Season 12'!AK$4:CN$104,12,0),"0"),
IFERROR(VLOOKUP($A68,'Season 13'!AK$4:CN$104,12,0),"0"),IFERROR(VLOOKUP($A68,'Season 14'!AK$4:CN$104,12,0),"0"),IFERROR(VLOOKUP(A68,'Season 15'!AK$4:CN$104,12,0),"0"),)</f>
        <v>0</v>
      </c>
      <c r="L68" s="403">
        <f>SUM(
IFERROR(VLOOKUP($A68,'Season 1'!AJ$4:CM$104,13,0),"0"),IFERROR(VLOOKUP($A68,'Season 2'!AK$4:CN$104,13,0),"0"),
IFERROR(VLOOKUP($A68,'Season 3'!AK$4:CN$104,13,0),"0"),IFERROR(VLOOKUP($A68,'Season 4'!AK$4:CN$104,13,0),"0"),
IFERROR(VLOOKUP($A68,'Season 5'!AK$4:CN$104,13,0),"0"),IFERROR(VLOOKUP($A68,'Season 6'!AK$4:CN$104,13,0),"0"),
IFERROR(VLOOKUP($A68,'Season 7'!AK$4:CN$104,13,0),"0"),IFERROR(VLOOKUP($A68,'Season 8'!AK$4:CN$104,13,0),"0"),
IFERROR(VLOOKUP($A68,'Season 9'!AK$4:CN$104,13,0),"0"),IFERROR(VLOOKUP($A68,'Season 10'!AK$4:CN$104,13,0),"0"),
IFERROR(VLOOKUP($A68,'Season 11'!AK$4:CN$104,13,0),"0"),IFERROR(VLOOKUP($A68,'Season 12'!AK$4:CN$104,13,0),"0"),
IFERROR(VLOOKUP($A68,'Season 13'!AK$4:CN$104,13,0),"0"),IFERROR(VLOOKUP($A68,'Season 14'!AK$4:CN$104,13,0),"0"),IFERROR(VLOOKUP(A68,'Season 15'!AK$4:CN$104,13,0),"0"),)</f>
        <v>0</v>
      </c>
      <c r="M68" s="398">
        <f>SUM(
IFERROR(VLOOKUP($A68,'Season 1'!AJ$4:CM$104,14,0),"0"),IFERROR(VLOOKUP($A68,'Season 2'!AK$4:CN$104,14,0),"0"),
IFERROR(VLOOKUP($A68,'Season 3'!AK$4:CN$104,14,0),"0"),IFERROR(VLOOKUP($A68,'Season 4'!AK$4:CN$104,14,0),"0"),
IFERROR(VLOOKUP($A68,'Season 5'!AK$4:CN$104,14,0),"0"),IFERROR(VLOOKUP($A68,'Season 6'!AK$4:CN$104,14,0),"0"),
IFERROR(VLOOKUP($A68,'Season 7'!AK$4:CN$104,14,0),"0"),IFERROR(VLOOKUP($A68,'Season 8'!AK$4:CN$104,14,0),"0"),
IFERROR(VLOOKUP($A68,'Season 9'!AK$4:CN$104,14,0),"0"),IFERROR(VLOOKUP($A68,'Season 10'!AK$4:CN$104,14,0),"0"),
IFERROR(VLOOKUP($A68,'Season 11'!AK$4:CN$104,14,0),"0"),IFERROR(VLOOKUP($A68,'Season 12'!AK$4:CN$104,14,0),"0"),
IFERROR(VLOOKUP($A68,'Season 13'!AK$4:CN$104,14,0),"0"),IFERROR(VLOOKUP($A68,'Season 14'!AK$4:CN$104,14,0),"0"),IFERROR(VLOOKUP(A68,'Season 15'!AK$4:CN$104,14,0),"0"),)</f>
        <v>0</v>
      </c>
      <c r="N68" s="518">
        <f>SUM(
IFERROR(VLOOKUP($A68,'Season 1'!AJ$4:CM$104,15,0),"0"),IFERROR(VLOOKUP($A68,'Season 2'!AK$4:CN$104,15,0),"0"),
IFERROR(VLOOKUP($A68,'Season 3'!AK$4:CN$104,15,0),"0"),IFERROR(VLOOKUP($A68,'Season 4'!AK$4:CN$104,15,0),"0"),
IFERROR(VLOOKUP($A68,'Season 5'!AK$4:CN$104,15,0),"0"),IFERROR(VLOOKUP($A68,'Season 6'!AK$4:CN$104,15,0),"0"),
IFERROR(VLOOKUP($A68,'Season 7'!AK$4:CN$104,15,0),"0"),IFERROR(VLOOKUP($A68,'Season 8'!AK$4:CN$104,15,0),"0"),
IFERROR(VLOOKUP($A68,'Season 9'!AK$4:CN$104,15,0),"0"),IFERROR(VLOOKUP($A68,'Season 10'!AK$4:CN$104,15,0),"0"),
IFERROR(VLOOKUP($A68,'Season 11'!AK$4:CN$104,15,0),"0"),IFERROR(VLOOKUP($A68,'Season 12'!AK$4:CN$104,15,0),"0"),
IFERROR(VLOOKUP($A68,'Season 13'!AK$4:CN$104,15,0),"0"),IFERROR(VLOOKUP($A68,'Season 14'!AK$4:CN$104,15,0),"0"),IFERROR(VLOOKUP(A68,'Season 15'!AK$4:CN$104,15,0),"0"),)</f>
        <v>0</v>
      </c>
      <c r="O68" s="21">
        <f>SUM(
IFERROR(VLOOKUP($A68,'Season 1'!AJ$4:CM$104,16,0),"0"),IFERROR(VLOOKUP($A68,'Season 2'!AK$4:CN$104,16,0),"0"),
IFERROR(VLOOKUP($A68,'Season 3'!AK$4:CN$104,16,0),"0"),IFERROR(VLOOKUP($A68,'Season 4'!AK$4:CN$104,16,0),"0"),
IFERROR(VLOOKUP($A68,'Season 5'!AK$4:CN$104,16,0),"0"),IFERROR(VLOOKUP($A68,'Season 6'!AK$4:CN$104,16,0),"0"),
IFERROR(VLOOKUP($A68,'Season 7'!AK$4:CN$104,16,0),"0"),IFERROR(VLOOKUP($A68,'Season 8'!AK$4:CN$104,16,0),"0"),
IFERROR(VLOOKUP($A68,'Season 9'!AK$4:CN$104,16,0),"0"),IFERROR(VLOOKUP($A68,'Season 10'!AK$4:CN$104,16,0),"0"),
IFERROR(VLOOKUP($A68,'Season 11'!AK$4:CN$104,16,0),"0"),IFERROR(VLOOKUP($A68,'Season 12'!AK$4:CN$104,16,0),"0"),
IFERROR(VLOOKUP($A68,'Season 13'!AK$4:CN$104,16,0),"0"),IFERROR(VLOOKUP($A68,'Season 14'!AK$4:CN$104,16,0),"0"),IFERROR(VLOOKUP(A68,'Season 15'!AK$4:CN$104,16,0),"0"),)</f>
        <v>0</v>
      </c>
      <c r="P68" s="402">
        <f>SUM(
IFERROR(VLOOKUP($A68,'Season 1'!AJ$4:CM$104,17,0),"0"),IFERROR(VLOOKUP($A68,'Season 2'!AK$4:CN$104,17,0),"0"),
IFERROR(VLOOKUP($A68,'Season 3'!AK$4:CN$104,17,0),"0"),IFERROR(VLOOKUP($A68,'Season 4'!AK$4:CN$104,17,0),"0"),
IFERROR(VLOOKUP($A68,'Season 5'!AK$4:CN$104,17,0),"0"),IFERROR(VLOOKUP($A68,'Season 6'!AK$4:CN$104,17,0),"0"),
IFERROR(VLOOKUP($A68,'Season 7'!AK$4:CN$104,17,0),"0"),IFERROR(VLOOKUP($A68,'Season 8'!AK$4:CN$104,17,0),"0"),
IFERROR(VLOOKUP($A68,'Season 9'!AK$4:CN$104,17,0),"0"),IFERROR(VLOOKUP($A68,'Season 10'!AK$4:CN$104,17,0),"0"),
IFERROR(VLOOKUP($A68,'Season 11'!AK$4:CN$104,17,0),"0"),IFERROR(VLOOKUP($A68,'Season 12'!AK$4:CN$104,17,0),"0"),
IFERROR(VLOOKUP($A68,'Season 13'!AK$4:CN$104,17,0),"0"),IFERROR(VLOOKUP($A68,'Season 14'!AK$4:CN$104,17,0),"0"),IFERROR(VLOOKUP(A68,'Season 15'!AK$4:CN$104,17,0),"0"),)</f>
        <v>0</v>
      </c>
      <c r="Q68" s="403">
        <f>SUM(
IFERROR(VLOOKUP($A68,'Season 1'!AJ$4:CM$104,18,0),"0"),IFERROR(VLOOKUP($A68,'Season 2'!AK$4:CN$104,18,0),"0"),
IFERROR(VLOOKUP($A68,'Season 3'!AK$4:CN$104,18,0),"0"),IFERROR(VLOOKUP($A68,'Season 4'!AK$4:CN$104,18,0),"0"),
IFERROR(VLOOKUP($A68,'Season 5'!AK$4:CN$104,18,0),"0"),IFERROR(VLOOKUP($A68,'Season 6'!AK$4:CN$104,18,0),"0"),
IFERROR(VLOOKUP($A68,'Season 7'!AK$4:CN$104,18,0),"0"),IFERROR(VLOOKUP($A68,'Season 8'!AK$4:CN$104,18,0),"0"),
IFERROR(VLOOKUP($A68,'Season 9'!AK$4:CN$104,18,0),"0"),IFERROR(VLOOKUP($A68,'Season 10'!AK$4:CN$104,18,0),"0"),
IFERROR(VLOOKUP($A68,'Season 11'!AK$4:CN$104,18,0),"0"),IFERROR(VLOOKUP($A68,'Season 12'!AK$4:CN$104,18,0),"0"),
IFERROR(VLOOKUP($A68,'Season 13'!AK$4:CN$104,18,0),"0"),IFERROR(VLOOKUP($A68,'Season 14'!AK$4:CN$104,18,0),"0"),IFERROR(VLOOKUP(A68,'Season 15'!AK$4:CN$104,18,0),"0"),)</f>
        <v>0</v>
      </c>
      <c r="R68" s="398">
        <f>SUM(
IFERROR(VLOOKUP($A68,'Season 1'!AJ$4:CM$104,19,0),"0"),IFERROR(VLOOKUP($A68,'Season 2'!AK$4:CN$104,19,0),"0"),
IFERROR(VLOOKUP($A68,'Season 3'!AK$4:CN$104,19,0),"0"),IFERROR(VLOOKUP($A68,'Season 4'!AK$4:CN$104,19,0),"0"),
IFERROR(VLOOKUP($A68,'Season 5'!AK$4:CN$104,19,0),"0"),IFERROR(VLOOKUP($A68,'Season 6'!AK$4:CN$104,19,0),"0"),
IFERROR(VLOOKUP($A68,'Season 7'!AK$4:CN$104,19,0),"0"),IFERROR(VLOOKUP($A68,'Season 8'!AK$4:CN$104,19,0),"0"),
IFERROR(VLOOKUP($A68,'Season 9'!AK$4:CN$104,19,0),"0"),IFERROR(VLOOKUP($A68,'Season 10'!AK$4:CN$104,19,0),"0"),
IFERROR(VLOOKUP($A68,'Season 11'!AK$4:CN$104,19,0),"0"),IFERROR(VLOOKUP($A68,'Season 12'!AK$4:CN$104,19,0),"0"),
IFERROR(VLOOKUP($A68,'Season 13'!AK$4:CN$104,19,0),"0"),IFERROR(VLOOKUP($A68,'Season 14'!AK$4:CN$104,19,0),"0"),IFERROR(VLOOKUP(A68,'Season 15'!AK$4:CN$104,19,0),"0"),)</f>
        <v>0</v>
      </c>
      <c r="S68" s="518">
        <f>SUM(
IFERROR(VLOOKUP($A68,'Season 1'!AJ$4:CM$104,20,0),"0"),IFERROR(VLOOKUP($A68,'Season 2'!AK$4:CN$104,20,0),"0"),
IFERROR(VLOOKUP($A68,'Season 3'!AK$4:CN$104,20,0),"0"),IFERROR(VLOOKUP($A68,'Season 4'!AK$4:CN$104,20,0),"0"),
IFERROR(VLOOKUP($A68,'Season 5'!AK$4:CN$104,20,0),"0"),IFERROR(VLOOKUP($A68,'Season 6'!AK$4:CN$104,20,0),"0"),
IFERROR(VLOOKUP($A68,'Season 7'!AK$4:CN$104,20,0),"0"),IFERROR(VLOOKUP($A68,'Season 8'!AK$4:CN$104,20,0),"0"),
IFERROR(VLOOKUP($A68,'Season 9'!AK$4:CN$104,20,0),"0"),IFERROR(VLOOKUP($A68,'Season 10'!AK$4:CN$104,20,0),"0"),
IFERROR(VLOOKUP($A68,'Season 11'!AK$4:CN$104,20,0),"0"),IFERROR(VLOOKUP($A68,'Season 12'!AK$4:CN$104,20,0),"0"),
IFERROR(VLOOKUP($A68,'Season 13'!AK$4:CN$104,20,0),"0"),IFERROR(VLOOKUP($A68,'Season 14'!AK$4:CN$104,20,0),"0"),IFERROR(VLOOKUP(A68,'Season 15'!AK$4:CN$104,20,0),"0"),)</f>
        <v>0</v>
      </c>
      <c r="T68" s="21">
        <f>SUM(
IFERROR(VLOOKUP($A68,'Season 1'!AJ$4:CM$104,21,0),"0"),IFERROR(VLOOKUP($A68,'Season 2'!AK$4:CN$104,21,0),"0"),
IFERROR(VLOOKUP($A68,'Season 3'!AK$4:CN$104,21,0),"0"),IFERROR(VLOOKUP($A68,'Season 4'!AK$4:CN$104,21,0),"0"),
IFERROR(VLOOKUP($A68,'Season 5'!AK$4:CN$104,21,0),"0"),IFERROR(VLOOKUP($A68,'Season 6'!AK$4:CN$104,21,0),"0"),
IFERROR(VLOOKUP($A68,'Season 7'!AK$4:CN$104,21,0),"0"),IFERROR(VLOOKUP($A68,'Season 8'!AK$4:CN$104,21,0),"0"),
IFERROR(VLOOKUP($A68,'Season 9'!AK$4:CN$104,21,0),"0"),IFERROR(VLOOKUP($A68,'Season 10'!AK$4:CN$104,21,0),"0"),
IFERROR(VLOOKUP($A68,'Season 11'!AK$4:CN$104,21,0),"0"),IFERROR(VLOOKUP($A68,'Season 12'!AK$4:CN$104,21,0),"0"),
IFERROR(VLOOKUP($A68,'Season 13'!AK$4:CN$104,21,0),"0"),IFERROR(VLOOKUP($A68,'Season 14'!AK$4:CN$104,21,0),"0"),IFERROR(VLOOKUP(A68,'Season 15'!AK$4:CN$104,21,0),"0"),)</f>
        <v>0</v>
      </c>
      <c r="U68" s="402">
        <f>SUM(
IFERROR(VLOOKUP($A68,'Season 1'!AJ$4:CM$104,22,0),"0"),IFERROR(VLOOKUP($A68,'Season 2'!AK$4:CN$104,22,0),"0"),
IFERROR(VLOOKUP($A68,'Season 3'!AK$4:CN$104,22,0),"0"),IFERROR(VLOOKUP($A68,'Season 4'!AK$4:CN$104,22,0),"0"),
IFERROR(VLOOKUP($A68,'Season 5'!AK$4:CN$104,22,0),"0"),IFERROR(VLOOKUP($A68,'Season 6'!AK$4:CN$104,22,0),"0"),
IFERROR(VLOOKUP($A68,'Season 7'!AK$4:CN$104,22,0),"0"),IFERROR(VLOOKUP($A68,'Season 8'!AK$4:CN$104,22,0),"0"),
IFERROR(VLOOKUP($A68,'Season 9'!AK$4:CN$104,22,0),"0"),IFERROR(VLOOKUP($A68,'Season 10'!AK$4:CN$104,22,0),"0"),
IFERROR(VLOOKUP($A68,'Season 11'!AK$4:CN$104,22,0),"0"),IFERROR(VLOOKUP($A68,'Season 12'!AK$4:CN$104,22,0),"0"),
IFERROR(VLOOKUP($A68,'Season 13'!AK$4:CN$104,22,0),"0"),IFERROR(VLOOKUP($A68,'Season 14'!AK$4:CN$104,22,0),"0"),IFERROR(VLOOKUP(A68,'Season 15'!AK$4:CN$104,22,0),"0"),)</f>
        <v>0</v>
      </c>
      <c r="V68" s="403">
        <f>SUM(
IFERROR(VLOOKUP($A68,'Season 1'!AJ$4:CM$104,23,0),"0"),IFERROR(VLOOKUP($A68,'Season 2'!AK$4:CN$104,23,0),"0"),
IFERROR(VLOOKUP($A68,'Season 3'!AK$4:CN$104,23,0),"0"),IFERROR(VLOOKUP($A68,'Season 4'!AK$4:CN$104,23,0),"0"),
IFERROR(VLOOKUP($A68,'Season 5'!AK$4:CN$104,23,0),"0"),IFERROR(VLOOKUP($A68,'Season 6'!AK$4:CN$104,23,0),"0"),
IFERROR(VLOOKUP($A68,'Season 7'!AK$4:CN$104,23,0),"0"),IFERROR(VLOOKUP($A68,'Season 8'!AK$4:CN$104,23,0),"0"),
IFERROR(VLOOKUP($A68,'Season 9'!AK$4:CN$104,23,0),"0"),IFERROR(VLOOKUP($A68,'Season 10'!AK$4:CN$104,23,0),"0"),
IFERROR(VLOOKUP($A68,'Season 11'!AK$4:CN$104,23,0),"0"),IFERROR(VLOOKUP($A68,'Season 12'!AK$4:CN$104,23,0),"0"),
IFERROR(VLOOKUP($A68,'Season 13'!AK$4:CN$104,23,0),"0"),IFERROR(VLOOKUP($A68,'Season 14'!AK$4:CN$104,23,0),"0"),IFERROR(VLOOKUP($A68,'Season 15'!AK$4:CN$104,23,0),"0"),)</f>
        <v>0</v>
      </c>
      <c r="W68" s="398">
        <f>SUM(
IFERROR(VLOOKUP($A68,'Season 1'!AJ$4:CM$104,24,0),"0"),IFERROR(VLOOKUP($A68,'Season 2'!AK$4:CN$104,24,0),"0"),
IFERROR(VLOOKUP($A68,'Season 3'!AK$4:CN$104,24,0),"0"),IFERROR(VLOOKUP($A68,'Season 4'!AK$4:CN$104,24,0),"0"),
IFERROR(VLOOKUP($A68,'Season 5'!AK$4:CN$104,24,0),"0"),IFERROR(VLOOKUP($A68,'Season 6'!AK$4:CN$104,24,0),"0"),
IFERROR(VLOOKUP($A68,'Season 7'!AK$4:CN$104,24,0),"0"),IFERROR(VLOOKUP($A68,'Season 8'!AK$4:CN$104,24,0),"0"),
IFERROR(VLOOKUP($A68,'Season 9'!AK$4:CN$104,24,0),"0"),IFERROR(VLOOKUP($A68,'Season 10'!AK$4:CN$104,24,0),"0"),
IFERROR(VLOOKUP($A68,'Season 11'!AK$4:CN$104,24,0),"0"),IFERROR(VLOOKUP($A68,'Season 12'!AK$4:CN$104,24,0),"0"),
IFERROR(VLOOKUP($A68,'Season 13'!AK$4:CN$104,24,0),"0"),IFERROR(VLOOKUP($A68,'Season 14'!AK$4:CN$104,24,0),"0"),IFERROR(VLOOKUP($A68,'Season 15'!AK$4:CN$104,24,0),"0"),)</f>
        <v>0</v>
      </c>
      <c r="X68" s="518">
        <f>SUM(
IFERROR(VLOOKUP($A68,'Season 1'!AJ$4:CM$104,25,0),"0"),IFERROR(VLOOKUP($A68,'Season 2'!AK$4:CN$104,25,0),"0"),
IFERROR(VLOOKUP($A68,'Season 3'!AK$4:CN$104,25,0),"0"),IFERROR(VLOOKUP($A68,'Season 4'!AK$4:CN$104,25,0),"0"),
IFERROR(VLOOKUP($A68,'Season 5'!AK$4:CN$104,25,0),"0"),IFERROR(VLOOKUP($A68,'Season 6'!AK$4:CN$104,25,0),"0"),
IFERROR(VLOOKUP($A68,'Season 7'!AK$4:CN$104,25,0),"0"),IFERROR(VLOOKUP($A68,'Season 8'!AK$4:CN$104,25,0),"0"),
IFERROR(VLOOKUP($A68,'Season 9'!AK$4:CN$104,25,0),"0"),IFERROR(VLOOKUP($A68,'Season 10'!AK$4:CN$104,25,0),"0"),
IFERROR(VLOOKUP($A68,'Season 11'!AK$4:CN$104,25,0),"0"),IFERROR(VLOOKUP($A68,'Season 12'!AK$4:CN$104,25,0),"0"),
IFERROR(VLOOKUP($A68,'Season 13'!AK$4:CN$104,25,0),"0"),IFERROR(VLOOKUP($A68,'Season 14'!AK$4:CN$104,25,0),"0"),IFERROR(VLOOKUP($A68,'Season 15'!AK$4:CN$104,25,0),"0"),)</f>
        <v>0</v>
      </c>
      <c r="Y68" s="21">
        <f>SUM(
IFERROR(VLOOKUP($A68,'Season 1'!AJ$4:CM$104,26,0),"0"),IFERROR(VLOOKUP($A68,'Season 2'!AK$4:CN$104,26,0),"0"),
IFERROR(VLOOKUP($A68,'Season 3'!AK$4:CN$104,26,0),"0"),IFERROR(VLOOKUP($A68,'Season 4'!AK$4:CN$104,26,0),"0"),
IFERROR(VLOOKUP($A68,'Season 5'!AK$4:CN$104,26,0),"0"),IFERROR(VLOOKUP($A68,'Season 6'!AK$4:CN$104,26,0),"0"),
IFERROR(VLOOKUP($A68,'Season 7'!AK$4:CN$104,26,0),"0"),IFERROR(VLOOKUP($A68,'Season 8'!AK$4:CN$104,26,0),"0"),
IFERROR(VLOOKUP($A68,'Season 9'!AK$4:CN$104,26,0),"0"),IFERROR(VLOOKUP($A68,'Season 10'!AK$4:CN$104,26,0),"0"),
IFERROR(VLOOKUP($A68,'Season 11'!AK$4:CN$104,26,0),"0"),IFERROR(VLOOKUP($A68,'Season 12'!AK$4:CN$104,26,0),"0"),
IFERROR(VLOOKUP($A68,'Season 13'!AK$4:CN$104,26,0),"0"),IFERROR(VLOOKUP($A68,'Season 14'!AK$4:CN$104,26,0),"0"),IFERROR(VLOOKUP($A68,'Season 15'!AK$4:CN$104,26,0),"0"),)</f>
        <v>0</v>
      </c>
      <c r="Z68" s="402">
        <f>SUM(
IFERROR(VLOOKUP($A68,'Season 1'!AJ$4:CM$104,27,0),"0"),IFERROR(VLOOKUP($A68,'Season 2'!AK$4:CN$104,27,0),"0"),
IFERROR(VLOOKUP($A68,'Season 3'!AK$4:CN$104,27,0),"0"),IFERROR(VLOOKUP($A68,'Season 4'!AK$4:CN$104,27,0),"0"),
IFERROR(VLOOKUP($A68,'Season 5'!AK$4:CN$104,27,0),"0"),IFERROR(VLOOKUP($A68,'Season 6'!AK$4:CN$104,27,0),"0"),
IFERROR(VLOOKUP($A68,'Season 7'!AK$4:CN$104,27,0),"0"),IFERROR(VLOOKUP($A68,'Season 8'!AK$4:CN$104,27,0),"0"),
IFERROR(VLOOKUP($A68,'Season 9'!AK$4:CN$104,27,0),"0"),IFERROR(VLOOKUP($A68,'Season 10'!AK$4:CN$104,27,0),"0"),
IFERROR(VLOOKUP($A68,'Season 11'!AK$4:CN$104,27,0),"0"),IFERROR(VLOOKUP($A68,'Season 12'!AK$4:CN$104,27,0),"0"),
IFERROR(VLOOKUP($A68,'Season 13'!AK$4:CN$104,27,0),"0"),IFERROR(VLOOKUP($A68,'Season 14'!AK$4:CN$104,27,0),"0"),IFERROR(VLOOKUP($A68,'Season 15'!AK$4:CN$104,27,0),"0"),)</f>
        <v>0</v>
      </c>
      <c r="AA68" s="403">
        <f>SUM(
IFERROR(VLOOKUP($A68,'Season 1'!AJ$4:CM$104,28,0),"0"),IFERROR(VLOOKUP($A68,'Season 2'!AK$4:CN$104,28,0),"0"),
IFERROR(VLOOKUP($A68,'Season 3'!AK$4:CN$104,28,0),"0"),IFERROR(VLOOKUP($A68,'Season 4'!AK$4:CN$104,28,0),"0"),
IFERROR(VLOOKUP($A68,'Season 5'!AK$4:CN$104,28,0),"0"),IFERROR(VLOOKUP($A68,'Season 6'!AK$4:CN$104,28,0),"0"),
IFERROR(VLOOKUP($A68,'Season 7'!AK$4:CN$104,28,0),"0"),IFERROR(VLOOKUP($A68,'Season 8'!AK$4:CN$104,28,0),"0"),
IFERROR(VLOOKUP($A68,'Season 9'!AK$4:CN$104,28,0),"0"),IFERROR(VLOOKUP($A68,'Season 10'!AK$4:CN$104,28,0),"0"),
IFERROR(VLOOKUP($A68,'Season 11'!AK$4:CN$104,28,0),"0"),IFERROR(VLOOKUP($A68,'Season 12'!AK$4:CN$104,28,0),"0"),
IFERROR(VLOOKUP($A68,'Season 13'!AK$4:CN$104,28,0),"0"),IFERROR(VLOOKUP($A68,'Season 14'!AK$4:CN$104,28,0),"0"),IFERROR(VLOOKUP($A68,'Season 15'!AK$4:CN$104,28,0),"0"),)</f>
        <v>0</v>
      </c>
      <c r="AB68" s="398">
        <f>SUM(
IFERROR(VLOOKUP($A68,'Season 1'!AJ$4:CM$104,29,0),"0"),IFERROR(VLOOKUP($A68,'Season 2'!AK$4:CN$104,29,0),"0"),
IFERROR(VLOOKUP($A68,'Season 3'!AK$4:CN$104,29,0),"0"),IFERROR(VLOOKUP($A68,'Season 4'!AK$4:CN$104,29,0),"0"),
IFERROR(VLOOKUP($A68,'Season 5'!AK$4:CN$104,29,0),"0"),IFERROR(VLOOKUP($A68,'Season 6'!AK$4:CN$104,29,0),"0"),
IFERROR(VLOOKUP($A68,'Season 7'!AK$4:CN$104,29,0),"0"),IFERROR(VLOOKUP($A68,'Season 8'!AK$4:CN$104,29,0),"0"),
IFERROR(VLOOKUP($A68,'Season 9'!AK$4:CN$104,29,0),"0"),IFERROR(VLOOKUP($A68,'Season 10'!AK$4:CN$104,29,0),"0"),
IFERROR(VLOOKUP($A68,'Season 11'!AK$4:CN$104,29,0),"0"),IFERROR(VLOOKUP($A68,'Season 12'!AK$4:CN$104,29,0),"0"),
IFERROR(VLOOKUP($A68,'Season 13'!AK$4:CN$104,29,0),"0"),IFERROR(VLOOKUP($A68,'Season 14'!AK$4:CN$104,29,0),"0"),IFERROR(VLOOKUP($A68,'Season 15'!AK$4:CN$104,29,0),"0"),)</f>
        <v>0</v>
      </c>
      <c r="AC68" s="518">
        <f>SUM(
IFERROR(VLOOKUP($A68,'Season 1'!AJ$4:CM$104,30,0),"0"),IFERROR(VLOOKUP($A68,'Season 2'!AK$4:CN$104,30,0),"0"),
IFERROR(VLOOKUP($A68,'Season 3'!AK$4:CN$104,30,0),"0"),IFERROR(VLOOKUP($A68,'Season 4'!AK$4:CN$104,30,0),"0"),
IFERROR(VLOOKUP($A68,'Season 5'!AK$4:CN$104,30,0),"0"),IFERROR(VLOOKUP($A68,'Season 6'!AK$4:CN$104,30,0),"0"),
IFERROR(VLOOKUP($A68,'Season 7'!AK$4:CN$104,30,0),"0"),IFERROR(VLOOKUP($A68,'Season 8'!AK$4:CN$104,30,0),"0"),
IFERROR(VLOOKUP($A68,'Season 9'!AK$4:CN$104,30,0),"0"),IFERROR(VLOOKUP($A68,'Season 10'!AK$4:CN$104,30,0),"0"),
IFERROR(VLOOKUP($A68,'Season 11'!AK$4:CN$104,30,0),"0"),IFERROR(VLOOKUP($A68,'Season 12'!AK$4:CN$104,30,0),"0"),
IFERROR(VLOOKUP($A68,'Season 13'!AK$4:CN$104,30,0),"0"),IFERROR(VLOOKUP($A68,'Season 14'!AK$4:CN$104,30,0),"0"),IFERROR(VLOOKUP($A68,'Season 15'!AK$4:CN$104,30,0),"0"),)</f>
        <v>0</v>
      </c>
      <c r="AD68" s="21">
        <f>SUM(
IFERROR(VLOOKUP($A68,'Season 1'!AJ$4:CM$104,31,0),"0"),IFERROR(VLOOKUP($A68,'Season 2'!AK$4:CN$104,31,0),"0"),
IFERROR(VLOOKUP($A68,'Season 3'!AK$4:CN$104,31,0),"0"),IFERROR(VLOOKUP($A68,'Season 4'!AK$4:CN$104,31,0),"0"),
IFERROR(VLOOKUP($A68,'Season 5'!AK$4:CN$104,31,0),"0"),IFERROR(VLOOKUP($A68,'Season 6'!AK$4:CN$104,31,0),"0"),
IFERROR(VLOOKUP($A68,'Season 7'!AK$4:CN$104,31,0),"0"),IFERROR(VLOOKUP($A68,'Season 8'!AK$4:CN$104,31,0),"0"),
IFERROR(VLOOKUP($A68,'Season 9'!AK$4:CN$104,31,0),"0"),IFERROR(VLOOKUP($A68,'Season 10'!AK$4:CN$104,31,0),"0"),
IFERROR(VLOOKUP($A68,'Season 11'!AK$4:CN$104,31,0),"0"),IFERROR(VLOOKUP($A68,'Season 12'!AK$4:CN$104,31,0),"0"),
IFERROR(VLOOKUP($A68,'Season 13'!AK$4:CN$104,31,0),"0"),IFERROR(VLOOKUP($A68,'Season 14'!AK$4:CN$104,31,0),"0"),IFERROR(VLOOKUP($A68,'Season 15'!AK$4:CN$104,31,0),"0"),)</f>
        <v>0</v>
      </c>
      <c r="AE68" s="402">
        <f>SUM(
IFERROR(VLOOKUP($A68,'Season 1'!AJ$4:CM$104,32,0),"0"),IFERROR(VLOOKUP($A68,'Season 2'!AK$4:CN$104,32,0),"0"),
IFERROR(VLOOKUP($A68,'Season 3'!AK$4:CN$104,32,0),"0"),IFERROR(VLOOKUP($A68,'Season 4'!AK$4:CN$104,32,0),"0"),
IFERROR(VLOOKUP($A68,'Season 5'!AK$4:CN$104,32,0),"0"),IFERROR(VLOOKUP($A68,'Season 6'!AK$4:CN$104,32,0),"0"),
IFERROR(VLOOKUP($A68,'Season 7'!AK$4:CN$104,32,0),"0"),IFERROR(VLOOKUP($A68,'Season 8'!AK$4:CN$104,32,0),"0"),
IFERROR(VLOOKUP($A68,'Season 9'!AK$4:CN$104,32,0),"0"),IFERROR(VLOOKUP($A68,'Season 10'!AK$4:CN$104,32,0),"0"),
IFERROR(VLOOKUP($A68,'Season 11'!AK$4:CN$104,32,0),"0"),IFERROR(VLOOKUP($A68,'Season 12'!AK$4:CN$104,32,0),"0"),
IFERROR(VLOOKUP($A68,'Season 13'!AK$4:CN$104,32,0),"0"),IFERROR(VLOOKUP($A68,'Season 14'!AK$4:CN$104,32,0),"0"),IFERROR(VLOOKUP($A68,'Season 15'!AK$4:CN$104,32,0),"0"),)</f>
        <v>0</v>
      </c>
      <c r="AF68" s="403">
        <f>SUM(IFERROR(VLOOKUP($A68,'Season 2'!AK$4:CN$104,33,0),"0"),
IFERROR(VLOOKUP($A68,'Season 3'!AK$4:CN$104,33,0),"0"),IFERROR(VLOOKUP($A68,'Season 4'!AK$4:CN$104,33,0),"0"),
IFERROR(VLOOKUP($A68,'Season 5'!AK$4:CN$104,33,0),"0"),IFERROR(VLOOKUP($A68,'Season 6'!AK$4:CN$104,33,0),"0"),
IFERROR(VLOOKUP($A68,'Season 7'!AK$4:CN$104,33,0),"0"),IFERROR(VLOOKUP($A68,'Season 8'!AK$4:CN$104,33,0),"0"),
IFERROR(VLOOKUP($A68,'Season 9'!AK$4:CN$104,33,0),"0"),IFERROR(VLOOKUP($A68,'Season 10'!AK$4:CN$104,33,0),"0"),
IFERROR(VLOOKUP($A68,'Season 11'!AK$4:CN$104,33,0),"0"),IFERROR(VLOOKUP($A68,'Season 12'!AK$4:CN$104,33,0),"0"),
IFERROR(VLOOKUP($A68,'Season 13'!AK$4:CN$104,33,0),"0"),IFERROR(VLOOKUP($A68,'Season 14'!AK$4:CN$104,33,0),"0"),IFERROR(VLOOKUP($A68,'Season 15'!AK$4:CN$104,33,0),"0"),)</f>
        <v>0</v>
      </c>
      <c r="AG68" s="398">
        <f>SUM(IFERROR(VLOOKUP($A68,'Season 2'!AK$4:CN$104,34,0),"0"),
IFERROR(VLOOKUP($A68,'Season 3'!AK$4:CN$104,34,0),"0"),IFERROR(VLOOKUP($A68,'Season 4'!AK$4:CN$104,34,0),"0"),
IFERROR(VLOOKUP($A68,'Season 5'!AK$4:CN$104,34,0),"0"),IFERROR(VLOOKUP($A68,'Season 6'!AK$4:CN$104,34,0),"0"),
IFERROR(VLOOKUP($A68,'Season 7'!AK$4:CN$104,34,0),"0"),IFERROR(VLOOKUP($A68,'Season 8'!AK$4:CN$104,34,0),"0"),
IFERROR(VLOOKUP($A68,'Season 9'!AK$4:CN$104,34,0),"0"),IFERROR(VLOOKUP($A68,'Season 10'!AK$4:CN$104,34,0),"0"),
IFERROR(VLOOKUP($A68,'Season 11'!AK$4:CN$104,34,0),"0"),IFERROR(VLOOKUP($A68,'Season 12'!AK$4:CN$104,34,0),"0"),
IFERROR(VLOOKUP($A68,'Season 13'!AK$4:CN$104,34,0),"0"),IFERROR(VLOOKUP($A68,'Season 14'!AK$4:CN$104,34,0),"0"),IFERROR(VLOOKUP($A68,'Season 15'!AK$4:CN$104,34,0),"0"),)</f>
        <v>0</v>
      </c>
      <c r="AH68" s="518">
        <f>SUM(IFERROR(VLOOKUP($A68,'Season 2'!AK$4:CN$104,35,0),"0"),
IFERROR(VLOOKUP($A68,'Season 3'!AK$4:CN$104,35,0),"0"),IFERROR(VLOOKUP($A68,'Season 4'!AK$4:CN$104,35,0),"0"),
IFERROR(VLOOKUP($A68,'Season 5'!AK$4:CN$104,35,0),"0"),IFERROR(VLOOKUP($A68,'Season 6'!AK$4:CN$104,35,0),"0"),
IFERROR(VLOOKUP($A68,'Season 7'!AK$4:CN$104,35,0),"0"),IFERROR(VLOOKUP($A68,'Season 8'!AK$4:CN$104,35,0),"0"),
IFERROR(VLOOKUP($A68,'Season 9'!AK$4:CN$104,35,0),"0"),IFERROR(VLOOKUP($A68,'Season 10'!AK$4:CN$104,35,0),"0"),
IFERROR(VLOOKUP($A68,'Season 11'!AK$4:CN$104,35,0),"0"),IFERROR(VLOOKUP($A68,'Season 12'!AK$4:CN$104,35,0),"0"),
IFERROR(VLOOKUP($A68,'Season 13'!AK$4:CN$104,35,0),"0"),IFERROR(VLOOKUP($A68,'Season 14'!AK$4:CN$104,35,0),"0"),IFERROR(VLOOKUP($A68,'Season 15'!AK$4:CN$104,35,0),"0"),)</f>
        <v>0</v>
      </c>
      <c r="AI68" s="21">
        <f>SUM(IFERROR(VLOOKUP($A68,'Season 2'!AK$4:CN$104,36,0),"0"),
IFERROR(VLOOKUP($A68,'Season 3'!AK$4:CN$104,36,0),"0"),IFERROR(VLOOKUP($A68,'Season 4'!AK$4:CN$104,36,0),"0"),
IFERROR(VLOOKUP($A68,'Season 5'!AK$4:CN$104,36,0),"0"),IFERROR(VLOOKUP($A68,'Season 6'!AK$4:CN$104,36,0),"0"),
IFERROR(VLOOKUP($A68,'Season 7'!AK$4:CN$104,36,0),"0"),IFERROR(VLOOKUP($A68,'Season 8'!AK$4:CN$104,36,0),"0"),
IFERROR(VLOOKUP($A68,'Season 9'!AK$4:CN$104,36,0),"0"),IFERROR(VLOOKUP($A68,'Season 10'!AK$4:CN$104,36,0),"0"),
IFERROR(VLOOKUP($A68,'Season 11'!AK$4:CN$104,36,0),"0"),IFERROR(VLOOKUP($A68,'Season 12'!AK$4:CN$104,36,0),"0"),
IFERROR(VLOOKUP($A68,'Season 13'!AK$4:CN$104,36,0),"0"),IFERROR(VLOOKUP($A68,'Season 14'!AK$4:CN$104,36,0),"0"),IFERROR(VLOOKUP($A68,'Season 15'!AK$4:CN$104,36,0),"0"),)</f>
        <v>0</v>
      </c>
      <c r="AJ68" s="402">
        <f>SUM(IFERROR(VLOOKUP($A68,'Season 2'!AK$4:CN$104,37,0),"0"),
IFERROR(VLOOKUP($A68,'Season 3'!AK$4:CN$104,37,0),"0"),IFERROR(VLOOKUP($A68,'Season 4'!AK$4:CN$104,37,0),"0"),
IFERROR(VLOOKUP($A68,'Season 5'!AK$4:CN$104,37,0),"0"),IFERROR(VLOOKUP($A68,'Season 6'!AK$4:CN$104,37,0),"0"),
IFERROR(VLOOKUP($A68,'Season 7'!AK$4:CN$104,37,0),"0"),IFERROR(VLOOKUP($A68,'Season 8'!AK$4:CN$104,37,0),"0"),
IFERROR(VLOOKUP($A68,'Season 9'!AK$4:CN$104,37,0),"0"),IFERROR(VLOOKUP($A68,'Season 10'!AK$4:CN$104,37,0),"0"),
IFERROR(VLOOKUP($A68,'Season 11'!AK$4:CN$104,37,0),"0"),IFERROR(VLOOKUP($A68,'Season 12'!AK$4:CN$104,37,0),"0"),
IFERROR(VLOOKUP($A68,'Season 13'!AK$4:CN$104,37,0),"0"),IFERROR(VLOOKUP($A68,'Season 14'!AK$4:CN$104,37,0),"0"),IFERROR(VLOOKUP($A68,'Season 15'!AK$4:CN$104,37,0),"0"),)</f>
        <v>0</v>
      </c>
      <c r="AK68" s="403">
        <f>SUM(IFERROR(VLOOKUP($A68,'Season 1'!AJ$4:CM$104,33,0),"0"),IFERROR(VLOOKUP($A68,'Season 2'!AK$4:CN$104,38,0),"0"),
IFERROR(VLOOKUP($A68,'Season 3'!AK$4:CN$104,38,0),"0"),IFERROR(VLOOKUP($A68,'Season 4'!AK$4:CN$104,38,0),"0"),
IFERROR(VLOOKUP($A68,'Season 5'!AK$4:CN$104,38,0),"0"),IFERROR(VLOOKUP($A68,'Season 6'!AK$4:CN$104,38,0),"0"),
IFERROR(VLOOKUP($A68,'Season 7'!AK$4:CN$104,38,0),"0"),IFERROR(VLOOKUP($A68,'Season 8'!AK$4:CN$104,38,0),"0"),
IFERROR(VLOOKUP($A68,'Season 9'!AK$4:CN$104,38,0),"0"),IFERROR(VLOOKUP($A68,'Season 10'!AK$4:CN$104,38,0),"0"),
IFERROR(VLOOKUP($A68,'Season 11'!AK$4:CN$104,38,0),"0"),IFERROR(VLOOKUP($A68,'Season 12'!AK$4:CN$104,38,0),"0"),
IFERROR(VLOOKUP($A68,'Season 13'!AK$4:CN$104,38,0),"0"),IFERROR(VLOOKUP($A68,'Season 14'!AK$4:CN$104,38,0),"0"),IFERROR(VLOOKUP($A68,'Season 15'!AK$4:CN$104,38,0),"0"),)</f>
        <v>0</v>
      </c>
      <c r="AL68" s="398">
        <f>SUM(IFERROR(VLOOKUP($A68,'Season 1'!AJ$4:CM$104,34,0),"0"),IFERROR(VLOOKUP($A68,'Season 2'!AK$4:CN$104,39,0),"0"),
IFERROR(VLOOKUP($A68,'Season 3'!AK$4:CN$104,39,0),"0"),IFERROR(VLOOKUP($A68,'Season 4'!AK$4:CN$104,39,0),"0"),
IFERROR(VLOOKUP($A68,'Season 5'!AK$4:CN$104,39,0),"0"),IFERROR(VLOOKUP($A68,'Season 6'!AK$4:CN$104,39,0),"0"),
IFERROR(VLOOKUP($A68,'Season 7'!AK$4:CN$104,39,0),"0"),IFERROR(VLOOKUP($A68,'Season 8'!AK$4:CN$104,39,0),"0"),
IFERROR(VLOOKUP($A68,'Season 9'!AK$4:CN$104,39,0),"0"),IFERROR(VLOOKUP($A68,'Season 10'!AK$4:CN$104,39,0),"0"),
IFERROR(VLOOKUP($A68,'Season 11'!AK$4:CN$104,39,0),"0"),IFERROR(VLOOKUP($A68,'Season 12'!AK$4:CN$104,39,0),"0"),
IFERROR(VLOOKUP($A68,'Season 13'!AK$4:CN$104,39,0),"0"),IFERROR(VLOOKUP($A68,'Season 14'!AK$4:CN$104,39,0),"0"),IFERROR(VLOOKUP($A68,'Season 15'!AK$4:CN$104,39,0),"0"),)</f>
        <v>0</v>
      </c>
      <c r="AM68" s="518">
        <f>SUM(IFERROR(VLOOKUP($A68,'Season 1'!AJ$4:CM$104,35,0),"0"),IFERROR(VLOOKUP($A68,'Season 2'!AK$4:CN$104,40,0),"0"),
IFERROR(VLOOKUP($A68,'Season 3'!AK$4:CN$104,40,0),"0"),IFERROR(VLOOKUP($A68,'Season 4'!AK$4:CN$104,40,0),"0"),
IFERROR(VLOOKUP($A68,'Season 5'!AK$4:CN$104,40,0),"0"),IFERROR(VLOOKUP($A68,'Season 6'!AK$4:CN$104,40,0),"0"),
IFERROR(VLOOKUP($A68,'Season 7'!AK$4:CN$104,40,0),"0"),IFERROR(VLOOKUP($A68,'Season 8'!AK$4:CN$104,40,0),"0"),
IFERROR(VLOOKUP($A68,'Season 9'!AK$4:CN$104,40,0),"0"),IFERROR(VLOOKUP($A68,'Season 10'!AK$4:CN$104,40,0),"0"),
IFERROR(VLOOKUP($A68,'Season 11'!AK$4:CN$104,40,0),"0"),IFERROR(VLOOKUP($A68,'Season 12'!AK$4:CN$104,40,0),"0"),
IFERROR(VLOOKUP($A68,'Season 13'!AK$4:CN$104,40,0),"0"),IFERROR(VLOOKUP($A68,'Season 14'!AK$4:CN$104,40,0),"0"),IFERROR(VLOOKUP($A68,'Season 15'!AK$4:CN$104,40,0),"0"),)</f>
        <v>0</v>
      </c>
      <c r="AN68" s="21">
        <f>SUM(IFERROR(VLOOKUP($A68,'Season 1'!AJ$4:CM$104,36,0),"0"),IFERROR(VLOOKUP($A68,'Season 2'!AK$4:CN$104,41,0),"0"),
IFERROR(VLOOKUP($A68,'Season 3'!AK$4:CN$104,41,0),"0"),IFERROR(VLOOKUP($A68,'Season 4'!AK$4:CN$104,41,0),"0"),
IFERROR(VLOOKUP($A68,'Season 5'!AK$4:CN$104,41,0),"0"),IFERROR(VLOOKUP($A68,'Season 6'!AK$4:CN$104,41,0),"0"),
IFERROR(VLOOKUP($A68,'Season 7'!AK$4:CN$104,41,0),"0"),IFERROR(VLOOKUP($A68,'Season 8'!AK$4:CN$104,41,0),"0"),
IFERROR(VLOOKUP($A68,'Season 9'!AK$4:CN$104,41,0),"0"),IFERROR(VLOOKUP($A68,'Season 10'!AK$4:CN$104,41,0),"0"),
IFERROR(VLOOKUP($A68,'Season 11'!AK$4:CN$104,41,0),"0"),IFERROR(VLOOKUP($A68,'Season 12'!AK$4:CN$104,41,0),"0"),
IFERROR(VLOOKUP($A68,'Season 13'!AK$4:CN$104,41,0),"0"),IFERROR(VLOOKUP($A68,'Season 14'!AK$4:CN$104,41,0),"0"),IFERROR(VLOOKUP($A68,'Season 15'!AK$4:CN$104,41,0),"0"),)</f>
        <v>0</v>
      </c>
      <c r="AO68" s="402">
        <f>SUM(IFERROR(VLOOKUP($A68,'Season 1'!AJ$4:CM$104,37,0),"0"),IFERROR(VLOOKUP($A68,'Season 2'!AK$4:CN$104,42,0),"0"),
IFERROR(VLOOKUP($A68,'Season 3'!AK$4:CN$104,42,0),"0"),IFERROR(VLOOKUP($A68,'Season 4'!AK$4:CN$104,42,0),"0"),
IFERROR(VLOOKUP($A68,'Season 5'!AK$4:CN$104,42,0),"0"),IFERROR(VLOOKUP($A68,'Season 6'!AK$4:CN$104,42,0),"0"),
IFERROR(VLOOKUP($A68,'Season 7'!AK$4:CN$104,42,0),"0"),IFERROR(VLOOKUP($A68,'Season 8'!AK$4:CN$104,42,0),"0"),
IFERROR(VLOOKUP($A68,'Season 9'!AK$4:CN$104,42,0),"0"),IFERROR(VLOOKUP($A68,'Season 10'!AK$4:CN$104,42,0),"0"),
IFERROR(VLOOKUP($A68,'Season 11'!AK$4:CN$104,42,0),"0"),IFERROR(VLOOKUP($A68,'Season 12'!AK$4:CN$104,42,0),"0"),
IFERROR(VLOOKUP($A68,'Season 13'!AK$4:CN$104,42,0),"0"),IFERROR(VLOOKUP($A68,'Season 14'!AK$4:CN$104,42,0),"0"),IFERROR(VLOOKUP($A68,'Season 15'!AK$4:CN$104,42,0),"0"),)</f>
        <v>0</v>
      </c>
      <c r="AP68" s="403">
        <f>SUM(IFERROR(VLOOKUP($A68,'Season 1'!AJ$4:CM$104,43,0),"0"),IFERROR(VLOOKUP($A68,'Season 2'!AK$4:CN$104,43,0),"0"),
IFERROR(VLOOKUP($A68,'Season 3'!AK$4:CN$104,43,0),"0"),IFERROR(VLOOKUP($A68,'Season 4'!AK$4:CN$104,43,0),"0"),
IFERROR(VLOOKUP($A68,'Season 5'!AK$4:CN$104,43,0),"0"),IFERROR(VLOOKUP($A68,'Season 6'!AK$4:CN$104,43,0),"0"),
IFERROR(VLOOKUP($A68,'Season 7'!AK$4:CN$104,43,0),"0"),IFERROR(VLOOKUP($A68,'Season 8'!AK$4:CN$104,43,0),"0"),
IFERROR(VLOOKUP($A68,'Season 9'!AK$4:CN$104,43,0),"0"),IFERROR(VLOOKUP($A68,'Season 10'!AK$4:CN$104,43,0),"0"),
IFERROR(VLOOKUP($A68,'Season 11'!AK$4:CN$104,43,0),"0"),IFERROR(VLOOKUP($A68,'Season 12'!AK$4:CN$104,43,0),"0"),
IFERROR(VLOOKUP($A68,'Season 13'!AK$4:CN$104,43,0),"0"),IFERROR(VLOOKUP($A68,'Season 14'!AK$4:CN$104,43,0),"0"),IFERROR(VLOOKUP($A68,'Season 15'!AK$4:CN$104,43,0),"0"),)</f>
        <v>0</v>
      </c>
      <c r="AQ68" s="398">
        <f>SUM(IFERROR(VLOOKUP($A68,'Season 1'!AJ$4:CM$104,44,0),"0"),IFERROR(VLOOKUP($A68,'Season 2'!AK$4:CN$104,44,0),"0"),
IFERROR(VLOOKUP($A68,'Season 3'!AK$4:CN$104,44,0),"0"),IFERROR(VLOOKUP($A68,'Season 4'!AK$4:CN$104,44,0),"0"),
IFERROR(VLOOKUP($A68,'Season 5'!AK$4:CN$104,44,0),"0"),IFERROR(VLOOKUP($A68,'Season 6'!AK$4:CN$104,44,0),"0"),
IFERROR(VLOOKUP($A68,'Season 7'!AK$4:CN$104,44,0),"0"),IFERROR(VLOOKUP($A68,'Season 8'!AK$4:CN$104,44,0),"0"),
IFERROR(VLOOKUP($A68,'Season 9'!AK$4:CN$104,44,0),"0"),IFERROR(VLOOKUP($A68,'Season 10'!AK$4:CN$104,44,0),"0"),
IFERROR(VLOOKUP($A68,'Season 11'!AK$4:CN$104,44,0),"0"),IFERROR(VLOOKUP($A68,'Season 12'!AK$4:CN$104,44,0),"0"),
IFERROR(VLOOKUP($A68,'Season 13'!AK$4:CN$104,44,0),"0"),IFERROR(VLOOKUP($A68,'Season 14'!AK$4:CN$104,44,0),"0"),IFERROR(VLOOKUP($A68,'Season 15'!AK$4:CN$104,44,0),"0"),)</f>
        <v>0</v>
      </c>
      <c r="AR68" s="518">
        <f>SUM(IFERROR(VLOOKUP($A68,'Season 1'!AJ$4:CM$104,45,0),"0"),IFERROR(VLOOKUP($A68,'Season 2'!AK$4:CN$104,45,0),"0"),
IFERROR(VLOOKUP($A68,'Season 3'!AK$4:CN$104,45,0),"0"),IFERROR(VLOOKUP($A68,'Season 4'!AK$4:CN$104,45,0),"0"),
IFERROR(VLOOKUP($A68,'Season 5'!AK$4:CN$104,45,0),"0"),IFERROR(VLOOKUP($A68,'Season 6'!AK$4:CN$104,45,0),"0"),
IFERROR(VLOOKUP($A68,'Season 7'!AK$4:CN$104,45,0),"0"),IFERROR(VLOOKUP($A68,'Season 8'!AK$4:CN$104,45,0),"0"),
IFERROR(VLOOKUP($A68,'Season 9'!AK$4:CN$104,45,0),"0"),IFERROR(VLOOKUP($A68,'Season 10'!AK$4:CN$104,45,0),"0"),
IFERROR(VLOOKUP($A68,'Season 11'!AK$4:CN$104,45,0),"0"),IFERROR(VLOOKUP($A68,'Season 12'!AK$4:CN$104,45,0),"0"),
IFERROR(VLOOKUP($A68,'Season 13'!AK$4:CN$104,45,0),"0"),IFERROR(VLOOKUP($A68,'Season 14'!AK$4:CN$104,45,0),"0"),IFERROR(VLOOKUP($A68,'Season 15'!AK$4:CN$104,45,0),"0"),)</f>
        <v>0</v>
      </c>
      <c r="AS68" s="21">
        <f>SUM(IFERROR(VLOOKUP($A68,'Season 1'!AJ$4:CM$104,46,0),"0"),IFERROR(VLOOKUP($A68,'Season 2'!AK$4:CN$104,46,0),"0"),
IFERROR(VLOOKUP($A68,'Season 3'!AK$4:CN$104,46,0),"0"),IFERROR(VLOOKUP($A68,'Season 4'!AK$4:CN$104,46,0),"0"),
IFERROR(VLOOKUP($A68,'Season 5'!AK$4:CN$104,46,0),"0"),IFERROR(VLOOKUP($A68,'Season 6'!AK$4:CN$104,46,0),"0"),
IFERROR(VLOOKUP($A68,'Season 7'!AK$4:CN$104,46,0),"0"),IFERROR(VLOOKUP($A68,'Season 8'!AK$4:CN$104,46,0),"0"),
IFERROR(VLOOKUP($A68,'Season 9'!AK$4:CN$104,46,0),"0"),IFERROR(VLOOKUP($A68,'Season 10'!AK$4:CN$104,46,0),"0"),
IFERROR(VLOOKUP($A68,'Season 11'!AK$4:CN$104,46,0),"0"),IFERROR(VLOOKUP($A68,'Season 12'!AK$4:CN$104,46,0),"0"),
IFERROR(VLOOKUP($A68,'Season 13'!AK$4:CN$104,46,0),"0"),IFERROR(VLOOKUP($A68,'Season 14'!AK$4:CN$104,46,0),"0"),IFERROR(VLOOKUP($A68,'Season 15'!AK$4:CN$104,46,0),"0"),)</f>
        <v>0</v>
      </c>
      <c r="AT68" s="402">
        <f>SUM(IFERROR(VLOOKUP($A68,'Season 1'!AJ$4:CM$104,47,0),"0"),IFERROR(VLOOKUP($A68,'Season 2'!AK$4:CN$104,47,0),"0"),
IFERROR(VLOOKUP($A68,'Season 3'!AK$4:CN$104,47,0),"0"),IFERROR(VLOOKUP($A68,'Season 4'!AK$4:CN$104,47,0),"0"),
IFERROR(VLOOKUP($A68,'Season 5'!AK$4:CN$104,47,0),"0"),IFERROR(VLOOKUP($A68,'Season 6'!AK$4:CN$104,47,0),"0"),
IFERROR(VLOOKUP($A68,'Season 7'!AK$4:CN$104,47,0),"0"),IFERROR(VLOOKUP($A68,'Season 8'!AK$4:CN$104,47,0),"0"),
IFERROR(VLOOKUP($A68,'Season 9'!AK$4:CN$104,47,0),"0"),IFERROR(VLOOKUP($A68,'Season 10'!AK$4:CN$104,47,0),"0"),
IFERROR(VLOOKUP($A68,'Season 11'!AK$4:CN$104,47,0),"0"),IFERROR(VLOOKUP($A68,'Season 12'!AK$4:CN$104,47,0),"0"),
IFERROR(VLOOKUP($A68,'Season 13'!AK$4:CN$104,47,0),"0"),IFERROR(VLOOKUP($A68,'Season 14'!AK$4:CN$104,47,0),"0"),IFERROR(VLOOKUP($A68,'Season 15'!AK$4:CN$104,47,0),"0"),)</f>
        <v>0</v>
      </c>
      <c r="AU68" s="403">
        <f>SUM(IFERROR(VLOOKUP($A68,'Season 3'!AK$4:CN$104,48,0),"0"),IFERROR(VLOOKUP($A68,'Season 4'!AK$4:CN$104,48,0),"0"),
IFERROR(VLOOKUP($A68,'Season 5'!AK$4:CN$104,48,0),"0"),IFERROR(VLOOKUP($A68,'Season 6'!AK$4:CN$104,48,0),"0"),
IFERROR(VLOOKUP($A68,'Season 7'!AK$4:CN$104,48,0),"0"),IFERROR(VLOOKUP($A68,'Season 8'!AK$4:CN$104,48,0),"0"),
IFERROR(VLOOKUP($A68,'Season 9'!AK$4:CN$104,48,0),"0"),IFERROR(VLOOKUP($A68,'Season 10'!AK$4:CN$104,48,0),"0"),
IFERROR(VLOOKUP($A68,'Season 11'!AK$4:CN$104,48,0),"0"),IFERROR(VLOOKUP($A68,'Season 12'!AK$4:CN$104,48,0),"0"),
IFERROR(VLOOKUP($A68,'Season 13'!AK$4:CN$104,48,0),"0"),IFERROR(VLOOKUP($A68,'Season 14'!AK$4:CN$104,48,0),"0"),IFERROR(VLOOKUP($A68,'Season 15'!AK$4:CN$104,48,0),"0"),)</f>
        <v>0</v>
      </c>
      <c r="AV68" s="398">
        <f>SUM(IFERROR(VLOOKUP($A68,'Season 3'!AK$4:CN$104,49,0),"0"),IFERROR(VLOOKUP($A68,'Season 4'!AK$4:CN$104,49,0),"0"),
IFERROR(VLOOKUP($A68,'Season 5'!AK$4:CN$104,49,0),"0"),IFERROR(VLOOKUP($A68,'Season 6'!AK$4:CN$104,49,0),"0"),
IFERROR(VLOOKUP($A68,'Season 7'!AK$4:CN$104,49,0),"0"),IFERROR(VLOOKUP($A68,'Season 8'!AK$4:CN$104,49,0),"0"),
IFERROR(VLOOKUP($A68,'Season 9'!AK$4:CN$104,49,0),"0"),IFERROR(VLOOKUP($A68,'Season 10'!AK$4:CN$104,49,0),"0"),
IFERROR(VLOOKUP($A68,'Season 11'!AK$4:CN$104,49,0),"0"),IFERROR(VLOOKUP($A68,'Season 12'!AK$4:CN$104,49,0),"0"),
IFERROR(VLOOKUP($A68,'Season 13'!AK$4:CN$104,49,0),"0"),IFERROR(VLOOKUP($A68,'Season 14'!AK$4:CN$104,49,0),"0"),IFERROR(VLOOKUP($A68,'Season 15'!AK$4:CN$104,49,0),"0"),)</f>
        <v>0</v>
      </c>
      <c r="AW68" s="518">
        <f>SUM(IFERROR(VLOOKUP($A68,'Season 3'!AK$4:CN$104,50,0),"0"),IFERROR(VLOOKUP($A68,'Season 4'!AK$4:CN$104,50,0),"0"),
IFERROR(VLOOKUP($A68,'Season 5'!AK$4:CN$104,50,0),"0"),IFERROR(VLOOKUP($A68,'Season 6'!AK$4:CN$104,50,0),"0"),
IFERROR(VLOOKUP($A68,'Season 7'!AK$4:CN$104,50,0),"0"),IFERROR(VLOOKUP($A68,'Season 8'!AK$4:CN$104,50,0),"0"),
IFERROR(VLOOKUP($A68,'Season 9'!AK$4:CN$104,50,0),"0"),IFERROR(VLOOKUP($A68,'Season 10'!AK$4:CN$104,50,0),"0"),
IFERROR(VLOOKUP($A68,'Season 11'!AK$4:CN$104,50,0),"0"),IFERROR(VLOOKUP($A68,'Season 12'!AK$4:CN$104,50,0),"0"),
IFERROR(VLOOKUP($A68,'Season 13'!AK$4:CN$104,50,0),"0"),IFERROR(VLOOKUP($A68,'Season 14'!AK$4:CN$104,50,0),"0"),IFERROR(VLOOKUP($A68,'Season 15'!AK$4:CN$104,50,0),"0"),)</f>
        <v>0</v>
      </c>
      <c r="AX68" s="21">
        <f>SUM(IFERROR(VLOOKUP($A68,'Season 3'!AK$4:CN$104,51,0),"0"),IFERROR(VLOOKUP($A68,'Season 4'!AK$4:CN$104,51,0),"0"),
IFERROR(VLOOKUP($A68,'Season 5'!AK$4:CN$104,51,0),"0"),IFERROR(VLOOKUP($A68,'Season 6'!AK$4:CN$104,51,0),"0"),
IFERROR(VLOOKUP($A68,'Season 7'!AK$4:CN$104,51,0),"0"),IFERROR(VLOOKUP($A68,'Season 8'!AK$4:CN$104,51,0),"0"),
IFERROR(VLOOKUP($A68,'Season 9'!AK$4:CN$104,51,0),"0"),IFERROR(VLOOKUP($A68,'Season 10'!AK$4:CN$104,51,0),"0"),
IFERROR(VLOOKUP($A68,'Season 11'!AK$4:CN$104,51,0),"0"),IFERROR(VLOOKUP($A68,'Season 12'!AK$4:CN$104,51,0),"0"),
IFERROR(VLOOKUP($A68,'Season 13'!AK$4:CN$104,51,0),"0"),IFERROR(VLOOKUP($A68,'Season 14'!AK$4:CN$104,51,0),"0"),IFERROR(VLOOKUP($A68,'Season 15'!AK$4:CN$104,51,0),"0"),)</f>
        <v>0</v>
      </c>
      <c r="AY68" s="402">
        <f>SUM(IFERROR(VLOOKUP($A68,'Season 3'!AK$4:CN$104,52,0),"0"),IFERROR(VLOOKUP($A68,'Season 4'!AK$4:CN$104,52,0),"0"),
IFERROR(VLOOKUP($A68,'Season 5'!AK$4:CN$104,52,0),"0"),IFERROR(VLOOKUP($A68,'Season 6'!AK$4:CN$104,52,0),"0"),
IFERROR(VLOOKUP($A68,'Season 7'!AK$4:CN$104,52,0),"0"),IFERROR(VLOOKUP($A68,'Season 8'!AK$4:CN$104,52,0),"0"),
IFERROR(VLOOKUP($A68,'Season 9'!AK$4:CN$104,52,0),"0"),IFERROR(VLOOKUP($A68,'Season 10'!AK$4:CN$104,52,0),"0"),
IFERROR(VLOOKUP($A68,'Season 11'!AK$4:CN$104,52,0),"0"),IFERROR(VLOOKUP($A68,'Season 12'!AK$4:CN$104,52,0),"0"),
IFERROR(VLOOKUP($A68,'Season 13'!AK$4:CN$104,52,0),"0"),IFERROR(VLOOKUP($A68,'Season 14'!AK$4:CN$104,52,0),"0"),IFERROR(VLOOKUP($A68,'Season 15'!AK$4:CN$104,52,0),"0"),)</f>
        <v>0</v>
      </c>
      <c r="AZ68" s="403">
        <f>SUM(IFERROR(VLOOKUP($A68,'Season 1'!AJ$4:CM$104,38,0),"0"),IFERROR(VLOOKUP($A68,'Season 2'!AK$4:CN$104,48,0),"0"),)</f>
        <v>0</v>
      </c>
      <c r="BA68" s="398">
        <f>SUM(IFERROR(VLOOKUP($A68,'Season 1'!AJ$4:CM$104,39,0),"0"),IFERROR(VLOOKUP($A68,'Season 2'!AK$4:CN$104,49,0),"0"),)</f>
        <v>0</v>
      </c>
      <c r="BB68" s="518">
        <f>SUM(IFERROR(VLOOKUP($A68,'Season 1'!AJ$4:CM$104,40,0),"0"),IFERROR(VLOOKUP($A68,'Season 2'!AK$4:CN$104,50,0),"0"),)</f>
        <v>0</v>
      </c>
      <c r="BC68" s="21">
        <f>SUM(IFERROR(VLOOKUP($A68,'Season 1'!AJ$4:CM$104,41,0),"0"),IFERROR(VLOOKUP($A68,'Season 2'!AK$4:CN$104,51,0),"0"),)</f>
        <v>0</v>
      </c>
      <c r="BD68" s="402">
        <f>SUM(IFERROR(VLOOKUP($A68,'Season 1'!AJ$4:CM$104,42,0),"0"),IFERROR(VLOOKUP($A68,'Season 2'!AK$4:CN$104,52,0),"0"),)</f>
        <v>0</v>
      </c>
      <c r="BE68" s="561">
        <f>SUM(
IFERROR(VLOOKUP($A68,'Season 1'!AJ$4:CM$104,48,0),"0"),IFERROR(VLOOKUP($A68,'Season 2'!AK$4:CN$104,53,0),"0"),
IFERROR(VLOOKUP($A68,'Season 3'!AK$4:CN$104,53,0),"0"),IFERROR(VLOOKUP($A68,'Season 4'!AK$4:CN$104,53,0),"0"),
IFERROR(VLOOKUP($A68,'Season 5'!AK$4:CN$104,53,0),"0"),IFERROR(VLOOKUP($A68,'Season 6'!AK$4:CN$104,53,0),"0"),
IFERROR(VLOOKUP($A68,'Season 7'!AK$4:CN$104,53,0),"0"),IFERROR(VLOOKUP($A68,'Season 8'!AK$4:CN$104,53,0),"0"),
IFERROR(VLOOKUP($A68,'Season 9'!AK$4:CN$104,53,0),"0"),IFERROR(VLOOKUP($A68,'Season 10'!AK$4:CN$104,53,0),"0"),
IFERROR(VLOOKUP($A68,'Season 11'!AK$4:CN$104,53,0),"0"),IFERROR(VLOOKUP($A68,'Season 12'!AK$4:CN$104,53,0),"0"),
IFERROR(VLOOKUP($A68,'Season 13'!AK$4:CN$104,53,0),"0"),IFERROR(VLOOKUP($A68,'Season 14'!AK$4:CN$104,53,0),"0"),IFERROR(VLOOKUP($A68,'Season 15'!AK$4:CN$104,53,0),"0"),)</f>
        <v>0</v>
      </c>
      <c r="BF68" s="562">
        <f>SUM(
IFERROR(VLOOKUP($A68,'Season 1'!AJ$4:CM$104,49,0),"0"),IFERROR(VLOOKUP($A68,'Season 2'!AK$4:CN$104,54,0),"0"),
IFERROR(VLOOKUP($A68,'Season 3'!AK$4:CN$104,54,0),"0"),IFERROR(VLOOKUP($A68,'Season 4'!AK$4:CN$104,54,0),"0"),
IFERROR(VLOOKUP($A68,'Season 5'!AK$4:CN$104,54,0),"0"),IFERROR(VLOOKUP($A68,'Season 6'!AK$4:CN$104,54,0),"0"),
IFERROR(VLOOKUP($A68,'Season 7'!AK$4:CN$104,54,0),"0"),IFERROR(VLOOKUP($A68,'Season 8'!AK$4:CN$104,54,0),"0"),
IFERROR(VLOOKUP($A68,'Season 9'!AK$4:CN$104,54,0),"0"),IFERROR(VLOOKUP($A68,'Season 10'!AK$4:CN$104,54,0),"0"),
IFERROR(VLOOKUP($A68,'Season 11'!AK$4:CN$104,540),"0"),IFERROR(VLOOKUP($A68,'Season 12'!AK$4:CN$104,54,0),"0"),
IFERROR(VLOOKUP($A68,'Season 13'!AK$4:CN$104,54,0),"0"),IFERROR(VLOOKUP($A68,'Season 14'!AK$4:CN$104,54,0),"0"),IFERROR(VLOOKUP($A68,'Season 15'!AK$4:CN$104,54,0),"0"),)</f>
        <v>0</v>
      </c>
      <c r="BG68" s="529" t="e">
        <f>AVERAGEIF(BS68:CV68,"&gt;0")</f>
        <v>#DIV/0!</v>
      </c>
      <c r="BI68" s="553"/>
      <c r="BJ68" s="553"/>
      <c r="BK68" s="553"/>
      <c r="BL68" s="553"/>
      <c r="BM68" s="553"/>
      <c r="BN68" s="553"/>
      <c r="BO68" s="169"/>
      <c r="BP68" s="169"/>
      <c r="BQ68" s="169"/>
      <c r="BR68" s="169"/>
      <c r="BS68" s="12" t="str">
        <f>IFERROR(VLOOKUP($A68,'Season 1'!$AJ$4:$CM$104,50,0),"0")</f>
        <v>0</v>
      </c>
      <c r="BT68" s="12" t="str">
        <f>IFERROR(VLOOKUP($A68,'Season 1'!$AJ$4:$CM$104,51,0),"0")</f>
        <v>0</v>
      </c>
      <c r="BU68" s="12" t="str">
        <f>IFERROR(VLOOKUP($A68,'Season 2'!$AK$4:$CN$104,55,0),"0")</f>
        <v>0</v>
      </c>
      <c r="BV68" s="12" t="str">
        <f>IFERROR(VLOOKUP($A68,'Season 2'!$AK$4:$CN$104,56,0),"0")</f>
        <v>0</v>
      </c>
      <c r="BW68" s="12" t="str">
        <f>IFERROR(VLOOKUP($A68,'Season 3'!$AK$4:$CN$104,55,0),"0")</f>
        <v>0</v>
      </c>
      <c r="BX68" s="12" t="str">
        <f>IFERROR(VLOOKUP($A68,'Season 3'!$AK$4:$CN$104,56,0),"0")</f>
        <v>0</v>
      </c>
      <c r="BY68" s="12" t="str">
        <f>IFERROR(VLOOKUP($A68,'Season 4'!$AK$4:$CN$104,55,0),"0")</f>
        <v>0</v>
      </c>
      <c r="BZ68" s="12" t="str">
        <f>IFERROR(VLOOKUP($A68,'Season 4'!$AK$4:$CN$104,56,0),"0")</f>
        <v>0</v>
      </c>
      <c r="CA68" s="12" t="str">
        <f>IFERROR(VLOOKUP($A68,'Season 5'!$AK$4:$CN$104,55,0),"0")</f>
        <v>0</v>
      </c>
      <c r="CB68" s="12" t="str">
        <f>IFERROR(VLOOKUP($A68,'Season 5'!$AK$4:$CN$104,56,0),"0")</f>
        <v>0</v>
      </c>
      <c r="CC68" s="12" t="str">
        <f>IFERROR(VLOOKUP($A68,'Season 6'!$AK$4:$CN$104,55,0),"0")</f>
        <v>0</v>
      </c>
      <c r="CD68" s="12" t="str">
        <f>IFERROR(VLOOKUP($A68,'Season 6'!$AK$4:$CN$104,56,0),"0")</f>
        <v>0</v>
      </c>
      <c r="CE68" s="12" t="str">
        <f>IFERROR(VLOOKUP($A68,'Season 7'!$AK$4:$CN$104,55,0),"0")</f>
        <v>0</v>
      </c>
      <c r="CF68" s="12" t="str">
        <f>IFERROR(VLOOKUP($A68,'Season 7'!$AK$4:$CN$104,56,0),"0")</f>
        <v>0</v>
      </c>
      <c r="CG68" s="12" t="str">
        <f>IFERROR(VLOOKUP($A68,'Season 8'!$AK$4:$CN$104,55,0),"0")</f>
        <v>0</v>
      </c>
      <c r="CH68" s="12" t="str">
        <f>IFERROR(VLOOKUP($A68,'Season 8'!$AK$4:$CN$104,56,0),"0")</f>
        <v>0</v>
      </c>
      <c r="CI68" s="12" t="str">
        <f>IFERROR(VLOOKUP($A68,'Season 9'!$AK$4:$CN$104,55,0),"0")</f>
        <v>0</v>
      </c>
      <c r="CJ68" s="12" t="str">
        <f>IFERROR(VLOOKUP($A68,'Season 9'!$AK$4:$CN$104,56,0),"0")</f>
        <v>0</v>
      </c>
      <c r="CK68" s="12" t="str">
        <f>IFERROR(VLOOKUP($A68,'Season 10'!$AK$4:$CN$104,55,0),"0")</f>
        <v>0</v>
      </c>
      <c r="CL68" s="12" t="str">
        <f>IFERROR(VLOOKUP($A68,'Season 10'!$AK$4:$CN$104,56,0),"0")</f>
        <v>0</v>
      </c>
      <c r="CM68" s="12" t="str">
        <f>IFERROR(VLOOKUP($A68,'Season 11'!$AK$4:$CN$104,55,0),"0")</f>
        <v>0</v>
      </c>
      <c r="CN68" s="12" t="str">
        <f>IFERROR(VLOOKUP($A68,'Season 11'!$AK$4:$CN$104,56,0),"0")</f>
        <v>0</v>
      </c>
      <c r="CO68" s="12" t="str">
        <f>IFERROR(VLOOKUP($A68,'Season 12'!$AK$4:$CN$104,55,0),"0")</f>
        <v>0</v>
      </c>
      <c r="CP68" s="12" t="str">
        <f>IFERROR(VLOOKUP($A68,'Season 12'!$AK$4:$CN$104,56,0),"0")</f>
        <v>0</v>
      </c>
      <c r="CQ68" s="12" t="str">
        <f>IFERROR(VLOOKUP($A68,'Season 13'!$AK$4:$CN$104,55,0),"0")</f>
        <v>0</v>
      </c>
      <c r="CR68" s="12" t="str">
        <f>IFERROR(VLOOKUP($A68,'Season 13'!$AK$4:$CN$104,56,0),"0")</f>
        <v>0</v>
      </c>
      <c r="CS68" s="12" t="str">
        <f>IFERROR(VLOOKUP($A68,'Season 14'!$AK$4:$CN$104,55,0),"0")</f>
        <v>0</v>
      </c>
      <c r="CT68" s="12" t="str">
        <f>IFERROR(VLOOKUP($A68,'Season 14'!$AK$4:$CN$104,56,0),"0")</f>
        <v>0</v>
      </c>
      <c r="CU68" s="12" t="str">
        <f>IFERROR(VLOOKUP($A68,'Season 15'!$AK$4:$CN$104,55,0),"0")</f>
        <v>0</v>
      </c>
      <c r="CV68" s="12" t="str">
        <f>IFERROR(VLOOKUP($A68,'Season 15'!$AK$4:$CN$104,56,0),"0")</f>
        <v>0</v>
      </c>
    </row>
    <row r="69" spans="1:100" x14ac:dyDescent="0.25">
      <c r="A69" s="2" t="s">
        <v>35</v>
      </c>
      <c r="B69" s="516" t="str">
        <f>IFERROR(VLOOKUP('Data Totals'!A69,'Season 1'!AJ$4:CH$104,2,FALSE),IFERROR(VLOOKUP('Data Totals'!A69,'Season 2'!AK$4:CI$104,2,FALSE),IFERROR(VLOOKUP('Data Totals'!A69,'Season 3'!AK$4:CI$104,2,FALSE),IFERROR(VLOOKUP('Data Totals'!A69,'Season 4'!AK$4:CI$104,2,FALSE),IFERROR(VLOOKUP('Data Totals'!A69,'Season 5'!AK$4:CI$104,2,FALSE),IFERROR(VLOOKUP('Data Totals'!A69,'Season 6'!AK$4:CI$104,2,FALSE),IFERROR(VLOOKUP('Data Totals'!A69,'Season 7'!AK$4:CI$104,2,FALSE),IFERROR(VLOOKUP('Data Totals'!A69,'Season 8'!AK$4:CI$104,2,FALSE),IFERROR(VLOOKUP('Data Totals'!A69,'Season 9'!AK$4:CI$104,2,FALSE),IFERROR(VLOOKUP('Data Totals'!A69,'Season 10'!AK$4:CI$104,2,FALSE),IFERROR(VLOOKUP('Data Totals'!A69,'Season 11'!AK$4:CI$104,2,FALSE),IFERROR(VLOOKUP('Data Totals'!A69,'Season 12'!AK$4:CI$104,2,FALSE),IFERROR(VLOOKUP('Data Totals'!A69,'Season 13'!AK$4:CI$104,2,FALSE),IFERROR(VLOOKUP('Data Totals'!A69,'Season 14'!AK$4:CI$104,2,FALSE),IFERROR(VLOOKUP('Data Totals'!A69,'Season 15'!AK$4:CI$104,2,FALSE),"N/A")))))))))))))))</f>
        <v>N/A</v>
      </c>
      <c r="C69" s="517" t="str">
        <f>IFERROR(VLOOKUP('Data Totals'!A69,'Season 1'!AJ$4:CH$104,3,FALSE),IFERROR(VLOOKUP('Data Totals'!A69,'Season 2'!AK$4:CI$104,3,FALSE),IFERROR(VLOOKUP('Data Totals'!A69,'Season 3'!AK$4:CI$104,3,FALSE),IFERROR(VLOOKUP('Data Totals'!A69,'Season 4'!AK$4:CI$104,3,FALSE),IFERROR(VLOOKUP('Data Totals'!A69,'Season 5'!AK$4:CI$104,3,FALSE),IFERROR(VLOOKUP('Data Totals'!A69,'Season 6'!AK$4:CI$104,3,FALSE),IFERROR(VLOOKUP('Data Totals'!A69,'Season 7'!AK$4:CI$104,3,FALSE),IFERROR(VLOOKUP('Data Totals'!A69,'Season 8'!AK$4:CI$104,3,FALSE),IFERROR(VLOOKUP('Data Totals'!A69,'Season 9'!AK$4:CI$104,3,FALSE),IFERROR(VLOOKUP('Data Totals'!A69,'Season 10'!AK$4:CI$104,3,FALSE),IFERROR(VLOOKUP('Data Totals'!A69,'Season 11'!AK$4:CI$104,3,FALSE),IFERROR(VLOOKUP('Data Totals'!A69,'Season 12'!AK$4:CI$104,3,FALSE),IFERROR(VLOOKUP('Data Totals'!A69,'Season 13'!AK$4:CI$104,3,FALSE),IFERROR(VLOOKUP('Data Totals'!A69,'Season 14'!AK$4:CI$104,3,FALSE),IFERROR(VLOOKUP('Data Totals'!A69,'Season 15'!AK$4:CI$104,3,FALSE),"N/A")))))))))))))))</f>
        <v>N/A</v>
      </c>
      <c r="D69" s="517" t="str">
        <f>IFERROR(VLOOKUP('Data Totals'!A69,'Season 15'!AK$4:CI$104,4,FALSE),IFERROR(VLOOKUP('Data Totals'!A69,'Season 14'!AK$4:CI$104,4,FALSE),IFERROR(VLOOKUP('Data Totals'!A69,'Season 13'!AK$4:CI$104,4,FALSE),IFERROR(VLOOKUP('Data Totals'!A69,'Season 12'!AK$4:CI$104,4,FALSE),IFERROR(VLOOKUP('Data Totals'!A69,'Season 11'!AK$4:CI$104,4,FALSE),IFERROR(VLOOKUP('Data Totals'!A69,'Season 10'!AK$4:CI$104,4,FALSE),IFERROR(VLOOKUP('Data Totals'!A69,'Season 9'!AK$4:CI$104,4,FALSE),IFERROR(VLOOKUP('Data Totals'!A69,'Season 8'!AK$4:CI$104,4,FALSE),IFERROR(VLOOKUP('Data Totals'!A69,'Season 7'!AK$4:CI$104,4,FALSE),IFERROR(VLOOKUP('Data Totals'!A69,'Season 6'!AK$4:CI$104,4,FALSE),IFERROR(VLOOKUP('Data Totals'!A69,'Season 5'!AK$4:CI$104,4,FALSE),IFERROR(VLOOKUP('Data Totals'!A69,'Season 4'!AK$4:CI$104,4,FALSE),IFERROR(VLOOKUP('Data Totals'!A69,'Season 3'!AK$4:CI$104,4,FALSE),IFERROR(VLOOKUP('Data Totals'!A69,'Season 2'!AK$4:CI$104,4,FALSE),IFERROR(VLOOKUP('Data Totals'!A69,'Season 1'!AJ$4:CH$104,4,FALSE),"N/A")))))))))))))))</f>
        <v>N/A</v>
      </c>
      <c r="E69" s="517" t="e">
        <f t="shared" si="2"/>
        <v>#VALUE!</v>
      </c>
      <c r="F69" s="398">
        <f>SUM(IFERROR(VLOOKUP(A69,BI$3:BN$152,2,0),"0"),
IFERROR(VLOOKUP(A69,'Season 1'!AJ$4:CM$104,7,0),"0"),IFERROR(VLOOKUP(A69,'Season 2'!AK$4:CN$104,7,0),"0"),
IFERROR(VLOOKUP(A69,'Season 3'!AK$4:CN$104,7,0),"0"),IFERROR(VLOOKUP(A69,'Season 4'!AK$4:CN$104,7,0),"0"),
IFERROR(VLOOKUP(A69,'Season 5'!AK$4:CN$104,7,0),"0"),IFERROR(VLOOKUP(A69,'Season 6'!AK$4:CN$104,7,0),"0"),
IFERROR(VLOOKUP(A69,'Season 7'!AK$4:CN$104,7,0),"0"),IFERROR(VLOOKUP(A69,'Season 8'!AK$4:CN$104,7,0),"0"),
IFERROR(VLOOKUP(A69,'Season 9'!AK$4:CN$104,7,0),"0"),IFERROR(VLOOKUP(A69,'Season 10'!AK$4:CN$104,7,0),"0"),
IFERROR(VLOOKUP(A69,'Season 11'!AK$4:CN$104,7,0),"0"),IFERROR(VLOOKUP(A69,'Season 12'!AK$4:CN$104,7,0),"0"),
IFERROR(VLOOKUP(A69,'Season 13'!AK$4:CN$104,7,0),"0"),IFERROR(VLOOKUP(A69,'Season 14'!AK$4:CN$104,7,0),"0"),IFERROR(VLOOKUP(A69,'Season 15'!AK$4:CN$104,7,0),"0"),)</f>
        <v>0</v>
      </c>
      <c r="G69" s="398">
        <f>SUM(
IFERROR(VLOOKUP(A69,'Season 1'!AJ$4:CM$104,8,0),"0"),IFERROR(VLOOKUP(A69,'Season 2'!AK$4:CN$104,8,0),"0"),
IFERROR(VLOOKUP(A69,'Season 3'!AK$4:CN$104,8,0),"0"),IFERROR(VLOOKUP(A69,'Season 4'!AK$4:CN$104,8,0),"0"),
IFERROR(VLOOKUP(A69,'Season 5'!AK$4:CN$104,8,0),"0"),IFERROR(VLOOKUP(A69,'Season 6'!AK$4:CN$104,8,0),"0"),
IFERROR(VLOOKUP(A69,'Season 7'!AK$4:CN$104,8,0),"0"),IFERROR(VLOOKUP(A69,'Season 8'!AK$4:CN$104,8,0),"0"),
IFERROR(VLOOKUP(A69,'Season 9'!AK$4:CN$104,8,0),"0"),IFERROR(VLOOKUP(A69,'Season 10'!AK$4:CN$104,8,0),"0"),
IFERROR(VLOOKUP(A69,'Season 11'!AK$4:CN$104,8,0),"0"),IFERROR(VLOOKUP(A69,'Season 12'!AK$4:CN$104,8,0),"0"),
IFERROR(VLOOKUP(A69,'Season 13'!AK$4:CN$104,8,0),"0"),IFERROR(VLOOKUP(A69,'Season 14'!AK$4:CN$104,8,0),"0"),IFERROR(VLOOKUP(A69,'Season 15'!AK$4:CN$104,8,0),"0"),)</f>
        <v>0</v>
      </c>
      <c r="H69" s="329">
        <f>SUM(
IFERROR(VLOOKUP(A69,'Season 1'!AJ$4:CM$104,9,0),"0"),IFERROR(VLOOKUP(A69,'Season 2'!AK$4:CN$104,9,0),"0"),
IFERROR(VLOOKUP(A69,'Season 3'!AK$4:CN$104,9,0),"0"),IFERROR(VLOOKUP(A69,'Season 4'!AK$4:CN$104,9,0),"0"),
IFERROR(VLOOKUP(A69,'Season 5'!AK$4:CN$104,9,0),"0"),IFERROR(VLOOKUP(A69,'Season 6'!AK$4:CN$104,9,0),"0"),
IFERROR(VLOOKUP(A69,'Season 7'!AK$4:CN$104,9,0),"0"),IFERROR(VLOOKUP(A69,'Season 8'!AK$4:CN$104,9,0),"0"),
IFERROR(VLOOKUP(A69,'Season 9'!AK$4:CN$104,9,0),"0"),IFERROR(VLOOKUP(A69,'Season 10'!AK$4:CN$104,9,0),"0"),
IFERROR(VLOOKUP(A69,'Season 11'!AK$4:CN$104,9,0),"0"),IFERROR(VLOOKUP(A69,'Season 12'!AK$4:CN$104,9,0),"0"),
IFERROR(VLOOKUP(A69,'Season 13'!AK$4:CN$104,9,0),"0"),IFERROR(VLOOKUP(A69,'Season 14'!AK$4:CN$104,9,0),"0"),IFERROR(VLOOKUP(A69,'Season 15'!AK$4:CN$104,9,0),"0"),)</f>
        <v>0</v>
      </c>
      <c r="I69" s="518">
        <f>SUM(
IFERROR(VLOOKUP(A69,'Season 1'!AJ$4:CM$104,10,0),"0"),IFERROR(VLOOKUP(A69,'Season 2'!AK$4:CN$104,10,0),"0"),
IFERROR(VLOOKUP(A69,'Season 3'!AK$4:CN$104,10,0),"0"),IFERROR(VLOOKUP(A69,'Season 4'!AK$4:CN$104,10,0),"0"),
IFERROR(VLOOKUP(A69,'Season 5'!AK$4:CN$104,10,0),"0"),IFERROR(VLOOKUP(A69,'Season 6'!AK$4:CN$104,10,0),"0"),
IFERROR(VLOOKUP(A69,'Season 7'!AK$4:CN$104,10,0),"0"),IFERROR(VLOOKUP(A69,'Season 8'!AK$4:CN$104,10,0),"0"),
IFERROR(VLOOKUP(A69,'Season 9'!AK$4:CN$104,10,0),"0"),IFERROR(VLOOKUP(A69,'Season 10'!AK$4:CN$104,10,0),"0"),
IFERROR(VLOOKUP(A69,'Season 11'!AK$4:CN$104,10,0),"0"),IFERROR(VLOOKUP(A69,'Season 12'!AK$4:CN$104,10,0),"0"),
IFERROR(VLOOKUP(A69,'Season 13'!AK$4:CN$104,10,0),"0"),IFERROR(VLOOKUP(A69,'Season 14'!AK$4:CN$104,10,0),"0"),IFERROR(VLOOKUP(A69,'Season 15'!AK$4:CN$104,10,0),"0"),)</f>
        <v>0</v>
      </c>
      <c r="J69" s="21">
        <f>SUM(IFERROR(VLOOKUP(A69,BI$3:BN$152,3,0),"0"),
IFERROR(VLOOKUP(A69,'Season 1'!AJ$4:CM$104,11,0),"0"),IFERROR(VLOOKUP(A69,'Season 2'!AK$4:CN$104,11,0),"0"),
IFERROR(VLOOKUP(A69,'Season 3'!AK$4:CN$104,11,0),"0"),IFERROR(VLOOKUP(A69,'Season 4'!AK$4:CN$104,11,0),"0"),
IFERROR(VLOOKUP(A69,'Season 5'!AK$4:CN$104,11,0),"0"),IFERROR(VLOOKUP(A69,'Season 6'!AK$4:CN$104,11,0),"0"),
IFERROR(VLOOKUP(A69,'Season 7'!AK$4:CN$104,11,0),"0"),IFERROR(VLOOKUP(A69,'Season 8'!AK$4:CN$104,11,0),"0"),
IFERROR(VLOOKUP(A69,'Season 9'!AK$4:CN$104,11,0),"0"),IFERROR(VLOOKUP(A69,'Season 10'!AK$4:CN$104,11,0),"0"),
IFERROR(VLOOKUP(A69,'Season 11'!AK$4:CN$104,11,0),"0"),IFERROR(VLOOKUP(A69,'Season 12'!AK$4:CN$104,11,0),"0"),
IFERROR(VLOOKUP(A69,'Season 13'!AK$4:CN$104,11,0),"0"),IFERROR(VLOOKUP(A69,'Season 14'!AK$4:CN$104,11,0),"0"),IFERROR(VLOOKUP(A69,'Season 15'!AK$4:CN$104,11,0),"0"),)</f>
        <v>0</v>
      </c>
      <c r="K69" s="402">
        <f>SUM(IFERROR(VLOOKUP($A69,BI$3:BN$152,4,0),"0"),
IFERROR(VLOOKUP($A69,'Season 1'!AJ$4:CM$104,12,0),"0"),IFERROR(VLOOKUP($A69,'Season 2'!AK$4:CN$104,12,0),"0"),
IFERROR(VLOOKUP($A69,'Season 3'!AK$4:CN$104,12,0),"0"),IFERROR(VLOOKUP($A69,'Season 4'!AK$4:CN$104,12,0),"0"),
IFERROR(VLOOKUP($A69,'Season 5'!AK$4:CN$104,12,0),"0"),IFERROR(VLOOKUP($A69,'Season 6'!AK$4:CN$104,12,0),"0"),
IFERROR(VLOOKUP($A69,'Season 7'!AK$4:CN$104,12,0),"0"),IFERROR(VLOOKUP($A69,'Season 8'!AK$4:CN$104,12,0),"0"),
IFERROR(VLOOKUP($A69,'Season 9'!AK$4:CN$104,12,0),"0"),IFERROR(VLOOKUP($A69,'Season 10'!AK$4:CN$104,12,0),"0"),
IFERROR(VLOOKUP($A69,'Season 11'!AK$4:CN$104,12,0),"0"),IFERROR(VLOOKUP($A69,'Season 12'!AK$4:CN$104,12,0),"0"),
IFERROR(VLOOKUP($A69,'Season 13'!AK$4:CN$104,12,0),"0"),IFERROR(VLOOKUP($A69,'Season 14'!AK$4:CN$104,12,0),"0"),IFERROR(VLOOKUP(A69,'Season 15'!AK$4:CN$104,12,0),"0"),)</f>
        <v>0</v>
      </c>
      <c r="L69" s="403">
        <f>SUM(
IFERROR(VLOOKUP($A69,'Season 1'!AJ$4:CM$104,13,0),"0"),IFERROR(VLOOKUP($A69,'Season 2'!AK$4:CN$104,13,0),"0"),
IFERROR(VLOOKUP($A69,'Season 3'!AK$4:CN$104,13,0),"0"),IFERROR(VLOOKUP($A69,'Season 4'!AK$4:CN$104,13,0),"0"),
IFERROR(VLOOKUP($A69,'Season 5'!AK$4:CN$104,13,0),"0"),IFERROR(VLOOKUP($A69,'Season 6'!AK$4:CN$104,13,0),"0"),
IFERROR(VLOOKUP($A69,'Season 7'!AK$4:CN$104,13,0),"0"),IFERROR(VLOOKUP($A69,'Season 8'!AK$4:CN$104,13,0),"0"),
IFERROR(VLOOKUP($A69,'Season 9'!AK$4:CN$104,13,0),"0"),IFERROR(VLOOKUP($A69,'Season 10'!AK$4:CN$104,13,0),"0"),
IFERROR(VLOOKUP($A69,'Season 11'!AK$4:CN$104,13,0),"0"),IFERROR(VLOOKUP($A69,'Season 12'!AK$4:CN$104,13,0),"0"),
IFERROR(VLOOKUP($A69,'Season 13'!AK$4:CN$104,13,0),"0"),IFERROR(VLOOKUP($A69,'Season 14'!AK$4:CN$104,13,0),"0"),IFERROR(VLOOKUP(A69,'Season 15'!AK$4:CN$104,13,0),"0"),)</f>
        <v>0</v>
      </c>
      <c r="M69" s="398">
        <f>SUM(
IFERROR(VLOOKUP($A69,'Season 1'!AJ$4:CM$104,14,0),"0"),IFERROR(VLOOKUP($A69,'Season 2'!AK$4:CN$104,14,0),"0"),
IFERROR(VLOOKUP($A69,'Season 3'!AK$4:CN$104,14,0),"0"),IFERROR(VLOOKUP($A69,'Season 4'!AK$4:CN$104,14,0),"0"),
IFERROR(VLOOKUP($A69,'Season 5'!AK$4:CN$104,14,0),"0"),IFERROR(VLOOKUP($A69,'Season 6'!AK$4:CN$104,14,0),"0"),
IFERROR(VLOOKUP($A69,'Season 7'!AK$4:CN$104,14,0),"0"),IFERROR(VLOOKUP($A69,'Season 8'!AK$4:CN$104,14,0),"0"),
IFERROR(VLOOKUP($A69,'Season 9'!AK$4:CN$104,14,0),"0"),IFERROR(VLOOKUP($A69,'Season 10'!AK$4:CN$104,14,0),"0"),
IFERROR(VLOOKUP($A69,'Season 11'!AK$4:CN$104,14,0),"0"),IFERROR(VLOOKUP($A69,'Season 12'!AK$4:CN$104,14,0),"0"),
IFERROR(VLOOKUP($A69,'Season 13'!AK$4:CN$104,14,0),"0"),IFERROR(VLOOKUP($A69,'Season 14'!AK$4:CN$104,14,0),"0"),IFERROR(VLOOKUP(A69,'Season 15'!AK$4:CN$104,14,0),"0"),)</f>
        <v>0</v>
      </c>
      <c r="N69" s="518">
        <f>SUM(
IFERROR(VLOOKUP($A69,'Season 1'!AJ$4:CM$104,15,0),"0"),IFERROR(VLOOKUP($A69,'Season 2'!AK$4:CN$104,15,0),"0"),
IFERROR(VLOOKUP($A69,'Season 3'!AK$4:CN$104,15,0),"0"),IFERROR(VLOOKUP($A69,'Season 4'!AK$4:CN$104,15,0),"0"),
IFERROR(VLOOKUP($A69,'Season 5'!AK$4:CN$104,15,0),"0"),IFERROR(VLOOKUP($A69,'Season 6'!AK$4:CN$104,15,0),"0"),
IFERROR(VLOOKUP($A69,'Season 7'!AK$4:CN$104,15,0),"0"),IFERROR(VLOOKUP($A69,'Season 8'!AK$4:CN$104,15,0),"0"),
IFERROR(VLOOKUP($A69,'Season 9'!AK$4:CN$104,15,0),"0"),IFERROR(VLOOKUP($A69,'Season 10'!AK$4:CN$104,15,0),"0"),
IFERROR(VLOOKUP($A69,'Season 11'!AK$4:CN$104,15,0),"0"),IFERROR(VLOOKUP($A69,'Season 12'!AK$4:CN$104,15,0),"0"),
IFERROR(VLOOKUP($A69,'Season 13'!AK$4:CN$104,15,0),"0"),IFERROR(VLOOKUP($A69,'Season 14'!AK$4:CN$104,15,0),"0"),IFERROR(VLOOKUP(A69,'Season 15'!AK$4:CN$104,15,0),"0"),)</f>
        <v>0</v>
      </c>
      <c r="O69" s="21">
        <f>SUM(
IFERROR(VLOOKUP($A69,'Season 1'!AJ$4:CM$104,16,0),"0"),IFERROR(VLOOKUP($A69,'Season 2'!AK$4:CN$104,16,0),"0"),
IFERROR(VLOOKUP($A69,'Season 3'!AK$4:CN$104,16,0),"0"),IFERROR(VLOOKUP($A69,'Season 4'!AK$4:CN$104,16,0),"0"),
IFERROR(VLOOKUP($A69,'Season 5'!AK$4:CN$104,16,0),"0"),IFERROR(VLOOKUP($A69,'Season 6'!AK$4:CN$104,16,0),"0"),
IFERROR(VLOOKUP($A69,'Season 7'!AK$4:CN$104,16,0),"0"),IFERROR(VLOOKUP($A69,'Season 8'!AK$4:CN$104,16,0),"0"),
IFERROR(VLOOKUP($A69,'Season 9'!AK$4:CN$104,16,0),"0"),IFERROR(VLOOKUP($A69,'Season 10'!AK$4:CN$104,16,0),"0"),
IFERROR(VLOOKUP($A69,'Season 11'!AK$4:CN$104,16,0),"0"),IFERROR(VLOOKUP($A69,'Season 12'!AK$4:CN$104,16,0),"0"),
IFERROR(VLOOKUP($A69,'Season 13'!AK$4:CN$104,16,0),"0"),IFERROR(VLOOKUP($A69,'Season 14'!AK$4:CN$104,16,0),"0"),IFERROR(VLOOKUP(A69,'Season 15'!AK$4:CN$104,16,0),"0"),)</f>
        <v>0</v>
      </c>
      <c r="P69" s="402">
        <f>SUM(
IFERROR(VLOOKUP($A69,'Season 1'!AJ$4:CM$104,17,0),"0"),IFERROR(VLOOKUP($A69,'Season 2'!AK$4:CN$104,17,0),"0"),
IFERROR(VLOOKUP($A69,'Season 3'!AK$4:CN$104,17,0),"0"),IFERROR(VLOOKUP($A69,'Season 4'!AK$4:CN$104,17,0),"0"),
IFERROR(VLOOKUP($A69,'Season 5'!AK$4:CN$104,17,0),"0"),IFERROR(VLOOKUP($A69,'Season 6'!AK$4:CN$104,17,0),"0"),
IFERROR(VLOOKUP($A69,'Season 7'!AK$4:CN$104,17,0),"0"),IFERROR(VLOOKUP($A69,'Season 8'!AK$4:CN$104,17,0),"0"),
IFERROR(VLOOKUP($A69,'Season 9'!AK$4:CN$104,17,0),"0"),IFERROR(VLOOKUP($A69,'Season 10'!AK$4:CN$104,17,0),"0"),
IFERROR(VLOOKUP($A69,'Season 11'!AK$4:CN$104,17,0),"0"),IFERROR(VLOOKUP($A69,'Season 12'!AK$4:CN$104,17,0),"0"),
IFERROR(VLOOKUP($A69,'Season 13'!AK$4:CN$104,17,0),"0"),IFERROR(VLOOKUP($A69,'Season 14'!AK$4:CN$104,17,0),"0"),IFERROR(VLOOKUP(A69,'Season 15'!AK$4:CN$104,17,0),"0"),)</f>
        <v>0</v>
      </c>
      <c r="Q69" s="403">
        <f>SUM(
IFERROR(VLOOKUP($A69,'Season 1'!AJ$4:CM$104,18,0),"0"),IFERROR(VLOOKUP($A69,'Season 2'!AK$4:CN$104,18,0),"0"),
IFERROR(VLOOKUP($A69,'Season 3'!AK$4:CN$104,18,0),"0"),IFERROR(VLOOKUP($A69,'Season 4'!AK$4:CN$104,18,0),"0"),
IFERROR(VLOOKUP($A69,'Season 5'!AK$4:CN$104,18,0),"0"),IFERROR(VLOOKUP($A69,'Season 6'!AK$4:CN$104,18,0),"0"),
IFERROR(VLOOKUP($A69,'Season 7'!AK$4:CN$104,18,0),"0"),IFERROR(VLOOKUP($A69,'Season 8'!AK$4:CN$104,18,0),"0"),
IFERROR(VLOOKUP($A69,'Season 9'!AK$4:CN$104,18,0),"0"),IFERROR(VLOOKUP($A69,'Season 10'!AK$4:CN$104,18,0),"0"),
IFERROR(VLOOKUP($A69,'Season 11'!AK$4:CN$104,18,0),"0"),IFERROR(VLOOKUP($A69,'Season 12'!AK$4:CN$104,18,0),"0"),
IFERROR(VLOOKUP($A69,'Season 13'!AK$4:CN$104,18,0),"0"),IFERROR(VLOOKUP($A69,'Season 14'!AK$4:CN$104,18,0),"0"),IFERROR(VLOOKUP(A69,'Season 15'!AK$4:CN$104,18,0),"0"),)</f>
        <v>0</v>
      </c>
      <c r="R69" s="398">
        <f>SUM(
IFERROR(VLOOKUP($A69,'Season 1'!AJ$4:CM$104,19,0),"0"),IFERROR(VLOOKUP($A69,'Season 2'!AK$4:CN$104,19,0),"0"),
IFERROR(VLOOKUP($A69,'Season 3'!AK$4:CN$104,19,0),"0"),IFERROR(VLOOKUP($A69,'Season 4'!AK$4:CN$104,19,0),"0"),
IFERROR(VLOOKUP($A69,'Season 5'!AK$4:CN$104,19,0),"0"),IFERROR(VLOOKUP($A69,'Season 6'!AK$4:CN$104,19,0),"0"),
IFERROR(VLOOKUP($A69,'Season 7'!AK$4:CN$104,19,0),"0"),IFERROR(VLOOKUP($A69,'Season 8'!AK$4:CN$104,19,0),"0"),
IFERROR(VLOOKUP($A69,'Season 9'!AK$4:CN$104,19,0),"0"),IFERROR(VLOOKUP($A69,'Season 10'!AK$4:CN$104,19,0),"0"),
IFERROR(VLOOKUP($A69,'Season 11'!AK$4:CN$104,19,0),"0"),IFERROR(VLOOKUP($A69,'Season 12'!AK$4:CN$104,19,0),"0"),
IFERROR(VLOOKUP($A69,'Season 13'!AK$4:CN$104,19,0),"0"),IFERROR(VLOOKUP($A69,'Season 14'!AK$4:CN$104,19,0),"0"),IFERROR(VLOOKUP(A69,'Season 15'!AK$4:CN$104,19,0),"0"),)</f>
        <v>0</v>
      </c>
      <c r="S69" s="518">
        <f>SUM(
IFERROR(VLOOKUP($A69,'Season 1'!AJ$4:CM$104,20,0),"0"),IFERROR(VLOOKUP($A69,'Season 2'!AK$4:CN$104,20,0),"0"),
IFERROR(VLOOKUP($A69,'Season 3'!AK$4:CN$104,20,0),"0"),IFERROR(VLOOKUP($A69,'Season 4'!AK$4:CN$104,20,0),"0"),
IFERROR(VLOOKUP($A69,'Season 5'!AK$4:CN$104,20,0),"0"),IFERROR(VLOOKUP($A69,'Season 6'!AK$4:CN$104,20,0),"0"),
IFERROR(VLOOKUP($A69,'Season 7'!AK$4:CN$104,20,0),"0"),IFERROR(VLOOKUP($A69,'Season 8'!AK$4:CN$104,20,0),"0"),
IFERROR(VLOOKUP($A69,'Season 9'!AK$4:CN$104,20,0),"0"),IFERROR(VLOOKUP($A69,'Season 10'!AK$4:CN$104,20,0),"0"),
IFERROR(VLOOKUP($A69,'Season 11'!AK$4:CN$104,20,0),"0"),IFERROR(VLOOKUP($A69,'Season 12'!AK$4:CN$104,20,0),"0"),
IFERROR(VLOOKUP($A69,'Season 13'!AK$4:CN$104,20,0),"0"),IFERROR(VLOOKUP($A69,'Season 14'!AK$4:CN$104,20,0),"0"),IFERROR(VLOOKUP(A69,'Season 15'!AK$4:CN$104,20,0),"0"),)</f>
        <v>0</v>
      </c>
      <c r="T69" s="21">
        <f>SUM(
IFERROR(VLOOKUP($A69,'Season 1'!AJ$4:CM$104,21,0),"0"),IFERROR(VLOOKUP($A69,'Season 2'!AK$4:CN$104,21,0),"0"),
IFERROR(VLOOKUP($A69,'Season 3'!AK$4:CN$104,21,0),"0"),IFERROR(VLOOKUP($A69,'Season 4'!AK$4:CN$104,21,0),"0"),
IFERROR(VLOOKUP($A69,'Season 5'!AK$4:CN$104,21,0),"0"),IFERROR(VLOOKUP($A69,'Season 6'!AK$4:CN$104,21,0),"0"),
IFERROR(VLOOKUP($A69,'Season 7'!AK$4:CN$104,21,0),"0"),IFERROR(VLOOKUP($A69,'Season 8'!AK$4:CN$104,21,0),"0"),
IFERROR(VLOOKUP($A69,'Season 9'!AK$4:CN$104,21,0),"0"),IFERROR(VLOOKUP($A69,'Season 10'!AK$4:CN$104,21,0),"0"),
IFERROR(VLOOKUP($A69,'Season 11'!AK$4:CN$104,21,0),"0"),IFERROR(VLOOKUP($A69,'Season 12'!AK$4:CN$104,21,0),"0"),
IFERROR(VLOOKUP($A69,'Season 13'!AK$4:CN$104,21,0),"0"),IFERROR(VLOOKUP($A69,'Season 14'!AK$4:CN$104,21,0),"0"),IFERROR(VLOOKUP(A69,'Season 15'!AK$4:CN$104,21,0),"0"),)</f>
        <v>0</v>
      </c>
      <c r="U69" s="402">
        <f>SUM(
IFERROR(VLOOKUP($A69,'Season 1'!AJ$4:CM$104,22,0),"0"),IFERROR(VLOOKUP($A69,'Season 2'!AK$4:CN$104,22,0),"0"),
IFERROR(VLOOKUP($A69,'Season 3'!AK$4:CN$104,22,0),"0"),IFERROR(VLOOKUP($A69,'Season 4'!AK$4:CN$104,22,0),"0"),
IFERROR(VLOOKUP($A69,'Season 5'!AK$4:CN$104,22,0),"0"),IFERROR(VLOOKUP($A69,'Season 6'!AK$4:CN$104,22,0),"0"),
IFERROR(VLOOKUP($A69,'Season 7'!AK$4:CN$104,22,0),"0"),IFERROR(VLOOKUP($A69,'Season 8'!AK$4:CN$104,22,0),"0"),
IFERROR(VLOOKUP($A69,'Season 9'!AK$4:CN$104,22,0),"0"),IFERROR(VLOOKUP($A69,'Season 10'!AK$4:CN$104,22,0),"0"),
IFERROR(VLOOKUP($A69,'Season 11'!AK$4:CN$104,22,0),"0"),IFERROR(VLOOKUP($A69,'Season 12'!AK$4:CN$104,22,0),"0"),
IFERROR(VLOOKUP($A69,'Season 13'!AK$4:CN$104,22,0),"0"),IFERROR(VLOOKUP($A69,'Season 14'!AK$4:CN$104,22,0),"0"),IFERROR(VLOOKUP(A69,'Season 15'!AK$4:CN$104,22,0),"0"),)</f>
        <v>0</v>
      </c>
      <c r="V69" s="403">
        <f>SUM(
IFERROR(VLOOKUP($A69,'Season 1'!AJ$4:CM$104,23,0),"0"),IFERROR(VLOOKUP($A69,'Season 2'!AK$4:CN$104,23,0),"0"),
IFERROR(VLOOKUP($A69,'Season 3'!AK$4:CN$104,23,0),"0"),IFERROR(VLOOKUP($A69,'Season 4'!AK$4:CN$104,23,0),"0"),
IFERROR(VLOOKUP($A69,'Season 5'!AK$4:CN$104,23,0),"0"),IFERROR(VLOOKUP($A69,'Season 6'!AK$4:CN$104,23,0),"0"),
IFERROR(VLOOKUP($A69,'Season 7'!AK$4:CN$104,23,0),"0"),IFERROR(VLOOKUP($A69,'Season 8'!AK$4:CN$104,23,0),"0"),
IFERROR(VLOOKUP($A69,'Season 9'!AK$4:CN$104,23,0),"0"),IFERROR(VLOOKUP($A69,'Season 10'!AK$4:CN$104,23,0),"0"),
IFERROR(VLOOKUP($A69,'Season 11'!AK$4:CN$104,23,0),"0"),IFERROR(VLOOKUP($A69,'Season 12'!AK$4:CN$104,23,0),"0"),
IFERROR(VLOOKUP($A69,'Season 13'!AK$4:CN$104,23,0),"0"),IFERROR(VLOOKUP($A69,'Season 14'!AK$4:CN$104,23,0),"0"),IFERROR(VLOOKUP($A69,'Season 15'!AK$4:CN$104,23,0),"0"),)</f>
        <v>0</v>
      </c>
      <c r="W69" s="398">
        <f>SUM(
IFERROR(VLOOKUP($A69,'Season 1'!AJ$4:CM$104,24,0),"0"),IFERROR(VLOOKUP($A69,'Season 2'!AK$4:CN$104,24,0),"0"),
IFERROR(VLOOKUP($A69,'Season 3'!AK$4:CN$104,24,0),"0"),IFERROR(VLOOKUP($A69,'Season 4'!AK$4:CN$104,24,0),"0"),
IFERROR(VLOOKUP($A69,'Season 5'!AK$4:CN$104,24,0),"0"),IFERROR(VLOOKUP($A69,'Season 6'!AK$4:CN$104,24,0),"0"),
IFERROR(VLOOKUP($A69,'Season 7'!AK$4:CN$104,24,0),"0"),IFERROR(VLOOKUP($A69,'Season 8'!AK$4:CN$104,24,0),"0"),
IFERROR(VLOOKUP($A69,'Season 9'!AK$4:CN$104,24,0),"0"),IFERROR(VLOOKUP($A69,'Season 10'!AK$4:CN$104,24,0),"0"),
IFERROR(VLOOKUP($A69,'Season 11'!AK$4:CN$104,24,0),"0"),IFERROR(VLOOKUP($A69,'Season 12'!AK$4:CN$104,24,0),"0"),
IFERROR(VLOOKUP($A69,'Season 13'!AK$4:CN$104,24,0),"0"),IFERROR(VLOOKUP($A69,'Season 14'!AK$4:CN$104,24,0),"0"),IFERROR(VLOOKUP($A69,'Season 15'!AK$4:CN$104,24,0),"0"),)</f>
        <v>0</v>
      </c>
      <c r="X69" s="518">
        <f>SUM(
IFERROR(VLOOKUP($A69,'Season 1'!AJ$4:CM$104,25,0),"0"),IFERROR(VLOOKUP($A69,'Season 2'!AK$4:CN$104,25,0),"0"),
IFERROR(VLOOKUP($A69,'Season 3'!AK$4:CN$104,25,0),"0"),IFERROR(VLOOKUP($A69,'Season 4'!AK$4:CN$104,25,0),"0"),
IFERROR(VLOOKUP($A69,'Season 5'!AK$4:CN$104,25,0),"0"),IFERROR(VLOOKUP($A69,'Season 6'!AK$4:CN$104,25,0),"0"),
IFERROR(VLOOKUP($A69,'Season 7'!AK$4:CN$104,25,0),"0"),IFERROR(VLOOKUP($A69,'Season 8'!AK$4:CN$104,25,0),"0"),
IFERROR(VLOOKUP($A69,'Season 9'!AK$4:CN$104,25,0),"0"),IFERROR(VLOOKUP($A69,'Season 10'!AK$4:CN$104,25,0),"0"),
IFERROR(VLOOKUP($A69,'Season 11'!AK$4:CN$104,25,0),"0"),IFERROR(VLOOKUP($A69,'Season 12'!AK$4:CN$104,25,0),"0"),
IFERROR(VLOOKUP($A69,'Season 13'!AK$4:CN$104,25,0),"0"),IFERROR(VLOOKUP($A69,'Season 14'!AK$4:CN$104,25,0),"0"),IFERROR(VLOOKUP($A69,'Season 15'!AK$4:CN$104,25,0),"0"),)</f>
        <v>0</v>
      </c>
      <c r="Y69" s="21">
        <f>SUM(
IFERROR(VLOOKUP($A69,'Season 1'!AJ$4:CM$104,26,0),"0"),IFERROR(VLOOKUP($A69,'Season 2'!AK$4:CN$104,26,0),"0"),
IFERROR(VLOOKUP($A69,'Season 3'!AK$4:CN$104,26,0),"0"),IFERROR(VLOOKUP($A69,'Season 4'!AK$4:CN$104,26,0),"0"),
IFERROR(VLOOKUP($A69,'Season 5'!AK$4:CN$104,26,0),"0"),IFERROR(VLOOKUP($A69,'Season 6'!AK$4:CN$104,26,0),"0"),
IFERROR(VLOOKUP($A69,'Season 7'!AK$4:CN$104,26,0),"0"),IFERROR(VLOOKUP($A69,'Season 8'!AK$4:CN$104,26,0),"0"),
IFERROR(VLOOKUP($A69,'Season 9'!AK$4:CN$104,26,0),"0"),IFERROR(VLOOKUP($A69,'Season 10'!AK$4:CN$104,26,0),"0"),
IFERROR(VLOOKUP($A69,'Season 11'!AK$4:CN$104,26,0),"0"),IFERROR(VLOOKUP($A69,'Season 12'!AK$4:CN$104,26,0),"0"),
IFERROR(VLOOKUP($A69,'Season 13'!AK$4:CN$104,26,0),"0"),IFERROR(VLOOKUP($A69,'Season 14'!AK$4:CN$104,26,0),"0"),IFERROR(VLOOKUP($A69,'Season 15'!AK$4:CN$104,26,0),"0"),)</f>
        <v>0</v>
      </c>
      <c r="Z69" s="402">
        <f>SUM(
IFERROR(VLOOKUP($A69,'Season 1'!AJ$4:CM$104,27,0),"0"),IFERROR(VLOOKUP($A69,'Season 2'!AK$4:CN$104,27,0),"0"),
IFERROR(VLOOKUP($A69,'Season 3'!AK$4:CN$104,27,0),"0"),IFERROR(VLOOKUP($A69,'Season 4'!AK$4:CN$104,27,0),"0"),
IFERROR(VLOOKUP($A69,'Season 5'!AK$4:CN$104,27,0),"0"),IFERROR(VLOOKUP($A69,'Season 6'!AK$4:CN$104,27,0),"0"),
IFERROR(VLOOKUP($A69,'Season 7'!AK$4:CN$104,27,0),"0"),IFERROR(VLOOKUP($A69,'Season 8'!AK$4:CN$104,27,0),"0"),
IFERROR(VLOOKUP($A69,'Season 9'!AK$4:CN$104,27,0),"0"),IFERROR(VLOOKUP($A69,'Season 10'!AK$4:CN$104,27,0),"0"),
IFERROR(VLOOKUP($A69,'Season 11'!AK$4:CN$104,27,0),"0"),IFERROR(VLOOKUP($A69,'Season 12'!AK$4:CN$104,27,0),"0"),
IFERROR(VLOOKUP($A69,'Season 13'!AK$4:CN$104,27,0),"0"),IFERROR(VLOOKUP($A69,'Season 14'!AK$4:CN$104,27,0),"0"),IFERROR(VLOOKUP($A69,'Season 15'!AK$4:CN$104,27,0),"0"),)</f>
        <v>0</v>
      </c>
      <c r="AA69" s="403">
        <f>SUM(
IFERROR(VLOOKUP($A69,'Season 1'!AJ$4:CM$104,28,0),"0"),IFERROR(VLOOKUP($A69,'Season 2'!AK$4:CN$104,28,0),"0"),
IFERROR(VLOOKUP($A69,'Season 3'!AK$4:CN$104,28,0),"0"),IFERROR(VLOOKUP($A69,'Season 4'!AK$4:CN$104,28,0),"0"),
IFERROR(VLOOKUP($A69,'Season 5'!AK$4:CN$104,28,0),"0"),IFERROR(VLOOKUP($A69,'Season 6'!AK$4:CN$104,28,0),"0"),
IFERROR(VLOOKUP($A69,'Season 7'!AK$4:CN$104,28,0),"0"),IFERROR(VLOOKUP($A69,'Season 8'!AK$4:CN$104,28,0),"0"),
IFERROR(VLOOKUP($A69,'Season 9'!AK$4:CN$104,28,0),"0"),IFERROR(VLOOKUP($A69,'Season 10'!AK$4:CN$104,28,0),"0"),
IFERROR(VLOOKUP($A69,'Season 11'!AK$4:CN$104,28,0),"0"),IFERROR(VLOOKUP($A69,'Season 12'!AK$4:CN$104,28,0),"0"),
IFERROR(VLOOKUP($A69,'Season 13'!AK$4:CN$104,28,0),"0"),IFERROR(VLOOKUP($A69,'Season 14'!AK$4:CN$104,28,0),"0"),IFERROR(VLOOKUP($A69,'Season 15'!AK$4:CN$104,28,0),"0"),)</f>
        <v>0</v>
      </c>
      <c r="AB69" s="398">
        <f>SUM(
IFERROR(VLOOKUP($A69,'Season 1'!AJ$4:CM$104,29,0),"0"),IFERROR(VLOOKUP($A69,'Season 2'!AK$4:CN$104,29,0),"0"),
IFERROR(VLOOKUP($A69,'Season 3'!AK$4:CN$104,29,0),"0"),IFERROR(VLOOKUP($A69,'Season 4'!AK$4:CN$104,29,0),"0"),
IFERROR(VLOOKUP($A69,'Season 5'!AK$4:CN$104,29,0),"0"),IFERROR(VLOOKUP($A69,'Season 6'!AK$4:CN$104,29,0),"0"),
IFERROR(VLOOKUP($A69,'Season 7'!AK$4:CN$104,29,0),"0"),IFERROR(VLOOKUP($A69,'Season 8'!AK$4:CN$104,29,0),"0"),
IFERROR(VLOOKUP($A69,'Season 9'!AK$4:CN$104,29,0),"0"),IFERROR(VLOOKUP($A69,'Season 10'!AK$4:CN$104,29,0),"0"),
IFERROR(VLOOKUP($A69,'Season 11'!AK$4:CN$104,29,0),"0"),IFERROR(VLOOKUP($A69,'Season 12'!AK$4:CN$104,29,0),"0"),
IFERROR(VLOOKUP($A69,'Season 13'!AK$4:CN$104,29,0),"0"),IFERROR(VLOOKUP($A69,'Season 14'!AK$4:CN$104,29,0),"0"),IFERROR(VLOOKUP($A69,'Season 15'!AK$4:CN$104,29,0),"0"),)</f>
        <v>0</v>
      </c>
      <c r="AC69" s="518">
        <f>SUM(
IFERROR(VLOOKUP($A69,'Season 1'!AJ$4:CM$104,30,0),"0"),IFERROR(VLOOKUP($A69,'Season 2'!AK$4:CN$104,30,0),"0"),
IFERROR(VLOOKUP($A69,'Season 3'!AK$4:CN$104,30,0),"0"),IFERROR(VLOOKUP($A69,'Season 4'!AK$4:CN$104,30,0),"0"),
IFERROR(VLOOKUP($A69,'Season 5'!AK$4:CN$104,30,0),"0"),IFERROR(VLOOKUP($A69,'Season 6'!AK$4:CN$104,30,0),"0"),
IFERROR(VLOOKUP($A69,'Season 7'!AK$4:CN$104,30,0),"0"),IFERROR(VLOOKUP($A69,'Season 8'!AK$4:CN$104,30,0),"0"),
IFERROR(VLOOKUP($A69,'Season 9'!AK$4:CN$104,30,0),"0"),IFERROR(VLOOKUP($A69,'Season 10'!AK$4:CN$104,30,0),"0"),
IFERROR(VLOOKUP($A69,'Season 11'!AK$4:CN$104,30,0),"0"),IFERROR(VLOOKUP($A69,'Season 12'!AK$4:CN$104,30,0),"0"),
IFERROR(VLOOKUP($A69,'Season 13'!AK$4:CN$104,30,0),"0"),IFERROR(VLOOKUP($A69,'Season 14'!AK$4:CN$104,30,0),"0"),IFERROR(VLOOKUP($A69,'Season 15'!AK$4:CN$104,30,0),"0"),)</f>
        <v>0</v>
      </c>
      <c r="AD69" s="21">
        <f>SUM(
IFERROR(VLOOKUP($A69,'Season 1'!AJ$4:CM$104,31,0),"0"),IFERROR(VLOOKUP($A69,'Season 2'!AK$4:CN$104,31,0),"0"),
IFERROR(VLOOKUP($A69,'Season 3'!AK$4:CN$104,31,0),"0"),IFERROR(VLOOKUP($A69,'Season 4'!AK$4:CN$104,31,0),"0"),
IFERROR(VLOOKUP($A69,'Season 5'!AK$4:CN$104,31,0),"0"),IFERROR(VLOOKUP($A69,'Season 6'!AK$4:CN$104,31,0),"0"),
IFERROR(VLOOKUP($A69,'Season 7'!AK$4:CN$104,31,0),"0"),IFERROR(VLOOKUP($A69,'Season 8'!AK$4:CN$104,31,0),"0"),
IFERROR(VLOOKUP($A69,'Season 9'!AK$4:CN$104,31,0),"0"),IFERROR(VLOOKUP($A69,'Season 10'!AK$4:CN$104,31,0),"0"),
IFERROR(VLOOKUP($A69,'Season 11'!AK$4:CN$104,31,0),"0"),IFERROR(VLOOKUP($A69,'Season 12'!AK$4:CN$104,31,0),"0"),
IFERROR(VLOOKUP($A69,'Season 13'!AK$4:CN$104,31,0),"0"),IFERROR(VLOOKUP($A69,'Season 14'!AK$4:CN$104,31,0),"0"),IFERROR(VLOOKUP($A69,'Season 15'!AK$4:CN$104,31,0),"0"),)</f>
        <v>0</v>
      </c>
      <c r="AE69" s="402">
        <f>SUM(
IFERROR(VLOOKUP($A69,'Season 1'!AJ$4:CM$104,32,0),"0"),IFERROR(VLOOKUP($A69,'Season 2'!AK$4:CN$104,32,0),"0"),
IFERROR(VLOOKUP($A69,'Season 3'!AK$4:CN$104,32,0),"0"),IFERROR(VLOOKUP($A69,'Season 4'!AK$4:CN$104,32,0),"0"),
IFERROR(VLOOKUP($A69,'Season 5'!AK$4:CN$104,32,0),"0"),IFERROR(VLOOKUP($A69,'Season 6'!AK$4:CN$104,32,0),"0"),
IFERROR(VLOOKUP($A69,'Season 7'!AK$4:CN$104,32,0),"0"),IFERROR(VLOOKUP($A69,'Season 8'!AK$4:CN$104,32,0),"0"),
IFERROR(VLOOKUP($A69,'Season 9'!AK$4:CN$104,32,0),"0"),IFERROR(VLOOKUP($A69,'Season 10'!AK$4:CN$104,32,0),"0"),
IFERROR(VLOOKUP($A69,'Season 11'!AK$4:CN$104,32,0),"0"),IFERROR(VLOOKUP($A69,'Season 12'!AK$4:CN$104,32,0),"0"),
IFERROR(VLOOKUP($A69,'Season 13'!AK$4:CN$104,32,0),"0"),IFERROR(VLOOKUP($A69,'Season 14'!AK$4:CN$104,32,0),"0"),IFERROR(VLOOKUP($A69,'Season 15'!AK$4:CN$104,32,0),"0"),)</f>
        <v>0</v>
      </c>
      <c r="AF69" s="403">
        <f>SUM(IFERROR(VLOOKUP($A69,'Season 2'!AK$4:CN$104,33,0),"0"),
IFERROR(VLOOKUP($A69,'Season 3'!AK$4:CN$104,33,0),"0"),IFERROR(VLOOKUP($A69,'Season 4'!AK$4:CN$104,33,0),"0"),
IFERROR(VLOOKUP($A69,'Season 5'!AK$4:CN$104,33,0),"0"),IFERROR(VLOOKUP($A69,'Season 6'!AK$4:CN$104,33,0),"0"),
IFERROR(VLOOKUP($A69,'Season 7'!AK$4:CN$104,33,0),"0"),IFERROR(VLOOKUP($A69,'Season 8'!AK$4:CN$104,33,0),"0"),
IFERROR(VLOOKUP($A69,'Season 9'!AK$4:CN$104,33,0),"0"),IFERROR(VLOOKUP($A69,'Season 10'!AK$4:CN$104,33,0),"0"),
IFERROR(VLOOKUP($A69,'Season 11'!AK$4:CN$104,33,0),"0"),IFERROR(VLOOKUP($A69,'Season 12'!AK$4:CN$104,33,0),"0"),
IFERROR(VLOOKUP($A69,'Season 13'!AK$4:CN$104,33,0),"0"),IFERROR(VLOOKUP($A69,'Season 14'!AK$4:CN$104,33,0),"0"),IFERROR(VLOOKUP($A69,'Season 15'!AK$4:CN$104,33,0),"0"),)</f>
        <v>0</v>
      </c>
      <c r="AG69" s="398">
        <f>SUM(IFERROR(VLOOKUP($A69,'Season 2'!AK$4:CN$104,34,0),"0"),
IFERROR(VLOOKUP($A69,'Season 3'!AK$4:CN$104,34,0),"0"),IFERROR(VLOOKUP($A69,'Season 4'!AK$4:CN$104,34,0),"0"),
IFERROR(VLOOKUP($A69,'Season 5'!AK$4:CN$104,34,0),"0"),IFERROR(VLOOKUP($A69,'Season 6'!AK$4:CN$104,34,0),"0"),
IFERROR(VLOOKUP($A69,'Season 7'!AK$4:CN$104,34,0),"0"),IFERROR(VLOOKUP($A69,'Season 8'!AK$4:CN$104,34,0),"0"),
IFERROR(VLOOKUP($A69,'Season 9'!AK$4:CN$104,34,0),"0"),IFERROR(VLOOKUP($A69,'Season 10'!AK$4:CN$104,34,0),"0"),
IFERROR(VLOOKUP($A69,'Season 11'!AK$4:CN$104,34,0),"0"),IFERROR(VLOOKUP($A69,'Season 12'!AK$4:CN$104,34,0),"0"),
IFERROR(VLOOKUP($A69,'Season 13'!AK$4:CN$104,34,0),"0"),IFERROR(VLOOKUP($A69,'Season 14'!AK$4:CN$104,34,0),"0"),IFERROR(VLOOKUP($A69,'Season 15'!AK$4:CN$104,34,0),"0"),)</f>
        <v>0</v>
      </c>
      <c r="AH69" s="518">
        <f>SUM(IFERROR(VLOOKUP($A69,'Season 2'!AK$4:CN$104,35,0),"0"),
IFERROR(VLOOKUP($A69,'Season 3'!AK$4:CN$104,35,0),"0"),IFERROR(VLOOKUP($A69,'Season 4'!AK$4:CN$104,35,0),"0"),
IFERROR(VLOOKUP($A69,'Season 5'!AK$4:CN$104,35,0),"0"),IFERROR(VLOOKUP($A69,'Season 6'!AK$4:CN$104,35,0),"0"),
IFERROR(VLOOKUP($A69,'Season 7'!AK$4:CN$104,35,0),"0"),IFERROR(VLOOKUP($A69,'Season 8'!AK$4:CN$104,35,0),"0"),
IFERROR(VLOOKUP($A69,'Season 9'!AK$4:CN$104,35,0),"0"),IFERROR(VLOOKUP($A69,'Season 10'!AK$4:CN$104,35,0),"0"),
IFERROR(VLOOKUP($A69,'Season 11'!AK$4:CN$104,35,0),"0"),IFERROR(VLOOKUP($A69,'Season 12'!AK$4:CN$104,35,0),"0"),
IFERROR(VLOOKUP($A69,'Season 13'!AK$4:CN$104,35,0),"0"),IFERROR(VLOOKUP($A69,'Season 14'!AK$4:CN$104,35,0),"0"),IFERROR(VLOOKUP($A69,'Season 15'!AK$4:CN$104,35,0),"0"),)</f>
        <v>0</v>
      </c>
      <c r="AI69" s="21">
        <f>SUM(IFERROR(VLOOKUP($A69,'Season 2'!AK$4:CN$104,36,0),"0"),
IFERROR(VLOOKUP($A69,'Season 3'!AK$4:CN$104,36,0),"0"),IFERROR(VLOOKUP($A69,'Season 4'!AK$4:CN$104,36,0),"0"),
IFERROR(VLOOKUP($A69,'Season 5'!AK$4:CN$104,36,0),"0"),IFERROR(VLOOKUP($A69,'Season 6'!AK$4:CN$104,36,0),"0"),
IFERROR(VLOOKUP($A69,'Season 7'!AK$4:CN$104,36,0),"0"),IFERROR(VLOOKUP($A69,'Season 8'!AK$4:CN$104,36,0),"0"),
IFERROR(VLOOKUP($A69,'Season 9'!AK$4:CN$104,36,0),"0"),IFERROR(VLOOKUP($A69,'Season 10'!AK$4:CN$104,36,0),"0"),
IFERROR(VLOOKUP($A69,'Season 11'!AK$4:CN$104,36,0),"0"),IFERROR(VLOOKUP($A69,'Season 12'!AK$4:CN$104,36,0),"0"),
IFERROR(VLOOKUP($A69,'Season 13'!AK$4:CN$104,36,0),"0"),IFERROR(VLOOKUP($A69,'Season 14'!AK$4:CN$104,36,0),"0"),IFERROR(VLOOKUP($A69,'Season 15'!AK$4:CN$104,36,0),"0"),)</f>
        <v>0</v>
      </c>
      <c r="AJ69" s="402">
        <f>SUM(IFERROR(VLOOKUP($A69,'Season 2'!AK$4:CN$104,37,0),"0"),
IFERROR(VLOOKUP($A69,'Season 3'!AK$4:CN$104,37,0),"0"),IFERROR(VLOOKUP($A69,'Season 4'!AK$4:CN$104,37,0),"0"),
IFERROR(VLOOKUP($A69,'Season 5'!AK$4:CN$104,37,0),"0"),IFERROR(VLOOKUP($A69,'Season 6'!AK$4:CN$104,37,0),"0"),
IFERROR(VLOOKUP($A69,'Season 7'!AK$4:CN$104,37,0),"0"),IFERROR(VLOOKUP($A69,'Season 8'!AK$4:CN$104,37,0),"0"),
IFERROR(VLOOKUP($A69,'Season 9'!AK$4:CN$104,37,0),"0"),IFERROR(VLOOKUP($A69,'Season 10'!AK$4:CN$104,37,0),"0"),
IFERROR(VLOOKUP($A69,'Season 11'!AK$4:CN$104,37,0),"0"),IFERROR(VLOOKUP($A69,'Season 12'!AK$4:CN$104,37,0),"0"),
IFERROR(VLOOKUP($A69,'Season 13'!AK$4:CN$104,37,0),"0"),IFERROR(VLOOKUP($A69,'Season 14'!AK$4:CN$104,37,0),"0"),IFERROR(VLOOKUP($A69,'Season 15'!AK$4:CN$104,37,0),"0"),)</f>
        <v>0</v>
      </c>
      <c r="AK69" s="403">
        <f>SUM(IFERROR(VLOOKUP($A69,'Season 1'!AJ$4:CM$104,33,0),"0"),IFERROR(VLOOKUP($A69,'Season 2'!AK$4:CN$104,38,0),"0"),
IFERROR(VLOOKUP($A69,'Season 3'!AK$4:CN$104,38,0),"0"),IFERROR(VLOOKUP($A69,'Season 4'!AK$4:CN$104,38,0),"0"),
IFERROR(VLOOKUP($A69,'Season 5'!AK$4:CN$104,38,0),"0"),IFERROR(VLOOKUP($A69,'Season 6'!AK$4:CN$104,38,0),"0"),
IFERROR(VLOOKUP($A69,'Season 7'!AK$4:CN$104,38,0),"0"),IFERROR(VLOOKUP($A69,'Season 8'!AK$4:CN$104,38,0),"0"),
IFERROR(VLOOKUP($A69,'Season 9'!AK$4:CN$104,38,0),"0"),IFERROR(VLOOKUP($A69,'Season 10'!AK$4:CN$104,38,0),"0"),
IFERROR(VLOOKUP($A69,'Season 11'!AK$4:CN$104,38,0),"0"),IFERROR(VLOOKUP($A69,'Season 12'!AK$4:CN$104,38,0),"0"),
IFERROR(VLOOKUP($A69,'Season 13'!AK$4:CN$104,38,0),"0"),IFERROR(VLOOKUP($A69,'Season 14'!AK$4:CN$104,38,0),"0"),IFERROR(VLOOKUP($A69,'Season 15'!AK$4:CN$104,38,0),"0"),)</f>
        <v>0</v>
      </c>
      <c r="AL69" s="398">
        <f>SUM(IFERROR(VLOOKUP($A69,'Season 1'!AJ$4:CM$104,34,0),"0"),IFERROR(VLOOKUP($A69,'Season 2'!AK$4:CN$104,39,0),"0"),
IFERROR(VLOOKUP($A69,'Season 3'!AK$4:CN$104,39,0),"0"),IFERROR(VLOOKUP($A69,'Season 4'!AK$4:CN$104,39,0),"0"),
IFERROR(VLOOKUP($A69,'Season 5'!AK$4:CN$104,39,0),"0"),IFERROR(VLOOKUP($A69,'Season 6'!AK$4:CN$104,39,0),"0"),
IFERROR(VLOOKUP($A69,'Season 7'!AK$4:CN$104,39,0),"0"),IFERROR(VLOOKUP($A69,'Season 8'!AK$4:CN$104,39,0),"0"),
IFERROR(VLOOKUP($A69,'Season 9'!AK$4:CN$104,39,0),"0"),IFERROR(VLOOKUP($A69,'Season 10'!AK$4:CN$104,39,0),"0"),
IFERROR(VLOOKUP($A69,'Season 11'!AK$4:CN$104,39,0),"0"),IFERROR(VLOOKUP($A69,'Season 12'!AK$4:CN$104,39,0),"0"),
IFERROR(VLOOKUP($A69,'Season 13'!AK$4:CN$104,39,0),"0"),IFERROR(VLOOKUP($A69,'Season 14'!AK$4:CN$104,39,0),"0"),IFERROR(VLOOKUP($A69,'Season 15'!AK$4:CN$104,39,0),"0"),)</f>
        <v>0</v>
      </c>
      <c r="AM69" s="518">
        <f>SUM(IFERROR(VLOOKUP($A69,'Season 1'!AJ$4:CM$104,35,0),"0"),IFERROR(VLOOKUP($A69,'Season 2'!AK$4:CN$104,40,0),"0"),
IFERROR(VLOOKUP($A69,'Season 3'!AK$4:CN$104,40,0),"0"),IFERROR(VLOOKUP($A69,'Season 4'!AK$4:CN$104,40,0),"0"),
IFERROR(VLOOKUP($A69,'Season 5'!AK$4:CN$104,40,0),"0"),IFERROR(VLOOKUP($A69,'Season 6'!AK$4:CN$104,40,0),"0"),
IFERROR(VLOOKUP($A69,'Season 7'!AK$4:CN$104,40,0),"0"),IFERROR(VLOOKUP($A69,'Season 8'!AK$4:CN$104,40,0),"0"),
IFERROR(VLOOKUP($A69,'Season 9'!AK$4:CN$104,40,0),"0"),IFERROR(VLOOKUP($A69,'Season 10'!AK$4:CN$104,40,0),"0"),
IFERROR(VLOOKUP($A69,'Season 11'!AK$4:CN$104,40,0),"0"),IFERROR(VLOOKUP($A69,'Season 12'!AK$4:CN$104,40,0),"0"),
IFERROR(VLOOKUP($A69,'Season 13'!AK$4:CN$104,40,0),"0"),IFERROR(VLOOKUP($A69,'Season 14'!AK$4:CN$104,40,0),"0"),IFERROR(VLOOKUP($A69,'Season 15'!AK$4:CN$104,40,0),"0"),)</f>
        <v>0</v>
      </c>
      <c r="AN69" s="21">
        <f>SUM(IFERROR(VLOOKUP($A69,'Season 1'!AJ$4:CM$104,36,0),"0"),IFERROR(VLOOKUP($A69,'Season 2'!AK$4:CN$104,41,0),"0"),
IFERROR(VLOOKUP($A69,'Season 3'!AK$4:CN$104,41,0),"0"),IFERROR(VLOOKUP($A69,'Season 4'!AK$4:CN$104,41,0),"0"),
IFERROR(VLOOKUP($A69,'Season 5'!AK$4:CN$104,41,0),"0"),IFERROR(VLOOKUP($A69,'Season 6'!AK$4:CN$104,41,0),"0"),
IFERROR(VLOOKUP($A69,'Season 7'!AK$4:CN$104,41,0),"0"),IFERROR(VLOOKUP($A69,'Season 8'!AK$4:CN$104,41,0),"0"),
IFERROR(VLOOKUP($A69,'Season 9'!AK$4:CN$104,41,0),"0"),IFERROR(VLOOKUP($A69,'Season 10'!AK$4:CN$104,41,0),"0"),
IFERROR(VLOOKUP($A69,'Season 11'!AK$4:CN$104,41,0),"0"),IFERROR(VLOOKUP($A69,'Season 12'!AK$4:CN$104,41,0),"0"),
IFERROR(VLOOKUP($A69,'Season 13'!AK$4:CN$104,41,0),"0"),IFERROR(VLOOKUP($A69,'Season 14'!AK$4:CN$104,41,0),"0"),IFERROR(VLOOKUP($A69,'Season 15'!AK$4:CN$104,41,0),"0"),)</f>
        <v>0</v>
      </c>
      <c r="AO69" s="402">
        <f>SUM(IFERROR(VLOOKUP($A69,'Season 1'!AJ$4:CM$104,37,0),"0"),IFERROR(VLOOKUP($A69,'Season 2'!AK$4:CN$104,42,0),"0"),
IFERROR(VLOOKUP($A69,'Season 3'!AK$4:CN$104,42,0),"0"),IFERROR(VLOOKUP($A69,'Season 4'!AK$4:CN$104,42,0),"0"),
IFERROR(VLOOKUP($A69,'Season 5'!AK$4:CN$104,42,0),"0"),IFERROR(VLOOKUP($A69,'Season 6'!AK$4:CN$104,42,0),"0"),
IFERROR(VLOOKUP($A69,'Season 7'!AK$4:CN$104,42,0),"0"),IFERROR(VLOOKUP($A69,'Season 8'!AK$4:CN$104,42,0),"0"),
IFERROR(VLOOKUP($A69,'Season 9'!AK$4:CN$104,42,0),"0"),IFERROR(VLOOKUP($A69,'Season 10'!AK$4:CN$104,42,0),"0"),
IFERROR(VLOOKUP($A69,'Season 11'!AK$4:CN$104,42,0),"0"),IFERROR(VLOOKUP($A69,'Season 12'!AK$4:CN$104,42,0),"0"),
IFERROR(VLOOKUP($A69,'Season 13'!AK$4:CN$104,42,0),"0"),IFERROR(VLOOKUP($A69,'Season 14'!AK$4:CN$104,42,0),"0"),IFERROR(VLOOKUP($A69,'Season 15'!AK$4:CN$104,42,0),"0"),)</f>
        <v>0</v>
      </c>
      <c r="AP69" s="403">
        <f>SUM(IFERROR(VLOOKUP($A69,'Season 1'!AJ$4:CM$104,43,0),"0"),IFERROR(VLOOKUP($A69,'Season 2'!AK$4:CN$104,43,0),"0"),
IFERROR(VLOOKUP($A69,'Season 3'!AK$4:CN$104,43,0),"0"),IFERROR(VLOOKUP($A69,'Season 4'!AK$4:CN$104,43,0),"0"),
IFERROR(VLOOKUP($A69,'Season 5'!AK$4:CN$104,43,0),"0"),IFERROR(VLOOKUP($A69,'Season 6'!AK$4:CN$104,43,0),"0"),
IFERROR(VLOOKUP($A69,'Season 7'!AK$4:CN$104,43,0),"0"),IFERROR(VLOOKUP($A69,'Season 8'!AK$4:CN$104,43,0),"0"),
IFERROR(VLOOKUP($A69,'Season 9'!AK$4:CN$104,43,0),"0"),IFERROR(VLOOKUP($A69,'Season 10'!AK$4:CN$104,43,0),"0"),
IFERROR(VLOOKUP($A69,'Season 11'!AK$4:CN$104,43,0),"0"),IFERROR(VLOOKUP($A69,'Season 12'!AK$4:CN$104,43,0),"0"),
IFERROR(VLOOKUP($A69,'Season 13'!AK$4:CN$104,43,0),"0"),IFERROR(VLOOKUP($A69,'Season 14'!AK$4:CN$104,43,0),"0"),IFERROR(VLOOKUP($A69,'Season 15'!AK$4:CN$104,43,0),"0"),)</f>
        <v>0</v>
      </c>
      <c r="AQ69" s="398">
        <f>SUM(IFERROR(VLOOKUP($A69,'Season 1'!AJ$4:CM$104,44,0),"0"),IFERROR(VLOOKUP($A69,'Season 2'!AK$4:CN$104,44,0),"0"),
IFERROR(VLOOKUP($A69,'Season 3'!AK$4:CN$104,44,0),"0"),IFERROR(VLOOKUP($A69,'Season 4'!AK$4:CN$104,44,0),"0"),
IFERROR(VLOOKUP($A69,'Season 5'!AK$4:CN$104,44,0),"0"),IFERROR(VLOOKUP($A69,'Season 6'!AK$4:CN$104,44,0),"0"),
IFERROR(VLOOKUP($A69,'Season 7'!AK$4:CN$104,44,0),"0"),IFERROR(VLOOKUP($A69,'Season 8'!AK$4:CN$104,44,0),"0"),
IFERROR(VLOOKUP($A69,'Season 9'!AK$4:CN$104,44,0),"0"),IFERROR(VLOOKUP($A69,'Season 10'!AK$4:CN$104,44,0),"0"),
IFERROR(VLOOKUP($A69,'Season 11'!AK$4:CN$104,44,0),"0"),IFERROR(VLOOKUP($A69,'Season 12'!AK$4:CN$104,44,0),"0"),
IFERROR(VLOOKUP($A69,'Season 13'!AK$4:CN$104,44,0),"0"),IFERROR(VLOOKUP($A69,'Season 14'!AK$4:CN$104,44,0),"0"),IFERROR(VLOOKUP($A69,'Season 15'!AK$4:CN$104,44,0),"0"),)</f>
        <v>0</v>
      </c>
      <c r="AR69" s="518">
        <f>SUM(IFERROR(VLOOKUP($A69,'Season 1'!AJ$4:CM$104,45,0),"0"),IFERROR(VLOOKUP($A69,'Season 2'!AK$4:CN$104,45,0),"0"),
IFERROR(VLOOKUP($A69,'Season 3'!AK$4:CN$104,45,0),"0"),IFERROR(VLOOKUP($A69,'Season 4'!AK$4:CN$104,45,0),"0"),
IFERROR(VLOOKUP($A69,'Season 5'!AK$4:CN$104,45,0),"0"),IFERROR(VLOOKUP($A69,'Season 6'!AK$4:CN$104,45,0),"0"),
IFERROR(VLOOKUP($A69,'Season 7'!AK$4:CN$104,45,0),"0"),IFERROR(VLOOKUP($A69,'Season 8'!AK$4:CN$104,45,0),"0"),
IFERROR(VLOOKUP($A69,'Season 9'!AK$4:CN$104,45,0),"0"),IFERROR(VLOOKUP($A69,'Season 10'!AK$4:CN$104,45,0),"0"),
IFERROR(VLOOKUP($A69,'Season 11'!AK$4:CN$104,45,0),"0"),IFERROR(VLOOKUP($A69,'Season 12'!AK$4:CN$104,45,0),"0"),
IFERROR(VLOOKUP($A69,'Season 13'!AK$4:CN$104,45,0),"0"),IFERROR(VLOOKUP($A69,'Season 14'!AK$4:CN$104,45,0),"0"),IFERROR(VLOOKUP($A69,'Season 15'!AK$4:CN$104,45,0),"0"),)</f>
        <v>0</v>
      </c>
      <c r="AS69" s="21">
        <f>SUM(IFERROR(VLOOKUP($A69,'Season 1'!AJ$4:CM$104,46,0),"0"),IFERROR(VLOOKUP($A69,'Season 2'!AK$4:CN$104,46,0),"0"),
IFERROR(VLOOKUP($A69,'Season 3'!AK$4:CN$104,46,0),"0"),IFERROR(VLOOKUP($A69,'Season 4'!AK$4:CN$104,46,0),"0"),
IFERROR(VLOOKUP($A69,'Season 5'!AK$4:CN$104,46,0),"0"),IFERROR(VLOOKUP($A69,'Season 6'!AK$4:CN$104,46,0),"0"),
IFERROR(VLOOKUP($A69,'Season 7'!AK$4:CN$104,46,0),"0"),IFERROR(VLOOKUP($A69,'Season 8'!AK$4:CN$104,46,0),"0"),
IFERROR(VLOOKUP($A69,'Season 9'!AK$4:CN$104,46,0),"0"),IFERROR(VLOOKUP($A69,'Season 10'!AK$4:CN$104,46,0),"0"),
IFERROR(VLOOKUP($A69,'Season 11'!AK$4:CN$104,46,0),"0"),IFERROR(VLOOKUP($A69,'Season 12'!AK$4:CN$104,46,0),"0"),
IFERROR(VLOOKUP($A69,'Season 13'!AK$4:CN$104,46,0),"0"),IFERROR(VLOOKUP($A69,'Season 14'!AK$4:CN$104,46,0),"0"),IFERROR(VLOOKUP($A69,'Season 15'!AK$4:CN$104,46,0),"0"),)</f>
        <v>0</v>
      </c>
      <c r="AT69" s="402">
        <f>SUM(IFERROR(VLOOKUP($A69,'Season 1'!AJ$4:CM$104,47,0),"0"),IFERROR(VLOOKUP($A69,'Season 2'!AK$4:CN$104,47,0),"0"),
IFERROR(VLOOKUP($A69,'Season 3'!AK$4:CN$104,47,0),"0"),IFERROR(VLOOKUP($A69,'Season 4'!AK$4:CN$104,47,0),"0"),
IFERROR(VLOOKUP($A69,'Season 5'!AK$4:CN$104,47,0),"0"),IFERROR(VLOOKUP($A69,'Season 6'!AK$4:CN$104,47,0),"0"),
IFERROR(VLOOKUP($A69,'Season 7'!AK$4:CN$104,47,0),"0"),IFERROR(VLOOKUP($A69,'Season 8'!AK$4:CN$104,47,0),"0"),
IFERROR(VLOOKUP($A69,'Season 9'!AK$4:CN$104,47,0),"0"),IFERROR(VLOOKUP($A69,'Season 10'!AK$4:CN$104,47,0),"0"),
IFERROR(VLOOKUP($A69,'Season 11'!AK$4:CN$104,47,0),"0"),IFERROR(VLOOKUP($A69,'Season 12'!AK$4:CN$104,47,0),"0"),
IFERROR(VLOOKUP($A69,'Season 13'!AK$4:CN$104,47,0),"0"),IFERROR(VLOOKUP($A69,'Season 14'!AK$4:CN$104,47,0),"0"),IFERROR(VLOOKUP($A69,'Season 15'!AK$4:CN$104,47,0),"0"),)</f>
        <v>0</v>
      </c>
      <c r="AU69" s="403">
        <f>SUM(IFERROR(VLOOKUP($A69,'Season 3'!AK$4:CN$104,48,0),"0"),IFERROR(VLOOKUP($A69,'Season 4'!AK$4:CN$104,48,0),"0"),
IFERROR(VLOOKUP($A69,'Season 5'!AK$4:CN$104,48,0),"0"),IFERROR(VLOOKUP($A69,'Season 6'!AK$4:CN$104,48,0),"0"),
IFERROR(VLOOKUP($A69,'Season 7'!AK$4:CN$104,48,0),"0"),IFERROR(VLOOKUP($A69,'Season 8'!AK$4:CN$104,48,0),"0"),
IFERROR(VLOOKUP($A69,'Season 9'!AK$4:CN$104,48,0),"0"),IFERROR(VLOOKUP($A69,'Season 10'!AK$4:CN$104,48,0),"0"),
IFERROR(VLOOKUP($A69,'Season 11'!AK$4:CN$104,48,0),"0"),IFERROR(VLOOKUP($A69,'Season 12'!AK$4:CN$104,48,0),"0"),
IFERROR(VLOOKUP($A69,'Season 13'!AK$4:CN$104,48,0),"0"),IFERROR(VLOOKUP($A69,'Season 14'!AK$4:CN$104,48,0),"0"),IFERROR(VLOOKUP($A69,'Season 15'!AK$4:CN$104,48,0),"0"),)</f>
        <v>0</v>
      </c>
      <c r="AV69" s="398">
        <f>SUM(IFERROR(VLOOKUP($A69,'Season 3'!AK$4:CN$104,49,0),"0"),IFERROR(VLOOKUP($A69,'Season 4'!AK$4:CN$104,49,0),"0"),
IFERROR(VLOOKUP($A69,'Season 5'!AK$4:CN$104,49,0),"0"),IFERROR(VLOOKUP($A69,'Season 6'!AK$4:CN$104,49,0),"0"),
IFERROR(VLOOKUP($A69,'Season 7'!AK$4:CN$104,49,0),"0"),IFERROR(VLOOKUP($A69,'Season 8'!AK$4:CN$104,49,0),"0"),
IFERROR(VLOOKUP($A69,'Season 9'!AK$4:CN$104,49,0),"0"),IFERROR(VLOOKUP($A69,'Season 10'!AK$4:CN$104,49,0),"0"),
IFERROR(VLOOKUP($A69,'Season 11'!AK$4:CN$104,49,0),"0"),IFERROR(VLOOKUP($A69,'Season 12'!AK$4:CN$104,49,0),"0"),
IFERROR(VLOOKUP($A69,'Season 13'!AK$4:CN$104,49,0),"0"),IFERROR(VLOOKUP($A69,'Season 14'!AK$4:CN$104,49,0),"0"),IFERROR(VLOOKUP($A69,'Season 15'!AK$4:CN$104,49,0),"0"),)</f>
        <v>0</v>
      </c>
      <c r="AW69" s="518">
        <f>SUM(IFERROR(VLOOKUP($A69,'Season 3'!AK$4:CN$104,50,0),"0"),IFERROR(VLOOKUP($A69,'Season 4'!AK$4:CN$104,50,0),"0"),
IFERROR(VLOOKUP($A69,'Season 5'!AK$4:CN$104,50,0),"0"),IFERROR(VLOOKUP($A69,'Season 6'!AK$4:CN$104,50,0),"0"),
IFERROR(VLOOKUP($A69,'Season 7'!AK$4:CN$104,50,0),"0"),IFERROR(VLOOKUP($A69,'Season 8'!AK$4:CN$104,50,0),"0"),
IFERROR(VLOOKUP($A69,'Season 9'!AK$4:CN$104,50,0),"0"),IFERROR(VLOOKUP($A69,'Season 10'!AK$4:CN$104,50,0),"0"),
IFERROR(VLOOKUP($A69,'Season 11'!AK$4:CN$104,50,0),"0"),IFERROR(VLOOKUP($A69,'Season 12'!AK$4:CN$104,50,0),"0"),
IFERROR(VLOOKUP($A69,'Season 13'!AK$4:CN$104,50,0),"0"),IFERROR(VLOOKUP($A69,'Season 14'!AK$4:CN$104,50,0),"0"),IFERROR(VLOOKUP($A69,'Season 15'!AK$4:CN$104,50,0),"0"),)</f>
        <v>0</v>
      </c>
      <c r="AX69" s="21">
        <f>SUM(IFERROR(VLOOKUP($A69,'Season 3'!AK$4:CN$104,51,0),"0"),IFERROR(VLOOKUP($A69,'Season 4'!AK$4:CN$104,51,0),"0"),
IFERROR(VLOOKUP($A69,'Season 5'!AK$4:CN$104,51,0),"0"),IFERROR(VLOOKUP($A69,'Season 6'!AK$4:CN$104,51,0),"0"),
IFERROR(VLOOKUP($A69,'Season 7'!AK$4:CN$104,51,0),"0"),IFERROR(VLOOKUP($A69,'Season 8'!AK$4:CN$104,51,0),"0"),
IFERROR(VLOOKUP($A69,'Season 9'!AK$4:CN$104,51,0),"0"),IFERROR(VLOOKUP($A69,'Season 10'!AK$4:CN$104,51,0),"0"),
IFERROR(VLOOKUP($A69,'Season 11'!AK$4:CN$104,51,0),"0"),IFERROR(VLOOKUP($A69,'Season 12'!AK$4:CN$104,51,0),"0"),
IFERROR(VLOOKUP($A69,'Season 13'!AK$4:CN$104,51,0),"0"),IFERROR(VLOOKUP($A69,'Season 14'!AK$4:CN$104,51,0),"0"),IFERROR(VLOOKUP($A69,'Season 15'!AK$4:CN$104,51,0),"0"),)</f>
        <v>0</v>
      </c>
      <c r="AY69" s="402">
        <f>SUM(IFERROR(VLOOKUP($A69,'Season 3'!AK$4:CN$104,52,0),"0"),IFERROR(VLOOKUP($A69,'Season 4'!AK$4:CN$104,52,0),"0"),
IFERROR(VLOOKUP($A69,'Season 5'!AK$4:CN$104,52,0),"0"),IFERROR(VLOOKUP($A69,'Season 6'!AK$4:CN$104,52,0),"0"),
IFERROR(VLOOKUP($A69,'Season 7'!AK$4:CN$104,52,0),"0"),IFERROR(VLOOKUP($A69,'Season 8'!AK$4:CN$104,52,0),"0"),
IFERROR(VLOOKUP($A69,'Season 9'!AK$4:CN$104,52,0),"0"),IFERROR(VLOOKUP($A69,'Season 10'!AK$4:CN$104,52,0),"0"),
IFERROR(VLOOKUP($A69,'Season 11'!AK$4:CN$104,52,0),"0"),IFERROR(VLOOKUP($A69,'Season 12'!AK$4:CN$104,52,0),"0"),
IFERROR(VLOOKUP($A69,'Season 13'!AK$4:CN$104,52,0),"0"),IFERROR(VLOOKUP($A69,'Season 14'!AK$4:CN$104,52,0),"0"),IFERROR(VLOOKUP($A69,'Season 15'!AK$4:CN$104,52,0),"0"),)</f>
        <v>0</v>
      </c>
      <c r="AZ69" s="403">
        <f>SUM(IFERROR(VLOOKUP($A69,'Season 1'!AJ$4:CM$104,38,0),"0"),IFERROR(VLOOKUP($A69,'Season 2'!AK$4:CN$104,48,0),"0"),)</f>
        <v>0</v>
      </c>
      <c r="BA69" s="398">
        <f>SUM(IFERROR(VLOOKUP($A69,'Season 1'!AJ$4:CM$104,39,0),"0"),IFERROR(VLOOKUP($A69,'Season 2'!AK$4:CN$104,49,0),"0"),)</f>
        <v>0</v>
      </c>
      <c r="BB69" s="518">
        <f>SUM(IFERROR(VLOOKUP($A69,'Season 1'!AJ$4:CM$104,40,0),"0"),IFERROR(VLOOKUP($A69,'Season 2'!AK$4:CN$104,50,0),"0"),)</f>
        <v>0</v>
      </c>
      <c r="BC69" s="21">
        <f>SUM(IFERROR(VLOOKUP($A69,'Season 1'!AJ$4:CM$104,41,0),"0"),IFERROR(VLOOKUP($A69,'Season 2'!AK$4:CN$104,51,0),"0"),)</f>
        <v>0</v>
      </c>
      <c r="BD69" s="402">
        <f>SUM(IFERROR(VLOOKUP($A69,'Season 1'!AJ$4:CM$104,42,0),"0"),IFERROR(VLOOKUP($A69,'Season 2'!AK$4:CN$104,52,0),"0"),)</f>
        <v>0</v>
      </c>
      <c r="BE69" s="561">
        <f>SUM(
IFERROR(VLOOKUP($A69,'Season 1'!AJ$4:CM$104,48,0),"0"),IFERROR(VLOOKUP($A69,'Season 2'!AK$4:CN$104,53,0),"0"),
IFERROR(VLOOKUP($A69,'Season 3'!AK$4:CN$104,53,0),"0"),IFERROR(VLOOKUP($A69,'Season 4'!AK$4:CN$104,53,0),"0"),
IFERROR(VLOOKUP($A69,'Season 5'!AK$4:CN$104,53,0),"0"),IFERROR(VLOOKUP($A69,'Season 6'!AK$4:CN$104,53,0),"0"),
IFERROR(VLOOKUP($A69,'Season 7'!AK$4:CN$104,53,0),"0"),IFERROR(VLOOKUP($A69,'Season 8'!AK$4:CN$104,53,0),"0"),
IFERROR(VLOOKUP($A69,'Season 9'!AK$4:CN$104,53,0),"0"),IFERROR(VLOOKUP($A69,'Season 10'!AK$4:CN$104,53,0),"0"),
IFERROR(VLOOKUP($A69,'Season 11'!AK$4:CN$104,53,0),"0"),IFERROR(VLOOKUP($A69,'Season 12'!AK$4:CN$104,53,0),"0"),
IFERROR(VLOOKUP($A69,'Season 13'!AK$4:CN$104,53,0),"0"),IFERROR(VLOOKUP($A69,'Season 14'!AK$4:CN$104,53,0),"0"),IFERROR(VLOOKUP($A69,'Season 15'!AK$4:CN$104,53,0),"0"),)</f>
        <v>0</v>
      </c>
      <c r="BF69" s="562">
        <f>SUM(
IFERROR(VLOOKUP($A69,'Season 1'!AJ$4:CM$104,49,0),"0"),IFERROR(VLOOKUP($A69,'Season 2'!AK$4:CN$104,54,0),"0"),
IFERROR(VLOOKUP($A69,'Season 3'!AK$4:CN$104,54,0),"0"),IFERROR(VLOOKUP($A69,'Season 4'!AK$4:CN$104,54,0),"0"),
IFERROR(VLOOKUP($A69,'Season 5'!AK$4:CN$104,54,0),"0"),IFERROR(VLOOKUP($A69,'Season 6'!AK$4:CN$104,54,0),"0"),
IFERROR(VLOOKUP($A69,'Season 7'!AK$4:CN$104,54,0),"0"),IFERROR(VLOOKUP($A69,'Season 8'!AK$4:CN$104,54,0),"0"),
IFERROR(VLOOKUP($A69,'Season 9'!AK$4:CN$104,54,0),"0"),IFERROR(VLOOKUP($A69,'Season 10'!AK$4:CN$104,54,0),"0"),
IFERROR(VLOOKUP($A69,'Season 11'!AK$4:CN$104,540),"0"),IFERROR(VLOOKUP($A69,'Season 12'!AK$4:CN$104,54,0),"0"),
IFERROR(VLOOKUP($A69,'Season 13'!AK$4:CN$104,54,0),"0"),IFERROR(VLOOKUP($A69,'Season 14'!AK$4:CN$104,54,0),"0"),IFERROR(VLOOKUP($A69,'Season 15'!AK$4:CN$104,54,0),"0"),)</f>
        <v>0</v>
      </c>
      <c r="BG69" s="529" t="e">
        <f t="shared" si="1"/>
        <v>#DIV/0!</v>
      </c>
      <c r="BI69" s="553"/>
      <c r="BJ69" s="553"/>
      <c r="BK69" s="553"/>
      <c r="BL69" s="553"/>
      <c r="BM69" s="553"/>
      <c r="BN69" s="553"/>
      <c r="BO69" s="169"/>
      <c r="BP69" s="169"/>
      <c r="BQ69" s="169"/>
      <c r="BR69" s="169"/>
      <c r="BS69" s="12" t="str">
        <f>IFERROR(VLOOKUP($A69,'Season 1'!$AJ$4:$CM$104,50,0),"0")</f>
        <v>0</v>
      </c>
      <c r="BT69" s="12" t="str">
        <f>IFERROR(VLOOKUP($A69,'Season 1'!$AJ$4:$CM$104,51,0),"0")</f>
        <v>0</v>
      </c>
      <c r="BU69" s="12" t="str">
        <f>IFERROR(VLOOKUP($A69,'Season 2'!$AK$4:$CN$104,55,0),"0")</f>
        <v>0</v>
      </c>
      <c r="BV69" s="12" t="str">
        <f>IFERROR(VLOOKUP($A69,'Season 2'!$AK$4:$CN$104,56,0),"0")</f>
        <v>0</v>
      </c>
      <c r="BW69" s="12" t="str">
        <f>IFERROR(VLOOKUP($A69,'Season 3'!$AK$4:$CN$104,55,0),"0")</f>
        <v>0</v>
      </c>
      <c r="BX69" s="12" t="str">
        <f>IFERROR(VLOOKUP($A69,'Season 3'!$AK$4:$CN$104,56,0),"0")</f>
        <v>0</v>
      </c>
      <c r="BY69" s="12" t="str">
        <f>IFERROR(VLOOKUP($A69,'Season 4'!$AK$4:$CN$104,55,0),"0")</f>
        <v>0</v>
      </c>
      <c r="BZ69" s="12" t="str">
        <f>IFERROR(VLOOKUP($A69,'Season 4'!$AK$4:$CN$104,56,0),"0")</f>
        <v>0</v>
      </c>
      <c r="CA69" s="12" t="str">
        <f>IFERROR(VLOOKUP($A69,'Season 5'!$AK$4:$CN$104,55,0),"0")</f>
        <v>0</v>
      </c>
      <c r="CB69" s="12" t="str">
        <f>IFERROR(VLOOKUP($A69,'Season 5'!$AK$4:$CN$104,56,0),"0")</f>
        <v>0</v>
      </c>
      <c r="CC69" s="12" t="str">
        <f>IFERROR(VLOOKUP($A69,'Season 6'!$AK$4:$CN$104,55,0),"0")</f>
        <v>0</v>
      </c>
      <c r="CD69" s="12" t="str">
        <f>IFERROR(VLOOKUP($A69,'Season 6'!$AK$4:$CN$104,56,0),"0")</f>
        <v>0</v>
      </c>
      <c r="CE69" s="12" t="str">
        <f>IFERROR(VLOOKUP($A69,'Season 7'!$AK$4:$CN$104,55,0),"0")</f>
        <v>0</v>
      </c>
      <c r="CF69" s="12" t="str">
        <f>IFERROR(VLOOKUP($A69,'Season 7'!$AK$4:$CN$104,56,0),"0")</f>
        <v>0</v>
      </c>
      <c r="CG69" s="12" t="str">
        <f>IFERROR(VLOOKUP($A69,'Season 8'!$AK$4:$CN$104,55,0),"0")</f>
        <v>0</v>
      </c>
      <c r="CH69" s="12" t="str">
        <f>IFERROR(VLOOKUP($A69,'Season 8'!$AK$4:$CN$104,56,0),"0")</f>
        <v>0</v>
      </c>
      <c r="CI69" s="12" t="str">
        <f>IFERROR(VLOOKUP($A69,'Season 9'!$AK$4:$CN$104,55,0),"0")</f>
        <v>0</v>
      </c>
      <c r="CJ69" s="12" t="str">
        <f>IFERROR(VLOOKUP($A69,'Season 9'!$AK$4:$CN$104,56,0),"0")</f>
        <v>0</v>
      </c>
      <c r="CK69" s="12" t="str">
        <f>IFERROR(VLOOKUP($A69,'Season 10'!$AK$4:$CN$104,55,0),"0")</f>
        <v>0</v>
      </c>
      <c r="CL69" s="12" t="str">
        <f>IFERROR(VLOOKUP($A69,'Season 10'!$AK$4:$CN$104,56,0),"0")</f>
        <v>0</v>
      </c>
      <c r="CM69" s="12" t="str">
        <f>IFERROR(VLOOKUP($A69,'Season 11'!$AK$4:$CN$104,55,0),"0")</f>
        <v>0</v>
      </c>
      <c r="CN69" s="12" t="str">
        <f>IFERROR(VLOOKUP($A69,'Season 11'!$AK$4:$CN$104,56,0),"0")</f>
        <v>0</v>
      </c>
      <c r="CO69" s="12" t="str">
        <f>IFERROR(VLOOKUP($A69,'Season 12'!$AK$4:$CN$104,55,0),"0")</f>
        <v>0</v>
      </c>
      <c r="CP69" s="12" t="str">
        <f>IFERROR(VLOOKUP($A69,'Season 12'!$AK$4:$CN$104,56,0),"0")</f>
        <v>0</v>
      </c>
      <c r="CQ69" s="12" t="str">
        <f>IFERROR(VLOOKUP($A69,'Season 13'!$AK$4:$CN$104,55,0),"0")</f>
        <v>0</v>
      </c>
      <c r="CR69" s="12" t="str">
        <f>IFERROR(VLOOKUP($A69,'Season 13'!$AK$4:$CN$104,56,0),"0")</f>
        <v>0</v>
      </c>
      <c r="CS69" s="12" t="str">
        <f>IFERROR(VLOOKUP($A69,'Season 14'!$AK$4:$CN$104,55,0),"0")</f>
        <v>0</v>
      </c>
      <c r="CT69" s="12" t="str">
        <f>IFERROR(VLOOKUP($A69,'Season 14'!$AK$4:$CN$104,56,0),"0")</f>
        <v>0</v>
      </c>
      <c r="CU69" s="12" t="str">
        <f>IFERROR(VLOOKUP($A69,'Season 15'!$AK$4:$CN$104,55,0),"0")</f>
        <v>0</v>
      </c>
      <c r="CV69" s="12" t="str">
        <f>IFERROR(VLOOKUP($A69,'Season 15'!$AK$4:$CN$104,56,0),"0")</f>
        <v>0</v>
      </c>
    </row>
    <row r="70" spans="1:100" x14ac:dyDescent="0.25">
      <c r="A70" s="2" t="s">
        <v>35</v>
      </c>
      <c r="B70" s="516" t="str">
        <f>IFERROR(VLOOKUP('Data Totals'!A70,'Season 1'!AJ$4:CH$104,2,FALSE),IFERROR(VLOOKUP('Data Totals'!A70,'Season 2'!AK$4:CI$104,2,FALSE),IFERROR(VLOOKUP('Data Totals'!A70,'Season 3'!AK$4:CI$104,2,FALSE),IFERROR(VLOOKUP('Data Totals'!A70,'Season 4'!AK$4:CI$104,2,FALSE),IFERROR(VLOOKUP('Data Totals'!A70,'Season 5'!AK$4:CI$104,2,FALSE),IFERROR(VLOOKUP('Data Totals'!A70,'Season 6'!AK$4:CI$104,2,FALSE),IFERROR(VLOOKUP('Data Totals'!A70,'Season 7'!AK$4:CI$104,2,FALSE),IFERROR(VLOOKUP('Data Totals'!A70,'Season 8'!AK$4:CI$104,2,FALSE),IFERROR(VLOOKUP('Data Totals'!A70,'Season 9'!AK$4:CI$104,2,FALSE),IFERROR(VLOOKUP('Data Totals'!A70,'Season 10'!AK$4:CI$104,2,FALSE),IFERROR(VLOOKUP('Data Totals'!A70,'Season 11'!AK$4:CI$104,2,FALSE),IFERROR(VLOOKUP('Data Totals'!A70,'Season 12'!AK$4:CI$104,2,FALSE),IFERROR(VLOOKUP('Data Totals'!A70,'Season 13'!AK$4:CI$104,2,FALSE),IFERROR(VLOOKUP('Data Totals'!A70,'Season 14'!AK$4:CI$104,2,FALSE),IFERROR(VLOOKUP('Data Totals'!A70,'Season 15'!AK$4:CI$104,2,FALSE),"N/A")))))))))))))))</f>
        <v>N/A</v>
      </c>
      <c r="C70" s="517" t="str">
        <f>IFERROR(VLOOKUP('Data Totals'!A70,'Season 1'!AJ$4:CH$104,3,FALSE),IFERROR(VLOOKUP('Data Totals'!A70,'Season 2'!AK$4:CI$104,3,FALSE),IFERROR(VLOOKUP('Data Totals'!A70,'Season 3'!AK$4:CI$104,3,FALSE),IFERROR(VLOOKUP('Data Totals'!A70,'Season 4'!AK$4:CI$104,3,FALSE),IFERROR(VLOOKUP('Data Totals'!A70,'Season 5'!AK$4:CI$104,3,FALSE),IFERROR(VLOOKUP('Data Totals'!A70,'Season 6'!AK$4:CI$104,3,FALSE),IFERROR(VLOOKUP('Data Totals'!A70,'Season 7'!AK$4:CI$104,3,FALSE),IFERROR(VLOOKUP('Data Totals'!A70,'Season 8'!AK$4:CI$104,3,FALSE),IFERROR(VLOOKUP('Data Totals'!A70,'Season 9'!AK$4:CI$104,3,FALSE),IFERROR(VLOOKUP('Data Totals'!A70,'Season 10'!AK$4:CI$104,3,FALSE),IFERROR(VLOOKUP('Data Totals'!A70,'Season 11'!AK$4:CI$104,3,FALSE),IFERROR(VLOOKUP('Data Totals'!A70,'Season 12'!AK$4:CI$104,3,FALSE),IFERROR(VLOOKUP('Data Totals'!A70,'Season 13'!AK$4:CI$104,3,FALSE),IFERROR(VLOOKUP('Data Totals'!A70,'Season 14'!AK$4:CI$104,3,FALSE),IFERROR(VLOOKUP('Data Totals'!A70,'Season 15'!AK$4:CI$104,3,FALSE),"N/A")))))))))))))))</f>
        <v>N/A</v>
      </c>
      <c r="D70" s="517" t="str">
        <f>IFERROR(VLOOKUP('Data Totals'!A70,'Season 15'!AK$4:CI$104,4,FALSE),IFERROR(VLOOKUP('Data Totals'!A70,'Season 14'!AK$4:CI$104,4,FALSE),IFERROR(VLOOKUP('Data Totals'!A70,'Season 13'!AK$4:CI$104,4,FALSE),IFERROR(VLOOKUP('Data Totals'!A70,'Season 12'!AK$4:CI$104,4,FALSE),IFERROR(VLOOKUP('Data Totals'!A70,'Season 11'!AK$4:CI$104,4,FALSE),IFERROR(VLOOKUP('Data Totals'!A70,'Season 10'!AK$4:CI$104,4,FALSE),IFERROR(VLOOKUP('Data Totals'!A70,'Season 9'!AK$4:CI$104,4,FALSE),IFERROR(VLOOKUP('Data Totals'!A70,'Season 8'!AK$4:CI$104,4,FALSE),IFERROR(VLOOKUP('Data Totals'!A70,'Season 7'!AK$4:CI$104,4,FALSE),IFERROR(VLOOKUP('Data Totals'!A70,'Season 6'!AK$4:CI$104,4,FALSE),IFERROR(VLOOKUP('Data Totals'!A70,'Season 5'!AK$4:CI$104,4,FALSE),IFERROR(VLOOKUP('Data Totals'!A70,'Season 4'!AK$4:CI$104,4,FALSE),IFERROR(VLOOKUP('Data Totals'!A70,'Season 3'!AK$4:CI$104,4,FALSE),IFERROR(VLOOKUP('Data Totals'!A70,'Season 2'!AK$4:CI$104,4,FALSE),IFERROR(VLOOKUP('Data Totals'!A70,'Season 1'!AJ$4:CH$104,4,FALSE),"N/A")))))))))))))))</f>
        <v>N/A</v>
      </c>
      <c r="E70" s="517" t="e">
        <f t="shared" si="2"/>
        <v>#VALUE!</v>
      </c>
      <c r="F70" s="398">
        <f>SUM(IFERROR(VLOOKUP(A70,BI$3:BN$152,2,0),"0"),
IFERROR(VLOOKUP(A70,'Season 1'!AJ$4:CM$104,7,0),"0"),IFERROR(VLOOKUP(A70,'Season 2'!AK$4:CN$104,7,0),"0"),
IFERROR(VLOOKUP(A70,'Season 3'!AK$4:CN$104,7,0),"0"),IFERROR(VLOOKUP(A70,'Season 4'!AK$4:CN$104,7,0),"0"),
IFERROR(VLOOKUP(A70,'Season 5'!AK$4:CN$104,7,0),"0"),IFERROR(VLOOKUP(A70,'Season 6'!AK$4:CN$104,7,0),"0"),
IFERROR(VLOOKUP(A70,'Season 7'!AK$4:CN$104,7,0),"0"),IFERROR(VLOOKUP(A70,'Season 8'!AK$4:CN$104,7,0),"0"),
IFERROR(VLOOKUP(A70,'Season 9'!AK$4:CN$104,7,0),"0"),IFERROR(VLOOKUP(A70,'Season 10'!AK$4:CN$104,7,0),"0"),
IFERROR(VLOOKUP(A70,'Season 11'!AK$4:CN$104,7,0),"0"),IFERROR(VLOOKUP(A70,'Season 12'!AK$4:CN$104,7,0),"0"),
IFERROR(VLOOKUP(A70,'Season 13'!AK$4:CN$104,7,0),"0"),IFERROR(VLOOKUP(A70,'Season 14'!AK$4:CN$104,7,0),"0"),IFERROR(VLOOKUP(A70,'Season 15'!AK$4:CN$104,7,0),"0"),)</f>
        <v>0</v>
      </c>
      <c r="G70" s="398">
        <f>SUM(
IFERROR(VLOOKUP(A70,'Season 1'!AJ$4:CM$104,8,0),"0"),IFERROR(VLOOKUP(A70,'Season 2'!AK$4:CN$104,8,0),"0"),
IFERROR(VLOOKUP(A70,'Season 3'!AK$4:CN$104,8,0),"0"),IFERROR(VLOOKUP(A70,'Season 4'!AK$4:CN$104,8,0),"0"),
IFERROR(VLOOKUP(A70,'Season 5'!AK$4:CN$104,8,0),"0"),IFERROR(VLOOKUP(A70,'Season 6'!AK$4:CN$104,8,0),"0"),
IFERROR(VLOOKUP(A70,'Season 7'!AK$4:CN$104,8,0),"0"),IFERROR(VLOOKUP(A70,'Season 8'!AK$4:CN$104,8,0),"0"),
IFERROR(VLOOKUP(A70,'Season 9'!AK$4:CN$104,8,0),"0"),IFERROR(VLOOKUP(A70,'Season 10'!AK$4:CN$104,8,0),"0"),
IFERROR(VLOOKUP(A70,'Season 11'!AK$4:CN$104,8,0),"0"),IFERROR(VLOOKUP(A70,'Season 12'!AK$4:CN$104,8,0),"0"),
IFERROR(VLOOKUP(A70,'Season 13'!AK$4:CN$104,8,0),"0"),IFERROR(VLOOKUP(A70,'Season 14'!AK$4:CN$104,8,0),"0"),IFERROR(VLOOKUP(A70,'Season 15'!AK$4:CN$104,8,0),"0"),)</f>
        <v>0</v>
      </c>
      <c r="H70" s="329">
        <f>SUM(
IFERROR(VLOOKUP(A70,'Season 1'!AJ$4:CM$104,9,0),"0"),IFERROR(VLOOKUP(A70,'Season 2'!AK$4:CN$104,9,0),"0"),
IFERROR(VLOOKUP(A70,'Season 3'!AK$4:CN$104,9,0),"0"),IFERROR(VLOOKUP(A70,'Season 4'!AK$4:CN$104,9,0),"0"),
IFERROR(VLOOKUP(A70,'Season 5'!AK$4:CN$104,9,0),"0"),IFERROR(VLOOKUP(A70,'Season 6'!AK$4:CN$104,9,0),"0"),
IFERROR(VLOOKUP(A70,'Season 7'!AK$4:CN$104,9,0),"0"),IFERROR(VLOOKUP(A70,'Season 8'!AK$4:CN$104,9,0),"0"),
IFERROR(VLOOKUP(A70,'Season 9'!AK$4:CN$104,9,0),"0"),IFERROR(VLOOKUP(A70,'Season 10'!AK$4:CN$104,9,0),"0"),
IFERROR(VLOOKUP(A70,'Season 11'!AK$4:CN$104,9,0),"0"),IFERROR(VLOOKUP(A70,'Season 12'!AK$4:CN$104,9,0),"0"),
IFERROR(VLOOKUP(A70,'Season 13'!AK$4:CN$104,9,0),"0"),IFERROR(VLOOKUP(A70,'Season 14'!AK$4:CN$104,9,0),"0"),IFERROR(VLOOKUP(A70,'Season 15'!AK$4:CN$104,9,0),"0"),)</f>
        <v>0</v>
      </c>
      <c r="I70" s="518">
        <f>SUM(
IFERROR(VLOOKUP(A70,'Season 1'!AJ$4:CM$104,10,0),"0"),IFERROR(VLOOKUP(A70,'Season 2'!AK$4:CN$104,10,0),"0"),
IFERROR(VLOOKUP(A70,'Season 3'!AK$4:CN$104,10,0),"0"),IFERROR(VLOOKUP(A70,'Season 4'!AK$4:CN$104,10,0),"0"),
IFERROR(VLOOKUP(A70,'Season 5'!AK$4:CN$104,10,0),"0"),IFERROR(VLOOKUP(A70,'Season 6'!AK$4:CN$104,10,0),"0"),
IFERROR(VLOOKUP(A70,'Season 7'!AK$4:CN$104,10,0),"0"),IFERROR(VLOOKUP(A70,'Season 8'!AK$4:CN$104,10,0),"0"),
IFERROR(VLOOKUP(A70,'Season 9'!AK$4:CN$104,10,0),"0"),IFERROR(VLOOKUP(A70,'Season 10'!AK$4:CN$104,10,0),"0"),
IFERROR(VLOOKUP(A70,'Season 11'!AK$4:CN$104,10,0),"0"),IFERROR(VLOOKUP(A70,'Season 12'!AK$4:CN$104,10,0),"0"),
IFERROR(VLOOKUP(A70,'Season 13'!AK$4:CN$104,10,0),"0"),IFERROR(VLOOKUP(A70,'Season 14'!AK$4:CN$104,10,0),"0"),IFERROR(VLOOKUP(A70,'Season 15'!AK$4:CN$104,10,0),"0"),)</f>
        <v>0</v>
      </c>
      <c r="J70" s="21">
        <f>SUM(IFERROR(VLOOKUP(A70,BI$3:BN$152,3,0),"0"),
IFERROR(VLOOKUP(A70,'Season 1'!AJ$4:CM$104,11,0),"0"),IFERROR(VLOOKUP(A70,'Season 2'!AK$4:CN$104,11,0),"0"),
IFERROR(VLOOKUP(A70,'Season 3'!AK$4:CN$104,11,0),"0"),IFERROR(VLOOKUP(A70,'Season 4'!AK$4:CN$104,11,0),"0"),
IFERROR(VLOOKUP(A70,'Season 5'!AK$4:CN$104,11,0),"0"),IFERROR(VLOOKUP(A70,'Season 6'!AK$4:CN$104,11,0),"0"),
IFERROR(VLOOKUP(A70,'Season 7'!AK$4:CN$104,11,0),"0"),IFERROR(VLOOKUP(A70,'Season 8'!AK$4:CN$104,11,0),"0"),
IFERROR(VLOOKUP(A70,'Season 9'!AK$4:CN$104,11,0),"0"),IFERROR(VLOOKUP(A70,'Season 10'!AK$4:CN$104,11,0),"0"),
IFERROR(VLOOKUP(A70,'Season 11'!AK$4:CN$104,11,0),"0"),IFERROR(VLOOKUP(A70,'Season 12'!AK$4:CN$104,11,0),"0"),
IFERROR(VLOOKUP(A70,'Season 13'!AK$4:CN$104,11,0),"0"),IFERROR(VLOOKUP(A70,'Season 14'!AK$4:CN$104,11,0),"0"),IFERROR(VLOOKUP(A70,'Season 15'!AK$4:CN$104,11,0),"0"),)</f>
        <v>0</v>
      </c>
      <c r="K70" s="402">
        <f>SUM(IFERROR(VLOOKUP($A70,BI$3:BN$152,4,0),"0"),
IFERROR(VLOOKUP($A70,'Season 1'!AJ$4:CM$104,12,0),"0"),IFERROR(VLOOKUP($A70,'Season 2'!AK$4:CN$104,12,0),"0"),
IFERROR(VLOOKUP($A70,'Season 3'!AK$4:CN$104,12,0),"0"),IFERROR(VLOOKUP($A70,'Season 4'!AK$4:CN$104,12,0),"0"),
IFERROR(VLOOKUP($A70,'Season 5'!AK$4:CN$104,12,0),"0"),IFERROR(VLOOKUP($A70,'Season 6'!AK$4:CN$104,12,0),"0"),
IFERROR(VLOOKUP($A70,'Season 7'!AK$4:CN$104,12,0),"0"),IFERROR(VLOOKUP($A70,'Season 8'!AK$4:CN$104,12,0),"0"),
IFERROR(VLOOKUP($A70,'Season 9'!AK$4:CN$104,12,0),"0"),IFERROR(VLOOKUP($A70,'Season 10'!AK$4:CN$104,12,0),"0"),
IFERROR(VLOOKUP($A70,'Season 11'!AK$4:CN$104,12,0),"0"),IFERROR(VLOOKUP($A70,'Season 12'!AK$4:CN$104,12,0),"0"),
IFERROR(VLOOKUP($A70,'Season 13'!AK$4:CN$104,12,0),"0"),IFERROR(VLOOKUP($A70,'Season 14'!AK$4:CN$104,12,0),"0"),IFERROR(VLOOKUP(A70,'Season 15'!AK$4:CN$104,12,0),"0"),)</f>
        <v>0</v>
      </c>
      <c r="L70" s="403">
        <f>SUM(
IFERROR(VLOOKUP($A70,'Season 1'!AJ$4:CM$104,13,0),"0"),IFERROR(VLOOKUP($A70,'Season 2'!AK$4:CN$104,13,0),"0"),
IFERROR(VLOOKUP($A70,'Season 3'!AK$4:CN$104,13,0),"0"),IFERROR(VLOOKUP($A70,'Season 4'!AK$4:CN$104,13,0),"0"),
IFERROR(VLOOKUP($A70,'Season 5'!AK$4:CN$104,13,0),"0"),IFERROR(VLOOKUP($A70,'Season 6'!AK$4:CN$104,13,0),"0"),
IFERROR(VLOOKUP($A70,'Season 7'!AK$4:CN$104,13,0),"0"),IFERROR(VLOOKUP($A70,'Season 8'!AK$4:CN$104,13,0),"0"),
IFERROR(VLOOKUP($A70,'Season 9'!AK$4:CN$104,13,0),"0"),IFERROR(VLOOKUP($A70,'Season 10'!AK$4:CN$104,13,0),"0"),
IFERROR(VLOOKUP($A70,'Season 11'!AK$4:CN$104,13,0),"0"),IFERROR(VLOOKUP($A70,'Season 12'!AK$4:CN$104,13,0),"0"),
IFERROR(VLOOKUP($A70,'Season 13'!AK$4:CN$104,13,0),"0"),IFERROR(VLOOKUP($A70,'Season 14'!AK$4:CN$104,13,0),"0"),IFERROR(VLOOKUP(A70,'Season 15'!AK$4:CN$104,13,0),"0"),)</f>
        <v>0</v>
      </c>
      <c r="M70" s="398">
        <f>SUM(
IFERROR(VLOOKUP($A70,'Season 1'!AJ$4:CM$104,14,0),"0"),IFERROR(VLOOKUP($A70,'Season 2'!AK$4:CN$104,14,0),"0"),
IFERROR(VLOOKUP($A70,'Season 3'!AK$4:CN$104,14,0),"0"),IFERROR(VLOOKUP($A70,'Season 4'!AK$4:CN$104,14,0),"0"),
IFERROR(VLOOKUP($A70,'Season 5'!AK$4:CN$104,14,0),"0"),IFERROR(VLOOKUP($A70,'Season 6'!AK$4:CN$104,14,0),"0"),
IFERROR(VLOOKUP($A70,'Season 7'!AK$4:CN$104,14,0),"0"),IFERROR(VLOOKUP($A70,'Season 8'!AK$4:CN$104,14,0),"0"),
IFERROR(VLOOKUP($A70,'Season 9'!AK$4:CN$104,14,0),"0"),IFERROR(VLOOKUP($A70,'Season 10'!AK$4:CN$104,14,0),"0"),
IFERROR(VLOOKUP($A70,'Season 11'!AK$4:CN$104,14,0),"0"),IFERROR(VLOOKUP($A70,'Season 12'!AK$4:CN$104,14,0),"0"),
IFERROR(VLOOKUP($A70,'Season 13'!AK$4:CN$104,14,0),"0"),IFERROR(VLOOKUP($A70,'Season 14'!AK$4:CN$104,14,0),"0"),IFERROR(VLOOKUP(A70,'Season 15'!AK$4:CN$104,14,0),"0"),)</f>
        <v>0</v>
      </c>
      <c r="N70" s="518">
        <f>SUM(
IFERROR(VLOOKUP($A70,'Season 1'!AJ$4:CM$104,15,0),"0"),IFERROR(VLOOKUP($A70,'Season 2'!AK$4:CN$104,15,0),"0"),
IFERROR(VLOOKUP($A70,'Season 3'!AK$4:CN$104,15,0),"0"),IFERROR(VLOOKUP($A70,'Season 4'!AK$4:CN$104,15,0),"0"),
IFERROR(VLOOKUP($A70,'Season 5'!AK$4:CN$104,15,0),"0"),IFERROR(VLOOKUP($A70,'Season 6'!AK$4:CN$104,15,0),"0"),
IFERROR(VLOOKUP($A70,'Season 7'!AK$4:CN$104,15,0),"0"),IFERROR(VLOOKUP($A70,'Season 8'!AK$4:CN$104,15,0),"0"),
IFERROR(VLOOKUP($A70,'Season 9'!AK$4:CN$104,15,0),"0"),IFERROR(VLOOKUP($A70,'Season 10'!AK$4:CN$104,15,0),"0"),
IFERROR(VLOOKUP($A70,'Season 11'!AK$4:CN$104,15,0),"0"),IFERROR(VLOOKUP($A70,'Season 12'!AK$4:CN$104,15,0),"0"),
IFERROR(VLOOKUP($A70,'Season 13'!AK$4:CN$104,15,0),"0"),IFERROR(VLOOKUP($A70,'Season 14'!AK$4:CN$104,15,0),"0"),IFERROR(VLOOKUP(A70,'Season 15'!AK$4:CN$104,15,0),"0"),)</f>
        <v>0</v>
      </c>
      <c r="O70" s="21">
        <f>SUM(
IFERROR(VLOOKUP($A70,'Season 1'!AJ$4:CM$104,16,0),"0"),IFERROR(VLOOKUP($A70,'Season 2'!AK$4:CN$104,16,0),"0"),
IFERROR(VLOOKUP($A70,'Season 3'!AK$4:CN$104,16,0),"0"),IFERROR(VLOOKUP($A70,'Season 4'!AK$4:CN$104,16,0),"0"),
IFERROR(VLOOKUP($A70,'Season 5'!AK$4:CN$104,16,0),"0"),IFERROR(VLOOKUP($A70,'Season 6'!AK$4:CN$104,16,0),"0"),
IFERROR(VLOOKUP($A70,'Season 7'!AK$4:CN$104,16,0),"0"),IFERROR(VLOOKUP($A70,'Season 8'!AK$4:CN$104,16,0),"0"),
IFERROR(VLOOKUP($A70,'Season 9'!AK$4:CN$104,16,0),"0"),IFERROR(VLOOKUP($A70,'Season 10'!AK$4:CN$104,16,0),"0"),
IFERROR(VLOOKUP($A70,'Season 11'!AK$4:CN$104,16,0),"0"),IFERROR(VLOOKUP($A70,'Season 12'!AK$4:CN$104,16,0),"0"),
IFERROR(VLOOKUP($A70,'Season 13'!AK$4:CN$104,16,0),"0"),IFERROR(VLOOKUP($A70,'Season 14'!AK$4:CN$104,16,0),"0"),IFERROR(VLOOKUP(A70,'Season 15'!AK$4:CN$104,16,0),"0"),)</f>
        <v>0</v>
      </c>
      <c r="P70" s="402">
        <f>SUM(
IFERROR(VLOOKUP($A70,'Season 1'!AJ$4:CM$104,17,0),"0"),IFERROR(VLOOKUP($A70,'Season 2'!AK$4:CN$104,17,0),"0"),
IFERROR(VLOOKUP($A70,'Season 3'!AK$4:CN$104,17,0),"0"),IFERROR(VLOOKUP($A70,'Season 4'!AK$4:CN$104,17,0),"0"),
IFERROR(VLOOKUP($A70,'Season 5'!AK$4:CN$104,17,0),"0"),IFERROR(VLOOKUP($A70,'Season 6'!AK$4:CN$104,17,0),"0"),
IFERROR(VLOOKUP($A70,'Season 7'!AK$4:CN$104,17,0),"0"),IFERROR(VLOOKUP($A70,'Season 8'!AK$4:CN$104,17,0),"0"),
IFERROR(VLOOKUP($A70,'Season 9'!AK$4:CN$104,17,0),"0"),IFERROR(VLOOKUP($A70,'Season 10'!AK$4:CN$104,17,0),"0"),
IFERROR(VLOOKUP($A70,'Season 11'!AK$4:CN$104,17,0),"0"),IFERROR(VLOOKUP($A70,'Season 12'!AK$4:CN$104,17,0),"0"),
IFERROR(VLOOKUP($A70,'Season 13'!AK$4:CN$104,17,0),"0"),IFERROR(VLOOKUP($A70,'Season 14'!AK$4:CN$104,17,0),"0"),IFERROR(VLOOKUP(A70,'Season 15'!AK$4:CN$104,17,0),"0"),)</f>
        <v>0</v>
      </c>
      <c r="Q70" s="403">
        <f>SUM(
IFERROR(VLOOKUP($A70,'Season 1'!AJ$4:CM$104,18,0),"0"),IFERROR(VLOOKUP($A70,'Season 2'!AK$4:CN$104,18,0),"0"),
IFERROR(VLOOKUP($A70,'Season 3'!AK$4:CN$104,18,0),"0"),IFERROR(VLOOKUP($A70,'Season 4'!AK$4:CN$104,18,0),"0"),
IFERROR(VLOOKUP($A70,'Season 5'!AK$4:CN$104,18,0),"0"),IFERROR(VLOOKUP($A70,'Season 6'!AK$4:CN$104,18,0),"0"),
IFERROR(VLOOKUP($A70,'Season 7'!AK$4:CN$104,18,0),"0"),IFERROR(VLOOKUP($A70,'Season 8'!AK$4:CN$104,18,0),"0"),
IFERROR(VLOOKUP($A70,'Season 9'!AK$4:CN$104,18,0),"0"),IFERROR(VLOOKUP($A70,'Season 10'!AK$4:CN$104,18,0),"0"),
IFERROR(VLOOKUP($A70,'Season 11'!AK$4:CN$104,18,0),"0"),IFERROR(VLOOKUP($A70,'Season 12'!AK$4:CN$104,18,0),"0"),
IFERROR(VLOOKUP($A70,'Season 13'!AK$4:CN$104,18,0),"0"),IFERROR(VLOOKUP($A70,'Season 14'!AK$4:CN$104,18,0),"0"),IFERROR(VLOOKUP(A70,'Season 15'!AK$4:CN$104,18,0),"0"),)</f>
        <v>0</v>
      </c>
      <c r="R70" s="398">
        <f>SUM(
IFERROR(VLOOKUP($A70,'Season 1'!AJ$4:CM$104,19,0),"0"),IFERROR(VLOOKUP($A70,'Season 2'!AK$4:CN$104,19,0),"0"),
IFERROR(VLOOKUP($A70,'Season 3'!AK$4:CN$104,19,0),"0"),IFERROR(VLOOKUP($A70,'Season 4'!AK$4:CN$104,19,0),"0"),
IFERROR(VLOOKUP($A70,'Season 5'!AK$4:CN$104,19,0),"0"),IFERROR(VLOOKUP($A70,'Season 6'!AK$4:CN$104,19,0),"0"),
IFERROR(VLOOKUP($A70,'Season 7'!AK$4:CN$104,19,0),"0"),IFERROR(VLOOKUP($A70,'Season 8'!AK$4:CN$104,19,0),"0"),
IFERROR(VLOOKUP($A70,'Season 9'!AK$4:CN$104,19,0),"0"),IFERROR(VLOOKUP($A70,'Season 10'!AK$4:CN$104,19,0),"0"),
IFERROR(VLOOKUP($A70,'Season 11'!AK$4:CN$104,19,0),"0"),IFERROR(VLOOKUP($A70,'Season 12'!AK$4:CN$104,19,0),"0"),
IFERROR(VLOOKUP($A70,'Season 13'!AK$4:CN$104,19,0),"0"),IFERROR(VLOOKUP($A70,'Season 14'!AK$4:CN$104,19,0),"0"),IFERROR(VLOOKUP(A70,'Season 15'!AK$4:CN$104,19,0),"0"),)</f>
        <v>0</v>
      </c>
      <c r="S70" s="518">
        <f>SUM(
IFERROR(VLOOKUP($A70,'Season 1'!AJ$4:CM$104,20,0),"0"),IFERROR(VLOOKUP($A70,'Season 2'!AK$4:CN$104,20,0),"0"),
IFERROR(VLOOKUP($A70,'Season 3'!AK$4:CN$104,20,0),"0"),IFERROR(VLOOKUP($A70,'Season 4'!AK$4:CN$104,20,0),"0"),
IFERROR(VLOOKUP($A70,'Season 5'!AK$4:CN$104,20,0),"0"),IFERROR(VLOOKUP($A70,'Season 6'!AK$4:CN$104,20,0),"0"),
IFERROR(VLOOKUP($A70,'Season 7'!AK$4:CN$104,20,0),"0"),IFERROR(VLOOKUP($A70,'Season 8'!AK$4:CN$104,20,0),"0"),
IFERROR(VLOOKUP($A70,'Season 9'!AK$4:CN$104,20,0),"0"),IFERROR(VLOOKUP($A70,'Season 10'!AK$4:CN$104,20,0),"0"),
IFERROR(VLOOKUP($A70,'Season 11'!AK$4:CN$104,20,0),"0"),IFERROR(VLOOKUP($A70,'Season 12'!AK$4:CN$104,20,0),"0"),
IFERROR(VLOOKUP($A70,'Season 13'!AK$4:CN$104,20,0),"0"),IFERROR(VLOOKUP($A70,'Season 14'!AK$4:CN$104,20,0),"0"),IFERROR(VLOOKUP(A70,'Season 15'!AK$4:CN$104,20,0),"0"),)</f>
        <v>0</v>
      </c>
      <c r="T70" s="21">
        <f>SUM(
IFERROR(VLOOKUP($A70,'Season 1'!AJ$4:CM$104,21,0),"0"),IFERROR(VLOOKUP($A70,'Season 2'!AK$4:CN$104,21,0),"0"),
IFERROR(VLOOKUP($A70,'Season 3'!AK$4:CN$104,21,0),"0"),IFERROR(VLOOKUP($A70,'Season 4'!AK$4:CN$104,21,0),"0"),
IFERROR(VLOOKUP($A70,'Season 5'!AK$4:CN$104,21,0),"0"),IFERROR(VLOOKUP($A70,'Season 6'!AK$4:CN$104,21,0),"0"),
IFERROR(VLOOKUP($A70,'Season 7'!AK$4:CN$104,21,0),"0"),IFERROR(VLOOKUP($A70,'Season 8'!AK$4:CN$104,21,0),"0"),
IFERROR(VLOOKUP($A70,'Season 9'!AK$4:CN$104,21,0),"0"),IFERROR(VLOOKUP($A70,'Season 10'!AK$4:CN$104,21,0),"0"),
IFERROR(VLOOKUP($A70,'Season 11'!AK$4:CN$104,21,0),"0"),IFERROR(VLOOKUP($A70,'Season 12'!AK$4:CN$104,21,0),"0"),
IFERROR(VLOOKUP($A70,'Season 13'!AK$4:CN$104,21,0),"0"),IFERROR(VLOOKUP($A70,'Season 14'!AK$4:CN$104,21,0),"0"),IFERROR(VLOOKUP(A70,'Season 15'!AK$4:CN$104,21,0),"0"),)</f>
        <v>0</v>
      </c>
      <c r="U70" s="402">
        <f>SUM(
IFERROR(VLOOKUP($A70,'Season 1'!AJ$4:CM$104,22,0),"0"),IFERROR(VLOOKUP($A70,'Season 2'!AK$4:CN$104,22,0),"0"),
IFERROR(VLOOKUP($A70,'Season 3'!AK$4:CN$104,22,0),"0"),IFERROR(VLOOKUP($A70,'Season 4'!AK$4:CN$104,22,0),"0"),
IFERROR(VLOOKUP($A70,'Season 5'!AK$4:CN$104,22,0),"0"),IFERROR(VLOOKUP($A70,'Season 6'!AK$4:CN$104,22,0),"0"),
IFERROR(VLOOKUP($A70,'Season 7'!AK$4:CN$104,22,0),"0"),IFERROR(VLOOKUP($A70,'Season 8'!AK$4:CN$104,22,0),"0"),
IFERROR(VLOOKUP($A70,'Season 9'!AK$4:CN$104,22,0),"0"),IFERROR(VLOOKUP($A70,'Season 10'!AK$4:CN$104,22,0),"0"),
IFERROR(VLOOKUP($A70,'Season 11'!AK$4:CN$104,22,0),"0"),IFERROR(VLOOKUP($A70,'Season 12'!AK$4:CN$104,22,0),"0"),
IFERROR(VLOOKUP($A70,'Season 13'!AK$4:CN$104,22,0),"0"),IFERROR(VLOOKUP($A70,'Season 14'!AK$4:CN$104,22,0),"0"),IFERROR(VLOOKUP(A70,'Season 15'!AK$4:CN$104,22,0),"0"),)</f>
        <v>0</v>
      </c>
      <c r="V70" s="403">
        <f>SUM(
IFERROR(VLOOKUP($A70,'Season 1'!AJ$4:CM$104,23,0),"0"),IFERROR(VLOOKUP($A70,'Season 2'!AK$4:CN$104,23,0),"0"),
IFERROR(VLOOKUP($A70,'Season 3'!AK$4:CN$104,23,0),"0"),IFERROR(VLOOKUP($A70,'Season 4'!AK$4:CN$104,23,0),"0"),
IFERROR(VLOOKUP($A70,'Season 5'!AK$4:CN$104,23,0),"0"),IFERROR(VLOOKUP($A70,'Season 6'!AK$4:CN$104,23,0),"0"),
IFERROR(VLOOKUP($A70,'Season 7'!AK$4:CN$104,23,0),"0"),IFERROR(VLOOKUP($A70,'Season 8'!AK$4:CN$104,23,0),"0"),
IFERROR(VLOOKUP($A70,'Season 9'!AK$4:CN$104,23,0),"0"),IFERROR(VLOOKUP($A70,'Season 10'!AK$4:CN$104,23,0),"0"),
IFERROR(VLOOKUP($A70,'Season 11'!AK$4:CN$104,23,0),"0"),IFERROR(VLOOKUP($A70,'Season 12'!AK$4:CN$104,23,0),"0"),
IFERROR(VLOOKUP($A70,'Season 13'!AK$4:CN$104,23,0),"0"),IFERROR(VLOOKUP($A70,'Season 14'!AK$4:CN$104,23,0),"0"),IFERROR(VLOOKUP($A70,'Season 15'!AK$4:CN$104,23,0),"0"),)</f>
        <v>0</v>
      </c>
      <c r="W70" s="398">
        <f>SUM(
IFERROR(VLOOKUP($A70,'Season 1'!AJ$4:CM$104,24,0),"0"),IFERROR(VLOOKUP($A70,'Season 2'!AK$4:CN$104,24,0),"0"),
IFERROR(VLOOKUP($A70,'Season 3'!AK$4:CN$104,24,0),"0"),IFERROR(VLOOKUP($A70,'Season 4'!AK$4:CN$104,24,0),"0"),
IFERROR(VLOOKUP($A70,'Season 5'!AK$4:CN$104,24,0),"0"),IFERROR(VLOOKUP($A70,'Season 6'!AK$4:CN$104,24,0),"0"),
IFERROR(VLOOKUP($A70,'Season 7'!AK$4:CN$104,24,0),"0"),IFERROR(VLOOKUP($A70,'Season 8'!AK$4:CN$104,24,0),"0"),
IFERROR(VLOOKUP($A70,'Season 9'!AK$4:CN$104,24,0),"0"),IFERROR(VLOOKUP($A70,'Season 10'!AK$4:CN$104,24,0),"0"),
IFERROR(VLOOKUP($A70,'Season 11'!AK$4:CN$104,24,0),"0"),IFERROR(VLOOKUP($A70,'Season 12'!AK$4:CN$104,24,0),"0"),
IFERROR(VLOOKUP($A70,'Season 13'!AK$4:CN$104,24,0),"0"),IFERROR(VLOOKUP($A70,'Season 14'!AK$4:CN$104,24,0),"0"),IFERROR(VLOOKUP($A70,'Season 15'!AK$4:CN$104,24,0),"0"),)</f>
        <v>0</v>
      </c>
      <c r="X70" s="518">
        <f>SUM(
IFERROR(VLOOKUP($A70,'Season 1'!AJ$4:CM$104,25,0),"0"),IFERROR(VLOOKUP($A70,'Season 2'!AK$4:CN$104,25,0),"0"),
IFERROR(VLOOKUP($A70,'Season 3'!AK$4:CN$104,25,0),"0"),IFERROR(VLOOKUP($A70,'Season 4'!AK$4:CN$104,25,0),"0"),
IFERROR(VLOOKUP($A70,'Season 5'!AK$4:CN$104,25,0),"0"),IFERROR(VLOOKUP($A70,'Season 6'!AK$4:CN$104,25,0),"0"),
IFERROR(VLOOKUP($A70,'Season 7'!AK$4:CN$104,25,0),"0"),IFERROR(VLOOKUP($A70,'Season 8'!AK$4:CN$104,25,0),"0"),
IFERROR(VLOOKUP($A70,'Season 9'!AK$4:CN$104,25,0),"0"),IFERROR(VLOOKUP($A70,'Season 10'!AK$4:CN$104,25,0),"0"),
IFERROR(VLOOKUP($A70,'Season 11'!AK$4:CN$104,25,0),"0"),IFERROR(VLOOKUP($A70,'Season 12'!AK$4:CN$104,25,0),"0"),
IFERROR(VLOOKUP($A70,'Season 13'!AK$4:CN$104,25,0),"0"),IFERROR(VLOOKUP($A70,'Season 14'!AK$4:CN$104,25,0),"0"),IFERROR(VLOOKUP($A70,'Season 15'!AK$4:CN$104,25,0),"0"),)</f>
        <v>0</v>
      </c>
      <c r="Y70" s="21">
        <f>SUM(
IFERROR(VLOOKUP($A70,'Season 1'!AJ$4:CM$104,26,0),"0"),IFERROR(VLOOKUP($A70,'Season 2'!AK$4:CN$104,26,0),"0"),
IFERROR(VLOOKUP($A70,'Season 3'!AK$4:CN$104,26,0),"0"),IFERROR(VLOOKUP($A70,'Season 4'!AK$4:CN$104,26,0),"0"),
IFERROR(VLOOKUP($A70,'Season 5'!AK$4:CN$104,26,0),"0"),IFERROR(VLOOKUP($A70,'Season 6'!AK$4:CN$104,26,0),"0"),
IFERROR(VLOOKUP($A70,'Season 7'!AK$4:CN$104,26,0),"0"),IFERROR(VLOOKUP($A70,'Season 8'!AK$4:CN$104,26,0),"0"),
IFERROR(VLOOKUP($A70,'Season 9'!AK$4:CN$104,26,0),"0"),IFERROR(VLOOKUP($A70,'Season 10'!AK$4:CN$104,26,0),"0"),
IFERROR(VLOOKUP($A70,'Season 11'!AK$4:CN$104,26,0),"0"),IFERROR(VLOOKUP($A70,'Season 12'!AK$4:CN$104,26,0),"0"),
IFERROR(VLOOKUP($A70,'Season 13'!AK$4:CN$104,26,0),"0"),IFERROR(VLOOKUP($A70,'Season 14'!AK$4:CN$104,26,0),"0"),IFERROR(VLOOKUP($A70,'Season 15'!AK$4:CN$104,26,0),"0"),)</f>
        <v>0</v>
      </c>
      <c r="Z70" s="402">
        <f>SUM(
IFERROR(VLOOKUP($A70,'Season 1'!AJ$4:CM$104,27,0),"0"),IFERROR(VLOOKUP($A70,'Season 2'!AK$4:CN$104,27,0),"0"),
IFERROR(VLOOKUP($A70,'Season 3'!AK$4:CN$104,27,0),"0"),IFERROR(VLOOKUP($A70,'Season 4'!AK$4:CN$104,27,0),"0"),
IFERROR(VLOOKUP($A70,'Season 5'!AK$4:CN$104,27,0),"0"),IFERROR(VLOOKUP($A70,'Season 6'!AK$4:CN$104,27,0),"0"),
IFERROR(VLOOKUP($A70,'Season 7'!AK$4:CN$104,27,0),"0"),IFERROR(VLOOKUP($A70,'Season 8'!AK$4:CN$104,27,0),"0"),
IFERROR(VLOOKUP($A70,'Season 9'!AK$4:CN$104,27,0),"0"),IFERROR(VLOOKUP($A70,'Season 10'!AK$4:CN$104,27,0),"0"),
IFERROR(VLOOKUP($A70,'Season 11'!AK$4:CN$104,27,0),"0"),IFERROR(VLOOKUP($A70,'Season 12'!AK$4:CN$104,27,0),"0"),
IFERROR(VLOOKUP($A70,'Season 13'!AK$4:CN$104,27,0),"0"),IFERROR(VLOOKUP($A70,'Season 14'!AK$4:CN$104,27,0),"0"),IFERROR(VLOOKUP($A70,'Season 15'!AK$4:CN$104,27,0),"0"),)</f>
        <v>0</v>
      </c>
      <c r="AA70" s="403">
        <f>SUM(
IFERROR(VLOOKUP($A70,'Season 1'!AJ$4:CM$104,28,0),"0"),IFERROR(VLOOKUP($A70,'Season 2'!AK$4:CN$104,28,0),"0"),
IFERROR(VLOOKUP($A70,'Season 3'!AK$4:CN$104,28,0),"0"),IFERROR(VLOOKUP($A70,'Season 4'!AK$4:CN$104,28,0),"0"),
IFERROR(VLOOKUP($A70,'Season 5'!AK$4:CN$104,28,0),"0"),IFERROR(VLOOKUP($A70,'Season 6'!AK$4:CN$104,28,0),"0"),
IFERROR(VLOOKUP($A70,'Season 7'!AK$4:CN$104,28,0),"0"),IFERROR(VLOOKUP($A70,'Season 8'!AK$4:CN$104,28,0),"0"),
IFERROR(VLOOKUP($A70,'Season 9'!AK$4:CN$104,28,0),"0"),IFERROR(VLOOKUP($A70,'Season 10'!AK$4:CN$104,28,0),"0"),
IFERROR(VLOOKUP($A70,'Season 11'!AK$4:CN$104,28,0),"0"),IFERROR(VLOOKUP($A70,'Season 12'!AK$4:CN$104,28,0),"0"),
IFERROR(VLOOKUP($A70,'Season 13'!AK$4:CN$104,28,0),"0"),IFERROR(VLOOKUP($A70,'Season 14'!AK$4:CN$104,28,0),"0"),IFERROR(VLOOKUP($A70,'Season 15'!AK$4:CN$104,28,0),"0"),)</f>
        <v>0</v>
      </c>
      <c r="AB70" s="398">
        <f>SUM(
IFERROR(VLOOKUP($A70,'Season 1'!AJ$4:CM$104,29,0),"0"),IFERROR(VLOOKUP($A70,'Season 2'!AK$4:CN$104,29,0),"0"),
IFERROR(VLOOKUP($A70,'Season 3'!AK$4:CN$104,29,0),"0"),IFERROR(VLOOKUP($A70,'Season 4'!AK$4:CN$104,29,0),"0"),
IFERROR(VLOOKUP($A70,'Season 5'!AK$4:CN$104,29,0),"0"),IFERROR(VLOOKUP($A70,'Season 6'!AK$4:CN$104,29,0),"0"),
IFERROR(VLOOKUP($A70,'Season 7'!AK$4:CN$104,29,0),"0"),IFERROR(VLOOKUP($A70,'Season 8'!AK$4:CN$104,29,0),"0"),
IFERROR(VLOOKUP($A70,'Season 9'!AK$4:CN$104,29,0),"0"),IFERROR(VLOOKUP($A70,'Season 10'!AK$4:CN$104,29,0),"0"),
IFERROR(VLOOKUP($A70,'Season 11'!AK$4:CN$104,29,0),"0"),IFERROR(VLOOKUP($A70,'Season 12'!AK$4:CN$104,29,0),"0"),
IFERROR(VLOOKUP($A70,'Season 13'!AK$4:CN$104,29,0),"0"),IFERROR(VLOOKUP($A70,'Season 14'!AK$4:CN$104,29,0),"0"),IFERROR(VLOOKUP($A70,'Season 15'!AK$4:CN$104,29,0),"0"),)</f>
        <v>0</v>
      </c>
      <c r="AC70" s="518">
        <f>SUM(
IFERROR(VLOOKUP($A70,'Season 1'!AJ$4:CM$104,30,0),"0"),IFERROR(VLOOKUP($A70,'Season 2'!AK$4:CN$104,30,0),"0"),
IFERROR(VLOOKUP($A70,'Season 3'!AK$4:CN$104,30,0),"0"),IFERROR(VLOOKUP($A70,'Season 4'!AK$4:CN$104,30,0),"0"),
IFERROR(VLOOKUP($A70,'Season 5'!AK$4:CN$104,30,0),"0"),IFERROR(VLOOKUP($A70,'Season 6'!AK$4:CN$104,30,0),"0"),
IFERROR(VLOOKUP($A70,'Season 7'!AK$4:CN$104,30,0),"0"),IFERROR(VLOOKUP($A70,'Season 8'!AK$4:CN$104,30,0),"0"),
IFERROR(VLOOKUP($A70,'Season 9'!AK$4:CN$104,30,0),"0"),IFERROR(VLOOKUP($A70,'Season 10'!AK$4:CN$104,30,0),"0"),
IFERROR(VLOOKUP($A70,'Season 11'!AK$4:CN$104,30,0),"0"),IFERROR(VLOOKUP($A70,'Season 12'!AK$4:CN$104,30,0),"0"),
IFERROR(VLOOKUP($A70,'Season 13'!AK$4:CN$104,30,0),"0"),IFERROR(VLOOKUP($A70,'Season 14'!AK$4:CN$104,30,0),"0"),IFERROR(VLOOKUP($A70,'Season 15'!AK$4:CN$104,30,0),"0"),)</f>
        <v>0</v>
      </c>
      <c r="AD70" s="21">
        <f>SUM(
IFERROR(VLOOKUP($A70,'Season 1'!AJ$4:CM$104,31,0),"0"),IFERROR(VLOOKUP($A70,'Season 2'!AK$4:CN$104,31,0),"0"),
IFERROR(VLOOKUP($A70,'Season 3'!AK$4:CN$104,31,0),"0"),IFERROR(VLOOKUP($A70,'Season 4'!AK$4:CN$104,31,0),"0"),
IFERROR(VLOOKUP($A70,'Season 5'!AK$4:CN$104,31,0),"0"),IFERROR(VLOOKUP($A70,'Season 6'!AK$4:CN$104,31,0),"0"),
IFERROR(VLOOKUP($A70,'Season 7'!AK$4:CN$104,31,0),"0"),IFERROR(VLOOKUP($A70,'Season 8'!AK$4:CN$104,31,0),"0"),
IFERROR(VLOOKUP($A70,'Season 9'!AK$4:CN$104,31,0),"0"),IFERROR(VLOOKUP($A70,'Season 10'!AK$4:CN$104,31,0),"0"),
IFERROR(VLOOKUP($A70,'Season 11'!AK$4:CN$104,31,0),"0"),IFERROR(VLOOKUP($A70,'Season 12'!AK$4:CN$104,31,0),"0"),
IFERROR(VLOOKUP($A70,'Season 13'!AK$4:CN$104,31,0),"0"),IFERROR(VLOOKUP($A70,'Season 14'!AK$4:CN$104,31,0),"0"),IFERROR(VLOOKUP($A70,'Season 15'!AK$4:CN$104,31,0),"0"),)</f>
        <v>0</v>
      </c>
      <c r="AE70" s="402">
        <f>SUM(
IFERROR(VLOOKUP($A70,'Season 1'!AJ$4:CM$104,32,0),"0"),IFERROR(VLOOKUP($A70,'Season 2'!AK$4:CN$104,32,0),"0"),
IFERROR(VLOOKUP($A70,'Season 3'!AK$4:CN$104,32,0),"0"),IFERROR(VLOOKUP($A70,'Season 4'!AK$4:CN$104,32,0),"0"),
IFERROR(VLOOKUP($A70,'Season 5'!AK$4:CN$104,32,0),"0"),IFERROR(VLOOKUP($A70,'Season 6'!AK$4:CN$104,32,0),"0"),
IFERROR(VLOOKUP($A70,'Season 7'!AK$4:CN$104,32,0),"0"),IFERROR(VLOOKUP($A70,'Season 8'!AK$4:CN$104,32,0),"0"),
IFERROR(VLOOKUP($A70,'Season 9'!AK$4:CN$104,32,0),"0"),IFERROR(VLOOKUP($A70,'Season 10'!AK$4:CN$104,32,0),"0"),
IFERROR(VLOOKUP($A70,'Season 11'!AK$4:CN$104,32,0),"0"),IFERROR(VLOOKUP($A70,'Season 12'!AK$4:CN$104,32,0),"0"),
IFERROR(VLOOKUP($A70,'Season 13'!AK$4:CN$104,32,0),"0"),IFERROR(VLOOKUP($A70,'Season 14'!AK$4:CN$104,32,0),"0"),IFERROR(VLOOKUP($A70,'Season 15'!AK$4:CN$104,32,0),"0"),)</f>
        <v>0</v>
      </c>
      <c r="AF70" s="403">
        <f>SUM(IFERROR(VLOOKUP($A70,'Season 2'!AK$4:CN$104,33,0),"0"),
IFERROR(VLOOKUP($A70,'Season 3'!AK$4:CN$104,33,0),"0"),IFERROR(VLOOKUP($A70,'Season 4'!AK$4:CN$104,33,0),"0"),
IFERROR(VLOOKUP($A70,'Season 5'!AK$4:CN$104,33,0),"0"),IFERROR(VLOOKUP($A70,'Season 6'!AK$4:CN$104,33,0),"0"),
IFERROR(VLOOKUP($A70,'Season 7'!AK$4:CN$104,33,0),"0"),IFERROR(VLOOKUP($A70,'Season 8'!AK$4:CN$104,33,0),"0"),
IFERROR(VLOOKUP($A70,'Season 9'!AK$4:CN$104,33,0),"0"),IFERROR(VLOOKUP($A70,'Season 10'!AK$4:CN$104,33,0),"0"),
IFERROR(VLOOKUP($A70,'Season 11'!AK$4:CN$104,33,0),"0"),IFERROR(VLOOKUP($A70,'Season 12'!AK$4:CN$104,33,0),"0"),
IFERROR(VLOOKUP($A70,'Season 13'!AK$4:CN$104,33,0),"0"),IFERROR(VLOOKUP($A70,'Season 14'!AK$4:CN$104,33,0),"0"),IFERROR(VLOOKUP($A70,'Season 15'!AK$4:CN$104,33,0),"0"),)</f>
        <v>0</v>
      </c>
      <c r="AG70" s="398">
        <f>SUM(IFERROR(VLOOKUP($A70,'Season 2'!AK$4:CN$104,34,0),"0"),
IFERROR(VLOOKUP($A70,'Season 3'!AK$4:CN$104,34,0),"0"),IFERROR(VLOOKUP($A70,'Season 4'!AK$4:CN$104,34,0),"0"),
IFERROR(VLOOKUP($A70,'Season 5'!AK$4:CN$104,34,0),"0"),IFERROR(VLOOKUP($A70,'Season 6'!AK$4:CN$104,34,0),"0"),
IFERROR(VLOOKUP($A70,'Season 7'!AK$4:CN$104,34,0),"0"),IFERROR(VLOOKUP($A70,'Season 8'!AK$4:CN$104,34,0),"0"),
IFERROR(VLOOKUP($A70,'Season 9'!AK$4:CN$104,34,0),"0"),IFERROR(VLOOKUP($A70,'Season 10'!AK$4:CN$104,34,0),"0"),
IFERROR(VLOOKUP($A70,'Season 11'!AK$4:CN$104,34,0),"0"),IFERROR(VLOOKUP($A70,'Season 12'!AK$4:CN$104,34,0),"0"),
IFERROR(VLOOKUP($A70,'Season 13'!AK$4:CN$104,34,0),"0"),IFERROR(VLOOKUP($A70,'Season 14'!AK$4:CN$104,34,0),"0"),IFERROR(VLOOKUP($A70,'Season 15'!AK$4:CN$104,34,0),"0"),)</f>
        <v>0</v>
      </c>
      <c r="AH70" s="518">
        <f>SUM(IFERROR(VLOOKUP($A70,'Season 2'!AK$4:CN$104,35,0),"0"),
IFERROR(VLOOKUP($A70,'Season 3'!AK$4:CN$104,35,0),"0"),IFERROR(VLOOKUP($A70,'Season 4'!AK$4:CN$104,35,0),"0"),
IFERROR(VLOOKUP($A70,'Season 5'!AK$4:CN$104,35,0),"0"),IFERROR(VLOOKUP($A70,'Season 6'!AK$4:CN$104,35,0),"0"),
IFERROR(VLOOKUP($A70,'Season 7'!AK$4:CN$104,35,0),"0"),IFERROR(VLOOKUP($A70,'Season 8'!AK$4:CN$104,35,0),"0"),
IFERROR(VLOOKUP($A70,'Season 9'!AK$4:CN$104,35,0),"0"),IFERROR(VLOOKUP($A70,'Season 10'!AK$4:CN$104,35,0),"0"),
IFERROR(VLOOKUP($A70,'Season 11'!AK$4:CN$104,35,0),"0"),IFERROR(VLOOKUP($A70,'Season 12'!AK$4:CN$104,35,0),"0"),
IFERROR(VLOOKUP($A70,'Season 13'!AK$4:CN$104,35,0),"0"),IFERROR(VLOOKUP($A70,'Season 14'!AK$4:CN$104,35,0),"0"),IFERROR(VLOOKUP($A70,'Season 15'!AK$4:CN$104,35,0),"0"),)</f>
        <v>0</v>
      </c>
      <c r="AI70" s="21">
        <f>SUM(IFERROR(VLOOKUP($A70,'Season 2'!AK$4:CN$104,36,0),"0"),
IFERROR(VLOOKUP($A70,'Season 3'!AK$4:CN$104,36,0),"0"),IFERROR(VLOOKUP($A70,'Season 4'!AK$4:CN$104,36,0),"0"),
IFERROR(VLOOKUP($A70,'Season 5'!AK$4:CN$104,36,0),"0"),IFERROR(VLOOKUP($A70,'Season 6'!AK$4:CN$104,36,0),"0"),
IFERROR(VLOOKUP($A70,'Season 7'!AK$4:CN$104,36,0),"0"),IFERROR(VLOOKUP($A70,'Season 8'!AK$4:CN$104,36,0),"0"),
IFERROR(VLOOKUP($A70,'Season 9'!AK$4:CN$104,36,0),"0"),IFERROR(VLOOKUP($A70,'Season 10'!AK$4:CN$104,36,0),"0"),
IFERROR(VLOOKUP($A70,'Season 11'!AK$4:CN$104,36,0),"0"),IFERROR(VLOOKUP($A70,'Season 12'!AK$4:CN$104,36,0),"0"),
IFERROR(VLOOKUP($A70,'Season 13'!AK$4:CN$104,36,0),"0"),IFERROR(VLOOKUP($A70,'Season 14'!AK$4:CN$104,36,0),"0"),IFERROR(VLOOKUP($A70,'Season 15'!AK$4:CN$104,36,0),"0"),)</f>
        <v>0</v>
      </c>
      <c r="AJ70" s="402">
        <f>SUM(IFERROR(VLOOKUP($A70,'Season 2'!AK$4:CN$104,37,0),"0"),
IFERROR(VLOOKUP($A70,'Season 3'!AK$4:CN$104,37,0),"0"),IFERROR(VLOOKUP($A70,'Season 4'!AK$4:CN$104,37,0),"0"),
IFERROR(VLOOKUP($A70,'Season 5'!AK$4:CN$104,37,0),"0"),IFERROR(VLOOKUP($A70,'Season 6'!AK$4:CN$104,37,0),"0"),
IFERROR(VLOOKUP($A70,'Season 7'!AK$4:CN$104,37,0),"0"),IFERROR(VLOOKUP($A70,'Season 8'!AK$4:CN$104,37,0),"0"),
IFERROR(VLOOKUP($A70,'Season 9'!AK$4:CN$104,37,0),"0"),IFERROR(VLOOKUP($A70,'Season 10'!AK$4:CN$104,37,0),"0"),
IFERROR(VLOOKUP($A70,'Season 11'!AK$4:CN$104,37,0),"0"),IFERROR(VLOOKUP($A70,'Season 12'!AK$4:CN$104,37,0),"0"),
IFERROR(VLOOKUP($A70,'Season 13'!AK$4:CN$104,37,0),"0"),IFERROR(VLOOKUP($A70,'Season 14'!AK$4:CN$104,37,0),"0"),IFERROR(VLOOKUP($A70,'Season 15'!AK$4:CN$104,37,0),"0"),)</f>
        <v>0</v>
      </c>
      <c r="AK70" s="403">
        <f>SUM(IFERROR(VLOOKUP($A70,'Season 1'!AJ$4:CM$104,33,0),"0"),IFERROR(VLOOKUP($A70,'Season 2'!AK$4:CN$104,38,0),"0"),
IFERROR(VLOOKUP($A70,'Season 3'!AK$4:CN$104,38,0),"0"),IFERROR(VLOOKUP($A70,'Season 4'!AK$4:CN$104,38,0),"0"),
IFERROR(VLOOKUP($A70,'Season 5'!AK$4:CN$104,38,0),"0"),IFERROR(VLOOKUP($A70,'Season 6'!AK$4:CN$104,38,0),"0"),
IFERROR(VLOOKUP($A70,'Season 7'!AK$4:CN$104,38,0),"0"),IFERROR(VLOOKUP($A70,'Season 8'!AK$4:CN$104,38,0),"0"),
IFERROR(VLOOKUP($A70,'Season 9'!AK$4:CN$104,38,0),"0"),IFERROR(VLOOKUP($A70,'Season 10'!AK$4:CN$104,38,0),"0"),
IFERROR(VLOOKUP($A70,'Season 11'!AK$4:CN$104,38,0),"0"),IFERROR(VLOOKUP($A70,'Season 12'!AK$4:CN$104,38,0),"0"),
IFERROR(VLOOKUP($A70,'Season 13'!AK$4:CN$104,38,0),"0"),IFERROR(VLOOKUP($A70,'Season 14'!AK$4:CN$104,38,0),"0"),IFERROR(VLOOKUP($A70,'Season 15'!AK$4:CN$104,38,0),"0"),)</f>
        <v>0</v>
      </c>
      <c r="AL70" s="398">
        <f>SUM(IFERROR(VLOOKUP($A70,'Season 1'!AJ$4:CM$104,34,0),"0"),IFERROR(VLOOKUP($A70,'Season 2'!AK$4:CN$104,39,0),"0"),
IFERROR(VLOOKUP($A70,'Season 3'!AK$4:CN$104,39,0),"0"),IFERROR(VLOOKUP($A70,'Season 4'!AK$4:CN$104,39,0),"0"),
IFERROR(VLOOKUP($A70,'Season 5'!AK$4:CN$104,39,0),"0"),IFERROR(VLOOKUP($A70,'Season 6'!AK$4:CN$104,39,0),"0"),
IFERROR(VLOOKUP($A70,'Season 7'!AK$4:CN$104,39,0),"0"),IFERROR(VLOOKUP($A70,'Season 8'!AK$4:CN$104,39,0),"0"),
IFERROR(VLOOKUP($A70,'Season 9'!AK$4:CN$104,39,0),"0"),IFERROR(VLOOKUP($A70,'Season 10'!AK$4:CN$104,39,0),"0"),
IFERROR(VLOOKUP($A70,'Season 11'!AK$4:CN$104,39,0),"0"),IFERROR(VLOOKUP($A70,'Season 12'!AK$4:CN$104,39,0),"0"),
IFERROR(VLOOKUP($A70,'Season 13'!AK$4:CN$104,39,0),"0"),IFERROR(VLOOKUP($A70,'Season 14'!AK$4:CN$104,39,0),"0"),IFERROR(VLOOKUP($A70,'Season 15'!AK$4:CN$104,39,0),"0"),)</f>
        <v>0</v>
      </c>
      <c r="AM70" s="518">
        <f>SUM(IFERROR(VLOOKUP($A70,'Season 1'!AJ$4:CM$104,35,0),"0"),IFERROR(VLOOKUP($A70,'Season 2'!AK$4:CN$104,40,0),"0"),
IFERROR(VLOOKUP($A70,'Season 3'!AK$4:CN$104,40,0),"0"),IFERROR(VLOOKUP($A70,'Season 4'!AK$4:CN$104,40,0),"0"),
IFERROR(VLOOKUP($A70,'Season 5'!AK$4:CN$104,40,0),"0"),IFERROR(VLOOKUP($A70,'Season 6'!AK$4:CN$104,40,0),"0"),
IFERROR(VLOOKUP($A70,'Season 7'!AK$4:CN$104,40,0),"0"),IFERROR(VLOOKUP($A70,'Season 8'!AK$4:CN$104,40,0),"0"),
IFERROR(VLOOKUP($A70,'Season 9'!AK$4:CN$104,40,0),"0"),IFERROR(VLOOKUP($A70,'Season 10'!AK$4:CN$104,40,0),"0"),
IFERROR(VLOOKUP($A70,'Season 11'!AK$4:CN$104,40,0),"0"),IFERROR(VLOOKUP($A70,'Season 12'!AK$4:CN$104,40,0),"0"),
IFERROR(VLOOKUP($A70,'Season 13'!AK$4:CN$104,40,0),"0"),IFERROR(VLOOKUP($A70,'Season 14'!AK$4:CN$104,40,0),"0"),IFERROR(VLOOKUP($A70,'Season 15'!AK$4:CN$104,40,0),"0"),)</f>
        <v>0</v>
      </c>
      <c r="AN70" s="21">
        <f>SUM(IFERROR(VLOOKUP($A70,'Season 1'!AJ$4:CM$104,36,0),"0"),IFERROR(VLOOKUP($A70,'Season 2'!AK$4:CN$104,41,0),"0"),
IFERROR(VLOOKUP($A70,'Season 3'!AK$4:CN$104,41,0),"0"),IFERROR(VLOOKUP($A70,'Season 4'!AK$4:CN$104,41,0),"0"),
IFERROR(VLOOKUP($A70,'Season 5'!AK$4:CN$104,41,0),"0"),IFERROR(VLOOKUP($A70,'Season 6'!AK$4:CN$104,41,0),"0"),
IFERROR(VLOOKUP($A70,'Season 7'!AK$4:CN$104,41,0),"0"),IFERROR(VLOOKUP($A70,'Season 8'!AK$4:CN$104,41,0),"0"),
IFERROR(VLOOKUP($A70,'Season 9'!AK$4:CN$104,41,0),"0"),IFERROR(VLOOKUP($A70,'Season 10'!AK$4:CN$104,41,0),"0"),
IFERROR(VLOOKUP($A70,'Season 11'!AK$4:CN$104,41,0),"0"),IFERROR(VLOOKUP($A70,'Season 12'!AK$4:CN$104,41,0),"0"),
IFERROR(VLOOKUP($A70,'Season 13'!AK$4:CN$104,41,0),"0"),IFERROR(VLOOKUP($A70,'Season 14'!AK$4:CN$104,41,0),"0"),IFERROR(VLOOKUP($A70,'Season 15'!AK$4:CN$104,41,0),"0"),)</f>
        <v>0</v>
      </c>
      <c r="AO70" s="402">
        <f>SUM(IFERROR(VLOOKUP($A70,'Season 1'!AJ$4:CM$104,37,0),"0"),IFERROR(VLOOKUP($A70,'Season 2'!AK$4:CN$104,42,0),"0"),
IFERROR(VLOOKUP($A70,'Season 3'!AK$4:CN$104,42,0),"0"),IFERROR(VLOOKUP($A70,'Season 4'!AK$4:CN$104,42,0),"0"),
IFERROR(VLOOKUP($A70,'Season 5'!AK$4:CN$104,42,0),"0"),IFERROR(VLOOKUP($A70,'Season 6'!AK$4:CN$104,42,0),"0"),
IFERROR(VLOOKUP($A70,'Season 7'!AK$4:CN$104,42,0),"0"),IFERROR(VLOOKUP($A70,'Season 8'!AK$4:CN$104,42,0),"0"),
IFERROR(VLOOKUP($A70,'Season 9'!AK$4:CN$104,42,0),"0"),IFERROR(VLOOKUP($A70,'Season 10'!AK$4:CN$104,42,0),"0"),
IFERROR(VLOOKUP($A70,'Season 11'!AK$4:CN$104,42,0),"0"),IFERROR(VLOOKUP($A70,'Season 12'!AK$4:CN$104,42,0),"0"),
IFERROR(VLOOKUP($A70,'Season 13'!AK$4:CN$104,42,0),"0"),IFERROR(VLOOKUP($A70,'Season 14'!AK$4:CN$104,42,0),"0"),IFERROR(VLOOKUP($A70,'Season 15'!AK$4:CN$104,42,0),"0"),)</f>
        <v>0</v>
      </c>
      <c r="AP70" s="403">
        <f>SUM(IFERROR(VLOOKUP($A70,'Season 1'!AJ$4:CM$104,43,0),"0"),IFERROR(VLOOKUP($A70,'Season 2'!AK$4:CN$104,43,0),"0"),
IFERROR(VLOOKUP($A70,'Season 3'!AK$4:CN$104,43,0),"0"),IFERROR(VLOOKUP($A70,'Season 4'!AK$4:CN$104,43,0),"0"),
IFERROR(VLOOKUP($A70,'Season 5'!AK$4:CN$104,43,0),"0"),IFERROR(VLOOKUP($A70,'Season 6'!AK$4:CN$104,43,0),"0"),
IFERROR(VLOOKUP($A70,'Season 7'!AK$4:CN$104,43,0),"0"),IFERROR(VLOOKUP($A70,'Season 8'!AK$4:CN$104,43,0),"0"),
IFERROR(VLOOKUP($A70,'Season 9'!AK$4:CN$104,43,0),"0"),IFERROR(VLOOKUP($A70,'Season 10'!AK$4:CN$104,43,0),"0"),
IFERROR(VLOOKUP($A70,'Season 11'!AK$4:CN$104,43,0),"0"),IFERROR(VLOOKUP($A70,'Season 12'!AK$4:CN$104,43,0),"0"),
IFERROR(VLOOKUP($A70,'Season 13'!AK$4:CN$104,43,0),"0"),IFERROR(VLOOKUP($A70,'Season 14'!AK$4:CN$104,43,0),"0"),IFERROR(VLOOKUP($A70,'Season 15'!AK$4:CN$104,43,0),"0"),)</f>
        <v>0</v>
      </c>
      <c r="AQ70" s="398">
        <f>SUM(IFERROR(VLOOKUP($A70,'Season 1'!AJ$4:CM$104,44,0),"0"),IFERROR(VLOOKUP($A70,'Season 2'!AK$4:CN$104,44,0),"0"),
IFERROR(VLOOKUP($A70,'Season 3'!AK$4:CN$104,44,0),"0"),IFERROR(VLOOKUP($A70,'Season 4'!AK$4:CN$104,44,0),"0"),
IFERROR(VLOOKUP($A70,'Season 5'!AK$4:CN$104,44,0),"0"),IFERROR(VLOOKUP($A70,'Season 6'!AK$4:CN$104,44,0),"0"),
IFERROR(VLOOKUP($A70,'Season 7'!AK$4:CN$104,44,0),"0"),IFERROR(VLOOKUP($A70,'Season 8'!AK$4:CN$104,44,0),"0"),
IFERROR(VLOOKUP($A70,'Season 9'!AK$4:CN$104,44,0),"0"),IFERROR(VLOOKUP($A70,'Season 10'!AK$4:CN$104,44,0),"0"),
IFERROR(VLOOKUP($A70,'Season 11'!AK$4:CN$104,44,0),"0"),IFERROR(VLOOKUP($A70,'Season 12'!AK$4:CN$104,44,0),"0"),
IFERROR(VLOOKUP($A70,'Season 13'!AK$4:CN$104,44,0),"0"),IFERROR(VLOOKUP($A70,'Season 14'!AK$4:CN$104,44,0),"0"),IFERROR(VLOOKUP($A70,'Season 15'!AK$4:CN$104,44,0),"0"),)</f>
        <v>0</v>
      </c>
      <c r="AR70" s="518">
        <f>SUM(IFERROR(VLOOKUP($A70,'Season 1'!AJ$4:CM$104,45,0),"0"),IFERROR(VLOOKUP($A70,'Season 2'!AK$4:CN$104,45,0),"0"),
IFERROR(VLOOKUP($A70,'Season 3'!AK$4:CN$104,45,0),"0"),IFERROR(VLOOKUP($A70,'Season 4'!AK$4:CN$104,45,0),"0"),
IFERROR(VLOOKUP($A70,'Season 5'!AK$4:CN$104,45,0),"0"),IFERROR(VLOOKUP($A70,'Season 6'!AK$4:CN$104,45,0),"0"),
IFERROR(VLOOKUP($A70,'Season 7'!AK$4:CN$104,45,0),"0"),IFERROR(VLOOKUP($A70,'Season 8'!AK$4:CN$104,45,0),"0"),
IFERROR(VLOOKUP($A70,'Season 9'!AK$4:CN$104,45,0),"0"),IFERROR(VLOOKUP($A70,'Season 10'!AK$4:CN$104,45,0),"0"),
IFERROR(VLOOKUP($A70,'Season 11'!AK$4:CN$104,45,0),"0"),IFERROR(VLOOKUP($A70,'Season 12'!AK$4:CN$104,45,0),"0"),
IFERROR(VLOOKUP($A70,'Season 13'!AK$4:CN$104,45,0),"0"),IFERROR(VLOOKUP($A70,'Season 14'!AK$4:CN$104,45,0),"0"),IFERROR(VLOOKUP($A70,'Season 15'!AK$4:CN$104,45,0),"0"),)</f>
        <v>0</v>
      </c>
      <c r="AS70" s="21">
        <f>SUM(IFERROR(VLOOKUP($A70,'Season 1'!AJ$4:CM$104,46,0),"0"),IFERROR(VLOOKUP($A70,'Season 2'!AK$4:CN$104,46,0),"0"),
IFERROR(VLOOKUP($A70,'Season 3'!AK$4:CN$104,46,0),"0"),IFERROR(VLOOKUP($A70,'Season 4'!AK$4:CN$104,46,0),"0"),
IFERROR(VLOOKUP($A70,'Season 5'!AK$4:CN$104,46,0),"0"),IFERROR(VLOOKUP($A70,'Season 6'!AK$4:CN$104,46,0),"0"),
IFERROR(VLOOKUP($A70,'Season 7'!AK$4:CN$104,46,0),"0"),IFERROR(VLOOKUP($A70,'Season 8'!AK$4:CN$104,46,0),"0"),
IFERROR(VLOOKUP($A70,'Season 9'!AK$4:CN$104,46,0),"0"),IFERROR(VLOOKUP($A70,'Season 10'!AK$4:CN$104,46,0),"0"),
IFERROR(VLOOKUP($A70,'Season 11'!AK$4:CN$104,46,0),"0"),IFERROR(VLOOKUP($A70,'Season 12'!AK$4:CN$104,46,0),"0"),
IFERROR(VLOOKUP($A70,'Season 13'!AK$4:CN$104,46,0),"0"),IFERROR(VLOOKUP($A70,'Season 14'!AK$4:CN$104,46,0),"0"),IFERROR(VLOOKUP($A70,'Season 15'!AK$4:CN$104,46,0),"0"),)</f>
        <v>0</v>
      </c>
      <c r="AT70" s="402">
        <f>SUM(IFERROR(VLOOKUP($A70,'Season 1'!AJ$4:CM$104,47,0),"0"),IFERROR(VLOOKUP($A70,'Season 2'!AK$4:CN$104,47,0),"0"),
IFERROR(VLOOKUP($A70,'Season 3'!AK$4:CN$104,47,0),"0"),IFERROR(VLOOKUP($A70,'Season 4'!AK$4:CN$104,47,0),"0"),
IFERROR(VLOOKUP($A70,'Season 5'!AK$4:CN$104,47,0),"0"),IFERROR(VLOOKUP($A70,'Season 6'!AK$4:CN$104,47,0),"0"),
IFERROR(VLOOKUP($A70,'Season 7'!AK$4:CN$104,47,0),"0"),IFERROR(VLOOKUP($A70,'Season 8'!AK$4:CN$104,47,0),"0"),
IFERROR(VLOOKUP($A70,'Season 9'!AK$4:CN$104,47,0),"0"),IFERROR(VLOOKUP($A70,'Season 10'!AK$4:CN$104,47,0),"0"),
IFERROR(VLOOKUP($A70,'Season 11'!AK$4:CN$104,47,0),"0"),IFERROR(VLOOKUP($A70,'Season 12'!AK$4:CN$104,47,0),"0"),
IFERROR(VLOOKUP($A70,'Season 13'!AK$4:CN$104,47,0),"0"),IFERROR(VLOOKUP($A70,'Season 14'!AK$4:CN$104,47,0),"0"),IFERROR(VLOOKUP($A70,'Season 15'!AK$4:CN$104,47,0),"0"),)</f>
        <v>0</v>
      </c>
      <c r="AU70" s="403">
        <f>SUM(IFERROR(VLOOKUP($A70,'Season 3'!AK$4:CN$104,48,0),"0"),IFERROR(VLOOKUP($A70,'Season 4'!AK$4:CN$104,48,0),"0"),
IFERROR(VLOOKUP($A70,'Season 5'!AK$4:CN$104,48,0),"0"),IFERROR(VLOOKUP($A70,'Season 6'!AK$4:CN$104,48,0),"0"),
IFERROR(VLOOKUP($A70,'Season 7'!AK$4:CN$104,48,0),"0"),IFERROR(VLOOKUP($A70,'Season 8'!AK$4:CN$104,48,0),"0"),
IFERROR(VLOOKUP($A70,'Season 9'!AK$4:CN$104,48,0),"0"),IFERROR(VLOOKUP($A70,'Season 10'!AK$4:CN$104,48,0),"0"),
IFERROR(VLOOKUP($A70,'Season 11'!AK$4:CN$104,48,0),"0"),IFERROR(VLOOKUP($A70,'Season 12'!AK$4:CN$104,48,0),"0"),
IFERROR(VLOOKUP($A70,'Season 13'!AK$4:CN$104,48,0),"0"),IFERROR(VLOOKUP($A70,'Season 14'!AK$4:CN$104,48,0),"0"),IFERROR(VLOOKUP($A70,'Season 15'!AK$4:CN$104,48,0),"0"),)</f>
        <v>0</v>
      </c>
      <c r="AV70" s="398">
        <f>SUM(IFERROR(VLOOKUP($A70,'Season 3'!AK$4:CN$104,49,0),"0"),IFERROR(VLOOKUP($A70,'Season 4'!AK$4:CN$104,49,0),"0"),
IFERROR(VLOOKUP($A70,'Season 5'!AK$4:CN$104,49,0),"0"),IFERROR(VLOOKUP($A70,'Season 6'!AK$4:CN$104,49,0),"0"),
IFERROR(VLOOKUP($A70,'Season 7'!AK$4:CN$104,49,0),"0"),IFERROR(VLOOKUP($A70,'Season 8'!AK$4:CN$104,49,0),"0"),
IFERROR(VLOOKUP($A70,'Season 9'!AK$4:CN$104,49,0),"0"),IFERROR(VLOOKUP($A70,'Season 10'!AK$4:CN$104,49,0),"0"),
IFERROR(VLOOKUP($A70,'Season 11'!AK$4:CN$104,49,0),"0"),IFERROR(VLOOKUP($A70,'Season 12'!AK$4:CN$104,49,0),"0"),
IFERROR(VLOOKUP($A70,'Season 13'!AK$4:CN$104,49,0),"0"),IFERROR(VLOOKUP($A70,'Season 14'!AK$4:CN$104,49,0),"0"),IFERROR(VLOOKUP($A70,'Season 15'!AK$4:CN$104,49,0),"0"),)</f>
        <v>0</v>
      </c>
      <c r="AW70" s="518">
        <f>SUM(IFERROR(VLOOKUP($A70,'Season 3'!AK$4:CN$104,50,0),"0"),IFERROR(VLOOKUP($A70,'Season 4'!AK$4:CN$104,50,0),"0"),
IFERROR(VLOOKUP($A70,'Season 5'!AK$4:CN$104,50,0),"0"),IFERROR(VLOOKUP($A70,'Season 6'!AK$4:CN$104,50,0),"0"),
IFERROR(VLOOKUP($A70,'Season 7'!AK$4:CN$104,50,0),"0"),IFERROR(VLOOKUP($A70,'Season 8'!AK$4:CN$104,50,0),"0"),
IFERROR(VLOOKUP($A70,'Season 9'!AK$4:CN$104,50,0),"0"),IFERROR(VLOOKUP($A70,'Season 10'!AK$4:CN$104,50,0),"0"),
IFERROR(VLOOKUP($A70,'Season 11'!AK$4:CN$104,50,0),"0"),IFERROR(VLOOKUP($A70,'Season 12'!AK$4:CN$104,50,0),"0"),
IFERROR(VLOOKUP($A70,'Season 13'!AK$4:CN$104,50,0),"0"),IFERROR(VLOOKUP($A70,'Season 14'!AK$4:CN$104,50,0),"0"),IFERROR(VLOOKUP($A70,'Season 15'!AK$4:CN$104,50,0),"0"),)</f>
        <v>0</v>
      </c>
      <c r="AX70" s="21">
        <f>SUM(IFERROR(VLOOKUP($A70,'Season 3'!AK$4:CN$104,51,0),"0"),IFERROR(VLOOKUP($A70,'Season 4'!AK$4:CN$104,51,0),"0"),
IFERROR(VLOOKUP($A70,'Season 5'!AK$4:CN$104,51,0),"0"),IFERROR(VLOOKUP($A70,'Season 6'!AK$4:CN$104,51,0),"0"),
IFERROR(VLOOKUP($A70,'Season 7'!AK$4:CN$104,51,0),"0"),IFERROR(VLOOKUP($A70,'Season 8'!AK$4:CN$104,51,0),"0"),
IFERROR(VLOOKUP($A70,'Season 9'!AK$4:CN$104,51,0),"0"),IFERROR(VLOOKUP($A70,'Season 10'!AK$4:CN$104,51,0),"0"),
IFERROR(VLOOKUP($A70,'Season 11'!AK$4:CN$104,51,0),"0"),IFERROR(VLOOKUP($A70,'Season 12'!AK$4:CN$104,51,0),"0"),
IFERROR(VLOOKUP($A70,'Season 13'!AK$4:CN$104,51,0),"0"),IFERROR(VLOOKUP($A70,'Season 14'!AK$4:CN$104,51,0),"0"),IFERROR(VLOOKUP($A70,'Season 15'!AK$4:CN$104,51,0),"0"),)</f>
        <v>0</v>
      </c>
      <c r="AY70" s="402">
        <f>SUM(IFERROR(VLOOKUP($A70,'Season 3'!AK$4:CN$104,52,0),"0"),IFERROR(VLOOKUP($A70,'Season 4'!AK$4:CN$104,52,0),"0"),
IFERROR(VLOOKUP($A70,'Season 5'!AK$4:CN$104,52,0),"0"),IFERROR(VLOOKUP($A70,'Season 6'!AK$4:CN$104,52,0),"0"),
IFERROR(VLOOKUP($A70,'Season 7'!AK$4:CN$104,52,0),"0"),IFERROR(VLOOKUP($A70,'Season 8'!AK$4:CN$104,52,0),"0"),
IFERROR(VLOOKUP($A70,'Season 9'!AK$4:CN$104,52,0),"0"),IFERROR(VLOOKUP($A70,'Season 10'!AK$4:CN$104,52,0),"0"),
IFERROR(VLOOKUP($A70,'Season 11'!AK$4:CN$104,52,0),"0"),IFERROR(VLOOKUP($A70,'Season 12'!AK$4:CN$104,52,0),"0"),
IFERROR(VLOOKUP($A70,'Season 13'!AK$4:CN$104,52,0),"0"),IFERROR(VLOOKUP($A70,'Season 14'!AK$4:CN$104,52,0),"0"),IFERROR(VLOOKUP($A70,'Season 15'!AK$4:CN$104,52,0),"0"),)</f>
        <v>0</v>
      </c>
      <c r="AZ70" s="403">
        <f>SUM(IFERROR(VLOOKUP($A70,'Season 1'!AJ$4:CM$104,38,0),"0"),IFERROR(VLOOKUP($A70,'Season 2'!AK$4:CN$104,48,0),"0"),)</f>
        <v>0</v>
      </c>
      <c r="BA70" s="398">
        <f>SUM(IFERROR(VLOOKUP($A70,'Season 1'!AJ$4:CM$104,39,0),"0"),IFERROR(VLOOKUP($A70,'Season 2'!AK$4:CN$104,49,0),"0"),)</f>
        <v>0</v>
      </c>
      <c r="BB70" s="518">
        <f>SUM(IFERROR(VLOOKUP($A70,'Season 1'!AJ$4:CM$104,40,0),"0"),IFERROR(VLOOKUP($A70,'Season 2'!AK$4:CN$104,50,0),"0"),)</f>
        <v>0</v>
      </c>
      <c r="BC70" s="21">
        <f>SUM(IFERROR(VLOOKUP($A70,'Season 1'!AJ$4:CM$104,41,0),"0"),IFERROR(VLOOKUP($A70,'Season 2'!AK$4:CN$104,51,0),"0"),)</f>
        <v>0</v>
      </c>
      <c r="BD70" s="402">
        <f>SUM(IFERROR(VLOOKUP($A70,'Season 1'!AJ$4:CM$104,42,0),"0"),IFERROR(VLOOKUP($A70,'Season 2'!AK$4:CN$104,52,0),"0"),)</f>
        <v>0</v>
      </c>
      <c r="BE70" s="561">
        <f>SUM(
IFERROR(VLOOKUP($A70,'Season 1'!AJ$4:CM$104,48,0),"0"),IFERROR(VLOOKUP($A70,'Season 2'!AK$4:CN$104,53,0),"0"),
IFERROR(VLOOKUP($A70,'Season 3'!AK$4:CN$104,53,0),"0"),IFERROR(VLOOKUP($A70,'Season 4'!AK$4:CN$104,53,0),"0"),
IFERROR(VLOOKUP($A70,'Season 5'!AK$4:CN$104,53,0),"0"),IFERROR(VLOOKUP($A70,'Season 6'!AK$4:CN$104,53,0),"0"),
IFERROR(VLOOKUP($A70,'Season 7'!AK$4:CN$104,53,0),"0"),IFERROR(VLOOKUP($A70,'Season 8'!AK$4:CN$104,53,0),"0"),
IFERROR(VLOOKUP($A70,'Season 9'!AK$4:CN$104,53,0),"0"),IFERROR(VLOOKUP($A70,'Season 10'!AK$4:CN$104,53,0),"0"),
IFERROR(VLOOKUP($A70,'Season 11'!AK$4:CN$104,53,0),"0"),IFERROR(VLOOKUP($A70,'Season 12'!AK$4:CN$104,53,0),"0"),
IFERROR(VLOOKUP($A70,'Season 13'!AK$4:CN$104,53,0),"0"),IFERROR(VLOOKUP($A70,'Season 14'!AK$4:CN$104,53,0),"0"),IFERROR(VLOOKUP($A70,'Season 15'!AK$4:CN$104,53,0),"0"),)</f>
        <v>0</v>
      </c>
      <c r="BF70" s="562">
        <f>SUM(
IFERROR(VLOOKUP($A70,'Season 1'!AJ$4:CM$104,49,0),"0"),IFERROR(VLOOKUP($A70,'Season 2'!AK$4:CN$104,54,0),"0"),
IFERROR(VLOOKUP($A70,'Season 3'!AK$4:CN$104,54,0),"0"),IFERROR(VLOOKUP($A70,'Season 4'!AK$4:CN$104,54,0),"0"),
IFERROR(VLOOKUP($A70,'Season 5'!AK$4:CN$104,54,0),"0"),IFERROR(VLOOKUP($A70,'Season 6'!AK$4:CN$104,54,0),"0"),
IFERROR(VLOOKUP($A70,'Season 7'!AK$4:CN$104,54,0),"0"),IFERROR(VLOOKUP($A70,'Season 8'!AK$4:CN$104,54,0),"0"),
IFERROR(VLOOKUP($A70,'Season 9'!AK$4:CN$104,54,0),"0"),IFERROR(VLOOKUP($A70,'Season 10'!AK$4:CN$104,54,0),"0"),
IFERROR(VLOOKUP($A70,'Season 11'!AK$4:CN$104,540),"0"),IFERROR(VLOOKUP($A70,'Season 12'!AK$4:CN$104,54,0),"0"),
IFERROR(VLOOKUP($A70,'Season 13'!AK$4:CN$104,54,0),"0"),IFERROR(VLOOKUP($A70,'Season 14'!AK$4:CN$104,54,0),"0"),IFERROR(VLOOKUP($A70,'Season 15'!AK$4:CN$104,54,0),"0"),)</f>
        <v>0</v>
      </c>
      <c r="BG70" s="529" t="e">
        <f t="shared" ref="BG70:BG133" si="3">AVERAGEIF(BS70:CV70,"&gt;0")</f>
        <v>#DIV/0!</v>
      </c>
      <c r="BI70" s="553"/>
      <c r="BJ70" s="553"/>
      <c r="BK70" s="553"/>
      <c r="BL70" s="553"/>
      <c r="BM70" s="553"/>
      <c r="BN70" s="553"/>
      <c r="BO70" s="169"/>
      <c r="BP70" s="169"/>
      <c r="BQ70" s="169"/>
      <c r="BR70" s="169"/>
      <c r="BS70" s="12" t="str">
        <f>IFERROR(VLOOKUP($A70,'Season 1'!$AJ$4:$CM$104,50,0),"0")</f>
        <v>0</v>
      </c>
      <c r="BT70" s="12" t="str">
        <f>IFERROR(VLOOKUP($A70,'Season 1'!$AJ$4:$CM$104,51,0),"0")</f>
        <v>0</v>
      </c>
      <c r="BU70" s="12" t="str">
        <f>IFERROR(VLOOKUP($A70,'Season 2'!$AK$4:$CN$104,55,0),"0")</f>
        <v>0</v>
      </c>
      <c r="BV70" s="12" t="str">
        <f>IFERROR(VLOOKUP($A70,'Season 2'!$AK$4:$CN$104,56,0),"0")</f>
        <v>0</v>
      </c>
      <c r="BW70" s="12" t="str">
        <f>IFERROR(VLOOKUP($A70,'Season 3'!$AK$4:$CN$104,55,0),"0")</f>
        <v>0</v>
      </c>
      <c r="BX70" s="12" t="str">
        <f>IFERROR(VLOOKUP($A70,'Season 3'!$AK$4:$CN$104,56,0),"0")</f>
        <v>0</v>
      </c>
      <c r="BY70" s="12" t="str">
        <f>IFERROR(VLOOKUP($A70,'Season 4'!$AK$4:$CN$104,55,0),"0")</f>
        <v>0</v>
      </c>
      <c r="BZ70" s="12" t="str">
        <f>IFERROR(VLOOKUP($A70,'Season 4'!$AK$4:$CN$104,56,0),"0")</f>
        <v>0</v>
      </c>
      <c r="CA70" s="12" t="str">
        <f>IFERROR(VLOOKUP($A70,'Season 5'!$AK$4:$CN$104,55,0),"0")</f>
        <v>0</v>
      </c>
      <c r="CB70" s="12" t="str">
        <f>IFERROR(VLOOKUP($A70,'Season 5'!$AK$4:$CN$104,56,0),"0")</f>
        <v>0</v>
      </c>
      <c r="CC70" s="12" t="str">
        <f>IFERROR(VLOOKUP($A70,'Season 6'!$AK$4:$CN$104,55,0),"0")</f>
        <v>0</v>
      </c>
      <c r="CD70" s="12" t="str">
        <f>IFERROR(VLOOKUP($A70,'Season 6'!$AK$4:$CN$104,56,0),"0")</f>
        <v>0</v>
      </c>
      <c r="CE70" s="12" t="str">
        <f>IFERROR(VLOOKUP($A70,'Season 7'!$AK$4:$CN$104,55,0),"0")</f>
        <v>0</v>
      </c>
      <c r="CF70" s="12" t="str">
        <f>IFERROR(VLOOKUP($A70,'Season 7'!$AK$4:$CN$104,56,0),"0")</f>
        <v>0</v>
      </c>
      <c r="CG70" s="12" t="str">
        <f>IFERROR(VLOOKUP($A70,'Season 8'!$AK$4:$CN$104,55,0),"0")</f>
        <v>0</v>
      </c>
      <c r="CH70" s="12" t="str">
        <f>IFERROR(VLOOKUP($A70,'Season 8'!$AK$4:$CN$104,56,0),"0")</f>
        <v>0</v>
      </c>
      <c r="CI70" s="12" t="str">
        <f>IFERROR(VLOOKUP($A70,'Season 9'!$AK$4:$CN$104,55,0),"0")</f>
        <v>0</v>
      </c>
      <c r="CJ70" s="12" t="str">
        <f>IFERROR(VLOOKUP($A70,'Season 9'!$AK$4:$CN$104,56,0),"0")</f>
        <v>0</v>
      </c>
      <c r="CK70" s="12" t="str">
        <f>IFERROR(VLOOKUP($A70,'Season 10'!$AK$4:$CN$104,55,0),"0")</f>
        <v>0</v>
      </c>
      <c r="CL70" s="12" t="str">
        <f>IFERROR(VLOOKUP($A70,'Season 10'!$AK$4:$CN$104,56,0),"0")</f>
        <v>0</v>
      </c>
      <c r="CM70" s="12" t="str">
        <f>IFERROR(VLOOKUP($A70,'Season 11'!$AK$4:$CN$104,55,0),"0")</f>
        <v>0</v>
      </c>
      <c r="CN70" s="12" t="str">
        <f>IFERROR(VLOOKUP($A70,'Season 11'!$AK$4:$CN$104,56,0),"0")</f>
        <v>0</v>
      </c>
      <c r="CO70" s="12" t="str">
        <f>IFERROR(VLOOKUP($A70,'Season 12'!$AK$4:$CN$104,55,0),"0")</f>
        <v>0</v>
      </c>
      <c r="CP70" s="12" t="str">
        <f>IFERROR(VLOOKUP($A70,'Season 12'!$AK$4:$CN$104,56,0),"0")</f>
        <v>0</v>
      </c>
      <c r="CQ70" s="12" t="str">
        <f>IFERROR(VLOOKUP($A70,'Season 13'!$AK$4:$CN$104,55,0),"0")</f>
        <v>0</v>
      </c>
      <c r="CR70" s="12" t="str">
        <f>IFERROR(VLOOKUP($A70,'Season 13'!$AK$4:$CN$104,56,0),"0")</f>
        <v>0</v>
      </c>
      <c r="CS70" s="12" t="str">
        <f>IFERROR(VLOOKUP($A70,'Season 14'!$AK$4:$CN$104,55,0),"0")</f>
        <v>0</v>
      </c>
      <c r="CT70" s="12" t="str">
        <f>IFERROR(VLOOKUP($A70,'Season 14'!$AK$4:$CN$104,56,0),"0")</f>
        <v>0</v>
      </c>
      <c r="CU70" s="12" t="str">
        <f>IFERROR(VLOOKUP($A70,'Season 15'!$AK$4:$CN$104,55,0),"0")</f>
        <v>0</v>
      </c>
      <c r="CV70" s="12" t="str">
        <f>IFERROR(VLOOKUP($A70,'Season 15'!$AK$4:$CN$104,56,0),"0")</f>
        <v>0</v>
      </c>
    </row>
    <row r="71" spans="1:100" x14ac:dyDescent="0.25">
      <c r="A71" s="2" t="s">
        <v>35</v>
      </c>
      <c r="B71" s="516" t="str">
        <f>IFERROR(VLOOKUP('Data Totals'!A71,'Season 1'!AJ$4:CH$104,2,FALSE),IFERROR(VLOOKUP('Data Totals'!A71,'Season 2'!AK$4:CI$104,2,FALSE),IFERROR(VLOOKUP('Data Totals'!A71,'Season 3'!AK$4:CI$104,2,FALSE),IFERROR(VLOOKUP('Data Totals'!A71,'Season 4'!AK$4:CI$104,2,FALSE),IFERROR(VLOOKUP('Data Totals'!A71,'Season 5'!AK$4:CI$104,2,FALSE),IFERROR(VLOOKUP('Data Totals'!A71,'Season 6'!AK$4:CI$104,2,FALSE),IFERROR(VLOOKUP('Data Totals'!A71,'Season 7'!AK$4:CI$104,2,FALSE),IFERROR(VLOOKUP('Data Totals'!A71,'Season 8'!AK$4:CI$104,2,FALSE),IFERROR(VLOOKUP('Data Totals'!A71,'Season 9'!AK$4:CI$104,2,FALSE),IFERROR(VLOOKUP('Data Totals'!A71,'Season 10'!AK$4:CI$104,2,FALSE),IFERROR(VLOOKUP('Data Totals'!A71,'Season 11'!AK$4:CI$104,2,FALSE),IFERROR(VLOOKUP('Data Totals'!A71,'Season 12'!AK$4:CI$104,2,FALSE),IFERROR(VLOOKUP('Data Totals'!A71,'Season 13'!AK$4:CI$104,2,FALSE),IFERROR(VLOOKUP('Data Totals'!A71,'Season 14'!AK$4:CI$104,2,FALSE),IFERROR(VLOOKUP('Data Totals'!A71,'Season 15'!AK$4:CI$104,2,FALSE),"N/A")))))))))))))))</f>
        <v>N/A</v>
      </c>
      <c r="C71" s="517" t="str">
        <f>IFERROR(VLOOKUP('Data Totals'!A71,'Season 1'!AJ$4:CH$104,3,FALSE),IFERROR(VLOOKUP('Data Totals'!A71,'Season 2'!AK$4:CI$104,3,FALSE),IFERROR(VLOOKUP('Data Totals'!A71,'Season 3'!AK$4:CI$104,3,FALSE),IFERROR(VLOOKUP('Data Totals'!A71,'Season 4'!AK$4:CI$104,3,FALSE),IFERROR(VLOOKUP('Data Totals'!A71,'Season 5'!AK$4:CI$104,3,FALSE),IFERROR(VLOOKUP('Data Totals'!A71,'Season 6'!AK$4:CI$104,3,FALSE),IFERROR(VLOOKUP('Data Totals'!A71,'Season 7'!AK$4:CI$104,3,FALSE),IFERROR(VLOOKUP('Data Totals'!A71,'Season 8'!AK$4:CI$104,3,FALSE),IFERROR(VLOOKUP('Data Totals'!A71,'Season 9'!AK$4:CI$104,3,FALSE),IFERROR(VLOOKUP('Data Totals'!A71,'Season 10'!AK$4:CI$104,3,FALSE),IFERROR(VLOOKUP('Data Totals'!A71,'Season 11'!AK$4:CI$104,3,FALSE),IFERROR(VLOOKUP('Data Totals'!A71,'Season 12'!AK$4:CI$104,3,FALSE),IFERROR(VLOOKUP('Data Totals'!A71,'Season 13'!AK$4:CI$104,3,FALSE),IFERROR(VLOOKUP('Data Totals'!A71,'Season 14'!AK$4:CI$104,3,FALSE),IFERROR(VLOOKUP('Data Totals'!A71,'Season 15'!AK$4:CI$104,3,FALSE),"N/A")))))))))))))))</f>
        <v>N/A</v>
      </c>
      <c r="D71" s="517" t="str">
        <f>IFERROR(VLOOKUP('Data Totals'!A71,'Season 15'!AK$4:CI$104,4,FALSE),IFERROR(VLOOKUP('Data Totals'!A71,'Season 14'!AK$4:CI$104,4,FALSE),IFERROR(VLOOKUP('Data Totals'!A71,'Season 13'!AK$4:CI$104,4,FALSE),IFERROR(VLOOKUP('Data Totals'!A71,'Season 12'!AK$4:CI$104,4,FALSE),IFERROR(VLOOKUP('Data Totals'!A71,'Season 11'!AK$4:CI$104,4,FALSE),IFERROR(VLOOKUP('Data Totals'!A71,'Season 10'!AK$4:CI$104,4,FALSE),IFERROR(VLOOKUP('Data Totals'!A71,'Season 9'!AK$4:CI$104,4,FALSE),IFERROR(VLOOKUP('Data Totals'!A71,'Season 8'!AK$4:CI$104,4,FALSE),IFERROR(VLOOKUP('Data Totals'!A71,'Season 7'!AK$4:CI$104,4,FALSE),IFERROR(VLOOKUP('Data Totals'!A71,'Season 6'!AK$4:CI$104,4,FALSE),IFERROR(VLOOKUP('Data Totals'!A71,'Season 5'!AK$4:CI$104,4,FALSE),IFERROR(VLOOKUP('Data Totals'!A71,'Season 4'!AK$4:CI$104,4,FALSE),IFERROR(VLOOKUP('Data Totals'!A71,'Season 3'!AK$4:CI$104,4,FALSE),IFERROR(VLOOKUP('Data Totals'!A71,'Season 2'!AK$4:CI$104,4,FALSE),IFERROR(VLOOKUP('Data Totals'!A71,'Season 1'!AJ$4:CH$104,4,FALSE),"N/A")))))))))))))))</f>
        <v>N/A</v>
      </c>
      <c r="E71" s="517" t="e">
        <f t="shared" si="2"/>
        <v>#VALUE!</v>
      </c>
      <c r="F71" s="398">
        <f>SUM(IFERROR(VLOOKUP(A71,BI$3:BN$152,2,0),"0"),
IFERROR(VLOOKUP(A71,'Season 1'!AJ$4:CM$104,7,0),"0"),IFERROR(VLOOKUP(A71,'Season 2'!AK$4:CN$104,7,0),"0"),
IFERROR(VLOOKUP(A71,'Season 3'!AK$4:CN$104,7,0),"0"),IFERROR(VLOOKUP(A71,'Season 4'!AK$4:CN$104,7,0),"0"),
IFERROR(VLOOKUP(A71,'Season 5'!AK$4:CN$104,7,0),"0"),IFERROR(VLOOKUP(A71,'Season 6'!AK$4:CN$104,7,0),"0"),
IFERROR(VLOOKUP(A71,'Season 7'!AK$4:CN$104,7,0),"0"),IFERROR(VLOOKUP(A71,'Season 8'!AK$4:CN$104,7,0),"0"),
IFERROR(VLOOKUP(A71,'Season 9'!AK$4:CN$104,7,0),"0"),IFERROR(VLOOKUP(A71,'Season 10'!AK$4:CN$104,7,0),"0"),
IFERROR(VLOOKUP(A71,'Season 11'!AK$4:CN$104,7,0),"0"),IFERROR(VLOOKUP(A71,'Season 12'!AK$4:CN$104,7,0),"0"),
IFERROR(VLOOKUP(A71,'Season 13'!AK$4:CN$104,7,0),"0"),IFERROR(VLOOKUP(A71,'Season 14'!AK$4:CN$104,7,0),"0"),IFERROR(VLOOKUP(A71,'Season 15'!AK$4:CN$104,7,0),"0"),)</f>
        <v>0</v>
      </c>
      <c r="G71" s="398">
        <f>SUM(
IFERROR(VLOOKUP(A71,'Season 1'!AJ$4:CM$104,8,0),"0"),IFERROR(VLOOKUP(A71,'Season 2'!AK$4:CN$104,8,0),"0"),
IFERROR(VLOOKUP(A71,'Season 3'!AK$4:CN$104,8,0),"0"),IFERROR(VLOOKUP(A71,'Season 4'!AK$4:CN$104,8,0),"0"),
IFERROR(VLOOKUP(A71,'Season 5'!AK$4:CN$104,8,0),"0"),IFERROR(VLOOKUP(A71,'Season 6'!AK$4:CN$104,8,0),"0"),
IFERROR(VLOOKUP(A71,'Season 7'!AK$4:CN$104,8,0),"0"),IFERROR(VLOOKUP(A71,'Season 8'!AK$4:CN$104,8,0),"0"),
IFERROR(VLOOKUP(A71,'Season 9'!AK$4:CN$104,8,0),"0"),IFERROR(VLOOKUP(A71,'Season 10'!AK$4:CN$104,8,0),"0"),
IFERROR(VLOOKUP(A71,'Season 11'!AK$4:CN$104,8,0),"0"),IFERROR(VLOOKUP(A71,'Season 12'!AK$4:CN$104,8,0),"0"),
IFERROR(VLOOKUP(A71,'Season 13'!AK$4:CN$104,8,0),"0"),IFERROR(VLOOKUP(A71,'Season 14'!AK$4:CN$104,8,0),"0"),IFERROR(VLOOKUP(A71,'Season 15'!AK$4:CN$104,8,0),"0"),)</f>
        <v>0</v>
      </c>
      <c r="H71" s="329">
        <f>SUM(
IFERROR(VLOOKUP(A71,'Season 1'!AJ$4:CM$104,9,0),"0"),IFERROR(VLOOKUP(A71,'Season 2'!AK$4:CN$104,9,0),"0"),
IFERROR(VLOOKUP(A71,'Season 3'!AK$4:CN$104,9,0),"0"),IFERROR(VLOOKUP(A71,'Season 4'!AK$4:CN$104,9,0),"0"),
IFERROR(VLOOKUP(A71,'Season 5'!AK$4:CN$104,9,0),"0"),IFERROR(VLOOKUP(A71,'Season 6'!AK$4:CN$104,9,0),"0"),
IFERROR(VLOOKUP(A71,'Season 7'!AK$4:CN$104,9,0),"0"),IFERROR(VLOOKUP(A71,'Season 8'!AK$4:CN$104,9,0),"0"),
IFERROR(VLOOKUP(A71,'Season 9'!AK$4:CN$104,9,0),"0"),IFERROR(VLOOKUP(A71,'Season 10'!AK$4:CN$104,9,0),"0"),
IFERROR(VLOOKUP(A71,'Season 11'!AK$4:CN$104,9,0),"0"),IFERROR(VLOOKUP(A71,'Season 12'!AK$4:CN$104,9,0),"0"),
IFERROR(VLOOKUP(A71,'Season 13'!AK$4:CN$104,9,0),"0"),IFERROR(VLOOKUP(A71,'Season 14'!AK$4:CN$104,9,0),"0"),IFERROR(VLOOKUP(A71,'Season 15'!AK$4:CN$104,9,0),"0"),)</f>
        <v>0</v>
      </c>
      <c r="I71" s="518">
        <f>SUM(
IFERROR(VLOOKUP(A71,'Season 1'!AJ$4:CM$104,10,0),"0"),IFERROR(VLOOKUP(A71,'Season 2'!AK$4:CN$104,10,0),"0"),
IFERROR(VLOOKUP(A71,'Season 3'!AK$4:CN$104,10,0),"0"),IFERROR(VLOOKUP(A71,'Season 4'!AK$4:CN$104,10,0),"0"),
IFERROR(VLOOKUP(A71,'Season 5'!AK$4:CN$104,10,0),"0"),IFERROR(VLOOKUP(A71,'Season 6'!AK$4:CN$104,10,0),"0"),
IFERROR(VLOOKUP(A71,'Season 7'!AK$4:CN$104,10,0),"0"),IFERROR(VLOOKUP(A71,'Season 8'!AK$4:CN$104,10,0),"0"),
IFERROR(VLOOKUP(A71,'Season 9'!AK$4:CN$104,10,0),"0"),IFERROR(VLOOKUP(A71,'Season 10'!AK$4:CN$104,10,0),"0"),
IFERROR(VLOOKUP(A71,'Season 11'!AK$4:CN$104,10,0),"0"),IFERROR(VLOOKUP(A71,'Season 12'!AK$4:CN$104,10,0),"0"),
IFERROR(VLOOKUP(A71,'Season 13'!AK$4:CN$104,10,0),"0"),IFERROR(VLOOKUP(A71,'Season 14'!AK$4:CN$104,10,0),"0"),IFERROR(VLOOKUP(A71,'Season 15'!AK$4:CN$104,10,0),"0"),)</f>
        <v>0</v>
      </c>
      <c r="J71" s="21">
        <f>SUM(IFERROR(VLOOKUP(A71,BI$3:BN$152,3,0),"0"),
IFERROR(VLOOKUP(A71,'Season 1'!AJ$4:CM$104,11,0),"0"),IFERROR(VLOOKUP(A71,'Season 2'!AK$4:CN$104,11,0),"0"),
IFERROR(VLOOKUP(A71,'Season 3'!AK$4:CN$104,11,0),"0"),IFERROR(VLOOKUP(A71,'Season 4'!AK$4:CN$104,11,0),"0"),
IFERROR(VLOOKUP(A71,'Season 5'!AK$4:CN$104,11,0),"0"),IFERROR(VLOOKUP(A71,'Season 6'!AK$4:CN$104,11,0),"0"),
IFERROR(VLOOKUP(A71,'Season 7'!AK$4:CN$104,11,0),"0"),IFERROR(VLOOKUP(A71,'Season 8'!AK$4:CN$104,11,0),"0"),
IFERROR(VLOOKUP(A71,'Season 9'!AK$4:CN$104,11,0),"0"),IFERROR(VLOOKUP(A71,'Season 10'!AK$4:CN$104,11,0),"0"),
IFERROR(VLOOKUP(A71,'Season 11'!AK$4:CN$104,11,0),"0"),IFERROR(VLOOKUP(A71,'Season 12'!AK$4:CN$104,11,0),"0"),
IFERROR(VLOOKUP(A71,'Season 13'!AK$4:CN$104,11,0),"0"),IFERROR(VLOOKUP(A71,'Season 14'!AK$4:CN$104,11,0),"0"),IFERROR(VLOOKUP(A71,'Season 15'!AK$4:CN$104,11,0),"0"),)</f>
        <v>0</v>
      </c>
      <c r="K71" s="402">
        <f>SUM(IFERROR(VLOOKUP($A71,BI$3:BN$152,4,0),"0"),
IFERROR(VLOOKUP($A71,'Season 1'!AJ$4:CM$104,12,0),"0"),IFERROR(VLOOKUP($A71,'Season 2'!AK$4:CN$104,12,0),"0"),
IFERROR(VLOOKUP($A71,'Season 3'!AK$4:CN$104,12,0),"0"),IFERROR(VLOOKUP($A71,'Season 4'!AK$4:CN$104,12,0),"0"),
IFERROR(VLOOKUP($A71,'Season 5'!AK$4:CN$104,12,0),"0"),IFERROR(VLOOKUP($A71,'Season 6'!AK$4:CN$104,12,0),"0"),
IFERROR(VLOOKUP($A71,'Season 7'!AK$4:CN$104,12,0),"0"),IFERROR(VLOOKUP($A71,'Season 8'!AK$4:CN$104,12,0),"0"),
IFERROR(VLOOKUP($A71,'Season 9'!AK$4:CN$104,12,0),"0"),IFERROR(VLOOKUP($A71,'Season 10'!AK$4:CN$104,12,0),"0"),
IFERROR(VLOOKUP($A71,'Season 11'!AK$4:CN$104,12,0),"0"),IFERROR(VLOOKUP($A71,'Season 12'!AK$4:CN$104,12,0),"0"),
IFERROR(VLOOKUP($A71,'Season 13'!AK$4:CN$104,12,0),"0"),IFERROR(VLOOKUP($A71,'Season 14'!AK$4:CN$104,12,0),"0"),IFERROR(VLOOKUP(A71,'Season 15'!AK$4:CN$104,12,0),"0"),)</f>
        <v>0</v>
      </c>
      <c r="L71" s="403">
        <f>SUM(
IFERROR(VLOOKUP($A71,'Season 1'!AJ$4:CM$104,13,0),"0"),IFERROR(VLOOKUP($A71,'Season 2'!AK$4:CN$104,13,0),"0"),
IFERROR(VLOOKUP($A71,'Season 3'!AK$4:CN$104,13,0),"0"),IFERROR(VLOOKUP($A71,'Season 4'!AK$4:CN$104,13,0),"0"),
IFERROR(VLOOKUP($A71,'Season 5'!AK$4:CN$104,13,0),"0"),IFERROR(VLOOKUP($A71,'Season 6'!AK$4:CN$104,13,0),"0"),
IFERROR(VLOOKUP($A71,'Season 7'!AK$4:CN$104,13,0),"0"),IFERROR(VLOOKUP($A71,'Season 8'!AK$4:CN$104,13,0),"0"),
IFERROR(VLOOKUP($A71,'Season 9'!AK$4:CN$104,13,0),"0"),IFERROR(VLOOKUP($A71,'Season 10'!AK$4:CN$104,13,0),"0"),
IFERROR(VLOOKUP($A71,'Season 11'!AK$4:CN$104,13,0),"0"),IFERROR(VLOOKUP($A71,'Season 12'!AK$4:CN$104,13,0),"0"),
IFERROR(VLOOKUP($A71,'Season 13'!AK$4:CN$104,13,0),"0"),IFERROR(VLOOKUP($A71,'Season 14'!AK$4:CN$104,13,0),"0"),IFERROR(VLOOKUP(A71,'Season 15'!AK$4:CN$104,13,0),"0"),)</f>
        <v>0</v>
      </c>
      <c r="M71" s="398">
        <f>SUM(
IFERROR(VLOOKUP($A71,'Season 1'!AJ$4:CM$104,14,0),"0"),IFERROR(VLOOKUP($A71,'Season 2'!AK$4:CN$104,14,0),"0"),
IFERROR(VLOOKUP($A71,'Season 3'!AK$4:CN$104,14,0),"0"),IFERROR(VLOOKUP($A71,'Season 4'!AK$4:CN$104,14,0),"0"),
IFERROR(VLOOKUP($A71,'Season 5'!AK$4:CN$104,14,0),"0"),IFERROR(VLOOKUP($A71,'Season 6'!AK$4:CN$104,14,0),"0"),
IFERROR(VLOOKUP($A71,'Season 7'!AK$4:CN$104,14,0),"0"),IFERROR(VLOOKUP($A71,'Season 8'!AK$4:CN$104,14,0),"0"),
IFERROR(VLOOKUP($A71,'Season 9'!AK$4:CN$104,14,0),"0"),IFERROR(VLOOKUP($A71,'Season 10'!AK$4:CN$104,14,0),"0"),
IFERROR(VLOOKUP($A71,'Season 11'!AK$4:CN$104,14,0),"0"),IFERROR(VLOOKUP($A71,'Season 12'!AK$4:CN$104,14,0),"0"),
IFERROR(VLOOKUP($A71,'Season 13'!AK$4:CN$104,14,0),"0"),IFERROR(VLOOKUP($A71,'Season 14'!AK$4:CN$104,14,0),"0"),IFERROR(VLOOKUP(A71,'Season 15'!AK$4:CN$104,14,0),"0"),)</f>
        <v>0</v>
      </c>
      <c r="N71" s="518">
        <f>SUM(
IFERROR(VLOOKUP($A71,'Season 1'!AJ$4:CM$104,15,0),"0"),IFERROR(VLOOKUP($A71,'Season 2'!AK$4:CN$104,15,0),"0"),
IFERROR(VLOOKUP($A71,'Season 3'!AK$4:CN$104,15,0),"0"),IFERROR(VLOOKUP($A71,'Season 4'!AK$4:CN$104,15,0),"0"),
IFERROR(VLOOKUP($A71,'Season 5'!AK$4:CN$104,15,0),"0"),IFERROR(VLOOKUP($A71,'Season 6'!AK$4:CN$104,15,0),"0"),
IFERROR(VLOOKUP($A71,'Season 7'!AK$4:CN$104,15,0),"0"),IFERROR(VLOOKUP($A71,'Season 8'!AK$4:CN$104,15,0),"0"),
IFERROR(VLOOKUP($A71,'Season 9'!AK$4:CN$104,15,0),"0"),IFERROR(VLOOKUP($A71,'Season 10'!AK$4:CN$104,15,0),"0"),
IFERROR(VLOOKUP($A71,'Season 11'!AK$4:CN$104,15,0),"0"),IFERROR(VLOOKUP($A71,'Season 12'!AK$4:CN$104,15,0),"0"),
IFERROR(VLOOKUP($A71,'Season 13'!AK$4:CN$104,15,0),"0"),IFERROR(VLOOKUP($A71,'Season 14'!AK$4:CN$104,15,0),"0"),IFERROR(VLOOKUP(A71,'Season 15'!AK$4:CN$104,15,0),"0"),)</f>
        <v>0</v>
      </c>
      <c r="O71" s="21">
        <f>SUM(
IFERROR(VLOOKUP($A71,'Season 1'!AJ$4:CM$104,16,0),"0"),IFERROR(VLOOKUP($A71,'Season 2'!AK$4:CN$104,16,0),"0"),
IFERROR(VLOOKUP($A71,'Season 3'!AK$4:CN$104,16,0),"0"),IFERROR(VLOOKUP($A71,'Season 4'!AK$4:CN$104,16,0),"0"),
IFERROR(VLOOKUP($A71,'Season 5'!AK$4:CN$104,16,0),"0"),IFERROR(VLOOKUP($A71,'Season 6'!AK$4:CN$104,16,0),"0"),
IFERROR(VLOOKUP($A71,'Season 7'!AK$4:CN$104,16,0),"0"),IFERROR(VLOOKUP($A71,'Season 8'!AK$4:CN$104,16,0),"0"),
IFERROR(VLOOKUP($A71,'Season 9'!AK$4:CN$104,16,0),"0"),IFERROR(VLOOKUP($A71,'Season 10'!AK$4:CN$104,16,0),"0"),
IFERROR(VLOOKUP($A71,'Season 11'!AK$4:CN$104,16,0),"0"),IFERROR(VLOOKUP($A71,'Season 12'!AK$4:CN$104,16,0),"0"),
IFERROR(VLOOKUP($A71,'Season 13'!AK$4:CN$104,16,0),"0"),IFERROR(VLOOKUP($A71,'Season 14'!AK$4:CN$104,16,0),"0"),IFERROR(VLOOKUP(A71,'Season 15'!AK$4:CN$104,16,0),"0"),)</f>
        <v>0</v>
      </c>
      <c r="P71" s="402">
        <f>SUM(
IFERROR(VLOOKUP($A71,'Season 1'!AJ$4:CM$104,17,0),"0"),IFERROR(VLOOKUP($A71,'Season 2'!AK$4:CN$104,17,0),"0"),
IFERROR(VLOOKUP($A71,'Season 3'!AK$4:CN$104,17,0),"0"),IFERROR(VLOOKUP($A71,'Season 4'!AK$4:CN$104,17,0),"0"),
IFERROR(VLOOKUP($A71,'Season 5'!AK$4:CN$104,17,0),"0"),IFERROR(VLOOKUP($A71,'Season 6'!AK$4:CN$104,17,0),"0"),
IFERROR(VLOOKUP($A71,'Season 7'!AK$4:CN$104,17,0),"0"),IFERROR(VLOOKUP($A71,'Season 8'!AK$4:CN$104,17,0),"0"),
IFERROR(VLOOKUP($A71,'Season 9'!AK$4:CN$104,17,0),"0"),IFERROR(VLOOKUP($A71,'Season 10'!AK$4:CN$104,17,0),"0"),
IFERROR(VLOOKUP($A71,'Season 11'!AK$4:CN$104,17,0),"0"),IFERROR(VLOOKUP($A71,'Season 12'!AK$4:CN$104,17,0),"0"),
IFERROR(VLOOKUP($A71,'Season 13'!AK$4:CN$104,17,0),"0"),IFERROR(VLOOKUP($A71,'Season 14'!AK$4:CN$104,17,0),"0"),IFERROR(VLOOKUP(A71,'Season 15'!AK$4:CN$104,17,0),"0"),)</f>
        <v>0</v>
      </c>
      <c r="Q71" s="403">
        <f>SUM(
IFERROR(VLOOKUP($A71,'Season 1'!AJ$4:CM$104,18,0),"0"),IFERROR(VLOOKUP($A71,'Season 2'!AK$4:CN$104,18,0),"0"),
IFERROR(VLOOKUP($A71,'Season 3'!AK$4:CN$104,18,0),"0"),IFERROR(VLOOKUP($A71,'Season 4'!AK$4:CN$104,18,0),"0"),
IFERROR(VLOOKUP($A71,'Season 5'!AK$4:CN$104,18,0),"0"),IFERROR(VLOOKUP($A71,'Season 6'!AK$4:CN$104,18,0),"0"),
IFERROR(VLOOKUP($A71,'Season 7'!AK$4:CN$104,18,0),"0"),IFERROR(VLOOKUP($A71,'Season 8'!AK$4:CN$104,18,0),"0"),
IFERROR(VLOOKUP($A71,'Season 9'!AK$4:CN$104,18,0),"0"),IFERROR(VLOOKUP($A71,'Season 10'!AK$4:CN$104,18,0),"0"),
IFERROR(VLOOKUP($A71,'Season 11'!AK$4:CN$104,18,0),"0"),IFERROR(VLOOKUP($A71,'Season 12'!AK$4:CN$104,18,0),"0"),
IFERROR(VLOOKUP($A71,'Season 13'!AK$4:CN$104,18,0),"0"),IFERROR(VLOOKUP($A71,'Season 14'!AK$4:CN$104,18,0),"0"),IFERROR(VLOOKUP(A71,'Season 15'!AK$4:CN$104,18,0),"0"),)</f>
        <v>0</v>
      </c>
      <c r="R71" s="398">
        <f>SUM(
IFERROR(VLOOKUP($A71,'Season 1'!AJ$4:CM$104,19,0),"0"),IFERROR(VLOOKUP($A71,'Season 2'!AK$4:CN$104,19,0),"0"),
IFERROR(VLOOKUP($A71,'Season 3'!AK$4:CN$104,19,0),"0"),IFERROR(VLOOKUP($A71,'Season 4'!AK$4:CN$104,19,0),"0"),
IFERROR(VLOOKUP($A71,'Season 5'!AK$4:CN$104,19,0),"0"),IFERROR(VLOOKUP($A71,'Season 6'!AK$4:CN$104,19,0),"0"),
IFERROR(VLOOKUP($A71,'Season 7'!AK$4:CN$104,19,0),"0"),IFERROR(VLOOKUP($A71,'Season 8'!AK$4:CN$104,19,0),"0"),
IFERROR(VLOOKUP($A71,'Season 9'!AK$4:CN$104,19,0),"0"),IFERROR(VLOOKUP($A71,'Season 10'!AK$4:CN$104,19,0),"0"),
IFERROR(VLOOKUP($A71,'Season 11'!AK$4:CN$104,19,0),"0"),IFERROR(VLOOKUP($A71,'Season 12'!AK$4:CN$104,19,0),"0"),
IFERROR(VLOOKUP($A71,'Season 13'!AK$4:CN$104,19,0),"0"),IFERROR(VLOOKUP($A71,'Season 14'!AK$4:CN$104,19,0),"0"),IFERROR(VLOOKUP(A71,'Season 15'!AK$4:CN$104,19,0),"0"),)</f>
        <v>0</v>
      </c>
      <c r="S71" s="518">
        <f>SUM(
IFERROR(VLOOKUP($A71,'Season 1'!AJ$4:CM$104,20,0),"0"),IFERROR(VLOOKUP($A71,'Season 2'!AK$4:CN$104,20,0),"0"),
IFERROR(VLOOKUP($A71,'Season 3'!AK$4:CN$104,20,0),"0"),IFERROR(VLOOKUP($A71,'Season 4'!AK$4:CN$104,20,0),"0"),
IFERROR(VLOOKUP($A71,'Season 5'!AK$4:CN$104,20,0),"0"),IFERROR(VLOOKUP($A71,'Season 6'!AK$4:CN$104,20,0),"0"),
IFERROR(VLOOKUP($A71,'Season 7'!AK$4:CN$104,20,0),"0"),IFERROR(VLOOKUP($A71,'Season 8'!AK$4:CN$104,20,0),"0"),
IFERROR(VLOOKUP($A71,'Season 9'!AK$4:CN$104,20,0),"0"),IFERROR(VLOOKUP($A71,'Season 10'!AK$4:CN$104,20,0),"0"),
IFERROR(VLOOKUP($A71,'Season 11'!AK$4:CN$104,20,0),"0"),IFERROR(VLOOKUP($A71,'Season 12'!AK$4:CN$104,20,0),"0"),
IFERROR(VLOOKUP($A71,'Season 13'!AK$4:CN$104,20,0),"0"),IFERROR(VLOOKUP($A71,'Season 14'!AK$4:CN$104,20,0),"0"),IFERROR(VLOOKUP(A71,'Season 15'!AK$4:CN$104,20,0),"0"),)</f>
        <v>0</v>
      </c>
      <c r="T71" s="21">
        <f>SUM(
IFERROR(VLOOKUP($A71,'Season 1'!AJ$4:CM$104,21,0),"0"),IFERROR(VLOOKUP($A71,'Season 2'!AK$4:CN$104,21,0),"0"),
IFERROR(VLOOKUP($A71,'Season 3'!AK$4:CN$104,21,0),"0"),IFERROR(VLOOKUP($A71,'Season 4'!AK$4:CN$104,21,0),"0"),
IFERROR(VLOOKUP($A71,'Season 5'!AK$4:CN$104,21,0),"0"),IFERROR(VLOOKUP($A71,'Season 6'!AK$4:CN$104,21,0),"0"),
IFERROR(VLOOKUP($A71,'Season 7'!AK$4:CN$104,21,0),"0"),IFERROR(VLOOKUP($A71,'Season 8'!AK$4:CN$104,21,0),"0"),
IFERROR(VLOOKUP($A71,'Season 9'!AK$4:CN$104,21,0),"0"),IFERROR(VLOOKUP($A71,'Season 10'!AK$4:CN$104,21,0),"0"),
IFERROR(VLOOKUP($A71,'Season 11'!AK$4:CN$104,21,0),"0"),IFERROR(VLOOKUP($A71,'Season 12'!AK$4:CN$104,21,0),"0"),
IFERROR(VLOOKUP($A71,'Season 13'!AK$4:CN$104,21,0),"0"),IFERROR(VLOOKUP($A71,'Season 14'!AK$4:CN$104,21,0),"0"),IFERROR(VLOOKUP(A71,'Season 15'!AK$4:CN$104,21,0),"0"),)</f>
        <v>0</v>
      </c>
      <c r="U71" s="402">
        <f>SUM(
IFERROR(VLOOKUP($A71,'Season 1'!AJ$4:CM$104,22,0),"0"),IFERROR(VLOOKUP($A71,'Season 2'!AK$4:CN$104,22,0),"0"),
IFERROR(VLOOKUP($A71,'Season 3'!AK$4:CN$104,22,0),"0"),IFERROR(VLOOKUP($A71,'Season 4'!AK$4:CN$104,22,0),"0"),
IFERROR(VLOOKUP($A71,'Season 5'!AK$4:CN$104,22,0),"0"),IFERROR(VLOOKUP($A71,'Season 6'!AK$4:CN$104,22,0),"0"),
IFERROR(VLOOKUP($A71,'Season 7'!AK$4:CN$104,22,0),"0"),IFERROR(VLOOKUP($A71,'Season 8'!AK$4:CN$104,22,0),"0"),
IFERROR(VLOOKUP($A71,'Season 9'!AK$4:CN$104,22,0),"0"),IFERROR(VLOOKUP($A71,'Season 10'!AK$4:CN$104,22,0),"0"),
IFERROR(VLOOKUP($A71,'Season 11'!AK$4:CN$104,22,0),"0"),IFERROR(VLOOKUP($A71,'Season 12'!AK$4:CN$104,22,0),"0"),
IFERROR(VLOOKUP($A71,'Season 13'!AK$4:CN$104,22,0),"0"),IFERROR(VLOOKUP($A71,'Season 14'!AK$4:CN$104,22,0),"0"),IFERROR(VLOOKUP(A71,'Season 15'!AK$4:CN$104,22,0),"0"),)</f>
        <v>0</v>
      </c>
      <c r="V71" s="403">
        <f>SUM(
IFERROR(VLOOKUP($A71,'Season 1'!AJ$4:CM$104,23,0),"0"),IFERROR(VLOOKUP($A71,'Season 2'!AK$4:CN$104,23,0),"0"),
IFERROR(VLOOKUP($A71,'Season 3'!AK$4:CN$104,23,0),"0"),IFERROR(VLOOKUP($A71,'Season 4'!AK$4:CN$104,23,0),"0"),
IFERROR(VLOOKUP($A71,'Season 5'!AK$4:CN$104,23,0),"0"),IFERROR(VLOOKUP($A71,'Season 6'!AK$4:CN$104,23,0),"0"),
IFERROR(VLOOKUP($A71,'Season 7'!AK$4:CN$104,23,0),"0"),IFERROR(VLOOKUP($A71,'Season 8'!AK$4:CN$104,23,0),"0"),
IFERROR(VLOOKUP($A71,'Season 9'!AK$4:CN$104,23,0),"0"),IFERROR(VLOOKUP($A71,'Season 10'!AK$4:CN$104,23,0),"0"),
IFERROR(VLOOKUP($A71,'Season 11'!AK$4:CN$104,23,0),"0"),IFERROR(VLOOKUP($A71,'Season 12'!AK$4:CN$104,23,0),"0"),
IFERROR(VLOOKUP($A71,'Season 13'!AK$4:CN$104,23,0),"0"),IFERROR(VLOOKUP($A71,'Season 14'!AK$4:CN$104,23,0),"0"),IFERROR(VLOOKUP($A71,'Season 15'!AK$4:CN$104,23,0),"0"),)</f>
        <v>0</v>
      </c>
      <c r="W71" s="398">
        <f>SUM(
IFERROR(VLOOKUP($A71,'Season 1'!AJ$4:CM$104,24,0),"0"),IFERROR(VLOOKUP($A71,'Season 2'!AK$4:CN$104,24,0),"0"),
IFERROR(VLOOKUP($A71,'Season 3'!AK$4:CN$104,24,0),"0"),IFERROR(VLOOKUP($A71,'Season 4'!AK$4:CN$104,24,0),"0"),
IFERROR(VLOOKUP($A71,'Season 5'!AK$4:CN$104,24,0),"0"),IFERROR(VLOOKUP($A71,'Season 6'!AK$4:CN$104,24,0),"0"),
IFERROR(VLOOKUP($A71,'Season 7'!AK$4:CN$104,24,0),"0"),IFERROR(VLOOKUP($A71,'Season 8'!AK$4:CN$104,24,0),"0"),
IFERROR(VLOOKUP($A71,'Season 9'!AK$4:CN$104,24,0),"0"),IFERROR(VLOOKUP($A71,'Season 10'!AK$4:CN$104,24,0),"0"),
IFERROR(VLOOKUP($A71,'Season 11'!AK$4:CN$104,24,0),"0"),IFERROR(VLOOKUP($A71,'Season 12'!AK$4:CN$104,24,0),"0"),
IFERROR(VLOOKUP($A71,'Season 13'!AK$4:CN$104,24,0),"0"),IFERROR(VLOOKUP($A71,'Season 14'!AK$4:CN$104,24,0),"0"),IFERROR(VLOOKUP($A71,'Season 15'!AK$4:CN$104,24,0),"0"),)</f>
        <v>0</v>
      </c>
      <c r="X71" s="518">
        <f>SUM(
IFERROR(VLOOKUP($A71,'Season 1'!AJ$4:CM$104,25,0),"0"),IFERROR(VLOOKUP($A71,'Season 2'!AK$4:CN$104,25,0),"0"),
IFERROR(VLOOKUP($A71,'Season 3'!AK$4:CN$104,25,0),"0"),IFERROR(VLOOKUP($A71,'Season 4'!AK$4:CN$104,25,0),"0"),
IFERROR(VLOOKUP($A71,'Season 5'!AK$4:CN$104,25,0),"0"),IFERROR(VLOOKUP($A71,'Season 6'!AK$4:CN$104,25,0),"0"),
IFERROR(VLOOKUP($A71,'Season 7'!AK$4:CN$104,25,0),"0"),IFERROR(VLOOKUP($A71,'Season 8'!AK$4:CN$104,25,0),"0"),
IFERROR(VLOOKUP($A71,'Season 9'!AK$4:CN$104,25,0),"0"),IFERROR(VLOOKUP($A71,'Season 10'!AK$4:CN$104,25,0),"0"),
IFERROR(VLOOKUP($A71,'Season 11'!AK$4:CN$104,25,0),"0"),IFERROR(VLOOKUP($A71,'Season 12'!AK$4:CN$104,25,0),"0"),
IFERROR(VLOOKUP($A71,'Season 13'!AK$4:CN$104,25,0),"0"),IFERROR(VLOOKUP($A71,'Season 14'!AK$4:CN$104,25,0),"0"),IFERROR(VLOOKUP($A71,'Season 15'!AK$4:CN$104,25,0),"0"),)</f>
        <v>0</v>
      </c>
      <c r="Y71" s="21">
        <f>SUM(
IFERROR(VLOOKUP($A71,'Season 1'!AJ$4:CM$104,26,0),"0"),IFERROR(VLOOKUP($A71,'Season 2'!AK$4:CN$104,26,0),"0"),
IFERROR(VLOOKUP($A71,'Season 3'!AK$4:CN$104,26,0),"0"),IFERROR(VLOOKUP($A71,'Season 4'!AK$4:CN$104,26,0),"0"),
IFERROR(VLOOKUP($A71,'Season 5'!AK$4:CN$104,26,0),"0"),IFERROR(VLOOKUP($A71,'Season 6'!AK$4:CN$104,26,0),"0"),
IFERROR(VLOOKUP($A71,'Season 7'!AK$4:CN$104,26,0),"0"),IFERROR(VLOOKUP($A71,'Season 8'!AK$4:CN$104,26,0),"0"),
IFERROR(VLOOKUP($A71,'Season 9'!AK$4:CN$104,26,0),"0"),IFERROR(VLOOKUP($A71,'Season 10'!AK$4:CN$104,26,0),"0"),
IFERROR(VLOOKUP($A71,'Season 11'!AK$4:CN$104,26,0),"0"),IFERROR(VLOOKUP($A71,'Season 12'!AK$4:CN$104,26,0),"0"),
IFERROR(VLOOKUP($A71,'Season 13'!AK$4:CN$104,26,0),"0"),IFERROR(VLOOKUP($A71,'Season 14'!AK$4:CN$104,26,0),"0"),IFERROR(VLOOKUP($A71,'Season 15'!AK$4:CN$104,26,0),"0"),)</f>
        <v>0</v>
      </c>
      <c r="Z71" s="402">
        <f>SUM(
IFERROR(VLOOKUP($A71,'Season 1'!AJ$4:CM$104,27,0),"0"),IFERROR(VLOOKUP($A71,'Season 2'!AK$4:CN$104,27,0),"0"),
IFERROR(VLOOKUP($A71,'Season 3'!AK$4:CN$104,27,0),"0"),IFERROR(VLOOKUP($A71,'Season 4'!AK$4:CN$104,27,0),"0"),
IFERROR(VLOOKUP($A71,'Season 5'!AK$4:CN$104,27,0),"0"),IFERROR(VLOOKUP($A71,'Season 6'!AK$4:CN$104,27,0),"0"),
IFERROR(VLOOKUP($A71,'Season 7'!AK$4:CN$104,27,0),"0"),IFERROR(VLOOKUP($A71,'Season 8'!AK$4:CN$104,27,0),"0"),
IFERROR(VLOOKUP($A71,'Season 9'!AK$4:CN$104,27,0),"0"),IFERROR(VLOOKUP($A71,'Season 10'!AK$4:CN$104,27,0),"0"),
IFERROR(VLOOKUP($A71,'Season 11'!AK$4:CN$104,27,0),"0"),IFERROR(VLOOKUP($A71,'Season 12'!AK$4:CN$104,27,0),"0"),
IFERROR(VLOOKUP($A71,'Season 13'!AK$4:CN$104,27,0),"0"),IFERROR(VLOOKUP($A71,'Season 14'!AK$4:CN$104,27,0),"0"),IFERROR(VLOOKUP($A71,'Season 15'!AK$4:CN$104,27,0),"0"),)</f>
        <v>0</v>
      </c>
      <c r="AA71" s="403">
        <f>SUM(
IFERROR(VLOOKUP($A71,'Season 1'!AJ$4:CM$104,28,0),"0"),IFERROR(VLOOKUP($A71,'Season 2'!AK$4:CN$104,28,0),"0"),
IFERROR(VLOOKUP($A71,'Season 3'!AK$4:CN$104,28,0),"0"),IFERROR(VLOOKUP($A71,'Season 4'!AK$4:CN$104,28,0),"0"),
IFERROR(VLOOKUP($A71,'Season 5'!AK$4:CN$104,28,0),"0"),IFERROR(VLOOKUP($A71,'Season 6'!AK$4:CN$104,28,0),"0"),
IFERROR(VLOOKUP($A71,'Season 7'!AK$4:CN$104,28,0),"0"),IFERROR(VLOOKUP($A71,'Season 8'!AK$4:CN$104,28,0),"0"),
IFERROR(VLOOKUP($A71,'Season 9'!AK$4:CN$104,28,0),"0"),IFERROR(VLOOKUP($A71,'Season 10'!AK$4:CN$104,28,0),"0"),
IFERROR(VLOOKUP($A71,'Season 11'!AK$4:CN$104,28,0),"0"),IFERROR(VLOOKUP($A71,'Season 12'!AK$4:CN$104,28,0),"0"),
IFERROR(VLOOKUP($A71,'Season 13'!AK$4:CN$104,28,0),"0"),IFERROR(VLOOKUP($A71,'Season 14'!AK$4:CN$104,28,0),"0"),IFERROR(VLOOKUP($A71,'Season 15'!AK$4:CN$104,28,0),"0"),)</f>
        <v>0</v>
      </c>
      <c r="AB71" s="398">
        <f>SUM(
IFERROR(VLOOKUP($A71,'Season 1'!AJ$4:CM$104,29,0),"0"),IFERROR(VLOOKUP($A71,'Season 2'!AK$4:CN$104,29,0),"0"),
IFERROR(VLOOKUP($A71,'Season 3'!AK$4:CN$104,29,0),"0"),IFERROR(VLOOKUP($A71,'Season 4'!AK$4:CN$104,29,0),"0"),
IFERROR(VLOOKUP($A71,'Season 5'!AK$4:CN$104,29,0),"0"),IFERROR(VLOOKUP($A71,'Season 6'!AK$4:CN$104,29,0),"0"),
IFERROR(VLOOKUP($A71,'Season 7'!AK$4:CN$104,29,0),"0"),IFERROR(VLOOKUP($A71,'Season 8'!AK$4:CN$104,29,0),"0"),
IFERROR(VLOOKUP($A71,'Season 9'!AK$4:CN$104,29,0),"0"),IFERROR(VLOOKUP($A71,'Season 10'!AK$4:CN$104,29,0),"0"),
IFERROR(VLOOKUP($A71,'Season 11'!AK$4:CN$104,29,0),"0"),IFERROR(VLOOKUP($A71,'Season 12'!AK$4:CN$104,29,0),"0"),
IFERROR(VLOOKUP($A71,'Season 13'!AK$4:CN$104,29,0),"0"),IFERROR(VLOOKUP($A71,'Season 14'!AK$4:CN$104,29,0),"0"),IFERROR(VLOOKUP($A71,'Season 15'!AK$4:CN$104,29,0),"0"),)</f>
        <v>0</v>
      </c>
      <c r="AC71" s="518">
        <f>SUM(
IFERROR(VLOOKUP($A71,'Season 1'!AJ$4:CM$104,30,0),"0"),IFERROR(VLOOKUP($A71,'Season 2'!AK$4:CN$104,30,0),"0"),
IFERROR(VLOOKUP($A71,'Season 3'!AK$4:CN$104,30,0),"0"),IFERROR(VLOOKUP($A71,'Season 4'!AK$4:CN$104,30,0),"0"),
IFERROR(VLOOKUP($A71,'Season 5'!AK$4:CN$104,30,0),"0"),IFERROR(VLOOKUP($A71,'Season 6'!AK$4:CN$104,30,0),"0"),
IFERROR(VLOOKUP($A71,'Season 7'!AK$4:CN$104,30,0),"0"),IFERROR(VLOOKUP($A71,'Season 8'!AK$4:CN$104,30,0),"0"),
IFERROR(VLOOKUP($A71,'Season 9'!AK$4:CN$104,30,0),"0"),IFERROR(VLOOKUP($A71,'Season 10'!AK$4:CN$104,30,0),"0"),
IFERROR(VLOOKUP($A71,'Season 11'!AK$4:CN$104,30,0),"0"),IFERROR(VLOOKUP($A71,'Season 12'!AK$4:CN$104,30,0),"0"),
IFERROR(VLOOKUP($A71,'Season 13'!AK$4:CN$104,30,0),"0"),IFERROR(VLOOKUP($A71,'Season 14'!AK$4:CN$104,30,0),"0"),IFERROR(VLOOKUP($A71,'Season 15'!AK$4:CN$104,30,0),"0"),)</f>
        <v>0</v>
      </c>
      <c r="AD71" s="21">
        <f>SUM(
IFERROR(VLOOKUP($A71,'Season 1'!AJ$4:CM$104,31,0),"0"),IFERROR(VLOOKUP($A71,'Season 2'!AK$4:CN$104,31,0),"0"),
IFERROR(VLOOKUP($A71,'Season 3'!AK$4:CN$104,31,0),"0"),IFERROR(VLOOKUP($A71,'Season 4'!AK$4:CN$104,31,0),"0"),
IFERROR(VLOOKUP($A71,'Season 5'!AK$4:CN$104,31,0),"0"),IFERROR(VLOOKUP($A71,'Season 6'!AK$4:CN$104,31,0),"0"),
IFERROR(VLOOKUP($A71,'Season 7'!AK$4:CN$104,31,0),"0"),IFERROR(VLOOKUP($A71,'Season 8'!AK$4:CN$104,31,0),"0"),
IFERROR(VLOOKUP($A71,'Season 9'!AK$4:CN$104,31,0),"0"),IFERROR(VLOOKUP($A71,'Season 10'!AK$4:CN$104,31,0),"0"),
IFERROR(VLOOKUP($A71,'Season 11'!AK$4:CN$104,31,0),"0"),IFERROR(VLOOKUP($A71,'Season 12'!AK$4:CN$104,31,0),"0"),
IFERROR(VLOOKUP($A71,'Season 13'!AK$4:CN$104,31,0),"0"),IFERROR(VLOOKUP($A71,'Season 14'!AK$4:CN$104,31,0),"0"),IFERROR(VLOOKUP($A71,'Season 15'!AK$4:CN$104,31,0),"0"),)</f>
        <v>0</v>
      </c>
      <c r="AE71" s="402">
        <f>SUM(
IFERROR(VLOOKUP($A71,'Season 1'!AJ$4:CM$104,32,0),"0"),IFERROR(VLOOKUP($A71,'Season 2'!AK$4:CN$104,32,0),"0"),
IFERROR(VLOOKUP($A71,'Season 3'!AK$4:CN$104,32,0),"0"),IFERROR(VLOOKUP($A71,'Season 4'!AK$4:CN$104,32,0),"0"),
IFERROR(VLOOKUP($A71,'Season 5'!AK$4:CN$104,32,0),"0"),IFERROR(VLOOKUP($A71,'Season 6'!AK$4:CN$104,32,0),"0"),
IFERROR(VLOOKUP($A71,'Season 7'!AK$4:CN$104,32,0),"0"),IFERROR(VLOOKUP($A71,'Season 8'!AK$4:CN$104,32,0),"0"),
IFERROR(VLOOKUP($A71,'Season 9'!AK$4:CN$104,32,0),"0"),IFERROR(VLOOKUP($A71,'Season 10'!AK$4:CN$104,32,0),"0"),
IFERROR(VLOOKUP($A71,'Season 11'!AK$4:CN$104,32,0),"0"),IFERROR(VLOOKUP($A71,'Season 12'!AK$4:CN$104,32,0),"0"),
IFERROR(VLOOKUP($A71,'Season 13'!AK$4:CN$104,32,0),"0"),IFERROR(VLOOKUP($A71,'Season 14'!AK$4:CN$104,32,0),"0"),IFERROR(VLOOKUP($A71,'Season 15'!AK$4:CN$104,32,0),"0"),)</f>
        <v>0</v>
      </c>
      <c r="AF71" s="403">
        <f>SUM(IFERROR(VLOOKUP($A71,'Season 2'!AK$4:CN$104,33,0),"0"),
IFERROR(VLOOKUP($A71,'Season 3'!AK$4:CN$104,33,0),"0"),IFERROR(VLOOKUP($A71,'Season 4'!AK$4:CN$104,33,0),"0"),
IFERROR(VLOOKUP($A71,'Season 5'!AK$4:CN$104,33,0),"0"),IFERROR(VLOOKUP($A71,'Season 6'!AK$4:CN$104,33,0),"0"),
IFERROR(VLOOKUP($A71,'Season 7'!AK$4:CN$104,33,0),"0"),IFERROR(VLOOKUP($A71,'Season 8'!AK$4:CN$104,33,0),"0"),
IFERROR(VLOOKUP($A71,'Season 9'!AK$4:CN$104,33,0),"0"),IFERROR(VLOOKUP($A71,'Season 10'!AK$4:CN$104,33,0),"0"),
IFERROR(VLOOKUP($A71,'Season 11'!AK$4:CN$104,33,0),"0"),IFERROR(VLOOKUP($A71,'Season 12'!AK$4:CN$104,33,0),"0"),
IFERROR(VLOOKUP($A71,'Season 13'!AK$4:CN$104,33,0),"0"),IFERROR(VLOOKUP($A71,'Season 14'!AK$4:CN$104,33,0),"0"),IFERROR(VLOOKUP($A71,'Season 15'!AK$4:CN$104,33,0),"0"),)</f>
        <v>0</v>
      </c>
      <c r="AG71" s="398">
        <f>SUM(IFERROR(VLOOKUP($A71,'Season 2'!AK$4:CN$104,34,0),"0"),
IFERROR(VLOOKUP($A71,'Season 3'!AK$4:CN$104,34,0),"0"),IFERROR(VLOOKUP($A71,'Season 4'!AK$4:CN$104,34,0),"0"),
IFERROR(VLOOKUP($A71,'Season 5'!AK$4:CN$104,34,0),"0"),IFERROR(VLOOKUP($A71,'Season 6'!AK$4:CN$104,34,0),"0"),
IFERROR(VLOOKUP($A71,'Season 7'!AK$4:CN$104,34,0),"0"),IFERROR(VLOOKUP($A71,'Season 8'!AK$4:CN$104,34,0),"0"),
IFERROR(VLOOKUP($A71,'Season 9'!AK$4:CN$104,34,0),"0"),IFERROR(VLOOKUP($A71,'Season 10'!AK$4:CN$104,34,0),"0"),
IFERROR(VLOOKUP($A71,'Season 11'!AK$4:CN$104,34,0),"0"),IFERROR(VLOOKUP($A71,'Season 12'!AK$4:CN$104,34,0),"0"),
IFERROR(VLOOKUP($A71,'Season 13'!AK$4:CN$104,34,0),"0"),IFERROR(VLOOKUP($A71,'Season 14'!AK$4:CN$104,34,0),"0"),IFERROR(VLOOKUP($A71,'Season 15'!AK$4:CN$104,34,0),"0"),)</f>
        <v>0</v>
      </c>
      <c r="AH71" s="518">
        <f>SUM(IFERROR(VLOOKUP($A71,'Season 2'!AK$4:CN$104,35,0),"0"),
IFERROR(VLOOKUP($A71,'Season 3'!AK$4:CN$104,35,0),"0"),IFERROR(VLOOKUP($A71,'Season 4'!AK$4:CN$104,35,0),"0"),
IFERROR(VLOOKUP($A71,'Season 5'!AK$4:CN$104,35,0),"0"),IFERROR(VLOOKUP($A71,'Season 6'!AK$4:CN$104,35,0),"0"),
IFERROR(VLOOKUP($A71,'Season 7'!AK$4:CN$104,35,0),"0"),IFERROR(VLOOKUP($A71,'Season 8'!AK$4:CN$104,35,0),"0"),
IFERROR(VLOOKUP($A71,'Season 9'!AK$4:CN$104,35,0),"0"),IFERROR(VLOOKUP($A71,'Season 10'!AK$4:CN$104,35,0),"0"),
IFERROR(VLOOKUP($A71,'Season 11'!AK$4:CN$104,35,0),"0"),IFERROR(VLOOKUP($A71,'Season 12'!AK$4:CN$104,35,0),"0"),
IFERROR(VLOOKUP($A71,'Season 13'!AK$4:CN$104,35,0),"0"),IFERROR(VLOOKUP($A71,'Season 14'!AK$4:CN$104,35,0),"0"),IFERROR(VLOOKUP($A71,'Season 15'!AK$4:CN$104,35,0),"0"),)</f>
        <v>0</v>
      </c>
      <c r="AI71" s="21">
        <f>SUM(IFERROR(VLOOKUP($A71,'Season 2'!AK$4:CN$104,36,0),"0"),
IFERROR(VLOOKUP($A71,'Season 3'!AK$4:CN$104,36,0),"0"),IFERROR(VLOOKUP($A71,'Season 4'!AK$4:CN$104,36,0),"0"),
IFERROR(VLOOKUP($A71,'Season 5'!AK$4:CN$104,36,0),"0"),IFERROR(VLOOKUP($A71,'Season 6'!AK$4:CN$104,36,0),"0"),
IFERROR(VLOOKUP($A71,'Season 7'!AK$4:CN$104,36,0),"0"),IFERROR(VLOOKUP($A71,'Season 8'!AK$4:CN$104,36,0),"0"),
IFERROR(VLOOKUP($A71,'Season 9'!AK$4:CN$104,36,0),"0"),IFERROR(VLOOKUP($A71,'Season 10'!AK$4:CN$104,36,0),"0"),
IFERROR(VLOOKUP($A71,'Season 11'!AK$4:CN$104,36,0),"0"),IFERROR(VLOOKUP($A71,'Season 12'!AK$4:CN$104,36,0),"0"),
IFERROR(VLOOKUP($A71,'Season 13'!AK$4:CN$104,36,0),"0"),IFERROR(VLOOKUP($A71,'Season 14'!AK$4:CN$104,36,0),"0"),IFERROR(VLOOKUP($A71,'Season 15'!AK$4:CN$104,36,0),"0"),)</f>
        <v>0</v>
      </c>
      <c r="AJ71" s="402">
        <f>SUM(IFERROR(VLOOKUP($A71,'Season 2'!AK$4:CN$104,37,0),"0"),
IFERROR(VLOOKUP($A71,'Season 3'!AK$4:CN$104,37,0),"0"),IFERROR(VLOOKUP($A71,'Season 4'!AK$4:CN$104,37,0),"0"),
IFERROR(VLOOKUP($A71,'Season 5'!AK$4:CN$104,37,0),"0"),IFERROR(VLOOKUP($A71,'Season 6'!AK$4:CN$104,37,0),"0"),
IFERROR(VLOOKUP($A71,'Season 7'!AK$4:CN$104,37,0),"0"),IFERROR(VLOOKUP($A71,'Season 8'!AK$4:CN$104,37,0),"0"),
IFERROR(VLOOKUP($A71,'Season 9'!AK$4:CN$104,37,0),"0"),IFERROR(VLOOKUP($A71,'Season 10'!AK$4:CN$104,37,0),"0"),
IFERROR(VLOOKUP($A71,'Season 11'!AK$4:CN$104,37,0),"0"),IFERROR(VLOOKUP($A71,'Season 12'!AK$4:CN$104,37,0),"0"),
IFERROR(VLOOKUP($A71,'Season 13'!AK$4:CN$104,37,0),"0"),IFERROR(VLOOKUP($A71,'Season 14'!AK$4:CN$104,37,0),"0"),IFERROR(VLOOKUP($A71,'Season 15'!AK$4:CN$104,37,0),"0"),)</f>
        <v>0</v>
      </c>
      <c r="AK71" s="403">
        <f>SUM(IFERROR(VLOOKUP($A71,'Season 1'!AJ$4:CM$104,33,0),"0"),IFERROR(VLOOKUP($A71,'Season 2'!AK$4:CN$104,38,0),"0"),
IFERROR(VLOOKUP($A71,'Season 3'!AK$4:CN$104,38,0),"0"),IFERROR(VLOOKUP($A71,'Season 4'!AK$4:CN$104,38,0),"0"),
IFERROR(VLOOKUP($A71,'Season 5'!AK$4:CN$104,38,0),"0"),IFERROR(VLOOKUP($A71,'Season 6'!AK$4:CN$104,38,0),"0"),
IFERROR(VLOOKUP($A71,'Season 7'!AK$4:CN$104,38,0),"0"),IFERROR(VLOOKUP($A71,'Season 8'!AK$4:CN$104,38,0),"0"),
IFERROR(VLOOKUP($A71,'Season 9'!AK$4:CN$104,38,0),"0"),IFERROR(VLOOKUP($A71,'Season 10'!AK$4:CN$104,38,0),"0"),
IFERROR(VLOOKUP($A71,'Season 11'!AK$4:CN$104,38,0),"0"),IFERROR(VLOOKUP($A71,'Season 12'!AK$4:CN$104,38,0),"0"),
IFERROR(VLOOKUP($A71,'Season 13'!AK$4:CN$104,38,0),"0"),IFERROR(VLOOKUP($A71,'Season 14'!AK$4:CN$104,38,0),"0"),IFERROR(VLOOKUP($A71,'Season 15'!AK$4:CN$104,38,0),"0"),)</f>
        <v>0</v>
      </c>
      <c r="AL71" s="398">
        <f>SUM(IFERROR(VLOOKUP($A71,'Season 1'!AJ$4:CM$104,34,0),"0"),IFERROR(VLOOKUP($A71,'Season 2'!AK$4:CN$104,39,0),"0"),
IFERROR(VLOOKUP($A71,'Season 3'!AK$4:CN$104,39,0),"0"),IFERROR(VLOOKUP($A71,'Season 4'!AK$4:CN$104,39,0),"0"),
IFERROR(VLOOKUP($A71,'Season 5'!AK$4:CN$104,39,0),"0"),IFERROR(VLOOKUP($A71,'Season 6'!AK$4:CN$104,39,0),"0"),
IFERROR(VLOOKUP($A71,'Season 7'!AK$4:CN$104,39,0),"0"),IFERROR(VLOOKUP($A71,'Season 8'!AK$4:CN$104,39,0),"0"),
IFERROR(VLOOKUP($A71,'Season 9'!AK$4:CN$104,39,0),"0"),IFERROR(VLOOKUP($A71,'Season 10'!AK$4:CN$104,39,0),"0"),
IFERROR(VLOOKUP($A71,'Season 11'!AK$4:CN$104,39,0),"0"),IFERROR(VLOOKUP($A71,'Season 12'!AK$4:CN$104,39,0),"0"),
IFERROR(VLOOKUP($A71,'Season 13'!AK$4:CN$104,39,0),"0"),IFERROR(VLOOKUP($A71,'Season 14'!AK$4:CN$104,39,0),"0"),IFERROR(VLOOKUP($A71,'Season 15'!AK$4:CN$104,39,0),"0"),)</f>
        <v>0</v>
      </c>
      <c r="AM71" s="518">
        <f>SUM(IFERROR(VLOOKUP($A71,'Season 1'!AJ$4:CM$104,35,0),"0"),IFERROR(VLOOKUP($A71,'Season 2'!AK$4:CN$104,40,0),"0"),
IFERROR(VLOOKUP($A71,'Season 3'!AK$4:CN$104,40,0),"0"),IFERROR(VLOOKUP($A71,'Season 4'!AK$4:CN$104,40,0),"0"),
IFERROR(VLOOKUP($A71,'Season 5'!AK$4:CN$104,40,0),"0"),IFERROR(VLOOKUP($A71,'Season 6'!AK$4:CN$104,40,0),"0"),
IFERROR(VLOOKUP($A71,'Season 7'!AK$4:CN$104,40,0),"0"),IFERROR(VLOOKUP($A71,'Season 8'!AK$4:CN$104,40,0),"0"),
IFERROR(VLOOKUP($A71,'Season 9'!AK$4:CN$104,40,0),"0"),IFERROR(VLOOKUP($A71,'Season 10'!AK$4:CN$104,40,0),"0"),
IFERROR(VLOOKUP($A71,'Season 11'!AK$4:CN$104,40,0),"0"),IFERROR(VLOOKUP($A71,'Season 12'!AK$4:CN$104,40,0),"0"),
IFERROR(VLOOKUP($A71,'Season 13'!AK$4:CN$104,40,0),"0"),IFERROR(VLOOKUP($A71,'Season 14'!AK$4:CN$104,40,0),"0"),IFERROR(VLOOKUP($A71,'Season 15'!AK$4:CN$104,40,0),"0"),)</f>
        <v>0</v>
      </c>
      <c r="AN71" s="21">
        <f>SUM(IFERROR(VLOOKUP($A71,'Season 1'!AJ$4:CM$104,36,0),"0"),IFERROR(VLOOKUP($A71,'Season 2'!AK$4:CN$104,41,0),"0"),
IFERROR(VLOOKUP($A71,'Season 3'!AK$4:CN$104,41,0),"0"),IFERROR(VLOOKUP($A71,'Season 4'!AK$4:CN$104,41,0),"0"),
IFERROR(VLOOKUP($A71,'Season 5'!AK$4:CN$104,41,0),"0"),IFERROR(VLOOKUP($A71,'Season 6'!AK$4:CN$104,41,0),"0"),
IFERROR(VLOOKUP($A71,'Season 7'!AK$4:CN$104,41,0),"0"),IFERROR(VLOOKUP($A71,'Season 8'!AK$4:CN$104,41,0),"0"),
IFERROR(VLOOKUP($A71,'Season 9'!AK$4:CN$104,41,0),"0"),IFERROR(VLOOKUP($A71,'Season 10'!AK$4:CN$104,41,0),"0"),
IFERROR(VLOOKUP($A71,'Season 11'!AK$4:CN$104,41,0),"0"),IFERROR(VLOOKUP($A71,'Season 12'!AK$4:CN$104,41,0),"0"),
IFERROR(VLOOKUP($A71,'Season 13'!AK$4:CN$104,41,0),"0"),IFERROR(VLOOKUP($A71,'Season 14'!AK$4:CN$104,41,0),"0"),IFERROR(VLOOKUP($A71,'Season 15'!AK$4:CN$104,41,0),"0"),)</f>
        <v>0</v>
      </c>
      <c r="AO71" s="402">
        <f>SUM(IFERROR(VLOOKUP($A71,'Season 1'!AJ$4:CM$104,37,0),"0"),IFERROR(VLOOKUP($A71,'Season 2'!AK$4:CN$104,42,0),"0"),
IFERROR(VLOOKUP($A71,'Season 3'!AK$4:CN$104,42,0),"0"),IFERROR(VLOOKUP($A71,'Season 4'!AK$4:CN$104,42,0),"0"),
IFERROR(VLOOKUP($A71,'Season 5'!AK$4:CN$104,42,0),"0"),IFERROR(VLOOKUP($A71,'Season 6'!AK$4:CN$104,42,0),"0"),
IFERROR(VLOOKUP($A71,'Season 7'!AK$4:CN$104,42,0),"0"),IFERROR(VLOOKUP($A71,'Season 8'!AK$4:CN$104,42,0),"0"),
IFERROR(VLOOKUP($A71,'Season 9'!AK$4:CN$104,42,0),"0"),IFERROR(VLOOKUP($A71,'Season 10'!AK$4:CN$104,42,0),"0"),
IFERROR(VLOOKUP($A71,'Season 11'!AK$4:CN$104,42,0),"0"),IFERROR(VLOOKUP($A71,'Season 12'!AK$4:CN$104,42,0),"0"),
IFERROR(VLOOKUP($A71,'Season 13'!AK$4:CN$104,42,0),"0"),IFERROR(VLOOKUP($A71,'Season 14'!AK$4:CN$104,42,0),"0"),IFERROR(VLOOKUP($A71,'Season 15'!AK$4:CN$104,42,0),"0"),)</f>
        <v>0</v>
      </c>
      <c r="AP71" s="403">
        <f>SUM(IFERROR(VLOOKUP($A71,'Season 1'!AJ$4:CM$104,43,0),"0"),IFERROR(VLOOKUP($A71,'Season 2'!AK$4:CN$104,43,0),"0"),
IFERROR(VLOOKUP($A71,'Season 3'!AK$4:CN$104,43,0),"0"),IFERROR(VLOOKUP($A71,'Season 4'!AK$4:CN$104,43,0),"0"),
IFERROR(VLOOKUP($A71,'Season 5'!AK$4:CN$104,43,0),"0"),IFERROR(VLOOKUP($A71,'Season 6'!AK$4:CN$104,43,0),"0"),
IFERROR(VLOOKUP($A71,'Season 7'!AK$4:CN$104,43,0),"0"),IFERROR(VLOOKUP($A71,'Season 8'!AK$4:CN$104,43,0),"0"),
IFERROR(VLOOKUP($A71,'Season 9'!AK$4:CN$104,43,0),"0"),IFERROR(VLOOKUP($A71,'Season 10'!AK$4:CN$104,43,0),"0"),
IFERROR(VLOOKUP($A71,'Season 11'!AK$4:CN$104,43,0),"0"),IFERROR(VLOOKUP($A71,'Season 12'!AK$4:CN$104,43,0),"0"),
IFERROR(VLOOKUP($A71,'Season 13'!AK$4:CN$104,43,0),"0"),IFERROR(VLOOKUP($A71,'Season 14'!AK$4:CN$104,43,0),"0"),IFERROR(VLOOKUP($A71,'Season 15'!AK$4:CN$104,43,0),"0"),)</f>
        <v>0</v>
      </c>
      <c r="AQ71" s="398">
        <f>SUM(IFERROR(VLOOKUP($A71,'Season 1'!AJ$4:CM$104,44,0),"0"),IFERROR(VLOOKUP($A71,'Season 2'!AK$4:CN$104,44,0),"0"),
IFERROR(VLOOKUP($A71,'Season 3'!AK$4:CN$104,44,0),"0"),IFERROR(VLOOKUP($A71,'Season 4'!AK$4:CN$104,44,0),"0"),
IFERROR(VLOOKUP($A71,'Season 5'!AK$4:CN$104,44,0),"0"),IFERROR(VLOOKUP($A71,'Season 6'!AK$4:CN$104,44,0),"0"),
IFERROR(VLOOKUP($A71,'Season 7'!AK$4:CN$104,44,0),"0"),IFERROR(VLOOKUP($A71,'Season 8'!AK$4:CN$104,44,0),"0"),
IFERROR(VLOOKUP($A71,'Season 9'!AK$4:CN$104,44,0),"0"),IFERROR(VLOOKUP($A71,'Season 10'!AK$4:CN$104,44,0),"0"),
IFERROR(VLOOKUP($A71,'Season 11'!AK$4:CN$104,44,0),"0"),IFERROR(VLOOKUP($A71,'Season 12'!AK$4:CN$104,44,0),"0"),
IFERROR(VLOOKUP($A71,'Season 13'!AK$4:CN$104,44,0),"0"),IFERROR(VLOOKUP($A71,'Season 14'!AK$4:CN$104,44,0),"0"),IFERROR(VLOOKUP($A71,'Season 15'!AK$4:CN$104,44,0),"0"),)</f>
        <v>0</v>
      </c>
      <c r="AR71" s="518">
        <f>SUM(IFERROR(VLOOKUP($A71,'Season 1'!AJ$4:CM$104,45,0),"0"),IFERROR(VLOOKUP($A71,'Season 2'!AK$4:CN$104,45,0),"0"),
IFERROR(VLOOKUP($A71,'Season 3'!AK$4:CN$104,45,0),"0"),IFERROR(VLOOKUP($A71,'Season 4'!AK$4:CN$104,45,0),"0"),
IFERROR(VLOOKUP($A71,'Season 5'!AK$4:CN$104,45,0),"0"),IFERROR(VLOOKUP($A71,'Season 6'!AK$4:CN$104,45,0),"0"),
IFERROR(VLOOKUP($A71,'Season 7'!AK$4:CN$104,45,0),"0"),IFERROR(VLOOKUP($A71,'Season 8'!AK$4:CN$104,45,0),"0"),
IFERROR(VLOOKUP($A71,'Season 9'!AK$4:CN$104,45,0),"0"),IFERROR(VLOOKUP($A71,'Season 10'!AK$4:CN$104,45,0),"0"),
IFERROR(VLOOKUP($A71,'Season 11'!AK$4:CN$104,45,0),"0"),IFERROR(VLOOKUP($A71,'Season 12'!AK$4:CN$104,45,0),"0"),
IFERROR(VLOOKUP($A71,'Season 13'!AK$4:CN$104,45,0),"0"),IFERROR(VLOOKUP($A71,'Season 14'!AK$4:CN$104,45,0),"0"),IFERROR(VLOOKUP($A71,'Season 15'!AK$4:CN$104,45,0),"0"),)</f>
        <v>0</v>
      </c>
      <c r="AS71" s="21">
        <f>SUM(IFERROR(VLOOKUP($A71,'Season 1'!AJ$4:CM$104,46,0),"0"),IFERROR(VLOOKUP($A71,'Season 2'!AK$4:CN$104,46,0),"0"),
IFERROR(VLOOKUP($A71,'Season 3'!AK$4:CN$104,46,0),"0"),IFERROR(VLOOKUP($A71,'Season 4'!AK$4:CN$104,46,0),"0"),
IFERROR(VLOOKUP($A71,'Season 5'!AK$4:CN$104,46,0),"0"),IFERROR(VLOOKUP($A71,'Season 6'!AK$4:CN$104,46,0),"0"),
IFERROR(VLOOKUP($A71,'Season 7'!AK$4:CN$104,46,0),"0"),IFERROR(VLOOKUP($A71,'Season 8'!AK$4:CN$104,46,0),"0"),
IFERROR(VLOOKUP($A71,'Season 9'!AK$4:CN$104,46,0),"0"),IFERROR(VLOOKUP($A71,'Season 10'!AK$4:CN$104,46,0),"0"),
IFERROR(VLOOKUP($A71,'Season 11'!AK$4:CN$104,46,0),"0"),IFERROR(VLOOKUP($A71,'Season 12'!AK$4:CN$104,46,0),"0"),
IFERROR(VLOOKUP($A71,'Season 13'!AK$4:CN$104,46,0),"0"),IFERROR(VLOOKUP($A71,'Season 14'!AK$4:CN$104,46,0),"0"),IFERROR(VLOOKUP($A71,'Season 15'!AK$4:CN$104,46,0),"0"),)</f>
        <v>0</v>
      </c>
      <c r="AT71" s="402">
        <f>SUM(IFERROR(VLOOKUP($A71,'Season 1'!AJ$4:CM$104,47,0),"0"),IFERROR(VLOOKUP($A71,'Season 2'!AK$4:CN$104,47,0),"0"),
IFERROR(VLOOKUP($A71,'Season 3'!AK$4:CN$104,47,0),"0"),IFERROR(VLOOKUP($A71,'Season 4'!AK$4:CN$104,47,0),"0"),
IFERROR(VLOOKUP($A71,'Season 5'!AK$4:CN$104,47,0),"0"),IFERROR(VLOOKUP($A71,'Season 6'!AK$4:CN$104,47,0),"0"),
IFERROR(VLOOKUP($A71,'Season 7'!AK$4:CN$104,47,0),"0"),IFERROR(VLOOKUP($A71,'Season 8'!AK$4:CN$104,47,0),"0"),
IFERROR(VLOOKUP($A71,'Season 9'!AK$4:CN$104,47,0),"0"),IFERROR(VLOOKUP($A71,'Season 10'!AK$4:CN$104,47,0),"0"),
IFERROR(VLOOKUP($A71,'Season 11'!AK$4:CN$104,47,0),"0"),IFERROR(VLOOKUP($A71,'Season 12'!AK$4:CN$104,47,0),"0"),
IFERROR(VLOOKUP($A71,'Season 13'!AK$4:CN$104,47,0),"0"),IFERROR(VLOOKUP($A71,'Season 14'!AK$4:CN$104,47,0),"0"),IFERROR(VLOOKUP($A71,'Season 15'!AK$4:CN$104,47,0),"0"),)</f>
        <v>0</v>
      </c>
      <c r="AU71" s="403">
        <f>SUM(IFERROR(VLOOKUP($A71,'Season 3'!AK$4:CN$104,48,0),"0"),IFERROR(VLOOKUP($A71,'Season 4'!AK$4:CN$104,48,0),"0"),
IFERROR(VLOOKUP($A71,'Season 5'!AK$4:CN$104,48,0),"0"),IFERROR(VLOOKUP($A71,'Season 6'!AK$4:CN$104,48,0),"0"),
IFERROR(VLOOKUP($A71,'Season 7'!AK$4:CN$104,48,0),"0"),IFERROR(VLOOKUP($A71,'Season 8'!AK$4:CN$104,48,0),"0"),
IFERROR(VLOOKUP($A71,'Season 9'!AK$4:CN$104,48,0),"0"),IFERROR(VLOOKUP($A71,'Season 10'!AK$4:CN$104,48,0),"0"),
IFERROR(VLOOKUP($A71,'Season 11'!AK$4:CN$104,48,0),"0"),IFERROR(VLOOKUP($A71,'Season 12'!AK$4:CN$104,48,0),"0"),
IFERROR(VLOOKUP($A71,'Season 13'!AK$4:CN$104,48,0),"0"),IFERROR(VLOOKUP($A71,'Season 14'!AK$4:CN$104,48,0),"0"),IFERROR(VLOOKUP($A71,'Season 15'!AK$4:CN$104,48,0),"0"),)</f>
        <v>0</v>
      </c>
      <c r="AV71" s="398">
        <f>SUM(IFERROR(VLOOKUP($A71,'Season 3'!AK$4:CN$104,49,0),"0"),IFERROR(VLOOKUP($A71,'Season 4'!AK$4:CN$104,49,0),"0"),
IFERROR(VLOOKUP($A71,'Season 5'!AK$4:CN$104,49,0),"0"),IFERROR(VLOOKUP($A71,'Season 6'!AK$4:CN$104,49,0),"0"),
IFERROR(VLOOKUP($A71,'Season 7'!AK$4:CN$104,49,0),"0"),IFERROR(VLOOKUP($A71,'Season 8'!AK$4:CN$104,49,0),"0"),
IFERROR(VLOOKUP($A71,'Season 9'!AK$4:CN$104,49,0),"0"),IFERROR(VLOOKUP($A71,'Season 10'!AK$4:CN$104,49,0),"0"),
IFERROR(VLOOKUP($A71,'Season 11'!AK$4:CN$104,49,0),"0"),IFERROR(VLOOKUP($A71,'Season 12'!AK$4:CN$104,49,0),"0"),
IFERROR(VLOOKUP($A71,'Season 13'!AK$4:CN$104,49,0),"0"),IFERROR(VLOOKUP($A71,'Season 14'!AK$4:CN$104,49,0),"0"),IFERROR(VLOOKUP($A71,'Season 15'!AK$4:CN$104,49,0),"0"),)</f>
        <v>0</v>
      </c>
      <c r="AW71" s="518">
        <f>SUM(IFERROR(VLOOKUP($A71,'Season 3'!AK$4:CN$104,50,0),"0"),IFERROR(VLOOKUP($A71,'Season 4'!AK$4:CN$104,50,0),"0"),
IFERROR(VLOOKUP($A71,'Season 5'!AK$4:CN$104,50,0),"0"),IFERROR(VLOOKUP($A71,'Season 6'!AK$4:CN$104,50,0),"0"),
IFERROR(VLOOKUP($A71,'Season 7'!AK$4:CN$104,50,0),"0"),IFERROR(VLOOKUP($A71,'Season 8'!AK$4:CN$104,50,0),"0"),
IFERROR(VLOOKUP($A71,'Season 9'!AK$4:CN$104,50,0),"0"),IFERROR(VLOOKUP($A71,'Season 10'!AK$4:CN$104,50,0),"0"),
IFERROR(VLOOKUP($A71,'Season 11'!AK$4:CN$104,50,0),"0"),IFERROR(VLOOKUP($A71,'Season 12'!AK$4:CN$104,50,0),"0"),
IFERROR(VLOOKUP($A71,'Season 13'!AK$4:CN$104,50,0),"0"),IFERROR(VLOOKUP($A71,'Season 14'!AK$4:CN$104,50,0),"0"),IFERROR(VLOOKUP($A71,'Season 15'!AK$4:CN$104,50,0),"0"),)</f>
        <v>0</v>
      </c>
      <c r="AX71" s="21">
        <f>SUM(IFERROR(VLOOKUP($A71,'Season 3'!AK$4:CN$104,51,0),"0"),IFERROR(VLOOKUP($A71,'Season 4'!AK$4:CN$104,51,0),"0"),
IFERROR(VLOOKUP($A71,'Season 5'!AK$4:CN$104,51,0),"0"),IFERROR(VLOOKUP($A71,'Season 6'!AK$4:CN$104,51,0),"0"),
IFERROR(VLOOKUP($A71,'Season 7'!AK$4:CN$104,51,0),"0"),IFERROR(VLOOKUP($A71,'Season 8'!AK$4:CN$104,51,0),"0"),
IFERROR(VLOOKUP($A71,'Season 9'!AK$4:CN$104,51,0),"0"),IFERROR(VLOOKUP($A71,'Season 10'!AK$4:CN$104,51,0),"0"),
IFERROR(VLOOKUP($A71,'Season 11'!AK$4:CN$104,51,0),"0"),IFERROR(VLOOKUP($A71,'Season 12'!AK$4:CN$104,51,0),"0"),
IFERROR(VLOOKUP($A71,'Season 13'!AK$4:CN$104,51,0),"0"),IFERROR(VLOOKUP($A71,'Season 14'!AK$4:CN$104,51,0),"0"),IFERROR(VLOOKUP($A71,'Season 15'!AK$4:CN$104,51,0),"0"),)</f>
        <v>0</v>
      </c>
      <c r="AY71" s="402">
        <f>SUM(IFERROR(VLOOKUP($A71,'Season 3'!AK$4:CN$104,52,0),"0"),IFERROR(VLOOKUP($A71,'Season 4'!AK$4:CN$104,52,0),"0"),
IFERROR(VLOOKUP($A71,'Season 5'!AK$4:CN$104,52,0),"0"),IFERROR(VLOOKUP($A71,'Season 6'!AK$4:CN$104,52,0),"0"),
IFERROR(VLOOKUP($A71,'Season 7'!AK$4:CN$104,52,0),"0"),IFERROR(VLOOKUP($A71,'Season 8'!AK$4:CN$104,52,0),"0"),
IFERROR(VLOOKUP($A71,'Season 9'!AK$4:CN$104,52,0),"0"),IFERROR(VLOOKUP($A71,'Season 10'!AK$4:CN$104,52,0),"0"),
IFERROR(VLOOKUP($A71,'Season 11'!AK$4:CN$104,52,0),"0"),IFERROR(VLOOKUP($A71,'Season 12'!AK$4:CN$104,52,0),"0"),
IFERROR(VLOOKUP($A71,'Season 13'!AK$4:CN$104,52,0),"0"),IFERROR(VLOOKUP($A71,'Season 14'!AK$4:CN$104,52,0),"0"),IFERROR(VLOOKUP($A71,'Season 15'!AK$4:CN$104,52,0),"0"),)</f>
        <v>0</v>
      </c>
      <c r="AZ71" s="403">
        <f>SUM(IFERROR(VLOOKUP($A71,'Season 1'!AJ$4:CM$104,38,0),"0"),IFERROR(VLOOKUP($A71,'Season 2'!AK$4:CN$104,48,0),"0"),)</f>
        <v>0</v>
      </c>
      <c r="BA71" s="398">
        <f>SUM(IFERROR(VLOOKUP($A71,'Season 1'!AJ$4:CM$104,39,0),"0"),IFERROR(VLOOKUP($A71,'Season 2'!AK$4:CN$104,49,0),"0"),)</f>
        <v>0</v>
      </c>
      <c r="BB71" s="518">
        <f>SUM(IFERROR(VLOOKUP($A71,'Season 1'!AJ$4:CM$104,40,0),"0"),IFERROR(VLOOKUP($A71,'Season 2'!AK$4:CN$104,50,0),"0"),)</f>
        <v>0</v>
      </c>
      <c r="BC71" s="21">
        <f>SUM(IFERROR(VLOOKUP($A71,'Season 1'!AJ$4:CM$104,41,0),"0"),IFERROR(VLOOKUP($A71,'Season 2'!AK$4:CN$104,51,0),"0"),)</f>
        <v>0</v>
      </c>
      <c r="BD71" s="402">
        <f>SUM(IFERROR(VLOOKUP($A71,'Season 1'!AJ$4:CM$104,42,0),"0"),IFERROR(VLOOKUP($A71,'Season 2'!AK$4:CN$104,52,0),"0"),)</f>
        <v>0</v>
      </c>
      <c r="BE71" s="561">
        <f>SUM(
IFERROR(VLOOKUP($A71,'Season 1'!AJ$4:CM$104,48,0),"0"),IFERROR(VLOOKUP($A71,'Season 2'!AK$4:CN$104,53,0),"0"),
IFERROR(VLOOKUP($A71,'Season 3'!AK$4:CN$104,53,0),"0"),IFERROR(VLOOKUP($A71,'Season 4'!AK$4:CN$104,53,0),"0"),
IFERROR(VLOOKUP($A71,'Season 5'!AK$4:CN$104,53,0),"0"),IFERROR(VLOOKUP($A71,'Season 6'!AK$4:CN$104,53,0),"0"),
IFERROR(VLOOKUP($A71,'Season 7'!AK$4:CN$104,53,0),"0"),IFERROR(VLOOKUP($A71,'Season 8'!AK$4:CN$104,53,0),"0"),
IFERROR(VLOOKUP($A71,'Season 9'!AK$4:CN$104,53,0),"0"),IFERROR(VLOOKUP($A71,'Season 10'!AK$4:CN$104,53,0),"0"),
IFERROR(VLOOKUP($A71,'Season 11'!AK$4:CN$104,53,0),"0"),IFERROR(VLOOKUP($A71,'Season 12'!AK$4:CN$104,53,0),"0"),
IFERROR(VLOOKUP($A71,'Season 13'!AK$4:CN$104,53,0),"0"),IFERROR(VLOOKUP($A71,'Season 14'!AK$4:CN$104,53,0),"0"),IFERROR(VLOOKUP($A71,'Season 15'!AK$4:CN$104,53,0),"0"),)</f>
        <v>0</v>
      </c>
      <c r="BF71" s="562">
        <f>SUM(
IFERROR(VLOOKUP($A71,'Season 1'!AJ$4:CM$104,49,0),"0"),IFERROR(VLOOKUP($A71,'Season 2'!AK$4:CN$104,54,0),"0"),
IFERROR(VLOOKUP($A71,'Season 3'!AK$4:CN$104,54,0),"0"),IFERROR(VLOOKUP($A71,'Season 4'!AK$4:CN$104,54,0),"0"),
IFERROR(VLOOKUP($A71,'Season 5'!AK$4:CN$104,54,0),"0"),IFERROR(VLOOKUP($A71,'Season 6'!AK$4:CN$104,54,0),"0"),
IFERROR(VLOOKUP($A71,'Season 7'!AK$4:CN$104,54,0),"0"),IFERROR(VLOOKUP($A71,'Season 8'!AK$4:CN$104,54,0),"0"),
IFERROR(VLOOKUP($A71,'Season 9'!AK$4:CN$104,54,0),"0"),IFERROR(VLOOKUP($A71,'Season 10'!AK$4:CN$104,54,0),"0"),
IFERROR(VLOOKUP($A71,'Season 11'!AK$4:CN$104,540),"0"),IFERROR(VLOOKUP($A71,'Season 12'!AK$4:CN$104,54,0),"0"),
IFERROR(VLOOKUP($A71,'Season 13'!AK$4:CN$104,54,0),"0"),IFERROR(VLOOKUP($A71,'Season 14'!AK$4:CN$104,54,0),"0"),IFERROR(VLOOKUP($A71,'Season 15'!AK$4:CN$104,54,0),"0"),)</f>
        <v>0</v>
      </c>
      <c r="BG71" s="529" t="e">
        <f t="shared" si="3"/>
        <v>#DIV/0!</v>
      </c>
      <c r="BI71" s="553"/>
      <c r="BJ71" s="553"/>
      <c r="BK71" s="553"/>
      <c r="BL71" s="553"/>
      <c r="BM71" s="553"/>
      <c r="BN71" s="553"/>
      <c r="BO71" s="169"/>
      <c r="BP71" s="169"/>
      <c r="BQ71" s="169"/>
      <c r="BR71" s="169"/>
      <c r="BS71" s="12" t="str">
        <f>IFERROR(VLOOKUP($A71,'Season 1'!$AJ$4:$CM$104,50,0),"0")</f>
        <v>0</v>
      </c>
      <c r="BT71" s="12" t="str">
        <f>IFERROR(VLOOKUP($A71,'Season 1'!$AJ$4:$CM$104,51,0),"0")</f>
        <v>0</v>
      </c>
      <c r="BU71" s="12" t="str">
        <f>IFERROR(VLOOKUP($A71,'Season 2'!$AK$4:$CN$104,55,0),"0")</f>
        <v>0</v>
      </c>
      <c r="BV71" s="12" t="str">
        <f>IFERROR(VLOOKUP($A71,'Season 2'!$AK$4:$CN$104,56,0),"0")</f>
        <v>0</v>
      </c>
      <c r="BW71" s="12" t="str">
        <f>IFERROR(VLOOKUP($A71,'Season 3'!$AK$4:$CN$104,55,0),"0")</f>
        <v>0</v>
      </c>
      <c r="BX71" s="12" t="str">
        <f>IFERROR(VLOOKUP($A71,'Season 3'!$AK$4:$CN$104,56,0),"0")</f>
        <v>0</v>
      </c>
      <c r="BY71" s="12" t="str">
        <f>IFERROR(VLOOKUP($A71,'Season 4'!$AK$4:$CN$104,55,0),"0")</f>
        <v>0</v>
      </c>
      <c r="BZ71" s="12" t="str">
        <f>IFERROR(VLOOKUP($A71,'Season 4'!$AK$4:$CN$104,56,0),"0")</f>
        <v>0</v>
      </c>
      <c r="CA71" s="12" t="str">
        <f>IFERROR(VLOOKUP($A71,'Season 5'!$AK$4:$CN$104,55,0),"0")</f>
        <v>0</v>
      </c>
      <c r="CB71" s="12" t="str">
        <f>IFERROR(VLOOKUP($A71,'Season 5'!$AK$4:$CN$104,56,0),"0")</f>
        <v>0</v>
      </c>
      <c r="CC71" s="12" t="str">
        <f>IFERROR(VLOOKUP($A71,'Season 6'!$AK$4:$CN$104,55,0),"0")</f>
        <v>0</v>
      </c>
      <c r="CD71" s="12" t="str">
        <f>IFERROR(VLOOKUP($A71,'Season 6'!$AK$4:$CN$104,56,0),"0")</f>
        <v>0</v>
      </c>
      <c r="CE71" s="12" t="str">
        <f>IFERROR(VLOOKUP($A71,'Season 7'!$AK$4:$CN$104,55,0),"0")</f>
        <v>0</v>
      </c>
      <c r="CF71" s="12" t="str">
        <f>IFERROR(VLOOKUP($A71,'Season 7'!$AK$4:$CN$104,56,0),"0")</f>
        <v>0</v>
      </c>
      <c r="CG71" s="12" t="str">
        <f>IFERROR(VLOOKUP($A71,'Season 8'!$AK$4:$CN$104,55,0),"0")</f>
        <v>0</v>
      </c>
      <c r="CH71" s="12" t="str">
        <f>IFERROR(VLOOKUP($A71,'Season 8'!$AK$4:$CN$104,56,0),"0")</f>
        <v>0</v>
      </c>
      <c r="CI71" s="12" t="str">
        <f>IFERROR(VLOOKUP($A71,'Season 9'!$AK$4:$CN$104,55,0),"0")</f>
        <v>0</v>
      </c>
      <c r="CJ71" s="12" t="str">
        <f>IFERROR(VLOOKUP($A71,'Season 9'!$AK$4:$CN$104,56,0),"0")</f>
        <v>0</v>
      </c>
      <c r="CK71" s="12" t="str">
        <f>IFERROR(VLOOKUP($A71,'Season 10'!$AK$4:$CN$104,55,0),"0")</f>
        <v>0</v>
      </c>
      <c r="CL71" s="12" t="str">
        <f>IFERROR(VLOOKUP($A71,'Season 10'!$AK$4:$CN$104,56,0),"0")</f>
        <v>0</v>
      </c>
      <c r="CM71" s="12" t="str">
        <f>IFERROR(VLOOKUP($A71,'Season 11'!$AK$4:$CN$104,55,0),"0")</f>
        <v>0</v>
      </c>
      <c r="CN71" s="12" t="str">
        <f>IFERROR(VLOOKUP($A71,'Season 11'!$AK$4:$CN$104,56,0),"0")</f>
        <v>0</v>
      </c>
      <c r="CO71" s="12" t="str">
        <f>IFERROR(VLOOKUP($A71,'Season 12'!$AK$4:$CN$104,55,0),"0")</f>
        <v>0</v>
      </c>
      <c r="CP71" s="12" t="str">
        <f>IFERROR(VLOOKUP($A71,'Season 12'!$AK$4:$CN$104,56,0),"0")</f>
        <v>0</v>
      </c>
      <c r="CQ71" s="12" t="str">
        <f>IFERROR(VLOOKUP($A71,'Season 13'!$AK$4:$CN$104,55,0),"0")</f>
        <v>0</v>
      </c>
      <c r="CR71" s="12" t="str">
        <f>IFERROR(VLOOKUP($A71,'Season 13'!$AK$4:$CN$104,56,0),"0")</f>
        <v>0</v>
      </c>
      <c r="CS71" s="12" t="str">
        <f>IFERROR(VLOOKUP($A71,'Season 14'!$AK$4:$CN$104,55,0),"0")</f>
        <v>0</v>
      </c>
      <c r="CT71" s="12" t="str">
        <f>IFERROR(VLOOKUP($A71,'Season 14'!$AK$4:$CN$104,56,0),"0")</f>
        <v>0</v>
      </c>
      <c r="CU71" s="12" t="str">
        <f>IFERROR(VLOOKUP($A71,'Season 15'!$AK$4:$CN$104,55,0),"0")</f>
        <v>0</v>
      </c>
      <c r="CV71" s="12" t="str">
        <f>IFERROR(VLOOKUP($A71,'Season 15'!$AK$4:$CN$104,56,0),"0")</f>
        <v>0</v>
      </c>
    </row>
    <row r="72" spans="1:100" x14ac:dyDescent="0.25">
      <c r="A72" s="2" t="s">
        <v>35</v>
      </c>
      <c r="B72" s="516" t="str">
        <f>IFERROR(VLOOKUP('Data Totals'!A72,'Season 1'!AJ$4:CH$104,2,FALSE),IFERROR(VLOOKUP('Data Totals'!A72,'Season 2'!AK$4:CI$104,2,FALSE),IFERROR(VLOOKUP('Data Totals'!A72,'Season 3'!AK$4:CI$104,2,FALSE),IFERROR(VLOOKUP('Data Totals'!A72,'Season 4'!AK$4:CI$104,2,FALSE),IFERROR(VLOOKUP('Data Totals'!A72,'Season 5'!AK$4:CI$104,2,FALSE),IFERROR(VLOOKUP('Data Totals'!A72,'Season 6'!AK$4:CI$104,2,FALSE),IFERROR(VLOOKUP('Data Totals'!A72,'Season 7'!AK$4:CI$104,2,FALSE),IFERROR(VLOOKUP('Data Totals'!A72,'Season 8'!AK$4:CI$104,2,FALSE),IFERROR(VLOOKUP('Data Totals'!A72,'Season 9'!AK$4:CI$104,2,FALSE),IFERROR(VLOOKUP('Data Totals'!A72,'Season 10'!AK$4:CI$104,2,FALSE),IFERROR(VLOOKUP('Data Totals'!A72,'Season 11'!AK$4:CI$104,2,FALSE),IFERROR(VLOOKUP('Data Totals'!A72,'Season 12'!AK$4:CI$104,2,FALSE),IFERROR(VLOOKUP('Data Totals'!A72,'Season 13'!AK$4:CI$104,2,FALSE),IFERROR(VLOOKUP('Data Totals'!A72,'Season 14'!AK$4:CI$104,2,FALSE),IFERROR(VLOOKUP('Data Totals'!A72,'Season 15'!AK$4:CI$104,2,FALSE),"N/A")))))))))))))))</f>
        <v>N/A</v>
      </c>
      <c r="C72" s="517" t="str">
        <f>IFERROR(VLOOKUP('Data Totals'!A72,'Season 1'!AJ$4:CH$104,3,FALSE),IFERROR(VLOOKUP('Data Totals'!A72,'Season 2'!AK$4:CI$104,3,FALSE),IFERROR(VLOOKUP('Data Totals'!A72,'Season 3'!AK$4:CI$104,3,FALSE),IFERROR(VLOOKUP('Data Totals'!A72,'Season 4'!AK$4:CI$104,3,FALSE),IFERROR(VLOOKUP('Data Totals'!A72,'Season 5'!AK$4:CI$104,3,FALSE),IFERROR(VLOOKUP('Data Totals'!A72,'Season 6'!AK$4:CI$104,3,FALSE),IFERROR(VLOOKUP('Data Totals'!A72,'Season 7'!AK$4:CI$104,3,FALSE),IFERROR(VLOOKUP('Data Totals'!A72,'Season 8'!AK$4:CI$104,3,FALSE),IFERROR(VLOOKUP('Data Totals'!A72,'Season 9'!AK$4:CI$104,3,FALSE),IFERROR(VLOOKUP('Data Totals'!A72,'Season 10'!AK$4:CI$104,3,FALSE),IFERROR(VLOOKUP('Data Totals'!A72,'Season 11'!AK$4:CI$104,3,FALSE),IFERROR(VLOOKUP('Data Totals'!A72,'Season 12'!AK$4:CI$104,3,FALSE),IFERROR(VLOOKUP('Data Totals'!A72,'Season 13'!AK$4:CI$104,3,FALSE),IFERROR(VLOOKUP('Data Totals'!A72,'Season 14'!AK$4:CI$104,3,FALSE),IFERROR(VLOOKUP('Data Totals'!A72,'Season 15'!AK$4:CI$104,3,FALSE),"N/A")))))))))))))))</f>
        <v>N/A</v>
      </c>
      <c r="D72" s="517" t="str">
        <f>IFERROR(VLOOKUP('Data Totals'!A72,'Season 15'!AK$4:CI$104,4,FALSE),IFERROR(VLOOKUP('Data Totals'!A72,'Season 14'!AK$4:CI$104,4,FALSE),IFERROR(VLOOKUP('Data Totals'!A72,'Season 13'!AK$4:CI$104,4,FALSE),IFERROR(VLOOKUP('Data Totals'!A72,'Season 12'!AK$4:CI$104,4,FALSE),IFERROR(VLOOKUP('Data Totals'!A72,'Season 11'!AK$4:CI$104,4,FALSE),IFERROR(VLOOKUP('Data Totals'!A72,'Season 10'!AK$4:CI$104,4,FALSE),IFERROR(VLOOKUP('Data Totals'!A72,'Season 9'!AK$4:CI$104,4,FALSE),IFERROR(VLOOKUP('Data Totals'!A72,'Season 8'!AK$4:CI$104,4,FALSE),IFERROR(VLOOKUP('Data Totals'!A72,'Season 7'!AK$4:CI$104,4,FALSE),IFERROR(VLOOKUP('Data Totals'!A72,'Season 6'!AK$4:CI$104,4,FALSE),IFERROR(VLOOKUP('Data Totals'!A72,'Season 5'!AK$4:CI$104,4,FALSE),IFERROR(VLOOKUP('Data Totals'!A72,'Season 4'!AK$4:CI$104,4,FALSE),IFERROR(VLOOKUP('Data Totals'!A72,'Season 3'!AK$4:CI$104,4,FALSE),IFERROR(VLOOKUP('Data Totals'!A72,'Season 2'!AK$4:CI$104,4,FALSE),IFERROR(VLOOKUP('Data Totals'!A72,'Season 1'!AJ$4:CH$104,4,FALSE),"N/A")))))))))))))))</f>
        <v>N/A</v>
      </c>
      <c r="E72" s="517" t="e">
        <f t="shared" si="2"/>
        <v>#VALUE!</v>
      </c>
      <c r="F72" s="398">
        <f>SUM(IFERROR(VLOOKUP(A72,BI$3:BN$152,2,0),"0"),
IFERROR(VLOOKUP(A72,'Season 1'!AJ$4:CM$104,7,0),"0"),IFERROR(VLOOKUP(A72,'Season 2'!AK$4:CN$104,7,0),"0"),
IFERROR(VLOOKUP(A72,'Season 3'!AK$4:CN$104,7,0),"0"),IFERROR(VLOOKUP(A72,'Season 4'!AK$4:CN$104,7,0),"0"),
IFERROR(VLOOKUP(A72,'Season 5'!AK$4:CN$104,7,0),"0"),IFERROR(VLOOKUP(A72,'Season 6'!AK$4:CN$104,7,0),"0"),
IFERROR(VLOOKUP(A72,'Season 7'!AK$4:CN$104,7,0),"0"),IFERROR(VLOOKUP(A72,'Season 8'!AK$4:CN$104,7,0),"0"),
IFERROR(VLOOKUP(A72,'Season 9'!AK$4:CN$104,7,0),"0"),IFERROR(VLOOKUP(A72,'Season 10'!AK$4:CN$104,7,0),"0"),
IFERROR(VLOOKUP(A72,'Season 11'!AK$4:CN$104,7,0),"0"),IFERROR(VLOOKUP(A72,'Season 12'!AK$4:CN$104,7,0),"0"),
IFERROR(VLOOKUP(A72,'Season 13'!AK$4:CN$104,7,0),"0"),IFERROR(VLOOKUP(A72,'Season 14'!AK$4:CN$104,7,0),"0"),IFERROR(VLOOKUP(A72,'Season 15'!AK$4:CN$104,7,0),"0"),)</f>
        <v>0</v>
      </c>
      <c r="G72" s="398">
        <f>SUM(
IFERROR(VLOOKUP(A72,'Season 1'!AJ$4:CM$104,8,0),"0"),IFERROR(VLOOKUP(A72,'Season 2'!AK$4:CN$104,8,0),"0"),
IFERROR(VLOOKUP(A72,'Season 3'!AK$4:CN$104,8,0),"0"),IFERROR(VLOOKUP(A72,'Season 4'!AK$4:CN$104,8,0),"0"),
IFERROR(VLOOKUP(A72,'Season 5'!AK$4:CN$104,8,0),"0"),IFERROR(VLOOKUP(A72,'Season 6'!AK$4:CN$104,8,0),"0"),
IFERROR(VLOOKUP(A72,'Season 7'!AK$4:CN$104,8,0),"0"),IFERROR(VLOOKUP(A72,'Season 8'!AK$4:CN$104,8,0),"0"),
IFERROR(VLOOKUP(A72,'Season 9'!AK$4:CN$104,8,0),"0"),IFERROR(VLOOKUP(A72,'Season 10'!AK$4:CN$104,8,0),"0"),
IFERROR(VLOOKUP(A72,'Season 11'!AK$4:CN$104,8,0),"0"),IFERROR(VLOOKUP(A72,'Season 12'!AK$4:CN$104,8,0),"0"),
IFERROR(VLOOKUP(A72,'Season 13'!AK$4:CN$104,8,0),"0"),IFERROR(VLOOKUP(A72,'Season 14'!AK$4:CN$104,8,0),"0"),IFERROR(VLOOKUP(A72,'Season 15'!AK$4:CN$104,8,0),"0"),)</f>
        <v>0</v>
      </c>
      <c r="H72" s="329">
        <f>SUM(
IFERROR(VLOOKUP(A72,'Season 1'!AJ$4:CM$104,9,0),"0"),IFERROR(VLOOKUP(A72,'Season 2'!AK$4:CN$104,9,0),"0"),
IFERROR(VLOOKUP(A72,'Season 3'!AK$4:CN$104,9,0),"0"),IFERROR(VLOOKUP(A72,'Season 4'!AK$4:CN$104,9,0),"0"),
IFERROR(VLOOKUP(A72,'Season 5'!AK$4:CN$104,9,0),"0"),IFERROR(VLOOKUP(A72,'Season 6'!AK$4:CN$104,9,0),"0"),
IFERROR(VLOOKUP(A72,'Season 7'!AK$4:CN$104,9,0),"0"),IFERROR(VLOOKUP(A72,'Season 8'!AK$4:CN$104,9,0),"0"),
IFERROR(VLOOKUP(A72,'Season 9'!AK$4:CN$104,9,0),"0"),IFERROR(VLOOKUP(A72,'Season 10'!AK$4:CN$104,9,0),"0"),
IFERROR(VLOOKUP(A72,'Season 11'!AK$4:CN$104,9,0),"0"),IFERROR(VLOOKUP(A72,'Season 12'!AK$4:CN$104,9,0),"0"),
IFERROR(VLOOKUP(A72,'Season 13'!AK$4:CN$104,9,0),"0"),IFERROR(VLOOKUP(A72,'Season 14'!AK$4:CN$104,9,0),"0"),IFERROR(VLOOKUP(A72,'Season 15'!AK$4:CN$104,9,0),"0"),)</f>
        <v>0</v>
      </c>
      <c r="I72" s="518">
        <f>SUM(
IFERROR(VLOOKUP(A72,'Season 1'!AJ$4:CM$104,10,0),"0"),IFERROR(VLOOKUP(A72,'Season 2'!AK$4:CN$104,10,0),"0"),
IFERROR(VLOOKUP(A72,'Season 3'!AK$4:CN$104,10,0),"0"),IFERROR(VLOOKUP(A72,'Season 4'!AK$4:CN$104,10,0),"0"),
IFERROR(VLOOKUP(A72,'Season 5'!AK$4:CN$104,10,0),"0"),IFERROR(VLOOKUP(A72,'Season 6'!AK$4:CN$104,10,0),"0"),
IFERROR(VLOOKUP(A72,'Season 7'!AK$4:CN$104,10,0),"0"),IFERROR(VLOOKUP(A72,'Season 8'!AK$4:CN$104,10,0),"0"),
IFERROR(VLOOKUP(A72,'Season 9'!AK$4:CN$104,10,0),"0"),IFERROR(VLOOKUP(A72,'Season 10'!AK$4:CN$104,10,0),"0"),
IFERROR(VLOOKUP(A72,'Season 11'!AK$4:CN$104,10,0),"0"),IFERROR(VLOOKUP(A72,'Season 12'!AK$4:CN$104,10,0),"0"),
IFERROR(VLOOKUP(A72,'Season 13'!AK$4:CN$104,10,0),"0"),IFERROR(VLOOKUP(A72,'Season 14'!AK$4:CN$104,10,0),"0"),IFERROR(VLOOKUP(A72,'Season 15'!AK$4:CN$104,10,0),"0"),)</f>
        <v>0</v>
      </c>
      <c r="J72" s="21">
        <f>SUM(IFERROR(VLOOKUP(A72,BI$3:BN$152,3,0),"0"),
IFERROR(VLOOKUP(A72,'Season 1'!AJ$4:CM$104,11,0),"0"),IFERROR(VLOOKUP(A72,'Season 2'!AK$4:CN$104,11,0),"0"),
IFERROR(VLOOKUP(A72,'Season 3'!AK$4:CN$104,11,0),"0"),IFERROR(VLOOKUP(A72,'Season 4'!AK$4:CN$104,11,0),"0"),
IFERROR(VLOOKUP(A72,'Season 5'!AK$4:CN$104,11,0),"0"),IFERROR(VLOOKUP(A72,'Season 6'!AK$4:CN$104,11,0),"0"),
IFERROR(VLOOKUP(A72,'Season 7'!AK$4:CN$104,11,0),"0"),IFERROR(VLOOKUP(A72,'Season 8'!AK$4:CN$104,11,0),"0"),
IFERROR(VLOOKUP(A72,'Season 9'!AK$4:CN$104,11,0),"0"),IFERROR(VLOOKUP(A72,'Season 10'!AK$4:CN$104,11,0),"0"),
IFERROR(VLOOKUP(A72,'Season 11'!AK$4:CN$104,11,0),"0"),IFERROR(VLOOKUP(A72,'Season 12'!AK$4:CN$104,11,0),"0"),
IFERROR(VLOOKUP(A72,'Season 13'!AK$4:CN$104,11,0),"0"),IFERROR(VLOOKUP(A72,'Season 14'!AK$4:CN$104,11,0),"0"),IFERROR(VLOOKUP(A72,'Season 15'!AK$4:CN$104,11,0),"0"),)</f>
        <v>0</v>
      </c>
      <c r="K72" s="402">
        <f>SUM(IFERROR(VLOOKUP($A72,BI$3:BN$152,4,0),"0"),
IFERROR(VLOOKUP($A72,'Season 1'!AJ$4:CM$104,12,0),"0"),IFERROR(VLOOKUP($A72,'Season 2'!AK$4:CN$104,12,0),"0"),
IFERROR(VLOOKUP($A72,'Season 3'!AK$4:CN$104,12,0),"0"),IFERROR(VLOOKUP($A72,'Season 4'!AK$4:CN$104,12,0),"0"),
IFERROR(VLOOKUP($A72,'Season 5'!AK$4:CN$104,12,0),"0"),IFERROR(VLOOKUP($A72,'Season 6'!AK$4:CN$104,12,0),"0"),
IFERROR(VLOOKUP($A72,'Season 7'!AK$4:CN$104,12,0),"0"),IFERROR(VLOOKUP($A72,'Season 8'!AK$4:CN$104,12,0),"0"),
IFERROR(VLOOKUP($A72,'Season 9'!AK$4:CN$104,12,0),"0"),IFERROR(VLOOKUP($A72,'Season 10'!AK$4:CN$104,12,0),"0"),
IFERROR(VLOOKUP($A72,'Season 11'!AK$4:CN$104,12,0),"0"),IFERROR(VLOOKUP($A72,'Season 12'!AK$4:CN$104,12,0),"0"),
IFERROR(VLOOKUP($A72,'Season 13'!AK$4:CN$104,12,0),"0"),IFERROR(VLOOKUP($A72,'Season 14'!AK$4:CN$104,12,0),"0"),IFERROR(VLOOKUP(A72,'Season 15'!AK$4:CN$104,12,0),"0"),)</f>
        <v>0</v>
      </c>
      <c r="L72" s="403">
        <f>SUM(
IFERROR(VLOOKUP($A72,'Season 1'!AJ$4:CM$104,13,0),"0"),IFERROR(VLOOKUP($A72,'Season 2'!AK$4:CN$104,13,0),"0"),
IFERROR(VLOOKUP($A72,'Season 3'!AK$4:CN$104,13,0),"0"),IFERROR(VLOOKUP($A72,'Season 4'!AK$4:CN$104,13,0),"0"),
IFERROR(VLOOKUP($A72,'Season 5'!AK$4:CN$104,13,0),"0"),IFERROR(VLOOKUP($A72,'Season 6'!AK$4:CN$104,13,0),"0"),
IFERROR(VLOOKUP($A72,'Season 7'!AK$4:CN$104,13,0),"0"),IFERROR(VLOOKUP($A72,'Season 8'!AK$4:CN$104,13,0),"0"),
IFERROR(VLOOKUP($A72,'Season 9'!AK$4:CN$104,13,0),"0"),IFERROR(VLOOKUP($A72,'Season 10'!AK$4:CN$104,13,0),"0"),
IFERROR(VLOOKUP($A72,'Season 11'!AK$4:CN$104,13,0),"0"),IFERROR(VLOOKUP($A72,'Season 12'!AK$4:CN$104,13,0),"0"),
IFERROR(VLOOKUP($A72,'Season 13'!AK$4:CN$104,13,0),"0"),IFERROR(VLOOKUP($A72,'Season 14'!AK$4:CN$104,13,0),"0"),IFERROR(VLOOKUP(A72,'Season 15'!AK$4:CN$104,13,0),"0"),)</f>
        <v>0</v>
      </c>
      <c r="M72" s="398">
        <f>SUM(
IFERROR(VLOOKUP($A72,'Season 1'!AJ$4:CM$104,14,0),"0"),IFERROR(VLOOKUP($A72,'Season 2'!AK$4:CN$104,14,0),"0"),
IFERROR(VLOOKUP($A72,'Season 3'!AK$4:CN$104,14,0),"0"),IFERROR(VLOOKUP($A72,'Season 4'!AK$4:CN$104,14,0),"0"),
IFERROR(VLOOKUP($A72,'Season 5'!AK$4:CN$104,14,0),"0"),IFERROR(VLOOKUP($A72,'Season 6'!AK$4:CN$104,14,0),"0"),
IFERROR(VLOOKUP($A72,'Season 7'!AK$4:CN$104,14,0),"0"),IFERROR(VLOOKUP($A72,'Season 8'!AK$4:CN$104,14,0),"0"),
IFERROR(VLOOKUP($A72,'Season 9'!AK$4:CN$104,14,0),"0"),IFERROR(VLOOKUP($A72,'Season 10'!AK$4:CN$104,14,0),"0"),
IFERROR(VLOOKUP($A72,'Season 11'!AK$4:CN$104,14,0),"0"),IFERROR(VLOOKUP($A72,'Season 12'!AK$4:CN$104,14,0),"0"),
IFERROR(VLOOKUP($A72,'Season 13'!AK$4:CN$104,14,0),"0"),IFERROR(VLOOKUP($A72,'Season 14'!AK$4:CN$104,14,0),"0"),IFERROR(VLOOKUP(A72,'Season 15'!AK$4:CN$104,14,0),"0"),)</f>
        <v>0</v>
      </c>
      <c r="N72" s="518">
        <f>SUM(
IFERROR(VLOOKUP($A72,'Season 1'!AJ$4:CM$104,15,0),"0"),IFERROR(VLOOKUP($A72,'Season 2'!AK$4:CN$104,15,0),"0"),
IFERROR(VLOOKUP($A72,'Season 3'!AK$4:CN$104,15,0),"0"),IFERROR(VLOOKUP($A72,'Season 4'!AK$4:CN$104,15,0),"0"),
IFERROR(VLOOKUP($A72,'Season 5'!AK$4:CN$104,15,0),"0"),IFERROR(VLOOKUP($A72,'Season 6'!AK$4:CN$104,15,0),"0"),
IFERROR(VLOOKUP($A72,'Season 7'!AK$4:CN$104,15,0),"0"),IFERROR(VLOOKUP($A72,'Season 8'!AK$4:CN$104,15,0),"0"),
IFERROR(VLOOKUP($A72,'Season 9'!AK$4:CN$104,15,0),"0"),IFERROR(VLOOKUP($A72,'Season 10'!AK$4:CN$104,15,0),"0"),
IFERROR(VLOOKUP($A72,'Season 11'!AK$4:CN$104,15,0),"0"),IFERROR(VLOOKUP($A72,'Season 12'!AK$4:CN$104,15,0),"0"),
IFERROR(VLOOKUP($A72,'Season 13'!AK$4:CN$104,15,0),"0"),IFERROR(VLOOKUP($A72,'Season 14'!AK$4:CN$104,15,0),"0"),IFERROR(VLOOKUP(A72,'Season 15'!AK$4:CN$104,15,0),"0"),)</f>
        <v>0</v>
      </c>
      <c r="O72" s="21">
        <f>SUM(
IFERROR(VLOOKUP($A72,'Season 1'!AJ$4:CM$104,16,0),"0"),IFERROR(VLOOKUP($A72,'Season 2'!AK$4:CN$104,16,0),"0"),
IFERROR(VLOOKUP($A72,'Season 3'!AK$4:CN$104,16,0),"0"),IFERROR(VLOOKUP($A72,'Season 4'!AK$4:CN$104,16,0),"0"),
IFERROR(VLOOKUP($A72,'Season 5'!AK$4:CN$104,16,0),"0"),IFERROR(VLOOKUP($A72,'Season 6'!AK$4:CN$104,16,0),"0"),
IFERROR(VLOOKUP($A72,'Season 7'!AK$4:CN$104,16,0),"0"),IFERROR(VLOOKUP($A72,'Season 8'!AK$4:CN$104,16,0),"0"),
IFERROR(VLOOKUP($A72,'Season 9'!AK$4:CN$104,16,0),"0"),IFERROR(VLOOKUP($A72,'Season 10'!AK$4:CN$104,16,0),"0"),
IFERROR(VLOOKUP($A72,'Season 11'!AK$4:CN$104,16,0),"0"),IFERROR(VLOOKUP($A72,'Season 12'!AK$4:CN$104,16,0),"0"),
IFERROR(VLOOKUP($A72,'Season 13'!AK$4:CN$104,16,0),"0"),IFERROR(VLOOKUP($A72,'Season 14'!AK$4:CN$104,16,0),"0"),IFERROR(VLOOKUP(A72,'Season 15'!AK$4:CN$104,16,0),"0"),)</f>
        <v>0</v>
      </c>
      <c r="P72" s="402">
        <f>SUM(
IFERROR(VLOOKUP($A72,'Season 1'!AJ$4:CM$104,17,0),"0"),IFERROR(VLOOKUP($A72,'Season 2'!AK$4:CN$104,17,0),"0"),
IFERROR(VLOOKUP($A72,'Season 3'!AK$4:CN$104,17,0),"0"),IFERROR(VLOOKUP($A72,'Season 4'!AK$4:CN$104,17,0),"0"),
IFERROR(VLOOKUP($A72,'Season 5'!AK$4:CN$104,17,0),"0"),IFERROR(VLOOKUP($A72,'Season 6'!AK$4:CN$104,17,0),"0"),
IFERROR(VLOOKUP($A72,'Season 7'!AK$4:CN$104,17,0),"0"),IFERROR(VLOOKUP($A72,'Season 8'!AK$4:CN$104,17,0),"0"),
IFERROR(VLOOKUP($A72,'Season 9'!AK$4:CN$104,17,0),"0"),IFERROR(VLOOKUP($A72,'Season 10'!AK$4:CN$104,17,0),"0"),
IFERROR(VLOOKUP($A72,'Season 11'!AK$4:CN$104,17,0),"0"),IFERROR(VLOOKUP($A72,'Season 12'!AK$4:CN$104,17,0),"0"),
IFERROR(VLOOKUP($A72,'Season 13'!AK$4:CN$104,17,0),"0"),IFERROR(VLOOKUP($A72,'Season 14'!AK$4:CN$104,17,0),"0"),IFERROR(VLOOKUP(A72,'Season 15'!AK$4:CN$104,17,0),"0"),)</f>
        <v>0</v>
      </c>
      <c r="Q72" s="403">
        <f>SUM(
IFERROR(VLOOKUP($A72,'Season 1'!AJ$4:CM$104,18,0),"0"),IFERROR(VLOOKUP($A72,'Season 2'!AK$4:CN$104,18,0),"0"),
IFERROR(VLOOKUP($A72,'Season 3'!AK$4:CN$104,18,0),"0"),IFERROR(VLOOKUP($A72,'Season 4'!AK$4:CN$104,18,0),"0"),
IFERROR(VLOOKUP($A72,'Season 5'!AK$4:CN$104,18,0),"0"),IFERROR(VLOOKUP($A72,'Season 6'!AK$4:CN$104,18,0),"0"),
IFERROR(VLOOKUP($A72,'Season 7'!AK$4:CN$104,18,0),"0"),IFERROR(VLOOKUP($A72,'Season 8'!AK$4:CN$104,18,0),"0"),
IFERROR(VLOOKUP($A72,'Season 9'!AK$4:CN$104,18,0),"0"),IFERROR(VLOOKUP($A72,'Season 10'!AK$4:CN$104,18,0),"0"),
IFERROR(VLOOKUP($A72,'Season 11'!AK$4:CN$104,18,0),"0"),IFERROR(VLOOKUP($A72,'Season 12'!AK$4:CN$104,18,0),"0"),
IFERROR(VLOOKUP($A72,'Season 13'!AK$4:CN$104,18,0),"0"),IFERROR(VLOOKUP($A72,'Season 14'!AK$4:CN$104,18,0),"0"),IFERROR(VLOOKUP(A72,'Season 15'!AK$4:CN$104,18,0),"0"),)</f>
        <v>0</v>
      </c>
      <c r="R72" s="398">
        <f>SUM(
IFERROR(VLOOKUP($A72,'Season 1'!AJ$4:CM$104,19,0),"0"),IFERROR(VLOOKUP($A72,'Season 2'!AK$4:CN$104,19,0),"0"),
IFERROR(VLOOKUP($A72,'Season 3'!AK$4:CN$104,19,0),"0"),IFERROR(VLOOKUP($A72,'Season 4'!AK$4:CN$104,19,0),"0"),
IFERROR(VLOOKUP($A72,'Season 5'!AK$4:CN$104,19,0),"0"),IFERROR(VLOOKUP($A72,'Season 6'!AK$4:CN$104,19,0),"0"),
IFERROR(VLOOKUP($A72,'Season 7'!AK$4:CN$104,19,0),"0"),IFERROR(VLOOKUP($A72,'Season 8'!AK$4:CN$104,19,0),"0"),
IFERROR(VLOOKUP($A72,'Season 9'!AK$4:CN$104,19,0),"0"),IFERROR(VLOOKUP($A72,'Season 10'!AK$4:CN$104,19,0),"0"),
IFERROR(VLOOKUP($A72,'Season 11'!AK$4:CN$104,19,0),"0"),IFERROR(VLOOKUP($A72,'Season 12'!AK$4:CN$104,19,0),"0"),
IFERROR(VLOOKUP($A72,'Season 13'!AK$4:CN$104,19,0),"0"),IFERROR(VLOOKUP($A72,'Season 14'!AK$4:CN$104,19,0),"0"),IFERROR(VLOOKUP(A72,'Season 15'!AK$4:CN$104,19,0),"0"),)</f>
        <v>0</v>
      </c>
      <c r="S72" s="518">
        <f>SUM(
IFERROR(VLOOKUP($A72,'Season 1'!AJ$4:CM$104,20,0),"0"),IFERROR(VLOOKUP($A72,'Season 2'!AK$4:CN$104,20,0),"0"),
IFERROR(VLOOKUP($A72,'Season 3'!AK$4:CN$104,20,0),"0"),IFERROR(VLOOKUP($A72,'Season 4'!AK$4:CN$104,20,0),"0"),
IFERROR(VLOOKUP($A72,'Season 5'!AK$4:CN$104,20,0),"0"),IFERROR(VLOOKUP($A72,'Season 6'!AK$4:CN$104,20,0),"0"),
IFERROR(VLOOKUP($A72,'Season 7'!AK$4:CN$104,20,0),"0"),IFERROR(VLOOKUP($A72,'Season 8'!AK$4:CN$104,20,0),"0"),
IFERROR(VLOOKUP($A72,'Season 9'!AK$4:CN$104,20,0),"0"),IFERROR(VLOOKUP($A72,'Season 10'!AK$4:CN$104,20,0),"0"),
IFERROR(VLOOKUP($A72,'Season 11'!AK$4:CN$104,20,0),"0"),IFERROR(VLOOKUP($A72,'Season 12'!AK$4:CN$104,20,0),"0"),
IFERROR(VLOOKUP($A72,'Season 13'!AK$4:CN$104,20,0),"0"),IFERROR(VLOOKUP($A72,'Season 14'!AK$4:CN$104,20,0),"0"),IFERROR(VLOOKUP(A72,'Season 15'!AK$4:CN$104,20,0),"0"),)</f>
        <v>0</v>
      </c>
      <c r="T72" s="21">
        <f>SUM(
IFERROR(VLOOKUP($A72,'Season 1'!AJ$4:CM$104,21,0),"0"),IFERROR(VLOOKUP($A72,'Season 2'!AK$4:CN$104,21,0),"0"),
IFERROR(VLOOKUP($A72,'Season 3'!AK$4:CN$104,21,0),"0"),IFERROR(VLOOKUP($A72,'Season 4'!AK$4:CN$104,21,0),"0"),
IFERROR(VLOOKUP($A72,'Season 5'!AK$4:CN$104,21,0),"0"),IFERROR(VLOOKUP($A72,'Season 6'!AK$4:CN$104,21,0),"0"),
IFERROR(VLOOKUP($A72,'Season 7'!AK$4:CN$104,21,0),"0"),IFERROR(VLOOKUP($A72,'Season 8'!AK$4:CN$104,21,0),"0"),
IFERROR(VLOOKUP($A72,'Season 9'!AK$4:CN$104,21,0),"0"),IFERROR(VLOOKUP($A72,'Season 10'!AK$4:CN$104,21,0),"0"),
IFERROR(VLOOKUP($A72,'Season 11'!AK$4:CN$104,21,0),"0"),IFERROR(VLOOKUP($A72,'Season 12'!AK$4:CN$104,21,0),"0"),
IFERROR(VLOOKUP($A72,'Season 13'!AK$4:CN$104,21,0),"0"),IFERROR(VLOOKUP($A72,'Season 14'!AK$4:CN$104,21,0),"0"),IFERROR(VLOOKUP(A72,'Season 15'!AK$4:CN$104,21,0),"0"),)</f>
        <v>0</v>
      </c>
      <c r="U72" s="402">
        <f>SUM(
IFERROR(VLOOKUP($A72,'Season 1'!AJ$4:CM$104,22,0),"0"),IFERROR(VLOOKUP($A72,'Season 2'!AK$4:CN$104,22,0),"0"),
IFERROR(VLOOKUP($A72,'Season 3'!AK$4:CN$104,22,0),"0"),IFERROR(VLOOKUP($A72,'Season 4'!AK$4:CN$104,22,0),"0"),
IFERROR(VLOOKUP($A72,'Season 5'!AK$4:CN$104,22,0),"0"),IFERROR(VLOOKUP($A72,'Season 6'!AK$4:CN$104,22,0),"0"),
IFERROR(VLOOKUP($A72,'Season 7'!AK$4:CN$104,22,0),"0"),IFERROR(VLOOKUP($A72,'Season 8'!AK$4:CN$104,22,0),"0"),
IFERROR(VLOOKUP($A72,'Season 9'!AK$4:CN$104,22,0),"0"),IFERROR(VLOOKUP($A72,'Season 10'!AK$4:CN$104,22,0),"0"),
IFERROR(VLOOKUP($A72,'Season 11'!AK$4:CN$104,22,0),"0"),IFERROR(VLOOKUP($A72,'Season 12'!AK$4:CN$104,22,0),"0"),
IFERROR(VLOOKUP($A72,'Season 13'!AK$4:CN$104,22,0),"0"),IFERROR(VLOOKUP($A72,'Season 14'!AK$4:CN$104,22,0),"0"),IFERROR(VLOOKUP(A72,'Season 15'!AK$4:CN$104,22,0),"0"),)</f>
        <v>0</v>
      </c>
      <c r="V72" s="403">
        <f>SUM(
IFERROR(VLOOKUP($A72,'Season 1'!AJ$4:CM$104,23,0),"0"),IFERROR(VLOOKUP($A72,'Season 2'!AK$4:CN$104,23,0),"0"),
IFERROR(VLOOKUP($A72,'Season 3'!AK$4:CN$104,23,0),"0"),IFERROR(VLOOKUP($A72,'Season 4'!AK$4:CN$104,23,0),"0"),
IFERROR(VLOOKUP($A72,'Season 5'!AK$4:CN$104,23,0),"0"),IFERROR(VLOOKUP($A72,'Season 6'!AK$4:CN$104,23,0),"0"),
IFERROR(VLOOKUP($A72,'Season 7'!AK$4:CN$104,23,0),"0"),IFERROR(VLOOKUP($A72,'Season 8'!AK$4:CN$104,23,0),"0"),
IFERROR(VLOOKUP($A72,'Season 9'!AK$4:CN$104,23,0),"0"),IFERROR(VLOOKUP($A72,'Season 10'!AK$4:CN$104,23,0),"0"),
IFERROR(VLOOKUP($A72,'Season 11'!AK$4:CN$104,23,0),"0"),IFERROR(VLOOKUP($A72,'Season 12'!AK$4:CN$104,23,0),"0"),
IFERROR(VLOOKUP($A72,'Season 13'!AK$4:CN$104,23,0),"0"),IFERROR(VLOOKUP($A72,'Season 14'!AK$4:CN$104,23,0),"0"),IFERROR(VLOOKUP($A72,'Season 15'!AK$4:CN$104,23,0),"0"),)</f>
        <v>0</v>
      </c>
      <c r="W72" s="398">
        <f>SUM(
IFERROR(VLOOKUP($A72,'Season 1'!AJ$4:CM$104,24,0),"0"),IFERROR(VLOOKUP($A72,'Season 2'!AK$4:CN$104,24,0),"0"),
IFERROR(VLOOKUP($A72,'Season 3'!AK$4:CN$104,24,0),"0"),IFERROR(VLOOKUP($A72,'Season 4'!AK$4:CN$104,24,0),"0"),
IFERROR(VLOOKUP($A72,'Season 5'!AK$4:CN$104,24,0),"0"),IFERROR(VLOOKUP($A72,'Season 6'!AK$4:CN$104,24,0),"0"),
IFERROR(VLOOKUP($A72,'Season 7'!AK$4:CN$104,24,0),"0"),IFERROR(VLOOKUP($A72,'Season 8'!AK$4:CN$104,24,0),"0"),
IFERROR(VLOOKUP($A72,'Season 9'!AK$4:CN$104,24,0),"0"),IFERROR(VLOOKUP($A72,'Season 10'!AK$4:CN$104,24,0),"0"),
IFERROR(VLOOKUP($A72,'Season 11'!AK$4:CN$104,24,0),"0"),IFERROR(VLOOKUP($A72,'Season 12'!AK$4:CN$104,24,0),"0"),
IFERROR(VLOOKUP($A72,'Season 13'!AK$4:CN$104,24,0),"0"),IFERROR(VLOOKUP($A72,'Season 14'!AK$4:CN$104,24,0),"0"),IFERROR(VLOOKUP($A72,'Season 15'!AK$4:CN$104,24,0),"0"),)</f>
        <v>0</v>
      </c>
      <c r="X72" s="518">
        <f>SUM(
IFERROR(VLOOKUP($A72,'Season 1'!AJ$4:CM$104,25,0),"0"),IFERROR(VLOOKUP($A72,'Season 2'!AK$4:CN$104,25,0),"0"),
IFERROR(VLOOKUP($A72,'Season 3'!AK$4:CN$104,25,0),"0"),IFERROR(VLOOKUP($A72,'Season 4'!AK$4:CN$104,25,0),"0"),
IFERROR(VLOOKUP($A72,'Season 5'!AK$4:CN$104,25,0),"0"),IFERROR(VLOOKUP($A72,'Season 6'!AK$4:CN$104,25,0),"0"),
IFERROR(VLOOKUP($A72,'Season 7'!AK$4:CN$104,25,0),"0"),IFERROR(VLOOKUP($A72,'Season 8'!AK$4:CN$104,25,0),"0"),
IFERROR(VLOOKUP($A72,'Season 9'!AK$4:CN$104,25,0),"0"),IFERROR(VLOOKUP($A72,'Season 10'!AK$4:CN$104,25,0),"0"),
IFERROR(VLOOKUP($A72,'Season 11'!AK$4:CN$104,25,0),"0"),IFERROR(VLOOKUP($A72,'Season 12'!AK$4:CN$104,25,0),"0"),
IFERROR(VLOOKUP($A72,'Season 13'!AK$4:CN$104,25,0),"0"),IFERROR(VLOOKUP($A72,'Season 14'!AK$4:CN$104,25,0),"0"),IFERROR(VLOOKUP($A72,'Season 15'!AK$4:CN$104,25,0),"0"),)</f>
        <v>0</v>
      </c>
      <c r="Y72" s="21">
        <f>SUM(
IFERROR(VLOOKUP($A72,'Season 1'!AJ$4:CM$104,26,0),"0"),IFERROR(VLOOKUP($A72,'Season 2'!AK$4:CN$104,26,0),"0"),
IFERROR(VLOOKUP($A72,'Season 3'!AK$4:CN$104,26,0),"0"),IFERROR(VLOOKUP($A72,'Season 4'!AK$4:CN$104,26,0),"0"),
IFERROR(VLOOKUP($A72,'Season 5'!AK$4:CN$104,26,0),"0"),IFERROR(VLOOKUP($A72,'Season 6'!AK$4:CN$104,26,0),"0"),
IFERROR(VLOOKUP($A72,'Season 7'!AK$4:CN$104,26,0),"0"),IFERROR(VLOOKUP($A72,'Season 8'!AK$4:CN$104,26,0),"0"),
IFERROR(VLOOKUP($A72,'Season 9'!AK$4:CN$104,26,0),"0"),IFERROR(VLOOKUP($A72,'Season 10'!AK$4:CN$104,26,0),"0"),
IFERROR(VLOOKUP($A72,'Season 11'!AK$4:CN$104,26,0),"0"),IFERROR(VLOOKUP($A72,'Season 12'!AK$4:CN$104,26,0),"0"),
IFERROR(VLOOKUP($A72,'Season 13'!AK$4:CN$104,26,0),"0"),IFERROR(VLOOKUP($A72,'Season 14'!AK$4:CN$104,26,0),"0"),IFERROR(VLOOKUP($A72,'Season 15'!AK$4:CN$104,26,0),"0"),)</f>
        <v>0</v>
      </c>
      <c r="Z72" s="402">
        <f>SUM(
IFERROR(VLOOKUP($A72,'Season 1'!AJ$4:CM$104,27,0),"0"),IFERROR(VLOOKUP($A72,'Season 2'!AK$4:CN$104,27,0),"0"),
IFERROR(VLOOKUP($A72,'Season 3'!AK$4:CN$104,27,0),"0"),IFERROR(VLOOKUP($A72,'Season 4'!AK$4:CN$104,27,0),"0"),
IFERROR(VLOOKUP($A72,'Season 5'!AK$4:CN$104,27,0),"0"),IFERROR(VLOOKUP($A72,'Season 6'!AK$4:CN$104,27,0),"0"),
IFERROR(VLOOKUP($A72,'Season 7'!AK$4:CN$104,27,0),"0"),IFERROR(VLOOKUP($A72,'Season 8'!AK$4:CN$104,27,0),"0"),
IFERROR(VLOOKUP($A72,'Season 9'!AK$4:CN$104,27,0),"0"),IFERROR(VLOOKUP($A72,'Season 10'!AK$4:CN$104,27,0),"0"),
IFERROR(VLOOKUP($A72,'Season 11'!AK$4:CN$104,27,0),"0"),IFERROR(VLOOKUP($A72,'Season 12'!AK$4:CN$104,27,0),"0"),
IFERROR(VLOOKUP($A72,'Season 13'!AK$4:CN$104,27,0),"0"),IFERROR(VLOOKUP($A72,'Season 14'!AK$4:CN$104,27,0),"0"),IFERROR(VLOOKUP($A72,'Season 15'!AK$4:CN$104,27,0),"0"),)</f>
        <v>0</v>
      </c>
      <c r="AA72" s="403">
        <f>SUM(
IFERROR(VLOOKUP($A72,'Season 1'!AJ$4:CM$104,28,0),"0"),IFERROR(VLOOKUP($A72,'Season 2'!AK$4:CN$104,28,0),"0"),
IFERROR(VLOOKUP($A72,'Season 3'!AK$4:CN$104,28,0),"0"),IFERROR(VLOOKUP($A72,'Season 4'!AK$4:CN$104,28,0),"0"),
IFERROR(VLOOKUP($A72,'Season 5'!AK$4:CN$104,28,0),"0"),IFERROR(VLOOKUP($A72,'Season 6'!AK$4:CN$104,28,0),"0"),
IFERROR(VLOOKUP($A72,'Season 7'!AK$4:CN$104,28,0),"0"),IFERROR(VLOOKUP($A72,'Season 8'!AK$4:CN$104,28,0),"0"),
IFERROR(VLOOKUP($A72,'Season 9'!AK$4:CN$104,28,0),"0"),IFERROR(VLOOKUP($A72,'Season 10'!AK$4:CN$104,28,0),"0"),
IFERROR(VLOOKUP($A72,'Season 11'!AK$4:CN$104,28,0),"0"),IFERROR(VLOOKUP($A72,'Season 12'!AK$4:CN$104,28,0),"0"),
IFERROR(VLOOKUP($A72,'Season 13'!AK$4:CN$104,28,0),"0"),IFERROR(VLOOKUP($A72,'Season 14'!AK$4:CN$104,28,0),"0"),IFERROR(VLOOKUP($A72,'Season 15'!AK$4:CN$104,28,0),"0"),)</f>
        <v>0</v>
      </c>
      <c r="AB72" s="398">
        <f>SUM(
IFERROR(VLOOKUP($A72,'Season 1'!AJ$4:CM$104,29,0),"0"),IFERROR(VLOOKUP($A72,'Season 2'!AK$4:CN$104,29,0),"0"),
IFERROR(VLOOKUP($A72,'Season 3'!AK$4:CN$104,29,0),"0"),IFERROR(VLOOKUP($A72,'Season 4'!AK$4:CN$104,29,0),"0"),
IFERROR(VLOOKUP($A72,'Season 5'!AK$4:CN$104,29,0),"0"),IFERROR(VLOOKUP($A72,'Season 6'!AK$4:CN$104,29,0),"0"),
IFERROR(VLOOKUP($A72,'Season 7'!AK$4:CN$104,29,0),"0"),IFERROR(VLOOKUP($A72,'Season 8'!AK$4:CN$104,29,0),"0"),
IFERROR(VLOOKUP($A72,'Season 9'!AK$4:CN$104,29,0),"0"),IFERROR(VLOOKUP($A72,'Season 10'!AK$4:CN$104,29,0),"0"),
IFERROR(VLOOKUP($A72,'Season 11'!AK$4:CN$104,29,0),"0"),IFERROR(VLOOKUP($A72,'Season 12'!AK$4:CN$104,29,0),"0"),
IFERROR(VLOOKUP($A72,'Season 13'!AK$4:CN$104,29,0),"0"),IFERROR(VLOOKUP($A72,'Season 14'!AK$4:CN$104,29,0),"0"),IFERROR(VLOOKUP($A72,'Season 15'!AK$4:CN$104,29,0),"0"),)</f>
        <v>0</v>
      </c>
      <c r="AC72" s="518">
        <f>SUM(
IFERROR(VLOOKUP($A72,'Season 1'!AJ$4:CM$104,30,0),"0"),IFERROR(VLOOKUP($A72,'Season 2'!AK$4:CN$104,30,0),"0"),
IFERROR(VLOOKUP($A72,'Season 3'!AK$4:CN$104,30,0),"0"),IFERROR(VLOOKUP($A72,'Season 4'!AK$4:CN$104,30,0),"0"),
IFERROR(VLOOKUP($A72,'Season 5'!AK$4:CN$104,30,0),"0"),IFERROR(VLOOKUP($A72,'Season 6'!AK$4:CN$104,30,0),"0"),
IFERROR(VLOOKUP($A72,'Season 7'!AK$4:CN$104,30,0),"0"),IFERROR(VLOOKUP($A72,'Season 8'!AK$4:CN$104,30,0),"0"),
IFERROR(VLOOKUP($A72,'Season 9'!AK$4:CN$104,30,0),"0"),IFERROR(VLOOKUP($A72,'Season 10'!AK$4:CN$104,30,0),"0"),
IFERROR(VLOOKUP($A72,'Season 11'!AK$4:CN$104,30,0),"0"),IFERROR(VLOOKUP($A72,'Season 12'!AK$4:CN$104,30,0),"0"),
IFERROR(VLOOKUP($A72,'Season 13'!AK$4:CN$104,30,0),"0"),IFERROR(VLOOKUP($A72,'Season 14'!AK$4:CN$104,30,0),"0"),IFERROR(VLOOKUP($A72,'Season 15'!AK$4:CN$104,30,0),"0"),)</f>
        <v>0</v>
      </c>
      <c r="AD72" s="21">
        <f>SUM(
IFERROR(VLOOKUP($A72,'Season 1'!AJ$4:CM$104,31,0),"0"),IFERROR(VLOOKUP($A72,'Season 2'!AK$4:CN$104,31,0),"0"),
IFERROR(VLOOKUP($A72,'Season 3'!AK$4:CN$104,31,0),"0"),IFERROR(VLOOKUP($A72,'Season 4'!AK$4:CN$104,31,0),"0"),
IFERROR(VLOOKUP($A72,'Season 5'!AK$4:CN$104,31,0),"0"),IFERROR(VLOOKUP($A72,'Season 6'!AK$4:CN$104,31,0),"0"),
IFERROR(VLOOKUP($A72,'Season 7'!AK$4:CN$104,31,0),"0"),IFERROR(VLOOKUP($A72,'Season 8'!AK$4:CN$104,31,0),"0"),
IFERROR(VLOOKUP($A72,'Season 9'!AK$4:CN$104,31,0),"0"),IFERROR(VLOOKUP($A72,'Season 10'!AK$4:CN$104,31,0),"0"),
IFERROR(VLOOKUP($A72,'Season 11'!AK$4:CN$104,31,0),"0"),IFERROR(VLOOKUP($A72,'Season 12'!AK$4:CN$104,31,0),"0"),
IFERROR(VLOOKUP($A72,'Season 13'!AK$4:CN$104,31,0),"0"),IFERROR(VLOOKUP($A72,'Season 14'!AK$4:CN$104,31,0),"0"),IFERROR(VLOOKUP($A72,'Season 15'!AK$4:CN$104,31,0),"0"),)</f>
        <v>0</v>
      </c>
      <c r="AE72" s="402">
        <f>SUM(
IFERROR(VLOOKUP($A72,'Season 1'!AJ$4:CM$104,32,0),"0"),IFERROR(VLOOKUP($A72,'Season 2'!AK$4:CN$104,32,0),"0"),
IFERROR(VLOOKUP($A72,'Season 3'!AK$4:CN$104,32,0),"0"),IFERROR(VLOOKUP($A72,'Season 4'!AK$4:CN$104,32,0),"0"),
IFERROR(VLOOKUP($A72,'Season 5'!AK$4:CN$104,32,0),"0"),IFERROR(VLOOKUP($A72,'Season 6'!AK$4:CN$104,32,0),"0"),
IFERROR(VLOOKUP($A72,'Season 7'!AK$4:CN$104,32,0),"0"),IFERROR(VLOOKUP($A72,'Season 8'!AK$4:CN$104,32,0),"0"),
IFERROR(VLOOKUP($A72,'Season 9'!AK$4:CN$104,32,0),"0"),IFERROR(VLOOKUP($A72,'Season 10'!AK$4:CN$104,32,0),"0"),
IFERROR(VLOOKUP($A72,'Season 11'!AK$4:CN$104,32,0),"0"),IFERROR(VLOOKUP($A72,'Season 12'!AK$4:CN$104,32,0),"0"),
IFERROR(VLOOKUP($A72,'Season 13'!AK$4:CN$104,32,0),"0"),IFERROR(VLOOKUP($A72,'Season 14'!AK$4:CN$104,32,0),"0"),IFERROR(VLOOKUP($A72,'Season 15'!AK$4:CN$104,32,0),"0"),)</f>
        <v>0</v>
      </c>
      <c r="AF72" s="403">
        <f>SUM(IFERROR(VLOOKUP($A72,'Season 2'!AK$4:CN$104,33,0),"0"),
IFERROR(VLOOKUP($A72,'Season 3'!AK$4:CN$104,33,0),"0"),IFERROR(VLOOKUP($A72,'Season 4'!AK$4:CN$104,33,0),"0"),
IFERROR(VLOOKUP($A72,'Season 5'!AK$4:CN$104,33,0),"0"),IFERROR(VLOOKUP($A72,'Season 6'!AK$4:CN$104,33,0),"0"),
IFERROR(VLOOKUP($A72,'Season 7'!AK$4:CN$104,33,0),"0"),IFERROR(VLOOKUP($A72,'Season 8'!AK$4:CN$104,33,0),"0"),
IFERROR(VLOOKUP($A72,'Season 9'!AK$4:CN$104,33,0),"0"),IFERROR(VLOOKUP($A72,'Season 10'!AK$4:CN$104,33,0),"0"),
IFERROR(VLOOKUP($A72,'Season 11'!AK$4:CN$104,33,0),"0"),IFERROR(VLOOKUP($A72,'Season 12'!AK$4:CN$104,33,0),"0"),
IFERROR(VLOOKUP($A72,'Season 13'!AK$4:CN$104,33,0),"0"),IFERROR(VLOOKUP($A72,'Season 14'!AK$4:CN$104,33,0),"0"),IFERROR(VLOOKUP($A72,'Season 15'!AK$4:CN$104,33,0),"0"),)</f>
        <v>0</v>
      </c>
      <c r="AG72" s="398">
        <f>SUM(IFERROR(VLOOKUP($A72,'Season 2'!AK$4:CN$104,34,0),"0"),
IFERROR(VLOOKUP($A72,'Season 3'!AK$4:CN$104,34,0),"0"),IFERROR(VLOOKUP($A72,'Season 4'!AK$4:CN$104,34,0),"0"),
IFERROR(VLOOKUP($A72,'Season 5'!AK$4:CN$104,34,0),"0"),IFERROR(VLOOKUP($A72,'Season 6'!AK$4:CN$104,34,0),"0"),
IFERROR(VLOOKUP($A72,'Season 7'!AK$4:CN$104,34,0),"0"),IFERROR(VLOOKUP($A72,'Season 8'!AK$4:CN$104,34,0),"0"),
IFERROR(VLOOKUP($A72,'Season 9'!AK$4:CN$104,34,0),"0"),IFERROR(VLOOKUP($A72,'Season 10'!AK$4:CN$104,34,0),"0"),
IFERROR(VLOOKUP($A72,'Season 11'!AK$4:CN$104,34,0),"0"),IFERROR(VLOOKUP($A72,'Season 12'!AK$4:CN$104,34,0),"0"),
IFERROR(VLOOKUP($A72,'Season 13'!AK$4:CN$104,34,0),"0"),IFERROR(VLOOKUP($A72,'Season 14'!AK$4:CN$104,34,0),"0"),IFERROR(VLOOKUP($A72,'Season 15'!AK$4:CN$104,34,0),"0"),)</f>
        <v>0</v>
      </c>
      <c r="AH72" s="518">
        <f>SUM(IFERROR(VLOOKUP($A72,'Season 2'!AK$4:CN$104,35,0),"0"),
IFERROR(VLOOKUP($A72,'Season 3'!AK$4:CN$104,35,0),"0"),IFERROR(VLOOKUP($A72,'Season 4'!AK$4:CN$104,35,0),"0"),
IFERROR(VLOOKUP($A72,'Season 5'!AK$4:CN$104,35,0),"0"),IFERROR(VLOOKUP($A72,'Season 6'!AK$4:CN$104,35,0),"0"),
IFERROR(VLOOKUP($A72,'Season 7'!AK$4:CN$104,35,0),"0"),IFERROR(VLOOKUP($A72,'Season 8'!AK$4:CN$104,35,0),"0"),
IFERROR(VLOOKUP($A72,'Season 9'!AK$4:CN$104,35,0),"0"),IFERROR(VLOOKUP($A72,'Season 10'!AK$4:CN$104,35,0),"0"),
IFERROR(VLOOKUP($A72,'Season 11'!AK$4:CN$104,35,0),"0"),IFERROR(VLOOKUP($A72,'Season 12'!AK$4:CN$104,35,0),"0"),
IFERROR(VLOOKUP($A72,'Season 13'!AK$4:CN$104,35,0),"0"),IFERROR(VLOOKUP($A72,'Season 14'!AK$4:CN$104,35,0),"0"),IFERROR(VLOOKUP($A72,'Season 15'!AK$4:CN$104,35,0),"0"),)</f>
        <v>0</v>
      </c>
      <c r="AI72" s="21">
        <f>SUM(IFERROR(VLOOKUP($A72,'Season 2'!AK$4:CN$104,36,0),"0"),
IFERROR(VLOOKUP($A72,'Season 3'!AK$4:CN$104,36,0),"0"),IFERROR(VLOOKUP($A72,'Season 4'!AK$4:CN$104,36,0),"0"),
IFERROR(VLOOKUP($A72,'Season 5'!AK$4:CN$104,36,0),"0"),IFERROR(VLOOKUP($A72,'Season 6'!AK$4:CN$104,36,0),"0"),
IFERROR(VLOOKUP($A72,'Season 7'!AK$4:CN$104,36,0),"0"),IFERROR(VLOOKUP($A72,'Season 8'!AK$4:CN$104,36,0),"0"),
IFERROR(VLOOKUP($A72,'Season 9'!AK$4:CN$104,36,0),"0"),IFERROR(VLOOKUP($A72,'Season 10'!AK$4:CN$104,36,0),"0"),
IFERROR(VLOOKUP($A72,'Season 11'!AK$4:CN$104,36,0),"0"),IFERROR(VLOOKUP($A72,'Season 12'!AK$4:CN$104,36,0),"0"),
IFERROR(VLOOKUP($A72,'Season 13'!AK$4:CN$104,36,0),"0"),IFERROR(VLOOKUP($A72,'Season 14'!AK$4:CN$104,36,0),"0"),IFERROR(VLOOKUP($A72,'Season 15'!AK$4:CN$104,36,0),"0"),)</f>
        <v>0</v>
      </c>
      <c r="AJ72" s="402">
        <f>SUM(IFERROR(VLOOKUP($A72,'Season 2'!AK$4:CN$104,37,0),"0"),
IFERROR(VLOOKUP($A72,'Season 3'!AK$4:CN$104,37,0),"0"),IFERROR(VLOOKUP($A72,'Season 4'!AK$4:CN$104,37,0),"0"),
IFERROR(VLOOKUP($A72,'Season 5'!AK$4:CN$104,37,0),"0"),IFERROR(VLOOKUP($A72,'Season 6'!AK$4:CN$104,37,0),"0"),
IFERROR(VLOOKUP($A72,'Season 7'!AK$4:CN$104,37,0),"0"),IFERROR(VLOOKUP($A72,'Season 8'!AK$4:CN$104,37,0),"0"),
IFERROR(VLOOKUP($A72,'Season 9'!AK$4:CN$104,37,0),"0"),IFERROR(VLOOKUP($A72,'Season 10'!AK$4:CN$104,37,0),"0"),
IFERROR(VLOOKUP($A72,'Season 11'!AK$4:CN$104,37,0),"0"),IFERROR(VLOOKUP($A72,'Season 12'!AK$4:CN$104,37,0),"0"),
IFERROR(VLOOKUP($A72,'Season 13'!AK$4:CN$104,37,0),"0"),IFERROR(VLOOKUP($A72,'Season 14'!AK$4:CN$104,37,0),"0"),IFERROR(VLOOKUP($A72,'Season 15'!AK$4:CN$104,37,0),"0"),)</f>
        <v>0</v>
      </c>
      <c r="AK72" s="403">
        <f>SUM(IFERROR(VLOOKUP($A72,'Season 1'!AJ$4:CM$104,33,0),"0"),IFERROR(VLOOKUP($A72,'Season 2'!AK$4:CN$104,38,0),"0"),
IFERROR(VLOOKUP($A72,'Season 3'!AK$4:CN$104,38,0),"0"),IFERROR(VLOOKUP($A72,'Season 4'!AK$4:CN$104,38,0),"0"),
IFERROR(VLOOKUP($A72,'Season 5'!AK$4:CN$104,38,0),"0"),IFERROR(VLOOKUP($A72,'Season 6'!AK$4:CN$104,38,0),"0"),
IFERROR(VLOOKUP($A72,'Season 7'!AK$4:CN$104,38,0),"0"),IFERROR(VLOOKUP($A72,'Season 8'!AK$4:CN$104,38,0),"0"),
IFERROR(VLOOKUP($A72,'Season 9'!AK$4:CN$104,38,0),"0"),IFERROR(VLOOKUP($A72,'Season 10'!AK$4:CN$104,38,0),"0"),
IFERROR(VLOOKUP($A72,'Season 11'!AK$4:CN$104,38,0),"0"),IFERROR(VLOOKUP($A72,'Season 12'!AK$4:CN$104,38,0),"0"),
IFERROR(VLOOKUP($A72,'Season 13'!AK$4:CN$104,38,0),"0"),IFERROR(VLOOKUP($A72,'Season 14'!AK$4:CN$104,38,0),"0"),IFERROR(VLOOKUP($A72,'Season 15'!AK$4:CN$104,38,0),"0"),)</f>
        <v>0</v>
      </c>
      <c r="AL72" s="398">
        <f>SUM(IFERROR(VLOOKUP($A72,'Season 1'!AJ$4:CM$104,34,0),"0"),IFERROR(VLOOKUP($A72,'Season 2'!AK$4:CN$104,39,0),"0"),
IFERROR(VLOOKUP($A72,'Season 3'!AK$4:CN$104,39,0),"0"),IFERROR(VLOOKUP($A72,'Season 4'!AK$4:CN$104,39,0),"0"),
IFERROR(VLOOKUP($A72,'Season 5'!AK$4:CN$104,39,0),"0"),IFERROR(VLOOKUP($A72,'Season 6'!AK$4:CN$104,39,0),"0"),
IFERROR(VLOOKUP($A72,'Season 7'!AK$4:CN$104,39,0),"0"),IFERROR(VLOOKUP($A72,'Season 8'!AK$4:CN$104,39,0),"0"),
IFERROR(VLOOKUP($A72,'Season 9'!AK$4:CN$104,39,0),"0"),IFERROR(VLOOKUP($A72,'Season 10'!AK$4:CN$104,39,0),"0"),
IFERROR(VLOOKUP($A72,'Season 11'!AK$4:CN$104,39,0),"0"),IFERROR(VLOOKUP($A72,'Season 12'!AK$4:CN$104,39,0),"0"),
IFERROR(VLOOKUP($A72,'Season 13'!AK$4:CN$104,39,0),"0"),IFERROR(VLOOKUP($A72,'Season 14'!AK$4:CN$104,39,0),"0"),IFERROR(VLOOKUP($A72,'Season 15'!AK$4:CN$104,39,0),"0"),)</f>
        <v>0</v>
      </c>
      <c r="AM72" s="518">
        <f>SUM(IFERROR(VLOOKUP($A72,'Season 1'!AJ$4:CM$104,35,0),"0"),IFERROR(VLOOKUP($A72,'Season 2'!AK$4:CN$104,40,0),"0"),
IFERROR(VLOOKUP($A72,'Season 3'!AK$4:CN$104,40,0),"0"),IFERROR(VLOOKUP($A72,'Season 4'!AK$4:CN$104,40,0),"0"),
IFERROR(VLOOKUP($A72,'Season 5'!AK$4:CN$104,40,0),"0"),IFERROR(VLOOKUP($A72,'Season 6'!AK$4:CN$104,40,0),"0"),
IFERROR(VLOOKUP($A72,'Season 7'!AK$4:CN$104,40,0),"0"),IFERROR(VLOOKUP($A72,'Season 8'!AK$4:CN$104,40,0),"0"),
IFERROR(VLOOKUP($A72,'Season 9'!AK$4:CN$104,40,0),"0"),IFERROR(VLOOKUP($A72,'Season 10'!AK$4:CN$104,40,0),"0"),
IFERROR(VLOOKUP($A72,'Season 11'!AK$4:CN$104,40,0),"0"),IFERROR(VLOOKUP($A72,'Season 12'!AK$4:CN$104,40,0),"0"),
IFERROR(VLOOKUP($A72,'Season 13'!AK$4:CN$104,40,0),"0"),IFERROR(VLOOKUP($A72,'Season 14'!AK$4:CN$104,40,0),"0"),IFERROR(VLOOKUP($A72,'Season 15'!AK$4:CN$104,40,0),"0"),)</f>
        <v>0</v>
      </c>
      <c r="AN72" s="21">
        <f>SUM(IFERROR(VLOOKUP($A72,'Season 1'!AJ$4:CM$104,36,0),"0"),IFERROR(VLOOKUP($A72,'Season 2'!AK$4:CN$104,41,0),"0"),
IFERROR(VLOOKUP($A72,'Season 3'!AK$4:CN$104,41,0),"0"),IFERROR(VLOOKUP($A72,'Season 4'!AK$4:CN$104,41,0),"0"),
IFERROR(VLOOKUP($A72,'Season 5'!AK$4:CN$104,41,0),"0"),IFERROR(VLOOKUP($A72,'Season 6'!AK$4:CN$104,41,0),"0"),
IFERROR(VLOOKUP($A72,'Season 7'!AK$4:CN$104,41,0),"0"),IFERROR(VLOOKUP($A72,'Season 8'!AK$4:CN$104,41,0),"0"),
IFERROR(VLOOKUP($A72,'Season 9'!AK$4:CN$104,41,0),"0"),IFERROR(VLOOKUP($A72,'Season 10'!AK$4:CN$104,41,0),"0"),
IFERROR(VLOOKUP($A72,'Season 11'!AK$4:CN$104,41,0),"0"),IFERROR(VLOOKUP($A72,'Season 12'!AK$4:CN$104,41,0),"0"),
IFERROR(VLOOKUP($A72,'Season 13'!AK$4:CN$104,41,0),"0"),IFERROR(VLOOKUP($A72,'Season 14'!AK$4:CN$104,41,0),"0"),IFERROR(VLOOKUP($A72,'Season 15'!AK$4:CN$104,41,0),"0"),)</f>
        <v>0</v>
      </c>
      <c r="AO72" s="402">
        <f>SUM(IFERROR(VLOOKUP($A72,'Season 1'!AJ$4:CM$104,37,0),"0"),IFERROR(VLOOKUP($A72,'Season 2'!AK$4:CN$104,42,0),"0"),
IFERROR(VLOOKUP($A72,'Season 3'!AK$4:CN$104,42,0),"0"),IFERROR(VLOOKUP($A72,'Season 4'!AK$4:CN$104,42,0),"0"),
IFERROR(VLOOKUP($A72,'Season 5'!AK$4:CN$104,42,0),"0"),IFERROR(VLOOKUP($A72,'Season 6'!AK$4:CN$104,42,0),"0"),
IFERROR(VLOOKUP($A72,'Season 7'!AK$4:CN$104,42,0),"0"),IFERROR(VLOOKUP($A72,'Season 8'!AK$4:CN$104,42,0),"0"),
IFERROR(VLOOKUP($A72,'Season 9'!AK$4:CN$104,42,0),"0"),IFERROR(VLOOKUP($A72,'Season 10'!AK$4:CN$104,42,0),"0"),
IFERROR(VLOOKUP($A72,'Season 11'!AK$4:CN$104,42,0),"0"),IFERROR(VLOOKUP($A72,'Season 12'!AK$4:CN$104,42,0),"0"),
IFERROR(VLOOKUP($A72,'Season 13'!AK$4:CN$104,42,0),"0"),IFERROR(VLOOKUP($A72,'Season 14'!AK$4:CN$104,42,0),"0"),IFERROR(VLOOKUP($A72,'Season 15'!AK$4:CN$104,42,0),"0"),)</f>
        <v>0</v>
      </c>
      <c r="AP72" s="403">
        <f>SUM(IFERROR(VLOOKUP($A72,'Season 1'!AJ$4:CM$104,43,0),"0"),IFERROR(VLOOKUP($A72,'Season 2'!AK$4:CN$104,43,0),"0"),
IFERROR(VLOOKUP($A72,'Season 3'!AK$4:CN$104,43,0),"0"),IFERROR(VLOOKUP($A72,'Season 4'!AK$4:CN$104,43,0),"0"),
IFERROR(VLOOKUP($A72,'Season 5'!AK$4:CN$104,43,0),"0"),IFERROR(VLOOKUP($A72,'Season 6'!AK$4:CN$104,43,0),"0"),
IFERROR(VLOOKUP($A72,'Season 7'!AK$4:CN$104,43,0),"0"),IFERROR(VLOOKUP($A72,'Season 8'!AK$4:CN$104,43,0),"0"),
IFERROR(VLOOKUP($A72,'Season 9'!AK$4:CN$104,43,0),"0"),IFERROR(VLOOKUP($A72,'Season 10'!AK$4:CN$104,43,0),"0"),
IFERROR(VLOOKUP($A72,'Season 11'!AK$4:CN$104,43,0),"0"),IFERROR(VLOOKUP($A72,'Season 12'!AK$4:CN$104,43,0),"0"),
IFERROR(VLOOKUP($A72,'Season 13'!AK$4:CN$104,43,0),"0"),IFERROR(VLOOKUP($A72,'Season 14'!AK$4:CN$104,43,0),"0"),IFERROR(VLOOKUP($A72,'Season 15'!AK$4:CN$104,43,0),"0"),)</f>
        <v>0</v>
      </c>
      <c r="AQ72" s="398">
        <f>SUM(IFERROR(VLOOKUP($A72,'Season 1'!AJ$4:CM$104,44,0),"0"),IFERROR(VLOOKUP($A72,'Season 2'!AK$4:CN$104,44,0),"0"),
IFERROR(VLOOKUP($A72,'Season 3'!AK$4:CN$104,44,0),"0"),IFERROR(VLOOKUP($A72,'Season 4'!AK$4:CN$104,44,0),"0"),
IFERROR(VLOOKUP($A72,'Season 5'!AK$4:CN$104,44,0),"0"),IFERROR(VLOOKUP($A72,'Season 6'!AK$4:CN$104,44,0),"0"),
IFERROR(VLOOKUP($A72,'Season 7'!AK$4:CN$104,44,0),"0"),IFERROR(VLOOKUP($A72,'Season 8'!AK$4:CN$104,44,0),"0"),
IFERROR(VLOOKUP($A72,'Season 9'!AK$4:CN$104,44,0),"0"),IFERROR(VLOOKUP($A72,'Season 10'!AK$4:CN$104,44,0),"0"),
IFERROR(VLOOKUP($A72,'Season 11'!AK$4:CN$104,44,0),"0"),IFERROR(VLOOKUP($A72,'Season 12'!AK$4:CN$104,44,0),"0"),
IFERROR(VLOOKUP($A72,'Season 13'!AK$4:CN$104,44,0),"0"),IFERROR(VLOOKUP($A72,'Season 14'!AK$4:CN$104,44,0),"0"),IFERROR(VLOOKUP($A72,'Season 15'!AK$4:CN$104,44,0),"0"),)</f>
        <v>0</v>
      </c>
      <c r="AR72" s="518">
        <f>SUM(IFERROR(VLOOKUP($A72,'Season 1'!AJ$4:CM$104,45,0),"0"),IFERROR(VLOOKUP($A72,'Season 2'!AK$4:CN$104,45,0),"0"),
IFERROR(VLOOKUP($A72,'Season 3'!AK$4:CN$104,45,0),"0"),IFERROR(VLOOKUP($A72,'Season 4'!AK$4:CN$104,45,0),"0"),
IFERROR(VLOOKUP($A72,'Season 5'!AK$4:CN$104,45,0),"0"),IFERROR(VLOOKUP($A72,'Season 6'!AK$4:CN$104,45,0),"0"),
IFERROR(VLOOKUP($A72,'Season 7'!AK$4:CN$104,45,0),"0"),IFERROR(VLOOKUP($A72,'Season 8'!AK$4:CN$104,45,0),"0"),
IFERROR(VLOOKUP($A72,'Season 9'!AK$4:CN$104,45,0),"0"),IFERROR(VLOOKUP($A72,'Season 10'!AK$4:CN$104,45,0),"0"),
IFERROR(VLOOKUP($A72,'Season 11'!AK$4:CN$104,45,0),"0"),IFERROR(VLOOKUP($A72,'Season 12'!AK$4:CN$104,45,0),"0"),
IFERROR(VLOOKUP($A72,'Season 13'!AK$4:CN$104,45,0),"0"),IFERROR(VLOOKUP($A72,'Season 14'!AK$4:CN$104,45,0),"0"),IFERROR(VLOOKUP($A72,'Season 15'!AK$4:CN$104,45,0),"0"),)</f>
        <v>0</v>
      </c>
      <c r="AS72" s="21">
        <f>SUM(IFERROR(VLOOKUP($A72,'Season 1'!AJ$4:CM$104,46,0),"0"),IFERROR(VLOOKUP($A72,'Season 2'!AK$4:CN$104,46,0),"0"),
IFERROR(VLOOKUP($A72,'Season 3'!AK$4:CN$104,46,0),"0"),IFERROR(VLOOKUP($A72,'Season 4'!AK$4:CN$104,46,0),"0"),
IFERROR(VLOOKUP($A72,'Season 5'!AK$4:CN$104,46,0),"0"),IFERROR(VLOOKUP($A72,'Season 6'!AK$4:CN$104,46,0),"0"),
IFERROR(VLOOKUP($A72,'Season 7'!AK$4:CN$104,46,0),"0"),IFERROR(VLOOKUP($A72,'Season 8'!AK$4:CN$104,46,0),"0"),
IFERROR(VLOOKUP($A72,'Season 9'!AK$4:CN$104,46,0),"0"),IFERROR(VLOOKUP($A72,'Season 10'!AK$4:CN$104,46,0),"0"),
IFERROR(VLOOKUP($A72,'Season 11'!AK$4:CN$104,46,0),"0"),IFERROR(VLOOKUP($A72,'Season 12'!AK$4:CN$104,46,0),"0"),
IFERROR(VLOOKUP($A72,'Season 13'!AK$4:CN$104,46,0),"0"),IFERROR(VLOOKUP($A72,'Season 14'!AK$4:CN$104,46,0),"0"),IFERROR(VLOOKUP($A72,'Season 15'!AK$4:CN$104,46,0),"0"),)</f>
        <v>0</v>
      </c>
      <c r="AT72" s="402">
        <f>SUM(IFERROR(VLOOKUP($A72,'Season 1'!AJ$4:CM$104,47,0),"0"),IFERROR(VLOOKUP($A72,'Season 2'!AK$4:CN$104,47,0),"0"),
IFERROR(VLOOKUP($A72,'Season 3'!AK$4:CN$104,47,0),"0"),IFERROR(VLOOKUP($A72,'Season 4'!AK$4:CN$104,47,0),"0"),
IFERROR(VLOOKUP($A72,'Season 5'!AK$4:CN$104,47,0),"0"),IFERROR(VLOOKUP($A72,'Season 6'!AK$4:CN$104,47,0),"0"),
IFERROR(VLOOKUP($A72,'Season 7'!AK$4:CN$104,47,0),"0"),IFERROR(VLOOKUP($A72,'Season 8'!AK$4:CN$104,47,0),"0"),
IFERROR(VLOOKUP($A72,'Season 9'!AK$4:CN$104,47,0),"0"),IFERROR(VLOOKUP($A72,'Season 10'!AK$4:CN$104,47,0),"0"),
IFERROR(VLOOKUP($A72,'Season 11'!AK$4:CN$104,47,0),"0"),IFERROR(VLOOKUP($A72,'Season 12'!AK$4:CN$104,47,0),"0"),
IFERROR(VLOOKUP($A72,'Season 13'!AK$4:CN$104,47,0),"0"),IFERROR(VLOOKUP($A72,'Season 14'!AK$4:CN$104,47,0),"0"),IFERROR(VLOOKUP($A72,'Season 15'!AK$4:CN$104,47,0),"0"),)</f>
        <v>0</v>
      </c>
      <c r="AU72" s="403">
        <f>SUM(IFERROR(VLOOKUP($A72,'Season 3'!AK$4:CN$104,48,0),"0"),IFERROR(VLOOKUP($A72,'Season 4'!AK$4:CN$104,48,0),"0"),
IFERROR(VLOOKUP($A72,'Season 5'!AK$4:CN$104,48,0),"0"),IFERROR(VLOOKUP($A72,'Season 6'!AK$4:CN$104,48,0),"0"),
IFERROR(VLOOKUP($A72,'Season 7'!AK$4:CN$104,48,0),"0"),IFERROR(VLOOKUP($A72,'Season 8'!AK$4:CN$104,48,0),"0"),
IFERROR(VLOOKUP($A72,'Season 9'!AK$4:CN$104,48,0),"0"),IFERROR(VLOOKUP($A72,'Season 10'!AK$4:CN$104,48,0),"0"),
IFERROR(VLOOKUP($A72,'Season 11'!AK$4:CN$104,48,0),"0"),IFERROR(VLOOKUP($A72,'Season 12'!AK$4:CN$104,48,0),"0"),
IFERROR(VLOOKUP($A72,'Season 13'!AK$4:CN$104,48,0),"0"),IFERROR(VLOOKUP($A72,'Season 14'!AK$4:CN$104,48,0),"0"),IFERROR(VLOOKUP($A72,'Season 15'!AK$4:CN$104,48,0),"0"),)</f>
        <v>0</v>
      </c>
      <c r="AV72" s="398">
        <f>SUM(IFERROR(VLOOKUP($A72,'Season 3'!AK$4:CN$104,49,0),"0"),IFERROR(VLOOKUP($A72,'Season 4'!AK$4:CN$104,49,0),"0"),
IFERROR(VLOOKUP($A72,'Season 5'!AK$4:CN$104,49,0),"0"),IFERROR(VLOOKUP($A72,'Season 6'!AK$4:CN$104,49,0),"0"),
IFERROR(VLOOKUP($A72,'Season 7'!AK$4:CN$104,49,0),"0"),IFERROR(VLOOKUP($A72,'Season 8'!AK$4:CN$104,49,0),"0"),
IFERROR(VLOOKUP($A72,'Season 9'!AK$4:CN$104,49,0),"0"),IFERROR(VLOOKUP($A72,'Season 10'!AK$4:CN$104,49,0),"0"),
IFERROR(VLOOKUP($A72,'Season 11'!AK$4:CN$104,49,0),"0"),IFERROR(VLOOKUP($A72,'Season 12'!AK$4:CN$104,49,0),"0"),
IFERROR(VLOOKUP($A72,'Season 13'!AK$4:CN$104,49,0),"0"),IFERROR(VLOOKUP($A72,'Season 14'!AK$4:CN$104,49,0),"0"),IFERROR(VLOOKUP($A72,'Season 15'!AK$4:CN$104,49,0),"0"),)</f>
        <v>0</v>
      </c>
      <c r="AW72" s="518">
        <f>SUM(IFERROR(VLOOKUP($A72,'Season 3'!AK$4:CN$104,50,0),"0"),IFERROR(VLOOKUP($A72,'Season 4'!AK$4:CN$104,50,0),"0"),
IFERROR(VLOOKUP($A72,'Season 5'!AK$4:CN$104,50,0),"0"),IFERROR(VLOOKUP($A72,'Season 6'!AK$4:CN$104,50,0),"0"),
IFERROR(VLOOKUP($A72,'Season 7'!AK$4:CN$104,50,0),"0"),IFERROR(VLOOKUP($A72,'Season 8'!AK$4:CN$104,50,0),"0"),
IFERROR(VLOOKUP($A72,'Season 9'!AK$4:CN$104,50,0),"0"),IFERROR(VLOOKUP($A72,'Season 10'!AK$4:CN$104,50,0),"0"),
IFERROR(VLOOKUP($A72,'Season 11'!AK$4:CN$104,50,0),"0"),IFERROR(VLOOKUP($A72,'Season 12'!AK$4:CN$104,50,0),"0"),
IFERROR(VLOOKUP($A72,'Season 13'!AK$4:CN$104,50,0),"0"),IFERROR(VLOOKUP($A72,'Season 14'!AK$4:CN$104,50,0),"0"),IFERROR(VLOOKUP($A72,'Season 15'!AK$4:CN$104,50,0),"0"),)</f>
        <v>0</v>
      </c>
      <c r="AX72" s="21">
        <f>SUM(IFERROR(VLOOKUP($A72,'Season 3'!AK$4:CN$104,51,0),"0"),IFERROR(VLOOKUP($A72,'Season 4'!AK$4:CN$104,51,0),"0"),
IFERROR(VLOOKUP($A72,'Season 5'!AK$4:CN$104,51,0),"0"),IFERROR(VLOOKUP($A72,'Season 6'!AK$4:CN$104,51,0),"0"),
IFERROR(VLOOKUP($A72,'Season 7'!AK$4:CN$104,51,0),"0"),IFERROR(VLOOKUP($A72,'Season 8'!AK$4:CN$104,51,0),"0"),
IFERROR(VLOOKUP($A72,'Season 9'!AK$4:CN$104,51,0),"0"),IFERROR(VLOOKUP($A72,'Season 10'!AK$4:CN$104,51,0),"0"),
IFERROR(VLOOKUP($A72,'Season 11'!AK$4:CN$104,51,0),"0"),IFERROR(VLOOKUP($A72,'Season 12'!AK$4:CN$104,51,0),"0"),
IFERROR(VLOOKUP($A72,'Season 13'!AK$4:CN$104,51,0),"0"),IFERROR(VLOOKUP($A72,'Season 14'!AK$4:CN$104,51,0),"0"),IFERROR(VLOOKUP($A72,'Season 15'!AK$4:CN$104,51,0),"0"),)</f>
        <v>0</v>
      </c>
      <c r="AY72" s="402">
        <f>SUM(IFERROR(VLOOKUP($A72,'Season 3'!AK$4:CN$104,52,0),"0"),IFERROR(VLOOKUP($A72,'Season 4'!AK$4:CN$104,52,0),"0"),
IFERROR(VLOOKUP($A72,'Season 5'!AK$4:CN$104,52,0),"0"),IFERROR(VLOOKUP($A72,'Season 6'!AK$4:CN$104,52,0),"0"),
IFERROR(VLOOKUP($A72,'Season 7'!AK$4:CN$104,52,0),"0"),IFERROR(VLOOKUP($A72,'Season 8'!AK$4:CN$104,52,0),"0"),
IFERROR(VLOOKUP($A72,'Season 9'!AK$4:CN$104,52,0),"0"),IFERROR(VLOOKUP($A72,'Season 10'!AK$4:CN$104,52,0),"0"),
IFERROR(VLOOKUP($A72,'Season 11'!AK$4:CN$104,52,0),"0"),IFERROR(VLOOKUP($A72,'Season 12'!AK$4:CN$104,52,0),"0"),
IFERROR(VLOOKUP($A72,'Season 13'!AK$4:CN$104,52,0),"0"),IFERROR(VLOOKUP($A72,'Season 14'!AK$4:CN$104,52,0),"0"),IFERROR(VLOOKUP($A72,'Season 15'!AK$4:CN$104,52,0),"0"),)</f>
        <v>0</v>
      </c>
      <c r="AZ72" s="403">
        <f>SUM(IFERROR(VLOOKUP($A72,'Season 1'!AJ$4:CM$104,38,0),"0"),IFERROR(VLOOKUP($A72,'Season 2'!AK$4:CN$104,48,0),"0"),)</f>
        <v>0</v>
      </c>
      <c r="BA72" s="398">
        <f>SUM(IFERROR(VLOOKUP($A72,'Season 1'!AJ$4:CM$104,39,0),"0"),IFERROR(VLOOKUP($A72,'Season 2'!AK$4:CN$104,49,0),"0"),)</f>
        <v>0</v>
      </c>
      <c r="BB72" s="518">
        <f>SUM(IFERROR(VLOOKUP($A72,'Season 1'!AJ$4:CM$104,40,0),"0"),IFERROR(VLOOKUP($A72,'Season 2'!AK$4:CN$104,50,0),"0"),)</f>
        <v>0</v>
      </c>
      <c r="BC72" s="21">
        <f>SUM(IFERROR(VLOOKUP($A72,'Season 1'!AJ$4:CM$104,41,0),"0"),IFERROR(VLOOKUP($A72,'Season 2'!AK$4:CN$104,51,0),"0"),)</f>
        <v>0</v>
      </c>
      <c r="BD72" s="402">
        <f>SUM(IFERROR(VLOOKUP($A72,'Season 1'!AJ$4:CM$104,42,0),"0"),IFERROR(VLOOKUP($A72,'Season 2'!AK$4:CN$104,52,0),"0"),)</f>
        <v>0</v>
      </c>
      <c r="BE72" s="561">
        <f>SUM(
IFERROR(VLOOKUP($A72,'Season 1'!AJ$4:CM$104,48,0),"0"),IFERROR(VLOOKUP($A72,'Season 2'!AK$4:CN$104,53,0),"0"),
IFERROR(VLOOKUP($A72,'Season 3'!AK$4:CN$104,53,0),"0"),IFERROR(VLOOKUP($A72,'Season 4'!AK$4:CN$104,53,0),"0"),
IFERROR(VLOOKUP($A72,'Season 5'!AK$4:CN$104,53,0),"0"),IFERROR(VLOOKUP($A72,'Season 6'!AK$4:CN$104,53,0),"0"),
IFERROR(VLOOKUP($A72,'Season 7'!AK$4:CN$104,53,0),"0"),IFERROR(VLOOKUP($A72,'Season 8'!AK$4:CN$104,53,0),"0"),
IFERROR(VLOOKUP($A72,'Season 9'!AK$4:CN$104,53,0),"0"),IFERROR(VLOOKUP($A72,'Season 10'!AK$4:CN$104,53,0),"0"),
IFERROR(VLOOKUP($A72,'Season 11'!AK$4:CN$104,53,0),"0"),IFERROR(VLOOKUP($A72,'Season 12'!AK$4:CN$104,53,0),"0"),
IFERROR(VLOOKUP($A72,'Season 13'!AK$4:CN$104,53,0),"0"),IFERROR(VLOOKUP($A72,'Season 14'!AK$4:CN$104,53,0),"0"),IFERROR(VLOOKUP($A72,'Season 15'!AK$4:CN$104,53,0),"0"),)</f>
        <v>0</v>
      </c>
      <c r="BF72" s="562">
        <f>SUM(
IFERROR(VLOOKUP($A72,'Season 1'!AJ$4:CM$104,49,0),"0"),IFERROR(VLOOKUP($A72,'Season 2'!AK$4:CN$104,54,0),"0"),
IFERROR(VLOOKUP($A72,'Season 3'!AK$4:CN$104,54,0),"0"),IFERROR(VLOOKUP($A72,'Season 4'!AK$4:CN$104,54,0),"0"),
IFERROR(VLOOKUP($A72,'Season 5'!AK$4:CN$104,54,0),"0"),IFERROR(VLOOKUP($A72,'Season 6'!AK$4:CN$104,54,0),"0"),
IFERROR(VLOOKUP($A72,'Season 7'!AK$4:CN$104,54,0),"0"),IFERROR(VLOOKUP($A72,'Season 8'!AK$4:CN$104,54,0),"0"),
IFERROR(VLOOKUP($A72,'Season 9'!AK$4:CN$104,54,0),"0"),IFERROR(VLOOKUP($A72,'Season 10'!AK$4:CN$104,54,0),"0"),
IFERROR(VLOOKUP($A72,'Season 11'!AK$4:CN$104,540),"0"),IFERROR(VLOOKUP($A72,'Season 12'!AK$4:CN$104,54,0),"0"),
IFERROR(VLOOKUP($A72,'Season 13'!AK$4:CN$104,54,0),"0"),IFERROR(VLOOKUP($A72,'Season 14'!AK$4:CN$104,54,0),"0"),IFERROR(VLOOKUP($A72,'Season 15'!AK$4:CN$104,54,0),"0"),)</f>
        <v>0</v>
      </c>
      <c r="BG72" s="529" t="e">
        <f t="shared" si="3"/>
        <v>#DIV/0!</v>
      </c>
      <c r="BI72" s="553"/>
      <c r="BJ72" s="553"/>
      <c r="BK72" s="553"/>
      <c r="BL72" s="553"/>
      <c r="BM72" s="553"/>
      <c r="BN72" s="553"/>
      <c r="BO72" s="169"/>
      <c r="BP72" s="169"/>
      <c r="BQ72" s="169"/>
      <c r="BR72" s="169"/>
      <c r="BS72" s="12" t="str">
        <f>IFERROR(VLOOKUP($A72,'Season 1'!$AJ$4:$CM$104,50,0),"0")</f>
        <v>0</v>
      </c>
      <c r="BT72" s="12" t="str">
        <f>IFERROR(VLOOKUP($A72,'Season 1'!$AJ$4:$CM$104,51,0),"0")</f>
        <v>0</v>
      </c>
      <c r="BU72" s="12" t="str">
        <f>IFERROR(VLOOKUP($A72,'Season 2'!$AK$4:$CN$104,55,0),"0")</f>
        <v>0</v>
      </c>
      <c r="BV72" s="12" t="str">
        <f>IFERROR(VLOOKUP($A72,'Season 2'!$AK$4:$CN$104,56,0),"0")</f>
        <v>0</v>
      </c>
      <c r="BW72" s="12" t="str">
        <f>IFERROR(VLOOKUP($A72,'Season 3'!$AK$4:$CN$104,55,0),"0")</f>
        <v>0</v>
      </c>
      <c r="BX72" s="12" t="str">
        <f>IFERROR(VLOOKUP($A72,'Season 3'!$AK$4:$CN$104,56,0),"0")</f>
        <v>0</v>
      </c>
      <c r="BY72" s="12" t="str">
        <f>IFERROR(VLOOKUP($A72,'Season 4'!$AK$4:$CN$104,55,0),"0")</f>
        <v>0</v>
      </c>
      <c r="BZ72" s="12" t="str">
        <f>IFERROR(VLOOKUP($A72,'Season 4'!$AK$4:$CN$104,56,0),"0")</f>
        <v>0</v>
      </c>
      <c r="CA72" s="12" t="str">
        <f>IFERROR(VLOOKUP($A72,'Season 5'!$AK$4:$CN$104,55,0),"0")</f>
        <v>0</v>
      </c>
      <c r="CB72" s="12" t="str">
        <f>IFERROR(VLOOKUP($A72,'Season 5'!$AK$4:$CN$104,56,0),"0")</f>
        <v>0</v>
      </c>
      <c r="CC72" s="12" t="str">
        <f>IFERROR(VLOOKUP($A72,'Season 6'!$AK$4:$CN$104,55,0),"0")</f>
        <v>0</v>
      </c>
      <c r="CD72" s="12" t="str">
        <f>IFERROR(VLOOKUP($A72,'Season 6'!$AK$4:$CN$104,56,0),"0")</f>
        <v>0</v>
      </c>
      <c r="CE72" s="12" t="str">
        <f>IFERROR(VLOOKUP($A72,'Season 7'!$AK$4:$CN$104,55,0),"0")</f>
        <v>0</v>
      </c>
      <c r="CF72" s="12" t="str">
        <f>IFERROR(VLOOKUP($A72,'Season 7'!$AK$4:$CN$104,56,0),"0")</f>
        <v>0</v>
      </c>
      <c r="CG72" s="12" t="str">
        <f>IFERROR(VLOOKUP($A72,'Season 8'!$AK$4:$CN$104,55,0),"0")</f>
        <v>0</v>
      </c>
      <c r="CH72" s="12" t="str">
        <f>IFERROR(VLOOKUP($A72,'Season 8'!$AK$4:$CN$104,56,0),"0")</f>
        <v>0</v>
      </c>
      <c r="CI72" s="12" t="str">
        <f>IFERROR(VLOOKUP($A72,'Season 9'!$AK$4:$CN$104,55,0),"0")</f>
        <v>0</v>
      </c>
      <c r="CJ72" s="12" t="str">
        <f>IFERROR(VLOOKUP($A72,'Season 9'!$AK$4:$CN$104,56,0),"0")</f>
        <v>0</v>
      </c>
      <c r="CK72" s="12" t="str">
        <f>IFERROR(VLOOKUP($A72,'Season 10'!$AK$4:$CN$104,55,0),"0")</f>
        <v>0</v>
      </c>
      <c r="CL72" s="12" t="str">
        <f>IFERROR(VLOOKUP($A72,'Season 10'!$AK$4:$CN$104,56,0),"0")</f>
        <v>0</v>
      </c>
      <c r="CM72" s="12" t="str">
        <f>IFERROR(VLOOKUP($A72,'Season 11'!$AK$4:$CN$104,55,0),"0")</f>
        <v>0</v>
      </c>
      <c r="CN72" s="12" t="str">
        <f>IFERROR(VLOOKUP($A72,'Season 11'!$AK$4:$CN$104,56,0),"0")</f>
        <v>0</v>
      </c>
      <c r="CO72" s="12" t="str">
        <f>IFERROR(VLOOKUP($A72,'Season 12'!$AK$4:$CN$104,55,0),"0")</f>
        <v>0</v>
      </c>
      <c r="CP72" s="12" t="str">
        <f>IFERROR(VLOOKUP($A72,'Season 12'!$AK$4:$CN$104,56,0),"0")</f>
        <v>0</v>
      </c>
      <c r="CQ72" s="12" t="str">
        <f>IFERROR(VLOOKUP($A72,'Season 13'!$AK$4:$CN$104,55,0),"0")</f>
        <v>0</v>
      </c>
      <c r="CR72" s="12" t="str">
        <f>IFERROR(VLOOKUP($A72,'Season 13'!$AK$4:$CN$104,56,0),"0")</f>
        <v>0</v>
      </c>
      <c r="CS72" s="12" t="str">
        <f>IFERROR(VLOOKUP($A72,'Season 14'!$AK$4:$CN$104,55,0),"0")</f>
        <v>0</v>
      </c>
      <c r="CT72" s="12" t="str">
        <f>IFERROR(VLOOKUP($A72,'Season 14'!$AK$4:$CN$104,56,0),"0")</f>
        <v>0</v>
      </c>
      <c r="CU72" s="12" t="str">
        <f>IFERROR(VLOOKUP($A72,'Season 15'!$AK$4:$CN$104,55,0),"0")</f>
        <v>0</v>
      </c>
      <c r="CV72" s="12" t="str">
        <f>IFERROR(VLOOKUP($A72,'Season 15'!$AK$4:$CN$104,56,0),"0")</f>
        <v>0</v>
      </c>
    </row>
    <row r="73" spans="1:100" x14ac:dyDescent="0.25">
      <c r="A73" s="2" t="s">
        <v>35</v>
      </c>
      <c r="B73" s="516" t="str">
        <f>IFERROR(VLOOKUP('Data Totals'!A73,'Season 1'!AJ$4:CH$104,2,FALSE),IFERROR(VLOOKUP('Data Totals'!A73,'Season 2'!AK$4:CI$104,2,FALSE),IFERROR(VLOOKUP('Data Totals'!A73,'Season 3'!AK$4:CI$104,2,FALSE),IFERROR(VLOOKUP('Data Totals'!A73,'Season 4'!AK$4:CI$104,2,FALSE),IFERROR(VLOOKUP('Data Totals'!A73,'Season 5'!AK$4:CI$104,2,FALSE),IFERROR(VLOOKUP('Data Totals'!A73,'Season 6'!AK$4:CI$104,2,FALSE),IFERROR(VLOOKUP('Data Totals'!A73,'Season 7'!AK$4:CI$104,2,FALSE),IFERROR(VLOOKUP('Data Totals'!A73,'Season 8'!AK$4:CI$104,2,FALSE),IFERROR(VLOOKUP('Data Totals'!A73,'Season 9'!AK$4:CI$104,2,FALSE),IFERROR(VLOOKUP('Data Totals'!A73,'Season 10'!AK$4:CI$104,2,FALSE),IFERROR(VLOOKUP('Data Totals'!A73,'Season 11'!AK$4:CI$104,2,FALSE),IFERROR(VLOOKUP('Data Totals'!A73,'Season 12'!AK$4:CI$104,2,FALSE),IFERROR(VLOOKUP('Data Totals'!A73,'Season 13'!AK$4:CI$104,2,FALSE),IFERROR(VLOOKUP('Data Totals'!A73,'Season 14'!AK$4:CI$104,2,FALSE),IFERROR(VLOOKUP('Data Totals'!A73,'Season 15'!AK$4:CI$104,2,FALSE),"N/A")))))))))))))))</f>
        <v>N/A</v>
      </c>
      <c r="C73" s="517" t="str">
        <f>IFERROR(VLOOKUP('Data Totals'!A73,'Season 1'!AJ$4:CH$104,3,FALSE),IFERROR(VLOOKUP('Data Totals'!A73,'Season 2'!AK$4:CI$104,3,FALSE),IFERROR(VLOOKUP('Data Totals'!A73,'Season 3'!AK$4:CI$104,3,FALSE),IFERROR(VLOOKUP('Data Totals'!A73,'Season 4'!AK$4:CI$104,3,FALSE),IFERROR(VLOOKUP('Data Totals'!A73,'Season 5'!AK$4:CI$104,3,FALSE),IFERROR(VLOOKUP('Data Totals'!A73,'Season 6'!AK$4:CI$104,3,FALSE),IFERROR(VLOOKUP('Data Totals'!A73,'Season 7'!AK$4:CI$104,3,FALSE),IFERROR(VLOOKUP('Data Totals'!A73,'Season 8'!AK$4:CI$104,3,FALSE),IFERROR(VLOOKUP('Data Totals'!A73,'Season 9'!AK$4:CI$104,3,FALSE),IFERROR(VLOOKUP('Data Totals'!A73,'Season 10'!AK$4:CI$104,3,FALSE),IFERROR(VLOOKUP('Data Totals'!A73,'Season 11'!AK$4:CI$104,3,FALSE),IFERROR(VLOOKUP('Data Totals'!A73,'Season 12'!AK$4:CI$104,3,FALSE),IFERROR(VLOOKUP('Data Totals'!A73,'Season 13'!AK$4:CI$104,3,FALSE),IFERROR(VLOOKUP('Data Totals'!A73,'Season 14'!AK$4:CI$104,3,FALSE),IFERROR(VLOOKUP('Data Totals'!A73,'Season 15'!AK$4:CI$104,3,FALSE),"N/A")))))))))))))))</f>
        <v>N/A</v>
      </c>
      <c r="D73" s="517" t="str">
        <f>IFERROR(VLOOKUP('Data Totals'!A73,'Season 15'!AK$4:CI$104,4,FALSE),IFERROR(VLOOKUP('Data Totals'!A73,'Season 14'!AK$4:CI$104,4,FALSE),IFERROR(VLOOKUP('Data Totals'!A73,'Season 13'!AK$4:CI$104,4,FALSE),IFERROR(VLOOKUP('Data Totals'!A73,'Season 12'!AK$4:CI$104,4,FALSE),IFERROR(VLOOKUP('Data Totals'!A73,'Season 11'!AK$4:CI$104,4,FALSE),IFERROR(VLOOKUP('Data Totals'!A73,'Season 10'!AK$4:CI$104,4,FALSE),IFERROR(VLOOKUP('Data Totals'!A73,'Season 9'!AK$4:CI$104,4,FALSE),IFERROR(VLOOKUP('Data Totals'!A73,'Season 8'!AK$4:CI$104,4,FALSE),IFERROR(VLOOKUP('Data Totals'!A73,'Season 7'!AK$4:CI$104,4,FALSE),IFERROR(VLOOKUP('Data Totals'!A73,'Season 6'!AK$4:CI$104,4,FALSE),IFERROR(VLOOKUP('Data Totals'!A73,'Season 5'!AK$4:CI$104,4,FALSE),IFERROR(VLOOKUP('Data Totals'!A73,'Season 4'!AK$4:CI$104,4,FALSE),IFERROR(VLOOKUP('Data Totals'!A73,'Season 3'!AK$4:CI$104,4,FALSE),IFERROR(VLOOKUP('Data Totals'!A73,'Season 2'!AK$4:CI$104,4,FALSE),IFERROR(VLOOKUP('Data Totals'!A73,'Season 1'!AJ$4:CH$104,4,FALSE),"N/A")))))))))))))))</f>
        <v>N/A</v>
      </c>
      <c r="E73" s="517" t="e">
        <f t="shared" si="2"/>
        <v>#VALUE!</v>
      </c>
      <c r="F73" s="398">
        <f>SUM(IFERROR(VLOOKUP(A73,BI$3:BN$152,2,0),"0"),
IFERROR(VLOOKUP(A73,'Season 1'!AJ$4:CM$104,7,0),"0"),IFERROR(VLOOKUP(A73,'Season 2'!AK$4:CN$104,7,0),"0"),
IFERROR(VLOOKUP(A73,'Season 3'!AK$4:CN$104,7,0),"0"),IFERROR(VLOOKUP(A73,'Season 4'!AK$4:CN$104,7,0),"0"),
IFERROR(VLOOKUP(A73,'Season 5'!AK$4:CN$104,7,0),"0"),IFERROR(VLOOKUP(A73,'Season 6'!AK$4:CN$104,7,0),"0"),
IFERROR(VLOOKUP(A73,'Season 7'!AK$4:CN$104,7,0),"0"),IFERROR(VLOOKUP(A73,'Season 8'!AK$4:CN$104,7,0),"0"),
IFERROR(VLOOKUP(A73,'Season 9'!AK$4:CN$104,7,0),"0"),IFERROR(VLOOKUP(A73,'Season 10'!AK$4:CN$104,7,0),"0"),
IFERROR(VLOOKUP(A73,'Season 11'!AK$4:CN$104,7,0),"0"),IFERROR(VLOOKUP(A73,'Season 12'!AK$4:CN$104,7,0),"0"),
IFERROR(VLOOKUP(A73,'Season 13'!AK$4:CN$104,7,0),"0"),IFERROR(VLOOKUP(A73,'Season 14'!AK$4:CN$104,7,0),"0"),IFERROR(VLOOKUP(A73,'Season 15'!AK$4:CN$104,7,0),"0"),)</f>
        <v>0</v>
      </c>
      <c r="G73" s="398">
        <f>SUM(
IFERROR(VLOOKUP(A73,'Season 1'!AJ$4:CM$104,8,0),"0"),IFERROR(VLOOKUP(A73,'Season 2'!AK$4:CN$104,8,0),"0"),
IFERROR(VLOOKUP(A73,'Season 3'!AK$4:CN$104,8,0),"0"),IFERROR(VLOOKUP(A73,'Season 4'!AK$4:CN$104,8,0),"0"),
IFERROR(VLOOKUP(A73,'Season 5'!AK$4:CN$104,8,0),"0"),IFERROR(VLOOKUP(A73,'Season 6'!AK$4:CN$104,8,0),"0"),
IFERROR(VLOOKUP(A73,'Season 7'!AK$4:CN$104,8,0),"0"),IFERROR(VLOOKUP(A73,'Season 8'!AK$4:CN$104,8,0),"0"),
IFERROR(VLOOKUP(A73,'Season 9'!AK$4:CN$104,8,0),"0"),IFERROR(VLOOKUP(A73,'Season 10'!AK$4:CN$104,8,0),"0"),
IFERROR(VLOOKUP(A73,'Season 11'!AK$4:CN$104,8,0),"0"),IFERROR(VLOOKUP(A73,'Season 12'!AK$4:CN$104,8,0),"0"),
IFERROR(VLOOKUP(A73,'Season 13'!AK$4:CN$104,8,0),"0"),IFERROR(VLOOKUP(A73,'Season 14'!AK$4:CN$104,8,0),"0"),IFERROR(VLOOKUP(A73,'Season 15'!AK$4:CN$104,8,0),"0"),)</f>
        <v>0</v>
      </c>
      <c r="H73" s="329">
        <f>SUM(
IFERROR(VLOOKUP(A73,'Season 1'!AJ$4:CM$104,9,0),"0"),IFERROR(VLOOKUP(A73,'Season 2'!AK$4:CN$104,9,0),"0"),
IFERROR(VLOOKUP(A73,'Season 3'!AK$4:CN$104,9,0),"0"),IFERROR(VLOOKUP(A73,'Season 4'!AK$4:CN$104,9,0),"0"),
IFERROR(VLOOKUP(A73,'Season 5'!AK$4:CN$104,9,0),"0"),IFERROR(VLOOKUP(A73,'Season 6'!AK$4:CN$104,9,0),"0"),
IFERROR(VLOOKUP(A73,'Season 7'!AK$4:CN$104,9,0),"0"),IFERROR(VLOOKUP(A73,'Season 8'!AK$4:CN$104,9,0),"0"),
IFERROR(VLOOKUP(A73,'Season 9'!AK$4:CN$104,9,0),"0"),IFERROR(VLOOKUP(A73,'Season 10'!AK$4:CN$104,9,0),"0"),
IFERROR(VLOOKUP(A73,'Season 11'!AK$4:CN$104,9,0),"0"),IFERROR(VLOOKUP(A73,'Season 12'!AK$4:CN$104,9,0),"0"),
IFERROR(VLOOKUP(A73,'Season 13'!AK$4:CN$104,9,0),"0"),IFERROR(VLOOKUP(A73,'Season 14'!AK$4:CN$104,9,0),"0"),IFERROR(VLOOKUP(A73,'Season 15'!AK$4:CN$104,9,0),"0"),)</f>
        <v>0</v>
      </c>
      <c r="I73" s="518">
        <f>SUM(
IFERROR(VLOOKUP(A73,'Season 1'!AJ$4:CM$104,10,0),"0"),IFERROR(VLOOKUP(A73,'Season 2'!AK$4:CN$104,10,0),"0"),
IFERROR(VLOOKUP(A73,'Season 3'!AK$4:CN$104,10,0),"0"),IFERROR(VLOOKUP(A73,'Season 4'!AK$4:CN$104,10,0),"0"),
IFERROR(VLOOKUP(A73,'Season 5'!AK$4:CN$104,10,0),"0"),IFERROR(VLOOKUP(A73,'Season 6'!AK$4:CN$104,10,0),"0"),
IFERROR(VLOOKUP(A73,'Season 7'!AK$4:CN$104,10,0),"0"),IFERROR(VLOOKUP(A73,'Season 8'!AK$4:CN$104,10,0),"0"),
IFERROR(VLOOKUP(A73,'Season 9'!AK$4:CN$104,10,0),"0"),IFERROR(VLOOKUP(A73,'Season 10'!AK$4:CN$104,10,0),"0"),
IFERROR(VLOOKUP(A73,'Season 11'!AK$4:CN$104,10,0),"0"),IFERROR(VLOOKUP(A73,'Season 12'!AK$4:CN$104,10,0),"0"),
IFERROR(VLOOKUP(A73,'Season 13'!AK$4:CN$104,10,0),"0"),IFERROR(VLOOKUP(A73,'Season 14'!AK$4:CN$104,10,0),"0"),IFERROR(VLOOKUP(A73,'Season 15'!AK$4:CN$104,10,0),"0"),)</f>
        <v>0</v>
      </c>
      <c r="J73" s="21">
        <f>SUM(IFERROR(VLOOKUP(A73,BI$3:BN$152,3,0),"0"),
IFERROR(VLOOKUP(A73,'Season 1'!AJ$4:CM$104,11,0),"0"),IFERROR(VLOOKUP(A73,'Season 2'!AK$4:CN$104,11,0),"0"),
IFERROR(VLOOKUP(A73,'Season 3'!AK$4:CN$104,11,0),"0"),IFERROR(VLOOKUP(A73,'Season 4'!AK$4:CN$104,11,0),"0"),
IFERROR(VLOOKUP(A73,'Season 5'!AK$4:CN$104,11,0),"0"),IFERROR(VLOOKUP(A73,'Season 6'!AK$4:CN$104,11,0),"0"),
IFERROR(VLOOKUP(A73,'Season 7'!AK$4:CN$104,11,0),"0"),IFERROR(VLOOKUP(A73,'Season 8'!AK$4:CN$104,11,0),"0"),
IFERROR(VLOOKUP(A73,'Season 9'!AK$4:CN$104,11,0),"0"),IFERROR(VLOOKUP(A73,'Season 10'!AK$4:CN$104,11,0),"0"),
IFERROR(VLOOKUP(A73,'Season 11'!AK$4:CN$104,11,0),"0"),IFERROR(VLOOKUP(A73,'Season 12'!AK$4:CN$104,11,0),"0"),
IFERROR(VLOOKUP(A73,'Season 13'!AK$4:CN$104,11,0),"0"),IFERROR(VLOOKUP(A73,'Season 14'!AK$4:CN$104,11,0),"0"),IFERROR(VLOOKUP(A73,'Season 15'!AK$4:CN$104,11,0),"0"),)</f>
        <v>0</v>
      </c>
      <c r="K73" s="402">
        <f>SUM(IFERROR(VLOOKUP($A73,BI$3:BN$152,4,0),"0"),
IFERROR(VLOOKUP($A73,'Season 1'!AJ$4:CM$104,12,0),"0"),IFERROR(VLOOKUP($A73,'Season 2'!AK$4:CN$104,12,0),"0"),
IFERROR(VLOOKUP($A73,'Season 3'!AK$4:CN$104,12,0),"0"),IFERROR(VLOOKUP($A73,'Season 4'!AK$4:CN$104,12,0),"0"),
IFERROR(VLOOKUP($A73,'Season 5'!AK$4:CN$104,12,0),"0"),IFERROR(VLOOKUP($A73,'Season 6'!AK$4:CN$104,12,0),"0"),
IFERROR(VLOOKUP($A73,'Season 7'!AK$4:CN$104,12,0),"0"),IFERROR(VLOOKUP($A73,'Season 8'!AK$4:CN$104,12,0),"0"),
IFERROR(VLOOKUP($A73,'Season 9'!AK$4:CN$104,12,0),"0"),IFERROR(VLOOKUP($A73,'Season 10'!AK$4:CN$104,12,0),"0"),
IFERROR(VLOOKUP($A73,'Season 11'!AK$4:CN$104,12,0),"0"),IFERROR(VLOOKUP($A73,'Season 12'!AK$4:CN$104,12,0),"0"),
IFERROR(VLOOKUP($A73,'Season 13'!AK$4:CN$104,12,0),"0"),IFERROR(VLOOKUP($A73,'Season 14'!AK$4:CN$104,12,0),"0"),IFERROR(VLOOKUP(A73,'Season 15'!AK$4:CN$104,12,0),"0"),)</f>
        <v>0</v>
      </c>
      <c r="L73" s="403">
        <f>SUM(
IFERROR(VLOOKUP($A73,'Season 1'!AJ$4:CM$104,13,0),"0"),IFERROR(VLOOKUP($A73,'Season 2'!AK$4:CN$104,13,0),"0"),
IFERROR(VLOOKUP($A73,'Season 3'!AK$4:CN$104,13,0),"0"),IFERROR(VLOOKUP($A73,'Season 4'!AK$4:CN$104,13,0),"0"),
IFERROR(VLOOKUP($A73,'Season 5'!AK$4:CN$104,13,0),"0"),IFERROR(VLOOKUP($A73,'Season 6'!AK$4:CN$104,13,0),"0"),
IFERROR(VLOOKUP($A73,'Season 7'!AK$4:CN$104,13,0),"0"),IFERROR(VLOOKUP($A73,'Season 8'!AK$4:CN$104,13,0),"0"),
IFERROR(VLOOKUP($A73,'Season 9'!AK$4:CN$104,13,0),"0"),IFERROR(VLOOKUP($A73,'Season 10'!AK$4:CN$104,13,0),"0"),
IFERROR(VLOOKUP($A73,'Season 11'!AK$4:CN$104,13,0),"0"),IFERROR(VLOOKUP($A73,'Season 12'!AK$4:CN$104,13,0),"0"),
IFERROR(VLOOKUP($A73,'Season 13'!AK$4:CN$104,13,0),"0"),IFERROR(VLOOKUP($A73,'Season 14'!AK$4:CN$104,13,0),"0"),IFERROR(VLOOKUP(A73,'Season 15'!AK$4:CN$104,13,0),"0"),)</f>
        <v>0</v>
      </c>
      <c r="M73" s="398">
        <f>SUM(
IFERROR(VLOOKUP($A73,'Season 1'!AJ$4:CM$104,14,0),"0"),IFERROR(VLOOKUP($A73,'Season 2'!AK$4:CN$104,14,0),"0"),
IFERROR(VLOOKUP($A73,'Season 3'!AK$4:CN$104,14,0),"0"),IFERROR(VLOOKUP($A73,'Season 4'!AK$4:CN$104,14,0),"0"),
IFERROR(VLOOKUP($A73,'Season 5'!AK$4:CN$104,14,0),"0"),IFERROR(VLOOKUP($A73,'Season 6'!AK$4:CN$104,14,0),"0"),
IFERROR(VLOOKUP($A73,'Season 7'!AK$4:CN$104,14,0),"0"),IFERROR(VLOOKUP($A73,'Season 8'!AK$4:CN$104,14,0),"0"),
IFERROR(VLOOKUP($A73,'Season 9'!AK$4:CN$104,14,0),"0"),IFERROR(VLOOKUP($A73,'Season 10'!AK$4:CN$104,14,0),"0"),
IFERROR(VLOOKUP($A73,'Season 11'!AK$4:CN$104,14,0),"0"),IFERROR(VLOOKUP($A73,'Season 12'!AK$4:CN$104,14,0),"0"),
IFERROR(VLOOKUP($A73,'Season 13'!AK$4:CN$104,14,0),"0"),IFERROR(VLOOKUP($A73,'Season 14'!AK$4:CN$104,14,0),"0"),IFERROR(VLOOKUP(A73,'Season 15'!AK$4:CN$104,14,0),"0"),)</f>
        <v>0</v>
      </c>
      <c r="N73" s="518">
        <f>SUM(
IFERROR(VLOOKUP($A73,'Season 1'!AJ$4:CM$104,15,0),"0"),IFERROR(VLOOKUP($A73,'Season 2'!AK$4:CN$104,15,0),"0"),
IFERROR(VLOOKUP($A73,'Season 3'!AK$4:CN$104,15,0),"0"),IFERROR(VLOOKUP($A73,'Season 4'!AK$4:CN$104,15,0),"0"),
IFERROR(VLOOKUP($A73,'Season 5'!AK$4:CN$104,15,0),"0"),IFERROR(VLOOKUP($A73,'Season 6'!AK$4:CN$104,15,0),"0"),
IFERROR(VLOOKUP($A73,'Season 7'!AK$4:CN$104,15,0),"0"),IFERROR(VLOOKUP($A73,'Season 8'!AK$4:CN$104,15,0),"0"),
IFERROR(VLOOKUP($A73,'Season 9'!AK$4:CN$104,15,0),"0"),IFERROR(VLOOKUP($A73,'Season 10'!AK$4:CN$104,15,0),"0"),
IFERROR(VLOOKUP($A73,'Season 11'!AK$4:CN$104,15,0),"0"),IFERROR(VLOOKUP($A73,'Season 12'!AK$4:CN$104,15,0),"0"),
IFERROR(VLOOKUP($A73,'Season 13'!AK$4:CN$104,15,0),"0"),IFERROR(VLOOKUP($A73,'Season 14'!AK$4:CN$104,15,0),"0"),IFERROR(VLOOKUP(A73,'Season 15'!AK$4:CN$104,15,0),"0"),)</f>
        <v>0</v>
      </c>
      <c r="O73" s="21">
        <f>SUM(
IFERROR(VLOOKUP($A73,'Season 1'!AJ$4:CM$104,16,0),"0"),IFERROR(VLOOKUP($A73,'Season 2'!AK$4:CN$104,16,0),"0"),
IFERROR(VLOOKUP($A73,'Season 3'!AK$4:CN$104,16,0),"0"),IFERROR(VLOOKUP($A73,'Season 4'!AK$4:CN$104,16,0),"0"),
IFERROR(VLOOKUP($A73,'Season 5'!AK$4:CN$104,16,0),"0"),IFERROR(VLOOKUP($A73,'Season 6'!AK$4:CN$104,16,0),"0"),
IFERROR(VLOOKUP($A73,'Season 7'!AK$4:CN$104,16,0),"0"),IFERROR(VLOOKUP($A73,'Season 8'!AK$4:CN$104,16,0),"0"),
IFERROR(VLOOKUP($A73,'Season 9'!AK$4:CN$104,16,0),"0"),IFERROR(VLOOKUP($A73,'Season 10'!AK$4:CN$104,16,0),"0"),
IFERROR(VLOOKUP($A73,'Season 11'!AK$4:CN$104,16,0),"0"),IFERROR(VLOOKUP($A73,'Season 12'!AK$4:CN$104,16,0),"0"),
IFERROR(VLOOKUP($A73,'Season 13'!AK$4:CN$104,16,0),"0"),IFERROR(VLOOKUP($A73,'Season 14'!AK$4:CN$104,16,0),"0"),IFERROR(VLOOKUP(A73,'Season 15'!AK$4:CN$104,16,0),"0"),)</f>
        <v>0</v>
      </c>
      <c r="P73" s="402">
        <f>SUM(
IFERROR(VLOOKUP($A73,'Season 1'!AJ$4:CM$104,17,0),"0"),IFERROR(VLOOKUP($A73,'Season 2'!AK$4:CN$104,17,0),"0"),
IFERROR(VLOOKUP($A73,'Season 3'!AK$4:CN$104,17,0),"0"),IFERROR(VLOOKUP($A73,'Season 4'!AK$4:CN$104,17,0),"0"),
IFERROR(VLOOKUP($A73,'Season 5'!AK$4:CN$104,17,0),"0"),IFERROR(VLOOKUP($A73,'Season 6'!AK$4:CN$104,17,0),"0"),
IFERROR(VLOOKUP($A73,'Season 7'!AK$4:CN$104,17,0),"0"),IFERROR(VLOOKUP($A73,'Season 8'!AK$4:CN$104,17,0),"0"),
IFERROR(VLOOKUP($A73,'Season 9'!AK$4:CN$104,17,0),"0"),IFERROR(VLOOKUP($A73,'Season 10'!AK$4:CN$104,17,0),"0"),
IFERROR(VLOOKUP($A73,'Season 11'!AK$4:CN$104,17,0),"0"),IFERROR(VLOOKUP($A73,'Season 12'!AK$4:CN$104,17,0),"0"),
IFERROR(VLOOKUP($A73,'Season 13'!AK$4:CN$104,17,0),"0"),IFERROR(VLOOKUP($A73,'Season 14'!AK$4:CN$104,17,0),"0"),IFERROR(VLOOKUP(A73,'Season 15'!AK$4:CN$104,17,0),"0"),)</f>
        <v>0</v>
      </c>
      <c r="Q73" s="403">
        <f>SUM(
IFERROR(VLOOKUP($A73,'Season 1'!AJ$4:CM$104,18,0),"0"),IFERROR(VLOOKUP($A73,'Season 2'!AK$4:CN$104,18,0),"0"),
IFERROR(VLOOKUP($A73,'Season 3'!AK$4:CN$104,18,0),"0"),IFERROR(VLOOKUP($A73,'Season 4'!AK$4:CN$104,18,0),"0"),
IFERROR(VLOOKUP($A73,'Season 5'!AK$4:CN$104,18,0),"0"),IFERROR(VLOOKUP($A73,'Season 6'!AK$4:CN$104,18,0),"0"),
IFERROR(VLOOKUP($A73,'Season 7'!AK$4:CN$104,18,0),"0"),IFERROR(VLOOKUP($A73,'Season 8'!AK$4:CN$104,18,0),"0"),
IFERROR(VLOOKUP($A73,'Season 9'!AK$4:CN$104,18,0),"0"),IFERROR(VLOOKUP($A73,'Season 10'!AK$4:CN$104,18,0),"0"),
IFERROR(VLOOKUP($A73,'Season 11'!AK$4:CN$104,18,0),"0"),IFERROR(VLOOKUP($A73,'Season 12'!AK$4:CN$104,18,0),"0"),
IFERROR(VLOOKUP($A73,'Season 13'!AK$4:CN$104,18,0),"0"),IFERROR(VLOOKUP($A73,'Season 14'!AK$4:CN$104,18,0),"0"),IFERROR(VLOOKUP(A73,'Season 15'!AK$4:CN$104,18,0),"0"),)</f>
        <v>0</v>
      </c>
      <c r="R73" s="398">
        <f>SUM(
IFERROR(VLOOKUP($A73,'Season 1'!AJ$4:CM$104,19,0),"0"),IFERROR(VLOOKUP($A73,'Season 2'!AK$4:CN$104,19,0),"0"),
IFERROR(VLOOKUP($A73,'Season 3'!AK$4:CN$104,19,0),"0"),IFERROR(VLOOKUP($A73,'Season 4'!AK$4:CN$104,19,0),"0"),
IFERROR(VLOOKUP($A73,'Season 5'!AK$4:CN$104,19,0),"0"),IFERROR(VLOOKUP($A73,'Season 6'!AK$4:CN$104,19,0),"0"),
IFERROR(VLOOKUP($A73,'Season 7'!AK$4:CN$104,19,0),"0"),IFERROR(VLOOKUP($A73,'Season 8'!AK$4:CN$104,19,0),"0"),
IFERROR(VLOOKUP($A73,'Season 9'!AK$4:CN$104,19,0),"0"),IFERROR(VLOOKUP($A73,'Season 10'!AK$4:CN$104,19,0),"0"),
IFERROR(VLOOKUP($A73,'Season 11'!AK$4:CN$104,19,0),"0"),IFERROR(VLOOKUP($A73,'Season 12'!AK$4:CN$104,19,0),"0"),
IFERROR(VLOOKUP($A73,'Season 13'!AK$4:CN$104,19,0),"0"),IFERROR(VLOOKUP($A73,'Season 14'!AK$4:CN$104,19,0),"0"),IFERROR(VLOOKUP(A73,'Season 15'!AK$4:CN$104,19,0),"0"),)</f>
        <v>0</v>
      </c>
      <c r="S73" s="518">
        <f>SUM(
IFERROR(VLOOKUP($A73,'Season 1'!AJ$4:CM$104,20,0),"0"),IFERROR(VLOOKUP($A73,'Season 2'!AK$4:CN$104,20,0),"0"),
IFERROR(VLOOKUP($A73,'Season 3'!AK$4:CN$104,20,0),"0"),IFERROR(VLOOKUP($A73,'Season 4'!AK$4:CN$104,20,0),"0"),
IFERROR(VLOOKUP($A73,'Season 5'!AK$4:CN$104,20,0),"0"),IFERROR(VLOOKUP($A73,'Season 6'!AK$4:CN$104,20,0),"0"),
IFERROR(VLOOKUP($A73,'Season 7'!AK$4:CN$104,20,0),"0"),IFERROR(VLOOKUP($A73,'Season 8'!AK$4:CN$104,20,0),"0"),
IFERROR(VLOOKUP($A73,'Season 9'!AK$4:CN$104,20,0),"0"),IFERROR(VLOOKUP($A73,'Season 10'!AK$4:CN$104,20,0),"0"),
IFERROR(VLOOKUP($A73,'Season 11'!AK$4:CN$104,20,0),"0"),IFERROR(VLOOKUP($A73,'Season 12'!AK$4:CN$104,20,0),"0"),
IFERROR(VLOOKUP($A73,'Season 13'!AK$4:CN$104,20,0),"0"),IFERROR(VLOOKUP($A73,'Season 14'!AK$4:CN$104,20,0),"0"),IFERROR(VLOOKUP(A73,'Season 15'!AK$4:CN$104,20,0),"0"),)</f>
        <v>0</v>
      </c>
      <c r="T73" s="21">
        <f>SUM(
IFERROR(VLOOKUP($A73,'Season 1'!AJ$4:CM$104,21,0),"0"),IFERROR(VLOOKUP($A73,'Season 2'!AK$4:CN$104,21,0),"0"),
IFERROR(VLOOKUP($A73,'Season 3'!AK$4:CN$104,21,0),"0"),IFERROR(VLOOKUP($A73,'Season 4'!AK$4:CN$104,21,0),"0"),
IFERROR(VLOOKUP($A73,'Season 5'!AK$4:CN$104,21,0),"0"),IFERROR(VLOOKUP($A73,'Season 6'!AK$4:CN$104,21,0),"0"),
IFERROR(VLOOKUP($A73,'Season 7'!AK$4:CN$104,21,0),"0"),IFERROR(VLOOKUP($A73,'Season 8'!AK$4:CN$104,21,0),"0"),
IFERROR(VLOOKUP($A73,'Season 9'!AK$4:CN$104,21,0),"0"),IFERROR(VLOOKUP($A73,'Season 10'!AK$4:CN$104,21,0),"0"),
IFERROR(VLOOKUP($A73,'Season 11'!AK$4:CN$104,21,0),"0"),IFERROR(VLOOKUP($A73,'Season 12'!AK$4:CN$104,21,0),"0"),
IFERROR(VLOOKUP($A73,'Season 13'!AK$4:CN$104,21,0),"0"),IFERROR(VLOOKUP($A73,'Season 14'!AK$4:CN$104,21,0),"0"),IFERROR(VLOOKUP(A73,'Season 15'!AK$4:CN$104,21,0),"0"),)</f>
        <v>0</v>
      </c>
      <c r="U73" s="402">
        <f>SUM(
IFERROR(VLOOKUP($A73,'Season 1'!AJ$4:CM$104,22,0),"0"),IFERROR(VLOOKUP($A73,'Season 2'!AK$4:CN$104,22,0),"0"),
IFERROR(VLOOKUP($A73,'Season 3'!AK$4:CN$104,22,0),"0"),IFERROR(VLOOKUP($A73,'Season 4'!AK$4:CN$104,22,0),"0"),
IFERROR(VLOOKUP($A73,'Season 5'!AK$4:CN$104,22,0),"0"),IFERROR(VLOOKUP($A73,'Season 6'!AK$4:CN$104,22,0),"0"),
IFERROR(VLOOKUP($A73,'Season 7'!AK$4:CN$104,22,0),"0"),IFERROR(VLOOKUP($A73,'Season 8'!AK$4:CN$104,22,0),"0"),
IFERROR(VLOOKUP($A73,'Season 9'!AK$4:CN$104,22,0),"0"),IFERROR(VLOOKUP($A73,'Season 10'!AK$4:CN$104,22,0),"0"),
IFERROR(VLOOKUP($A73,'Season 11'!AK$4:CN$104,22,0),"0"),IFERROR(VLOOKUP($A73,'Season 12'!AK$4:CN$104,22,0),"0"),
IFERROR(VLOOKUP($A73,'Season 13'!AK$4:CN$104,22,0),"0"),IFERROR(VLOOKUP($A73,'Season 14'!AK$4:CN$104,22,0),"0"),IFERROR(VLOOKUP(A73,'Season 15'!AK$4:CN$104,22,0),"0"),)</f>
        <v>0</v>
      </c>
      <c r="V73" s="403">
        <f>SUM(
IFERROR(VLOOKUP($A73,'Season 1'!AJ$4:CM$104,23,0),"0"),IFERROR(VLOOKUP($A73,'Season 2'!AK$4:CN$104,23,0),"0"),
IFERROR(VLOOKUP($A73,'Season 3'!AK$4:CN$104,23,0),"0"),IFERROR(VLOOKUP($A73,'Season 4'!AK$4:CN$104,23,0),"0"),
IFERROR(VLOOKUP($A73,'Season 5'!AK$4:CN$104,23,0),"0"),IFERROR(VLOOKUP($A73,'Season 6'!AK$4:CN$104,23,0),"0"),
IFERROR(VLOOKUP($A73,'Season 7'!AK$4:CN$104,23,0),"0"),IFERROR(VLOOKUP($A73,'Season 8'!AK$4:CN$104,23,0),"0"),
IFERROR(VLOOKUP($A73,'Season 9'!AK$4:CN$104,23,0),"0"),IFERROR(VLOOKUP($A73,'Season 10'!AK$4:CN$104,23,0),"0"),
IFERROR(VLOOKUP($A73,'Season 11'!AK$4:CN$104,23,0),"0"),IFERROR(VLOOKUP($A73,'Season 12'!AK$4:CN$104,23,0),"0"),
IFERROR(VLOOKUP($A73,'Season 13'!AK$4:CN$104,23,0),"0"),IFERROR(VLOOKUP($A73,'Season 14'!AK$4:CN$104,23,0),"0"),IFERROR(VLOOKUP($A73,'Season 15'!AK$4:CN$104,23,0),"0"),)</f>
        <v>0</v>
      </c>
      <c r="W73" s="398">
        <f>SUM(
IFERROR(VLOOKUP($A73,'Season 1'!AJ$4:CM$104,24,0),"0"),IFERROR(VLOOKUP($A73,'Season 2'!AK$4:CN$104,24,0),"0"),
IFERROR(VLOOKUP($A73,'Season 3'!AK$4:CN$104,24,0),"0"),IFERROR(VLOOKUP($A73,'Season 4'!AK$4:CN$104,24,0),"0"),
IFERROR(VLOOKUP($A73,'Season 5'!AK$4:CN$104,24,0),"0"),IFERROR(VLOOKUP($A73,'Season 6'!AK$4:CN$104,24,0),"0"),
IFERROR(VLOOKUP($A73,'Season 7'!AK$4:CN$104,24,0),"0"),IFERROR(VLOOKUP($A73,'Season 8'!AK$4:CN$104,24,0),"0"),
IFERROR(VLOOKUP($A73,'Season 9'!AK$4:CN$104,24,0),"0"),IFERROR(VLOOKUP($A73,'Season 10'!AK$4:CN$104,24,0),"0"),
IFERROR(VLOOKUP($A73,'Season 11'!AK$4:CN$104,24,0),"0"),IFERROR(VLOOKUP($A73,'Season 12'!AK$4:CN$104,24,0),"0"),
IFERROR(VLOOKUP($A73,'Season 13'!AK$4:CN$104,24,0),"0"),IFERROR(VLOOKUP($A73,'Season 14'!AK$4:CN$104,24,0),"0"),IFERROR(VLOOKUP($A73,'Season 15'!AK$4:CN$104,24,0),"0"),)</f>
        <v>0</v>
      </c>
      <c r="X73" s="518">
        <f>SUM(
IFERROR(VLOOKUP($A73,'Season 1'!AJ$4:CM$104,25,0),"0"),IFERROR(VLOOKUP($A73,'Season 2'!AK$4:CN$104,25,0),"0"),
IFERROR(VLOOKUP($A73,'Season 3'!AK$4:CN$104,25,0),"0"),IFERROR(VLOOKUP($A73,'Season 4'!AK$4:CN$104,25,0),"0"),
IFERROR(VLOOKUP($A73,'Season 5'!AK$4:CN$104,25,0),"0"),IFERROR(VLOOKUP($A73,'Season 6'!AK$4:CN$104,25,0),"0"),
IFERROR(VLOOKUP($A73,'Season 7'!AK$4:CN$104,25,0),"0"),IFERROR(VLOOKUP($A73,'Season 8'!AK$4:CN$104,25,0),"0"),
IFERROR(VLOOKUP($A73,'Season 9'!AK$4:CN$104,25,0),"0"),IFERROR(VLOOKUP($A73,'Season 10'!AK$4:CN$104,25,0),"0"),
IFERROR(VLOOKUP($A73,'Season 11'!AK$4:CN$104,25,0),"0"),IFERROR(VLOOKUP($A73,'Season 12'!AK$4:CN$104,25,0),"0"),
IFERROR(VLOOKUP($A73,'Season 13'!AK$4:CN$104,25,0),"0"),IFERROR(VLOOKUP($A73,'Season 14'!AK$4:CN$104,25,0),"0"),IFERROR(VLOOKUP($A73,'Season 15'!AK$4:CN$104,25,0),"0"),)</f>
        <v>0</v>
      </c>
      <c r="Y73" s="21">
        <f>SUM(
IFERROR(VLOOKUP($A73,'Season 1'!AJ$4:CM$104,26,0),"0"),IFERROR(VLOOKUP($A73,'Season 2'!AK$4:CN$104,26,0),"0"),
IFERROR(VLOOKUP($A73,'Season 3'!AK$4:CN$104,26,0),"0"),IFERROR(VLOOKUP($A73,'Season 4'!AK$4:CN$104,26,0),"0"),
IFERROR(VLOOKUP($A73,'Season 5'!AK$4:CN$104,26,0),"0"),IFERROR(VLOOKUP($A73,'Season 6'!AK$4:CN$104,26,0),"0"),
IFERROR(VLOOKUP($A73,'Season 7'!AK$4:CN$104,26,0),"0"),IFERROR(VLOOKUP($A73,'Season 8'!AK$4:CN$104,26,0),"0"),
IFERROR(VLOOKUP($A73,'Season 9'!AK$4:CN$104,26,0),"0"),IFERROR(VLOOKUP($A73,'Season 10'!AK$4:CN$104,26,0),"0"),
IFERROR(VLOOKUP($A73,'Season 11'!AK$4:CN$104,26,0),"0"),IFERROR(VLOOKUP($A73,'Season 12'!AK$4:CN$104,26,0),"0"),
IFERROR(VLOOKUP($A73,'Season 13'!AK$4:CN$104,26,0),"0"),IFERROR(VLOOKUP($A73,'Season 14'!AK$4:CN$104,26,0),"0"),IFERROR(VLOOKUP($A73,'Season 15'!AK$4:CN$104,26,0),"0"),)</f>
        <v>0</v>
      </c>
      <c r="Z73" s="402">
        <f>SUM(
IFERROR(VLOOKUP($A73,'Season 1'!AJ$4:CM$104,27,0),"0"),IFERROR(VLOOKUP($A73,'Season 2'!AK$4:CN$104,27,0),"0"),
IFERROR(VLOOKUP($A73,'Season 3'!AK$4:CN$104,27,0),"0"),IFERROR(VLOOKUP($A73,'Season 4'!AK$4:CN$104,27,0),"0"),
IFERROR(VLOOKUP($A73,'Season 5'!AK$4:CN$104,27,0),"0"),IFERROR(VLOOKUP($A73,'Season 6'!AK$4:CN$104,27,0),"0"),
IFERROR(VLOOKUP($A73,'Season 7'!AK$4:CN$104,27,0),"0"),IFERROR(VLOOKUP($A73,'Season 8'!AK$4:CN$104,27,0),"0"),
IFERROR(VLOOKUP($A73,'Season 9'!AK$4:CN$104,27,0),"0"),IFERROR(VLOOKUP($A73,'Season 10'!AK$4:CN$104,27,0),"0"),
IFERROR(VLOOKUP($A73,'Season 11'!AK$4:CN$104,27,0),"0"),IFERROR(VLOOKUP($A73,'Season 12'!AK$4:CN$104,27,0),"0"),
IFERROR(VLOOKUP($A73,'Season 13'!AK$4:CN$104,27,0),"0"),IFERROR(VLOOKUP($A73,'Season 14'!AK$4:CN$104,27,0),"0"),IFERROR(VLOOKUP($A73,'Season 15'!AK$4:CN$104,27,0),"0"),)</f>
        <v>0</v>
      </c>
      <c r="AA73" s="403">
        <f>SUM(
IFERROR(VLOOKUP($A73,'Season 1'!AJ$4:CM$104,28,0),"0"),IFERROR(VLOOKUP($A73,'Season 2'!AK$4:CN$104,28,0),"0"),
IFERROR(VLOOKUP($A73,'Season 3'!AK$4:CN$104,28,0),"0"),IFERROR(VLOOKUP($A73,'Season 4'!AK$4:CN$104,28,0),"0"),
IFERROR(VLOOKUP($A73,'Season 5'!AK$4:CN$104,28,0),"0"),IFERROR(VLOOKUP($A73,'Season 6'!AK$4:CN$104,28,0),"0"),
IFERROR(VLOOKUP($A73,'Season 7'!AK$4:CN$104,28,0),"0"),IFERROR(VLOOKUP($A73,'Season 8'!AK$4:CN$104,28,0),"0"),
IFERROR(VLOOKUP($A73,'Season 9'!AK$4:CN$104,28,0),"0"),IFERROR(VLOOKUP($A73,'Season 10'!AK$4:CN$104,28,0),"0"),
IFERROR(VLOOKUP($A73,'Season 11'!AK$4:CN$104,28,0),"0"),IFERROR(VLOOKUP($A73,'Season 12'!AK$4:CN$104,28,0),"0"),
IFERROR(VLOOKUP($A73,'Season 13'!AK$4:CN$104,28,0),"0"),IFERROR(VLOOKUP($A73,'Season 14'!AK$4:CN$104,28,0),"0"),IFERROR(VLOOKUP($A73,'Season 15'!AK$4:CN$104,28,0),"0"),)</f>
        <v>0</v>
      </c>
      <c r="AB73" s="398">
        <f>SUM(
IFERROR(VLOOKUP($A73,'Season 1'!AJ$4:CM$104,29,0),"0"),IFERROR(VLOOKUP($A73,'Season 2'!AK$4:CN$104,29,0),"0"),
IFERROR(VLOOKUP($A73,'Season 3'!AK$4:CN$104,29,0),"0"),IFERROR(VLOOKUP($A73,'Season 4'!AK$4:CN$104,29,0),"0"),
IFERROR(VLOOKUP($A73,'Season 5'!AK$4:CN$104,29,0),"0"),IFERROR(VLOOKUP($A73,'Season 6'!AK$4:CN$104,29,0),"0"),
IFERROR(VLOOKUP($A73,'Season 7'!AK$4:CN$104,29,0),"0"),IFERROR(VLOOKUP($A73,'Season 8'!AK$4:CN$104,29,0),"0"),
IFERROR(VLOOKUP($A73,'Season 9'!AK$4:CN$104,29,0),"0"),IFERROR(VLOOKUP($A73,'Season 10'!AK$4:CN$104,29,0),"0"),
IFERROR(VLOOKUP($A73,'Season 11'!AK$4:CN$104,29,0),"0"),IFERROR(VLOOKUP($A73,'Season 12'!AK$4:CN$104,29,0),"0"),
IFERROR(VLOOKUP($A73,'Season 13'!AK$4:CN$104,29,0),"0"),IFERROR(VLOOKUP($A73,'Season 14'!AK$4:CN$104,29,0),"0"),IFERROR(VLOOKUP($A73,'Season 15'!AK$4:CN$104,29,0),"0"),)</f>
        <v>0</v>
      </c>
      <c r="AC73" s="518">
        <f>SUM(
IFERROR(VLOOKUP($A73,'Season 1'!AJ$4:CM$104,30,0),"0"),IFERROR(VLOOKUP($A73,'Season 2'!AK$4:CN$104,30,0),"0"),
IFERROR(VLOOKUP($A73,'Season 3'!AK$4:CN$104,30,0),"0"),IFERROR(VLOOKUP($A73,'Season 4'!AK$4:CN$104,30,0),"0"),
IFERROR(VLOOKUP($A73,'Season 5'!AK$4:CN$104,30,0),"0"),IFERROR(VLOOKUP($A73,'Season 6'!AK$4:CN$104,30,0),"0"),
IFERROR(VLOOKUP($A73,'Season 7'!AK$4:CN$104,30,0),"0"),IFERROR(VLOOKUP($A73,'Season 8'!AK$4:CN$104,30,0),"0"),
IFERROR(VLOOKUP($A73,'Season 9'!AK$4:CN$104,30,0),"0"),IFERROR(VLOOKUP($A73,'Season 10'!AK$4:CN$104,30,0),"0"),
IFERROR(VLOOKUP($A73,'Season 11'!AK$4:CN$104,30,0),"0"),IFERROR(VLOOKUP($A73,'Season 12'!AK$4:CN$104,30,0),"0"),
IFERROR(VLOOKUP($A73,'Season 13'!AK$4:CN$104,30,0),"0"),IFERROR(VLOOKUP($A73,'Season 14'!AK$4:CN$104,30,0),"0"),IFERROR(VLOOKUP($A73,'Season 15'!AK$4:CN$104,30,0),"0"),)</f>
        <v>0</v>
      </c>
      <c r="AD73" s="21">
        <f>SUM(
IFERROR(VLOOKUP($A73,'Season 1'!AJ$4:CM$104,31,0),"0"),IFERROR(VLOOKUP($A73,'Season 2'!AK$4:CN$104,31,0),"0"),
IFERROR(VLOOKUP($A73,'Season 3'!AK$4:CN$104,31,0),"0"),IFERROR(VLOOKUP($A73,'Season 4'!AK$4:CN$104,31,0),"0"),
IFERROR(VLOOKUP($A73,'Season 5'!AK$4:CN$104,31,0),"0"),IFERROR(VLOOKUP($A73,'Season 6'!AK$4:CN$104,31,0),"0"),
IFERROR(VLOOKUP($A73,'Season 7'!AK$4:CN$104,31,0),"0"),IFERROR(VLOOKUP($A73,'Season 8'!AK$4:CN$104,31,0),"0"),
IFERROR(VLOOKUP($A73,'Season 9'!AK$4:CN$104,31,0),"0"),IFERROR(VLOOKUP($A73,'Season 10'!AK$4:CN$104,31,0),"0"),
IFERROR(VLOOKUP($A73,'Season 11'!AK$4:CN$104,31,0),"0"),IFERROR(VLOOKUP($A73,'Season 12'!AK$4:CN$104,31,0),"0"),
IFERROR(VLOOKUP($A73,'Season 13'!AK$4:CN$104,31,0),"0"),IFERROR(VLOOKUP($A73,'Season 14'!AK$4:CN$104,31,0),"0"),IFERROR(VLOOKUP($A73,'Season 15'!AK$4:CN$104,31,0),"0"),)</f>
        <v>0</v>
      </c>
      <c r="AE73" s="402">
        <f>SUM(
IFERROR(VLOOKUP($A73,'Season 1'!AJ$4:CM$104,32,0),"0"),IFERROR(VLOOKUP($A73,'Season 2'!AK$4:CN$104,32,0),"0"),
IFERROR(VLOOKUP($A73,'Season 3'!AK$4:CN$104,32,0),"0"),IFERROR(VLOOKUP($A73,'Season 4'!AK$4:CN$104,32,0),"0"),
IFERROR(VLOOKUP($A73,'Season 5'!AK$4:CN$104,32,0),"0"),IFERROR(VLOOKUP($A73,'Season 6'!AK$4:CN$104,32,0),"0"),
IFERROR(VLOOKUP($A73,'Season 7'!AK$4:CN$104,32,0),"0"),IFERROR(VLOOKUP($A73,'Season 8'!AK$4:CN$104,32,0),"0"),
IFERROR(VLOOKUP($A73,'Season 9'!AK$4:CN$104,32,0),"0"),IFERROR(VLOOKUP($A73,'Season 10'!AK$4:CN$104,32,0),"0"),
IFERROR(VLOOKUP($A73,'Season 11'!AK$4:CN$104,32,0),"0"),IFERROR(VLOOKUP($A73,'Season 12'!AK$4:CN$104,32,0),"0"),
IFERROR(VLOOKUP($A73,'Season 13'!AK$4:CN$104,32,0),"0"),IFERROR(VLOOKUP($A73,'Season 14'!AK$4:CN$104,32,0),"0"),IFERROR(VLOOKUP($A73,'Season 15'!AK$4:CN$104,32,0),"0"),)</f>
        <v>0</v>
      </c>
      <c r="AF73" s="403">
        <f>SUM(IFERROR(VLOOKUP($A73,'Season 2'!AK$4:CN$104,33,0),"0"),
IFERROR(VLOOKUP($A73,'Season 3'!AK$4:CN$104,33,0),"0"),IFERROR(VLOOKUP($A73,'Season 4'!AK$4:CN$104,33,0),"0"),
IFERROR(VLOOKUP($A73,'Season 5'!AK$4:CN$104,33,0),"0"),IFERROR(VLOOKUP($A73,'Season 6'!AK$4:CN$104,33,0),"0"),
IFERROR(VLOOKUP($A73,'Season 7'!AK$4:CN$104,33,0),"0"),IFERROR(VLOOKUP($A73,'Season 8'!AK$4:CN$104,33,0),"0"),
IFERROR(VLOOKUP($A73,'Season 9'!AK$4:CN$104,33,0),"0"),IFERROR(VLOOKUP($A73,'Season 10'!AK$4:CN$104,33,0),"0"),
IFERROR(VLOOKUP($A73,'Season 11'!AK$4:CN$104,33,0),"0"),IFERROR(VLOOKUP($A73,'Season 12'!AK$4:CN$104,33,0),"0"),
IFERROR(VLOOKUP($A73,'Season 13'!AK$4:CN$104,33,0),"0"),IFERROR(VLOOKUP($A73,'Season 14'!AK$4:CN$104,33,0),"0"),IFERROR(VLOOKUP($A73,'Season 15'!AK$4:CN$104,33,0),"0"),)</f>
        <v>0</v>
      </c>
      <c r="AG73" s="398">
        <f>SUM(IFERROR(VLOOKUP($A73,'Season 2'!AK$4:CN$104,34,0),"0"),
IFERROR(VLOOKUP($A73,'Season 3'!AK$4:CN$104,34,0),"0"),IFERROR(VLOOKUP($A73,'Season 4'!AK$4:CN$104,34,0),"0"),
IFERROR(VLOOKUP($A73,'Season 5'!AK$4:CN$104,34,0),"0"),IFERROR(VLOOKUP($A73,'Season 6'!AK$4:CN$104,34,0),"0"),
IFERROR(VLOOKUP($A73,'Season 7'!AK$4:CN$104,34,0),"0"),IFERROR(VLOOKUP($A73,'Season 8'!AK$4:CN$104,34,0),"0"),
IFERROR(VLOOKUP($A73,'Season 9'!AK$4:CN$104,34,0),"0"),IFERROR(VLOOKUP($A73,'Season 10'!AK$4:CN$104,34,0),"0"),
IFERROR(VLOOKUP($A73,'Season 11'!AK$4:CN$104,34,0),"0"),IFERROR(VLOOKUP($A73,'Season 12'!AK$4:CN$104,34,0),"0"),
IFERROR(VLOOKUP($A73,'Season 13'!AK$4:CN$104,34,0),"0"),IFERROR(VLOOKUP($A73,'Season 14'!AK$4:CN$104,34,0),"0"),IFERROR(VLOOKUP($A73,'Season 15'!AK$4:CN$104,34,0),"0"),)</f>
        <v>0</v>
      </c>
      <c r="AH73" s="518">
        <f>SUM(IFERROR(VLOOKUP($A73,'Season 2'!AK$4:CN$104,35,0),"0"),
IFERROR(VLOOKUP($A73,'Season 3'!AK$4:CN$104,35,0),"0"),IFERROR(VLOOKUP($A73,'Season 4'!AK$4:CN$104,35,0),"0"),
IFERROR(VLOOKUP($A73,'Season 5'!AK$4:CN$104,35,0),"0"),IFERROR(VLOOKUP($A73,'Season 6'!AK$4:CN$104,35,0),"0"),
IFERROR(VLOOKUP($A73,'Season 7'!AK$4:CN$104,35,0),"0"),IFERROR(VLOOKUP($A73,'Season 8'!AK$4:CN$104,35,0),"0"),
IFERROR(VLOOKUP($A73,'Season 9'!AK$4:CN$104,35,0),"0"),IFERROR(VLOOKUP($A73,'Season 10'!AK$4:CN$104,35,0),"0"),
IFERROR(VLOOKUP($A73,'Season 11'!AK$4:CN$104,35,0),"0"),IFERROR(VLOOKUP($A73,'Season 12'!AK$4:CN$104,35,0),"0"),
IFERROR(VLOOKUP($A73,'Season 13'!AK$4:CN$104,35,0),"0"),IFERROR(VLOOKUP($A73,'Season 14'!AK$4:CN$104,35,0),"0"),IFERROR(VLOOKUP($A73,'Season 15'!AK$4:CN$104,35,0),"0"),)</f>
        <v>0</v>
      </c>
      <c r="AI73" s="21">
        <f>SUM(IFERROR(VLOOKUP($A73,'Season 2'!AK$4:CN$104,36,0),"0"),
IFERROR(VLOOKUP($A73,'Season 3'!AK$4:CN$104,36,0),"0"),IFERROR(VLOOKUP($A73,'Season 4'!AK$4:CN$104,36,0),"0"),
IFERROR(VLOOKUP($A73,'Season 5'!AK$4:CN$104,36,0),"0"),IFERROR(VLOOKUP($A73,'Season 6'!AK$4:CN$104,36,0),"0"),
IFERROR(VLOOKUP($A73,'Season 7'!AK$4:CN$104,36,0),"0"),IFERROR(VLOOKUP($A73,'Season 8'!AK$4:CN$104,36,0),"0"),
IFERROR(VLOOKUP($A73,'Season 9'!AK$4:CN$104,36,0),"0"),IFERROR(VLOOKUP($A73,'Season 10'!AK$4:CN$104,36,0),"0"),
IFERROR(VLOOKUP($A73,'Season 11'!AK$4:CN$104,36,0),"0"),IFERROR(VLOOKUP($A73,'Season 12'!AK$4:CN$104,36,0),"0"),
IFERROR(VLOOKUP($A73,'Season 13'!AK$4:CN$104,36,0),"0"),IFERROR(VLOOKUP($A73,'Season 14'!AK$4:CN$104,36,0),"0"),IFERROR(VLOOKUP($A73,'Season 15'!AK$4:CN$104,36,0),"0"),)</f>
        <v>0</v>
      </c>
      <c r="AJ73" s="402">
        <f>SUM(IFERROR(VLOOKUP($A73,'Season 2'!AK$4:CN$104,37,0),"0"),
IFERROR(VLOOKUP($A73,'Season 3'!AK$4:CN$104,37,0),"0"),IFERROR(VLOOKUP($A73,'Season 4'!AK$4:CN$104,37,0),"0"),
IFERROR(VLOOKUP($A73,'Season 5'!AK$4:CN$104,37,0),"0"),IFERROR(VLOOKUP($A73,'Season 6'!AK$4:CN$104,37,0),"0"),
IFERROR(VLOOKUP($A73,'Season 7'!AK$4:CN$104,37,0),"0"),IFERROR(VLOOKUP($A73,'Season 8'!AK$4:CN$104,37,0),"0"),
IFERROR(VLOOKUP($A73,'Season 9'!AK$4:CN$104,37,0),"0"),IFERROR(VLOOKUP($A73,'Season 10'!AK$4:CN$104,37,0),"0"),
IFERROR(VLOOKUP($A73,'Season 11'!AK$4:CN$104,37,0),"0"),IFERROR(VLOOKUP($A73,'Season 12'!AK$4:CN$104,37,0),"0"),
IFERROR(VLOOKUP($A73,'Season 13'!AK$4:CN$104,37,0),"0"),IFERROR(VLOOKUP($A73,'Season 14'!AK$4:CN$104,37,0),"0"),IFERROR(VLOOKUP($A73,'Season 15'!AK$4:CN$104,37,0),"0"),)</f>
        <v>0</v>
      </c>
      <c r="AK73" s="403">
        <f>SUM(IFERROR(VLOOKUP($A73,'Season 1'!AJ$4:CM$104,33,0),"0"),IFERROR(VLOOKUP($A73,'Season 2'!AK$4:CN$104,38,0),"0"),
IFERROR(VLOOKUP($A73,'Season 3'!AK$4:CN$104,38,0),"0"),IFERROR(VLOOKUP($A73,'Season 4'!AK$4:CN$104,38,0),"0"),
IFERROR(VLOOKUP($A73,'Season 5'!AK$4:CN$104,38,0),"0"),IFERROR(VLOOKUP($A73,'Season 6'!AK$4:CN$104,38,0),"0"),
IFERROR(VLOOKUP($A73,'Season 7'!AK$4:CN$104,38,0),"0"),IFERROR(VLOOKUP($A73,'Season 8'!AK$4:CN$104,38,0),"0"),
IFERROR(VLOOKUP($A73,'Season 9'!AK$4:CN$104,38,0),"0"),IFERROR(VLOOKUP($A73,'Season 10'!AK$4:CN$104,38,0),"0"),
IFERROR(VLOOKUP($A73,'Season 11'!AK$4:CN$104,38,0),"0"),IFERROR(VLOOKUP($A73,'Season 12'!AK$4:CN$104,38,0),"0"),
IFERROR(VLOOKUP($A73,'Season 13'!AK$4:CN$104,38,0),"0"),IFERROR(VLOOKUP($A73,'Season 14'!AK$4:CN$104,38,0),"0"),IFERROR(VLOOKUP($A73,'Season 15'!AK$4:CN$104,38,0),"0"),)</f>
        <v>0</v>
      </c>
      <c r="AL73" s="398">
        <f>SUM(IFERROR(VLOOKUP($A73,'Season 1'!AJ$4:CM$104,34,0),"0"),IFERROR(VLOOKUP($A73,'Season 2'!AK$4:CN$104,39,0),"0"),
IFERROR(VLOOKUP($A73,'Season 3'!AK$4:CN$104,39,0),"0"),IFERROR(VLOOKUP($A73,'Season 4'!AK$4:CN$104,39,0),"0"),
IFERROR(VLOOKUP($A73,'Season 5'!AK$4:CN$104,39,0),"0"),IFERROR(VLOOKUP($A73,'Season 6'!AK$4:CN$104,39,0),"0"),
IFERROR(VLOOKUP($A73,'Season 7'!AK$4:CN$104,39,0),"0"),IFERROR(VLOOKUP($A73,'Season 8'!AK$4:CN$104,39,0),"0"),
IFERROR(VLOOKUP($A73,'Season 9'!AK$4:CN$104,39,0),"0"),IFERROR(VLOOKUP($A73,'Season 10'!AK$4:CN$104,39,0),"0"),
IFERROR(VLOOKUP($A73,'Season 11'!AK$4:CN$104,39,0),"0"),IFERROR(VLOOKUP($A73,'Season 12'!AK$4:CN$104,39,0),"0"),
IFERROR(VLOOKUP($A73,'Season 13'!AK$4:CN$104,39,0),"0"),IFERROR(VLOOKUP($A73,'Season 14'!AK$4:CN$104,39,0),"0"),IFERROR(VLOOKUP($A73,'Season 15'!AK$4:CN$104,39,0),"0"),)</f>
        <v>0</v>
      </c>
      <c r="AM73" s="518">
        <f>SUM(IFERROR(VLOOKUP($A73,'Season 1'!AJ$4:CM$104,35,0),"0"),IFERROR(VLOOKUP($A73,'Season 2'!AK$4:CN$104,40,0),"0"),
IFERROR(VLOOKUP($A73,'Season 3'!AK$4:CN$104,40,0),"0"),IFERROR(VLOOKUP($A73,'Season 4'!AK$4:CN$104,40,0),"0"),
IFERROR(VLOOKUP($A73,'Season 5'!AK$4:CN$104,40,0),"0"),IFERROR(VLOOKUP($A73,'Season 6'!AK$4:CN$104,40,0),"0"),
IFERROR(VLOOKUP($A73,'Season 7'!AK$4:CN$104,40,0),"0"),IFERROR(VLOOKUP($A73,'Season 8'!AK$4:CN$104,40,0),"0"),
IFERROR(VLOOKUP($A73,'Season 9'!AK$4:CN$104,40,0),"0"),IFERROR(VLOOKUP($A73,'Season 10'!AK$4:CN$104,40,0),"0"),
IFERROR(VLOOKUP($A73,'Season 11'!AK$4:CN$104,40,0),"0"),IFERROR(VLOOKUP($A73,'Season 12'!AK$4:CN$104,40,0),"0"),
IFERROR(VLOOKUP($A73,'Season 13'!AK$4:CN$104,40,0),"0"),IFERROR(VLOOKUP($A73,'Season 14'!AK$4:CN$104,40,0),"0"),IFERROR(VLOOKUP($A73,'Season 15'!AK$4:CN$104,40,0),"0"),)</f>
        <v>0</v>
      </c>
      <c r="AN73" s="21">
        <f>SUM(IFERROR(VLOOKUP($A73,'Season 1'!AJ$4:CM$104,36,0),"0"),IFERROR(VLOOKUP($A73,'Season 2'!AK$4:CN$104,41,0),"0"),
IFERROR(VLOOKUP($A73,'Season 3'!AK$4:CN$104,41,0),"0"),IFERROR(VLOOKUP($A73,'Season 4'!AK$4:CN$104,41,0),"0"),
IFERROR(VLOOKUP($A73,'Season 5'!AK$4:CN$104,41,0),"0"),IFERROR(VLOOKUP($A73,'Season 6'!AK$4:CN$104,41,0),"0"),
IFERROR(VLOOKUP($A73,'Season 7'!AK$4:CN$104,41,0),"0"),IFERROR(VLOOKUP($A73,'Season 8'!AK$4:CN$104,41,0),"0"),
IFERROR(VLOOKUP($A73,'Season 9'!AK$4:CN$104,41,0),"0"),IFERROR(VLOOKUP($A73,'Season 10'!AK$4:CN$104,41,0),"0"),
IFERROR(VLOOKUP($A73,'Season 11'!AK$4:CN$104,41,0),"0"),IFERROR(VLOOKUP($A73,'Season 12'!AK$4:CN$104,41,0),"0"),
IFERROR(VLOOKUP($A73,'Season 13'!AK$4:CN$104,41,0),"0"),IFERROR(VLOOKUP($A73,'Season 14'!AK$4:CN$104,41,0),"0"),IFERROR(VLOOKUP($A73,'Season 15'!AK$4:CN$104,41,0),"0"),)</f>
        <v>0</v>
      </c>
      <c r="AO73" s="402">
        <f>SUM(IFERROR(VLOOKUP($A73,'Season 1'!AJ$4:CM$104,37,0),"0"),IFERROR(VLOOKUP($A73,'Season 2'!AK$4:CN$104,42,0),"0"),
IFERROR(VLOOKUP($A73,'Season 3'!AK$4:CN$104,42,0),"0"),IFERROR(VLOOKUP($A73,'Season 4'!AK$4:CN$104,42,0),"0"),
IFERROR(VLOOKUP($A73,'Season 5'!AK$4:CN$104,42,0),"0"),IFERROR(VLOOKUP($A73,'Season 6'!AK$4:CN$104,42,0),"0"),
IFERROR(VLOOKUP($A73,'Season 7'!AK$4:CN$104,42,0),"0"),IFERROR(VLOOKUP($A73,'Season 8'!AK$4:CN$104,42,0),"0"),
IFERROR(VLOOKUP($A73,'Season 9'!AK$4:CN$104,42,0),"0"),IFERROR(VLOOKUP($A73,'Season 10'!AK$4:CN$104,42,0),"0"),
IFERROR(VLOOKUP($A73,'Season 11'!AK$4:CN$104,42,0),"0"),IFERROR(VLOOKUP($A73,'Season 12'!AK$4:CN$104,42,0),"0"),
IFERROR(VLOOKUP($A73,'Season 13'!AK$4:CN$104,42,0),"0"),IFERROR(VLOOKUP($A73,'Season 14'!AK$4:CN$104,42,0),"0"),IFERROR(VLOOKUP($A73,'Season 15'!AK$4:CN$104,42,0),"0"),)</f>
        <v>0</v>
      </c>
      <c r="AP73" s="403">
        <f>SUM(IFERROR(VLOOKUP($A73,'Season 1'!AJ$4:CM$104,43,0),"0"),IFERROR(VLOOKUP($A73,'Season 2'!AK$4:CN$104,43,0),"0"),
IFERROR(VLOOKUP($A73,'Season 3'!AK$4:CN$104,43,0),"0"),IFERROR(VLOOKUP($A73,'Season 4'!AK$4:CN$104,43,0),"0"),
IFERROR(VLOOKUP($A73,'Season 5'!AK$4:CN$104,43,0),"0"),IFERROR(VLOOKUP($A73,'Season 6'!AK$4:CN$104,43,0),"0"),
IFERROR(VLOOKUP($A73,'Season 7'!AK$4:CN$104,43,0),"0"),IFERROR(VLOOKUP($A73,'Season 8'!AK$4:CN$104,43,0),"0"),
IFERROR(VLOOKUP($A73,'Season 9'!AK$4:CN$104,43,0),"0"),IFERROR(VLOOKUP($A73,'Season 10'!AK$4:CN$104,43,0),"0"),
IFERROR(VLOOKUP($A73,'Season 11'!AK$4:CN$104,43,0),"0"),IFERROR(VLOOKUP($A73,'Season 12'!AK$4:CN$104,43,0),"0"),
IFERROR(VLOOKUP($A73,'Season 13'!AK$4:CN$104,43,0),"0"),IFERROR(VLOOKUP($A73,'Season 14'!AK$4:CN$104,43,0),"0"),IFERROR(VLOOKUP($A73,'Season 15'!AK$4:CN$104,43,0),"0"),)</f>
        <v>0</v>
      </c>
      <c r="AQ73" s="398">
        <f>SUM(IFERROR(VLOOKUP($A73,'Season 1'!AJ$4:CM$104,44,0),"0"),IFERROR(VLOOKUP($A73,'Season 2'!AK$4:CN$104,44,0),"0"),
IFERROR(VLOOKUP($A73,'Season 3'!AK$4:CN$104,44,0),"0"),IFERROR(VLOOKUP($A73,'Season 4'!AK$4:CN$104,44,0),"0"),
IFERROR(VLOOKUP($A73,'Season 5'!AK$4:CN$104,44,0),"0"),IFERROR(VLOOKUP($A73,'Season 6'!AK$4:CN$104,44,0),"0"),
IFERROR(VLOOKUP($A73,'Season 7'!AK$4:CN$104,44,0),"0"),IFERROR(VLOOKUP($A73,'Season 8'!AK$4:CN$104,44,0),"0"),
IFERROR(VLOOKUP($A73,'Season 9'!AK$4:CN$104,44,0),"0"),IFERROR(VLOOKUP($A73,'Season 10'!AK$4:CN$104,44,0),"0"),
IFERROR(VLOOKUP($A73,'Season 11'!AK$4:CN$104,44,0),"0"),IFERROR(VLOOKUP($A73,'Season 12'!AK$4:CN$104,44,0),"0"),
IFERROR(VLOOKUP($A73,'Season 13'!AK$4:CN$104,44,0),"0"),IFERROR(VLOOKUP($A73,'Season 14'!AK$4:CN$104,44,0),"0"),IFERROR(VLOOKUP($A73,'Season 15'!AK$4:CN$104,44,0),"0"),)</f>
        <v>0</v>
      </c>
      <c r="AR73" s="518">
        <f>SUM(IFERROR(VLOOKUP($A73,'Season 1'!AJ$4:CM$104,45,0),"0"),IFERROR(VLOOKUP($A73,'Season 2'!AK$4:CN$104,45,0),"0"),
IFERROR(VLOOKUP($A73,'Season 3'!AK$4:CN$104,45,0),"0"),IFERROR(VLOOKUP($A73,'Season 4'!AK$4:CN$104,45,0),"0"),
IFERROR(VLOOKUP($A73,'Season 5'!AK$4:CN$104,45,0),"0"),IFERROR(VLOOKUP($A73,'Season 6'!AK$4:CN$104,45,0),"0"),
IFERROR(VLOOKUP($A73,'Season 7'!AK$4:CN$104,45,0),"0"),IFERROR(VLOOKUP($A73,'Season 8'!AK$4:CN$104,45,0),"0"),
IFERROR(VLOOKUP($A73,'Season 9'!AK$4:CN$104,45,0),"0"),IFERROR(VLOOKUP($A73,'Season 10'!AK$4:CN$104,45,0),"0"),
IFERROR(VLOOKUP($A73,'Season 11'!AK$4:CN$104,45,0),"0"),IFERROR(VLOOKUP($A73,'Season 12'!AK$4:CN$104,45,0),"0"),
IFERROR(VLOOKUP($A73,'Season 13'!AK$4:CN$104,45,0),"0"),IFERROR(VLOOKUP($A73,'Season 14'!AK$4:CN$104,45,0),"0"),IFERROR(VLOOKUP($A73,'Season 15'!AK$4:CN$104,45,0),"0"),)</f>
        <v>0</v>
      </c>
      <c r="AS73" s="21">
        <f>SUM(IFERROR(VLOOKUP($A73,'Season 1'!AJ$4:CM$104,46,0),"0"),IFERROR(VLOOKUP($A73,'Season 2'!AK$4:CN$104,46,0),"0"),
IFERROR(VLOOKUP($A73,'Season 3'!AK$4:CN$104,46,0),"0"),IFERROR(VLOOKUP($A73,'Season 4'!AK$4:CN$104,46,0),"0"),
IFERROR(VLOOKUP($A73,'Season 5'!AK$4:CN$104,46,0),"0"),IFERROR(VLOOKUP($A73,'Season 6'!AK$4:CN$104,46,0),"0"),
IFERROR(VLOOKUP($A73,'Season 7'!AK$4:CN$104,46,0),"0"),IFERROR(VLOOKUP($A73,'Season 8'!AK$4:CN$104,46,0),"0"),
IFERROR(VLOOKUP($A73,'Season 9'!AK$4:CN$104,46,0),"0"),IFERROR(VLOOKUP($A73,'Season 10'!AK$4:CN$104,46,0),"0"),
IFERROR(VLOOKUP($A73,'Season 11'!AK$4:CN$104,46,0),"0"),IFERROR(VLOOKUP($A73,'Season 12'!AK$4:CN$104,46,0),"0"),
IFERROR(VLOOKUP($A73,'Season 13'!AK$4:CN$104,46,0),"0"),IFERROR(VLOOKUP($A73,'Season 14'!AK$4:CN$104,46,0),"0"),IFERROR(VLOOKUP($A73,'Season 15'!AK$4:CN$104,46,0),"0"),)</f>
        <v>0</v>
      </c>
      <c r="AT73" s="402">
        <f>SUM(IFERROR(VLOOKUP($A73,'Season 1'!AJ$4:CM$104,47,0),"0"),IFERROR(VLOOKUP($A73,'Season 2'!AK$4:CN$104,47,0),"0"),
IFERROR(VLOOKUP($A73,'Season 3'!AK$4:CN$104,47,0),"0"),IFERROR(VLOOKUP($A73,'Season 4'!AK$4:CN$104,47,0),"0"),
IFERROR(VLOOKUP($A73,'Season 5'!AK$4:CN$104,47,0),"0"),IFERROR(VLOOKUP($A73,'Season 6'!AK$4:CN$104,47,0),"0"),
IFERROR(VLOOKUP($A73,'Season 7'!AK$4:CN$104,47,0),"0"),IFERROR(VLOOKUP($A73,'Season 8'!AK$4:CN$104,47,0),"0"),
IFERROR(VLOOKUP($A73,'Season 9'!AK$4:CN$104,47,0),"0"),IFERROR(VLOOKUP($A73,'Season 10'!AK$4:CN$104,47,0),"0"),
IFERROR(VLOOKUP($A73,'Season 11'!AK$4:CN$104,47,0),"0"),IFERROR(VLOOKUP($A73,'Season 12'!AK$4:CN$104,47,0),"0"),
IFERROR(VLOOKUP($A73,'Season 13'!AK$4:CN$104,47,0),"0"),IFERROR(VLOOKUP($A73,'Season 14'!AK$4:CN$104,47,0),"0"),IFERROR(VLOOKUP($A73,'Season 15'!AK$4:CN$104,47,0),"0"),)</f>
        <v>0</v>
      </c>
      <c r="AU73" s="403">
        <f>SUM(IFERROR(VLOOKUP($A73,'Season 3'!AK$4:CN$104,48,0),"0"),IFERROR(VLOOKUP($A73,'Season 4'!AK$4:CN$104,48,0),"0"),
IFERROR(VLOOKUP($A73,'Season 5'!AK$4:CN$104,48,0),"0"),IFERROR(VLOOKUP($A73,'Season 6'!AK$4:CN$104,48,0),"0"),
IFERROR(VLOOKUP($A73,'Season 7'!AK$4:CN$104,48,0),"0"),IFERROR(VLOOKUP($A73,'Season 8'!AK$4:CN$104,48,0),"0"),
IFERROR(VLOOKUP($A73,'Season 9'!AK$4:CN$104,48,0),"0"),IFERROR(VLOOKUP($A73,'Season 10'!AK$4:CN$104,48,0),"0"),
IFERROR(VLOOKUP($A73,'Season 11'!AK$4:CN$104,48,0),"0"),IFERROR(VLOOKUP($A73,'Season 12'!AK$4:CN$104,48,0),"0"),
IFERROR(VLOOKUP($A73,'Season 13'!AK$4:CN$104,48,0),"0"),IFERROR(VLOOKUP($A73,'Season 14'!AK$4:CN$104,48,0),"0"),IFERROR(VLOOKUP($A73,'Season 15'!AK$4:CN$104,48,0),"0"),)</f>
        <v>0</v>
      </c>
      <c r="AV73" s="398">
        <f>SUM(IFERROR(VLOOKUP($A73,'Season 3'!AK$4:CN$104,49,0),"0"),IFERROR(VLOOKUP($A73,'Season 4'!AK$4:CN$104,49,0),"0"),
IFERROR(VLOOKUP($A73,'Season 5'!AK$4:CN$104,49,0),"0"),IFERROR(VLOOKUP($A73,'Season 6'!AK$4:CN$104,49,0),"0"),
IFERROR(VLOOKUP($A73,'Season 7'!AK$4:CN$104,49,0),"0"),IFERROR(VLOOKUP($A73,'Season 8'!AK$4:CN$104,49,0),"0"),
IFERROR(VLOOKUP($A73,'Season 9'!AK$4:CN$104,49,0),"0"),IFERROR(VLOOKUP($A73,'Season 10'!AK$4:CN$104,49,0),"0"),
IFERROR(VLOOKUP($A73,'Season 11'!AK$4:CN$104,49,0),"0"),IFERROR(VLOOKUP($A73,'Season 12'!AK$4:CN$104,49,0),"0"),
IFERROR(VLOOKUP($A73,'Season 13'!AK$4:CN$104,49,0),"0"),IFERROR(VLOOKUP($A73,'Season 14'!AK$4:CN$104,49,0),"0"),IFERROR(VLOOKUP($A73,'Season 15'!AK$4:CN$104,49,0),"0"),)</f>
        <v>0</v>
      </c>
      <c r="AW73" s="518">
        <f>SUM(IFERROR(VLOOKUP($A73,'Season 3'!AK$4:CN$104,50,0),"0"),IFERROR(VLOOKUP($A73,'Season 4'!AK$4:CN$104,50,0),"0"),
IFERROR(VLOOKUP($A73,'Season 5'!AK$4:CN$104,50,0),"0"),IFERROR(VLOOKUP($A73,'Season 6'!AK$4:CN$104,50,0),"0"),
IFERROR(VLOOKUP($A73,'Season 7'!AK$4:CN$104,50,0),"0"),IFERROR(VLOOKUP($A73,'Season 8'!AK$4:CN$104,50,0),"0"),
IFERROR(VLOOKUP($A73,'Season 9'!AK$4:CN$104,50,0),"0"),IFERROR(VLOOKUP($A73,'Season 10'!AK$4:CN$104,50,0),"0"),
IFERROR(VLOOKUP($A73,'Season 11'!AK$4:CN$104,50,0),"0"),IFERROR(VLOOKUP($A73,'Season 12'!AK$4:CN$104,50,0),"0"),
IFERROR(VLOOKUP($A73,'Season 13'!AK$4:CN$104,50,0),"0"),IFERROR(VLOOKUP($A73,'Season 14'!AK$4:CN$104,50,0),"0"),IFERROR(VLOOKUP($A73,'Season 15'!AK$4:CN$104,50,0),"0"),)</f>
        <v>0</v>
      </c>
      <c r="AX73" s="21">
        <f>SUM(IFERROR(VLOOKUP($A73,'Season 3'!AK$4:CN$104,51,0),"0"),IFERROR(VLOOKUP($A73,'Season 4'!AK$4:CN$104,51,0),"0"),
IFERROR(VLOOKUP($A73,'Season 5'!AK$4:CN$104,51,0),"0"),IFERROR(VLOOKUP($A73,'Season 6'!AK$4:CN$104,51,0),"0"),
IFERROR(VLOOKUP($A73,'Season 7'!AK$4:CN$104,51,0),"0"),IFERROR(VLOOKUP($A73,'Season 8'!AK$4:CN$104,51,0),"0"),
IFERROR(VLOOKUP($A73,'Season 9'!AK$4:CN$104,51,0),"0"),IFERROR(VLOOKUP($A73,'Season 10'!AK$4:CN$104,51,0),"0"),
IFERROR(VLOOKUP($A73,'Season 11'!AK$4:CN$104,51,0),"0"),IFERROR(VLOOKUP($A73,'Season 12'!AK$4:CN$104,51,0),"0"),
IFERROR(VLOOKUP($A73,'Season 13'!AK$4:CN$104,51,0),"0"),IFERROR(VLOOKUP($A73,'Season 14'!AK$4:CN$104,51,0),"0"),IFERROR(VLOOKUP($A73,'Season 15'!AK$4:CN$104,51,0),"0"),)</f>
        <v>0</v>
      </c>
      <c r="AY73" s="402">
        <f>SUM(IFERROR(VLOOKUP($A73,'Season 3'!AK$4:CN$104,52,0),"0"),IFERROR(VLOOKUP($A73,'Season 4'!AK$4:CN$104,52,0),"0"),
IFERROR(VLOOKUP($A73,'Season 5'!AK$4:CN$104,52,0),"0"),IFERROR(VLOOKUP($A73,'Season 6'!AK$4:CN$104,52,0),"0"),
IFERROR(VLOOKUP($A73,'Season 7'!AK$4:CN$104,52,0),"0"),IFERROR(VLOOKUP($A73,'Season 8'!AK$4:CN$104,52,0),"0"),
IFERROR(VLOOKUP($A73,'Season 9'!AK$4:CN$104,52,0),"0"),IFERROR(VLOOKUP($A73,'Season 10'!AK$4:CN$104,52,0),"0"),
IFERROR(VLOOKUP($A73,'Season 11'!AK$4:CN$104,52,0),"0"),IFERROR(VLOOKUP($A73,'Season 12'!AK$4:CN$104,52,0),"0"),
IFERROR(VLOOKUP($A73,'Season 13'!AK$4:CN$104,52,0),"0"),IFERROR(VLOOKUP($A73,'Season 14'!AK$4:CN$104,52,0),"0"),IFERROR(VLOOKUP($A73,'Season 15'!AK$4:CN$104,52,0),"0"),)</f>
        <v>0</v>
      </c>
      <c r="AZ73" s="403">
        <f>SUM(IFERROR(VLOOKUP($A73,'Season 1'!AJ$4:CM$104,38,0),"0"),IFERROR(VLOOKUP($A73,'Season 2'!AK$4:CN$104,48,0),"0"),)</f>
        <v>0</v>
      </c>
      <c r="BA73" s="398">
        <f>SUM(IFERROR(VLOOKUP($A73,'Season 1'!AJ$4:CM$104,39,0),"0"),IFERROR(VLOOKUP($A73,'Season 2'!AK$4:CN$104,49,0),"0"),)</f>
        <v>0</v>
      </c>
      <c r="BB73" s="518">
        <f>SUM(IFERROR(VLOOKUP($A73,'Season 1'!AJ$4:CM$104,40,0),"0"),IFERROR(VLOOKUP($A73,'Season 2'!AK$4:CN$104,50,0),"0"),)</f>
        <v>0</v>
      </c>
      <c r="BC73" s="21">
        <f>SUM(IFERROR(VLOOKUP($A73,'Season 1'!AJ$4:CM$104,41,0),"0"),IFERROR(VLOOKUP($A73,'Season 2'!AK$4:CN$104,51,0),"0"),)</f>
        <v>0</v>
      </c>
      <c r="BD73" s="402">
        <f>SUM(IFERROR(VLOOKUP($A73,'Season 1'!AJ$4:CM$104,42,0),"0"),IFERROR(VLOOKUP($A73,'Season 2'!AK$4:CN$104,52,0),"0"),)</f>
        <v>0</v>
      </c>
      <c r="BE73" s="561">
        <f>SUM(
IFERROR(VLOOKUP($A73,'Season 1'!AJ$4:CM$104,48,0),"0"),IFERROR(VLOOKUP($A73,'Season 2'!AK$4:CN$104,53,0),"0"),
IFERROR(VLOOKUP($A73,'Season 3'!AK$4:CN$104,53,0),"0"),IFERROR(VLOOKUP($A73,'Season 4'!AK$4:CN$104,53,0),"0"),
IFERROR(VLOOKUP($A73,'Season 5'!AK$4:CN$104,53,0),"0"),IFERROR(VLOOKUP($A73,'Season 6'!AK$4:CN$104,53,0),"0"),
IFERROR(VLOOKUP($A73,'Season 7'!AK$4:CN$104,53,0),"0"),IFERROR(VLOOKUP($A73,'Season 8'!AK$4:CN$104,53,0),"0"),
IFERROR(VLOOKUP($A73,'Season 9'!AK$4:CN$104,53,0),"0"),IFERROR(VLOOKUP($A73,'Season 10'!AK$4:CN$104,53,0),"0"),
IFERROR(VLOOKUP($A73,'Season 11'!AK$4:CN$104,53,0),"0"),IFERROR(VLOOKUP($A73,'Season 12'!AK$4:CN$104,53,0),"0"),
IFERROR(VLOOKUP($A73,'Season 13'!AK$4:CN$104,53,0),"0"),IFERROR(VLOOKUP($A73,'Season 14'!AK$4:CN$104,53,0),"0"),IFERROR(VLOOKUP($A73,'Season 15'!AK$4:CN$104,53,0),"0"),)</f>
        <v>0</v>
      </c>
      <c r="BF73" s="562">
        <f>SUM(
IFERROR(VLOOKUP($A73,'Season 1'!AJ$4:CM$104,49,0),"0"),IFERROR(VLOOKUP($A73,'Season 2'!AK$4:CN$104,54,0),"0"),
IFERROR(VLOOKUP($A73,'Season 3'!AK$4:CN$104,54,0),"0"),IFERROR(VLOOKUP($A73,'Season 4'!AK$4:CN$104,54,0),"0"),
IFERROR(VLOOKUP($A73,'Season 5'!AK$4:CN$104,54,0),"0"),IFERROR(VLOOKUP($A73,'Season 6'!AK$4:CN$104,54,0),"0"),
IFERROR(VLOOKUP($A73,'Season 7'!AK$4:CN$104,54,0),"0"),IFERROR(VLOOKUP($A73,'Season 8'!AK$4:CN$104,54,0),"0"),
IFERROR(VLOOKUP($A73,'Season 9'!AK$4:CN$104,54,0),"0"),IFERROR(VLOOKUP($A73,'Season 10'!AK$4:CN$104,54,0),"0"),
IFERROR(VLOOKUP($A73,'Season 11'!AK$4:CN$104,540),"0"),IFERROR(VLOOKUP($A73,'Season 12'!AK$4:CN$104,54,0),"0"),
IFERROR(VLOOKUP($A73,'Season 13'!AK$4:CN$104,54,0),"0"),IFERROR(VLOOKUP($A73,'Season 14'!AK$4:CN$104,54,0),"0"),IFERROR(VLOOKUP($A73,'Season 15'!AK$4:CN$104,54,0),"0"),)</f>
        <v>0</v>
      </c>
      <c r="BG73" s="529" t="e">
        <f t="shared" si="3"/>
        <v>#DIV/0!</v>
      </c>
      <c r="BI73" s="553"/>
      <c r="BJ73" s="553"/>
      <c r="BK73" s="553"/>
      <c r="BL73" s="553"/>
      <c r="BM73" s="553"/>
      <c r="BN73" s="553"/>
      <c r="BO73" s="169"/>
      <c r="BP73" s="169"/>
      <c r="BQ73" s="169"/>
      <c r="BR73" s="169"/>
      <c r="BS73" s="12" t="str">
        <f>IFERROR(VLOOKUP($A73,'Season 1'!$AJ$4:$CM$104,50,0),"0")</f>
        <v>0</v>
      </c>
      <c r="BT73" s="12" t="str">
        <f>IFERROR(VLOOKUP($A73,'Season 1'!$AJ$4:$CM$104,51,0),"0")</f>
        <v>0</v>
      </c>
      <c r="BU73" s="12" t="str">
        <f>IFERROR(VLOOKUP($A73,'Season 2'!$AK$4:$CN$104,55,0),"0")</f>
        <v>0</v>
      </c>
      <c r="BV73" s="12" t="str">
        <f>IFERROR(VLOOKUP($A73,'Season 2'!$AK$4:$CN$104,56,0),"0")</f>
        <v>0</v>
      </c>
      <c r="BW73" s="12" t="str">
        <f>IFERROR(VLOOKUP($A73,'Season 3'!$AK$4:$CN$104,55,0),"0")</f>
        <v>0</v>
      </c>
      <c r="BX73" s="12" t="str">
        <f>IFERROR(VLOOKUP($A73,'Season 3'!$AK$4:$CN$104,56,0),"0")</f>
        <v>0</v>
      </c>
      <c r="BY73" s="12" t="str">
        <f>IFERROR(VLOOKUP($A73,'Season 4'!$AK$4:$CN$104,55,0),"0")</f>
        <v>0</v>
      </c>
      <c r="BZ73" s="12" t="str">
        <f>IFERROR(VLOOKUP($A73,'Season 4'!$AK$4:$CN$104,56,0),"0")</f>
        <v>0</v>
      </c>
      <c r="CA73" s="12" t="str">
        <f>IFERROR(VLOOKUP($A73,'Season 5'!$AK$4:$CN$104,55,0),"0")</f>
        <v>0</v>
      </c>
      <c r="CB73" s="12" t="str">
        <f>IFERROR(VLOOKUP($A73,'Season 5'!$AK$4:$CN$104,56,0),"0")</f>
        <v>0</v>
      </c>
      <c r="CC73" s="12" t="str">
        <f>IFERROR(VLOOKUP($A73,'Season 6'!$AK$4:$CN$104,55,0),"0")</f>
        <v>0</v>
      </c>
      <c r="CD73" s="12" t="str">
        <f>IFERROR(VLOOKUP($A73,'Season 6'!$AK$4:$CN$104,56,0),"0")</f>
        <v>0</v>
      </c>
      <c r="CE73" s="12" t="str">
        <f>IFERROR(VLOOKUP($A73,'Season 7'!$AK$4:$CN$104,55,0),"0")</f>
        <v>0</v>
      </c>
      <c r="CF73" s="12" t="str">
        <f>IFERROR(VLOOKUP($A73,'Season 7'!$AK$4:$CN$104,56,0),"0")</f>
        <v>0</v>
      </c>
      <c r="CG73" s="12" t="str">
        <f>IFERROR(VLOOKUP($A73,'Season 8'!$AK$4:$CN$104,55,0),"0")</f>
        <v>0</v>
      </c>
      <c r="CH73" s="12" t="str">
        <f>IFERROR(VLOOKUP($A73,'Season 8'!$AK$4:$CN$104,56,0),"0")</f>
        <v>0</v>
      </c>
      <c r="CI73" s="12" t="str">
        <f>IFERROR(VLOOKUP($A73,'Season 9'!$AK$4:$CN$104,55,0),"0")</f>
        <v>0</v>
      </c>
      <c r="CJ73" s="12" t="str">
        <f>IFERROR(VLOOKUP($A73,'Season 9'!$AK$4:$CN$104,56,0),"0")</f>
        <v>0</v>
      </c>
      <c r="CK73" s="12" t="str">
        <f>IFERROR(VLOOKUP($A73,'Season 10'!$AK$4:$CN$104,55,0),"0")</f>
        <v>0</v>
      </c>
      <c r="CL73" s="12" t="str">
        <f>IFERROR(VLOOKUP($A73,'Season 10'!$AK$4:$CN$104,56,0),"0")</f>
        <v>0</v>
      </c>
      <c r="CM73" s="12" t="str">
        <f>IFERROR(VLOOKUP($A73,'Season 11'!$AK$4:$CN$104,55,0),"0")</f>
        <v>0</v>
      </c>
      <c r="CN73" s="12" t="str">
        <f>IFERROR(VLOOKUP($A73,'Season 11'!$AK$4:$CN$104,56,0),"0")</f>
        <v>0</v>
      </c>
      <c r="CO73" s="12" t="str">
        <f>IFERROR(VLOOKUP($A73,'Season 12'!$AK$4:$CN$104,55,0),"0")</f>
        <v>0</v>
      </c>
      <c r="CP73" s="12" t="str">
        <f>IFERROR(VLOOKUP($A73,'Season 12'!$AK$4:$CN$104,56,0),"0")</f>
        <v>0</v>
      </c>
      <c r="CQ73" s="12" t="str">
        <f>IFERROR(VLOOKUP($A73,'Season 13'!$AK$4:$CN$104,55,0),"0")</f>
        <v>0</v>
      </c>
      <c r="CR73" s="12" t="str">
        <f>IFERROR(VLOOKUP($A73,'Season 13'!$AK$4:$CN$104,56,0),"0")</f>
        <v>0</v>
      </c>
      <c r="CS73" s="12" t="str">
        <f>IFERROR(VLOOKUP($A73,'Season 14'!$AK$4:$CN$104,55,0),"0")</f>
        <v>0</v>
      </c>
      <c r="CT73" s="12" t="str">
        <f>IFERROR(VLOOKUP($A73,'Season 14'!$AK$4:$CN$104,56,0),"0")</f>
        <v>0</v>
      </c>
      <c r="CU73" s="12" t="str">
        <f>IFERROR(VLOOKUP($A73,'Season 15'!$AK$4:$CN$104,55,0),"0")</f>
        <v>0</v>
      </c>
      <c r="CV73" s="12" t="str">
        <f>IFERROR(VLOOKUP($A73,'Season 15'!$AK$4:$CN$104,56,0),"0")</f>
        <v>0</v>
      </c>
    </row>
    <row r="74" spans="1:100" x14ac:dyDescent="0.25">
      <c r="A74" s="2" t="s">
        <v>35</v>
      </c>
      <c r="B74" s="516" t="str">
        <f>IFERROR(VLOOKUP('Data Totals'!A74,'Season 1'!AJ$4:CH$104,2,FALSE),IFERROR(VLOOKUP('Data Totals'!A74,'Season 2'!AK$4:CI$104,2,FALSE),IFERROR(VLOOKUP('Data Totals'!A74,'Season 3'!AK$4:CI$104,2,FALSE),IFERROR(VLOOKUP('Data Totals'!A74,'Season 4'!AK$4:CI$104,2,FALSE),IFERROR(VLOOKUP('Data Totals'!A74,'Season 5'!AK$4:CI$104,2,FALSE),IFERROR(VLOOKUP('Data Totals'!A74,'Season 6'!AK$4:CI$104,2,FALSE),IFERROR(VLOOKUP('Data Totals'!A74,'Season 7'!AK$4:CI$104,2,FALSE),IFERROR(VLOOKUP('Data Totals'!A74,'Season 8'!AK$4:CI$104,2,FALSE),IFERROR(VLOOKUP('Data Totals'!A74,'Season 9'!AK$4:CI$104,2,FALSE),IFERROR(VLOOKUP('Data Totals'!A74,'Season 10'!AK$4:CI$104,2,FALSE),IFERROR(VLOOKUP('Data Totals'!A74,'Season 11'!AK$4:CI$104,2,FALSE),IFERROR(VLOOKUP('Data Totals'!A74,'Season 12'!AK$4:CI$104,2,FALSE),IFERROR(VLOOKUP('Data Totals'!A74,'Season 13'!AK$4:CI$104,2,FALSE),IFERROR(VLOOKUP('Data Totals'!A74,'Season 14'!AK$4:CI$104,2,FALSE),IFERROR(VLOOKUP('Data Totals'!A74,'Season 15'!AK$4:CI$104,2,FALSE),"N/A")))))))))))))))</f>
        <v>N/A</v>
      </c>
      <c r="C74" s="517" t="str">
        <f>IFERROR(VLOOKUP('Data Totals'!A74,'Season 1'!AJ$4:CH$104,3,FALSE),IFERROR(VLOOKUP('Data Totals'!A74,'Season 2'!AK$4:CI$104,3,FALSE),IFERROR(VLOOKUP('Data Totals'!A74,'Season 3'!AK$4:CI$104,3,FALSE),IFERROR(VLOOKUP('Data Totals'!A74,'Season 4'!AK$4:CI$104,3,FALSE),IFERROR(VLOOKUP('Data Totals'!A74,'Season 5'!AK$4:CI$104,3,FALSE),IFERROR(VLOOKUP('Data Totals'!A74,'Season 6'!AK$4:CI$104,3,FALSE),IFERROR(VLOOKUP('Data Totals'!A74,'Season 7'!AK$4:CI$104,3,FALSE),IFERROR(VLOOKUP('Data Totals'!A74,'Season 8'!AK$4:CI$104,3,FALSE),IFERROR(VLOOKUP('Data Totals'!A74,'Season 9'!AK$4:CI$104,3,FALSE),IFERROR(VLOOKUP('Data Totals'!A74,'Season 10'!AK$4:CI$104,3,FALSE),IFERROR(VLOOKUP('Data Totals'!A74,'Season 11'!AK$4:CI$104,3,FALSE),IFERROR(VLOOKUP('Data Totals'!A74,'Season 12'!AK$4:CI$104,3,FALSE),IFERROR(VLOOKUP('Data Totals'!A74,'Season 13'!AK$4:CI$104,3,FALSE),IFERROR(VLOOKUP('Data Totals'!A74,'Season 14'!AK$4:CI$104,3,FALSE),IFERROR(VLOOKUP('Data Totals'!A74,'Season 15'!AK$4:CI$104,3,FALSE),"N/A")))))))))))))))</f>
        <v>N/A</v>
      </c>
      <c r="D74" s="517" t="str">
        <f>IFERROR(VLOOKUP('Data Totals'!A74,'Season 15'!AK$4:CI$104,4,FALSE),IFERROR(VLOOKUP('Data Totals'!A74,'Season 14'!AK$4:CI$104,4,FALSE),IFERROR(VLOOKUP('Data Totals'!A74,'Season 13'!AK$4:CI$104,4,FALSE),IFERROR(VLOOKUP('Data Totals'!A74,'Season 12'!AK$4:CI$104,4,FALSE),IFERROR(VLOOKUP('Data Totals'!A74,'Season 11'!AK$4:CI$104,4,FALSE),IFERROR(VLOOKUP('Data Totals'!A74,'Season 10'!AK$4:CI$104,4,FALSE),IFERROR(VLOOKUP('Data Totals'!A74,'Season 9'!AK$4:CI$104,4,FALSE),IFERROR(VLOOKUP('Data Totals'!A74,'Season 8'!AK$4:CI$104,4,FALSE),IFERROR(VLOOKUP('Data Totals'!A74,'Season 7'!AK$4:CI$104,4,FALSE),IFERROR(VLOOKUP('Data Totals'!A74,'Season 6'!AK$4:CI$104,4,FALSE),IFERROR(VLOOKUP('Data Totals'!A74,'Season 5'!AK$4:CI$104,4,FALSE),IFERROR(VLOOKUP('Data Totals'!A74,'Season 4'!AK$4:CI$104,4,FALSE),IFERROR(VLOOKUP('Data Totals'!A74,'Season 3'!AK$4:CI$104,4,FALSE),IFERROR(VLOOKUP('Data Totals'!A74,'Season 2'!AK$4:CI$104,4,FALSE),IFERROR(VLOOKUP('Data Totals'!A74,'Season 1'!AJ$4:CH$104,4,FALSE),"N/A")))))))))))))))</f>
        <v>N/A</v>
      </c>
      <c r="E74" s="517" t="e">
        <f t="shared" si="2"/>
        <v>#VALUE!</v>
      </c>
      <c r="F74" s="398">
        <f>SUM(IFERROR(VLOOKUP(A74,BI$3:BN$152,2,0),"0"),
IFERROR(VLOOKUP(A74,'Season 1'!AJ$4:CM$104,7,0),"0"),IFERROR(VLOOKUP(A74,'Season 2'!AK$4:CN$104,7,0),"0"),
IFERROR(VLOOKUP(A74,'Season 3'!AK$4:CN$104,7,0),"0"),IFERROR(VLOOKUP(A74,'Season 4'!AK$4:CN$104,7,0),"0"),
IFERROR(VLOOKUP(A74,'Season 5'!AK$4:CN$104,7,0),"0"),IFERROR(VLOOKUP(A74,'Season 6'!AK$4:CN$104,7,0),"0"),
IFERROR(VLOOKUP(A74,'Season 7'!AK$4:CN$104,7,0),"0"),IFERROR(VLOOKUP(A74,'Season 8'!AK$4:CN$104,7,0),"0"),
IFERROR(VLOOKUP(A74,'Season 9'!AK$4:CN$104,7,0),"0"),IFERROR(VLOOKUP(A74,'Season 10'!AK$4:CN$104,7,0),"0"),
IFERROR(VLOOKUP(A74,'Season 11'!AK$4:CN$104,7,0),"0"),IFERROR(VLOOKUP(A74,'Season 12'!AK$4:CN$104,7,0),"0"),
IFERROR(VLOOKUP(A74,'Season 13'!AK$4:CN$104,7,0),"0"),IFERROR(VLOOKUP(A74,'Season 14'!AK$4:CN$104,7,0),"0"),IFERROR(VLOOKUP(A74,'Season 15'!AK$4:CN$104,7,0),"0"),)</f>
        <v>0</v>
      </c>
      <c r="G74" s="398">
        <f>SUM(
IFERROR(VLOOKUP(A74,'Season 1'!AJ$4:CM$104,8,0),"0"),IFERROR(VLOOKUP(A74,'Season 2'!AK$4:CN$104,8,0),"0"),
IFERROR(VLOOKUP(A74,'Season 3'!AK$4:CN$104,8,0),"0"),IFERROR(VLOOKUP(A74,'Season 4'!AK$4:CN$104,8,0),"0"),
IFERROR(VLOOKUP(A74,'Season 5'!AK$4:CN$104,8,0),"0"),IFERROR(VLOOKUP(A74,'Season 6'!AK$4:CN$104,8,0),"0"),
IFERROR(VLOOKUP(A74,'Season 7'!AK$4:CN$104,8,0),"0"),IFERROR(VLOOKUP(A74,'Season 8'!AK$4:CN$104,8,0),"0"),
IFERROR(VLOOKUP(A74,'Season 9'!AK$4:CN$104,8,0),"0"),IFERROR(VLOOKUP(A74,'Season 10'!AK$4:CN$104,8,0),"0"),
IFERROR(VLOOKUP(A74,'Season 11'!AK$4:CN$104,8,0),"0"),IFERROR(VLOOKUP(A74,'Season 12'!AK$4:CN$104,8,0),"0"),
IFERROR(VLOOKUP(A74,'Season 13'!AK$4:CN$104,8,0),"0"),IFERROR(VLOOKUP(A74,'Season 14'!AK$4:CN$104,8,0),"0"),IFERROR(VLOOKUP(A74,'Season 15'!AK$4:CN$104,8,0),"0"),)</f>
        <v>0</v>
      </c>
      <c r="H74" s="329">
        <f>SUM(
IFERROR(VLOOKUP(A74,'Season 1'!AJ$4:CM$104,9,0),"0"),IFERROR(VLOOKUP(A74,'Season 2'!AK$4:CN$104,9,0),"0"),
IFERROR(VLOOKUP(A74,'Season 3'!AK$4:CN$104,9,0),"0"),IFERROR(VLOOKUP(A74,'Season 4'!AK$4:CN$104,9,0),"0"),
IFERROR(VLOOKUP(A74,'Season 5'!AK$4:CN$104,9,0),"0"),IFERROR(VLOOKUP(A74,'Season 6'!AK$4:CN$104,9,0),"0"),
IFERROR(VLOOKUP(A74,'Season 7'!AK$4:CN$104,9,0),"0"),IFERROR(VLOOKUP(A74,'Season 8'!AK$4:CN$104,9,0),"0"),
IFERROR(VLOOKUP(A74,'Season 9'!AK$4:CN$104,9,0),"0"),IFERROR(VLOOKUP(A74,'Season 10'!AK$4:CN$104,9,0),"0"),
IFERROR(VLOOKUP(A74,'Season 11'!AK$4:CN$104,9,0),"0"),IFERROR(VLOOKUP(A74,'Season 12'!AK$4:CN$104,9,0),"0"),
IFERROR(VLOOKUP(A74,'Season 13'!AK$4:CN$104,9,0),"0"),IFERROR(VLOOKUP(A74,'Season 14'!AK$4:CN$104,9,0),"0"),IFERROR(VLOOKUP(A74,'Season 15'!AK$4:CN$104,9,0),"0"),)</f>
        <v>0</v>
      </c>
      <c r="I74" s="518">
        <f>SUM(
IFERROR(VLOOKUP(A74,'Season 1'!AJ$4:CM$104,10,0),"0"),IFERROR(VLOOKUP(A74,'Season 2'!AK$4:CN$104,10,0),"0"),
IFERROR(VLOOKUP(A74,'Season 3'!AK$4:CN$104,10,0),"0"),IFERROR(VLOOKUP(A74,'Season 4'!AK$4:CN$104,10,0),"0"),
IFERROR(VLOOKUP(A74,'Season 5'!AK$4:CN$104,10,0),"0"),IFERROR(VLOOKUP(A74,'Season 6'!AK$4:CN$104,10,0),"0"),
IFERROR(VLOOKUP(A74,'Season 7'!AK$4:CN$104,10,0),"0"),IFERROR(VLOOKUP(A74,'Season 8'!AK$4:CN$104,10,0),"0"),
IFERROR(VLOOKUP(A74,'Season 9'!AK$4:CN$104,10,0),"0"),IFERROR(VLOOKUP(A74,'Season 10'!AK$4:CN$104,10,0),"0"),
IFERROR(VLOOKUP(A74,'Season 11'!AK$4:CN$104,10,0),"0"),IFERROR(VLOOKUP(A74,'Season 12'!AK$4:CN$104,10,0),"0"),
IFERROR(VLOOKUP(A74,'Season 13'!AK$4:CN$104,10,0),"0"),IFERROR(VLOOKUP(A74,'Season 14'!AK$4:CN$104,10,0),"0"),IFERROR(VLOOKUP(A74,'Season 15'!AK$4:CN$104,10,0),"0"),)</f>
        <v>0</v>
      </c>
      <c r="J74" s="21">
        <f>SUM(IFERROR(VLOOKUP(A74,BI$3:BN$152,3,0),"0"),
IFERROR(VLOOKUP(A74,'Season 1'!AJ$4:CM$104,11,0),"0"),IFERROR(VLOOKUP(A74,'Season 2'!AK$4:CN$104,11,0),"0"),
IFERROR(VLOOKUP(A74,'Season 3'!AK$4:CN$104,11,0),"0"),IFERROR(VLOOKUP(A74,'Season 4'!AK$4:CN$104,11,0),"0"),
IFERROR(VLOOKUP(A74,'Season 5'!AK$4:CN$104,11,0),"0"),IFERROR(VLOOKUP(A74,'Season 6'!AK$4:CN$104,11,0),"0"),
IFERROR(VLOOKUP(A74,'Season 7'!AK$4:CN$104,11,0),"0"),IFERROR(VLOOKUP(A74,'Season 8'!AK$4:CN$104,11,0),"0"),
IFERROR(VLOOKUP(A74,'Season 9'!AK$4:CN$104,11,0),"0"),IFERROR(VLOOKUP(A74,'Season 10'!AK$4:CN$104,11,0),"0"),
IFERROR(VLOOKUP(A74,'Season 11'!AK$4:CN$104,11,0),"0"),IFERROR(VLOOKUP(A74,'Season 12'!AK$4:CN$104,11,0),"0"),
IFERROR(VLOOKUP(A74,'Season 13'!AK$4:CN$104,11,0),"0"),IFERROR(VLOOKUP(A74,'Season 14'!AK$4:CN$104,11,0),"0"),IFERROR(VLOOKUP(A74,'Season 15'!AK$4:CN$104,11,0),"0"),)</f>
        <v>0</v>
      </c>
      <c r="K74" s="402">
        <f>SUM(IFERROR(VLOOKUP($A74,BI$3:BN$152,4,0),"0"),
IFERROR(VLOOKUP($A74,'Season 1'!AJ$4:CM$104,12,0),"0"),IFERROR(VLOOKUP($A74,'Season 2'!AK$4:CN$104,12,0),"0"),
IFERROR(VLOOKUP($A74,'Season 3'!AK$4:CN$104,12,0),"0"),IFERROR(VLOOKUP($A74,'Season 4'!AK$4:CN$104,12,0),"0"),
IFERROR(VLOOKUP($A74,'Season 5'!AK$4:CN$104,12,0),"0"),IFERROR(VLOOKUP($A74,'Season 6'!AK$4:CN$104,12,0),"0"),
IFERROR(VLOOKUP($A74,'Season 7'!AK$4:CN$104,12,0),"0"),IFERROR(VLOOKUP($A74,'Season 8'!AK$4:CN$104,12,0),"0"),
IFERROR(VLOOKUP($A74,'Season 9'!AK$4:CN$104,12,0),"0"),IFERROR(VLOOKUP($A74,'Season 10'!AK$4:CN$104,12,0),"0"),
IFERROR(VLOOKUP($A74,'Season 11'!AK$4:CN$104,12,0),"0"),IFERROR(VLOOKUP($A74,'Season 12'!AK$4:CN$104,12,0),"0"),
IFERROR(VLOOKUP($A74,'Season 13'!AK$4:CN$104,12,0),"0"),IFERROR(VLOOKUP($A74,'Season 14'!AK$4:CN$104,12,0),"0"),IFERROR(VLOOKUP(A74,'Season 15'!AK$4:CN$104,12,0),"0"),)</f>
        <v>0</v>
      </c>
      <c r="L74" s="403">
        <f>SUM(
IFERROR(VLOOKUP($A74,'Season 1'!AJ$4:CM$104,13,0),"0"),IFERROR(VLOOKUP($A74,'Season 2'!AK$4:CN$104,13,0),"0"),
IFERROR(VLOOKUP($A74,'Season 3'!AK$4:CN$104,13,0),"0"),IFERROR(VLOOKUP($A74,'Season 4'!AK$4:CN$104,13,0),"0"),
IFERROR(VLOOKUP($A74,'Season 5'!AK$4:CN$104,13,0),"0"),IFERROR(VLOOKUP($A74,'Season 6'!AK$4:CN$104,13,0),"0"),
IFERROR(VLOOKUP($A74,'Season 7'!AK$4:CN$104,13,0),"0"),IFERROR(VLOOKUP($A74,'Season 8'!AK$4:CN$104,13,0),"0"),
IFERROR(VLOOKUP($A74,'Season 9'!AK$4:CN$104,13,0),"0"),IFERROR(VLOOKUP($A74,'Season 10'!AK$4:CN$104,13,0),"0"),
IFERROR(VLOOKUP($A74,'Season 11'!AK$4:CN$104,13,0),"0"),IFERROR(VLOOKUP($A74,'Season 12'!AK$4:CN$104,13,0),"0"),
IFERROR(VLOOKUP($A74,'Season 13'!AK$4:CN$104,13,0),"0"),IFERROR(VLOOKUP($A74,'Season 14'!AK$4:CN$104,13,0),"0"),IFERROR(VLOOKUP(A74,'Season 15'!AK$4:CN$104,13,0),"0"),)</f>
        <v>0</v>
      </c>
      <c r="M74" s="398">
        <f>SUM(
IFERROR(VLOOKUP($A74,'Season 1'!AJ$4:CM$104,14,0),"0"),IFERROR(VLOOKUP($A74,'Season 2'!AK$4:CN$104,14,0),"0"),
IFERROR(VLOOKUP($A74,'Season 3'!AK$4:CN$104,14,0),"0"),IFERROR(VLOOKUP($A74,'Season 4'!AK$4:CN$104,14,0),"0"),
IFERROR(VLOOKUP($A74,'Season 5'!AK$4:CN$104,14,0),"0"),IFERROR(VLOOKUP($A74,'Season 6'!AK$4:CN$104,14,0),"0"),
IFERROR(VLOOKUP($A74,'Season 7'!AK$4:CN$104,14,0),"0"),IFERROR(VLOOKUP($A74,'Season 8'!AK$4:CN$104,14,0),"0"),
IFERROR(VLOOKUP($A74,'Season 9'!AK$4:CN$104,14,0),"0"),IFERROR(VLOOKUP($A74,'Season 10'!AK$4:CN$104,14,0),"0"),
IFERROR(VLOOKUP($A74,'Season 11'!AK$4:CN$104,14,0),"0"),IFERROR(VLOOKUP($A74,'Season 12'!AK$4:CN$104,14,0),"0"),
IFERROR(VLOOKUP($A74,'Season 13'!AK$4:CN$104,14,0),"0"),IFERROR(VLOOKUP($A74,'Season 14'!AK$4:CN$104,14,0),"0"),IFERROR(VLOOKUP(A74,'Season 15'!AK$4:CN$104,14,0),"0"),)</f>
        <v>0</v>
      </c>
      <c r="N74" s="518">
        <f>SUM(
IFERROR(VLOOKUP($A74,'Season 1'!AJ$4:CM$104,15,0),"0"),IFERROR(VLOOKUP($A74,'Season 2'!AK$4:CN$104,15,0),"0"),
IFERROR(VLOOKUP($A74,'Season 3'!AK$4:CN$104,15,0),"0"),IFERROR(VLOOKUP($A74,'Season 4'!AK$4:CN$104,15,0),"0"),
IFERROR(VLOOKUP($A74,'Season 5'!AK$4:CN$104,15,0),"0"),IFERROR(VLOOKUP($A74,'Season 6'!AK$4:CN$104,15,0),"0"),
IFERROR(VLOOKUP($A74,'Season 7'!AK$4:CN$104,15,0),"0"),IFERROR(VLOOKUP($A74,'Season 8'!AK$4:CN$104,15,0),"0"),
IFERROR(VLOOKUP($A74,'Season 9'!AK$4:CN$104,15,0),"0"),IFERROR(VLOOKUP($A74,'Season 10'!AK$4:CN$104,15,0),"0"),
IFERROR(VLOOKUP($A74,'Season 11'!AK$4:CN$104,15,0),"0"),IFERROR(VLOOKUP($A74,'Season 12'!AK$4:CN$104,15,0),"0"),
IFERROR(VLOOKUP($A74,'Season 13'!AK$4:CN$104,15,0),"0"),IFERROR(VLOOKUP($A74,'Season 14'!AK$4:CN$104,15,0),"0"),IFERROR(VLOOKUP(A74,'Season 15'!AK$4:CN$104,15,0),"0"),)</f>
        <v>0</v>
      </c>
      <c r="O74" s="21">
        <f>SUM(
IFERROR(VLOOKUP($A74,'Season 1'!AJ$4:CM$104,16,0),"0"),IFERROR(VLOOKUP($A74,'Season 2'!AK$4:CN$104,16,0),"0"),
IFERROR(VLOOKUP($A74,'Season 3'!AK$4:CN$104,16,0),"0"),IFERROR(VLOOKUP($A74,'Season 4'!AK$4:CN$104,16,0),"0"),
IFERROR(VLOOKUP($A74,'Season 5'!AK$4:CN$104,16,0),"0"),IFERROR(VLOOKUP($A74,'Season 6'!AK$4:CN$104,16,0),"0"),
IFERROR(VLOOKUP($A74,'Season 7'!AK$4:CN$104,16,0),"0"),IFERROR(VLOOKUP($A74,'Season 8'!AK$4:CN$104,16,0),"0"),
IFERROR(VLOOKUP($A74,'Season 9'!AK$4:CN$104,16,0),"0"),IFERROR(VLOOKUP($A74,'Season 10'!AK$4:CN$104,16,0),"0"),
IFERROR(VLOOKUP($A74,'Season 11'!AK$4:CN$104,16,0),"0"),IFERROR(VLOOKUP($A74,'Season 12'!AK$4:CN$104,16,0),"0"),
IFERROR(VLOOKUP($A74,'Season 13'!AK$4:CN$104,16,0),"0"),IFERROR(VLOOKUP($A74,'Season 14'!AK$4:CN$104,16,0),"0"),IFERROR(VLOOKUP(A74,'Season 15'!AK$4:CN$104,16,0),"0"),)</f>
        <v>0</v>
      </c>
      <c r="P74" s="402">
        <f>SUM(
IFERROR(VLOOKUP($A74,'Season 1'!AJ$4:CM$104,17,0),"0"),IFERROR(VLOOKUP($A74,'Season 2'!AK$4:CN$104,17,0),"0"),
IFERROR(VLOOKUP($A74,'Season 3'!AK$4:CN$104,17,0),"0"),IFERROR(VLOOKUP($A74,'Season 4'!AK$4:CN$104,17,0),"0"),
IFERROR(VLOOKUP($A74,'Season 5'!AK$4:CN$104,17,0),"0"),IFERROR(VLOOKUP($A74,'Season 6'!AK$4:CN$104,17,0),"0"),
IFERROR(VLOOKUP($A74,'Season 7'!AK$4:CN$104,17,0),"0"),IFERROR(VLOOKUP($A74,'Season 8'!AK$4:CN$104,17,0),"0"),
IFERROR(VLOOKUP($A74,'Season 9'!AK$4:CN$104,17,0),"0"),IFERROR(VLOOKUP($A74,'Season 10'!AK$4:CN$104,17,0),"0"),
IFERROR(VLOOKUP($A74,'Season 11'!AK$4:CN$104,17,0),"0"),IFERROR(VLOOKUP($A74,'Season 12'!AK$4:CN$104,17,0),"0"),
IFERROR(VLOOKUP($A74,'Season 13'!AK$4:CN$104,17,0),"0"),IFERROR(VLOOKUP($A74,'Season 14'!AK$4:CN$104,17,0),"0"),IFERROR(VLOOKUP(A74,'Season 15'!AK$4:CN$104,17,0),"0"),)</f>
        <v>0</v>
      </c>
      <c r="Q74" s="403">
        <f>SUM(
IFERROR(VLOOKUP($A74,'Season 1'!AJ$4:CM$104,18,0),"0"),IFERROR(VLOOKUP($A74,'Season 2'!AK$4:CN$104,18,0),"0"),
IFERROR(VLOOKUP($A74,'Season 3'!AK$4:CN$104,18,0),"0"),IFERROR(VLOOKUP($A74,'Season 4'!AK$4:CN$104,18,0),"0"),
IFERROR(VLOOKUP($A74,'Season 5'!AK$4:CN$104,18,0),"0"),IFERROR(VLOOKUP($A74,'Season 6'!AK$4:CN$104,18,0),"0"),
IFERROR(VLOOKUP($A74,'Season 7'!AK$4:CN$104,18,0),"0"),IFERROR(VLOOKUP($A74,'Season 8'!AK$4:CN$104,18,0),"0"),
IFERROR(VLOOKUP($A74,'Season 9'!AK$4:CN$104,18,0),"0"),IFERROR(VLOOKUP($A74,'Season 10'!AK$4:CN$104,18,0),"0"),
IFERROR(VLOOKUP($A74,'Season 11'!AK$4:CN$104,18,0),"0"),IFERROR(VLOOKUP($A74,'Season 12'!AK$4:CN$104,18,0),"0"),
IFERROR(VLOOKUP($A74,'Season 13'!AK$4:CN$104,18,0),"0"),IFERROR(VLOOKUP($A74,'Season 14'!AK$4:CN$104,18,0),"0"),IFERROR(VLOOKUP(A74,'Season 15'!AK$4:CN$104,18,0),"0"),)</f>
        <v>0</v>
      </c>
      <c r="R74" s="398">
        <f>SUM(
IFERROR(VLOOKUP($A74,'Season 1'!AJ$4:CM$104,19,0),"0"),IFERROR(VLOOKUP($A74,'Season 2'!AK$4:CN$104,19,0),"0"),
IFERROR(VLOOKUP($A74,'Season 3'!AK$4:CN$104,19,0),"0"),IFERROR(VLOOKUP($A74,'Season 4'!AK$4:CN$104,19,0),"0"),
IFERROR(VLOOKUP($A74,'Season 5'!AK$4:CN$104,19,0),"0"),IFERROR(VLOOKUP($A74,'Season 6'!AK$4:CN$104,19,0),"0"),
IFERROR(VLOOKUP($A74,'Season 7'!AK$4:CN$104,19,0),"0"),IFERROR(VLOOKUP($A74,'Season 8'!AK$4:CN$104,19,0),"0"),
IFERROR(VLOOKUP($A74,'Season 9'!AK$4:CN$104,19,0),"0"),IFERROR(VLOOKUP($A74,'Season 10'!AK$4:CN$104,19,0),"0"),
IFERROR(VLOOKUP($A74,'Season 11'!AK$4:CN$104,19,0),"0"),IFERROR(VLOOKUP($A74,'Season 12'!AK$4:CN$104,19,0),"0"),
IFERROR(VLOOKUP($A74,'Season 13'!AK$4:CN$104,19,0),"0"),IFERROR(VLOOKUP($A74,'Season 14'!AK$4:CN$104,19,0),"0"),IFERROR(VLOOKUP(A74,'Season 15'!AK$4:CN$104,19,0),"0"),)</f>
        <v>0</v>
      </c>
      <c r="S74" s="518">
        <f>SUM(
IFERROR(VLOOKUP($A74,'Season 1'!AJ$4:CM$104,20,0),"0"),IFERROR(VLOOKUP($A74,'Season 2'!AK$4:CN$104,20,0),"0"),
IFERROR(VLOOKUP($A74,'Season 3'!AK$4:CN$104,20,0),"0"),IFERROR(VLOOKUP($A74,'Season 4'!AK$4:CN$104,20,0),"0"),
IFERROR(VLOOKUP($A74,'Season 5'!AK$4:CN$104,20,0),"0"),IFERROR(VLOOKUP($A74,'Season 6'!AK$4:CN$104,20,0),"0"),
IFERROR(VLOOKUP($A74,'Season 7'!AK$4:CN$104,20,0),"0"),IFERROR(VLOOKUP($A74,'Season 8'!AK$4:CN$104,20,0),"0"),
IFERROR(VLOOKUP($A74,'Season 9'!AK$4:CN$104,20,0),"0"),IFERROR(VLOOKUP($A74,'Season 10'!AK$4:CN$104,20,0),"0"),
IFERROR(VLOOKUP($A74,'Season 11'!AK$4:CN$104,20,0),"0"),IFERROR(VLOOKUP($A74,'Season 12'!AK$4:CN$104,20,0),"0"),
IFERROR(VLOOKUP($A74,'Season 13'!AK$4:CN$104,20,0),"0"),IFERROR(VLOOKUP($A74,'Season 14'!AK$4:CN$104,20,0),"0"),IFERROR(VLOOKUP(A74,'Season 15'!AK$4:CN$104,20,0),"0"),)</f>
        <v>0</v>
      </c>
      <c r="T74" s="21">
        <f>SUM(
IFERROR(VLOOKUP($A74,'Season 1'!AJ$4:CM$104,21,0),"0"),IFERROR(VLOOKUP($A74,'Season 2'!AK$4:CN$104,21,0),"0"),
IFERROR(VLOOKUP($A74,'Season 3'!AK$4:CN$104,21,0),"0"),IFERROR(VLOOKUP($A74,'Season 4'!AK$4:CN$104,21,0),"0"),
IFERROR(VLOOKUP($A74,'Season 5'!AK$4:CN$104,21,0),"0"),IFERROR(VLOOKUP($A74,'Season 6'!AK$4:CN$104,21,0),"0"),
IFERROR(VLOOKUP($A74,'Season 7'!AK$4:CN$104,21,0),"0"),IFERROR(VLOOKUP($A74,'Season 8'!AK$4:CN$104,21,0),"0"),
IFERROR(VLOOKUP($A74,'Season 9'!AK$4:CN$104,21,0),"0"),IFERROR(VLOOKUP($A74,'Season 10'!AK$4:CN$104,21,0),"0"),
IFERROR(VLOOKUP($A74,'Season 11'!AK$4:CN$104,21,0),"0"),IFERROR(VLOOKUP($A74,'Season 12'!AK$4:CN$104,21,0),"0"),
IFERROR(VLOOKUP($A74,'Season 13'!AK$4:CN$104,21,0),"0"),IFERROR(VLOOKUP($A74,'Season 14'!AK$4:CN$104,21,0),"0"),IFERROR(VLOOKUP(A74,'Season 15'!AK$4:CN$104,21,0),"0"),)</f>
        <v>0</v>
      </c>
      <c r="U74" s="402">
        <f>SUM(
IFERROR(VLOOKUP($A74,'Season 1'!AJ$4:CM$104,22,0),"0"),IFERROR(VLOOKUP($A74,'Season 2'!AK$4:CN$104,22,0),"0"),
IFERROR(VLOOKUP($A74,'Season 3'!AK$4:CN$104,22,0),"0"),IFERROR(VLOOKUP($A74,'Season 4'!AK$4:CN$104,22,0),"0"),
IFERROR(VLOOKUP($A74,'Season 5'!AK$4:CN$104,22,0),"0"),IFERROR(VLOOKUP($A74,'Season 6'!AK$4:CN$104,22,0),"0"),
IFERROR(VLOOKUP($A74,'Season 7'!AK$4:CN$104,22,0),"0"),IFERROR(VLOOKUP($A74,'Season 8'!AK$4:CN$104,22,0),"0"),
IFERROR(VLOOKUP($A74,'Season 9'!AK$4:CN$104,22,0),"0"),IFERROR(VLOOKUP($A74,'Season 10'!AK$4:CN$104,22,0),"0"),
IFERROR(VLOOKUP($A74,'Season 11'!AK$4:CN$104,22,0),"0"),IFERROR(VLOOKUP($A74,'Season 12'!AK$4:CN$104,22,0),"0"),
IFERROR(VLOOKUP($A74,'Season 13'!AK$4:CN$104,22,0),"0"),IFERROR(VLOOKUP($A74,'Season 14'!AK$4:CN$104,22,0),"0"),IFERROR(VLOOKUP(A74,'Season 15'!AK$4:CN$104,22,0),"0"),)</f>
        <v>0</v>
      </c>
      <c r="V74" s="403">
        <f>SUM(
IFERROR(VLOOKUP($A74,'Season 1'!AJ$4:CM$104,23,0),"0"),IFERROR(VLOOKUP($A74,'Season 2'!AK$4:CN$104,23,0),"0"),
IFERROR(VLOOKUP($A74,'Season 3'!AK$4:CN$104,23,0),"0"),IFERROR(VLOOKUP($A74,'Season 4'!AK$4:CN$104,23,0),"0"),
IFERROR(VLOOKUP($A74,'Season 5'!AK$4:CN$104,23,0),"0"),IFERROR(VLOOKUP($A74,'Season 6'!AK$4:CN$104,23,0),"0"),
IFERROR(VLOOKUP($A74,'Season 7'!AK$4:CN$104,23,0),"0"),IFERROR(VLOOKUP($A74,'Season 8'!AK$4:CN$104,23,0),"0"),
IFERROR(VLOOKUP($A74,'Season 9'!AK$4:CN$104,23,0),"0"),IFERROR(VLOOKUP($A74,'Season 10'!AK$4:CN$104,23,0),"0"),
IFERROR(VLOOKUP($A74,'Season 11'!AK$4:CN$104,23,0),"0"),IFERROR(VLOOKUP($A74,'Season 12'!AK$4:CN$104,23,0),"0"),
IFERROR(VLOOKUP($A74,'Season 13'!AK$4:CN$104,23,0),"0"),IFERROR(VLOOKUP($A74,'Season 14'!AK$4:CN$104,23,0),"0"),IFERROR(VLOOKUP($A74,'Season 15'!AK$4:CN$104,23,0),"0"),)</f>
        <v>0</v>
      </c>
      <c r="W74" s="398">
        <f>SUM(
IFERROR(VLOOKUP($A74,'Season 1'!AJ$4:CM$104,24,0),"0"),IFERROR(VLOOKUP($A74,'Season 2'!AK$4:CN$104,24,0),"0"),
IFERROR(VLOOKUP($A74,'Season 3'!AK$4:CN$104,24,0),"0"),IFERROR(VLOOKUP($A74,'Season 4'!AK$4:CN$104,24,0),"0"),
IFERROR(VLOOKUP($A74,'Season 5'!AK$4:CN$104,24,0),"0"),IFERROR(VLOOKUP($A74,'Season 6'!AK$4:CN$104,24,0),"0"),
IFERROR(VLOOKUP($A74,'Season 7'!AK$4:CN$104,24,0),"0"),IFERROR(VLOOKUP($A74,'Season 8'!AK$4:CN$104,24,0),"0"),
IFERROR(VLOOKUP($A74,'Season 9'!AK$4:CN$104,24,0),"0"),IFERROR(VLOOKUP($A74,'Season 10'!AK$4:CN$104,24,0),"0"),
IFERROR(VLOOKUP($A74,'Season 11'!AK$4:CN$104,24,0),"0"),IFERROR(VLOOKUP($A74,'Season 12'!AK$4:CN$104,24,0),"0"),
IFERROR(VLOOKUP($A74,'Season 13'!AK$4:CN$104,24,0),"0"),IFERROR(VLOOKUP($A74,'Season 14'!AK$4:CN$104,24,0),"0"),IFERROR(VLOOKUP($A74,'Season 15'!AK$4:CN$104,24,0),"0"),)</f>
        <v>0</v>
      </c>
      <c r="X74" s="518">
        <f>SUM(
IFERROR(VLOOKUP($A74,'Season 1'!AJ$4:CM$104,25,0),"0"),IFERROR(VLOOKUP($A74,'Season 2'!AK$4:CN$104,25,0),"0"),
IFERROR(VLOOKUP($A74,'Season 3'!AK$4:CN$104,25,0),"0"),IFERROR(VLOOKUP($A74,'Season 4'!AK$4:CN$104,25,0),"0"),
IFERROR(VLOOKUP($A74,'Season 5'!AK$4:CN$104,25,0),"0"),IFERROR(VLOOKUP($A74,'Season 6'!AK$4:CN$104,25,0),"0"),
IFERROR(VLOOKUP($A74,'Season 7'!AK$4:CN$104,25,0),"0"),IFERROR(VLOOKUP($A74,'Season 8'!AK$4:CN$104,25,0),"0"),
IFERROR(VLOOKUP($A74,'Season 9'!AK$4:CN$104,25,0),"0"),IFERROR(VLOOKUP($A74,'Season 10'!AK$4:CN$104,25,0),"0"),
IFERROR(VLOOKUP($A74,'Season 11'!AK$4:CN$104,25,0),"0"),IFERROR(VLOOKUP($A74,'Season 12'!AK$4:CN$104,25,0),"0"),
IFERROR(VLOOKUP($A74,'Season 13'!AK$4:CN$104,25,0),"0"),IFERROR(VLOOKUP($A74,'Season 14'!AK$4:CN$104,25,0),"0"),IFERROR(VLOOKUP($A74,'Season 15'!AK$4:CN$104,25,0),"0"),)</f>
        <v>0</v>
      </c>
      <c r="Y74" s="21">
        <f>SUM(
IFERROR(VLOOKUP($A74,'Season 1'!AJ$4:CM$104,26,0),"0"),IFERROR(VLOOKUP($A74,'Season 2'!AK$4:CN$104,26,0),"0"),
IFERROR(VLOOKUP($A74,'Season 3'!AK$4:CN$104,26,0),"0"),IFERROR(VLOOKUP($A74,'Season 4'!AK$4:CN$104,26,0),"0"),
IFERROR(VLOOKUP($A74,'Season 5'!AK$4:CN$104,26,0),"0"),IFERROR(VLOOKUP($A74,'Season 6'!AK$4:CN$104,26,0),"0"),
IFERROR(VLOOKUP($A74,'Season 7'!AK$4:CN$104,26,0),"0"),IFERROR(VLOOKUP($A74,'Season 8'!AK$4:CN$104,26,0),"0"),
IFERROR(VLOOKUP($A74,'Season 9'!AK$4:CN$104,26,0),"0"),IFERROR(VLOOKUP($A74,'Season 10'!AK$4:CN$104,26,0),"0"),
IFERROR(VLOOKUP($A74,'Season 11'!AK$4:CN$104,26,0),"0"),IFERROR(VLOOKUP($A74,'Season 12'!AK$4:CN$104,26,0),"0"),
IFERROR(VLOOKUP($A74,'Season 13'!AK$4:CN$104,26,0),"0"),IFERROR(VLOOKUP($A74,'Season 14'!AK$4:CN$104,26,0),"0"),IFERROR(VLOOKUP($A74,'Season 15'!AK$4:CN$104,26,0),"0"),)</f>
        <v>0</v>
      </c>
      <c r="Z74" s="402">
        <f>SUM(
IFERROR(VLOOKUP($A74,'Season 1'!AJ$4:CM$104,27,0),"0"),IFERROR(VLOOKUP($A74,'Season 2'!AK$4:CN$104,27,0),"0"),
IFERROR(VLOOKUP($A74,'Season 3'!AK$4:CN$104,27,0),"0"),IFERROR(VLOOKUP($A74,'Season 4'!AK$4:CN$104,27,0),"0"),
IFERROR(VLOOKUP($A74,'Season 5'!AK$4:CN$104,27,0),"0"),IFERROR(VLOOKUP($A74,'Season 6'!AK$4:CN$104,27,0),"0"),
IFERROR(VLOOKUP($A74,'Season 7'!AK$4:CN$104,27,0),"0"),IFERROR(VLOOKUP($A74,'Season 8'!AK$4:CN$104,27,0),"0"),
IFERROR(VLOOKUP($A74,'Season 9'!AK$4:CN$104,27,0),"0"),IFERROR(VLOOKUP($A74,'Season 10'!AK$4:CN$104,27,0),"0"),
IFERROR(VLOOKUP($A74,'Season 11'!AK$4:CN$104,27,0),"0"),IFERROR(VLOOKUP($A74,'Season 12'!AK$4:CN$104,27,0),"0"),
IFERROR(VLOOKUP($A74,'Season 13'!AK$4:CN$104,27,0),"0"),IFERROR(VLOOKUP($A74,'Season 14'!AK$4:CN$104,27,0),"0"),IFERROR(VLOOKUP($A74,'Season 15'!AK$4:CN$104,27,0),"0"),)</f>
        <v>0</v>
      </c>
      <c r="AA74" s="403">
        <f>SUM(
IFERROR(VLOOKUP($A74,'Season 1'!AJ$4:CM$104,28,0),"0"),IFERROR(VLOOKUP($A74,'Season 2'!AK$4:CN$104,28,0),"0"),
IFERROR(VLOOKUP($A74,'Season 3'!AK$4:CN$104,28,0),"0"),IFERROR(VLOOKUP($A74,'Season 4'!AK$4:CN$104,28,0),"0"),
IFERROR(VLOOKUP($A74,'Season 5'!AK$4:CN$104,28,0),"0"),IFERROR(VLOOKUP($A74,'Season 6'!AK$4:CN$104,28,0),"0"),
IFERROR(VLOOKUP($A74,'Season 7'!AK$4:CN$104,28,0),"0"),IFERROR(VLOOKUP($A74,'Season 8'!AK$4:CN$104,28,0),"0"),
IFERROR(VLOOKUP($A74,'Season 9'!AK$4:CN$104,28,0),"0"),IFERROR(VLOOKUP($A74,'Season 10'!AK$4:CN$104,28,0),"0"),
IFERROR(VLOOKUP($A74,'Season 11'!AK$4:CN$104,28,0),"0"),IFERROR(VLOOKUP($A74,'Season 12'!AK$4:CN$104,28,0),"0"),
IFERROR(VLOOKUP($A74,'Season 13'!AK$4:CN$104,28,0),"0"),IFERROR(VLOOKUP($A74,'Season 14'!AK$4:CN$104,28,0),"0"),IFERROR(VLOOKUP($A74,'Season 15'!AK$4:CN$104,28,0),"0"),)</f>
        <v>0</v>
      </c>
      <c r="AB74" s="398">
        <f>SUM(
IFERROR(VLOOKUP($A74,'Season 1'!AJ$4:CM$104,29,0),"0"),IFERROR(VLOOKUP($A74,'Season 2'!AK$4:CN$104,29,0),"0"),
IFERROR(VLOOKUP($A74,'Season 3'!AK$4:CN$104,29,0),"0"),IFERROR(VLOOKUP($A74,'Season 4'!AK$4:CN$104,29,0),"0"),
IFERROR(VLOOKUP($A74,'Season 5'!AK$4:CN$104,29,0),"0"),IFERROR(VLOOKUP($A74,'Season 6'!AK$4:CN$104,29,0),"0"),
IFERROR(VLOOKUP($A74,'Season 7'!AK$4:CN$104,29,0),"0"),IFERROR(VLOOKUP($A74,'Season 8'!AK$4:CN$104,29,0),"0"),
IFERROR(VLOOKUP($A74,'Season 9'!AK$4:CN$104,29,0),"0"),IFERROR(VLOOKUP($A74,'Season 10'!AK$4:CN$104,29,0),"0"),
IFERROR(VLOOKUP($A74,'Season 11'!AK$4:CN$104,29,0),"0"),IFERROR(VLOOKUP($A74,'Season 12'!AK$4:CN$104,29,0),"0"),
IFERROR(VLOOKUP($A74,'Season 13'!AK$4:CN$104,29,0),"0"),IFERROR(VLOOKUP($A74,'Season 14'!AK$4:CN$104,29,0),"0"),IFERROR(VLOOKUP($A74,'Season 15'!AK$4:CN$104,29,0),"0"),)</f>
        <v>0</v>
      </c>
      <c r="AC74" s="518">
        <f>SUM(
IFERROR(VLOOKUP($A74,'Season 1'!AJ$4:CM$104,30,0),"0"),IFERROR(VLOOKUP($A74,'Season 2'!AK$4:CN$104,30,0),"0"),
IFERROR(VLOOKUP($A74,'Season 3'!AK$4:CN$104,30,0),"0"),IFERROR(VLOOKUP($A74,'Season 4'!AK$4:CN$104,30,0),"0"),
IFERROR(VLOOKUP($A74,'Season 5'!AK$4:CN$104,30,0),"0"),IFERROR(VLOOKUP($A74,'Season 6'!AK$4:CN$104,30,0),"0"),
IFERROR(VLOOKUP($A74,'Season 7'!AK$4:CN$104,30,0),"0"),IFERROR(VLOOKUP($A74,'Season 8'!AK$4:CN$104,30,0),"0"),
IFERROR(VLOOKUP($A74,'Season 9'!AK$4:CN$104,30,0),"0"),IFERROR(VLOOKUP($A74,'Season 10'!AK$4:CN$104,30,0),"0"),
IFERROR(VLOOKUP($A74,'Season 11'!AK$4:CN$104,30,0),"0"),IFERROR(VLOOKUP($A74,'Season 12'!AK$4:CN$104,30,0),"0"),
IFERROR(VLOOKUP($A74,'Season 13'!AK$4:CN$104,30,0),"0"),IFERROR(VLOOKUP($A74,'Season 14'!AK$4:CN$104,30,0),"0"),IFERROR(VLOOKUP($A74,'Season 15'!AK$4:CN$104,30,0),"0"),)</f>
        <v>0</v>
      </c>
      <c r="AD74" s="21">
        <f>SUM(
IFERROR(VLOOKUP($A74,'Season 1'!AJ$4:CM$104,31,0),"0"),IFERROR(VLOOKUP($A74,'Season 2'!AK$4:CN$104,31,0),"0"),
IFERROR(VLOOKUP($A74,'Season 3'!AK$4:CN$104,31,0),"0"),IFERROR(VLOOKUP($A74,'Season 4'!AK$4:CN$104,31,0),"0"),
IFERROR(VLOOKUP($A74,'Season 5'!AK$4:CN$104,31,0),"0"),IFERROR(VLOOKUP($A74,'Season 6'!AK$4:CN$104,31,0),"0"),
IFERROR(VLOOKUP($A74,'Season 7'!AK$4:CN$104,31,0),"0"),IFERROR(VLOOKUP($A74,'Season 8'!AK$4:CN$104,31,0),"0"),
IFERROR(VLOOKUP($A74,'Season 9'!AK$4:CN$104,31,0),"0"),IFERROR(VLOOKUP($A74,'Season 10'!AK$4:CN$104,31,0),"0"),
IFERROR(VLOOKUP($A74,'Season 11'!AK$4:CN$104,31,0),"0"),IFERROR(VLOOKUP($A74,'Season 12'!AK$4:CN$104,31,0),"0"),
IFERROR(VLOOKUP($A74,'Season 13'!AK$4:CN$104,31,0),"0"),IFERROR(VLOOKUP($A74,'Season 14'!AK$4:CN$104,31,0),"0"),IFERROR(VLOOKUP($A74,'Season 15'!AK$4:CN$104,31,0),"0"),)</f>
        <v>0</v>
      </c>
      <c r="AE74" s="402">
        <f>SUM(
IFERROR(VLOOKUP($A74,'Season 1'!AJ$4:CM$104,32,0),"0"),IFERROR(VLOOKUP($A74,'Season 2'!AK$4:CN$104,32,0),"0"),
IFERROR(VLOOKUP($A74,'Season 3'!AK$4:CN$104,32,0),"0"),IFERROR(VLOOKUP($A74,'Season 4'!AK$4:CN$104,32,0),"0"),
IFERROR(VLOOKUP($A74,'Season 5'!AK$4:CN$104,32,0),"0"),IFERROR(VLOOKUP($A74,'Season 6'!AK$4:CN$104,32,0),"0"),
IFERROR(VLOOKUP($A74,'Season 7'!AK$4:CN$104,32,0),"0"),IFERROR(VLOOKUP($A74,'Season 8'!AK$4:CN$104,32,0),"0"),
IFERROR(VLOOKUP($A74,'Season 9'!AK$4:CN$104,32,0),"0"),IFERROR(VLOOKUP($A74,'Season 10'!AK$4:CN$104,32,0),"0"),
IFERROR(VLOOKUP($A74,'Season 11'!AK$4:CN$104,32,0),"0"),IFERROR(VLOOKUP($A74,'Season 12'!AK$4:CN$104,32,0),"0"),
IFERROR(VLOOKUP($A74,'Season 13'!AK$4:CN$104,32,0),"0"),IFERROR(VLOOKUP($A74,'Season 14'!AK$4:CN$104,32,0),"0"),IFERROR(VLOOKUP($A74,'Season 15'!AK$4:CN$104,32,0),"0"),)</f>
        <v>0</v>
      </c>
      <c r="AF74" s="403">
        <f>SUM(IFERROR(VLOOKUP($A74,'Season 2'!AK$4:CN$104,33,0),"0"),
IFERROR(VLOOKUP($A74,'Season 3'!AK$4:CN$104,33,0),"0"),IFERROR(VLOOKUP($A74,'Season 4'!AK$4:CN$104,33,0),"0"),
IFERROR(VLOOKUP($A74,'Season 5'!AK$4:CN$104,33,0),"0"),IFERROR(VLOOKUP($A74,'Season 6'!AK$4:CN$104,33,0),"0"),
IFERROR(VLOOKUP($A74,'Season 7'!AK$4:CN$104,33,0),"0"),IFERROR(VLOOKUP($A74,'Season 8'!AK$4:CN$104,33,0),"0"),
IFERROR(VLOOKUP($A74,'Season 9'!AK$4:CN$104,33,0),"0"),IFERROR(VLOOKUP($A74,'Season 10'!AK$4:CN$104,33,0),"0"),
IFERROR(VLOOKUP($A74,'Season 11'!AK$4:CN$104,33,0),"0"),IFERROR(VLOOKUP($A74,'Season 12'!AK$4:CN$104,33,0),"0"),
IFERROR(VLOOKUP($A74,'Season 13'!AK$4:CN$104,33,0),"0"),IFERROR(VLOOKUP($A74,'Season 14'!AK$4:CN$104,33,0),"0"),IFERROR(VLOOKUP($A74,'Season 15'!AK$4:CN$104,33,0),"0"),)</f>
        <v>0</v>
      </c>
      <c r="AG74" s="398">
        <f>SUM(IFERROR(VLOOKUP($A74,'Season 2'!AK$4:CN$104,34,0),"0"),
IFERROR(VLOOKUP($A74,'Season 3'!AK$4:CN$104,34,0),"0"),IFERROR(VLOOKUP($A74,'Season 4'!AK$4:CN$104,34,0),"0"),
IFERROR(VLOOKUP($A74,'Season 5'!AK$4:CN$104,34,0),"0"),IFERROR(VLOOKUP($A74,'Season 6'!AK$4:CN$104,34,0),"0"),
IFERROR(VLOOKUP($A74,'Season 7'!AK$4:CN$104,34,0),"0"),IFERROR(VLOOKUP($A74,'Season 8'!AK$4:CN$104,34,0),"0"),
IFERROR(VLOOKUP($A74,'Season 9'!AK$4:CN$104,34,0),"0"),IFERROR(VLOOKUP($A74,'Season 10'!AK$4:CN$104,34,0),"0"),
IFERROR(VLOOKUP($A74,'Season 11'!AK$4:CN$104,34,0),"0"),IFERROR(VLOOKUP($A74,'Season 12'!AK$4:CN$104,34,0),"0"),
IFERROR(VLOOKUP($A74,'Season 13'!AK$4:CN$104,34,0),"0"),IFERROR(VLOOKUP($A74,'Season 14'!AK$4:CN$104,34,0),"0"),IFERROR(VLOOKUP($A74,'Season 15'!AK$4:CN$104,34,0),"0"),)</f>
        <v>0</v>
      </c>
      <c r="AH74" s="518">
        <f>SUM(IFERROR(VLOOKUP($A74,'Season 2'!AK$4:CN$104,35,0),"0"),
IFERROR(VLOOKUP($A74,'Season 3'!AK$4:CN$104,35,0),"0"),IFERROR(VLOOKUP($A74,'Season 4'!AK$4:CN$104,35,0),"0"),
IFERROR(VLOOKUP($A74,'Season 5'!AK$4:CN$104,35,0),"0"),IFERROR(VLOOKUP($A74,'Season 6'!AK$4:CN$104,35,0),"0"),
IFERROR(VLOOKUP($A74,'Season 7'!AK$4:CN$104,35,0),"0"),IFERROR(VLOOKUP($A74,'Season 8'!AK$4:CN$104,35,0),"0"),
IFERROR(VLOOKUP($A74,'Season 9'!AK$4:CN$104,35,0),"0"),IFERROR(VLOOKUP($A74,'Season 10'!AK$4:CN$104,35,0),"0"),
IFERROR(VLOOKUP($A74,'Season 11'!AK$4:CN$104,35,0),"0"),IFERROR(VLOOKUP($A74,'Season 12'!AK$4:CN$104,35,0),"0"),
IFERROR(VLOOKUP($A74,'Season 13'!AK$4:CN$104,35,0),"0"),IFERROR(VLOOKUP($A74,'Season 14'!AK$4:CN$104,35,0),"0"),IFERROR(VLOOKUP($A74,'Season 15'!AK$4:CN$104,35,0),"0"),)</f>
        <v>0</v>
      </c>
      <c r="AI74" s="21">
        <f>SUM(IFERROR(VLOOKUP($A74,'Season 2'!AK$4:CN$104,36,0),"0"),
IFERROR(VLOOKUP($A74,'Season 3'!AK$4:CN$104,36,0),"0"),IFERROR(VLOOKUP($A74,'Season 4'!AK$4:CN$104,36,0),"0"),
IFERROR(VLOOKUP($A74,'Season 5'!AK$4:CN$104,36,0),"0"),IFERROR(VLOOKUP($A74,'Season 6'!AK$4:CN$104,36,0),"0"),
IFERROR(VLOOKUP($A74,'Season 7'!AK$4:CN$104,36,0),"0"),IFERROR(VLOOKUP($A74,'Season 8'!AK$4:CN$104,36,0),"0"),
IFERROR(VLOOKUP($A74,'Season 9'!AK$4:CN$104,36,0),"0"),IFERROR(VLOOKUP($A74,'Season 10'!AK$4:CN$104,36,0),"0"),
IFERROR(VLOOKUP($A74,'Season 11'!AK$4:CN$104,36,0),"0"),IFERROR(VLOOKUP($A74,'Season 12'!AK$4:CN$104,36,0),"0"),
IFERROR(VLOOKUP($A74,'Season 13'!AK$4:CN$104,36,0),"0"),IFERROR(VLOOKUP($A74,'Season 14'!AK$4:CN$104,36,0),"0"),IFERROR(VLOOKUP($A74,'Season 15'!AK$4:CN$104,36,0),"0"),)</f>
        <v>0</v>
      </c>
      <c r="AJ74" s="402">
        <f>SUM(IFERROR(VLOOKUP($A74,'Season 2'!AK$4:CN$104,37,0),"0"),
IFERROR(VLOOKUP($A74,'Season 3'!AK$4:CN$104,37,0),"0"),IFERROR(VLOOKUP($A74,'Season 4'!AK$4:CN$104,37,0),"0"),
IFERROR(VLOOKUP($A74,'Season 5'!AK$4:CN$104,37,0),"0"),IFERROR(VLOOKUP($A74,'Season 6'!AK$4:CN$104,37,0),"0"),
IFERROR(VLOOKUP($A74,'Season 7'!AK$4:CN$104,37,0),"0"),IFERROR(VLOOKUP($A74,'Season 8'!AK$4:CN$104,37,0),"0"),
IFERROR(VLOOKUP($A74,'Season 9'!AK$4:CN$104,37,0),"0"),IFERROR(VLOOKUP($A74,'Season 10'!AK$4:CN$104,37,0),"0"),
IFERROR(VLOOKUP($A74,'Season 11'!AK$4:CN$104,37,0),"0"),IFERROR(VLOOKUP($A74,'Season 12'!AK$4:CN$104,37,0),"0"),
IFERROR(VLOOKUP($A74,'Season 13'!AK$4:CN$104,37,0),"0"),IFERROR(VLOOKUP($A74,'Season 14'!AK$4:CN$104,37,0),"0"),IFERROR(VLOOKUP($A74,'Season 15'!AK$4:CN$104,37,0),"0"),)</f>
        <v>0</v>
      </c>
      <c r="AK74" s="403">
        <f>SUM(IFERROR(VLOOKUP($A74,'Season 1'!AJ$4:CM$104,33,0),"0"),IFERROR(VLOOKUP($A74,'Season 2'!AK$4:CN$104,38,0),"0"),
IFERROR(VLOOKUP($A74,'Season 3'!AK$4:CN$104,38,0),"0"),IFERROR(VLOOKUP($A74,'Season 4'!AK$4:CN$104,38,0),"0"),
IFERROR(VLOOKUP($A74,'Season 5'!AK$4:CN$104,38,0),"0"),IFERROR(VLOOKUP($A74,'Season 6'!AK$4:CN$104,38,0),"0"),
IFERROR(VLOOKUP($A74,'Season 7'!AK$4:CN$104,38,0),"0"),IFERROR(VLOOKUP($A74,'Season 8'!AK$4:CN$104,38,0),"0"),
IFERROR(VLOOKUP($A74,'Season 9'!AK$4:CN$104,38,0),"0"),IFERROR(VLOOKUP($A74,'Season 10'!AK$4:CN$104,38,0),"0"),
IFERROR(VLOOKUP($A74,'Season 11'!AK$4:CN$104,38,0),"0"),IFERROR(VLOOKUP($A74,'Season 12'!AK$4:CN$104,38,0),"0"),
IFERROR(VLOOKUP($A74,'Season 13'!AK$4:CN$104,38,0),"0"),IFERROR(VLOOKUP($A74,'Season 14'!AK$4:CN$104,38,0),"0"),IFERROR(VLOOKUP($A74,'Season 15'!AK$4:CN$104,38,0),"0"),)</f>
        <v>0</v>
      </c>
      <c r="AL74" s="398">
        <f>SUM(IFERROR(VLOOKUP($A74,'Season 1'!AJ$4:CM$104,34,0),"0"),IFERROR(VLOOKUP($A74,'Season 2'!AK$4:CN$104,39,0),"0"),
IFERROR(VLOOKUP($A74,'Season 3'!AK$4:CN$104,39,0),"0"),IFERROR(VLOOKUP($A74,'Season 4'!AK$4:CN$104,39,0),"0"),
IFERROR(VLOOKUP($A74,'Season 5'!AK$4:CN$104,39,0),"0"),IFERROR(VLOOKUP($A74,'Season 6'!AK$4:CN$104,39,0),"0"),
IFERROR(VLOOKUP($A74,'Season 7'!AK$4:CN$104,39,0),"0"),IFERROR(VLOOKUP($A74,'Season 8'!AK$4:CN$104,39,0),"0"),
IFERROR(VLOOKUP($A74,'Season 9'!AK$4:CN$104,39,0),"0"),IFERROR(VLOOKUP($A74,'Season 10'!AK$4:CN$104,39,0),"0"),
IFERROR(VLOOKUP($A74,'Season 11'!AK$4:CN$104,39,0),"0"),IFERROR(VLOOKUP($A74,'Season 12'!AK$4:CN$104,39,0),"0"),
IFERROR(VLOOKUP($A74,'Season 13'!AK$4:CN$104,39,0),"0"),IFERROR(VLOOKUP($A74,'Season 14'!AK$4:CN$104,39,0),"0"),IFERROR(VLOOKUP($A74,'Season 15'!AK$4:CN$104,39,0),"0"),)</f>
        <v>0</v>
      </c>
      <c r="AM74" s="518">
        <f>SUM(IFERROR(VLOOKUP($A74,'Season 1'!AJ$4:CM$104,35,0),"0"),IFERROR(VLOOKUP($A74,'Season 2'!AK$4:CN$104,40,0),"0"),
IFERROR(VLOOKUP($A74,'Season 3'!AK$4:CN$104,40,0),"0"),IFERROR(VLOOKUP($A74,'Season 4'!AK$4:CN$104,40,0),"0"),
IFERROR(VLOOKUP($A74,'Season 5'!AK$4:CN$104,40,0),"0"),IFERROR(VLOOKUP($A74,'Season 6'!AK$4:CN$104,40,0),"0"),
IFERROR(VLOOKUP($A74,'Season 7'!AK$4:CN$104,40,0),"0"),IFERROR(VLOOKUP($A74,'Season 8'!AK$4:CN$104,40,0),"0"),
IFERROR(VLOOKUP($A74,'Season 9'!AK$4:CN$104,40,0),"0"),IFERROR(VLOOKUP($A74,'Season 10'!AK$4:CN$104,40,0),"0"),
IFERROR(VLOOKUP($A74,'Season 11'!AK$4:CN$104,40,0),"0"),IFERROR(VLOOKUP($A74,'Season 12'!AK$4:CN$104,40,0),"0"),
IFERROR(VLOOKUP($A74,'Season 13'!AK$4:CN$104,40,0),"0"),IFERROR(VLOOKUP($A74,'Season 14'!AK$4:CN$104,40,0),"0"),IFERROR(VLOOKUP($A74,'Season 15'!AK$4:CN$104,40,0),"0"),)</f>
        <v>0</v>
      </c>
      <c r="AN74" s="21">
        <f>SUM(IFERROR(VLOOKUP($A74,'Season 1'!AJ$4:CM$104,36,0),"0"),IFERROR(VLOOKUP($A74,'Season 2'!AK$4:CN$104,41,0),"0"),
IFERROR(VLOOKUP($A74,'Season 3'!AK$4:CN$104,41,0),"0"),IFERROR(VLOOKUP($A74,'Season 4'!AK$4:CN$104,41,0),"0"),
IFERROR(VLOOKUP($A74,'Season 5'!AK$4:CN$104,41,0),"0"),IFERROR(VLOOKUP($A74,'Season 6'!AK$4:CN$104,41,0),"0"),
IFERROR(VLOOKUP($A74,'Season 7'!AK$4:CN$104,41,0),"0"),IFERROR(VLOOKUP($A74,'Season 8'!AK$4:CN$104,41,0),"0"),
IFERROR(VLOOKUP($A74,'Season 9'!AK$4:CN$104,41,0),"0"),IFERROR(VLOOKUP($A74,'Season 10'!AK$4:CN$104,41,0),"0"),
IFERROR(VLOOKUP($A74,'Season 11'!AK$4:CN$104,41,0),"0"),IFERROR(VLOOKUP($A74,'Season 12'!AK$4:CN$104,41,0),"0"),
IFERROR(VLOOKUP($A74,'Season 13'!AK$4:CN$104,41,0),"0"),IFERROR(VLOOKUP($A74,'Season 14'!AK$4:CN$104,41,0),"0"),IFERROR(VLOOKUP($A74,'Season 15'!AK$4:CN$104,41,0),"0"),)</f>
        <v>0</v>
      </c>
      <c r="AO74" s="402">
        <f>SUM(IFERROR(VLOOKUP($A74,'Season 1'!AJ$4:CM$104,37,0),"0"),IFERROR(VLOOKUP($A74,'Season 2'!AK$4:CN$104,42,0),"0"),
IFERROR(VLOOKUP($A74,'Season 3'!AK$4:CN$104,42,0),"0"),IFERROR(VLOOKUP($A74,'Season 4'!AK$4:CN$104,42,0),"0"),
IFERROR(VLOOKUP($A74,'Season 5'!AK$4:CN$104,42,0),"0"),IFERROR(VLOOKUP($A74,'Season 6'!AK$4:CN$104,42,0),"0"),
IFERROR(VLOOKUP($A74,'Season 7'!AK$4:CN$104,42,0),"0"),IFERROR(VLOOKUP($A74,'Season 8'!AK$4:CN$104,42,0),"0"),
IFERROR(VLOOKUP($A74,'Season 9'!AK$4:CN$104,42,0),"0"),IFERROR(VLOOKUP($A74,'Season 10'!AK$4:CN$104,42,0),"0"),
IFERROR(VLOOKUP($A74,'Season 11'!AK$4:CN$104,42,0),"0"),IFERROR(VLOOKUP($A74,'Season 12'!AK$4:CN$104,42,0),"0"),
IFERROR(VLOOKUP($A74,'Season 13'!AK$4:CN$104,42,0),"0"),IFERROR(VLOOKUP($A74,'Season 14'!AK$4:CN$104,42,0),"0"),IFERROR(VLOOKUP($A74,'Season 15'!AK$4:CN$104,42,0),"0"),)</f>
        <v>0</v>
      </c>
      <c r="AP74" s="403">
        <f>SUM(IFERROR(VLOOKUP($A74,'Season 1'!AJ$4:CM$104,43,0),"0"),IFERROR(VLOOKUP($A74,'Season 2'!AK$4:CN$104,43,0),"0"),
IFERROR(VLOOKUP($A74,'Season 3'!AK$4:CN$104,43,0),"0"),IFERROR(VLOOKUP($A74,'Season 4'!AK$4:CN$104,43,0),"0"),
IFERROR(VLOOKUP($A74,'Season 5'!AK$4:CN$104,43,0),"0"),IFERROR(VLOOKUP($A74,'Season 6'!AK$4:CN$104,43,0),"0"),
IFERROR(VLOOKUP($A74,'Season 7'!AK$4:CN$104,43,0),"0"),IFERROR(VLOOKUP($A74,'Season 8'!AK$4:CN$104,43,0),"0"),
IFERROR(VLOOKUP($A74,'Season 9'!AK$4:CN$104,43,0),"0"),IFERROR(VLOOKUP($A74,'Season 10'!AK$4:CN$104,43,0),"0"),
IFERROR(VLOOKUP($A74,'Season 11'!AK$4:CN$104,43,0),"0"),IFERROR(VLOOKUP($A74,'Season 12'!AK$4:CN$104,43,0),"0"),
IFERROR(VLOOKUP($A74,'Season 13'!AK$4:CN$104,43,0),"0"),IFERROR(VLOOKUP($A74,'Season 14'!AK$4:CN$104,43,0),"0"),IFERROR(VLOOKUP($A74,'Season 15'!AK$4:CN$104,43,0),"0"),)</f>
        <v>0</v>
      </c>
      <c r="AQ74" s="398">
        <f>SUM(IFERROR(VLOOKUP($A74,'Season 1'!AJ$4:CM$104,44,0),"0"),IFERROR(VLOOKUP($A74,'Season 2'!AK$4:CN$104,44,0),"0"),
IFERROR(VLOOKUP($A74,'Season 3'!AK$4:CN$104,44,0),"0"),IFERROR(VLOOKUP($A74,'Season 4'!AK$4:CN$104,44,0),"0"),
IFERROR(VLOOKUP($A74,'Season 5'!AK$4:CN$104,44,0),"0"),IFERROR(VLOOKUP($A74,'Season 6'!AK$4:CN$104,44,0),"0"),
IFERROR(VLOOKUP($A74,'Season 7'!AK$4:CN$104,44,0),"0"),IFERROR(VLOOKUP($A74,'Season 8'!AK$4:CN$104,44,0),"0"),
IFERROR(VLOOKUP($A74,'Season 9'!AK$4:CN$104,44,0),"0"),IFERROR(VLOOKUP($A74,'Season 10'!AK$4:CN$104,44,0),"0"),
IFERROR(VLOOKUP($A74,'Season 11'!AK$4:CN$104,44,0),"0"),IFERROR(VLOOKUP($A74,'Season 12'!AK$4:CN$104,44,0),"0"),
IFERROR(VLOOKUP($A74,'Season 13'!AK$4:CN$104,44,0),"0"),IFERROR(VLOOKUP($A74,'Season 14'!AK$4:CN$104,44,0),"0"),IFERROR(VLOOKUP($A74,'Season 15'!AK$4:CN$104,44,0),"0"),)</f>
        <v>0</v>
      </c>
      <c r="AR74" s="518">
        <f>SUM(IFERROR(VLOOKUP($A74,'Season 1'!AJ$4:CM$104,45,0),"0"),IFERROR(VLOOKUP($A74,'Season 2'!AK$4:CN$104,45,0),"0"),
IFERROR(VLOOKUP($A74,'Season 3'!AK$4:CN$104,45,0),"0"),IFERROR(VLOOKUP($A74,'Season 4'!AK$4:CN$104,45,0),"0"),
IFERROR(VLOOKUP($A74,'Season 5'!AK$4:CN$104,45,0),"0"),IFERROR(VLOOKUP($A74,'Season 6'!AK$4:CN$104,45,0),"0"),
IFERROR(VLOOKUP($A74,'Season 7'!AK$4:CN$104,45,0),"0"),IFERROR(VLOOKUP($A74,'Season 8'!AK$4:CN$104,45,0),"0"),
IFERROR(VLOOKUP($A74,'Season 9'!AK$4:CN$104,45,0),"0"),IFERROR(VLOOKUP($A74,'Season 10'!AK$4:CN$104,45,0),"0"),
IFERROR(VLOOKUP($A74,'Season 11'!AK$4:CN$104,45,0),"0"),IFERROR(VLOOKUP($A74,'Season 12'!AK$4:CN$104,45,0),"0"),
IFERROR(VLOOKUP($A74,'Season 13'!AK$4:CN$104,45,0),"0"),IFERROR(VLOOKUP($A74,'Season 14'!AK$4:CN$104,45,0),"0"),IFERROR(VLOOKUP($A74,'Season 15'!AK$4:CN$104,45,0),"0"),)</f>
        <v>0</v>
      </c>
      <c r="AS74" s="21">
        <f>SUM(IFERROR(VLOOKUP($A74,'Season 1'!AJ$4:CM$104,46,0),"0"),IFERROR(VLOOKUP($A74,'Season 2'!AK$4:CN$104,46,0),"0"),
IFERROR(VLOOKUP($A74,'Season 3'!AK$4:CN$104,46,0),"0"),IFERROR(VLOOKUP($A74,'Season 4'!AK$4:CN$104,46,0),"0"),
IFERROR(VLOOKUP($A74,'Season 5'!AK$4:CN$104,46,0),"0"),IFERROR(VLOOKUP($A74,'Season 6'!AK$4:CN$104,46,0),"0"),
IFERROR(VLOOKUP($A74,'Season 7'!AK$4:CN$104,46,0),"0"),IFERROR(VLOOKUP($A74,'Season 8'!AK$4:CN$104,46,0),"0"),
IFERROR(VLOOKUP($A74,'Season 9'!AK$4:CN$104,46,0),"0"),IFERROR(VLOOKUP($A74,'Season 10'!AK$4:CN$104,46,0),"0"),
IFERROR(VLOOKUP($A74,'Season 11'!AK$4:CN$104,46,0),"0"),IFERROR(VLOOKUP($A74,'Season 12'!AK$4:CN$104,46,0),"0"),
IFERROR(VLOOKUP($A74,'Season 13'!AK$4:CN$104,46,0),"0"),IFERROR(VLOOKUP($A74,'Season 14'!AK$4:CN$104,46,0),"0"),IFERROR(VLOOKUP($A74,'Season 15'!AK$4:CN$104,46,0),"0"),)</f>
        <v>0</v>
      </c>
      <c r="AT74" s="402">
        <f>SUM(IFERROR(VLOOKUP($A74,'Season 1'!AJ$4:CM$104,47,0),"0"),IFERROR(VLOOKUP($A74,'Season 2'!AK$4:CN$104,47,0),"0"),
IFERROR(VLOOKUP($A74,'Season 3'!AK$4:CN$104,47,0),"0"),IFERROR(VLOOKUP($A74,'Season 4'!AK$4:CN$104,47,0),"0"),
IFERROR(VLOOKUP($A74,'Season 5'!AK$4:CN$104,47,0),"0"),IFERROR(VLOOKUP($A74,'Season 6'!AK$4:CN$104,47,0),"0"),
IFERROR(VLOOKUP($A74,'Season 7'!AK$4:CN$104,47,0),"0"),IFERROR(VLOOKUP($A74,'Season 8'!AK$4:CN$104,47,0),"0"),
IFERROR(VLOOKUP($A74,'Season 9'!AK$4:CN$104,47,0),"0"),IFERROR(VLOOKUP($A74,'Season 10'!AK$4:CN$104,47,0),"0"),
IFERROR(VLOOKUP($A74,'Season 11'!AK$4:CN$104,47,0),"0"),IFERROR(VLOOKUP($A74,'Season 12'!AK$4:CN$104,47,0),"0"),
IFERROR(VLOOKUP($A74,'Season 13'!AK$4:CN$104,47,0),"0"),IFERROR(VLOOKUP($A74,'Season 14'!AK$4:CN$104,47,0),"0"),IFERROR(VLOOKUP($A74,'Season 15'!AK$4:CN$104,47,0),"0"),)</f>
        <v>0</v>
      </c>
      <c r="AU74" s="403">
        <f>SUM(IFERROR(VLOOKUP($A74,'Season 3'!AK$4:CN$104,48,0),"0"),IFERROR(VLOOKUP($A74,'Season 4'!AK$4:CN$104,48,0),"0"),
IFERROR(VLOOKUP($A74,'Season 5'!AK$4:CN$104,48,0),"0"),IFERROR(VLOOKUP($A74,'Season 6'!AK$4:CN$104,48,0),"0"),
IFERROR(VLOOKUP($A74,'Season 7'!AK$4:CN$104,48,0),"0"),IFERROR(VLOOKUP($A74,'Season 8'!AK$4:CN$104,48,0),"0"),
IFERROR(VLOOKUP($A74,'Season 9'!AK$4:CN$104,48,0),"0"),IFERROR(VLOOKUP($A74,'Season 10'!AK$4:CN$104,48,0),"0"),
IFERROR(VLOOKUP($A74,'Season 11'!AK$4:CN$104,48,0),"0"),IFERROR(VLOOKUP($A74,'Season 12'!AK$4:CN$104,48,0),"0"),
IFERROR(VLOOKUP($A74,'Season 13'!AK$4:CN$104,48,0),"0"),IFERROR(VLOOKUP($A74,'Season 14'!AK$4:CN$104,48,0),"0"),IFERROR(VLOOKUP($A74,'Season 15'!AK$4:CN$104,48,0),"0"),)</f>
        <v>0</v>
      </c>
      <c r="AV74" s="398">
        <f>SUM(IFERROR(VLOOKUP($A74,'Season 3'!AK$4:CN$104,49,0),"0"),IFERROR(VLOOKUP($A74,'Season 4'!AK$4:CN$104,49,0),"0"),
IFERROR(VLOOKUP($A74,'Season 5'!AK$4:CN$104,49,0),"0"),IFERROR(VLOOKUP($A74,'Season 6'!AK$4:CN$104,49,0),"0"),
IFERROR(VLOOKUP($A74,'Season 7'!AK$4:CN$104,49,0),"0"),IFERROR(VLOOKUP($A74,'Season 8'!AK$4:CN$104,49,0),"0"),
IFERROR(VLOOKUP($A74,'Season 9'!AK$4:CN$104,49,0),"0"),IFERROR(VLOOKUP($A74,'Season 10'!AK$4:CN$104,49,0),"0"),
IFERROR(VLOOKUP($A74,'Season 11'!AK$4:CN$104,49,0),"0"),IFERROR(VLOOKUP($A74,'Season 12'!AK$4:CN$104,49,0),"0"),
IFERROR(VLOOKUP($A74,'Season 13'!AK$4:CN$104,49,0),"0"),IFERROR(VLOOKUP($A74,'Season 14'!AK$4:CN$104,49,0),"0"),IFERROR(VLOOKUP($A74,'Season 15'!AK$4:CN$104,49,0),"0"),)</f>
        <v>0</v>
      </c>
      <c r="AW74" s="518">
        <f>SUM(IFERROR(VLOOKUP($A74,'Season 3'!AK$4:CN$104,50,0),"0"),IFERROR(VLOOKUP($A74,'Season 4'!AK$4:CN$104,50,0),"0"),
IFERROR(VLOOKUP($A74,'Season 5'!AK$4:CN$104,50,0),"0"),IFERROR(VLOOKUP($A74,'Season 6'!AK$4:CN$104,50,0),"0"),
IFERROR(VLOOKUP($A74,'Season 7'!AK$4:CN$104,50,0),"0"),IFERROR(VLOOKUP($A74,'Season 8'!AK$4:CN$104,50,0),"0"),
IFERROR(VLOOKUP($A74,'Season 9'!AK$4:CN$104,50,0),"0"),IFERROR(VLOOKUP($A74,'Season 10'!AK$4:CN$104,50,0),"0"),
IFERROR(VLOOKUP($A74,'Season 11'!AK$4:CN$104,50,0),"0"),IFERROR(VLOOKUP($A74,'Season 12'!AK$4:CN$104,50,0),"0"),
IFERROR(VLOOKUP($A74,'Season 13'!AK$4:CN$104,50,0),"0"),IFERROR(VLOOKUP($A74,'Season 14'!AK$4:CN$104,50,0),"0"),IFERROR(VLOOKUP($A74,'Season 15'!AK$4:CN$104,50,0),"0"),)</f>
        <v>0</v>
      </c>
      <c r="AX74" s="21">
        <f>SUM(IFERROR(VLOOKUP($A74,'Season 3'!AK$4:CN$104,51,0),"0"),IFERROR(VLOOKUP($A74,'Season 4'!AK$4:CN$104,51,0),"0"),
IFERROR(VLOOKUP($A74,'Season 5'!AK$4:CN$104,51,0),"0"),IFERROR(VLOOKUP($A74,'Season 6'!AK$4:CN$104,51,0),"0"),
IFERROR(VLOOKUP($A74,'Season 7'!AK$4:CN$104,51,0),"0"),IFERROR(VLOOKUP($A74,'Season 8'!AK$4:CN$104,51,0),"0"),
IFERROR(VLOOKUP($A74,'Season 9'!AK$4:CN$104,51,0),"0"),IFERROR(VLOOKUP($A74,'Season 10'!AK$4:CN$104,51,0),"0"),
IFERROR(VLOOKUP($A74,'Season 11'!AK$4:CN$104,51,0),"0"),IFERROR(VLOOKUP($A74,'Season 12'!AK$4:CN$104,51,0),"0"),
IFERROR(VLOOKUP($A74,'Season 13'!AK$4:CN$104,51,0),"0"),IFERROR(VLOOKUP($A74,'Season 14'!AK$4:CN$104,51,0),"0"),IFERROR(VLOOKUP($A74,'Season 15'!AK$4:CN$104,51,0),"0"),)</f>
        <v>0</v>
      </c>
      <c r="AY74" s="402">
        <f>SUM(IFERROR(VLOOKUP($A74,'Season 3'!AK$4:CN$104,52,0),"0"),IFERROR(VLOOKUP($A74,'Season 4'!AK$4:CN$104,52,0),"0"),
IFERROR(VLOOKUP($A74,'Season 5'!AK$4:CN$104,52,0),"0"),IFERROR(VLOOKUP($A74,'Season 6'!AK$4:CN$104,52,0),"0"),
IFERROR(VLOOKUP($A74,'Season 7'!AK$4:CN$104,52,0),"0"),IFERROR(VLOOKUP($A74,'Season 8'!AK$4:CN$104,52,0),"0"),
IFERROR(VLOOKUP($A74,'Season 9'!AK$4:CN$104,52,0),"0"),IFERROR(VLOOKUP($A74,'Season 10'!AK$4:CN$104,52,0),"0"),
IFERROR(VLOOKUP($A74,'Season 11'!AK$4:CN$104,52,0),"0"),IFERROR(VLOOKUP($A74,'Season 12'!AK$4:CN$104,52,0),"0"),
IFERROR(VLOOKUP($A74,'Season 13'!AK$4:CN$104,52,0),"0"),IFERROR(VLOOKUP($A74,'Season 14'!AK$4:CN$104,52,0),"0"),IFERROR(VLOOKUP($A74,'Season 15'!AK$4:CN$104,52,0),"0"),)</f>
        <v>0</v>
      </c>
      <c r="AZ74" s="403">
        <f>SUM(IFERROR(VLOOKUP($A74,'Season 1'!AJ$4:CM$104,38,0),"0"),IFERROR(VLOOKUP($A74,'Season 2'!AK$4:CN$104,48,0),"0"),)</f>
        <v>0</v>
      </c>
      <c r="BA74" s="398">
        <f>SUM(IFERROR(VLOOKUP($A74,'Season 1'!AJ$4:CM$104,39,0),"0"),IFERROR(VLOOKUP($A74,'Season 2'!AK$4:CN$104,49,0),"0"),)</f>
        <v>0</v>
      </c>
      <c r="BB74" s="518">
        <f>SUM(IFERROR(VLOOKUP($A74,'Season 1'!AJ$4:CM$104,40,0),"0"),IFERROR(VLOOKUP($A74,'Season 2'!AK$4:CN$104,50,0),"0"),)</f>
        <v>0</v>
      </c>
      <c r="BC74" s="21">
        <f>SUM(IFERROR(VLOOKUP($A74,'Season 1'!AJ$4:CM$104,41,0),"0"),IFERROR(VLOOKUP($A74,'Season 2'!AK$4:CN$104,51,0),"0"),)</f>
        <v>0</v>
      </c>
      <c r="BD74" s="402">
        <f>SUM(IFERROR(VLOOKUP($A74,'Season 1'!AJ$4:CM$104,42,0),"0"),IFERROR(VLOOKUP($A74,'Season 2'!AK$4:CN$104,52,0),"0"),)</f>
        <v>0</v>
      </c>
      <c r="BE74" s="561">
        <f>SUM(
IFERROR(VLOOKUP($A74,'Season 1'!AJ$4:CM$104,48,0),"0"),IFERROR(VLOOKUP($A74,'Season 2'!AK$4:CN$104,53,0),"0"),
IFERROR(VLOOKUP($A74,'Season 3'!AK$4:CN$104,53,0),"0"),IFERROR(VLOOKUP($A74,'Season 4'!AK$4:CN$104,53,0),"0"),
IFERROR(VLOOKUP($A74,'Season 5'!AK$4:CN$104,53,0),"0"),IFERROR(VLOOKUP($A74,'Season 6'!AK$4:CN$104,53,0),"0"),
IFERROR(VLOOKUP($A74,'Season 7'!AK$4:CN$104,53,0),"0"),IFERROR(VLOOKUP($A74,'Season 8'!AK$4:CN$104,53,0),"0"),
IFERROR(VLOOKUP($A74,'Season 9'!AK$4:CN$104,53,0),"0"),IFERROR(VLOOKUP($A74,'Season 10'!AK$4:CN$104,53,0),"0"),
IFERROR(VLOOKUP($A74,'Season 11'!AK$4:CN$104,53,0),"0"),IFERROR(VLOOKUP($A74,'Season 12'!AK$4:CN$104,53,0),"0"),
IFERROR(VLOOKUP($A74,'Season 13'!AK$4:CN$104,53,0),"0"),IFERROR(VLOOKUP($A74,'Season 14'!AK$4:CN$104,53,0),"0"),IFERROR(VLOOKUP($A74,'Season 15'!AK$4:CN$104,53,0),"0"),)</f>
        <v>0</v>
      </c>
      <c r="BF74" s="562">
        <f>SUM(
IFERROR(VLOOKUP($A74,'Season 1'!AJ$4:CM$104,49,0),"0"),IFERROR(VLOOKUP($A74,'Season 2'!AK$4:CN$104,54,0),"0"),
IFERROR(VLOOKUP($A74,'Season 3'!AK$4:CN$104,54,0),"0"),IFERROR(VLOOKUP($A74,'Season 4'!AK$4:CN$104,54,0),"0"),
IFERROR(VLOOKUP($A74,'Season 5'!AK$4:CN$104,54,0),"0"),IFERROR(VLOOKUP($A74,'Season 6'!AK$4:CN$104,54,0),"0"),
IFERROR(VLOOKUP($A74,'Season 7'!AK$4:CN$104,54,0),"0"),IFERROR(VLOOKUP($A74,'Season 8'!AK$4:CN$104,54,0),"0"),
IFERROR(VLOOKUP($A74,'Season 9'!AK$4:CN$104,54,0),"0"),IFERROR(VLOOKUP($A74,'Season 10'!AK$4:CN$104,54,0),"0"),
IFERROR(VLOOKUP($A74,'Season 11'!AK$4:CN$104,540),"0"),IFERROR(VLOOKUP($A74,'Season 12'!AK$4:CN$104,54,0),"0"),
IFERROR(VLOOKUP($A74,'Season 13'!AK$4:CN$104,54,0),"0"),IFERROR(VLOOKUP($A74,'Season 14'!AK$4:CN$104,54,0),"0"),IFERROR(VLOOKUP($A74,'Season 15'!AK$4:CN$104,54,0),"0"),)</f>
        <v>0</v>
      </c>
      <c r="BG74" s="529" t="e">
        <f t="shared" si="3"/>
        <v>#DIV/0!</v>
      </c>
      <c r="BI74" s="553"/>
      <c r="BJ74" s="553"/>
      <c r="BK74" s="553"/>
      <c r="BL74" s="553"/>
      <c r="BM74" s="553"/>
      <c r="BN74" s="553"/>
      <c r="BO74" s="169"/>
      <c r="BP74" s="169"/>
      <c r="BQ74" s="169"/>
      <c r="BR74" s="169"/>
      <c r="BS74" s="12" t="str">
        <f>IFERROR(VLOOKUP($A74,'Season 1'!$AJ$4:$CM$104,50,0),"0")</f>
        <v>0</v>
      </c>
      <c r="BT74" s="12" t="str">
        <f>IFERROR(VLOOKUP($A74,'Season 1'!$AJ$4:$CM$104,51,0),"0")</f>
        <v>0</v>
      </c>
      <c r="BU74" s="12" t="str">
        <f>IFERROR(VLOOKUP($A74,'Season 2'!$AK$4:$CN$104,55,0),"0")</f>
        <v>0</v>
      </c>
      <c r="BV74" s="12" t="str">
        <f>IFERROR(VLOOKUP($A74,'Season 2'!$AK$4:$CN$104,56,0),"0")</f>
        <v>0</v>
      </c>
      <c r="BW74" s="12" t="str">
        <f>IFERROR(VLOOKUP($A74,'Season 3'!$AK$4:$CN$104,55,0),"0")</f>
        <v>0</v>
      </c>
      <c r="BX74" s="12" t="str">
        <f>IFERROR(VLOOKUP($A74,'Season 3'!$AK$4:$CN$104,56,0),"0")</f>
        <v>0</v>
      </c>
      <c r="BY74" s="12" t="str">
        <f>IFERROR(VLOOKUP($A74,'Season 4'!$AK$4:$CN$104,55,0),"0")</f>
        <v>0</v>
      </c>
      <c r="BZ74" s="12" t="str">
        <f>IFERROR(VLOOKUP($A74,'Season 4'!$AK$4:$CN$104,56,0),"0")</f>
        <v>0</v>
      </c>
      <c r="CA74" s="12" t="str">
        <f>IFERROR(VLOOKUP($A74,'Season 5'!$AK$4:$CN$104,55,0),"0")</f>
        <v>0</v>
      </c>
      <c r="CB74" s="12" t="str">
        <f>IFERROR(VLOOKUP($A74,'Season 5'!$AK$4:$CN$104,56,0),"0")</f>
        <v>0</v>
      </c>
      <c r="CC74" s="12" t="str">
        <f>IFERROR(VLOOKUP($A74,'Season 6'!$AK$4:$CN$104,55,0),"0")</f>
        <v>0</v>
      </c>
      <c r="CD74" s="12" t="str">
        <f>IFERROR(VLOOKUP($A74,'Season 6'!$AK$4:$CN$104,56,0),"0")</f>
        <v>0</v>
      </c>
      <c r="CE74" s="12" t="str">
        <f>IFERROR(VLOOKUP($A74,'Season 7'!$AK$4:$CN$104,55,0),"0")</f>
        <v>0</v>
      </c>
      <c r="CF74" s="12" t="str">
        <f>IFERROR(VLOOKUP($A74,'Season 7'!$AK$4:$CN$104,56,0),"0")</f>
        <v>0</v>
      </c>
      <c r="CG74" s="12" t="str">
        <f>IFERROR(VLOOKUP($A74,'Season 8'!$AK$4:$CN$104,55,0),"0")</f>
        <v>0</v>
      </c>
      <c r="CH74" s="12" t="str">
        <f>IFERROR(VLOOKUP($A74,'Season 8'!$AK$4:$CN$104,56,0),"0")</f>
        <v>0</v>
      </c>
      <c r="CI74" s="12" t="str">
        <f>IFERROR(VLOOKUP($A74,'Season 9'!$AK$4:$CN$104,55,0),"0")</f>
        <v>0</v>
      </c>
      <c r="CJ74" s="12" t="str">
        <f>IFERROR(VLOOKUP($A74,'Season 9'!$AK$4:$CN$104,56,0),"0")</f>
        <v>0</v>
      </c>
      <c r="CK74" s="12" t="str">
        <f>IFERROR(VLOOKUP($A74,'Season 10'!$AK$4:$CN$104,55,0),"0")</f>
        <v>0</v>
      </c>
      <c r="CL74" s="12" t="str">
        <f>IFERROR(VLOOKUP($A74,'Season 10'!$AK$4:$CN$104,56,0),"0")</f>
        <v>0</v>
      </c>
      <c r="CM74" s="12" t="str">
        <f>IFERROR(VLOOKUP($A74,'Season 11'!$AK$4:$CN$104,55,0),"0")</f>
        <v>0</v>
      </c>
      <c r="CN74" s="12" t="str">
        <f>IFERROR(VLOOKUP($A74,'Season 11'!$AK$4:$CN$104,56,0),"0")</f>
        <v>0</v>
      </c>
      <c r="CO74" s="12" t="str">
        <f>IFERROR(VLOOKUP($A74,'Season 12'!$AK$4:$CN$104,55,0),"0")</f>
        <v>0</v>
      </c>
      <c r="CP74" s="12" t="str">
        <f>IFERROR(VLOOKUP($A74,'Season 12'!$AK$4:$CN$104,56,0),"0")</f>
        <v>0</v>
      </c>
      <c r="CQ74" s="12" t="str">
        <f>IFERROR(VLOOKUP($A74,'Season 13'!$AK$4:$CN$104,55,0),"0")</f>
        <v>0</v>
      </c>
      <c r="CR74" s="12" t="str">
        <f>IFERROR(VLOOKUP($A74,'Season 13'!$AK$4:$CN$104,56,0),"0")</f>
        <v>0</v>
      </c>
      <c r="CS74" s="12" t="str">
        <f>IFERROR(VLOOKUP($A74,'Season 14'!$AK$4:$CN$104,55,0),"0")</f>
        <v>0</v>
      </c>
      <c r="CT74" s="12" t="str">
        <f>IFERROR(VLOOKUP($A74,'Season 14'!$AK$4:$CN$104,56,0),"0")</f>
        <v>0</v>
      </c>
      <c r="CU74" s="12" t="str">
        <f>IFERROR(VLOOKUP($A74,'Season 15'!$AK$4:$CN$104,55,0),"0")</f>
        <v>0</v>
      </c>
      <c r="CV74" s="12" t="str">
        <f>IFERROR(VLOOKUP($A74,'Season 15'!$AK$4:$CN$104,56,0),"0")</f>
        <v>0</v>
      </c>
    </row>
    <row r="75" spans="1:100" x14ac:dyDescent="0.25">
      <c r="A75" s="2" t="s">
        <v>35</v>
      </c>
      <c r="B75" s="516" t="str">
        <f>IFERROR(VLOOKUP('Data Totals'!A75,'Season 1'!AJ$4:CH$104,2,FALSE),IFERROR(VLOOKUP('Data Totals'!A75,'Season 2'!AK$4:CI$104,2,FALSE),IFERROR(VLOOKUP('Data Totals'!A75,'Season 3'!AK$4:CI$104,2,FALSE),IFERROR(VLOOKUP('Data Totals'!A75,'Season 4'!AK$4:CI$104,2,FALSE),IFERROR(VLOOKUP('Data Totals'!A75,'Season 5'!AK$4:CI$104,2,FALSE),IFERROR(VLOOKUP('Data Totals'!A75,'Season 6'!AK$4:CI$104,2,FALSE),IFERROR(VLOOKUP('Data Totals'!A75,'Season 7'!AK$4:CI$104,2,FALSE),IFERROR(VLOOKUP('Data Totals'!A75,'Season 8'!AK$4:CI$104,2,FALSE),IFERROR(VLOOKUP('Data Totals'!A75,'Season 9'!AK$4:CI$104,2,FALSE),IFERROR(VLOOKUP('Data Totals'!A75,'Season 10'!AK$4:CI$104,2,FALSE),IFERROR(VLOOKUP('Data Totals'!A75,'Season 11'!AK$4:CI$104,2,FALSE),IFERROR(VLOOKUP('Data Totals'!A75,'Season 12'!AK$4:CI$104,2,FALSE),IFERROR(VLOOKUP('Data Totals'!A75,'Season 13'!AK$4:CI$104,2,FALSE),IFERROR(VLOOKUP('Data Totals'!A75,'Season 14'!AK$4:CI$104,2,FALSE),IFERROR(VLOOKUP('Data Totals'!A75,'Season 15'!AK$4:CI$104,2,FALSE),"N/A")))))))))))))))</f>
        <v>N/A</v>
      </c>
      <c r="C75" s="517" t="str">
        <f>IFERROR(VLOOKUP('Data Totals'!A75,'Season 1'!AJ$4:CH$104,3,FALSE),IFERROR(VLOOKUP('Data Totals'!A75,'Season 2'!AK$4:CI$104,3,FALSE),IFERROR(VLOOKUP('Data Totals'!A75,'Season 3'!AK$4:CI$104,3,FALSE),IFERROR(VLOOKUP('Data Totals'!A75,'Season 4'!AK$4:CI$104,3,FALSE),IFERROR(VLOOKUP('Data Totals'!A75,'Season 5'!AK$4:CI$104,3,FALSE),IFERROR(VLOOKUP('Data Totals'!A75,'Season 6'!AK$4:CI$104,3,FALSE),IFERROR(VLOOKUP('Data Totals'!A75,'Season 7'!AK$4:CI$104,3,FALSE),IFERROR(VLOOKUP('Data Totals'!A75,'Season 8'!AK$4:CI$104,3,FALSE),IFERROR(VLOOKUP('Data Totals'!A75,'Season 9'!AK$4:CI$104,3,FALSE),IFERROR(VLOOKUP('Data Totals'!A75,'Season 10'!AK$4:CI$104,3,FALSE),IFERROR(VLOOKUP('Data Totals'!A75,'Season 11'!AK$4:CI$104,3,FALSE),IFERROR(VLOOKUP('Data Totals'!A75,'Season 12'!AK$4:CI$104,3,FALSE),IFERROR(VLOOKUP('Data Totals'!A75,'Season 13'!AK$4:CI$104,3,FALSE),IFERROR(VLOOKUP('Data Totals'!A75,'Season 14'!AK$4:CI$104,3,FALSE),IFERROR(VLOOKUP('Data Totals'!A75,'Season 15'!AK$4:CI$104,3,FALSE),"N/A")))))))))))))))</f>
        <v>N/A</v>
      </c>
      <c r="D75" s="517" t="str">
        <f>IFERROR(VLOOKUP('Data Totals'!A75,'Season 15'!AK$4:CI$104,4,FALSE),IFERROR(VLOOKUP('Data Totals'!A75,'Season 14'!AK$4:CI$104,4,FALSE),IFERROR(VLOOKUP('Data Totals'!A75,'Season 13'!AK$4:CI$104,4,FALSE),IFERROR(VLOOKUP('Data Totals'!A75,'Season 12'!AK$4:CI$104,4,FALSE),IFERROR(VLOOKUP('Data Totals'!A75,'Season 11'!AK$4:CI$104,4,FALSE),IFERROR(VLOOKUP('Data Totals'!A75,'Season 10'!AK$4:CI$104,4,FALSE),IFERROR(VLOOKUP('Data Totals'!A75,'Season 9'!AK$4:CI$104,4,FALSE),IFERROR(VLOOKUP('Data Totals'!A75,'Season 8'!AK$4:CI$104,4,FALSE),IFERROR(VLOOKUP('Data Totals'!A75,'Season 7'!AK$4:CI$104,4,FALSE),IFERROR(VLOOKUP('Data Totals'!A75,'Season 6'!AK$4:CI$104,4,FALSE),IFERROR(VLOOKUP('Data Totals'!A75,'Season 5'!AK$4:CI$104,4,FALSE),IFERROR(VLOOKUP('Data Totals'!A75,'Season 4'!AK$4:CI$104,4,FALSE),IFERROR(VLOOKUP('Data Totals'!A75,'Season 3'!AK$4:CI$104,4,FALSE),IFERROR(VLOOKUP('Data Totals'!A75,'Season 2'!AK$4:CI$104,4,FALSE),IFERROR(VLOOKUP('Data Totals'!A75,'Season 1'!AJ$4:CH$104,4,FALSE),"N/A")))))))))))))))</f>
        <v>N/A</v>
      </c>
      <c r="E75" s="517" t="e">
        <f t="shared" si="2"/>
        <v>#VALUE!</v>
      </c>
      <c r="F75" s="398">
        <f>SUM(IFERROR(VLOOKUP(A75,BI$3:BN$152,2,0),"0"),
IFERROR(VLOOKUP(A75,'Season 1'!AJ$4:CM$104,7,0),"0"),IFERROR(VLOOKUP(A75,'Season 2'!AK$4:CN$104,7,0),"0"),
IFERROR(VLOOKUP(A75,'Season 3'!AK$4:CN$104,7,0),"0"),IFERROR(VLOOKUP(A75,'Season 4'!AK$4:CN$104,7,0),"0"),
IFERROR(VLOOKUP(A75,'Season 5'!AK$4:CN$104,7,0),"0"),IFERROR(VLOOKUP(A75,'Season 6'!AK$4:CN$104,7,0),"0"),
IFERROR(VLOOKUP(A75,'Season 7'!AK$4:CN$104,7,0),"0"),IFERROR(VLOOKUP(A75,'Season 8'!AK$4:CN$104,7,0),"0"),
IFERROR(VLOOKUP(A75,'Season 9'!AK$4:CN$104,7,0),"0"),IFERROR(VLOOKUP(A75,'Season 10'!AK$4:CN$104,7,0),"0"),
IFERROR(VLOOKUP(A75,'Season 11'!AK$4:CN$104,7,0),"0"),IFERROR(VLOOKUP(A75,'Season 12'!AK$4:CN$104,7,0),"0"),
IFERROR(VLOOKUP(A75,'Season 13'!AK$4:CN$104,7,0),"0"),IFERROR(VLOOKUP(A75,'Season 14'!AK$4:CN$104,7,0),"0"),IFERROR(VLOOKUP(A75,'Season 15'!AK$4:CN$104,7,0),"0"),)</f>
        <v>0</v>
      </c>
      <c r="G75" s="398">
        <f>SUM(
IFERROR(VLOOKUP(A75,'Season 1'!AJ$4:CM$104,8,0),"0"),IFERROR(VLOOKUP(A75,'Season 2'!AK$4:CN$104,8,0),"0"),
IFERROR(VLOOKUP(A75,'Season 3'!AK$4:CN$104,8,0),"0"),IFERROR(VLOOKUP(A75,'Season 4'!AK$4:CN$104,8,0),"0"),
IFERROR(VLOOKUP(A75,'Season 5'!AK$4:CN$104,8,0),"0"),IFERROR(VLOOKUP(A75,'Season 6'!AK$4:CN$104,8,0),"0"),
IFERROR(VLOOKUP(A75,'Season 7'!AK$4:CN$104,8,0),"0"),IFERROR(VLOOKUP(A75,'Season 8'!AK$4:CN$104,8,0),"0"),
IFERROR(VLOOKUP(A75,'Season 9'!AK$4:CN$104,8,0),"0"),IFERROR(VLOOKUP(A75,'Season 10'!AK$4:CN$104,8,0),"0"),
IFERROR(VLOOKUP(A75,'Season 11'!AK$4:CN$104,8,0),"0"),IFERROR(VLOOKUP(A75,'Season 12'!AK$4:CN$104,8,0),"0"),
IFERROR(VLOOKUP(A75,'Season 13'!AK$4:CN$104,8,0),"0"),IFERROR(VLOOKUP(A75,'Season 14'!AK$4:CN$104,8,0),"0"),IFERROR(VLOOKUP(A75,'Season 15'!AK$4:CN$104,8,0),"0"),)</f>
        <v>0</v>
      </c>
      <c r="H75" s="329">
        <f>SUM(
IFERROR(VLOOKUP(A75,'Season 1'!AJ$4:CM$104,9,0),"0"),IFERROR(VLOOKUP(A75,'Season 2'!AK$4:CN$104,9,0),"0"),
IFERROR(VLOOKUP(A75,'Season 3'!AK$4:CN$104,9,0),"0"),IFERROR(VLOOKUP(A75,'Season 4'!AK$4:CN$104,9,0),"0"),
IFERROR(VLOOKUP(A75,'Season 5'!AK$4:CN$104,9,0),"0"),IFERROR(VLOOKUP(A75,'Season 6'!AK$4:CN$104,9,0),"0"),
IFERROR(VLOOKUP(A75,'Season 7'!AK$4:CN$104,9,0),"0"),IFERROR(VLOOKUP(A75,'Season 8'!AK$4:CN$104,9,0),"0"),
IFERROR(VLOOKUP(A75,'Season 9'!AK$4:CN$104,9,0),"0"),IFERROR(VLOOKUP(A75,'Season 10'!AK$4:CN$104,9,0),"0"),
IFERROR(VLOOKUP(A75,'Season 11'!AK$4:CN$104,9,0),"0"),IFERROR(VLOOKUP(A75,'Season 12'!AK$4:CN$104,9,0),"0"),
IFERROR(VLOOKUP(A75,'Season 13'!AK$4:CN$104,9,0),"0"),IFERROR(VLOOKUP(A75,'Season 14'!AK$4:CN$104,9,0),"0"),IFERROR(VLOOKUP(A75,'Season 15'!AK$4:CN$104,9,0),"0"),)</f>
        <v>0</v>
      </c>
      <c r="I75" s="518">
        <f>SUM(
IFERROR(VLOOKUP(A75,'Season 1'!AJ$4:CM$104,10,0),"0"),IFERROR(VLOOKUP(A75,'Season 2'!AK$4:CN$104,10,0),"0"),
IFERROR(VLOOKUP(A75,'Season 3'!AK$4:CN$104,10,0),"0"),IFERROR(VLOOKUP(A75,'Season 4'!AK$4:CN$104,10,0),"0"),
IFERROR(VLOOKUP(A75,'Season 5'!AK$4:CN$104,10,0),"0"),IFERROR(VLOOKUP(A75,'Season 6'!AK$4:CN$104,10,0),"0"),
IFERROR(VLOOKUP(A75,'Season 7'!AK$4:CN$104,10,0),"0"),IFERROR(VLOOKUP(A75,'Season 8'!AK$4:CN$104,10,0),"0"),
IFERROR(VLOOKUP(A75,'Season 9'!AK$4:CN$104,10,0),"0"),IFERROR(VLOOKUP(A75,'Season 10'!AK$4:CN$104,10,0),"0"),
IFERROR(VLOOKUP(A75,'Season 11'!AK$4:CN$104,10,0),"0"),IFERROR(VLOOKUP(A75,'Season 12'!AK$4:CN$104,10,0),"0"),
IFERROR(VLOOKUP(A75,'Season 13'!AK$4:CN$104,10,0),"0"),IFERROR(VLOOKUP(A75,'Season 14'!AK$4:CN$104,10,0),"0"),IFERROR(VLOOKUP(A75,'Season 15'!AK$4:CN$104,10,0),"0"),)</f>
        <v>0</v>
      </c>
      <c r="J75" s="21">
        <f>SUM(IFERROR(VLOOKUP(A75,BI$3:BN$152,3,0),"0"),
IFERROR(VLOOKUP(A75,'Season 1'!AJ$4:CM$104,11,0),"0"),IFERROR(VLOOKUP(A75,'Season 2'!AK$4:CN$104,11,0),"0"),
IFERROR(VLOOKUP(A75,'Season 3'!AK$4:CN$104,11,0),"0"),IFERROR(VLOOKUP(A75,'Season 4'!AK$4:CN$104,11,0),"0"),
IFERROR(VLOOKUP(A75,'Season 5'!AK$4:CN$104,11,0),"0"),IFERROR(VLOOKUP(A75,'Season 6'!AK$4:CN$104,11,0),"0"),
IFERROR(VLOOKUP(A75,'Season 7'!AK$4:CN$104,11,0),"0"),IFERROR(VLOOKUP(A75,'Season 8'!AK$4:CN$104,11,0),"0"),
IFERROR(VLOOKUP(A75,'Season 9'!AK$4:CN$104,11,0),"0"),IFERROR(VLOOKUP(A75,'Season 10'!AK$4:CN$104,11,0),"0"),
IFERROR(VLOOKUP(A75,'Season 11'!AK$4:CN$104,11,0),"0"),IFERROR(VLOOKUP(A75,'Season 12'!AK$4:CN$104,11,0),"0"),
IFERROR(VLOOKUP(A75,'Season 13'!AK$4:CN$104,11,0),"0"),IFERROR(VLOOKUP(A75,'Season 14'!AK$4:CN$104,11,0),"0"),IFERROR(VLOOKUP(A75,'Season 15'!AK$4:CN$104,11,0),"0"),)</f>
        <v>0</v>
      </c>
      <c r="K75" s="402">
        <f>SUM(IFERROR(VLOOKUP($A75,BI$3:BN$152,4,0),"0"),
IFERROR(VLOOKUP($A75,'Season 1'!AJ$4:CM$104,12,0),"0"),IFERROR(VLOOKUP($A75,'Season 2'!AK$4:CN$104,12,0),"0"),
IFERROR(VLOOKUP($A75,'Season 3'!AK$4:CN$104,12,0),"0"),IFERROR(VLOOKUP($A75,'Season 4'!AK$4:CN$104,12,0),"0"),
IFERROR(VLOOKUP($A75,'Season 5'!AK$4:CN$104,12,0),"0"),IFERROR(VLOOKUP($A75,'Season 6'!AK$4:CN$104,12,0),"0"),
IFERROR(VLOOKUP($A75,'Season 7'!AK$4:CN$104,12,0),"0"),IFERROR(VLOOKUP($A75,'Season 8'!AK$4:CN$104,12,0),"0"),
IFERROR(VLOOKUP($A75,'Season 9'!AK$4:CN$104,12,0),"0"),IFERROR(VLOOKUP($A75,'Season 10'!AK$4:CN$104,12,0),"0"),
IFERROR(VLOOKUP($A75,'Season 11'!AK$4:CN$104,12,0),"0"),IFERROR(VLOOKUP($A75,'Season 12'!AK$4:CN$104,12,0),"0"),
IFERROR(VLOOKUP($A75,'Season 13'!AK$4:CN$104,12,0),"0"),IFERROR(VLOOKUP($A75,'Season 14'!AK$4:CN$104,12,0),"0"),IFERROR(VLOOKUP(A75,'Season 15'!AK$4:CN$104,12,0),"0"),)</f>
        <v>0</v>
      </c>
      <c r="L75" s="403">
        <f>SUM(
IFERROR(VLOOKUP($A75,'Season 1'!AJ$4:CM$104,13,0),"0"),IFERROR(VLOOKUP($A75,'Season 2'!AK$4:CN$104,13,0),"0"),
IFERROR(VLOOKUP($A75,'Season 3'!AK$4:CN$104,13,0),"0"),IFERROR(VLOOKUP($A75,'Season 4'!AK$4:CN$104,13,0),"0"),
IFERROR(VLOOKUP($A75,'Season 5'!AK$4:CN$104,13,0),"0"),IFERROR(VLOOKUP($A75,'Season 6'!AK$4:CN$104,13,0),"0"),
IFERROR(VLOOKUP($A75,'Season 7'!AK$4:CN$104,13,0),"0"),IFERROR(VLOOKUP($A75,'Season 8'!AK$4:CN$104,13,0),"0"),
IFERROR(VLOOKUP($A75,'Season 9'!AK$4:CN$104,13,0),"0"),IFERROR(VLOOKUP($A75,'Season 10'!AK$4:CN$104,13,0),"0"),
IFERROR(VLOOKUP($A75,'Season 11'!AK$4:CN$104,13,0),"0"),IFERROR(VLOOKUP($A75,'Season 12'!AK$4:CN$104,13,0),"0"),
IFERROR(VLOOKUP($A75,'Season 13'!AK$4:CN$104,13,0),"0"),IFERROR(VLOOKUP($A75,'Season 14'!AK$4:CN$104,13,0),"0"),IFERROR(VLOOKUP(A75,'Season 15'!AK$4:CN$104,13,0),"0"),)</f>
        <v>0</v>
      </c>
      <c r="M75" s="398">
        <f>SUM(
IFERROR(VLOOKUP($A75,'Season 1'!AJ$4:CM$104,14,0),"0"),IFERROR(VLOOKUP($A75,'Season 2'!AK$4:CN$104,14,0),"0"),
IFERROR(VLOOKUP($A75,'Season 3'!AK$4:CN$104,14,0),"0"),IFERROR(VLOOKUP($A75,'Season 4'!AK$4:CN$104,14,0),"0"),
IFERROR(VLOOKUP($A75,'Season 5'!AK$4:CN$104,14,0),"0"),IFERROR(VLOOKUP($A75,'Season 6'!AK$4:CN$104,14,0),"0"),
IFERROR(VLOOKUP($A75,'Season 7'!AK$4:CN$104,14,0),"0"),IFERROR(VLOOKUP($A75,'Season 8'!AK$4:CN$104,14,0),"0"),
IFERROR(VLOOKUP($A75,'Season 9'!AK$4:CN$104,14,0),"0"),IFERROR(VLOOKUP($A75,'Season 10'!AK$4:CN$104,14,0),"0"),
IFERROR(VLOOKUP($A75,'Season 11'!AK$4:CN$104,14,0),"0"),IFERROR(VLOOKUP($A75,'Season 12'!AK$4:CN$104,14,0),"0"),
IFERROR(VLOOKUP($A75,'Season 13'!AK$4:CN$104,14,0),"0"),IFERROR(VLOOKUP($A75,'Season 14'!AK$4:CN$104,14,0),"0"),IFERROR(VLOOKUP(A75,'Season 15'!AK$4:CN$104,14,0),"0"),)</f>
        <v>0</v>
      </c>
      <c r="N75" s="518">
        <f>SUM(
IFERROR(VLOOKUP($A75,'Season 1'!AJ$4:CM$104,15,0),"0"),IFERROR(VLOOKUP($A75,'Season 2'!AK$4:CN$104,15,0),"0"),
IFERROR(VLOOKUP($A75,'Season 3'!AK$4:CN$104,15,0),"0"),IFERROR(VLOOKUP($A75,'Season 4'!AK$4:CN$104,15,0),"0"),
IFERROR(VLOOKUP($A75,'Season 5'!AK$4:CN$104,15,0),"0"),IFERROR(VLOOKUP($A75,'Season 6'!AK$4:CN$104,15,0),"0"),
IFERROR(VLOOKUP($A75,'Season 7'!AK$4:CN$104,15,0),"0"),IFERROR(VLOOKUP($A75,'Season 8'!AK$4:CN$104,15,0),"0"),
IFERROR(VLOOKUP($A75,'Season 9'!AK$4:CN$104,15,0),"0"),IFERROR(VLOOKUP($A75,'Season 10'!AK$4:CN$104,15,0),"0"),
IFERROR(VLOOKUP($A75,'Season 11'!AK$4:CN$104,15,0),"0"),IFERROR(VLOOKUP($A75,'Season 12'!AK$4:CN$104,15,0),"0"),
IFERROR(VLOOKUP($A75,'Season 13'!AK$4:CN$104,15,0),"0"),IFERROR(VLOOKUP($A75,'Season 14'!AK$4:CN$104,15,0),"0"),IFERROR(VLOOKUP(A75,'Season 15'!AK$4:CN$104,15,0),"0"),)</f>
        <v>0</v>
      </c>
      <c r="O75" s="21">
        <f>SUM(
IFERROR(VLOOKUP($A75,'Season 1'!AJ$4:CM$104,16,0),"0"),IFERROR(VLOOKUP($A75,'Season 2'!AK$4:CN$104,16,0),"0"),
IFERROR(VLOOKUP($A75,'Season 3'!AK$4:CN$104,16,0),"0"),IFERROR(VLOOKUP($A75,'Season 4'!AK$4:CN$104,16,0),"0"),
IFERROR(VLOOKUP($A75,'Season 5'!AK$4:CN$104,16,0),"0"),IFERROR(VLOOKUP($A75,'Season 6'!AK$4:CN$104,16,0),"0"),
IFERROR(VLOOKUP($A75,'Season 7'!AK$4:CN$104,16,0),"0"),IFERROR(VLOOKUP($A75,'Season 8'!AK$4:CN$104,16,0),"0"),
IFERROR(VLOOKUP($A75,'Season 9'!AK$4:CN$104,16,0),"0"),IFERROR(VLOOKUP($A75,'Season 10'!AK$4:CN$104,16,0),"0"),
IFERROR(VLOOKUP($A75,'Season 11'!AK$4:CN$104,16,0),"0"),IFERROR(VLOOKUP($A75,'Season 12'!AK$4:CN$104,16,0),"0"),
IFERROR(VLOOKUP($A75,'Season 13'!AK$4:CN$104,16,0),"0"),IFERROR(VLOOKUP($A75,'Season 14'!AK$4:CN$104,16,0),"0"),IFERROR(VLOOKUP(A75,'Season 15'!AK$4:CN$104,16,0),"0"),)</f>
        <v>0</v>
      </c>
      <c r="P75" s="402">
        <f>SUM(
IFERROR(VLOOKUP($A75,'Season 1'!AJ$4:CM$104,17,0),"0"),IFERROR(VLOOKUP($A75,'Season 2'!AK$4:CN$104,17,0),"0"),
IFERROR(VLOOKUP($A75,'Season 3'!AK$4:CN$104,17,0),"0"),IFERROR(VLOOKUP($A75,'Season 4'!AK$4:CN$104,17,0),"0"),
IFERROR(VLOOKUP($A75,'Season 5'!AK$4:CN$104,17,0),"0"),IFERROR(VLOOKUP($A75,'Season 6'!AK$4:CN$104,17,0),"0"),
IFERROR(VLOOKUP($A75,'Season 7'!AK$4:CN$104,17,0),"0"),IFERROR(VLOOKUP($A75,'Season 8'!AK$4:CN$104,17,0),"0"),
IFERROR(VLOOKUP($A75,'Season 9'!AK$4:CN$104,17,0),"0"),IFERROR(VLOOKUP($A75,'Season 10'!AK$4:CN$104,17,0),"0"),
IFERROR(VLOOKUP($A75,'Season 11'!AK$4:CN$104,17,0),"0"),IFERROR(VLOOKUP($A75,'Season 12'!AK$4:CN$104,17,0),"0"),
IFERROR(VLOOKUP($A75,'Season 13'!AK$4:CN$104,17,0),"0"),IFERROR(VLOOKUP($A75,'Season 14'!AK$4:CN$104,17,0),"0"),IFERROR(VLOOKUP(A75,'Season 15'!AK$4:CN$104,17,0),"0"),)</f>
        <v>0</v>
      </c>
      <c r="Q75" s="403">
        <f>SUM(
IFERROR(VLOOKUP($A75,'Season 1'!AJ$4:CM$104,18,0),"0"),IFERROR(VLOOKUP($A75,'Season 2'!AK$4:CN$104,18,0),"0"),
IFERROR(VLOOKUP($A75,'Season 3'!AK$4:CN$104,18,0),"0"),IFERROR(VLOOKUP($A75,'Season 4'!AK$4:CN$104,18,0),"0"),
IFERROR(VLOOKUP($A75,'Season 5'!AK$4:CN$104,18,0),"0"),IFERROR(VLOOKUP($A75,'Season 6'!AK$4:CN$104,18,0),"0"),
IFERROR(VLOOKUP($A75,'Season 7'!AK$4:CN$104,18,0),"0"),IFERROR(VLOOKUP($A75,'Season 8'!AK$4:CN$104,18,0),"0"),
IFERROR(VLOOKUP($A75,'Season 9'!AK$4:CN$104,18,0),"0"),IFERROR(VLOOKUP($A75,'Season 10'!AK$4:CN$104,18,0),"0"),
IFERROR(VLOOKUP($A75,'Season 11'!AK$4:CN$104,18,0),"0"),IFERROR(VLOOKUP($A75,'Season 12'!AK$4:CN$104,18,0),"0"),
IFERROR(VLOOKUP($A75,'Season 13'!AK$4:CN$104,18,0),"0"),IFERROR(VLOOKUP($A75,'Season 14'!AK$4:CN$104,18,0),"0"),IFERROR(VLOOKUP(A75,'Season 15'!AK$4:CN$104,18,0),"0"),)</f>
        <v>0</v>
      </c>
      <c r="R75" s="398">
        <f>SUM(
IFERROR(VLOOKUP($A75,'Season 1'!AJ$4:CM$104,19,0),"0"),IFERROR(VLOOKUP($A75,'Season 2'!AK$4:CN$104,19,0),"0"),
IFERROR(VLOOKUP($A75,'Season 3'!AK$4:CN$104,19,0),"0"),IFERROR(VLOOKUP($A75,'Season 4'!AK$4:CN$104,19,0),"0"),
IFERROR(VLOOKUP($A75,'Season 5'!AK$4:CN$104,19,0),"0"),IFERROR(VLOOKUP($A75,'Season 6'!AK$4:CN$104,19,0),"0"),
IFERROR(VLOOKUP($A75,'Season 7'!AK$4:CN$104,19,0),"0"),IFERROR(VLOOKUP($A75,'Season 8'!AK$4:CN$104,19,0),"0"),
IFERROR(VLOOKUP($A75,'Season 9'!AK$4:CN$104,19,0),"0"),IFERROR(VLOOKUP($A75,'Season 10'!AK$4:CN$104,19,0),"0"),
IFERROR(VLOOKUP($A75,'Season 11'!AK$4:CN$104,19,0),"0"),IFERROR(VLOOKUP($A75,'Season 12'!AK$4:CN$104,19,0),"0"),
IFERROR(VLOOKUP($A75,'Season 13'!AK$4:CN$104,19,0),"0"),IFERROR(VLOOKUP($A75,'Season 14'!AK$4:CN$104,19,0),"0"),IFERROR(VLOOKUP(A75,'Season 15'!AK$4:CN$104,19,0),"0"),)</f>
        <v>0</v>
      </c>
      <c r="S75" s="518">
        <f>SUM(
IFERROR(VLOOKUP($A75,'Season 1'!AJ$4:CM$104,20,0),"0"),IFERROR(VLOOKUP($A75,'Season 2'!AK$4:CN$104,20,0),"0"),
IFERROR(VLOOKUP($A75,'Season 3'!AK$4:CN$104,20,0),"0"),IFERROR(VLOOKUP($A75,'Season 4'!AK$4:CN$104,20,0),"0"),
IFERROR(VLOOKUP($A75,'Season 5'!AK$4:CN$104,20,0),"0"),IFERROR(VLOOKUP($A75,'Season 6'!AK$4:CN$104,20,0),"0"),
IFERROR(VLOOKUP($A75,'Season 7'!AK$4:CN$104,20,0),"0"),IFERROR(VLOOKUP($A75,'Season 8'!AK$4:CN$104,20,0),"0"),
IFERROR(VLOOKUP($A75,'Season 9'!AK$4:CN$104,20,0),"0"),IFERROR(VLOOKUP($A75,'Season 10'!AK$4:CN$104,20,0),"0"),
IFERROR(VLOOKUP($A75,'Season 11'!AK$4:CN$104,20,0),"0"),IFERROR(VLOOKUP($A75,'Season 12'!AK$4:CN$104,20,0),"0"),
IFERROR(VLOOKUP($A75,'Season 13'!AK$4:CN$104,20,0),"0"),IFERROR(VLOOKUP($A75,'Season 14'!AK$4:CN$104,20,0),"0"),IFERROR(VLOOKUP(A75,'Season 15'!AK$4:CN$104,20,0),"0"),)</f>
        <v>0</v>
      </c>
      <c r="T75" s="21">
        <f>SUM(
IFERROR(VLOOKUP($A75,'Season 1'!AJ$4:CM$104,21,0),"0"),IFERROR(VLOOKUP($A75,'Season 2'!AK$4:CN$104,21,0),"0"),
IFERROR(VLOOKUP($A75,'Season 3'!AK$4:CN$104,21,0),"0"),IFERROR(VLOOKUP($A75,'Season 4'!AK$4:CN$104,21,0),"0"),
IFERROR(VLOOKUP($A75,'Season 5'!AK$4:CN$104,21,0),"0"),IFERROR(VLOOKUP($A75,'Season 6'!AK$4:CN$104,21,0),"0"),
IFERROR(VLOOKUP($A75,'Season 7'!AK$4:CN$104,21,0),"0"),IFERROR(VLOOKUP($A75,'Season 8'!AK$4:CN$104,21,0),"0"),
IFERROR(VLOOKUP($A75,'Season 9'!AK$4:CN$104,21,0),"0"),IFERROR(VLOOKUP($A75,'Season 10'!AK$4:CN$104,21,0),"0"),
IFERROR(VLOOKUP($A75,'Season 11'!AK$4:CN$104,21,0),"0"),IFERROR(VLOOKUP($A75,'Season 12'!AK$4:CN$104,21,0),"0"),
IFERROR(VLOOKUP($A75,'Season 13'!AK$4:CN$104,21,0),"0"),IFERROR(VLOOKUP($A75,'Season 14'!AK$4:CN$104,21,0),"0"),IFERROR(VLOOKUP(A75,'Season 15'!AK$4:CN$104,21,0),"0"),)</f>
        <v>0</v>
      </c>
      <c r="U75" s="402">
        <f>SUM(
IFERROR(VLOOKUP($A75,'Season 1'!AJ$4:CM$104,22,0),"0"),IFERROR(VLOOKUP($A75,'Season 2'!AK$4:CN$104,22,0),"0"),
IFERROR(VLOOKUP($A75,'Season 3'!AK$4:CN$104,22,0),"0"),IFERROR(VLOOKUP($A75,'Season 4'!AK$4:CN$104,22,0),"0"),
IFERROR(VLOOKUP($A75,'Season 5'!AK$4:CN$104,22,0),"0"),IFERROR(VLOOKUP($A75,'Season 6'!AK$4:CN$104,22,0),"0"),
IFERROR(VLOOKUP($A75,'Season 7'!AK$4:CN$104,22,0),"0"),IFERROR(VLOOKUP($A75,'Season 8'!AK$4:CN$104,22,0),"0"),
IFERROR(VLOOKUP($A75,'Season 9'!AK$4:CN$104,22,0),"0"),IFERROR(VLOOKUP($A75,'Season 10'!AK$4:CN$104,22,0),"0"),
IFERROR(VLOOKUP($A75,'Season 11'!AK$4:CN$104,22,0),"0"),IFERROR(VLOOKUP($A75,'Season 12'!AK$4:CN$104,22,0),"0"),
IFERROR(VLOOKUP($A75,'Season 13'!AK$4:CN$104,22,0),"0"),IFERROR(VLOOKUP($A75,'Season 14'!AK$4:CN$104,22,0),"0"),IFERROR(VLOOKUP(A75,'Season 15'!AK$4:CN$104,22,0),"0"),)</f>
        <v>0</v>
      </c>
      <c r="V75" s="403">
        <f>SUM(
IFERROR(VLOOKUP($A75,'Season 1'!AJ$4:CM$104,23,0),"0"),IFERROR(VLOOKUP($A75,'Season 2'!AK$4:CN$104,23,0),"0"),
IFERROR(VLOOKUP($A75,'Season 3'!AK$4:CN$104,23,0),"0"),IFERROR(VLOOKUP($A75,'Season 4'!AK$4:CN$104,23,0),"0"),
IFERROR(VLOOKUP($A75,'Season 5'!AK$4:CN$104,23,0),"0"),IFERROR(VLOOKUP($A75,'Season 6'!AK$4:CN$104,23,0),"0"),
IFERROR(VLOOKUP($A75,'Season 7'!AK$4:CN$104,23,0),"0"),IFERROR(VLOOKUP($A75,'Season 8'!AK$4:CN$104,23,0),"0"),
IFERROR(VLOOKUP($A75,'Season 9'!AK$4:CN$104,23,0),"0"),IFERROR(VLOOKUP($A75,'Season 10'!AK$4:CN$104,23,0),"0"),
IFERROR(VLOOKUP($A75,'Season 11'!AK$4:CN$104,23,0),"0"),IFERROR(VLOOKUP($A75,'Season 12'!AK$4:CN$104,23,0),"0"),
IFERROR(VLOOKUP($A75,'Season 13'!AK$4:CN$104,23,0),"0"),IFERROR(VLOOKUP($A75,'Season 14'!AK$4:CN$104,23,0),"0"),IFERROR(VLOOKUP($A75,'Season 15'!AK$4:CN$104,23,0),"0"),)</f>
        <v>0</v>
      </c>
      <c r="W75" s="398">
        <f>SUM(
IFERROR(VLOOKUP($A75,'Season 1'!AJ$4:CM$104,24,0),"0"),IFERROR(VLOOKUP($A75,'Season 2'!AK$4:CN$104,24,0),"0"),
IFERROR(VLOOKUP($A75,'Season 3'!AK$4:CN$104,24,0),"0"),IFERROR(VLOOKUP($A75,'Season 4'!AK$4:CN$104,24,0),"0"),
IFERROR(VLOOKUP($A75,'Season 5'!AK$4:CN$104,24,0),"0"),IFERROR(VLOOKUP($A75,'Season 6'!AK$4:CN$104,24,0),"0"),
IFERROR(VLOOKUP($A75,'Season 7'!AK$4:CN$104,24,0),"0"),IFERROR(VLOOKUP($A75,'Season 8'!AK$4:CN$104,24,0),"0"),
IFERROR(VLOOKUP($A75,'Season 9'!AK$4:CN$104,24,0),"0"),IFERROR(VLOOKUP($A75,'Season 10'!AK$4:CN$104,24,0),"0"),
IFERROR(VLOOKUP($A75,'Season 11'!AK$4:CN$104,24,0),"0"),IFERROR(VLOOKUP($A75,'Season 12'!AK$4:CN$104,24,0),"0"),
IFERROR(VLOOKUP($A75,'Season 13'!AK$4:CN$104,24,0),"0"),IFERROR(VLOOKUP($A75,'Season 14'!AK$4:CN$104,24,0),"0"),IFERROR(VLOOKUP($A75,'Season 15'!AK$4:CN$104,24,0),"0"),)</f>
        <v>0</v>
      </c>
      <c r="X75" s="518">
        <f>SUM(
IFERROR(VLOOKUP($A75,'Season 1'!AJ$4:CM$104,25,0),"0"),IFERROR(VLOOKUP($A75,'Season 2'!AK$4:CN$104,25,0),"0"),
IFERROR(VLOOKUP($A75,'Season 3'!AK$4:CN$104,25,0),"0"),IFERROR(VLOOKUP($A75,'Season 4'!AK$4:CN$104,25,0),"0"),
IFERROR(VLOOKUP($A75,'Season 5'!AK$4:CN$104,25,0),"0"),IFERROR(VLOOKUP($A75,'Season 6'!AK$4:CN$104,25,0),"0"),
IFERROR(VLOOKUP($A75,'Season 7'!AK$4:CN$104,25,0),"0"),IFERROR(VLOOKUP($A75,'Season 8'!AK$4:CN$104,25,0),"0"),
IFERROR(VLOOKUP($A75,'Season 9'!AK$4:CN$104,25,0),"0"),IFERROR(VLOOKUP($A75,'Season 10'!AK$4:CN$104,25,0),"0"),
IFERROR(VLOOKUP($A75,'Season 11'!AK$4:CN$104,25,0),"0"),IFERROR(VLOOKUP($A75,'Season 12'!AK$4:CN$104,25,0),"0"),
IFERROR(VLOOKUP($A75,'Season 13'!AK$4:CN$104,25,0),"0"),IFERROR(VLOOKUP($A75,'Season 14'!AK$4:CN$104,25,0),"0"),IFERROR(VLOOKUP($A75,'Season 15'!AK$4:CN$104,25,0),"0"),)</f>
        <v>0</v>
      </c>
      <c r="Y75" s="21">
        <f>SUM(
IFERROR(VLOOKUP($A75,'Season 1'!AJ$4:CM$104,26,0),"0"),IFERROR(VLOOKUP($A75,'Season 2'!AK$4:CN$104,26,0),"0"),
IFERROR(VLOOKUP($A75,'Season 3'!AK$4:CN$104,26,0),"0"),IFERROR(VLOOKUP($A75,'Season 4'!AK$4:CN$104,26,0),"0"),
IFERROR(VLOOKUP($A75,'Season 5'!AK$4:CN$104,26,0),"0"),IFERROR(VLOOKUP($A75,'Season 6'!AK$4:CN$104,26,0),"0"),
IFERROR(VLOOKUP($A75,'Season 7'!AK$4:CN$104,26,0),"0"),IFERROR(VLOOKUP($A75,'Season 8'!AK$4:CN$104,26,0),"0"),
IFERROR(VLOOKUP($A75,'Season 9'!AK$4:CN$104,26,0),"0"),IFERROR(VLOOKUP($A75,'Season 10'!AK$4:CN$104,26,0),"0"),
IFERROR(VLOOKUP($A75,'Season 11'!AK$4:CN$104,26,0),"0"),IFERROR(VLOOKUP($A75,'Season 12'!AK$4:CN$104,26,0),"0"),
IFERROR(VLOOKUP($A75,'Season 13'!AK$4:CN$104,26,0),"0"),IFERROR(VLOOKUP($A75,'Season 14'!AK$4:CN$104,26,0),"0"),IFERROR(VLOOKUP($A75,'Season 15'!AK$4:CN$104,26,0),"0"),)</f>
        <v>0</v>
      </c>
      <c r="Z75" s="402">
        <f>SUM(
IFERROR(VLOOKUP($A75,'Season 1'!AJ$4:CM$104,27,0),"0"),IFERROR(VLOOKUP($A75,'Season 2'!AK$4:CN$104,27,0),"0"),
IFERROR(VLOOKUP($A75,'Season 3'!AK$4:CN$104,27,0),"0"),IFERROR(VLOOKUP($A75,'Season 4'!AK$4:CN$104,27,0),"0"),
IFERROR(VLOOKUP($A75,'Season 5'!AK$4:CN$104,27,0),"0"),IFERROR(VLOOKUP($A75,'Season 6'!AK$4:CN$104,27,0),"0"),
IFERROR(VLOOKUP($A75,'Season 7'!AK$4:CN$104,27,0),"0"),IFERROR(VLOOKUP($A75,'Season 8'!AK$4:CN$104,27,0),"0"),
IFERROR(VLOOKUP($A75,'Season 9'!AK$4:CN$104,27,0),"0"),IFERROR(VLOOKUP($A75,'Season 10'!AK$4:CN$104,27,0),"0"),
IFERROR(VLOOKUP($A75,'Season 11'!AK$4:CN$104,27,0),"0"),IFERROR(VLOOKUP($A75,'Season 12'!AK$4:CN$104,27,0),"0"),
IFERROR(VLOOKUP($A75,'Season 13'!AK$4:CN$104,27,0),"0"),IFERROR(VLOOKUP($A75,'Season 14'!AK$4:CN$104,27,0),"0"),IFERROR(VLOOKUP($A75,'Season 15'!AK$4:CN$104,27,0),"0"),)</f>
        <v>0</v>
      </c>
      <c r="AA75" s="403">
        <f>SUM(
IFERROR(VLOOKUP($A75,'Season 1'!AJ$4:CM$104,28,0),"0"),IFERROR(VLOOKUP($A75,'Season 2'!AK$4:CN$104,28,0),"0"),
IFERROR(VLOOKUP($A75,'Season 3'!AK$4:CN$104,28,0),"0"),IFERROR(VLOOKUP($A75,'Season 4'!AK$4:CN$104,28,0),"0"),
IFERROR(VLOOKUP($A75,'Season 5'!AK$4:CN$104,28,0),"0"),IFERROR(VLOOKUP($A75,'Season 6'!AK$4:CN$104,28,0),"0"),
IFERROR(VLOOKUP($A75,'Season 7'!AK$4:CN$104,28,0),"0"),IFERROR(VLOOKUP($A75,'Season 8'!AK$4:CN$104,28,0),"0"),
IFERROR(VLOOKUP($A75,'Season 9'!AK$4:CN$104,28,0),"0"),IFERROR(VLOOKUP($A75,'Season 10'!AK$4:CN$104,28,0),"0"),
IFERROR(VLOOKUP($A75,'Season 11'!AK$4:CN$104,28,0),"0"),IFERROR(VLOOKUP($A75,'Season 12'!AK$4:CN$104,28,0),"0"),
IFERROR(VLOOKUP($A75,'Season 13'!AK$4:CN$104,28,0),"0"),IFERROR(VLOOKUP($A75,'Season 14'!AK$4:CN$104,28,0),"0"),IFERROR(VLOOKUP($A75,'Season 15'!AK$4:CN$104,28,0),"0"),)</f>
        <v>0</v>
      </c>
      <c r="AB75" s="398">
        <f>SUM(
IFERROR(VLOOKUP($A75,'Season 1'!AJ$4:CM$104,29,0),"0"),IFERROR(VLOOKUP($A75,'Season 2'!AK$4:CN$104,29,0),"0"),
IFERROR(VLOOKUP($A75,'Season 3'!AK$4:CN$104,29,0),"0"),IFERROR(VLOOKUP($A75,'Season 4'!AK$4:CN$104,29,0),"0"),
IFERROR(VLOOKUP($A75,'Season 5'!AK$4:CN$104,29,0),"0"),IFERROR(VLOOKUP($A75,'Season 6'!AK$4:CN$104,29,0),"0"),
IFERROR(VLOOKUP($A75,'Season 7'!AK$4:CN$104,29,0),"0"),IFERROR(VLOOKUP($A75,'Season 8'!AK$4:CN$104,29,0),"0"),
IFERROR(VLOOKUP($A75,'Season 9'!AK$4:CN$104,29,0),"0"),IFERROR(VLOOKUP($A75,'Season 10'!AK$4:CN$104,29,0),"0"),
IFERROR(VLOOKUP($A75,'Season 11'!AK$4:CN$104,29,0),"0"),IFERROR(VLOOKUP($A75,'Season 12'!AK$4:CN$104,29,0),"0"),
IFERROR(VLOOKUP($A75,'Season 13'!AK$4:CN$104,29,0),"0"),IFERROR(VLOOKUP($A75,'Season 14'!AK$4:CN$104,29,0),"0"),IFERROR(VLOOKUP($A75,'Season 15'!AK$4:CN$104,29,0),"0"),)</f>
        <v>0</v>
      </c>
      <c r="AC75" s="518">
        <f>SUM(
IFERROR(VLOOKUP($A75,'Season 1'!AJ$4:CM$104,30,0),"0"),IFERROR(VLOOKUP($A75,'Season 2'!AK$4:CN$104,30,0),"0"),
IFERROR(VLOOKUP($A75,'Season 3'!AK$4:CN$104,30,0),"0"),IFERROR(VLOOKUP($A75,'Season 4'!AK$4:CN$104,30,0),"0"),
IFERROR(VLOOKUP($A75,'Season 5'!AK$4:CN$104,30,0),"0"),IFERROR(VLOOKUP($A75,'Season 6'!AK$4:CN$104,30,0),"0"),
IFERROR(VLOOKUP($A75,'Season 7'!AK$4:CN$104,30,0),"0"),IFERROR(VLOOKUP($A75,'Season 8'!AK$4:CN$104,30,0),"0"),
IFERROR(VLOOKUP($A75,'Season 9'!AK$4:CN$104,30,0),"0"),IFERROR(VLOOKUP($A75,'Season 10'!AK$4:CN$104,30,0),"0"),
IFERROR(VLOOKUP($A75,'Season 11'!AK$4:CN$104,30,0),"0"),IFERROR(VLOOKUP($A75,'Season 12'!AK$4:CN$104,30,0),"0"),
IFERROR(VLOOKUP($A75,'Season 13'!AK$4:CN$104,30,0),"0"),IFERROR(VLOOKUP($A75,'Season 14'!AK$4:CN$104,30,0),"0"),IFERROR(VLOOKUP($A75,'Season 15'!AK$4:CN$104,30,0),"0"),)</f>
        <v>0</v>
      </c>
      <c r="AD75" s="21">
        <f>SUM(
IFERROR(VLOOKUP($A75,'Season 1'!AJ$4:CM$104,31,0),"0"),IFERROR(VLOOKUP($A75,'Season 2'!AK$4:CN$104,31,0),"0"),
IFERROR(VLOOKUP($A75,'Season 3'!AK$4:CN$104,31,0),"0"),IFERROR(VLOOKUP($A75,'Season 4'!AK$4:CN$104,31,0),"0"),
IFERROR(VLOOKUP($A75,'Season 5'!AK$4:CN$104,31,0),"0"),IFERROR(VLOOKUP($A75,'Season 6'!AK$4:CN$104,31,0),"0"),
IFERROR(VLOOKUP($A75,'Season 7'!AK$4:CN$104,31,0),"0"),IFERROR(VLOOKUP($A75,'Season 8'!AK$4:CN$104,31,0),"0"),
IFERROR(VLOOKUP($A75,'Season 9'!AK$4:CN$104,31,0),"0"),IFERROR(VLOOKUP($A75,'Season 10'!AK$4:CN$104,31,0),"0"),
IFERROR(VLOOKUP($A75,'Season 11'!AK$4:CN$104,31,0),"0"),IFERROR(VLOOKUP($A75,'Season 12'!AK$4:CN$104,31,0),"0"),
IFERROR(VLOOKUP($A75,'Season 13'!AK$4:CN$104,31,0),"0"),IFERROR(VLOOKUP($A75,'Season 14'!AK$4:CN$104,31,0),"0"),IFERROR(VLOOKUP($A75,'Season 15'!AK$4:CN$104,31,0),"0"),)</f>
        <v>0</v>
      </c>
      <c r="AE75" s="402">
        <f>SUM(
IFERROR(VLOOKUP($A75,'Season 1'!AJ$4:CM$104,32,0),"0"),IFERROR(VLOOKUP($A75,'Season 2'!AK$4:CN$104,32,0),"0"),
IFERROR(VLOOKUP($A75,'Season 3'!AK$4:CN$104,32,0),"0"),IFERROR(VLOOKUP($A75,'Season 4'!AK$4:CN$104,32,0),"0"),
IFERROR(VLOOKUP($A75,'Season 5'!AK$4:CN$104,32,0),"0"),IFERROR(VLOOKUP($A75,'Season 6'!AK$4:CN$104,32,0),"0"),
IFERROR(VLOOKUP($A75,'Season 7'!AK$4:CN$104,32,0),"0"),IFERROR(VLOOKUP($A75,'Season 8'!AK$4:CN$104,32,0),"0"),
IFERROR(VLOOKUP($A75,'Season 9'!AK$4:CN$104,32,0),"0"),IFERROR(VLOOKUP($A75,'Season 10'!AK$4:CN$104,32,0),"0"),
IFERROR(VLOOKUP($A75,'Season 11'!AK$4:CN$104,32,0),"0"),IFERROR(VLOOKUP($A75,'Season 12'!AK$4:CN$104,32,0),"0"),
IFERROR(VLOOKUP($A75,'Season 13'!AK$4:CN$104,32,0),"0"),IFERROR(VLOOKUP($A75,'Season 14'!AK$4:CN$104,32,0),"0"),IFERROR(VLOOKUP($A75,'Season 15'!AK$4:CN$104,32,0),"0"),)</f>
        <v>0</v>
      </c>
      <c r="AF75" s="403">
        <f>SUM(IFERROR(VLOOKUP($A75,'Season 2'!AK$4:CN$104,33,0),"0"),
IFERROR(VLOOKUP($A75,'Season 3'!AK$4:CN$104,33,0),"0"),IFERROR(VLOOKUP($A75,'Season 4'!AK$4:CN$104,33,0),"0"),
IFERROR(VLOOKUP($A75,'Season 5'!AK$4:CN$104,33,0),"0"),IFERROR(VLOOKUP($A75,'Season 6'!AK$4:CN$104,33,0),"0"),
IFERROR(VLOOKUP($A75,'Season 7'!AK$4:CN$104,33,0),"0"),IFERROR(VLOOKUP($A75,'Season 8'!AK$4:CN$104,33,0),"0"),
IFERROR(VLOOKUP($A75,'Season 9'!AK$4:CN$104,33,0),"0"),IFERROR(VLOOKUP($A75,'Season 10'!AK$4:CN$104,33,0),"0"),
IFERROR(VLOOKUP($A75,'Season 11'!AK$4:CN$104,33,0),"0"),IFERROR(VLOOKUP($A75,'Season 12'!AK$4:CN$104,33,0),"0"),
IFERROR(VLOOKUP($A75,'Season 13'!AK$4:CN$104,33,0),"0"),IFERROR(VLOOKUP($A75,'Season 14'!AK$4:CN$104,33,0),"0"),IFERROR(VLOOKUP($A75,'Season 15'!AK$4:CN$104,33,0),"0"),)</f>
        <v>0</v>
      </c>
      <c r="AG75" s="398">
        <f>SUM(IFERROR(VLOOKUP($A75,'Season 2'!AK$4:CN$104,34,0),"0"),
IFERROR(VLOOKUP($A75,'Season 3'!AK$4:CN$104,34,0),"0"),IFERROR(VLOOKUP($A75,'Season 4'!AK$4:CN$104,34,0),"0"),
IFERROR(VLOOKUP($A75,'Season 5'!AK$4:CN$104,34,0),"0"),IFERROR(VLOOKUP($A75,'Season 6'!AK$4:CN$104,34,0),"0"),
IFERROR(VLOOKUP($A75,'Season 7'!AK$4:CN$104,34,0),"0"),IFERROR(VLOOKUP($A75,'Season 8'!AK$4:CN$104,34,0),"0"),
IFERROR(VLOOKUP($A75,'Season 9'!AK$4:CN$104,34,0),"0"),IFERROR(VLOOKUP($A75,'Season 10'!AK$4:CN$104,34,0),"0"),
IFERROR(VLOOKUP($A75,'Season 11'!AK$4:CN$104,34,0),"0"),IFERROR(VLOOKUP($A75,'Season 12'!AK$4:CN$104,34,0),"0"),
IFERROR(VLOOKUP($A75,'Season 13'!AK$4:CN$104,34,0),"0"),IFERROR(VLOOKUP($A75,'Season 14'!AK$4:CN$104,34,0),"0"),IFERROR(VLOOKUP($A75,'Season 15'!AK$4:CN$104,34,0),"0"),)</f>
        <v>0</v>
      </c>
      <c r="AH75" s="518">
        <f>SUM(IFERROR(VLOOKUP($A75,'Season 2'!AK$4:CN$104,35,0),"0"),
IFERROR(VLOOKUP($A75,'Season 3'!AK$4:CN$104,35,0),"0"),IFERROR(VLOOKUP($A75,'Season 4'!AK$4:CN$104,35,0),"0"),
IFERROR(VLOOKUP($A75,'Season 5'!AK$4:CN$104,35,0),"0"),IFERROR(VLOOKUP($A75,'Season 6'!AK$4:CN$104,35,0),"0"),
IFERROR(VLOOKUP($A75,'Season 7'!AK$4:CN$104,35,0),"0"),IFERROR(VLOOKUP($A75,'Season 8'!AK$4:CN$104,35,0),"0"),
IFERROR(VLOOKUP($A75,'Season 9'!AK$4:CN$104,35,0),"0"),IFERROR(VLOOKUP($A75,'Season 10'!AK$4:CN$104,35,0),"0"),
IFERROR(VLOOKUP($A75,'Season 11'!AK$4:CN$104,35,0),"0"),IFERROR(VLOOKUP($A75,'Season 12'!AK$4:CN$104,35,0),"0"),
IFERROR(VLOOKUP($A75,'Season 13'!AK$4:CN$104,35,0),"0"),IFERROR(VLOOKUP($A75,'Season 14'!AK$4:CN$104,35,0),"0"),IFERROR(VLOOKUP($A75,'Season 15'!AK$4:CN$104,35,0),"0"),)</f>
        <v>0</v>
      </c>
      <c r="AI75" s="21">
        <f>SUM(IFERROR(VLOOKUP($A75,'Season 2'!AK$4:CN$104,36,0),"0"),
IFERROR(VLOOKUP($A75,'Season 3'!AK$4:CN$104,36,0),"0"),IFERROR(VLOOKUP($A75,'Season 4'!AK$4:CN$104,36,0),"0"),
IFERROR(VLOOKUP($A75,'Season 5'!AK$4:CN$104,36,0),"0"),IFERROR(VLOOKUP($A75,'Season 6'!AK$4:CN$104,36,0),"0"),
IFERROR(VLOOKUP($A75,'Season 7'!AK$4:CN$104,36,0),"0"),IFERROR(VLOOKUP($A75,'Season 8'!AK$4:CN$104,36,0),"0"),
IFERROR(VLOOKUP($A75,'Season 9'!AK$4:CN$104,36,0),"0"),IFERROR(VLOOKUP($A75,'Season 10'!AK$4:CN$104,36,0),"0"),
IFERROR(VLOOKUP($A75,'Season 11'!AK$4:CN$104,36,0),"0"),IFERROR(VLOOKUP($A75,'Season 12'!AK$4:CN$104,36,0),"0"),
IFERROR(VLOOKUP($A75,'Season 13'!AK$4:CN$104,36,0),"0"),IFERROR(VLOOKUP($A75,'Season 14'!AK$4:CN$104,36,0),"0"),IFERROR(VLOOKUP($A75,'Season 15'!AK$4:CN$104,36,0),"0"),)</f>
        <v>0</v>
      </c>
      <c r="AJ75" s="402">
        <f>SUM(IFERROR(VLOOKUP($A75,'Season 2'!AK$4:CN$104,37,0),"0"),
IFERROR(VLOOKUP($A75,'Season 3'!AK$4:CN$104,37,0),"0"),IFERROR(VLOOKUP($A75,'Season 4'!AK$4:CN$104,37,0),"0"),
IFERROR(VLOOKUP($A75,'Season 5'!AK$4:CN$104,37,0),"0"),IFERROR(VLOOKUP($A75,'Season 6'!AK$4:CN$104,37,0),"0"),
IFERROR(VLOOKUP($A75,'Season 7'!AK$4:CN$104,37,0),"0"),IFERROR(VLOOKUP($A75,'Season 8'!AK$4:CN$104,37,0),"0"),
IFERROR(VLOOKUP($A75,'Season 9'!AK$4:CN$104,37,0),"0"),IFERROR(VLOOKUP($A75,'Season 10'!AK$4:CN$104,37,0),"0"),
IFERROR(VLOOKUP($A75,'Season 11'!AK$4:CN$104,37,0),"0"),IFERROR(VLOOKUP($A75,'Season 12'!AK$4:CN$104,37,0),"0"),
IFERROR(VLOOKUP($A75,'Season 13'!AK$4:CN$104,37,0),"0"),IFERROR(VLOOKUP($A75,'Season 14'!AK$4:CN$104,37,0),"0"),IFERROR(VLOOKUP($A75,'Season 15'!AK$4:CN$104,37,0),"0"),)</f>
        <v>0</v>
      </c>
      <c r="AK75" s="403">
        <f>SUM(IFERROR(VLOOKUP($A75,'Season 1'!AJ$4:CM$104,33,0),"0"),IFERROR(VLOOKUP($A75,'Season 2'!AK$4:CN$104,38,0),"0"),
IFERROR(VLOOKUP($A75,'Season 3'!AK$4:CN$104,38,0),"0"),IFERROR(VLOOKUP($A75,'Season 4'!AK$4:CN$104,38,0),"0"),
IFERROR(VLOOKUP($A75,'Season 5'!AK$4:CN$104,38,0),"0"),IFERROR(VLOOKUP($A75,'Season 6'!AK$4:CN$104,38,0),"0"),
IFERROR(VLOOKUP($A75,'Season 7'!AK$4:CN$104,38,0),"0"),IFERROR(VLOOKUP($A75,'Season 8'!AK$4:CN$104,38,0),"0"),
IFERROR(VLOOKUP($A75,'Season 9'!AK$4:CN$104,38,0),"0"),IFERROR(VLOOKUP($A75,'Season 10'!AK$4:CN$104,38,0),"0"),
IFERROR(VLOOKUP($A75,'Season 11'!AK$4:CN$104,38,0),"0"),IFERROR(VLOOKUP($A75,'Season 12'!AK$4:CN$104,38,0),"0"),
IFERROR(VLOOKUP($A75,'Season 13'!AK$4:CN$104,38,0),"0"),IFERROR(VLOOKUP($A75,'Season 14'!AK$4:CN$104,38,0),"0"),IFERROR(VLOOKUP($A75,'Season 15'!AK$4:CN$104,38,0),"0"),)</f>
        <v>0</v>
      </c>
      <c r="AL75" s="398">
        <f>SUM(IFERROR(VLOOKUP($A75,'Season 1'!AJ$4:CM$104,34,0),"0"),IFERROR(VLOOKUP($A75,'Season 2'!AK$4:CN$104,39,0),"0"),
IFERROR(VLOOKUP($A75,'Season 3'!AK$4:CN$104,39,0),"0"),IFERROR(VLOOKUP($A75,'Season 4'!AK$4:CN$104,39,0),"0"),
IFERROR(VLOOKUP($A75,'Season 5'!AK$4:CN$104,39,0),"0"),IFERROR(VLOOKUP($A75,'Season 6'!AK$4:CN$104,39,0),"0"),
IFERROR(VLOOKUP($A75,'Season 7'!AK$4:CN$104,39,0),"0"),IFERROR(VLOOKUP($A75,'Season 8'!AK$4:CN$104,39,0),"0"),
IFERROR(VLOOKUP($A75,'Season 9'!AK$4:CN$104,39,0),"0"),IFERROR(VLOOKUP($A75,'Season 10'!AK$4:CN$104,39,0),"0"),
IFERROR(VLOOKUP($A75,'Season 11'!AK$4:CN$104,39,0),"0"),IFERROR(VLOOKUP($A75,'Season 12'!AK$4:CN$104,39,0),"0"),
IFERROR(VLOOKUP($A75,'Season 13'!AK$4:CN$104,39,0),"0"),IFERROR(VLOOKUP($A75,'Season 14'!AK$4:CN$104,39,0),"0"),IFERROR(VLOOKUP($A75,'Season 15'!AK$4:CN$104,39,0),"0"),)</f>
        <v>0</v>
      </c>
      <c r="AM75" s="518">
        <f>SUM(IFERROR(VLOOKUP($A75,'Season 1'!AJ$4:CM$104,35,0),"0"),IFERROR(VLOOKUP($A75,'Season 2'!AK$4:CN$104,40,0),"0"),
IFERROR(VLOOKUP($A75,'Season 3'!AK$4:CN$104,40,0),"0"),IFERROR(VLOOKUP($A75,'Season 4'!AK$4:CN$104,40,0),"0"),
IFERROR(VLOOKUP($A75,'Season 5'!AK$4:CN$104,40,0),"0"),IFERROR(VLOOKUP($A75,'Season 6'!AK$4:CN$104,40,0),"0"),
IFERROR(VLOOKUP($A75,'Season 7'!AK$4:CN$104,40,0),"0"),IFERROR(VLOOKUP($A75,'Season 8'!AK$4:CN$104,40,0),"0"),
IFERROR(VLOOKUP($A75,'Season 9'!AK$4:CN$104,40,0),"0"),IFERROR(VLOOKUP($A75,'Season 10'!AK$4:CN$104,40,0),"0"),
IFERROR(VLOOKUP($A75,'Season 11'!AK$4:CN$104,40,0),"0"),IFERROR(VLOOKUP($A75,'Season 12'!AK$4:CN$104,40,0),"0"),
IFERROR(VLOOKUP($A75,'Season 13'!AK$4:CN$104,40,0),"0"),IFERROR(VLOOKUP($A75,'Season 14'!AK$4:CN$104,40,0),"0"),IFERROR(VLOOKUP($A75,'Season 15'!AK$4:CN$104,40,0),"0"),)</f>
        <v>0</v>
      </c>
      <c r="AN75" s="21">
        <f>SUM(IFERROR(VLOOKUP($A75,'Season 1'!AJ$4:CM$104,36,0),"0"),IFERROR(VLOOKUP($A75,'Season 2'!AK$4:CN$104,41,0),"0"),
IFERROR(VLOOKUP($A75,'Season 3'!AK$4:CN$104,41,0),"0"),IFERROR(VLOOKUP($A75,'Season 4'!AK$4:CN$104,41,0),"0"),
IFERROR(VLOOKUP($A75,'Season 5'!AK$4:CN$104,41,0),"0"),IFERROR(VLOOKUP($A75,'Season 6'!AK$4:CN$104,41,0),"0"),
IFERROR(VLOOKUP($A75,'Season 7'!AK$4:CN$104,41,0),"0"),IFERROR(VLOOKUP($A75,'Season 8'!AK$4:CN$104,41,0),"0"),
IFERROR(VLOOKUP($A75,'Season 9'!AK$4:CN$104,41,0),"0"),IFERROR(VLOOKUP($A75,'Season 10'!AK$4:CN$104,41,0),"0"),
IFERROR(VLOOKUP($A75,'Season 11'!AK$4:CN$104,41,0),"0"),IFERROR(VLOOKUP($A75,'Season 12'!AK$4:CN$104,41,0),"0"),
IFERROR(VLOOKUP($A75,'Season 13'!AK$4:CN$104,41,0),"0"),IFERROR(VLOOKUP($A75,'Season 14'!AK$4:CN$104,41,0),"0"),IFERROR(VLOOKUP($A75,'Season 15'!AK$4:CN$104,41,0),"0"),)</f>
        <v>0</v>
      </c>
      <c r="AO75" s="402">
        <f>SUM(IFERROR(VLOOKUP($A75,'Season 1'!AJ$4:CM$104,37,0),"0"),IFERROR(VLOOKUP($A75,'Season 2'!AK$4:CN$104,42,0),"0"),
IFERROR(VLOOKUP($A75,'Season 3'!AK$4:CN$104,42,0),"0"),IFERROR(VLOOKUP($A75,'Season 4'!AK$4:CN$104,42,0),"0"),
IFERROR(VLOOKUP($A75,'Season 5'!AK$4:CN$104,42,0),"0"),IFERROR(VLOOKUP($A75,'Season 6'!AK$4:CN$104,42,0),"0"),
IFERROR(VLOOKUP($A75,'Season 7'!AK$4:CN$104,42,0),"0"),IFERROR(VLOOKUP($A75,'Season 8'!AK$4:CN$104,42,0),"0"),
IFERROR(VLOOKUP($A75,'Season 9'!AK$4:CN$104,42,0),"0"),IFERROR(VLOOKUP($A75,'Season 10'!AK$4:CN$104,42,0),"0"),
IFERROR(VLOOKUP($A75,'Season 11'!AK$4:CN$104,42,0),"0"),IFERROR(VLOOKUP($A75,'Season 12'!AK$4:CN$104,42,0),"0"),
IFERROR(VLOOKUP($A75,'Season 13'!AK$4:CN$104,42,0),"0"),IFERROR(VLOOKUP($A75,'Season 14'!AK$4:CN$104,42,0),"0"),IFERROR(VLOOKUP($A75,'Season 15'!AK$4:CN$104,42,0),"0"),)</f>
        <v>0</v>
      </c>
      <c r="AP75" s="403">
        <f>SUM(IFERROR(VLOOKUP($A75,'Season 1'!AJ$4:CM$104,43,0),"0"),IFERROR(VLOOKUP($A75,'Season 2'!AK$4:CN$104,43,0),"0"),
IFERROR(VLOOKUP($A75,'Season 3'!AK$4:CN$104,43,0),"0"),IFERROR(VLOOKUP($A75,'Season 4'!AK$4:CN$104,43,0),"0"),
IFERROR(VLOOKUP($A75,'Season 5'!AK$4:CN$104,43,0),"0"),IFERROR(VLOOKUP($A75,'Season 6'!AK$4:CN$104,43,0),"0"),
IFERROR(VLOOKUP($A75,'Season 7'!AK$4:CN$104,43,0),"0"),IFERROR(VLOOKUP($A75,'Season 8'!AK$4:CN$104,43,0),"0"),
IFERROR(VLOOKUP($A75,'Season 9'!AK$4:CN$104,43,0),"0"),IFERROR(VLOOKUP($A75,'Season 10'!AK$4:CN$104,43,0),"0"),
IFERROR(VLOOKUP($A75,'Season 11'!AK$4:CN$104,43,0),"0"),IFERROR(VLOOKUP($A75,'Season 12'!AK$4:CN$104,43,0),"0"),
IFERROR(VLOOKUP($A75,'Season 13'!AK$4:CN$104,43,0),"0"),IFERROR(VLOOKUP($A75,'Season 14'!AK$4:CN$104,43,0),"0"),IFERROR(VLOOKUP($A75,'Season 15'!AK$4:CN$104,43,0),"0"),)</f>
        <v>0</v>
      </c>
      <c r="AQ75" s="398">
        <f>SUM(IFERROR(VLOOKUP($A75,'Season 1'!AJ$4:CM$104,44,0),"0"),IFERROR(VLOOKUP($A75,'Season 2'!AK$4:CN$104,44,0),"0"),
IFERROR(VLOOKUP($A75,'Season 3'!AK$4:CN$104,44,0),"0"),IFERROR(VLOOKUP($A75,'Season 4'!AK$4:CN$104,44,0),"0"),
IFERROR(VLOOKUP($A75,'Season 5'!AK$4:CN$104,44,0),"0"),IFERROR(VLOOKUP($A75,'Season 6'!AK$4:CN$104,44,0),"0"),
IFERROR(VLOOKUP($A75,'Season 7'!AK$4:CN$104,44,0),"0"),IFERROR(VLOOKUP($A75,'Season 8'!AK$4:CN$104,44,0),"0"),
IFERROR(VLOOKUP($A75,'Season 9'!AK$4:CN$104,44,0),"0"),IFERROR(VLOOKUP($A75,'Season 10'!AK$4:CN$104,44,0),"0"),
IFERROR(VLOOKUP($A75,'Season 11'!AK$4:CN$104,44,0),"0"),IFERROR(VLOOKUP($A75,'Season 12'!AK$4:CN$104,44,0),"0"),
IFERROR(VLOOKUP($A75,'Season 13'!AK$4:CN$104,44,0),"0"),IFERROR(VLOOKUP($A75,'Season 14'!AK$4:CN$104,44,0),"0"),IFERROR(VLOOKUP($A75,'Season 15'!AK$4:CN$104,44,0),"0"),)</f>
        <v>0</v>
      </c>
      <c r="AR75" s="518">
        <f>SUM(IFERROR(VLOOKUP($A75,'Season 1'!AJ$4:CM$104,45,0),"0"),IFERROR(VLOOKUP($A75,'Season 2'!AK$4:CN$104,45,0),"0"),
IFERROR(VLOOKUP($A75,'Season 3'!AK$4:CN$104,45,0),"0"),IFERROR(VLOOKUP($A75,'Season 4'!AK$4:CN$104,45,0),"0"),
IFERROR(VLOOKUP($A75,'Season 5'!AK$4:CN$104,45,0),"0"),IFERROR(VLOOKUP($A75,'Season 6'!AK$4:CN$104,45,0),"0"),
IFERROR(VLOOKUP($A75,'Season 7'!AK$4:CN$104,45,0),"0"),IFERROR(VLOOKUP($A75,'Season 8'!AK$4:CN$104,45,0),"0"),
IFERROR(VLOOKUP($A75,'Season 9'!AK$4:CN$104,45,0),"0"),IFERROR(VLOOKUP($A75,'Season 10'!AK$4:CN$104,45,0),"0"),
IFERROR(VLOOKUP($A75,'Season 11'!AK$4:CN$104,45,0),"0"),IFERROR(VLOOKUP($A75,'Season 12'!AK$4:CN$104,45,0),"0"),
IFERROR(VLOOKUP($A75,'Season 13'!AK$4:CN$104,45,0),"0"),IFERROR(VLOOKUP($A75,'Season 14'!AK$4:CN$104,45,0),"0"),IFERROR(VLOOKUP($A75,'Season 15'!AK$4:CN$104,45,0),"0"),)</f>
        <v>0</v>
      </c>
      <c r="AS75" s="21">
        <f>SUM(IFERROR(VLOOKUP($A75,'Season 1'!AJ$4:CM$104,46,0),"0"),IFERROR(VLOOKUP($A75,'Season 2'!AK$4:CN$104,46,0),"0"),
IFERROR(VLOOKUP($A75,'Season 3'!AK$4:CN$104,46,0),"0"),IFERROR(VLOOKUP($A75,'Season 4'!AK$4:CN$104,46,0),"0"),
IFERROR(VLOOKUP($A75,'Season 5'!AK$4:CN$104,46,0),"0"),IFERROR(VLOOKUP($A75,'Season 6'!AK$4:CN$104,46,0),"0"),
IFERROR(VLOOKUP($A75,'Season 7'!AK$4:CN$104,46,0),"0"),IFERROR(VLOOKUP($A75,'Season 8'!AK$4:CN$104,46,0),"0"),
IFERROR(VLOOKUP($A75,'Season 9'!AK$4:CN$104,46,0),"0"),IFERROR(VLOOKUP($A75,'Season 10'!AK$4:CN$104,46,0),"0"),
IFERROR(VLOOKUP($A75,'Season 11'!AK$4:CN$104,46,0),"0"),IFERROR(VLOOKUP($A75,'Season 12'!AK$4:CN$104,46,0),"0"),
IFERROR(VLOOKUP($A75,'Season 13'!AK$4:CN$104,46,0),"0"),IFERROR(VLOOKUP($A75,'Season 14'!AK$4:CN$104,46,0),"0"),IFERROR(VLOOKUP($A75,'Season 15'!AK$4:CN$104,46,0),"0"),)</f>
        <v>0</v>
      </c>
      <c r="AT75" s="402">
        <f>SUM(IFERROR(VLOOKUP($A75,'Season 1'!AJ$4:CM$104,47,0),"0"),IFERROR(VLOOKUP($A75,'Season 2'!AK$4:CN$104,47,0),"0"),
IFERROR(VLOOKUP($A75,'Season 3'!AK$4:CN$104,47,0),"0"),IFERROR(VLOOKUP($A75,'Season 4'!AK$4:CN$104,47,0),"0"),
IFERROR(VLOOKUP($A75,'Season 5'!AK$4:CN$104,47,0),"0"),IFERROR(VLOOKUP($A75,'Season 6'!AK$4:CN$104,47,0),"0"),
IFERROR(VLOOKUP($A75,'Season 7'!AK$4:CN$104,47,0),"0"),IFERROR(VLOOKUP($A75,'Season 8'!AK$4:CN$104,47,0),"0"),
IFERROR(VLOOKUP($A75,'Season 9'!AK$4:CN$104,47,0),"0"),IFERROR(VLOOKUP($A75,'Season 10'!AK$4:CN$104,47,0),"0"),
IFERROR(VLOOKUP($A75,'Season 11'!AK$4:CN$104,47,0),"0"),IFERROR(VLOOKUP($A75,'Season 12'!AK$4:CN$104,47,0),"0"),
IFERROR(VLOOKUP($A75,'Season 13'!AK$4:CN$104,47,0),"0"),IFERROR(VLOOKUP($A75,'Season 14'!AK$4:CN$104,47,0),"0"),IFERROR(VLOOKUP($A75,'Season 15'!AK$4:CN$104,47,0),"0"),)</f>
        <v>0</v>
      </c>
      <c r="AU75" s="403">
        <f>SUM(IFERROR(VLOOKUP($A75,'Season 3'!AK$4:CN$104,48,0),"0"),IFERROR(VLOOKUP($A75,'Season 4'!AK$4:CN$104,48,0),"0"),
IFERROR(VLOOKUP($A75,'Season 5'!AK$4:CN$104,48,0),"0"),IFERROR(VLOOKUP($A75,'Season 6'!AK$4:CN$104,48,0),"0"),
IFERROR(VLOOKUP($A75,'Season 7'!AK$4:CN$104,48,0),"0"),IFERROR(VLOOKUP($A75,'Season 8'!AK$4:CN$104,48,0),"0"),
IFERROR(VLOOKUP($A75,'Season 9'!AK$4:CN$104,48,0),"0"),IFERROR(VLOOKUP($A75,'Season 10'!AK$4:CN$104,48,0),"0"),
IFERROR(VLOOKUP($A75,'Season 11'!AK$4:CN$104,48,0),"0"),IFERROR(VLOOKUP($A75,'Season 12'!AK$4:CN$104,48,0),"0"),
IFERROR(VLOOKUP($A75,'Season 13'!AK$4:CN$104,48,0),"0"),IFERROR(VLOOKUP($A75,'Season 14'!AK$4:CN$104,48,0),"0"),IFERROR(VLOOKUP($A75,'Season 15'!AK$4:CN$104,48,0),"0"),)</f>
        <v>0</v>
      </c>
      <c r="AV75" s="398">
        <f>SUM(IFERROR(VLOOKUP($A75,'Season 3'!AK$4:CN$104,49,0),"0"),IFERROR(VLOOKUP($A75,'Season 4'!AK$4:CN$104,49,0),"0"),
IFERROR(VLOOKUP($A75,'Season 5'!AK$4:CN$104,49,0),"0"),IFERROR(VLOOKUP($A75,'Season 6'!AK$4:CN$104,49,0),"0"),
IFERROR(VLOOKUP($A75,'Season 7'!AK$4:CN$104,49,0),"0"),IFERROR(VLOOKUP($A75,'Season 8'!AK$4:CN$104,49,0),"0"),
IFERROR(VLOOKUP($A75,'Season 9'!AK$4:CN$104,49,0),"0"),IFERROR(VLOOKUP($A75,'Season 10'!AK$4:CN$104,49,0),"0"),
IFERROR(VLOOKUP($A75,'Season 11'!AK$4:CN$104,49,0),"0"),IFERROR(VLOOKUP($A75,'Season 12'!AK$4:CN$104,49,0),"0"),
IFERROR(VLOOKUP($A75,'Season 13'!AK$4:CN$104,49,0),"0"),IFERROR(VLOOKUP($A75,'Season 14'!AK$4:CN$104,49,0),"0"),IFERROR(VLOOKUP($A75,'Season 15'!AK$4:CN$104,49,0),"0"),)</f>
        <v>0</v>
      </c>
      <c r="AW75" s="518">
        <f>SUM(IFERROR(VLOOKUP($A75,'Season 3'!AK$4:CN$104,50,0),"0"),IFERROR(VLOOKUP($A75,'Season 4'!AK$4:CN$104,50,0),"0"),
IFERROR(VLOOKUP($A75,'Season 5'!AK$4:CN$104,50,0),"0"),IFERROR(VLOOKUP($A75,'Season 6'!AK$4:CN$104,50,0),"0"),
IFERROR(VLOOKUP($A75,'Season 7'!AK$4:CN$104,50,0),"0"),IFERROR(VLOOKUP($A75,'Season 8'!AK$4:CN$104,50,0),"0"),
IFERROR(VLOOKUP($A75,'Season 9'!AK$4:CN$104,50,0),"0"),IFERROR(VLOOKUP($A75,'Season 10'!AK$4:CN$104,50,0),"0"),
IFERROR(VLOOKUP($A75,'Season 11'!AK$4:CN$104,50,0),"0"),IFERROR(VLOOKUP($A75,'Season 12'!AK$4:CN$104,50,0),"0"),
IFERROR(VLOOKUP($A75,'Season 13'!AK$4:CN$104,50,0),"0"),IFERROR(VLOOKUP($A75,'Season 14'!AK$4:CN$104,50,0),"0"),IFERROR(VLOOKUP($A75,'Season 15'!AK$4:CN$104,50,0),"0"),)</f>
        <v>0</v>
      </c>
      <c r="AX75" s="21">
        <f>SUM(IFERROR(VLOOKUP($A75,'Season 3'!AK$4:CN$104,51,0),"0"),IFERROR(VLOOKUP($A75,'Season 4'!AK$4:CN$104,51,0),"0"),
IFERROR(VLOOKUP($A75,'Season 5'!AK$4:CN$104,51,0),"0"),IFERROR(VLOOKUP($A75,'Season 6'!AK$4:CN$104,51,0),"0"),
IFERROR(VLOOKUP($A75,'Season 7'!AK$4:CN$104,51,0),"0"),IFERROR(VLOOKUP($A75,'Season 8'!AK$4:CN$104,51,0),"0"),
IFERROR(VLOOKUP($A75,'Season 9'!AK$4:CN$104,51,0),"0"),IFERROR(VLOOKUP($A75,'Season 10'!AK$4:CN$104,51,0),"0"),
IFERROR(VLOOKUP($A75,'Season 11'!AK$4:CN$104,51,0),"0"),IFERROR(VLOOKUP($A75,'Season 12'!AK$4:CN$104,51,0),"0"),
IFERROR(VLOOKUP($A75,'Season 13'!AK$4:CN$104,51,0),"0"),IFERROR(VLOOKUP($A75,'Season 14'!AK$4:CN$104,51,0),"0"),IFERROR(VLOOKUP($A75,'Season 15'!AK$4:CN$104,51,0),"0"),)</f>
        <v>0</v>
      </c>
      <c r="AY75" s="402">
        <f>SUM(IFERROR(VLOOKUP($A75,'Season 3'!AK$4:CN$104,52,0),"0"),IFERROR(VLOOKUP($A75,'Season 4'!AK$4:CN$104,52,0),"0"),
IFERROR(VLOOKUP($A75,'Season 5'!AK$4:CN$104,52,0),"0"),IFERROR(VLOOKUP($A75,'Season 6'!AK$4:CN$104,52,0),"0"),
IFERROR(VLOOKUP($A75,'Season 7'!AK$4:CN$104,52,0),"0"),IFERROR(VLOOKUP($A75,'Season 8'!AK$4:CN$104,52,0),"0"),
IFERROR(VLOOKUP($A75,'Season 9'!AK$4:CN$104,52,0),"0"),IFERROR(VLOOKUP($A75,'Season 10'!AK$4:CN$104,52,0),"0"),
IFERROR(VLOOKUP($A75,'Season 11'!AK$4:CN$104,52,0),"0"),IFERROR(VLOOKUP($A75,'Season 12'!AK$4:CN$104,52,0),"0"),
IFERROR(VLOOKUP($A75,'Season 13'!AK$4:CN$104,52,0),"0"),IFERROR(VLOOKUP($A75,'Season 14'!AK$4:CN$104,52,0),"0"),IFERROR(VLOOKUP($A75,'Season 15'!AK$4:CN$104,52,0),"0"),)</f>
        <v>0</v>
      </c>
      <c r="AZ75" s="403">
        <f>SUM(IFERROR(VLOOKUP($A75,'Season 1'!AJ$4:CM$104,38,0),"0"),IFERROR(VLOOKUP($A75,'Season 2'!AK$4:CN$104,48,0),"0"),)</f>
        <v>0</v>
      </c>
      <c r="BA75" s="398">
        <f>SUM(IFERROR(VLOOKUP($A75,'Season 1'!AJ$4:CM$104,39,0),"0"),IFERROR(VLOOKUP($A75,'Season 2'!AK$4:CN$104,49,0),"0"),)</f>
        <v>0</v>
      </c>
      <c r="BB75" s="518">
        <f>SUM(IFERROR(VLOOKUP($A75,'Season 1'!AJ$4:CM$104,40,0),"0"),IFERROR(VLOOKUP($A75,'Season 2'!AK$4:CN$104,50,0),"0"),)</f>
        <v>0</v>
      </c>
      <c r="BC75" s="21">
        <f>SUM(IFERROR(VLOOKUP($A75,'Season 1'!AJ$4:CM$104,41,0),"0"),IFERROR(VLOOKUP($A75,'Season 2'!AK$4:CN$104,51,0),"0"),)</f>
        <v>0</v>
      </c>
      <c r="BD75" s="402">
        <f>SUM(IFERROR(VLOOKUP($A75,'Season 1'!AJ$4:CM$104,42,0),"0"),IFERROR(VLOOKUP($A75,'Season 2'!AK$4:CN$104,52,0),"0"),)</f>
        <v>0</v>
      </c>
      <c r="BE75" s="561">
        <f>SUM(
IFERROR(VLOOKUP($A75,'Season 1'!AJ$4:CM$104,48,0),"0"),IFERROR(VLOOKUP($A75,'Season 2'!AK$4:CN$104,53,0),"0"),
IFERROR(VLOOKUP($A75,'Season 3'!AK$4:CN$104,53,0),"0"),IFERROR(VLOOKUP($A75,'Season 4'!AK$4:CN$104,53,0),"0"),
IFERROR(VLOOKUP($A75,'Season 5'!AK$4:CN$104,53,0),"0"),IFERROR(VLOOKUP($A75,'Season 6'!AK$4:CN$104,53,0),"0"),
IFERROR(VLOOKUP($A75,'Season 7'!AK$4:CN$104,53,0),"0"),IFERROR(VLOOKUP($A75,'Season 8'!AK$4:CN$104,53,0),"0"),
IFERROR(VLOOKUP($A75,'Season 9'!AK$4:CN$104,53,0),"0"),IFERROR(VLOOKUP($A75,'Season 10'!AK$4:CN$104,53,0),"0"),
IFERROR(VLOOKUP($A75,'Season 11'!AK$4:CN$104,53,0),"0"),IFERROR(VLOOKUP($A75,'Season 12'!AK$4:CN$104,53,0),"0"),
IFERROR(VLOOKUP($A75,'Season 13'!AK$4:CN$104,53,0),"0"),IFERROR(VLOOKUP($A75,'Season 14'!AK$4:CN$104,53,0),"0"),IFERROR(VLOOKUP($A75,'Season 15'!AK$4:CN$104,53,0),"0"),)</f>
        <v>0</v>
      </c>
      <c r="BF75" s="562">
        <f>SUM(
IFERROR(VLOOKUP($A75,'Season 1'!AJ$4:CM$104,49,0),"0"),IFERROR(VLOOKUP($A75,'Season 2'!AK$4:CN$104,54,0),"0"),
IFERROR(VLOOKUP($A75,'Season 3'!AK$4:CN$104,54,0),"0"),IFERROR(VLOOKUP($A75,'Season 4'!AK$4:CN$104,54,0),"0"),
IFERROR(VLOOKUP($A75,'Season 5'!AK$4:CN$104,54,0),"0"),IFERROR(VLOOKUP($A75,'Season 6'!AK$4:CN$104,54,0),"0"),
IFERROR(VLOOKUP($A75,'Season 7'!AK$4:CN$104,54,0),"0"),IFERROR(VLOOKUP($A75,'Season 8'!AK$4:CN$104,54,0),"0"),
IFERROR(VLOOKUP($A75,'Season 9'!AK$4:CN$104,54,0),"0"),IFERROR(VLOOKUP($A75,'Season 10'!AK$4:CN$104,54,0),"0"),
IFERROR(VLOOKUP($A75,'Season 11'!AK$4:CN$104,540),"0"),IFERROR(VLOOKUP($A75,'Season 12'!AK$4:CN$104,54,0),"0"),
IFERROR(VLOOKUP($A75,'Season 13'!AK$4:CN$104,54,0),"0"),IFERROR(VLOOKUP($A75,'Season 14'!AK$4:CN$104,54,0),"0"),IFERROR(VLOOKUP($A75,'Season 15'!AK$4:CN$104,54,0),"0"),)</f>
        <v>0</v>
      </c>
      <c r="BG75" s="529" t="e">
        <f t="shared" si="3"/>
        <v>#DIV/0!</v>
      </c>
      <c r="BI75" s="553"/>
      <c r="BJ75" s="553"/>
      <c r="BK75" s="553"/>
      <c r="BL75" s="553"/>
      <c r="BM75" s="553"/>
      <c r="BN75" s="553"/>
      <c r="BO75" s="169"/>
      <c r="BP75" s="169"/>
      <c r="BQ75" s="169"/>
      <c r="BR75" s="169"/>
      <c r="BS75" s="12" t="str">
        <f>IFERROR(VLOOKUP($A75,'Season 1'!$AJ$4:$CM$104,50,0),"0")</f>
        <v>0</v>
      </c>
      <c r="BT75" s="12" t="str">
        <f>IFERROR(VLOOKUP($A75,'Season 1'!$AJ$4:$CM$104,51,0),"0")</f>
        <v>0</v>
      </c>
      <c r="BU75" s="12" t="str">
        <f>IFERROR(VLOOKUP($A75,'Season 2'!$AK$4:$CN$104,55,0),"0")</f>
        <v>0</v>
      </c>
      <c r="BV75" s="12" t="str">
        <f>IFERROR(VLOOKUP($A75,'Season 2'!$AK$4:$CN$104,56,0),"0")</f>
        <v>0</v>
      </c>
      <c r="BW75" s="12" t="str">
        <f>IFERROR(VLOOKUP($A75,'Season 3'!$AK$4:$CN$104,55,0),"0")</f>
        <v>0</v>
      </c>
      <c r="BX75" s="12" t="str">
        <f>IFERROR(VLOOKUP($A75,'Season 3'!$AK$4:$CN$104,56,0),"0")</f>
        <v>0</v>
      </c>
      <c r="BY75" s="12" t="str">
        <f>IFERROR(VLOOKUP($A75,'Season 4'!$AK$4:$CN$104,55,0),"0")</f>
        <v>0</v>
      </c>
      <c r="BZ75" s="12" t="str">
        <f>IFERROR(VLOOKUP($A75,'Season 4'!$AK$4:$CN$104,56,0),"0")</f>
        <v>0</v>
      </c>
      <c r="CA75" s="12" t="str">
        <f>IFERROR(VLOOKUP($A75,'Season 5'!$AK$4:$CN$104,55,0),"0")</f>
        <v>0</v>
      </c>
      <c r="CB75" s="12" t="str">
        <f>IFERROR(VLOOKUP($A75,'Season 5'!$AK$4:$CN$104,56,0),"0")</f>
        <v>0</v>
      </c>
      <c r="CC75" s="12" t="str">
        <f>IFERROR(VLOOKUP($A75,'Season 6'!$AK$4:$CN$104,55,0),"0")</f>
        <v>0</v>
      </c>
      <c r="CD75" s="12" t="str">
        <f>IFERROR(VLOOKUP($A75,'Season 6'!$AK$4:$CN$104,56,0),"0")</f>
        <v>0</v>
      </c>
      <c r="CE75" s="12" t="str">
        <f>IFERROR(VLOOKUP($A75,'Season 7'!$AK$4:$CN$104,55,0),"0")</f>
        <v>0</v>
      </c>
      <c r="CF75" s="12" t="str">
        <f>IFERROR(VLOOKUP($A75,'Season 7'!$AK$4:$CN$104,56,0),"0")</f>
        <v>0</v>
      </c>
      <c r="CG75" s="12" t="str">
        <f>IFERROR(VLOOKUP($A75,'Season 8'!$AK$4:$CN$104,55,0),"0")</f>
        <v>0</v>
      </c>
      <c r="CH75" s="12" t="str">
        <f>IFERROR(VLOOKUP($A75,'Season 8'!$AK$4:$CN$104,56,0),"0")</f>
        <v>0</v>
      </c>
      <c r="CI75" s="12" t="str">
        <f>IFERROR(VLOOKUP($A75,'Season 9'!$AK$4:$CN$104,55,0),"0")</f>
        <v>0</v>
      </c>
      <c r="CJ75" s="12" t="str">
        <f>IFERROR(VLOOKUP($A75,'Season 9'!$AK$4:$CN$104,56,0),"0")</f>
        <v>0</v>
      </c>
      <c r="CK75" s="12" t="str">
        <f>IFERROR(VLOOKUP($A75,'Season 10'!$AK$4:$CN$104,55,0),"0")</f>
        <v>0</v>
      </c>
      <c r="CL75" s="12" t="str">
        <f>IFERROR(VLOOKUP($A75,'Season 10'!$AK$4:$CN$104,56,0),"0")</f>
        <v>0</v>
      </c>
      <c r="CM75" s="12" t="str">
        <f>IFERROR(VLOOKUP($A75,'Season 11'!$AK$4:$CN$104,55,0),"0")</f>
        <v>0</v>
      </c>
      <c r="CN75" s="12" t="str">
        <f>IFERROR(VLOOKUP($A75,'Season 11'!$AK$4:$CN$104,56,0),"0")</f>
        <v>0</v>
      </c>
      <c r="CO75" s="12" t="str">
        <f>IFERROR(VLOOKUP($A75,'Season 12'!$AK$4:$CN$104,55,0),"0")</f>
        <v>0</v>
      </c>
      <c r="CP75" s="12" t="str">
        <f>IFERROR(VLOOKUP($A75,'Season 12'!$AK$4:$CN$104,56,0),"0")</f>
        <v>0</v>
      </c>
      <c r="CQ75" s="12" t="str">
        <f>IFERROR(VLOOKUP($A75,'Season 13'!$AK$4:$CN$104,55,0),"0")</f>
        <v>0</v>
      </c>
      <c r="CR75" s="12" t="str">
        <f>IFERROR(VLOOKUP($A75,'Season 13'!$AK$4:$CN$104,56,0),"0")</f>
        <v>0</v>
      </c>
      <c r="CS75" s="12" t="str">
        <f>IFERROR(VLOOKUP($A75,'Season 14'!$AK$4:$CN$104,55,0),"0")</f>
        <v>0</v>
      </c>
      <c r="CT75" s="12" t="str">
        <f>IFERROR(VLOOKUP($A75,'Season 14'!$AK$4:$CN$104,56,0),"0")</f>
        <v>0</v>
      </c>
      <c r="CU75" s="12" t="str">
        <f>IFERROR(VLOOKUP($A75,'Season 15'!$AK$4:$CN$104,55,0),"0")</f>
        <v>0</v>
      </c>
      <c r="CV75" s="12" t="str">
        <f>IFERROR(VLOOKUP($A75,'Season 15'!$AK$4:$CN$104,56,0),"0")</f>
        <v>0</v>
      </c>
    </row>
    <row r="76" spans="1:100" x14ac:dyDescent="0.25">
      <c r="A76" s="2" t="s">
        <v>35</v>
      </c>
      <c r="B76" s="516" t="str">
        <f>IFERROR(VLOOKUP('Data Totals'!A76,'Season 1'!AJ$4:CH$104,2,FALSE),IFERROR(VLOOKUP('Data Totals'!A76,'Season 2'!AK$4:CI$104,2,FALSE),IFERROR(VLOOKUP('Data Totals'!A76,'Season 3'!AK$4:CI$104,2,FALSE),IFERROR(VLOOKUP('Data Totals'!A76,'Season 4'!AK$4:CI$104,2,FALSE),IFERROR(VLOOKUP('Data Totals'!A76,'Season 5'!AK$4:CI$104,2,FALSE),IFERROR(VLOOKUP('Data Totals'!A76,'Season 6'!AK$4:CI$104,2,FALSE),IFERROR(VLOOKUP('Data Totals'!A76,'Season 7'!AK$4:CI$104,2,FALSE),IFERROR(VLOOKUP('Data Totals'!A76,'Season 8'!AK$4:CI$104,2,FALSE),IFERROR(VLOOKUP('Data Totals'!A76,'Season 9'!AK$4:CI$104,2,FALSE),IFERROR(VLOOKUP('Data Totals'!A76,'Season 10'!AK$4:CI$104,2,FALSE),IFERROR(VLOOKUP('Data Totals'!A76,'Season 11'!AK$4:CI$104,2,FALSE),IFERROR(VLOOKUP('Data Totals'!A76,'Season 12'!AK$4:CI$104,2,FALSE),IFERROR(VLOOKUP('Data Totals'!A76,'Season 13'!AK$4:CI$104,2,FALSE),IFERROR(VLOOKUP('Data Totals'!A76,'Season 14'!AK$4:CI$104,2,FALSE),IFERROR(VLOOKUP('Data Totals'!A76,'Season 15'!AK$4:CI$104,2,FALSE),"N/A")))))))))))))))</f>
        <v>N/A</v>
      </c>
      <c r="C76" s="517" t="str">
        <f>IFERROR(VLOOKUP('Data Totals'!A76,'Season 1'!AJ$4:CH$104,3,FALSE),IFERROR(VLOOKUP('Data Totals'!A76,'Season 2'!AK$4:CI$104,3,FALSE),IFERROR(VLOOKUP('Data Totals'!A76,'Season 3'!AK$4:CI$104,3,FALSE),IFERROR(VLOOKUP('Data Totals'!A76,'Season 4'!AK$4:CI$104,3,FALSE),IFERROR(VLOOKUP('Data Totals'!A76,'Season 5'!AK$4:CI$104,3,FALSE),IFERROR(VLOOKUP('Data Totals'!A76,'Season 6'!AK$4:CI$104,3,FALSE),IFERROR(VLOOKUP('Data Totals'!A76,'Season 7'!AK$4:CI$104,3,FALSE),IFERROR(VLOOKUP('Data Totals'!A76,'Season 8'!AK$4:CI$104,3,FALSE),IFERROR(VLOOKUP('Data Totals'!A76,'Season 9'!AK$4:CI$104,3,FALSE),IFERROR(VLOOKUP('Data Totals'!A76,'Season 10'!AK$4:CI$104,3,FALSE),IFERROR(VLOOKUP('Data Totals'!A76,'Season 11'!AK$4:CI$104,3,FALSE),IFERROR(VLOOKUP('Data Totals'!A76,'Season 12'!AK$4:CI$104,3,FALSE),IFERROR(VLOOKUP('Data Totals'!A76,'Season 13'!AK$4:CI$104,3,FALSE),IFERROR(VLOOKUP('Data Totals'!A76,'Season 14'!AK$4:CI$104,3,FALSE),IFERROR(VLOOKUP('Data Totals'!A76,'Season 15'!AK$4:CI$104,3,FALSE),"N/A")))))))))))))))</f>
        <v>N/A</v>
      </c>
      <c r="D76" s="517" t="str">
        <f>IFERROR(VLOOKUP('Data Totals'!A76,'Season 15'!AK$4:CI$104,4,FALSE),IFERROR(VLOOKUP('Data Totals'!A76,'Season 14'!AK$4:CI$104,4,FALSE),IFERROR(VLOOKUP('Data Totals'!A76,'Season 13'!AK$4:CI$104,4,FALSE),IFERROR(VLOOKUP('Data Totals'!A76,'Season 12'!AK$4:CI$104,4,FALSE),IFERROR(VLOOKUP('Data Totals'!A76,'Season 11'!AK$4:CI$104,4,FALSE),IFERROR(VLOOKUP('Data Totals'!A76,'Season 10'!AK$4:CI$104,4,FALSE),IFERROR(VLOOKUP('Data Totals'!A76,'Season 9'!AK$4:CI$104,4,FALSE),IFERROR(VLOOKUP('Data Totals'!A76,'Season 8'!AK$4:CI$104,4,FALSE),IFERROR(VLOOKUP('Data Totals'!A76,'Season 7'!AK$4:CI$104,4,FALSE),IFERROR(VLOOKUP('Data Totals'!A76,'Season 6'!AK$4:CI$104,4,FALSE),IFERROR(VLOOKUP('Data Totals'!A76,'Season 5'!AK$4:CI$104,4,FALSE),IFERROR(VLOOKUP('Data Totals'!A76,'Season 4'!AK$4:CI$104,4,FALSE),IFERROR(VLOOKUP('Data Totals'!A76,'Season 3'!AK$4:CI$104,4,FALSE),IFERROR(VLOOKUP('Data Totals'!A76,'Season 2'!AK$4:CI$104,4,FALSE),IFERROR(VLOOKUP('Data Totals'!A76,'Season 1'!AJ$4:CH$104,4,FALSE),"N/A")))))))))))))))</f>
        <v>N/A</v>
      </c>
      <c r="E76" s="517" t="e">
        <f t="shared" si="2"/>
        <v>#VALUE!</v>
      </c>
      <c r="F76" s="398">
        <f>SUM(IFERROR(VLOOKUP(A76,BI$3:BN$152,2,0),"0"),
IFERROR(VLOOKUP(A76,'Season 1'!AJ$4:CM$104,7,0),"0"),IFERROR(VLOOKUP(A76,'Season 2'!AK$4:CN$104,7,0),"0"),
IFERROR(VLOOKUP(A76,'Season 3'!AK$4:CN$104,7,0),"0"),IFERROR(VLOOKUP(A76,'Season 4'!AK$4:CN$104,7,0),"0"),
IFERROR(VLOOKUP(A76,'Season 5'!AK$4:CN$104,7,0),"0"),IFERROR(VLOOKUP(A76,'Season 6'!AK$4:CN$104,7,0),"0"),
IFERROR(VLOOKUP(A76,'Season 7'!AK$4:CN$104,7,0),"0"),IFERROR(VLOOKUP(A76,'Season 8'!AK$4:CN$104,7,0),"0"),
IFERROR(VLOOKUP(A76,'Season 9'!AK$4:CN$104,7,0),"0"),IFERROR(VLOOKUP(A76,'Season 10'!AK$4:CN$104,7,0),"0"),
IFERROR(VLOOKUP(A76,'Season 11'!AK$4:CN$104,7,0),"0"),IFERROR(VLOOKUP(A76,'Season 12'!AK$4:CN$104,7,0),"0"),
IFERROR(VLOOKUP(A76,'Season 13'!AK$4:CN$104,7,0),"0"),IFERROR(VLOOKUP(A76,'Season 14'!AK$4:CN$104,7,0),"0"),IFERROR(VLOOKUP(A76,'Season 15'!AK$4:CN$104,7,0),"0"),)</f>
        <v>0</v>
      </c>
      <c r="G76" s="398">
        <f>SUM(
IFERROR(VLOOKUP(A76,'Season 1'!AJ$4:CM$104,8,0),"0"),IFERROR(VLOOKUP(A76,'Season 2'!AK$4:CN$104,8,0),"0"),
IFERROR(VLOOKUP(A76,'Season 3'!AK$4:CN$104,8,0),"0"),IFERROR(VLOOKUP(A76,'Season 4'!AK$4:CN$104,8,0),"0"),
IFERROR(VLOOKUP(A76,'Season 5'!AK$4:CN$104,8,0),"0"),IFERROR(VLOOKUP(A76,'Season 6'!AK$4:CN$104,8,0),"0"),
IFERROR(VLOOKUP(A76,'Season 7'!AK$4:CN$104,8,0),"0"),IFERROR(VLOOKUP(A76,'Season 8'!AK$4:CN$104,8,0),"0"),
IFERROR(VLOOKUP(A76,'Season 9'!AK$4:CN$104,8,0),"0"),IFERROR(VLOOKUP(A76,'Season 10'!AK$4:CN$104,8,0),"0"),
IFERROR(VLOOKUP(A76,'Season 11'!AK$4:CN$104,8,0),"0"),IFERROR(VLOOKUP(A76,'Season 12'!AK$4:CN$104,8,0),"0"),
IFERROR(VLOOKUP(A76,'Season 13'!AK$4:CN$104,8,0),"0"),IFERROR(VLOOKUP(A76,'Season 14'!AK$4:CN$104,8,0),"0"),IFERROR(VLOOKUP(A76,'Season 15'!AK$4:CN$104,8,0),"0"),)</f>
        <v>0</v>
      </c>
      <c r="H76" s="329">
        <f>SUM(
IFERROR(VLOOKUP(A76,'Season 1'!AJ$4:CM$104,9,0),"0"),IFERROR(VLOOKUP(A76,'Season 2'!AK$4:CN$104,9,0),"0"),
IFERROR(VLOOKUP(A76,'Season 3'!AK$4:CN$104,9,0),"0"),IFERROR(VLOOKUP(A76,'Season 4'!AK$4:CN$104,9,0),"0"),
IFERROR(VLOOKUP(A76,'Season 5'!AK$4:CN$104,9,0),"0"),IFERROR(VLOOKUP(A76,'Season 6'!AK$4:CN$104,9,0),"0"),
IFERROR(VLOOKUP(A76,'Season 7'!AK$4:CN$104,9,0),"0"),IFERROR(VLOOKUP(A76,'Season 8'!AK$4:CN$104,9,0),"0"),
IFERROR(VLOOKUP(A76,'Season 9'!AK$4:CN$104,9,0),"0"),IFERROR(VLOOKUP(A76,'Season 10'!AK$4:CN$104,9,0),"0"),
IFERROR(VLOOKUP(A76,'Season 11'!AK$4:CN$104,9,0),"0"),IFERROR(VLOOKUP(A76,'Season 12'!AK$4:CN$104,9,0),"0"),
IFERROR(VLOOKUP(A76,'Season 13'!AK$4:CN$104,9,0),"0"),IFERROR(VLOOKUP(A76,'Season 14'!AK$4:CN$104,9,0),"0"),IFERROR(VLOOKUP(A76,'Season 15'!AK$4:CN$104,9,0),"0"),)</f>
        <v>0</v>
      </c>
      <c r="I76" s="518">
        <f>SUM(
IFERROR(VLOOKUP(A76,'Season 1'!AJ$4:CM$104,10,0),"0"),IFERROR(VLOOKUP(A76,'Season 2'!AK$4:CN$104,10,0),"0"),
IFERROR(VLOOKUP(A76,'Season 3'!AK$4:CN$104,10,0),"0"),IFERROR(VLOOKUP(A76,'Season 4'!AK$4:CN$104,10,0),"0"),
IFERROR(VLOOKUP(A76,'Season 5'!AK$4:CN$104,10,0),"0"),IFERROR(VLOOKUP(A76,'Season 6'!AK$4:CN$104,10,0),"0"),
IFERROR(VLOOKUP(A76,'Season 7'!AK$4:CN$104,10,0),"0"),IFERROR(VLOOKUP(A76,'Season 8'!AK$4:CN$104,10,0),"0"),
IFERROR(VLOOKUP(A76,'Season 9'!AK$4:CN$104,10,0),"0"),IFERROR(VLOOKUP(A76,'Season 10'!AK$4:CN$104,10,0),"0"),
IFERROR(VLOOKUP(A76,'Season 11'!AK$4:CN$104,10,0),"0"),IFERROR(VLOOKUP(A76,'Season 12'!AK$4:CN$104,10,0),"0"),
IFERROR(VLOOKUP(A76,'Season 13'!AK$4:CN$104,10,0),"0"),IFERROR(VLOOKUP(A76,'Season 14'!AK$4:CN$104,10,0),"0"),IFERROR(VLOOKUP(A76,'Season 15'!AK$4:CN$104,10,0),"0"),)</f>
        <v>0</v>
      </c>
      <c r="J76" s="21">
        <f>SUM(IFERROR(VLOOKUP(A76,BI$3:BN$152,3,0),"0"),
IFERROR(VLOOKUP(A76,'Season 1'!AJ$4:CM$104,11,0),"0"),IFERROR(VLOOKUP(A76,'Season 2'!AK$4:CN$104,11,0),"0"),
IFERROR(VLOOKUP(A76,'Season 3'!AK$4:CN$104,11,0),"0"),IFERROR(VLOOKUP(A76,'Season 4'!AK$4:CN$104,11,0),"0"),
IFERROR(VLOOKUP(A76,'Season 5'!AK$4:CN$104,11,0),"0"),IFERROR(VLOOKUP(A76,'Season 6'!AK$4:CN$104,11,0),"0"),
IFERROR(VLOOKUP(A76,'Season 7'!AK$4:CN$104,11,0),"0"),IFERROR(VLOOKUP(A76,'Season 8'!AK$4:CN$104,11,0),"0"),
IFERROR(VLOOKUP(A76,'Season 9'!AK$4:CN$104,11,0),"0"),IFERROR(VLOOKUP(A76,'Season 10'!AK$4:CN$104,11,0),"0"),
IFERROR(VLOOKUP(A76,'Season 11'!AK$4:CN$104,11,0),"0"),IFERROR(VLOOKUP(A76,'Season 12'!AK$4:CN$104,11,0),"0"),
IFERROR(VLOOKUP(A76,'Season 13'!AK$4:CN$104,11,0),"0"),IFERROR(VLOOKUP(A76,'Season 14'!AK$4:CN$104,11,0),"0"),IFERROR(VLOOKUP(A76,'Season 15'!AK$4:CN$104,11,0),"0"),)</f>
        <v>0</v>
      </c>
      <c r="K76" s="402">
        <f>SUM(IFERROR(VLOOKUP($A76,BI$3:BN$152,4,0),"0"),
IFERROR(VLOOKUP($A76,'Season 1'!AJ$4:CM$104,12,0),"0"),IFERROR(VLOOKUP($A76,'Season 2'!AK$4:CN$104,12,0),"0"),
IFERROR(VLOOKUP($A76,'Season 3'!AK$4:CN$104,12,0),"0"),IFERROR(VLOOKUP($A76,'Season 4'!AK$4:CN$104,12,0),"0"),
IFERROR(VLOOKUP($A76,'Season 5'!AK$4:CN$104,12,0),"0"),IFERROR(VLOOKUP($A76,'Season 6'!AK$4:CN$104,12,0),"0"),
IFERROR(VLOOKUP($A76,'Season 7'!AK$4:CN$104,12,0),"0"),IFERROR(VLOOKUP($A76,'Season 8'!AK$4:CN$104,12,0),"0"),
IFERROR(VLOOKUP($A76,'Season 9'!AK$4:CN$104,12,0),"0"),IFERROR(VLOOKUP($A76,'Season 10'!AK$4:CN$104,12,0),"0"),
IFERROR(VLOOKUP($A76,'Season 11'!AK$4:CN$104,12,0),"0"),IFERROR(VLOOKUP($A76,'Season 12'!AK$4:CN$104,12,0),"0"),
IFERROR(VLOOKUP($A76,'Season 13'!AK$4:CN$104,12,0),"0"),IFERROR(VLOOKUP($A76,'Season 14'!AK$4:CN$104,12,0),"0"),IFERROR(VLOOKUP(A76,'Season 15'!AK$4:CN$104,12,0),"0"),)</f>
        <v>0</v>
      </c>
      <c r="L76" s="403">
        <f>SUM(
IFERROR(VLOOKUP($A76,'Season 1'!AJ$4:CM$104,13,0),"0"),IFERROR(VLOOKUP($A76,'Season 2'!AK$4:CN$104,13,0),"0"),
IFERROR(VLOOKUP($A76,'Season 3'!AK$4:CN$104,13,0),"0"),IFERROR(VLOOKUP($A76,'Season 4'!AK$4:CN$104,13,0),"0"),
IFERROR(VLOOKUP($A76,'Season 5'!AK$4:CN$104,13,0),"0"),IFERROR(VLOOKUP($A76,'Season 6'!AK$4:CN$104,13,0),"0"),
IFERROR(VLOOKUP($A76,'Season 7'!AK$4:CN$104,13,0),"0"),IFERROR(VLOOKUP($A76,'Season 8'!AK$4:CN$104,13,0),"0"),
IFERROR(VLOOKUP($A76,'Season 9'!AK$4:CN$104,13,0),"0"),IFERROR(VLOOKUP($A76,'Season 10'!AK$4:CN$104,13,0),"0"),
IFERROR(VLOOKUP($A76,'Season 11'!AK$4:CN$104,13,0),"0"),IFERROR(VLOOKUP($A76,'Season 12'!AK$4:CN$104,13,0),"0"),
IFERROR(VLOOKUP($A76,'Season 13'!AK$4:CN$104,13,0),"0"),IFERROR(VLOOKUP($A76,'Season 14'!AK$4:CN$104,13,0),"0"),IFERROR(VLOOKUP(A76,'Season 15'!AK$4:CN$104,13,0),"0"),)</f>
        <v>0</v>
      </c>
      <c r="M76" s="398">
        <f>SUM(
IFERROR(VLOOKUP($A76,'Season 1'!AJ$4:CM$104,14,0),"0"),IFERROR(VLOOKUP($A76,'Season 2'!AK$4:CN$104,14,0),"0"),
IFERROR(VLOOKUP($A76,'Season 3'!AK$4:CN$104,14,0),"0"),IFERROR(VLOOKUP($A76,'Season 4'!AK$4:CN$104,14,0),"0"),
IFERROR(VLOOKUP($A76,'Season 5'!AK$4:CN$104,14,0),"0"),IFERROR(VLOOKUP($A76,'Season 6'!AK$4:CN$104,14,0),"0"),
IFERROR(VLOOKUP($A76,'Season 7'!AK$4:CN$104,14,0),"0"),IFERROR(VLOOKUP($A76,'Season 8'!AK$4:CN$104,14,0),"0"),
IFERROR(VLOOKUP($A76,'Season 9'!AK$4:CN$104,14,0),"0"),IFERROR(VLOOKUP($A76,'Season 10'!AK$4:CN$104,14,0),"0"),
IFERROR(VLOOKUP($A76,'Season 11'!AK$4:CN$104,14,0),"0"),IFERROR(VLOOKUP($A76,'Season 12'!AK$4:CN$104,14,0),"0"),
IFERROR(VLOOKUP($A76,'Season 13'!AK$4:CN$104,14,0),"0"),IFERROR(VLOOKUP($A76,'Season 14'!AK$4:CN$104,14,0),"0"),IFERROR(VLOOKUP(A76,'Season 15'!AK$4:CN$104,14,0),"0"),)</f>
        <v>0</v>
      </c>
      <c r="N76" s="518">
        <f>SUM(
IFERROR(VLOOKUP($A76,'Season 1'!AJ$4:CM$104,15,0),"0"),IFERROR(VLOOKUP($A76,'Season 2'!AK$4:CN$104,15,0),"0"),
IFERROR(VLOOKUP($A76,'Season 3'!AK$4:CN$104,15,0),"0"),IFERROR(VLOOKUP($A76,'Season 4'!AK$4:CN$104,15,0),"0"),
IFERROR(VLOOKUP($A76,'Season 5'!AK$4:CN$104,15,0),"0"),IFERROR(VLOOKUP($A76,'Season 6'!AK$4:CN$104,15,0),"0"),
IFERROR(VLOOKUP($A76,'Season 7'!AK$4:CN$104,15,0),"0"),IFERROR(VLOOKUP($A76,'Season 8'!AK$4:CN$104,15,0),"0"),
IFERROR(VLOOKUP($A76,'Season 9'!AK$4:CN$104,15,0),"0"),IFERROR(VLOOKUP($A76,'Season 10'!AK$4:CN$104,15,0),"0"),
IFERROR(VLOOKUP($A76,'Season 11'!AK$4:CN$104,15,0),"0"),IFERROR(VLOOKUP($A76,'Season 12'!AK$4:CN$104,15,0),"0"),
IFERROR(VLOOKUP($A76,'Season 13'!AK$4:CN$104,15,0),"0"),IFERROR(VLOOKUP($A76,'Season 14'!AK$4:CN$104,15,0),"0"),IFERROR(VLOOKUP(A76,'Season 15'!AK$4:CN$104,15,0),"0"),)</f>
        <v>0</v>
      </c>
      <c r="O76" s="21">
        <f>SUM(
IFERROR(VLOOKUP($A76,'Season 1'!AJ$4:CM$104,16,0),"0"),IFERROR(VLOOKUP($A76,'Season 2'!AK$4:CN$104,16,0),"0"),
IFERROR(VLOOKUP($A76,'Season 3'!AK$4:CN$104,16,0),"0"),IFERROR(VLOOKUP($A76,'Season 4'!AK$4:CN$104,16,0),"0"),
IFERROR(VLOOKUP($A76,'Season 5'!AK$4:CN$104,16,0),"0"),IFERROR(VLOOKUP($A76,'Season 6'!AK$4:CN$104,16,0),"0"),
IFERROR(VLOOKUP($A76,'Season 7'!AK$4:CN$104,16,0),"0"),IFERROR(VLOOKUP($A76,'Season 8'!AK$4:CN$104,16,0),"0"),
IFERROR(VLOOKUP($A76,'Season 9'!AK$4:CN$104,16,0),"0"),IFERROR(VLOOKUP($A76,'Season 10'!AK$4:CN$104,16,0),"0"),
IFERROR(VLOOKUP($A76,'Season 11'!AK$4:CN$104,16,0),"0"),IFERROR(VLOOKUP($A76,'Season 12'!AK$4:CN$104,16,0),"0"),
IFERROR(VLOOKUP($A76,'Season 13'!AK$4:CN$104,16,0),"0"),IFERROR(VLOOKUP($A76,'Season 14'!AK$4:CN$104,16,0),"0"),IFERROR(VLOOKUP(A76,'Season 15'!AK$4:CN$104,16,0),"0"),)</f>
        <v>0</v>
      </c>
      <c r="P76" s="402">
        <f>SUM(
IFERROR(VLOOKUP($A76,'Season 1'!AJ$4:CM$104,17,0),"0"),IFERROR(VLOOKUP($A76,'Season 2'!AK$4:CN$104,17,0),"0"),
IFERROR(VLOOKUP($A76,'Season 3'!AK$4:CN$104,17,0),"0"),IFERROR(VLOOKUP($A76,'Season 4'!AK$4:CN$104,17,0),"0"),
IFERROR(VLOOKUP($A76,'Season 5'!AK$4:CN$104,17,0),"0"),IFERROR(VLOOKUP($A76,'Season 6'!AK$4:CN$104,17,0),"0"),
IFERROR(VLOOKUP($A76,'Season 7'!AK$4:CN$104,17,0),"0"),IFERROR(VLOOKUP($A76,'Season 8'!AK$4:CN$104,17,0),"0"),
IFERROR(VLOOKUP($A76,'Season 9'!AK$4:CN$104,17,0),"0"),IFERROR(VLOOKUP($A76,'Season 10'!AK$4:CN$104,17,0),"0"),
IFERROR(VLOOKUP($A76,'Season 11'!AK$4:CN$104,17,0),"0"),IFERROR(VLOOKUP($A76,'Season 12'!AK$4:CN$104,17,0),"0"),
IFERROR(VLOOKUP($A76,'Season 13'!AK$4:CN$104,17,0),"0"),IFERROR(VLOOKUP($A76,'Season 14'!AK$4:CN$104,17,0),"0"),IFERROR(VLOOKUP(A76,'Season 15'!AK$4:CN$104,17,0),"0"),)</f>
        <v>0</v>
      </c>
      <c r="Q76" s="403">
        <f>SUM(
IFERROR(VLOOKUP($A76,'Season 1'!AJ$4:CM$104,18,0),"0"),IFERROR(VLOOKUP($A76,'Season 2'!AK$4:CN$104,18,0),"0"),
IFERROR(VLOOKUP($A76,'Season 3'!AK$4:CN$104,18,0),"0"),IFERROR(VLOOKUP($A76,'Season 4'!AK$4:CN$104,18,0),"0"),
IFERROR(VLOOKUP($A76,'Season 5'!AK$4:CN$104,18,0),"0"),IFERROR(VLOOKUP($A76,'Season 6'!AK$4:CN$104,18,0),"0"),
IFERROR(VLOOKUP($A76,'Season 7'!AK$4:CN$104,18,0),"0"),IFERROR(VLOOKUP($A76,'Season 8'!AK$4:CN$104,18,0),"0"),
IFERROR(VLOOKUP($A76,'Season 9'!AK$4:CN$104,18,0),"0"),IFERROR(VLOOKUP($A76,'Season 10'!AK$4:CN$104,18,0),"0"),
IFERROR(VLOOKUP($A76,'Season 11'!AK$4:CN$104,18,0),"0"),IFERROR(VLOOKUP($A76,'Season 12'!AK$4:CN$104,18,0),"0"),
IFERROR(VLOOKUP($A76,'Season 13'!AK$4:CN$104,18,0),"0"),IFERROR(VLOOKUP($A76,'Season 14'!AK$4:CN$104,18,0),"0"),IFERROR(VLOOKUP(A76,'Season 15'!AK$4:CN$104,18,0),"0"),)</f>
        <v>0</v>
      </c>
      <c r="R76" s="398">
        <f>SUM(
IFERROR(VLOOKUP($A76,'Season 1'!AJ$4:CM$104,19,0),"0"),IFERROR(VLOOKUP($A76,'Season 2'!AK$4:CN$104,19,0),"0"),
IFERROR(VLOOKUP($A76,'Season 3'!AK$4:CN$104,19,0),"0"),IFERROR(VLOOKUP($A76,'Season 4'!AK$4:CN$104,19,0),"0"),
IFERROR(VLOOKUP($A76,'Season 5'!AK$4:CN$104,19,0),"0"),IFERROR(VLOOKUP($A76,'Season 6'!AK$4:CN$104,19,0),"0"),
IFERROR(VLOOKUP($A76,'Season 7'!AK$4:CN$104,19,0),"0"),IFERROR(VLOOKUP($A76,'Season 8'!AK$4:CN$104,19,0),"0"),
IFERROR(VLOOKUP($A76,'Season 9'!AK$4:CN$104,19,0),"0"),IFERROR(VLOOKUP($A76,'Season 10'!AK$4:CN$104,19,0),"0"),
IFERROR(VLOOKUP($A76,'Season 11'!AK$4:CN$104,19,0),"0"),IFERROR(VLOOKUP($A76,'Season 12'!AK$4:CN$104,19,0),"0"),
IFERROR(VLOOKUP($A76,'Season 13'!AK$4:CN$104,19,0),"0"),IFERROR(VLOOKUP($A76,'Season 14'!AK$4:CN$104,19,0),"0"),IFERROR(VLOOKUP(A76,'Season 15'!AK$4:CN$104,19,0),"0"),)</f>
        <v>0</v>
      </c>
      <c r="S76" s="518">
        <f>SUM(
IFERROR(VLOOKUP($A76,'Season 1'!AJ$4:CM$104,20,0),"0"),IFERROR(VLOOKUP($A76,'Season 2'!AK$4:CN$104,20,0),"0"),
IFERROR(VLOOKUP($A76,'Season 3'!AK$4:CN$104,20,0),"0"),IFERROR(VLOOKUP($A76,'Season 4'!AK$4:CN$104,20,0),"0"),
IFERROR(VLOOKUP($A76,'Season 5'!AK$4:CN$104,20,0),"0"),IFERROR(VLOOKUP($A76,'Season 6'!AK$4:CN$104,20,0),"0"),
IFERROR(VLOOKUP($A76,'Season 7'!AK$4:CN$104,20,0),"0"),IFERROR(VLOOKUP($A76,'Season 8'!AK$4:CN$104,20,0),"0"),
IFERROR(VLOOKUP($A76,'Season 9'!AK$4:CN$104,20,0),"0"),IFERROR(VLOOKUP($A76,'Season 10'!AK$4:CN$104,20,0),"0"),
IFERROR(VLOOKUP($A76,'Season 11'!AK$4:CN$104,20,0),"0"),IFERROR(VLOOKUP($A76,'Season 12'!AK$4:CN$104,20,0),"0"),
IFERROR(VLOOKUP($A76,'Season 13'!AK$4:CN$104,20,0),"0"),IFERROR(VLOOKUP($A76,'Season 14'!AK$4:CN$104,20,0),"0"),IFERROR(VLOOKUP(A76,'Season 15'!AK$4:CN$104,20,0),"0"),)</f>
        <v>0</v>
      </c>
      <c r="T76" s="21">
        <f>SUM(
IFERROR(VLOOKUP($A76,'Season 1'!AJ$4:CM$104,21,0),"0"),IFERROR(VLOOKUP($A76,'Season 2'!AK$4:CN$104,21,0),"0"),
IFERROR(VLOOKUP($A76,'Season 3'!AK$4:CN$104,21,0),"0"),IFERROR(VLOOKUP($A76,'Season 4'!AK$4:CN$104,21,0),"0"),
IFERROR(VLOOKUP($A76,'Season 5'!AK$4:CN$104,21,0),"0"),IFERROR(VLOOKUP($A76,'Season 6'!AK$4:CN$104,21,0),"0"),
IFERROR(VLOOKUP($A76,'Season 7'!AK$4:CN$104,21,0),"0"),IFERROR(VLOOKUP($A76,'Season 8'!AK$4:CN$104,21,0),"0"),
IFERROR(VLOOKUP($A76,'Season 9'!AK$4:CN$104,21,0),"0"),IFERROR(VLOOKUP($A76,'Season 10'!AK$4:CN$104,21,0),"0"),
IFERROR(VLOOKUP($A76,'Season 11'!AK$4:CN$104,21,0),"0"),IFERROR(VLOOKUP($A76,'Season 12'!AK$4:CN$104,21,0),"0"),
IFERROR(VLOOKUP($A76,'Season 13'!AK$4:CN$104,21,0),"0"),IFERROR(VLOOKUP($A76,'Season 14'!AK$4:CN$104,21,0),"0"),IFERROR(VLOOKUP(A76,'Season 15'!AK$4:CN$104,21,0),"0"),)</f>
        <v>0</v>
      </c>
      <c r="U76" s="402">
        <f>SUM(
IFERROR(VLOOKUP($A76,'Season 1'!AJ$4:CM$104,22,0),"0"),IFERROR(VLOOKUP($A76,'Season 2'!AK$4:CN$104,22,0),"0"),
IFERROR(VLOOKUP($A76,'Season 3'!AK$4:CN$104,22,0),"0"),IFERROR(VLOOKUP($A76,'Season 4'!AK$4:CN$104,22,0),"0"),
IFERROR(VLOOKUP($A76,'Season 5'!AK$4:CN$104,22,0),"0"),IFERROR(VLOOKUP($A76,'Season 6'!AK$4:CN$104,22,0),"0"),
IFERROR(VLOOKUP($A76,'Season 7'!AK$4:CN$104,22,0),"0"),IFERROR(VLOOKUP($A76,'Season 8'!AK$4:CN$104,22,0),"0"),
IFERROR(VLOOKUP($A76,'Season 9'!AK$4:CN$104,22,0),"0"),IFERROR(VLOOKUP($A76,'Season 10'!AK$4:CN$104,22,0),"0"),
IFERROR(VLOOKUP($A76,'Season 11'!AK$4:CN$104,22,0),"0"),IFERROR(VLOOKUP($A76,'Season 12'!AK$4:CN$104,22,0),"0"),
IFERROR(VLOOKUP($A76,'Season 13'!AK$4:CN$104,22,0),"0"),IFERROR(VLOOKUP($A76,'Season 14'!AK$4:CN$104,22,0),"0"),IFERROR(VLOOKUP(A76,'Season 15'!AK$4:CN$104,22,0),"0"),)</f>
        <v>0</v>
      </c>
      <c r="V76" s="403">
        <f>SUM(
IFERROR(VLOOKUP($A76,'Season 1'!AJ$4:CM$104,23,0),"0"),IFERROR(VLOOKUP($A76,'Season 2'!AK$4:CN$104,23,0),"0"),
IFERROR(VLOOKUP($A76,'Season 3'!AK$4:CN$104,23,0),"0"),IFERROR(VLOOKUP($A76,'Season 4'!AK$4:CN$104,23,0),"0"),
IFERROR(VLOOKUP($A76,'Season 5'!AK$4:CN$104,23,0),"0"),IFERROR(VLOOKUP($A76,'Season 6'!AK$4:CN$104,23,0),"0"),
IFERROR(VLOOKUP($A76,'Season 7'!AK$4:CN$104,23,0),"0"),IFERROR(VLOOKUP($A76,'Season 8'!AK$4:CN$104,23,0),"0"),
IFERROR(VLOOKUP($A76,'Season 9'!AK$4:CN$104,23,0),"0"),IFERROR(VLOOKUP($A76,'Season 10'!AK$4:CN$104,23,0),"0"),
IFERROR(VLOOKUP($A76,'Season 11'!AK$4:CN$104,23,0),"0"),IFERROR(VLOOKUP($A76,'Season 12'!AK$4:CN$104,23,0),"0"),
IFERROR(VLOOKUP($A76,'Season 13'!AK$4:CN$104,23,0),"0"),IFERROR(VLOOKUP($A76,'Season 14'!AK$4:CN$104,23,0),"0"),IFERROR(VLOOKUP($A76,'Season 15'!AK$4:CN$104,23,0),"0"),)</f>
        <v>0</v>
      </c>
      <c r="W76" s="398">
        <f>SUM(
IFERROR(VLOOKUP($A76,'Season 1'!AJ$4:CM$104,24,0),"0"),IFERROR(VLOOKUP($A76,'Season 2'!AK$4:CN$104,24,0),"0"),
IFERROR(VLOOKUP($A76,'Season 3'!AK$4:CN$104,24,0),"0"),IFERROR(VLOOKUP($A76,'Season 4'!AK$4:CN$104,24,0),"0"),
IFERROR(VLOOKUP($A76,'Season 5'!AK$4:CN$104,24,0),"0"),IFERROR(VLOOKUP($A76,'Season 6'!AK$4:CN$104,24,0),"0"),
IFERROR(VLOOKUP($A76,'Season 7'!AK$4:CN$104,24,0),"0"),IFERROR(VLOOKUP($A76,'Season 8'!AK$4:CN$104,24,0),"0"),
IFERROR(VLOOKUP($A76,'Season 9'!AK$4:CN$104,24,0),"0"),IFERROR(VLOOKUP($A76,'Season 10'!AK$4:CN$104,24,0),"0"),
IFERROR(VLOOKUP($A76,'Season 11'!AK$4:CN$104,24,0),"0"),IFERROR(VLOOKUP($A76,'Season 12'!AK$4:CN$104,24,0),"0"),
IFERROR(VLOOKUP($A76,'Season 13'!AK$4:CN$104,24,0),"0"),IFERROR(VLOOKUP($A76,'Season 14'!AK$4:CN$104,24,0),"0"),IFERROR(VLOOKUP($A76,'Season 15'!AK$4:CN$104,24,0),"0"),)</f>
        <v>0</v>
      </c>
      <c r="X76" s="518">
        <f>SUM(
IFERROR(VLOOKUP($A76,'Season 1'!AJ$4:CM$104,25,0),"0"),IFERROR(VLOOKUP($A76,'Season 2'!AK$4:CN$104,25,0),"0"),
IFERROR(VLOOKUP($A76,'Season 3'!AK$4:CN$104,25,0),"0"),IFERROR(VLOOKUP($A76,'Season 4'!AK$4:CN$104,25,0),"0"),
IFERROR(VLOOKUP($A76,'Season 5'!AK$4:CN$104,25,0),"0"),IFERROR(VLOOKUP($A76,'Season 6'!AK$4:CN$104,25,0),"0"),
IFERROR(VLOOKUP($A76,'Season 7'!AK$4:CN$104,25,0),"0"),IFERROR(VLOOKUP($A76,'Season 8'!AK$4:CN$104,25,0),"0"),
IFERROR(VLOOKUP($A76,'Season 9'!AK$4:CN$104,25,0),"0"),IFERROR(VLOOKUP($A76,'Season 10'!AK$4:CN$104,25,0),"0"),
IFERROR(VLOOKUP($A76,'Season 11'!AK$4:CN$104,25,0),"0"),IFERROR(VLOOKUP($A76,'Season 12'!AK$4:CN$104,25,0),"0"),
IFERROR(VLOOKUP($A76,'Season 13'!AK$4:CN$104,25,0),"0"),IFERROR(VLOOKUP($A76,'Season 14'!AK$4:CN$104,25,0),"0"),IFERROR(VLOOKUP($A76,'Season 15'!AK$4:CN$104,25,0),"0"),)</f>
        <v>0</v>
      </c>
      <c r="Y76" s="21">
        <f>SUM(
IFERROR(VLOOKUP($A76,'Season 1'!AJ$4:CM$104,26,0),"0"),IFERROR(VLOOKUP($A76,'Season 2'!AK$4:CN$104,26,0),"0"),
IFERROR(VLOOKUP($A76,'Season 3'!AK$4:CN$104,26,0),"0"),IFERROR(VLOOKUP($A76,'Season 4'!AK$4:CN$104,26,0),"0"),
IFERROR(VLOOKUP($A76,'Season 5'!AK$4:CN$104,26,0),"0"),IFERROR(VLOOKUP($A76,'Season 6'!AK$4:CN$104,26,0),"0"),
IFERROR(VLOOKUP($A76,'Season 7'!AK$4:CN$104,26,0),"0"),IFERROR(VLOOKUP($A76,'Season 8'!AK$4:CN$104,26,0),"0"),
IFERROR(VLOOKUP($A76,'Season 9'!AK$4:CN$104,26,0),"0"),IFERROR(VLOOKUP($A76,'Season 10'!AK$4:CN$104,26,0),"0"),
IFERROR(VLOOKUP($A76,'Season 11'!AK$4:CN$104,26,0),"0"),IFERROR(VLOOKUP($A76,'Season 12'!AK$4:CN$104,26,0),"0"),
IFERROR(VLOOKUP($A76,'Season 13'!AK$4:CN$104,26,0),"0"),IFERROR(VLOOKUP($A76,'Season 14'!AK$4:CN$104,26,0),"0"),IFERROR(VLOOKUP($A76,'Season 15'!AK$4:CN$104,26,0),"0"),)</f>
        <v>0</v>
      </c>
      <c r="Z76" s="402">
        <f>SUM(
IFERROR(VLOOKUP($A76,'Season 1'!AJ$4:CM$104,27,0),"0"),IFERROR(VLOOKUP($A76,'Season 2'!AK$4:CN$104,27,0),"0"),
IFERROR(VLOOKUP($A76,'Season 3'!AK$4:CN$104,27,0),"0"),IFERROR(VLOOKUP($A76,'Season 4'!AK$4:CN$104,27,0),"0"),
IFERROR(VLOOKUP($A76,'Season 5'!AK$4:CN$104,27,0),"0"),IFERROR(VLOOKUP($A76,'Season 6'!AK$4:CN$104,27,0),"0"),
IFERROR(VLOOKUP($A76,'Season 7'!AK$4:CN$104,27,0),"0"),IFERROR(VLOOKUP($A76,'Season 8'!AK$4:CN$104,27,0),"0"),
IFERROR(VLOOKUP($A76,'Season 9'!AK$4:CN$104,27,0),"0"),IFERROR(VLOOKUP($A76,'Season 10'!AK$4:CN$104,27,0),"0"),
IFERROR(VLOOKUP($A76,'Season 11'!AK$4:CN$104,27,0),"0"),IFERROR(VLOOKUP($A76,'Season 12'!AK$4:CN$104,27,0),"0"),
IFERROR(VLOOKUP($A76,'Season 13'!AK$4:CN$104,27,0),"0"),IFERROR(VLOOKUP($A76,'Season 14'!AK$4:CN$104,27,0),"0"),IFERROR(VLOOKUP($A76,'Season 15'!AK$4:CN$104,27,0),"0"),)</f>
        <v>0</v>
      </c>
      <c r="AA76" s="403">
        <f>SUM(
IFERROR(VLOOKUP($A76,'Season 1'!AJ$4:CM$104,28,0),"0"),IFERROR(VLOOKUP($A76,'Season 2'!AK$4:CN$104,28,0),"0"),
IFERROR(VLOOKUP($A76,'Season 3'!AK$4:CN$104,28,0),"0"),IFERROR(VLOOKUP($A76,'Season 4'!AK$4:CN$104,28,0),"0"),
IFERROR(VLOOKUP($A76,'Season 5'!AK$4:CN$104,28,0),"0"),IFERROR(VLOOKUP($A76,'Season 6'!AK$4:CN$104,28,0),"0"),
IFERROR(VLOOKUP($A76,'Season 7'!AK$4:CN$104,28,0),"0"),IFERROR(VLOOKUP($A76,'Season 8'!AK$4:CN$104,28,0),"0"),
IFERROR(VLOOKUP($A76,'Season 9'!AK$4:CN$104,28,0),"0"),IFERROR(VLOOKUP($A76,'Season 10'!AK$4:CN$104,28,0),"0"),
IFERROR(VLOOKUP($A76,'Season 11'!AK$4:CN$104,28,0),"0"),IFERROR(VLOOKUP($A76,'Season 12'!AK$4:CN$104,28,0),"0"),
IFERROR(VLOOKUP($A76,'Season 13'!AK$4:CN$104,28,0),"0"),IFERROR(VLOOKUP($A76,'Season 14'!AK$4:CN$104,28,0),"0"),IFERROR(VLOOKUP($A76,'Season 15'!AK$4:CN$104,28,0),"0"),)</f>
        <v>0</v>
      </c>
      <c r="AB76" s="398">
        <f>SUM(
IFERROR(VLOOKUP($A76,'Season 1'!AJ$4:CM$104,29,0),"0"),IFERROR(VLOOKUP($A76,'Season 2'!AK$4:CN$104,29,0),"0"),
IFERROR(VLOOKUP($A76,'Season 3'!AK$4:CN$104,29,0),"0"),IFERROR(VLOOKUP($A76,'Season 4'!AK$4:CN$104,29,0),"0"),
IFERROR(VLOOKUP($A76,'Season 5'!AK$4:CN$104,29,0),"0"),IFERROR(VLOOKUP($A76,'Season 6'!AK$4:CN$104,29,0),"0"),
IFERROR(VLOOKUP($A76,'Season 7'!AK$4:CN$104,29,0),"0"),IFERROR(VLOOKUP($A76,'Season 8'!AK$4:CN$104,29,0),"0"),
IFERROR(VLOOKUP($A76,'Season 9'!AK$4:CN$104,29,0),"0"),IFERROR(VLOOKUP($A76,'Season 10'!AK$4:CN$104,29,0),"0"),
IFERROR(VLOOKUP($A76,'Season 11'!AK$4:CN$104,29,0),"0"),IFERROR(VLOOKUP($A76,'Season 12'!AK$4:CN$104,29,0),"0"),
IFERROR(VLOOKUP($A76,'Season 13'!AK$4:CN$104,29,0),"0"),IFERROR(VLOOKUP($A76,'Season 14'!AK$4:CN$104,29,0),"0"),IFERROR(VLOOKUP($A76,'Season 15'!AK$4:CN$104,29,0),"0"),)</f>
        <v>0</v>
      </c>
      <c r="AC76" s="518">
        <f>SUM(
IFERROR(VLOOKUP($A76,'Season 1'!AJ$4:CM$104,30,0),"0"),IFERROR(VLOOKUP($A76,'Season 2'!AK$4:CN$104,30,0),"0"),
IFERROR(VLOOKUP($A76,'Season 3'!AK$4:CN$104,30,0),"0"),IFERROR(VLOOKUP($A76,'Season 4'!AK$4:CN$104,30,0),"0"),
IFERROR(VLOOKUP($A76,'Season 5'!AK$4:CN$104,30,0),"0"),IFERROR(VLOOKUP($A76,'Season 6'!AK$4:CN$104,30,0),"0"),
IFERROR(VLOOKUP($A76,'Season 7'!AK$4:CN$104,30,0),"0"),IFERROR(VLOOKUP($A76,'Season 8'!AK$4:CN$104,30,0),"0"),
IFERROR(VLOOKUP($A76,'Season 9'!AK$4:CN$104,30,0),"0"),IFERROR(VLOOKUP($A76,'Season 10'!AK$4:CN$104,30,0),"0"),
IFERROR(VLOOKUP($A76,'Season 11'!AK$4:CN$104,30,0),"0"),IFERROR(VLOOKUP($A76,'Season 12'!AK$4:CN$104,30,0),"0"),
IFERROR(VLOOKUP($A76,'Season 13'!AK$4:CN$104,30,0),"0"),IFERROR(VLOOKUP($A76,'Season 14'!AK$4:CN$104,30,0),"0"),IFERROR(VLOOKUP($A76,'Season 15'!AK$4:CN$104,30,0),"0"),)</f>
        <v>0</v>
      </c>
      <c r="AD76" s="21">
        <f>SUM(
IFERROR(VLOOKUP($A76,'Season 1'!AJ$4:CM$104,31,0),"0"),IFERROR(VLOOKUP($A76,'Season 2'!AK$4:CN$104,31,0),"0"),
IFERROR(VLOOKUP($A76,'Season 3'!AK$4:CN$104,31,0),"0"),IFERROR(VLOOKUP($A76,'Season 4'!AK$4:CN$104,31,0),"0"),
IFERROR(VLOOKUP($A76,'Season 5'!AK$4:CN$104,31,0),"0"),IFERROR(VLOOKUP($A76,'Season 6'!AK$4:CN$104,31,0),"0"),
IFERROR(VLOOKUP($A76,'Season 7'!AK$4:CN$104,31,0),"0"),IFERROR(VLOOKUP($A76,'Season 8'!AK$4:CN$104,31,0),"0"),
IFERROR(VLOOKUP($A76,'Season 9'!AK$4:CN$104,31,0),"0"),IFERROR(VLOOKUP($A76,'Season 10'!AK$4:CN$104,31,0),"0"),
IFERROR(VLOOKUP($A76,'Season 11'!AK$4:CN$104,31,0),"0"),IFERROR(VLOOKUP($A76,'Season 12'!AK$4:CN$104,31,0),"0"),
IFERROR(VLOOKUP($A76,'Season 13'!AK$4:CN$104,31,0),"0"),IFERROR(VLOOKUP($A76,'Season 14'!AK$4:CN$104,31,0),"0"),IFERROR(VLOOKUP($A76,'Season 15'!AK$4:CN$104,31,0),"0"),)</f>
        <v>0</v>
      </c>
      <c r="AE76" s="402">
        <f>SUM(
IFERROR(VLOOKUP($A76,'Season 1'!AJ$4:CM$104,32,0),"0"),IFERROR(VLOOKUP($A76,'Season 2'!AK$4:CN$104,32,0),"0"),
IFERROR(VLOOKUP($A76,'Season 3'!AK$4:CN$104,32,0),"0"),IFERROR(VLOOKUP($A76,'Season 4'!AK$4:CN$104,32,0),"0"),
IFERROR(VLOOKUP($A76,'Season 5'!AK$4:CN$104,32,0),"0"),IFERROR(VLOOKUP($A76,'Season 6'!AK$4:CN$104,32,0),"0"),
IFERROR(VLOOKUP($A76,'Season 7'!AK$4:CN$104,32,0),"0"),IFERROR(VLOOKUP($A76,'Season 8'!AK$4:CN$104,32,0),"0"),
IFERROR(VLOOKUP($A76,'Season 9'!AK$4:CN$104,32,0),"0"),IFERROR(VLOOKUP($A76,'Season 10'!AK$4:CN$104,32,0),"0"),
IFERROR(VLOOKUP($A76,'Season 11'!AK$4:CN$104,32,0),"0"),IFERROR(VLOOKUP($A76,'Season 12'!AK$4:CN$104,32,0),"0"),
IFERROR(VLOOKUP($A76,'Season 13'!AK$4:CN$104,32,0),"0"),IFERROR(VLOOKUP($A76,'Season 14'!AK$4:CN$104,32,0),"0"),IFERROR(VLOOKUP($A76,'Season 15'!AK$4:CN$104,32,0),"0"),)</f>
        <v>0</v>
      </c>
      <c r="AF76" s="403">
        <f>SUM(IFERROR(VLOOKUP($A76,'Season 2'!AK$4:CN$104,33,0),"0"),
IFERROR(VLOOKUP($A76,'Season 3'!AK$4:CN$104,33,0),"0"),IFERROR(VLOOKUP($A76,'Season 4'!AK$4:CN$104,33,0),"0"),
IFERROR(VLOOKUP($A76,'Season 5'!AK$4:CN$104,33,0),"0"),IFERROR(VLOOKUP($A76,'Season 6'!AK$4:CN$104,33,0),"0"),
IFERROR(VLOOKUP($A76,'Season 7'!AK$4:CN$104,33,0),"0"),IFERROR(VLOOKUP($A76,'Season 8'!AK$4:CN$104,33,0),"0"),
IFERROR(VLOOKUP($A76,'Season 9'!AK$4:CN$104,33,0),"0"),IFERROR(VLOOKUP($A76,'Season 10'!AK$4:CN$104,33,0),"0"),
IFERROR(VLOOKUP($A76,'Season 11'!AK$4:CN$104,33,0),"0"),IFERROR(VLOOKUP($A76,'Season 12'!AK$4:CN$104,33,0),"0"),
IFERROR(VLOOKUP($A76,'Season 13'!AK$4:CN$104,33,0),"0"),IFERROR(VLOOKUP($A76,'Season 14'!AK$4:CN$104,33,0),"0"),IFERROR(VLOOKUP($A76,'Season 15'!AK$4:CN$104,33,0),"0"),)</f>
        <v>0</v>
      </c>
      <c r="AG76" s="398">
        <f>SUM(IFERROR(VLOOKUP($A76,'Season 2'!AK$4:CN$104,34,0),"0"),
IFERROR(VLOOKUP($A76,'Season 3'!AK$4:CN$104,34,0),"0"),IFERROR(VLOOKUP($A76,'Season 4'!AK$4:CN$104,34,0),"0"),
IFERROR(VLOOKUP($A76,'Season 5'!AK$4:CN$104,34,0),"0"),IFERROR(VLOOKUP($A76,'Season 6'!AK$4:CN$104,34,0),"0"),
IFERROR(VLOOKUP($A76,'Season 7'!AK$4:CN$104,34,0),"0"),IFERROR(VLOOKUP($A76,'Season 8'!AK$4:CN$104,34,0),"0"),
IFERROR(VLOOKUP($A76,'Season 9'!AK$4:CN$104,34,0),"0"),IFERROR(VLOOKUP($A76,'Season 10'!AK$4:CN$104,34,0),"0"),
IFERROR(VLOOKUP($A76,'Season 11'!AK$4:CN$104,34,0),"0"),IFERROR(VLOOKUP($A76,'Season 12'!AK$4:CN$104,34,0),"0"),
IFERROR(VLOOKUP($A76,'Season 13'!AK$4:CN$104,34,0),"0"),IFERROR(VLOOKUP($A76,'Season 14'!AK$4:CN$104,34,0),"0"),IFERROR(VLOOKUP($A76,'Season 15'!AK$4:CN$104,34,0),"0"),)</f>
        <v>0</v>
      </c>
      <c r="AH76" s="518">
        <f>SUM(IFERROR(VLOOKUP($A76,'Season 2'!AK$4:CN$104,35,0),"0"),
IFERROR(VLOOKUP($A76,'Season 3'!AK$4:CN$104,35,0),"0"),IFERROR(VLOOKUP($A76,'Season 4'!AK$4:CN$104,35,0),"0"),
IFERROR(VLOOKUP($A76,'Season 5'!AK$4:CN$104,35,0),"0"),IFERROR(VLOOKUP($A76,'Season 6'!AK$4:CN$104,35,0),"0"),
IFERROR(VLOOKUP($A76,'Season 7'!AK$4:CN$104,35,0),"0"),IFERROR(VLOOKUP($A76,'Season 8'!AK$4:CN$104,35,0),"0"),
IFERROR(VLOOKUP($A76,'Season 9'!AK$4:CN$104,35,0),"0"),IFERROR(VLOOKUP($A76,'Season 10'!AK$4:CN$104,35,0),"0"),
IFERROR(VLOOKUP($A76,'Season 11'!AK$4:CN$104,35,0),"0"),IFERROR(VLOOKUP($A76,'Season 12'!AK$4:CN$104,35,0),"0"),
IFERROR(VLOOKUP($A76,'Season 13'!AK$4:CN$104,35,0),"0"),IFERROR(VLOOKUP($A76,'Season 14'!AK$4:CN$104,35,0),"0"),IFERROR(VLOOKUP($A76,'Season 15'!AK$4:CN$104,35,0),"0"),)</f>
        <v>0</v>
      </c>
      <c r="AI76" s="21">
        <f>SUM(IFERROR(VLOOKUP($A76,'Season 2'!AK$4:CN$104,36,0),"0"),
IFERROR(VLOOKUP($A76,'Season 3'!AK$4:CN$104,36,0),"0"),IFERROR(VLOOKUP($A76,'Season 4'!AK$4:CN$104,36,0),"0"),
IFERROR(VLOOKUP($A76,'Season 5'!AK$4:CN$104,36,0),"0"),IFERROR(VLOOKUP($A76,'Season 6'!AK$4:CN$104,36,0),"0"),
IFERROR(VLOOKUP($A76,'Season 7'!AK$4:CN$104,36,0),"0"),IFERROR(VLOOKUP($A76,'Season 8'!AK$4:CN$104,36,0),"0"),
IFERROR(VLOOKUP($A76,'Season 9'!AK$4:CN$104,36,0),"0"),IFERROR(VLOOKUP($A76,'Season 10'!AK$4:CN$104,36,0),"0"),
IFERROR(VLOOKUP($A76,'Season 11'!AK$4:CN$104,36,0),"0"),IFERROR(VLOOKUP($A76,'Season 12'!AK$4:CN$104,36,0),"0"),
IFERROR(VLOOKUP($A76,'Season 13'!AK$4:CN$104,36,0),"0"),IFERROR(VLOOKUP($A76,'Season 14'!AK$4:CN$104,36,0),"0"),IFERROR(VLOOKUP($A76,'Season 15'!AK$4:CN$104,36,0),"0"),)</f>
        <v>0</v>
      </c>
      <c r="AJ76" s="402">
        <f>SUM(IFERROR(VLOOKUP($A76,'Season 2'!AK$4:CN$104,37,0),"0"),
IFERROR(VLOOKUP($A76,'Season 3'!AK$4:CN$104,37,0),"0"),IFERROR(VLOOKUP($A76,'Season 4'!AK$4:CN$104,37,0),"0"),
IFERROR(VLOOKUP($A76,'Season 5'!AK$4:CN$104,37,0),"0"),IFERROR(VLOOKUP($A76,'Season 6'!AK$4:CN$104,37,0),"0"),
IFERROR(VLOOKUP($A76,'Season 7'!AK$4:CN$104,37,0),"0"),IFERROR(VLOOKUP($A76,'Season 8'!AK$4:CN$104,37,0),"0"),
IFERROR(VLOOKUP($A76,'Season 9'!AK$4:CN$104,37,0),"0"),IFERROR(VLOOKUP($A76,'Season 10'!AK$4:CN$104,37,0),"0"),
IFERROR(VLOOKUP($A76,'Season 11'!AK$4:CN$104,37,0),"0"),IFERROR(VLOOKUP($A76,'Season 12'!AK$4:CN$104,37,0),"0"),
IFERROR(VLOOKUP($A76,'Season 13'!AK$4:CN$104,37,0),"0"),IFERROR(VLOOKUP($A76,'Season 14'!AK$4:CN$104,37,0),"0"),IFERROR(VLOOKUP($A76,'Season 15'!AK$4:CN$104,37,0),"0"),)</f>
        <v>0</v>
      </c>
      <c r="AK76" s="403">
        <f>SUM(IFERROR(VLOOKUP($A76,'Season 1'!AJ$4:CM$104,33,0),"0"),IFERROR(VLOOKUP($A76,'Season 2'!AK$4:CN$104,38,0),"0"),
IFERROR(VLOOKUP($A76,'Season 3'!AK$4:CN$104,38,0),"0"),IFERROR(VLOOKUP($A76,'Season 4'!AK$4:CN$104,38,0),"0"),
IFERROR(VLOOKUP($A76,'Season 5'!AK$4:CN$104,38,0),"0"),IFERROR(VLOOKUP($A76,'Season 6'!AK$4:CN$104,38,0),"0"),
IFERROR(VLOOKUP($A76,'Season 7'!AK$4:CN$104,38,0),"0"),IFERROR(VLOOKUP($A76,'Season 8'!AK$4:CN$104,38,0),"0"),
IFERROR(VLOOKUP($A76,'Season 9'!AK$4:CN$104,38,0),"0"),IFERROR(VLOOKUP($A76,'Season 10'!AK$4:CN$104,38,0),"0"),
IFERROR(VLOOKUP($A76,'Season 11'!AK$4:CN$104,38,0),"0"),IFERROR(VLOOKUP($A76,'Season 12'!AK$4:CN$104,38,0),"0"),
IFERROR(VLOOKUP($A76,'Season 13'!AK$4:CN$104,38,0),"0"),IFERROR(VLOOKUP($A76,'Season 14'!AK$4:CN$104,38,0),"0"),IFERROR(VLOOKUP($A76,'Season 15'!AK$4:CN$104,38,0),"0"),)</f>
        <v>0</v>
      </c>
      <c r="AL76" s="398">
        <f>SUM(IFERROR(VLOOKUP($A76,'Season 1'!AJ$4:CM$104,34,0),"0"),IFERROR(VLOOKUP($A76,'Season 2'!AK$4:CN$104,39,0),"0"),
IFERROR(VLOOKUP($A76,'Season 3'!AK$4:CN$104,39,0),"0"),IFERROR(VLOOKUP($A76,'Season 4'!AK$4:CN$104,39,0),"0"),
IFERROR(VLOOKUP($A76,'Season 5'!AK$4:CN$104,39,0),"0"),IFERROR(VLOOKUP($A76,'Season 6'!AK$4:CN$104,39,0),"0"),
IFERROR(VLOOKUP($A76,'Season 7'!AK$4:CN$104,39,0),"0"),IFERROR(VLOOKUP($A76,'Season 8'!AK$4:CN$104,39,0),"0"),
IFERROR(VLOOKUP($A76,'Season 9'!AK$4:CN$104,39,0),"0"),IFERROR(VLOOKUP($A76,'Season 10'!AK$4:CN$104,39,0),"0"),
IFERROR(VLOOKUP($A76,'Season 11'!AK$4:CN$104,39,0),"0"),IFERROR(VLOOKUP($A76,'Season 12'!AK$4:CN$104,39,0),"0"),
IFERROR(VLOOKUP($A76,'Season 13'!AK$4:CN$104,39,0),"0"),IFERROR(VLOOKUP($A76,'Season 14'!AK$4:CN$104,39,0),"0"),IFERROR(VLOOKUP($A76,'Season 15'!AK$4:CN$104,39,0),"0"),)</f>
        <v>0</v>
      </c>
      <c r="AM76" s="518">
        <f>SUM(IFERROR(VLOOKUP($A76,'Season 1'!AJ$4:CM$104,35,0),"0"),IFERROR(VLOOKUP($A76,'Season 2'!AK$4:CN$104,40,0),"0"),
IFERROR(VLOOKUP($A76,'Season 3'!AK$4:CN$104,40,0),"0"),IFERROR(VLOOKUP($A76,'Season 4'!AK$4:CN$104,40,0),"0"),
IFERROR(VLOOKUP($A76,'Season 5'!AK$4:CN$104,40,0),"0"),IFERROR(VLOOKUP($A76,'Season 6'!AK$4:CN$104,40,0),"0"),
IFERROR(VLOOKUP($A76,'Season 7'!AK$4:CN$104,40,0),"0"),IFERROR(VLOOKUP($A76,'Season 8'!AK$4:CN$104,40,0),"0"),
IFERROR(VLOOKUP($A76,'Season 9'!AK$4:CN$104,40,0),"0"),IFERROR(VLOOKUP($A76,'Season 10'!AK$4:CN$104,40,0),"0"),
IFERROR(VLOOKUP($A76,'Season 11'!AK$4:CN$104,40,0),"0"),IFERROR(VLOOKUP($A76,'Season 12'!AK$4:CN$104,40,0),"0"),
IFERROR(VLOOKUP($A76,'Season 13'!AK$4:CN$104,40,0),"0"),IFERROR(VLOOKUP($A76,'Season 14'!AK$4:CN$104,40,0),"0"),IFERROR(VLOOKUP($A76,'Season 15'!AK$4:CN$104,40,0),"0"),)</f>
        <v>0</v>
      </c>
      <c r="AN76" s="21">
        <f>SUM(IFERROR(VLOOKUP($A76,'Season 1'!AJ$4:CM$104,36,0),"0"),IFERROR(VLOOKUP($A76,'Season 2'!AK$4:CN$104,41,0),"0"),
IFERROR(VLOOKUP($A76,'Season 3'!AK$4:CN$104,41,0),"0"),IFERROR(VLOOKUP($A76,'Season 4'!AK$4:CN$104,41,0),"0"),
IFERROR(VLOOKUP($A76,'Season 5'!AK$4:CN$104,41,0),"0"),IFERROR(VLOOKUP($A76,'Season 6'!AK$4:CN$104,41,0),"0"),
IFERROR(VLOOKUP($A76,'Season 7'!AK$4:CN$104,41,0),"0"),IFERROR(VLOOKUP($A76,'Season 8'!AK$4:CN$104,41,0),"0"),
IFERROR(VLOOKUP($A76,'Season 9'!AK$4:CN$104,41,0),"0"),IFERROR(VLOOKUP($A76,'Season 10'!AK$4:CN$104,41,0),"0"),
IFERROR(VLOOKUP($A76,'Season 11'!AK$4:CN$104,41,0),"0"),IFERROR(VLOOKUP($A76,'Season 12'!AK$4:CN$104,41,0),"0"),
IFERROR(VLOOKUP($A76,'Season 13'!AK$4:CN$104,41,0),"0"),IFERROR(VLOOKUP($A76,'Season 14'!AK$4:CN$104,41,0),"0"),IFERROR(VLOOKUP($A76,'Season 15'!AK$4:CN$104,41,0),"0"),)</f>
        <v>0</v>
      </c>
      <c r="AO76" s="402">
        <f>SUM(IFERROR(VLOOKUP($A76,'Season 1'!AJ$4:CM$104,37,0),"0"),IFERROR(VLOOKUP($A76,'Season 2'!AK$4:CN$104,42,0),"0"),
IFERROR(VLOOKUP($A76,'Season 3'!AK$4:CN$104,42,0),"0"),IFERROR(VLOOKUP($A76,'Season 4'!AK$4:CN$104,42,0),"0"),
IFERROR(VLOOKUP($A76,'Season 5'!AK$4:CN$104,42,0),"0"),IFERROR(VLOOKUP($A76,'Season 6'!AK$4:CN$104,42,0),"0"),
IFERROR(VLOOKUP($A76,'Season 7'!AK$4:CN$104,42,0),"0"),IFERROR(VLOOKUP($A76,'Season 8'!AK$4:CN$104,42,0),"0"),
IFERROR(VLOOKUP($A76,'Season 9'!AK$4:CN$104,42,0),"0"),IFERROR(VLOOKUP($A76,'Season 10'!AK$4:CN$104,42,0),"0"),
IFERROR(VLOOKUP($A76,'Season 11'!AK$4:CN$104,42,0),"0"),IFERROR(VLOOKUP($A76,'Season 12'!AK$4:CN$104,42,0),"0"),
IFERROR(VLOOKUP($A76,'Season 13'!AK$4:CN$104,42,0),"0"),IFERROR(VLOOKUP($A76,'Season 14'!AK$4:CN$104,42,0),"0"),IFERROR(VLOOKUP($A76,'Season 15'!AK$4:CN$104,42,0),"0"),)</f>
        <v>0</v>
      </c>
      <c r="AP76" s="403">
        <f>SUM(IFERROR(VLOOKUP($A76,'Season 1'!AJ$4:CM$104,43,0),"0"),IFERROR(VLOOKUP($A76,'Season 2'!AK$4:CN$104,43,0),"0"),
IFERROR(VLOOKUP($A76,'Season 3'!AK$4:CN$104,43,0),"0"),IFERROR(VLOOKUP($A76,'Season 4'!AK$4:CN$104,43,0),"0"),
IFERROR(VLOOKUP($A76,'Season 5'!AK$4:CN$104,43,0),"0"),IFERROR(VLOOKUP($A76,'Season 6'!AK$4:CN$104,43,0),"0"),
IFERROR(VLOOKUP($A76,'Season 7'!AK$4:CN$104,43,0),"0"),IFERROR(VLOOKUP($A76,'Season 8'!AK$4:CN$104,43,0),"0"),
IFERROR(VLOOKUP($A76,'Season 9'!AK$4:CN$104,43,0),"0"),IFERROR(VLOOKUP($A76,'Season 10'!AK$4:CN$104,43,0),"0"),
IFERROR(VLOOKUP($A76,'Season 11'!AK$4:CN$104,43,0),"0"),IFERROR(VLOOKUP($A76,'Season 12'!AK$4:CN$104,43,0),"0"),
IFERROR(VLOOKUP($A76,'Season 13'!AK$4:CN$104,43,0),"0"),IFERROR(VLOOKUP($A76,'Season 14'!AK$4:CN$104,43,0),"0"),IFERROR(VLOOKUP($A76,'Season 15'!AK$4:CN$104,43,0),"0"),)</f>
        <v>0</v>
      </c>
      <c r="AQ76" s="398">
        <f>SUM(IFERROR(VLOOKUP($A76,'Season 1'!AJ$4:CM$104,44,0),"0"),IFERROR(VLOOKUP($A76,'Season 2'!AK$4:CN$104,44,0),"0"),
IFERROR(VLOOKUP($A76,'Season 3'!AK$4:CN$104,44,0),"0"),IFERROR(VLOOKUP($A76,'Season 4'!AK$4:CN$104,44,0),"0"),
IFERROR(VLOOKUP($A76,'Season 5'!AK$4:CN$104,44,0),"0"),IFERROR(VLOOKUP($A76,'Season 6'!AK$4:CN$104,44,0),"0"),
IFERROR(VLOOKUP($A76,'Season 7'!AK$4:CN$104,44,0),"0"),IFERROR(VLOOKUP($A76,'Season 8'!AK$4:CN$104,44,0),"0"),
IFERROR(VLOOKUP($A76,'Season 9'!AK$4:CN$104,44,0),"0"),IFERROR(VLOOKUP($A76,'Season 10'!AK$4:CN$104,44,0),"0"),
IFERROR(VLOOKUP($A76,'Season 11'!AK$4:CN$104,44,0),"0"),IFERROR(VLOOKUP($A76,'Season 12'!AK$4:CN$104,44,0),"0"),
IFERROR(VLOOKUP($A76,'Season 13'!AK$4:CN$104,44,0),"0"),IFERROR(VLOOKUP($A76,'Season 14'!AK$4:CN$104,44,0),"0"),IFERROR(VLOOKUP($A76,'Season 15'!AK$4:CN$104,44,0),"0"),)</f>
        <v>0</v>
      </c>
      <c r="AR76" s="518">
        <f>SUM(IFERROR(VLOOKUP($A76,'Season 1'!AJ$4:CM$104,45,0),"0"),IFERROR(VLOOKUP($A76,'Season 2'!AK$4:CN$104,45,0),"0"),
IFERROR(VLOOKUP($A76,'Season 3'!AK$4:CN$104,45,0),"0"),IFERROR(VLOOKUP($A76,'Season 4'!AK$4:CN$104,45,0),"0"),
IFERROR(VLOOKUP($A76,'Season 5'!AK$4:CN$104,45,0),"0"),IFERROR(VLOOKUP($A76,'Season 6'!AK$4:CN$104,45,0),"0"),
IFERROR(VLOOKUP($A76,'Season 7'!AK$4:CN$104,45,0),"0"),IFERROR(VLOOKUP($A76,'Season 8'!AK$4:CN$104,45,0),"0"),
IFERROR(VLOOKUP($A76,'Season 9'!AK$4:CN$104,45,0),"0"),IFERROR(VLOOKUP($A76,'Season 10'!AK$4:CN$104,45,0),"0"),
IFERROR(VLOOKUP($A76,'Season 11'!AK$4:CN$104,45,0),"0"),IFERROR(VLOOKUP($A76,'Season 12'!AK$4:CN$104,45,0),"0"),
IFERROR(VLOOKUP($A76,'Season 13'!AK$4:CN$104,45,0),"0"),IFERROR(VLOOKUP($A76,'Season 14'!AK$4:CN$104,45,0),"0"),IFERROR(VLOOKUP($A76,'Season 15'!AK$4:CN$104,45,0),"0"),)</f>
        <v>0</v>
      </c>
      <c r="AS76" s="21">
        <f>SUM(IFERROR(VLOOKUP($A76,'Season 1'!AJ$4:CM$104,46,0),"0"),IFERROR(VLOOKUP($A76,'Season 2'!AK$4:CN$104,46,0),"0"),
IFERROR(VLOOKUP($A76,'Season 3'!AK$4:CN$104,46,0),"0"),IFERROR(VLOOKUP($A76,'Season 4'!AK$4:CN$104,46,0),"0"),
IFERROR(VLOOKUP($A76,'Season 5'!AK$4:CN$104,46,0),"0"),IFERROR(VLOOKUP($A76,'Season 6'!AK$4:CN$104,46,0),"0"),
IFERROR(VLOOKUP($A76,'Season 7'!AK$4:CN$104,46,0),"0"),IFERROR(VLOOKUP($A76,'Season 8'!AK$4:CN$104,46,0),"0"),
IFERROR(VLOOKUP($A76,'Season 9'!AK$4:CN$104,46,0),"0"),IFERROR(VLOOKUP($A76,'Season 10'!AK$4:CN$104,46,0),"0"),
IFERROR(VLOOKUP($A76,'Season 11'!AK$4:CN$104,46,0),"0"),IFERROR(VLOOKUP($A76,'Season 12'!AK$4:CN$104,46,0),"0"),
IFERROR(VLOOKUP($A76,'Season 13'!AK$4:CN$104,46,0),"0"),IFERROR(VLOOKUP($A76,'Season 14'!AK$4:CN$104,46,0),"0"),IFERROR(VLOOKUP($A76,'Season 15'!AK$4:CN$104,46,0),"0"),)</f>
        <v>0</v>
      </c>
      <c r="AT76" s="402">
        <f>SUM(IFERROR(VLOOKUP($A76,'Season 1'!AJ$4:CM$104,47,0),"0"),IFERROR(VLOOKUP($A76,'Season 2'!AK$4:CN$104,47,0),"0"),
IFERROR(VLOOKUP($A76,'Season 3'!AK$4:CN$104,47,0),"0"),IFERROR(VLOOKUP($A76,'Season 4'!AK$4:CN$104,47,0),"0"),
IFERROR(VLOOKUP($A76,'Season 5'!AK$4:CN$104,47,0),"0"),IFERROR(VLOOKUP($A76,'Season 6'!AK$4:CN$104,47,0),"0"),
IFERROR(VLOOKUP($A76,'Season 7'!AK$4:CN$104,47,0),"0"),IFERROR(VLOOKUP($A76,'Season 8'!AK$4:CN$104,47,0),"0"),
IFERROR(VLOOKUP($A76,'Season 9'!AK$4:CN$104,47,0),"0"),IFERROR(VLOOKUP($A76,'Season 10'!AK$4:CN$104,47,0),"0"),
IFERROR(VLOOKUP($A76,'Season 11'!AK$4:CN$104,47,0),"0"),IFERROR(VLOOKUP($A76,'Season 12'!AK$4:CN$104,47,0),"0"),
IFERROR(VLOOKUP($A76,'Season 13'!AK$4:CN$104,47,0),"0"),IFERROR(VLOOKUP($A76,'Season 14'!AK$4:CN$104,47,0),"0"),IFERROR(VLOOKUP($A76,'Season 15'!AK$4:CN$104,47,0),"0"),)</f>
        <v>0</v>
      </c>
      <c r="AU76" s="403">
        <f>SUM(IFERROR(VLOOKUP($A76,'Season 3'!AK$4:CN$104,48,0),"0"),IFERROR(VLOOKUP($A76,'Season 4'!AK$4:CN$104,48,0),"0"),
IFERROR(VLOOKUP($A76,'Season 5'!AK$4:CN$104,48,0),"0"),IFERROR(VLOOKUP($A76,'Season 6'!AK$4:CN$104,48,0),"0"),
IFERROR(VLOOKUP($A76,'Season 7'!AK$4:CN$104,48,0),"0"),IFERROR(VLOOKUP($A76,'Season 8'!AK$4:CN$104,48,0),"0"),
IFERROR(VLOOKUP($A76,'Season 9'!AK$4:CN$104,48,0),"0"),IFERROR(VLOOKUP($A76,'Season 10'!AK$4:CN$104,48,0),"0"),
IFERROR(VLOOKUP($A76,'Season 11'!AK$4:CN$104,48,0),"0"),IFERROR(VLOOKUP($A76,'Season 12'!AK$4:CN$104,48,0),"0"),
IFERROR(VLOOKUP($A76,'Season 13'!AK$4:CN$104,48,0),"0"),IFERROR(VLOOKUP($A76,'Season 14'!AK$4:CN$104,48,0),"0"),IFERROR(VLOOKUP($A76,'Season 15'!AK$4:CN$104,48,0),"0"),)</f>
        <v>0</v>
      </c>
      <c r="AV76" s="398">
        <f>SUM(IFERROR(VLOOKUP($A76,'Season 3'!AK$4:CN$104,49,0),"0"),IFERROR(VLOOKUP($A76,'Season 4'!AK$4:CN$104,49,0),"0"),
IFERROR(VLOOKUP($A76,'Season 5'!AK$4:CN$104,49,0),"0"),IFERROR(VLOOKUP($A76,'Season 6'!AK$4:CN$104,49,0),"0"),
IFERROR(VLOOKUP($A76,'Season 7'!AK$4:CN$104,49,0),"0"),IFERROR(VLOOKUP($A76,'Season 8'!AK$4:CN$104,49,0),"0"),
IFERROR(VLOOKUP($A76,'Season 9'!AK$4:CN$104,49,0),"0"),IFERROR(VLOOKUP($A76,'Season 10'!AK$4:CN$104,49,0),"0"),
IFERROR(VLOOKUP($A76,'Season 11'!AK$4:CN$104,49,0),"0"),IFERROR(VLOOKUP($A76,'Season 12'!AK$4:CN$104,49,0),"0"),
IFERROR(VLOOKUP($A76,'Season 13'!AK$4:CN$104,49,0),"0"),IFERROR(VLOOKUP($A76,'Season 14'!AK$4:CN$104,49,0),"0"),IFERROR(VLOOKUP($A76,'Season 15'!AK$4:CN$104,49,0),"0"),)</f>
        <v>0</v>
      </c>
      <c r="AW76" s="518">
        <f>SUM(IFERROR(VLOOKUP($A76,'Season 3'!AK$4:CN$104,50,0),"0"),IFERROR(VLOOKUP($A76,'Season 4'!AK$4:CN$104,50,0),"0"),
IFERROR(VLOOKUP($A76,'Season 5'!AK$4:CN$104,50,0),"0"),IFERROR(VLOOKUP($A76,'Season 6'!AK$4:CN$104,50,0),"0"),
IFERROR(VLOOKUP($A76,'Season 7'!AK$4:CN$104,50,0),"0"),IFERROR(VLOOKUP($A76,'Season 8'!AK$4:CN$104,50,0),"0"),
IFERROR(VLOOKUP($A76,'Season 9'!AK$4:CN$104,50,0),"0"),IFERROR(VLOOKUP($A76,'Season 10'!AK$4:CN$104,50,0),"0"),
IFERROR(VLOOKUP($A76,'Season 11'!AK$4:CN$104,50,0),"0"),IFERROR(VLOOKUP($A76,'Season 12'!AK$4:CN$104,50,0),"0"),
IFERROR(VLOOKUP($A76,'Season 13'!AK$4:CN$104,50,0),"0"),IFERROR(VLOOKUP($A76,'Season 14'!AK$4:CN$104,50,0),"0"),IFERROR(VLOOKUP($A76,'Season 15'!AK$4:CN$104,50,0),"0"),)</f>
        <v>0</v>
      </c>
      <c r="AX76" s="21">
        <f>SUM(IFERROR(VLOOKUP($A76,'Season 3'!AK$4:CN$104,51,0),"0"),IFERROR(VLOOKUP($A76,'Season 4'!AK$4:CN$104,51,0),"0"),
IFERROR(VLOOKUP($A76,'Season 5'!AK$4:CN$104,51,0),"0"),IFERROR(VLOOKUP($A76,'Season 6'!AK$4:CN$104,51,0),"0"),
IFERROR(VLOOKUP($A76,'Season 7'!AK$4:CN$104,51,0),"0"),IFERROR(VLOOKUP($A76,'Season 8'!AK$4:CN$104,51,0),"0"),
IFERROR(VLOOKUP($A76,'Season 9'!AK$4:CN$104,51,0),"0"),IFERROR(VLOOKUP($A76,'Season 10'!AK$4:CN$104,51,0),"0"),
IFERROR(VLOOKUP($A76,'Season 11'!AK$4:CN$104,51,0),"0"),IFERROR(VLOOKUP($A76,'Season 12'!AK$4:CN$104,51,0),"0"),
IFERROR(VLOOKUP($A76,'Season 13'!AK$4:CN$104,51,0),"0"),IFERROR(VLOOKUP($A76,'Season 14'!AK$4:CN$104,51,0),"0"),IFERROR(VLOOKUP($A76,'Season 15'!AK$4:CN$104,51,0),"0"),)</f>
        <v>0</v>
      </c>
      <c r="AY76" s="402">
        <f>SUM(IFERROR(VLOOKUP($A76,'Season 3'!AK$4:CN$104,52,0),"0"),IFERROR(VLOOKUP($A76,'Season 4'!AK$4:CN$104,52,0),"0"),
IFERROR(VLOOKUP($A76,'Season 5'!AK$4:CN$104,52,0),"0"),IFERROR(VLOOKUP($A76,'Season 6'!AK$4:CN$104,52,0),"0"),
IFERROR(VLOOKUP($A76,'Season 7'!AK$4:CN$104,52,0),"0"),IFERROR(VLOOKUP($A76,'Season 8'!AK$4:CN$104,52,0),"0"),
IFERROR(VLOOKUP($A76,'Season 9'!AK$4:CN$104,52,0),"0"),IFERROR(VLOOKUP($A76,'Season 10'!AK$4:CN$104,52,0),"0"),
IFERROR(VLOOKUP($A76,'Season 11'!AK$4:CN$104,52,0),"0"),IFERROR(VLOOKUP($A76,'Season 12'!AK$4:CN$104,52,0),"0"),
IFERROR(VLOOKUP($A76,'Season 13'!AK$4:CN$104,52,0),"0"),IFERROR(VLOOKUP($A76,'Season 14'!AK$4:CN$104,52,0),"0"),IFERROR(VLOOKUP($A76,'Season 15'!AK$4:CN$104,52,0),"0"),)</f>
        <v>0</v>
      </c>
      <c r="AZ76" s="403">
        <f>SUM(IFERROR(VLOOKUP($A76,'Season 1'!AJ$4:CM$104,38,0),"0"),IFERROR(VLOOKUP($A76,'Season 2'!AK$4:CN$104,48,0),"0"),)</f>
        <v>0</v>
      </c>
      <c r="BA76" s="398">
        <f>SUM(IFERROR(VLOOKUP($A76,'Season 1'!AJ$4:CM$104,39,0),"0"),IFERROR(VLOOKUP($A76,'Season 2'!AK$4:CN$104,49,0),"0"),)</f>
        <v>0</v>
      </c>
      <c r="BB76" s="518">
        <f>SUM(IFERROR(VLOOKUP($A76,'Season 1'!AJ$4:CM$104,40,0),"0"),IFERROR(VLOOKUP($A76,'Season 2'!AK$4:CN$104,50,0),"0"),)</f>
        <v>0</v>
      </c>
      <c r="BC76" s="21">
        <f>SUM(IFERROR(VLOOKUP($A76,'Season 1'!AJ$4:CM$104,41,0),"0"),IFERROR(VLOOKUP($A76,'Season 2'!AK$4:CN$104,51,0),"0"),)</f>
        <v>0</v>
      </c>
      <c r="BD76" s="402">
        <f>SUM(IFERROR(VLOOKUP($A76,'Season 1'!AJ$4:CM$104,42,0),"0"),IFERROR(VLOOKUP($A76,'Season 2'!AK$4:CN$104,52,0),"0"),)</f>
        <v>0</v>
      </c>
      <c r="BE76" s="561">
        <f>SUM(
IFERROR(VLOOKUP($A76,'Season 1'!AJ$4:CM$104,48,0),"0"),IFERROR(VLOOKUP($A76,'Season 2'!AK$4:CN$104,53,0),"0"),
IFERROR(VLOOKUP($A76,'Season 3'!AK$4:CN$104,53,0),"0"),IFERROR(VLOOKUP($A76,'Season 4'!AK$4:CN$104,53,0),"0"),
IFERROR(VLOOKUP($A76,'Season 5'!AK$4:CN$104,53,0),"0"),IFERROR(VLOOKUP($A76,'Season 6'!AK$4:CN$104,53,0),"0"),
IFERROR(VLOOKUP($A76,'Season 7'!AK$4:CN$104,53,0),"0"),IFERROR(VLOOKUP($A76,'Season 8'!AK$4:CN$104,53,0),"0"),
IFERROR(VLOOKUP($A76,'Season 9'!AK$4:CN$104,53,0),"0"),IFERROR(VLOOKUP($A76,'Season 10'!AK$4:CN$104,53,0),"0"),
IFERROR(VLOOKUP($A76,'Season 11'!AK$4:CN$104,53,0),"0"),IFERROR(VLOOKUP($A76,'Season 12'!AK$4:CN$104,53,0),"0"),
IFERROR(VLOOKUP($A76,'Season 13'!AK$4:CN$104,53,0),"0"),IFERROR(VLOOKUP($A76,'Season 14'!AK$4:CN$104,53,0),"0"),IFERROR(VLOOKUP($A76,'Season 15'!AK$4:CN$104,53,0),"0"),)</f>
        <v>0</v>
      </c>
      <c r="BF76" s="562">
        <f>SUM(
IFERROR(VLOOKUP($A76,'Season 1'!AJ$4:CM$104,49,0),"0"),IFERROR(VLOOKUP($A76,'Season 2'!AK$4:CN$104,54,0),"0"),
IFERROR(VLOOKUP($A76,'Season 3'!AK$4:CN$104,54,0),"0"),IFERROR(VLOOKUP($A76,'Season 4'!AK$4:CN$104,54,0),"0"),
IFERROR(VLOOKUP($A76,'Season 5'!AK$4:CN$104,54,0),"0"),IFERROR(VLOOKUP($A76,'Season 6'!AK$4:CN$104,54,0),"0"),
IFERROR(VLOOKUP($A76,'Season 7'!AK$4:CN$104,54,0),"0"),IFERROR(VLOOKUP($A76,'Season 8'!AK$4:CN$104,54,0),"0"),
IFERROR(VLOOKUP($A76,'Season 9'!AK$4:CN$104,54,0),"0"),IFERROR(VLOOKUP($A76,'Season 10'!AK$4:CN$104,54,0),"0"),
IFERROR(VLOOKUP($A76,'Season 11'!AK$4:CN$104,540),"0"),IFERROR(VLOOKUP($A76,'Season 12'!AK$4:CN$104,54,0),"0"),
IFERROR(VLOOKUP($A76,'Season 13'!AK$4:CN$104,54,0),"0"),IFERROR(VLOOKUP($A76,'Season 14'!AK$4:CN$104,54,0),"0"),IFERROR(VLOOKUP($A76,'Season 15'!AK$4:CN$104,54,0),"0"),)</f>
        <v>0</v>
      </c>
      <c r="BG76" s="529" t="e">
        <f t="shared" si="3"/>
        <v>#DIV/0!</v>
      </c>
      <c r="BI76" s="553"/>
      <c r="BJ76" s="553"/>
      <c r="BK76" s="553"/>
      <c r="BL76" s="553"/>
      <c r="BM76" s="553"/>
      <c r="BN76" s="553"/>
      <c r="BO76" s="169"/>
      <c r="BP76" s="169"/>
      <c r="BQ76" s="169"/>
      <c r="BR76" s="169"/>
      <c r="BS76" s="12" t="str">
        <f>IFERROR(VLOOKUP($A76,'Season 1'!$AJ$4:$CM$104,50,0),"0")</f>
        <v>0</v>
      </c>
      <c r="BT76" s="12" t="str">
        <f>IFERROR(VLOOKUP($A76,'Season 1'!$AJ$4:$CM$104,51,0),"0")</f>
        <v>0</v>
      </c>
      <c r="BU76" s="12" t="str">
        <f>IFERROR(VLOOKUP($A76,'Season 2'!$AK$4:$CN$104,55,0),"0")</f>
        <v>0</v>
      </c>
      <c r="BV76" s="12" t="str">
        <f>IFERROR(VLOOKUP($A76,'Season 2'!$AK$4:$CN$104,56,0),"0")</f>
        <v>0</v>
      </c>
      <c r="BW76" s="12" t="str">
        <f>IFERROR(VLOOKUP($A76,'Season 3'!$AK$4:$CN$104,55,0),"0")</f>
        <v>0</v>
      </c>
      <c r="BX76" s="12" t="str">
        <f>IFERROR(VLOOKUP($A76,'Season 3'!$AK$4:$CN$104,56,0),"0")</f>
        <v>0</v>
      </c>
      <c r="BY76" s="12" t="str">
        <f>IFERROR(VLOOKUP($A76,'Season 4'!$AK$4:$CN$104,55,0),"0")</f>
        <v>0</v>
      </c>
      <c r="BZ76" s="12" t="str">
        <f>IFERROR(VLOOKUP($A76,'Season 4'!$AK$4:$CN$104,56,0),"0")</f>
        <v>0</v>
      </c>
      <c r="CA76" s="12" t="str">
        <f>IFERROR(VLOOKUP($A76,'Season 5'!$AK$4:$CN$104,55,0),"0")</f>
        <v>0</v>
      </c>
      <c r="CB76" s="12" t="str">
        <f>IFERROR(VLOOKUP($A76,'Season 5'!$AK$4:$CN$104,56,0),"0")</f>
        <v>0</v>
      </c>
      <c r="CC76" s="12" t="str">
        <f>IFERROR(VLOOKUP($A76,'Season 6'!$AK$4:$CN$104,55,0),"0")</f>
        <v>0</v>
      </c>
      <c r="CD76" s="12" t="str">
        <f>IFERROR(VLOOKUP($A76,'Season 6'!$AK$4:$CN$104,56,0),"0")</f>
        <v>0</v>
      </c>
      <c r="CE76" s="12" t="str">
        <f>IFERROR(VLOOKUP($A76,'Season 7'!$AK$4:$CN$104,55,0),"0")</f>
        <v>0</v>
      </c>
      <c r="CF76" s="12" t="str">
        <f>IFERROR(VLOOKUP($A76,'Season 7'!$AK$4:$CN$104,56,0),"0")</f>
        <v>0</v>
      </c>
      <c r="CG76" s="12" t="str">
        <f>IFERROR(VLOOKUP($A76,'Season 8'!$AK$4:$CN$104,55,0),"0")</f>
        <v>0</v>
      </c>
      <c r="CH76" s="12" t="str">
        <f>IFERROR(VLOOKUP($A76,'Season 8'!$AK$4:$CN$104,56,0),"0")</f>
        <v>0</v>
      </c>
      <c r="CI76" s="12" t="str">
        <f>IFERROR(VLOOKUP($A76,'Season 9'!$AK$4:$CN$104,55,0),"0")</f>
        <v>0</v>
      </c>
      <c r="CJ76" s="12" t="str">
        <f>IFERROR(VLOOKUP($A76,'Season 9'!$AK$4:$CN$104,56,0),"0")</f>
        <v>0</v>
      </c>
      <c r="CK76" s="12" t="str">
        <f>IFERROR(VLOOKUP($A76,'Season 10'!$AK$4:$CN$104,55,0),"0")</f>
        <v>0</v>
      </c>
      <c r="CL76" s="12" t="str">
        <f>IFERROR(VLOOKUP($A76,'Season 10'!$AK$4:$CN$104,56,0),"0")</f>
        <v>0</v>
      </c>
      <c r="CM76" s="12" t="str">
        <f>IFERROR(VLOOKUP($A76,'Season 11'!$AK$4:$CN$104,55,0),"0")</f>
        <v>0</v>
      </c>
      <c r="CN76" s="12" t="str">
        <f>IFERROR(VLOOKUP($A76,'Season 11'!$AK$4:$CN$104,56,0),"0")</f>
        <v>0</v>
      </c>
      <c r="CO76" s="12" t="str">
        <f>IFERROR(VLOOKUP($A76,'Season 12'!$AK$4:$CN$104,55,0),"0")</f>
        <v>0</v>
      </c>
      <c r="CP76" s="12" t="str">
        <f>IFERROR(VLOOKUP($A76,'Season 12'!$AK$4:$CN$104,56,0),"0")</f>
        <v>0</v>
      </c>
      <c r="CQ76" s="12" t="str">
        <f>IFERROR(VLOOKUP($A76,'Season 13'!$AK$4:$CN$104,55,0),"0")</f>
        <v>0</v>
      </c>
      <c r="CR76" s="12" t="str">
        <f>IFERROR(VLOOKUP($A76,'Season 13'!$AK$4:$CN$104,56,0),"0")</f>
        <v>0</v>
      </c>
      <c r="CS76" s="12" t="str">
        <f>IFERROR(VLOOKUP($A76,'Season 14'!$AK$4:$CN$104,55,0),"0")</f>
        <v>0</v>
      </c>
      <c r="CT76" s="12" t="str">
        <f>IFERROR(VLOOKUP($A76,'Season 14'!$AK$4:$CN$104,56,0),"0")</f>
        <v>0</v>
      </c>
      <c r="CU76" s="12" t="str">
        <f>IFERROR(VLOOKUP($A76,'Season 15'!$AK$4:$CN$104,55,0),"0")</f>
        <v>0</v>
      </c>
      <c r="CV76" s="12" t="str">
        <f>IFERROR(VLOOKUP($A76,'Season 15'!$AK$4:$CN$104,56,0),"0")</f>
        <v>0</v>
      </c>
    </row>
    <row r="77" spans="1:100" x14ac:dyDescent="0.25">
      <c r="A77" s="2" t="s">
        <v>35</v>
      </c>
      <c r="B77" s="516" t="str">
        <f>IFERROR(VLOOKUP('Data Totals'!A77,'Season 1'!AJ$4:CH$104,2,FALSE),IFERROR(VLOOKUP('Data Totals'!A77,'Season 2'!AK$4:CI$104,2,FALSE),IFERROR(VLOOKUP('Data Totals'!A77,'Season 3'!AK$4:CI$104,2,FALSE),IFERROR(VLOOKUP('Data Totals'!A77,'Season 4'!AK$4:CI$104,2,FALSE),IFERROR(VLOOKUP('Data Totals'!A77,'Season 5'!AK$4:CI$104,2,FALSE),IFERROR(VLOOKUP('Data Totals'!A77,'Season 6'!AK$4:CI$104,2,FALSE),IFERROR(VLOOKUP('Data Totals'!A77,'Season 7'!AK$4:CI$104,2,FALSE),IFERROR(VLOOKUP('Data Totals'!A77,'Season 8'!AK$4:CI$104,2,FALSE),IFERROR(VLOOKUP('Data Totals'!A77,'Season 9'!AK$4:CI$104,2,FALSE),IFERROR(VLOOKUP('Data Totals'!A77,'Season 10'!AK$4:CI$104,2,FALSE),IFERROR(VLOOKUP('Data Totals'!A77,'Season 11'!AK$4:CI$104,2,FALSE),IFERROR(VLOOKUP('Data Totals'!A77,'Season 12'!AK$4:CI$104,2,FALSE),IFERROR(VLOOKUP('Data Totals'!A77,'Season 13'!AK$4:CI$104,2,FALSE),IFERROR(VLOOKUP('Data Totals'!A77,'Season 14'!AK$4:CI$104,2,FALSE),IFERROR(VLOOKUP('Data Totals'!A77,'Season 15'!AK$4:CI$104,2,FALSE),"N/A")))))))))))))))</f>
        <v>N/A</v>
      </c>
      <c r="C77" s="517" t="str">
        <f>IFERROR(VLOOKUP('Data Totals'!A77,'Season 1'!AJ$4:CH$104,3,FALSE),IFERROR(VLOOKUP('Data Totals'!A77,'Season 2'!AK$4:CI$104,3,FALSE),IFERROR(VLOOKUP('Data Totals'!A77,'Season 3'!AK$4:CI$104,3,FALSE),IFERROR(VLOOKUP('Data Totals'!A77,'Season 4'!AK$4:CI$104,3,FALSE),IFERROR(VLOOKUP('Data Totals'!A77,'Season 5'!AK$4:CI$104,3,FALSE),IFERROR(VLOOKUP('Data Totals'!A77,'Season 6'!AK$4:CI$104,3,FALSE),IFERROR(VLOOKUP('Data Totals'!A77,'Season 7'!AK$4:CI$104,3,FALSE),IFERROR(VLOOKUP('Data Totals'!A77,'Season 8'!AK$4:CI$104,3,FALSE),IFERROR(VLOOKUP('Data Totals'!A77,'Season 9'!AK$4:CI$104,3,FALSE),IFERROR(VLOOKUP('Data Totals'!A77,'Season 10'!AK$4:CI$104,3,FALSE),IFERROR(VLOOKUP('Data Totals'!A77,'Season 11'!AK$4:CI$104,3,FALSE),IFERROR(VLOOKUP('Data Totals'!A77,'Season 12'!AK$4:CI$104,3,FALSE),IFERROR(VLOOKUP('Data Totals'!A77,'Season 13'!AK$4:CI$104,3,FALSE),IFERROR(VLOOKUP('Data Totals'!A77,'Season 14'!AK$4:CI$104,3,FALSE),IFERROR(VLOOKUP('Data Totals'!A77,'Season 15'!AK$4:CI$104,3,FALSE),"N/A")))))))))))))))</f>
        <v>N/A</v>
      </c>
      <c r="D77" s="517" t="str">
        <f>IFERROR(VLOOKUP('Data Totals'!A77,'Season 15'!AK$4:CI$104,4,FALSE),IFERROR(VLOOKUP('Data Totals'!A77,'Season 14'!AK$4:CI$104,4,FALSE),IFERROR(VLOOKUP('Data Totals'!A77,'Season 13'!AK$4:CI$104,4,FALSE),IFERROR(VLOOKUP('Data Totals'!A77,'Season 12'!AK$4:CI$104,4,FALSE),IFERROR(VLOOKUP('Data Totals'!A77,'Season 11'!AK$4:CI$104,4,FALSE),IFERROR(VLOOKUP('Data Totals'!A77,'Season 10'!AK$4:CI$104,4,FALSE),IFERROR(VLOOKUP('Data Totals'!A77,'Season 9'!AK$4:CI$104,4,FALSE),IFERROR(VLOOKUP('Data Totals'!A77,'Season 8'!AK$4:CI$104,4,FALSE),IFERROR(VLOOKUP('Data Totals'!A77,'Season 7'!AK$4:CI$104,4,FALSE),IFERROR(VLOOKUP('Data Totals'!A77,'Season 6'!AK$4:CI$104,4,FALSE),IFERROR(VLOOKUP('Data Totals'!A77,'Season 5'!AK$4:CI$104,4,FALSE),IFERROR(VLOOKUP('Data Totals'!A77,'Season 4'!AK$4:CI$104,4,FALSE),IFERROR(VLOOKUP('Data Totals'!A77,'Season 3'!AK$4:CI$104,4,FALSE),IFERROR(VLOOKUP('Data Totals'!A77,'Season 2'!AK$4:CI$104,4,FALSE),IFERROR(VLOOKUP('Data Totals'!A77,'Season 1'!AJ$4:CH$104,4,FALSE),"N/A")))))))))))))))</f>
        <v>N/A</v>
      </c>
      <c r="E77" s="517" t="e">
        <f t="shared" si="2"/>
        <v>#VALUE!</v>
      </c>
      <c r="F77" s="398">
        <f>SUM(IFERROR(VLOOKUP(A77,BI$3:BN$152,2,0),"0"),
IFERROR(VLOOKUP(A77,'Season 1'!AJ$4:CM$104,7,0),"0"),IFERROR(VLOOKUP(A77,'Season 2'!AK$4:CN$104,7,0),"0"),
IFERROR(VLOOKUP(A77,'Season 3'!AK$4:CN$104,7,0),"0"),IFERROR(VLOOKUP(A77,'Season 4'!AK$4:CN$104,7,0),"0"),
IFERROR(VLOOKUP(A77,'Season 5'!AK$4:CN$104,7,0),"0"),IFERROR(VLOOKUP(A77,'Season 6'!AK$4:CN$104,7,0),"0"),
IFERROR(VLOOKUP(A77,'Season 7'!AK$4:CN$104,7,0),"0"),IFERROR(VLOOKUP(A77,'Season 8'!AK$4:CN$104,7,0),"0"),
IFERROR(VLOOKUP(A77,'Season 9'!AK$4:CN$104,7,0),"0"),IFERROR(VLOOKUP(A77,'Season 10'!AK$4:CN$104,7,0),"0"),
IFERROR(VLOOKUP(A77,'Season 11'!AK$4:CN$104,7,0),"0"),IFERROR(VLOOKUP(A77,'Season 12'!AK$4:CN$104,7,0),"0"),
IFERROR(VLOOKUP(A77,'Season 13'!AK$4:CN$104,7,0),"0"),IFERROR(VLOOKUP(A77,'Season 14'!AK$4:CN$104,7,0),"0"),IFERROR(VLOOKUP(A77,'Season 15'!AK$4:CN$104,7,0),"0"),)</f>
        <v>0</v>
      </c>
      <c r="G77" s="398">
        <f>SUM(
IFERROR(VLOOKUP(A77,'Season 1'!AJ$4:CM$104,8,0),"0"),IFERROR(VLOOKUP(A77,'Season 2'!AK$4:CN$104,8,0),"0"),
IFERROR(VLOOKUP(A77,'Season 3'!AK$4:CN$104,8,0),"0"),IFERROR(VLOOKUP(A77,'Season 4'!AK$4:CN$104,8,0),"0"),
IFERROR(VLOOKUP(A77,'Season 5'!AK$4:CN$104,8,0),"0"),IFERROR(VLOOKUP(A77,'Season 6'!AK$4:CN$104,8,0),"0"),
IFERROR(VLOOKUP(A77,'Season 7'!AK$4:CN$104,8,0),"0"),IFERROR(VLOOKUP(A77,'Season 8'!AK$4:CN$104,8,0),"0"),
IFERROR(VLOOKUP(A77,'Season 9'!AK$4:CN$104,8,0),"0"),IFERROR(VLOOKUP(A77,'Season 10'!AK$4:CN$104,8,0),"0"),
IFERROR(VLOOKUP(A77,'Season 11'!AK$4:CN$104,8,0),"0"),IFERROR(VLOOKUP(A77,'Season 12'!AK$4:CN$104,8,0),"0"),
IFERROR(VLOOKUP(A77,'Season 13'!AK$4:CN$104,8,0),"0"),IFERROR(VLOOKUP(A77,'Season 14'!AK$4:CN$104,8,0),"0"),IFERROR(VLOOKUP(A77,'Season 15'!AK$4:CN$104,8,0),"0"),)</f>
        <v>0</v>
      </c>
      <c r="H77" s="329">
        <f>SUM(
IFERROR(VLOOKUP(A77,'Season 1'!AJ$4:CM$104,9,0),"0"),IFERROR(VLOOKUP(A77,'Season 2'!AK$4:CN$104,9,0),"0"),
IFERROR(VLOOKUP(A77,'Season 3'!AK$4:CN$104,9,0),"0"),IFERROR(VLOOKUP(A77,'Season 4'!AK$4:CN$104,9,0),"0"),
IFERROR(VLOOKUP(A77,'Season 5'!AK$4:CN$104,9,0),"0"),IFERROR(VLOOKUP(A77,'Season 6'!AK$4:CN$104,9,0),"0"),
IFERROR(VLOOKUP(A77,'Season 7'!AK$4:CN$104,9,0),"0"),IFERROR(VLOOKUP(A77,'Season 8'!AK$4:CN$104,9,0),"0"),
IFERROR(VLOOKUP(A77,'Season 9'!AK$4:CN$104,9,0),"0"),IFERROR(VLOOKUP(A77,'Season 10'!AK$4:CN$104,9,0),"0"),
IFERROR(VLOOKUP(A77,'Season 11'!AK$4:CN$104,9,0),"0"),IFERROR(VLOOKUP(A77,'Season 12'!AK$4:CN$104,9,0),"0"),
IFERROR(VLOOKUP(A77,'Season 13'!AK$4:CN$104,9,0),"0"),IFERROR(VLOOKUP(A77,'Season 14'!AK$4:CN$104,9,0),"0"),IFERROR(VLOOKUP(A77,'Season 15'!AK$4:CN$104,9,0),"0"),)</f>
        <v>0</v>
      </c>
      <c r="I77" s="518">
        <f>SUM(
IFERROR(VLOOKUP(A77,'Season 1'!AJ$4:CM$104,10,0),"0"),IFERROR(VLOOKUP(A77,'Season 2'!AK$4:CN$104,10,0),"0"),
IFERROR(VLOOKUP(A77,'Season 3'!AK$4:CN$104,10,0),"0"),IFERROR(VLOOKUP(A77,'Season 4'!AK$4:CN$104,10,0),"0"),
IFERROR(VLOOKUP(A77,'Season 5'!AK$4:CN$104,10,0),"0"),IFERROR(VLOOKUP(A77,'Season 6'!AK$4:CN$104,10,0),"0"),
IFERROR(VLOOKUP(A77,'Season 7'!AK$4:CN$104,10,0),"0"),IFERROR(VLOOKUP(A77,'Season 8'!AK$4:CN$104,10,0),"0"),
IFERROR(VLOOKUP(A77,'Season 9'!AK$4:CN$104,10,0),"0"),IFERROR(VLOOKUP(A77,'Season 10'!AK$4:CN$104,10,0),"0"),
IFERROR(VLOOKUP(A77,'Season 11'!AK$4:CN$104,10,0),"0"),IFERROR(VLOOKUP(A77,'Season 12'!AK$4:CN$104,10,0),"0"),
IFERROR(VLOOKUP(A77,'Season 13'!AK$4:CN$104,10,0),"0"),IFERROR(VLOOKUP(A77,'Season 14'!AK$4:CN$104,10,0),"0"),IFERROR(VLOOKUP(A77,'Season 15'!AK$4:CN$104,10,0),"0"),)</f>
        <v>0</v>
      </c>
      <c r="J77" s="21">
        <f>SUM(IFERROR(VLOOKUP(A77,BI$3:BN$152,3,0),"0"),
IFERROR(VLOOKUP(A77,'Season 1'!AJ$4:CM$104,11,0),"0"),IFERROR(VLOOKUP(A77,'Season 2'!AK$4:CN$104,11,0),"0"),
IFERROR(VLOOKUP(A77,'Season 3'!AK$4:CN$104,11,0),"0"),IFERROR(VLOOKUP(A77,'Season 4'!AK$4:CN$104,11,0),"0"),
IFERROR(VLOOKUP(A77,'Season 5'!AK$4:CN$104,11,0),"0"),IFERROR(VLOOKUP(A77,'Season 6'!AK$4:CN$104,11,0),"0"),
IFERROR(VLOOKUP(A77,'Season 7'!AK$4:CN$104,11,0),"0"),IFERROR(VLOOKUP(A77,'Season 8'!AK$4:CN$104,11,0),"0"),
IFERROR(VLOOKUP(A77,'Season 9'!AK$4:CN$104,11,0),"0"),IFERROR(VLOOKUP(A77,'Season 10'!AK$4:CN$104,11,0),"0"),
IFERROR(VLOOKUP(A77,'Season 11'!AK$4:CN$104,11,0),"0"),IFERROR(VLOOKUP(A77,'Season 12'!AK$4:CN$104,11,0),"0"),
IFERROR(VLOOKUP(A77,'Season 13'!AK$4:CN$104,11,0),"0"),IFERROR(VLOOKUP(A77,'Season 14'!AK$4:CN$104,11,0),"0"),IFERROR(VLOOKUP(A77,'Season 15'!AK$4:CN$104,11,0),"0"),)</f>
        <v>0</v>
      </c>
      <c r="K77" s="402">
        <f>SUM(IFERROR(VLOOKUP($A77,BI$3:BN$152,4,0),"0"),
IFERROR(VLOOKUP($A77,'Season 1'!AJ$4:CM$104,12,0),"0"),IFERROR(VLOOKUP($A77,'Season 2'!AK$4:CN$104,12,0),"0"),
IFERROR(VLOOKUP($A77,'Season 3'!AK$4:CN$104,12,0),"0"),IFERROR(VLOOKUP($A77,'Season 4'!AK$4:CN$104,12,0),"0"),
IFERROR(VLOOKUP($A77,'Season 5'!AK$4:CN$104,12,0),"0"),IFERROR(VLOOKUP($A77,'Season 6'!AK$4:CN$104,12,0),"0"),
IFERROR(VLOOKUP($A77,'Season 7'!AK$4:CN$104,12,0),"0"),IFERROR(VLOOKUP($A77,'Season 8'!AK$4:CN$104,12,0),"0"),
IFERROR(VLOOKUP($A77,'Season 9'!AK$4:CN$104,12,0),"0"),IFERROR(VLOOKUP($A77,'Season 10'!AK$4:CN$104,12,0),"0"),
IFERROR(VLOOKUP($A77,'Season 11'!AK$4:CN$104,12,0),"0"),IFERROR(VLOOKUP($A77,'Season 12'!AK$4:CN$104,12,0),"0"),
IFERROR(VLOOKUP($A77,'Season 13'!AK$4:CN$104,12,0),"0"),IFERROR(VLOOKUP($A77,'Season 14'!AK$4:CN$104,12,0),"0"),IFERROR(VLOOKUP(A77,'Season 15'!AK$4:CN$104,12,0),"0"),)</f>
        <v>0</v>
      </c>
      <c r="L77" s="403">
        <f>SUM(
IFERROR(VLOOKUP($A77,'Season 1'!AJ$4:CM$104,13,0),"0"),IFERROR(VLOOKUP($A77,'Season 2'!AK$4:CN$104,13,0),"0"),
IFERROR(VLOOKUP($A77,'Season 3'!AK$4:CN$104,13,0),"0"),IFERROR(VLOOKUP($A77,'Season 4'!AK$4:CN$104,13,0),"0"),
IFERROR(VLOOKUP($A77,'Season 5'!AK$4:CN$104,13,0),"0"),IFERROR(VLOOKUP($A77,'Season 6'!AK$4:CN$104,13,0),"0"),
IFERROR(VLOOKUP($A77,'Season 7'!AK$4:CN$104,13,0),"0"),IFERROR(VLOOKUP($A77,'Season 8'!AK$4:CN$104,13,0),"0"),
IFERROR(VLOOKUP($A77,'Season 9'!AK$4:CN$104,13,0),"0"),IFERROR(VLOOKUP($A77,'Season 10'!AK$4:CN$104,13,0),"0"),
IFERROR(VLOOKUP($A77,'Season 11'!AK$4:CN$104,13,0),"0"),IFERROR(VLOOKUP($A77,'Season 12'!AK$4:CN$104,13,0),"0"),
IFERROR(VLOOKUP($A77,'Season 13'!AK$4:CN$104,13,0),"0"),IFERROR(VLOOKUP($A77,'Season 14'!AK$4:CN$104,13,0),"0"),IFERROR(VLOOKUP(A77,'Season 15'!AK$4:CN$104,13,0),"0"),)</f>
        <v>0</v>
      </c>
      <c r="M77" s="398">
        <f>SUM(
IFERROR(VLOOKUP($A77,'Season 1'!AJ$4:CM$104,14,0),"0"),IFERROR(VLOOKUP($A77,'Season 2'!AK$4:CN$104,14,0),"0"),
IFERROR(VLOOKUP($A77,'Season 3'!AK$4:CN$104,14,0),"0"),IFERROR(VLOOKUP($A77,'Season 4'!AK$4:CN$104,14,0),"0"),
IFERROR(VLOOKUP($A77,'Season 5'!AK$4:CN$104,14,0),"0"),IFERROR(VLOOKUP($A77,'Season 6'!AK$4:CN$104,14,0),"0"),
IFERROR(VLOOKUP($A77,'Season 7'!AK$4:CN$104,14,0),"0"),IFERROR(VLOOKUP($A77,'Season 8'!AK$4:CN$104,14,0),"0"),
IFERROR(VLOOKUP($A77,'Season 9'!AK$4:CN$104,14,0),"0"),IFERROR(VLOOKUP($A77,'Season 10'!AK$4:CN$104,14,0),"0"),
IFERROR(VLOOKUP($A77,'Season 11'!AK$4:CN$104,14,0),"0"),IFERROR(VLOOKUP($A77,'Season 12'!AK$4:CN$104,14,0),"0"),
IFERROR(VLOOKUP($A77,'Season 13'!AK$4:CN$104,14,0),"0"),IFERROR(VLOOKUP($A77,'Season 14'!AK$4:CN$104,14,0),"0"),IFERROR(VLOOKUP(A77,'Season 15'!AK$4:CN$104,14,0),"0"),)</f>
        <v>0</v>
      </c>
      <c r="N77" s="518">
        <f>SUM(
IFERROR(VLOOKUP($A77,'Season 1'!AJ$4:CM$104,15,0),"0"),IFERROR(VLOOKUP($A77,'Season 2'!AK$4:CN$104,15,0),"0"),
IFERROR(VLOOKUP($A77,'Season 3'!AK$4:CN$104,15,0),"0"),IFERROR(VLOOKUP($A77,'Season 4'!AK$4:CN$104,15,0),"0"),
IFERROR(VLOOKUP($A77,'Season 5'!AK$4:CN$104,15,0),"0"),IFERROR(VLOOKUP($A77,'Season 6'!AK$4:CN$104,15,0),"0"),
IFERROR(VLOOKUP($A77,'Season 7'!AK$4:CN$104,15,0),"0"),IFERROR(VLOOKUP($A77,'Season 8'!AK$4:CN$104,15,0),"0"),
IFERROR(VLOOKUP($A77,'Season 9'!AK$4:CN$104,15,0),"0"),IFERROR(VLOOKUP($A77,'Season 10'!AK$4:CN$104,15,0),"0"),
IFERROR(VLOOKUP($A77,'Season 11'!AK$4:CN$104,15,0),"0"),IFERROR(VLOOKUP($A77,'Season 12'!AK$4:CN$104,15,0),"0"),
IFERROR(VLOOKUP($A77,'Season 13'!AK$4:CN$104,15,0),"0"),IFERROR(VLOOKUP($A77,'Season 14'!AK$4:CN$104,15,0),"0"),IFERROR(VLOOKUP(A77,'Season 15'!AK$4:CN$104,15,0),"0"),)</f>
        <v>0</v>
      </c>
      <c r="O77" s="21">
        <f>SUM(
IFERROR(VLOOKUP($A77,'Season 1'!AJ$4:CM$104,16,0),"0"),IFERROR(VLOOKUP($A77,'Season 2'!AK$4:CN$104,16,0),"0"),
IFERROR(VLOOKUP($A77,'Season 3'!AK$4:CN$104,16,0),"0"),IFERROR(VLOOKUP($A77,'Season 4'!AK$4:CN$104,16,0),"0"),
IFERROR(VLOOKUP($A77,'Season 5'!AK$4:CN$104,16,0),"0"),IFERROR(VLOOKUP($A77,'Season 6'!AK$4:CN$104,16,0),"0"),
IFERROR(VLOOKUP($A77,'Season 7'!AK$4:CN$104,16,0),"0"),IFERROR(VLOOKUP($A77,'Season 8'!AK$4:CN$104,16,0),"0"),
IFERROR(VLOOKUP($A77,'Season 9'!AK$4:CN$104,16,0),"0"),IFERROR(VLOOKUP($A77,'Season 10'!AK$4:CN$104,16,0),"0"),
IFERROR(VLOOKUP($A77,'Season 11'!AK$4:CN$104,16,0),"0"),IFERROR(VLOOKUP($A77,'Season 12'!AK$4:CN$104,16,0),"0"),
IFERROR(VLOOKUP($A77,'Season 13'!AK$4:CN$104,16,0),"0"),IFERROR(VLOOKUP($A77,'Season 14'!AK$4:CN$104,16,0),"0"),IFERROR(VLOOKUP(A77,'Season 15'!AK$4:CN$104,16,0),"0"),)</f>
        <v>0</v>
      </c>
      <c r="P77" s="402">
        <f>SUM(
IFERROR(VLOOKUP($A77,'Season 1'!AJ$4:CM$104,17,0),"0"),IFERROR(VLOOKUP($A77,'Season 2'!AK$4:CN$104,17,0),"0"),
IFERROR(VLOOKUP($A77,'Season 3'!AK$4:CN$104,17,0),"0"),IFERROR(VLOOKUP($A77,'Season 4'!AK$4:CN$104,17,0),"0"),
IFERROR(VLOOKUP($A77,'Season 5'!AK$4:CN$104,17,0),"0"),IFERROR(VLOOKUP($A77,'Season 6'!AK$4:CN$104,17,0),"0"),
IFERROR(VLOOKUP($A77,'Season 7'!AK$4:CN$104,17,0),"0"),IFERROR(VLOOKUP($A77,'Season 8'!AK$4:CN$104,17,0),"0"),
IFERROR(VLOOKUP($A77,'Season 9'!AK$4:CN$104,17,0),"0"),IFERROR(VLOOKUP($A77,'Season 10'!AK$4:CN$104,17,0),"0"),
IFERROR(VLOOKUP($A77,'Season 11'!AK$4:CN$104,17,0),"0"),IFERROR(VLOOKUP($A77,'Season 12'!AK$4:CN$104,17,0),"0"),
IFERROR(VLOOKUP($A77,'Season 13'!AK$4:CN$104,17,0),"0"),IFERROR(VLOOKUP($A77,'Season 14'!AK$4:CN$104,17,0),"0"),IFERROR(VLOOKUP(A77,'Season 15'!AK$4:CN$104,17,0),"0"),)</f>
        <v>0</v>
      </c>
      <c r="Q77" s="403">
        <f>SUM(
IFERROR(VLOOKUP($A77,'Season 1'!AJ$4:CM$104,18,0),"0"),IFERROR(VLOOKUP($A77,'Season 2'!AK$4:CN$104,18,0),"0"),
IFERROR(VLOOKUP($A77,'Season 3'!AK$4:CN$104,18,0),"0"),IFERROR(VLOOKUP($A77,'Season 4'!AK$4:CN$104,18,0),"0"),
IFERROR(VLOOKUP($A77,'Season 5'!AK$4:CN$104,18,0),"0"),IFERROR(VLOOKUP($A77,'Season 6'!AK$4:CN$104,18,0),"0"),
IFERROR(VLOOKUP($A77,'Season 7'!AK$4:CN$104,18,0),"0"),IFERROR(VLOOKUP($A77,'Season 8'!AK$4:CN$104,18,0),"0"),
IFERROR(VLOOKUP($A77,'Season 9'!AK$4:CN$104,18,0),"0"),IFERROR(VLOOKUP($A77,'Season 10'!AK$4:CN$104,18,0),"0"),
IFERROR(VLOOKUP($A77,'Season 11'!AK$4:CN$104,18,0),"0"),IFERROR(VLOOKUP($A77,'Season 12'!AK$4:CN$104,18,0),"0"),
IFERROR(VLOOKUP($A77,'Season 13'!AK$4:CN$104,18,0),"0"),IFERROR(VLOOKUP($A77,'Season 14'!AK$4:CN$104,18,0),"0"),IFERROR(VLOOKUP(A77,'Season 15'!AK$4:CN$104,18,0),"0"),)</f>
        <v>0</v>
      </c>
      <c r="R77" s="398">
        <f>SUM(
IFERROR(VLOOKUP($A77,'Season 1'!AJ$4:CM$104,19,0),"0"),IFERROR(VLOOKUP($A77,'Season 2'!AK$4:CN$104,19,0),"0"),
IFERROR(VLOOKUP($A77,'Season 3'!AK$4:CN$104,19,0),"0"),IFERROR(VLOOKUP($A77,'Season 4'!AK$4:CN$104,19,0),"0"),
IFERROR(VLOOKUP($A77,'Season 5'!AK$4:CN$104,19,0),"0"),IFERROR(VLOOKUP($A77,'Season 6'!AK$4:CN$104,19,0),"0"),
IFERROR(VLOOKUP($A77,'Season 7'!AK$4:CN$104,19,0),"0"),IFERROR(VLOOKUP($A77,'Season 8'!AK$4:CN$104,19,0),"0"),
IFERROR(VLOOKUP($A77,'Season 9'!AK$4:CN$104,19,0),"0"),IFERROR(VLOOKUP($A77,'Season 10'!AK$4:CN$104,19,0),"0"),
IFERROR(VLOOKUP($A77,'Season 11'!AK$4:CN$104,19,0),"0"),IFERROR(VLOOKUP($A77,'Season 12'!AK$4:CN$104,19,0),"0"),
IFERROR(VLOOKUP($A77,'Season 13'!AK$4:CN$104,19,0),"0"),IFERROR(VLOOKUP($A77,'Season 14'!AK$4:CN$104,19,0),"0"),IFERROR(VLOOKUP(A77,'Season 15'!AK$4:CN$104,19,0),"0"),)</f>
        <v>0</v>
      </c>
      <c r="S77" s="518">
        <f>SUM(
IFERROR(VLOOKUP($A77,'Season 1'!AJ$4:CM$104,20,0),"0"),IFERROR(VLOOKUP($A77,'Season 2'!AK$4:CN$104,20,0),"0"),
IFERROR(VLOOKUP($A77,'Season 3'!AK$4:CN$104,20,0),"0"),IFERROR(VLOOKUP($A77,'Season 4'!AK$4:CN$104,20,0),"0"),
IFERROR(VLOOKUP($A77,'Season 5'!AK$4:CN$104,20,0),"0"),IFERROR(VLOOKUP($A77,'Season 6'!AK$4:CN$104,20,0),"0"),
IFERROR(VLOOKUP($A77,'Season 7'!AK$4:CN$104,20,0),"0"),IFERROR(VLOOKUP($A77,'Season 8'!AK$4:CN$104,20,0),"0"),
IFERROR(VLOOKUP($A77,'Season 9'!AK$4:CN$104,20,0),"0"),IFERROR(VLOOKUP($A77,'Season 10'!AK$4:CN$104,20,0),"0"),
IFERROR(VLOOKUP($A77,'Season 11'!AK$4:CN$104,20,0),"0"),IFERROR(VLOOKUP($A77,'Season 12'!AK$4:CN$104,20,0),"0"),
IFERROR(VLOOKUP($A77,'Season 13'!AK$4:CN$104,20,0),"0"),IFERROR(VLOOKUP($A77,'Season 14'!AK$4:CN$104,20,0),"0"),IFERROR(VLOOKUP(A77,'Season 15'!AK$4:CN$104,20,0),"0"),)</f>
        <v>0</v>
      </c>
      <c r="T77" s="21">
        <f>SUM(
IFERROR(VLOOKUP($A77,'Season 1'!AJ$4:CM$104,21,0),"0"),IFERROR(VLOOKUP($A77,'Season 2'!AK$4:CN$104,21,0),"0"),
IFERROR(VLOOKUP($A77,'Season 3'!AK$4:CN$104,21,0),"0"),IFERROR(VLOOKUP($A77,'Season 4'!AK$4:CN$104,21,0),"0"),
IFERROR(VLOOKUP($A77,'Season 5'!AK$4:CN$104,21,0),"0"),IFERROR(VLOOKUP($A77,'Season 6'!AK$4:CN$104,21,0),"0"),
IFERROR(VLOOKUP($A77,'Season 7'!AK$4:CN$104,21,0),"0"),IFERROR(VLOOKUP($A77,'Season 8'!AK$4:CN$104,21,0),"0"),
IFERROR(VLOOKUP($A77,'Season 9'!AK$4:CN$104,21,0),"0"),IFERROR(VLOOKUP($A77,'Season 10'!AK$4:CN$104,21,0),"0"),
IFERROR(VLOOKUP($A77,'Season 11'!AK$4:CN$104,21,0),"0"),IFERROR(VLOOKUP($A77,'Season 12'!AK$4:CN$104,21,0),"0"),
IFERROR(VLOOKUP($A77,'Season 13'!AK$4:CN$104,21,0),"0"),IFERROR(VLOOKUP($A77,'Season 14'!AK$4:CN$104,21,0),"0"),IFERROR(VLOOKUP(A77,'Season 15'!AK$4:CN$104,21,0),"0"),)</f>
        <v>0</v>
      </c>
      <c r="U77" s="402">
        <f>SUM(
IFERROR(VLOOKUP($A77,'Season 1'!AJ$4:CM$104,22,0),"0"),IFERROR(VLOOKUP($A77,'Season 2'!AK$4:CN$104,22,0),"0"),
IFERROR(VLOOKUP($A77,'Season 3'!AK$4:CN$104,22,0),"0"),IFERROR(VLOOKUP($A77,'Season 4'!AK$4:CN$104,22,0),"0"),
IFERROR(VLOOKUP($A77,'Season 5'!AK$4:CN$104,22,0),"0"),IFERROR(VLOOKUP($A77,'Season 6'!AK$4:CN$104,22,0),"0"),
IFERROR(VLOOKUP($A77,'Season 7'!AK$4:CN$104,22,0),"0"),IFERROR(VLOOKUP($A77,'Season 8'!AK$4:CN$104,22,0),"0"),
IFERROR(VLOOKUP($A77,'Season 9'!AK$4:CN$104,22,0),"0"),IFERROR(VLOOKUP($A77,'Season 10'!AK$4:CN$104,22,0),"0"),
IFERROR(VLOOKUP($A77,'Season 11'!AK$4:CN$104,22,0),"0"),IFERROR(VLOOKUP($A77,'Season 12'!AK$4:CN$104,22,0),"0"),
IFERROR(VLOOKUP($A77,'Season 13'!AK$4:CN$104,22,0),"0"),IFERROR(VLOOKUP($A77,'Season 14'!AK$4:CN$104,22,0),"0"),IFERROR(VLOOKUP(A77,'Season 15'!AK$4:CN$104,22,0),"0"),)</f>
        <v>0</v>
      </c>
      <c r="V77" s="403">
        <f>SUM(
IFERROR(VLOOKUP($A77,'Season 1'!AJ$4:CM$104,23,0),"0"),IFERROR(VLOOKUP($A77,'Season 2'!AK$4:CN$104,23,0),"0"),
IFERROR(VLOOKUP($A77,'Season 3'!AK$4:CN$104,23,0),"0"),IFERROR(VLOOKUP($A77,'Season 4'!AK$4:CN$104,23,0),"0"),
IFERROR(VLOOKUP($A77,'Season 5'!AK$4:CN$104,23,0),"0"),IFERROR(VLOOKUP($A77,'Season 6'!AK$4:CN$104,23,0),"0"),
IFERROR(VLOOKUP($A77,'Season 7'!AK$4:CN$104,23,0),"0"),IFERROR(VLOOKUP($A77,'Season 8'!AK$4:CN$104,23,0),"0"),
IFERROR(VLOOKUP($A77,'Season 9'!AK$4:CN$104,23,0),"0"),IFERROR(VLOOKUP($A77,'Season 10'!AK$4:CN$104,23,0),"0"),
IFERROR(VLOOKUP($A77,'Season 11'!AK$4:CN$104,23,0),"0"),IFERROR(VLOOKUP($A77,'Season 12'!AK$4:CN$104,23,0),"0"),
IFERROR(VLOOKUP($A77,'Season 13'!AK$4:CN$104,23,0),"0"),IFERROR(VLOOKUP($A77,'Season 14'!AK$4:CN$104,23,0),"0"),IFERROR(VLOOKUP($A77,'Season 15'!AK$4:CN$104,23,0),"0"),)</f>
        <v>0</v>
      </c>
      <c r="W77" s="398">
        <f>SUM(
IFERROR(VLOOKUP($A77,'Season 1'!AJ$4:CM$104,24,0),"0"),IFERROR(VLOOKUP($A77,'Season 2'!AK$4:CN$104,24,0),"0"),
IFERROR(VLOOKUP($A77,'Season 3'!AK$4:CN$104,24,0),"0"),IFERROR(VLOOKUP($A77,'Season 4'!AK$4:CN$104,24,0),"0"),
IFERROR(VLOOKUP($A77,'Season 5'!AK$4:CN$104,24,0),"0"),IFERROR(VLOOKUP($A77,'Season 6'!AK$4:CN$104,24,0),"0"),
IFERROR(VLOOKUP($A77,'Season 7'!AK$4:CN$104,24,0),"0"),IFERROR(VLOOKUP($A77,'Season 8'!AK$4:CN$104,24,0),"0"),
IFERROR(VLOOKUP($A77,'Season 9'!AK$4:CN$104,24,0),"0"),IFERROR(VLOOKUP($A77,'Season 10'!AK$4:CN$104,24,0),"0"),
IFERROR(VLOOKUP($A77,'Season 11'!AK$4:CN$104,24,0),"0"),IFERROR(VLOOKUP($A77,'Season 12'!AK$4:CN$104,24,0),"0"),
IFERROR(VLOOKUP($A77,'Season 13'!AK$4:CN$104,24,0),"0"),IFERROR(VLOOKUP($A77,'Season 14'!AK$4:CN$104,24,0),"0"),IFERROR(VLOOKUP($A77,'Season 15'!AK$4:CN$104,24,0),"0"),)</f>
        <v>0</v>
      </c>
      <c r="X77" s="518">
        <f>SUM(
IFERROR(VLOOKUP($A77,'Season 1'!AJ$4:CM$104,25,0),"0"),IFERROR(VLOOKUP($A77,'Season 2'!AK$4:CN$104,25,0),"0"),
IFERROR(VLOOKUP($A77,'Season 3'!AK$4:CN$104,25,0),"0"),IFERROR(VLOOKUP($A77,'Season 4'!AK$4:CN$104,25,0),"0"),
IFERROR(VLOOKUP($A77,'Season 5'!AK$4:CN$104,25,0),"0"),IFERROR(VLOOKUP($A77,'Season 6'!AK$4:CN$104,25,0),"0"),
IFERROR(VLOOKUP($A77,'Season 7'!AK$4:CN$104,25,0),"0"),IFERROR(VLOOKUP($A77,'Season 8'!AK$4:CN$104,25,0),"0"),
IFERROR(VLOOKUP($A77,'Season 9'!AK$4:CN$104,25,0),"0"),IFERROR(VLOOKUP($A77,'Season 10'!AK$4:CN$104,25,0),"0"),
IFERROR(VLOOKUP($A77,'Season 11'!AK$4:CN$104,25,0),"0"),IFERROR(VLOOKUP($A77,'Season 12'!AK$4:CN$104,25,0),"0"),
IFERROR(VLOOKUP($A77,'Season 13'!AK$4:CN$104,25,0),"0"),IFERROR(VLOOKUP($A77,'Season 14'!AK$4:CN$104,25,0),"0"),IFERROR(VLOOKUP($A77,'Season 15'!AK$4:CN$104,25,0),"0"),)</f>
        <v>0</v>
      </c>
      <c r="Y77" s="21">
        <f>SUM(
IFERROR(VLOOKUP($A77,'Season 1'!AJ$4:CM$104,26,0),"0"),IFERROR(VLOOKUP($A77,'Season 2'!AK$4:CN$104,26,0),"0"),
IFERROR(VLOOKUP($A77,'Season 3'!AK$4:CN$104,26,0),"0"),IFERROR(VLOOKUP($A77,'Season 4'!AK$4:CN$104,26,0),"0"),
IFERROR(VLOOKUP($A77,'Season 5'!AK$4:CN$104,26,0),"0"),IFERROR(VLOOKUP($A77,'Season 6'!AK$4:CN$104,26,0),"0"),
IFERROR(VLOOKUP($A77,'Season 7'!AK$4:CN$104,26,0),"0"),IFERROR(VLOOKUP($A77,'Season 8'!AK$4:CN$104,26,0),"0"),
IFERROR(VLOOKUP($A77,'Season 9'!AK$4:CN$104,26,0),"0"),IFERROR(VLOOKUP($A77,'Season 10'!AK$4:CN$104,26,0),"0"),
IFERROR(VLOOKUP($A77,'Season 11'!AK$4:CN$104,26,0),"0"),IFERROR(VLOOKUP($A77,'Season 12'!AK$4:CN$104,26,0),"0"),
IFERROR(VLOOKUP($A77,'Season 13'!AK$4:CN$104,26,0),"0"),IFERROR(VLOOKUP($A77,'Season 14'!AK$4:CN$104,26,0),"0"),IFERROR(VLOOKUP($A77,'Season 15'!AK$4:CN$104,26,0),"0"),)</f>
        <v>0</v>
      </c>
      <c r="Z77" s="402">
        <f>SUM(
IFERROR(VLOOKUP($A77,'Season 1'!AJ$4:CM$104,27,0),"0"),IFERROR(VLOOKUP($A77,'Season 2'!AK$4:CN$104,27,0),"0"),
IFERROR(VLOOKUP($A77,'Season 3'!AK$4:CN$104,27,0),"0"),IFERROR(VLOOKUP($A77,'Season 4'!AK$4:CN$104,27,0),"0"),
IFERROR(VLOOKUP($A77,'Season 5'!AK$4:CN$104,27,0),"0"),IFERROR(VLOOKUP($A77,'Season 6'!AK$4:CN$104,27,0),"0"),
IFERROR(VLOOKUP($A77,'Season 7'!AK$4:CN$104,27,0),"0"),IFERROR(VLOOKUP($A77,'Season 8'!AK$4:CN$104,27,0),"0"),
IFERROR(VLOOKUP($A77,'Season 9'!AK$4:CN$104,27,0),"0"),IFERROR(VLOOKUP($A77,'Season 10'!AK$4:CN$104,27,0),"0"),
IFERROR(VLOOKUP($A77,'Season 11'!AK$4:CN$104,27,0),"0"),IFERROR(VLOOKUP($A77,'Season 12'!AK$4:CN$104,27,0),"0"),
IFERROR(VLOOKUP($A77,'Season 13'!AK$4:CN$104,27,0),"0"),IFERROR(VLOOKUP($A77,'Season 14'!AK$4:CN$104,27,0),"0"),IFERROR(VLOOKUP($A77,'Season 15'!AK$4:CN$104,27,0),"0"),)</f>
        <v>0</v>
      </c>
      <c r="AA77" s="403">
        <f>SUM(
IFERROR(VLOOKUP($A77,'Season 1'!AJ$4:CM$104,28,0),"0"),IFERROR(VLOOKUP($A77,'Season 2'!AK$4:CN$104,28,0),"0"),
IFERROR(VLOOKUP($A77,'Season 3'!AK$4:CN$104,28,0),"0"),IFERROR(VLOOKUP($A77,'Season 4'!AK$4:CN$104,28,0),"0"),
IFERROR(VLOOKUP($A77,'Season 5'!AK$4:CN$104,28,0),"0"),IFERROR(VLOOKUP($A77,'Season 6'!AK$4:CN$104,28,0),"0"),
IFERROR(VLOOKUP($A77,'Season 7'!AK$4:CN$104,28,0),"0"),IFERROR(VLOOKUP($A77,'Season 8'!AK$4:CN$104,28,0),"0"),
IFERROR(VLOOKUP($A77,'Season 9'!AK$4:CN$104,28,0),"0"),IFERROR(VLOOKUP($A77,'Season 10'!AK$4:CN$104,28,0),"0"),
IFERROR(VLOOKUP($A77,'Season 11'!AK$4:CN$104,28,0),"0"),IFERROR(VLOOKUP($A77,'Season 12'!AK$4:CN$104,28,0),"0"),
IFERROR(VLOOKUP($A77,'Season 13'!AK$4:CN$104,28,0),"0"),IFERROR(VLOOKUP($A77,'Season 14'!AK$4:CN$104,28,0),"0"),IFERROR(VLOOKUP($A77,'Season 15'!AK$4:CN$104,28,0),"0"),)</f>
        <v>0</v>
      </c>
      <c r="AB77" s="398">
        <f>SUM(
IFERROR(VLOOKUP($A77,'Season 1'!AJ$4:CM$104,29,0),"0"),IFERROR(VLOOKUP($A77,'Season 2'!AK$4:CN$104,29,0),"0"),
IFERROR(VLOOKUP($A77,'Season 3'!AK$4:CN$104,29,0),"0"),IFERROR(VLOOKUP($A77,'Season 4'!AK$4:CN$104,29,0),"0"),
IFERROR(VLOOKUP($A77,'Season 5'!AK$4:CN$104,29,0),"0"),IFERROR(VLOOKUP($A77,'Season 6'!AK$4:CN$104,29,0),"0"),
IFERROR(VLOOKUP($A77,'Season 7'!AK$4:CN$104,29,0),"0"),IFERROR(VLOOKUP($A77,'Season 8'!AK$4:CN$104,29,0),"0"),
IFERROR(VLOOKUP($A77,'Season 9'!AK$4:CN$104,29,0),"0"),IFERROR(VLOOKUP($A77,'Season 10'!AK$4:CN$104,29,0),"0"),
IFERROR(VLOOKUP($A77,'Season 11'!AK$4:CN$104,29,0),"0"),IFERROR(VLOOKUP($A77,'Season 12'!AK$4:CN$104,29,0),"0"),
IFERROR(VLOOKUP($A77,'Season 13'!AK$4:CN$104,29,0),"0"),IFERROR(VLOOKUP($A77,'Season 14'!AK$4:CN$104,29,0),"0"),IFERROR(VLOOKUP($A77,'Season 15'!AK$4:CN$104,29,0),"0"),)</f>
        <v>0</v>
      </c>
      <c r="AC77" s="518">
        <f>SUM(
IFERROR(VLOOKUP($A77,'Season 1'!AJ$4:CM$104,30,0),"0"),IFERROR(VLOOKUP($A77,'Season 2'!AK$4:CN$104,30,0),"0"),
IFERROR(VLOOKUP($A77,'Season 3'!AK$4:CN$104,30,0),"0"),IFERROR(VLOOKUP($A77,'Season 4'!AK$4:CN$104,30,0),"0"),
IFERROR(VLOOKUP($A77,'Season 5'!AK$4:CN$104,30,0),"0"),IFERROR(VLOOKUP($A77,'Season 6'!AK$4:CN$104,30,0),"0"),
IFERROR(VLOOKUP($A77,'Season 7'!AK$4:CN$104,30,0),"0"),IFERROR(VLOOKUP($A77,'Season 8'!AK$4:CN$104,30,0),"0"),
IFERROR(VLOOKUP($A77,'Season 9'!AK$4:CN$104,30,0),"0"),IFERROR(VLOOKUP($A77,'Season 10'!AK$4:CN$104,30,0),"0"),
IFERROR(VLOOKUP($A77,'Season 11'!AK$4:CN$104,30,0),"0"),IFERROR(VLOOKUP($A77,'Season 12'!AK$4:CN$104,30,0),"0"),
IFERROR(VLOOKUP($A77,'Season 13'!AK$4:CN$104,30,0),"0"),IFERROR(VLOOKUP($A77,'Season 14'!AK$4:CN$104,30,0),"0"),IFERROR(VLOOKUP($A77,'Season 15'!AK$4:CN$104,30,0),"0"),)</f>
        <v>0</v>
      </c>
      <c r="AD77" s="21">
        <f>SUM(
IFERROR(VLOOKUP($A77,'Season 1'!AJ$4:CM$104,31,0),"0"),IFERROR(VLOOKUP($A77,'Season 2'!AK$4:CN$104,31,0),"0"),
IFERROR(VLOOKUP($A77,'Season 3'!AK$4:CN$104,31,0),"0"),IFERROR(VLOOKUP($A77,'Season 4'!AK$4:CN$104,31,0),"0"),
IFERROR(VLOOKUP($A77,'Season 5'!AK$4:CN$104,31,0),"0"),IFERROR(VLOOKUP($A77,'Season 6'!AK$4:CN$104,31,0),"0"),
IFERROR(VLOOKUP($A77,'Season 7'!AK$4:CN$104,31,0),"0"),IFERROR(VLOOKUP($A77,'Season 8'!AK$4:CN$104,31,0),"0"),
IFERROR(VLOOKUP($A77,'Season 9'!AK$4:CN$104,31,0),"0"),IFERROR(VLOOKUP($A77,'Season 10'!AK$4:CN$104,31,0),"0"),
IFERROR(VLOOKUP($A77,'Season 11'!AK$4:CN$104,31,0),"0"),IFERROR(VLOOKUP($A77,'Season 12'!AK$4:CN$104,31,0),"0"),
IFERROR(VLOOKUP($A77,'Season 13'!AK$4:CN$104,31,0),"0"),IFERROR(VLOOKUP($A77,'Season 14'!AK$4:CN$104,31,0),"0"),IFERROR(VLOOKUP($A77,'Season 15'!AK$4:CN$104,31,0),"0"),)</f>
        <v>0</v>
      </c>
      <c r="AE77" s="402">
        <f>SUM(
IFERROR(VLOOKUP($A77,'Season 1'!AJ$4:CM$104,32,0),"0"),IFERROR(VLOOKUP($A77,'Season 2'!AK$4:CN$104,32,0),"0"),
IFERROR(VLOOKUP($A77,'Season 3'!AK$4:CN$104,32,0),"0"),IFERROR(VLOOKUP($A77,'Season 4'!AK$4:CN$104,32,0),"0"),
IFERROR(VLOOKUP($A77,'Season 5'!AK$4:CN$104,32,0),"0"),IFERROR(VLOOKUP($A77,'Season 6'!AK$4:CN$104,32,0),"0"),
IFERROR(VLOOKUP($A77,'Season 7'!AK$4:CN$104,32,0),"0"),IFERROR(VLOOKUP($A77,'Season 8'!AK$4:CN$104,32,0),"0"),
IFERROR(VLOOKUP($A77,'Season 9'!AK$4:CN$104,32,0),"0"),IFERROR(VLOOKUP($A77,'Season 10'!AK$4:CN$104,32,0),"0"),
IFERROR(VLOOKUP($A77,'Season 11'!AK$4:CN$104,32,0),"0"),IFERROR(VLOOKUP($A77,'Season 12'!AK$4:CN$104,32,0),"0"),
IFERROR(VLOOKUP($A77,'Season 13'!AK$4:CN$104,32,0),"0"),IFERROR(VLOOKUP($A77,'Season 14'!AK$4:CN$104,32,0),"0"),IFERROR(VLOOKUP($A77,'Season 15'!AK$4:CN$104,32,0),"0"),)</f>
        <v>0</v>
      </c>
      <c r="AF77" s="403">
        <f>SUM(IFERROR(VLOOKUP($A77,'Season 2'!AK$4:CN$104,33,0),"0"),
IFERROR(VLOOKUP($A77,'Season 3'!AK$4:CN$104,33,0),"0"),IFERROR(VLOOKUP($A77,'Season 4'!AK$4:CN$104,33,0),"0"),
IFERROR(VLOOKUP($A77,'Season 5'!AK$4:CN$104,33,0),"0"),IFERROR(VLOOKUP($A77,'Season 6'!AK$4:CN$104,33,0),"0"),
IFERROR(VLOOKUP($A77,'Season 7'!AK$4:CN$104,33,0),"0"),IFERROR(VLOOKUP($A77,'Season 8'!AK$4:CN$104,33,0),"0"),
IFERROR(VLOOKUP($A77,'Season 9'!AK$4:CN$104,33,0),"0"),IFERROR(VLOOKUP($A77,'Season 10'!AK$4:CN$104,33,0),"0"),
IFERROR(VLOOKUP($A77,'Season 11'!AK$4:CN$104,33,0),"0"),IFERROR(VLOOKUP($A77,'Season 12'!AK$4:CN$104,33,0),"0"),
IFERROR(VLOOKUP($A77,'Season 13'!AK$4:CN$104,33,0),"0"),IFERROR(VLOOKUP($A77,'Season 14'!AK$4:CN$104,33,0),"0"),IFERROR(VLOOKUP($A77,'Season 15'!AK$4:CN$104,33,0),"0"),)</f>
        <v>0</v>
      </c>
      <c r="AG77" s="398">
        <f>SUM(IFERROR(VLOOKUP($A77,'Season 2'!AK$4:CN$104,34,0),"0"),
IFERROR(VLOOKUP($A77,'Season 3'!AK$4:CN$104,34,0),"0"),IFERROR(VLOOKUP($A77,'Season 4'!AK$4:CN$104,34,0),"0"),
IFERROR(VLOOKUP($A77,'Season 5'!AK$4:CN$104,34,0),"0"),IFERROR(VLOOKUP($A77,'Season 6'!AK$4:CN$104,34,0),"0"),
IFERROR(VLOOKUP($A77,'Season 7'!AK$4:CN$104,34,0),"0"),IFERROR(VLOOKUP($A77,'Season 8'!AK$4:CN$104,34,0),"0"),
IFERROR(VLOOKUP($A77,'Season 9'!AK$4:CN$104,34,0),"0"),IFERROR(VLOOKUP($A77,'Season 10'!AK$4:CN$104,34,0),"0"),
IFERROR(VLOOKUP($A77,'Season 11'!AK$4:CN$104,34,0),"0"),IFERROR(VLOOKUP($A77,'Season 12'!AK$4:CN$104,34,0),"0"),
IFERROR(VLOOKUP($A77,'Season 13'!AK$4:CN$104,34,0),"0"),IFERROR(VLOOKUP($A77,'Season 14'!AK$4:CN$104,34,0),"0"),IFERROR(VLOOKUP($A77,'Season 15'!AK$4:CN$104,34,0),"0"),)</f>
        <v>0</v>
      </c>
      <c r="AH77" s="518">
        <f>SUM(IFERROR(VLOOKUP($A77,'Season 2'!AK$4:CN$104,35,0),"0"),
IFERROR(VLOOKUP($A77,'Season 3'!AK$4:CN$104,35,0),"0"),IFERROR(VLOOKUP($A77,'Season 4'!AK$4:CN$104,35,0),"0"),
IFERROR(VLOOKUP($A77,'Season 5'!AK$4:CN$104,35,0),"0"),IFERROR(VLOOKUP($A77,'Season 6'!AK$4:CN$104,35,0),"0"),
IFERROR(VLOOKUP($A77,'Season 7'!AK$4:CN$104,35,0),"0"),IFERROR(VLOOKUP($A77,'Season 8'!AK$4:CN$104,35,0),"0"),
IFERROR(VLOOKUP($A77,'Season 9'!AK$4:CN$104,35,0),"0"),IFERROR(VLOOKUP($A77,'Season 10'!AK$4:CN$104,35,0),"0"),
IFERROR(VLOOKUP($A77,'Season 11'!AK$4:CN$104,35,0),"0"),IFERROR(VLOOKUP($A77,'Season 12'!AK$4:CN$104,35,0),"0"),
IFERROR(VLOOKUP($A77,'Season 13'!AK$4:CN$104,35,0),"0"),IFERROR(VLOOKUP($A77,'Season 14'!AK$4:CN$104,35,0),"0"),IFERROR(VLOOKUP($A77,'Season 15'!AK$4:CN$104,35,0),"0"),)</f>
        <v>0</v>
      </c>
      <c r="AI77" s="21">
        <f>SUM(IFERROR(VLOOKUP($A77,'Season 2'!AK$4:CN$104,36,0),"0"),
IFERROR(VLOOKUP($A77,'Season 3'!AK$4:CN$104,36,0),"0"),IFERROR(VLOOKUP($A77,'Season 4'!AK$4:CN$104,36,0),"0"),
IFERROR(VLOOKUP($A77,'Season 5'!AK$4:CN$104,36,0),"0"),IFERROR(VLOOKUP($A77,'Season 6'!AK$4:CN$104,36,0),"0"),
IFERROR(VLOOKUP($A77,'Season 7'!AK$4:CN$104,36,0),"0"),IFERROR(VLOOKUP($A77,'Season 8'!AK$4:CN$104,36,0),"0"),
IFERROR(VLOOKUP($A77,'Season 9'!AK$4:CN$104,36,0),"0"),IFERROR(VLOOKUP($A77,'Season 10'!AK$4:CN$104,36,0),"0"),
IFERROR(VLOOKUP($A77,'Season 11'!AK$4:CN$104,36,0),"0"),IFERROR(VLOOKUP($A77,'Season 12'!AK$4:CN$104,36,0),"0"),
IFERROR(VLOOKUP($A77,'Season 13'!AK$4:CN$104,36,0),"0"),IFERROR(VLOOKUP($A77,'Season 14'!AK$4:CN$104,36,0),"0"),IFERROR(VLOOKUP($A77,'Season 15'!AK$4:CN$104,36,0),"0"),)</f>
        <v>0</v>
      </c>
      <c r="AJ77" s="402">
        <f>SUM(IFERROR(VLOOKUP($A77,'Season 2'!AK$4:CN$104,37,0),"0"),
IFERROR(VLOOKUP($A77,'Season 3'!AK$4:CN$104,37,0),"0"),IFERROR(VLOOKUP($A77,'Season 4'!AK$4:CN$104,37,0),"0"),
IFERROR(VLOOKUP($A77,'Season 5'!AK$4:CN$104,37,0),"0"),IFERROR(VLOOKUP($A77,'Season 6'!AK$4:CN$104,37,0),"0"),
IFERROR(VLOOKUP($A77,'Season 7'!AK$4:CN$104,37,0),"0"),IFERROR(VLOOKUP($A77,'Season 8'!AK$4:CN$104,37,0),"0"),
IFERROR(VLOOKUP($A77,'Season 9'!AK$4:CN$104,37,0),"0"),IFERROR(VLOOKUP($A77,'Season 10'!AK$4:CN$104,37,0),"0"),
IFERROR(VLOOKUP($A77,'Season 11'!AK$4:CN$104,37,0),"0"),IFERROR(VLOOKUP($A77,'Season 12'!AK$4:CN$104,37,0),"0"),
IFERROR(VLOOKUP($A77,'Season 13'!AK$4:CN$104,37,0),"0"),IFERROR(VLOOKUP($A77,'Season 14'!AK$4:CN$104,37,0),"0"),IFERROR(VLOOKUP($A77,'Season 15'!AK$4:CN$104,37,0),"0"),)</f>
        <v>0</v>
      </c>
      <c r="AK77" s="403">
        <f>SUM(IFERROR(VLOOKUP($A77,'Season 1'!AJ$4:CM$104,33,0),"0"),IFERROR(VLOOKUP($A77,'Season 2'!AK$4:CN$104,38,0),"0"),
IFERROR(VLOOKUP($A77,'Season 3'!AK$4:CN$104,38,0),"0"),IFERROR(VLOOKUP($A77,'Season 4'!AK$4:CN$104,38,0),"0"),
IFERROR(VLOOKUP($A77,'Season 5'!AK$4:CN$104,38,0),"0"),IFERROR(VLOOKUP($A77,'Season 6'!AK$4:CN$104,38,0),"0"),
IFERROR(VLOOKUP($A77,'Season 7'!AK$4:CN$104,38,0),"0"),IFERROR(VLOOKUP($A77,'Season 8'!AK$4:CN$104,38,0),"0"),
IFERROR(VLOOKUP($A77,'Season 9'!AK$4:CN$104,38,0),"0"),IFERROR(VLOOKUP($A77,'Season 10'!AK$4:CN$104,38,0),"0"),
IFERROR(VLOOKUP($A77,'Season 11'!AK$4:CN$104,38,0),"0"),IFERROR(VLOOKUP($A77,'Season 12'!AK$4:CN$104,38,0),"0"),
IFERROR(VLOOKUP($A77,'Season 13'!AK$4:CN$104,38,0),"0"),IFERROR(VLOOKUP($A77,'Season 14'!AK$4:CN$104,38,0),"0"),IFERROR(VLOOKUP($A77,'Season 15'!AK$4:CN$104,38,0),"0"),)</f>
        <v>0</v>
      </c>
      <c r="AL77" s="398">
        <f>SUM(IFERROR(VLOOKUP($A77,'Season 1'!AJ$4:CM$104,34,0),"0"),IFERROR(VLOOKUP($A77,'Season 2'!AK$4:CN$104,39,0),"0"),
IFERROR(VLOOKUP($A77,'Season 3'!AK$4:CN$104,39,0),"0"),IFERROR(VLOOKUP($A77,'Season 4'!AK$4:CN$104,39,0),"0"),
IFERROR(VLOOKUP($A77,'Season 5'!AK$4:CN$104,39,0),"0"),IFERROR(VLOOKUP($A77,'Season 6'!AK$4:CN$104,39,0),"0"),
IFERROR(VLOOKUP($A77,'Season 7'!AK$4:CN$104,39,0),"0"),IFERROR(VLOOKUP($A77,'Season 8'!AK$4:CN$104,39,0),"0"),
IFERROR(VLOOKUP($A77,'Season 9'!AK$4:CN$104,39,0),"0"),IFERROR(VLOOKUP($A77,'Season 10'!AK$4:CN$104,39,0),"0"),
IFERROR(VLOOKUP($A77,'Season 11'!AK$4:CN$104,39,0),"0"),IFERROR(VLOOKUP($A77,'Season 12'!AK$4:CN$104,39,0),"0"),
IFERROR(VLOOKUP($A77,'Season 13'!AK$4:CN$104,39,0),"0"),IFERROR(VLOOKUP($A77,'Season 14'!AK$4:CN$104,39,0),"0"),IFERROR(VLOOKUP($A77,'Season 15'!AK$4:CN$104,39,0),"0"),)</f>
        <v>0</v>
      </c>
      <c r="AM77" s="518">
        <f>SUM(IFERROR(VLOOKUP($A77,'Season 1'!AJ$4:CM$104,35,0),"0"),IFERROR(VLOOKUP($A77,'Season 2'!AK$4:CN$104,40,0),"0"),
IFERROR(VLOOKUP($A77,'Season 3'!AK$4:CN$104,40,0),"0"),IFERROR(VLOOKUP($A77,'Season 4'!AK$4:CN$104,40,0),"0"),
IFERROR(VLOOKUP($A77,'Season 5'!AK$4:CN$104,40,0),"0"),IFERROR(VLOOKUP($A77,'Season 6'!AK$4:CN$104,40,0),"0"),
IFERROR(VLOOKUP($A77,'Season 7'!AK$4:CN$104,40,0),"0"),IFERROR(VLOOKUP($A77,'Season 8'!AK$4:CN$104,40,0),"0"),
IFERROR(VLOOKUP($A77,'Season 9'!AK$4:CN$104,40,0),"0"),IFERROR(VLOOKUP($A77,'Season 10'!AK$4:CN$104,40,0),"0"),
IFERROR(VLOOKUP($A77,'Season 11'!AK$4:CN$104,40,0),"0"),IFERROR(VLOOKUP($A77,'Season 12'!AK$4:CN$104,40,0),"0"),
IFERROR(VLOOKUP($A77,'Season 13'!AK$4:CN$104,40,0),"0"),IFERROR(VLOOKUP($A77,'Season 14'!AK$4:CN$104,40,0),"0"),IFERROR(VLOOKUP($A77,'Season 15'!AK$4:CN$104,40,0),"0"),)</f>
        <v>0</v>
      </c>
      <c r="AN77" s="21">
        <f>SUM(IFERROR(VLOOKUP($A77,'Season 1'!AJ$4:CM$104,36,0),"0"),IFERROR(VLOOKUP($A77,'Season 2'!AK$4:CN$104,41,0),"0"),
IFERROR(VLOOKUP($A77,'Season 3'!AK$4:CN$104,41,0),"0"),IFERROR(VLOOKUP($A77,'Season 4'!AK$4:CN$104,41,0),"0"),
IFERROR(VLOOKUP($A77,'Season 5'!AK$4:CN$104,41,0),"0"),IFERROR(VLOOKUP($A77,'Season 6'!AK$4:CN$104,41,0),"0"),
IFERROR(VLOOKUP($A77,'Season 7'!AK$4:CN$104,41,0),"0"),IFERROR(VLOOKUP($A77,'Season 8'!AK$4:CN$104,41,0),"0"),
IFERROR(VLOOKUP($A77,'Season 9'!AK$4:CN$104,41,0),"0"),IFERROR(VLOOKUP($A77,'Season 10'!AK$4:CN$104,41,0),"0"),
IFERROR(VLOOKUP($A77,'Season 11'!AK$4:CN$104,41,0),"0"),IFERROR(VLOOKUP($A77,'Season 12'!AK$4:CN$104,41,0),"0"),
IFERROR(VLOOKUP($A77,'Season 13'!AK$4:CN$104,41,0),"0"),IFERROR(VLOOKUP($A77,'Season 14'!AK$4:CN$104,41,0),"0"),IFERROR(VLOOKUP($A77,'Season 15'!AK$4:CN$104,41,0),"0"),)</f>
        <v>0</v>
      </c>
      <c r="AO77" s="402">
        <f>SUM(IFERROR(VLOOKUP($A77,'Season 1'!AJ$4:CM$104,37,0),"0"),IFERROR(VLOOKUP($A77,'Season 2'!AK$4:CN$104,42,0),"0"),
IFERROR(VLOOKUP($A77,'Season 3'!AK$4:CN$104,42,0),"0"),IFERROR(VLOOKUP($A77,'Season 4'!AK$4:CN$104,42,0),"0"),
IFERROR(VLOOKUP($A77,'Season 5'!AK$4:CN$104,42,0),"0"),IFERROR(VLOOKUP($A77,'Season 6'!AK$4:CN$104,42,0),"0"),
IFERROR(VLOOKUP($A77,'Season 7'!AK$4:CN$104,42,0),"0"),IFERROR(VLOOKUP($A77,'Season 8'!AK$4:CN$104,42,0),"0"),
IFERROR(VLOOKUP($A77,'Season 9'!AK$4:CN$104,42,0),"0"),IFERROR(VLOOKUP($A77,'Season 10'!AK$4:CN$104,42,0),"0"),
IFERROR(VLOOKUP($A77,'Season 11'!AK$4:CN$104,42,0),"0"),IFERROR(VLOOKUP($A77,'Season 12'!AK$4:CN$104,42,0),"0"),
IFERROR(VLOOKUP($A77,'Season 13'!AK$4:CN$104,42,0),"0"),IFERROR(VLOOKUP($A77,'Season 14'!AK$4:CN$104,42,0),"0"),IFERROR(VLOOKUP($A77,'Season 15'!AK$4:CN$104,42,0),"0"),)</f>
        <v>0</v>
      </c>
      <c r="AP77" s="403">
        <f>SUM(IFERROR(VLOOKUP($A77,'Season 1'!AJ$4:CM$104,43,0),"0"),IFERROR(VLOOKUP($A77,'Season 2'!AK$4:CN$104,43,0),"0"),
IFERROR(VLOOKUP($A77,'Season 3'!AK$4:CN$104,43,0),"0"),IFERROR(VLOOKUP($A77,'Season 4'!AK$4:CN$104,43,0),"0"),
IFERROR(VLOOKUP($A77,'Season 5'!AK$4:CN$104,43,0),"0"),IFERROR(VLOOKUP($A77,'Season 6'!AK$4:CN$104,43,0),"0"),
IFERROR(VLOOKUP($A77,'Season 7'!AK$4:CN$104,43,0),"0"),IFERROR(VLOOKUP($A77,'Season 8'!AK$4:CN$104,43,0),"0"),
IFERROR(VLOOKUP($A77,'Season 9'!AK$4:CN$104,43,0),"0"),IFERROR(VLOOKUP($A77,'Season 10'!AK$4:CN$104,43,0),"0"),
IFERROR(VLOOKUP($A77,'Season 11'!AK$4:CN$104,43,0),"0"),IFERROR(VLOOKUP($A77,'Season 12'!AK$4:CN$104,43,0),"0"),
IFERROR(VLOOKUP($A77,'Season 13'!AK$4:CN$104,43,0),"0"),IFERROR(VLOOKUP($A77,'Season 14'!AK$4:CN$104,43,0),"0"),IFERROR(VLOOKUP($A77,'Season 15'!AK$4:CN$104,43,0),"0"),)</f>
        <v>0</v>
      </c>
      <c r="AQ77" s="398">
        <f>SUM(IFERROR(VLOOKUP($A77,'Season 1'!AJ$4:CM$104,44,0),"0"),IFERROR(VLOOKUP($A77,'Season 2'!AK$4:CN$104,44,0),"0"),
IFERROR(VLOOKUP($A77,'Season 3'!AK$4:CN$104,44,0),"0"),IFERROR(VLOOKUP($A77,'Season 4'!AK$4:CN$104,44,0),"0"),
IFERROR(VLOOKUP($A77,'Season 5'!AK$4:CN$104,44,0),"0"),IFERROR(VLOOKUP($A77,'Season 6'!AK$4:CN$104,44,0),"0"),
IFERROR(VLOOKUP($A77,'Season 7'!AK$4:CN$104,44,0),"0"),IFERROR(VLOOKUP($A77,'Season 8'!AK$4:CN$104,44,0),"0"),
IFERROR(VLOOKUP($A77,'Season 9'!AK$4:CN$104,44,0),"0"),IFERROR(VLOOKUP($A77,'Season 10'!AK$4:CN$104,44,0),"0"),
IFERROR(VLOOKUP($A77,'Season 11'!AK$4:CN$104,44,0),"0"),IFERROR(VLOOKUP($A77,'Season 12'!AK$4:CN$104,44,0),"0"),
IFERROR(VLOOKUP($A77,'Season 13'!AK$4:CN$104,44,0),"0"),IFERROR(VLOOKUP($A77,'Season 14'!AK$4:CN$104,44,0),"0"),IFERROR(VLOOKUP($A77,'Season 15'!AK$4:CN$104,44,0),"0"),)</f>
        <v>0</v>
      </c>
      <c r="AR77" s="518">
        <f>SUM(IFERROR(VLOOKUP($A77,'Season 1'!AJ$4:CM$104,45,0),"0"),IFERROR(VLOOKUP($A77,'Season 2'!AK$4:CN$104,45,0),"0"),
IFERROR(VLOOKUP($A77,'Season 3'!AK$4:CN$104,45,0),"0"),IFERROR(VLOOKUP($A77,'Season 4'!AK$4:CN$104,45,0),"0"),
IFERROR(VLOOKUP($A77,'Season 5'!AK$4:CN$104,45,0),"0"),IFERROR(VLOOKUP($A77,'Season 6'!AK$4:CN$104,45,0),"0"),
IFERROR(VLOOKUP($A77,'Season 7'!AK$4:CN$104,45,0),"0"),IFERROR(VLOOKUP($A77,'Season 8'!AK$4:CN$104,45,0),"0"),
IFERROR(VLOOKUP($A77,'Season 9'!AK$4:CN$104,45,0),"0"),IFERROR(VLOOKUP($A77,'Season 10'!AK$4:CN$104,45,0),"0"),
IFERROR(VLOOKUP($A77,'Season 11'!AK$4:CN$104,45,0),"0"),IFERROR(VLOOKUP($A77,'Season 12'!AK$4:CN$104,45,0),"0"),
IFERROR(VLOOKUP($A77,'Season 13'!AK$4:CN$104,45,0),"0"),IFERROR(VLOOKUP($A77,'Season 14'!AK$4:CN$104,45,0),"0"),IFERROR(VLOOKUP($A77,'Season 15'!AK$4:CN$104,45,0),"0"),)</f>
        <v>0</v>
      </c>
      <c r="AS77" s="21">
        <f>SUM(IFERROR(VLOOKUP($A77,'Season 1'!AJ$4:CM$104,46,0),"0"),IFERROR(VLOOKUP($A77,'Season 2'!AK$4:CN$104,46,0),"0"),
IFERROR(VLOOKUP($A77,'Season 3'!AK$4:CN$104,46,0),"0"),IFERROR(VLOOKUP($A77,'Season 4'!AK$4:CN$104,46,0),"0"),
IFERROR(VLOOKUP($A77,'Season 5'!AK$4:CN$104,46,0),"0"),IFERROR(VLOOKUP($A77,'Season 6'!AK$4:CN$104,46,0),"0"),
IFERROR(VLOOKUP($A77,'Season 7'!AK$4:CN$104,46,0),"0"),IFERROR(VLOOKUP($A77,'Season 8'!AK$4:CN$104,46,0),"0"),
IFERROR(VLOOKUP($A77,'Season 9'!AK$4:CN$104,46,0),"0"),IFERROR(VLOOKUP($A77,'Season 10'!AK$4:CN$104,46,0),"0"),
IFERROR(VLOOKUP($A77,'Season 11'!AK$4:CN$104,46,0),"0"),IFERROR(VLOOKUP($A77,'Season 12'!AK$4:CN$104,46,0),"0"),
IFERROR(VLOOKUP($A77,'Season 13'!AK$4:CN$104,46,0),"0"),IFERROR(VLOOKUP($A77,'Season 14'!AK$4:CN$104,46,0),"0"),IFERROR(VLOOKUP($A77,'Season 15'!AK$4:CN$104,46,0),"0"),)</f>
        <v>0</v>
      </c>
      <c r="AT77" s="402">
        <f>SUM(IFERROR(VLOOKUP($A77,'Season 1'!AJ$4:CM$104,47,0),"0"),IFERROR(VLOOKUP($A77,'Season 2'!AK$4:CN$104,47,0),"0"),
IFERROR(VLOOKUP($A77,'Season 3'!AK$4:CN$104,47,0),"0"),IFERROR(VLOOKUP($A77,'Season 4'!AK$4:CN$104,47,0),"0"),
IFERROR(VLOOKUP($A77,'Season 5'!AK$4:CN$104,47,0),"0"),IFERROR(VLOOKUP($A77,'Season 6'!AK$4:CN$104,47,0),"0"),
IFERROR(VLOOKUP($A77,'Season 7'!AK$4:CN$104,47,0),"0"),IFERROR(VLOOKUP($A77,'Season 8'!AK$4:CN$104,47,0),"0"),
IFERROR(VLOOKUP($A77,'Season 9'!AK$4:CN$104,47,0),"0"),IFERROR(VLOOKUP($A77,'Season 10'!AK$4:CN$104,47,0),"0"),
IFERROR(VLOOKUP($A77,'Season 11'!AK$4:CN$104,47,0),"0"),IFERROR(VLOOKUP($A77,'Season 12'!AK$4:CN$104,47,0),"0"),
IFERROR(VLOOKUP($A77,'Season 13'!AK$4:CN$104,47,0),"0"),IFERROR(VLOOKUP($A77,'Season 14'!AK$4:CN$104,47,0),"0"),IFERROR(VLOOKUP($A77,'Season 15'!AK$4:CN$104,47,0),"0"),)</f>
        <v>0</v>
      </c>
      <c r="AU77" s="403">
        <f>SUM(IFERROR(VLOOKUP($A77,'Season 3'!AK$4:CN$104,48,0),"0"),IFERROR(VLOOKUP($A77,'Season 4'!AK$4:CN$104,48,0),"0"),
IFERROR(VLOOKUP($A77,'Season 5'!AK$4:CN$104,48,0),"0"),IFERROR(VLOOKUP($A77,'Season 6'!AK$4:CN$104,48,0),"0"),
IFERROR(VLOOKUP($A77,'Season 7'!AK$4:CN$104,48,0),"0"),IFERROR(VLOOKUP($A77,'Season 8'!AK$4:CN$104,48,0),"0"),
IFERROR(VLOOKUP($A77,'Season 9'!AK$4:CN$104,48,0),"0"),IFERROR(VLOOKUP($A77,'Season 10'!AK$4:CN$104,48,0),"0"),
IFERROR(VLOOKUP($A77,'Season 11'!AK$4:CN$104,48,0),"0"),IFERROR(VLOOKUP($A77,'Season 12'!AK$4:CN$104,48,0),"0"),
IFERROR(VLOOKUP($A77,'Season 13'!AK$4:CN$104,48,0),"0"),IFERROR(VLOOKUP($A77,'Season 14'!AK$4:CN$104,48,0),"0"),IFERROR(VLOOKUP($A77,'Season 15'!AK$4:CN$104,48,0),"0"),)</f>
        <v>0</v>
      </c>
      <c r="AV77" s="398">
        <f>SUM(IFERROR(VLOOKUP($A77,'Season 3'!AK$4:CN$104,49,0),"0"),IFERROR(VLOOKUP($A77,'Season 4'!AK$4:CN$104,49,0),"0"),
IFERROR(VLOOKUP($A77,'Season 5'!AK$4:CN$104,49,0),"0"),IFERROR(VLOOKUP($A77,'Season 6'!AK$4:CN$104,49,0),"0"),
IFERROR(VLOOKUP($A77,'Season 7'!AK$4:CN$104,49,0),"0"),IFERROR(VLOOKUP($A77,'Season 8'!AK$4:CN$104,49,0),"0"),
IFERROR(VLOOKUP($A77,'Season 9'!AK$4:CN$104,49,0),"0"),IFERROR(VLOOKUP($A77,'Season 10'!AK$4:CN$104,49,0),"0"),
IFERROR(VLOOKUP($A77,'Season 11'!AK$4:CN$104,49,0),"0"),IFERROR(VLOOKUP($A77,'Season 12'!AK$4:CN$104,49,0),"0"),
IFERROR(VLOOKUP($A77,'Season 13'!AK$4:CN$104,49,0),"0"),IFERROR(VLOOKUP($A77,'Season 14'!AK$4:CN$104,49,0),"0"),IFERROR(VLOOKUP($A77,'Season 15'!AK$4:CN$104,49,0),"0"),)</f>
        <v>0</v>
      </c>
      <c r="AW77" s="518">
        <f>SUM(IFERROR(VLOOKUP($A77,'Season 3'!AK$4:CN$104,50,0),"0"),IFERROR(VLOOKUP($A77,'Season 4'!AK$4:CN$104,50,0),"0"),
IFERROR(VLOOKUP($A77,'Season 5'!AK$4:CN$104,50,0),"0"),IFERROR(VLOOKUP($A77,'Season 6'!AK$4:CN$104,50,0),"0"),
IFERROR(VLOOKUP($A77,'Season 7'!AK$4:CN$104,50,0),"0"),IFERROR(VLOOKUP($A77,'Season 8'!AK$4:CN$104,50,0),"0"),
IFERROR(VLOOKUP($A77,'Season 9'!AK$4:CN$104,50,0),"0"),IFERROR(VLOOKUP($A77,'Season 10'!AK$4:CN$104,50,0),"0"),
IFERROR(VLOOKUP($A77,'Season 11'!AK$4:CN$104,50,0),"0"),IFERROR(VLOOKUP($A77,'Season 12'!AK$4:CN$104,50,0),"0"),
IFERROR(VLOOKUP($A77,'Season 13'!AK$4:CN$104,50,0),"0"),IFERROR(VLOOKUP($A77,'Season 14'!AK$4:CN$104,50,0),"0"),IFERROR(VLOOKUP($A77,'Season 15'!AK$4:CN$104,50,0),"0"),)</f>
        <v>0</v>
      </c>
      <c r="AX77" s="21">
        <f>SUM(IFERROR(VLOOKUP($A77,'Season 3'!AK$4:CN$104,51,0),"0"),IFERROR(VLOOKUP($A77,'Season 4'!AK$4:CN$104,51,0),"0"),
IFERROR(VLOOKUP($A77,'Season 5'!AK$4:CN$104,51,0),"0"),IFERROR(VLOOKUP($A77,'Season 6'!AK$4:CN$104,51,0),"0"),
IFERROR(VLOOKUP($A77,'Season 7'!AK$4:CN$104,51,0),"0"),IFERROR(VLOOKUP($A77,'Season 8'!AK$4:CN$104,51,0),"0"),
IFERROR(VLOOKUP($A77,'Season 9'!AK$4:CN$104,51,0),"0"),IFERROR(VLOOKUP($A77,'Season 10'!AK$4:CN$104,51,0),"0"),
IFERROR(VLOOKUP($A77,'Season 11'!AK$4:CN$104,51,0),"0"),IFERROR(VLOOKUP($A77,'Season 12'!AK$4:CN$104,51,0),"0"),
IFERROR(VLOOKUP($A77,'Season 13'!AK$4:CN$104,51,0),"0"),IFERROR(VLOOKUP($A77,'Season 14'!AK$4:CN$104,51,0),"0"),IFERROR(VLOOKUP($A77,'Season 15'!AK$4:CN$104,51,0),"0"),)</f>
        <v>0</v>
      </c>
      <c r="AY77" s="402">
        <f>SUM(IFERROR(VLOOKUP($A77,'Season 3'!AK$4:CN$104,52,0),"0"),IFERROR(VLOOKUP($A77,'Season 4'!AK$4:CN$104,52,0),"0"),
IFERROR(VLOOKUP($A77,'Season 5'!AK$4:CN$104,52,0),"0"),IFERROR(VLOOKUP($A77,'Season 6'!AK$4:CN$104,52,0),"0"),
IFERROR(VLOOKUP($A77,'Season 7'!AK$4:CN$104,52,0),"0"),IFERROR(VLOOKUP($A77,'Season 8'!AK$4:CN$104,52,0),"0"),
IFERROR(VLOOKUP($A77,'Season 9'!AK$4:CN$104,52,0),"0"),IFERROR(VLOOKUP($A77,'Season 10'!AK$4:CN$104,52,0),"0"),
IFERROR(VLOOKUP($A77,'Season 11'!AK$4:CN$104,52,0),"0"),IFERROR(VLOOKUP($A77,'Season 12'!AK$4:CN$104,52,0),"0"),
IFERROR(VLOOKUP($A77,'Season 13'!AK$4:CN$104,52,0),"0"),IFERROR(VLOOKUP($A77,'Season 14'!AK$4:CN$104,52,0),"0"),IFERROR(VLOOKUP($A77,'Season 15'!AK$4:CN$104,52,0),"0"),)</f>
        <v>0</v>
      </c>
      <c r="AZ77" s="403">
        <f>SUM(IFERROR(VLOOKUP($A77,'Season 1'!AJ$4:CM$104,38,0),"0"),IFERROR(VLOOKUP($A77,'Season 2'!AK$4:CN$104,48,0),"0"),)</f>
        <v>0</v>
      </c>
      <c r="BA77" s="398">
        <f>SUM(IFERROR(VLOOKUP($A77,'Season 1'!AJ$4:CM$104,39,0),"0"),IFERROR(VLOOKUP($A77,'Season 2'!AK$4:CN$104,49,0),"0"),)</f>
        <v>0</v>
      </c>
      <c r="BB77" s="518">
        <f>SUM(IFERROR(VLOOKUP($A77,'Season 1'!AJ$4:CM$104,40,0),"0"),IFERROR(VLOOKUP($A77,'Season 2'!AK$4:CN$104,50,0),"0"),)</f>
        <v>0</v>
      </c>
      <c r="BC77" s="21">
        <f>SUM(IFERROR(VLOOKUP($A77,'Season 1'!AJ$4:CM$104,41,0),"0"),IFERROR(VLOOKUP($A77,'Season 2'!AK$4:CN$104,51,0),"0"),)</f>
        <v>0</v>
      </c>
      <c r="BD77" s="402">
        <f>SUM(IFERROR(VLOOKUP($A77,'Season 1'!AJ$4:CM$104,42,0),"0"),IFERROR(VLOOKUP($A77,'Season 2'!AK$4:CN$104,52,0),"0"),)</f>
        <v>0</v>
      </c>
      <c r="BE77" s="561">
        <f>SUM(
IFERROR(VLOOKUP($A77,'Season 1'!AJ$4:CM$104,48,0),"0"),IFERROR(VLOOKUP($A77,'Season 2'!AK$4:CN$104,53,0),"0"),
IFERROR(VLOOKUP($A77,'Season 3'!AK$4:CN$104,53,0),"0"),IFERROR(VLOOKUP($A77,'Season 4'!AK$4:CN$104,53,0),"0"),
IFERROR(VLOOKUP($A77,'Season 5'!AK$4:CN$104,53,0),"0"),IFERROR(VLOOKUP($A77,'Season 6'!AK$4:CN$104,53,0),"0"),
IFERROR(VLOOKUP($A77,'Season 7'!AK$4:CN$104,53,0),"0"),IFERROR(VLOOKUP($A77,'Season 8'!AK$4:CN$104,53,0),"0"),
IFERROR(VLOOKUP($A77,'Season 9'!AK$4:CN$104,53,0),"0"),IFERROR(VLOOKUP($A77,'Season 10'!AK$4:CN$104,53,0),"0"),
IFERROR(VLOOKUP($A77,'Season 11'!AK$4:CN$104,53,0),"0"),IFERROR(VLOOKUP($A77,'Season 12'!AK$4:CN$104,53,0),"0"),
IFERROR(VLOOKUP($A77,'Season 13'!AK$4:CN$104,53,0),"0"),IFERROR(VLOOKUP($A77,'Season 14'!AK$4:CN$104,53,0),"0"),IFERROR(VLOOKUP($A77,'Season 15'!AK$4:CN$104,53,0),"0"),)</f>
        <v>0</v>
      </c>
      <c r="BF77" s="562">
        <f>SUM(
IFERROR(VLOOKUP($A77,'Season 1'!AJ$4:CM$104,49,0),"0"),IFERROR(VLOOKUP($A77,'Season 2'!AK$4:CN$104,54,0),"0"),
IFERROR(VLOOKUP($A77,'Season 3'!AK$4:CN$104,54,0),"0"),IFERROR(VLOOKUP($A77,'Season 4'!AK$4:CN$104,54,0),"0"),
IFERROR(VLOOKUP($A77,'Season 5'!AK$4:CN$104,54,0),"0"),IFERROR(VLOOKUP($A77,'Season 6'!AK$4:CN$104,54,0),"0"),
IFERROR(VLOOKUP($A77,'Season 7'!AK$4:CN$104,54,0),"0"),IFERROR(VLOOKUP($A77,'Season 8'!AK$4:CN$104,54,0),"0"),
IFERROR(VLOOKUP($A77,'Season 9'!AK$4:CN$104,54,0),"0"),IFERROR(VLOOKUP($A77,'Season 10'!AK$4:CN$104,54,0),"0"),
IFERROR(VLOOKUP($A77,'Season 11'!AK$4:CN$104,540),"0"),IFERROR(VLOOKUP($A77,'Season 12'!AK$4:CN$104,54,0),"0"),
IFERROR(VLOOKUP($A77,'Season 13'!AK$4:CN$104,54,0),"0"),IFERROR(VLOOKUP($A77,'Season 14'!AK$4:CN$104,54,0),"0"),IFERROR(VLOOKUP($A77,'Season 15'!AK$4:CN$104,54,0),"0"),)</f>
        <v>0</v>
      </c>
      <c r="BG77" s="529" t="e">
        <f t="shared" si="3"/>
        <v>#DIV/0!</v>
      </c>
      <c r="BI77" s="553"/>
      <c r="BJ77" s="553"/>
      <c r="BK77" s="553"/>
      <c r="BL77" s="553"/>
      <c r="BM77" s="553"/>
      <c r="BN77" s="553"/>
      <c r="BO77" s="169"/>
      <c r="BP77" s="169"/>
      <c r="BQ77" s="169"/>
      <c r="BR77" s="169"/>
      <c r="BS77" s="12" t="str">
        <f>IFERROR(VLOOKUP($A77,'Season 1'!$AJ$4:$CM$104,50,0),"0")</f>
        <v>0</v>
      </c>
      <c r="BT77" s="12" t="str">
        <f>IFERROR(VLOOKUP($A77,'Season 1'!$AJ$4:$CM$104,51,0),"0")</f>
        <v>0</v>
      </c>
      <c r="BU77" s="12" t="str">
        <f>IFERROR(VLOOKUP($A77,'Season 2'!$AK$4:$CN$104,55,0),"0")</f>
        <v>0</v>
      </c>
      <c r="BV77" s="12" t="str">
        <f>IFERROR(VLOOKUP($A77,'Season 2'!$AK$4:$CN$104,56,0),"0")</f>
        <v>0</v>
      </c>
      <c r="BW77" s="12" t="str">
        <f>IFERROR(VLOOKUP($A77,'Season 3'!$AK$4:$CN$104,55,0),"0")</f>
        <v>0</v>
      </c>
      <c r="BX77" s="12" t="str">
        <f>IFERROR(VLOOKUP($A77,'Season 3'!$AK$4:$CN$104,56,0),"0")</f>
        <v>0</v>
      </c>
      <c r="BY77" s="12" t="str">
        <f>IFERROR(VLOOKUP($A77,'Season 4'!$AK$4:$CN$104,55,0),"0")</f>
        <v>0</v>
      </c>
      <c r="BZ77" s="12" t="str">
        <f>IFERROR(VLOOKUP($A77,'Season 4'!$AK$4:$CN$104,56,0),"0")</f>
        <v>0</v>
      </c>
      <c r="CA77" s="12" t="str">
        <f>IFERROR(VLOOKUP($A77,'Season 5'!$AK$4:$CN$104,55,0),"0")</f>
        <v>0</v>
      </c>
      <c r="CB77" s="12" t="str">
        <f>IFERROR(VLOOKUP($A77,'Season 5'!$AK$4:$CN$104,56,0),"0")</f>
        <v>0</v>
      </c>
      <c r="CC77" s="12" t="str">
        <f>IFERROR(VLOOKUP($A77,'Season 6'!$AK$4:$CN$104,55,0),"0")</f>
        <v>0</v>
      </c>
      <c r="CD77" s="12" t="str">
        <f>IFERROR(VLOOKUP($A77,'Season 6'!$AK$4:$CN$104,56,0),"0")</f>
        <v>0</v>
      </c>
      <c r="CE77" s="12" t="str">
        <f>IFERROR(VLOOKUP($A77,'Season 7'!$AK$4:$CN$104,55,0),"0")</f>
        <v>0</v>
      </c>
      <c r="CF77" s="12" t="str">
        <f>IFERROR(VLOOKUP($A77,'Season 7'!$AK$4:$CN$104,56,0),"0")</f>
        <v>0</v>
      </c>
      <c r="CG77" s="12" t="str">
        <f>IFERROR(VLOOKUP($A77,'Season 8'!$AK$4:$CN$104,55,0),"0")</f>
        <v>0</v>
      </c>
      <c r="CH77" s="12" t="str">
        <f>IFERROR(VLOOKUP($A77,'Season 8'!$AK$4:$CN$104,56,0),"0")</f>
        <v>0</v>
      </c>
      <c r="CI77" s="12" t="str">
        <f>IFERROR(VLOOKUP($A77,'Season 9'!$AK$4:$CN$104,55,0),"0")</f>
        <v>0</v>
      </c>
      <c r="CJ77" s="12" t="str">
        <f>IFERROR(VLOOKUP($A77,'Season 9'!$AK$4:$CN$104,56,0),"0")</f>
        <v>0</v>
      </c>
      <c r="CK77" s="12" t="str">
        <f>IFERROR(VLOOKUP($A77,'Season 10'!$AK$4:$CN$104,55,0),"0")</f>
        <v>0</v>
      </c>
      <c r="CL77" s="12" t="str">
        <f>IFERROR(VLOOKUP($A77,'Season 10'!$AK$4:$CN$104,56,0),"0")</f>
        <v>0</v>
      </c>
      <c r="CM77" s="12" t="str">
        <f>IFERROR(VLOOKUP($A77,'Season 11'!$AK$4:$CN$104,55,0),"0")</f>
        <v>0</v>
      </c>
      <c r="CN77" s="12" t="str">
        <f>IFERROR(VLOOKUP($A77,'Season 11'!$AK$4:$CN$104,56,0),"0")</f>
        <v>0</v>
      </c>
      <c r="CO77" s="12" t="str">
        <f>IFERROR(VLOOKUP($A77,'Season 12'!$AK$4:$CN$104,55,0),"0")</f>
        <v>0</v>
      </c>
      <c r="CP77" s="12" t="str">
        <f>IFERROR(VLOOKUP($A77,'Season 12'!$AK$4:$CN$104,56,0),"0")</f>
        <v>0</v>
      </c>
      <c r="CQ77" s="12" t="str">
        <f>IFERROR(VLOOKUP($A77,'Season 13'!$AK$4:$CN$104,55,0),"0")</f>
        <v>0</v>
      </c>
      <c r="CR77" s="12" t="str">
        <f>IFERROR(VLOOKUP($A77,'Season 13'!$AK$4:$CN$104,56,0),"0")</f>
        <v>0</v>
      </c>
      <c r="CS77" s="12" t="str">
        <f>IFERROR(VLOOKUP($A77,'Season 14'!$AK$4:$CN$104,55,0),"0")</f>
        <v>0</v>
      </c>
      <c r="CT77" s="12" t="str">
        <f>IFERROR(VLOOKUP($A77,'Season 14'!$AK$4:$CN$104,56,0),"0")</f>
        <v>0</v>
      </c>
      <c r="CU77" s="12" t="str">
        <f>IFERROR(VLOOKUP($A77,'Season 15'!$AK$4:$CN$104,55,0),"0")</f>
        <v>0</v>
      </c>
      <c r="CV77" s="12" t="str">
        <f>IFERROR(VLOOKUP($A77,'Season 15'!$AK$4:$CN$104,56,0),"0")</f>
        <v>0</v>
      </c>
    </row>
    <row r="78" spans="1:100" x14ac:dyDescent="0.25">
      <c r="A78" s="2" t="s">
        <v>35</v>
      </c>
      <c r="B78" s="516" t="str">
        <f>IFERROR(VLOOKUP('Data Totals'!A78,'Season 1'!AJ$4:CH$104,2,FALSE),IFERROR(VLOOKUP('Data Totals'!A78,'Season 2'!AK$4:CI$104,2,FALSE),IFERROR(VLOOKUP('Data Totals'!A78,'Season 3'!AK$4:CI$104,2,FALSE),IFERROR(VLOOKUP('Data Totals'!A78,'Season 4'!AK$4:CI$104,2,FALSE),IFERROR(VLOOKUP('Data Totals'!A78,'Season 5'!AK$4:CI$104,2,FALSE),IFERROR(VLOOKUP('Data Totals'!A78,'Season 6'!AK$4:CI$104,2,FALSE),IFERROR(VLOOKUP('Data Totals'!A78,'Season 7'!AK$4:CI$104,2,FALSE),IFERROR(VLOOKUP('Data Totals'!A78,'Season 8'!AK$4:CI$104,2,FALSE),IFERROR(VLOOKUP('Data Totals'!A78,'Season 9'!AK$4:CI$104,2,FALSE),IFERROR(VLOOKUP('Data Totals'!A78,'Season 10'!AK$4:CI$104,2,FALSE),IFERROR(VLOOKUP('Data Totals'!A78,'Season 11'!AK$4:CI$104,2,FALSE),IFERROR(VLOOKUP('Data Totals'!A78,'Season 12'!AK$4:CI$104,2,FALSE),IFERROR(VLOOKUP('Data Totals'!A78,'Season 13'!AK$4:CI$104,2,FALSE),IFERROR(VLOOKUP('Data Totals'!A78,'Season 14'!AK$4:CI$104,2,FALSE),IFERROR(VLOOKUP('Data Totals'!A78,'Season 15'!AK$4:CI$104,2,FALSE),"N/A")))))))))))))))</f>
        <v>N/A</v>
      </c>
      <c r="C78" s="517" t="str">
        <f>IFERROR(VLOOKUP('Data Totals'!A78,'Season 1'!AJ$4:CH$104,3,FALSE),IFERROR(VLOOKUP('Data Totals'!A78,'Season 2'!AK$4:CI$104,3,FALSE),IFERROR(VLOOKUP('Data Totals'!A78,'Season 3'!AK$4:CI$104,3,FALSE),IFERROR(VLOOKUP('Data Totals'!A78,'Season 4'!AK$4:CI$104,3,FALSE),IFERROR(VLOOKUP('Data Totals'!A78,'Season 5'!AK$4:CI$104,3,FALSE),IFERROR(VLOOKUP('Data Totals'!A78,'Season 6'!AK$4:CI$104,3,FALSE),IFERROR(VLOOKUP('Data Totals'!A78,'Season 7'!AK$4:CI$104,3,FALSE),IFERROR(VLOOKUP('Data Totals'!A78,'Season 8'!AK$4:CI$104,3,FALSE),IFERROR(VLOOKUP('Data Totals'!A78,'Season 9'!AK$4:CI$104,3,FALSE),IFERROR(VLOOKUP('Data Totals'!A78,'Season 10'!AK$4:CI$104,3,FALSE),IFERROR(VLOOKUP('Data Totals'!A78,'Season 11'!AK$4:CI$104,3,FALSE),IFERROR(VLOOKUP('Data Totals'!A78,'Season 12'!AK$4:CI$104,3,FALSE),IFERROR(VLOOKUP('Data Totals'!A78,'Season 13'!AK$4:CI$104,3,FALSE),IFERROR(VLOOKUP('Data Totals'!A78,'Season 14'!AK$4:CI$104,3,FALSE),IFERROR(VLOOKUP('Data Totals'!A78,'Season 15'!AK$4:CI$104,3,FALSE),"N/A")))))))))))))))</f>
        <v>N/A</v>
      </c>
      <c r="D78" s="517" t="str">
        <f>IFERROR(VLOOKUP('Data Totals'!A78,'Season 15'!AK$4:CI$104,4,FALSE),IFERROR(VLOOKUP('Data Totals'!A78,'Season 14'!AK$4:CI$104,4,FALSE),IFERROR(VLOOKUP('Data Totals'!A78,'Season 13'!AK$4:CI$104,4,FALSE),IFERROR(VLOOKUP('Data Totals'!A78,'Season 12'!AK$4:CI$104,4,FALSE),IFERROR(VLOOKUP('Data Totals'!A78,'Season 11'!AK$4:CI$104,4,FALSE),IFERROR(VLOOKUP('Data Totals'!A78,'Season 10'!AK$4:CI$104,4,FALSE),IFERROR(VLOOKUP('Data Totals'!A78,'Season 9'!AK$4:CI$104,4,FALSE),IFERROR(VLOOKUP('Data Totals'!A78,'Season 8'!AK$4:CI$104,4,FALSE),IFERROR(VLOOKUP('Data Totals'!A78,'Season 7'!AK$4:CI$104,4,FALSE),IFERROR(VLOOKUP('Data Totals'!A78,'Season 6'!AK$4:CI$104,4,FALSE),IFERROR(VLOOKUP('Data Totals'!A78,'Season 5'!AK$4:CI$104,4,FALSE),IFERROR(VLOOKUP('Data Totals'!A78,'Season 4'!AK$4:CI$104,4,FALSE),IFERROR(VLOOKUP('Data Totals'!A78,'Season 3'!AK$4:CI$104,4,FALSE),IFERROR(VLOOKUP('Data Totals'!A78,'Season 2'!AK$4:CI$104,4,FALSE),IFERROR(VLOOKUP('Data Totals'!A78,'Season 1'!AJ$4:CH$104,4,FALSE),"N/A")))))))))))))))</f>
        <v>N/A</v>
      </c>
      <c r="E78" s="517" t="e">
        <f t="shared" si="2"/>
        <v>#VALUE!</v>
      </c>
      <c r="F78" s="398">
        <f>SUM(IFERROR(VLOOKUP(A78,BI$3:BN$152,2,0),"0"),
IFERROR(VLOOKUP(A78,'Season 1'!AJ$4:CM$104,7,0),"0"),IFERROR(VLOOKUP(A78,'Season 2'!AK$4:CN$104,7,0),"0"),
IFERROR(VLOOKUP(A78,'Season 3'!AK$4:CN$104,7,0),"0"),IFERROR(VLOOKUP(A78,'Season 4'!AK$4:CN$104,7,0),"0"),
IFERROR(VLOOKUP(A78,'Season 5'!AK$4:CN$104,7,0),"0"),IFERROR(VLOOKUP(A78,'Season 6'!AK$4:CN$104,7,0),"0"),
IFERROR(VLOOKUP(A78,'Season 7'!AK$4:CN$104,7,0),"0"),IFERROR(VLOOKUP(A78,'Season 8'!AK$4:CN$104,7,0),"0"),
IFERROR(VLOOKUP(A78,'Season 9'!AK$4:CN$104,7,0),"0"),IFERROR(VLOOKUP(A78,'Season 10'!AK$4:CN$104,7,0),"0"),
IFERROR(VLOOKUP(A78,'Season 11'!AK$4:CN$104,7,0),"0"),IFERROR(VLOOKUP(A78,'Season 12'!AK$4:CN$104,7,0),"0"),
IFERROR(VLOOKUP(A78,'Season 13'!AK$4:CN$104,7,0),"0"),IFERROR(VLOOKUP(A78,'Season 14'!AK$4:CN$104,7,0),"0"),IFERROR(VLOOKUP(A78,'Season 15'!AK$4:CN$104,7,0),"0"),)</f>
        <v>0</v>
      </c>
      <c r="G78" s="398">
        <f>SUM(
IFERROR(VLOOKUP(A78,'Season 1'!AJ$4:CM$104,8,0),"0"),IFERROR(VLOOKUP(A78,'Season 2'!AK$4:CN$104,8,0),"0"),
IFERROR(VLOOKUP(A78,'Season 3'!AK$4:CN$104,8,0),"0"),IFERROR(VLOOKUP(A78,'Season 4'!AK$4:CN$104,8,0),"0"),
IFERROR(VLOOKUP(A78,'Season 5'!AK$4:CN$104,8,0),"0"),IFERROR(VLOOKUP(A78,'Season 6'!AK$4:CN$104,8,0),"0"),
IFERROR(VLOOKUP(A78,'Season 7'!AK$4:CN$104,8,0),"0"),IFERROR(VLOOKUP(A78,'Season 8'!AK$4:CN$104,8,0),"0"),
IFERROR(VLOOKUP(A78,'Season 9'!AK$4:CN$104,8,0),"0"),IFERROR(VLOOKUP(A78,'Season 10'!AK$4:CN$104,8,0),"0"),
IFERROR(VLOOKUP(A78,'Season 11'!AK$4:CN$104,8,0),"0"),IFERROR(VLOOKUP(A78,'Season 12'!AK$4:CN$104,8,0),"0"),
IFERROR(VLOOKUP(A78,'Season 13'!AK$4:CN$104,8,0),"0"),IFERROR(VLOOKUP(A78,'Season 14'!AK$4:CN$104,8,0),"0"),IFERROR(VLOOKUP(A78,'Season 15'!AK$4:CN$104,8,0),"0"),)</f>
        <v>0</v>
      </c>
      <c r="H78" s="329">
        <f>SUM(
IFERROR(VLOOKUP(A78,'Season 1'!AJ$4:CM$104,9,0),"0"),IFERROR(VLOOKUP(A78,'Season 2'!AK$4:CN$104,9,0),"0"),
IFERROR(VLOOKUP(A78,'Season 3'!AK$4:CN$104,9,0),"0"),IFERROR(VLOOKUP(A78,'Season 4'!AK$4:CN$104,9,0),"0"),
IFERROR(VLOOKUP(A78,'Season 5'!AK$4:CN$104,9,0),"0"),IFERROR(VLOOKUP(A78,'Season 6'!AK$4:CN$104,9,0),"0"),
IFERROR(VLOOKUP(A78,'Season 7'!AK$4:CN$104,9,0),"0"),IFERROR(VLOOKUP(A78,'Season 8'!AK$4:CN$104,9,0),"0"),
IFERROR(VLOOKUP(A78,'Season 9'!AK$4:CN$104,9,0),"0"),IFERROR(VLOOKUP(A78,'Season 10'!AK$4:CN$104,9,0),"0"),
IFERROR(VLOOKUP(A78,'Season 11'!AK$4:CN$104,9,0),"0"),IFERROR(VLOOKUP(A78,'Season 12'!AK$4:CN$104,9,0),"0"),
IFERROR(VLOOKUP(A78,'Season 13'!AK$4:CN$104,9,0),"0"),IFERROR(VLOOKUP(A78,'Season 14'!AK$4:CN$104,9,0),"0"),IFERROR(VLOOKUP(A78,'Season 15'!AK$4:CN$104,9,0),"0"),)</f>
        <v>0</v>
      </c>
      <c r="I78" s="518">
        <f>SUM(
IFERROR(VLOOKUP(A78,'Season 1'!AJ$4:CM$104,10,0),"0"),IFERROR(VLOOKUP(A78,'Season 2'!AK$4:CN$104,10,0),"0"),
IFERROR(VLOOKUP(A78,'Season 3'!AK$4:CN$104,10,0),"0"),IFERROR(VLOOKUP(A78,'Season 4'!AK$4:CN$104,10,0),"0"),
IFERROR(VLOOKUP(A78,'Season 5'!AK$4:CN$104,10,0),"0"),IFERROR(VLOOKUP(A78,'Season 6'!AK$4:CN$104,10,0),"0"),
IFERROR(VLOOKUP(A78,'Season 7'!AK$4:CN$104,10,0),"0"),IFERROR(VLOOKUP(A78,'Season 8'!AK$4:CN$104,10,0),"0"),
IFERROR(VLOOKUP(A78,'Season 9'!AK$4:CN$104,10,0),"0"),IFERROR(VLOOKUP(A78,'Season 10'!AK$4:CN$104,10,0),"0"),
IFERROR(VLOOKUP(A78,'Season 11'!AK$4:CN$104,10,0),"0"),IFERROR(VLOOKUP(A78,'Season 12'!AK$4:CN$104,10,0),"0"),
IFERROR(VLOOKUP(A78,'Season 13'!AK$4:CN$104,10,0),"0"),IFERROR(VLOOKUP(A78,'Season 14'!AK$4:CN$104,10,0),"0"),IFERROR(VLOOKUP(A78,'Season 15'!AK$4:CN$104,10,0),"0"),)</f>
        <v>0</v>
      </c>
      <c r="J78" s="21">
        <f>SUM(IFERROR(VLOOKUP(A78,BI$3:BN$152,3,0),"0"),
IFERROR(VLOOKUP(A78,'Season 1'!AJ$4:CM$104,11,0),"0"),IFERROR(VLOOKUP(A78,'Season 2'!AK$4:CN$104,11,0),"0"),
IFERROR(VLOOKUP(A78,'Season 3'!AK$4:CN$104,11,0),"0"),IFERROR(VLOOKUP(A78,'Season 4'!AK$4:CN$104,11,0),"0"),
IFERROR(VLOOKUP(A78,'Season 5'!AK$4:CN$104,11,0),"0"),IFERROR(VLOOKUP(A78,'Season 6'!AK$4:CN$104,11,0),"0"),
IFERROR(VLOOKUP(A78,'Season 7'!AK$4:CN$104,11,0),"0"),IFERROR(VLOOKUP(A78,'Season 8'!AK$4:CN$104,11,0),"0"),
IFERROR(VLOOKUP(A78,'Season 9'!AK$4:CN$104,11,0),"0"),IFERROR(VLOOKUP(A78,'Season 10'!AK$4:CN$104,11,0),"0"),
IFERROR(VLOOKUP(A78,'Season 11'!AK$4:CN$104,11,0),"0"),IFERROR(VLOOKUP(A78,'Season 12'!AK$4:CN$104,11,0),"0"),
IFERROR(VLOOKUP(A78,'Season 13'!AK$4:CN$104,11,0),"0"),IFERROR(VLOOKUP(A78,'Season 14'!AK$4:CN$104,11,0),"0"),IFERROR(VLOOKUP(A78,'Season 15'!AK$4:CN$104,11,0),"0"),)</f>
        <v>0</v>
      </c>
      <c r="K78" s="402">
        <f>SUM(IFERROR(VLOOKUP($A78,BI$3:BN$152,4,0),"0"),
IFERROR(VLOOKUP($A78,'Season 1'!AJ$4:CM$104,12,0),"0"),IFERROR(VLOOKUP($A78,'Season 2'!AK$4:CN$104,12,0),"0"),
IFERROR(VLOOKUP($A78,'Season 3'!AK$4:CN$104,12,0),"0"),IFERROR(VLOOKUP($A78,'Season 4'!AK$4:CN$104,12,0),"0"),
IFERROR(VLOOKUP($A78,'Season 5'!AK$4:CN$104,12,0),"0"),IFERROR(VLOOKUP($A78,'Season 6'!AK$4:CN$104,12,0),"0"),
IFERROR(VLOOKUP($A78,'Season 7'!AK$4:CN$104,12,0),"0"),IFERROR(VLOOKUP($A78,'Season 8'!AK$4:CN$104,12,0),"0"),
IFERROR(VLOOKUP($A78,'Season 9'!AK$4:CN$104,12,0),"0"),IFERROR(VLOOKUP($A78,'Season 10'!AK$4:CN$104,12,0),"0"),
IFERROR(VLOOKUP($A78,'Season 11'!AK$4:CN$104,12,0),"0"),IFERROR(VLOOKUP($A78,'Season 12'!AK$4:CN$104,12,0),"0"),
IFERROR(VLOOKUP($A78,'Season 13'!AK$4:CN$104,12,0),"0"),IFERROR(VLOOKUP($A78,'Season 14'!AK$4:CN$104,12,0),"0"),IFERROR(VLOOKUP(A78,'Season 15'!AK$4:CN$104,12,0),"0"),)</f>
        <v>0</v>
      </c>
      <c r="L78" s="403">
        <f>SUM(
IFERROR(VLOOKUP($A78,'Season 1'!AJ$4:CM$104,13,0),"0"),IFERROR(VLOOKUP($A78,'Season 2'!AK$4:CN$104,13,0),"0"),
IFERROR(VLOOKUP($A78,'Season 3'!AK$4:CN$104,13,0),"0"),IFERROR(VLOOKUP($A78,'Season 4'!AK$4:CN$104,13,0),"0"),
IFERROR(VLOOKUP($A78,'Season 5'!AK$4:CN$104,13,0),"0"),IFERROR(VLOOKUP($A78,'Season 6'!AK$4:CN$104,13,0),"0"),
IFERROR(VLOOKUP($A78,'Season 7'!AK$4:CN$104,13,0),"0"),IFERROR(VLOOKUP($A78,'Season 8'!AK$4:CN$104,13,0),"0"),
IFERROR(VLOOKUP($A78,'Season 9'!AK$4:CN$104,13,0),"0"),IFERROR(VLOOKUP($A78,'Season 10'!AK$4:CN$104,13,0),"0"),
IFERROR(VLOOKUP($A78,'Season 11'!AK$4:CN$104,13,0),"0"),IFERROR(VLOOKUP($A78,'Season 12'!AK$4:CN$104,13,0),"0"),
IFERROR(VLOOKUP($A78,'Season 13'!AK$4:CN$104,13,0),"0"),IFERROR(VLOOKUP($A78,'Season 14'!AK$4:CN$104,13,0),"0"),IFERROR(VLOOKUP(A78,'Season 15'!AK$4:CN$104,13,0),"0"),)</f>
        <v>0</v>
      </c>
      <c r="M78" s="398">
        <f>SUM(
IFERROR(VLOOKUP($A78,'Season 1'!AJ$4:CM$104,14,0),"0"),IFERROR(VLOOKUP($A78,'Season 2'!AK$4:CN$104,14,0),"0"),
IFERROR(VLOOKUP($A78,'Season 3'!AK$4:CN$104,14,0),"0"),IFERROR(VLOOKUP($A78,'Season 4'!AK$4:CN$104,14,0),"0"),
IFERROR(VLOOKUP($A78,'Season 5'!AK$4:CN$104,14,0),"0"),IFERROR(VLOOKUP($A78,'Season 6'!AK$4:CN$104,14,0),"0"),
IFERROR(VLOOKUP($A78,'Season 7'!AK$4:CN$104,14,0),"0"),IFERROR(VLOOKUP($A78,'Season 8'!AK$4:CN$104,14,0),"0"),
IFERROR(VLOOKUP($A78,'Season 9'!AK$4:CN$104,14,0),"0"),IFERROR(VLOOKUP($A78,'Season 10'!AK$4:CN$104,14,0),"0"),
IFERROR(VLOOKUP($A78,'Season 11'!AK$4:CN$104,14,0),"0"),IFERROR(VLOOKUP($A78,'Season 12'!AK$4:CN$104,14,0),"0"),
IFERROR(VLOOKUP($A78,'Season 13'!AK$4:CN$104,14,0),"0"),IFERROR(VLOOKUP($A78,'Season 14'!AK$4:CN$104,14,0),"0"),IFERROR(VLOOKUP(A78,'Season 15'!AK$4:CN$104,14,0),"0"),)</f>
        <v>0</v>
      </c>
      <c r="N78" s="518">
        <f>SUM(
IFERROR(VLOOKUP($A78,'Season 1'!AJ$4:CM$104,15,0),"0"),IFERROR(VLOOKUP($A78,'Season 2'!AK$4:CN$104,15,0),"0"),
IFERROR(VLOOKUP($A78,'Season 3'!AK$4:CN$104,15,0),"0"),IFERROR(VLOOKUP($A78,'Season 4'!AK$4:CN$104,15,0),"0"),
IFERROR(VLOOKUP($A78,'Season 5'!AK$4:CN$104,15,0),"0"),IFERROR(VLOOKUP($A78,'Season 6'!AK$4:CN$104,15,0),"0"),
IFERROR(VLOOKUP($A78,'Season 7'!AK$4:CN$104,15,0),"0"),IFERROR(VLOOKUP($A78,'Season 8'!AK$4:CN$104,15,0),"0"),
IFERROR(VLOOKUP($A78,'Season 9'!AK$4:CN$104,15,0),"0"),IFERROR(VLOOKUP($A78,'Season 10'!AK$4:CN$104,15,0),"0"),
IFERROR(VLOOKUP($A78,'Season 11'!AK$4:CN$104,15,0),"0"),IFERROR(VLOOKUP($A78,'Season 12'!AK$4:CN$104,15,0),"0"),
IFERROR(VLOOKUP($A78,'Season 13'!AK$4:CN$104,15,0),"0"),IFERROR(VLOOKUP($A78,'Season 14'!AK$4:CN$104,15,0),"0"),IFERROR(VLOOKUP(A78,'Season 15'!AK$4:CN$104,15,0),"0"),)</f>
        <v>0</v>
      </c>
      <c r="O78" s="21">
        <f>SUM(
IFERROR(VLOOKUP($A78,'Season 1'!AJ$4:CM$104,16,0),"0"),IFERROR(VLOOKUP($A78,'Season 2'!AK$4:CN$104,16,0),"0"),
IFERROR(VLOOKUP($A78,'Season 3'!AK$4:CN$104,16,0),"0"),IFERROR(VLOOKUP($A78,'Season 4'!AK$4:CN$104,16,0),"0"),
IFERROR(VLOOKUP($A78,'Season 5'!AK$4:CN$104,16,0),"0"),IFERROR(VLOOKUP($A78,'Season 6'!AK$4:CN$104,16,0),"0"),
IFERROR(VLOOKUP($A78,'Season 7'!AK$4:CN$104,16,0),"0"),IFERROR(VLOOKUP($A78,'Season 8'!AK$4:CN$104,16,0),"0"),
IFERROR(VLOOKUP($A78,'Season 9'!AK$4:CN$104,16,0),"0"),IFERROR(VLOOKUP($A78,'Season 10'!AK$4:CN$104,16,0),"0"),
IFERROR(VLOOKUP($A78,'Season 11'!AK$4:CN$104,16,0),"0"),IFERROR(VLOOKUP($A78,'Season 12'!AK$4:CN$104,16,0),"0"),
IFERROR(VLOOKUP($A78,'Season 13'!AK$4:CN$104,16,0),"0"),IFERROR(VLOOKUP($A78,'Season 14'!AK$4:CN$104,16,0),"0"),IFERROR(VLOOKUP(A78,'Season 15'!AK$4:CN$104,16,0),"0"),)</f>
        <v>0</v>
      </c>
      <c r="P78" s="402">
        <f>SUM(
IFERROR(VLOOKUP($A78,'Season 1'!AJ$4:CM$104,17,0),"0"),IFERROR(VLOOKUP($A78,'Season 2'!AK$4:CN$104,17,0),"0"),
IFERROR(VLOOKUP($A78,'Season 3'!AK$4:CN$104,17,0),"0"),IFERROR(VLOOKUP($A78,'Season 4'!AK$4:CN$104,17,0),"0"),
IFERROR(VLOOKUP($A78,'Season 5'!AK$4:CN$104,17,0),"0"),IFERROR(VLOOKUP($A78,'Season 6'!AK$4:CN$104,17,0),"0"),
IFERROR(VLOOKUP($A78,'Season 7'!AK$4:CN$104,17,0),"0"),IFERROR(VLOOKUP($A78,'Season 8'!AK$4:CN$104,17,0),"0"),
IFERROR(VLOOKUP($A78,'Season 9'!AK$4:CN$104,17,0),"0"),IFERROR(VLOOKUP($A78,'Season 10'!AK$4:CN$104,17,0),"0"),
IFERROR(VLOOKUP($A78,'Season 11'!AK$4:CN$104,17,0),"0"),IFERROR(VLOOKUP($A78,'Season 12'!AK$4:CN$104,17,0),"0"),
IFERROR(VLOOKUP($A78,'Season 13'!AK$4:CN$104,17,0),"0"),IFERROR(VLOOKUP($A78,'Season 14'!AK$4:CN$104,17,0),"0"),IFERROR(VLOOKUP(A78,'Season 15'!AK$4:CN$104,17,0),"0"),)</f>
        <v>0</v>
      </c>
      <c r="Q78" s="403">
        <f>SUM(
IFERROR(VLOOKUP($A78,'Season 1'!AJ$4:CM$104,18,0),"0"),IFERROR(VLOOKUP($A78,'Season 2'!AK$4:CN$104,18,0),"0"),
IFERROR(VLOOKUP($A78,'Season 3'!AK$4:CN$104,18,0),"0"),IFERROR(VLOOKUP($A78,'Season 4'!AK$4:CN$104,18,0),"0"),
IFERROR(VLOOKUP($A78,'Season 5'!AK$4:CN$104,18,0),"0"),IFERROR(VLOOKUP($A78,'Season 6'!AK$4:CN$104,18,0),"0"),
IFERROR(VLOOKUP($A78,'Season 7'!AK$4:CN$104,18,0),"0"),IFERROR(VLOOKUP($A78,'Season 8'!AK$4:CN$104,18,0),"0"),
IFERROR(VLOOKUP($A78,'Season 9'!AK$4:CN$104,18,0),"0"),IFERROR(VLOOKUP($A78,'Season 10'!AK$4:CN$104,18,0),"0"),
IFERROR(VLOOKUP($A78,'Season 11'!AK$4:CN$104,18,0),"0"),IFERROR(VLOOKUP($A78,'Season 12'!AK$4:CN$104,18,0),"0"),
IFERROR(VLOOKUP($A78,'Season 13'!AK$4:CN$104,18,0),"0"),IFERROR(VLOOKUP($A78,'Season 14'!AK$4:CN$104,18,0),"0"),IFERROR(VLOOKUP(A78,'Season 15'!AK$4:CN$104,18,0),"0"),)</f>
        <v>0</v>
      </c>
      <c r="R78" s="398">
        <f>SUM(
IFERROR(VLOOKUP($A78,'Season 1'!AJ$4:CM$104,19,0),"0"),IFERROR(VLOOKUP($A78,'Season 2'!AK$4:CN$104,19,0),"0"),
IFERROR(VLOOKUP($A78,'Season 3'!AK$4:CN$104,19,0),"0"),IFERROR(VLOOKUP($A78,'Season 4'!AK$4:CN$104,19,0),"0"),
IFERROR(VLOOKUP($A78,'Season 5'!AK$4:CN$104,19,0),"0"),IFERROR(VLOOKUP($A78,'Season 6'!AK$4:CN$104,19,0),"0"),
IFERROR(VLOOKUP($A78,'Season 7'!AK$4:CN$104,19,0),"0"),IFERROR(VLOOKUP($A78,'Season 8'!AK$4:CN$104,19,0),"0"),
IFERROR(VLOOKUP($A78,'Season 9'!AK$4:CN$104,19,0),"0"),IFERROR(VLOOKUP($A78,'Season 10'!AK$4:CN$104,19,0),"0"),
IFERROR(VLOOKUP($A78,'Season 11'!AK$4:CN$104,19,0),"0"),IFERROR(VLOOKUP($A78,'Season 12'!AK$4:CN$104,19,0),"0"),
IFERROR(VLOOKUP($A78,'Season 13'!AK$4:CN$104,19,0),"0"),IFERROR(VLOOKUP($A78,'Season 14'!AK$4:CN$104,19,0),"0"),IFERROR(VLOOKUP(A78,'Season 15'!AK$4:CN$104,19,0),"0"),)</f>
        <v>0</v>
      </c>
      <c r="S78" s="518">
        <f>SUM(
IFERROR(VLOOKUP($A78,'Season 1'!AJ$4:CM$104,20,0),"0"),IFERROR(VLOOKUP($A78,'Season 2'!AK$4:CN$104,20,0),"0"),
IFERROR(VLOOKUP($A78,'Season 3'!AK$4:CN$104,20,0),"0"),IFERROR(VLOOKUP($A78,'Season 4'!AK$4:CN$104,20,0),"0"),
IFERROR(VLOOKUP($A78,'Season 5'!AK$4:CN$104,20,0),"0"),IFERROR(VLOOKUP($A78,'Season 6'!AK$4:CN$104,20,0),"0"),
IFERROR(VLOOKUP($A78,'Season 7'!AK$4:CN$104,20,0),"0"),IFERROR(VLOOKUP($A78,'Season 8'!AK$4:CN$104,20,0),"0"),
IFERROR(VLOOKUP($A78,'Season 9'!AK$4:CN$104,20,0),"0"),IFERROR(VLOOKUP($A78,'Season 10'!AK$4:CN$104,20,0),"0"),
IFERROR(VLOOKUP($A78,'Season 11'!AK$4:CN$104,20,0),"0"),IFERROR(VLOOKUP($A78,'Season 12'!AK$4:CN$104,20,0),"0"),
IFERROR(VLOOKUP($A78,'Season 13'!AK$4:CN$104,20,0),"0"),IFERROR(VLOOKUP($A78,'Season 14'!AK$4:CN$104,20,0),"0"),IFERROR(VLOOKUP(A78,'Season 15'!AK$4:CN$104,20,0),"0"),)</f>
        <v>0</v>
      </c>
      <c r="T78" s="21">
        <f>SUM(
IFERROR(VLOOKUP($A78,'Season 1'!AJ$4:CM$104,21,0),"0"),IFERROR(VLOOKUP($A78,'Season 2'!AK$4:CN$104,21,0),"0"),
IFERROR(VLOOKUP($A78,'Season 3'!AK$4:CN$104,21,0),"0"),IFERROR(VLOOKUP($A78,'Season 4'!AK$4:CN$104,21,0),"0"),
IFERROR(VLOOKUP($A78,'Season 5'!AK$4:CN$104,21,0),"0"),IFERROR(VLOOKUP($A78,'Season 6'!AK$4:CN$104,21,0),"0"),
IFERROR(VLOOKUP($A78,'Season 7'!AK$4:CN$104,21,0),"0"),IFERROR(VLOOKUP($A78,'Season 8'!AK$4:CN$104,21,0),"0"),
IFERROR(VLOOKUP($A78,'Season 9'!AK$4:CN$104,21,0),"0"),IFERROR(VLOOKUP($A78,'Season 10'!AK$4:CN$104,21,0),"0"),
IFERROR(VLOOKUP($A78,'Season 11'!AK$4:CN$104,21,0),"0"),IFERROR(VLOOKUP($A78,'Season 12'!AK$4:CN$104,21,0),"0"),
IFERROR(VLOOKUP($A78,'Season 13'!AK$4:CN$104,21,0),"0"),IFERROR(VLOOKUP($A78,'Season 14'!AK$4:CN$104,21,0),"0"),IFERROR(VLOOKUP(A78,'Season 15'!AK$4:CN$104,21,0),"0"),)</f>
        <v>0</v>
      </c>
      <c r="U78" s="402">
        <f>SUM(
IFERROR(VLOOKUP($A78,'Season 1'!AJ$4:CM$104,22,0),"0"),IFERROR(VLOOKUP($A78,'Season 2'!AK$4:CN$104,22,0),"0"),
IFERROR(VLOOKUP($A78,'Season 3'!AK$4:CN$104,22,0),"0"),IFERROR(VLOOKUP($A78,'Season 4'!AK$4:CN$104,22,0),"0"),
IFERROR(VLOOKUP($A78,'Season 5'!AK$4:CN$104,22,0),"0"),IFERROR(VLOOKUP($A78,'Season 6'!AK$4:CN$104,22,0),"0"),
IFERROR(VLOOKUP($A78,'Season 7'!AK$4:CN$104,22,0),"0"),IFERROR(VLOOKUP($A78,'Season 8'!AK$4:CN$104,22,0),"0"),
IFERROR(VLOOKUP($A78,'Season 9'!AK$4:CN$104,22,0),"0"),IFERROR(VLOOKUP($A78,'Season 10'!AK$4:CN$104,22,0),"0"),
IFERROR(VLOOKUP($A78,'Season 11'!AK$4:CN$104,22,0),"0"),IFERROR(VLOOKUP($A78,'Season 12'!AK$4:CN$104,22,0),"0"),
IFERROR(VLOOKUP($A78,'Season 13'!AK$4:CN$104,22,0),"0"),IFERROR(VLOOKUP($A78,'Season 14'!AK$4:CN$104,22,0),"0"),IFERROR(VLOOKUP(A78,'Season 15'!AK$4:CN$104,22,0),"0"),)</f>
        <v>0</v>
      </c>
      <c r="V78" s="403">
        <f>SUM(
IFERROR(VLOOKUP($A78,'Season 1'!AJ$4:CM$104,23,0),"0"),IFERROR(VLOOKUP($A78,'Season 2'!AK$4:CN$104,23,0),"0"),
IFERROR(VLOOKUP($A78,'Season 3'!AK$4:CN$104,23,0),"0"),IFERROR(VLOOKUP($A78,'Season 4'!AK$4:CN$104,23,0),"0"),
IFERROR(VLOOKUP($A78,'Season 5'!AK$4:CN$104,23,0),"0"),IFERROR(VLOOKUP($A78,'Season 6'!AK$4:CN$104,23,0),"0"),
IFERROR(VLOOKUP($A78,'Season 7'!AK$4:CN$104,23,0),"0"),IFERROR(VLOOKUP($A78,'Season 8'!AK$4:CN$104,23,0),"0"),
IFERROR(VLOOKUP($A78,'Season 9'!AK$4:CN$104,23,0),"0"),IFERROR(VLOOKUP($A78,'Season 10'!AK$4:CN$104,23,0),"0"),
IFERROR(VLOOKUP($A78,'Season 11'!AK$4:CN$104,23,0),"0"),IFERROR(VLOOKUP($A78,'Season 12'!AK$4:CN$104,23,0),"0"),
IFERROR(VLOOKUP($A78,'Season 13'!AK$4:CN$104,23,0),"0"),IFERROR(VLOOKUP($A78,'Season 14'!AK$4:CN$104,23,0),"0"),IFERROR(VLOOKUP($A78,'Season 15'!AK$4:CN$104,23,0),"0"),)</f>
        <v>0</v>
      </c>
      <c r="W78" s="398">
        <f>SUM(
IFERROR(VLOOKUP($A78,'Season 1'!AJ$4:CM$104,24,0),"0"),IFERROR(VLOOKUP($A78,'Season 2'!AK$4:CN$104,24,0),"0"),
IFERROR(VLOOKUP($A78,'Season 3'!AK$4:CN$104,24,0),"0"),IFERROR(VLOOKUP($A78,'Season 4'!AK$4:CN$104,24,0),"0"),
IFERROR(VLOOKUP($A78,'Season 5'!AK$4:CN$104,24,0),"0"),IFERROR(VLOOKUP($A78,'Season 6'!AK$4:CN$104,24,0),"0"),
IFERROR(VLOOKUP($A78,'Season 7'!AK$4:CN$104,24,0),"0"),IFERROR(VLOOKUP($A78,'Season 8'!AK$4:CN$104,24,0),"0"),
IFERROR(VLOOKUP($A78,'Season 9'!AK$4:CN$104,24,0),"0"),IFERROR(VLOOKUP($A78,'Season 10'!AK$4:CN$104,24,0),"0"),
IFERROR(VLOOKUP($A78,'Season 11'!AK$4:CN$104,24,0),"0"),IFERROR(VLOOKUP($A78,'Season 12'!AK$4:CN$104,24,0),"0"),
IFERROR(VLOOKUP($A78,'Season 13'!AK$4:CN$104,24,0),"0"),IFERROR(VLOOKUP($A78,'Season 14'!AK$4:CN$104,24,0),"0"),IFERROR(VLOOKUP($A78,'Season 15'!AK$4:CN$104,24,0),"0"),)</f>
        <v>0</v>
      </c>
      <c r="X78" s="518">
        <f>SUM(
IFERROR(VLOOKUP($A78,'Season 1'!AJ$4:CM$104,25,0),"0"),IFERROR(VLOOKUP($A78,'Season 2'!AK$4:CN$104,25,0),"0"),
IFERROR(VLOOKUP($A78,'Season 3'!AK$4:CN$104,25,0),"0"),IFERROR(VLOOKUP($A78,'Season 4'!AK$4:CN$104,25,0),"0"),
IFERROR(VLOOKUP($A78,'Season 5'!AK$4:CN$104,25,0),"0"),IFERROR(VLOOKUP($A78,'Season 6'!AK$4:CN$104,25,0),"0"),
IFERROR(VLOOKUP($A78,'Season 7'!AK$4:CN$104,25,0),"0"),IFERROR(VLOOKUP($A78,'Season 8'!AK$4:CN$104,25,0),"0"),
IFERROR(VLOOKUP($A78,'Season 9'!AK$4:CN$104,25,0),"0"),IFERROR(VLOOKUP($A78,'Season 10'!AK$4:CN$104,25,0),"0"),
IFERROR(VLOOKUP($A78,'Season 11'!AK$4:CN$104,25,0),"0"),IFERROR(VLOOKUP($A78,'Season 12'!AK$4:CN$104,25,0),"0"),
IFERROR(VLOOKUP($A78,'Season 13'!AK$4:CN$104,25,0),"0"),IFERROR(VLOOKUP($A78,'Season 14'!AK$4:CN$104,25,0),"0"),IFERROR(VLOOKUP($A78,'Season 15'!AK$4:CN$104,25,0),"0"),)</f>
        <v>0</v>
      </c>
      <c r="Y78" s="21">
        <f>SUM(
IFERROR(VLOOKUP($A78,'Season 1'!AJ$4:CM$104,26,0),"0"),IFERROR(VLOOKUP($A78,'Season 2'!AK$4:CN$104,26,0),"0"),
IFERROR(VLOOKUP($A78,'Season 3'!AK$4:CN$104,26,0),"0"),IFERROR(VLOOKUP($A78,'Season 4'!AK$4:CN$104,26,0),"0"),
IFERROR(VLOOKUP($A78,'Season 5'!AK$4:CN$104,26,0),"0"),IFERROR(VLOOKUP($A78,'Season 6'!AK$4:CN$104,26,0),"0"),
IFERROR(VLOOKUP($A78,'Season 7'!AK$4:CN$104,26,0),"0"),IFERROR(VLOOKUP($A78,'Season 8'!AK$4:CN$104,26,0),"0"),
IFERROR(VLOOKUP($A78,'Season 9'!AK$4:CN$104,26,0),"0"),IFERROR(VLOOKUP($A78,'Season 10'!AK$4:CN$104,26,0),"0"),
IFERROR(VLOOKUP($A78,'Season 11'!AK$4:CN$104,26,0),"0"),IFERROR(VLOOKUP($A78,'Season 12'!AK$4:CN$104,26,0),"0"),
IFERROR(VLOOKUP($A78,'Season 13'!AK$4:CN$104,26,0),"0"),IFERROR(VLOOKUP($A78,'Season 14'!AK$4:CN$104,26,0),"0"),IFERROR(VLOOKUP($A78,'Season 15'!AK$4:CN$104,26,0),"0"),)</f>
        <v>0</v>
      </c>
      <c r="Z78" s="402">
        <f>SUM(
IFERROR(VLOOKUP($A78,'Season 1'!AJ$4:CM$104,27,0),"0"),IFERROR(VLOOKUP($A78,'Season 2'!AK$4:CN$104,27,0),"0"),
IFERROR(VLOOKUP($A78,'Season 3'!AK$4:CN$104,27,0),"0"),IFERROR(VLOOKUP($A78,'Season 4'!AK$4:CN$104,27,0),"0"),
IFERROR(VLOOKUP($A78,'Season 5'!AK$4:CN$104,27,0),"0"),IFERROR(VLOOKUP($A78,'Season 6'!AK$4:CN$104,27,0),"0"),
IFERROR(VLOOKUP($A78,'Season 7'!AK$4:CN$104,27,0),"0"),IFERROR(VLOOKUP($A78,'Season 8'!AK$4:CN$104,27,0),"0"),
IFERROR(VLOOKUP($A78,'Season 9'!AK$4:CN$104,27,0),"0"),IFERROR(VLOOKUP($A78,'Season 10'!AK$4:CN$104,27,0),"0"),
IFERROR(VLOOKUP($A78,'Season 11'!AK$4:CN$104,27,0),"0"),IFERROR(VLOOKUP($A78,'Season 12'!AK$4:CN$104,27,0),"0"),
IFERROR(VLOOKUP($A78,'Season 13'!AK$4:CN$104,27,0),"0"),IFERROR(VLOOKUP($A78,'Season 14'!AK$4:CN$104,27,0),"0"),IFERROR(VLOOKUP($A78,'Season 15'!AK$4:CN$104,27,0),"0"),)</f>
        <v>0</v>
      </c>
      <c r="AA78" s="403">
        <f>SUM(
IFERROR(VLOOKUP($A78,'Season 1'!AJ$4:CM$104,28,0),"0"),IFERROR(VLOOKUP($A78,'Season 2'!AK$4:CN$104,28,0),"0"),
IFERROR(VLOOKUP($A78,'Season 3'!AK$4:CN$104,28,0),"0"),IFERROR(VLOOKUP($A78,'Season 4'!AK$4:CN$104,28,0),"0"),
IFERROR(VLOOKUP($A78,'Season 5'!AK$4:CN$104,28,0),"0"),IFERROR(VLOOKUP($A78,'Season 6'!AK$4:CN$104,28,0),"0"),
IFERROR(VLOOKUP($A78,'Season 7'!AK$4:CN$104,28,0),"0"),IFERROR(VLOOKUP($A78,'Season 8'!AK$4:CN$104,28,0),"0"),
IFERROR(VLOOKUP($A78,'Season 9'!AK$4:CN$104,28,0),"0"),IFERROR(VLOOKUP($A78,'Season 10'!AK$4:CN$104,28,0),"0"),
IFERROR(VLOOKUP($A78,'Season 11'!AK$4:CN$104,28,0),"0"),IFERROR(VLOOKUP($A78,'Season 12'!AK$4:CN$104,28,0),"0"),
IFERROR(VLOOKUP($A78,'Season 13'!AK$4:CN$104,28,0),"0"),IFERROR(VLOOKUP($A78,'Season 14'!AK$4:CN$104,28,0),"0"),IFERROR(VLOOKUP($A78,'Season 15'!AK$4:CN$104,28,0),"0"),)</f>
        <v>0</v>
      </c>
      <c r="AB78" s="398">
        <f>SUM(
IFERROR(VLOOKUP($A78,'Season 1'!AJ$4:CM$104,29,0),"0"),IFERROR(VLOOKUP($A78,'Season 2'!AK$4:CN$104,29,0),"0"),
IFERROR(VLOOKUP($A78,'Season 3'!AK$4:CN$104,29,0),"0"),IFERROR(VLOOKUP($A78,'Season 4'!AK$4:CN$104,29,0),"0"),
IFERROR(VLOOKUP($A78,'Season 5'!AK$4:CN$104,29,0),"0"),IFERROR(VLOOKUP($A78,'Season 6'!AK$4:CN$104,29,0),"0"),
IFERROR(VLOOKUP($A78,'Season 7'!AK$4:CN$104,29,0),"0"),IFERROR(VLOOKUP($A78,'Season 8'!AK$4:CN$104,29,0),"0"),
IFERROR(VLOOKUP($A78,'Season 9'!AK$4:CN$104,29,0),"0"),IFERROR(VLOOKUP($A78,'Season 10'!AK$4:CN$104,29,0),"0"),
IFERROR(VLOOKUP($A78,'Season 11'!AK$4:CN$104,29,0),"0"),IFERROR(VLOOKUP($A78,'Season 12'!AK$4:CN$104,29,0),"0"),
IFERROR(VLOOKUP($A78,'Season 13'!AK$4:CN$104,29,0),"0"),IFERROR(VLOOKUP($A78,'Season 14'!AK$4:CN$104,29,0),"0"),IFERROR(VLOOKUP($A78,'Season 15'!AK$4:CN$104,29,0),"0"),)</f>
        <v>0</v>
      </c>
      <c r="AC78" s="518">
        <f>SUM(
IFERROR(VLOOKUP($A78,'Season 1'!AJ$4:CM$104,30,0),"0"),IFERROR(VLOOKUP($A78,'Season 2'!AK$4:CN$104,30,0),"0"),
IFERROR(VLOOKUP($A78,'Season 3'!AK$4:CN$104,30,0),"0"),IFERROR(VLOOKUP($A78,'Season 4'!AK$4:CN$104,30,0),"0"),
IFERROR(VLOOKUP($A78,'Season 5'!AK$4:CN$104,30,0),"0"),IFERROR(VLOOKUP($A78,'Season 6'!AK$4:CN$104,30,0),"0"),
IFERROR(VLOOKUP($A78,'Season 7'!AK$4:CN$104,30,0),"0"),IFERROR(VLOOKUP($A78,'Season 8'!AK$4:CN$104,30,0),"0"),
IFERROR(VLOOKUP($A78,'Season 9'!AK$4:CN$104,30,0),"0"),IFERROR(VLOOKUP($A78,'Season 10'!AK$4:CN$104,30,0),"0"),
IFERROR(VLOOKUP($A78,'Season 11'!AK$4:CN$104,30,0),"0"),IFERROR(VLOOKUP($A78,'Season 12'!AK$4:CN$104,30,0),"0"),
IFERROR(VLOOKUP($A78,'Season 13'!AK$4:CN$104,30,0),"0"),IFERROR(VLOOKUP($A78,'Season 14'!AK$4:CN$104,30,0),"0"),IFERROR(VLOOKUP($A78,'Season 15'!AK$4:CN$104,30,0),"0"),)</f>
        <v>0</v>
      </c>
      <c r="AD78" s="21">
        <f>SUM(
IFERROR(VLOOKUP($A78,'Season 1'!AJ$4:CM$104,31,0),"0"),IFERROR(VLOOKUP($A78,'Season 2'!AK$4:CN$104,31,0),"0"),
IFERROR(VLOOKUP($A78,'Season 3'!AK$4:CN$104,31,0),"0"),IFERROR(VLOOKUP($A78,'Season 4'!AK$4:CN$104,31,0),"0"),
IFERROR(VLOOKUP($A78,'Season 5'!AK$4:CN$104,31,0),"0"),IFERROR(VLOOKUP($A78,'Season 6'!AK$4:CN$104,31,0),"0"),
IFERROR(VLOOKUP($A78,'Season 7'!AK$4:CN$104,31,0),"0"),IFERROR(VLOOKUP($A78,'Season 8'!AK$4:CN$104,31,0),"0"),
IFERROR(VLOOKUP($A78,'Season 9'!AK$4:CN$104,31,0),"0"),IFERROR(VLOOKUP($A78,'Season 10'!AK$4:CN$104,31,0),"0"),
IFERROR(VLOOKUP($A78,'Season 11'!AK$4:CN$104,31,0),"0"),IFERROR(VLOOKUP($A78,'Season 12'!AK$4:CN$104,31,0),"0"),
IFERROR(VLOOKUP($A78,'Season 13'!AK$4:CN$104,31,0),"0"),IFERROR(VLOOKUP($A78,'Season 14'!AK$4:CN$104,31,0),"0"),IFERROR(VLOOKUP($A78,'Season 15'!AK$4:CN$104,31,0),"0"),)</f>
        <v>0</v>
      </c>
      <c r="AE78" s="402">
        <f>SUM(
IFERROR(VLOOKUP($A78,'Season 1'!AJ$4:CM$104,32,0),"0"),IFERROR(VLOOKUP($A78,'Season 2'!AK$4:CN$104,32,0),"0"),
IFERROR(VLOOKUP($A78,'Season 3'!AK$4:CN$104,32,0),"0"),IFERROR(VLOOKUP($A78,'Season 4'!AK$4:CN$104,32,0),"0"),
IFERROR(VLOOKUP($A78,'Season 5'!AK$4:CN$104,32,0),"0"),IFERROR(VLOOKUP($A78,'Season 6'!AK$4:CN$104,32,0),"0"),
IFERROR(VLOOKUP($A78,'Season 7'!AK$4:CN$104,32,0),"0"),IFERROR(VLOOKUP($A78,'Season 8'!AK$4:CN$104,32,0),"0"),
IFERROR(VLOOKUP($A78,'Season 9'!AK$4:CN$104,32,0),"0"),IFERROR(VLOOKUP($A78,'Season 10'!AK$4:CN$104,32,0),"0"),
IFERROR(VLOOKUP($A78,'Season 11'!AK$4:CN$104,32,0),"0"),IFERROR(VLOOKUP($A78,'Season 12'!AK$4:CN$104,32,0),"0"),
IFERROR(VLOOKUP($A78,'Season 13'!AK$4:CN$104,32,0),"0"),IFERROR(VLOOKUP($A78,'Season 14'!AK$4:CN$104,32,0),"0"),IFERROR(VLOOKUP($A78,'Season 15'!AK$4:CN$104,32,0),"0"),)</f>
        <v>0</v>
      </c>
      <c r="AF78" s="403">
        <f>SUM(IFERROR(VLOOKUP($A78,'Season 2'!AK$4:CN$104,33,0),"0"),
IFERROR(VLOOKUP($A78,'Season 3'!AK$4:CN$104,33,0),"0"),IFERROR(VLOOKUP($A78,'Season 4'!AK$4:CN$104,33,0),"0"),
IFERROR(VLOOKUP($A78,'Season 5'!AK$4:CN$104,33,0),"0"),IFERROR(VLOOKUP($A78,'Season 6'!AK$4:CN$104,33,0),"0"),
IFERROR(VLOOKUP($A78,'Season 7'!AK$4:CN$104,33,0),"0"),IFERROR(VLOOKUP($A78,'Season 8'!AK$4:CN$104,33,0),"0"),
IFERROR(VLOOKUP($A78,'Season 9'!AK$4:CN$104,33,0),"0"),IFERROR(VLOOKUP($A78,'Season 10'!AK$4:CN$104,33,0),"0"),
IFERROR(VLOOKUP($A78,'Season 11'!AK$4:CN$104,33,0),"0"),IFERROR(VLOOKUP($A78,'Season 12'!AK$4:CN$104,33,0),"0"),
IFERROR(VLOOKUP($A78,'Season 13'!AK$4:CN$104,33,0),"0"),IFERROR(VLOOKUP($A78,'Season 14'!AK$4:CN$104,33,0),"0"),IFERROR(VLOOKUP($A78,'Season 15'!AK$4:CN$104,33,0),"0"),)</f>
        <v>0</v>
      </c>
      <c r="AG78" s="398">
        <f>SUM(IFERROR(VLOOKUP($A78,'Season 2'!AK$4:CN$104,34,0),"0"),
IFERROR(VLOOKUP($A78,'Season 3'!AK$4:CN$104,34,0),"0"),IFERROR(VLOOKUP($A78,'Season 4'!AK$4:CN$104,34,0),"0"),
IFERROR(VLOOKUP($A78,'Season 5'!AK$4:CN$104,34,0),"0"),IFERROR(VLOOKUP($A78,'Season 6'!AK$4:CN$104,34,0),"0"),
IFERROR(VLOOKUP($A78,'Season 7'!AK$4:CN$104,34,0),"0"),IFERROR(VLOOKUP($A78,'Season 8'!AK$4:CN$104,34,0),"0"),
IFERROR(VLOOKUP($A78,'Season 9'!AK$4:CN$104,34,0),"0"),IFERROR(VLOOKUP($A78,'Season 10'!AK$4:CN$104,34,0),"0"),
IFERROR(VLOOKUP($A78,'Season 11'!AK$4:CN$104,34,0),"0"),IFERROR(VLOOKUP($A78,'Season 12'!AK$4:CN$104,34,0),"0"),
IFERROR(VLOOKUP($A78,'Season 13'!AK$4:CN$104,34,0),"0"),IFERROR(VLOOKUP($A78,'Season 14'!AK$4:CN$104,34,0),"0"),IFERROR(VLOOKUP($A78,'Season 15'!AK$4:CN$104,34,0),"0"),)</f>
        <v>0</v>
      </c>
      <c r="AH78" s="518">
        <f>SUM(IFERROR(VLOOKUP($A78,'Season 2'!AK$4:CN$104,35,0),"0"),
IFERROR(VLOOKUP($A78,'Season 3'!AK$4:CN$104,35,0),"0"),IFERROR(VLOOKUP($A78,'Season 4'!AK$4:CN$104,35,0),"0"),
IFERROR(VLOOKUP($A78,'Season 5'!AK$4:CN$104,35,0),"0"),IFERROR(VLOOKUP($A78,'Season 6'!AK$4:CN$104,35,0),"0"),
IFERROR(VLOOKUP($A78,'Season 7'!AK$4:CN$104,35,0),"0"),IFERROR(VLOOKUP($A78,'Season 8'!AK$4:CN$104,35,0),"0"),
IFERROR(VLOOKUP($A78,'Season 9'!AK$4:CN$104,35,0),"0"),IFERROR(VLOOKUP($A78,'Season 10'!AK$4:CN$104,35,0),"0"),
IFERROR(VLOOKUP($A78,'Season 11'!AK$4:CN$104,35,0),"0"),IFERROR(VLOOKUP($A78,'Season 12'!AK$4:CN$104,35,0),"0"),
IFERROR(VLOOKUP($A78,'Season 13'!AK$4:CN$104,35,0),"0"),IFERROR(VLOOKUP($A78,'Season 14'!AK$4:CN$104,35,0),"0"),IFERROR(VLOOKUP($A78,'Season 15'!AK$4:CN$104,35,0),"0"),)</f>
        <v>0</v>
      </c>
      <c r="AI78" s="21">
        <f>SUM(IFERROR(VLOOKUP($A78,'Season 2'!AK$4:CN$104,36,0),"0"),
IFERROR(VLOOKUP($A78,'Season 3'!AK$4:CN$104,36,0),"0"),IFERROR(VLOOKUP($A78,'Season 4'!AK$4:CN$104,36,0),"0"),
IFERROR(VLOOKUP($A78,'Season 5'!AK$4:CN$104,36,0),"0"),IFERROR(VLOOKUP($A78,'Season 6'!AK$4:CN$104,36,0),"0"),
IFERROR(VLOOKUP($A78,'Season 7'!AK$4:CN$104,36,0),"0"),IFERROR(VLOOKUP($A78,'Season 8'!AK$4:CN$104,36,0),"0"),
IFERROR(VLOOKUP($A78,'Season 9'!AK$4:CN$104,36,0),"0"),IFERROR(VLOOKUP($A78,'Season 10'!AK$4:CN$104,36,0),"0"),
IFERROR(VLOOKUP($A78,'Season 11'!AK$4:CN$104,36,0),"0"),IFERROR(VLOOKUP($A78,'Season 12'!AK$4:CN$104,36,0),"0"),
IFERROR(VLOOKUP($A78,'Season 13'!AK$4:CN$104,36,0),"0"),IFERROR(VLOOKUP($A78,'Season 14'!AK$4:CN$104,36,0),"0"),IFERROR(VLOOKUP($A78,'Season 15'!AK$4:CN$104,36,0),"0"),)</f>
        <v>0</v>
      </c>
      <c r="AJ78" s="402">
        <f>SUM(IFERROR(VLOOKUP($A78,'Season 2'!AK$4:CN$104,37,0),"0"),
IFERROR(VLOOKUP($A78,'Season 3'!AK$4:CN$104,37,0),"0"),IFERROR(VLOOKUP($A78,'Season 4'!AK$4:CN$104,37,0),"0"),
IFERROR(VLOOKUP($A78,'Season 5'!AK$4:CN$104,37,0),"0"),IFERROR(VLOOKUP($A78,'Season 6'!AK$4:CN$104,37,0),"0"),
IFERROR(VLOOKUP($A78,'Season 7'!AK$4:CN$104,37,0),"0"),IFERROR(VLOOKUP($A78,'Season 8'!AK$4:CN$104,37,0),"0"),
IFERROR(VLOOKUP($A78,'Season 9'!AK$4:CN$104,37,0),"0"),IFERROR(VLOOKUP($A78,'Season 10'!AK$4:CN$104,37,0),"0"),
IFERROR(VLOOKUP($A78,'Season 11'!AK$4:CN$104,37,0),"0"),IFERROR(VLOOKUP($A78,'Season 12'!AK$4:CN$104,37,0),"0"),
IFERROR(VLOOKUP($A78,'Season 13'!AK$4:CN$104,37,0),"0"),IFERROR(VLOOKUP($A78,'Season 14'!AK$4:CN$104,37,0),"0"),IFERROR(VLOOKUP($A78,'Season 15'!AK$4:CN$104,37,0),"0"),)</f>
        <v>0</v>
      </c>
      <c r="AK78" s="403">
        <f>SUM(IFERROR(VLOOKUP($A78,'Season 1'!AJ$4:CM$104,33,0),"0"),IFERROR(VLOOKUP($A78,'Season 2'!AK$4:CN$104,38,0),"0"),
IFERROR(VLOOKUP($A78,'Season 3'!AK$4:CN$104,38,0),"0"),IFERROR(VLOOKUP($A78,'Season 4'!AK$4:CN$104,38,0),"0"),
IFERROR(VLOOKUP($A78,'Season 5'!AK$4:CN$104,38,0),"0"),IFERROR(VLOOKUP($A78,'Season 6'!AK$4:CN$104,38,0),"0"),
IFERROR(VLOOKUP($A78,'Season 7'!AK$4:CN$104,38,0),"0"),IFERROR(VLOOKUP($A78,'Season 8'!AK$4:CN$104,38,0),"0"),
IFERROR(VLOOKUP($A78,'Season 9'!AK$4:CN$104,38,0),"0"),IFERROR(VLOOKUP($A78,'Season 10'!AK$4:CN$104,38,0),"0"),
IFERROR(VLOOKUP($A78,'Season 11'!AK$4:CN$104,38,0),"0"),IFERROR(VLOOKUP($A78,'Season 12'!AK$4:CN$104,38,0),"0"),
IFERROR(VLOOKUP($A78,'Season 13'!AK$4:CN$104,38,0),"0"),IFERROR(VLOOKUP($A78,'Season 14'!AK$4:CN$104,38,0),"0"),IFERROR(VLOOKUP($A78,'Season 15'!AK$4:CN$104,38,0),"0"),)</f>
        <v>0</v>
      </c>
      <c r="AL78" s="398">
        <f>SUM(IFERROR(VLOOKUP($A78,'Season 1'!AJ$4:CM$104,34,0),"0"),IFERROR(VLOOKUP($A78,'Season 2'!AK$4:CN$104,39,0),"0"),
IFERROR(VLOOKUP($A78,'Season 3'!AK$4:CN$104,39,0),"0"),IFERROR(VLOOKUP($A78,'Season 4'!AK$4:CN$104,39,0),"0"),
IFERROR(VLOOKUP($A78,'Season 5'!AK$4:CN$104,39,0),"0"),IFERROR(VLOOKUP($A78,'Season 6'!AK$4:CN$104,39,0),"0"),
IFERROR(VLOOKUP($A78,'Season 7'!AK$4:CN$104,39,0),"0"),IFERROR(VLOOKUP($A78,'Season 8'!AK$4:CN$104,39,0),"0"),
IFERROR(VLOOKUP($A78,'Season 9'!AK$4:CN$104,39,0),"0"),IFERROR(VLOOKUP($A78,'Season 10'!AK$4:CN$104,39,0),"0"),
IFERROR(VLOOKUP($A78,'Season 11'!AK$4:CN$104,39,0),"0"),IFERROR(VLOOKUP($A78,'Season 12'!AK$4:CN$104,39,0),"0"),
IFERROR(VLOOKUP($A78,'Season 13'!AK$4:CN$104,39,0),"0"),IFERROR(VLOOKUP($A78,'Season 14'!AK$4:CN$104,39,0),"0"),IFERROR(VLOOKUP($A78,'Season 15'!AK$4:CN$104,39,0),"0"),)</f>
        <v>0</v>
      </c>
      <c r="AM78" s="518">
        <f>SUM(IFERROR(VLOOKUP($A78,'Season 1'!AJ$4:CM$104,35,0),"0"),IFERROR(VLOOKUP($A78,'Season 2'!AK$4:CN$104,40,0),"0"),
IFERROR(VLOOKUP($A78,'Season 3'!AK$4:CN$104,40,0),"0"),IFERROR(VLOOKUP($A78,'Season 4'!AK$4:CN$104,40,0),"0"),
IFERROR(VLOOKUP($A78,'Season 5'!AK$4:CN$104,40,0),"0"),IFERROR(VLOOKUP($A78,'Season 6'!AK$4:CN$104,40,0),"0"),
IFERROR(VLOOKUP($A78,'Season 7'!AK$4:CN$104,40,0),"0"),IFERROR(VLOOKUP($A78,'Season 8'!AK$4:CN$104,40,0),"0"),
IFERROR(VLOOKUP($A78,'Season 9'!AK$4:CN$104,40,0),"0"),IFERROR(VLOOKUP($A78,'Season 10'!AK$4:CN$104,40,0),"0"),
IFERROR(VLOOKUP($A78,'Season 11'!AK$4:CN$104,40,0),"0"),IFERROR(VLOOKUP($A78,'Season 12'!AK$4:CN$104,40,0),"0"),
IFERROR(VLOOKUP($A78,'Season 13'!AK$4:CN$104,40,0),"0"),IFERROR(VLOOKUP($A78,'Season 14'!AK$4:CN$104,40,0),"0"),IFERROR(VLOOKUP($A78,'Season 15'!AK$4:CN$104,40,0),"0"),)</f>
        <v>0</v>
      </c>
      <c r="AN78" s="21">
        <f>SUM(IFERROR(VLOOKUP($A78,'Season 1'!AJ$4:CM$104,36,0),"0"),IFERROR(VLOOKUP($A78,'Season 2'!AK$4:CN$104,41,0),"0"),
IFERROR(VLOOKUP($A78,'Season 3'!AK$4:CN$104,41,0),"0"),IFERROR(VLOOKUP($A78,'Season 4'!AK$4:CN$104,41,0),"0"),
IFERROR(VLOOKUP($A78,'Season 5'!AK$4:CN$104,41,0),"0"),IFERROR(VLOOKUP($A78,'Season 6'!AK$4:CN$104,41,0),"0"),
IFERROR(VLOOKUP($A78,'Season 7'!AK$4:CN$104,41,0),"0"),IFERROR(VLOOKUP($A78,'Season 8'!AK$4:CN$104,41,0),"0"),
IFERROR(VLOOKUP($A78,'Season 9'!AK$4:CN$104,41,0),"0"),IFERROR(VLOOKUP($A78,'Season 10'!AK$4:CN$104,41,0),"0"),
IFERROR(VLOOKUP($A78,'Season 11'!AK$4:CN$104,41,0),"0"),IFERROR(VLOOKUP($A78,'Season 12'!AK$4:CN$104,41,0),"0"),
IFERROR(VLOOKUP($A78,'Season 13'!AK$4:CN$104,41,0),"0"),IFERROR(VLOOKUP($A78,'Season 14'!AK$4:CN$104,41,0),"0"),IFERROR(VLOOKUP($A78,'Season 15'!AK$4:CN$104,41,0),"0"),)</f>
        <v>0</v>
      </c>
      <c r="AO78" s="402">
        <f>SUM(IFERROR(VLOOKUP($A78,'Season 1'!AJ$4:CM$104,37,0),"0"),IFERROR(VLOOKUP($A78,'Season 2'!AK$4:CN$104,42,0),"0"),
IFERROR(VLOOKUP($A78,'Season 3'!AK$4:CN$104,42,0),"0"),IFERROR(VLOOKUP($A78,'Season 4'!AK$4:CN$104,42,0),"0"),
IFERROR(VLOOKUP($A78,'Season 5'!AK$4:CN$104,42,0),"0"),IFERROR(VLOOKUP($A78,'Season 6'!AK$4:CN$104,42,0),"0"),
IFERROR(VLOOKUP($A78,'Season 7'!AK$4:CN$104,42,0),"0"),IFERROR(VLOOKUP($A78,'Season 8'!AK$4:CN$104,42,0),"0"),
IFERROR(VLOOKUP($A78,'Season 9'!AK$4:CN$104,42,0),"0"),IFERROR(VLOOKUP($A78,'Season 10'!AK$4:CN$104,42,0),"0"),
IFERROR(VLOOKUP($A78,'Season 11'!AK$4:CN$104,42,0),"0"),IFERROR(VLOOKUP($A78,'Season 12'!AK$4:CN$104,42,0),"0"),
IFERROR(VLOOKUP($A78,'Season 13'!AK$4:CN$104,42,0),"0"),IFERROR(VLOOKUP($A78,'Season 14'!AK$4:CN$104,42,0),"0"),IFERROR(VLOOKUP($A78,'Season 15'!AK$4:CN$104,42,0),"0"),)</f>
        <v>0</v>
      </c>
      <c r="AP78" s="403">
        <f>SUM(IFERROR(VLOOKUP($A78,'Season 1'!AJ$4:CM$104,43,0),"0"),IFERROR(VLOOKUP($A78,'Season 2'!AK$4:CN$104,43,0),"0"),
IFERROR(VLOOKUP($A78,'Season 3'!AK$4:CN$104,43,0),"0"),IFERROR(VLOOKUP($A78,'Season 4'!AK$4:CN$104,43,0),"0"),
IFERROR(VLOOKUP($A78,'Season 5'!AK$4:CN$104,43,0),"0"),IFERROR(VLOOKUP($A78,'Season 6'!AK$4:CN$104,43,0),"0"),
IFERROR(VLOOKUP($A78,'Season 7'!AK$4:CN$104,43,0),"0"),IFERROR(VLOOKUP($A78,'Season 8'!AK$4:CN$104,43,0),"0"),
IFERROR(VLOOKUP($A78,'Season 9'!AK$4:CN$104,43,0),"0"),IFERROR(VLOOKUP($A78,'Season 10'!AK$4:CN$104,43,0),"0"),
IFERROR(VLOOKUP($A78,'Season 11'!AK$4:CN$104,43,0),"0"),IFERROR(VLOOKUP($A78,'Season 12'!AK$4:CN$104,43,0),"0"),
IFERROR(VLOOKUP($A78,'Season 13'!AK$4:CN$104,43,0),"0"),IFERROR(VLOOKUP($A78,'Season 14'!AK$4:CN$104,43,0),"0"),IFERROR(VLOOKUP($A78,'Season 15'!AK$4:CN$104,43,0),"0"),)</f>
        <v>0</v>
      </c>
      <c r="AQ78" s="398">
        <f>SUM(IFERROR(VLOOKUP($A78,'Season 1'!AJ$4:CM$104,44,0),"0"),IFERROR(VLOOKUP($A78,'Season 2'!AK$4:CN$104,44,0),"0"),
IFERROR(VLOOKUP($A78,'Season 3'!AK$4:CN$104,44,0),"0"),IFERROR(VLOOKUP($A78,'Season 4'!AK$4:CN$104,44,0),"0"),
IFERROR(VLOOKUP($A78,'Season 5'!AK$4:CN$104,44,0),"0"),IFERROR(VLOOKUP($A78,'Season 6'!AK$4:CN$104,44,0),"0"),
IFERROR(VLOOKUP($A78,'Season 7'!AK$4:CN$104,44,0),"0"),IFERROR(VLOOKUP($A78,'Season 8'!AK$4:CN$104,44,0),"0"),
IFERROR(VLOOKUP($A78,'Season 9'!AK$4:CN$104,44,0),"0"),IFERROR(VLOOKUP($A78,'Season 10'!AK$4:CN$104,44,0),"0"),
IFERROR(VLOOKUP($A78,'Season 11'!AK$4:CN$104,44,0),"0"),IFERROR(VLOOKUP($A78,'Season 12'!AK$4:CN$104,44,0),"0"),
IFERROR(VLOOKUP($A78,'Season 13'!AK$4:CN$104,44,0),"0"),IFERROR(VLOOKUP($A78,'Season 14'!AK$4:CN$104,44,0),"0"),IFERROR(VLOOKUP($A78,'Season 15'!AK$4:CN$104,44,0),"0"),)</f>
        <v>0</v>
      </c>
      <c r="AR78" s="518">
        <f>SUM(IFERROR(VLOOKUP($A78,'Season 1'!AJ$4:CM$104,45,0),"0"),IFERROR(VLOOKUP($A78,'Season 2'!AK$4:CN$104,45,0),"0"),
IFERROR(VLOOKUP($A78,'Season 3'!AK$4:CN$104,45,0),"0"),IFERROR(VLOOKUP($A78,'Season 4'!AK$4:CN$104,45,0),"0"),
IFERROR(VLOOKUP($A78,'Season 5'!AK$4:CN$104,45,0),"0"),IFERROR(VLOOKUP($A78,'Season 6'!AK$4:CN$104,45,0),"0"),
IFERROR(VLOOKUP($A78,'Season 7'!AK$4:CN$104,45,0),"0"),IFERROR(VLOOKUP($A78,'Season 8'!AK$4:CN$104,45,0),"0"),
IFERROR(VLOOKUP($A78,'Season 9'!AK$4:CN$104,45,0),"0"),IFERROR(VLOOKUP($A78,'Season 10'!AK$4:CN$104,45,0),"0"),
IFERROR(VLOOKUP($A78,'Season 11'!AK$4:CN$104,45,0),"0"),IFERROR(VLOOKUP($A78,'Season 12'!AK$4:CN$104,45,0),"0"),
IFERROR(VLOOKUP($A78,'Season 13'!AK$4:CN$104,45,0),"0"),IFERROR(VLOOKUP($A78,'Season 14'!AK$4:CN$104,45,0),"0"),IFERROR(VLOOKUP($A78,'Season 15'!AK$4:CN$104,45,0),"0"),)</f>
        <v>0</v>
      </c>
      <c r="AS78" s="21">
        <f>SUM(IFERROR(VLOOKUP($A78,'Season 1'!AJ$4:CM$104,46,0),"0"),IFERROR(VLOOKUP($A78,'Season 2'!AK$4:CN$104,46,0),"0"),
IFERROR(VLOOKUP($A78,'Season 3'!AK$4:CN$104,46,0),"0"),IFERROR(VLOOKUP($A78,'Season 4'!AK$4:CN$104,46,0),"0"),
IFERROR(VLOOKUP($A78,'Season 5'!AK$4:CN$104,46,0),"0"),IFERROR(VLOOKUP($A78,'Season 6'!AK$4:CN$104,46,0),"0"),
IFERROR(VLOOKUP($A78,'Season 7'!AK$4:CN$104,46,0),"0"),IFERROR(VLOOKUP($A78,'Season 8'!AK$4:CN$104,46,0),"0"),
IFERROR(VLOOKUP($A78,'Season 9'!AK$4:CN$104,46,0),"0"),IFERROR(VLOOKUP($A78,'Season 10'!AK$4:CN$104,46,0),"0"),
IFERROR(VLOOKUP($A78,'Season 11'!AK$4:CN$104,46,0),"0"),IFERROR(VLOOKUP($A78,'Season 12'!AK$4:CN$104,46,0),"0"),
IFERROR(VLOOKUP($A78,'Season 13'!AK$4:CN$104,46,0),"0"),IFERROR(VLOOKUP($A78,'Season 14'!AK$4:CN$104,46,0),"0"),IFERROR(VLOOKUP($A78,'Season 15'!AK$4:CN$104,46,0),"0"),)</f>
        <v>0</v>
      </c>
      <c r="AT78" s="402">
        <f>SUM(IFERROR(VLOOKUP($A78,'Season 1'!AJ$4:CM$104,47,0),"0"),IFERROR(VLOOKUP($A78,'Season 2'!AK$4:CN$104,47,0),"0"),
IFERROR(VLOOKUP($A78,'Season 3'!AK$4:CN$104,47,0),"0"),IFERROR(VLOOKUP($A78,'Season 4'!AK$4:CN$104,47,0),"0"),
IFERROR(VLOOKUP($A78,'Season 5'!AK$4:CN$104,47,0),"0"),IFERROR(VLOOKUP($A78,'Season 6'!AK$4:CN$104,47,0),"0"),
IFERROR(VLOOKUP($A78,'Season 7'!AK$4:CN$104,47,0),"0"),IFERROR(VLOOKUP($A78,'Season 8'!AK$4:CN$104,47,0),"0"),
IFERROR(VLOOKUP($A78,'Season 9'!AK$4:CN$104,47,0),"0"),IFERROR(VLOOKUP($A78,'Season 10'!AK$4:CN$104,47,0),"0"),
IFERROR(VLOOKUP($A78,'Season 11'!AK$4:CN$104,47,0),"0"),IFERROR(VLOOKUP($A78,'Season 12'!AK$4:CN$104,47,0),"0"),
IFERROR(VLOOKUP($A78,'Season 13'!AK$4:CN$104,47,0),"0"),IFERROR(VLOOKUP($A78,'Season 14'!AK$4:CN$104,47,0),"0"),IFERROR(VLOOKUP($A78,'Season 15'!AK$4:CN$104,47,0),"0"),)</f>
        <v>0</v>
      </c>
      <c r="AU78" s="403">
        <f>SUM(IFERROR(VLOOKUP($A78,'Season 3'!AK$4:CN$104,48,0),"0"),IFERROR(VLOOKUP($A78,'Season 4'!AK$4:CN$104,48,0),"0"),
IFERROR(VLOOKUP($A78,'Season 5'!AK$4:CN$104,48,0),"0"),IFERROR(VLOOKUP($A78,'Season 6'!AK$4:CN$104,48,0),"0"),
IFERROR(VLOOKUP($A78,'Season 7'!AK$4:CN$104,48,0),"0"),IFERROR(VLOOKUP($A78,'Season 8'!AK$4:CN$104,48,0),"0"),
IFERROR(VLOOKUP($A78,'Season 9'!AK$4:CN$104,48,0),"0"),IFERROR(VLOOKUP($A78,'Season 10'!AK$4:CN$104,48,0),"0"),
IFERROR(VLOOKUP($A78,'Season 11'!AK$4:CN$104,48,0),"0"),IFERROR(VLOOKUP($A78,'Season 12'!AK$4:CN$104,48,0),"0"),
IFERROR(VLOOKUP($A78,'Season 13'!AK$4:CN$104,48,0),"0"),IFERROR(VLOOKUP($A78,'Season 14'!AK$4:CN$104,48,0),"0"),IFERROR(VLOOKUP($A78,'Season 15'!AK$4:CN$104,48,0),"0"),)</f>
        <v>0</v>
      </c>
      <c r="AV78" s="398">
        <f>SUM(IFERROR(VLOOKUP($A78,'Season 3'!AK$4:CN$104,49,0),"0"),IFERROR(VLOOKUP($A78,'Season 4'!AK$4:CN$104,49,0),"0"),
IFERROR(VLOOKUP($A78,'Season 5'!AK$4:CN$104,49,0),"0"),IFERROR(VLOOKUP($A78,'Season 6'!AK$4:CN$104,49,0),"0"),
IFERROR(VLOOKUP($A78,'Season 7'!AK$4:CN$104,49,0),"0"),IFERROR(VLOOKUP($A78,'Season 8'!AK$4:CN$104,49,0),"0"),
IFERROR(VLOOKUP($A78,'Season 9'!AK$4:CN$104,49,0),"0"),IFERROR(VLOOKUP($A78,'Season 10'!AK$4:CN$104,49,0),"0"),
IFERROR(VLOOKUP($A78,'Season 11'!AK$4:CN$104,49,0),"0"),IFERROR(VLOOKUP($A78,'Season 12'!AK$4:CN$104,49,0),"0"),
IFERROR(VLOOKUP($A78,'Season 13'!AK$4:CN$104,49,0),"0"),IFERROR(VLOOKUP($A78,'Season 14'!AK$4:CN$104,49,0),"0"),IFERROR(VLOOKUP($A78,'Season 15'!AK$4:CN$104,49,0),"0"),)</f>
        <v>0</v>
      </c>
      <c r="AW78" s="518">
        <f>SUM(IFERROR(VLOOKUP($A78,'Season 3'!AK$4:CN$104,50,0),"0"),IFERROR(VLOOKUP($A78,'Season 4'!AK$4:CN$104,50,0),"0"),
IFERROR(VLOOKUP($A78,'Season 5'!AK$4:CN$104,50,0),"0"),IFERROR(VLOOKUP($A78,'Season 6'!AK$4:CN$104,50,0),"0"),
IFERROR(VLOOKUP($A78,'Season 7'!AK$4:CN$104,50,0),"0"),IFERROR(VLOOKUP($A78,'Season 8'!AK$4:CN$104,50,0),"0"),
IFERROR(VLOOKUP($A78,'Season 9'!AK$4:CN$104,50,0),"0"),IFERROR(VLOOKUP($A78,'Season 10'!AK$4:CN$104,50,0),"0"),
IFERROR(VLOOKUP($A78,'Season 11'!AK$4:CN$104,50,0),"0"),IFERROR(VLOOKUP($A78,'Season 12'!AK$4:CN$104,50,0),"0"),
IFERROR(VLOOKUP($A78,'Season 13'!AK$4:CN$104,50,0),"0"),IFERROR(VLOOKUP($A78,'Season 14'!AK$4:CN$104,50,0),"0"),IFERROR(VLOOKUP($A78,'Season 15'!AK$4:CN$104,50,0),"0"),)</f>
        <v>0</v>
      </c>
      <c r="AX78" s="21">
        <f>SUM(IFERROR(VLOOKUP($A78,'Season 3'!AK$4:CN$104,51,0),"0"),IFERROR(VLOOKUP($A78,'Season 4'!AK$4:CN$104,51,0),"0"),
IFERROR(VLOOKUP($A78,'Season 5'!AK$4:CN$104,51,0),"0"),IFERROR(VLOOKUP($A78,'Season 6'!AK$4:CN$104,51,0),"0"),
IFERROR(VLOOKUP($A78,'Season 7'!AK$4:CN$104,51,0),"0"),IFERROR(VLOOKUP($A78,'Season 8'!AK$4:CN$104,51,0),"0"),
IFERROR(VLOOKUP($A78,'Season 9'!AK$4:CN$104,51,0),"0"),IFERROR(VLOOKUP($A78,'Season 10'!AK$4:CN$104,51,0),"0"),
IFERROR(VLOOKUP($A78,'Season 11'!AK$4:CN$104,51,0),"0"),IFERROR(VLOOKUP($A78,'Season 12'!AK$4:CN$104,51,0),"0"),
IFERROR(VLOOKUP($A78,'Season 13'!AK$4:CN$104,51,0),"0"),IFERROR(VLOOKUP($A78,'Season 14'!AK$4:CN$104,51,0),"0"),IFERROR(VLOOKUP($A78,'Season 15'!AK$4:CN$104,51,0),"0"),)</f>
        <v>0</v>
      </c>
      <c r="AY78" s="402">
        <f>SUM(IFERROR(VLOOKUP($A78,'Season 3'!AK$4:CN$104,52,0),"0"),IFERROR(VLOOKUP($A78,'Season 4'!AK$4:CN$104,52,0),"0"),
IFERROR(VLOOKUP($A78,'Season 5'!AK$4:CN$104,52,0),"0"),IFERROR(VLOOKUP($A78,'Season 6'!AK$4:CN$104,52,0),"0"),
IFERROR(VLOOKUP($A78,'Season 7'!AK$4:CN$104,52,0),"0"),IFERROR(VLOOKUP($A78,'Season 8'!AK$4:CN$104,52,0),"0"),
IFERROR(VLOOKUP($A78,'Season 9'!AK$4:CN$104,52,0),"0"),IFERROR(VLOOKUP($A78,'Season 10'!AK$4:CN$104,52,0),"0"),
IFERROR(VLOOKUP($A78,'Season 11'!AK$4:CN$104,52,0),"0"),IFERROR(VLOOKUP($A78,'Season 12'!AK$4:CN$104,52,0),"0"),
IFERROR(VLOOKUP($A78,'Season 13'!AK$4:CN$104,52,0),"0"),IFERROR(VLOOKUP($A78,'Season 14'!AK$4:CN$104,52,0),"0"),IFERROR(VLOOKUP($A78,'Season 15'!AK$4:CN$104,52,0),"0"),)</f>
        <v>0</v>
      </c>
      <c r="AZ78" s="403">
        <f>SUM(IFERROR(VLOOKUP($A78,'Season 1'!AJ$4:CM$104,38,0),"0"),IFERROR(VLOOKUP($A78,'Season 2'!AK$4:CN$104,48,0),"0"),)</f>
        <v>0</v>
      </c>
      <c r="BA78" s="398">
        <f>SUM(IFERROR(VLOOKUP($A78,'Season 1'!AJ$4:CM$104,39,0),"0"),IFERROR(VLOOKUP($A78,'Season 2'!AK$4:CN$104,49,0),"0"),)</f>
        <v>0</v>
      </c>
      <c r="BB78" s="518">
        <f>SUM(IFERROR(VLOOKUP($A78,'Season 1'!AJ$4:CM$104,40,0),"0"),IFERROR(VLOOKUP($A78,'Season 2'!AK$4:CN$104,50,0),"0"),)</f>
        <v>0</v>
      </c>
      <c r="BC78" s="21">
        <f>SUM(IFERROR(VLOOKUP($A78,'Season 1'!AJ$4:CM$104,41,0),"0"),IFERROR(VLOOKUP($A78,'Season 2'!AK$4:CN$104,51,0),"0"),)</f>
        <v>0</v>
      </c>
      <c r="BD78" s="402">
        <f>SUM(IFERROR(VLOOKUP($A78,'Season 1'!AJ$4:CM$104,42,0),"0"),IFERROR(VLOOKUP($A78,'Season 2'!AK$4:CN$104,52,0),"0"),)</f>
        <v>0</v>
      </c>
      <c r="BE78" s="561">
        <f>SUM(
IFERROR(VLOOKUP($A78,'Season 1'!AJ$4:CM$104,48,0),"0"),IFERROR(VLOOKUP($A78,'Season 2'!AK$4:CN$104,53,0),"0"),
IFERROR(VLOOKUP($A78,'Season 3'!AK$4:CN$104,53,0),"0"),IFERROR(VLOOKUP($A78,'Season 4'!AK$4:CN$104,53,0),"0"),
IFERROR(VLOOKUP($A78,'Season 5'!AK$4:CN$104,53,0),"0"),IFERROR(VLOOKUP($A78,'Season 6'!AK$4:CN$104,53,0),"0"),
IFERROR(VLOOKUP($A78,'Season 7'!AK$4:CN$104,53,0),"0"),IFERROR(VLOOKUP($A78,'Season 8'!AK$4:CN$104,53,0),"0"),
IFERROR(VLOOKUP($A78,'Season 9'!AK$4:CN$104,53,0),"0"),IFERROR(VLOOKUP($A78,'Season 10'!AK$4:CN$104,53,0),"0"),
IFERROR(VLOOKUP($A78,'Season 11'!AK$4:CN$104,53,0),"0"),IFERROR(VLOOKUP($A78,'Season 12'!AK$4:CN$104,53,0),"0"),
IFERROR(VLOOKUP($A78,'Season 13'!AK$4:CN$104,53,0),"0"),IFERROR(VLOOKUP($A78,'Season 14'!AK$4:CN$104,53,0),"0"),IFERROR(VLOOKUP($A78,'Season 15'!AK$4:CN$104,53,0),"0"),)</f>
        <v>0</v>
      </c>
      <c r="BF78" s="562">
        <f>SUM(
IFERROR(VLOOKUP($A78,'Season 1'!AJ$4:CM$104,49,0),"0"),IFERROR(VLOOKUP($A78,'Season 2'!AK$4:CN$104,54,0),"0"),
IFERROR(VLOOKUP($A78,'Season 3'!AK$4:CN$104,54,0),"0"),IFERROR(VLOOKUP($A78,'Season 4'!AK$4:CN$104,54,0),"0"),
IFERROR(VLOOKUP($A78,'Season 5'!AK$4:CN$104,54,0),"0"),IFERROR(VLOOKUP($A78,'Season 6'!AK$4:CN$104,54,0),"0"),
IFERROR(VLOOKUP($A78,'Season 7'!AK$4:CN$104,54,0),"0"),IFERROR(VLOOKUP($A78,'Season 8'!AK$4:CN$104,54,0),"0"),
IFERROR(VLOOKUP($A78,'Season 9'!AK$4:CN$104,54,0),"0"),IFERROR(VLOOKUP($A78,'Season 10'!AK$4:CN$104,54,0),"0"),
IFERROR(VLOOKUP($A78,'Season 11'!AK$4:CN$104,540),"0"),IFERROR(VLOOKUP($A78,'Season 12'!AK$4:CN$104,54,0),"0"),
IFERROR(VLOOKUP($A78,'Season 13'!AK$4:CN$104,54,0),"0"),IFERROR(VLOOKUP($A78,'Season 14'!AK$4:CN$104,54,0),"0"),IFERROR(VLOOKUP($A78,'Season 15'!AK$4:CN$104,54,0),"0"),)</f>
        <v>0</v>
      </c>
      <c r="BG78" s="529" t="e">
        <f t="shared" si="3"/>
        <v>#DIV/0!</v>
      </c>
      <c r="BI78" s="553"/>
      <c r="BJ78" s="553"/>
      <c r="BK78" s="553"/>
      <c r="BL78" s="553"/>
      <c r="BM78" s="553"/>
      <c r="BN78" s="553"/>
      <c r="BO78" s="169"/>
      <c r="BP78" s="169"/>
      <c r="BQ78" s="169"/>
      <c r="BR78" s="169"/>
      <c r="BS78" s="12" t="str">
        <f>IFERROR(VLOOKUP($A78,'Season 1'!$AJ$4:$CM$104,50,0),"0")</f>
        <v>0</v>
      </c>
      <c r="BT78" s="12" t="str">
        <f>IFERROR(VLOOKUP($A78,'Season 1'!$AJ$4:$CM$104,51,0),"0")</f>
        <v>0</v>
      </c>
      <c r="BU78" s="12" t="str">
        <f>IFERROR(VLOOKUP($A78,'Season 2'!$AK$4:$CN$104,55,0),"0")</f>
        <v>0</v>
      </c>
      <c r="BV78" s="12" t="str">
        <f>IFERROR(VLOOKUP($A78,'Season 2'!$AK$4:$CN$104,56,0),"0")</f>
        <v>0</v>
      </c>
      <c r="BW78" s="12" t="str">
        <f>IFERROR(VLOOKUP($A78,'Season 3'!$AK$4:$CN$104,55,0),"0")</f>
        <v>0</v>
      </c>
      <c r="BX78" s="12" t="str">
        <f>IFERROR(VLOOKUP($A78,'Season 3'!$AK$4:$CN$104,56,0),"0")</f>
        <v>0</v>
      </c>
      <c r="BY78" s="12" t="str">
        <f>IFERROR(VLOOKUP($A78,'Season 4'!$AK$4:$CN$104,55,0),"0")</f>
        <v>0</v>
      </c>
      <c r="BZ78" s="12" t="str">
        <f>IFERROR(VLOOKUP($A78,'Season 4'!$AK$4:$CN$104,56,0),"0")</f>
        <v>0</v>
      </c>
      <c r="CA78" s="12" t="str">
        <f>IFERROR(VLOOKUP($A78,'Season 5'!$AK$4:$CN$104,55,0),"0")</f>
        <v>0</v>
      </c>
      <c r="CB78" s="12" t="str">
        <f>IFERROR(VLOOKUP($A78,'Season 5'!$AK$4:$CN$104,56,0),"0")</f>
        <v>0</v>
      </c>
      <c r="CC78" s="12" t="str">
        <f>IFERROR(VLOOKUP($A78,'Season 6'!$AK$4:$CN$104,55,0),"0")</f>
        <v>0</v>
      </c>
      <c r="CD78" s="12" t="str">
        <f>IFERROR(VLOOKUP($A78,'Season 6'!$AK$4:$CN$104,56,0),"0")</f>
        <v>0</v>
      </c>
      <c r="CE78" s="12" t="str">
        <f>IFERROR(VLOOKUP($A78,'Season 7'!$AK$4:$CN$104,55,0),"0")</f>
        <v>0</v>
      </c>
      <c r="CF78" s="12" t="str">
        <f>IFERROR(VLOOKUP($A78,'Season 7'!$AK$4:$CN$104,56,0),"0")</f>
        <v>0</v>
      </c>
      <c r="CG78" s="12" t="str">
        <f>IFERROR(VLOOKUP($A78,'Season 8'!$AK$4:$CN$104,55,0),"0")</f>
        <v>0</v>
      </c>
      <c r="CH78" s="12" t="str">
        <f>IFERROR(VLOOKUP($A78,'Season 8'!$AK$4:$CN$104,56,0),"0")</f>
        <v>0</v>
      </c>
      <c r="CI78" s="12" t="str">
        <f>IFERROR(VLOOKUP($A78,'Season 9'!$AK$4:$CN$104,55,0),"0")</f>
        <v>0</v>
      </c>
      <c r="CJ78" s="12" t="str">
        <f>IFERROR(VLOOKUP($A78,'Season 9'!$AK$4:$CN$104,56,0),"0")</f>
        <v>0</v>
      </c>
      <c r="CK78" s="12" t="str">
        <f>IFERROR(VLOOKUP($A78,'Season 10'!$AK$4:$CN$104,55,0),"0")</f>
        <v>0</v>
      </c>
      <c r="CL78" s="12" t="str">
        <f>IFERROR(VLOOKUP($A78,'Season 10'!$AK$4:$CN$104,56,0),"0")</f>
        <v>0</v>
      </c>
      <c r="CM78" s="12" t="str">
        <f>IFERROR(VLOOKUP($A78,'Season 11'!$AK$4:$CN$104,55,0),"0")</f>
        <v>0</v>
      </c>
      <c r="CN78" s="12" t="str">
        <f>IFERROR(VLOOKUP($A78,'Season 11'!$AK$4:$CN$104,56,0),"0")</f>
        <v>0</v>
      </c>
      <c r="CO78" s="12" t="str">
        <f>IFERROR(VLOOKUP($A78,'Season 12'!$AK$4:$CN$104,55,0),"0")</f>
        <v>0</v>
      </c>
      <c r="CP78" s="12" t="str">
        <f>IFERROR(VLOOKUP($A78,'Season 12'!$AK$4:$CN$104,56,0),"0")</f>
        <v>0</v>
      </c>
      <c r="CQ78" s="12" t="str">
        <f>IFERROR(VLOOKUP($A78,'Season 13'!$AK$4:$CN$104,55,0),"0")</f>
        <v>0</v>
      </c>
      <c r="CR78" s="12" t="str">
        <f>IFERROR(VLOOKUP($A78,'Season 13'!$AK$4:$CN$104,56,0),"0")</f>
        <v>0</v>
      </c>
      <c r="CS78" s="12" t="str">
        <f>IFERROR(VLOOKUP($A78,'Season 14'!$AK$4:$CN$104,55,0),"0")</f>
        <v>0</v>
      </c>
      <c r="CT78" s="12" t="str">
        <f>IFERROR(VLOOKUP($A78,'Season 14'!$AK$4:$CN$104,56,0),"0")</f>
        <v>0</v>
      </c>
      <c r="CU78" s="12" t="str">
        <f>IFERROR(VLOOKUP($A78,'Season 15'!$AK$4:$CN$104,55,0),"0")</f>
        <v>0</v>
      </c>
      <c r="CV78" s="12" t="str">
        <f>IFERROR(VLOOKUP($A78,'Season 15'!$AK$4:$CN$104,56,0),"0")</f>
        <v>0</v>
      </c>
    </row>
    <row r="79" spans="1:100" x14ac:dyDescent="0.25">
      <c r="A79" s="2" t="s">
        <v>35</v>
      </c>
      <c r="B79" s="516" t="str">
        <f>IFERROR(VLOOKUP('Data Totals'!A79,'Season 1'!AJ$4:CH$104,2,FALSE),IFERROR(VLOOKUP('Data Totals'!A79,'Season 2'!AK$4:CI$104,2,FALSE),IFERROR(VLOOKUP('Data Totals'!A79,'Season 3'!AK$4:CI$104,2,FALSE),IFERROR(VLOOKUP('Data Totals'!A79,'Season 4'!AK$4:CI$104,2,FALSE),IFERROR(VLOOKUP('Data Totals'!A79,'Season 5'!AK$4:CI$104,2,FALSE),IFERROR(VLOOKUP('Data Totals'!A79,'Season 6'!AK$4:CI$104,2,FALSE),IFERROR(VLOOKUP('Data Totals'!A79,'Season 7'!AK$4:CI$104,2,FALSE),IFERROR(VLOOKUP('Data Totals'!A79,'Season 8'!AK$4:CI$104,2,FALSE),IFERROR(VLOOKUP('Data Totals'!A79,'Season 9'!AK$4:CI$104,2,FALSE),IFERROR(VLOOKUP('Data Totals'!A79,'Season 10'!AK$4:CI$104,2,FALSE),IFERROR(VLOOKUP('Data Totals'!A79,'Season 11'!AK$4:CI$104,2,FALSE),IFERROR(VLOOKUP('Data Totals'!A79,'Season 12'!AK$4:CI$104,2,FALSE),IFERROR(VLOOKUP('Data Totals'!A79,'Season 13'!AK$4:CI$104,2,FALSE),IFERROR(VLOOKUP('Data Totals'!A79,'Season 14'!AK$4:CI$104,2,FALSE),IFERROR(VLOOKUP('Data Totals'!A79,'Season 15'!AK$4:CI$104,2,FALSE),"N/A")))))))))))))))</f>
        <v>N/A</v>
      </c>
      <c r="C79" s="517" t="str">
        <f>IFERROR(VLOOKUP('Data Totals'!A79,'Season 1'!AJ$4:CH$104,3,FALSE),IFERROR(VLOOKUP('Data Totals'!A79,'Season 2'!AK$4:CI$104,3,FALSE),IFERROR(VLOOKUP('Data Totals'!A79,'Season 3'!AK$4:CI$104,3,FALSE),IFERROR(VLOOKUP('Data Totals'!A79,'Season 4'!AK$4:CI$104,3,FALSE),IFERROR(VLOOKUP('Data Totals'!A79,'Season 5'!AK$4:CI$104,3,FALSE),IFERROR(VLOOKUP('Data Totals'!A79,'Season 6'!AK$4:CI$104,3,FALSE),IFERROR(VLOOKUP('Data Totals'!A79,'Season 7'!AK$4:CI$104,3,FALSE),IFERROR(VLOOKUP('Data Totals'!A79,'Season 8'!AK$4:CI$104,3,FALSE),IFERROR(VLOOKUP('Data Totals'!A79,'Season 9'!AK$4:CI$104,3,FALSE),IFERROR(VLOOKUP('Data Totals'!A79,'Season 10'!AK$4:CI$104,3,FALSE),IFERROR(VLOOKUP('Data Totals'!A79,'Season 11'!AK$4:CI$104,3,FALSE),IFERROR(VLOOKUP('Data Totals'!A79,'Season 12'!AK$4:CI$104,3,FALSE),IFERROR(VLOOKUP('Data Totals'!A79,'Season 13'!AK$4:CI$104,3,FALSE),IFERROR(VLOOKUP('Data Totals'!A79,'Season 14'!AK$4:CI$104,3,FALSE),IFERROR(VLOOKUP('Data Totals'!A79,'Season 15'!AK$4:CI$104,3,FALSE),"N/A")))))))))))))))</f>
        <v>N/A</v>
      </c>
      <c r="D79" s="517" t="str">
        <f>IFERROR(VLOOKUP('Data Totals'!A79,'Season 15'!AK$4:CI$104,4,FALSE),IFERROR(VLOOKUP('Data Totals'!A79,'Season 14'!AK$4:CI$104,4,FALSE),IFERROR(VLOOKUP('Data Totals'!A79,'Season 13'!AK$4:CI$104,4,FALSE),IFERROR(VLOOKUP('Data Totals'!A79,'Season 12'!AK$4:CI$104,4,FALSE),IFERROR(VLOOKUP('Data Totals'!A79,'Season 11'!AK$4:CI$104,4,FALSE),IFERROR(VLOOKUP('Data Totals'!A79,'Season 10'!AK$4:CI$104,4,FALSE),IFERROR(VLOOKUP('Data Totals'!A79,'Season 9'!AK$4:CI$104,4,FALSE),IFERROR(VLOOKUP('Data Totals'!A79,'Season 8'!AK$4:CI$104,4,FALSE),IFERROR(VLOOKUP('Data Totals'!A79,'Season 7'!AK$4:CI$104,4,FALSE),IFERROR(VLOOKUP('Data Totals'!A79,'Season 6'!AK$4:CI$104,4,FALSE),IFERROR(VLOOKUP('Data Totals'!A79,'Season 5'!AK$4:CI$104,4,FALSE),IFERROR(VLOOKUP('Data Totals'!A79,'Season 4'!AK$4:CI$104,4,FALSE),IFERROR(VLOOKUP('Data Totals'!A79,'Season 3'!AK$4:CI$104,4,FALSE),IFERROR(VLOOKUP('Data Totals'!A79,'Season 2'!AK$4:CI$104,4,FALSE),IFERROR(VLOOKUP('Data Totals'!A79,'Season 1'!AJ$4:CH$104,4,FALSE),"N/A")))))))))))))))</f>
        <v>N/A</v>
      </c>
      <c r="E79" s="517" t="e">
        <f t="shared" si="2"/>
        <v>#VALUE!</v>
      </c>
      <c r="F79" s="398">
        <f>SUM(IFERROR(VLOOKUP(A79,BI$3:BN$152,2,0),"0"),
IFERROR(VLOOKUP(A79,'Season 1'!AJ$4:CM$104,7,0),"0"),IFERROR(VLOOKUP(A79,'Season 2'!AK$4:CN$104,7,0),"0"),
IFERROR(VLOOKUP(A79,'Season 3'!AK$4:CN$104,7,0),"0"),IFERROR(VLOOKUP(A79,'Season 4'!AK$4:CN$104,7,0),"0"),
IFERROR(VLOOKUP(A79,'Season 5'!AK$4:CN$104,7,0),"0"),IFERROR(VLOOKUP(A79,'Season 6'!AK$4:CN$104,7,0),"0"),
IFERROR(VLOOKUP(A79,'Season 7'!AK$4:CN$104,7,0),"0"),IFERROR(VLOOKUP(A79,'Season 8'!AK$4:CN$104,7,0),"0"),
IFERROR(VLOOKUP(A79,'Season 9'!AK$4:CN$104,7,0),"0"),IFERROR(VLOOKUP(A79,'Season 10'!AK$4:CN$104,7,0),"0"),
IFERROR(VLOOKUP(A79,'Season 11'!AK$4:CN$104,7,0),"0"),IFERROR(VLOOKUP(A79,'Season 12'!AK$4:CN$104,7,0),"0"),
IFERROR(VLOOKUP(A79,'Season 13'!AK$4:CN$104,7,0),"0"),IFERROR(VLOOKUP(A79,'Season 14'!AK$4:CN$104,7,0),"0"),IFERROR(VLOOKUP(A79,'Season 15'!AK$4:CN$104,7,0),"0"),)</f>
        <v>0</v>
      </c>
      <c r="G79" s="398">
        <f>SUM(
IFERROR(VLOOKUP(A79,'Season 1'!AJ$4:CM$104,8,0),"0"),IFERROR(VLOOKUP(A79,'Season 2'!AK$4:CN$104,8,0),"0"),
IFERROR(VLOOKUP(A79,'Season 3'!AK$4:CN$104,8,0),"0"),IFERROR(VLOOKUP(A79,'Season 4'!AK$4:CN$104,8,0),"0"),
IFERROR(VLOOKUP(A79,'Season 5'!AK$4:CN$104,8,0),"0"),IFERROR(VLOOKUP(A79,'Season 6'!AK$4:CN$104,8,0),"0"),
IFERROR(VLOOKUP(A79,'Season 7'!AK$4:CN$104,8,0),"0"),IFERROR(VLOOKUP(A79,'Season 8'!AK$4:CN$104,8,0),"0"),
IFERROR(VLOOKUP(A79,'Season 9'!AK$4:CN$104,8,0),"0"),IFERROR(VLOOKUP(A79,'Season 10'!AK$4:CN$104,8,0),"0"),
IFERROR(VLOOKUP(A79,'Season 11'!AK$4:CN$104,8,0),"0"),IFERROR(VLOOKUP(A79,'Season 12'!AK$4:CN$104,8,0),"0"),
IFERROR(VLOOKUP(A79,'Season 13'!AK$4:CN$104,8,0),"0"),IFERROR(VLOOKUP(A79,'Season 14'!AK$4:CN$104,8,0),"0"),IFERROR(VLOOKUP(A79,'Season 15'!AK$4:CN$104,8,0),"0"),)</f>
        <v>0</v>
      </c>
      <c r="H79" s="329">
        <f>SUM(
IFERROR(VLOOKUP(A79,'Season 1'!AJ$4:CM$104,9,0),"0"),IFERROR(VLOOKUP(A79,'Season 2'!AK$4:CN$104,9,0),"0"),
IFERROR(VLOOKUP(A79,'Season 3'!AK$4:CN$104,9,0),"0"),IFERROR(VLOOKUP(A79,'Season 4'!AK$4:CN$104,9,0),"0"),
IFERROR(VLOOKUP(A79,'Season 5'!AK$4:CN$104,9,0),"0"),IFERROR(VLOOKUP(A79,'Season 6'!AK$4:CN$104,9,0),"0"),
IFERROR(VLOOKUP(A79,'Season 7'!AK$4:CN$104,9,0),"0"),IFERROR(VLOOKUP(A79,'Season 8'!AK$4:CN$104,9,0),"0"),
IFERROR(VLOOKUP(A79,'Season 9'!AK$4:CN$104,9,0),"0"),IFERROR(VLOOKUP(A79,'Season 10'!AK$4:CN$104,9,0),"0"),
IFERROR(VLOOKUP(A79,'Season 11'!AK$4:CN$104,9,0),"0"),IFERROR(VLOOKUP(A79,'Season 12'!AK$4:CN$104,9,0),"0"),
IFERROR(VLOOKUP(A79,'Season 13'!AK$4:CN$104,9,0),"0"),IFERROR(VLOOKUP(A79,'Season 14'!AK$4:CN$104,9,0),"0"),IFERROR(VLOOKUP(A79,'Season 15'!AK$4:CN$104,9,0),"0"),)</f>
        <v>0</v>
      </c>
      <c r="I79" s="518">
        <f>SUM(
IFERROR(VLOOKUP(A79,'Season 1'!AJ$4:CM$104,10,0),"0"),IFERROR(VLOOKUP(A79,'Season 2'!AK$4:CN$104,10,0),"0"),
IFERROR(VLOOKUP(A79,'Season 3'!AK$4:CN$104,10,0),"0"),IFERROR(VLOOKUP(A79,'Season 4'!AK$4:CN$104,10,0),"0"),
IFERROR(VLOOKUP(A79,'Season 5'!AK$4:CN$104,10,0),"0"),IFERROR(VLOOKUP(A79,'Season 6'!AK$4:CN$104,10,0),"0"),
IFERROR(VLOOKUP(A79,'Season 7'!AK$4:CN$104,10,0),"0"),IFERROR(VLOOKUP(A79,'Season 8'!AK$4:CN$104,10,0),"0"),
IFERROR(VLOOKUP(A79,'Season 9'!AK$4:CN$104,10,0),"0"),IFERROR(VLOOKUP(A79,'Season 10'!AK$4:CN$104,10,0),"0"),
IFERROR(VLOOKUP(A79,'Season 11'!AK$4:CN$104,10,0),"0"),IFERROR(VLOOKUP(A79,'Season 12'!AK$4:CN$104,10,0),"0"),
IFERROR(VLOOKUP(A79,'Season 13'!AK$4:CN$104,10,0),"0"),IFERROR(VLOOKUP(A79,'Season 14'!AK$4:CN$104,10,0),"0"),IFERROR(VLOOKUP(A79,'Season 15'!AK$4:CN$104,10,0),"0"),)</f>
        <v>0</v>
      </c>
      <c r="J79" s="21">
        <f>SUM(IFERROR(VLOOKUP(A79,BI$3:BN$152,3,0),"0"),
IFERROR(VLOOKUP(A79,'Season 1'!AJ$4:CM$104,11,0),"0"),IFERROR(VLOOKUP(A79,'Season 2'!AK$4:CN$104,11,0),"0"),
IFERROR(VLOOKUP(A79,'Season 3'!AK$4:CN$104,11,0),"0"),IFERROR(VLOOKUP(A79,'Season 4'!AK$4:CN$104,11,0),"0"),
IFERROR(VLOOKUP(A79,'Season 5'!AK$4:CN$104,11,0),"0"),IFERROR(VLOOKUP(A79,'Season 6'!AK$4:CN$104,11,0),"0"),
IFERROR(VLOOKUP(A79,'Season 7'!AK$4:CN$104,11,0),"0"),IFERROR(VLOOKUP(A79,'Season 8'!AK$4:CN$104,11,0),"0"),
IFERROR(VLOOKUP(A79,'Season 9'!AK$4:CN$104,11,0),"0"),IFERROR(VLOOKUP(A79,'Season 10'!AK$4:CN$104,11,0),"0"),
IFERROR(VLOOKUP(A79,'Season 11'!AK$4:CN$104,11,0),"0"),IFERROR(VLOOKUP(A79,'Season 12'!AK$4:CN$104,11,0),"0"),
IFERROR(VLOOKUP(A79,'Season 13'!AK$4:CN$104,11,0),"0"),IFERROR(VLOOKUP(A79,'Season 14'!AK$4:CN$104,11,0),"0"),IFERROR(VLOOKUP(A79,'Season 15'!AK$4:CN$104,11,0),"0"),)</f>
        <v>0</v>
      </c>
      <c r="K79" s="402">
        <f>SUM(IFERROR(VLOOKUP($A79,BI$3:BN$152,4,0),"0"),
IFERROR(VLOOKUP($A79,'Season 1'!AJ$4:CM$104,12,0),"0"),IFERROR(VLOOKUP($A79,'Season 2'!AK$4:CN$104,12,0),"0"),
IFERROR(VLOOKUP($A79,'Season 3'!AK$4:CN$104,12,0),"0"),IFERROR(VLOOKUP($A79,'Season 4'!AK$4:CN$104,12,0),"0"),
IFERROR(VLOOKUP($A79,'Season 5'!AK$4:CN$104,12,0),"0"),IFERROR(VLOOKUP($A79,'Season 6'!AK$4:CN$104,12,0),"0"),
IFERROR(VLOOKUP($A79,'Season 7'!AK$4:CN$104,12,0),"0"),IFERROR(VLOOKUP($A79,'Season 8'!AK$4:CN$104,12,0),"0"),
IFERROR(VLOOKUP($A79,'Season 9'!AK$4:CN$104,12,0),"0"),IFERROR(VLOOKUP($A79,'Season 10'!AK$4:CN$104,12,0),"0"),
IFERROR(VLOOKUP($A79,'Season 11'!AK$4:CN$104,12,0),"0"),IFERROR(VLOOKUP($A79,'Season 12'!AK$4:CN$104,12,0),"0"),
IFERROR(VLOOKUP($A79,'Season 13'!AK$4:CN$104,12,0),"0"),IFERROR(VLOOKUP($A79,'Season 14'!AK$4:CN$104,12,0),"0"),IFERROR(VLOOKUP(A79,'Season 15'!AK$4:CN$104,12,0),"0"),)</f>
        <v>0</v>
      </c>
      <c r="L79" s="403">
        <f>SUM(
IFERROR(VLOOKUP($A79,'Season 1'!AJ$4:CM$104,13,0),"0"),IFERROR(VLOOKUP($A79,'Season 2'!AK$4:CN$104,13,0),"0"),
IFERROR(VLOOKUP($A79,'Season 3'!AK$4:CN$104,13,0),"0"),IFERROR(VLOOKUP($A79,'Season 4'!AK$4:CN$104,13,0),"0"),
IFERROR(VLOOKUP($A79,'Season 5'!AK$4:CN$104,13,0),"0"),IFERROR(VLOOKUP($A79,'Season 6'!AK$4:CN$104,13,0),"0"),
IFERROR(VLOOKUP($A79,'Season 7'!AK$4:CN$104,13,0),"0"),IFERROR(VLOOKUP($A79,'Season 8'!AK$4:CN$104,13,0),"0"),
IFERROR(VLOOKUP($A79,'Season 9'!AK$4:CN$104,13,0),"0"),IFERROR(VLOOKUP($A79,'Season 10'!AK$4:CN$104,13,0),"0"),
IFERROR(VLOOKUP($A79,'Season 11'!AK$4:CN$104,13,0),"0"),IFERROR(VLOOKUP($A79,'Season 12'!AK$4:CN$104,13,0),"0"),
IFERROR(VLOOKUP($A79,'Season 13'!AK$4:CN$104,13,0),"0"),IFERROR(VLOOKUP($A79,'Season 14'!AK$4:CN$104,13,0),"0"),IFERROR(VLOOKUP(A79,'Season 15'!AK$4:CN$104,13,0),"0"),)</f>
        <v>0</v>
      </c>
      <c r="M79" s="398">
        <f>SUM(
IFERROR(VLOOKUP($A79,'Season 1'!AJ$4:CM$104,14,0),"0"),IFERROR(VLOOKUP($A79,'Season 2'!AK$4:CN$104,14,0),"0"),
IFERROR(VLOOKUP($A79,'Season 3'!AK$4:CN$104,14,0),"0"),IFERROR(VLOOKUP($A79,'Season 4'!AK$4:CN$104,14,0),"0"),
IFERROR(VLOOKUP($A79,'Season 5'!AK$4:CN$104,14,0),"0"),IFERROR(VLOOKUP($A79,'Season 6'!AK$4:CN$104,14,0),"0"),
IFERROR(VLOOKUP($A79,'Season 7'!AK$4:CN$104,14,0),"0"),IFERROR(VLOOKUP($A79,'Season 8'!AK$4:CN$104,14,0),"0"),
IFERROR(VLOOKUP($A79,'Season 9'!AK$4:CN$104,14,0),"0"),IFERROR(VLOOKUP($A79,'Season 10'!AK$4:CN$104,14,0),"0"),
IFERROR(VLOOKUP($A79,'Season 11'!AK$4:CN$104,14,0),"0"),IFERROR(VLOOKUP($A79,'Season 12'!AK$4:CN$104,14,0),"0"),
IFERROR(VLOOKUP($A79,'Season 13'!AK$4:CN$104,14,0),"0"),IFERROR(VLOOKUP($A79,'Season 14'!AK$4:CN$104,14,0),"0"),IFERROR(VLOOKUP(A79,'Season 15'!AK$4:CN$104,14,0),"0"),)</f>
        <v>0</v>
      </c>
      <c r="N79" s="518">
        <f>SUM(
IFERROR(VLOOKUP($A79,'Season 1'!AJ$4:CM$104,15,0),"0"),IFERROR(VLOOKUP($A79,'Season 2'!AK$4:CN$104,15,0),"0"),
IFERROR(VLOOKUP($A79,'Season 3'!AK$4:CN$104,15,0),"0"),IFERROR(VLOOKUP($A79,'Season 4'!AK$4:CN$104,15,0),"0"),
IFERROR(VLOOKUP($A79,'Season 5'!AK$4:CN$104,15,0),"0"),IFERROR(VLOOKUP($A79,'Season 6'!AK$4:CN$104,15,0),"0"),
IFERROR(VLOOKUP($A79,'Season 7'!AK$4:CN$104,15,0),"0"),IFERROR(VLOOKUP($A79,'Season 8'!AK$4:CN$104,15,0),"0"),
IFERROR(VLOOKUP($A79,'Season 9'!AK$4:CN$104,15,0),"0"),IFERROR(VLOOKUP($A79,'Season 10'!AK$4:CN$104,15,0),"0"),
IFERROR(VLOOKUP($A79,'Season 11'!AK$4:CN$104,15,0),"0"),IFERROR(VLOOKUP($A79,'Season 12'!AK$4:CN$104,15,0),"0"),
IFERROR(VLOOKUP($A79,'Season 13'!AK$4:CN$104,15,0),"0"),IFERROR(VLOOKUP($A79,'Season 14'!AK$4:CN$104,15,0),"0"),IFERROR(VLOOKUP(A79,'Season 15'!AK$4:CN$104,15,0),"0"),)</f>
        <v>0</v>
      </c>
      <c r="O79" s="21">
        <f>SUM(
IFERROR(VLOOKUP($A79,'Season 1'!AJ$4:CM$104,16,0),"0"),IFERROR(VLOOKUP($A79,'Season 2'!AK$4:CN$104,16,0),"0"),
IFERROR(VLOOKUP($A79,'Season 3'!AK$4:CN$104,16,0),"0"),IFERROR(VLOOKUP($A79,'Season 4'!AK$4:CN$104,16,0),"0"),
IFERROR(VLOOKUP($A79,'Season 5'!AK$4:CN$104,16,0),"0"),IFERROR(VLOOKUP($A79,'Season 6'!AK$4:CN$104,16,0),"0"),
IFERROR(VLOOKUP($A79,'Season 7'!AK$4:CN$104,16,0),"0"),IFERROR(VLOOKUP($A79,'Season 8'!AK$4:CN$104,16,0),"0"),
IFERROR(VLOOKUP($A79,'Season 9'!AK$4:CN$104,16,0),"0"),IFERROR(VLOOKUP($A79,'Season 10'!AK$4:CN$104,16,0),"0"),
IFERROR(VLOOKUP($A79,'Season 11'!AK$4:CN$104,16,0),"0"),IFERROR(VLOOKUP($A79,'Season 12'!AK$4:CN$104,16,0),"0"),
IFERROR(VLOOKUP($A79,'Season 13'!AK$4:CN$104,16,0),"0"),IFERROR(VLOOKUP($A79,'Season 14'!AK$4:CN$104,16,0),"0"),IFERROR(VLOOKUP(A79,'Season 15'!AK$4:CN$104,16,0),"0"),)</f>
        <v>0</v>
      </c>
      <c r="P79" s="402">
        <f>SUM(
IFERROR(VLOOKUP($A79,'Season 1'!AJ$4:CM$104,17,0),"0"),IFERROR(VLOOKUP($A79,'Season 2'!AK$4:CN$104,17,0),"0"),
IFERROR(VLOOKUP($A79,'Season 3'!AK$4:CN$104,17,0),"0"),IFERROR(VLOOKUP($A79,'Season 4'!AK$4:CN$104,17,0),"0"),
IFERROR(VLOOKUP($A79,'Season 5'!AK$4:CN$104,17,0),"0"),IFERROR(VLOOKUP($A79,'Season 6'!AK$4:CN$104,17,0),"0"),
IFERROR(VLOOKUP($A79,'Season 7'!AK$4:CN$104,17,0),"0"),IFERROR(VLOOKUP($A79,'Season 8'!AK$4:CN$104,17,0),"0"),
IFERROR(VLOOKUP($A79,'Season 9'!AK$4:CN$104,17,0),"0"),IFERROR(VLOOKUP($A79,'Season 10'!AK$4:CN$104,17,0),"0"),
IFERROR(VLOOKUP($A79,'Season 11'!AK$4:CN$104,17,0),"0"),IFERROR(VLOOKUP($A79,'Season 12'!AK$4:CN$104,17,0),"0"),
IFERROR(VLOOKUP($A79,'Season 13'!AK$4:CN$104,17,0),"0"),IFERROR(VLOOKUP($A79,'Season 14'!AK$4:CN$104,17,0),"0"),IFERROR(VLOOKUP(A79,'Season 15'!AK$4:CN$104,17,0),"0"),)</f>
        <v>0</v>
      </c>
      <c r="Q79" s="403">
        <f>SUM(
IFERROR(VLOOKUP($A79,'Season 1'!AJ$4:CM$104,18,0),"0"),IFERROR(VLOOKUP($A79,'Season 2'!AK$4:CN$104,18,0),"0"),
IFERROR(VLOOKUP($A79,'Season 3'!AK$4:CN$104,18,0),"0"),IFERROR(VLOOKUP($A79,'Season 4'!AK$4:CN$104,18,0),"0"),
IFERROR(VLOOKUP($A79,'Season 5'!AK$4:CN$104,18,0),"0"),IFERROR(VLOOKUP($A79,'Season 6'!AK$4:CN$104,18,0),"0"),
IFERROR(VLOOKUP($A79,'Season 7'!AK$4:CN$104,18,0),"0"),IFERROR(VLOOKUP($A79,'Season 8'!AK$4:CN$104,18,0),"0"),
IFERROR(VLOOKUP($A79,'Season 9'!AK$4:CN$104,18,0),"0"),IFERROR(VLOOKUP($A79,'Season 10'!AK$4:CN$104,18,0),"0"),
IFERROR(VLOOKUP($A79,'Season 11'!AK$4:CN$104,18,0),"0"),IFERROR(VLOOKUP($A79,'Season 12'!AK$4:CN$104,18,0),"0"),
IFERROR(VLOOKUP($A79,'Season 13'!AK$4:CN$104,18,0),"0"),IFERROR(VLOOKUP($A79,'Season 14'!AK$4:CN$104,18,0),"0"),IFERROR(VLOOKUP(A79,'Season 15'!AK$4:CN$104,18,0),"0"),)</f>
        <v>0</v>
      </c>
      <c r="R79" s="398">
        <f>SUM(
IFERROR(VLOOKUP($A79,'Season 1'!AJ$4:CM$104,19,0),"0"),IFERROR(VLOOKUP($A79,'Season 2'!AK$4:CN$104,19,0),"0"),
IFERROR(VLOOKUP($A79,'Season 3'!AK$4:CN$104,19,0),"0"),IFERROR(VLOOKUP($A79,'Season 4'!AK$4:CN$104,19,0),"0"),
IFERROR(VLOOKUP($A79,'Season 5'!AK$4:CN$104,19,0),"0"),IFERROR(VLOOKUP($A79,'Season 6'!AK$4:CN$104,19,0),"0"),
IFERROR(VLOOKUP($A79,'Season 7'!AK$4:CN$104,19,0),"0"),IFERROR(VLOOKUP($A79,'Season 8'!AK$4:CN$104,19,0),"0"),
IFERROR(VLOOKUP($A79,'Season 9'!AK$4:CN$104,19,0),"0"),IFERROR(VLOOKUP($A79,'Season 10'!AK$4:CN$104,19,0),"0"),
IFERROR(VLOOKUP($A79,'Season 11'!AK$4:CN$104,19,0),"0"),IFERROR(VLOOKUP($A79,'Season 12'!AK$4:CN$104,19,0),"0"),
IFERROR(VLOOKUP($A79,'Season 13'!AK$4:CN$104,19,0),"0"),IFERROR(VLOOKUP($A79,'Season 14'!AK$4:CN$104,19,0),"0"),IFERROR(VLOOKUP(A79,'Season 15'!AK$4:CN$104,19,0),"0"),)</f>
        <v>0</v>
      </c>
      <c r="S79" s="518">
        <f>SUM(
IFERROR(VLOOKUP($A79,'Season 1'!AJ$4:CM$104,20,0),"0"),IFERROR(VLOOKUP($A79,'Season 2'!AK$4:CN$104,20,0),"0"),
IFERROR(VLOOKUP($A79,'Season 3'!AK$4:CN$104,20,0),"0"),IFERROR(VLOOKUP($A79,'Season 4'!AK$4:CN$104,20,0),"0"),
IFERROR(VLOOKUP($A79,'Season 5'!AK$4:CN$104,20,0),"0"),IFERROR(VLOOKUP($A79,'Season 6'!AK$4:CN$104,20,0),"0"),
IFERROR(VLOOKUP($A79,'Season 7'!AK$4:CN$104,20,0),"0"),IFERROR(VLOOKUP($A79,'Season 8'!AK$4:CN$104,20,0),"0"),
IFERROR(VLOOKUP($A79,'Season 9'!AK$4:CN$104,20,0),"0"),IFERROR(VLOOKUP($A79,'Season 10'!AK$4:CN$104,20,0),"0"),
IFERROR(VLOOKUP($A79,'Season 11'!AK$4:CN$104,20,0),"0"),IFERROR(VLOOKUP($A79,'Season 12'!AK$4:CN$104,20,0),"0"),
IFERROR(VLOOKUP($A79,'Season 13'!AK$4:CN$104,20,0),"0"),IFERROR(VLOOKUP($A79,'Season 14'!AK$4:CN$104,20,0),"0"),IFERROR(VLOOKUP(A79,'Season 15'!AK$4:CN$104,20,0),"0"),)</f>
        <v>0</v>
      </c>
      <c r="T79" s="21">
        <f>SUM(
IFERROR(VLOOKUP($A79,'Season 1'!AJ$4:CM$104,21,0),"0"),IFERROR(VLOOKUP($A79,'Season 2'!AK$4:CN$104,21,0),"0"),
IFERROR(VLOOKUP($A79,'Season 3'!AK$4:CN$104,21,0),"0"),IFERROR(VLOOKUP($A79,'Season 4'!AK$4:CN$104,21,0),"0"),
IFERROR(VLOOKUP($A79,'Season 5'!AK$4:CN$104,21,0),"0"),IFERROR(VLOOKUP($A79,'Season 6'!AK$4:CN$104,21,0),"0"),
IFERROR(VLOOKUP($A79,'Season 7'!AK$4:CN$104,21,0),"0"),IFERROR(VLOOKUP($A79,'Season 8'!AK$4:CN$104,21,0),"0"),
IFERROR(VLOOKUP($A79,'Season 9'!AK$4:CN$104,21,0),"0"),IFERROR(VLOOKUP($A79,'Season 10'!AK$4:CN$104,21,0),"0"),
IFERROR(VLOOKUP($A79,'Season 11'!AK$4:CN$104,21,0),"0"),IFERROR(VLOOKUP($A79,'Season 12'!AK$4:CN$104,21,0),"0"),
IFERROR(VLOOKUP($A79,'Season 13'!AK$4:CN$104,21,0),"0"),IFERROR(VLOOKUP($A79,'Season 14'!AK$4:CN$104,21,0),"0"),IFERROR(VLOOKUP(A79,'Season 15'!AK$4:CN$104,21,0),"0"),)</f>
        <v>0</v>
      </c>
      <c r="U79" s="402">
        <f>SUM(
IFERROR(VLOOKUP($A79,'Season 1'!AJ$4:CM$104,22,0),"0"),IFERROR(VLOOKUP($A79,'Season 2'!AK$4:CN$104,22,0),"0"),
IFERROR(VLOOKUP($A79,'Season 3'!AK$4:CN$104,22,0),"0"),IFERROR(VLOOKUP($A79,'Season 4'!AK$4:CN$104,22,0),"0"),
IFERROR(VLOOKUP($A79,'Season 5'!AK$4:CN$104,22,0),"0"),IFERROR(VLOOKUP($A79,'Season 6'!AK$4:CN$104,22,0),"0"),
IFERROR(VLOOKUP($A79,'Season 7'!AK$4:CN$104,22,0),"0"),IFERROR(VLOOKUP($A79,'Season 8'!AK$4:CN$104,22,0),"0"),
IFERROR(VLOOKUP($A79,'Season 9'!AK$4:CN$104,22,0),"0"),IFERROR(VLOOKUP($A79,'Season 10'!AK$4:CN$104,22,0),"0"),
IFERROR(VLOOKUP($A79,'Season 11'!AK$4:CN$104,22,0),"0"),IFERROR(VLOOKUP($A79,'Season 12'!AK$4:CN$104,22,0),"0"),
IFERROR(VLOOKUP($A79,'Season 13'!AK$4:CN$104,22,0),"0"),IFERROR(VLOOKUP($A79,'Season 14'!AK$4:CN$104,22,0),"0"),IFERROR(VLOOKUP(A79,'Season 15'!AK$4:CN$104,22,0),"0"),)</f>
        <v>0</v>
      </c>
      <c r="V79" s="403">
        <f>SUM(
IFERROR(VLOOKUP($A79,'Season 1'!AJ$4:CM$104,23,0),"0"),IFERROR(VLOOKUP($A79,'Season 2'!AK$4:CN$104,23,0),"0"),
IFERROR(VLOOKUP($A79,'Season 3'!AK$4:CN$104,23,0),"0"),IFERROR(VLOOKUP($A79,'Season 4'!AK$4:CN$104,23,0),"0"),
IFERROR(VLOOKUP($A79,'Season 5'!AK$4:CN$104,23,0),"0"),IFERROR(VLOOKUP($A79,'Season 6'!AK$4:CN$104,23,0),"0"),
IFERROR(VLOOKUP($A79,'Season 7'!AK$4:CN$104,23,0),"0"),IFERROR(VLOOKUP($A79,'Season 8'!AK$4:CN$104,23,0),"0"),
IFERROR(VLOOKUP($A79,'Season 9'!AK$4:CN$104,23,0),"0"),IFERROR(VLOOKUP($A79,'Season 10'!AK$4:CN$104,23,0),"0"),
IFERROR(VLOOKUP($A79,'Season 11'!AK$4:CN$104,23,0),"0"),IFERROR(VLOOKUP($A79,'Season 12'!AK$4:CN$104,23,0),"0"),
IFERROR(VLOOKUP($A79,'Season 13'!AK$4:CN$104,23,0),"0"),IFERROR(VLOOKUP($A79,'Season 14'!AK$4:CN$104,23,0),"0"),IFERROR(VLOOKUP($A79,'Season 15'!AK$4:CN$104,23,0),"0"),)</f>
        <v>0</v>
      </c>
      <c r="W79" s="398">
        <f>SUM(
IFERROR(VLOOKUP($A79,'Season 1'!AJ$4:CM$104,24,0),"0"),IFERROR(VLOOKUP($A79,'Season 2'!AK$4:CN$104,24,0),"0"),
IFERROR(VLOOKUP($A79,'Season 3'!AK$4:CN$104,24,0),"0"),IFERROR(VLOOKUP($A79,'Season 4'!AK$4:CN$104,24,0),"0"),
IFERROR(VLOOKUP($A79,'Season 5'!AK$4:CN$104,24,0),"0"),IFERROR(VLOOKUP($A79,'Season 6'!AK$4:CN$104,24,0),"0"),
IFERROR(VLOOKUP($A79,'Season 7'!AK$4:CN$104,24,0),"0"),IFERROR(VLOOKUP($A79,'Season 8'!AK$4:CN$104,24,0),"0"),
IFERROR(VLOOKUP($A79,'Season 9'!AK$4:CN$104,24,0),"0"),IFERROR(VLOOKUP($A79,'Season 10'!AK$4:CN$104,24,0),"0"),
IFERROR(VLOOKUP($A79,'Season 11'!AK$4:CN$104,24,0),"0"),IFERROR(VLOOKUP($A79,'Season 12'!AK$4:CN$104,24,0),"0"),
IFERROR(VLOOKUP($A79,'Season 13'!AK$4:CN$104,24,0),"0"),IFERROR(VLOOKUP($A79,'Season 14'!AK$4:CN$104,24,0),"0"),IFERROR(VLOOKUP($A79,'Season 15'!AK$4:CN$104,24,0),"0"),)</f>
        <v>0</v>
      </c>
      <c r="X79" s="518">
        <f>SUM(
IFERROR(VLOOKUP($A79,'Season 1'!AJ$4:CM$104,25,0),"0"),IFERROR(VLOOKUP($A79,'Season 2'!AK$4:CN$104,25,0),"0"),
IFERROR(VLOOKUP($A79,'Season 3'!AK$4:CN$104,25,0),"0"),IFERROR(VLOOKUP($A79,'Season 4'!AK$4:CN$104,25,0),"0"),
IFERROR(VLOOKUP($A79,'Season 5'!AK$4:CN$104,25,0),"0"),IFERROR(VLOOKUP($A79,'Season 6'!AK$4:CN$104,25,0),"0"),
IFERROR(VLOOKUP($A79,'Season 7'!AK$4:CN$104,25,0),"0"),IFERROR(VLOOKUP($A79,'Season 8'!AK$4:CN$104,25,0),"0"),
IFERROR(VLOOKUP($A79,'Season 9'!AK$4:CN$104,25,0),"0"),IFERROR(VLOOKUP($A79,'Season 10'!AK$4:CN$104,25,0),"0"),
IFERROR(VLOOKUP($A79,'Season 11'!AK$4:CN$104,25,0),"0"),IFERROR(VLOOKUP($A79,'Season 12'!AK$4:CN$104,25,0),"0"),
IFERROR(VLOOKUP($A79,'Season 13'!AK$4:CN$104,25,0),"0"),IFERROR(VLOOKUP($A79,'Season 14'!AK$4:CN$104,25,0),"0"),IFERROR(VLOOKUP($A79,'Season 15'!AK$4:CN$104,25,0),"0"),)</f>
        <v>0</v>
      </c>
      <c r="Y79" s="21">
        <f>SUM(
IFERROR(VLOOKUP($A79,'Season 1'!AJ$4:CM$104,26,0),"0"),IFERROR(VLOOKUP($A79,'Season 2'!AK$4:CN$104,26,0),"0"),
IFERROR(VLOOKUP($A79,'Season 3'!AK$4:CN$104,26,0),"0"),IFERROR(VLOOKUP($A79,'Season 4'!AK$4:CN$104,26,0),"0"),
IFERROR(VLOOKUP($A79,'Season 5'!AK$4:CN$104,26,0),"0"),IFERROR(VLOOKUP($A79,'Season 6'!AK$4:CN$104,26,0),"0"),
IFERROR(VLOOKUP($A79,'Season 7'!AK$4:CN$104,26,0),"0"),IFERROR(VLOOKUP($A79,'Season 8'!AK$4:CN$104,26,0),"0"),
IFERROR(VLOOKUP($A79,'Season 9'!AK$4:CN$104,26,0),"0"),IFERROR(VLOOKUP($A79,'Season 10'!AK$4:CN$104,26,0),"0"),
IFERROR(VLOOKUP($A79,'Season 11'!AK$4:CN$104,26,0),"0"),IFERROR(VLOOKUP($A79,'Season 12'!AK$4:CN$104,26,0),"0"),
IFERROR(VLOOKUP($A79,'Season 13'!AK$4:CN$104,26,0),"0"),IFERROR(VLOOKUP($A79,'Season 14'!AK$4:CN$104,26,0),"0"),IFERROR(VLOOKUP($A79,'Season 15'!AK$4:CN$104,26,0),"0"),)</f>
        <v>0</v>
      </c>
      <c r="Z79" s="402">
        <f>SUM(
IFERROR(VLOOKUP($A79,'Season 1'!AJ$4:CM$104,27,0),"0"),IFERROR(VLOOKUP($A79,'Season 2'!AK$4:CN$104,27,0),"0"),
IFERROR(VLOOKUP($A79,'Season 3'!AK$4:CN$104,27,0),"0"),IFERROR(VLOOKUP($A79,'Season 4'!AK$4:CN$104,27,0),"0"),
IFERROR(VLOOKUP($A79,'Season 5'!AK$4:CN$104,27,0),"0"),IFERROR(VLOOKUP($A79,'Season 6'!AK$4:CN$104,27,0),"0"),
IFERROR(VLOOKUP($A79,'Season 7'!AK$4:CN$104,27,0),"0"),IFERROR(VLOOKUP($A79,'Season 8'!AK$4:CN$104,27,0),"0"),
IFERROR(VLOOKUP($A79,'Season 9'!AK$4:CN$104,27,0),"0"),IFERROR(VLOOKUP($A79,'Season 10'!AK$4:CN$104,27,0),"0"),
IFERROR(VLOOKUP($A79,'Season 11'!AK$4:CN$104,27,0),"0"),IFERROR(VLOOKUP($A79,'Season 12'!AK$4:CN$104,27,0),"0"),
IFERROR(VLOOKUP($A79,'Season 13'!AK$4:CN$104,27,0),"0"),IFERROR(VLOOKUP($A79,'Season 14'!AK$4:CN$104,27,0),"0"),IFERROR(VLOOKUP($A79,'Season 15'!AK$4:CN$104,27,0),"0"),)</f>
        <v>0</v>
      </c>
      <c r="AA79" s="403">
        <f>SUM(
IFERROR(VLOOKUP($A79,'Season 1'!AJ$4:CM$104,28,0),"0"),IFERROR(VLOOKUP($A79,'Season 2'!AK$4:CN$104,28,0),"0"),
IFERROR(VLOOKUP($A79,'Season 3'!AK$4:CN$104,28,0),"0"),IFERROR(VLOOKUP($A79,'Season 4'!AK$4:CN$104,28,0),"0"),
IFERROR(VLOOKUP($A79,'Season 5'!AK$4:CN$104,28,0),"0"),IFERROR(VLOOKUP($A79,'Season 6'!AK$4:CN$104,28,0),"0"),
IFERROR(VLOOKUP($A79,'Season 7'!AK$4:CN$104,28,0),"0"),IFERROR(VLOOKUP($A79,'Season 8'!AK$4:CN$104,28,0),"0"),
IFERROR(VLOOKUP($A79,'Season 9'!AK$4:CN$104,28,0),"0"),IFERROR(VLOOKUP($A79,'Season 10'!AK$4:CN$104,28,0),"0"),
IFERROR(VLOOKUP($A79,'Season 11'!AK$4:CN$104,28,0),"0"),IFERROR(VLOOKUP($A79,'Season 12'!AK$4:CN$104,28,0),"0"),
IFERROR(VLOOKUP($A79,'Season 13'!AK$4:CN$104,28,0),"0"),IFERROR(VLOOKUP($A79,'Season 14'!AK$4:CN$104,28,0),"0"),IFERROR(VLOOKUP($A79,'Season 15'!AK$4:CN$104,28,0),"0"),)</f>
        <v>0</v>
      </c>
      <c r="AB79" s="398">
        <f>SUM(
IFERROR(VLOOKUP($A79,'Season 1'!AJ$4:CM$104,29,0),"0"),IFERROR(VLOOKUP($A79,'Season 2'!AK$4:CN$104,29,0),"0"),
IFERROR(VLOOKUP($A79,'Season 3'!AK$4:CN$104,29,0),"0"),IFERROR(VLOOKUP($A79,'Season 4'!AK$4:CN$104,29,0),"0"),
IFERROR(VLOOKUP($A79,'Season 5'!AK$4:CN$104,29,0),"0"),IFERROR(VLOOKUP($A79,'Season 6'!AK$4:CN$104,29,0),"0"),
IFERROR(VLOOKUP($A79,'Season 7'!AK$4:CN$104,29,0),"0"),IFERROR(VLOOKUP($A79,'Season 8'!AK$4:CN$104,29,0),"0"),
IFERROR(VLOOKUP($A79,'Season 9'!AK$4:CN$104,29,0),"0"),IFERROR(VLOOKUP($A79,'Season 10'!AK$4:CN$104,29,0),"0"),
IFERROR(VLOOKUP($A79,'Season 11'!AK$4:CN$104,29,0),"0"),IFERROR(VLOOKUP($A79,'Season 12'!AK$4:CN$104,29,0),"0"),
IFERROR(VLOOKUP($A79,'Season 13'!AK$4:CN$104,29,0),"0"),IFERROR(VLOOKUP($A79,'Season 14'!AK$4:CN$104,29,0),"0"),IFERROR(VLOOKUP($A79,'Season 15'!AK$4:CN$104,29,0),"0"),)</f>
        <v>0</v>
      </c>
      <c r="AC79" s="518">
        <f>SUM(
IFERROR(VLOOKUP($A79,'Season 1'!AJ$4:CM$104,30,0),"0"),IFERROR(VLOOKUP($A79,'Season 2'!AK$4:CN$104,30,0),"0"),
IFERROR(VLOOKUP($A79,'Season 3'!AK$4:CN$104,30,0),"0"),IFERROR(VLOOKUP($A79,'Season 4'!AK$4:CN$104,30,0),"0"),
IFERROR(VLOOKUP($A79,'Season 5'!AK$4:CN$104,30,0),"0"),IFERROR(VLOOKUP($A79,'Season 6'!AK$4:CN$104,30,0),"0"),
IFERROR(VLOOKUP($A79,'Season 7'!AK$4:CN$104,30,0),"0"),IFERROR(VLOOKUP($A79,'Season 8'!AK$4:CN$104,30,0),"0"),
IFERROR(VLOOKUP($A79,'Season 9'!AK$4:CN$104,30,0),"0"),IFERROR(VLOOKUP($A79,'Season 10'!AK$4:CN$104,30,0),"0"),
IFERROR(VLOOKUP($A79,'Season 11'!AK$4:CN$104,30,0),"0"),IFERROR(VLOOKUP($A79,'Season 12'!AK$4:CN$104,30,0),"0"),
IFERROR(VLOOKUP($A79,'Season 13'!AK$4:CN$104,30,0),"0"),IFERROR(VLOOKUP($A79,'Season 14'!AK$4:CN$104,30,0),"0"),IFERROR(VLOOKUP($A79,'Season 15'!AK$4:CN$104,30,0),"0"),)</f>
        <v>0</v>
      </c>
      <c r="AD79" s="21">
        <f>SUM(
IFERROR(VLOOKUP($A79,'Season 1'!AJ$4:CM$104,31,0),"0"),IFERROR(VLOOKUP($A79,'Season 2'!AK$4:CN$104,31,0),"0"),
IFERROR(VLOOKUP($A79,'Season 3'!AK$4:CN$104,31,0),"0"),IFERROR(VLOOKUP($A79,'Season 4'!AK$4:CN$104,31,0),"0"),
IFERROR(VLOOKUP($A79,'Season 5'!AK$4:CN$104,31,0),"0"),IFERROR(VLOOKUP($A79,'Season 6'!AK$4:CN$104,31,0),"0"),
IFERROR(VLOOKUP($A79,'Season 7'!AK$4:CN$104,31,0),"0"),IFERROR(VLOOKUP($A79,'Season 8'!AK$4:CN$104,31,0),"0"),
IFERROR(VLOOKUP($A79,'Season 9'!AK$4:CN$104,31,0),"0"),IFERROR(VLOOKUP($A79,'Season 10'!AK$4:CN$104,31,0),"0"),
IFERROR(VLOOKUP($A79,'Season 11'!AK$4:CN$104,31,0),"0"),IFERROR(VLOOKUP($A79,'Season 12'!AK$4:CN$104,31,0),"0"),
IFERROR(VLOOKUP($A79,'Season 13'!AK$4:CN$104,31,0),"0"),IFERROR(VLOOKUP($A79,'Season 14'!AK$4:CN$104,31,0),"0"),IFERROR(VLOOKUP($A79,'Season 15'!AK$4:CN$104,31,0),"0"),)</f>
        <v>0</v>
      </c>
      <c r="AE79" s="402">
        <f>SUM(
IFERROR(VLOOKUP($A79,'Season 1'!AJ$4:CM$104,32,0),"0"),IFERROR(VLOOKUP($A79,'Season 2'!AK$4:CN$104,32,0),"0"),
IFERROR(VLOOKUP($A79,'Season 3'!AK$4:CN$104,32,0),"0"),IFERROR(VLOOKUP($A79,'Season 4'!AK$4:CN$104,32,0),"0"),
IFERROR(VLOOKUP($A79,'Season 5'!AK$4:CN$104,32,0),"0"),IFERROR(VLOOKUP($A79,'Season 6'!AK$4:CN$104,32,0),"0"),
IFERROR(VLOOKUP($A79,'Season 7'!AK$4:CN$104,32,0),"0"),IFERROR(VLOOKUP($A79,'Season 8'!AK$4:CN$104,32,0),"0"),
IFERROR(VLOOKUP($A79,'Season 9'!AK$4:CN$104,32,0),"0"),IFERROR(VLOOKUP($A79,'Season 10'!AK$4:CN$104,32,0),"0"),
IFERROR(VLOOKUP($A79,'Season 11'!AK$4:CN$104,32,0),"0"),IFERROR(VLOOKUP($A79,'Season 12'!AK$4:CN$104,32,0),"0"),
IFERROR(VLOOKUP($A79,'Season 13'!AK$4:CN$104,32,0),"0"),IFERROR(VLOOKUP($A79,'Season 14'!AK$4:CN$104,32,0),"0"),IFERROR(VLOOKUP($A79,'Season 15'!AK$4:CN$104,32,0),"0"),)</f>
        <v>0</v>
      </c>
      <c r="AF79" s="403">
        <f>SUM(IFERROR(VLOOKUP($A79,'Season 2'!AK$4:CN$104,33,0),"0"),
IFERROR(VLOOKUP($A79,'Season 3'!AK$4:CN$104,33,0),"0"),IFERROR(VLOOKUP($A79,'Season 4'!AK$4:CN$104,33,0),"0"),
IFERROR(VLOOKUP($A79,'Season 5'!AK$4:CN$104,33,0),"0"),IFERROR(VLOOKUP($A79,'Season 6'!AK$4:CN$104,33,0),"0"),
IFERROR(VLOOKUP($A79,'Season 7'!AK$4:CN$104,33,0),"0"),IFERROR(VLOOKUP($A79,'Season 8'!AK$4:CN$104,33,0),"0"),
IFERROR(VLOOKUP($A79,'Season 9'!AK$4:CN$104,33,0),"0"),IFERROR(VLOOKUP($A79,'Season 10'!AK$4:CN$104,33,0),"0"),
IFERROR(VLOOKUP($A79,'Season 11'!AK$4:CN$104,33,0),"0"),IFERROR(VLOOKUP($A79,'Season 12'!AK$4:CN$104,33,0),"0"),
IFERROR(VLOOKUP($A79,'Season 13'!AK$4:CN$104,33,0),"0"),IFERROR(VLOOKUP($A79,'Season 14'!AK$4:CN$104,33,0),"0"),IFERROR(VLOOKUP($A79,'Season 15'!AK$4:CN$104,33,0),"0"),)</f>
        <v>0</v>
      </c>
      <c r="AG79" s="398">
        <f>SUM(IFERROR(VLOOKUP($A79,'Season 2'!AK$4:CN$104,34,0),"0"),
IFERROR(VLOOKUP($A79,'Season 3'!AK$4:CN$104,34,0),"0"),IFERROR(VLOOKUP($A79,'Season 4'!AK$4:CN$104,34,0),"0"),
IFERROR(VLOOKUP($A79,'Season 5'!AK$4:CN$104,34,0),"0"),IFERROR(VLOOKUP($A79,'Season 6'!AK$4:CN$104,34,0),"0"),
IFERROR(VLOOKUP($A79,'Season 7'!AK$4:CN$104,34,0),"0"),IFERROR(VLOOKUP($A79,'Season 8'!AK$4:CN$104,34,0),"0"),
IFERROR(VLOOKUP($A79,'Season 9'!AK$4:CN$104,34,0),"0"),IFERROR(VLOOKUP($A79,'Season 10'!AK$4:CN$104,34,0),"0"),
IFERROR(VLOOKUP($A79,'Season 11'!AK$4:CN$104,34,0),"0"),IFERROR(VLOOKUP($A79,'Season 12'!AK$4:CN$104,34,0),"0"),
IFERROR(VLOOKUP($A79,'Season 13'!AK$4:CN$104,34,0),"0"),IFERROR(VLOOKUP($A79,'Season 14'!AK$4:CN$104,34,0),"0"),IFERROR(VLOOKUP($A79,'Season 15'!AK$4:CN$104,34,0),"0"),)</f>
        <v>0</v>
      </c>
      <c r="AH79" s="518">
        <f>SUM(IFERROR(VLOOKUP($A79,'Season 2'!AK$4:CN$104,35,0),"0"),
IFERROR(VLOOKUP($A79,'Season 3'!AK$4:CN$104,35,0),"0"),IFERROR(VLOOKUP($A79,'Season 4'!AK$4:CN$104,35,0),"0"),
IFERROR(VLOOKUP($A79,'Season 5'!AK$4:CN$104,35,0),"0"),IFERROR(VLOOKUP($A79,'Season 6'!AK$4:CN$104,35,0),"0"),
IFERROR(VLOOKUP($A79,'Season 7'!AK$4:CN$104,35,0),"0"),IFERROR(VLOOKUP($A79,'Season 8'!AK$4:CN$104,35,0),"0"),
IFERROR(VLOOKUP($A79,'Season 9'!AK$4:CN$104,35,0),"0"),IFERROR(VLOOKUP($A79,'Season 10'!AK$4:CN$104,35,0),"0"),
IFERROR(VLOOKUP($A79,'Season 11'!AK$4:CN$104,35,0),"0"),IFERROR(VLOOKUP($A79,'Season 12'!AK$4:CN$104,35,0),"0"),
IFERROR(VLOOKUP($A79,'Season 13'!AK$4:CN$104,35,0),"0"),IFERROR(VLOOKUP($A79,'Season 14'!AK$4:CN$104,35,0),"0"),IFERROR(VLOOKUP($A79,'Season 15'!AK$4:CN$104,35,0),"0"),)</f>
        <v>0</v>
      </c>
      <c r="AI79" s="21">
        <f>SUM(IFERROR(VLOOKUP($A79,'Season 2'!AK$4:CN$104,36,0),"0"),
IFERROR(VLOOKUP($A79,'Season 3'!AK$4:CN$104,36,0),"0"),IFERROR(VLOOKUP($A79,'Season 4'!AK$4:CN$104,36,0),"0"),
IFERROR(VLOOKUP($A79,'Season 5'!AK$4:CN$104,36,0),"0"),IFERROR(VLOOKUP($A79,'Season 6'!AK$4:CN$104,36,0),"0"),
IFERROR(VLOOKUP($A79,'Season 7'!AK$4:CN$104,36,0),"0"),IFERROR(VLOOKUP($A79,'Season 8'!AK$4:CN$104,36,0),"0"),
IFERROR(VLOOKUP($A79,'Season 9'!AK$4:CN$104,36,0),"0"),IFERROR(VLOOKUP($A79,'Season 10'!AK$4:CN$104,36,0),"0"),
IFERROR(VLOOKUP($A79,'Season 11'!AK$4:CN$104,36,0),"0"),IFERROR(VLOOKUP($A79,'Season 12'!AK$4:CN$104,36,0),"0"),
IFERROR(VLOOKUP($A79,'Season 13'!AK$4:CN$104,36,0),"0"),IFERROR(VLOOKUP($A79,'Season 14'!AK$4:CN$104,36,0),"0"),IFERROR(VLOOKUP($A79,'Season 15'!AK$4:CN$104,36,0),"0"),)</f>
        <v>0</v>
      </c>
      <c r="AJ79" s="402">
        <f>SUM(IFERROR(VLOOKUP($A79,'Season 2'!AK$4:CN$104,37,0),"0"),
IFERROR(VLOOKUP($A79,'Season 3'!AK$4:CN$104,37,0),"0"),IFERROR(VLOOKUP($A79,'Season 4'!AK$4:CN$104,37,0),"0"),
IFERROR(VLOOKUP($A79,'Season 5'!AK$4:CN$104,37,0),"0"),IFERROR(VLOOKUP($A79,'Season 6'!AK$4:CN$104,37,0),"0"),
IFERROR(VLOOKUP($A79,'Season 7'!AK$4:CN$104,37,0),"0"),IFERROR(VLOOKUP($A79,'Season 8'!AK$4:CN$104,37,0),"0"),
IFERROR(VLOOKUP($A79,'Season 9'!AK$4:CN$104,37,0),"0"),IFERROR(VLOOKUP($A79,'Season 10'!AK$4:CN$104,37,0),"0"),
IFERROR(VLOOKUP($A79,'Season 11'!AK$4:CN$104,37,0),"0"),IFERROR(VLOOKUP($A79,'Season 12'!AK$4:CN$104,37,0),"0"),
IFERROR(VLOOKUP($A79,'Season 13'!AK$4:CN$104,37,0),"0"),IFERROR(VLOOKUP($A79,'Season 14'!AK$4:CN$104,37,0),"0"),IFERROR(VLOOKUP($A79,'Season 15'!AK$4:CN$104,37,0),"0"),)</f>
        <v>0</v>
      </c>
      <c r="AK79" s="403">
        <f>SUM(IFERROR(VLOOKUP($A79,'Season 1'!AJ$4:CM$104,33,0),"0"),IFERROR(VLOOKUP($A79,'Season 2'!AK$4:CN$104,38,0),"0"),
IFERROR(VLOOKUP($A79,'Season 3'!AK$4:CN$104,38,0),"0"),IFERROR(VLOOKUP($A79,'Season 4'!AK$4:CN$104,38,0),"0"),
IFERROR(VLOOKUP($A79,'Season 5'!AK$4:CN$104,38,0),"0"),IFERROR(VLOOKUP($A79,'Season 6'!AK$4:CN$104,38,0),"0"),
IFERROR(VLOOKUP($A79,'Season 7'!AK$4:CN$104,38,0),"0"),IFERROR(VLOOKUP($A79,'Season 8'!AK$4:CN$104,38,0),"0"),
IFERROR(VLOOKUP($A79,'Season 9'!AK$4:CN$104,38,0),"0"),IFERROR(VLOOKUP($A79,'Season 10'!AK$4:CN$104,38,0),"0"),
IFERROR(VLOOKUP($A79,'Season 11'!AK$4:CN$104,38,0),"0"),IFERROR(VLOOKUP($A79,'Season 12'!AK$4:CN$104,38,0),"0"),
IFERROR(VLOOKUP($A79,'Season 13'!AK$4:CN$104,38,0),"0"),IFERROR(VLOOKUP($A79,'Season 14'!AK$4:CN$104,38,0),"0"),IFERROR(VLOOKUP($A79,'Season 15'!AK$4:CN$104,38,0),"0"),)</f>
        <v>0</v>
      </c>
      <c r="AL79" s="398">
        <f>SUM(IFERROR(VLOOKUP($A79,'Season 1'!AJ$4:CM$104,34,0),"0"),IFERROR(VLOOKUP($A79,'Season 2'!AK$4:CN$104,39,0),"0"),
IFERROR(VLOOKUP($A79,'Season 3'!AK$4:CN$104,39,0),"0"),IFERROR(VLOOKUP($A79,'Season 4'!AK$4:CN$104,39,0),"0"),
IFERROR(VLOOKUP($A79,'Season 5'!AK$4:CN$104,39,0),"0"),IFERROR(VLOOKUP($A79,'Season 6'!AK$4:CN$104,39,0),"0"),
IFERROR(VLOOKUP($A79,'Season 7'!AK$4:CN$104,39,0),"0"),IFERROR(VLOOKUP($A79,'Season 8'!AK$4:CN$104,39,0),"0"),
IFERROR(VLOOKUP($A79,'Season 9'!AK$4:CN$104,39,0),"0"),IFERROR(VLOOKUP($A79,'Season 10'!AK$4:CN$104,39,0),"0"),
IFERROR(VLOOKUP($A79,'Season 11'!AK$4:CN$104,39,0),"0"),IFERROR(VLOOKUP($A79,'Season 12'!AK$4:CN$104,39,0),"0"),
IFERROR(VLOOKUP($A79,'Season 13'!AK$4:CN$104,39,0),"0"),IFERROR(VLOOKUP($A79,'Season 14'!AK$4:CN$104,39,0),"0"),IFERROR(VLOOKUP($A79,'Season 15'!AK$4:CN$104,39,0),"0"),)</f>
        <v>0</v>
      </c>
      <c r="AM79" s="518">
        <f>SUM(IFERROR(VLOOKUP($A79,'Season 1'!AJ$4:CM$104,35,0),"0"),IFERROR(VLOOKUP($A79,'Season 2'!AK$4:CN$104,40,0),"0"),
IFERROR(VLOOKUP($A79,'Season 3'!AK$4:CN$104,40,0),"0"),IFERROR(VLOOKUP($A79,'Season 4'!AK$4:CN$104,40,0),"0"),
IFERROR(VLOOKUP($A79,'Season 5'!AK$4:CN$104,40,0),"0"),IFERROR(VLOOKUP($A79,'Season 6'!AK$4:CN$104,40,0),"0"),
IFERROR(VLOOKUP($A79,'Season 7'!AK$4:CN$104,40,0),"0"),IFERROR(VLOOKUP($A79,'Season 8'!AK$4:CN$104,40,0),"0"),
IFERROR(VLOOKUP($A79,'Season 9'!AK$4:CN$104,40,0),"0"),IFERROR(VLOOKUP($A79,'Season 10'!AK$4:CN$104,40,0),"0"),
IFERROR(VLOOKUP($A79,'Season 11'!AK$4:CN$104,40,0),"0"),IFERROR(VLOOKUP($A79,'Season 12'!AK$4:CN$104,40,0),"0"),
IFERROR(VLOOKUP($A79,'Season 13'!AK$4:CN$104,40,0),"0"),IFERROR(VLOOKUP($A79,'Season 14'!AK$4:CN$104,40,0),"0"),IFERROR(VLOOKUP($A79,'Season 15'!AK$4:CN$104,40,0),"0"),)</f>
        <v>0</v>
      </c>
      <c r="AN79" s="21">
        <f>SUM(IFERROR(VLOOKUP($A79,'Season 1'!AJ$4:CM$104,36,0),"0"),IFERROR(VLOOKUP($A79,'Season 2'!AK$4:CN$104,41,0),"0"),
IFERROR(VLOOKUP($A79,'Season 3'!AK$4:CN$104,41,0),"0"),IFERROR(VLOOKUP($A79,'Season 4'!AK$4:CN$104,41,0),"0"),
IFERROR(VLOOKUP($A79,'Season 5'!AK$4:CN$104,41,0),"0"),IFERROR(VLOOKUP($A79,'Season 6'!AK$4:CN$104,41,0),"0"),
IFERROR(VLOOKUP($A79,'Season 7'!AK$4:CN$104,41,0),"0"),IFERROR(VLOOKUP($A79,'Season 8'!AK$4:CN$104,41,0),"0"),
IFERROR(VLOOKUP($A79,'Season 9'!AK$4:CN$104,41,0),"0"),IFERROR(VLOOKUP($A79,'Season 10'!AK$4:CN$104,41,0),"0"),
IFERROR(VLOOKUP($A79,'Season 11'!AK$4:CN$104,41,0),"0"),IFERROR(VLOOKUP($A79,'Season 12'!AK$4:CN$104,41,0),"0"),
IFERROR(VLOOKUP($A79,'Season 13'!AK$4:CN$104,41,0),"0"),IFERROR(VLOOKUP($A79,'Season 14'!AK$4:CN$104,41,0),"0"),IFERROR(VLOOKUP($A79,'Season 15'!AK$4:CN$104,41,0),"0"),)</f>
        <v>0</v>
      </c>
      <c r="AO79" s="402">
        <f>SUM(IFERROR(VLOOKUP($A79,'Season 1'!AJ$4:CM$104,37,0),"0"),IFERROR(VLOOKUP($A79,'Season 2'!AK$4:CN$104,42,0),"0"),
IFERROR(VLOOKUP($A79,'Season 3'!AK$4:CN$104,42,0),"0"),IFERROR(VLOOKUP($A79,'Season 4'!AK$4:CN$104,42,0),"0"),
IFERROR(VLOOKUP($A79,'Season 5'!AK$4:CN$104,42,0),"0"),IFERROR(VLOOKUP($A79,'Season 6'!AK$4:CN$104,42,0),"0"),
IFERROR(VLOOKUP($A79,'Season 7'!AK$4:CN$104,42,0),"0"),IFERROR(VLOOKUP($A79,'Season 8'!AK$4:CN$104,42,0),"0"),
IFERROR(VLOOKUP($A79,'Season 9'!AK$4:CN$104,42,0),"0"),IFERROR(VLOOKUP($A79,'Season 10'!AK$4:CN$104,42,0),"0"),
IFERROR(VLOOKUP($A79,'Season 11'!AK$4:CN$104,42,0),"0"),IFERROR(VLOOKUP($A79,'Season 12'!AK$4:CN$104,42,0),"0"),
IFERROR(VLOOKUP($A79,'Season 13'!AK$4:CN$104,42,0),"0"),IFERROR(VLOOKUP($A79,'Season 14'!AK$4:CN$104,42,0),"0"),IFERROR(VLOOKUP($A79,'Season 15'!AK$4:CN$104,42,0),"0"),)</f>
        <v>0</v>
      </c>
      <c r="AP79" s="403">
        <f>SUM(IFERROR(VLOOKUP($A79,'Season 1'!AJ$4:CM$104,43,0),"0"),IFERROR(VLOOKUP($A79,'Season 2'!AK$4:CN$104,43,0),"0"),
IFERROR(VLOOKUP($A79,'Season 3'!AK$4:CN$104,43,0),"0"),IFERROR(VLOOKUP($A79,'Season 4'!AK$4:CN$104,43,0),"0"),
IFERROR(VLOOKUP($A79,'Season 5'!AK$4:CN$104,43,0),"0"),IFERROR(VLOOKUP($A79,'Season 6'!AK$4:CN$104,43,0),"0"),
IFERROR(VLOOKUP($A79,'Season 7'!AK$4:CN$104,43,0),"0"),IFERROR(VLOOKUP($A79,'Season 8'!AK$4:CN$104,43,0),"0"),
IFERROR(VLOOKUP($A79,'Season 9'!AK$4:CN$104,43,0),"0"),IFERROR(VLOOKUP($A79,'Season 10'!AK$4:CN$104,43,0),"0"),
IFERROR(VLOOKUP($A79,'Season 11'!AK$4:CN$104,43,0),"0"),IFERROR(VLOOKUP($A79,'Season 12'!AK$4:CN$104,43,0),"0"),
IFERROR(VLOOKUP($A79,'Season 13'!AK$4:CN$104,43,0),"0"),IFERROR(VLOOKUP($A79,'Season 14'!AK$4:CN$104,43,0),"0"),IFERROR(VLOOKUP($A79,'Season 15'!AK$4:CN$104,43,0),"0"),)</f>
        <v>0</v>
      </c>
      <c r="AQ79" s="398">
        <f>SUM(IFERROR(VLOOKUP($A79,'Season 1'!AJ$4:CM$104,44,0),"0"),IFERROR(VLOOKUP($A79,'Season 2'!AK$4:CN$104,44,0),"0"),
IFERROR(VLOOKUP($A79,'Season 3'!AK$4:CN$104,44,0),"0"),IFERROR(VLOOKUP($A79,'Season 4'!AK$4:CN$104,44,0),"0"),
IFERROR(VLOOKUP($A79,'Season 5'!AK$4:CN$104,44,0),"0"),IFERROR(VLOOKUP($A79,'Season 6'!AK$4:CN$104,44,0),"0"),
IFERROR(VLOOKUP($A79,'Season 7'!AK$4:CN$104,44,0),"0"),IFERROR(VLOOKUP($A79,'Season 8'!AK$4:CN$104,44,0),"0"),
IFERROR(VLOOKUP($A79,'Season 9'!AK$4:CN$104,44,0),"0"),IFERROR(VLOOKUP($A79,'Season 10'!AK$4:CN$104,44,0),"0"),
IFERROR(VLOOKUP($A79,'Season 11'!AK$4:CN$104,44,0),"0"),IFERROR(VLOOKUP($A79,'Season 12'!AK$4:CN$104,44,0),"0"),
IFERROR(VLOOKUP($A79,'Season 13'!AK$4:CN$104,44,0),"0"),IFERROR(VLOOKUP($A79,'Season 14'!AK$4:CN$104,44,0),"0"),IFERROR(VLOOKUP($A79,'Season 15'!AK$4:CN$104,44,0),"0"),)</f>
        <v>0</v>
      </c>
      <c r="AR79" s="518">
        <f>SUM(IFERROR(VLOOKUP($A79,'Season 1'!AJ$4:CM$104,45,0),"0"),IFERROR(VLOOKUP($A79,'Season 2'!AK$4:CN$104,45,0),"0"),
IFERROR(VLOOKUP($A79,'Season 3'!AK$4:CN$104,45,0),"0"),IFERROR(VLOOKUP($A79,'Season 4'!AK$4:CN$104,45,0),"0"),
IFERROR(VLOOKUP($A79,'Season 5'!AK$4:CN$104,45,0),"0"),IFERROR(VLOOKUP($A79,'Season 6'!AK$4:CN$104,45,0),"0"),
IFERROR(VLOOKUP($A79,'Season 7'!AK$4:CN$104,45,0),"0"),IFERROR(VLOOKUP($A79,'Season 8'!AK$4:CN$104,45,0),"0"),
IFERROR(VLOOKUP($A79,'Season 9'!AK$4:CN$104,45,0),"0"),IFERROR(VLOOKUP($A79,'Season 10'!AK$4:CN$104,45,0),"0"),
IFERROR(VLOOKUP($A79,'Season 11'!AK$4:CN$104,45,0),"0"),IFERROR(VLOOKUP($A79,'Season 12'!AK$4:CN$104,45,0),"0"),
IFERROR(VLOOKUP($A79,'Season 13'!AK$4:CN$104,45,0),"0"),IFERROR(VLOOKUP($A79,'Season 14'!AK$4:CN$104,45,0),"0"),IFERROR(VLOOKUP($A79,'Season 15'!AK$4:CN$104,45,0),"0"),)</f>
        <v>0</v>
      </c>
      <c r="AS79" s="21">
        <f>SUM(IFERROR(VLOOKUP($A79,'Season 1'!AJ$4:CM$104,46,0),"0"),IFERROR(VLOOKUP($A79,'Season 2'!AK$4:CN$104,46,0),"0"),
IFERROR(VLOOKUP($A79,'Season 3'!AK$4:CN$104,46,0),"0"),IFERROR(VLOOKUP($A79,'Season 4'!AK$4:CN$104,46,0),"0"),
IFERROR(VLOOKUP($A79,'Season 5'!AK$4:CN$104,46,0),"0"),IFERROR(VLOOKUP($A79,'Season 6'!AK$4:CN$104,46,0),"0"),
IFERROR(VLOOKUP($A79,'Season 7'!AK$4:CN$104,46,0),"0"),IFERROR(VLOOKUP($A79,'Season 8'!AK$4:CN$104,46,0),"0"),
IFERROR(VLOOKUP($A79,'Season 9'!AK$4:CN$104,46,0),"0"),IFERROR(VLOOKUP($A79,'Season 10'!AK$4:CN$104,46,0),"0"),
IFERROR(VLOOKUP($A79,'Season 11'!AK$4:CN$104,46,0),"0"),IFERROR(VLOOKUP($A79,'Season 12'!AK$4:CN$104,46,0),"0"),
IFERROR(VLOOKUP($A79,'Season 13'!AK$4:CN$104,46,0),"0"),IFERROR(VLOOKUP($A79,'Season 14'!AK$4:CN$104,46,0),"0"),IFERROR(VLOOKUP($A79,'Season 15'!AK$4:CN$104,46,0),"0"),)</f>
        <v>0</v>
      </c>
      <c r="AT79" s="402">
        <f>SUM(IFERROR(VLOOKUP($A79,'Season 1'!AJ$4:CM$104,47,0),"0"),IFERROR(VLOOKUP($A79,'Season 2'!AK$4:CN$104,47,0),"0"),
IFERROR(VLOOKUP($A79,'Season 3'!AK$4:CN$104,47,0),"0"),IFERROR(VLOOKUP($A79,'Season 4'!AK$4:CN$104,47,0),"0"),
IFERROR(VLOOKUP($A79,'Season 5'!AK$4:CN$104,47,0),"0"),IFERROR(VLOOKUP($A79,'Season 6'!AK$4:CN$104,47,0),"0"),
IFERROR(VLOOKUP($A79,'Season 7'!AK$4:CN$104,47,0),"0"),IFERROR(VLOOKUP($A79,'Season 8'!AK$4:CN$104,47,0),"0"),
IFERROR(VLOOKUP($A79,'Season 9'!AK$4:CN$104,47,0),"0"),IFERROR(VLOOKUP($A79,'Season 10'!AK$4:CN$104,47,0),"0"),
IFERROR(VLOOKUP($A79,'Season 11'!AK$4:CN$104,47,0),"0"),IFERROR(VLOOKUP($A79,'Season 12'!AK$4:CN$104,47,0),"0"),
IFERROR(VLOOKUP($A79,'Season 13'!AK$4:CN$104,47,0),"0"),IFERROR(VLOOKUP($A79,'Season 14'!AK$4:CN$104,47,0),"0"),IFERROR(VLOOKUP($A79,'Season 15'!AK$4:CN$104,47,0),"0"),)</f>
        <v>0</v>
      </c>
      <c r="AU79" s="403">
        <f>SUM(IFERROR(VLOOKUP($A79,'Season 3'!AK$4:CN$104,48,0),"0"),IFERROR(VLOOKUP($A79,'Season 4'!AK$4:CN$104,48,0),"0"),
IFERROR(VLOOKUP($A79,'Season 5'!AK$4:CN$104,48,0),"0"),IFERROR(VLOOKUP($A79,'Season 6'!AK$4:CN$104,48,0),"0"),
IFERROR(VLOOKUP($A79,'Season 7'!AK$4:CN$104,48,0),"0"),IFERROR(VLOOKUP($A79,'Season 8'!AK$4:CN$104,48,0),"0"),
IFERROR(VLOOKUP($A79,'Season 9'!AK$4:CN$104,48,0),"0"),IFERROR(VLOOKUP($A79,'Season 10'!AK$4:CN$104,48,0),"0"),
IFERROR(VLOOKUP($A79,'Season 11'!AK$4:CN$104,48,0),"0"),IFERROR(VLOOKUP($A79,'Season 12'!AK$4:CN$104,48,0),"0"),
IFERROR(VLOOKUP($A79,'Season 13'!AK$4:CN$104,48,0),"0"),IFERROR(VLOOKUP($A79,'Season 14'!AK$4:CN$104,48,0),"0"),IFERROR(VLOOKUP($A79,'Season 15'!AK$4:CN$104,48,0),"0"),)</f>
        <v>0</v>
      </c>
      <c r="AV79" s="398">
        <f>SUM(IFERROR(VLOOKUP($A79,'Season 3'!AK$4:CN$104,49,0),"0"),IFERROR(VLOOKUP($A79,'Season 4'!AK$4:CN$104,49,0),"0"),
IFERROR(VLOOKUP($A79,'Season 5'!AK$4:CN$104,49,0),"0"),IFERROR(VLOOKUP($A79,'Season 6'!AK$4:CN$104,49,0),"0"),
IFERROR(VLOOKUP($A79,'Season 7'!AK$4:CN$104,49,0),"0"),IFERROR(VLOOKUP($A79,'Season 8'!AK$4:CN$104,49,0),"0"),
IFERROR(VLOOKUP($A79,'Season 9'!AK$4:CN$104,49,0),"0"),IFERROR(VLOOKUP($A79,'Season 10'!AK$4:CN$104,49,0),"0"),
IFERROR(VLOOKUP($A79,'Season 11'!AK$4:CN$104,49,0),"0"),IFERROR(VLOOKUP($A79,'Season 12'!AK$4:CN$104,49,0),"0"),
IFERROR(VLOOKUP($A79,'Season 13'!AK$4:CN$104,49,0),"0"),IFERROR(VLOOKUP($A79,'Season 14'!AK$4:CN$104,49,0),"0"),IFERROR(VLOOKUP($A79,'Season 15'!AK$4:CN$104,49,0),"0"),)</f>
        <v>0</v>
      </c>
      <c r="AW79" s="518">
        <f>SUM(IFERROR(VLOOKUP($A79,'Season 3'!AK$4:CN$104,50,0),"0"),IFERROR(VLOOKUP($A79,'Season 4'!AK$4:CN$104,50,0),"0"),
IFERROR(VLOOKUP($A79,'Season 5'!AK$4:CN$104,50,0),"0"),IFERROR(VLOOKUP($A79,'Season 6'!AK$4:CN$104,50,0),"0"),
IFERROR(VLOOKUP($A79,'Season 7'!AK$4:CN$104,50,0),"0"),IFERROR(VLOOKUP($A79,'Season 8'!AK$4:CN$104,50,0),"0"),
IFERROR(VLOOKUP($A79,'Season 9'!AK$4:CN$104,50,0),"0"),IFERROR(VLOOKUP($A79,'Season 10'!AK$4:CN$104,50,0),"0"),
IFERROR(VLOOKUP($A79,'Season 11'!AK$4:CN$104,50,0),"0"),IFERROR(VLOOKUP($A79,'Season 12'!AK$4:CN$104,50,0),"0"),
IFERROR(VLOOKUP($A79,'Season 13'!AK$4:CN$104,50,0),"0"),IFERROR(VLOOKUP($A79,'Season 14'!AK$4:CN$104,50,0),"0"),IFERROR(VLOOKUP($A79,'Season 15'!AK$4:CN$104,50,0),"0"),)</f>
        <v>0</v>
      </c>
      <c r="AX79" s="21">
        <f>SUM(IFERROR(VLOOKUP($A79,'Season 3'!AK$4:CN$104,51,0),"0"),IFERROR(VLOOKUP($A79,'Season 4'!AK$4:CN$104,51,0),"0"),
IFERROR(VLOOKUP($A79,'Season 5'!AK$4:CN$104,51,0),"0"),IFERROR(VLOOKUP($A79,'Season 6'!AK$4:CN$104,51,0),"0"),
IFERROR(VLOOKUP($A79,'Season 7'!AK$4:CN$104,51,0),"0"),IFERROR(VLOOKUP($A79,'Season 8'!AK$4:CN$104,51,0),"0"),
IFERROR(VLOOKUP($A79,'Season 9'!AK$4:CN$104,51,0),"0"),IFERROR(VLOOKUP($A79,'Season 10'!AK$4:CN$104,51,0),"0"),
IFERROR(VLOOKUP($A79,'Season 11'!AK$4:CN$104,51,0),"0"),IFERROR(VLOOKUP($A79,'Season 12'!AK$4:CN$104,51,0),"0"),
IFERROR(VLOOKUP($A79,'Season 13'!AK$4:CN$104,51,0),"0"),IFERROR(VLOOKUP($A79,'Season 14'!AK$4:CN$104,51,0),"0"),IFERROR(VLOOKUP($A79,'Season 15'!AK$4:CN$104,51,0),"0"),)</f>
        <v>0</v>
      </c>
      <c r="AY79" s="402">
        <f>SUM(IFERROR(VLOOKUP($A79,'Season 3'!AK$4:CN$104,52,0),"0"),IFERROR(VLOOKUP($A79,'Season 4'!AK$4:CN$104,52,0),"0"),
IFERROR(VLOOKUP($A79,'Season 5'!AK$4:CN$104,52,0),"0"),IFERROR(VLOOKUP($A79,'Season 6'!AK$4:CN$104,52,0),"0"),
IFERROR(VLOOKUP($A79,'Season 7'!AK$4:CN$104,52,0),"0"),IFERROR(VLOOKUP($A79,'Season 8'!AK$4:CN$104,52,0),"0"),
IFERROR(VLOOKUP($A79,'Season 9'!AK$4:CN$104,52,0),"0"),IFERROR(VLOOKUP($A79,'Season 10'!AK$4:CN$104,52,0),"0"),
IFERROR(VLOOKUP($A79,'Season 11'!AK$4:CN$104,52,0),"0"),IFERROR(VLOOKUP($A79,'Season 12'!AK$4:CN$104,52,0),"0"),
IFERROR(VLOOKUP($A79,'Season 13'!AK$4:CN$104,52,0),"0"),IFERROR(VLOOKUP($A79,'Season 14'!AK$4:CN$104,52,0),"0"),IFERROR(VLOOKUP($A79,'Season 15'!AK$4:CN$104,52,0),"0"),)</f>
        <v>0</v>
      </c>
      <c r="AZ79" s="403">
        <f>SUM(IFERROR(VLOOKUP($A79,'Season 1'!AJ$4:CM$104,38,0),"0"),IFERROR(VLOOKUP($A79,'Season 2'!AK$4:CN$104,48,0),"0"),)</f>
        <v>0</v>
      </c>
      <c r="BA79" s="398">
        <f>SUM(IFERROR(VLOOKUP($A79,'Season 1'!AJ$4:CM$104,39,0),"0"),IFERROR(VLOOKUP($A79,'Season 2'!AK$4:CN$104,49,0),"0"),)</f>
        <v>0</v>
      </c>
      <c r="BB79" s="518">
        <f>SUM(IFERROR(VLOOKUP($A79,'Season 1'!AJ$4:CM$104,40,0),"0"),IFERROR(VLOOKUP($A79,'Season 2'!AK$4:CN$104,50,0),"0"),)</f>
        <v>0</v>
      </c>
      <c r="BC79" s="21">
        <f>SUM(IFERROR(VLOOKUP($A79,'Season 1'!AJ$4:CM$104,41,0),"0"),IFERROR(VLOOKUP($A79,'Season 2'!AK$4:CN$104,51,0),"0"),)</f>
        <v>0</v>
      </c>
      <c r="BD79" s="402">
        <f>SUM(IFERROR(VLOOKUP($A79,'Season 1'!AJ$4:CM$104,42,0),"0"),IFERROR(VLOOKUP($A79,'Season 2'!AK$4:CN$104,52,0),"0"),)</f>
        <v>0</v>
      </c>
      <c r="BE79" s="561">
        <f>SUM(
IFERROR(VLOOKUP($A79,'Season 1'!AJ$4:CM$104,48,0),"0"),IFERROR(VLOOKUP($A79,'Season 2'!AK$4:CN$104,53,0),"0"),
IFERROR(VLOOKUP($A79,'Season 3'!AK$4:CN$104,53,0),"0"),IFERROR(VLOOKUP($A79,'Season 4'!AK$4:CN$104,53,0),"0"),
IFERROR(VLOOKUP($A79,'Season 5'!AK$4:CN$104,53,0),"0"),IFERROR(VLOOKUP($A79,'Season 6'!AK$4:CN$104,53,0),"0"),
IFERROR(VLOOKUP($A79,'Season 7'!AK$4:CN$104,53,0),"0"),IFERROR(VLOOKUP($A79,'Season 8'!AK$4:CN$104,53,0),"0"),
IFERROR(VLOOKUP($A79,'Season 9'!AK$4:CN$104,53,0),"0"),IFERROR(VLOOKUP($A79,'Season 10'!AK$4:CN$104,53,0),"0"),
IFERROR(VLOOKUP($A79,'Season 11'!AK$4:CN$104,53,0),"0"),IFERROR(VLOOKUP($A79,'Season 12'!AK$4:CN$104,53,0),"0"),
IFERROR(VLOOKUP($A79,'Season 13'!AK$4:CN$104,53,0),"0"),IFERROR(VLOOKUP($A79,'Season 14'!AK$4:CN$104,53,0),"0"),IFERROR(VLOOKUP($A79,'Season 15'!AK$4:CN$104,53,0),"0"),)</f>
        <v>0</v>
      </c>
      <c r="BF79" s="562">
        <f>SUM(
IFERROR(VLOOKUP($A79,'Season 1'!AJ$4:CM$104,49,0),"0"),IFERROR(VLOOKUP($A79,'Season 2'!AK$4:CN$104,54,0),"0"),
IFERROR(VLOOKUP($A79,'Season 3'!AK$4:CN$104,54,0),"0"),IFERROR(VLOOKUP($A79,'Season 4'!AK$4:CN$104,54,0),"0"),
IFERROR(VLOOKUP($A79,'Season 5'!AK$4:CN$104,54,0),"0"),IFERROR(VLOOKUP($A79,'Season 6'!AK$4:CN$104,54,0),"0"),
IFERROR(VLOOKUP($A79,'Season 7'!AK$4:CN$104,54,0),"0"),IFERROR(VLOOKUP($A79,'Season 8'!AK$4:CN$104,54,0),"0"),
IFERROR(VLOOKUP($A79,'Season 9'!AK$4:CN$104,54,0),"0"),IFERROR(VLOOKUP($A79,'Season 10'!AK$4:CN$104,54,0),"0"),
IFERROR(VLOOKUP($A79,'Season 11'!AK$4:CN$104,540),"0"),IFERROR(VLOOKUP($A79,'Season 12'!AK$4:CN$104,54,0),"0"),
IFERROR(VLOOKUP($A79,'Season 13'!AK$4:CN$104,54,0),"0"),IFERROR(VLOOKUP($A79,'Season 14'!AK$4:CN$104,54,0),"0"),IFERROR(VLOOKUP($A79,'Season 15'!AK$4:CN$104,54,0),"0"),)</f>
        <v>0</v>
      </c>
      <c r="BG79" s="529" t="e">
        <f t="shared" si="3"/>
        <v>#DIV/0!</v>
      </c>
      <c r="BI79" s="553"/>
      <c r="BJ79" s="553"/>
      <c r="BK79" s="553"/>
      <c r="BL79" s="553"/>
      <c r="BM79" s="553"/>
      <c r="BN79" s="553"/>
      <c r="BO79" s="169"/>
      <c r="BP79" s="169"/>
      <c r="BQ79" s="169"/>
      <c r="BR79" s="169"/>
      <c r="BS79" s="12" t="str">
        <f>IFERROR(VLOOKUP($A79,'Season 1'!$AJ$4:$CM$104,50,0),"0")</f>
        <v>0</v>
      </c>
      <c r="BT79" s="12" t="str">
        <f>IFERROR(VLOOKUP($A79,'Season 1'!$AJ$4:$CM$104,51,0),"0")</f>
        <v>0</v>
      </c>
      <c r="BU79" s="12" t="str">
        <f>IFERROR(VLOOKUP($A79,'Season 2'!$AK$4:$CN$104,55,0),"0")</f>
        <v>0</v>
      </c>
      <c r="BV79" s="12" t="str">
        <f>IFERROR(VLOOKUP($A79,'Season 2'!$AK$4:$CN$104,56,0),"0")</f>
        <v>0</v>
      </c>
      <c r="BW79" s="12" t="str">
        <f>IFERROR(VLOOKUP($A79,'Season 3'!$AK$4:$CN$104,55,0),"0")</f>
        <v>0</v>
      </c>
      <c r="BX79" s="12" t="str">
        <f>IFERROR(VLOOKUP($A79,'Season 3'!$AK$4:$CN$104,56,0),"0")</f>
        <v>0</v>
      </c>
      <c r="BY79" s="12" t="str">
        <f>IFERROR(VLOOKUP($A79,'Season 4'!$AK$4:$CN$104,55,0),"0")</f>
        <v>0</v>
      </c>
      <c r="BZ79" s="12" t="str">
        <f>IFERROR(VLOOKUP($A79,'Season 4'!$AK$4:$CN$104,56,0),"0")</f>
        <v>0</v>
      </c>
      <c r="CA79" s="12" t="str">
        <f>IFERROR(VLOOKUP($A79,'Season 5'!$AK$4:$CN$104,55,0),"0")</f>
        <v>0</v>
      </c>
      <c r="CB79" s="12" t="str">
        <f>IFERROR(VLOOKUP($A79,'Season 5'!$AK$4:$CN$104,56,0),"0")</f>
        <v>0</v>
      </c>
      <c r="CC79" s="12" t="str">
        <f>IFERROR(VLOOKUP($A79,'Season 6'!$AK$4:$CN$104,55,0),"0")</f>
        <v>0</v>
      </c>
      <c r="CD79" s="12" t="str">
        <f>IFERROR(VLOOKUP($A79,'Season 6'!$AK$4:$CN$104,56,0),"0")</f>
        <v>0</v>
      </c>
      <c r="CE79" s="12" t="str">
        <f>IFERROR(VLOOKUP($A79,'Season 7'!$AK$4:$CN$104,55,0),"0")</f>
        <v>0</v>
      </c>
      <c r="CF79" s="12" t="str">
        <f>IFERROR(VLOOKUP($A79,'Season 7'!$AK$4:$CN$104,56,0),"0")</f>
        <v>0</v>
      </c>
      <c r="CG79" s="12" t="str">
        <f>IFERROR(VLOOKUP($A79,'Season 8'!$AK$4:$CN$104,55,0),"0")</f>
        <v>0</v>
      </c>
      <c r="CH79" s="12" t="str">
        <f>IFERROR(VLOOKUP($A79,'Season 8'!$AK$4:$CN$104,56,0),"0")</f>
        <v>0</v>
      </c>
      <c r="CI79" s="12" t="str">
        <f>IFERROR(VLOOKUP($A79,'Season 9'!$AK$4:$CN$104,55,0),"0")</f>
        <v>0</v>
      </c>
      <c r="CJ79" s="12" t="str">
        <f>IFERROR(VLOOKUP($A79,'Season 9'!$AK$4:$CN$104,56,0),"0")</f>
        <v>0</v>
      </c>
      <c r="CK79" s="12" t="str">
        <f>IFERROR(VLOOKUP($A79,'Season 10'!$AK$4:$CN$104,55,0),"0")</f>
        <v>0</v>
      </c>
      <c r="CL79" s="12" t="str">
        <f>IFERROR(VLOOKUP($A79,'Season 10'!$AK$4:$CN$104,56,0),"0")</f>
        <v>0</v>
      </c>
      <c r="CM79" s="12" t="str">
        <f>IFERROR(VLOOKUP($A79,'Season 11'!$AK$4:$CN$104,55,0),"0")</f>
        <v>0</v>
      </c>
      <c r="CN79" s="12" t="str">
        <f>IFERROR(VLOOKUP($A79,'Season 11'!$AK$4:$CN$104,56,0),"0")</f>
        <v>0</v>
      </c>
      <c r="CO79" s="12" t="str">
        <f>IFERROR(VLOOKUP($A79,'Season 12'!$AK$4:$CN$104,55,0),"0")</f>
        <v>0</v>
      </c>
      <c r="CP79" s="12" t="str">
        <f>IFERROR(VLOOKUP($A79,'Season 12'!$AK$4:$CN$104,56,0),"0")</f>
        <v>0</v>
      </c>
      <c r="CQ79" s="12" t="str">
        <f>IFERROR(VLOOKUP($A79,'Season 13'!$AK$4:$CN$104,55,0),"0")</f>
        <v>0</v>
      </c>
      <c r="CR79" s="12" t="str">
        <f>IFERROR(VLOOKUP($A79,'Season 13'!$AK$4:$CN$104,56,0),"0")</f>
        <v>0</v>
      </c>
      <c r="CS79" s="12" t="str">
        <f>IFERROR(VLOOKUP($A79,'Season 14'!$AK$4:$CN$104,55,0),"0")</f>
        <v>0</v>
      </c>
      <c r="CT79" s="12" t="str">
        <f>IFERROR(VLOOKUP($A79,'Season 14'!$AK$4:$CN$104,56,0),"0")</f>
        <v>0</v>
      </c>
      <c r="CU79" s="12" t="str">
        <f>IFERROR(VLOOKUP($A79,'Season 15'!$AK$4:$CN$104,55,0),"0")</f>
        <v>0</v>
      </c>
      <c r="CV79" s="12" t="str">
        <f>IFERROR(VLOOKUP($A79,'Season 15'!$AK$4:$CN$104,56,0),"0")</f>
        <v>0</v>
      </c>
    </row>
    <row r="80" spans="1:100" x14ac:dyDescent="0.25">
      <c r="A80" s="2" t="s">
        <v>35</v>
      </c>
      <c r="B80" s="516" t="str">
        <f>IFERROR(VLOOKUP('Data Totals'!A80,'Season 1'!AJ$4:CH$104,2,FALSE),IFERROR(VLOOKUP('Data Totals'!A80,'Season 2'!AK$4:CI$104,2,FALSE),IFERROR(VLOOKUP('Data Totals'!A80,'Season 3'!AK$4:CI$104,2,FALSE),IFERROR(VLOOKUP('Data Totals'!A80,'Season 4'!AK$4:CI$104,2,FALSE),IFERROR(VLOOKUP('Data Totals'!A80,'Season 5'!AK$4:CI$104,2,FALSE),IFERROR(VLOOKUP('Data Totals'!A80,'Season 6'!AK$4:CI$104,2,FALSE),IFERROR(VLOOKUP('Data Totals'!A80,'Season 7'!AK$4:CI$104,2,FALSE),IFERROR(VLOOKUP('Data Totals'!A80,'Season 8'!AK$4:CI$104,2,FALSE),IFERROR(VLOOKUP('Data Totals'!A80,'Season 9'!AK$4:CI$104,2,FALSE),IFERROR(VLOOKUP('Data Totals'!A80,'Season 10'!AK$4:CI$104,2,FALSE),IFERROR(VLOOKUP('Data Totals'!A80,'Season 11'!AK$4:CI$104,2,FALSE),IFERROR(VLOOKUP('Data Totals'!A80,'Season 12'!AK$4:CI$104,2,FALSE),IFERROR(VLOOKUP('Data Totals'!A80,'Season 13'!AK$4:CI$104,2,FALSE),IFERROR(VLOOKUP('Data Totals'!A80,'Season 14'!AK$4:CI$104,2,FALSE),IFERROR(VLOOKUP('Data Totals'!A80,'Season 15'!AK$4:CI$104,2,FALSE),"N/A")))))))))))))))</f>
        <v>N/A</v>
      </c>
      <c r="C80" s="517" t="str">
        <f>IFERROR(VLOOKUP('Data Totals'!A80,'Season 1'!AJ$4:CH$104,3,FALSE),IFERROR(VLOOKUP('Data Totals'!A80,'Season 2'!AK$4:CI$104,3,FALSE),IFERROR(VLOOKUP('Data Totals'!A80,'Season 3'!AK$4:CI$104,3,FALSE),IFERROR(VLOOKUP('Data Totals'!A80,'Season 4'!AK$4:CI$104,3,FALSE),IFERROR(VLOOKUP('Data Totals'!A80,'Season 5'!AK$4:CI$104,3,FALSE),IFERROR(VLOOKUP('Data Totals'!A80,'Season 6'!AK$4:CI$104,3,FALSE),IFERROR(VLOOKUP('Data Totals'!A80,'Season 7'!AK$4:CI$104,3,FALSE),IFERROR(VLOOKUP('Data Totals'!A80,'Season 8'!AK$4:CI$104,3,FALSE),IFERROR(VLOOKUP('Data Totals'!A80,'Season 9'!AK$4:CI$104,3,FALSE),IFERROR(VLOOKUP('Data Totals'!A80,'Season 10'!AK$4:CI$104,3,FALSE),IFERROR(VLOOKUP('Data Totals'!A80,'Season 11'!AK$4:CI$104,3,FALSE),IFERROR(VLOOKUP('Data Totals'!A80,'Season 12'!AK$4:CI$104,3,FALSE),IFERROR(VLOOKUP('Data Totals'!A80,'Season 13'!AK$4:CI$104,3,FALSE),IFERROR(VLOOKUP('Data Totals'!A80,'Season 14'!AK$4:CI$104,3,FALSE),IFERROR(VLOOKUP('Data Totals'!A80,'Season 15'!AK$4:CI$104,3,FALSE),"N/A")))))))))))))))</f>
        <v>N/A</v>
      </c>
      <c r="D80" s="517" t="str">
        <f>IFERROR(VLOOKUP('Data Totals'!A80,'Season 15'!AK$4:CI$104,4,FALSE),IFERROR(VLOOKUP('Data Totals'!A80,'Season 14'!AK$4:CI$104,4,FALSE),IFERROR(VLOOKUP('Data Totals'!A80,'Season 13'!AK$4:CI$104,4,FALSE),IFERROR(VLOOKUP('Data Totals'!A80,'Season 12'!AK$4:CI$104,4,FALSE),IFERROR(VLOOKUP('Data Totals'!A80,'Season 11'!AK$4:CI$104,4,FALSE),IFERROR(VLOOKUP('Data Totals'!A80,'Season 10'!AK$4:CI$104,4,FALSE),IFERROR(VLOOKUP('Data Totals'!A80,'Season 9'!AK$4:CI$104,4,FALSE),IFERROR(VLOOKUP('Data Totals'!A80,'Season 8'!AK$4:CI$104,4,FALSE),IFERROR(VLOOKUP('Data Totals'!A80,'Season 7'!AK$4:CI$104,4,FALSE),IFERROR(VLOOKUP('Data Totals'!A80,'Season 6'!AK$4:CI$104,4,FALSE),IFERROR(VLOOKUP('Data Totals'!A80,'Season 5'!AK$4:CI$104,4,FALSE),IFERROR(VLOOKUP('Data Totals'!A80,'Season 4'!AK$4:CI$104,4,FALSE),IFERROR(VLOOKUP('Data Totals'!A80,'Season 3'!AK$4:CI$104,4,FALSE),IFERROR(VLOOKUP('Data Totals'!A80,'Season 2'!AK$4:CI$104,4,FALSE),IFERROR(VLOOKUP('Data Totals'!A80,'Season 1'!AJ$4:CH$104,4,FALSE),"N/A")))))))))))))))</f>
        <v>N/A</v>
      </c>
      <c r="E80" s="517" t="e">
        <f t="shared" si="2"/>
        <v>#VALUE!</v>
      </c>
      <c r="F80" s="398">
        <f>SUM(IFERROR(VLOOKUP(A80,BI$3:BN$152,2,0),"0"),
IFERROR(VLOOKUP(A80,'Season 1'!AJ$4:CM$104,7,0),"0"),IFERROR(VLOOKUP(A80,'Season 2'!AK$4:CN$104,7,0),"0"),
IFERROR(VLOOKUP(A80,'Season 3'!AK$4:CN$104,7,0),"0"),IFERROR(VLOOKUP(A80,'Season 4'!AK$4:CN$104,7,0),"0"),
IFERROR(VLOOKUP(A80,'Season 5'!AK$4:CN$104,7,0),"0"),IFERROR(VLOOKUP(A80,'Season 6'!AK$4:CN$104,7,0),"0"),
IFERROR(VLOOKUP(A80,'Season 7'!AK$4:CN$104,7,0),"0"),IFERROR(VLOOKUP(A80,'Season 8'!AK$4:CN$104,7,0),"0"),
IFERROR(VLOOKUP(A80,'Season 9'!AK$4:CN$104,7,0),"0"),IFERROR(VLOOKUP(A80,'Season 10'!AK$4:CN$104,7,0),"0"),
IFERROR(VLOOKUP(A80,'Season 11'!AK$4:CN$104,7,0),"0"),IFERROR(VLOOKUP(A80,'Season 12'!AK$4:CN$104,7,0),"0"),
IFERROR(VLOOKUP(A80,'Season 13'!AK$4:CN$104,7,0),"0"),IFERROR(VLOOKUP(A80,'Season 14'!AK$4:CN$104,7,0),"0"),IFERROR(VLOOKUP(A80,'Season 15'!AK$4:CN$104,7,0),"0"),)</f>
        <v>0</v>
      </c>
      <c r="G80" s="398">
        <f>SUM(
IFERROR(VLOOKUP(A80,'Season 1'!AJ$4:CM$104,8,0),"0"),IFERROR(VLOOKUP(A80,'Season 2'!AK$4:CN$104,8,0),"0"),
IFERROR(VLOOKUP(A80,'Season 3'!AK$4:CN$104,8,0),"0"),IFERROR(VLOOKUP(A80,'Season 4'!AK$4:CN$104,8,0),"0"),
IFERROR(VLOOKUP(A80,'Season 5'!AK$4:CN$104,8,0),"0"),IFERROR(VLOOKUP(A80,'Season 6'!AK$4:CN$104,8,0),"0"),
IFERROR(VLOOKUP(A80,'Season 7'!AK$4:CN$104,8,0),"0"),IFERROR(VLOOKUP(A80,'Season 8'!AK$4:CN$104,8,0),"0"),
IFERROR(VLOOKUP(A80,'Season 9'!AK$4:CN$104,8,0),"0"),IFERROR(VLOOKUP(A80,'Season 10'!AK$4:CN$104,8,0),"0"),
IFERROR(VLOOKUP(A80,'Season 11'!AK$4:CN$104,8,0),"0"),IFERROR(VLOOKUP(A80,'Season 12'!AK$4:CN$104,8,0),"0"),
IFERROR(VLOOKUP(A80,'Season 13'!AK$4:CN$104,8,0),"0"),IFERROR(VLOOKUP(A80,'Season 14'!AK$4:CN$104,8,0),"0"),IFERROR(VLOOKUP(A80,'Season 15'!AK$4:CN$104,8,0),"0"),)</f>
        <v>0</v>
      </c>
      <c r="H80" s="329">
        <f>SUM(
IFERROR(VLOOKUP(A80,'Season 1'!AJ$4:CM$104,9,0),"0"),IFERROR(VLOOKUP(A80,'Season 2'!AK$4:CN$104,9,0),"0"),
IFERROR(VLOOKUP(A80,'Season 3'!AK$4:CN$104,9,0),"0"),IFERROR(VLOOKUP(A80,'Season 4'!AK$4:CN$104,9,0),"0"),
IFERROR(VLOOKUP(A80,'Season 5'!AK$4:CN$104,9,0),"0"),IFERROR(VLOOKUP(A80,'Season 6'!AK$4:CN$104,9,0),"0"),
IFERROR(VLOOKUP(A80,'Season 7'!AK$4:CN$104,9,0),"0"),IFERROR(VLOOKUP(A80,'Season 8'!AK$4:CN$104,9,0),"0"),
IFERROR(VLOOKUP(A80,'Season 9'!AK$4:CN$104,9,0),"0"),IFERROR(VLOOKUP(A80,'Season 10'!AK$4:CN$104,9,0),"0"),
IFERROR(VLOOKUP(A80,'Season 11'!AK$4:CN$104,9,0),"0"),IFERROR(VLOOKUP(A80,'Season 12'!AK$4:CN$104,9,0),"0"),
IFERROR(VLOOKUP(A80,'Season 13'!AK$4:CN$104,9,0),"0"),IFERROR(VLOOKUP(A80,'Season 14'!AK$4:CN$104,9,0),"0"),IFERROR(VLOOKUP(A80,'Season 15'!AK$4:CN$104,9,0),"0"),)</f>
        <v>0</v>
      </c>
      <c r="I80" s="518">
        <f>SUM(
IFERROR(VLOOKUP(A80,'Season 1'!AJ$4:CM$104,10,0),"0"),IFERROR(VLOOKUP(A80,'Season 2'!AK$4:CN$104,10,0),"0"),
IFERROR(VLOOKUP(A80,'Season 3'!AK$4:CN$104,10,0),"0"),IFERROR(VLOOKUP(A80,'Season 4'!AK$4:CN$104,10,0),"0"),
IFERROR(VLOOKUP(A80,'Season 5'!AK$4:CN$104,10,0),"0"),IFERROR(VLOOKUP(A80,'Season 6'!AK$4:CN$104,10,0),"0"),
IFERROR(VLOOKUP(A80,'Season 7'!AK$4:CN$104,10,0),"0"),IFERROR(VLOOKUP(A80,'Season 8'!AK$4:CN$104,10,0),"0"),
IFERROR(VLOOKUP(A80,'Season 9'!AK$4:CN$104,10,0),"0"),IFERROR(VLOOKUP(A80,'Season 10'!AK$4:CN$104,10,0),"0"),
IFERROR(VLOOKUP(A80,'Season 11'!AK$4:CN$104,10,0),"0"),IFERROR(VLOOKUP(A80,'Season 12'!AK$4:CN$104,10,0),"0"),
IFERROR(VLOOKUP(A80,'Season 13'!AK$4:CN$104,10,0),"0"),IFERROR(VLOOKUP(A80,'Season 14'!AK$4:CN$104,10,0),"0"),IFERROR(VLOOKUP(A80,'Season 15'!AK$4:CN$104,10,0),"0"),)</f>
        <v>0</v>
      </c>
      <c r="J80" s="21">
        <f>SUM(IFERROR(VLOOKUP(A80,BI$3:BN$152,3,0),"0"),
IFERROR(VLOOKUP(A80,'Season 1'!AJ$4:CM$104,11,0),"0"),IFERROR(VLOOKUP(A80,'Season 2'!AK$4:CN$104,11,0),"0"),
IFERROR(VLOOKUP(A80,'Season 3'!AK$4:CN$104,11,0),"0"),IFERROR(VLOOKUP(A80,'Season 4'!AK$4:CN$104,11,0),"0"),
IFERROR(VLOOKUP(A80,'Season 5'!AK$4:CN$104,11,0),"0"),IFERROR(VLOOKUP(A80,'Season 6'!AK$4:CN$104,11,0),"0"),
IFERROR(VLOOKUP(A80,'Season 7'!AK$4:CN$104,11,0),"0"),IFERROR(VLOOKUP(A80,'Season 8'!AK$4:CN$104,11,0),"0"),
IFERROR(VLOOKUP(A80,'Season 9'!AK$4:CN$104,11,0),"0"),IFERROR(VLOOKUP(A80,'Season 10'!AK$4:CN$104,11,0),"0"),
IFERROR(VLOOKUP(A80,'Season 11'!AK$4:CN$104,11,0),"0"),IFERROR(VLOOKUP(A80,'Season 12'!AK$4:CN$104,11,0),"0"),
IFERROR(VLOOKUP(A80,'Season 13'!AK$4:CN$104,11,0),"0"),IFERROR(VLOOKUP(A80,'Season 14'!AK$4:CN$104,11,0),"0"),IFERROR(VLOOKUP(A80,'Season 15'!AK$4:CN$104,11,0),"0"),)</f>
        <v>0</v>
      </c>
      <c r="K80" s="402">
        <f>SUM(IFERROR(VLOOKUP($A80,BI$3:BN$152,4,0),"0"),
IFERROR(VLOOKUP($A80,'Season 1'!AJ$4:CM$104,12,0),"0"),IFERROR(VLOOKUP($A80,'Season 2'!AK$4:CN$104,12,0),"0"),
IFERROR(VLOOKUP($A80,'Season 3'!AK$4:CN$104,12,0),"0"),IFERROR(VLOOKUP($A80,'Season 4'!AK$4:CN$104,12,0),"0"),
IFERROR(VLOOKUP($A80,'Season 5'!AK$4:CN$104,12,0),"0"),IFERROR(VLOOKUP($A80,'Season 6'!AK$4:CN$104,12,0),"0"),
IFERROR(VLOOKUP($A80,'Season 7'!AK$4:CN$104,12,0),"0"),IFERROR(VLOOKUP($A80,'Season 8'!AK$4:CN$104,12,0),"0"),
IFERROR(VLOOKUP($A80,'Season 9'!AK$4:CN$104,12,0),"0"),IFERROR(VLOOKUP($A80,'Season 10'!AK$4:CN$104,12,0),"0"),
IFERROR(VLOOKUP($A80,'Season 11'!AK$4:CN$104,12,0),"0"),IFERROR(VLOOKUP($A80,'Season 12'!AK$4:CN$104,12,0),"0"),
IFERROR(VLOOKUP($A80,'Season 13'!AK$4:CN$104,12,0),"0"),IFERROR(VLOOKUP($A80,'Season 14'!AK$4:CN$104,12,0),"0"),IFERROR(VLOOKUP(A80,'Season 15'!AK$4:CN$104,12,0),"0"),)</f>
        <v>0</v>
      </c>
      <c r="L80" s="403">
        <f>SUM(
IFERROR(VLOOKUP($A80,'Season 1'!AJ$4:CM$104,13,0),"0"),IFERROR(VLOOKUP($A80,'Season 2'!AK$4:CN$104,13,0),"0"),
IFERROR(VLOOKUP($A80,'Season 3'!AK$4:CN$104,13,0),"0"),IFERROR(VLOOKUP($A80,'Season 4'!AK$4:CN$104,13,0),"0"),
IFERROR(VLOOKUP($A80,'Season 5'!AK$4:CN$104,13,0),"0"),IFERROR(VLOOKUP($A80,'Season 6'!AK$4:CN$104,13,0),"0"),
IFERROR(VLOOKUP($A80,'Season 7'!AK$4:CN$104,13,0),"0"),IFERROR(VLOOKUP($A80,'Season 8'!AK$4:CN$104,13,0),"0"),
IFERROR(VLOOKUP($A80,'Season 9'!AK$4:CN$104,13,0),"0"),IFERROR(VLOOKUP($A80,'Season 10'!AK$4:CN$104,13,0),"0"),
IFERROR(VLOOKUP($A80,'Season 11'!AK$4:CN$104,13,0),"0"),IFERROR(VLOOKUP($A80,'Season 12'!AK$4:CN$104,13,0),"0"),
IFERROR(VLOOKUP($A80,'Season 13'!AK$4:CN$104,13,0),"0"),IFERROR(VLOOKUP($A80,'Season 14'!AK$4:CN$104,13,0),"0"),IFERROR(VLOOKUP(A80,'Season 15'!AK$4:CN$104,13,0),"0"),)</f>
        <v>0</v>
      </c>
      <c r="M80" s="398">
        <f>SUM(
IFERROR(VLOOKUP($A80,'Season 1'!AJ$4:CM$104,14,0),"0"),IFERROR(VLOOKUP($A80,'Season 2'!AK$4:CN$104,14,0),"0"),
IFERROR(VLOOKUP($A80,'Season 3'!AK$4:CN$104,14,0),"0"),IFERROR(VLOOKUP($A80,'Season 4'!AK$4:CN$104,14,0),"0"),
IFERROR(VLOOKUP($A80,'Season 5'!AK$4:CN$104,14,0),"0"),IFERROR(VLOOKUP($A80,'Season 6'!AK$4:CN$104,14,0),"0"),
IFERROR(VLOOKUP($A80,'Season 7'!AK$4:CN$104,14,0),"0"),IFERROR(VLOOKUP($A80,'Season 8'!AK$4:CN$104,14,0),"0"),
IFERROR(VLOOKUP($A80,'Season 9'!AK$4:CN$104,14,0),"0"),IFERROR(VLOOKUP($A80,'Season 10'!AK$4:CN$104,14,0),"0"),
IFERROR(VLOOKUP($A80,'Season 11'!AK$4:CN$104,14,0),"0"),IFERROR(VLOOKUP($A80,'Season 12'!AK$4:CN$104,14,0),"0"),
IFERROR(VLOOKUP($A80,'Season 13'!AK$4:CN$104,14,0),"0"),IFERROR(VLOOKUP($A80,'Season 14'!AK$4:CN$104,14,0),"0"),IFERROR(VLOOKUP(A80,'Season 15'!AK$4:CN$104,14,0),"0"),)</f>
        <v>0</v>
      </c>
      <c r="N80" s="518">
        <f>SUM(
IFERROR(VLOOKUP($A80,'Season 1'!AJ$4:CM$104,15,0),"0"),IFERROR(VLOOKUP($A80,'Season 2'!AK$4:CN$104,15,0),"0"),
IFERROR(VLOOKUP($A80,'Season 3'!AK$4:CN$104,15,0),"0"),IFERROR(VLOOKUP($A80,'Season 4'!AK$4:CN$104,15,0),"0"),
IFERROR(VLOOKUP($A80,'Season 5'!AK$4:CN$104,15,0),"0"),IFERROR(VLOOKUP($A80,'Season 6'!AK$4:CN$104,15,0),"0"),
IFERROR(VLOOKUP($A80,'Season 7'!AK$4:CN$104,15,0),"0"),IFERROR(VLOOKUP($A80,'Season 8'!AK$4:CN$104,15,0),"0"),
IFERROR(VLOOKUP($A80,'Season 9'!AK$4:CN$104,15,0),"0"),IFERROR(VLOOKUP($A80,'Season 10'!AK$4:CN$104,15,0),"0"),
IFERROR(VLOOKUP($A80,'Season 11'!AK$4:CN$104,15,0),"0"),IFERROR(VLOOKUP($A80,'Season 12'!AK$4:CN$104,15,0),"0"),
IFERROR(VLOOKUP($A80,'Season 13'!AK$4:CN$104,15,0),"0"),IFERROR(VLOOKUP($A80,'Season 14'!AK$4:CN$104,15,0),"0"),IFERROR(VLOOKUP(A80,'Season 15'!AK$4:CN$104,15,0),"0"),)</f>
        <v>0</v>
      </c>
      <c r="O80" s="21">
        <f>SUM(
IFERROR(VLOOKUP($A80,'Season 1'!AJ$4:CM$104,16,0),"0"),IFERROR(VLOOKUP($A80,'Season 2'!AK$4:CN$104,16,0),"0"),
IFERROR(VLOOKUP($A80,'Season 3'!AK$4:CN$104,16,0),"0"),IFERROR(VLOOKUP($A80,'Season 4'!AK$4:CN$104,16,0),"0"),
IFERROR(VLOOKUP($A80,'Season 5'!AK$4:CN$104,16,0),"0"),IFERROR(VLOOKUP($A80,'Season 6'!AK$4:CN$104,16,0),"0"),
IFERROR(VLOOKUP($A80,'Season 7'!AK$4:CN$104,16,0),"0"),IFERROR(VLOOKUP($A80,'Season 8'!AK$4:CN$104,16,0),"0"),
IFERROR(VLOOKUP($A80,'Season 9'!AK$4:CN$104,16,0),"0"),IFERROR(VLOOKUP($A80,'Season 10'!AK$4:CN$104,16,0),"0"),
IFERROR(VLOOKUP($A80,'Season 11'!AK$4:CN$104,16,0),"0"),IFERROR(VLOOKUP($A80,'Season 12'!AK$4:CN$104,16,0),"0"),
IFERROR(VLOOKUP($A80,'Season 13'!AK$4:CN$104,16,0),"0"),IFERROR(VLOOKUP($A80,'Season 14'!AK$4:CN$104,16,0),"0"),IFERROR(VLOOKUP(A80,'Season 15'!AK$4:CN$104,16,0),"0"),)</f>
        <v>0</v>
      </c>
      <c r="P80" s="402">
        <f>SUM(
IFERROR(VLOOKUP($A80,'Season 1'!AJ$4:CM$104,17,0),"0"),IFERROR(VLOOKUP($A80,'Season 2'!AK$4:CN$104,17,0),"0"),
IFERROR(VLOOKUP($A80,'Season 3'!AK$4:CN$104,17,0),"0"),IFERROR(VLOOKUP($A80,'Season 4'!AK$4:CN$104,17,0),"0"),
IFERROR(VLOOKUP($A80,'Season 5'!AK$4:CN$104,17,0),"0"),IFERROR(VLOOKUP($A80,'Season 6'!AK$4:CN$104,17,0),"0"),
IFERROR(VLOOKUP($A80,'Season 7'!AK$4:CN$104,17,0),"0"),IFERROR(VLOOKUP($A80,'Season 8'!AK$4:CN$104,17,0),"0"),
IFERROR(VLOOKUP($A80,'Season 9'!AK$4:CN$104,17,0),"0"),IFERROR(VLOOKUP($A80,'Season 10'!AK$4:CN$104,17,0),"0"),
IFERROR(VLOOKUP($A80,'Season 11'!AK$4:CN$104,17,0),"0"),IFERROR(VLOOKUP($A80,'Season 12'!AK$4:CN$104,17,0),"0"),
IFERROR(VLOOKUP($A80,'Season 13'!AK$4:CN$104,17,0),"0"),IFERROR(VLOOKUP($A80,'Season 14'!AK$4:CN$104,17,0),"0"),IFERROR(VLOOKUP(A80,'Season 15'!AK$4:CN$104,17,0),"0"),)</f>
        <v>0</v>
      </c>
      <c r="Q80" s="403">
        <f>SUM(
IFERROR(VLOOKUP($A80,'Season 1'!AJ$4:CM$104,18,0),"0"),IFERROR(VLOOKUP($A80,'Season 2'!AK$4:CN$104,18,0),"0"),
IFERROR(VLOOKUP($A80,'Season 3'!AK$4:CN$104,18,0),"0"),IFERROR(VLOOKUP($A80,'Season 4'!AK$4:CN$104,18,0),"0"),
IFERROR(VLOOKUP($A80,'Season 5'!AK$4:CN$104,18,0),"0"),IFERROR(VLOOKUP($A80,'Season 6'!AK$4:CN$104,18,0),"0"),
IFERROR(VLOOKUP($A80,'Season 7'!AK$4:CN$104,18,0),"0"),IFERROR(VLOOKUP($A80,'Season 8'!AK$4:CN$104,18,0),"0"),
IFERROR(VLOOKUP($A80,'Season 9'!AK$4:CN$104,18,0),"0"),IFERROR(VLOOKUP($A80,'Season 10'!AK$4:CN$104,18,0),"0"),
IFERROR(VLOOKUP($A80,'Season 11'!AK$4:CN$104,18,0),"0"),IFERROR(VLOOKUP($A80,'Season 12'!AK$4:CN$104,18,0),"0"),
IFERROR(VLOOKUP($A80,'Season 13'!AK$4:CN$104,18,0),"0"),IFERROR(VLOOKUP($A80,'Season 14'!AK$4:CN$104,18,0),"0"),IFERROR(VLOOKUP(A80,'Season 15'!AK$4:CN$104,18,0),"0"),)</f>
        <v>0</v>
      </c>
      <c r="R80" s="398">
        <f>SUM(
IFERROR(VLOOKUP($A80,'Season 1'!AJ$4:CM$104,19,0),"0"),IFERROR(VLOOKUP($A80,'Season 2'!AK$4:CN$104,19,0),"0"),
IFERROR(VLOOKUP($A80,'Season 3'!AK$4:CN$104,19,0),"0"),IFERROR(VLOOKUP($A80,'Season 4'!AK$4:CN$104,19,0),"0"),
IFERROR(VLOOKUP($A80,'Season 5'!AK$4:CN$104,19,0),"0"),IFERROR(VLOOKUP($A80,'Season 6'!AK$4:CN$104,19,0),"0"),
IFERROR(VLOOKUP($A80,'Season 7'!AK$4:CN$104,19,0),"0"),IFERROR(VLOOKUP($A80,'Season 8'!AK$4:CN$104,19,0),"0"),
IFERROR(VLOOKUP($A80,'Season 9'!AK$4:CN$104,19,0),"0"),IFERROR(VLOOKUP($A80,'Season 10'!AK$4:CN$104,19,0),"0"),
IFERROR(VLOOKUP($A80,'Season 11'!AK$4:CN$104,19,0),"0"),IFERROR(VLOOKUP($A80,'Season 12'!AK$4:CN$104,19,0),"0"),
IFERROR(VLOOKUP($A80,'Season 13'!AK$4:CN$104,19,0),"0"),IFERROR(VLOOKUP($A80,'Season 14'!AK$4:CN$104,19,0),"0"),IFERROR(VLOOKUP(A80,'Season 15'!AK$4:CN$104,19,0),"0"),)</f>
        <v>0</v>
      </c>
      <c r="S80" s="518">
        <f>SUM(
IFERROR(VLOOKUP($A80,'Season 1'!AJ$4:CM$104,20,0),"0"),IFERROR(VLOOKUP($A80,'Season 2'!AK$4:CN$104,20,0),"0"),
IFERROR(VLOOKUP($A80,'Season 3'!AK$4:CN$104,20,0),"0"),IFERROR(VLOOKUP($A80,'Season 4'!AK$4:CN$104,20,0),"0"),
IFERROR(VLOOKUP($A80,'Season 5'!AK$4:CN$104,20,0),"0"),IFERROR(VLOOKUP($A80,'Season 6'!AK$4:CN$104,20,0),"0"),
IFERROR(VLOOKUP($A80,'Season 7'!AK$4:CN$104,20,0),"0"),IFERROR(VLOOKUP($A80,'Season 8'!AK$4:CN$104,20,0),"0"),
IFERROR(VLOOKUP($A80,'Season 9'!AK$4:CN$104,20,0),"0"),IFERROR(VLOOKUP($A80,'Season 10'!AK$4:CN$104,20,0),"0"),
IFERROR(VLOOKUP($A80,'Season 11'!AK$4:CN$104,20,0),"0"),IFERROR(VLOOKUP($A80,'Season 12'!AK$4:CN$104,20,0),"0"),
IFERROR(VLOOKUP($A80,'Season 13'!AK$4:CN$104,20,0),"0"),IFERROR(VLOOKUP($A80,'Season 14'!AK$4:CN$104,20,0),"0"),IFERROR(VLOOKUP(A80,'Season 15'!AK$4:CN$104,20,0),"0"),)</f>
        <v>0</v>
      </c>
      <c r="T80" s="21">
        <f>SUM(
IFERROR(VLOOKUP($A80,'Season 1'!AJ$4:CM$104,21,0),"0"),IFERROR(VLOOKUP($A80,'Season 2'!AK$4:CN$104,21,0),"0"),
IFERROR(VLOOKUP($A80,'Season 3'!AK$4:CN$104,21,0),"0"),IFERROR(VLOOKUP($A80,'Season 4'!AK$4:CN$104,21,0),"0"),
IFERROR(VLOOKUP($A80,'Season 5'!AK$4:CN$104,21,0),"0"),IFERROR(VLOOKUP($A80,'Season 6'!AK$4:CN$104,21,0),"0"),
IFERROR(VLOOKUP($A80,'Season 7'!AK$4:CN$104,21,0),"0"),IFERROR(VLOOKUP($A80,'Season 8'!AK$4:CN$104,21,0),"0"),
IFERROR(VLOOKUP($A80,'Season 9'!AK$4:CN$104,21,0),"0"),IFERROR(VLOOKUP($A80,'Season 10'!AK$4:CN$104,21,0),"0"),
IFERROR(VLOOKUP($A80,'Season 11'!AK$4:CN$104,21,0),"0"),IFERROR(VLOOKUP($A80,'Season 12'!AK$4:CN$104,21,0),"0"),
IFERROR(VLOOKUP($A80,'Season 13'!AK$4:CN$104,21,0),"0"),IFERROR(VLOOKUP($A80,'Season 14'!AK$4:CN$104,21,0),"0"),IFERROR(VLOOKUP(A80,'Season 15'!AK$4:CN$104,21,0),"0"),)</f>
        <v>0</v>
      </c>
      <c r="U80" s="402">
        <f>SUM(
IFERROR(VLOOKUP($A80,'Season 1'!AJ$4:CM$104,22,0),"0"),IFERROR(VLOOKUP($A80,'Season 2'!AK$4:CN$104,22,0),"0"),
IFERROR(VLOOKUP($A80,'Season 3'!AK$4:CN$104,22,0),"0"),IFERROR(VLOOKUP($A80,'Season 4'!AK$4:CN$104,22,0),"0"),
IFERROR(VLOOKUP($A80,'Season 5'!AK$4:CN$104,22,0),"0"),IFERROR(VLOOKUP($A80,'Season 6'!AK$4:CN$104,22,0),"0"),
IFERROR(VLOOKUP($A80,'Season 7'!AK$4:CN$104,22,0),"0"),IFERROR(VLOOKUP($A80,'Season 8'!AK$4:CN$104,22,0),"0"),
IFERROR(VLOOKUP($A80,'Season 9'!AK$4:CN$104,22,0),"0"),IFERROR(VLOOKUP($A80,'Season 10'!AK$4:CN$104,22,0),"0"),
IFERROR(VLOOKUP($A80,'Season 11'!AK$4:CN$104,22,0),"0"),IFERROR(VLOOKUP($A80,'Season 12'!AK$4:CN$104,22,0),"0"),
IFERROR(VLOOKUP($A80,'Season 13'!AK$4:CN$104,22,0),"0"),IFERROR(VLOOKUP($A80,'Season 14'!AK$4:CN$104,22,0),"0"),IFERROR(VLOOKUP(A80,'Season 15'!AK$4:CN$104,22,0),"0"),)</f>
        <v>0</v>
      </c>
      <c r="V80" s="403">
        <f>SUM(
IFERROR(VLOOKUP($A80,'Season 1'!AJ$4:CM$104,23,0),"0"),IFERROR(VLOOKUP($A80,'Season 2'!AK$4:CN$104,23,0),"0"),
IFERROR(VLOOKUP($A80,'Season 3'!AK$4:CN$104,23,0),"0"),IFERROR(VLOOKUP($A80,'Season 4'!AK$4:CN$104,23,0),"0"),
IFERROR(VLOOKUP($A80,'Season 5'!AK$4:CN$104,23,0),"0"),IFERROR(VLOOKUP($A80,'Season 6'!AK$4:CN$104,23,0),"0"),
IFERROR(VLOOKUP($A80,'Season 7'!AK$4:CN$104,23,0),"0"),IFERROR(VLOOKUP($A80,'Season 8'!AK$4:CN$104,23,0),"0"),
IFERROR(VLOOKUP($A80,'Season 9'!AK$4:CN$104,23,0),"0"),IFERROR(VLOOKUP($A80,'Season 10'!AK$4:CN$104,23,0),"0"),
IFERROR(VLOOKUP($A80,'Season 11'!AK$4:CN$104,23,0),"0"),IFERROR(VLOOKUP($A80,'Season 12'!AK$4:CN$104,23,0),"0"),
IFERROR(VLOOKUP($A80,'Season 13'!AK$4:CN$104,23,0),"0"),IFERROR(VLOOKUP($A80,'Season 14'!AK$4:CN$104,23,0),"0"),IFERROR(VLOOKUP($A80,'Season 15'!AK$4:CN$104,23,0),"0"),)</f>
        <v>0</v>
      </c>
      <c r="W80" s="398">
        <f>SUM(
IFERROR(VLOOKUP($A80,'Season 1'!AJ$4:CM$104,24,0),"0"),IFERROR(VLOOKUP($A80,'Season 2'!AK$4:CN$104,24,0),"0"),
IFERROR(VLOOKUP($A80,'Season 3'!AK$4:CN$104,24,0),"0"),IFERROR(VLOOKUP($A80,'Season 4'!AK$4:CN$104,24,0),"0"),
IFERROR(VLOOKUP($A80,'Season 5'!AK$4:CN$104,24,0),"0"),IFERROR(VLOOKUP($A80,'Season 6'!AK$4:CN$104,24,0),"0"),
IFERROR(VLOOKUP($A80,'Season 7'!AK$4:CN$104,24,0),"0"),IFERROR(VLOOKUP($A80,'Season 8'!AK$4:CN$104,24,0),"0"),
IFERROR(VLOOKUP($A80,'Season 9'!AK$4:CN$104,24,0),"0"),IFERROR(VLOOKUP($A80,'Season 10'!AK$4:CN$104,24,0),"0"),
IFERROR(VLOOKUP($A80,'Season 11'!AK$4:CN$104,24,0),"0"),IFERROR(VLOOKUP($A80,'Season 12'!AK$4:CN$104,24,0),"0"),
IFERROR(VLOOKUP($A80,'Season 13'!AK$4:CN$104,24,0),"0"),IFERROR(VLOOKUP($A80,'Season 14'!AK$4:CN$104,24,0),"0"),IFERROR(VLOOKUP($A80,'Season 15'!AK$4:CN$104,24,0),"0"),)</f>
        <v>0</v>
      </c>
      <c r="X80" s="518">
        <f>SUM(
IFERROR(VLOOKUP($A80,'Season 1'!AJ$4:CM$104,25,0),"0"),IFERROR(VLOOKUP($A80,'Season 2'!AK$4:CN$104,25,0),"0"),
IFERROR(VLOOKUP($A80,'Season 3'!AK$4:CN$104,25,0),"0"),IFERROR(VLOOKUP($A80,'Season 4'!AK$4:CN$104,25,0),"0"),
IFERROR(VLOOKUP($A80,'Season 5'!AK$4:CN$104,25,0),"0"),IFERROR(VLOOKUP($A80,'Season 6'!AK$4:CN$104,25,0),"0"),
IFERROR(VLOOKUP($A80,'Season 7'!AK$4:CN$104,25,0),"0"),IFERROR(VLOOKUP($A80,'Season 8'!AK$4:CN$104,25,0),"0"),
IFERROR(VLOOKUP($A80,'Season 9'!AK$4:CN$104,25,0),"0"),IFERROR(VLOOKUP($A80,'Season 10'!AK$4:CN$104,25,0),"0"),
IFERROR(VLOOKUP($A80,'Season 11'!AK$4:CN$104,25,0),"0"),IFERROR(VLOOKUP($A80,'Season 12'!AK$4:CN$104,25,0),"0"),
IFERROR(VLOOKUP($A80,'Season 13'!AK$4:CN$104,25,0),"0"),IFERROR(VLOOKUP($A80,'Season 14'!AK$4:CN$104,25,0),"0"),IFERROR(VLOOKUP($A80,'Season 15'!AK$4:CN$104,25,0),"0"),)</f>
        <v>0</v>
      </c>
      <c r="Y80" s="21">
        <f>SUM(
IFERROR(VLOOKUP($A80,'Season 1'!AJ$4:CM$104,26,0),"0"),IFERROR(VLOOKUP($A80,'Season 2'!AK$4:CN$104,26,0),"0"),
IFERROR(VLOOKUP($A80,'Season 3'!AK$4:CN$104,26,0),"0"),IFERROR(VLOOKUP($A80,'Season 4'!AK$4:CN$104,26,0),"0"),
IFERROR(VLOOKUP($A80,'Season 5'!AK$4:CN$104,26,0),"0"),IFERROR(VLOOKUP($A80,'Season 6'!AK$4:CN$104,26,0),"0"),
IFERROR(VLOOKUP($A80,'Season 7'!AK$4:CN$104,26,0),"0"),IFERROR(VLOOKUP($A80,'Season 8'!AK$4:CN$104,26,0),"0"),
IFERROR(VLOOKUP($A80,'Season 9'!AK$4:CN$104,26,0),"0"),IFERROR(VLOOKUP($A80,'Season 10'!AK$4:CN$104,26,0),"0"),
IFERROR(VLOOKUP($A80,'Season 11'!AK$4:CN$104,26,0),"0"),IFERROR(VLOOKUP($A80,'Season 12'!AK$4:CN$104,26,0),"0"),
IFERROR(VLOOKUP($A80,'Season 13'!AK$4:CN$104,26,0),"0"),IFERROR(VLOOKUP($A80,'Season 14'!AK$4:CN$104,26,0),"0"),IFERROR(VLOOKUP($A80,'Season 15'!AK$4:CN$104,26,0),"0"),)</f>
        <v>0</v>
      </c>
      <c r="Z80" s="402">
        <f>SUM(
IFERROR(VLOOKUP($A80,'Season 1'!AJ$4:CM$104,27,0),"0"),IFERROR(VLOOKUP($A80,'Season 2'!AK$4:CN$104,27,0),"0"),
IFERROR(VLOOKUP($A80,'Season 3'!AK$4:CN$104,27,0),"0"),IFERROR(VLOOKUP($A80,'Season 4'!AK$4:CN$104,27,0),"0"),
IFERROR(VLOOKUP($A80,'Season 5'!AK$4:CN$104,27,0),"0"),IFERROR(VLOOKUP($A80,'Season 6'!AK$4:CN$104,27,0),"0"),
IFERROR(VLOOKUP($A80,'Season 7'!AK$4:CN$104,27,0),"0"),IFERROR(VLOOKUP($A80,'Season 8'!AK$4:CN$104,27,0),"0"),
IFERROR(VLOOKUP($A80,'Season 9'!AK$4:CN$104,27,0),"0"),IFERROR(VLOOKUP($A80,'Season 10'!AK$4:CN$104,27,0),"0"),
IFERROR(VLOOKUP($A80,'Season 11'!AK$4:CN$104,27,0),"0"),IFERROR(VLOOKUP($A80,'Season 12'!AK$4:CN$104,27,0),"0"),
IFERROR(VLOOKUP($A80,'Season 13'!AK$4:CN$104,27,0),"0"),IFERROR(VLOOKUP($A80,'Season 14'!AK$4:CN$104,27,0),"0"),IFERROR(VLOOKUP($A80,'Season 15'!AK$4:CN$104,27,0),"0"),)</f>
        <v>0</v>
      </c>
      <c r="AA80" s="403">
        <f>SUM(
IFERROR(VLOOKUP($A80,'Season 1'!AJ$4:CM$104,28,0),"0"),IFERROR(VLOOKUP($A80,'Season 2'!AK$4:CN$104,28,0),"0"),
IFERROR(VLOOKUP($A80,'Season 3'!AK$4:CN$104,28,0),"0"),IFERROR(VLOOKUP($A80,'Season 4'!AK$4:CN$104,28,0),"0"),
IFERROR(VLOOKUP($A80,'Season 5'!AK$4:CN$104,28,0),"0"),IFERROR(VLOOKUP($A80,'Season 6'!AK$4:CN$104,28,0),"0"),
IFERROR(VLOOKUP($A80,'Season 7'!AK$4:CN$104,28,0),"0"),IFERROR(VLOOKUP($A80,'Season 8'!AK$4:CN$104,28,0),"0"),
IFERROR(VLOOKUP($A80,'Season 9'!AK$4:CN$104,28,0),"0"),IFERROR(VLOOKUP($A80,'Season 10'!AK$4:CN$104,28,0),"0"),
IFERROR(VLOOKUP($A80,'Season 11'!AK$4:CN$104,28,0),"0"),IFERROR(VLOOKUP($A80,'Season 12'!AK$4:CN$104,28,0),"0"),
IFERROR(VLOOKUP($A80,'Season 13'!AK$4:CN$104,28,0),"0"),IFERROR(VLOOKUP($A80,'Season 14'!AK$4:CN$104,28,0),"0"),IFERROR(VLOOKUP($A80,'Season 15'!AK$4:CN$104,28,0),"0"),)</f>
        <v>0</v>
      </c>
      <c r="AB80" s="398">
        <f>SUM(
IFERROR(VLOOKUP($A80,'Season 1'!AJ$4:CM$104,29,0),"0"),IFERROR(VLOOKUP($A80,'Season 2'!AK$4:CN$104,29,0),"0"),
IFERROR(VLOOKUP($A80,'Season 3'!AK$4:CN$104,29,0),"0"),IFERROR(VLOOKUP($A80,'Season 4'!AK$4:CN$104,29,0),"0"),
IFERROR(VLOOKUP($A80,'Season 5'!AK$4:CN$104,29,0),"0"),IFERROR(VLOOKUP($A80,'Season 6'!AK$4:CN$104,29,0),"0"),
IFERROR(VLOOKUP($A80,'Season 7'!AK$4:CN$104,29,0),"0"),IFERROR(VLOOKUP($A80,'Season 8'!AK$4:CN$104,29,0),"0"),
IFERROR(VLOOKUP($A80,'Season 9'!AK$4:CN$104,29,0),"0"),IFERROR(VLOOKUP($A80,'Season 10'!AK$4:CN$104,29,0),"0"),
IFERROR(VLOOKUP($A80,'Season 11'!AK$4:CN$104,29,0),"0"),IFERROR(VLOOKUP($A80,'Season 12'!AK$4:CN$104,29,0),"0"),
IFERROR(VLOOKUP($A80,'Season 13'!AK$4:CN$104,29,0),"0"),IFERROR(VLOOKUP($A80,'Season 14'!AK$4:CN$104,29,0),"0"),IFERROR(VLOOKUP($A80,'Season 15'!AK$4:CN$104,29,0),"0"),)</f>
        <v>0</v>
      </c>
      <c r="AC80" s="518">
        <f>SUM(
IFERROR(VLOOKUP($A80,'Season 1'!AJ$4:CM$104,30,0),"0"),IFERROR(VLOOKUP($A80,'Season 2'!AK$4:CN$104,30,0),"0"),
IFERROR(VLOOKUP($A80,'Season 3'!AK$4:CN$104,30,0),"0"),IFERROR(VLOOKUP($A80,'Season 4'!AK$4:CN$104,30,0),"0"),
IFERROR(VLOOKUP($A80,'Season 5'!AK$4:CN$104,30,0),"0"),IFERROR(VLOOKUP($A80,'Season 6'!AK$4:CN$104,30,0),"0"),
IFERROR(VLOOKUP($A80,'Season 7'!AK$4:CN$104,30,0),"0"),IFERROR(VLOOKUP($A80,'Season 8'!AK$4:CN$104,30,0),"0"),
IFERROR(VLOOKUP($A80,'Season 9'!AK$4:CN$104,30,0),"0"),IFERROR(VLOOKUP($A80,'Season 10'!AK$4:CN$104,30,0),"0"),
IFERROR(VLOOKUP($A80,'Season 11'!AK$4:CN$104,30,0),"0"),IFERROR(VLOOKUP($A80,'Season 12'!AK$4:CN$104,30,0),"0"),
IFERROR(VLOOKUP($A80,'Season 13'!AK$4:CN$104,30,0),"0"),IFERROR(VLOOKUP($A80,'Season 14'!AK$4:CN$104,30,0),"0"),IFERROR(VLOOKUP($A80,'Season 15'!AK$4:CN$104,30,0),"0"),)</f>
        <v>0</v>
      </c>
      <c r="AD80" s="21">
        <f>SUM(
IFERROR(VLOOKUP($A80,'Season 1'!AJ$4:CM$104,31,0),"0"),IFERROR(VLOOKUP($A80,'Season 2'!AK$4:CN$104,31,0),"0"),
IFERROR(VLOOKUP($A80,'Season 3'!AK$4:CN$104,31,0),"0"),IFERROR(VLOOKUP($A80,'Season 4'!AK$4:CN$104,31,0),"0"),
IFERROR(VLOOKUP($A80,'Season 5'!AK$4:CN$104,31,0),"0"),IFERROR(VLOOKUP($A80,'Season 6'!AK$4:CN$104,31,0),"0"),
IFERROR(VLOOKUP($A80,'Season 7'!AK$4:CN$104,31,0),"0"),IFERROR(VLOOKUP($A80,'Season 8'!AK$4:CN$104,31,0),"0"),
IFERROR(VLOOKUP($A80,'Season 9'!AK$4:CN$104,31,0),"0"),IFERROR(VLOOKUP($A80,'Season 10'!AK$4:CN$104,31,0),"0"),
IFERROR(VLOOKUP($A80,'Season 11'!AK$4:CN$104,31,0),"0"),IFERROR(VLOOKUP($A80,'Season 12'!AK$4:CN$104,31,0),"0"),
IFERROR(VLOOKUP($A80,'Season 13'!AK$4:CN$104,31,0),"0"),IFERROR(VLOOKUP($A80,'Season 14'!AK$4:CN$104,31,0),"0"),IFERROR(VLOOKUP($A80,'Season 15'!AK$4:CN$104,31,0),"0"),)</f>
        <v>0</v>
      </c>
      <c r="AE80" s="402">
        <f>SUM(
IFERROR(VLOOKUP($A80,'Season 1'!AJ$4:CM$104,32,0),"0"),IFERROR(VLOOKUP($A80,'Season 2'!AK$4:CN$104,32,0),"0"),
IFERROR(VLOOKUP($A80,'Season 3'!AK$4:CN$104,32,0),"0"),IFERROR(VLOOKUP($A80,'Season 4'!AK$4:CN$104,32,0),"0"),
IFERROR(VLOOKUP($A80,'Season 5'!AK$4:CN$104,32,0),"0"),IFERROR(VLOOKUP($A80,'Season 6'!AK$4:CN$104,32,0),"0"),
IFERROR(VLOOKUP($A80,'Season 7'!AK$4:CN$104,32,0),"0"),IFERROR(VLOOKUP($A80,'Season 8'!AK$4:CN$104,32,0),"0"),
IFERROR(VLOOKUP($A80,'Season 9'!AK$4:CN$104,32,0),"0"),IFERROR(VLOOKUP($A80,'Season 10'!AK$4:CN$104,32,0),"0"),
IFERROR(VLOOKUP($A80,'Season 11'!AK$4:CN$104,32,0),"0"),IFERROR(VLOOKUP($A80,'Season 12'!AK$4:CN$104,32,0),"0"),
IFERROR(VLOOKUP($A80,'Season 13'!AK$4:CN$104,32,0),"0"),IFERROR(VLOOKUP($A80,'Season 14'!AK$4:CN$104,32,0),"0"),IFERROR(VLOOKUP($A80,'Season 15'!AK$4:CN$104,32,0),"0"),)</f>
        <v>0</v>
      </c>
      <c r="AF80" s="403">
        <f>SUM(IFERROR(VLOOKUP($A80,'Season 2'!AK$4:CN$104,33,0),"0"),
IFERROR(VLOOKUP($A80,'Season 3'!AK$4:CN$104,33,0),"0"),IFERROR(VLOOKUP($A80,'Season 4'!AK$4:CN$104,33,0),"0"),
IFERROR(VLOOKUP($A80,'Season 5'!AK$4:CN$104,33,0),"0"),IFERROR(VLOOKUP($A80,'Season 6'!AK$4:CN$104,33,0),"0"),
IFERROR(VLOOKUP($A80,'Season 7'!AK$4:CN$104,33,0),"0"),IFERROR(VLOOKUP($A80,'Season 8'!AK$4:CN$104,33,0),"0"),
IFERROR(VLOOKUP($A80,'Season 9'!AK$4:CN$104,33,0),"0"),IFERROR(VLOOKUP($A80,'Season 10'!AK$4:CN$104,33,0),"0"),
IFERROR(VLOOKUP($A80,'Season 11'!AK$4:CN$104,33,0),"0"),IFERROR(VLOOKUP($A80,'Season 12'!AK$4:CN$104,33,0),"0"),
IFERROR(VLOOKUP($A80,'Season 13'!AK$4:CN$104,33,0),"0"),IFERROR(VLOOKUP($A80,'Season 14'!AK$4:CN$104,33,0),"0"),IFERROR(VLOOKUP($A80,'Season 15'!AK$4:CN$104,33,0),"0"),)</f>
        <v>0</v>
      </c>
      <c r="AG80" s="398">
        <f>SUM(IFERROR(VLOOKUP($A80,'Season 2'!AK$4:CN$104,34,0),"0"),
IFERROR(VLOOKUP($A80,'Season 3'!AK$4:CN$104,34,0),"0"),IFERROR(VLOOKUP($A80,'Season 4'!AK$4:CN$104,34,0),"0"),
IFERROR(VLOOKUP($A80,'Season 5'!AK$4:CN$104,34,0),"0"),IFERROR(VLOOKUP($A80,'Season 6'!AK$4:CN$104,34,0),"0"),
IFERROR(VLOOKUP($A80,'Season 7'!AK$4:CN$104,34,0),"0"),IFERROR(VLOOKUP($A80,'Season 8'!AK$4:CN$104,34,0),"0"),
IFERROR(VLOOKUP($A80,'Season 9'!AK$4:CN$104,34,0),"0"),IFERROR(VLOOKUP($A80,'Season 10'!AK$4:CN$104,34,0),"0"),
IFERROR(VLOOKUP($A80,'Season 11'!AK$4:CN$104,34,0),"0"),IFERROR(VLOOKUP($A80,'Season 12'!AK$4:CN$104,34,0),"0"),
IFERROR(VLOOKUP($A80,'Season 13'!AK$4:CN$104,34,0),"0"),IFERROR(VLOOKUP($A80,'Season 14'!AK$4:CN$104,34,0),"0"),IFERROR(VLOOKUP($A80,'Season 15'!AK$4:CN$104,34,0),"0"),)</f>
        <v>0</v>
      </c>
      <c r="AH80" s="518">
        <f>SUM(IFERROR(VLOOKUP($A80,'Season 2'!AK$4:CN$104,35,0),"0"),
IFERROR(VLOOKUP($A80,'Season 3'!AK$4:CN$104,35,0),"0"),IFERROR(VLOOKUP($A80,'Season 4'!AK$4:CN$104,35,0),"0"),
IFERROR(VLOOKUP($A80,'Season 5'!AK$4:CN$104,35,0),"0"),IFERROR(VLOOKUP($A80,'Season 6'!AK$4:CN$104,35,0),"0"),
IFERROR(VLOOKUP($A80,'Season 7'!AK$4:CN$104,35,0),"0"),IFERROR(VLOOKUP($A80,'Season 8'!AK$4:CN$104,35,0),"0"),
IFERROR(VLOOKUP($A80,'Season 9'!AK$4:CN$104,35,0),"0"),IFERROR(VLOOKUP($A80,'Season 10'!AK$4:CN$104,35,0),"0"),
IFERROR(VLOOKUP($A80,'Season 11'!AK$4:CN$104,35,0),"0"),IFERROR(VLOOKUP($A80,'Season 12'!AK$4:CN$104,35,0),"0"),
IFERROR(VLOOKUP($A80,'Season 13'!AK$4:CN$104,35,0),"0"),IFERROR(VLOOKUP($A80,'Season 14'!AK$4:CN$104,35,0),"0"),IFERROR(VLOOKUP($A80,'Season 15'!AK$4:CN$104,35,0),"0"),)</f>
        <v>0</v>
      </c>
      <c r="AI80" s="21">
        <f>SUM(IFERROR(VLOOKUP($A80,'Season 2'!AK$4:CN$104,36,0),"0"),
IFERROR(VLOOKUP($A80,'Season 3'!AK$4:CN$104,36,0),"0"),IFERROR(VLOOKUP($A80,'Season 4'!AK$4:CN$104,36,0),"0"),
IFERROR(VLOOKUP($A80,'Season 5'!AK$4:CN$104,36,0),"0"),IFERROR(VLOOKUP($A80,'Season 6'!AK$4:CN$104,36,0),"0"),
IFERROR(VLOOKUP($A80,'Season 7'!AK$4:CN$104,36,0),"0"),IFERROR(VLOOKUP($A80,'Season 8'!AK$4:CN$104,36,0),"0"),
IFERROR(VLOOKUP($A80,'Season 9'!AK$4:CN$104,36,0),"0"),IFERROR(VLOOKUP($A80,'Season 10'!AK$4:CN$104,36,0),"0"),
IFERROR(VLOOKUP($A80,'Season 11'!AK$4:CN$104,36,0),"0"),IFERROR(VLOOKUP($A80,'Season 12'!AK$4:CN$104,36,0),"0"),
IFERROR(VLOOKUP($A80,'Season 13'!AK$4:CN$104,36,0),"0"),IFERROR(VLOOKUP($A80,'Season 14'!AK$4:CN$104,36,0),"0"),IFERROR(VLOOKUP($A80,'Season 15'!AK$4:CN$104,36,0),"0"),)</f>
        <v>0</v>
      </c>
      <c r="AJ80" s="402">
        <f>SUM(IFERROR(VLOOKUP($A80,'Season 2'!AK$4:CN$104,37,0),"0"),
IFERROR(VLOOKUP($A80,'Season 3'!AK$4:CN$104,37,0),"0"),IFERROR(VLOOKUP($A80,'Season 4'!AK$4:CN$104,37,0),"0"),
IFERROR(VLOOKUP($A80,'Season 5'!AK$4:CN$104,37,0),"0"),IFERROR(VLOOKUP($A80,'Season 6'!AK$4:CN$104,37,0),"0"),
IFERROR(VLOOKUP($A80,'Season 7'!AK$4:CN$104,37,0),"0"),IFERROR(VLOOKUP($A80,'Season 8'!AK$4:CN$104,37,0),"0"),
IFERROR(VLOOKUP($A80,'Season 9'!AK$4:CN$104,37,0),"0"),IFERROR(VLOOKUP($A80,'Season 10'!AK$4:CN$104,37,0),"0"),
IFERROR(VLOOKUP($A80,'Season 11'!AK$4:CN$104,37,0),"0"),IFERROR(VLOOKUP($A80,'Season 12'!AK$4:CN$104,37,0),"0"),
IFERROR(VLOOKUP($A80,'Season 13'!AK$4:CN$104,37,0),"0"),IFERROR(VLOOKUP($A80,'Season 14'!AK$4:CN$104,37,0),"0"),IFERROR(VLOOKUP($A80,'Season 15'!AK$4:CN$104,37,0),"0"),)</f>
        <v>0</v>
      </c>
      <c r="AK80" s="403">
        <f>SUM(IFERROR(VLOOKUP($A80,'Season 1'!AJ$4:CM$104,33,0),"0"),IFERROR(VLOOKUP($A80,'Season 2'!AK$4:CN$104,38,0),"0"),
IFERROR(VLOOKUP($A80,'Season 3'!AK$4:CN$104,38,0),"0"),IFERROR(VLOOKUP($A80,'Season 4'!AK$4:CN$104,38,0),"0"),
IFERROR(VLOOKUP($A80,'Season 5'!AK$4:CN$104,38,0),"0"),IFERROR(VLOOKUP($A80,'Season 6'!AK$4:CN$104,38,0),"0"),
IFERROR(VLOOKUP($A80,'Season 7'!AK$4:CN$104,38,0),"0"),IFERROR(VLOOKUP($A80,'Season 8'!AK$4:CN$104,38,0),"0"),
IFERROR(VLOOKUP($A80,'Season 9'!AK$4:CN$104,38,0),"0"),IFERROR(VLOOKUP($A80,'Season 10'!AK$4:CN$104,38,0),"0"),
IFERROR(VLOOKUP($A80,'Season 11'!AK$4:CN$104,38,0),"0"),IFERROR(VLOOKUP($A80,'Season 12'!AK$4:CN$104,38,0),"0"),
IFERROR(VLOOKUP($A80,'Season 13'!AK$4:CN$104,38,0),"0"),IFERROR(VLOOKUP($A80,'Season 14'!AK$4:CN$104,38,0),"0"),IFERROR(VLOOKUP($A80,'Season 15'!AK$4:CN$104,38,0),"0"),)</f>
        <v>0</v>
      </c>
      <c r="AL80" s="398">
        <f>SUM(IFERROR(VLOOKUP($A80,'Season 1'!AJ$4:CM$104,34,0),"0"),IFERROR(VLOOKUP($A80,'Season 2'!AK$4:CN$104,39,0),"0"),
IFERROR(VLOOKUP($A80,'Season 3'!AK$4:CN$104,39,0),"0"),IFERROR(VLOOKUP($A80,'Season 4'!AK$4:CN$104,39,0),"0"),
IFERROR(VLOOKUP($A80,'Season 5'!AK$4:CN$104,39,0),"0"),IFERROR(VLOOKUP($A80,'Season 6'!AK$4:CN$104,39,0),"0"),
IFERROR(VLOOKUP($A80,'Season 7'!AK$4:CN$104,39,0),"0"),IFERROR(VLOOKUP($A80,'Season 8'!AK$4:CN$104,39,0),"0"),
IFERROR(VLOOKUP($A80,'Season 9'!AK$4:CN$104,39,0),"0"),IFERROR(VLOOKUP($A80,'Season 10'!AK$4:CN$104,39,0),"0"),
IFERROR(VLOOKUP($A80,'Season 11'!AK$4:CN$104,39,0),"0"),IFERROR(VLOOKUP($A80,'Season 12'!AK$4:CN$104,39,0),"0"),
IFERROR(VLOOKUP($A80,'Season 13'!AK$4:CN$104,39,0),"0"),IFERROR(VLOOKUP($A80,'Season 14'!AK$4:CN$104,39,0),"0"),IFERROR(VLOOKUP($A80,'Season 15'!AK$4:CN$104,39,0),"0"),)</f>
        <v>0</v>
      </c>
      <c r="AM80" s="518">
        <f>SUM(IFERROR(VLOOKUP($A80,'Season 1'!AJ$4:CM$104,35,0),"0"),IFERROR(VLOOKUP($A80,'Season 2'!AK$4:CN$104,40,0),"0"),
IFERROR(VLOOKUP($A80,'Season 3'!AK$4:CN$104,40,0),"0"),IFERROR(VLOOKUP($A80,'Season 4'!AK$4:CN$104,40,0),"0"),
IFERROR(VLOOKUP($A80,'Season 5'!AK$4:CN$104,40,0),"0"),IFERROR(VLOOKUP($A80,'Season 6'!AK$4:CN$104,40,0),"0"),
IFERROR(VLOOKUP($A80,'Season 7'!AK$4:CN$104,40,0),"0"),IFERROR(VLOOKUP($A80,'Season 8'!AK$4:CN$104,40,0),"0"),
IFERROR(VLOOKUP($A80,'Season 9'!AK$4:CN$104,40,0),"0"),IFERROR(VLOOKUP($A80,'Season 10'!AK$4:CN$104,40,0),"0"),
IFERROR(VLOOKUP($A80,'Season 11'!AK$4:CN$104,40,0),"0"),IFERROR(VLOOKUP($A80,'Season 12'!AK$4:CN$104,40,0),"0"),
IFERROR(VLOOKUP($A80,'Season 13'!AK$4:CN$104,40,0),"0"),IFERROR(VLOOKUP($A80,'Season 14'!AK$4:CN$104,40,0),"0"),IFERROR(VLOOKUP($A80,'Season 15'!AK$4:CN$104,40,0),"0"),)</f>
        <v>0</v>
      </c>
      <c r="AN80" s="21">
        <f>SUM(IFERROR(VLOOKUP($A80,'Season 1'!AJ$4:CM$104,36,0),"0"),IFERROR(VLOOKUP($A80,'Season 2'!AK$4:CN$104,41,0),"0"),
IFERROR(VLOOKUP($A80,'Season 3'!AK$4:CN$104,41,0),"0"),IFERROR(VLOOKUP($A80,'Season 4'!AK$4:CN$104,41,0),"0"),
IFERROR(VLOOKUP($A80,'Season 5'!AK$4:CN$104,41,0),"0"),IFERROR(VLOOKUP($A80,'Season 6'!AK$4:CN$104,41,0),"0"),
IFERROR(VLOOKUP($A80,'Season 7'!AK$4:CN$104,41,0),"0"),IFERROR(VLOOKUP($A80,'Season 8'!AK$4:CN$104,41,0),"0"),
IFERROR(VLOOKUP($A80,'Season 9'!AK$4:CN$104,41,0),"0"),IFERROR(VLOOKUP($A80,'Season 10'!AK$4:CN$104,41,0),"0"),
IFERROR(VLOOKUP($A80,'Season 11'!AK$4:CN$104,41,0),"0"),IFERROR(VLOOKUP($A80,'Season 12'!AK$4:CN$104,41,0),"0"),
IFERROR(VLOOKUP($A80,'Season 13'!AK$4:CN$104,41,0),"0"),IFERROR(VLOOKUP($A80,'Season 14'!AK$4:CN$104,41,0),"0"),IFERROR(VLOOKUP($A80,'Season 15'!AK$4:CN$104,41,0),"0"),)</f>
        <v>0</v>
      </c>
      <c r="AO80" s="402">
        <f>SUM(IFERROR(VLOOKUP($A80,'Season 1'!AJ$4:CM$104,37,0),"0"),IFERROR(VLOOKUP($A80,'Season 2'!AK$4:CN$104,42,0),"0"),
IFERROR(VLOOKUP($A80,'Season 3'!AK$4:CN$104,42,0),"0"),IFERROR(VLOOKUP($A80,'Season 4'!AK$4:CN$104,42,0),"0"),
IFERROR(VLOOKUP($A80,'Season 5'!AK$4:CN$104,42,0),"0"),IFERROR(VLOOKUP($A80,'Season 6'!AK$4:CN$104,42,0),"0"),
IFERROR(VLOOKUP($A80,'Season 7'!AK$4:CN$104,42,0),"0"),IFERROR(VLOOKUP($A80,'Season 8'!AK$4:CN$104,42,0),"0"),
IFERROR(VLOOKUP($A80,'Season 9'!AK$4:CN$104,42,0),"0"),IFERROR(VLOOKUP($A80,'Season 10'!AK$4:CN$104,42,0),"0"),
IFERROR(VLOOKUP($A80,'Season 11'!AK$4:CN$104,42,0),"0"),IFERROR(VLOOKUP($A80,'Season 12'!AK$4:CN$104,42,0),"0"),
IFERROR(VLOOKUP($A80,'Season 13'!AK$4:CN$104,42,0),"0"),IFERROR(VLOOKUP($A80,'Season 14'!AK$4:CN$104,42,0),"0"),IFERROR(VLOOKUP($A80,'Season 15'!AK$4:CN$104,42,0),"0"),)</f>
        <v>0</v>
      </c>
      <c r="AP80" s="403">
        <f>SUM(IFERROR(VLOOKUP($A80,'Season 1'!AJ$4:CM$104,43,0),"0"),IFERROR(VLOOKUP($A80,'Season 2'!AK$4:CN$104,43,0),"0"),
IFERROR(VLOOKUP($A80,'Season 3'!AK$4:CN$104,43,0),"0"),IFERROR(VLOOKUP($A80,'Season 4'!AK$4:CN$104,43,0),"0"),
IFERROR(VLOOKUP($A80,'Season 5'!AK$4:CN$104,43,0),"0"),IFERROR(VLOOKUP($A80,'Season 6'!AK$4:CN$104,43,0),"0"),
IFERROR(VLOOKUP($A80,'Season 7'!AK$4:CN$104,43,0),"0"),IFERROR(VLOOKUP($A80,'Season 8'!AK$4:CN$104,43,0),"0"),
IFERROR(VLOOKUP($A80,'Season 9'!AK$4:CN$104,43,0),"0"),IFERROR(VLOOKUP($A80,'Season 10'!AK$4:CN$104,43,0),"0"),
IFERROR(VLOOKUP($A80,'Season 11'!AK$4:CN$104,43,0),"0"),IFERROR(VLOOKUP($A80,'Season 12'!AK$4:CN$104,43,0),"0"),
IFERROR(VLOOKUP($A80,'Season 13'!AK$4:CN$104,43,0),"0"),IFERROR(VLOOKUP($A80,'Season 14'!AK$4:CN$104,43,0),"0"),IFERROR(VLOOKUP($A80,'Season 15'!AK$4:CN$104,43,0),"0"),)</f>
        <v>0</v>
      </c>
      <c r="AQ80" s="398">
        <f>SUM(IFERROR(VLOOKUP($A80,'Season 1'!AJ$4:CM$104,44,0),"0"),IFERROR(VLOOKUP($A80,'Season 2'!AK$4:CN$104,44,0),"0"),
IFERROR(VLOOKUP($A80,'Season 3'!AK$4:CN$104,44,0),"0"),IFERROR(VLOOKUP($A80,'Season 4'!AK$4:CN$104,44,0),"0"),
IFERROR(VLOOKUP($A80,'Season 5'!AK$4:CN$104,44,0),"0"),IFERROR(VLOOKUP($A80,'Season 6'!AK$4:CN$104,44,0),"0"),
IFERROR(VLOOKUP($A80,'Season 7'!AK$4:CN$104,44,0),"0"),IFERROR(VLOOKUP($A80,'Season 8'!AK$4:CN$104,44,0),"0"),
IFERROR(VLOOKUP($A80,'Season 9'!AK$4:CN$104,44,0),"0"),IFERROR(VLOOKUP($A80,'Season 10'!AK$4:CN$104,44,0),"0"),
IFERROR(VLOOKUP($A80,'Season 11'!AK$4:CN$104,44,0),"0"),IFERROR(VLOOKUP($A80,'Season 12'!AK$4:CN$104,44,0),"0"),
IFERROR(VLOOKUP($A80,'Season 13'!AK$4:CN$104,44,0),"0"),IFERROR(VLOOKUP($A80,'Season 14'!AK$4:CN$104,44,0),"0"),IFERROR(VLOOKUP($A80,'Season 15'!AK$4:CN$104,44,0),"0"),)</f>
        <v>0</v>
      </c>
      <c r="AR80" s="518">
        <f>SUM(IFERROR(VLOOKUP($A80,'Season 1'!AJ$4:CM$104,45,0),"0"),IFERROR(VLOOKUP($A80,'Season 2'!AK$4:CN$104,45,0),"0"),
IFERROR(VLOOKUP($A80,'Season 3'!AK$4:CN$104,45,0),"0"),IFERROR(VLOOKUP($A80,'Season 4'!AK$4:CN$104,45,0),"0"),
IFERROR(VLOOKUP($A80,'Season 5'!AK$4:CN$104,45,0),"0"),IFERROR(VLOOKUP($A80,'Season 6'!AK$4:CN$104,45,0),"0"),
IFERROR(VLOOKUP($A80,'Season 7'!AK$4:CN$104,45,0),"0"),IFERROR(VLOOKUP($A80,'Season 8'!AK$4:CN$104,45,0),"0"),
IFERROR(VLOOKUP($A80,'Season 9'!AK$4:CN$104,45,0),"0"),IFERROR(VLOOKUP($A80,'Season 10'!AK$4:CN$104,45,0),"0"),
IFERROR(VLOOKUP($A80,'Season 11'!AK$4:CN$104,45,0),"0"),IFERROR(VLOOKUP($A80,'Season 12'!AK$4:CN$104,45,0),"0"),
IFERROR(VLOOKUP($A80,'Season 13'!AK$4:CN$104,45,0),"0"),IFERROR(VLOOKUP($A80,'Season 14'!AK$4:CN$104,45,0),"0"),IFERROR(VLOOKUP($A80,'Season 15'!AK$4:CN$104,45,0),"0"),)</f>
        <v>0</v>
      </c>
      <c r="AS80" s="21">
        <f>SUM(IFERROR(VLOOKUP($A80,'Season 1'!AJ$4:CM$104,46,0),"0"),IFERROR(VLOOKUP($A80,'Season 2'!AK$4:CN$104,46,0),"0"),
IFERROR(VLOOKUP($A80,'Season 3'!AK$4:CN$104,46,0),"0"),IFERROR(VLOOKUP($A80,'Season 4'!AK$4:CN$104,46,0),"0"),
IFERROR(VLOOKUP($A80,'Season 5'!AK$4:CN$104,46,0),"0"),IFERROR(VLOOKUP($A80,'Season 6'!AK$4:CN$104,46,0),"0"),
IFERROR(VLOOKUP($A80,'Season 7'!AK$4:CN$104,46,0),"0"),IFERROR(VLOOKUP($A80,'Season 8'!AK$4:CN$104,46,0),"0"),
IFERROR(VLOOKUP($A80,'Season 9'!AK$4:CN$104,46,0),"0"),IFERROR(VLOOKUP($A80,'Season 10'!AK$4:CN$104,46,0),"0"),
IFERROR(VLOOKUP($A80,'Season 11'!AK$4:CN$104,46,0),"0"),IFERROR(VLOOKUP($A80,'Season 12'!AK$4:CN$104,46,0),"0"),
IFERROR(VLOOKUP($A80,'Season 13'!AK$4:CN$104,46,0),"0"),IFERROR(VLOOKUP($A80,'Season 14'!AK$4:CN$104,46,0),"0"),IFERROR(VLOOKUP($A80,'Season 15'!AK$4:CN$104,46,0),"0"),)</f>
        <v>0</v>
      </c>
      <c r="AT80" s="402">
        <f>SUM(IFERROR(VLOOKUP($A80,'Season 1'!AJ$4:CM$104,47,0),"0"),IFERROR(VLOOKUP($A80,'Season 2'!AK$4:CN$104,47,0),"0"),
IFERROR(VLOOKUP($A80,'Season 3'!AK$4:CN$104,47,0),"0"),IFERROR(VLOOKUP($A80,'Season 4'!AK$4:CN$104,47,0),"0"),
IFERROR(VLOOKUP($A80,'Season 5'!AK$4:CN$104,47,0),"0"),IFERROR(VLOOKUP($A80,'Season 6'!AK$4:CN$104,47,0),"0"),
IFERROR(VLOOKUP($A80,'Season 7'!AK$4:CN$104,47,0),"0"),IFERROR(VLOOKUP($A80,'Season 8'!AK$4:CN$104,47,0),"0"),
IFERROR(VLOOKUP($A80,'Season 9'!AK$4:CN$104,47,0),"0"),IFERROR(VLOOKUP($A80,'Season 10'!AK$4:CN$104,47,0),"0"),
IFERROR(VLOOKUP($A80,'Season 11'!AK$4:CN$104,47,0),"0"),IFERROR(VLOOKUP($A80,'Season 12'!AK$4:CN$104,47,0),"0"),
IFERROR(VLOOKUP($A80,'Season 13'!AK$4:CN$104,47,0),"0"),IFERROR(VLOOKUP($A80,'Season 14'!AK$4:CN$104,47,0),"0"),IFERROR(VLOOKUP($A80,'Season 15'!AK$4:CN$104,47,0),"0"),)</f>
        <v>0</v>
      </c>
      <c r="AU80" s="403">
        <f>SUM(IFERROR(VLOOKUP($A80,'Season 3'!AK$4:CN$104,48,0),"0"),IFERROR(VLOOKUP($A80,'Season 4'!AK$4:CN$104,48,0),"0"),
IFERROR(VLOOKUP($A80,'Season 5'!AK$4:CN$104,48,0),"0"),IFERROR(VLOOKUP($A80,'Season 6'!AK$4:CN$104,48,0),"0"),
IFERROR(VLOOKUP($A80,'Season 7'!AK$4:CN$104,48,0),"0"),IFERROR(VLOOKUP($A80,'Season 8'!AK$4:CN$104,48,0),"0"),
IFERROR(VLOOKUP($A80,'Season 9'!AK$4:CN$104,48,0),"0"),IFERROR(VLOOKUP($A80,'Season 10'!AK$4:CN$104,48,0),"0"),
IFERROR(VLOOKUP($A80,'Season 11'!AK$4:CN$104,48,0),"0"),IFERROR(VLOOKUP($A80,'Season 12'!AK$4:CN$104,48,0),"0"),
IFERROR(VLOOKUP($A80,'Season 13'!AK$4:CN$104,48,0),"0"),IFERROR(VLOOKUP($A80,'Season 14'!AK$4:CN$104,48,0),"0"),IFERROR(VLOOKUP($A80,'Season 15'!AK$4:CN$104,48,0),"0"),)</f>
        <v>0</v>
      </c>
      <c r="AV80" s="398">
        <f>SUM(IFERROR(VLOOKUP($A80,'Season 3'!AK$4:CN$104,49,0),"0"),IFERROR(VLOOKUP($A80,'Season 4'!AK$4:CN$104,49,0),"0"),
IFERROR(VLOOKUP($A80,'Season 5'!AK$4:CN$104,49,0),"0"),IFERROR(VLOOKUP($A80,'Season 6'!AK$4:CN$104,49,0),"0"),
IFERROR(VLOOKUP($A80,'Season 7'!AK$4:CN$104,49,0),"0"),IFERROR(VLOOKUP($A80,'Season 8'!AK$4:CN$104,49,0),"0"),
IFERROR(VLOOKUP($A80,'Season 9'!AK$4:CN$104,49,0),"0"),IFERROR(VLOOKUP($A80,'Season 10'!AK$4:CN$104,49,0),"0"),
IFERROR(VLOOKUP($A80,'Season 11'!AK$4:CN$104,49,0),"0"),IFERROR(VLOOKUP($A80,'Season 12'!AK$4:CN$104,49,0),"0"),
IFERROR(VLOOKUP($A80,'Season 13'!AK$4:CN$104,49,0),"0"),IFERROR(VLOOKUP($A80,'Season 14'!AK$4:CN$104,49,0),"0"),IFERROR(VLOOKUP($A80,'Season 15'!AK$4:CN$104,49,0),"0"),)</f>
        <v>0</v>
      </c>
      <c r="AW80" s="518">
        <f>SUM(IFERROR(VLOOKUP($A80,'Season 3'!AK$4:CN$104,50,0),"0"),IFERROR(VLOOKUP($A80,'Season 4'!AK$4:CN$104,50,0),"0"),
IFERROR(VLOOKUP($A80,'Season 5'!AK$4:CN$104,50,0),"0"),IFERROR(VLOOKUP($A80,'Season 6'!AK$4:CN$104,50,0),"0"),
IFERROR(VLOOKUP($A80,'Season 7'!AK$4:CN$104,50,0),"0"),IFERROR(VLOOKUP($A80,'Season 8'!AK$4:CN$104,50,0),"0"),
IFERROR(VLOOKUP($A80,'Season 9'!AK$4:CN$104,50,0),"0"),IFERROR(VLOOKUP($A80,'Season 10'!AK$4:CN$104,50,0),"0"),
IFERROR(VLOOKUP($A80,'Season 11'!AK$4:CN$104,50,0),"0"),IFERROR(VLOOKUP($A80,'Season 12'!AK$4:CN$104,50,0),"0"),
IFERROR(VLOOKUP($A80,'Season 13'!AK$4:CN$104,50,0),"0"),IFERROR(VLOOKUP($A80,'Season 14'!AK$4:CN$104,50,0),"0"),IFERROR(VLOOKUP($A80,'Season 15'!AK$4:CN$104,50,0),"0"),)</f>
        <v>0</v>
      </c>
      <c r="AX80" s="21">
        <f>SUM(IFERROR(VLOOKUP($A80,'Season 3'!AK$4:CN$104,51,0),"0"),IFERROR(VLOOKUP($A80,'Season 4'!AK$4:CN$104,51,0),"0"),
IFERROR(VLOOKUP($A80,'Season 5'!AK$4:CN$104,51,0),"0"),IFERROR(VLOOKUP($A80,'Season 6'!AK$4:CN$104,51,0),"0"),
IFERROR(VLOOKUP($A80,'Season 7'!AK$4:CN$104,51,0),"0"),IFERROR(VLOOKUP($A80,'Season 8'!AK$4:CN$104,51,0),"0"),
IFERROR(VLOOKUP($A80,'Season 9'!AK$4:CN$104,51,0),"0"),IFERROR(VLOOKUP($A80,'Season 10'!AK$4:CN$104,51,0),"0"),
IFERROR(VLOOKUP($A80,'Season 11'!AK$4:CN$104,51,0),"0"),IFERROR(VLOOKUP($A80,'Season 12'!AK$4:CN$104,51,0),"0"),
IFERROR(VLOOKUP($A80,'Season 13'!AK$4:CN$104,51,0),"0"),IFERROR(VLOOKUP($A80,'Season 14'!AK$4:CN$104,51,0),"0"),IFERROR(VLOOKUP($A80,'Season 15'!AK$4:CN$104,51,0),"0"),)</f>
        <v>0</v>
      </c>
      <c r="AY80" s="402">
        <f>SUM(IFERROR(VLOOKUP($A80,'Season 3'!AK$4:CN$104,52,0),"0"),IFERROR(VLOOKUP($A80,'Season 4'!AK$4:CN$104,52,0),"0"),
IFERROR(VLOOKUP($A80,'Season 5'!AK$4:CN$104,52,0),"0"),IFERROR(VLOOKUP($A80,'Season 6'!AK$4:CN$104,52,0),"0"),
IFERROR(VLOOKUP($A80,'Season 7'!AK$4:CN$104,52,0),"0"),IFERROR(VLOOKUP($A80,'Season 8'!AK$4:CN$104,52,0),"0"),
IFERROR(VLOOKUP($A80,'Season 9'!AK$4:CN$104,52,0),"0"),IFERROR(VLOOKUP($A80,'Season 10'!AK$4:CN$104,52,0),"0"),
IFERROR(VLOOKUP($A80,'Season 11'!AK$4:CN$104,52,0),"0"),IFERROR(VLOOKUP($A80,'Season 12'!AK$4:CN$104,52,0),"0"),
IFERROR(VLOOKUP($A80,'Season 13'!AK$4:CN$104,52,0),"0"),IFERROR(VLOOKUP($A80,'Season 14'!AK$4:CN$104,52,0),"0"),IFERROR(VLOOKUP($A80,'Season 15'!AK$4:CN$104,52,0),"0"),)</f>
        <v>0</v>
      </c>
      <c r="AZ80" s="403">
        <f>SUM(IFERROR(VLOOKUP($A80,'Season 1'!AJ$4:CM$104,38,0),"0"),IFERROR(VLOOKUP($A80,'Season 2'!AK$4:CN$104,48,0),"0"),)</f>
        <v>0</v>
      </c>
      <c r="BA80" s="398">
        <f>SUM(IFERROR(VLOOKUP($A80,'Season 1'!AJ$4:CM$104,39,0),"0"),IFERROR(VLOOKUP($A80,'Season 2'!AK$4:CN$104,49,0),"0"),)</f>
        <v>0</v>
      </c>
      <c r="BB80" s="518">
        <f>SUM(IFERROR(VLOOKUP($A80,'Season 1'!AJ$4:CM$104,40,0),"0"),IFERROR(VLOOKUP($A80,'Season 2'!AK$4:CN$104,50,0),"0"),)</f>
        <v>0</v>
      </c>
      <c r="BC80" s="21">
        <f>SUM(IFERROR(VLOOKUP($A80,'Season 1'!AJ$4:CM$104,41,0),"0"),IFERROR(VLOOKUP($A80,'Season 2'!AK$4:CN$104,51,0),"0"),)</f>
        <v>0</v>
      </c>
      <c r="BD80" s="402">
        <f>SUM(IFERROR(VLOOKUP($A80,'Season 1'!AJ$4:CM$104,42,0),"0"),IFERROR(VLOOKUP($A80,'Season 2'!AK$4:CN$104,52,0),"0"),)</f>
        <v>0</v>
      </c>
      <c r="BE80" s="561">
        <f>SUM(
IFERROR(VLOOKUP($A80,'Season 1'!AJ$4:CM$104,48,0),"0"),IFERROR(VLOOKUP($A80,'Season 2'!AK$4:CN$104,53,0),"0"),
IFERROR(VLOOKUP($A80,'Season 3'!AK$4:CN$104,53,0),"0"),IFERROR(VLOOKUP($A80,'Season 4'!AK$4:CN$104,53,0),"0"),
IFERROR(VLOOKUP($A80,'Season 5'!AK$4:CN$104,53,0),"0"),IFERROR(VLOOKUP($A80,'Season 6'!AK$4:CN$104,53,0),"0"),
IFERROR(VLOOKUP($A80,'Season 7'!AK$4:CN$104,53,0),"0"),IFERROR(VLOOKUP($A80,'Season 8'!AK$4:CN$104,53,0),"0"),
IFERROR(VLOOKUP($A80,'Season 9'!AK$4:CN$104,53,0),"0"),IFERROR(VLOOKUP($A80,'Season 10'!AK$4:CN$104,53,0),"0"),
IFERROR(VLOOKUP($A80,'Season 11'!AK$4:CN$104,53,0),"0"),IFERROR(VLOOKUP($A80,'Season 12'!AK$4:CN$104,53,0),"0"),
IFERROR(VLOOKUP($A80,'Season 13'!AK$4:CN$104,53,0),"0"),IFERROR(VLOOKUP($A80,'Season 14'!AK$4:CN$104,53,0),"0"),IFERROR(VLOOKUP($A80,'Season 15'!AK$4:CN$104,53,0),"0"),)</f>
        <v>0</v>
      </c>
      <c r="BF80" s="562">
        <f>SUM(
IFERROR(VLOOKUP($A80,'Season 1'!AJ$4:CM$104,49,0),"0"),IFERROR(VLOOKUP($A80,'Season 2'!AK$4:CN$104,54,0),"0"),
IFERROR(VLOOKUP($A80,'Season 3'!AK$4:CN$104,54,0),"0"),IFERROR(VLOOKUP($A80,'Season 4'!AK$4:CN$104,54,0),"0"),
IFERROR(VLOOKUP($A80,'Season 5'!AK$4:CN$104,54,0),"0"),IFERROR(VLOOKUP($A80,'Season 6'!AK$4:CN$104,54,0),"0"),
IFERROR(VLOOKUP($A80,'Season 7'!AK$4:CN$104,54,0),"0"),IFERROR(VLOOKUP($A80,'Season 8'!AK$4:CN$104,54,0),"0"),
IFERROR(VLOOKUP($A80,'Season 9'!AK$4:CN$104,54,0),"0"),IFERROR(VLOOKUP($A80,'Season 10'!AK$4:CN$104,54,0),"0"),
IFERROR(VLOOKUP($A80,'Season 11'!AK$4:CN$104,540),"0"),IFERROR(VLOOKUP($A80,'Season 12'!AK$4:CN$104,54,0),"0"),
IFERROR(VLOOKUP($A80,'Season 13'!AK$4:CN$104,54,0),"0"),IFERROR(VLOOKUP($A80,'Season 14'!AK$4:CN$104,54,0),"0"),IFERROR(VLOOKUP($A80,'Season 15'!AK$4:CN$104,54,0),"0"),)</f>
        <v>0</v>
      </c>
      <c r="BG80" s="529" t="e">
        <f t="shared" si="3"/>
        <v>#DIV/0!</v>
      </c>
      <c r="BI80" s="553"/>
      <c r="BJ80" s="553"/>
      <c r="BK80" s="553"/>
      <c r="BL80" s="553"/>
      <c r="BM80" s="553"/>
      <c r="BN80" s="553"/>
      <c r="BO80" s="169"/>
      <c r="BP80" s="169"/>
      <c r="BQ80" s="169"/>
      <c r="BR80" s="169"/>
      <c r="BS80" s="12" t="str">
        <f>IFERROR(VLOOKUP($A80,'Season 1'!$AJ$4:$CM$104,50,0),"0")</f>
        <v>0</v>
      </c>
      <c r="BT80" s="12" t="str">
        <f>IFERROR(VLOOKUP($A80,'Season 1'!$AJ$4:$CM$104,51,0),"0")</f>
        <v>0</v>
      </c>
      <c r="BU80" s="12" t="str">
        <f>IFERROR(VLOOKUP($A80,'Season 2'!$AK$4:$CN$104,55,0),"0")</f>
        <v>0</v>
      </c>
      <c r="BV80" s="12" t="str">
        <f>IFERROR(VLOOKUP($A80,'Season 2'!$AK$4:$CN$104,56,0),"0")</f>
        <v>0</v>
      </c>
      <c r="BW80" s="12" t="str">
        <f>IFERROR(VLOOKUP($A80,'Season 3'!$AK$4:$CN$104,55,0),"0")</f>
        <v>0</v>
      </c>
      <c r="BX80" s="12" t="str">
        <f>IFERROR(VLOOKUP($A80,'Season 3'!$AK$4:$CN$104,56,0),"0")</f>
        <v>0</v>
      </c>
      <c r="BY80" s="12" t="str">
        <f>IFERROR(VLOOKUP($A80,'Season 4'!$AK$4:$CN$104,55,0),"0")</f>
        <v>0</v>
      </c>
      <c r="BZ80" s="12" t="str">
        <f>IFERROR(VLOOKUP($A80,'Season 4'!$AK$4:$CN$104,56,0),"0")</f>
        <v>0</v>
      </c>
      <c r="CA80" s="12" t="str">
        <f>IFERROR(VLOOKUP($A80,'Season 5'!$AK$4:$CN$104,55,0),"0")</f>
        <v>0</v>
      </c>
      <c r="CB80" s="12" t="str">
        <f>IFERROR(VLOOKUP($A80,'Season 5'!$AK$4:$CN$104,56,0),"0")</f>
        <v>0</v>
      </c>
      <c r="CC80" s="12" t="str">
        <f>IFERROR(VLOOKUP($A80,'Season 6'!$AK$4:$CN$104,55,0),"0")</f>
        <v>0</v>
      </c>
      <c r="CD80" s="12" t="str">
        <f>IFERROR(VLOOKUP($A80,'Season 6'!$AK$4:$CN$104,56,0),"0")</f>
        <v>0</v>
      </c>
      <c r="CE80" s="12" t="str">
        <f>IFERROR(VLOOKUP($A80,'Season 7'!$AK$4:$CN$104,55,0),"0")</f>
        <v>0</v>
      </c>
      <c r="CF80" s="12" t="str">
        <f>IFERROR(VLOOKUP($A80,'Season 7'!$AK$4:$CN$104,56,0),"0")</f>
        <v>0</v>
      </c>
      <c r="CG80" s="12" t="str">
        <f>IFERROR(VLOOKUP($A80,'Season 8'!$AK$4:$CN$104,55,0),"0")</f>
        <v>0</v>
      </c>
      <c r="CH80" s="12" t="str">
        <f>IFERROR(VLOOKUP($A80,'Season 8'!$AK$4:$CN$104,56,0),"0")</f>
        <v>0</v>
      </c>
      <c r="CI80" s="12" t="str">
        <f>IFERROR(VLOOKUP($A80,'Season 9'!$AK$4:$CN$104,55,0),"0")</f>
        <v>0</v>
      </c>
      <c r="CJ80" s="12" t="str">
        <f>IFERROR(VLOOKUP($A80,'Season 9'!$AK$4:$CN$104,56,0),"0")</f>
        <v>0</v>
      </c>
      <c r="CK80" s="12" t="str">
        <f>IFERROR(VLOOKUP($A80,'Season 10'!$AK$4:$CN$104,55,0),"0")</f>
        <v>0</v>
      </c>
      <c r="CL80" s="12" t="str">
        <f>IFERROR(VLOOKUP($A80,'Season 10'!$AK$4:$CN$104,56,0),"0")</f>
        <v>0</v>
      </c>
      <c r="CM80" s="12" t="str">
        <f>IFERROR(VLOOKUP($A80,'Season 11'!$AK$4:$CN$104,55,0),"0")</f>
        <v>0</v>
      </c>
      <c r="CN80" s="12" t="str">
        <f>IFERROR(VLOOKUP($A80,'Season 11'!$AK$4:$CN$104,56,0),"0")</f>
        <v>0</v>
      </c>
      <c r="CO80" s="12" t="str">
        <f>IFERROR(VLOOKUP($A80,'Season 12'!$AK$4:$CN$104,55,0),"0")</f>
        <v>0</v>
      </c>
      <c r="CP80" s="12" t="str">
        <f>IFERROR(VLOOKUP($A80,'Season 12'!$AK$4:$CN$104,56,0),"0")</f>
        <v>0</v>
      </c>
      <c r="CQ80" s="12" t="str">
        <f>IFERROR(VLOOKUP($A80,'Season 13'!$AK$4:$CN$104,55,0),"0")</f>
        <v>0</v>
      </c>
      <c r="CR80" s="12" t="str">
        <f>IFERROR(VLOOKUP($A80,'Season 13'!$AK$4:$CN$104,56,0),"0")</f>
        <v>0</v>
      </c>
      <c r="CS80" s="12" t="str">
        <f>IFERROR(VLOOKUP($A80,'Season 14'!$AK$4:$CN$104,55,0),"0")</f>
        <v>0</v>
      </c>
      <c r="CT80" s="12" t="str">
        <f>IFERROR(VLOOKUP($A80,'Season 14'!$AK$4:$CN$104,56,0),"0")</f>
        <v>0</v>
      </c>
      <c r="CU80" s="12" t="str">
        <f>IFERROR(VLOOKUP($A80,'Season 15'!$AK$4:$CN$104,55,0),"0")</f>
        <v>0</v>
      </c>
      <c r="CV80" s="12" t="str">
        <f>IFERROR(VLOOKUP($A80,'Season 15'!$AK$4:$CN$104,56,0),"0")</f>
        <v>0</v>
      </c>
    </row>
    <row r="81" spans="1:100" x14ac:dyDescent="0.25">
      <c r="A81" s="2" t="s">
        <v>35</v>
      </c>
      <c r="B81" s="516" t="str">
        <f>IFERROR(VLOOKUP('Data Totals'!A81,'Season 1'!AJ$4:CH$104,2,FALSE),IFERROR(VLOOKUP('Data Totals'!A81,'Season 2'!AK$4:CI$104,2,FALSE),IFERROR(VLOOKUP('Data Totals'!A81,'Season 3'!AK$4:CI$104,2,FALSE),IFERROR(VLOOKUP('Data Totals'!A81,'Season 4'!AK$4:CI$104,2,FALSE),IFERROR(VLOOKUP('Data Totals'!A81,'Season 5'!AK$4:CI$104,2,FALSE),IFERROR(VLOOKUP('Data Totals'!A81,'Season 6'!AK$4:CI$104,2,FALSE),IFERROR(VLOOKUP('Data Totals'!A81,'Season 7'!AK$4:CI$104,2,FALSE),IFERROR(VLOOKUP('Data Totals'!A81,'Season 8'!AK$4:CI$104,2,FALSE),IFERROR(VLOOKUP('Data Totals'!A81,'Season 9'!AK$4:CI$104,2,FALSE),IFERROR(VLOOKUP('Data Totals'!A81,'Season 10'!AK$4:CI$104,2,FALSE),IFERROR(VLOOKUP('Data Totals'!A81,'Season 11'!AK$4:CI$104,2,FALSE),IFERROR(VLOOKUP('Data Totals'!A81,'Season 12'!AK$4:CI$104,2,FALSE),IFERROR(VLOOKUP('Data Totals'!A81,'Season 13'!AK$4:CI$104,2,FALSE),IFERROR(VLOOKUP('Data Totals'!A81,'Season 14'!AK$4:CI$104,2,FALSE),IFERROR(VLOOKUP('Data Totals'!A81,'Season 15'!AK$4:CI$104,2,FALSE),"N/A")))))))))))))))</f>
        <v>N/A</v>
      </c>
      <c r="C81" s="517" t="str">
        <f>IFERROR(VLOOKUP('Data Totals'!A81,'Season 1'!AJ$4:CH$104,3,FALSE),IFERROR(VLOOKUP('Data Totals'!A81,'Season 2'!AK$4:CI$104,3,FALSE),IFERROR(VLOOKUP('Data Totals'!A81,'Season 3'!AK$4:CI$104,3,FALSE),IFERROR(VLOOKUP('Data Totals'!A81,'Season 4'!AK$4:CI$104,3,FALSE),IFERROR(VLOOKUP('Data Totals'!A81,'Season 5'!AK$4:CI$104,3,FALSE),IFERROR(VLOOKUP('Data Totals'!A81,'Season 6'!AK$4:CI$104,3,FALSE),IFERROR(VLOOKUP('Data Totals'!A81,'Season 7'!AK$4:CI$104,3,FALSE),IFERROR(VLOOKUP('Data Totals'!A81,'Season 8'!AK$4:CI$104,3,FALSE),IFERROR(VLOOKUP('Data Totals'!A81,'Season 9'!AK$4:CI$104,3,FALSE),IFERROR(VLOOKUP('Data Totals'!A81,'Season 10'!AK$4:CI$104,3,FALSE),IFERROR(VLOOKUP('Data Totals'!A81,'Season 11'!AK$4:CI$104,3,FALSE),IFERROR(VLOOKUP('Data Totals'!A81,'Season 12'!AK$4:CI$104,3,FALSE),IFERROR(VLOOKUP('Data Totals'!A81,'Season 13'!AK$4:CI$104,3,FALSE),IFERROR(VLOOKUP('Data Totals'!A81,'Season 14'!AK$4:CI$104,3,FALSE),IFERROR(VLOOKUP('Data Totals'!A81,'Season 15'!AK$4:CI$104,3,FALSE),"N/A")))))))))))))))</f>
        <v>N/A</v>
      </c>
      <c r="D81" s="517" t="str">
        <f>IFERROR(VLOOKUP('Data Totals'!A81,'Season 15'!AK$4:CI$104,4,FALSE),IFERROR(VLOOKUP('Data Totals'!A81,'Season 14'!AK$4:CI$104,4,FALSE),IFERROR(VLOOKUP('Data Totals'!A81,'Season 13'!AK$4:CI$104,4,FALSE),IFERROR(VLOOKUP('Data Totals'!A81,'Season 12'!AK$4:CI$104,4,FALSE),IFERROR(VLOOKUP('Data Totals'!A81,'Season 11'!AK$4:CI$104,4,FALSE),IFERROR(VLOOKUP('Data Totals'!A81,'Season 10'!AK$4:CI$104,4,FALSE),IFERROR(VLOOKUP('Data Totals'!A81,'Season 9'!AK$4:CI$104,4,FALSE),IFERROR(VLOOKUP('Data Totals'!A81,'Season 8'!AK$4:CI$104,4,FALSE),IFERROR(VLOOKUP('Data Totals'!A81,'Season 7'!AK$4:CI$104,4,FALSE),IFERROR(VLOOKUP('Data Totals'!A81,'Season 6'!AK$4:CI$104,4,FALSE),IFERROR(VLOOKUP('Data Totals'!A81,'Season 5'!AK$4:CI$104,4,FALSE),IFERROR(VLOOKUP('Data Totals'!A81,'Season 4'!AK$4:CI$104,4,FALSE),IFERROR(VLOOKUP('Data Totals'!A81,'Season 3'!AK$4:CI$104,4,FALSE),IFERROR(VLOOKUP('Data Totals'!A81,'Season 2'!AK$4:CI$104,4,FALSE),IFERROR(VLOOKUP('Data Totals'!A81,'Season 1'!AJ$4:CH$104,4,FALSE),"N/A")))))))))))))))</f>
        <v>N/A</v>
      </c>
      <c r="E81" s="517" t="e">
        <f t="shared" si="2"/>
        <v>#VALUE!</v>
      </c>
      <c r="F81" s="398">
        <f>SUM(IFERROR(VLOOKUP(A81,BI$3:BN$152,2,0),"0"),
IFERROR(VLOOKUP(A81,'Season 1'!AJ$4:CM$104,7,0),"0"),IFERROR(VLOOKUP(A81,'Season 2'!AK$4:CN$104,7,0),"0"),
IFERROR(VLOOKUP(A81,'Season 3'!AK$4:CN$104,7,0),"0"),IFERROR(VLOOKUP(A81,'Season 4'!AK$4:CN$104,7,0),"0"),
IFERROR(VLOOKUP(A81,'Season 5'!AK$4:CN$104,7,0),"0"),IFERROR(VLOOKUP(A81,'Season 6'!AK$4:CN$104,7,0),"0"),
IFERROR(VLOOKUP(A81,'Season 7'!AK$4:CN$104,7,0),"0"),IFERROR(VLOOKUP(A81,'Season 8'!AK$4:CN$104,7,0),"0"),
IFERROR(VLOOKUP(A81,'Season 9'!AK$4:CN$104,7,0),"0"),IFERROR(VLOOKUP(A81,'Season 10'!AK$4:CN$104,7,0),"0"),
IFERROR(VLOOKUP(A81,'Season 11'!AK$4:CN$104,7,0),"0"),IFERROR(VLOOKUP(A81,'Season 12'!AK$4:CN$104,7,0),"0"),
IFERROR(VLOOKUP(A81,'Season 13'!AK$4:CN$104,7,0),"0"),IFERROR(VLOOKUP(A81,'Season 14'!AK$4:CN$104,7,0),"0"),IFERROR(VLOOKUP(A81,'Season 15'!AK$4:CN$104,7,0),"0"),)</f>
        <v>0</v>
      </c>
      <c r="G81" s="398">
        <f>SUM(
IFERROR(VLOOKUP(A81,'Season 1'!AJ$4:CM$104,8,0),"0"),IFERROR(VLOOKUP(A81,'Season 2'!AK$4:CN$104,8,0),"0"),
IFERROR(VLOOKUP(A81,'Season 3'!AK$4:CN$104,8,0),"0"),IFERROR(VLOOKUP(A81,'Season 4'!AK$4:CN$104,8,0),"0"),
IFERROR(VLOOKUP(A81,'Season 5'!AK$4:CN$104,8,0),"0"),IFERROR(VLOOKUP(A81,'Season 6'!AK$4:CN$104,8,0),"0"),
IFERROR(VLOOKUP(A81,'Season 7'!AK$4:CN$104,8,0),"0"),IFERROR(VLOOKUP(A81,'Season 8'!AK$4:CN$104,8,0),"0"),
IFERROR(VLOOKUP(A81,'Season 9'!AK$4:CN$104,8,0),"0"),IFERROR(VLOOKUP(A81,'Season 10'!AK$4:CN$104,8,0),"0"),
IFERROR(VLOOKUP(A81,'Season 11'!AK$4:CN$104,8,0),"0"),IFERROR(VLOOKUP(A81,'Season 12'!AK$4:CN$104,8,0),"0"),
IFERROR(VLOOKUP(A81,'Season 13'!AK$4:CN$104,8,0),"0"),IFERROR(VLOOKUP(A81,'Season 14'!AK$4:CN$104,8,0),"0"),IFERROR(VLOOKUP(A81,'Season 15'!AK$4:CN$104,8,0),"0"),)</f>
        <v>0</v>
      </c>
      <c r="H81" s="329">
        <f>SUM(
IFERROR(VLOOKUP(A81,'Season 1'!AJ$4:CM$104,9,0),"0"),IFERROR(VLOOKUP(A81,'Season 2'!AK$4:CN$104,9,0),"0"),
IFERROR(VLOOKUP(A81,'Season 3'!AK$4:CN$104,9,0),"0"),IFERROR(VLOOKUP(A81,'Season 4'!AK$4:CN$104,9,0),"0"),
IFERROR(VLOOKUP(A81,'Season 5'!AK$4:CN$104,9,0),"0"),IFERROR(VLOOKUP(A81,'Season 6'!AK$4:CN$104,9,0),"0"),
IFERROR(VLOOKUP(A81,'Season 7'!AK$4:CN$104,9,0),"0"),IFERROR(VLOOKUP(A81,'Season 8'!AK$4:CN$104,9,0),"0"),
IFERROR(VLOOKUP(A81,'Season 9'!AK$4:CN$104,9,0),"0"),IFERROR(VLOOKUP(A81,'Season 10'!AK$4:CN$104,9,0),"0"),
IFERROR(VLOOKUP(A81,'Season 11'!AK$4:CN$104,9,0),"0"),IFERROR(VLOOKUP(A81,'Season 12'!AK$4:CN$104,9,0),"0"),
IFERROR(VLOOKUP(A81,'Season 13'!AK$4:CN$104,9,0),"0"),IFERROR(VLOOKUP(A81,'Season 14'!AK$4:CN$104,9,0),"0"),IFERROR(VLOOKUP(A81,'Season 15'!AK$4:CN$104,9,0),"0"),)</f>
        <v>0</v>
      </c>
      <c r="I81" s="518">
        <f>SUM(
IFERROR(VLOOKUP(A81,'Season 1'!AJ$4:CM$104,10,0),"0"),IFERROR(VLOOKUP(A81,'Season 2'!AK$4:CN$104,10,0),"0"),
IFERROR(VLOOKUP(A81,'Season 3'!AK$4:CN$104,10,0),"0"),IFERROR(VLOOKUP(A81,'Season 4'!AK$4:CN$104,10,0),"0"),
IFERROR(VLOOKUP(A81,'Season 5'!AK$4:CN$104,10,0),"0"),IFERROR(VLOOKUP(A81,'Season 6'!AK$4:CN$104,10,0),"0"),
IFERROR(VLOOKUP(A81,'Season 7'!AK$4:CN$104,10,0),"0"),IFERROR(VLOOKUP(A81,'Season 8'!AK$4:CN$104,10,0),"0"),
IFERROR(VLOOKUP(A81,'Season 9'!AK$4:CN$104,10,0),"0"),IFERROR(VLOOKUP(A81,'Season 10'!AK$4:CN$104,10,0),"0"),
IFERROR(VLOOKUP(A81,'Season 11'!AK$4:CN$104,10,0),"0"),IFERROR(VLOOKUP(A81,'Season 12'!AK$4:CN$104,10,0),"0"),
IFERROR(VLOOKUP(A81,'Season 13'!AK$4:CN$104,10,0),"0"),IFERROR(VLOOKUP(A81,'Season 14'!AK$4:CN$104,10,0),"0"),IFERROR(VLOOKUP(A81,'Season 15'!AK$4:CN$104,10,0),"0"),)</f>
        <v>0</v>
      </c>
      <c r="J81" s="21">
        <f>SUM(IFERROR(VLOOKUP(A81,BI$3:BN$152,3,0),"0"),
IFERROR(VLOOKUP(A81,'Season 1'!AJ$4:CM$104,11,0),"0"),IFERROR(VLOOKUP(A81,'Season 2'!AK$4:CN$104,11,0),"0"),
IFERROR(VLOOKUP(A81,'Season 3'!AK$4:CN$104,11,0),"0"),IFERROR(VLOOKUP(A81,'Season 4'!AK$4:CN$104,11,0),"0"),
IFERROR(VLOOKUP(A81,'Season 5'!AK$4:CN$104,11,0),"0"),IFERROR(VLOOKUP(A81,'Season 6'!AK$4:CN$104,11,0),"0"),
IFERROR(VLOOKUP(A81,'Season 7'!AK$4:CN$104,11,0),"0"),IFERROR(VLOOKUP(A81,'Season 8'!AK$4:CN$104,11,0),"0"),
IFERROR(VLOOKUP(A81,'Season 9'!AK$4:CN$104,11,0),"0"),IFERROR(VLOOKUP(A81,'Season 10'!AK$4:CN$104,11,0),"0"),
IFERROR(VLOOKUP(A81,'Season 11'!AK$4:CN$104,11,0),"0"),IFERROR(VLOOKUP(A81,'Season 12'!AK$4:CN$104,11,0),"0"),
IFERROR(VLOOKUP(A81,'Season 13'!AK$4:CN$104,11,0),"0"),IFERROR(VLOOKUP(A81,'Season 14'!AK$4:CN$104,11,0),"0"),IFERROR(VLOOKUP(A81,'Season 15'!AK$4:CN$104,11,0),"0"),)</f>
        <v>0</v>
      </c>
      <c r="K81" s="402">
        <f>SUM(IFERROR(VLOOKUP($A81,BI$3:BN$152,4,0),"0"),
IFERROR(VLOOKUP($A81,'Season 1'!AJ$4:CM$104,12,0),"0"),IFERROR(VLOOKUP($A81,'Season 2'!AK$4:CN$104,12,0),"0"),
IFERROR(VLOOKUP($A81,'Season 3'!AK$4:CN$104,12,0),"0"),IFERROR(VLOOKUP($A81,'Season 4'!AK$4:CN$104,12,0),"0"),
IFERROR(VLOOKUP($A81,'Season 5'!AK$4:CN$104,12,0),"0"),IFERROR(VLOOKUP($A81,'Season 6'!AK$4:CN$104,12,0),"0"),
IFERROR(VLOOKUP($A81,'Season 7'!AK$4:CN$104,12,0),"0"),IFERROR(VLOOKUP($A81,'Season 8'!AK$4:CN$104,12,0),"0"),
IFERROR(VLOOKUP($A81,'Season 9'!AK$4:CN$104,12,0),"0"),IFERROR(VLOOKUP($A81,'Season 10'!AK$4:CN$104,12,0),"0"),
IFERROR(VLOOKUP($A81,'Season 11'!AK$4:CN$104,12,0),"0"),IFERROR(VLOOKUP($A81,'Season 12'!AK$4:CN$104,12,0),"0"),
IFERROR(VLOOKUP($A81,'Season 13'!AK$4:CN$104,12,0),"0"),IFERROR(VLOOKUP($A81,'Season 14'!AK$4:CN$104,12,0),"0"),IFERROR(VLOOKUP(A81,'Season 15'!AK$4:CN$104,12,0),"0"),)</f>
        <v>0</v>
      </c>
      <c r="L81" s="403">
        <f>SUM(
IFERROR(VLOOKUP($A81,'Season 1'!AJ$4:CM$104,13,0),"0"),IFERROR(VLOOKUP($A81,'Season 2'!AK$4:CN$104,13,0),"0"),
IFERROR(VLOOKUP($A81,'Season 3'!AK$4:CN$104,13,0),"0"),IFERROR(VLOOKUP($A81,'Season 4'!AK$4:CN$104,13,0),"0"),
IFERROR(VLOOKUP($A81,'Season 5'!AK$4:CN$104,13,0),"0"),IFERROR(VLOOKUP($A81,'Season 6'!AK$4:CN$104,13,0),"0"),
IFERROR(VLOOKUP($A81,'Season 7'!AK$4:CN$104,13,0),"0"),IFERROR(VLOOKUP($A81,'Season 8'!AK$4:CN$104,13,0),"0"),
IFERROR(VLOOKUP($A81,'Season 9'!AK$4:CN$104,13,0),"0"),IFERROR(VLOOKUP($A81,'Season 10'!AK$4:CN$104,13,0),"0"),
IFERROR(VLOOKUP($A81,'Season 11'!AK$4:CN$104,13,0),"0"),IFERROR(VLOOKUP($A81,'Season 12'!AK$4:CN$104,13,0),"0"),
IFERROR(VLOOKUP($A81,'Season 13'!AK$4:CN$104,13,0),"0"),IFERROR(VLOOKUP($A81,'Season 14'!AK$4:CN$104,13,0),"0"),IFERROR(VLOOKUP(A81,'Season 15'!AK$4:CN$104,13,0),"0"),)</f>
        <v>0</v>
      </c>
      <c r="M81" s="398">
        <f>SUM(
IFERROR(VLOOKUP($A81,'Season 1'!AJ$4:CM$104,14,0),"0"),IFERROR(VLOOKUP($A81,'Season 2'!AK$4:CN$104,14,0),"0"),
IFERROR(VLOOKUP($A81,'Season 3'!AK$4:CN$104,14,0),"0"),IFERROR(VLOOKUP($A81,'Season 4'!AK$4:CN$104,14,0),"0"),
IFERROR(VLOOKUP($A81,'Season 5'!AK$4:CN$104,14,0),"0"),IFERROR(VLOOKUP($A81,'Season 6'!AK$4:CN$104,14,0),"0"),
IFERROR(VLOOKUP($A81,'Season 7'!AK$4:CN$104,14,0),"0"),IFERROR(VLOOKUP($A81,'Season 8'!AK$4:CN$104,14,0),"0"),
IFERROR(VLOOKUP($A81,'Season 9'!AK$4:CN$104,14,0),"0"),IFERROR(VLOOKUP($A81,'Season 10'!AK$4:CN$104,14,0),"0"),
IFERROR(VLOOKUP($A81,'Season 11'!AK$4:CN$104,14,0),"0"),IFERROR(VLOOKUP($A81,'Season 12'!AK$4:CN$104,14,0),"0"),
IFERROR(VLOOKUP($A81,'Season 13'!AK$4:CN$104,14,0),"0"),IFERROR(VLOOKUP($A81,'Season 14'!AK$4:CN$104,14,0),"0"),IFERROR(VLOOKUP(A81,'Season 15'!AK$4:CN$104,14,0),"0"),)</f>
        <v>0</v>
      </c>
      <c r="N81" s="518">
        <f>SUM(
IFERROR(VLOOKUP($A81,'Season 1'!AJ$4:CM$104,15,0),"0"),IFERROR(VLOOKUP($A81,'Season 2'!AK$4:CN$104,15,0),"0"),
IFERROR(VLOOKUP($A81,'Season 3'!AK$4:CN$104,15,0),"0"),IFERROR(VLOOKUP($A81,'Season 4'!AK$4:CN$104,15,0),"0"),
IFERROR(VLOOKUP($A81,'Season 5'!AK$4:CN$104,15,0),"0"),IFERROR(VLOOKUP($A81,'Season 6'!AK$4:CN$104,15,0),"0"),
IFERROR(VLOOKUP($A81,'Season 7'!AK$4:CN$104,15,0),"0"),IFERROR(VLOOKUP($A81,'Season 8'!AK$4:CN$104,15,0),"0"),
IFERROR(VLOOKUP($A81,'Season 9'!AK$4:CN$104,15,0),"0"),IFERROR(VLOOKUP($A81,'Season 10'!AK$4:CN$104,15,0),"0"),
IFERROR(VLOOKUP($A81,'Season 11'!AK$4:CN$104,15,0),"0"),IFERROR(VLOOKUP($A81,'Season 12'!AK$4:CN$104,15,0),"0"),
IFERROR(VLOOKUP($A81,'Season 13'!AK$4:CN$104,15,0),"0"),IFERROR(VLOOKUP($A81,'Season 14'!AK$4:CN$104,15,0),"0"),IFERROR(VLOOKUP(A81,'Season 15'!AK$4:CN$104,15,0),"0"),)</f>
        <v>0</v>
      </c>
      <c r="O81" s="21">
        <f>SUM(
IFERROR(VLOOKUP($A81,'Season 1'!AJ$4:CM$104,16,0),"0"),IFERROR(VLOOKUP($A81,'Season 2'!AK$4:CN$104,16,0),"0"),
IFERROR(VLOOKUP($A81,'Season 3'!AK$4:CN$104,16,0),"0"),IFERROR(VLOOKUP($A81,'Season 4'!AK$4:CN$104,16,0),"0"),
IFERROR(VLOOKUP($A81,'Season 5'!AK$4:CN$104,16,0),"0"),IFERROR(VLOOKUP($A81,'Season 6'!AK$4:CN$104,16,0),"0"),
IFERROR(VLOOKUP($A81,'Season 7'!AK$4:CN$104,16,0),"0"),IFERROR(VLOOKUP($A81,'Season 8'!AK$4:CN$104,16,0),"0"),
IFERROR(VLOOKUP($A81,'Season 9'!AK$4:CN$104,16,0),"0"),IFERROR(VLOOKUP($A81,'Season 10'!AK$4:CN$104,16,0),"0"),
IFERROR(VLOOKUP($A81,'Season 11'!AK$4:CN$104,16,0),"0"),IFERROR(VLOOKUP($A81,'Season 12'!AK$4:CN$104,16,0),"0"),
IFERROR(VLOOKUP($A81,'Season 13'!AK$4:CN$104,16,0),"0"),IFERROR(VLOOKUP($A81,'Season 14'!AK$4:CN$104,16,0),"0"),IFERROR(VLOOKUP(A81,'Season 15'!AK$4:CN$104,16,0),"0"),)</f>
        <v>0</v>
      </c>
      <c r="P81" s="402">
        <f>SUM(
IFERROR(VLOOKUP($A81,'Season 1'!AJ$4:CM$104,17,0),"0"),IFERROR(VLOOKUP($A81,'Season 2'!AK$4:CN$104,17,0),"0"),
IFERROR(VLOOKUP($A81,'Season 3'!AK$4:CN$104,17,0),"0"),IFERROR(VLOOKUP($A81,'Season 4'!AK$4:CN$104,17,0),"0"),
IFERROR(VLOOKUP($A81,'Season 5'!AK$4:CN$104,17,0),"0"),IFERROR(VLOOKUP($A81,'Season 6'!AK$4:CN$104,17,0),"0"),
IFERROR(VLOOKUP($A81,'Season 7'!AK$4:CN$104,17,0),"0"),IFERROR(VLOOKUP($A81,'Season 8'!AK$4:CN$104,17,0),"0"),
IFERROR(VLOOKUP($A81,'Season 9'!AK$4:CN$104,17,0),"0"),IFERROR(VLOOKUP($A81,'Season 10'!AK$4:CN$104,17,0),"0"),
IFERROR(VLOOKUP($A81,'Season 11'!AK$4:CN$104,17,0),"0"),IFERROR(VLOOKUP($A81,'Season 12'!AK$4:CN$104,17,0),"0"),
IFERROR(VLOOKUP($A81,'Season 13'!AK$4:CN$104,17,0),"0"),IFERROR(VLOOKUP($A81,'Season 14'!AK$4:CN$104,17,0),"0"),IFERROR(VLOOKUP(A81,'Season 15'!AK$4:CN$104,17,0),"0"),)</f>
        <v>0</v>
      </c>
      <c r="Q81" s="403">
        <f>SUM(
IFERROR(VLOOKUP($A81,'Season 1'!AJ$4:CM$104,18,0),"0"),IFERROR(VLOOKUP($A81,'Season 2'!AK$4:CN$104,18,0),"0"),
IFERROR(VLOOKUP($A81,'Season 3'!AK$4:CN$104,18,0),"0"),IFERROR(VLOOKUP($A81,'Season 4'!AK$4:CN$104,18,0),"0"),
IFERROR(VLOOKUP($A81,'Season 5'!AK$4:CN$104,18,0),"0"),IFERROR(VLOOKUP($A81,'Season 6'!AK$4:CN$104,18,0),"0"),
IFERROR(VLOOKUP($A81,'Season 7'!AK$4:CN$104,18,0),"0"),IFERROR(VLOOKUP($A81,'Season 8'!AK$4:CN$104,18,0),"0"),
IFERROR(VLOOKUP($A81,'Season 9'!AK$4:CN$104,18,0),"0"),IFERROR(VLOOKUP($A81,'Season 10'!AK$4:CN$104,18,0),"0"),
IFERROR(VLOOKUP($A81,'Season 11'!AK$4:CN$104,18,0),"0"),IFERROR(VLOOKUP($A81,'Season 12'!AK$4:CN$104,18,0),"0"),
IFERROR(VLOOKUP($A81,'Season 13'!AK$4:CN$104,18,0),"0"),IFERROR(VLOOKUP($A81,'Season 14'!AK$4:CN$104,18,0),"0"),IFERROR(VLOOKUP(A81,'Season 15'!AK$4:CN$104,18,0),"0"),)</f>
        <v>0</v>
      </c>
      <c r="R81" s="398">
        <f>SUM(
IFERROR(VLOOKUP($A81,'Season 1'!AJ$4:CM$104,19,0),"0"),IFERROR(VLOOKUP($A81,'Season 2'!AK$4:CN$104,19,0),"0"),
IFERROR(VLOOKUP($A81,'Season 3'!AK$4:CN$104,19,0),"0"),IFERROR(VLOOKUP($A81,'Season 4'!AK$4:CN$104,19,0),"0"),
IFERROR(VLOOKUP($A81,'Season 5'!AK$4:CN$104,19,0),"0"),IFERROR(VLOOKUP($A81,'Season 6'!AK$4:CN$104,19,0),"0"),
IFERROR(VLOOKUP($A81,'Season 7'!AK$4:CN$104,19,0),"0"),IFERROR(VLOOKUP($A81,'Season 8'!AK$4:CN$104,19,0),"0"),
IFERROR(VLOOKUP($A81,'Season 9'!AK$4:CN$104,19,0),"0"),IFERROR(VLOOKUP($A81,'Season 10'!AK$4:CN$104,19,0),"0"),
IFERROR(VLOOKUP($A81,'Season 11'!AK$4:CN$104,19,0),"0"),IFERROR(VLOOKUP($A81,'Season 12'!AK$4:CN$104,19,0),"0"),
IFERROR(VLOOKUP($A81,'Season 13'!AK$4:CN$104,19,0),"0"),IFERROR(VLOOKUP($A81,'Season 14'!AK$4:CN$104,19,0),"0"),IFERROR(VLOOKUP(A81,'Season 15'!AK$4:CN$104,19,0),"0"),)</f>
        <v>0</v>
      </c>
      <c r="S81" s="518">
        <f>SUM(
IFERROR(VLOOKUP($A81,'Season 1'!AJ$4:CM$104,20,0),"0"),IFERROR(VLOOKUP($A81,'Season 2'!AK$4:CN$104,20,0),"0"),
IFERROR(VLOOKUP($A81,'Season 3'!AK$4:CN$104,20,0),"0"),IFERROR(VLOOKUP($A81,'Season 4'!AK$4:CN$104,20,0),"0"),
IFERROR(VLOOKUP($A81,'Season 5'!AK$4:CN$104,20,0),"0"),IFERROR(VLOOKUP($A81,'Season 6'!AK$4:CN$104,20,0),"0"),
IFERROR(VLOOKUP($A81,'Season 7'!AK$4:CN$104,20,0),"0"),IFERROR(VLOOKUP($A81,'Season 8'!AK$4:CN$104,20,0),"0"),
IFERROR(VLOOKUP($A81,'Season 9'!AK$4:CN$104,20,0),"0"),IFERROR(VLOOKUP($A81,'Season 10'!AK$4:CN$104,20,0),"0"),
IFERROR(VLOOKUP($A81,'Season 11'!AK$4:CN$104,20,0),"0"),IFERROR(VLOOKUP($A81,'Season 12'!AK$4:CN$104,20,0),"0"),
IFERROR(VLOOKUP($A81,'Season 13'!AK$4:CN$104,20,0),"0"),IFERROR(VLOOKUP($A81,'Season 14'!AK$4:CN$104,20,0),"0"),IFERROR(VLOOKUP(A81,'Season 15'!AK$4:CN$104,20,0),"0"),)</f>
        <v>0</v>
      </c>
      <c r="T81" s="21">
        <f>SUM(
IFERROR(VLOOKUP($A81,'Season 1'!AJ$4:CM$104,21,0),"0"),IFERROR(VLOOKUP($A81,'Season 2'!AK$4:CN$104,21,0),"0"),
IFERROR(VLOOKUP($A81,'Season 3'!AK$4:CN$104,21,0),"0"),IFERROR(VLOOKUP($A81,'Season 4'!AK$4:CN$104,21,0),"0"),
IFERROR(VLOOKUP($A81,'Season 5'!AK$4:CN$104,21,0),"0"),IFERROR(VLOOKUP($A81,'Season 6'!AK$4:CN$104,21,0),"0"),
IFERROR(VLOOKUP($A81,'Season 7'!AK$4:CN$104,21,0),"0"),IFERROR(VLOOKUP($A81,'Season 8'!AK$4:CN$104,21,0),"0"),
IFERROR(VLOOKUP($A81,'Season 9'!AK$4:CN$104,21,0),"0"),IFERROR(VLOOKUP($A81,'Season 10'!AK$4:CN$104,21,0),"0"),
IFERROR(VLOOKUP($A81,'Season 11'!AK$4:CN$104,21,0),"0"),IFERROR(VLOOKUP($A81,'Season 12'!AK$4:CN$104,21,0),"0"),
IFERROR(VLOOKUP($A81,'Season 13'!AK$4:CN$104,21,0),"0"),IFERROR(VLOOKUP($A81,'Season 14'!AK$4:CN$104,21,0),"0"),IFERROR(VLOOKUP(A81,'Season 15'!AK$4:CN$104,21,0),"0"),)</f>
        <v>0</v>
      </c>
      <c r="U81" s="402">
        <f>SUM(
IFERROR(VLOOKUP($A81,'Season 1'!AJ$4:CM$104,22,0),"0"),IFERROR(VLOOKUP($A81,'Season 2'!AK$4:CN$104,22,0),"0"),
IFERROR(VLOOKUP($A81,'Season 3'!AK$4:CN$104,22,0),"0"),IFERROR(VLOOKUP($A81,'Season 4'!AK$4:CN$104,22,0),"0"),
IFERROR(VLOOKUP($A81,'Season 5'!AK$4:CN$104,22,0),"0"),IFERROR(VLOOKUP($A81,'Season 6'!AK$4:CN$104,22,0),"0"),
IFERROR(VLOOKUP($A81,'Season 7'!AK$4:CN$104,22,0),"0"),IFERROR(VLOOKUP($A81,'Season 8'!AK$4:CN$104,22,0),"0"),
IFERROR(VLOOKUP($A81,'Season 9'!AK$4:CN$104,22,0),"0"),IFERROR(VLOOKUP($A81,'Season 10'!AK$4:CN$104,22,0),"0"),
IFERROR(VLOOKUP($A81,'Season 11'!AK$4:CN$104,22,0),"0"),IFERROR(VLOOKUP($A81,'Season 12'!AK$4:CN$104,22,0),"0"),
IFERROR(VLOOKUP($A81,'Season 13'!AK$4:CN$104,22,0),"0"),IFERROR(VLOOKUP($A81,'Season 14'!AK$4:CN$104,22,0),"0"),IFERROR(VLOOKUP(A81,'Season 15'!AK$4:CN$104,22,0),"0"),)</f>
        <v>0</v>
      </c>
      <c r="V81" s="403">
        <f>SUM(
IFERROR(VLOOKUP($A81,'Season 1'!AJ$4:CM$104,23,0),"0"),IFERROR(VLOOKUP($A81,'Season 2'!AK$4:CN$104,23,0),"0"),
IFERROR(VLOOKUP($A81,'Season 3'!AK$4:CN$104,23,0),"0"),IFERROR(VLOOKUP($A81,'Season 4'!AK$4:CN$104,23,0),"0"),
IFERROR(VLOOKUP($A81,'Season 5'!AK$4:CN$104,23,0),"0"),IFERROR(VLOOKUP($A81,'Season 6'!AK$4:CN$104,23,0),"0"),
IFERROR(VLOOKUP($A81,'Season 7'!AK$4:CN$104,23,0),"0"),IFERROR(VLOOKUP($A81,'Season 8'!AK$4:CN$104,23,0),"0"),
IFERROR(VLOOKUP($A81,'Season 9'!AK$4:CN$104,23,0),"0"),IFERROR(VLOOKUP($A81,'Season 10'!AK$4:CN$104,23,0),"0"),
IFERROR(VLOOKUP($A81,'Season 11'!AK$4:CN$104,23,0),"0"),IFERROR(VLOOKUP($A81,'Season 12'!AK$4:CN$104,23,0),"0"),
IFERROR(VLOOKUP($A81,'Season 13'!AK$4:CN$104,23,0),"0"),IFERROR(VLOOKUP($A81,'Season 14'!AK$4:CN$104,23,0),"0"),IFERROR(VLOOKUP($A81,'Season 15'!AK$4:CN$104,23,0),"0"),)</f>
        <v>0</v>
      </c>
      <c r="W81" s="398">
        <f>SUM(
IFERROR(VLOOKUP($A81,'Season 1'!AJ$4:CM$104,24,0),"0"),IFERROR(VLOOKUP($A81,'Season 2'!AK$4:CN$104,24,0),"0"),
IFERROR(VLOOKUP($A81,'Season 3'!AK$4:CN$104,24,0),"0"),IFERROR(VLOOKUP($A81,'Season 4'!AK$4:CN$104,24,0),"0"),
IFERROR(VLOOKUP($A81,'Season 5'!AK$4:CN$104,24,0),"0"),IFERROR(VLOOKUP($A81,'Season 6'!AK$4:CN$104,24,0),"0"),
IFERROR(VLOOKUP($A81,'Season 7'!AK$4:CN$104,24,0),"0"),IFERROR(VLOOKUP($A81,'Season 8'!AK$4:CN$104,24,0),"0"),
IFERROR(VLOOKUP($A81,'Season 9'!AK$4:CN$104,24,0),"0"),IFERROR(VLOOKUP($A81,'Season 10'!AK$4:CN$104,24,0),"0"),
IFERROR(VLOOKUP($A81,'Season 11'!AK$4:CN$104,24,0),"0"),IFERROR(VLOOKUP($A81,'Season 12'!AK$4:CN$104,24,0),"0"),
IFERROR(VLOOKUP($A81,'Season 13'!AK$4:CN$104,24,0),"0"),IFERROR(VLOOKUP($A81,'Season 14'!AK$4:CN$104,24,0),"0"),IFERROR(VLOOKUP($A81,'Season 15'!AK$4:CN$104,24,0),"0"),)</f>
        <v>0</v>
      </c>
      <c r="X81" s="518">
        <f>SUM(
IFERROR(VLOOKUP($A81,'Season 1'!AJ$4:CM$104,25,0),"0"),IFERROR(VLOOKUP($A81,'Season 2'!AK$4:CN$104,25,0),"0"),
IFERROR(VLOOKUP($A81,'Season 3'!AK$4:CN$104,25,0),"0"),IFERROR(VLOOKUP($A81,'Season 4'!AK$4:CN$104,25,0),"0"),
IFERROR(VLOOKUP($A81,'Season 5'!AK$4:CN$104,25,0),"0"),IFERROR(VLOOKUP($A81,'Season 6'!AK$4:CN$104,25,0),"0"),
IFERROR(VLOOKUP($A81,'Season 7'!AK$4:CN$104,25,0),"0"),IFERROR(VLOOKUP($A81,'Season 8'!AK$4:CN$104,25,0),"0"),
IFERROR(VLOOKUP($A81,'Season 9'!AK$4:CN$104,25,0),"0"),IFERROR(VLOOKUP($A81,'Season 10'!AK$4:CN$104,25,0),"0"),
IFERROR(VLOOKUP($A81,'Season 11'!AK$4:CN$104,25,0),"0"),IFERROR(VLOOKUP($A81,'Season 12'!AK$4:CN$104,25,0),"0"),
IFERROR(VLOOKUP($A81,'Season 13'!AK$4:CN$104,25,0),"0"),IFERROR(VLOOKUP($A81,'Season 14'!AK$4:CN$104,25,0),"0"),IFERROR(VLOOKUP($A81,'Season 15'!AK$4:CN$104,25,0),"0"),)</f>
        <v>0</v>
      </c>
      <c r="Y81" s="21">
        <f>SUM(
IFERROR(VLOOKUP($A81,'Season 1'!AJ$4:CM$104,26,0),"0"),IFERROR(VLOOKUP($A81,'Season 2'!AK$4:CN$104,26,0),"0"),
IFERROR(VLOOKUP($A81,'Season 3'!AK$4:CN$104,26,0),"0"),IFERROR(VLOOKUP($A81,'Season 4'!AK$4:CN$104,26,0),"0"),
IFERROR(VLOOKUP($A81,'Season 5'!AK$4:CN$104,26,0),"0"),IFERROR(VLOOKUP($A81,'Season 6'!AK$4:CN$104,26,0),"0"),
IFERROR(VLOOKUP($A81,'Season 7'!AK$4:CN$104,26,0),"0"),IFERROR(VLOOKUP($A81,'Season 8'!AK$4:CN$104,26,0),"0"),
IFERROR(VLOOKUP($A81,'Season 9'!AK$4:CN$104,26,0),"0"),IFERROR(VLOOKUP($A81,'Season 10'!AK$4:CN$104,26,0),"0"),
IFERROR(VLOOKUP($A81,'Season 11'!AK$4:CN$104,26,0),"0"),IFERROR(VLOOKUP($A81,'Season 12'!AK$4:CN$104,26,0),"0"),
IFERROR(VLOOKUP($A81,'Season 13'!AK$4:CN$104,26,0),"0"),IFERROR(VLOOKUP($A81,'Season 14'!AK$4:CN$104,26,0),"0"),IFERROR(VLOOKUP($A81,'Season 15'!AK$4:CN$104,26,0),"0"),)</f>
        <v>0</v>
      </c>
      <c r="Z81" s="402">
        <f>SUM(
IFERROR(VLOOKUP($A81,'Season 1'!AJ$4:CM$104,27,0),"0"),IFERROR(VLOOKUP($A81,'Season 2'!AK$4:CN$104,27,0),"0"),
IFERROR(VLOOKUP($A81,'Season 3'!AK$4:CN$104,27,0),"0"),IFERROR(VLOOKUP($A81,'Season 4'!AK$4:CN$104,27,0),"0"),
IFERROR(VLOOKUP($A81,'Season 5'!AK$4:CN$104,27,0),"0"),IFERROR(VLOOKUP($A81,'Season 6'!AK$4:CN$104,27,0),"0"),
IFERROR(VLOOKUP($A81,'Season 7'!AK$4:CN$104,27,0),"0"),IFERROR(VLOOKUP($A81,'Season 8'!AK$4:CN$104,27,0),"0"),
IFERROR(VLOOKUP($A81,'Season 9'!AK$4:CN$104,27,0),"0"),IFERROR(VLOOKUP($A81,'Season 10'!AK$4:CN$104,27,0),"0"),
IFERROR(VLOOKUP($A81,'Season 11'!AK$4:CN$104,27,0),"0"),IFERROR(VLOOKUP($A81,'Season 12'!AK$4:CN$104,27,0),"0"),
IFERROR(VLOOKUP($A81,'Season 13'!AK$4:CN$104,27,0),"0"),IFERROR(VLOOKUP($A81,'Season 14'!AK$4:CN$104,27,0),"0"),IFERROR(VLOOKUP($A81,'Season 15'!AK$4:CN$104,27,0),"0"),)</f>
        <v>0</v>
      </c>
      <c r="AA81" s="403">
        <f>SUM(
IFERROR(VLOOKUP($A81,'Season 1'!AJ$4:CM$104,28,0),"0"),IFERROR(VLOOKUP($A81,'Season 2'!AK$4:CN$104,28,0),"0"),
IFERROR(VLOOKUP($A81,'Season 3'!AK$4:CN$104,28,0),"0"),IFERROR(VLOOKUP($A81,'Season 4'!AK$4:CN$104,28,0),"0"),
IFERROR(VLOOKUP($A81,'Season 5'!AK$4:CN$104,28,0),"0"),IFERROR(VLOOKUP($A81,'Season 6'!AK$4:CN$104,28,0),"0"),
IFERROR(VLOOKUP($A81,'Season 7'!AK$4:CN$104,28,0),"0"),IFERROR(VLOOKUP($A81,'Season 8'!AK$4:CN$104,28,0),"0"),
IFERROR(VLOOKUP($A81,'Season 9'!AK$4:CN$104,28,0),"0"),IFERROR(VLOOKUP($A81,'Season 10'!AK$4:CN$104,28,0),"0"),
IFERROR(VLOOKUP($A81,'Season 11'!AK$4:CN$104,28,0),"0"),IFERROR(VLOOKUP($A81,'Season 12'!AK$4:CN$104,28,0),"0"),
IFERROR(VLOOKUP($A81,'Season 13'!AK$4:CN$104,28,0),"0"),IFERROR(VLOOKUP($A81,'Season 14'!AK$4:CN$104,28,0),"0"),IFERROR(VLOOKUP($A81,'Season 15'!AK$4:CN$104,28,0),"0"),)</f>
        <v>0</v>
      </c>
      <c r="AB81" s="398">
        <f>SUM(
IFERROR(VLOOKUP($A81,'Season 1'!AJ$4:CM$104,29,0),"0"),IFERROR(VLOOKUP($A81,'Season 2'!AK$4:CN$104,29,0),"0"),
IFERROR(VLOOKUP($A81,'Season 3'!AK$4:CN$104,29,0),"0"),IFERROR(VLOOKUP($A81,'Season 4'!AK$4:CN$104,29,0),"0"),
IFERROR(VLOOKUP($A81,'Season 5'!AK$4:CN$104,29,0),"0"),IFERROR(VLOOKUP($A81,'Season 6'!AK$4:CN$104,29,0),"0"),
IFERROR(VLOOKUP($A81,'Season 7'!AK$4:CN$104,29,0),"0"),IFERROR(VLOOKUP($A81,'Season 8'!AK$4:CN$104,29,0),"0"),
IFERROR(VLOOKUP($A81,'Season 9'!AK$4:CN$104,29,0),"0"),IFERROR(VLOOKUP($A81,'Season 10'!AK$4:CN$104,29,0),"0"),
IFERROR(VLOOKUP($A81,'Season 11'!AK$4:CN$104,29,0),"0"),IFERROR(VLOOKUP($A81,'Season 12'!AK$4:CN$104,29,0),"0"),
IFERROR(VLOOKUP($A81,'Season 13'!AK$4:CN$104,29,0),"0"),IFERROR(VLOOKUP($A81,'Season 14'!AK$4:CN$104,29,0),"0"),IFERROR(VLOOKUP($A81,'Season 15'!AK$4:CN$104,29,0),"0"),)</f>
        <v>0</v>
      </c>
      <c r="AC81" s="518">
        <f>SUM(
IFERROR(VLOOKUP($A81,'Season 1'!AJ$4:CM$104,30,0),"0"),IFERROR(VLOOKUP($A81,'Season 2'!AK$4:CN$104,30,0),"0"),
IFERROR(VLOOKUP($A81,'Season 3'!AK$4:CN$104,30,0),"0"),IFERROR(VLOOKUP($A81,'Season 4'!AK$4:CN$104,30,0),"0"),
IFERROR(VLOOKUP($A81,'Season 5'!AK$4:CN$104,30,0),"0"),IFERROR(VLOOKUP($A81,'Season 6'!AK$4:CN$104,30,0),"0"),
IFERROR(VLOOKUP($A81,'Season 7'!AK$4:CN$104,30,0),"0"),IFERROR(VLOOKUP($A81,'Season 8'!AK$4:CN$104,30,0),"0"),
IFERROR(VLOOKUP($A81,'Season 9'!AK$4:CN$104,30,0),"0"),IFERROR(VLOOKUP($A81,'Season 10'!AK$4:CN$104,30,0),"0"),
IFERROR(VLOOKUP($A81,'Season 11'!AK$4:CN$104,30,0),"0"),IFERROR(VLOOKUP($A81,'Season 12'!AK$4:CN$104,30,0),"0"),
IFERROR(VLOOKUP($A81,'Season 13'!AK$4:CN$104,30,0),"0"),IFERROR(VLOOKUP($A81,'Season 14'!AK$4:CN$104,30,0),"0"),IFERROR(VLOOKUP($A81,'Season 15'!AK$4:CN$104,30,0),"0"),)</f>
        <v>0</v>
      </c>
      <c r="AD81" s="21">
        <f>SUM(
IFERROR(VLOOKUP($A81,'Season 1'!AJ$4:CM$104,31,0),"0"),IFERROR(VLOOKUP($A81,'Season 2'!AK$4:CN$104,31,0),"0"),
IFERROR(VLOOKUP($A81,'Season 3'!AK$4:CN$104,31,0),"0"),IFERROR(VLOOKUP($A81,'Season 4'!AK$4:CN$104,31,0),"0"),
IFERROR(VLOOKUP($A81,'Season 5'!AK$4:CN$104,31,0),"0"),IFERROR(VLOOKUP($A81,'Season 6'!AK$4:CN$104,31,0),"0"),
IFERROR(VLOOKUP($A81,'Season 7'!AK$4:CN$104,31,0),"0"),IFERROR(VLOOKUP($A81,'Season 8'!AK$4:CN$104,31,0),"0"),
IFERROR(VLOOKUP($A81,'Season 9'!AK$4:CN$104,31,0),"0"),IFERROR(VLOOKUP($A81,'Season 10'!AK$4:CN$104,31,0),"0"),
IFERROR(VLOOKUP($A81,'Season 11'!AK$4:CN$104,31,0),"0"),IFERROR(VLOOKUP($A81,'Season 12'!AK$4:CN$104,31,0),"0"),
IFERROR(VLOOKUP($A81,'Season 13'!AK$4:CN$104,31,0),"0"),IFERROR(VLOOKUP($A81,'Season 14'!AK$4:CN$104,31,0),"0"),IFERROR(VLOOKUP($A81,'Season 15'!AK$4:CN$104,31,0),"0"),)</f>
        <v>0</v>
      </c>
      <c r="AE81" s="402">
        <f>SUM(
IFERROR(VLOOKUP($A81,'Season 1'!AJ$4:CM$104,32,0),"0"),IFERROR(VLOOKUP($A81,'Season 2'!AK$4:CN$104,32,0),"0"),
IFERROR(VLOOKUP($A81,'Season 3'!AK$4:CN$104,32,0),"0"),IFERROR(VLOOKUP($A81,'Season 4'!AK$4:CN$104,32,0),"0"),
IFERROR(VLOOKUP($A81,'Season 5'!AK$4:CN$104,32,0),"0"),IFERROR(VLOOKUP($A81,'Season 6'!AK$4:CN$104,32,0),"0"),
IFERROR(VLOOKUP($A81,'Season 7'!AK$4:CN$104,32,0),"0"),IFERROR(VLOOKUP($A81,'Season 8'!AK$4:CN$104,32,0),"0"),
IFERROR(VLOOKUP($A81,'Season 9'!AK$4:CN$104,32,0),"0"),IFERROR(VLOOKUP($A81,'Season 10'!AK$4:CN$104,32,0),"0"),
IFERROR(VLOOKUP($A81,'Season 11'!AK$4:CN$104,32,0),"0"),IFERROR(VLOOKUP($A81,'Season 12'!AK$4:CN$104,32,0),"0"),
IFERROR(VLOOKUP($A81,'Season 13'!AK$4:CN$104,32,0),"0"),IFERROR(VLOOKUP($A81,'Season 14'!AK$4:CN$104,32,0),"0"),IFERROR(VLOOKUP($A81,'Season 15'!AK$4:CN$104,32,0),"0"),)</f>
        <v>0</v>
      </c>
      <c r="AF81" s="403">
        <f>SUM(IFERROR(VLOOKUP($A81,'Season 2'!AK$4:CN$104,33,0),"0"),
IFERROR(VLOOKUP($A81,'Season 3'!AK$4:CN$104,33,0),"0"),IFERROR(VLOOKUP($A81,'Season 4'!AK$4:CN$104,33,0),"0"),
IFERROR(VLOOKUP($A81,'Season 5'!AK$4:CN$104,33,0),"0"),IFERROR(VLOOKUP($A81,'Season 6'!AK$4:CN$104,33,0),"0"),
IFERROR(VLOOKUP($A81,'Season 7'!AK$4:CN$104,33,0),"0"),IFERROR(VLOOKUP($A81,'Season 8'!AK$4:CN$104,33,0),"0"),
IFERROR(VLOOKUP($A81,'Season 9'!AK$4:CN$104,33,0),"0"),IFERROR(VLOOKUP($A81,'Season 10'!AK$4:CN$104,33,0),"0"),
IFERROR(VLOOKUP($A81,'Season 11'!AK$4:CN$104,33,0),"0"),IFERROR(VLOOKUP($A81,'Season 12'!AK$4:CN$104,33,0),"0"),
IFERROR(VLOOKUP($A81,'Season 13'!AK$4:CN$104,33,0),"0"),IFERROR(VLOOKUP($A81,'Season 14'!AK$4:CN$104,33,0),"0"),IFERROR(VLOOKUP($A81,'Season 15'!AK$4:CN$104,33,0),"0"),)</f>
        <v>0</v>
      </c>
      <c r="AG81" s="398">
        <f>SUM(IFERROR(VLOOKUP($A81,'Season 2'!AK$4:CN$104,34,0),"0"),
IFERROR(VLOOKUP($A81,'Season 3'!AK$4:CN$104,34,0),"0"),IFERROR(VLOOKUP($A81,'Season 4'!AK$4:CN$104,34,0),"0"),
IFERROR(VLOOKUP($A81,'Season 5'!AK$4:CN$104,34,0),"0"),IFERROR(VLOOKUP($A81,'Season 6'!AK$4:CN$104,34,0),"0"),
IFERROR(VLOOKUP($A81,'Season 7'!AK$4:CN$104,34,0),"0"),IFERROR(VLOOKUP($A81,'Season 8'!AK$4:CN$104,34,0),"0"),
IFERROR(VLOOKUP($A81,'Season 9'!AK$4:CN$104,34,0),"0"),IFERROR(VLOOKUP($A81,'Season 10'!AK$4:CN$104,34,0),"0"),
IFERROR(VLOOKUP($A81,'Season 11'!AK$4:CN$104,34,0),"0"),IFERROR(VLOOKUP($A81,'Season 12'!AK$4:CN$104,34,0),"0"),
IFERROR(VLOOKUP($A81,'Season 13'!AK$4:CN$104,34,0),"0"),IFERROR(VLOOKUP($A81,'Season 14'!AK$4:CN$104,34,0),"0"),IFERROR(VLOOKUP($A81,'Season 15'!AK$4:CN$104,34,0),"0"),)</f>
        <v>0</v>
      </c>
      <c r="AH81" s="518">
        <f>SUM(IFERROR(VLOOKUP($A81,'Season 2'!AK$4:CN$104,35,0),"0"),
IFERROR(VLOOKUP($A81,'Season 3'!AK$4:CN$104,35,0),"0"),IFERROR(VLOOKUP($A81,'Season 4'!AK$4:CN$104,35,0),"0"),
IFERROR(VLOOKUP($A81,'Season 5'!AK$4:CN$104,35,0),"0"),IFERROR(VLOOKUP($A81,'Season 6'!AK$4:CN$104,35,0),"0"),
IFERROR(VLOOKUP($A81,'Season 7'!AK$4:CN$104,35,0),"0"),IFERROR(VLOOKUP($A81,'Season 8'!AK$4:CN$104,35,0),"0"),
IFERROR(VLOOKUP($A81,'Season 9'!AK$4:CN$104,35,0),"0"),IFERROR(VLOOKUP($A81,'Season 10'!AK$4:CN$104,35,0),"0"),
IFERROR(VLOOKUP($A81,'Season 11'!AK$4:CN$104,35,0),"0"),IFERROR(VLOOKUP($A81,'Season 12'!AK$4:CN$104,35,0),"0"),
IFERROR(VLOOKUP($A81,'Season 13'!AK$4:CN$104,35,0),"0"),IFERROR(VLOOKUP($A81,'Season 14'!AK$4:CN$104,35,0),"0"),IFERROR(VLOOKUP($A81,'Season 15'!AK$4:CN$104,35,0),"0"),)</f>
        <v>0</v>
      </c>
      <c r="AI81" s="21">
        <f>SUM(IFERROR(VLOOKUP($A81,'Season 2'!AK$4:CN$104,36,0),"0"),
IFERROR(VLOOKUP($A81,'Season 3'!AK$4:CN$104,36,0),"0"),IFERROR(VLOOKUP($A81,'Season 4'!AK$4:CN$104,36,0),"0"),
IFERROR(VLOOKUP($A81,'Season 5'!AK$4:CN$104,36,0),"0"),IFERROR(VLOOKUP($A81,'Season 6'!AK$4:CN$104,36,0),"0"),
IFERROR(VLOOKUP($A81,'Season 7'!AK$4:CN$104,36,0),"0"),IFERROR(VLOOKUP($A81,'Season 8'!AK$4:CN$104,36,0),"0"),
IFERROR(VLOOKUP($A81,'Season 9'!AK$4:CN$104,36,0),"0"),IFERROR(VLOOKUP($A81,'Season 10'!AK$4:CN$104,36,0),"0"),
IFERROR(VLOOKUP($A81,'Season 11'!AK$4:CN$104,36,0),"0"),IFERROR(VLOOKUP($A81,'Season 12'!AK$4:CN$104,36,0),"0"),
IFERROR(VLOOKUP($A81,'Season 13'!AK$4:CN$104,36,0),"0"),IFERROR(VLOOKUP($A81,'Season 14'!AK$4:CN$104,36,0),"0"),IFERROR(VLOOKUP($A81,'Season 15'!AK$4:CN$104,36,0),"0"),)</f>
        <v>0</v>
      </c>
      <c r="AJ81" s="402">
        <f>SUM(IFERROR(VLOOKUP($A81,'Season 2'!AK$4:CN$104,37,0),"0"),
IFERROR(VLOOKUP($A81,'Season 3'!AK$4:CN$104,37,0),"0"),IFERROR(VLOOKUP($A81,'Season 4'!AK$4:CN$104,37,0),"0"),
IFERROR(VLOOKUP($A81,'Season 5'!AK$4:CN$104,37,0),"0"),IFERROR(VLOOKUP($A81,'Season 6'!AK$4:CN$104,37,0),"0"),
IFERROR(VLOOKUP($A81,'Season 7'!AK$4:CN$104,37,0),"0"),IFERROR(VLOOKUP($A81,'Season 8'!AK$4:CN$104,37,0),"0"),
IFERROR(VLOOKUP($A81,'Season 9'!AK$4:CN$104,37,0),"0"),IFERROR(VLOOKUP($A81,'Season 10'!AK$4:CN$104,37,0),"0"),
IFERROR(VLOOKUP($A81,'Season 11'!AK$4:CN$104,37,0),"0"),IFERROR(VLOOKUP($A81,'Season 12'!AK$4:CN$104,37,0),"0"),
IFERROR(VLOOKUP($A81,'Season 13'!AK$4:CN$104,37,0),"0"),IFERROR(VLOOKUP($A81,'Season 14'!AK$4:CN$104,37,0),"0"),IFERROR(VLOOKUP($A81,'Season 15'!AK$4:CN$104,37,0),"0"),)</f>
        <v>0</v>
      </c>
      <c r="AK81" s="403">
        <f>SUM(IFERROR(VLOOKUP($A81,'Season 1'!AJ$4:CM$104,33,0),"0"),IFERROR(VLOOKUP($A81,'Season 2'!AK$4:CN$104,38,0),"0"),
IFERROR(VLOOKUP($A81,'Season 3'!AK$4:CN$104,38,0),"0"),IFERROR(VLOOKUP($A81,'Season 4'!AK$4:CN$104,38,0),"0"),
IFERROR(VLOOKUP($A81,'Season 5'!AK$4:CN$104,38,0),"0"),IFERROR(VLOOKUP($A81,'Season 6'!AK$4:CN$104,38,0),"0"),
IFERROR(VLOOKUP($A81,'Season 7'!AK$4:CN$104,38,0),"0"),IFERROR(VLOOKUP($A81,'Season 8'!AK$4:CN$104,38,0),"0"),
IFERROR(VLOOKUP($A81,'Season 9'!AK$4:CN$104,38,0),"0"),IFERROR(VLOOKUP($A81,'Season 10'!AK$4:CN$104,38,0),"0"),
IFERROR(VLOOKUP($A81,'Season 11'!AK$4:CN$104,38,0),"0"),IFERROR(VLOOKUP($A81,'Season 12'!AK$4:CN$104,38,0),"0"),
IFERROR(VLOOKUP($A81,'Season 13'!AK$4:CN$104,38,0),"0"),IFERROR(VLOOKUP($A81,'Season 14'!AK$4:CN$104,38,0),"0"),IFERROR(VLOOKUP($A81,'Season 15'!AK$4:CN$104,38,0),"0"),)</f>
        <v>0</v>
      </c>
      <c r="AL81" s="398">
        <f>SUM(IFERROR(VLOOKUP($A81,'Season 1'!AJ$4:CM$104,34,0),"0"),IFERROR(VLOOKUP($A81,'Season 2'!AK$4:CN$104,39,0),"0"),
IFERROR(VLOOKUP($A81,'Season 3'!AK$4:CN$104,39,0),"0"),IFERROR(VLOOKUP($A81,'Season 4'!AK$4:CN$104,39,0),"0"),
IFERROR(VLOOKUP($A81,'Season 5'!AK$4:CN$104,39,0),"0"),IFERROR(VLOOKUP($A81,'Season 6'!AK$4:CN$104,39,0),"0"),
IFERROR(VLOOKUP($A81,'Season 7'!AK$4:CN$104,39,0),"0"),IFERROR(VLOOKUP($A81,'Season 8'!AK$4:CN$104,39,0),"0"),
IFERROR(VLOOKUP($A81,'Season 9'!AK$4:CN$104,39,0),"0"),IFERROR(VLOOKUP($A81,'Season 10'!AK$4:CN$104,39,0),"0"),
IFERROR(VLOOKUP($A81,'Season 11'!AK$4:CN$104,39,0),"0"),IFERROR(VLOOKUP($A81,'Season 12'!AK$4:CN$104,39,0),"0"),
IFERROR(VLOOKUP($A81,'Season 13'!AK$4:CN$104,39,0),"0"),IFERROR(VLOOKUP($A81,'Season 14'!AK$4:CN$104,39,0),"0"),IFERROR(VLOOKUP($A81,'Season 15'!AK$4:CN$104,39,0),"0"),)</f>
        <v>0</v>
      </c>
      <c r="AM81" s="518">
        <f>SUM(IFERROR(VLOOKUP($A81,'Season 1'!AJ$4:CM$104,35,0),"0"),IFERROR(VLOOKUP($A81,'Season 2'!AK$4:CN$104,40,0),"0"),
IFERROR(VLOOKUP($A81,'Season 3'!AK$4:CN$104,40,0),"0"),IFERROR(VLOOKUP($A81,'Season 4'!AK$4:CN$104,40,0),"0"),
IFERROR(VLOOKUP($A81,'Season 5'!AK$4:CN$104,40,0),"0"),IFERROR(VLOOKUP($A81,'Season 6'!AK$4:CN$104,40,0),"0"),
IFERROR(VLOOKUP($A81,'Season 7'!AK$4:CN$104,40,0),"0"),IFERROR(VLOOKUP($A81,'Season 8'!AK$4:CN$104,40,0),"0"),
IFERROR(VLOOKUP($A81,'Season 9'!AK$4:CN$104,40,0),"0"),IFERROR(VLOOKUP($A81,'Season 10'!AK$4:CN$104,40,0),"0"),
IFERROR(VLOOKUP($A81,'Season 11'!AK$4:CN$104,40,0),"0"),IFERROR(VLOOKUP($A81,'Season 12'!AK$4:CN$104,40,0),"0"),
IFERROR(VLOOKUP($A81,'Season 13'!AK$4:CN$104,40,0),"0"),IFERROR(VLOOKUP($A81,'Season 14'!AK$4:CN$104,40,0),"0"),IFERROR(VLOOKUP($A81,'Season 15'!AK$4:CN$104,40,0),"0"),)</f>
        <v>0</v>
      </c>
      <c r="AN81" s="21">
        <f>SUM(IFERROR(VLOOKUP($A81,'Season 1'!AJ$4:CM$104,36,0),"0"),IFERROR(VLOOKUP($A81,'Season 2'!AK$4:CN$104,41,0),"0"),
IFERROR(VLOOKUP($A81,'Season 3'!AK$4:CN$104,41,0),"0"),IFERROR(VLOOKUP($A81,'Season 4'!AK$4:CN$104,41,0),"0"),
IFERROR(VLOOKUP($A81,'Season 5'!AK$4:CN$104,41,0),"0"),IFERROR(VLOOKUP($A81,'Season 6'!AK$4:CN$104,41,0),"0"),
IFERROR(VLOOKUP($A81,'Season 7'!AK$4:CN$104,41,0),"0"),IFERROR(VLOOKUP($A81,'Season 8'!AK$4:CN$104,41,0),"0"),
IFERROR(VLOOKUP($A81,'Season 9'!AK$4:CN$104,41,0),"0"),IFERROR(VLOOKUP($A81,'Season 10'!AK$4:CN$104,41,0),"0"),
IFERROR(VLOOKUP($A81,'Season 11'!AK$4:CN$104,41,0),"0"),IFERROR(VLOOKUP($A81,'Season 12'!AK$4:CN$104,41,0),"0"),
IFERROR(VLOOKUP($A81,'Season 13'!AK$4:CN$104,41,0),"0"),IFERROR(VLOOKUP($A81,'Season 14'!AK$4:CN$104,41,0),"0"),IFERROR(VLOOKUP($A81,'Season 15'!AK$4:CN$104,41,0),"0"),)</f>
        <v>0</v>
      </c>
      <c r="AO81" s="402">
        <f>SUM(IFERROR(VLOOKUP($A81,'Season 1'!AJ$4:CM$104,37,0),"0"),IFERROR(VLOOKUP($A81,'Season 2'!AK$4:CN$104,42,0),"0"),
IFERROR(VLOOKUP($A81,'Season 3'!AK$4:CN$104,42,0),"0"),IFERROR(VLOOKUP($A81,'Season 4'!AK$4:CN$104,42,0),"0"),
IFERROR(VLOOKUP($A81,'Season 5'!AK$4:CN$104,42,0),"0"),IFERROR(VLOOKUP($A81,'Season 6'!AK$4:CN$104,42,0),"0"),
IFERROR(VLOOKUP($A81,'Season 7'!AK$4:CN$104,42,0),"0"),IFERROR(VLOOKUP($A81,'Season 8'!AK$4:CN$104,42,0),"0"),
IFERROR(VLOOKUP($A81,'Season 9'!AK$4:CN$104,42,0),"0"),IFERROR(VLOOKUP($A81,'Season 10'!AK$4:CN$104,42,0),"0"),
IFERROR(VLOOKUP($A81,'Season 11'!AK$4:CN$104,42,0),"0"),IFERROR(VLOOKUP($A81,'Season 12'!AK$4:CN$104,42,0),"0"),
IFERROR(VLOOKUP($A81,'Season 13'!AK$4:CN$104,42,0),"0"),IFERROR(VLOOKUP($A81,'Season 14'!AK$4:CN$104,42,0),"0"),IFERROR(VLOOKUP($A81,'Season 15'!AK$4:CN$104,42,0),"0"),)</f>
        <v>0</v>
      </c>
      <c r="AP81" s="403">
        <f>SUM(IFERROR(VLOOKUP($A81,'Season 1'!AJ$4:CM$104,43,0),"0"),IFERROR(VLOOKUP($A81,'Season 2'!AK$4:CN$104,43,0),"0"),
IFERROR(VLOOKUP($A81,'Season 3'!AK$4:CN$104,43,0),"0"),IFERROR(VLOOKUP($A81,'Season 4'!AK$4:CN$104,43,0),"0"),
IFERROR(VLOOKUP($A81,'Season 5'!AK$4:CN$104,43,0),"0"),IFERROR(VLOOKUP($A81,'Season 6'!AK$4:CN$104,43,0),"0"),
IFERROR(VLOOKUP($A81,'Season 7'!AK$4:CN$104,43,0),"0"),IFERROR(VLOOKUP($A81,'Season 8'!AK$4:CN$104,43,0),"0"),
IFERROR(VLOOKUP($A81,'Season 9'!AK$4:CN$104,43,0),"0"),IFERROR(VLOOKUP($A81,'Season 10'!AK$4:CN$104,43,0),"0"),
IFERROR(VLOOKUP($A81,'Season 11'!AK$4:CN$104,43,0),"0"),IFERROR(VLOOKUP($A81,'Season 12'!AK$4:CN$104,43,0),"0"),
IFERROR(VLOOKUP($A81,'Season 13'!AK$4:CN$104,43,0),"0"),IFERROR(VLOOKUP($A81,'Season 14'!AK$4:CN$104,43,0),"0"),IFERROR(VLOOKUP($A81,'Season 15'!AK$4:CN$104,43,0),"0"),)</f>
        <v>0</v>
      </c>
      <c r="AQ81" s="398">
        <f>SUM(IFERROR(VLOOKUP($A81,'Season 1'!AJ$4:CM$104,44,0),"0"),IFERROR(VLOOKUP($A81,'Season 2'!AK$4:CN$104,44,0),"0"),
IFERROR(VLOOKUP($A81,'Season 3'!AK$4:CN$104,44,0),"0"),IFERROR(VLOOKUP($A81,'Season 4'!AK$4:CN$104,44,0),"0"),
IFERROR(VLOOKUP($A81,'Season 5'!AK$4:CN$104,44,0),"0"),IFERROR(VLOOKUP($A81,'Season 6'!AK$4:CN$104,44,0),"0"),
IFERROR(VLOOKUP($A81,'Season 7'!AK$4:CN$104,44,0),"0"),IFERROR(VLOOKUP($A81,'Season 8'!AK$4:CN$104,44,0),"0"),
IFERROR(VLOOKUP($A81,'Season 9'!AK$4:CN$104,44,0),"0"),IFERROR(VLOOKUP($A81,'Season 10'!AK$4:CN$104,44,0),"0"),
IFERROR(VLOOKUP($A81,'Season 11'!AK$4:CN$104,44,0),"0"),IFERROR(VLOOKUP($A81,'Season 12'!AK$4:CN$104,44,0),"0"),
IFERROR(VLOOKUP($A81,'Season 13'!AK$4:CN$104,44,0),"0"),IFERROR(VLOOKUP($A81,'Season 14'!AK$4:CN$104,44,0),"0"),IFERROR(VLOOKUP($A81,'Season 15'!AK$4:CN$104,44,0),"0"),)</f>
        <v>0</v>
      </c>
      <c r="AR81" s="518">
        <f>SUM(IFERROR(VLOOKUP($A81,'Season 1'!AJ$4:CM$104,45,0),"0"),IFERROR(VLOOKUP($A81,'Season 2'!AK$4:CN$104,45,0),"0"),
IFERROR(VLOOKUP($A81,'Season 3'!AK$4:CN$104,45,0),"0"),IFERROR(VLOOKUP($A81,'Season 4'!AK$4:CN$104,45,0),"0"),
IFERROR(VLOOKUP($A81,'Season 5'!AK$4:CN$104,45,0),"0"),IFERROR(VLOOKUP($A81,'Season 6'!AK$4:CN$104,45,0),"0"),
IFERROR(VLOOKUP($A81,'Season 7'!AK$4:CN$104,45,0),"0"),IFERROR(VLOOKUP($A81,'Season 8'!AK$4:CN$104,45,0),"0"),
IFERROR(VLOOKUP($A81,'Season 9'!AK$4:CN$104,45,0),"0"),IFERROR(VLOOKUP($A81,'Season 10'!AK$4:CN$104,45,0),"0"),
IFERROR(VLOOKUP($A81,'Season 11'!AK$4:CN$104,45,0),"0"),IFERROR(VLOOKUP($A81,'Season 12'!AK$4:CN$104,45,0),"0"),
IFERROR(VLOOKUP($A81,'Season 13'!AK$4:CN$104,45,0),"0"),IFERROR(VLOOKUP($A81,'Season 14'!AK$4:CN$104,45,0),"0"),IFERROR(VLOOKUP($A81,'Season 15'!AK$4:CN$104,45,0),"0"),)</f>
        <v>0</v>
      </c>
      <c r="AS81" s="21">
        <f>SUM(IFERROR(VLOOKUP($A81,'Season 1'!AJ$4:CM$104,46,0),"0"),IFERROR(VLOOKUP($A81,'Season 2'!AK$4:CN$104,46,0),"0"),
IFERROR(VLOOKUP($A81,'Season 3'!AK$4:CN$104,46,0),"0"),IFERROR(VLOOKUP($A81,'Season 4'!AK$4:CN$104,46,0),"0"),
IFERROR(VLOOKUP($A81,'Season 5'!AK$4:CN$104,46,0),"0"),IFERROR(VLOOKUP($A81,'Season 6'!AK$4:CN$104,46,0),"0"),
IFERROR(VLOOKUP($A81,'Season 7'!AK$4:CN$104,46,0),"0"),IFERROR(VLOOKUP($A81,'Season 8'!AK$4:CN$104,46,0),"0"),
IFERROR(VLOOKUP($A81,'Season 9'!AK$4:CN$104,46,0),"0"),IFERROR(VLOOKUP($A81,'Season 10'!AK$4:CN$104,46,0),"0"),
IFERROR(VLOOKUP($A81,'Season 11'!AK$4:CN$104,46,0),"0"),IFERROR(VLOOKUP($A81,'Season 12'!AK$4:CN$104,46,0),"0"),
IFERROR(VLOOKUP($A81,'Season 13'!AK$4:CN$104,46,0),"0"),IFERROR(VLOOKUP($A81,'Season 14'!AK$4:CN$104,46,0),"0"),IFERROR(VLOOKUP($A81,'Season 15'!AK$4:CN$104,46,0),"0"),)</f>
        <v>0</v>
      </c>
      <c r="AT81" s="402">
        <f>SUM(IFERROR(VLOOKUP($A81,'Season 1'!AJ$4:CM$104,47,0),"0"),IFERROR(VLOOKUP($A81,'Season 2'!AK$4:CN$104,47,0),"0"),
IFERROR(VLOOKUP($A81,'Season 3'!AK$4:CN$104,47,0),"0"),IFERROR(VLOOKUP($A81,'Season 4'!AK$4:CN$104,47,0),"0"),
IFERROR(VLOOKUP($A81,'Season 5'!AK$4:CN$104,47,0),"0"),IFERROR(VLOOKUP($A81,'Season 6'!AK$4:CN$104,47,0),"0"),
IFERROR(VLOOKUP($A81,'Season 7'!AK$4:CN$104,47,0),"0"),IFERROR(VLOOKUP($A81,'Season 8'!AK$4:CN$104,47,0),"0"),
IFERROR(VLOOKUP($A81,'Season 9'!AK$4:CN$104,47,0),"0"),IFERROR(VLOOKUP($A81,'Season 10'!AK$4:CN$104,47,0),"0"),
IFERROR(VLOOKUP($A81,'Season 11'!AK$4:CN$104,47,0),"0"),IFERROR(VLOOKUP($A81,'Season 12'!AK$4:CN$104,47,0),"0"),
IFERROR(VLOOKUP($A81,'Season 13'!AK$4:CN$104,47,0),"0"),IFERROR(VLOOKUP($A81,'Season 14'!AK$4:CN$104,47,0),"0"),IFERROR(VLOOKUP($A81,'Season 15'!AK$4:CN$104,47,0),"0"),)</f>
        <v>0</v>
      </c>
      <c r="AU81" s="403">
        <f>SUM(IFERROR(VLOOKUP($A81,'Season 3'!AK$4:CN$104,48,0),"0"),IFERROR(VLOOKUP($A81,'Season 4'!AK$4:CN$104,48,0),"0"),
IFERROR(VLOOKUP($A81,'Season 5'!AK$4:CN$104,48,0),"0"),IFERROR(VLOOKUP($A81,'Season 6'!AK$4:CN$104,48,0),"0"),
IFERROR(VLOOKUP($A81,'Season 7'!AK$4:CN$104,48,0),"0"),IFERROR(VLOOKUP($A81,'Season 8'!AK$4:CN$104,48,0),"0"),
IFERROR(VLOOKUP($A81,'Season 9'!AK$4:CN$104,48,0),"0"),IFERROR(VLOOKUP($A81,'Season 10'!AK$4:CN$104,48,0),"0"),
IFERROR(VLOOKUP($A81,'Season 11'!AK$4:CN$104,48,0),"0"),IFERROR(VLOOKUP($A81,'Season 12'!AK$4:CN$104,48,0),"0"),
IFERROR(VLOOKUP($A81,'Season 13'!AK$4:CN$104,48,0),"0"),IFERROR(VLOOKUP($A81,'Season 14'!AK$4:CN$104,48,0),"0"),IFERROR(VLOOKUP($A81,'Season 15'!AK$4:CN$104,48,0),"0"),)</f>
        <v>0</v>
      </c>
      <c r="AV81" s="398">
        <f>SUM(IFERROR(VLOOKUP($A81,'Season 3'!AK$4:CN$104,49,0),"0"),IFERROR(VLOOKUP($A81,'Season 4'!AK$4:CN$104,49,0),"0"),
IFERROR(VLOOKUP($A81,'Season 5'!AK$4:CN$104,49,0),"0"),IFERROR(VLOOKUP($A81,'Season 6'!AK$4:CN$104,49,0),"0"),
IFERROR(VLOOKUP($A81,'Season 7'!AK$4:CN$104,49,0),"0"),IFERROR(VLOOKUP($A81,'Season 8'!AK$4:CN$104,49,0),"0"),
IFERROR(VLOOKUP($A81,'Season 9'!AK$4:CN$104,49,0),"0"),IFERROR(VLOOKUP($A81,'Season 10'!AK$4:CN$104,49,0),"0"),
IFERROR(VLOOKUP($A81,'Season 11'!AK$4:CN$104,49,0),"0"),IFERROR(VLOOKUP($A81,'Season 12'!AK$4:CN$104,49,0),"0"),
IFERROR(VLOOKUP($A81,'Season 13'!AK$4:CN$104,49,0),"0"),IFERROR(VLOOKUP($A81,'Season 14'!AK$4:CN$104,49,0),"0"),IFERROR(VLOOKUP($A81,'Season 15'!AK$4:CN$104,49,0),"0"),)</f>
        <v>0</v>
      </c>
      <c r="AW81" s="518">
        <f>SUM(IFERROR(VLOOKUP($A81,'Season 3'!AK$4:CN$104,50,0),"0"),IFERROR(VLOOKUP($A81,'Season 4'!AK$4:CN$104,50,0),"0"),
IFERROR(VLOOKUP($A81,'Season 5'!AK$4:CN$104,50,0),"0"),IFERROR(VLOOKUP($A81,'Season 6'!AK$4:CN$104,50,0),"0"),
IFERROR(VLOOKUP($A81,'Season 7'!AK$4:CN$104,50,0),"0"),IFERROR(VLOOKUP($A81,'Season 8'!AK$4:CN$104,50,0),"0"),
IFERROR(VLOOKUP($A81,'Season 9'!AK$4:CN$104,50,0),"0"),IFERROR(VLOOKUP($A81,'Season 10'!AK$4:CN$104,50,0),"0"),
IFERROR(VLOOKUP($A81,'Season 11'!AK$4:CN$104,50,0),"0"),IFERROR(VLOOKUP($A81,'Season 12'!AK$4:CN$104,50,0),"0"),
IFERROR(VLOOKUP($A81,'Season 13'!AK$4:CN$104,50,0),"0"),IFERROR(VLOOKUP($A81,'Season 14'!AK$4:CN$104,50,0),"0"),IFERROR(VLOOKUP($A81,'Season 15'!AK$4:CN$104,50,0),"0"),)</f>
        <v>0</v>
      </c>
      <c r="AX81" s="21">
        <f>SUM(IFERROR(VLOOKUP($A81,'Season 3'!AK$4:CN$104,51,0),"0"),IFERROR(VLOOKUP($A81,'Season 4'!AK$4:CN$104,51,0),"0"),
IFERROR(VLOOKUP($A81,'Season 5'!AK$4:CN$104,51,0),"0"),IFERROR(VLOOKUP($A81,'Season 6'!AK$4:CN$104,51,0),"0"),
IFERROR(VLOOKUP($A81,'Season 7'!AK$4:CN$104,51,0),"0"),IFERROR(VLOOKUP($A81,'Season 8'!AK$4:CN$104,51,0),"0"),
IFERROR(VLOOKUP($A81,'Season 9'!AK$4:CN$104,51,0),"0"),IFERROR(VLOOKUP($A81,'Season 10'!AK$4:CN$104,51,0),"0"),
IFERROR(VLOOKUP($A81,'Season 11'!AK$4:CN$104,51,0),"0"),IFERROR(VLOOKUP($A81,'Season 12'!AK$4:CN$104,51,0),"0"),
IFERROR(VLOOKUP($A81,'Season 13'!AK$4:CN$104,51,0),"0"),IFERROR(VLOOKUP($A81,'Season 14'!AK$4:CN$104,51,0),"0"),IFERROR(VLOOKUP($A81,'Season 15'!AK$4:CN$104,51,0),"0"),)</f>
        <v>0</v>
      </c>
      <c r="AY81" s="402">
        <f>SUM(IFERROR(VLOOKUP($A81,'Season 3'!AK$4:CN$104,52,0),"0"),IFERROR(VLOOKUP($A81,'Season 4'!AK$4:CN$104,52,0),"0"),
IFERROR(VLOOKUP($A81,'Season 5'!AK$4:CN$104,52,0),"0"),IFERROR(VLOOKUP($A81,'Season 6'!AK$4:CN$104,52,0),"0"),
IFERROR(VLOOKUP($A81,'Season 7'!AK$4:CN$104,52,0),"0"),IFERROR(VLOOKUP($A81,'Season 8'!AK$4:CN$104,52,0),"0"),
IFERROR(VLOOKUP($A81,'Season 9'!AK$4:CN$104,52,0),"0"),IFERROR(VLOOKUP($A81,'Season 10'!AK$4:CN$104,52,0),"0"),
IFERROR(VLOOKUP($A81,'Season 11'!AK$4:CN$104,52,0),"0"),IFERROR(VLOOKUP($A81,'Season 12'!AK$4:CN$104,52,0),"0"),
IFERROR(VLOOKUP($A81,'Season 13'!AK$4:CN$104,52,0),"0"),IFERROR(VLOOKUP($A81,'Season 14'!AK$4:CN$104,52,0),"0"),IFERROR(VLOOKUP($A81,'Season 15'!AK$4:CN$104,52,0),"0"),)</f>
        <v>0</v>
      </c>
      <c r="AZ81" s="403">
        <f>SUM(IFERROR(VLOOKUP($A81,'Season 1'!AJ$4:CM$104,38,0),"0"),IFERROR(VLOOKUP($A81,'Season 2'!AK$4:CN$104,48,0),"0"),)</f>
        <v>0</v>
      </c>
      <c r="BA81" s="398">
        <f>SUM(IFERROR(VLOOKUP($A81,'Season 1'!AJ$4:CM$104,39,0),"0"),IFERROR(VLOOKUP($A81,'Season 2'!AK$4:CN$104,49,0),"0"),)</f>
        <v>0</v>
      </c>
      <c r="BB81" s="518">
        <f>SUM(IFERROR(VLOOKUP($A81,'Season 1'!AJ$4:CM$104,40,0),"0"),IFERROR(VLOOKUP($A81,'Season 2'!AK$4:CN$104,50,0),"0"),)</f>
        <v>0</v>
      </c>
      <c r="BC81" s="21">
        <f>SUM(IFERROR(VLOOKUP($A81,'Season 1'!AJ$4:CM$104,41,0),"0"),IFERROR(VLOOKUP($A81,'Season 2'!AK$4:CN$104,51,0),"0"),)</f>
        <v>0</v>
      </c>
      <c r="BD81" s="402">
        <f>SUM(IFERROR(VLOOKUP($A81,'Season 1'!AJ$4:CM$104,42,0),"0"),IFERROR(VLOOKUP($A81,'Season 2'!AK$4:CN$104,52,0),"0"),)</f>
        <v>0</v>
      </c>
      <c r="BE81" s="561">
        <f>SUM(
IFERROR(VLOOKUP($A81,'Season 1'!AJ$4:CM$104,48,0),"0"),IFERROR(VLOOKUP($A81,'Season 2'!AK$4:CN$104,53,0),"0"),
IFERROR(VLOOKUP($A81,'Season 3'!AK$4:CN$104,53,0),"0"),IFERROR(VLOOKUP($A81,'Season 4'!AK$4:CN$104,53,0),"0"),
IFERROR(VLOOKUP($A81,'Season 5'!AK$4:CN$104,53,0),"0"),IFERROR(VLOOKUP($A81,'Season 6'!AK$4:CN$104,53,0),"0"),
IFERROR(VLOOKUP($A81,'Season 7'!AK$4:CN$104,53,0),"0"),IFERROR(VLOOKUP($A81,'Season 8'!AK$4:CN$104,53,0),"0"),
IFERROR(VLOOKUP($A81,'Season 9'!AK$4:CN$104,53,0),"0"),IFERROR(VLOOKUP($A81,'Season 10'!AK$4:CN$104,53,0),"0"),
IFERROR(VLOOKUP($A81,'Season 11'!AK$4:CN$104,53,0),"0"),IFERROR(VLOOKUP($A81,'Season 12'!AK$4:CN$104,53,0),"0"),
IFERROR(VLOOKUP($A81,'Season 13'!AK$4:CN$104,53,0),"0"),IFERROR(VLOOKUP($A81,'Season 14'!AK$4:CN$104,53,0),"0"),IFERROR(VLOOKUP($A81,'Season 15'!AK$4:CN$104,53,0),"0"),)</f>
        <v>0</v>
      </c>
      <c r="BF81" s="562">
        <f>SUM(
IFERROR(VLOOKUP($A81,'Season 1'!AJ$4:CM$104,49,0),"0"),IFERROR(VLOOKUP($A81,'Season 2'!AK$4:CN$104,54,0),"0"),
IFERROR(VLOOKUP($A81,'Season 3'!AK$4:CN$104,54,0),"0"),IFERROR(VLOOKUP($A81,'Season 4'!AK$4:CN$104,54,0),"0"),
IFERROR(VLOOKUP($A81,'Season 5'!AK$4:CN$104,54,0),"0"),IFERROR(VLOOKUP($A81,'Season 6'!AK$4:CN$104,54,0),"0"),
IFERROR(VLOOKUP($A81,'Season 7'!AK$4:CN$104,54,0),"0"),IFERROR(VLOOKUP($A81,'Season 8'!AK$4:CN$104,54,0),"0"),
IFERROR(VLOOKUP($A81,'Season 9'!AK$4:CN$104,54,0),"0"),IFERROR(VLOOKUP($A81,'Season 10'!AK$4:CN$104,54,0),"0"),
IFERROR(VLOOKUP($A81,'Season 11'!AK$4:CN$104,540),"0"),IFERROR(VLOOKUP($A81,'Season 12'!AK$4:CN$104,54,0),"0"),
IFERROR(VLOOKUP($A81,'Season 13'!AK$4:CN$104,54,0),"0"),IFERROR(VLOOKUP($A81,'Season 14'!AK$4:CN$104,54,0),"0"),IFERROR(VLOOKUP($A81,'Season 15'!AK$4:CN$104,54,0),"0"),)</f>
        <v>0</v>
      </c>
      <c r="BG81" s="529" t="e">
        <f t="shared" si="3"/>
        <v>#DIV/0!</v>
      </c>
      <c r="BI81" s="553"/>
      <c r="BJ81" s="553"/>
      <c r="BK81" s="553"/>
      <c r="BL81" s="553"/>
      <c r="BM81" s="553"/>
      <c r="BN81" s="553"/>
      <c r="BO81" s="169"/>
      <c r="BP81" s="169"/>
      <c r="BQ81" s="169"/>
      <c r="BR81" s="169"/>
      <c r="BS81" s="12" t="str">
        <f>IFERROR(VLOOKUP($A81,'Season 1'!$AJ$4:$CM$104,50,0),"0")</f>
        <v>0</v>
      </c>
      <c r="BT81" s="12" t="str">
        <f>IFERROR(VLOOKUP($A81,'Season 1'!$AJ$4:$CM$104,51,0),"0")</f>
        <v>0</v>
      </c>
      <c r="BU81" s="12" t="str">
        <f>IFERROR(VLOOKUP($A81,'Season 2'!$AK$4:$CN$104,55,0),"0")</f>
        <v>0</v>
      </c>
      <c r="BV81" s="12" t="str">
        <f>IFERROR(VLOOKUP($A81,'Season 2'!$AK$4:$CN$104,56,0),"0")</f>
        <v>0</v>
      </c>
      <c r="BW81" s="12" t="str">
        <f>IFERROR(VLOOKUP($A81,'Season 3'!$AK$4:$CN$104,55,0),"0")</f>
        <v>0</v>
      </c>
      <c r="BX81" s="12" t="str">
        <f>IFERROR(VLOOKUP($A81,'Season 3'!$AK$4:$CN$104,56,0),"0")</f>
        <v>0</v>
      </c>
      <c r="BY81" s="12" t="str">
        <f>IFERROR(VLOOKUP($A81,'Season 4'!$AK$4:$CN$104,55,0),"0")</f>
        <v>0</v>
      </c>
      <c r="BZ81" s="12" t="str">
        <f>IFERROR(VLOOKUP($A81,'Season 4'!$AK$4:$CN$104,56,0),"0")</f>
        <v>0</v>
      </c>
      <c r="CA81" s="12" t="str">
        <f>IFERROR(VLOOKUP($A81,'Season 5'!$AK$4:$CN$104,55,0),"0")</f>
        <v>0</v>
      </c>
      <c r="CB81" s="12" t="str">
        <f>IFERROR(VLOOKUP($A81,'Season 5'!$AK$4:$CN$104,56,0),"0")</f>
        <v>0</v>
      </c>
      <c r="CC81" s="12" t="str">
        <f>IFERROR(VLOOKUP($A81,'Season 6'!$AK$4:$CN$104,55,0),"0")</f>
        <v>0</v>
      </c>
      <c r="CD81" s="12" t="str">
        <f>IFERROR(VLOOKUP($A81,'Season 6'!$AK$4:$CN$104,56,0),"0")</f>
        <v>0</v>
      </c>
      <c r="CE81" s="12" t="str">
        <f>IFERROR(VLOOKUP($A81,'Season 7'!$AK$4:$CN$104,55,0),"0")</f>
        <v>0</v>
      </c>
      <c r="CF81" s="12" t="str">
        <f>IFERROR(VLOOKUP($A81,'Season 7'!$AK$4:$CN$104,56,0),"0")</f>
        <v>0</v>
      </c>
      <c r="CG81" s="12" t="str">
        <f>IFERROR(VLOOKUP($A81,'Season 8'!$AK$4:$CN$104,55,0),"0")</f>
        <v>0</v>
      </c>
      <c r="CH81" s="12" t="str">
        <f>IFERROR(VLOOKUP($A81,'Season 8'!$AK$4:$CN$104,56,0),"0")</f>
        <v>0</v>
      </c>
      <c r="CI81" s="12" t="str">
        <f>IFERROR(VLOOKUP($A81,'Season 9'!$AK$4:$CN$104,55,0),"0")</f>
        <v>0</v>
      </c>
      <c r="CJ81" s="12" t="str">
        <f>IFERROR(VLOOKUP($A81,'Season 9'!$AK$4:$CN$104,56,0),"0")</f>
        <v>0</v>
      </c>
      <c r="CK81" s="12" t="str">
        <f>IFERROR(VLOOKUP($A81,'Season 10'!$AK$4:$CN$104,55,0),"0")</f>
        <v>0</v>
      </c>
      <c r="CL81" s="12" t="str">
        <f>IFERROR(VLOOKUP($A81,'Season 10'!$AK$4:$CN$104,56,0),"0")</f>
        <v>0</v>
      </c>
      <c r="CM81" s="12" t="str">
        <f>IFERROR(VLOOKUP($A81,'Season 11'!$AK$4:$CN$104,55,0),"0")</f>
        <v>0</v>
      </c>
      <c r="CN81" s="12" t="str">
        <f>IFERROR(VLOOKUP($A81,'Season 11'!$AK$4:$CN$104,56,0),"0")</f>
        <v>0</v>
      </c>
      <c r="CO81" s="12" t="str">
        <f>IFERROR(VLOOKUP($A81,'Season 12'!$AK$4:$CN$104,55,0),"0")</f>
        <v>0</v>
      </c>
      <c r="CP81" s="12" t="str">
        <f>IFERROR(VLOOKUP($A81,'Season 12'!$AK$4:$CN$104,56,0),"0")</f>
        <v>0</v>
      </c>
      <c r="CQ81" s="12" t="str">
        <f>IFERROR(VLOOKUP($A81,'Season 13'!$AK$4:$CN$104,55,0),"0")</f>
        <v>0</v>
      </c>
      <c r="CR81" s="12" t="str">
        <f>IFERROR(VLOOKUP($A81,'Season 13'!$AK$4:$CN$104,56,0),"0")</f>
        <v>0</v>
      </c>
      <c r="CS81" s="12" t="str">
        <f>IFERROR(VLOOKUP($A81,'Season 14'!$AK$4:$CN$104,55,0),"0")</f>
        <v>0</v>
      </c>
      <c r="CT81" s="12" t="str">
        <f>IFERROR(VLOOKUP($A81,'Season 14'!$AK$4:$CN$104,56,0),"0")</f>
        <v>0</v>
      </c>
      <c r="CU81" s="12" t="str">
        <f>IFERROR(VLOOKUP($A81,'Season 15'!$AK$4:$CN$104,55,0),"0")</f>
        <v>0</v>
      </c>
      <c r="CV81" s="12" t="str">
        <f>IFERROR(VLOOKUP($A81,'Season 15'!$AK$4:$CN$104,56,0),"0")</f>
        <v>0</v>
      </c>
    </row>
    <row r="82" spans="1:100" x14ac:dyDescent="0.25">
      <c r="A82" s="2" t="s">
        <v>35</v>
      </c>
      <c r="B82" s="516" t="str">
        <f>IFERROR(VLOOKUP('Data Totals'!A82,'Season 1'!AJ$4:CH$104,2,FALSE),IFERROR(VLOOKUP('Data Totals'!A82,'Season 2'!AK$4:CI$104,2,FALSE),IFERROR(VLOOKUP('Data Totals'!A82,'Season 3'!AK$4:CI$104,2,FALSE),IFERROR(VLOOKUP('Data Totals'!A82,'Season 4'!AK$4:CI$104,2,FALSE),IFERROR(VLOOKUP('Data Totals'!A82,'Season 5'!AK$4:CI$104,2,FALSE),IFERROR(VLOOKUP('Data Totals'!A82,'Season 6'!AK$4:CI$104,2,FALSE),IFERROR(VLOOKUP('Data Totals'!A82,'Season 7'!AK$4:CI$104,2,FALSE),IFERROR(VLOOKUP('Data Totals'!A82,'Season 8'!AK$4:CI$104,2,FALSE),IFERROR(VLOOKUP('Data Totals'!A82,'Season 9'!AK$4:CI$104,2,FALSE),IFERROR(VLOOKUP('Data Totals'!A82,'Season 10'!AK$4:CI$104,2,FALSE),IFERROR(VLOOKUP('Data Totals'!A82,'Season 11'!AK$4:CI$104,2,FALSE),IFERROR(VLOOKUP('Data Totals'!A82,'Season 12'!AK$4:CI$104,2,FALSE),IFERROR(VLOOKUP('Data Totals'!A82,'Season 13'!AK$4:CI$104,2,FALSE),IFERROR(VLOOKUP('Data Totals'!A82,'Season 14'!AK$4:CI$104,2,FALSE),IFERROR(VLOOKUP('Data Totals'!A82,'Season 15'!AK$4:CI$104,2,FALSE),"N/A")))))))))))))))</f>
        <v>N/A</v>
      </c>
      <c r="C82" s="517" t="str">
        <f>IFERROR(VLOOKUP('Data Totals'!A82,'Season 1'!AJ$4:CH$104,3,FALSE),IFERROR(VLOOKUP('Data Totals'!A82,'Season 2'!AK$4:CI$104,3,FALSE),IFERROR(VLOOKUP('Data Totals'!A82,'Season 3'!AK$4:CI$104,3,FALSE),IFERROR(VLOOKUP('Data Totals'!A82,'Season 4'!AK$4:CI$104,3,FALSE),IFERROR(VLOOKUP('Data Totals'!A82,'Season 5'!AK$4:CI$104,3,FALSE),IFERROR(VLOOKUP('Data Totals'!A82,'Season 6'!AK$4:CI$104,3,FALSE),IFERROR(VLOOKUP('Data Totals'!A82,'Season 7'!AK$4:CI$104,3,FALSE),IFERROR(VLOOKUP('Data Totals'!A82,'Season 8'!AK$4:CI$104,3,FALSE),IFERROR(VLOOKUP('Data Totals'!A82,'Season 9'!AK$4:CI$104,3,FALSE),IFERROR(VLOOKUP('Data Totals'!A82,'Season 10'!AK$4:CI$104,3,FALSE),IFERROR(VLOOKUP('Data Totals'!A82,'Season 11'!AK$4:CI$104,3,FALSE),IFERROR(VLOOKUP('Data Totals'!A82,'Season 12'!AK$4:CI$104,3,FALSE),IFERROR(VLOOKUP('Data Totals'!A82,'Season 13'!AK$4:CI$104,3,FALSE),IFERROR(VLOOKUP('Data Totals'!A82,'Season 14'!AK$4:CI$104,3,FALSE),IFERROR(VLOOKUP('Data Totals'!A82,'Season 15'!AK$4:CI$104,3,FALSE),"N/A")))))))))))))))</f>
        <v>N/A</v>
      </c>
      <c r="D82" s="517" t="str">
        <f>IFERROR(VLOOKUP('Data Totals'!A82,'Season 15'!AK$4:CI$104,4,FALSE),IFERROR(VLOOKUP('Data Totals'!A82,'Season 14'!AK$4:CI$104,4,FALSE),IFERROR(VLOOKUP('Data Totals'!A82,'Season 13'!AK$4:CI$104,4,FALSE),IFERROR(VLOOKUP('Data Totals'!A82,'Season 12'!AK$4:CI$104,4,FALSE),IFERROR(VLOOKUP('Data Totals'!A82,'Season 11'!AK$4:CI$104,4,FALSE),IFERROR(VLOOKUP('Data Totals'!A82,'Season 10'!AK$4:CI$104,4,FALSE),IFERROR(VLOOKUP('Data Totals'!A82,'Season 9'!AK$4:CI$104,4,FALSE),IFERROR(VLOOKUP('Data Totals'!A82,'Season 8'!AK$4:CI$104,4,FALSE),IFERROR(VLOOKUP('Data Totals'!A82,'Season 7'!AK$4:CI$104,4,FALSE),IFERROR(VLOOKUP('Data Totals'!A82,'Season 6'!AK$4:CI$104,4,FALSE),IFERROR(VLOOKUP('Data Totals'!A82,'Season 5'!AK$4:CI$104,4,FALSE),IFERROR(VLOOKUP('Data Totals'!A82,'Season 4'!AK$4:CI$104,4,FALSE),IFERROR(VLOOKUP('Data Totals'!A82,'Season 3'!AK$4:CI$104,4,FALSE),IFERROR(VLOOKUP('Data Totals'!A82,'Season 2'!AK$4:CI$104,4,FALSE),IFERROR(VLOOKUP('Data Totals'!A82,'Season 1'!AJ$4:CH$104,4,FALSE),"N/A")))))))))))))))</f>
        <v>N/A</v>
      </c>
      <c r="E82" s="517" t="e">
        <f t="shared" si="2"/>
        <v>#VALUE!</v>
      </c>
      <c r="F82" s="398">
        <f>SUM(IFERROR(VLOOKUP(A82,BI$3:BN$152,2,0),"0"),
IFERROR(VLOOKUP(A82,'Season 1'!AJ$4:CM$104,7,0),"0"),IFERROR(VLOOKUP(A82,'Season 2'!AK$4:CN$104,7,0),"0"),
IFERROR(VLOOKUP(A82,'Season 3'!AK$4:CN$104,7,0),"0"),IFERROR(VLOOKUP(A82,'Season 4'!AK$4:CN$104,7,0),"0"),
IFERROR(VLOOKUP(A82,'Season 5'!AK$4:CN$104,7,0),"0"),IFERROR(VLOOKUP(A82,'Season 6'!AK$4:CN$104,7,0),"0"),
IFERROR(VLOOKUP(A82,'Season 7'!AK$4:CN$104,7,0),"0"),IFERROR(VLOOKUP(A82,'Season 8'!AK$4:CN$104,7,0),"0"),
IFERROR(VLOOKUP(A82,'Season 9'!AK$4:CN$104,7,0),"0"),IFERROR(VLOOKUP(A82,'Season 10'!AK$4:CN$104,7,0),"0"),
IFERROR(VLOOKUP(A82,'Season 11'!AK$4:CN$104,7,0),"0"),IFERROR(VLOOKUP(A82,'Season 12'!AK$4:CN$104,7,0),"0"),
IFERROR(VLOOKUP(A82,'Season 13'!AK$4:CN$104,7,0),"0"),IFERROR(VLOOKUP(A82,'Season 14'!AK$4:CN$104,7,0),"0"),IFERROR(VLOOKUP(A82,'Season 15'!AK$4:CN$104,7,0),"0"),)</f>
        <v>0</v>
      </c>
      <c r="G82" s="398">
        <f>SUM(
IFERROR(VLOOKUP(A82,'Season 1'!AJ$4:CM$104,8,0),"0"),IFERROR(VLOOKUP(A82,'Season 2'!AK$4:CN$104,8,0),"0"),
IFERROR(VLOOKUP(A82,'Season 3'!AK$4:CN$104,8,0),"0"),IFERROR(VLOOKUP(A82,'Season 4'!AK$4:CN$104,8,0),"0"),
IFERROR(VLOOKUP(A82,'Season 5'!AK$4:CN$104,8,0),"0"),IFERROR(VLOOKUP(A82,'Season 6'!AK$4:CN$104,8,0),"0"),
IFERROR(VLOOKUP(A82,'Season 7'!AK$4:CN$104,8,0),"0"),IFERROR(VLOOKUP(A82,'Season 8'!AK$4:CN$104,8,0),"0"),
IFERROR(VLOOKUP(A82,'Season 9'!AK$4:CN$104,8,0),"0"),IFERROR(VLOOKUP(A82,'Season 10'!AK$4:CN$104,8,0),"0"),
IFERROR(VLOOKUP(A82,'Season 11'!AK$4:CN$104,8,0),"0"),IFERROR(VLOOKUP(A82,'Season 12'!AK$4:CN$104,8,0),"0"),
IFERROR(VLOOKUP(A82,'Season 13'!AK$4:CN$104,8,0),"0"),IFERROR(VLOOKUP(A82,'Season 14'!AK$4:CN$104,8,0),"0"),IFERROR(VLOOKUP(A82,'Season 15'!AK$4:CN$104,8,0),"0"),)</f>
        <v>0</v>
      </c>
      <c r="H82" s="329">
        <f>SUM(
IFERROR(VLOOKUP(A82,'Season 1'!AJ$4:CM$104,9,0),"0"),IFERROR(VLOOKUP(A82,'Season 2'!AK$4:CN$104,9,0),"0"),
IFERROR(VLOOKUP(A82,'Season 3'!AK$4:CN$104,9,0),"0"),IFERROR(VLOOKUP(A82,'Season 4'!AK$4:CN$104,9,0),"0"),
IFERROR(VLOOKUP(A82,'Season 5'!AK$4:CN$104,9,0),"0"),IFERROR(VLOOKUP(A82,'Season 6'!AK$4:CN$104,9,0),"0"),
IFERROR(VLOOKUP(A82,'Season 7'!AK$4:CN$104,9,0),"0"),IFERROR(VLOOKUP(A82,'Season 8'!AK$4:CN$104,9,0),"0"),
IFERROR(VLOOKUP(A82,'Season 9'!AK$4:CN$104,9,0),"0"),IFERROR(VLOOKUP(A82,'Season 10'!AK$4:CN$104,9,0),"0"),
IFERROR(VLOOKUP(A82,'Season 11'!AK$4:CN$104,9,0),"0"),IFERROR(VLOOKUP(A82,'Season 12'!AK$4:CN$104,9,0),"0"),
IFERROR(VLOOKUP(A82,'Season 13'!AK$4:CN$104,9,0),"0"),IFERROR(VLOOKUP(A82,'Season 14'!AK$4:CN$104,9,0),"0"),IFERROR(VLOOKUP(A82,'Season 15'!AK$4:CN$104,9,0),"0"),)</f>
        <v>0</v>
      </c>
      <c r="I82" s="518">
        <f>SUM(
IFERROR(VLOOKUP(A82,'Season 1'!AJ$4:CM$104,10,0),"0"),IFERROR(VLOOKUP(A82,'Season 2'!AK$4:CN$104,10,0),"0"),
IFERROR(VLOOKUP(A82,'Season 3'!AK$4:CN$104,10,0),"0"),IFERROR(VLOOKUP(A82,'Season 4'!AK$4:CN$104,10,0),"0"),
IFERROR(VLOOKUP(A82,'Season 5'!AK$4:CN$104,10,0),"0"),IFERROR(VLOOKUP(A82,'Season 6'!AK$4:CN$104,10,0),"0"),
IFERROR(VLOOKUP(A82,'Season 7'!AK$4:CN$104,10,0),"0"),IFERROR(VLOOKUP(A82,'Season 8'!AK$4:CN$104,10,0),"0"),
IFERROR(VLOOKUP(A82,'Season 9'!AK$4:CN$104,10,0),"0"),IFERROR(VLOOKUP(A82,'Season 10'!AK$4:CN$104,10,0),"0"),
IFERROR(VLOOKUP(A82,'Season 11'!AK$4:CN$104,10,0),"0"),IFERROR(VLOOKUP(A82,'Season 12'!AK$4:CN$104,10,0),"0"),
IFERROR(VLOOKUP(A82,'Season 13'!AK$4:CN$104,10,0),"0"),IFERROR(VLOOKUP(A82,'Season 14'!AK$4:CN$104,10,0),"0"),IFERROR(VLOOKUP(A82,'Season 15'!AK$4:CN$104,10,0),"0"),)</f>
        <v>0</v>
      </c>
      <c r="J82" s="21">
        <f>SUM(IFERROR(VLOOKUP(A82,BI$3:BN$152,3,0),"0"),
IFERROR(VLOOKUP(A82,'Season 1'!AJ$4:CM$104,11,0),"0"),IFERROR(VLOOKUP(A82,'Season 2'!AK$4:CN$104,11,0),"0"),
IFERROR(VLOOKUP(A82,'Season 3'!AK$4:CN$104,11,0),"0"),IFERROR(VLOOKUP(A82,'Season 4'!AK$4:CN$104,11,0),"0"),
IFERROR(VLOOKUP(A82,'Season 5'!AK$4:CN$104,11,0),"0"),IFERROR(VLOOKUP(A82,'Season 6'!AK$4:CN$104,11,0),"0"),
IFERROR(VLOOKUP(A82,'Season 7'!AK$4:CN$104,11,0),"0"),IFERROR(VLOOKUP(A82,'Season 8'!AK$4:CN$104,11,0),"0"),
IFERROR(VLOOKUP(A82,'Season 9'!AK$4:CN$104,11,0),"0"),IFERROR(VLOOKUP(A82,'Season 10'!AK$4:CN$104,11,0),"0"),
IFERROR(VLOOKUP(A82,'Season 11'!AK$4:CN$104,11,0),"0"),IFERROR(VLOOKUP(A82,'Season 12'!AK$4:CN$104,11,0),"0"),
IFERROR(VLOOKUP(A82,'Season 13'!AK$4:CN$104,11,0),"0"),IFERROR(VLOOKUP(A82,'Season 14'!AK$4:CN$104,11,0),"0"),IFERROR(VLOOKUP(A82,'Season 15'!AK$4:CN$104,11,0),"0"),)</f>
        <v>0</v>
      </c>
      <c r="K82" s="402">
        <f>SUM(IFERROR(VLOOKUP($A82,BI$3:BN$152,4,0),"0"),
IFERROR(VLOOKUP($A82,'Season 1'!AJ$4:CM$104,12,0),"0"),IFERROR(VLOOKUP($A82,'Season 2'!AK$4:CN$104,12,0),"0"),
IFERROR(VLOOKUP($A82,'Season 3'!AK$4:CN$104,12,0),"0"),IFERROR(VLOOKUP($A82,'Season 4'!AK$4:CN$104,12,0),"0"),
IFERROR(VLOOKUP($A82,'Season 5'!AK$4:CN$104,12,0),"0"),IFERROR(VLOOKUP($A82,'Season 6'!AK$4:CN$104,12,0),"0"),
IFERROR(VLOOKUP($A82,'Season 7'!AK$4:CN$104,12,0),"0"),IFERROR(VLOOKUP($A82,'Season 8'!AK$4:CN$104,12,0),"0"),
IFERROR(VLOOKUP($A82,'Season 9'!AK$4:CN$104,12,0),"0"),IFERROR(VLOOKUP($A82,'Season 10'!AK$4:CN$104,12,0),"0"),
IFERROR(VLOOKUP($A82,'Season 11'!AK$4:CN$104,12,0),"0"),IFERROR(VLOOKUP($A82,'Season 12'!AK$4:CN$104,12,0),"0"),
IFERROR(VLOOKUP($A82,'Season 13'!AK$4:CN$104,12,0),"0"),IFERROR(VLOOKUP($A82,'Season 14'!AK$4:CN$104,12,0),"0"),IFERROR(VLOOKUP(A82,'Season 15'!AK$4:CN$104,12,0),"0"),)</f>
        <v>0</v>
      </c>
      <c r="L82" s="403">
        <f>SUM(
IFERROR(VLOOKUP($A82,'Season 1'!AJ$4:CM$104,13,0),"0"),IFERROR(VLOOKUP($A82,'Season 2'!AK$4:CN$104,13,0),"0"),
IFERROR(VLOOKUP($A82,'Season 3'!AK$4:CN$104,13,0),"0"),IFERROR(VLOOKUP($A82,'Season 4'!AK$4:CN$104,13,0),"0"),
IFERROR(VLOOKUP($A82,'Season 5'!AK$4:CN$104,13,0),"0"),IFERROR(VLOOKUP($A82,'Season 6'!AK$4:CN$104,13,0),"0"),
IFERROR(VLOOKUP($A82,'Season 7'!AK$4:CN$104,13,0),"0"),IFERROR(VLOOKUP($A82,'Season 8'!AK$4:CN$104,13,0),"0"),
IFERROR(VLOOKUP($A82,'Season 9'!AK$4:CN$104,13,0),"0"),IFERROR(VLOOKUP($A82,'Season 10'!AK$4:CN$104,13,0),"0"),
IFERROR(VLOOKUP($A82,'Season 11'!AK$4:CN$104,13,0),"0"),IFERROR(VLOOKUP($A82,'Season 12'!AK$4:CN$104,13,0),"0"),
IFERROR(VLOOKUP($A82,'Season 13'!AK$4:CN$104,13,0),"0"),IFERROR(VLOOKUP($A82,'Season 14'!AK$4:CN$104,13,0),"0"),IFERROR(VLOOKUP(A82,'Season 15'!AK$4:CN$104,13,0),"0"),)</f>
        <v>0</v>
      </c>
      <c r="M82" s="398">
        <f>SUM(
IFERROR(VLOOKUP($A82,'Season 1'!AJ$4:CM$104,14,0),"0"),IFERROR(VLOOKUP($A82,'Season 2'!AK$4:CN$104,14,0),"0"),
IFERROR(VLOOKUP($A82,'Season 3'!AK$4:CN$104,14,0),"0"),IFERROR(VLOOKUP($A82,'Season 4'!AK$4:CN$104,14,0),"0"),
IFERROR(VLOOKUP($A82,'Season 5'!AK$4:CN$104,14,0),"0"),IFERROR(VLOOKUP($A82,'Season 6'!AK$4:CN$104,14,0),"0"),
IFERROR(VLOOKUP($A82,'Season 7'!AK$4:CN$104,14,0),"0"),IFERROR(VLOOKUP($A82,'Season 8'!AK$4:CN$104,14,0),"0"),
IFERROR(VLOOKUP($A82,'Season 9'!AK$4:CN$104,14,0),"0"),IFERROR(VLOOKUP($A82,'Season 10'!AK$4:CN$104,14,0),"0"),
IFERROR(VLOOKUP($A82,'Season 11'!AK$4:CN$104,14,0),"0"),IFERROR(VLOOKUP($A82,'Season 12'!AK$4:CN$104,14,0),"0"),
IFERROR(VLOOKUP($A82,'Season 13'!AK$4:CN$104,14,0),"0"),IFERROR(VLOOKUP($A82,'Season 14'!AK$4:CN$104,14,0),"0"),IFERROR(VLOOKUP(A82,'Season 15'!AK$4:CN$104,14,0),"0"),)</f>
        <v>0</v>
      </c>
      <c r="N82" s="518">
        <f>SUM(
IFERROR(VLOOKUP($A82,'Season 1'!AJ$4:CM$104,15,0),"0"),IFERROR(VLOOKUP($A82,'Season 2'!AK$4:CN$104,15,0),"0"),
IFERROR(VLOOKUP($A82,'Season 3'!AK$4:CN$104,15,0),"0"),IFERROR(VLOOKUP($A82,'Season 4'!AK$4:CN$104,15,0),"0"),
IFERROR(VLOOKUP($A82,'Season 5'!AK$4:CN$104,15,0),"0"),IFERROR(VLOOKUP($A82,'Season 6'!AK$4:CN$104,15,0),"0"),
IFERROR(VLOOKUP($A82,'Season 7'!AK$4:CN$104,15,0),"0"),IFERROR(VLOOKUP($A82,'Season 8'!AK$4:CN$104,15,0),"0"),
IFERROR(VLOOKUP($A82,'Season 9'!AK$4:CN$104,15,0),"0"),IFERROR(VLOOKUP($A82,'Season 10'!AK$4:CN$104,15,0),"0"),
IFERROR(VLOOKUP($A82,'Season 11'!AK$4:CN$104,15,0),"0"),IFERROR(VLOOKUP($A82,'Season 12'!AK$4:CN$104,15,0),"0"),
IFERROR(VLOOKUP($A82,'Season 13'!AK$4:CN$104,15,0),"0"),IFERROR(VLOOKUP($A82,'Season 14'!AK$4:CN$104,15,0),"0"),IFERROR(VLOOKUP(A82,'Season 15'!AK$4:CN$104,15,0),"0"),)</f>
        <v>0</v>
      </c>
      <c r="O82" s="21">
        <f>SUM(
IFERROR(VLOOKUP($A82,'Season 1'!AJ$4:CM$104,16,0),"0"),IFERROR(VLOOKUP($A82,'Season 2'!AK$4:CN$104,16,0),"0"),
IFERROR(VLOOKUP($A82,'Season 3'!AK$4:CN$104,16,0),"0"),IFERROR(VLOOKUP($A82,'Season 4'!AK$4:CN$104,16,0),"0"),
IFERROR(VLOOKUP($A82,'Season 5'!AK$4:CN$104,16,0),"0"),IFERROR(VLOOKUP($A82,'Season 6'!AK$4:CN$104,16,0),"0"),
IFERROR(VLOOKUP($A82,'Season 7'!AK$4:CN$104,16,0),"0"),IFERROR(VLOOKUP($A82,'Season 8'!AK$4:CN$104,16,0),"0"),
IFERROR(VLOOKUP($A82,'Season 9'!AK$4:CN$104,16,0),"0"),IFERROR(VLOOKUP($A82,'Season 10'!AK$4:CN$104,16,0),"0"),
IFERROR(VLOOKUP($A82,'Season 11'!AK$4:CN$104,16,0),"0"),IFERROR(VLOOKUP($A82,'Season 12'!AK$4:CN$104,16,0),"0"),
IFERROR(VLOOKUP($A82,'Season 13'!AK$4:CN$104,16,0),"0"),IFERROR(VLOOKUP($A82,'Season 14'!AK$4:CN$104,16,0),"0"),IFERROR(VLOOKUP(A82,'Season 15'!AK$4:CN$104,16,0),"0"),)</f>
        <v>0</v>
      </c>
      <c r="P82" s="402">
        <f>SUM(
IFERROR(VLOOKUP($A82,'Season 1'!AJ$4:CM$104,17,0),"0"),IFERROR(VLOOKUP($A82,'Season 2'!AK$4:CN$104,17,0),"0"),
IFERROR(VLOOKUP($A82,'Season 3'!AK$4:CN$104,17,0),"0"),IFERROR(VLOOKUP($A82,'Season 4'!AK$4:CN$104,17,0),"0"),
IFERROR(VLOOKUP($A82,'Season 5'!AK$4:CN$104,17,0),"0"),IFERROR(VLOOKUP($A82,'Season 6'!AK$4:CN$104,17,0),"0"),
IFERROR(VLOOKUP($A82,'Season 7'!AK$4:CN$104,17,0),"0"),IFERROR(VLOOKUP($A82,'Season 8'!AK$4:CN$104,17,0),"0"),
IFERROR(VLOOKUP($A82,'Season 9'!AK$4:CN$104,17,0),"0"),IFERROR(VLOOKUP($A82,'Season 10'!AK$4:CN$104,17,0),"0"),
IFERROR(VLOOKUP($A82,'Season 11'!AK$4:CN$104,17,0),"0"),IFERROR(VLOOKUP($A82,'Season 12'!AK$4:CN$104,17,0),"0"),
IFERROR(VLOOKUP($A82,'Season 13'!AK$4:CN$104,17,0),"0"),IFERROR(VLOOKUP($A82,'Season 14'!AK$4:CN$104,17,0),"0"),IFERROR(VLOOKUP(A82,'Season 15'!AK$4:CN$104,17,0),"0"),)</f>
        <v>0</v>
      </c>
      <c r="Q82" s="403">
        <f>SUM(
IFERROR(VLOOKUP($A82,'Season 1'!AJ$4:CM$104,18,0),"0"),IFERROR(VLOOKUP($A82,'Season 2'!AK$4:CN$104,18,0),"0"),
IFERROR(VLOOKUP($A82,'Season 3'!AK$4:CN$104,18,0),"0"),IFERROR(VLOOKUP($A82,'Season 4'!AK$4:CN$104,18,0),"0"),
IFERROR(VLOOKUP($A82,'Season 5'!AK$4:CN$104,18,0),"0"),IFERROR(VLOOKUP($A82,'Season 6'!AK$4:CN$104,18,0),"0"),
IFERROR(VLOOKUP($A82,'Season 7'!AK$4:CN$104,18,0),"0"),IFERROR(VLOOKUP($A82,'Season 8'!AK$4:CN$104,18,0),"0"),
IFERROR(VLOOKUP($A82,'Season 9'!AK$4:CN$104,18,0),"0"),IFERROR(VLOOKUP($A82,'Season 10'!AK$4:CN$104,18,0),"0"),
IFERROR(VLOOKUP($A82,'Season 11'!AK$4:CN$104,18,0),"0"),IFERROR(VLOOKUP($A82,'Season 12'!AK$4:CN$104,18,0),"0"),
IFERROR(VLOOKUP($A82,'Season 13'!AK$4:CN$104,18,0),"0"),IFERROR(VLOOKUP($A82,'Season 14'!AK$4:CN$104,18,0),"0"),IFERROR(VLOOKUP(A82,'Season 15'!AK$4:CN$104,18,0),"0"),)</f>
        <v>0</v>
      </c>
      <c r="R82" s="398">
        <f>SUM(
IFERROR(VLOOKUP($A82,'Season 1'!AJ$4:CM$104,19,0),"0"),IFERROR(VLOOKUP($A82,'Season 2'!AK$4:CN$104,19,0),"0"),
IFERROR(VLOOKUP($A82,'Season 3'!AK$4:CN$104,19,0),"0"),IFERROR(VLOOKUP($A82,'Season 4'!AK$4:CN$104,19,0),"0"),
IFERROR(VLOOKUP($A82,'Season 5'!AK$4:CN$104,19,0),"0"),IFERROR(VLOOKUP($A82,'Season 6'!AK$4:CN$104,19,0),"0"),
IFERROR(VLOOKUP($A82,'Season 7'!AK$4:CN$104,19,0),"0"),IFERROR(VLOOKUP($A82,'Season 8'!AK$4:CN$104,19,0),"0"),
IFERROR(VLOOKUP($A82,'Season 9'!AK$4:CN$104,19,0),"0"),IFERROR(VLOOKUP($A82,'Season 10'!AK$4:CN$104,19,0),"0"),
IFERROR(VLOOKUP($A82,'Season 11'!AK$4:CN$104,19,0),"0"),IFERROR(VLOOKUP($A82,'Season 12'!AK$4:CN$104,19,0),"0"),
IFERROR(VLOOKUP($A82,'Season 13'!AK$4:CN$104,19,0),"0"),IFERROR(VLOOKUP($A82,'Season 14'!AK$4:CN$104,19,0),"0"),IFERROR(VLOOKUP(A82,'Season 15'!AK$4:CN$104,19,0),"0"),)</f>
        <v>0</v>
      </c>
      <c r="S82" s="518">
        <f>SUM(
IFERROR(VLOOKUP($A82,'Season 1'!AJ$4:CM$104,20,0),"0"),IFERROR(VLOOKUP($A82,'Season 2'!AK$4:CN$104,20,0),"0"),
IFERROR(VLOOKUP($A82,'Season 3'!AK$4:CN$104,20,0),"0"),IFERROR(VLOOKUP($A82,'Season 4'!AK$4:CN$104,20,0),"0"),
IFERROR(VLOOKUP($A82,'Season 5'!AK$4:CN$104,20,0),"0"),IFERROR(VLOOKUP($A82,'Season 6'!AK$4:CN$104,20,0),"0"),
IFERROR(VLOOKUP($A82,'Season 7'!AK$4:CN$104,20,0),"0"),IFERROR(VLOOKUP($A82,'Season 8'!AK$4:CN$104,20,0),"0"),
IFERROR(VLOOKUP($A82,'Season 9'!AK$4:CN$104,20,0),"0"),IFERROR(VLOOKUP($A82,'Season 10'!AK$4:CN$104,20,0),"0"),
IFERROR(VLOOKUP($A82,'Season 11'!AK$4:CN$104,20,0),"0"),IFERROR(VLOOKUP($A82,'Season 12'!AK$4:CN$104,20,0),"0"),
IFERROR(VLOOKUP($A82,'Season 13'!AK$4:CN$104,20,0),"0"),IFERROR(VLOOKUP($A82,'Season 14'!AK$4:CN$104,20,0),"0"),IFERROR(VLOOKUP(A82,'Season 15'!AK$4:CN$104,20,0),"0"),)</f>
        <v>0</v>
      </c>
      <c r="T82" s="21">
        <f>SUM(
IFERROR(VLOOKUP($A82,'Season 1'!AJ$4:CM$104,21,0),"0"),IFERROR(VLOOKUP($A82,'Season 2'!AK$4:CN$104,21,0),"0"),
IFERROR(VLOOKUP($A82,'Season 3'!AK$4:CN$104,21,0),"0"),IFERROR(VLOOKUP($A82,'Season 4'!AK$4:CN$104,21,0),"0"),
IFERROR(VLOOKUP($A82,'Season 5'!AK$4:CN$104,21,0),"0"),IFERROR(VLOOKUP($A82,'Season 6'!AK$4:CN$104,21,0),"0"),
IFERROR(VLOOKUP($A82,'Season 7'!AK$4:CN$104,21,0),"0"),IFERROR(VLOOKUP($A82,'Season 8'!AK$4:CN$104,21,0),"0"),
IFERROR(VLOOKUP($A82,'Season 9'!AK$4:CN$104,21,0),"0"),IFERROR(VLOOKUP($A82,'Season 10'!AK$4:CN$104,21,0),"0"),
IFERROR(VLOOKUP($A82,'Season 11'!AK$4:CN$104,21,0),"0"),IFERROR(VLOOKUP($A82,'Season 12'!AK$4:CN$104,21,0),"0"),
IFERROR(VLOOKUP($A82,'Season 13'!AK$4:CN$104,21,0),"0"),IFERROR(VLOOKUP($A82,'Season 14'!AK$4:CN$104,21,0),"0"),IFERROR(VLOOKUP(A82,'Season 15'!AK$4:CN$104,21,0),"0"),)</f>
        <v>0</v>
      </c>
      <c r="U82" s="402">
        <f>SUM(
IFERROR(VLOOKUP($A82,'Season 1'!AJ$4:CM$104,22,0),"0"),IFERROR(VLOOKUP($A82,'Season 2'!AK$4:CN$104,22,0),"0"),
IFERROR(VLOOKUP($A82,'Season 3'!AK$4:CN$104,22,0),"0"),IFERROR(VLOOKUP($A82,'Season 4'!AK$4:CN$104,22,0),"0"),
IFERROR(VLOOKUP($A82,'Season 5'!AK$4:CN$104,22,0),"0"),IFERROR(VLOOKUP($A82,'Season 6'!AK$4:CN$104,22,0),"0"),
IFERROR(VLOOKUP($A82,'Season 7'!AK$4:CN$104,22,0),"0"),IFERROR(VLOOKUP($A82,'Season 8'!AK$4:CN$104,22,0),"0"),
IFERROR(VLOOKUP($A82,'Season 9'!AK$4:CN$104,22,0),"0"),IFERROR(VLOOKUP($A82,'Season 10'!AK$4:CN$104,22,0),"0"),
IFERROR(VLOOKUP($A82,'Season 11'!AK$4:CN$104,22,0),"0"),IFERROR(VLOOKUP($A82,'Season 12'!AK$4:CN$104,22,0),"0"),
IFERROR(VLOOKUP($A82,'Season 13'!AK$4:CN$104,22,0),"0"),IFERROR(VLOOKUP($A82,'Season 14'!AK$4:CN$104,22,0),"0"),IFERROR(VLOOKUP(A82,'Season 15'!AK$4:CN$104,22,0),"0"),)</f>
        <v>0</v>
      </c>
      <c r="V82" s="403">
        <f>SUM(
IFERROR(VLOOKUP($A82,'Season 1'!AJ$4:CM$104,23,0),"0"),IFERROR(VLOOKUP($A82,'Season 2'!AK$4:CN$104,23,0),"0"),
IFERROR(VLOOKUP($A82,'Season 3'!AK$4:CN$104,23,0),"0"),IFERROR(VLOOKUP($A82,'Season 4'!AK$4:CN$104,23,0),"0"),
IFERROR(VLOOKUP($A82,'Season 5'!AK$4:CN$104,23,0),"0"),IFERROR(VLOOKUP($A82,'Season 6'!AK$4:CN$104,23,0),"0"),
IFERROR(VLOOKUP($A82,'Season 7'!AK$4:CN$104,23,0),"0"),IFERROR(VLOOKUP($A82,'Season 8'!AK$4:CN$104,23,0),"0"),
IFERROR(VLOOKUP($A82,'Season 9'!AK$4:CN$104,23,0),"0"),IFERROR(VLOOKUP($A82,'Season 10'!AK$4:CN$104,23,0),"0"),
IFERROR(VLOOKUP($A82,'Season 11'!AK$4:CN$104,23,0),"0"),IFERROR(VLOOKUP($A82,'Season 12'!AK$4:CN$104,23,0),"0"),
IFERROR(VLOOKUP($A82,'Season 13'!AK$4:CN$104,23,0),"0"),IFERROR(VLOOKUP($A82,'Season 14'!AK$4:CN$104,23,0),"0"),IFERROR(VLOOKUP($A82,'Season 15'!AK$4:CN$104,23,0),"0"),)</f>
        <v>0</v>
      </c>
      <c r="W82" s="398">
        <f>SUM(
IFERROR(VLOOKUP($A82,'Season 1'!AJ$4:CM$104,24,0),"0"),IFERROR(VLOOKUP($A82,'Season 2'!AK$4:CN$104,24,0),"0"),
IFERROR(VLOOKUP($A82,'Season 3'!AK$4:CN$104,24,0),"0"),IFERROR(VLOOKUP($A82,'Season 4'!AK$4:CN$104,24,0),"0"),
IFERROR(VLOOKUP($A82,'Season 5'!AK$4:CN$104,24,0),"0"),IFERROR(VLOOKUP($A82,'Season 6'!AK$4:CN$104,24,0),"0"),
IFERROR(VLOOKUP($A82,'Season 7'!AK$4:CN$104,24,0),"0"),IFERROR(VLOOKUP($A82,'Season 8'!AK$4:CN$104,24,0),"0"),
IFERROR(VLOOKUP($A82,'Season 9'!AK$4:CN$104,24,0),"0"),IFERROR(VLOOKUP($A82,'Season 10'!AK$4:CN$104,24,0),"0"),
IFERROR(VLOOKUP($A82,'Season 11'!AK$4:CN$104,24,0),"0"),IFERROR(VLOOKUP($A82,'Season 12'!AK$4:CN$104,24,0),"0"),
IFERROR(VLOOKUP($A82,'Season 13'!AK$4:CN$104,24,0),"0"),IFERROR(VLOOKUP($A82,'Season 14'!AK$4:CN$104,24,0),"0"),IFERROR(VLOOKUP($A82,'Season 15'!AK$4:CN$104,24,0),"0"),)</f>
        <v>0</v>
      </c>
      <c r="X82" s="518">
        <f>SUM(
IFERROR(VLOOKUP($A82,'Season 1'!AJ$4:CM$104,25,0),"0"),IFERROR(VLOOKUP($A82,'Season 2'!AK$4:CN$104,25,0),"0"),
IFERROR(VLOOKUP($A82,'Season 3'!AK$4:CN$104,25,0),"0"),IFERROR(VLOOKUP($A82,'Season 4'!AK$4:CN$104,25,0),"0"),
IFERROR(VLOOKUP($A82,'Season 5'!AK$4:CN$104,25,0),"0"),IFERROR(VLOOKUP($A82,'Season 6'!AK$4:CN$104,25,0),"0"),
IFERROR(VLOOKUP($A82,'Season 7'!AK$4:CN$104,25,0),"0"),IFERROR(VLOOKUP($A82,'Season 8'!AK$4:CN$104,25,0),"0"),
IFERROR(VLOOKUP($A82,'Season 9'!AK$4:CN$104,25,0),"0"),IFERROR(VLOOKUP($A82,'Season 10'!AK$4:CN$104,25,0),"0"),
IFERROR(VLOOKUP($A82,'Season 11'!AK$4:CN$104,25,0),"0"),IFERROR(VLOOKUP($A82,'Season 12'!AK$4:CN$104,25,0),"0"),
IFERROR(VLOOKUP($A82,'Season 13'!AK$4:CN$104,25,0),"0"),IFERROR(VLOOKUP($A82,'Season 14'!AK$4:CN$104,25,0),"0"),IFERROR(VLOOKUP($A82,'Season 15'!AK$4:CN$104,25,0),"0"),)</f>
        <v>0</v>
      </c>
      <c r="Y82" s="21">
        <f>SUM(
IFERROR(VLOOKUP($A82,'Season 1'!AJ$4:CM$104,26,0),"0"),IFERROR(VLOOKUP($A82,'Season 2'!AK$4:CN$104,26,0),"0"),
IFERROR(VLOOKUP($A82,'Season 3'!AK$4:CN$104,26,0),"0"),IFERROR(VLOOKUP($A82,'Season 4'!AK$4:CN$104,26,0),"0"),
IFERROR(VLOOKUP($A82,'Season 5'!AK$4:CN$104,26,0),"0"),IFERROR(VLOOKUP($A82,'Season 6'!AK$4:CN$104,26,0),"0"),
IFERROR(VLOOKUP($A82,'Season 7'!AK$4:CN$104,26,0),"0"),IFERROR(VLOOKUP($A82,'Season 8'!AK$4:CN$104,26,0),"0"),
IFERROR(VLOOKUP($A82,'Season 9'!AK$4:CN$104,26,0),"0"),IFERROR(VLOOKUP($A82,'Season 10'!AK$4:CN$104,26,0),"0"),
IFERROR(VLOOKUP($A82,'Season 11'!AK$4:CN$104,26,0),"0"),IFERROR(VLOOKUP($A82,'Season 12'!AK$4:CN$104,26,0),"0"),
IFERROR(VLOOKUP($A82,'Season 13'!AK$4:CN$104,26,0),"0"),IFERROR(VLOOKUP($A82,'Season 14'!AK$4:CN$104,26,0),"0"),IFERROR(VLOOKUP($A82,'Season 15'!AK$4:CN$104,26,0),"0"),)</f>
        <v>0</v>
      </c>
      <c r="Z82" s="402">
        <f>SUM(
IFERROR(VLOOKUP($A82,'Season 1'!AJ$4:CM$104,27,0),"0"),IFERROR(VLOOKUP($A82,'Season 2'!AK$4:CN$104,27,0),"0"),
IFERROR(VLOOKUP($A82,'Season 3'!AK$4:CN$104,27,0),"0"),IFERROR(VLOOKUP($A82,'Season 4'!AK$4:CN$104,27,0),"0"),
IFERROR(VLOOKUP($A82,'Season 5'!AK$4:CN$104,27,0),"0"),IFERROR(VLOOKUP($A82,'Season 6'!AK$4:CN$104,27,0),"0"),
IFERROR(VLOOKUP($A82,'Season 7'!AK$4:CN$104,27,0),"0"),IFERROR(VLOOKUP($A82,'Season 8'!AK$4:CN$104,27,0),"0"),
IFERROR(VLOOKUP($A82,'Season 9'!AK$4:CN$104,27,0),"0"),IFERROR(VLOOKUP($A82,'Season 10'!AK$4:CN$104,27,0),"0"),
IFERROR(VLOOKUP($A82,'Season 11'!AK$4:CN$104,27,0),"0"),IFERROR(VLOOKUP($A82,'Season 12'!AK$4:CN$104,27,0),"0"),
IFERROR(VLOOKUP($A82,'Season 13'!AK$4:CN$104,27,0),"0"),IFERROR(VLOOKUP($A82,'Season 14'!AK$4:CN$104,27,0),"0"),IFERROR(VLOOKUP($A82,'Season 15'!AK$4:CN$104,27,0),"0"),)</f>
        <v>0</v>
      </c>
      <c r="AA82" s="403">
        <f>SUM(
IFERROR(VLOOKUP($A82,'Season 1'!AJ$4:CM$104,28,0),"0"),IFERROR(VLOOKUP($A82,'Season 2'!AK$4:CN$104,28,0),"0"),
IFERROR(VLOOKUP($A82,'Season 3'!AK$4:CN$104,28,0),"0"),IFERROR(VLOOKUP($A82,'Season 4'!AK$4:CN$104,28,0),"0"),
IFERROR(VLOOKUP($A82,'Season 5'!AK$4:CN$104,28,0),"0"),IFERROR(VLOOKUP($A82,'Season 6'!AK$4:CN$104,28,0),"0"),
IFERROR(VLOOKUP($A82,'Season 7'!AK$4:CN$104,28,0),"0"),IFERROR(VLOOKUP($A82,'Season 8'!AK$4:CN$104,28,0),"0"),
IFERROR(VLOOKUP($A82,'Season 9'!AK$4:CN$104,28,0),"0"),IFERROR(VLOOKUP($A82,'Season 10'!AK$4:CN$104,28,0),"0"),
IFERROR(VLOOKUP($A82,'Season 11'!AK$4:CN$104,28,0),"0"),IFERROR(VLOOKUP($A82,'Season 12'!AK$4:CN$104,28,0),"0"),
IFERROR(VLOOKUP($A82,'Season 13'!AK$4:CN$104,28,0),"0"),IFERROR(VLOOKUP($A82,'Season 14'!AK$4:CN$104,28,0),"0"),IFERROR(VLOOKUP($A82,'Season 15'!AK$4:CN$104,28,0),"0"),)</f>
        <v>0</v>
      </c>
      <c r="AB82" s="398">
        <f>SUM(
IFERROR(VLOOKUP($A82,'Season 1'!AJ$4:CM$104,29,0),"0"),IFERROR(VLOOKUP($A82,'Season 2'!AK$4:CN$104,29,0),"0"),
IFERROR(VLOOKUP($A82,'Season 3'!AK$4:CN$104,29,0),"0"),IFERROR(VLOOKUP($A82,'Season 4'!AK$4:CN$104,29,0),"0"),
IFERROR(VLOOKUP($A82,'Season 5'!AK$4:CN$104,29,0),"0"),IFERROR(VLOOKUP($A82,'Season 6'!AK$4:CN$104,29,0),"0"),
IFERROR(VLOOKUP($A82,'Season 7'!AK$4:CN$104,29,0),"0"),IFERROR(VLOOKUP($A82,'Season 8'!AK$4:CN$104,29,0),"0"),
IFERROR(VLOOKUP($A82,'Season 9'!AK$4:CN$104,29,0),"0"),IFERROR(VLOOKUP($A82,'Season 10'!AK$4:CN$104,29,0),"0"),
IFERROR(VLOOKUP($A82,'Season 11'!AK$4:CN$104,29,0),"0"),IFERROR(VLOOKUP($A82,'Season 12'!AK$4:CN$104,29,0),"0"),
IFERROR(VLOOKUP($A82,'Season 13'!AK$4:CN$104,29,0),"0"),IFERROR(VLOOKUP($A82,'Season 14'!AK$4:CN$104,29,0),"0"),IFERROR(VLOOKUP($A82,'Season 15'!AK$4:CN$104,29,0),"0"),)</f>
        <v>0</v>
      </c>
      <c r="AC82" s="518">
        <f>SUM(
IFERROR(VLOOKUP($A82,'Season 1'!AJ$4:CM$104,30,0),"0"),IFERROR(VLOOKUP($A82,'Season 2'!AK$4:CN$104,30,0),"0"),
IFERROR(VLOOKUP($A82,'Season 3'!AK$4:CN$104,30,0),"0"),IFERROR(VLOOKUP($A82,'Season 4'!AK$4:CN$104,30,0),"0"),
IFERROR(VLOOKUP($A82,'Season 5'!AK$4:CN$104,30,0),"0"),IFERROR(VLOOKUP($A82,'Season 6'!AK$4:CN$104,30,0),"0"),
IFERROR(VLOOKUP($A82,'Season 7'!AK$4:CN$104,30,0),"0"),IFERROR(VLOOKUP($A82,'Season 8'!AK$4:CN$104,30,0),"0"),
IFERROR(VLOOKUP($A82,'Season 9'!AK$4:CN$104,30,0),"0"),IFERROR(VLOOKUP($A82,'Season 10'!AK$4:CN$104,30,0),"0"),
IFERROR(VLOOKUP($A82,'Season 11'!AK$4:CN$104,30,0),"0"),IFERROR(VLOOKUP($A82,'Season 12'!AK$4:CN$104,30,0),"0"),
IFERROR(VLOOKUP($A82,'Season 13'!AK$4:CN$104,30,0),"0"),IFERROR(VLOOKUP($A82,'Season 14'!AK$4:CN$104,30,0),"0"),IFERROR(VLOOKUP($A82,'Season 15'!AK$4:CN$104,30,0),"0"),)</f>
        <v>0</v>
      </c>
      <c r="AD82" s="21">
        <f>SUM(
IFERROR(VLOOKUP($A82,'Season 1'!AJ$4:CM$104,31,0),"0"),IFERROR(VLOOKUP($A82,'Season 2'!AK$4:CN$104,31,0),"0"),
IFERROR(VLOOKUP($A82,'Season 3'!AK$4:CN$104,31,0),"0"),IFERROR(VLOOKUP($A82,'Season 4'!AK$4:CN$104,31,0),"0"),
IFERROR(VLOOKUP($A82,'Season 5'!AK$4:CN$104,31,0),"0"),IFERROR(VLOOKUP($A82,'Season 6'!AK$4:CN$104,31,0),"0"),
IFERROR(VLOOKUP($A82,'Season 7'!AK$4:CN$104,31,0),"0"),IFERROR(VLOOKUP($A82,'Season 8'!AK$4:CN$104,31,0),"0"),
IFERROR(VLOOKUP($A82,'Season 9'!AK$4:CN$104,31,0),"0"),IFERROR(VLOOKUP($A82,'Season 10'!AK$4:CN$104,31,0),"0"),
IFERROR(VLOOKUP($A82,'Season 11'!AK$4:CN$104,31,0),"0"),IFERROR(VLOOKUP($A82,'Season 12'!AK$4:CN$104,31,0),"0"),
IFERROR(VLOOKUP($A82,'Season 13'!AK$4:CN$104,31,0),"0"),IFERROR(VLOOKUP($A82,'Season 14'!AK$4:CN$104,31,0),"0"),IFERROR(VLOOKUP($A82,'Season 15'!AK$4:CN$104,31,0),"0"),)</f>
        <v>0</v>
      </c>
      <c r="AE82" s="402">
        <f>SUM(
IFERROR(VLOOKUP($A82,'Season 1'!AJ$4:CM$104,32,0),"0"),IFERROR(VLOOKUP($A82,'Season 2'!AK$4:CN$104,32,0),"0"),
IFERROR(VLOOKUP($A82,'Season 3'!AK$4:CN$104,32,0),"0"),IFERROR(VLOOKUP($A82,'Season 4'!AK$4:CN$104,32,0),"0"),
IFERROR(VLOOKUP($A82,'Season 5'!AK$4:CN$104,32,0),"0"),IFERROR(VLOOKUP($A82,'Season 6'!AK$4:CN$104,32,0),"0"),
IFERROR(VLOOKUP($A82,'Season 7'!AK$4:CN$104,32,0),"0"),IFERROR(VLOOKUP($A82,'Season 8'!AK$4:CN$104,32,0),"0"),
IFERROR(VLOOKUP($A82,'Season 9'!AK$4:CN$104,32,0),"0"),IFERROR(VLOOKUP($A82,'Season 10'!AK$4:CN$104,32,0),"0"),
IFERROR(VLOOKUP($A82,'Season 11'!AK$4:CN$104,32,0),"0"),IFERROR(VLOOKUP($A82,'Season 12'!AK$4:CN$104,32,0),"0"),
IFERROR(VLOOKUP($A82,'Season 13'!AK$4:CN$104,32,0),"0"),IFERROR(VLOOKUP($A82,'Season 14'!AK$4:CN$104,32,0),"0"),IFERROR(VLOOKUP($A82,'Season 15'!AK$4:CN$104,32,0),"0"),)</f>
        <v>0</v>
      </c>
      <c r="AF82" s="403">
        <f>SUM(IFERROR(VLOOKUP($A82,'Season 2'!AK$4:CN$104,33,0),"0"),
IFERROR(VLOOKUP($A82,'Season 3'!AK$4:CN$104,33,0),"0"),IFERROR(VLOOKUP($A82,'Season 4'!AK$4:CN$104,33,0),"0"),
IFERROR(VLOOKUP($A82,'Season 5'!AK$4:CN$104,33,0),"0"),IFERROR(VLOOKUP($A82,'Season 6'!AK$4:CN$104,33,0),"0"),
IFERROR(VLOOKUP($A82,'Season 7'!AK$4:CN$104,33,0),"0"),IFERROR(VLOOKUP($A82,'Season 8'!AK$4:CN$104,33,0),"0"),
IFERROR(VLOOKUP($A82,'Season 9'!AK$4:CN$104,33,0),"0"),IFERROR(VLOOKUP($A82,'Season 10'!AK$4:CN$104,33,0),"0"),
IFERROR(VLOOKUP($A82,'Season 11'!AK$4:CN$104,33,0),"0"),IFERROR(VLOOKUP($A82,'Season 12'!AK$4:CN$104,33,0),"0"),
IFERROR(VLOOKUP($A82,'Season 13'!AK$4:CN$104,33,0),"0"),IFERROR(VLOOKUP($A82,'Season 14'!AK$4:CN$104,33,0),"0"),IFERROR(VLOOKUP($A82,'Season 15'!AK$4:CN$104,33,0),"0"),)</f>
        <v>0</v>
      </c>
      <c r="AG82" s="398">
        <f>SUM(IFERROR(VLOOKUP($A82,'Season 2'!AK$4:CN$104,34,0),"0"),
IFERROR(VLOOKUP($A82,'Season 3'!AK$4:CN$104,34,0),"0"),IFERROR(VLOOKUP($A82,'Season 4'!AK$4:CN$104,34,0),"0"),
IFERROR(VLOOKUP($A82,'Season 5'!AK$4:CN$104,34,0),"0"),IFERROR(VLOOKUP($A82,'Season 6'!AK$4:CN$104,34,0),"0"),
IFERROR(VLOOKUP($A82,'Season 7'!AK$4:CN$104,34,0),"0"),IFERROR(VLOOKUP($A82,'Season 8'!AK$4:CN$104,34,0),"0"),
IFERROR(VLOOKUP($A82,'Season 9'!AK$4:CN$104,34,0),"0"),IFERROR(VLOOKUP($A82,'Season 10'!AK$4:CN$104,34,0),"0"),
IFERROR(VLOOKUP($A82,'Season 11'!AK$4:CN$104,34,0),"0"),IFERROR(VLOOKUP($A82,'Season 12'!AK$4:CN$104,34,0),"0"),
IFERROR(VLOOKUP($A82,'Season 13'!AK$4:CN$104,34,0),"0"),IFERROR(VLOOKUP($A82,'Season 14'!AK$4:CN$104,34,0),"0"),IFERROR(VLOOKUP($A82,'Season 15'!AK$4:CN$104,34,0),"0"),)</f>
        <v>0</v>
      </c>
      <c r="AH82" s="518">
        <f>SUM(IFERROR(VLOOKUP($A82,'Season 2'!AK$4:CN$104,35,0),"0"),
IFERROR(VLOOKUP($A82,'Season 3'!AK$4:CN$104,35,0),"0"),IFERROR(VLOOKUP($A82,'Season 4'!AK$4:CN$104,35,0),"0"),
IFERROR(VLOOKUP($A82,'Season 5'!AK$4:CN$104,35,0),"0"),IFERROR(VLOOKUP($A82,'Season 6'!AK$4:CN$104,35,0),"0"),
IFERROR(VLOOKUP($A82,'Season 7'!AK$4:CN$104,35,0),"0"),IFERROR(VLOOKUP($A82,'Season 8'!AK$4:CN$104,35,0),"0"),
IFERROR(VLOOKUP($A82,'Season 9'!AK$4:CN$104,35,0),"0"),IFERROR(VLOOKUP($A82,'Season 10'!AK$4:CN$104,35,0),"0"),
IFERROR(VLOOKUP($A82,'Season 11'!AK$4:CN$104,35,0),"0"),IFERROR(VLOOKUP($A82,'Season 12'!AK$4:CN$104,35,0),"0"),
IFERROR(VLOOKUP($A82,'Season 13'!AK$4:CN$104,35,0),"0"),IFERROR(VLOOKUP($A82,'Season 14'!AK$4:CN$104,35,0),"0"),IFERROR(VLOOKUP($A82,'Season 15'!AK$4:CN$104,35,0),"0"),)</f>
        <v>0</v>
      </c>
      <c r="AI82" s="21">
        <f>SUM(IFERROR(VLOOKUP($A82,'Season 2'!AK$4:CN$104,36,0),"0"),
IFERROR(VLOOKUP($A82,'Season 3'!AK$4:CN$104,36,0),"0"),IFERROR(VLOOKUP($A82,'Season 4'!AK$4:CN$104,36,0),"0"),
IFERROR(VLOOKUP($A82,'Season 5'!AK$4:CN$104,36,0),"0"),IFERROR(VLOOKUP($A82,'Season 6'!AK$4:CN$104,36,0),"0"),
IFERROR(VLOOKUP($A82,'Season 7'!AK$4:CN$104,36,0),"0"),IFERROR(VLOOKUP($A82,'Season 8'!AK$4:CN$104,36,0),"0"),
IFERROR(VLOOKUP($A82,'Season 9'!AK$4:CN$104,36,0),"0"),IFERROR(VLOOKUP($A82,'Season 10'!AK$4:CN$104,36,0),"0"),
IFERROR(VLOOKUP($A82,'Season 11'!AK$4:CN$104,36,0),"0"),IFERROR(VLOOKUP($A82,'Season 12'!AK$4:CN$104,36,0),"0"),
IFERROR(VLOOKUP($A82,'Season 13'!AK$4:CN$104,36,0),"0"),IFERROR(VLOOKUP($A82,'Season 14'!AK$4:CN$104,36,0),"0"),IFERROR(VLOOKUP($A82,'Season 15'!AK$4:CN$104,36,0),"0"),)</f>
        <v>0</v>
      </c>
      <c r="AJ82" s="402">
        <f>SUM(IFERROR(VLOOKUP($A82,'Season 2'!AK$4:CN$104,37,0),"0"),
IFERROR(VLOOKUP($A82,'Season 3'!AK$4:CN$104,37,0),"0"),IFERROR(VLOOKUP($A82,'Season 4'!AK$4:CN$104,37,0),"0"),
IFERROR(VLOOKUP($A82,'Season 5'!AK$4:CN$104,37,0),"0"),IFERROR(VLOOKUP($A82,'Season 6'!AK$4:CN$104,37,0),"0"),
IFERROR(VLOOKUP($A82,'Season 7'!AK$4:CN$104,37,0),"0"),IFERROR(VLOOKUP($A82,'Season 8'!AK$4:CN$104,37,0),"0"),
IFERROR(VLOOKUP($A82,'Season 9'!AK$4:CN$104,37,0),"0"),IFERROR(VLOOKUP($A82,'Season 10'!AK$4:CN$104,37,0),"0"),
IFERROR(VLOOKUP($A82,'Season 11'!AK$4:CN$104,37,0),"0"),IFERROR(VLOOKUP($A82,'Season 12'!AK$4:CN$104,37,0),"0"),
IFERROR(VLOOKUP($A82,'Season 13'!AK$4:CN$104,37,0),"0"),IFERROR(VLOOKUP($A82,'Season 14'!AK$4:CN$104,37,0),"0"),IFERROR(VLOOKUP($A82,'Season 15'!AK$4:CN$104,37,0),"0"),)</f>
        <v>0</v>
      </c>
      <c r="AK82" s="403">
        <f>SUM(IFERROR(VLOOKUP($A82,'Season 1'!AJ$4:CM$104,33,0),"0"),IFERROR(VLOOKUP($A82,'Season 2'!AK$4:CN$104,38,0),"0"),
IFERROR(VLOOKUP($A82,'Season 3'!AK$4:CN$104,38,0),"0"),IFERROR(VLOOKUP($A82,'Season 4'!AK$4:CN$104,38,0),"0"),
IFERROR(VLOOKUP($A82,'Season 5'!AK$4:CN$104,38,0),"0"),IFERROR(VLOOKUP($A82,'Season 6'!AK$4:CN$104,38,0),"0"),
IFERROR(VLOOKUP($A82,'Season 7'!AK$4:CN$104,38,0),"0"),IFERROR(VLOOKUP($A82,'Season 8'!AK$4:CN$104,38,0),"0"),
IFERROR(VLOOKUP($A82,'Season 9'!AK$4:CN$104,38,0),"0"),IFERROR(VLOOKUP($A82,'Season 10'!AK$4:CN$104,38,0),"0"),
IFERROR(VLOOKUP($A82,'Season 11'!AK$4:CN$104,38,0),"0"),IFERROR(VLOOKUP($A82,'Season 12'!AK$4:CN$104,38,0),"0"),
IFERROR(VLOOKUP($A82,'Season 13'!AK$4:CN$104,38,0),"0"),IFERROR(VLOOKUP($A82,'Season 14'!AK$4:CN$104,38,0),"0"),IFERROR(VLOOKUP($A82,'Season 15'!AK$4:CN$104,38,0),"0"),)</f>
        <v>0</v>
      </c>
      <c r="AL82" s="398">
        <f>SUM(IFERROR(VLOOKUP($A82,'Season 1'!AJ$4:CM$104,34,0),"0"),IFERROR(VLOOKUP($A82,'Season 2'!AK$4:CN$104,39,0),"0"),
IFERROR(VLOOKUP($A82,'Season 3'!AK$4:CN$104,39,0),"0"),IFERROR(VLOOKUP($A82,'Season 4'!AK$4:CN$104,39,0),"0"),
IFERROR(VLOOKUP($A82,'Season 5'!AK$4:CN$104,39,0),"0"),IFERROR(VLOOKUP($A82,'Season 6'!AK$4:CN$104,39,0),"0"),
IFERROR(VLOOKUP($A82,'Season 7'!AK$4:CN$104,39,0),"0"),IFERROR(VLOOKUP($A82,'Season 8'!AK$4:CN$104,39,0),"0"),
IFERROR(VLOOKUP($A82,'Season 9'!AK$4:CN$104,39,0),"0"),IFERROR(VLOOKUP($A82,'Season 10'!AK$4:CN$104,39,0),"0"),
IFERROR(VLOOKUP($A82,'Season 11'!AK$4:CN$104,39,0),"0"),IFERROR(VLOOKUP($A82,'Season 12'!AK$4:CN$104,39,0),"0"),
IFERROR(VLOOKUP($A82,'Season 13'!AK$4:CN$104,39,0),"0"),IFERROR(VLOOKUP($A82,'Season 14'!AK$4:CN$104,39,0),"0"),IFERROR(VLOOKUP($A82,'Season 15'!AK$4:CN$104,39,0),"0"),)</f>
        <v>0</v>
      </c>
      <c r="AM82" s="518">
        <f>SUM(IFERROR(VLOOKUP($A82,'Season 1'!AJ$4:CM$104,35,0),"0"),IFERROR(VLOOKUP($A82,'Season 2'!AK$4:CN$104,40,0),"0"),
IFERROR(VLOOKUP($A82,'Season 3'!AK$4:CN$104,40,0),"0"),IFERROR(VLOOKUP($A82,'Season 4'!AK$4:CN$104,40,0),"0"),
IFERROR(VLOOKUP($A82,'Season 5'!AK$4:CN$104,40,0),"0"),IFERROR(VLOOKUP($A82,'Season 6'!AK$4:CN$104,40,0),"0"),
IFERROR(VLOOKUP($A82,'Season 7'!AK$4:CN$104,40,0),"0"),IFERROR(VLOOKUP($A82,'Season 8'!AK$4:CN$104,40,0),"0"),
IFERROR(VLOOKUP($A82,'Season 9'!AK$4:CN$104,40,0),"0"),IFERROR(VLOOKUP($A82,'Season 10'!AK$4:CN$104,40,0),"0"),
IFERROR(VLOOKUP($A82,'Season 11'!AK$4:CN$104,40,0),"0"),IFERROR(VLOOKUP($A82,'Season 12'!AK$4:CN$104,40,0),"0"),
IFERROR(VLOOKUP($A82,'Season 13'!AK$4:CN$104,40,0),"0"),IFERROR(VLOOKUP($A82,'Season 14'!AK$4:CN$104,40,0),"0"),IFERROR(VLOOKUP($A82,'Season 15'!AK$4:CN$104,40,0),"0"),)</f>
        <v>0</v>
      </c>
      <c r="AN82" s="21">
        <f>SUM(IFERROR(VLOOKUP($A82,'Season 1'!AJ$4:CM$104,36,0),"0"),IFERROR(VLOOKUP($A82,'Season 2'!AK$4:CN$104,41,0),"0"),
IFERROR(VLOOKUP($A82,'Season 3'!AK$4:CN$104,41,0),"0"),IFERROR(VLOOKUP($A82,'Season 4'!AK$4:CN$104,41,0),"0"),
IFERROR(VLOOKUP($A82,'Season 5'!AK$4:CN$104,41,0),"0"),IFERROR(VLOOKUP($A82,'Season 6'!AK$4:CN$104,41,0),"0"),
IFERROR(VLOOKUP($A82,'Season 7'!AK$4:CN$104,41,0),"0"),IFERROR(VLOOKUP($A82,'Season 8'!AK$4:CN$104,41,0),"0"),
IFERROR(VLOOKUP($A82,'Season 9'!AK$4:CN$104,41,0),"0"),IFERROR(VLOOKUP($A82,'Season 10'!AK$4:CN$104,41,0),"0"),
IFERROR(VLOOKUP($A82,'Season 11'!AK$4:CN$104,41,0),"0"),IFERROR(VLOOKUP($A82,'Season 12'!AK$4:CN$104,41,0),"0"),
IFERROR(VLOOKUP($A82,'Season 13'!AK$4:CN$104,41,0),"0"),IFERROR(VLOOKUP($A82,'Season 14'!AK$4:CN$104,41,0),"0"),IFERROR(VLOOKUP($A82,'Season 15'!AK$4:CN$104,41,0),"0"),)</f>
        <v>0</v>
      </c>
      <c r="AO82" s="402">
        <f>SUM(IFERROR(VLOOKUP($A82,'Season 1'!AJ$4:CM$104,37,0),"0"),IFERROR(VLOOKUP($A82,'Season 2'!AK$4:CN$104,42,0),"0"),
IFERROR(VLOOKUP($A82,'Season 3'!AK$4:CN$104,42,0),"0"),IFERROR(VLOOKUP($A82,'Season 4'!AK$4:CN$104,42,0),"0"),
IFERROR(VLOOKUP($A82,'Season 5'!AK$4:CN$104,42,0),"0"),IFERROR(VLOOKUP($A82,'Season 6'!AK$4:CN$104,42,0),"0"),
IFERROR(VLOOKUP($A82,'Season 7'!AK$4:CN$104,42,0),"0"),IFERROR(VLOOKUP($A82,'Season 8'!AK$4:CN$104,42,0),"0"),
IFERROR(VLOOKUP($A82,'Season 9'!AK$4:CN$104,42,0),"0"),IFERROR(VLOOKUP($A82,'Season 10'!AK$4:CN$104,42,0),"0"),
IFERROR(VLOOKUP($A82,'Season 11'!AK$4:CN$104,42,0),"0"),IFERROR(VLOOKUP($A82,'Season 12'!AK$4:CN$104,42,0),"0"),
IFERROR(VLOOKUP($A82,'Season 13'!AK$4:CN$104,42,0),"0"),IFERROR(VLOOKUP($A82,'Season 14'!AK$4:CN$104,42,0),"0"),IFERROR(VLOOKUP($A82,'Season 15'!AK$4:CN$104,42,0),"0"),)</f>
        <v>0</v>
      </c>
      <c r="AP82" s="403">
        <f>SUM(IFERROR(VLOOKUP($A82,'Season 1'!AJ$4:CM$104,43,0),"0"),IFERROR(VLOOKUP($A82,'Season 2'!AK$4:CN$104,43,0),"0"),
IFERROR(VLOOKUP($A82,'Season 3'!AK$4:CN$104,43,0),"0"),IFERROR(VLOOKUP($A82,'Season 4'!AK$4:CN$104,43,0),"0"),
IFERROR(VLOOKUP($A82,'Season 5'!AK$4:CN$104,43,0),"0"),IFERROR(VLOOKUP($A82,'Season 6'!AK$4:CN$104,43,0),"0"),
IFERROR(VLOOKUP($A82,'Season 7'!AK$4:CN$104,43,0),"0"),IFERROR(VLOOKUP($A82,'Season 8'!AK$4:CN$104,43,0),"0"),
IFERROR(VLOOKUP($A82,'Season 9'!AK$4:CN$104,43,0),"0"),IFERROR(VLOOKUP($A82,'Season 10'!AK$4:CN$104,43,0),"0"),
IFERROR(VLOOKUP($A82,'Season 11'!AK$4:CN$104,43,0),"0"),IFERROR(VLOOKUP($A82,'Season 12'!AK$4:CN$104,43,0),"0"),
IFERROR(VLOOKUP($A82,'Season 13'!AK$4:CN$104,43,0),"0"),IFERROR(VLOOKUP($A82,'Season 14'!AK$4:CN$104,43,0),"0"),IFERROR(VLOOKUP($A82,'Season 15'!AK$4:CN$104,43,0),"0"),)</f>
        <v>0</v>
      </c>
      <c r="AQ82" s="398">
        <f>SUM(IFERROR(VLOOKUP($A82,'Season 1'!AJ$4:CM$104,44,0),"0"),IFERROR(VLOOKUP($A82,'Season 2'!AK$4:CN$104,44,0),"0"),
IFERROR(VLOOKUP($A82,'Season 3'!AK$4:CN$104,44,0),"0"),IFERROR(VLOOKUP($A82,'Season 4'!AK$4:CN$104,44,0),"0"),
IFERROR(VLOOKUP($A82,'Season 5'!AK$4:CN$104,44,0),"0"),IFERROR(VLOOKUP($A82,'Season 6'!AK$4:CN$104,44,0),"0"),
IFERROR(VLOOKUP($A82,'Season 7'!AK$4:CN$104,44,0),"0"),IFERROR(VLOOKUP($A82,'Season 8'!AK$4:CN$104,44,0),"0"),
IFERROR(VLOOKUP($A82,'Season 9'!AK$4:CN$104,44,0),"0"),IFERROR(VLOOKUP($A82,'Season 10'!AK$4:CN$104,44,0),"0"),
IFERROR(VLOOKUP($A82,'Season 11'!AK$4:CN$104,44,0),"0"),IFERROR(VLOOKUP($A82,'Season 12'!AK$4:CN$104,44,0),"0"),
IFERROR(VLOOKUP($A82,'Season 13'!AK$4:CN$104,44,0),"0"),IFERROR(VLOOKUP($A82,'Season 14'!AK$4:CN$104,44,0),"0"),IFERROR(VLOOKUP($A82,'Season 15'!AK$4:CN$104,44,0),"0"),)</f>
        <v>0</v>
      </c>
      <c r="AR82" s="518">
        <f>SUM(IFERROR(VLOOKUP($A82,'Season 1'!AJ$4:CM$104,45,0),"0"),IFERROR(VLOOKUP($A82,'Season 2'!AK$4:CN$104,45,0),"0"),
IFERROR(VLOOKUP($A82,'Season 3'!AK$4:CN$104,45,0),"0"),IFERROR(VLOOKUP($A82,'Season 4'!AK$4:CN$104,45,0),"0"),
IFERROR(VLOOKUP($A82,'Season 5'!AK$4:CN$104,45,0),"0"),IFERROR(VLOOKUP($A82,'Season 6'!AK$4:CN$104,45,0),"0"),
IFERROR(VLOOKUP($A82,'Season 7'!AK$4:CN$104,45,0),"0"),IFERROR(VLOOKUP($A82,'Season 8'!AK$4:CN$104,45,0),"0"),
IFERROR(VLOOKUP($A82,'Season 9'!AK$4:CN$104,45,0),"0"),IFERROR(VLOOKUP($A82,'Season 10'!AK$4:CN$104,45,0),"0"),
IFERROR(VLOOKUP($A82,'Season 11'!AK$4:CN$104,45,0),"0"),IFERROR(VLOOKUP($A82,'Season 12'!AK$4:CN$104,45,0),"0"),
IFERROR(VLOOKUP($A82,'Season 13'!AK$4:CN$104,45,0),"0"),IFERROR(VLOOKUP($A82,'Season 14'!AK$4:CN$104,45,0),"0"),IFERROR(VLOOKUP($A82,'Season 15'!AK$4:CN$104,45,0),"0"),)</f>
        <v>0</v>
      </c>
      <c r="AS82" s="21">
        <f>SUM(IFERROR(VLOOKUP($A82,'Season 1'!AJ$4:CM$104,46,0),"0"),IFERROR(VLOOKUP($A82,'Season 2'!AK$4:CN$104,46,0),"0"),
IFERROR(VLOOKUP($A82,'Season 3'!AK$4:CN$104,46,0),"0"),IFERROR(VLOOKUP($A82,'Season 4'!AK$4:CN$104,46,0),"0"),
IFERROR(VLOOKUP($A82,'Season 5'!AK$4:CN$104,46,0),"0"),IFERROR(VLOOKUP($A82,'Season 6'!AK$4:CN$104,46,0),"0"),
IFERROR(VLOOKUP($A82,'Season 7'!AK$4:CN$104,46,0),"0"),IFERROR(VLOOKUP($A82,'Season 8'!AK$4:CN$104,46,0),"0"),
IFERROR(VLOOKUP($A82,'Season 9'!AK$4:CN$104,46,0),"0"),IFERROR(VLOOKUP($A82,'Season 10'!AK$4:CN$104,46,0),"0"),
IFERROR(VLOOKUP($A82,'Season 11'!AK$4:CN$104,46,0),"0"),IFERROR(VLOOKUP($A82,'Season 12'!AK$4:CN$104,46,0),"0"),
IFERROR(VLOOKUP($A82,'Season 13'!AK$4:CN$104,46,0),"0"),IFERROR(VLOOKUP($A82,'Season 14'!AK$4:CN$104,46,0),"0"),IFERROR(VLOOKUP($A82,'Season 15'!AK$4:CN$104,46,0),"0"),)</f>
        <v>0</v>
      </c>
      <c r="AT82" s="402">
        <f>SUM(IFERROR(VLOOKUP($A82,'Season 1'!AJ$4:CM$104,47,0),"0"),IFERROR(VLOOKUP($A82,'Season 2'!AK$4:CN$104,47,0),"0"),
IFERROR(VLOOKUP($A82,'Season 3'!AK$4:CN$104,47,0),"0"),IFERROR(VLOOKUP($A82,'Season 4'!AK$4:CN$104,47,0),"0"),
IFERROR(VLOOKUP($A82,'Season 5'!AK$4:CN$104,47,0),"0"),IFERROR(VLOOKUP($A82,'Season 6'!AK$4:CN$104,47,0),"0"),
IFERROR(VLOOKUP($A82,'Season 7'!AK$4:CN$104,47,0),"0"),IFERROR(VLOOKUP($A82,'Season 8'!AK$4:CN$104,47,0),"0"),
IFERROR(VLOOKUP($A82,'Season 9'!AK$4:CN$104,47,0),"0"),IFERROR(VLOOKUP($A82,'Season 10'!AK$4:CN$104,47,0),"0"),
IFERROR(VLOOKUP($A82,'Season 11'!AK$4:CN$104,47,0),"0"),IFERROR(VLOOKUP($A82,'Season 12'!AK$4:CN$104,47,0),"0"),
IFERROR(VLOOKUP($A82,'Season 13'!AK$4:CN$104,47,0),"0"),IFERROR(VLOOKUP($A82,'Season 14'!AK$4:CN$104,47,0),"0"),IFERROR(VLOOKUP($A82,'Season 15'!AK$4:CN$104,47,0),"0"),)</f>
        <v>0</v>
      </c>
      <c r="AU82" s="403">
        <f>SUM(IFERROR(VLOOKUP($A82,'Season 3'!AK$4:CN$104,48,0),"0"),IFERROR(VLOOKUP($A82,'Season 4'!AK$4:CN$104,48,0),"0"),
IFERROR(VLOOKUP($A82,'Season 5'!AK$4:CN$104,48,0),"0"),IFERROR(VLOOKUP($A82,'Season 6'!AK$4:CN$104,48,0),"0"),
IFERROR(VLOOKUP($A82,'Season 7'!AK$4:CN$104,48,0),"0"),IFERROR(VLOOKUP($A82,'Season 8'!AK$4:CN$104,48,0),"0"),
IFERROR(VLOOKUP($A82,'Season 9'!AK$4:CN$104,48,0),"0"),IFERROR(VLOOKUP($A82,'Season 10'!AK$4:CN$104,48,0),"0"),
IFERROR(VLOOKUP($A82,'Season 11'!AK$4:CN$104,48,0),"0"),IFERROR(VLOOKUP($A82,'Season 12'!AK$4:CN$104,48,0),"0"),
IFERROR(VLOOKUP($A82,'Season 13'!AK$4:CN$104,48,0),"0"),IFERROR(VLOOKUP($A82,'Season 14'!AK$4:CN$104,48,0),"0"),IFERROR(VLOOKUP($A82,'Season 15'!AK$4:CN$104,48,0),"0"),)</f>
        <v>0</v>
      </c>
      <c r="AV82" s="398">
        <f>SUM(IFERROR(VLOOKUP($A82,'Season 3'!AK$4:CN$104,49,0),"0"),IFERROR(VLOOKUP($A82,'Season 4'!AK$4:CN$104,49,0),"0"),
IFERROR(VLOOKUP($A82,'Season 5'!AK$4:CN$104,49,0),"0"),IFERROR(VLOOKUP($A82,'Season 6'!AK$4:CN$104,49,0),"0"),
IFERROR(VLOOKUP($A82,'Season 7'!AK$4:CN$104,49,0),"0"),IFERROR(VLOOKUP($A82,'Season 8'!AK$4:CN$104,49,0),"0"),
IFERROR(VLOOKUP($A82,'Season 9'!AK$4:CN$104,49,0),"0"),IFERROR(VLOOKUP($A82,'Season 10'!AK$4:CN$104,49,0),"0"),
IFERROR(VLOOKUP($A82,'Season 11'!AK$4:CN$104,49,0),"0"),IFERROR(VLOOKUP($A82,'Season 12'!AK$4:CN$104,49,0),"0"),
IFERROR(VLOOKUP($A82,'Season 13'!AK$4:CN$104,49,0),"0"),IFERROR(VLOOKUP($A82,'Season 14'!AK$4:CN$104,49,0),"0"),IFERROR(VLOOKUP($A82,'Season 15'!AK$4:CN$104,49,0),"0"),)</f>
        <v>0</v>
      </c>
      <c r="AW82" s="518">
        <f>SUM(IFERROR(VLOOKUP($A82,'Season 3'!AK$4:CN$104,50,0),"0"),IFERROR(VLOOKUP($A82,'Season 4'!AK$4:CN$104,50,0),"0"),
IFERROR(VLOOKUP($A82,'Season 5'!AK$4:CN$104,50,0),"0"),IFERROR(VLOOKUP($A82,'Season 6'!AK$4:CN$104,50,0),"0"),
IFERROR(VLOOKUP($A82,'Season 7'!AK$4:CN$104,50,0),"0"),IFERROR(VLOOKUP($A82,'Season 8'!AK$4:CN$104,50,0),"0"),
IFERROR(VLOOKUP($A82,'Season 9'!AK$4:CN$104,50,0),"0"),IFERROR(VLOOKUP($A82,'Season 10'!AK$4:CN$104,50,0),"0"),
IFERROR(VLOOKUP($A82,'Season 11'!AK$4:CN$104,50,0),"0"),IFERROR(VLOOKUP($A82,'Season 12'!AK$4:CN$104,50,0),"0"),
IFERROR(VLOOKUP($A82,'Season 13'!AK$4:CN$104,50,0),"0"),IFERROR(VLOOKUP($A82,'Season 14'!AK$4:CN$104,50,0),"0"),IFERROR(VLOOKUP($A82,'Season 15'!AK$4:CN$104,50,0),"0"),)</f>
        <v>0</v>
      </c>
      <c r="AX82" s="21">
        <f>SUM(IFERROR(VLOOKUP($A82,'Season 3'!AK$4:CN$104,51,0),"0"),IFERROR(VLOOKUP($A82,'Season 4'!AK$4:CN$104,51,0),"0"),
IFERROR(VLOOKUP($A82,'Season 5'!AK$4:CN$104,51,0),"0"),IFERROR(VLOOKUP($A82,'Season 6'!AK$4:CN$104,51,0),"0"),
IFERROR(VLOOKUP($A82,'Season 7'!AK$4:CN$104,51,0),"0"),IFERROR(VLOOKUP($A82,'Season 8'!AK$4:CN$104,51,0),"0"),
IFERROR(VLOOKUP($A82,'Season 9'!AK$4:CN$104,51,0),"0"),IFERROR(VLOOKUP($A82,'Season 10'!AK$4:CN$104,51,0),"0"),
IFERROR(VLOOKUP($A82,'Season 11'!AK$4:CN$104,51,0),"0"),IFERROR(VLOOKUP($A82,'Season 12'!AK$4:CN$104,51,0),"0"),
IFERROR(VLOOKUP($A82,'Season 13'!AK$4:CN$104,51,0),"0"),IFERROR(VLOOKUP($A82,'Season 14'!AK$4:CN$104,51,0),"0"),IFERROR(VLOOKUP($A82,'Season 15'!AK$4:CN$104,51,0),"0"),)</f>
        <v>0</v>
      </c>
      <c r="AY82" s="402">
        <f>SUM(IFERROR(VLOOKUP($A82,'Season 3'!AK$4:CN$104,52,0),"0"),IFERROR(VLOOKUP($A82,'Season 4'!AK$4:CN$104,52,0),"0"),
IFERROR(VLOOKUP($A82,'Season 5'!AK$4:CN$104,52,0),"0"),IFERROR(VLOOKUP($A82,'Season 6'!AK$4:CN$104,52,0),"0"),
IFERROR(VLOOKUP($A82,'Season 7'!AK$4:CN$104,52,0),"0"),IFERROR(VLOOKUP($A82,'Season 8'!AK$4:CN$104,52,0),"0"),
IFERROR(VLOOKUP($A82,'Season 9'!AK$4:CN$104,52,0),"0"),IFERROR(VLOOKUP($A82,'Season 10'!AK$4:CN$104,52,0),"0"),
IFERROR(VLOOKUP($A82,'Season 11'!AK$4:CN$104,52,0),"0"),IFERROR(VLOOKUP($A82,'Season 12'!AK$4:CN$104,52,0),"0"),
IFERROR(VLOOKUP($A82,'Season 13'!AK$4:CN$104,52,0),"0"),IFERROR(VLOOKUP($A82,'Season 14'!AK$4:CN$104,52,0),"0"),IFERROR(VLOOKUP($A82,'Season 15'!AK$4:CN$104,52,0),"0"),)</f>
        <v>0</v>
      </c>
      <c r="AZ82" s="403">
        <f>SUM(IFERROR(VLOOKUP($A82,'Season 1'!AJ$4:CM$104,38,0),"0"),IFERROR(VLOOKUP($A82,'Season 2'!AK$4:CN$104,48,0),"0"),)</f>
        <v>0</v>
      </c>
      <c r="BA82" s="398">
        <f>SUM(IFERROR(VLOOKUP($A82,'Season 1'!AJ$4:CM$104,39,0),"0"),IFERROR(VLOOKUP($A82,'Season 2'!AK$4:CN$104,49,0),"0"),)</f>
        <v>0</v>
      </c>
      <c r="BB82" s="518">
        <f>SUM(IFERROR(VLOOKUP($A82,'Season 1'!AJ$4:CM$104,40,0),"0"),IFERROR(VLOOKUP($A82,'Season 2'!AK$4:CN$104,50,0),"0"),)</f>
        <v>0</v>
      </c>
      <c r="BC82" s="21">
        <f>SUM(IFERROR(VLOOKUP($A82,'Season 1'!AJ$4:CM$104,41,0),"0"),IFERROR(VLOOKUP($A82,'Season 2'!AK$4:CN$104,51,0),"0"),)</f>
        <v>0</v>
      </c>
      <c r="BD82" s="402">
        <f>SUM(IFERROR(VLOOKUP($A82,'Season 1'!AJ$4:CM$104,42,0),"0"),IFERROR(VLOOKUP($A82,'Season 2'!AK$4:CN$104,52,0),"0"),)</f>
        <v>0</v>
      </c>
      <c r="BE82" s="561">
        <f>SUM(
IFERROR(VLOOKUP($A82,'Season 1'!AJ$4:CM$104,48,0),"0"),IFERROR(VLOOKUP($A82,'Season 2'!AK$4:CN$104,53,0),"0"),
IFERROR(VLOOKUP($A82,'Season 3'!AK$4:CN$104,53,0),"0"),IFERROR(VLOOKUP($A82,'Season 4'!AK$4:CN$104,53,0),"0"),
IFERROR(VLOOKUP($A82,'Season 5'!AK$4:CN$104,53,0),"0"),IFERROR(VLOOKUP($A82,'Season 6'!AK$4:CN$104,53,0),"0"),
IFERROR(VLOOKUP($A82,'Season 7'!AK$4:CN$104,53,0),"0"),IFERROR(VLOOKUP($A82,'Season 8'!AK$4:CN$104,53,0),"0"),
IFERROR(VLOOKUP($A82,'Season 9'!AK$4:CN$104,53,0),"0"),IFERROR(VLOOKUP($A82,'Season 10'!AK$4:CN$104,53,0),"0"),
IFERROR(VLOOKUP($A82,'Season 11'!AK$4:CN$104,53,0),"0"),IFERROR(VLOOKUP($A82,'Season 12'!AK$4:CN$104,53,0),"0"),
IFERROR(VLOOKUP($A82,'Season 13'!AK$4:CN$104,53,0),"0"),IFERROR(VLOOKUP($A82,'Season 14'!AK$4:CN$104,53,0),"0"),IFERROR(VLOOKUP($A82,'Season 15'!AK$4:CN$104,53,0),"0"),)</f>
        <v>0</v>
      </c>
      <c r="BF82" s="562">
        <f>SUM(
IFERROR(VLOOKUP($A82,'Season 1'!AJ$4:CM$104,49,0),"0"),IFERROR(VLOOKUP($A82,'Season 2'!AK$4:CN$104,54,0),"0"),
IFERROR(VLOOKUP($A82,'Season 3'!AK$4:CN$104,54,0),"0"),IFERROR(VLOOKUP($A82,'Season 4'!AK$4:CN$104,54,0),"0"),
IFERROR(VLOOKUP($A82,'Season 5'!AK$4:CN$104,54,0),"0"),IFERROR(VLOOKUP($A82,'Season 6'!AK$4:CN$104,54,0),"0"),
IFERROR(VLOOKUP($A82,'Season 7'!AK$4:CN$104,54,0),"0"),IFERROR(VLOOKUP($A82,'Season 8'!AK$4:CN$104,54,0),"0"),
IFERROR(VLOOKUP($A82,'Season 9'!AK$4:CN$104,54,0),"0"),IFERROR(VLOOKUP($A82,'Season 10'!AK$4:CN$104,54,0),"0"),
IFERROR(VLOOKUP($A82,'Season 11'!AK$4:CN$104,540),"0"),IFERROR(VLOOKUP($A82,'Season 12'!AK$4:CN$104,54,0),"0"),
IFERROR(VLOOKUP($A82,'Season 13'!AK$4:CN$104,54,0),"0"),IFERROR(VLOOKUP($A82,'Season 14'!AK$4:CN$104,54,0),"0"),IFERROR(VLOOKUP($A82,'Season 15'!AK$4:CN$104,54,0),"0"),)</f>
        <v>0</v>
      </c>
      <c r="BG82" s="529" t="e">
        <f t="shared" si="3"/>
        <v>#DIV/0!</v>
      </c>
      <c r="BI82" s="553"/>
      <c r="BJ82" s="553"/>
      <c r="BK82" s="553"/>
      <c r="BL82" s="553"/>
      <c r="BM82" s="553"/>
      <c r="BN82" s="553"/>
      <c r="BO82" s="169"/>
      <c r="BP82" s="169"/>
      <c r="BQ82" s="169"/>
      <c r="BR82" s="169"/>
      <c r="BS82" s="12" t="str">
        <f>IFERROR(VLOOKUP($A82,'Season 1'!$AJ$4:$CM$104,50,0),"0")</f>
        <v>0</v>
      </c>
      <c r="BT82" s="12" t="str">
        <f>IFERROR(VLOOKUP($A82,'Season 1'!$AJ$4:$CM$104,51,0),"0")</f>
        <v>0</v>
      </c>
      <c r="BU82" s="12" t="str">
        <f>IFERROR(VLOOKUP($A82,'Season 2'!$AK$4:$CN$104,55,0),"0")</f>
        <v>0</v>
      </c>
      <c r="BV82" s="12" t="str">
        <f>IFERROR(VLOOKUP($A82,'Season 2'!$AK$4:$CN$104,56,0),"0")</f>
        <v>0</v>
      </c>
      <c r="BW82" s="12" t="str">
        <f>IFERROR(VLOOKUP($A82,'Season 3'!$AK$4:$CN$104,55,0),"0")</f>
        <v>0</v>
      </c>
      <c r="BX82" s="12" t="str">
        <f>IFERROR(VLOOKUP($A82,'Season 3'!$AK$4:$CN$104,56,0),"0")</f>
        <v>0</v>
      </c>
      <c r="BY82" s="12" t="str">
        <f>IFERROR(VLOOKUP($A82,'Season 4'!$AK$4:$CN$104,55,0),"0")</f>
        <v>0</v>
      </c>
      <c r="BZ82" s="12" t="str">
        <f>IFERROR(VLOOKUP($A82,'Season 4'!$AK$4:$CN$104,56,0),"0")</f>
        <v>0</v>
      </c>
      <c r="CA82" s="12" t="str">
        <f>IFERROR(VLOOKUP($A82,'Season 5'!$AK$4:$CN$104,55,0),"0")</f>
        <v>0</v>
      </c>
      <c r="CB82" s="12" t="str">
        <f>IFERROR(VLOOKUP($A82,'Season 5'!$AK$4:$CN$104,56,0),"0")</f>
        <v>0</v>
      </c>
      <c r="CC82" s="12" t="str">
        <f>IFERROR(VLOOKUP($A82,'Season 6'!$AK$4:$CN$104,55,0),"0")</f>
        <v>0</v>
      </c>
      <c r="CD82" s="12" t="str">
        <f>IFERROR(VLOOKUP($A82,'Season 6'!$AK$4:$CN$104,56,0),"0")</f>
        <v>0</v>
      </c>
      <c r="CE82" s="12" t="str">
        <f>IFERROR(VLOOKUP($A82,'Season 7'!$AK$4:$CN$104,55,0),"0")</f>
        <v>0</v>
      </c>
      <c r="CF82" s="12" t="str">
        <f>IFERROR(VLOOKUP($A82,'Season 7'!$AK$4:$CN$104,56,0),"0")</f>
        <v>0</v>
      </c>
      <c r="CG82" s="12" t="str">
        <f>IFERROR(VLOOKUP($A82,'Season 8'!$AK$4:$CN$104,55,0),"0")</f>
        <v>0</v>
      </c>
      <c r="CH82" s="12" t="str">
        <f>IFERROR(VLOOKUP($A82,'Season 8'!$AK$4:$CN$104,56,0),"0")</f>
        <v>0</v>
      </c>
      <c r="CI82" s="12" t="str">
        <f>IFERROR(VLOOKUP($A82,'Season 9'!$AK$4:$CN$104,55,0),"0")</f>
        <v>0</v>
      </c>
      <c r="CJ82" s="12" t="str">
        <f>IFERROR(VLOOKUP($A82,'Season 9'!$AK$4:$CN$104,56,0),"0")</f>
        <v>0</v>
      </c>
      <c r="CK82" s="12" t="str">
        <f>IFERROR(VLOOKUP($A82,'Season 10'!$AK$4:$CN$104,55,0),"0")</f>
        <v>0</v>
      </c>
      <c r="CL82" s="12" t="str">
        <f>IFERROR(VLOOKUP($A82,'Season 10'!$AK$4:$CN$104,56,0),"0")</f>
        <v>0</v>
      </c>
      <c r="CM82" s="12" t="str">
        <f>IFERROR(VLOOKUP($A82,'Season 11'!$AK$4:$CN$104,55,0),"0")</f>
        <v>0</v>
      </c>
      <c r="CN82" s="12" t="str">
        <f>IFERROR(VLOOKUP($A82,'Season 11'!$AK$4:$CN$104,56,0),"0")</f>
        <v>0</v>
      </c>
      <c r="CO82" s="12" t="str">
        <f>IFERROR(VLOOKUP($A82,'Season 12'!$AK$4:$CN$104,55,0),"0")</f>
        <v>0</v>
      </c>
      <c r="CP82" s="12" t="str">
        <f>IFERROR(VLOOKUP($A82,'Season 12'!$AK$4:$CN$104,56,0),"0")</f>
        <v>0</v>
      </c>
      <c r="CQ82" s="12" t="str">
        <f>IFERROR(VLOOKUP($A82,'Season 13'!$AK$4:$CN$104,55,0),"0")</f>
        <v>0</v>
      </c>
      <c r="CR82" s="12" t="str">
        <f>IFERROR(VLOOKUP($A82,'Season 13'!$AK$4:$CN$104,56,0),"0")</f>
        <v>0</v>
      </c>
      <c r="CS82" s="12" t="str">
        <f>IFERROR(VLOOKUP($A82,'Season 14'!$AK$4:$CN$104,55,0),"0")</f>
        <v>0</v>
      </c>
      <c r="CT82" s="12" t="str">
        <f>IFERROR(VLOOKUP($A82,'Season 14'!$AK$4:$CN$104,56,0),"0")</f>
        <v>0</v>
      </c>
      <c r="CU82" s="12" t="str">
        <f>IFERROR(VLOOKUP($A82,'Season 15'!$AK$4:$CN$104,55,0),"0")</f>
        <v>0</v>
      </c>
      <c r="CV82" s="12" t="str">
        <f>IFERROR(VLOOKUP($A82,'Season 15'!$AK$4:$CN$104,56,0),"0")</f>
        <v>0</v>
      </c>
    </row>
    <row r="83" spans="1:100" x14ac:dyDescent="0.25">
      <c r="A83" s="2" t="s">
        <v>35</v>
      </c>
      <c r="B83" s="516" t="str">
        <f>IFERROR(VLOOKUP('Data Totals'!A83,'Season 1'!AJ$4:CH$104,2,FALSE),IFERROR(VLOOKUP('Data Totals'!A83,'Season 2'!AK$4:CI$104,2,FALSE),IFERROR(VLOOKUP('Data Totals'!A83,'Season 3'!AK$4:CI$104,2,FALSE),IFERROR(VLOOKUP('Data Totals'!A83,'Season 4'!AK$4:CI$104,2,FALSE),IFERROR(VLOOKUP('Data Totals'!A83,'Season 5'!AK$4:CI$104,2,FALSE),IFERROR(VLOOKUP('Data Totals'!A83,'Season 6'!AK$4:CI$104,2,FALSE),IFERROR(VLOOKUP('Data Totals'!A83,'Season 7'!AK$4:CI$104,2,FALSE),IFERROR(VLOOKUP('Data Totals'!A83,'Season 8'!AK$4:CI$104,2,FALSE),IFERROR(VLOOKUP('Data Totals'!A83,'Season 9'!AK$4:CI$104,2,FALSE),IFERROR(VLOOKUP('Data Totals'!A83,'Season 10'!AK$4:CI$104,2,FALSE),IFERROR(VLOOKUP('Data Totals'!A83,'Season 11'!AK$4:CI$104,2,FALSE),IFERROR(VLOOKUP('Data Totals'!A83,'Season 12'!AK$4:CI$104,2,FALSE),IFERROR(VLOOKUP('Data Totals'!A83,'Season 13'!AK$4:CI$104,2,FALSE),IFERROR(VLOOKUP('Data Totals'!A83,'Season 14'!AK$4:CI$104,2,FALSE),IFERROR(VLOOKUP('Data Totals'!A83,'Season 15'!AK$4:CI$104,2,FALSE),"N/A")))))))))))))))</f>
        <v>N/A</v>
      </c>
      <c r="C83" s="517" t="str">
        <f>IFERROR(VLOOKUP('Data Totals'!A83,'Season 1'!AJ$4:CH$104,3,FALSE),IFERROR(VLOOKUP('Data Totals'!A83,'Season 2'!AK$4:CI$104,3,FALSE),IFERROR(VLOOKUP('Data Totals'!A83,'Season 3'!AK$4:CI$104,3,FALSE),IFERROR(VLOOKUP('Data Totals'!A83,'Season 4'!AK$4:CI$104,3,FALSE),IFERROR(VLOOKUP('Data Totals'!A83,'Season 5'!AK$4:CI$104,3,FALSE),IFERROR(VLOOKUP('Data Totals'!A83,'Season 6'!AK$4:CI$104,3,FALSE),IFERROR(VLOOKUP('Data Totals'!A83,'Season 7'!AK$4:CI$104,3,FALSE),IFERROR(VLOOKUP('Data Totals'!A83,'Season 8'!AK$4:CI$104,3,FALSE),IFERROR(VLOOKUP('Data Totals'!A83,'Season 9'!AK$4:CI$104,3,FALSE),IFERROR(VLOOKUP('Data Totals'!A83,'Season 10'!AK$4:CI$104,3,FALSE),IFERROR(VLOOKUP('Data Totals'!A83,'Season 11'!AK$4:CI$104,3,FALSE),IFERROR(VLOOKUP('Data Totals'!A83,'Season 12'!AK$4:CI$104,3,FALSE),IFERROR(VLOOKUP('Data Totals'!A83,'Season 13'!AK$4:CI$104,3,FALSE),IFERROR(VLOOKUP('Data Totals'!A83,'Season 14'!AK$4:CI$104,3,FALSE),IFERROR(VLOOKUP('Data Totals'!A83,'Season 15'!AK$4:CI$104,3,FALSE),"N/A")))))))))))))))</f>
        <v>N/A</v>
      </c>
      <c r="D83" s="517" t="str">
        <f>IFERROR(VLOOKUP('Data Totals'!A83,'Season 15'!AK$4:CI$104,4,FALSE),IFERROR(VLOOKUP('Data Totals'!A83,'Season 14'!AK$4:CI$104,4,FALSE),IFERROR(VLOOKUP('Data Totals'!A83,'Season 13'!AK$4:CI$104,4,FALSE),IFERROR(VLOOKUP('Data Totals'!A83,'Season 12'!AK$4:CI$104,4,FALSE),IFERROR(VLOOKUP('Data Totals'!A83,'Season 11'!AK$4:CI$104,4,FALSE),IFERROR(VLOOKUP('Data Totals'!A83,'Season 10'!AK$4:CI$104,4,FALSE),IFERROR(VLOOKUP('Data Totals'!A83,'Season 9'!AK$4:CI$104,4,FALSE),IFERROR(VLOOKUP('Data Totals'!A83,'Season 8'!AK$4:CI$104,4,FALSE),IFERROR(VLOOKUP('Data Totals'!A83,'Season 7'!AK$4:CI$104,4,FALSE),IFERROR(VLOOKUP('Data Totals'!A83,'Season 6'!AK$4:CI$104,4,FALSE),IFERROR(VLOOKUP('Data Totals'!A83,'Season 5'!AK$4:CI$104,4,FALSE),IFERROR(VLOOKUP('Data Totals'!A83,'Season 4'!AK$4:CI$104,4,FALSE),IFERROR(VLOOKUP('Data Totals'!A83,'Season 3'!AK$4:CI$104,4,FALSE),IFERROR(VLOOKUP('Data Totals'!A83,'Season 2'!AK$4:CI$104,4,FALSE),IFERROR(VLOOKUP('Data Totals'!A83,'Season 1'!AJ$4:CH$104,4,FALSE),"N/A")))))))))))))))</f>
        <v>N/A</v>
      </c>
      <c r="E83" s="517" t="e">
        <f t="shared" si="2"/>
        <v>#VALUE!</v>
      </c>
      <c r="F83" s="398">
        <f>SUM(IFERROR(VLOOKUP(A83,BI$3:BN$152,2,0),"0"),
IFERROR(VLOOKUP(A83,'Season 1'!AJ$4:CM$104,7,0),"0"),IFERROR(VLOOKUP(A83,'Season 2'!AK$4:CN$104,7,0),"0"),
IFERROR(VLOOKUP(A83,'Season 3'!AK$4:CN$104,7,0),"0"),IFERROR(VLOOKUP(A83,'Season 4'!AK$4:CN$104,7,0),"0"),
IFERROR(VLOOKUP(A83,'Season 5'!AK$4:CN$104,7,0),"0"),IFERROR(VLOOKUP(A83,'Season 6'!AK$4:CN$104,7,0),"0"),
IFERROR(VLOOKUP(A83,'Season 7'!AK$4:CN$104,7,0),"0"),IFERROR(VLOOKUP(A83,'Season 8'!AK$4:CN$104,7,0),"0"),
IFERROR(VLOOKUP(A83,'Season 9'!AK$4:CN$104,7,0),"0"),IFERROR(VLOOKUP(A83,'Season 10'!AK$4:CN$104,7,0),"0"),
IFERROR(VLOOKUP(A83,'Season 11'!AK$4:CN$104,7,0),"0"),IFERROR(VLOOKUP(A83,'Season 12'!AK$4:CN$104,7,0),"0"),
IFERROR(VLOOKUP(A83,'Season 13'!AK$4:CN$104,7,0),"0"),IFERROR(VLOOKUP(A83,'Season 14'!AK$4:CN$104,7,0),"0"),IFERROR(VLOOKUP(A83,'Season 15'!AK$4:CN$104,7,0),"0"),)</f>
        <v>0</v>
      </c>
      <c r="G83" s="398">
        <f>SUM(
IFERROR(VLOOKUP(A83,'Season 1'!AJ$4:CM$104,8,0),"0"),IFERROR(VLOOKUP(A83,'Season 2'!AK$4:CN$104,8,0),"0"),
IFERROR(VLOOKUP(A83,'Season 3'!AK$4:CN$104,8,0),"0"),IFERROR(VLOOKUP(A83,'Season 4'!AK$4:CN$104,8,0),"0"),
IFERROR(VLOOKUP(A83,'Season 5'!AK$4:CN$104,8,0),"0"),IFERROR(VLOOKUP(A83,'Season 6'!AK$4:CN$104,8,0),"0"),
IFERROR(VLOOKUP(A83,'Season 7'!AK$4:CN$104,8,0),"0"),IFERROR(VLOOKUP(A83,'Season 8'!AK$4:CN$104,8,0),"0"),
IFERROR(VLOOKUP(A83,'Season 9'!AK$4:CN$104,8,0),"0"),IFERROR(VLOOKUP(A83,'Season 10'!AK$4:CN$104,8,0),"0"),
IFERROR(VLOOKUP(A83,'Season 11'!AK$4:CN$104,8,0),"0"),IFERROR(VLOOKUP(A83,'Season 12'!AK$4:CN$104,8,0),"0"),
IFERROR(VLOOKUP(A83,'Season 13'!AK$4:CN$104,8,0),"0"),IFERROR(VLOOKUP(A83,'Season 14'!AK$4:CN$104,8,0),"0"),IFERROR(VLOOKUP(A83,'Season 15'!AK$4:CN$104,8,0),"0"),)</f>
        <v>0</v>
      </c>
      <c r="H83" s="329">
        <f>SUM(
IFERROR(VLOOKUP(A83,'Season 1'!AJ$4:CM$104,9,0),"0"),IFERROR(VLOOKUP(A83,'Season 2'!AK$4:CN$104,9,0),"0"),
IFERROR(VLOOKUP(A83,'Season 3'!AK$4:CN$104,9,0),"0"),IFERROR(VLOOKUP(A83,'Season 4'!AK$4:CN$104,9,0),"0"),
IFERROR(VLOOKUP(A83,'Season 5'!AK$4:CN$104,9,0),"0"),IFERROR(VLOOKUP(A83,'Season 6'!AK$4:CN$104,9,0),"0"),
IFERROR(VLOOKUP(A83,'Season 7'!AK$4:CN$104,9,0),"0"),IFERROR(VLOOKUP(A83,'Season 8'!AK$4:CN$104,9,0),"0"),
IFERROR(VLOOKUP(A83,'Season 9'!AK$4:CN$104,9,0),"0"),IFERROR(VLOOKUP(A83,'Season 10'!AK$4:CN$104,9,0),"0"),
IFERROR(VLOOKUP(A83,'Season 11'!AK$4:CN$104,9,0),"0"),IFERROR(VLOOKUP(A83,'Season 12'!AK$4:CN$104,9,0),"0"),
IFERROR(VLOOKUP(A83,'Season 13'!AK$4:CN$104,9,0),"0"),IFERROR(VLOOKUP(A83,'Season 14'!AK$4:CN$104,9,0),"0"),IFERROR(VLOOKUP(A83,'Season 15'!AK$4:CN$104,9,0),"0"),)</f>
        <v>0</v>
      </c>
      <c r="I83" s="518">
        <f>SUM(
IFERROR(VLOOKUP(A83,'Season 1'!AJ$4:CM$104,10,0),"0"),IFERROR(VLOOKUP(A83,'Season 2'!AK$4:CN$104,10,0),"0"),
IFERROR(VLOOKUP(A83,'Season 3'!AK$4:CN$104,10,0),"0"),IFERROR(VLOOKUP(A83,'Season 4'!AK$4:CN$104,10,0),"0"),
IFERROR(VLOOKUP(A83,'Season 5'!AK$4:CN$104,10,0),"0"),IFERROR(VLOOKUP(A83,'Season 6'!AK$4:CN$104,10,0),"0"),
IFERROR(VLOOKUP(A83,'Season 7'!AK$4:CN$104,10,0),"0"),IFERROR(VLOOKUP(A83,'Season 8'!AK$4:CN$104,10,0),"0"),
IFERROR(VLOOKUP(A83,'Season 9'!AK$4:CN$104,10,0),"0"),IFERROR(VLOOKUP(A83,'Season 10'!AK$4:CN$104,10,0),"0"),
IFERROR(VLOOKUP(A83,'Season 11'!AK$4:CN$104,10,0),"0"),IFERROR(VLOOKUP(A83,'Season 12'!AK$4:CN$104,10,0),"0"),
IFERROR(VLOOKUP(A83,'Season 13'!AK$4:CN$104,10,0),"0"),IFERROR(VLOOKUP(A83,'Season 14'!AK$4:CN$104,10,0),"0"),IFERROR(VLOOKUP(A83,'Season 15'!AK$4:CN$104,10,0),"0"),)</f>
        <v>0</v>
      </c>
      <c r="J83" s="21">
        <f>SUM(IFERROR(VLOOKUP(A83,BI$3:BN$152,3,0),"0"),
IFERROR(VLOOKUP(A83,'Season 1'!AJ$4:CM$104,11,0),"0"),IFERROR(VLOOKUP(A83,'Season 2'!AK$4:CN$104,11,0),"0"),
IFERROR(VLOOKUP(A83,'Season 3'!AK$4:CN$104,11,0),"0"),IFERROR(VLOOKUP(A83,'Season 4'!AK$4:CN$104,11,0),"0"),
IFERROR(VLOOKUP(A83,'Season 5'!AK$4:CN$104,11,0),"0"),IFERROR(VLOOKUP(A83,'Season 6'!AK$4:CN$104,11,0),"0"),
IFERROR(VLOOKUP(A83,'Season 7'!AK$4:CN$104,11,0),"0"),IFERROR(VLOOKUP(A83,'Season 8'!AK$4:CN$104,11,0),"0"),
IFERROR(VLOOKUP(A83,'Season 9'!AK$4:CN$104,11,0),"0"),IFERROR(VLOOKUP(A83,'Season 10'!AK$4:CN$104,11,0),"0"),
IFERROR(VLOOKUP(A83,'Season 11'!AK$4:CN$104,11,0),"0"),IFERROR(VLOOKUP(A83,'Season 12'!AK$4:CN$104,11,0),"0"),
IFERROR(VLOOKUP(A83,'Season 13'!AK$4:CN$104,11,0),"0"),IFERROR(VLOOKUP(A83,'Season 14'!AK$4:CN$104,11,0),"0"),IFERROR(VLOOKUP(A83,'Season 15'!AK$4:CN$104,11,0),"0"),)</f>
        <v>0</v>
      </c>
      <c r="K83" s="402">
        <f>SUM(IFERROR(VLOOKUP($A83,BI$3:BN$152,4,0),"0"),
IFERROR(VLOOKUP($A83,'Season 1'!AJ$4:CM$104,12,0),"0"),IFERROR(VLOOKUP($A83,'Season 2'!AK$4:CN$104,12,0),"0"),
IFERROR(VLOOKUP($A83,'Season 3'!AK$4:CN$104,12,0),"0"),IFERROR(VLOOKUP($A83,'Season 4'!AK$4:CN$104,12,0),"0"),
IFERROR(VLOOKUP($A83,'Season 5'!AK$4:CN$104,12,0),"0"),IFERROR(VLOOKUP($A83,'Season 6'!AK$4:CN$104,12,0),"0"),
IFERROR(VLOOKUP($A83,'Season 7'!AK$4:CN$104,12,0),"0"),IFERROR(VLOOKUP($A83,'Season 8'!AK$4:CN$104,12,0),"0"),
IFERROR(VLOOKUP($A83,'Season 9'!AK$4:CN$104,12,0),"0"),IFERROR(VLOOKUP($A83,'Season 10'!AK$4:CN$104,12,0),"0"),
IFERROR(VLOOKUP($A83,'Season 11'!AK$4:CN$104,12,0),"0"),IFERROR(VLOOKUP($A83,'Season 12'!AK$4:CN$104,12,0),"0"),
IFERROR(VLOOKUP($A83,'Season 13'!AK$4:CN$104,12,0),"0"),IFERROR(VLOOKUP($A83,'Season 14'!AK$4:CN$104,12,0),"0"),IFERROR(VLOOKUP(A83,'Season 15'!AK$4:CN$104,12,0),"0"),)</f>
        <v>0</v>
      </c>
      <c r="L83" s="403">
        <f>SUM(
IFERROR(VLOOKUP($A83,'Season 1'!AJ$4:CM$104,13,0),"0"),IFERROR(VLOOKUP($A83,'Season 2'!AK$4:CN$104,13,0),"0"),
IFERROR(VLOOKUP($A83,'Season 3'!AK$4:CN$104,13,0),"0"),IFERROR(VLOOKUP($A83,'Season 4'!AK$4:CN$104,13,0),"0"),
IFERROR(VLOOKUP($A83,'Season 5'!AK$4:CN$104,13,0),"0"),IFERROR(VLOOKUP($A83,'Season 6'!AK$4:CN$104,13,0),"0"),
IFERROR(VLOOKUP($A83,'Season 7'!AK$4:CN$104,13,0),"0"),IFERROR(VLOOKUP($A83,'Season 8'!AK$4:CN$104,13,0),"0"),
IFERROR(VLOOKUP($A83,'Season 9'!AK$4:CN$104,13,0),"0"),IFERROR(VLOOKUP($A83,'Season 10'!AK$4:CN$104,13,0),"0"),
IFERROR(VLOOKUP($A83,'Season 11'!AK$4:CN$104,13,0),"0"),IFERROR(VLOOKUP($A83,'Season 12'!AK$4:CN$104,13,0),"0"),
IFERROR(VLOOKUP($A83,'Season 13'!AK$4:CN$104,13,0),"0"),IFERROR(VLOOKUP($A83,'Season 14'!AK$4:CN$104,13,0),"0"),IFERROR(VLOOKUP(A83,'Season 15'!AK$4:CN$104,13,0),"0"),)</f>
        <v>0</v>
      </c>
      <c r="M83" s="398">
        <f>SUM(
IFERROR(VLOOKUP($A83,'Season 1'!AJ$4:CM$104,14,0),"0"),IFERROR(VLOOKUP($A83,'Season 2'!AK$4:CN$104,14,0),"0"),
IFERROR(VLOOKUP($A83,'Season 3'!AK$4:CN$104,14,0),"0"),IFERROR(VLOOKUP($A83,'Season 4'!AK$4:CN$104,14,0),"0"),
IFERROR(VLOOKUP($A83,'Season 5'!AK$4:CN$104,14,0),"0"),IFERROR(VLOOKUP($A83,'Season 6'!AK$4:CN$104,14,0),"0"),
IFERROR(VLOOKUP($A83,'Season 7'!AK$4:CN$104,14,0),"0"),IFERROR(VLOOKUP($A83,'Season 8'!AK$4:CN$104,14,0),"0"),
IFERROR(VLOOKUP($A83,'Season 9'!AK$4:CN$104,14,0),"0"),IFERROR(VLOOKUP($A83,'Season 10'!AK$4:CN$104,14,0),"0"),
IFERROR(VLOOKUP($A83,'Season 11'!AK$4:CN$104,14,0),"0"),IFERROR(VLOOKUP($A83,'Season 12'!AK$4:CN$104,14,0),"0"),
IFERROR(VLOOKUP($A83,'Season 13'!AK$4:CN$104,14,0),"0"),IFERROR(VLOOKUP($A83,'Season 14'!AK$4:CN$104,14,0),"0"),IFERROR(VLOOKUP(A83,'Season 15'!AK$4:CN$104,14,0),"0"),)</f>
        <v>0</v>
      </c>
      <c r="N83" s="518">
        <f>SUM(
IFERROR(VLOOKUP($A83,'Season 1'!AJ$4:CM$104,15,0),"0"),IFERROR(VLOOKUP($A83,'Season 2'!AK$4:CN$104,15,0),"0"),
IFERROR(VLOOKUP($A83,'Season 3'!AK$4:CN$104,15,0),"0"),IFERROR(VLOOKUP($A83,'Season 4'!AK$4:CN$104,15,0),"0"),
IFERROR(VLOOKUP($A83,'Season 5'!AK$4:CN$104,15,0),"0"),IFERROR(VLOOKUP($A83,'Season 6'!AK$4:CN$104,15,0),"0"),
IFERROR(VLOOKUP($A83,'Season 7'!AK$4:CN$104,15,0),"0"),IFERROR(VLOOKUP($A83,'Season 8'!AK$4:CN$104,15,0),"0"),
IFERROR(VLOOKUP($A83,'Season 9'!AK$4:CN$104,15,0),"0"),IFERROR(VLOOKUP($A83,'Season 10'!AK$4:CN$104,15,0),"0"),
IFERROR(VLOOKUP($A83,'Season 11'!AK$4:CN$104,15,0),"0"),IFERROR(VLOOKUP($A83,'Season 12'!AK$4:CN$104,15,0),"0"),
IFERROR(VLOOKUP($A83,'Season 13'!AK$4:CN$104,15,0),"0"),IFERROR(VLOOKUP($A83,'Season 14'!AK$4:CN$104,15,0),"0"),IFERROR(VLOOKUP(A83,'Season 15'!AK$4:CN$104,15,0),"0"),)</f>
        <v>0</v>
      </c>
      <c r="O83" s="21">
        <f>SUM(
IFERROR(VLOOKUP($A83,'Season 1'!AJ$4:CM$104,16,0),"0"),IFERROR(VLOOKUP($A83,'Season 2'!AK$4:CN$104,16,0),"0"),
IFERROR(VLOOKUP($A83,'Season 3'!AK$4:CN$104,16,0),"0"),IFERROR(VLOOKUP($A83,'Season 4'!AK$4:CN$104,16,0),"0"),
IFERROR(VLOOKUP($A83,'Season 5'!AK$4:CN$104,16,0),"0"),IFERROR(VLOOKUP($A83,'Season 6'!AK$4:CN$104,16,0),"0"),
IFERROR(VLOOKUP($A83,'Season 7'!AK$4:CN$104,16,0),"0"),IFERROR(VLOOKUP($A83,'Season 8'!AK$4:CN$104,16,0),"0"),
IFERROR(VLOOKUP($A83,'Season 9'!AK$4:CN$104,16,0),"0"),IFERROR(VLOOKUP($A83,'Season 10'!AK$4:CN$104,16,0),"0"),
IFERROR(VLOOKUP($A83,'Season 11'!AK$4:CN$104,16,0),"0"),IFERROR(VLOOKUP($A83,'Season 12'!AK$4:CN$104,16,0),"0"),
IFERROR(VLOOKUP($A83,'Season 13'!AK$4:CN$104,16,0),"0"),IFERROR(VLOOKUP($A83,'Season 14'!AK$4:CN$104,16,0),"0"),IFERROR(VLOOKUP(A83,'Season 15'!AK$4:CN$104,16,0),"0"),)</f>
        <v>0</v>
      </c>
      <c r="P83" s="402">
        <f>SUM(
IFERROR(VLOOKUP($A83,'Season 1'!AJ$4:CM$104,17,0),"0"),IFERROR(VLOOKUP($A83,'Season 2'!AK$4:CN$104,17,0),"0"),
IFERROR(VLOOKUP($A83,'Season 3'!AK$4:CN$104,17,0),"0"),IFERROR(VLOOKUP($A83,'Season 4'!AK$4:CN$104,17,0),"0"),
IFERROR(VLOOKUP($A83,'Season 5'!AK$4:CN$104,17,0),"0"),IFERROR(VLOOKUP($A83,'Season 6'!AK$4:CN$104,17,0),"0"),
IFERROR(VLOOKUP($A83,'Season 7'!AK$4:CN$104,17,0),"0"),IFERROR(VLOOKUP($A83,'Season 8'!AK$4:CN$104,17,0),"0"),
IFERROR(VLOOKUP($A83,'Season 9'!AK$4:CN$104,17,0),"0"),IFERROR(VLOOKUP($A83,'Season 10'!AK$4:CN$104,17,0),"0"),
IFERROR(VLOOKUP($A83,'Season 11'!AK$4:CN$104,17,0),"0"),IFERROR(VLOOKUP($A83,'Season 12'!AK$4:CN$104,17,0),"0"),
IFERROR(VLOOKUP($A83,'Season 13'!AK$4:CN$104,17,0),"0"),IFERROR(VLOOKUP($A83,'Season 14'!AK$4:CN$104,17,0),"0"),IFERROR(VLOOKUP(A83,'Season 15'!AK$4:CN$104,17,0),"0"),)</f>
        <v>0</v>
      </c>
      <c r="Q83" s="403">
        <f>SUM(
IFERROR(VLOOKUP($A83,'Season 1'!AJ$4:CM$104,18,0),"0"),IFERROR(VLOOKUP($A83,'Season 2'!AK$4:CN$104,18,0),"0"),
IFERROR(VLOOKUP($A83,'Season 3'!AK$4:CN$104,18,0),"0"),IFERROR(VLOOKUP($A83,'Season 4'!AK$4:CN$104,18,0),"0"),
IFERROR(VLOOKUP($A83,'Season 5'!AK$4:CN$104,18,0),"0"),IFERROR(VLOOKUP($A83,'Season 6'!AK$4:CN$104,18,0),"0"),
IFERROR(VLOOKUP($A83,'Season 7'!AK$4:CN$104,18,0),"0"),IFERROR(VLOOKUP($A83,'Season 8'!AK$4:CN$104,18,0),"0"),
IFERROR(VLOOKUP($A83,'Season 9'!AK$4:CN$104,18,0),"0"),IFERROR(VLOOKUP($A83,'Season 10'!AK$4:CN$104,18,0),"0"),
IFERROR(VLOOKUP($A83,'Season 11'!AK$4:CN$104,18,0),"0"),IFERROR(VLOOKUP($A83,'Season 12'!AK$4:CN$104,18,0),"0"),
IFERROR(VLOOKUP($A83,'Season 13'!AK$4:CN$104,18,0),"0"),IFERROR(VLOOKUP($A83,'Season 14'!AK$4:CN$104,18,0),"0"),IFERROR(VLOOKUP(A83,'Season 15'!AK$4:CN$104,18,0),"0"),)</f>
        <v>0</v>
      </c>
      <c r="R83" s="398">
        <f>SUM(
IFERROR(VLOOKUP($A83,'Season 1'!AJ$4:CM$104,19,0),"0"),IFERROR(VLOOKUP($A83,'Season 2'!AK$4:CN$104,19,0),"0"),
IFERROR(VLOOKUP($A83,'Season 3'!AK$4:CN$104,19,0),"0"),IFERROR(VLOOKUP($A83,'Season 4'!AK$4:CN$104,19,0),"0"),
IFERROR(VLOOKUP($A83,'Season 5'!AK$4:CN$104,19,0),"0"),IFERROR(VLOOKUP($A83,'Season 6'!AK$4:CN$104,19,0),"0"),
IFERROR(VLOOKUP($A83,'Season 7'!AK$4:CN$104,19,0),"0"),IFERROR(VLOOKUP($A83,'Season 8'!AK$4:CN$104,19,0),"0"),
IFERROR(VLOOKUP($A83,'Season 9'!AK$4:CN$104,19,0),"0"),IFERROR(VLOOKUP($A83,'Season 10'!AK$4:CN$104,19,0),"0"),
IFERROR(VLOOKUP($A83,'Season 11'!AK$4:CN$104,19,0),"0"),IFERROR(VLOOKUP($A83,'Season 12'!AK$4:CN$104,19,0),"0"),
IFERROR(VLOOKUP($A83,'Season 13'!AK$4:CN$104,19,0),"0"),IFERROR(VLOOKUP($A83,'Season 14'!AK$4:CN$104,19,0),"0"),IFERROR(VLOOKUP(A83,'Season 15'!AK$4:CN$104,19,0),"0"),)</f>
        <v>0</v>
      </c>
      <c r="S83" s="518">
        <f>SUM(
IFERROR(VLOOKUP($A83,'Season 1'!AJ$4:CM$104,20,0),"0"),IFERROR(VLOOKUP($A83,'Season 2'!AK$4:CN$104,20,0),"0"),
IFERROR(VLOOKUP($A83,'Season 3'!AK$4:CN$104,20,0),"0"),IFERROR(VLOOKUP($A83,'Season 4'!AK$4:CN$104,20,0),"0"),
IFERROR(VLOOKUP($A83,'Season 5'!AK$4:CN$104,20,0),"0"),IFERROR(VLOOKUP($A83,'Season 6'!AK$4:CN$104,20,0),"0"),
IFERROR(VLOOKUP($A83,'Season 7'!AK$4:CN$104,20,0),"0"),IFERROR(VLOOKUP($A83,'Season 8'!AK$4:CN$104,20,0),"0"),
IFERROR(VLOOKUP($A83,'Season 9'!AK$4:CN$104,20,0),"0"),IFERROR(VLOOKUP($A83,'Season 10'!AK$4:CN$104,20,0),"0"),
IFERROR(VLOOKUP($A83,'Season 11'!AK$4:CN$104,20,0),"0"),IFERROR(VLOOKUP($A83,'Season 12'!AK$4:CN$104,20,0),"0"),
IFERROR(VLOOKUP($A83,'Season 13'!AK$4:CN$104,20,0),"0"),IFERROR(VLOOKUP($A83,'Season 14'!AK$4:CN$104,20,0),"0"),IFERROR(VLOOKUP(A83,'Season 15'!AK$4:CN$104,20,0),"0"),)</f>
        <v>0</v>
      </c>
      <c r="T83" s="21">
        <f>SUM(
IFERROR(VLOOKUP($A83,'Season 1'!AJ$4:CM$104,21,0),"0"),IFERROR(VLOOKUP($A83,'Season 2'!AK$4:CN$104,21,0),"0"),
IFERROR(VLOOKUP($A83,'Season 3'!AK$4:CN$104,21,0),"0"),IFERROR(VLOOKUP($A83,'Season 4'!AK$4:CN$104,21,0),"0"),
IFERROR(VLOOKUP($A83,'Season 5'!AK$4:CN$104,21,0),"0"),IFERROR(VLOOKUP($A83,'Season 6'!AK$4:CN$104,21,0),"0"),
IFERROR(VLOOKUP($A83,'Season 7'!AK$4:CN$104,21,0),"0"),IFERROR(VLOOKUP($A83,'Season 8'!AK$4:CN$104,21,0),"0"),
IFERROR(VLOOKUP($A83,'Season 9'!AK$4:CN$104,21,0),"0"),IFERROR(VLOOKUP($A83,'Season 10'!AK$4:CN$104,21,0),"0"),
IFERROR(VLOOKUP($A83,'Season 11'!AK$4:CN$104,21,0),"0"),IFERROR(VLOOKUP($A83,'Season 12'!AK$4:CN$104,21,0),"0"),
IFERROR(VLOOKUP($A83,'Season 13'!AK$4:CN$104,21,0),"0"),IFERROR(VLOOKUP($A83,'Season 14'!AK$4:CN$104,21,0),"0"),IFERROR(VLOOKUP(A83,'Season 15'!AK$4:CN$104,21,0),"0"),)</f>
        <v>0</v>
      </c>
      <c r="U83" s="402">
        <f>SUM(
IFERROR(VLOOKUP($A83,'Season 1'!AJ$4:CM$104,22,0),"0"),IFERROR(VLOOKUP($A83,'Season 2'!AK$4:CN$104,22,0),"0"),
IFERROR(VLOOKUP($A83,'Season 3'!AK$4:CN$104,22,0),"0"),IFERROR(VLOOKUP($A83,'Season 4'!AK$4:CN$104,22,0),"0"),
IFERROR(VLOOKUP($A83,'Season 5'!AK$4:CN$104,22,0),"0"),IFERROR(VLOOKUP($A83,'Season 6'!AK$4:CN$104,22,0),"0"),
IFERROR(VLOOKUP($A83,'Season 7'!AK$4:CN$104,22,0),"0"),IFERROR(VLOOKUP($A83,'Season 8'!AK$4:CN$104,22,0),"0"),
IFERROR(VLOOKUP($A83,'Season 9'!AK$4:CN$104,22,0),"0"),IFERROR(VLOOKUP($A83,'Season 10'!AK$4:CN$104,22,0),"0"),
IFERROR(VLOOKUP($A83,'Season 11'!AK$4:CN$104,22,0),"0"),IFERROR(VLOOKUP($A83,'Season 12'!AK$4:CN$104,22,0),"0"),
IFERROR(VLOOKUP($A83,'Season 13'!AK$4:CN$104,22,0),"0"),IFERROR(VLOOKUP($A83,'Season 14'!AK$4:CN$104,22,0),"0"),IFERROR(VLOOKUP(A83,'Season 15'!AK$4:CN$104,22,0),"0"),)</f>
        <v>0</v>
      </c>
      <c r="V83" s="403">
        <f>SUM(
IFERROR(VLOOKUP($A83,'Season 1'!AJ$4:CM$104,23,0),"0"),IFERROR(VLOOKUP($A83,'Season 2'!AK$4:CN$104,23,0),"0"),
IFERROR(VLOOKUP($A83,'Season 3'!AK$4:CN$104,23,0),"0"),IFERROR(VLOOKUP($A83,'Season 4'!AK$4:CN$104,23,0),"0"),
IFERROR(VLOOKUP($A83,'Season 5'!AK$4:CN$104,23,0),"0"),IFERROR(VLOOKUP($A83,'Season 6'!AK$4:CN$104,23,0),"0"),
IFERROR(VLOOKUP($A83,'Season 7'!AK$4:CN$104,23,0),"0"),IFERROR(VLOOKUP($A83,'Season 8'!AK$4:CN$104,23,0),"0"),
IFERROR(VLOOKUP($A83,'Season 9'!AK$4:CN$104,23,0),"0"),IFERROR(VLOOKUP($A83,'Season 10'!AK$4:CN$104,23,0),"0"),
IFERROR(VLOOKUP($A83,'Season 11'!AK$4:CN$104,23,0),"0"),IFERROR(VLOOKUP($A83,'Season 12'!AK$4:CN$104,23,0),"0"),
IFERROR(VLOOKUP($A83,'Season 13'!AK$4:CN$104,23,0),"0"),IFERROR(VLOOKUP($A83,'Season 14'!AK$4:CN$104,23,0),"0"),IFERROR(VLOOKUP($A83,'Season 15'!AK$4:CN$104,23,0),"0"),)</f>
        <v>0</v>
      </c>
      <c r="W83" s="398">
        <f>SUM(
IFERROR(VLOOKUP($A83,'Season 1'!AJ$4:CM$104,24,0),"0"),IFERROR(VLOOKUP($A83,'Season 2'!AK$4:CN$104,24,0),"0"),
IFERROR(VLOOKUP($A83,'Season 3'!AK$4:CN$104,24,0),"0"),IFERROR(VLOOKUP($A83,'Season 4'!AK$4:CN$104,24,0),"0"),
IFERROR(VLOOKUP($A83,'Season 5'!AK$4:CN$104,24,0),"0"),IFERROR(VLOOKUP($A83,'Season 6'!AK$4:CN$104,24,0),"0"),
IFERROR(VLOOKUP($A83,'Season 7'!AK$4:CN$104,24,0),"0"),IFERROR(VLOOKUP($A83,'Season 8'!AK$4:CN$104,24,0),"0"),
IFERROR(VLOOKUP($A83,'Season 9'!AK$4:CN$104,24,0),"0"),IFERROR(VLOOKUP($A83,'Season 10'!AK$4:CN$104,24,0),"0"),
IFERROR(VLOOKUP($A83,'Season 11'!AK$4:CN$104,24,0),"0"),IFERROR(VLOOKUP($A83,'Season 12'!AK$4:CN$104,24,0),"0"),
IFERROR(VLOOKUP($A83,'Season 13'!AK$4:CN$104,24,0),"0"),IFERROR(VLOOKUP($A83,'Season 14'!AK$4:CN$104,24,0),"0"),IFERROR(VLOOKUP($A83,'Season 15'!AK$4:CN$104,24,0),"0"),)</f>
        <v>0</v>
      </c>
      <c r="X83" s="518">
        <f>SUM(
IFERROR(VLOOKUP($A83,'Season 1'!AJ$4:CM$104,25,0),"0"),IFERROR(VLOOKUP($A83,'Season 2'!AK$4:CN$104,25,0),"0"),
IFERROR(VLOOKUP($A83,'Season 3'!AK$4:CN$104,25,0),"0"),IFERROR(VLOOKUP($A83,'Season 4'!AK$4:CN$104,25,0),"0"),
IFERROR(VLOOKUP($A83,'Season 5'!AK$4:CN$104,25,0),"0"),IFERROR(VLOOKUP($A83,'Season 6'!AK$4:CN$104,25,0),"0"),
IFERROR(VLOOKUP($A83,'Season 7'!AK$4:CN$104,25,0),"0"),IFERROR(VLOOKUP($A83,'Season 8'!AK$4:CN$104,25,0),"0"),
IFERROR(VLOOKUP($A83,'Season 9'!AK$4:CN$104,25,0),"0"),IFERROR(VLOOKUP($A83,'Season 10'!AK$4:CN$104,25,0),"0"),
IFERROR(VLOOKUP($A83,'Season 11'!AK$4:CN$104,25,0),"0"),IFERROR(VLOOKUP($A83,'Season 12'!AK$4:CN$104,25,0),"0"),
IFERROR(VLOOKUP($A83,'Season 13'!AK$4:CN$104,25,0),"0"),IFERROR(VLOOKUP($A83,'Season 14'!AK$4:CN$104,25,0),"0"),IFERROR(VLOOKUP($A83,'Season 15'!AK$4:CN$104,25,0),"0"),)</f>
        <v>0</v>
      </c>
      <c r="Y83" s="21">
        <f>SUM(
IFERROR(VLOOKUP($A83,'Season 1'!AJ$4:CM$104,26,0),"0"),IFERROR(VLOOKUP($A83,'Season 2'!AK$4:CN$104,26,0),"0"),
IFERROR(VLOOKUP($A83,'Season 3'!AK$4:CN$104,26,0),"0"),IFERROR(VLOOKUP($A83,'Season 4'!AK$4:CN$104,26,0),"0"),
IFERROR(VLOOKUP($A83,'Season 5'!AK$4:CN$104,26,0),"0"),IFERROR(VLOOKUP($A83,'Season 6'!AK$4:CN$104,26,0),"0"),
IFERROR(VLOOKUP($A83,'Season 7'!AK$4:CN$104,26,0),"0"),IFERROR(VLOOKUP($A83,'Season 8'!AK$4:CN$104,26,0),"0"),
IFERROR(VLOOKUP($A83,'Season 9'!AK$4:CN$104,26,0),"0"),IFERROR(VLOOKUP($A83,'Season 10'!AK$4:CN$104,26,0),"0"),
IFERROR(VLOOKUP($A83,'Season 11'!AK$4:CN$104,26,0),"0"),IFERROR(VLOOKUP($A83,'Season 12'!AK$4:CN$104,26,0),"0"),
IFERROR(VLOOKUP($A83,'Season 13'!AK$4:CN$104,26,0),"0"),IFERROR(VLOOKUP($A83,'Season 14'!AK$4:CN$104,26,0),"0"),IFERROR(VLOOKUP($A83,'Season 15'!AK$4:CN$104,26,0),"0"),)</f>
        <v>0</v>
      </c>
      <c r="Z83" s="402">
        <f>SUM(
IFERROR(VLOOKUP($A83,'Season 1'!AJ$4:CM$104,27,0),"0"),IFERROR(VLOOKUP($A83,'Season 2'!AK$4:CN$104,27,0),"0"),
IFERROR(VLOOKUP($A83,'Season 3'!AK$4:CN$104,27,0),"0"),IFERROR(VLOOKUP($A83,'Season 4'!AK$4:CN$104,27,0),"0"),
IFERROR(VLOOKUP($A83,'Season 5'!AK$4:CN$104,27,0),"0"),IFERROR(VLOOKUP($A83,'Season 6'!AK$4:CN$104,27,0),"0"),
IFERROR(VLOOKUP($A83,'Season 7'!AK$4:CN$104,27,0),"0"),IFERROR(VLOOKUP($A83,'Season 8'!AK$4:CN$104,27,0),"0"),
IFERROR(VLOOKUP($A83,'Season 9'!AK$4:CN$104,27,0),"0"),IFERROR(VLOOKUP($A83,'Season 10'!AK$4:CN$104,27,0),"0"),
IFERROR(VLOOKUP($A83,'Season 11'!AK$4:CN$104,27,0),"0"),IFERROR(VLOOKUP($A83,'Season 12'!AK$4:CN$104,27,0),"0"),
IFERROR(VLOOKUP($A83,'Season 13'!AK$4:CN$104,27,0),"0"),IFERROR(VLOOKUP($A83,'Season 14'!AK$4:CN$104,27,0),"0"),IFERROR(VLOOKUP($A83,'Season 15'!AK$4:CN$104,27,0),"0"),)</f>
        <v>0</v>
      </c>
      <c r="AA83" s="403">
        <f>SUM(
IFERROR(VLOOKUP($A83,'Season 1'!AJ$4:CM$104,28,0),"0"),IFERROR(VLOOKUP($A83,'Season 2'!AK$4:CN$104,28,0),"0"),
IFERROR(VLOOKUP($A83,'Season 3'!AK$4:CN$104,28,0),"0"),IFERROR(VLOOKUP($A83,'Season 4'!AK$4:CN$104,28,0),"0"),
IFERROR(VLOOKUP($A83,'Season 5'!AK$4:CN$104,28,0),"0"),IFERROR(VLOOKUP($A83,'Season 6'!AK$4:CN$104,28,0),"0"),
IFERROR(VLOOKUP($A83,'Season 7'!AK$4:CN$104,28,0),"0"),IFERROR(VLOOKUP($A83,'Season 8'!AK$4:CN$104,28,0),"0"),
IFERROR(VLOOKUP($A83,'Season 9'!AK$4:CN$104,28,0),"0"),IFERROR(VLOOKUP($A83,'Season 10'!AK$4:CN$104,28,0),"0"),
IFERROR(VLOOKUP($A83,'Season 11'!AK$4:CN$104,28,0),"0"),IFERROR(VLOOKUP($A83,'Season 12'!AK$4:CN$104,28,0),"0"),
IFERROR(VLOOKUP($A83,'Season 13'!AK$4:CN$104,28,0),"0"),IFERROR(VLOOKUP($A83,'Season 14'!AK$4:CN$104,28,0),"0"),IFERROR(VLOOKUP($A83,'Season 15'!AK$4:CN$104,28,0),"0"),)</f>
        <v>0</v>
      </c>
      <c r="AB83" s="398">
        <f>SUM(
IFERROR(VLOOKUP($A83,'Season 1'!AJ$4:CM$104,29,0),"0"),IFERROR(VLOOKUP($A83,'Season 2'!AK$4:CN$104,29,0),"0"),
IFERROR(VLOOKUP($A83,'Season 3'!AK$4:CN$104,29,0),"0"),IFERROR(VLOOKUP($A83,'Season 4'!AK$4:CN$104,29,0),"0"),
IFERROR(VLOOKUP($A83,'Season 5'!AK$4:CN$104,29,0),"0"),IFERROR(VLOOKUP($A83,'Season 6'!AK$4:CN$104,29,0),"0"),
IFERROR(VLOOKUP($A83,'Season 7'!AK$4:CN$104,29,0),"0"),IFERROR(VLOOKUP($A83,'Season 8'!AK$4:CN$104,29,0),"0"),
IFERROR(VLOOKUP($A83,'Season 9'!AK$4:CN$104,29,0),"0"),IFERROR(VLOOKUP($A83,'Season 10'!AK$4:CN$104,29,0),"0"),
IFERROR(VLOOKUP($A83,'Season 11'!AK$4:CN$104,29,0),"0"),IFERROR(VLOOKUP($A83,'Season 12'!AK$4:CN$104,29,0),"0"),
IFERROR(VLOOKUP($A83,'Season 13'!AK$4:CN$104,29,0),"0"),IFERROR(VLOOKUP($A83,'Season 14'!AK$4:CN$104,29,0),"0"),IFERROR(VLOOKUP($A83,'Season 15'!AK$4:CN$104,29,0),"0"),)</f>
        <v>0</v>
      </c>
      <c r="AC83" s="518">
        <f>SUM(
IFERROR(VLOOKUP($A83,'Season 1'!AJ$4:CM$104,30,0),"0"),IFERROR(VLOOKUP($A83,'Season 2'!AK$4:CN$104,30,0),"0"),
IFERROR(VLOOKUP($A83,'Season 3'!AK$4:CN$104,30,0),"0"),IFERROR(VLOOKUP($A83,'Season 4'!AK$4:CN$104,30,0),"0"),
IFERROR(VLOOKUP($A83,'Season 5'!AK$4:CN$104,30,0),"0"),IFERROR(VLOOKUP($A83,'Season 6'!AK$4:CN$104,30,0),"0"),
IFERROR(VLOOKUP($A83,'Season 7'!AK$4:CN$104,30,0),"0"),IFERROR(VLOOKUP($A83,'Season 8'!AK$4:CN$104,30,0),"0"),
IFERROR(VLOOKUP($A83,'Season 9'!AK$4:CN$104,30,0),"0"),IFERROR(VLOOKUP($A83,'Season 10'!AK$4:CN$104,30,0),"0"),
IFERROR(VLOOKUP($A83,'Season 11'!AK$4:CN$104,30,0),"0"),IFERROR(VLOOKUP($A83,'Season 12'!AK$4:CN$104,30,0),"0"),
IFERROR(VLOOKUP($A83,'Season 13'!AK$4:CN$104,30,0),"0"),IFERROR(VLOOKUP($A83,'Season 14'!AK$4:CN$104,30,0),"0"),IFERROR(VLOOKUP($A83,'Season 15'!AK$4:CN$104,30,0),"0"),)</f>
        <v>0</v>
      </c>
      <c r="AD83" s="21">
        <f>SUM(
IFERROR(VLOOKUP($A83,'Season 1'!AJ$4:CM$104,31,0),"0"),IFERROR(VLOOKUP($A83,'Season 2'!AK$4:CN$104,31,0),"0"),
IFERROR(VLOOKUP($A83,'Season 3'!AK$4:CN$104,31,0),"0"),IFERROR(VLOOKUP($A83,'Season 4'!AK$4:CN$104,31,0),"0"),
IFERROR(VLOOKUP($A83,'Season 5'!AK$4:CN$104,31,0),"0"),IFERROR(VLOOKUP($A83,'Season 6'!AK$4:CN$104,31,0),"0"),
IFERROR(VLOOKUP($A83,'Season 7'!AK$4:CN$104,31,0),"0"),IFERROR(VLOOKUP($A83,'Season 8'!AK$4:CN$104,31,0),"0"),
IFERROR(VLOOKUP($A83,'Season 9'!AK$4:CN$104,31,0),"0"),IFERROR(VLOOKUP($A83,'Season 10'!AK$4:CN$104,31,0),"0"),
IFERROR(VLOOKUP($A83,'Season 11'!AK$4:CN$104,31,0),"0"),IFERROR(VLOOKUP($A83,'Season 12'!AK$4:CN$104,31,0),"0"),
IFERROR(VLOOKUP($A83,'Season 13'!AK$4:CN$104,31,0),"0"),IFERROR(VLOOKUP($A83,'Season 14'!AK$4:CN$104,31,0),"0"),IFERROR(VLOOKUP($A83,'Season 15'!AK$4:CN$104,31,0),"0"),)</f>
        <v>0</v>
      </c>
      <c r="AE83" s="402">
        <f>SUM(
IFERROR(VLOOKUP($A83,'Season 1'!AJ$4:CM$104,32,0),"0"),IFERROR(VLOOKUP($A83,'Season 2'!AK$4:CN$104,32,0),"0"),
IFERROR(VLOOKUP($A83,'Season 3'!AK$4:CN$104,32,0),"0"),IFERROR(VLOOKUP($A83,'Season 4'!AK$4:CN$104,32,0),"0"),
IFERROR(VLOOKUP($A83,'Season 5'!AK$4:CN$104,32,0),"0"),IFERROR(VLOOKUP($A83,'Season 6'!AK$4:CN$104,32,0),"0"),
IFERROR(VLOOKUP($A83,'Season 7'!AK$4:CN$104,32,0),"0"),IFERROR(VLOOKUP($A83,'Season 8'!AK$4:CN$104,32,0),"0"),
IFERROR(VLOOKUP($A83,'Season 9'!AK$4:CN$104,32,0),"0"),IFERROR(VLOOKUP($A83,'Season 10'!AK$4:CN$104,32,0),"0"),
IFERROR(VLOOKUP($A83,'Season 11'!AK$4:CN$104,32,0),"0"),IFERROR(VLOOKUP($A83,'Season 12'!AK$4:CN$104,32,0),"0"),
IFERROR(VLOOKUP($A83,'Season 13'!AK$4:CN$104,32,0),"0"),IFERROR(VLOOKUP($A83,'Season 14'!AK$4:CN$104,32,0),"0"),IFERROR(VLOOKUP($A83,'Season 15'!AK$4:CN$104,32,0),"0"),)</f>
        <v>0</v>
      </c>
      <c r="AF83" s="403">
        <f>SUM(IFERROR(VLOOKUP($A83,'Season 2'!AK$4:CN$104,33,0),"0"),
IFERROR(VLOOKUP($A83,'Season 3'!AK$4:CN$104,33,0),"0"),IFERROR(VLOOKUP($A83,'Season 4'!AK$4:CN$104,33,0),"0"),
IFERROR(VLOOKUP($A83,'Season 5'!AK$4:CN$104,33,0),"0"),IFERROR(VLOOKUP($A83,'Season 6'!AK$4:CN$104,33,0),"0"),
IFERROR(VLOOKUP($A83,'Season 7'!AK$4:CN$104,33,0),"0"),IFERROR(VLOOKUP($A83,'Season 8'!AK$4:CN$104,33,0),"0"),
IFERROR(VLOOKUP($A83,'Season 9'!AK$4:CN$104,33,0),"0"),IFERROR(VLOOKUP($A83,'Season 10'!AK$4:CN$104,33,0),"0"),
IFERROR(VLOOKUP($A83,'Season 11'!AK$4:CN$104,33,0),"0"),IFERROR(VLOOKUP($A83,'Season 12'!AK$4:CN$104,33,0),"0"),
IFERROR(VLOOKUP($A83,'Season 13'!AK$4:CN$104,33,0),"0"),IFERROR(VLOOKUP($A83,'Season 14'!AK$4:CN$104,33,0),"0"),IFERROR(VLOOKUP($A83,'Season 15'!AK$4:CN$104,33,0),"0"),)</f>
        <v>0</v>
      </c>
      <c r="AG83" s="398">
        <f>SUM(IFERROR(VLOOKUP($A83,'Season 2'!AK$4:CN$104,34,0),"0"),
IFERROR(VLOOKUP($A83,'Season 3'!AK$4:CN$104,34,0),"0"),IFERROR(VLOOKUP($A83,'Season 4'!AK$4:CN$104,34,0),"0"),
IFERROR(VLOOKUP($A83,'Season 5'!AK$4:CN$104,34,0),"0"),IFERROR(VLOOKUP($A83,'Season 6'!AK$4:CN$104,34,0),"0"),
IFERROR(VLOOKUP($A83,'Season 7'!AK$4:CN$104,34,0),"0"),IFERROR(VLOOKUP($A83,'Season 8'!AK$4:CN$104,34,0),"0"),
IFERROR(VLOOKUP($A83,'Season 9'!AK$4:CN$104,34,0),"0"),IFERROR(VLOOKUP($A83,'Season 10'!AK$4:CN$104,34,0),"0"),
IFERROR(VLOOKUP($A83,'Season 11'!AK$4:CN$104,34,0),"0"),IFERROR(VLOOKUP($A83,'Season 12'!AK$4:CN$104,34,0),"0"),
IFERROR(VLOOKUP($A83,'Season 13'!AK$4:CN$104,34,0),"0"),IFERROR(VLOOKUP($A83,'Season 14'!AK$4:CN$104,34,0),"0"),IFERROR(VLOOKUP($A83,'Season 15'!AK$4:CN$104,34,0),"0"),)</f>
        <v>0</v>
      </c>
      <c r="AH83" s="518">
        <f>SUM(IFERROR(VLOOKUP($A83,'Season 2'!AK$4:CN$104,35,0),"0"),
IFERROR(VLOOKUP($A83,'Season 3'!AK$4:CN$104,35,0),"0"),IFERROR(VLOOKUP($A83,'Season 4'!AK$4:CN$104,35,0),"0"),
IFERROR(VLOOKUP($A83,'Season 5'!AK$4:CN$104,35,0),"0"),IFERROR(VLOOKUP($A83,'Season 6'!AK$4:CN$104,35,0),"0"),
IFERROR(VLOOKUP($A83,'Season 7'!AK$4:CN$104,35,0),"0"),IFERROR(VLOOKUP($A83,'Season 8'!AK$4:CN$104,35,0),"0"),
IFERROR(VLOOKUP($A83,'Season 9'!AK$4:CN$104,35,0),"0"),IFERROR(VLOOKUP($A83,'Season 10'!AK$4:CN$104,35,0),"0"),
IFERROR(VLOOKUP($A83,'Season 11'!AK$4:CN$104,35,0),"0"),IFERROR(VLOOKUP($A83,'Season 12'!AK$4:CN$104,35,0),"0"),
IFERROR(VLOOKUP($A83,'Season 13'!AK$4:CN$104,35,0),"0"),IFERROR(VLOOKUP($A83,'Season 14'!AK$4:CN$104,35,0),"0"),IFERROR(VLOOKUP($A83,'Season 15'!AK$4:CN$104,35,0),"0"),)</f>
        <v>0</v>
      </c>
      <c r="AI83" s="21">
        <f>SUM(IFERROR(VLOOKUP($A83,'Season 2'!AK$4:CN$104,36,0),"0"),
IFERROR(VLOOKUP($A83,'Season 3'!AK$4:CN$104,36,0),"0"),IFERROR(VLOOKUP($A83,'Season 4'!AK$4:CN$104,36,0),"0"),
IFERROR(VLOOKUP($A83,'Season 5'!AK$4:CN$104,36,0),"0"),IFERROR(VLOOKUP($A83,'Season 6'!AK$4:CN$104,36,0),"0"),
IFERROR(VLOOKUP($A83,'Season 7'!AK$4:CN$104,36,0),"0"),IFERROR(VLOOKUP($A83,'Season 8'!AK$4:CN$104,36,0),"0"),
IFERROR(VLOOKUP($A83,'Season 9'!AK$4:CN$104,36,0),"0"),IFERROR(VLOOKUP($A83,'Season 10'!AK$4:CN$104,36,0),"0"),
IFERROR(VLOOKUP($A83,'Season 11'!AK$4:CN$104,36,0),"0"),IFERROR(VLOOKUP($A83,'Season 12'!AK$4:CN$104,36,0),"0"),
IFERROR(VLOOKUP($A83,'Season 13'!AK$4:CN$104,36,0),"0"),IFERROR(VLOOKUP($A83,'Season 14'!AK$4:CN$104,36,0),"0"),IFERROR(VLOOKUP($A83,'Season 15'!AK$4:CN$104,36,0),"0"),)</f>
        <v>0</v>
      </c>
      <c r="AJ83" s="402">
        <f>SUM(IFERROR(VLOOKUP($A83,'Season 2'!AK$4:CN$104,37,0),"0"),
IFERROR(VLOOKUP($A83,'Season 3'!AK$4:CN$104,37,0),"0"),IFERROR(VLOOKUP($A83,'Season 4'!AK$4:CN$104,37,0),"0"),
IFERROR(VLOOKUP($A83,'Season 5'!AK$4:CN$104,37,0),"0"),IFERROR(VLOOKUP($A83,'Season 6'!AK$4:CN$104,37,0),"0"),
IFERROR(VLOOKUP($A83,'Season 7'!AK$4:CN$104,37,0),"0"),IFERROR(VLOOKUP($A83,'Season 8'!AK$4:CN$104,37,0),"0"),
IFERROR(VLOOKUP($A83,'Season 9'!AK$4:CN$104,37,0),"0"),IFERROR(VLOOKUP($A83,'Season 10'!AK$4:CN$104,37,0),"0"),
IFERROR(VLOOKUP($A83,'Season 11'!AK$4:CN$104,37,0),"0"),IFERROR(VLOOKUP($A83,'Season 12'!AK$4:CN$104,37,0),"0"),
IFERROR(VLOOKUP($A83,'Season 13'!AK$4:CN$104,37,0),"0"),IFERROR(VLOOKUP($A83,'Season 14'!AK$4:CN$104,37,0),"0"),IFERROR(VLOOKUP($A83,'Season 15'!AK$4:CN$104,37,0),"0"),)</f>
        <v>0</v>
      </c>
      <c r="AK83" s="403">
        <f>SUM(IFERROR(VLOOKUP($A83,'Season 1'!AJ$4:CM$104,33,0),"0"),IFERROR(VLOOKUP($A83,'Season 2'!AK$4:CN$104,38,0),"0"),
IFERROR(VLOOKUP($A83,'Season 3'!AK$4:CN$104,38,0),"0"),IFERROR(VLOOKUP($A83,'Season 4'!AK$4:CN$104,38,0),"0"),
IFERROR(VLOOKUP($A83,'Season 5'!AK$4:CN$104,38,0),"0"),IFERROR(VLOOKUP($A83,'Season 6'!AK$4:CN$104,38,0),"0"),
IFERROR(VLOOKUP($A83,'Season 7'!AK$4:CN$104,38,0),"0"),IFERROR(VLOOKUP($A83,'Season 8'!AK$4:CN$104,38,0),"0"),
IFERROR(VLOOKUP($A83,'Season 9'!AK$4:CN$104,38,0),"0"),IFERROR(VLOOKUP($A83,'Season 10'!AK$4:CN$104,38,0),"0"),
IFERROR(VLOOKUP($A83,'Season 11'!AK$4:CN$104,38,0),"0"),IFERROR(VLOOKUP($A83,'Season 12'!AK$4:CN$104,38,0),"0"),
IFERROR(VLOOKUP($A83,'Season 13'!AK$4:CN$104,38,0),"0"),IFERROR(VLOOKUP($A83,'Season 14'!AK$4:CN$104,38,0),"0"),IFERROR(VLOOKUP($A83,'Season 15'!AK$4:CN$104,38,0),"0"),)</f>
        <v>0</v>
      </c>
      <c r="AL83" s="398">
        <f>SUM(IFERROR(VLOOKUP($A83,'Season 1'!AJ$4:CM$104,34,0),"0"),IFERROR(VLOOKUP($A83,'Season 2'!AK$4:CN$104,39,0),"0"),
IFERROR(VLOOKUP($A83,'Season 3'!AK$4:CN$104,39,0),"0"),IFERROR(VLOOKUP($A83,'Season 4'!AK$4:CN$104,39,0),"0"),
IFERROR(VLOOKUP($A83,'Season 5'!AK$4:CN$104,39,0),"0"),IFERROR(VLOOKUP($A83,'Season 6'!AK$4:CN$104,39,0),"0"),
IFERROR(VLOOKUP($A83,'Season 7'!AK$4:CN$104,39,0),"0"),IFERROR(VLOOKUP($A83,'Season 8'!AK$4:CN$104,39,0),"0"),
IFERROR(VLOOKUP($A83,'Season 9'!AK$4:CN$104,39,0),"0"),IFERROR(VLOOKUP($A83,'Season 10'!AK$4:CN$104,39,0),"0"),
IFERROR(VLOOKUP($A83,'Season 11'!AK$4:CN$104,39,0),"0"),IFERROR(VLOOKUP($A83,'Season 12'!AK$4:CN$104,39,0),"0"),
IFERROR(VLOOKUP($A83,'Season 13'!AK$4:CN$104,39,0),"0"),IFERROR(VLOOKUP($A83,'Season 14'!AK$4:CN$104,39,0),"0"),IFERROR(VLOOKUP($A83,'Season 15'!AK$4:CN$104,39,0),"0"),)</f>
        <v>0</v>
      </c>
      <c r="AM83" s="518">
        <f>SUM(IFERROR(VLOOKUP($A83,'Season 1'!AJ$4:CM$104,35,0),"0"),IFERROR(VLOOKUP($A83,'Season 2'!AK$4:CN$104,40,0),"0"),
IFERROR(VLOOKUP($A83,'Season 3'!AK$4:CN$104,40,0),"0"),IFERROR(VLOOKUP($A83,'Season 4'!AK$4:CN$104,40,0),"0"),
IFERROR(VLOOKUP($A83,'Season 5'!AK$4:CN$104,40,0),"0"),IFERROR(VLOOKUP($A83,'Season 6'!AK$4:CN$104,40,0),"0"),
IFERROR(VLOOKUP($A83,'Season 7'!AK$4:CN$104,40,0),"0"),IFERROR(VLOOKUP($A83,'Season 8'!AK$4:CN$104,40,0),"0"),
IFERROR(VLOOKUP($A83,'Season 9'!AK$4:CN$104,40,0),"0"),IFERROR(VLOOKUP($A83,'Season 10'!AK$4:CN$104,40,0),"0"),
IFERROR(VLOOKUP($A83,'Season 11'!AK$4:CN$104,40,0),"0"),IFERROR(VLOOKUP($A83,'Season 12'!AK$4:CN$104,40,0),"0"),
IFERROR(VLOOKUP($A83,'Season 13'!AK$4:CN$104,40,0),"0"),IFERROR(VLOOKUP($A83,'Season 14'!AK$4:CN$104,40,0),"0"),IFERROR(VLOOKUP($A83,'Season 15'!AK$4:CN$104,40,0),"0"),)</f>
        <v>0</v>
      </c>
      <c r="AN83" s="21">
        <f>SUM(IFERROR(VLOOKUP($A83,'Season 1'!AJ$4:CM$104,36,0),"0"),IFERROR(VLOOKUP($A83,'Season 2'!AK$4:CN$104,41,0),"0"),
IFERROR(VLOOKUP($A83,'Season 3'!AK$4:CN$104,41,0),"0"),IFERROR(VLOOKUP($A83,'Season 4'!AK$4:CN$104,41,0),"0"),
IFERROR(VLOOKUP($A83,'Season 5'!AK$4:CN$104,41,0),"0"),IFERROR(VLOOKUP($A83,'Season 6'!AK$4:CN$104,41,0),"0"),
IFERROR(VLOOKUP($A83,'Season 7'!AK$4:CN$104,41,0),"0"),IFERROR(VLOOKUP($A83,'Season 8'!AK$4:CN$104,41,0),"0"),
IFERROR(VLOOKUP($A83,'Season 9'!AK$4:CN$104,41,0),"0"),IFERROR(VLOOKUP($A83,'Season 10'!AK$4:CN$104,41,0),"0"),
IFERROR(VLOOKUP($A83,'Season 11'!AK$4:CN$104,41,0),"0"),IFERROR(VLOOKUP($A83,'Season 12'!AK$4:CN$104,41,0),"0"),
IFERROR(VLOOKUP($A83,'Season 13'!AK$4:CN$104,41,0),"0"),IFERROR(VLOOKUP($A83,'Season 14'!AK$4:CN$104,41,0),"0"),IFERROR(VLOOKUP($A83,'Season 15'!AK$4:CN$104,41,0),"0"),)</f>
        <v>0</v>
      </c>
      <c r="AO83" s="402">
        <f>SUM(IFERROR(VLOOKUP($A83,'Season 1'!AJ$4:CM$104,37,0),"0"),IFERROR(VLOOKUP($A83,'Season 2'!AK$4:CN$104,42,0),"0"),
IFERROR(VLOOKUP($A83,'Season 3'!AK$4:CN$104,42,0),"0"),IFERROR(VLOOKUP($A83,'Season 4'!AK$4:CN$104,42,0),"0"),
IFERROR(VLOOKUP($A83,'Season 5'!AK$4:CN$104,42,0),"0"),IFERROR(VLOOKUP($A83,'Season 6'!AK$4:CN$104,42,0),"0"),
IFERROR(VLOOKUP($A83,'Season 7'!AK$4:CN$104,42,0),"0"),IFERROR(VLOOKUP($A83,'Season 8'!AK$4:CN$104,42,0),"0"),
IFERROR(VLOOKUP($A83,'Season 9'!AK$4:CN$104,42,0),"0"),IFERROR(VLOOKUP($A83,'Season 10'!AK$4:CN$104,42,0),"0"),
IFERROR(VLOOKUP($A83,'Season 11'!AK$4:CN$104,42,0),"0"),IFERROR(VLOOKUP($A83,'Season 12'!AK$4:CN$104,42,0),"0"),
IFERROR(VLOOKUP($A83,'Season 13'!AK$4:CN$104,42,0),"0"),IFERROR(VLOOKUP($A83,'Season 14'!AK$4:CN$104,42,0),"0"),IFERROR(VLOOKUP($A83,'Season 15'!AK$4:CN$104,42,0),"0"),)</f>
        <v>0</v>
      </c>
      <c r="AP83" s="403">
        <f>SUM(IFERROR(VLOOKUP($A83,'Season 1'!AJ$4:CM$104,43,0),"0"),IFERROR(VLOOKUP($A83,'Season 2'!AK$4:CN$104,43,0),"0"),
IFERROR(VLOOKUP($A83,'Season 3'!AK$4:CN$104,43,0),"0"),IFERROR(VLOOKUP($A83,'Season 4'!AK$4:CN$104,43,0),"0"),
IFERROR(VLOOKUP($A83,'Season 5'!AK$4:CN$104,43,0),"0"),IFERROR(VLOOKUP($A83,'Season 6'!AK$4:CN$104,43,0),"0"),
IFERROR(VLOOKUP($A83,'Season 7'!AK$4:CN$104,43,0),"0"),IFERROR(VLOOKUP($A83,'Season 8'!AK$4:CN$104,43,0),"0"),
IFERROR(VLOOKUP($A83,'Season 9'!AK$4:CN$104,43,0),"0"),IFERROR(VLOOKUP($A83,'Season 10'!AK$4:CN$104,43,0),"0"),
IFERROR(VLOOKUP($A83,'Season 11'!AK$4:CN$104,43,0),"0"),IFERROR(VLOOKUP($A83,'Season 12'!AK$4:CN$104,43,0),"0"),
IFERROR(VLOOKUP($A83,'Season 13'!AK$4:CN$104,43,0),"0"),IFERROR(VLOOKUP($A83,'Season 14'!AK$4:CN$104,43,0),"0"),IFERROR(VLOOKUP($A83,'Season 15'!AK$4:CN$104,43,0),"0"),)</f>
        <v>0</v>
      </c>
      <c r="AQ83" s="398">
        <f>SUM(IFERROR(VLOOKUP($A83,'Season 1'!AJ$4:CM$104,44,0),"0"),IFERROR(VLOOKUP($A83,'Season 2'!AK$4:CN$104,44,0),"0"),
IFERROR(VLOOKUP($A83,'Season 3'!AK$4:CN$104,44,0),"0"),IFERROR(VLOOKUP($A83,'Season 4'!AK$4:CN$104,44,0),"0"),
IFERROR(VLOOKUP($A83,'Season 5'!AK$4:CN$104,44,0),"0"),IFERROR(VLOOKUP($A83,'Season 6'!AK$4:CN$104,44,0),"0"),
IFERROR(VLOOKUP($A83,'Season 7'!AK$4:CN$104,44,0),"0"),IFERROR(VLOOKUP($A83,'Season 8'!AK$4:CN$104,44,0),"0"),
IFERROR(VLOOKUP($A83,'Season 9'!AK$4:CN$104,44,0),"0"),IFERROR(VLOOKUP($A83,'Season 10'!AK$4:CN$104,44,0),"0"),
IFERROR(VLOOKUP($A83,'Season 11'!AK$4:CN$104,44,0),"0"),IFERROR(VLOOKUP($A83,'Season 12'!AK$4:CN$104,44,0),"0"),
IFERROR(VLOOKUP($A83,'Season 13'!AK$4:CN$104,44,0),"0"),IFERROR(VLOOKUP($A83,'Season 14'!AK$4:CN$104,44,0),"0"),IFERROR(VLOOKUP($A83,'Season 15'!AK$4:CN$104,44,0),"0"),)</f>
        <v>0</v>
      </c>
      <c r="AR83" s="518">
        <f>SUM(IFERROR(VLOOKUP($A83,'Season 1'!AJ$4:CM$104,45,0),"0"),IFERROR(VLOOKUP($A83,'Season 2'!AK$4:CN$104,45,0),"0"),
IFERROR(VLOOKUP($A83,'Season 3'!AK$4:CN$104,45,0),"0"),IFERROR(VLOOKUP($A83,'Season 4'!AK$4:CN$104,45,0),"0"),
IFERROR(VLOOKUP($A83,'Season 5'!AK$4:CN$104,45,0),"0"),IFERROR(VLOOKUP($A83,'Season 6'!AK$4:CN$104,45,0),"0"),
IFERROR(VLOOKUP($A83,'Season 7'!AK$4:CN$104,45,0),"0"),IFERROR(VLOOKUP($A83,'Season 8'!AK$4:CN$104,45,0),"0"),
IFERROR(VLOOKUP($A83,'Season 9'!AK$4:CN$104,45,0),"0"),IFERROR(VLOOKUP($A83,'Season 10'!AK$4:CN$104,45,0),"0"),
IFERROR(VLOOKUP($A83,'Season 11'!AK$4:CN$104,45,0),"0"),IFERROR(VLOOKUP($A83,'Season 12'!AK$4:CN$104,45,0),"0"),
IFERROR(VLOOKUP($A83,'Season 13'!AK$4:CN$104,45,0),"0"),IFERROR(VLOOKUP($A83,'Season 14'!AK$4:CN$104,45,0),"0"),IFERROR(VLOOKUP($A83,'Season 15'!AK$4:CN$104,45,0),"0"),)</f>
        <v>0</v>
      </c>
      <c r="AS83" s="21">
        <f>SUM(IFERROR(VLOOKUP($A83,'Season 1'!AJ$4:CM$104,46,0),"0"),IFERROR(VLOOKUP($A83,'Season 2'!AK$4:CN$104,46,0),"0"),
IFERROR(VLOOKUP($A83,'Season 3'!AK$4:CN$104,46,0),"0"),IFERROR(VLOOKUP($A83,'Season 4'!AK$4:CN$104,46,0),"0"),
IFERROR(VLOOKUP($A83,'Season 5'!AK$4:CN$104,46,0),"0"),IFERROR(VLOOKUP($A83,'Season 6'!AK$4:CN$104,46,0),"0"),
IFERROR(VLOOKUP($A83,'Season 7'!AK$4:CN$104,46,0),"0"),IFERROR(VLOOKUP($A83,'Season 8'!AK$4:CN$104,46,0),"0"),
IFERROR(VLOOKUP($A83,'Season 9'!AK$4:CN$104,46,0),"0"),IFERROR(VLOOKUP($A83,'Season 10'!AK$4:CN$104,46,0),"0"),
IFERROR(VLOOKUP($A83,'Season 11'!AK$4:CN$104,46,0),"0"),IFERROR(VLOOKUP($A83,'Season 12'!AK$4:CN$104,46,0),"0"),
IFERROR(VLOOKUP($A83,'Season 13'!AK$4:CN$104,46,0),"0"),IFERROR(VLOOKUP($A83,'Season 14'!AK$4:CN$104,46,0),"0"),IFERROR(VLOOKUP($A83,'Season 15'!AK$4:CN$104,46,0),"0"),)</f>
        <v>0</v>
      </c>
      <c r="AT83" s="402">
        <f>SUM(IFERROR(VLOOKUP($A83,'Season 1'!AJ$4:CM$104,47,0),"0"),IFERROR(VLOOKUP($A83,'Season 2'!AK$4:CN$104,47,0),"0"),
IFERROR(VLOOKUP($A83,'Season 3'!AK$4:CN$104,47,0),"0"),IFERROR(VLOOKUP($A83,'Season 4'!AK$4:CN$104,47,0),"0"),
IFERROR(VLOOKUP($A83,'Season 5'!AK$4:CN$104,47,0),"0"),IFERROR(VLOOKUP($A83,'Season 6'!AK$4:CN$104,47,0),"0"),
IFERROR(VLOOKUP($A83,'Season 7'!AK$4:CN$104,47,0),"0"),IFERROR(VLOOKUP($A83,'Season 8'!AK$4:CN$104,47,0),"0"),
IFERROR(VLOOKUP($A83,'Season 9'!AK$4:CN$104,47,0),"0"),IFERROR(VLOOKUP($A83,'Season 10'!AK$4:CN$104,47,0),"0"),
IFERROR(VLOOKUP($A83,'Season 11'!AK$4:CN$104,47,0),"0"),IFERROR(VLOOKUP($A83,'Season 12'!AK$4:CN$104,47,0),"0"),
IFERROR(VLOOKUP($A83,'Season 13'!AK$4:CN$104,47,0),"0"),IFERROR(VLOOKUP($A83,'Season 14'!AK$4:CN$104,47,0),"0"),IFERROR(VLOOKUP($A83,'Season 15'!AK$4:CN$104,47,0),"0"),)</f>
        <v>0</v>
      </c>
      <c r="AU83" s="403">
        <f>SUM(IFERROR(VLOOKUP($A83,'Season 3'!AK$4:CN$104,48,0),"0"),IFERROR(VLOOKUP($A83,'Season 4'!AK$4:CN$104,48,0),"0"),
IFERROR(VLOOKUP($A83,'Season 5'!AK$4:CN$104,48,0),"0"),IFERROR(VLOOKUP($A83,'Season 6'!AK$4:CN$104,48,0),"0"),
IFERROR(VLOOKUP($A83,'Season 7'!AK$4:CN$104,48,0),"0"),IFERROR(VLOOKUP($A83,'Season 8'!AK$4:CN$104,48,0),"0"),
IFERROR(VLOOKUP($A83,'Season 9'!AK$4:CN$104,48,0),"0"),IFERROR(VLOOKUP($A83,'Season 10'!AK$4:CN$104,48,0),"0"),
IFERROR(VLOOKUP($A83,'Season 11'!AK$4:CN$104,48,0),"0"),IFERROR(VLOOKUP($A83,'Season 12'!AK$4:CN$104,48,0),"0"),
IFERROR(VLOOKUP($A83,'Season 13'!AK$4:CN$104,48,0),"0"),IFERROR(VLOOKUP($A83,'Season 14'!AK$4:CN$104,48,0),"0"),IFERROR(VLOOKUP($A83,'Season 15'!AK$4:CN$104,48,0),"0"),)</f>
        <v>0</v>
      </c>
      <c r="AV83" s="398">
        <f>SUM(IFERROR(VLOOKUP($A83,'Season 3'!AK$4:CN$104,49,0),"0"),IFERROR(VLOOKUP($A83,'Season 4'!AK$4:CN$104,49,0),"0"),
IFERROR(VLOOKUP($A83,'Season 5'!AK$4:CN$104,49,0),"0"),IFERROR(VLOOKUP($A83,'Season 6'!AK$4:CN$104,49,0),"0"),
IFERROR(VLOOKUP($A83,'Season 7'!AK$4:CN$104,49,0),"0"),IFERROR(VLOOKUP($A83,'Season 8'!AK$4:CN$104,49,0),"0"),
IFERROR(VLOOKUP($A83,'Season 9'!AK$4:CN$104,49,0),"0"),IFERROR(VLOOKUP($A83,'Season 10'!AK$4:CN$104,49,0),"0"),
IFERROR(VLOOKUP($A83,'Season 11'!AK$4:CN$104,49,0),"0"),IFERROR(VLOOKUP($A83,'Season 12'!AK$4:CN$104,49,0),"0"),
IFERROR(VLOOKUP($A83,'Season 13'!AK$4:CN$104,49,0),"0"),IFERROR(VLOOKUP($A83,'Season 14'!AK$4:CN$104,49,0),"0"),IFERROR(VLOOKUP($A83,'Season 15'!AK$4:CN$104,49,0),"0"),)</f>
        <v>0</v>
      </c>
      <c r="AW83" s="518">
        <f>SUM(IFERROR(VLOOKUP($A83,'Season 3'!AK$4:CN$104,50,0),"0"),IFERROR(VLOOKUP($A83,'Season 4'!AK$4:CN$104,50,0),"0"),
IFERROR(VLOOKUP($A83,'Season 5'!AK$4:CN$104,50,0),"0"),IFERROR(VLOOKUP($A83,'Season 6'!AK$4:CN$104,50,0),"0"),
IFERROR(VLOOKUP($A83,'Season 7'!AK$4:CN$104,50,0),"0"),IFERROR(VLOOKUP($A83,'Season 8'!AK$4:CN$104,50,0),"0"),
IFERROR(VLOOKUP($A83,'Season 9'!AK$4:CN$104,50,0),"0"),IFERROR(VLOOKUP($A83,'Season 10'!AK$4:CN$104,50,0),"0"),
IFERROR(VLOOKUP($A83,'Season 11'!AK$4:CN$104,50,0),"0"),IFERROR(VLOOKUP($A83,'Season 12'!AK$4:CN$104,50,0),"0"),
IFERROR(VLOOKUP($A83,'Season 13'!AK$4:CN$104,50,0),"0"),IFERROR(VLOOKUP($A83,'Season 14'!AK$4:CN$104,50,0),"0"),IFERROR(VLOOKUP($A83,'Season 15'!AK$4:CN$104,50,0),"0"),)</f>
        <v>0</v>
      </c>
      <c r="AX83" s="21">
        <f>SUM(IFERROR(VLOOKUP($A83,'Season 3'!AK$4:CN$104,51,0),"0"),IFERROR(VLOOKUP($A83,'Season 4'!AK$4:CN$104,51,0),"0"),
IFERROR(VLOOKUP($A83,'Season 5'!AK$4:CN$104,51,0),"0"),IFERROR(VLOOKUP($A83,'Season 6'!AK$4:CN$104,51,0),"0"),
IFERROR(VLOOKUP($A83,'Season 7'!AK$4:CN$104,51,0),"0"),IFERROR(VLOOKUP($A83,'Season 8'!AK$4:CN$104,51,0),"0"),
IFERROR(VLOOKUP($A83,'Season 9'!AK$4:CN$104,51,0),"0"),IFERROR(VLOOKUP($A83,'Season 10'!AK$4:CN$104,51,0),"0"),
IFERROR(VLOOKUP($A83,'Season 11'!AK$4:CN$104,51,0),"0"),IFERROR(VLOOKUP($A83,'Season 12'!AK$4:CN$104,51,0),"0"),
IFERROR(VLOOKUP($A83,'Season 13'!AK$4:CN$104,51,0),"0"),IFERROR(VLOOKUP($A83,'Season 14'!AK$4:CN$104,51,0),"0"),IFERROR(VLOOKUP($A83,'Season 15'!AK$4:CN$104,51,0),"0"),)</f>
        <v>0</v>
      </c>
      <c r="AY83" s="402">
        <f>SUM(IFERROR(VLOOKUP($A83,'Season 3'!AK$4:CN$104,52,0),"0"),IFERROR(VLOOKUP($A83,'Season 4'!AK$4:CN$104,52,0),"0"),
IFERROR(VLOOKUP($A83,'Season 5'!AK$4:CN$104,52,0),"0"),IFERROR(VLOOKUP($A83,'Season 6'!AK$4:CN$104,52,0),"0"),
IFERROR(VLOOKUP($A83,'Season 7'!AK$4:CN$104,52,0),"0"),IFERROR(VLOOKUP($A83,'Season 8'!AK$4:CN$104,52,0),"0"),
IFERROR(VLOOKUP($A83,'Season 9'!AK$4:CN$104,52,0),"0"),IFERROR(VLOOKUP($A83,'Season 10'!AK$4:CN$104,52,0),"0"),
IFERROR(VLOOKUP($A83,'Season 11'!AK$4:CN$104,52,0),"0"),IFERROR(VLOOKUP($A83,'Season 12'!AK$4:CN$104,52,0),"0"),
IFERROR(VLOOKUP($A83,'Season 13'!AK$4:CN$104,52,0),"0"),IFERROR(VLOOKUP($A83,'Season 14'!AK$4:CN$104,52,0),"0"),IFERROR(VLOOKUP($A83,'Season 15'!AK$4:CN$104,52,0),"0"),)</f>
        <v>0</v>
      </c>
      <c r="AZ83" s="403">
        <f>SUM(IFERROR(VLOOKUP($A83,'Season 1'!AJ$4:CM$104,38,0),"0"),IFERROR(VLOOKUP($A83,'Season 2'!AK$4:CN$104,48,0),"0"),)</f>
        <v>0</v>
      </c>
      <c r="BA83" s="398">
        <f>SUM(IFERROR(VLOOKUP($A83,'Season 1'!AJ$4:CM$104,39,0),"0"),IFERROR(VLOOKUP($A83,'Season 2'!AK$4:CN$104,49,0),"0"),)</f>
        <v>0</v>
      </c>
      <c r="BB83" s="518">
        <f>SUM(IFERROR(VLOOKUP($A83,'Season 1'!AJ$4:CM$104,40,0),"0"),IFERROR(VLOOKUP($A83,'Season 2'!AK$4:CN$104,50,0),"0"),)</f>
        <v>0</v>
      </c>
      <c r="BC83" s="21">
        <f>SUM(IFERROR(VLOOKUP($A83,'Season 1'!AJ$4:CM$104,41,0),"0"),IFERROR(VLOOKUP($A83,'Season 2'!AK$4:CN$104,51,0),"0"),)</f>
        <v>0</v>
      </c>
      <c r="BD83" s="402">
        <f>SUM(IFERROR(VLOOKUP($A83,'Season 1'!AJ$4:CM$104,42,0),"0"),IFERROR(VLOOKUP($A83,'Season 2'!AK$4:CN$104,52,0),"0"),)</f>
        <v>0</v>
      </c>
      <c r="BE83" s="561">
        <f>SUM(
IFERROR(VLOOKUP($A83,'Season 1'!AJ$4:CM$104,48,0),"0"),IFERROR(VLOOKUP($A83,'Season 2'!AK$4:CN$104,53,0),"0"),
IFERROR(VLOOKUP($A83,'Season 3'!AK$4:CN$104,53,0),"0"),IFERROR(VLOOKUP($A83,'Season 4'!AK$4:CN$104,53,0),"0"),
IFERROR(VLOOKUP($A83,'Season 5'!AK$4:CN$104,53,0),"0"),IFERROR(VLOOKUP($A83,'Season 6'!AK$4:CN$104,53,0),"0"),
IFERROR(VLOOKUP($A83,'Season 7'!AK$4:CN$104,53,0),"0"),IFERROR(VLOOKUP($A83,'Season 8'!AK$4:CN$104,53,0),"0"),
IFERROR(VLOOKUP($A83,'Season 9'!AK$4:CN$104,53,0),"0"),IFERROR(VLOOKUP($A83,'Season 10'!AK$4:CN$104,53,0),"0"),
IFERROR(VLOOKUP($A83,'Season 11'!AK$4:CN$104,53,0),"0"),IFERROR(VLOOKUP($A83,'Season 12'!AK$4:CN$104,53,0),"0"),
IFERROR(VLOOKUP($A83,'Season 13'!AK$4:CN$104,53,0),"0"),IFERROR(VLOOKUP($A83,'Season 14'!AK$4:CN$104,53,0),"0"),IFERROR(VLOOKUP($A83,'Season 15'!AK$4:CN$104,53,0),"0"),)</f>
        <v>0</v>
      </c>
      <c r="BF83" s="562">
        <f>SUM(
IFERROR(VLOOKUP($A83,'Season 1'!AJ$4:CM$104,49,0),"0"),IFERROR(VLOOKUP($A83,'Season 2'!AK$4:CN$104,54,0),"0"),
IFERROR(VLOOKUP($A83,'Season 3'!AK$4:CN$104,54,0),"0"),IFERROR(VLOOKUP($A83,'Season 4'!AK$4:CN$104,54,0),"0"),
IFERROR(VLOOKUP($A83,'Season 5'!AK$4:CN$104,54,0),"0"),IFERROR(VLOOKUP($A83,'Season 6'!AK$4:CN$104,54,0),"0"),
IFERROR(VLOOKUP($A83,'Season 7'!AK$4:CN$104,54,0),"0"),IFERROR(VLOOKUP($A83,'Season 8'!AK$4:CN$104,54,0),"0"),
IFERROR(VLOOKUP($A83,'Season 9'!AK$4:CN$104,54,0),"0"),IFERROR(VLOOKUP($A83,'Season 10'!AK$4:CN$104,54,0),"0"),
IFERROR(VLOOKUP($A83,'Season 11'!AK$4:CN$104,540),"0"),IFERROR(VLOOKUP($A83,'Season 12'!AK$4:CN$104,54,0),"0"),
IFERROR(VLOOKUP($A83,'Season 13'!AK$4:CN$104,54,0),"0"),IFERROR(VLOOKUP($A83,'Season 14'!AK$4:CN$104,54,0),"0"),IFERROR(VLOOKUP($A83,'Season 15'!AK$4:CN$104,54,0),"0"),)</f>
        <v>0</v>
      </c>
      <c r="BG83" s="529" t="e">
        <f t="shared" si="3"/>
        <v>#DIV/0!</v>
      </c>
      <c r="BI83" s="553"/>
      <c r="BJ83" s="553"/>
      <c r="BK83" s="553"/>
      <c r="BL83" s="553"/>
      <c r="BM83" s="553"/>
      <c r="BN83" s="553"/>
      <c r="BO83" s="169"/>
      <c r="BP83" s="169"/>
      <c r="BQ83" s="169"/>
      <c r="BR83" s="169"/>
      <c r="BS83" s="12" t="str">
        <f>IFERROR(VLOOKUP($A83,'Season 1'!$AJ$4:$CM$104,50,0),"0")</f>
        <v>0</v>
      </c>
      <c r="BT83" s="12" t="str">
        <f>IFERROR(VLOOKUP($A83,'Season 1'!$AJ$4:$CM$104,51,0),"0")</f>
        <v>0</v>
      </c>
      <c r="BU83" s="12" t="str">
        <f>IFERROR(VLOOKUP($A83,'Season 2'!$AK$4:$CN$104,55,0),"0")</f>
        <v>0</v>
      </c>
      <c r="BV83" s="12" t="str">
        <f>IFERROR(VLOOKUP($A83,'Season 2'!$AK$4:$CN$104,56,0),"0")</f>
        <v>0</v>
      </c>
      <c r="BW83" s="12" t="str">
        <f>IFERROR(VLOOKUP($A83,'Season 3'!$AK$4:$CN$104,55,0),"0")</f>
        <v>0</v>
      </c>
      <c r="BX83" s="12" t="str">
        <f>IFERROR(VLOOKUP($A83,'Season 3'!$AK$4:$CN$104,56,0),"0")</f>
        <v>0</v>
      </c>
      <c r="BY83" s="12" t="str">
        <f>IFERROR(VLOOKUP($A83,'Season 4'!$AK$4:$CN$104,55,0),"0")</f>
        <v>0</v>
      </c>
      <c r="BZ83" s="12" t="str">
        <f>IFERROR(VLOOKUP($A83,'Season 4'!$AK$4:$CN$104,56,0),"0")</f>
        <v>0</v>
      </c>
      <c r="CA83" s="12" t="str">
        <f>IFERROR(VLOOKUP($A83,'Season 5'!$AK$4:$CN$104,55,0),"0")</f>
        <v>0</v>
      </c>
      <c r="CB83" s="12" t="str">
        <f>IFERROR(VLOOKUP($A83,'Season 5'!$AK$4:$CN$104,56,0),"0")</f>
        <v>0</v>
      </c>
      <c r="CC83" s="12" t="str">
        <f>IFERROR(VLOOKUP($A83,'Season 6'!$AK$4:$CN$104,55,0),"0")</f>
        <v>0</v>
      </c>
      <c r="CD83" s="12" t="str">
        <f>IFERROR(VLOOKUP($A83,'Season 6'!$AK$4:$CN$104,56,0),"0")</f>
        <v>0</v>
      </c>
      <c r="CE83" s="12" t="str">
        <f>IFERROR(VLOOKUP($A83,'Season 7'!$AK$4:$CN$104,55,0),"0")</f>
        <v>0</v>
      </c>
      <c r="CF83" s="12" t="str">
        <f>IFERROR(VLOOKUP($A83,'Season 7'!$AK$4:$CN$104,56,0),"0")</f>
        <v>0</v>
      </c>
      <c r="CG83" s="12" t="str">
        <f>IFERROR(VLOOKUP($A83,'Season 8'!$AK$4:$CN$104,55,0),"0")</f>
        <v>0</v>
      </c>
      <c r="CH83" s="12" t="str">
        <f>IFERROR(VLOOKUP($A83,'Season 8'!$AK$4:$CN$104,56,0),"0")</f>
        <v>0</v>
      </c>
      <c r="CI83" s="12" t="str">
        <f>IFERROR(VLOOKUP($A83,'Season 9'!$AK$4:$CN$104,55,0),"0")</f>
        <v>0</v>
      </c>
      <c r="CJ83" s="12" t="str">
        <f>IFERROR(VLOOKUP($A83,'Season 9'!$AK$4:$CN$104,56,0),"0")</f>
        <v>0</v>
      </c>
      <c r="CK83" s="12" t="str">
        <f>IFERROR(VLOOKUP($A83,'Season 10'!$AK$4:$CN$104,55,0),"0")</f>
        <v>0</v>
      </c>
      <c r="CL83" s="12" t="str">
        <f>IFERROR(VLOOKUP($A83,'Season 10'!$AK$4:$CN$104,56,0),"0")</f>
        <v>0</v>
      </c>
      <c r="CM83" s="12" t="str">
        <f>IFERROR(VLOOKUP($A83,'Season 11'!$AK$4:$CN$104,55,0),"0")</f>
        <v>0</v>
      </c>
      <c r="CN83" s="12" t="str">
        <f>IFERROR(VLOOKUP($A83,'Season 11'!$AK$4:$CN$104,56,0),"0")</f>
        <v>0</v>
      </c>
      <c r="CO83" s="12" t="str">
        <f>IFERROR(VLOOKUP($A83,'Season 12'!$AK$4:$CN$104,55,0),"0")</f>
        <v>0</v>
      </c>
      <c r="CP83" s="12" t="str">
        <f>IFERROR(VLOOKUP($A83,'Season 12'!$AK$4:$CN$104,56,0),"0")</f>
        <v>0</v>
      </c>
      <c r="CQ83" s="12" t="str">
        <f>IFERROR(VLOOKUP($A83,'Season 13'!$AK$4:$CN$104,55,0),"0")</f>
        <v>0</v>
      </c>
      <c r="CR83" s="12" t="str">
        <f>IFERROR(VLOOKUP($A83,'Season 13'!$AK$4:$CN$104,56,0),"0")</f>
        <v>0</v>
      </c>
      <c r="CS83" s="12" t="str">
        <f>IFERROR(VLOOKUP($A83,'Season 14'!$AK$4:$CN$104,55,0),"0")</f>
        <v>0</v>
      </c>
      <c r="CT83" s="12" t="str">
        <f>IFERROR(VLOOKUP($A83,'Season 14'!$AK$4:$CN$104,56,0),"0")</f>
        <v>0</v>
      </c>
      <c r="CU83" s="12" t="str">
        <f>IFERROR(VLOOKUP($A83,'Season 15'!$AK$4:$CN$104,55,0),"0")</f>
        <v>0</v>
      </c>
      <c r="CV83" s="12" t="str">
        <f>IFERROR(VLOOKUP($A83,'Season 15'!$AK$4:$CN$104,56,0),"0")</f>
        <v>0</v>
      </c>
    </row>
    <row r="84" spans="1:100" x14ac:dyDescent="0.25">
      <c r="A84" s="2" t="s">
        <v>35</v>
      </c>
      <c r="B84" s="516" t="str">
        <f>IFERROR(VLOOKUP('Data Totals'!A84,'Season 1'!AJ$4:CH$104,2,FALSE),IFERROR(VLOOKUP('Data Totals'!A84,'Season 2'!AK$4:CI$104,2,FALSE),IFERROR(VLOOKUP('Data Totals'!A84,'Season 3'!AK$4:CI$104,2,FALSE),IFERROR(VLOOKUP('Data Totals'!A84,'Season 4'!AK$4:CI$104,2,FALSE),IFERROR(VLOOKUP('Data Totals'!A84,'Season 5'!AK$4:CI$104,2,FALSE),IFERROR(VLOOKUP('Data Totals'!A84,'Season 6'!AK$4:CI$104,2,FALSE),IFERROR(VLOOKUP('Data Totals'!A84,'Season 7'!AK$4:CI$104,2,FALSE),IFERROR(VLOOKUP('Data Totals'!A84,'Season 8'!AK$4:CI$104,2,FALSE),IFERROR(VLOOKUP('Data Totals'!A84,'Season 9'!AK$4:CI$104,2,FALSE),IFERROR(VLOOKUP('Data Totals'!A84,'Season 10'!AK$4:CI$104,2,FALSE),IFERROR(VLOOKUP('Data Totals'!A84,'Season 11'!AK$4:CI$104,2,FALSE),IFERROR(VLOOKUP('Data Totals'!A84,'Season 12'!AK$4:CI$104,2,FALSE),IFERROR(VLOOKUP('Data Totals'!A84,'Season 13'!AK$4:CI$104,2,FALSE),IFERROR(VLOOKUP('Data Totals'!A84,'Season 14'!AK$4:CI$104,2,FALSE),IFERROR(VLOOKUP('Data Totals'!A84,'Season 15'!AK$4:CI$104,2,FALSE),"N/A")))))))))))))))</f>
        <v>N/A</v>
      </c>
      <c r="C84" s="517" t="str">
        <f>IFERROR(VLOOKUP('Data Totals'!A84,'Season 1'!AJ$4:CH$104,3,FALSE),IFERROR(VLOOKUP('Data Totals'!A84,'Season 2'!AK$4:CI$104,3,FALSE),IFERROR(VLOOKUP('Data Totals'!A84,'Season 3'!AK$4:CI$104,3,FALSE),IFERROR(VLOOKUP('Data Totals'!A84,'Season 4'!AK$4:CI$104,3,FALSE),IFERROR(VLOOKUP('Data Totals'!A84,'Season 5'!AK$4:CI$104,3,FALSE),IFERROR(VLOOKUP('Data Totals'!A84,'Season 6'!AK$4:CI$104,3,FALSE),IFERROR(VLOOKUP('Data Totals'!A84,'Season 7'!AK$4:CI$104,3,FALSE),IFERROR(VLOOKUP('Data Totals'!A84,'Season 8'!AK$4:CI$104,3,FALSE),IFERROR(VLOOKUP('Data Totals'!A84,'Season 9'!AK$4:CI$104,3,FALSE),IFERROR(VLOOKUP('Data Totals'!A84,'Season 10'!AK$4:CI$104,3,FALSE),IFERROR(VLOOKUP('Data Totals'!A84,'Season 11'!AK$4:CI$104,3,FALSE),IFERROR(VLOOKUP('Data Totals'!A84,'Season 12'!AK$4:CI$104,3,FALSE),IFERROR(VLOOKUP('Data Totals'!A84,'Season 13'!AK$4:CI$104,3,FALSE),IFERROR(VLOOKUP('Data Totals'!A84,'Season 14'!AK$4:CI$104,3,FALSE),IFERROR(VLOOKUP('Data Totals'!A84,'Season 15'!AK$4:CI$104,3,FALSE),"N/A")))))))))))))))</f>
        <v>N/A</v>
      </c>
      <c r="D84" s="517" t="str">
        <f>IFERROR(VLOOKUP('Data Totals'!A84,'Season 15'!AK$4:CI$104,4,FALSE),IFERROR(VLOOKUP('Data Totals'!A84,'Season 14'!AK$4:CI$104,4,FALSE),IFERROR(VLOOKUP('Data Totals'!A84,'Season 13'!AK$4:CI$104,4,FALSE),IFERROR(VLOOKUP('Data Totals'!A84,'Season 12'!AK$4:CI$104,4,FALSE),IFERROR(VLOOKUP('Data Totals'!A84,'Season 11'!AK$4:CI$104,4,FALSE),IFERROR(VLOOKUP('Data Totals'!A84,'Season 10'!AK$4:CI$104,4,FALSE),IFERROR(VLOOKUP('Data Totals'!A84,'Season 9'!AK$4:CI$104,4,FALSE),IFERROR(VLOOKUP('Data Totals'!A84,'Season 8'!AK$4:CI$104,4,FALSE),IFERROR(VLOOKUP('Data Totals'!A84,'Season 7'!AK$4:CI$104,4,FALSE),IFERROR(VLOOKUP('Data Totals'!A84,'Season 6'!AK$4:CI$104,4,FALSE),IFERROR(VLOOKUP('Data Totals'!A84,'Season 5'!AK$4:CI$104,4,FALSE),IFERROR(VLOOKUP('Data Totals'!A84,'Season 4'!AK$4:CI$104,4,FALSE),IFERROR(VLOOKUP('Data Totals'!A84,'Season 3'!AK$4:CI$104,4,FALSE),IFERROR(VLOOKUP('Data Totals'!A84,'Season 2'!AK$4:CI$104,4,FALSE),IFERROR(VLOOKUP('Data Totals'!A84,'Season 1'!AJ$4:CH$104,4,FALSE),"N/A")))))))))))))))</f>
        <v>N/A</v>
      </c>
      <c r="E84" s="517" t="e">
        <f t="shared" si="2"/>
        <v>#VALUE!</v>
      </c>
      <c r="F84" s="398">
        <f>SUM(IFERROR(VLOOKUP(A84,BI$3:BN$152,2,0),"0"),
IFERROR(VLOOKUP(A84,'Season 1'!AJ$4:CM$104,7,0),"0"),IFERROR(VLOOKUP(A84,'Season 2'!AK$4:CN$104,7,0),"0"),
IFERROR(VLOOKUP(A84,'Season 3'!AK$4:CN$104,7,0),"0"),IFERROR(VLOOKUP(A84,'Season 4'!AK$4:CN$104,7,0),"0"),
IFERROR(VLOOKUP(A84,'Season 5'!AK$4:CN$104,7,0),"0"),IFERROR(VLOOKUP(A84,'Season 6'!AK$4:CN$104,7,0),"0"),
IFERROR(VLOOKUP(A84,'Season 7'!AK$4:CN$104,7,0),"0"),IFERROR(VLOOKUP(A84,'Season 8'!AK$4:CN$104,7,0),"0"),
IFERROR(VLOOKUP(A84,'Season 9'!AK$4:CN$104,7,0),"0"),IFERROR(VLOOKUP(A84,'Season 10'!AK$4:CN$104,7,0),"0"),
IFERROR(VLOOKUP(A84,'Season 11'!AK$4:CN$104,7,0),"0"),IFERROR(VLOOKUP(A84,'Season 12'!AK$4:CN$104,7,0),"0"),
IFERROR(VLOOKUP(A84,'Season 13'!AK$4:CN$104,7,0),"0"),IFERROR(VLOOKUP(A84,'Season 14'!AK$4:CN$104,7,0),"0"),IFERROR(VLOOKUP(A84,'Season 15'!AK$4:CN$104,7,0),"0"),)</f>
        <v>0</v>
      </c>
      <c r="G84" s="398">
        <f>SUM(
IFERROR(VLOOKUP(A84,'Season 1'!AJ$4:CM$104,8,0),"0"),IFERROR(VLOOKUP(A84,'Season 2'!AK$4:CN$104,8,0),"0"),
IFERROR(VLOOKUP(A84,'Season 3'!AK$4:CN$104,8,0),"0"),IFERROR(VLOOKUP(A84,'Season 4'!AK$4:CN$104,8,0),"0"),
IFERROR(VLOOKUP(A84,'Season 5'!AK$4:CN$104,8,0),"0"),IFERROR(VLOOKUP(A84,'Season 6'!AK$4:CN$104,8,0),"0"),
IFERROR(VLOOKUP(A84,'Season 7'!AK$4:CN$104,8,0),"0"),IFERROR(VLOOKUP(A84,'Season 8'!AK$4:CN$104,8,0),"0"),
IFERROR(VLOOKUP(A84,'Season 9'!AK$4:CN$104,8,0),"0"),IFERROR(VLOOKUP(A84,'Season 10'!AK$4:CN$104,8,0),"0"),
IFERROR(VLOOKUP(A84,'Season 11'!AK$4:CN$104,8,0),"0"),IFERROR(VLOOKUP(A84,'Season 12'!AK$4:CN$104,8,0),"0"),
IFERROR(VLOOKUP(A84,'Season 13'!AK$4:CN$104,8,0),"0"),IFERROR(VLOOKUP(A84,'Season 14'!AK$4:CN$104,8,0),"0"),IFERROR(VLOOKUP(A84,'Season 15'!AK$4:CN$104,8,0),"0"),)</f>
        <v>0</v>
      </c>
      <c r="H84" s="329">
        <f>SUM(
IFERROR(VLOOKUP(A84,'Season 1'!AJ$4:CM$104,9,0),"0"),IFERROR(VLOOKUP(A84,'Season 2'!AK$4:CN$104,9,0),"0"),
IFERROR(VLOOKUP(A84,'Season 3'!AK$4:CN$104,9,0),"0"),IFERROR(VLOOKUP(A84,'Season 4'!AK$4:CN$104,9,0),"0"),
IFERROR(VLOOKUP(A84,'Season 5'!AK$4:CN$104,9,0),"0"),IFERROR(VLOOKUP(A84,'Season 6'!AK$4:CN$104,9,0),"0"),
IFERROR(VLOOKUP(A84,'Season 7'!AK$4:CN$104,9,0),"0"),IFERROR(VLOOKUP(A84,'Season 8'!AK$4:CN$104,9,0),"0"),
IFERROR(VLOOKUP(A84,'Season 9'!AK$4:CN$104,9,0),"0"),IFERROR(VLOOKUP(A84,'Season 10'!AK$4:CN$104,9,0),"0"),
IFERROR(VLOOKUP(A84,'Season 11'!AK$4:CN$104,9,0),"0"),IFERROR(VLOOKUP(A84,'Season 12'!AK$4:CN$104,9,0),"0"),
IFERROR(VLOOKUP(A84,'Season 13'!AK$4:CN$104,9,0),"0"),IFERROR(VLOOKUP(A84,'Season 14'!AK$4:CN$104,9,0),"0"),IFERROR(VLOOKUP(A84,'Season 15'!AK$4:CN$104,9,0),"0"),)</f>
        <v>0</v>
      </c>
      <c r="I84" s="518">
        <f>SUM(
IFERROR(VLOOKUP(A84,'Season 1'!AJ$4:CM$104,10,0),"0"),IFERROR(VLOOKUP(A84,'Season 2'!AK$4:CN$104,10,0),"0"),
IFERROR(VLOOKUP(A84,'Season 3'!AK$4:CN$104,10,0),"0"),IFERROR(VLOOKUP(A84,'Season 4'!AK$4:CN$104,10,0),"0"),
IFERROR(VLOOKUP(A84,'Season 5'!AK$4:CN$104,10,0),"0"),IFERROR(VLOOKUP(A84,'Season 6'!AK$4:CN$104,10,0),"0"),
IFERROR(VLOOKUP(A84,'Season 7'!AK$4:CN$104,10,0),"0"),IFERROR(VLOOKUP(A84,'Season 8'!AK$4:CN$104,10,0),"0"),
IFERROR(VLOOKUP(A84,'Season 9'!AK$4:CN$104,10,0),"0"),IFERROR(VLOOKUP(A84,'Season 10'!AK$4:CN$104,10,0),"0"),
IFERROR(VLOOKUP(A84,'Season 11'!AK$4:CN$104,10,0),"0"),IFERROR(VLOOKUP(A84,'Season 12'!AK$4:CN$104,10,0),"0"),
IFERROR(VLOOKUP(A84,'Season 13'!AK$4:CN$104,10,0),"0"),IFERROR(VLOOKUP(A84,'Season 14'!AK$4:CN$104,10,0),"0"),IFERROR(VLOOKUP(A84,'Season 15'!AK$4:CN$104,10,0),"0"),)</f>
        <v>0</v>
      </c>
      <c r="J84" s="21">
        <f>SUM(IFERROR(VLOOKUP(A84,BI$3:BN$152,3,0),"0"),
IFERROR(VLOOKUP(A84,'Season 1'!AJ$4:CM$104,11,0),"0"),IFERROR(VLOOKUP(A84,'Season 2'!AK$4:CN$104,11,0),"0"),
IFERROR(VLOOKUP(A84,'Season 3'!AK$4:CN$104,11,0),"0"),IFERROR(VLOOKUP(A84,'Season 4'!AK$4:CN$104,11,0),"0"),
IFERROR(VLOOKUP(A84,'Season 5'!AK$4:CN$104,11,0),"0"),IFERROR(VLOOKUP(A84,'Season 6'!AK$4:CN$104,11,0),"0"),
IFERROR(VLOOKUP(A84,'Season 7'!AK$4:CN$104,11,0),"0"),IFERROR(VLOOKUP(A84,'Season 8'!AK$4:CN$104,11,0),"0"),
IFERROR(VLOOKUP(A84,'Season 9'!AK$4:CN$104,11,0),"0"),IFERROR(VLOOKUP(A84,'Season 10'!AK$4:CN$104,11,0),"0"),
IFERROR(VLOOKUP(A84,'Season 11'!AK$4:CN$104,11,0),"0"),IFERROR(VLOOKUP(A84,'Season 12'!AK$4:CN$104,11,0),"0"),
IFERROR(VLOOKUP(A84,'Season 13'!AK$4:CN$104,11,0),"0"),IFERROR(VLOOKUP(A84,'Season 14'!AK$4:CN$104,11,0),"0"),IFERROR(VLOOKUP(A84,'Season 15'!AK$4:CN$104,11,0),"0"),)</f>
        <v>0</v>
      </c>
      <c r="K84" s="402">
        <f>SUM(IFERROR(VLOOKUP($A84,BI$3:BN$152,4,0),"0"),
IFERROR(VLOOKUP($A84,'Season 1'!AJ$4:CM$104,12,0),"0"),IFERROR(VLOOKUP($A84,'Season 2'!AK$4:CN$104,12,0),"0"),
IFERROR(VLOOKUP($A84,'Season 3'!AK$4:CN$104,12,0),"0"),IFERROR(VLOOKUP($A84,'Season 4'!AK$4:CN$104,12,0),"0"),
IFERROR(VLOOKUP($A84,'Season 5'!AK$4:CN$104,12,0),"0"),IFERROR(VLOOKUP($A84,'Season 6'!AK$4:CN$104,12,0),"0"),
IFERROR(VLOOKUP($A84,'Season 7'!AK$4:CN$104,12,0),"0"),IFERROR(VLOOKUP($A84,'Season 8'!AK$4:CN$104,12,0),"0"),
IFERROR(VLOOKUP($A84,'Season 9'!AK$4:CN$104,12,0),"0"),IFERROR(VLOOKUP($A84,'Season 10'!AK$4:CN$104,12,0),"0"),
IFERROR(VLOOKUP($A84,'Season 11'!AK$4:CN$104,12,0),"0"),IFERROR(VLOOKUP($A84,'Season 12'!AK$4:CN$104,12,0),"0"),
IFERROR(VLOOKUP($A84,'Season 13'!AK$4:CN$104,12,0),"0"),IFERROR(VLOOKUP($A84,'Season 14'!AK$4:CN$104,12,0),"0"),IFERROR(VLOOKUP(A84,'Season 15'!AK$4:CN$104,12,0),"0"),)</f>
        <v>0</v>
      </c>
      <c r="L84" s="403">
        <f>SUM(
IFERROR(VLOOKUP($A84,'Season 1'!AJ$4:CM$104,13,0),"0"),IFERROR(VLOOKUP($A84,'Season 2'!AK$4:CN$104,13,0),"0"),
IFERROR(VLOOKUP($A84,'Season 3'!AK$4:CN$104,13,0),"0"),IFERROR(VLOOKUP($A84,'Season 4'!AK$4:CN$104,13,0),"0"),
IFERROR(VLOOKUP($A84,'Season 5'!AK$4:CN$104,13,0),"0"),IFERROR(VLOOKUP($A84,'Season 6'!AK$4:CN$104,13,0),"0"),
IFERROR(VLOOKUP($A84,'Season 7'!AK$4:CN$104,13,0),"0"),IFERROR(VLOOKUP($A84,'Season 8'!AK$4:CN$104,13,0),"0"),
IFERROR(VLOOKUP($A84,'Season 9'!AK$4:CN$104,13,0),"0"),IFERROR(VLOOKUP($A84,'Season 10'!AK$4:CN$104,13,0),"0"),
IFERROR(VLOOKUP($A84,'Season 11'!AK$4:CN$104,13,0),"0"),IFERROR(VLOOKUP($A84,'Season 12'!AK$4:CN$104,13,0),"0"),
IFERROR(VLOOKUP($A84,'Season 13'!AK$4:CN$104,13,0),"0"),IFERROR(VLOOKUP($A84,'Season 14'!AK$4:CN$104,13,0),"0"),IFERROR(VLOOKUP(A84,'Season 15'!AK$4:CN$104,13,0),"0"),)</f>
        <v>0</v>
      </c>
      <c r="M84" s="398">
        <f>SUM(
IFERROR(VLOOKUP($A84,'Season 1'!AJ$4:CM$104,14,0),"0"),IFERROR(VLOOKUP($A84,'Season 2'!AK$4:CN$104,14,0),"0"),
IFERROR(VLOOKUP($A84,'Season 3'!AK$4:CN$104,14,0),"0"),IFERROR(VLOOKUP($A84,'Season 4'!AK$4:CN$104,14,0),"0"),
IFERROR(VLOOKUP($A84,'Season 5'!AK$4:CN$104,14,0),"0"),IFERROR(VLOOKUP($A84,'Season 6'!AK$4:CN$104,14,0),"0"),
IFERROR(VLOOKUP($A84,'Season 7'!AK$4:CN$104,14,0),"0"),IFERROR(VLOOKUP($A84,'Season 8'!AK$4:CN$104,14,0),"0"),
IFERROR(VLOOKUP($A84,'Season 9'!AK$4:CN$104,14,0),"0"),IFERROR(VLOOKUP($A84,'Season 10'!AK$4:CN$104,14,0),"0"),
IFERROR(VLOOKUP($A84,'Season 11'!AK$4:CN$104,14,0),"0"),IFERROR(VLOOKUP($A84,'Season 12'!AK$4:CN$104,14,0),"0"),
IFERROR(VLOOKUP($A84,'Season 13'!AK$4:CN$104,14,0),"0"),IFERROR(VLOOKUP($A84,'Season 14'!AK$4:CN$104,14,0),"0"),IFERROR(VLOOKUP(A84,'Season 15'!AK$4:CN$104,14,0),"0"),)</f>
        <v>0</v>
      </c>
      <c r="N84" s="518">
        <f>SUM(
IFERROR(VLOOKUP($A84,'Season 1'!AJ$4:CM$104,15,0),"0"),IFERROR(VLOOKUP($A84,'Season 2'!AK$4:CN$104,15,0),"0"),
IFERROR(VLOOKUP($A84,'Season 3'!AK$4:CN$104,15,0),"0"),IFERROR(VLOOKUP($A84,'Season 4'!AK$4:CN$104,15,0),"0"),
IFERROR(VLOOKUP($A84,'Season 5'!AK$4:CN$104,15,0),"0"),IFERROR(VLOOKUP($A84,'Season 6'!AK$4:CN$104,15,0),"0"),
IFERROR(VLOOKUP($A84,'Season 7'!AK$4:CN$104,15,0),"0"),IFERROR(VLOOKUP($A84,'Season 8'!AK$4:CN$104,15,0),"0"),
IFERROR(VLOOKUP($A84,'Season 9'!AK$4:CN$104,15,0),"0"),IFERROR(VLOOKUP($A84,'Season 10'!AK$4:CN$104,15,0),"0"),
IFERROR(VLOOKUP($A84,'Season 11'!AK$4:CN$104,15,0),"0"),IFERROR(VLOOKUP($A84,'Season 12'!AK$4:CN$104,15,0),"0"),
IFERROR(VLOOKUP($A84,'Season 13'!AK$4:CN$104,15,0),"0"),IFERROR(VLOOKUP($A84,'Season 14'!AK$4:CN$104,15,0),"0"),IFERROR(VLOOKUP(A84,'Season 15'!AK$4:CN$104,15,0),"0"),)</f>
        <v>0</v>
      </c>
      <c r="O84" s="21">
        <f>SUM(
IFERROR(VLOOKUP($A84,'Season 1'!AJ$4:CM$104,16,0),"0"),IFERROR(VLOOKUP($A84,'Season 2'!AK$4:CN$104,16,0),"0"),
IFERROR(VLOOKUP($A84,'Season 3'!AK$4:CN$104,16,0),"0"),IFERROR(VLOOKUP($A84,'Season 4'!AK$4:CN$104,16,0),"0"),
IFERROR(VLOOKUP($A84,'Season 5'!AK$4:CN$104,16,0),"0"),IFERROR(VLOOKUP($A84,'Season 6'!AK$4:CN$104,16,0),"0"),
IFERROR(VLOOKUP($A84,'Season 7'!AK$4:CN$104,16,0),"0"),IFERROR(VLOOKUP($A84,'Season 8'!AK$4:CN$104,16,0),"0"),
IFERROR(VLOOKUP($A84,'Season 9'!AK$4:CN$104,16,0),"0"),IFERROR(VLOOKUP($A84,'Season 10'!AK$4:CN$104,16,0),"0"),
IFERROR(VLOOKUP($A84,'Season 11'!AK$4:CN$104,16,0),"0"),IFERROR(VLOOKUP($A84,'Season 12'!AK$4:CN$104,16,0),"0"),
IFERROR(VLOOKUP($A84,'Season 13'!AK$4:CN$104,16,0),"0"),IFERROR(VLOOKUP($A84,'Season 14'!AK$4:CN$104,16,0),"0"),IFERROR(VLOOKUP(A84,'Season 15'!AK$4:CN$104,16,0),"0"),)</f>
        <v>0</v>
      </c>
      <c r="P84" s="402">
        <f>SUM(
IFERROR(VLOOKUP($A84,'Season 1'!AJ$4:CM$104,17,0),"0"),IFERROR(VLOOKUP($A84,'Season 2'!AK$4:CN$104,17,0),"0"),
IFERROR(VLOOKUP($A84,'Season 3'!AK$4:CN$104,17,0),"0"),IFERROR(VLOOKUP($A84,'Season 4'!AK$4:CN$104,17,0),"0"),
IFERROR(VLOOKUP($A84,'Season 5'!AK$4:CN$104,17,0),"0"),IFERROR(VLOOKUP($A84,'Season 6'!AK$4:CN$104,17,0),"0"),
IFERROR(VLOOKUP($A84,'Season 7'!AK$4:CN$104,17,0),"0"),IFERROR(VLOOKUP($A84,'Season 8'!AK$4:CN$104,17,0),"0"),
IFERROR(VLOOKUP($A84,'Season 9'!AK$4:CN$104,17,0),"0"),IFERROR(VLOOKUP($A84,'Season 10'!AK$4:CN$104,17,0),"0"),
IFERROR(VLOOKUP($A84,'Season 11'!AK$4:CN$104,17,0),"0"),IFERROR(VLOOKUP($A84,'Season 12'!AK$4:CN$104,17,0),"0"),
IFERROR(VLOOKUP($A84,'Season 13'!AK$4:CN$104,17,0),"0"),IFERROR(VLOOKUP($A84,'Season 14'!AK$4:CN$104,17,0),"0"),IFERROR(VLOOKUP(A84,'Season 15'!AK$4:CN$104,17,0),"0"),)</f>
        <v>0</v>
      </c>
      <c r="Q84" s="403">
        <f>SUM(
IFERROR(VLOOKUP($A84,'Season 1'!AJ$4:CM$104,18,0),"0"),IFERROR(VLOOKUP($A84,'Season 2'!AK$4:CN$104,18,0),"0"),
IFERROR(VLOOKUP($A84,'Season 3'!AK$4:CN$104,18,0),"0"),IFERROR(VLOOKUP($A84,'Season 4'!AK$4:CN$104,18,0),"0"),
IFERROR(VLOOKUP($A84,'Season 5'!AK$4:CN$104,18,0),"0"),IFERROR(VLOOKUP($A84,'Season 6'!AK$4:CN$104,18,0),"0"),
IFERROR(VLOOKUP($A84,'Season 7'!AK$4:CN$104,18,0),"0"),IFERROR(VLOOKUP($A84,'Season 8'!AK$4:CN$104,18,0),"0"),
IFERROR(VLOOKUP($A84,'Season 9'!AK$4:CN$104,18,0),"0"),IFERROR(VLOOKUP($A84,'Season 10'!AK$4:CN$104,18,0),"0"),
IFERROR(VLOOKUP($A84,'Season 11'!AK$4:CN$104,18,0),"0"),IFERROR(VLOOKUP($A84,'Season 12'!AK$4:CN$104,18,0),"0"),
IFERROR(VLOOKUP($A84,'Season 13'!AK$4:CN$104,18,0),"0"),IFERROR(VLOOKUP($A84,'Season 14'!AK$4:CN$104,18,0),"0"),IFERROR(VLOOKUP(A84,'Season 15'!AK$4:CN$104,18,0),"0"),)</f>
        <v>0</v>
      </c>
      <c r="R84" s="398">
        <f>SUM(
IFERROR(VLOOKUP($A84,'Season 1'!AJ$4:CM$104,19,0),"0"),IFERROR(VLOOKUP($A84,'Season 2'!AK$4:CN$104,19,0),"0"),
IFERROR(VLOOKUP($A84,'Season 3'!AK$4:CN$104,19,0),"0"),IFERROR(VLOOKUP($A84,'Season 4'!AK$4:CN$104,19,0),"0"),
IFERROR(VLOOKUP($A84,'Season 5'!AK$4:CN$104,19,0),"0"),IFERROR(VLOOKUP($A84,'Season 6'!AK$4:CN$104,19,0),"0"),
IFERROR(VLOOKUP($A84,'Season 7'!AK$4:CN$104,19,0),"0"),IFERROR(VLOOKUP($A84,'Season 8'!AK$4:CN$104,19,0),"0"),
IFERROR(VLOOKUP($A84,'Season 9'!AK$4:CN$104,19,0),"0"),IFERROR(VLOOKUP($A84,'Season 10'!AK$4:CN$104,19,0),"0"),
IFERROR(VLOOKUP($A84,'Season 11'!AK$4:CN$104,19,0),"0"),IFERROR(VLOOKUP($A84,'Season 12'!AK$4:CN$104,19,0),"0"),
IFERROR(VLOOKUP($A84,'Season 13'!AK$4:CN$104,19,0),"0"),IFERROR(VLOOKUP($A84,'Season 14'!AK$4:CN$104,19,0),"0"),IFERROR(VLOOKUP(A84,'Season 15'!AK$4:CN$104,19,0),"0"),)</f>
        <v>0</v>
      </c>
      <c r="S84" s="518">
        <f>SUM(
IFERROR(VLOOKUP($A84,'Season 1'!AJ$4:CM$104,20,0),"0"),IFERROR(VLOOKUP($A84,'Season 2'!AK$4:CN$104,20,0),"0"),
IFERROR(VLOOKUP($A84,'Season 3'!AK$4:CN$104,20,0),"0"),IFERROR(VLOOKUP($A84,'Season 4'!AK$4:CN$104,20,0),"0"),
IFERROR(VLOOKUP($A84,'Season 5'!AK$4:CN$104,20,0),"0"),IFERROR(VLOOKUP($A84,'Season 6'!AK$4:CN$104,20,0),"0"),
IFERROR(VLOOKUP($A84,'Season 7'!AK$4:CN$104,20,0),"0"),IFERROR(VLOOKUP($A84,'Season 8'!AK$4:CN$104,20,0),"0"),
IFERROR(VLOOKUP($A84,'Season 9'!AK$4:CN$104,20,0),"0"),IFERROR(VLOOKUP($A84,'Season 10'!AK$4:CN$104,20,0),"0"),
IFERROR(VLOOKUP($A84,'Season 11'!AK$4:CN$104,20,0),"0"),IFERROR(VLOOKUP($A84,'Season 12'!AK$4:CN$104,20,0),"0"),
IFERROR(VLOOKUP($A84,'Season 13'!AK$4:CN$104,20,0),"0"),IFERROR(VLOOKUP($A84,'Season 14'!AK$4:CN$104,20,0),"0"),IFERROR(VLOOKUP(A84,'Season 15'!AK$4:CN$104,20,0),"0"),)</f>
        <v>0</v>
      </c>
      <c r="T84" s="21">
        <f>SUM(
IFERROR(VLOOKUP($A84,'Season 1'!AJ$4:CM$104,21,0),"0"),IFERROR(VLOOKUP($A84,'Season 2'!AK$4:CN$104,21,0),"0"),
IFERROR(VLOOKUP($A84,'Season 3'!AK$4:CN$104,21,0),"0"),IFERROR(VLOOKUP($A84,'Season 4'!AK$4:CN$104,21,0),"0"),
IFERROR(VLOOKUP($A84,'Season 5'!AK$4:CN$104,21,0),"0"),IFERROR(VLOOKUP($A84,'Season 6'!AK$4:CN$104,21,0),"0"),
IFERROR(VLOOKUP($A84,'Season 7'!AK$4:CN$104,21,0),"0"),IFERROR(VLOOKUP($A84,'Season 8'!AK$4:CN$104,21,0),"0"),
IFERROR(VLOOKUP($A84,'Season 9'!AK$4:CN$104,21,0),"0"),IFERROR(VLOOKUP($A84,'Season 10'!AK$4:CN$104,21,0),"0"),
IFERROR(VLOOKUP($A84,'Season 11'!AK$4:CN$104,21,0),"0"),IFERROR(VLOOKUP($A84,'Season 12'!AK$4:CN$104,21,0),"0"),
IFERROR(VLOOKUP($A84,'Season 13'!AK$4:CN$104,21,0),"0"),IFERROR(VLOOKUP($A84,'Season 14'!AK$4:CN$104,21,0),"0"),IFERROR(VLOOKUP(A84,'Season 15'!AK$4:CN$104,21,0),"0"),)</f>
        <v>0</v>
      </c>
      <c r="U84" s="402">
        <f>SUM(
IFERROR(VLOOKUP($A84,'Season 1'!AJ$4:CM$104,22,0),"0"),IFERROR(VLOOKUP($A84,'Season 2'!AK$4:CN$104,22,0),"0"),
IFERROR(VLOOKUP($A84,'Season 3'!AK$4:CN$104,22,0),"0"),IFERROR(VLOOKUP($A84,'Season 4'!AK$4:CN$104,22,0),"0"),
IFERROR(VLOOKUP($A84,'Season 5'!AK$4:CN$104,22,0),"0"),IFERROR(VLOOKUP($A84,'Season 6'!AK$4:CN$104,22,0),"0"),
IFERROR(VLOOKUP($A84,'Season 7'!AK$4:CN$104,22,0),"0"),IFERROR(VLOOKUP($A84,'Season 8'!AK$4:CN$104,22,0),"0"),
IFERROR(VLOOKUP($A84,'Season 9'!AK$4:CN$104,22,0),"0"),IFERROR(VLOOKUP($A84,'Season 10'!AK$4:CN$104,22,0),"0"),
IFERROR(VLOOKUP($A84,'Season 11'!AK$4:CN$104,22,0),"0"),IFERROR(VLOOKUP($A84,'Season 12'!AK$4:CN$104,22,0),"0"),
IFERROR(VLOOKUP($A84,'Season 13'!AK$4:CN$104,22,0),"0"),IFERROR(VLOOKUP($A84,'Season 14'!AK$4:CN$104,22,0),"0"),IFERROR(VLOOKUP(A84,'Season 15'!AK$4:CN$104,22,0),"0"),)</f>
        <v>0</v>
      </c>
      <c r="V84" s="403">
        <f>SUM(
IFERROR(VLOOKUP($A84,'Season 1'!AJ$4:CM$104,23,0),"0"),IFERROR(VLOOKUP($A84,'Season 2'!AK$4:CN$104,23,0),"0"),
IFERROR(VLOOKUP($A84,'Season 3'!AK$4:CN$104,23,0),"0"),IFERROR(VLOOKUP($A84,'Season 4'!AK$4:CN$104,23,0),"0"),
IFERROR(VLOOKUP($A84,'Season 5'!AK$4:CN$104,23,0),"0"),IFERROR(VLOOKUP($A84,'Season 6'!AK$4:CN$104,23,0),"0"),
IFERROR(VLOOKUP($A84,'Season 7'!AK$4:CN$104,23,0),"0"),IFERROR(VLOOKUP($A84,'Season 8'!AK$4:CN$104,23,0),"0"),
IFERROR(VLOOKUP($A84,'Season 9'!AK$4:CN$104,23,0),"0"),IFERROR(VLOOKUP($A84,'Season 10'!AK$4:CN$104,23,0),"0"),
IFERROR(VLOOKUP($A84,'Season 11'!AK$4:CN$104,23,0),"0"),IFERROR(VLOOKUP($A84,'Season 12'!AK$4:CN$104,23,0),"0"),
IFERROR(VLOOKUP($A84,'Season 13'!AK$4:CN$104,23,0),"0"),IFERROR(VLOOKUP($A84,'Season 14'!AK$4:CN$104,23,0),"0"),IFERROR(VLOOKUP($A84,'Season 15'!AK$4:CN$104,23,0),"0"),)</f>
        <v>0</v>
      </c>
      <c r="W84" s="398">
        <f>SUM(
IFERROR(VLOOKUP($A84,'Season 1'!AJ$4:CM$104,24,0),"0"),IFERROR(VLOOKUP($A84,'Season 2'!AK$4:CN$104,24,0),"0"),
IFERROR(VLOOKUP($A84,'Season 3'!AK$4:CN$104,24,0),"0"),IFERROR(VLOOKUP($A84,'Season 4'!AK$4:CN$104,24,0),"0"),
IFERROR(VLOOKUP($A84,'Season 5'!AK$4:CN$104,24,0),"0"),IFERROR(VLOOKUP($A84,'Season 6'!AK$4:CN$104,24,0),"0"),
IFERROR(VLOOKUP($A84,'Season 7'!AK$4:CN$104,24,0),"0"),IFERROR(VLOOKUP($A84,'Season 8'!AK$4:CN$104,24,0),"0"),
IFERROR(VLOOKUP($A84,'Season 9'!AK$4:CN$104,24,0),"0"),IFERROR(VLOOKUP($A84,'Season 10'!AK$4:CN$104,24,0),"0"),
IFERROR(VLOOKUP($A84,'Season 11'!AK$4:CN$104,24,0),"0"),IFERROR(VLOOKUP($A84,'Season 12'!AK$4:CN$104,24,0),"0"),
IFERROR(VLOOKUP($A84,'Season 13'!AK$4:CN$104,24,0),"0"),IFERROR(VLOOKUP($A84,'Season 14'!AK$4:CN$104,24,0),"0"),IFERROR(VLOOKUP($A84,'Season 15'!AK$4:CN$104,24,0),"0"),)</f>
        <v>0</v>
      </c>
      <c r="X84" s="518">
        <f>SUM(
IFERROR(VLOOKUP($A84,'Season 1'!AJ$4:CM$104,25,0),"0"),IFERROR(VLOOKUP($A84,'Season 2'!AK$4:CN$104,25,0),"0"),
IFERROR(VLOOKUP($A84,'Season 3'!AK$4:CN$104,25,0),"0"),IFERROR(VLOOKUP($A84,'Season 4'!AK$4:CN$104,25,0),"0"),
IFERROR(VLOOKUP($A84,'Season 5'!AK$4:CN$104,25,0),"0"),IFERROR(VLOOKUP($A84,'Season 6'!AK$4:CN$104,25,0),"0"),
IFERROR(VLOOKUP($A84,'Season 7'!AK$4:CN$104,25,0),"0"),IFERROR(VLOOKUP($A84,'Season 8'!AK$4:CN$104,25,0),"0"),
IFERROR(VLOOKUP($A84,'Season 9'!AK$4:CN$104,25,0),"0"),IFERROR(VLOOKUP($A84,'Season 10'!AK$4:CN$104,25,0),"0"),
IFERROR(VLOOKUP($A84,'Season 11'!AK$4:CN$104,25,0),"0"),IFERROR(VLOOKUP($A84,'Season 12'!AK$4:CN$104,25,0),"0"),
IFERROR(VLOOKUP($A84,'Season 13'!AK$4:CN$104,25,0),"0"),IFERROR(VLOOKUP($A84,'Season 14'!AK$4:CN$104,25,0),"0"),IFERROR(VLOOKUP($A84,'Season 15'!AK$4:CN$104,25,0),"0"),)</f>
        <v>0</v>
      </c>
      <c r="Y84" s="21">
        <f>SUM(
IFERROR(VLOOKUP($A84,'Season 1'!AJ$4:CM$104,26,0),"0"),IFERROR(VLOOKUP($A84,'Season 2'!AK$4:CN$104,26,0),"0"),
IFERROR(VLOOKUP($A84,'Season 3'!AK$4:CN$104,26,0),"0"),IFERROR(VLOOKUP($A84,'Season 4'!AK$4:CN$104,26,0),"0"),
IFERROR(VLOOKUP($A84,'Season 5'!AK$4:CN$104,26,0),"0"),IFERROR(VLOOKUP($A84,'Season 6'!AK$4:CN$104,26,0),"0"),
IFERROR(VLOOKUP($A84,'Season 7'!AK$4:CN$104,26,0),"0"),IFERROR(VLOOKUP($A84,'Season 8'!AK$4:CN$104,26,0),"0"),
IFERROR(VLOOKUP($A84,'Season 9'!AK$4:CN$104,26,0),"0"),IFERROR(VLOOKUP($A84,'Season 10'!AK$4:CN$104,26,0),"0"),
IFERROR(VLOOKUP($A84,'Season 11'!AK$4:CN$104,26,0),"0"),IFERROR(VLOOKUP($A84,'Season 12'!AK$4:CN$104,26,0),"0"),
IFERROR(VLOOKUP($A84,'Season 13'!AK$4:CN$104,26,0),"0"),IFERROR(VLOOKUP($A84,'Season 14'!AK$4:CN$104,26,0),"0"),IFERROR(VLOOKUP($A84,'Season 15'!AK$4:CN$104,26,0),"0"),)</f>
        <v>0</v>
      </c>
      <c r="Z84" s="402">
        <f>SUM(
IFERROR(VLOOKUP($A84,'Season 1'!AJ$4:CM$104,27,0),"0"),IFERROR(VLOOKUP($A84,'Season 2'!AK$4:CN$104,27,0),"0"),
IFERROR(VLOOKUP($A84,'Season 3'!AK$4:CN$104,27,0),"0"),IFERROR(VLOOKUP($A84,'Season 4'!AK$4:CN$104,27,0),"0"),
IFERROR(VLOOKUP($A84,'Season 5'!AK$4:CN$104,27,0),"0"),IFERROR(VLOOKUP($A84,'Season 6'!AK$4:CN$104,27,0),"0"),
IFERROR(VLOOKUP($A84,'Season 7'!AK$4:CN$104,27,0),"0"),IFERROR(VLOOKUP($A84,'Season 8'!AK$4:CN$104,27,0),"0"),
IFERROR(VLOOKUP($A84,'Season 9'!AK$4:CN$104,27,0),"0"),IFERROR(VLOOKUP($A84,'Season 10'!AK$4:CN$104,27,0),"0"),
IFERROR(VLOOKUP($A84,'Season 11'!AK$4:CN$104,27,0),"0"),IFERROR(VLOOKUP($A84,'Season 12'!AK$4:CN$104,27,0),"0"),
IFERROR(VLOOKUP($A84,'Season 13'!AK$4:CN$104,27,0),"0"),IFERROR(VLOOKUP($A84,'Season 14'!AK$4:CN$104,27,0),"0"),IFERROR(VLOOKUP($A84,'Season 15'!AK$4:CN$104,27,0),"0"),)</f>
        <v>0</v>
      </c>
      <c r="AA84" s="403">
        <f>SUM(
IFERROR(VLOOKUP($A84,'Season 1'!AJ$4:CM$104,28,0),"0"),IFERROR(VLOOKUP($A84,'Season 2'!AK$4:CN$104,28,0),"0"),
IFERROR(VLOOKUP($A84,'Season 3'!AK$4:CN$104,28,0),"0"),IFERROR(VLOOKUP($A84,'Season 4'!AK$4:CN$104,28,0),"0"),
IFERROR(VLOOKUP($A84,'Season 5'!AK$4:CN$104,28,0),"0"),IFERROR(VLOOKUP($A84,'Season 6'!AK$4:CN$104,28,0),"0"),
IFERROR(VLOOKUP($A84,'Season 7'!AK$4:CN$104,28,0),"0"),IFERROR(VLOOKUP($A84,'Season 8'!AK$4:CN$104,28,0),"0"),
IFERROR(VLOOKUP($A84,'Season 9'!AK$4:CN$104,28,0),"0"),IFERROR(VLOOKUP($A84,'Season 10'!AK$4:CN$104,28,0),"0"),
IFERROR(VLOOKUP($A84,'Season 11'!AK$4:CN$104,28,0),"0"),IFERROR(VLOOKUP($A84,'Season 12'!AK$4:CN$104,28,0),"0"),
IFERROR(VLOOKUP($A84,'Season 13'!AK$4:CN$104,28,0),"0"),IFERROR(VLOOKUP($A84,'Season 14'!AK$4:CN$104,28,0),"0"),IFERROR(VLOOKUP($A84,'Season 15'!AK$4:CN$104,28,0),"0"),)</f>
        <v>0</v>
      </c>
      <c r="AB84" s="398">
        <f>SUM(
IFERROR(VLOOKUP($A84,'Season 1'!AJ$4:CM$104,29,0),"0"),IFERROR(VLOOKUP($A84,'Season 2'!AK$4:CN$104,29,0),"0"),
IFERROR(VLOOKUP($A84,'Season 3'!AK$4:CN$104,29,0),"0"),IFERROR(VLOOKUP($A84,'Season 4'!AK$4:CN$104,29,0),"0"),
IFERROR(VLOOKUP($A84,'Season 5'!AK$4:CN$104,29,0),"0"),IFERROR(VLOOKUP($A84,'Season 6'!AK$4:CN$104,29,0),"0"),
IFERROR(VLOOKUP($A84,'Season 7'!AK$4:CN$104,29,0),"0"),IFERROR(VLOOKUP($A84,'Season 8'!AK$4:CN$104,29,0),"0"),
IFERROR(VLOOKUP($A84,'Season 9'!AK$4:CN$104,29,0),"0"),IFERROR(VLOOKUP($A84,'Season 10'!AK$4:CN$104,29,0),"0"),
IFERROR(VLOOKUP($A84,'Season 11'!AK$4:CN$104,29,0),"0"),IFERROR(VLOOKUP($A84,'Season 12'!AK$4:CN$104,29,0),"0"),
IFERROR(VLOOKUP($A84,'Season 13'!AK$4:CN$104,29,0),"0"),IFERROR(VLOOKUP($A84,'Season 14'!AK$4:CN$104,29,0),"0"),IFERROR(VLOOKUP($A84,'Season 15'!AK$4:CN$104,29,0),"0"),)</f>
        <v>0</v>
      </c>
      <c r="AC84" s="518">
        <f>SUM(
IFERROR(VLOOKUP($A84,'Season 1'!AJ$4:CM$104,30,0),"0"),IFERROR(VLOOKUP($A84,'Season 2'!AK$4:CN$104,30,0),"0"),
IFERROR(VLOOKUP($A84,'Season 3'!AK$4:CN$104,30,0),"0"),IFERROR(VLOOKUP($A84,'Season 4'!AK$4:CN$104,30,0),"0"),
IFERROR(VLOOKUP($A84,'Season 5'!AK$4:CN$104,30,0),"0"),IFERROR(VLOOKUP($A84,'Season 6'!AK$4:CN$104,30,0),"0"),
IFERROR(VLOOKUP($A84,'Season 7'!AK$4:CN$104,30,0),"0"),IFERROR(VLOOKUP($A84,'Season 8'!AK$4:CN$104,30,0),"0"),
IFERROR(VLOOKUP($A84,'Season 9'!AK$4:CN$104,30,0),"0"),IFERROR(VLOOKUP($A84,'Season 10'!AK$4:CN$104,30,0),"0"),
IFERROR(VLOOKUP($A84,'Season 11'!AK$4:CN$104,30,0),"0"),IFERROR(VLOOKUP($A84,'Season 12'!AK$4:CN$104,30,0),"0"),
IFERROR(VLOOKUP($A84,'Season 13'!AK$4:CN$104,30,0),"0"),IFERROR(VLOOKUP($A84,'Season 14'!AK$4:CN$104,30,0),"0"),IFERROR(VLOOKUP($A84,'Season 15'!AK$4:CN$104,30,0),"0"),)</f>
        <v>0</v>
      </c>
      <c r="AD84" s="21">
        <f>SUM(
IFERROR(VLOOKUP($A84,'Season 1'!AJ$4:CM$104,31,0),"0"),IFERROR(VLOOKUP($A84,'Season 2'!AK$4:CN$104,31,0),"0"),
IFERROR(VLOOKUP($A84,'Season 3'!AK$4:CN$104,31,0),"0"),IFERROR(VLOOKUP($A84,'Season 4'!AK$4:CN$104,31,0),"0"),
IFERROR(VLOOKUP($A84,'Season 5'!AK$4:CN$104,31,0),"0"),IFERROR(VLOOKUP($A84,'Season 6'!AK$4:CN$104,31,0),"0"),
IFERROR(VLOOKUP($A84,'Season 7'!AK$4:CN$104,31,0),"0"),IFERROR(VLOOKUP($A84,'Season 8'!AK$4:CN$104,31,0),"0"),
IFERROR(VLOOKUP($A84,'Season 9'!AK$4:CN$104,31,0),"0"),IFERROR(VLOOKUP($A84,'Season 10'!AK$4:CN$104,31,0),"0"),
IFERROR(VLOOKUP($A84,'Season 11'!AK$4:CN$104,31,0),"0"),IFERROR(VLOOKUP($A84,'Season 12'!AK$4:CN$104,31,0),"0"),
IFERROR(VLOOKUP($A84,'Season 13'!AK$4:CN$104,31,0),"0"),IFERROR(VLOOKUP($A84,'Season 14'!AK$4:CN$104,31,0),"0"),IFERROR(VLOOKUP($A84,'Season 15'!AK$4:CN$104,31,0),"0"),)</f>
        <v>0</v>
      </c>
      <c r="AE84" s="402">
        <f>SUM(
IFERROR(VLOOKUP($A84,'Season 1'!AJ$4:CM$104,32,0),"0"),IFERROR(VLOOKUP($A84,'Season 2'!AK$4:CN$104,32,0),"0"),
IFERROR(VLOOKUP($A84,'Season 3'!AK$4:CN$104,32,0),"0"),IFERROR(VLOOKUP($A84,'Season 4'!AK$4:CN$104,32,0),"0"),
IFERROR(VLOOKUP($A84,'Season 5'!AK$4:CN$104,32,0),"0"),IFERROR(VLOOKUP($A84,'Season 6'!AK$4:CN$104,32,0),"0"),
IFERROR(VLOOKUP($A84,'Season 7'!AK$4:CN$104,32,0),"0"),IFERROR(VLOOKUP($A84,'Season 8'!AK$4:CN$104,32,0),"0"),
IFERROR(VLOOKUP($A84,'Season 9'!AK$4:CN$104,32,0),"0"),IFERROR(VLOOKUP($A84,'Season 10'!AK$4:CN$104,32,0),"0"),
IFERROR(VLOOKUP($A84,'Season 11'!AK$4:CN$104,32,0),"0"),IFERROR(VLOOKUP($A84,'Season 12'!AK$4:CN$104,32,0),"0"),
IFERROR(VLOOKUP($A84,'Season 13'!AK$4:CN$104,32,0),"0"),IFERROR(VLOOKUP($A84,'Season 14'!AK$4:CN$104,32,0),"0"),IFERROR(VLOOKUP($A84,'Season 15'!AK$4:CN$104,32,0),"0"),)</f>
        <v>0</v>
      </c>
      <c r="AF84" s="403">
        <f>SUM(IFERROR(VLOOKUP($A84,'Season 2'!AK$4:CN$104,33,0),"0"),
IFERROR(VLOOKUP($A84,'Season 3'!AK$4:CN$104,33,0),"0"),IFERROR(VLOOKUP($A84,'Season 4'!AK$4:CN$104,33,0),"0"),
IFERROR(VLOOKUP($A84,'Season 5'!AK$4:CN$104,33,0),"0"),IFERROR(VLOOKUP($A84,'Season 6'!AK$4:CN$104,33,0),"0"),
IFERROR(VLOOKUP($A84,'Season 7'!AK$4:CN$104,33,0),"0"),IFERROR(VLOOKUP($A84,'Season 8'!AK$4:CN$104,33,0),"0"),
IFERROR(VLOOKUP($A84,'Season 9'!AK$4:CN$104,33,0),"0"),IFERROR(VLOOKUP($A84,'Season 10'!AK$4:CN$104,33,0),"0"),
IFERROR(VLOOKUP($A84,'Season 11'!AK$4:CN$104,33,0),"0"),IFERROR(VLOOKUP($A84,'Season 12'!AK$4:CN$104,33,0),"0"),
IFERROR(VLOOKUP($A84,'Season 13'!AK$4:CN$104,33,0),"0"),IFERROR(VLOOKUP($A84,'Season 14'!AK$4:CN$104,33,0),"0"),IFERROR(VLOOKUP($A84,'Season 15'!AK$4:CN$104,33,0),"0"),)</f>
        <v>0</v>
      </c>
      <c r="AG84" s="398">
        <f>SUM(IFERROR(VLOOKUP($A84,'Season 2'!AK$4:CN$104,34,0),"0"),
IFERROR(VLOOKUP($A84,'Season 3'!AK$4:CN$104,34,0),"0"),IFERROR(VLOOKUP($A84,'Season 4'!AK$4:CN$104,34,0),"0"),
IFERROR(VLOOKUP($A84,'Season 5'!AK$4:CN$104,34,0),"0"),IFERROR(VLOOKUP($A84,'Season 6'!AK$4:CN$104,34,0),"0"),
IFERROR(VLOOKUP($A84,'Season 7'!AK$4:CN$104,34,0),"0"),IFERROR(VLOOKUP($A84,'Season 8'!AK$4:CN$104,34,0),"0"),
IFERROR(VLOOKUP($A84,'Season 9'!AK$4:CN$104,34,0),"0"),IFERROR(VLOOKUP($A84,'Season 10'!AK$4:CN$104,34,0),"0"),
IFERROR(VLOOKUP($A84,'Season 11'!AK$4:CN$104,34,0),"0"),IFERROR(VLOOKUP($A84,'Season 12'!AK$4:CN$104,34,0),"0"),
IFERROR(VLOOKUP($A84,'Season 13'!AK$4:CN$104,34,0),"0"),IFERROR(VLOOKUP($A84,'Season 14'!AK$4:CN$104,34,0),"0"),IFERROR(VLOOKUP($A84,'Season 15'!AK$4:CN$104,34,0),"0"),)</f>
        <v>0</v>
      </c>
      <c r="AH84" s="518">
        <f>SUM(IFERROR(VLOOKUP($A84,'Season 2'!AK$4:CN$104,35,0),"0"),
IFERROR(VLOOKUP($A84,'Season 3'!AK$4:CN$104,35,0),"0"),IFERROR(VLOOKUP($A84,'Season 4'!AK$4:CN$104,35,0),"0"),
IFERROR(VLOOKUP($A84,'Season 5'!AK$4:CN$104,35,0),"0"),IFERROR(VLOOKUP($A84,'Season 6'!AK$4:CN$104,35,0),"0"),
IFERROR(VLOOKUP($A84,'Season 7'!AK$4:CN$104,35,0),"0"),IFERROR(VLOOKUP($A84,'Season 8'!AK$4:CN$104,35,0),"0"),
IFERROR(VLOOKUP($A84,'Season 9'!AK$4:CN$104,35,0),"0"),IFERROR(VLOOKUP($A84,'Season 10'!AK$4:CN$104,35,0),"0"),
IFERROR(VLOOKUP($A84,'Season 11'!AK$4:CN$104,35,0),"0"),IFERROR(VLOOKUP($A84,'Season 12'!AK$4:CN$104,35,0),"0"),
IFERROR(VLOOKUP($A84,'Season 13'!AK$4:CN$104,35,0),"0"),IFERROR(VLOOKUP($A84,'Season 14'!AK$4:CN$104,35,0),"0"),IFERROR(VLOOKUP($A84,'Season 15'!AK$4:CN$104,35,0),"0"),)</f>
        <v>0</v>
      </c>
      <c r="AI84" s="21">
        <f>SUM(IFERROR(VLOOKUP($A84,'Season 2'!AK$4:CN$104,36,0),"0"),
IFERROR(VLOOKUP($A84,'Season 3'!AK$4:CN$104,36,0),"0"),IFERROR(VLOOKUP($A84,'Season 4'!AK$4:CN$104,36,0),"0"),
IFERROR(VLOOKUP($A84,'Season 5'!AK$4:CN$104,36,0),"0"),IFERROR(VLOOKUP($A84,'Season 6'!AK$4:CN$104,36,0),"0"),
IFERROR(VLOOKUP($A84,'Season 7'!AK$4:CN$104,36,0),"0"),IFERROR(VLOOKUP($A84,'Season 8'!AK$4:CN$104,36,0),"0"),
IFERROR(VLOOKUP($A84,'Season 9'!AK$4:CN$104,36,0),"0"),IFERROR(VLOOKUP($A84,'Season 10'!AK$4:CN$104,36,0),"0"),
IFERROR(VLOOKUP($A84,'Season 11'!AK$4:CN$104,36,0),"0"),IFERROR(VLOOKUP($A84,'Season 12'!AK$4:CN$104,36,0),"0"),
IFERROR(VLOOKUP($A84,'Season 13'!AK$4:CN$104,36,0),"0"),IFERROR(VLOOKUP($A84,'Season 14'!AK$4:CN$104,36,0),"0"),IFERROR(VLOOKUP($A84,'Season 15'!AK$4:CN$104,36,0),"0"),)</f>
        <v>0</v>
      </c>
      <c r="AJ84" s="402">
        <f>SUM(IFERROR(VLOOKUP($A84,'Season 2'!AK$4:CN$104,37,0),"0"),
IFERROR(VLOOKUP($A84,'Season 3'!AK$4:CN$104,37,0),"0"),IFERROR(VLOOKUP($A84,'Season 4'!AK$4:CN$104,37,0),"0"),
IFERROR(VLOOKUP($A84,'Season 5'!AK$4:CN$104,37,0),"0"),IFERROR(VLOOKUP($A84,'Season 6'!AK$4:CN$104,37,0),"0"),
IFERROR(VLOOKUP($A84,'Season 7'!AK$4:CN$104,37,0),"0"),IFERROR(VLOOKUP($A84,'Season 8'!AK$4:CN$104,37,0),"0"),
IFERROR(VLOOKUP($A84,'Season 9'!AK$4:CN$104,37,0),"0"),IFERROR(VLOOKUP($A84,'Season 10'!AK$4:CN$104,37,0),"0"),
IFERROR(VLOOKUP($A84,'Season 11'!AK$4:CN$104,37,0),"0"),IFERROR(VLOOKUP($A84,'Season 12'!AK$4:CN$104,37,0),"0"),
IFERROR(VLOOKUP($A84,'Season 13'!AK$4:CN$104,37,0),"0"),IFERROR(VLOOKUP($A84,'Season 14'!AK$4:CN$104,37,0),"0"),IFERROR(VLOOKUP($A84,'Season 15'!AK$4:CN$104,37,0),"0"),)</f>
        <v>0</v>
      </c>
      <c r="AK84" s="403">
        <f>SUM(IFERROR(VLOOKUP($A84,'Season 1'!AJ$4:CM$104,33,0),"0"),IFERROR(VLOOKUP($A84,'Season 2'!AK$4:CN$104,38,0),"0"),
IFERROR(VLOOKUP($A84,'Season 3'!AK$4:CN$104,38,0),"0"),IFERROR(VLOOKUP($A84,'Season 4'!AK$4:CN$104,38,0),"0"),
IFERROR(VLOOKUP($A84,'Season 5'!AK$4:CN$104,38,0),"0"),IFERROR(VLOOKUP($A84,'Season 6'!AK$4:CN$104,38,0),"0"),
IFERROR(VLOOKUP($A84,'Season 7'!AK$4:CN$104,38,0),"0"),IFERROR(VLOOKUP($A84,'Season 8'!AK$4:CN$104,38,0),"0"),
IFERROR(VLOOKUP($A84,'Season 9'!AK$4:CN$104,38,0),"0"),IFERROR(VLOOKUP($A84,'Season 10'!AK$4:CN$104,38,0),"0"),
IFERROR(VLOOKUP($A84,'Season 11'!AK$4:CN$104,38,0),"0"),IFERROR(VLOOKUP($A84,'Season 12'!AK$4:CN$104,38,0),"0"),
IFERROR(VLOOKUP($A84,'Season 13'!AK$4:CN$104,38,0),"0"),IFERROR(VLOOKUP($A84,'Season 14'!AK$4:CN$104,38,0),"0"),IFERROR(VLOOKUP($A84,'Season 15'!AK$4:CN$104,38,0),"0"),)</f>
        <v>0</v>
      </c>
      <c r="AL84" s="398">
        <f>SUM(IFERROR(VLOOKUP($A84,'Season 1'!AJ$4:CM$104,34,0),"0"),IFERROR(VLOOKUP($A84,'Season 2'!AK$4:CN$104,39,0),"0"),
IFERROR(VLOOKUP($A84,'Season 3'!AK$4:CN$104,39,0),"0"),IFERROR(VLOOKUP($A84,'Season 4'!AK$4:CN$104,39,0),"0"),
IFERROR(VLOOKUP($A84,'Season 5'!AK$4:CN$104,39,0),"0"),IFERROR(VLOOKUP($A84,'Season 6'!AK$4:CN$104,39,0),"0"),
IFERROR(VLOOKUP($A84,'Season 7'!AK$4:CN$104,39,0),"0"),IFERROR(VLOOKUP($A84,'Season 8'!AK$4:CN$104,39,0),"0"),
IFERROR(VLOOKUP($A84,'Season 9'!AK$4:CN$104,39,0),"0"),IFERROR(VLOOKUP($A84,'Season 10'!AK$4:CN$104,39,0),"0"),
IFERROR(VLOOKUP($A84,'Season 11'!AK$4:CN$104,39,0),"0"),IFERROR(VLOOKUP($A84,'Season 12'!AK$4:CN$104,39,0),"0"),
IFERROR(VLOOKUP($A84,'Season 13'!AK$4:CN$104,39,0),"0"),IFERROR(VLOOKUP($A84,'Season 14'!AK$4:CN$104,39,0),"0"),IFERROR(VLOOKUP($A84,'Season 15'!AK$4:CN$104,39,0),"0"),)</f>
        <v>0</v>
      </c>
      <c r="AM84" s="518">
        <f>SUM(IFERROR(VLOOKUP($A84,'Season 1'!AJ$4:CM$104,35,0),"0"),IFERROR(VLOOKUP($A84,'Season 2'!AK$4:CN$104,40,0),"0"),
IFERROR(VLOOKUP($A84,'Season 3'!AK$4:CN$104,40,0),"0"),IFERROR(VLOOKUP($A84,'Season 4'!AK$4:CN$104,40,0),"0"),
IFERROR(VLOOKUP($A84,'Season 5'!AK$4:CN$104,40,0),"0"),IFERROR(VLOOKUP($A84,'Season 6'!AK$4:CN$104,40,0),"0"),
IFERROR(VLOOKUP($A84,'Season 7'!AK$4:CN$104,40,0),"0"),IFERROR(VLOOKUP($A84,'Season 8'!AK$4:CN$104,40,0),"0"),
IFERROR(VLOOKUP($A84,'Season 9'!AK$4:CN$104,40,0),"0"),IFERROR(VLOOKUP($A84,'Season 10'!AK$4:CN$104,40,0),"0"),
IFERROR(VLOOKUP($A84,'Season 11'!AK$4:CN$104,40,0),"0"),IFERROR(VLOOKUP($A84,'Season 12'!AK$4:CN$104,40,0),"0"),
IFERROR(VLOOKUP($A84,'Season 13'!AK$4:CN$104,40,0),"0"),IFERROR(VLOOKUP($A84,'Season 14'!AK$4:CN$104,40,0),"0"),IFERROR(VLOOKUP($A84,'Season 15'!AK$4:CN$104,40,0),"0"),)</f>
        <v>0</v>
      </c>
      <c r="AN84" s="21">
        <f>SUM(IFERROR(VLOOKUP($A84,'Season 1'!AJ$4:CM$104,36,0),"0"),IFERROR(VLOOKUP($A84,'Season 2'!AK$4:CN$104,41,0),"0"),
IFERROR(VLOOKUP($A84,'Season 3'!AK$4:CN$104,41,0),"0"),IFERROR(VLOOKUP($A84,'Season 4'!AK$4:CN$104,41,0),"0"),
IFERROR(VLOOKUP($A84,'Season 5'!AK$4:CN$104,41,0),"0"),IFERROR(VLOOKUP($A84,'Season 6'!AK$4:CN$104,41,0),"0"),
IFERROR(VLOOKUP($A84,'Season 7'!AK$4:CN$104,41,0),"0"),IFERROR(VLOOKUP($A84,'Season 8'!AK$4:CN$104,41,0),"0"),
IFERROR(VLOOKUP($A84,'Season 9'!AK$4:CN$104,41,0),"0"),IFERROR(VLOOKUP($A84,'Season 10'!AK$4:CN$104,41,0),"0"),
IFERROR(VLOOKUP($A84,'Season 11'!AK$4:CN$104,41,0),"0"),IFERROR(VLOOKUP($A84,'Season 12'!AK$4:CN$104,41,0),"0"),
IFERROR(VLOOKUP($A84,'Season 13'!AK$4:CN$104,41,0),"0"),IFERROR(VLOOKUP($A84,'Season 14'!AK$4:CN$104,41,0),"0"),IFERROR(VLOOKUP($A84,'Season 15'!AK$4:CN$104,41,0),"0"),)</f>
        <v>0</v>
      </c>
      <c r="AO84" s="402">
        <f>SUM(IFERROR(VLOOKUP($A84,'Season 1'!AJ$4:CM$104,37,0),"0"),IFERROR(VLOOKUP($A84,'Season 2'!AK$4:CN$104,42,0),"0"),
IFERROR(VLOOKUP($A84,'Season 3'!AK$4:CN$104,42,0),"0"),IFERROR(VLOOKUP($A84,'Season 4'!AK$4:CN$104,42,0),"0"),
IFERROR(VLOOKUP($A84,'Season 5'!AK$4:CN$104,42,0),"0"),IFERROR(VLOOKUP($A84,'Season 6'!AK$4:CN$104,42,0),"0"),
IFERROR(VLOOKUP($A84,'Season 7'!AK$4:CN$104,42,0),"0"),IFERROR(VLOOKUP($A84,'Season 8'!AK$4:CN$104,42,0),"0"),
IFERROR(VLOOKUP($A84,'Season 9'!AK$4:CN$104,42,0),"0"),IFERROR(VLOOKUP($A84,'Season 10'!AK$4:CN$104,42,0),"0"),
IFERROR(VLOOKUP($A84,'Season 11'!AK$4:CN$104,42,0),"0"),IFERROR(VLOOKUP($A84,'Season 12'!AK$4:CN$104,42,0),"0"),
IFERROR(VLOOKUP($A84,'Season 13'!AK$4:CN$104,42,0),"0"),IFERROR(VLOOKUP($A84,'Season 14'!AK$4:CN$104,42,0),"0"),IFERROR(VLOOKUP($A84,'Season 15'!AK$4:CN$104,42,0),"0"),)</f>
        <v>0</v>
      </c>
      <c r="AP84" s="403">
        <f>SUM(IFERROR(VLOOKUP($A84,'Season 1'!AJ$4:CM$104,43,0),"0"),IFERROR(VLOOKUP($A84,'Season 2'!AK$4:CN$104,43,0),"0"),
IFERROR(VLOOKUP($A84,'Season 3'!AK$4:CN$104,43,0),"0"),IFERROR(VLOOKUP($A84,'Season 4'!AK$4:CN$104,43,0),"0"),
IFERROR(VLOOKUP($A84,'Season 5'!AK$4:CN$104,43,0),"0"),IFERROR(VLOOKUP($A84,'Season 6'!AK$4:CN$104,43,0),"0"),
IFERROR(VLOOKUP($A84,'Season 7'!AK$4:CN$104,43,0),"0"),IFERROR(VLOOKUP($A84,'Season 8'!AK$4:CN$104,43,0),"0"),
IFERROR(VLOOKUP($A84,'Season 9'!AK$4:CN$104,43,0),"0"),IFERROR(VLOOKUP($A84,'Season 10'!AK$4:CN$104,43,0),"0"),
IFERROR(VLOOKUP($A84,'Season 11'!AK$4:CN$104,43,0),"0"),IFERROR(VLOOKUP($A84,'Season 12'!AK$4:CN$104,43,0),"0"),
IFERROR(VLOOKUP($A84,'Season 13'!AK$4:CN$104,43,0),"0"),IFERROR(VLOOKUP($A84,'Season 14'!AK$4:CN$104,43,0),"0"),IFERROR(VLOOKUP($A84,'Season 15'!AK$4:CN$104,43,0),"0"),)</f>
        <v>0</v>
      </c>
      <c r="AQ84" s="398">
        <f>SUM(IFERROR(VLOOKUP($A84,'Season 1'!AJ$4:CM$104,44,0),"0"),IFERROR(VLOOKUP($A84,'Season 2'!AK$4:CN$104,44,0),"0"),
IFERROR(VLOOKUP($A84,'Season 3'!AK$4:CN$104,44,0),"0"),IFERROR(VLOOKUP($A84,'Season 4'!AK$4:CN$104,44,0),"0"),
IFERROR(VLOOKUP($A84,'Season 5'!AK$4:CN$104,44,0),"0"),IFERROR(VLOOKUP($A84,'Season 6'!AK$4:CN$104,44,0),"0"),
IFERROR(VLOOKUP($A84,'Season 7'!AK$4:CN$104,44,0),"0"),IFERROR(VLOOKUP($A84,'Season 8'!AK$4:CN$104,44,0),"0"),
IFERROR(VLOOKUP($A84,'Season 9'!AK$4:CN$104,44,0),"0"),IFERROR(VLOOKUP($A84,'Season 10'!AK$4:CN$104,44,0),"0"),
IFERROR(VLOOKUP($A84,'Season 11'!AK$4:CN$104,44,0),"0"),IFERROR(VLOOKUP($A84,'Season 12'!AK$4:CN$104,44,0),"0"),
IFERROR(VLOOKUP($A84,'Season 13'!AK$4:CN$104,44,0),"0"),IFERROR(VLOOKUP($A84,'Season 14'!AK$4:CN$104,44,0),"0"),IFERROR(VLOOKUP($A84,'Season 15'!AK$4:CN$104,44,0),"0"),)</f>
        <v>0</v>
      </c>
      <c r="AR84" s="518">
        <f>SUM(IFERROR(VLOOKUP($A84,'Season 1'!AJ$4:CM$104,45,0),"0"),IFERROR(VLOOKUP($A84,'Season 2'!AK$4:CN$104,45,0),"0"),
IFERROR(VLOOKUP($A84,'Season 3'!AK$4:CN$104,45,0),"0"),IFERROR(VLOOKUP($A84,'Season 4'!AK$4:CN$104,45,0),"0"),
IFERROR(VLOOKUP($A84,'Season 5'!AK$4:CN$104,45,0),"0"),IFERROR(VLOOKUP($A84,'Season 6'!AK$4:CN$104,45,0),"0"),
IFERROR(VLOOKUP($A84,'Season 7'!AK$4:CN$104,45,0),"0"),IFERROR(VLOOKUP($A84,'Season 8'!AK$4:CN$104,45,0),"0"),
IFERROR(VLOOKUP($A84,'Season 9'!AK$4:CN$104,45,0),"0"),IFERROR(VLOOKUP($A84,'Season 10'!AK$4:CN$104,45,0),"0"),
IFERROR(VLOOKUP($A84,'Season 11'!AK$4:CN$104,45,0),"0"),IFERROR(VLOOKUP($A84,'Season 12'!AK$4:CN$104,45,0),"0"),
IFERROR(VLOOKUP($A84,'Season 13'!AK$4:CN$104,45,0),"0"),IFERROR(VLOOKUP($A84,'Season 14'!AK$4:CN$104,45,0),"0"),IFERROR(VLOOKUP($A84,'Season 15'!AK$4:CN$104,45,0),"0"),)</f>
        <v>0</v>
      </c>
      <c r="AS84" s="21">
        <f>SUM(IFERROR(VLOOKUP($A84,'Season 1'!AJ$4:CM$104,46,0),"0"),IFERROR(VLOOKUP($A84,'Season 2'!AK$4:CN$104,46,0),"0"),
IFERROR(VLOOKUP($A84,'Season 3'!AK$4:CN$104,46,0),"0"),IFERROR(VLOOKUP($A84,'Season 4'!AK$4:CN$104,46,0),"0"),
IFERROR(VLOOKUP($A84,'Season 5'!AK$4:CN$104,46,0),"0"),IFERROR(VLOOKUP($A84,'Season 6'!AK$4:CN$104,46,0),"0"),
IFERROR(VLOOKUP($A84,'Season 7'!AK$4:CN$104,46,0),"0"),IFERROR(VLOOKUP($A84,'Season 8'!AK$4:CN$104,46,0),"0"),
IFERROR(VLOOKUP($A84,'Season 9'!AK$4:CN$104,46,0),"0"),IFERROR(VLOOKUP($A84,'Season 10'!AK$4:CN$104,46,0),"0"),
IFERROR(VLOOKUP($A84,'Season 11'!AK$4:CN$104,46,0),"0"),IFERROR(VLOOKUP($A84,'Season 12'!AK$4:CN$104,46,0),"0"),
IFERROR(VLOOKUP($A84,'Season 13'!AK$4:CN$104,46,0),"0"),IFERROR(VLOOKUP($A84,'Season 14'!AK$4:CN$104,46,0),"0"),IFERROR(VLOOKUP($A84,'Season 15'!AK$4:CN$104,46,0),"0"),)</f>
        <v>0</v>
      </c>
      <c r="AT84" s="402">
        <f>SUM(IFERROR(VLOOKUP($A84,'Season 1'!AJ$4:CM$104,47,0),"0"),IFERROR(VLOOKUP($A84,'Season 2'!AK$4:CN$104,47,0),"0"),
IFERROR(VLOOKUP($A84,'Season 3'!AK$4:CN$104,47,0),"0"),IFERROR(VLOOKUP($A84,'Season 4'!AK$4:CN$104,47,0),"0"),
IFERROR(VLOOKUP($A84,'Season 5'!AK$4:CN$104,47,0),"0"),IFERROR(VLOOKUP($A84,'Season 6'!AK$4:CN$104,47,0),"0"),
IFERROR(VLOOKUP($A84,'Season 7'!AK$4:CN$104,47,0),"0"),IFERROR(VLOOKUP($A84,'Season 8'!AK$4:CN$104,47,0),"0"),
IFERROR(VLOOKUP($A84,'Season 9'!AK$4:CN$104,47,0),"0"),IFERROR(VLOOKUP($A84,'Season 10'!AK$4:CN$104,47,0),"0"),
IFERROR(VLOOKUP($A84,'Season 11'!AK$4:CN$104,47,0),"0"),IFERROR(VLOOKUP($A84,'Season 12'!AK$4:CN$104,47,0),"0"),
IFERROR(VLOOKUP($A84,'Season 13'!AK$4:CN$104,47,0),"0"),IFERROR(VLOOKUP($A84,'Season 14'!AK$4:CN$104,47,0),"0"),IFERROR(VLOOKUP($A84,'Season 15'!AK$4:CN$104,47,0),"0"),)</f>
        <v>0</v>
      </c>
      <c r="AU84" s="403">
        <f>SUM(IFERROR(VLOOKUP($A84,'Season 3'!AK$4:CN$104,48,0),"0"),IFERROR(VLOOKUP($A84,'Season 4'!AK$4:CN$104,48,0),"0"),
IFERROR(VLOOKUP($A84,'Season 5'!AK$4:CN$104,48,0),"0"),IFERROR(VLOOKUP($A84,'Season 6'!AK$4:CN$104,48,0),"0"),
IFERROR(VLOOKUP($A84,'Season 7'!AK$4:CN$104,48,0),"0"),IFERROR(VLOOKUP($A84,'Season 8'!AK$4:CN$104,48,0),"0"),
IFERROR(VLOOKUP($A84,'Season 9'!AK$4:CN$104,48,0),"0"),IFERROR(VLOOKUP($A84,'Season 10'!AK$4:CN$104,48,0),"0"),
IFERROR(VLOOKUP($A84,'Season 11'!AK$4:CN$104,48,0),"0"),IFERROR(VLOOKUP($A84,'Season 12'!AK$4:CN$104,48,0),"0"),
IFERROR(VLOOKUP($A84,'Season 13'!AK$4:CN$104,48,0),"0"),IFERROR(VLOOKUP($A84,'Season 14'!AK$4:CN$104,48,0),"0"),IFERROR(VLOOKUP($A84,'Season 15'!AK$4:CN$104,48,0),"0"),)</f>
        <v>0</v>
      </c>
      <c r="AV84" s="398">
        <f>SUM(IFERROR(VLOOKUP($A84,'Season 3'!AK$4:CN$104,49,0),"0"),IFERROR(VLOOKUP($A84,'Season 4'!AK$4:CN$104,49,0),"0"),
IFERROR(VLOOKUP($A84,'Season 5'!AK$4:CN$104,49,0),"0"),IFERROR(VLOOKUP($A84,'Season 6'!AK$4:CN$104,49,0),"0"),
IFERROR(VLOOKUP($A84,'Season 7'!AK$4:CN$104,49,0),"0"),IFERROR(VLOOKUP($A84,'Season 8'!AK$4:CN$104,49,0),"0"),
IFERROR(VLOOKUP($A84,'Season 9'!AK$4:CN$104,49,0),"0"),IFERROR(VLOOKUP($A84,'Season 10'!AK$4:CN$104,49,0),"0"),
IFERROR(VLOOKUP($A84,'Season 11'!AK$4:CN$104,49,0),"0"),IFERROR(VLOOKUP($A84,'Season 12'!AK$4:CN$104,49,0),"0"),
IFERROR(VLOOKUP($A84,'Season 13'!AK$4:CN$104,49,0),"0"),IFERROR(VLOOKUP($A84,'Season 14'!AK$4:CN$104,49,0),"0"),IFERROR(VLOOKUP($A84,'Season 15'!AK$4:CN$104,49,0),"0"),)</f>
        <v>0</v>
      </c>
      <c r="AW84" s="518">
        <f>SUM(IFERROR(VLOOKUP($A84,'Season 3'!AK$4:CN$104,50,0),"0"),IFERROR(VLOOKUP($A84,'Season 4'!AK$4:CN$104,50,0),"0"),
IFERROR(VLOOKUP($A84,'Season 5'!AK$4:CN$104,50,0),"0"),IFERROR(VLOOKUP($A84,'Season 6'!AK$4:CN$104,50,0),"0"),
IFERROR(VLOOKUP($A84,'Season 7'!AK$4:CN$104,50,0),"0"),IFERROR(VLOOKUP($A84,'Season 8'!AK$4:CN$104,50,0),"0"),
IFERROR(VLOOKUP($A84,'Season 9'!AK$4:CN$104,50,0),"0"),IFERROR(VLOOKUP($A84,'Season 10'!AK$4:CN$104,50,0),"0"),
IFERROR(VLOOKUP($A84,'Season 11'!AK$4:CN$104,50,0),"0"),IFERROR(VLOOKUP($A84,'Season 12'!AK$4:CN$104,50,0),"0"),
IFERROR(VLOOKUP($A84,'Season 13'!AK$4:CN$104,50,0),"0"),IFERROR(VLOOKUP($A84,'Season 14'!AK$4:CN$104,50,0),"0"),IFERROR(VLOOKUP($A84,'Season 15'!AK$4:CN$104,50,0),"0"),)</f>
        <v>0</v>
      </c>
      <c r="AX84" s="21">
        <f>SUM(IFERROR(VLOOKUP($A84,'Season 3'!AK$4:CN$104,51,0),"0"),IFERROR(VLOOKUP($A84,'Season 4'!AK$4:CN$104,51,0),"0"),
IFERROR(VLOOKUP($A84,'Season 5'!AK$4:CN$104,51,0),"0"),IFERROR(VLOOKUP($A84,'Season 6'!AK$4:CN$104,51,0),"0"),
IFERROR(VLOOKUP($A84,'Season 7'!AK$4:CN$104,51,0),"0"),IFERROR(VLOOKUP($A84,'Season 8'!AK$4:CN$104,51,0),"0"),
IFERROR(VLOOKUP($A84,'Season 9'!AK$4:CN$104,51,0),"0"),IFERROR(VLOOKUP($A84,'Season 10'!AK$4:CN$104,51,0),"0"),
IFERROR(VLOOKUP($A84,'Season 11'!AK$4:CN$104,51,0),"0"),IFERROR(VLOOKUP($A84,'Season 12'!AK$4:CN$104,51,0),"0"),
IFERROR(VLOOKUP($A84,'Season 13'!AK$4:CN$104,51,0),"0"),IFERROR(VLOOKUP($A84,'Season 14'!AK$4:CN$104,51,0),"0"),IFERROR(VLOOKUP($A84,'Season 15'!AK$4:CN$104,51,0),"0"),)</f>
        <v>0</v>
      </c>
      <c r="AY84" s="402">
        <f>SUM(IFERROR(VLOOKUP($A84,'Season 3'!AK$4:CN$104,52,0),"0"),IFERROR(VLOOKUP($A84,'Season 4'!AK$4:CN$104,52,0),"0"),
IFERROR(VLOOKUP($A84,'Season 5'!AK$4:CN$104,52,0),"0"),IFERROR(VLOOKUP($A84,'Season 6'!AK$4:CN$104,52,0),"0"),
IFERROR(VLOOKUP($A84,'Season 7'!AK$4:CN$104,52,0),"0"),IFERROR(VLOOKUP($A84,'Season 8'!AK$4:CN$104,52,0),"0"),
IFERROR(VLOOKUP($A84,'Season 9'!AK$4:CN$104,52,0),"0"),IFERROR(VLOOKUP($A84,'Season 10'!AK$4:CN$104,52,0),"0"),
IFERROR(VLOOKUP($A84,'Season 11'!AK$4:CN$104,52,0),"0"),IFERROR(VLOOKUP($A84,'Season 12'!AK$4:CN$104,52,0),"0"),
IFERROR(VLOOKUP($A84,'Season 13'!AK$4:CN$104,52,0),"0"),IFERROR(VLOOKUP($A84,'Season 14'!AK$4:CN$104,52,0),"0"),IFERROR(VLOOKUP($A84,'Season 15'!AK$4:CN$104,52,0),"0"),)</f>
        <v>0</v>
      </c>
      <c r="AZ84" s="403">
        <f>SUM(IFERROR(VLOOKUP($A84,'Season 1'!AJ$4:CM$104,38,0),"0"),IFERROR(VLOOKUP($A84,'Season 2'!AK$4:CN$104,48,0),"0"),)</f>
        <v>0</v>
      </c>
      <c r="BA84" s="398">
        <f>SUM(IFERROR(VLOOKUP($A84,'Season 1'!AJ$4:CM$104,39,0),"0"),IFERROR(VLOOKUP($A84,'Season 2'!AK$4:CN$104,49,0),"0"),)</f>
        <v>0</v>
      </c>
      <c r="BB84" s="518">
        <f>SUM(IFERROR(VLOOKUP($A84,'Season 1'!AJ$4:CM$104,40,0),"0"),IFERROR(VLOOKUP($A84,'Season 2'!AK$4:CN$104,50,0),"0"),)</f>
        <v>0</v>
      </c>
      <c r="BC84" s="21">
        <f>SUM(IFERROR(VLOOKUP($A84,'Season 1'!AJ$4:CM$104,41,0),"0"),IFERROR(VLOOKUP($A84,'Season 2'!AK$4:CN$104,51,0),"0"),)</f>
        <v>0</v>
      </c>
      <c r="BD84" s="402">
        <f>SUM(IFERROR(VLOOKUP($A84,'Season 1'!AJ$4:CM$104,42,0),"0"),IFERROR(VLOOKUP($A84,'Season 2'!AK$4:CN$104,52,0),"0"),)</f>
        <v>0</v>
      </c>
      <c r="BE84" s="561">
        <f>SUM(
IFERROR(VLOOKUP($A84,'Season 1'!AJ$4:CM$104,48,0),"0"),IFERROR(VLOOKUP($A84,'Season 2'!AK$4:CN$104,53,0),"0"),
IFERROR(VLOOKUP($A84,'Season 3'!AK$4:CN$104,53,0),"0"),IFERROR(VLOOKUP($A84,'Season 4'!AK$4:CN$104,53,0),"0"),
IFERROR(VLOOKUP($A84,'Season 5'!AK$4:CN$104,53,0),"0"),IFERROR(VLOOKUP($A84,'Season 6'!AK$4:CN$104,53,0),"0"),
IFERROR(VLOOKUP($A84,'Season 7'!AK$4:CN$104,53,0),"0"),IFERROR(VLOOKUP($A84,'Season 8'!AK$4:CN$104,53,0),"0"),
IFERROR(VLOOKUP($A84,'Season 9'!AK$4:CN$104,53,0),"0"),IFERROR(VLOOKUP($A84,'Season 10'!AK$4:CN$104,53,0),"0"),
IFERROR(VLOOKUP($A84,'Season 11'!AK$4:CN$104,53,0),"0"),IFERROR(VLOOKUP($A84,'Season 12'!AK$4:CN$104,53,0),"0"),
IFERROR(VLOOKUP($A84,'Season 13'!AK$4:CN$104,53,0),"0"),IFERROR(VLOOKUP($A84,'Season 14'!AK$4:CN$104,53,0),"0"),IFERROR(VLOOKUP($A84,'Season 15'!AK$4:CN$104,53,0),"0"),)</f>
        <v>0</v>
      </c>
      <c r="BF84" s="562">
        <f>SUM(
IFERROR(VLOOKUP($A84,'Season 1'!AJ$4:CM$104,49,0),"0"),IFERROR(VLOOKUP($A84,'Season 2'!AK$4:CN$104,54,0),"0"),
IFERROR(VLOOKUP($A84,'Season 3'!AK$4:CN$104,54,0),"0"),IFERROR(VLOOKUP($A84,'Season 4'!AK$4:CN$104,54,0),"0"),
IFERROR(VLOOKUP($A84,'Season 5'!AK$4:CN$104,54,0),"0"),IFERROR(VLOOKUP($A84,'Season 6'!AK$4:CN$104,54,0),"0"),
IFERROR(VLOOKUP($A84,'Season 7'!AK$4:CN$104,54,0),"0"),IFERROR(VLOOKUP($A84,'Season 8'!AK$4:CN$104,54,0),"0"),
IFERROR(VLOOKUP($A84,'Season 9'!AK$4:CN$104,54,0),"0"),IFERROR(VLOOKUP($A84,'Season 10'!AK$4:CN$104,54,0),"0"),
IFERROR(VLOOKUP($A84,'Season 11'!AK$4:CN$104,540),"0"),IFERROR(VLOOKUP($A84,'Season 12'!AK$4:CN$104,54,0),"0"),
IFERROR(VLOOKUP($A84,'Season 13'!AK$4:CN$104,54,0),"0"),IFERROR(VLOOKUP($A84,'Season 14'!AK$4:CN$104,54,0),"0"),IFERROR(VLOOKUP($A84,'Season 15'!AK$4:CN$104,54,0),"0"),)</f>
        <v>0</v>
      </c>
      <c r="BG84" s="529" t="e">
        <f t="shared" si="3"/>
        <v>#DIV/0!</v>
      </c>
      <c r="BI84" s="553"/>
      <c r="BJ84" s="553"/>
      <c r="BK84" s="553"/>
      <c r="BL84" s="553"/>
      <c r="BM84" s="553"/>
      <c r="BN84" s="553"/>
      <c r="BO84" s="169"/>
      <c r="BP84" s="169"/>
      <c r="BQ84" s="169"/>
      <c r="BR84" s="169"/>
      <c r="BS84" s="12" t="str">
        <f>IFERROR(VLOOKUP($A84,'Season 1'!$AJ$4:$CM$104,50,0),"0")</f>
        <v>0</v>
      </c>
      <c r="BT84" s="12" t="str">
        <f>IFERROR(VLOOKUP($A84,'Season 1'!$AJ$4:$CM$104,51,0),"0")</f>
        <v>0</v>
      </c>
      <c r="BU84" s="12" t="str">
        <f>IFERROR(VLOOKUP($A84,'Season 2'!$AK$4:$CN$104,55,0),"0")</f>
        <v>0</v>
      </c>
      <c r="BV84" s="12" t="str">
        <f>IFERROR(VLOOKUP($A84,'Season 2'!$AK$4:$CN$104,56,0),"0")</f>
        <v>0</v>
      </c>
      <c r="BW84" s="12" t="str">
        <f>IFERROR(VLOOKUP($A84,'Season 3'!$AK$4:$CN$104,55,0),"0")</f>
        <v>0</v>
      </c>
      <c r="BX84" s="12" t="str">
        <f>IFERROR(VLOOKUP($A84,'Season 3'!$AK$4:$CN$104,56,0),"0")</f>
        <v>0</v>
      </c>
      <c r="BY84" s="12" t="str">
        <f>IFERROR(VLOOKUP($A84,'Season 4'!$AK$4:$CN$104,55,0),"0")</f>
        <v>0</v>
      </c>
      <c r="BZ84" s="12" t="str">
        <f>IFERROR(VLOOKUP($A84,'Season 4'!$AK$4:$CN$104,56,0),"0")</f>
        <v>0</v>
      </c>
      <c r="CA84" s="12" t="str">
        <f>IFERROR(VLOOKUP($A84,'Season 5'!$AK$4:$CN$104,55,0),"0")</f>
        <v>0</v>
      </c>
      <c r="CB84" s="12" t="str">
        <f>IFERROR(VLOOKUP($A84,'Season 5'!$AK$4:$CN$104,56,0),"0")</f>
        <v>0</v>
      </c>
      <c r="CC84" s="12" t="str">
        <f>IFERROR(VLOOKUP($A84,'Season 6'!$AK$4:$CN$104,55,0),"0")</f>
        <v>0</v>
      </c>
      <c r="CD84" s="12" t="str">
        <f>IFERROR(VLOOKUP($A84,'Season 6'!$AK$4:$CN$104,56,0),"0")</f>
        <v>0</v>
      </c>
      <c r="CE84" s="12" t="str">
        <f>IFERROR(VLOOKUP($A84,'Season 7'!$AK$4:$CN$104,55,0),"0")</f>
        <v>0</v>
      </c>
      <c r="CF84" s="12" t="str">
        <f>IFERROR(VLOOKUP($A84,'Season 7'!$AK$4:$CN$104,56,0),"0")</f>
        <v>0</v>
      </c>
      <c r="CG84" s="12" t="str">
        <f>IFERROR(VLOOKUP($A84,'Season 8'!$AK$4:$CN$104,55,0),"0")</f>
        <v>0</v>
      </c>
      <c r="CH84" s="12" t="str">
        <f>IFERROR(VLOOKUP($A84,'Season 8'!$AK$4:$CN$104,56,0),"0")</f>
        <v>0</v>
      </c>
      <c r="CI84" s="12" t="str">
        <f>IFERROR(VLOOKUP($A84,'Season 9'!$AK$4:$CN$104,55,0),"0")</f>
        <v>0</v>
      </c>
      <c r="CJ84" s="12" t="str">
        <f>IFERROR(VLOOKUP($A84,'Season 9'!$AK$4:$CN$104,56,0),"0")</f>
        <v>0</v>
      </c>
      <c r="CK84" s="12" t="str">
        <f>IFERROR(VLOOKUP($A84,'Season 10'!$AK$4:$CN$104,55,0),"0")</f>
        <v>0</v>
      </c>
      <c r="CL84" s="12" t="str">
        <f>IFERROR(VLOOKUP($A84,'Season 10'!$AK$4:$CN$104,56,0),"0")</f>
        <v>0</v>
      </c>
      <c r="CM84" s="12" t="str">
        <f>IFERROR(VLOOKUP($A84,'Season 11'!$AK$4:$CN$104,55,0),"0")</f>
        <v>0</v>
      </c>
      <c r="CN84" s="12" t="str">
        <f>IFERROR(VLOOKUP($A84,'Season 11'!$AK$4:$CN$104,56,0),"0")</f>
        <v>0</v>
      </c>
      <c r="CO84" s="12" t="str">
        <f>IFERROR(VLOOKUP($A84,'Season 12'!$AK$4:$CN$104,55,0),"0")</f>
        <v>0</v>
      </c>
      <c r="CP84" s="12" t="str">
        <f>IFERROR(VLOOKUP($A84,'Season 12'!$AK$4:$CN$104,56,0),"0")</f>
        <v>0</v>
      </c>
      <c r="CQ84" s="12" t="str">
        <f>IFERROR(VLOOKUP($A84,'Season 13'!$AK$4:$CN$104,55,0),"0")</f>
        <v>0</v>
      </c>
      <c r="CR84" s="12" t="str">
        <f>IFERROR(VLOOKUP($A84,'Season 13'!$AK$4:$CN$104,56,0),"0")</f>
        <v>0</v>
      </c>
      <c r="CS84" s="12" t="str">
        <f>IFERROR(VLOOKUP($A84,'Season 14'!$AK$4:$CN$104,55,0),"0")</f>
        <v>0</v>
      </c>
      <c r="CT84" s="12" t="str">
        <f>IFERROR(VLOOKUP($A84,'Season 14'!$AK$4:$CN$104,56,0),"0")</f>
        <v>0</v>
      </c>
      <c r="CU84" s="12" t="str">
        <f>IFERROR(VLOOKUP($A84,'Season 15'!$AK$4:$CN$104,55,0),"0")</f>
        <v>0</v>
      </c>
      <c r="CV84" s="12" t="str">
        <f>IFERROR(VLOOKUP($A84,'Season 15'!$AK$4:$CN$104,56,0),"0")</f>
        <v>0</v>
      </c>
    </row>
    <row r="85" spans="1:100" x14ac:dyDescent="0.25">
      <c r="A85" s="2" t="s">
        <v>35</v>
      </c>
      <c r="B85" s="516" t="str">
        <f>IFERROR(VLOOKUP('Data Totals'!A85,'Season 1'!AJ$4:CH$104,2,FALSE),IFERROR(VLOOKUP('Data Totals'!A85,'Season 2'!AK$4:CI$104,2,FALSE),IFERROR(VLOOKUP('Data Totals'!A85,'Season 3'!AK$4:CI$104,2,FALSE),IFERROR(VLOOKUP('Data Totals'!A85,'Season 4'!AK$4:CI$104,2,FALSE),IFERROR(VLOOKUP('Data Totals'!A85,'Season 5'!AK$4:CI$104,2,FALSE),IFERROR(VLOOKUP('Data Totals'!A85,'Season 6'!AK$4:CI$104,2,FALSE),IFERROR(VLOOKUP('Data Totals'!A85,'Season 7'!AK$4:CI$104,2,FALSE),IFERROR(VLOOKUP('Data Totals'!A85,'Season 8'!AK$4:CI$104,2,FALSE),IFERROR(VLOOKUP('Data Totals'!A85,'Season 9'!AK$4:CI$104,2,FALSE),IFERROR(VLOOKUP('Data Totals'!A85,'Season 10'!AK$4:CI$104,2,FALSE),IFERROR(VLOOKUP('Data Totals'!A85,'Season 11'!AK$4:CI$104,2,FALSE),IFERROR(VLOOKUP('Data Totals'!A85,'Season 12'!AK$4:CI$104,2,FALSE),IFERROR(VLOOKUP('Data Totals'!A85,'Season 13'!AK$4:CI$104,2,FALSE),IFERROR(VLOOKUP('Data Totals'!A85,'Season 14'!AK$4:CI$104,2,FALSE),IFERROR(VLOOKUP('Data Totals'!A85,'Season 15'!AK$4:CI$104,2,FALSE),"N/A")))))))))))))))</f>
        <v>N/A</v>
      </c>
      <c r="C85" s="517" t="str">
        <f>IFERROR(VLOOKUP('Data Totals'!A85,'Season 1'!AJ$4:CH$104,3,FALSE),IFERROR(VLOOKUP('Data Totals'!A85,'Season 2'!AK$4:CI$104,3,FALSE),IFERROR(VLOOKUP('Data Totals'!A85,'Season 3'!AK$4:CI$104,3,FALSE),IFERROR(VLOOKUP('Data Totals'!A85,'Season 4'!AK$4:CI$104,3,FALSE),IFERROR(VLOOKUP('Data Totals'!A85,'Season 5'!AK$4:CI$104,3,FALSE),IFERROR(VLOOKUP('Data Totals'!A85,'Season 6'!AK$4:CI$104,3,FALSE),IFERROR(VLOOKUP('Data Totals'!A85,'Season 7'!AK$4:CI$104,3,FALSE),IFERROR(VLOOKUP('Data Totals'!A85,'Season 8'!AK$4:CI$104,3,FALSE),IFERROR(VLOOKUP('Data Totals'!A85,'Season 9'!AK$4:CI$104,3,FALSE),IFERROR(VLOOKUP('Data Totals'!A85,'Season 10'!AK$4:CI$104,3,FALSE),IFERROR(VLOOKUP('Data Totals'!A85,'Season 11'!AK$4:CI$104,3,FALSE),IFERROR(VLOOKUP('Data Totals'!A85,'Season 12'!AK$4:CI$104,3,FALSE),IFERROR(VLOOKUP('Data Totals'!A85,'Season 13'!AK$4:CI$104,3,FALSE),IFERROR(VLOOKUP('Data Totals'!A85,'Season 14'!AK$4:CI$104,3,FALSE),IFERROR(VLOOKUP('Data Totals'!A85,'Season 15'!AK$4:CI$104,3,FALSE),"N/A")))))))))))))))</f>
        <v>N/A</v>
      </c>
      <c r="D85" s="517" t="str">
        <f>IFERROR(VLOOKUP('Data Totals'!A85,'Season 15'!AK$4:CI$104,4,FALSE),IFERROR(VLOOKUP('Data Totals'!A85,'Season 14'!AK$4:CI$104,4,FALSE),IFERROR(VLOOKUP('Data Totals'!A85,'Season 13'!AK$4:CI$104,4,FALSE),IFERROR(VLOOKUP('Data Totals'!A85,'Season 12'!AK$4:CI$104,4,FALSE),IFERROR(VLOOKUP('Data Totals'!A85,'Season 11'!AK$4:CI$104,4,FALSE),IFERROR(VLOOKUP('Data Totals'!A85,'Season 10'!AK$4:CI$104,4,FALSE),IFERROR(VLOOKUP('Data Totals'!A85,'Season 9'!AK$4:CI$104,4,FALSE),IFERROR(VLOOKUP('Data Totals'!A85,'Season 8'!AK$4:CI$104,4,FALSE),IFERROR(VLOOKUP('Data Totals'!A85,'Season 7'!AK$4:CI$104,4,FALSE),IFERROR(VLOOKUP('Data Totals'!A85,'Season 6'!AK$4:CI$104,4,FALSE),IFERROR(VLOOKUP('Data Totals'!A85,'Season 5'!AK$4:CI$104,4,FALSE),IFERROR(VLOOKUP('Data Totals'!A85,'Season 4'!AK$4:CI$104,4,FALSE),IFERROR(VLOOKUP('Data Totals'!A85,'Season 3'!AK$4:CI$104,4,FALSE),IFERROR(VLOOKUP('Data Totals'!A85,'Season 2'!AK$4:CI$104,4,FALSE),IFERROR(VLOOKUP('Data Totals'!A85,'Season 1'!AJ$4:CH$104,4,FALSE),"N/A")))))))))))))))</f>
        <v>N/A</v>
      </c>
      <c r="E85" s="517" t="e">
        <f t="shared" si="2"/>
        <v>#VALUE!</v>
      </c>
      <c r="F85" s="398">
        <f>SUM(IFERROR(VLOOKUP(A85,BI$3:BN$152,2,0),"0"),
IFERROR(VLOOKUP(A85,'Season 1'!AJ$4:CM$104,7,0),"0"),IFERROR(VLOOKUP(A85,'Season 2'!AK$4:CN$104,7,0),"0"),
IFERROR(VLOOKUP(A85,'Season 3'!AK$4:CN$104,7,0),"0"),IFERROR(VLOOKUP(A85,'Season 4'!AK$4:CN$104,7,0),"0"),
IFERROR(VLOOKUP(A85,'Season 5'!AK$4:CN$104,7,0),"0"),IFERROR(VLOOKUP(A85,'Season 6'!AK$4:CN$104,7,0),"0"),
IFERROR(VLOOKUP(A85,'Season 7'!AK$4:CN$104,7,0),"0"),IFERROR(VLOOKUP(A85,'Season 8'!AK$4:CN$104,7,0),"0"),
IFERROR(VLOOKUP(A85,'Season 9'!AK$4:CN$104,7,0),"0"),IFERROR(VLOOKUP(A85,'Season 10'!AK$4:CN$104,7,0),"0"),
IFERROR(VLOOKUP(A85,'Season 11'!AK$4:CN$104,7,0),"0"),IFERROR(VLOOKUP(A85,'Season 12'!AK$4:CN$104,7,0),"0"),
IFERROR(VLOOKUP(A85,'Season 13'!AK$4:CN$104,7,0),"0"),IFERROR(VLOOKUP(A85,'Season 14'!AK$4:CN$104,7,0),"0"),IFERROR(VLOOKUP(A85,'Season 15'!AK$4:CN$104,7,0),"0"),)</f>
        <v>0</v>
      </c>
      <c r="G85" s="398">
        <f>SUM(
IFERROR(VLOOKUP(A85,'Season 1'!AJ$4:CM$104,8,0),"0"),IFERROR(VLOOKUP(A85,'Season 2'!AK$4:CN$104,8,0),"0"),
IFERROR(VLOOKUP(A85,'Season 3'!AK$4:CN$104,8,0),"0"),IFERROR(VLOOKUP(A85,'Season 4'!AK$4:CN$104,8,0),"0"),
IFERROR(VLOOKUP(A85,'Season 5'!AK$4:CN$104,8,0),"0"),IFERROR(VLOOKUP(A85,'Season 6'!AK$4:CN$104,8,0),"0"),
IFERROR(VLOOKUP(A85,'Season 7'!AK$4:CN$104,8,0),"0"),IFERROR(VLOOKUP(A85,'Season 8'!AK$4:CN$104,8,0),"0"),
IFERROR(VLOOKUP(A85,'Season 9'!AK$4:CN$104,8,0),"0"),IFERROR(VLOOKUP(A85,'Season 10'!AK$4:CN$104,8,0),"0"),
IFERROR(VLOOKUP(A85,'Season 11'!AK$4:CN$104,8,0),"0"),IFERROR(VLOOKUP(A85,'Season 12'!AK$4:CN$104,8,0),"0"),
IFERROR(VLOOKUP(A85,'Season 13'!AK$4:CN$104,8,0),"0"),IFERROR(VLOOKUP(A85,'Season 14'!AK$4:CN$104,8,0),"0"),IFERROR(VLOOKUP(A85,'Season 15'!AK$4:CN$104,8,0),"0"),)</f>
        <v>0</v>
      </c>
      <c r="H85" s="329">
        <f>SUM(
IFERROR(VLOOKUP(A85,'Season 1'!AJ$4:CM$104,9,0),"0"),IFERROR(VLOOKUP(A85,'Season 2'!AK$4:CN$104,9,0),"0"),
IFERROR(VLOOKUP(A85,'Season 3'!AK$4:CN$104,9,0),"0"),IFERROR(VLOOKUP(A85,'Season 4'!AK$4:CN$104,9,0),"0"),
IFERROR(VLOOKUP(A85,'Season 5'!AK$4:CN$104,9,0),"0"),IFERROR(VLOOKUP(A85,'Season 6'!AK$4:CN$104,9,0),"0"),
IFERROR(VLOOKUP(A85,'Season 7'!AK$4:CN$104,9,0),"0"),IFERROR(VLOOKUP(A85,'Season 8'!AK$4:CN$104,9,0),"0"),
IFERROR(VLOOKUP(A85,'Season 9'!AK$4:CN$104,9,0),"0"),IFERROR(VLOOKUP(A85,'Season 10'!AK$4:CN$104,9,0),"0"),
IFERROR(VLOOKUP(A85,'Season 11'!AK$4:CN$104,9,0),"0"),IFERROR(VLOOKUP(A85,'Season 12'!AK$4:CN$104,9,0),"0"),
IFERROR(VLOOKUP(A85,'Season 13'!AK$4:CN$104,9,0),"0"),IFERROR(VLOOKUP(A85,'Season 14'!AK$4:CN$104,9,0),"0"),IFERROR(VLOOKUP(A85,'Season 15'!AK$4:CN$104,9,0),"0"),)</f>
        <v>0</v>
      </c>
      <c r="I85" s="518">
        <f>SUM(
IFERROR(VLOOKUP(A85,'Season 1'!AJ$4:CM$104,10,0),"0"),IFERROR(VLOOKUP(A85,'Season 2'!AK$4:CN$104,10,0),"0"),
IFERROR(VLOOKUP(A85,'Season 3'!AK$4:CN$104,10,0),"0"),IFERROR(VLOOKUP(A85,'Season 4'!AK$4:CN$104,10,0),"0"),
IFERROR(VLOOKUP(A85,'Season 5'!AK$4:CN$104,10,0),"0"),IFERROR(VLOOKUP(A85,'Season 6'!AK$4:CN$104,10,0),"0"),
IFERROR(VLOOKUP(A85,'Season 7'!AK$4:CN$104,10,0),"0"),IFERROR(VLOOKUP(A85,'Season 8'!AK$4:CN$104,10,0),"0"),
IFERROR(VLOOKUP(A85,'Season 9'!AK$4:CN$104,10,0),"0"),IFERROR(VLOOKUP(A85,'Season 10'!AK$4:CN$104,10,0),"0"),
IFERROR(VLOOKUP(A85,'Season 11'!AK$4:CN$104,10,0),"0"),IFERROR(VLOOKUP(A85,'Season 12'!AK$4:CN$104,10,0),"0"),
IFERROR(VLOOKUP(A85,'Season 13'!AK$4:CN$104,10,0),"0"),IFERROR(VLOOKUP(A85,'Season 14'!AK$4:CN$104,10,0),"0"),IFERROR(VLOOKUP(A85,'Season 15'!AK$4:CN$104,10,0),"0"),)</f>
        <v>0</v>
      </c>
      <c r="J85" s="21">
        <f>SUM(IFERROR(VLOOKUP(A85,BI$3:BN$152,3,0),"0"),
IFERROR(VLOOKUP(A85,'Season 1'!AJ$4:CM$104,11,0),"0"),IFERROR(VLOOKUP(A85,'Season 2'!AK$4:CN$104,11,0),"0"),
IFERROR(VLOOKUP(A85,'Season 3'!AK$4:CN$104,11,0),"0"),IFERROR(VLOOKUP(A85,'Season 4'!AK$4:CN$104,11,0),"0"),
IFERROR(VLOOKUP(A85,'Season 5'!AK$4:CN$104,11,0),"0"),IFERROR(VLOOKUP(A85,'Season 6'!AK$4:CN$104,11,0),"0"),
IFERROR(VLOOKUP(A85,'Season 7'!AK$4:CN$104,11,0),"0"),IFERROR(VLOOKUP(A85,'Season 8'!AK$4:CN$104,11,0),"0"),
IFERROR(VLOOKUP(A85,'Season 9'!AK$4:CN$104,11,0),"0"),IFERROR(VLOOKUP(A85,'Season 10'!AK$4:CN$104,11,0),"0"),
IFERROR(VLOOKUP(A85,'Season 11'!AK$4:CN$104,11,0),"0"),IFERROR(VLOOKUP(A85,'Season 12'!AK$4:CN$104,11,0),"0"),
IFERROR(VLOOKUP(A85,'Season 13'!AK$4:CN$104,11,0),"0"),IFERROR(VLOOKUP(A85,'Season 14'!AK$4:CN$104,11,0),"0"),IFERROR(VLOOKUP(A85,'Season 15'!AK$4:CN$104,11,0),"0"),)</f>
        <v>0</v>
      </c>
      <c r="K85" s="402">
        <f>SUM(IFERROR(VLOOKUP($A85,BI$3:BN$152,4,0),"0"),
IFERROR(VLOOKUP($A85,'Season 1'!AJ$4:CM$104,12,0),"0"),IFERROR(VLOOKUP($A85,'Season 2'!AK$4:CN$104,12,0),"0"),
IFERROR(VLOOKUP($A85,'Season 3'!AK$4:CN$104,12,0),"0"),IFERROR(VLOOKUP($A85,'Season 4'!AK$4:CN$104,12,0),"0"),
IFERROR(VLOOKUP($A85,'Season 5'!AK$4:CN$104,12,0),"0"),IFERROR(VLOOKUP($A85,'Season 6'!AK$4:CN$104,12,0),"0"),
IFERROR(VLOOKUP($A85,'Season 7'!AK$4:CN$104,12,0),"0"),IFERROR(VLOOKUP($A85,'Season 8'!AK$4:CN$104,12,0),"0"),
IFERROR(VLOOKUP($A85,'Season 9'!AK$4:CN$104,12,0),"0"),IFERROR(VLOOKUP($A85,'Season 10'!AK$4:CN$104,12,0),"0"),
IFERROR(VLOOKUP($A85,'Season 11'!AK$4:CN$104,12,0),"0"),IFERROR(VLOOKUP($A85,'Season 12'!AK$4:CN$104,12,0),"0"),
IFERROR(VLOOKUP($A85,'Season 13'!AK$4:CN$104,12,0),"0"),IFERROR(VLOOKUP($A85,'Season 14'!AK$4:CN$104,12,0),"0"),IFERROR(VLOOKUP(A85,'Season 15'!AK$4:CN$104,12,0),"0"),)</f>
        <v>0</v>
      </c>
      <c r="L85" s="403">
        <f>SUM(
IFERROR(VLOOKUP($A85,'Season 1'!AJ$4:CM$104,13,0),"0"),IFERROR(VLOOKUP($A85,'Season 2'!AK$4:CN$104,13,0),"0"),
IFERROR(VLOOKUP($A85,'Season 3'!AK$4:CN$104,13,0),"0"),IFERROR(VLOOKUP($A85,'Season 4'!AK$4:CN$104,13,0),"0"),
IFERROR(VLOOKUP($A85,'Season 5'!AK$4:CN$104,13,0),"0"),IFERROR(VLOOKUP($A85,'Season 6'!AK$4:CN$104,13,0),"0"),
IFERROR(VLOOKUP($A85,'Season 7'!AK$4:CN$104,13,0),"0"),IFERROR(VLOOKUP($A85,'Season 8'!AK$4:CN$104,13,0),"0"),
IFERROR(VLOOKUP($A85,'Season 9'!AK$4:CN$104,13,0),"0"),IFERROR(VLOOKUP($A85,'Season 10'!AK$4:CN$104,13,0),"0"),
IFERROR(VLOOKUP($A85,'Season 11'!AK$4:CN$104,13,0),"0"),IFERROR(VLOOKUP($A85,'Season 12'!AK$4:CN$104,13,0),"0"),
IFERROR(VLOOKUP($A85,'Season 13'!AK$4:CN$104,13,0),"0"),IFERROR(VLOOKUP($A85,'Season 14'!AK$4:CN$104,13,0),"0"),IFERROR(VLOOKUP(A85,'Season 15'!AK$4:CN$104,13,0),"0"),)</f>
        <v>0</v>
      </c>
      <c r="M85" s="398">
        <f>SUM(
IFERROR(VLOOKUP($A85,'Season 1'!AJ$4:CM$104,14,0),"0"),IFERROR(VLOOKUP($A85,'Season 2'!AK$4:CN$104,14,0),"0"),
IFERROR(VLOOKUP($A85,'Season 3'!AK$4:CN$104,14,0),"0"),IFERROR(VLOOKUP($A85,'Season 4'!AK$4:CN$104,14,0),"0"),
IFERROR(VLOOKUP($A85,'Season 5'!AK$4:CN$104,14,0),"0"),IFERROR(VLOOKUP($A85,'Season 6'!AK$4:CN$104,14,0),"0"),
IFERROR(VLOOKUP($A85,'Season 7'!AK$4:CN$104,14,0),"0"),IFERROR(VLOOKUP($A85,'Season 8'!AK$4:CN$104,14,0),"0"),
IFERROR(VLOOKUP($A85,'Season 9'!AK$4:CN$104,14,0),"0"),IFERROR(VLOOKUP($A85,'Season 10'!AK$4:CN$104,14,0),"0"),
IFERROR(VLOOKUP($A85,'Season 11'!AK$4:CN$104,14,0),"0"),IFERROR(VLOOKUP($A85,'Season 12'!AK$4:CN$104,14,0),"0"),
IFERROR(VLOOKUP($A85,'Season 13'!AK$4:CN$104,14,0),"0"),IFERROR(VLOOKUP($A85,'Season 14'!AK$4:CN$104,14,0),"0"),IFERROR(VLOOKUP(A85,'Season 15'!AK$4:CN$104,14,0),"0"),)</f>
        <v>0</v>
      </c>
      <c r="N85" s="518">
        <f>SUM(
IFERROR(VLOOKUP($A85,'Season 1'!AJ$4:CM$104,15,0),"0"),IFERROR(VLOOKUP($A85,'Season 2'!AK$4:CN$104,15,0),"0"),
IFERROR(VLOOKUP($A85,'Season 3'!AK$4:CN$104,15,0),"0"),IFERROR(VLOOKUP($A85,'Season 4'!AK$4:CN$104,15,0),"0"),
IFERROR(VLOOKUP($A85,'Season 5'!AK$4:CN$104,15,0),"0"),IFERROR(VLOOKUP($A85,'Season 6'!AK$4:CN$104,15,0),"0"),
IFERROR(VLOOKUP($A85,'Season 7'!AK$4:CN$104,15,0),"0"),IFERROR(VLOOKUP($A85,'Season 8'!AK$4:CN$104,15,0),"0"),
IFERROR(VLOOKUP($A85,'Season 9'!AK$4:CN$104,15,0),"0"),IFERROR(VLOOKUP($A85,'Season 10'!AK$4:CN$104,15,0),"0"),
IFERROR(VLOOKUP($A85,'Season 11'!AK$4:CN$104,15,0),"0"),IFERROR(VLOOKUP($A85,'Season 12'!AK$4:CN$104,15,0),"0"),
IFERROR(VLOOKUP($A85,'Season 13'!AK$4:CN$104,15,0),"0"),IFERROR(VLOOKUP($A85,'Season 14'!AK$4:CN$104,15,0),"0"),IFERROR(VLOOKUP(A85,'Season 15'!AK$4:CN$104,15,0),"0"),)</f>
        <v>0</v>
      </c>
      <c r="O85" s="21">
        <f>SUM(
IFERROR(VLOOKUP($A85,'Season 1'!AJ$4:CM$104,16,0),"0"),IFERROR(VLOOKUP($A85,'Season 2'!AK$4:CN$104,16,0),"0"),
IFERROR(VLOOKUP($A85,'Season 3'!AK$4:CN$104,16,0),"0"),IFERROR(VLOOKUP($A85,'Season 4'!AK$4:CN$104,16,0),"0"),
IFERROR(VLOOKUP($A85,'Season 5'!AK$4:CN$104,16,0),"0"),IFERROR(VLOOKUP($A85,'Season 6'!AK$4:CN$104,16,0),"0"),
IFERROR(VLOOKUP($A85,'Season 7'!AK$4:CN$104,16,0),"0"),IFERROR(VLOOKUP($A85,'Season 8'!AK$4:CN$104,16,0),"0"),
IFERROR(VLOOKUP($A85,'Season 9'!AK$4:CN$104,16,0),"0"),IFERROR(VLOOKUP($A85,'Season 10'!AK$4:CN$104,16,0),"0"),
IFERROR(VLOOKUP($A85,'Season 11'!AK$4:CN$104,16,0),"0"),IFERROR(VLOOKUP($A85,'Season 12'!AK$4:CN$104,16,0),"0"),
IFERROR(VLOOKUP($A85,'Season 13'!AK$4:CN$104,16,0),"0"),IFERROR(VLOOKUP($A85,'Season 14'!AK$4:CN$104,16,0),"0"),IFERROR(VLOOKUP(A85,'Season 15'!AK$4:CN$104,16,0),"0"),)</f>
        <v>0</v>
      </c>
      <c r="P85" s="402">
        <f>SUM(
IFERROR(VLOOKUP($A85,'Season 1'!AJ$4:CM$104,17,0),"0"),IFERROR(VLOOKUP($A85,'Season 2'!AK$4:CN$104,17,0),"0"),
IFERROR(VLOOKUP($A85,'Season 3'!AK$4:CN$104,17,0),"0"),IFERROR(VLOOKUP($A85,'Season 4'!AK$4:CN$104,17,0),"0"),
IFERROR(VLOOKUP($A85,'Season 5'!AK$4:CN$104,17,0),"0"),IFERROR(VLOOKUP($A85,'Season 6'!AK$4:CN$104,17,0),"0"),
IFERROR(VLOOKUP($A85,'Season 7'!AK$4:CN$104,17,0),"0"),IFERROR(VLOOKUP($A85,'Season 8'!AK$4:CN$104,17,0),"0"),
IFERROR(VLOOKUP($A85,'Season 9'!AK$4:CN$104,17,0),"0"),IFERROR(VLOOKUP($A85,'Season 10'!AK$4:CN$104,17,0),"0"),
IFERROR(VLOOKUP($A85,'Season 11'!AK$4:CN$104,17,0),"0"),IFERROR(VLOOKUP($A85,'Season 12'!AK$4:CN$104,17,0),"0"),
IFERROR(VLOOKUP($A85,'Season 13'!AK$4:CN$104,17,0),"0"),IFERROR(VLOOKUP($A85,'Season 14'!AK$4:CN$104,17,0),"0"),IFERROR(VLOOKUP(A85,'Season 15'!AK$4:CN$104,17,0),"0"),)</f>
        <v>0</v>
      </c>
      <c r="Q85" s="403">
        <f>SUM(
IFERROR(VLOOKUP($A85,'Season 1'!AJ$4:CM$104,18,0),"0"),IFERROR(VLOOKUP($A85,'Season 2'!AK$4:CN$104,18,0),"0"),
IFERROR(VLOOKUP($A85,'Season 3'!AK$4:CN$104,18,0),"0"),IFERROR(VLOOKUP($A85,'Season 4'!AK$4:CN$104,18,0),"0"),
IFERROR(VLOOKUP($A85,'Season 5'!AK$4:CN$104,18,0),"0"),IFERROR(VLOOKUP($A85,'Season 6'!AK$4:CN$104,18,0),"0"),
IFERROR(VLOOKUP($A85,'Season 7'!AK$4:CN$104,18,0),"0"),IFERROR(VLOOKUP($A85,'Season 8'!AK$4:CN$104,18,0),"0"),
IFERROR(VLOOKUP($A85,'Season 9'!AK$4:CN$104,18,0),"0"),IFERROR(VLOOKUP($A85,'Season 10'!AK$4:CN$104,18,0),"0"),
IFERROR(VLOOKUP($A85,'Season 11'!AK$4:CN$104,18,0),"0"),IFERROR(VLOOKUP($A85,'Season 12'!AK$4:CN$104,18,0),"0"),
IFERROR(VLOOKUP($A85,'Season 13'!AK$4:CN$104,18,0),"0"),IFERROR(VLOOKUP($A85,'Season 14'!AK$4:CN$104,18,0),"0"),IFERROR(VLOOKUP(A85,'Season 15'!AK$4:CN$104,18,0),"0"),)</f>
        <v>0</v>
      </c>
      <c r="R85" s="398">
        <f>SUM(
IFERROR(VLOOKUP($A85,'Season 1'!AJ$4:CM$104,19,0),"0"),IFERROR(VLOOKUP($A85,'Season 2'!AK$4:CN$104,19,0),"0"),
IFERROR(VLOOKUP($A85,'Season 3'!AK$4:CN$104,19,0),"0"),IFERROR(VLOOKUP($A85,'Season 4'!AK$4:CN$104,19,0),"0"),
IFERROR(VLOOKUP($A85,'Season 5'!AK$4:CN$104,19,0),"0"),IFERROR(VLOOKUP($A85,'Season 6'!AK$4:CN$104,19,0),"0"),
IFERROR(VLOOKUP($A85,'Season 7'!AK$4:CN$104,19,0),"0"),IFERROR(VLOOKUP($A85,'Season 8'!AK$4:CN$104,19,0),"0"),
IFERROR(VLOOKUP($A85,'Season 9'!AK$4:CN$104,19,0),"0"),IFERROR(VLOOKUP($A85,'Season 10'!AK$4:CN$104,19,0),"0"),
IFERROR(VLOOKUP($A85,'Season 11'!AK$4:CN$104,19,0),"0"),IFERROR(VLOOKUP($A85,'Season 12'!AK$4:CN$104,19,0),"0"),
IFERROR(VLOOKUP($A85,'Season 13'!AK$4:CN$104,19,0),"0"),IFERROR(VLOOKUP($A85,'Season 14'!AK$4:CN$104,19,0),"0"),IFERROR(VLOOKUP(A85,'Season 15'!AK$4:CN$104,19,0),"0"),)</f>
        <v>0</v>
      </c>
      <c r="S85" s="518">
        <f>SUM(
IFERROR(VLOOKUP($A85,'Season 1'!AJ$4:CM$104,20,0),"0"),IFERROR(VLOOKUP($A85,'Season 2'!AK$4:CN$104,20,0),"0"),
IFERROR(VLOOKUP($A85,'Season 3'!AK$4:CN$104,20,0),"0"),IFERROR(VLOOKUP($A85,'Season 4'!AK$4:CN$104,20,0),"0"),
IFERROR(VLOOKUP($A85,'Season 5'!AK$4:CN$104,20,0),"0"),IFERROR(VLOOKUP($A85,'Season 6'!AK$4:CN$104,20,0),"0"),
IFERROR(VLOOKUP($A85,'Season 7'!AK$4:CN$104,20,0),"0"),IFERROR(VLOOKUP($A85,'Season 8'!AK$4:CN$104,20,0),"0"),
IFERROR(VLOOKUP($A85,'Season 9'!AK$4:CN$104,20,0),"0"),IFERROR(VLOOKUP($A85,'Season 10'!AK$4:CN$104,20,0),"0"),
IFERROR(VLOOKUP($A85,'Season 11'!AK$4:CN$104,20,0),"0"),IFERROR(VLOOKUP($A85,'Season 12'!AK$4:CN$104,20,0),"0"),
IFERROR(VLOOKUP($A85,'Season 13'!AK$4:CN$104,20,0),"0"),IFERROR(VLOOKUP($A85,'Season 14'!AK$4:CN$104,20,0),"0"),IFERROR(VLOOKUP(A85,'Season 15'!AK$4:CN$104,20,0),"0"),)</f>
        <v>0</v>
      </c>
      <c r="T85" s="21">
        <f>SUM(
IFERROR(VLOOKUP($A85,'Season 1'!AJ$4:CM$104,21,0),"0"),IFERROR(VLOOKUP($A85,'Season 2'!AK$4:CN$104,21,0),"0"),
IFERROR(VLOOKUP($A85,'Season 3'!AK$4:CN$104,21,0),"0"),IFERROR(VLOOKUP($A85,'Season 4'!AK$4:CN$104,21,0),"0"),
IFERROR(VLOOKUP($A85,'Season 5'!AK$4:CN$104,21,0),"0"),IFERROR(VLOOKUP($A85,'Season 6'!AK$4:CN$104,21,0),"0"),
IFERROR(VLOOKUP($A85,'Season 7'!AK$4:CN$104,21,0),"0"),IFERROR(VLOOKUP($A85,'Season 8'!AK$4:CN$104,21,0),"0"),
IFERROR(VLOOKUP($A85,'Season 9'!AK$4:CN$104,21,0),"0"),IFERROR(VLOOKUP($A85,'Season 10'!AK$4:CN$104,21,0),"0"),
IFERROR(VLOOKUP($A85,'Season 11'!AK$4:CN$104,21,0),"0"),IFERROR(VLOOKUP($A85,'Season 12'!AK$4:CN$104,21,0),"0"),
IFERROR(VLOOKUP($A85,'Season 13'!AK$4:CN$104,21,0),"0"),IFERROR(VLOOKUP($A85,'Season 14'!AK$4:CN$104,21,0),"0"),IFERROR(VLOOKUP(A85,'Season 15'!AK$4:CN$104,21,0),"0"),)</f>
        <v>0</v>
      </c>
      <c r="U85" s="402">
        <f>SUM(
IFERROR(VLOOKUP($A85,'Season 1'!AJ$4:CM$104,22,0),"0"),IFERROR(VLOOKUP($A85,'Season 2'!AK$4:CN$104,22,0),"0"),
IFERROR(VLOOKUP($A85,'Season 3'!AK$4:CN$104,22,0),"0"),IFERROR(VLOOKUP($A85,'Season 4'!AK$4:CN$104,22,0),"0"),
IFERROR(VLOOKUP($A85,'Season 5'!AK$4:CN$104,22,0),"0"),IFERROR(VLOOKUP($A85,'Season 6'!AK$4:CN$104,22,0),"0"),
IFERROR(VLOOKUP($A85,'Season 7'!AK$4:CN$104,22,0),"0"),IFERROR(VLOOKUP($A85,'Season 8'!AK$4:CN$104,22,0),"0"),
IFERROR(VLOOKUP($A85,'Season 9'!AK$4:CN$104,22,0),"0"),IFERROR(VLOOKUP($A85,'Season 10'!AK$4:CN$104,22,0),"0"),
IFERROR(VLOOKUP($A85,'Season 11'!AK$4:CN$104,22,0),"0"),IFERROR(VLOOKUP($A85,'Season 12'!AK$4:CN$104,22,0),"0"),
IFERROR(VLOOKUP($A85,'Season 13'!AK$4:CN$104,22,0),"0"),IFERROR(VLOOKUP($A85,'Season 14'!AK$4:CN$104,22,0),"0"),IFERROR(VLOOKUP(A85,'Season 15'!AK$4:CN$104,22,0),"0"),)</f>
        <v>0</v>
      </c>
      <c r="V85" s="403">
        <f>SUM(
IFERROR(VLOOKUP($A85,'Season 1'!AJ$4:CM$104,23,0),"0"),IFERROR(VLOOKUP($A85,'Season 2'!AK$4:CN$104,23,0),"0"),
IFERROR(VLOOKUP($A85,'Season 3'!AK$4:CN$104,23,0),"0"),IFERROR(VLOOKUP($A85,'Season 4'!AK$4:CN$104,23,0),"0"),
IFERROR(VLOOKUP($A85,'Season 5'!AK$4:CN$104,23,0),"0"),IFERROR(VLOOKUP($A85,'Season 6'!AK$4:CN$104,23,0),"0"),
IFERROR(VLOOKUP($A85,'Season 7'!AK$4:CN$104,23,0),"0"),IFERROR(VLOOKUP($A85,'Season 8'!AK$4:CN$104,23,0),"0"),
IFERROR(VLOOKUP($A85,'Season 9'!AK$4:CN$104,23,0),"0"),IFERROR(VLOOKUP($A85,'Season 10'!AK$4:CN$104,23,0),"0"),
IFERROR(VLOOKUP($A85,'Season 11'!AK$4:CN$104,23,0),"0"),IFERROR(VLOOKUP($A85,'Season 12'!AK$4:CN$104,23,0),"0"),
IFERROR(VLOOKUP($A85,'Season 13'!AK$4:CN$104,23,0),"0"),IFERROR(VLOOKUP($A85,'Season 14'!AK$4:CN$104,23,0),"0"),IFERROR(VLOOKUP($A85,'Season 15'!AK$4:CN$104,23,0),"0"),)</f>
        <v>0</v>
      </c>
      <c r="W85" s="398">
        <f>SUM(
IFERROR(VLOOKUP($A85,'Season 1'!AJ$4:CM$104,24,0),"0"),IFERROR(VLOOKUP($A85,'Season 2'!AK$4:CN$104,24,0),"0"),
IFERROR(VLOOKUP($A85,'Season 3'!AK$4:CN$104,24,0),"0"),IFERROR(VLOOKUP($A85,'Season 4'!AK$4:CN$104,24,0),"0"),
IFERROR(VLOOKUP($A85,'Season 5'!AK$4:CN$104,24,0),"0"),IFERROR(VLOOKUP($A85,'Season 6'!AK$4:CN$104,24,0),"0"),
IFERROR(VLOOKUP($A85,'Season 7'!AK$4:CN$104,24,0),"0"),IFERROR(VLOOKUP($A85,'Season 8'!AK$4:CN$104,24,0),"0"),
IFERROR(VLOOKUP($A85,'Season 9'!AK$4:CN$104,24,0),"0"),IFERROR(VLOOKUP($A85,'Season 10'!AK$4:CN$104,24,0),"0"),
IFERROR(VLOOKUP($A85,'Season 11'!AK$4:CN$104,24,0),"0"),IFERROR(VLOOKUP($A85,'Season 12'!AK$4:CN$104,24,0),"0"),
IFERROR(VLOOKUP($A85,'Season 13'!AK$4:CN$104,24,0),"0"),IFERROR(VLOOKUP($A85,'Season 14'!AK$4:CN$104,24,0),"0"),IFERROR(VLOOKUP($A85,'Season 15'!AK$4:CN$104,24,0),"0"),)</f>
        <v>0</v>
      </c>
      <c r="X85" s="518">
        <f>SUM(
IFERROR(VLOOKUP($A85,'Season 1'!AJ$4:CM$104,25,0),"0"),IFERROR(VLOOKUP($A85,'Season 2'!AK$4:CN$104,25,0),"0"),
IFERROR(VLOOKUP($A85,'Season 3'!AK$4:CN$104,25,0),"0"),IFERROR(VLOOKUP($A85,'Season 4'!AK$4:CN$104,25,0),"0"),
IFERROR(VLOOKUP($A85,'Season 5'!AK$4:CN$104,25,0),"0"),IFERROR(VLOOKUP($A85,'Season 6'!AK$4:CN$104,25,0),"0"),
IFERROR(VLOOKUP($A85,'Season 7'!AK$4:CN$104,25,0),"0"),IFERROR(VLOOKUP($A85,'Season 8'!AK$4:CN$104,25,0),"0"),
IFERROR(VLOOKUP($A85,'Season 9'!AK$4:CN$104,25,0),"0"),IFERROR(VLOOKUP($A85,'Season 10'!AK$4:CN$104,25,0),"0"),
IFERROR(VLOOKUP($A85,'Season 11'!AK$4:CN$104,25,0),"0"),IFERROR(VLOOKUP($A85,'Season 12'!AK$4:CN$104,25,0),"0"),
IFERROR(VLOOKUP($A85,'Season 13'!AK$4:CN$104,25,0),"0"),IFERROR(VLOOKUP($A85,'Season 14'!AK$4:CN$104,25,0),"0"),IFERROR(VLOOKUP($A85,'Season 15'!AK$4:CN$104,25,0),"0"),)</f>
        <v>0</v>
      </c>
      <c r="Y85" s="21">
        <f>SUM(
IFERROR(VLOOKUP($A85,'Season 1'!AJ$4:CM$104,26,0),"0"),IFERROR(VLOOKUP($A85,'Season 2'!AK$4:CN$104,26,0),"0"),
IFERROR(VLOOKUP($A85,'Season 3'!AK$4:CN$104,26,0),"0"),IFERROR(VLOOKUP($A85,'Season 4'!AK$4:CN$104,26,0),"0"),
IFERROR(VLOOKUP($A85,'Season 5'!AK$4:CN$104,26,0),"0"),IFERROR(VLOOKUP($A85,'Season 6'!AK$4:CN$104,26,0),"0"),
IFERROR(VLOOKUP($A85,'Season 7'!AK$4:CN$104,26,0),"0"),IFERROR(VLOOKUP($A85,'Season 8'!AK$4:CN$104,26,0),"0"),
IFERROR(VLOOKUP($A85,'Season 9'!AK$4:CN$104,26,0),"0"),IFERROR(VLOOKUP($A85,'Season 10'!AK$4:CN$104,26,0),"0"),
IFERROR(VLOOKUP($A85,'Season 11'!AK$4:CN$104,26,0),"0"),IFERROR(VLOOKUP($A85,'Season 12'!AK$4:CN$104,26,0),"0"),
IFERROR(VLOOKUP($A85,'Season 13'!AK$4:CN$104,26,0),"0"),IFERROR(VLOOKUP($A85,'Season 14'!AK$4:CN$104,26,0),"0"),IFERROR(VLOOKUP($A85,'Season 15'!AK$4:CN$104,26,0),"0"),)</f>
        <v>0</v>
      </c>
      <c r="Z85" s="402">
        <f>SUM(
IFERROR(VLOOKUP($A85,'Season 1'!AJ$4:CM$104,27,0),"0"),IFERROR(VLOOKUP($A85,'Season 2'!AK$4:CN$104,27,0),"0"),
IFERROR(VLOOKUP($A85,'Season 3'!AK$4:CN$104,27,0),"0"),IFERROR(VLOOKUP($A85,'Season 4'!AK$4:CN$104,27,0),"0"),
IFERROR(VLOOKUP($A85,'Season 5'!AK$4:CN$104,27,0),"0"),IFERROR(VLOOKUP($A85,'Season 6'!AK$4:CN$104,27,0),"0"),
IFERROR(VLOOKUP($A85,'Season 7'!AK$4:CN$104,27,0),"0"),IFERROR(VLOOKUP($A85,'Season 8'!AK$4:CN$104,27,0),"0"),
IFERROR(VLOOKUP($A85,'Season 9'!AK$4:CN$104,27,0),"0"),IFERROR(VLOOKUP($A85,'Season 10'!AK$4:CN$104,27,0),"0"),
IFERROR(VLOOKUP($A85,'Season 11'!AK$4:CN$104,27,0),"0"),IFERROR(VLOOKUP($A85,'Season 12'!AK$4:CN$104,27,0),"0"),
IFERROR(VLOOKUP($A85,'Season 13'!AK$4:CN$104,27,0),"0"),IFERROR(VLOOKUP($A85,'Season 14'!AK$4:CN$104,27,0),"0"),IFERROR(VLOOKUP($A85,'Season 15'!AK$4:CN$104,27,0),"0"),)</f>
        <v>0</v>
      </c>
      <c r="AA85" s="403">
        <f>SUM(
IFERROR(VLOOKUP($A85,'Season 1'!AJ$4:CM$104,28,0),"0"),IFERROR(VLOOKUP($A85,'Season 2'!AK$4:CN$104,28,0),"0"),
IFERROR(VLOOKUP($A85,'Season 3'!AK$4:CN$104,28,0),"0"),IFERROR(VLOOKUP($A85,'Season 4'!AK$4:CN$104,28,0),"0"),
IFERROR(VLOOKUP($A85,'Season 5'!AK$4:CN$104,28,0),"0"),IFERROR(VLOOKUP($A85,'Season 6'!AK$4:CN$104,28,0),"0"),
IFERROR(VLOOKUP($A85,'Season 7'!AK$4:CN$104,28,0),"0"),IFERROR(VLOOKUP($A85,'Season 8'!AK$4:CN$104,28,0),"0"),
IFERROR(VLOOKUP($A85,'Season 9'!AK$4:CN$104,28,0),"0"),IFERROR(VLOOKUP($A85,'Season 10'!AK$4:CN$104,28,0),"0"),
IFERROR(VLOOKUP($A85,'Season 11'!AK$4:CN$104,28,0),"0"),IFERROR(VLOOKUP($A85,'Season 12'!AK$4:CN$104,28,0),"0"),
IFERROR(VLOOKUP($A85,'Season 13'!AK$4:CN$104,28,0),"0"),IFERROR(VLOOKUP($A85,'Season 14'!AK$4:CN$104,28,0),"0"),IFERROR(VLOOKUP($A85,'Season 15'!AK$4:CN$104,28,0),"0"),)</f>
        <v>0</v>
      </c>
      <c r="AB85" s="398">
        <f>SUM(
IFERROR(VLOOKUP($A85,'Season 1'!AJ$4:CM$104,29,0),"0"),IFERROR(VLOOKUP($A85,'Season 2'!AK$4:CN$104,29,0),"0"),
IFERROR(VLOOKUP($A85,'Season 3'!AK$4:CN$104,29,0),"0"),IFERROR(VLOOKUP($A85,'Season 4'!AK$4:CN$104,29,0),"0"),
IFERROR(VLOOKUP($A85,'Season 5'!AK$4:CN$104,29,0),"0"),IFERROR(VLOOKUP($A85,'Season 6'!AK$4:CN$104,29,0),"0"),
IFERROR(VLOOKUP($A85,'Season 7'!AK$4:CN$104,29,0),"0"),IFERROR(VLOOKUP($A85,'Season 8'!AK$4:CN$104,29,0),"0"),
IFERROR(VLOOKUP($A85,'Season 9'!AK$4:CN$104,29,0),"0"),IFERROR(VLOOKUP($A85,'Season 10'!AK$4:CN$104,29,0),"0"),
IFERROR(VLOOKUP($A85,'Season 11'!AK$4:CN$104,29,0),"0"),IFERROR(VLOOKUP($A85,'Season 12'!AK$4:CN$104,29,0),"0"),
IFERROR(VLOOKUP($A85,'Season 13'!AK$4:CN$104,29,0),"0"),IFERROR(VLOOKUP($A85,'Season 14'!AK$4:CN$104,29,0),"0"),IFERROR(VLOOKUP($A85,'Season 15'!AK$4:CN$104,29,0),"0"),)</f>
        <v>0</v>
      </c>
      <c r="AC85" s="518">
        <f>SUM(
IFERROR(VLOOKUP($A85,'Season 1'!AJ$4:CM$104,30,0),"0"),IFERROR(VLOOKUP($A85,'Season 2'!AK$4:CN$104,30,0),"0"),
IFERROR(VLOOKUP($A85,'Season 3'!AK$4:CN$104,30,0),"0"),IFERROR(VLOOKUP($A85,'Season 4'!AK$4:CN$104,30,0),"0"),
IFERROR(VLOOKUP($A85,'Season 5'!AK$4:CN$104,30,0),"0"),IFERROR(VLOOKUP($A85,'Season 6'!AK$4:CN$104,30,0),"0"),
IFERROR(VLOOKUP($A85,'Season 7'!AK$4:CN$104,30,0),"0"),IFERROR(VLOOKUP($A85,'Season 8'!AK$4:CN$104,30,0),"0"),
IFERROR(VLOOKUP($A85,'Season 9'!AK$4:CN$104,30,0),"0"),IFERROR(VLOOKUP($A85,'Season 10'!AK$4:CN$104,30,0),"0"),
IFERROR(VLOOKUP($A85,'Season 11'!AK$4:CN$104,30,0),"0"),IFERROR(VLOOKUP($A85,'Season 12'!AK$4:CN$104,30,0),"0"),
IFERROR(VLOOKUP($A85,'Season 13'!AK$4:CN$104,30,0),"0"),IFERROR(VLOOKUP($A85,'Season 14'!AK$4:CN$104,30,0),"0"),IFERROR(VLOOKUP($A85,'Season 15'!AK$4:CN$104,30,0),"0"),)</f>
        <v>0</v>
      </c>
      <c r="AD85" s="21">
        <f>SUM(
IFERROR(VLOOKUP($A85,'Season 1'!AJ$4:CM$104,31,0),"0"),IFERROR(VLOOKUP($A85,'Season 2'!AK$4:CN$104,31,0),"0"),
IFERROR(VLOOKUP($A85,'Season 3'!AK$4:CN$104,31,0),"0"),IFERROR(VLOOKUP($A85,'Season 4'!AK$4:CN$104,31,0),"0"),
IFERROR(VLOOKUP($A85,'Season 5'!AK$4:CN$104,31,0),"0"),IFERROR(VLOOKUP($A85,'Season 6'!AK$4:CN$104,31,0),"0"),
IFERROR(VLOOKUP($A85,'Season 7'!AK$4:CN$104,31,0),"0"),IFERROR(VLOOKUP($A85,'Season 8'!AK$4:CN$104,31,0),"0"),
IFERROR(VLOOKUP($A85,'Season 9'!AK$4:CN$104,31,0),"0"),IFERROR(VLOOKUP($A85,'Season 10'!AK$4:CN$104,31,0),"0"),
IFERROR(VLOOKUP($A85,'Season 11'!AK$4:CN$104,31,0),"0"),IFERROR(VLOOKUP($A85,'Season 12'!AK$4:CN$104,31,0),"0"),
IFERROR(VLOOKUP($A85,'Season 13'!AK$4:CN$104,31,0),"0"),IFERROR(VLOOKUP($A85,'Season 14'!AK$4:CN$104,31,0),"0"),IFERROR(VLOOKUP($A85,'Season 15'!AK$4:CN$104,31,0),"0"),)</f>
        <v>0</v>
      </c>
      <c r="AE85" s="402">
        <f>SUM(
IFERROR(VLOOKUP($A85,'Season 1'!AJ$4:CM$104,32,0),"0"),IFERROR(VLOOKUP($A85,'Season 2'!AK$4:CN$104,32,0),"0"),
IFERROR(VLOOKUP($A85,'Season 3'!AK$4:CN$104,32,0),"0"),IFERROR(VLOOKUP($A85,'Season 4'!AK$4:CN$104,32,0),"0"),
IFERROR(VLOOKUP($A85,'Season 5'!AK$4:CN$104,32,0),"0"),IFERROR(VLOOKUP($A85,'Season 6'!AK$4:CN$104,32,0),"0"),
IFERROR(VLOOKUP($A85,'Season 7'!AK$4:CN$104,32,0),"0"),IFERROR(VLOOKUP($A85,'Season 8'!AK$4:CN$104,32,0),"0"),
IFERROR(VLOOKUP($A85,'Season 9'!AK$4:CN$104,32,0),"0"),IFERROR(VLOOKUP($A85,'Season 10'!AK$4:CN$104,32,0),"0"),
IFERROR(VLOOKUP($A85,'Season 11'!AK$4:CN$104,32,0),"0"),IFERROR(VLOOKUP($A85,'Season 12'!AK$4:CN$104,32,0),"0"),
IFERROR(VLOOKUP($A85,'Season 13'!AK$4:CN$104,32,0),"0"),IFERROR(VLOOKUP($A85,'Season 14'!AK$4:CN$104,32,0),"0"),IFERROR(VLOOKUP($A85,'Season 15'!AK$4:CN$104,32,0),"0"),)</f>
        <v>0</v>
      </c>
      <c r="AF85" s="403">
        <f>SUM(IFERROR(VLOOKUP($A85,'Season 2'!AK$4:CN$104,33,0),"0"),
IFERROR(VLOOKUP($A85,'Season 3'!AK$4:CN$104,33,0),"0"),IFERROR(VLOOKUP($A85,'Season 4'!AK$4:CN$104,33,0),"0"),
IFERROR(VLOOKUP($A85,'Season 5'!AK$4:CN$104,33,0),"0"),IFERROR(VLOOKUP($A85,'Season 6'!AK$4:CN$104,33,0),"0"),
IFERROR(VLOOKUP($A85,'Season 7'!AK$4:CN$104,33,0),"0"),IFERROR(VLOOKUP($A85,'Season 8'!AK$4:CN$104,33,0),"0"),
IFERROR(VLOOKUP($A85,'Season 9'!AK$4:CN$104,33,0),"0"),IFERROR(VLOOKUP($A85,'Season 10'!AK$4:CN$104,33,0),"0"),
IFERROR(VLOOKUP($A85,'Season 11'!AK$4:CN$104,33,0),"0"),IFERROR(VLOOKUP($A85,'Season 12'!AK$4:CN$104,33,0),"0"),
IFERROR(VLOOKUP($A85,'Season 13'!AK$4:CN$104,33,0),"0"),IFERROR(VLOOKUP($A85,'Season 14'!AK$4:CN$104,33,0),"0"),IFERROR(VLOOKUP($A85,'Season 15'!AK$4:CN$104,33,0),"0"),)</f>
        <v>0</v>
      </c>
      <c r="AG85" s="398">
        <f>SUM(IFERROR(VLOOKUP($A85,'Season 2'!AK$4:CN$104,34,0),"0"),
IFERROR(VLOOKUP($A85,'Season 3'!AK$4:CN$104,34,0),"0"),IFERROR(VLOOKUP($A85,'Season 4'!AK$4:CN$104,34,0),"0"),
IFERROR(VLOOKUP($A85,'Season 5'!AK$4:CN$104,34,0),"0"),IFERROR(VLOOKUP($A85,'Season 6'!AK$4:CN$104,34,0),"0"),
IFERROR(VLOOKUP($A85,'Season 7'!AK$4:CN$104,34,0),"0"),IFERROR(VLOOKUP($A85,'Season 8'!AK$4:CN$104,34,0),"0"),
IFERROR(VLOOKUP($A85,'Season 9'!AK$4:CN$104,34,0),"0"),IFERROR(VLOOKUP($A85,'Season 10'!AK$4:CN$104,34,0),"0"),
IFERROR(VLOOKUP($A85,'Season 11'!AK$4:CN$104,34,0),"0"),IFERROR(VLOOKUP($A85,'Season 12'!AK$4:CN$104,34,0),"0"),
IFERROR(VLOOKUP($A85,'Season 13'!AK$4:CN$104,34,0),"0"),IFERROR(VLOOKUP($A85,'Season 14'!AK$4:CN$104,34,0),"0"),IFERROR(VLOOKUP($A85,'Season 15'!AK$4:CN$104,34,0),"0"),)</f>
        <v>0</v>
      </c>
      <c r="AH85" s="518">
        <f>SUM(IFERROR(VLOOKUP($A85,'Season 2'!AK$4:CN$104,35,0),"0"),
IFERROR(VLOOKUP($A85,'Season 3'!AK$4:CN$104,35,0),"0"),IFERROR(VLOOKUP($A85,'Season 4'!AK$4:CN$104,35,0),"0"),
IFERROR(VLOOKUP($A85,'Season 5'!AK$4:CN$104,35,0),"0"),IFERROR(VLOOKUP($A85,'Season 6'!AK$4:CN$104,35,0),"0"),
IFERROR(VLOOKUP($A85,'Season 7'!AK$4:CN$104,35,0),"0"),IFERROR(VLOOKUP($A85,'Season 8'!AK$4:CN$104,35,0),"0"),
IFERROR(VLOOKUP($A85,'Season 9'!AK$4:CN$104,35,0),"0"),IFERROR(VLOOKUP($A85,'Season 10'!AK$4:CN$104,35,0),"0"),
IFERROR(VLOOKUP($A85,'Season 11'!AK$4:CN$104,35,0),"0"),IFERROR(VLOOKUP($A85,'Season 12'!AK$4:CN$104,35,0),"0"),
IFERROR(VLOOKUP($A85,'Season 13'!AK$4:CN$104,35,0),"0"),IFERROR(VLOOKUP($A85,'Season 14'!AK$4:CN$104,35,0),"0"),IFERROR(VLOOKUP($A85,'Season 15'!AK$4:CN$104,35,0),"0"),)</f>
        <v>0</v>
      </c>
      <c r="AI85" s="21">
        <f>SUM(IFERROR(VLOOKUP($A85,'Season 2'!AK$4:CN$104,36,0),"0"),
IFERROR(VLOOKUP($A85,'Season 3'!AK$4:CN$104,36,0),"0"),IFERROR(VLOOKUP($A85,'Season 4'!AK$4:CN$104,36,0),"0"),
IFERROR(VLOOKUP($A85,'Season 5'!AK$4:CN$104,36,0),"0"),IFERROR(VLOOKUP($A85,'Season 6'!AK$4:CN$104,36,0),"0"),
IFERROR(VLOOKUP($A85,'Season 7'!AK$4:CN$104,36,0),"0"),IFERROR(VLOOKUP($A85,'Season 8'!AK$4:CN$104,36,0),"0"),
IFERROR(VLOOKUP($A85,'Season 9'!AK$4:CN$104,36,0),"0"),IFERROR(VLOOKUP($A85,'Season 10'!AK$4:CN$104,36,0),"0"),
IFERROR(VLOOKUP($A85,'Season 11'!AK$4:CN$104,36,0),"0"),IFERROR(VLOOKUP($A85,'Season 12'!AK$4:CN$104,36,0),"0"),
IFERROR(VLOOKUP($A85,'Season 13'!AK$4:CN$104,36,0),"0"),IFERROR(VLOOKUP($A85,'Season 14'!AK$4:CN$104,36,0),"0"),IFERROR(VLOOKUP($A85,'Season 15'!AK$4:CN$104,36,0),"0"),)</f>
        <v>0</v>
      </c>
      <c r="AJ85" s="402">
        <f>SUM(IFERROR(VLOOKUP($A85,'Season 2'!AK$4:CN$104,37,0),"0"),
IFERROR(VLOOKUP($A85,'Season 3'!AK$4:CN$104,37,0),"0"),IFERROR(VLOOKUP($A85,'Season 4'!AK$4:CN$104,37,0),"0"),
IFERROR(VLOOKUP($A85,'Season 5'!AK$4:CN$104,37,0),"0"),IFERROR(VLOOKUP($A85,'Season 6'!AK$4:CN$104,37,0),"0"),
IFERROR(VLOOKUP($A85,'Season 7'!AK$4:CN$104,37,0),"0"),IFERROR(VLOOKUP($A85,'Season 8'!AK$4:CN$104,37,0),"0"),
IFERROR(VLOOKUP($A85,'Season 9'!AK$4:CN$104,37,0),"0"),IFERROR(VLOOKUP($A85,'Season 10'!AK$4:CN$104,37,0),"0"),
IFERROR(VLOOKUP($A85,'Season 11'!AK$4:CN$104,37,0),"0"),IFERROR(VLOOKUP($A85,'Season 12'!AK$4:CN$104,37,0),"0"),
IFERROR(VLOOKUP($A85,'Season 13'!AK$4:CN$104,37,0),"0"),IFERROR(VLOOKUP($A85,'Season 14'!AK$4:CN$104,37,0),"0"),IFERROR(VLOOKUP($A85,'Season 15'!AK$4:CN$104,37,0),"0"),)</f>
        <v>0</v>
      </c>
      <c r="AK85" s="403">
        <f>SUM(IFERROR(VLOOKUP($A85,'Season 1'!AJ$4:CM$104,33,0),"0"),IFERROR(VLOOKUP($A85,'Season 2'!AK$4:CN$104,38,0),"0"),
IFERROR(VLOOKUP($A85,'Season 3'!AK$4:CN$104,38,0),"0"),IFERROR(VLOOKUP($A85,'Season 4'!AK$4:CN$104,38,0),"0"),
IFERROR(VLOOKUP($A85,'Season 5'!AK$4:CN$104,38,0),"0"),IFERROR(VLOOKUP($A85,'Season 6'!AK$4:CN$104,38,0),"0"),
IFERROR(VLOOKUP($A85,'Season 7'!AK$4:CN$104,38,0),"0"),IFERROR(VLOOKUP($A85,'Season 8'!AK$4:CN$104,38,0),"0"),
IFERROR(VLOOKUP($A85,'Season 9'!AK$4:CN$104,38,0),"0"),IFERROR(VLOOKUP($A85,'Season 10'!AK$4:CN$104,38,0),"0"),
IFERROR(VLOOKUP($A85,'Season 11'!AK$4:CN$104,38,0),"0"),IFERROR(VLOOKUP($A85,'Season 12'!AK$4:CN$104,38,0),"0"),
IFERROR(VLOOKUP($A85,'Season 13'!AK$4:CN$104,38,0),"0"),IFERROR(VLOOKUP($A85,'Season 14'!AK$4:CN$104,38,0),"0"),IFERROR(VLOOKUP($A85,'Season 15'!AK$4:CN$104,38,0),"0"),)</f>
        <v>0</v>
      </c>
      <c r="AL85" s="398">
        <f>SUM(IFERROR(VLOOKUP($A85,'Season 1'!AJ$4:CM$104,34,0),"0"),IFERROR(VLOOKUP($A85,'Season 2'!AK$4:CN$104,39,0),"0"),
IFERROR(VLOOKUP($A85,'Season 3'!AK$4:CN$104,39,0),"0"),IFERROR(VLOOKUP($A85,'Season 4'!AK$4:CN$104,39,0),"0"),
IFERROR(VLOOKUP($A85,'Season 5'!AK$4:CN$104,39,0),"0"),IFERROR(VLOOKUP($A85,'Season 6'!AK$4:CN$104,39,0),"0"),
IFERROR(VLOOKUP($A85,'Season 7'!AK$4:CN$104,39,0),"0"),IFERROR(VLOOKUP($A85,'Season 8'!AK$4:CN$104,39,0),"0"),
IFERROR(VLOOKUP($A85,'Season 9'!AK$4:CN$104,39,0),"0"),IFERROR(VLOOKUP($A85,'Season 10'!AK$4:CN$104,39,0),"0"),
IFERROR(VLOOKUP($A85,'Season 11'!AK$4:CN$104,39,0),"0"),IFERROR(VLOOKUP($A85,'Season 12'!AK$4:CN$104,39,0),"0"),
IFERROR(VLOOKUP($A85,'Season 13'!AK$4:CN$104,39,0),"0"),IFERROR(VLOOKUP($A85,'Season 14'!AK$4:CN$104,39,0),"0"),IFERROR(VLOOKUP($A85,'Season 15'!AK$4:CN$104,39,0),"0"),)</f>
        <v>0</v>
      </c>
      <c r="AM85" s="518">
        <f>SUM(IFERROR(VLOOKUP($A85,'Season 1'!AJ$4:CM$104,35,0),"0"),IFERROR(VLOOKUP($A85,'Season 2'!AK$4:CN$104,40,0),"0"),
IFERROR(VLOOKUP($A85,'Season 3'!AK$4:CN$104,40,0),"0"),IFERROR(VLOOKUP($A85,'Season 4'!AK$4:CN$104,40,0),"0"),
IFERROR(VLOOKUP($A85,'Season 5'!AK$4:CN$104,40,0),"0"),IFERROR(VLOOKUP($A85,'Season 6'!AK$4:CN$104,40,0),"0"),
IFERROR(VLOOKUP($A85,'Season 7'!AK$4:CN$104,40,0),"0"),IFERROR(VLOOKUP($A85,'Season 8'!AK$4:CN$104,40,0),"0"),
IFERROR(VLOOKUP($A85,'Season 9'!AK$4:CN$104,40,0),"0"),IFERROR(VLOOKUP($A85,'Season 10'!AK$4:CN$104,40,0),"0"),
IFERROR(VLOOKUP($A85,'Season 11'!AK$4:CN$104,40,0),"0"),IFERROR(VLOOKUP($A85,'Season 12'!AK$4:CN$104,40,0),"0"),
IFERROR(VLOOKUP($A85,'Season 13'!AK$4:CN$104,40,0),"0"),IFERROR(VLOOKUP($A85,'Season 14'!AK$4:CN$104,40,0),"0"),IFERROR(VLOOKUP($A85,'Season 15'!AK$4:CN$104,40,0),"0"),)</f>
        <v>0</v>
      </c>
      <c r="AN85" s="21">
        <f>SUM(IFERROR(VLOOKUP($A85,'Season 1'!AJ$4:CM$104,36,0),"0"),IFERROR(VLOOKUP($A85,'Season 2'!AK$4:CN$104,41,0),"0"),
IFERROR(VLOOKUP($A85,'Season 3'!AK$4:CN$104,41,0),"0"),IFERROR(VLOOKUP($A85,'Season 4'!AK$4:CN$104,41,0),"0"),
IFERROR(VLOOKUP($A85,'Season 5'!AK$4:CN$104,41,0),"0"),IFERROR(VLOOKUP($A85,'Season 6'!AK$4:CN$104,41,0),"0"),
IFERROR(VLOOKUP($A85,'Season 7'!AK$4:CN$104,41,0),"0"),IFERROR(VLOOKUP($A85,'Season 8'!AK$4:CN$104,41,0),"0"),
IFERROR(VLOOKUP($A85,'Season 9'!AK$4:CN$104,41,0),"0"),IFERROR(VLOOKUP($A85,'Season 10'!AK$4:CN$104,41,0),"0"),
IFERROR(VLOOKUP($A85,'Season 11'!AK$4:CN$104,41,0),"0"),IFERROR(VLOOKUP($A85,'Season 12'!AK$4:CN$104,41,0),"0"),
IFERROR(VLOOKUP($A85,'Season 13'!AK$4:CN$104,41,0),"0"),IFERROR(VLOOKUP($A85,'Season 14'!AK$4:CN$104,41,0),"0"),IFERROR(VLOOKUP($A85,'Season 15'!AK$4:CN$104,41,0),"0"),)</f>
        <v>0</v>
      </c>
      <c r="AO85" s="402">
        <f>SUM(IFERROR(VLOOKUP($A85,'Season 1'!AJ$4:CM$104,37,0),"0"),IFERROR(VLOOKUP($A85,'Season 2'!AK$4:CN$104,42,0),"0"),
IFERROR(VLOOKUP($A85,'Season 3'!AK$4:CN$104,42,0),"0"),IFERROR(VLOOKUP($A85,'Season 4'!AK$4:CN$104,42,0),"0"),
IFERROR(VLOOKUP($A85,'Season 5'!AK$4:CN$104,42,0),"0"),IFERROR(VLOOKUP($A85,'Season 6'!AK$4:CN$104,42,0),"0"),
IFERROR(VLOOKUP($A85,'Season 7'!AK$4:CN$104,42,0),"0"),IFERROR(VLOOKUP($A85,'Season 8'!AK$4:CN$104,42,0),"0"),
IFERROR(VLOOKUP($A85,'Season 9'!AK$4:CN$104,42,0),"0"),IFERROR(VLOOKUP($A85,'Season 10'!AK$4:CN$104,42,0),"0"),
IFERROR(VLOOKUP($A85,'Season 11'!AK$4:CN$104,42,0),"0"),IFERROR(VLOOKUP($A85,'Season 12'!AK$4:CN$104,42,0),"0"),
IFERROR(VLOOKUP($A85,'Season 13'!AK$4:CN$104,42,0),"0"),IFERROR(VLOOKUP($A85,'Season 14'!AK$4:CN$104,42,0),"0"),IFERROR(VLOOKUP($A85,'Season 15'!AK$4:CN$104,42,0),"0"),)</f>
        <v>0</v>
      </c>
      <c r="AP85" s="403">
        <f>SUM(IFERROR(VLOOKUP($A85,'Season 1'!AJ$4:CM$104,43,0),"0"),IFERROR(VLOOKUP($A85,'Season 2'!AK$4:CN$104,43,0),"0"),
IFERROR(VLOOKUP($A85,'Season 3'!AK$4:CN$104,43,0),"0"),IFERROR(VLOOKUP($A85,'Season 4'!AK$4:CN$104,43,0),"0"),
IFERROR(VLOOKUP($A85,'Season 5'!AK$4:CN$104,43,0),"0"),IFERROR(VLOOKUP($A85,'Season 6'!AK$4:CN$104,43,0),"0"),
IFERROR(VLOOKUP($A85,'Season 7'!AK$4:CN$104,43,0),"0"),IFERROR(VLOOKUP($A85,'Season 8'!AK$4:CN$104,43,0),"0"),
IFERROR(VLOOKUP($A85,'Season 9'!AK$4:CN$104,43,0),"0"),IFERROR(VLOOKUP($A85,'Season 10'!AK$4:CN$104,43,0),"0"),
IFERROR(VLOOKUP($A85,'Season 11'!AK$4:CN$104,43,0),"0"),IFERROR(VLOOKUP($A85,'Season 12'!AK$4:CN$104,43,0),"0"),
IFERROR(VLOOKUP($A85,'Season 13'!AK$4:CN$104,43,0),"0"),IFERROR(VLOOKUP($A85,'Season 14'!AK$4:CN$104,43,0),"0"),IFERROR(VLOOKUP($A85,'Season 15'!AK$4:CN$104,43,0),"0"),)</f>
        <v>0</v>
      </c>
      <c r="AQ85" s="398">
        <f>SUM(IFERROR(VLOOKUP($A85,'Season 1'!AJ$4:CM$104,44,0),"0"),IFERROR(VLOOKUP($A85,'Season 2'!AK$4:CN$104,44,0),"0"),
IFERROR(VLOOKUP($A85,'Season 3'!AK$4:CN$104,44,0),"0"),IFERROR(VLOOKUP($A85,'Season 4'!AK$4:CN$104,44,0),"0"),
IFERROR(VLOOKUP($A85,'Season 5'!AK$4:CN$104,44,0),"0"),IFERROR(VLOOKUP($A85,'Season 6'!AK$4:CN$104,44,0),"0"),
IFERROR(VLOOKUP($A85,'Season 7'!AK$4:CN$104,44,0),"0"),IFERROR(VLOOKUP($A85,'Season 8'!AK$4:CN$104,44,0),"0"),
IFERROR(VLOOKUP($A85,'Season 9'!AK$4:CN$104,44,0),"0"),IFERROR(VLOOKUP($A85,'Season 10'!AK$4:CN$104,44,0),"0"),
IFERROR(VLOOKUP($A85,'Season 11'!AK$4:CN$104,44,0),"0"),IFERROR(VLOOKUP($A85,'Season 12'!AK$4:CN$104,44,0),"0"),
IFERROR(VLOOKUP($A85,'Season 13'!AK$4:CN$104,44,0),"0"),IFERROR(VLOOKUP($A85,'Season 14'!AK$4:CN$104,44,0),"0"),IFERROR(VLOOKUP($A85,'Season 15'!AK$4:CN$104,44,0),"0"),)</f>
        <v>0</v>
      </c>
      <c r="AR85" s="518">
        <f>SUM(IFERROR(VLOOKUP($A85,'Season 1'!AJ$4:CM$104,45,0),"0"),IFERROR(VLOOKUP($A85,'Season 2'!AK$4:CN$104,45,0),"0"),
IFERROR(VLOOKUP($A85,'Season 3'!AK$4:CN$104,45,0),"0"),IFERROR(VLOOKUP($A85,'Season 4'!AK$4:CN$104,45,0),"0"),
IFERROR(VLOOKUP($A85,'Season 5'!AK$4:CN$104,45,0),"0"),IFERROR(VLOOKUP($A85,'Season 6'!AK$4:CN$104,45,0),"0"),
IFERROR(VLOOKUP($A85,'Season 7'!AK$4:CN$104,45,0),"0"),IFERROR(VLOOKUP($A85,'Season 8'!AK$4:CN$104,45,0),"0"),
IFERROR(VLOOKUP($A85,'Season 9'!AK$4:CN$104,45,0),"0"),IFERROR(VLOOKUP($A85,'Season 10'!AK$4:CN$104,45,0),"0"),
IFERROR(VLOOKUP($A85,'Season 11'!AK$4:CN$104,45,0),"0"),IFERROR(VLOOKUP($A85,'Season 12'!AK$4:CN$104,45,0),"0"),
IFERROR(VLOOKUP($A85,'Season 13'!AK$4:CN$104,45,0),"0"),IFERROR(VLOOKUP($A85,'Season 14'!AK$4:CN$104,45,0),"0"),IFERROR(VLOOKUP($A85,'Season 15'!AK$4:CN$104,45,0),"0"),)</f>
        <v>0</v>
      </c>
      <c r="AS85" s="21">
        <f>SUM(IFERROR(VLOOKUP($A85,'Season 1'!AJ$4:CM$104,46,0),"0"),IFERROR(VLOOKUP($A85,'Season 2'!AK$4:CN$104,46,0),"0"),
IFERROR(VLOOKUP($A85,'Season 3'!AK$4:CN$104,46,0),"0"),IFERROR(VLOOKUP($A85,'Season 4'!AK$4:CN$104,46,0),"0"),
IFERROR(VLOOKUP($A85,'Season 5'!AK$4:CN$104,46,0),"0"),IFERROR(VLOOKUP($A85,'Season 6'!AK$4:CN$104,46,0),"0"),
IFERROR(VLOOKUP($A85,'Season 7'!AK$4:CN$104,46,0),"0"),IFERROR(VLOOKUP($A85,'Season 8'!AK$4:CN$104,46,0),"0"),
IFERROR(VLOOKUP($A85,'Season 9'!AK$4:CN$104,46,0),"0"),IFERROR(VLOOKUP($A85,'Season 10'!AK$4:CN$104,46,0),"0"),
IFERROR(VLOOKUP($A85,'Season 11'!AK$4:CN$104,46,0),"0"),IFERROR(VLOOKUP($A85,'Season 12'!AK$4:CN$104,46,0),"0"),
IFERROR(VLOOKUP($A85,'Season 13'!AK$4:CN$104,46,0),"0"),IFERROR(VLOOKUP($A85,'Season 14'!AK$4:CN$104,46,0),"0"),IFERROR(VLOOKUP($A85,'Season 15'!AK$4:CN$104,46,0),"0"),)</f>
        <v>0</v>
      </c>
      <c r="AT85" s="402">
        <f>SUM(IFERROR(VLOOKUP($A85,'Season 1'!AJ$4:CM$104,47,0),"0"),IFERROR(VLOOKUP($A85,'Season 2'!AK$4:CN$104,47,0),"0"),
IFERROR(VLOOKUP($A85,'Season 3'!AK$4:CN$104,47,0),"0"),IFERROR(VLOOKUP($A85,'Season 4'!AK$4:CN$104,47,0),"0"),
IFERROR(VLOOKUP($A85,'Season 5'!AK$4:CN$104,47,0),"0"),IFERROR(VLOOKUP($A85,'Season 6'!AK$4:CN$104,47,0),"0"),
IFERROR(VLOOKUP($A85,'Season 7'!AK$4:CN$104,47,0),"0"),IFERROR(VLOOKUP($A85,'Season 8'!AK$4:CN$104,47,0),"0"),
IFERROR(VLOOKUP($A85,'Season 9'!AK$4:CN$104,47,0),"0"),IFERROR(VLOOKUP($A85,'Season 10'!AK$4:CN$104,47,0),"0"),
IFERROR(VLOOKUP($A85,'Season 11'!AK$4:CN$104,47,0),"0"),IFERROR(VLOOKUP($A85,'Season 12'!AK$4:CN$104,47,0),"0"),
IFERROR(VLOOKUP($A85,'Season 13'!AK$4:CN$104,47,0),"0"),IFERROR(VLOOKUP($A85,'Season 14'!AK$4:CN$104,47,0),"0"),IFERROR(VLOOKUP($A85,'Season 15'!AK$4:CN$104,47,0),"0"),)</f>
        <v>0</v>
      </c>
      <c r="AU85" s="403">
        <f>SUM(IFERROR(VLOOKUP($A85,'Season 3'!AK$4:CN$104,48,0),"0"),IFERROR(VLOOKUP($A85,'Season 4'!AK$4:CN$104,48,0),"0"),
IFERROR(VLOOKUP($A85,'Season 5'!AK$4:CN$104,48,0),"0"),IFERROR(VLOOKUP($A85,'Season 6'!AK$4:CN$104,48,0),"0"),
IFERROR(VLOOKUP($A85,'Season 7'!AK$4:CN$104,48,0),"0"),IFERROR(VLOOKUP($A85,'Season 8'!AK$4:CN$104,48,0),"0"),
IFERROR(VLOOKUP($A85,'Season 9'!AK$4:CN$104,48,0),"0"),IFERROR(VLOOKUP($A85,'Season 10'!AK$4:CN$104,48,0),"0"),
IFERROR(VLOOKUP($A85,'Season 11'!AK$4:CN$104,48,0),"0"),IFERROR(VLOOKUP($A85,'Season 12'!AK$4:CN$104,48,0),"0"),
IFERROR(VLOOKUP($A85,'Season 13'!AK$4:CN$104,48,0),"0"),IFERROR(VLOOKUP($A85,'Season 14'!AK$4:CN$104,48,0),"0"),IFERROR(VLOOKUP($A85,'Season 15'!AK$4:CN$104,48,0),"0"),)</f>
        <v>0</v>
      </c>
      <c r="AV85" s="398">
        <f>SUM(IFERROR(VLOOKUP($A85,'Season 3'!AK$4:CN$104,49,0),"0"),IFERROR(VLOOKUP($A85,'Season 4'!AK$4:CN$104,49,0),"0"),
IFERROR(VLOOKUP($A85,'Season 5'!AK$4:CN$104,49,0),"0"),IFERROR(VLOOKUP($A85,'Season 6'!AK$4:CN$104,49,0),"0"),
IFERROR(VLOOKUP($A85,'Season 7'!AK$4:CN$104,49,0),"0"),IFERROR(VLOOKUP($A85,'Season 8'!AK$4:CN$104,49,0),"0"),
IFERROR(VLOOKUP($A85,'Season 9'!AK$4:CN$104,49,0),"0"),IFERROR(VLOOKUP($A85,'Season 10'!AK$4:CN$104,49,0),"0"),
IFERROR(VLOOKUP($A85,'Season 11'!AK$4:CN$104,49,0),"0"),IFERROR(VLOOKUP($A85,'Season 12'!AK$4:CN$104,49,0),"0"),
IFERROR(VLOOKUP($A85,'Season 13'!AK$4:CN$104,49,0),"0"),IFERROR(VLOOKUP($A85,'Season 14'!AK$4:CN$104,49,0),"0"),IFERROR(VLOOKUP($A85,'Season 15'!AK$4:CN$104,49,0),"0"),)</f>
        <v>0</v>
      </c>
      <c r="AW85" s="518">
        <f>SUM(IFERROR(VLOOKUP($A85,'Season 3'!AK$4:CN$104,50,0),"0"),IFERROR(VLOOKUP($A85,'Season 4'!AK$4:CN$104,50,0),"0"),
IFERROR(VLOOKUP($A85,'Season 5'!AK$4:CN$104,50,0),"0"),IFERROR(VLOOKUP($A85,'Season 6'!AK$4:CN$104,50,0),"0"),
IFERROR(VLOOKUP($A85,'Season 7'!AK$4:CN$104,50,0),"0"),IFERROR(VLOOKUP($A85,'Season 8'!AK$4:CN$104,50,0),"0"),
IFERROR(VLOOKUP($A85,'Season 9'!AK$4:CN$104,50,0),"0"),IFERROR(VLOOKUP($A85,'Season 10'!AK$4:CN$104,50,0),"0"),
IFERROR(VLOOKUP($A85,'Season 11'!AK$4:CN$104,50,0),"0"),IFERROR(VLOOKUP($A85,'Season 12'!AK$4:CN$104,50,0),"0"),
IFERROR(VLOOKUP($A85,'Season 13'!AK$4:CN$104,50,0),"0"),IFERROR(VLOOKUP($A85,'Season 14'!AK$4:CN$104,50,0),"0"),IFERROR(VLOOKUP($A85,'Season 15'!AK$4:CN$104,50,0),"0"),)</f>
        <v>0</v>
      </c>
      <c r="AX85" s="21">
        <f>SUM(IFERROR(VLOOKUP($A85,'Season 3'!AK$4:CN$104,51,0),"0"),IFERROR(VLOOKUP($A85,'Season 4'!AK$4:CN$104,51,0),"0"),
IFERROR(VLOOKUP($A85,'Season 5'!AK$4:CN$104,51,0),"0"),IFERROR(VLOOKUP($A85,'Season 6'!AK$4:CN$104,51,0),"0"),
IFERROR(VLOOKUP($A85,'Season 7'!AK$4:CN$104,51,0),"0"),IFERROR(VLOOKUP($A85,'Season 8'!AK$4:CN$104,51,0),"0"),
IFERROR(VLOOKUP($A85,'Season 9'!AK$4:CN$104,51,0),"0"),IFERROR(VLOOKUP($A85,'Season 10'!AK$4:CN$104,51,0),"0"),
IFERROR(VLOOKUP($A85,'Season 11'!AK$4:CN$104,51,0),"0"),IFERROR(VLOOKUP($A85,'Season 12'!AK$4:CN$104,51,0),"0"),
IFERROR(VLOOKUP($A85,'Season 13'!AK$4:CN$104,51,0),"0"),IFERROR(VLOOKUP($A85,'Season 14'!AK$4:CN$104,51,0),"0"),IFERROR(VLOOKUP($A85,'Season 15'!AK$4:CN$104,51,0),"0"),)</f>
        <v>0</v>
      </c>
      <c r="AY85" s="402">
        <f>SUM(IFERROR(VLOOKUP($A85,'Season 3'!AK$4:CN$104,52,0),"0"),IFERROR(VLOOKUP($A85,'Season 4'!AK$4:CN$104,52,0),"0"),
IFERROR(VLOOKUP($A85,'Season 5'!AK$4:CN$104,52,0),"0"),IFERROR(VLOOKUP($A85,'Season 6'!AK$4:CN$104,52,0),"0"),
IFERROR(VLOOKUP($A85,'Season 7'!AK$4:CN$104,52,0),"0"),IFERROR(VLOOKUP($A85,'Season 8'!AK$4:CN$104,52,0),"0"),
IFERROR(VLOOKUP($A85,'Season 9'!AK$4:CN$104,52,0),"0"),IFERROR(VLOOKUP($A85,'Season 10'!AK$4:CN$104,52,0),"0"),
IFERROR(VLOOKUP($A85,'Season 11'!AK$4:CN$104,52,0),"0"),IFERROR(VLOOKUP($A85,'Season 12'!AK$4:CN$104,52,0),"0"),
IFERROR(VLOOKUP($A85,'Season 13'!AK$4:CN$104,52,0),"0"),IFERROR(VLOOKUP($A85,'Season 14'!AK$4:CN$104,52,0),"0"),IFERROR(VLOOKUP($A85,'Season 15'!AK$4:CN$104,52,0),"0"),)</f>
        <v>0</v>
      </c>
      <c r="AZ85" s="403">
        <f>SUM(IFERROR(VLOOKUP($A85,'Season 1'!AJ$4:CM$104,38,0),"0"),IFERROR(VLOOKUP($A85,'Season 2'!AK$4:CN$104,48,0),"0"),)</f>
        <v>0</v>
      </c>
      <c r="BA85" s="398">
        <f>SUM(IFERROR(VLOOKUP($A85,'Season 1'!AJ$4:CM$104,39,0),"0"),IFERROR(VLOOKUP($A85,'Season 2'!AK$4:CN$104,49,0),"0"),)</f>
        <v>0</v>
      </c>
      <c r="BB85" s="518">
        <f>SUM(IFERROR(VLOOKUP($A85,'Season 1'!AJ$4:CM$104,40,0),"0"),IFERROR(VLOOKUP($A85,'Season 2'!AK$4:CN$104,50,0),"0"),)</f>
        <v>0</v>
      </c>
      <c r="BC85" s="21">
        <f>SUM(IFERROR(VLOOKUP($A85,'Season 1'!AJ$4:CM$104,41,0),"0"),IFERROR(VLOOKUP($A85,'Season 2'!AK$4:CN$104,51,0),"0"),)</f>
        <v>0</v>
      </c>
      <c r="BD85" s="402">
        <f>SUM(IFERROR(VLOOKUP($A85,'Season 1'!AJ$4:CM$104,42,0),"0"),IFERROR(VLOOKUP($A85,'Season 2'!AK$4:CN$104,52,0),"0"),)</f>
        <v>0</v>
      </c>
      <c r="BE85" s="561">
        <f>SUM(
IFERROR(VLOOKUP($A85,'Season 1'!AJ$4:CM$104,48,0),"0"),IFERROR(VLOOKUP($A85,'Season 2'!AK$4:CN$104,53,0),"0"),
IFERROR(VLOOKUP($A85,'Season 3'!AK$4:CN$104,53,0),"0"),IFERROR(VLOOKUP($A85,'Season 4'!AK$4:CN$104,53,0),"0"),
IFERROR(VLOOKUP($A85,'Season 5'!AK$4:CN$104,53,0),"0"),IFERROR(VLOOKUP($A85,'Season 6'!AK$4:CN$104,53,0),"0"),
IFERROR(VLOOKUP($A85,'Season 7'!AK$4:CN$104,53,0),"0"),IFERROR(VLOOKUP($A85,'Season 8'!AK$4:CN$104,53,0),"0"),
IFERROR(VLOOKUP($A85,'Season 9'!AK$4:CN$104,53,0),"0"),IFERROR(VLOOKUP($A85,'Season 10'!AK$4:CN$104,53,0),"0"),
IFERROR(VLOOKUP($A85,'Season 11'!AK$4:CN$104,53,0),"0"),IFERROR(VLOOKUP($A85,'Season 12'!AK$4:CN$104,53,0),"0"),
IFERROR(VLOOKUP($A85,'Season 13'!AK$4:CN$104,53,0),"0"),IFERROR(VLOOKUP($A85,'Season 14'!AK$4:CN$104,53,0),"0"),IFERROR(VLOOKUP($A85,'Season 15'!AK$4:CN$104,53,0),"0"),)</f>
        <v>0</v>
      </c>
      <c r="BF85" s="562">
        <f>SUM(
IFERROR(VLOOKUP($A85,'Season 1'!AJ$4:CM$104,49,0),"0"),IFERROR(VLOOKUP($A85,'Season 2'!AK$4:CN$104,54,0),"0"),
IFERROR(VLOOKUP($A85,'Season 3'!AK$4:CN$104,54,0),"0"),IFERROR(VLOOKUP($A85,'Season 4'!AK$4:CN$104,54,0),"0"),
IFERROR(VLOOKUP($A85,'Season 5'!AK$4:CN$104,54,0),"0"),IFERROR(VLOOKUP($A85,'Season 6'!AK$4:CN$104,54,0),"0"),
IFERROR(VLOOKUP($A85,'Season 7'!AK$4:CN$104,54,0),"0"),IFERROR(VLOOKUP($A85,'Season 8'!AK$4:CN$104,54,0),"0"),
IFERROR(VLOOKUP($A85,'Season 9'!AK$4:CN$104,54,0),"0"),IFERROR(VLOOKUP($A85,'Season 10'!AK$4:CN$104,54,0),"0"),
IFERROR(VLOOKUP($A85,'Season 11'!AK$4:CN$104,540),"0"),IFERROR(VLOOKUP($A85,'Season 12'!AK$4:CN$104,54,0),"0"),
IFERROR(VLOOKUP($A85,'Season 13'!AK$4:CN$104,54,0),"0"),IFERROR(VLOOKUP($A85,'Season 14'!AK$4:CN$104,54,0),"0"),IFERROR(VLOOKUP($A85,'Season 15'!AK$4:CN$104,54,0),"0"),)</f>
        <v>0</v>
      </c>
      <c r="BG85" s="529" t="e">
        <f t="shared" si="3"/>
        <v>#DIV/0!</v>
      </c>
      <c r="BI85" s="553"/>
      <c r="BJ85" s="553"/>
      <c r="BK85" s="553"/>
      <c r="BL85" s="553"/>
      <c r="BM85" s="553"/>
      <c r="BN85" s="553"/>
      <c r="BO85" s="169"/>
      <c r="BP85" s="169"/>
      <c r="BQ85" s="169"/>
      <c r="BR85" s="169"/>
      <c r="BS85" s="12" t="str">
        <f>IFERROR(VLOOKUP($A85,'Season 1'!$AJ$4:$CM$104,50,0),"0")</f>
        <v>0</v>
      </c>
      <c r="BT85" s="12" t="str">
        <f>IFERROR(VLOOKUP($A85,'Season 1'!$AJ$4:$CM$104,51,0),"0")</f>
        <v>0</v>
      </c>
      <c r="BU85" s="12" t="str">
        <f>IFERROR(VLOOKUP($A85,'Season 2'!$AK$4:$CN$104,55,0),"0")</f>
        <v>0</v>
      </c>
      <c r="BV85" s="12" t="str">
        <f>IFERROR(VLOOKUP($A85,'Season 2'!$AK$4:$CN$104,56,0),"0")</f>
        <v>0</v>
      </c>
      <c r="BW85" s="12" t="str">
        <f>IFERROR(VLOOKUP($A85,'Season 3'!$AK$4:$CN$104,55,0),"0")</f>
        <v>0</v>
      </c>
      <c r="BX85" s="12" t="str">
        <f>IFERROR(VLOOKUP($A85,'Season 3'!$AK$4:$CN$104,56,0),"0")</f>
        <v>0</v>
      </c>
      <c r="BY85" s="12" t="str">
        <f>IFERROR(VLOOKUP($A85,'Season 4'!$AK$4:$CN$104,55,0),"0")</f>
        <v>0</v>
      </c>
      <c r="BZ85" s="12" t="str">
        <f>IFERROR(VLOOKUP($A85,'Season 4'!$AK$4:$CN$104,56,0),"0")</f>
        <v>0</v>
      </c>
      <c r="CA85" s="12" t="str">
        <f>IFERROR(VLOOKUP($A85,'Season 5'!$AK$4:$CN$104,55,0),"0")</f>
        <v>0</v>
      </c>
      <c r="CB85" s="12" t="str">
        <f>IFERROR(VLOOKUP($A85,'Season 5'!$AK$4:$CN$104,56,0),"0")</f>
        <v>0</v>
      </c>
      <c r="CC85" s="12" t="str">
        <f>IFERROR(VLOOKUP($A85,'Season 6'!$AK$4:$CN$104,55,0),"0")</f>
        <v>0</v>
      </c>
      <c r="CD85" s="12" t="str">
        <f>IFERROR(VLOOKUP($A85,'Season 6'!$AK$4:$CN$104,56,0),"0")</f>
        <v>0</v>
      </c>
      <c r="CE85" s="12" t="str">
        <f>IFERROR(VLOOKUP($A85,'Season 7'!$AK$4:$CN$104,55,0),"0")</f>
        <v>0</v>
      </c>
      <c r="CF85" s="12" t="str">
        <f>IFERROR(VLOOKUP($A85,'Season 7'!$AK$4:$CN$104,56,0),"0")</f>
        <v>0</v>
      </c>
      <c r="CG85" s="12" t="str">
        <f>IFERROR(VLOOKUP($A85,'Season 8'!$AK$4:$CN$104,55,0),"0")</f>
        <v>0</v>
      </c>
      <c r="CH85" s="12" t="str">
        <f>IFERROR(VLOOKUP($A85,'Season 8'!$AK$4:$CN$104,56,0),"0")</f>
        <v>0</v>
      </c>
      <c r="CI85" s="12" t="str">
        <f>IFERROR(VLOOKUP($A85,'Season 9'!$AK$4:$CN$104,55,0),"0")</f>
        <v>0</v>
      </c>
      <c r="CJ85" s="12" t="str">
        <f>IFERROR(VLOOKUP($A85,'Season 9'!$AK$4:$CN$104,56,0),"0")</f>
        <v>0</v>
      </c>
      <c r="CK85" s="12" t="str">
        <f>IFERROR(VLOOKUP($A85,'Season 10'!$AK$4:$CN$104,55,0),"0")</f>
        <v>0</v>
      </c>
      <c r="CL85" s="12" t="str">
        <f>IFERROR(VLOOKUP($A85,'Season 10'!$AK$4:$CN$104,56,0),"0")</f>
        <v>0</v>
      </c>
      <c r="CM85" s="12" t="str">
        <f>IFERROR(VLOOKUP($A85,'Season 11'!$AK$4:$CN$104,55,0),"0")</f>
        <v>0</v>
      </c>
      <c r="CN85" s="12" t="str">
        <f>IFERROR(VLOOKUP($A85,'Season 11'!$AK$4:$CN$104,56,0),"0")</f>
        <v>0</v>
      </c>
      <c r="CO85" s="12" t="str">
        <f>IFERROR(VLOOKUP($A85,'Season 12'!$AK$4:$CN$104,55,0),"0")</f>
        <v>0</v>
      </c>
      <c r="CP85" s="12" t="str">
        <f>IFERROR(VLOOKUP($A85,'Season 12'!$AK$4:$CN$104,56,0),"0")</f>
        <v>0</v>
      </c>
      <c r="CQ85" s="12" t="str">
        <f>IFERROR(VLOOKUP($A85,'Season 13'!$AK$4:$CN$104,55,0),"0")</f>
        <v>0</v>
      </c>
      <c r="CR85" s="12" t="str">
        <f>IFERROR(VLOOKUP($A85,'Season 13'!$AK$4:$CN$104,56,0),"0")</f>
        <v>0</v>
      </c>
      <c r="CS85" s="12" t="str">
        <f>IFERROR(VLOOKUP($A85,'Season 14'!$AK$4:$CN$104,55,0),"0")</f>
        <v>0</v>
      </c>
      <c r="CT85" s="12" t="str">
        <f>IFERROR(VLOOKUP($A85,'Season 14'!$AK$4:$CN$104,56,0),"0")</f>
        <v>0</v>
      </c>
      <c r="CU85" s="12" t="str">
        <f>IFERROR(VLOOKUP($A85,'Season 15'!$AK$4:$CN$104,55,0),"0")</f>
        <v>0</v>
      </c>
      <c r="CV85" s="12" t="str">
        <f>IFERROR(VLOOKUP($A85,'Season 15'!$AK$4:$CN$104,56,0),"0")</f>
        <v>0</v>
      </c>
    </row>
    <row r="86" spans="1:100" x14ac:dyDescent="0.25">
      <c r="A86" s="2" t="s">
        <v>35</v>
      </c>
      <c r="B86" s="516" t="str">
        <f>IFERROR(VLOOKUP('Data Totals'!A86,'Season 1'!AJ$4:CH$104,2,FALSE),IFERROR(VLOOKUP('Data Totals'!A86,'Season 2'!AK$4:CI$104,2,FALSE),IFERROR(VLOOKUP('Data Totals'!A86,'Season 3'!AK$4:CI$104,2,FALSE),IFERROR(VLOOKUP('Data Totals'!A86,'Season 4'!AK$4:CI$104,2,FALSE),IFERROR(VLOOKUP('Data Totals'!A86,'Season 5'!AK$4:CI$104,2,FALSE),IFERROR(VLOOKUP('Data Totals'!A86,'Season 6'!AK$4:CI$104,2,FALSE),IFERROR(VLOOKUP('Data Totals'!A86,'Season 7'!AK$4:CI$104,2,FALSE),IFERROR(VLOOKUP('Data Totals'!A86,'Season 8'!AK$4:CI$104,2,FALSE),IFERROR(VLOOKUP('Data Totals'!A86,'Season 9'!AK$4:CI$104,2,FALSE),IFERROR(VLOOKUP('Data Totals'!A86,'Season 10'!AK$4:CI$104,2,FALSE),IFERROR(VLOOKUP('Data Totals'!A86,'Season 11'!AK$4:CI$104,2,FALSE),IFERROR(VLOOKUP('Data Totals'!A86,'Season 12'!AK$4:CI$104,2,FALSE),IFERROR(VLOOKUP('Data Totals'!A86,'Season 13'!AK$4:CI$104,2,FALSE),IFERROR(VLOOKUP('Data Totals'!A86,'Season 14'!AK$4:CI$104,2,FALSE),IFERROR(VLOOKUP('Data Totals'!A86,'Season 15'!AK$4:CI$104,2,FALSE),"N/A")))))))))))))))</f>
        <v>N/A</v>
      </c>
      <c r="C86" s="517" t="str">
        <f>IFERROR(VLOOKUP('Data Totals'!A86,'Season 1'!AJ$4:CH$104,3,FALSE),IFERROR(VLOOKUP('Data Totals'!A86,'Season 2'!AK$4:CI$104,3,FALSE),IFERROR(VLOOKUP('Data Totals'!A86,'Season 3'!AK$4:CI$104,3,FALSE),IFERROR(VLOOKUP('Data Totals'!A86,'Season 4'!AK$4:CI$104,3,FALSE),IFERROR(VLOOKUP('Data Totals'!A86,'Season 5'!AK$4:CI$104,3,FALSE),IFERROR(VLOOKUP('Data Totals'!A86,'Season 6'!AK$4:CI$104,3,FALSE),IFERROR(VLOOKUP('Data Totals'!A86,'Season 7'!AK$4:CI$104,3,FALSE),IFERROR(VLOOKUP('Data Totals'!A86,'Season 8'!AK$4:CI$104,3,FALSE),IFERROR(VLOOKUP('Data Totals'!A86,'Season 9'!AK$4:CI$104,3,FALSE),IFERROR(VLOOKUP('Data Totals'!A86,'Season 10'!AK$4:CI$104,3,FALSE),IFERROR(VLOOKUP('Data Totals'!A86,'Season 11'!AK$4:CI$104,3,FALSE),IFERROR(VLOOKUP('Data Totals'!A86,'Season 12'!AK$4:CI$104,3,FALSE),IFERROR(VLOOKUP('Data Totals'!A86,'Season 13'!AK$4:CI$104,3,FALSE),IFERROR(VLOOKUP('Data Totals'!A86,'Season 14'!AK$4:CI$104,3,FALSE),IFERROR(VLOOKUP('Data Totals'!A86,'Season 15'!AK$4:CI$104,3,FALSE),"N/A")))))))))))))))</f>
        <v>N/A</v>
      </c>
      <c r="D86" s="517" t="str">
        <f>IFERROR(VLOOKUP('Data Totals'!A86,'Season 15'!AK$4:CI$104,4,FALSE),IFERROR(VLOOKUP('Data Totals'!A86,'Season 14'!AK$4:CI$104,4,FALSE),IFERROR(VLOOKUP('Data Totals'!A86,'Season 13'!AK$4:CI$104,4,FALSE),IFERROR(VLOOKUP('Data Totals'!A86,'Season 12'!AK$4:CI$104,4,FALSE),IFERROR(VLOOKUP('Data Totals'!A86,'Season 11'!AK$4:CI$104,4,FALSE),IFERROR(VLOOKUP('Data Totals'!A86,'Season 10'!AK$4:CI$104,4,FALSE),IFERROR(VLOOKUP('Data Totals'!A86,'Season 9'!AK$4:CI$104,4,FALSE),IFERROR(VLOOKUP('Data Totals'!A86,'Season 8'!AK$4:CI$104,4,FALSE),IFERROR(VLOOKUP('Data Totals'!A86,'Season 7'!AK$4:CI$104,4,FALSE),IFERROR(VLOOKUP('Data Totals'!A86,'Season 6'!AK$4:CI$104,4,FALSE),IFERROR(VLOOKUP('Data Totals'!A86,'Season 5'!AK$4:CI$104,4,FALSE),IFERROR(VLOOKUP('Data Totals'!A86,'Season 4'!AK$4:CI$104,4,FALSE),IFERROR(VLOOKUP('Data Totals'!A86,'Season 3'!AK$4:CI$104,4,FALSE),IFERROR(VLOOKUP('Data Totals'!A86,'Season 2'!AK$4:CI$104,4,FALSE),IFERROR(VLOOKUP('Data Totals'!A86,'Season 1'!AJ$4:CH$104,4,FALSE),"N/A")))))))))))))))</f>
        <v>N/A</v>
      </c>
      <c r="E86" s="517" t="e">
        <f t="shared" si="2"/>
        <v>#VALUE!</v>
      </c>
      <c r="F86" s="398">
        <f>SUM(IFERROR(VLOOKUP(A86,BI$3:BN$152,2,0),"0"),
IFERROR(VLOOKUP(A86,'Season 1'!AJ$4:CM$104,7,0),"0"),IFERROR(VLOOKUP(A86,'Season 2'!AK$4:CN$104,7,0),"0"),
IFERROR(VLOOKUP(A86,'Season 3'!AK$4:CN$104,7,0),"0"),IFERROR(VLOOKUP(A86,'Season 4'!AK$4:CN$104,7,0),"0"),
IFERROR(VLOOKUP(A86,'Season 5'!AK$4:CN$104,7,0),"0"),IFERROR(VLOOKUP(A86,'Season 6'!AK$4:CN$104,7,0),"0"),
IFERROR(VLOOKUP(A86,'Season 7'!AK$4:CN$104,7,0),"0"),IFERROR(VLOOKUP(A86,'Season 8'!AK$4:CN$104,7,0),"0"),
IFERROR(VLOOKUP(A86,'Season 9'!AK$4:CN$104,7,0),"0"),IFERROR(VLOOKUP(A86,'Season 10'!AK$4:CN$104,7,0),"0"),
IFERROR(VLOOKUP(A86,'Season 11'!AK$4:CN$104,7,0),"0"),IFERROR(VLOOKUP(A86,'Season 12'!AK$4:CN$104,7,0),"0"),
IFERROR(VLOOKUP(A86,'Season 13'!AK$4:CN$104,7,0),"0"),IFERROR(VLOOKUP(A86,'Season 14'!AK$4:CN$104,7,0),"0"),IFERROR(VLOOKUP(A86,'Season 15'!AK$4:CN$104,7,0),"0"),)</f>
        <v>0</v>
      </c>
      <c r="G86" s="398">
        <f>SUM(
IFERROR(VLOOKUP(A86,'Season 1'!AJ$4:CM$104,8,0),"0"),IFERROR(VLOOKUP(A86,'Season 2'!AK$4:CN$104,8,0),"0"),
IFERROR(VLOOKUP(A86,'Season 3'!AK$4:CN$104,8,0),"0"),IFERROR(VLOOKUP(A86,'Season 4'!AK$4:CN$104,8,0),"0"),
IFERROR(VLOOKUP(A86,'Season 5'!AK$4:CN$104,8,0),"0"),IFERROR(VLOOKUP(A86,'Season 6'!AK$4:CN$104,8,0),"0"),
IFERROR(VLOOKUP(A86,'Season 7'!AK$4:CN$104,8,0),"0"),IFERROR(VLOOKUP(A86,'Season 8'!AK$4:CN$104,8,0),"0"),
IFERROR(VLOOKUP(A86,'Season 9'!AK$4:CN$104,8,0),"0"),IFERROR(VLOOKUP(A86,'Season 10'!AK$4:CN$104,8,0),"0"),
IFERROR(VLOOKUP(A86,'Season 11'!AK$4:CN$104,8,0),"0"),IFERROR(VLOOKUP(A86,'Season 12'!AK$4:CN$104,8,0),"0"),
IFERROR(VLOOKUP(A86,'Season 13'!AK$4:CN$104,8,0),"0"),IFERROR(VLOOKUP(A86,'Season 14'!AK$4:CN$104,8,0),"0"),IFERROR(VLOOKUP(A86,'Season 15'!AK$4:CN$104,8,0),"0"),)</f>
        <v>0</v>
      </c>
      <c r="H86" s="329">
        <f>SUM(
IFERROR(VLOOKUP(A86,'Season 1'!AJ$4:CM$104,9,0),"0"),IFERROR(VLOOKUP(A86,'Season 2'!AK$4:CN$104,9,0),"0"),
IFERROR(VLOOKUP(A86,'Season 3'!AK$4:CN$104,9,0),"0"),IFERROR(VLOOKUP(A86,'Season 4'!AK$4:CN$104,9,0),"0"),
IFERROR(VLOOKUP(A86,'Season 5'!AK$4:CN$104,9,0),"0"),IFERROR(VLOOKUP(A86,'Season 6'!AK$4:CN$104,9,0),"0"),
IFERROR(VLOOKUP(A86,'Season 7'!AK$4:CN$104,9,0),"0"),IFERROR(VLOOKUP(A86,'Season 8'!AK$4:CN$104,9,0),"0"),
IFERROR(VLOOKUP(A86,'Season 9'!AK$4:CN$104,9,0),"0"),IFERROR(VLOOKUP(A86,'Season 10'!AK$4:CN$104,9,0),"0"),
IFERROR(VLOOKUP(A86,'Season 11'!AK$4:CN$104,9,0),"0"),IFERROR(VLOOKUP(A86,'Season 12'!AK$4:CN$104,9,0),"0"),
IFERROR(VLOOKUP(A86,'Season 13'!AK$4:CN$104,9,0),"0"),IFERROR(VLOOKUP(A86,'Season 14'!AK$4:CN$104,9,0),"0"),IFERROR(VLOOKUP(A86,'Season 15'!AK$4:CN$104,9,0),"0"),)</f>
        <v>0</v>
      </c>
      <c r="I86" s="518">
        <f>SUM(
IFERROR(VLOOKUP(A86,'Season 1'!AJ$4:CM$104,10,0),"0"),IFERROR(VLOOKUP(A86,'Season 2'!AK$4:CN$104,10,0),"0"),
IFERROR(VLOOKUP(A86,'Season 3'!AK$4:CN$104,10,0),"0"),IFERROR(VLOOKUP(A86,'Season 4'!AK$4:CN$104,10,0),"0"),
IFERROR(VLOOKUP(A86,'Season 5'!AK$4:CN$104,10,0),"0"),IFERROR(VLOOKUP(A86,'Season 6'!AK$4:CN$104,10,0),"0"),
IFERROR(VLOOKUP(A86,'Season 7'!AK$4:CN$104,10,0),"0"),IFERROR(VLOOKUP(A86,'Season 8'!AK$4:CN$104,10,0),"0"),
IFERROR(VLOOKUP(A86,'Season 9'!AK$4:CN$104,10,0),"0"),IFERROR(VLOOKUP(A86,'Season 10'!AK$4:CN$104,10,0),"0"),
IFERROR(VLOOKUP(A86,'Season 11'!AK$4:CN$104,10,0),"0"),IFERROR(VLOOKUP(A86,'Season 12'!AK$4:CN$104,10,0),"0"),
IFERROR(VLOOKUP(A86,'Season 13'!AK$4:CN$104,10,0),"0"),IFERROR(VLOOKUP(A86,'Season 14'!AK$4:CN$104,10,0),"0"),IFERROR(VLOOKUP(A86,'Season 15'!AK$4:CN$104,10,0),"0"),)</f>
        <v>0</v>
      </c>
      <c r="J86" s="21">
        <f>SUM(IFERROR(VLOOKUP(A86,BI$3:BN$152,3,0),"0"),
IFERROR(VLOOKUP(A86,'Season 1'!AJ$4:CM$104,11,0),"0"),IFERROR(VLOOKUP(A86,'Season 2'!AK$4:CN$104,11,0),"0"),
IFERROR(VLOOKUP(A86,'Season 3'!AK$4:CN$104,11,0),"0"),IFERROR(VLOOKUP(A86,'Season 4'!AK$4:CN$104,11,0),"0"),
IFERROR(VLOOKUP(A86,'Season 5'!AK$4:CN$104,11,0),"0"),IFERROR(VLOOKUP(A86,'Season 6'!AK$4:CN$104,11,0),"0"),
IFERROR(VLOOKUP(A86,'Season 7'!AK$4:CN$104,11,0),"0"),IFERROR(VLOOKUP(A86,'Season 8'!AK$4:CN$104,11,0),"0"),
IFERROR(VLOOKUP(A86,'Season 9'!AK$4:CN$104,11,0),"0"),IFERROR(VLOOKUP(A86,'Season 10'!AK$4:CN$104,11,0),"0"),
IFERROR(VLOOKUP(A86,'Season 11'!AK$4:CN$104,11,0),"0"),IFERROR(VLOOKUP(A86,'Season 12'!AK$4:CN$104,11,0),"0"),
IFERROR(VLOOKUP(A86,'Season 13'!AK$4:CN$104,11,0),"0"),IFERROR(VLOOKUP(A86,'Season 14'!AK$4:CN$104,11,0),"0"),IFERROR(VLOOKUP(A86,'Season 15'!AK$4:CN$104,11,0),"0"),)</f>
        <v>0</v>
      </c>
      <c r="K86" s="402">
        <f>SUM(IFERROR(VLOOKUP($A86,BI$3:BN$152,4,0),"0"),
IFERROR(VLOOKUP($A86,'Season 1'!AJ$4:CM$104,12,0),"0"),IFERROR(VLOOKUP($A86,'Season 2'!AK$4:CN$104,12,0),"0"),
IFERROR(VLOOKUP($A86,'Season 3'!AK$4:CN$104,12,0),"0"),IFERROR(VLOOKUP($A86,'Season 4'!AK$4:CN$104,12,0),"0"),
IFERROR(VLOOKUP($A86,'Season 5'!AK$4:CN$104,12,0),"0"),IFERROR(VLOOKUP($A86,'Season 6'!AK$4:CN$104,12,0),"0"),
IFERROR(VLOOKUP($A86,'Season 7'!AK$4:CN$104,12,0),"0"),IFERROR(VLOOKUP($A86,'Season 8'!AK$4:CN$104,12,0),"0"),
IFERROR(VLOOKUP($A86,'Season 9'!AK$4:CN$104,12,0),"0"),IFERROR(VLOOKUP($A86,'Season 10'!AK$4:CN$104,12,0),"0"),
IFERROR(VLOOKUP($A86,'Season 11'!AK$4:CN$104,12,0),"0"),IFERROR(VLOOKUP($A86,'Season 12'!AK$4:CN$104,12,0),"0"),
IFERROR(VLOOKUP($A86,'Season 13'!AK$4:CN$104,12,0),"0"),IFERROR(VLOOKUP($A86,'Season 14'!AK$4:CN$104,12,0),"0"),IFERROR(VLOOKUP(A86,'Season 15'!AK$4:CN$104,12,0),"0"),)</f>
        <v>0</v>
      </c>
      <c r="L86" s="403">
        <f>SUM(
IFERROR(VLOOKUP($A86,'Season 1'!AJ$4:CM$104,13,0),"0"),IFERROR(VLOOKUP($A86,'Season 2'!AK$4:CN$104,13,0),"0"),
IFERROR(VLOOKUP($A86,'Season 3'!AK$4:CN$104,13,0),"0"),IFERROR(VLOOKUP($A86,'Season 4'!AK$4:CN$104,13,0),"0"),
IFERROR(VLOOKUP($A86,'Season 5'!AK$4:CN$104,13,0),"0"),IFERROR(VLOOKUP($A86,'Season 6'!AK$4:CN$104,13,0),"0"),
IFERROR(VLOOKUP($A86,'Season 7'!AK$4:CN$104,13,0),"0"),IFERROR(VLOOKUP($A86,'Season 8'!AK$4:CN$104,13,0),"0"),
IFERROR(VLOOKUP($A86,'Season 9'!AK$4:CN$104,13,0),"0"),IFERROR(VLOOKUP($A86,'Season 10'!AK$4:CN$104,13,0),"0"),
IFERROR(VLOOKUP($A86,'Season 11'!AK$4:CN$104,13,0),"0"),IFERROR(VLOOKUP($A86,'Season 12'!AK$4:CN$104,13,0),"0"),
IFERROR(VLOOKUP($A86,'Season 13'!AK$4:CN$104,13,0),"0"),IFERROR(VLOOKUP($A86,'Season 14'!AK$4:CN$104,13,0),"0"),IFERROR(VLOOKUP(A86,'Season 15'!AK$4:CN$104,13,0),"0"),)</f>
        <v>0</v>
      </c>
      <c r="M86" s="398">
        <f>SUM(
IFERROR(VLOOKUP($A86,'Season 1'!AJ$4:CM$104,14,0),"0"),IFERROR(VLOOKUP($A86,'Season 2'!AK$4:CN$104,14,0),"0"),
IFERROR(VLOOKUP($A86,'Season 3'!AK$4:CN$104,14,0),"0"),IFERROR(VLOOKUP($A86,'Season 4'!AK$4:CN$104,14,0),"0"),
IFERROR(VLOOKUP($A86,'Season 5'!AK$4:CN$104,14,0),"0"),IFERROR(VLOOKUP($A86,'Season 6'!AK$4:CN$104,14,0),"0"),
IFERROR(VLOOKUP($A86,'Season 7'!AK$4:CN$104,14,0),"0"),IFERROR(VLOOKUP($A86,'Season 8'!AK$4:CN$104,14,0),"0"),
IFERROR(VLOOKUP($A86,'Season 9'!AK$4:CN$104,14,0),"0"),IFERROR(VLOOKUP($A86,'Season 10'!AK$4:CN$104,14,0),"0"),
IFERROR(VLOOKUP($A86,'Season 11'!AK$4:CN$104,14,0),"0"),IFERROR(VLOOKUP($A86,'Season 12'!AK$4:CN$104,14,0),"0"),
IFERROR(VLOOKUP($A86,'Season 13'!AK$4:CN$104,14,0),"0"),IFERROR(VLOOKUP($A86,'Season 14'!AK$4:CN$104,14,0),"0"),IFERROR(VLOOKUP(A86,'Season 15'!AK$4:CN$104,14,0),"0"),)</f>
        <v>0</v>
      </c>
      <c r="N86" s="518">
        <f>SUM(
IFERROR(VLOOKUP($A86,'Season 1'!AJ$4:CM$104,15,0),"0"),IFERROR(VLOOKUP($A86,'Season 2'!AK$4:CN$104,15,0),"0"),
IFERROR(VLOOKUP($A86,'Season 3'!AK$4:CN$104,15,0),"0"),IFERROR(VLOOKUP($A86,'Season 4'!AK$4:CN$104,15,0),"0"),
IFERROR(VLOOKUP($A86,'Season 5'!AK$4:CN$104,15,0),"0"),IFERROR(VLOOKUP($A86,'Season 6'!AK$4:CN$104,15,0),"0"),
IFERROR(VLOOKUP($A86,'Season 7'!AK$4:CN$104,15,0),"0"),IFERROR(VLOOKUP($A86,'Season 8'!AK$4:CN$104,15,0),"0"),
IFERROR(VLOOKUP($A86,'Season 9'!AK$4:CN$104,15,0),"0"),IFERROR(VLOOKUP($A86,'Season 10'!AK$4:CN$104,15,0),"0"),
IFERROR(VLOOKUP($A86,'Season 11'!AK$4:CN$104,15,0),"0"),IFERROR(VLOOKUP($A86,'Season 12'!AK$4:CN$104,15,0),"0"),
IFERROR(VLOOKUP($A86,'Season 13'!AK$4:CN$104,15,0),"0"),IFERROR(VLOOKUP($A86,'Season 14'!AK$4:CN$104,15,0),"0"),IFERROR(VLOOKUP(A86,'Season 15'!AK$4:CN$104,15,0),"0"),)</f>
        <v>0</v>
      </c>
      <c r="O86" s="21">
        <f>SUM(
IFERROR(VLOOKUP($A86,'Season 1'!AJ$4:CM$104,16,0),"0"),IFERROR(VLOOKUP($A86,'Season 2'!AK$4:CN$104,16,0),"0"),
IFERROR(VLOOKUP($A86,'Season 3'!AK$4:CN$104,16,0),"0"),IFERROR(VLOOKUP($A86,'Season 4'!AK$4:CN$104,16,0),"0"),
IFERROR(VLOOKUP($A86,'Season 5'!AK$4:CN$104,16,0),"0"),IFERROR(VLOOKUP($A86,'Season 6'!AK$4:CN$104,16,0),"0"),
IFERROR(VLOOKUP($A86,'Season 7'!AK$4:CN$104,16,0),"0"),IFERROR(VLOOKUP($A86,'Season 8'!AK$4:CN$104,16,0),"0"),
IFERROR(VLOOKUP($A86,'Season 9'!AK$4:CN$104,16,0),"0"),IFERROR(VLOOKUP($A86,'Season 10'!AK$4:CN$104,16,0),"0"),
IFERROR(VLOOKUP($A86,'Season 11'!AK$4:CN$104,16,0),"0"),IFERROR(VLOOKUP($A86,'Season 12'!AK$4:CN$104,16,0),"0"),
IFERROR(VLOOKUP($A86,'Season 13'!AK$4:CN$104,16,0),"0"),IFERROR(VLOOKUP($A86,'Season 14'!AK$4:CN$104,16,0),"0"),IFERROR(VLOOKUP(A86,'Season 15'!AK$4:CN$104,16,0),"0"),)</f>
        <v>0</v>
      </c>
      <c r="P86" s="402">
        <f>SUM(
IFERROR(VLOOKUP($A86,'Season 1'!AJ$4:CM$104,17,0),"0"),IFERROR(VLOOKUP($A86,'Season 2'!AK$4:CN$104,17,0),"0"),
IFERROR(VLOOKUP($A86,'Season 3'!AK$4:CN$104,17,0),"0"),IFERROR(VLOOKUP($A86,'Season 4'!AK$4:CN$104,17,0),"0"),
IFERROR(VLOOKUP($A86,'Season 5'!AK$4:CN$104,17,0),"0"),IFERROR(VLOOKUP($A86,'Season 6'!AK$4:CN$104,17,0),"0"),
IFERROR(VLOOKUP($A86,'Season 7'!AK$4:CN$104,17,0),"0"),IFERROR(VLOOKUP($A86,'Season 8'!AK$4:CN$104,17,0),"0"),
IFERROR(VLOOKUP($A86,'Season 9'!AK$4:CN$104,17,0),"0"),IFERROR(VLOOKUP($A86,'Season 10'!AK$4:CN$104,17,0),"0"),
IFERROR(VLOOKUP($A86,'Season 11'!AK$4:CN$104,17,0),"0"),IFERROR(VLOOKUP($A86,'Season 12'!AK$4:CN$104,17,0),"0"),
IFERROR(VLOOKUP($A86,'Season 13'!AK$4:CN$104,17,0),"0"),IFERROR(VLOOKUP($A86,'Season 14'!AK$4:CN$104,17,0),"0"),IFERROR(VLOOKUP(A86,'Season 15'!AK$4:CN$104,17,0),"0"),)</f>
        <v>0</v>
      </c>
      <c r="Q86" s="403">
        <f>SUM(
IFERROR(VLOOKUP($A86,'Season 1'!AJ$4:CM$104,18,0),"0"),IFERROR(VLOOKUP($A86,'Season 2'!AK$4:CN$104,18,0),"0"),
IFERROR(VLOOKUP($A86,'Season 3'!AK$4:CN$104,18,0),"0"),IFERROR(VLOOKUP($A86,'Season 4'!AK$4:CN$104,18,0),"0"),
IFERROR(VLOOKUP($A86,'Season 5'!AK$4:CN$104,18,0),"0"),IFERROR(VLOOKUP($A86,'Season 6'!AK$4:CN$104,18,0),"0"),
IFERROR(VLOOKUP($A86,'Season 7'!AK$4:CN$104,18,0),"0"),IFERROR(VLOOKUP($A86,'Season 8'!AK$4:CN$104,18,0),"0"),
IFERROR(VLOOKUP($A86,'Season 9'!AK$4:CN$104,18,0),"0"),IFERROR(VLOOKUP($A86,'Season 10'!AK$4:CN$104,18,0),"0"),
IFERROR(VLOOKUP($A86,'Season 11'!AK$4:CN$104,18,0),"0"),IFERROR(VLOOKUP($A86,'Season 12'!AK$4:CN$104,18,0),"0"),
IFERROR(VLOOKUP($A86,'Season 13'!AK$4:CN$104,18,0),"0"),IFERROR(VLOOKUP($A86,'Season 14'!AK$4:CN$104,18,0),"0"),IFERROR(VLOOKUP(A86,'Season 15'!AK$4:CN$104,18,0),"0"),)</f>
        <v>0</v>
      </c>
      <c r="R86" s="398">
        <f>SUM(
IFERROR(VLOOKUP($A86,'Season 1'!AJ$4:CM$104,19,0),"0"),IFERROR(VLOOKUP($A86,'Season 2'!AK$4:CN$104,19,0),"0"),
IFERROR(VLOOKUP($A86,'Season 3'!AK$4:CN$104,19,0),"0"),IFERROR(VLOOKUP($A86,'Season 4'!AK$4:CN$104,19,0),"0"),
IFERROR(VLOOKUP($A86,'Season 5'!AK$4:CN$104,19,0),"0"),IFERROR(VLOOKUP($A86,'Season 6'!AK$4:CN$104,19,0),"0"),
IFERROR(VLOOKUP($A86,'Season 7'!AK$4:CN$104,19,0),"0"),IFERROR(VLOOKUP($A86,'Season 8'!AK$4:CN$104,19,0),"0"),
IFERROR(VLOOKUP($A86,'Season 9'!AK$4:CN$104,19,0),"0"),IFERROR(VLOOKUP($A86,'Season 10'!AK$4:CN$104,19,0),"0"),
IFERROR(VLOOKUP($A86,'Season 11'!AK$4:CN$104,19,0),"0"),IFERROR(VLOOKUP($A86,'Season 12'!AK$4:CN$104,19,0),"0"),
IFERROR(VLOOKUP($A86,'Season 13'!AK$4:CN$104,19,0),"0"),IFERROR(VLOOKUP($A86,'Season 14'!AK$4:CN$104,19,0),"0"),IFERROR(VLOOKUP(A86,'Season 15'!AK$4:CN$104,19,0),"0"),)</f>
        <v>0</v>
      </c>
      <c r="S86" s="518">
        <f>SUM(
IFERROR(VLOOKUP($A86,'Season 1'!AJ$4:CM$104,20,0),"0"),IFERROR(VLOOKUP($A86,'Season 2'!AK$4:CN$104,20,0),"0"),
IFERROR(VLOOKUP($A86,'Season 3'!AK$4:CN$104,20,0),"0"),IFERROR(VLOOKUP($A86,'Season 4'!AK$4:CN$104,20,0),"0"),
IFERROR(VLOOKUP($A86,'Season 5'!AK$4:CN$104,20,0),"0"),IFERROR(VLOOKUP($A86,'Season 6'!AK$4:CN$104,20,0),"0"),
IFERROR(VLOOKUP($A86,'Season 7'!AK$4:CN$104,20,0),"0"),IFERROR(VLOOKUP($A86,'Season 8'!AK$4:CN$104,20,0),"0"),
IFERROR(VLOOKUP($A86,'Season 9'!AK$4:CN$104,20,0),"0"),IFERROR(VLOOKUP($A86,'Season 10'!AK$4:CN$104,20,0),"0"),
IFERROR(VLOOKUP($A86,'Season 11'!AK$4:CN$104,20,0),"0"),IFERROR(VLOOKUP($A86,'Season 12'!AK$4:CN$104,20,0),"0"),
IFERROR(VLOOKUP($A86,'Season 13'!AK$4:CN$104,20,0),"0"),IFERROR(VLOOKUP($A86,'Season 14'!AK$4:CN$104,20,0),"0"),IFERROR(VLOOKUP(A86,'Season 15'!AK$4:CN$104,20,0),"0"),)</f>
        <v>0</v>
      </c>
      <c r="T86" s="21">
        <f>SUM(
IFERROR(VLOOKUP($A86,'Season 1'!AJ$4:CM$104,21,0),"0"),IFERROR(VLOOKUP($A86,'Season 2'!AK$4:CN$104,21,0),"0"),
IFERROR(VLOOKUP($A86,'Season 3'!AK$4:CN$104,21,0),"0"),IFERROR(VLOOKUP($A86,'Season 4'!AK$4:CN$104,21,0),"0"),
IFERROR(VLOOKUP($A86,'Season 5'!AK$4:CN$104,21,0),"0"),IFERROR(VLOOKUP($A86,'Season 6'!AK$4:CN$104,21,0),"0"),
IFERROR(VLOOKUP($A86,'Season 7'!AK$4:CN$104,21,0),"0"),IFERROR(VLOOKUP($A86,'Season 8'!AK$4:CN$104,21,0),"0"),
IFERROR(VLOOKUP($A86,'Season 9'!AK$4:CN$104,21,0),"0"),IFERROR(VLOOKUP($A86,'Season 10'!AK$4:CN$104,21,0),"0"),
IFERROR(VLOOKUP($A86,'Season 11'!AK$4:CN$104,21,0),"0"),IFERROR(VLOOKUP($A86,'Season 12'!AK$4:CN$104,21,0),"0"),
IFERROR(VLOOKUP($A86,'Season 13'!AK$4:CN$104,21,0),"0"),IFERROR(VLOOKUP($A86,'Season 14'!AK$4:CN$104,21,0),"0"),IFERROR(VLOOKUP(A86,'Season 15'!AK$4:CN$104,21,0),"0"),)</f>
        <v>0</v>
      </c>
      <c r="U86" s="402">
        <f>SUM(
IFERROR(VLOOKUP($A86,'Season 1'!AJ$4:CM$104,22,0),"0"),IFERROR(VLOOKUP($A86,'Season 2'!AK$4:CN$104,22,0),"0"),
IFERROR(VLOOKUP($A86,'Season 3'!AK$4:CN$104,22,0),"0"),IFERROR(VLOOKUP($A86,'Season 4'!AK$4:CN$104,22,0),"0"),
IFERROR(VLOOKUP($A86,'Season 5'!AK$4:CN$104,22,0),"0"),IFERROR(VLOOKUP($A86,'Season 6'!AK$4:CN$104,22,0),"0"),
IFERROR(VLOOKUP($A86,'Season 7'!AK$4:CN$104,22,0),"0"),IFERROR(VLOOKUP($A86,'Season 8'!AK$4:CN$104,22,0),"0"),
IFERROR(VLOOKUP($A86,'Season 9'!AK$4:CN$104,22,0),"0"),IFERROR(VLOOKUP($A86,'Season 10'!AK$4:CN$104,22,0),"0"),
IFERROR(VLOOKUP($A86,'Season 11'!AK$4:CN$104,22,0),"0"),IFERROR(VLOOKUP($A86,'Season 12'!AK$4:CN$104,22,0),"0"),
IFERROR(VLOOKUP($A86,'Season 13'!AK$4:CN$104,22,0),"0"),IFERROR(VLOOKUP($A86,'Season 14'!AK$4:CN$104,22,0),"0"),IFERROR(VLOOKUP(A86,'Season 15'!AK$4:CN$104,22,0),"0"),)</f>
        <v>0</v>
      </c>
      <c r="V86" s="403">
        <f>SUM(
IFERROR(VLOOKUP($A86,'Season 1'!AJ$4:CM$104,23,0),"0"),IFERROR(VLOOKUP($A86,'Season 2'!AK$4:CN$104,23,0),"0"),
IFERROR(VLOOKUP($A86,'Season 3'!AK$4:CN$104,23,0),"0"),IFERROR(VLOOKUP($A86,'Season 4'!AK$4:CN$104,23,0),"0"),
IFERROR(VLOOKUP($A86,'Season 5'!AK$4:CN$104,23,0),"0"),IFERROR(VLOOKUP($A86,'Season 6'!AK$4:CN$104,23,0),"0"),
IFERROR(VLOOKUP($A86,'Season 7'!AK$4:CN$104,23,0),"0"),IFERROR(VLOOKUP($A86,'Season 8'!AK$4:CN$104,23,0),"0"),
IFERROR(VLOOKUP($A86,'Season 9'!AK$4:CN$104,23,0),"0"),IFERROR(VLOOKUP($A86,'Season 10'!AK$4:CN$104,23,0),"0"),
IFERROR(VLOOKUP($A86,'Season 11'!AK$4:CN$104,23,0),"0"),IFERROR(VLOOKUP($A86,'Season 12'!AK$4:CN$104,23,0),"0"),
IFERROR(VLOOKUP($A86,'Season 13'!AK$4:CN$104,23,0),"0"),IFERROR(VLOOKUP($A86,'Season 14'!AK$4:CN$104,23,0),"0"),IFERROR(VLOOKUP($A86,'Season 15'!AK$4:CN$104,23,0),"0"),)</f>
        <v>0</v>
      </c>
      <c r="W86" s="398">
        <f>SUM(
IFERROR(VLOOKUP($A86,'Season 1'!AJ$4:CM$104,24,0),"0"),IFERROR(VLOOKUP($A86,'Season 2'!AK$4:CN$104,24,0),"0"),
IFERROR(VLOOKUP($A86,'Season 3'!AK$4:CN$104,24,0),"0"),IFERROR(VLOOKUP($A86,'Season 4'!AK$4:CN$104,24,0),"0"),
IFERROR(VLOOKUP($A86,'Season 5'!AK$4:CN$104,24,0),"0"),IFERROR(VLOOKUP($A86,'Season 6'!AK$4:CN$104,24,0),"0"),
IFERROR(VLOOKUP($A86,'Season 7'!AK$4:CN$104,24,0),"0"),IFERROR(VLOOKUP($A86,'Season 8'!AK$4:CN$104,24,0),"0"),
IFERROR(VLOOKUP($A86,'Season 9'!AK$4:CN$104,24,0),"0"),IFERROR(VLOOKUP($A86,'Season 10'!AK$4:CN$104,24,0),"0"),
IFERROR(VLOOKUP($A86,'Season 11'!AK$4:CN$104,24,0),"0"),IFERROR(VLOOKUP($A86,'Season 12'!AK$4:CN$104,24,0),"0"),
IFERROR(VLOOKUP($A86,'Season 13'!AK$4:CN$104,24,0),"0"),IFERROR(VLOOKUP($A86,'Season 14'!AK$4:CN$104,24,0),"0"),IFERROR(VLOOKUP($A86,'Season 15'!AK$4:CN$104,24,0),"0"),)</f>
        <v>0</v>
      </c>
      <c r="X86" s="518">
        <f>SUM(
IFERROR(VLOOKUP($A86,'Season 1'!AJ$4:CM$104,25,0),"0"),IFERROR(VLOOKUP($A86,'Season 2'!AK$4:CN$104,25,0),"0"),
IFERROR(VLOOKUP($A86,'Season 3'!AK$4:CN$104,25,0),"0"),IFERROR(VLOOKUP($A86,'Season 4'!AK$4:CN$104,25,0),"0"),
IFERROR(VLOOKUP($A86,'Season 5'!AK$4:CN$104,25,0),"0"),IFERROR(VLOOKUP($A86,'Season 6'!AK$4:CN$104,25,0),"0"),
IFERROR(VLOOKUP($A86,'Season 7'!AK$4:CN$104,25,0),"0"),IFERROR(VLOOKUP($A86,'Season 8'!AK$4:CN$104,25,0),"0"),
IFERROR(VLOOKUP($A86,'Season 9'!AK$4:CN$104,25,0),"0"),IFERROR(VLOOKUP($A86,'Season 10'!AK$4:CN$104,25,0),"0"),
IFERROR(VLOOKUP($A86,'Season 11'!AK$4:CN$104,25,0),"0"),IFERROR(VLOOKUP($A86,'Season 12'!AK$4:CN$104,25,0),"0"),
IFERROR(VLOOKUP($A86,'Season 13'!AK$4:CN$104,25,0),"0"),IFERROR(VLOOKUP($A86,'Season 14'!AK$4:CN$104,25,0),"0"),IFERROR(VLOOKUP($A86,'Season 15'!AK$4:CN$104,25,0),"0"),)</f>
        <v>0</v>
      </c>
      <c r="Y86" s="21">
        <f>SUM(
IFERROR(VLOOKUP($A86,'Season 1'!AJ$4:CM$104,26,0),"0"),IFERROR(VLOOKUP($A86,'Season 2'!AK$4:CN$104,26,0),"0"),
IFERROR(VLOOKUP($A86,'Season 3'!AK$4:CN$104,26,0),"0"),IFERROR(VLOOKUP($A86,'Season 4'!AK$4:CN$104,26,0),"0"),
IFERROR(VLOOKUP($A86,'Season 5'!AK$4:CN$104,26,0),"0"),IFERROR(VLOOKUP($A86,'Season 6'!AK$4:CN$104,26,0),"0"),
IFERROR(VLOOKUP($A86,'Season 7'!AK$4:CN$104,26,0),"0"),IFERROR(VLOOKUP($A86,'Season 8'!AK$4:CN$104,26,0),"0"),
IFERROR(VLOOKUP($A86,'Season 9'!AK$4:CN$104,26,0),"0"),IFERROR(VLOOKUP($A86,'Season 10'!AK$4:CN$104,26,0),"0"),
IFERROR(VLOOKUP($A86,'Season 11'!AK$4:CN$104,26,0),"0"),IFERROR(VLOOKUP($A86,'Season 12'!AK$4:CN$104,26,0),"0"),
IFERROR(VLOOKUP($A86,'Season 13'!AK$4:CN$104,26,0),"0"),IFERROR(VLOOKUP($A86,'Season 14'!AK$4:CN$104,26,0),"0"),IFERROR(VLOOKUP($A86,'Season 15'!AK$4:CN$104,26,0),"0"),)</f>
        <v>0</v>
      </c>
      <c r="Z86" s="402">
        <f>SUM(
IFERROR(VLOOKUP($A86,'Season 1'!AJ$4:CM$104,27,0),"0"),IFERROR(VLOOKUP($A86,'Season 2'!AK$4:CN$104,27,0),"0"),
IFERROR(VLOOKUP($A86,'Season 3'!AK$4:CN$104,27,0),"0"),IFERROR(VLOOKUP($A86,'Season 4'!AK$4:CN$104,27,0),"0"),
IFERROR(VLOOKUP($A86,'Season 5'!AK$4:CN$104,27,0),"0"),IFERROR(VLOOKUP($A86,'Season 6'!AK$4:CN$104,27,0),"0"),
IFERROR(VLOOKUP($A86,'Season 7'!AK$4:CN$104,27,0),"0"),IFERROR(VLOOKUP($A86,'Season 8'!AK$4:CN$104,27,0),"0"),
IFERROR(VLOOKUP($A86,'Season 9'!AK$4:CN$104,27,0),"0"),IFERROR(VLOOKUP($A86,'Season 10'!AK$4:CN$104,27,0),"0"),
IFERROR(VLOOKUP($A86,'Season 11'!AK$4:CN$104,27,0),"0"),IFERROR(VLOOKUP($A86,'Season 12'!AK$4:CN$104,27,0),"0"),
IFERROR(VLOOKUP($A86,'Season 13'!AK$4:CN$104,27,0),"0"),IFERROR(VLOOKUP($A86,'Season 14'!AK$4:CN$104,27,0),"0"),IFERROR(VLOOKUP($A86,'Season 15'!AK$4:CN$104,27,0),"0"),)</f>
        <v>0</v>
      </c>
      <c r="AA86" s="403">
        <f>SUM(
IFERROR(VLOOKUP($A86,'Season 1'!AJ$4:CM$104,28,0),"0"),IFERROR(VLOOKUP($A86,'Season 2'!AK$4:CN$104,28,0),"0"),
IFERROR(VLOOKUP($A86,'Season 3'!AK$4:CN$104,28,0),"0"),IFERROR(VLOOKUP($A86,'Season 4'!AK$4:CN$104,28,0),"0"),
IFERROR(VLOOKUP($A86,'Season 5'!AK$4:CN$104,28,0),"0"),IFERROR(VLOOKUP($A86,'Season 6'!AK$4:CN$104,28,0),"0"),
IFERROR(VLOOKUP($A86,'Season 7'!AK$4:CN$104,28,0),"0"),IFERROR(VLOOKUP($A86,'Season 8'!AK$4:CN$104,28,0),"0"),
IFERROR(VLOOKUP($A86,'Season 9'!AK$4:CN$104,28,0),"0"),IFERROR(VLOOKUP($A86,'Season 10'!AK$4:CN$104,28,0),"0"),
IFERROR(VLOOKUP($A86,'Season 11'!AK$4:CN$104,28,0),"0"),IFERROR(VLOOKUP($A86,'Season 12'!AK$4:CN$104,28,0),"0"),
IFERROR(VLOOKUP($A86,'Season 13'!AK$4:CN$104,28,0),"0"),IFERROR(VLOOKUP($A86,'Season 14'!AK$4:CN$104,28,0),"0"),IFERROR(VLOOKUP($A86,'Season 15'!AK$4:CN$104,28,0),"0"),)</f>
        <v>0</v>
      </c>
      <c r="AB86" s="398">
        <f>SUM(
IFERROR(VLOOKUP($A86,'Season 1'!AJ$4:CM$104,29,0),"0"),IFERROR(VLOOKUP($A86,'Season 2'!AK$4:CN$104,29,0),"0"),
IFERROR(VLOOKUP($A86,'Season 3'!AK$4:CN$104,29,0),"0"),IFERROR(VLOOKUP($A86,'Season 4'!AK$4:CN$104,29,0),"0"),
IFERROR(VLOOKUP($A86,'Season 5'!AK$4:CN$104,29,0),"0"),IFERROR(VLOOKUP($A86,'Season 6'!AK$4:CN$104,29,0),"0"),
IFERROR(VLOOKUP($A86,'Season 7'!AK$4:CN$104,29,0),"0"),IFERROR(VLOOKUP($A86,'Season 8'!AK$4:CN$104,29,0),"0"),
IFERROR(VLOOKUP($A86,'Season 9'!AK$4:CN$104,29,0),"0"),IFERROR(VLOOKUP($A86,'Season 10'!AK$4:CN$104,29,0),"0"),
IFERROR(VLOOKUP($A86,'Season 11'!AK$4:CN$104,29,0),"0"),IFERROR(VLOOKUP($A86,'Season 12'!AK$4:CN$104,29,0),"0"),
IFERROR(VLOOKUP($A86,'Season 13'!AK$4:CN$104,29,0),"0"),IFERROR(VLOOKUP($A86,'Season 14'!AK$4:CN$104,29,0),"0"),IFERROR(VLOOKUP($A86,'Season 15'!AK$4:CN$104,29,0),"0"),)</f>
        <v>0</v>
      </c>
      <c r="AC86" s="518">
        <f>SUM(
IFERROR(VLOOKUP($A86,'Season 1'!AJ$4:CM$104,30,0),"0"),IFERROR(VLOOKUP($A86,'Season 2'!AK$4:CN$104,30,0),"0"),
IFERROR(VLOOKUP($A86,'Season 3'!AK$4:CN$104,30,0),"0"),IFERROR(VLOOKUP($A86,'Season 4'!AK$4:CN$104,30,0),"0"),
IFERROR(VLOOKUP($A86,'Season 5'!AK$4:CN$104,30,0),"0"),IFERROR(VLOOKUP($A86,'Season 6'!AK$4:CN$104,30,0),"0"),
IFERROR(VLOOKUP($A86,'Season 7'!AK$4:CN$104,30,0),"0"),IFERROR(VLOOKUP($A86,'Season 8'!AK$4:CN$104,30,0),"0"),
IFERROR(VLOOKUP($A86,'Season 9'!AK$4:CN$104,30,0),"0"),IFERROR(VLOOKUP($A86,'Season 10'!AK$4:CN$104,30,0),"0"),
IFERROR(VLOOKUP($A86,'Season 11'!AK$4:CN$104,30,0),"0"),IFERROR(VLOOKUP($A86,'Season 12'!AK$4:CN$104,30,0),"0"),
IFERROR(VLOOKUP($A86,'Season 13'!AK$4:CN$104,30,0),"0"),IFERROR(VLOOKUP($A86,'Season 14'!AK$4:CN$104,30,0),"0"),IFERROR(VLOOKUP($A86,'Season 15'!AK$4:CN$104,30,0),"0"),)</f>
        <v>0</v>
      </c>
      <c r="AD86" s="21">
        <f>SUM(
IFERROR(VLOOKUP($A86,'Season 1'!AJ$4:CM$104,31,0),"0"),IFERROR(VLOOKUP($A86,'Season 2'!AK$4:CN$104,31,0),"0"),
IFERROR(VLOOKUP($A86,'Season 3'!AK$4:CN$104,31,0),"0"),IFERROR(VLOOKUP($A86,'Season 4'!AK$4:CN$104,31,0),"0"),
IFERROR(VLOOKUP($A86,'Season 5'!AK$4:CN$104,31,0),"0"),IFERROR(VLOOKUP($A86,'Season 6'!AK$4:CN$104,31,0),"0"),
IFERROR(VLOOKUP($A86,'Season 7'!AK$4:CN$104,31,0),"0"),IFERROR(VLOOKUP($A86,'Season 8'!AK$4:CN$104,31,0),"0"),
IFERROR(VLOOKUP($A86,'Season 9'!AK$4:CN$104,31,0),"0"),IFERROR(VLOOKUP($A86,'Season 10'!AK$4:CN$104,31,0),"0"),
IFERROR(VLOOKUP($A86,'Season 11'!AK$4:CN$104,31,0),"0"),IFERROR(VLOOKUP($A86,'Season 12'!AK$4:CN$104,31,0),"0"),
IFERROR(VLOOKUP($A86,'Season 13'!AK$4:CN$104,31,0),"0"),IFERROR(VLOOKUP($A86,'Season 14'!AK$4:CN$104,31,0),"0"),IFERROR(VLOOKUP($A86,'Season 15'!AK$4:CN$104,31,0),"0"),)</f>
        <v>0</v>
      </c>
      <c r="AE86" s="402">
        <f>SUM(
IFERROR(VLOOKUP($A86,'Season 1'!AJ$4:CM$104,32,0),"0"),IFERROR(VLOOKUP($A86,'Season 2'!AK$4:CN$104,32,0),"0"),
IFERROR(VLOOKUP($A86,'Season 3'!AK$4:CN$104,32,0),"0"),IFERROR(VLOOKUP($A86,'Season 4'!AK$4:CN$104,32,0),"0"),
IFERROR(VLOOKUP($A86,'Season 5'!AK$4:CN$104,32,0),"0"),IFERROR(VLOOKUP($A86,'Season 6'!AK$4:CN$104,32,0),"0"),
IFERROR(VLOOKUP($A86,'Season 7'!AK$4:CN$104,32,0),"0"),IFERROR(VLOOKUP($A86,'Season 8'!AK$4:CN$104,32,0),"0"),
IFERROR(VLOOKUP($A86,'Season 9'!AK$4:CN$104,32,0),"0"),IFERROR(VLOOKUP($A86,'Season 10'!AK$4:CN$104,32,0),"0"),
IFERROR(VLOOKUP($A86,'Season 11'!AK$4:CN$104,32,0),"0"),IFERROR(VLOOKUP($A86,'Season 12'!AK$4:CN$104,32,0),"0"),
IFERROR(VLOOKUP($A86,'Season 13'!AK$4:CN$104,32,0),"0"),IFERROR(VLOOKUP($A86,'Season 14'!AK$4:CN$104,32,0),"0"),IFERROR(VLOOKUP($A86,'Season 15'!AK$4:CN$104,32,0),"0"),)</f>
        <v>0</v>
      </c>
      <c r="AF86" s="403">
        <f>SUM(IFERROR(VLOOKUP($A86,'Season 2'!AK$4:CN$104,33,0),"0"),
IFERROR(VLOOKUP($A86,'Season 3'!AK$4:CN$104,33,0),"0"),IFERROR(VLOOKUP($A86,'Season 4'!AK$4:CN$104,33,0),"0"),
IFERROR(VLOOKUP($A86,'Season 5'!AK$4:CN$104,33,0),"0"),IFERROR(VLOOKUP($A86,'Season 6'!AK$4:CN$104,33,0),"0"),
IFERROR(VLOOKUP($A86,'Season 7'!AK$4:CN$104,33,0),"0"),IFERROR(VLOOKUP($A86,'Season 8'!AK$4:CN$104,33,0),"0"),
IFERROR(VLOOKUP($A86,'Season 9'!AK$4:CN$104,33,0),"0"),IFERROR(VLOOKUP($A86,'Season 10'!AK$4:CN$104,33,0),"0"),
IFERROR(VLOOKUP($A86,'Season 11'!AK$4:CN$104,33,0),"0"),IFERROR(VLOOKUP($A86,'Season 12'!AK$4:CN$104,33,0),"0"),
IFERROR(VLOOKUP($A86,'Season 13'!AK$4:CN$104,33,0),"0"),IFERROR(VLOOKUP($A86,'Season 14'!AK$4:CN$104,33,0),"0"),IFERROR(VLOOKUP($A86,'Season 15'!AK$4:CN$104,33,0),"0"),)</f>
        <v>0</v>
      </c>
      <c r="AG86" s="398">
        <f>SUM(IFERROR(VLOOKUP($A86,'Season 2'!AK$4:CN$104,34,0),"0"),
IFERROR(VLOOKUP($A86,'Season 3'!AK$4:CN$104,34,0),"0"),IFERROR(VLOOKUP($A86,'Season 4'!AK$4:CN$104,34,0),"0"),
IFERROR(VLOOKUP($A86,'Season 5'!AK$4:CN$104,34,0),"0"),IFERROR(VLOOKUP($A86,'Season 6'!AK$4:CN$104,34,0),"0"),
IFERROR(VLOOKUP($A86,'Season 7'!AK$4:CN$104,34,0),"0"),IFERROR(VLOOKUP($A86,'Season 8'!AK$4:CN$104,34,0),"0"),
IFERROR(VLOOKUP($A86,'Season 9'!AK$4:CN$104,34,0),"0"),IFERROR(VLOOKUP($A86,'Season 10'!AK$4:CN$104,34,0),"0"),
IFERROR(VLOOKUP($A86,'Season 11'!AK$4:CN$104,34,0),"0"),IFERROR(VLOOKUP($A86,'Season 12'!AK$4:CN$104,34,0),"0"),
IFERROR(VLOOKUP($A86,'Season 13'!AK$4:CN$104,34,0),"0"),IFERROR(VLOOKUP($A86,'Season 14'!AK$4:CN$104,34,0),"0"),IFERROR(VLOOKUP($A86,'Season 15'!AK$4:CN$104,34,0),"0"),)</f>
        <v>0</v>
      </c>
      <c r="AH86" s="518">
        <f>SUM(IFERROR(VLOOKUP($A86,'Season 2'!AK$4:CN$104,35,0),"0"),
IFERROR(VLOOKUP($A86,'Season 3'!AK$4:CN$104,35,0),"0"),IFERROR(VLOOKUP($A86,'Season 4'!AK$4:CN$104,35,0),"0"),
IFERROR(VLOOKUP($A86,'Season 5'!AK$4:CN$104,35,0),"0"),IFERROR(VLOOKUP($A86,'Season 6'!AK$4:CN$104,35,0),"0"),
IFERROR(VLOOKUP($A86,'Season 7'!AK$4:CN$104,35,0),"0"),IFERROR(VLOOKUP($A86,'Season 8'!AK$4:CN$104,35,0),"0"),
IFERROR(VLOOKUP($A86,'Season 9'!AK$4:CN$104,35,0),"0"),IFERROR(VLOOKUP($A86,'Season 10'!AK$4:CN$104,35,0),"0"),
IFERROR(VLOOKUP($A86,'Season 11'!AK$4:CN$104,35,0),"0"),IFERROR(VLOOKUP($A86,'Season 12'!AK$4:CN$104,35,0),"0"),
IFERROR(VLOOKUP($A86,'Season 13'!AK$4:CN$104,35,0),"0"),IFERROR(VLOOKUP($A86,'Season 14'!AK$4:CN$104,35,0),"0"),IFERROR(VLOOKUP($A86,'Season 15'!AK$4:CN$104,35,0),"0"),)</f>
        <v>0</v>
      </c>
      <c r="AI86" s="21">
        <f>SUM(IFERROR(VLOOKUP($A86,'Season 2'!AK$4:CN$104,36,0),"0"),
IFERROR(VLOOKUP($A86,'Season 3'!AK$4:CN$104,36,0),"0"),IFERROR(VLOOKUP($A86,'Season 4'!AK$4:CN$104,36,0),"0"),
IFERROR(VLOOKUP($A86,'Season 5'!AK$4:CN$104,36,0),"0"),IFERROR(VLOOKUP($A86,'Season 6'!AK$4:CN$104,36,0),"0"),
IFERROR(VLOOKUP($A86,'Season 7'!AK$4:CN$104,36,0),"0"),IFERROR(VLOOKUP($A86,'Season 8'!AK$4:CN$104,36,0),"0"),
IFERROR(VLOOKUP($A86,'Season 9'!AK$4:CN$104,36,0),"0"),IFERROR(VLOOKUP($A86,'Season 10'!AK$4:CN$104,36,0),"0"),
IFERROR(VLOOKUP($A86,'Season 11'!AK$4:CN$104,36,0),"0"),IFERROR(VLOOKUP($A86,'Season 12'!AK$4:CN$104,36,0),"0"),
IFERROR(VLOOKUP($A86,'Season 13'!AK$4:CN$104,36,0),"0"),IFERROR(VLOOKUP($A86,'Season 14'!AK$4:CN$104,36,0),"0"),IFERROR(VLOOKUP($A86,'Season 15'!AK$4:CN$104,36,0),"0"),)</f>
        <v>0</v>
      </c>
      <c r="AJ86" s="402">
        <f>SUM(IFERROR(VLOOKUP($A86,'Season 2'!AK$4:CN$104,37,0),"0"),
IFERROR(VLOOKUP($A86,'Season 3'!AK$4:CN$104,37,0),"0"),IFERROR(VLOOKUP($A86,'Season 4'!AK$4:CN$104,37,0),"0"),
IFERROR(VLOOKUP($A86,'Season 5'!AK$4:CN$104,37,0),"0"),IFERROR(VLOOKUP($A86,'Season 6'!AK$4:CN$104,37,0),"0"),
IFERROR(VLOOKUP($A86,'Season 7'!AK$4:CN$104,37,0),"0"),IFERROR(VLOOKUP($A86,'Season 8'!AK$4:CN$104,37,0),"0"),
IFERROR(VLOOKUP($A86,'Season 9'!AK$4:CN$104,37,0),"0"),IFERROR(VLOOKUP($A86,'Season 10'!AK$4:CN$104,37,0),"0"),
IFERROR(VLOOKUP($A86,'Season 11'!AK$4:CN$104,37,0),"0"),IFERROR(VLOOKUP($A86,'Season 12'!AK$4:CN$104,37,0),"0"),
IFERROR(VLOOKUP($A86,'Season 13'!AK$4:CN$104,37,0),"0"),IFERROR(VLOOKUP($A86,'Season 14'!AK$4:CN$104,37,0),"0"),IFERROR(VLOOKUP($A86,'Season 15'!AK$4:CN$104,37,0),"0"),)</f>
        <v>0</v>
      </c>
      <c r="AK86" s="403">
        <f>SUM(IFERROR(VLOOKUP($A86,'Season 1'!AJ$4:CM$104,33,0),"0"),IFERROR(VLOOKUP($A86,'Season 2'!AK$4:CN$104,38,0),"0"),
IFERROR(VLOOKUP($A86,'Season 3'!AK$4:CN$104,38,0),"0"),IFERROR(VLOOKUP($A86,'Season 4'!AK$4:CN$104,38,0),"0"),
IFERROR(VLOOKUP($A86,'Season 5'!AK$4:CN$104,38,0),"0"),IFERROR(VLOOKUP($A86,'Season 6'!AK$4:CN$104,38,0),"0"),
IFERROR(VLOOKUP($A86,'Season 7'!AK$4:CN$104,38,0),"0"),IFERROR(VLOOKUP($A86,'Season 8'!AK$4:CN$104,38,0),"0"),
IFERROR(VLOOKUP($A86,'Season 9'!AK$4:CN$104,38,0),"0"),IFERROR(VLOOKUP($A86,'Season 10'!AK$4:CN$104,38,0),"0"),
IFERROR(VLOOKUP($A86,'Season 11'!AK$4:CN$104,38,0),"0"),IFERROR(VLOOKUP($A86,'Season 12'!AK$4:CN$104,38,0),"0"),
IFERROR(VLOOKUP($A86,'Season 13'!AK$4:CN$104,38,0),"0"),IFERROR(VLOOKUP($A86,'Season 14'!AK$4:CN$104,38,0),"0"),IFERROR(VLOOKUP($A86,'Season 15'!AK$4:CN$104,38,0),"0"),)</f>
        <v>0</v>
      </c>
      <c r="AL86" s="398">
        <f>SUM(IFERROR(VLOOKUP($A86,'Season 1'!AJ$4:CM$104,34,0),"0"),IFERROR(VLOOKUP($A86,'Season 2'!AK$4:CN$104,39,0),"0"),
IFERROR(VLOOKUP($A86,'Season 3'!AK$4:CN$104,39,0),"0"),IFERROR(VLOOKUP($A86,'Season 4'!AK$4:CN$104,39,0),"0"),
IFERROR(VLOOKUP($A86,'Season 5'!AK$4:CN$104,39,0),"0"),IFERROR(VLOOKUP($A86,'Season 6'!AK$4:CN$104,39,0),"0"),
IFERROR(VLOOKUP($A86,'Season 7'!AK$4:CN$104,39,0),"0"),IFERROR(VLOOKUP($A86,'Season 8'!AK$4:CN$104,39,0),"0"),
IFERROR(VLOOKUP($A86,'Season 9'!AK$4:CN$104,39,0),"0"),IFERROR(VLOOKUP($A86,'Season 10'!AK$4:CN$104,39,0),"0"),
IFERROR(VLOOKUP($A86,'Season 11'!AK$4:CN$104,39,0),"0"),IFERROR(VLOOKUP($A86,'Season 12'!AK$4:CN$104,39,0),"0"),
IFERROR(VLOOKUP($A86,'Season 13'!AK$4:CN$104,39,0),"0"),IFERROR(VLOOKUP($A86,'Season 14'!AK$4:CN$104,39,0),"0"),IFERROR(VLOOKUP($A86,'Season 15'!AK$4:CN$104,39,0),"0"),)</f>
        <v>0</v>
      </c>
      <c r="AM86" s="518">
        <f>SUM(IFERROR(VLOOKUP($A86,'Season 1'!AJ$4:CM$104,35,0),"0"),IFERROR(VLOOKUP($A86,'Season 2'!AK$4:CN$104,40,0),"0"),
IFERROR(VLOOKUP($A86,'Season 3'!AK$4:CN$104,40,0),"0"),IFERROR(VLOOKUP($A86,'Season 4'!AK$4:CN$104,40,0),"0"),
IFERROR(VLOOKUP($A86,'Season 5'!AK$4:CN$104,40,0),"0"),IFERROR(VLOOKUP($A86,'Season 6'!AK$4:CN$104,40,0),"0"),
IFERROR(VLOOKUP($A86,'Season 7'!AK$4:CN$104,40,0),"0"),IFERROR(VLOOKUP($A86,'Season 8'!AK$4:CN$104,40,0),"0"),
IFERROR(VLOOKUP($A86,'Season 9'!AK$4:CN$104,40,0),"0"),IFERROR(VLOOKUP($A86,'Season 10'!AK$4:CN$104,40,0),"0"),
IFERROR(VLOOKUP($A86,'Season 11'!AK$4:CN$104,40,0),"0"),IFERROR(VLOOKUP($A86,'Season 12'!AK$4:CN$104,40,0),"0"),
IFERROR(VLOOKUP($A86,'Season 13'!AK$4:CN$104,40,0),"0"),IFERROR(VLOOKUP($A86,'Season 14'!AK$4:CN$104,40,0),"0"),IFERROR(VLOOKUP($A86,'Season 15'!AK$4:CN$104,40,0),"0"),)</f>
        <v>0</v>
      </c>
      <c r="AN86" s="21">
        <f>SUM(IFERROR(VLOOKUP($A86,'Season 1'!AJ$4:CM$104,36,0),"0"),IFERROR(VLOOKUP($A86,'Season 2'!AK$4:CN$104,41,0),"0"),
IFERROR(VLOOKUP($A86,'Season 3'!AK$4:CN$104,41,0),"0"),IFERROR(VLOOKUP($A86,'Season 4'!AK$4:CN$104,41,0),"0"),
IFERROR(VLOOKUP($A86,'Season 5'!AK$4:CN$104,41,0),"0"),IFERROR(VLOOKUP($A86,'Season 6'!AK$4:CN$104,41,0),"0"),
IFERROR(VLOOKUP($A86,'Season 7'!AK$4:CN$104,41,0),"0"),IFERROR(VLOOKUP($A86,'Season 8'!AK$4:CN$104,41,0),"0"),
IFERROR(VLOOKUP($A86,'Season 9'!AK$4:CN$104,41,0),"0"),IFERROR(VLOOKUP($A86,'Season 10'!AK$4:CN$104,41,0),"0"),
IFERROR(VLOOKUP($A86,'Season 11'!AK$4:CN$104,41,0),"0"),IFERROR(VLOOKUP($A86,'Season 12'!AK$4:CN$104,41,0),"0"),
IFERROR(VLOOKUP($A86,'Season 13'!AK$4:CN$104,41,0),"0"),IFERROR(VLOOKUP($A86,'Season 14'!AK$4:CN$104,41,0),"0"),IFERROR(VLOOKUP($A86,'Season 15'!AK$4:CN$104,41,0),"0"),)</f>
        <v>0</v>
      </c>
      <c r="AO86" s="402">
        <f>SUM(IFERROR(VLOOKUP($A86,'Season 1'!AJ$4:CM$104,37,0),"0"),IFERROR(VLOOKUP($A86,'Season 2'!AK$4:CN$104,42,0),"0"),
IFERROR(VLOOKUP($A86,'Season 3'!AK$4:CN$104,42,0),"0"),IFERROR(VLOOKUP($A86,'Season 4'!AK$4:CN$104,42,0),"0"),
IFERROR(VLOOKUP($A86,'Season 5'!AK$4:CN$104,42,0),"0"),IFERROR(VLOOKUP($A86,'Season 6'!AK$4:CN$104,42,0),"0"),
IFERROR(VLOOKUP($A86,'Season 7'!AK$4:CN$104,42,0),"0"),IFERROR(VLOOKUP($A86,'Season 8'!AK$4:CN$104,42,0),"0"),
IFERROR(VLOOKUP($A86,'Season 9'!AK$4:CN$104,42,0),"0"),IFERROR(VLOOKUP($A86,'Season 10'!AK$4:CN$104,42,0),"0"),
IFERROR(VLOOKUP($A86,'Season 11'!AK$4:CN$104,42,0),"0"),IFERROR(VLOOKUP($A86,'Season 12'!AK$4:CN$104,42,0),"0"),
IFERROR(VLOOKUP($A86,'Season 13'!AK$4:CN$104,42,0),"0"),IFERROR(VLOOKUP($A86,'Season 14'!AK$4:CN$104,42,0),"0"),IFERROR(VLOOKUP($A86,'Season 15'!AK$4:CN$104,42,0),"0"),)</f>
        <v>0</v>
      </c>
      <c r="AP86" s="403">
        <f>SUM(IFERROR(VLOOKUP($A86,'Season 1'!AJ$4:CM$104,43,0),"0"),IFERROR(VLOOKUP($A86,'Season 2'!AK$4:CN$104,43,0),"0"),
IFERROR(VLOOKUP($A86,'Season 3'!AK$4:CN$104,43,0),"0"),IFERROR(VLOOKUP($A86,'Season 4'!AK$4:CN$104,43,0),"0"),
IFERROR(VLOOKUP($A86,'Season 5'!AK$4:CN$104,43,0),"0"),IFERROR(VLOOKUP($A86,'Season 6'!AK$4:CN$104,43,0),"0"),
IFERROR(VLOOKUP($A86,'Season 7'!AK$4:CN$104,43,0),"0"),IFERROR(VLOOKUP($A86,'Season 8'!AK$4:CN$104,43,0),"0"),
IFERROR(VLOOKUP($A86,'Season 9'!AK$4:CN$104,43,0),"0"),IFERROR(VLOOKUP($A86,'Season 10'!AK$4:CN$104,43,0),"0"),
IFERROR(VLOOKUP($A86,'Season 11'!AK$4:CN$104,43,0),"0"),IFERROR(VLOOKUP($A86,'Season 12'!AK$4:CN$104,43,0),"0"),
IFERROR(VLOOKUP($A86,'Season 13'!AK$4:CN$104,43,0),"0"),IFERROR(VLOOKUP($A86,'Season 14'!AK$4:CN$104,43,0),"0"),IFERROR(VLOOKUP($A86,'Season 15'!AK$4:CN$104,43,0),"0"),)</f>
        <v>0</v>
      </c>
      <c r="AQ86" s="398">
        <f>SUM(IFERROR(VLOOKUP($A86,'Season 1'!AJ$4:CM$104,44,0),"0"),IFERROR(VLOOKUP($A86,'Season 2'!AK$4:CN$104,44,0),"0"),
IFERROR(VLOOKUP($A86,'Season 3'!AK$4:CN$104,44,0),"0"),IFERROR(VLOOKUP($A86,'Season 4'!AK$4:CN$104,44,0),"0"),
IFERROR(VLOOKUP($A86,'Season 5'!AK$4:CN$104,44,0),"0"),IFERROR(VLOOKUP($A86,'Season 6'!AK$4:CN$104,44,0),"0"),
IFERROR(VLOOKUP($A86,'Season 7'!AK$4:CN$104,44,0),"0"),IFERROR(VLOOKUP($A86,'Season 8'!AK$4:CN$104,44,0),"0"),
IFERROR(VLOOKUP($A86,'Season 9'!AK$4:CN$104,44,0),"0"),IFERROR(VLOOKUP($A86,'Season 10'!AK$4:CN$104,44,0),"0"),
IFERROR(VLOOKUP($A86,'Season 11'!AK$4:CN$104,44,0),"0"),IFERROR(VLOOKUP($A86,'Season 12'!AK$4:CN$104,44,0),"0"),
IFERROR(VLOOKUP($A86,'Season 13'!AK$4:CN$104,44,0),"0"),IFERROR(VLOOKUP($A86,'Season 14'!AK$4:CN$104,44,0),"0"),IFERROR(VLOOKUP($A86,'Season 15'!AK$4:CN$104,44,0),"0"),)</f>
        <v>0</v>
      </c>
      <c r="AR86" s="518">
        <f>SUM(IFERROR(VLOOKUP($A86,'Season 1'!AJ$4:CM$104,45,0),"0"),IFERROR(VLOOKUP($A86,'Season 2'!AK$4:CN$104,45,0),"0"),
IFERROR(VLOOKUP($A86,'Season 3'!AK$4:CN$104,45,0),"0"),IFERROR(VLOOKUP($A86,'Season 4'!AK$4:CN$104,45,0),"0"),
IFERROR(VLOOKUP($A86,'Season 5'!AK$4:CN$104,45,0),"0"),IFERROR(VLOOKUP($A86,'Season 6'!AK$4:CN$104,45,0),"0"),
IFERROR(VLOOKUP($A86,'Season 7'!AK$4:CN$104,45,0),"0"),IFERROR(VLOOKUP($A86,'Season 8'!AK$4:CN$104,45,0),"0"),
IFERROR(VLOOKUP($A86,'Season 9'!AK$4:CN$104,45,0),"0"),IFERROR(VLOOKUP($A86,'Season 10'!AK$4:CN$104,45,0),"0"),
IFERROR(VLOOKUP($A86,'Season 11'!AK$4:CN$104,45,0),"0"),IFERROR(VLOOKUP($A86,'Season 12'!AK$4:CN$104,45,0),"0"),
IFERROR(VLOOKUP($A86,'Season 13'!AK$4:CN$104,45,0),"0"),IFERROR(VLOOKUP($A86,'Season 14'!AK$4:CN$104,45,0),"0"),IFERROR(VLOOKUP($A86,'Season 15'!AK$4:CN$104,45,0),"0"),)</f>
        <v>0</v>
      </c>
      <c r="AS86" s="21">
        <f>SUM(IFERROR(VLOOKUP($A86,'Season 1'!AJ$4:CM$104,46,0),"0"),IFERROR(VLOOKUP($A86,'Season 2'!AK$4:CN$104,46,0),"0"),
IFERROR(VLOOKUP($A86,'Season 3'!AK$4:CN$104,46,0),"0"),IFERROR(VLOOKUP($A86,'Season 4'!AK$4:CN$104,46,0),"0"),
IFERROR(VLOOKUP($A86,'Season 5'!AK$4:CN$104,46,0),"0"),IFERROR(VLOOKUP($A86,'Season 6'!AK$4:CN$104,46,0),"0"),
IFERROR(VLOOKUP($A86,'Season 7'!AK$4:CN$104,46,0),"0"),IFERROR(VLOOKUP($A86,'Season 8'!AK$4:CN$104,46,0),"0"),
IFERROR(VLOOKUP($A86,'Season 9'!AK$4:CN$104,46,0),"0"),IFERROR(VLOOKUP($A86,'Season 10'!AK$4:CN$104,46,0),"0"),
IFERROR(VLOOKUP($A86,'Season 11'!AK$4:CN$104,46,0),"0"),IFERROR(VLOOKUP($A86,'Season 12'!AK$4:CN$104,46,0),"0"),
IFERROR(VLOOKUP($A86,'Season 13'!AK$4:CN$104,46,0),"0"),IFERROR(VLOOKUP($A86,'Season 14'!AK$4:CN$104,46,0),"0"),IFERROR(VLOOKUP($A86,'Season 15'!AK$4:CN$104,46,0),"0"),)</f>
        <v>0</v>
      </c>
      <c r="AT86" s="402">
        <f>SUM(IFERROR(VLOOKUP($A86,'Season 1'!AJ$4:CM$104,47,0),"0"),IFERROR(VLOOKUP($A86,'Season 2'!AK$4:CN$104,47,0),"0"),
IFERROR(VLOOKUP($A86,'Season 3'!AK$4:CN$104,47,0),"0"),IFERROR(VLOOKUP($A86,'Season 4'!AK$4:CN$104,47,0),"0"),
IFERROR(VLOOKUP($A86,'Season 5'!AK$4:CN$104,47,0),"0"),IFERROR(VLOOKUP($A86,'Season 6'!AK$4:CN$104,47,0),"0"),
IFERROR(VLOOKUP($A86,'Season 7'!AK$4:CN$104,47,0),"0"),IFERROR(VLOOKUP($A86,'Season 8'!AK$4:CN$104,47,0),"0"),
IFERROR(VLOOKUP($A86,'Season 9'!AK$4:CN$104,47,0),"0"),IFERROR(VLOOKUP($A86,'Season 10'!AK$4:CN$104,47,0),"0"),
IFERROR(VLOOKUP($A86,'Season 11'!AK$4:CN$104,47,0),"0"),IFERROR(VLOOKUP($A86,'Season 12'!AK$4:CN$104,47,0),"0"),
IFERROR(VLOOKUP($A86,'Season 13'!AK$4:CN$104,47,0),"0"),IFERROR(VLOOKUP($A86,'Season 14'!AK$4:CN$104,47,0),"0"),IFERROR(VLOOKUP($A86,'Season 15'!AK$4:CN$104,47,0),"0"),)</f>
        <v>0</v>
      </c>
      <c r="AU86" s="403">
        <f>SUM(IFERROR(VLOOKUP($A86,'Season 3'!AK$4:CN$104,48,0),"0"),IFERROR(VLOOKUP($A86,'Season 4'!AK$4:CN$104,48,0),"0"),
IFERROR(VLOOKUP($A86,'Season 5'!AK$4:CN$104,48,0),"0"),IFERROR(VLOOKUP($A86,'Season 6'!AK$4:CN$104,48,0),"0"),
IFERROR(VLOOKUP($A86,'Season 7'!AK$4:CN$104,48,0),"0"),IFERROR(VLOOKUP($A86,'Season 8'!AK$4:CN$104,48,0),"0"),
IFERROR(VLOOKUP($A86,'Season 9'!AK$4:CN$104,48,0),"0"),IFERROR(VLOOKUP($A86,'Season 10'!AK$4:CN$104,48,0),"0"),
IFERROR(VLOOKUP($A86,'Season 11'!AK$4:CN$104,48,0),"0"),IFERROR(VLOOKUP($A86,'Season 12'!AK$4:CN$104,48,0),"0"),
IFERROR(VLOOKUP($A86,'Season 13'!AK$4:CN$104,48,0),"0"),IFERROR(VLOOKUP($A86,'Season 14'!AK$4:CN$104,48,0),"0"),IFERROR(VLOOKUP($A86,'Season 15'!AK$4:CN$104,48,0),"0"),)</f>
        <v>0</v>
      </c>
      <c r="AV86" s="398">
        <f>SUM(IFERROR(VLOOKUP($A86,'Season 3'!AK$4:CN$104,49,0),"0"),IFERROR(VLOOKUP($A86,'Season 4'!AK$4:CN$104,49,0),"0"),
IFERROR(VLOOKUP($A86,'Season 5'!AK$4:CN$104,49,0),"0"),IFERROR(VLOOKUP($A86,'Season 6'!AK$4:CN$104,49,0),"0"),
IFERROR(VLOOKUP($A86,'Season 7'!AK$4:CN$104,49,0),"0"),IFERROR(VLOOKUP($A86,'Season 8'!AK$4:CN$104,49,0),"0"),
IFERROR(VLOOKUP($A86,'Season 9'!AK$4:CN$104,49,0),"0"),IFERROR(VLOOKUP($A86,'Season 10'!AK$4:CN$104,49,0),"0"),
IFERROR(VLOOKUP($A86,'Season 11'!AK$4:CN$104,49,0),"0"),IFERROR(VLOOKUP($A86,'Season 12'!AK$4:CN$104,49,0),"0"),
IFERROR(VLOOKUP($A86,'Season 13'!AK$4:CN$104,49,0),"0"),IFERROR(VLOOKUP($A86,'Season 14'!AK$4:CN$104,49,0),"0"),IFERROR(VLOOKUP($A86,'Season 15'!AK$4:CN$104,49,0),"0"),)</f>
        <v>0</v>
      </c>
      <c r="AW86" s="518">
        <f>SUM(IFERROR(VLOOKUP($A86,'Season 3'!AK$4:CN$104,50,0),"0"),IFERROR(VLOOKUP($A86,'Season 4'!AK$4:CN$104,50,0),"0"),
IFERROR(VLOOKUP($A86,'Season 5'!AK$4:CN$104,50,0),"0"),IFERROR(VLOOKUP($A86,'Season 6'!AK$4:CN$104,50,0),"0"),
IFERROR(VLOOKUP($A86,'Season 7'!AK$4:CN$104,50,0),"0"),IFERROR(VLOOKUP($A86,'Season 8'!AK$4:CN$104,50,0),"0"),
IFERROR(VLOOKUP($A86,'Season 9'!AK$4:CN$104,50,0),"0"),IFERROR(VLOOKUP($A86,'Season 10'!AK$4:CN$104,50,0),"0"),
IFERROR(VLOOKUP($A86,'Season 11'!AK$4:CN$104,50,0),"0"),IFERROR(VLOOKUP($A86,'Season 12'!AK$4:CN$104,50,0),"0"),
IFERROR(VLOOKUP($A86,'Season 13'!AK$4:CN$104,50,0),"0"),IFERROR(VLOOKUP($A86,'Season 14'!AK$4:CN$104,50,0),"0"),IFERROR(VLOOKUP($A86,'Season 15'!AK$4:CN$104,50,0),"0"),)</f>
        <v>0</v>
      </c>
      <c r="AX86" s="21">
        <f>SUM(IFERROR(VLOOKUP($A86,'Season 3'!AK$4:CN$104,51,0),"0"),IFERROR(VLOOKUP($A86,'Season 4'!AK$4:CN$104,51,0),"0"),
IFERROR(VLOOKUP($A86,'Season 5'!AK$4:CN$104,51,0),"0"),IFERROR(VLOOKUP($A86,'Season 6'!AK$4:CN$104,51,0),"0"),
IFERROR(VLOOKUP($A86,'Season 7'!AK$4:CN$104,51,0),"0"),IFERROR(VLOOKUP($A86,'Season 8'!AK$4:CN$104,51,0),"0"),
IFERROR(VLOOKUP($A86,'Season 9'!AK$4:CN$104,51,0),"0"),IFERROR(VLOOKUP($A86,'Season 10'!AK$4:CN$104,51,0),"0"),
IFERROR(VLOOKUP($A86,'Season 11'!AK$4:CN$104,51,0),"0"),IFERROR(VLOOKUP($A86,'Season 12'!AK$4:CN$104,51,0),"0"),
IFERROR(VLOOKUP($A86,'Season 13'!AK$4:CN$104,51,0),"0"),IFERROR(VLOOKUP($A86,'Season 14'!AK$4:CN$104,51,0),"0"),IFERROR(VLOOKUP($A86,'Season 15'!AK$4:CN$104,51,0),"0"),)</f>
        <v>0</v>
      </c>
      <c r="AY86" s="402">
        <f>SUM(IFERROR(VLOOKUP($A86,'Season 3'!AK$4:CN$104,52,0),"0"),IFERROR(VLOOKUP($A86,'Season 4'!AK$4:CN$104,52,0),"0"),
IFERROR(VLOOKUP($A86,'Season 5'!AK$4:CN$104,52,0),"0"),IFERROR(VLOOKUP($A86,'Season 6'!AK$4:CN$104,52,0),"0"),
IFERROR(VLOOKUP($A86,'Season 7'!AK$4:CN$104,52,0),"0"),IFERROR(VLOOKUP($A86,'Season 8'!AK$4:CN$104,52,0),"0"),
IFERROR(VLOOKUP($A86,'Season 9'!AK$4:CN$104,52,0),"0"),IFERROR(VLOOKUP($A86,'Season 10'!AK$4:CN$104,52,0),"0"),
IFERROR(VLOOKUP($A86,'Season 11'!AK$4:CN$104,52,0),"0"),IFERROR(VLOOKUP($A86,'Season 12'!AK$4:CN$104,52,0),"0"),
IFERROR(VLOOKUP($A86,'Season 13'!AK$4:CN$104,52,0),"0"),IFERROR(VLOOKUP($A86,'Season 14'!AK$4:CN$104,52,0),"0"),IFERROR(VLOOKUP($A86,'Season 15'!AK$4:CN$104,52,0),"0"),)</f>
        <v>0</v>
      </c>
      <c r="AZ86" s="403">
        <f>SUM(IFERROR(VLOOKUP($A86,'Season 1'!AJ$4:CM$104,38,0),"0"),IFERROR(VLOOKUP($A86,'Season 2'!AK$4:CN$104,48,0),"0"),)</f>
        <v>0</v>
      </c>
      <c r="BA86" s="398">
        <f>SUM(IFERROR(VLOOKUP($A86,'Season 1'!AJ$4:CM$104,39,0),"0"),IFERROR(VLOOKUP($A86,'Season 2'!AK$4:CN$104,49,0),"0"),)</f>
        <v>0</v>
      </c>
      <c r="BB86" s="518">
        <f>SUM(IFERROR(VLOOKUP($A86,'Season 1'!AJ$4:CM$104,40,0),"0"),IFERROR(VLOOKUP($A86,'Season 2'!AK$4:CN$104,50,0),"0"),)</f>
        <v>0</v>
      </c>
      <c r="BC86" s="21">
        <f>SUM(IFERROR(VLOOKUP($A86,'Season 1'!AJ$4:CM$104,41,0),"0"),IFERROR(VLOOKUP($A86,'Season 2'!AK$4:CN$104,51,0),"0"),)</f>
        <v>0</v>
      </c>
      <c r="BD86" s="402">
        <f>SUM(IFERROR(VLOOKUP($A86,'Season 1'!AJ$4:CM$104,42,0),"0"),IFERROR(VLOOKUP($A86,'Season 2'!AK$4:CN$104,52,0),"0"),)</f>
        <v>0</v>
      </c>
      <c r="BE86" s="561">
        <f>SUM(
IFERROR(VLOOKUP($A86,'Season 1'!AJ$4:CM$104,48,0),"0"),IFERROR(VLOOKUP($A86,'Season 2'!AK$4:CN$104,53,0),"0"),
IFERROR(VLOOKUP($A86,'Season 3'!AK$4:CN$104,53,0),"0"),IFERROR(VLOOKUP($A86,'Season 4'!AK$4:CN$104,53,0),"0"),
IFERROR(VLOOKUP($A86,'Season 5'!AK$4:CN$104,53,0),"0"),IFERROR(VLOOKUP($A86,'Season 6'!AK$4:CN$104,53,0),"0"),
IFERROR(VLOOKUP($A86,'Season 7'!AK$4:CN$104,53,0),"0"),IFERROR(VLOOKUP($A86,'Season 8'!AK$4:CN$104,53,0),"0"),
IFERROR(VLOOKUP($A86,'Season 9'!AK$4:CN$104,53,0),"0"),IFERROR(VLOOKUP($A86,'Season 10'!AK$4:CN$104,53,0),"0"),
IFERROR(VLOOKUP($A86,'Season 11'!AK$4:CN$104,53,0),"0"),IFERROR(VLOOKUP($A86,'Season 12'!AK$4:CN$104,53,0),"0"),
IFERROR(VLOOKUP($A86,'Season 13'!AK$4:CN$104,53,0),"0"),IFERROR(VLOOKUP($A86,'Season 14'!AK$4:CN$104,53,0),"0"),IFERROR(VLOOKUP($A86,'Season 15'!AK$4:CN$104,53,0),"0"),)</f>
        <v>0</v>
      </c>
      <c r="BF86" s="562">
        <f>SUM(
IFERROR(VLOOKUP($A86,'Season 1'!AJ$4:CM$104,49,0),"0"),IFERROR(VLOOKUP($A86,'Season 2'!AK$4:CN$104,54,0),"0"),
IFERROR(VLOOKUP($A86,'Season 3'!AK$4:CN$104,54,0),"0"),IFERROR(VLOOKUP($A86,'Season 4'!AK$4:CN$104,54,0),"0"),
IFERROR(VLOOKUP($A86,'Season 5'!AK$4:CN$104,54,0),"0"),IFERROR(VLOOKUP($A86,'Season 6'!AK$4:CN$104,54,0),"0"),
IFERROR(VLOOKUP($A86,'Season 7'!AK$4:CN$104,54,0),"0"),IFERROR(VLOOKUP($A86,'Season 8'!AK$4:CN$104,54,0),"0"),
IFERROR(VLOOKUP($A86,'Season 9'!AK$4:CN$104,54,0),"0"),IFERROR(VLOOKUP($A86,'Season 10'!AK$4:CN$104,54,0),"0"),
IFERROR(VLOOKUP($A86,'Season 11'!AK$4:CN$104,540),"0"),IFERROR(VLOOKUP($A86,'Season 12'!AK$4:CN$104,54,0),"0"),
IFERROR(VLOOKUP($A86,'Season 13'!AK$4:CN$104,54,0),"0"),IFERROR(VLOOKUP($A86,'Season 14'!AK$4:CN$104,54,0),"0"),IFERROR(VLOOKUP($A86,'Season 15'!AK$4:CN$104,54,0),"0"),)</f>
        <v>0</v>
      </c>
      <c r="BG86" s="529" t="e">
        <f t="shared" si="3"/>
        <v>#DIV/0!</v>
      </c>
      <c r="BI86" s="553"/>
      <c r="BJ86" s="553"/>
      <c r="BK86" s="553"/>
      <c r="BL86" s="553"/>
      <c r="BM86" s="553"/>
      <c r="BN86" s="553"/>
      <c r="BO86" s="169"/>
      <c r="BP86" s="169"/>
      <c r="BQ86" s="169"/>
      <c r="BR86" s="169"/>
      <c r="BS86" s="12" t="str">
        <f>IFERROR(VLOOKUP($A86,'Season 1'!$AJ$4:$CM$104,50,0),"0")</f>
        <v>0</v>
      </c>
      <c r="BT86" s="12" t="str">
        <f>IFERROR(VLOOKUP($A86,'Season 1'!$AJ$4:$CM$104,51,0),"0")</f>
        <v>0</v>
      </c>
      <c r="BU86" s="12" t="str">
        <f>IFERROR(VLOOKUP($A86,'Season 2'!$AK$4:$CN$104,55,0),"0")</f>
        <v>0</v>
      </c>
      <c r="BV86" s="12" t="str">
        <f>IFERROR(VLOOKUP($A86,'Season 2'!$AK$4:$CN$104,56,0),"0")</f>
        <v>0</v>
      </c>
      <c r="BW86" s="12" t="str">
        <f>IFERROR(VLOOKUP($A86,'Season 3'!$AK$4:$CN$104,55,0),"0")</f>
        <v>0</v>
      </c>
      <c r="BX86" s="12" t="str">
        <f>IFERROR(VLOOKUP($A86,'Season 3'!$AK$4:$CN$104,56,0),"0")</f>
        <v>0</v>
      </c>
      <c r="BY86" s="12" t="str">
        <f>IFERROR(VLOOKUP($A86,'Season 4'!$AK$4:$CN$104,55,0),"0")</f>
        <v>0</v>
      </c>
      <c r="BZ86" s="12" t="str">
        <f>IFERROR(VLOOKUP($A86,'Season 4'!$AK$4:$CN$104,56,0),"0")</f>
        <v>0</v>
      </c>
      <c r="CA86" s="12" t="str">
        <f>IFERROR(VLOOKUP($A86,'Season 5'!$AK$4:$CN$104,55,0),"0")</f>
        <v>0</v>
      </c>
      <c r="CB86" s="12" t="str">
        <f>IFERROR(VLOOKUP($A86,'Season 5'!$AK$4:$CN$104,56,0),"0")</f>
        <v>0</v>
      </c>
      <c r="CC86" s="12" t="str">
        <f>IFERROR(VLOOKUP($A86,'Season 6'!$AK$4:$CN$104,55,0),"0")</f>
        <v>0</v>
      </c>
      <c r="CD86" s="12" t="str">
        <f>IFERROR(VLOOKUP($A86,'Season 6'!$AK$4:$CN$104,56,0),"0")</f>
        <v>0</v>
      </c>
      <c r="CE86" s="12" t="str">
        <f>IFERROR(VLOOKUP($A86,'Season 7'!$AK$4:$CN$104,55,0),"0")</f>
        <v>0</v>
      </c>
      <c r="CF86" s="12" t="str">
        <f>IFERROR(VLOOKUP($A86,'Season 7'!$AK$4:$CN$104,56,0),"0")</f>
        <v>0</v>
      </c>
      <c r="CG86" s="12" t="str">
        <f>IFERROR(VLOOKUP($A86,'Season 8'!$AK$4:$CN$104,55,0),"0")</f>
        <v>0</v>
      </c>
      <c r="CH86" s="12" t="str">
        <f>IFERROR(VLOOKUP($A86,'Season 8'!$AK$4:$CN$104,56,0),"0")</f>
        <v>0</v>
      </c>
      <c r="CI86" s="12" t="str">
        <f>IFERROR(VLOOKUP($A86,'Season 9'!$AK$4:$CN$104,55,0),"0")</f>
        <v>0</v>
      </c>
      <c r="CJ86" s="12" t="str">
        <f>IFERROR(VLOOKUP($A86,'Season 9'!$AK$4:$CN$104,56,0),"0")</f>
        <v>0</v>
      </c>
      <c r="CK86" s="12" t="str">
        <f>IFERROR(VLOOKUP($A86,'Season 10'!$AK$4:$CN$104,55,0),"0")</f>
        <v>0</v>
      </c>
      <c r="CL86" s="12" t="str">
        <f>IFERROR(VLOOKUP($A86,'Season 10'!$AK$4:$CN$104,56,0),"0")</f>
        <v>0</v>
      </c>
      <c r="CM86" s="12" t="str">
        <f>IFERROR(VLOOKUP($A86,'Season 11'!$AK$4:$CN$104,55,0),"0")</f>
        <v>0</v>
      </c>
      <c r="CN86" s="12" t="str">
        <f>IFERROR(VLOOKUP($A86,'Season 11'!$AK$4:$CN$104,56,0),"0")</f>
        <v>0</v>
      </c>
      <c r="CO86" s="12" t="str">
        <f>IFERROR(VLOOKUP($A86,'Season 12'!$AK$4:$CN$104,55,0),"0")</f>
        <v>0</v>
      </c>
      <c r="CP86" s="12" t="str">
        <f>IFERROR(VLOOKUP($A86,'Season 12'!$AK$4:$CN$104,56,0),"0")</f>
        <v>0</v>
      </c>
      <c r="CQ86" s="12" t="str">
        <f>IFERROR(VLOOKUP($A86,'Season 13'!$AK$4:$CN$104,55,0),"0")</f>
        <v>0</v>
      </c>
      <c r="CR86" s="12" t="str">
        <f>IFERROR(VLOOKUP($A86,'Season 13'!$AK$4:$CN$104,56,0),"0")</f>
        <v>0</v>
      </c>
      <c r="CS86" s="12" t="str">
        <f>IFERROR(VLOOKUP($A86,'Season 14'!$AK$4:$CN$104,55,0),"0")</f>
        <v>0</v>
      </c>
      <c r="CT86" s="12" t="str">
        <f>IFERROR(VLOOKUP($A86,'Season 14'!$AK$4:$CN$104,56,0),"0")</f>
        <v>0</v>
      </c>
      <c r="CU86" s="12" t="str">
        <f>IFERROR(VLOOKUP($A86,'Season 15'!$AK$4:$CN$104,55,0),"0")</f>
        <v>0</v>
      </c>
      <c r="CV86" s="12" t="str">
        <f>IFERROR(VLOOKUP($A86,'Season 15'!$AK$4:$CN$104,56,0),"0")</f>
        <v>0</v>
      </c>
    </row>
    <row r="87" spans="1:100" x14ac:dyDescent="0.25">
      <c r="A87" s="2" t="s">
        <v>35</v>
      </c>
      <c r="B87" s="516" t="str">
        <f>IFERROR(VLOOKUP('Data Totals'!A87,'Season 1'!AJ$4:CH$104,2,FALSE),IFERROR(VLOOKUP('Data Totals'!A87,'Season 2'!AK$4:CI$104,2,FALSE),IFERROR(VLOOKUP('Data Totals'!A87,'Season 3'!AK$4:CI$104,2,FALSE),IFERROR(VLOOKUP('Data Totals'!A87,'Season 4'!AK$4:CI$104,2,FALSE),IFERROR(VLOOKUP('Data Totals'!A87,'Season 5'!AK$4:CI$104,2,FALSE),IFERROR(VLOOKUP('Data Totals'!A87,'Season 6'!AK$4:CI$104,2,FALSE),IFERROR(VLOOKUP('Data Totals'!A87,'Season 7'!AK$4:CI$104,2,FALSE),IFERROR(VLOOKUP('Data Totals'!A87,'Season 8'!AK$4:CI$104,2,FALSE),IFERROR(VLOOKUP('Data Totals'!A87,'Season 9'!AK$4:CI$104,2,FALSE),IFERROR(VLOOKUP('Data Totals'!A87,'Season 10'!AK$4:CI$104,2,FALSE),IFERROR(VLOOKUP('Data Totals'!A87,'Season 11'!AK$4:CI$104,2,FALSE),IFERROR(VLOOKUP('Data Totals'!A87,'Season 12'!AK$4:CI$104,2,FALSE),IFERROR(VLOOKUP('Data Totals'!A87,'Season 13'!AK$4:CI$104,2,FALSE),IFERROR(VLOOKUP('Data Totals'!A87,'Season 14'!AK$4:CI$104,2,FALSE),IFERROR(VLOOKUP('Data Totals'!A87,'Season 15'!AK$4:CI$104,2,FALSE),"N/A")))))))))))))))</f>
        <v>N/A</v>
      </c>
      <c r="C87" s="517" t="str">
        <f>IFERROR(VLOOKUP('Data Totals'!A87,'Season 1'!AJ$4:CH$104,3,FALSE),IFERROR(VLOOKUP('Data Totals'!A87,'Season 2'!AK$4:CI$104,3,FALSE),IFERROR(VLOOKUP('Data Totals'!A87,'Season 3'!AK$4:CI$104,3,FALSE),IFERROR(VLOOKUP('Data Totals'!A87,'Season 4'!AK$4:CI$104,3,FALSE),IFERROR(VLOOKUP('Data Totals'!A87,'Season 5'!AK$4:CI$104,3,FALSE),IFERROR(VLOOKUP('Data Totals'!A87,'Season 6'!AK$4:CI$104,3,FALSE),IFERROR(VLOOKUP('Data Totals'!A87,'Season 7'!AK$4:CI$104,3,FALSE),IFERROR(VLOOKUP('Data Totals'!A87,'Season 8'!AK$4:CI$104,3,FALSE),IFERROR(VLOOKUP('Data Totals'!A87,'Season 9'!AK$4:CI$104,3,FALSE),IFERROR(VLOOKUP('Data Totals'!A87,'Season 10'!AK$4:CI$104,3,FALSE),IFERROR(VLOOKUP('Data Totals'!A87,'Season 11'!AK$4:CI$104,3,FALSE),IFERROR(VLOOKUP('Data Totals'!A87,'Season 12'!AK$4:CI$104,3,FALSE),IFERROR(VLOOKUP('Data Totals'!A87,'Season 13'!AK$4:CI$104,3,FALSE),IFERROR(VLOOKUP('Data Totals'!A87,'Season 14'!AK$4:CI$104,3,FALSE),IFERROR(VLOOKUP('Data Totals'!A87,'Season 15'!AK$4:CI$104,3,FALSE),"N/A")))))))))))))))</f>
        <v>N/A</v>
      </c>
      <c r="D87" s="517" t="str">
        <f>IFERROR(VLOOKUP('Data Totals'!A87,'Season 15'!AK$4:CI$104,4,FALSE),IFERROR(VLOOKUP('Data Totals'!A87,'Season 14'!AK$4:CI$104,4,FALSE),IFERROR(VLOOKUP('Data Totals'!A87,'Season 13'!AK$4:CI$104,4,FALSE),IFERROR(VLOOKUP('Data Totals'!A87,'Season 12'!AK$4:CI$104,4,FALSE),IFERROR(VLOOKUP('Data Totals'!A87,'Season 11'!AK$4:CI$104,4,FALSE),IFERROR(VLOOKUP('Data Totals'!A87,'Season 10'!AK$4:CI$104,4,FALSE),IFERROR(VLOOKUP('Data Totals'!A87,'Season 9'!AK$4:CI$104,4,FALSE),IFERROR(VLOOKUP('Data Totals'!A87,'Season 8'!AK$4:CI$104,4,FALSE),IFERROR(VLOOKUP('Data Totals'!A87,'Season 7'!AK$4:CI$104,4,FALSE),IFERROR(VLOOKUP('Data Totals'!A87,'Season 6'!AK$4:CI$104,4,FALSE),IFERROR(VLOOKUP('Data Totals'!A87,'Season 5'!AK$4:CI$104,4,FALSE),IFERROR(VLOOKUP('Data Totals'!A87,'Season 4'!AK$4:CI$104,4,FALSE),IFERROR(VLOOKUP('Data Totals'!A87,'Season 3'!AK$4:CI$104,4,FALSE),IFERROR(VLOOKUP('Data Totals'!A87,'Season 2'!AK$4:CI$104,4,FALSE),IFERROR(VLOOKUP('Data Totals'!A87,'Season 1'!AJ$4:CH$104,4,FALSE),"N/A")))))))))))))))</f>
        <v>N/A</v>
      </c>
      <c r="E87" s="517" t="e">
        <f t="shared" si="2"/>
        <v>#VALUE!</v>
      </c>
      <c r="F87" s="398">
        <f>SUM(IFERROR(VLOOKUP(A87,BI$3:BN$152,2,0),"0"),
IFERROR(VLOOKUP(A87,'Season 1'!AJ$4:CM$104,7,0),"0"),IFERROR(VLOOKUP(A87,'Season 2'!AK$4:CN$104,7,0),"0"),
IFERROR(VLOOKUP(A87,'Season 3'!AK$4:CN$104,7,0),"0"),IFERROR(VLOOKUP(A87,'Season 4'!AK$4:CN$104,7,0),"0"),
IFERROR(VLOOKUP(A87,'Season 5'!AK$4:CN$104,7,0),"0"),IFERROR(VLOOKUP(A87,'Season 6'!AK$4:CN$104,7,0),"0"),
IFERROR(VLOOKUP(A87,'Season 7'!AK$4:CN$104,7,0),"0"),IFERROR(VLOOKUP(A87,'Season 8'!AK$4:CN$104,7,0),"0"),
IFERROR(VLOOKUP(A87,'Season 9'!AK$4:CN$104,7,0),"0"),IFERROR(VLOOKUP(A87,'Season 10'!AK$4:CN$104,7,0),"0"),
IFERROR(VLOOKUP(A87,'Season 11'!AK$4:CN$104,7,0),"0"),IFERROR(VLOOKUP(A87,'Season 12'!AK$4:CN$104,7,0),"0"),
IFERROR(VLOOKUP(A87,'Season 13'!AK$4:CN$104,7,0),"0"),IFERROR(VLOOKUP(A87,'Season 14'!AK$4:CN$104,7,0),"0"),IFERROR(VLOOKUP(A87,'Season 15'!AK$4:CN$104,7,0),"0"),)</f>
        <v>0</v>
      </c>
      <c r="G87" s="398">
        <f>SUM(
IFERROR(VLOOKUP(A87,'Season 1'!AJ$4:CM$104,8,0),"0"),IFERROR(VLOOKUP(A87,'Season 2'!AK$4:CN$104,8,0),"0"),
IFERROR(VLOOKUP(A87,'Season 3'!AK$4:CN$104,8,0),"0"),IFERROR(VLOOKUP(A87,'Season 4'!AK$4:CN$104,8,0),"0"),
IFERROR(VLOOKUP(A87,'Season 5'!AK$4:CN$104,8,0),"0"),IFERROR(VLOOKUP(A87,'Season 6'!AK$4:CN$104,8,0),"0"),
IFERROR(VLOOKUP(A87,'Season 7'!AK$4:CN$104,8,0),"0"),IFERROR(VLOOKUP(A87,'Season 8'!AK$4:CN$104,8,0),"0"),
IFERROR(VLOOKUP(A87,'Season 9'!AK$4:CN$104,8,0),"0"),IFERROR(VLOOKUP(A87,'Season 10'!AK$4:CN$104,8,0),"0"),
IFERROR(VLOOKUP(A87,'Season 11'!AK$4:CN$104,8,0),"0"),IFERROR(VLOOKUP(A87,'Season 12'!AK$4:CN$104,8,0),"0"),
IFERROR(VLOOKUP(A87,'Season 13'!AK$4:CN$104,8,0),"0"),IFERROR(VLOOKUP(A87,'Season 14'!AK$4:CN$104,8,0),"0"),IFERROR(VLOOKUP(A87,'Season 15'!AK$4:CN$104,8,0),"0"),)</f>
        <v>0</v>
      </c>
      <c r="H87" s="329">
        <f>SUM(
IFERROR(VLOOKUP(A87,'Season 1'!AJ$4:CM$104,9,0),"0"),IFERROR(VLOOKUP(A87,'Season 2'!AK$4:CN$104,9,0),"0"),
IFERROR(VLOOKUP(A87,'Season 3'!AK$4:CN$104,9,0),"0"),IFERROR(VLOOKUP(A87,'Season 4'!AK$4:CN$104,9,0),"0"),
IFERROR(VLOOKUP(A87,'Season 5'!AK$4:CN$104,9,0),"0"),IFERROR(VLOOKUP(A87,'Season 6'!AK$4:CN$104,9,0),"0"),
IFERROR(VLOOKUP(A87,'Season 7'!AK$4:CN$104,9,0),"0"),IFERROR(VLOOKUP(A87,'Season 8'!AK$4:CN$104,9,0),"0"),
IFERROR(VLOOKUP(A87,'Season 9'!AK$4:CN$104,9,0),"0"),IFERROR(VLOOKUP(A87,'Season 10'!AK$4:CN$104,9,0),"0"),
IFERROR(VLOOKUP(A87,'Season 11'!AK$4:CN$104,9,0),"0"),IFERROR(VLOOKUP(A87,'Season 12'!AK$4:CN$104,9,0),"0"),
IFERROR(VLOOKUP(A87,'Season 13'!AK$4:CN$104,9,0),"0"),IFERROR(VLOOKUP(A87,'Season 14'!AK$4:CN$104,9,0),"0"),IFERROR(VLOOKUP(A87,'Season 15'!AK$4:CN$104,9,0),"0"),)</f>
        <v>0</v>
      </c>
      <c r="I87" s="518">
        <f>SUM(
IFERROR(VLOOKUP(A87,'Season 1'!AJ$4:CM$104,10,0),"0"),IFERROR(VLOOKUP(A87,'Season 2'!AK$4:CN$104,10,0),"0"),
IFERROR(VLOOKUP(A87,'Season 3'!AK$4:CN$104,10,0),"0"),IFERROR(VLOOKUP(A87,'Season 4'!AK$4:CN$104,10,0),"0"),
IFERROR(VLOOKUP(A87,'Season 5'!AK$4:CN$104,10,0),"0"),IFERROR(VLOOKUP(A87,'Season 6'!AK$4:CN$104,10,0),"0"),
IFERROR(VLOOKUP(A87,'Season 7'!AK$4:CN$104,10,0),"0"),IFERROR(VLOOKUP(A87,'Season 8'!AK$4:CN$104,10,0),"0"),
IFERROR(VLOOKUP(A87,'Season 9'!AK$4:CN$104,10,0),"0"),IFERROR(VLOOKUP(A87,'Season 10'!AK$4:CN$104,10,0),"0"),
IFERROR(VLOOKUP(A87,'Season 11'!AK$4:CN$104,10,0),"0"),IFERROR(VLOOKUP(A87,'Season 12'!AK$4:CN$104,10,0),"0"),
IFERROR(VLOOKUP(A87,'Season 13'!AK$4:CN$104,10,0),"0"),IFERROR(VLOOKUP(A87,'Season 14'!AK$4:CN$104,10,0),"0"),IFERROR(VLOOKUP(A87,'Season 15'!AK$4:CN$104,10,0),"0"),)</f>
        <v>0</v>
      </c>
      <c r="J87" s="21">
        <f>SUM(IFERROR(VLOOKUP(A87,BI$3:BN$152,3,0),"0"),
IFERROR(VLOOKUP(A87,'Season 1'!AJ$4:CM$104,11,0),"0"),IFERROR(VLOOKUP(A87,'Season 2'!AK$4:CN$104,11,0),"0"),
IFERROR(VLOOKUP(A87,'Season 3'!AK$4:CN$104,11,0),"0"),IFERROR(VLOOKUP(A87,'Season 4'!AK$4:CN$104,11,0),"0"),
IFERROR(VLOOKUP(A87,'Season 5'!AK$4:CN$104,11,0),"0"),IFERROR(VLOOKUP(A87,'Season 6'!AK$4:CN$104,11,0),"0"),
IFERROR(VLOOKUP(A87,'Season 7'!AK$4:CN$104,11,0),"0"),IFERROR(VLOOKUP(A87,'Season 8'!AK$4:CN$104,11,0),"0"),
IFERROR(VLOOKUP(A87,'Season 9'!AK$4:CN$104,11,0),"0"),IFERROR(VLOOKUP(A87,'Season 10'!AK$4:CN$104,11,0),"0"),
IFERROR(VLOOKUP(A87,'Season 11'!AK$4:CN$104,11,0),"0"),IFERROR(VLOOKUP(A87,'Season 12'!AK$4:CN$104,11,0),"0"),
IFERROR(VLOOKUP(A87,'Season 13'!AK$4:CN$104,11,0),"0"),IFERROR(VLOOKUP(A87,'Season 14'!AK$4:CN$104,11,0),"0"),IFERROR(VLOOKUP(A87,'Season 15'!AK$4:CN$104,11,0),"0"),)</f>
        <v>0</v>
      </c>
      <c r="K87" s="402">
        <f>SUM(IFERROR(VLOOKUP($A87,BI$3:BN$152,4,0),"0"),
IFERROR(VLOOKUP($A87,'Season 1'!AJ$4:CM$104,12,0),"0"),IFERROR(VLOOKUP($A87,'Season 2'!AK$4:CN$104,12,0),"0"),
IFERROR(VLOOKUP($A87,'Season 3'!AK$4:CN$104,12,0),"0"),IFERROR(VLOOKUP($A87,'Season 4'!AK$4:CN$104,12,0),"0"),
IFERROR(VLOOKUP($A87,'Season 5'!AK$4:CN$104,12,0),"0"),IFERROR(VLOOKUP($A87,'Season 6'!AK$4:CN$104,12,0),"0"),
IFERROR(VLOOKUP($A87,'Season 7'!AK$4:CN$104,12,0),"0"),IFERROR(VLOOKUP($A87,'Season 8'!AK$4:CN$104,12,0),"0"),
IFERROR(VLOOKUP($A87,'Season 9'!AK$4:CN$104,12,0),"0"),IFERROR(VLOOKUP($A87,'Season 10'!AK$4:CN$104,12,0),"0"),
IFERROR(VLOOKUP($A87,'Season 11'!AK$4:CN$104,12,0),"0"),IFERROR(VLOOKUP($A87,'Season 12'!AK$4:CN$104,12,0),"0"),
IFERROR(VLOOKUP($A87,'Season 13'!AK$4:CN$104,12,0),"0"),IFERROR(VLOOKUP($A87,'Season 14'!AK$4:CN$104,12,0),"0"),IFERROR(VLOOKUP(A87,'Season 15'!AK$4:CN$104,12,0),"0"),)</f>
        <v>0</v>
      </c>
      <c r="L87" s="403">
        <f>SUM(
IFERROR(VLOOKUP($A87,'Season 1'!AJ$4:CM$104,13,0),"0"),IFERROR(VLOOKUP($A87,'Season 2'!AK$4:CN$104,13,0),"0"),
IFERROR(VLOOKUP($A87,'Season 3'!AK$4:CN$104,13,0),"0"),IFERROR(VLOOKUP($A87,'Season 4'!AK$4:CN$104,13,0),"0"),
IFERROR(VLOOKUP($A87,'Season 5'!AK$4:CN$104,13,0),"0"),IFERROR(VLOOKUP($A87,'Season 6'!AK$4:CN$104,13,0),"0"),
IFERROR(VLOOKUP($A87,'Season 7'!AK$4:CN$104,13,0),"0"),IFERROR(VLOOKUP($A87,'Season 8'!AK$4:CN$104,13,0),"0"),
IFERROR(VLOOKUP($A87,'Season 9'!AK$4:CN$104,13,0),"0"),IFERROR(VLOOKUP($A87,'Season 10'!AK$4:CN$104,13,0),"0"),
IFERROR(VLOOKUP($A87,'Season 11'!AK$4:CN$104,13,0),"0"),IFERROR(VLOOKUP($A87,'Season 12'!AK$4:CN$104,13,0),"0"),
IFERROR(VLOOKUP($A87,'Season 13'!AK$4:CN$104,13,0),"0"),IFERROR(VLOOKUP($A87,'Season 14'!AK$4:CN$104,13,0),"0"),IFERROR(VLOOKUP(A87,'Season 15'!AK$4:CN$104,13,0),"0"),)</f>
        <v>0</v>
      </c>
      <c r="M87" s="398">
        <f>SUM(
IFERROR(VLOOKUP($A87,'Season 1'!AJ$4:CM$104,14,0),"0"),IFERROR(VLOOKUP($A87,'Season 2'!AK$4:CN$104,14,0),"0"),
IFERROR(VLOOKUP($A87,'Season 3'!AK$4:CN$104,14,0),"0"),IFERROR(VLOOKUP($A87,'Season 4'!AK$4:CN$104,14,0),"0"),
IFERROR(VLOOKUP($A87,'Season 5'!AK$4:CN$104,14,0),"0"),IFERROR(VLOOKUP($A87,'Season 6'!AK$4:CN$104,14,0),"0"),
IFERROR(VLOOKUP($A87,'Season 7'!AK$4:CN$104,14,0),"0"),IFERROR(VLOOKUP($A87,'Season 8'!AK$4:CN$104,14,0),"0"),
IFERROR(VLOOKUP($A87,'Season 9'!AK$4:CN$104,14,0),"0"),IFERROR(VLOOKUP($A87,'Season 10'!AK$4:CN$104,14,0),"0"),
IFERROR(VLOOKUP($A87,'Season 11'!AK$4:CN$104,14,0),"0"),IFERROR(VLOOKUP($A87,'Season 12'!AK$4:CN$104,14,0),"0"),
IFERROR(VLOOKUP($A87,'Season 13'!AK$4:CN$104,14,0),"0"),IFERROR(VLOOKUP($A87,'Season 14'!AK$4:CN$104,14,0),"0"),IFERROR(VLOOKUP(A87,'Season 15'!AK$4:CN$104,14,0),"0"),)</f>
        <v>0</v>
      </c>
      <c r="N87" s="518">
        <f>SUM(
IFERROR(VLOOKUP($A87,'Season 1'!AJ$4:CM$104,15,0),"0"),IFERROR(VLOOKUP($A87,'Season 2'!AK$4:CN$104,15,0),"0"),
IFERROR(VLOOKUP($A87,'Season 3'!AK$4:CN$104,15,0),"0"),IFERROR(VLOOKUP($A87,'Season 4'!AK$4:CN$104,15,0),"0"),
IFERROR(VLOOKUP($A87,'Season 5'!AK$4:CN$104,15,0),"0"),IFERROR(VLOOKUP($A87,'Season 6'!AK$4:CN$104,15,0),"0"),
IFERROR(VLOOKUP($A87,'Season 7'!AK$4:CN$104,15,0),"0"),IFERROR(VLOOKUP($A87,'Season 8'!AK$4:CN$104,15,0),"0"),
IFERROR(VLOOKUP($A87,'Season 9'!AK$4:CN$104,15,0),"0"),IFERROR(VLOOKUP($A87,'Season 10'!AK$4:CN$104,15,0),"0"),
IFERROR(VLOOKUP($A87,'Season 11'!AK$4:CN$104,15,0),"0"),IFERROR(VLOOKUP($A87,'Season 12'!AK$4:CN$104,15,0),"0"),
IFERROR(VLOOKUP($A87,'Season 13'!AK$4:CN$104,15,0),"0"),IFERROR(VLOOKUP($A87,'Season 14'!AK$4:CN$104,15,0),"0"),IFERROR(VLOOKUP(A87,'Season 15'!AK$4:CN$104,15,0),"0"),)</f>
        <v>0</v>
      </c>
      <c r="O87" s="21">
        <f>SUM(
IFERROR(VLOOKUP($A87,'Season 1'!AJ$4:CM$104,16,0),"0"),IFERROR(VLOOKUP($A87,'Season 2'!AK$4:CN$104,16,0),"0"),
IFERROR(VLOOKUP($A87,'Season 3'!AK$4:CN$104,16,0),"0"),IFERROR(VLOOKUP($A87,'Season 4'!AK$4:CN$104,16,0),"0"),
IFERROR(VLOOKUP($A87,'Season 5'!AK$4:CN$104,16,0),"0"),IFERROR(VLOOKUP($A87,'Season 6'!AK$4:CN$104,16,0),"0"),
IFERROR(VLOOKUP($A87,'Season 7'!AK$4:CN$104,16,0),"0"),IFERROR(VLOOKUP($A87,'Season 8'!AK$4:CN$104,16,0),"0"),
IFERROR(VLOOKUP($A87,'Season 9'!AK$4:CN$104,16,0),"0"),IFERROR(VLOOKUP($A87,'Season 10'!AK$4:CN$104,16,0),"0"),
IFERROR(VLOOKUP($A87,'Season 11'!AK$4:CN$104,16,0),"0"),IFERROR(VLOOKUP($A87,'Season 12'!AK$4:CN$104,16,0),"0"),
IFERROR(VLOOKUP($A87,'Season 13'!AK$4:CN$104,16,0),"0"),IFERROR(VLOOKUP($A87,'Season 14'!AK$4:CN$104,16,0),"0"),IFERROR(VLOOKUP(A87,'Season 15'!AK$4:CN$104,16,0),"0"),)</f>
        <v>0</v>
      </c>
      <c r="P87" s="402">
        <f>SUM(
IFERROR(VLOOKUP($A87,'Season 1'!AJ$4:CM$104,17,0),"0"),IFERROR(VLOOKUP($A87,'Season 2'!AK$4:CN$104,17,0),"0"),
IFERROR(VLOOKUP($A87,'Season 3'!AK$4:CN$104,17,0),"0"),IFERROR(VLOOKUP($A87,'Season 4'!AK$4:CN$104,17,0),"0"),
IFERROR(VLOOKUP($A87,'Season 5'!AK$4:CN$104,17,0),"0"),IFERROR(VLOOKUP($A87,'Season 6'!AK$4:CN$104,17,0),"0"),
IFERROR(VLOOKUP($A87,'Season 7'!AK$4:CN$104,17,0),"0"),IFERROR(VLOOKUP($A87,'Season 8'!AK$4:CN$104,17,0),"0"),
IFERROR(VLOOKUP($A87,'Season 9'!AK$4:CN$104,17,0),"0"),IFERROR(VLOOKUP($A87,'Season 10'!AK$4:CN$104,17,0),"0"),
IFERROR(VLOOKUP($A87,'Season 11'!AK$4:CN$104,17,0),"0"),IFERROR(VLOOKUP($A87,'Season 12'!AK$4:CN$104,17,0),"0"),
IFERROR(VLOOKUP($A87,'Season 13'!AK$4:CN$104,17,0),"0"),IFERROR(VLOOKUP($A87,'Season 14'!AK$4:CN$104,17,0),"0"),IFERROR(VLOOKUP(A87,'Season 15'!AK$4:CN$104,17,0),"0"),)</f>
        <v>0</v>
      </c>
      <c r="Q87" s="403">
        <f>SUM(
IFERROR(VLOOKUP($A87,'Season 1'!AJ$4:CM$104,18,0),"0"),IFERROR(VLOOKUP($A87,'Season 2'!AK$4:CN$104,18,0),"0"),
IFERROR(VLOOKUP($A87,'Season 3'!AK$4:CN$104,18,0),"0"),IFERROR(VLOOKUP($A87,'Season 4'!AK$4:CN$104,18,0),"0"),
IFERROR(VLOOKUP($A87,'Season 5'!AK$4:CN$104,18,0),"0"),IFERROR(VLOOKUP($A87,'Season 6'!AK$4:CN$104,18,0),"0"),
IFERROR(VLOOKUP($A87,'Season 7'!AK$4:CN$104,18,0),"0"),IFERROR(VLOOKUP($A87,'Season 8'!AK$4:CN$104,18,0),"0"),
IFERROR(VLOOKUP($A87,'Season 9'!AK$4:CN$104,18,0),"0"),IFERROR(VLOOKUP($A87,'Season 10'!AK$4:CN$104,18,0),"0"),
IFERROR(VLOOKUP($A87,'Season 11'!AK$4:CN$104,18,0),"0"),IFERROR(VLOOKUP($A87,'Season 12'!AK$4:CN$104,18,0),"0"),
IFERROR(VLOOKUP($A87,'Season 13'!AK$4:CN$104,18,0),"0"),IFERROR(VLOOKUP($A87,'Season 14'!AK$4:CN$104,18,0),"0"),IFERROR(VLOOKUP(A87,'Season 15'!AK$4:CN$104,18,0),"0"),)</f>
        <v>0</v>
      </c>
      <c r="R87" s="398">
        <f>SUM(
IFERROR(VLOOKUP($A87,'Season 1'!AJ$4:CM$104,19,0),"0"),IFERROR(VLOOKUP($A87,'Season 2'!AK$4:CN$104,19,0),"0"),
IFERROR(VLOOKUP($A87,'Season 3'!AK$4:CN$104,19,0),"0"),IFERROR(VLOOKUP($A87,'Season 4'!AK$4:CN$104,19,0),"0"),
IFERROR(VLOOKUP($A87,'Season 5'!AK$4:CN$104,19,0),"0"),IFERROR(VLOOKUP($A87,'Season 6'!AK$4:CN$104,19,0),"0"),
IFERROR(VLOOKUP($A87,'Season 7'!AK$4:CN$104,19,0),"0"),IFERROR(VLOOKUP($A87,'Season 8'!AK$4:CN$104,19,0),"0"),
IFERROR(VLOOKUP($A87,'Season 9'!AK$4:CN$104,19,0),"0"),IFERROR(VLOOKUP($A87,'Season 10'!AK$4:CN$104,19,0),"0"),
IFERROR(VLOOKUP($A87,'Season 11'!AK$4:CN$104,19,0),"0"),IFERROR(VLOOKUP($A87,'Season 12'!AK$4:CN$104,19,0),"0"),
IFERROR(VLOOKUP($A87,'Season 13'!AK$4:CN$104,19,0),"0"),IFERROR(VLOOKUP($A87,'Season 14'!AK$4:CN$104,19,0),"0"),IFERROR(VLOOKUP(A87,'Season 15'!AK$4:CN$104,19,0),"0"),)</f>
        <v>0</v>
      </c>
      <c r="S87" s="518">
        <f>SUM(
IFERROR(VLOOKUP($A87,'Season 1'!AJ$4:CM$104,20,0),"0"),IFERROR(VLOOKUP($A87,'Season 2'!AK$4:CN$104,20,0),"0"),
IFERROR(VLOOKUP($A87,'Season 3'!AK$4:CN$104,20,0),"0"),IFERROR(VLOOKUP($A87,'Season 4'!AK$4:CN$104,20,0),"0"),
IFERROR(VLOOKUP($A87,'Season 5'!AK$4:CN$104,20,0),"0"),IFERROR(VLOOKUP($A87,'Season 6'!AK$4:CN$104,20,0),"0"),
IFERROR(VLOOKUP($A87,'Season 7'!AK$4:CN$104,20,0),"0"),IFERROR(VLOOKUP($A87,'Season 8'!AK$4:CN$104,20,0),"0"),
IFERROR(VLOOKUP($A87,'Season 9'!AK$4:CN$104,20,0),"0"),IFERROR(VLOOKUP($A87,'Season 10'!AK$4:CN$104,20,0),"0"),
IFERROR(VLOOKUP($A87,'Season 11'!AK$4:CN$104,20,0),"0"),IFERROR(VLOOKUP($A87,'Season 12'!AK$4:CN$104,20,0),"0"),
IFERROR(VLOOKUP($A87,'Season 13'!AK$4:CN$104,20,0),"0"),IFERROR(VLOOKUP($A87,'Season 14'!AK$4:CN$104,20,0),"0"),IFERROR(VLOOKUP(A87,'Season 15'!AK$4:CN$104,20,0),"0"),)</f>
        <v>0</v>
      </c>
      <c r="T87" s="21">
        <f>SUM(
IFERROR(VLOOKUP($A87,'Season 1'!AJ$4:CM$104,21,0),"0"),IFERROR(VLOOKUP($A87,'Season 2'!AK$4:CN$104,21,0),"0"),
IFERROR(VLOOKUP($A87,'Season 3'!AK$4:CN$104,21,0),"0"),IFERROR(VLOOKUP($A87,'Season 4'!AK$4:CN$104,21,0),"0"),
IFERROR(VLOOKUP($A87,'Season 5'!AK$4:CN$104,21,0),"0"),IFERROR(VLOOKUP($A87,'Season 6'!AK$4:CN$104,21,0),"0"),
IFERROR(VLOOKUP($A87,'Season 7'!AK$4:CN$104,21,0),"0"),IFERROR(VLOOKUP($A87,'Season 8'!AK$4:CN$104,21,0),"0"),
IFERROR(VLOOKUP($A87,'Season 9'!AK$4:CN$104,21,0),"0"),IFERROR(VLOOKUP($A87,'Season 10'!AK$4:CN$104,21,0),"0"),
IFERROR(VLOOKUP($A87,'Season 11'!AK$4:CN$104,21,0),"0"),IFERROR(VLOOKUP($A87,'Season 12'!AK$4:CN$104,21,0),"0"),
IFERROR(VLOOKUP($A87,'Season 13'!AK$4:CN$104,21,0),"0"),IFERROR(VLOOKUP($A87,'Season 14'!AK$4:CN$104,21,0),"0"),IFERROR(VLOOKUP(A87,'Season 15'!AK$4:CN$104,21,0),"0"),)</f>
        <v>0</v>
      </c>
      <c r="U87" s="402">
        <f>SUM(
IFERROR(VLOOKUP($A87,'Season 1'!AJ$4:CM$104,22,0),"0"),IFERROR(VLOOKUP($A87,'Season 2'!AK$4:CN$104,22,0),"0"),
IFERROR(VLOOKUP($A87,'Season 3'!AK$4:CN$104,22,0),"0"),IFERROR(VLOOKUP($A87,'Season 4'!AK$4:CN$104,22,0),"0"),
IFERROR(VLOOKUP($A87,'Season 5'!AK$4:CN$104,22,0),"0"),IFERROR(VLOOKUP($A87,'Season 6'!AK$4:CN$104,22,0),"0"),
IFERROR(VLOOKUP($A87,'Season 7'!AK$4:CN$104,22,0),"0"),IFERROR(VLOOKUP($A87,'Season 8'!AK$4:CN$104,22,0),"0"),
IFERROR(VLOOKUP($A87,'Season 9'!AK$4:CN$104,22,0),"0"),IFERROR(VLOOKUP($A87,'Season 10'!AK$4:CN$104,22,0),"0"),
IFERROR(VLOOKUP($A87,'Season 11'!AK$4:CN$104,22,0),"0"),IFERROR(VLOOKUP($A87,'Season 12'!AK$4:CN$104,22,0),"0"),
IFERROR(VLOOKUP($A87,'Season 13'!AK$4:CN$104,22,0),"0"),IFERROR(VLOOKUP($A87,'Season 14'!AK$4:CN$104,22,0),"0"),IFERROR(VLOOKUP(A87,'Season 15'!AK$4:CN$104,22,0),"0"),)</f>
        <v>0</v>
      </c>
      <c r="V87" s="403">
        <f>SUM(
IFERROR(VLOOKUP($A87,'Season 1'!AJ$4:CM$104,23,0),"0"),IFERROR(VLOOKUP($A87,'Season 2'!AK$4:CN$104,23,0),"0"),
IFERROR(VLOOKUP($A87,'Season 3'!AK$4:CN$104,23,0),"0"),IFERROR(VLOOKUP($A87,'Season 4'!AK$4:CN$104,23,0),"0"),
IFERROR(VLOOKUP($A87,'Season 5'!AK$4:CN$104,23,0),"0"),IFERROR(VLOOKUP($A87,'Season 6'!AK$4:CN$104,23,0),"0"),
IFERROR(VLOOKUP($A87,'Season 7'!AK$4:CN$104,23,0),"0"),IFERROR(VLOOKUP($A87,'Season 8'!AK$4:CN$104,23,0),"0"),
IFERROR(VLOOKUP($A87,'Season 9'!AK$4:CN$104,23,0),"0"),IFERROR(VLOOKUP($A87,'Season 10'!AK$4:CN$104,23,0),"0"),
IFERROR(VLOOKUP($A87,'Season 11'!AK$4:CN$104,23,0),"0"),IFERROR(VLOOKUP($A87,'Season 12'!AK$4:CN$104,23,0),"0"),
IFERROR(VLOOKUP($A87,'Season 13'!AK$4:CN$104,23,0),"0"),IFERROR(VLOOKUP($A87,'Season 14'!AK$4:CN$104,23,0),"0"),IFERROR(VLOOKUP($A87,'Season 15'!AK$4:CN$104,23,0),"0"),)</f>
        <v>0</v>
      </c>
      <c r="W87" s="398">
        <f>SUM(
IFERROR(VLOOKUP($A87,'Season 1'!AJ$4:CM$104,24,0),"0"),IFERROR(VLOOKUP($A87,'Season 2'!AK$4:CN$104,24,0),"0"),
IFERROR(VLOOKUP($A87,'Season 3'!AK$4:CN$104,24,0),"0"),IFERROR(VLOOKUP($A87,'Season 4'!AK$4:CN$104,24,0),"0"),
IFERROR(VLOOKUP($A87,'Season 5'!AK$4:CN$104,24,0),"0"),IFERROR(VLOOKUP($A87,'Season 6'!AK$4:CN$104,24,0),"0"),
IFERROR(VLOOKUP($A87,'Season 7'!AK$4:CN$104,24,0),"0"),IFERROR(VLOOKUP($A87,'Season 8'!AK$4:CN$104,24,0),"0"),
IFERROR(VLOOKUP($A87,'Season 9'!AK$4:CN$104,24,0),"0"),IFERROR(VLOOKUP($A87,'Season 10'!AK$4:CN$104,24,0),"0"),
IFERROR(VLOOKUP($A87,'Season 11'!AK$4:CN$104,24,0),"0"),IFERROR(VLOOKUP($A87,'Season 12'!AK$4:CN$104,24,0),"0"),
IFERROR(VLOOKUP($A87,'Season 13'!AK$4:CN$104,24,0),"0"),IFERROR(VLOOKUP($A87,'Season 14'!AK$4:CN$104,24,0),"0"),IFERROR(VLOOKUP($A87,'Season 15'!AK$4:CN$104,24,0),"0"),)</f>
        <v>0</v>
      </c>
      <c r="X87" s="518">
        <f>SUM(
IFERROR(VLOOKUP($A87,'Season 1'!AJ$4:CM$104,25,0),"0"),IFERROR(VLOOKUP($A87,'Season 2'!AK$4:CN$104,25,0),"0"),
IFERROR(VLOOKUP($A87,'Season 3'!AK$4:CN$104,25,0),"0"),IFERROR(VLOOKUP($A87,'Season 4'!AK$4:CN$104,25,0),"0"),
IFERROR(VLOOKUP($A87,'Season 5'!AK$4:CN$104,25,0),"0"),IFERROR(VLOOKUP($A87,'Season 6'!AK$4:CN$104,25,0),"0"),
IFERROR(VLOOKUP($A87,'Season 7'!AK$4:CN$104,25,0),"0"),IFERROR(VLOOKUP($A87,'Season 8'!AK$4:CN$104,25,0),"0"),
IFERROR(VLOOKUP($A87,'Season 9'!AK$4:CN$104,25,0),"0"),IFERROR(VLOOKUP($A87,'Season 10'!AK$4:CN$104,25,0),"0"),
IFERROR(VLOOKUP($A87,'Season 11'!AK$4:CN$104,25,0),"0"),IFERROR(VLOOKUP($A87,'Season 12'!AK$4:CN$104,25,0),"0"),
IFERROR(VLOOKUP($A87,'Season 13'!AK$4:CN$104,25,0),"0"),IFERROR(VLOOKUP($A87,'Season 14'!AK$4:CN$104,25,0),"0"),IFERROR(VLOOKUP($A87,'Season 15'!AK$4:CN$104,25,0),"0"),)</f>
        <v>0</v>
      </c>
      <c r="Y87" s="21">
        <f>SUM(
IFERROR(VLOOKUP($A87,'Season 1'!AJ$4:CM$104,26,0),"0"),IFERROR(VLOOKUP($A87,'Season 2'!AK$4:CN$104,26,0),"0"),
IFERROR(VLOOKUP($A87,'Season 3'!AK$4:CN$104,26,0),"0"),IFERROR(VLOOKUP($A87,'Season 4'!AK$4:CN$104,26,0),"0"),
IFERROR(VLOOKUP($A87,'Season 5'!AK$4:CN$104,26,0),"0"),IFERROR(VLOOKUP($A87,'Season 6'!AK$4:CN$104,26,0),"0"),
IFERROR(VLOOKUP($A87,'Season 7'!AK$4:CN$104,26,0),"0"),IFERROR(VLOOKUP($A87,'Season 8'!AK$4:CN$104,26,0),"0"),
IFERROR(VLOOKUP($A87,'Season 9'!AK$4:CN$104,26,0),"0"),IFERROR(VLOOKUP($A87,'Season 10'!AK$4:CN$104,26,0),"0"),
IFERROR(VLOOKUP($A87,'Season 11'!AK$4:CN$104,26,0),"0"),IFERROR(VLOOKUP($A87,'Season 12'!AK$4:CN$104,26,0),"0"),
IFERROR(VLOOKUP($A87,'Season 13'!AK$4:CN$104,26,0),"0"),IFERROR(VLOOKUP($A87,'Season 14'!AK$4:CN$104,26,0),"0"),IFERROR(VLOOKUP($A87,'Season 15'!AK$4:CN$104,26,0),"0"),)</f>
        <v>0</v>
      </c>
      <c r="Z87" s="402">
        <f>SUM(
IFERROR(VLOOKUP($A87,'Season 1'!AJ$4:CM$104,27,0),"0"),IFERROR(VLOOKUP($A87,'Season 2'!AK$4:CN$104,27,0),"0"),
IFERROR(VLOOKUP($A87,'Season 3'!AK$4:CN$104,27,0),"0"),IFERROR(VLOOKUP($A87,'Season 4'!AK$4:CN$104,27,0),"0"),
IFERROR(VLOOKUP($A87,'Season 5'!AK$4:CN$104,27,0),"0"),IFERROR(VLOOKUP($A87,'Season 6'!AK$4:CN$104,27,0),"0"),
IFERROR(VLOOKUP($A87,'Season 7'!AK$4:CN$104,27,0),"0"),IFERROR(VLOOKUP($A87,'Season 8'!AK$4:CN$104,27,0),"0"),
IFERROR(VLOOKUP($A87,'Season 9'!AK$4:CN$104,27,0),"0"),IFERROR(VLOOKUP($A87,'Season 10'!AK$4:CN$104,27,0),"0"),
IFERROR(VLOOKUP($A87,'Season 11'!AK$4:CN$104,27,0),"0"),IFERROR(VLOOKUP($A87,'Season 12'!AK$4:CN$104,27,0),"0"),
IFERROR(VLOOKUP($A87,'Season 13'!AK$4:CN$104,27,0),"0"),IFERROR(VLOOKUP($A87,'Season 14'!AK$4:CN$104,27,0),"0"),IFERROR(VLOOKUP($A87,'Season 15'!AK$4:CN$104,27,0),"0"),)</f>
        <v>0</v>
      </c>
      <c r="AA87" s="403">
        <f>SUM(
IFERROR(VLOOKUP($A87,'Season 1'!AJ$4:CM$104,28,0),"0"),IFERROR(VLOOKUP($A87,'Season 2'!AK$4:CN$104,28,0),"0"),
IFERROR(VLOOKUP($A87,'Season 3'!AK$4:CN$104,28,0),"0"),IFERROR(VLOOKUP($A87,'Season 4'!AK$4:CN$104,28,0),"0"),
IFERROR(VLOOKUP($A87,'Season 5'!AK$4:CN$104,28,0),"0"),IFERROR(VLOOKUP($A87,'Season 6'!AK$4:CN$104,28,0),"0"),
IFERROR(VLOOKUP($A87,'Season 7'!AK$4:CN$104,28,0),"0"),IFERROR(VLOOKUP($A87,'Season 8'!AK$4:CN$104,28,0),"0"),
IFERROR(VLOOKUP($A87,'Season 9'!AK$4:CN$104,28,0),"0"),IFERROR(VLOOKUP($A87,'Season 10'!AK$4:CN$104,28,0),"0"),
IFERROR(VLOOKUP($A87,'Season 11'!AK$4:CN$104,28,0),"0"),IFERROR(VLOOKUP($A87,'Season 12'!AK$4:CN$104,28,0),"0"),
IFERROR(VLOOKUP($A87,'Season 13'!AK$4:CN$104,28,0),"0"),IFERROR(VLOOKUP($A87,'Season 14'!AK$4:CN$104,28,0),"0"),IFERROR(VLOOKUP($A87,'Season 15'!AK$4:CN$104,28,0),"0"),)</f>
        <v>0</v>
      </c>
      <c r="AB87" s="398">
        <f>SUM(
IFERROR(VLOOKUP($A87,'Season 1'!AJ$4:CM$104,29,0),"0"),IFERROR(VLOOKUP($A87,'Season 2'!AK$4:CN$104,29,0),"0"),
IFERROR(VLOOKUP($A87,'Season 3'!AK$4:CN$104,29,0),"0"),IFERROR(VLOOKUP($A87,'Season 4'!AK$4:CN$104,29,0),"0"),
IFERROR(VLOOKUP($A87,'Season 5'!AK$4:CN$104,29,0),"0"),IFERROR(VLOOKUP($A87,'Season 6'!AK$4:CN$104,29,0),"0"),
IFERROR(VLOOKUP($A87,'Season 7'!AK$4:CN$104,29,0),"0"),IFERROR(VLOOKUP($A87,'Season 8'!AK$4:CN$104,29,0),"0"),
IFERROR(VLOOKUP($A87,'Season 9'!AK$4:CN$104,29,0),"0"),IFERROR(VLOOKUP($A87,'Season 10'!AK$4:CN$104,29,0),"0"),
IFERROR(VLOOKUP($A87,'Season 11'!AK$4:CN$104,29,0),"0"),IFERROR(VLOOKUP($A87,'Season 12'!AK$4:CN$104,29,0),"0"),
IFERROR(VLOOKUP($A87,'Season 13'!AK$4:CN$104,29,0),"0"),IFERROR(VLOOKUP($A87,'Season 14'!AK$4:CN$104,29,0),"0"),IFERROR(VLOOKUP($A87,'Season 15'!AK$4:CN$104,29,0),"0"),)</f>
        <v>0</v>
      </c>
      <c r="AC87" s="518">
        <f>SUM(
IFERROR(VLOOKUP($A87,'Season 1'!AJ$4:CM$104,30,0),"0"),IFERROR(VLOOKUP($A87,'Season 2'!AK$4:CN$104,30,0),"0"),
IFERROR(VLOOKUP($A87,'Season 3'!AK$4:CN$104,30,0),"0"),IFERROR(VLOOKUP($A87,'Season 4'!AK$4:CN$104,30,0),"0"),
IFERROR(VLOOKUP($A87,'Season 5'!AK$4:CN$104,30,0),"0"),IFERROR(VLOOKUP($A87,'Season 6'!AK$4:CN$104,30,0),"0"),
IFERROR(VLOOKUP($A87,'Season 7'!AK$4:CN$104,30,0),"0"),IFERROR(VLOOKUP($A87,'Season 8'!AK$4:CN$104,30,0),"0"),
IFERROR(VLOOKUP($A87,'Season 9'!AK$4:CN$104,30,0),"0"),IFERROR(VLOOKUP($A87,'Season 10'!AK$4:CN$104,30,0),"0"),
IFERROR(VLOOKUP($A87,'Season 11'!AK$4:CN$104,30,0),"0"),IFERROR(VLOOKUP($A87,'Season 12'!AK$4:CN$104,30,0),"0"),
IFERROR(VLOOKUP($A87,'Season 13'!AK$4:CN$104,30,0),"0"),IFERROR(VLOOKUP($A87,'Season 14'!AK$4:CN$104,30,0),"0"),IFERROR(VLOOKUP($A87,'Season 15'!AK$4:CN$104,30,0),"0"),)</f>
        <v>0</v>
      </c>
      <c r="AD87" s="21">
        <f>SUM(
IFERROR(VLOOKUP($A87,'Season 1'!AJ$4:CM$104,31,0),"0"),IFERROR(VLOOKUP($A87,'Season 2'!AK$4:CN$104,31,0),"0"),
IFERROR(VLOOKUP($A87,'Season 3'!AK$4:CN$104,31,0),"0"),IFERROR(VLOOKUP($A87,'Season 4'!AK$4:CN$104,31,0),"0"),
IFERROR(VLOOKUP($A87,'Season 5'!AK$4:CN$104,31,0),"0"),IFERROR(VLOOKUP($A87,'Season 6'!AK$4:CN$104,31,0),"0"),
IFERROR(VLOOKUP($A87,'Season 7'!AK$4:CN$104,31,0),"0"),IFERROR(VLOOKUP($A87,'Season 8'!AK$4:CN$104,31,0),"0"),
IFERROR(VLOOKUP($A87,'Season 9'!AK$4:CN$104,31,0),"0"),IFERROR(VLOOKUP($A87,'Season 10'!AK$4:CN$104,31,0),"0"),
IFERROR(VLOOKUP($A87,'Season 11'!AK$4:CN$104,31,0),"0"),IFERROR(VLOOKUP($A87,'Season 12'!AK$4:CN$104,31,0),"0"),
IFERROR(VLOOKUP($A87,'Season 13'!AK$4:CN$104,31,0),"0"),IFERROR(VLOOKUP($A87,'Season 14'!AK$4:CN$104,31,0),"0"),IFERROR(VLOOKUP($A87,'Season 15'!AK$4:CN$104,31,0),"0"),)</f>
        <v>0</v>
      </c>
      <c r="AE87" s="402">
        <f>SUM(
IFERROR(VLOOKUP($A87,'Season 1'!AJ$4:CM$104,32,0),"0"),IFERROR(VLOOKUP($A87,'Season 2'!AK$4:CN$104,32,0),"0"),
IFERROR(VLOOKUP($A87,'Season 3'!AK$4:CN$104,32,0),"0"),IFERROR(VLOOKUP($A87,'Season 4'!AK$4:CN$104,32,0),"0"),
IFERROR(VLOOKUP($A87,'Season 5'!AK$4:CN$104,32,0),"0"),IFERROR(VLOOKUP($A87,'Season 6'!AK$4:CN$104,32,0),"0"),
IFERROR(VLOOKUP($A87,'Season 7'!AK$4:CN$104,32,0),"0"),IFERROR(VLOOKUP($A87,'Season 8'!AK$4:CN$104,32,0),"0"),
IFERROR(VLOOKUP($A87,'Season 9'!AK$4:CN$104,32,0),"0"),IFERROR(VLOOKUP($A87,'Season 10'!AK$4:CN$104,32,0),"0"),
IFERROR(VLOOKUP($A87,'Season 11'!AK$4:CN$104,32,0),"0"),IFERROR(VLOOKUP($A87,'Season 12'!AK$4:CN$104,32,0),"0"),
IFERROR(VLOOKUP($A87,'Season 13'!AK$4:CN$104,32,0),"0"),IFERROR(VLOOKUP($A87,'Season 14'!AK$4:CN$104,32,0),"0"),IFERROR(VLOOKUP($A87,'Season 15'!AK$4:CN$104,32,0),"0"),)</f>
        <v>0</v>
      </c>
      <c r="AF87" s="403">
        <f>SUM(IFERROR(VLOOKUP($A87,'Season 2'!AK$4:CN$104,33,0),"0"),
IFERROR(VLOOKUP($A87,'Season 3'!AK$4:CN$104,33,0),"0"),IFERROR(VLOOKUP($A87,'Season 4'!AK$4:CN$104,33,0),"0"),
IFERROR(VLOOKUP($A87,'Season 5'!AK$4:CN$104,33,0),"0"),IFERROR(VLOOKUP($A87,'Season 6'!AK$4:CN$104,33,0),"0"),
IFERROR(VLOOKUP($A87,'Season 7'!AK$4:CN$104,33,0),"0"),IFERROR(VLOOKUP($A87,'Season 8'!AK$4:CN$104,33,0),"0"),
IFERROR(VLOOKUP($A87,'Season 9'!AK$4:CN$104,33,0),"0"),IFERROR(VLOOKUP($A87,'Season 10'!AK$4:CN$104,33,0),"0"),
IFERROR(VLOOKUP($A87,'Season 11'!AK$4:CN$104,33,0),"0"),IFERROR(VLOOKUP($A87,'Season 12'!AK$4:CN$104,33,0),"0"),
IFERROR(VLOOKUP($A87,'Season 13'!AK$4:CN$104,33,0),"0"),IFERROR(VLOOKUP($A87,'Season 14'!AK$4:CN$104,33,0),"0"),IFERROR(VLOOKUP($A87,'Season 15'!AK$4:CN$104,33,0),"0"),)</f>
        <v>0</v>
      </c>
      <c r="AG87" s="398">
        <f>SUM(IFERROR(VLOOKUP($A87,'Season 2'!AK$4:CN$104,34,0),"0"),
IFERROR(VLOOKUP($A87,'Season 3'!AK$4:CN$104,34,0),"0"),IFERROR(VLOOKUP($A87,'Season 4'!AK$4:CN$104,34,0),"0"),
IFERROR(VLOOKUP($A87,'Season 5'!AK$4:CN$104,34,0),"0"),IFERROR(VLOOKUP($A87,'Season 6'!AK$4:CN$104,34,0),"0"),
IFERROR(VLOOKUP($A87,'Season 7'!AK$4:CN$104,34,0),"0"),IFERROR(VLOOKUP($A87,'Season 8'!AK$4:CN$104,34,0),"0"),
IFERROR(VLOOKUP($A87,'Season 9'!AK$4:CN$104,34,0),"0"),IFERROR(VLOOKUP($A87,'Season 10'!AK$4:CN$104,34,0),"0"),
IFERROR(VLOOKUP($A87,'Season 11'!AK$4:CN$104,34,0),"0"),IFERROR(VLOOKUP($A87,'Season 12'!AK$4:CN$104,34,0),"0"),
IFERROR(VLOOKUP($A87,'Season 13'!AK$4:CN$104,34,0),"0"),IFERROR(VLOOKUP($A87,'Season 14'!AK$4:CN$104,34,0),"0"),IFERROR(VLOOKUP($A87,'Season 15'!AK$4:CN$104,34,0),"0"),)</f>
        <v>0</v>
      </c>
      <c r="AH87" s="518">
        <f>SUM(IFERROR(VLOOKUP($A87,'Season 2'!AK$4:CN$104,35,0),"0"),
IFERROR(VLOOKUP($A87,'Season 3'!AK$4:CN$104,35,0),"0"),IFERROR(VLOOKUP($A87,'Season 4'!AK$4:CN$104,35,0),"0"),
IFERROR(VLOOKUP($A87,'Season 5'!AK$4:CN$104,35,0),"0"),IFERROR(VLOOKUP($A87,'Season 6'!AK$4:CN$104,35,0),"0"),
IFERROR(VLOOKUP($A87,'Season 7'!AK$4:CN$104,35,0),"0"),IFERROR(VLOOKUP($A87,'Season 8'!AK$4:CN$104,35,0),"0"),
IFERROR(VLOOKUP($A87,'Season 9'!AK$4:CN$104,35,0),"0"),IFERROR(VLOOKUP($A87,'Season 10'!AK$4:CN$104,35,0),"0"),
IFERROR(VLOOKUP($A87,'Season 11'!AK$4:CN$104,35,0),"0"),IFERROR(VLOOKUP($A87,'Season 12'!AK$4:CN$104,35,0),"0"),
IFERROR(VLOOKUP($A87,'Season 13'!AK$4:CN$104,35,0),"0"),IFERROR(VLOOKUP($A87,'Season 14'!AK$4:CN$104,35,0),"0"),IFERROR(VLOOKUP($A87,'Season 15'!AK$4:CN$104,35,0),"0"),)</f>
        <v>0</v>
      </c>
      <c r="AI87" s="21">
        <f>SUM(IFERROR(VLOOKUP($A87,'Season 2'!AK$4:CN$104,36,0),"0"),
IFERROR(VLOOKUP($A87,'Season 3'!AK$4:CN$104,36,0),"0"),IFERROR(VLOOKUP($A87,'Season 4'!AK$4:CN$104,36,0),"0"),
IFERROR(VLOOKUP($A87,'Season 5'!AK$4:CN$104,36,0),"0"),IFERROR(VLOOKUP($A87,'Season 6'!AK$4:CN$104,36,0),"0"),
IFERROR(VLOOKUP($A87,'Season 7'!AK$4:CN$104,36,0),"0"),IFERROR(VLOOKUP($A87,'Season 8'!AK$4:CN$104,36,0),"0"),
IFERROR(VLOOKUP($A87,'Season 9'!AK$4:CN$104,36,0),"0"),IFERROR(VLOOKUP($A87,'Season 10'!AK$4:CN$104,36,0),"0"),
IFERROR(VLOOKUP($A87,'Season 11'!AK$4:CN$104,36,0),"0"),IFERROR(VLOOKUP($A87,'Season 12'!AK$4:CN$104,36,0),"0"),
IFERROR(VLOOKUP($A87,'Season 13'!AK$4:CN$104,36,0),"0"),IFERROR(VLOOKUP($A87,'Season 14'!AK$4:CN$104,36,0),"0"),IFERROR(VLOOKUP($A87,'Season 15'!AK$4:CN$104,36,0),"0"),)</f>
        <v>0</v>
      </c>
      <c r="AJ87" s="402">
        <f>SUM(IFERROR(VLOOKUP($A87,'Season 2'!AK$4:CN$104,37,0),"0"),
IFERROR(VLOOKUP($A87,'Season 3'!AK$4:CN$104,37,0),"0"),IFERROR(VLOOKUP($A87,'Season 4'!AK$4:CN$104,37,0),"0"),
IFERROR(VLOOKUP($A87,'Season 5'!AK$4:CN$104,37,0),"0"),IFERROR(VLOOKUP($A87,'Season 6'!AK$4:CN$104,37,0),"0"),
IFERROR(VLOOKUP($A87,'Season 7'!AK$4:CN$104,37,0),"0"),IFERROR(VLOOKUP($A87,'Season 8'!AK$4:CN$104,37,0),"0"),
IFERROR(VLOOKUP($A87,'Season 9'!AK$4:CN$104,37,0),"0"),IFERROR(VLOOKUP($A87,'Season 10'!AK$4:CN$104,37,0),"0"),
IFERROR(VLOOKUP($A87,'Season 11'!AK$4:CN$104,37,0),"0"),IFERROR(VLOOKUP($A87,'Season 12'!AK$4:CN$104,37,0),"0"),
IFERROR(VLOOKUP($A87,'Season 13'!AK$4:CN$104,37,0),"0"),IFERROR(VLOOKUP($A87,'Season 14'!AK$4:CN$104,37,0),"0"),IFERROR(VLOOKUP($A87,'Season 15'!AK$4:CN$104,37,0),"0"),)</f>
        <v>0</v>
      </c>
      <c r="AK87" s="403">
        <f>SUM(IFERROR(VLOOKUP($A87,'Season 1'!AJ$4:CM$104,33,0),"0"),IFERROR(VLOOKUP($A87,'Season 2'!AK$4:CN$104,38,0),"0"),
IFERROR(VLOOKUP($A87,'Season 3'!AK$4:CN$104,38,0),"0"),IFERROR(VLOOKUP($A87,'Season 4'!AK$4:CN$104,38,0),"0"),
IFERROR(VLOOKUP($A87,'Season 5'!AK$4:CN$104,38,0),"0"),IFERROR(VLOOKUP($A87,'Season 6'!AK$4:CN$104,38,0),"0"),
IFERROR(VLOOKUP($A87,'Season 7'!AK$4:CN$104,38,0),"0"),IFERROR(VLOOKUP($A87,'Season 8'!AK$4:CN$104,38,0),"0"),
IFERROR(VLOOKUP($A87,'Season 9'!AK$4:CN$104,38,0),"0"),IFERROR(VLOOKUP($A87,'Season 10'!AK$4:CN$104,38,0),"0"),
IFERROR(VLOOKUP($A87,'Season 11'!AK$4:CN$104,38,0),"0"),IFERROR(VLOOKUP($A87,'Season 12'!AK$4:CN$104,38,0),"0"),
IFERROR(VLOOKUP($A87,'Season 13'!AK$4:CN$104,38,0),"0"),IFERROR(VLOOKUP($A87,'Season 14'!AK$4:CN$104,38,0),"0"),IFERROR(VLOOKUP($A87,'Season 15'!AK$4:CN$104,38,0),"0"),)</f>
        <v>0</v>
      </c>
      <c r="AL87" s="398">
        <f>SUM(IFERROR(VLOOKUP($A87,'Season 1'!AJ$4:CM$104,34,0),"0"),IFERROR(VLOOKUP($A87,'Season 2'!AK$4:CN$104,39,0),"0"),
IFERROR(VLOOKUP($A87,'Season 3'!AK$4:CN$104,39,0),"0"),IFERROR(VLOOKUP($A87,'Season 4'!AK$4:CN$104,39,0),"0"),
IFERROR(VLOOKUP($A87,'Season 5'!AK$4:CN$104,39,0),"0"),IFERROR(VLOOKUP($A87,'Season 6'!AK$4:CN$104,39,0),"0"),
IFERROR(VLOOKUP($A87,'Season 7'!AK$4:CN$104,39,0),"0"),IFERROR(VLOOKUP($A87,'Season 8'!AK$4:CN$104,39,0),"0"),
IFERROR(VLOOKUP($A87,'Season 9'!AK$4:CN$104,39,0),"0"),IFERROR(VLOOKUP($A87,'Season 10'!AK$4:CN$104,39,0),"0"),
IFERROR(VLOOKUP($A87,'Season 11'!AK$4:CN$104,39,0),"0"),IFERROR(VLOOKUP($A87,'Season 12'!AK$4:CN$104,39,0),"0"),
IFERROR(VLOOKUP($A87,'Season 13'!AK$4:CN$104,39,0),"0"),IFERROR(VLOOKUP($A87,'Season 14'!AK$4:CN$104,39,0),"0"),IFERROR(VLOOKUP($A87,'Season 15'!AK$4:CN$104,39,0),"0"),)</f>
        <v>0</v>
      </c>
      <c r="AM87" s="518">
        <f>SUM(IFERROR(VLOOKUP($A87,'Season 1'!AJ$4:CM$104,35,0),"0"),IFERROR(VLOOKUP($A87,'Season 2'!AK$4:CN$104,40,0),"0"),
IFERROR(VLOOKUP($A87,'Season 3'!AK$4:CN$104,40,0),"0"),IFERROR(VLOOKUP($A87,'Season 4'!AK$4:CN$104,40,0),"0"),
IFERROR(VLOOKUP($A87,'Season 5'!AK$4:CN$104,40,0),"0"),IFERROR(VLOOKUP($A87,'Season 6'!AK$4:CN$104,40,0),"0"),
IFERROR(VLOOKUP($A87,'Season 7'!AK$4:CN$104,40,0),"0"),IFERROR(VLOOKUP($A87,'Season 8'!AK$4:CN$104,40,0),"0"),
IFERROR(VLOOKUP($A87,'Season 9'!AK$4:CN$104,40,0),"0"),IFERROR(VLOOKUP($A87,'Season 10'!AK$4:CN$104,40,0),"0"),
IFERROR(VLOOKUP($A87,'Season 11'!AK$4:CN$104,40,0),"0"),IFERROR(VLOOKUP($A87,'Season 12'!AK$4:CN$104,40,0),"0"),
IFERROR(VLOOKUP($A87,'Season 13'!AK$4:CN$104,40,0),"0"),IFERROR(VLOOKUP($A87,'Season 14'!AK$4:CN$104,40,0),"0"),IFERROR(VLOOKUP($A87,'Season 15'!AK$4:CN$104,40,0),"0"),)</f>
        <v>0</v>
      </c>
      <c r="AN87" s="21">
        <f>SUM(IFERROR(VLOOKUP($A87,'Season 1'!AJ$4:CM$104,36,0),"0"),IFERROR(VLOOKUP($A87,'Season 2'!AK$4:CN$104,41,0),"0"),
IFERROR(VLOOKUP($A87,'Season 3'!AK$4:CN$104,41,0),"0"),IFERROR(VLOOKUP($A87,'Season 4'!AK$4:CN$104,41,0),"0"),
IFERROR(VLOOKUP($A87,'Season 5'!AK$4:CN$104,41,0),"0"),IFERROR(VLOOKUP($A87,'Season 6'!AK$4:CN$104,41,0),"0"),
IFERROR(VLOOKUP($A87,'Season 7'!AK$4:CN$104,41,0),"0"),IFERROR(VLOOKUP($A87,'Season 8'!AK$4:CN$104,41,0),"0"),
IFERROR(VLOOKUP($A87,'Season 9'!AK$4:CN$104,41,0),"0"),IFERROR(VLOOKUP($A87,'Season 10'!AK$4:CN$104,41,0),"0"),
IFERROR(VLOOKUP($A87,'Season 11'!AK$4:CN$104,41,0),"0"),IFERROR(VLOOKUP($A87,'Season 12'!AK$4:CN$104,41,0),"0"),
IFERROR(VLOOKUP($A87,'Season 13'!AK$4:CN$104,41,0),"0"),IFERROR(VLOOKUP($A87,'Season 14'!AK$4:CN$104,41,0),"0"),IFERROR(VLOOKUP($A87,'Season 15'!AK$4:CN$104,41,0),"0"),)</f>
        <v>0</v>
      </c>
      <c r="AO87" s="402">
        <f>SUM(IFERROR(VLOOKUP($A87,'Season 1'!AJ$4:CM$104,37,0),"0"),IFERROR(VLOOKUP($A87,'Season 2'!AK$4:CN$104,42,0),"0"),
IFERROR(VLOOKUP($A87,'Season 3'!AK$4:CN$104,42,0),"0"),IFERROR(VLOOKUP($A87,'Season 4'!AK$4:CN$104,42,0),"0"),
IFERROR(VLOOKUP($A87,'Season 5'!AK$4:CN$104,42,0),"0"),IFERROR(VLOOKUP($A87,'Season 6'!AK$4:CN$104,42,0),"0"),
IFERROR(VLOOKUP($A87,'Season 7'!AK$4:CN$104,42,0),"0"),IFERROR(VLOOKUP($A87,'Season 8'!AK$4:CN$104,42,0),"0"),
IFERROR(VLOOKUP($A87,'Season 9'!AK$4:CN$104,42,0),"0"),IFERROR(VLOOKUP($A87,'Season 10'!AK$4:CN$104,42,0),"0"),
IFERROR(VLOOKUP($A87,'Season 11'!AK$4:CN$104,42,0),"0"),IFERROR(VLOOKUP($A87,'Season 12'!AK$4:CN$104,42,0),"0"),
IFERROR(VLOOKUP($A87,'Season 13'!AK$4:CN$104,42,0),"0"),IFERROR(VLOOKUP($A87,'Season 14'!AK$4:CN$104,42,0),"0"),IFERROR(VLOOKUP($A87,'Season 15'!AK$4:CN$104,42,0),"0"),)</f>
        <v>0</v>
      </c>
      <c r="AP87" s="403">
        <f>SUM(IFERROR(VLOOKUP($A87,'Season 1'!AJ$4:CM$104,43,0),"0"),IFERROR(VLOOKUP($A87,'Season 2'!AK$4:CN$104,43,0),"0"),
IFERROR(VLOOKUP($A87,'Season 3'!AK$4:CN$104,43,0),"0"),IFERROR(VLOOKUP($A87,'Season 4'!AK$4:CN$104,43,0),"0"),
IFERROR(VLOOKUP($A87,'Season 5'!AK$4:CN$104,43,0),"0"),IFERROR(VLOOKUP($A87,'Season 6'!AK$4:CN$104,43,0),"0"),
IFERROR(VLOOKUP($A87,'Season 7'!AK$4:CN$104,43,0),"0"),IFERROR(VLOOKUP($A87,'Season 8'!AK$4:CN$104,43,0),"0"),
IFERROR(VLOOKUP($A87,'Season 9'!AK$4:CN$104,43,0),"0"),IFERROR(VLOOKUP($A87,'Season 10'!AK$4:CN$104,43,0),"0"),
IFERROR(VLOOKUP($A87,'Season 11'!AK$4:CN$104,43,0),"0"),IFERROR(VLOOKUP($A87,'Season 12'!AK$4:CN$104,43,0),"0"),
IFERROR(VLOOKUP($A87,'Season 13'!AK$4:CN$104,43,0),"0"),IFERROR(VLOOKUP($A87,'Season 14'!AK$4:CN$104,43,0),"0"),IFERROR(VLOOKUP($A87,'Season 15'!AK$4:CN$104,43,0),"0"),)</f>
        <v>0</v>
      </c>
      <c r="AQ87" s="398">
        <f>SUM(IFERROR(VLOOKUP($A87,'Season 1'!AJ$4:CM$104,44,0),"0"),IFERROR(VLOOKUP($A87,'Season 2'!AK$4:CN$104,44,0),"0"),
IFERROR(VLOOKUP($A87,'Season 3'!AK$4:CN$104,44,0),"0"),IFERROR(VLOOKUP($A87,'Season 4'!AK$4:CN$104,44,0),"0"),
IFERROR(VLOOKUP($A87,'Season 5'!AK$4:CN$104,44,0),"0"),IFERROR(VLOOKUP($A87,'Season 6'!AK$4:CN$104,44,0),"0"),
IFERROR(VLOOKUP($A87,'Season 7'!AK$4:CN$104,44,0),"0"),IFERROR(VLOOKUP($A87,'Season 8'!AK$4:CN$104,44,0),"0"),
IFERROR(VLOOKUP($A87,'Season 9'!AK$4:CN$104,44,0),"0"),IFERROR(VLOOKUP($A87,'Season 10'!AK$4:CN$104,44,0),"0"),
IFERROR(VLOOKUP($A87,'Season 11'!AK$4:CN$104,44,0),"0"),IFERROR(VLOOKUP($A87,'Season 12'!AK$4:CN$104,44,0),"0"),
IFERROR(VLOOKUP($A87,'Season 13'!AK$4:CN$104,44,0),"0"),IFERROR(VLOOKUP($A87,'Season 14'!AK$4:CN$104,44,0),"0"),IFERROR(VLOOKUP($A87,'Season 15'!AK$4:CN$104,44,0),"0"),)</f>
        <v>0</v>
      </c>
      <c r="AR87" s="518">
        <f>SUM(IFERROR(VLOOKUP($A87,'Season 1'!AJ$4:CM$104,45,0),"0"),IFERROR(VLOOKUP($A87,'Season 2'!AK$4:CN$104,45,0),"0"),
IFERROR(VLOOKUP($A87,'Season 3'!AK$4:CN$104,45,0),"0"),IFERROR(VLOOKUP($A87,'Season 4'!AK$4:CN$104,45,0),"0"),
IFERROR(VLOOKUP($A87,'Season 5'!AK$4:CN$104,45,0),"0"),IFERROR(VLOOKUP($A87,'Season 6'!AK$4:CN$104,45,0),"0"),
IFERROR(VLOOKUP($A87,'Season 7'!AK$4:CN$104,45,0),"0"),IFERROR(VLOOKUP($A87,'Season 8'!AK$4:CN$104,45,0),"0"),
IFERROR(VLOOKUP($A87,'Season 9'!AK$4:CN$104,45,0),"0"),IFERROR(VLOOKUP($A87,'Season 10'!AK$4:CN$104,45,0),"0"),
IFERROR(VLOOKUP($A87,'Season 11'!AK$4:CN$104,45,0),"0"),IFERROR(VLOOKUP($A87,'Season 12'!AK$4:CN$104,45,0),"0"),
IFERROR(VLOOKUP($A87,'Season 13'!AK$4:CN$104,45,0),"0"),IFERROR(VLOOKUP($A87,'Season 14'!AK$4:CN$104,45,0),"0"),IFERROR(VLOOKUP($A87,'Season 15'!AK$4:CN$104,45,0),"0"),)</f>
        <v>0</v>
      </c>
      <c r="AS87" s="21">
        <f>SUM(IFERROR(VLOOKUP($A87,'Season 1'!AJ$4:CM$104,46,0),"0"),IFERROR(VLOOKUP($A87,'Season 2'!AK$4:CN$104,46,0),"0"),
IFERROR(VLOOKUP($A87,'Season 3'!AK$4:CN$104,46,0),"0"),IFERROR(VLOOKUP($A87,'Season 4'!AK$4:CN$104,46,0),"0"),
IFERROR(VLOOKUP($A87,'Season 5'!AK$4:CN$104,46,0),"0"),IFERROR(VLOOKUP($A87,'Season 6'!AK$4:CN$104,46,0),"0"),
IFERROR(VLOOKUP($A87,'Season 7'!AK$4:CN$104,46,0),"0"),IFERROR(VLOOKUP($A87,'Season 8'!AK$4:CN$104,46,0),"0"),
IFERROR(VLOOKUP($A87,'Season 9'!AK$4:CN$104,46,0),"0"),IFERROR(VLOOKUP($A87,'Season 10'!AK$4:CN$104,46,0),"0"),
IFERROR(VLOOKUP($A87,'Season 11'!AK$4:CN$104,46,0),"0"),IFERROR(VLOOKUP($A87,'Season 12'!AK$4:CN$104,46,0),"0"),
IFERROR(VLOOKUP($A87,'Season 13'!AK$4:CN$104,46,0),"0"),IFERROR(VLOOKUP($A87,'Season 14'!AK$4:CN$104,46,0),"0"),IFERROR(VLOOKUP($A87,'Season 15'!AK$4:CN$104,46,0),"0"),)</f>
        <v>0</v>
      </c>
      <c r="AT87" s="402">
        <f>SUM(IFERROR(VLOOKUP($A87,'Season 1'!AJ$4:CM$104,47,0),"0"),IFERROR(VLOOKUP($A87,'Season 2'!AK$4:CN$104,47,0),"0"),
IFERROR(VLOOKUP($A87,'Season 3'!AK$4:CN$104,47,0),"0"),IFERROR(VLOOKUP($A87,'Season 4'!AK$4:CN$104,47,0),"0"),
IFERROR(VLOOKUP($A87,'Season 5'!AK$4:CN$104,47,0),"0"),IFERROR(VLOOKUP($A87,'Season 6'!AK$4:CN$104,47,0),"0"),
IFERROR(VLOOKUP($A87,'Season 7'!AK$4:CN$104,47,0),"0"),IFERROR(VLOOKUP($A87,'Season 8'!AK$4:CN$104,47,0),"0"),
IFERROR(VLOOKUP($A87,'Season 9'!AK$4:CN$104,47,0),"0"),IFERROR(VLOOKUP($A87,'Season 10'!AK$4:CN$104,47,0),"0"),
IFERROR(VLOOKUP($A87,'Season 11'!AK$4:CN$104,47,0),"0"),IFERROR(VLOOKUP($A87,'Season 12'!AK$4:CN$104,47,0),"0"),
IFERROR(VLOOKUP($A87,'Season 13'!AK$4:CN$104,47,0),"0"),IFERROR(VLOOKUP($A87,'Season 14'!AK$4:CN$104,47,0),"0"),IFERROR(VLOOKUP($A87,'Season 15'!AK$4:CN$104,47,0),"0"),)</f>
        <v>0</v>
      </c>
      <c r="AU87" s="403">
        <f>SUM(IFERROR(VLOOKUP($A87,'Season 3'!AK$4:CN$104,48,0),"0"),IFERROR(VLOOKUP($A87,'Season 4'!AK$4:CN$104,48,0),"0"),
IFERROR(VLOOKUP($A87,'Season 5'!AK$4:CN$104,48,0),"0"),IFERROR(VLOOKUP($A87,'Season 6'!AK$4:CN$104,48,0),"0"),
IFERROR(VLOOKUP($A87,'Season 7'!AK$4:CN$104,48,0),"0"),IFERROR(VLOOKUP($A87,'Season 8'!AK$4:CN$104,48,0),"0"),
IFERROR(VLOOKUP($A87,'Season 9'!AK$4:CN$104,48,0),"0"),IFERROR(VLOOKUP($A87,'Season 10'!AK$4:CN$104,48,0),"0"),
IFERROR(VLOOKUP($A87,'Season 11'!AK$4:CN$104,48,0),"0"),IFERROR(VLOOKUP($A87,'Season 12'!AK$4:CN$104,48,0),"0"),
IFERROR(VLOOKUP($A87,'Season 13'!AK$4:CN$104,48,0),"0"),IFERROR(VLOOKUP($A87,'Season 14'!AK$4:CN$104,48,0),"0"),IFERROR(VLOOKUP($A87,'Season 15'!AK$4:CN$104,48,0),"0"),)</f>
        <v>0</v>
      </c>
      <c r="AV87" s="398">
        <f>SUM(IFERROR(VLOOKUP($A87,'Season 3'!AK$4:CN$104,49,0),"0"),IFERROR(VLOOKUP($A87,'Season 4'!AK$4:CN$104,49,0),"0"),
IFERROR(VLOOKUP($A87,'Season 5'!AK$4:CN$104,49,0),"0"),IFERROR(VLOOKUP($A87,'Season 6'!AK$4:CN$104,49,0),"0"),
IFERROR(VLOOKUP($A87,'Season 7'!AK$4:CN$104,49,0),"0"),IFERROR(VLOOKUP($A87,'Season 8'!AK$4:CN$104,49,0),"0"),
IFERROR(VLOOKUP($A87,'Season 9'!AK$4:CN$104,49,0),"0"),IFERROR(VLOOKUP($A87,'Season 10'!AK$4:CN$104,49,0),"0"),
IFERROR(VLOOKUP($A87,'Season 11'!AK$4:CN$104,49,0),"0"),IFERROR(VLOOKUP($A87,'Season 12'!AK$4:CN$104,49,0),"0"),
IFERROR(VLOOKUP($A87,'Season 13'!AK$4:CN$104,49,0),"0"),IFERROR(VLOOKUP($A87,'Season 14'!AK$4:CN$104,49,0),"0"),IFERROR(VLOOKUP($A87,'Season 15'!AK$4:CN$104,49,0),"0"),)</f>
        <v>0</v>
      </c>
      <c r="AW87" s="518">
        <f>SUM(IFERROR(VLOOKUP($A87,'Season 3'!AK$4:CN$104,50,0),"0"),IFERROR(VLOOKUP($A87,'Season 4'!AK$4:CN$104,50,0),"0"),
IFERROR(VLOOKUP($A87,'Season 5'!AK$4:CN$104,50,0),"0"),IFERROR(VLOOKUP($A87,'Season 6'!AK$4:CN$104,50,0),"0"),
IFERROR(VLOOKUP($A87,'Season 7'!AK$4:CN$104,50,0),"0"),IFERROR(VLOOKUP($A87,'Season 8'!AK$4:CN$104,50,0),"0"),
IFERROR(VLOOKUP($A87,'Season 9'!AK$4:CN$104,50,0),"0"),IFERROR(VLOOKUP($A87,'Season 10'!AK$4:CN$104,50,0),"0"),
IFERROR(VLOOKUP($A87,'Season 11'!AK$4:CN$104,50,0),"0"),IFERROR(VLOOKUP($A87,'Season 12'!AK$4:CN$104,50,0),"0"),
IFERROR(VLOOKUP($A87,'Season 13'!AK$4:CN$104,50,0),"0"),IFERROR(VLOOKUP($A87,'Season 14'!AK$4:CN$104,50,0),"0"),IFERROR(VLOOKUP($A87,'Season 15'!AK$4:CN$104,50,0),"0"),)</f>
        <v>0</v>
      </c>
      <c r="AX87" s="21">
        <f>SUM(IFERROR(VLOOKUP($A87,'Season 3'!AK$4:CN$104,51,0),"0"),IFERROR(VLOOKUP($A87,'Season 4'!AK$4:CN$104,51,0),"0"),
IFERROR(VLOOKUP($A87,'Season 5'!AK$4:CN$104,51,0),"0"),IFERROR(VLOOKUP($A87,'Season 6'!AK$4:CN$104,51,0),"0"),
IFERROR(VLOOKUP($A87,'Season 7'!AK$4:CN$104,51,0),"0"),IFERROR(VLOOKUP($A87,'Season 8'!AK$4:CN$104,51,0),"0"),
IFERROR(VLOOKUP($A87,'Season 9'!AK$4:CN$104,51,0),"0"),IFERROR(VLOOKUP($A87,'Season 10'!AK$4:CN$104,51,0),"0"),
IFERROR(VLOOKUP($A87,'Season 11'!AK$4:CN$104,51,0),"0"),IFERROR(VLOOKUP($A87,'Season 12'!AK$4:CN$104,51,0),"0"),
IFERROR(VLOOKUP($A87,'Season 13'!AK$4:CN$104,51,0),"0"),IFERROR(VLOOKUP($A87,'Season 14'!AK$4:CN$104,51,0),"0"),IFERROR(VLOOKUP($A87,'Season 15'!AK$4:CN$104,51,0),"0"),)</f>
        <v>0</v>
      </c>
      <c r="AY87" s="402">
        <f>SUM(IFERROR(VLOOKUP($A87,'Season 3'!AK$4:CN$104,52,0),"0"),IFERROR(VLOOKUP($A87,'Season 4'!AK$4:CN$104,52,0),"0"),
IFERROR(VLOOKUP($A87,'Season 5'!AK$4:CN$104,52,0),"0"),IFERROR(VLOOKUP($A87,'Season 6'!AK$4:CN$104,52,0),"0"),
IFERROR(VLOOKUP($A87,'Season 7'!AK$4:CN$104,52,0),"0"),IFERROR(VLOOKUP($A87,'Season 8'!AK$4:CN$104,52,0),"0"),
IFERROR(VLOOKUP($A87,'Season 9'!AK$4:CN$104,52,0),"0"),IFERROR(VLOOKUP($A87,'Season 10'!AK$4:CN$104,52,0),"0"),
IFERROR(VLOOKUP($A87,'Season 11'!AK$4:CN$104,52,0),"0"),IFERROR(VLOOKUP($A87,'Season 12'!AK$4:CN$104,52,0),"0"),
IFERROR(VLOOKUP($A87,'Season 13'!AK$4:CN$104,52,0),"0"),IFERROR(VLOOKUP($A87,'Season 14'!AK$4:CN$104,52,0),"0"),IFERROR(VLOOKUP($A87,'Season 15'!AK$4:CN$104,52,0),"0"),)</f>
        <v>0</v>
      </c>
      <c r="AZ87" s="403">
        <f>SUM(IFERROR(VLOOKUP($A87,'Season 1'!AJ$4:CM$104,38,0),"0"),IFERROR(VLOOKUP($A87,'Season 2'!AK$4:CN$104,48,0),"0"),)</f>
        <v>0</v>
      </c>
      <c r="BA87" s="398">
        <f>SUM(IFERROR(VLOOKUP($A87,'Season 1'!AJ$4:CM$104,39,0),"0"),IFERROR(VLOOKUP($A87,'Season 2'!AK$4:CN$104,49,0),"0"),)</f>
        <v>0</v>
      </c>
      <c r="BB87" s="518">
        <f>SUM(IFERROR(VLOOKUP($A87,'Season 1'!AJ$4:CM$104,40,0),"0"),IFERROR(VLOOKUP($A87,'Season 2'!AK$4:CN$104,50,0),"0"),)</f>
        <v>0</v>
      </c>
      <c r="BC87" s="21">
        <f>SUM(IFERROR(VLOOKUP($A87,'Season 1'!AJ$4:CM$104,41,0),"0"),IFERROR(VLOOKUP($A87,'Season 2'!AK$4:CN$104,51,0),"0"),)</f>
        <v>0</v>
      </c>
      <c r="BD87" s="402">
        <f>SUM(IFERROR(VLOOKUP($A87,'Season 1'!AJ$4:CM$104,42,0),"0"),IFERROR(VLOOKUP($A87,'Season 2'!AK$4:CN$104,52,0),"0"),)</f>
        <v>0</v>
      </c>
      <c r="BE87" s="561">
        <f>SUM(
IFERROR(VLOOKUP($A87,'Season 1'!AJ$4:CM$104,48,0),"0"),IFERROR(VLOOKUP($A87,'Season 2'!AK$4:CN$104,53,0),"0"),
IFERROR(VLOOKUP($A87,'Season 3'!AK$4:CN$104,53,0),"0"),IFERROR(VLOOKUP($A87,'Season 4'!AK$4:CN$104,53,0),"0"),
IFERROR(VLOOKUP($A87,'Season 5'!AK$4:CN$104,53,0),"0"),IFERROR(VLOOKUP($A87,'Season 6'!AK$4:CN$104,53,0),"0"),
IFERROR(VLOOKUP($A87,'Season 7'!AK$4:CN$104,53,0),"0"),IFERROR(VLOOKUP($A87,'Season 8'!AK$4:CN$104,53,0),"0"),
IFERROR(VLOOKUP($A87,'Season 9'!AK$4:CN$104,53,0),"0"),IFERROR(VLOOKUP($A87,'Season 10'!AK$4:CN$104,53,0),"0"),
IFERROR(VLOOKUP($A87,'Season 11'!AK$4:CN$104,53,0),"0"),IFERROR(VLOOKUP($A87,'Season 12'!AK$4:CN$104,53,0),"0"),
IFERROR(VLOOKUP($A87,'Season 13'!AK$4:CN$104,53,0),"0"),IFERROR(VLOOKUP($A87,'Season 14'!AK$4:CN$104,53,0),"0"),IFERROR(VLOOKUP($A87,'Season 15'!AK$4:CN$104,53,0),"0"),)</f>
        <v>0</v>
      </c>
      <c r="BF87" s="562">
        <f>SUM(
IFERROR(VLOOKUP($A87,'Season 1'!AJ$4:CM$104,49,0),"0"),IFERROR(VLOOKUP($A87,'Season 2'!AK$4:CN$104,54,0),"0"),
IFERROR(VLOOKUP($A87,'Season 3'!AK$4:CN$104,54,0),"0"),IFERROR(VLOOKUP($A87,'Season 4'!AK$4:CN$104,54,0),"0"),
IFERROR(VLOOKUP($A87,'Season 5'!AK$4:CN$104,54,0),"0"),IFERROR(VLOOKUP($A87,'Season 6'!AK$4:CN$104,54,0),"0"),
IFERROR(VLOOKUP($A87,'Season 7'!AK$4:CN$104,54,0),"0"),IFERROR(VLOOKUP($A87,'Season 8'!AK$4:CN$104,54,0),"0"),
IFERROR(VLOOKUP($A87,'Season 9'!AK$4:CN$104,54,0),"0"),IFERROR(VLOOKUP($A87,'Season 10'!AK$4:CN$104,54,0),"0"),
IFERROR(VLOOKUP($A87,'Season 11'!AK$4:CN$104,540),"0"),IFERROR(VLOOKUP($A87,'Season 12'!AK$4:CN$104,54,0),"0"),
IFERROR(VLOOKUP($A87,'Season 13'!AK$4:CN$104,54,0),"0"),IFERROR(VLOOKUP($A87,'Season 14'!AK$4:CN$104,54,0),"0"),IFERROR(VLOOKUP($A87,'Season 15'!AK$4:CN$104,54,0),"0"),)</f>
        <v>0</v>
      </c>
      <c r="BG87" s="529" t="e">
        <f t="shared" si="3"/>
        <v>#DIV/0!</v>
      </c>
      <c r="BI87" s="553"/>
      <c r="BJ87" s="553"/>
      <c r="BK87" s="553"/>
      <c r="BL87" s="553"/>
      <c r="BM87" s="553"/>
      <c r="BN87" s="553"/>
      <c r="BO87" s="169"/>
      <c r="BP87" s="169"/>
      <c r="BQ87" s="169"/>
      <c r="BR87" s="169"/>
      <c r="BS87" s="12" t="str">
        <f>IFERROR(VLOOKUP($A87,'Season 1'!$AJ$4:$CM$104,50,0),"0")</f>
        <v>0</v>
      </c>
      <c r="BT87" s="12" t="str">
        <f>IFERROR(VLOOKUP($A87,'Season 1'!$AJ$4:$CM$104,51,0),"0")</f>
        <v>0</v>
      </c>
      <c r="BU87" s="12" t="str">
        <f>IFERROR(VLOOKUP($A87,'Season 2'!$AK$4:$CN$104,55,0),"0")</f>
        <v>0</v>
      </c>
      <c r="BV87" s="12" t="str">
        <f>IFERROR(VLOOKUP($A87,'Season 2'!$AK$4:$CN$104,56,0),"0")</f>
        <v>0</v>
      </c>
      <c r="BW87" s="12" t="str">
        <f>IFERROR(VLOOKUP($A87,'Season 3'!$AK$4:$CN$104,55,0),"0")</f>
        <v>0</v>
      </c>
      <c r="BX87" s="12" t="str">
        <f>IFERROR(VLOOKUP($A87,'Season 3'!$AK$4:$CN$104,56,0),"0")</f>
        <v>0</v>
      </c>
      <c r="BY87" s="12" t="str">
        <f>IFERROR(VLOOKUP($A87,'Season 4'!$AK$4:$CN$104,55,0),"0")</f>
        <v>0</v>
      </c>
      <c r="BZ87" s="12" t="str">
        <f>IFERROR(VLOOKUP($A87,'Season 4'!$AK$4:$CN$104,56,0),"0")</f>
        <v>0</v>
      </c>
      <c r="CA87" s="12" t="str">
        <f>IFERROR(VLOOKUP($A87,'Season 5'!$AK$4:$CN$104,55,0),"0")</f>
        <v>0</v>
      </c>
      <c r="CB87" s="12" t="str">
        <f>IFERROR(VLOOKUP($A87,'Season 5'!$AK$4:$CN$104,56,0),"0")</f>
        <v>0</v>
      </c>
      <c r="CC87" s="12" t="str">
        <f>IFERROR(VLOOKUP($A87,'Season 6'!$AK$4:$CN$104,55,0),"0")</f>
        <v>0</v>
      </c>
      <c r="CD87" s="12" t="str">
        <f>IFERROR(VLOOKUP($A87,'Season 6'!$AK$4:$CN$104,56,0),"0")</f>
        <v>0</v>
      </c>
      <c r="CE87" s="12" t="str">
        <f>IFERROR(VLOOKUP($A87,'Season 7'!$AK$4:$CN$104,55,0),"0")</f>
        <v>0</v>
      </c>
      <c r="CF87" s="12" t="str">
        <f>IFERROR(VLOOKUP($A87,'Season 7'!$AK$4:$CN$104,56,0),"0")</f>
        <v>0</v>
      </c>
      <c r="CG87" s="12" t="str">
        <f>IFERROR(VLOOKUP($A87,'Season 8'!$AK$4:$CN$104,55,0),"0")</f>
        <v>0</v>
      </c>
      <c r="CH87" s="12" t="str">
        <f>IFERROR(VLOOKUP($A87,'Season 8'!$AK$4:$CN$104,56,0),"0")</f>
        <v>0</v>
      </c>
      <c r="CI87" s="12" t="str">
        <f>IFERROR(VLOOKUP($A87,'Season 9'!$AK$4:$CN$104,55,0),"0")</f>
        <v>0</v>
      </c>
      <c r="CJ87" s="12" t="str">
        <f>IFERROR(VLOOKUP($A87,'Season 9'!$AK$4:$CN$104,56,0),"0")</f>
        <v>0</v>
      </c>
      <c r="CK87" s="12" t="str">
        <f>IFERROR(VLOOKUP($A87,'Season 10'!$AK$4:$CN$104,55,0),"0")</f>
        <v>0</v>
      </c>
      <c r="CL87" s="12" t="str">
        <f>IFERROR(VLOOKUP($A87,'Season 10'!$AK$4:$CN$104,56,0),"0")</f>
        <v>0</v>
      </c>
      <c r="CM87" s="12" t="str">
        <f>IFERROR(VLOOKUP($A87,'Season 11'!$AK$4:$CN$104,55,0),"0")</f>
        <v>0</v>
      </c>
      <c r="CN87" s="12" t="str">
        <f>IFERROR(VLOOKUP($A87,'Season 11'!$AK$4:$CN$104,56,0),"0")</f>
        <v>0</v>
      </c>
      <c r="CO87" s="12" t="str">
        <f>IFERROR(VLOOKUP($A87,'Season 12'!$AK$4:$CN$104,55,0),"0")</f>
        <v>0</v>
      </c>
      <c r="CP87" s="12" t="str">
        <f>IFERROR(VLOOKUP($A87,'Season 12'!$AK$4:$CN$104,56,0),"0")</f>
        <v>0</v>
      </c>
      <c r="CQ87" s="12" t="str">
        <f>IFERROR(VLOOKUP($A87,'Season 13'!$AK$4:$CN$104,55,0),"0")</f>
        <v>0</v>
      </c>
      <c r="CR87" s="12" t="str">
        <f>IFERROR(VLOOKUP($A87,'Season 13'!$AK$4:$CN$104,56,0),"0")</f>
        <v>0</v>
      </c>
      <c r="CS87" s="12" t="str">
        <f>IFERROR(VLOOKUP($A87,'Season 14'!$AK$4:$CN$104,55,0),"0")</f>
        <v>0</v>
      </c>
      <c r="CT87" s="12" t="str">
        <f>IFERROR(VLOOKUP($A87,'Season 14'!$AK$4:$CN$104,56,0),"0")</f>
        <v>0</v>
      </c>
      <c r="CU87" s="12" t="str">
        <f>IFERROR(VLOOKUP($A87,'Season 15'!$AK$4:$CN$104,55,0),"0")</f>
        <v>0</v>
      </c>
      <c r="CV87" s="12" t="str">
        <f>IFERROR(VLOOKUP($A87,'Season 15'!$AK$4:$CN$104,56,0),"0")</f>
        <v>0</v>
      </c>
    </row>
    <row r="88" spans="1:100" x14ac:dyDescent="0.25">
      <c r="A88" s="2" t="s">
        <v>35</v>
      </c>
      <c r="B88" s="516" t="str">
        <f>IFERROR(VLOOKUP('Data Totals'!A88,'Season 1'!AJ$4:CH$104,2,FALSE),IFERROR(VLOOKUP('Data Totals'!A88,'Season 2'!AK$4:CI$104,2,FALSE),IFERROR(VLOOKUP('Data Totals'!A88,'Season 3'!AK$4:CI$104,2,FALSE),IFERROR(VLOOKUP('Data Totals'!A88,'Season 4'!AK$4:CI$104,2,FALSE),IFERROR(VLOOKUP('Data Totals'!A88,'Season 5'!AK$4:CI$104,2,FALSE),IFERROR(VLOOKUP('Data Totals'!A88,'Season 6'!AK$4:CI$104,2,FALSE),IFERROR(VLOOKUP('Data Totals'!A88,'Season 7'!AK$4:CI$104,2,FALSE),IFERROR(VLOOKUP('Data Totals'!A88,'Season 8'!AK$4:CI$104,2,FALSE),IFERROR(VLOOKUP('Data Totals'!A88,'Season 9'!AK$4:CI$104,2,FALSE),IFERROR(VLOOKUP('Data Totals'!A88,'Season 10'!AK$4:CI$104,2,FALSE),IFERROR(VLOOKUP('Data Totals'!A88,'Season 11'!AK$4:CI$104,2,FALSE),IFERROR(VLOOKUP('Data Totals'!A88,'Season 12'!AK$4:CI$104,2,FALSE),IFERROR(VLOOKUP('Data Totals'!A88,'Season 13'!AK$4:CI$104,2,FALSE),IFERROR(VLOOKUP('Data Totals'!A88,'Season 14'!AK$4:CI$104,2,FALSE),IFERROR(VLOOKUP('Data Totals'!A88,'Season 15'!AK$4:CI$104,2,FALSE),"N/A")))))))))))))))</f>
        <v>N/A</v>
      </c>
      <c r="C88" s="517" t="str">
        <f>IFERROR(VLOOKUP('Data Totals'!A88,'Season 1'!AJ$4:CH$104,3,FALSE),IFERROR(VLOOKUP('Data Totals'!A88,'Season 2'!AK$4:CI$104,3,FALSE),IFERROR(VLOOKUP('Data Totals'!A88,'Season 3'!AK$4:CI$104,3,FALSE),IFERROR(VLOOKUP('Data Totals'!A88,'Season 4'!AK$4:CI$104,3,FALSE),IFERROR(VLOOKUP('Data Totals'!A88,'Season 5'!AK$4:CI$104,3,FALSE),IFERROR(VLOOKUP('Data Totals'!A88,'Season 6'!AK$4:CI$104,3,FALSE),IFERROR(VLOOKUP('Data Totals'!A88,'Season 7'!AK$4:CI$104,3,FALSE),IFERROR(VLOOKUP('Data Totals'!A88,'Season 8'!AK$4:CI$104,3,FALSE),IFERROR(VLOOKUP('Data Totals'!A88,'Season 9'!AK$4:CI$104,3,FALSE),IFERROR(VLOOKUP('Data Totals'!A88,'Season 10'!AK$4:CI$104,3,FALSE),IFERROR(VLOOKUP('Data Totals'!A88,'Season 11'!AK$4:CI$104,3,FALSE),IFERROR(VLOOKUP('Data Totals'!A88,'Season 12'!AK$4:CI$104,3,FALSE),IFERROR(VLOOKUP('Data Totals'!A88,'Season 13'!AK$4:CI$104,3,FALSE),IFERROR(VLOOKUP('Data Totals'!A88,'Season 14'!AK$4:CI$104,3,FALSE),IFERROR(VLOOKUP('Data Totals'!A88,'Season 15'!AK$4:CI$104,3,FALSE),"N/A")))))))))))))))</f>
        <v>N/A</v>
      </c>
      <c r="D88" s="517" t="str">
        <f>IFERROR(VLOOKUP('Data Totals'!A88,'Season 15'!AK$4:CI$104,4,FALSE),IFERROR(VLOOKUP('Data Totals'!A88,'Season 14'!AK$4:CI$104,4,FALSE),IFERROR(VLOOKUP('Data Totals'!A88,'Season 13'!AK$4:CI$104,4,FALSE),IFERROR(VLOOKUP('Data Totals'!A88,'Season 12'!AK$4:CI$104,4,FALSE),IFERROR(VLOOKUP('Data Totals'!A88,'Season 11'!AK$4:CI$104,4,FALSE),IFERROR(VLOOKUP('Data Totals'!A88,'Season 10'!AK$4:CI$104,4,FALSE),IFERROR(VLOOKUP('Data Totals'!A88,'Season 9'!AK$4:CI$104,4,FALSE),IFERROR(VLOOKUP('Data Totals'!A88,'Season 8'!AK$4:CI$104,4,FALSE),IFERROR(VLOOKUP('Data Totals'!A88,'Season 7'!AK$4:CI$104,4,FALSE),IFERROR(VLOOKUP('Data Totals'!A88,'Season 6'!AK$4:CI$104,4,FALSE),IFERROR(VLOOKUP('Data Totals'!A88,'Season 5'!AK$4:CI$104,4,FALSE),IFERROR(VLOOKUP('Data Totals'!A88,'Season 4'!AK$4:CI$104,4,FALSE),IFERROR(VLOOKUP('Data Totals'!A88,'Season 3'!AK$4:CI$104,4,FALSE),IFERROR(VLOOKUP('Data Totals'!A88,'Season 2'!AK$4:CI$104,4,FALSE),IFERROR(VLOOKUP('Data Totals'!A88,'Season 1'!AJ$4:CH$104,4,FALSE),"N/A")))))))))))))))</f>
        <v>N/A</v>
      </c>
      <c r="E88" s="517" t="e">
        <f t="shared" si="2"/>
        <v>#VALUE!</v>
      </c>
      <c r="F88" s="398">
        <f>SUM(IFERROR(VLOOKUP(A88,BI$3:BN$152,2,0),"0"),
IFERROR(VLOOKUP(A88,'Season 1'!AJ$4:CM$104,7,0),"0"),IFERROR(VLOOKUP(A88,'Season 2'!AK$4:CN$104,7,0),"0"),
IFERROR(VLOOKUP(A88,'Season 3'!AK$4:CN$104,7,0),"0"),IFERROR(VLOOKUP(A88,'Season 4'!AK$4:CN$104,7,0),"0"),
IFERROR(VLOOKUP(A88,'Season 5'!AK$4:CN$104,7,0),"0"),IFERROR(VLOOKUP(A88,'Season 6'!AK$4:CN$104,7,0),"0"),
IFERROR(VLOOKUP(A88,'Season 7'!AK$4:CN$104,7,0),"0"),IFERROR(VLOOKUP(A88,'Season 8'!AK$4:CN$104,7,0),"0"),
IFERROR(VLOOKUP(A88,'Season 9'!AK$4:CN$104,7,0),"0"),IFERROR(VLOOKUP(A88,'Season 10'!AK$4:CN$104,7,0),"0"),
IFERROR(VLOOKUP(A88,'Season 11'!AK$4:CN$104,7,0),"0"),IFERROR(VLOOKUP(A88,'Season 12'!AK$4:CN$104,7,0),"0"),
IFERROR(VLOOKUP(A88,'Season 13'!AK$4:CN$104,7,0),"0"),IFERROR(VLOOKUP(A88,'Season 14'!AK$4:CN$104,7,0),"0"),IFERROR(VLOOKUP(A88,'Season 15'!AK$4:CN$104,7,0),"0"),)</f>
        <v>0</v>
      </c>
      <c r="G88" s="398">
        <f>SUM(
IFERROR(VLOOKUP(A88,'Season 1'!AJ$4:CM$104,8,0),"0"),IFERROR(VLOOKUP(A88,'Season 2'!AK$4:CN$104,8,0),"0"),
IFERROR(VLOOKUP(A88,'Season 3'!AK$4:CN$104,8,0),"0"),IFERROR(VLOOKUP(A88,'Season 4'!AK$4:CN$104,8,0),"0"),
IFERROR(VLOOKUP(A88,'Season 5'!AK$4:CN$104,8,0),"0"),IFERROR(VLOOKUP(A88,'Season 6'!AK$4:CN$104,8,0),"0"),
IFERROR(VLOOKUP(A88,'Season 7'!AK$4:CN$104,8,0),"0"),IFERROR(VLOOKUP(A88,'Season 8'!AK$4:CN$104,8,0),"0"),
IFERROR(VLOOKUP(A88,'Season 9'!AK$4:CN$104,8,0),"0"),IFERROR(VLOOKUP(A88,'Season 10'!AK$4:CN$104,8,0),"0"),
IFERROR(VLOOKUP(A88,'Season 11'!AK$4:CN$104,8,0),"0"),IFERROR(VLOOKUP(A88,'Season 12'!AK$4:CN$104,8,0),"0"),
IFERROR(VLOOKUP(A88,'Season 13'!AK$4:CN$104,8,0),"0"),IFERROR(VLOOKUP(A88,'Season 14'!AK$4:CN$104,8,0),"0"),IFERROR(VLOOKUP(A88,'Season 15'!AK$4:CN$104,8,0),"0"),)</f>
        <v>0</v>
      </c>
      <c r="H88" s="329">
        <f>SUM(
IFERROR(VLOOKUP(A88,'Season 1'!AJ$4:CM$104,9,0),"0"),IFERROR(VLOOKUP(A88,'Season 2'!AK$4:CN$104,9,0),"0"),
IFERROR(VLOOKUP(A88,'Season 3'!AK$4:CN$104,9,0),"0"),IFERROR(VLOOKUP(A88,'Season 4'!AK$4:CN$104,9,0),"0"),
IFERROR(VLOOKUP(A88,'Season 5'!AK$4:CN$104,9,0),"0"),IFERROR(VLOOKUP(A88,'Season 6'!AK$4:CN$104,9,0),"0"),
IFERROR(VLOOKUP(A88,'Season 7'!AK$4:CN$104,9,0),"0"),IFERROR(VLOOKUP(A88,'Season 8'!AK$4:CN$104,9,0),"0"),
IFERROR(VLOOKUP(A88,'Season 9'!AK$4:CN$104,9,0),"0"),IFERROR(VLOOKUP(A88,'Season 10'!AK$4:CN$104,9,0),"0"),
IFERROR(VLOOKUP(A88,'Season 11'!AK$4:CN$104,9,0),"0"),IFERROR(VLOOKUP(A88,'Season 12'!AK$4:CN$104,9,0),"0"),
IFERROR(VLOOKUP(A88,'Season 13'!AK$4:CN$104,9,0),"0"),IFERROR(VLOOKUP(A88,'Season 14'!AK$4:CN$104,9,0),"0"),IFERROR(VLOOKUP(A88,'Season 15'!AK$4:CN$104,9,0),"0"),)</f>
        <v>0</v>
      </c>
      <c r="I88" s="518">
        <f>SUM(
IFERROR(VLOOKUP(A88,'Season 1'!AJ$4:CM$104,10,0),"0"),IFERROR(VLOOKUP(A88,'Season 2'!AK$4:CN$104,10,0),"0"),
IFERROR(VLOOKUP(A88,'Season 3'!AK$4:CN$104,10,0),"0"),IFERROR(VLOOKUP(A88,'Season 4'!AK$4:CN$104,10,0),"0"),
IFERROR(VLOOKUP(A88,'Season 5'!AK$4:CN$104,10,0),"0"),IFERROR(VLOOKUP(A88,'Season 6'!AK$4:CN$104,10,0),"0"),
IFERROR(VLOOKUP(A88,'Season 7'!AK$4:CN$104,10,0),"0"),IFERROR(VLOOKUP(A88,'Season 8'!AK$4:CN$104,10,0),"0"),
IFERROR(VLOOKUP(A88,'Season 9'!AK$4:CN$104,10,0),"0"),IFERROR(VLOOKUP(A88,'Season 10'!AK$4:CN$104,10,0),"0"),
IFERROR(VLOOKUP(A88,'Season 11'!AK$4:CN$104,10,0),"0"),IFERROR(VLOOKUP(A88,'Season 12'!AK$4:CN$104,10,0),"0"),
IFERROR(VLOOKUP(A88,'Season 13'!AK$4:CN$104,10,0),"0"),IFERROR(VLOOKUP(A88,'Season 14'!AK$4:CN$104,10,0),"0"),IFERROR(VLOOKUP(A88,'Season 15'!AK$4:CN$104,10,0),"0"),)</f>
        <v>0</v>
      </c>
      <c r="J88" s="21">
        <f>SUM(IFERROR(VLOOKUP(A88,BI$3:BN$152,3,0),"0"),
IFERROR(VLOOKUP(A88,'Season 1'!AJ$4:CM$104,11,0),"0"),IFERROR(VLOOKUP(A88,'Season 2'!AK$4:CN$104,11,0),"0"),
IFERROR(VLOOKUP(A88,'Season 3'!AK$4:CN$104,11,0),"0"),IFERROR(VLOOKUP(A88,'Season 4'!AK$4:CN$104,11,0),"0"),
IFERROR(VLOOKUP(A88,'Season 5'!AK$4:CN$104,11,0),"0"),IFERROR(VLOOKUP(A88,'Season 6'!AK$4:CN$104,11,0),"0"),
IFERROR(VLOOKUP(A88,'Season 7'!AK$4:CN$104,11,0),"0"),IFERROR(VLOOKUP(A88,'Season 8'!AK$4:CN$104,11,0),"0"),
IFERROR(VLOOKUP(A88,'Season 9'!AK$4:CN$104,11,0),"0"),IFERROR(VLOOKUP(A88,'Season 10'!AK$4:CN$104,11,0),"0"),
IFERROR(VLOOKUP(A88,'Season 11'!AK$4:CN$104,11,0),"0"),IFERROR(VLOOKUP(A88,'Season 12'!AK$4:CN$104,11,0),"0"),
IFERROR(VLOOKUP(A88,'Season 13'!AK$4:CN$104,11,0),"0"),IFERROR(VLOOKUP(A88,'Season 14'!AK$4:CN$104,11,0),"0"),IFERROR(VLOOKUP(A88,'Season 15'!AK$4:CN$104,11,0),"0"),)</f>
        <v>0</v>
      </c>
      <c r="K88" s="402">
        <f>SUM(IFERROR(VLOOKUP($A88,BI$3:BN$152,4,0),"0"),
IFERROR(VLOOKUP($A88,'Season 1'!AJ$4:CM$104,12,0),"0"),IFERROR(VLOOKUP($A88,'Season 2'!AK$4:CN$104,12,0),"0"),
IFERROR(VLOOKUP($A88,'Season 3'!AK$4:CN$104,12,0),"0"),IFERROR(VLOOKUP($A88,'Season 4'!AK$4:CN$104,12,0),"0"),
IFERROR(VLOOKUP($A88,'Season 5'!AK$4:CN$104,12,0),"0"),IFERROR(VLOOKUP($A88,'Season 6'!AK$4:CN$104,12,0),"0"),
IFERROR(VLOOKUP($A88,'Season 7'!AK$4:CN$104,12,0),"0"),IFERROR(VLOOKUP($A88,'Season 8'!AK$4:CN$104,12,0),"0"),
IFERROR(VLOOKUP($A88,'Season 9'!AK$4:CN$104,12,0),"0"),IFERROR(VLOOKUP($A88,'Season 10'!AK$4:CN$104,12,0),"0"),
IFERROR(VLOOKUP($A88,'Season 11'!AK$4:CN$104,12,0),"0"),IFERROR(VLOOKUP($A88,'Season 12'!AK$4:CN$104,12,0),"0"),
IFERROR(VLOOKUP($A88,'Season 13'!AK$4:CN$104,12,0),"0"),IFERROR(VLOOKUP($A88,'Season 14'!AK$4:CN$104,12,0),"0"),IFERROR(VLOOKUP(A88,'Season 15'!AK$4:CN$104,12,0),"0"),)</f>
        <v>0</v>
      </c>
      <c r="L88" s="403">
        <f>SUM(
IFERROR(VLOOKUP($A88,'Season 1'!AJ$4:CM$104,13,0),"0"),IFERROR(VLOOKUP($A88,'Season 2'!AK$4:CN$104,13,0),"0"),
IFERROR(VLOOKUP($A88,'Season 3'!AK$4:CN$104,13,0),"0"),IFERROR(VLOOKUP($A88,'Season 4'!AK$4:CN$104,13,0),"0"),
IFERROR(VLOOKUP($A88,'Season 5'!AK$4:CN$104,13,0),"0"),IFERROR(VLOOKUP($A88,'Season 6'!AK$4:CN$104,13,0),"0"),
IFERROR(VLOOKUP($A88,'Season 7'!AK$4:CN$104,13,0),"0"),IFERROR(VLOOKUP($A88,'Season 8'!AK$4:CN$104,13,0),"0"),
IFERROR(VLOOKUP($A88,'Season 9'!AK$4:CN$104,13,0),"0"),IFERROR(VLOOKUP($A88,'Season 10'!AK$4:CN$104,13,0),"0"),
IFERROR(VLOOKUP($A88,'Season 11'!AK$4:CN$104,13,0),"0"),IFERROR(VLOOKUP($A88,'Season 12'!AK$4:CN$104,13,0),"0"),
IFERROR(VLOOKUP($A88,'Season 13'!AK$4:CN$104,13,0),"0"),IFERROR(VLOOKUP($A88,'Season 14'!AK$4:CN$104,13,0),"0"),IFERROR(VLOOKUP(A88,'Season 15'!AK$4:CN$104,13,0),"0"),)</f>
        <v>0</v>
      </c>
      <c r="M88" s="398">
        <f>SUM(
IFERROR(VLOOKUP($A88,'Season 1'!AJ$4:CM$104,14,0),"0"),IFERROR(VLOOKUP($A88,'Season 2'!AK$4:CN$104,14,0),"0"),
IFERROR(VLOOKUP($A88,'Season 3'!AK$4:CN$104,14,0),"0"),IFERROR(VLOOKUP($A88,'Season 4'!AK$4:CN$104,14,0),"0"),
IFERROR(VLOOKUP($A88,'Season 5'!AK$4:CN$104,14,0),"0"),IFERROR(VLOOKUP($A88,'Season 6'!AK$4:CN$104,14,0),"0"),
IFERROR(VLOOKUP($A88,'Season 7'!AK$4:CN$104,14,0),"0"),IFERROR(VLOOKUP($A88,'Season 8'!AK$4:CN$104,14,0),"0"),
IFERROR(VLOOKUP($A88,'Season 9'!AK$4:CN$104,14,0),"0"),IFERROR(VLOOKUP($A88,'Season 10'!AK$4:CN$104,14,0),"0"),
IFERROR(VLOOKUP($A88,'Season 11'!AK$4:CN$104,14,0),"0"),IFERROR(VLOOKUP($A88,'Season 12'!AK$4:CN$104,14,0),"0"),
IFERROR(VLOOKUP($A88,'Season 13'!AK$4:CN$104,14,0),"0"),IFERROR(VLOOKUP($A88,'Season 14'!AK$4:CN$104,14,0),"0"),IFERROR(VLOOKUP(A88,'Season 15'!AK$4:CN$104,14,0),"0"),)</f>
        <v>0</v>
      </c>
      <c r="N88" s="518">
        <f>SUM(
IFERROR(VLOOKUP($A88,'Season 1'!AJ$4:CM$104,15,0),"0"),IFERROR(VLOOKUP($A88,'Season 2'!AK$4:CN$104,15,0),"0"),
IFERROR(VLOOKUP($A88,'Season 3'!AK$4:CN$104,15,0),"0"),IFERROR(VLOOKUP($A88,'Season 4'!AK$4:CN$104,15,0),"0"),
IFERROR(VLOOKUP($A88,'Season 5'!AK$4:CN$104,15,0),"0"),IFERROR(VLOOKUP($A88,'Season 6'!AK$4:CN$104,15,0),"0"),
IFERROR(VLOOKUP($A88,'Season 7'!AK$4:CN$104,15,0),"0"),IFERROR(VLOOKUP($A88,'Season 8'!AK$4:CN$104,15,0),"0"),
IFERROR(VLOOKUP($A88,'Season 9'!AK$4:CN$104,15,0),"0"),IFERROR(VLOOKUP($A88,'Season 10'!AK$4:CN$104,15,0),"0"),
IFERROR(VLOOKUP($A88,'Season 11'!AK$4:CN$104,15,0),"0"),IFERROR(VLOOKUP($A88,'Season 12'!AK$4:CN$104,15,0),"0"),
IFERROR(VLOOKUP($A88,'Season 13'!AK$4:CN$104,15,0),"0"),IFERROR(VLOOKUP($A88,'Season 14'!AK$4:CN$104,15,0),"0"),IFERROR(VLOOKUP(A88,'Season 15'!AK$4:CN$104,15,0),"0"),)</f>
        <v>0</v>
      </c>
      <c r="O88" s="21">
        <f>SUM(
IFERROR(VLOOKUP($A88,'Season 1'!AJ$4:CM$104,16,0),"0"),IFERROR(VLOOKUP($A88,'Season 2'!AK$4:CN$104,16,0),"0"),
IFERROR(VLOOKUP($A88,'Season 3'!AK$4:CN$104,16,0),"0"),IFERROR(VLOOKUP($A88,'Season 4'!AK$4:CN$104,16,0),"0"),
IFERROR(VLOOKUP($A88,'Season 5'!AK$4:CN$104,16,0),"0"),IFERROR(VLOOKUP($A88,'Season 6'!AK$4:CN$104,16,0),"0"),
IFERROR(VLOOKUP($A88,'Season 7'!AK$4:CN$104,16,0),"0"),IFERROR(VLOOKUP($A88,'Season 8'!AK$4:CN$104,16,0),"0"),
IFERROR(VLOOKUP($A88,'Season 9'!AK$4:CN$104,16,0),"0"),IFERROR(VLOOKUP($A88,'Season 10'!AK$4:CN$104,16,0),"0"),
IFERROR(VLOOKUP($A88,'Season 11'!AK$4:CN$104,16,0),"0"),IFERROR(VLOOKUP($A88,'Season 12'!AK$4:CN$104,16,0),"0"),
IFERROR(VLOOKUP($A88,'Season 13'!AK$4:CN$104,16,0),"0"),IFERROR(VLOOKUP($A88,'Season 14'!AK$4:CN$104,16,0),"0"),IFERROR(VLOOKUP(A88,'Season 15'!AK$4:CN$104,16,0),"0"),)</f>
        <v>0</v>
      </c>
      <c r="P88" s="402">
        <f>SUM(
IFERROR(VLOOKUP($A88,'Season 1'!AJ$4:CM$104,17,0),"0"),IFERROR(VLOOKUP($A88,'Season 2'!AK$4:CN$104,17,0),"0"),
IFERROR(VLOOKUP($A88,'Season 3'!AK$4:CN$104,17,0),"0"),IFERROR(VLOOKUP($A88,'Season 4'!AK$4:CN$104,17,0),"0"),
IFERROR(VLOOKUP($A88,'Season 5'!AK$4:CN$104,17,0),"0"),IFERROR(VLOOKUP($A88,'Season 6'!AK$4:CN$104,17,0),"0"),
IFERROR(VLOOKUP($A88,'Season 7'!AK$4:CN$104,17,0),"0"),IFERROR(VLOOKUP($A88,'Season 8'!AK$4:CN$104,17,0),"0"),
IFERROR(VLOOKUP($A88,'Season 9'!AK$4:CN$104,17,0),"0"),IFERROR(VLOOKUP($A88,'Season 10'!AK$4:CN$104,17,0),"0"),
IFERROR(VLOOKUP($A88,'Season 11'!AK$4:CN$104,17,0),"0"),IFERROR(VLOOKUP($A88,'Season 12'!AK$4:CN$104,17,0),"0"),
IFERROR(VLOOKUP($A88,'Season 13'!AK$4:CN$104,17,0),"0"),IFERROR(VLOOKUP($A88,'Season 14'!AK$4:CN$104,17,0),"0"),IFERROR(VLOOKUP(A88,'Season 15'!AK$4:CN$104,17,0),"0"),)</f>
        <v>0</v>
      </c>
      <c r="Q88" s="403">
        <f>SUM(
IFERROR(VLOOKUP($A88,'Season 1'!AJ$4:CM$104,18,0),"0"),IFERROR(VLOOKUP($A88,'Season 2'!AK$4:CN$104,18,0),"0"),
IFERROR(VLOOKUP($A88,'Season 3'!AK$4:CN$104,18,0),"0"),IFERROR(VLOOKUP($A88,'Season 4'!AK$4:CN$104,18,0),"0"),
IFERROR(VLOOKUP($A88,'Season 5'!AK$4:CN$104,18,0),"0"),IFERROR(VLOOKUP($A88,'Season 6'!AK$4:CN$104,18,0),"0"),
IFERROR(VLOOKUP($A88,'Season 7'!AK$4:CN$104,18,0),"0"),IFERROR(VLOOKUP($A88,'Season 8'!AK$4:CN$104,18,0),"0"),
IFERROR(VLOOKUP($A88,'Season 9'!AK$4:CN$104,18,0),"0"),IFERROR(VLOOKUP($A88,'Season 10'!AK$4:CN$104,18,0),"0"),
IFERROR(VLOOKUP($A88,'Season 11'!AK$4:CN$104,18,0),"0"),IFERROR(VLOOKUP($A88,'Season 12'!AK$4:CN$104,18,0),"0"),
IFERROR(VLOOKUP($A88,'Season 13'!AK$4:CN$104,18,0),"0"),IFERROR(VLOOKUP($A88,'Season 14'!AK$4:CN$104,18,0),"0"),IFERROR(VLOOKUP(A88,'Season 15'!AK$4:CN$104,18,0),"0"),)</f>
        <v>0</v>
      </c>
      <c r="R88" s="398">
        <f>SUM(
IFERROR(VLOOKUP($A88,'Season 1'!AJ$4:CM$104,19,0),"0"),IFERROR(VLOOKUP($A88,'Season 2'!AK$4:CN$104,19,0),"0"),
IFERROR(VLOOKUP($A88,'Season 3'!AK$4:CN$104,19,0),"0"),IFERROR(VLOOKUP($A88,'Season 4'!AK$4:CN$104,19,0),"0"),
IFERROR(VLOOKUP($A88,'Season 5'!AK$4:CN$104,19,0),"0"),IFERROR(VLOOKUP($A88,'Season 6'!AK$4:CN$104,19,0),"0"),
IFERROR(VLOOKUP($A88,'Season 7'!AK$4:CN$104,19,0),"0"),IFERROR(VLOOKUP($A88,'Season 8'!AK$4:CN$104,19,0),"0"),
IFERROR(VLOOKUP($A88,'Season 9'!AK$4:CN$104,19,0),"0"),IFERROR(VLOOKUP($A88,'Season 10'!AK$4:CN$104,19,0),"0"),
IFERROR(VLOOKUP($A88,'Season 11'!AK$4:CN$104,19,0),"0"),IFERROR(VLOOKUP($A88,'Season 12'!AK$4:CN$104,19,0),"0"),
IFERROR(VLOOKUP($A88,'Season 13'!AK$4:CN$104,19,0),"0"),IFERROR(VLOOKUP($A88,'Season 14'!AK$4:CN$104,19,0),"0"),IFERROR(VLOOKUP(A88,'Season 15'!AK$4:CN$104,19,0),"0"),)</f>
        <v>0</v>
      </c>
      <c r="S88" s="518">
        <f>SUM(
IFERROR(VLOOKUP($A88,'Season 1'!AJ$4:CM$104,20,0),"0"),IFERROR(VLOOKUP($A88,'Season 2'!AK$4:CN$104,20,0),"0"),
IFERROR(VLOOKUP($A88,'Season 3'!AK$4:CN$104,20,0),"0"),IFERROR(VLOOKUP($A88,'Season 4'!AK$4:CN$104,20,0),"0"),
IFERROR(VLOOKUP($A88,'Season 5'!AK$4:CN$104,20,0),"0"),IFERROR(VLOOKUP($A88,'Season 6'!AK$4:CN$104,20,0),"0"),
IFERROR(VLOOKUP($A88,'Season 7'!AK$4:CN$104,20,0),"0"),IFERROR(VLOOKUP($A88,'Season 8'!AK$4:CN$104,20,0),"0"),
IFERROR(VLOOKUP($A88,'Season 9'!AK$4:CN$104,20,0),"0"),IFERROR(VLOOKUP($A88,'Season 10'!AK$4:CN$104,20,0),"0"),
IFERROR(VLOOKUP($A88,'Season 11'!AK$4:CN$104,20,0),"0"),IFERROR(VLOOKUP($A88,'Season 12'!AK$4:CN$104,20,0),"0"),
IFERROR(VLOOKUP($A88,'Season 13'!AK$4:CN$104,20,0),"0"),IFERROR(VLOOKUP($A88,'Season 14'!AK$4:CN$104,20,0),"0"),IFERROR(VLOOKUP(A88,'Season 15'!AK$4:CN$104,20,0),"0"),)</f>
        <v>0</v>
      </c>
      <c r="T88" s="21">
        <f>SUM(
IFERROR(VLOOKUP($A88,'Season 1'!AJ$4:CM$104,21,0),"0"),IFERROR(VLOOKUP($A88,'Season 2'!AK$4:CN$104,21,0),"0"),
IFERROR(VLOOKUP($A88,'Season 3'!AK$4:CN$104,21,0),"0"),IFERROR(VLOOKUP($A88,'Season 4'!AK$4:CN$104,21,0),"0"),
IFERROR(VLOOKUP($A88,'Season 5'!AK$4:CN$104,21,0),"0"),IFERROR(VLOOKUP($A88,'Season 6'!AK$4:CN$104,21,0),"0"),
IFERROR(VLOOKUP($A88,'Season 7'!AK$4:CN$104,21,0),"0"),IFERROR(VLOOKUP($A88,'Season 8'!AK$4:CN$104,21,0),"0"),
IFERROR(VLOOKUP($A88,'Season 9'!AK$4:CN$104,21,0),"0"),IFERROR(VLOOKUP($A88,'Season 10'!AK$4:CN$104,21,0),"0"),
IFERROR(VLOOKUP($A88,'Season 11'!AK$4:CN$104,21,0),"0"),IFERROR(VLOOKUP($A88,'Season 12'!AK$4:CN$104,21,0),"0"),
IFERROR(VLOOKUP($A88,'Season 13'!AK$4:CN$104,21,0),"0"),IFERROR(VLOOKUP($A88,'Season 14'!AK$4:CN$104,21,0),"0"),IFERROR(VLOOKUP(A88,'Season 15'!AK$4:CN$104,21,0),"0"),)</f>
        <v>0</v>
      </c>
      <c r="U88" s="402">
        <f>SUM(
IFERROR(VLOOKUP($A88,'Season 1'!AJ$4:CM$104,22,0),"0"),IFERROR(VLOOKUP($A88,'Season 2'!AK$4:CN$104,22,0),"0"),
IFERROR(VLOOKUP($A88,'Season 3'!AK$4:CN$104,22,0),"0"),IFERROR(VLOOKUP($A88,'Season 4'!AK$4:CN$104,22,0),"0"),
IFERROR(VLOOKUP($A88,'Season 5'!AK$4:CN$104,22,0),"0"),IFERROR(VLOOKUP($A88,'Season 6'!AK$4:CN$104,22,0),"0"),
IFERROR(VLOOKUP($A88,'Season 7'!AK$4:CN$104,22,0),"0"),IFERROR(VLOOKUP($A88,'Season 8'!AK$4:CN$104,22,0),"0"),
IFERROR(VLOOKUP($A88,'Season 9'!AK$4:CN$104,22,0),"0"),IFERROR(VLOOKUP($A88,'Season 10'!AK$4:CN$104,22,0),"0"),
IFERROR(VLOOKUP($A88,'Season 11'!AK$4:CN$104,22,0),"0"),IFERROR(VLOOKUP($A88,'Season 12'!AK$4:CN$104,22,0),"0"),
IFERROR(VLOOKUP($A88,'Season 13'!AK$4:CN$104,22,0),"0"),IFERROR(VLOOKUP($A88,'Season 14'!AK$4:CN$104,22,0),"0"),IFERROR(VLOOKUP(A88,'Season 15'!AK$4:CN$104,22,0),"0"),)</f>
        <v>0</v>
      </c>
      <c r="V88" s="403">
        <f>SUM(
IFERROR(VLOOKUP($A88,'Season 1'!AJ$4:CM$104,23,0),"0"),IFERROR(VLOOKUP($A88,'Season 2'!AK$4:CN$104,23,0),"0"),
IFERROR(VLOOKUP($A88,'Season 3'!AK$4:CN$104,23,0),"0"),IFERROR(VLOOKUP($A88,'Season 4'!AK$4:CN$104,23,0),"0"),
IFERROR(VLOOKUP($A88,'Season 5'!AK$4:CN$104,23,0),"0"),IFERROR(VLOOKUP($A88,'Season 6'!AK$4:CN$104,23,0),"0"),
IFERROR(VLOOKUP($A88,'Season 7'!AK$4:CN$104,23,0),"0"),IFERROR(VLOOKUP($A88,'Season 8'!AK$4:CN$104,23,0),"0"),
IFERROR(VLOOKUP($A88,'Season 9'!AK$4:CN$104,23,0),"0"),IFERROR(VLOOKUP($A88,'Season 10'!AK$4:CN$104,23,0),"0"),
IFERROR(VLOOKUP($A88,'Season 11'!AK$4:CN$104,23,0),"0"),IFERROR(VLOOKUP($A88,'Season 12'!AK$4:CN$104,23,0),"0"),
IFERROR(VLOOKUP($A88,'Season 13'!AK$4:CN$104,23,0),"0"),IFERROR(VLOOKUP($A88,'Season 14'!AK$4:CN$104,23,0),"0"),IFERROR(VLOOKUP($A88,'Season 15'!AK$4:CN$104,23,0),"0"),)</f>
        <v>0</v>
      </c>
      <c r="W88" s="398">
        <f>SUM(
IFERROR(VLOOKUP($A88,'Season 1'!AJ$4:CM$104,24,0),"0"),IFERROR(VLOOKUP($A88,'Season 2'!AK$4:CN$104,24,0),"0"),
IFERROR(VLOOKUP($A88,'Season 3'!AK$4:CN$104,24,0),"0"),IFERROR(VLOOKUP($A88,'Season 4'!AK$4:CN$104,24,0),"0"),
IFERROR(VLOOKUP($A88,'Season 5'!AK$4:CN$104,24,0),"0"),IFERROR(VLOOKUP($A88,'Season 6'!AK$4:CN$104,24,0),"0"),
IFERROR(VLOOKUP($A88,'Season 7'!AK$4:CN$104,24,0),"0"),IFERROR(VLOOKUP($A88,'Season 8'!AK$4:CN$104,24,0),"0"),
IFERROR(VLOOKUP($A88,'Season 9'!AK$4:CN$104,24,0),"0"),IFERROR(VLOOKUP($A88,'Season 10'!AK$4:CN$104,24,0),"0"),
IFERROR(VLOOKUP($A88,'Season 11'!AK$4:CN$104,24,0),"0"),IFERROR(VLOOKUP($A88,'Season 12'!AK$4:CN$104,24,0),"0"),
IFERROR(VLOOKUP($A88,'Season 13'!AK$4:CN$104,24,0),"0"),IFERROR(VLOOKUP($A88,'Season 14'!AK$4:CN$104,24,0),"0"),IFERROR(VLOOKUP($A88,'Season 15'!AK$4:CN$104,24,0),"0"),)</f>
        <v>0</v>
      </c>
      <c r="X88" s="518">
        <f>SUM(
IFERROR(VLOOKUP($A88,'Season 1'!AJ$4:CM$104,25,0),"0"),IFERROR(VLOOKUP($A88,'Season 2'!AK$4:CN$104,25,0),"0"),
IFERROR(VLOOKUP($A88,'Season 3'!AK$4:CN$104,25,0),"0"),IFERROR(VLOOKUP($A88,'Season 4'!AK$4:CN$104,25,0),"0"),
IFERROR(VLOOKUP($A88,'Season 5'!AK$4:CN$104,25,0),"0"),IFERROR(VLOOKUP($A88,'Season 6'!AK$4:CN$104,25,0),"0"),
IFERROR(VLOOKUP($A88,'Season 7'!AK$4:CN$104,25,0),"0"),IFERROR(VLOOKUP($A88,'Season 8'!AK$4:CN$104,25,0),"0"),
IFERROR(VLOOKUP($A88,'Season 9'!AK$4:CN$104,25,0),"0"),IFERROR(VLOOKUP($A88,'Season 10'!AK$4:CN$104,25,0),"0"),
IFERROR(VLOOKUP($A88,'Season 11'!AK$4:CN$104,25,0),"0"),IFERROR(VLOOKUP($A88,'Season 12'!AK$4:CN$104,25,0),"0"),
IFERROR(VLOOKUP($A88,'Season 13'!AK$4:CN$104,25,0),"0"),IFERROR(VLOOKUP($A88,'Season 14'!AK$4:CN$104,25,0),"0"),IFERROR(VLOOKUP($A88,'Season 15'!AK$4:CN$104,25,0),"0"),)</f>
        <v>0</v>
      </c>
      <c r="Y88" s="21">
        <f>SUM(
IFERROR(VLOOKUP($A88,'Season 1'!AJ$4:CM$104,26,0),"0"),IFERROR(VLOOKUP($A88,'Season 2'!AK$4:CN$104,26,0),"0"),
IFERROR(VLOOKUP($A88,'Season 3'!AK$4:CN$104,26,0),"0"),IFERROR(VLOOKUP($A88,'Season 4'!AK$4:CN$104,26,0),"0"),
IFERROR(VLOOKUP($A88,'Season 5'!AK$4:CN$104,26,0),"0"),IFERROR(VLOOKUP($A88,'Season 6'!AK$4:CN$104,26,0),"0"),
IFERROR(VLOOKUP($A88,'Season 7'!AK$4:CN$104,26,0),"0"),IFERROR(VLOOKUP($A88,'Season 8'!AK$4:CN$104,26,0),"0"),
IFERROR(VLOOKUP($A88,'Season 9'!AK$4:CN$104,26,0),"0"),IFERROR(VLOOKUP($A88,'Season 10'!AK$4:CN$104,26,0),"0"),
IFERROR(VLOOKUP($A88,'Season 11'!AK$4:CN$104,26,0),"0"),IFERROR(VLOOKUP($A88,'Season 12'!AK$4:CN$104,26,0),"0"),
IFERROR(VLOOKUP($A88,'Season 13'!AK$4:CN$104,26,0),"0"),IFERROR(VLOOKUP($A88,'Season 14'!AK$4:CN$104,26,0),"0"),IFERROR(VLOOKUP($A88,'Season 15'!AK$4:CN$104,26,0),"0"),)</f>
        <v>0</v>
      </c>
      <c r="Z88" s="402">
        <f>SUM(
IFERROR(VLOOKUP($A88,'Season 1'!AJ$4:CM$104,27,0),"0"),IFERROR(VLOOKUP($A88,'Season 2'!AK$4:CN$104,27,0),"0"),
IFERROR(VLOOKUP($A88,'Season 3'!AK$4:CN$104,27,0),"0"),IFERROR(VLOOKUP($A88,'Season 4'!AK$4:CN$104,27,0),"0"),
IFERROR(VLOOKUP($A88,'Season 5'!AK$4:CN$104,27,0),"0"),IFERROR(VLOOKUP($A88,'Season 6'!AK$4:CN$104,27,0),"0"),
IFERROR(VLOOKUP($A88,'Season 7'!AK$4:CN$104,27,0),"0"),IFERROR(VLOOKUP($A88,'Season 8'!AK$4:CN$104,27,0),"0"),
IFERROR(VLOOKUP($A88,'Season 9'!AK$4:CN$104,27,0),"0"),IFERROR(VLOOKUP($A88,'Season 10'!AK$4:CN$104,27,0),"0"),
IFERROR(VLOOKUP($A88,'Season 11'!AK$4:CN$104,27,0),"0"),IFERROR(VLOOKUP($A88,'Season 12'!AK$4:CN$104,27,0),"0"),
IFERROR(VLOOKUP($A88,'Season 13'!AK$4:CN$104,27,0),"0"),IFERROR(VLOOKUP($A88,'Season 14'!AK$4:CN$104,27,0),"0"),IFERROR(VLOOKUP($A88,'Season 15'!AK$4:CN$104,27,0),"0"),)</f>
        <v>0</v>
      </c>
      <c r="AA88" s="403">
        <f>SUM(
IFERROR(VLOOKUP($A88,'Season 1'!AJ$4:CM$104,28,0),"0"),IFERROR(VLOOKUP($A88,'Season 2'!AK$4:CN$104,28,0),"0"),
IFERROR(VLOOKUP($A88,'Season 3'!AK$4:CN$104,28,0),"0"),IFERROR(VLOOKUP($A88,'Season 4'!AK$4:CN$104,28,0),"0"),
IFERROR(VLOOKUP($A88,'Season 5'!AK$4:CN$104,28,0),"0"),IFERROR(VLOOKUP($A88,'Season 6'!AK$4:CN$104,28,0),"0"),
IFERROR(VLOOKUP($A88,'Season 7'!AK$4:CN$104,28,0),"0"),IFERROR(VLOOKUP($A88,'Season 8'!AK$4:CN$104,28,0),"0"),
IFERROR(VLOOKUP($A88,'Season 9'!AK$4:CN$104,28,0),"0"),IFERROR(VLOOKUP($A88,'Season 10'!AK$4:CN$104,28,0),"0"),
IFERROR(VLOOKUP($A88,'Season 11'!AK$4:CN$104,28,0),"0"),IFERROR(VLOOKUP($A88,'Season 12'!AK$4:CN$104,28,0),"0"),
IFERROR(VLOOKUP($A88,'Season 13'!AK$4:CN$104,28,0),"0"),IFERROR(VLOOKUP($A88,'Season 14'!AK$4:CN$104,28,0),"0"),IFERROR(VLOOKUP($A88,'Season 15'!AK$4:CN$104,28,0),"0"),)</f>
        <v>0</v>
      </c>
      <c r="AB88" s="398">
        <f>SUM(
IFERROR(VLOOKUP($A88,'Season 1'!AJ$4:CM$104,29,0),"0"),IFERROR(VLOOKUP($A88,'Season 2'!AK$4:CN$104,29,0),"0"),
IFERROR(VLOOKUP($A88,'Season 3'!AK$4:CN$104,29,0),"0"),IFERROR(VLOOKUP($A88,'Season 4'!AK$4:CN$104,29,0),"0"),
IFERROR(VLOOKUP($A88,'Season 5'!AK$4:CN$104,29,0),"0"),IFERROR(VLOOKUP($A88,'Season 6'!AK$4:CN$104,29,0),"0"),
IFERROR(VLOOKUP($A88,'Season 7'!AK$4:CN$104,29,0),"0"),IFERROR(VLOOKUP($A88,'Season 8'!AK$4:CN$104,29,0),"0"),
IFERROR(VLOOKUP($A88,'Season 9'!AK$4:CN$104,29,0),"0"),IFERROR(VLOOKUP($A88,'Season 10'!AK$4:CN$104,29,0),"0"),
IFERROR(VLOOKUP($A88,'Season 11'!AK$4:CN$104,29,0),"0"),IFERROR(VLOOKUP($A88,'Season 12'!AK$4:CN$104,29,0),"0"),
IFERROR(VLOOKUP($A88,'Season 13'!AK$4:CN$104,29,0),"0"),IFERROR(VLOOKUP($A88,'Season 14'!AK$4:CN$104,29,0),"0"),IFERROR(VLOOKUP($A88,'Season 15'!AK$4:CN$104,29,0),"0"),)</f>
        <v>0</v>
      </c>
      <c r="AC88" s="518">
        <f>SUM(
IFERROR(VLOOKUP($A88,'Season 1'!AJ$4:CM$104,30,0),"0"),IFERROR(VLOOKUP($A88,'Season 2'!AK$4:CN$104,30,0),"0"),
IFERROR(VLOOKUP($A88,'Season 3'!AK$4:CN$104,30,0),"0"),IFERROR(VLOOKUP($A88,'Season 4'!AK$4:CN$104,30,0),"0"),
IFERROR(VLOOKUP($A88,'Season 5'!AK$4:CN$104,30,0),"0"),IFERROR(VLOOKUP($A88,'Season 6'!AK$4:CN$104,30,0),"0"),
IFERROR(VLOOKUP($A88,'Season 7'!AK$4:CN$104,30,0),"0"),IFERROR(VLOOKUP($A88,'Season 8'!AK$4:CN$104,30,0),"0"),
IFERROR(VLOOKUP($A88,'Season 9'!AK$4:CN$104,30,0),"0"),IFERROR(VLOOKUP($A88,'Season 10'!AK$4:CN$104,30,0),"0"),
IFERROR(VLOOKUP($A88,'Season 11'!AK$4:CN$104,30,0),"0"),IFERROR(VLOOKUP($A88,'Season 12'!AK$4:CN$104,30,0),"0"),
IFERROR(VLOOKUP($A88,'Season 13'!AK$4:CN$104,30,0),"0"),IFERROR(VLOOKUP($A88,'Season 14'!AK$4:CN$104,30,0),"0"),IFERROR(VLOOKUP($A88,'Season 15'!AK$4:CN$104,30,0),"0"),)</f>
        <v>0</v>
      </c>
      <c r="AD88" s="21">
        <f>SUM(
IFERROR(VLOOKUP($A88,'Season 1'!AJ$4:CM$104,31,0),"0"),IFERROR(VLOOKUP($A88,'Season 2'!AK$4:CN$104,31,0),"0"),
IFERROR(VLOOKUP($A88,'Season 3'!AK$4:CN$104,31,0),"0"),IFERROR(VLOOKUP($A88,'Season 4'!AK$4:CN$104,31,0),"0"),
IFERROR(VLOOKUP($A88,'Season 5'!AK$4:CN$104,31,0),"0"),IFERROR(VLOOKUP($A88,'Season 6'!AK$4:CN$104,31,0),"0"),
IFERROR(VLOOKUP($A88,'Season 7'!AK$4:CN$104,31,0),"0"),IFERROR(VLOOKUP($A88,'Season 8'!AK$4:CN$104,31,0),"0"),
IFERROR(VLOOKUP($A88,'Season 9'!AK$4:CN$104,31,0),"0"),IFERROR(VLOOKUP($A88,'Season 10'!AK$4:CN$104,31,0),"0"),
IFERROR(VLOOKUP($A88,'Season 11'!AK$4:CN$104,31,0),"0"),IFERROR(VLOOKUP($A88,'Season 12'!AK$4:CN$104,31,0),"0"),
IFERROR(VLOOKUP($A88,'Season 13'!AK$4:CN$104,31,0),"0"),IFERROR(VLOOKUP($A88,'Season 14'!AK$4:CN$104,31,0),"0"),IFERROR(VLOOKUP($A88,'Season 15'!AK$4:CN$104,31,0),"0"),)</f>
        <v>0</v>
      </c>
      <c r="AE88" s="402">
        <f>SUM(
IFERROR(VLOOKUP($A88,'Season 1'!AJ$4:CM$104,32,0),"0"),IFERROR(VLOOKUP($A88,'Season 2'!AK$4:CN$104,32,0),"0"),
IFERROR(VLOOKUP($A88,'Season 3'!AK$4:CN$104,32,0),"0"),IFERROR(VLOOKUP($A88,'Season 4'!AK$4:CN$104,32,0),"0"),
IFERROR(VLOOKUP($A88,'Season 5'!AK$4:CN$104,32,0),"0"),IFERROR(VLOOKUP($A88,'Season 6'!AK$4:CN$104,32,0),"0"),
IFERROR(VLOOKUP($A88,'Season 7'!AK$4:CN$104,32,0),"0"),IFERROR(VLOOKUP($A88,'Season 8'!AK$4:CN$104,32,0),"0"),
IFERROR(VLOOKUP($A88,'Season 9'!AK$4:CN$104,32,0),"0"),IFERROR(VLOOKUP($A88,'Season 10'!AK$4:CN$104,32,0),"0"),
IFERROR(VLOOKUP($A88,'Season 11'!AK$4:CN$104,32,0),"0"),IFERROR(VLOOKUP($A88,'Season 12'!AK$4:CN$104,32,0),"0"),
IFERROR(VLOOKUP($A88,'Season 13'!AK$4:CN$104,32,0),"0"),IFERROR(VLOOKUP($A88,'Season 14'!AK$4:CN$104,32,0),"0"),IFERROR(VLOOKUP($A88,'Season 15'!AK$4:CN$104,32,0),"0"),)</f>
        <v>0</v>
      </c>
      <c r="AF88" s="403">
        <f>SUM(IFERROR(VLOOKUP($A88,'Season 2'!AK$4:CN$104,33,0),"0"),
IFERROR(VLOOKUP($A88,'Season 3'!AK$4:CN$104,33,0),"0"),IFERROR(VLOOKUP($A88,'Season 4'!AK$4:CN$104,33,0),"0"),
IFERROR(VLOOKUP($A88,'Season 5'!AK$4:CN$104,33,0),"0"),IFERROR(VLOOKUP($A88,'Season 6'!AK$4:CN$104,33,0),"0"),
IFERROR(VLOOKUP($A88,'Season 7'!AK$4:CN$104,33,0),"0"),IFERROR(VLOOKUP($A88,'Season 8'!AK$4:CN$104,33,0),"0"),
IFERROR(VLOOKUP($A88,'Season 9'!AK$4:CN$104,33,0),"0"),IFERROR(VLOOKUP($A88,'Season 10'!AK$4:CN$104,33,0),"0"),
IFERROR(VLOOKUP($A88,'Season 11'!AK$4:CN$104,33,0),"0"),IFERROR(VLOOKUP($A88,'Season 12'!AK$4:CN$104,33,0),"0"),
IFERROR(VLOOKUP($A88,'Season 13'!AK$4:CN$104,33,0),"0"),IFERROR(VLOOKUP($A88,'Season 14'!AK$4:CN$104,33,0),"0"),IFERROR(VLOOKUP($A88,'Season 15'!AK$4:CN$104,33,0),"0"),)</f>
        <v>0</v>
      </c>
      <c r="AG88" s="398">
        <f>SUM(IFERROR(VLOOKUP($A88,'Season 2'!AK$4:CN$104,34,0),"0"),
IFERROR(VLOOKUP($A88,'Season 3'!AK$4:CN$104,34,0),"0"),IFERROR(VLOOKUP($A88,'Season 4'!AK$4:CN$104,34,0),"0"),
IFERROR(VLOOKUP($A88,'Season 5'!AK$4:CN$104,34,0),"0"),IFERROR(VLOOKUP($A88,'Season 6'!AK$4:CN$104,34,0),"0"),
IFERROR(VLOOKUP($A88,'Season 7'!AK$4:CN$104,34,0),"0"),IFERROR(VLOOKUP($A88,'Season 8'!AK$4:CN$104,34,0),"0"),
IFERROR(VLOOKUP($A88,'Season 9'!AK$4:CN$104,34,0),"0"),IFERROR(VLOOKUP($A88,'Season 10'!AK$4:CN$104,34,0),"0"),
IFERROR(VLOOKUP($A88,'Season 11'!AK$4:CN$104,34,0),"0"),IFERROR(VLOOKUP($A88,'Season 12'!AK$4:CN$104,34,0),"0"),
IFERROR(VLOOKUP($A88,'Season 13'!AK$4:CN$104,34,0),"0"),IFERROR(VLOOKUP($A88,'Season 14'!AK$4:CN$104,34,0),"0"),IFERROR(VLOOKUP($A88,'Season 15'!AK$4:CN$104,34,0),"0"),)</f>
        <v>0</v>
      </c>
      <c r="AH88" s="518">
        <f>SUM(IFERROR(VLOOKUP($A88,'Season 2'!AK$4:CN$104,35,0),"0"),
IFERROR(VLOOKUP($A88,'Season 3'!AK$4:CN$104,35,0),"0"),IFERROR(VLOOKUP($A88,'Season 4'!AK$4:CN$104,35,0),"0"),
IFERROR(VLOOKUP($A88,'Season 5'!AK$4:CN$104,35,0),"0"),IFERROR(VLOOKUP($A88,'Season 6'!AK$4:CN$104,35,0),"0"),
IFERROR(VLOOKUP($A88,'Season 7'!AK$4:CN$104,35,0),"0"),IFERROR(VLOOKUP($A88,'Season 8'!AK$4:CN$104,35,0),"0"),
IFERROR(VLOOKUP($A88,'Season 9'!AK$4:CN$104,35,0),"0"),IFERROR(VLOOKUP($A88,'Season 10'!AK$4:CN$104,35,0),"0"),
IFERROR(VLOOKUP($A88,'Season 11'!AK$4:CN$104,35,0),"0"),IFERROR(VLOOKUP($A88,'Season 12'!AK$4:CN$104,35,0),"0"),
IFERROR(VLOOKUP($A88,'Season 13'!AK$4:CN$104,35,0),"0"),IFERROR(VLOOKUP($A88,'Season 14'!AK$4:CN$104,35,0),"0"),IFERROR(VLOOKUP($A88,'Season 15'!AK$4:CN$104,35,0),"0"),)</f>
        <v>0</v>
      </c>
      <c r="AI88" s="21">
        <f>SUM(IFERROR(VLOOKUP($A88,'Season 2'!AK$4:CN$104,36,0),"0"),
IFERROR(VLOOKUP($A88,'Season 3'!AK$4:CN$104,36,0),"0"),IFERROR(VLOOKUP($A88,'Season 4'!AK$4:CN$104,36,0),"0"),
IFERROR(VLOOKUP($A88,'Season 5'!AK$4:CN$104,36,0),"0"),IFERROR(VLOOKUP($A88,'Season 6'!AK$4:CN$104,36,0),"0"),
IFERROR(VLOOKUP($A88,'Season 7'!AK$4:CN$104,36,0),"0"),IFERROR(VLOOKUP($A88,'Season 8'!AK$4:CN$104,36,0),"0"),
IFERROR(VLOOKUP($A88,'Season 9'!AK$4:CN$104,36,0),"0"),IFERROR(VLOOKUP($A88,'Season 10'!AK$4:CN$104,36,0),"0"),
IFERROR(VLOOKUP($A88,'Season 11'!AK$4:CN$104,36,0),"0"),IFERROR(VLOOKUP($A88,'Season 12'!AK$4:CN$104,36,0),"0"),
IFERROR(VLOOKUP($A88,'Season 13'!AK$4:CN$104,36,0),"0"),IFERROR(VLOOKUP($A88,'Season 14'!AK$4:CN$104,36,0),"0"),IFERROR(VLOOKUP($A88,'Season 15'!AK$4:CN$104,36,0),"0"),)</f>
        <v>0</v>
      </c>
      <c r="AJ88" s="402">
        <f>SUM(IFERROR(VLOOKUP($A88,'Season 2'!AK$4:CN$104,37,0),"0"),
IFERROR(VLOOKUP($A88,'Season 3'!AK$4:CN$104,37,0),"0"),IFERROR(VLOOKUP($A88,'Season 4'!AK$4:CN$104,37,0),"0"),
IFERROR(VLOOKUP($A88,'Season 5'!AK$4:CN$104,37,0),"0"),IFERROR(VLOOKUP($A88,'Season 6'!AK$4:CN$104,37,0),"0"),
IFERROR(VLOOKUP($A88,'Season 7'!AK$4:CN$104,37,0),"0"),IFERROR(VLOOKUP($A88,'Season 8'!AK$4:CN$104,37,0),"0"),
IFERROR(VLOOKUP($A88,'Season 9'!AK$4:CN$104,37,0),"0"),IFERROR(VLOOKUP($A88,'Season 10'!AK$4:CN$104,37,0),"0"),
IFERROR(VLOOKUP($A88,'Season 11'!AK$4:CN$104,37,0),"0"),IFERROR(VLOOKUP($A88,'Season 12'!AK$4:CN$104,37,0),"0"),
IFERROR(VLOOKUP($A88,'Season 13'!AK$4:CN$104,37,0),"0"),IFERROR(VLOOKUP($A88,'Season 14'!AK$4:CN$104,37,0),"0"),IFERROR(VLOOKUP($A88,'Season 15'!AK$4:CN$104,37,0),"0"),)</f>
        <v>0</v>
      </c>
      <c r="AK88" s="403">
        <f>SUM(IFERROR(VLOOKUP($A88,'Season 1'!AJ$4:CM$104,33,0),"0"),IFERROR(VLOOKUP($A88,'Season 2'!AK$4:CN$104,38,0),"0"),
IFERROR(VLOOKUP($A88,'Season 3'!AK$4:CN$104,38,0),"0"),IFERROR(VLOOKUP($A88,'Season 4'!AK$4:CN$104,38,0),"0"),
IFERROR(VLOOKUP($A88,'Season 5'!AK$4:CN$104,38,0),"0"),IFERROR(VLOOKUP($A88,'Season 6'!AK$4:CN$104,38,0),"0"),
IFERROR(VLOOKUP($A88,'Season 7'!AK$4:CN$104,38,0),"0"),IFERROR(VLOOKUP($A88,'Season 8'!AK$4:CN$104,38,0),"0"),
IFERROR(VLOOKUP($A88,'Season 9'!AK$4:CN$104,38,0),"0"),IFERROR(VLOOKUP($A88,'Season 10'!AK$4:CN$104,38,0),"0"),
IFERROR(VLOOKUP($A88,'Season 11'!AK$4:CN$104,38,0),"0"),IFERROR(VLOOKUP($A88,'Season 12'!AK$4:CN$104,38,0),"0"),
IFERROR(VLOOKUP($A88,'Season 13'!AK$4:CN$104,38,0),"0"),IFERROR(VLOOKUP($A88,'Season 14'!AK$4:CN$104,38,0),"0"),IFERROR(VLOOKUP($A88,'Season 15'!AK$4:CN$104,38,0),"0"),)</f>
        <v>0</v>
      </c>
      <c r="AL88" s="398">
        <f>SUM(IFERROR(VLOOKUP($A88,'Season 1'!AJ$4:CM$104,34,0),"0"),IFERROR(VLOOKUP($A88,'Season 2'!AK$4:CN$104,39,0),"0"),
IFERROR(VLOOKUP($A88,'Season 3'!AK$4:CN$104,39,0),"0"),IFERROR(VLOOKUP($A88,'Season 4'!AK$4:CN$104,39,0),"0"),
IFERROR(VLOOKUP($A88,'Season 5'!AK$4:CN$104,39,0),"0"),IFERROR(VLOOKUP($A88,'Season 6'!AK$4:CN$104,39,0),"0"),
IFERROR(VLOOKUP($A88,'Season 7'!AK$4:CN$104,39,0),"0"),IFERROR(VLOOKUP($A88,'Season 8'!AK$4:CN$104,39,0),"0"),
IFERROR(VLOOKUP($A88,'Season 9'!AK$4:CN$104,39,0),"0"),IFERROR(VLOOKUP($A88,'Season 10'!AK$4:CN$104,39,0),"0"),
IFERROR(VLOOKUP($A88,'Season 11'!AK$4:CN$104,39,0),"0"),IFERROR(VLOOKUP($A88,'Season 12'!AK$4:CN$104,39,0),"0"),
IFERROR(VLOOKUP($A88,'Season 13'!AK$4:CN$104,39,0),"0"),IFERROR(VLOOKUP($A88,'Season 14'!AK$4:CN$104,39,0),"0"),IFERROR(VLOOKUP($A88,'Season 15'!AK$4:CN$104,39,0),"0"),)</f>
        <v>0</v>
      </c>
      <c r="AM88" s="518">
        <f>SUM(IFERROR(VLOOKUP($A88,'Season 1'!AJ$4:CM$104,35,0),"0"),IFERROR(VLOOKUP($A88,'Season 2'!AK$4:CN$104,40,0),"0"),
IFERROR(VLOOKUP($A88,'Season 3'!AK$4:CN$104,40,0),"0"),IFERROR(VLOOKUP($A88,'Season 4'!AK$4:CN$104,40,0),"0"),
IFERROR(VLOOKUP($A88,'Season 5'!AK$4:CN$104,40,0),"0"),IFERROR(VLOOKUP($A88,'Season 6'!AK$4:CN$104,40,0),"0"),
IFERROR(VLOOKUP($A88,'Season 7'!AK$4:CN$104,40,0),"0"),IFERROR(VLOOKUP($A88,'Season 8'!AK$4:CN$104,40,0),"0"),
IFERROR(VLOOKUP($A88,'Season 9'!AK$4:CN$104,40,0),"0"),IFERROR(VLOOKUP($A88,'Season 10'!AK$4:CN$104,40,0),"0"),
IFERROR(VLOOKUP($A88,'Season 11'!AK$4:CN$104,40,0),"0"),IFERROR(VLOOKUP($A88,'Season 12'!AK$4:CN$104,40,0),"0"),
IFERROR(VLOOKUP($A88,'Season 13'!AK$4:CN$104,40,0),"0"),IFERROR(VLOOKUP($A88,'Season 14'!AK$4:CN$104,40,0),"0"),IFERROR(VLOOKUP($A88,'Season 15'!AK$4:CN$104,40,0),"0"),)</f>
        <v>0</v>
      </c>
      <c r="AN88" s="21">
        <f>SUM(IFERROR(VLOOKUP($A88,'Season 1'!AJ$4:CM$104,36,0),"0"),IFERROR(VLOOKUP($A88,'Season 2'!AK$4:CN$104,41,0),"0"),
IFERROR(VLOOKUP($A88,'Season 3'!AK$4:CN$104,41,0),"0"),IFERROR(VLOOKUP($A88,'Season 4'!AK$4:CN$104,41,0),"0"),
IFERROR(VLOOKUP($A88,'Season 5'!AK$4:CN$104,41,0),"0"),IFERROR(VLOOKUP($A88,'Season 6'!AK$4:CN$104,41,0),"0"),
IFERROR(VLOOKUP($A88,'Season 7'!AK$4:CN$104,41,0),"0"),IFERROR(VLOOKUP($A88,'Season 8'!AK$4:CN$104,41,0),"0"),
IFERROR(VLOOKUP($A88,'Season 9'!AK$4:CN$104,41,0),"0"),IFERROR(VLOOKUP($A88,'Season 10'!AK$4:CN$104,41,0),"0"),
IFERROR(VLOOKUP($A88,'Season 11'!AK$4:CN$104,41,0),"0"),IFERROR(VLOOKUP($A88,'Season 12'!AK$4:CN$104,41,0),"0"),
IFERROR(VLOOKUP($A88,'Season 13'!AK$4:CN$104,41,0),"0"),IFERROR(VLOOKUP($A88,'Season 14'!AK$4:CN$104,41,0),"0"),IFERROR(VLOOKUP($A88,'Season 15'!AK$4:CN$104,41,0),"0"),)</f>
        <v>0</v>
      </c>
      <c r="AO88" s="402">
        <f>SUM(IFERROR(VLOOKUP($A88,'Season 1'!AJ$4:CM$104,37,0),"0"),IFERROR(VLOOKUP($A88,'Season 2'!AK$4:CN$104,42,0),"0"),
IFERROR(VLOOKUP($A88,'Season 3'!AK$4:CN$104,42,0),"0"),IFERROR(VLOOKUP($A88,'Season 4'!AK$4:CN$104,42,0),"0"),
IFERROR(VLOOKUP($A88,'Season 5'!AK$4:CN$104,42,0),"0"),IFERROR(VLOOKUP($A88,'Season 6'!AK$4:CN$104,42,0),"0"),
IFERROR(VLOOKUP($A88,'Season 7'!AK$4:CN$104,42,0),"0"),IFERROR(VLOOKUP($A88,'Season 8'!AK$4:CN$104,42,0),"0"),
IFERROR(VLOOKUP($A88,'Season 9'!AK$4:CN$104,42,0),"0"),IFERROR(VLOOKUP($A88,'Season 10'!AK$4:CN$104,42,0),"0"),
IFERROR(VLOOKUP($A88,'Season 11'!AK$4:CN$104,42,0),"0"),IFERROR(VLOOKUP($A88,'Season 12'!AK$4:CN$104,42,0),"0"),
IFERROR(VLOOKUP($A88,'Season 13'!AK$4:CN$104,42,0),"0"),IFERROR(VLOOKUP($A88,'Season 14'!AK$4:CN$104,42,0),"0"),IFERROR(VLOOKUP($A88,'Season 15'!AK$4:CN$104,42,0),"0"),)</f>
        <v>0</v>
      </c>
      <c r="AP88" s="403">
        <f>SUM(IFERROR(VLOOKUP($A88,'Season 1'!AJ$4:CM$104,43,0),"0"),IFERROR(VLOOKUP($A88,'Season 2'!AK$4:CN$104,43,0),"0"),
IFERROR(VLOOKUP($A88,'Season 3'!AK$4:CN$104,43,0),"0"),IFERROR(VLOOKUP($A88,'Season 4'!AK$4:CN$104,43,0),"0"),
IFERROR(VLOOKUP($A88,'Season 5'!AK$4:CN$104,43,0),"0"),IFERROR(VLOOKUP($A88,'Season 6'!AK$4:CN$104,43,0),"0"),
IFERROR(VLOOKUP($A88,'Season 7'!AK$4:CN$104,43,0),"0"),IFERROR(VLOOKUP($A88,'Season 8'!AK$4:CN$104,43,0),"0"),
IFERROR(VLOOKUP($A88,'Season 9'!AK$4:CN$104,43,0),"0"),IFERROR(VLOOKUP($A88,'Season 10'!AK$4:CN$104,43,0),"0"),
IFERROR(VLOOKUP($A88,'Season 11'!AK$4:CN$104,43,0),"0"),IFERROR(VLOOKUP($A88,'Season 12'!AK$4:CN$104,43,0),"0"),
IFERROR(VLOOKUP($A88,'Season 13'!AK$4:CN$104,43,0),"0"),IFERROR(VLOOKUP($A88,'Season 14'!AK$4:CN$104,43,0),"0"),IFERROR(VLOOKUP($A88,'Season 15'!AK$4:CN$104,43,0),"0"),)</f>
        <v>0</v>
      </c>
      <c r="AQ88" s="398">
        <f>SUM(IFERROR(VLOOKUP($A88,'Season 1'!AJ$4:CM$104,44,0),"0"),IFERROR(VLOOKUP($A88,'Season 2'!AK$4:CN$104,44,0),"0"),
IFERROR(VLOOKUP($A88,'Season 3'!AK$4:CN$104,44,0),"0"),IFERROR(VLOOKUP($A88,'Season 4'!AK$4:CN$104,44,0),"0"),
IFERROR(VLOOKUP($A88,'Season 5'!AK$4:CN$104,44,0),"0"),IFERROR(VLOOKUP($A88,'Season 6'!AK$4:CN$104,44,0),"0"),
IFERROR(VLOOKUP($A88,'Season 7'!AK$4:CN$104,44,0),"0"),IFERROR(VLOOKUP($A88,'Season 8'!AK$4:CN$104,44,0),"0"),
IFERROR(VLOOKUP($A88,'Season 9'!AK$4:CN$104,44,0),"0"),IFERROR(VLOOKUP($A88,'Season 10'!AK$4:CN$104,44,0),"0"),
IFERROR(VLOOKUP($A88,'Season 11'!AK$4:CN$104,44,0),"0"),IFERROR(VLOOKUP($A88,'Season 12'!AK$4:CN$104,44,0),"0"),
IFERROR(VLOOKUP($A88,'Season 13'!AK$4:CN$104,44,0),"0"),IFERROR(VLOOKUP($A88,'Season 14'!AK$4:CN$104,44,0),"0"),IFERROR(VLOOKUP($A88,'Season 15'!AK$4:CN$104,44,0),"0"),)</f>
        <v>0</v>
      </c>
      <c r="AR88" s="518">
        <f>SUM(IFERROR(VLOOKUP($A88,'Season 1'!AJ$4:CM$104,45,0),"0"),IFERROR(VLOOKUP($A88,'Season 2'!AK$4:CN$104,45,0),"0"),
IFERROR(VLOOKUP($A88,'Season 3'!AK$4:CN$104,45,0),"0"),IFERROR(VLOOKUP($A88,'Season 4'!AK$4:CN$104,45,0),"0"),
IFERROR(VLOOKUP($A88,'Season 5'!AK$4:CN$104,45,0),"0"),IFERROR(VLOOKUP($A88,'Season 6'!AK$4:CN$104,45,0),"0"),
IFERROR(VLOOKUP($A88,'Season 7'!AK$4:CN$104,45,0),"0"),IFERROR(VLOOKUP($A88,'Season 8'!AK$4:CN$104,45,0),"0"),
IFERROR(VLOOKUP($A88,'Season 9'!AK$4:CN$104,45,0),"0"),IFERROR(VLOOKUP($A88,'Season 10'!AK$4:CN$104,45,0),"0"),
IFERROR(VLOOKUP($A88,'Season 11'!AK$4:CN$104,45,0),"0"),IFERROR(VLOOKUP($A88,'Season 12'!AK$4:CN$104,45,0),"0"),
IFERROR(VLOOKUP($A88,'Season 13'!AK$4:CN$104,45,0),"0"),IFERROR(VLOOKUP($A88,'Season 14'!AK$4:CN$104,45,0),"0"),IFERROR(VLOOKUP($A88,'Season 15'!AK$4:CN$104,45,0),"0"),)</f>
        <v>0</v>
      </c>
      <c r="AS88" s="21">
        <f>SUM(IFERROR(VLOOKUP($A88,'Season 1'!AJ$4:CM$104,46,0),"0"),IFERROR(VLOOKUP($A88,'Season 2'!AK$4:CN$104,46,0),"0"),
IFERROR(VLOOKUP($A88,'Season 3'!AK$4:CN$104,46,0),"0"),IFERROR(VLOOKUP($A88,'Season 4'!AK$4:CN$104,46,0),"0"),
IFERROR(VLOOKUP($A88,'Season 5'!AK$4:CN$104,46,0),"0"),IFERROR(VLOOKUP($A88,'Season 6'!AK$4:CN$104,46,0),"0"),
IFERROR(VLOOKUP($A88,'Season 7'!AK$4:CN$104,46,0),"0"),IFERROR(VLOOKUP($A88,'Season 8'!AK$4:CN$104,46,0),"0"),
IFERROR(VLOOKUP($A88,'Season 9'!AK$4:CN$104,46,0),"0"),IFERROR(VLOOKUP($A88,'Season 10'!AK$4:CN$104,46,0),"0"),
IFERROR(VLOOKUP($A88,'Season 11'!AK$4:CN$104,46,0),"0"),IFERROR(VLOOKUP($A88,'Season 12'!AK$4:CN$104,46,0),"0"),
IFERROR(VLOOKUP($A88,'Season 13'!AK$4:CN$104,46,0),"0"),IFERROR(VLOOKUP($A88,'Season 14'!AK$4:CN$104,46,0),"0"),IFERROR(VLOOKUP($A88,'Season 15'!AK$4:CN$104,46,0),"0"),)</f>
        <v>0</v>
      </c>
      <c r="AT88" s="402">
        <f>SUM(IFERROR(VLOOKUP($A88,'Season 1'!AJ$4:CM$104,47,0),"0"),IFERROR(VLOOKUP($A88,'Season 2'!AK$4:CN$104,47,0),"0"),
IFERROR(VLOOKUP($A88,'Season 3'!AK$4:CN$104,47,0),"0"),IFERROR(VLOOKUP($A88,'Season 4'!AK$4:CN$104,47,0),"0"),
IFERROR(VLOOKUP($A88,'Season 5'!AK$4:CN$104,47,0),"0"),IFERROR(VLOOKUP($A88,'Season 6'!AK$4:CN$104,47,0),"0"),
IFERROR(VLOOKUP($A88,'Season 7'!AK$4:CN$104,47,0),"0"),IFERROR(VLOOKUP($A88,'Season 8'!AK$4:CN$104,47,0),"0"),
IFERROR(VLOOKUP($A88,'Season 9'!AK$4:CN$104,47,0),"0"),IFERROR(VLOOKUP($A88,'Season 10'!AK$4:CN$104,47,0),"0"),
IFERROR(VLOOKUP($A88,'Season 11'!AK$4:CN$104,47,0),"0"),IFERROR(VLOOKUP($A88,'Season 12'!AK$4:CN$104,47,0),"0"),
IFERROR(VLOOKUP($A88,'Season 13'!AK$4:CN$104,47,0),"0"),IFERROR(VLOOKUP($A88,'Season 14'!AK$4:CN$104,47,0),"0"),IFERROR(VLOOKUP($A88,'Season 15'!AK$4:CN$104,47,0),"0"),)</f>
        <v>0</v>
      </c>
      <c r="AU88" s="403">
        <f>SUM(IFERROR(VLOOKUP($A88,'Season 3'!AK$4:CN$104,48,0),"0"),IFERROR(VLOOKUP($A88,'Season 4'!AK$4:CN$104,48,0),"0"),
IFERROR(VLOOKUP($A88,'Season 5'!AK$4:CN$104,48,0),"0"),IFERROR(VLOOKUP($A88,'Season 6'!AK$4:CN$104,48,0),"0"),
IFERROR(VLOOKUP($A88,'Season 7'!AK$4:CN$104,48,0),"0"),IFERROR(VLOOKUP($A88,'Season 8'!AK$4:CN$104,48,0),"0"),
IFERROR(VLOOKUP($A88,'Season 9'!AK$4:CN$104,48,0),"0"),IFERROR(VLOOKUP($A88,'Season 10'!AK$4:CN$104,48,0),"0"),
IFERROR(VLOOKUP($A88,'Season 11'!AK$4:CN$104,48,0),"0"),IFERROR(VLOOKUP($A88,'Season 12'!AK$4:CN$104,48,0),"0"),
IFERROR(VLOOKUP($A88,'Season 13'!AK$4:CN$104,48,0),"0"),IFERROR(VLOOKUP($A88,'Season 14'!AK$4:CN$104,48,0),"0"),IFERROR(VLOOKUP($A88,'Season 15'!AK$4:CN$104,48,0),"0"),)</f>
        <v>0</v>
      </c>
      <c r="AV88" s="398">
        <f>SUM(IFERROR(VLOOKUP($A88,'Season 3'!AK$4:CN$104,49,0),"0"),IFERROR(VLOOKUP($A88,'Season 4'!AK$4:CN$104,49,0),"0"),
IFERROR(VLOOKUP($A88,'Season 5'!AK$4:CN$104,49,0),"0"),IFERROR(VLOOKUP($A88,'Season 6'!AK$4:CN$104,49,0),"0"),
IFERROR(VLOOKUP($A88,'Season 7'!AK$4:CN$104,49,0),"0"),IFERROR(VLOOKUP($A88,'Season 8'!AK$4:CN$104,49,0),"0"),
IFERROR(VLOOKUP($A88,'Season 9'!AK$4:CN$104,49,0),"0"),IFERROR(VLOOKUP($A88,'Season 10'!AK$4:CN$104,49,0),"0"),
IFERROR(VLOOKUP($A88,'Season 11'!AK$4:CN$104,49,0),"0"),IFERROR(VLOOKUP($A88,'Season 12'!AK$4:CN$104,49,0),"0"),
IFERROR(VLOOKUP($A88,'Season 13'!AK$4:CN$104,49,0),"0"),IFERROR(VLOOKUP($A88,'Season 14'!AK$4:CN$104,49,0),"0"),IFERROR(VLOOKUP($A88,'Season 15'!AK$4:CN$104,49,0),"0"),)</f>
        <v>0</v>
      </c>
      <c r="AW88" s="518">
        <f>SUM(IFERROR(VLOOKUP($A88,'Season 3'!AK$4:CN$104,50,0),"0"),IFERROR(VLOOKUP($A88,'Season 4'!AK$4:CN$104,50,0),"0"),
IFERROR(VLOOKUP($A88,'Season 5'!AK$4:CN$104,50,0),"0"),IFERROR(VLOOKUP($A88,'Season 6'!AK$4:CN$104,50,0),"0"),
IFERROR(VLOOKUP($A88,'Season 7'!AK$4:CN$104,50,0),"0"),IFERROR(VLOOKUP($A88,'Season 8'!AK$4:CN$104,50,0),"0"),
IFERROR(VLOOKUP($A88,'Season 9'!AK$4:CN$104,50,0),"0"),IFERROR(VLOOKUP($A88,'Season 10'!AK$4:CN$104,50,0),"0"),
IFERROR(VLOOKUP($A88,'Season 11'!AK$4:CN$104,50,0),"0"),IFERROR(VLOOKUP($A88,'Season 12'!AK$4:CN$104,50,0),"0"),
IFERROR(VLOOKUP($A88,'Season 13'!AK$4:CN$104,50,0),"0"),IFERROR(VLOOKUP($A88,'Season 14'!AK$4:CN$104,50,0),"0"),IFERROR(VLOOKUP($A88,'Season 15'!AK$4:CN$104,50,0),"0"),)</f>
        <v>0</v>
      </c>
      <c r="AX88" s="21">
        <f>SUM(IFERROR(VLOOKUP($A88,'Season 3'!AK$4:CN$104,51,0),"0"),IFERROR(VLOOKUP($A88,'Season 4'!AK$4:CN$104,51,0),"0"),
IFERROR(VLOOKUP($A88,'Season 5'!AK$4:CN$104,51,0),"0"),IFERROR(VLOOKUP($A88,'Season 6'!AK$4:CN$104,51,0),"0"),
IFERROR(VLOOKUP($A88,'Season 7'!AK$4:CN$104,51,0),"0"),IFERROR(VLOOKUP($A88,'Season 8'!AK$4:CN$104,51,0),"0"),
IFERROR(VLOOKUP($A88,'Season 9'!AK$4:CN$104,51,0),"0"),IFERROR(VLOOKUP($A88,'Season 10'!AK$4:CN$104,51,0),"0"),
IFERROR(VLOOKUP($A88,'Season 11'!AK$4:CN$104,51,0),"0"),IFERROR(VLOOKUP($A88,'Season 12'!AK$4:CN$104,51,0),"0"),
IFERROR(VLOOKUP($A88,'Season 13'!AK$4:CN$104,51,0),"0"),IFERROR(VLOOKUP($A88,'Season 14'!AK$4:CN$104,51,0),"0"),IFERROR(VLOOKUP($A88,'Season 15'!AK$4:CN$104,51,0),"0"),)</f>
        <v>0</v>
      </c>
      <c r="AY88" s="402">
        <f>SUM(IFERROR(VLOOKUP($A88,'Season 3'!AK$4:CN$104,52,0),"0"),IFERROR(VLOOKUP($A88,'Season 4'!AK$4:CN$104,52,0),"0"),
IFERROR(VLOOKUP($A88,'Season 5'!AK$4:CN$104,52,0),"0"),IFERROR(VLOOKUP($A88,'Season 6'!AK$4:CN$104,52,0),"0"),
IFERROR(VLOOKUP($A88,'Season 7'!AK$4:CN$104,52,0),"0"),IFERROR(VLOOKUP($A88,'Season 8'!AK$4:CN$104,52,0),"0"),
IFERROR(VLOOKUP($A88,'Season 9'!AK$4:CN$104,52,0),"0"),IFERROR(VLOOKUP($A88,'Season 10'!AK$4:CN$104,52,0),"0"),
IFERROR(VLOOKUP($A88,'Season 11'!AK$4:CN$104,52,0),"0"),IFERROR(VLOOKUP($A88,'Season 12'!AK$4:CN$104,52,0),"0"),
IFERROR(VLOOKUP($A88,'Season 13'!AK$4:CN$104,52,0),"0"),IFERROR(VLOOKUP($A88,'Season 14'!AK$4:CN$104,52,0),"0"),IFERROR(VLOOKUP($A88,'Season 15'!AK$4:CN$104,52,0),"0"),)</f>
        <v>0</v>
      </c>
      <c r="AZ88" s="403">
        <f>SUM(IFERROR(VLOOKUP($A88,'Season 1'!AJ$4:CM$104,38,0),"0"),IFERROR(VLOOKUP($A88,'Season 2'!AK$4:CN$104,48,0),"0"),)</f>
        <v>0</v>
      </c>
      <c r="BA88" s="398">
        <f>SUM(IFERROR(VLOOKUP($A88,'Season 1'!AJ$4:CM$104,39,0),"0"),IFERROR(VLOOKUP($A88,'Season 2'!AK$4:CN$104,49,0),"0"),)</f>
        <v>0</v>
      </c>
      <c r="BB88" s="518">
        <f>SUM(IFERROR(VLOOKUP($A88,'Season 1'!AJ$4:CM$104,40,0),"0"),IFERROR(VLOOKUP($A88,'Season 2'!AK$4:CN$104,50,0),"0"),)</f>
        <v>0</v>
      </c>
      <c r="BC88" s="21">
        <f>SUM(IFERROR(VLOOKUP($A88,'Season 1'!AJ$4:CM$104,41,0),"0"),IFERROR(VLOOKUP($A88,'Season 2'!AK$4:CN$104,51,0),"0"),)</f>
        <v>0</v>
      </c>
      <c r="BD88" s="402">
        <f>SUM(IFERROR(VLOOKUP($A88,'Season 1'!AJ$4:CM$104,42,0),"0"),IFERROR(VLOOKUP($A88,'Season 2'!AK$4:CN$104,52,0),"0"),)</f>
        <v>0</v>
      </c>
      <c r="BE88" s="561">
        <f>SUM(
IFERROR(VLOOKUP($A88,'Season 1'!AJ$4:CM$104,48,0),"0"),IFERROR(VLOOKUP($A88,'Season 2'!AK$4:CN$104,53,0),"0"),
IFERROR(VLOOKUP($A88,'Season 3'!AK$4:CN$104,53,0),"0"),IFERROR(VLOOKUP($A88,'Season 4'!AK$4:CN$104,53,0),"0"),
IFERROR(VLOOKUP($A88,'Season 5'!AK$4:CN$104,53,0),"0"),IFERROR(VLOOKUP($A88,'Season 6'!AK$4:CN$104,53,0),"0"),
IFERROR(VLOOKUP($A88,'Season 7'!AK$4:CN$104,53,0),"0"),IFERROR(VLOOKUP($A88,'Season 8'!AK$4:CN$104,53,0),"0"),
IFERROR(VLOOKUP($A88,'Season 9'!AK$4:CN$104,53,0),"0"),IFERROR(VLOOKUP($A88,'Season 10'!AK$4:CN$104,53,0),"0"),
IFERROR(VLOOKUP($A88,'Season 11'!AK$4:CN$104,53,0),"0"),IFERROR(VLOOKUP($A88,'Season 12'!AK$4:CN$104,53,0),"0"),
IFERROR(VLOOKUP($A88,'Season 13'!AK$4:CN$104,53,0),"0"),IFERROR(VLOOKUP($A88,'Season 14'!AK$4:CN$104,53,0),"0"),IFERROR(VLOOKUP($A88,'Season 15'!AK$4:CN$104,53,0),"0"),)</f>
        <v>0</v>
      </c>
      <c r="BF88" s="562">
        <f>SUM(
IFERROR(VLOOKUP($A88,'Season 1'!AJ$4:CM$104,49,0),"0"),IFERROR(VLOOKUP($A88,'Season 2'!AK$4:CN$104,54,0),"0"),
IFERROR(VLOOKUP($A88,'Season 3'!AK$4:CN$104,54,0),"0"),IFERROR(VLOOKUP($A88,'Season 4'!AK$4:CN$104,54,0),"0"),
IFERROR(VLOOKUP($A88,'Season 5'!AK$4:CN$104,54,0),"0"),IFERROR(VLOOKUP($A88,'Season 6'!AK$4:CN$104,54,0),"0"),
IFERROR(VLOOKUP($A88,'Season 7'!AK$4:CN$104,54,0),"0"),IFERROR(VLOOKUP($A88,'Season 8'!AK$4:CN$104,54,0),"0"),
IFERROR(VLOOKUP($A88,'Season 9'!AK$4:CN$104,54,0),"0"),IFERROR(VLOOKUP($A88,'Season 10'!AK$4:CN$104,54,0),"0"),
IFERROR(VLOOKUP($A88,'Season 11'!AK$4:CN$104,540),"0"),IFERROR(VLOOKUP($A88,'Season 12'!AK$4:CN$104,54,0),"0"),
IFERROR(VLOOKUP($A88,'Season 13'!AK$4:CN$104,54,0),"0"),IFERROR(VLOOKUP($A88,'Season 14'!AK$4:CN$104,54,0),"0"),IFERROR(VLOOKUP($A88,'Season 15'!AK$4:CN$104,54,0),"0"),)</f>
        <v>0</v>
      </c>
      <c r="BG88" s="529" t="e">
        <f t="shared" si="3"/>
        <v>#DIV/0!</v>
      </c>
      <c r="BI88" s="553"/>
      <c r="BJ88" s="553"/>
      <c r="BK88" s="553"/>
      <c r="BL88" s="553"/>
      <c r="BM88" s="553"/>
      <c r="BN88" s="553"/>
      <c r="BO88" s="169"/>
      <c r="BP88" s="169"/>
      <c r="BQ88" s="169"/>
      <c r="BR88" s="169"/>
      <c r="BS88" s="12" t="str">
        <f>IFERROR(VLOOKUP($A88,'Season 1'!$AJ$4:$CM$104,50,0),"0")</f>
        <v>0</v>
      </c>
      <c r="BT88" s="12" t="str">
        <f>IFERROR(VLOOKUP($A88,'Season 1'!$AJ$4:$CM$104,51,0),"0")</f>
        <v>0</v>
      </c>
      <c r="BU88" s="12" t="str">
        <f>IFERROR(VLOOKUP($A88,'Season 2'!$AK$4:$CN$104,55,0),"0")</f>
        <v>0</v>
      </c>
      <c r="BV88" s="12" t="str">
        <f>IFERROR(VLOOKUP($A88,'Season 2'!$AK$4:$CN$104,56,0),"0")</f>
        <v>0</v>
      </c>
      <c r="BW88" s="12" t="str">
        <f>IFERROR(VLOOKUP($A88,'Season 3'!$AK$4:$CN$104,55,0),"0")</f>
        <v>0</v>
      </c>
      <c r="BX88" s="12" t="str">
        <f>IFERROR(VLOOKUP($A88,'Season 3'!$AK$4:$CN$104,56,0),"0")</f>
        <v>0</v>
      </c>
      <c r="BY88" s="12" t="str">
        <f>IFERROR(VLOOKUP($A88,'Season 4'!$AK$4:$CN$104,55,0),"0")</f>
        <v>0</v>
      </c>
      <c r="BZ88" s="12" t="str">
        <f>IFERROR(VLOOKUP($A88,'Season 4'!$AK$4:$CN$104,56,0),"0")</f>
        <v>0</v>
      </c>
      <c r="CA88" s="12" t="str">
        <f>IFERROR(VLOOKUP($A88,'Season 5'!$AK$4:$CN$104,55,0),"0")</f>
        <v>0</v>
      </c>
      <c r="CB88" s="12" t="str">
        <f>IFERROR(VLOOKUP($A88,'Season 5'!$AK$4:$CN$104,56,0),"0")</f>
        <v>0</v>
      </c>
      <c r="CC88" s="12" t="str">
        <f>IFERROR(VLOOKUP($A88,'Season 6'!$AK$4:$CN$104,55,0),"0")</f>
        <v>0</v>
      </c>
      <c r="CD88" s="12" t="str">
        <f>IFERROR(VLOOKUP($A88,'Season 6'!$AK$4:$CN$104,56,0),"0")</f>
        <v>0</v>
      </c>
      <c r="CE88" s="12" t="str">
        <f>IFERROR(VLOOKUP($A88,'Season 7'!$AK$4:$CN$104,55,0),"0")</f>
        <v>0</v>
      </c>
      <c r="CF88" s="12" t="str">
        <f>IFERROR(VLOOKUP($A88,'Season 7'!$AK$4:$CN$104,56,0),"0")</f>
        <v>0</v>
      </c>
      <c r="CG88" s="12" t="str">
        <f>IFERROR(VLOOKUP($A88,'Season 8'!$AK$4:$CN$104,55,0),"0")</f>
        <v>0</v>
      </c>
      <c r="CH88" s="12" t="str">
        <f>IFERROR(VLOOKUP($A88,'Season 8'!$AK$4:$CN$104,56,0),"0")</f>
        <v>0</v>
      </c>
      <c r="CI88" s="12" t="str">
        <f>IFERROR(VLOOKUP($A88,'Season 9'!$AK$4:$CN$104,55,0),"0")</f>
        <v>0</v>
      </c>
      <c r="CJ88" s="12" t="str">
        <f>IFERROR(VLOOKUP($A88,'Season 9'!$AK$4:$CN$104,56,0),"0")</f>
        <v>0</v>
      </c>
      <c r="CK88" s="12" t="str">
        <f>IFERROR(VLOOKUP($A88,'Season 10'!$AK$4:$CN$104,55,0),"0")</f>
        <v>0</v>
      </c>
      <c r="CL88" s="12" t="str">
        <f>IFERROR(VLOOKUP($A88,'Season 10'!$AK$4:$CN$104,56,0),"0")</f>
        <v>0</v>
      </c>
      <c r="CM88" s="12" t="str">
        <f>IFERROR(VLOOKUP($A88,'Season 11'!$AK$4:$CN$104,55,0),"0")</f>
        <v>0</v>
      </c>
      <c r="CN88" s="12" t="str">
        <f>IFERROR(VLOOKUP($A88,'Season 11'!$AK$4:$CN$104,56,0),"0")</f>
        <v>0</v>
      </c>
      <c r="CO88" s="12" t="str">
        <f>IFERROR(VLOOKUP($A88,'Season 12'!$AK$4:$CN$104,55,0),"0")</f>
        <v>0</v>
      </c>
      <c r="CP88" s="12" t="str">
        <f>IFERROR(VLOOKUP($A88,'Season 12'!$AK$4:$CN$104,56,0),"0")</f>
        <v>0</v>
      </c>
      <c r="CQ88" s="12" t="str">
        <f>IFERROR(VLOOKUP($A88,'Season 13'!$AK$4:$CN$104,55,0),"0")</f>
        <v>0</v>
      </c>
      <c r="CR88" s="12" t="str">
        <f>IFERROR(VLOOKUP($A88,'Season 13'!$AK$4:$CN$104,56,0),"0")</f>
        <v>0</v>
      </c>
      <c r="CS88" s="12" t="str">
        <f>IFERROR(VLOOKUP($A88,'Season 14'!$AK$4:$CN$104,55,0),"0")</f>
        <v>0</v>
      </c>
      <c r="CT88" s="12" t="str">
        <f>IFERROR(VLOOKUP($A88,'Season 14'!$AK$4:$CN$104,56,0),"0")</f>
        <v>0</v>
      </c>
      <c r="CU88" s="12" t="str">
        <f>IFERROR(VLOOKUP($A88,'Season 15'!$AK$4:$CN$104,55,0),"0")</f>
        <v>0</v>
      </c>
      <c r="CV88" s="12" t="str">
        <f>IFERROR(VLOOKUP($A88,'Season 15'!$AK$4:$CN$104,56,0),"0")</f>
        <v>0</v>
      </c>
    </row>
    <row r="89" spans="1:100" x14ac:dyDescent="0.25">
      <c r="A89" s="2" t="s">
        <v>35</v>
      </c>
      <c r="B89" s="516" t="str">
        <f>IFERROR(VLOOKUP('Data Totals'!A89,'Season 1'!AJ$4:CH$104,2,FALSE),IFERROR(VLOOKUP('Data Totals'!A89,'Season 2'!AK$4:CI$104,2,FALSE),IFERROR(VLOOKUP('Data Totals'!A89,'Season 3'!AK$4:CI$104,2,FALSE),IFERROR(VLOOKUP('Data Totals'!A89,'Season 4'!AK$4:CI$104,2,FALSE),IFERROR(VLOOKUP('Data Totals'!A89,'Season 5'!AK$4:CI$104,2,FALSE),IFERROR(VLOOKUP('Data Totals'!A89,'Season 6'!AK$4:CI$104,2,FALSE),IFERROR(VLOOKUP('Data Totals'!A89,'Season 7'!AK$4:CI$104,2,FALSE),IFERROR(VLOOKUP('Data Totals'!A89,'Season 8'!AK$4:CI$104,2,FALSE),IFERROR(VLOOKUP('Data Totals'!A89,'Season 9'!AK$4:CI$104,2,FALSE),IFERROR(VLOOKUP('Data Totals'!A89,'Season 10'!AK$4:CI$104,2,FALSE),IFERROR(VLOOKUP('Data Totals'!A89,'Season 11'!AK$4:CI$104,2,FALSE),IFERROR(VLOOKUP('Data Totals'!A89,'Season 12'!AK$4:CI$104,2,FALSE),IFERROR(VLOOKUP('Data Totals'!A89,'Season 13'!AK$4:CI$104,2,FALSE),IFERROR(VLOOKUP('Data Totals'!A89,'Season 14'!AK$4:CI$104,2,FALSE),IFERROR(VLOOKUP('Data Totals'!A89,'Season 15'!AK$4:CI$104,2,FALSE),"N/A")))))))))))))))</f>
        <v>N/A</v>
      </c>
      <c r="C89" s="517" t="str">
        <f>IFERROR(VLOOKUP('Data Totals'!A89,'Season 1'!AJ$4:CH$104,3,FALSE),IFERROR(VLOOKUP('Data Totals'!A89,'Season 2'!AK$4:CI$104,3,FALSE),IFERROR(VLOOKUP('Data Totals'!A89,'Season 3'!AK$4:CI$104,3,FALSE),IFERROR(VLOOKUP('Data Totals'!A89,'Season 4'!AK$4:CI$104,3,FALSE),IFERROR(VLOOKUP('Data Totals'!A89,'Season 5'!AK$4:CI$104,3,FALSE),IFERROR(VLOOKUP('Data Totals'!A89,'Season 6'!AK$4:CI$104,3,FALSE),IFERROR(VLOOKUP('Data Totals'!A89,'Season 7'!AK$4:CI$104,3,FALSE),IFERROR(VLOOKUP('Data Totals'!A89,'Season 8'!AK$4:CI$104,3,FALSE),IFERROR(VLOOKUP('Data Totals'!A89,'Season 9'!AK$4:CI$104,3,FALSE),IFERROR(VLOOKUP('Data Totals'!A89,'Season 10'!AK$4:CI$104,3,FALSE),IFERROR(VLOOKUP('Data Totals'!A89,'Season 11'!AK$4:CI$104,3,FALSE),IFERROR(VLOOKUP('Data Totals'!A89,'Season 12'!AK$4:CI$104,3,FALSE),IFERROR(VLOOKUP('Data Totals'!A89,'Season 13'!AK$4:CI$104,3,FALSE),IFERROR(VLOOKUP('Data Totals'!A89,'Season 14'!AK$4:CI$104,3,FALSE),IFERROR(VLOOKUP('Data Totals'!A89,'Season 15'!AK$4:CI$104,3,FALSE),"N/A")))))))))))))))</f>
        <v>N/A</v>
      </c>
      <c r="D89" s="517" t="str">
        <f>IFERROR(VLOOKUP('Data Totals'!A89,'Season 15'!AK$4:CI$104,4,FALSE),IFERROR(VLOOKUP('Data Totals'!A89,'Season 14'!AK$4:CI$104,4,FALSE),IFERROR(VLOOKUP('Data Totals'!A89,'Season 13'!AK$4:CI$104,4,FALSE),IFERROR(VLOOKUP('Data Totals'!A89,'Season 12'!AK$4:CI$104,4,FALSE),IFERROR(VLOOKUP('Data Totals'!A89,'Season 11'!AK$4:CI$104,4,FALSE),IFERROR(VLOOKUP('Data Totals'!A89,'Season 10'!AK$4:CI$104,4,FALSE),IFERROR(VLOOKUP('Data Totals'!A89,'Season 9'!AK$4:CI$104,4,FALSE),IFERROR(VLOOKUP('Data Totals'!A89,'Season 8'!AK$4:CI$104,4,FALSE),IFERROR(VLOOKUP('Data Totals'!A89,'Season 7'!AK$4:CI$104,4,FALSE),IFERROR(VLOOKUP('Data Totals'!A89,'Season 6'!AK$4:CI$104,4,FALSE),IFERROR(VLOOKUP('Data Totals'!A89,'Season 5'!AK$4:CI$104,4,FALSE),IFERROR(VLOOKUP('Data Totals'!A89,'Season 4'!AK$4:CI$104,4,FALSE),IFERROR(VLOOKUP('Data Totals'!A89,'Season 3'!AK$4:CI$104,4,FALSE),IFERROR(VLOOKUP('Data Totals'!A89,'Season 2'!AK$4:CI$104,4,FALSE),IFERROR(VLOOKUP('Data Totals'!A89,'Season 1'!AJ$4:CH$104,4,FALSE),"N/A")))))))))))))))</f>
        <v>N/A</v>
      </c>
      <c r="E89" s="517" t="e">
        <f t="shared" si="2"/>
        <v>#VALUE!</v>
      </c>
      <c r="F89" s="398">
        <f>SUM(IFERROR(VLOOKUP(A89,BI$3:BN$152,2,0),"0"),
IFERROR(VLOOKUP(A89,'Season 1'!AJ$4:CM$104,7,0),"0"),IFERROR(VLOOKUP(A89,'Season 2'!AK$4:CN$104,7,0),"0"),
IFERROR(VLOOKUP(A89,'Season 3'!AK$4:CN$104,7,0),"0"),IFERROR(VLOOKUP(A89,'Season 4'!AK$4:CN$104,7,0),"0"),
IFERROR(VLOOKUP(A89,'Season 5'!AK$4:CN$104,7,0),"0"),IFERROR(VLOOKUP(A89,'Season 6'!AK$4:CN$104,7,0),"0"),
IFERROR(VLOOKUP(A89,'Season 7'!AK$4:CN$104,7,0),"0"),IFERROR(VLOOKUP(A89,'Season 8'!AK$4:CN$104,7,0),"0"),
IFERROR(VLOOKUP(A89,'Season 9'!AK$4:CN$104,7,0),"0"),IFERROR(VLOOKUP(A89,'Season 10'!AK$4:CN$104,7,0),"0"),
IFERROR(VLOOKUP(A89,'Season 11'!AK$4:CN$104,7,0),"0"),IFERROR(VLOOKUP(A89,'Season 12'!AK$4:CN$104,7,0),"0"),
IFERROR(VLOOKUP(A89,'Season 13'!AK$4:CN$104,7,0),"0"),IFERROR(VLOOKUP(A89,'Season 14'!AK$4:CN$104,7,0),"0"),IFERROR(VLOOKUP(A89,'Season 15'!AK$4:CN$104,7,0),"0"),)</f>
        <v>0</v>
      </c>
      <c r="G89" s="398">
        <f>SUM(
IFERROR(VLOOKUP(A89,'Season 1'!AJ$4:CM$104,8,0),"0"),IFERROR(VLOOKUP(A89,'Season 2'!AK$4:CN$104,8,0),"0"),
IFERROR(VLOOKUP(A89,'Season 3'!AK$4:CN$104,8,0),"0"),IFERROR(VLOOKUP(A89,'Season 4'!AK$4:CN$104,8,0),"0"),
IFERROR(VLOOKUP(A89,'Season 5'!AK$4:CN$104,8,0),"0"),IFERROR(VLOOKUP(A89,'Season 6'!AK$4:CN$104,8,0),"0"),
IFERROR(VLOOKUP(A89,'Season 7'!AK$4:CN$104,8,0),"0"),IFERROR(VLOOKUP(A89,'Season 8'!AK$4:CN$104,8,0),"0"),
IFERROR(VLOOKUP(A89,'Season 9'!AK$4:CN$104,8,0),"0"),IFERROR(VLOOKUP(A89,'Season 10'!AK$4:CN$104,8,0),"0"),
IFERROR(VLOOKUP(A89,'Season 11'!AK$4:CN$104,8,0),"0"),IFERROR(VLOOKUP(A89,'Season 12'!AK$4:CN$104,8,0),"0"),
IFERROR(VLOOKUP(A89,'Season 13'!AK$4:CN$104,8,0),"0"),IFERROR(VLOOKUP(A89,'Season 14'!AK$4:CN$104,8,0),"0"),IFERROR(VLOOKUP(A89,'Season 15'!AK$4:CN$104,8,0),"0"),)</f>
        <v>0</v>
      </c>
      <c r="H89" s="329">
        <f>SUM(
IFERROR(VLOOKUP(A89,'Season 1'!AJ$4:CM$104,9,0),"0"),IFERROR(VLOOKUP(A89,'Season 2'!AK$4:CN$104,9,0),"0"),
IFERROR(VLOOKUP(A89,'Season 3'!AK$4:CN$104,9,0),"0"),IFERROR(VLOOKUP(A89,'Season 4'!AK$4:CN$104,9,0),"0"),
IFERROR(VLOOKUP(A89,'Season 5'!AK$4:CN$104,9,0),"0"),IFERROR(VLOOKUP(A89,'Season 6'!AK$4:CN$104,9,0),"0"),
IFERROR(VLOOKUP(A89,'Season 7'!AK$4:CN$104,9,0),"0"),IFERROR(VLOOKUP(A89,'Season 8'!AK$4:CN$104,9,0),"0"),
IFERROR(VLOOKUP(A89,'Season 9'!AK$4:CN$104,9,0),"0"),IFERROR(VLOOKUP(A89,'Season 10'!AK$4:CN$104,9,0),"0"),
IFERROR(VLOOKUP(A89,'Season 11'!AK$4:CN$104,9,0),"0"),IFERROR(VLOOKUP(A89,'Season 12'!AK$4:CN$104,9,0),"0"),
IFERROR(VLOOKUP(A89,'Season 13'!AK$4:CN$104,9,0),"0"),IFERROR(VLOOKUP(A89,'Season 14'!AK$4:CN$104,9,0),"0"),IFERROR(VLOOKUP(A89,'Season 15'!AK$4:CN$104,9,0),"0"),)</f>
        <v>0</v>
      </c>
      <c r="I89" s="518">
        <f>SUM(
IFERROR(VLOOKUP(A89,'Season 1'!AJ$4:CM$104,10,0),"0"),IFERROR(VLOOKUP(A89,'Season 2'!AK$4:CN$104,10,0),"0"),
IFERROR(VLOOKUP(A89,'Season 3'!AK$4:CN$104,10,0),"0"),IFERROR(VLOOKUP(A89,'Season 4'!AK$4:CN$104,10,0),"0"),
IFERROR(VLOOKUP(A89,'Season 5'!AK$4:CN$104,10,0),"0"),IFERROR(VLOOKUP(A89,'Season 6'!AK$4:CN$104,10,0),"0"),
IFERROR(VLOOKUP(A89,'Season 7'!AK$4:CN$104,10,0),"0"),IFERROR(VLOOKUP(A89,'Season 8'!AK$4:CN$104,10,0),"0"),
IFERROR(VLOOKUP(A89,'Season 9'!AK$4:CN$104,10,0),"0"),IFERROR(VLOOKUP(A89,'Season 10'!AK$4:CN$104,10,0),"0"),
IFERROR(VLOOKUP(A89,'Season 11'!AK$4:CN$104,10,0),"0"),IFERROR(VLOOKUP(A89,'Season 12'!AK$4:CN$104,10,0),"0"),
IFERROR(VLOOKUP(A89,'Season 13'!AK$4:CN$104,10,0),"0"),IFERROR(VLOOKUP(A89,'Season 14'!AK$4:CN$104,10,0),"0"),IFERROR(VLOOKUP(A89,'Season 15'!AK$4:CN$104,10,0),"0"),)</f>
        <v>0</v>
      </c>
      <c r="J89" s="21">
        <f>SUM(IFERROR(VLOOKUP(A89,BI$3:BN$152,3,0),"0"),
IFERROR(VLOOKUP(A89,'Season 1'!AJ$4:CM$104,11,0),"0"),IFERROR(VLOOKUP(A89,'Season 2'!AK$4:CN$104,11,0),"0"),
IFERROR(VLOOKUP(A89,'Season 3'!AK$4:CN$104,11,0),"0"),IFERROR(VLOOKUP(A89,'Season 4'!AK$4:CN$104,11,0),"0"),
IFERROR(VLOOKUP(A89,'Season 5'!AK$4:CN$104,11,0),"0"),IFERROR(VLOOKUP(A89,'Season 6'!AK$4:CN$104,11,0),"0"),
IFERROR(VLOOKUP(A89,'Season 7'!AK$4:CN$104,11,0),"0"),IFERROR(VLOOKUP(A89,'Season 8'!AK$4:CN$104,11,0),"0"),
IFERROR(VLOOKUP(A89,'Season 9'!AK$4:CN$104,11,0),"0"),IFERROR(VLOOKUP(A89,'Season 10'!AK$4:CN$104,11,0),"0"),
IFERROR(VLOOKUP(A89,'Season 11'!AK$4:CN$104,11,0),"0"),IFERROR(VLOOKUP(A89,'Season 12'!AK$4:CN$104,11,0),"0"),
IFERROR(VLOOKUP(A89,'Season 13'!AK$4:CN$104,11,0),"0"),IFERROR(VLOOKUP(A89,'Season 14'!AK$4:CN$104,11,0),"0"),IFERROR(VLOOKUP(A89,'Season 15'!AK$4:CN$104,11,0),"0"),)</f>
        <v>0</v>
      </c>
      <c r="K89" s="402">
        <f>SUM(IFERROR(VLOOKUP($A89,BI$3:BN$152,4,0),"0"),
IFERROR(VLOOKUP($A89,'Season 1'!AJ$4:CM$104,12,0),"0"),IFERROR(VLOOKUP($A89,'Season 2'!AK$4:CN$104,12,0),"0"),
IFERROR(VLOOKUP($A89,'Season 3'!AK$4:CN$104,12,0),"0"),IFERROR(VLOOKUP($A89,'Season 4'!AK$4:CN$104,12,0),"0"),
IFERROR(VLOOKUP($A89,'Season 5'!AK$4:CN$104,12,0),"0"),IFERROR(VLOOKUP($A89,'Season 6'!AK$4:CN$104,12,0),"0"),
IFERROR(VLOOKUP($A89,'Season 7'!AK$4:CN$104,12,0),"0"),IFERROR(VLOOKUP($A89,'Season 8'!AK$4:CN$104,12,0),"0"),
IFERROR(VLOOKUP($A89,'Season 9'!AK$4:CN$104,12,0),"0"),IFERROR(VLOOKUP($A89,'Season 10'!AK$4:CN$104,12,0),"0"),
IFERROR(VLOOKUP($A89,'Season 11'!AK$4:CN$104,12,0),"0"),IFERROR(VLOOKUP($A89,'Season 12'!AK$4:CN$104,12,0),"0"),
IFERROR(VLOOKUP($A89,'Season 13'!AK$4:CN$104,12,0),"0"),IFERROR(VLOOKUP($A89,'Season 14'!AK$4:CN$104,12,0),"0"),IFERROR(VLOOKUP(A89,'Season 15'!AK$4:CN$104,12,0),"0"),)</f>
        <v>0</v>
      </c>
      <c r="L89" s="403">
        <f>SUM(
IFERROR(VLOOKUP($A89,'Season 1'!AJ$4:CM$104,13,0),"0"),IFERROR(VLOOKUP($A89,'Season 2'!AK$4:CN$104,13,0),"0"),
IFERROR(VLOOKUP($A89,'Season 3'!AK$4:CN$104,13,0),"0"),IFERROR(VLOOKUP($A89,'Season 4'!AK$4:CN$104,13,0),"0"),
IFERROR(VLOOKUP($A89,'Season 5'!AK$4:CN$104,13,0),"0"),IFERROR(VLOOKUP($A89,'Season 6'!AK$4:CN$104,13,0),"0"),
IFERROR(VLOOKUP($A89,'Season 7'!AK$4:CN$104,13,0),"0"),IFERROR(VLOOKUP($A89,'Season 8'!AK$4:CN$104,13,0),"0"),
IFERROR(VLOOKUP($A89,'Season 9'!AK$4:CN$104,13,0),"0"),IFERROR(VLOOKUP($A89,'Season 10'!AK$4:CN$104,13,0),"0"),
IFERROR(VLOOKUP($A89,'Season 11'!AK$4:CN$104,13,0),"0"),IFERROR(VLOOKUP($A89,'Season 12'!AK$4:CN$104,13,0),"0"),
IFERROR(VLOOKUP($A89,'Season 13'!AK$4:CN$104,13,0),"0"),IFERROR(VLOOKUP($A89,'Season 14'!AK$4:CN$104,13,0),"0"),IFERROR(VLOOKUP(A89,'Season 15'!AK$4:CN$104,13,0),"0"),)</f>
        <v>0</v>
      </c>
      <c r="M89" s="398">
        <f>SUM(
IFERROR(VLOOKUP($A89,'Season 1'!AJ$4:CM$104,14,0),"0"),IFERROR(VLOOKUP($A89,'Season 2'!AK$4:CN$104,14,0),"0"),
IFERROR(VLOOKUP($A89,'Season 3'!AK$4:CN$104,14,0),"0"),IFERROR(VLOOKUP($A89,'Season 4'!AK$4:CN$104,14,0),"0"),
IFERROR(VLOOKUP($A89,'Season 5'!AK$4:CN$104,14,0),"0"),IFERROR(VLOOKUP($A89,'Season 6'!AK$4:CN$104,14,0),"0"),
IFERROR(VLOOKUP($A89,'Season 7'!AK$4:CN$104,14,0),"0"),IFERROR(VLOOKUP($A89,'Season 8'!AK$4:CN$104,14,0),"0"),
IFERROR(VLOOKUP($A89,'Season 9'!AK$4:CN$104,14,0),"0"),IFERROR(VLOOKUP($A89,'Season 10'!AK$4:CN$104,14,0),"0"),
IFERROR(VLOOKUP($A89,'Season 11'!AK$4:CN$104,14,0),"0"),IFERROR(VLOOKUP($A89,'Season 12'!AK$4:CN$104,14,0),"0"),
IFERROR(VLOOKUP($A89,'Season 13'!AK$4:CN$104,14,0),"0"),IFERROR(VLOOKUP($A89,'Season 14'!AK$4:CN$104,14,0),"0"),IFERROR(VLOOKUP(A89,'Season 15'!AK$4:CN$104,14,0),"0"),)</f>
        <v>0</v>
      </c>
      <c r="N89" s="518">
        <f>SUM(
IFERROR(VLOOKUP($A89,'Season 1'!AJ$4:CM$104,15,0),"0"),IFERROR(VLOOKUP($A89,'Season 2'!AK$4:CN$104,15,0),"0"),
IFERROR(VLOOKUP($A89,'Season 3'!AK$4:CN$104,15,0),"0"),IFERROR(VLOOKUP($A89,'Season 4'!AK$4:CN$104,15,0),"0"),
IFERROR(VLOOKUP($A89,'Season 5'!AK$4:CN$104,15,0),"0"),IFERROR(VLOOKUP($A89,'Season 6'!AK$4:CN$104,15,0),"0"),
IFERROR(VLOOKUP($A89,'Season 7'!AK$4:CN$104,15,0),"0"),IFERROR(VLOOKUP($A89,'Season 8'!AK$4:CN$104,15,0),"0"),
IFERROR(VLOOKUP($A89,'Season 9'!AK$4:CN$104,15,0),"0"),IFERROR(VLOOKUP($A89,'Season 10'!AK$4:CN$104,15,0),"0"),
IFERROR(VLOOKUP($A89,'Season 11'!AK$4:CN$104,15,0),"0"),IFERROR(VLOOKUP($A89,'Season 12'!AK$4:CN$104,15,0),"0"),
IFERROR(VLOOKUP($A89,'Season 13'!AK$4:CN$104,15,0),"0"),IFERROR(VLOOKUP($A89,'Season 14'!AK$4:CN$104,15,0),"0"),IFERROR(VLOOKUP(A89,'Season 15'!AK$4:CN$104,15,0),"0"),)</f>
        <v>0</v>
      </c>
      <c r="O89" s="21">
        <f>SUM(
IFERROR(VLOOKUP($A89,'Season 1'!AJ$4:CM$104,16,0),"0"),IFERROR(VLOOKUP($A89,'Season 2'!AK$4:CN$104,16,0),"0"),
IFERROR(VLOOKUP($A89,'Season 3'!AK$4:CN$104,16,0),"0"),IFERROR(VLOOKUP($A89,'Season 4'!AK$4:CN$104,16,0),"0"),
IFERROR(VLOOKUP($A89,'Season 5'!AK$4:CN$104,16,0),"0"),IFERROR(VLOOKUP($A89,'Season 6'!AK$4:CN$104,16,0),"0"),
IFERROR(VLOOKUP($A89,'Season 7'!AK$4:CN$104,16,0),"0"),IFERROR(VLOOKUP($A89,'Season 8'!AK$4:CN$104,16,0),"0"),
IFERROR(VLOOKUP($A89,'Season 9'!AK$4:CN$104,16,0),"0"),IFERROR(VLOOKUP($A89,'Season 10'!AK$4:CN$104,16,0),"0"),
IFERROR(VLOOKUP($A89,'Season 11'!AK$4:CN$104,16,0),"0"),IFERROR(VLOOKUP($A89,'Season 12'!AK$4:CN$104,16,0),"0"),
IFERROR(VLOOKUP($A89,'Season 13'!AK$4:CN$104,16,0),"0"),IFERROR(VLOOKUP($A89,'Season 14'!AK$4:CN$104,16,0),"0"),IFERROR(VLOOKUP(A89,'Season 15'!AK$4:CN$104,16,0),"0"),)</f>
        <v>0</v>
      </c>
      <c r="P89" s="402">
        <f>SUM(
IFERROR(VLOOKUP($A89,'Season 1'!AJ$4:CM$104,17,0),"0"),IFERROR(VLOOKUP($A89,'Season 2'!AK$4:CN$104,17,0),"0"),
IFERROR(VLOOKUP($A89,'Season 3'!AK$4:CN$104,17,0),"0"),IFERROR(VLOOKUP($A89,'Season 4'!AK$4:CN$104,17,0),"0"),
IFERROR(VLOOKUP($A89,'Season 5'!AK$4:CN$104,17,0),"0"),IFERROR(VLOOKUP($A89,'Season 6'!AK$4:CN$104,17,0),"0"),
IFERROR(VLOOKUP($A89,'Season 7'!AK$4:CN$104,17,0),"0"),IFERROR(VLOOKUP($A89,'Season 8'!AK$4:CN$104,17,0),"0"),
IFERROR(VLOOKUP($A89,'Season 9'!AK$4:CN$104,17,0),"0"),IFERROR(VLOOKUP($A89,'Season 10'!AK$4:CN$104,17,0),"0"),
IFERROR(VLOOKUP($A89,'Season 11'!AK$4:CN$104,17,0),"0"),IFERROR(VLOOKUP($A89,'Season 12'!AK$4:CN$104,17,0),"0"),
IFERROR(VLOOKUP($A89,'Season 13'!AK$4:CN$104,17,0),"0"),IFERROR(VLOOKUP($A89,'Season 14'!AK$4:CN$104,17,0),"0"),IFERROR(VLOOKUP(A89,'Season 15'!AK$4:CN$104,17,0),"0"),)</f>
        <v>0</v>
      </c>
      <c r="Q89" s="403">
        <f>SUM(
IFERROR(VLOOKUP($A89,'Season 1'!AJ$4:CM$104,18,0),"0"),IFERROR(VLOOKUP($A89,'Season 2'!AK$4:CN$104,18,0),"0"),
IFERROR(VLOOKUP($A89,'Season 3'!AK$4:CN$104,18,0),"0"),IFERROR(VLOOKUP($A89,'Season 4'!AK$4:CN$104,18,0),"0"),
IFERROR(VLOOKUP($A89,'Season 5'!AK$4:CN$104,18,0),"0"),IFERROR(VLOOKUP($A89,'Season 6'!AK$4:CN$104,18,0),"0"),
IFERROR(VLOOKUP($A89,'Season 7'!AK$4:CN$104,18,0),"0"),IFERROR(VLOOKUP($A89,'Season 8'!AK$4:CN$104,18,0),"0"),
IFERROR(VLOOKUP($A89,'Season 9'!AK$4:CN$104,18,0),"0"),IFERROR(VLOOKUP($A89,'Season 10'!AK$4:CN$104,18,0),"0"),
IFERROR(VLOOKUP($A89,'Season 11'!AK$4:CN$104,18,0),"0"),IFERROR(VLOOKUP($A89,'Season 12'!AK$4:CN$104,18,0),"0"),
IFERROR(VLOOKUP($A89,'Season 13'!AK$4:CN$104,18,0),"0"),IFERROR(VLOOKUP($A89,'Season 14'!AK$4:CN$104,18,0),"0"),IFERROR(VLOOKUP(A89,'Season 15'!AK$4:CN$104,18,0),"0"),)</f>
        <v>0</v>
      </c>
      <c r="R89" s="398">
        <f>SUM(
IFERROR(VLOOKUP($A89,'Season 1'!AJ$4:CM$104,19,0),"0"),IFERROR(VLOOKUP($A89,'Season 2'!AK$4:CN$104,19,0),"0"),
IFERROR(VLOOKUP($A89,'Season 3'!AK$4:CN$104,19,0),"0"),IFERROR(VLOOKUP($A89,'Season 4'!AK$4:CN$104,19,0),"0"),
IFERROR(VLOOKUP($A89,'Season 5'!AK$4:CN$104,19,0),"0"),IFERROR(VLOOKUP($A89,'Season 6'!AK$4:CN$104,19,0),"0"),
IFERROR(VLOOKUP($A89,'Season 7'!AK$4:CN$104,19,0),"0"),IFERROR(VLOOKUP($A89,'Season 8'!AK$4:CN$104,19,0),"0"),
IFERROR(VLOOKUP($A89,'Season 9'!AK$4:CN$104,19,0),"0"),IFERROR(VLOOKUP($A89,'Season 10'!AK$4:CN$104,19,0),"0"),
IFERROR(VLOOKUP($A89,'Season 11'!AK$4:CN$104,19,0),"0"),IFERROR(VLOOKUP($A89,'Season 12'!AK$4:CN$104,19,0),"0"),
IFERROR(VLOOKUP($A89,'Season 13'!AK$4:CN$104,19,0),"0"),IFERROR(VLOOKUP($A89,'Season 14'!AK$4:CN$104,19,0),"0"),IFERROR(VLOOKUP(A89,'Season 15'!AK$4:CN$104,19,0),"0"),)</f>
        <v>0</v>
      </c>
      <c r="S89" s="518">
        <f>SUM(
IFERROR(VLOOKUP($A89,'Season 1'!AJ$4:CM$104,20,0),"0"),IFERROR(VLOOKUP($A89,'Season 2'!AK$4:CN$104,20,0),"0"),
IFERROR(VLOOKUP($A89,'Season 3'!AK$4:CN$104,20,0),"0"),IFERROR(VLOOKUP($A89,'Season 4'!AK$4:CN$104,20,0),"0"),
IFERROR(VLOOKUP($A89,'Season 5'!AK$4:CN$104,20,0),"0"),IFERROR(VLOOKUP($A89,'Season 6'!AK$4:CN$104,20,0),"0"),
IFERROR(VLOOKUP($A89,'Season 7'!AK$4:CN$104,20,0),"0"),IFERROR(VLOOKUP($A89,'Season 8'!AK$4:CN$104,20,0),"0"),
IFERROR(VLOOKUP($A89,'Season 9'!AK$4:CN$104,20,0),"0"),IFERROR(VLOOKUP($A89,'Season 10'!AK$4:CN$104,20,0),"0"),
IFERROR(VLOOKUP($A89,'Season 11'!AK$4:CN$104,20,0),"0"),IFERROR(VLOOKUP($A89,'Season 12'!AK$4:CN$104,20,0),"0"),
IFERROR(VLOOKUP($A89,'Season 13'!AK$4:CN$104,20,0),"0"),IFERROR(VLOOKUP($A89,'Season 14'!AK$4:CN$104,20,0),"0"),IFERROR(VLOOKUP(A89,'Season 15'!AK$4:CN$104,20,0),"0"),)</f>
        <v>0</v>
      </c>
      <c r="T89" s="21">
        <f>SUM(
IFERROR(VLOOKUP($A89,'Season 1'!AJ$4:CM$104,21,0),"0"),IFERROR(VLOOKUP($A89,'Season 2'!AK$4:CN$104,21,0),"0"),
IFERROR(VLOOKUP($A89,'Season 3'!AK$4:CN$104,21,0),"0"),IFERROR(VLOOKUP($A89,'Season 4'!AK$4:CN$104,21,0),"0"),
IFERROR(VLOOKUP($A89,'Season 5'!AK$4:CN$104,21,0),"0"),IFERROR(VLOOKUP($A89,'Season 6'!AK$4:CN$104,21,0),"0"),
IFERROR(VLOOKUP($A89,'Season 7'!AK$4:CN$104,21,0),"0"),IFERROR(VLOOKUP($A89,'Season 8'!AK$4:CN$104,21,0),"0"),
IFERROR(VLOOKUP($A89,'Season 9'!AK$4:CN$104,21,0),"0"),IFERROR(VLOOKUP($A89,'Season 10'!AK$4:CN$104,21,0),"0"),
IFERROR(VLOOKUP($A89,'Season 11'!AK$4:CN$104,21,0),"0"),IFERROR(VLOOKUP($A89,'Season 12'!AK$4:CN$104,21,0),"0"),
IFERROR(VLOOKUP($A89,'Season 13'!AK$4:CN$104,21,0),"0"),IFERROR(VLOOKUP($A89,'Season 14'!AK$4:CN$104,21,0),"0"),IFERROR(VLOOKUP(A89,'Season 15'!AK$4:CN$104,21,0),"0"),)</f>
        <v>0</v>
      </c>
      <c r="U89" s="402">
        <f>SUM(
IFERROR(VLOOKUP($A89,'Season 1'!AJ$4:CM$104,22,0),"0"),IFERROR(VLOOKUP($A89,'Season 2'!AK$4:CN$104,22,0),"0"),
IFERROR(VLOOKUP($A89,'Season 3'!AK$4:CN$104,22,0),"0"),IFERROR(VLOOKUP($A89,'Season 4'!AK$4:CN$104,22,0),"0"),
IFERROR(VLOOKUP($A89,'Season 5'!AK$4:CN$104,22,0),"0"),IFERROR(VLOOKUP($A89,'Season 6'!AK$4:CN$104,22,0),"0"),
IFERROR(VLOOKUP($A89,'Season 7'!AK$4:CN$104,22,0),"0"),IFERROR(VLOOKUP($A89,'Season 8'!AK$4:CN$104,22,0),"0"),
IFERROR(VLOOKUP($A89,'Season 9'!AK$4:CN$104,22,0),"0"),IFERROR(VLOOKUP($A89,'Season 10'!AK$4:CN$104,22,0),"0"),
IFERROR(VLOOKUP($A89,'Season 11'!AK$4:CN$104,22,0),"0"),IFERROR(VLOOKUP($A89,'Season 12'!AK$4:CN$104,22,0),"0"),
IFERROR(VLOOKUP($A89,'Season 13'!AK$4:CN$104,22,0),"0"),IFERROR(VLOOKUP($A89,'Season 14'!AK$4:CN$104,22,0),"0"),IFERROR(VLOOKUP(A89,'Season 15'!AK$4:CN$104,22,0),"0"),)</f>
        <v>0</v>
      </c>
      <c r="V89" s="403">
        <f>SUM(
IFERROR(VLOOKUP($A89,'Season 1'!AJ$4:CM$104,23,0),"0"),IFERROR(VLOOKUP($A89,'Season 2'!AK$4:CN$104,23,0),"0"),
IFERROR(VLOOKUP($A89,'Season 3'!AK$4:CN$104,23,0),"0"),IFERROR(VLOOKUP($A89,'Season 4'!AK$4:CN$104,23,0),"0"),
IFERROR(VLOOKUP($A89,'Season 5'!AK$4:CN$104,23,0),"0"),IFERROR(VLOOKUP($A89,'Season 6'!AK$4:CN$104,23,0),"0"),
IFERROR(VLOOKUP($A89,'Season 7'!AK$4:CN$104,23,0),"0"),IFERROR(VLOOKUP($A89,'Season 8'!AK$4:CN$104,23,0),"0"),
IFERROR(VLOOKUP($A89,'Season 9'!AK$4:CN$104,23,0),"0"),IFERROR(VLOOKUP($A89,'Season 10'!AK$4:CN$104,23,0),"0"),
IFERROR(VLOOKUP($A89,'Season 11'!AK$4:CN$104,23,0),"0"),IFERROR(VLOOKUP($A89,'Season 12'!AK$4:CN$104,23,0),"0"),
IFERROR(VLOOKUP($A89,'Season 13'!AK$4:CN$104,23,0),"0"),IFERROR(VLOOKUP($A89,'Season 14'!AK$4:CN$104,23,0),"0"),IFERROR(VLOOKUP($A89,'Season 15'!AK$4:CN$104,23,0),"0"),)</f>
        <v>0</v>
      </c>
      <c r="W89" s="398">
        <f>SUM(
IFERROR(VLOOKUP($A89,'Season 1'!AJ$4:CM$104,24,0),"0"),IFERROR(VLOOKUP($A89,'Season 2'!AK$4:CN$104,24,0),"0"),
IFERROR(VLOOKUP($A89,'Season 3'!AK$4:CN$104,24,0),"0"),IFERROR(VLOOKUP($A89,'Season 4'!AK$4:CN$104,24,0),"0"),
IFERROR(VLOOKUP($A89,'Season 5'!AK$4:CN$104,24,0),"0"),IFERROR(VLOOKUP($A89,'Season 6'!AK$4:CN$104,24,0),"0"),
IFERROR(VLOOKUP($A89,'Season 7'!AK$4:CN$104,24,0),"0"),IFERROR(VLOOKUP($A89,'Season 8'!AK$4:CN$104,24,0),"0"),
IFERROR(VLOOKUP($A89,'Season 9'!AK$4:CN$104,24,0),"0"),IFERROR(VLOOKUP($A89,'Season 10'!AK$4:CN$104,24,0),"0"),
IFERROR(VLOOKUP($A89,'Season 11'!AK$4:CN$104,24,0),"0"),IFERROR(VLOOKUP($A89,'Season 12'!AK$4:CN$104,24,0),"0"),
IFERROR(VLOOKUP($A89,'Season 13'!AK$4:CN$104,24,0),"0"),IFERROR(VLOOKUP($A89,'Season 14'!AK$4:CN$104,24,0),"0"),IFERROR(VLOOKUP($A89,'Season 15'!AK$4:CN$104,24,0),"0"),)</f>
        <v>0</v>
      </c>
      <c r="X89" s="518">
        <f>SUM(
IFERROR(VLOOKUP($A89,'Season 1'!AJ$4:CM$104,25,0),"0"),IFERROR(VLOOKUP($A89,'Season 2'!AK$4:CN$104,25,0),"0"),
IFERROR(VLOOKUP($A89,'Season 3'!AK$4:CN$104,25,0),"0"),IFERROR(VLOOKUP($A89,'Season 4'!AK$4:CN$104,25,0),"0"),
IFERROR(VLOOKUP($A89,'Season 5'!AK$4:CN$104,25,0),"0"),IFERROR(VLOOKUP($A89,'Season 6'!AK$4:CN$104,25,0),"0"),
IFERROR(VLOOKUP($A89,'Season 7'!AK$4:CN$104,25,0),"0"),IFERROR(VLOOKUP($A89,'Season 8'!AK$4:CN$104,25,0),"0"),
IFERROR(VLOOKUP($A89,'Season 9'!AK$4:CN$104,25,0),"0"),IFERROR(VLOOKUP($A89,'Season 10'!AK$4:CN$104,25,0),"0"),
IFERROR(VLOOKUP($A89,'Season 11'!AK$4:CN$104,25,0),"0"),IFERROR(VLOOKUP($A89,'Season 12'!AK$4:CN$104,25,0),"0"),
IFERROR(VLOOKUP($A89,'Season 13'!AK$4:CN$104,25,0),"0"),IFERROR(VLOOKUP($A89,'Season 14'!AK$4:CN$104,25,0),"0"),IFERROR(VLOOKUP($A89,'Season 15'!AK$4:CN$104,25,0),"0"),)</f>
        <v>0</v>
      </c>
      <c r="Y89" s="21">
        <f>SUM(
IFERROR(VLOOKUP($A89,'Season 1'!AJ$4:CM$104,26,0),"0"),IFERROR(VLOOKUP($A89,'Season 2'!AK$4:CN$104,26,0),"0"),
IFERROR(VLOOKUP($A89,'Season 3'!AK$4:CN$104,26,0),"0"),IFERROR(VLOOKUP($A89,'Season 4'!AK$4:CN$104,26,0),"0"),
IFERROR(VLOOKUP($A89,'Season 5'!AK$4:CN$104,26,0),"0"),IFERROR(VLOOKUP($A89,'Season 6'!AK$4:CN$104,26,0),"0"),
IFERROR(VLOOKUP($A89,'Season 7'!AK$4:CN$104,26,0),"0"),IFERROR(VLOOKUP($A89,'Season 8'!AK$4:CN$104,26,0),"0"),
IFERROR(VLOOKUP($A89,'Season 9'!AK$4:CN$104,26,0),"0"),IFERROR(VLOOKUP($A89,'Season 10'!AK$4:CN$104,26,0),"0"),
IFERROR(VLOOKUP($A89,'Season 11'!AK$4:CN$104,26,0),"0"),IFERROR(VLOOKUP($A89,'Season 12'!AK$4:CN$104,26,0),"0"),
IFERROR(VLOOKUP($A89,'Season 13'!AK$4:CN$104,26,0),"0"),IFERROR(VLOOKUP($A89,'Season 14'!AK$4:CN$104,26,0),"0"),IFERROR(VLOOKUP($A89,'Season 15'!AK$4:CN$104,26,0),"0"),)</f>
        <v>0</v>
      </c>
      <c r="Z89" s="402">
        <f>SUM(
IFERROR(VLOOKUP($A89,'Season 1'!AJ$4:CM$104,27,0),"0"),IFERROR(VLOOKUP($A89,'Season 2'!AK$4:CN$104,27,0),"0"),
IFERROR(VLOOKUP($A89,'Season 3'!AK$4:CN$104,27,0),"0"),IFERROR(VLOOKUP($A89,'Season 4'!AK$4:CN$104,27,0),"0"),
IFERROR(VLOOKUP($A89,'Season 5'!AK$4:CN$104,27,0),"0"),IFERROR(VLOOKUP($A89,'Season 6'!AK$4:CN$104,27,0),"0"),
IFERROR(VLOOKUP($A89,'Season 7'!AK$4:CN$104,27,0),"0"),IFERROR(VLOOKUP($A89,'Season 8'!AK$4:CN$104,27,0),"0"),
IFERROR(VLOOKUP($A89,'Season 9'!AK$4:CN$104,27,0),"0"),IFERROR(VLOOKUP($A89,'Season 10'!AK$4:CN$104,27,0),"0"),
IFERROR(VLOOKUP($A89,'Season 11'!AK$4:CN$104,27,0),"0"),IFERROR(VLOOKUP($A89,'Season 12'!AK$4:CN$104,27,0),"0"),
IFERROR(VLOOKUP($A89,'Season 13'!AK$4:CN$104,27,0),"0"),IFERROR(VLOOKUP($A89,'Season 14'!AK$4:CN$104,27,0),"0"),IFERROR(VLOOKUP($A89,'Season 15'!AK$4:CN$104,27,0),"0"),)</f>
        <v>0</v>
      </c>
      <c r="AA89" s="403">
        <f>SUM(
IFERROR(VLOOKUP($A89,'Season 1'!AJ$4:CM$104,28,0),"0"),IFERROR(VLOOKUP($A89,'Season 2'!AK$4:CN$104,28,0),"0"),
IFERROR(VLOOKUP($A89,'Season 3'!AK$4:CN$104,28,0),"0"),IFERROR(VLOOKUP($A89,'Season 4'!AK$4:CN$104,28,0),"0"),
IFERROR(VLOOKUP($A89,'Season 5'!AK$4:CN$104,28,0),"0"),IFERROR(VLOOKUP($A89,'Season 6'!AK$4:CN$104,28,0),"0"),
IFERROR(VLOOKUP($A89,'Season 7'!AK$4:CN$104,28,0),"0"),IFERROR(VLOOKUP($A89,'Season 8'!AK$4:CN$104,28,0),"0"),
IFERROR(VLOOKUP($A89,'Season 9'!AK$4:CN$104,28,0),"0"),IFERROR(VLOOKUP($A89,'Season 10'!AK$4:CN$104,28,0),"0"),
IFERROR(VLOOKUP($A89,'Season 11'!AK$4:CN$104,28,0),"0"),IFERROR(VLOOKUP($A89,'Season 12'!AK$4:CN$104,28,0),"0"),
IFERROR(VLOOKUP($A89,'Season 13'!AK$4:CN$104,28,0),"0"),IFERROR(VLOOKUP($A89,'Season 14'!AK$4:CN$104,28,0),"0"),IFERROR(VLOOKUP($A89,'Season 15'!AK$4:CN$104,28,0),"0"),)</f>
        <v>0</v>
      </c>
      <c r="AB89" s="398">
        <f>SUM(
IFERROR(VLOOKUP($A89,'Season 1'!AJ$4:CM$104,29,0),"0"),IFERROR(VLOOKUP($A89,'Season 2'!AK$4:CN$104,29,0),"0"),
IFERROR(VLOOKUP($A89,'Season 3'!AK$4:CN$104,29,0),"0"),IFERROR(VLOOKUP($A89,'Season 4'!AK$4:CN$104,29,0),"0"),
IFERROR(VLOOKUP($A89,'Season 5'!AK$4:CN$104,29,0),"0"),IFERROR(VLOOKUP($A89,'Season 6'!AK$4:CN$104,29,0),"0"),
IFERROR(VLOOKUP($A89,'Season 7'!AK$4:CN$104,29,0),"0"),IFERROR(VLOOKUP($A89,'Season 8'!AK$4:CN$104,29,0),"0"),
IFERROR(VLOOKUP($A89,'Season 9'!AK$4:CN$104,29,0),"0"),IFERROR(VLOOKUP($A89,'Season 10'!AK$4:CN$104,29,0),"0"),
IFERROR(VLOOKUP($A89,'Season 11'!AK$4:CN$104,29,0),"0"),IFERROR(VLOOKUP($A89,'Season 12'!AK$4:CN$104,29,0),"0"),
IFERROR(VLOOKUP($A89,'Season 13'!AK$4:CN$104,29,0),"0"),IFERROR(VLOOKUP($A89,'Season 14'!AK$4:CN$104,29,0),"0"),IFERROR(VLOOKUP($A89,'Season 15'!AK$4:CN$104,29,0),"0"),)</f>
        <v>0</v>
      </c>
      <c r="AC89" s="518">
        <f>SUM(
IFERROR(VLOOKUP($A89,'Season 1'!AJ$4:CM$104,30,0),"0"),IFERROR(VLOOKUP($A89,'Season 2'!AK$4:CN$104,30,0),"0"),
IFERROR(VLOOKUP($A89,'Season 3'!AK$4:CN$104,30,0),"0"),IFERROR(VLOOKUP($A89,'Season 4'!AK$4:CN$104,30,0),"0"),
IFERROR(VLOOKUP($A89,'Season 5'!AK$4:CN$104,30,0),"0"),IFERROR(VLOOKUP($A89,'Season 6'!AK$4:CN$104,30,0),"0"),
IFERROR(VLOOKUP($A89,'Season 7'!AK$4:CN$104,30,0),"0"),IFERROR(VLOOKUP($A89,'Season 8'!AK$4:CN$104,30,0),"0"),
IFERROR(VLOOKUP($A89,'Season 9'!AK$4:CN$104,30,0),"0"),IFERROR(VLOOKUP($A89,'Season 10'!AK$4:CN$104,30,0),"0"),
IFERROR(VLOOKUP($A89,'Season 11'!AK$4:CN$104,30,0),"0"),IFERROR(VLOOKUP($A89,'Season 12'!AK$4:CN$104,30,0),"0"),
IFERROR(VLOOKUP($A89,'Season 13'!AK$4:CN$104,30,0),"0"),IFERROR(VLOOKUP($A89,'Season 14'!AK$4:CN$104,30,0),"0"),IFERROR(VLOOKUP($A89,'Season 15'!AK$4:CN$104,30,0),"0"),)</f>
        <v>0</v>
      </c>
      <c r="AD89" s="21">
        <f>SUM(
IFERROR(VLOOKUP($A89,'Season 1'!AJ$4:CM$104,31,0),"0"),IFERROR(VLOOKUP($A89,'Season 2'!AK$4:CN$104,31,0),"0"),
IFERROR(VLOOKUP($A89,'Season 3'!AK$4:CN$104,31,0),"0"),IFERROR(VLOOKUP($A89,'Season 4'!AK$4:CN$104,31,0),"0"),
IFERROR(VLOOKUP($A89,'Season 5'!AK$4:CN$104,31,0),"0"),IFERROR(VLOOKUP($A89,'Season 6'!AK$4:CN$104,31,0),"0"),
IFERROR(VLOOKUP($A89,'Season 7'!AK$4:CN$104,31,0),"0"),IFERROR(VLOOKUP($A89,'Season 8'!AK$4:CN$104,31,0),"0"),
IFERROR(VLOOKUP($A89,'Season 9'!AK$4:CN$104,31,0),"0"),IFERROR(VLOOKUP($A89,'Season 10'!AK$4:CN$104,31,0),"0"),
IFERROR(VLOOKUP($A89,'Season 11'!AK$4:CN$104,31,0),"0"),IFERROR(VLOOKUP($A89,'Season 12'!AK$4:CN$104,31,0),"0"),
IFERROR(VLOOKUP($A89,'Season 13'!AK$4:CN$104,31,0),"0"),IFERROR(VLOOKUP($A89,'Season 14'!AK$4:CN$104,31,0),"0"),IFERROR(VLOOKUP($A89,'Season 15'!AK$4:CN$104,31,0),"0"),)</f>
        <v>0</v>
      </c>
      <c r="AE89" s="402">
        <f>SUM(
IFERROR(VLOOKUP($A89,'Season 1'!AJ$4:CM$104,32,0),"0"),IFERROR(VLOOKUP($A89,'Season 2'!AK$4:CN$104,32,0),"0"),
IFERROR(VLOOKUP($A89,'Season 3'!AK$4:CN$104,32,0),"0"),IFERROR(VLOOKUP($A89,'Season 4'!AK$4:CN$104,32,0),"0"),
IFERROR(VLOOKUP($A89,'Season 5'!AK$4:CN$104,32,0),"0"),IFERROR(VLOOKUP($A89,'Season 6'!AK$4:CN$104,32,0),"0"),
IFERROR(VLOOKUP($A89,'Season 7'!AK$4:CN$104,32,0),"0"),IFERROR(VLOOKUP($A89,'Season 8'!AK$4:CN$104,32,0),"0"),
IFERROR(VLOOKUP($A89,'Season 9'!AK$4:CN$104,32,0),"0"),IFERROR(VLOOKUP($A89,'Season 10'!AK$4:CN$104,32,0),"0"),
IFERROR(VLOOKUP($A89,'Season 11'!AK$4:CN$104,32,0),"0"),IFERROR(VLOOKUP($A89,'Season 12'!AK$4:CN$104,32,0),"0"),
IFERROR(VLOOKUP($A89,'Season 13'!AK$4:CN$104,32,0),"0"),IFERROR(VLOOKUP($A89,'Season 14'!AK$4:CN$104,32,0),"0"),IFERROR(VLOOKUP($A89,'Season 15'!AK$4:CN$104,32,0),"0"),)</f>
        <v>0</v>
      </c>
      <c r="AF89" s="403">
        <f>SUM(IFERROR(VLOOKUP($A89,'Season 2'!AK$4:CN$104,33,0),"0"),
IFERROR(VLOOKUP($A89,'Season 3'!AK$4:CN$104,33,0),"0"),IFERROR(VLOOKUP($A89,'Season 4'!AK$4:CN$104,33,0),"0"),
IFERROR(VLOOKUP($A89,'Season 5'!AK$4:CN$104,33,0),"0"),IFERROR(VLOOKUP($A89,'Season 6'!AK$4:CN$104,33,0),"0"),
IFERROR(VLOOKUP($A89,'Season 7'!AK$4:CN$104,33,0),"0"),IFERROR(VLOOKUP($A89,'Season 8'!AK$4:CN$104,33,0),"0"),
IFERROR(VLOOKUP($A89,'Season 9'!AK$4:CN$104,33,0),"0"),IFERROR(VLOOKUP($A89,'Season 10'!AK$4:CN$104,33,0),"0"),
IFERROR(VLOOKUP($A89,'Season 11'!AK$4:CN$104,33,0),"0"),IFERROR(VLOOKUP($A89,'Season 12'!AK$4:CN$104,33,0),"0"),
IFERROR(VLOOKUP($A89,'Season 13'!AK$4:CN$104,33,0),"0"),IFERROR(VLOOKUP($A89,'Season 14'!AK$4:CN$104,33,0),"0"),IFERROR(VLOOKUP($A89,'Season 15'!AK$4:CN$104,33,0),"0"),)</f>
        <v>0</v>
      </c>
      <c r="AG89" s="398">
        <f>SUM(IFERROR(VLOOKUP($A89,'Season 2'!AK$4:CN$104,34,0),"0"),
IFERROR(VLOOKUP($A89,'Season 3'!AK$4:CN$104,34,0),"0"),IFERROR(VLOOKUP($A89,'Season 4'!AK$4:CN$104,34,0),"0"),
IFERROR(VLOOKUP($A89,'Season 5'!AK$4:CN$104,34,0),"0"),IFERROR(VLOOKUP($A89,'Season 6'!AK$4:CN$104,34,0),"0"),
IFERROR(VLOOKUP($A89,'Season 7'!AK$4:CN$104,34,0),"0"),IFERROR(VLOOKUP($A89,'Season 8'!AK$4:CN$104,34,0),"0"),
IFERROR(VLOOKUP($A89,'Season 9'!AK$4:CN$104,34,0),"0"),IFERROR(VLOOKUP($A89,'Season 10'!AK$4:CN$104,34,0),"0"),
IFERROR(VLOOKUP($A89,'Season 11'!AK$4:CN$104,34,0),"0"),IFERROR(VLOOKUP($A89,'Season 12'!AK$4:CN$104,34,0),"0"),
IFERROR(VLOOKUP($A89,'Season 13'!AK$4:CN$104,34,0),"0"),IFERROR(VLOOKUP($A89,'Season 14'!AK$4:CN$104,34,0),"0"),IFERROR(VLOOKUP($A89,'Season 15'!AK$4:CN$104,34,0),"0"),)</f>
        <v>0</v>
      </c>
      <c r="AH89" s="518">
        <f>SUM(IFERROR(VLOOKUP($A89,'Season 2'!AK$4:CN$104,35,0),"0"),
IFERROR(VLOOKUP($A89,'Season 3'!AK$4:CN$104,35,0),"0"),IFERROR(VLOOKUP($A89,'Season 4'!AK$4:CN$104,35,0),"0"),
IFERROR(VLOOKUP($A89,'Season 5'!AK$4:CN$104,35,0),"0"),IFERROR(VLOOKUP($A89,'Season 6'!AK$4:CN$104,35,0),"0"),
IFERROR(VLOOKUP($A89,'Season 7'!AK$4:CN$104,35,0),"0"),IFERROR(VLOOKUP($A89,'Season 8'!AK$4:CN$104,35,0),"0"),
IFERROR(VLOOKUP($A89,'Season 9'!AK$4:CN$104,35,0),"0"),IFERROR(VLOOKUP($A89,'Season 10'!AK$4:CN$104,35,0),"0"),
IFERROR(VLOOKUP($A89,'Season 11'!AK$4:CN$104,35,0),"0"),IFERROR(VLOOKUP($A89,'Season 12'!AK$4:CN$104,35,0),"0"),
IFERROR(VLOOKUP($A89,'Season 13'!AK$4:CN$104,35,0),"0"),IFERROR(VLOOKUP($A89,'Season 14'!AK$4:CN$104,35,0),"0"),IFERROR(VLOOKUP($A89,'Season 15'!AK$4:CN$104,35,0),"0"),)</f>
        <v>0</v>
      </c>
      <c r="AI89" s="21">
        <f>SUM(IFERROR(VLOOKUP($A89,'Season 2'!AK$4:CN$104,36,0),"0"),
IFERROR(VLOOKUP($A89,'Season 3'!AK$4:CN$104,36,0),"0"),IFERROR(VLOOKUP($A89,'Season 4'!AK$4:CN$104,36,0),"0"),
IFERROR(VLOOKUP($A89,'Season 5'!AK$4:CN$104,36,0),"0"),IFERROR(VLOOKUP($A89,'Season 6'!AK$4:CN$104,36,0),"0"),
IFERROR(VLOOKUP($A89,'Season 7'!AK$4:CN$104,36,0),"0"),IFERROR(VLOOKUP($A89,'Season 8'!AK$4:CN$104,36,0),"0"),
IFERROR(VLOOKUP($A89,'Season 9'!AK$4:CN$104,36,0),"0"),IFERROR(VLOOKUP($A89,'Season 10'!AK$4:CN$104,36,0),"0"),
IFERROR(VLOOKUP($A89,'Season 11'!AK$4:CN$104,36,0),"0"),IFERROR(VLOOKUP($A89,'Season 12'!AK$4:CN$104,36,0),"0"),
IFERROR(VLOOKUP($A89,'Season 13'!AK$4:CN$104,36,0),"0"),IFERROR(VLOOKUP($A89,'Season 14'!AK$4:CN$104,36,0),"0"),IFERROR(VLOOKUP($A89,'Season 15'!AK$4:CN$104,36,0),"0"),)</f>
        <v>0</v>
      </c>
      <c r="AJ89" s="402">
        <f>SUM(IFERROR(VLOOKUP($A89,'Season 2'!AK$4:CN$104,37,0),"0"),
IFERROR(VLOOKUP($A89,'Season 3'!AK$4:CN$104,37,0),"0"),IFERROR(VLOOKUP($A89,'Season 4'!AK$4:CN$104,37,0),"0"),
IFERROR(VLOOKUP($A89,'Season 5'!AK$4:CN$104,37,0),"0"),IFERROR(VLOOKUP($A89,'Season 6'!AK$4:CN$104,37,0),"0"),
IFERROR(VLOOKUP($A89,'Season 7'!AK$4:CN$104,37,0),"0"),IFERROR(VLOOKUP($A89,'Season 8'!AK$4:CN$104,37,0),"0"),
IFERROR(VLOOKUP($A89,'Season 9'!AK$4:CN$104,37,0),"0"),IFERROR(VLOOKUP($A89,'Season 10'!AK$4:CN$104,37,0),"0"),
IFERROR(VLOOKUP($A89,'Season 11'!AK$4:CN$104,37,0),"0"),IFERROR(VLOOKUP($A89,'Season 12'!AK$4:CN$104,37,0),"0"),
IFERROR(VLOOKUP($A89,'Season 13'!AK$4:CN$104,37,0),"0"),IFERROR(VLOOKUP($A89,'Season 14'!AK$4:CN$104,37,0),"0"),IFERROR(VLOOKUP($A89,'Season 15'!AK$4:CN$104,37,0),"0"),)</f>
        <v>0</v>
      </c>
      <c r="AK89" s="403">
        <f>SUM(IFERROR(VLOOKUP($A89,'Season 1'!AJ$4:CM$104,33,0),"0"),IFERROR(VLOOKUP($A89,'Season 2'!AK$4:CN$104,38,0),"0"),
IFERROR(VLOOKUP($A89,'Season 3'!AK$4:CN$104,38,0),"0"),IFERROR(VLOOKUP($A89,'Season 4'!AK$4:CN$104,38,0),"0"),
IFERROR(VLOOKUP($A89,'Season 5'!AK$4:CN$104,38,0),"0"),IFERROR(VLOOKUP($A89,'Season 6'!AK$4:CN$104,38,0),"0"),
IFERROR(VLOOKUP($A89,'Season 7'!AK$4:CN$104,38,0),"0"),IFERROR(VLOOKUP($A89,'Season 8'!AK$4:CN$104,38,0),"0"),
IFERROR(VLOOKUP($A89,'Season 9'!AK$4:CN$104,38,0),"0"),IFERROR(VLOOKUP($A89,'Season 10'!AK$4:CN$104,38,0),"0"),
IFERROR(VLOOKUP($A89,'Season 11'!AK$4:CN$104,38,0),"0"),IFERROR(VLOOKUP($A89,'Season 12'!AK$4:CN$104,38,0),"0"),
IFERROR(VLOOKUP($A89,'Season 13'!AK$4:CN$104,38,0),"0"),IFERROR(VLOOKUP($A89,'Season 14'!AK$4:CN$104,38,0),"0"),IFERROR(VLOOKUP($A89,'Season 15'!AK$4:CN$104,38,0),"0"),)</f>
        <v>0</v>
      </c>
      <c r="AL89" s="398">
        <f>SUM(IFERROR(VLOOKUP($A89,'Season 1'!AJ$4:CM$104,34,0),"0"),IFERROR(VLOOKUP($A89,'Season 2'!AK$4:CN$104,39,0),"0"),
IFERROR(VLOOKUP($A89,'Season 3'!AK$4:CN$104,39,0),"0"),IFERROR(VLOOKUP($A89,'Season 4'!AK$4:CN$104,39,0),"0"),
IFERROR(VLOOKUP($A89,'Season 5'!AK$4:CN$104,39,0),"0"),IFERROR(VLOOKUP($A89,'Season 6'!AK$4:CN$104,39,0),"0"),
IFERROR(VLOOKUP($A89,'Season 7'!AK$4:CN$104,39,0),"0"),IFERROR(VLOOKUP($A89,'Season 8'!AK$4:CN$104,39,0),"0"),
IFERROR(VLOOKUP($A89,'Season 9'!AK$4:CN$104,39,0),"0"),IFERROR(VLOOKUP($A89,'Season 10'!AK$4:CN$104,39,0),"0"),
IFERROR(VLOOKUP($A89,'Season 11'!AK$4:CN$104,39,0),"0"),IFERROR(VLOOKUP($A89,'Season 12'!AK$4:CN$104,39,0),"0"),
IFERROR(VLOOKUP($A89,'Season 13'!AK$4:CN$104,39,0),"0"),IFERROR(VLOOKUP($A89,'Season 14'!AK$4:CN$104,39,0),"0"),IFERROR(VLOOKUP($A89,'Season 15'!AK$4:CN$104,39,0),"0"),)</f>
        <v>0</v>
      </c>
      <c r="AM89" s="518">
        <f>SUM(IFERROR(VLOOKUP($A89,'Season 1'!AJ$4:CM$104,35,0),"0"),IFERROR(VLOOKUP($A89,'Season 2'!AK$4:CN$104,40,0),"0"),
IFERROR(VLOOKUP($A89,'Season 3'!AK$4:CN$104,40,0),"0"),IFERROR(VLOOKUP($A89,'Season 4'!AK$4:CN$104,40,0),"0"),
IFERROR(VLOOKUP($A89,'Season 5'!AK$4:CN$104,40,0),"0"),IFERROR(VLOOKUP($A89,'Season 6'!AK$4:CN$104,40,0),"0"),
IFERROR(VLOOKUP($A89,'Season 7'!AK$4:CN$104,40,0),"0"),IFERROR(VLOOKUP($A89,'Season 8'!AK$4:CN$104,40,0),"0"),
IFERROR(VLOOKUP($A89,'Season 9'!AK$4:CN$104,40,0),"0"),IFERROR(VLOOKUP($A89,'Season 10'!AK$4:CN$104,40,0),"0"),
IFERROR(VLOOKUP($A89,'Season 11'!AK$4:CN$104,40,0),"0"),IFERROR(VLOOKUP($A89,'Season 12'!AK$4:CN$104,40,0),"0"),
IFERROR(VLOOKUP($A89,'Season 13'!AK$4:CN$104,40,0),"0"),IFERROR(VLOOKUP($A89,'Season 14'!AK$4:CN$104,40,0),"0"),IFERROR(VLOOKUP($A89,'Season 15'!AK$4:CN$104,40,0),"0"),)</f>
        <v>0</v>
      </c>
      <c r="AN89" s="21">
        <f>SUM(IFERROR(VLOOKUP($A89,'Season 1'!AJ$4:CM$104,36,0),"0"),IFERROR(VLOOKUP($A89,'Season 2'!AK$4:CN$104,41,0),"0"),
IFERROR(VLOOKUP($A89,'Season 3'!AK$4:CN$104,41,0),"0"),IFERROR(VLOOKUP($A89,'Season 4'!AK$4:CN$104,41,0),"0"),
IFERROR(VLOOKUP($A89,'Season 5'!AK$4:CN$104,41,0),"0"),IFERROR(VLOOKUP($A89,'Season 6'!AK$4:CN$104,41,0),"0"),
IFERROR(VLOOKUP($A89,'Season 7'!AK$4:CN$104,41,0),"0"),IFERROR(VLOOKUP($A89,'Season 8'!AK$4:CN$104,41,0),"0"),
IFERROR(VLOOKUP($A89,'Season 9'!AK$4:CN$104,41,0),"0"),IFERROR(VLOOKUP($A89,'Season 10'!AK$4:CN$104,41,0),"0"),
IFERROR(VLOOKUP($A89,'Season 11'!AK$4:CN$104,41,0),"0"),IFERROR(VLOOKUP($A89,'Season 12'!AK$4:CN$104,41,0),"0"),
IFERROR(VLOOKUP($A89,'Season 13'!AK$4:CN$104,41,0),"0"),IFERROR(VLOOKUP($A89,'Season 14'!AK$4:CN$104,41,0),"0"),IFERROR(VLOOKUP($A89,'Season 15'!AK$4:CN$104,41,0),"0"),)</f>
        <v>0</v>
      </c>
      <c r="AO89" s="402">
        <f>SUM(IFERROR(VLOOKUP($A89,'Season 1'!AJ$4:CM$104,37,0),"0"),IFERROR(VLOOKUP($A89,'Season 2'!AK$4:CN$104,42,0),"0"),
IFERROR(VLOOKUP($A89,'Season 3'!AK$4:CN$104,42,0),"0"),IFERROR(VLOOKUP($A89,'Season 4'!AK$4:CN$104,42,0),"0"),
IFERROR(VLOOKUP($A89,'Season 5'!AK$4:CN$104,42,0),"0"),IFERROR(VLOOKUP($A89,'Season 6'!AK$4:CN$104,42,0),"0"),
IFERROR(VLOOKUP($A89,'Season 7'!AK$4:CN$104,42,0),"0"),IFERROR(VLOOKUP($A89,'Season 8'!AK$4:CN$104,42,0),"0"),
IFERROR(VLOOKUP($A89,'Season 9'!AK$4:CN$104,42,0),"0"),IFERROR(VLOOKUP($A89,'Season 10'!AK$4:CN$104,42,0),"0"),
IFERROR(VLOOKUP($A89,'Season 11'!AK$4:CN$104,42,0),"0"),IFERROR(VLOOKUP($A89,'Season 12'!AK$4:CN$104,42,0),"0"),
IFERROR(VLOOKUP($A89,'Season 13'!AK$4:CN$104,42,0),"0"),IFERROR(VLOOKUP($A89,'Season 14'!AK$4:CN$104,42,0),"0"),IFERROR(VLOOKUP($A89,'Season 15'!AK$4:CN$104,42,0),"0"),)</f>
        <v>0</v>
      </c>
      <c r="AP89" s="403">
        <f>SUM(IFERROR(VLOOKUP($A89,'Season 1'!AJ$4:CM$104,43,0),"0"),IFERROR(VLOOKUP($A89,'Season 2'!AK$4:CN$104,43,0),"0"),
IFERROR(VLOOKUP($A89,'Season 3'!AK$4:CN$104,43,0),"0"),IFERROR(VLOOKUP($A89,'Season 4'!AK$4:CN$104,43,0),"0"),
IFERROR(VLOOKUP($A89,'Season 5'!AK$4:CN$104,43,0),"0"),IFERROR(VLOOKUP($A89,'Season 6'!AK$4:CN$104,43,0),"0"),
IFERROR(VLOOKUP($A89,'Season 7'!AK$4:CN$104,43,0),"0"),IFERROR(VLOOKUP($A89,'Season 8'!AK$4:CN$104,43,0),"0"),
IFERROR(VLOOKUP($A89,'Season 9'!AK$4:CN$104,43,0),"0"),IFERROR(VLOOKUP($A89,'Season 10'!AK$4:CN$104,43,0),"0"),
IFERROR(VLOOKUP($A89,'Season 11'!AK$4:CN$104,43,0),"0"),IFERROR(VLOOKUP($A89,'Season 12'!AK$4:CN$104,43,0),"0"),
IFERROR(VLOOKUP($A89,'Season 13'!AK$4:CN$104,43,0),"0"),IFERROR(VLOOKUP($A89,'Season 14'!AK$4:CN$104,43,0),"0"),IFERROR(VLOOKUP($A89,'Season 15'!AK$4:CN$104,43,0),"0"),)</f>
        <v>0</v>
      </c>
      <c r="AQ89" s="398">
        <f>SUM(IFERROR(VLOOKUP($A89,'Season 1'!AJ$4:CM$104,44,0),"0"),IFERROR(VLOOKUP($A89,'Season 2'!AK$4:CN$104,44,0),"0"),
IFERROR(VLOOKUP($A89,'Season 3'!AK$4:CN$104,44,0),"0"),IFERROR(VLOOKUP($A89,'Season 4'!AK$4:CN$104,44,0),"0"),
IFERROR(VLOOKUP($A89,'Season 5'!AK$4:CN$104,44,0),"0"),IFERROR(VLOOKUP($A89,'Season 6'!AK$4:CN$104,44,0),"0"),
IFERROR(VLOOKUP($A89,'Season 7'!AK$4:CN$104,44,0),"0"),IFERROR(VLOOKUP($A89,'Season 8'!AK$4:CN$104,44,0),"0"),
IFERROR(VLOOKUP($A89,'Season 9'!AK$4:CN$104,44,0),"0"),IFERROR(VLOOKUP($A89,'Season 10'!AK$4:CN$104,44,0),"0"),
IFERROR(VLOOKUP($A89,'Season 11'!AK$4:CN$104,44,0),"0"),IFERROR(VLOOKUP($A89,'Season 12'!AK$4:CN$104,44,0),"0"),
IFERROR(VLOOKUP($A89,'Season 13'!AK$4:CN$104,44,0),"0"),IFERROR(VLOOKUP($A89,'Season 14'!AK$4:CN$104,44,0),"0"),IFERROR(VLOOKUP($A89,'Season 15'!AK$4:CN$104,44,0),"0"),)</f>
        <v>0</v>
      </c>
      <c r="AR89" s="518">
        <f>SUM(IFERROR(VLOOKUP($A89,'Season 1'!AJ$4:CM$104,45,0),"0"),IFERROR(VLOOKUP($A89,'Season 2'!AK$4:CN$104,45,0),"0"),
IFERROR(VLOOKUP($A89,'Season 3'!AK$4:CN$104,45,0),"0"),IFERROR(VLOOKUP($A89,'Season 4'!AK$4:CN$104,45,0),"0"),
IFERROR(VLOOKUP($A89,'Season 5'!AK$4:CN$104,45,0),"0"),IFERROR(VLOOKUP($A89,'Season 6'!AK$4:CN$104,45,0),"0"),
IFERROR(VLOOKUP($A89,'Season 7'!AK$4:CN$104,45,0),"0"),IFERROR(VLOOKUP($A89,'Season 8'!AK$4:CN$104,45,0),"0"),
IFERROR(VLOOKUP($A89,'Season 9'!AK$4:CN$104,45,0),"0"),IFERROR(VLOOKUP($A89,'Season 10'!AK$4:CN$104,45,0),"0"),
IFERROR(VLOOKUP($A89,'Season 11'!AK$4:CN$104,45,0),"0"),IFERROR(VLOOKUP($A89,'Season 12'!AK$4:CN$104,45,0),"0"),
IFERROR(VLOOKUP($A89,'Season 13'!AK$4:CN$104,45,0),"0"),IFERROR(VLOOKUP($A89,'Season 14'!AK$4:CN$104,45,0),"0"),IFERROR(VLOOKUP($A89,'Season 15'!AK$4:CN$104,45,0),"0"),)</f>
        <v>0</v>
      </c>
      <c r="AS89" s="21">
        <f>SUM(IFERROR(VLOOKUP($A89,'Season 1'!AJ$4:CM$104,46,0),"0"),IFERROR(VLOOKUP($A89,'Season 2'!AK$4:CN$104,46,0),"0"),
IFERROR(VLOOKUP($A89,'Season 3'!AK$4:CN$104,46,0),"0"),IFERROR(VLOOKUP($A89,'Season 4'!AK$4:CN$104,46,0),"0"),
IFERROR(VLOOKUP($A89,'Season 5'!AK$4:CN$104,46,0),"0"),IFERROR(VLOOKUP($A89,'Season 6'!AK$4:CN$104,46,0),"0"),
IFERROR(VLOOKUP($A89,'Season 7'!AK$4:CN$104,46,0),"0"),IFERROR(VLOOKUP($A89,'Season 8'!AK$4:CN$104,46,0),"0"),
IFERROR(VLOOKUP($A89,'Season 9'!AK$4:CN$104,46,0),"0"),IFERROR(VLOOKUP($A89,'Season 10'!AK$4:CN$104,46,0),"0"),
IFERROR(VLOOKUP($A89,'Season 11'!AK$4:CN$104,46,0),"0"),IFERROR(VLOOKUP($A89,'Season 12'!AK$4:CN$104,46,0),"0"),
IFERROR(VLOOKUP($A89,'Season 13'!AK$4:CN$104,46,0),"0"),IFERROR(VLOOKUP($A89,'Season 14'!AK$4:CN$104,46,0),"0"),IFERROR(VLOOKUP($A89,'Season 15'!AK$4:CN$104,46,0),"0"),)</f>
        <v>0</v>
      </c>
      <c r="AT89" s="402">
        <f>SUM(IFERROR(VLOOKUP($A89,'Season 1'!AJ$4:CM$104,47,0),"0"),IFERROR(VLOOKUP($A89,'Season 2'!AK$4:CN$104,47,0),"0"),
IFERROR(VLOOKUP($A89,'Season 3'!AK$4:CN$104,47,0),"0"),IFERROR(VLOOKUP($A89,'Season 4'!AK$4:CN$104,47,0),"0"),
IFERROR(VLOOKUP($A89,'Season 5'!AK$4:CN$104,47,0),"0"),IFERROR(VLOOKUP($A89,'Season 6'!AK$4:CN$104,47,0),"0"),
IFERROR(VLOOKUP($A89,'Season 7'!AK$4:CN$104,47,0),"0"),IFERROR(VLOOKUP($A89,'Season 8'!AK$4:CN$104,47,0),"0"),
IFERROR(VLOOKUP($A89,'Season 9'!AK$4:CN$104,47,0),"0"),IFERROR(VLOOKUP($A89,'Season 10'!AK$4:CN$104,47,0),"0"),
IFERROR(VLOOKUP($A89,'Season 11'!AK$4:CN$104,47,0),"0"),IFERROR(VLOOKUP($A89,'Season 12'!AK$4:CN$104,47,0),"0"),
IFERROR(VLOOKUP($A89,'Season 13'!AK$4:CN$104,47,0),"0"),IFERROR(VLOOKUP($A89,'Season 14'!AK$4:CN$104,47,0),"0"),IFERROR(VLOOKUP($A89,'Season 15'!AK$4:CN$104,47,0),"0"),)</f>
        <v>0</v>
      </c>
      <c r="AU89" s="403">
        <f>SUM(IFERROR(VLOOKUP($A89,'Season 3'!AK$4:CN$104,48,0),"0"),IFERROR(VLOOKUP($A89,'Season 4'!AK$4:CN$104,48,0),"0"),
IFERROR(VLOOKUP($A89,'Season 5'!AK$4:CN$104,48,0),"0"),IFERROR(VLOOKUP($A89,'Season 6'!AK$4:CN$104,48,0),"0"),
IFERROR(VLOOKUP($A89,'Season 7'!AK$4:CN$104,48,0),"0"),IFERROR(VLOOKUP($A89,'Season 8'!AK$4:CN$104,48,0),"0"),
IFERROR(VLOOKUP($A89,'Season 9'!AK$4:CN$104,48,0),"0"),IFERROR(VLOOKUP($A89,'Season 10'!AK$4:CN$104,48,0),"0"),
IFERROR(VLOOKUP($A89,'Season 11'!AK$4:CN$104,48,0),"0"),IFERROR(VLOOKUP($A89,'Season 12'!AK$4:CN$104,48,0),"0"),
IFERROR(VLOOKUP($A89,'Season 13'!AK$4:CN$104,48,0),"0"),IFERROR(VLOOKUP($A89,'Season 14'!AK$4:CN$104,48,0),"0"),IFERROR(VLOOKUP($A89,'Season 15'!AK$4:CN$104,48,0),"0"),)</f>
        <v>0</v>
      </c>
      <c r="AV89" s="398">
        <f>SUM(IFERROR(VLOOKUP($A89,'Season 3'!AK$4:CN$104,49,0),"0"),IFERROR(VLOOKUP($A89,'Season 4'!AK$4:CN$104,49,0),"0"),
IFERROR(VLOOKUP($A89,'Season 5'!AK$4:CN$104,49,0),"0"),IFERROR(VLOOKUP($A89,'Season 6'!AK$4:CN$104,49,0),"0"),
IFERROR(VLOOKUP($A89,'Season 7'!AK$4:CN$104,49,0),"0"),IFERROR(VLOOKUP($A89,'Season 8'!AK$4:CN$104,49,0),"0"),
IFERROR(VLOOKUP($A89,'Season 9'!AK$4:CN$104,49,0),"0"),IFERROR(VLOOKUP($A89,'Season 10'!AK$4:CN$104,49,0),"0"),
IFERROR(VLOOKUP($A89,'Season 11'!AK$4:CN$104,49,0),"0"),IFERROR(VLOOKUP($A89,'Season 12'!AK$4:CN$104,49,0),"0"),
IFERROR(VLOOKUP($A89,'Season 13'!AK$4:CN$104,49,0),"0"),IFERROR(VLOOKUP($A89,'Season 14'!AK$4:CN$104,49,0),"0"),IFERROR(VLOOKUP($A89,'Season 15'!AK$4:CN$104,49,0),"0"),)</f>
        <v>0</v>
      </c>
      <c r="AW89" s="518">
        <f>SUM(IFERROR(VLOOKUP($A89,'Season 3'!AK$4:CN$104,50,0),"0"),IFERROR(VLOOKUP($A89,'Season 4'!AK$4:CN$104,50,0),"0"),
IFERROR(VLOOKUP($A89,'Season 5'!AK$4:CN$104,50,0),"0"),IFERROR(VLOOKUP($A89,'Season 6'!AK$4:CN$104,50,0),"0"),
IFERROR(VLOOKUP($A89,'Season 7'!AK$4:CN$104,50,0),"0"),IFERROR(VLOOKUP($A89,'Season 8'!AK$4:CN$104,50,0),"0"),
IFERROR(VLOOKUP($A89,'Season 9'!AK$4:CN$104,50,0),"0"),IFERROR(VLOOKUP($A89,'Season 10'!AK$4:CN$104,50,0),"0"),
IFERROR(VLOOKUP($A89,'Season 11'!AK$4:CN$104,50,0),"0"),IFERROR(VLOOKUP($A89,'Season 12'!AK$4:CN$104,50,0),"0"),
IFERROR(VLOOKUP($A89,'Season 13'!AK$4:CN$104,50,0),"0"),IFERROR(VLOOKUP($A89,'Season 14'!AK$4:CN$104,50,0),"0"),IFERROR(VLOOKUP($A89,'Season 15'!AK$4:CN$104,50,0),"0"),)</f>
        <v>0</v>
      </c>
      <c r="AX89" s="21">
        <f>SUM(IFERROR(VLOOKUP($A89,'Season 3'!AK$4:CN$104,51,0),"0"),IFERROR(VLOOKUP($A89,'Season 4'!AK$4:CN$104,51,0),"0"),
IFERROR(VLOOKUP($A89,'Season 5'!AK$4:CN$104,51,0),"0"),IFERROR(VLOOKUP($A89,'Season 6'!AK$4:CN$104,51,0),"0"),
IFERROR(VLOOKUP($A89,'Season 7'!AK$4:CN$104,51,0),"0"),IFERROR(VLOOKUP($A89,'Season 8'!AK$4:CN$104,51,0),"0"),
IFERROR(VLOOKUP($A89,'Season 9'!AK$4:CN$104,51,0),"0"),IFERROR(VLOOKUP($A89,'Season 10'!AK$4:CN$104,51,0),"0"),
IFERROR(VLOOKUP($A89,'Season 11'!AK$4:CN$104,51,0),"0"),IFERROR(VLOOKUP($A89,'Season 12'!AK$4:CN$104,51,0),"0"),
IFERROR(VLOOKUP($A89,'Season 13'!AK$4:CN$104,51,0),"0"),IFERROR(VLOOKUP($A89,'Season 14'!AK$4:CN$104,51,0),"0"),IFERROR(VLOOKUP($A89,'Season 15'!AK$4:CN$104,51,0),"0"),)</f>
        <v>0</v>
      </c>
      <c r="AY89" s="402">
        <f>SUM(IFERROR(VLOOKUP($A89,'Season 3'!AK$4:CN$104,52,0),"0"),IFERROR(VLOOKUP($A89,'Season 4'!AK$4:CN$104,52,0),"0"),
IFERROR(VLOOKUP($A89,'Season 5'!AK$4:CN$104,52,0),"0"),IFERROR(VLOOKUP($A89,'Season 6'!AK$4:CN$104,52,0),"0"),
IFERROR(VLOOKUP($A89,'Season 7'!AK$4:CN$104,52,0),"0"),IFERROR(VLOOKUP($A89,'Season 8'!AK$4:CN$104,52,0),"0"),
IFERROR(VLOOKUP($A89,'Season 9'!AK$4:CN$104,52,0),"0"),IFERROR(VLOOKUP($A89,'Season 10'!AK$4:CN$104,52,0),"0"),
IFERROR(VLOOKUP($A89,'Season 11'!AK$4:CN$104,52,0),"0"),IFERROR(VLOOKUP($A89,'Season 12'!AK$4:CN$104,52,0),"0"),
IFERROR(VLOOKUP($A89,'Season 13'!AK$4:CN$104,52,0),"0"),IFERROR(VLOOKUP($A89,'Season 14'!AK$4:CN$104,52,0),"0"),IFERROR(VLOOKUP($A89,'Season 15'!AK$4:CN$104,52,0),"0"),)</f>
        <v>0</v>
      </c>
      <c r="AZ89" s="403">
        <f>SUM(IFERROR(VLOOKUP($A89,'Season 1'!AJ$4:CM$104,38,0),"0"),IFERROR(VLOOKUP($A89,'Season 2'!AK$4:CN$104,48,0),"0"),)</f>
        <v>0</v>
      </c>
      <c r="BA89" s="398">
        <f>SUM(IFERROR(VLOOKUP($A89,'Season 1'!AJ$4:CM$104,39,0),"0"),IFERROR(VLOOKUP($A89,'Season 2'!AK$4:CN$104,49,0),"0"),)</f>
        <v>0</v>
      </c>
      <c r="BB89" s="518">
        <f>SUM(IFERROR(VLOOKUP($A89,'Season 1'!AJ$4:CM$104,40,0),"0"),IFERROR(VLOOKUP($A89,'Season 2'!AK$4:CN$104,50,0),"0"),)</f>
        <v>0</v>
      </c>
      <c r="BC89" s="21">
        <f>SUM(IFERROR(VLOOKUP($A89,'Season 1'!AJ$4:CM$104,41,0),"0"),IFERROR(VLOOKUP($A89,'Season 2'!AK$4:CN$104,51,0),"0"),)</f>
        <v>0</v>
      </c>
      <c r="BD89" s="402">
        <f>SUM(IFERROR(VLOOKUP($A89,'Season 1'!AJ$4:CM$104,42,0),"0"),IFERROR(VLOOKUP($A89,'Season 2'!AK$4:CN$104,52,0),"0"),)</f>
        <v>0</v>
      </c>
      <c r="BE89" s="561">
        <f>SUM(
IFERROR(VLOOKUP($A89,'Season 1'!AJ$4:CM$104,48,0),"0"),IFERROR(VLOOKUP($A89,'Season 2'!AK$4:CN$104,53,0),"0"),
IFERROR(VLOOKUP($A89,'Season 3'!AK$4:CN$104,53,0),"0"),IFERROR(VLOOKUP($A89,'Season 4'!AK$4:CN$104,53,0),"0"),
IFERROR(VLOOKUP($A89,'Season 5'!AK$4:CN$104,53,0),"0"),IFERROR(VLOOKUP($A89,'Season 6'!AK$4:CN$104,53,0),"0"),
IFERROR(VLOOKUP($A89,'Season 7'!AK$4:CN$104,53,0),"0"),IFERROR(VLOOKUP($A89,'Season 8'!AK$4:CN$104,53,0),"0"),
IFERROR(VLOOKUP($A89,'Season 9'!AK$4:CN$104,53,0),"0"),IFERROR(VLOOKUP($A89,'Season 10'!AK$4:CN$104,53,0),"0"),
IFERROR(VLOOKUP($A89,'Season 11'!AK$4:CN$104,53,0),"0"),IFERROR(VLOOKUP($A89,'Season 12'!AK$4:CN$104,53,0),"0"),
IFERROR(VLOOKUP($A89,'Season 13'!AK$4:CN$104,53,0),"0"),IFERROR(VLOOKUP($A89,'Season 14'!AK$4:CN$104,53,0),"0"),IFERROR(VLOOKUP($A89,'Season 15'!AK$4:CN$104,53,0),"0"),)</f>
        <v>0</v>
      </c>
      <c r="BF89" s="562">
        <f>SUM(
IFERROR(VLOOKUP($A89,'Season 1'!AJ$4:CM$104,49,0),"0"),IFERROR(VLOOKUP($A89,'Season 2'!AK$4:CN$104,54,0),"0"),
IFERROR(VLOOKUP($A89,'Season 3'!AK$4:CN$104,54,0),"0"),IFERROR(VLOOKUP($A89,'Season 4'!AK$4:CN$104,54,0),"0"),
IFERROR(VLOOKUP($A89,'Season 5'!AK$4:CN$104,54,0),"0"),IFERROR(VLOOKUP($A89,'Season 6'!AK$4:CN$104,54,0),"0"),
IFERROR(VLOOKUP($A89,'Season 7'!AK$4:CN$104,54,0),"0"),IFERROR(VLOOKUP($A89,'Season 8'!AK$4:CN$104,54,0),"0"),
IFERROR(VLOOKUP($A89,'Season 9'!AK$4:CN$104,54,0),"0"),IFERROR(VLOOKUP($A89,'Season 10'!AK$4:CN$104,54,0),"0"),
IFERROR(VLOOKUP($A89,'Season 11'!AK$4:CN$104,540),"0"),IFERROR(VLOOKUP($A89,'Season 12'!AK$4:CN$104,54,0),"0"),
IFERROR(VLOOKUP($A89,'Season 13'!AK$4:CN$104,54,0),"0"),IFERROR(VLOOKUP($A89,'Season 14'!AK$4:CN$104,54,0),"0"),IFERROR(VLOOKUP($A89,'Season 15'!AK$4:CN$104,54,0),"0"),)</f>
        <v>0</v>
      </c>
      <c r="BG89" s="529" t="e">
        <f t="shared" si="3"/>
        <v>#DIV/0!</v>
      </c>
      <c r="BI89" s="553"/>
      <c r="BJ89" s="553"/>
      <c r="BK89" s="553"/>
      <c r="BL89" s="553"/>
      <c r="BM89" s="553"/>
      <c r="BN89" s="553"/>
      <c r="BO89" s="169"/>
      <c r="BP89" s="169"/>
      <c r="BQ89" s="169"/>
      <c r="BR89" s="169"/>
      <c r="BS89" s="12" t="str">
        <f>IFERROR(VLOOKUP($A89,'Season 1'!$AJ$4:$CM$104,50,0),"0")</f>
        <v>0</v>
      </c>
      <c r="BT89" s="12" t="str">
        <f>IFERROR(VLOOKUP($A89,'Season 1'!$AJ$4:$CM$104,51,0),"0")</f>
        <v>0</v>
      </c>
      <c r="BU89" s="12" t="str">
        <f>IFERROR(VLOOKUP($A89,'Season 2'!$AK$4:$CN$104,55,0),"0")</f>
        <v>0</v>
      </c>
      <c r="BV89" s="12" t="str">
        <f>IFERROR(VLOOKUP($A89,'Season 2'!$AK$4:$CN$104,56,0),"0")</f>
        <v>0</v>
      </c>
      <c r="BW89" s="12" t="str">
        <f>IFERROR(VLOOKUP($A89,'Season 3'!$AK$4:$CN$104,55,0),"0")</f>
        <v>0</v>
      </c>
      <c r="BX89" s="12" t="str">
        <f>IFERROR(VLOOKUP($A89,'Season 3'!$AK$4:$CN$104,56,0),"0")</f>
        <v>0</v>
      </c>
      <c r="BY89" s="12" t="str">
        <f>IFERROR(VLOOKUP($A89,'Season 4'!$AK$4:$CN$104,55,0),"0")</f>
        <v>0</v>
      </c>
      <c r="BZ89" s="12" t="str">
        <f>IFERROR(VLOOKUP($A89,'Season 4'!$AK$4:$CN$104,56,0),"0")</f>
        <v>0</v>
      </c>
      <c r="CA89" s="12" t="str">
        <f>IFERROR(VLOOKUP($A89,'Season 5'!$AK$4:$CN$104,55,0),"0")</f>
        <v>0</v>
      </c>
      <c r="CB89" s="12" t="str">
        <f>IFERROR(VLOOKUP($A89,'Season 5'!$AK$4:$CN$104,56,0),"0")</f>
        <v>0</v>
      </c>
      <c r="CC89" s="12" t="str">
        <f>IFERROR(VLOOKUP($A89,'Season 6'!$AK$4:$CN$104,55,0),"0")</f>
        <v>0</v>
      </c>
      <c r="CD89" s="12" t="str">
        <f>IFERROR(VLOOKUP($A89,'Season 6'!$AK$4:$CN$104,56,0),"0")</f>
        <v>0</v>
      </c>
      <c r="CE89" s="12" t="str">
        <f>IFERROR(VLOOKUP($A89,'Season 7'!$AK$4:$CN$104,55,0),"0")</f>
        <v>0</v>
      </c>
      <c r="CF89" s="12" t="str">
        <f>IFERROR(VLOOKUP($A89,'Season 7'!$AK$4:$CN$104,56,0),"0")</f>
        <v>0</v>
      </c>
      <c r="CG89" s="12" t="str">
        <f>IFERROR(VLOOKUP($A89,'Season 8'!$AK$4:$CN$104,55,0),"0")</f>
        <v>0</v>
      </c>
      <c r="CH89" s="12" t="str">
        <f>IFERROR(VLOOKUP($A89,'Season 8'!$AK$4:$CN$104,56,0),"0")</f>
        <v>0</v>
      </c>
      <c r="CI89" s="12" t="str">
        <f>IFERROR(VLOOKUP($A89,'Season 9'!$AK$4:$CN$104,55,0),"0")</f>
        <v>0</v>
      </c>
      <c r="CJ89" s="12" t="str">
        <f>IFERROR(VLOOKUP($A89,'Season 9'!$AK$4:$CN$104,56,0),"0")</f>
        <v>0</v>
      </c>
      <c r="CK89" s="12" t="str">
        <f>IFERROR(VLOOKUP($A89,'Season 10'!$AK$4:$CN$104,55,0),"0")</f>
        <v>0</v>
      </c>
      <c r="CL89" s="12" t="str">
        <f>IFERROR(VLOOKUP($A89,'Season 10'!$AK$4:$CN$104,56,0),"0")</f>
        <v>0</v>
      </c>
      <c r="CM89" s="12" t="str">
        <f>IFERROR(VLOOKUP($A89,'Season 11'!$AK$4:$CN$104,55,0),"0")</f>
        <v>0</v>
      </c>
      <c r="CN89" s="12" t="str">
        <f>IFERROR(VLOOKUP($A89,'Season 11'!$AK$4:$CN$104,56,0),"0")</f>
        <v>0</v>
      </c>
      <c r="CO89" s="12" t="str">
        <f>IFERROR(VLOOKUP($A89,'Season 12'!$AK$4:$CN$104,55,0),"0")</f>
        <v>0</v>
      </c>
      <c r="CP89" s="12" t="str">
        <f>IFERROR(VLOOKUP($A89,'Season 12'!$AK$4:$CN$104,56,0),"0")</f>
        <v>0</v>
      </c>
      <c r="CQ89" s="12" t="str">
        <f>IFERROR(VLOOKUP($A89,'Season 13'!$AK$4:$CN$104,55,0),"0")</f>
        <v>0</v>
      </c>
      <c r="CR89" s="12" t="str">
        <f>IFERROR(VLOOKUP($A89,'Season 13'!$AK$4:$CN$104,56,0),"0")</f>
        <v>0</v>
      </c>
      <c r="CS89" s="12" t="str">
        <f>IFERROR(VLOOKUP($A89,'Season 14'!$AK$4:$CN$104,55,0),"0")</f>
        <v>0</v>
      </c>
      <c r="CT89" s="12" t="str">
        <f>IFERROR(VLOOKUP($A89,'Season 14'!$AK$4:$CN$104,56,0),"0")</f>
        <v>0</v>
      </c>
      <c r="CU89" s="12" t="str">
        <f>IFERROR(VLOOKUP($A89,'Season 15'!$AK$4:$CN$104,55,0),"0")</f>
        <v>0</v>
      </c>
      <c r="CV89" s="12" t="str">
        <f>IFERROR(VLOOKUP($A89,'Season 15'!$AK$4:$CN$104,56,0),"0")</f>
        <v>0</v>
      </c>
    </row>
    <row r="90" spans="1:100" x14ac:dyDescent="0.25">
      <c r="A90" s="2" t="s">
        <v>35</v>
      </c>
      <c r="B90" s="516" t="str">
        <f>IFERROR(VLOOKUP('Data Totals'!A90,'Season 1'!AJ$4:CH$104,2,FALSE),IFERROR(VLOOKUP('Data Totals'!A90,'Season 2'!AK$4:CI$104,2,FALSE),IFERROR(VLOOKUP('Data Totals'!A90,'Season 3'!AK$4:CI$104,2,FALSE),IFERROR(VLOOKUP('Data Totals'!A90,'Season 4'!AK$4:CI$104,2,FALSE),IFERROR(VLOOKUP('Data Totals'!A90,'Season 5'!AK$4:CI$104,2,FALSE),IFERROR(VLOOKUP('Data Totals'!A90,'Season 6'!AK$4:CI$104,2,FALSE),IFERROR(VLOOKUP('Data Totals'!A90,'Season 7'!AK$4:CI$104,2,FALSE),IFERROR(VLOOKUP('Data Totals'!A90,'Season 8'!AK$4:CI$104,2,FALSE),IFERROR(VLOOKUP('Data Totals'!A90,'Season 9'!AK$4:CI$104,2,FALSE),IFERROR(VLOOKUP('Data Totals'!A90,'Season 10'!AK$4:CI$104,2,FALSE),IFERROR(VLOOKUP('Data Totals'!A90,'Season 11'!AK$4:CI$104,2,FALSE),IFERROR(VLOOKUP('Data Totals'!A90,'Season 12'!AK$4:CI$104,2,FALSE),IFERROR(VLOOKUP('Data Totals'!A90,'Season 13'!AK$4:CI$104,2,FALSE),IFERROR(VLOOKUP('Data Totals'!A90,'Season 14'!AK$4:CI$104,2,FALSE),IFERROR(VLOOKUP('Data Totals'!A90,'Season 15'!AK$4:CI$104,2,FALSE),"N/A")))))))))))))))</f>
        <v>N/A</v>
      </c>
      <c r="C90" s="517" t="str">
        <f>IFERROR(VLOOKUP('Data Totals'!A90,'Season 1'!AJ$4:CH$104,3,FALSE),IFERROR(VLOOKUP('Data Totals'!A90,'Season 2'!AK$4:CI$104,3,FALSE),IFERROR(VLOOKUP('Data Totals'!A90,'Season 3'!AK$4:CI$104,3,FALSE),IFERROR(VLOOKUP('Data Totals'!A90,'Season 4'!AK$4:CI$104,3,FALSE),IFERROR(VLOOKUP('Data Totals'!A90,'Season 5'!AK$4:CI$104,3,FALSE),IFERROR(VLOOKUP('Data Totals'!A90,'Season 6'!AK$4:CI$104,3,FALSE),IFERROR(VLOOKUP('Data Totals'!A90,'Season 7'!AK$4:CI$104,3,FALSE),IFERROR(VLOOKUP('Data Totals'!A90,'Season 8'!AK$4:CI$104,3,FALSE),IFERROR(VLOOKUP('Data Totals'!A90,'Season 9'!AK$4:CI$104,3,FALSE),IFERROR(VLOOKUP('Data Totals'!A90,'Season 10'!AK$4:CI$104,3,FALSE),IFERROR(VLOOKUP('Data Totals'!A90,'Season 11'!AK$4:CI$104,3,FALSE),IFERROR(VLOOKUP('Data Totals'!A90,'Season 12'!AK$4:CI$104,3,FALSE),IFERROR(VLOOKUP('Data Totals'!A90,'Season 13'!AK$4:CI$104,3,FALSE),IFERROR(VLOOKUP('Data Totals'!A90,'Season 14'!AK$4:CI$104,3,FALSE),IFERROR(VLOOKUP('Data Totals'!A90,'Season 15'!AK$4:CI$104,3,FALSE),"N/A")))))))))))))))</f>
        <v>N/A</v>
      </c>
      <c r="D90" s="517" t="str">
        <f>IFERROR(VLOOKUP('Data Totals'!A90,'Season 15'!AK$4:CI$104,4,FALSE),IFERROR(VLOOKUP('Data Totals'!A90,'Season 14'!AK$4:CI$104,4,FALSE),IFERROR(VLOOKUP('Data Totals'!A90,'Season 13'!AK$4:CI$104,4,FALSE),IFERROR(VLOOKUP('Data Totals'!A90,'Season 12'!AK$4:CI$104,4,FALSE),IFERROR(VLOOKUP('Data Totals'!A90,'Season 11'!AK$4:CI$104,4,FALSE),IFERROR(VLOOKUP('Data Totals'!A90,'Season 10'!AK$4:CI$104,4,FALSE),IFERROR(VLOOKUP('Data Totals'!A90,'Season 9'!AK$4:CI$104,4,FALSE),IFERROR(VLOOKUP('Data Totals'!A90,'Season 8'!AK$4:CI$104,4,FALSE),IFERROR(VLOOKUP('Data Totals'!A90,'Season 7'!AK$4:CI$104,4,FALSE),IFERROR(VLOOKUP('Data Totals'!A90,'Season 6'!AK$4:CI$104,4,FALSE),IFERROR(VLOOKUP('Data Totals'!A90,'Season 5'!AK$4:CI$104,4,FALSE),IFERROR(VLOOKUP('Data Totals'!A90,'Season 4'!AK$4:CI$104,4,FALSE),IFERROR(VLOOKUP('Data Totals'!A90,'Season 3'!AK$4:CI$104,4,FALSE),IFERROR(VLOOKUP('Data Totals'!A90,'Season 2'!AK$4:CI$104,4,FALSE),IFERROR(VLOOKUP('Data Totals'!A90,'Season 1'!AJ$4:CH$104,4,FALSE),"N/A")))))))))))))))</f>
        <v>N/A</v>
      </c>
      <c r="E90" s="517" t="e">
        <f t="shared" si="2"/>
        <v>#VALUE!</v>
      </c>
      <c r="F90" s="398">
        <f>SUM(IFERROR(VLOOKUP(A90,BI$3:BN$152,2,0),"0"),
IFERROR(VLOOKUP(A90,'Season 1'!AJ$4:CM$104,7,0),"0"),IFERROR(VLOOKUP(A90,'Season 2'!AK$4:CN$104,7,0),"0"),
IFERROR(VLOOKUP(A90,'Season 3'!AK$4:CN$104,7,0),"0"),IFERROR(VLOOKUP(A90,'Season 4'!AK$4:CN$104,7,0),"0"),
IFERROR(VLOOKUP(A90,'Season 5'!AK$4:CN$104,7,0),"0"),IFERROR(VLOOKUP(A90,'Season 6'!AK$4:CN$104,7,0),"0"),
IFERROR(VLOOKUP(A90,'Season 7'!AK$4:CN$104,7,0),"0"),IFERROR(VLOOKUP(A90,'Season 8'!AK$4:CN$104,7,0),"0"),
IFERROR(VLOOKUP(A90,'Season 9'!AK$4:CN$104,7,0),"0"),IFERROR(VLOOKUP(A90,'Season 10'!AK$4:CN$104,7,0),"0"),
IFERROR(VLOOKUP(A90,'Season 11'!AK$4:CN$104,7,0),"0"),IFERROR(VLOOKUP(A90,'Season 12'!AK$4:CN$104,7,0),"0"),
IFERROR(VLOOKUP(A90,'Season 13'!AK$4:CN$104,7,0),"0"),IFERROR(VLOOKUP(A90,'Season 14'!AK$4:CN$104,7,0),"0"),IFERROR(VLOOKUP(A90,'Season 15'!AK$4:CN$104,7,0),"0"),)</f>
        <v>0</v>
      </c>
      <c r="G90" s="398">
        <f>SUM(
IFERROR(VLOOKUP(A90,'Season 1'!AJ$4:CM$104,8,0),"0"),IFERROR(VLOOKUP(A90,'Season 2'!AK$4:CN$104,8,0),"0"),
IFERROR(VLOOKUP(A90,'Season 3'!AK$4:CN$104,8,0),"0"),IFERROR(VLOOKUP(A90,'Season 4'!AK$4:CN$104,8,0),"0"),
IFERROR(VLOOKUP(A90,'Season 5'!AK$4:CN$104,8,0),"0"),IFERROR(VLOOKUP(A90,'Season 6'!AK$4:CN$104,8,0),"0"),
IFERROR(VLOOKUP(A90,'Season 7'!AK$4:CN$104,8,0),"0"),IFERROR(VLOOKUP(A90,'Season 8'!AK$4:CN$104,8,0),"0"),
IFERROR(VLOOKUP(A90,'Season 9'!AK$4:CN$104,8,0),"0"),IFERROR(VLOOKUP(A90,'Season 10'!AK$4:CN$104,8,0),"0"),
IFERROR(VLOOKUP(A90,'Season 11'!AK$4:CN$104,8,0),"0"),IFERROR(VLOOKUP(A90,'Season 12'!AK$4:CN$104,8,0),"0"),
IFERROR(VLOOKUP(A90,'Season 13'!AK$4:CN$104,8,0),"0"),IFERROR(VLOOKUP(A90,'Season 14'!AK$4:CN$104,8,0),"0"),IFERROR(VLOOKUP(A90,'Season 15'!AK$4:CN$104,8,0),"0"),)</f>
        <v>0</v>
      </c>
      <c r="H90" s="329">
        <f>SUM(
IFERROR(VLOOKUP(A90,'Season 1'!AJ$4:CM$104,9,0),"0"),IFERROR(VLOOKUP(A90,'Season 2'!AK$4:CN$104,9,0),"0"),
IFERROR(VLOOKUP(A90,'Season 3'!AK$4:CN$104,9,0),"0"),IFERROR(VLOOKUP(A90,'Season 4'!AK$4:CN$104,9,0),"0"),
IFERROR(VLOOKUP(A90,'Season 5'!AK$4:CN$104,9,0),"0"),IFERROR(VLOOKUP(A90,'Season 6'!AK$4:CN$104,9,0),"0"),
IFERROR(VLOOKUP(A90,'Season 7'!AK$4:CN$104,9,0),"0"),IFERROR(VLOOKUP(A90,'Season 8'!AK$4:CN$104,9,0),"0"),
IFERROR(VLOOKUP(A90,'Season 9'!AK$4:CN$104,9,0),"0"),IFERROR(VLOOKUP(A90,'Season 10'!AK$4:CN$104,9,0),"0"),
IFERROR(VLOOKUP(A90,'Season 11'!AK$4:CN$104,9,0),"0"),IFERROR(VLOOKUP(A90,'Season 12'!AK$4:CN$104,9,0),"0"),
IFERROR(VLOOKUP(A90,'Season 13'!AK$4:CN$104,9,0),"0"),IFERROR(VLOOKUP(A90,'Season 14'!AK$4:CN$104,9,0),"0"),IFERROR(VLOOKUP(A90,'Season 15'!AK$4:CN$104,9,0),"0"),)</f>
        <v>0</v>
      </c>
      <c r="I90" s="518">
        <f>SUM(
IFERROR(VLOOKUP(A90,'Season 1'!AJ$4:CM$104,10,0),"0"),IFERROR(VLOOKUP(A90,'Season 2'!AK$4:CN$104,10,0),"0"),
IFERROR(VLOOKUP(A90,'Season 3'!AK$4:CN$104,10,0),"0"),IFERROR(VLOOKUP(A90,'Season 4'!AK$4:CN$104,10,0),"0"),
IFERROR(VLOOKUP(A90,'Season 5'!AK$4:CN$104,10,0),"0"),IFERROR(VLOOKUP(A90,'Season 6'!AK$4:CN$104,10,0),"0"),
IFERROR(VLOOKUP(A90,'Season 7'!AK$4:CN$104,10,0),"0"),IFERROR(VLOOKUP(A90,'Season 8'!AK$4:CN$104,10,0),"0"),
IFERROR(VLOOKUP(A90,'Season 9'!AK$4:CN$104,10,0),"0"),IFERROR(VLOOKUP(A90,'Season 10'!AK$4:CN$104,10,0),"0"),
IFERROR(VLOOKUP(A90,'Season 11'!AK$4:CN$104,10,0),"0"),IFERROR(VLOOKUP(A90,'Season 12'!AK$4:CN$104,10,0),"0"),
IFERROR(VLOOKUP(A90,'Season 13'!AK$4:CN$104,10,0),"0"),IFERROR(VLOOKUP(A90,'Season 14'!AK$4:CN$104,10,0),"0"),IFERROR(VLOOKUP(A90,'Season 15'!AK$4:CN$104,10,0),"0"),)</f>
        <v>0</v>
      </c>
      <c r="J90" s="21">
        <f>SUM(IFERROR(VLOOKUP(A90,BI$3:BN$152,3,0),"0"),
IFERROR(VLOOKUP(A90,'Season 1'!AJ$4:CM$104,11,0),"0"),IFERROR(VLOOKUP(A90,'Season 2'!AK$4:CN$104,11,0),"0"),
IFERROR(VLOOKUP(A90,'Season 3'!AK$4:CN$104,11,0),"0"),IFERROR(VLOOKUP(A90,'Season 4'!AK$4:CN$104,11,0),"0"),
IFERROR(VLOOKUP(A90,'Season 5'!AK$4:CN$104,11,0),"0"),IFERROR(VLOOKUP(A90,'Season 6'!AK$4:CN$104,11,0),"0"),
IFERROR(VLOOKUP(A90,'Season 7'!AK$4:CN$104,11,0),"0"),IFERROR(VLOOKUP(A90,'Season 8'!AK$4:CN$104,11,0),"0"),
IFERROR(VLOOKUP(A90,'Season 9'!AK$4:CN$104,11,0),"0"),IFERROR(VLOOKUP(A90,'Season 10'!AK$4:CN$104,11,0),"0"),
IFERROR(VLOOKUP(A90,'Season 11'!AK$4:CN$104,11,0),"0"),IFERROR(VLOOKUP(A90,'Season 12'!AK$4:CN$104,11,0),"0"),
IFERROR(VLOOKUP(A90,'Season 13'!AK$4:CN$104,11,0),"0"),IFERROR(VLOOKUP(A90,'Season 14'!AK$4:CN$104,11,0),"0"),IFERROR(VLOOKUP(A90,'Season 15'!AK$4:CN$104,11,0),"0"),)</f>
        <v>0</v>
      </c>
      <c r="K90" s="402">
        <f>SUM(IFERROR(VLOOKUP($A90,BI$3:BN$152,4,0),"0"),
IFERROR(VLOOKUP($A90,'Season 1'!AJ$4:CM$104,12,0),"0"),IFERROR(VLOOKUP($A90,'Season 2'!AK$4:CN$104,12,0),"0"),
IFERROR(VLOOKUP($A90,'Season 3'!AK$4:CN$104,12,0),"0"),IFERROR(VLOOKUP($A90,'Season 4'!AK$4:CN$104,12,0),"0"),
IFERROR(VLOOKUP($A90,'Season 5'!AK$4:CN$104,12,0),"0"),IFERROR(VLOOKUP($A90,'Season 6'!AK$4:CN$104,12,0),"0"),
IFERROR(VLOOKUP($A90,'Season 7'!AK$4:CN$104,12,0),"0"),IFERROR(VLOOKUP($A90,'Season 8'!AK$4:CN$104,12,0),"0"),
IFERROR(VLOOKUP($A90,'Season 9'!AK$4:CN$104,12,0),"0"),IFERROR(VLOOKUP($A90,'Season 10'!AK$4:CN$104,12,0),"0"),
IFERROR(VLOOKUP($A90,'Season 11'!AK$4:CN$104,12,0),"0"),IFERROR(VLOOKUP($A90,'Season 12'!AK$4:CN$104,12,0),"0"),
IFERROR(VLOOKUP($A90,'Season 13'!AK$4:CN$104,12,0),"0"),IFERROR(VLOOKUP($A90,'Season 14'!AK$4:CN$104,12,0),"0"),IFERROR(VLOOKUP(A90,'Season 15'!AK$4:CN$104,12,0),"0"),)</f>
        <v>0</v>
      </c>
      <c r="L90" s="403">
        <f>SUM(
IFERROR(VLOOKUP($A90,'Season 1'!AJ$4:CM$104,13,0),"0"),IFERROR(VLOOKUP($A90,'Season 2'!AK$4:CN$104,13,0),"0"),
IFERROR(VLOOKUP($A90,'Season 3'!AK$4:CN$104,13,0),"0"),IFERROR(VLOOKUP($A90,'Season 4'!AK$4:CN$104,13,0),"0"),
IFERROR(VLOOKUP($A90,'Season 5'!AK$4:CN$104,13,0),"0"),IFERROR(VLOOKUP($A90,'Season 6'!AK$4:CN$104,13,0),"0"),
IFERROR(VLOOKUP($A90,'Season 7'!AK$4:CN$104,13,0),"0"),IFERROR(VLOOKUP($A90,'Season 8'!AK$4:CN$104,13,0),"0"),
IFERROR(VLOOKUP($A90,'Season 9'!AK$4:CN$104,13,0),"0"),IFERROR(VLOOKUP($A90,'Season 10'!AK$4:CN$104,13,0),"0"),
IFERROR(VLOOKUP($A90,'Season 11'!AK$4:CN$104,13,0),"0"),IFERROR(VLOOKUP($A90,'Season 12'!AK$4:CN$104,13,0),"0"),
IFERROR(VLOOKUP($A90,'Season 13'!AK$4:CN$104,13,0),"0"),IFERROR(VLOOKUP($A90,'Season 14'!AK$4:CN$104,13,0),"0"),IFERROR(VLOOKUP(A90,'Season 15'!AK$4:CN$104,13,0),"0"),)</f>
        <v>0</v>
      </c>
      <c r="M90" s="398">
        <f>SUM(
IFERROR(VLOOKUP($A90,'Season 1'!AJ$4:CM$104,14,0),"0"),IFERROR(VLOOKUP($A90,'Season 2'!AK$4:CN$104,14,0),"0"),
IFERROR(VLOOKUP($A90,'Season 3'!AK$4:CN$104,14,0),"0"),IFERROR(VLOOKUP($A90,'Season 4'!AK$4:CN$104,14,0),"0"),
IFERROR(VLOOKUP($A90,'Season 5'!AK$4:CN$104,14,0),"0"),IFERROR(VLOOKUP($A90,'Season 6'!AK$4:CN$104,14,0),"0"),
IFERROR(VLOOKUP($A90,'Season 7'!AK$4:CN$104,14,0),"0"),IFERROR(VLOOKUP($A90,'Season 8'!AK$4:CN$104,14,0),"0"),
IFERROR(VLOOKUP($A90,'Season 9'!AK$4:CN$104,14,0),"0"),IFERROR(VLOOKUP($A90,'Season 10'!AK$4:CN$104,14,0),"0"),
IFERROR(VLOOKUP($A90,'Season 11'!AK$4:CN$104,14,0),"0"),IFERROR(VLOOKUP($A90,'Season 12'!AK$4:CN$104,14,0),"0"),
IFERROR(VLOOKUP($A90,'Season 13'!AK$4:CN$104,14,0),"0"),IFERROR(VLOOKUP($A90,'Season 14'!AK$4:CN$104,14,0),"0"),IFERROR(VLOOKUP(A90,'Season 15'!AK$4:CN$104,14,0),"0"),)</f>
        <v>0</v>
      </c>
      <c r="N90" s="518">
        <f>SUM(
IFERROR(VLOOKUP($A90,'Season 1'!AJ$4:CM$104,15,0),"0"),IFERROR(VLOOKUP($A90,'Season 2'!AK$4:CN$104,15,0),"0"),
IFERROR(VLOOKUP($A90,'Season 3'!AK$4:CN$104,15,0),"0"),IFERROR(VLOOKUP($A90,'Season 4'!AK$4:CN$104,15,0),"0"),
IFERROR(VLOOKUP($A90,'Season 5'!AK$4:CN$104,15,0),"0"),IFERROR(VLOOKUP($A90,'Season 6'!AK$4:CN$104,15,0),"0"),
IFERROR(VLOOKUP($A90,'Season 7'!AK$4:CN$104,15,0),"0"),IFERROR(VLOOKUP($A90,'Season 8'!AK$4:CN$104,15,0),"0"),
IFERROR(VLOOKUP($A90,'Season 9'!AK$4:CN$104,15,0),"0"),IFERROR(VLOOKUP($A90,'Season 10'!AK$4:CN$104,15,0),"0"),
IFERROR(VLOOKUP($A90,'Season 11'!AK$4:CN$104,15,0),"0"),IFERROR(VLOOKUP($A90,'Season 12'!AK$4:CN$104,15,0),"0"),
IFERROR(VLOOKUP($A90,'Season 13'!AK$4:CN$104,15,0),"0"),IFERROR(VLOOKUP($A90,'Season 14'!AK$4:CN$104,15,0),"0"),IFERROR(VLOOKUP(A90,'Season 15'!AK$4:CN$104,15,0),"0"),)</f>
        <v>0</v>
      </c>
      <c r="O90" s="21">
        <f>SUM(
IFERROR(VLOOKUP($A90,'Season 1'!AJ$4:CM$104,16,0),"0"),IFERROR(VLOOKUP($A90,'Season 2'!AK$4:CN$104,16,0),"0"),
IFERROR(VLOOKUP($A90,'Season 3'!AK$4:CN$104,16,0),"0"),IFERROR(VLOOKUP($A90,'Season 4'!AK$4:CN$104,16,0),"0"),
IFERROR(VLOOKUP($A90,'Season 5'!AK$4:CN$104,16,0),"0"),IFERROR(VLOOKUP($A90,'Season 6'!AK$4:CN$104,16,0),"0"),
IFERROR(VLOOKUP($A90,'Season 7'!AK$4:CN$104,16,0),"0"),IFERROR(VLOOKUP($A90,'Season 8'!AK$4:CN$104,16,0),"0"),
IFERROR(VLOOKUP($A90,'Season 9'!AK$4:CN$104,16,0),"0"),IFERROR(VLOOKUP($A90,'Season 10'!AK$4:CN$104,16,0),"0"),
IFERROR(VLOOKUP($A90,'Season 11'!AK$4:CN$104,16,0),"0"),IFERROR(VLOOKUP($A90,'Season 12'!AK$4:CN$104,16,0),"0"),
IFERROR(VLOOKUP($A90,'Season 13'!AK$4:CN$104,16,0),"0"),IFERROR(VLOOKUP($A90,'Season 14'!AK$4:CN$104,16,0),"0"),IFERROR(VLOOKUP(A90,'Season 15'!AK$4:CN$104,16,0),"0"),)</f>
        <v>0</v>
      </c>
      <c r="P90" s="402">
        <f>SUM(
IFERROR(VLOOKUP($A90,'Season 1'!AJ$4:CM$104,17,0),"0"),IFERROR(VLOOKUP($A90,'Season 2'!AK$4:CN$104,17,0),"0"),
IFERROR(VLOOKUP($A90,'Season 3'!AK$4:CN$104,17,0),"0"),IFERROR(VLOOKUP($A90,'Season 4'!AK$4:CN$104,17,0),"0"),
IFERROR(VLOOKUP($A90,'Season 5'!AK$4:CN$104,17,0),"0"),IFERROR(VLOOKUP($A90,'Season 6'!AK$4:CN$104,17,0),"0"),
IFERROR(VLOOKUP($A90,'Season 7'!AK$4:CN$104,17,0),"0"),IFERROR(VLOOKUP($A90,'Season 8'!AK$4:CN$104,17,0),"0"),
IFERROR(VLOOKUP($A90,'Season 9'!AK$4:CN$104,17,0),"0"),IFERROR(VLOOKUP($A90,'Season 10'!AK$4:CN$104,17,0),"0"),
IFERROR(VLOOKUP($A90,'Season 11'!AK$4:CN$104,17,0),"0"),IFERROR(VLOOKUP($A90,'Season 12'!AK$4:CN$104,17,0),"0"),
IFERROR(VLOOKUP($A90,'Season 13'!AK$4:CN$104,17,0),"0"),IFERROR(VLOOKUP($A90,'Season 14'!AK$4:CN$104,17,0),"0"),IFERROR(VLOOKUP(A90,'Season 15'!AK$4:CN$104,17,0),"0"),)</f>
        <v>0</v>
      </c>
      <c r="Q90" s="403">
        <f>SUM(
IFERROR(VLOOKUP($A90,'Season 1'!AJ$4:CM$104,18,0),"0"),IFERROR(VLOOKUP($A90,'Season 2'!AK$4:CN$104,18,0),"0"),
IFERROR(VLOOKUP($A90,'Season 3'!AK$4:CN$104,18,0),"0"),IFERROR(VLOOKUP($A90,'Season 4'!AK$4:CN$104,18,0),"0"),
IFERROR(VLOOKUP($A90,'Season 5'!AK$4:CN$104,18,0),"0"),IFERROR(VLOOKUP($A90,'Season 6'!AK$4:CN$104,18,0),"0"),
IFERROR(VLOOKUP($A90,'Season 7'!AK$4:CN$104,18,0),"0"),IFERROR(VLOOKUP($A90,'Season 8'!AK$4:CN$104,18,0),"0"),
IFERROR(VLOOKUP($A90,'Season 9'!AK$4:CN$104,18,0),"0"),IFERROR(VLOOKUP($A90,'Season 10'!AK$4:CN$104,18,0),"0"),
IFERROR(VLOOKUP($A90,'Season 11'!AK$4:CN$104,18,0),"0"),IFERROR(VLOOKUP($A90,'Season 12'!AK$4:CN$104,18,0),"0"),
IFERROR(VLOOKUP($A90,'Season 13'!AK$4:CN$104,18,0),"0"),IFERROR(VLOOKUP($A90,'Season 14'!AK$4:CN$104,18,0),"0"),IFERROR(VLOOKUP(A90,'Season 15'!AK$4:CN$104,18,0),"0"),)</f>
        <v>0</v>
      </c>
      <c r="R90" s="398">
        <f>SUM(
IFERROR(VLOOKUP($A90,'Season 1'!AJ$4:CM$104,19,0),"0"),IFERROR(VLOOKUP($A90,'Season 2'!AK$4:CN$104,19,0),"0"),
IFERROR(VLOOKUP($A90,'Season 3'!AK$4:CN$104,19,0),"0"),IFERROR(VLOOKUP($A90,'Season 4'!AK$4:CN$104,19,0),"0"),
IFERROR(VLOOKUP($A90,'Season 5'!AK$4:CN$104,19,0),"0"),IFERROR(VLOOKUP($A90,'Season 6'!AK$4:CN$104,19,0),"0"),
IFERROR(VLOOKUP($A90,'Season 7'!AK$4:CN$104,19,0),"0"),IFERROR(VLOOKUP($A90,'Season 8'!AK$4:CN$104,19,0),"0"),
IFERROR(VLOOKUP($A90,'Season 9'!AK$4:CN$104,19,0),"0"),IFERROR(VLOOKUP($A90,'Season 10'!AK$4:CN$104,19,0),"0"),
IFERROR(VLOOKUP($A90,'Season 11'!AK$4:CN$104,19,0),"0"),IFERROR(VLOOKUP($A90,'Season 12'!AK$4:CN$104,19,0),"0"),
IFERROR(VLOOKUP($A90,'Season 13'!AK$4:CN$104,19,0),"0"),IFERROR(VLOOKUP($A90,'Season 14'!AK$4:CN$104,19,0),"0"),IFERROR(VLOOKUP(A90,'Season 15'!AK$4:CN$104,19,0),"0"),)</f>
        <v>0</v>
      </c>
      <c r="S90" s="518">
        <f>SUM(
IFERROR(VLOOKUP($A90,'Season 1'!AJ$4:CM$104,20,0),"0"),IFERROR(VLOOKUP($A90,'Season 2'!AK$4:CN$104,20,0),"0"),
IFERROR(VLOOKUP($A90,'Season 3'!AK$4:CN$104,20,0),"0"),IFERROR(VLOOKUP($A90,'Season 4'!AK$4:CN$104,20,0),"0"),
IFERROR(VLOOKUP($A90,'Season 5'!AK$4:CN$104,20,0),"0"),IFERROR(VLOOKUP($A90,'Season 6'!AK$4:CN$104,20,0),"0"),
IFERROR(VLOOKUP($A90,'Season 7'!AK$4:CN$104,20,0),"0"),IFERROR(VLOOKUP($A90,'Season 8'!AK$4:CN$104,20,0),"0"),
IFERROR(VLOOKUP($A90,'Season 9'!AK$4:CN$104,20,0),"0"),IFERROR(VLOOKUP($A90,'Season 10'!AK$4:CN$104,20,0),"0"),
IFERROR(VLOOKUP($A90,'Season 11'!AK$4:CN$104,20,0),"0"),IFERROR(VLOOKUP($A90,'Season 12'!AK$4:CN$104,20,0),"0"),
IFERROR(VLOOKUP($A90,'Season 13'!AK$4:CN$104,20,0),"0"),IFERROR(VLOOKUP($A90,'Season 14'!AK$4:CN$104,20,0),"0"),IFERROR(VLOOKUP(A90,'Season 15'!AK$4:CN$104,20,0),"0"),)</f>
        <v>0</v>
      </c>
      <c r="T90" s="21">
        <f>SUM(
IFERROR(VLOOKUP($A90,'Season 1'!AJ$4:CM$104,21,0),"0"),IFERROR(VLOOKUP($A90,'Season 2'!AK$4:CN$104,21,0),"0"),
IFERROR(VLOOKUP($A90,'Season 3'!AK$4:CN$104,21,0),"0"),IFERROR(VLOOKUP($A90,'Season 4'!AK$4:CN$104,21,0),"0"),
IFERROR(VLOOKUP($A90,'Season 5'!AK$4:CN$104,21,0),"0"),IFERROR(VLOOKUP($A90,'Season 6'!AK$4:CN$104,21,0),"0"),
IFERROR(VLOOKUP($A90,'Season 7'!AK$4:CN$104,21,0),"0"),IFERROR(VLOOKUP($A90,'Season 8'!AK$4:CN$104,21,0),"0"),
IFERROR(VLOOKUP($A90,'Season 9'!AK$4:CN$104,21,0),"0"),IFERROR(VLOOKUP($A90,'Season 10'!AK$4:CN$104,21,0),"0"),
IFERROR(VLOOKUP($A90,'Season 11'!AK$4:CN$104,21,0),"0"),IFERROR(VLOOKUP($A90,'Season 12'!AK$4:CN$104,21,0),"0"),
IFERROR(VLOOKUP($A90,'Season 13'!AK$4:CN$104,21,0),"0"),IFERROR(VLOOKUP($A90,'Season 14'!AK$4:CN$104,21,0),"0"),IFERROR(VLOOKUP(A90,'Season 15'!AK$4:CN$104,21,0),"0"),)</f>
        <v>0</v>
      </c>
      <c r="U90" s="402">
        <f>SUM(
IFERROR(VLOOKUP($A90,'Season 1'!AJ$4:CM$104,22,0),"0"),IFERROR(VLOOKUP($A90,'Season 2'!AK$4:CN$104,22,0),"0"),
IFERROR(VLOOKUP($A90,'Season 3'!AK$4:CN$104,22,0),"0"),IFERROR(VLOOKUP($A90,'Season 4'!AK$4:CN$104,22,0),"0"),
IFERROR(VLOOKUP($A90,'Season 5'!AK$4:CN$104,22,0),"0"),IFERROR(VLOOKUP($A90,'Season 6'!AK$4:CN$104,22,0),"0"),
IFERROR(VLOOKUP($A90,'Season 7'!AK$4:CN$104,22,0),"0"),IFERROR(VLOOKUP($A90,'Season 8'!AK$4:CN$104,22,0),"0"),
IFERROR(VLOOKUP($A90,'Season 9'!AK$4:CN$104,22,0),"0"),IFERROR(VLOOKUP($A90,'Season 10'!AK$4:CN$104,22,0),"0"),
IFERROR(VLOOKUP($A90,'Season 11'!AK$4:CN$104,22,0),"0"),IFERROR(VLOOKUP($A90,'Season 12'!AK$4:CN$104,22,0),"0"),
IFERROR(VLOOKUP($A90,'Season 13'!AK$4:CN$104,22,0),"0"),IFERROR(VLOOKUP($A90,'Season 14'!AK$4:CN$104,22,0),"0"),IFERROR(VLOOKUP(A90,'Season 15'!AK$4:CN$104,22,0),"0"),)</f>
        <v>0</v>
      </c>
      <c r="V90" s="403">
        <f>SUM(
IFERROR(VLOOKUP($A90,'Season 1'!AJ$4:CM$104,23,0),"0"),IFERROR(VLOOKUP($A90,'Season 2'!AK$4:CN$104,23,0),"0"),
IFERROR(VLOOKUP($A90,'Season 3'!AK$4:CN$104,23,0),"0"),IFERROR(VLOOKUP($A90,'Season 4'!AK$4:CN$104,23,0),"0"),
IFERROR(VLOOKUP($A90,'Season 5'!AK$4:CN$104,23,0),"0"),IFERROR(VLOOKUP($A90,'Season 6'!AK$4:CN$104,23,0),"0"),
IFERROR(VLOOKUP($A90,'Season 7'!AK$4:CN$104,23,0),"0"),IFERROR(VLOOKUP($A90,'Season 8'!AK$4:CN$104,23,0),"0"),
IFERROR(VLOOKUP($A90,'Season 9'!AK$4:CN$104,23,0),"0"),IFERROR(VLOOKUP($A90,'Season 10'!AK$4:CN$104,23,0),"0"),
IFERROR(VLOOKUP($A90,'Season 11'!AK$4:CN$104,23,0),"0"),IFERROR(VLOOKUP($A90,'Season 12'!AK$4:CN$104,23,0),"0"),
IFERROR(VLOOKUP($A90,'Season 13'!AK$4:CN$104,23,0),"0"),IFERROR(VLOOKUP($A90,'Season 14'!AK$4:CN$104,23,0),"0"),IFERROR(VLOOKUP($A90,'Season 15'!AK$4:CN$104,23,0),"0"),)</f>
        <v>0</v>
      </c>
      <c r="W90" s="398">
        <f>SUM(
IFERROR(VLOOKUP($A90,'Season 1'!AJ$4:CM$104,24,0),"0"),IFERROR(VLOOKUP($A90,'Season 2'!AK$4:CN$104,24,0),"0"),
IFERROR(VLOOKUP($A90,'Season 3'!AK$4:CN$104,24,0),"0"),IFERROR(VLOOKUP($A90,'Season 4'!AK$4:CN$104,24,0),"0"),
IFERROR(VLOOKUP($A90,'Season 5'!AK$4:CN$104,24,0),"0"),IFERROR(VLOOKUP($A90,'Season 6'!AK$4:CN$104,24,0),"0"),
IFERROR(VLOOKUP($A90,'Season 7'!AK$4:CN$104,24,0),"0"),IFERROR(VLOOKUP($A90,'Season 8'!AK$4:CN$104,24,0),"0"),
IFERROR(VLOOKUP($A90,'Season 9'!AK$4:CN$104,24,0),"0"),IFERROR(VLOOKUP($A90,'Season 10'!AK$4:CN$104,24,0),"0"),
IFERROR(VLOOKUP($A90,'Season 11'!AK$4:CN$104,24,0),"0"),IFERROR(VLOOKUP($A90,'Season 12'!AK$4:CN$104,24,0),"0"),
IFERROR(VLOOKUP($A90,'Season 13'!AK$4:CN$104,24,0),"0"),IFERROR(VLOOKUP($A90,'Season 14'!AK$4:CN$104,24,0),"0"),IFERROR(VLOOKUP($A90,'Season 15'!AK$4:CN$104,24,0),"0"),)</f>
        <v>0</v>
      </c>
      <c r="X90" s="518">
        <f>SUM(
IFERROR(VLOOKUP($A90,'Season 1'!AJ$4:CM$104,25,0),"0"),IFERROR(VLOOKUP($A90,'Season 2'!AK$4:CN$104,25,0),"0"),
IFERROR(VLOOKUP($A90,'Season 3'!AK$4:CN$104,25,0),"0"),IFERROR(VLOOKUP($A90,'Season 4'!AK$4:CN$104,25,0),"0"),
IFERROR(VLOOKUP($A90,'Season 5'!AK$4:CN$104,25,0),"0"),IFERROR(VLOOKUP($A90,'Season 6'!AK$4:CN$104,25,0),"0"),
IFERROR(VLOOKUP($A90,'Season 7'!AK$4:CN$104,25,0),"0"),IFERROR(VLOOKUP($A90,'Season 8'!AK$4:CN$104,25,0),"0"),
IFERROR(VLOOKUP($A90,'Season 9'!AK$4:CN$104,25,0),"0"),IFERROR(VLOOKUP($A90,'Season 10'!AK$4:CN$104,25,0),"0"),
IFERROR(VLOOKUP($A90,'Season 11'!AK$4:CN$104,25,0),"0"),IFERROR(VLOOKUP($A90,'Season 12'!AK$4:CN$104,25,0),"0"),
IFERROR(VLOOKUP($A90,'Season 13'!AK$4:CN$104,25,0),"0"),IFERROR(VLOOKUP($A90,'Season 14'!AK$4:CN$104,25,0),"0"),IFERROR(VLOOKUP($A90,'Season 15'!AK$4:CN$104,25,0),"0"),)</f>
        <v>0</v>
      </c>
      <c r="Y90" s="21">
        <f>SUM(
IFERROR(VLOOKUP($A90,'Season 1'!AJ$4:CM$104,26,0),"0"),IFERROR(VLOOKUP($A90,'Season 2'!AK$4:CN$104,26,0),"0"),
IFERROR(VLOOKUP($A90,'Season 3'!AK$4:CN$104,26,0),"0"),IFERROR(VLOOKUP($A90,'Season 4'!AK$4:CN$104,26,0),"0"),
IFERROR(VLOOKUP($A90,'Season 5'!AK$4:CN$104,26,0),"0"),IFERROR(VLOOKUP($A90,'Season 6'!AK$4:CN$104,26,0),"0"),
IFERROR(VLOOKUP($A90,'Season 7'!AK$4:CN$104,26,0),"0"),IFERROR(VLOOKUP($A90,'Season 8'!AK$4:CN$104,26,0),"0"),
IFERROR(VLOOKUP($A90,'Season 9'!AK$4:CN$104,26,0),"0"),IFERROR(VLOOKUP($A90,'Season 10'!AK$4:CN$104,26,0),"0"),
IFERROR(VLOOKUP($A90,'Season 11'!AK$4:CN$104,26,0),"0"),IFERROR(VLOOKUP($A90,'Season 12'!AK$4:CN$104,26,0),"0"),
IFERROR(VLOOKUP($A90,'Season 13'!AK$4:CN$104,26,0),"0"),IFERROR(VLOOKUP($A90,'Season 14'!AK$4:CN$104,26,0),"0"),IFERROR(VLOOKUP($A90,'Season 15'!AK$4:CN$104,26,0),"0"),)</f>
        <v>0</v>
      </c>
      <c r="Z90" s="402">
        <f>SUM(
IFERROR(VLOOKUP($A90,'Season 1'!AJ$4:CM$104,27,0),"0"),IFERROR(VLOOKUP($A90,'Season 2'!AK$4:CN$104,27,0),"0"),
IFERROR(VLOOKUP($A90,'Season 3'!AK$4:CN$104,27,0),"0"),IFERROR(VLOOKUP($A90,'Season 4'!AK$4:CN$104,27,0),"0"),
IFERROR(VLOOKUP($A90,'Season 5'!AK$4:CN$104,27,0),"0"),IFERROR(VLOOKUP($A90,'Season 6'!AK$4:CN$104,27,0),"0"),
IFERROR(VLOOKUP($A90,'Season 7'!AK$4:CN$104,27,0),"0"),IFERROR(VLOOKUP($A90,'Season 8'!AK$4:CN$104,27,0),"0"),
IFERROR(VLOOKUP($A90,'Season 9'!AK$4:CN$104,27,0),"0"),IFERROR(VLOOKUP($A90,'Season 10'!AK$4:CN$104,27,0),"0"),
IFERROR(VLOOKUP($A90,'Season 11'!AK$4:CN$104,27,0),"0"),IFERROR(VLOOKUP($A90,'Season 12'!AK$4:CN$104,27,0),"0"),
IFERROR(VLOOKUP($A90,'Season 13'!AK$4:CN$104,27,0),"0"),IFERROR(VLOOKUP($A90,'Season 14'!AK$4:CN$104,27,0),"0"),IFERROR(VLOOKUP($A90,'Season 15'!AK$4:CN$104,27,0),"0"),)</f>
        <v>0</v>
      </c>
      <c r="AA90" s="403">
        <f>SUM(
IFERROR(VLOOKUP($A90,'Season 1'!AJ$4:CM$104,28,0),"0"),IFERROR(VLOOKUP($A90,'Season 2'!AK$4:CN$104,28,0),"0"),
IFERROR(VLOOKUP($A90,'Season 3'!AK$4:CN$104,28,0),"0"),IFERROR(VLOOKUP($A90,'Season 4'!AK$4:CN$104,28,0),"0"),
IFERROR(VLOOKUP($A90,'Season 5'!AK$4:CN$104,28,0),"0"),IFERROR(VLOOKUP($A90,'Season 6'!AK$4:CN$104,28,0),"0"),
IFERROR(VLOOKUP($A90,'Season 7'!AK$4:CN$104,28,0),"0"),IFERROR(VLOOKUP($A90,'Season 8'!AK$4:CN$104,28,0),"0"),
IFERROR(VLOOKUP($A90,'Season 9'!AK$4:CN$104,28,0),"0"),IFERROR(VLOOKUP($A90,'Season 10'!AK$4:CN$104,28,0),"0"),
IFERROR(VLOOKUP($A90,'Season 11'!AK$4:CN$104,28,0),"0"),IFERROR(VLOOKUP($A90,'Season 12'!AK$4:CN$104,28,0),"0"),
IFERROR(VLOOKUP($A90,'Season 13'!AK$4:CN$104,28,0),"0"),IFERROR(VLOOKUP($A90,'Season 14'!AK$4:CN$104,28,0),"0"),IFERROR(VLOOKUP($A90,'Season 15'!AK$4:CN$104,28,0),"0"),)</f>
        <v>0</v>
      </c>
      <c r="AB90" s="398">
        <f>SUM(
IFERROR(VLOOKUP($A90,'Season 1'!AJ$4:CM$104,29,0),"0"),IFERROR(VLOOKUP($A90,'Season 2'!AK$4:CN$104,29,0),"0"),
IFERROR(VLOOKUP($A90,'Season 3'!AK$4:CN$104,29,0),"0"),IFERROR(VLOOKUP($A90,'Season 4'!AK$4:CN$104,29,0),"0"),
IFERROR(VLOOKUP($A90,'Season 5'!AK$4:CN$104,29,0),"0"),IFERROR(VLOOKUP($A90,'Season 6'!AK$4:CN$104,29,0),"0"),
IFERROR(VLOOKUP($A90,'Season 7'!AK$4:CN$104,29,0),"0"),IFERROR(VLOOKUP($A90,'Season 8'!AK$4:CN$104,29,0),"0"),
IFERROR(VLOOKUP($A90,'Season 9'!AK$4:CN$104,29,0),"0"),IFERROR(VLOOKUP($A90,'Season 10'!AK$4:CN$104,29,0),"0"),
IFERROR(VLOOKUP($A90,'Season 11'!AK$4:CN$104,29,0),"0"),IFERROR(VLOOKUP($A90,'Season 12'!AK$4:CN$104,29,0),"0"),
IFERROR(VLOOKUP($A90,'Season 13'!AK$4:CN$104,29,0),"0"),IFERROR(VLOOKUP($A90,'Season 14'!AK$4:CN$104,29,0),"0"),IFERROR(VLOOKUP($A90,'Season 15'!AK$4:CN$104,29,0),"0"),)</f>
        <v>0</v>
      </c>
      <c r="AC90" s="518">
        <f>SUM(
IFERROR(VLOOKUP($A90,'Season 1'!AJ$4:CM$104,30,0),"0"),IFERROR(VLOOKUP($A90,'Season 2'!AK$4:CN$104,30,0),"0"),
IFERROR(VLOOKUP($A90,'Season 3'!AK$4:CN$104,30,0),"0"),IFERROR(VLOOKUP($A90,'Season 4'!AK$4:CN$104,30,0),"0"),
IFERROR(VLOOKUP($A90,'Season 5'!AK$4:CN$104,30,0),"0"),IFERROR(VLOOKUP($A90,'Season 6'!AK$4:CN$104,30,0),"0"),
IFERROR(VLOOKUP($A90,'Season 7'!AK$4:CN$104,30,0),"0"),IFERROR(VLOOKUP($A90,'Season 8'!AK$4:CN$104,30,0),"0"),
IFERROR(VLOOKUP($A90,'Season 9'!AK$4:CN$104,30,0),"0"),IFERROR(VLOOKUP($A90,'Season 10'!AK$4:CN$104,30,0),"0"),
IFERROR(VLOOKUP($A90,'Season 11'!AK$4:CN$104,30,0),"0"),IFERROR(VLOOKUP($A90,'Season 12'!AK$4:CN$104,30,0),"0"),
IFERROR(VLOOKUP($A90,'Season 13'!AK$4:CN$104,30,0),"0"),IFERROR(VLOOKUP($A90,'Season 14'!AK$4:CN$104,30,0),"0"),IFERROR(VLOOKUP($A90,'Season 15'!AK$4:CN$104,30,0),"0"),)</f>
        <v>0</v>
      </c>
      <c r="AD90" s="21">
        <f>SUM(
IFERROR(VLOOKUP($A90,'Season 1'!AJ$4:CM$104,31,0),"0"),IFERROR(VLOOKUP($A90,'Season 2'!AK$4:CN$104,31,0),"0"),
IFERROR(VLOOKUP($A90,'Season 3'!AK$4:CN$104,31,0),"0"),IFERROR(VLOOKUP($A90,'Season 4'!AK$4:CN$104,31,0),"0"),
IFERROR(VLOOKUP($A90,'Season 5'!AK$4:CN$104,31,0),"0"),IFERROR(VLOOKUP($A90,'Season 6'!AK$4:CN$104,31,0),"0"),
IFERROR(VLOOKUP($A90,'Season 7'!AK$4:CN$104,31,0),"0"),IFERROR(VLOOKUP($A90,'Season 8'!AK$4:CN$104,31,0),"0"),
IFERROR(VLOOKUP($A90,'Season 9'!AK$4:CN$104,31,0),"0"),IFERROR(VLOOKUP($A90,'Season 10'!AK$4:CN$104,31,0),"0"),
IFERROR(VLOOKUP($A90,'Season 11'!AK$4:CN$104,31,0),"0"),IFERROR(VLOOKUP($A90,'Season 12'!AK$4:CN$104,31,0),"0"),
IFERROR(VLOOKUP($A90,'Season 13'!AK$4:CN$104,31,0),"0"),IFERROR(VLOOKUP($A90,'Season 14'!AK$4:CN$104,31,0),"0"),IFERROR(VLOOKUP($A90,'Season 15'!AK$4:CN$104,31,0),"0"),)</f>
        <v>0</v>
      </c>
      <c r="AE90" s="402">
        <f>SUM(
IFERROR(VLOOKUP($A90,'Season 1'!AJ$4:CM$104,32,0),"0"),IFERROR(VLOOKUP($A90,'Season 2'!AK$4:CN$104,32,0),"0"),
IFERROR(VLOOKUP($A90,'Season 3'!AK$4:CN$104,32,0),"0"),IFERROR(VLOOKUP($A90,'Season 4'!AK$4:CN$104,32,0),"0"),
IFERROR(VLOOKUP($A90,'Season 5'!AK$4:CN$104,32,0),"0"),IFERROR(VLOOKUP($A90,'Season 6'!AK$4:CN$104,32,0),"0"),
IFERROR(VLOOKUP($A90,'Season 7'!AK$4:CN$104,32,0),"0"),IFERROR(VLOOKUP($A90,'Season 8'!AK$4:CN$104,32,0),"0"),
IFERROR(VLOOKUP($A90,'Season 9'!AK$4:CN$104,32,0),"0"),IFERROR(VLOOKUP($A90,'Season 10'!AK$4:CN$104,32,0),"0"),
IFERROR(VLOOKUP($A90,'Season 11'!AK$4:CN$104,32,0),"0"),IFERROR(VLOOKUP($A90,'Season 12'!AK$4:CN$104,32,0),"0"),
IFERROR(VLOOKUP($A90,'Season 13'!AK$4:CN$104,32,0),"0"),IFERROR(VLOOKUP($A90,'Season 14'!AK$4:CN$104,32,0),"0"),IFERROR(VLOOKUP($A90,'Season 15'!AK$4:CN$104,32,0),"0"),)</f>
        <v>0</v>
      </c>
      <c r="AF90" s="403">
        <f>SUM(IFERROR(VLOOKUP($A90,'Season 2'!AK$4:CN$104,33,0),"0"),
IFERROR(VLOOKUP($A90,'Season 3'!AK$4:CN$104,33,0),"0"),IFERROR(VLOOKUP($A90,'Season 4'!AK$4:CN$104,33,0),"0"),
IFERROR(VLOOKUP($A90,'Season 5'!AK$4:CN$104,33,0),"0"),IFERROR(VLOOKUP($A90,'Season 6'!AK$4:CN$104,33,0),"0"),
IFERROR(VLOOKUP($A90,'Season 7'!AK$4:CN$104,33,0),"0"),IFERROR(VLOOKUP($A90,'Season 8'!AK$4:CN$104,33,0),"0"),
IFERROR(VLOOKUP($A90,'Season 9'!AK$4:CN$104,33,0),"0"),IFERROR(VLOOKUP($A90,'Season 10'!AK$4:CN$104,33,0),"0"),
IFERROR(VLOOKUP($A90,'Season 11'!AK$4:CN$104,33,0),"0"),IFERROR(VLOOKUP($A90,'Season 12'!AK$4:CN$104,33,0),"0"),
IFERROR(VLOOKUP($A90,'Season 13'!AK$4:CN$104,33,0),"0"),IFERROR(VLOOKUP($A90,'Season 14'!AK$4:CN$104,33,0),"0"),IFERROR(VLOOKUP($A90,'Season 15'!AK$4:CN$104,33,0),"0"),)</f>
        <v>0</v>
      </c>
      <c r="AG90" s="398">
        <f>SUM(IFERROR(VLOOKUP($A90,'Season 2'!AK$4:CN$104,34,0),"0"),
IFERROR(VLOOKUP($A90,'Season 3'!AK$4:CN$104,34,0),"0"),IFERROR(VLOOKUP($A90,'Season 4'!AK$4:CN$104,34,0),"0"),
IFERROR(VLOOKUP($A90,'Season 5'!AK$4:CN$104,34,0),"0"),IFERROR(VLOOKUP($A90,'Season 6'!AK$4:CN$104,34,0),"0"),
IFERROR(VLOOKUP($A90,'Season 7'!AK$4:CN$104,34,0),"0"),IFERROR(VLOOKUP($A90,'Season 8'!AK$4:CN$104,34,0),"0"),
IFERROR(VLOOKUP($A90,'Season 9'!AK$4:CN$104,34,0),"0"),IFERROR(VLOOKUP($A90,'Season 10'!AK$4:CN$104,34,0),"0"),
IFERROR(VLOOKUP($A90,'Season 11'!AK$4:CN$104,34,0),"0"),IFERROR(VLOOKUP($A90,'Season 12'!AK$4:CN$104,34,0),"0"),
IFERROR(VLOOKUP($A90,'Season 13'!AK$4:CN$104,34,0),"0"),IFERROR(VLOOKUP($A90,'Season 14'!AK$4:CN$104,34,0),"0"),IFERROR(VLOOKUP($A90,'Season 15'!AK$4:CN$104,34,0),"0"),)</f>
        <v>0</v>
      </c>
      <c r="AH90" s="518">
        <f>SUM(IFERROR(VLOOKUP($A90,'Season 2'!AK$4:CN$104,35,0),"0"),
IFERROR(VLOOKUP($A90,'Season 3'!AK$4:CN$104,35,0),"0"),IFERROR(VLOOKUP($A90,'Season 4'!AK$4:CN$104,35,0),"0"),
IFERROR(VLOOKUP($A90,'Season 5'!AK$4:CN$104,35,0),"0"),IFERROR(VLOOKUP($A90,'Season 6'!AK$4:CN$104,35,0),"0"),
IFERROR(VLOOKUP($A90,'Season 7'!AK$4:CN$104,35,0),"0"),IFERROR(VLOOKUP($A90,'Season 8'!AK$4:CN$104,35,0),"0"),
IFERROR(VLOOKUP($A90,'Season 9'!AK$4:CN$104,35,0),"0"),IFERROR(VLOOKUP($A90,'Season 10'!AK$4:CN$104,35,0),"0"),
IFERROR(VLOOKUP($A90,'Season 11'!AK$4:CN$104,35,0),"0"),IFERROR(VLOOKUP($A90,'Season 12'!AK$4:CN$104,35,0),"0"),
IFERROR(VLOOKUP($A90,'Season 13'!AK$4:CN$104,35,0),"0"),IFERROR(VLOOKUP($A90,'Season 14'!AK$4:CN$104,35,0),"0"),IFERROR(VLOOKUP($A90,'Season 15'!AK$4:CN$104,35,0),"0"),)</f>
        <v>0</v>
      </c>
      <c r="AI90" s="21">
        <f>SUM(IFERROR(VLOOKUP($A90,'Season 2'!AK$4:CN$104,36,0),"0"),
IFERROR(VLOOKUP($A90,'Season 3'!AK$4:CN$104,36,0),"0"),IFERROR(VLOOKUP($A90,'Season 4'!AK$4:CN$104,36,0),"0"),
IFERROR(VLOOKUP($A90,'Season 5'!AK$4:CN$104,36,0),"0"),IFERROR(VLOOKUP($A90,'Season 6'!AK$4:CN$104,36,0),"0"),
IFERROR(VLOOKUP($A90,'Season 7'!AK$4:CN$104,36,0),"0"),IFERROR(VLOOKUP($A90,'Season 8'!AK$4:CN$104,36,0),"0"),
IFERROR(VLOOKUP($A90,'Season 9'!AK$4:CN$104,36,0),"0"),IFERROR(VLOOKUP($A90,'Season 10'!AK$4:CN$104,36,0),"0"),
IFERROR(VLOOKUP($A90,'Season 11'!AK$4:CN$104,36,0),"0"),IFERROR(VLOOKUP($A90,'Season 12'!AK$4:CN$104,36,0),"0"),
IFERROR(VLOOKUP($A90,'Season 13'!AK$4:CN$104,36,0),"0"),IFERROR(VLOOKUP($A90,'Season 14'!AK$4:CN$104,36,0),"0"),IFERROR(VLOOKUP($A90,'Season 15'!AK$4:CN$104,36,0),"0"),)</f>
        <v>0</v>
      </c>
      <c r="AJ90" s="402">
        <f>SUM(IFERROR(VLOOKUP($A90,'Season 2'!AK$4:CN$104,37,0),"0"),
IFERROR(VLOOKUP($A90,'Season 3'!AK$4:CN$104,37,0),"0"),IFERROR(VLOOKUP($A90,'Season 4'!AK$4:CN$104,37,0),"0"),
IFERROR(VLOOKUP($A90,'Season 5'!AK$4:CN$104,37,0),"0"),IFERROR(VLOOKUP($A90,'Season 6'!AK$4:CN$104,37,0),"0"),
IFERROR(VLOOKUP($A90,'Season 7'!AK$4:CN$104,37,0),"0"),IFERROR(VLOOKUP($A90,'Season 8'!AK$4:CN$104,37,0),"0"),
IFERROR(VLOOKUP($A90,'Season 9'!AK$4:CN$104,37,0),"0"),IFERROR(VLOOKUP($A90,'Season 10'!AK$4:CN$104,37,0),"0"),
IFERROR(VLOOKUP($A90,'Season 11'!AK$4:CN$104,37,0),"0"),IFERROR(VLOOKUP($A90,'Season 12'!AK$4:CN$104,37,0),"0"),
IFERROR(VLOOKUP($A90,'Season 13'!AK$4:CN$104,37,0),"0"),IFERROR(VLOOKUP($A90,'Season 14'!AK$4:CN$104,37,0),"0"),IFERROR(VLOOKUP($A90,'Season 15'!AK$4:CN$104,37,0),"0"),)</f>
        <v>0</v>
      </c>
      <c r="AK90" s="403">
        <f>SUM(IFERROR(VLOOKUP($A90,'Season 1'!AJ$4:CM$104,33,0),"0"),IFERROR(VLOOKUP($A90,'Season 2'!AK$4:CN$104,38,0),"0"),
IFERROR(VLOOKUP($A90,'Season 3'!AK$4:CN$104,38,0),"0"),IFERROR(VLOOKUP($A90,'Season 4'!AK$4:CN$104,38,0),"0"),
IFERROR(VLOOKUP($A90,'Season 5'!AK$4:CN$104,38,0),"0"),IFERROR(VLOOKUP($A90,'Season 6'!AK$4:CN$104,38,0),"0"),
IFERROR(VLOOKUP($A90,'Season 7'!AK$4:CN$104,38,0),"0"),IFERROR(VLOOKUP($A90,'Season 8'!AK$4:CN$104,38,0),"0"),
IFERROR(VLOOKUP($A90,'Season 9'!AK$4:CN$104,38,0),"0"),IFERROR(VLOOKUP($A90,'Season 10'!AK$4:CN$104,38,0),"0"),
IFERROR(VLOOKUP($A90,'Season 11'!AK$4:CN$104,38,0),"0"),IFERROR(VLOOKUP($A90,'Season 12'!AK$4:CN$104,38,0),"0"),
IFERROR(VLOOKUP($A90,'Season 13'!AK$4:CN$104,38,0),"0"),IFERROR(VLOOKUP($A90,'Season 14'!AK$4:CN$104,38,0),"0"),IFERROR(VLOOKUP($A90,'Season 15'!AK$4:CN$104,38,0),"0"),)</f>
        <v>0</v>
      </c>
      <c r="AL90" s="398">
        <f>SUM(IFERROR(VLOOKUP($A90,'Season 1'!AJ$4:CM$104,34,0),"0"),IFERROR(VLOOKUP($A90,'Season 2'!AK$4:CN$104,39,0),"0"),
IFERROR(VLOOKUP($A90,'Season 3'!AK$4:CN$104,39,0),"0"),IFERROR(VLOOKUP($A90,'Season 4'!AK$4:CN$104,39,0),"0"),
IFERROR(VLOOKUP($A90,'Season 5'!AK$4:CN$104,39,0),"0"),IFERROR(VLOOKUP($A90,'Season 6'!AK$4:CN$104,39,0),"0"),
IFERROR(VLOOKUP($A90,'Season 7'!AK$4:CN$104,39,0),"0"),IFERROR(VLOOKUP($A90,'Season 8'!AK$4:CN$104,39,0),"0"),
IFERROR(VLOOKUP($A90,'Season 9'!AK$4:CN$104,39,0),"0"),IFERROR(VLOOKUP($A90,'Season 10'!AK$4:CN$104,39,0),"0"),
IFERROR(VLOOKUP($A90,'Season 11'!AK$4:CN$104,39,0),"0"),IFERROR(VLOOKUP($A90,'Season 12'!AK$4:CN$104,39,0),"0"),
IFERROR(VLOOKUP($A90,'Season 13'!AK$4:CN$104,39,0),"0"),IFERROR(VLOOKUP($A90,'Season 14'!AK$4:CN$104,39,0),"0"),IFERROR(VLOOKUP($A90,'Season 15'!AK$4:CN$104,39,0),"0"),)</f>
        <v>0</v>
      </c>
      <c r="AM90" s="518">
        <f>SUM(IFERROR(VLOOKUP($A90,'Season 1'!AJ$4:CM$104,35,0),"0"),IFERROR(VLOOKUP($A90,'Season 2'!AK$4:CN$104,40,0),"0"),
IFERROR(VLOOKUP($A90,'Season 3'!AK$4:CN$104,40,0),"0"),IFERROR(VLOOKUP($A90,'Season 4'!AK$4:CN$104,40,0),"0"),
IFERROR(VLOOKUP($A90,'Season 5'!AK$4:CN$104,40,0),"0"),IFERROR(VLOOKUP($A90,'Season 6'!AK$4:CN$104,40,0),"0"),
IFERROR(VLOOKUP($A90,'Season 7'!AK$4:CN$104,40,0),"0"),IFERROR(VLOOKUP($A90,'Season 8'!AK$4:CN$104,40,0),"0"),
IFERROR(VLOOKUP($A90,'Season 9'!AK$4:CN$104,40,0),"0"),IFERROR(VLOOKUP($A90,'Season 10'!AK$4:CN$104,40,0),"0"),
IFERROR(VLOOKUP($A90,'Season 11'!AK$4:CN$104,40,0),"0"),IFERROR(VLOOKUP($A90,'Season 12'!AK$4:CN$104,40,0),"0"),
IFERROR(VLOOKUP($A90,'Season 13'!AK$4:CN$104,40,0),"0"),IFERROR(VLOOKUP($A90,'Season 14'!AK$4:CN$104,40,0),"0"),IFERROR(VLOOKUP($A90,'Season 15'!AK$4:CN$104,40,0),"0"),)</f>
        <v>0</v>
      </c>
      <c r="AN90" s="21">
        <f>SUM(IFERROR(VLOOKUP($A90,'Season 1'!AJ$4:CM$104,36,0),"0"),IFERROR(VLOOKUP($A90,'Season 2'!AK$4:CN$104,41,0),"0"),
IFERROR(VLOOKUP($A90,'Season 3'!AK$4:CN$104,41,0),"0"),IFERROR(VLOOKUP($A90,'Season 4'!AK$4:CN$104,41,0),"0"),
IFERROR(VLOOKUP($A90,'Season 5'!AK$4:CN$104,41,0),"0"),IFERROR(VLOOKUP($A90,'Season 6'!AK$4:CN$104,41,0),"0"),
IFERROR(VLOOKUP($A90,'Season 7'!AK$4:CN$104,41,0),"0"),IFERROR(VLOOKUP($A90,'Season 8'!AK$4:CN$104,41,0),"0"),
IFERROR(VLOOKUP($A90,'Season 9'!AK$4:CN$104,41,0),"0"),IFERROR(VLOOKUP($A90,'Season 10'!AK$4:CN$104,41,0),"0"),
IFERROR(VLOOKUP($A90,'Season 11'!AK$4:CN$104,41,0),"0"),IFERROR(VLOOKUP($A90,'Season 12'!AK$4:CN$104,41,0),"0"),
IFERROR(VLOOKUP($A90,'Season 13'!AK$4:CN$104,41,0),"0"),IFERROR(VLOOKUP($A90,'Season 14'!AK$4:CN$104,41,0),"0"),IFERROR(VLOOKUP($A90,'Season 15'!AK$4:CN$104,41,0),"0"),)</f>
        <v>0</v>
      </c>
      <c r="AO90" s="402">
        <f>SUM(IFERROR(VLOOKUP($A90,'Season 1'!AJ$4:CM$104,37,0),"0"),IFERROR(VLOOKUP($A90,'Season 2'!AK$4:CN$104,42,0),"0"),
IFERROR(VLOOKUP($A90,'Season 3'!AK$4:CN$104,42,0),"0"),IFERROR(VLOOKUP($A90,'Season 4'!AK$4:CN$104,42,0),"0"),
IFERROR(VLOOKUP($A90,'Season 5'!AK$4:CN$104,42,0),"0"),IFERROR(VLOOKUP($A90,'Season 6'!AK$4:CN$104,42,0),"0"),
IFERROR(VLOOKUP($A90,'Season 7'!AK$4:CN$104,42,0),"0"),IFERROR(VLOOKUP($A90,'Season 8'!AK$4:CN$104,42,0),"0"),
IFERROR(VLOOKUP($A90,'Season 9'!AK$4:CN$104,42,0),"0"),IFERROR(VLOOKUP($A90,'Season 10'!AK$4:CN$104,42,0),"0"),
IFERROR(VLOOKUP($A90,'Season 11'!AK$4:CN$104,42,0),"0"),IFERROR(VLOOKUP($A90,'Season 12'!AK$4:CN$104,42,0),"0"),
IFERROR(VLOOKUP($A90,'Season 13'!AK$4:CN$104,42,0),"0"),IFERROR(VLOOKUP($A90,'Season 14'!AK$4:CN$104,42,0),"0"),IFERROR(VLOOKUP($A90,'Season 15'!AK$4:CN$104,42,0),"0"),)</f>
        <v>0</v>
      </c>
      <c r="AP90" s="403">
        <f>SUM(IFERROR(VLOOKUP($A90,'Season 1'!AJ$4:CM$104,43,0),"0"),IFERROR(VLOOKUP($A90,'Season 2'!AK$4:CN$104,43,0),"0"),
IFERROR(VLOOKUP($A90,'Season 3'!AK$4:CN$104,43,0),"0"),IFERROR(VLOOKUP($A90,'Season 4'!AK$4:CN$104,43,0),"0"),
IFERROR(VLOOKUP($A90,'Season 5'!AK$4:CN$104,43,0),"0"),IFERROR(VLOOKUP($A90,'Season 6'!AK$4:CN$104,43,0),"0"),
IFERROR(VLOOKUP($A90,'Season 7'!AK$4:CN$104,43,0),"0"),IFERROR(VLOOKUP($A90,'Season 8'!AK$4:CN$104,43,0),"0"),
IFERROR(VLOOKUP($A90,'Season 9'!AK$4:CN$104,43,0),"0"),IFERROR(VLOOKUP($A90,'Season 10'!AK$4:CN$104,43,0),"0"),
IFERROR(VLOOKUP($A90,'Season 11'!AK$4:CN$104,43,0),"0"),IFERROR(VLOOKUP($A90,'Season 12'!AK$4:CN$104,43,0),"0"),
IFERROR(VLOOKUP($A90,'Season 13'!AK$4:CN$104,43,0),"0"),IFERROR(VLOOKUP($A90,'Season 14'!AK$4:CN$104,43,0),"0"),IFERROR(VLOOKUP($A90,'Season 15'!AK$4:CN$104,43,0),"0"),)</f>
        <v>0</v>
      </c>
      <c r="AQ90" s="398">
        <f>SUM(IFERROR(VLOOKUP($A90,'Season 1'!AJ$4:CM$104,44,0),"0"),IFERROR(VLOOKUP($A90,'Season 2'!AK$4:CN$104,44,0),"0"),
IFERROR(VLOOKUP($A90,'Season 3'!AK$4:CN$104,44,0),"0"),IFERROR(VLOOKUP($A90,'Season 4'!AK$4:CN$104,44,0),"0"),
IFERROR(VLOOKUP($A90,'Season 5'!AK$4:CN$104,44,0),"0"),IFERROR(VLOOKUP($A90,'Season 6'!AK$4:CN$104,44,0),"0"),
IFERROR(VLOOKUP($A90,'Season 7'!AK$4:CN$104,44,0),"0"),IFERROR(VLOOKUP($A90,'Season 8'!AK$4:CN$104,44,0),"0"),
IFERROR(VLOOKUP($A90,'Season 9'!AK$4:CN$104,44,0),"0"),IFERROR(VLOOKUP($A90,'Season 10'!AK$4:CN$104,44,0),"0"),
IFERROR(VLOOKUP($A90,'Season 11'!AK$4:CN$104,44,0),"0"),IFERROR(VLOOKUP($A90,'Season 12'!AK$4:CN$104,44,0),"0"),
IFERROR(VLOOKUP($A90,'Season 13'!AK$4:CN$104,44,0),"0"),IFERROR(VLOOKUP($A90,'Season 14'!AK$4:CN$104,44,0),"0"),IFERROR(VLOOKUP($A90,'Season 15'!AK$4:CN$104,44,0),"0"),)</f>
        <v>0</v>
      </c>
      <c r="AR90" s="518">
        <f>SUM(IFERROR(VLOOKUP($A90,'Season 1'!AJ$4:CM$104,45,0),"0"),IFERROR(VLOOKUP($A90,'Season 2'!AK$4:CN$104,45,0),"0"),
IFERROR(VLOOKUP($A90,'Season 3'!AK$4:CN$104,45,0),"0"),IFERROR(VLOOKUP($A90,'Season 4'!AK$4:CN$104,45,0),"0"),
IFERROR(VLOOKUP($A90,'Season 5'!AK$4:CN$104,45,0),"0"),IFERROR(VLOOKUP($A90,'Season 6'!AK$4:CN$104,45,0),"0"),
IFERROR(VLOOKUP($A90,'Season 7'!AK$4:CN$104,45,0),"0"),IFERROR(VLOOKUP($A90,'Season 8'!AK$4:CN$104,45,0),"0"),
IFERROR(VLOOKUP($A90,'Season 9'!AK$4:CN$104,45,0),"0"),IFERROR(VLOOKUP($A90,'Season 10'!AK$4:CN$104,45,0),"0"),
IFERROR(VLOOKUP($A90,'Season 11'!AK$4:CN$104,45,0),"0"),IFERROR(VLOOKUP($A90,'Season 12'!AK$4:CN$104,45,0),"0"),
IFERROR(VLOOKUP($A90,'Season 13'!AK$4:CN$104,45,0),"0"),IFERROR(VLOOKUP($A90,'Season 14'!AK$4:CN$104,45,0),"0"),IFERROR(VLOOKUP($A90,'Season 15'!AK$4:CN$104,45,0),"0"),)</f>
        <v>0</v>
      </c>
      <c r="AS90" s="21">
        <f>SUM(IFERROR(VLOOKUP($A90,'Season 1'!AJ$4:CM$104,46,0),"0"),IFERROR(VLOOKUP($A90,'Season 2'!AK$4:CN$104,46,0),"0"),
IFERROR(VLOOKUP($A90,'Season 3'!AK$4:CN$104,46,0),"0"),IFERROR(VLOOKUP($A90,'Season 4'!AK$4:CN$104,46,0),"0"),
IFERROR(VLOOKUP($A90,'Season 5'!AK$4:CN$104,46,0),"0"),IFERROR(VLOOKUP($A90,'Season 6'!AK$4:CN$104,46,0),"0"),
IFERROR(VLOOKUP($A90,'Season 7'!AK$4:CN$104,46,0),"0"),IFERROR(VLOOKUP($A90,'Season 8'!AK$4:CN$104,46,0),"0"),
IFERROR(VLOOKUP($A90,'Season 9'!AK$4:CN$104,46,0),"0"),IFERROR(VLOOKUP($A90,'Season 10'!AK$4:CN$104,46,0),"0"),
IFERROR(VLOOKUP($A90,'Season 11'!AK$4:CN$104,46,0),"0"),IFERROR(VLOOKUP($A90,'Season 12'!AK$4:CN$104,46,0),"0"),
IFERROR(VLOOKUP($A90,'Season 13'!AK$4:CN$104,46,0),"0"),IFERROR(VLOOKUP($A90,'Season 14'!AK$4:CN$104,46,0),"0"),IFERROR(VLOOKUP($A90,'Season 15'!AK$4:CN$104,46,0),"0"),)</f>
        <v>0</v>
      </c>
      <c r="AT90" s="402">
        <f>SUM(IFERROR(VLOOKUP($A90,'Season 1'!AJ$4:CM$104,47,0),"0"),IFERROR(VLOOKUP($A90,'Season 2'!AK$4:CN$104,47,0),"0"),
IFERROR(VLOOKUP($A90,'Season 3'!AK$4:CN$104,47,0),"0"),IFERROR(VLOOKUP($A90,'Season 4'!AK$4:CN$104,47,0),"0"),
IFERROR(VLOOKUP($A90,'Season 5'!AK$4:CN$104,47,0),"0"),IFERROR(VLOOKUP($A90,'Season 6'!AK$4:CN$104,47,0),"0"),
IFERROR(VLOOKUP($A90,'Season 7'!AK$4:CN$104,47,0),"0"),IFERROR(VLOOKUP($A90,'Season 8'!AK$4:CN$104,47,0),"0"),
IFERROR(VLOOKUP($A90,'Season 9'!AK$4:CN$104,47,0),"0"),IFERROR(VLOOKUP($A90,'Season 10'!AK$4:CN$104,47,0),"0"),
IFERROR(VLOOKUP($A90,'Season 11'!AK$4:CN$104,47,0),"0"),IFERROR(VLOOKUP($A90,'Season 12'!AK$4:CN$104,47,0),"0"),
IFERROR(VLOOKUP($A90,'Season 13'!AK$4:CN$104,47,0),"0"),IFERROR(VLOOKUP($A90,'Season 14'!AK$4:CN$104,47,0),"0"),IFERROR(VLOOKUP($A90,'Season 15'!AK$4:CN$104,47,0),"0"),)</f>
        <v>0</v>
      </c>
      <c r="AU90" s="403">
        <f>SUM(IFERROR(VLOOKUP($A90,'Season 3'!AK$4:CN$104,48,0),"0"),IFERROR(VLOOKUP($A90,'Season 4'!AK$4:CN$104,48,0),"0"),
IFERROR(VLOOKUP($A90,'Season 5'!AK$4:CN$104,48,0),"0"),IFERROR(VLOOKUP($A90,'Season 6'!AK$4:CN$104,48,0),"0"),
IFERROR(VLOOKUP($A90,'Season 7'!AK$4:CN$104,48,0),"0"),IFERROR(VLOOKUP($A90,'Season 8'!AK$4:CN$104,48,0),"0"),
IFERROR(VLOOKUP($A90,'Season 9'!AK$4:CN$104,48,0),"0"),IFERROR(VLOOKUP($A90,'Season 10'!AK$4:CN$104,48,0),"0"),
IFERROR(VLOOKUP($A90,'Season 11'!AK$4:CN$104,48,0),"0"),IFERROR(VLOOKUP($A90,'Season 12'!AK$4:CN$104,48,0),"0"),
IFERROR(VLOOKUP($A90,'Season 13'!AK$4:CN$104,48,0),"0"),IFERROR(VLOOKUP($A90,'Season 14'!AK$4:CN$104,48,0),"0"),IFERROR(VLOOKUP($A90,'Season 15'!AK$4:CN$104,48,0),"0"),)</f>
        <v>0</v>
      </c>
      <c r="AV90" s="398">
        <f>SUM(IFERROR(VLOOKUP($A90,'Season 3'!AK$4:CN$104,49,0),"0"),IFERROR(VLOOKUP($A90,'Season 4'!AK$4:CN$104,49,0),"0"),
IFERROR(VLOOKUP($A90,'Season 5'!AK$4:CN$104,49,0),"0"),IFERROR(VLOOKUP($A90,'Season 6'!AK$4:CN$104,49,0),"0"),
IFERROR(VLOOKUP($A90,'Season 7'!AK$4:CN$104,49,0),"0"),IFERROR(VLOOKUP($A90,'Season 8'!AK$4:CN$104,49,0),"0"),
IFERROR(VLOOKUP($A90,'Season 9'!AK$4:CN$104,49,0),"0"),IFERROR(VLOOKUP($A90,'Season 10'!AK$4:CN$104,49,0),"0"),
IFERROR(VLOOKUP($A90,'Season 11'!AK$4:CN$104,49,0),"0"),IFERROR(VLOOKUP($A90,'Season 12'!AK$4:CN$104,49,0),"0"),
IFERROR(VLOOKUP($A90,'Season 13'!AK$4:CN$104,49,0),"0"),IFERROR(VLOOKUP($A90,'Season 14'!AK$4:CN$104,49,0),"0"),IFERROR(VLOOKUP($A90,'Season 15'!AK$4:CN$104,49,0),"0"),)</f>
        <v>0</v>
      </c>
      <c r="AW90" s="518">
        <f>SUM(IFERROR(VLOOKUP($A90,'Season 3'!AK$4:CN$104,50,0),"0"),IFERROR(VLOOKUP($A90,'Season 4'!AK$4:CN$104,50,0),"0"),
IFERROR(VLOOKUP($A90,'Season 5'!AK$4:CN$104,50,0),"0"),IFERROR(VLOOKUP($A90,'Season 6'!AK$4:CN$104,50,0),"0"),
IFERROR(VLOOKUP($A90,'Season 7'!AK$4:CN$104,50,0),"0"),IFERROR(VLOOKUP($A90,'Season 8'!AK$4:CN$104,50,0),"0"),
IFERROR(VLOOKUP($A90,'Season 9'!AK$4:CN$104,50,0),"0"),IFERROR(VLOOKUP($A90,'Season 10'!AK$4:CN$104,50,0),"0"),
IFERROR(VLOOKUP($A90,'Season 11'!AK$4:CN$104,50,0),"0"),IFERROR(VLOOKUP($A90,'Season 12'!AK$4:CN$104,50,0),"0"),
IFERROR(VLOOKUP($A90,'Season 13'!AK$4:CN$104,50,0),"0"),IFERROR(VLOOKUP($A90,'Season 14'!AK$4:CN$104,50,0),"0"),IFERROR(VLOOKUP($A90,'Season 15'!AK$4:CN$104,50,0),"0"),)</f>
        <v>0</v>
      </c>
      <c r="AX90" s="21">
        <f>SUM(IFERROR(VLOOKUP($A90,'Season 3'!AK$4:CN$104,51,0),"0"),IFERROR(VLOOKUP($A90,'Season 4'!AK$4:CN$104,51,0),"0"),
IFERROR(VLOOKUP($A90,'Season 5'!AK$4:CN$104,51,0),"0"),IFERROR(VLOOKUP($A90,'Season 6'!AK$4:CN$104,51,0),"0"),
IFERROR(VLOOKUP($A90,'Season 7'!AK$4:CN$104,51,0),"0"),IFERROR(VLOOKUP($A90,'Season 8'!AK$4:CN$104,51,0),"0"),
IFERROR(VLOOKUP($A90,'Season 9'!AK$4:CN$104,51,0),"0"),IFERROR(VLOOKUP($A90,'Season 10'!AK$4:CN$104,51,0),"0"),
IFERROR(VLOOKUP($A90,'Season 11'!AK$4:CN$104,51,0),"0"),IFERROR(VLOOKUP($A90,'Season 12'!AK$4:CN$104,51,0),"0"),
IFERROR(VLOOKUP($A90,'Season 13'!AK$4:CN$104,51,0),"0"),IFERROR(VLOOKUP($A90,'Season 14'!AK$4:CN$104,51,0),"0"),IFERROR(VLOOKUP($A90,'Season 15'!AK$4:CN$104,51,0),"0"),)</f>
        <v>0</v>
      </c>
      <c r="AY90" s="402">
        <f>SUM(IFERROR(VLOOKUP($A90,'Season 3'!AK$4:CN$104,52,0),"0"),IFERROR(VLOOKUP($A90,'Season 4'!AK$4:CN$104,52,0),"0"),
IFERROR(VLOOKUP($A90,'Season 5'!AK$4:CN$104,52,0),"0"),IFERROR(VLOOKUP($A90,'Season 6'!AK$4:CN$104,52,0),"0"),
IFERROR(VLOOKUP($A90,'Season 7'!AK$4:CN$104,52,0),"0"),IFERROR(VLOOKUP($A90,'Season 8'!AK$4:CN$104,52,0),"0"),
IFERROR(VLOOKUP($A90,'Season 9'!AK$4:CN$104,52,0),"0"),IFERROR(VLOOKUP($A90,'Season 10'!AK$4:CN$104,52,0),"0"),
IFERROR(VLOOKUP($A90,'Season 11'!AK$4:CN$104,52,0),"0"),IFERROR(VLOOKUP($A90,'Season 12'!AK$4:CN$104,52,0),"0"),
IFERROR(VLOOKUP($A90,'Season 13'!AK$4:CN$104,52,0),"0"),IFERROR(VLOOKUP($A90,'Season 14'!AK$4:CN$104,52,0),"0"),IFERROR(VLOOKUP($A90,'Season 15'!AK$4:CN$104,52,0),"0"),)</f>
        <v>0</v>
      </c>
      <c r="AZ90" s="403">
        <f>SUM(IFERROR(VLOOKUP($A90,'Season 1'!AJ$4:CM$104,38,0),"0"),IFERROR(VLOOKUP($A90,'Season 2'!AK$4:CN$104,48,0),"0"),)</f>
        <v>0</v>
      </c>
      <c r="BA90" s="398">
        <f>SUM(IFERROR(VLOOKUP($A90,'Season 1'!AJ$4:CM$104,39,0),"0"),IFERROR(VLOOKUP($A90,'Season 2'!AK$4:CN$104,49,0),"0"),)</f>
        <v>0</v>
      </c>
      <c r="BB90" s="518">
        <f>SUM(IFERROR(VLOOKUP($A90,'Season 1'!AJ$4:CM$104,40,0),"0"),IFERROR(VLOOKUP($A90,'Season 2'!AK$4:CN$104,50,0),"0"),)</f>
        <v>0</v>
      </c>
      <c r="BC90" s="21">
        <f>SUM(IFERROR(VLOOKUP($A90,'Season 1'!AJ$4:CM$104,41,0),"0"),IFERROR(VLOOKUP($A90,'Season 2'!AK$4:CN$104,51,0),"0"),)</f>
        <v>0</v>
      </c>
      <c r="BD90" s="402">
        <f>SUM(IFERROR(VLOOKUP($A90,'Season 1'!AJ$4:CM$104,42,0),"0"),IFERROR(VLOOKUP($A90,'Season 2'!AK$4:CN$104,52,0),"0"),)</f>
        <v>0</v>
      </c>
      <c r="BE90" s="561">
        <f>SUM(
IFERROR(VLOOKUP($A90,'Season 1'!AJ$4:CM$104,48,0),"0"),IFERROR(VLOOKUP($A90,'Season 2'!AK$4:CN$104,53,0),"0"),
IFERROR(VLOOKUP($A90,'Season 3'!AK$4:CN$104,53,0),"0"),IFERROR(VLOOKUP($A90,'Season 4'!AK$4:CN$104,53,0),"0"),
IFERROR(VLOOKUP($A90,'Season 5'!AK$4:CN$104,53,0),"0"),IFERROR(VLOOKUP($A90,'Season 6'!AK$4:CN$104,53,0),"0"),
IFERROR(VLOOKUP($A90,'Season 7'!AK$4:CN$104,53,0),"0"),IFERROR(VLOOKUP($A90,'Season 8'!AK$4:CN$104,53,0),"0"),
IFERROR(VLOOKUP($A90,'Season 9'!AK$4:CN$104,53,0),"0"),IFERROR(VLOOKUP($A90,'Season 10'!AK$4:CN$104,53,0),"0"),
IFERROR(VLOOKUP($A90,'Season 11'!AK$4:CN$104,53,0),"0"),IFERROR(VLOOKUP($A90,'Season 12'!AK$4:CN$104,53,0),"0"),
IFERROR(VLOOKUP($A90,'Season 13'!AK$4:CN$104,53,0),"0"),IFERROR(VLOOKUP($A90,'Season 14'!AK$4:CN$104,53,0),"0"),IFERROR(VLOOKUP($A90,'Season 15'!AK$4:CN$104,53,0),"0"),)</f>
        <v>0</v>
      </c>
      <c r="BF90" s="562">
        <f>SUM(
IFERROR(VLOOKUP($A90,'Season 1'!AJ$4:CM$104,49,0),"0"),IFERROR(VLOOKUP($A90,'Season 2'!AK$4:CN$104,54,0),"0"),
IFERROR(VLOOKUP($A90,'Season 3'!AK$4:CN$104,54,0),"0"),IFERROR(VLOOKUP($A90,'Season 4'!AK$4:CN$104,54,0),"0"),
IFERROR(VLOOKUP($A90,'Season 5'!AK$4:CN$104,54,0),"0"),IFERROR(VLOOKUP($A90,'Season 6'!AK$4:CN$104,54,0),"0"),
IFERROR(VLOOKUP($A90,'Season 7'!AK$4:CN$104,54,0),"0"),IFERROR(VLOOKUP($A90,'Season 8'!AK$4:CN$104,54,0),"0"),
IFERROR(VLOOKUP($A90,'Season 9'!AK$4:CN$104,54,0),"0"),IFERROR(VLOOKUP($A90,'Season 10'!AK$4:CN$104,54,0),"0"),
IFERROR(VLOOKUP($A90,'Season 11'!AK$4:CN$104,540),"0"),IFERROR(VLOOKUP($A90,'Season 12'!AK$4:CN$104,54,0),"0"),
IFERROR(VLOOKUP($A90,'Season 13'!AK$4:CN$104,54,0),"0"),IFERROR(VLOOKUP($A90,'Season 14'!AK$4:CN$104,54,0),"0"),IFERROR(VLOOKUP($A90,'Season 15'!AK$4:CN$104,54,0),"0"),)</f>
        <v>0</v>
      </c>
      <c r="BG90" s="529" t="e">
        <f t="shared" si="3"/>
        <v>#DIV/0!</v>
      </c>
      <c r="BI90" s="553"/>
      <c r="BJ90" s="553"/>
      <c r="BK90" s="553"/>
      <c r="BL90" s="553"/>
      <c r="BM90" s="553"/>
      <c r="BN90" s="553"/>
      <c r="BO90" s="169"/>
      <c r="BP90" s="169"/>
      <c r="BQ90" s="169"/>
      <c r="BR90" s="169"/>
      <c r="BS90" s="12" t="str">
        <f>IFERROR(VLOOKUP($A90,'Season 1'!$AJ$4:$CM$104,50,0),"0")</f>
        <v>0</v>
      </c>
      <c r="BT90" s="12" t="str">
        <f>IFERROR(VLOOKUP($A90,'Season 1'!$AJ$4:$CM$104,51,0),"0")</f>
        <v>0</v>
      </c>
      <c r="BU90" s="12" t="str">
        <f>IFERROR(VLOOKUP($A90,'Season 2'!$AK$4:$CN$104,55,0),"0")</f>
        <v>0</v>
      </c>
      <c r="BV90" s="12" t="str">
        <f>IFERROR(VLOOKUP($A90,'Season 2'!$AK$4:$CN$104,56,0),"0")</f>
        <v>0</v>
      </c>
      <c r="BW90" s="12" t="str">
        <f>IFERROR(VLOOKUP($A90,'Season 3'!$AK$4:$CN$104,55,0),"0")</f>
        <v>0</v>
      </c>
      <c r="BX90" s="12" t="str">
        <f>IFERROR(VLOOKUP($A90,'Season 3'!$AK$4:$CN$104,56,0),"0")</f>
        <v>0</v>
      </c>
      <c r="BY90" s="12" t="str">
        <f>IFERROR(VLOOKUP($A90,'Season 4'!$AK$4:$CN$104,55,0),"0")</f>
        <v>0</v>
      </c>
      <c r="BZ90" s="12" t="str">
        <f>IFERROR(VLOOKUP($A90,'Season 4'!$AK$4:$CN$104,56,0),"0")</f>
        <v>0</v>
      </c>
      <c r="CA90" s="12" t="str">
        <f>IFERROR(VLOOKUP($A90,'Season 5'!$AK$4:$CN$104,55,0),"0")</f>
        <v>0</v>
      </c>
      <c r="CB90" s="12" t="str">
        <f>IFERROR(VLOOKUP($A90,'Season 5'!$AK$4:$CN$104,56,0),"0")</f>
        <v>0</v>
      </c>
      <c r="CC90" s="12" t="str">
        <f>IFERROR(VLOOKUP($A90,'Season 6'!$AK$4:$CN$104,55,0),"0")</f>
        <v>0</v>
      </c>
      <c r="CD90" s="12" t="str">
        <f>IFERROR(VLOOKUP($A90,'Season 6'!$AK$4:$CN$104,56,0),"0")</f>
        <v>0</v>
      </c>
      <c r="CE90" s="12" t="str">
        <f>IFERROR(VLOOKUP($A90,'Season 7'!$AK$4:$CN$104,55,0),"0")</f>
        <v>0</v>
      </c>
      <c r="CF90" s="12" t="str">
        <f>IFERROR(VLOOKUP($A90,'Season 7'!$AK$4:$CN$104,56,0),"0")</f>
        <v>0</v>
      </c>
      <c r="CG90" s="12" t="str">
        <f>IFERROR(VLOOKUP($A90,'Season 8'!$AK$4:$CN$104,55,0),"0")</f>
        <v>0</v>
      </c>
      <c r="CH90" s="12" t="str">
        <f>IFERROR(VLOOKUP($A90,'Season 8'!$AK$4:$CN$104,56,0),"0")</f>
        <v>0</v>
      </c>
      <c r="CI90" s="12" t="str">
        <f>IFERROR(VLOOKUP($A90,'Season 9'!$AK$4:$CN$104,55,0),"0")</f>
        <v>0</v>
      </c>
      <c r="CJ90" s="12" t="str">
        <f>IFERROR(VLOOKUP($A90,'Season 9'!$AK$4:$CN$104,56,0),"0")</f>
        <v>0</v>
      </c>
      <c r="CK90" s="12" t="str">
        <f>IFERROR(VLOOKUP($A90,'Season 10'!$AK$4:$CN$104,55,0),"0")</f>
        <v>0</v>
      </c>
      <c r="CL90" s="12" t="str">
        <f>IFERROR(VLOOKUP($A90,'Season 10'!$AK$4:$CN$104,56,0),"0")</f>
        <v>0</v>
      </c>
      <c r="CM90" s="12" t="str">
        <f>IFERROR(VLOOKUP($A90,'Season 11'!$AK$4:$CN$104,55,0),"0")</f>
        <v>0</v>
      </c>
      <c r="CN90" s="12" t="str">
        <f>IFERROR(VLOOKUP($A90,'Season 11'!$AK$4:$CN$104,56,0),"0")</f>
        <v>0</v>
      </c>
      <c r="CO90" s="12" t="str">
        <f>IFERROR(VLOOKUP($A90,'Season 12'!$AK$4:$CN$104,55,0),"0")</f>
        <v>0</v>
      </c>
      <c r="CP90" s="12" t="str">
        <f>IFERROR(VLOOKUP($A90,'Season 12'!$AK$4:$CN$104,56,0),"0")</f>
        <v>0</v>
      </c>
      <c r="CQ90" s="12" t="str">
        <f>IFERROR(VLOOKUP($A90,'Season 13'!$AK$4:$CN$104,55,0),"0")</f>
        <v>0</v>
      </c>
      <c r="CR90" s="12" t="str">
        <f>IFERROR(VLOOKUP($A90,'Season 13'!$AK$4:$CN$104,56,0),"0")</f>
        <v>0</v>
      </c>
      <c r="CS90" s="12" t="str">
        <f>IFERROR(VLOOKUP($A90,'Season 14'!$AK$4:$CN$104,55,0),"0")</f>
        <v>0</v>
      </c>
      <c r="CT90" s="12" t="str">
        <f>IFERROR(VLOOKUP($A90,'Season 14'!$AK$4:$CN$104,56,0),"0")</f>
        <v>0</v>
      </c>
      <c r="CU90" s="12" t="str">
        <f>IFERROR(VLOOKUP($A90,'Season 15'!$AK$4:$CN$104,55,0),"0")</f>
        <v>0</v>
      </c>
      <c r="CV90" s="12" t="str">
        <f>IFERROR(VLOOKUP($A90,'Season 15'!$AK$4:$CN$104,56,0),"0")</f>
        <v>0</v>
      </c>
    </row>
    <row r="91" spans="1:100" x14ac:dyDescent="0.25">
      <c r="A91" s="2" t="s">
        <v>35</v>
      </c>
      <c r="B91" s="516" t="str">
        <f>IFERROR(VLOOKUP('Data Totals'!A91,'Season 1'!AJ$4:CH$104,2,FALSE),IFERROR(VLOOKUP('Data Totals'!A91,'Season 2'!AK$4:CI$104,2,FALSE),IFERROR(VLOOKUP('Data Totals'!A91,'Season 3'!AK$4:CI$104,2,FALSE),IFERROR(VLOOKUP('Data Totals'!A91,'Season 4'!AK$4:CI$104,2,FALSE),IFERROR(VLOOKUP('Data Totals'!A91,'Season 5'!AK$4:CI$104,2,FALSE),IFERROR(VLOOKUP('Data Totals'!A91,'Season 6'!AK$4:CI$104,2,FALSE),IFERROR(VLOOKUP('Data Totals'!A91,'Season 7'!AK$4:CI$104,2,FALSE),IFERROR(VLOOKUP('Data Totals'!A91,'Season 8'!AK$4:CI$104,2,FALSE),IFERROR(VLOOKUP('Data Totals'!A91,'Season 9'!AK$4:CI$104,2,FALSE),IFERROR(VLOOKUP('Data Totals'!A91,'Season 10'!AK$4:CI$104,2,FALSE),IFERROR(VLOOKUP('Data Totals'!A91,'Season 11'!AK$4:CI$104,2,FALSE),IFERROR(VLOOKUP('Data Totals'!A91,'Season 12'!AK$4:CI$104,2,FALSE),IFERROR(VLOOKUP('Data Totals'!A91,'Season 13'!AK$4:CI$104,2,FALSE),IFERROR(VLOOKUP('Data Totals'!A91,'Season 14'!AK$4:CI$104,2,FALSE),IFERROR(VLOOKUP('Data Totals'!A91,'Season 15'!AK$4:CI$104,2,FALSE),"N/A")))))))))))))))</f>
        <v>N/A</v>
      </c>
      <c r="C91" s="517" t="str">
        <f>IFERROR(VLOOKUP('Data Totals'!A91,'Season 1'!AJ$4:CH$104,3,FALSE),IFERROR(VLOOKUP('Data Totals'!A91,'Season 2'!AK$4:CI$104,3,FALSE),IFERROR(VLOOKUP('Data Totals'!A91,'Season 3'!AK$4:CI$104,3,FALSE),IFERROR(VLOOKUP('Data Totals'!A91,'Season 4'!AK$4:CI$104,3,FALSE),IFERROR(VLOOKUP('Data Totals'!A91,'Season 5'!AK$4:CI$104,3,FALSE),IFERROR(VLOOKUP('Data Totals'!A91,'Season 6'!AK$4:CI$104,3,FALSE),IFERROR(VLOOKUP('Data Totals'!A91,'Season 7'!AK$4:CI$104,3,FALSE),IFERROR(VLOOKUP('Data Totals'!A91,'Season 8'!AK$4:CI$104,3,FALSE),IFERROR(VLOOKUP('Data Totals'!A91,'Season 9'!AK$4:CI$104,3,FALSE),IFERROR(VLOOKUP('Data Totals'!A91,'Season 10'!AK$4:CI$104,3,FALSE),IFERROR(VLOOKUP('Data Totals'!A91,'Season 11'!AK$4:CI$104,3,FALSE),IFERROR(VLOOKUP('Data Totals'!A91,'Season 12'!AK$4:CI$104,3,FALSE),IFERROR(VLOOKUP('Data Totals'!A91,'Season 13'!AK$4:CI$104,3,FALSE),IFERROR(VLOOKUP('Data Totals'!A91,'Season 14'!AK$4:CI$104,3,FALSE),IFERROR(VLOOKUP('Data Totals'!A91,'Season 15'!AK$4:CI$104,3,FALSE),"N/A")))))))))))))))</f>
        <v>N/A</v>
      </c>
      <c r="D91" s="517" t="str">
        <f>IFERROR(VLOOKUP('Data Totals'!A91,'Season 15'!AK$4:CI$104,4,FALSE),IFERROR(VLOOKUP('Data Totals'!A91,'Season 14'!AK$4:CI$104,4,FALSE),IFERROR(VLOOKUP('Data Totals'!A91,'Season 13'!AK$4:CI$104,4,FALSE),IFERROR(VLOOKUP('Data Totals'!A91,'Season 12'!AK$4:CI$104,4,FALSE),IFERROR(VLOOKUP('Data Totals'!A91,'Season 11'!AK$4:CI$104,4,FALSE),IFERROR(VLOOKUP('Data Totals'!A91,'Season 10'!AK$4:CI$104,4,FALSE),IFERROR(VLOOKUP('Data Totals'!A91,'Season 9'!AK$4:CI$104,4,FALSE),IFERROR(VLOOKUP('Data Totals'!A91,'Season 8'!AK$4:CI$104,4,FALSE),IFERROR(VLOOKUP('Data Totals'!A91,'Season 7'!AK$4:CI$104,4,FALSE),IFERROR(VLOOKUP('Data Totals'!A91,'Season 6'!AK$4:CI$104,4,FALSE),IFERROR(VLOOKUP('Data Totals'!A91,'Season 5'!AK$4:CI$104,4,FALSE),IFERROR(VLOOKUP('Data Totals'!A91,'Season 4'!AK$4:CI$104,4,FALSE),IFERROR(VLOOKUP('Data Totals'!A91,'Season 3'!AK$4:CI$104,4,FALSE),IFERROR(VLOOKUP('Data Totals'!A91,'Season 2'!AK$4:CI$104,4,FALSE),IFERROR(VLOOKUP('Data Totals'!A91,'Season 1'!AJ$4:CH$104,4,FALSE),"N/A")))))))))))))))</f>
        <v>N/A</v>
      </c>
      <c r="E91" s="517" t="e">
        <f t="shared" si="2"/>
        <v>#VALUE!</v>
      </c>
      <c r="F91" s="398">
        <f>SUM(IFERROR(VLOOKUP(A91,BI$3:BN$152,2,0),"0"),
IFERROR(VLOOKUP(A91,'Season 1'!AJ$4:CM$104,7,0),"0"),IFERROR(VLOOKUP(A91,'Season 2'!AK$4:CN$104,7,0),"0"),
IFERROR(VLOOKUP(A91,'Season 3'!AK$4:CN$104,7,0),"0"),IFERROR(VLOOKUP(A91,'Season 4'!AK$4:CN$104,7,0),"0"),
IFERROR(VLOOKUP(A91,'Season 5'!AK$4:CN$104,7,0),"0"),IFERROR(VLOOKUP(A91,'Season 6'!AK$4:CN$104,7,0),"0"),
IFERROR(VLOOKUP(A91,'Season 7'!AK$4:CN$104,7,0),"0"),IFERROR(VLOOKUP(A91,'Season 8'!AK$4:CN$104,7,0),"0"),
IFERROR(VLOOKUP(A91,'Season 9'!AK$4:CN$104,7,0),"0"),IFERROR(VLOOKUP(A91,'Season 10'!AK$4:CN$104,7,0),"0"),
IFERROR(VLOOKUP(A91,'Season 11'!AK$4:CN$104,7,0),"0"),IFERROR(VLOOKUP(A91,'Season 12'!AK$4:CN$104,7,0),"0"),
IFERROR(VLOOKUP(A91,'Season 13'!AK$4:CN$104,7,0),"0"),IFERROR(VLOOKUP(A91,'Season 14'!AK$4:CN$104,7,0),"0"),IFERROR(VLOOKUP(A91,'Season 15'!AK$4:CN$104,7,0),"0"),)</f>
        <v>0</v>
      </c>
      <c r="G91" s="398">
        <f>SUM(
IFERROR(VLOOKUP(A91,'Season 1'!AJ$4:CM$104,8,0),"0"),IFERROR(VLOOKUP(A91,'Season 2'!AK$4:CN$104,8,0),"0"),
IFERROR(VLOOKUP(A91,'Season 3'!AK$4:CN$104,8,0),"0"),IFERROR(VLOOKUP(A91,'Season 4'!AK$4:CN$104,8,0),"0"),
IFERROR(VLOOKUP(A91,'Season 5'!AK$4:CN$104,8,0),"0"),IFERROR(VLOOKUP(A91,'Season 6'!AK$4:CN$104,8,0),"0"),
IFERROR(VLOOKUP(A91,'Season 7'!AK$4:CN$104,8,0),"0"),IFERROR(VLOOKUP(A91,'Season 8'!AK$4:CN$104,8,0),"0"),
IFERROR(VLOOKUP(A91,'Season 9'!AK$4:CN$104,8,0),"0"),IFERROR(VLOOKUP(A91,'Season 10'!AK$4:CN$104,8,0),"0"),
IFERROR(VLOOKUP(A91,'Season 11'!AK$4:CN$104,8,0),"0"),IFERROR(VLOOKUP(A91,'Season 12'!AK$4:CN$104,8,0),"0"),
IFERROR(VLOOKUP(A91,'Season 13'!AK$4:CN$104,8,0),"0"),IFERROR(VLOOKUP(A91,'Season 14'!AK$4:CN$104,8,0),"0"),IFERROR(VLOOKUP(A91,'Season 15'!AK$4:CN$104,8,0),"0"),)</f>
        <v>0</v>
      </c>
      <c r="H91" s="329">
        <f>SUM(
IFERROR(VLOOKUP(A91,'Season 1'!AJ$4:CM$104,9,0),"0"),IFERROR(VLOOKUP(A91,'Season 2'!AK$4:CN$104,9,0),"0"),
IFERROR(VLOOKUP(A91,'Season 3'!AK$4:CN$104,9,0),"0"),IFERROR(VLOOKUP(A91,'Season 4'!AK$4:CN$104,9,0),"0"),
IFERROR(VLOOKUP(A91,'Season 5'!AK$4:CN$104,9,0),"0"),IFERROR(VLOOKUP(A91,'Season 6'!AK$4:CN$104,9,0),"0"),
IFERROR(VLOOKUP(A91,'Season 7'!AK$4:CN$104,9,0),"0"),IFERROR(VLOOKUP(A91,'Season 8'!AK$4:CN$104,9,0),"0"),
IFERROR(VLOOKUP(A91,'Season 9'!AK$4:CN$104,9,0),"0"),IFERROR(VLOOKUP(A91,'Season 10'!AK$4:CN$104,9,0),"0"),
IFERROR(VLOOKUP(A91,'Season 11'!AK$4:CN$104,9,0),"0"),IFERROR(VLOOKUP(A91,'Season 12'!AK$4:CN$104,9,0),"0"),
IFERROR(VLOOKUP(A91,'Season 13'!AK$4:CN$104,9,0),"0"),IFERROR(VLOOKUP(A91,'Season 14'!AK$4:CN$104,9,0),"0"),IFERROR(VLOOKUP(A91,'Season 15'!AK$4:CN$104,9,0),"0"),)</f>
        <v>0</v>
      </c>
      <c r="I91" s="518">
        <f>SUM(
IFERROR(VLOOKUP(A91,'Season 1'!AJ$4:CM$104,10,0),"0"),IFERROR(VLOOKUP(A91,'Season 2'!AK$4:CN$104,10,0),"0"),
IFERROR(VLOOKUP(A91,'Season 3'!AK$4:CN$104,10,0),"0"),IFERROR(VLOOKUP(A91,'Season 4'!AK$4:CN$104,10,0),"0"),
IFERROR(VLOOKUP(A91,'Season 5'!AK$4:CN$104,10,0),"0"),IFERROR(VLOOKUP(A91,'Season 6'!AK$4:CN$104,10,0),"0"),
IFERROR(VLOOKUP(A91,'Season 7'!AK$4:CN$104,10,0),"0"),IFERROR(VLOOKUP(A91,'Season 8'!AK$4:CN$104,10,0),"0"),
IFERROR(VLOOKUP(A91,'Season 9'!AK$4:CN$104,10,0),"0"),IFERROR(VLOOKUP(A91,'Season 10'!AK$4:CN$104,10,0),"0"),
IFERROR(VLOOKUP(A91,'Season 11'!AK$4:CN$104,10,0),"0"),IFERROR(VLOOKUP(A91,'Season 12'!AK$4:CN$104,10,0),"0"),
IFERROR(VLOOKUP(A91,'Season 13'!AK$4:CN$104,10,0),"0"),IFERROR(VLOOKUP(A91,'Season 14'!AK$4:CN$104,10,0),"0"),IFERROR(VLOOKUP(A91,'Season 15'!AK$4:CN$104,10,0),"0"),)</f>
        <v>0</v>
      </c>
      <c r="J91" s="21">
        <f>SUM(IFERROR(VLOOKUP(A91,BI$3:BN$152,3,0),"0"),
IFERROR(VLOOKUP(A91,'Season 1'!AJ$4:CM$104,11,0),"0"),IFERROR(VLOOKUP(A91,'Season 2'!AK$4:CN$104,11,0),"0"),
IFERROR(VLOOKUP(A91,'Season 3'!AK$4:CN$104,11,0),"0"),IFERROR(VLOOKUP(A91,'Season 4'!AK$4:CN$104,11,0),"0"),
IFERROR(VLOOKUP(A91,'Season 5'!AK$4:CN$104,11,0),"0"),IFERROR(VLOOKUP(A91,'Season 6'!AK$4:CN$104,11,0),"0"),
IFERROR(VLOOKUP(A91,'Season 7'!AK$4:CN$104,11,0),"0"),IFERROR(VLOOKUP(A91,'Season 8'!AK$4:CN$104,11,0),"0"),
IFERROR(VLOOKUP(A91,'Season 9'!AK$4:CN$104,11,0),"0"),IFERROR(VLOOKUP(A91,'Season 10'!AK$4:CN$104,11,0),"0"),
IFERROR(VLOOKUP(A91,'Season 11'!AK$4:CN$104,11,0),"0"),IFERROR(VLOOKUP(A91,'Season 12'!AK$4:CN$104,11,0),"0"),
IFERROR(VLOOKUP(A91,'Season 13'!AK$4:CN$104,11,0),"0"),IFERROR(VLOOKUP(A91,'Season 14'!AK$4:CN$104,11,0),"0"),IFERROR(VLOOKUP(A91,'Season 15'!AK$4:CN$104,11,0),"0"),)</f>
        <v>0</v>
      </c>
      <c r="K91" s="402">
        <f>SUM(IFERROR(VLOOKUP($A91,BI$3:BN$152,4,0),"0"),
IFERROR(VLOOKUP($A91,'Season 1'!AJ$4:CM$104,12,0),"0"),IFERROR(VLOOKUP($A91,'Season 2'!AK$4:CN$104,12,0),"0"),
IFERROR(VLOOKUP($A91,'Season 3'!AK$4:CN$104,12,0),"0"),IFERROR(VLOOKUP($A91,'Season 4'!AK$4:CN$104,12,0),"0"),
IFERROR(VLOOKUP($A91,'Season 5'!AK$4:CN$104,12,0),"0"),IFERROR(VLOOKUP($A91,'Season 6'!AK$4:CN$104,12,0),"0"),
IFERROR(VLOOKUP($A91,'Season 7'!AK$4:CN$104,12,0),"0"),IFERROR(VLOOKUP($A91,'Season 8'!AK$4:CN$104,12,0),"0"),
IFERROR(VLOOKUP($A91,'Season 9'!AK$4:CN$104,12,0),"0"),IFERROR(VLOOKUP($A91,'Season 10'!AK$4:CN$104,12,0),"0"),
IFERROR(VLOOKUP($A91,'Season 11'!AK$4:CN$104,12,0),"0"),IFERROR(VLOOKUP($A91,'Season 12'!AK$4:CN$104,12,0),"0"),
IFERROR(VLOOKUP($A91,'Season 13'!AK$4:CN$104,12,0),"0"),IFERROR(VLOOKUP($A91,'Season 14'!AK$4:CN$104,12,0),"0"),IFERROR(VLOOKUP(A91,'Season 15'!AK$4:CN$104,12,0),"0"),)</f>
        <v>0</v>
      </c>
      <c r="L91" s="403">
        <f>SUM(
IFERROR(VLOOKUP($A91,'Season 1'!AJ$4:CM$104,13,0),"0"),IFERROR(VLOOKUP($A91,'Season 2'!AK$4:CN$104,13,0),"0"),
IFERROR(VLOOKUP($A91,'Season 3'!AK$4:CN$104,13,0),"0"),IFERROR(VLOOKUP($A91,'Season 4'!AK$4:CN$104,13,0),"0"),
IFERROR(VLOOKUP($A91,'Season 5'!AK$4:CN$104,13,0),"0"),IFERROR(VLOOKUP($A91,'Season 6'!AK$4:CN$104,13,0),"0"),
IFERROR(VLOOKUP($A91,'Season 7'!AK$4:CN$104,13,0),"0"),IFERROR(VLOOKUP($A91,'Season 8'!AK$4:CN$104,13,0),"0"),
IFERROR(VLOOKUP($A91,'Season 9'!AK$4:CN$104,13,0),"0"),IFERROR(VLOOKUP($A91,'Season 10'!AK$4:CN$104,13,0),"0"),
IFERROR(VLOOKUP($A91,'Season 11'!AK$4:CN$104,13,0),"0"),IFERROR(VLOOKUP($A91,'Season 12'!AK$4:CN$104,13,0),"0"),
IFERROR(VLOOKUP($A91,'Season 13'!AK$4:CN$104,13,0),"0"),IFERROR(VLOOKUP($A91,'Season 14'!AK$4:CN$104,13,0),"0"),IFERROR(VLOOKUP(A91,'Season 15'!AK$4:CN$104,13,0),"0"),)</f>
        <v>0</v>
      </c>
      <c r="M91" s="398">
        <f>SUM(
IFERROR(VLOOKUP($A91,'Season 1'!AJ$4:CM$104,14,0),"0"),IFERROR(VLOOKUP($A91,'Season 2'!AK$4:CN$104,14,0),"0"),
IFERROR(VLOOKUP($A91,'Season 3'!AK$4:CN$104,14,0),"0"),IFERROR(VLOOKUP($A91,'Season 4'!AK$4:CN$104,14,0),"0"),
IFERROR(VLOOKUP($A91,'Season 5'!AK$4:CN$104,14,0),"0"),IFERROR(VLOOKUP($A91,'Season 6'!AK$4:CN$104,14,0),"0"),
IFERROR(VLOOKUP($A91,'Season 7'!AK$4:CN$104,14,0),"0"),IFERROR(VLOOKUP($A91,'Season 8'!AK$4:CN$104,14,0),"0"),
IFERROR(VLOOKUP($A91,'Season 9'!AK$4:CN$104,14,0),"0"),IFERROR(VLOOKUP($A91,'Season 10'!AK$4:CN$104,14,0),"0"),
IFERROR(VLOOKUP($A91,'Season 11'!AK$4:CN$104,14,0),"0"),IFERROR(VLOOKUP($A91,'Season 12'!AK$4:CN$104,14,0),"0"),
IFERROR(VLOOKUP($A91,'Season 13'!AK$4:CN$104,14,0),"0"),IFERROR(VLOOKUP($A91,'Season 14'!AK$4:CN$104,14,0),"0"),IFERROR(VLOOKUP(A91,'Season 15'!AK$4:CN$104,14,0),"0"),)</f>
        <v>0</v>
      </c>
      <c r="N91" s="518">
        <f>SUM(
IFERROR(VLOOKUP($A91,'Season 1'!AJ$4:CM$104,15,0),"0"),IFERROR(VLOOKUP($A91,'Season 2'!AK$4:CN$104,15,0),"0"),
IFERROR(VLOOKUP($A91,'Season 3'!AK$4:CN$104,15,0),"0"),IFERROR(VLOOKUP($A91,'Season 4'!AK$4:CN$104,15,0),"0"),
IFERROR(VLOOKUP($A91,'Season 5'!AK$4:CN$104,15,0),"0"),IFERROR(VLOOKUP($A91,'Season 6'!AK$4:CN$104,15,0),"0"),
IFERROR(VLOOKUP($A91,'Season 7'!AK$4:CN$104,15,0),"0"),IFERROR(VLOOKUP($A91,'Season 8'!AK$4:CN$104,15,0),"0"),
IFERROR(VLOOKUP($A91,'Season 9'!AK$4:CN$104,15,0),"0"),IFERROR(VLOOKUP($A91,'Season 10'!AK$4:CN$104,15,0),"0"),
IFERROR(VLOOKUP($A91,'Season 11'!AK$4:CN$104,15,0),"0"),IFERROR(VLOOKUP($A91,'Season 12'!AK$4:CN$104,15,0),"0"),
IFERROR(VLOOKUP($A91,'Season 13'!AK$4:CN$104,15,0),"0"),IFERROR(VLOOKUP($A91,'Season 14'!AK$4:CN$104,15,0),"0"),IFERROR(VLOOKUP(A91,'Season 15'!AK$4:CN$104,15,0),"0"),)</f>
        <v>0</v>
      </c>
      <c r="O91" s="21">
        <f>SUM(
IFERROR(VLOOKUP($A91,'Season 1'!AJ$4:CM$104,16,0),"0"),IFERROR(VLOOKUP($A91,'Season 2'!AK$4:CN$104,16,0),"0"),
IFERROR(VLOOKUP($A91,'Season 3'!AK$4:CN$104,16,0),"0"),IFERROR(VLOOKUP($A91,'Season 4'!AK$4:CN$104,16,0),"0"),
IFERROR(VLOOKUP($A91,'Season 5'!AK$4:CN$104,16,0),"0"),IFERROR(VLOOKUP($A91,'Season 6'!AK$4:CN$104,16,0),"0"),
IFERROR(VLOOKUP($A91,'Season 7'!AK$4:CN$104,16,0),"0"),IFERROR(VLOOKUP($A91,'Season 8'!AK$4:CN$104,16,0),"0"),
IFERROR(VLOOKUP($A91,'Season 9'!AK$4:CN$104,16,0),"0"),IFERROR(VLOOKUP($A91,'Season 10'!AK$4:CN$104,16,0),"0"),
IFERROR(VLOOKUP($A91,'Season 11'!AK$4:CN$104,16,0),"0"),IFERROR(VLOOKUP($A91,'Season 12'!AK$4:CN$104,16,0),"0"),
IFERROR(VLOOKUP($A91,'Season 13'!AK$4:CN$104,16,0),"0"),IFERROR(VLOOKUP($A91,'Season 14'!AK$4:CN$104,16,0),"0"),IFERROR(VLOOKUP(A91,'Season 15'!AK$4:CN$104,16,0),"0"),)</f>
        <v>0</v>
      </c>
      <c r="P91" s="402">
        <f>SUM(
IFERROR(VLOOKUP($A91,'Season 1'!AJ$4:CM$104,17,0),"0"),IFERROR(VLOOKUP($A91,'Season 2'!AK$4:CN$104,17,0),"0"),
IFERROR(VLOOKUP($A91,'Season 3'!AK$4:CN$104,17,0),"0"),IFERROR(VLOOKUP($A91,'Season 4'!AK$4:CN$104,17,0),"0"),
IFERROR(VLOOKUP($A91,'Season 5'!AK$4:CN$104,17,0),"0"),IFERROR(VLOOKUP($A91,'Season 6'!AK$4:CN$104,17,0),"0"),
IFERROR(VLOOKUP($A91,'Season 7'!AK$4:CN$104,17,0),"0"),IFERROR(VLOOKUP($A91,'Season 8'!AK$4:CN$104,17,0),"0"),
IFERROR(VLOOKUP($A91,'Season 9'!AK$4:CN$104,17,0),"0"),IFERROR(VLOOKUP($A91,'Season 10'!AK$4:CN$104,17,0),"0"),
IFERROR(VLOOKUP($A91,'Season 11'!AK$4:CN$104,17,0),"0"),IFERROR(VLOOKUP($A91,'Season 12'!AK$4:CN$104,17,0),"0"),
IFERROR(VLOOKUP($A91,'Season 13'!AK$4:CN$104,17,0),"0"),IFERROR(VLOOKUP($A91,'Season 14'!AK$4:CN$104,17,0),"0"),IFERROR(VLOOKUP(A91,'Season 15'!AK$4:CN$104,17,0),"0"),)</f>
        <v>0</v>
      </c>
      <c r="Q91" s="403">
        <f>SUM(
IFERROR(VLOOKUP($A91,'Season 1'!AJ$4:CM$104,18,0),"0"),IFERROR(VLOOKUP($A91,'Season 2'!AK$4:CN$104,18,0),"0"),
IFERROR(VLOOKUP($A91,'Season 3'!AK$4:CN$104,18,0),"0"),IFERROR(VLOOKUP($A91,'Season 4'!AK$4:CN$104,18,0),"0"),
IFERROR(VLOOKUP($A91,'Season 5'!AK$4:CN$104,18,0),"0"),IFERROR(VLOOKUP($A91,'Season 6'!AK$4:CN$104,18,0),"0"),
IFERROR(VLOOKUP($A91,'Season 7'!AK$4:CN$104,18,0),"0"),IFERROR(VLOOKUP($A91,'Season 8'!AK$4:CN$104,18,0),"0"),
IFERROR(VLOOKUP($A91,'Season 9'!AK$4:CN$104,18,0),"0"),IFERROR(VLOOKUP($A91,'Season 10'!AK$4:CN$104,18,0),"0"),
IFERROR(VLOOKUP($A91,'Season 11'!AK$4:CN$104,18,0),"0"),IFERROR(VLOOKUP($A91,'Season 12'!AK$4:CN$104,18,0),"0"),
IFERROR(VLOOKUP($A91,'Season 13'!AK$4:CN$104,18,0),"0"),IFERROR(VLOOKUP($A91,'Season 14'!AK$4:CN$104,18,0),"0"),IFERROR(VLOOKUP(A91,'Season 15'!AK$4:CN$104,18,0),"0"),)</f>
        <v>0</v>
      </c>
      <c r="R91" s="398">
        <f>SUM(
IFERROR(VLOOKUP($A91,'Season 1'!AJ$4:CM$104,19,0),"0"),IFERROR(VLOOKUP($A91,'Season 2'!AK$4:CN$104,19,0),"0"),
IFERROR(VLOOKUP($A91,'Season 3'!AK$4:CN$104,19,0),"0"),IFERROR(VLOOKUP($A91,'Season 4'!AK$4:CN$104,19,0),"0"),
IFERROR(VLOOKUP($A91,'Season 5'!AK$4:CN$104,19,0),"0"),IFERROR(VLOOKUP($A91,'Season 6'!AK$4:CN$104,19,0),"0"),
IFERROR(VLOOKUP($A91,'Season 7'!AK$4:CN$104,19,0),"0"),IFERROR(VLOOKUP($A91,'Season 8'!AK$4:CN$104,19,0),"0"),
IFERROR(VLOOKUP($A91,'Season 9'!AK$4:CN$104,19,0),"0"),IFERROR(VLOOKUP($A91,'Season 10'!AK$4:CN$104,19,0),"0"),
IFERROR(VLOOKUP($A91,'Season 11'!AK$4:CN$104,19,0),"0"),IFERROR(VLOOKUP($A91,'Season 12'!AK$4:CN$104,19,0),"0"),
IFERROR(VLOOKUP($A91,'Season 13'!AK$4:CN$104,19,0),"0"),IFERROR(VLOOKUP($A91,'Season 14'!AK$4:CN$104,19,0),"0"),IFERROR(VLOOKUP(A91,'Season 15'!AK$4:CN$104,19,0),"0"),)</f>
        <v>0</v>
      </c>
      <c r="S91" s="518">
        <f>SUM(
IFERROR(VLOOKUP($A91,'Season 1'!AJ$4:CM$104,20,0),"0"),IFERROR(VLOOKUP($A91,'Season 2'!AK$4:CN$104,20,0),"0"),
IFERROR(VLOOKUP($A91,'Season 3'!AK$4:CN$104,20,0),"0"),IFERROR(VLOOKUP($A91,'Season 4'!AK$4:CN$104,20,0),"0"),
IFERROR(VLOOKUP($A91,'Season 5'!AK$4:CN$104,20,0),"0"),IFERROR(VLOOKUP($A91,'Season 6'!AK$4:CN$104,20,0),"0"),
IFERROR(VLOOKUP($A91,'Season 7'!AK$4:CN$104,20,0),"0"),IFERROR(VLOOKUP($A91,'Season 8'!AK$4:CN$104,20,0),"0"),
IFERROR(VLOOKUP($A91,'Season 9'!AK$4:CN$104,20,0),"0"),IFERROR(VLOOKUP($A91,'Season 10'!AK$4:CN$104,20,0),"0"),
IFERROR(VLOOKUP($A91,'Season 11'!AK$4:CN$104,20,0),"0"),IFERROR(VLOOKUP($A91,'Season 12'!AK$4:CN$104,20,0),"0"),
IFERROR(VLOOKUP($A91,'Season 13'!AK$4:CN$104,20,0),"0"),IFERROR(VLOOKUP($A91,'Season 14'!AK$4:CN$104,20,0),"0"),IFERROR(VLOOKUP(A91,'Season 15'!AK$4:CN$104,20,0),"0"),)</f>
        <v>0</v>
      </c>
      <c r="T91" s="21">
        <f>SUM(
IFERROR(VLOOKUP($A91,'Season 1'!AJ$4:CM$104,21,0),"0"),IFERROR(VLOOKUP($A91,'Season 2'!AK$4:CN$104,21,0),"0"),
IFERROR(VLOOKUP($A91,'Season 3'!AK$4:CN$104,21,0),"0"),IFERROR(VLOOKUP($A91,'Season 4'!AK$4:CN$104,21,0),"0"),
IFERROR(VLOOKUP($A91,'Season 5'!AK$4:CN$104,21,0),"0"),IFERROR(VLOOKUP($A91,'Season 6'!AK$4:CN$104,21,0),"0"),
IFERROR(VLOOKUP($A91,'Season 7'!AK$4:CN$104,21,0),"0"),IFERROR(VLOOKUP($A91,'Season 8'!AK$4:CN$104,21,0),"0"),
IFERROR(VLOOKUP($A91,'Season 9'!AK$4:CN$104,21,0),"0"),IFERROR(VLOOKUP($A91,'Season 10'!AK$4:CN$104,21,0),"0"),
IFERROR(VLOOKUP($A91,'Season 11'!AK$4:CN$104,21,0),"0"),IFERROR(VLOOKUP($A91,'Season 12'!AK$4:CN$104,21,0),"0"),
IFERROR(VLOOKUP($A91,'Season 13'!AK$4:CN$104,21,0),"0"),IFERROR(VLOOKUP($A91,'Season 14'!AK$4:CN$104,21,0),"0"),IFERROR(VLOOKUP(A91,'Season 15'!AK$4:CN$104,21,0),"0"),)</f>
        <v>0</v>
      </c>
      <c r="U91" s="402">
        <f>SUM(
IFERROR(VLOOKUP($A91,'Season 1'!AJ$4:CM$104,22,0),"0"),IFERROR(VLOOKUP($A91,'Season 2'!AK$4:CN$104,22,0),"0"),
IFERROR(VLOOKUP($A91,'Season 3'!AK$4:CN$104,22,0),"0"),IFERROR(VLOOKUP($A91,'Season 4'!AK$4:CN$104,22,0),"0"),
IFERROR(VLOOKUP($A91,'Season 5'!AK$4:CN$104,22,0),"0"),IFERROR(VLOOKUP($A91,'Season 6'!AK$4:CN$104,22,0),"0"),
IFERROR(VLOOKUP($A91,'Season 7'!AK$4:CN$104,22,0),"0"),IFERROR(VLOOKUP($A91,'Season 8'!AK$4:CN$104,22,0),"0"),
IFERROR(VLOOKUP($A91,'Season 9'!AK$4:CN$104,22,0),"0"),IFERROR(VLOOKUP($A91,'Season 10'!AK$4:CN$104,22,0),"0"),
IFERROR(VLOOKUP($A91,'Season 11'!AK$4:CN$104,22,0),"0"),IFERROR(VLOOKUP($A91,'Season 12'!AK$4:CN$104,22,0),"0"),
IFERROR(VLOOKUP($A91,'Season 13'!AK$4:CN$104,22,0),"0"),IFERROR(VLOOKUP($A91,'Season 14'!AK$4:CN$104,22,0),"0"),IFERROR(VLOOKUP(A91,'Season 15'!AK$4:CN$104,22,0),"0"),)</f>
        <v>0</v>
      </c>
      <c r="V91" s="403">
        <f>SUM(
IFERROR(VLOOKUP($A91,'Season 1'!AJ$4:CM$104,23,0),"0"),IFERROR(VLOOKUP($A91,'Season 2'!AK$4:CN$104,23,0),"0"),
IFERROR(VLOOKUP($A91,'Season 3'!AK$4:CN$104,23,0),"0"),IFERROR(VLOOKUP($A91,'Season 4'!AK$4:CN$104,23,0),"0"),
IFERROR(VLOOKUP($A91,'Season 5'!AK$4:CN$104,23,0),"0"),IFERROR(VLOOKUP($A91,'Season 6'!AK$4:CN$104,23,0),"0"),
IFERROR(VLOOKUP($A91,'Season 7'!AK$4:CN$104,23,0),"0"),IFERROR(VLOOKUP($A91,'Season 8'!AK$4:CN$104,23,0),"0"),
IFERROR(VLOOKUP($A91,'Season 9'!AK$4:CN$104,23,0),"0"),IFERROR(VLOOKUP($A91,'Season 10'!AK$4:CN$104,23,0),"0"),
IFERROR(VLOOKUP($A91,'Season 11'!AK$4:CN$104,23,0),"0"),IFERROR(VLOOKUP($A91,'Season 12'!AK$4:CN$104,23,0),"0"),
IFERROR(VLOOKUP($A91,'Season 13'!AK$4:CN$104,23,0),"0"),IFERROR(VLOOKUP($A91,'Season 14'!AK$4:CN$104,23,0),"0"),IFERROR(VLOOKUP($A91,'Season 15'!AK$4:CN$104,23,0),"0"),)</f>
        <v>0</v>
      </c>
      <c r="W91" s="398">
        <f>SUM(
IFERROR(VLOOKUP($A91,'Season 1'!AJ$4:CM$104,24,0),"0"),IFERROR(VLOOKUP($A91,'Season 2'!AK$4:CN$104,24,0),"0"),
IFERROR(VLOOKUP($A91,'Season 3'!AK$4:CN$104,24,0),"0"),IFERROR(VLOOKUP($A91,'Season 4'!AK$4:CN$104,24,0),"0"),
IFERROR(VLOOKUP($A91,'Season 5'!AK$4:CN$104,24,0),"0"),IFERROR(VLOOKUP($A91,'Season 6'!AK$4:CN$104,24,0),"0"),
IFERROR(VLOOKUP($A91,'Season 7'!AK$4:CN$104,24,0),"0"),IFERROR(VLOOKUP($A91,'Season 8'!AK$4:CN$104,24,0),"0"),
IFERROR(VLOOKUP($A91,'Season 9'!AK$4:CN$104,24,0),"0"),IFERROR(VLOOKUP($A91,'Season 10'!AK$4:CN$104,24,0),"0"),
IFERROR(VLOOKUP($A91,'Season 11'!AK$4:CN$104,24,0),"0"),IFERROR(VLOOKUP($A91,'Season 12'!AK$4:CN$104,24,0),"0"),
IFERROR(VLOOKUP($A91,'Season 13'!AK$4:CN$104,24,0),"0"),IFERROR(VLOOKUP($A91,'Season 14'!AK$4:CN$104,24,0),"0"),IFERROR(VLOOKUP($A91,'Season 15'!AK$4:CN$104,24,0),"0"),)</f>
        <v>0</v>
      </c>
      <c r="X91" s="518">
        <f>SUM(
IFERROR(VLOOKUP($A91,'Season 1'!AJ$4:CM$104,25,0),"0"),IFERROR(VLOOKUP($A91,'Season 2'!AK$4:CN$104,25,0),"0"),
IFERROR(VLOOKUP($A91,'Season 3'!AK$4:CN$104,25,0),"0"),IFERROR(VLOOKUP($A91,'Season 4'!AK$4:CN$104,25,0),"0"),
IFERROR(VLOOKUP($A91,'Season 5'!AK$4:CN$104,25,0),"0"),IFERROR(VLOOKUP($A91,'Season 6'!AK$4:CN$104,25,0),"0"),
IFERROR(VLOOKUP($A91,'Season 7'!AK$4:CN$104,25,0),"0"),IFERROR(VLOOKUP($A91,'Season 8'!AK$4:CN$104,25,0),"0"),
IFERROR(VLOOKUP($A91,'Season 9'!AK$4:CN$104,25,0),"0"),IFERROR(VLOOKUP($A91,'Season 10'!AK$4:CN$104,25,0),"0"),
IFERROR(VLOOKUP($A91,'Season 11'!AK$4:CN$104,25,0),"0"),IFERROR(VLOOKUP($A91,'Season 12'!AK$4:CN$104,25,0),"0"),
IFERROR(VLOOKUP($A91,'Season 13'!AK$4:CN$104,25,0),"0"),IFERROR(VLOOKUP($A91,'Season 14'!AK$4:CN$104,25,0),"0"),IFERROR(VLOOKUP($A91,'Season 15'!AK$4:CN$104,25,0),"0"),)</f>
        <v>0</v>
      </c>
      <c r="Y91" s="21">
        <f>SUM(
IFERROR(VLOOKUP($A91,'Season 1'!AJ$4:CM$104,26,0),"0"),IFERROR(VLOOKUP($A91,'Season 2'!AK$4:CN$104,26,0),"0"),
IFERROR(VLOOKUP($A91,'Season 3'!AK$4:CN$104,26,0),"0"),IFERROR(VLOOKUP($A91,'Season 4'!AK$4:CN$104,26,0),"0"),
IFERROR(VLOOKUP($A91,'Season 5'!AK$4:CN$104,26,0),"0"),IFERROR(VLOOKUP($A91,'Season 6'!AK$4:CN$104,26,0),"0"),
IFERROR(VLOOKUP($A91,'Season 7'!AK$4:CN$104,26,0),"0"),IFERROR(VLOOKUP($A91,'Season 8'!AK$4:CN$104,26,0),"0"),
IFERROR(VLOOKUP($A91,'Season 9'!AK$4:CN$104,26,0),"0"),IFERROR(VLOOKUP($A91,'Season 10'!AK$4:CN$104,26,0),"0"),
IFERROR(VLOOKUP($A91,'Season 11'!AK$4:CN$104,26,0),"0"),IFERROR(VLOOKUP($A91,'Season 12'!AK$4:CN$104,26,0),"0"),
IFERROR(VLOOKUP($A91,'Season 13'!AK$4:CN$104,26,0),"0"),IFERROR(VLOOKUP($A91,'Season 14'!AK$4:CN$104,26,0),"0"),IFERROR(VLOOKUP($A91,'Season 15'!AK$4:CN$104,26,0),"0"),)</f>
        <v>0</v>
      </c>
      <c r="Z91" s="402">
        <f>SUM(
IFERROR(VLOOKUP($A91,'Season 1'!AJ$4:CM$104,27,0),"0"),IFERROR(VLOOKUP($A91,'Season 2'!AK$4:CN$104,27,0),"0"),
IFERROR(VLOOKUP($A91,'Season 3'!AK$4:CN$104,27,0),"0"),IFERROR(VLOOKUP($A91,'Season 4'!AK$4:CN$104,27,0),"0"),
IFERROR(VLOOKUP($A91,'Season 5'!AK$4:CN$104,27,0),"0"),IFERROR(VLOOKUP($A91,'Season 6'!AK$4:CN$104,27,0),"0"),
IFERROR(VLOOKUP($A91,'Season 7'!AK$4:CN$104,27,0),"0"),IFERROR(VLOOKUP($A91,'Season 8'!AK$4:CN$104,27,0),"0"),
IFERROR(VLOOKUP($A91,'Season 9'!AK$4:CN$104,27,0),"0"),IFERROR(VLOOKUP($A91,'Season 10'!AK$4:CN$104,27,0),"0"),
IFERROR(VLOOKUP($A91,'Season 11'!AK$4:CN$104,27,0),"0"),IFERROR(VLOOKUP($A91,'Season 12'!AK$4:CN$104,27,0),"0"),
IFERROR(VLOOKUP($A91,'Season 13'!AK$4:CN$104,27,0),"0"),IFERROR(VLOOKUP($A91,'Season 14'!AK$4:CN$104,27,0),"0"),IFERROR(VLOOKUP($A91,'Season 15'!AK$4:CN$104,27,0),"0"),)</f>
        <v>0</v>
      </c>
      <c r="AA91" s="403">
        <f>SUM(
IFERROR(VLOOKUP($A91,'Season 1'!AJ$4:CM$104,28,0),"0"),IFERROR(VLOOKUP($A91,'Season 2'!AK$4:CN$104,28,0),"0"),
IFERROR(VLOOKUP($A91,'Season 3'!AK$4:CN$104,28,0),"0"),IFERROR(VLOOKUP($A91,'Season 4'!AK$4:CN$104,28,0),"0"),
IFERROR(VLOOKUP($A91,'Season 5'!AK$4:CN$104,28,0),"0"),IFERROR(VLOOKUP($A91,'Season 6'!AK$4:CN$104,28,0),"0"),
IFERROR(VLOOKUP($A91,'Season 7'!AK$4:CN$104,28,0),"0"),IFERROR(VLOOKUP($A91,'Season 8'!AK$4:CN$104,28,0),"0"),
IFERROR(VLOOKUP($A91,'Season 9'!AK$4:CN$104,28,0),"0"),IFERROR(VLOOKUP($A91,'Season 10'!AK$4:CN$104,28,0),"0"),
IFERROR(VLOOKUP($A91,'Season 11'!AK$4:CN$104,28,0),"0"),IFERROR(VLOOKUP($A91,'Season 12'!AK$4:CN$104,28,0),"0"),
IFERROR(VLOOKUP($A91,'Season 13'!AK$4:CN$104,28,0),"0"),IFERROR(VLOOKUP($A91,'Season 14'!AK$4:CN$104,28,0),"0"),IFERROR(VLOOKUP($A91,'Season 15'!AK$4:CN$104,28,0),"0"),)</f>
        <v>0</v>
      </c>
      <c r="AB91" s="398">
        <f>SUM(
IFERROR(VLOOKUP($A91,'Season 1'!AJ$4:CM$104,29,0),"0"),IFERROR(VLOOKUP($A91,'Season 2'!AK$4:CN$104,29,0),"0"),
IFERROR(VLOOKUP($A91,'Season 3'!AK$4:CN$104,29,0),"0"),IFERROR(VLOOKUP($A91,'Season 4'!AK$4:CN$104,29,0),"0"),
IFERROR(VLOOKUP($A91,'Season 5'!AK$4:CN$104,29,0),"0"),IFERROR(VLOOKUP($A91,'Season 6'!AK$4:CN$104,29,0),"0"),
IFERROR(VLOOKUP($A91,'Season 7'!AK$4:CN$104,29,0),"0"),IFERROR(VLOOKUP($A91,'Season 8'!AK$4:CN$104,29,0),"0"),
IFERROR(VLOOKUP($A91,'Season 9'!AK$4:CN$104,29,0),"0"),IFERROR(VLOOKUP($A91,'Season 10'!AK$4:CN$104,29,0),"0"),
IFERROR(VLOOKUP($A91,'Season 11'!AK$4:CN$104,29,0),"0"),IFERROR(VLOOKUP($A91,'Season 12'!AK$4:CN$104,29,0),"0"),
IFERROR(VLOOKUP($A91,'Season 13'!AK$4:CN$104,29,0),"0"),IFERROR(VLOOKUP($A91,'Season 14'!AK$4:CN$104,29,0),"0"),IFERROR(VLOOKUP($A91,'Season 15'!AK$4:CN$104,29,0),"0"),)</f>
        <v>0</v>
      </c>
      <c r="AC91" s="518">
        <f>SUM(
IFERROR(VLOOKUP($A91,'Season 1'!AJ$4:CM$104,30,0),"0"),IFERROR(VLOOKUP($A91,'Season 2'!AK$4:CN$104,30,0),"0"),
IFERROR(VLOOKUP($A91,'Season 3'!AK$4:CN$104,30,0),"0"),IFERROR(VLOOKUP($A91,'Season 4'!AK$4:CN$104,30,0),"0"),
IFERROR(VLOOKUP($A91,'Season 5'!AK$4:CN$104,30,0),"0"),IFERROR(VLOOKUP($A91,'Season 6'!AK$4:CN$104,30,0),"0"),
IFERROR(VLOOKUP($A91,'Season 7'!AK$4:CN$104,30,0),"0"),IFERROR(VLOOKUP($A91,'Season 8'!AK$4:CN$104,30,0),"0"),
IFERROR(VLOOKUP($A91,'Season 9'!AK$4:CN$104,30,0),"0"),IFERROR(VLOOKUP($A91,'Season 10'!AK$4:CN$104,30,0),"0"),
IFERROR(VLOOKUP($A91,'Season 11'!AK$4:CN$104,30,0),"0"),IFERROR(VLOOKUP($A91,'Season 12'!AK$4:CN$104,30,0),"0"),
IFERROR(VLOOKUP($A91,'Season 13'!AK$4:CN$104,30,0),"0"),IFERROR(VLOOKUP($A91,'Season 14'!AK$4:CN$104,30,0),"0"),IFERROR(VLOOKUP($A91,'Season 15'!AK$4:CN$104,30,0),"0"),)</f>
        <v>0</v>
      </c>
      <c r="AD91" s="21">
        <f>SUM(
IFERROR(VLOOKUP($A91,'Season 1'!AJ$4:CM$104,31,0),"0"),IFERROR(VLOOKUP($A91,'Season 2'!AK$4:CN$104,31,0),"0"),
IFERROR(VLOOKUP($A91,'Season 3'!AK$4:CN$104,31,0),"0"),IFERROR(VLOOKUP($A91,'Season 4'!AK$4:CN$104,31,0),"0"),
IFERROR(VLOOKUP($A91,'Season 5'!AK$4:CN$104,31,0),"0"),IFERROR(VLOOKUP($A91,'Season 6'!AK$4:CN$104,31,0),"0"),
IFERROR(VLOOKUP($A91,'Season 7'!AK$4:CN$104,31,0),"0"),IFERROR(VLOOKUP($A91,'Season 8'!AK$4:CN$104,31,0),"0"),
IFERROR(VLOOKUP($A91,'Season 9'!AK$4:CN$104,31,0),"0"),IFERROR(VLOOKUP($A91,'Season 10'!AK$4:CN$104,31,0),"0"),
IFERROR(VLOOKUP($A91,'Season 11'!AK$4:CN$104,31,0),"0"),IFERROR(VLOOKUP($A91,'Season 12'!AK$4:CN$104,31,0),"0"),
IFERROR(VLOOKUP($A91,'Season 13'!AK$4:CN$104,31,0),"0"),IFERROR(VLOOKUP($A91,'Season 14'!AK$4:CN$104,31,0),"0"),IFERROR(VLOOKUP($A91,'Season 15'!AK$4:CN$104,31,0),"0"),)</f>
        <v>0</v>
      </c>
      <c r="AE91" s="402">
        <f>SUM(
IFERROR(VLOOKUP($A91,'Season 1'!AJ$4:CM$104,32,0),"0"),IFERROR(VLOOKUP($A91,'Season 2'!AK$4:CN$104,32,0),"0"),
IFERROR(VLOOKUP($A91,'Season 3'!AK$4:CN$104,32,0),"0"),IFERROR(VLOOKUP($A91,'Season 4'!AK$4:CN$104,32,0),"0"),
IFERROR(VLOOKUP($A91,'Season 5'!AK$4:CN$104,32,0),"0"),IFERROR(VLOOKUP($A91,'Season 6'!AK$4:CN$104,32,0),"0"),
IFERROR(VLOOKUP($A91,'Season 7'!AK$4:CN$104,32,0),"0"),IFERROR(VLOOKUP($A91,'Season 8'!AK$4:CN$104,32,0),"0"),
IFERROR(VLOOKUP($A91,'Season 9'!AK$4:CN$104,32,0),"0"),IFERROR(VLOOKUP($A91,'Season 10'!AK$4:CN$104,32,0),"0"),
IFERROR(VLOOKUP($A91,'Season 11'!AK$4:CN$104,32,0),"0"),IFERROR(VLOOKUP($A91,'Season 12'!AK$4:CN$104,32,0),"0"),
IFERROR(VLOOKUP($A91,'Season 13'!AK$4:CN$104,32,0),"0"),IFERROR(VLOOKUP($A91,'Season 14'!AK$4:CN$104,32,0),"0"),IFERROR(VLOOKUP($A91,'Season 15'!AK$4:CN$104,32,0),"0"),)</f>
        <v>0</v>
      </c>
      <c r="AF91" s="403">
        <f>SUM(IFERROR(VLOOKUP($A91,'Season 2'!AK$4:CN$104,33,0),"0"),
IFERROR(VLOOKUP($A91,'Season 3'!AK$4:CN$104,33,0),"0"),IFERROR(VLOOKUP($A91,'Season 4'!AK$4:CN$104,33,0),"0"),
IFERROR(VLOOKUP($A91,'Season 5'!AK$4:CN$104,33,0),"0"),IFERROR(VLOOKUP($A91,'Season 6'!AK$4:CN$104,33,0),"0"),
IFERROR(VLOOKUP($A91,'Season 7'!AK$4:CN$104,33,0),"0"),IFERROR(VLOOKUP($A91,'Season 8'!AK$4:CN$104,33,0),"0"),
IFERROR(VLOOKUP($A91,'Season 9'!AK$4:CN$104,33,0),"0"),IFERROR(VLOOKUP($A91,'Season 10'!AK$4:CN$104,33,0),"0"),
IFERROR(VLOOKUP($A91,'Season 11'!AK$4:CN$104,33,0),"0"),IFERROR(VLOOKUP($A91,'Season 12'!AK$4:CN$104,33,0),"0"),
IFERROR(VLOOKUP($A91,'Season 13'!AK$4:CN$104,33,0),"0"),IFERROR(VLOOKUP($A91,'Season 14'!AK$4:CN$104,33,0),"0"),IFERROR(VLOOKUP($A91,'Season 15'!AK$4:CN$104,33,0),"0"),)</f>
        <v>0</v>
      </c>
      <c r="AG91" s="398">
        <f>SUM(IFERROR(VLOOKUP($A91,'Season 2'!AK$4:CN$104,34,0),"0"),
IFERROR(VLOOKUP($A91,'Season 3'!AK$4:CN$104,34,0),"0"),IFERROR(VLOOKUP($A91,'Season 4'!AK$4:CN$104,34,0),"0"),
IFERROR(VLOOKUP($A91,'Season 5'!AK$4:CN$104,34,0),"0"),IFERROR(VLOOKUP($A91,'Season 6'!AK$4:CN$104,34,0),"0"),
IFERROR(VLOOKUP($A91,'Season 7'!AK$4:CN$104,34,0),"0"),IFERROR(VLOOKUP($A91,'Season 8'!AK$4:CN$104,34,0),"0"),
IFERROR(VLOOKUP($A91,'Season 9'!AK$4:CN$104,34,0),"0"),IFERROR(VLOOKUP($A91,'Season 10'!AK$4:CN$104,34,0),"0"),
IFERROR(VLOOKUP($A91,'Season 11'!AK$4:CN$104,34,0),"0"),IFERROR(VLOOKUP($A91,'Season 12'!AK$4:CN$104,34,0),"0"),
IFERROR(VLOOKUP($A91,'Season 13'!AK$4:CN$104,34,0),"0"),IFERROR(VLOOKUP($A91,'Season 14'!AK$4:CN$104,34,0),"0"),IFERROR(VLOOKUP($A91,'Season 15'!AK$4:CN$104,34,0),"0"),)</f>
        <v>0</v>
      </c>
      <c r="AH91" s="518">
        <f>SUM(IFERROR(VLOOKUP($A91,'Season 2'!AK$4:CN$104,35,0),"0"),
IFERROR(VLOOKUP($A91,'Season 3'!AK$4:CN$104,35,0),"0"),IFERROR(VLOOKUP($A91,'Season 4'!AK$4:CN$104,35,0),"0"),
IFERROR(VLOOKUP($A91,'Season 5'!AK$4:CN$104,35,0),"0"),IFERROR(VLOOKUP($A91,'Season 6'!AK$4:CN$104,35,0),"0"),
IFERROR(VLOOKUP($A91,'Season 7'!AK$4:CN$104,35,0),"0"),IFERROR(VLOOKUP($A91,'Season 8'!AK$4:CN$104,35,0),"0"),
IFERROR(VLOOKUP($A91,'Season 9'!AK$4:CN$104,35,0),"0"),IFERROR(VLOOKUP($A91,'Season 10'!AK$4:CN$104,35,0),"0"),
IFERROR(VLOOKUP($A91,'Season 11'!AK$4:CN$104,35,0),"0"),IFERROR(VLOOKUP($A91,'Season 12'!AK$4:CN$104,35,0),"0"),
IFERROR(VLOOKUP($A91,'Season 13'!AK$4:CN$104,35,0),"0"),IFERROR(VLOOKUP($A91,'Season 14'!AK$4:CN$104,35,0),"0"),IFERROR(VLOOKUP($A91,'Season 15'!AK$4:CN$104,35,0),"0"),)</f>
        <v>0</v>
      </c>
      <c r="AI91" s="21">
        <f>SUM(IFERROR(VLOOKUP($A91,'Season 2'!AK$4:CN$104,36,0),"0"),
IFERROR(VLOOKUP($A91,'Season 3'!AK$4:CN$104,36,0),"0"),IFERROR(VLOOKUP($A91,'Season 4'!AK$4:CN$104,36,0),"0"),
IFERROR(VLOOKUP($A91,'Season 5'!AK$4:CN$104,36,0),"0"),IFERROR(VLOOKUP($A91,'Season 6'!AK$4:CN$104,36,0),"0"),
IFERROR(VLOOKUP($A91,'Season 7'!AK$4:CN$104,36,0),"0"),IFERROR(VLOOKUP($A91,'Season 8'!AK$4:CN$104,36,0),"0"),
IFERROR(VLOOKUP($A91,'Season 9'!AK$4:CN$104,36,0),"0"),IFERROR(VLOOKUP($A91,'Season 10'!AK$4:CN$104,36,0),"0"),
IFERROR(VLOOKUP($A91,'Season 11'!AK$4:CN$104,36,0),"0"),IFERROR(VLOOKUP($A91,'Season 12'!AK$4:CN$104,36,0),"0"),
IFERROR(VLOOKUP($A91,'Season 13'!AK$4:CN$104,36,0),"0"),IFERROR(VLOOKUP($A91,'Season 14'!AK$4:CN$104,36,0),"0"),IFERROR(VLOOKUP($A91,'Season 15'!AK$4:CN$104,36,0),"0"),)</f>
        <v>0</v>
      </c>
      <c r="AJ91" s="402">
        <f>SUM(IFERROR(VLOOKUP($A91,'Season 2'!AK$4:CN$104,37,0),"0"),
IFERROR(VLOOKUP($A91,'Season 3'!AK$4:CN$104,37,0),"0"),IFERROR(VLOOKUP($A91,'Season 4'!AK$4:CN$104,37,0),"0"),
IFERROR(VLOOKUP($A91,'Season 5'!AK$4:CN$104,37,0),"0"),IFERROR(VLOOKUP($A91,'Season 6'!AK$4:CN$104,37,0),"0"),
IFERROR(VLOOKUP($A91,'Season 7'!AK$4:CN$104,37,0),"0"),IFERROR(VLOOKUP($A91,'Season 8'!AK$4:CN$104,37,0),"0"),
IFERROR(VLOOKUP($A91,'Season 9'!AK$4:CN$104,37,0),"0"),IFERROR(VLOOKUP($A91,'Season 10'!AK$4:CN$104,37,0),"0"),
IFERROR(VLOOKUP($A91,'Season 11'!AK$4:CN$104,37,0),"0"),IFERROR(VLOOKUP($A91,'Season 12'!AK$4:CN$104,37,0),"0"),
IFERROR(VLOOKUP($A91,'Season 13'!AK$4:CN$104,37,0),"0"),IFERROR(VLOOKUP($A91,'Season 14'!AK$4:CN$104,37,0),"0"),IFERROR(VLOOKUP($A91,'Season 15'!AK$4:CN$104,37,0),"0"),)</f>
        <v>0</v>
      </c>
      <c r="AK91" s="403">
        <f>SUM(IFERROR(VLOOKUP($A91,'Season 1'!AJ$4:CM$104,33,0),"0"),IFERROR(VLOOKUP($A91,'Season 2'!AK$4:CN$104,38,0),"0"),
IFERROR(VLOOKUP($A91,'Season 3'!AK$4:CN$104,38,0),"0"),IFERROR(VLOOKUP($A91,'Season 4'!AK$4:CN$104,38,0),"0"),
IFERROR(VLOOKUP($A91,'Season 5'!AK$4:CN$104,38,0),"0"),IFERROR(VLOOKUP($A91,'Season 6'!AK$4:CN$104,38,0),"0"),
IFERROR(VLOOKUP($A91,'Season 7'!AK$4:CN$104,38,0),"0"),IFERROR(VLOOKUP($A91,'Season 8'!AK$4:CN$104,38,0),"0"),
IFERROR(VLOOKUP($A91,'Season 9'!AK$4:CN$104,38,0),"0"),IFERROR(VLOOKUP($A91,'Season 10'!AK$4:CN$104,38,0),"0"),
IFERROR(VLOOKUP($A91,'Season 11'!AK$4:CN$104,38,0),"0"),IFERROR(VLOOKUP($A91,'Season 12'!AK$4:CN$104,38,0),"0"),
IFERROR(VLOOKUP($A91,'Season 13'!AK$4:CN$104,38,0),"0"),IFERROR(VLOOKUP($A91,'Season 14'!AK$4:CN$104,38,0),"0"),IFERROR(VLOOKUP($A91,'Season 15'!AK$4:CN$104,38,0),"0"),)</f>
        <v>0</v>
      </c>
      <c r="AL91" s="398">
        <f>SUM(IFERROR(VLOOKUP($A91,'Season 1'!AJ$4:CM$104,34,0),"0"),IFERROR(VLOOKUP($A91,'Season 2'!AK$4:CN$104,39,0),"0"),
IFERROR(VLOOKUP($A91,'Season 3'!AK$4:CN$104,39,0),"0"),IFERROR(VLOOKUP($A91,'Season 4'!AK$4:CN$104,39,0),"0"),
IFERROR(VLOOKUP($A91,'Season 5'!AK$4:CN$104,39,0),"0"),IFERROR(VLOOKUP($A91,'Season 6'!AK$4:CN$104,39,0),"0"),
IFERROR(VLOOKUP($A91,'Season 7'!AK$4:CN$104,39,0),"0"),IFERROR(VLOOKUP($A91,'Season 8'!AK$4:CN$104,39,0),"0"),
IFERROR(VLOOKUP($A91,'Season 9'!AK$4:CN$104,39,0),"0"),IFERROR(VLOOKUP($A91,'Season 10'!AK$4:CN$104,39,0),"0"),
IFERROR(VLOOKUP($A91,'Season 11'!AK$4:CN$104,39,0),"0"),IFERROR(VLOOKUP($A91,'Season 12'!AK$4:CN$104,39,0),"0"),
IFERROR(VLOOKUP($A91,'Season 13'!AK$4:CN$104,39,0),"0"),IFERROR(VLOOKUP($A91,'Season 14'!AK$4:CN$104,39,0),"0"),IFERROR(VLOOKUP($A91,'Season 15'!AK$4:CN$104,39,0),"0"),)</f>
        <v>0</v>
      </c>
      <c r="AM91" s="518">
        <f>SUM(IFERROR(VLOOKUP($A91,'Season 1'!AJ$4:CM$104,35,0),"0"),IFERROR(VLOOKUP($A91,'Season 2'!AK$4:CN$104,40,0),"0"),
IFERROR(VLOOKUP($A91,'Season 3'!AK$4:CN$104,40,0),"0"),IFERROR(VLOOKUP($A91,'Season 4'!AK$4:CN$104,40,0),"0"),
IFERROR(VLOOKUP($A91,'Season 5'!AK$4:CN$104,40,0),"0"),IFERROR(VLOOKUP($A91,'Season 6'!AK$4:CN$104,40,0),"0"),
IFERROR(VLOOKUP($A91,'Season 7'!AK$4:CN$104,40,0),"0"),IFERROR(VLOOKUP($A91,'Season 8'!AK$4:CN$104,40,0),"0"),
IFERROR(VLOOKUP($A91,'Season 9'!AK$4:CN$104,40,0),"0"),IFERROR(VLOOKUP($A91,'Season 10'!AK$4:CN$104,40,0),"0"),
IFERROR(VLOOKUP($A91,'Season 11'!AK$4:CN$104,40,0),"0"),IFERROR(VLOOKUP($A91,'Season 12'!AK$4:CN$104,40,0),"0"),
IFERROR(VLOOKUP($A91,'Season 13'!AK$4:CN$104,40,0),"0"),IFERROR(VLOOKUP($A91,'Season 14'!AK$4:CN$104,40,0),"0"),IFERROR(VLOOKUP($A91,'Season 15'!AK$4:CN$104,40,0),"0"),)</f>
        <v>0</v>
      </c>
      <c r="AN91" s="21">
        <f>SUM(IFERROR(VLOOKUP($A91,'Season 1'!AJ$4:CM$104,36,0),"0"),IFERROR(VLOOKUP($A91,'Season 2'!AK$4:CN$104,41,0),"0"),
IFERROR(VLOOKUP($A91,'Season 3'!AK$4:CN$104,41,0),"0"),IFERROR(VLOOKUP($A91,'Season 4'!AK$4:CN$104,41,0),"0"),
IFERROR(VLOOKUP($A91,'Season 5'!AK$4:CN$104,41,0),"0"),IFERROR(VLOOKUP($A91,'Season 6'!AK$4:CN$104,41,0),"0"),
IFERROR(VLOOKUP($A91,'Season 7'!AK$4:CN$104,41,0),"0"),IFERROR(VLOOKUP($A91,'Season 8'!AK$4:CN$104,41,0),"0"),
IFERROR(VLOOKUP($A91,'Season 9'!AK$4:CN$104,41,0),"0"),IFERROR(VLOOKUP($A91,'Season 10'!AK$4:CN$104,41,0),"0"),
IFERROR(VLOOKUP($A91,'Season 11'!AK$4:CN$104,41,0),"0"),IFERROR(VLOOKUP($A91,'Season 12'!AK$4:CN$104,41,0),"0"),
IFERROR(VLOOKUP($A91,'Season 13'!AK$4:CN$104,41,0),"0"),IFERROR(VLOOKUP($A91,'Season 14'!AK$4:CN$104,41,0),"0"),IFERROR(VLOOKUP($A91,'Season 15'!AK$4:CN$104,41,0),"0"),)</f>
        <v>0</v>
      </c>
      <c r="AO91" s="402">
        <f>SUM(IFERROR(VLOOKUP($A91,'Season 1'!AJ$4:CM$104,37,0),"0"),IFERROR(VLOOKUP($A91,'Season 2'!AK$4:CN$104,42,0),"0"),
IFERROR(VLOOKUP($A91,'Season 3'!AK$4:CN$104,42,0),"0"),IFERROR(VLOOKUP($A91,'Season 4'!AK$4:CN$104,42,0),"0"),
IFERROR(VLOOKUP($A91,'Season 5'!AK$4:CN$104,42,0),"0"),IFERROR(VLOOKUP($A91,'Season 6'!AK$4:CN$104,42,0),"0"),
IFERROR(VLOOKUP($A91,'Season 7'!AK$4:CN$104,42,0),"0"),IFERROR(VLOOKUP($A91,'Season 8'!AK$4:CN$104,42,0),"0"),
IFERROR(VLOOKUP($A91,'Season 9'!AK$4:CN$104,42,0),"0"),IFERROR(VLOOKUP($A91,'Season 10'!AK$4:CN$104,42,0),"0"),
IFERROR(VLOOKUP($A91,'Season 11'!AK$4:CN$104,42,0),"0"),IFERROR(VLOOKUP($A91,'Season 12'!AK$4:CN$104,42,0),"0"),
IFERROR(VLOOKUP($A91,'Season 13'!AK$4:CN$104,42,0),"0"),IFERROR(VLOOKUP($A91,'Season 14'!AK$4:CN$104,42,0),"0"),IFERROR(VLOOKUP($A91,'Season 15'!AK$4:CN$104,42,0),"0"),)</f>
        <v>0</v>
      </c>
      <c r="AP91" s="403">
        <f>SUM(IFERROR(VLOOKUP($A91,'Season 1'!AJ$4:CM$104,43,0),"0"),IFERROR(VLOOKUP($A91,'Season 2'!AK$4:CN$104,43,0),"0"),
IFERROR(VLOOKUP($A91,'Season 3'!AK$4:CN$104,43,0),"0"),IFERROR(VLOOKUP($A91,'Season 4'!AK$4:CN$104,43,0),"0"),
IFERROR(VLOOKUP($A91,'Season 5'!AK$4:CN$104,43,0),"0"),IFERROR(VLOOKUP($A91,'Season 6'!AK$4:CN$104,43,0),"0"),
IFERROR(VLOOKUP($A91,'Season 7'!AK$4:CN$104,43,0),"0"),IFERROR(VLOOKUP($A91,'Season 8'!AK$4:CN$104,43,0),"0"),
IFERROR(VLOOKUP($A91,'Season 9'!AK$4:CN$104,43,0),"0"),IFERROR(VLOOKUP($A91,'Season 10'!AK$4:CN$104,43,0),"0"),
IFERROR(VLOOKUP($A91,'Season 11'!AK$4:CN$104,43,0),"0"),IFERROR(VLOOKUP($A91,'Season 12'!AK$4:CN$104,43,0),"0"),
IFERROR(VLOOKUP($A91,'Season 13'!AK$4:CN$104,43,0),"0"),IFERROR(VLOOKUP($A91,'Season 14'!AK$4:CN$104,43,0),"0"),IFERROR(VLOOKUP($A91,'Season 15'!AK$4:CN$104,43,0),"0"),)</f>
        <v>0</v>
      </c>
      <c r="AQ91" s="398">
        <f>SUM(IFERROR(VLOOKUP($A91,'Season 1'!AJ$4:CM$104,44,0),"0"),IFERROR(VLOOKUP($A91,'Season 2'!AK$4:CN$104,44,0),"0"),
IFERROR(VLOOKUP($A91,'Season 3'!AK$4:CN$104,44,0),"0"),IFERROR(VLOOKUP($A91,'Season 4'!AK$4:CN$104,44,0),"0"),
IFERROR(VLOOKUP($A91,'Season 5'!AK$4:CN$104,44,0),"0"),IFERROR(VLOOKUP($A91,'Season 6'!AK$4:CN$104,44,0),"0"),
IFERROR(VLOOKUP($A91,'Season 7'!AK$4:CN$104,44,0),"0"),IFERROR(VLOOKUP($A91,'Season 8'!AK$4:CN$104,44,0),"0"),
IFERROR(VLOOKUP($A91,'Season 9'!AK$4:CN$104,44,0),"0"),IFERROR(VLOOKUP($A91,'Season 10'!AK$4:CN$104,44,0),"0"),
IFERROR(VLOOKUP($A91,'Season 11'!AK$4:CN$104,44,0),"0"),IFERROR(VLOOKUP($A91,'Season 12'!AK$4:CN$104,44,0),"0"),
IFERROR(VLOOKUP($A91,'Season 13'!AK$4:CN$104,44,0),"0"),IFERROR(VLOOKUP($A91,'Season 14'!AK$4:CN$104,44,0),"0"),IFERROR(VLOOKUP($A91,'Season 15'!AK$4:CN$104,44,0),"0"),)</f>
        <v>0</v>
      </c>
      <c r="AR91" s="518">
        <f>SUM(IFERROR(VLOOKUP($A91,'Season 1'!AJ$4:CM$104,45,0),"0"),IFERROR(VLOOKUP($A91,'Season 2'!AK$4:CN$104,45,0),"0"),
IFERROR(VLOOKUP($A91,'Season 3'!AK$4:CN$104,45,0),"0"),IFERROR(VLOOKUP($A91,'Season 4'!AK$4:CN$104,45,0),"0"),
IFERROR(VLOOKUP($A91,'Season 5'!AK$4:CN$104,45,0),"0"),IFERROR(VLOOKUP($A91,'Season 6'!AK$4:CN$104,45,0),"0"),
IFERROR(VLOOKUP($A91,'Season 7'!AK$4:CN$104,45,0),"0"),IFERROR(VLOOKUP($A91,'Season 8'!AK$4:CN$104,45,0),"0"),
IFERROR(VLOOKUP($A91,'Season 9'!AK$4:CN$104,45,0),"0"),IFERROR(VLOOKUP($A91,'Season 10'!AK$4:CN$104,45,0),"0"),
IFERROR(VLOOKUP($A91,'Season 11'!AK$4:CN$104,45,0),"0"),IFERROR(VLOOKUP($A91,'Season 12'!AK$4:CN$104,45,0),"0"),
IFERROR(VLOOKUP($A91,'Season 13'!AK$4:CN$104,45,0),"0"),IFERROR(VLOOKUP($A91,'Season 14'!AK$4:CN$104,45,0),"0"),IFERROR(VLOOKUP($A91,'Season 15'!AK$4:CN$104,45,0),"0"),)</f>
        <v>0</v>
      </c>
      <c r="AS91" s="21">
        <f>SUM(IFERROR(VLOOKUP($A91,'Season 1'!AJ$4:CM$104,46,0),"0"),IFERROR(VLOOKUP($A91,'Season 2'!AK$4:CN$104,46,0),"0"),
IFERROR(VLOOKUP($A91,'Season 3'!AK$4:CN$104,46,0),"0"),IFERROR(VLOOKUP($A91,'Season 4'!AK$4:CN$104,46,0),"0"),
IFERROR(VLOOKUP($A91,'Season 5'!AK$4:CN$104,46,0),"0"),IFERROR(VLOOKUP($A91,'Season 6'!AK$4:CN$104,46,0),"0"),
IFERROR(VLOOKUP($A91,'Season 7'!AK$4:CN$104,46,0),"0"),IFERROR(VLOOKUP($A91,'Season 8'!AK$4:CN$104,46,0),"0"),
IFERROR(VLOOKUP($A91,'Season 9'!AK$4:CN$104,46,0),"0"),IFERROR(VLOOKUP($A91,'Season 10'!AK$4:CN$104,46,0),"0"),
IFERROR(VLOOKUP($A91,'Season 11'!AK$4:CN$104,46,0),"0"),IFERROR(VLOOKUP($A91,'Season 12'!AK$4:CN$104,46,0),"0"),
IFERROR(VLOOKUP($A91,'Season 13'!AK$4:CN$104,46,0),"0"),IFERROR(VLOOKUP($A91,'Season 14'!AK$4:CN$104,46,0),"0"),IFERROR(VLOOKUP($A91,'Season 15'!AK$4:CN$104,46,0),"0"),)</f>
        <v>0</v>
      </c>
      <c r="AT91" s="402">
        <f>SUM(IFERROR(VLOOKUP($A91,'Season 1'!AJ$4:CM$104,47,0),"0"),IFERROR(VLOOKUP($A91,'Season 2'!AK$4:CN$104,47,0),"0"),
IFERROR(VLOOKUP($A91,'Season 3'!AK$4:CN$104,47,0),"0"),IFERROR(VLOOKUP($A91,'Season 4'!AK$4:CN$104,47,0),"0"),
IFERROR(VLOOKUP($A91,'Season 5'!AK$4:CN$104,47,0),"0"),IFERROR(VLOOKUP($A91,'Season 6'!AK$4:CN$104,47,0),"0"),
IFERROR(VLOOKUP($A91,'Season 7'!AK$4:CN$104,47,0),"0"),IFERROR(VLOOKUP($A91,'Season 8'!AK$4:CN$104,47,0),"0"),
IFERROR(VLOOKUP($A91,'Season 9'!AK$4:CN$104,47,0),"0"),IFERROR(VLOOKUP($A91,'Season 10'!AK$4:CN$104,47,0),"0"),
IFERROR(VLOOKUP($A91,'Season 11'!AK$4:CN$104,47,0),"0"),IFERROR(VLOOKUP($A91,'Season 12'!AK$4:CN$104,47,0),"0"),
IFERROR(VLOOKUP($A91,'Season 13'!AK$4:CN$104,47,0),"0"),IFERROR(VLOOKUP($A91,'Season 14'!AK$4:CN$104,47,0),"0"),IFERROR(VLOOKUP($A91,'Season 15'!AK$4:CN$104,47,0),"0"),)</f>
        <v>0</v>
      </c>
      <c r="AU91" s="403">
        <f>SUM(IFERROR(VLOOKUP($A91,'Season 3'!AK$4:CN$104,48,0),"0"),IFERROR(VLOOKUP($A91,'Season 4'!AK$4:CN$104,48,0),"0"),
IFERROR(VLOOKUP($A91,'Season 5'!AK$4:CN$104,48,0),"0"),IFERROR(VLOOKUP($A91,'Season 6'!AK$4:CN$104,48,0),"0"),
IFERROR(VLOOKUP($A91,'Season 7'!AK$4:CN$104,48,0),"0"),IFERROR(VLOOKUP($A91,'Season 8'!AK$4:CN$104,48,0),"0"),
IFERROR(VLOOKUP($A91,'Season 9'!AK$4:CN$104,48,0),"0"),IFERROR(VLOOKUP($A91,'Season 10'!AK$4:CN$104,48,0),"0"),
IFERROR(VLOOKUP($A91,'Season 11'!AK$4:CN$104,48,0),"0"),IFERROR(VLOOKUP($A91,'Season 12'!AK$4:CN$104,48,0),"0"),
IFERROR(VLOOKUP($A91,'Season 13'!AK$4:CN$104,48,0),"0"),IFERROR(VLOOKUP($A91,'Season 14'!AK$4:CN$104,48,0),"0"),IFERROR(VLOOKUP($A91,'Season 15'!AK$4:CN$104,48,0),"0"),)</f>
        <v>0</v>
      </c>
      <c r="AV91" s="398">
        <f>SUM(IFERROR(VLOOKUP($A91,'Season 3'!AK$4:CN$104,49,0),"0"),IFERROR(VLOOKUP($A91,'Season 4'!AK$4:CN$104,49,0),"0"),
IFERROR(VLOOKUP($A91,'Season 5'!AK$4:CN$104,49,0),"0"),IFERROR(VLOOKUP($A91,'Season 6'!AK$4:CN$104,49,0),"0"),
IFERROR(VLOOKUP($A91,'Season 7'!AK$4:CN$104,49,0),"0"),IFERROR(VLOOKUP($A91,'Season 8'!AK$4:CN$104,49,0),"0"),
IFERROR(VLOOKUP($A91,'Season 9'!AK$4:CN$104,49,0),"0"),IFERROR(VLOOKUP($A91,'Season 10'!AK$4:CN$104,49,0),"0"),
IFERROR(VLOOKUP($A91,'Season 11'!AK$4:CN$104,49,0),"0"),IFERROR(VLOOKUP($A91,'Season 12'!AK$4:CN$104,49,0),"0"),
IFERROR(VLOOKUP($A91,'Season 13'!AK$4:CN$104,49,0),"0"),IFERROR(VLOOKUP($A91,'Season 14'!AK$4:CN$104,49,0),"0"),IFERROR(VLOOKUP($A91,'Season 15'!AK$4:CN$104,49,0),"0"),)</f>
        <v>0</v>
      </c>
      <c r="AW91" s="518">
        <f>SUM(IFERROR(VLOOKUP($A91,'Season 3'!AK$4:CN$104,50,0),"0"),IFERROR(VLOOKUP($A91,'Season 4'!AK$4:CN$104,50,0),"0"),
IFERROR(VLOOKUP($A91,'Season 5'!AK$4:CN$104,50,0),"0"),IFERROR(VLOOKUP($A91,'Season 6'!AK$4:CN$104,50,0),"0"),
IFERROR(VLOOKUP($A91,'Season 7'!AK$4:CN$104,50,0),"0"),IFERROR(VLOOKUP($A91,'Season 8'!AK$4:CN$104,50,0),"0"),
IFERROR(VLOOKUP($A91,'Season 9'!AK$4:CN$104,50,0),"0"),IFERROR(VLOOKUP($A91,'Season 10'!AK$4:CN$104,50,0),"0"),
IFERROR(VLOOKUP($A91,'Season 11'!AK$4:CN$104,50,0),"0"),IFERROR(VLOOKUP($A91,'Season 12'!AK$4:CN$104,50,0),"0"),
IFERROR(VLOOKUP($A91,'Season 13'!AK$4:CN$104,50,0),"0"),IFERROR(VLOOKUP($A91,'Season 14'!AK$4:CN$104,50,0),"0"),IFERROR(VLOOKUP($A91,'Season 15'!AK$4:CN$104,50,0),"0"),)</f>
        <v>0</v>
      </c>
      <c r="AX91" s="21">
        <f>SUM(IFERROR(VLOOKUP($A91,'Season 3'!AK$4:CN$104,51,0),"0"),IFERROR(VLOOKUP($A91,'Season 4'!AK$4:CN$104,51,0),"0"),
IFERROR(VLOOKUP($A91,'Season 5'!AK$4:CN$104,51,0),"0"),IFERROR(VLOOKUP($A91,'Season 6'!AK$4:CN$104,51,0),"0"),
IFERROR(VLOOKUP($A91,'Season 7'!AK$4:CN$104,51,0),"0"),IFERROR(VLOOKUP($A91,'Season 8'!AK$4:CN$104,51,0),"0"),
IFERROR(VLOOKUP($A91,'Season 9'!AK$4:CN$104,51,0),"0"),IFERROR(VLOOKUP($A91,'Season 10'!AK$4:CN$104,51,0),"0"),
IFERROR(VLOOKUP($A91,'Season 11'!AK$4:CN$104,51,0),"0"),IFERROR(VLOOKUP($A91,'Season 12'!AK$4:CN$104,51,0),"0"),
IFERROR(VLOOKUP($A91,'Season 13'!AK$4:CN$104,51,0),"0"),IFERROR(VLOOKUP($A91,'Season 14'!AK$4:CN$104,51,0),"0"),IFERROR(VLOOKUP($A91,'Season 15'!AK$4:CN$104,51,0),"0"),)</f>
        <v>0</v>
      </c>
      <c r="AY91" s="402">
        <f>SUM(IFERROR(VLOOKUP($A91,'Season 3'!AK$4:CN$104,52,0),"0"),IFERROR(VLOOKUP($A91,'Season 4'!AK$4:CN$104,52,0),"0"),
IFERROR(VLOOKUP($A91,'Season 5'!AK$4:CN$104,52,0),"0"),IFERROR(VLOOKUP($A91,'Season 6'!AK$4:CN$104,52,0),"0"),
IFERROR(VLOOKUP($A91,'Season 7'!AK$4:CN$104,52,0),"0"),IFERROR(VLOOKUP($A91,'Season 8'!AK$4:CN$104,52,0),"0"),
IFERROR(VLOOKUP($A91,'Season 9'!AK$4:CN$104,52,0),"0"),IFERROR(VLOOKUP($A91,'Season 10'!AK$4:CN$104,52,0),"0"),
IFERROR(VLOOKUP($A91,'Season 11'!AK$4:CN$104,52,0),"0"),IFERROR(VLOOKUP($A91,'Season 12'!AK$4:CN$104,52,0),"0"),
IFERROR(VLOOKUP($A91,'Season 13'!AK$4:CN$104,52,0),"0"),IFERROR(VLOOKUP($A91,'Season 14'!AK$4:CN$104,52,0),"0"),IFERROR(VLOOKUP($A91,'Season 15'!AK$4:CN$104,52,0),"0"),)</f>
        <v>0</v>
      </c>
      <c r="AZ91" s="403">
        <f>SUM(IFERROR(VLOOKUP($A91,'Season 1'!AJ$4:CM$104,38,0),"0"),IFERROR(VLOOKUP($A91,'Season 2'!AK$4:CN$104,48,0),"0"),)</f>
        <v>0</v>
      </c>
      <c r="BA91" s="398">
        <f>SUM(IFERROR(VLOOKUP($A91,'Season 1'!AJ$4:CM$104,39,0),"0"),IFERROR(VLOOKUP($A91,'Season 2'!AK$4:CN$104,49,0),"0"),)</f>
        <v>0</v>
      </c>
      <c r="BB91" s="518">
        <f>SUM(IFERROR(VLOOKUP($A91,'Season 1'!AJ$4:CM$104,40,0),"0"),IFERROR(VLOOKUP($A91,'Season 2'!AK$4:CN$104,50,0),"0"),)</f>
        <v>0</v>
      </c>
      <c r="BC91" s="21">
        <f>SUM(IFERROR(VLOOKUP($A91,'Season 1'!AJ$4:CM$104,41,0),"0"),IFERROR(VLOOKUP($A91,'Season 2'!AK$4:CN$104,51,0),"0"),)</f>
        <v>0</v>
      </c>
      <c r="BD91" s="402">
        <f>SUM(IFERROR(VLOOKUP($A91,'Season 1'!AJ$4:CM$104,42,0),"0"),IFERROR(VLOOKUP($A91,'Season 2'!AK$4:CN$104,52,0),"0"),)</f>
        <v>0</v>
      </c>
      <c r="BE91" s="561">
        <f>SUM(
IFERROR(VLOOKUP($A91,'Season 1'!AJ$4:CM$104,48,0),"0"),IFERROR(VLOOKUP($A91,'Season 2'!AK$4:CN$104,53,0),"0"),
IFERROR(VLOOKUP($A91,'Season 3'!AK$4:CN$104,53,0),"0"),IFERROR(VLOOKUP($A91,'Season 4'!AK$4:CN$104,53,0),"0"),
IFERROR(VLOOKUP($A91,'Season 5'!AK$4:CN$104,53,0),"0"),IFERROR(VLOOKUP($A91,'Season 6'!AK$4:CN$104,53,0),"0"),
IFERROR(VLOOKUP($A91,'Season 7'!AK$4:CN$104,53,0),"0"),IFERROR(VLOOKUP($A91,'Season 8'!AK$4:CN$104,53,0),"0"),
IFERROR(VLOOKUP($A91,'Season 9'!AK$4:CN$104,53,0),"0"),IFERROR(VLOOKUP($A91,'Season 10'!AK$4:CN$104,53,0),"0"),
IFERROR(VLOOKUP($A91,'Season 11'!AK$4:CN$104,53,0),"0"),IFERROR(VLOOKUP($A91,'Season 12'!AK$4:CN$104,53,0),"0"),
IFERROR(VLOOKUP($A91,'Season 13'!AK$4:CN$104,53,0),"0"),IFERROR(VLOOKUP($A91,'Season 14'!AK$4:CN$104,53,0),"0"),IFERROR(VLOOKUP($A91,'Season 15'!AK$4:CN$104,53,0),"0"),)</f>
        <v>0</v>
      </c>
      <c r="BF91" s="562">
        <f>SUM(
IFERROR(VLOOKUP($A91,'Season 1'!AJ$4:CM$104,49,0),"0"),IFERROR(VLOOKUP($A91,'Season 2'!AK$4:CN$104,54,0),"0"),
IFERROR(VLOOKUP($A91,'Season 3'!AK$4:CN$104,54,0),"0"),IFERROR(VLOOKUP($A91,'Season 4'!AK$4:CN$104,54,0),"0"),
IFERROR(VLOOKUP($A91,'Season 5'!AK$4:CN$104,54,0),"0"),IFERROR(VLOOKUP($A91,'Season 6'!AK$4:CN$104,54,0),"0"),
IFERROR(VLOOKUP($A91,'Season 7'!AK$4:CN$104,54,0),"0"),IFERROR(VLOOKUP($A91,'Season 8'!AK$4:CN$104,54,0),"0"),
IFERROR(VLOOKUP($A91,'Season 9'!AK$4:CN$104,54,0),"0"),IFERROR(VLOOKUP($A91,'Season 10'!AK$4:CN$104,54,0),"0"),
IFERROR(VLOOKUP($A91,'Season 11'!AK$4:CN$104,540),"0"),IFERROR(VLOOKUP($A91,'Season 12'!AK$4:CN$104,54,0),"0"),
IFERROR(VLOOKUP($A91,'Season 13'!AK$4:CN$104,54,0),"0"),IFERROR(VLOOKUP($A91,'Season 14'!AK$4:CN$104,54,0),"0"),IFERROR(VLOOKUP($A91,'Season 15'!AK$4:CN$104,54,0),"0"),)</f>
        <v>0</v>
      </c>
      <c r="BG91" s="529" t="e">
        <f t="shared" si="3"/>
        <v>#DIV/0!</v>
      </c>
      <c r="BI91" s="553"/>
      <c r="BJ91" s="553"/>
      <c r="BK91" s="553"/>
      <c r="BL91" s="553"/>
      <c r="BM91" s="553"/>
      <c r="BN91" s="553"/>
      <c r="BO91" s="169"/>
      <c r="BP91" s="169"/>
      <c r="BQ91" s="169"/>
      <c r="BR91" s="169"/>
      <c r="BS91" s="12" t="str">
        <f>IFERROR(VLOOKUP($A91,'Season 1'!$AJ$4:$CM$104,50,0),"0")</f>
        <v>0</v>
      </c>
      <c r="BT91" s="12" t="str">
        <f>IFERROR(VLOOKUP($A91,'Season 1'!$AJ$4:$CM$104,51,0),"0")</f>
        <v>0</v>
      </c>
      <c r="BU91" s="12" t="str">
        <f>IFERROR(VLOOKUP($A91,'Season 2'!$AK$4:$CN$104,55,0),"0")</f>
        <v>0</v>
      </c>
      <c r="BV91" s="12" t="str">
        <f>IFERROR(VLOOKUP($A91,'Season 2'!$AK$4:$CN$104,56,0),"0")</f>
        <v>0</v>
      </c>
      <c r="BW91" s="12" t="str">
        <f>IFERROR(VLOOKUP($A91,'Season 3'!$AK$4:$CN$104,55,0),"0")</f>
        <v>0</v>
      </c>
      <c r="BX91" s="12" t="str">
        <f>IFERROR(VLOOKUP($A91,'Season 3'!$AK$4:$CN$104,56,0),"0")</f>
        <v>0</v>
      </c>
      <c r="BY91" s="12" t="str">
        <f>IFERROR(VLOOKUP($A91,'Season 4'!$AK$4:$CN$104,55,0),"0")</f>
        <v>0</v>
      </c>
      <c r="BZ91" s="12" t="str">
        <f>IFERROR(VLOOKUP($A91,'Season 4'!$AK$4:$CN$104,56,0),"0")</f>
        <v>0</v>
      </c>
      <c r="CA91" s="12" t="str">
        <f>IFERROR(VLOOKUP($A91,'Season 5'!$AK$4:$CN$104,55,0),"0")</f>
        <v>0</v>
      </c>
      <c r="CB91" s="12" t="str">
        <f>IFERROR(VLOOKUP($A91,'Season 5'!$AK$4:$CN$104,56,0),"0")</f>
        <v>0</v>
      </c>
      <c r="CC91" s="12" t="str">
        <f>IFERROR(VLOOKUP($A91,'Season 6'!$AK$4:$CN$104,55,0),"0")</f>
        <v>0</v>
      </c>
      <c r="CD91" s="12" t="str">
        <f>IFERROR(VLOOKUP($A91,'Season 6'!$AK$4:$CN$104,56,0),"0")</f>
        <v>0</v>
      </c>
      <c r="CE91" s="12" t="str">
        <f>IFERROR(VLOOKUP($A91,'Season 7'!$AK$4:$CN$104,55,0),"0")</f>
        <v>0</v>
      </c>
      <c r="CF91" s="12" t="str">
        <f>IFERROR(VLOOKUP($A91,'Season 7'!$AK$4:$CN$104,56,0),"0")</f>
        <v>0</v>
      </c>
      <c r="CG91" s="12" t="str">
        <f>IFERROR(VLOOKUP($A91,'Season 8'!$AK$4:$CN$104,55,0),"0")</f>
        <v>0</v>
      </c>
      <c r="CH91" s="12" t="str">
        <f>IFERROR(VLOOKUP($A91,'Season 8'!$AK$4:$CN$104,56,0),"0")</f>
        <v>0</v>
      </c>
      <c r="CI91" s="12" t="str">
        <f>IFERROR(VLOOKUP($A91,'Season 9'!$AK$4:$CN$104,55,0),"0")</f>
        <v>0</v>
      </c>
      <c r="CJ91" s="12" t="str">
        <f>IFERROR(VLOOKUP($A91,'Season 9'!$AK$4:$CN$104,56,0),"0")</f>
        <v>0</v>
      </c>
      <c r="CK91" s="12" t="str">
        <f>IFERROR(VLOOKUP($A91,'Season 10'!$AK$4:$CN$104,55,0),"0")</f>
        <v>0</v>
      </c>
      <c r="CL91" s="12" t="str">
        <f>IFERROR(VLOOKUP($A91,'Season 10'!$AK$4:$CN$104,56,0),"0")</f>
        <v>0</v>
      </c>
      <c r="CM91" s="12" t="str">
        <f>IFERROR(VLOOKUP($A91,'Season 11'!$AK$4:$CN$104,55,0),"0")</f>
        <v>0</v>
      </c>
      <c r="CN91" s="12" t="str">
        <f>IFERROR(VLOOKUP($A91,'Season 11'!$AK$4:$CN$104,56,0),"0")</f>
        <v>0</v>
      </c>
      <c r="CO91" s="12" t="str">
        <f>IFERROR(VLOOKUP($A91,'Season 12'!$AK$4:$CN$104,55,0),"0")</f>
        <v>0</v>
      </c>
      <c r="CP91" s="12" t="str">
        <f>IFERROR(VLOOKUP($A91,'Season 12'!$AK$4:$CN$104,56,0),"0")</f>
        <v>0</v>
      </c>
      <c r="CQ91" s="12" t="str">
        <f>IFERROR(VLOOKUP($A91,'Season 13'!$AK$4:$CN$104,55,0),"0")</f>
        <v>0</v>
      </c>
      <c r="CR91" s="12" t="str">
        <f>IFERROR(VLOOKUP($A91,'Season 13'!$AK$4:$CN$104,56,0),"0")</f>
        <v>0</v>
      </c>
      <c r="CS91" s="12" t="str">
        <f>IFERROR(VLOOKUP($A91,'Season 14'!$AK$4:$CN$104,55,0),"0")</f>
        <v>0</v>
      </c>
      <c r="CT91" s="12" t="str">
        <f>IFERROR(VLOOKUP($A91,'Season 14'!$AK$4:$CN$104,56,0),"0")</f>
        <v>0</v>
      </c>
      <c r="CU91" s="12" t="str">
        <f>IFERROR(VLOOKUP($A91,'Season 15'!$AK$4:$CN$104,55,0),"0")</f>
        <v>0</v>
      </c>
      <c r="CV91" s="12" t="str">
        <f>IFERROR(VLOOKUP($A91,'Season 15'!$AK$4:$CN$104,56,0),"0")</f>
        <v>0</v>
      </c>
    </row>
    <row r="92" spans="1:100" x14ac:dyDescent="0.25">
      <c r="A92" s="2" t="s">
        <v>35</v>
      </c>
      <c r="B92" s="516" t="str">
        <f>IFERROR(VLOOKUP('Data Totals'!A92,'Season 1'!AJ$4:CH$104,2,FALSE),IFERROR(VLOOKUP('Data Totals'!A92,'Season 2'!AK$4:CI$104,2,FALSE),IFERROR(VLOOKUP('Data Totals'!A92,'Season 3'!AK$4:CI$104,2,FALSE),IFERROR(VLOOKUP('Data Totals'!A92,'Season 4'!AK$4:CI$104,2,FALSE),IFERROR(VLOOKUP('Data Totals'!A92,'Season 5'!AK$4:CI$104,2,FALSE),IFERROR(VLOOKUP('Data Totals'!A92,'Season 6'!AK$4:CI$104,2,FALSE),IFERROR(VLOOKUP('Data Totals'!A92,'Season 7'!AK$4:CI$104,2,FALSE),IFERROR(VLOOKUP('Data Totals'!A92,'Season 8'!AK$4:CI$104,2,FALSE),IFERROR(VLOOKUP('Data Totals'!A92,'Season 9'!AK$4:CI$104,2,FALSE),IFERROR(VLOOKUP('Data Totals'!A92,'Season 10'!AK$4:CI$104,2,FALSE),IFERROR(VLOOKUP('Data Totals'!A92,'Season 11'!AK$4:CI$104,2,FALSE),IFERROR(VLOOKUP('Data Totals'!A92,'Season 12'!AK$4:CI$104,2,FALSE),IFERROR(VLOOKUP('Data Totals'!A92,'Season 13'!AK$4:CI$104,2,FALSE),IFERROR(VLOOKUP('Data Totals'!A92,'Season 14'!AK$4:CI$104,2,FALSE),IFERROR(VLOOKUP('Data Totals'!A92,'Season 15'!AK$4:CI$104,2,FALSE),"N/A")))))))))))))))</f>
        <v>N/A</v>
      </c>
      <c r="C92" s="517" t="str">
        <f>IFERROR(VLOOKUP('Data Totals'!A92,'Season 1'!AJ$4:CH$104,3,FALSE),IFERROR(VLOOKUP('Data Totals'!A92,'Season 2'!AK$4:CI$104,3,FALSE),IFERROR(VLOOKUP('Data Totals'!A92,'Season 3'!AK$4:CI$104,3,FALSE),IFERROR(VLOOKUP('Data Totals'!A92,'Season 4'!AK$4:CI$104,3,FALSE),IFERROR(VLOOKUP('Data Totals'!A92,'Season 5'!AK$4:CI$104,3,FALSE),IFERROR(VLOOKUP('Data Totals'!A92,'Season 6'!AK$4:CI$104,3,FALSE),IFERROR(VLOOKUP('Data Totals'!A92,'Season 7'!AK$4:CI$104,3,FALSE),IFERROR(VLOOKUP('Data Totals'!A92,'Season 8'!AK$4:CI$104,3,FALSE),IFERROR(VLOOKUP('Data Totals'!A92,'Season 9'!AK$4:CI$104,3,FALSE),IFERROR(VLOOKUP('Data Totals'!A92,'Season 10'!AK$4:CI$104,3,FALSE),IFERROR(VLOOKUP('Data Totals'!A92,'Season 11'!AK$4:CI$104,3,FALSE),IFERROR(VLOOKUP('Data Totals'!A92,'Season 12'!AK$4:CI$104,3,FALSE),IFERROR(VLOOKUP('Data Totals'!A92,'Season 13'!AK$4:CI$104,3,FALSE),IFERROR(VLOOKUP('Data Totals'!A92,'Season 14'!AK$4:CI$104,3,FALSE),IFERROR(VLOOKUP('Data Totals'!A92,'Season 15'!AK$4:CI$104,3,FALSE),"N/A")))))))))))))))</f>
        <v>N/A</v>
      </c>
      <c r="D92" s="517" t="str">
        <f>IFERROR(VLOOKUP('Data Totals'!A92,'Season 15'!AK$4:CI$104,4,FALSE),IFERROR(VLOOKUP('Data Totals'!A92,'Season 14'!AK$4:CI$104,4,FALSE),IFERROR(VLOOKUP('Data Totals'!A92,'Season 13'!AK$4:CI$104,4,FALSE),IFERROR(VLOOKUP('Data Totals'!A92,'Season 12'!AK$4:CI$104,4,FALSE),IFERROR(VLOOKUP('Data Totals'!A92,'Season 11'!AK$4:CI$104,4,FALSE),IFERROR(VLOOKUP('Data Totals'!A92,'Season 10'!AK$4:CI$104,4,FALSE),IFERROR(VLOOKUP('Data Totals'!A92,'Season 9'!AK$4:CI$104,4,FALSE),IFERROR(VLOOKUP('Data Totals'!A92,'Season 8'!AK$4:CI$104,4,FALSE),IFERROR(VLOOKUP('Data Totals'!A92,'Season 7'!AK$4:CI$104,4,FALSE),IFERROR(VLOOKUP('Data Totals'!A92,'Season 6'!AK$4:CI$104,4,FALSE),IFERROR(VLOOKUP('Data Totals'!A92,'Season 5'!AK$4:CI$104,4,FALSE),IFERROR(VLOOKUP('Data Totals'!A92,'Season 4'!AK$4:CI$104,4,FALSE),IFERROR(VLOOKUP('Data Totals'!A92,'Season 3'!AK$4:CI$104,4,FALSE),IFERROR(VLOOKUP('Data Totals'!A92,'Season 2'!AK$4:CI$104,4,FALSE),IFERROR(VLOOKUP('Data Totals'!A92,'Season 1'!AJ$4:CH$104,4,FALSE),"N/A")))))))))))))))</f>
        <v>N/A</v>
      </c>
      <c r="E92" s="517" t="e">
        <f t="shared" si="2"/>
        <v>#VALUE!</v>
      </c>
      <c r="F92" s="398">
        <f>SUM(IFERROR(VLOOKUP(A92,BI$3:BN$152,2,0),"0"),
IFERROR(VLOOKUP(A92,'Season 1'!AJ$4:CM$104,7,0),"0"),IFERROR(VLOOKUP(A92,'Season 2'!AK$4:CN$104,7,0),"0"),
IFERROR(VLOOKUP(A92,'Season 3'!AK$4:CN$104,7,0),"0"),IFERROR(VLOOKUP(A92,'Season 4'!AK$4:CN$104,7,0),"0"),
IFERROR(VLOOKUP(A92,'Season 5'!AK$4:CN$104,7,0),"0"),IFERROR(VLOOKUP(A92,'Season 6'!AK$4:CN$104,7,0),"0"),
IFERROR(VLOOKUP(A92,'Season 7'!AK$4:CN$104,7,0),"0"),IFERROR(VLOOKUP(A92,'Season 8'!AK$4:CN$104,7,0),"0"),
IFERROR(VLOOKUP(A92,'Season 9'!AK$4:CN$104,7,0),"0"),IFERROR(VLOOKUP(A92,'Season 10'!AK$4:CN$104,7,0),"0"),
IFERROR(VLOOKUP(A92,'Season 11'!AK$4:CN$104,7,0),"0"),IFERROR(VLOOKUP(A92,'Season 12'!AK$4:CN$104,7,0),"0"),
IFERROR(VLOOKUP(A92,'Season 13'!AK$4:CN$104,7,0),"0"),IFERROR(VLOOKUP(A92,'Season 14'!AK$4:CN$104,7,0),"0"),IFERROR(VLOOKUP(A92,'Season 15'!AK$4:CN$104,7,0),"0"),)</f>
        <v>0</v>
      </c>
      <c r="G92" s="398">
        <f>SUM(
IFERROR(VLOOKUP(A92,'Season 1'!AJ$4:CM$104,8,0),"0"),IFERROR(VLOOKUP(A92,'Season 2'!AK$4:CN$104,8,0),"0"),
IFERROR(VLOOKUP(A92,'Season 3'!AK$4:CN$104,8,0),"0"),IFERROR(VLOOKUP(A92,'Season 4'!AK$4:CN$104,8,0),"0"),
IFERROR(VLOOKUP(A92,'Season 5'!AK$4:CN$104,8,0),"0"),IFERROR(VLOOKUP(A92,'Season 6'!AK$4:CN$104,8,0),"0"),
IFERROR(VLOOKUP(A92,'Season 7'!AK$4:CN$104,8,0),"0"),IFERROR(VLOOKUP(A92,'Season 8'!AK$4:CN$104,8,0),"0"),
IFERROR(VLOOKUP(A92,'Season 9'!AK$4:CN$104,8,0),"0"),IFERROR(VLOOKUP(A92,'Season 10'!AK$4:CN$104,8,0),"0"),
IFERROR(VLOOKUP(A92,'Season 11'!AK$4:CN$104,8,0),"0"),IFERROR(VLOOKUP(A92,'Season 12'!AK$4:CN$104,8,0),"0"),
IFERROR(VLOOKUP(A92,'Season 13'!AK$4:CN$104,8,0),"0"),IFERROR(VLOOKUP(A92,'Season 14'!AK$4:CN$104,8,0),"0"),IFERROR(VLOOKUP(A92,'Season 15'!AK$4:CN$104,8,0),"0"),)</f>
        <v>0</v>
      </c>
      <c r="H92" s="329">
        <f>SUM(
IFERROR(VLOOKUP(A92,'Season 1'!AJ$4:CM$104,9,0),"0"),IFERROR(VLOOKUP(A92,'Season 2'!AK$4:CN$104,9,0),"0"),
IFERROR(VLOOKUP(A92,'Season 3'!AK$4:CN$104,9,0),"0"),IFERROR(VLOOKUP(A92,'Season 4'!AK$4:CN$104,9,0),"0"),
IFERROR(VLOOKUP(A92,'Season 5'!AK$4:CN$104,9,0),"0"),IFERROR(VLOOKUP(A92,'Season 6'!AK$4:CN$104,9,0),"0"),
IFERROR(VLOOKUP(A92,'Season 7'!AK$4:CN$104,9,0),"0"),IFERROR(VLOOKUP(A92,'Season 8'!AK$4:CN$104,9,0),"0"),
IFERROR(VLOOKUP(A92,'Season 9'!AK$4:CN$104,9,0),"0"),IFERROR(VLOOKUP(A92,'Season 10'!AK$4:CN$104,9,0),"0"),
IFERROR(VLOOKUP(A92,'Season 11'!AK$4:CN$104,9,0),"0"),IFERROR(VLOOKUP(A92,'Season 12'!AK$4:CN$104,9,0),"0"),
IFERROR(VLOOKUP(A92,'Season 13'!AK$4:CN$104,9,0),"0"),IFERROR(VLOOKUP(A92,'Season 14'!AK$4:CN$104,9,0),"0"),IFERROR(VLOOKUP(A92,'Season 15'!AK$4:CN$104,9,0),"0"),)</f>
        <v>0</v>
      </c>
      <c r="I92" s="518">
        <f>SUM(
IFERROR(VLOOKUP(A92,'Season 1'!AJ$4:CM$104,10,0),"0"),IFERROR(VLOOKUP(A92,'Season 2'!AK$4:CN$104,10,0),"0"),
IFERROR(VLOOKUP(A92,'Season 3'!AK$4:CN$104,10,0),"0"),IFERROR(VLOOKUP(A92,'Season 4'!AK$4:CN$104,10,0),"0"),
IFERROR(VLOOKUP(A92,'Season 5'!AK$4:CN$104,10,0),"0"),IFERROR(VLOOKUP(A92,'Season 6'!AK$4:CN$104,10,0),"0"),
IFERROR(VLOOKUP(A92,'Season 7'!AK$4:CN$104,10,0),"0"),IFERROR(VLOOKUP(A92,'Season 8'!AK$4:CN$104,10,0),"0"),
IFERROR(VLOOKUP(A92,'Season 9'!AK$4:CN$104,10,0),"0"),IFERROR(VLOOKUP(A92,'Season 10'!AK$4:CN$104,10,0),"0"),
IFERROR(VLOOKUP(A92,'Season 11'!AK$4:CN$104,10,0),"0"),IFERROR(VLOOKUP(A92,'Season 12'!AK$4:CN$104,10,0),"0"),
IFERROR(VLOOKUP(A92,'Season 13'!AK$4:CN$104,10,0),"0"),IFERROR(VLOOKUP(A92,'Season 14'!AK$4:CN$104,10,0),"0"),IFERROR(VLOOKUP(A92,'Season 15'!AK$4:CN$104,10,0),"0"),)</f>
        <v>0</v>
      </c>
      <c r="J92" s="21">
        <f>SUM(IFERROR(VLOOKUP(A92,BI$3:BN$152,3,0),"0"),
IFERROR(VLOOKUP(A92,'Season 1'!AJ$4:CM$104,11,0),"0"),IFERROR(VLOOKUP(A92,'Season 2'!AK$4:CN$104,11,0),"0"),
IFERROR(VLOOKUP(A92,'Season 3'!AK$4:CN$104,11,0),"0"),IFERROR(VLOOKUP(A92,'Season 4'!AK$4:CN$104,11,0),"0"),
IFERROR(VLOOKUP(A92,'Season 5'!AK$4:CN$104,11,0),"0"),IFERROR(VLOOKUP(A92,'Season 6'!AK$4:CN$104,11,0),"0"),
IFERROR(VLOOKUP(A92,'Season 7'!AK$4:CN$104,11,0),"0"),IFERROR(VLOOKUP(A92,'Season 8'!AK$4:CN$104,11,0),"0"),
IFERROR(VLOOKUP(A92,'Season 9'!AK$4:CN$104,11,0),"0"),IFERROR(VLOOKUP(A92,'Season 10'!AK$4:CN$104,11,0),"0"),
IFERROR(VLOOKUP(A92,'Season 11'!AK$4:CN$104,11,0),"0"),IFERROR(VLOOKUP(A92,'Season 12'!AK$4:CN$104,11,0),"0"),
IFERROR(VLOOKUP(A92,'Season 13'!AK$4:CN$104,11,0),"0"),IFERROR(VLOOKUP(A92,'Season 14'!AK$4:CN$104,11,0),"0"),IFERROR(VLOOKUP(A92,'Season 15'!AK$4:CN$104,11,0),"0"),)</f>
        <v>0</v>
      </c>
      <c r="K92" s="402">
        <f>SUM(IFERROR(VLOOKUP($A92,BI$3:BN$152,4,0),"0"),
IFERROR(VLOOKUP($A92,'Season 1'!AJ$4:CM$104,12,0),"0"),IFERROR(VLOOKUP($A92,'Season 2'!AK$4:CN$104,12,0),"0"),
IFERROR(VLOOKUP($A92,'Season 3'!AK$4:CN$104,12,0),"0"),IFERROR(VLOOKUP($A92,'Season 4'!AK$4:CN$104,12,0),"0"),
IFERROR(VLOOKUP($A92,'Season 5'!AK$4:CN$104,12,0),"0"),IFERROR(VLOOKUP($A92,'Season 6'!AK$4:CN$104,12,0),"0"),
IFERROR(VLOOKUP($A92,'Season 7'!AK$4:CN$104,12,0),"0"),IFERROR(VLOOKUP($A92,'Season 8'!AK$4:CN$104,12,0),"0"),
IFERROR(VLOOKUP($A92,'Season 9'!AK$4:CN$104,12,0),"0"),IFERROR(VLOOKUP($A92,'Season 10'!AK$4:CN$104,12,0),"0"),
IFERROR(VLOOKUP($A92,'Season 11'!AK$4:CN$104,12,0),"0"),IFERROR(VLOOKUP($A92,'Season 12'!AK$4:CN$104,12,0),"0"),
IFERROR(VLOOKUP($A92,'Season 13'!AK$4:CN$104,12,0),"0"),IFERROR(VLOOKUP($A92,'Season 14'!AK$4:CN$104,12,0),"0"),IFERROR(VLOOKUP(A92,'Season 15'!AK$4:CN$104,12,0),"0"),)</f>
        <v>0</v>
      </c>
      <c r="L92" s="403">
        <f>SUM(
IFERROR(VLOOKUP($A92,'Season 1'!AJ$4:CM$104,13,0),"0"),IFERROR(VLOOKUP($A92,'Season 2'!AK$4:CN$104,13,0),"0"),
IFERROR(VLOOKUP($A92,'Season 3'!AK$4:CN$104,13,0),"0"),IFERROR(VLOOKUP($A92,'Season 4'!AK$4:CN$104,13,0),"0"),
IFERROR(VLOOKUP($A92,'Season 5'!AK$4:CN$104,13,0),"0"),IFERROR(VLOOKUP($A92,'Season 6'!AK$4:CN$104,13,0),"0"),
IFERROR(VLOOKUP($A92,'Season 7'!AK$4:CN$104,13,0),"0"),IFERROR(VLOOKUP($A92,'Season 8'!AK$4:CN$104,13,0),"0"),
IFERROR(VLOOKUP($A92,'Season 9'!AK$4:CN$104,13,0),"0"),IFERROR(VLOOKUP($A92,'Season 10'!AK$4:CN$104,13,0),"0"),
IFERROR(VLOOKUP($A92,'Season 11'!AK$4:CN$104,13,0),"0"),IFERROR(VLOOKUP($A92,'Season 12'!AK$4:CN$104,13,0),"0"),
IFERROR(VLOOKUP($A92,'Season 13'!AK$4:CN$104,13,0),"0"),IFERROR(VLOOKUP($A92,'Season 14'!AK$4:CN$104,13,0),"0"),IFERROR(VLOOKUP(A92,'Season 15'!AK$4:CN$104,13,0),"0"),)</f>
        <v>0</v>
      </c>
      <c r="M92" s="398">
        <f>SUM(
IFERROR(VLOOKUP($A92,'Season 1'!AJ$4:CM$104,14,0),"0"),IFERROR(VLOOKUP($A92,'Season 2'!AK$4:CN$104,14,0),"0"),
IFERROR(VLOOKUP($A92,'Season 3'!AK$4:CN$104,14,0),"0"),IFERROR(VLOOKUP($A92,'Season 4'!AK$4:CN$104,14,0),"0"),
IFERROR(VLOOKUP($A92,'Season 5'!AK$4:CN$104,14,0),"0"),IFERROR(VLOOKUP($A92,'Season 6'!AK$4:CN$104,14,0),"0"),
IFERROR(VLOOKUP($A92,'Season 7'!AK$4:CN$104,14,0),"0"),IFERROR(VLOOKUP($A92,'Season 8'!AK$4:CN$104,14,0),"0"),
IFERROR(VLOOKUP($A92,'Season 9'!AK$4:CN$104,14,0),"0"),IFERROR(VLOOKUP($A92,'Season 10'!AK$4:CN$104,14,0),"0"),
IFERROR(VLOOKUP($A92,'Season 11'!AK$4:CN$104,14,0),"0"),IFERROR(VLOOKUP($A92,'Season 12'!AK$4:CN$104,14,0),"0"),
IFERROR(VLOOKUP($A92,'Season 13'!AK$4:CN$104,14,0),"0"),IFERROR(VLOOKUP($A92,'Season 14'!AK$4:CN$104,14,0),"0"),IFERROR(VLOOKUP(A92,'Season 15'!AK$4:CN$104,14,0),"0"),)</f>
        <v>0</v>
      </c>
      <c r="N92" s="518">
        <f>SUM(
IFERROR(VLOOKUP($A92,'Season 1'!AJ$4:CM$104,15,0),"0"),IFERROR(VLOOKUP($A92,'Season 2'!AK$4:CN$104,15,0),"0"),
IFERROR(VLOOKUP($A92,'Season 3'!AK$4:CN$104,15,0),"0"),IFERROR(VLOOKUP($A92,'Season 4'!AK$4:CN$104,15,0),"0"),
IFERROR(VLOOKUP($A92,'Season 5'!AK$4:CN$104,15,0),"0"),IFERROR(VLOOKUP($A92,'Season 6'!AK$4:CN$104,15,0),"0"),
IFERROR(VLOOKUP($A92,'Season 7'!AK$4:CN$104,15,0),"0"),IFERROR(VLOOKUP($A92,'Season 8'!AK$4:CN$104,15,0),"0"),
IFERROR(VLOOKUP($A92,'Season 9'!AK$4:CN$104,15,0),"0"),IFERROR(VLOOKUP($A92,'Season 10'!AK$4:CN$104,15,0),"0"),
IFERROR(VLOOKUP($A92,'Season 11'!AK$4:CN$104,15,0),"0"),IFERROR(VLOOKUP($A92,'Season 12'!AK$4:CN$104,15,0),"0"),
IFERROR(VLOOKUP($A92,'Season 13'!AK$4:CN$104,15,0),"0"),IFERROR(VLOOKUP($A92,'Season 14'!AK$4:CN$104,15,0),"0"),IFERROR(VLOOKUP(A92,'Season 15'!AK$4:CN$104,15,0),"0"),)</f>
        <v>0</v>
      </c>
      <c r="O92" s="21">
        <f>SUM(
IFERROR(VLOOKUP($A92,'Season 1'!AJ$4:CM$104,16,0),"0"),IFERROR(VLOOKUP($A92,'Season 2'!AK$4:CN$104,16,0),"0"),
IFERROR(VLOOKUP($A92,'Season 3'!AK$4:CN$104,16,0),"0"),IFERROR(VLOOKUP($A92,'Season 4'!AK$4:CN$104,16,0),"0"),
IFERROR(VLOOKUP($A92,'Season 5'!AK$4:CN$104,16,0),"0"),IFERROR(VLOOKUP($A92,'Season 6'!AK$4:CN$104,16,0),"0"),
IFERROR(VLOOKUP($A92,'Season 7'!AK$4:CN$104,16,0),"0"),IFERROR(VLOOKUP($A92,'Season 8'!AK$4:CN$104,16,0),"0"),
IFERROR(VLOOKUP($A92,'Season 9'!AK$4:CN$104,16,0),"0"),IFERROR(VLOOKUP($A92,'Season 10'!AK$4:CN$104,16,0),"0"),
IFERROR(VLOOKUP($A92,'Season 11'!AK$4:CN$104,16,0),"0"),IFERROR(VLOOKUP($A92,'Season 12'!AK$4:CN$104,16,0),"0"),
IFERROR(VLOOKUP($A92,'Season 13'!AK$4:CN$104,16,0),"0"),IFERROR(VLOOKUP($A92,'Season 14'!AK$4:CN$104,16,0),"0"),IFERROR(VLOOKUP(A92,'Season 15'!AK$4:CN$104,16,0),"0"),)</f>
        <v>0</v>
      </c>
      <c r="P92" s="402">
        <f>SUM(
IFERROR(VLOOKUP($A92,'Season 1'!AJ$4:CM$104,17,0),"0"),IFERROR(VLOOKUP($A92,'Season 2'!AK$4:CN$104,17,0),"0"),
IFERROR(VLOOKUP($A92,'Season 3'!AK$4:CN$104,17,0),"0"),IFERROR(VLOOKUP($A92,'Season 4'!AK$4:CN$104,17,0),"0"),
IFERROR(VLOOKUP($A92,'Season 5'!AK$4:CN$104,17,0),"0"),IFERROR(VLOOKUP($A92,'Season 6'!AK$4:CN$104,17,0),"0"),
IFERROR(VLOOKUP($A92,'Season 7'!AK$4:CN$104,17,0),"0"),IFERROR(VLOOKUP($A92,'Season 8'!AK$4:CN$104,17,0),"0"),
IFERROR(VLOOKUP($A92,'Season 9'!AK$4:CN$104,17,0),"0"),IFERROR(VLOOKUP($A92,'Season 10'!AK$4:CN$104,17,0),"0"),
IFERROR(VLOOKUP($A92,'Season 11'!AK$4:CN$104,17,0),"0"),IFERROR(VLOOKUP($A92,'Season 12'!AK$4:CN$104,17,0),"0"),
IFERROR(VLOOKUP($A92,'Season 13'!AK$4:CN$104,17,0),"0"),IFERROR(VLOOKUP($A92,'Season 14'!AK$4:CN$104,17,0),"0"),IFERROR(VLOOKUP(A92,'Season 15'!AK$4:CN$104,17,0),"0"),)</f>
        <v>0</v>
      </c>
      <c r="Q92" s="403">
        <f>SUM(
IFERROR(VLOOKUP($A92,'Season 1'!AJ$4:CM$104,18,0),"0"),IFERROR(VLOOKUP($A92,'Season 2'!AK$4:CN$104,18,0),"0"),
IFERROR(VLOOKUP($A92,'Season 3'!AK$4:CN$104,18,0),"0"),IFERROR(VLOOKUP($A92,'Season 4'!AK$4:CN$104,18,0),"0"),
IFERROR(VLOOKUP($A92,'Season 5'!AK$4:CN$104,18,0),"0"),IFERROR(VLOOKUP($A92,'Season 6'!AK$4:CN$104,18,0),"0"),
IFERROR(VLOOKUP($A92,'Season 7'!AK$4:CN$104,18,0),"0"),IFERROR(VLOOKUP($A92,'Season 8'!AK$4:CN$104,18,0),"0"),
IFERROR(VLOOKUP($A92,'Season 9'!AK$4:CN$104,18,0),"0"),IFERROR(VLOOKUP($A92,'Season 10'!AK$4:CN$104,18,0),"0"),
IFERROR(VLOOKUP($A92,'Season 11'!AK$4:CN$104,18,0),"0"),IFERROR(VLOOKUP($A92,'Season 12'!AK$4:CN$104,18,0),"0"),
IFERROR(VLOOKUP($A92,'Season 13'!AK$4:CN$104,18,0),"0"),IFERROR(VLOOKUP($A92,'Season 14'!AK$4:CN$104,18,0),"0"),IFERROR(VLOOKUP(A92,'Season 15'!AK$4:CN$104,18,0),"0"),)</f>
        <v>0</v>
      </c>
      <c r="R92" s="398">
        <f>SUM(
IFERROR(VLOOKUP($A92,'Season 1'!AJ$4:CM$104,19,0),"0"),IFERROR(VLOOKUP($A92,'Season 2'!AK$4:CN$104,19,0),"0"),
IFERROR(VLOOKUP($A92,'Season 3'!AK$4:CN$104,19,0),"0"),IFERROR(VLOOKUP($A92,'Season 4'!AK$4:CN$104,19,0),"0"),
IFERROR(VLOOKUP($A92,'Season 5'!AK$4:CN$104,19,0),"0"),IFERROR(VLOOKUP($A92,'Season 6'!AK$4:CN$104,19,0),"0"),
IFERROR(VLOOKUP($A92,'Season 7'!AK$4:CN$104,19,0),"0"),IFERROR(VLOOKUP($A92,'Season 8'!AK$4:CN$104,19,0),"0"),
IFERROR(VLOOKUP($A92,'Season 9'!AK$4:CN$104,19,0),"0"),IFERROR(VLOOKUP($A92,'Season 10'!AK$4:CN$104,19,0),"0"),
IFERROR(VLOOKUP($A92,'Season 11'!AK$4:CN$104,19,0),"0"),IFERROR(VLOOKUP($A92,'Season 12'!AK$4:CN$104,19,0),"0"),
IFERROR(VLOOKUP($A92,'Season 13'!AK$4:CN$104,19,0),"0"),IFERROR(VLOOKUP($A92,'Season 14'!AK$4:CN$104,19,0),"0"),IFERROR(VLOOKUP(A92,'Season 15'!AK$4:CN$104,19,0),"0"),)</f>
        <v>0</v>
      </c>
      <c r="S92" s="518">
        <f>SUM(
IFERROR(VLOOKUP($A92,'Season 1'!AJ$4:CM$104,20,0),"0"),IFERROR(VLOOKUP($A92,'Season 2'!AK$4:CN$104,20,0),"0"),
IFERROR(VLOOKUP($A92,'Season 3'!AK$4:CN$104,20,0),"0"),IFERROR(VLOOKUP($A92,'Season 4'!AK$4:CN$104,20,0),"0"),
IFERROR(VLOOKUP($A92,'Season 5'!AK$4:CN$104,20,0),"0"),IFERROR(VLOOKUP($A92,'Season 6'!AK$4:CN$104,20,0),"0"),
IFERROR(VLOOKUP($A92,'Season 7'!AK$4:CN$104,20,0),"0"),IFERROR(VLOOKUP($A92,'Season 8'!AK$4:CN$104,20,0),"0"),
IFERROR(VLOOKUP($A92,'Season 9'!AK$4:CN$104,20,0),"0"),IFERROR(VLOOKUP($A92,'Season 10'!AK$4:CN$104,20,0),"0"),
IFERROR(VLOOKUP($A92,'Season 11'!AK$4:CN$104,20,0),"0"),IFERROR(VLOOKUP($A92,'Season 12'!AK$4:CN$104,20,0),"0"),
IFERROR(VLOOKUP($A92,'Season 13'!AK$4:CN$104,20,0),"0"),IFERROR(VLOOKUP($A92,'Season 14'!AK$4:CN$104,20,0),"0"),IFERROR(VLOOKUP(A92,'Season 15'!AK$4:CN$104,20,0),"0"),)</f>
        <v>0</v>
      </c>
      <c r="T92" s="21">
        <f>SUM(
IFERROR(VLOOKUP($A92,'Season 1'!AJ$4:CM$104,21,0),"0"),IFERROR(VLOOKUP($A92,'Season 2'!AK$4:CN$104,21,0),"0"),
IFERROR(VLOOKUP($A92,'Season 3'!AK$4:CN$104,21,0),"0"),IFERROR(VLOOKUP($A92,'Season 4'!AK$4:CN$104,21,0),"0"),
IFERROR(VLOOKUP($A92,'Season 5'!AK$4:CN$104,21,0),"0"),IFERROR(VLOOKUP($A92,'Season 6'!AK$4:CN$104,21,0),"0"),
IFERROR(VLOOKUP($A92,'Season 7'!AK$4:CN$104,21,0),"0"),IFERROR(VLOOKUP($A92,'Season 8'!AK$4:CN$104,21,0),"0"),
IFERROR(VLOOKUP($A92,'Season 9'!AK$4:CN$104,21,0),"0"),IFERROR(VLOOKUP($A92,'Season 10'!AK$4:CN$104,21,0),"0"),
IFERROR(VLOOKUP($A92,'Season 11'!AK$4:CN$104,21,0),"0"),IFERROR(VLOOKUP($A92,'Season 12'!AK$4:CN$104,21,0),"0"),
IFERROR(VLOOKUP($A92,'Season 13'!AK$4:CN$104,21,0),"0"),IFERROR(VLOOKUP($A92,'Season 14'!AK$4:CN$104,21,0),"0"),IFERROR(VLOOKUP(A92,'Season 15'!AK$4:CN$104,21,0),"0"),)</f>
        <v>0</v>
      </c>
      <c r="U92" s="402">
        <f>SUM(
IFERROR(VLOOKUP($A92,'Season 1'!AJ$4:CM$104,22,0),"0"),IFERROR(VLOOKUP($A92,'Season 2'!AK$4:CN$104,22,0),"0"),
IFERROR(VLOOKUP($A92,'Season 3'!AK$4:CN$104,22,0),"0"),IFERROR(VLOOKUP($A92,'Season 4'!AK$4:CN$104,22,0),"0"),
IFERROR(VLOOKUP($A92,'Season 5'!AK$4:CN$104,22,0),"0"),IFERROR(VLOOKUP($A92,'Season 6'!AK$4:CN$104,22,0),"0"),
IFERROR(VLOOKUP($A92,'Season 7'!AK$4:CN$104,22,0),"0"),IFERROR(VLOOKUP($A92,'Season 8'!AK$4:CN$104,22,0),"0"),
IFERROR(VLOOKUP($A92,'Season 9'!AK$4:CN$104,22,0),"0"),IFERROR(VLOOKUP($A92,'Season 10'!AK$4:CN$104,22,0),"0"),
IFERROR(VLOOKUP($A92,'Season 11'!AK$4:CN$104,22,0),"0"),IFERROR(VLOOKUP($A92,'Season 12'!AK$4:CN$104,22,0),"0"),
IFERROR(VLOOKUP($A92,'Season 13'!AK$4:CN$104,22,0),"0"),IFERROR(VLOOKUP($A92,'Season 14'!AK$4:CN$104,22,0),"0"),IFERROR(VLOOKUP(A92,'Season 15'!AK$4:CN$104,22,0),"0"),)</f>
        <v>0</v>
      </c>
      <c r="V92" s="403">
        <f>SUM(
IFERROR(VLOOKUP($A92,'Season 1'!AJ$4:CM$104,23,0),"0"),IFERROR(VLOOKUP($A92,'Season 2'!AK$4:CN$104,23,0),"0"),
IFERROR(VLOOKUP($A92,'Season 3'!AK$4:CN$104,23,0),"0"),IFERROR(VLOOKUP($A92,'Season 4'!AK$4:CN$104,23,0),"0"),
IFERROR(VLOOKUP($A92,'Season 5'!AK$4:CN$104,23,0),"0"),IFERROR(VLOOKUP($A92,'Season 6'!AK$4:CN$104,23,0),"0"),
IFERROR(VLOOKUP($A92,'Season 7'!AK$4:CN$104,23,0),"0"),IFERROR(VLOOKUP($A92,'Season 8'!AK$4:CN$104,23,0),"0"),
IFERROR(VLOOKUP($A92,'Season 9'!AK$4:CN$104,23,0),"0"),IFERROR(VLOOKUP($A92,'Season 10'!AK$4:CN$104,23,0),"0"),
IFERROR(VLOOKUP($A92,'Season 11'!AK$4:CN$104,23,0),"0"),IFERROR(VLOOKUP($A92,'Season 12'!AK$4:CN$104,23,0),"0"),
IFERROR(VLOOKUP($A92,'Season 13'!AK$4:CN$104,23,0),"0"),IFERROR(VLOOKUP($A92,'Season 14'!AK$4:CN$104,23,0),"0"),IFERROR(VLOOKUP($A92,'Season 15'!AK$4:CN$104,23,0),"0"),)</f>
        <v>0</v>
      </c>
      <c r="W92" s="398">
        <f>SUM(
IFERROR(VLOOKUP($A92,'Season 1'!AJ$4:CM$104,24,0),"0"),IFERROR(VLOOKUP($A92,'Season 2'!AK$4:CN$104,24,0),"0"),
IFERROR(VLOOKUP($A92,'Season 3'!AK$4:CN$104,24,0),"0"),IFERROR(VLOOKUP($A92,'Season 4'!AK$4:CN$104,24,0),"0"),
IFERROR(VLOOKUP($A92,'Season 5'!AK$4:CN$104,24,0),"0"),IFERROR(VLOOKUP($A92,'Season 6'!AK$4:CN$104,24,0),"0"),
IFERROR(VLOOKUP($A92,'Season 7'!AK$4:CN$104,24,0),"0"),IFERROR(VLOOKUP($A92,'Season 8'!AK$4:CN$104,24,0),"0"),
IFERROR(VLOOKUP($A92,'Season 9'!AK$4:CN$104,24,0),"0"),IFERROR(VLOOKUP($A92,'Season 10'!AK$4:CN$104,24,0),"0"),
IFERROR(VLOOKUP($A92,'Season 11'!AK$4:CN$104,24,0),"0"),IFERROR(VLOOKUP($A92,'Season 12'!AK$4:CN$104,24,0),"0"),
IFERROR(VLOOKUP($A92,'Season 13'!AK$4:CN$104,24,0),"0"),IFERROR(VLOOKUP($A92,'Season 14'!AK$4:CN$104,24,0),"0"),IFERROR(VLOOKUP($A92,'Season 15'!AK$4:CN$104,24,0),"0"),)</f>
        <v>0</v>
      </c>
      <c r="X92" s="518">
        <f>SUM(
IFERROR(VLOOKUP($A92,'Season 1'!AJ$4:CM$104,25,0),"0"),IFERROR(VLOOKUP($A92,'Season 2'!AK$4:CN$104,25,0),"0"),
IFERROR(VLOOKUP($A92,'Season 3'!AK$4:CN$104,25,0),"0"),IFERROR(VLOOKUP($A92,'Season 4'!AK$4:CN$104,25,0),"0"),
IFERROR(VLOOKUP($A92,'Season 5'!AK$4:CN$104,25,0),"0"),IFERROR(VLOOKUP($A92,'Season 6'!AK$4:CN$104,25,0),"0"),
IFERROR(VLOOKUP($A92,'Season 7'!AK$4:CN$104,25,0),"0"),IFERROR(VLOOKUP($A92,'Season 8'!AK$4:CN$104,25,0),"0"),
IFERROR(VLOOKUP($A92,'Season 9'!AK$4:CN$104,25,0),"0"),IFERROR(VLOOKUP($A92,'Season 10'!AK$4:CN$104,25,0),"0"),
IFERROR(VLOOKUP($A92,'Season 11'!AK$4:CN$104,25,0),"0"),IFERROR(VLOOKUP($A92,'Season 12'!AK$4:CN$104,25,0),"0"),
IFERROR(VLOOKUP($A92,'Season 13'!AK$4:CN$104,25,0),"0"),IFERROR(VLOOKUP($A92,'Season 14'!AK$4:CN$104,25,0),"0"),IFERROR(VLOOKUP($A92,'Season 15'!AK$4:CN$104,25,0),"0"),)</f>
        <v>0</v>
      </c>
      <c r="Y92" s="21">
        <f>SUM(
IFERROR(VLOOKUP($A92,'Season 1'!AJ$4:CM$104,26,0),"0"),IFERROR(VLOOKUP($A92,'Season 2'!AK$4:CN$104,26,0),"0"),
IFERROR(VLOOKUP($A92,'Season 3'!AK$4:CN$104,26,0),"0"),IFERROR(VLOOKUP($A92,'Season 4'!AK$4:CN$104,26,0),"0"),
IFERROR(VLOOKUP($A92,'Season 5'!AK$4:CN$104,26,0),"0"),IFERROR(VLOOKUP($A92,'Season 6'!AK$4:CN$104,26,0),"0"),
IFERROR(VLOOKUP($A92,'Season 7'!AK$4:CN$104,26,0),"0"),IFERROR(VLOOKUP($A92,'Season 8'!AK$4:CN$104,26,0),"0"),
IFERROR(VLOOKUP($A92,'Season 9'!AK$4:CN$104,26,0),"0"),IFERROR(VLOOKUP($A92,'Season 10'!AK$4:CN$104,26,0),"0"),
IFERROR(VLOOKUP($A92,'Season 11'!AK$4:CN$104,26,0),"0"),IFERROR(VLOOKUP($A92,'Season 12'!AK$4:CN$104,26,0),"0"),
IFERROR(VLOOKUP($A92,'Season 13'!AK$4:CN$104,26,0),"0"),IFERROR(VLOOKUP($A92,'Season 14'!AK$4:CN$104,26,0),"0"),IFERROR(VLOOKUP($A92,'Season 15'!AK$4:CN$104,26,0),"0"),)</f>
        <v>0</v>
      </c>
      <c r="Z92" s="402">
        <f>SUM(
IFERROR(VLOOKUP($A92,'Season 1'!AJ$4:CM$104,27,0),"0"),IFERROR(VLOOKUP($A92,'Season 2'!AK$4:CN$104,27,0),"0"),
IFERROR(VLOOKUP($A92,'Season 3'!AK$4:CN$104,27,0),"0"),IFERROR(VLOOKUP($A92,'Season 4'!AK$4:CN$104,27,0),"0"),
IFERROR(VLOOKUP($A92,'Season 5'!AK$4:CN$104,27,0),"0"),IFERROR(VLOOKUP($A92,'Season 6'!AK$4:CN$104,27,0),"0"),
IFERROR(VLOOKUP($A92,'Season 7'!AK$4:CN$104,27,0),"0"),IFERROR(VLOOKUP($A92,'Season 8'!AK$4:CN$104,27,0),"0"),
IFERROR(VLOOKUP($A92,'Season 9'!AK$4:CN$104,27,0),"0"),IFERROR(VLOOKUP($A92,'Season 10'!AK$4:CN$104,27,0),"0"),
IFERROR(VLOOKUP($A92,'Season 11'!AK$4:CN$104,27,0),"0"),IFERROR(VLOOKUP($A92,'Season 12'!AK$4:CN$104,27,0),"0"),
IFERROR(VLOOKUP($A92,'Season 13'!AK$4:CN$104,27,0),"0"),IFERROR(VLOOKUP($A92,'Season 14'!AK$4:CN$104,27,0),"0"),IFERROR(VLOOKUP($A92,'Season 15'!AK$4:CN$104,27,0),"0"),)</f>
        <v>0</v>
      </c>
      <c r="AA92" s="403">
        <f>SUM(
IFERROR(VLOOKUP($A92,'Season 1'!AJ$4:CM$104,28,0),"0"),IFERROR(VLOOKUP($A92,'Season 2'!AK$4:CN$104,28,0),"0"),
IFERROR(VLOOKUP($A92,'Season 3'!AK$4:CN$104,28,0),"0"),IFERROR(VLOOKUP($A92,'Season 4'!AK$4:CN$104,28,0),"0"),
IFERROR(VLOOKUP($A92,'Season 5'!AK$4:CN$104,28,0),"0"),IFERROR(VLOOKUP($A92,'Season 6'!AK$4:CN$104,28,0),"0"),
IFERROR(VLOOKUP($A92,'Season 7'!AK$4:CN$104,28,0),"0"),IFERROR(VLOOKUP($A92,'Season 8'!AK$4:CN$104,28,0),"0"),
IFERROR(VLOOKUP($A92,'Season 9'!AK$4:CN$104,28,0),"0"),IFERROR(VLOOKUP($A92,'Season 10'!AK$4:CN$104,28,0),"0"),
IFERROR(VLOOKUP($A92,'Season 11'!AK$4:CN$104,28,0),"0"),IFERROR(VLOOKUP($A92,'Season 12'!AK$4:CN$104,28,0),"0"),
IFERROR(VLOOKUP($A92,'Season 13'!AK$4:CN$104,28,0),"0"),IFERROR(VLOOKUP($A92,'Season 14'!AK$4:CN$104,28,0),"0"),IFERROR(VLOOKUP($A92,'Season 15'!AK$4:CN$104,28,0),"0"),)</f>
        <v>0</v>
      </c>
      <c r="AB92" s="398">
        <f>SUM(
IFERROR(VLOOKUP($A92,'Season 1'!AJ$4:CM$104,29,0),"0"),IFERROR(VLOOKUP($A92,'Season 2'!AK$4:CN$104,29,0),"0"),
IFERROR(VLOOKUP($A92,'Season 3'!AK$4:CN$104,29,0),"0"),IFERROR(VLOOKUP($A92,'Season 4'!AK$4:CN$104,29,0),"0"),
IFERROR(VLOOKUP($A92,'Season 5'!AK$4:CN$104,29,0),"0"),IFERROR(VLOOKUP($A92,'Season 6'!AK$4:CN$104,29,0),"0"),
IFERROR(VLOOKUP($A92,'Season 7'!AK$4:CN$104,29,0),"0"),IFERROR(VLOOKUP($A92,'Season 8'!AK$4:CN$104,29,0),"0"),
IFERROR(VLOOKUP($A92,'Season 9'!AK$4:CN$104,29,0),"0"),IFERROR(VLOOKUP($A92,'Season 10'!AK$4:CN$104,29,0),"0"),
IFERROR(VLOOKUP($A92,'Season 11'!AK$4:CN$104,29,0),"0"),IFERROR(VLOOKUP($A92,'Season 12'!AK$4:CN$104,29,0),"0"),
IFERROR(VLOOKUP($A92,'Season 13'!AK$4:CN$104,29,0),"0"),IFERROR(VLOOKUP($A92,'Season 14'!AK$4:CN$104,29,0),"0"),IFERROR(VLOOKUP($A92,'Season 15'!AK$4:CN$104,29,0),"0"),)</f>
        <v>0</v>
      </c>
      <c r="AC92" s="518">
        <f>SUM(
IFERROR(VLOOKUP($A92,'Season 1'!AJ$4:CM$104,30,0),"0"),IFERROR(VLOOKUP($A92,'Season 2'!AK$4:CN$104,30,0),"0"),
IFERROR(VLOOKUP($A92,'Season 3'!AK$4:CN$104,30,0),"0"),IFERROR(VLOOKUP($A92,'Season 4'!AK$4:CN$104,30,0),"0"),
IFERROR(VLOOKUP($A92,'Season 5'!AK$4:CN$104,30,0),"0"),IFERROR(VLOOKUP($A92,'Season 6'!AK$4:CN$104,30,0),"0"),
IFERROR(VLOOKUP($A92,'Season 7'!AK$4:CN$104,30,0),"0"),IFERROR(VLOOKUP($A92,'Season 8'!AK$4:CN$104,30,0),"0"),
IFERROR(VLOOKUP($A92,'Season 9'!AK$4:CN$104,30,0),"0"),IFERROR(VLOOKUP($A92,'Season 10'!AK$4:CN$104,30,0),"0"),
IFERROR(VLOOKUP($A92,'Season 11'!AK$4:CN$104,30,0),"0"),IFERROR(VLOOKUP($A92,'Season 12'!AK$4:CN$104,30,0),"0"),
IFERROR(VLOOKUP($A92,'Season 13'!AK$4:CN$104,30,0),"0"),IFERROR(VLOOKUP($A92,'Season 14'!AK$4:CN$104,30,0),"0"),IFERROR(VLOOKUP($A92,'Season 15'!AK$4:CN$104,30,0),"0"),)</f>
        <v>0</v>
      </c>
      <c r="AD92" s="21">
        <f>SUM(
IFERROR(VLOOKUP($A92,'Season 1'!AJ$4:CM$104,31,0),"0"),IFERROR(VLOOKUP($A92,'Season 2'!AK$4:CN$104,31,0),"0"),
IFERROR(VLOOKUP($A92,'Season 3'!AK$4:CN$104,31,0),"0"),IFERROR(VLOOKUP($A92,'Season 4'!AK$4:CN$104,31,0),"0"),
IFERROR(VLOOKUP($A92,'Season 5'!AK$4:CN$104,31,0),"0"),IFERROR(VLOOKUP($A92,'Season 6'!AK$4:CN$104,31,0),"0"),
IFERROR(VLOOKUP($A92,'Season 7'!AK$4:CN$104,31,0),"0"),IFERROR(VLOOKUP($A92,'Season 8'!AK$4:CN$104,31,0),"0"),
IFERROR(VLOOKUP($A92,'Season 9'!AK$4:CN$104,31,0),"0"),IFERROR(VLOOKUP($A92,'Season 10'!AK$4:CN$104,31,0),"0"),
IFERROR(VLOOKUP($A92,'Season 11'!AK$4:CN$104,31,0),"0"),IFERROR(VLOOKUP($A92,'Season 12'!AK$4:CN$104,31,0),"0"),
IFERROR(VLOOKUP($A92,'Season 13'!AK$4:CN$104,31,0),"0"),IFERROR(VLOOKUP($A92,'Season 14'!AK$4:CN$104,31,0),"0"),IFERROR(VLOOKUP($A92,'Season 15'!AK$4:CN$104,31,0),"0"),)</f>
        <v>0</v>
      </c>
      <c r="AE92" s="402">
        <f>SUM(
IFERROR(VLOOKUP($A92,'Season 1'!AJ$4:CM$104,32,0),"0"),IFERROR(VLOOKUP($A92,'Season 2'!AK$4:CN$104,32,0),"0"),
IFERROR(VLOOKUP($A92,'Season 3'!AK$4:CN$104,32,0),"0"),IFERROR(VLOOKUP($A92,'Season 4'!AK$4:CN$104,32,0),"0"),
IFERROR(VLOOKUP($A92,'Season 5'!AK$4:CN$104,32,0),"0"),IFERROR(VLOOKUP($A92,'Season 6'!AK$4:CN$104,32,0),"0"),
IFERROR(VLOOKUP($A92,'Season 7'!AK$4:CN$104,32,0),"0"),IFERROR(VLOOKUP($A92,'Season 8'!AK$4:CN$104,32,0),"0"),
IFERROR(VLOOKUP($A92,'Season 9'!AK$4:CN$104,32,0),"0"),IFERROR(VLOOKUP($A92,'Season 10'!AK$4:CN$104,32,0),"0"),
IFERROR(VLOOKUP($A92,'Season 11'!AK$4:CN$104,32,0),"0"),IFERROR(VLOOKUP($A92,'Season 12'!AK$4:CN$104,32,0),"0"),
IFERROR(VLOOKUP($A92,'Season 13'!AK$4:CN$104,32,0),"0"),IFERROR(VLOOKUP($A92,'Season 14'!AK$4:CN$104,32,0),"0"),IFERROR(VLOOKUP($A92,'Season 15'!AK$4:CN$104,32,0),"0"),)</f>
        <v>0</v>
      </c>
      <c r="AF92" s="403">
        <f>SUM(IFERROR(VLOOKUP($A92,'Season 2'!AK$4:CN$104,33,0),"0"),
IFERROR(VLOOKUP($A92,'Season 3'!AK$4:CN$104,33,0),"0"),IFERROR(VLOOKUP($A92,'Season 4'!AK$4:CN$104,33,0),"0"),
IFERROR(VLOOKUP($A92,'Season 5'!AK$4:CN$104,33,0),"0"),IFERROR(VLOOKUP($A92,'Season 6'!AK$4:CN$104,33,0),"0"),
IFERROR(VLOOKUP($A92,'Season 7'!AK$4:CN$104,33,0),"0"),IFERROR(VLOOKUP($A92,'Season 8'!AK$4:CN$104,33,0),"0"),
IFERROR(VLOOKUP($A92,'Season 9'!AK$4:CN$104,33,0),"0"),IFERROR(VLOOKUP($A92,'Season 10'!AK$4:CN$104,33,0),"0"),
IFERROR(VLOOKUP($A92,'Season 11'!AK$4:CN$104,33,0),"0"),IFERROR(VLOOKUP($A92,'Season 12'!AK$4:CN$104,33,0),"0"),
IFERROR(VLOOKUP($A92,'Season 13'!AK$4:CN$104,33,0),"0"),IFERROR(VLOOKUP($A92,'Season 14'!AK$4:CN$104,33,0),"0"),IFERROR(VLOOKUP($A92,'Season 15'!AK$4:CN$104,33,0),"0"),)</f>
        <v>0</v>
      </c>
      <c r="AG92" s="398">
        <f>SUM(IFERROR(VLOOKUP($A92,'Season 2'!AK$4:CN$104,34,0),"0"),
IFERROR(VLOOKUP($A92,'Season 3'!AK$4:CN$104,34,0),"0"),IFERROR(VLOOKUP($A92,'Season 4'!AK$4:CN$104,34,0),"0"),
IFERROR(VLOOKUP($A92,'Season 5'!AK$4:CN$104,34,0),"0"),IFERROR(VLOOKUP($A92,'Season 6'!AK$4:CN$104,34,0),"0"),
IFERROR(VLOOKUP($A92,'Season 7'!AK$4:CN$104,34,0),"0"),IFERROR(VLOOKUP($A92,'Season 8'!AK$4:CN$104,34,0),"0"),
IFERROR(VLOOKUP($A92,'Season 9'!AK$4:CN$104,34,0),"0"),IFERROR(VLOOKUP($A92,'Season 10'!AK$4:CN$104,34,0),"0"),
IFERROR(VLOOKUP($A92,'Season 11'!AK$4:CN$104,34,0),"0"),IFERROR(VLOOKUP($A92,'Season 12'!AK$4:CN$104,34,0),"0"),
IFERROR(VLOOKUP($A92,'Season 13'!AK$4:CN$104,34,0),"0"),IFERROR(VLOOKUP($A92,'Season 14'!AK$4:CN$104,34,0),"0"),IFERROR(VLOOKUP($A92,'Season 15'!AK$4:CN$104,34,0),"0"),)</f>
        <v>0</v>
      </c>
      <c r="AH92" s="518">
        <f>SUM(IFERROR(VLOOKUP($A92,'Season 2'!AK$4:CN$104,35,0),"0"),
IFERROR(VLOOKUP($A92,'Season 3'!AK$4:CN$104,35,0),"0"),IFERROR(VLOOKUP($A92,'Season 4'!AK$4:CN$104,35,0),"0"),
IFERROR(VLOOKUP($A92,'Season 5'!AK$4:CN$104,35,0),"0"),IFERROR(VLOOKUP($A92,'Season 6'!AK$4:CN$104,35,0),"0"),
IFERROR(VLOOKUP($A92,'Season 7'!AK$4:CN$104,35,0),"0"),IFERROR(VLOOKUP($A92,'Season 8'!AK$4:CN$104,35,0),"0"),
IFERROR(VLOOKUP($A92,'Season 9'!AK$4:CN$104,35,0),"0"),IFERROR(VLOOKUP($A92,'Season 10'!AK$4:CN$104,35,0),"0"),
IFERROR(VLOOKUP($A92,'Season 11'!AK$4:CN$104,35,0),"0"),IFERROR(VLOOKUP($A92,'Season 12'!AK$4:CN$104,35,0),"0"),
IFERROR(VLOOKUP($A92,'Season 13'!AK$4:CN$104,35,0),"0"),IFERROR(VLOOKUP($A92,'Season 14'!AK$4:CN$104,35,0),"0"),IFERROR(VLOOKUP($A92,'Season 15'!AK$4:CN$104,35,0),"0"),)</f>
        <v>0</v>
      </c>
      <c r="AI92" s="21">
        <f>SUM(IFERROR(VLOOKUP($A92,'Season 2'!AK$4:CN$104,36,0),"0"),
IFERROR(VLOOKUP($A92,'Season 3'!AK$4:CN$104,36,0),"0"),IFERROR(VLOOKUP($A92,'Season 4'!AK$4:CN$104,36,0),"0"),
IFERROR(VLOOKUP($A92,'Season 5'!AK$4:CN$104,36,0),"0"),IFERROR(VLOOKUP($A92,'Season 6'!AK$4:CN$104,36,0),"0"),
IFERROR(VLOOKUP($A92,'Season 7'!AK$4:CN$104,36,0),"0"),IFERROR(VLOOKUP($A92,'Season 8'!AK$4:CN$104,36,0),"0"),
IFERROR(VLOOKUP($A92,'Season 9'!AK$4:CN$104,36,0),"0"),IFERROR(VLOOKUP($A92,'Season 10'!AK$4:CN$104,36,0),"0"),
IFERROR(VLOOKUP($A92,'Season 11'!AK$4:CN$104,36,0),"0"),IFERROR(VLOOKUP($A92,'Season 12'!AK$4:CN$104,36,0),"0"),
IFERROR(VLOOKUP($A92,'Season 13'!AK$4:CN$104,36,0),"0"),IFERROR(VLOOKUP($A92,'Season 14'!AK$4:CN$104,36,0),"0"),IFERROR(VLOOKUP($A92,'Season 15'!AK$4:CN$104,36,0),"0"),)</f>
        <v>0</v>
      </c>
      <c r="AJ92" s="402">
        <f>SUM(IFERROR(VLOOKUP($A92,'Season 2'!AK$4:CN$104,37,0),"0"),
IFERROR(VLOOKUP($A92,'Season 3'!AK$4:CN$104,37,0),"0"),IFERROR(VLOOKUP($A92,'Season 4'!AK$4:CN$104,37,0),"0"),
IFERROR(VLOOKUP($A92,'Season 5'!AK$4:CN$104,37,0),"0"),IFERROR(VLOOKUP($A92,'Season 6'!AK$4:CN$104,37,0),"0"),
IFERROR(VLOOKUP($A92,'Season 7'!AK$4:CN$104,37,0),"0"),IFERROR(VLOOKUP($A92,'Season 8'!AK$4:CN$104,37,0),"0"),
IFERROR(VLOOKUP($A92,'Season 9'!AK$4:CN$104,37,0),"0"),IFERROR(VLOOKUP($A92,'Season 10'!AK$4:CN$104,37,0),"0"),
IFERROR(VLOOKUP($A92,'Season 11'!AK$4:CN$104,37,0),"0"),IFERROR(VLOOKUP($A92,'Season 12'!AK$4:CN$104,37,0),"0"),
IFERROR(VLOOKUP($A92,'Season 13'!AK$4:CN$104,37,0),"0"),IFERROR(VLOOKUP($A92,'Season 14'!AK$4:CN$104,37,0),"0"),IFERROR(VLOOKUP($A92,'Season 15'!AK$4:CN$104,37,0),"0"),)</f>
        <v>0</v>
      </c>
      <c r="AK92" s="403">
        <f>SUM(IFERROR(VLOOKUP($A92,'Season 1'!AJ$4:CM$104,33,0),"0"),IFERROR(VLOOKUP($A92,'Season 2'!AK$4:CN$104,38,0),"0"),
IFERROR(VLOOKUP($A92,'Season 3'!AK$4:CN$104,38,0),"0"),IFERROR(VLOOKUP($A92,'Season 4'!AK$4:CN$104,38,0),"0"),
IFERROR(VLOOKUP($A92,'Season 5'!AK$4:CN$104,38,0),"0"),IFERROR(VLOOKUP($A92,'Season 6'!AK$4:CN$104,38,0),"0"),
IFERROR(VLOOKUP($A92,'Season 7'!AK$4:CN$104,38,0),"0"),IFERROR(VLOOKUP($A92,'Season 8'!AK$4:CN$104,38,0),"0"),
IFERROR(VLOOKUP($A92,'Season 9'!AK$4:CN$104,38,0),"0"),IFERROR(VLOOKUP($A92,'Season 10'!AK$4:CN$104,38,0),"0"),
IFERROR(VLOOKUP($A92,'Season 11'!AK$4:CN$104,38,0),"0"),IFERROR(VLOOKUP($A92,'Season 12'!AK$4:CN$104,38,0),"0"),
IFERROR(VLOOKUP($A92,'Season 13'!AK$4:CN$104,38,0),"0"),IFERROR(VLOOKUP($A92,'Season 14'!AK$4:CN$104,38,0),"0"),IFERROR(VLOOKUP($A92,'Season 15'!AK$4:CN$104,38,0),"0"),)</f>
        <v>0</v>
      </c>
      <c r="AL92" s="398">
        <f>SUM(IFERROR(VLOOKUP($A92,'Season 1'!AJ$4:CM$104,34,0),"0"),IFERROR(VLOOKUP($A92,'Season 2'!AK$4:CN$104,39,0),"0"),
IFERROR(VLOOKUP($A92,'Season 3'!AK$4:CN$104,39,0),"0"),IFERROR(VLOOKUP($A92,'Season 4'!AK$4:CN$104,39,0),"0"),
IFERROR(VLOOKUP($A92,'Season 5'!AK$4:CN$104,39,0),"0"),IFERROR(VLOOKUP($A92,'Season 6'!AK$4:CN$104,39,0),"0"),
IFERROR(VLOOKUP($A92,'Season 7'!AK$4:CN$104,39,0),"0"),IFERROR(VLOOKUP($A92,'Season 8'!AK$4:CN$104,39,0),"0"),
IFERROR(VLOOKUP($A92,'Season 9'!AK$4:CN$104,39,0),"0"),IFERROR(VLOOKUP($A92,'Season 10'!AK$4:CN$104,39,0),"0"),
IFERROR(VLOOKUP($A92,'Season 11'!AK$4:CN$104,39,0),"0"),IFERROR(VLOOKUP($A92,'Season 12'!AK$4:CN$104,39,0),"0"),
IFERROR(VLOOKUP($A92,'Season 13'!AK$4:CN$104,39,0),"0"),IFERROR(VLOOKUP($A92,'Season 14'!AK$4:CN$104,39,0),"0"),IFERROR(VLOOKUP($A92,'Season 15'!AK$4:CN$104,39,0),"0"),)</f>
        <v>0</v>
      </c>
      <c r="AM92" s="518">
        <f>SUM(IFERROR(VLOOKUP($A92,'Season 1'!AJ$4:CM$104,35,0),"0"),IFERROR(VLOOKUP($A92,'Season 2'!AK$4:CN$104,40,0),"0"),
IFERROR(VLOOKUP($A92,'Season 3'!AK$4:CN$104,40,0),"0"),IFERROR(VLOOKUP($A92,'Season 4'!AK$4:CN$104,40,0),"0"),
IFERROR(VLOOKUP($A92,'Season 5'!AK$4:CN$104,40,0),"0"),IFERROR(VLOOKUP($A92,'Season 6'!AK$4:CN$104,40,0),"0"),
IFERROR(VLOOKUP($A92,'Season 7'!AK$4:CN$104,40,0),"0"),IFERROR(VLOOKUP($A92,'Season 8'!AK$4:CN$104,40,0),"0"),
IFERROR(VLOOKUP($A92,'Season 9'!AK$4:CN$104,40,0),"0"),IFERROR(VLOOKUP($A92,'Season 10'!AK$4:CN$104,40,0),"0"),
IFERROR(VLOOKUP($A92,'Season 11'!AK$4:CN$104,40,0),"0"),IFERROR(VLOOKUP($A92,'Season 12'!AK$4:CN$104,40,0),"0"),
IFERROR(VLOOKUP($A92,'Season 13'!AK$4:CN$104,40,0),"0"),IFERROR(VLOOKUP($A92,'Season 14'!AK$4:CN$104,40,0),"0"),IFERROR(VLOOKUP($A92,'Season 15'!AK$4:CN$104,40,0),"0"),)</f>
        <v>0</v>
      </c>
      <c r="AN92" s="21">
        <f>SUM(IFERROR(VLOOKUP($A92,'Season 1'!AJ$4:CM$104,36,0),"0"),IFERROR(VLOOKUP($A92,'Season 2'!AK$4:CN$104,41,0),"0"),
IFERROR(VLOOKUP($A92,'Season 3'!AK$4:CN$104,41,0),"0"),IFERROR(VLOOKUP($A92,'Season 4'!AK$4:CN$104,41,0),"0"),
IFERROR(VLOOKUP($A92,'Season 5'!AK$4:CN$104,41,0),"0"),IFERROR(VLOOKUP($A92,'Season 6'!AK$4:CN$104,41,0),"0"),
IFERROR(VLOOKUP($A92,'Season 7'!AK$4:CN$104,41,0),"0"),IFERROR(VLOOKUP($A92,'Season 8'!AK$4:CN$104,41,0),"0"),
IFERROR(VLOOKUP($A92,'Season 9'!AK$4:CN$104,41,0),"0"),IFERROR(VLOOKUP($A92,'Season 10'!AK$4:CN$104,41,0),"0"),
IFERROR(VLOOKUP($A92,'Season 11'!AK$4:CN$104,41,0),"0"),IFERROR(VLOOKUP($A92,'Season 12'!AK$4:CN$104,41,0),"0"),
IFERROR(VLOOKUP($A92,'Season 13'!AK$4:CN$104,41,0),"0"),IFERROR(VLOOKUP($A92,'Season 14'!AK$4:CN$104,41,0),"0"),IFERROR(VLOOKUP($A92,'Season 15'!AK$4:CN$104,41,0),"0"),)</f>
        <v>0</v>
      </c>
      <c r="AO92" s="402">
        <f>SUM(IFERROR(VLOOKUP($A92,'Season 1'!AJ$4:CM$104,37,0),"0"),IFERROR(VLOOKUP($A92,'Season 2'!AK$4:CN$104,42,0),"0"),
IFERROR(VLOOKUP($A92,'Season 3'!AK$4:CN$104,42,0),"0"),IFERROR(VLOOKUP($A92,'Season 4'!AK$4:CN$104,42,0),"0"),
IFERROR(VLOOKUP($A92,'Season 5'!AK$4:CN$104,42,0),"0"),IFERROR(VLOOKUP($A92,'Season 6'!AK$4:CN$104,42,0),"0"),
IFERROR(VLOOKUP($A92,'Season 7'!AK$4:CN$104,42,0),"0"),IFERROR(VLOOKUP($A92,'Season 8'!AK$4:CN$104,42,0),"0"),
IFERROR(VLOOKUP($A92,'Season 9'!AK$4:CN$104,42,0),"0"),IFERROR(VLOOKUP($A92,'Season 10'!AK$4:CN$104,42,0),"0"),
IFERROR(VLOOKUP($A92,'Season 11'!AK$4:CN$104,42,0),"0"),IFERROR(VLOOKUP($A92,'Season 12'!AK$4:CN$104,42,0),"0"),
IFERROR(VLOOKUP($A92,'Season 13'!AK$4:CN$104,42,0),"0"),IFERROR(VLOOKUP($A92,'Season 14'!AK$4:CN$104,42,0),"0"),IFERROR(VLOOKUP($A92,'Season 15'!AK$4:CN$104,42,0),"0"),)</f>
        <v>0</v>
      </c>
      <c r="AP92" s="403">
        <f>SUM(IFERROR(VLOOKUP($A92,'Season 1'!AJ$4:CM$104,43,0),"0"),IFERROR(VLOOKUP($A92,'Season 2'!AK$4:CN$104,43,0),"0"),
IFERROR(VLOOKUP($A92,'Season 3'!AK$4:CN$104,43,0),"0"),IFERROR(VLOOKUP($A92,'Season 4'!AK$4:CN$104,43,0),"0"),
IFERROR(VLOOKUP($A92,'Season 5'!AK$4:CN$104,43,0),"0"),IFERROR(VLOOKUP($A92,'Season 6'!AK$4:CN$104,43,0),"0"),
IFERROR(VLOOKUP($A92,'Season 7'!AK$4:CN$104,43,0),"0"),IFERROR(VLOOKUP($A92,'Season 8'!AK$4:CN$104,43,0),"0"),
IFERROR(VLOOKUP($A92,'Season 9'!AK$4:CN$104,43,0),"0"),IFERROR(VLOOKUP($A92,'Season 10'!AK$4:CN$104,43,0),"0"),
IFERROR(VLOOKUP($A92,'Season 11'!AK$4:CN$104,43,0),"0"),IFERROR(VLOOKUP($A92,'Season 12'!AK$4:CN$104,43,0),"0"),
IFERROR(VLOOKUP($A92,'Season 13'!AK$4:CN$104,43,0),"0"),IFERROR(VLOOKUP($A92,'Season 14'!AK$4:CN$104,43,0),"0"),IFERROR(VLOOKUP($A92,'Season 15'!AK$4:CN$104,43,0),"0"),)</f>
        <v>0</v>
      </c>
      <c r="AQ92" s="398">
        <f>SUM(IFERROR(VLOOKUP($A92,'Season 1'!AJ$4:CM$104,44,0),"0"),IFERROR(VLOOKUP($A92,'Season 2'!AK$4:CN$104,44,0),"0"),
IFERROR(VLOOKUP($A92,'Season 3'!AK$4:CN$104,44,0),"0"),IFERROR(VLOOKUP($A92,'Season 4'!AK$4:CN$104,44,0),"0"),
IFERROR(VLOOKUP($A92,'Season 5'!AK$4:CN$104,44,0),"0"),IFERROR(VLOOKUP($A92,'Season 6'!AK$4:CN$104,44,0),"0"),
IFERROR(VLOOKUP($A92,'Season 7'!AK$4:CN$104,44,0),"0"),IFERROR(VLOOKUP($A92,'Season 8'!AK$4:CN$104,44,0),"0"),
IFERROR(VLOOKUP($A92,'Season 9'!AK$4:CN$104,44,0),"0"),IFERROR(VLOOKUP($A92,'Season 10'!AK$4:CN$104,44,0),"0"),
IFERROR(VLOOKUP($A92,'Season 11'!AK$4:CN$104,44,0),"0"),IFERROR(VLOOKUP($A92,'Season 12'!AK$4:CN$104,44,0),"0"),
IFERROR(VLOOKUP($A92,'Season 13'!AK$4:CN$104,44,0),"0"),IFERROR(VLOOKUP($A92,'Season 14'!AK$4:CN$104,44,0),"0"),IFERROR(VLOOKUP($A92,'Season 15'!AK$4:CN$104,44,0),"0"),)</f>
        <v>0</v>
      </c>
      <c r="AR92" s="518">
        <f>SUM(IFERROR(VLOOKUP($A92,'Season 1'!AJ$4:CM$104,45,0),"0"),IFERROR(VLOOKUP($A92,'Season 2'!AK$4:CN$104,45,0),"0"),
IFERROR(VLOOKUP($A92,'Season 3'!AK$4:CN$104,45,0),"0"),IFERROR(VLOOKUP($A92,'Season 4'!AK$4:CN$104,45,0),"0"),
IFERROR(VLOOKUP($A92,'Season 5'!AK$4:CN$104,45,0),"0"),IFERROR(VLOOKUP($A92,'Season 6'!AK$4:CN$104,45,0),"0"),
IFERROR(VLOOKUP($A92,'Season 7'!AK$4:CN$104,45,0),"0"),IFERROR(VLOOKUP($A92,'Season 8'!AK$4:CN$104,45,0),"0"),
IFERROR(VLOOKUP($A92,'Season 9'!AK$4:CN$104,45,0),"0"),IFERROR(VLOOKUP($A92,'Season 10'!AK$4:CN$104,45,0),"0"),
IFERROR(VLOOKUP($A92,'Season 11'!AK$4:CN$104,45,0),"0"),IFERROR(VLOOKUP($A92,'Season 12'!AK$4:CN$104,45,0),"0"),
IFERROR(VLOOKUP($A92,'Season 13'!AK$4:CN$104,45,0),"0"),IFERROR(VLOOKUP($A92,'Season 14'!AK$4:CN$104,45,0),"0"),IFERROR(VLOOKUP($A92,'Season 15'!AK$4:CN$104,45,0),"0"),)</f>
        <v>0</v>
      </c>
      <c r="AS92" s="21">
        <f>SUM(IFERROR(VLOOKUP($A92,'Season 1'!AJ$4:CM$104,46,0),"0"),IFERROR(VLOOKUP($A92,'Season 2'!AK$4:CN$104,46,0),"0"),
IFERROR(VLOOKUP($A92,'Season 3'!AK$4:CN$104,46,0),"0"),IFERROR(VLOOKUP($A92,'Season 4'!AK$4:CN$104,46,0),"0"),
IFERROR(VLOOKUP($A92,'Season 5'!AK$4:CN$104,46,0),"0"),IFERROR(VLOOKUP($A92,'Season 6'!AK$4:CN$104,46,0),"0"),
IFERROR(VLOOKUP($A92,'Season 7'!AK$4:CN$104,46,0),"0"),IFERROR(VLOOKUP($A92,'Season 8'!AK$4:CN$104,46,0),"0"),
IFERROR(VLOOKUP($A92,'Season 9'!AK$4:CN$104,46,0),"0"),IFERROR(VLOOKUP($A92,'Season 10'!AK$4:CN$104,46,0),"0"),
IFERROR(VLOOKUP($A92,'Season 11'!AK$4:CN$104,46,0),"0"),IFERROR(VLOOKUP($A92,'Season 12'!AK$4:CN$104,46,0),"0"),
IFERROR(VLOOKUP($A92,'Season 13'!AK$4:CN$104,46,0),"0"),IFERROR(VLOOKUP($A92,'Season 14'!AK$4:CN$104,46,0),"0"),IFERROR(VLOOKUP($A92,'Season 15'!AK$4:CN$104,46,0),"0"),)</f>
        <v>0</v>
      </c>
      <c r="AT92" s="402">
        <f>SUM(IFERROR(VLOOKUP($A92,'Season 1'!AJ$4:CM$104,47,0),"0"),IFERROR(VLOOKUP($A92,'Season 2'!AK$4:CN$104,47,0),"0"),
IFERROR(VLOOKUP($A92,'Season 3'!AK$4:CN$104,47,0),"0"),IFERROR(VLOOKUP($A92,'Season 4'!AK$4:CN$104,47,0),"0"),
IFERROR(VLOOKUP($A92,'Season 5'!AK$4:CN$104,47,0),"0"),IFERROR(VLOOKUP($A92,'Season 6'!AK$4:CN$104,47,0),"0"),
IFERROR(VLOOKUP($A92,'Season 7'!AK$4:CN$104,47,0),"0"),IFERROR(VLOOKUP($A92,'Season 8'!AK$4:CN$104,47,0),"0"),
IFERROR(VLOOKUP($A92,'Season 9'!AK$4:CN$104,47,0),"0"),IFERROR(VLOOKUP($A92,'Season 10'!AK$4:CN$104,47,0),"0"),
IFERROR(VLOOKUP($A92,'Season 11'!AK$4:CN$104,47,0),"0"),IFERROR(VLOOKUP($A92,'Season 12'!AK$4:CN$104,47,0),"0"),
IFERROR(VLOOKUP($A92,'Season 13'!AK$4:CN$104,47,0),"0"),IFERROR(VLOOKUP($A92,'Season 14'!AK$4:CN$104,47,0),"0"),IFERROR(VLOOKUP($A92,'Season 15'!AK$4:CN$104,47,0),"0"),)</f>
        <v>0</v>
      </c>
      <c r="AU92" s="403">
        <f>SUM(IFERROR(VLOOKUP($A92,'Season 3'!AK$4:CN$104,48,0),"0"),IFERROR(VLOOKUP($A92,'Season 4'!AK$4:CN$104,48,0),"0"),
IFERROR(VLOOKUP($A92,'Season 5'!AK$4:CN$104,48,0),"0"),IFERROR(VLOOKUP($A92,'Season 6'!AK$4:CN$104,48,0),"0"),
IFERROR(VLOOKUP($A92,'Season 7'!AK$4:CN$104,48,0),"0"),IFERROR(VLOOKUP($A92,'Season 8'!AK$4:CN$104,48,0),"0"),
IFERROR(VLOOKUP($A92,'Season 9'!AK$4:CN$104,48,0),"0"),IFERROR(VLOOKUP($A92,'Season 10'!AK$4:CN$104,48,0),"0"),
IFERROR(VLOOKUP($A92,'Season 11'!AK$4:CN$104,48,0),"0"),IFERROR(VLOOKUP($A92,'Season 12'!AK$4:CN$104,48,0),"0"),
IFERROR(VLOOKUP($A92,'Season 13'!AK$4:CN$104,48,0),"0"),IFERROR(VLOOKUP($A92,'Season 14'!AK$4:CN$104,48,0),"0"),IFERROR(VLOOKUP($A92,'Season 15'!AK$4:CN$104,48,0),"0"),)</f>
        <v>0</v>
      </c>
      <c r="AV92" s="398">
        <f>SUM(IFERROR(VLOOKUP($A92,'Season 3'!AK$4:CN$104,49,0),"0"),IFERROR(VLOOKUP($A92,'Season 4'!AK$4:CN$104,49,0),"0"),
IFERROR(VLOOKUP($A92,'Season 5'!AK$4:CN$104,49,0),"0"),IFERROR(VLOOKUP($A92,'Season 6'!AK$4:CN$104,49,0),"0"),
IFERROR(VLOOKUP($A92,'Season 7'!AK$4:CN$104,49,0),"0"),IFERROR(VLOOKUP($A92,'Season 8'!AK$4:CN$104,49,0),"0"),
IFERROR(VLOOKUP($A92,'Season 9'!AK$4:CN$104,49,0),"0"),IFERROR(VLOOKUP($A92,'Season 10'!AK$4:CN$104,49,0),"0"),
IFERROR(VLOOKUP($A92,'Season 11'!AK$4:CN$104,49,0),"0"),IFERROR(VLOOKUP($A92,'Season 12'!AK$4:CN$104,49,0),"0"),
IFERROR(VLOOKUP($A92,'Season 13'!AK$4:CN$104,49,0),"0"),IFERROR(VLOOKUP($A92,'Season 14'!AK$4:CN$104,49,0),"0"),IFERROR(VLOOKUP($A92,'Season 15'!AK$4:CN$104,49,0),"0"),)</f>
        <v>0</v>
      </c>
      <c r="AW92" s="518">
        <f>SUM(IFERROR(VLOOKUP($A92,'Season 3'!AK$4:CN$104,50,0),"0"),IFERROR(VLOOKUP($A92,'Season 4'!AK$4:CN$104,50,0),"0"),
IFERROR(VLOOKUP($A92,'Season 5'!AK$4:CN$104,50,0),"0"),IFERROR(VLOOKUP($A92,'Season 6'!AK$4:CN$104,50,0),"0"),
IFERROR(VLOOKUP($A92,'Season 7'!AK$4:CN$104,50,0),"0"),IFERROR(VLOOKUP($A92,'Season 8'!AK$4:CN$104,50,0),"0"),
IFERROR(VLOOKUP($A92,'Season 9'!AK$4:CN$104,50,0),"0"),IFERROR(VLOOKUP($A92,'Season 10'!AK$4:CN$104,50,0),"0"),
IFERROR(VLOOKUP($A92,'Season 11'!AK$4:CN$104,50,0),"0"),IFERROR(VLOOKUP($A92,'Season 12'!AK$4:CN$104,50,0),"0"),
IFERROR(VLOOKUP($A92,'Season 13'!AK$4:CN$104,50,0),"0"),IFERROR(VLOOKUP($A92,'Season 14'!AK$4:CN$104,50,0),"0"),IFERROR(VLOOKUP($A92,'Season 15'!AK$4:CN$104,50,0),"0"),)</f>
        <v>0</v>
      </c>
      <c r="AX92" s="21">
        <f>SUM(IFERROR(VLOOKUP($A92,'Season 3'!AK$4:CN$104,51,0),"0"),IFERROR(VLOOKUP($A92,'Season 4'!AK$4:CN$104,51,0),"0"),
IFERROR(VLOOKUP($A92,'Season 5'!AK$4:CN$104,51,0),"0"),IFERROR(VLOOKUP($A92,'Season 6'!AK$4:CN$104,51,0),"0"),
IFERROR(VLOOKUP($A92,'Season 7'!AK$4:CN$104,51,0),"0"),IFERROR(VLOOKUP($A92,'Season 8'!AK$4:CN$104,51,0),"0"),
IFERROR(VLOOKUP($A92,'Season 9'!AK$4:CN$104,51,0),"0"),IFERROR(VLOOKUP($A92,'Season 10'!AK$4:CN$104,51,0),"0"),
IFERROR(VLOOKUP($A92,'Season 11'!AK$4:CN$104,51,0),"0"),IFERROR(VLOOKUP($A92,'Season 12'!AK$4:CN$104,51,0),"0"),
IFERROR(VLOOKUP($A92,'Season 13'!AK$4:CN$104,51,0),"0"),IFERROR(VLOOKUP($A92,'Season 14'!AK$4:CN$104,51,0),"0"),IFERROR(VLOOKUP($A92,'Season 15'!AK$4:CN$104,51,0),"0"),)</f>
        <v>0</v>
      </c>
      <c r="AY92" s="402">
        <f>SUM(IFERROR(VLOOKUP($A92,'Season 3'!AK$4:CN$104,52,0),"0"),IFERROR(VLOOKUP($A92,'Season 4'!AK$4:CN$104,52,0),"0"),
IFERROR(VLOOKUP($A92,'Season 5'!AK$4:CN$104,52,0),"0"),IFERROR(VLOOKUP($A92,'Season 6'!AK$4:CN$104,52,0),"0"),
IFERROR(VLOOKUP($A92,'Season 7'!AK$4:CN$104,52,0),"0"),IFERROR(VLOOKUP($A92,'Season 8'!AK$4:CN$104,52,0),"0"),
IFERROR(VLOOKUP($A92,'Season 9'!AK$4:CN$104,52,0),"0"),IFERROR(VLOOKUP($A92,'Season 10'!AK$4:CN$104,52,0),"0"),
IFERROR(VLOOKUP($A92,'Season 11'!AK$4:CN$104,52,0),"0"),IFERROR(VLOOKUP($A92,'Season 12'!AK$4:CN$104,52,0),"0"),
IFERROR(VLOOKUP($A92,'Season 13'!AK$4:CN$104,52,0),"0"),IFERROR(VLOOKUP($A92,'Season 14'!AK$4:CN$104,52,0),"0"),IFERROR(VLOOKUP($A92,'Season 15'!AK$4:CN$104,52,0),"0"),)</f>
        <v>0</v>
      </c>
      <c r="AZ92" s="403">
        <f>SUM(IFERROR(VLOOKUP($A92,'Season 1'!AJ$4:CM$104,38,0),"0"),IFERROR(VLOOKUP($A92,'Season 2'!AK$4:CN$104,48,0),"0"),)</f>
        <v>0</v>
      </c>
      <c r="BA92" s="398">
        <f>SUM(IFERROR(VLOOKUP($A92,'Season 1'!AJ$4:CM$104,39,0),"0"),IFERROR(VLOOKUP($A92,'Season 2'!AK$4:CN$104,49,0),"0"),)</f>
        <v>0</v>
      </c>
      <c r="BB92" s="518">
        <f>SUM(IFERROR(VLOOKUP($A92,'Season 1'!AJ$4:CM$104,40,0),"0"),IFERROR(VLOOKUP($A92,'Season 2'!AK$4:CN$104,50,0),"0"),)</f>
        <v>0</v>
      </c>
      <c r="BC92" s="21">
        <f>SUM(IFERROR(VLOOKUP($A92,'Season 1'!AJ$4:CM$104,41,0),"0"),IFERROR(VLOOKUP($A92,'Season 2'!AK$4:CN$104,51,0),"0"),)</f>
        <v>0</v>
      </c>
      <c r="BD92" s="402">
        <f>SUM(IFERROR(VLOOKUP($A92,'Season 1'!AJ$4:CM$104,42,0),"0"),IFERROR(VLOOKUP($A92,'Season 2'!AK$4:CN$104,52,0),"0"),)</f>
        <v>0</v>
      </c>
      <c r="BE92" s="561">
        <f>SUM(
IFERROR(VLOOKUP($A92,'Season 1'!AJ$4:CM$104,48,0),"0"),IFERROR(VLOOKUP($A92,'Season 2'!AK$4:CN$104,53,0),"0"),
IFERROR(VLOOKUP($A92,'Season 3'!AK$4:CN$104,53,0),"0"),IFERROR(VLOOKUP($A92,'Season 4'!AK$4:CN$104,53,0),"0"),
IFERROR(VLOOKUP($A92,'Season 5'!AK$4:CN$104,53,0),"0"),IFERROR(VLOOKUP($A92,'Season 6'!AK$4:CN$104,53,0),"0"),
IFERROR(VLOOKUP($A92,'Season 7'!AK$4:CN$104,53,0),"0"),IFERROR(VLOOKUP($A92,'Season 8'!AK$4:CN$104,53,0),"0"),
IFERROR(VLOOKUP($A92,'Season 9'!AK$4:CN$104,53,0),"0"),IFERROR(VLOOKUP($A92,'Season 10'!AK$4:CN$104,53,0),"0"),
IFERROR(VLOOKUP($A92,'Season 11'!AK$4:CN$104,53,0),"0"),IFERROR(VLOOKUP($A92,'Season 12'!AK$4:CN$104,53,0),"0"),
IFERROR(VLOOKUP($A92,'Season 13'!AK$4:CN$104,53,0),"0"),IFERROR(VLOOKUP($A92,'Season 14'!AK$4:CN$104,53,0),"0"),IFERROR(VLOOKUP($A92,'Season 15'!AK$4:CN$104,53,0),"0"),)</f>
        <v>0</v>
      </c>
      <c r="BF92" s="562">
        <f>SUM(
IFERROR(VLOOKUP($A92,'Season 1'!AJ$4:CM$104,49,0),"0"),IFERROR(VLOOKUP($A92,'Season 2'!AK$4:CN$104,54,0),"0"),
IFERROR(VLOOKUP($A92,'Season 3'!AK$4:CN$104,54,0),"0"),IFERROR(VLOOKUP($A92,'Season 4'!AK$4:CN$104,54,0),"0"),
IFERROR(VLOOKUP($A92,'Season 5'!AK$4:CN$104,54,0),"0"),IFERROR(VLOOKUP($A92,'Season 6'!AK$4:CN$104,54,0),"0"),
IFERROR(VLOOKUP($A92,'Season 7'!AK$4:CN$104,54,0),"0"),IFERROR(VLOOKUP($A92,'Season 8'!AK$4:CN$104,54,0),"0"),
IFERROR(VLOOKUP($A92,'Season 9'!AK$4:CN$104,54,0),"0"),IFERROR(VLOOKUP($A92,'Season 10'!AK$4:CN$104,54,0),"0"),
IFERROR(VLOOKUP($A92,'Season 11'!AK$4:CN$104,540),"0"),IFERROR(VLOOKUP($A92,'Season 12'!AK$4:CN$104,54,0),"0"),
IFERROR(VLOOKUP($A92,'Season 13'!AK$4:CN$104,54,0),"0"),IFERROR(VLOOKUP($A92,'Season 14'!AK$4:CN$104,54,0),"0"),IFERROR(VLOOKUP($A92,'Season 15'!AK$4:CN$104,54,0),"0"),)</f>
        <v>0</v>
      </c>
      <c r="BG92" s="529" t="e">
        <f t="shared" si="3"/>
        <v>#DIV/0!</v>
      </c>
      <c r="BI92" s="553"/>
      <c r="BJ92" s="553"/>
      <c r="BK92" s="553"/>
      <c r="BL92" s="553"/>
      <c r="BM92" s="553"/>
      <c r="BN92" s="553"/>
      <c r="BO92" s="169"/>
      <c r="BP92" s="169"/>
      <c r="BQ92" s="169"/>
      <c r="BR92" s="169"/>
      <c r="BS92" s="12" t="str">
        <f>IFERROR(VLOOKUP($A92,'Season 1'!$AJ$4:$CM$104,50,0),"0")</f>
        <v>0</v>
      </c>
      <c r="BT92" s="12" t="str">
        <f>IFERROR(VLOOKUP($A92,'Season 1'!$AJ$4:$CM$104,51,0),"0")</f>
        <v>0</v>
      </c>
      <c r="BU92" s="12" t="str">
        <f>IFERROR(VLOOKUP($A92,'Season 2'!$AK$4:$CN$104,55,0),"0")</f>
        <v>0</v>
      </c>
      <c r="BV92" s="12" t="str">
        <f>IFERROR(VLOOKUP($A92,'Season 2'!$AK$4:$CN$104,56,0),"0")</f>
        <v>0</v>
      </c>
      <c r="BW92" s="12" t="str">
        <f>IFERROR(VLOOKUP($A92,'Season 3'!$AK$4:$CN$104,55,0),"0")</f>
        <v>0</v>
      </c>
      <c r="BX92" s="12" t="str">
        <f>IFERROR(VLOOKUP($A92,'Season 3'!$AK$4:$CN$104,56,0),"0")</f>
        <v>0</v>
      </c>
      <c r="BY92" s="12" t="str">
        <f>IFERROR(VLOOKUP($A92,'Season 4'!$AK$4:$CN$104,55,0),"0")</f>
        <v>0</v>
      </c>
      <c r="BZ92" s="12" t="str">
        <f>IFERROR(VLOOKUP($A92,'Season 4'!$AK$4:$CN$104,56,0),"0")</f>
        <v>0</v>
      </c>
      <c r="CA92" s="12" t="str">
        <f>IFERROR(VLOOKUP($A92,'Season 5'!$AK$4:$CN$104,55,0),"0")</f>
        <v>0</v>
      </c>
      <c r="CB92" s="12" t="str">
        <f>IFERROR(VLOOKUP($A92,'Season 5'!$AK$4:$CN$104,56,0),"0")</f>
        <v>0</v>
      </c>
      <c r="CC92" s="12" t="str">
        <f>IFERROR(VLOOKUP($A92,'Season 6'!$AK$4:$CN$104,55,0),"0")</f>
        <v>0</v>
      </c>
      <c r="CD92" s="12" t="str">
        <f>IFERROR(VLOOKUP($A92,'Season 6'!$AK$4:$CN$104,56,0),"0")</f>
        <v>0</v>
      </c>
      <c r="CE92" s="12" t="str">
        <f>IFERROR(VLOOKUP($A92,'Season 7'!$AK$4:$CN$104,55,0),"0")</f>
        <v>0</v>
      </c>
      <c r="CF92" s="12" t="str">
        <f>IFERROR(VLOOKUP($A92,'Season 7'!$AK$4:$CN$104,56,0),"0")</f>
        <v>0</v>
      </c>
      <c r="CG92" s="12" t="str">
        <f>IFERROR(VLOOKUP($A92,'Season 8'!$AK$4:$CN$104,55,0),"0")</f>
        <v>0</v>
      </c>
      <c r="CH92" s="12" t="str">
        <f>IFERROR(VLOOKUP($A92,'Season 8'!$AK$4:$CN$104,56,0),"0")</f>
        <v>0</v>
      </c>
      <c r="CI92" s="12" t="str">
        <f>IFERROR(VLOOKUP($A92,'Season 9'!$AK$4:$CN$104,55,0),"0")</f>
        <v>0</v>
      </c>
      <c r="CJ92" s="12" t="str">
        <f>IFERROR(VLOOKUP($A92,'Season 9'!$AK$4:$CN$104,56,0),"0")</f>
        <v>0</v>
      </c>
      <c r="CK92" s="12" t="str">
        <f>IFERROR(VLOOKUP($A92,'Season 10'!$AK$4:$CN$104,55,0),"0")</f>
        <v>0</v>
      </c>
      <c r="CL92" s="12" t="str">
        <f>IFERROR(VLOOKUP($A92,'Season 10'!$AK$4:$CN$104,56,0),"0")</f>
        <v>0</v>
      </c>
      <c r="CM92" s="12" t="str">
        <f>IFERROR(VLOOKUP($A92,'Season 11'!$AK$4:$CN$104,55,0),"0")</f>
        <v>0</v>
      </c>
      <c r="CN92" s="12" t="str">
        <f>IFERROR(VLOOKUP($A92,'Season 11'!$AK$4:$CN$104,56,0),"0")</f>
        <v>0</v>
      </c>
      <c r="CO92" s="12" t="str">
        <f>IFERROR(VLOOKUP($A92,'Season 12'!$AK$4:$CN$104,55,0),"0")</f>
        <v>0</v>
      </c>
      <c r="CP92" s="12" t="str">
        <f>IFERROR(VLOOKUP($A92,'Season 12'!$AK$4:$CN$104,56,0),"0")</f>
        <v>0</v>
      </c>
      <c r="CQ92" s="12" t="str">
        <f>IFERROR(VLOOKUP($A92,'Season 13'!$AK$4:$CN$104,55,0),"0")</f>
        <v>0</v>
      </c>
      <c r="CR92" s="12" t="str">
        <f>IFERROR(VLOOKUP($A92,'Season 13'!$AK$4:$CN$104,56,0),"0")</f>
        <v>0</v>
      </c>
      <c r="CS92" s="12" t="str">
        <f>IFERROR(VLOOKUP($A92,'Season 14'!$AK$4:$CN$104,55,0),"0")</f>
        <v>0</v>
      </c>
      <c r="CT92" s="12" t="str">
        <f>IFERROR(VLOOKUP($A92,'Season 14'!$AK$4:$CN$104,56,0),"0")</f>
        <v>0</v>
      </c>
      <c r="CU92" s="12" t="str">
        <f>IFERROR(VLOOKUP($A92,'Season 15'!$AK$4:$CN$104,55,0),"0")</f>
        <v>0</v>
      </c>
      <c r="CV92" s="12" t="str">
        <f>IFERROR(VLOOKUP($A92,'Season 15'!$AK$4:$CN$104,56,0),"0")</f>
        <v>0</v>
      </c>
    </row>
    <row r="93" spans="1:100" x14ac:dyDescent="0.25">
      <c r="A93" s="2" t="s">
        <v>35</v>
      </c>
      <c r="B93" s="516" t="str">
        <f>IFERROR(VLOOKUP('Data Totals'!A93,'Season 1'!AJ$4:CH$104,2,FALSE),IFERROR(VLOOKUP('Data Totals'!A93,'Season 2'!AK$4:CI$104,2,FALSE),IFERROR(VLOOKUP('Data Totals'!A93,'Season 3'!AK$4:CI$104,2,FALSE),IFERROR(VLOOKUP('Data Totals'!A93,'Season 4'!AK$4:CI$104,2,FALSE),IFERROR(VLOOKUP('Data Totals'!A93,'Season 5'!AK$4:CI$104,2,FALSE),IFERROR(VLOOKUP('Data Totals'!A93,'Season 6'!AK$4:CI$104,2,FALSE),IFERROR(VLOOKUP('Data Totals'!A93,'Season 7'!AK$4:CI$104,2,FALSE),IFERROR(VLOOKUP('Data Totals'!A93,'Season 8'!AK$4:CI$104,2,FALSE),IFERROR(VLOOKUP('Data Totals'!A93,'Season 9'!AK$4:CI$104,2,FALSE),IFERROR(VLOOKUP('Data Totals'!A93,'Season 10'!AK$4:CI$104,2,FALSE),IFERROR(VLOOKUP('Data Totals'!A93,'Season 11'!AK$4:CI$104,2,FALSE),IFERROR(VLOOKUP('Data Totals'!A93,'Season 12'!AK$4:CI$104,2,FALSE),IFERROR(VLOOKUP('Data Totals'!A93,'Season 13'!AK$4:CI$104,2,FALSE),IFERROR(VLOOKUP('Data Totals'!A93,'Season 14'!AK$4:CI$104,2,FALSE),IFERROR(VLOOKUP('Data Totals'!A93,'Season 15'!AK$4:CI$104,2,FALSE),"N/A")))))))))))))))</f>
        <v>N/A</v>
      </c>
      <c r="C93" s="517" t="str">
        <f>IFERROR(VLOOKUP('Data Totals'!A93,'Season 1'!AJ$4:CH$104,3,FALSE),IFERROR(VLOOKUP('Data Totals'!A93,'Season 2'!AK$4:CI$104,3,FALSE),IFERROR(VLOOKUP('Data Totals'!A93,'Season 3'!AK$4:CI$104,3,FALSE),IFERROR(VLOOKUP('Data Totals'!A93,'Season 4'!AK$4:CI$104,3,FALSE),IFERROR(VLOOKUP('Data Totals'!A93,'Season 5'!AK$4:CI$104,3,FALSE),IFERROR(VLOOKUP('Data Totals'!A93,'Season 6'!AK$4:CI$104,3,FALSE),IFERROR(VLOOKUP('Data Totals'!A93,'Season 7'!AK$4:CI$104,3,FALSE),IFERROR(VLOOKUP('Data Totals'!A93,'Season 8'!AK$4:CI$104,3,FALSE),IFERROR(VLOOKUP('Data Totals'!A93,'Season 9'!AK$4:CI$104,3,FALSE),IFERROR(VLOOKUP('Data Totals'!A93,'Season 10'!AK$4:CI$104,3,FALSE),IFERROR(VLOOKUP('Data Totals'!A93,'Season 11'!AK$4:CI$104,3,FALSE),IFERROR(VLOOKUP('Data Totals'!A93,'Season 12'!AK$4:CI$104,3,FALSE),IFERROR(VLOOKUP('Data Totals'!A93,'Season 13'!AK$4:CI$104,3,FALSE),IFERROR(VLOOKUP('Data Totals'!A93,'Season 14'!AK$4:CI$104,3,FALSE),IFERROR(VLOOKUP('Data Totals'!A93,'Season 15'!AK$4:CI$104,3,FALSE),"N/A")))))))))))))))</f>
        <v>N/A</v>
      </c>
      <c r="D93" s="517" t="str">
        <f>IFERROR(VLOOKUP('Data Totals'!A93,'Season 15'!AK$4:CI$104,4,FALSE),IFERROR(VLOOKUP('Data Totals'!A93,'Season 14'!AK$4:CI$104,4,FALSE),IFERROR(VLOOKUP('Data Totals'!A93,'Season 13'!AK$4:CI$104,4,FALSE),IFERROR(VLOOKUP('Data Totals'!A93,'Season 12'!AK$4:CI$104,4,FALSE),IFERROR(VLOOKUP('Data Totals'!A93,'Season 11'!AK$4:CI$104,4,FALSE),IFERROR(VLOOKUP('Data Totals'!A93,'Season 10'!AK$4:CI$104,4,FALSE),IFERROR(VLOOKUP('Data Totals'!A93,'Season 9'!AK$4:CI$104,4,FALSE),IFERROR(VLOOKUP('Data Totals'!A93,'Season 8'!AK$4:CI$104,4,FALSE),IFERROR(VLOOKUP('Data Totals'!A93,'Season 7'!AK$4:CI$104,4,FALSE),IFERROR(VLOOKUP('Data Totals'!A93,'Season 6'!AK$4:CI$104,4,FALSE),IFERROR(VLOOKUP('Data Totals'!A93,'Season 5'!AK$4:CI$104,4,FALSE),IFERROR(VLOOKUP('Data Totals'!A93,'Season 4'!AK$4:CI$104,4,FALSE),IFERROR(VLOOKUP('Data Totals'!A93,'Season 3'!AK$4:CI$104,4,FALSE),IFERROR(VLOOKUP('Data Totals'!A93,'Season 2'!AK$4:CI$104,4,FALSE),IFERROR(VLOOKUP('Data Totals'!A93,'Season 1'!AJ$4:CH$104,4,FALSE),"N/A")))))))))))))))</f>
        <v>N/A</v>
      </c>
      <c r="E93" s="517" t="e">
        <f t="shared" si="2"/>
        <v>#VALUE!</v>
      </c>
      <c r="F93" s="398">
        <f>SUM(IFERROR(VLOOKUP(A93,BI$3:BN$152,2,0),"0"),
IFERROR(VLOOKUP(A93,'Season 1'!AJ$4:CM$104,7,0),"0"),IFERROR(VLOOKUP(A93,'Season 2'!AK$4:CN$104,7,0),"0"),
IFERROR(VLOOKUP(A93,'Season 3'!AK$4:CN$104,7,0),"0"),IFERROR(VLOOKUP(A93,'Season 4'!AK$4:CN$104,7,0),"0"),
IFERROR(VLOOKUP(A93,'Season 5'!AK$4:CN$104,7,0),"0"),IFERROR(VLOOKUP(A93,'Season 6'!AK$4:CN$104,7,0),"0"),
IFERROR(VLOOKUP(A93,'Season 7'!AK$4:CN$104,7,0),"0"),IFERROR(VLOOKUP(A93,'Season 8'!AK$4:CN$104,7,0),"0"),
IFERROR(VLOOKUP(A93,'Season 9'!AK$4:CN$104,7,0),"0"),IFERROR(VLOOKUP(A93,'Season 10'!AK$4:CN$104,7,0),"0"),
IFERROR(VLOOKUP(A93,'Season 11'!AK$4:CN$104,7,0),"0"),IFERROR(VLOOKUP(A93,'Season 12'!AK$4:CN$104,7,0),"0"),
IFERROR(VLOOKUP(A93,'Season 13'!AK$4:CN$104,7,0),"0"),IFERROR(VLOOKUP(A93,'Season 14'!AK$4:CN$104,7,0),"0"),IFERROR(VLOOKUP(A93,'Season 15'!AK$4:CN$104,7,0),"0"),)</f>
        <v>0</v>
      </c>
      <c r="G93" s="398">
        <f>SUM(
IFERROR(VLOOKUP(A93,'Season 1'!AJ$4:CM$104,8,0),"0"),IFERROR(VLOOKUP(A93,'Season 2'!AK$4:CN$104,8,0),"0"),
IFERROR(VLOOKUP(A93,'Season 3'!AK$4:CN$104,8,0),"0"),IFERROR(VLOOKUP(A93,'Season 4'!AK$4:CN$104,8,0),"0"),
IFERROR(VLOOKUP(A93,'Season 5'!AK$4:CN$104,8,0),"0"),IFERROR(VLOOKUP(A93,'Season 6'!AK$4:CN$104,8,0),"0"),
IFERROR(VLOOKUP(A93,'Season 7'!AK$4:CN$104,8,0),"0"),IFERROR(VLOOKUP(A93,'Season 8'!AK$4:CN$104,8,0),"0"),
IFERROR(VLOOKUP(A93,'Season 9'!AK$4:CN$104,8,0),"0"),IFERROR(VLOOKUP(A93,'Season 10'!AK$4:CN$104,8,0),"0"),
IFERROR(VLOOKUP(A93,'Season 11'!AK$4:CN$104,8,0),"0"),IFERROR(VLOOKUP(A93,'Season 12'!AK$4:CN$104,8,0),"0"),
IFERROR(VLOOKUP(A93,'Season 13'!AK$4:CN$104,8,0),"0"),IFERROR(VLOOKUP(A93,'Season 14'!AK$4:CN$104,8,0),"0"),IFERROR(VLOOKUP(A93,'Season 15'!AK$4:CN$104,8,0),"0"),)</f>
        <v>0</v>
      </c>
      <c r="H93" s="329">
        <f>SUM(
IFERROR(VLOOKUP(A93,'Season 1'!AJ$4:CM$104,9,0),"0"),IFERROR(VLOOKUP(A93,'Season 2'!AK$4:CN$104,9,0),"0"),
IFERROR(VLOOKUP(A93,'Season 3'!AK$4:CN$104,9,0),"0"),IFERROR(VLOOKUP(A93,'Season 4'!AK$4:CN$104,9,0),"0"),
IFERROR(VLOOKUP(A93,'Season 5'!AK$4:CN$104,9,0),"0"),IFERROR(VLOOKUP(A93,'Season 6'!AK$4:CN$104,9,0),"0"),
IFERROR(VLOOKUP(A93,'Season 7'!AK$4:CN$104,9,0),"0"),IFERROR(VLOOKUP(A93,'Season 8'!AK$4:CN$104,9,0),"0"),
IFERROR(VLOOKUP(A93,'Season 9'!AK$4:CN$104,9,0),"0"),IFERROR(VLOOKUP(A93,'Season 10'!AK$4:CN$104,9,0),"0"),
IFERROR(VLOOKUP(A93,'Season 11'!AK$4:CN$104,9,0),"0"),IFERROR(VLOOKUP(A93,'Season 12'!AK$4:CN$104,9,0),"0"),
IFERROR(VLOOKUP(A93,'Season 13'!AK$4:CN$104,9,0),"0"),IFERROR(VLOOKUP(A93,'Season 14'!AK$4:CN$104,9,0),"0"),IFERROR(VLOOKUP(A93,'Season 15'!AK$4:CN$104,9,0),"0"),)</f>
        <v>0</v>
      </c>
      <c r="I93" s="518">
        <f>SUM(
IFERROR(VLOOKUP(A93,'Season 1'!AJ$4:CM$104,10,0),"0"),IFERROR(VLOOKUP(A93,'Season 2'!AK$4:CN$104,10,0),"0"),
IFERROR(VLOOKUP(A93,'Season 3'!AK$4:CN$104,10,0),"0"),IFERROR(VLOOKUP(A93,'Season 4'!AK$4:CN$104,10,0),"0"),
IFERROR(VLOOKUP(A93,'Season 5'!AK$4:CN$104,10,0),"0"),IFERROR(VLOOKUP(A93,'Season 6'!AK$4:CN$104,10,0),"0"),
IFERROR(VLOOKUP(A93,'Season 7'!AK$4:CN$104,10,0),"0"),IFERROR(VLOOKUP(A93,'Season 8'!AK$4:CN$104,10,0),"0"),
IFERROR(VLOOKUP(A93,'Season 9'!AK$4:CN$104,10,0),"0"),IFERROR(VLOOKUP(A93,'Season 10'!AK$4:CN$104,10,0),"0"),
IFERROR(VLOOKUP(A93,'Season 11'!AK$4:CN$104,10,0),"0"),IFERROR(VLOOKUP(A93,'Season 12'!AK$4:CN$104,10,0),"0"),
IFERROR(VLOOKUP(A93,'Season 13'!AK$4:CN$104,10,0),"0"),IFERROR(VLOOKUP(A93,'Season 14'!AK$4:CN$104,10,0),"0"),IFERROR(VLOOKUP(A93,'Season 15'!AK$4:CN$104,10,0),"0"),)</f>
        <v>0</v>
      </c>
      <c r="J93" s="21">
        <f>SUM(IFERROR(VLOOKUP(A93,BI$3:BN$152,3,0),"0"),
IFERROR(VLOOKUP(A93,'Season 1'!AJ$4:CM$104,11,0),"0"),IFERROR(VLOOKUP(A93,'Season 2'!AK$4:CN$104,11,0),"0"),
IFERROR(VLOOKUP(A93,'Season 3'!AK$4:CN$104,11,0),"0"),IFERROR(VLOOKUP(A93,'Season 4'!AK$4:CN$104,11,0),"0"),
IFERROR(VLOOKUP(A93,'Season 5'!AK$4:CN$104,11,0),"0"),IFERROR(VLOOKUP(A93,'Season 6'!AK$4:CN$104,11,0),"0"),
IFERROR(VLOOKUP(A93,'Season 7'!AK$4:CN$104,11,0),"0"),IFERROR(VLOOKUP(A93,'Season 8'!AK$4:CN$104,11,0),"0"),
IFERROR(VLOOKUP(A93,'Season 9'!AK$4:CN$104,11,0),"0"),IFERROR(VLOOKUP(A93,'Season 10'!AK$4:CN$104,11,0),"0"),
IFERROR(VLOOKUP(A93,'Season 11'!AK$4:CN$104,11,0),"0"),IFERROR(VLOOKUP(A93,'Season 12'!AK$4:CN$104,11,0),"0"),
IFERROR(VLOOKUP(A93,'Season 13'!AK$4:CN$104,11,0),"0"),IFERROR(VLOOKUP(A93,'Season 14'!AK$4:CN$104,11,0),"0"),IFERROR(VLOOKUP(A93,'Season 15'!AK$4:CN$104,11,0),"0"),)</f>
        <v>0</v>
      </c>
      <c r="K93" s="402">
        <f>SUM(IFERROR(VLOOKUP($A93,BI$3:BN$152,4,0),"0"),
IFERROR(VLOOKUP($A93,'Season 1'!AJ$4:CM$104,12,0),"0"),IFERROR(VLOOKUP($A93,'Season 2'!AK$4:CN$104,12,0),"0"),
IFERROR(VLOOKUP($A93,'Season 3'!AK$4:CN$104,12,0),"0"),IFERROR(VLOOKUP($A93,'Season 4'!AK$4:CN$104,12,0),"0"),
IFERROR(VLOOKUP($A93,'Season 5'!AK$4:CN$104,12,0),"0"),IFERROR(VLOOKUP($A93,'Season 6'!AK$4:CN$104,12,0),"0"),
IFERROR(VLOOKUP($A93,'Season 7'!AK$4:CN$104,12,0),"0"),IFERROR(VLOOKUP($A93,'Season 8'!AK$4:CN$104,12,0),"0"),
IFERROR(VLOOKUP($A93,'Season 9'!AK$4:CN$104,12,0),"0"),IFERROR(VLOOKUP($A93,'Season 10'!AK$4:CN$104,12,0),"0"),
IFERROR(VLOOKUP($A93,'Season 11'!AK$4:CN$104,12,0),"0"),IFERROR(VLOOKUP($A93,'Season 12'!AK$4:CN$104,12,0),"0"),
IFERROR(VLOOKUP($A93,'Season 13'!AK$4:CN$104,12,0),"0"),IFERROR(VLOOKUP($A93,'Season 14'!AK$4:CN$104,12,0),"0"),IFERROR(VLOOKUP(A93,'Season 15'!AK$4:CN$104,12,0),"0"),)</f>
        <v>0</v>
      </c>
      <c r="L93" s="403">
        <f>SUM(
IFERROR(VLOOKUP($A93,'Season 1'!AJ$4:CM$104,13,0),"0"),IFERROR(VLOOKUP($A93,'Season 2'!AK$4:CN$104,13,0),"0"),
IFERROR(VLOOKUP($A93,'Season 3'!AK$4:CN$104,13,0),"0"),IFERROR(VLOOKUP($A93,'Season 4'!AK$4:CN$104,13,0),"0"),
IFERROR(VLOOKUP($A93,'Season 5'!AK$4:CN$104,13,0),"0"),IFERROR(VLOOKUP($A93,'Season 6'!AK$4:CN$104,13,0),"0"),
IFERROR(VLOOKUP($A93,'Season 7'!AK$4:CN$104,13,0),"0"),IFERROR(VLOOKUP($A93,'Season 8'!AK$4:CN$104,13,0),"0"),
IFERROR(VLOOKUP($A93,'Season 9'!AK$4:CN$104,13,0),"0"),IFERROR(VLOOKUP($A93,'Season 10'!AK$4:CN$104,13,0),"0"),
IFERROR(VLOOKUP($A93,'Season 11'!AK$4:CN$104,13,0),"0"),IFERROR(VLOOKUP($A93,'Season 12'!AK$4:CN$104,13,0),"0"),
IFERROR(VLOOKUP($A93,'Season 13'!AK$4:CN$104,13,0),"0"),IFERROR(VLOOKUP($A93,'Season 14'!AK$4:CN$104,13,0),"0"),IFERROR(VLOOKUP(A93,'Season 15'!AK$4:CN$104,13,0),"0"),)</f>
        <v>0</v>
      </c>
      <c r="M93" s="398">
        <f>SUM(
IFERROR(VLOOKUP($A93,'Season 1'!AJ$4:CM$104,14,0),"0"),IFERROR(VLOOKUP($A93,'Season 2'!AK$4:CN$104,14,0),"0"),
IFERROR(VLOOKUP($A93,'Season 3'!AK$4:CN$104,14,0),"0"),IFERROR(VLOOKUP($A93,'Season 4'!AK$4:CN$104,14,0),"0"),
IFERROR(VLOOKUP($A93,'Season 5'!AK$4:CN$104,14,0),"0"),IFERROR(VLOOKUP($A93,'Season 6'!AK$4:CN$104,14,0),"0"),
IFERROR(VLOOKUP($A93,'Season 7'!AK$4:CN$104,14,0),"0"),IFERROR(VLOOKUP($A93,'Season 8'!AK$4:CN$104,14,0),"0"),
IFERROR(VLOOKUP($A93,'Season 9'!AK$4:CN$104,14,0),"0"),IFERROR(VLOOKUP($A93,'Season 10'!AK$4:CN$104,14,0),"0"),
IFERROR(VLOOKUP($A93,'Season 11'!AK$4:CN$104,14,0),"0"),IFERROR(VLOOKUP($A93,'Season 12'!AK$4:CN$104,14,0),"0"),
IFERROR(VLOOKUP($A93,'Season 13'!AK$4:CN$104,14,0),"0"),IFERROR(VLOOKUP($A93,'Season 14'!AK$4:CN$104,14,0),"0"),IFERROR(VLOOKUP(A93,'Season 15'!AK$4:CN$104,14,0),"0"),)</f>
        <v>0</v>
      </c>
      <c r="N93" s="518">
        <f>SUM(
IFERROR(VLOOKUP($A93,'Season 1'!AJ$4:CM$104,15,0),"0"),IFERROR(VLOOKUP($A93,'Season 2'!AK$4:CN$104,15,0),"0"),
IFERROR(VLOOKUP($A93,'Season 3'!AK$4:CN$104,15,0),"0"),IFERROR(VLOOKUP($A93,'Season 4'!AK$4:CN$104,15,0),"0"),
IFERROR(VLOOKUP($A93,'Season 5'!AK$4:CN$104,15,0),"0"),IFERROR(VLOOKUP($A93,'Season 6'!AK$4:CN$104,15,0),"0"),
IFERROR(VLOOKUP($A93,'Season 7'!AK$4:CN$104,15,0),"0"),IFERROR(VLOOKUP($A93,'Season 8'!AK$4:CN$104,15,0),"0"),
IFERROR(VLOOKUP($A93,'Season 9'!AK$4:CN$104,15,0),"0"),IFERROR(VLOOKUP($A93,'Season 10'!AK$4:CN$104,15,0),"0"),
IFERROR(VLOOKUP($A93,'Season 11'!AK$4:CN$104,15,0),"0"),IFERROR(VLOOKUP($A93,'Season 12'!AK$4:CN$104,15,0),"0"),
IFERROR(VLOOKUP($A93,'Season 13'!AK$4:CN$104,15,0),"0"),IFERROR(VLOOKUP($A93,'Season 14'!AK$4:CN$104,15,0),"0"),IFERROR(VLOOKUP(A93,'Season 15'!AK$4:CN$104,15,0),"0"),)</f>
        <v>0</v>
      </c>
      <c r="O93" s="21">
        <f>SUM(
IFERROR(VLOOKUP($A93,'Season 1'!AJ$4:CM$104,16,0),"0"),IFERROR(VLOOKUP($A93,'Season 2'!AK$4:CN$104,16,0),"0"),
IFERROR(VLOOKUP($A93,'Season 3'!AK$4:CN$104,16,0),"0"),IFERROR(VLOOKUP($A93,'Season 4'!AK$4:CN$104,16,0),"0"),
IFERROR(VLOOKUP($A93,'Season 5'!AK$4:CN$104,16,0),"0"),IFERROR(VLOOKUP($A93,'Season 6'!AK$4:CN$104,16,0),"0"),
IFERROR(VLOOKUP($A93,'Season 7'!AK$4:CN$104,16,0),"0"),IFERROR(VLOOKUP($A93,'Season 8'!AK$4:CN$104,16,0),"0"),
IFERROR(VLOOKUP($A93,'Season 9'!AK$4:CN$104,16,0),"0"),IFERROR(VLOOKUP($A93,'Season 10'!AK$4:CN$104,16,0),"0"),
IFERROR(VLOOKUP($A93,'Season 11'!AK$4:CN$104,16,0),"0"),IFERROR(VLOOKUP($A93,'Season 12'!AK$4:CN$104,16,0),"0"),
IFERROR(VLOOKUP($A93,'Season 13'!AK$4:CN$104,16,0),"0"),IFERROR(VLOOKUP($A93,'Season 14'!AK$4:CN$104,16,0),"0"),IFERROR(VLOOKUP(A93,'Season 15'!AK$4:CN$104,16,0),"0"),)</f>
        <v>0</v>
      </c>
      <c r="P93" s="402">
        <f>SUM(
IFERROR(VLOOKUP($A93,'Season 1'!AJ$4:CM$104,17,0),"0"),IFERROR(VLOOKUP($A93,'Season 2'!AK$4:CN$104,17,0),"0"),
IFERROR(VLOOKUP($A93,'Season 3'!AK$4:CN$104,17,0),"0"),IFERROR(VLOOKUP($A93,'Season 4'!AK$4:CN$104,17,0),"0"),
IFERROR(VLOOKUP($A93,'Season 5'!AK$4:CN$104,17,0),"0"),IFERROR(VLOOKUP($A93,'Season 6'!AK$4:CN$104,17,0),"0"),
IFERROR(VLOOKUP($A93,'Season 7'!AK$4:CN$104,17,0),"0"),IFERROR(VLOOKUP($A93,'Season 8'!AK$4:CN$104,17,0),"0"),
IFERROR(VLOOKUP($A93,'Season 9'!AK$4:CN$104,17,0),"0"),IFERROR(VLOOKUP($A93,'Season 10'!AK$4:CN$104,17,0),"0"),
IFERROR(VLOOKUP($A93,'Season 11'!AK$4:CN$104,17,0),"0"),IFERROR(VLOOKUP($A93,'Season 12'!AK$4:CN$104,17,0),"0"),
IFERROR(VLOOKUP($A93,'Season 13'!AK$4:CN$104,17,0),"0"),IFERROR(VLOOKUP($A93,'Season 14'!AK$4:CN$104,17,0),"0"),IFERROR(VLOOKUP(A93,'Season 15'!AK$4:CN$104,17,0),"0"),)</f>
        <v>0</v>
      </c>
      <c r="Q93" s="403">
        <f>SUM(
IFERROR(VLOOKUP($A93,'Season 1'!AJ$4:CM$104,18,0),"0"),IFERROR(VLOOKUP($A93,'Season 2'!AK$4:CN$104,18,0),"0"),
IFERROR(VLOOKUP($A93,'Season 3'!AK$4:CN$104,18,0),"0"),IFERROR(VLOOKUP($A93,'Season 4'!AK$4:CN$104,18,0),"0"),
IFERROR(VLOOKUP($A93,'Season 5'!AK$4:CN$104,18,0),"0"),IFERROR(VLOOKUP($A93,'Season 6'!AK$4:CN$104,18,0),"0"),
IFERROR(VLOOKUP($A93,'Season 7'!AK$4:CN$104,18,0),"0"),IFERROR(VLOOKUP($A93,'Season 8'!AK$4:CN$104,18,0),"0"),
IFERROR(VLOOKUP($A93,'Season 9'!AK$4:CN$104,18,0),"0"),IFERROR(VLOOKUP($A93,'Season 10'!AK$4:CN$104,18,0),"0"),
IFERROR(VLOOKUP($A93,'Season 11'!AK$4:CN$104,18,0),"0"),IFERROR(VLOOKUP($A93,'Season 12'!AK$4:CN$104,18,0),"0"),
IFERROR(VLOOKUP($A93,'Season 13'!AK$4:CN$104,18,0),"0"),IFERROR(VLOOKUP($A93,'Season 14'!AK$4:CN$104,18,0),"0"),IFERROR(VLOOKUP(A93,'Season 15'!AK$4:CN$104,18,0),"0"),)</f>
        <v>0</v>
      </c>
      <c r="R93" s="398">
        <f>SUM(
IFERROR(VLOOKUP($A93,'Season 1'!AJ$4:CM$104,19,0),"0"),IFERROR(VLOOKUP($A93,'Season 2'!AK$4:CN$104,19,0),"0"),
IFERROR(VLOOKUP($A93,'Season 3'!AK$4:CN$104,19,0),"0"),IFERROR(VLOOKUP($A93,'Season 4'!AK$4:CN$104,19,0),"0"),
IFERROR(VLOOKUP($A93,'Season 5'!AK$4:CN$104,19,0),"0"),IFERROR(VLOOKUP($A93,'Season 6'!AK$4:CN$104,19,0),"0"),
IFERROR(VLOOKUP($A93,'Season 7'!AK$4:CN$104,19,0),"0"),IFERROR(VLOOKUP($A93,'Season 8'!AK$4:CN$104,19,0),"0"),
IFERROR(VLOOKUP($A93,'Season 9'!AK$4:CN$104,19,0),"0"),IFERROR(VLOOKUP($A93,'Season 10'!AK$4:CN$104,19,0),"0"),
IFERROR(VLOOKUP($A93,'Season 11'!AK$4:CN$104,19,0),"0"),IFERROR(VLOOKUP($A93,'Season 12'!AK$4:CN$104,19,0),"0"),
IFERROR(VLOOKUP($A93,'Season 13'!AK$4:CN$104,19,0),"0"),IFERROR(VLOOKUP($A93,'Season 14'!AK$4:CN$104,19,0),"0"),IFERROR(VLOOKUP(A93,'Season 15'!AK$4:CN$104,19,0),"0"),)</f>
        <v>0</v>
      </c>
      <c r="S93" s="518">
        <f>SUM(
IFERROR(VLOOKUP($A93,'Season 1'!AJ$4:CM$104,20,0),"0"),IFERROR(VLOOKUP($A93,'Season 2'!AK$4:CN$104,20,0),"0"),
IFERROR(VLOOKUP($A93,'Season 3'!AK$4:CN$104,20,0),"0"),IFERROR(VLOOKUP($A93,'Season 4'!AK$4:CN$104,20,0),"0"),
IFERROR(VLOOKUP($A93,'Season 5'!AK$4:CN$104,20,0),"0"),IFERROR(VLOOKUP($A93,'Season 6'!AK$4:CN$104,20,0),"0"),
IFERROR(VLOOKUP($A93,'Season 7'!AK$4:CN$104,20,0),"0"),IFERROR(VLOOKUP($A93,'Season 8'!AK$4:CN$104,20,0),"0"),
IFERROR(VLOOKUP($A93,'Season 9'!AK$4:CN$104,20,0),"0"),IFERROR(VLOOKUP($A93,'Season 10'!AK$4:CN$104,20,0),"0"),
IFERROR(VLOOKUP($A93,'Season 11'!AK$4:CN$104,20,0),"0"),IFERROR(VLOOKUP($A93,'Season 12'!AK$4:CN$104,20,0),"0"),
IFERROR(VLOOKUP($A93,'Season 13'!AK$4:CN$104,20,0),"0"),IFERROR(VLOOKUP($A93,'Season 14'!AK$4:CN$104,20,0),"0"),IFERROR(VLOOKUP(A93,'Season 15'!AK$4:CN$104,20,0),"0"),)</f>
        <v>0</v>
      </c>
      <c r="T93" s="21">
        <f>SUM(
IFERROR(VLOOKUP($A93,'Season 1'!AJ$4:CM$104,21,0),"0"),IFERROR(VLOOKUP($A93,'Season 2'!AK$4:CN$104,21,0),"0"),
IFERROR(VLOOKUP($A93,'Season 3'!AK$4:CN$104,21,0),"0"),IFERROR(VLOOKUP($A93,'Season 4'!AK$4:CN$104,21,0),"0"),
IFERROR(VLOOKUP($A93,'Season 5'!AK$4:CN$104,21,0),"0"),IFERROR(VLOOKUP($A93,'Season 6'!AK$4:CN$104,21,0),"0"),
IFERROR(VLOOKUP($A93,'Season 7'!AK$4:CN$104,21,0),"0"),IFERROR(VLOOKUP($A93,'Season 8'!AK$4:CN$104,21,0),"0"),
IFERROR(VLOOKUP($A93,'Season 9'!AK$4:CN$104,21,0),"0"),IFERROR(VLOOKUP($A93,'Season 10'!AK$4:CN$104,21,0),"0"),
IFERROR(VLOOKUP($A93,'Season 11'!AK$4:CN$104,21,0),"0"),IFERROR(VLOOKUP($A93,'Season 12'!AK$4:CN$104,21,0),"0"),
IFERROR(VLOOKUP($A93,'Season 13'!AK$4:CN$104,21,0),"0"),IFERROR(VLOOKUP($A93,'Season 14'!AK$4:CN$104,21,0),"0"),IFERROR(VLOOKUP(A93,'Season 15'!AK$4:CN$104,21,0),"0"),)</f>
        <v>0</v>
      </c>
      <c r="U93" s="402">
        <f>SUM(
IFERROR(VLOOKUP($A93,'Season 1'!AJ$4:CM$104,22,0),"0"),IFERROR(VLOOKUP($A93,'Season 2'!AK$4:CN$104,22,0),"0"),
IFERROR(VLOOKUP($A93,'Season 3'!AK$4:CN$104,22,0),"0"),IFERROR(VLOOKUP($A93,'Season 4'!AK$4:CN$104,22,0),"0"),
IFERROR(VLOOKUP($A93,'Season 5'!AK$4:CN$104,22,0),"0"),IFERROR(VLOOKUP($A93,'Season 6'!AK$4:CN$104,22,0),"0"),
IFERROR(VLOOKUP($A93,'Season 7'!AK$4:CN$104,22,0),"0"),IFERROR(VLOOKUP($A93,'Season 8'!AK$4:CN$104,22,0),"0"),
IFERROR(VLOOKUP($A93,'Season 9'!AK$4:CN$104,22,0),"0"),IFERROR(VLOOKUP($A93,'Season 10'!AK$4:CN$104,22,0),"0"),
IFERROR(VLOOKUP($A93,'Season 11'!AK$4:CN$104,22,0),"0"),IFERROR(VLOOKUP($A93,'Season 12'!AK$4:CN$104,22,0),"0"),
IFERROR(VLOOKUP($A93,'Season 13'!AK$4:CN$104,22,0),"0"),IFERROR(VLOOKUP($A93,'Season 14'!AK$4:CN$104,22,0),"0"),IFERROR(VLOOKUP(A93,'Season 15'!AK$4:CN$104,22,0),"0"),)</f>
        <v>0</v>
      </c>
      <c r="V93" s="403">
        <f>SUM(
IFERROR(VLOOKUP($A93,'Season 1'!AJ$4:CM$104,23,0),"0"),IFERROR(VLOOKUP($A93,'Season 2'!AK$4:CN$104,23,0),"0"),
IFERROR(VLOOKUP($A93,'Season 3'!AK$4:CN$104,23,0),"0"),IFERROR(VLOOKUP($A93,'Season 4'!AK$4:CN$104,23,0),"0"),
IFERROR(VLOOKUP($A93,'Season 5'!AK$4:CN$104,23,0),"0"),IFERROR(VLOOKUP($A93,'Season 6'!AK$4:CN$104,23,0),"0"),
IFERROR(VLOOKUP($A93,'Season 7'!AK$4:CN$104,23,0),"0"),IFERROR(VLOOKUP($A93,'Season 8'!AK$4:CN$104,23,0),"0"),
IFERROR(VLOOKUP($A93,'Season 9'!AK$4:CN$104,23,0),"0"),IFERROR(VLOOKUP($A93,'Season 10'!AK$4:CN$104,23,0),"0"),
IFERROR(VLOOKUP($A93,'Season 11'!AK$4:CN$104,23,0),"0"),IFERROR(VLOOKUP($A93,'Season 12'!AK$4:CN$104,23,0),"0"),
IFERROR(VLOOKUP($A93,'Season 13'!AK$4:CN$104,23,0),"0"),IFERROR(VLOOKUP($A93,'Season 14'!AK$4:CN$104,23,0),"0"),IFERROR(VLOOKUP($A93,'Season 15'!AK$4:CN$104,23,0),"0"),)</f>
        <v>0</v>
      </c>
      <c r="W93" s="398">
        <f>SUM(
IFERROR(VLOOKUP($A93,'Season 1'!AJ$4:CM$104,24,0),"0"),IFERROR(VLOOKUP($A93,'Season 2'!AK$4:CN$104,24,0),"0"),
IFERROR(VLOOKUP($A93,'Season 3'!AK$4:CN$104,24,0),"0"),IFERROR(VLOOKUP($A93,'Season 4'!AK$4:CN$104,24,0),"0"),
IFERROR(VLOOKUP($A93,'Season 5'!AK$4:CN$104,24,0),"0"),IFERROR(VLOOKUP($A93,'Season 6'!AK$4:CN$104,24,0),"0"),
IFERROR(VLOOKUP($A93,'Season 7'!AK$4:CN$104,24,0),"0"),IFERROR(VLOOKUP($A93,'Season 8'!AK$4:CN$104,24,0),"0"),
IFERROR(VLOOKUP($A93,'Season 9'!AK$4:CN$104,24,0),"0"),IFERROR(VLOOKUP($A93,'Season 10'!AK$4:CN$104,24,0),"0"),
IFERROR(VLOOKUP($A93,'Season 11'!AK$4:CN$104,24,0),"0"),IFERROR(VLOOKUP($A93,'Season 12'!AK$4:CN$104,24,0),"0"),
IFERROR(VLOOKUP($A93,'Season 13'!AK$4:CN$104,24,0),"0"),IFERROR(VLOOKUP($A93,'Season 14'!AK$4:CN$104,24,0),"0"),IFERROR(VLOOKUP($A93,'Season 15'!AK$4:CN$104,24,0),"0"),)</f>
        <v>0</v>
      </c>
      <c r="X93" s="518">
        <f>SUM(
IFERROR(VLOOKUP($A93,'Season 1'!AJ$4:CM$104,25,0),"0"),IFERROR(VLOOKUP($A93,'Season 2'!AK$4:CN$104,25,0),"0"),
IFERROR(VLOOKUP($A93,'Season 3'!AK$4:CN$104,25,0),"0"),IFERROR(VLOOKUP($A93,'Season 4'!AK$4:CN$104,25,0),"0"),
IFERROR(VLOOKUP($A93,'Season 5'!AK$4:CN$104,25,0),"0"),IFERROR(VLOOKUP($A93,'Season 6'!AK$4:CN$104,25,0),"0"),
IFERROR(VLOOKUP($A93,'Season 7'!AK$4:CN$104,25,0),"0"),IFERROR(VLOOKUP($A93,'Season 8'!AK$4:CN$104,25,0),"0"),
IFERROR(VLOOKUP($A93,'Season 9'!AK$4:CN$104,25,0),"0"),IFERROR(VLOOKUP($A93,'Season 10'!AK$4:CN$104,25,0),"0"),
IFERROR(VLOOKUP($A93,'Season 11'!AK$4:CN$104,25,0),"0"),IFERROR(VLOOKUP($A93,'Season 12'!AK$4:CN$104,25,0),"0"),
IFERROR(VLOOKUP($A93,'Season 13'!AK$4:CN$104,25,0),"0"),IFERROR(VLOOKUP($A93,'Season 14'!AK$4:CN$104,25,0),"0"),IFERROR(VLOOKUP($A93,'Season 15'!AK$4:CN$104,25,0),"0"),)</f>
        <v>0</v>
      </c>
      <c r="Y93" s="21">
        <f>SUM(
IFERROR(VLOOKUP($A93,'Season 1'!AJ$4:CM$104,26,0),"0"),IFERROR(VLOOKUP($A93,'Season 2'!AK$4:CN$104,26,0),"0"),
IFERROR(VLOOKUP($A93,'Season 3'!AK$4:CN$104,26,0),"0"),IFERROR(VLOOKUP($A93,'Season 4'!AK$4:CN$104,26,0),"0"),
IFERROR(VLOOKUP($A93,'Season 5'!AK$4:CN$104,26,0),"0"),IFERROR(VLOOKUP($A93,'Season 6'!AK$4:CN$104,26,0),"0"),
IFERROR(VLOOKUP($A93,'Season 7'!AK$4:CN$104,26,0),"0"),IFERROR(VLOOKUP($A93,'Season 8'!AK$4:CN$104,26,0),"0"),
IFERROR(VLOOKUP($A93,'Season 9'!AK$4:CN$104,26,0),"0"),IFERROR(VLOOKUP($A93,'Season 10'!AK$4:CN$104,26,0),"0"),
IFERROR(VLOOKUP($A93,'Season 11'!AK$4:CN$104,26,0),"0"),IFERROR(VLOOKUP($A93,'Season 12'!AK$4:CN$104,26,0),"0"),
IFERROR(VLOOKUP($A93,'Season 13'!AK$4:CN$104,26,0),"0"),IFERROR(VLOOKUP($A93,'Season 14'!AK$4:CN$104,26,0),"0"),IFERROR(VLOOKUP($A93,'Season 15'!AK$4:CN$104,26,0),"0"),)</f>
        <v>0</v>
      </c>
      <c r="Z93" s="402">
        <f>SUM(
IFERROR(VLOOKUP($A93,'Season 1'!AJ$4:CM$104,27,0),"0"),IFERROR(VLOOKUP($A93,'Season 2'!AK$4:CN$104,27,0),"0"),
IFERROR(VLOOKUP($A93,'Season 3'!AK$4:CN$104,27,0),"0"),IFERROR(VLOOKUP($A93,'Season 4'!AK$4:CN$104,27,0),"0"),
IFERROR(VLOOKUP($A93,'Season 5'!AK$4:CN$104,27,0),"0"),IFERROR(VLOOKUP($A93,'Season 6'!AK$4:CN$104,27,0),"0"),
IFERROR(VLOOKUP($A93,'Season 7'!AK$4:CN$104,27,0),"0"),IFERROR(VLOOKUP($A93,'Season 8'!AK$4:CN$104,27,0),"0"),
IFERROR(VLOOKUP($A93,'Season 9'!AK$4:CN$104,27,0),"0"),IFERROR(VLOOKUP($A93,'Season 10'!AK$4:CN$104,27,0),"0"),
IFERROR(VLOOKUP($A93,'Season 11'!AK$4:CN$104,27,0),"0"),IFERROR(VLOOKUP($A93,'Season 12'!AK$4:CN$104,27,0),"0"),
IFERROR(VLOOKUP($A93,'Season 13'!AK$4:CN$104,27,0),"0"),IFERROR(VLOOKUP($A93,'Season 14'!AK$4:CN$104,27,0),"0"),IFERROR(VLOOKUP($A93,'Season 15'!AK$4:CN$104,27,0),"0"),)</f>
        <v>0</v>
      </c>
      <c r="AA93" s="403">
        <f>SUM(
IFERROR(VLOOKUP($A93,'Season 1'!AJ$4:CM$104,28,0),"0"),IFERROR(VLOOKUP($A93,'Season 2'!AK$4:CN$104,28,0),"0"),
IFERROR(VLOOKUP($A93,'Season 3'!AK$4:CN$104,28,0),"0"),IFERROR(VLOOKUP($A93,'Season 4'!AK$4:CN$104,28,0),"0"),
IFERROR(VLOOKUP($A93,'Season 5'!AK$4:CN$104,28,0),"0"),IFERROR(VLOOKUP($A93,'Season 6'!AK$4:CN$104,28,0),"0"),
IFERROR(VLOOKUP($A93,'Season 7'!AK$4:CN$104,28,0),"0"),IFERROR(VLOOKUP($A93,'Season 8'!AK$4:CN$104,28,0),"0"),
IFERROR(VLOOKUP($A93,'Season 9'!AK$4:CN$104,28,0),"0"),IFERROR(VLOOKUP($A93,'Season 10'!AK$4:CN$104,28,0),"0"),
IFERROR(VLOOKUP($A93,'Season 11'!AK$4:CN$104,28,0),"0"),IFERROR(VLOOKUP($A93,'Season 12'!AK$4:CN$104,28,0),"0"),
IFERROR(VLOOKUP($A93,'Season 13'!AK$4:CN$104,28,0),"0"),IFERROR(VLOOKUP($A93,'Season 14'!AK$4:CN$104,28,0),"0"),IFERROR(VLOOKUP($A93,'Season 15'!AK$4:CN$104,28,0),"0"),)</f>
        <v>0</v>
      </c>
      <c r="AB93" s="398">
        <f>SUM(
IFERROR(VLOOKUP($A93,'Season 1'!AJ$4:CM$104,29,0),"0"),IFERROR(VLOOKUP($A93,'Season 2'!AK$4:CN$104,29,0),"0"),
IFERROR(VLOOKUP($A93,'Season 3'!AK$4:CN$104,29,0),"0"),IFERROR(VLOOKUP($A93,'Season 4'!AK$4:CN$104,29,0),"0"),
IFERROR(VLOOKUP($A93,'Season 5'!AK$4:CN$104,29,0),"0"),IFERROR(VLOOKUP($A93,'Season 6'!AK$4:CN$104,29,0),"0"),
IFERROR(VLOOKUP($A93,'Season 7'!AK$4:CN$104,29,0),"0"),IFERROR(VLOOKUP($A93,'Season 8'!AK$4:CN$104,29,0),"0"),
IFERROR(VLOOKUP($A93,'Season 9'!AK$4:CN$104,29,0),"0"),IFERROR(VLOOKUP($A93,'Season 10'!AK$4:CN$104,29,0),"0"),
IFERROR(VLOOKUP($A93,'Season 11'!AK$4:CN$104,29,0),"0"),IFERROR(VLOOKUP($A93,'Season 12'!AK$4:CN$104,29,0),"0"),
IFERROR(VLOOKUP($A93,'Season 13'!AK$4:CN$104,29,0),"0"),IFERROR(VLOOKUP($A93,'Season 14'!AK$4:CN$104,29,0),"0"),IFERROR(VLOOKUP($A93,'Season 15'!AK$4:CN$104,29,0),"0"),)</f>
        <v>0</v>
      </c>
      <c r="AC93" s="518">
        <f>SUM(
IFERROR(VLOOKUP($A93,'Season 1'!AJ$4:CM$104,30,0),"0"),IFERROR(VLOOKUP($A93,'Season 2'!AK$4:CN$104,30,0),"0"),
IFERROR(VLOOKUP($A93,'Season 3'!AK$4:CN$104,30,0),"0"),IFERROR(VLOOKUP($A93,'Season 4'!AK$4:CN$104,30,0),"0"),
IFERROR(VLOOKUP($A93,'Season 5'!AK$4:CN$104,30,0),"0"),IFERROR(VLOOKUP($A93,'Season 6'!AK$4:CN$104,30,0),"0"),
IFERROR(VLOOKUP($A93,'Season 7'!AK$4:CN$104,30,0),"0"),IFERROR(VLOOKUP($A93,'Season 8'!AK$4:CN$104,30,0),"0"),
IFERROR(VLOOKUP($A93,'Season 9'!AK$4:CN$104,30,0),"0"),IFERROR(VLOOKUP($A93,'Season 10'!AK$4:CN$104,30,0),"0"),
IFERROR(VLOOKUP($A93,'Season 11'!AK$4:CN$104,30,0),"0"),IFERROR(VLOOKUP($A93,'Season 12'!AK$4:CN$104,30,0),"0"),
IFERROR(VLOOKUP($A93,'Season 13'!AK$4:CN$104,30,0),"0"),IFERROR(VLOOKUP($A93,'Season 14'!AK$4:CN$104,30,0),"0"),IFERROR(VLOOKUP($A93,'Season 15'!AK$4:CN$104,30,0),"0"),)</f>
        <v>0</v>
      </c>
      <c r="AD93" s="21">
        <f>SUM(
IFERROR(VLOOKUP($A93,'Season 1'!AJ$4:CM$104,31,0),"0"),IFERROR(VLOOKUP($A93,'Season 2'!AK$4:CN$104,31,0),"0"),
IFERROR(VLOOKUP($A93,'Season 3'!AK$4:CN$104,31,0),"0"),IFERROR(VLOOKUP($A93,'Season 4'!AK$4:CN$104,31,0),"0"),
IFERROR(VLOOKUP($A93,'Season 5'!AK$4:CN$104,31,0),"0"),IFERROR(VLOOKUP($A93,'Season 6'!AK$4:CN$104,31,0),"0"),
IFERROR(VLOOKUP($A93,'Season 7'!AK$4:CN$104,31,0),"0"),IFERROR(VLOOKUP($A93,'Season 8'!AK$4:CN$104,31,0),"0"),
IFERROR(VLOOKUP($A93,'Season 9'!AK$4:CN$104,31,0),"0"),IFERROR(VLOOKUP($A93,'Season 10'!AK$4:CN$104,31,0),"0"),
IFERROR(VLOOKUP($A93,'Season 11'!AK$4:CN$104,31,0),"0"),IFERROR(VLOOKUP($A93,'Season 12'!AK$4:CN$104,31,0),"0"),
IFERROR(VLOOKUP($A93,'Season 13'!AK$4:CN$104,31,0),"0"),IFERROR(VLOOKUP($A93,'Season 14'!AK$4:CN$104,31,0),"0"),IFERROR(VLOOKUP($A93,'Season 15'!AK$4:CN$104,31,0),"0"),)</f>
        <v>0</v>
      </c>
      <c r="AE93" s="402">
        <f>SUM(
IFERROR(VLOOKUP($A93,'Season 1'!AJ$4:CM$104,32,0),"0"),IFERROR(VLOOKUP($A93,'Season 2'!AK$4:CN$104,32,0),"0"),
IFERROR(VLOOKUP($A93,'Season 3'!AK$4:CN$104,32,0),"0"),IFERROR(VLOOKUP($A93,'Season 4'!AK$4:CN$104,32,0),"0"),
IFERROR(VLOOKUP($A93,'Season 5'!AK$4:CN$104,32,0),"0"),IFERROR(VLOOKUP($A93,'Season 6'!AK$4:CN$104,32,0),"0"),
IFERROR(VLOOKUP($A93,'Season 7'!AK$4:CN$104,32,0),"0"),IFERROR(VLOOKUP($A93,'Season 8'!AK$4:CN$104,32,0),"0"),
IFERROR(VLOOKUP($A93,'Season 9'!AK$4:CN$104,32,0),"0"),IFERROR(VLOOKUP($A93,'Season 10'!AK$4:CN$104,32,0),"0"),
IFERROR(VLOOKUP($A93,'Season 11'!AK$4:CN$104,32,0),"0"),IFERROR(VLOOKUP($A93,'Season 12'!AK$4:CN$104,32,0),"0"),
IFERROR(VLOOKUP($A93,'Season 13'!AK$4:CN$104,32,0),"0"),IFERROR(VLOOKUP($A93,'Season 14'!AK$4:CN$104,32,0),"0"),IFERROR(VLOOKUP($A93,'Season 15'!AK$4:CN$104,32,0),"0"),)</f>
        <v>0</v>
      </c>
      <c r="AF93" s="403">
        <f>SUM(IFERROR(VLOOKUP($A93,'Season 2'!AK$4:CN$104,33,0),"0"),
IFERROR(VLOOKUP($A93,'Season 3'!AK$4:CN$104,33,0),"0"),IFERROR(VLOOKUP($A93,'Season 4'!AK$4:CN$104,33,0),"0"),
IFERROR(VLOOKUP($A93,'Season 5'!AK$4:CN$104,33,0),"0"),IFERROR(VLOOKUP($A93,'Season 6'!AK$4:CN$104,33,0),"0"),
IFERROR(VLOOKUP($A93,'Season 7'!AK$4:CN$104,33,0),"0"),IFERROR(VLOOKUP($A93,'Season 8'!AK$4:CN$104,33,0),"0"),
IFERROR(VLOOKUP($A93,'Season 9'!AK$4:CN$104,33,0),"0"),IFERROR(VLOOKUP($A93,'Season 10'!AK$4:CN$104,33,0),"0"),
IFERROR(VLOOKUP($A93,'Season 11'!AK$4:CN$104,33,0),"0"),IFERROR(VLOOKUP($A93,'Season 12'!AK$4:CN$104,33,0),"0"),
IFERROR(VLOOKUP($A93,'Season 13'!AK$4:CN$104,33,0),"0"),IFERROR(VLOOKUP($A93,'Season 14'!AK$4:CN$104,33,0),"0"),IFERROR(VLOOKUP($A93,'Season 15'!AK$4:CN$104,33,0),"0"),)</f>
        <v>0</v>
      </c>
      <c r="AG93" s="398">
        <f>SUM(IFERROR(VLOOKUP($A93,'Season 2'!AK$4:CN$104,34,0),"0"),
IFERROR(VLOOKUP($A93,'Season 3'!AK$4:CN$104,34,0),"0"),IFERROR(VLOOKUP($A93,'Season 4'!AK$4:CN$104,34,0),"0"),
IFERROR(VLOOKUP($A93,'Season 5'!AK$4:CN$104,34,0),"0"),IFERROR(VLOOKUP($A93,'Season 6'!AK$4:CN$104,34,0),"0"),
IFERROR(VLOOKUP($A93,'Season 7'!AK$4:CN$104,34,0),"0"),IFERROR(VLOOKUP($A93,'Season 8'!AK$4:CN$104,34,0),"0"),
IFERROR(VLOOKUP($A93,'Season 9'!AK$4:CN$104,34,0),"0"),IFERROR(VLOOKUP($A93,'Season 10'!AK$4:CN$104,34,0),"0"),
IFERROR(VLOOKUP($A93,'Season 11'!AK$4:CN$104,34,0),"0"),IFERROR(VLOOKUP($A93,'Season 12'!AK$4:CN$104,34,0),"0"),
IFERROR(VLOOKUP($A93,'Season 13'!AK$4:CN$104,34,0),"0"),IFERROR(VLOOKUP($A93,'Season 14'!AK$4:CN$104,34,0),"0"),IFERROR(VLOOKUP($A93,'Season 15'!AK$4:CN$104,34,0),"0"),)</f>
        <v>0</v>
      </c>
      <c r="AH93" s="518">
        <f>SUM(IFERROR(VLOOKUP($A93,'Season 2'!AK$4:CN$104,35,0),"0"),
IFERROR(VLOOKUP($A93,'Season 3'!AK$4:CN$104,35,0),"0"),IFERROR(VLOOKUP($A93,'Season 4'!AK$4:CN$104,35,0),"0"),
IFERROR(VLOOKUP($A93,'Season 5'!AK$4:CN$104,35,0),"0"),IFERROR(VLOOKUP($A93,'Season 6'!AK$4:CN$104,35,0),"0"),
IFERROR(VLOOKUP($A93,'Season 7'!AK$4:CN$104,35,0),"0"),IFERROR(VLOOKUP($A93,'Season 8'!AK$4:CN$104,35,0),"0"),
IFERROR(VLOOKUP($A93,'Season 9'!AK$4:CN$104,35,0),"0"),IFERROR(VLOOKUP($A93,'Season 10'!AK$4:CN$104,35,0),"0"),
IFERROR(VLOOKUP($A93,'Season 11'!AK$4:CN$104,35,0),"0"),IFERROR(VLOOKUP($A93,'Season 12'!AK$4:CN$104,35,0),"0"),
IFERROR(VLOOKUP($A93,'Season 13'!AK$4:CN$104,35,0),"0"),IFERROR(VLOOKUP($A93,'Season 14'!AK$4:CN$104,35,0),"0"),IFERROR(VLOOKUP($A93,'Season 15'!AK$4:CN$104,35,0),"0"),)</f>
        <v>0</v>
      </c>
      <c r="AI93" s="21">
        <f>SUM(IFERROR(VLOOKUP($A93,'Season 2'!AK$4:CN$104,36,0),"0"),
IFERROR(VLOOKUP($A93,'Season 3'!AK$4:CN$104,36,0),"0"),IFERROR(VLOOKUP($A93,'Season 4'!AK$4:CN$104,36,0),"0"),
IFERROR(VLOOKUP($A93,'Season 5'!AK$4:CN$104,36,0),"0"),IFERROR(VLOOKUP($A93,'Season 6'!AK$4:CN$104,36,0),"0"),
IFERROR(VLOOKUP($A93,'Season 7'!AK$4:CN$104,36,0),"0"),IFERROR(VLOOKUP($A93,'Season 8'!AK$4:CN$104,36,0),"0"),
IFERROR(VLOOKUP($A93,'Season 9'!AK$4:CN$104,36,0),"0"),IFERROR(VLOOKUP($A93,'Season 10'!AK$4:CN$104,36,0),"0"),
IFERROR(VLOOKUP($A93,'Season 11'!AK$4:CN$104,36,0),"0"),IFERROR(VLOOKUP($A93,'Season 12'!AK$4:CN$104,36,0),"0"),
IFERROR(VLOOKUP($A93,'Season 13'!AK$4:CN$104,36,0),"0"),IFERROR(VLOOKUP($A93,'Season 14'!AK$4:CN$104,36,0),"0"),IFERROR(VLOOKUP($A93,'Season 15'!AK$4:CN$104,36,0),"0"),)</f>
        <v>0</v>
      </c>
      <c r="AJ93" s="402">
        <f>SUM(IFERROR(VLOOKUP($A93,'Season 2'!AK$4:CN$104,37,0),"0"),
IFERROR(VLOOKUP($A93,'Season 3'!AK$4:CN$104,37,0),"0"),IFERROR(VLOOKUP($A93,'Season 4'!AK$4:CN$104,37,0),"0"),
IFERROR(VLOOKUP($A93,'Season 5'!AK$4:CN$104,37,0),"0"),IFERROR(VLOOKUP($A93,'Season 6'!AK$4:CN$104,37,0),"0"),
IFERROR(VLOOKUP($A93,'Season 7'!AK$4:CN$104,37,0),"0"),IFERROR(VLOOKUP($A93,'Season 8'!AK$4:CN$104,37,0),"0"),
IFERROR(VLOOKUP($A93,'Season 9'!AK$4:CN$104,37,0),"0"),IFERROR(VLOOKUP($A93,'Season 10'!AK$4:CN$104,37,0),"0"),
IFERROR(VLOOKUP($A93,'Season 11'!AK$4:CN$104,37,0),"0"),IFERROR(VLOOKUP($A93,'Season 12'!AK$4:CN$104,37,0),"0"),
IFERROR(VLOOKUP($A93,'Season 13'!AK$4:CN$104,37,0),"0"),IFERROR(VLOOKUP($A93,'Season 14'!AK$4:CN$104,37,0),"0"),IFERROR(VLOOKUP($A93,'Season 15'!AK$4:CN$104,37,0),"0"),)</f>
        <v>0</v>
      </c>
      <c r="AK93" s="403">
        <f>SUM(IFERROR(VLOOKUP($A93,'Season 1'!AJ$4:CM$104,33,0),"0"),IFERROR(VLOOKUP($A93,'Season 2'!AK$4:CN$104,38,0),"0"),
IFERROR(VLOOKUP($A93,'Season 3'!AK$4:CN$104,38,0),"0"),IFERROR(VLOOKUP($A93,'Season 4'!AK$4:CN$104,38,0),"0"),
IFERROR(VLOOKUP($A93,'Season 5'!AK$4:CN$104,38,0),"0"),IFERROR(VLOOKUP($A93,'Season 6'!AK$4:CN$104,38,0),"0"),
IFERROR(VLOOKUP($A93,'Season 7'!AK$4:CN$104,38,0),"0"),IFERROR(VLOOKUP($A93,'Season 8'!AK$4:CN$104,38,0),"0"),
IFERROR(VLOOKUP($A93,'Season 9'!AK$4:CN$104,38,0),"0"),IFERROR(VLOOKUP($A93,'Season 10'!AK$4:CN$104,38,0),"0"),
IFERROR(VLOOKUP($A93,'Season 11'!AK$4:CN$104,38,0),"0"),IFERROR(VLOOKUP($A93,'Season 12'!AK$4:CN$104,38,0),"0"),
IFERROR(VLOOKUP($A93,'Season 13'!AK$4:CN$104,38,0),"0"),IFERROR(VLOOKUP($A93,'Season 14'!AK$4:CN$104,38,0),"0"),IFERROR(VLOOKUP($A93,'Season 15'!AK$4:CN$104,38,0),"0"),)</f>
        <v>0</v>
      </c>
      <c r="AL93" s="398">
        <f>SUM(IFERROR(VLOOKUP($A93,'Season 1'!AJ$4:CM$104,34,0),"0"),IFERROR(VLOOKUP($A93,'Season 2'!AK$4:CN$104,39,0),"0"),
IFERROR(VLOOKUP($A93,'Season 3'!AK$4:CN$104,39,0),"0"),IFERROR(VLOOKUP($A93,'Season 4'!AK$4:CN$104,39,0),"0"),
IFERROR(VLOOKUP($A93,'Season 5'!AK$4:CN$104,39,0),"0"),IFERROR(VLOOKUP($A93,'Season 6'!AK$4:CN$104,39,0),"0"),
IFERROR(VLOOKUP($A93,'Season 7'!AK$4:CN$104,39,0),"0"),IFERROR(VLOOKUP($A93,'Season 8'!AK$4:CN$104,39,0),"0"),
IFERROR(VLOOKUP($A93,'Season 9'!AK$4:CN$104,39,0),"0"),IFERROR(VLOOKUP($A93,'Season 10'!AK$4:CN$104,39,0),"0"),
IFERROR(VLOOKUP($A93,'Season 11'!AK$4:CN$104,39,0),"0"),IFERROR(VLOOKUP($A93,'Season 12'!AK$4:CN$104,39,0),"0"),
IFERROR(VLOOKUP($A93,'Season 13'!AK$4:CN$104,39,0),"0"),IFERROR(VLOOKUP($A93,'Season 14'!AK$4:CN$104,39,0),"0"),IFERROR(VLOOKUP($A93,'Season 15'!AK$4:CN$104,39,0),"0"),)</f>
        <v>0</v>
      </c>
      <c r="AM93" s="518">
        <f>SUM(IFERROR(VLOOKUP($A93,'Season 1'!AJ$4:CM$104,35,0),"0"),IFERROR(VLOOKUP($A93,'Season 2'!AK$4:CN$104,40,0),"0"),
IFERROR(VLOOKUP($A93,'Season 3'!AK$4:CN$104,40,0),"0"),IFERROR(VLOOKUP($A93,'Season 4'!AK$4:CN$104,40,0),"0"),
IFERROR(VLOOKUP($A93,'Season 5'!AK$4:CN$104,40,0),"0"),IFERROR(VLOOKUP($A93,'Season 6'!AK$4:CN$104,40,0),"0"),
IFERROR(VLOOKUP($A93,'Season 7'!AK$4:CN$104,40,0),"0"),IFERROR(VLOOKUP($A93,'Season 8'!AK$4:CN$104,40,0),"0"),
IFERROR(VLOOKUP($A93,'Season 9'!AK$4:CN$104,40,0),"0"),IFERROR(VLOOKUP($A93,'Season 10'!AK$4:CN$104,40,0),"0"),
IFERROR(VLOOKUP($A93,'Season 11'!AK$4:CN$104,40,0),"0"),IFERROR(VLOOKUP($A93,'Season 12'!AK$4:CN$104,40,0),"0"),
IFERROR(VLOOKUP($A93,'Season 13'!AK$4:CN$104,40,0),"0"),IFERROR(VLOOKUP($A93,'Season 14'!AK$4:CN$104,40,0),"0"),IFERROR(VLOOKUP($A93,'Season 15'!AK$4:CN$104,40,0),"0"),)</f>
        <v>0</v>
      </c>
      <c r="AN93" s="21">
        <f>SUM(IFERROR(VLOOKUP($A93,'Season 1'!AJ$4:CM$104,36,0),"0"),IFERROR(VLOOKUP($A93,'Season 2'!AK$4:CN$104,41,0),"0"),
IFERROR(VLOOKUP($A93,'Season 3'!AK$4:CN$104,41,0),"0"),IFERROR(VLOOKUP($A93,'Season 4'!AK$4:CN$104,41,0),"0"),
IFERROR(VLOOKUP($A93,'Season 5'!AK$4:CN$104,41,0),"0"),IFERROR(VLOOKUP($A93,'Season 6'!AK$4:CN$104,41,0),"0"),
IFERROR(VLOOKUP($A93,'Season 7'!AK$4:CN$104,41,0),"0"),IFERROR(VLOOKUP($A93,'Season 8'!AK$4:CN$104,41,0),"0"),
IFERROR(VLOOKUP($A93,'Season 9'!AK$4:CN$104,41,0),"0"),IFERROR(VLOOKUP($A93,'Season 10'!AK$4:CN$104,41,0),"0"),
IFERROR(VLOOKUP($A93,'Season 11'!AK$4:CN$104,41,0),"0"),IFERROR(VLOOKUP($A93,'Season 12'!AK$4:CN$104,41,0),"0"),
IFERROR(VLOOKUP($A93,'Season 13'!AK$4:CN$104,41,0),"0"),IFERROR(VLOOKUP($A93,'Season 14'!AK$4:CN$104,41,0),"0"),IFERROR(VLOOKUP($A93,'Season 15'!AK$4:CN$104,41,0),"0"),)</f>
        <v>0</v>
      </c>
      <c r="AO93" s="402">
        <f>SUM(IFERROR(VLOOKUP($A93,'Season 1'!AJ$4:CM$104,37,0),"0"),IFERROR(VLOOKUP($A93,'Season 2'!AK$4:CN$104,42,0),"0"),
IFERROR(VLOOKUP($A93,'Season 3'!AK$4:CN$104,42,0),"0"),IFERROR(VLOOKUP($A93,'Season 4'!AK$4:CN$104,42,0),"0"),
IFERROR(VLOOKUP($A93,'Season 5'!AK$4:CN$104,42,0),"0"),IFERROR(VLOOKUP($A93,'Season 6'!AK$4:CN$104,42,0),"0"),
IFERROR(VLOOKUP($A93,'Season 7'!AK$4:CN$104,42,0),"0"),IFERROR(VLOOKUP($A93,'Season 8'!AK$4:CN$104,42,0),"0"),
IFERROR(VLOOKUP($A93,'Season 9'!AK$4:CN$104,42,0),"0"),IFERROR(VLOOKUP($A93,'Season 10'!AK$4:CN$104,42,0),"0"),
IFERROR(VLOOKUP($A93,'Season 11'!AK$4:CN$104,42,0),"0"),IFERROR(VLOOKUP($A93,'Season 12'!AK$4:CN$104,42,0),"0"),
IFERROR(VLOOKUP($A93,'Season 13'!AK$4:CN$104,42,0),"0"),IFERROR(VLOOKUP($A93,'Season 14'!AK$4:CN$104,42,0),"0"),IFERROR(VLOOKUP($A93,'Season 15'!AK$4:CN$104,42,0),"0"),)</f>
        <v>0</v>
      </c>
      <c r="AP93" s="403">
        <f>SUM(IFERROR(VLOOKUP($A93,'Season 1'!AJ$4:CM$104,43,0),"0"),IFERROR(VLOOKUP($A93,'Season 2'!AK$4:CN$104,43,0),"0"),
IFERROR(VLOOKUP($A93,'Season 3'!AK$4:CN$104,43,0),"0"),IFERROR(VLOOKUP($A93,'Season 4'!AK$4:CN$104,43,0),"0"),
IFERROR(VLOOKUP($A93,'Season 5'!AK$4:CN$104,43,0),"0"),IFERROR(VLOOKUP($A93,'Season 6'!AK$4:CN$104,43,0),"0"),
IFERROR(VLOOKUP($A93,'Season 7'!AK$4:CN$104,43,0),"0"),IFERROR(VLOOKUP($A93,'Season 8'!AK$4:CN$104,43,0),"0"),
IFERROR(VLOOKUP($A93,'Season 9'!AK$4:CN$104,43,0),"0"),IFERROR(VLOOKUP($A93,'Season 10'!AK$4:CN$104,43,0),"0"),
IFERROR(VLOOKUP($A93,'Season 11'!AK$4:CN$104,43,0),"0"),IFERROR(VLOOKUP($A93,'Season 12'!AK$4:CN$104,43,0),"0"),
IFERROR(VLOOKUP($A93,'Season 13'!AK$4:CN$104,43,0),"0"),IFERROR(VLOOKUP($A93,'Season 14'!AK$4:CN$104,43,0),"0"),IFERROR(VLOOKUP($A93,'Season 15'!AK$4:CN$104,43,0),"0"),)</f>
        <v>0</v>
      </c>
      <c r="AQ93" s="398">
        <f>SUM(IFERROR(VLOOKUP($A93,'Season 1'!AJ$4:CM$104,44,0),"0"),IFERROR(VLOOKUP($A93,'Season 2'!AK$4:CN$104,44,0),"0"),
IFERROR(VLOOKUP($A93,'Season 3'!AK$4:CN$104,44,0),"0"),IFERROR(VLOOKUP($A93,'Season 4'!AK$4:CN$104,44,0),"0"),
IFERROR(VLOOKUP($A93,'Season 5'!AK$4:CN$104,44,0),"0"),IFERROR(VLOOKUP($A93,'Season 6'!AK$4:CN$104,44,0),"0"),
IFERROR(VLOOKUP($A93,'Season 7'!AK$4:CN$104,44,0),"0"),IFERROR(VLOOKUP($A93,'Season 8'!AK$4:CN$104,44,0),"0"),
IFERROR(VLOOKUP($A93,'Season 9'!AK$4:CN$104,44,0),"0"),IFERROR(VLOOKUP($A93,'Season 10'!AK$4:CN$104,44,0),"0"),
IFERROR(VLOOKUP($A93,'Season 11'!AK$4:CN$104,44,0),"0"),IFERROR(VLOOKUP($A93,'Season 12'!AK$4:CN$104,44,0),"0"),
IFERROR(VLOOKUP($A93,'Season 13'!AK$4:CN$104,44,0),"0"),IFERROR(VLOOKUP($A93,'Season 14'!AK$4:CN$104,44,0),"0"),IFERROR(VLOOKUP($A93,'Season 15'!AK$4:CN$104,44,0),"0"),)</f>
        <v>0</v>
      </c>
      <c r="AR93" s="518">
        <f>SUM(IFERROR(VLOOKUP($A93,'Season 1'!AJ$4:CM$104,45,0),"0"),IFERROR(VLOOKUP($A93,'Season 2'!AK$4:CN$104,45,0),"0"),
IFERROR(VLOOKUP($A93,'Season 3'!AK$4:CN$104,45,0),"0"),IFERROR(VLOOKUP($A93,'Season 4'!AK$4:CN$104,45,0),"0"),
IFERROR(VLOOKUP($A93,'Season 5'!AK$4:CN$104,45,0),"0"),IFERROR(VLOOKUP($A93,'Season 6'!AK$4:CN$104,45,0),"0"),
IFERROR(VLOOKUP($A93,'Season 7'!AK$4:CN$104,45,0),"0"),IFERROR(VLOOKUP($A93,'Season 8'!AK$4:CN$104,45,0),"0"),
IFERROR(VLOOKUP($A93,'Season 9'!AK$4:CN$104,45,0),"0"),IFERROR(VLOOKUP($A93,'Season 10'!AK$4:CN$104,45,0),"0"),
IFERROR(VLOOKUP($A93,'Season 11'!AK$4:CN$104,45,0),"0"),IFERROR(VLOOKUP($A93,'Season 12'!AK$4:CN$104,45,0),"0"),
IFERROR(VLOOKUP($A93,'Season 13'!AK$4:CN$104,45,0),"0"),IFERROR(VLOOKUP($A93,'Season 14'!AK$4:CN$104,45,0),"0"),IFERROR(VLOOKUP($A93,'Season 15'!AK$4:CN$104,45,0),"0"),)</f>
        <v>0</v>
      </c>
      <c r="AS93" s="21">
        <f>SUM(IFERROR(VLOOKUP($A93,'Season 1'!AJ$4:CM$104,46,0),"0"),IFERROR(VLOOKUP($A93,'Season 2'!AK$4:CN$104,46,0),"0"),
IFERROR(VLOOKUP($A93,'Season 3'!AK$4:CN$104,46,0),"0"),IFERROR(VLOOKUP($A93,'Season 4'!AK$4:CN$104,46,0),"0"),
IFERROR(VLOOKUP($A93,'Season 5'!AK$4:CN$104,46,0),"0"),IFERROR(VLOOKUP($A93,'Season 6'!AK$4:CN$104,46,0),"0"),
IFERROR(VLOOKUP($A93,'Season 7'!AK$4:CN$104,46,0),"0"),IFERROR(VLOOKUP($A93,'Season 8'!AK$4:CN$104,46,0),"0"),
IFERROR(VLOOKUP($A93,'Season 9'!AK$4:CN$104,46,0),"0"),IFERROR(VLOOKUP($A93,'Season 10'!AK$4:CN$104,46,0),"0"),
IFERROR(VLOOKUP($A93,'Season 11'!AK$4:CN$104,46,0),"0"),IFERROR(VLOOKUP($A93,'Season 12'!AK$4:CN$104,46,0),"0"),
IFERROR(VLOOKUP($A93,'Season 13'!AK$4:CN$104,46,0),"0"),IFERROR(VLOOKUP($A93,'Season 14'!AK$4:CN$104,46,0),"0"),IFERROR(VLOOKUP($A93,'Season 15'!AK$4:CN$104,46,0),"0"),)</f>
        <v>0</v>
      </c>
      <c r="AT93" s="402">
        <f>SUM(IFERROR(VLOOKUP($A93,'Season 1'!AJ$4:CM$104,47,0),"0"),IFERROR(VLOOKUP($A93,'Season 2'!AK$4:CN$104,47,0),"0"),
IFERROR(VLOOKUP($A93,'Season 3'!AK$4:CN$104,47,0),"0"),IFERROR(VLOOKUP($A93,'Season 4'!AK$4:CN$104,47,0),"0"),
IFERROR(VLOOKUP($A93,'Season 5'!AK$4:CN$104,47,0),"0"),IFERROR(VLOOKUP($A93,'Season 6'!AK$4:CN$104,47,0),"0"),
IFERROR(VLOOKUP($A93,'Season 7'!AK$4:CN$104,47,0),"0"),IFERROR(VLOOKUP($A93,'Season 8'!AK$4:CN$104,47,0),"0"),
IFERROR(VLOOKUP($A93,'Season 9'!AK$4:CN$104,47,0),"0"),IFERROR(VLOOKUP($A93,'Season 10'!AK$4:CN$104,47,0),"0"),
IFERROR(VLOOKUP($A93,'Season 11'!AK$4:CN$104,47,0),"0"),IFERROR(VLOOKUP($A93,'Season 12'!AK$4:CN$104,47,0),"0"),
IFERROR(VLOOKUP($A93,'Season 13'!AK$4:CN$104,47,0),"0"),IFERROR(VLOOKUP($A93,'Season 14'!AK$4:CN$104,47,0),"0"),IFERROR(VLOOKUP($A93,'Season 15'!AK$4:CN$104,47,0),"0"),)</f>
        <v>0</v>
      </c>
      <c r="AU93" s="403">
        <f>SUM(IFERROR(VLOOKUP($A93,'Season 3'!AK$4:CN$104,48,0),"0"),IFERROR(VLOOKUP($A93,'Season 4'!AK$4:CN$104,48,0),"0"),
IFERROR(VLOOKUP($A93,'Season 5'!AK$4:CN$104,48,0),"0"),IFERROR(VLOOKUP($A93,'Season 6'!AK$4:CN$104,48,0),"0"),
IFERROR(VLOOKUP($A93,'Season 7'!AK$4:CN$104,48,0),"0"),IFERROR(VLOOKUP($A93,'Season 8'!AK$4:CN$104,48,0),"0"),
IFERROR(VLOOKUP($A93,'Season 9'!AK$4:CN$104,48,0),"0"),IFERROR(VLOOKUP($A93,'Season 10'!AK$4:CN$104,48,0),"0"),
IFERROR(VLOOKUP($A93,'Season 11'!AK$4:CN$104,48,0),"0"),IFERROR(VLOOKUP($A93,'Season 12'!AK$4:CN$104,48,0),"0"),
IFERROR(VLOOKUP($A93,'Season 13'!AK$4:CN$104,48,0),"0"),IFERROR(VLOOKUP($A93,'Season 14'!AK$4:CN$104,48,0),"0"),IFERROR(VLOOKUP($A93,'Season 15'!AK$4:CN$104,48,0),"0"),)</f>
        <v>0</v>
      </c>
      <c r="AV93" s="398">
        <f>SUM(IFERROR(VLOOKUP($A93,'Season 3'!AK$4:CN$104,49,0),"0"),IFERROR(VLOOKUP($A93,'Season 4'!AK$4:CN$104,49,0),"0"),
IFERROR(VLOOKUP($A93,'Season 5'!AK$4:CN$104,49,0),"0"),IFERROR(VLOOKUP($A93,'Season 6'!AK$4:CN$104,49,0),"0"),
IFERROR(VLOOKUP($A93,'Season 7'!AK$4:CN$104,49,0),"0"),IFERROR(VLOOKUP($A93,'Season 8'!AK$4:CN$104,49,0),"0"),
IFERROR(VLOOKUP($A93,'Season 9'!AK$4:CN$104,49,0),"0"),IFERROR(VLOOKUP($A93,'Season 10'!AK$4:CN$104,49,0),"0"),
IFERROR(VLOOKUP($A93,'Season 11'!AK$4:CN$104,49,0),"0"),IFERROR(VLOOKUP($A93,'Season 12'!AK$4:CN$104,49,0),"0"),
IFERROR(VLOOKUP($A93,'Season 13'!AK$4:CN$104,49,0),"0"),IFERROR(VLOOKUP($A93,'Season 14'!AK$4:CN$104,49,0),"0"),IFERROR(VLOOKUP($A93,'Season 15'!AK$4:CN$104,49,0),"0"),)</f>
        <v>0</v>
      </c>
      <c r="AW93" s="518">
        <f>SUM(IFERROR(VLOOKUP($A93,'Season 3'!AK$4:CN$104,50,0),"0"),IFERROR(VLOOKUP($A93,'Season 4'!AK$4:CN$104,50,0),"0"),
IFERROR(VLOOKUP($A93,'Season 5'!AK$4:CN$104,50,0),"0"),IFERROR(VLOOKUP($A93,'Season 6'!AK$4:CN$104,50,0),"0"),
IFERROR(VLOOKUP($A93,'Season 7'!AK$4:CN$104,50,0),"0"),IFERROR(VLOOKUP($A93,'Season 8'!AK$4:CN$104,50,0),"0"),
IFERROR(VLOOKUP($A93,'Season 9'!AK$4:CN$104,50,0),"0"),IFERROR(VLOOKUP($A93,'Season 10'!AK$4:CN$104,50,0),"0"),
IFERROR(VLOOKUP($A93,'Season 11'!AK$4:CN$104,50,0),"0"),IFERROR(VLOOKUP($A93,'Season 12'!AK$4:CN$104,50,0),"0"),
IFERROR(VLOOKUP($A93,'Season 13'!AK$4:CN$104,50,0),"0"),IFERROR(VLOOKUP($A93,'Season 14'!AK$4:CN$104,50,0),"0"),IFERROR(VLOOKUP($A93,'Season 15'!AK$4:CN$104,50,0),"0"),)</f>
        <v>0</v>
      </c>
      <c r="AX93" s="21">
        <f>SUM(IFERROR(VLOOKUP($A93,'Season 3'!AK$4:CN$104,51,0),"0"),IFERROR(VLOOKUP($A93,'Season 4'!AK$4:CN$104,51,0),"0"),
IFERROR(VLOOKUP($A93,'Season 5'!AK$4:CN$104,51,0),"0"),IFERROR(VLOOKUP($A93,'Season 6'!AK$4:CN$104,51,0),"0"),
IFERROR(VLOOKUP($A93,'Season 7'!AK$4:CN$104,51,0),"0"),IFERROR(VLOOKUP($A93,'Season 8'!AK$4:CN$104,51,0),"0"),
IFERROR(VLOOKUP($A93,'Season 9'!AK$4:CN$104,51,0),"0"),IFERROR(VLOOKUP($A93,'Season 10'!AK$4:CN$104,51,0),"0"),
IFERROR(VLOOKUP($A93,'Season 11'!AK$4:CN$104,51,0),"0"),IFERROR(VLOOKUP($A93,'Season 12'!AK$4:CN$104,51,0),"0"),
IFERROR(VLOOKUP($A93,'Season 13'!AK$4:CN$104,51,0),"0"),IFERROR(VLOOKUP($A93,'Season 14'!AK$4:CN$104,51,0),"0"),IFERROR(VLOOKUP($A93,'Season 15'!AK$4:CN$104,51,0),"0"),)</f>
        <v>0</v>
      </c>
      <c r="AY93" s="402">
        <f>SUM(IFERROR(VLOOKUP($A93,'Season 3'!AK$4:CN$104,52,0),"0"),IFERROR(VLOOKUP($A93,'Season 4'!AK$4:CN$104,52,0),"0"),
IFERROR(VLOOKUP($A93,'Season 5'!AK$4:CN$104,52,0),"0"),IFERROR(VLOOKUP($A93,'Season 6'!AK$4:CN$104,52,0),"0"),
IFERROR(VLOOKUP($A93,'Season 7'!AK$4:CN$104,52,0),"0"),IFERROR(VLOOKUP($A93,'Season 8'!AK$4:CN$104,52,0),"0"),
IFERROR(VLOOKUP($A93,'Season 9'!AK$4:CN$104,52,0),"0"),IFERROR(VLOOKUP($A93,'Season 10'!AK$4:CN$104,52,0),"0"),
IFERROR(VLOOKUP($A93,'Season 11'!AK$4:CN$104,52,0),"0"),IFERROR(VLOOKUP($A93,'Season 12'!AK$4:CN$104,52,0),"0"),
IFERROR(VLOOKUP($A93,'Season 13'!AK$4:CN$104,52,0),"0"),IFERROR(VLOOKUP($A93,'Season 14'!AK$4:CN$104,52,0),"0"),IFERROR(VLOOKUP($A93,'Season 15'!AK$4:CN$104,52,0),"0"),)</f>
        <v>0</v>
      </c>
      <c r="AZ93" s="403">
        <f>SUM(IFERROR(VLOOKUP($A93,'Season 1'!AJ$4:CM$104,38,0),"0"),IFERROR(VLOOKUP($A93,'Season 2'!AK$4:CN$104,48,0),"0"),)</f>
        <v>0</v>
      </c>
      <c r="BA93" s="398">
        <f>SUM(IFERROR(VLOOKUP($A93,'Season 1'!AJ$4:CM$104,39,0),"0"),IFERROR(VLOOKUP($A93,'Season 2'!AK$4:CN$104,49,0),"0"),)</f>
        <v>0</v>
      </c>
      <c r="BB93" s="518">
        <f>SUM(IFERROR(VLOOKUP($A93,'Season 1'!AJ$4:CM$104,40,0),"0"),IFERROR(VLOOKUP($A93,'Season 2'!AK$4:CN$104,50,0),"0"),)</f>
        <v>0</v>
      </c>
      <c r="BC93" s="21">
        <f>SUM(IFERROR(VLOOKUP($A93,'Season 1'!AJ$4:CM$104,41,0),"0"),IFERROR(VLOOKUP($A93,'Season 2'!AK$4:CN$104,51,0),"0"),)</f>
        <v>0</v>
      </c>
      <c r="BD93" s="402">
        <f>SUM(IFERROR(VLOOKUP($A93,'Season 1'!AJ$4:CM$104,42,0),"0"),IFERROR(VLOOKUP($A93,'Season 2'!AK$4:CN$104,52,0),"0"),)</f>
        <v>0</v>
      </c>
      <c r="BE93" s="561">
        <f>SUM(
IFERROR(VLOOKUP($A93,'Season 1'!AJ$4:CM$104,48,0),"0"),IFERROR(VLOOKUP($A93,'Season 2'!AK$4:CN$104,53,0),"0"),
IFERROR(VLOOKUP($A93,'Season 3'!AK$4:CN$104,53,0),"0"),IFERROR(VLOOKUP($A93,'Season 4'!AK$4:CN$104,53,0),"0"),
IFERROR(VLOOKUP($A93,'Season 5'!AK$4:CN$104,53,0),"0"),IFERROR(VLOOKUP($A93,'Season 6'!AK$4:CN$104,53,0),"0"),
IFERROR(VLOOKUP($A93,'Season 7'!AK$4:CN$104,53,0),"0"),IFERROR(VLOOKUP($A93,'Season 8'!AK$4:CN$104,53,0),"0"),
IFERROR(VLOOKUP($A93,'Season 9'!AK$4:CN$104,53,0),"0"),IFERROR(VLOOKUP($A93,'Season 10'!AK$4:CN$104,53,0),"0"),
IFERROR(VLOOKUP($A93,'Season 11'!AK$4:CN$104,53,0),"0"),IFERROR(VLOOKUP($A93,'Season 12'!AK$4:CN$104,53,0),"0"),
IFERROR(VLOOKUP($A93,'Season 13'!AK$4:CN$104,53,0),"0"),IFERROR(VLOOKUP($A93,'Season 14'!AK$4:CN$104,53,0),"0"),IFERROR(VLOOKUP($A93,'Season 15'!AK$4:CN$104,53,0),"0"),)</f>
        <v>0</v>
      </c>
      <c r="BF93" s="562">
        <f>SUM(
IFERROR(VLOOKUP($A93,'Season 1'!AJ$4:CM$104,49,0),"0"),IFERROR(VLOOKUP($A93,'Season 2'!AK$4:CN$104,54,0),"0"),
IFERROR(VLOOKUP($A93,'Season 3'!AK$4:CN$104,54,0),"0"),IFERROR(VLOOKUP($A93,'Season 4'!AK$4:CN$104,54,0),"0"),
IFERROR(VLOOKUP($A93,'Season 5'!AK$4:CN$104,54,0),"0"),IFERROR(VLOOKUP($A93,'Season 6'!AK$4:CN$104,54,0),"0"),
IFERROR(VLOOKUP($A93,'Season 7'!AK$4:CN$104,54,0),"0"),IFERROR(VLOOKUP($A93,'Season 8'!AK$4:CN$104,54,0),"0"),
IFERROR(VLOOKUP($A93,'Season 9'!AK$4:CN$104,54,0),"0"),IFERROR(VLOOKUP($A93,'Season 10'!AK$4:CN$104,54,0),"0"),
IFERROR(VLOOKUP($A93,'Season 11'!AK$4:CN$104,540),"0"),IFERROR(VLOOKUP($A93,'Season 12'!AK$4:CN$104,54,0),"0"),
IFERROR(VLOOKUP($A93,'Season 13'!AK$4:CN$104,54,0),"0"),IFERROR(VLOOKUP($A93,'Season 14'!AK$4:CN$104,54,0),"0"),IFERROR(VLOOKUP($A93,'Season 15'!AK$4:CN$104,54,0),"0"),)</f>
        <v>0</v>
      </c>
      <c r="BG93" s="529" t="e">
        <f t="shared" si="3"/>
        <v>#DIV/0!</v>
      </c>
      <c r="BI93" s="553"/>
      <c r="BJ93" s="553"/>
      <c r="BK93" s="553"/>
      <c r="BL93" s="553"/>
      <c r="BM93" s="553"/>
      <c r="BN93" s="553"/>
      <c r="BO93" s="822"/>
      <c r="BP93" s="822"/>
      <c r="BQ93" s="822"/>
      <c r="BR93" s="822"/>
      <c r="BS93" s="12" t="str">
        <f>IFERROR(VLOOKUP($A93,'Season 1'!$AJ$4:$CM$104,50,0),"0")</f>
        <v>0</v>
      </c>
      <c r="BT93" s="12" t="str">
        <f>IFERROR(VLOOKUP($A93,'Season 1'!$AJ$4:$CM$104,51,0),"0")</f>
        <v>0</v>
      </c>
      <c r="BU93" s="12" t="str">
        <f>IFERROR(VLOOKUP($A93,'Season 2'!$AK$4:$CN$104,55,0),"0")</f>
        <v>0</v>
      </c>
      <c r="BV93" s="12" t="str">
        <f>IFERROR(VLOOKUP($A93,'Season 2'!$AK$4:$CN$104,56,0),"0")</f>
        <v>0</v>
      </c>
      <c r="BW93" s="12" t="str">
        <f>IFERROR(VLOOKUP($A93,'Season 3'!$AK$4:$CN$104,55,0),"0")</f>
        <v>0</v>
      </c>
      <c r="BX93" s="12" t="str">
        <f>IFERROR(VLOOKUP($A93,'Season 3'!$AK$4:$CN$104,56,0),"0")</f>
        <v>0</v>
      </c>
      <c r="BY93" s="12" t="str">
        <f>IFERROR(VLOOKUP($A93,'Season 4'!$AK$4:$CN$104,55,0),"0")</f>
        <v>0</v>
      </c>
      <c r="BZ93" s="12" t="str">
        <f>IFERROR(VLOOKUP($A93,'Season 4'!$AK$4:$CN$104,56,0),"0")</f>
        <v>0</v>
      </c>
      <c r="CA93" s="12" t="str">
        <f>IFERROR(VLOOKUP($A93,'Season 5'!$AK$4:$CN$104,55,0),"0")</f>
        <v>0</v>
      </c>
      <c r="CB93" s="12" t="str">
        <f>IFERROR(VLOOKUP($A93,'Season 5'!$AK$4:$CN$104,56,0),"0")</f>
        <v>0</v>
      </c>
      <c r="CC93" s="12" t="str">
        <f>IFERROR(VLOOKUP($A93,'Season 6'!$AK$4:$CN$104,55,0),"0")</f>
        <v>0</v>
      </c>
      <c r="CD93" s="12" t="str">
        <f>IFERROR(VLOOKUP($A93,'Season 6'!$AK$4:$CN$104,56,0),"0")</f>
        <v>0</v>
      </c>
      <c r="CE93" s="12" t="str">
        <f>IFERROR(VLOOKUP($A93,'Season 7'!$AK$4:$CN$104,55,0),"0")</f>
        <v>0</v>
      </c>
      <c r="CF93" s="12" t="str">
        <f>IFERROR(VLOOKUP($A93,'Season 7'!$AK$4:$CN$104,56,0),"0")</f>
        <v>0</v>
      </c>
      <c r="CG93" s="12" t="str">
        <f>IFERROR(VLOOKUP($A93,'Season 8'!$AK$4:$CN$104,55,0),"0")</f>
        <v>0</v>
      </c>
      <c r="CH93" s="12" t="str">
        <f>IFERROR(VLOOKUP($A93,'Season 8'!$AK$4:$CN$104,56,0),"0")</f>
        <v>0</v>
      </c>
      <c r="CI93" s="12" t="str">
        <f>IFERROR(VLOOKUP($A93,'Season 9'!$AK$4:$CN$104,55,0),"0")</f>
        <v>0</v>
      </c>
      <c r="CJ93" s="12" t="str">
        <f>IFERROR(VLOOKUP($A93,'Season 9'!$AK$4:$CN$104,56,0),"0")</f>
        <v>0</v>
      </c>
      <c r="CK93" s="12" t="str">
        <f>IFERROR(VLOOKUP($A93,'Season 10'!$AK$4:$CN$104,55,0),"0")</f>
        <v>0</v>
      </c>
      <c r="CL93" s="12" t="str">
        <f>IFERROR(VLOOKUP($A93,'Season 10'!$AK$4:$CN$104,56,0),"0")</f>
        <v>0</v>
      </c>
      <c r="CM93" s="12" t="str">
        <f>IFERROR(VLOOKUP($A93,'Season 11'!$AK$4:$CN$104,55,0),"0")</f>
        <v>0</v>
      </c>
      <c r="CN93" s="12" t="str">
        <f>IFERROR(VLOOKUP($A93,'Season 11'!$AK$4:$CN$104,56,0),"0")</f>
        <v>0</v>
      </c>
      <c r="CO93" s="12" t="str">
        <f>IFERROR(VLOOKUP($A93,'Season 12'!$AK$4:$CN$104,55,0),"0")</f>
        <v>0</v>
      </c>
      <c r="CP93" s="12" t="str">
        <f>IFERROR(VLOOKUP($A93,'Season 12'!$AK$4:$CN$104,56,0),"0")</f>
        <v>0</v>
      </c>
      <c r="CQ93" s="12" t="str">
        <f>IFERROR(VLOOKUP($A93,'Season 13'!$AK$4:$CN$104,55,0),"0")</f>
        <v>0</v>
      </c>
      <c r="CR93" s="12" t="str">
        <f>IFERROR(VLOOKUP($A93,'Season 13'!$AK$4:$CN$104,56,0),"0")</f>
        <v>0</v>
      </c>
      <c r="CS93" s="12" t="str">
        <f>IFERROR(VLOOKUP($A93,'Season 14'!$AK$4:$CN$104,55,0),"0")</f>
        <v>0</v>
      </c>
      <c r="CT93" s="12" t="str">
        <f>IFERROR(VLOOKUP($A93,'Season 14'!$AK$4:$CN$104,56,0),"0")</f>
        <v>0</v>
      </c>
      <c r="CU93" s="12" t="str">
        <f>IFERROR(VLOOKUP($A93,'Season 15'!$AK$4:$CN$104,55,0),"0")</f>
        <v>0</v>
      </c>
      <c r="CV93" s="12" t="str">
        <f>IFERROR(VLOOKUP($A93,'Season 15'!$AK$4:$CN$104,56,0),"0")</f>
        <v>0</v>
      </c>
    </row>
    <row r="94" spans="1:100" x14ac:dyDescent="0.25">
      <c r="A94" s="2" t="s">
        <v>35</v>
      </c>
      <c r="B94" s="516" t="str">
        <f>IFERROR(VLOOKUP('Data Totals'!A94,'Season 1'!AJ$4:CH$104,2,FALSE),IFERROR(VLOOKUP('Data Totals'!A94,'Season 2'!AK$4:CI$104,2,FALSE),IFERROR(VLOOKUP('Data Totals'!A94,'Season 3'!AK$4:CI$104,2,FALSE),IFERROR(VLOOKUP('Data Totals'!A94,'Season 4'!AK$4:CI$104,2,FALSE),IFERROR(VLOOKUP('Data Totals'!A94,'Season 5'!AK$4:CI$104,2,FALSE),IFERROR(VLOOKUP('Data Totals'!A94,'Season 6'!AK$4:CI$104,2,FALSE),IFERROR(VLOOKUP('Data Totals'!A94,'Season 7'!AK$4:CI$104,2,FALSE),IFERROR(VLOOKUP('Data Totals'!A94,'Season 8'!AK$4:CI$104,2,FALSE),IFERROR(VLOOKUP('Data Totals'!A94,'Season 9'!AK$4:CI$104,2,FALSE),IFERROR(VLOOKUP('Data Totals'!A94,'Season 10'!AK$4:CI$104,2,FALSE),IFERROR(VLOOKUP('Data Totals'!A94,'Season 11'!AK$4:CI$104,2,FALSE),IFERROR(VLOOKUP('Data Totals'!A94,'Season 12'!AK$4:CI$104,2,FALSE),IFERROR(VLOOKUP('Data Totals'!A94,'Season 13'!AK$4:CI$104,2,FALSE),IFERROR(VLOOKUP('Data Totals'!A94,'Season 14'!AK$4:CI$104,2,FALSE),IFERROR(VLOOKUP('Data Totals'!A94,'Season 15'!AK$4:CI$104,2,FALSE),"N/A")))))))))))))))</f>
        <v>N/A</v>
      </c>
      <c r="C94" s="517" t="str">
        <f>IFERROR(VLOOKUP('Data Totals'!A94,'Season 1'!AJ$4:CH$104,3,FALSE),IFERROR(VLOOKUP('Data Totals'!A94,'Season 2'!AK$4:CI$104,3,FALSE),IFERROR(VLOOKUP('Data Totals'!A94,'Season 3'!AK$4:CI$104,3,FALSE),IFERROR(VLOOKUP('Data Totals'!A94,'Season 4'!AK$4:CI$104,3,FALSE),IFERROR(VLOOKUP('Data Totals'!A94,'Season 5'!AK$4:CI$104,3,FALSE),IFERROR(VLOOKUP('Data Totals'!A94,'Season 6'!AK$4:CI$104,3,FALSE),IFERROR(VLOOKUP('Data Totals'!A94,'Season 7'!AK$4:CI$104,3,FALSE),IFERROR(VLOOKUP('Data Totals'!A94,'Season 8'!AK$4:CI$104,3,FALSE),IFERROR(VLOOKUP('Data Totals'!A94,'Season 9'!AK$4:CI$104,3,FALSE),IFERROR(VLOOKUP('Data Totals'!A94,'Season 10'!AK$4:CI$104,3,FALSE),IFERROR(VLOOKUP('Data Totals'!A94,'Season 11'!AK$4:CI$104,3,FALSE),IFERROR(VLOOKUP('Data Totals'!A94,'Season 12'!AK$4:CI$104,3,FALSE),IFERROR(VLOOKUP('Data Totals'!A94,'Season 13'!AK$4:CI$104,3,FALSE),IFERROR(VLOOKUP('Data Totals'!A94,'Season 14'!AK$4:CI$104,3,FALSE),IFERROR(VLOOKUP('Data Totals'!A94,'Season 15'!AK$4:CI$104,3,FALSE),"N/A")))))))))))))))</f>
        <v>N/A</v>
      </c>
      <c r="D94" s="517" t="str">
        <f>IFERROR(VLOOKUP('Data Totals'!A94,'Season 15'!AK$4:CI$104,4,FALSE),IFERROR(VLOOKUP('Data Totals'!A94,'Season 14'!AK$4:CI$104,4,FALSE),IFERROR(VLOOKUP('Data Totals'!A94,'Season 13'!AK$4:CI$104,4,FALSE),IFERROR(VLOOKUP('Data Totals'!A94,'Season 12'!AK$4:CI$104,4,FALSE),IFERROR(VLOOKUP('Data Totals'!A94,'Season 11'!AK$4:CI$104,4,FALSE),IFERROR(VLOOKUP('Data Totals'!A94,'Season 10'!AK$4:CI$104,4,FALSE),IFERROR(VLOOKUP('Data Totals'!A94,'Season 9'!AK$4:CI$104,4,FALSE),IFERROR(VLOOKUP('Data Totals'!A94,'Season 8'!AK$4:CI$104,4,FALSE),IFERROR(VLOOKUP('Data Totals'!A94,'Season 7'!AK$4:CI$104,4,FALSE),IFERROR(VLOOKUP('Data Totals'!A94,'Season 6'!AK$4:CI$104,4,FALSE),IFERROR(VLOOKUP('Data Totals'!A94,'Season 5'!AK$4:CI$104,4,FALSE),IFERROR(VLOOKUP('Data Totals'!A94,'Season 4'!AK$4:CI$104,4,FALSE),IFERROR(VLOOKUP('Data Totals'!A94,'Season 3'!AK$4:CI$104,4,FALSE),IFERROR(VLOOKUP('Data Totals'!A94,'Season 2'!AK$4:CI$104,4,FALSE),IFERROR(VLOOKUP('Data Totals'!A94,'Season 1'!AJ$4:CH$104,4,FALSE),"N/A")))))))))))))))</f>
        <v>N/A</v>
      </c>
      <c r="E94" s="517" t="e">
        <f t="shared" si="2"/>
        <v>#VALUE!</v>
      </c>
      <c r="F94" s="398">
        <f>SUM(IFERROR(VLOOKUP(A94,BI$3:BN$152,2,0),"0"),
IFERROR(VLOOKUP(A94,'Season 1'!AJ$4:CM$104,7,0),"0"),IFERROR(VLOOKUP(A94,'Season 2'!AK$4:CN$104,7,0),"0"),
IFERROR(VLOOKUP(A94,'Season 3'!AK$4:CN$104,7,0),"0"),IFERROR(VLOOKUP(A94,'Season 4'!AK$4:CN$104,7,0),"0"),
IFERROR(VLOOKUP(A94,'Season 5'!AK$4:CN$104,7,0),"0"),IFERROR(VLOOKUP(A94,'Season 6'!AK$4:CN$104,7,0),"0"),
IFERROR(VLOOKUP(A94,'Season 7'!AK$4:CN$104,7,0),"0"),IFERROR(VLOOKUP(A94,'Season 8'!AK$4:CN$104,7,0),"0"),
IFERROR(VLOOKUP(A94,'Season 9'!AK$4:CN$104,7,0),"0"),IFERROR(VLOOKUP(A94,'Season 10'!AK$4:CN$104,7,0),"0"),
IFERROR(VLOOKUP(A94,'Season 11'!AK$4:CN$104,7,0),"0"),IFERROR(VLOOKUP(A94,'Season 12'!AK$4:CN$104,7,0),"0"),
IFERROR(VLOOKUP(A94,'Season 13'!AK$4:CN$104,7,0),"0"),IFERROR(VLOOKUP(A94,'Season 14'!AK$4:CN$104,7,0),"0"),IFERROR(VLOOKUP(A94,'Season 15'!AK$4:CN$104,7,0),"0"),)</f>
        <v>0</v>
      </c>
      <c r="G94" s="398">
        <f>SUM(
IFERROR(VLOOKUP(A94,'Season 1'!AJ$4:CM$104,8,0),"0"),IFERROR(VLOOKUP(A94,'Season 2'!AK$4:CN$104,8,0),"0"),
IFERROR(VLOOKUP(A94,'Season 3'!AK$4:CN$104,8,0),"0"),IFERROR(VLOOKUP(A94,'Season 4'!AK$4:CN$104,8,0),"0"),
IFERROR(VLOOKUP(A94,'Season 5'!AK$4:CN$104,8,0),"0"),IFERROR(VLOOKUP(A94,'Season 6'!AK$4:CN$104,8,0),"0"),
IFERROR(VLOOKUP(A94,'Season 7'!AK$4:CN$104,8,0),"0"),IFERROR(VLOOKUP(A94,'Season 8'!AK$4:CN$104,8,0),"0"),
IFERROR(VLOOKUP(A94,'Season 9'!AK$4:CN$104,8,0),"0"),IFERROR(VLOOKUP(A94,'Season 10'!AK$4:CN$104,8,0),"0"),
IFERROR(VLOOKUP(A94,'Season 11'!AK$4:CN$104,8,0),"0"),IFERROR(VLOOKUP(A94,'Season 12'!AK$4:CN$104,8,0),"0"),
IFERROR(VLOOKUP(A94,'Season 13'!AK$4:CN$104,8,0),"0"),IFERROR(VLOOKUP(A94,'Season 14'!AK$4:CN$104,8,0),"0"),IFERROR(VLOOKUP(A94,'Season 15'!AK$4:CN$104,8,0),"0"),)</f>
        <v>0</v>
      </c>
      <c r="H94" s="329">
        <f>SUM(
IFERROR(VLOOKUP(A94,'Season 1'!AJ$4:CM$104,9,0),"0"),IFERROR(VLOOKUP(A94,'Season 2'!AK$4:CN$104,9,0),"0"),
IFERROR(VLOOKUP(A94,'Season 3'!AK$4:CN$104,9,0),"0"),IFERROR(VLOOKUP(A94,'Season 4'!AK$4:CN$104,9,0),"0"),
IFERROR(VLOOKUP(A94,'Season 5'!AK$4:CN$104,9,0),"0"),IFERROR(VLOOKUP(A94,'Season 6'!AK$4:CN$104,9,0),"0"),
IFERROR(VLOOKUP(A94,'Season 7'!AK$4:CN$104,9,0),"0"),IFERROR(VLOOKUP(A94,'Season 8'!AK$4:CN$104,9,0),"0"),
IFERROR(VLOOKUP(A94,'Season 9'!AK$4:CN$104,9,0),"0"),IFERROR(VLOOKUP(A94,'Season 10'!AK$4:CN$104,9,0),"0"),
IFERROR(VLOOKUP(A94,'Season 11'!AK$4:CN$104,9,0),"0"),IFERROR(VLOOKUP(A94,'Season 12'!AK$4:CN$104,9,0),"0"),
IFERROR(VLOOKUP(A94,'Season 13'!AK$4:CN$104,9,0),"0"),IFERROR(VLOOKUP(A94,'Season 14'!AK$4:CN$104,9,0),"0"),IFERROR(VLOOKUP(A94,'Season 15'!AK$4:CN$104,9,0),"0"),)</f>
        <v>0</v>
      </c>
      <c r="I94" s="518">
        <f>SUM(
IFERROR(VLOOKUP(A94,'Season 1'!AJ$4:CM$104,10,0),"0"),IFERROR(VLOOKUP(A94,'Season 2'!AK$4:CN$104,10,0),"0"),
IFERROR(VLOOKUP(A94,'Season 3'!AK$4:CN$104,10,0),"0"),IFERROR(VLOOKUP(A94,'Season 4'!AK$4:CN$104,10,0),"0"),
IFERROR(VLOOKUP(A94,'Season 5'!AK$4:CN$104,10,0),"0"),IFERROR(VLOOKUP(A94,'Season 6'!AK$4:CN$104,10,0),"0"),
IFERROR(VLOOKUP(A94,'Season 7'!AK$4:CN$104,10,0),"0"),IFERROR(VLOOKUP(A94,'Season 8'!AK$4:CN$104,10,0),"0"),
IFERROR(VLOOKUP(A94,'Season 9'!AK$4:CN$104,10,0),"0"),IFERROR(VLOOKUP(A94,'Season 10'!AK$4:CN$104,10,0),"0"),
IFERROR(VLOOKUP(A94,'Season 11'!AK$4:CN$104,10,0),"0"),IFERROR(VLOOKUP(A94,'Season 12'!AK$4:CN$104,10,0),"0"),
IFERROR(VLOOKUP(A94,'Season 13'!AK$4:CN$104,10,0),"0"),IFERROR(VLOOKUP(A94,'Season 14'!AK$4:CN$104,10,0),"0"),IFERROR(VLOOKUP(A94,'Season 15'!AK$4:CN$104,10,0),"0"),)</f>
        <v>0</v>
      </c>
      <c r="J94" s="21">
        <f>SUM(IFERROR(VLOOKUP(A94,BI$3:BN$152,3,0),"0"),
IFERROR(VLOOKUP(A94,'Season 1'!AJ$4:CM$104,11,0),"0"),IFERROR(VLOOKUP(A94,'Season 2'!AK$4:CN$104,11,0),"0"),
IFERROR(VLOOKUP(A94,'Season 3'!AK$4:CN$104,11,0),"0"),IFERROR(VLOOKUP(A94,'Season 4'!AK$4:CN$104,11,0),"0"),
IFERROR(VLOOKUP(A94,'Season 5'!AK$4:CN$104,11,0),"0"),IFERROR(VLOOKUP(A94,'Season 6'!AK$4:CN$104,11,0),"0"),
IFERROR(VLOOKUP(A94,'Season 7'!AK$4:CN$104,11,0),"0"),IFERROR(VLOOKUP(A94,'Season 8'!AK$4:CN$104,11,0),"0"),
IFERROR(VLOOKUP(A94,'Season 9'!AK$4:CN$104,11,0),"0"),IFERROR(VLOOKUP(A94,'Season 10'!AK$4:CN$104,11,0),"0"),
IFERROR(VLOOKUP(A94,'Season 11'!AK$4:CN$104,11,0),"0"),IFERROR(VLOOKUP(A94,'Season 12'!AK$4:CN$104,11,0),"0"),
IFERROR(VLOOKUP(A94,'Season 13'!AK$4:CN$104,11,0),"0"),IFERROR(VLOOKUP(A94,'Season 14'!AK$4:CN$104,11,0),"0"),IFERROR(VLOOKUP(A94,'Season 15'!AK$4:CN$104,11,0),"0"),)</f>
        <v>0</v>
      </c>
      <c r="K94" s="402">
        <f>SUM(IFERROR(VLOOKUP($A94,BI$3:BN$152,4,0),"0"),
IFERROR(VLOOKUP($A94,'Season 1'!AJ$4:CM$104,12,0),"0"),IFERROR(VLOOKUP($A94,'Season 2'!AK$4:CN$104,12,0),"0"),
IFERROR(VLOOKUP($A94,'Season 3'!AK$4:CN$104,12,0),"0"),IFERROR(VLOOKUP($A94,'Season 4'!AK$4:CN$104,12,0),"0"),
IFERROR(VLOOKUP($A94,'Season 5'!AK$4:CN$104,12,0),"0"),IFERROR(VLOOKUP($A94,'Season 6'!AK$4:CN$104,12,0),"0"),
IFERROR(VLOOKUP($A94,'Season 7'!AK$4:CN$104,12,0),"0"),IFERROR(VLOOKUP($A94,'Season 8'!AK$4:CN$104,12,0),"0"),
IFERROR(VLOOKUP($A94,'Season 9'!AK$4:CN$104,12,0),"0"),IFERROR(VLOOKUP($A94,'Season 10'!AK$4:CN$104,12,0),"0"),
IFERROR(VLOOKUP($A94,'Season 11'!AK$4:CN$104,12,0),"0"),IFERROR(VLOOKUP($A94,'Season 12'!AK$4:CN$104,12,0),"0"),
IFERROR(VLOOKUP($A94,'Season 13'!AK$4:CN$104,12,0),"0"),IFERROR(VLOOKUP($A94,'Season 14'!AK$4:CN$104,12,0),"0"),IFERROR(VLOOKUP(A94,'Season 15'!AK$4:CN$104,12,0),"0"),)</f>
        <v>0</v>
      </c>
      <c r="L94" s="403">
        <f>SUM(
IFERROR(VLOOKUP($A94,'Season 1'!AJ$4:CM$104,13,0),"0"),IFERROR(VLOOKUP($A94,'Season 2'!AK$4:CN$104,13,0),"0"),
IFERROR(VLOOKUP($A94,'Season 3'!AK$4:CN$104,13,0),"0"),IFERROR(VLOOKUP($A94,'Season 4'!AK$4:CN$104,13,0),"0"),
IFERROR(VLOOKUP($A94,'Season 5'!AK$4:CN$104,13,0),"0"),IFERROR(VLOOKUP($A94,'Season 6'!AK$4:CN$104,13,0),"0"),
IFERROR(VLOOKUP($A94,'Season 7'!AK$4:CN$104,13,0),"0"),IFERROR(VLOOKUP($A94,'Season 8'!AK$4:CN$104,13,0),"0"),
IFERROR(VLOOKUP($A94,'Season 9'!AK$4:CN$104,13,0),"0"),IFERROR(VLOOKUP($A94,'Season 10'!AK$4:CN$104,13,0),"0"),
IFERROR(VLOOKUP($A94,'Season 11'!AK$4:CN$104,13,0),"0"),IFERROR(VLOOKUP($A94,'Season 12'!AK$4:CN$104,13,0),"0"),
IFERROR(VLOOKUP($A94,'Season 13'!AK$4:CN$104,13,0),"0"),IFERROR(VLOOKUP($A94,'Season 14'!AK$4:CN$104,13,0),"0"),IFERROR(VLOOKUP(A94,'Season 15'!AK$4:CN$104,13,0),"0"),)</f>
        <v>0</v>
      </c>
      <c r="M94" s="398">
        <f>SUM(
IFERROR(VLOOKUP($A94,'Season 1'!AJ$4:CM$104,14,0),"0"),IFERROR(VLOOKUP($A94,'Season 2'!AK$4:CN$104,14,0),"0"),
IFERROR(VLOOKUP($A94,'Season 3'!AK$4:CN$104,14,0),"0"),IFERROR(VLOOKUP($A94,'Season 4'!AK$4:CN$104,14,0),"0"),
IFERROR(VLOOKUP($A94,'Season 5'!AK$4:CN$104,14,0),"0"),IFERROR(VLOOKUP($A94,'Season 6'!AK$4:CN$104,14,0),"0"),
IFERROR(VLOOKUP($A94,'Season 7'!AK$4:CN$104,14,0),"0"),IFERROR(VLOOKUP($A94,'Season 8'!AK$4:CN$104,14,0),"0"),
IFERROR(VLOOKUP($A94,'Season 9'!AK$4:CN$104,14,0),"0"),IFERROR(VLOOKUP($A94,'Season 10'!AK$4:CN$104,14,0),"0"),
IFERROR(VLOOKUP($A94,'Season 11'!AK$4:CN$104,14,0),"0"),IFERROR(VLOOKUP($A94,'Season 12'!AK$4:CN$104,14,0),"0"),
IFERROR(VLOOKUP($A94,'Season 13'!AK$4:CN$104,14,0),"0"),IFERROR(VLOOKUP($A94,'Season 14'!AK$4:CN$104,14,0),"0"),IFERROR(VLOOKUP(A94,'Season 15'!AK$4:CN$104,14,0),"0"),)</f>
        <v>0</v>
      </c>
      <c r="N94" s="518">
        <f>SUM(
IFERROR(VLOOKUP($A94,'Season 1'!AJ$4:CM$104,15,0),"0"),IFERROR(VLOOKUP($A94,'Season 2'!AK$4:CN$104,15,0),"0"),
IFERROR(VLOOKUP($A94,'Season 3'!AK$4:CN$104,15,0),"0"),IFERROR(VLOOKUP($A94,'Season 4'!AK$4:CN$104,15,0),"0"),
IFERROR(VLOOKUP($A94,'Season 5'!AK$4:CN$104,15,0),"0"),IFERROR(VLOOKUP($A94,'Season 6'!AK$4:CN$104,15,0),"0"),
IFERROR(VLOOKUP($A94,'Season 7'!AK$4:CN$104,15,0),"0"),IFERROR(VLOOKUP($A94,'Season 8'!AK$4:CN$104,15,0),"0"),
IFERROR(VLOOKUP($A94,'Season 9'!AK$4:CN$104,15,0),"0"),IFERROR(VLOOKUP($A94,'Season 10'!AK$4:CN$104,15,0),"0"),
IFERROR(VLOOKUP($A94,'Season 11'!AK$4:CN$104,15,0),"0"),IFERROR(VLOOKUP($A94,'Season 12'!AK$4:CN$104,15,0),"0"),
IFERROR(VLOOKUP($A94,'Season 13'!AK$4:CN$104,15,0),"0"),IFERROR(VLOOKUP($A94,'Season 14'!AK$4:CN$104,15,0),"0"),IFERROR(VLOOKUP(A94,'Season 15'!AK$4:CN$104,15,0),"0"),)</f>
        <v>0</v>
      </c>
      <c r="O94" s="21">
        <f>SUM(
IFERROR(VLOOKUP($A94,'Season 1'!AJ$4:CM$104,16,0),"0"),IFERROR(VLOOKUP($A94,'Season 2'!AK$4:CN$104,16,0),"0"),
IFERROR(VLOOKUP($A94,'Season 3'!AK$4:CN$104,16,0),"0"),IFERROR(VLOOKUP($A94,'Season 4'!AK$4:CN$104,16,0),"0"),
IFERROR(VLOOKUP($A94,'Season 5'!AK$4:CN$104,16,0),"0"),IFERROR(VLOOKUP($A94,'Season 6'!AK$4:CN$104,16,0),"0"),
IFERROR(VLOOKUP($A94,'Season 7'!AK$4:CN$104,16,0),"0"),IFERROR(VLOOKUP($A94,'Season 8'!AK$4:CN$104,16,0),"0"),
IFERROR(VLOOKUP($A94,'Season 9'!AK$4:CN$104,16,0),"0"),IFERROR(VLOOKUP($A94,'Season 10'!AK$4:CN$104,16,0),"0"),
IFERROR(VLOOKUP($A94,'Season 11'!AK$4:CN$104,16,0),"0"),IFERROR(VLOOKUP($A94,'Season 12'!AK$4:CN$104,16,0),"0"),
IFERROR(VLOOKUP($A94,'Season 13'!AK$4:CN$104,16,0),"0"),IFERROR(VLOOKUP($A94,'Season 14'!AK$4:CN$104,16,0),"0"),IFERROR(VLOOKUP(A94,'Season 15'!AK$4:CN$104,16,0),"0"),)</f>
        <v>0</v>
      </c>
      <c r="P94" s="402">
        <f>SUM(
IFERROR(VLOOKUP($A94,'Season 1'!AJ$4:CM$104,17,0),"0"),IFERROR(VLOOKUP($A94,'Season 2'!AK$4:CN$104,17,0),"0"),
IFERROR(VLOOKUP($A94,'Season 3'!AK$4:CN$104,17,0),"0"),IFERROR(VLOOKUP($A94,'Season 4'!AK$4:CN$104,17,0),"0"),
IFERROR(VLOOKUP($A94,'Season 5'!AK$4:CN$104,17,0),"0"),IFERROR(VLOOKUP($A94,'Season 6'!AK$4:CN$104,17,0),"0"),
IFERROR(VLOOKUP($A94,'Season 7'!AK$4:CN$104,17,0),"0"),IFERROR(VLOOKUP($A94,'Season 8'!AK$4:CN$104,17,0),"0"),
IFERROR(VLOOKUP($A94,'Season 9'!AK$4:CN$104,17,0),"0"),IFERROR(VLOOKUP($A94,'Season 10'!AK$4:CN$104,17,0),"0"),
IFERROR(VLOOKUP($A94,'Season 11'!AK$4:CN$104,17,0),"0"),IFERROR(VLOOKUP($A94,'Season 12'!AK$4:CN$104,17,0),"0"),
IFERROR(VLOOKUP($A94,'Season 13'!AK$4:CN$104,17,0),"0"),IFERROR(VLOOKUP($A94,'Season 14'!AK$4:CN$104,17,0),"0"),IFERROR(VLOOKUP(A94,'Season 15'!AK$4:CN$104,17,0),"0"),)</f>
        <v>0</v>
      </c>
      <c r="Q94" s="403">
        <f>SUM(
IFERROR(VLOOKUP($A94,'Season 1'!AJ$4:CM$104,18,0),"0"),IFERROR(VLOOKUP($A94,'Season 2'!AK$4:CN$104,18,0),"0"),
IFERROR(VLOOKUP($A94,'Season 3'!AK$4:CN$104,18,0),"0"),IFERROR(VLOOKUP($A94,'Season 4'!AK$4:CN$104,18,0),"0"),
IFERROR(VLOOKUP($A94,'Season 5'!AK$4:CN$104,18,0),"0"),IFERROR(VLOOKUP($A94,'Season 6'!AK$4:CN$104,18,0),"0"),
IFERROR(VLOOKUP($A94,'Season 7'!AK$4:CN$104,18,0),"0"),IFERROR(VLOOKUP($A94,'Season 8'!AK$4:CN$104,18,0),"0"),
IFERROR(VLOOKUP($A94,'Season 9'!AK$4:CN$104,18,0),"0"),IFERROR(VLOOKUP($A94,'Season 10'!AK$4:CN$104,18,0),"0"),
IFERROR(VLOOKUP($A94,'Season 11'!AK$4:CN$104,18,0),"0"),IFERROR(VLOOKUP($A94,'Season 12'!AK$4:CN$104,18,0),"0"),
IFERROR(VLOOKUP($A94,'Season 13'!AK$4:CN$104,18,0),"0"),IFERROR(VLOOKUP($A94,'Season 14'!AK$4:CN$104,18,0),"0"),IFERROR(VLOOKUP(A94,'Season 15'!AK$4:CN$104,18,0),"0"),)</f>
        <v>0</v>
      </c>
      <c r="R94" s="398">
        <f>SUM(
IFERROR(VLOOKUP($A94,'Season 1'!AJ$4:CM$104,19,0),"0"),IFERROR(VLOOKUP($A94,'Season 2'!AK$4:CN$104,19,0),"0"),
IFERROR(VLOOKUP($A94,'Season 3'!AK$4:CN$104,19,0),"0"),IFERROR(VLOOKUP($A94,'Season 4'!AK$4:CN$104,19,0),"0"),
IFERROR(VLOOKUP($A94,'Season 5'!AK$4:CN$104,19,0),"0"),IFERROR(VLOOKUP($A94,'Season 6'!AK$4:CN$104,19,0),"0"),
IFERROR(VLOOKUP($A94,'Season 7'!AK$4:CN$104,19,0),"0"),IFERROR(VLOOKUP($A94,'Season 8'!AK$4:CN$104,19,0),"0"),
IFERROR(VLOOKUP($A94,'Season 9'!AK$4:CN$104,19,0),"0"),IFERROR(VLOOKUP($A94,'Season 10'!AK$4:CN$104,19,0),"0"),
IFERROR(VLOOKUP($A94,'Season 11'!AK$4:CN$104,19,0),"0"),IFERROR(VLOOKUP($A94,'Season 12'!AK$4:CN$104,19,0),"0"),
IFERROR(VLOOKUP($A94,'Season 13'!AK$4:CN$104,19,0),"0"),IFERROR(VLOOKUP($A94,'Season 14'!AK$4:CN$104,19,0),"0"),IFERROR(VLOOKUP(A94,'Season 15'!AK$4:CN$104,19,0),"0"),)</f>
        <v>0</v>
      </c>
      <c r="S94" s="518">
        <f>SUM(
IFERROR(VLOOKUP($A94,'Season 1'!AJ$4:CM$104,20,0),"0"),IFERROR(VLOOKUP($A94,'Season 2'!AK$4:CN$104,20,0),"0"),
IFERROR(VLOOKUP($A94,'Season 3'!AK$4:CN$104,20,0),"0"),IFERROR(VLOOKUP($A94,'Season 4'!AK$4:CN$104,20,0),"0"),
IFERROR(VLOOKUP($A94,'Season 5'!AK$4:CN$104,20,0),"0"),IFERROR(VLOOKUP($A94,'Season 6'!AK$4:CN$104,20,0),"0"),
IFERROR(VLOOKUP($A94,'Season 7'!AK$4:CN$104,20,0),"0"),IFERROR(VLOOKUP($A94,'Season 8'!AK$4:CN$104,20,0),"0"),
IFERROR(VLOOKUP($A94,'Season 9'!AK$4:CN$104,20,0),"0"),IFERROR(VLOOKUP($A94,'Season 10'!AK$4:CN$104,20,0),"0"),
IFERROR(VLOOKUP($A94,'Season 11'!AK$4:CN$104,20,0),"0"),IFERROR(VLOOKUP($A94,'Season 12'!AK$4:CN$104,20,0),"0"),
IFERROR(VLOOKUP($A94,'Season 13'!AK$4:CN$104,20,0),"0"),IFERROR(VLOOKUP($A94,'Season 14'!AK$4:CN$104,20,0),"0"),IFERROR(VLOOKUP(A94,'Season 15'!AK$4:CN$104,20,0),"0"),)</f>
        <v>0</v>
      </c>
      <c r="T94" s="21">
        <f>SUM(
IFERROR(VLOOKUP($A94,'Season 1'!AJ$4:CM$104,21,0),"0"),IFERROR(VLOOKUP($A94,'Season 2'!AK$4:CN$104,21,0),"0"),
IFERROR(VLOOKUP($A94,'Season 3'!AK$4:CN$104,21,0),"0"),IFERROR(VLOOKUP($A94,'Season 4'!AK$4:CN$104,21,0),"0"),
IFERROR(VLOOKUP($A94,'Season 5'!AK$4:CN$104,21,0),"0"),IFERROR(VLOOKUP($A94,'Season 6'!AK$4:CN$104,21,0),"0"),
IFERROR(VLOOKUP($A94,'Season 7'!AK$4:CN$104,21,0),"0"),IFERROR(VLOOKUP($A94,'Season 8'!AK$4:CN$104,21,0),"0"),
IFERROR(VLOOKUP($A94,'Season 9'!AK$4:CN$104,21,0),"0"),IFERROR(VLOOKUP($A94,'Season 10'!AK$4:CN$104,21,0),"0"),
IFERROR(VLOOKUP($A94,'Season 11'!AK$4:CN$104,21,0),"0"),IFERROR(VLOOKUP($A94,'Season 12'!AK$4:CN$104,21,0),"0"),
IFERROR(VLOOKUP($A94,'Season 13'!AK$4:CN$104,21,0),"0"),IFERROR(VLOOKUP($A94,'Season 14'!AK$4:CN$104,21,0),"0"),IFERROR(VLOOKUP(A94,'Season 15'!AK$4:CN$104,21,0),"0"),)</f>
        <v>0</v>
      </c>
      <c r="U94" s="402">
        <f>SUM(
IFERROR(VLOOKUP($A94,'Season 1'!AJ$4:CM$104,22,0),"0"),IFERROR(VLOOKUP($A94,'Season 2'!AK$4:CN$104,22,0),"0"),
IFERROR(VLOOKUP($A94,'Season 3'!AK$4:CN$104,22,0),"0"),IFERROR(VLOOKUP($A94,'Season 4'!AK$4:CN$104,22,0),"0"),
IFERROR(VLOOKUP($A94,'Season 5'!AK$4:CN$104,22,0),"0"),IFERROR(VLOOKUP($A94,'Season 6'!AK$4:CN$104,22,0),"0"),
IFERROR(VLOOKUP($A94,'Season 7'!AK$4:CN$104,22,0),"0"),IFERROR(VLOOKUP($A94,'Season 8'!AK$4:CN$104,22,0),"0"),
IFERROR(VLOOKUP($A94,'Season 9'!AK$4:CN$104,22,0),"0"),IFERROR(VLOOKUP($A94,'Season 10'!AK$4:CN$104,22,0),"0"),
IFERROR(VLOOKUP($A94,'Season 11'!AK$4:CN$104,22,0),"0"),IFERROR(VLOOKUP($A94,'Season 12'!AK$4:CN$104,22,0),"0"),
IFERROR(VLOOKUP($A94,'Season 13'!AK$4:CN$104,22,0),"0"),IFERROR(VLOOKUP($A94,'Season 14'!AK$4:CN$104,22,0),"0"),IFERROR(VLOOKUP(A94,'Season 15'!AK$4:CN$104,22,0),"0"),)</f>
        <v>0</v>
      </c>
      <c r="V94" s="403">
        <f>SUM(
IFERROR(VLOOKUP($A94,'Season 1'!AJ$4:CM$104,23,0),"0"),IFERROR(VLOOKUP($A94,'Season 2'!AK$4:CN$104,23,0),"0"),
IFERROR(VLOOKUP($A94,'Season 3'!AK$4:CN$104,23,0),"0"),IFERROR(VLOOKUP($A94,'Season 4'!AK$4:CN$104,23,0),"0"),
IFERROR(VLOOKUP($A94,'Season 5'!AK$4:CN$104,23,0),"0"),IFERROR(VLOOKUP($A94,'Season 6'!AK$4:CN$104,23,0),"0"),
IFERROR(VLOOKUP($A94,'Season 7'!AK$4:CN$104,23,0),"0"),IFERROR(VLOOKUP($A94,'Season 8'!AK$4:CN$104,23,0),"0"),
IFERROR(VLOOKUP($A94,'Season 9'!AK$4:CN$104,23,0),"0"),IFERROR(VLOOKUP($A94,'Season 10'!AK$4:CN$104,23,0),"0"),
IFERROR(VLOOKUP($A94,'Season 11'!AK$4:CN$104,23,0),"0"),IFERROR(VLOOKUP($A94,'Season 12'!AK$4:CN$104,23,0),"0"),
IFERROR(VLOOKUP($A94,'Season 13'!AK$4:CN$104,23,0),"0"),IFERROR(VLOOKUP($A94,'Season 14'!AK$4:CN$104,23,0),"0"),IFERROR(VLOOKUP($A94,'Season 15'!AK$4:CN$104,23,0),"0"),)</f>
        <v>0</v>
      </c>
      <c r="W94" s="398">
        <f>SUM(
IFERROR(VLOOKUP($A94,'Season 1'!AJ$4:CM$104,24,0),"0"),IFERROR(VLOOKUP($A94,'Season 2'!AK$4:CN$104,24,0),"0"),
IFERROR(VLOOKUP($A94,'Season 3'!AK$4:CN$104,24,0),"0"),IFERROR(VLOOKUP($A94,'Season 4'!AK$4:CN$104,24,0),"0"),
IFERROR(VLOOKUP($A94,'Season 5'!AK$4:CN$104,24,0),"0"),IFERROR(VLOOKUP($A94,'Season 6'!AK$4:CN$104,24,0),"0"),
IFERROR(VLOOKUP($A94,'Season 7'!AK$4:CN$104,24,0),"0"),IFERROR(VLOOKUP($A94,'Season 8'!AK$4:CN$104,24,0),"0"),
IFERROR(VLOOKUP($A94,'Season 9'!AK$4:CN$104,24,0),"0"),IFERROR(VLOOKUP($A94,'Season 10'!AK$4:CN$104,24,0),"0"),
IFERROR(VLOOKUP($A94,'Season 11'!AK$4:CN$104,24,0),"0"),IFERROR(VLOOKUP($A94,'Season 12'!AK$4:CN$104,24,0),"0"),
IFERROR(VLOOKUP($A94,'Season 13'!AK$4:CN$104,24,0),"0"),IFERROR(VLOOKUP($A94,'Season 14'!AK$4:CN$104,24,0),"0"),IFERROR(VLOOKUP($A94,'Season 15'!AK$4:CN$104,24,0),"0"),)</f>
        <v>0</v>
      </c>
      <c r="X94" s="518">
        <f>SUM(
IFERROR(VLOOKUP($A94,'Season 1'!AJ$4:CM$104,25,0),"0"),IFERROR(VLOOKUP($A94,'Season 2'!AK$4:CN$104,25,0),"0"),
IFERROR(VLOOKUP($A94,'Season 3'!AK$4:CN$104,25,0),"0"),IFERROR(VLOOKUP($A94,'Season 4'!AK$4:CN$104,25,0),"0"),
IFERROR(VLOOKUP($A94,'Season 5'!AK$4:CN$104,25,0),"0"),IFERROR(VLOOKUP($A94,'Season 6'!AK$4:CN$104,25,0),"0"),
IFERROR(VLOOKUP($A94,'Season 7'!AK$4:CN$104,25,0),"0"),IFERROR(VLOOKUP($A94,'Season 8'!AK$4:CN$104,25,0),"0"),
IFERROR(VLOOKUP($A94,'Season 9'!AK$4:CN$104,25,0),"0"),IFERROR(VLOOKUP($A94,'Season 10'!AK$4:CN$104,25,0),"0"),
IFERROR(VLOOKUP($A94,'Season 11'!AK$4:CN$104,25,0),"0"),IFERROR(VLOOKUP($A94,'Season 12'!AK$4:CN$104,25,0),"0"),
IFERROR(VLOOKUP($A94,'Season 13'!AK$4:CN$104,25,0),"0"),IFERROR(VLOOKUP($A94,'Season 14'!AK$4:CN$104,25,0),"0"),IFERROR(VLOOKUP($A94,'Season 15'!AK$4:CN$104,25,0),"0"),)</f>
        <v>0</v>
      </c>
      <c r="Y94" s="21">
        <f>SUM(
IFERROR(VLOOKUP($A94,'Season 1'!AJ$4:CM$104,26,0),"0"),IFERROR(VLOOKUP($A94,'Season 2'!AK$4:CN$104,26,0),"0"),
IFERROR(VLOOKUP($A94,'Season 3'!AK$4:CN$104,26,0),"0"),IFERROR(VLOOKUP($A94,'Season 4'!AK$4:CN$104,26,0),"0"),
IFERROR(VLOOKUP($A94,'Season 5'!AK$4:CN$104,26,0),"0"),IFERROR(VLOOKUP($A94,'Season 6'!AK$4:CN$104,26,0),"0"),
IFERROR(VLOOKUP($A94,'Season 7'!AK$4:CN$104,26,0),"0"),IFERROR(VLOOKUP($A94,'Season 8'!AK$4:CN$104,26,0),"0"),
IFERROR(VLOOKUP($A94,'Season 9'!AK$4:CN$104,26,0),"0"),IFERROR(VLOOKUP($A94,'Season 10'!AK$4:CN$104,26,0),"0"),
IFERROR(VLOOKUP($A94,'Season 11'!AK$4:CN$104,26,0),"0"),IFERROR(VLOOKUP($A94,'Season 12'!AK$4:CN$104,26,0),"0"),
IFERROR(VLOOKUP($A94,'Season 13'!AK$4:CN$104,26,0),"0"),IFERROR(VLOOKUP($A94,'Season 14'!AK$4:CN$104,26,0),"0"),IFERROR(VLOOKUP($A94,'Season 15'!AK$4:CN$104,26,0),"0"),)</f>
        <v>0</v>
      </c>
      <c r="Z94" s="402">
        <f>SUM(
IFERROR(VLOOKUP($A94,'Season 1'!AJ$4:CM$104,27,0),"0"),IFERROR(VLOOKUP($A94,'Season 2'!AK$4:CN$104,27,0),"0"),
IFERROR(VLOOKUP($A94,'Season 3'!AK$4:CN$104,27,0),"0"),IFERROR(VLOOKUP($A94,'Season 4'!AK$4:CN$104,27,0),"0"),
IFERROR(VLOOKUP($A94,'Season 5'!AK$4:CN$104,27,0),"0"),IFERROR(VLOOKUP($A94,'Season 6'!AK$4:CN$104,27,0),"0"),
IFERROR(VLOOKUP($A94,'Season 7'!AK$4:CN$104,27,0),"0"),IFERROR(VLOOKUP($A94,'Season 8'!AK$4:CN$104,27,0),"0"),
IFERROR(VLOOKUP($A94,'Season 9'!AK$4:CN$104,27,0),"0"),IFERROR(VLOOKUP($A94,'Season 10'!AK$4:CN$104,27,0),"0"),
IFERROR(VLOOKUP($A94,'Season 11'!AK$4:CN$104,27,0),"0"),IFERROR(VLOOKUP($A94,'Season 12'!AK$4:CN$104,27,0),"0"),
IFERROR(VLOOKUP($A94,'Season 13'!AK$4:CN$104,27,0),"0"),IFERROR(VLOOKUP($A94,'Season 14'!AK$4:CN$104,27,0),"0"),IFERROR(VLOOKUP($A94,'Season 15'!AK$4:CN$104,27,0),"0"),)</f>
        <v>0</v>
      </c>
      <c r="AA94" s="403">
        <f>SUM(
IFERROR(VLOOKUP($A94,'Season 1'!AJ$4:CM$104,28,0),"0"),IFERROR(VLOOKUP($A94,'Season 2'!AK$4:CN$104,28,0),"0"),
IFERROR(VLOOKUP($A94,'Season 3'!AK$4:CN$104,28,0),"0"),IFERROR(VLOOKUP($A94,'Season 4'!AK$4:CN$104,28,0),"0"),
IFERROR(VLOOKUP($A94,'Season 5'!AK$4:CN$104,28,0),"0"),IFERROR(VLOOKUP($A94,'Season 6'!AK$4:CN$104,28,0),"0"),
IFERROR(VLOOKUP($A94,'Season 7'!AK$4:CN$104,28,0),"0"),IFERROR(VLOOKUP($A94,'Season 8'!AK$4:CN$104,28,0),"0"),
IFERROR(VLOOKUP($A94,'Season 9'!AK$4:CN$104,28,0),"0"),IFERROR(VLOOKUP($A94,'Season 10'!AK$4:CN$104,28,0),"0"),
IFERROR(VLOOKUP($A94,'Season 11'!AK$4:CN$104,28,0),"0"),IFERROR(VLOOKUP($A94,'Season 12'!AK$4:CN$104,28,0),"0"),
IFERROR(VLOOKUP($A94,'Season 13'!AK$4:CN$104,28,0),"0"),IFERROR(VLOOKUP($A94,'Season 14'!AK$4:CN$104,28,0),"0"),IFERROR(VLOOKUP($A94,'Season 15'!AK$4:CN$104,28,0),"0"),)</f>
        <v>0</v>
      </c>
      <c r="AB94" s="398">
        <f>SUM(
IFERROR(VLOOKUP($A94,'Season 1'!AJ$4:CM$104,29,0),"0"),IFERROR(VLOOKUP($A94,'Season 2'!AK$4:CN$104,29,0),"0"),
IFERROR(VLOOKUP($A94,'Season 3'!AK$4:CN$104,29,0),"0"),IFERROR(VLOOKUP($A94,'Season 4'!AK$4:CN$104,29,0),"0"),
IFERROR(VLOOKUP($A94,'Season 5'!AK$4:CN$104,29,0),"0"),IFERROR(VLOOKUP($A94,'Season 6'!AK$4:CN$104,29,0),"0"),
IFERROR(VLOOKUP($A94,'Season 7'!AK$4:CN$104,29,0),"0"),IFERROR(VLOOKUP($A94,'Season 8'!AK$4:CN$104,29,0),"0"),
IFERROR(VLOOKUP($A94,'Season 9'!AK$4:CN$104,29,0),"0"),IFERROR(VLOOKUP($A94,'Season 10'!AK$4:CN$104,29,0),"0"),
IFERROR(VLOOKUP($A94,'Season 11'!AK$4:CN$104,29,0),"0"),IFERROR(VLOOKUP($A94,'Season 12'!AK$4:CN$104,29,0),"0"),
IFERROR(VLOOKUP($A94,'Season 13'!AK$4:CN$104,29,0),"0"),IFERROR(VLOOKUP($A94,'Season 14'!AK$4:CN$104,29,0),"0"),IFERROR(VLOOKUP($A94,'Season 15'!AK$4:CN$104,29,0),"0"),)</f>
        <v>0</v>
      </c>
      <c r="AC94" s="518">
        <f>SUM(
IFERROR(VLOOKUP($A94,'Season 1'!AJ$4:CM$104,30,0),"0"),IFERROR(VLOOKUP($A94,'Season 2'!AK$4:CN$104,30,0),"0"),
IFERROR(VLOOKUP($A94,'Season 3'!AK$4:CN$104,30,0),"0"),IFERROR(VLOOKUP($A94,'Season 4'!AK$4:CN$104,30,0),"0"),
IFERROR(VLOOKUP($A94,'Season 5'!AK$4:CN$104,30,0),"0"),IFERROR(VLOOKUP($A94,'Season 6'!AK$4:CN$104,30,0),"0"),
IFERROR(VLOOKUP($A94,'Season 7'!AK$4:CN$104,30,0),"0"),IFERROR(VLOOKUP($A94,'Season 8'!AK$4:CN$104,30,0),"0"),
IFERROR(VLOOKUP($A94,'Season 9'!AK$4:CN$104,30,0),"0"),IFERROR(VLOOKUP($A94,'Season 10'!AK$4:CN$104,30,0),"0"),
IFERROR(VLOOKUP($A94,'Season 11'!AK$4:CN$104,30,0),"0"),IFERROR(VLOOKUP($A94,'Season 12'!AK$4:CN$104,30,0),"0"),
IFERROR(VLOOKUP($A94,'Season 13'!AK$4:CN$104,30,0),"0"),IFERROR(VLOOKUP($A94,'Season 14'!AK$4:CN$104,30,0),"0"),IFERROR(VLOOKUP($A94,'Season 15'!AK$4:CN$104,30,0),"0"),)</f>
        <v>0</v>
      </c>
      <c r="AD94" s="21">
        <f>SUM(
IFERROR(VLOOKUP($A94,'Season 1'!AJ$4:CM$104,31,0),"0"),IFERROR(VLOOKUP($A94,'Season 2'!AK$4:CN$104,31,0),"0"),
IFERROR(VLOOKUP($A94,'Season 3'!AK$4:CN$104,31,0),"0"),IFERROR(VLOOKUP($A94,'Season 4'!AK$4:CN$104,31,0),"0"),
IFERROR(VLOOKUP($A94,'Season 5'!AK$4:CN$104,31,0),"0"),IFERROR(VLOOKUP($A94,'Season 6'!AK$4:CN$104,31,0),"0"),
IFERROR(VLOOKUP($A94,'Season 7'!AK$4:CN$104,31,0),"0"),IFERROR(VLOOKUP($A94,'Season 8'!AK$4:CN$104,31,0),"0"),
IFERROR(VLOOKUP($A94,'Season 9'!AK$4:CN$104,31,0),"0"),IFERROR(VLOOKUP($A94,'Season 10'!AK$4:CN$104,31,0),"0"),
IFERROR(VLOOKUP($A94,'Season 11'!AK$4:CN$104,31,0),"0"),IFERROR(VLOOKUP($A94,'Season 12'!AK$4:CN$104,31,0),"0"),
IFERROR(VLOOKUP($A94,'Season 13'!AK$4:CN$104,31,0),"0"),IFERROR(VLOOKUP($A94,'Season 14'!AK$4:CN$104,31,0),"0"),IFERROR(VLOOKUP($A94,'Season 15'!AK$4:CN$104,31,0),"0"),)</f>
        <v>0</v>
      </c>
      <c r="AE94" s="402">
        <f>SUM(
IFERROR(VLOOKUP($A94,'Season 1'!AJ$4:CM$104,32,0),"0"),IFERROR(VLOOKUP($A94,'Season 2'!AK$4:CN$104,32,0),"0"),
IFERROR(VLOOKUP($A94,'Season 3'!AK$4:CN$104,32,0),"0"),IFERROR(VLOOKUP($A94,'Season 4'!AK$4:CN$104,32,0),"0"),
IFERROR(VLOOKUP($A94,'Season 5'!AK$4:CN$104,32,0),"0"),IFERROR(VLOOKUP($A94,'Season 6'!AK$4:CN$104,32,0),"0"),
IFERROR(VLOOKUP($A94,'Season 7'!AK$4:CN$104,32,0),"0"),IFERROR(VLOOKUP($A94,'Season 8'!AK$4:CN$104,32,0),"0"),
IFERROR(VLOOKUP($A94,'Season 9'!AK$4:CN$104,32,0),"0"),IFERROR(VLOOKUP($A94,'Season 10'!AK$4:CN$104,32,0),"0"),
IFERROR(VLOOKUP($A94,'Season 11'!AK$4:CN$104,32,0),"0"),IFERROR(VLOOKUP($A94,'Season 12'!AK$4:CN$104,32,0),"0"),
IFERROR(VLOOKUP($A94,'Season 13'!AK$4:CN$104,32,0),"0"),IFERROR(VLOOKUP($A94,'Season 14'!AK$4:CN$104,32,0),"0"),IFERROR(VLOOKUP($A94,'Season 15'!AK$4:CN$104,32,0),"0"),)</f>
        <v>0</v>
      </c>
      <c r="AF94" s="403">
        <f>SUM(IFERROR(VLOOKUP($A94,'Season 2'!AK$4:CN$104,33,0),"0"),
IFERROR(VLOOKUP($A94,'Season 3'!AK$4:CN$104,33,0),"0"),IFERROR(VLOOKUP($A94,'Season 4'!AK$4:CN$104,33,0),"0"),
IFERROR(VLOOKUP($A94,'Season 5'!AK$4:CN$104,33,0),"0"),IFERROR(VLOOKUP($A94,'Season 6'!AK$4:CN$104,33,0),"0"),
IFERROR(VLOOKUP($A94,'Season 7'!AK$4:CN$104,33,0),"0"),IFERROR(VLOOKUP($A94,'Season 8'!AK$4:CN$104,33,0),"0"),
IFERROR(VLOOKUP($A94,'Season 9'!AK$4:CN$104,33,0),"0"),IFERROR(VLOOKUP($A94,'Season 10'!AK$4:CN$104,33,0),"0"),
IFERROR(VLOOKUP($A94,'Season 11'!AK$4:CN$104,33,0),"0"),IFERROR(VLOOKUP($A94,'Season 12'!AK$4:CN$104,33,0),"0"),
IFERROR(VLOOKUP($A94,'Season 13'!AK$4:CN$104,33,0),"0"),IFERROR(VLOOKUP($A94,'Season 14'!AK$4:CN$104,33,0),"0"),IFERROR(VLOOKUP($A94,'Season 15'!AK$4:CN$104,33,0),"0"),)</f>
        <v>0</v>
      </c>
      <c r="AG94" s="398">
        <f>SUM(IFERROR(VLOOKUP($A94,'Season 2'!AK$4:CN$104,34,0),"0"),
IFERROR(VLOOKUP($A94,'Season 3'!AK$4:CN$104,34,0),"0"),IFERROR(VLOOKUP($A94,'Season 4'!AK$4:CN$104,34,0),"0"),
IFERROR(VLOOKUP($A94,'Season 5'!AK$4:CN$104,34,0),"0"),IFERROR(VLOOKUP($A94,'Season 6'!AK$4:CN$104,34,0),"0"),
IFERROR(VLOOKUP($A94,'Season 7'!AK$4:CN$104,34,0),"0"),IFERROR(VLOOKUP($A94,'Season 8'!AK$4:CN$104,34,0),"0"),
IFERROR(VLOOKUP($A94,'Season 9'!AK$4:CN$104,34,0),"0"),IFERROR(VLOOKUP($A94,'Season 10'!AK$4:CN$104,34,0),"0"),
IFERROR(VLOOKUP($A94,'Season 11'!AK$4:CN$104,34,0),"0"),IFERROR(VLOOKUP($A94,'Season 12'!AK$4:CN$104,34,0),"0"),
IFERROR(VLOOKUP($A94,'Season 13'!AK$4:CN$104,34,0),"0"),IFERROR(VLOOKUP($A94,'Season 14'!AK$4:CN$104,34,0),"0"),IFERROR(VLOOKUP($A94,'Season 15'!AK$4:CN$104,34,0),"0"),)</f>
        <v>0</v>
      </c>
      <c r="AH94" s="518">
        <f>SUM(IFERROR(VLOOKUP($A94,'Season 2'!AK$4:CN$104,35,0),"0"),
IFERROR(VLOOKUP($A94,'Season 3'!AK$4:CN$104,35,0),"0"),IFERROR(VLOOKUP($A94,'Season 4'!AK$4:CN$104,35,0),"0"),
IFERROR(VLOOKUP($A94,'Season 5'!AK$4:CN$104,35,0),"0"),IFERROR(VLOOKUP($A94,'Season 6'!AK$4:CN$104,35,0),"0"),
IFERROR(VLOOKUP($A94,'Season 7'!AK$4:CN$104,35,0),"0"),IFERROR(VLOOKUP($A94,'Season 8'!AK$4:CN$104,35,0),"0"),
IFERROR(VLOOKUP($A94,'Season 9'!AK$4:CN$104,35,0),"0"),IFERROR(VLOOKUP($A94,'Season 10'!AK$4:CN$104,35,0),"0"),
IFERROR(VLOOKUP($A94,'Season 11'!AK$4:CN$104,35,0),"0"),IFERROR(VLOOKUP($A94,'Season 12'!AK$4:CN$104,35,0),"0"),
IFERROR(VLOOKUP($A94,'Season 13'!AK$4:CN$104,35,0),"0"),IFERROR(VLOOKUP($A94,'Season 14'!AK$4:CN$104,35,0),"0"),IFERROR(VLOOKUP($A94,'Season 15'!AK$4:CN$104,35,0),"0"),)</f>
        <v>0</v>
      </c>
      <c r="AI94" s="21">
        <f>SUM(IFERROR(VLOOKUP($A94,'Season 2'!AK$4:CN$104,36,0),"0"),
IFERROR(VLOOKUP($A94,'Season 3'!AK$4:CN$104,36,0),"0"),IFERROR(VLOOKUP($A94,'Season 4'!AK$4:CN$104,36,0),"0"),
IFERROR(VLOOKUP($A94,'Season 5'!AK$4:CN$104,36,0),"0"),IFERROR(VLOOKUP($A94,'Season 6'!AK$4:CN$104,36,0),"0"),
IFERROR(VLOOKUP($A94,'Season 7'!AK$4:CN$104,36,0),"0"),IFERROR(VLOOKUP($A94,'Season 8'!AK$4:CN$104,36,0),"0"),
IFERROR(VLOOKUP($A94,'Season 9'!AK$4:CN$104,36,0),"0"),IFERROR(VLOOKUP($A94,'Season 10'!AK$4:CN$104,36,0),"0"),
IFERROR(VLOOKUP($A94,'Season 11'!AK$4:CN$104,36,0),"0"),IFERROR(VLOOKUP($A94,'Season 12'!AK$4:CN$104,36,0),"0"),
IFERROR(VLOOKUP($A94,'Season 13'!AK$4:CN$104,36,0),"0"),IFERROR(VLOOKUP($A94,'Season 14'!AK$4:CN$104,36,0),"0"),IFERROR(VLOOKUP($A94,'Season 15'!AK$4:CN$104,36,0),"0"),)</f>
        <v>0</v>
      </c>
      <c r="AJ94" s="402">
        <f>SUM(IFERROR(VLOOKUP($A94,'Season 2'!AK$4:CN$104,37,0),"0"),
IFERROR(VLOOKUP($A94,'Season 3'!AK$4:CN$104,37,0),"0"),IFERROR(VLOOKUP($A94,'Season 4'!AK$4:CN$104,37,0),"0"),
IFERROR(VLOOKUP($A94,'Season 5'!AK$4:CN$104,37,0),"0"),IFERROR(VLOOKUP($A94,'Season 6'!AK$4:CN$104,37,0),"0"),
IFERROR(VLOOKUP($A94,'Season 7'!AK$4:CN$104,37,0),"0"),IFERROR(VLOOKUP($A94,'Season 8'!AK$4:CN$104,37,0),"0"),
IFERROR(VLOOKUP($A94,'Season 9'!AK$4:CN$104,37,0),"0"),IFERROR(VLOOKUP($A94,'Season 10'!AK$4:CN$104,37,0),"0"),
IFERROR(VLOOKUP($A94,'Season 11'!AK$4:CN$104,37,0),"0"),IFERROR(VLOOKUP($A94,'Season 12'!AK$4:CN$104,37,0),"0"),
IFERROR(VLOOKUP($A94,'Season 13'!AK$4:CN$104,37,0),"0"),IFERROR(VLOOKUP($A94,'Season 14'!AK$4:CN$104,37,0),"0"),IFERROR(VLOOKUP($A94,'Season 15'!AK$4:CN$104,37,0),"0"),)</f>
        <v>0</v>
      </c>
      <c r="AK94" s="403">
        <f>SUM(IFERROR(VLOOKUP($A94,'Season 1'!AJ$4:CM$104,33,0),"0"),IFERROR(VLOOKUP($A94,'Season 2'!AK$4:CN$104,38,0),"0"),
IFERROR(VLOOKUP($A94,'Season 3'!AK$4:CN$104,38,0),"0"),IFERROR(VLOOKUP($A94,'Season 4'!AK$4:CN$104,38,0),"0"),
IFERROR(VLOOKUP($A94,'Season 5'!AK$4:CN$104,38,0),"0"),IFERROR(VLOOKUP($A94,'Season 6'!AK$4:CN$104,38,0),"0"),
IFERROR(VLOOKUP($A94,'Season 7'!AK$4:CN$104,38,0),"0"),IFERROR(VLOOKUP($A94,'Season 8'!AK$4:CN$104,38,0),"0"),
IFERROR(VLOOKUP($A94,'Season 9'!AK$4:CN$104,38,0),"0"),IFERROR(VLOOKUP($A94,'Season 10'!AK$4:CN$104,38,0),"0"),
IFERROR(VLOOKUP($A94,'Season 11'!AK$4:CN$104,38,0),"0"),IFERROR(VLOOKUP($A94,'Season 12'!AK$4:CN$104,38,0),"0"),
IFERROR(VLOOKUP($A94,'Season 13'!AK$4:CN$104,38,0),"0"),IFERROR(VLOOKUP($A94,'Season 14'!AK$4:CN$104,38,0),"0"),IFERROR(VLOOKUP($A94,'Season 15'!AK$4:CN$104,38,0),"0"),)</f>
        <v>0</v>
      </c>
      <c r="AL94" s="398">
        <f>SUM(IFERROR(VLOOKUP($A94,'Season 1'!AJ$4:CM$104,34,0),"0"),IFERROR(VLOOKUP($A94,'Season 2'!AK$4:CN$104,39,0),"0"),
IFERROR(VLOOKUP($A94,'Season 3'!AK$4:CN$104,39,0),"0"),IFERROR(VLOOKUP($A94,'Season 4'!AK$4:CN$104,39,0),"0"),
IFERROR(VLOOKUP($A94,'Season 5'!AK$4:CN$104,39,0),"0"),IFERROR(VLOOKUP($A94,'Season 6'!AK$4:CN$104,39,0),"0"),
IFERROR(VLOOKUP($A94,'Season 7'!AK$4:CN$104,39,0),"0"),IFERROR(VLOOKUP($A94,'Season 8'!AK$4:CN$104,39,0),"0"),
IFERROR(VLOOKUP($A94,'Season 9'!AK$4:CN$104,39,0),"0"),IFERROR(VLOOKUP($A94,'Season 10'!AK$4:CN$104,39,0),"0"),
IFERROR(VLOOKUP($A94,'Season 11'!AK$4:CN$104,39,0),"0"),IFERROR(VLOOKUP($A94,'Season 12'!AK$4:CN$104,39,0),"0"),
IFERROR(VLOOKUP($A94,'Season 13'!AK$4:CN$104,39,0),"0"),IFERROR(VLOOKUP($A94,'Season 14'!AK$4:CN$104,39,0),"0"),IFERROR(VLOOKUP($A94,'Season 15'!AK$4:CN$104,39,0),"0"),)</f>
        <v>0</v>
      </c>
      <c r="AM94" s="518">
        <f>SUM(IFERROR(VLOOKUP($A94,'Season 1'!AJ$4:CM$104,35,0),"0"),IFERROR(VLOOKUP($A94,'Season 2'!AK$4:CN$104,40,0),"0"),
IFERROR(VLOOKUP($A94,'Season 3'!AK$4:CN$104,40,0),"0"),IFERROR(VLOOKUP($A94,'Season 4'!AK$4:CN$104,40,0),"0"),
IFERROR(VLOOKUP($A94,'Season 5'!AK$4:CN$104,40,0),"0"),IFERROR(VLOOKUP($A94,'Season 6'!AK$4:CN$104,40,0),"0"),
IFERROR(VLOOKUP($A94,'Season 7'!AK$4:CN$104,40,0),"0"),IFERROR(VLOOKUP($A94,'Season 8'!AK$4:CN$104,40,0),"0"),
IFERROR(VLOOKUP($A94,'Season 9'!AK$4:CN$104,40,0),"0"),IFERROR(VLOOKUP($A94,'Season 10'!AK$4:CN$104,40,0),"0"),
IFERROR(VLOOKUP($A94,'Season 11'!AK$4:CN$104,40,0),"0"),IFERROR(VLOOKUP($A94,'Season 12'!AK$4:CN$104,40,0),"0"),
IFERROR(VLOOKUP($A94,'Season 13'!AK$4:CN$104,40,0),"0"),IFERROR(VLOOKUP($A94,'Season 14'!AK$4:CN$104,40,0),"0"),IFERROR(VLOOKUP($A94,'Season 15'!AK$4:CN$104,40,0),"0"),)</f>
        <v>0</v>
      </c>
      <c r="AN94" s="21">
        <f>SUM(IFERROR(VLOOKUP($A94,'Season 1'!AJ$4:CM$104,36,0),"0"),IFERROR(VLOOKUP($A94,'Season 2'!AK$4:CN$104,41,0),"0"),
IFERROR(VLOOKUP($A94,'Season 3'!AK$4:CN$104,41,0),"0"),IFERROR(VLOOKUP($A94,'Season 4'!AK$4:CN$104,41,0),"0"),
IFERROR(VLOOKUP($A94,'Season 5'!AK$4:CN$104,41,0),"0"),IFERROR(VLOOKUP($A94,'Season 6'!AK$4:CN$104,41,0),"0"),
IFERROR(VLOOKUP($A94,'Season 7'!AK$4:CN$104,41,0),"0"),IFERROR(VLOOKUP($A94,'Season 8'!AK$4:CN$104,41,0),"0"),
IFERROR(VLOOKUP($A94,'Season 9'!AK$4:CN$104,41,0),"0"),IFERROR(VLOOKUP($A94,'Season 10'!AK$4:CN$104,41,0),"0"),
IFERROR(VLOOKUP($A94,'Season 11'!AK$4:CN$104,41,0),"0"),IFERROR(VLOOKUP($A94,'Season 12'!AK$4:CN$104,41,0),"0"),
IFERROR(VLOOKUP($A94,'Season 13'!AK$4:CN$104,41,0),"0"),IFERROR(VLOOKUP($A94,'Season 14'!AK$4:CN$104,41,0),"0"),IFERROR(VLOOKUP($A94,'Season 15'!AK$4:CN$104,41,0),"0"),)</f>
        <v>0</v>
      </c>
      <c r="AO94" s="402">
        <f>SUM(IFERROR(VLOOKUP($A94,'Season 1'!AJ$4:CM$104,37,0),"0"),IFERROR(VLOOKUP($A94,'Season 2'!AK$4:CN$104,42,0),"0"),
IFERROR(VLOOKUP($A94,'Season 3'!AK$4:CN$104,42,0),"0"),IFERROR(VLOOKUP($A94,'Season 4'!AK$4:CN$104,42,0),"0"),
IFERROR(VLOOKUP($A94,'Season 5'!AK$4:CN$104,42,0),"0"),IFERROR(VLOOKUP($A94,'Season 6'!AK$4:CN$104,42,0),"0"),
IFERROR(VLOOKUP($A94,'Season 7'!AK$4:CN$104,42,0),"0"),IFERROR(VLOOKUP($A94,'Season 8'!AK$4:CN$104,42,0),"0"),
IFERROR(VLOOKUP($A94,'Season 9'!AK$4:CN$104,42,0),"0"),IFERROR(VLOOKUP($A94,'Season 10'!AK$4:CN$104,42,0),"0"),
IFERROR(VLOOKUP($A94,'Season 11'!AK$4:CN$104,42,0),"0"),IFERROR(VLOOKUP($A94,'Season 12'!AK$4:CN$104,42,0),"0"),
IFERROR(VLOOKUP($A94,'Season 13'!AK$4:CN$104,42,0),"0"),IFERROR(VLOOKUP($A94,'Season 14'!AK$4:CN$104,42,0),"0"),IFERROR(VLOOKUP($A94,'Season 15'!AK$4:CN$104,42,0),"0"),)</f>
        <v>0</v>
      </c>
      <c r="AP94" s="403">
        <f>SUM(IFERROR(VLOOKUP($A94,'Season 1'!AJ$4:CM$104,43,0),"0"),IFERROR(VLOOKUP($A94,'Season 2'!AK$4:CN$104,43,0),"0"),
IFERROR(VLOOKUP($A94,'Season 3'!AK$4:CN$104,43,0),"0"),IFERROR(VLOOKUP($A94,'Season 4'!AK$4:CN$104,43,0),"0"),
IFERROR(VLOOKUP($A94,'Season 5'!AK$4:CN$104,43,0),"0"),IFERROR(VLOOKUP($A94,'Season 6'!AK$4:CN$104,43,0),"0"),
IFERROR(VLOOKUP($A94,'Season 7'!AK$4:CN$104,43,0),"0"),IFERROR(VLOOKUP($A94,'Season 8'!AK$4:CN$104,43,0),"0"),
IFERROR(VLOOKUP($A94,'Season 9'!AK$4:CN$104,43,0),"0"),IFERROR(VLOOKUP($A94,'Season 10'!AK$4:CN$104,43,0),"0"),
IFERROR(VLOOKUP($A94,'Season 11'!AK$4:CN$104,43,0),"0"),IFERROR(VLOOKUP($A94,'Season 12'!AK$4:CN$104,43,0),"0"),
IFERROR(VLOOKUP($A94,'Season 13'!AK$4:CN$104,43,0),"0"),IFERROR(VLOOKUP($A94,'Season 14'!AK$4:CN$104,43,0),"0"),IFERROR(VLOOKUP($A94,'Season 15'!AK$4:CN$104,43,0),"0"),)</f>
        <v>0</v>
      </c>
      <c r="AQ94" s="398">
        <f>SUM(IFERROR(VLOOKUP($A94,'Season 1'!AJ$4:CM$104,44,0),"0"),IFERROR(VLOOKUP($A94,'Season 2'!AK$4:CN$104,44,0),"0"),
IFERROR(VLOOKUP($A94,'Season 3'!AK$4:CN$104,44,0),"0"),IFERROR(VLOOKUP($A94,'Season 4'!AK$4:CN$104,44,0),"0"),
IFERROR(VLOOKUP($A94,'Season 5'!AK$4:CN$104,44,0),"0"),IFERROR(VLOOKUP($A94,'Season 6'!AK$4:CN$104,44,0),"0"),
IFERROR(VLOOKUP($A94,'Season 7'!AK$4:CN$104,44,0),"0"),IFERROR(VLOOKUP($A94,'Season 8'!AK$4:CN$104,44,0),"0"),
IFERROR(VLOOKUP($A94,'Season 9'!AK$4:CN$104,44,0),"0"),IFERROR(VLOOKUP($A94,'Season 10'!AK$4:CN$104,44,0),"0"),
IFERROR(VLOOKUP($A94,'Season 11'!AK$4:CN$104,44,0),"0"),IFERROR(VLOOKUP($A94,'Season 12'!AK$4:CN$104,44,0),"0"),
IFERROR(VLOOKUP($A94,'Season 13'!AK$4:CN$104,44,0),"0"),IFERROR(VLOOKUP($A94,'Season 14'!AK$4:CN$104,44,0),"0"),IFERROR(VLOOKUP($A94,'Season 15'!AK$4:CN$104,44,0),"0"),)</f>
        <v>0</v>
      </c>
      <c r="AR94" s="518">
        <f>SUM(IFERROR(VLOOKUP($A94,'Season 1'!AJ$4:CM$104,45,0),"0"),IFERROR(VLOOKUP($A94,'Season 2'!AK$4:CN$104,45,0),"0"),
IFERROR(VLOOKUP($A94,'Season 3'!AK$4:CN$104,45,0),"0"),IFERROR(VLOOKUP($A94,'Season 4'!AK$4:CN$104,45,0),"0"),
IFERROR(VLOOKUP($A94,'Season 5'!AK$4:CN$104,45,0),"0"),IFERROR(VLOOKUP($A94,'Season 6'!AK$4:CN$104,45,0),"0"),
IFERROR(VLOOKUP($A94,'Season 7'!AK$4:CN$104,45,0),"0"),IFERROR(VLOOKUP($A94,'Season 8'!AK$4:CN$104,45,0),"0"),
IFERROR(VLOOKUP($A94,'Season 9'!AK$4:CN$104,45,0),"0"),IFERROR(VLOOKUP($A94,'Season 10'!AK$4:CN$104,45,0),"0"),
IFERROR(VLOOKUP($A94,'Season 11'!AK$4:CN$104,45,0),"0"),IFERROR(VLOOKUP($A94,'Season 12'!AK$4:CN$104,45,0),"0"),
IFERROR(VLOOKUP($A94,'Season 13'!AK$4:CN$104,45,0),"0"),IFERROR(VLOOKUP($A94,'Season 14'!AK$4:CN$104,45,0),"0"),IFERROR(VLOOKUP($A94,'Season 15'!AK$4:CN$104,45,0),"0"),)</f>
        <v>0</v>
      </c>
      <c r="AS94" s="21">
        <f>SUM(IFERROR(VLOOKUP($A94,'Season 1'!AJ$4:CM$104,46,0),"0"),IFERROR(VLOOKUP($A94,'Season 2'!AK$4:CN$104,46,0),"0"),
IFERROR(VLOOKUP($A94,'Season 3'!AK$4:CN$104,46,0),"0"),IFERROR(VLOOKUP($A94,'Season 4'!AK$4:CN$104,46,0),"0"),
IFERROR(VLOOKUP($A94,'Season 5'!AK$4:CN$104,46,0),"0"),IFERROR(VLOOKUP($A94,'Season 6'!AK$4:CN$104,46,0),"0"),
IFERROR(VLOOKUP($A94,'Season 7'!AK$4:CN$104,46,0),"0"),IFERROR(VLOOKUP($A94,'Season 8'!AK$4:CN$104,46,0),"0"),
IFERROR(VLOOKUP($A94,'Season 9'!AK$4:CN$104,46,0),"0"),IFERROR(VLOOKUP($A94,'Season 10'!AK$4:CN$104,46,0),"0"),
IFERROR(VLOOKUP($A94,'Season 11'!AK$4:CN$104,46,0),"0"),IFERROR(VLOOKUP($A94,'Season 12'!AK$4:CN$104,46,0),"0"),
IFERROR(VLOOKUP($A94,'Season 13'!AK$4:CN$104,46,0),"0"),IFERROR(VLOOKUP($A94,'Season 14'!AK$4:CN$104,46,0),"0"),IFERROR(VLOOKUP($A94,'Season 15'!AK$4:CN$104,46,0),"0"),)</f>
        <v>0</v>
      </c>
      <c r="AT94" s="402">
        <f>SUM(IFERROR(VLOOKUP($A94,'Season 1'!AJ$4:CM$104,47,0),"0"),IFERROR(VLOOKUP($A94,'Season 2'!AK$4:CN$104,47,0),"0"),
IFERROR(VLOOKUP($A94,'Season 3'!AK$4:CN$104,47,0),"0"),IFERROR(VLOOKUP($A94,'Season 4'!AK$4:CN$104,47,0),"0"),
IFERROR(VLOOKUP($A94,'Season 5'!AK$4:CN$104,47,0),"0"),IFERROR(VLOOKUP($A94,'Season 6'!AK$4:CN$104,47,0),"0"),
IFERROR(VLOOKUP($A94,'Season 7'!AK$4:CN$104,47,0),"0"),IFERROR(VLOOKUP($A94,'Season 8'!AK$4:CN$104,47,0),"0"),
IFERROR(VLOOKUP($A94,'Season 9'!AK$4:CN$104,47,0),"0"),IFERROR(VLOOKUP($A94,'Season 10'!AK$4:CN$104,47,0),"0"),
IFERROR(VLOOKUP($A94,'Season 11'!AK$4:CN$104,47,0),"0"),IFERROR(VLOOKUP($A94,'Season 12'!AK$4:CN$104,47,0),"0"),
IFERROR(VLOOKUP($A94,'Season 13'!AK$4:CN$104,47,0),"0"),IFERROR(VLOOKUP($A94,'Season 14'!AK$4:CN$104,47,0),"0"),IFERROR(VLOOKUP($A94,'Season 15'!AK$4:CN$104,47,0),"0"),)</f>
        <v>0</v>
      </c>
      <c r="AU94" s="403">
        <f>SUM(IFERROR(VLOOKUP($A94,'Season 3'!AK$4:CN$104,48,0),"0"),IFERROR(VLOOKUP($A94,'Season 4'!AK$4:CN$104,48,0),"0"),
IFERROR(VLOOKUP($A94,'Season 5'!AK$4:CN$104,48,0),"0"),IFERROR(VLOOKUP($A94,'Season 6'!AK$4:CN$104,48,0),"0"),
IFERROR(VLOOKUP($A94,'Season 7'!AK$4:CN$104,48,0),"0"),IFERROR(VLOOKUP($A94,'Season 8'!AK$4:CN$104,48,0),"0"),
IFERROR(VLOOKUP($A94,'Season 9'!AK$4:CN$104,48,0),"0"),IFERROR(VLOOKUP($A94,'Season 10'!AK$4:CN$104,48,0),"0"),
IFERROR(VLOOKUP($A94,'Season 11'!AK$4:CN$104,48,0),"0"),IFERROR(VLOOKUP($A94,'Season 12'!AK$4:CN$104,48,0),"0"),
IFERROR(VLOOKUP($A94,'Season 13'!AK$4:CN$104,48,0),"0"),IFERROR(VLOOKUP($A94,'Season 14'!AK$4:CN$104,48,0),"0"),IFERROR(VLOOKUP($A94,'Season 15'!AK$4:CN$104,48,0),"0"),)</f>
        <v>0</v>
      </c>
      <c r="AV94" s="398">
        <f>SUM(IFERROR(VLOOKUP($A94,'Season 3'!AK$4:CN$104,49,0),"0"),IFERROR(VLOOKUP($A94,'Season 4'!AK$4:CN$104,49,0),"0"),
IFERROR(VLOOKUP($A94,'Season 5'!AK$4:CN$104,49,0),"0"),IFERROR(VLOOKUP($A94,'Season 6'!AK$4:CN$104,49,0),"0"),
IFERROR(VLOOKUP($A94,'Season 7'!AK$4:CN$104,49,0),"0"),IFERROR(VLOOKUP($A94,'Season 8'!AK$4:CN$104,49,0),"0"),
IFERROR(VLOOKUP($A94,'Season 9'!AK$4:CN$104,49,0),"0"),IFERROR(VLOOKUP($A94,'Season 10'!AK$4:CN$104,49,0),"0"),
IFERROR(VLOOKUP($A94,'Season 11'!AK$4:CN$104,49,0),"0"),IFERROR(VLOOKUP($A94,'Season 12'!AK$4:CN$104,49,0),"0"),
IFERROR(VLOOKUP($A94,'Season 13'!AK$4:CN$104,49,0),"0"),IFERROR(VLOOKUP($A94,'Season 14'!AK$4:CN$104,49,0),"0"),IFERROR(VLOOKUP($A94,'Season 15'!AK$4:CN$104,49,0),"0"),)</f>
        <v>0</v>
      </c>
      <c r="AW94" s="518">
        <f>SUM(IFERROR(VLOOKUP($A94,'Season 3'!AK$4:CN$104,50,0),"0"),IFERROR(VLOOKUP($A94,'Season 4'!AK$4:CN$104,50,0),"0"),
IFERROR(VLOOKUP($A94,'Season 5'!AK$4:CN$104,50,0),"0"),IFERROR(VLOOKUP($A94,'Season 6'!AK$4:CN$104,50,0),"0"),
IFERROR(VLOOKUP($A94,'Season 7'!AK$4:CN$104,50,0),"0"),IFERROR(VLOOKUP($A94,'Season 8'!AK$4:CN$104,50,0),"0"),
IFERROR(VLOOKUP($A94,'Season 9'!AK$4:CN$104,50,0),"0"),IFERROR(VLOOKUP($A94,'Season 10'!AK$4:CN$104,50,0),"0"),
IFERROR(VLOOKUP($A94,'Season 11'!AK$4:CN$104,50,0),"0"),IFERROR(VLOOKUP($A94,'Season 12'!AK$4:CN$104,50,0),"0"),
IFERROR(VLOOKUP($A94,'Season 13'!AK$4:CN$104,50,0),"0"),IFERROR(VLOOKUP($A94,'Season 14'!AK$4:CN$104,50,0),"0"),IFERROR(VLOOKUP($A94,'Season 15'!AK$4:CN$104,50,0),"0"),)</f>
        <v>0</v>
      </c>
      <c r="AX94" s="21">
        <f>SUM(IFERROR(VLOOKUP($A94,'Season 3'!AK$4:CN$104,51,0),"0"),IFERROR(VLOOKUP($A94,'Season 4'!AK$4:CN$104,51,0),"0"),
IFERROR(VLOOKUP($A94,'Season 5'!AK$4:CN$104,51,0),"0"),IFERROR(VLOOKUP($A94,'Season 6'!AK$4:CN$104,51,0),"0"),
IFERROR(VLOOKUP($A94,'Season 7'!AK$4:CN$104,51,0),"0"),IFERROR(VLOOKUP($A94,'Season 8'!AK$4:CN$104,51,0),"0"),
IFERROR(VLOOKUP($A94,'Season 9'!AK$4:CN$104,51,0),"0"),IFERROR(VLOOKUP($A94,'Season 10'!AK$4:CN$104,51,0),"0"),
IFERROR(VLOOKUP($A94,'Season 11'!AK$4:CN$104,51,0),"0"),IFERROR(VLOOKUP($A94,'Season 12'!AK$4:CN$104,51,0),"0"),
IFERROR(VLOOKUP($A94,'Season 13'!AK$4:CN$104,51,0),"0"),IFERROR(VLOOKUP($A94,'Season 14'!AK$4:CN$104,51,0),"0"),IFERROR(VLOOKUP($A94,'Season 15'!AK$4:CN$104,51,0),"0"),)</f>
        <v>0</v>
      </c>
      <c r="AY94" s="402">
        <f>SUM(IFERROR(VLOOKUP($A94,'Season 3'!AK$4:CN$104,52,0),"0"),IFERROR(VLOOKUP($A94,'Season 4'!AK$4:CN$104,52,0),"0"),
IFERROR(VLOOKUP($A94,'Season 5'!AK$4:CN$104,52,0),"0"),IFERROR(VLOOKUP($A94,'Season 6'!AK$4:CN$104,52,0),"0"),
IFERROR(VLOOKUP($A94,'Season 7'!AK$4:CN$104,52,0),"0"),IFERROR(VLOOKUP($A94,'Season 8'!AK$4:CN$104,52,0),"0"),
IFERROR(VLOOKUP($A94,'Season 9'!AK$4:CN$104,52,0),"0"),IFERROR(VLOOKUP($A94,'Season 10'!AK$4:CN$104,52,0),"0"),
IFERROR(VLOOKUP($A94,'Season 11'!AK$4:CN$104,52,0),"0"),IFERROR(VLOOKUP($A94,'Season 12'!AK$4:CN$104,52,0),"0"),
IFERROR(VLOOKUP($A94,'Season 13'!AK$4:CN$104,52,0),"0"),IFERROR(VLOOKUP($A94,'Season 14'!AK$4:CN$104,52,0),"0"),IFERROR(VLOOKUP($A94,'Season 15'!AK$4:CN$104,52,0),"0"),)</f>
        <v>0</v>
      </c>
      <c r="AZ94" s="403">
        <f>SUM(IFERROR(VLOOKUP($A94,'Season 1'!AJ$4:CM$104,38,0),"0"),IFERROR(VLOOKUP($A94,'Season 2'!AK$4:CN$104,48,0),"0"),)</f>
        <v>0</v>
      </c>
      <c r="BA94" s="398">
        <f>SUM(IFERROR(VLOOKUP($A94,'Season 1'!AJ$4:CM$104,39,0),"0"),IFERROR(VLOOKUP($A94,'Season 2'!AK$4:CN$104,49,0),"0"),)</f>
        <v>0</v>
      </c>
      <c r="BB94" s="518">
        <f>SUM(IFERROR(VLOOKUP($A94,'Season 1'!AJ$4:CM$104,40,0),"0"),IFERROR(VLOOKUP($A94,'Season 2'!AK$4:CN$104,50,0),"0"),)</f>
        <v>0</v>
      </c>
      <c r="BC94" s="21">
        <f>SUM(IFERROR(VLOOKUP($A94,'Season 1'!AJ$4:CM$104,41,0),"0"),IFERROR(VLOOKUP($A94,'Season 2'!AK$4:CN$104,51,0),"0"),)</f>
        <v>0</v>
      </c>
      <c r="BD94" s="402">
        <f>SUM(IFERROR(VLOOKUP($A94,'Season 1'!AJ$4:CM$104,42,0),"0"),IFERROR(VLOOKUP($A94,'Season 2'!AK$4:CN$104,52,0),"0"),)</f>
        <v>0</v>
      </c>
      <c r="BE94" s="561">
        <f>SUM(
IFERROR(VLOOKUP($A94,'Season 1'!AJ$4:CM$104,48,0),"0"),IFERROR(VLOOKUP($A94,'Season 2'!AK$4:CN$104,53,0),"0"),
IFERROR(VLOOKUP($A94,'Season 3'!AK$4:CN$104,53,0),"0"),IFERROR(VLOOKUP($A94,'Season 4'!AK$4:CN$104,53,0),"0"),
IFERROR(VLOOKUP($A94,'Season 5'!AK$4:CN$104,53,0),"0"),IFERROR(VLOOKUP($A94,'Season 6'!AK$4:CN$104,53,0),"0"),
IFERROR(VLOOKUP($A94,'Season 7'!AK$4:CN$104,53,0),"0"),IFERROR(VLOOKUP($A94,'Season 8'!AK$4:CN$104,53,0),"0"),
IFERROR(VLOOKUP($A94,'Season 9'!AK$4:CN$104,53,0),"0"),IFERROR(VLOOKUP($A94,'Season 10'!AK$4:CN$104,53,0),"0"),
IFERROR(VLOOKUP($A94,'Season 11'!AK$4:CN$104,53,0),"0"),IFERROR(VLOOKUP($A94,'Season 12'!AK$4:CN$104,53,0),"0"),
IFERROR(VLOOKUP($A94,'Season 13'!AK$4:CN$104,53,0),"0"),IFERROR(VLOOKUP($A94,'Season 14'!AK$4:CN$104,53,0),"0"),IFERROR(VLOOKUP($A94,'Season 15'!AK$4:CN$104,53,0),"0"),)</f>
        <v>0</v>
      </c>
      <c r="BF94" s="562">
        <f>SUM(
IFERROR(VLOOKUP($A94,'Season 1'!AJ$4:CM$104,49,0),"0"),IFERROR(VLOOKUP($A94,'Season 2'!AK$4:CN$104,54,0),"0"),
IFERROR(VLOOKUP($A94,'Season 3'!AK$4:CN$104,54,0),"0"),IFERROR(VLOOKUP($A94,'Season 4'!AK$4:CN$104,54,0),"0"),
IFERROR(VLOOKUP($A94,'Season 5'!AK$4:CN$104,54,0),"0"),IFERROR(VLOOKUP($A94,'Season 6'!AK$4:CN$104,54,0),"0"),
IFERROR(VLOOKUP($A94,'Season 7'!AK$4:CN$104,54,0),"0"),IFERROR(VLOOKUP($A94,'Season 8'!AK$4:CN$104,54,0),"0"),
IFERROR(VLOOKUP($A94,'Season 9'!AK$4:CN$104,54,0),"0"),IFERROR(VLOOKUP($A94,'Season 10'!AK$4:CN$104,54,0),"0"),
IFERROR(VLOOKUP($A94,'Season 11'!AK$4:CN$104,540),"0"),IFERROR(VLOOKUP($A94,'Season 12'!AK$4:CN$104,54,0),"0"),
IFERROR(VLOOKUP($A94,'Season 13'!AK$4:CN$104,54,0),"0"),IFERROR(VLOOKUP($A94,'Season 14'!AK$4:CN$104,54,0),"0"),IFERROR(VLOOKUP($A94,'Season 15'!AK$4:CN$104,54,0),"0"),)</f>
        <v>0</v>
      </c>
      <c r="BG94" s="529" t="e">
        <f t="shared" si="3"/>
        <v>#DIV/0!</v>
      </c>
      <c r="BI94" s="553"/>
      <c r="BJ94" s="553"/>
      <c r="BK94" s="553"/>
      <c r="BL94" s="553"/>
      <c r="BM94" s="553"/>
      <c r="BN94" s="553"/>
      <c r="BO94" s="822"/>
      <c r="BP94" s="822"/>
      <c r="BQ94" s="822"/>
      <c r="BR94" s="822"/>
      <c r="BS94" s="12" t="str">
        <f>IFERROR(VLOOKUP($A94,'Season 1'!$AJ$4:$CM$104,50,0),"0")</f>
        <v>0</v>
      </c>
      <c r="BT94" s="12" t="str">
        <f>IFERROR(VLOOKUP($A94,'Season 1'!$AJ$4:$CM$104,51,0),"0")</f>
        <v>0</v>
      </c>
      <c r="BU94" s="12" t="str">
        <f>IFERROR(VLOOKUP($A94,'Season 2'!$AK$4:$CN$104,55,0),"0")</f>
        <v>0</v>
      </c>
      <c r="BV94" s="12" t="str">
        <f>IFERROR(VLOOKUP($A94,'Season 2'!$AK$4:$CN$104,56,0),"0")</f>
        <v>0</v>
      </c>
      <c r="BW94" s="12" t="str">
        <f>IFERROR(VLOOKUP($A94,'Season 3'!$AK$4:$CN$104,55,0),"0")</f>
        <v>0</v>
      </c>
      <c r="BX94" s="12" t="str">
        <f>IFERROR(VLOOKUP($A94,'Season 3'!$AK$4:$CN$104,56,0),"0")</f>
        <v>0</v>
      </c>
      <c r="BY94" s="12" t="str">
        <f>IFERROR(VLOOKUP($A94,'Season 4'!$AK$4:$CN$104,55,0),"0")</f>
        <v>0</v>
      </c>
      <c r="BZ94" s="12" t="str">
        <f>IFERROR(VLOOKUP($A94,'Season 4'!$AK$4:$CN$104,56,0),"0")</f>
        <v>0</v>
      </c>
      <c r="CA94" s="12" t="str">
        <f>IFERROR(VLOOKUP($A94,'Season 5'!$AK$4:$CN$104,55,0),"0")</f>
        <v>0</v>
      </c>
      <c r="CB94" s="12" t="str">
        <f>IFERROR(VLOOKUP($A94,'Season 5'!$AK$4:$CN$104,56,0),"0")</f>
        <v>0</v>
      </c>
      <c r="CC94" s="12" t="str">
        <f>IFERROR(VLOOKUP($A94,'Season 6'!$AK$4:$CN$104,55,0),"0")</f>
        <v>0</v>
      </c>
      <c r="CD94" s="12" t="str">
        <f>IFERROR(VLOOKUP($A94,'Season 6'!$AK$4:$CN$104,56,0),"0")</f>
        <v>0</v>
      </c>
      <c r="CE94" s="12" t="str">
        <f>IFERROR(VLOOKUP($A94,'Season 7'!$AK$4:$CN$104,55,0),"0")</f>
        <v>0</v>
      </c>
      <c r="CF94" s="12" t="str">
        <f>IFERROR(VLOOKUP($A94,'Season 7'!$AK$4:$CN$104,56,0),"0")</f>
        <v>0</v>
      </c>
      <c r="CG94" s="12" t="str">
        <f>IFERROR(VLOOKUP($A94,'Season 8'!$AK$4:$CN$104,55,0),"0")</f>
        <v>0</v>
      </c>
      <c r="CH94" s="12" t="str">
        <f>IFERROR(VLOOKUP($A94,'Season 8'!$AK$4:$CN$104,56,0),"0")</f>
        <v>0</v>
      </c>
      <c r="CI94" s="12" t="str">
        <f>IFERROR(VLOOKUP($A94,'Season 9'!$AK$4:$CN$104,55,0),"0")</f>
        <v>0</v>
      </c>
      <c r="CJ94" s="12" t="str">
        <f>IFERROR(VLOOKUP($A94,'Season 9'!$AK$4:$CN$104,56,0),"0")</f>
        <v>0</v>
      </c>
      <c r="CK94" s="12" t="str">
        <f>IFERROR(VLOOKUP($A94,'Season 10'!$AK$4:$CN$104,55,0),"0")</f>
        <v>0</v>
      </c>
      <c r="CL94" s="12" t="str">
        <f>IFERROR(VLOOKUP($A94,'Season 10'!$AK$4:$CN$104,56,0),"0")</f>
        <v>0</v>
      </c>
      <c r="CM94" s="12" t="str">
        <f>IFERROR(VLOOKUP($A94,'Season 11'!$AK$4:$CN$104,55,0),"0")</f>
        <v>0</v>
      </c>
      <c r="CN94" s="12" t="str">
        <f>IFERROR(VLOOKUP($A94,'Season 11'!$AK$4:$CN$104,56,0),"0")</f>
        <v>0</v>
      </c>
      <c r="CO94" s="12" t="str">
        <f>IFERROR(VLOOKUP($A94,'Season 12'!$AK$4:$CN$104,55,0),"0")</f>
        <v>0</v>
      </c>
      <c r="CP94" s="12" t="str">
        <f>IFERROR(VLOOKUP($A94,'Season 12'!$AK$4:$CN$104,56,0),"0")</f>
        <v>0</v>
      </c>
      <c r="CQ94" s="12" t="str">
        <f>IFERROR(VLOOKUP($A94,'Season 13'!$AK$4:$CN$104,55,0),"0")</f>
        <v>0</v>
      </c>
      <c r="CR94" s="12" t="str">
        <f>IFERROR(VLOOKUP($A94,'Season 13'!$AK$4:$CN$104,56,0),"0")</f>
        <v>0</v>
      </c>
      <c r="CS94" s="12" t="str">
        <f>IFERROR(VLOOKUP($A94,'Season 14'!$AK$4:$CN$104,55,0),"0")</f>
        <v>0</v>
      </c>
      <c r="CT94" s="12" t="str">
        <f>IFERROR(VLOOKUP($A94,'Season 14'!$AK$4:$CN$104,56,0),"0")</f>
        <v>0</v>
      </c>
      <c r="CU94" s="12" t="str">
        <f>IFERROR(VLOOKUP($A94,'Season 15'!$AK$4:$CN$104,55,0),"0")</f>
        <v>0</v>
      </c>
      <c r="CV94" s="12" t="str">
        <f>IFERROR(VLOOKUP($A94,'Season 15'!$AK$4:$CN$104,56,0),"0")</f>
        <v>0</v>
      </c>
    </row>
    <row r="95" spans="1:100" x14ac:dyDescent="0.25">
      <c r="A95" s="2" t="s">
        <v>35</v>
      </c>
      <c r="B95" s="516" t="str">
        <f>IFERROR(VLOOKUP('Data Totals'!A95,'Season 1'!AJ$4:CH$104,2,FALSE),IFERROR(VLOOKUP('Data Totals'!A95,'Season 2'!AK$4:CI$104,2,FALSE),IFERROR(VLOOKUP('Data Totals'!A95,'Season 3'!AK$4:CI$104,2,FALSE),IFERROR(VLOOKUP('Data Totals'!A95,'Season 4'!AK$4:CI$104,2,FALSE),IFERROR(VLOOKUP('Data Totals'!A95,'Season 5'!AK$4:CI$104,2,FALSE),IFERROR(VLOOKUP('Data Totals'!A95,'Season 6'!AK$4:CI$104,2,FALSE),IFERROR(VLOOKUP('Data Totals'!A95,'Season 7'!AK$4:CI$104,2,FALSE),IFERROR(VLOOKUP('Data Totals'!A95,'Season 8'!AK$4:CI$104,2,FALSE),IFERROR(VLOOKUP('Data Totals'!A95,'Season 9'!AK$4:CI$104,2,FALSE),IFERROR(VLOOKUP('Data Totals'!A95,'Season 10'!AK$4:CI$104,2,FALSE),IFERROR(VLOOKUP('Data Totals'!A95,'Season 11'!AK$4:CI$104,2,FALSE),IFERROR(VLOOKUP('Data Totals'!A95,'Season 12'!AK$4:CI$104,2,FALSE),IFERROR(VLOOKUP('Data Totals'!A95,'Season 13'!AK$4:CI$104,2,FALSE),IFERROR(VLOOKUP('Data Totals'!A95,'Season 14'!AK$4:CI$104,2,FALSE),IFERROR(VLOOKUP('Data Totals'!A95,'Season 15'!AK$4:CI$104,2,FALSE),"N/A")))))))))))))))</f>
        <v>N/A</v>
      </c>
      <c r="C95" s="517" t="str">
        <f>IFERROR(VLOOKUP('Data Totals'!A95,'Season 1'!AJ$4:CH$104,3,FALSE),IFERROR(VLOOKUP('Data Totals'!A95,'Season 2'!AK$4:CI$104,3,FALSE),IFERROR(VLOOKUP('Data Totals'!A95,'Season 3'!AK$4:CI$104,3,FALSE),IFERROR(VLOOKUP('Data Totals'!A95,'Season 4'!AK$4:CI$104,3,FALSE),IFERROR(VLOOKUP('Data Totals'!A95,'Season 5'!AK$4:CI$104,3,FALSE),IFERROR(VLOOKUP('Data Totals'!A95,'Season 6'!AK$4:CI$104,3,FALSE),IFERROR(VLOOKUP('Data Totals'!A95,'Season 7'!AK$4:CI$104,3,FALSE),IFERROR(VLOOKUP('Data Totals'!A95,'Season 8'!AK$4:CI$104,3,FALSE),IFERROR(VLOOKUP('Data Totals'!A95,'Season 9'!AK$4:CI$104,3,FALSE),IFERROR(VLOOKUP('Data Totals'!A95,'Season 10'!AK$4:CI$104,3,FALSE),IFERROR(VLOOKUP('Data Totals'!A95,'Season 11'!AK$4:CI$104,3,FALSE),IFERROR(VLOOKUP('Data Totals'!A95,'Season 12'!AK$4:CI$104,3,FALSE),IFERROR(VLOOKUP('Data Totals'!A95,'Season 13'!AK$4:CI$104,3,FALSE),IFERROR(VLOOKUP('Data Totals'!A95,'Season 14'!AK$4:CI$104,3,FALSE),IFERROR(VLOOKUP('Data Totals'!A95,'Season 15'!AK$4:CI$104,3,FALSE),"N/A")))))))))))))))</f>
        <v>N/A</v>
      </c>
      <c r="D95" s="517" t="str">
        <f>IFERROR(VLOOKUP('Data Totals'!A95,'Season 15'!AK$4:CI$104,4,FALSE),IFERROR(VLOOKUP('Data Totals'!A95,'Season 14'!AK$4:CI$104,4,FALSE),IFERROR(VLOOKUP('Data Totals'!A95,'Season 13'!AK$4:CI$104,4,FALSE),IFERROR(VLOOKUP('Data Totals'!A95,'Season 12'!AK$4:CI$104,4,FALSE),IFERROR(VLOOKUP('Data Totals'!A95,'Season 11'!AK$4:CI$104,4,FALSE),IFERROR(VLOOKUP('Data Totals'!A95,'Season 10'!AK$4:CI$104,4,FALSE),IFERROR(VLOOKUP('Data Totals'!A95,'Season 9'!AK$4:CI$104,4,FALSE),IFERROR(VLOOKUP('Data Totals'!A95,'Season 8'!AK$4:CI$104,4,FALSE),IFERROR(VLOOKUP('Data Totals'!A95,'Season 7'!AK$4:CI$104,4,FALSE),IFERROR(VLOOKUP('Data Totals'!A95,'Season 6'!AK$4:CI$104,4,FALSE),IFERROR(VLOOKUP('Data Totals'!A95,'Season 5'!AK$4:CI$104,4,FALSE),IFERROR(VLOOKUP('Data Totals'!A95,'Season 4'!AK$4:CI$104,4,FALSE),IFERROR(VLOOKUP('Data Totals'!A95,'Season 3'!AK$4:CI$104,4,FALSE),IFERROR(VLOOKUP('Data Totals'!A95,'Season 2'!AK$4:CI$104,4,FALSE),IFERROR(VLOOKUP('Data Totals'!A95,'Season 1'!AJ$4:CH$104,4,FALSE),"N/A")))))))))))))))</f>
        <v>N/A</v>
      </c>
      <c r="E95" s="517" t="e">
        <f t="shared" si="2"/>
        <v>#VALUE!</v>
      </c>
      <c r="F95" s="398">
        <f>SUM(IFERROR(VLOOKUP(A95,BI$3:BN$152,2,0),"0"),
IFERROR(VLOOKUP(A95,'Season 1'!AJ$4:CM$104,7,0),"0"),IFERROR(VLOOKUP(A95,'Season 2'!AK$4:CN$104,7,0),"0"),
IFERROR(VLOOKUP(A95,'Season 3'!AK$4:CN$104,7,0),"0"),IFERROR(VLOOKUP(A95,'Season 4'!AK$4:CN$104,7,0),"0"),
IFERROR(VLOOKUP(A95,'Season 5'!AK$4:CN$104,7,0),"0"),IFERROR(VLOOKUP(A95,'Season 6'!AK$4:CN$104,7,0),"0"),
IFERROR(VLOOKUP(A95,'Season 7'!AK$4:CN$104,7,0),"0"),IFERROR(VLOOKUP(A95,'Season 8'!AK$4:CN$104,7,0),"0"),
IFERROR(VLOOKUP(A95,'Season 9'!AK$4:CN$104,7,0),"0"),IFERROR(VLOOKUP(A95,'Season 10'!AK$4:CN$104,7,0),"0"),
IFERROR(VLOOKUP(A95,'Season 11'!AK$4:CN$104,7,0),"0"),IFERROR(VLOOKUP(A95,'Season 12'!AK$4:CN$104,7,0),"0"),
IFERROR(VLOOKUP(A95,'Season 13'!AK$4:CN$104,7,0),"0"),IFERROR(VLOOKUP(A95,'Season 14'!AK$4:CN$104,7,0),"0"),IFERROR(VLOOKUP(A95,'Season 15'!AK$4:CN$104,7,0),"0"),)</f>
        <v>0</v>
      </c>
      <c r="G95" s="398">
        <f>SUM(
IFERROR(VLOOKUP(A95,'Season 1'!AJ$4:CM$104,8,0),"0"),IFERROR(VLOOKUP(A95,'Season 2'!AK$4:CN$104,8,0),"0"),
IFERROR(VLOOKUP(A95,'Season 3'!AK$4:CN$104,8,0),"0"),IFERROR(VLOOKUP(A95,'Season 4'!AK$4:CN$104,8,0),"0"),
IFERROR(VLOOKUP(A95,'Season 5'!AK$4:CN$104,8,0),"0"),IFERROR(VLOOKUP(A95,'Season 6'!AK$4:CN$104,8,0),"0"),
IFERROR(VLOOKUP(A95,'Season 7'!AK$4:CN$104,8,0),"0"),IFERROR(VLOOKUP(A95,'Season 8'!AK$4:CN$104,8,0),"0"),
IFERROR(VLOOKUP(A95,'Season 9'!AK$4:CN$104,8,0),"0"),IFERROR(VLOOKUP(A95,'Season 10'!AK$4:CN$104,8,0),"0"),
IFERROR(VLOOKUP(A95,'Season 11'!AK$4:CN$104,8,0),"0"),IFERROR(VLOOKUP(A95,'Season 12'!AK$4:CN$104,8,0),"0"),
IFERROR(VLOOKUP(A95,'Season 13'!AK$4:CN$104,8,0),"0"),IFERROR(VLOOKUP(A95,'Season 14'!AK$4:CN$104,8,0),"0"),IFERROR(VLOOKUP(A95,'Season 15'!AK$4:CN$104,8,0),"0"),)</f>
        <v>0</v>
      </c>
      <c r="H95" s="329">
        <f>SUM(
IFERROR(VLOOKUP(A95,'Season 1'!AJ$4:CM$104,9,0),"0"),IFERROR(VLOOKUP(A95,'Season 2'!AK$4:CN$104,9,0),"0"),
IFERROR(VLOOKUP(A95,'Season 3'!AK$4:CN$104,9,0),"0"),IFERROR(VLOOKUP(A95,'Season 4'!AK$4:CN$104,9,0),"0"),
IFERROR(VLOOKUP(A95,'Season 5'!AK$4:CN$104,9,0),"0"),IFERROR(VLOOKUP(A95,'Season 6'!AK$4:CN$104,9,0),"0"),
IFERROR(VLOOKUP(A95,'Season 7'!AK$4:CN$104,9,0),"0"),IFERROR(VLOOKUP(A95,'Season 8'!AK$4:CN$104,9,0),"0"),
IFERROR(VLOOKUP(A95,'Season 9'!AK$4:CN$104,9,0),"0"),IFERROR(VLOOKUP(A95,'Season 10'!AK$4:CN$104,9,0),"0"),
IFERROR(VLOOKUP(A95,'Season 11'!AK$4:CN$104,9,0),"0"),IFERROR(VLOOKUP(A95,'Season 12'!AK$4:CN$104,9,0),"0"),
IFERROR(VLOOKUP(A95,'Season 13'!AK$4:CN$104,9,0),"0"),IFERROR(VLOOKUP(A95,'Season 14'!AK$4:CN$104,9,0),"0"),IFERROR(VLOOKUP(A95,'Season 15'!AK$4:CN$104,9,0),"0"),)</f>
        <v>0</v>
      </c>
      <c r="I95" s="518">
        <f>SUM(
IFERROR(VLOOKUP(A95,'Season 1'!AJ$4:CM$104,10,0),"0"),IFERROR(VLOOKUP(A95,'Season 2'!AK$4:CN$104,10,0),"0"),
IFERROR(VLOOKUP(A95,'Season 3'!AK$4:CN$104,10,0),"0"),IFERROR(VLOOKUP(A95,'Season 4'!AK$4:CN$104,10,0),"0"),
IFERROR(VLOOKUP(A95,'Season 5'!AK$4:CN$104,10,0),"0"),IFERROR(VLOOKUP(A95,'Season 6'!AK$4:CN$104,10,0),"0"),
IFERROR(VLOOKUP(A95,'Season 7'!AK$4:CN$104,10,0),"0"),IFERROR(VLOOKUP(A95,'Season 8'!AK$4:CN$104,10,0),"0"),
IFERROR(VLOOKUP(A95,'Season 9'!AK$4:CN$104,10,0),"0"),IFERROR(VLOOKUP(A95,'Season 10'!AK$4:CN$104,10,0),"0"),
IFERROR(VLOOKUP(A95,'Season 11'!AK$4:CN$104,10,0),"0"),IFERROR(VLOOKUP(A95,'Season 12'!AK$4:CN$104,10,0),"0"),
IFERROR(VLOOKUP(A95,'Season 13'!AK$4:CN$104,10,0),"0"),IFERROR(VLOOKUP(A95,'Season 14'!AK$4:CN$104,10,0),"0"),IFERROR(VLOOKUP(A95,'Season 15'!AK$4:CN$104,10,0),"0"),)</f>
        <v>0</v>
      </c>
      <c r="J95" s="21">
        <f>SUM(IFERROR(VLOOKUP(A95,BI$3:BN$152,3,0),"0"),
IFERROR(VLOOKUP(A95,'Season 1'!AJ$4:CM$104,11,0),"0"),IFERROR(VLOOKUP(A95,'Season 2'!AK$4:CN$104,11,0),"0"),
IFERROR(VLOOKUP(A95,'Season 3'!AK$4:CN$104,11,0),"0"),IFERROR(VLOOKUP(A95,'Season 4'!AK$4:CN$104,11,0),"0"),
IFERROR(VLOOKUP(A95,'Season 5'!AK$4:CN$104,11,0),"0"),IFERROR(VLOOKUP(A95,'Season 6'!AK$4:CN$104,11,0),"0"),
IFERROR(VLOOKUP(A95,'Season 7'!AK$4:CN$104,11,0),"0"),IFERROR(VLOOKUP(A95,'Season 8'!AK$4:CN$104,11,0),"0"),
IFERROR(VLOOKUP(A95,'Season 9'!AK$4:CN$104,11,0),"0"),IFERROR(VLOOKUP(A95,'Season 10'!AK$4:CN$104,11,0),"0"),
IFERROR(VLOOKUP(A95,'Season 11'!AK$4:CN$104,11,0),"0"),IFERROR(VLOOKUP(A95,'Season 12'!AK$4:CN$104,11,0),"0"),
IFERROR(VLOOKUP(A95,'Season 13'!AK$4:CN$104,11,0),"0"),IFERROR(VLOOKUP(A95,'Season 14'!AK$4:CN$104,11,0),"0"),IFERROR(VLOOKUP(A95,'Season 15'!AK$4:CN$104,11,0),"0"),)</f>
        <v>0</v>
      </c>
      <c r="K95" s="402">
        <f>SUM(IFERROR(VLOOKUP($A95,BI$3:BN$152,4,0),"0"),
IFERROR(VLOOKUP($A95,'Season 1'!AJ$4:CM$104,12,0),"0"),IFERROR(VLOOKUP($A95,'Season 2'!AK$4:CN$104,12,0),"0"),
IFERROR(VLOOKUP($A95,'Season 3'!AK$4:CN$104,12,0),"0"),IFERROR(VLOOKUP($A95,'Season 4'!AK$4:CN$104,12,0),"0"),
IFERROR(VLOOKUP($A95,'Season 5'!AK$4:CN$104,12,0),"0"),IFERROR(VLOOKUP($A95,'Season 6'!AK$4:CN$104,12,0),"0"),
IFERROR(VLOOKUP($A95,'Season 7'!AK$4:CN$104,12,0),"0"),IFERROR(VLOOKUP($A95,'Season 8'!AK$4:CN$104,12,0),"0"),
IFERROR(VLOOKUP($A95,'Season 9'!AK$4:CN$104,12,0),"0"),IFERROR(VLOOKUP($A95,'Season 10'!AK$4:CN$104,12,0),"0"),
IFERROR(VLOOKUP($A95,'Season 11'!AK$4:CN$104,12,0),"0"),IFERROR(VLOOKUP($A95,'Season 12'!AK$4:CN$104,12,0),"0"),
IFERROR(VLOOKUP($A95,'Season 13'!AK$4:CN$104,12,0),"0"),IFERROR(VLOOKUP($A95,'Season 14'!AK$4:CN$104,12,0),"0"),IFERROR(VLOOKUP(A95,'Season 15'!AK$4:CN$104,12,0),"0"),)</f>
        <v>0</v>
      </c>
      <c r="L95" s="403">
        <f>SUM(
IFERROR(VLOOKUP($A95,'Season 1'!AJ$4:CM$104,13,0),"0"),IFERROR(VLOOKUP($A95,'Season 2'!AK$4:CN$104,13,0),"0"),
IFERROR(VLOOKUP($A95,'Season 3'!AK$4:CN$104,13,0),"0"),IFERROR(VLOOKUP($A95,'Season 4'!AK$4:CN$104,13,0),"0"),
IFERROR(VLOOKUP($A95,'Season 5'!AK$4:CN$104,13,0),"0"),IFERROR(VLOOKUP($A95,'Season 6'!AK$4:CN$104,13,0),"0"),
IFERROR(VLOOKUP($A95,'Season 7'!AK$4:CN$104,13,0),"0"),IFERROR(VLOOKUP($A95,'Season 8'!AK$4:CN$104,13,0),"0"),
IFERROR(VLOOKUP($A95,'Season 9'!AK$4:CN$104,13,0),"0"),IFERROR(VLOOKUP($A95,'Season 10'!AK$4:CN$104,13,0),"0"),
IFERROR(VLOOKUP($A95,'Season 11'!AK$4:CN$104,13,0),"0"),IFERROR(VLOOKUP($A95,'Season 12'!AK$4:CN$104,13,0),"0"),
IFERROR(VLOOKUP($A95,'Season 13'!AK$4:CN$104,13,0),"0"),IFERROR(VLOOKUP($A95,'Season 14'!AK$4:CN$104,13,0),"0"),IFERROR(VLOOKUP(A95,'Season 15'!AK$4:CN$104,13,0),"0"),)</f>
        <v>0</v>
      </c>
      <c r="M95" s="398">
        <f>SUM(
IFERROR(VLOOKUP($A95,'Season 1'!AJ$4:CM$104,14,0),"0"),IFERROR(VLOOKUP($A95,'Season 2'!AK$4:CN$104,14,0),"0"),
IFERROR(VLOOKUP($A95,'Season 3'!AK$4:CN$104,14,0),"0"),IFERROR(VLOOKUP($A95,'Season 4'!AK$4:CN$104,14,0),"0"),
IFERROR(VLOOKUP($A95,'Season 5'!AK$4:CN$104,14,0),"0"),IFERROR(VLOOKUP($A95,'Season 6'!AK$4:CN$104,14,0),"0"),
IFERROR(VLOOKUP($A95,'Season 7'!AK$4:CN$104,14,0),"0"),IFERROR(VLOOKUP($A95,'Season 8'!AK$4:CN$104,14,0),"0"),
IFERROR(VLOOKUP($A95,'Season 9'!AK$4:CN$104,14,0),"0"),IFERROR(VLOOKUP($A95,'Season 10'!AK$4:CN$104,14,0),"0"),
IFERROR(VLOOKUP($A95,'Season 11'!AK$4:CN$104,14,0),"0"),IFERROR(VLOOKUP($A95,'Season 12'!AK$4:CN$104,14,0),"0"),
IFERROR(VLOOKUP($A95,'Season 13'!AK$4:CN$104,14,0),"0"),IFERROR(VLOOKUP($A95,'Season 14'!AK$4:CN$104,14,0),"0"),IFERROR(VLOOKUP(A95,'Season 15'!AK$4:CN$104,14,0),"0"),)</f>
        <v>0</v>
      </c>
      <c r="N95" s="518">
        <f>SUM(
IFERROR(VLOOKUP($A95,'Season 1'!AJ$4:CM$104,15,0),"0"),IFERROR(VLOOKUP($A95,'Season 2'!AK$4:CN$104,15,0),"0"),
IFERROR(VLOOKUP($A95,'Season 3'!AK$4:CN$104,15,0),"0"),IFERROR(VLOOKUP($A95,'Season 4'!AK$4:CN$104,15,0),"0"),
IFERROR(VLOOKUP($A95,'Season 5'!AK$4:CN$104,15,0),"0"),IFERROR(VLOOKUP($A95,'Season 6'!AK$4:CN$104,15,0),"0"),
IFERROR(VLOOKUP($A95,'Season 7'!AK$4:CN$104,15,0),"0"),IFERROR(VLOOKUP($A95,'Season 8'!AK$4:CN$104,15,0),"0"),
IFERROR(VLOOKUP($A95,'Season 9'!AK$4:CN$104,15,0),"0"),IFERROR(VLOOKUP($A95,'Season 10'!AK$4:CN$104,15,0),"0"),
IFERROR(VLOOKUP($A95,'Season 11'!AK$4:CN$104,15,0),"0"),IFERROR(VLOOKUP($A95,'Season 12'!AK$4:CN$104,15,0),"0"),
IFERROR(VLOOKUP($A95,'Season 13'!AK$4:CN$104,15,0),"0"),IFERROR(VLOOKUP($A95,'Season 14'!AK$4:CN$104,15,0),"0"),IFERROR(VLOOKUP(A95,'Season 15'!AK$4:CN$104,15,0),"0"),)</f>
        <v>0</v>
      </c>
      <c r="O95" s="21">
        <f>SUM(
IFERROR(VLOOKUP($A95,'Season 1'!AJ$4:CM$104,16,0),"0"),IFERROR(VLOOKUP($A95,'Season 2'!AK$4:CN$104,16,0),"0"),
IFERROR(VLOOKUP($A95,'Season 3'!AK$4:CN$104,16,0),"0"),IFERROR(VLOOKUP($A95,'Season 4'!AK$4:CN$104,16,0),"0"),
IFERROR(VLOOKUP($A95,'Season 5'!AK$4:CN$104,16,0),"0"),IFERROR(VLOOKUP($A95,'Season 6'!AK$4:CN$104,16,0),"0"),
IFERROR(VLOOKUP($A95,'Season 7'!AK$4:CN$104,16,0),"0"),IFERROR(VLOOKUP($A95,'Season 8'!AK$4:CN$104,16,0),"0"),
IFERROR(VLOOKUP($A95,'Season 9'!AK$4:CN$104,16,0),"0"),IFERROR(VLOOKUP($A95,'Season 10'!AK$4:CN$104,16,0),"0"),
IFERROR(VLOOKUP($A95,'Season 11'!AK$4:CN$104,16,0),"0"),IFERROR(VLOOKUP($A95,'Season 12'!AK$4:CN$104,16,0),"0"),
IFERROR(VLOOKUP($A95,'Season 13'!AK$4:CN$104,16,0),"0"),IFERROR(VLOOKUP($A95,'Season 14'!AK$4:CN$104,16,0),"0"),IFERROR(VLOOKUP(A95,'Season 15'!AK$4:CN$104,16,0),"0"),)</f>
        <v>0</v>
      </c>
      <c r="P95" s="402">
        <f>SUM(
IFERROR(VLOOKUP($A95,'Season 1'!AJ$4:CM$104,17,0),"0"),IFERROR(VLOOKUP($A95,'Season 2'!AK$4:CN$104,17,0),"0"),
IFERROR(VLOOKUP($A95,'Season 3'!AK$4:CN$104,17,0),"0"),IFERROR(VLOOKUP($A95,'Season 4'!AK$4:CN$104,17,0),"0"),
IFERROR(VLOOKUP($A95,'Season 5'!AK$4:CN$104,17,0),"0"),IFERROR(VLOOKUP($A95,'Season 6'!AK$4:CN$104,17,0),"0"),
IFERROR(VLOOKUP($A95,'Season 7'!AK$4:CN$104,17,0),"0"),IFERROR(VLOOKUP($A95,'Season 8'!AK$4:CN$104,17,0),"0"),
IFERROR(VLOOKUP($A95,'Season 9'!AK$4:CN$104,17,0),"0"),IFERROR(VLOOKUP($A95,'Season 10'!AK$4:CN$104,17,0),"0"),
IFERROR(VLOOKUP($A95,'Season 11'!AK$4:CN$104,17,0),"0"),IFERROR(VLOOKUP($A95,'Season 12'!AK$4:CN$104,17,0),"0"),
IFERROR(VLOOKUP($A95,'Season 13'!AK$4:CN$104,17,0),"0"),IFERROR(VLOOKUP($A95,'Season 14'!AK$4:CN$104,17,0),"0"),IFERROR(VLOOKUP(A95,'Season 15'!AK$4:CN$104,17,0),"0"),)</f>
        <v>0</v>
      </c>
      <c r="Q95" s="403">
        <f>SUM(
IFERROR(VLOOKUP($A95,'Season 1'!AJ$4:CM$104,18,0),"0"),IFERROR(VLOOKUP($A95,'Season 2'!AK$4:CN$104,18,0),"0"),
IFERROR(VLOOKUP($A95,'Season 3'!AK$4:CN$104,18,0),"0"),IFERROR(VLOOKUP($A95,'Season 4'!AK$4:CN$104,18,0),"0"),
IFERROR(VLOOKUP($A95,'Season 5'!AK$4:CN$104,18,0),"0"),IFERROR(VLOOKUP($A95,'Season 6'!AK$4:CN$104,18,0),"0"),
IFERROR(VLOOKUP($A95,'Season 7'!AK$4:CN$104,18,0),"0"),IFERROR(VLOOKUP($A95,'Season 8'!AK$4:CN$104,18,0),"0"),
IFERROR(VLOOKUP($A95,'Season 9'!AK$4:CN$104,18,0),"0"),IFERROR(VLOOKUP($A95,'Season 10'!AK$4:CN$104,18,0),"0"),
IFERROR(VLOOKUP($A95,'Season 11'!AK$4:CN$104,18,0),"0"),IFERROR(VLOOKUP($A95,'Season 12'!AK$4:CN$104,18,0),"0"),
IFERROR(VLOOKUP($A95,'Season 13'!AK$4:CN$104,18,0),"0"),IFERROR(VLOOKUP($A95,'Season 14'!AK$4:CN$104,18,0),"0"),IFERROR(VLOOKUP(A95,'Season 15'!AK$4:CN$104,18,0),"0"),)</f>
        <v>0</v>
      </c>
      <c r="R95" s="398">
        <f>SUM(
IFERROR(VLOOKUP($A95,'Season 1'!AJ$4:CM$104,19,0),"0"),IFERROR(VLOOKUP($A95,'Season 2'!AK$4:CN$104,19,0),"0"),
IFERROR(VLOOKUP($A95,'Season 3'!AK$4:CN$104,19,0),"0"),IFERROR(VLOOKUP($A95,'Season 4'!AK$4:CN$104,19,0),"0"),
IFERROR(VLOOKUP($A95,'Season 5'!AK$4:CN$104,19,0),"0"),IFERROR(VLOOKUP($A95,'Season 6'!AK$4:CN$104,19,0),"0"),
IFERROR(VLOOKUP($A95,'Season 7'!AK$4:CN$104,19,0),"0"),IFERROR(VLOOKUP($A95,'Season 8'!AK$4:CN$104,19,0),"0"),
IFERROR(VLOOKUP($A95,'Season 9'!AK$4:CN$104,19,0),"0"),IFERROR(VLOOKUP($A95,'Season 10'!AK$4:CN$104,19,0),"0"),
IFERROR(VLOOKUP($A95,'Season 11'!AK$4:CN$104,19,0),"0"),IFERROR(VLOOKUP($A95,'Season 12'!AK$4:CN$104,19,0),"0"),
IFERROR(VLOOKUP($A95,'Season 13'!AK$4:CN$104,19,0),"0"),IFERROR(VLOOKUP($A95,'Season 14'!AK$4:CN$104,19,0),"0"),IFERROR(VLOOKUP(A95,'Season 15'!AK$4:CN$104,19,0),"0"),)</f>
        <v>0</v>
      </c>
      <c r="S95" s="518">
        <f>SUM(
IFERROR(VLOOKUP($A95,'Season 1'!AJ$4:CM$104,20,0),"0"),IFERROR(VLOOKUP($A95,'Season 2'!AK$4:CN$104,20,0),"0"),
IFERROR(VLOOKUP($A95,'Season 3'!AK$4:CN$104,20,0),"0"),IFERROR(VLOOKUP($A95,'Season 4'!AK$4:CN$104,20,0),"0"),
IFERROR(VLOOKUP($A95,'Season 5'!AK$4:CN$104,20,0),"0"),IFERROR(VLOOKUP($A95,'Season 6'!AK$4:CN$104,20,0),"0"),
IFERROR(VLOOKUP($A95,'Season 7'!AK$4:CN$104,20,0),"0"),IFERROR(VLOOKUP($A95,'Season 8'!AK$4:CN$104,20,0),"0"),
IFERROR(VLOOKUP($A95,'Season 9'!AK$4:CN$104,20,0),"0"),IFERROR(VLOOKUP($A95,'Season 10'!AK$4:CN$104,20,0),"0"),
IFERROR(VLOOKUP($A95,'Season 11'!AK$4:CN$104,20,0),"0"),IFERROR(VLOOKUP($A95,'Season 12'!AK$4:CN$104,20,0),"0"),
IFERROR(VLOOKUP($A95,'Season 13'!AK$4:CN$104,20,0),"0"),IFERROR(VLOOKUP($A95,'Season 14'!AK$4:CN$104,20,0),"0"),IFERROR(VLOOKUP(A95,'Season 15'!AK$4:CN$104,20,0),"0"),)</f>
        <v>0</v>
      </c>
      <c r="T95" s="21">
        <f>SUM(
IFERROR(VLOOKUP($A95,'Season 1'!AJ$4:CM$104,21,0),"0"),IFERROR(VLOOKUP($A95,'Season 2'!AK$4:CN$104,21,0),"0"),
IFERROR(VLOOKUP($A95,'Season 3'!AK$4:CN$104,21,0),"0"),IFERROR(VLOOKUP($A95,'Season 4'!AK$4:CN$104,21,0),"0"),
IFERROR(VLOOKUP($A95,'Season 5'!AK$4:CN$104,21,0),"0"),IFERROR(VLOOKUP($A95,'Season 6'!AK$4:CN$104,21,0),"0"),
IFERROR(VLOOKUP($A95,'Season 7'!AK$4:CN$104,21,0),"0"),IFERROR(VLOOKUP($A95,'Season 8'!AK$4:CN$104,21,0),"0"),
IFERROR(VLOOKUP($A95,'Season 9'!AK$4:CN$104,21,0),"0"),IFERROR(VLOOKUP($A95,'Season 10'!AK$4:CN$104,21,0),"0"),
IFERROR(VLOOKUP($A95,'Season 11'!AK$4:CN$104,21,0),"0"),IFERROR(VLOOKUP($A95,'Season 12'!AK$4:CN$104,21,0),"0"),
IFERROR(VLOOKUP($A95,'Season 13'!AK$4:CN$104,21,0),"0"),IFERROR(VLOOKUP($A95,'Season 14'!AK$4:CN$104,21,0),"0"),IFERROR(VLOOKUP(A95,'Season 15'!AK$4:CN$104,21,0),"0"),)</f>
        <v>0</v>
      </c>
      <c r="U95" s="402">
        <f>SUM(
IFERROR(VLOOKUP($A95,'Season 1'!AJ$4:CM$104,22,0),"0"),IFERROR(VLOOKUP($A95,'Season 2'!AK$4:CN$104,22,0),"0"),
IFERROR(VLOOKUP($A95,'Season 3'!AK$4:CN$104,22,0),"0"),IFERROR(VLOOKUP($A95,'Season 4'!AK$4:CN$104,22,0),"0"),
IFERROR(VLOOKUP($A95,'Season 5'!AK$4:CN$104,22,0),"0"),IFERROR(VLOOKUP($A95,'Season 6'!AK$4:CN$104,22,0),"0"),
IFERROR(VLOOKUP($A95,'Season 7'!AK$4:CN$104,22,0),"0"),IFERROR(VLOOKUP($A95,'Season 8'!AK$4:CN$104,22,0),"0"),
IFERROR(VLOOKUP($A95,'Season 9'!AK$4:CN$104,22,0),"0"),IFERROR(VLOOKUP($A95,'Season 10'!AK$4:CN$104,22,0),"0"),
IFERROR(VLOOKUP($A95,'Season 11'!AK$4:CN$104,22,0),"0"),IFERROR(VLOOKUP($A95,'Season 12'!AK$4:CN$104,22,0),"0"),
IFERROR(VLOOKUP($A95,'Season 13'!AK$4:CN$104,22,0),"0"),IFERROR(VLOOKUP($A95,'Season 14'!AK$4:CN$104,22,0),"0"),IFERROR(VLOOKUP(A95,'Season 15'!AK$4:CN$104,22,0),"0"),)</f>
        <v>0</v>
      </c>
      <c r="V95" s="403">
        <f>SUM(
IFERROR(VLOOKUP($A95,'Season 1'!AJ$4:CM$104,23,0),"0"),IFERROR(VLOOKUP($A95,'Season 2'!AK$4:CN$104,23,0),"0"),
IFERROR(VLOOKUP($A95,'Season 3'!AK$4:CN$104,23,0),"0"),IFERROR(VLOOKUP($A95,'Season 4'!AK$4:CN$104,23,0),"0"),
IFERROR(VLOOKUP($A95,'Season 5'!AK$4:CN$104,23,0),"0"),IFERROR(VLOOKUP($A95,'Season 6'!AK$4:CN$104,23,0),"0"),
IFERROR(VLOOKUP($A95,'Season 7'!AK$4:CN$104,23,0),"0"),IFERROR(VLOOKUP($A95,'Season 8'!AK$4:CN$104,23,0),"0"),
IFERROR(VLOOKUP($A95,'Season 9'!AK$4:CN$104,23,0),"0"),IFERROR(VLOOKUP($A95,'Season 10'!AK$4:CN$104,23,0),"0"),
IFERROR(VLOOKUP($A95,'Season 11'!AK$4:CN$104,23,0),"0"),IFERROR(VLOOKUP($A95,'Season 12'!AK$4:CN$104,23,0),"0"),
IFERROR(VLOOKUP($A95,'Season 13'!AK$4:CN$104,23,0),"0"),IFERROR(VLOOKUP($A95,'Season 14'!AK$4:CN$104,23,0),"0"),IFERROR(VLOOKUP($A95,'Season 15'!AK$4:CN$104,23,0),"0"),)</f>
        <v>0</v>
      </c>
      <c r="W95" s="398">
        <f>SUM(
IFERROR(VLOOKUP($A95,'Season 1'!AJ$4:CM$104,24,0),"0"),IFERROR(VLOOKUP($A95,'Season 2'!AK$4:CN$104,24,0),"0"),
IFERROR(VLOOKUP($A95,'Season 3'!AK$4:CN$104,24,0),"0"),IFERROR(VLOOKUP($A95,'Season 4'!AK$4:CN$104,24,0),"0"),
IFERROR(VLOOKUP($A95,'Season 5'!AK$4:CN$104,24,0),"0"),IFERROR(VLOOKUP($A95,'Season 6'!AK$4:CN$104,24,0),"0"),
IFERROR(VLOOKUP($A95,'Season 7'!AK$4:CN$104,24,0),"0"),IFERROR(VLOOKUP($A95,'Season 8'!AK$4:CN$104,24,0),"0"),
IFERROR(VLOOKUP($A95,'Season 9'!AK$4:CN$104,24,0),"0"),IFERROR(VLOOKUP($A95,'Season 10'!AK$4:CN$104,24,0),"0"),
IFERROR(VLOOKUP($A95,'Season 11'!AK$4:CN$104,24,0),"0"),IFERROR(VLOOKUP($A95,'Season 12'!AK$4:CN$104,24,0),"0"),
IFERROR(VLOOKUP($A95,'Season 13'!AK$4:CN$104,24,0),"0"),IFERROR(VLOOKUP($A95,'Season 14'!AK$4:CN$104,24,0),"0"),IFERROR(VLOOKUP($A95,'Season 15'!AK$4:CN$104,24,0),"0"),)</f>
        <v>0</v>
      </c>
      <c r="X95" s="518">
        <f>SUM(
IFERROR(VLOOKUP($A95,'Season 1'!AJ$4:CM$104,25,0),"0"),IFERROR(VLOOKUP($A95,'Season 2'!AK$4:CN$104,25,0),"0"),
IFERROR(VLOOKUP($A95,'Season 3'!AK$4:CN$104,25,0),"0"),IFERROR(VLOOKUP($A95,'Season 4'!AK$4:CN$104,25,0),"0"),
IFERROR(VLOOKUP($A95,'Season 5'!AK$4:CN$104,25,0),"0"),IFERROR(VLOOKUP($A95,'Season 6'!AK$4:CN$104,25,0),"0"),
IFERROR(VLOOKUP($A95,'Season 7'!AK$4:CN$104,25,0),"0"),IFERROR(VLOOKUP($A95,'Season 8'!AK$4:CN$104,25,0),"0"),
IFERROR(VLOOKUP($A95,'Season 9'!AK$4:CN$104,25,0),"0"),IFERROR(VLOOKUP($A95,'Season 10'!AK$4:CN$104,25,0),"0"),
IFERROR(VLOOKUP($A95,'Season 11'!AK$4:CN$104,25,0),"0"),IFERROR(VLOOKUP($A95,'Season 12'!AK$4:CN$104,25,0),"0"),
IFERROR(VLOOKUP($A95,'Season 13'!AK$4:CN$104,25,0),"0"),IFERROR(VLOOKUP($A95,'Season 14'!AK$4:CN$104,25,0),"0"),IFERROR(VLOOKUP($A95,'Season 15'!AK$4:CN$104,25,0),"0"),)</f>
        <v>0</v>
      </c>
      <c r="Y95" s="21">
        <f>SUM(
IFERROR(VLOOKUP($A95,'Season 1'!AJ$4:CM$104,26,0),"0"),IFERROR(VLOOKUP($A95,'Season 2'!AK$4:CN$104,26,0),"0"),
IFERROR(VLOOKUP($A95,'Season 3'!AK$4:CN$104,26,0),"0"),IFERROR(VLOOKUP($A95,'Season 4'!AK$4:CN$104,26,0),"0"),
IFERROR(VLOOKUP($A95,'Season 5'!AK$4:CN$104,26,0),"0"),IFERROR(VLOOKUP($A95,'Season 6'!AK$4:CN$104,26,0),"0"),
IFERROR(VLOOKUP($A95,'Season 7'!AK$4:CN$104,26,0),"0"),IFERROR(VLOOKUP($A95,'Season 8'!AK$4:CN$104,26,0),"0"),
IFERROR(VLOOKUP($A95,'Season 9'!AK$4:CN$104,26,0),"0"),IFERROR(VLOOKUP($A95,'Season 10'!AK$4:CN$104,26,0),"0"),
IFERROR(VLOOKUP($A95,'Season 11'!AK$4:CN$104,26,0),"0"),IFERROR(VLOOKUP($A95,'Season 12'!AK$4:CN$104,26,0),"0"),
IFERROR(VLOOKUP($A95,'Season 13'!AK$4:CN$104,26,0),"0"),IFERROR(VLOOKUP($A95,'Season 14'!AK$4:CN$104,26,0),"0"),IFERROR(VLOOKUP($A95,'Season 15'!AK$4:CN$104,26,0),"0"),)</f>
        <v>0</v>
      </c>
      <c r="Z95" s="402">
        <f>SUM(
IFERROR(VLOOKUP($A95,'Season 1'!AJ$4:CM$104,27,0),"0"),IFERROR(VLOOKUP($A95,'Season 2'!AK$4:CN$104,27,0),"0"),
IFERROR(VLOOKUP($A95,'Season 3'!AK$4:CN$104,27,0),"0"),IFERROR(VLOOKUP($A95,'Season 4'!AK$4:CN$104,27,0),"0"),
IFERROR(VLOOKUP($A95,'Season 5'!AK$4:CN$104,27,0),"0"),IFERROR(VLOOKUP($A95,'Season 6'!AK$4:CN$104,27,0),"0"),
IFERROR(VLOOKUP($A95,'Season 7'!AK$4:CN$104,27,0),"0"),IFERROR(VLOOKUP($A95,'Season 8'!AK$4:CN$104,27,0),"0"),
IFERROR(VLOOKUP($A95,'Season 9'!AK$4:CN$104,27,0),"0"),IFERROR(VLOOKUP($A95,'Season 10'!AK$4:CN$104,27,0),"0"),
IFERROR(VLOOKUP($A95,'Season 11'!AK$4:CN$104,27,0),"0"),IFERROR(VLOOKUP($A95,'Season 12'!AK$4:CN$104,27,0),"0"),
IFERROR(VLOOKUP($A95,'Season 13'!AK$4:CN$104,27,0),"0"),IFERROR(VLOOKUP($A95,'Season 14'!AK$4:CN$104,27,0),"0"),IFERROR(VLOOKUP($A95,'Season 15'!AK$4:CN$104,27,0),"0"),)</f>
        <v>0</v>
      </c>
      <c r="AA95" s="403">
        <f>SUM(
IFERROR(VLOOKUP($A95,'Season 1'!AJ$4:CM$104,28,0),"0"),IFERROR(VLOOKUP($A95,'Season 2'!AK$4:CN$104,28,0),"0"),
IFERROR(VLOOKUP($A95,'Season 3'!AK$4:CN$104,28,0),"0"),IFERROR(VLOOKUP($A95,'Season 4'!AK$4:CN$104,28,0),"0"),
IFERROR(VLOOKUP($A95,'Season 5'!AK$4:CN$104,28,0),"0"),IFERROR(VLOOKUP($A95,'Season 6'!AK$4:CN$104,28,0),"0"),
IFERROR(VLOOKUP($A95,'Season 7'!AK$4:CN$104,28,0),"0"),IFERROR(VLOOKUP($A95,'Season 8'!AK$4:CN$104,28,0),"0"),
IFERROR(VLOOKUP($A95,'Season 9'!AK$4:CN$104,28,0),"0"),IFERROR(VLOOKUP($A95,'Season 10'!AK$4:CN$104,28,0),"0"),
IFERROR(VLOOKUP($A95,'Season 11'!AK$4:CN$104,28,0),"0"),IFERROR(VLOOKUP($A95,'Season 12'!AK$4:CN$104,28,0),"0"),
IFERROR(VLOOKUP($A95,'Season 13'!AK$4:CN$104,28,0),"0"),IFERROR(VLOOKUP($A95,'Season 14'!AK$4:CN$104,28,0),"0"),IFERROR(VLOOKUP($A95,'Season 15'!AK$4:CN$104,28,0),"0"),)</f>
        <v>0</v>
      </c>
      <c r="AB95" s="398">
        <f>SUM(
IFERROR(VLOOKUP($A95,'Season 1'!AJ$4:CM$104,29,0),"0"),IFERROR(VLOOKUP($A95,'Season 2'!AK$4:CN$104,29,0),"0"),
IFERROR(VLOOKUP($A95,'Season 3'!AK$4:CN$104,29,0),"0"),IFERROR(VLOOKUP($A95,'Season 4'!AK$4:CN$104,29,0),"0"),
IFERROR(VLOOKUP($A95,'Season 5'!AK$4:CN$104,29,0),"0"),IFERROR(VLOOKUP($A95,'Season 6'!AK$4:CN$104,29,0),"0"),
IFERROR(VLOOKUP($A95,'Season 7'!AK$4:CN$104,29,0),"0"),IFERROR(VLOOKUP($A95,'Season 8'!AK$4:CN$104,29,0),"0"),
IFERROR(VLOOKUP($A95,'Season 9'!AK$4:CN$104,29,0),"0"),IFERROR(VLOOKUP($A95,'Season 10'!AK$4:CN$104,29,0),"0"),
IFERROR(VLOOKUP($A95,'Season 11'!AK$4:CN$104,29,0),"0"),IFERROR(VLOOKUP($A95,'Season 12'!AK$4:CN$104,29,0),"0"),
IFERROR(VLOOKUP($A95,'Season 13'!AK$4:CN$104,29,0),"0"),IFERROR(VLOOKUP($A95,'Season 14'!AK$4:CN$104,29,0),"0"),IFERROR(VLOOKUP($A95,'Season 15'!AK$4:CN$104,29,0),"0"),)</f>
        <v>0</v>
      </c>
      <c r="AC95" s="518">
        <f>SUM(
IFERROR(VLOOKUP($A95,'Season 1'!AJ$4:CM$104,30,0),"0"),IFERROR(VLOOKUP($A95,'Season 2'!AK$4:CN$104,30,0),"0"),
IFERROR(VLOOKUP($A95,'Season 3'!AK$4:CN$104,30,0),"0"),IFERROR(VLOOKUP($A95,'Season 4'!AK$4:CN$104,30,0),"0"),
IFERROR(VLOOKUP($A95,'Season 5'!AK$4:CN$104,30,0),"0"),IFERROR(VLOOKUP($A95,'Season 6'!AK$4:CN$104,30,0),"0"),
IFERROR(VLOOKUP($A95,'Season 7'!AK$4:CN$104,30,0),"0"),IFERROR(VLOOKUP($A95,'Season 8'!AK$4:CN$104,30,0),"0"),
IFERROR(VLOOKUP($A95,'Season 9'!AK$4:CN$104,30,0),"0"),IFERROR(VLOOKUP($A95,'Season 10'!AK$4:CN$104,30,0),"0"),
IFERROR(VLOOKUP($A95,'Season 11'!AK$4:CN$104,30,0),"0"),IFERROR(VLOOKUP($A95,'Season 12'!AK$4:CN$104,30,0),"0"),
IFERROR(VLOOKUP($A95,'Season 13'!AK$4:CN$104,30,0),"0"),IFERROR(VLOOKUP($A95,'Season 14'!AK$4:CN$104,30,0),"0"),IFERROR(VLOOKUP($A95,'Season 15'!AK$4:CN$104,30,0),"0"),)</f>
        <v>0</v>
      </c>
      <c r="AD95" s="21">
        <f>SUM(
IFERROR(VLOOKUP($A95,'Season 1'!AJ$4:CM$104,31,0),"0"),IFERROR(VLOOKUP($A95,'Season 2'!AK$4:CN$104,31,0),"0"),
IFERROR(VLOOKUP($A95,'Season 3'!AK$4:CN$104,31,0),"0"),IFERROR(VLOOKUP($A95,'Season 4'!AK$4:CN$104,31,0),"0"),
IFERROR(VLOOKUP($A95,'Season 5'!AK$4:CN$104,31,0),"0"),IFERROR(VLOOKUP($A95,'Season 6'!AK$4:CN$104,31,0),"0"),
IFERROR(VLOOKUP($A95,'Season 7'!AK$4:CN$104,31,0),"0"),IFERROR(VLOOKUP($A95,'Season 8'!AK$4:CN$104,31,0),"0"),
IFERROR(VLOOKUP($A95,'Season 9'!AK$4:CN$104,31,0),"0"),IFERROR(VLOOKUP($A95,'Season 10'!AK$4:CN$104,31,0),"0"),
IFERROR(VLOOKUP($A95,'Season 11'!AK$4:CN$104,31,0),"0"),IFERROR(VLOOKUP($A95,'Season 12'!AK$4:CN$104,31,0),"0"),
IFERROR(VLOOKUP($A95,'Season 13'!AK$4:CN$104,31,0),"0"),IFERROR(VLOOKUP($A95,'Season 14'!AK$4:CN$104,31,0),"0"),IFERROR(VLOOKUP($A95,'Season 15'!AK$4:CN$104,31,0),"0"),)</f>
        <v>0</v>
      </c>
      <c r="AE95" s="402">
        <f>SUM(
IFERROR(VLOOKUP($A95,'Season 1'!AJ$4:CM$104,32,0),"0"),IFERROR(VLOOKUP($A95,'Season 2'!AK$4:CN$104,32,0),"0"),
IFERROR(VLOOKUP($A95,'Season 3'!AK$4:CN$104,32,0),"0"),IFERROR(VLOOKUP($A95,'Season 4'!AK$4:CN$104,32,0),"0"),
IFERROR(VLOOKUP($A95,'Season 5'!AK$4:CN$104,32,0),"0"),IFERROR(VLOOKUP($A95,'Season 6'!AK$4:CN$104,32,0),"0"),
IFERROR(VLOOKUP($A95,'Season 7'!AK$4:CN$104,32,0),"0"),IFERROR(VLOOKUP($A95,'Season 8'!AK$4:CN$104,32,0),"0"),
IFERROR(VLOOKUP($A95,'Season 9'!AK$4:CN$104,32,0),"0"),IFERROR(VLOOKUP($A95,'Season 10'!AK$4:CN$104,32,0),"0"),
IFERROR(VLOOKUP($A95,'Season 11'!AK$4:CN$104,32,0),"0"),IFERROR(VLOOKUP($A95,'Season 12'!AK$4:CN$104,32,0),"0"),
IFERROR(VLOOKUP($A95,'Season 13'!AK$4:CN$104,32,0),"0"),IFERROR(VLOOKUP($A95,'Season 14'!AK$4:CN$104,32,0),"0"),IFERROR(VLOOKUP($A95,'Season 15'!AK$4:CN$104,32,0),"0"),)</f>
        <v>0</v>
      </c>
      <c r="AF95" s="403">
        <f>SUM(IFERROR(VLOOKUP($A95,'Season 2'!AK$4:CN$104,33,0),"0"),
IFERROR(VLOOKUP($A95,'Season 3'!AK$4:CN$104,33,0),"0"),IFERROR(VLOOKUP($A95,'Season 4'!AK$4:CN$104,33,0),"0"),
IFERROR(VLOOKUP($A95,'Season 5'!AK$4:CN$104,33,0),"0"),IFERROR(VLOOKUP($A95,'Season 6'!AK$4:CN$104,33,0),"0"),
IFERROR(VLOOKUP($A95,'Season 7'!AK$4:CN$104,33,0),"0"),IFERROR(VLOOKUP($A95,'Season 8'!AK$4:CN$104,33,0),"0"),
IFERROR(VLOOKUP($A95,'Season 9'!AK$4:CN$104,33,0),"0"),IFERROR(VLOOKUP($A95,'Season 10'!AK$4:CN$104,33,0),"0"),
IFERROR(VLOOKUP($A95,'Season 11'!AK$4:CN$104,33,0),"0"),IFERROR(VLOOKUP($A95,'Season 12'!AK$4:CN$104,33,0),"0"),
IFERROR(VLOOKUP($A95,'Season 13'!AK$4:CN$104,33,0),"0"),IFERROR(VLOOKUP($A95,'Season 14'!AK$4:CN$104,33,0),"0"),IFERROR(VLOOKUP($A95,'Season 15'!AK$4:CN$104,33,0),"0"),)</f>
        <v>0</v>
      </c>
      <c r="AG95" s="398">
        <f>SUM(IFERROR(VLOOKUP($A95,'Season 2'!AK$4:CN$104,34,0),"0"),
IFERROR(VLOOKUP($A95,'Season 3'!AK$4:CN$104,34,0),"0"),IFERROR(VLOOKUP($A95,'Season 4'!AK$4:CN$104,34,0),"0"),
IFERROR(VLOOKUP($A95,'Season 5'!AK$4:CN$104,34,0),"0"),IFERROR(VLOOKUP($A95,'Season 6'!AK$4:CN$104,34,0),"0"),
IFERROR(VLOOKUP($A95,'Season 7'!AK$4:CN$104,34,0),"0"),IFERROR(VLOOKUP($A95,'Season 8'!AK$4:CN$104,34,0),"0"),
IFERROR(VLOOKUP($A95,'Season 9'!AK$4:CN$104,34,0),"0"),IFERROR(VLOOKUP($A95,'Season 10'!AK$4:CN$104,34,0),"0"),
IFERROR(VLOOKUP($A95,'Season 11'!AK$4:CN$104,34,0),"0"),IFERROR(VLOOKUP($A95,'Season 12'!AK$4:CN$104,34,0),"0"),
IFERROR(VLOOKUP($A95,'Season 13'!AK$4:CN$104,34,0),"0"),IFERROR(VLOOKUP($A95,'Season 14'!AK$4:CN$104,34,0),"0"),IFERROR(VLOOKUP($A95,'Season 15'!AK$4:CN$104,34,0),"0"),)</f>
        <v>0</v>
      </c>
      <c r="AH95" s="518">
        <f>SUM(IFERROR(VLOOKUP($A95,'Season 2'!AK$4:CN$104,35,0),"0"),
IFERROR(VLOOKUP($A95,'Season 3'!AK$4:CN$104,35,0),"0"),IFERROR(VLOOKUP($A95,'Season 4'!AK$4:CN$104,35,0),"0"),
IFERROR(VLOOKUP($A95,'Season 5'!AK$4:CN$104,35,0),"0"),IFERROR(VLOOKUP($A95,'Season 6'!AK$4:CN$104,35,0),"0"),
IFERROR(VLOOKUP($A95,'Season 7'!AK$4:CN$104,35,0),"0"),IFERROR(VLOOKUP($A95,'Season 8'!AK$4:CN$104,35,0),"0"),
IFERROR(VLOOKUP($A95,'Season 9'!AK$4:CN$104,35,0),"0"),IFERROR(VLOOKUP($A95,'Season 10'!AK$4:CN$104,35,0),"0"),
IFERROR(VLOOKUP($A95,'Season 11'!AK$4:CN$104,35,0),"0"),IFERROR(VLOOKUP($A95,'Season 12'!AK$4:CN$104,35,0),"0"),
IFERROR(VLOOKUP($A95,'Season 13'!AK$4:CN$104,35,0),"0"),IFERROR(VLOOKUP($A95,'Season 14'!AK$4:CN$104,35,0),"0"),IFERROR(VLOOKUP($A95,'Season 15'!AK$4:CN$104,35,0),"0"),)</f>
        <v>0</v>
      </c>
      <c r="AI95" s="21">
        <f>SUM(IFERROR(VLOOKUP($A95,'Season 2'!AK$4:CN$104,36,0),"0"),
IFERROR(VLOOKUP($A95,'Season 3'!AK$4:CN$104,36,0),"0"),IFERROR(VLOOKUP($A95,'Season 4'!AK$4:CN$104,36,0),"0"),
IFERROR(VLOOKUP($A95,'Season 5'!AK$4:CN$104,36,0),"0"),IFERROR(VLOOKUP($A95,'Season 6'!AK$4:CN$104,36,0),"0"),
IFERROR(VLOOKUP($A95,'Season 7'!AK$4:CN$104,36,0),"0"),IFERROR(VLOOKUP($A95,'Season 8'!AK$4:CN$104,36,0),"0"),
IFERROR(VLOOKUP($A95,'Season 9'!AK$4:CN$104,36,0),"0"),IFERROR(VLOOKUP($A95,'Season 10'!AK$4:CN$104,36,0),"0"),
IFERROR(VLOOKUP($A95,'Season 11'!AK$4:CN$104,36,0),"0"),IFERROR(VLOOKUP($A95,'Season 12'!AK$4:CN$104,36,0),"0"),
IFERROR(VLOOKUP($A95,'Season 13'!AK$4:CN$104,36,0),"0"),IFERROR(VLOOKUP($A95,'Season 14'!AK$4:CN$104,36,0),"0"),IFERROR(VLOOKUP($A95,'Season 15'!AK$4:CN$104,36,0),"0"),)</f>
        <v>0</v>
      </c>
      <c r="AJ95" s="402">
        <f>SUM(IFERROR(VLOOKUP($A95,'Season 2'!AK$4:CN$104,37,0),"0"),
IFERROR(VLOOKUP($A95,'Season 3'!AK$4:CN$104,37,0),"0"),IFERROR(VLOOKUP($A95,'Season 4'!AK$4:CN$104,37,0),"0"),
IFERROR(VLOOKUP($A95,'Season 5'!AK$4:CN$104,37,0),"0"),IFERROR(VLOOKUP($A95,'Season 6'!AK$4:CN$104,37,0),"0"),
IFERROR(VLOOKUP($A95,'Season 7'!AK$4:CN$104,37,0),"0"),IFERROR(VLOOKUP($A95,'Season 8'!AK$4:CN$104,37,0),"0"),
IFERROR(VLOOKUP($A95,'Season 9'!AK$4:CN$104,37,0),"0"),IFERROR(VLOOKUP($A95,'Season 10'!AK$4:CN$104,37,0),"0"),
IFERROR(VLOOKUP($A95,'Season 11'!AK$4:CN$104,37,0),"0"),IFERROR(VLOOKUP($A95,'Season 12'!AK$4:CN$104,37,0),"0"),
IFERROR(VLOOKUP($A95,'Season 13'!AK$4:CN$104,37,0),"0"),IFERROR(VLOOKUP($A95,'Season 14'!AK$4:CN$104,37,0),"0"),IFERROR(VLOOKUP($A95,'Season 15'!AK$4:CN$104,37,0),"0"),)</f>
        <v>0</v>
      </c>
      <c r="AK95" s="403">
        <f>SUM(IFERROR(VLOOKUP($A95,'Season 1'!AJ$4:CM$104,33,0),"0"),IFERROR(VLOOKUP($A95,'Season 2'!AK$4:CN$104,38,0),"0"),
IFERROR(VLOOKUP($A95,'Season 3'!AK$4:CN$104,38,0),"0"),IFERROR(VLOOKUP($A95,'Season 4'!AK$4:CN$104,38,0),"0"),
IFERROR(VLOOKUP($A95,'Season 5'!AK$4:CN$104,38,0),"0"),IFERROR(VLOOKUP($A95,'Season 6'!AK$4:CN$104,38,0),"0"),
IFERROR(VLOOKUP($A95,'Season 7'!AK$4:CN$104,38,0),"0"),IFERROR(VLOOKUP($A95,'Season 8'!AK$4:CN$104,38,0),"0"),
IFERROR(VLOOKUP($A95,'Season 9'!AK$4:CN$104,38,0),"0"),IFERROR(VLOOKUP($A95,'Season 10'!AK$4:CN$104,38,0),"0"),
IFERROR(VLOOKUP($A95,'Season 11'!AK$4:CN$104,38,0),"0"),IFERROR(VLOOKUP($A95,'Season 12'!AK$4:CN$104,38,0),"0"),
IFERROR(VLOOKUP($A95,'Season 13'!AK$4:CN$104,38,0),"0"),IFERROR(VLOOKUP($A95,'Season 14'!AK$4:CN$104,38,0),"0"),IFERROR(VLOOKUP($A95,'Season 15'!AK$4:CN$104,38,0),"0"),)</f>
        <v>0</v>
      </c>
      <c r="AL95" s="398">
        <f>SUM(IFERROR(VLOOKUP($A95,'Season 1'!AJ$4:CM$104,34,0),"0"),IFERROR(VLOOKUP($A95,'Season 2'!AK$4:CN$104,39,0),"0"),
IFERROR(VLOOKUP($A95,'Season 3'!AK$4:CN$104,39,0),"0"),IFERROR(VLOOKUP($A95,'Season 4'!AK$4:CN$104,39,0),"0"),
IFERROR(VLOOKUP($A95,'Season 5'!AK$4:CN$104,39,0),"0"),IFERROR(VLOOKUP($A95,'Season 6'!AK$4:CN$104,39,0),"0"),
IFERROR(VLOOKUP($A95,'Season 7'!AK$4:CN$104,39,0),"0"),IFERROR(VLOOKUP($A95,'Season 8'!AK$4:CN$104,39,0),"0"),
IFERROR(VLOOKUP($A95,'Season 9'!AK$4:CN$104,39,0),"0"),IFERROR(VLOOKUP($A95,'Season 10'!AK$4:CN$104,39,0),"0"),
IFERROR(VLOOKUP($A95,'Season 11'!AK$4:CN$104,39,0),"0"),IFERROR(VLOOKUP($A95,'Season 12'!AK$4:CN$104,39,0),"0"),
IFERROR(VLOOKUP($A95,'Season 13'!AK$4:CN$104,39,0),"0"),IFERROR(VLOOKUP($A95,'Season 14'!AK$4:CN$104,39,0),"0"),IFERROR(VLOOKUP($A95,'Season 15'!AK$4:CN$104,39,0),"0"),)</f>
        <v>0</v>
      </c>
      <c r="AM95" s="518">
        <f>SUM(IFERROR(VLOOKUP($A95,'Season 1'!AJ$4:CM$104,35,0),"0"),IFERROR(VLOOKUP($A95,'Season 2'!AK$4:CN$104,40,0),"0"),
IFERROR(VLOOKUP($A95,'Season 3'!AK$4:CN$104,40,0),"0"),IFERROR(VLOOKUP($A95,'Season 4'!AK$4:CN$104,40,0),"0"),
IFERROR(VLOOKUP($A95,'Season 5'!AK$4:CN$104,40,0),"0"),IFERROR(VLOOKUP($A95,'Season 6'!AK$4:CN$104,40,0),"0"),
IFERROR(VLOOKUP($A95,'Season 7'!AK$4:CN$104,40,0),"0"),IFERROR(VLOOKUP($A95,'Season 8'!AK$4:CN$104,40,0),"0"),
IFERROR(VLOOKUP($A95,'Season 9'!AK$4:CN$104,40,0),"0"),IFERROR(VLOOKUP($A95,'Season 10'!AK$4:CN$104,40,0),"0"),
IFERROR(VLOOKUP($A95,'Season 11'!AK$4:CN$104,40,0),"0"),IFERROR(VLOOKUP($A95,'Season 12'!AK$4:CN$104,40,0),"0"),
IFERROR(VLOOKUP($A95,'Season 13'!AK$4:CN$104,40,0),"0"),IFERROR(VLOOKUP($A95,'Season 14'!AK$4:CN$104,40,0),"0"),IFERROR(VLOOKUP($A95,'Season 15'!AK$4:CN$104,40,0),"0"),)</f>
        <v>0</v>
      </c>
      <c r="AN95" s="21">
        <f>SUM(IFERROR(VLOOKUP($A95,'Season 1'!AJ$4:CM$104,36,0),"0"),IFERROR(VLOOKUP($A95,'Season 2'!AK$4:CN$104,41,0),"0"),
IFERROR(VLOOKUP($A95,'Season 3'!AK$4:CN$104,41,0),"0"),IFERROR(VLOOKUP($A95,'Season 4'!AK$4:CN$104,41,0),"0"),
IFERROR(VLOOKUP($A95,'Season 5'!AK$4:CN$104,41,0),"0"),IFERROR(VLOOKUP($A95,'Season 6'!AK$4:CN$104,41,0),"0"),
IFERROR(VLOOKUP($A95,'Season 7'!AK$4:CN$104,41,0),"0"),IFERROR(VLOOKUP($A95,'Season 8'!AK$4:CN$104,41,0),"0"),
IFERROR(VLOOKUP($A95,'Season 9'!AK$4:CN$104,41,0),"0"),IFERROR(VLOOKUP($A95,'Season 10'!AK$4:CN$104,41,0),"0"),
IFERROR(VLOOKUP($A95,'Season 11'!AK$4:CN$104,41,0),"0"),IFERROR(VLOOKUP($A95,'Season 12'!AK$4:CN$104,41,0),"0"),
IFERROR(VLOOKUP($A95,'Season 13'!AK$4:CN$104,41,0),"0"),IFERROR(VLOOKUP($A95,'Season 14'!AK$4:CN$104,41,0),"0"),IFERROR(VLOOKUP($A95,'Season 15'!AK$4:CN$104,41,0),"0"),)</f>
        <v>0</v>
      </c>
      <c r="AO95" s="402">
        <f>SUM(IFERROR(VLOOKUP($A95,'Season 1'!AJ$4:CM$104,37,0),"0"),IFERROR(VLOOKUP($A95,'Season 2'!AK$4:CN$104,42,0),"0"),
IFERROR(VLOOKUP($A95,'Season 3'!AK$4:CN$104,42,0),"0"),IFERROR(VLOOKUP($A95,'Season 4'!AK$4:CN$104,42,0),"0"),
IFERROR(VLOOKUP($A95,'Season 5'!AK$4:CN$104,42,0),"0"),IFERROR(VLOOKUP($A95,'Season 6'!AK$4:CN$104,42,0),"0"),
IFERROR(VLOOKUP($A95,'Season 7'!AK$4:CN$104,42,0),"0"),IFERROR(VLOOKUP($A95,'Season 8'!AK$4:CN$104,42,0),"0"),
IFERROR(VLOOKUP($A95,'Season 9'!AK$4:CN$104,42,0),"0"),IFERROR(VLOOKUP($A95,'Season 10'!AK$4:CN$104,42,0),"0"),
IFERROR(VLOOKUP($A95,'Season 11'!AK$4:CN$104,42,0),"0"),IFERROR(VLOOKUP($A95,'Season 12'!AK$4:CN$104,42,0),"0"),
IFERROR(VLOOKUP($A95,'Season 13'!AK$4:CN$104,42,0),"0"),IFERROR(VLOOKUP($A95,'Season 14'!AK$4:CN$104,42,0),"0"),IFERROR(VLOOKUP($A95,'Season 15'!AK$4:CN$104,42,0),"0"),)</f>
        <v>0</v>
      </c>
      <c r="AP95" s="403">
        <f>SUM(IFERROR(VLOOKUP($A95,'Season 1'!AJ$4:CM$104,43,0),"0"),IFERROR(VLOOKUP($A95,'Season 2'!AK$4:CN$104,43,0),"0"),
IFERROR(VLOOKUP($A95,'Season 3'!AK$4:CN$104,43,0),"0"),IFERROR(VLOOKUP($A95,'Season 4'!AK$4:CN$104,43,0),"0"),
IFERROR(VLOOKUP($A95,'Season 5'!AK$4:CN$104,43,0),"0"),IFERROR(VLOOKUP($A95,'Season 6'!AK$4:CN$104,43,0),"0"),
IFERROR(VLOOKUP($A95,'Season 7'!AK$4:CN$104,43,0),"0"),IFERROR(VLOOKUP($A95,'Season 8'!AK$4:CN$104,43,0),"0"),
IFERROR(VLOOKUP($A95,'Season 9'!AK$4:CN$104,43,0),"0"),IFERROR(VLOOKUP($A95,'Season 10'!AK$4:CN$104,43,0),"0"),
IFERROR(VLOOKUP($A95,'Season 11'!AK$4:CN$104,43,0),"0"),IFERROR(VLOOKUP($A95,'Season 12'!AK$4:CN$104,43,0),"0"),
IFERROR(VLOOKUP($A95,'Season 13'!AK$4:CN$104,43,0),"0"),IFERROR(VLOOKUP($A95,'Season 14'!AK$4:CN$104,43,0),"0"),IFERROR(VLOOKUP($A95,'Season 15'!AK$4:CN$104,43,0),"0"),)</f>
        <v>0</v>
      </c>
      <c r="AQ95" s="398">
        <f>SUM(IFERROR(VLOOKUP($A95,'Season 1'!AJ$4:CM$104,44,0),"0"),IFERROR(VLOOKUP($A95,'Season 2'!AK$4:CN$104,44,0),"0"),
IFERROR(VLOOKUP($A95,'Season 3'!AK$4:CN$104,44,0),"0"),IFERROR(VLOOKUP($A95,'Season 4'!AK$4:CN$104,44,0),"0"),
IFERROR(VLOOKUP($A95,'Season 5'!AK$4:CN$104,44,0),"0"),IFERROR(VLOOKUP($A95,'Season 6'!AK$4:CN$104,44,0),"0"),
IFERROR(VLOOKUP($A95,'Season 7'!AK$4:CN$104,44,0),"0"),IFERROR(VLOOKUP($A95,'Season 8'!AK$4:CN$104,44,0),"0"),
IFERROR(VLOOKUP($A95,'Season 9'!AK$4:CN$104,44,0),"0"),IFERROR(VLOOKUP($A95,'Season 10'!AK$4:CN$104,44,0),"0"),
IFERROR(VLOOKUP($A95,'Season 11'!AK$4:CN$104,44,0),"0"),IFERROR(VLOOKUP($A95,'Season 12'!AK$4:CN$104,44,0),"0"),
IFERROR(VLOOKUP($A95,'Season 13'!AK$4:CN$104,44,0),"0"),IFERROR(VLOOKUP($A95,'Season 14'!AK$4:CN$104,44,0),"0"),IFERROR(VLOOKUP($A95,'Season 15'!AK$4:CN$104,44,0),"0"),)</f>
        <v>0</v>
      </c>
      <c r="AR95" s="518">
        <f>SUM(IFERROR(VLOOKUP($A95,'Season 1'!AJ$4:CM$104,45,0),"0"),IFERROR(VLOOKUP($A95,'Season 2'!AK$4:CN$104,45,0),"0"),
IFERROR(VLOOKUP($A95,'Season 3'!AK$4:CN$104,45,0),"0"),IFERROR(VLOOKUP($A95,'Season 4'!AK$4:CN$104,45,0),"0"),
IFERROR(VLOOKUP($A95,'Season 5'!AK$4:CN$104,45,0),"0"),IFERROR(VLOOKUP($A95,'Season 6'!AK$4:CN$104,45,0),"0"),
IFERROR(VLOOKUP($A95,'Season 7'!AK$4:CN$104,45,0),"0"),IFERROR(VLOOKUP($A95,'Season 8'!AK$4:CN$104,45,0),"0"),
IFERROR(VLOOKUP($A95,'Season 9'!AK$4:CN$104,45,0),"0"),IFERROR(VLOOKUP($A95,'Season 10'!AK$4:CN$104,45,0),"0"),
IFERROR(VLOOKUP($A95,'Season 11'!AK$4:CN$104,45,0),"0"),IFERROR(VLOOKUP($A95,'Season 12'!AK$4:CN$104,45,0),"0"),
IFERROR(VLOOKUP($A95,'Season 13'!AK$4:CN$104,45,0),"0"),IFERROR(VLOOKUP($A95,'Season 14'!AK$4:CN$104,45,0),"0"),IFERROR(VLOOKUP($A95,'Season 15'!AK$4:CN$104,45,0),"0"),)</f>
        <v>0</v>
      </c>
      <c r="AS95" s="21">
        <f>SUM(IFERROR(VLOOKUP($A95,'Season 1'!AJ$4:CM$104,46,0),"0"),IFERROR(VLOOKUP($A95,'Season 2'!AK$4:CN$104,46,0),"0"),
IFERROR(VLOOKUP($A95,'Season 3'!AK$4:CN$104,46,0),"0"),IFERROR(VLOOKUP($A95,'Season 4'!AK$4:CN$104,46,0),"0"),
IFERROR(VLOOKUP($A95,'Season 5'!AK$4:CN$104,46,0),"0"),IFERROR(VLOOKUP($A95,'Season 6'!AK$4:CN$104,46,0),"0"),
IFERROR(VLOOKUP($A95,'Season 7'!AK$4:CN$104,46,0),"0"),IFERROR(VLOOKUP($A95,'Season 8'!AK$4:CN$104,46,0),"0"),
IFERROR(VLOOKUP($A95,'Season 9'!AK$4:CN$104,46,0),"0"),IFERROR(VLOOKUP($A95,'Season 10'!AK$4:CN$104,46,0),"0"),
IFERROR(VLOOKUP($A95,'Season 11'!AK$4:CN$104,46,0),"0"),IFERROR(VLOOKUP($A95,'Season 12'!AK$4:CN$104,46,0),"0"),
IFERROR(VLOOKUP($A95,'Season 13'!AK$4:CN$104,46,0),"0"),IFERROR(VLOOKUP($A95,'Season 14'!AK$4:CN$104,46,0),"0"),IFERROR(VLOOKUP($A95,'Season 15'!AK$4:CN$104,46,0),"0"),)</f>
        <v>0</v>
      </c>
      <c r="AT95" s="402">
        <f>SUM(IFERROR(VLOOKUP($A95,'Season 1'!AJ$4:CM$104,47,0),"0"),IFERROR(VLOOKUP($A95,'Season 2'!AK$4:CN$104,47,0),"0"),
IFERROR(VLOOKUP($A95,'Season 3'!AK$4:CN$104,47,0),"0"),IFERROR(VLOOKUP($A95,'Season 4'!AK$4:CN$104,47,0),"0"),
IFERROR(VLOOKUP($A95,'Season 5'!AK$4:CN$104,47,0),"0"),IFERROR(VLOOKUP($A95,'Season 6'!AK$4:CN$104,47,0),"0"),
IFERROR(VLOOKUP($A95,'Season 7'!AK$4:CN$104,47,0),"0"),IFERROR(VLOOKUP($A95,'Season 8'!AK$4:CN$104,47,0),"0"),
IFERROR(VLOOKUP($A95,'Season 9'!AK$4:CN$104,47,0),"0"),IFERROR(VLOOKUP($A95,'Season 10'!AK$4:CN$104,47,0),"0"),
IFERROR(VLOOKUP($A95,'Season 11'!AK$4:CN$104,47,0),"0"),IFERROR(VLOOKUP($A95,'Season 12'!AK$4:CN$104,47,0),"0"),
IFERROR(VLOOKUP($A95,'Season 13'!AK$4:CN$104,47,0),"0"),IFERROR(VLOOKUP($A95,'Season 14'!AK$4:CN$104,47,0),"0"),IFERROR(VLOOKUP($A95,'Season 15'!AK$4:CN$104,47,0),"0"),)</f>
        <v>0</v>
      </c>
      <c r="AU95" s="403">
        <f>SUM(IFERROR(VLOOKUP($A95,'Season 3'!AK$4:CN$104,48,0),"0"),IFERROR(VLOOKUP($A95,'Season 4'!AK$4:CN$104,48,0),"0"),
IFERROR(VLOOKUP($A95,'Season 5'!AK$4:CN$104,48,0),"0"),IFERROR(VLOOKUP($A95,'Season 6'!AK$4:CN$104,48,0),"0"),
IFERROR(VLOOKUP($A95,'Season 7'!AK$4:CN$104,48,0),"0"),IFERROR(VLOOKUP($A95,'Season 8'!AK$4:CN$104,48,0),"0"),
IFERROR(VLOOKUP($A95,'Season 9'!AK$4:CN$104,48,0),"0"),IFERROR(VLOOKUP($A95,'Season 10'!AK$4:CN$104,48,0),"0"),
IFERROR(VLOOKUP($A95,'Season 11'!AK$4:CN$104,48,0),"0"),IFERROR(VLOOKUP($A95,'Season 12'!AK$4:CN$104,48,0),"0"),
IFERROR(VLOOKUP($A95,'Season 13'!AK$4:CN$104,48,0),"0"),IFERROR(VLOOKUP($A95,'Season 14'!AK$4:CN$104,48,0),"0"),IFERROR(VLOOKUP($A95,'Season 15'!AK$4:CN$104,48,0),"0"),)</f>
        <v>0</v>
      </c>
      <c r="AV95" s="398">
        <f>SUM(IFERROR(VLOOKUP($A95,'Season 3'!AK$4:CN$104,49,0),"0"),IFERROR(VLOOKUP($A95,'Season 4'!AK$4:CN$104,49,0),"0"),
IFERROR(VLOOKUP($A95,'Season 5'!AK$4:CN$104,49,0),"0"),IFERROR(VLOOKUP($A95,'Season 6'!AK$4:CN$104,49,0),"0"),
IFERROR(VLOOKUP($A95,'Season 7'!AK$4:CN$104,49,0),"0"),IFERROR(VLOOKUP($A95,'Season 8'!AK$4:CN$104,49,0),"0"),
IFERROR(VLOOKUP($A95,'Season 9'!AK$4:CN$104,49,0),"0"),IFERROR(VLOOKUP($A95,'Season 10'!AK$4:CN$104,49,0),"0"),
IFERROR(VLOOKUP($A95,'Season 11'!AK$4:CN$104,49,0),"0"),IFERROR(VLOOKUP($A95,'Season 12'!AK$4:CN$104,49,0),"0"),
IFERROR(VLOOKUP($A95,'Season 13'!AK$4:CN$104,49,0),"0"),IFERROR(VLOOKUP($A95,'Season 14'!AK$4:CN$104,49,0),"0"),IFERROR(VLOOKUP($A95,'Season 15'!AK$4:CN$104,49,0),"0"),)</f>
        <v>0</v>
      </c>
      <c r="AW95" s="518">
        <f>SUM(IFERROR(VLOOKUP($A95,'Season 3'!AK$4:CN$104,50,0),"0"),IFERROR(VLOOKUP($A95,'Season 4'!AK$4:CN$104,50,0),"0"),
IFERROR(VLOOKUP($A95,'Season 5'!AK$4:CN$104,50,0),"0"),IFERROR(VLOOKUP($A95,'Season 6'!AK$4:CN$104,50,0),"0"),
IFERROR(VLOOKUP($A95,'Season 7'!AK$4:CN$104,50,0),"0"),IFERROR(VLOOKUP($A95,'Season 8'!AK$4:CN$104,50,0),"0"),
IFERROR(VLOOKUP($A95,'Season 9'!AK$4:CN$104,50,0),"0"),IFERROR(VLOOKUP($A95,'Season 10'!AK$4:CN$104,50,0),"0"),
IFERROR(VLOOKUP($A95,'Season 11'!AK$4:CN$104,50,0),"0"),IFERROR(VLOOKUP($A95,'Season 12'!AK$4:CN$104,50,0),"0"),
IFERROR(VLOOKUP($A95,'Season 13'!AK$4:CN$104,50,0),"0"),IFERROR(VLOOKUP($A95,'Season 14'!AK$4:CN$104,50,0),"0"),IFERROR(VLOOKUP($A95,'Season 15'!AK$4:CN$104,50,0),"0"),)</f>
        <v>0</v>
      </c>
      <c r="AX95" s="21">
        <f>SUM(IFERROR(VLOOKUP($A95,'Season 3'!AK$4:CN$104,51,0),"0"),IFERROR(VLOOKUP($A95,'Season 4'!AK$4:CN$104,51,0),"0"),
IFERROR(VLOOKUP($A95,'Season 5'!AK$4:CN$104,51,0),"0"),IFERROR(VLOOKUP($A95,'Season 6'!AK$4:CN$104,51,0),"0"),
IFERROR(VLOOKUP($A95,'Season 7'!AK$4:CN$104,51,0),"0"),IFERROR(VLOOKUP($A95,'Season 8'!AK$4:CN$104,51,0),"0"),
IFERROR(VLOOKUP($A95,'Season 9'!AK$4:CN$104,51,0),"0"),IFERROR(VLOOKUP($A95,'Season 10'!AK$4:CN$104,51,0),"0"),
IFERROR(VLOOKUP($A95,'Season 11'!AK$4:CN$104,51,0),"0"),IFERROR(VLOOKUP($A95,'Season 12'!AK$4:CN$104,51,0),"0"),
IFERROR(VLOOKUP($A95,'Season 13'!AK$4:CN$104,51,0),"0"),IFERROR(VLOOKUP($A95,'Season 14'!AK$4:CN$104,51,0),"0"),IFERROR(VLOOKUP($A95,'Season 15'!AK$4:CN$104,51,0),"0"),)</f>
        <v>0</v>
      </c>
      <c r="AY95" s="402">
        <f>SUM(IFERROR(VLOOKUP($A95,'Season 3'!AK$4:CN$104,52,0),"0"),IFERROR(VLOOKUP($A95,'Season 4'!AK$4:CN$104,52,0),"0"),
IFERROR(VLOOKUP($A95,'Season 5'!AK$4:CN$104,52,0),"0"),IFERROR(VLOOKUP($A95,'Season 6'!AK$4:CN$104,52,0),"0"),
IFERROR(VLOOKUP($A95,'Season 7'!AK$4:CN$104,52,0),"0"),IFERROR(VLOOKUP($A95,'Season 8'!AK$4:CN$104,52,0),"0"),
IFERROR(VLOOKUP($A95,'Season 9'!AK$4:CN$104,52,0),"0"),IFERROR(VLOOKUP($A95,'Season 10'!AK$4:CN$104,52,0),"0"),
IFERROR(VLOOKUP($A95,'Season 11'!AK$4:CN$104,52,0),"0"),IFERROR(VLOOKUP($A95,'Season 12'!AK$4:CN$104,52,0),"0"),
IFERROR(VLOOKUP($A95,'Season 13'!AK$4:CN$104,52,0),"0"),IFERROR(VLOOKUP($A95,'Season 14'!AK$4:CN$104,52,0),"0"),IFERROR(VLOOKUP($A95,'Season 15'!AK$4:CN$104,52,0),"0"),)</f>
        <v>0</v>
      </c>
      <c r="AZ95" s="403">
        <f>SUM(IFERROR(VLOOKUP($A95,'Season 1'!AJ$4:CM$104,38,0),"0"),IFERROR(VLOOKUP($A95,'Season 2'!AK$4:CN$104,48,0),"0"),)</f>
        <v>0</v>
      </c>
      <c r="BA95" s="398">
        <f>SUM(IFERROR(VLOOKUP($A95,'Season 1'!AJ$4:CM$104,39,0),"0"),IFERROR(VLOOKUP($A95,'Season 2'!AK$4:CN$104,49,0),"0"),)</f>
        <v>0</v>
      </c>
      <c r="BB95" s="518">
        <f>SUM(IFERROR(VLOOKUP($A95,'Season 1'!AJ$4:CM$104,40,0),"0"),IFERROR(VLOOKUP($A95,'Season 2'!AK$4:CN$104,50,0),"0"),)</f>
        <v>0</v>
      </c>
      <c r="BC95" s="21">
        <f>SUM(IFERROR(VLOOKUP($A95,'Season 1'!AJ$4:CM$104,41,0),"0"),IFERROR(VLOOKUP($A95,'Season 2'!AK$4:CN$104,51,0),"0"),)</f>
        <v>0</v>
      </c>
      <c r="BD95" s="402">
        <f>SUM(IFERROR(VLOOKUP($A95,'Season 1'!AJ$4:CM$104,42,0),"0"),IFERROR(VLOOKUP($A95,'Season 2'!AK$4:CN$104,52,0),"0"),)</f>
        <v>0</v>
      </c>
      <c r="BE95" s="561">
        <f>SUM(
IFERROR(VLOOKUP($A95,'Season 1'!AJ$4:CM$104,48,0),"0"),IFERROR(VLOOKUP($A95,'Season 2'!AK$4:CN$104,53,0),"0"),
IFERROR(VLOOKUP($A95,'Season 3'!AK$4:CN$104,53,0),"0"),IFERROR(VLOOKUP($A95,'Season 4'!AK$4:CN$104,53,0),"0"),
IFERROR(VLOOKUP($A95,'Season 5'!AK$4:CN$104,53,0),"0"),IFERROR(VLOOKUP($A95,'Season 6'!AK$4:CN$104,53,0),"0"),
IFERROR(VLOOKUP($A95,'Season 7'!AK$4:CN$104,53,0),"0"),IFERROR(VLOOKUP($A95,'Season 8'!AK$4:CN$104,53,0),"0"),
IFERROR(VLOOKUP($A95,'Season 9'!AK$4:CN$104,53,0),"0"),IFERROR(VLOOKUP($A95,'Season 10'!AK$4:CN$104,53,0),"0"),
IFERROR(VLOOKUP($A95,'Season 11'!AK$4:CN$104,53,0),"0"),IFERROR(VLOOKUP($A95,'Season 12'!AK$4:CN$104,53,0),"0"),
IFERROR(VLOOKUP($A95,'Season 13'!AK$4:CN$104,53,0),"0"),IFERROR(VLOOKUP($A95,'Season 14'!AK$4:CN$104,53,0),"0"),IFERROR(VLOOKUP($A95,'Season 15'!AK$4:CN$104,53,0),"0"),)</f>
        <v>0</v>
      </c>
      <c r="BF95" s="562">
        <f>SUM(
IFERROR(VLOOKUP($A95,'Season 1'!AJ$4:CM$104,49,0),"0"),IFERROR(VLOOKUP($A95,'Season 2'!AK$4:CN$104,54,0),"0"),
IFERROR(VLOOKUP($A95,'Season 3'!AK$4:CN$104,54,0),"0"),IFERROR(VLOOKUP($A95,'Season 4'!AK$4:CN$104,54,0),"0"),
IFERROR(VLOOKUP($A95,'Season 5'!AK$4:CN$104,54,0),"0"),IFERROR(VLOOKUP($A95,'Season 6'!AK$4:CN$104,54,0),"0"),
IFERROR(VLOOKUP($A95,'Season 7'!AK$4:CN$104,54,0),"0"),IFERROR(VLOOKUP($A95,'Season 8'!AK$4:CN$104,54,0),"0"),
IFERROR(VLOOKUP($A95,'Season 9'!AK$4:CN$104,54,0),"0"),IFERROR(VLOOKUP($A95,'Season 10'!AK$4:CN$104,54,0),"0"),
IFERROR(VLOOKUP($A95,'Season 11'!AK$4:CN$104,540),"0"),IFERROR(VLOOKUP($A95,'Season 12'!AK$4:CN$104,54,0),"0"),
IFERROR(VLOOKUP($A95,'Season 13'!AK$4:CN$104,54,0),"0"),IFERROR(VLOOKUP($A95,'Season 14'!AK$4:CN$104,54,0),"0"),IFERROR(VLOOKUP($A95,'Season 15'!AK$4:CN$104,54,0),"0"),)</f>
        <v>0</v>
      </c>
      <c r="BG95" s="529" t="e">
        <f t="shared" si="3"/>
        <v>#DIV/0!</v>
      </c>
      <c r="BI95" s="553"/>
      <c r="BJ95" s="553"/>
      <c r="BK95" s="553"/>
      <c r="BL95" s="553"/>
      <c r="BM95" s="553"/>
      <c r="BN95" s="553"/>
      <c r="BO95" s="822"/>
      <c r="BP95" s="822"/>
      <c r="BQ95" s="822"/>
      <c r="BR95" s="822"/>
      <c r="BS95" s="12" t="str">
        <f>IFERROR(VLOOKUP($A95,'Season 1'!$AJ$4:$CM$104,50,0),"0")</f>
        <v>0</v>
      </c>
      <c r="BT95" s="12" t="str">
        <f>IFERROR(VLOOKUP($A95,'Season 1'!$AJ$4:$CM$104,51,0),"0")</f>
        <v>0</v>
      </c>
      <c r="BU95" s="12" t="str">
        <f>IFERROR(VLOOKUP($A95,'Season 2'!$AK$4:$CN$104,55,0),"0")</f>
        <v>0</v>
      </c>
      <c r="BV95" s="12" t="str">
        <f>IFERROR(VLOOKUP($A95,'Season 2'!$AK$4:$CN$104,56,0),"0")</f>
        <v>0</v>
      </c>
      <c r="BW95" s="12" t="str">
        <f>IFERROR(VLOOKUP($A95,'Season 3'!$AK$4:$CN$104,55,0),"0")</f>
        <v>0</v>
      </c>
      <c r="BX95" s="12" t="str">
        <f>IFERROR(VLOOKUP($A95,'Season 3'!$AK$4:$CN$104,56,0),"0")</f>
        <v>0</v>
      </c>
      <c r="BY95" s="12" t="str">
        <f>IFERROR(VLOOKUP($A95,'Season 4'!$AK$4:$CN$104,55,0),"0")</f>
        <v>0</v>
      </c>
      <c r="BZ95" s="12" t="str">
        <f>IFERROR(VLOOKUP($A95,'Season 4'!$AK$4:$CN$104,56,0),"0")</f>
        <v>0</v>
      </c>
      <c r="CA95" s="12" t="str">
        <f>IFERROR(VLOOKUP($A95,'Season 5'!$AK$4:$CN$104,55,0),"0")</f>
        <v>0</v>
      </c>
      <c r="CB95" s="12" t="str">
        <f>IFERROR(VLOOKUP($A95,'Season 5'!$AK$4:$CN$104,56,0),"0")</f>
        <v>0</v>
      </c>
      <c r="CC95" s="12" t="str">
        <f>IFERROR(VLOOKUP($A95,'Season 6'!$AK$4:$CN$104,55,0),"0")</f>
        <v>0</v>
      </c>
      <c r="CD95" s="12" t="str">
        <f>IFERROR(VLOOKUP($A95,'Season 6'!$AK$4:$CN$104,56,0),"0")</f>
        <v>0</v>
      </c>
      <c r="CE95" s="12" t="str">
        <f>IFERROR(VLOOKUP($A95,'Season 7'!$AK$4:$CN$104,55,0),"0")</f>
        <v>0</v>
      </c>
      <c r="CF95" s="12" t="str">
        <f>IFERROR(VLOOKUP($A95,'Season 7'!$AK$4:$CN$104,56,0),"0")</f>
        <v>0</v>
      </c>
      <c r="CG95" s="12" t="str">
        <f>IFERROR(VLOOKUP($A95,'Season 8'!$AK$4:$CN$104,55,0),"0")</f>
        <v>0</v>
      </c>
      <c r="CH95" s="12" t="str">
        <f>IFERROR(VLOOKUP($A95,'Season 8'!$AK$4:$CN$104,56,0),"0")</f>
        <v>0</v>
      </c>
      <c r="CI95" s="12" t="str">
        <f>IFERROR(VLOOKUP($A95,'Season 9'!$AK$4:$CN$104,55,0),"0")</f>
        <v>0</v>
      </c>
      <c r="CJ95" s="12" t="str">
        <f>IFERROR(VLOOKUP($A95,'Season 9'!$AK$4:$CN$104,56,0),"0")</f>
        <v>0</v>
      </c>
      <c r="CK95" s="12" t="str">
        <f>IFERROR(VLOOKUP($A95,'Season 10'!$AK$4:$CN$104,55,0),"0")</f>
        <v>0</v>
      </c>
      <c r="CL95" s="12" t="str">
        <f>IFERROR(VLOOKUP($A95,'Season 10'!$AK$4:$CN$104,56,0),"0")</f>
        <v>0</v>
      </c>
      <c r="CM95" s="12" t="str">
        <f>IFERROR(VLOOKUP($A95,'Season 11'!$AK$4:$CN$104,55,0),"0")</f>
        <v>0</v>
      </c>
      <c r="CN95" s="12" t="str">
        <f>IFERROR(VLOOKUP($A95,'Season 11'!$AK$4:$CN$104,56,0),"0")</f>
        <v>0</v>
      </c>
      <c r="CO95" s="12" t="str">
        <f>IFERROR(VLOOKUP($A95,'Season 12'!$AK$4:$CN$104,55,0),"0")</f>
        <v>0</v>
      </c>
      <c r="CP95" s="12" t="str">
        <f>IFERROR(VLOOKUP($A95,'Season 12'!$AK$4:$CN$104,56,0),"0")</f>
        <v>0</v>
      </c>
      <c r="CQ95" s="12" t="str">
        <f>IFERROR(VLOOKUP($A95,'Season 13'!$AK$4:$CN$104,55,0),"0")</f>
        <v>0</v>
      </c>
      <c r="CR95" s="12" t="str">
        <f>IFERROR(VLOOKUP($A95,'Season 13'!$AK$4:$CN$104,56,0),"0")</f>
        <v>0</v>
      </c>
      <c r="CS95" s="12" t="str">
        <f>IFERROR(VLOOKUP($A95,'Season 14'!$AK$4:$CN$104,55,0),"0")</f>
        <v>0</v>
      </c>
      <c r="CT95" s="12" t="str">
        <f>IFERROR(VLOOKUP($A95,'Season 14'!$AK$4:$CN$104,56,0),"0")</f>
        <v>0</v>
      </c>
      <c r="CU95" s="12" t="str">
        <f>IFERROR(VLOOKUP($A95,'Season 15'!$AK$4:$CN$104,55,0),"0")</f>
        <v>0</v>
      </c>
      <c r="CV95" s="12" t="str">
        <f>IFERROR(VLOOKUP($A95,'Season 15'!$AK$4:$CN$104,56,0),"0")</f>
        <v>0</v>
      </c>
    </row>
    <row r="96" spans="1:100" x14ac:dyDescent="0.25">
      <c r="A96" s="2" t="s">
        <v>35</v>
      </c>
      <c r="B96" s="516" t="str">
        <f>IFERROR(VLOOKUP('Data Totals'!A96,'Season 1'!AJ$4:CH$104,2,FALSE),IFERROR(VLOOKUP('Data Totals'!A96,'Season 2'!AK$4:CI$104,2,FALSE),IFERROR(VLOOKUP('Data Totals'!A96,'Season 3'!AK$4:CI$104,2,FALSE),IFERROR(VLOOKUP('Data Totals'!A96,'Season 4'!AK$4:CI$104,2,FALSE),IFERROR(VLOOKUP('Data Totals'!A96,'Season 5'!AK$4:CI$104,2,FALSE),IFERROR(VLOOKUP('Data Totals'!A96,'Season 6'!AK$4:CI$104,2,FALSE),IFERROR(VLOOKUP('Data Totals'!A96,'Season 7'!AK$4:CI$104,2,FALSE),IFERROR(VLOOKUP('Data Totals'!A96,'Season 8'!AK$4:CI$104,2,FALSE),IFERROR(VLOOKUP('Data Totals'!A96,'Season 9'!AK$4:CI$104,2,FALSE),IFERROR(VLOOKUP('Data Totals'!A96,'Season 10'!AK$4:CI$104,2,FALSE),IFERROR(VLOOKUP('Data Totals'!A96,'Season 11'!AK$4:CI$104,2,FALSE),IFERROR(VLOOKUP('Data Totals'!A96,'Season 12'!AK$4:CI$104,2,FALSE),IFERROR(VLOOKUP('Data Totals'!A96,'Season 13'!AK$4:CI$104,2,FALSE),IFERROR(VLOOKUP('Data Totals'!A96,'Season 14'!AK$4:CI$104,2,FALSE),IFERROR(VLOOKUP('Data Totals'!A96,'Season 15'!AK$4:CI$104,2,FALSE),"N/A")))))))))))))))</f>
        <v>N/A</v>
      </c>
      <c r="C96" s="517" t="str">
        <f>IFERROR(VLOOKUP('Data Totals'!A96,'Season 1'!AJ$4:CH$104,3,FALSE),IFERROR(VLOOKUP('Data Totals'!A96,'Season 2'!AK$4:CI$104,3,FALSE),IFERROR(VLOOKUP('Data Totals'!A96,'Season 3'!AK$4:CI$104,3,FALSE),IFERROR(VLOOKUP('Data Totals'!A96,'Season 4'!AK$4:CI$104,3,FALSE),IFERROR(VLOOKUP('Data Totals'!A96,'Season 5'!AK$4:CI$104,3,FALSE),IFERROR(VLOOKUP('Data Totals'!A96,'Season 6'!AK$4:CI$104,3,FALSE),IFERROR(VLOOKUP('Data Totals'!A96,'Season 7'!AK$4:CI$104,3,FALSE),IFERROR(VLOOKUP('Data Totals'!A96,'Season 8'!AK$4:CI$104,3,FALSE),IFERROR(VLOOKUP('Data Totals'!A96,'Season 9'!AK$4:CI$104,3,FALSE),IFERROR(VLOOKUP('Data Totals'!A96,'Season 10'!AK$4:CI$104,3,FALSE),IFERROR(VLOOKUP('Data Totals'!A96,'Season 11'!AK$4:CI$104,3,FALSE),IFERROR(VLOOKUP('Data Totals'!A96,'Season 12'!AK$4:CI$104,3,FALSE),IFERROR(VLOOKUP('Data Totals'!A96,'Season 13'!AK$4:CI$104,3,FALSE),IFERROR(VLOOKUP('Data Totals'!A96,'Season 14'!AK$4:CI$104,3,FALSE),IFERROR(VLOOKUP('Data Totals'!A96,'Season 15'!AK$4:CI$104,3,FALSE),"N/A")))))))))))))))</f>
        <v>N/A</v>
      </c>
      <c r="D96" s="517" t="str">
        <f>IFERROR(VLOOKUP('Data Totals'!A96,'Season 15'!AK$4:CI$104,4,FALSE),IFERROR(VLOOKUP('Data Totals'!A96,'Season 14'!AK$4:CI$104,4,FALSE),IFERROR(VLOOKUP('Data Totals'!A96,'Season 13'!AK$4:CI$104,4,FALSE),IFERROR(VLOOKUP('Data Totals'!A96,'Season 12'!AK$4:CI$104,4,FALSE),IFERROR(VLOOKUP('Data Totals'!A96,'Season 11'!AK$4:CI$104,4,FALSE),IFERROR(VLOOKUP('Data Totals'!A96,'Season 10'!AK$4:CI$104,4,FALSE),IFERROR(VLOOKUP('Data Totals'!A96,'Season 9'!AK$4:CI$104,4,FALSE),IFERROR(VLOOKUP('Data Totals'!A96,'Season 8'!AK$4:CI$104,4,FALSE),IFERROR(VLOOKUP('Data Totals'!A96,'Season 7'!AK$4:CI$104,4,FALSE),IFERROR(VLOOKUP('Data Totals'!A96,'Season 6'!AK$4:CI$104,4,FALSE),IFERROR(VLOOKUP('Data Totals'!A96,'Season 5'!AK$4:CI$104,4,FALSE),IFERROR(VLOOKUP('Data Totals'!A96,'Season 4'!AK$4:CI$104,4,FALSE),IFERROR(VLOOKUP('Data Totals'!A96,'Season 3'!AK$4:CI$104,4,FALSE),IFERROR(VLOOKUP('Data Totals'!A96,'Season 2'!AK$4:CI$104,4,FALSE),IFERROR(VLOOKUP('Data Totals'!A96,'Season 1'!AJ$4:CH$104,4,FALSE),"N/A")))))))))))))))</f>
        <v>N/A</v>
      </c>
      <c r="E96" s="517" t="e">
        <f t="shared" si="2"/>
        <v>#VALUE!</v>
      </c>
      <c r="F96" s="398">
        <f>SUM(IFERROR(VLOOKUP(A96,BI$3:BN$152,2,0),"0"),
IFERROR(VLOOKUP(A96,'Season 1'!AJ$4:CM$104,7,0),"0"),IFERROR(VLOOKUP(A96,'Season 2'!AK$4:CN$104,7,0),"0"),
IFERROR(VLOOKUP(A96,'Season 3'!AK$4:CN$104,7,0),"0"),IFERROR(VLOOKUP(A96,'Season 4'!AK$4:CN$104,7,0),"0"),
IFERROR(VLOOKUP(A96,'Season 5'!AK$4:CN$104,7,0),"0"),IFERROR(VLOOKUP(A96,'Season 6'!AK$4:CN$104,7,0),"0"),
IFERROR(VLOOKUP(A96,'Season 7'!AK$4:CN$104,7,0),"0"),IFERROR(VLOOKUP(A96,'Season 8'!AK$4:CN$104,7,0),"0"),
IFERROR(VLOOKUP(A96,'Season 9'!AK$4:CN$104,7,0),"0"),IFERROR(VLOOKUP(A96,'Season 10'!AK$4:CN$104,7,0),"0"),
IFERROR(VLOOKUP(A96,'Season 11'!AK$4:CN$104,7,0),"0"),IFERROR(VLOOKUP(A96,'Season 12'!AK$4:CN$104,7,0),"0"),
IFERROR(VLOOKUP(A96,'Season 13'!AK$4:CN$104,7,0),"0"),IFERROR(VLOOKUP(A96,'Season 14'!AK$4:CN$104,7,0),"0"),IFERROR(VLOOKUP(A96,'Season 15'!AK$4:CN$104,7,0),"0"),)</f>
        <v>0</v>
      </c>
      <c r="G96" s="398">
        <f>SUM(
IFERROR(VLOOKUP(A96,'Season 1'!AJ$4:CM$104,8,0),"0"),IFERROR(VLOOKUP(A96,'Season 2'!AK$4:CN$104,8,0),"0"),
IFERROR(VLOOKUP(A96,'Season 3'!AK$4:CN$104,8,0),"0"),IFERROR(VLOOKUP(A96,'Season 4'!AK$4:CN$104,8,0),"0"),
IFERROR(VLOOKUP(A96,'Season 5'!AK$4:CN$104,8,0),"0"),IFERROR(VLOOKUP(A96,'Season 6'!AK$4:CN$104,8,0),"0"),
IFERROR(VLOOKUP(A96,'Season 7'!AK$4:CN$104,8,0),"0"),IFERROR(VLOOKUP(A96,'Season 8'!AK$4:CN$104,8,0),"0"),
IFERROR(VLOOKUP(A96,'Season 9'!AK$4:CN$104,8,0),"0"),IFERROR(VLOOKUP(A96,'Season 10'!AK$4:CN$104,8,0),"0"),
IFERROR(VLOOKUP(A96,'Season 11'!AK$4:CN$104,8,0),"0"),IFERROR(VLOOKUP(A96,'Season 12'!AK$4:CN$104,8,0),"0"),
IFERROR(VLOOKUP(A96,'Season 13'!AK$4:CN$104,8,0),"0"),IFERROR(VLOOKUP(A96,'Season 14'!AK$4:CN$104,8,0),"0"),IFERROR(VLOOKUP(A96,'Season 15'!AK$4:CN$104,8,0),"0"),)</f>
        <v>0</v>
      </c>
      <c r="H96" s="329">
        <f>SUM(
IFERROR(VLOOKUP(A96,'Season 1'!AJ$4:CM$104,9,0),"0"),IFERROR(VLOOKUP(A96,'Season 2'!AK$4:CN$104,9,0),"0"),
IFERROR(VLOOKUP(A96,'Season 3'!AK$4:CN$104,9,0),"0"),IFERROR(VLOOKUP(A96,'Season 4'!AK$4:CN$104,9,0),"0"),
IFERROR(VLOOKUP(A96,'Season 5'!AK$4:CN$104,9,0),"0"),IFERROR(VLOOKUP(A96,'Season 6'!AK$4:CN$104,9,0),"0"),
IFERROR(VLOOKUP(A96,'Season 7'!AK$4:CN$104,9,0),"0"),IFERROR(VLOOKUP(A96,'Season 8'!AK$4:CN$104,9,0),"0"),
IFERROR(VLOOKUP(A96,'Season 9'!AK$4:CN$104,9,0),"0"),IFERROR(VLOOKUP(A96,'Season 10'!AK$4:CN$104,9,0),"0"),
IFERROR(VLOOKUP(A96,'Season 11'!AK$4:CN$104,9,0),"0"),IFERROR(VLOOKUP(A96,'Season 12'!AK$4:CN$104,9,0),"0"),
IFERROR(VLOOKUP(A96,'Season 13'!AK$4:CN$104,9,0),"0"),IFERROR(VLOOKUP(A96,'Season 14'!AK$4:CN$104,9,0),"0"),IFERROR(VLOOKUP(A96,'Season 15'!AK$4:CN$104,9,0),"0"),)</f>
        <v>0</v>
      </c>
      <c r="I96" s="518">
        <f>SUM(
IFERROR(VLOOKUP(A96,'Season 1'!AJ$4:CM$104,10,0),"0"),IFERROR(VLOOKUP(A96,'Season 2'!AK$4:CN$104,10,0),"0"),
IFERROR(VLOOKUP(A96,'Season 3'!AK$4:CN$104,10,0),"0"),IFERROR(VLOOKUP(A96,'Season 4'!AK$4:CN$104,10,0),"0"),
IFERROR(VLOOKUP(A96,'Season 5'!AK$4:CN$104,10,0),"0"),IFERROR(VLOOKUP(A96,'Season 6'!AK$4:CN$104,10,0),"0"),
IFERROR(VLOOKUP(A96,'Season 7'!AK$4:CN$104,10,0),"0"),IFERROR(VLOOKUP(A96,'Season 8'!AK$4:CN$104,10,0),"0"),
IFERROR(VLOOKUP(A96,'Season 9'!AK$4:CN$104,10,0),"0"),IFERROR(VLOOKUP(A96,'Season 10'!AK$4:CN$104,10,0),"0"),
IFERROR(VLOOKUP(A96,'Season 11'!AK$4:CN$104,10,0),"0"),IFERROR(VLOOKUP(A96,'Season 12'!AK$4:CN$104,10,0),"0"),
IFERROR(VLOOKUP(A96,'Season 13'!AK$4:CN$104,10,0),"0"),IFERROR(VLOOKUP(A96,'Season 14'!AK$4:CN$104,10,0),"0"),IFERROR(VLOOKUP(A96,'Season 15'!AK$4:CN$104,10,0),"0"),)</f>
        <v>0</v>
      </c>
      <c r="J96" s="21">
        <f>SUM(IFERROR(VLOOKUP(A96,BI$3:BN$152,3,0),"0"),
IFERROR(VLOOKUP(A96,'Season 1'!AJ$4:CM$104,11,0),"0"),IFERROR(VLOOKUP(A96,'Season 2'!AK$4:CN$104,11,0),"0"),
IFERROR(VLOOKUP(A96,'Season 3'!AK$4:CN$104,11,0),"0"),IFERROR(VLOOKUP(A96,'Season 4'!AK$4:CN$104,11,0),"0"),
IFERROR(VLOOKUP(A96,'Season 5'!AK$4:CN$104,11,0),"0"),IFERROR(VLOOKUP(A96,'Season 6'!AK$4:CN$104,11,0),"0"),
IFERROR(VLOOKUP(A96,'Season 7'!AK$4:CN$104,11,0),"0"),IFERROR(VLOOKUP(A96,'Season 8'!AK$4:CN$104,11,0),"0"),
IFERROR(VLOOKUP(A96,'Season 9'!AK$4:CN$104,11,0),"0"),IFERROR(VLOOKUP(A96,'Season 10'!AK$4:CN$104,11,0),"0"),
IFERROR(VLOOKUP(A96,'Season 11'!AK$4:CN$104,11,0),"0"),IFERROR(VLOOKUP(A96,'Season 12'!AK$4:CN$104,11,0),"0"),
IFERROR(VLOOKUP(A96,'Season 13'!AK$4:CN$104,11,0),"0"),IFERROR(VLOOKUP(A96,'Season 14'!AK$4:CN$104,11,0),"0"),IFERROR(VLOOKUP(A96,'Season 15'!AK$4:CN$104,11,0),"0"),)</f>
        <v>0</v>
      </c>
      <c r="K96" s="402">
        <f>SUM(IFERROR(VLOOKUP($A96,BI$3:BN$152,4,0),"0"),
IFERROR(VLOOKUP($A96,'Season 1'!AJ$4:CM$104,12,0),"0"),IFERROR(VLOOKUP($A96,'Season 2'!AK$4:CN$104,12,0),"0"),
IFERROR(VLOOKUP($A96,'Season 3'!AK$4:CN$104,12,0),"0"),IFERROR(VLOOKUP($A96,'Season 4'!AK$4:CN$104,12,0),"0"),
IFERROR(VLOOKUP($A96,'Season 5'!AK$4:CN$104,12,0),"0"),IFERROR(VLOOKUP($A96,'Season 6'!AK$4:CN$104,12,0),"0"),
IFERROR(VLOOKUP($A96,'Season 7'!AK$4:CN$104,12,0),"0"),IFERROR(VLOOKUP($A96,'Season 8'!AK$4:CN$104,12,0),"0"),
IFERROR(VLOOKUP($A96,'Season 9'!AK$4:CN$104,12,0),"0"),IFERROR(VLOOKUP($A96,'Season 10'!AK$4:CN$104,12,0),"0"),
IFERROR(VLOOKUP($A96,'Season 11'!AK$4:CN$104,12,0),"0"),IFERROR(VLOOKUP($A96,'Season 12'!AK$4:CN$104,12,0),"0"),
IFERROR(VLOOKUP($A96,'Season 13'!AK$4:CN$104,12,0),"0"),IFERROR(VLOOKUP($A96,'Season 14'!AK$4:CN$104,12,0),"0"),IFERROR(VLOOKUP(A96,'Season 15'!AK$4:CN$104,12,0),"0"),)</f>
        <v>0</v>
      </c>
      <c r="L96" s="403">
        <f>SUM(
IFERROR(VLOOKUP($A96,'Season 1'!AJ$4:CM$104,13,0),"0"),IFERROR(VLOOKUP($A96,'Season 2'!AK$4:CN$104,13,0),"0"),
IFERROR(VLOOKUP($A96,'Season 3'!AK$4:CN$104,13,0),"0"),IFERROR(VLOOKUP($A96,'Season 4'!AK$4:CN$104,13,0),"0"),
IFERROR(VLOOKUP($A96,'Season 5'!AK$4:CN$104,13,0),"0"),IFERROR(VLOOKUP($A96,'Season 6'!AK$4:CN$104,13,0),"0"),
IFERROR(VLOOKUP($A96,'Season 7'!AK$4:CN$104,13,0),"0"),IFERROR(VLOOKUP($A96,'Season 8'!AK$4:CN$104,13,0),"0"),
IFERROR(VLOOKUP($A96,'Season 9'!AK$4:CN$104,13,0),"0"),IFERROR(VLOOKUP($A96,'Season 10'!AK$4:CN$104,13,0),"0"),
IFERROR(VLOOKUP($A96,'Season 11'!AK$4:CN$104,13,0),"0"),IFERROR(VLOOKUP($A96,'Season 12'!AK$4:CN$104,13,0),"0"),
IFERROR(VLOOKUP($A96,'Season 13'!AK$4:CN$104,13,0),"0"),IFERROR(VLOOKUP($A96,'Season 14'!AK$4:CN$104,13,0),"0"),IFERROR(VLOOKUP(A96,'Season 15'!AK$4:CN$104,13,0),"0"),)</f>
        <v>0</v>
      </c>
      <c r="M96" s="398">
        <f>SUM(
IFERROR(VLOOKUP($A96,'Season 1'!AJ$4:CM$104,14,0),"0"),IFERROR(VLOOKUP($A96,'Season 2'!AK$4:CN$104,14,0),"0"),
IFERROR(VLOOKUP($A96,'Season 3'!AK$4:CN$104,14,0),"0"),IFERROR(VLOOKUP($A96,'Season 4'!AK$4:CN$104,14,0),"0"),
IFERROR(VLOOKUP($A96,'Season 5'!AK$4:CN$104,14,0),"0"),IFERROR(VLOOKUP($A96,'Season 6'!AK$4:CN$104,14,0),"0"),
IFERROR(VLOOKUP($A96,'Season 7'!AK$4:CN$104,14,0),"0"),IFERROR(VLOOKUP($A96,'Season 8'!AK$4:CN$104,14,0),"0"),
IFERROR(VLOOKUP($A96,'Season 9'!AK$4:CN$104,14,0),"0"),IFERROR(VLOOKUP($A96,'Season 10'!AK$4:CN$104,14,0),"0"),
IFERROR(VLOOKUP($A96,'Season 11'!AK$4:CN$104,14,0),"0"),IFERROR(VLOOKUP($A96,'Season 12'!AK$4:CN$104,14,0),"0"),
IFERROR(VLOOKUP($A96,'Season 13'!AK$4:CN$104,14,0),"0"),IFERROR(VLOOKUP($A96,'Season 14'!AK$4:CN$104,14,0),"0"),IFERROR(VLOOKUP(A96,'Season 15'!AK$4:CN$104,14,0),"0"),)</f>
        <v>0</v>
      </c>
      <c r="N96" s="518">
        <f>SUM(
IFERROR(VLOOKUP($A96,'Season 1'!AJ$4:CM$104,15,0),"0"),IFERROR(VLOOKUP($A96,'Season 2'!AK$4:CN$104,15,0),"0"),
IFERROR(VLOOKUP($A96,'Season 3'!AK$4:CN$104,15,0),"0"),IFERROR(VLOOKUP($A96,'Season 4'!AK$4:CN$104,15,0),"0"),
IFERROR(VLOOKUP($A96,'Season 5'!AK$4:CN$104,15,0),"0"),IFERROR(VLOOKUP($A96,'Season 6'!AK$4:CN$104,15,0),"0"),
IFERROR(VLOOKUP($A96,'Season 7'!AK$4:CN$104,15,0),"0"),IFERROR(VLOOKUP($A96,'Season 8'!AK$4:CN$104,15,0),"0"),
IFERROR(VLOOKUP($A96,'Season 9'!AK$4:CN$104,15,0),"0"),IFERROR(VLOOKUP($A96,'Season 10'!AK$4:CN$104,15,0),"0"),
IFERROR(VLOOKUP($A96,'Season 11'!AK$4:CN$104,15,0),"0"),IFERROR(VLOOKUP($A96,'Season 12'!AK$4:CN$104,15,0),"0"),
IFERROR(VLOOKUP($A96,'Season 13'!AK$4:CN$104,15,0),"0"),IFERROR(VLOOKUP($A96,'Season 14'!AK$4:CN$104,15,0),"0"),IFERROR(VLOOKUP(A96,'Season 15'!AK$4:CN$104,15,0),"0"),)</f>
        <v>0</v>
      </c>
      <c r="O96" s="21">
        <f>SUM(
IFERROR(VLOOKUP($A96,'Season 1'!AJ$4:CM$104,16,0),"0"),IFERROR(VLOOKUP($A96,'Season 2'!AK$4:CN$104,16,0),"0"),
IFERROR(VLOOKUP($A96,'Season 3'!AK$4:CN$104,16,0),"0"),IFERROR(VLOOKUP($A96,'Season 4'!AK$4:CN$104,16,0),"0"),
IFERROR(VLOOKUP($A96,'Season 5'!AK$4:CN$104,16,0),"0"),IFERROR(VLOOKUP($A96,'Season 6'!AK$4:CN$104,16,0),"0"),
IFERROR(VLOOKUP($A96,'Season 7'!AK$4:CN$104,16,0),"0"),IFERROR(VLOOKUP($A96,'Season 8'!AK$4:CN$104,16,0),"0"),
IFERROR(VLOOKUP($A96,'Season 9'!AK$4:CN$104,16,0),"0"),IFERROR(VLOOKUP($A96,'Season 10'!AK$4:CN$104,16,0),"0"),
IFERROR(VLOOKUP($A96,'Season 11'!AK$4:CN$104,16,0),"0"),IFERROR(VLOOKUP($A96,'Season 12'!AK$4:CN$104,16,0),"0"),
IFERROR(VLOOKUP($A96,'Season 13'!AK$4:CN$104,16,0),"0"),IFERROR(VLOOKUP($A96,'Season 14'!AK$4:CN$104,16,0),"0"),IFERROR(VLOOKUP(A96,'Season 15'!AK$4:CN$104,16,0),"0"),)</f>
        <v>0</v>
      </c>
      <c r="P96" s="402">
        <f>SUM(
IFERROR(VLOOKUP($A96,'Season 1'!AJ$4:CM$104,17,0),"0"),IFERROR(VLOOKUP($A96,'Season 2'!AK$4:CN$104,17,0),"0"),
IFERROR(VLOOKUP($A96,'Season 3'!AK$4:CN$104,17,0),"0"),IFERROR(VLOOKUP($A96,'Season 4'!AK$4:CN$104,17,0),"0"),
IFERROR(VLOOKUP($A96,'Season 5'!AK$4:CN$104,17,0),"0"),IFERROR(VLOOKUP($A96,'Season 6'!AK$4:CN$104,17,0),"0"),
IFERROR(VLOOKUP($A96,'Season 7'!AK$4:CN$104,17,0),"0"),IFERROR(VLOOKUP($A96,'Season 8'!AK$4:CN$104,17,0),"0"),
IFERROR(VLOOKUP($A96,'Season 9'!AK$4:CN$104,17,0),"0"),IFERROR(VLOOKUP($A96,'Season 10'!AK$4:CN$104,17,0),"0"),
IFERROR(VLOOKUP($A96,'Season 11'!AK$4:CN$104,17,0),"0"),IFERROR(VLOOKUP($A96,'Season 12'!AK$4:CN$104,17,0),"0"),
IFERROR(VLOOKUP($A96,'Season 13'!AK$4:CN$104,17,0),"0"),IFERROR(VLOOKUP($A96,'Season 14'!AK$4:CN$104,17,0),"0"),IFERROR(VLOOKUP(A96,'Season 15'!AK$4:CN$104,17,0),"0"),)</f>
        <v>0</v>
      </c>
      <c r="Q96" s="403">
        <f>SUM(
IFERROR(VLOOKUP($A96,'Season 1'!AJ$4:CM$104,18,0),"0"),IFERROR(VLOOKUP($A96,'Season 2'!AK$4:CN$104,18,0),"0"),
IFERROR(VLOOKUP($A96,'Season 3'!AK$4:CN$104,18,0),"0"),IFERROR(VLOOKUP($A96,'Season 4'!AK$4:CN$104,18,0),"0"),
IFERROR(VLOOKUP($A96,'Season 5'!AK$4:CN$104,18,0),"0"),IFERROR(VLOOKUP($A96,'Season 6'!AK$4:CN$104,18,0),"0"),
IFERROR(VLOOKUP($A96,'Season 7'!AK$4:CN$104,18,0),"0"),IFERROR(VLOOKUP($A96,'Season 8'!AK$4:CN$104,18,0),"0"),
IFERROR(VLOOKUP($A96,'Season 9'!AK$4:CN$104,18,0),"0"),IFERROR(VLOOKUP($A96,'Season 10'!AK$4:CN$104,18,0),"0"),
IFERROR(VLOOKUP($A96,'Season 11'!AK$4:CN$104,18,0),"0"),IFERROR(VLOOKUP($A96,'Season 12'!AK$4:CN$104,18,0),"0"),
IFERROR(VLOOKUP($A96,'Season 13'!AK$4:CN$104,18,0),"0"),IFERROR(VLOOKUP($A96,'Season 14'!AK$4:CN$104,18,0),"0"),IFERROR(VLOOKUP(A96,'Season 15'!AK$4:CN$104,18,0),"0"),)</f>
        <v>0</v>
      </c>
      <c r="R96" s="398">
        <f>SUM(
IFERROR(VLOOKUP($A96,'Season 1'!AJ$4:CM$104,19,0),"0"),IFERROR(VLOOKUP($A96,'Season 2'!AK$4:CN$104,19,0),"0"),
IFERROR(VLOOKUP($A96,'Season 3'!AK$4:CN$104,19,0),"0"),IFERROR(VLOOKUP($A96,'Season 4'!AK$4:CN$104,19,0),"0"),
IFERROR(VLOOKUP($A96,'Season 5'!AK$4:CN$104,19,0),"0"),IFERROR(VLOOKUP($A96,'Season 6'!AK$4:CN$104,19,0),"0"),
IFERROR(VLOOKUP($A96,'Season 7'!AK$4:CN$104,19,0),"0"),IFERROR(VLOOKUP($A96,'Season 8'!AK$4:CN$104,19,0),"0"),
IFERROR(VLOOKUP($A96,'Season 9'!AK$4:CN$104,19,0),"0"),IFERROR(VLOOKUP($A96,'Season 10'!AK$4:CN$104,19,0),"0"),
IFERROR(VLOOKUP($A96,'Season 11'!AK$4:CN$104,19,0),"0"),IFERROR(VLOOKUP($A96,'Season 12'!AK$4:CN$104,19,0),"0"),
IFERROR(VLOOKUP($A96,'Season 13'!AK$4:CN$104,19,0),"0"),IFERROR(VLOOKUP($A96,'Season 14'!AK$4:CN$104,19,0),"0"),IFERROR(VLOOKUP(A96,'Season 15'!AK$4:CN$104,19,0),"0"),)</f>
        <v>0</v>
      </c>
      <c r="S96" s="518">
        <f>SUM(
IFERROR(VLOOKUP($A96,'Season 1'!AJ$4:CM$104,20,0),"0"),IFERROR(VLOOKUP($A96,'Season 2'!AK$4:CN$104,20,0),"0"),
IFERROR(VLOOKUP($A96,'Season 3'!AK$4:CN$104,20,0),"0"),IFERROR(VLOOKUP($A96,'Season 4'!AK$4:CN$104,20,0),"0"),
IFERROR(VLOOKUP($A96,'Season 5'!AK$4:CN$104,20,0),"0"),IFERROR(VLOOKUP($A96,'Season 6'!AK$4:CN$104,20,0),"0"),
IFERROR(VLOOKUP($A96,'Season 7'!AK$4:CN$104,20,0),"0"),IFERROR(VLOOKUP($A96,'Season 8'!AK$4:CN$104,20,0),"0"),
IFERROR(VLOOKUP($A96,'Season 9'!AK$4:CN$104,20,0),"0"),IFERROR(VLOOKUP($A96,'Season 10'!AK$4:CN$104,20,0),"0"),
IFERROR(VLOOKUP($A96,'Season 11'!AK$4:CN$104,20,0),"0"),IFERROR(VLOOKUP($A96,'Season 12'!AK$4:CN$104,20,0),"0"),
IFERROR(VLOOKUP($A96,'Season 13'!AK$4:CN$104,20,0),"0"),IFERROR(VLOOKUP($A96,'Season 14'!AK$4:CN$104,20,0),"0"),IFERROR(VLOOKUP(A96,'Season 15'!AK$4:CN$104,20,0),"0"),)</f>
        <v>0</v>
      </c>
      <c r="T96" s="21">
        <f>SUM(
IFERROR(VLOOKUP($A96,'Season 1'!AJ$4:CM$104,21,0),"0"),IFERROR(VLOOKUP($A96,'Season 2'!AK$4:CN$104,21,0),"0"),
IFERROR(VLOOKUP($A96,'Season 3'!AK$4:CN$104,21,0),"0"),IFERROR(VLOOKUP($A96,'Season 4'!AK$4:CN$104,21,0),"0"),
IFERROR(VLOOKUP($A96,'Season 5'!AK$4:CN$104,21,0),"0"),IFERROR(VLOOKUP($A96,'Season 6'!AK$4:CN$104,21,0),"0"),
IFERROR(VLOOKUP($A96,'Season 7'!AK$4:CN$104,21,0),"0"),IFERROR(VLOOKUP($A96,'Season 8'!AK$4:CN$104,21,0),"0"),
IFERROR(VLOOKUP($A96,'Season 9'!AK$4:CN$104,21,0),"0"),IFERROR(VLOOKUP($A96,'Season 10'!AK$4:CN$104,21,0),"0"),
IFERROR(VLOOKUP($A96,'Season 11'!AK$4:CN$104,21,0),"0"),IFERROR(VLOOKUP($A96,'Season 12'!AK$4:CN$104,21,0),"0"),
IFERROR(VLOOKUP($A96,'Season 13'!AK$4:CN$104,21,0),"0"),IFERROR(VLOOKUP($A96,'Season 14'!AK$4:CN$104,21,0),"0"),IFERROR(VLOOKUP(A96,'Season 15'!AK$4:CN$104,21,0),"0"),)</f>
        <v>0</v>
      </c>
      <c r="U96" s="402">
        <f>SUM(
IFERROR(VLOOKUP($A96,'Season 1'!AJ$4:CM$104,22,0),"0"),IFERROR(VLOOKUP($A96,'Season 2'!AK$4:CN$104,22,0),"0"),
IFERROR(VLOOKUP($A96,'Season 3'!AK$4:CN$104,22,0),"0"),IFERROR(VLOOKUP($A96,'Season 4'!AK$4:CN$104,22,0),"0"),
IFERROR(VLOOKUP($A96,'Season 5'!AK$4:CN$104,22,0),"0"),IFERROR(VLOOKUP($A96,'Season 6'!AK$4:CN$104,22,0),"0"),
IFERROR(VLOOKUP($A96,'Season 7'!AK$4:CN$104,22,0),"0"),IFERROR(VLOOKUP($A96,'Season 8'!AK$4:CN$104,22,0),"0"),
IFERROR(VLOOKUP($A96,'Season 9'!AK$4:CN$104,22,0),"0"),IFERROR(VLOOKUP($A96,'Season 10'!AK$4:CN$104,22,0),"0"),
IFERROR(VLOOKUP($A96,'Season 11'!AK$4:CN$104,22,0),"0"),IFERROR(VLOOKUP($A96,'Season 12'!AK$4:CN$104,22,0),"0"),
IFERROR(VLOOKUP($A96,'Season 13'!AK$4:CN$104,22,0),"0"),IFERROR(VLOOKUP($A96,'Season 14'!AK$4:CN$104,22,0),"0"),IFERROR(VLOOKUP(A96,'Season 15'!AK$4:CN$104,22,0),"0"),)</f>
        <v>0</v>
      </c>
      <c r="V96" s="403">
        <f>SUM(
IFERROR(VLOOKUP($A96,'Season 1'!AJ$4:CM$104,23,0),"0"),IFERROR(VLOOKUP($A96,'Season 2'!AK$4:CN$104,23,0),"0"),
IFERROR(VLOOKUP($A96,'Season 3'!AK$4:CN$104,23,0),"0"),IFERROR(VLOOKUP($A96,'Season 4'!AK$4:CN$104,23,0),"0"),
IFERROR(VLOOKUP($A96,'Season 5'!AK$4:CN$104,23,0),"0"),IFERROR(VLOOKUP($A96,'Season 6'!AK$4:CN$104,23,0),"0"),
IFERROR(VLOOKUP($A96,'Season 7'!AK$4:CN$104,23,0),"0"),IFERROR(VLOOKUP($A96,'Season 8'!AK$4:CN$104,23,0),"0"),
IFERROR(VLOOKUP($A96,'Season 9'!AK$4:CN$104,23,0),"0"),IFERROR(VLOOKUP($A96,'Season 10'!AK$4:CN$104,23,0),"0"),
IFERROR(VLOOKUP($A96,'Season 11'!AK$4:CN$104,23,0),"0"),IFERROR(VLOOKUP($A96,'Season 12'!AK$4:CN$104,23,0),"0"),
IFERROR(VLOOKUP($A96,'Season 13'!AK$4:CN$104,23,0),"0"),IFERROR(VLOOKUP($A96,'Season 14'!AK$4:CN$104,23,0),"0"),IFERROR(VLOOKUP($A96,'Season 15'!AK$4:CN$104,23,0),"0"),)</f>
        <v>0</v>
      </c>
      <c r="W96" s="398">
        <f>SUM(
IFERROR(VLOOKUP($A96,'Season 1'!AJ$4:CM$104,24,0),"0"),IFERROR(VLOOKUP($A96,'Season 2'!AK$4:CN$104,24,0),"0"),
IFERROR(VLOOKUP($A96,'Season 3'!AK$4:CN$104,24,0),"0"),IFERROR(VLOOKUP($A96,'Season 4'!AK$4:CN$104,24,0),"0"),
IFERROR(VLOOKUP($A96,'Season 5'!AK$4:CN$104,24,0),"0"),IFERROR(VLOOKUP($A96,'Season 6'!AK$4:CN$104,24,0),"0"),
IFERROR(VLOOKUP($A96,'Season 7'!AK$4:CN$104,24,0),"0"),IFERROR(VLOOKUP($A96,'Season 8'!AK$4:CN$104,24,0),"0"),
IFERROR(VLOOKUP($A96,'Season 9'!AK$4:CN$104,24,0),"0"),IFERROR(VLOOKUP($A96,'Season 10'!AK$4:CN$104,24,0),"0"),
IFERROR(VLOOKUP($A96,'Season 11'!AK$4:CN$104,24,0),"0"),IFERROR(VLOOKUP($A96,'Season 12'!AK$4:CN$104,24,0),"0"),
IFERROR(VLOOKUP($A96,'Season 13'!AK$4:CN$104,24,0),"0"),IFERROR(VLOOKUP($A96,'Season 14'!AK$4:CN$104,24,0),"0"),IFERROR(VLOOKUP($A96,'Season 15'!AK$4:CN$104,24,0),"0"),)</f>
        <v>0</v>
      </c>
      <c r="X96" s="518">
        <f>SUM(
IFERROR(VLOOKUP($A96,'Season 1'!AJ$4:CM$104,25,0),"0"),IFERROR(VLOOKUP($A96,'Season 2'!AK$4:CN$104,25,0),"0"),
IFERROR(VLOOKUP($A96,'Season 3'!AK$4:CN$104,25,0),"0"),IFERROR(VLOOKUP($A96,'Season 4'!AK$4:CN$104,25,0),"0"),
IFERROR(VLOOKUP($A96,'Season 5'!AK$4:CN$104,25,0),"0"),IFERROR(VLOOKUP($A96,'Season 6'!AK$4:CN$104,25,0),"0"),
IFERROR(VLOOKUP($A96,'Season 7'!AK$4:CN$104,25,0),"0"),IFERROR(VLOOKUP($A96,'Season 8'!AK$4:CN$104,25,0),"0"),
IFERROR(VLOOKUP($A96,'Season 9'!AK$4:CN$104,25,0),"0"),IFERROR(VLOOKUP($A96,'Season 10'!AK$4:CN$104,25,0),"0"),
IFERROR(VLOOKUP($A96,'Season 11'!AK$4:CN$104,25,0),"0"),IFERROR(VLOOKUP($A96,'Season 12'!AK$4:CN$104,25,0),"0"),
IFERROR(VLOOKUP($A96,'Season 13'!AK$4:CN$104,25,0),"0"),IFERROR(VLOOKUP($A96,'Season 14'!AK$4:CN$104,25,0),"0"),IFERROR(VLOOKUP($A96,'Season 15'!AK$4:CN$104,25,0),"0"),)</f>
        <v>0</v>
      </c>
      <c r="Y96" s="21">
        <f>SUM(
IFERROR(VLOOKUP($A96,'Season 1'!AJ$4:CM$104,26,0),"0"),IFERROR(VLOOKUP($A96,'Season 2'!AK$4:CN$104,26,0),"0"),
IFERROR(VLOOKUP($A96,'Season 3'!AK$4:CN$104,26,0),"0"),IFERROR(VLOOKUP($A96,'Season 4'!AK$4:CN$104,26,0),"0"),
IFERROR(VLOOKUP($A96,'Season 5'!AK$4:CN$104,26,0),"0"),IFERROR(VLOOKUP($A96,'Season 6'!AK$4:CN$104,26,0),"0"),
IFERROR(VLOOKUP($A96,'Season 7'!AK$4:CN$104,26,0),"0"),IFERROR(VLOOKUP($A96,'Season 8'!AK$4:CN$104,26,0),"0"),
IFERROR(VLOOKUP($A96,'Season 9'!AK$4:CN$104,26,0),"0"),IFERROR(VLOOKUP($A96,'Season 10'!AK$4:CN$104,26,0),"0"),
IFERROR(VLOOKUP($A96,'Season 11'!AK$4:CN$104,26,0),"0"),IFERROR(VLOOKUP($A96,'Season 12'!AK$4:CN$104,26,0),"0"),
IFERROR(VLOOKUP($A96,'Season 13'!AK$4:CN$104,26,0),"0"),IFERROR(VLOOKUP($A96,'Season 14'!AK$4:CN$104,26,0),"0"),IFERROR(VLOOKUP($A96,'Season 15'!AK$4:CN$104,26,0),"0"),)</f>
        <v>0</v>
      </c>
      <c r="Z96" s="402">
        <f>SUM(
IFERROR(VLOOKUP($A96,'Season 1'!AJ$4:CM$104,27,0),"0"),IFERROR(VLOOKUP($A96,'Season 2'!AK$4:CN$104,27,0),"0"),
IFERROR(VLOOKUP($A96,'Season 3'!AK$4:CN$104,27,0),"0"),IFERROR(VLOOKUP($A96,'Season 4'!AK$4:CN$104,27,0),"0"),
IFERROR(VLOOKUP($A96,'Season 5'!AK$4:CN$104,27,0),"0"),IFERROR(VLOOKUP($A96,'Season 6'!AK$4:CN$104,27,0),"0"),
IFERROR(VLOOKUP($A96,'Season 7'!AK$4:CN$104,27,0),"0"),IFERROR(VLOOKUP($A96,'Season 8'!AK$4:CN$104,27,0),"0"),
IFERROR(VLOOKUP($A96,'Season 9'!AK$4:CN$104,27,0),"0"),IFERROR(VLOOKUP($A96,'Season 10'!AK$4:CN$104,27,0),"0"),
IFERROR(VLOOKUP($A96,'Season 11'!AK$4:CN$104,27,0),"0"),IFERROR(VLOOKUP($A96,'Season 12'!AK$4:CN$104,27,0),"0"),
IFERROR(VLOOKUP($A96,'Season 13'!AK$4:CN$104,27,0),"0"),IFERROR(VLOOKUP($A96,'Season 14'!AK$4:CN$104,27,0),"0"),IFERROR(VLOOKUP($A96,'Season 15'!AK$4:CN$104,27,0),"0"),)</f>
        <v>0</v>
      </c>
      <c r="AA96" s="403">
        <f>SUM(
IFERROR(VLOOKUP($A96,'Season 1'!AJ$4:CM$104,28,0),"0"),IFERROR(VLOOKUP($A96,'Season 2'!AK$4:CN$104,28,0),"0"),
IFERROR(VLOOKUP($A96,'Season 3'!AK$4:CN$104,28,0),"0"),IFERROR(VLOOKUP($A96,'Season 4'!AK$4:CN$104,28,0),"0"),
IFERROR(VLOOKUP($A96,'Season 5'!AK$4:CN$104,28,0),"0"),IFERROR(VLOOKUP($A96,'Season 6'!AK$4:CN$104,28,0),"0"),
IFERROR(VLOOKUP($A96,'Season 7'!AK$4:CN$104,28,0),"0"),IFERROR(VLOOKUP($A96,'Season 8'!AK$4:CN$104,28,0),"0"),
IFERROR(VLOOKUP($A96,'Season 9'!AK$4:CN$104,28,0),"0"),IFERROR(VLOOKUP($A96,'Season 10'!AK$4:CN$104,28,0),"0"),
IFERROR(VLOOKUP($A96,'Season 11'!AK$4:CN$104,28,0),"0"),IFERROR(VLOOKUP($A96,'Season 12'!AK$4:CN$104,28,0),"0"),
IFERROR(VLOOKUP($A96,'Season 13'!AK$4:CN$104,28,0),"0"),IFERROR(VLOOKUP($A96,'Season 14'!AK$4:CN$104,28,0),"0"),IFERROR(VLOOKUP($A96,'Season 15'!AK$4:CN$104,28,0),"0"),)</f>
        <v>0</v>
      </c>
      <c r="AB96" s="398">
        <f>SUM(
IFERROR(VLOOKUP($A96,'Season 1'!AJ$4:CM$104,29,0),"0"),IFERROR(VLOOKUP($A96,'Season 2'!AK$4:CN$104,29,0),"0"),
IFERROR(VLOOKUP($A96,'Season 3'!AK$4:CN$104,29,0),"0"),IFERROR(VLOOKUP($A96,'Season 4'!AK$4:CN$104,29,0),"0"),
IFERROR(VLOOKUP($A96,'Season 5'!AK$4:CN$104,29,0),"0"),IFERROR(VLOOKUP($A96,'Season 6'!AK$4:CN$104,29,0),"0"),
IFERROR(VLOOKUP($A96,'Season 7'!AK$4:CN$104,29,0),"0"),IFERROR(VLOOKUP($A96,'Season 8'!AK$4:CN$104,29,0),"0"),
IFERROR(VLOOKUP($A96,'Season 9'!AK$4:CN$104,29,0),"0"),IFERROR(VLOOKUP($A96,'Season 10'!AK$4:CN$104,29,0),"0"),
IFERROR(VLOOKUP($A96,'Season 11'!AK$4:CN$104,29,0),"0"),IFERROR(VLOOKUP($A96,'Season 12'!AK$4:CN$104,29,0),"0"),
IFERROR(VLOOKUP($A96,'Season 13'!AK$4:CN$104,29,0),"0"),IFERROR(VLOOKUP($A96,'Season 14'!AK$4:CN$104,29,0),"0"),IFERROR(VLOOKUP($A96,'Season 15'!AK$4:CN$104,29,0),"0"),)</f>
        <v>0</v>
      </c>
      <c r="AC96" s="518">
        <f>SUM(
IFERROR(VLOOKUP($A96,'Season 1'!AJ$4:CM$104,30,0),"0"),IFERROR(VLOOKUP($A96,'Season 2'!AK$4:CN$104,30,0),"0"),
IFERROR(VLOOKUP($A96,'Season 3'!AK$4:CN$104,30,0),"0"),IFERROR(VLOOKUP($A96,'Season 4'!AK$4:CN$104,30,0),"0"),
IFERROR(VLOOKUP($A96,'Season 5'!AK$4:CN$104,30,0),"0"),IFERROR(VLOOKUP($A96,'Season 6'!AK$4:CN$104,30,0),"0"),
IFERROR(VLOOKUP($A96,'Season 7'!AK$4:CN$104,30,0),"0"),IFERROR(VLOOKUP($A96,'Season 8'!AK$4:CN$104,30,0),"0"),
IFERROR(VLOOKUP($A96,'Season 9'!AK$4:CN$104,30,0),"0"),IFERROR(VLOOKUP($A96,'Season 10'!AK$4:CN$104,30,0),"0"),
IFERROR(VLOOKUP($A96,'Season 11'!AK$4:CN$104,30,0),"0"),IFERROR(VLOOKUP($A96,'Season 12'!AK$4:CN$104,30,0),"0"),
IFERROR(VLOOKUP($A96,'Season 13'!AK$4:CN$104,30,0),"0"),IFERROR(VLOOKUP($A96,'Season 14'!AK$4:CN$104,30,0),"0"),IFERROR(VLOOKUP($A96,'Season 15'!AK$4:CN$104,30,0),"0"),)</f>
        <v>0</v>
      </c>
      <c r="AD96" s="21">
        <f>SUM(
IFERROR(VLOOKUP($A96,'Season 1'!AJ$4:CM$104,31,0),"0"),IFERROR(VLOOKUP($A96,'Season 2'!AK$4:CN$104,31,0),"0"),
IFERROR(VLOOKUP($A96,'Season 3'!AK$4:CN$104,31,0),"0"),IFERROR(VLOOKUP($A96,'Season 4'!AK$4:CN$104,31,0),"0"),
IFERROR(VLOOKUP($A96,'Season 5'!AK$4:CN$104,31,0),"0"),IFERROR(VLOOKUP($A96,'Season 6'!AK$4:CN$104,31,0),"0"),
IFERROR(VLOOKUP($A96,'Season 7'!AK$4:CN$104,31,0),"0"),IFERROR(VLOOKUP($A96,'Season 8'!AK$4:CN$104,31,0),"0"),
IFERROR(VLOOKUP($A96,'Season 9'!AK$4:CN$104,31,0),"0"),IFERROR(VLOOKUP($A96,'Season 10'!AK$4:CN$104,31,0),"0"),
IFERROR(VLOOKUP($A96,'Season 11'!AK$4:CN$104,31,0),"0"),IFERROR(VLOOKUP($A96,'Season 12'!AK$4:CN$104,31,0),"0"),
IFERROR(VLOOKUP($A96,'Season 13'!AK$4:CN$104,31,0),"0"),IFERROR(VLOOKUP($A96,'Season 14'!AK$4:CN$104,31,0),"0"),IFERROR(VLOOKUP($A96,'Season 15'!AK$4:CN$104,31,0),"0"),)</f>
        <v>0</v>
      </c>
      <c r="AE96" s="402">
        <f>SUM(
IFERROR(VLOOKUP($A96,'Season 1'!AJ$4:CM$104,32,0),"0"),IFERROR(VLOOKUP($A96,'Season 2'!AK$4:CN$104,32,0),"0"),
IFERROR(VLOOKUP($A96,'Season 3'!AK$4:CN$104,32,0),"0"),IFERROR(VLOOKUP($A96,'Season 4'!AK$4:CN$104,32,0),"0"),
IFERROR(VLOOKUP($A96,'Season 5'!AK$4:CN$104,32,0),"0"),IFERROR(VLOOKUP($A96,'Season 6'!AK$4:CN$104,32,0),"0"),
IFERROR(VLOOKUP($A96,'Season 7'!AK$4:CN$104,32,0),"0"),IFERROR(VLOOKUP($A96,'Season 8'!AK$4:CN$104,32,0),"0"),
IFERROR(VLOOKUP($A96,'Season 9'!AK$4:CN$104,32,0),"0"),IFERROR(VLOOKUP($A96,'Season 10'!AK$4:CN$104,32,0),"0"),
IFERROR(VLOOKUP($A96,'Season 11'!AK$4:CN$104,32,0),"0"),IFERROR(VLOOKUP($A96,'Season 12'!AK$4:CN$104,32,0),"0"),
IFERROR(VLOOKUP($A96,'Season 13'!AK$4:CN$104,32,0),"0"),IFERROR(VLOOKUP($A96,'Season 14'!AK$4:CN$104,32,0),"0"),IFERROR(VLOOKUP($A96,'Season 15'!AK$4:CN$104,32,0),"0"),)</f>
        <v>0</v>
      </c>
      <c r="AF96" s="403">
        <f>SUM(IFERROR(VLOOKUP($A96,'Season 2'!AK$4:CN$104,33,0),"0"),
IFERROR(VLOOKUP($A96,'Season 3'!AK$4:CN$104,33,0),"0"),IFERROR(VLOOKUP($A96,'Season 4'!AK$4:CN$104,33,0),"0"),
IFERROR(VLOOKUP($A96,'Season 5'!AK$4:CN$104,33,0),"0"),IFERROR(VLOOKUP($A96,'Season 6'!AK$4:CN$104,33,0),"0"),
IFERROR(VLOOKUP($A96,'Season 7'!AK$4:CN$104,33,0),"0"),IFERROR(VLOOKUP($A96,'Season 8'!AK$4:CN$104,33,0),"0"),
IFERROR(VLOOKUP($A96,'Season 9'!AK$4:CN$104,33,0),"0"),IFERROR(VLOOKUP($A96,'Season 10'!AK$4:CN$104,33,0),"0"),
IFERROR(VLOOKUP($A96,'Season 11'!AK$4:CN$104,33,0),"0"),IFERROR(VLOOKUP($A96,'Season 12'!AK$4:CN$104,33,0),"0"),
IFERROR(VLOOKUP($A96,'Season 13'!AK$4:CN$104,33,0),"0"),IFERROR(VLOOKUP($A96,'Season 14'!AK$4:CN$104,33,0),"0"),IFERROR(VLOOKUP($A96,'Season 15'!AK$4:CN$104,33,0),"0"),)</f>
        <v>0</v>
      </c>
      <c r="AG96" s="398">
        <f>SUM(IFERROR(VLOOKUP($A96,'Season 2'!AK$4:CN$104,34,0),"0"),
IFERROR(VLOOKUP($A96,'Season 3'!AK$4:CN$104,34,0),"0"),IFERROR(VLOOKUP($A96,'Season 4'!AK$4:CN$104,34,0),"0"),
IFERROR(VLOOKUP($A96,'Season 5'!AK$4:CN$104,34,0),"0"),IFERROR(VLOOKUP($A96,'Season 6'!AK$4:CN$104,34,0),"0"),
IFERROR(VLOOKUP($A96,'Season 7'!AK$4:CN$104,34,0),"0"),IFERROR(VLOOKUP($A96,'Season 8'!AK$4:CN$104,34,0),"0"),
IFERROR(VLOOKUP($A96,'Season 9'!AK$4:CN$104,34,0),"0"),IFERROR(VLOOKUP($A96,'Season 10'!AK$4:CN$104,34,0),"0"),
IFERROR(VLOOKUP($A96,'Season 11'!AK$4:CN$104,34,0),"0"),IFERROR(VLOOKUP($A96,'Season 12'!AK$4:CN$104,34,0),"0"),
IFERROR(VLOOKUP($A96,'Season 13'!AK$4:CN$104,34,0),"0"),IFERROR(VLOOKUP($A96,'Season 14'!AK$4:CN$104,34,0),"0"),IFERROR(VLOOKUP($A96,'Season 15'!AK$4:CN$104,34,0),"0"),)</f>
        <v>0</v>
      </c>
      <c r="AH96" s="518">
        <f>SUM(IFERROR(VLOOKUP($A96,'Season 2'!AK$4:CN$104,35,0),"0"),
IFERROR(VLOOKUP($A96,'Season 3'!AK$4:CN$104,35,0),"0"),IFERROR(VLOOKUP($A96,'Season 4'!AK$4:CN$104,35,0),"0"),
IFERROR(VLOOKUP($A96,'Season 5'!AK$4:CN$104,35,0),"0"),IFERROR(VLOOKUP($A96,'Season 6'!AK$4:CN$104,35,0),"0"),
IFERROR(VLOOKUP($A96,'Season 7'!AK$4:CN$104,35,0),"0"),IFERROR(VLOOKUP($A96,'Season 8'!AK$4:CN$104,35,0),"0"),
IFERROR(VLOOKUP($A96,'Season 9'!AK$4:CN$104,35,0),"0"),IFERROR(VLOOKUP($A96,'Season 10'!AK$4:CN$104,35,0),"0"),
IFERROR(VLOOKUP($A96,'Season 11'!AK$4:CN$104,35,0),"0"),IFERROR(VLOOKUP($A96,'Season 12'!AK$4:CN$104,35,0),"0"),
IFERROR(VLOOKUP($A96,'Season 13'!AK$4:CN$104,35,0),"0"),IFERROR(VLOOKUP($A96,'Season 14'!AK$4:CN$104,35,0),"0"),IFERROR(VLOOKUP($A96,'Season 15'!AK$4:CN$104,35,0),"0"),)</f>
        <v>0</v>
      </c>
      <c r="AI96" s="21">
        <f>SUM(IFERROR(VLOOKUP($A96,'Season 2'!AK$4:CN$104,36,0),"0"),
IFERROR(VLOOKUP($A96,'Season 3'!AK$4:CN$104,36,0),"0"),IFERROR(VLOOKUP($A96,'Season 4'!AK$4:CN$104,36,0),"0"),
IFERROR(VLOOKUP($A96,'Season 5'!AK$4:CN$104,36,0),"0"),IFERROR(VLOOKUP($A96,'Season 6'!AK$4:CN$104,36,0),"0"),
IFERROR(VLOOKUP($A96,'Season 7'!AK$4:CN$104,36,0),"0"),IFERROR(VLOOKUP($A96,'Season 8'!AK$4:CN$104,36,0),"0"),
IFERROR(VLOOKUP($A96,'Season 9'!AK$4:CN$104,36,0),"0"),IFERROR(VLOOKUP($A96,'Season 10'!AK$4:CN$104,36,0),"0"),
IFERROR(VLOOKUP($A96,'Season 11'!AK$4:CN$104,36,0),"0"),IFERROR(VLOOKUP($A96,'Season 12'!AK$4:CN$104,36,0),"0"),
IFERROR(VLOOKUP($A96,'Season 13'!AK$4:CN$104,36,0),"0"),IFERROR(VLOOKUP($A96,'Season 14'!AK$4:CN$104,36,0),"0"),IFERROR(VLOOKUP($A96,'Season 15'!AK$4:CN$104,36,0),"0"),)</f>
        <v>0</v>
      </c>
      <c r="AJ96" s="402">
        <f>SUM(IFERROR(VLOOKUP($A96,'Season 2'!AK$4:CN$104,37,0),"0"),
IFERROR(VLOOKUP($A96,'Season 3'!AK$4:CN$104,37,0),"0"),IFERROR(VLOOKUP($A96,'Season 4'!AK$4:CN$104,37,0),"0"),
IFERROR(VLOOKUP($A96,'Season 5'!AK$4:CN$104,37,0),"0"),IFERROR(VLOOKUP($A96,'Season 6'!AK$4:CN$104,37,0),"0"),
IFERROR(VLOOKUP($A96,'Season 7'!AK$4:CN$104,37,0),"0"),IFERROR(VLOOKUP($A96,'Season 8'!AK$4:CN$104,37,0),"0"),
IFERROR(VLOOKUP($A96,'Season 9'!AK$4:CN$104,37,0),"0"),IFERROR(VLOOKUP($A96,'Season 10'!AK$4:CN$104,37,0),"0"),
IFERROR(VLOOKUP($A96,'Season 11'!AK$4:CN$104,37,0),"0"),IFERROR(VLOOKUP($A96,'Season 12'!AK$4:CN$104,37,0),"0"),
IFERROR(VLOOKUP($A96,'Season 13'!AK$4:CN$104,37,0),"0"),IFERROR(VLOOKUP($A96,'Season 14'!AK$4:CN$104,37,0),"0"),IFERROR(VLOOKUP($A96,'Season 15'!AK$4:CN$104,37,0),"0"),)</f>
        <v>0</v>
      </c>
      <c r="AK96" s="403">
        <f>SUM(IFERROR(VLOOKUP($A96,'Season 1'!AJ$4:CM$104,33,0),"0"),IFERROR(VLOOKUP($A96,'Season 2'!AK$4:CN$104,38,0),"0"),
IFERROR(VLOOKUP($A96,'Season 3'!AK$4:CN$104,38,0),"0"),IFERROR(VLOOKUP($A96,'Season 4'!AK$4:CN$104,38,0),"0"),
IFERROR(VLOOKUP($A96,'Season 5'!AK$4:CN$104,38,0),"0"),IFERROR(VLOOKUP($A96,'Season 6'!AK$4:CN$104,38,0),"0"),
IFERROR(VLOOKUP($A96,'Season 7'!AK$4:CN$104,38,0),"0"),IFERROR(VLOOKUP($A96,'Season 8'!AK$4:CN$104,38,0),"0"),
IFERROR(VLOOKUP($A96,'Season 9'!AK$4:CN$104,38,0),"0"),IFERROR(VLOOKUP($A96,'Season 10'!AK$4:CN$104,38,0),"0"),
IFERROR(VLOOKUP($A96,'Season 11'!AK$4:CN$104,38,0),"0"),IFERROR(VLOOKUP($A96,'Season 12'!AK$4:CN$104,38,0),"0"),
IFERROR(VLOOKUP($A96,'Season 13'!AK$4:CN$104,38,0),"0"),IFERROR(VLOOKUP($A96,'Season 14'!AK$4:CN$104,38,0),"0"),IFERROR(VLOOKUP($A96,'Season 15'!AK$4:CN$104,38,0),"0"),)</f>
        <v>0</v>
      </c>
      <c r="AL96" s="398">
        <f>SUM(IFERROR(VLOOKUP($A96,'Season 1'!AJ$4:CM$104,34,0),"0"),IFERROR(VLOOKUP($A96,'Season 2'!AK$4:CN$104,39,0),"0"),
IFERROR(VLOOKUP($A96,'Season 3'!AK$4:CN$104,39,0),"0"),IFERROR(VLOOKUP($A96,'Season 4'!AK$4:CN$104,39,0),"0"),
IFERROR(VLOOKUP($A96,'Season 5'!AK$4:CN$104,39,0),"0"),IFERROR(VLOOKUP($A96,'Season 6'!AK$4:CN$104,39,0),"0"),
IFERROR(VLOOKUP($A96,'Season 7'!AK$4:CN$104,39,0),"0"),IFERROR(VLOOKUP($A96,'Season 8'!AK$4:CN$104,39,0),"0"),
IFERROR(VLOOKUP($A96,'Season 9'!AK$4:CN$104,39,0),"0"),IFERROR(VLOOKUP($A96,'Season 10'!AK$4:CN$104,39,0),"0"),
IFERROR(VLOOKUP($A96,'Season 11'!AK$4:CN$104,39,0),"0"),IFERROR(VLOOKUP($A96,'Season 12'!AK$4:CN$104,39,0),"0"),
IFERROR(VLOOKUP($A96,'Season 13'!AK$4:CN$104,39,0),"0"),IFERROR(VLOOKUP($A96,'Season 14'!AK$4:CN$104,39,0),"0"),IFERROR(VLOOKUP($A96,'Season 15'!AK$4:CN$104,39,0),"0"),)</f>
        <v>0</v>
      </c>
      <c r="AM96" s="518">
        <f>SUM(IFERROR(VLOOKUP($A96,'Season 1'!AJ$4:CM$104,35,0),"0"),IFERROR(VLOOKUP($A96,'Season 2'!AK$4:CN$104,40,0),"0"),
IFERROR(VLOOKUP($A96,'Season 3'!AK$4:CN$104,40,0),"0"),IFERROR(VLOOKUP($A96,'Season 4'!AK$4:CN$104,40,0),"0"),
IFERROR(VLOOKUP($A96,'Season 5'!AK$4:CN$104,40,0),"0"),IFERROR(VLOOKUP($A96,'Season 6'!AK$4:CN$104,40,0),"0"),
IFERROR(VLOOKUP($A96,'Season 7'!AK$4:CN$104,40,0),"0"),IFERROR(VLOOKUP($A96,'Season 8'!AK$4:CN$104,40,0),"0"),
IFERROR(VLOOKUP($A96,'Season 9'!AK$4:CN$104,40,0),"0"),IFERROR(VLOOKUP($A96,'Season 10'!AK$4:CN$104,40,0),"0"),
IFERROR(VLOOKUP($A96,'Season 11'!AK$4:CN$104,40,0),"0"),IFERROR(VLOOKUP($A96,'Season 12'!AK$4:CN$104,40,0),"0"),
IFERROR(VLOOKUP($A96,'Season 13'!AK$4:CN$104,40,0),"0"),IFERROR(VLOOKUP($A96,'Season 14'!AK$4:CN$104,40,0),"0"),IFERROR(VLOOKUP($A96,'Season 15'!AK$4:CN$104,40,0),"0"),)</f>
        <v>0</v>
      </c>
      <c r="AN96" s="21">
        <f>SUM(IFERROR(VLOOKUP($A96,'Season 1'!AJ$4:CM$104,36,0),"0"),IFERROR(VLOOKUP($A96,'Season 2'!AK$4:CN$104,41,0),"0"),
IFERROR(VLOOKUP($A96,'Season 3'!AK$4:CN$104,41,0),"0"),IFERROR(VLOOKUP($A96,'Season 4'!AK$4:CN$104,41,0),"0"),
IFERROR(VLOOKUP($A96,'Season 5'!AK$4:CN$104,41,0),"0"),IFERROR(VLOOKUP($A96,'Season 6'!AK$4:CN$104,41,0),"0"),
IFERROR(VLOOKUP($A96,'Season 7'!AK$4:CN$104,41,0),"0"),IFERROR(VLOOKUP($A96,'Season 8'!AK$4:CN$104,41,0),"0"),
IFERROR(VLOOKUP($A96,'Season 9'!AK$4:CN$104,41,0),"0"),IFERROR(VLOOKUP($A96,'Season 10'!AK$4:CN$104,41,0),"0"),
IFERROR(VLOOKUP($A96,'Season 11'!AK$4:CN$104,41,0),"0"),IFERROR(VLOOKUP($A96,'Season 12'!AK$4:CN$104,41,0),"0"),
IFERROR(VLOOKUP($A96,'Season 13'!AK$4:CN$104,41,0),"0"),IFERROR(VLOOKUP($A96,'Season 14'!AK$4:CN$104,41,0),"0"),IFERROR(VLOOKUP($A96,'Season 15'!AK$4:CN$104,41,0),"0"),)</f>
        <v>0</v>
      </c>
      <c r="AO96" s="402">
        <f>SUM(IFERROR(VLOOKUP($A96,'Season 1'!AJ$4:CM$104,37,0),"0"),IFERROR(VLOOKUP($A96,'Season 2'!AK$4:CN$104,42,0),"0"),
IFERROR(VLOOKUP($A96,'Season 3'!AK$4:CN$104,42,0),"0"),IFERROR(VLOOKUP($A96,'Season 4'!AK$4:CN$104,42,0),"0"),
IFERROR(VLOOKUP($A96,'Season 5'!AK$4:CN$104,42,0),"0"),IFERROR(VLOOKUP($A96,'Season 6'!AK$4:CN$104,42,0),"0"),
IFERROR(VLOOKUP($A96,'Season 7'!AK$4:CN$104,42,0),"0"),IFERROR(VLOOKUP($A96,'Season 8'!AK$4:CN$104,42,0),"0"),
IFERROR(VLOOKUP($A96,'Season 9'!AK$4:CN$104,42,0),"0"),IFERROR(VLOOKUP($A96,'Season 10'!AK$4:CN$104,42,0),"0"),
IFERROR(VLOOKUP($A96,'Season 11'!AK$4:CN$104,42,0),"0"),IFERROR(VLOOKUP($A96,'Season 12'!AK$4:CN$104,42,0),"0"),
IFERROR(VLOOKUP($A96,'Season 13'!AK$4:CN$104,42,0),"0"),IFERROR(VLOOKUP($A96,'Season 14'!AK$4:CN$104,42,0),"0"),IFERROR(VLOOKUP($A96,'Season 15'!AK$4:CN$104,42,0),"0"),)</f>
        <v>0</v>
      </c>
      <c r="AP96" s="403">
        <f>SUM(IFERROR(VLOOKUP($A96,'Season 1'!AJ$4:CM$104,43,0),"0"),IFERROR(VLOOKUP($A96,'Season 2'!AK$4:CN$104,43,0),"0"),
IFERROR(VLOOKUP($A96,'Season 3'!AK$4:CN$104,43,0),"0"),IFERROR(VLOOKUP($A96,'Season 4'!AK$4:CN$104,43,0),"0"),
IFERROR(VLOOKUP($A96,'Season 5'!AK$4:CN$104,43,0),"0"),IFERROR(VLOOKUP($A96,'Season 6'!AK$4:CN$104,43,0),"0"),
IFERROR(VLOOKUP($A96,'Season 7'!AK$4:CN$104,43,0),"0"),IFERROR(VLOOKUP($A96,'Season 8'!AK$4:CN$104,43,0),"0"),
IFERROR(VLOOKUP($A96,'Season 9'!AK$4:CN$104,43,0),"0"),IFERROR(VLOOKUP($A96,'Season 10'!AK$4:CN$104,43,0),"0"),
IFERROR(VLOOKUP($A96,'Season 11'!AK$4:CN$104,43,0),"0"),IFERROR(VLOOKUP($A96,'Season 12'!AK$4:CN$104,43,0),"0"),
IFERROR(VLOOKUP($A96,'Season 13'!AK$4:CN$104,43,0),"0"),IFERROR(VLOOKUP($A96,'Season 14'!AK$4:CN$104,43,0),"0"),IFERROR(VLOOKUP($A96,'Season 15'!AK$4:CN$104,43,0),"0"),)</f>
        <v>0</v>
      </c>
      <c r="AQ96" s="398">
        <f>SUM(IFERROR(VLOOKUP($A96,'Season 1'!AJ$4:CM$104,44,0),"0"),IFERROR(VLOOKUP($A96,'Season 2'!AK$4:CN$104,44,0),"0"),
IFERROR(VLOOKUP($A96,'Season 3'!AK$4:CN$104,44,0),"0"),IFERROR(VLOOKUP($A96,'Season 4'!AK$4:CN$104,44,0),"0"),
IFERROR(VLOOKUP($A96,'Season 5'!AK$4:CN$104,44,0),"0"),IFERROR(VLOOKUP($A96,'Season 6'!AK$4:CN$104,44,0),"0"),
IFERROR(VLOOKUP($A96,'Season 7'!AK$4:CN$104,44,0),"0"),IFERROR(VLOOKUP($A96,'Season 8'!AK$4:CN$104,44,0),"0"),
IFERROR(VLOOKUP($A96,'Season 9'!AK$4:CN$104,44,0),"0"),IFERROR(VLOOKUP($A96,'Season 10'!AK$4:CN$104,44,0),"0"),
IFERROR(VLOOKUP($A96,'Season 11'!AK$4:CN$104,44,0),"0"),IFERROR(VLOOKUP($A96,'Season 12'!AK$4:CN$104,44,0),"0"),
IFERROR(VLOOKUP($A96,'Season 13'!AK$4:CN$104,44,0),"0"),IFERROR(VLOOKUP($A96,'Season 14'!AK$4:CN$104,44,0),"0"),IFERROR(VLOOKUP($A96,'Season 15'!AK$4:CN$104,44,0),"0"),)</f>
        <v>0</v>
      </c>
      <c r="AR96" s="518">
        <f>SUM(IFERROR(VLOOKUP($A96,'Season 1'!AJ$4:CM$104,45,0),"0"),IFERROR(VLOOKUP($A96,'Season 2'!AK$4:CN$104,45,0),"0"),
IFERROR(VLOOKUP($A96,'Season 3'!AK$4:CN$104,45,0),"0"),IFERROR(VLOOKUP($A96,'Season 4'!AK$4:CN$104,45,0),"0"),
IFERROR(VLOOKUP($A96,'Season 5'!AK$4:CN$104,45,0),"0"),IFERROR(VLOOKUP($A96,'Season 6'!AK$4:CN$104,45,0),"0"),
IFERROR(VLOOKUP($A96,'Season 7'!AK$4:CN$104,45,0),"0"),IFERROR(VLOOKUP($A96,'Season 8'!AK$4:CN$104,45,0),"0"),
IFERROR(VLOOKUP($A96,'Season 9'!AK$4:CN$104,45,0),"0"),IFERROR(VLOOKUP($A96,'Season 10'!AK$4:CN$104,45,0),"0"),
IFERROR(VLOOKUP($A96,'Season 11'!AK$4:CN$104,45,0),"0"),IFERROR(VLOOKUP($A96,'Season 12'!AK$4:CN$104,45,0),"0"),
IFERROR(VLOOKUP($A96,'Season 13'!AK$4:CN$104,45,0),"0"),IFERROR(VLOOKUP($A96,'Season 14'!AK$4:CN$104,45,0),"0"),IFERROR(VLOOKUP($A96,'Season 15'!AK$4:CN$104,45,0),"0"),)</f>
        <v>0</v>
      </c>
      <c r="AS96" s="21">
        <f>SUM(IFERROR(VLOOKUP($A96,'Season 1'!AJ$4:CM$104,46,0),"0"),IFERROR(VLOOKUP($A96,'Season 2'!AK$4:CN$104,46,0),"0"),
IFERROR(VLOOKUP($A96,'Season 3'!AK$4:CN$104,46,0),"0"),IFERROR(VLOOKUP($A96,'Season 4'!AK$4:CN$104,46,0),"0"),
IFERROR(VLOOKUP($A96,'Season 5'!AK$4:CN$104,46,0),"0"),IFERROR(VLOOKUP($A96,'Season 6'!AK$4:CN$104,46,0),"0"),
IFERROR(VLOOKUP($A96,'Season 7'!AK$4:CN$104,46,0),"0"),IFERROR(VLOOKUP($A96,'Season 8'!AK$4:CN$104,46,0),"0"),
IFERROR(VLOOKUP($A96,'Season 9'!AK$4:CN$104,46,0),"0"),IFERROR(VLOOKUP($A96,'Season 10'!AK$4:CN$104,46,0),"0"),
IFERROR(VLOOKUP($A96,'Season 11'!AK$4:CN$104,46,0),"0"),IFERROR(VLOOKUP($A96,'Season 12'!AK$4:CN$104,46,0),"0"),
IFERROR(VLOOKUP($A96,'Season 13'!AK$4:CN$104,46,0),"0"),IFERROR(VLOOKUP($A96,'Season 14'!AK$4:CN$104,46,0),"0"),IFERROR(VLOOKUP($A96,'Season 15'!AK$4:CN$104,46,0),"0"),)</f>
        <v>0</v>
      </c>
      <c r="AT96" s="402">
        <f>SUM(IFERROR(VLOOKUP($A96,'Season 1'!AJ$4:CM$104,47,0),"0"),IFERROR(VLOOKUP($A96,'Season 2'!AK$4:CN$104,47,0),"0"),
IFERROR(VLOOKUP($A96,'Season 3'!AK$4:CN$104,47,0),"0"),IFERROR(VLOOKUP($A96,'Season 4'!AK$4:CN$104,47,0),"0"),
IFERROR(VLOOKUP($A96,'Season 5'!AK$4:CN$104,47,0),"0"),IFERROR(VLOOKUP($A96,'Season 6'!AK$4:CN$104,47,0),"0"),
IFERROR(VLOOKUP($A96,'Season 7'!AK$4:CN$104,47,0),"0"),IFERROR(VLOOKUP($A96,'Season 8'!AK$4:CN$104,47,0),"0"),
IFERROR(VLOOKUP($A96,'Season 9'!AK$4:CN$104,47,0),"0"),IFERROR(VLOOKUP($A96,'Season 10'!AK$4:CN$104,47,0),"0"),
IFERROR(VLOOKUP($A96,'Season 11'!AK$4:CN$104,47,0),"0"),IFERROR(VLOOKUP($A96,'Season 12'!AK$4:CN$104,47,0),"0"),
IFERROR(VLOOKUP($A96,'Season 13'!AK$4:CN$104,47,0),"0"),IFERROR(VLOOKUP($A96,'Season 14'!AK$4:CN$104,47,0),"0"),IFERROR(VLOOKUP($A96,'Season 15'!AK$4:CN$104,47,0),"0"),)</f>
        <v>0</v>
      </c>
      <c r="AU96" s="403">
        <f>SUM(IFERROR(VLOOKUP($A96,'Season 3'!AK$4:CN$104,48,0),"0"),IFERROR(VLOOKUP($A96,'Season 4'!AK$4:CN$104,48,0),"0"),
IFERROR(VLOOKUP($A96,'Season 5'!AK$4:CN$104,48,0),"0"),IFERROR(VLOOKUP($A96,'Season 6'!AK$4:CN$104,48,0),"0"),
IFERROR(VLOOKUP($A96,'Season 7'!AK$4:CN$104,48,0),"0"),IFERROR(VLOOKUP($A96,'Season 8'!AK$4:CN$104,48,0),"0"),
IFERROR(VLOOKUP($A96,'Season 9'!AK$4:CN$104,48,0),"0"),IFERROR(VLOOKUP($A96,'Season 10'!AK$4:CN$104,48,0),"0"),
IFERROR(VLOOKUP($A96,'Season 11'!AK$4:CN$104,48,0),"0"),IFERROR(VLOOKUP($A96,'Season 12'!AK$4:CN$104,48,0),"0"),
IFERROR(VLOOKUP($A96,'Season 13'!AK$4:CN$104,48,0),"0"),IFERROR(VLOOKUP($A96,'Season 14'!AK$4:CN$104,48,0),"0"),IFERROR(VLOOKUP($A96,'Season 15'!AK$4:CN$104,48,0),"0"),)</f>
        <v>0</v>
      </c>
      <c r="AV96" s="398">
        <f>SUM(IFERROR(VLOOKUP($A96,'Season 3'!AK$4:CN$104,49,0),"0"),IFERROR(VLOOKUP($A96,'Season 4'!AK$4:CN$104,49,0),"0"),
IFERROR(VLOOKUP($A96,'Season 5'!AK$4:CN$104,49,0),"0"),IFERROR(VLOOKUP($A96,'Season 6'!AK$4:CN$104,49,0),"0"),
IFERROR(VLOOKUP($A96,'Season 7'!AK$4:CN$104,49,0),"0"),IFERROR(VLOOKUP($A96,'Season 8'!AK$4:CN$104,49,0),"0"),
IFERROR(VLOOKUP($A96,'Season 9'!AK$4:CN$104,49,0),"0"),IFERROR(VLOOKUP($A96,'Season 10'!AK$4:CN$104,49,0),"0"),
IFERROR(VLOOKUP($A96,'Season 11'!AK$4:CN$104,49,0),"0"),IFERROR(VLOOKUP($A96,'Season 12'!AK$4:CN$104,49,0),"0"),
IFERROR(VLOOKUP($A96,'Season 13'!AK$4:CN$104,49,0),"0"),IFERROR(VLOOKUP($A96,'Season 14'!AK$4:CN$104,49,0),"0"),IFERROR(VLOOKUP($A96,'Season 15'!AK$4:CN$104,49,0),"0"),)</f>
        <v>0</v>
      </c>
      <c r="AW96" s="518">
        <f>SUM(IFERROR(VLOOKUP($A96,'Season 3'!AK$4:CN$104,50,0),"0"),IFERROR(VLOOKUP($A96,'Season 4'!AK$4:CN$104,50,0),"0"),
IFERROR(VLOOKUP($A96,'Season 5'!AK$4:CN$104,50,0),"0"),IFERROR(VLOOKUP($A96,'Season 6'!AK$4:CN$104,50,0),"0"),
IFERROR(VLOOKUP($A96,'Season 7'!AK$4:CN$104,50,0),"0"),IFERROR(VLOOKUP($A96,'Season 8'!AK$4:CN$104,50,0),"0"),
IFERROR(VLOOKUP($A96,'Season 9'!AK$4:CN$104,50,0),"0"),IFERROR(VLOOKUP($A96,'Season 10'!AK$4:CN$104,50,0),"0"),
IFERROR(VLOOKUP($A96,'Season 11'!AK$4:CN$104,50,0),"0"),IFERROR(VLOOKUP($A96,'Season 12'!AK$4:CN$104,50,0),"0"),
IFERROR(VLOOKUP($A96,'Season 13'!AK$4:CN$104,50,0),"0"),IFERROR(VLOOKUP($A96,'Season 14'!AK$4:CN$104,50,0),"0"),IFERROR(VLOOKUP($A96,'Season 15'!AK$4:CN$104,50,0),"0"),)</f>
        <v>0</v>
      </c>
      <c r="AX96" s="21">
        <f>SUM(IFERROR(VLOOKUP($A96,'Season 3'!AK$4:CN$104,51,0),"0"),IFERROR(VLOOKUP($A96,'Season 4'!AK$4:CN$104,51,0),"0"),
IFERROR(VLOOKUP($A96,'Season 5'!AK$4:CN$104,51,0),"0"),IFERROR(VLOOKUP($A96,'Season 6'!AK$4:CN$104,51,0),"0"),
IFERROR(VLOOKUP($A96,'Season 7'!AK$4:CN$104,51,0),"0"),IFERROR(VLOOKUP($A96,'Season 8'!AK$4:CN$104,51,0),"0"),
IFERROR(VLOOKUP($A96,'Season 9'!AK$4:CN$104,51,0),"0"),IFERROR(VLOOKUP($A96,'Season 10'!AK$4:CN$104,51,0),"0"),
IFERROR(VLOOKUP($A96,'Season 11'!AK$4:CN$104,51,0),"0"),IFERROR(VLOOKUP($A96,'Season 12'!AK$4:CN$104,51,0),"0"),
IFERROR(VLOOKUP($A96,'Season 13'!AK$4:CN$104,51,0),"0"),IFERROR(VLOOKUP($A96,'Season 14'!AK$4:CN$104,51,0),"0"),IFERROR(VLOOKUP($A96,'Season 15'!AK$4:CN$104,51,0),"0"),)</f>
        <v>0</v>
      </c>
      <c r="AY96" s="402">
        <f>SUM(IFERROR(VLOOKUP($A96,'Season 3'!AK$4:CN$104,52,0),"0"),IFERROR(VLOOKUP($A96,'Season 4'!AK$4:CN$104,52,0),"0"),
IFERROR(VLOOKUP($A96,'Season 5'!AK$4:CN$104,52,0),"0"),IFERROR(VLOOKUP($A96,'Season 6'!AK$4:CN$104,52,0),"0"),
IFERROR(VLOOKUP($A96,'Season 7'!AK$4:CN$104,52,0),"0"),IFERROR(VLOOKUP($A96,'Season 8'!AK$4:CN$104,52,0),"0"),
IFERROR(VLOOKUP($A96,'Season 9'!AK$4:CN$104,52,0),"0"),IFERROR(VLOOKUP($A96,'Season 10'!AK$4:CN$104,52,0),"0"),
IFERROR(VLOOKUP($A96,'Season 11'!AK$4:CN$104,52,0),"0"),IFERROR(VLOOKUP($A96,'Season 12'!AK$4:CN$104,52,0),"0"),
IFERROR(VLOOKUP($A96,'Season 13'!AK$4:CN$104,52,0),"0"),IFERROR(VLOOKUP($A96,'Season 14'!AK$4:CN$104,52,0),"0"),IFERROR(VLOOKUP($A96,'Season 15'!AK$4:CN$104,52,0),"0"),)</f>
        <v>0</v>
      </c>
      <c r="AZ96" s="403">
        <f>SUM(IFERROR(VLOOKUP($A96,'Season 1'!AJ$4:CM$104,38,0),"0"),IFERROR(VLOOKUP($A96,'Season 2'!AK$4:CN$104,48,0),"0"),)</f>
        <v>0</v>
      </c>
      <c r="BA96" s="398">
        <f>SUM(IFERROR(VLOOKUP($A96,'Season 1'!AJ$4:CM$104,39,0),"0"),IFERROR(VLOOKUP($A96,'Season 2'!AK$4:CN$104,49,0),"0"),)</f>
        <v>0</v>
      </c>
      <c r="BB96" s="518">
        <f>SUM(IFERROR(VLOOKUP($A96,'Season 1'!AJ$4:CM$104,40,0),"0"),IFERROR(VLOOKUP($A96,'Season 2'!AK$4:CN$104,50,0),"0"),)</f>
        <v>0</v>
      </c>
      <c r="BC96" s="21">
        <f>SUM(IFERROR(VLOOKUP($A96,'Season 1'!AJ$4:CM$104,41,0),"0"),IFERROR(VLOOKUP($A96,'Season 2'!AK$4:CN$104,51,0),"0"),)</f>
        <v>0</v>
      </c>
      <c r="BD96" s="402">
        <f>SUM(IFERROR(VLOOKUP($A96,'Season 1'!AJ$4:CM$104,42,0),"0"),IFERROR(VLOOKUP($A96,'Season 2'!AK$4:CN$104,52,0),"0"),)</f>
        <v>0</v>
      </c>
      <c r="BE96" s="561">
        <f>SUM(
IFERROR(VLOOKUP($A96,'Season 1'!AJ$4:CM$104,48,0),"0"),IFERROR(VLOOKUP($A96,'Season 2'!AK$4:CN$104,53,0),"0"),
IFERROR(VLOOKUP($A96,'Season 3'!AK$4:CN$104,53,0),"0"),IFERROR(VLOOKUP($A96,'Season 4'!AK$4:CN$104,53,0),"0"),
IFERROR(VLOOKUP($A96,'Season 5'!AK$4:CN$104,53,0),"0"),IFERROR(VLOOKUP($A96,'Season 6'!AK$4:CN$104,53,0),"0"),
IFERROR(VLOOKUP($A96,'Season 7'!AK$4:CN$104,53,0),"0"),IFERROR(VLOOKUP($A96,'Season 8'!AK$4:CN$104,53,0),"0"),
IFERROR(VLOOKUP($A96,'Season 9'!AK$4:CN$104,53,0),"0"),IFERROR(VLOOKUP($A96,'Season 10'!AK$4:CN$104,53,0),"0"),
IFERROR(VLOOKUP($A96,'Season 11'!AK$4:CN$104,53,0),"0"),IFERROR(VLOOKUP($A96,'Season 12'!AK$4:CN$104,53,0),"0"),
IFERROR(VLOOKUP($A96,'Season 13'!AK$4:CN$104,53,0),"0"),IFERROR(VLOOKUP($A96,'Season 14'!AK$4:CN$104,53,0),"0"),IFERROR(VLOOKUP($A96,'Season 15'!AK$4:CN$104,53,0),"0"),)</f>
        <v>0</v>
      </c>
      <c r="BF96" s="562">
        <f>SUM(
IFERROR(VLOOKUP($A96,'Season 1'!AJ$4:CM$104,49,0),"0"),IFERROR(VLOOKUP($A96,'Season 2'!AK$4:CN$104,54,0),"0"),
IFERROR(VLOOKUP($A96,'Season 3'!AK$4:CN$104,54,0),"0"),IFERROR(VLOOKUP($A96,'Season 4'!AK$4:CN$104,54,0),"0"),
IFERROR(VLOOKUP($A96,'Season 5'!AK$4:CN$104,54,0),"0"),IFERROR(VLOOKUP($A96,'Season 6'!AK$4:CN$104,54,0),"0"),
IFERROR(VLOOKUP($A96,'Season 7'!AK$4:CN$104,54,0),"0"),IFERROR(VLOOKUP($A96,'Season 8'!AK$4:CN$104,54,0),"0"),
IFERROR(VLOOKUP($A96,'Season 9'!AK$4:CN$104,54,0),"0"),IFERROR(VLOOKUP($A96,'Season 10'!AK$4:CN$104,54,0),"0"),
IFERROR(VLOOKUP($A96,'Season 11'!AK$4:CN$104,540),"0"),IFERROR(VLOOKUP($A96,'Season 12'!AK$4:CN$104,54,0),"0"),
IFERROR(VLOOKUP($A96,'Season 13'!AK$4:CN$104,54,0),"0"),IFERROR(VLOOKUP($A96,'Season 14'!AK$4:CN$104,54,0),"0"),IFERROR(VLOOKUP($A96,'Season 15'!AK$4:CN$104,54,0),"0"),)</f>
        <v>0</v>
      </c>
      <c r="BG96" s="529" t="e">
        <f t="shared" si="3"/>
        <v>#DIV/0!</v>
      </c>
      <c r="BI96" s="553"/>
      <c r="BJ96" s="553"/>
      <c r="BK96" s="553"/>
      <c r="BL96" s="553"/>
      <c r="BM96" s="553"/>
      <c r="BN96" s="553"/>
      <c r="BO96" s="822"/>
      <c r="BP96" s="822"/>
      <c r="BQ96" s="822"/>
      <c r="BR96" s="822"/>
      <c r="BS96" s="12" t="str">
        <f>IFERROR(VLOOKUP($A96,'Season 1'!$AJ$4:$CM$104,50,0),"0")</f>
        <v>0</v>
      </c>
      <c r="BT96" s="12" t="str">
        <f>IFERROR(VLOOKUP($A96,'Season 1'!$AJ$4:$CM$104,51,0),"0")</f>
        <v>0</v>
      </c>
      <c r="BU96" s="12" t="str">
        <f>IFERROR(VLOOKUP($A96,'Season 2'!$AK$4:$CN$104,55,0),"0")</f>
        <v>0</v>
      </c>
      <c r="BV96" s="12" t="str">
        <f>IFERROR(VLOOKUP($A96,'Season 2'!$AK$4:$CN$104,56,0),"0")</f>
        <v>0</v>
      </c>
      <c r="BW96" s="12" t="str">
        <f>IFERROR(VLOOKUP($A96,'Season 3'!$AK$4:$CN$104,55,0),"0")</f>
        <v>0</v>
      </c>
      <c r="BX96" s="12" t="str">
        <f>IFERROR(VLOOKUP($A96,'Season 3'!$AK$4:$CN$104,56,0),"0")</f>
        <v>0</v>
      </c>
      <c r="BY96" s="12" t="str">
        <f>IFERROR(VLOOKUP($A96,'Season 4'!$AK$4:$CN$104,55,0),"0")</f>
        <v>0</v>
      </c>
      <c r="BZ96" s="12" t="str">
        <f>IFERROR(VLOOKUP($A96,'Season 4'!$AK$4:$CN$104,56,0),"0")</f>
        <v>0</v>
      </c>
      <c r="CA96" s="12" t="str">
        <f>IFERROR(VLOOKUP($A96,'Season 5'!$AK$4:$CN$104,55,0),"0")</f>
        <v>0</v>
      </c>
      <c r="CB96" s="12" t="str">
        <f>IFERROR(VLOOKUP($A96,'Season 5'!$AK$4:$CN$104,56,0),"0")</f>
        <v>0</v>
      </c>
      <c r="CC96" s="12" t="str">
        <f>IFERROR(VLOOKUP($A96,'Season 6'!$AK$4:$CN$104,55,0),"0")</f>
        <v>0</v>
      </c>
      <c r="CD96" s="12" t="str">
        <f>IFERROR(VLOOKUP($A96,'Season 6'!$AK$4:$CN$104,56,0),"0")</f>
        <v>0</v>
      </c>
      <c r="CE96" s="12" t="str">
        <f>IFERROR(VLOOKUP($A96,'Season 7'!$AK$4:$CN$104,55,0),"0")</f>
        <v>0</v>
      </c>
      <c r="CF96" s="12" t="str">
        <f>IFERROR(VLOOKUP($A96,'Season 7'!$AK$4:$CN$104,56,0),"0")</f>
        <v>0</v>
      </c>
      <c r="CG96" s="12" t="str">
        <f>IFERROR(VLOOKUP($A96,'Season 8'!$AK$4:$CN$104,55,0),"0")</f>
        <v>0</v>
      </c>
      <c r="CH96" s="12" t="str">
        <f>IFERROR(VLOOKUP($A96,'Season 8'!$AK$4:$CN$104,56,0),"0")</f>
        <v>0</v>
      </c>
      <c r="CI96" s="12" t="str">
        <f>IFERROR(VLOOKUP($A96,'Season 9'!$AK$4:$CN$104,55,0),"0")</f>
        <v>0</v>
      </c>
      <c r="CJ96" s="12" t="str">
        <f>IFERROR(VLOOKUP($A96,'Season 9'!$AK$4:$CN$104,56,0),"0")</f>
        <v>0</v>
      </c>
      <c r="CK96" s="12" t="str">
        <f>IFERROR(VLOOKUP($A96,'Season 10'!$AK$4:$CN$104,55,0),"0")</f>
        <v>0</v>
      </c>
      <c r="CL96" s="12" t="str">
        <f>IFERROR(VLOOKUP($A96,'Season 10'!$AK$4:$CN$104,56,0),"0")</f>
        <v>0</v>
      </c>
      <c r="CM96" s="12" t="str">
        <f>IFERROR(VLOOKUP($A96,'Season 11'!$AK$4:$CN$104,55,0),"0")</f>
        <v>0</v>
      </c>
      <c r="CN96" s="12" t="str">
        <f>IFERROR(VLOOKUP($A96,'Season 11'!$AK$4:$CN$104,56,0),"0")</f>
        <v>0</v>
      </c>
      <c r="CO96" s="12" t="str">
        <f>IFERROR(VLOOKUP($A96,'Season 12'!$AK$4:$CN$104,55,0),"0")</f>
        <v>0</v>
      </c>
      <c r="CP96" s="12" t="str">
        <f>IFERROR(VLOOKUP($A96,'Season 12'!$AK$4:$CN$104,56,0),"0")</f>
        <v>0</v>
      </c>
      <c r="CQ96" s="12" t="str">
        <f>IFERROR(VLOOKUP($A96,'Season 13'!$AK$4:$CN$104,55,0),"0")</f>
        <v>0</v>
      </c>
      <c r="CR96" s="12" t="str">
        <f>IFERROR(VLOOKUP($A96,'Season 13'!$AK$4:$CN$104,56,0),"0")</f>
        <v>0</v>
      </c>
      <c r="CS96" s="12" t="str">
        <f>IFERROR(VLOOKUP($A96,'Season 14'!$AK$4:$CN$104,55,0),"0")</f>
        <v>0</v>
      </c>
      <c r="CT96" s="12" t="str">
        <f>IFERROR(VLOOKUP($A96,'Season 14'!$AK$4:$CN$104,56,0),"0")</f>
        <v>0</v>
      </c>
      <c r="CU96" s="12" t="str">
        <f>IFERROR(VLOOKUP($A96,'Season 15'!$AK$4:$CN$104,55,0),"0")</f>
        <v>0</v>
      </c>
      <c r="CV96" s="12" t="str">
        <f>IFERROR(VLOOKUP($A96,'Season 15'!$AK$4:$CN$104,56,0),"0")</f>
        <v>0</v>
      </c>
    </row>
    <row r="97" spans="1:100" x14ac:dyDescent="0.25">
      <c r="A97" s="2" t="s">
        <v>35</v>
      </c>
      <c r="B97" s="516" t="str">
        <f>IFERROR(VLOOKUP('Data Totals'!A97,'Season 1'!AJ$4:CH$104,2,FALSE),IFERROR(VLOOKUP('Data Totals'!A97,'Season 2'!AK$4:CI$104,2,FALSE),IFERROR(VLOOKUP('Data Totals'!A97,'Season 3'!AK$4:CI$104,2,FALSE),IFERROR(VLOOKUP('Data Totals'!A97,'Season 4'!AK$4:CI$104,2,FALSE),IFERROR(VLOOKUP('Data Totals'!A97,'Season 5'!AK$4:CI$104,2,FALSE),IFERROR(VLOOKUP('Data Totals'!A97,'Season 6'!AK$4:CI$104,2,FALSE),IFERROR(VLOOKUP('Data Totals'!A97,'Season 7'!AK$4:CI$104,2,FALSE),IFERROR(VLOOKUP('Data Totals'!A97,'Season 8'!AK$4:CI$104,2,FALSE),IFERROR(VLOOKUP('Data Totals'!A97,'Season 9'!AK$4:CI$104,2,FALSE),IFERROR(VLOOKUP('Data Totals'!A97,'Season 10'!AK$4:CI$104,2,FALSE),IFERROR(VLOOKUP('Data Totals'!A97,'Season 11'!AK$4:CI$104,2,FALSE),IFERROR(VLOOKUP('Data Totals'!A97,'Season 12'!AK$4:CI$104,2,FALSE),IFERROR(VLOOKUP('Data Totals'!A97,'Season 13'!AK$4:CI$104,2,FALSE),IFERROR(VLOOKUP('Data Totals'!A97,'Season 14'!AK$4:CI$104,2,FALSE),IFERROR(VLOOKUP('Data Totals'!A97,'Season 15'!AK$4:CI$104,2,FALSE),"N/A")))))))))))))))</f>
        <v>N/A</v>
      </c>
      <c r="C97" s="517" t="str">
        <f>IFERROR(VLOOKUP('Data Totals'!A97,'Season 1'!AJ$4:CH$104,3,FALSE),IFERROR(VLOOKUP('Data Totals'!A97,'Season 2'!AK$4:CI$104,3,FALSE),IFERROR(VLOOKUP('Data Totals'!A97,'Season 3'!AK$4:CI$104,3,FALSE),IFERROR(VLOOKUP('Data Totals'!A97,'Season 4'!AK$4:CI$104,3,FALSE),IFERROR(VLOOKUP('Data Totals'!A97,'Season 5'!AK$4:CI$104,3,FALSE),IFERROR(VLOOKUP('Data Totals'!A97,'Season 6'!AK$4:CI$104,3,FALSE),IFERROR(VLOOKUP('Data Totals'!A97,'Season 7'!AK$4:CI$104,3,FALSE),IFERROR(VLOOKUP('Data Totals'!A97,'Season 8'!AK$4:CI$104,3,FALSE),IFERROR(VLOOKUP('Data Totals'!A97,'Season 9'!AK$4:CI$104,3,FALSE),IFERROR(VLOOKUP('Data Totals'!A97,'Season 10'!AK$4:CI$104,3,FALSE),IFERROR(VLOOKUP('Data Totals'!A97,'Season 11'!AK$4:CI$104,3,FALSE),IFERROR(VLOOKUP('Data Totals'!A97,'Season 12'!AK$4:CI$104,3,FALSE),IFERROR(VLOOKUP('Data Totals'!A97,'Season 13'!AK$4:CI$104,3,FALSE),IFERROR(VLOOKUP('Data Totals'!A97,'Season 14'!AK$4:CI$104,3,FALSE),IFERROR(VLOOKUP('Data Totals'!A97,'Season 15'!AK$4:CI$104,3,FALSE),"N/A")))))))))))))))</f>
        <v>N/A</v>
      </c>
      <c r="D97" s="517" t="str">
        <f>IFERROR(VLOOKUP('Data Totals'!A97,'Season 15'!AK$4:CI$104,4,FALSE),IFERROR(VLOOKUP('Data Totals'!A97,'Season 14'!AK$4:CI$104,4,FALSE),IFERROR(VLOOKUP('Data Totals'!A97,'Season 13'!AK$4:CI$104,4,FALSE),IFERROR(VLOOKUP('Data Totals'!A97,'Season 12'!AK$4:CI$104,4,FALSE),IFERROR(VLOOKUP('Data Totals'!A97,'Season 11'!AK$4:CI$104,4,FALSE),IFERROR(VLOOKUP('Data Totals'!A97,'Season 10'!AK$4:CI$104,4,FALSE),IFERROR(VLOOKUP('Data Totals'!A97,'Season 9'!AK$4:CI$104,4,FALSE),IFERROR(VLOOKUP('Data Totals'!A97,'Season 8'!AK$4:CI$104,4,FALSE),IFERROR(VLOOKUP('Data Totals'!A97,'Season 7'!AK$4:CI$104,4,FALSE),IFERROR(VLOOKUP('Data Totals'!A97,'Season 6'!AK$4:CI$104,4,FALSE),IFERROR(VLOOKUP('Data Totals'!A97,'Season 5'!AK$4:CI$104,4,FALSE),IFERROR(VLOOKUP('Data Totals'!A97,'Season 4'!AK$4:CI$104,4,FALSE),IFERROR(VLOOKUP('Data Totals'!A97,'Season 3'!AK$4:CI$104,4,FALSE),IFERROR(VLOOKUP('Data Totals'!A97,'Season 2'!AK$4:CI$104,4,FALSE),IFERROR(VLOOKUP('Data Totals'!A97,'Season 1'!AJ$4:CH$104,4,FALSE),"N/A")))))))))))))))</f>
        <v>N/A</v>
      </c>
      <c r="E97" s="517" t="e">
        <f t="shared" si="2"/>
        <v>#VALUE!</v>
      </c>
      <c r="F97" s="398">
        <f>SUM(IFERROR(VLOOKUP(A97,BI$3:BN$152,2,0),"0"),
IFERROR(VLOOKUP(A97,'Season 1'!AJ$4:CM$104,7,0),"0"),IFERROR(VLOOKUP(A97,'Season 2'!AK$4:CN$104,7,0),"0"),
IFERROR(VLOOKUP(A97,'Season 3'!AK$4:CN$104,7,0),"0"),IFERROR(VLOOKUP(A97,'Season 4'!AK$4:CN$104,7,0),"0"),
IFERROR(VLOOKUP(A97,'Season 5'!AK$4:CN$104,7,0),"0"),IFERROR(VLOOKUP(A97,'Season 6'!AK$4:CN$104,7,0),"0"),
IFERROR(VLOOKUP(A97,'Season 7'!AK$4:CN$104,7,0),"0"),IFERROR(VLOOKUP(A97,'Season 8'!AK$4:CN$104,7,0),"0"),
IFERROR(VLOOKUP(A97,'Season 9'!AK$4:CN$104,7,0),"0"),IFERROR(VLOOKUP(A97,'Season 10'!AK$4:CN$104,7,0),"0"),
IFERROR(VLOOKUP(A97,'Season 11'!AK$4:CN$104,7,0),"0"),IFERROR(VLOOKUP(A97,'Season 12'!AK$4:CN$104,7,0),"0"),
IFERROR(VLOOKUP(A97,'Season 13'!AK$4:CN$104,7,0),"0"),IFERROR(VLOOKUP(A97,'Season 14'!AK$4:CN$104,7,0),"0"),IFERROR(VLOOKUP(A97,'Season 15'!AK$4:CN$104,7,0),"0"),)</f>
        <v>0</v>
      </c>
      <c r="G97" s="398">
        <f>SUM(
IFERROR(VLOOKUP(A97,'Season 1'!AJ$4:CM$104,8,0),"0"),IFERROR(VLOOKUP(A97,'Season 2'!AK$4:CN$104,8,0),"0"),
IFERROR(VLOOKUP(A97,'Season 3'!AK$4:CN$104,8,0),"0"),IFERROR(VLOOKUP(A97,'Season 4'!AK$4:CN$104,8,0),"0"),
IFERROR(VLOOKUP(A97,'Season 5'!AK$4:CN$104,8,0),"0"),IFERROR(VLOOKUP(A97,'Season 6'!AK$4:CN$104,8,0),"0"),
IFERROR(VLOOKUP(A97,'Season 7'!AK$4:CN$104,8,0),"0"),IFERROR(VLOOKUP(A97,'Season 8'!AK$4:CN$104,8,0),"0"),
IFERROR(VLOOKUP(A97,'Season 9'!AK$4:CN$104,8,0),"0"),IFERROR(VLOOKUP(A97,'Season 10'!AK$4:CN$104,8,0),"0"),
IFERROR(VLOOKUP(A97,'Season 11'!AK$4:CN$104,8,0),"0"),IFERROR(VLOOKUP(A97,'Season 12'!AK$4:CN$104,8,0),"0"),
IFERROR(VLOOKUP(A97,'Season 13'!AK$4:CN$104,8,0),"0"),IFERROR(VLOOKUP(A97,'Season 14'!AK$4:CN$104,8,0),"0"),IFERROR(VLOOKUP(A97,'Season 15'!AK$4:CN$104,8,0),"0"),)</f>
        <v>0</v>
      </c>
      <c r="H97" s="329">
        <f>SUM(
IFERROR(VLOOKUP(A97,'Season 1'!AJ$4:CM$104,9,0),"0"),IFERROR(VLOOKUP(A97,'Season 2'!AK$4:CN$104,9,0),"0"),
IFERROR(VLOOKUP(A97,'Season 3'!AK$4:CN$104,9,0),"0"),IFERROR(VLOOKUP(A97,'Season 4'!AK$4:CN$104,9,0),"0"),
IFERROR(VLOOKUP(A97,'Season 5'!AK$4:CN$104,9,0),"0"),IFERROR(VLOOKUP(A97,'Season 6'!AK$4:CN$104,9,0),"0"),
IFERROR(VLOOKUP(A97,'Season 7'!AK$4:CN$104,9,0),"0"),IFERROR(VLOOKUP(A97,'Season 8'!AK$4:CN$104,9,0),"0"),
IFERROR(VLOOKUP(A97,'Season 9'!AK$4:CN$104,9,0),"0"),IFERROR(VLOOKUP(A97,'Season 10'!AK$4:CN$104,9,0),"0"),
IFERROR(VLOOKUP(A97,'Season 11'!AK$4:CN$104,9,0),"0"),IFERROR(VLOOKUP(A97,'Season 12'!AK$4:CN$104,9,0),"0"),
IFERROR(VLOOKUP(A97,'Season 13'!AK$4:CN$104,9,0),"0"),IFERROR(VLOOKUP(A97,'Season 14'!AK$4:CN$104,9,0),"0"),IFERROR(VLOOKUP(A97,'Season 15'!AK$4:CN$104,9,0),"0"),)</f>
        <v>0</v>
      </c>
      <c r="I97" s="518">
        <f>SUM(
IFERROR(VLOOKUP(A97,'Season 1'!AJ$4:CM$104,10,0),"0"),IFERROR(VLOOKUP(A97,'Season 2'!AK$4:CN$104,10,0),"0"),
IFERROR(VLOOKUP(A97,'Season 3'!AK$4:CN$104,10,0),"0"),IFERROR(VLOOKUP(A97,'Season 4'!AK$4:CN$104,10,0),"0"),
IFERROR(VLOOKUP(A97,'Season 5'!AK$4:CN$104,10,0),"0"),IFERROR(VLOOKUP(A97,'Season 6'!AK$4:CN$104,10,0),"0"),
IFERROR(VLOOKUP(A97,'Season 7'!AK$4:CN$104,10,0),"0"),IFERROR(VLOOKUP(A97,'Season 8'!AK$4:CN$104,10,0),"0"),
IFERROR(VLOOKUP(A97,'Season 9'!AK$4:CN$104,10,0),"0"),IFERROR(VLOOKUP(A97,'Season 10'!AK$4:CN$104,10,0),"0"),
IFERROR(VLOOKUP(A97,'Season 11'!AK$4:CN$104,10,0),"0"),IFERROR(VLOOKUP(A97,'Season 12'!AK$4:CN$104,10,0),"0"),
IFERROR(VLOOKUP(A97,'Season 13'!AK$4:CN$104,10,0),"0"),IFERROR(VLOOKUP(A97,'Season 14'!AK$4:CN$104,10,0),"0"),IFERROR(VLOOKUP(A97,'Season 15'!AK$4:CN$104,10,0),"0"),)</f>
        <v>0</v>
      </c>
      <c r="J97" s="21">
        <f>SUM(IFERROR(VLOOKUP(A97,BI$3:BN$152,3,0),"0"),
IFERROR(VLOOKUP(A97,'Season 1'!AJ$4:CM$104,11,0),"0"),IFERROR(VLOOKUP(A97,'Season 2'!AK$4:CN$104,11,0),"0"),
IFERROR(VLOOKUP(A97,'Season 3'!AK$4:CN$104,11,0),"0"),IFERROR(VLOOKUP(A97,'Season 4'!AK$4:CN$104,11,0),"0"),
IFERROR(VLOOKUP(A97,'Season 5'!AK$4:CN$104,11,0),"0"),IFERROR(VLOOKUP(A97,'Season 6'!AK$4:CN$104,11,0),"0"),
IFERROR(VLOOKUP(A97,'Season 7'!AK$4:CN$104,11,0),"0"),IFERROR(VLOOKUP(A97,'Season 8'!AK$4:CN$104,11,0),"0"),
IFERROR(VLOOKUP(A97,'Season 9'!AK$4:CN$104,11,0),"0"),IFERROR(VLOOKUP(A97,'Season 10'!AK$4:CN$104,11,0),"0"),
IFERROR(VLOOKUP(A97,'Season 11'!AK$4:CN$104,11,0),"0"),IFERROR(VLOOKUP(A97,'Season 12'!AK$4:CN$104,11,0),"0"),
IFERROR(VLOOKUP(A97,'Season 13'!AK$4:CN$104,11,0),"0"),IFERROR(VLOOKUP(A97,'Season 14'!AK$4:CN$104,11,0),"0"),IFERROR(VLOOKUP(A97,'Season 15'!AK$4:CN$104,11,0),"0"),)</f>
        <v>0</v>
      </c>
      <c r="K97" s="402">
        <f>SUM(IFERROR(VLOOKUP($A97,BI$3:BN$152,4,0),"0"),
IFERROR(VLOOKUP($A97,'Season 1'!AJ$4:CM$104,12,0),"0"),IFERROR(VLOOKUP($A97,'Season 2'!AK$4:CN$104,12,0),"0"),
IFERROR(VLOOKUP($A97,'Season 3'!AK$4:CN$104,12,0),"0"),IFERROR(VLOOKUP($A97,'Season 4'!AK$4:CN$104,12,0),"0"),
IFERROR(VLOOKUP($A97,'Season 5'!AK$4:CN$104,12,0),"0"),IFERROR(VLOOKUP($A97,'Season 6'!AK$4:CN$104,12,0),"0"),
IFERROR(VLOOKUP($A97,'Season 7'!AK$4:CN$104,12,0),"0"),IFERROR(VLOOKUP($A97,'Season 8'!AK$4:CN$104,12,0),"0"),
IFERROR(VLOOKUP($A97,'Season 9'!AK$4:CN$104,12,0),"0"),IFERROR(VLOOKUP($A97,'Season 10'!AK$4:CN$104,12,0),"0"),
IFERROR(VLOOKUP($A97,'Season 11'!AK$4:CN$104,12,0),"0"),IFERROR(VLOOKUP($A97,'Season 12'!AK$4:CN$104,12,0),"0"),
IFERROR(VLOOKUP($A97,'Season 13'!AK$4:CN$104,12,0),"0"),IFERROR(VLOOKUP($A97,'Season 14'!AK$4:CN$104,12,0),"0"),IFERROR(VLOOKUP(A97,'Season 15'!AK$4:CN$104,12,0),"0"),)</f>
        <v>0</v>
      </c>
      <c r="L97" s="403">
        <f>SUM(
IFERROR(VLOOKUP($A97,'Season 1'!AJ$4:CM$104,13,0),"0"),IFERROR(VLOOKUP($A97,'Season 2'!AK$4:CN$104,13,0),"0"),
IFERROR(VLOOKUP($A97,'Season 3'!AK$4:CN$104,13,0),"0"),IFERROR(VLOOKUP($A97,'Season 4'!AK$4:CN$104,13,0),"0"),
IFERROR(VLOOKUP($A97,'Season 5'!AK$4:CN$104,13,0),"0"),IFERROR(VLOOKUP($A97,'Season 6'!AK$4:CN$104,13,0),"0"),
IFERROR(VLOOKUP($A97,'Season 7'!AK$4:CN$104,13,0),"0"),IFERROR(VLOOKUP($A97,'Season 8'!AK$4:CN$104,13,0),"0"),
IFERROR(VLOOKUP($A97,'Season 9'!AK$4:CN$104,13,0),"0"),IFERROR(VLOOKUP($A97,'Season 10'!AK$4:CN$104,13,0),"0"),
IFERROR(VLOOKUP($A97,'Season 11'!AK$4:CN$104,13,0),"0"),IFERROR(VLOOKUP($A97,'Season 12'!AK$4:CN$104,13,0),"0"),
IFERROR(VLOOKUP($A97,'Season 13'!AK$4:CN$104,13,0),"0"),IFERROR(VLOOKUP($A97,'Season 14'!AK$4:CN$104,13,0),"0"),IFERROR(VLOOKUP(A97,'Season 15'!AK$4:CN$104,13,0),"0"),)</f>
        <v>0</v>
      </c>
      <c r="M97" s="398">
        <f>SUM(
IFERROR(VLOOKUP($A97,'Season 1'!AJ$4:CM$104,14,0),"0"),IFERROR(VLOOKUP($A97,'Season 2'!AK$4:CN$104,14,0),"0"),
IFERROR(VLOOKUP($A97,'Season 3'!AK$4:CN$104,14,0),"0"),IFERROR(VLOOKUP($A97,'Season 4'!AK$4:CN$104,14,0),"0"),
IFERROR(VLOOKUP($A97,'Season 5'!AK$4:CN$104,14,0),"0"),IFERROR(VLOOKUP($A97,'Season 6'!AK$4:CN$104,14,0),"0"),
IFERROR(VLOOKUP($A97,'Season 7'!AK$4:CN$104,14,0),"0"),IFERROR(VLOOKUP($A97,'Season 8'!AK$4:CN$104,14,0),"0"),
IFERROR(VLOOKUP($A97,'Season 9'!AK$4:CN$104,14,0),"0"),IFERROR(VLOOKUP($A97,'Season 10'!AK$4:CN$104,14,0),"0"),
IFERROR(VLOOKUP($A97,'Season 11'!AK$4:CN$104,14,0),"0"),IFERROR(VLOOKUP($A97,'Season 12'!AK$4:CN$104,14,0),"0"),
IFERROR(VLOOKUP($A97,'Season 13'!AK$4:CN$104,14,0),"0"),IFERROR(VLOOKUP($A97,'Season 14'!AK$4:CN$104,14,0),"0"),IFERROR(VLOOKUP(A97,'Season 15'!AK$4:CN$104,14,0),"0"),)</f>
        <v>0</v>
      </c>
      <c r="N97" s="518">
        <f>SUM(
IFERROR(VLOOKUP($A97,'Season 1'!AJ$4:CM$104,15,0),"0"),IFERROR(VLOOKUP($A97,'Season 2'!AK$4:CN$104,15,0),"0"),
IFERROR(VLOOKUP($A97,'Season 3'!AK$4:CN$104,15,0),"0"),IFERROR(VLOOKUP($A97,'Season 4'!AK$4:CN$104,15,0),"0"),
IFERROR(VLOOKUP($A97,'Season 5'!AK$4:CN$104,15,0),"0"),IFERROR(VLOOKUP($A97,'Season 6'!AK$4:CN$104,15,0),"0"),
IFERROR(VLOOKUP($A97,'Season 7'!AK$4:CN$104,15,0),"0"),IFERROR(VLOOKUP($A97,'Season 8'!AK$4:CN$104,15,0),"0"),
IFERROR(VLOOKUP($A97,'Season 9'!AK$4:CN$104,15,0),"0"),IFERROR(VLOOKUP($A97,'Season 10'!AK$4:CN$104,15,0),"0"),
IFERROR(VLOOKUP($A97,'Season 11'!AK$4:CN$104,15,0),"0"),IFERROR(VLOOKUP($A97,'Season 12'!AK$4:CN$104,15,0),"0"),
IFERROR(VLOOKUP($A97,'Season 13'!AK$4:CN$104,15,0),"0"),IFERROR(VLOOKUP($A97,'Season 14'!AK$4:CN$104,15,0),"0"),IFERROR(VLOOKUP(A97,'Season 15'!AK$4:CN$104,15,0),"0"),)</f>
        <v>0</v>
      </c>
      <c r="O97" s="21">
        <f>SUM(
IFERROR(VLOOKUP($A97,'Season 1'!AJ$4:CM$104,16,0),"0"),IFERROR(VLOOKUP($A97,'Season 2'!AK$4:CN$104,16,0),"0"),
IFERROR(VLOOKUP($A97,'Season 3'!AK$4:CN$104,16,0),"0"),IFERROR(VLOOKUP($A97,'Season 4'!AK$4:CN$104,16,0),"0"),
IFERROR(VLOOKUP($A97,'Season 5'!AK$4:CN$104,16,0),"0"),IFERROR(VLOOKUP($A97,'Season 6'!AK$4:CN$104,16,0),"0"),
IFERROR(VLOOKUP($A97,'Season 7'!AK$4:CN$104,16,0),"0"),IFERROR(VLOOKUP($A97,'Season 8'!AK$4:CN$104,16,0),"0"),
IFERROR(VLOOKUP($A97,'Season 9'!AK$4:CN$104,16,0),"0"),IFERROR(VLOOKUP($A97,'Season 10'!AK$4:CN$104,16,0),"0"),
IFERROR(VLOOKUP($A97,'Season 11'!AK$4:CN$104,16,0),"0"),IFERROR(VLOOKUP($A97,'Season 12'!AK$4:CN$104,16,0),"0"),
IFERROR(VLOOKUP($A97,'Season 13'!AK$4:CN$104,16,0),"0"),IFERROR(VLOOKUP($A97,'Season 14'!AK$4:CN$104,16,0),"0"),IFERROR(VLOOKUP(A97,'Season 15'!AK$4:CN$104,16,0),"0"),)</f>
        <v>0</v>
      </c>
      <c r="P97" s="402">
        <f>SUM(
IFERROR(VLOOKUP($A97,'Season 1'!AJ$4:CM$104,17,0),"0"),IFERROR(VLOOKUP($A97,'Season 2'!AK$4:CN$104,17,0),"0"),
IFERROR(VLOOKUP($A97,'Season 3'!AK$4:CN$104,17,0),"0"),IFERROR(VLOOKUP($A97,'Season 4'!AK$4:CN$104,17,0),"0"),
IFERROR(VLOOKUP($A97,'Season 5'!AK$4:CN$104,17,0),"0"),IFERROR(VLOOKUP($A97,'Season 6'!AK$4:CN$104,17,0),"0"),
IFERROR(VLOOKUP($A97,'Season 7'!AK$4:CN$104,17,0),"0"),IFERROR(VLOOKUP($A97,'Season 8'!AK$4:CN$104,17,0),"0"),
IFERROR(VLOOKUP($A97,'Season 9'!AK$4:CN$104,17,0),"0"),IFERROR(VLOOKUP($A97,'Season 10'!AK$4:CN$104,17,0),"0"),
IFERROR(VLOOKUP($A97,'Season 11'!AK$4:CN$104,17,0),"0"),IFERROR(VLOOKUP($A97,'Season 12'!AK$4:CN$104,17,0),"0"),
IFERROR(VLOOKUP($A97,'Season 13'!AK$4:CN$104,17,0),"0"),IFERROR(VLOOKUP($A97,'Season 14'!AK$4:CN$104,17,0),"0"),IFERROR(VLOOKUP(A97,'Season 15'!AK$4:CN$104,17,0),"0"),)</f>
        <v>0</v>
      </c>
      <c r="Q97" s="403">
        <f>SUM(
IFERROR(VLOOKUP($A97,'Season 1'!AJ$4:CM$104,18,0),"0"),IFERROR(VLOOKUP($A97,'Season 2'!AK$4:CN$104,18,0),"0"),
IFERROR(VLOOKUP($A97,'Season 3'!AK$4:CN$104,18,0),"0"),IFERROR(VLOOKUP($A97,'Season 4'!AK$4:CN$104,18,0),"0"),
IFERROR(VLOOKUP($A97,'Season 5'!AK$4:CN$104,18,0),"0"),IFERROR(VLOOKUP($A97,'Season 6'!AK$4:CN$104,18,0),"0"),
IFERROR(VLOOKUP($A97,'Season 7'!AK$4:CN$104,18,0),"0"),IFERROR(VLOOKUP($A97,'Season 8'!AK$4:CN$104,18,0),"0"),
IFERROR(VLOOKUP($A97,'Season 9'!AK$4:CN$104,18,0),"0"),IFERROR(VLOOKUP($A97,'Season 10'!AK$4:CN$104,18,0),"0"),
IFERROR(VLOOKUP($A97,'Season 11'!AK$4:CN$104,18,0),"0"),IFERROR(VLOOKUP($A97,'Season 12'!AK$4:CN$104,18,0),"0"),
IFERROR(VLOOKUP($A97,'Season 13'!AK$4:CN$104,18,0),"0"),IFERROR(VLOOKUP($A97,'Season 14'!AK$4:CN$104,18,0),"0"),IFERROR(VLOOKUP(A97,'Season 15'!AK$4:CN$104,18,0),"0"),)</f>
        <v>0</v>
      </c>
      <c r="R97" s="398">
        <f>SUM(
IFERROR(VLOOKUP($A97,'Season 1'!AJ$4:CM$104,19,0),"0"),IFERROR(VLOOKUP($A97,'Season 2'!AK$4:CN$104,19,0),"0"),
IFERROR(VLOOKUP($A97,'Season 3'!AK$4:CN$104,19,0),"0"),IFERROR(VLOOKUP($A97,'Season 4'!AK$4:CN$104,19,0),"0"),
IFERROR(VLOOKUP($A97,'Season 5'!AK$4:CN$104,19,0),"0"),IFERROR(VLOOKUP($A97,'Season 6'!AK$4:CN$104,19,0),"0"),
IFERROR(VLOOKUP($A97,'Season 7'!AK$4:CN$104,19,0),"0"),IFERROR(VLOOKUP($A97,'Season 8'!AK$4:CN$104,19,0),"0"),
IFERROR(VLOOKUP($A97,'Season 9'!AK$4:CN$104,19,0),"0"),IFERROR(VLOOKUP($A97,'Season 10'!AK$4:CN$104,19,0),"0"),
IFERROR(VLOOKUP($A97,'Season 11'!AK$4:CN$104,19,0),"0"),IFERROR(VLOOKUP($A97,'Season 12'!AK$4:CN$104,19,0),"0"),
IFERROR(VLOOKUP($A97,'Season 13'!AK$4:CN$104,19,0),"0"),IFERROR(VLOOKUP($A97,'Season 14'!AK$4:CN$104,19,0),"0"),IFERROR(VLOOKUP(A97,'Season 15'!AK$4:CN$104,19,0),"0"),)</f>
        <v>0</v>
      </c>
      <c r="S97" s="518">
        <f>SUM(
IFERROR(VLOOKUP($A97,'Season 1'!AJ$4:CM$104,20,0),"0"),IFERROR(VLOOKUP($A97,'Season 2'!AK$4:CN$104,20,0),"0"),
IFERROR(VLOOKUP($A97,'Season 3'!AK$4:CN$104,20,0),"0"),IFERROR(VLOOKUP($A97,'Season 4'!AK$4:CN$104,20,0),"0"),
IFERROR(VLOOKUP($A97,'Season 5'!AK$4:CN$104,20,0),"0"),IFERROR(VLOOKUP($A97,'Season 6'!AK$4:CN$104,20,0),"0"),
IFERROR(VLOOKUP($A97,'Season 7'!AK$4:CN$104,20,0),"0"),IFERROR(VLOOKUP($A97,'Season 8'!AK$4:CN$104,20,0),"0"),
IFERROR(VLOOKUP($A97,'Season 9'!AK$4:CN$104,20,0),"0"),IFERROR(VLOOKUP($A97,'Season 10'!AK$4:CN$104,20,0),"0"),
IFERROR(VLOOKUP($A97,'Season 11'!AK$4:CN$104,20,0),"0"),IFERROR(VLOOKUP($A97,'Season 12'!AK$4:CN$104,20,0),"0"),
IFERROR(VLOOKUP($A97,'Season 13'!AK$4:CN$104,20,0),"0"),IFERROR(VLOOKUP($A97,'Season 14'!AK$4:CN$104,20,0),"0"),IFERROR(VLOOKUP(A97,'Season 15'!AK$4:CN$104,20,0),"0"),)</f>
        <v>0</v>
      </c>
      <c r="T97" s="21">
        <f>SUM(
IFERROR(VLOOKUP($A97,'Season 1'!AJ$4:CM$104,21,0),"0"),IFERROR(VLOOKUP($A97,'Season 2'!AK$4:CN$104,21,0),"0"),
IFERROR(VLOOKUP($A97,'Season 3'!AK$4:CN$104,21,0),"0"),IFERROR(VLOOKUP($A97,'Season 4'!AK$4:CN$104,21,0),"0"),
IFERROR(VLOOKUP($A97,'Season 5'!AK$4:CN$104,21,0),"0"),IFERROR(VLOOKUP($A97,'Season 6'!AK$4:CN$104,21,0),"0"),
IFERROR(VLOOKUP($A97,'Season 7'!AK$4:CN$104,21,0),"0"),IFERROR(VLOOKUP($A97,'Season 8'!AK$4:CN$104,21,0),"0"),
IFERROR(VLOOKUP($A97,'Season 9'!AK$4:CN$104,21,0),"0"),IFERROR(VLOOKUP($A97,'Season 10'!AK$4:CN$104,21,0),"0"),
IFERROR(VLOOKUP($A97,'Season 11'!AK$4:CN$104,21,0),"0"),IFERROR(VLOOKUP($A97,'Season 12'!AK$4:CN$104,21,0),"0"),
IFERROR(VLOOKUP($A97,'Season 13'!AK$4:CN$104,21,0),"0"),IFERROR(VLOOKUP($A97,'Season 14'!AK$4:CN$104,21,0),"0"),IFERROR(VLOOKUP(A97,'Season 15'!AK$4:CN$104,21,0),"0"),)</f>
        <v>0</v>
      </c>
      <c r="U97" s="402">
        <f>SUM(
IFERROR(VLOOKUP($A97,'Season 1'!AJ$4:CM$104,22,0),"0"),IFERROR(VLOOKUP($A97,'Season 2'!AK$4:CN$104,22,0),"0"),
IFERROR(VLOOKUP($A97,'Season 3'!AK$4:CN$104,22,0),"0"),IFERROR(VLOOKUP($A97,'Season 4'!AK$4:CN$104,22,0),"0"),
IFERROR(VLOOKUP($A97,'Season 5'!AK$4:CN$104,22,0),"0"),IFERROR(VLOOKUP($A97,'Season 6'!AK$4:CN$104,22,0),"0"),
IFERROR(VLOOKUP($A97,'Season 7'!AK$4:CN$104,22,0),"0"),IFERROR(VLOOKUP($A97,'Season 8'!AK$4:CN$104,22,0),"0"),
IFERROR(VLOOKUP($A97,'Season 9'!AK$4:CN$104,22,0),"0"),IFERROR(VLOOKUP($A97,'Season 10'!AK$4:CN$104,22,0),"0"),
IFERROR(VLOOKUP($A97,'Season 11'!AK$4:CN$104,22,0),"0"),IFERROR(VLOOKUP($A97,'Season 12'!AK$4:CN$104,22,0),"0"),
IFERROR(VLOOKUP($A97,'Season 13'!AK$4:CN$104,22,0),"0"),IFERROR(VLOOKUP($A97,'Season 14'!AK$4:CN$104,22,0),"0"),IFERROR(VLOOKUP(A97,'Season 15'!AK$4:CN$104,22,0),"0"),)</f>
        <v>0</v>
      </c>
      <c r="V97" s="403">
        <f>SUM(
IFERROR(VLOOKUP($A97,'Season 1'!AJ$4:CM$104,23,0),"0"),IFERROR(VLOOKUP($A97,'Season 2'!AK$4:CN$104,23,0),"0"),
IFERROR(VLOOKUP($A97,'Season 3'!AK$4:CN$104,23,0),"0"),IFERROR(VLOOKUP($A97,'Season 4'!AK$4:CN$104,23,0),"0"),
IFERROR(VLOOKUP($A97,'Season 5'!AK$4:CN$104,23,0),"0"),IFERROR(VLOOKUP($A97,'Season 6'!AK$4:CN$104,23,0),"0"),
IFERROR(VLOOKUP($A97,'Season 7'!AK$4:CN$104,23,0),"0"),IFERROR(VLOOKUP($A97,'Season 8'!AK$4:CN$104,23,0),"0"),
IFERROR(VLOOKUP($A97,'Season 9'!AK$4:CN$104,23,0),"0"),IFERROR(VLOOKUP($A97,'Season 10'!AK$4:CN$104,23,0),"0"),
IFERROR(VLOOKUP($A97,'Season 11'!AK$4:CN$104,23,0),"0"),IFERROR(VLOOKUP($A97,'Season 12'!AK$4:CN$104,23,0),"0"),
IFERROR(VLOOKUP($A97,'Season 13'!AK$4:CN$104,23,0),"0"),IFERROR(VLOOKUP($A97,'Season 14'!AK$4:CN$104,23,0),"0"),IFERROR(VLOOKUP($A97,'Season 15'!AK$4:CN$104,23,0),"0"),)</f>
        <v>0</v>
      </c>
      <c r="W97" s="398">
        <f>SUM(
IFERROR(VLOOKUP($A97,'Season 1'!AJ$4:CM$104,24,0),"0"),IFERROR(VLOOKUP($A97,'Season 2'!AK$4:CN$104,24,0),"0"),
IFERROR(VLOOKUP($A97,'Season 3'!AK$4:CN$104,24,0),"0"),IFERROR(VLOOKUP($A97,'Season 4'!AK$4:CN$104,24,0),"0"),
IFERROR(VLOOKUP($A97,'Season 5'!AK$4:CN$104,24,0),"0"),IFERROR(VLOOKUP($A97,'Season 6'!AK$4:CN$104,24,0),"0"),
IFERROR(VLOOKUP($A97,'Season 7'!AK$4:CN$104,24,0),"0"),IFERROR(VLOOKUP($A97,'Season 8'!AK$4:CN$104,24,0),"0"),
IFERROR(VLOOKUP($A97,'Season 9'!AK$4:CN$104,24,0),"0"),IFERROR(VLOOKUP($A97,'Season 10'!AK$4:CN$104,24,0),"0"),
IFERROR(VLOOKUP($A97,'Season 11'!AK$4:CN$104,24,0),"0"),IFERROR(VLOOKUP($A97,'Season 12'!AK$4:CN$104,24,0),"0"),
IFERROR(VLOOKUP($A97,'Season 13'!AK$4:CN$104,24,0),"0"),IFERROR(VLOOKUP($A97,'Season 14'!AK$4:CN$104,24,0),"0"),IFERROR(VLOOKUP($A97,'Season 15'!AK$4:CN$104,24,0),"0"),)</f>
        <v>0</v>
      </c>
      <c r="X97" s="518">
        <f>SUM(
IFERROR(VLOOKUP($A97,'Season 1'!AJ$4:CM$104,25,0),"0"),IFERROR(VLOOKUP($A97,'Season 2'!AK$4:CN$104,25,0),"0"),
IFERROR(VLOOKUP($A97,'Season 3'!AK$4:CN$104,25,0),"0"),IFERROR(VLOOKUP($A97,'Season 4'!AK$4:CN$104,25,0),"0"),
IFERROR(VLOOKUP($A97,'Season 5'!AK$4:CN$104,25,0),"0"),IFERROR(VLOOKUP($A97,'Season 6'!AK$4:CN$104,25,0),"0"),
IFERROR(VLOOKUP($A97,'Season 7'!AK$4:CN$104,25,0),"0"),IFERROR(VLOOKUP($A97,'Season 8'!AK$4:CN$104,25,0),"0"),
IFERROR(VLOOKUP($A97,'Season 9'!AK$4:CN$104,25,0),"0"),IFERROR(VLOOKUP($A97,'Season 10'!AK$4:CN$104,25,0),"0"),
IFERROR(VLOOKUP($A97,'Season 11'!AK$4:CN$104,25,0),"0"),IFERROR(VLOOKUP($A97,'Season 12'!AK$4:CN$104,25,0),"0"),
IFERROR(VLOOKUP($A97,'Season 13'!AK$4:CN$104,25,0),"0"),IFERROR(VLOOKUP($A97,'Season 14'!AK$4:CN$104,25,0),"0"),IFERROR(VLOOKUP($A97,'Season 15'!AK$4:CN$104,25,0),"0"),)</f>
        <v>0</v>
      </c>
      <c r="Y97" s="21">
        <f>SUM(
IFERROR(VLOOKUP($A97,'Season 1'!AJ$4:CM$104,26,0),"0"),IFERROR(VLOOKUP($A97,'Season 2'!AK$4:CN$104,26,0),"0"),
IFERROR(VLOOKUP($A97,'Season 3'!AK$4:CN$104,26,0),"0"),IFERROR(VLOOKUP($A97,'Season 4'!AK$4:CN$104,26,0),"0"),
IFERROR(VLOOKUP($A97,'Season 5'!AK$4:CN$104,26,0),"0"),IFERROR(VLOOKUP($A97,'Season 6'!AK$4:CN$104,26,0),"0"),
IFERROR(VLOOKUP($A97,'Season 7'!AK$4:CN$104,26,0),"0"),IFERROR(VLOOKUP($A97,'Season 8'!AK$4:CN$104,26,0),"0"),
IFERROR(VLOOKUP($A97,'Season 9'!AK$4:CN$104,26,0),"0"),IFERROR(VLOOKUP($A97,'Season 10'!AK$4:CN$104,26,0),"0"),
IFERROR(VLOOKUP($A97,'Season 11'!AK$4:CN$104,26,0),"0"),IFERROR(VLOOKUP($A97,'Season 12'!AK$4:CN$104,26,0),"0"),
IFERROR(VLOOKUP($A97,'Season 13'!AK$4:CN$104,26,0),"0"),IFERROR(VLOOKUP($A97,'Season 14'!AK$4:CN$104,26,0),"0"),IFERROR(VLOOKUP($A97,'Season 15'!AK$4:CN$104,26,0),"0"),)</f>
        <v>0</v>
      </c>
      <c r="Z97" s="402">
        <f>SUM(
IFERROR(VLOOKUP($A97,'Season 1'!AJ$4:CM$104,27,0),"0"),IFERROR(VLOOKUP($A97,'Season 2'!AK$4:CN$104,27,0),"0"),
IFERROR(VLOOKUP($A97,'Season 3'!AK$4:CN$104,27,0),"0"),IFERROR(VLOOKUP($A97,'Season 4'!AK$4:CN$104,27,0),"0"),
IFERROR(VLOOKUP($A97,'Season 5'!AK$4:CN$104,27,0),"0"),IFERROR(VLOOKUP($A97,'Season 6'!AK$4:CN$104,27,0),"0"),
IFERROR(VLOOKUP($A97,'Season 7'!AK$4:CN$104,27,0),"0"),IFERROR(VLOOKUP($A97,'Season 8'!AK$4:CN$104,27,0),"0"),
IFERROR(VLOOKUP($A97,'Season 9'!AK$4:CN$104,27,0),"0"),IFERROR(VLOOKUP($A97,'Season 10'!AK$4:CN$104,27,0),"0"),
IFERROR(VLOOKUP($A97,'Season 11'!AK$4:CN$104,27,0),"0"),IFERROR(VLOOKUP($A97,'Season 12'!AK$4:CN$104,27,0),"0"),
IFERROR(VLOOKUP($A97,'Season 13'!AK$4:CN$104,27,0),"0"),IFERROR(VLOOKUP($A97,'Season 14'!AK$4:CN$104,27,0),"0"),IFERROR(VLOOKUP($A97,'Season 15'!AK$4:CN$104,27,0),"0"),)</f>
        <v>0</v>
      </c>
      <c r="AA97" s="403">
        <f>SUM(
IFERROR(VLOOKUP($A97,'Season 1'!AJ$4:CM$104,28,0),"0"),IFERROR(VLOOKUP($A97,'Season 2'!AK$4:CN$104,28,0),"0"),
IFERROR(VLOOKUP($A97,'Season 3'!AK$4:CN$104,28,0),"0"),IFERROR(VLOOKUP($A97,'Season 4'!AK$4:CN$104,28,0),"0"),
IFERROR(VLOOKUP($A97,'Season 5'!AK$4:CN$104,28,0),"0"),IFERROR(VLOOKUP($A97,'Season 6'!AK$4:CN$104,28,0),"0"),
IFERROR(VLOOKUP($A97,'Season 7'!AK$4:CN$104,28,0),"0"),IFERROR(VLOOKUP($A97,'Season 8'!AK$4:CN$104,28,0),"0"),
IFERROR(VLOOKUP($A97,'Season 9'!AK$4:CN$104,28,0),"0"),IFERROR(VLOOKUP($A97,'Season 10'!AK$4:CN$104,28,0),"0"),
IFERROR(VLOOKUP($A97,'Season 11'!AK$4:CN$104,28,0),"0"),IFERROR(VLOOKUP($A97,'Season 12'!AK$4:CN$104,28,0),"0"),
IFERROR(VLOOKUP($A97,'Season 13'!AK$4:CN$104,28,0),"0"),IFERROR(VLOOKUP($A97,'Season 14'!AK$4:CN$104,28,0),"0"),IFERROR(VLOOKUP($A97,'Season 15'!AK$4:CN$104,28,0),"0"),)</f>
        <v>0</v>
      </c>
      <c r="AB97" s="398">
        <f>SUM(
IFERROR(VLOOKUP($A97,'Season 1'!AJ$4:CM$104,29,0),"0"),IFERROR(VLOOKUP($A97,'Season 2'!AK$4:CN$104,29,0),"0"),
IFERROR(VLOOKUP($A97,'Season 3'!AK$4:CN$104,29,0),"0"),IFERROR(VLOOKUP($A97,'Season 4'!AK$4:CN$104,29,0),"0"),
IFERROR(VLOOKUP($A97,'Season 5'!AK$4:CN$104,29,0),"0"),IFERROR(VLOOKUP($A97,'Season 6'!AK$4:CN$104,29,0),"0"),
IFERROR(VLOOKUP($A97,'Season 7'!AK$4:CN$104,29,0),"0"),IFERROR(VLOOKUP($A97,'Season 8'!AK$4:CN$104,29,0),"0"),
IFERROR(VLOOKUP($A97,'Season 9'!AK$4:CN$104,29,0),"0"),IFERROR(VLOOKUP($A97,'Season 10'!AK$4:CN$104,29,0),"0"),
IFERROR(VLOOKUP($A97,'Season 11'!AK$4:CN$104,29,0),"0"),IFERROR(VLOOKUP($A97,'Season 12'!AK$4:CN$104,29,0),"0"),
IFERROR(VLOOKUP($A97,'Season 13'!AK$4:CN$104,29,0),"0"),IFERROR(VLOOKUP($A97,'Season 14'!AK$4:CN$104,29,0),"0"),IFERROR(VLOOKUP($A97,'Season 15'!AK$4:CN$104,29,0),"0"),)</f>
        <v>0</v>
      </c>
      <c r="AC97" s="518">
        <f>SUM(
IFERROR(VLOOKUP($A97,'Season 1'!AJ$4:CM$104,30,0),"0"),IFERROR(VLOOKUP($A97,'Season 2'!AK$4:CN$104,30,0),"0"),
IFERROR(VLOOKUP($A97,'Season 3'!AK$4:CN$104,30,0),"0"),IFERROR(VLOOKUP($A97,'Season 4'!AK$4:CN$104,30,0),"0"),
IFERROR(VLOOKUP($A97,'Season 5'!AK$4:CN$104,30,0),"0"),IFERROR(VLOOKUP($A97,'Season 6'!AK$4:CN$104,30,0),"0"),
IFERROR(VLOOKUP($A97,'Season 7'!AK$4:CN$104,30,0),"0"),IFERROR(VLOOKUP($A97,'Season 8'!AK$4:CN$104,30,0),"0"),
IFERROR(VLOOKUP($A97,'Season 9'!AK$4:CN$104,30,0),"0"),IFERROR(VLOOKUP($A97,'Season 10'!AK$4:CN$104,30,0),"0"),
IFERROR(VLOOKUP($A97,'Season 11'!AK$4:CN$104,30,0),"0"),IFERROR(VLOOKUP($A97,'Season 12'!AK$4:CN$104,30,0),"0"),
IFERROR(VLOOKUP($A97,'Season 13'!AK$4:CN$104,30,0),"0"),IFERROR(VLOOKUP($A97,'Season 14'!AK$4:CN$104,30,0),"0"),IFERROR(VLOOKUP($A97,'Season 15'!AK$4:CN$104,30,0),"0"),)</f>
        <v>0</v>
      </c>
      <c r="AD97" s="21">
        <f>SUM(
IFERROR(VLOOKUP($A97,'Season 1'!AJ$4:CM$104,31,0),"0"),IFERROR(VLOOKUP($A97,'Season 2'!AK$4:CN$104,31,0),"0"),
IFERROR(VLOOKUP($A97,'Season 3'!AK$4:CN$104,31,0),"0"),IFERROR(VLOOKUP($A97,'Season 4'!AK$4:CN$104,31,0),"0"),
IFERROR(VLOOKUP($A97,'Season 5'!AK$4:CN$104,31,0),"0"),IFERROR(VLOOKUP($A97,'Season 6'!AK$4:CN$104,31,0),"0"),
IFERROR(VLOOKUP($A97,'Season 7'!AK$4:CN$104,31,0),"0"),IFERROR(VLOOKUP($A97,'Season 8'!AK$4:CN$104,31,0),"0"),
IFERROR(VLOOKUP($A97,'Season 9'!AK$4:CN$104,31,0),"0"),IFERROR(VLOOKUP($A97,'Season 10'!AK$4:CN$104,31,0),"0"),
IFERROR(VLOOKUP($A97,'Season 11'!AK$4:CN$104,31,0),"0"),IFERROR(VLOOKUP($A97,'Season 12'!AK$4:CN$104,31,0),"0"),
IFERROR(VLOOKUP($A97,'Season 13'!AK$4:CN$104,31,0),"0"),IFERROR(VLOOKUP($A97,'Season 14'!AK$4:CN$104,31,0),"0"),IFERROR(VLOOKUP($A97,'Season 15'!AK$4:CN$104,31,0),"0"),)</f>
        <v>0</v>
      </c>
      <c r="AE97" s="402">
        <f>SUM(
IFERROR(VLOOKUP($A97,'Season 1'!AJ$4:CM$104,32,0),"0"),IFERROR(VLOOKUP($A97,'Season 2'!AK$4:CN$104,32,0),"0"),
IFERROR(VLOOKUP($A97,'Season 3'!AK$4:CN$104,32,0),"0"),IFERROR(VLOOKUP($A97,'Season 4'!AK$4:CN$104,32,0),"0"),
IFERROR(VLOOKUP($A97,'Season 5'!AK$4:CN$104,32,0),"0"),IFERROR(VLOOKUP($A97,'Season 6'!AK$4:CN$104,32,0),"0"),
IFERROR(VLOOKUP($A97,'Season 7'!AK$4:CN$104,32,0),"0"),IFERROR(VLOOKUP($A97,'Season 8'!AK$4:CN$104,32,0),"0"),
IFERROR(VLOOKUP($A97,'Season 9'!AK$4:CN$104,32,0),"0"),IFERROR(VLOOKUP($A97,'Season 10'!AK$4:CN$104,32,0),"0"),
IFERROR(VLOOKUP($A97,'Season 11'!AK$4:CN$104,32,0),"0"),IFERROR(VLOOKUP($A97,'Season 12'!AK$4:CN$104,32,0),"0"),
IFERROR(VLOOKUP($A97,'Season 13'!AK$4:CN$104,32,0),"0"),IFERROR(VLOOKUP($A97,'Season 14'!AK$4:CN$104,32,0),"0"),IFERROR(VLOOKUP($A97,'Season 15'!AK$4:CN$104,32,0),"0"),)</f>
        <v>0</v>
      </c>
      <c r="AF97" s="403">
        <f>SUM(IFERROR(VLOOKUP($A97,'Season 2'!AK$4:CN$104,33,0),"0"),
IFERROR(VLOOKUP($A97,'Season 3'!AK$4:CN$104,33,0),"0"),IFERROR(VLOOKUP($A97,'Season 4'!AK$4:CN$104,33,0),"0"),
IFERROR(VLOOKUP($A97,'Season 5'!AK$4:CN$104,33,0),"0"),IFERROR(VLOOKUP($A97,'Season 6'!AK$4:CN$104,33,0),"0"),
IFERROR(VLOOKUP($A97,'Season 7'!AK$4:CN$104,33,0),"0"),IFERROR(VLOOKUP($A97,'Season 8'!AK$4:CN$104,33,0),"0"),
IFERROR(VLOOKUP($A97,'Season 9'!AK$4:CN$104,33,0),"0"),IFERROR(VLOOKUP($A97,'Season 10'!AK$4:CN$104,33,0),"0"),
IFERROR(VLOOKUP($A97,'Season 11'!AK$4:CN$104,33,0),"0"),IFERROR(VLOOKUP($A97,'Season 12'!AK$4:CN$104,33,0),"0"),
IFERROR(VLOOKUP($A97,'Season 13'!AK$4:CN$104,33,0),"0"),IFERROR(VLOOKUP($A97,'Season 14'!AK$4:CN$104,33,0),"0"),IFERROR(VLOOKUP($A97,'Season 15'!AK$4:CN$104,33,0),"0"),)</f>
        <v>0</v>
      </c>
      <c r="AG97" s="398">
        <f>SUM(IFERROR(VLOOKUP($A97,'Season 2'!AK$4:CN$104,34,0),"0"),
IFERROR(VLOOKUP($A97,'Season 3'!AK$4:CN$104,34,0),"0"),IFERROR(VLOOKUP($A97,'Season 4'!AK$4:CN$104,34,0),"0"),
IFERROR(VLOOKUP($A97,'Season 5'!AK$4:CN$104,34,0),"0"),IFERROR(VLOOKUP($A97,'Season 6'!AK$4:CN$104,34,0),"0"),
IFERROR(VLOOKUP($A97,'Season 7'!AK$4:CN$104,34,0),"0"),IFERROR(VLOOKUP($A97,'Season 8'!AK$4:CN$104,34,0),"0"),
IFERROR(VLOOKUP($A97,'Season 9'!AK$4:CN$104,34,0),"0"),IFERROR(VLOOKUP($A97,'Season 10'!AK$4:CN$104,34,0),"0"),
IFERROR(VLOOKUP($A97,'Season 11'!AK$4:CN$104,34,0),"0"),IFERROR(VLOOKUP($A97,'Season 12'!AK$4:CN$104,34,0),"0"),
IFERROR(VLOOKUP($A97,'Season 13'!AK$4:CN$104,34,0),"0"),IFERROR(VLOOKUP($A97,'Season 14'!AK$4:CN$104,34,0),"0"),IFERROR(VLOOKUP($A97,'Season 15'!AK$4:CN$104,34,0),"0"),)</f>
        <v>0</v>
      </c>
      <c r="AH97" s="518">
        <f>SUM(IFERROR(VLOOKUP($A97,'Season 2'!AK$4:CN$104,35,0),"0"),
IFERROR(VLOOKUP($A97,'Season 3'!AK$4:CN$104,35,0),"0"),IFERROR(VLOOKUP($A97,'Season 4'!AK$4:CN$104,35,0),"0"),
IFERROR(VLOOKUP($A97,'Season 5'!AK$4:CN$104,35,0),"0"),IFERROR(VLOOKUP($A97,'Season 6'!AK$4:CN$104,35,0),"0"),
IFERROR(VLOOKUP($A97,'Season 7'!AK$4:CN$104,35,0),"0"),IFERROR(VLOOKUP($A97,'Season 8'!AK$4:CN$104,35,0),"0"),
IFERROR(VLOOKUP($A97,'Season 9'!AK$4:CN$104,35,0),"0"),IFERROR(VLOOKUP($A97,'Season 10'!AK$4:CN$104,35,0),"0"),
IFERROR(VLOOKUP($A97,'Season 11'!AK$4:CN$104,35,0),"0"),IFERROR(VLOOKUP($A97,'Season 12'!AK$4:CN$104,35,0),"0"),
IFERROR(VLOOKUP($A97,'Season 13'!AK$4:CN$104,35,0),"0"),IFERROR(VLOOKUP($A97,'Season 14'!AK$4:CN$104,35,0),"0"),IFERROR(VLOOKUP($A97,'Season 15'!AK$4:CN$104,35,0),"0"),)</f>
        <v>0</v>
      </c>
      <c r="AI97" s="21">
        <f>SUM(IFERROR(VLOOKUP($A97,'Season 2'!AK$4:CN$104,36,0),"0"),
IFERROR(VLOOKUP($A97,'Season 3'!AK$4:CN$104,36,0),"0"),IFERROR(VLOOKUP($A97,'Season 4'!AK$4:CN$104,36,0),"0"),
IFERROR(VLOOKUP($A97,'Season 5'!AK$4:CN$104,36,0),"0"),IFERROR(VLOOKUP($A97,'Season 6'!AK$4:CN$104,36,0),"0"),
IFERROR(VLOOKUP($A97,'Season 7'!AK$4:CN$104,36,0),"0"),IFERROR(VLOOKUP($A97,'Season 8'!AK$4:CN$104,36,0),"0"),
IFERROR(VLOOKUP($A97,'Season 9'!AK$4:CN$104,36,0),"0"),IFERROR(VLOOKUP($A97,'Season 10'!AK$4:CN$104,36,0),"0"),
IFERROR(VLOOKUP($A97,'Season 11'!AK$4:CN$104,36,0),"0"),IFERROR(VLOOKUP($A97,'Season 12'!AK$4:CN$104,36,0),"0"),
IFERROR(VLOOKUP($A97,'Season 13'!AK$4:CN$104,36,0),"0"),IFERROR(VLOOKUP($A97,'Season 14'!AK$4:CN$104,36,0),"0"),IFERROR(VLOOKUP($A97,'Season 15'!AK$4:CN$104,36,0),"0"),)</f>
        <v>0</v>
      </c>
      <c r="AJ97" s="402">
        <f>SUM(IFERROR(VLOOKUP($A97,'Season 2'!AK$4:CN$104,37,0),"0"),
IFERROR(VLOOKUP($A97,'Season 3'!AK$4:CN$104,37,0),"0"),IFERROR(VLOOKUP($A97,'Season 4'!AK$4:CN$104,37,0),"0"),
IFERROR(VLOOKUP($A97,'Season 5'!AK$4:CN$104,37,0),"0"),IFERROR(VLOOKUP($A97,'Season 6'!AK$4:CN$104,37,0),"0"),
IFERROR(VLOOKUP($A97,'Season 7'!AK$4:CN$104,37,0),"0"),IFERROR(VLOOKUP($A97,'Season 8'!AK$4:CN$104,37,0),"0"),
IFERROR(VLOOKUP($A97,'Season 9'!AK$4:CN$104,37,0),"0"),IFERROR(VLOOKUP($A97,'Season 10'!AK$4:CN$104,37,0),"0"),
IFERROR(VLOOKUP($A97,'Season 11'!AK$4:CN$104,37,0),"0"),IFERROR(VLOOKUP($A97,'Season 12'!AK$4:CN$104,37,0),"0"),
IFERROR(VLOOKUP($A97,'Season 13'!AK$4:CN$104,37,0),"0"),IFERROR(VLOOKUP($A97,'Season 14'!AK$4:CN$104,37,0),"0"),IFERROR(VLOOKUP($A97,'Season 15'!AK$4:CN$104,37,0),"0"),)</f>
        <v>0</v>
      </c>
      <c r="AK97" s="403">
        <f>SUM(IFERROR(VLOOKUP($A97,'Season 1'!AJ$4:CM$104,33,0),"0"),IFERROR(VLOOKUP($A97,'Season 2'!AK$4:CN$104,38,0),"0"),
IFERROR(VLOOKUP($A97,'Season 3'!AK$4:CN$104,38,0),"0"),IFERROR(VLOOKUP($A97,'Season 4'!AK$4:CN$104,38,0),"0"),
IFERROR(VLOOKUP($A97,'Season 5'!AK$4:CN$104,38,0),"0"),IFERROR(VLOOKUP($A97,'Season 6'!AK$4:CN$104,38,0),"0"),
IFERROR(VLOOKUP($A97,'Season 7'!AK$4:CN$104,38,0),"0"),IFERROR(VLOOKUP($A97,'Season 8'!AK$4:CN$104,38,0),"0"),
IFERROR(VLOOKUP($A97,'Season 9'!AK$4:CN$104,38,0),"0"),IFERROR(VLOOKUP($A97,'Season 10'!AK$4:CN$104,38,0),"0"),
IFERROR(VLOOKUP($A97,'Season 11'!AK$4:CN$104,38,0),"0"),IFERROR(VLOOKUP($A97,'Season 12'!AK$4:CN$104,38,0),"0"),
IFERROR(VLOOKUP($A97,'Season 13'!AK$4:CN$104,38,0),"0"),IFERROR(VLOOKUP($A97,'Season 14'!AK$4:CN$104,38,0),"0"),IFERROR(VLOOKUP($A97,'Season 15'!AK$4:CN$104,38,0),"0"),)</f>
        <v>0</v>
      </c>
      <c r="AL97" s="398">
        <f>SUM(IFERROR(VLOOKUP($A97,'Season 1'!AJ$4:CM$104,34,0),"0"),IFERROR(VLOOKUP($A97,'Season 2'!AK$4:CN$104,39,0),"0"),
IFERROR(VLOOKUP($A97,'Season 3'!AK$4:CN$104,39,0),"0"),IFERROR(VLOOKUP($A97,'Season 4'!AK$4:CN$104,39,0),"0"),
IFERROR(VLOOKUP($A97,'Season 5'!AK$4:CN$104,39,0),"0"),IFERROR(VLOOKUP($A97,'Season 6'!AK$4:CN$104,39,0),"0"),
IFERROR(VLOOKUP($A97,'Season 7'!AK$4:CN$104,39,0),"0"),IFERROR(VLOOKUP($A97,'Season 8'!AK$4:CN$104,39,0),"0"),
IFERROR(VLOOKUP($A97,'Season 9'!AK$4:CN$104,39,0),"0"),IFERROR(VLOOKUP($A97,'Season 10'!AK$4:CN$104,39,0),"0"),
IFERROR(VLOOKUP($A97,'Season 11'!AK$4:CN$104,39,0),"0"),IFERROR(VLOOKUP($A97,'Season 12'!AK$4:CN$104,39,0),"0"),
IFERROR(VLOOKUP($A97,'Season 13'!AK$4:CN$104,39,0),"0"),IFERROR(VLOOKUP($A97,'Season 14'!AK$4:CN$104,39,0),"0"),IFERROR(VLOOKUP($A97,'Season 15'!AK$4:CN$104,39,0),"0"),)</f>
        <v>0</v>
      </c>
      <c r="AM97" s="518">
        <f>SUM(IFERROR(VLOOKUP($A97,'Season 1'!AJ$4:CM$104,35,0),"0"),IFERROR(VLOOKUP($A97,'Season 2'!AK$4:CN$104,40,0),"0"),
IFERROR(VLOOKUP($A97,'Season 3'!AK$4:CN$104,40,0),"0"),IFERROR(VLOOKUP($A97,'Season 4'!AK$4:CN$104,40,0),"0"),
IFERROR(VLOOKUP($A97,'Season 5'!AK$4:CN$104,40,0),"0"),IFERROR(VLOOKUP($A97,'Season 6'!AK$4:CN$104,40,0),"0"),
IFERROR(VLOOKUP($A97,'Season 7'!AK$4:CN$104,40,0),"0"),IFERROR(VLOOKUP($A97,'Season 8'!AK$4:CN$104,40,0),"0"),
IFERROR(VLOOKUP($A97,'Season 9'!AK$4:CN$104,40,0),"0"),IFERROR(VLOOKUP($A97,'Season 10'!AK$4:CN$104,40,0),"0"),
IFERROR(VLOOKUP($A97,'Season 11'!AK$4:CN$104,40,0),"0"),IFERROR(VLOOKUP($A97,'Season 12'!AK$4:CN$104,40,0),"0"),
IFERROR(VLOOKUP($A97,'Season 13'!AK$4:CN$104,40,0),"0"),IFERROR(VLOOKUP($A97,'Season 14'!AK$4:CN$104,40,0),"0"),IFERROR(VLOOKUP($A97,'Season 15'!AK$4:CN$104,40,0),"0"),)</f>
        <v>0</v>
      </c>
      <c r="AN97" s="21">
        <f>SUM(IFERROR(VLOOKUP($A97,'Season 1'!AJ$4:CM$104,36,0),"0"),IFERROR(VLOOKUP($A97,'Season 2'!AK$4:CN$104,41,0),"0"),
IFERROR(VLOOKUP($A97,'Season 3'!AK$4:CN$104,41,0),"0"),IFERROR(VLOOKUP($A97,'Season 4'!AK$4:CN$104,41,0),"0"),
IFERROR(VLOOKUP($A97,'Season 5'!AK$4:CN$104,41,0),"0"),IFERROR(VLOOKUP($A97,'Season 6'!AK$4:CN$104,41,0),"0"),
IFERROR(VLOOKUP($A97,'Season 7'!AK$4:CN$104,41,0),"0"),IFERROR(VLOOKUP($A97,'Season 8'!AK$4:CN$104,41,0),"0"),
IFERROR(VLOOKUP($A97,'Season 9'!AK$4:CN$104,41,0),"0"),IFERROR(VLOOKUP($A97,'Season 10'!AK$4:CN$104,41,0),"0"),
IFERROR(VLOOKUP($A97,'Season 11'!AK$4:CN$104,41,0),"0"),IFERROR(VLOOKUP($A97,'Season 12'!AK$4:CN$104,41,0),"0"),
IFERROR(VLOOKUP($A97,'Season 13'!AK$4:CN$104,41,0),"0"),IFERROR(VLOOKUP($A97,'Season 14'!AK$4:CN$104,41,0),"0"),IFERROR(VLOOKUP($A97,'Season 15'!AK$4:CN$104,41,0),"0"),)</f>
        <v>0</v>
      </c>
      <c r="AO97" s="402">
        <f>SUM(IFERROR(VLOOKUP($A97,'Season 1'!AJ$4:CM$104,37,0),"0"),IFERROR(VLOOKUP($A97,'Season 2'!AK$4:CN$104,42,0),"0"),
IFERROR(VLOOKUP($A97,'Season 3'!AK$4:CN$104,42,0),"0"),IFERROR(VLOOKUP($A97,'Season 4'!AK$4:CN$104,42,0),"0"),
IFERROR(VLOOKUP($A97,'Season 5'!AK$4:CN$104,42,0),"0"),IFERROR(VLOOKUP($A97,'Season 6'!AK$4:CN$104,42,0),"0"),
IFERROR(VLOOKUP($A97,'Season 7'!AK$4:CN$104,42,0),"0"),IFERROR(VLOOKUP($A97,'Season 8'!AK$4:CN$104,42,0),"0"),
IFERROR(VLOOKUP($A97,'Season 9'!AK$4:CN$104,42,0),"0"),IFERROR(VLOOKUP($A97,'Season 10'!AK$4:CN$104,42,0),"0"),
IFERROR(VLOOKUP($A97,'Season 11'!AK$4:CN$104,42,0),"0"),IFERROR(VLOOKUP($A97,'Season 12'!AK$4:CN$104,42,0),"0"),
IFERROR(VLOOKUP($A97,'Season 13'!AK$4:CN$104,42,0),"0"),IFERROR(VLOOKUP($A97,'Season 14'!AK$4:CN$104,42,0),"0"),IFERROR(VLOOKUP($A97,'Season 15'!AK$4:CN$104,42,0),"0"),)</f>
        <v>0</v>
      </c>
      <c r="AP97" s="403">
        <f>SUM(IFERROR(VLOOKUP($A97,'Season 1'!AJ$4:CM$104,43,0),"0"),IFERROR(VLOOKUP($A97,'Season 2'!AK$4:CN$104,43,0),"0"),
IFERROR(VLOOKUP($A97,'Season 3'!AK$4:CN$104,43,0),"0"),IFERROR(VLOOKUP($A97,'Season 4'!AK$4:CN$104,43,0),"0"),
IFERROR(VLOOKUP($A97,'Season 5'!AK$4:CN$104,43,0),"0"),IFERROR(VLOOKUP($A97,'Season 6'!AK$4:CN$104,43,0),"0"),
IFERROR(VLOOKUP($A97,'Season 7'!AK$4:CN$104,43,0),"0"),IFERROR(VLOOKUP($A97,'Season 8'!AK$4:CN$104,43,0),"0"),
IFERROR(VLOOKUP($A97,'Season 9'!AK$4:CN$104,43,0),"0"),IFERROR(VLOOKUP($A97,'Season 10'!AK$4:CN$104,43,0),"0"),
IFERROR(VLOOKUP($A97,'Season 11'!AK$4:CN$104,43,0),"0"),IFERROR(VLOOKUP($A97,'Season 12'!AK$4:CN$104,43,0),"0"),
IFERROR(VLOOKUP($A97,'Season 13'!AK$4:CN$104,43,0),"0"),IFERROR(VLOOKUP($A97,'Season 14'!AK$4:CN$104,43,0),"0"),IFERROR(VLOOKUP($A97,'Season 15'!AK$4:CN$104,43,0),"0"),)</f>
        <v>0</v>
      </c>
      <c r="AQ97" s="398">
        <f>SUM(IFERROR(VLOOKUP($A97,'Season 1'!AJ$4:CM$104,44,0),"0"),IFERROR(VLOOKUP($A97,'Season 2'!AK$4:CN$104,44,0),"0"),
IFERROR(VLOOKUP($A97,'Season 3'!AK$4:CN$104,44,0),"0"),IFERROR(VLOOKUP($A97,'Season 4'!AK$4:CN$104,44,0),"0"),
IFERROR(VLOOKUP($A97,'Season 5'!AK$4:CN$104,44,0),"0"),IFERROR(VLOOKUP($A97,'Season 6'!AK$4:CN$104,44,0),"0"),
IFERROR(VLOOKUP($A97,'Season 7'!AK$4:CN$104,44,0),"0"),IFERROR(VLOOKUP($A97,'Season 8'!AK$4:CN$104,44,0),"0"),
IFERROR(VLOOKUP($A97,'Season 9'!AK$4:CN$104,44,0),"0"),IFERROR(VLOOKUP($A97,'Season 10'!AK$4:CN$104,44,0),"0"),
IFERROR(VLOOKUP($A97,'Season 11'!AK$4:CN$104,44,0),"0"),IFERROR(VLOOKUP($A97,'Season 12'!AK$4:CN$104,44,0),"0"),
IFERROR(VLOOKUP($A97,'Season 13'!AK$4:CN$104,44,0),"0"),IFERROR(VLOOKUP($A97,'Season 14'!AK$4:CN$104,44,0),"0"),IFERROR(VLOOKUP($A97,'Season 15'!AK$4:CN$104,44,0),"0"),)</f>
        <v>0</v>
      </c>
      <c r="AR97" s="518">
        <f>SUM(IFERROR(VLOOKUP($A97,'Season 1'!AJ$4:CM$104,45,0),"0"),IFERROR(VLOOKUP($A97,'Season 2'!AK$4:CN$104,45,0),"0"),
IFERROR(VLOOKUP($A97,'Season 3'!AK$4:CN$104,45,0),"0"),IFERROR(VLOOKUP($A97,'Season 4'!AK$4:CN$104,45,0),"0"),
IFERROR(VLOOKUP($A97,'Season 5'!AK$4:CN$104,45,0),"0"),IFERROR(VLOOKUP($A97,'Season 6'!AK$4:CN$104,45,0),"0"),
IFERROR(VLOOKUP($A97,'Season 7'!AK$4:CN$104,45,0),"0"),IFERROR(VLOOKUP($A97,'Season 8'!AK$4:CN$104,45,0),"0"),
IFERROR(VLOOKUP($A97,'Season 9'!AK$4:CN$104,45,0),"0"),IFERROR(VLOOKUP($A97,'Season 10'!AK$4:CN$104,45,0),"0"),
IFERROR(VLOOKUP($A97,'Season 11'!AK$4:CN$104,45,0),"0"),IFERROR(VLOOKUP($A97,'Season 12'!AK$4:CN$104,45,0),"0"),
IFERROR(VLOOKUP($A97,'Season 13'!AK$4:CN$104,45,0),"0"),IFERROR(VLOOKUP($A97,'Season 14'!AK$4:CN$104,45,0),"0"),IFERROR(VLOOKUP($A97,'Season 15'!AK$4:CN$104,45,0),"0"),)</f>
        <v>0</v>
      </c>
      <c r="AS97" s="21">
        <f>SUM(IFERROR(VLOOKUP($A97,'Season 1'!AJ$4:CM$104,46,0),"0"),IFERROR(VLOOKUP($A97,'Season 2'!AK$4:CN$104,46,0),"0"),
IFERROR(VLOOKUP($A97,'Season 3'!AK$4:CN$104,46,0),"0"),IFERROR(VLOOKUP($A97,'Season 4'!AK$4:CN$104,46,0),"0"),
IFERROR(VLOOKUP($A97,'Season 5'!AK$4:CN$104,46,0),"0"),IFERROR(VLOOKUP($A97,'Season 6'!AK$4:CN$104,46,0),"0"),
IFERROR(VLOOKUP($A97,'Season 7'!AK$4:CN$104,46,0),"0"),IFERROR(VLOOKUP($A97,'Season 8'!AK$4:CN$104,46,0),"0"),
IFERROR(VLOOKUP($A97,'Season 9'!AK$4:CN$104,46,0),"0"),IFERROR(VLOOKUP($A97,'Season 10'!AK$4:CN$104,46,0),"0"),
IFERROR(VLOOKUP($A97,'Season 11'!AK$4:CN$104,46,0),"0"),IFERROR(VLOOKUP($A97,'Season 12'!AK$4:CN$104,46,0),"0"),
IFERROR(VLOOKUP($A97,'Season 13'!AK$4:CN$104,46,0),"0"),IFERROR(VLOOKUP($A97,'Season 14'!AK$4:CN$104,46,0),"0"),IFERROR(VLOOKUP($A97,'Season 15'!AK$4:CN$104,46,0),"0"),)</f>
        <v>0</v>
      </c>
      <c r="AT97" s="402">
        <f>SUM(IFERROR(VLOOKUP($A97,'Season 1'!AJ$4:CM$104,47,0),"0"),IFERROR(VLOOKUP($A97,'Season 2'!AK$4:CN$104,47,0),"0"),
IFERROR(VLOOKUP($A97,'Season 3'!AK$4:CN$104,47,0),"0"),IFERROR(VLOOKUP($A97,'Season 4'!AK$4:CN$104,47,0),"0"),
IFERROR(VLOOKUP($A97,'Season 5'!AK$4:CN$104,47,0),"0"),IFERROR(VLOOKUP($A97,'Season 6'!AK$4:CN$104,47,0),"0"),
IFERROR(VLOOKUP($A97,'Season 7'!AK$4:CN$104,47,0),"0"),IFERROR(VLOOKUP($A97,'Season 8'!AK$4:CN$104,47,0),"0"),
IFERROR(VLOOKUP($A97,'Season 9'!AK$4:CN$104,47,0),"0"),IFERROR(VLOOKUP($A97,'Season 10'!AK$4:CN$104,47,0),"0"),
IFERROR(VLOOKUP($A97,'Season 11'!AK$4:CN$104,47,0),"0"),IFERROR(VLOOKUP($A97,'Season 12'!AK$4:CN$104,47,0),"0"),
IFERROR(VLOOKUP($A97,'Season 13'!AK$4:CN$104,47,0),"0"),IFERROR(VLOOKUP($A97,'Season 14'!AK$4:CN$104,47,0),"0"),IFERROR(VLOOKUP($A97,'Season 15'!AK$4:CN$104,47,0),"0"),)</f>
        <v>0</v>
      </c>
      <c r="AU97" s="403">
        <f>SUM(IFERROR(VLOOKUP($A97,'Season 3'!AK$4:CN$104,48,0),"0"),IFERROR(VLOOKUP($A97,'Season 4'!AK$4:CN$104,48,0),"0"),
IFERROR(VLOOKUP($A97,'Season 5'!AK$4:CN$104,48,0),"0"),IFERROR(VLOOKUP($A97,'Season 6'!AK$4:CN$104,48,0),"0"),
IFERROR(VLOOKUP($A97,'Season 7'!AK$4:CN$104,48,0),"0"),IFERROR(VLOOKUP($A97,'Season 8'!AK$4:CN$104,48,0),"0"),
IFERROR(VLOOKUP($A97,'Season 9'!AK$4:CN$104,48,0),"0"),IFERROR(VLOOKUP($A97,'Season 10'!AK$4:CN$104,48,0),"0"),
IFERROR(VLOOKUP($A97,'Season 11'!AK$4:CN$104,48,0),"0"),IFERROR(VLOOKUP($A97,'Season 12'!AK$4:CN$104,48,0),"0"),
IFERROR(VLOOKUP($A97,'Season 13'!AK$4:CN$104,48,0),"0"),IFERROR(VLOOKUP($A97,'Season 14'!AK$4:CN$104,48,0),"0"),IFERROR(VLOOKUP($A97,'Season 15'!AK$4:CN$104,48,0),"0"),)</f>
        <v>0</v>
      </c>
      <c r="AV97" s="398">
        <f>SUM(IFERROR(VLOOKUP($A97,'Season 3'!AK$4:CN$104,49,0),"0"),IFERROR(VLOOKUP($A97,'Season 4'!AK$4:CN$104,49,0),"0"),
IFERROR(VLOOKUP($A97,'Season 5'!AK$4:CN$104,49,0),"0"),IFERROR(VLOOKUP($A97,'Season 6'!AK$4:CN$104,49,0),"0"),
IFERROR(VLOOKUP($A97,'Season 7'!AK$4:CN$104,49,0),"0"),IFERROR(VLOOKUP($A97,'Season 8'!AK$4:CN$104,49,0),"0"),
IFERROR(VLOOKUP($A97,'Season 9'!AK$4:CN$104,49,0),"0"),IFERROR(VLOOKUP($A97,'Season 10'!AK$4:CN$104,49,0),"0"),
IFERROR(VLOOKUP($A97,'Season 11'!AK$4:CN$104,49,0),"0"),IFERROR(VLOOKUP($A97,'Season 12'!AK$4:CN$104,49,0),"0"),
IFERROR(VLOOKUP($A97,'Season 13'!AK$4:CN$104,49,0),"0"),IFERROR(VLOOKUP($A97,'Season 14'!AK$4:CN$104,49,0),"0"),IFERROR(VLOOKUP($A97,'Season 15'!AK$4:CN$104,49,0),"0"),)</f>
        <v>0</v>
      </c>
      <c r="AW97" s="518">
        <f>SUM(IFERROR(VLOOKUP($A97,'Season 3'!AK$4:CN$104,50,0),"0"),IFERROR(VLOOKUP($A97,'Season 4'!AK$4:CN$104,50,0),"0"),
IFERROR(VLOOKUP($A97,'Season 5'!AK$4:CN$104,50,0),"0"),IFERROR(VLOOKUP($A97,'Season 6'!AK$4:CN$104,50,0),"0"),
IFERROR(VLOOKUP($A97,'Season 7'!AK$4:CN$104,50,0),"0"),IFERROR(VLOOKUP($A97,'Season 8'!AK$4:CN$104,50,0),"0"),
IFERROR(VLOOKUP($A97,'Season 9'!AK$4:CN$104,50,0),"0"),IFERROR(VLOOKUP($A97,'Season 10'!AK$4:CN$104,50,0),"0"),
IFERROR(VLOOKUP($A97,'Season 11'!AK$4:CN$104,50,0),"0"),IFERROR(VLOOKUP($A97,'Season 12'!AK$4:CN$104,50,0),"0"),
IFERROR(VLOOKUP($A97,'Season 13'!AK$4:CN$104,50,0),"0"),IFERROR(VLOOKUP($A97,'Season 14'!AK$4:CN$104,50,0),"0"),IFERROR(VLOOKUP($A97,'Season 15'!AK$4:CN$104,50,0),"0"),)</f>
        <v>0</v>
      </c>
      <c r="AX97" s="21">
        <f>SUM(IFERROR(VLOOKUP($A97,'Season 3'!AK$4:CN$104,51,0),"0"),IFERROR(VLOOKUP($A97,'Season 4'!AK$4:CN$104,51,0),"0"),
IFERROR(VLOOKUP($A97,'Season 5'!AK$4:CN$104,51,0),"0"),IFERROR(VLOOKUP($A97,'Season 6'!AK$4:CN$104,51,0),"0"),
IFERROR(VLOOKUP($A97,'Season 7'!AK$4:CN$104,51,0),"0"),IFERROR(VLOOKUP($A97,'Season 8'!AK$4:CN$104,51,0),"0"),
IFERROR(VLOOKUP($A97,'Season 9'!AK$4:CN$104,51,0),"0"),IFERROR(VLOOKUP($A97,'Season 10'!AK$4:CN$104,51,0),"0"),
IFERROR(VLOOKUP($A97,'Season 11'!AK$4:CN$104,51,0),"0"),IFERROR(VLOOKUP($A97,'Season 12'!AK$4:CN$104,51,0),"0"),
IFERROR(VLOOKUP($A97,'Season 13'!AK$4:CN$104,51,0),"0"),IFERROR(VLOOKUP($A97,'Season 14'!AK$4:CN$104,51,0),"0"),IFERROR(VLOOKUP($A97,'Season 15'!AK$4:CN$104,51,0),"0"),)</f>
        <v>0</v>
      </c>
      <c r="AY97" s="402">
        <f>SUM(IFERROR(VLOOKUP($A97,'Season 3'!AK$4:CN$104,52,0),"0"),IFERROR(VLOOKUP($A97,'Season 4'!AK$4:CN$104,52,0),"0"),
IFERROR(VLOOKUP($A97,'Season 5'!AK$4:CN$104,52,0),"0"),IFERROR(VLOOKUP($A97,'Season 6'!AK$4:CN$104,52,0),"0"),
IFERROR(VLOOKUP($A97,'Season 7'!AK$4:CN$104,52,0),"0"),IFERROR(VLOOKUP($A97,'Season 8'!AK$4:CN$104,52,0),"0"),
IFERROR(VLOOKUP($A97,'Season 9'!AK$4:CN$104,52,0),"0"),IFERROR(VLOOKUP($A97,'Season 10'!AK$4:CN$104,52,0),"0"),
IFERROR(VLOOKUP($A97,'Season 11'!AK$4:CN$104,52,0),"0"),IFERROR(VLOOKUP($A97,'Season 12'!AK$4:CN$104,52,0),"0"),
IFERROR(VLOOKUP($A97,'Season 13'!AK$4:CN$104,52,0),"0"),IFERROR(VLOOKUP($A97,'Season 14'!AK$4:CN$104,52,0),"0"),IFERROR(VLOOKUP($A97,'Season 15'!AK$4:CN$104,52,0),"0"),)</f>
        <v>0</v>
      </c>
      <c r="AZ97" s="403">
        <f>SUM(IFERROR(VLOOKUP($A97,'Season 1'!AJ$4:CM$104,38,0),"0"),IFERROR(VLOOKUP($A97,'Season 2'!AK$4:CN$104,48,0),"0"),)</f>
        <v>0</v>
      </c>
      <c r="BA97" s="398">
        <f>SUM(IFERROR(VLOOKUP($A97,'Season 1'!AJ$4:CM$104,39,0),"0"),IFERROR(VLOOKUP($A97,'Season 2'!AK$4:CN$104,49,0),"0"),)</f>
        <v>0</v>
      </c>
      <c r="BB97" s="518">
        <f>SUM(IFERROR(VLOOKUP($A97,'Season 1'!AJ$4:CM$104,40,0),"0"),IFERROR(VLOOKUP($A97,'Season 2'!AK$4:CN$104,50,0),"0"),)</f>
        <v>0</v>
      </c>
      <c r="BC97" s="21">
        <f>SUM(IFERROR(VLOOKUP($A97,'Season 1'!AJ$4:CM$104,41,0),"0"),IFERROR(VLOOKUP($A97,'Season 2'!AK$4:CN$104,51,0),"0"),)</f>
        <v>0</v>
      </c>
      <c r="BD97" s="402">
        <f>SUM(IFERROR(VLOOKUP($A97,'Season 1'!AJ$4:CM$104,42,0),"0"),IFERROR(VLOOKUP($A97,'Season 2'!AK$4:CN$104,52,0),"0"),)</f>
        <v>0</v>
      </c>
      <c r="BE97" s="561">
        <f>SUM(
IFERROR(VLOOKUP($A97,'Season 1'!AJ$4:CM$104,48,0),"0"),IFERROR(VLOOKUP($A97,'Season 2'!AK$4:CN$104,53,0),"0"),
IFERROR(VLOOKUP($A97,'Season 3'!AK$4:CN$104,53,0),"0"),IFERROR(VLOOKUP($A97,'Season 4'!AK$4:CN$104,53,0),"0"),
IFERROR(VLOOKUP($A97,'Season 5'!AK$4:CN$104,53,0),"0"),IFERROR(VLOOKUP($A97,'Season 6'!AK$4:CN$104,53,0),"0"),
IFERROR(VLOOKUP($A97,'Season 7'!AK$4:CN$104,53,0),"0"),IFERROR(VLOOKUP($A97,'Season 8'!AK$4:CN$104,53,0),"0"),
IFERROR(VLOOKUP($A97,'Season 9'!AK$4:CN$104,53,0),"0"),IFERROR(VLOOKUP($A97,'Season 10'!AK$4:CN$104,53,0),"0"),
IFERROR(VLOOKUP($A97,'Season 11'!AK$4:CN$104,53,0),"0"),IFERROR(VLOOKUP($A97,'Season 12'!AK$4:CN$104,53,0),"0"),
IFERROR(VLOOKUP($A97,'Season 13'!AK$4:CN$104,53,0),"0"),IFERROR(VLOOKUP($A97,'Season 14'!AK$4:CN$104,53,0),"0"),IFERROR(VLOOKUP($A97,'Season 15'!AK$4:CN$104,53,0),"0"),)</f>
        <v>0</v>
      </c>
      <c r="BF97" s="562">
        <f>SUM(
IFERROR(VLOOKUP($A97,'Season 1'!AJ$4:CM$104,49,0),"0"),IFERROR(VLOOKUP($A97,'Season 2'!AK$4:CN$104,54,0),"0"),
IFERROR(VLOOKUP($A97,'Season 3'!AK$4:CN$104,54,0),"0"),IFERROR(VLOOKUP($A97,'Season 4'!AK$4:CN$104,54,0),"0"),
IFERROR(VLOOKUP($A97,'Season 5'!AK$4:CN$104,54,0),"0"),IFERROR(VLOOKUP($A97,'Season 6'!AK$4:CN$104,54,0),"0"),
IFERROR(VLOOKUP($A97,'Season 7'!AK$4:CN$104,54,0),"0"),IFERROR(VLOOKUP($A97,'Season 8'!AK$4:CN$104,54,0),"0"),
IFERROR(VLOOKUP($A97,'Season 9'!AK$4:CN$104,54,0),"0"),IFERROR(VLOOKUP($A97,'Season 10'!AK$4:CN$104,54,0),"0"),
IFERROR(VLOOKUP($A97,'Season 11'!AK$4:CN$104,540),"0"),IFERROR(VLOOKUP($A97,'Season 12'!AK$4:CN$104,54,0),"0"),
IFERROR(VLOOKUP($A97,'Season 13'!AK$4:CN$104,54,0),"0"),IFERROR(VLOOKUP($A97,'Season 14'!AK$4:CN$104,54,0),"0"),IFERROR(VLOOKUP($A97,'Season 15'!AK$4:CN$104,54,0),"0"),)</f>
        <v>0</v>
      </c>
      <c r="BG97" s="529" t="e">
        <f t="shared" si="3"/>
        <v>#DIV/0!</v>
      </c>
      <c r="BI97" s="553"/>
      <c r="BJ97" s="553"/>
      <c r="BK97" s="553"/>
      <c r="BL97" s="553"/>
      <c r="BM97" s="553"/>
      <c r="BN97" s="553"/>
      <c r="BO97" s="822"/>
      <c r="BP97" s="822"/>
      <c r="BQ97" s="822"/>
      <c r="BR97" s="822"/>
      <c r="BS97" s="12" t="str">
        <f>IFERROR(VLOOKUP($A97,'Season 1'!$AJ$4:$CM$104,50,0),"0")</f>
        <v>0</v>
      </c>
      <c r="BT97" s="12" t="str">
        <f>IFERROR(VLOOKUP($A97,'Season 1'!$AJ$4:$CM$104,51,0),"0")</f>
        <v>0</v>
      </c>
      <c r="BU97" s="12" t="str">
        <f>IFERROR(VLOOKUP($A97,'Season 2'!$AK$4:$CN$104,55,0),"0")</f>
        <v>0</v>
      </c>
      <c r="BV97" s="12" t="str">
        <f>IFERROR(VLOOKUP($A97,'Season 2'!$AK$4:$CN$104,56,0),"0")</f>
        <v>0</v>
      </c>
      <c r="BW97" s="12" t="str">
        <f>IFERROR(VLOOKUP($A97,'Season 3'!$AK$4:$CN$104,55,0),"0")</f>
        <v>0</v>
      </c>
      <c r="BX97" s="12" t="str">
        <f>IFERROR(VLOOKUP($A97,'Season 3'!$AK$4:$CN$104,56,0),"0")</f>
        <v>0</v>
      </c>
      <c r="BY97" s="12" t="str">
        <f>IFERROR(VLOOKUP($A97,'Season 4'!$AK$4:$CN$104,55,0),"0")</f>
        <v>0</v>
      </c>
      <c r="BZ97" s="12" t="str">
        <f>IFERROR(VLOOKUP($A97,'Season 4'!$AK$4:$CN$104,56,0),"0")</f>
        <v>0</v>
      </c>
      <c r="CA97" s="12" t="str">
        <f>IFERROR(VLOOKUP($A97,'Season 5'!$AK$4:$CN$104,55,0),"0")</f>
        <v>0</v>
      </c>
      <c r="CB97" s="12" t="str">
        <f>IFERROR(VLOOKUP($A97,'Season 5'!$AK$4:$CN$104,56,0),"0")</f>
        <v>0</v>
      </c>
      <c r="CC97" s="12" t="str">
        <f>IFERROR(VLOOKUP($A97,'Season 6'!$AK$4:$CN$104,55,0),"0")</f>
        <v>0</v>
      </c>
      <c r="CD97" s="12" t="str">
        <f>IFERROR(VLOOKUP($A97,'Season 6'!$AK$4:$CN$104,56,0),"0")</f>
        <v>0</v>
      </c>
      <c r="CE97" s="12" t="str">
        <f>IFERROR(VLOOKUP($A97,'Season 7'!$AK$4:$CN$104,55,0),"0")</f>
        <v>0</v>
      </c>
      <c r="CF97" s="12" t="str">
        <f>IFERROR(VLOOKUP($A97,'Season 7'!$AK$4:$CN$104,56,0),"0")</f>
        <v>0</v>
      </c>
      <c r="CG97" s="12" t="str">
        <f>IFERROR(VLOOKUP($A97,'Season 8'!$AK$4:$CN$104,55,0),"0")</f>
        <v>0</v>
      </c>
      <c r="CH97" s="12" t="str">
        <f>IFERROR(VLOOKUP($A97,'Season 8'!$AK$4:$CN$104,56,0),"0")</f>
        <v>0</v>
      </c>
      <c r="CI97" s="12" t="str">
        <f>IFERROR(VLOOKUP($A97,'Season 9'!$AK$4:$CN$104,55,0),"0")</f>
        <v>0</v>
      </c>
      <c r="CJ97" s="12" t="str">
        <f>IFERROR(VLOOKUP($A97,'Season 9'!$AK$4:$CN$104,56,0),"0")</f>
        <v>0</v>
      </c>
      <c r="CK97" s="12" t="str">
        <f>IFERROR(VLOOKUP($A97,'Season 10'!$AK$4:$CN$104,55,0),"0")</f>
        <v>0</v>
      </c>
      <c r="CL97" s="12" t="str">
        <f>IFERROR(VLOOKUP($A97,'Season 10'!$AK$4:$CN$104,56,0),"0")</f>
        <v>0</v>
      </c>
      <c r="CM97" s="12" t="str">
        <f>IFERROR(VLOOKUP($A97,'Season 11'!$AK$4:$CN$104,55,0),"0")</f>
        <v>0</v>
      </c>
      <c r="CN97" s="12" t="str">
        <f>IFERROR(VLOOKUP($A97,'Season 11'!$AK$4:$CN$104,56,0),"0")</f>
        <v>0</v>
      </c>
      <c r="CO97" s="12" t="str">
        <f>IFERROR(VLOOKUP($A97,'Season 12'!$AK$4:$CN$104,55,0),"0")</f>
        <v>0</v>
      </c>
      <c r="CP97" s="12" t="str">
        <f>IFERROR(VLOOKUP($A97,'Season 12'!$AK$4:$CN$104,56,0),"0")</f>
        <v>0</v>
      </c>
      <c r="CQ97" s="12" t="str">
        <f>IFERROR(VLOOKUP($A97,'Season 13'!$AK$4:$CN$104,55,0),"0")</f>
        <v>0</v>
      </c>
      <c r="CR97" s="12" t="str">
        <f>IFERROR(VLOOKUP($A97,'Season 13'!$AK$4:$CN$104,56,0),"0")</f>
        <v>0</v>
      </c>
      <c r="CS97" s="12" t="str">
        <f>IFERROR(VLOOKUP($A97,'Season 14'!$AK$4:$CN$104,55,0),"0")</f>
        <v>0</v>
      </c>
      <c r="CT97" s="12" t="str">
        <f>IFERROR(VLOOKUP($A97,'Season 14'!$AK$4:$CN$104,56,0),"0")</f>
        <v>0</v>
      </c>
      <c r="CU97" s="12" t="str">
        <f>IFERROR(VLOOKUP($A97,'Season 15'!$AK$4:$CN$104,55,0),"0")</f>
        <v>0</v>
      </c>
      <c r="CV97" s="12" t="str">
        <f>IFERROR(VLOOKUP($A97,'Season 15'!$AK$4:$CN$104,56,0),"0")</f>
        <v>0</v>
      </c>
    </row>
    <row r="98" spans="1:100" x14ac:dyDescent="0.25">
      <c r="A98" s="2" t="s">
        <v>35</v>
      </c>
      <c r="B98" s="516" t="str">
        <f>IFERROR(VLOOKUP('Data Totals'!A98,'Season 1'!AJ$4:CH$104,2,FALSE),IFERROR(VLOOKUP('Data Totals'!A98,'Season 2'!AK$4:CI$104,2,FALSE),IFERROR(VLOOKUP('Data Totals'!A98,'Season 3'!AK$4:CI$104,2,FALSE),IFERROR(VLOOKUP('Data Totals'!A98,'Season 4'!AK$4:CI$104,2,FALSE),IFERROR(VLOOKUP('Data Totals'!A98,'Season 5'!AK$4:CI$104,2,FALSE),IFERROR(VLOOKUP('Data Totals'!A98,'Season 6'!AK$4:CI$104,2,FALSE),IFERROR(VLOOKUP('Data Totals'!A98,'Season 7'!AK$4:CI$104,2,FALSE),IFERROR(VLOOKUP('Data Totals'!A98,'Season 8'!AK$4:CI$104,2,FALSE),IFERROR(VLOOKUP('Data Totals'!A98,'Season 9'!AK$4:CI$104,2,FALSE),IFERROR(VLOOKUP('Data Totals'!A98,'Season 10'!AK$4:CI$104,2,FALSE),IFERROR(VLOOKUP('Data Totals'!A98,'Season 11'!AK$4:CI$104,2,FALSE),IFERROR(VLOOKUP('Data Totals'!A98,'Season 12'!AK$4:CI$104,2,FALSE),IFERROR(VLOOKUP('Data Totals'!A98,'Season 13'!AK$4:CI$104,2,FALSE),IFERROR(VLOOKUP('Data Totals'!A98,'Season 14'!AK$4:CI$104,2,FALSE),IFERROR(VLOOKUP('Data Totals'!A98,'Season 15'!AK$4:CI$104,2,FALSE),"N/A")))))))))))))))</f>
        <v>N/A</v>
      </c>
      <c r="C98" s="517" t="str">
        <f>IFERROR(VLOOKUP('Data Totals'!A98,'Season 1'!AJ$4:CH$104,3,FALSE),IFERROR(VLOOKUP('Data Totals'!A98,'Season 2'!AK$4:CI$104,3,FALSE),IFERROR(VLOOKUP('Data Totals'!A98,'Season 3'!AK$4:CI$104,3,FALSE),IFERROR(VLOOKUP('Data Totals'!A98,'Season 4'!AK$4:CI$104,3,FALSE),IFERROR(VLOOKUP('Data Totals'!A98,'Season 5'!AK$4:CI$104,3,FALSE),IFERROR(VLOOKUP('Data Totals'!A98,'Season 6'!AK$4:CI$104,3,FALSE),IFERROR(VLOOKUP('Data Totals'!A98,'Season 7'!AK$4:CI$104,3,FALSE),IFERROR(VLOOKUP('Data Totals'!A98,'Season 8'!AK$4:CI$104,3,FALSE),IFERROR(VLOOKUP('Data Totals'!A98,'Season 9'!AK$4:CI$104,3,FALSE),IFERROR(VLOOKUP('Data Totals'!A98,'Season 10'!AK$4:CI$104,3,FALSE),IFERROR(VLOOKUP('Data Totals'!A98,'Season 11'!AK$4:CI$104,3,FALSE),IFERROR(VLOOKUP('Data Totals'!A98,'Season 12'!AK$4:CI$104,3,FALSE),IFERROR(VLOOKUP('Data Totals'!A98,'Season 13'!AK$4:CI$104,3,FALSE),IFERROR(VLOOKUP('Data Totals'!A98,'Season 14'!AK$4:CI$104,3,FALSE),IFERROR(VLOOKUP('Data Totals'!A98,'Season 15'!AK$4:CI$104,3,FALSE),"N/A")))))))))))))))</f>
        <v>N/A</v>
      </c>
      <c r="D98" s="517" t="str">
        <f>IFERROR(VLOOKUP('Data Totals'!A98,'Season 15'!AK$4:CI$104,4,FALSE),IFERROR(VLOOKUP('Data Totals'!A98,'Season 14'!AK$4:CI$104,4,FALSE),IFERROR(VLOOKUP('Data Totals'!A98,'Season 13'!AK$4:CI$104,4,FALSE),IFERROR(VLOOKUP('Data Totals'!A98,'Season 12'!AK$4:CI$104,4,FALSE),IFERROR(VLOOKUP('Data Totals'!A98,'Season 11'!AK$4:CI$104,4,FALSE),IFERROR(VLOOKUP('Data Totals'!A98,'Season 10'!AK$4:CI$104,4,FALSE),IFERROR(VLOOKUP('Data Totals'!A98,'Season 9'!AK$4:CI$104,4,FALSE),IFERROR(VLOOKUP('Data Totals'!A98,'Season 8'!AK$4:CI$104,4,FALSE),IFERROR(VLOOKUP('Data Totals'!A98,'Season 7'!AK$4:CI$104,4,FALSE),IFERROR(VLOOKUP('Data Totals'!A98,'Season 6'!AK$4:CI$104,4,FALSE),IFERROR(VLOOKUP('Data Totals'!A98,'Season 5'!AK$4:CI$104,4,FALSE),IFERROR(VLOOKUP('Data Totals'!A98,'Season 4'!AK$4:CI$104,4,FALSE),IFERROR(VLOOKUP('Data Totals'!A98,'Season 3'!AK$4:CI$104,4,FALSE),IFERROR(VLOOKUP('Data Totals'!A98,'Season 2'!AK$4:CI$104,4,FALSE),IFERROR(VLOOKUP('Data Totals'!A98,'Season 1'!AJ$4:CH$104,4,FALSE),"N/A")))))))))))))))</f>
        <v>N/A</v>
      </c>
      <c r="E98" s="517" t="e">
        <f t="shared" si="2"/>
        <v>#VALUE!</v>
      </c>
      <c r="F98" s="398">
        <f>SUM(IFERROR(VLOOKUP(A98,BI$3:BN$152,2,0),"0"),
IFERROR(VLOOKUP(A98,'Season 1'!AJ$4:CM$104,7,0),"0"),IFERROR(VLOOKUP(A98,'Season 2'!AK$4:CN$104,7,0),"0"),
IFERROR(VLOOKUP(A98,'Season 3'!AK$4:CN$104,7,0),"0"),IFERROR(VLOOKUP(A98,'Season 4'!AK$4:CN$104,7,0),"0"),
IFERROR(VLOOKUP(A98,'Season 5'!AK$4:CN$104,7,0),"0"),IFERROR(VLOOKUP(A98,'Season 6'!AK$4:CN$104,7,0),"0"),
IFERROR(VLOOKUP(A98,'Season 7'!AK$4:CN$104,7,0),"0"),IFERROR(VLOOKUP(A98,'Season 8'!AK$4:CN$104,7,0),"0"),
IFERROR(VLOOKUP(A98,'Season 9'!AK$4:CN$104,7,0),"0"),IFERROR(VLOOKUP(A98,'Season 10'!AK$4:CN$104,7,0),"0"),
IFERROR(VLOOKUP(A98,'Season 11'!AK$4:CN$104,7,0),"0"),IFERROR(VLOOKUP(A98,'Season 12'!AK$4:CN$104,7,0),"0"),
IFERROR(VLOOKUP(A98,'Season 13'!AK$4:CN$104,7,0),"0"),IFERROR(VLOOKUP(A98,'Season 14'!AK$4:CN$104,7,0),"0"),IFERROR(VLOOKUP(A98,'Season 15'!AK$4:CN$104,7,0),"0"),)</f>
        <v>0</v>
      </c>
      <c r="G98" s="398">
        <f>SUM(
IFERROR(VLOOKUP(A98,'Season 1'!AJ$4:CM$104,8,0),"0"),IFERROR(VLOOKUP(A98,'Season 2'!AK$4:CN$104,8,0),"0"),
IFERROR(VLOOKUP(A98,'Season 3'!AK$4:CN$104,8,0),"0"),IFERROR(VLOOKUP(A98,'Season 4'!AK$4:CN$104,8,0),"0"),
IFERROR(VLOOKUP(A98,'Season 5'!AK$4:CN$104,8,0),"0"),IFERROR(VLOOKUP(A98,'Season 6'!AK$4:CN$104,8,0),"0"),
IFERROR(VLOOKUP(A98,'Season 7'!AK$4:CN$104,8,0),"0"),IFERROR(VLOOKUP(A98,'Season 8'!AK$4:CN$104,8,0),"0"),
IFERROR(VLOOKUP(A98,'Season 9'!AK$4:CN$104,8,0),"0"),IFERROR(VLOOKUP(A98,'Season 10'!AK$4:CN$104,8,0),"0"),
IFERROR(VLOOKUP(A98,'Season 11'!AK$4:CN$104,8,0),"0"),IFERROR(VLOOKUP(A98,'Season 12'!AK$4:CN$104,8,0),"0"),
IFERROR(VLOOKUP(A98,'Season 13'!AK$4:CN$104,8,0),"0"),IFERROR(VLOOKUP(A98,'Season 14'!AK$4:CN$104,8,0),"0"),IFERROR(VLOOKUP(A98,'Season 15'!AK$4:CN$104,8,0),"0"),)</f>
        <v>0</v>
      </c>
      <c r="H98" s="329">
        <f>SUM(
IFERROR(VLOOKUP(A98,'Season 1'!AJ$4:CM$104,9,0),"0"),IFERROR(VLOOKUP(A98,'Season 2'!AK$4:CN$104,9,0),"0"),
IFERROR(VLOOKUP(A98,'Season 3'!AK$4:CN$104,9,0),"0"),IFERROR(VLOOKUP(A98,'Season 4'!AK$4:CN$104,9,0),"0"),
IFERROR(VLOOKUP(A98,'Season 5'!AK$4:CN$104,9,0),"0"),IFERROR(VLOOKUP(A98,'Season 6'!AK$4:CN$104,9,0),"0"),
IFERROR(VLOOKUP(A98,'Season 7'!AK$4:CN$104,9,0),"0"),IFERROR(VLOOKUP(A98,'Season 8'!AK$4:CN$104,9,0),"0"),
IFERROR(VLOOKUP(A98,'Season 9'!AK$4:CN$104,9,0),"0"),IFERROR(VLOOKUP(A98,'Season 10'!AK$4:CN$104,9,0),"0"),
IFERROR(VLOOKUP(A98,'Season 11'!AK$4:CN$104,9,0),"0"),IFERROR(VLOOKUP(A98,'Season 12'!AK$4:CN$104,9,0),"0"),
IFERROR(VLOOKUP(A98,'Season 13'!AK$4:CN$104,9,0),"0"),IFERROR(VLOOKUP(A98,'Season 14'!AK$4:CN$104,9,0),"0"),IFERROR(VLOOKUP(A98,'Season 15'!AK$4:CN$104,9,0),"0"),)</f>
        <v>0</v>
      </c>
      <c r="I98" s="518">
        <f>SUM(
IFERROR(VLOOKUP(A98,'Season 1'!AJ$4:CM$104,10,0),"0"),IFERROR(VLOOKUP(A98,'Season 2'!AK$4:CN$104,10,0),"0"),
IFERROR(VLOOKUP(A98,'Season 3'!AK$4:CN$104,10,0),"0"),IFERROR(VLOOKUP(A98,'Season 4'!AK$4:CN$104,10,0),"0"),
IFERROR(VLOOKUP(A98,'Season 5'!AK$4:CN$104,10,0),"0"),IFERROR(VLOOKUP(A98,'Season 6'!AK$4:CN$104,10,0),"0"),
IFERROR(VLOOKUP(A98,'Season 7'!AK$4:CN$104,10,0),"0"),IFERROR(VLOOKUP(A98,'Season 8'!AK$4:CN$104,10,0),"0"),
IFERROR(VLOOKUP(A98,'Season 9'!AK$4:CN$104,10,0),"0"),IFERROR(VLOOKUP(A98,'Season 10'!AK$4:CN$104,10,0),"0"),
IFERROR(VLOOKUP(A98,'Season 11'!AK$4:CN$104,10,0),"0"),IFERROR(VLOOKUP(A98,'Season 12'!AK$4:CN$104,10,0),"0"),
IFERROR(VLOOKUP(A98,'Season 13'!AK$4:CN$104,10,0),"0"),IFERROR(VLOOKUP(A98,'Season 14'!AK$4:CN$104,10,0),"0"),IFERROR(VLOOKUP(A98,'Season 15'!AK$4:CN$104,10,0),"0"),)</f>
        <v>0</v>
      </c>
      <c r="J98" s="21">
        <f>SUM(IFERROR(VLOOKUP(A98,BI$3:BN$152,3,0),"0"),
IFERROR(VLOOKUP(A98,'Season 1'!AJ$4:CM$104,11,0),"0"),IFERROR(VLOOKUP(A98,'Season 2'!AK$4:CN$104,11,0),"0"),
IFERROR(VLOOKUP(A98,'Season 3'!AK$4:CN$104,11,0),"0"),IFERROR(VLOOKUP(A98,'Season 4'!AK$4:CN$104,11,0),"0"),
IFERROR(VLOOKUP(A98,'Season 5'!AK$4:CN$104,11,0),"0"),IFERROR(VLOOKUP(A98,'Season 6'!AK$4:CN$104,11,0),"0"),
IFERROR(VLOOKUP(A98,'Season 7'!AK$4:CN$104,11,0),"0"),IFERROR(VLOOKUP(A98,'Season 8'!AK$4:CN$104,11,0),"0"),
IFERROR(VLOOKUP(A98,'Season 9'!AK$4:CN$104,11,0),"0"),IFERROR(VLOOKUP(A98,'Season 10'!AK$4:CN$104,11,0),"0"),
IFERROR(VLOOKUP(A98,'Season 11'!AK$4:CN$104,11,0),"0"),IFERROR(VLOOKUP(A98,'Season 12'!AK$4:CN$104,11,0),"0"),
IFERROR(VLOOKUP(A98,'Season 13'!AK$4:CN$104,11,0),"0"),IFERROR(VLOOKUP(A98,'Season 14'!AK$4:CN$104,11,0),"0"),IFERROR(VLOOKUP(A98,'Season 15'!AK$4:CN$104,11,0),"0"),)</f>
        <v>0</v>
      </c>
      <c r="K98" s="402">
        <f>SUM(IFERROR(VLOOKUP($A98,BI$3:BN$152,4,0),"0"),
IFERROR(VLOOKUP($A98,'Season 1'!AJ$4:CM$104,12,0),"0"),IFERROR(VLOOKUP($A98,'Season 2'!AK$4:CN$104,12,0),"0"),
IFERROR(VLOOKUP($A98,'Season 3'!AK$4:CN$104,12,0),"0"),IFERROR(VLOOKUP($A98,'Season 4'!AK$4:CN$104,12,0),"0"),
IFERROR(VLOOKUP($A98,'Season 5'!AK$4:CN$104,12,0),"0"),IFERROR(VLOOKUP($A98,'Season 6'!AK$4:CN$104,12,0),"0"),
IFERROR(VLOOKUP($A98,'Season 7'!AK$4:CN$104,12,0),"0"),IFERROR(VLOOKUP($A98,'Season 8'!AK$4:CN$104,12,0),"0"),
IFERROR(VLOOKUP($A98,'Season 9'!AK$4:CN$104,12,0),"0"),IFERROR(VLOOKUP($A98,'Season 10'!AK$4:CN$104,12,0),"0"),
IFERROR(VLOOKUP($A98,'Season 11'!AK$4:CN$104,12,0),"0"),IFERROR(VLOOKUP($A98,'Season 12'!AK$4:CN$104,12,0),"0"),
IFERROR(VLOOKUP($A98,'Season 13'!AK$4:CN$104,12,0),"0"),IFERROR(VLOOKUP($A98,'Season 14'!AK$4:CN$104,12,0),"0"),IFERROR(VLOOKUP(A98,'Season 15'!AK$4:CN$104,12,0),"0"),)</f>
        <v>0</v>
      </c>
      <c r="L98" s="403">
        <f>SUM(
IFERROR(VLOOKUP($A98,'Season 1'!AJ$4:CM$104,13,0),"0"),IFERROR(VLOOKUP($A98,'Season 2'!AK$4:CN$104,13,0),"0"),
IFERROR(VLOOKUP($A98,'Season 3'!AK$4:CN$104,13,0),"0"),IFERROR(VLOOKUP($A98,'Season 4'!AK$4:CN$104,13,0),"0"),
IFERROR(VLOOKUP($A98,'Season 5'!AK$4:CN$104,13,0),"0"),IFERROR(VLOOKUP($A98,'Season 6'!AK$4:CN$104,13,0),"0"),
IFERROR(VLOOKUP($A98,'Season 7'!AK$4:CN$104,13,0),"0"),IFERROR(VLOOKUP($A98,'Season 8'!AK$4:CN$104,13,0),"0"),
IFERROR(VLOOKUP($A98,'Season 9'!AK$4:CN$104,13,0),"0"),IFERROR(VLOOKUP($A98,'Season 10'!AK$4:CN$104,13,0),"0"),
IFERROR(VLOOKUP($A98,'Season 11'!AK$4:CN$104,13,0),"0"),IFERROR(VLOOKUP($A98,'Season 12'!AK$4:CN$104,13,0),"0"),
IFERROR(VLOOKUP($A98,'Season 13'!AK$4:CN$104,13,0),"0"),IFERROR(VLOOKUP($A98,'Season 14'!AK$4:CN$104,13,0),"0"),IFERROR(VLOOKUP(A98,'Season 15'!AK$4:CN$104,13,0),"0"),)</f>
        <v>0</v>
      </c>
      <c r="M98" s="398">
        <f>SUM(
IFERROR(VLOOKUP($A98,'Season 1'!AJ$4:CM$104,14,0),"0"),IFERROR(VLOOKUP($A98,'Season 2'!AK$4:CN$104,14,0),"0"),
IFERROR(VLOOKUP($A98,'Season 3'!AK$4:CN$104,14,0),"0"),IFERROR(VLOOKUP($A98,'Season 4'!AK$4:CN$104,14,0),"0"),
IFERROR(VLOOKUP($A98,'Season 5'!AK$4:CN$104,14,0),"0"),IFERROR(VLOOKUP($A98,'Season 6'!AK$4:CN$104,14,0),"0"),
IFERROR(VLOOKUP($A98,'Season 7'!AK$4:CN$104,14,0),"0"),IFERROR(VLOOKUP($A98,'Season 8'!AK$4:CN$104,14,0),"0"),
IFERROR(VLOOKUP($A98,'Season 9'!AK$4:CN$104,14,0),"0"),IFERROR(VLOOKUP($A98,'Season 10'!AK$4:CN$104,14,0),"0"),
IFERROR(VLOOKUP($A98,'Season 11'!AK$4:CN$104,14,0),"0"),IFERROR(VLOOKUP($A98,'Season 12'!AK$4:CN$104,14,0),"0"),
IFERROR(VLOOKUP($A98,'Season 13'!AK$4:CN$104,14,0),"0"),IFERROR(VLOOKUP($A98,'Season 14'!AK$4:CN$104,14,0),"0"),IFERROR(VLOOKUP(A98,'Season 15'!AK$4:CN$104,14,0),"0"),)</f>
        <v>0</v>
      </c>
      <c r="N98" s="518">
        <f>SUM(
IFERROR(VLOOKUP($A98,'Season 1'!AJ$4:CM$104,15,0),"0"),IFERROR(VLOOKUP($A98,'Season 2'!AK$4:CN$104,15,0),"0"),
IFERROR(VLOOKUP($A98,'Season 3'!AK$4:CN$104,15,0),"0"),IFERROR(VLOOKUP($A98,'Season 4'!AK$4:CN$104,15,0),"0"),
IFERROR(VLOOKUP($A98,'Season 5'!AK$4:CN$104,15,0),"0"),IFERROR(VLOOKUP($A98,'Season 6'!AK$4:CN$104,15,0),"0"),
IFERROR(VLOOKUP($A98,'Season 7'!AK$4:CN$104,15,0),"0"),IFERROR(VLOOKUP($A98,'Season 8'!AK$4:CN$104,15,0),"0"),
IFERROR(VLOOKUP($A98,'Season 9'!AK$4:CN$104,15,0),"0"),IFERROR(VLOOKUP($A98,'Season 10'!AK$4:CN$104,15,0),"0"),
IFERROR(VLOOKUP($A98,'Season 11'!AK$4:CN$104,15,0),"0"),IFERROR(VLOOKUP($A98,'Season 12'!AK$4:CN$104,15,0),"0"),
IFERROR(VLOOKUP($A98,'Season 13'!AK$4:CN$104,15,0),"0"),IFERROR(VLOOKUP($A98,'Season 14'!AK$4:CN$104,15,0),"0"),IFERROR(VLOOKUP(A98,'Season 15'!AK$4:CN$104,15,0),"0"),)</f>
        <v>0</v>
      </c>
      <c r="O98" s="21">
        <f>SUM(
IFERROR(VLOOKUP($A98,'Season 1'!AJ$4:CM$104,16,0),"0"),IFERROR(VLOOKUP($A98,'Season 2'!AK$4:CN$104,16,0),"0"),
IFERROR(VLOOKUP($A98,'Season 3'!AK$4:CN$104,16,0),"0"),IFERROR(VLOOKUP($A98,'Season 4'!AK$4:CN$104,16,0),"0"),
IFERROR(VLOOKUP($A98,'Season 5'!AK$4:CN$104,16,0),"0"),IFERROR(VLOOKUP($A98,'Season 6'!AK$4:CN$104,16,0),"0"),
IFERROR(VLOOKUP($A98,'Season 7'!AK$4:CN$104,16,0),"0"),IFERROR(VLOOKUP($A98,'Season 8'!AK$4:CN$104,16,0),"0"),
IFERROR(VLOOKUP($A98,'Season 9'!AK$4:CN$104,16,0),"0"),IFERROR(VLOOKUP($A98,'Season 10'!AK$4:CN$104,16,0),"0"),
IFERROR(VLOOKUP($A98,'Season 11'!AK$4:CN$104,16,0),"0"),IFERROR(VLOOKUP($A98,'Season 12'!AK$4:CN$104,16,0),"0"),
IFERROR(VLOOKUP($A98,'Season 13'!AK$4:CN$104,16,0),"0"),IFERROR(VLOOKUP($A98,'Season 14'!AK$4:CN$104,16,0),"0"),IFERROR(VLOOKUP(A98,'Season 15'!AK$4:CN$104,16,0),"0"),)</f>
        <v>0</v>
      </c>
      <c r="P98" s="402">
        <f>SUM(
IFERROR(VLOOKUP($A98,'Season 1'!AJ$4:CM$104,17,0),"0"),IFERROR(VLOOKUP($A98,'Season 2'!AK$4:CN$104,17,0),"0"),
IFERROR(VLOOKUP($A98,'Season 3'!AK$4:CN$104,17,0),"0"),IFERROR(VLOOKUP($A98,'Season 4'!AK$4:CN$104,17,0),"0"),
IFERROR(VLOOKUP($A98,'Season 5'!AK$4:CN$104,17,0),"0"),IFERROR(VLOOKUP($A98,'Season 6'!AK$4:CN$104,17,0),"0"),
IFERROR(VLOOKUP($A98,'Season 7'!AK$4:CN$104,17,0),"0"),IFERROR(VLOOKUP($A98,'Season 8'!AK$4:CN$104,17,0),"0"),
IFERROR(VLOOKUP($A98,'Season 9'!AK$4:CN$104,17,0),"0"),IFERROR(VLOOKUP($A98,'Season 10'!AK$4:CN$104,17,0),"0"),
IFERROR(VLOOKUP($A98,'Season 11'!AK$4:CN$104,17,0),"0"),IFERROR(VLOOKUP($A98,'Season 12'!AK$4:CN$104,17,0),"0"),
IFERROR(VLOOKUP($A98,'Season 13'!AK$4:CN$104,17,0),"0"),IFERROR(VLOOKUP($A98,'Season 14'!AK$4:CN$104,17,0),"0"),IFERROR(VLOOKUP(A98,'Season 15'!AK$4:CN$104,17,0),"0"),)</f>
        <v>0</v>
      </c>
      <c r="Q98" s="403">
        <f>SUM(
IFERROR(VLOOKUP($A98,'Season 1'!AJ$4:CM$104,18,0),"0"),IFERROR(VLOOKUP($A98,'Season 2'!AK$4:CN$104,18,0),"0"),
IFERROR(VLOOKUP($A98,'Season 3'!AK$4:CN$104,18,0),"0"),IFERROR(VLOOKUP($A98,'Season 4'!AK$4:CN$104,18,0),"0"),
IFERROR(VLOOKUP($A98,'Season 5'!AK$4:CN$104,18,0),"0"),IFERROR(VLOOKUP($A98,'Season 6'!AK$4:CN$104,18,0),"0"),
IFERROR(VLOOKUP($A98,'Season 7'!AK$4:CN$104,18,0),"0"),IFERROR(VLOOKUP($A98,'Season 8'!AK$4:CN$104,18,0),"0"),
IFERROR(VLOOKUP($A98,'Season 9'!AK$4:CN$104,18,0),"0"),IFERROR(VLOOKUP($A98,'Season 10'!AK$4:CN$104,18,0),"0"),
IFERROR(VLOOKUP($A98,'Season 11'!AK$4:CN$104,18,0),"0"),IFERROR(VLOOKUP($A98,'Season 12'!AK$4:CN$104,18,0),"0"),
IFERROR(VLOOKUP($A98,'Season 13'!AK$4:CN$104,18,0),"0"),IFERROR(VLOOKUP($A98,'Season 14'!AK$4:CN$104,18,0),"0"),IFERROR(VLOOKUP(A98,'Season 15'!AK$4:CN$104,18,0),"0"),)</f>
        <v>0</v>
      </c>
      <c r="R98" s="398">
        <f>SUM(
IFERROR(VLOOKUP($A98,'Season 1'!AJ$4:CM$104,19,0),"0"),IFERROR(VLOOKUP($A98,'Season 2'!AK$4:CN$104,19,0),"0"),
IFERROR(VLOOKUP($A98,'Season 3'!AK$4:CN$104,19,0),"0"),IFERROR(VLOOKUP($A98,'Season 4'!AK$4:CN$104,19,0),"0"),
IFERROR(VLOOKUP($A98,'Season 5'!AK$4:CN$104,19,0),"0"),IFERROR(VLOOKUP($A98,'Season 6'!AK$4:CN$104,19,0),"0"),
IFERROR(VLOOKUP($A98,'Season 7'!AK$4:CN$104,19,0),"0"),IFERROR(VLOOKUP($A98,'Season 8'!AK$4:CN$104,19,0),"0"),
IFERROR(VLOOKUP($A98,'Season 9'!AK$4:CN$104,19,0),"0"),IFERROR(VLOOKUP($A98,'Season 10'!AK$4:CN$104,19,0),"0"),
IFERROR(VLOOKUP($A98,'Season 11'!AK$4:CN$104,19,0),"0"),IFERROR(VLOOKUP($A98,'Season 12'!AK$4:CN$104,19,0),"0"),
IFERROR(VLOOKUP($A98,'Season 13'!AK$4:CN$104,19,0),"0"),IFERROR(VLOOKUP($A98,'Season 14'!AK$4:CN$104,19,0),"0"),IFERROR(VLOOKUP(A98,'Season 15'!AK$4:CN$104,19,0),"0"),)</f>
        <v>0</v>
      </c>
      <c r="S98" s="518">
        <f>SUM(
IFERROR(VLOOKUP($A98,'Season 1'!AJ$4:CM$104,20,0),"0"),IFERROR(VLOOKUP($A98,'Season 2'!AK$4:CN$104,20,0),"0"),
IFERROR(VLOOKUP($A98,'Season 3'!AK$4:CN$104,20,0),"0"),IFERROR(VLOOKUP($A98,'Season 4'!AK$4:CN$104,20,0),"0"),
IFERROR(VLOOKUP($A98,'Season 5'!AK$4:CN$104,20,0),"0"),IFERROR(VLOOKUP($A98,'Season 6'!AK$4:CN$104,20,0),"0"),
IFERROR(VLOOKUP($A98,'Season 7'!AK$4:CN$104,20,0),"0"),IFERROR(VLOOKUP($A98,'Season 8'!AK$4:CN$104,20,0),"0"),
IFERROR(VLOOKUP($A98,'Season 9'!AK$4:CN$104,20,0),"0"),IFERROR(VLOOKUP($A98,'Season 10'!AK$4:CN$104,20,0),"0"),
IFERROR(VLOOKUP($A98,'Season 11'!AK$4:CN$104,20,0),"0"),IFERROR(VLOOKUP($A98,'Season 12'!AK$4:CN$104,20,0),"0"),
IFERROR(VLOOKUP($A98,'Season 13'!AK$4:CN$104,20,0),"0"),IFERROR(VLOOKUP($A98,'Season 14'!AK$4:CN$104,20,0),"0"),IFERROR(VLOOKUP(A98,'Season 15'!AK$4:CN$104,20,0),"0"),)</f>
        <v>0</v>
      </c>
      <c r="T98" s="21">
        <f>SUM(
IFERROR(VLOOKUP($A98,'Season 1'!AJ$4:CM$104,21,0),"0"),IFERROR(VLOOKUP($A98,'Season 2'!AK$4:CN$104,21,0),"0"),
IFERROR(VLOOKUP($A98,'Season 3'!AK$4:CN$104,21,0),"0"),IFERROR(VLOOKUP($A98,'Season 4'!AK$4:CN$104,21,0),"0"),
IFERROR(VLOOKUP($A98,'Season 5'!AK$4:CN$104,21,0),"0"),IFERROR(VLOOKUP($A98,'Season 6'!AK$4:CN$104,21,0),"0"),
IFERROR(VLOOKUP($A98,'Season 7'!AK$4:CN$104,21,0),"0"),IFERROR(VLOOKUP($A98,'Season 8'!AK$4:CN$104,21,0),"0"),
IFERROR(VLOOKUP($A98,'Season 9'!AK$4:CN$104,21,0),"0"),IFERROR(VLOOKUP($A98,'Season 10'!AK$4:CN$104,21,0),"0"),
IFERROR(VLOOKUP($A98,'Season 11'!AK$4:CN$104,21,0),"0"),IFERROR(VLOOKUP($A98,'Season 12'!AK$4:CN$104,21,0),"0"),
IFERROR(VLOOKUP($A98,'Season 13'!AK$4:CN$104,21,0),"0"),IFERROR(VLOOKUP($A98,'Season 14'!AK$4:CN$104,21,0),"0"),IFERROR(VLOOKUP(A98,'Season 15'!AK$4:CN$104,21,0),"0"),)</f>
        <v>0</v>
      </c>
      <c r="U98" s="402">
        <f>SUM(
IFERROR(VLOOKUP($A98,'Season 1'!AJ$4:CM$104,22,0),"0"),IFERROR(VLOOKUP($A98,'Season 2'!AK$4:CN$104,22,0),"0"),
IFERROR(VLOOKUP($A98,'Season 3'!AK$4:CN$104,22,0),"0"),IFERROR(VLOOKUP($A98,'Season 4'!AK$4:CN$104,22,0),"0"),
IFERROR(VLOOKUP($A98,'Season 5'!AK$4:CN$104,22,0),"0"),IFERROR(VLOOKUP($A98,'Season 6'!AK$4:CN$104,22,0),"0"),
IFERROR(VLOOKUP($A98,'Season 7'!AK$4:CN$104,22,0),"0"),IFERROR(VLOOKUP($A98,'Season 8'!AK$4:CN$104,22,0),"0"),
IFERROR(VLOOKUP($A98,'Season 9'!AK$4:CN$104,22,0),"0"),IFERROR(VLOOKUP($A98,'Season 10'!AK$4:CN$104,22,0),"0"),
IFERROR(VLOOKUP($A98,'Season 11'!AK$4:CN$104,22,0),"0"),IFERROR(VLOOKUP($A98,'Season 12'!AK$4:CN$104,22,0),"0"),
IFERROR(VLOOKUP($A98,'Season 13'!AK$4:CN$104,22,0),"0"),IFERROR(VLOOKUP($A98,'Season 14'!AK$4:CN$104,22,0),"0"),IFERROR(VLOOKUP(A98,'Season 15'!AK$4:CN$104,22,0),"0"),)</f>
        <v>0</v>
      </c>
      <c r="V98" s="403">
        <f>SUM(
IFERROR(VLOOKUP($A98,'Season 1'!AJ$4:CM$104,23,0),"0"),IFERROR(VLOOKUP($A98,'Season 2'!AK$4:CN$104,23,0),"0"),
IFERROR(VLOOKUP($A98,'Season 3'!AK$4:CN$104,23,0),"0"),IFERROR(VLOOKUP($A98,'Season 4'!AK$4:CN$104,23,0),"0"),
IFERROR(VLOOKUP($A98,'Season 5'!AK$4:CN$104,23,0),"0"),IFERROR(VLOOKUP($A98,'Season 6'!AK$4:CN$104,23,0),"0"),
IFERROR(VLOOKUP($A98,'Season 7'!AK$4:CN$104,23,0),"0"),IFERROR(VLOOKUP($A98,'Season 8'!AK$4:CN$104,23,0),"0"),
IFERROR(VLOOKUP($A98,'Season 9'!AK$4:CN$104,23,0),"0"),IFERROR(VLOOKUP($A98,'Season 10'!AK$4:CN$104,23,0),"0"),
IFERROR(VLOOKUP($A98,'Season 11'!AK$4:CN$104,23,0),"0"),IFERROR(VLOOKUP($A98,'Season 12'!AK$4:CN$104,23,0),"0"),
IFERROR(VLOOKUP($A98,'Season 13'!AK$4:CN$104,23,0),"0"),IFERROR(VLOOKUP($A98,'Season 14'!AK$4:CN$104,23,0),"0"),IFERROR(VLOOKUP($A98,'Season 15'!AK$4:CN$104,23,0),"0"),)</f>
        <v>0</v>
      </c>
      <c r="W98" s="398">
        <f>SUM(
IFERROR(VLOOKUP($A98,'Season 1'!AJ$4:CM$104,24,0),"0"),IFERROR(VLOOKUP($A98,'Season 2'!AK$4:CN$104,24,0),"0"),
IFERROR(VLOOKUP($A98,'Season 3'!AK$4:CN$104,24,0),"0"),IFERROR(VLOOKUP($A98,'Season 4'!AK$4:CN$104,24,0),"0"),
IFERROR(VLOOKUP($A98,'Season 5'!AK$4:CN$104,24,0),"0"),IFERROR(VLOOKUP($A98,'Season 6'!AK$4:CN$104,24,0),"0"),
IFERROR(VLOOKUP($A98,'Season 7'!AK$4:CN$104,24,0),"0"),IFERROR(VLOOKUP($A98,'Season 8'!AK$4:CN$104,24,0),"0"),
IFERROR(VLOOKUP($A98,'Season 9'!AK$4:CN$104,24,0),"0"),IFERROR(VLOOKUP($A98,'Season 10'!AK$4:CN$104,24,0),"0"),
IFERROR(VLOOKUP($A98,'Season 11'!AK$4:CN$104,24,0),"0"),IFERROR(VLOOKUP($A98,'Season 12'!AK$4:CN$104,24,0),"0"),
IFERROR(VLOOKUP($A98,'Season 13'!AK$4:CN$104,24,0),"0"),IFERROR(VLOOKUP($A98,'Season 14'!AK$4:CN$104,24,0),"0"),IFERROR(VLOOKUP($A98,'Season 15'!AK$4:CN$104,24,0),"0"),)</f>
        <v>0</v>
      </c>
      <c r="X98" s="518">
        <f>SUM(
IFERROR(VLOOKUP($A98,'Season 1'!AJ$4:CM$104,25,0),"0"),IFERROR(VLOOKUP($A98,'Season 2'!AK$4:CN$104,25,0),"0"),
IFERROR(VLOOKUP($A98,'Season 3'!AK$4:CN$104,25,0),"0"),IFERROR(VLOOKUP($A98,'Season 4'!AK$4:CN$104,25,0),"0"),
IFERROR(VLOOKUP($A98,'Season 5'!AK$4:CN$104,25,0),"0"),IFERROR(VLOOKUP($A98,'Season 6'!AK$4:CN$104,25,0),"0"),
IFERROR(VLOOKUP($A98,'Season 7'!AK$4:CN$104,25,0),"0"),IFERROR(VLOOKUP($A98,'Season 8'!AK$4:CN$104,25,0),"0"),
IFERROR(VLOOKUP($A98,'Season 9'!AK$4:CN$104,25,0),"0"),IFERROR(VLOOKUP($A98,'Season 10'!AK$4:CN$104,25,0),"0"),
IFERROR(VLOOKUP($A98,'Season 11'!AK$4:CN$104,25,0),"0"),IFERROR(VLOOKUP($A98,'Season 12'!AK$4:CN$104,25,0),"0"),
IFERROR(VLOOKUP($A98,'Season 13'!AK$4:CN$104,25,0),"0"),IFERROR(VLOOKUP($A98,'Season 14'!AK$4:CN$104,25,0),"0"),IFERROR(VLOOKUP($A98,'Season 15'!AK$4:CN$104,25,0),"0"),)</f>
        <v>0</v>
      </c>
      <c r="Y98" s="21">
        <f>SUM(
IFERROR(VLOOKUP($A98,'Season 1'!AJ$4:CM$104,26,0),"0"),IFERROR(VLOOKUP($A98,'Season 2'!AK$4:CN$104,26,0),"0"),
IFERROR(VLOOKUP($A98,'Season 3'!AK$4:CN$104,26,0),"0"),IFERROR(VLOOKUP($A98,'Season 4'!AK$4:CN$104,26,0),"0"),
IFERROR(VLOOKUP($A98,'Season 5'!AK$4:CN$104,26,0),"0"),IFERROR(VLOOKUP($A98,'Season 6'!AK$4:CN$104,26,0),"0"),
IFERROR(VLOOKUP($A98,'Season 7'!AK$4:CN$104,26,0),"0"),IFERROR(VLOOKUP($A98,'Season 8'!AK$4:CN$104,26,0),"0"),
IFERROR(VLOOKUP($A98,'Season 9'!AK$4:CN$104,26,0),"0"),IFERROR(VLOOKUP($A98,'Season 10'!AK$4:CN$104,26,0),"0"),
IFERROR(VLOOKUP($A98,'Season 11'!AK$4:CN$104,26,0),"0"),IFERROR(VLOOKUP($A98,'Season 12'!AK$4:CN$104,26,0),"0"),
IFERROR(VLOOKUP($A98,'Season 13'!AK$4:CN$104,26,0),"0"),IFERROR(VLOOKUP($A98,'Season 14'!AK$4:CN$104,26,0),"0"),IFERROR(VLOOKUP($A98,'Season 15'!AK$4:CN$104,26,0),"0"),)</f>
        <v>0</v>
      </c>
      <c r="Z98" s="402">
        <f>SUM(
IFERROR(VLOOKUP($A98,'Season 1'!AJ$4:CM$104,27,0),"0"),IFERROR(VLOOKUP($A98,'Season 2'!AK$4:CN$104,27,0),"0"),
IFERROR(VLOOKUP($A98,'Season 3'!AK$4:CN$104,27,0),"0"),IFERROR(VLOOKUP($A98,'Season 4'!AK$4:CN$104,27,0),"0"),
IFERROR(VLOOKUP($A98,'Season 5'!AK$4:CN$104,27,0),"0"),IFERROR(VLOOKUP($A98,'Season 6'!AK$4:CN$104,27,0),"0"),
IFERROR(VLOOKUP($A98,'Season 7'!AK$4:CN$104,27,0),"0"),IFERROR(VLOOKUP($A98,'Season 8'!AK$4:CN$104,27,0),"0"),
IFERROR(VLOOKUP($A98,'Season 9'!AK$4:CN$104,27,0),"0"),IFERROR(VLOOKUP($A98,'Season 10'!AK$4:CN$104,27,0),"0"),
IFERROR(VLOOKUP($A98,'Season 11'!AK$4:CN$104,27,0),"0"),IFERROR(VLOOKUP($A98,'Season 12'!AK$4:CN$104,27,0),"0"),
IFERROR(VLOOKUP($A98,'Season 13'!AK$4:CN$104,27,0),"0"),IFERROR(VLOOKUP($A98,'Season 14'!AK$4:CN$104,27,0),"0"),IFERROR(VLOOKUP($A98,'Season 15'!AK$4:CN$104,27,0),"0"),)</f>
        <v>0</v>
      </c>
      <c r="AA98" s="403">
        <f>SUM(
IFERROR(VLOOKUP($A98,'Season 1'!AJ$4:CM$104,28,0),"0"),IFERROR(VLOOKUP($A98,'Season 2'!AK$4:CN$104,28,0),"0"),
IFERROR(VLOOKUP($A98,'Season 3'!AK$4:CN$104,28,0),"0"),IFERROR(VLOOKUP($A98,'Season 4'!AK$4:CN$104,28,0),"0"),
IFERROR(VLOOKUP($A98,'Season 5'!AK$4:CN$104,28,0),"0"),IFERROR(VLOOKUP($A98,'Season 6'!AK$4:CN$104,28,0),"0"),
IFERROR(VLOOKUP($A98,'Season 7'!AK$4:CN$104,28,0),"0"),IFERROR(VLOOKUP($A98,'Season 8'!AK$4:CN$104,28,0),"0"),
IFERROR(VLOOKUP($A98,'Season 9'!AK$4:CN$104,28,0),"0"),IFERROR(VLOOKUP($A98,'Season 10'!AK$4:CN$104,28,0),"0"),
IFERROR(VLOOKUP($A98,'Season 11'!AK$4:CN$104,28,0),"0"),IFERROR(VLOOKUP($A98,'Season 12'!AK$4:CN$104,28,0),"0"),
IFERROR(VLOOKUP($A98,'Season 13'!AK$4:CN$104,28,0),"0"),IFERROR(VLOOKUP($A98,'Season 14'!AK$4:CN$104,28,0),"0"),IFERROR(VLOOKUP($A98,'Season 15'!AK$4:CN$104,28,0),"0"),)</f>
        <v>0</v>
      </c>
      <c r="AB98" s="398">
        <f>SUM(
IFERROR(VLOOKUP($A98,'Season 1'!AJ$4:CM$104,29,0),"0"),IFERROR(VLOOKUP($A98,'Season 2'!AK$4:CN$104,29,0),"0"),
IFERROR(VLOOKUP($A98,'Season 3'!AK$4:CN$104,29,0),"0"),IFERROR(VLOOKUP($A98,'Season 4'!AK$4:CN$104,29,0),"0"),
IFERROR(VLOOKUP($A98,'Season 5'!AK$4:CN$104,29,0),"0"),IFERROR(VLOOKUP($A98,'Season 6'!AK$4:CN$104,29,0),"0"),
IFERROR(VLOOKUP($A98,'Season 7'!AK$4:CN$104,29,0),"0"),IFERROR(VLOOKUP($A98,'Season 8'!AK$4:CN$104,29,0),"0"),
IFERROR(VLOOKUP($A98,'Season 9'!AK$4:CN$104,29,0),"0"),IFERROR(VLOOKUP($A98,'Season 10'!AK$4:CN$104,29,0),"0"),
IFERROR(VLOOKUP($A98,'Season 11'!AK$4:CN$104,29,0),"0"),IFERROR(VLOOKUP($A98,'Season 12'!AK$4:CN$104,29,0),"0"),
IFERROR(VLOOKUP($A98,'Season 13'!AK$4:CN$104,29,0),"0"),IFERROR(VLOOKUP($A98,'Season 14'!AK$4:CN$104,29,0),"0"),IFERROR(VLOOKUP($A98,'Season 15'!AK$4:CN$104,29,0),"0"),)</f>
        <v>0</v>
      </c>
      <c r="AC98" s="518">
        <f>SUM(
IFERROR(VLOOKUP($A98,'Season 1'!AJ$4:CM$104,30,0),"0"),IFERROR(VLOOKUP($A98,'Season 2'!AK$4:CN$104,30,0),"0"),
IFERROR(VLOOKUP($A98,'Season 3'!AK$4:CN$104,30,0),"0"),IFERROR(VLOOKUP($A98,'Season 4'!AK$4:CN$104,30,0),"0"),
IFERROR(VLOOKUP($A98,'Season 5'!AK$4:CN$104,30,0),"0"),IFERROR(VLOOKUP($A98,'Season 6'!AK$4:CN$104,30,0),"0"),
IFERROR(VLOOKUP($A98,'Season 7'!AK$4:CN$104,30,0),"0"),IFERROR(VLOOKUP($A98,'Season 8'!AK$4:CN$104,30,0),"0"),
IFERROR(VLOOKUP($A98,'Season 9'!AK$4:CN$104,30,0),"0"),IFERROR(VLOOKUP($A98,'Season 10'!AK$4:CN$104,30,0),"0"),
IFERROR(VLOOKUP($A98,'Season 11'!AK$4:CN$104,30,0),"0"),IFERROR(VLOOKUP($A98,'Season 12'!AK$4:CN$104,30,0),"0"),
IFERROR(VLOOKUP($A98,'Season 13'!AK$4:CN$104,30,0),"0"),IFERROR(VLOOKUP($A98,'Season 14'!AK$4:CN$104,30,0),"0"),IFERROR(VLOOKUP($A98,'Season 15'!AK$4:CN$104,30,0),"0"),)</f>
        <v>0</v>
      </c>
      <c r="AD98" s="21">
        <f>SUM(
IFERROR(VLOOKUP($A98,'Season 1'!AJ$4:CM$104,31,0),"0"),IFERROR(VLOOKUP($A98,'Season 2'!AK$4:CN$104,31,0),"0"),
IFERROR(VLOOKUP($A98,'Season 3'!AK$4:CN$104,31,0),"0"),IFERROR(VLOOKUP($A98,'Season 4'!AK$4:CN$104,31,0),"0"),
IFERROR(VLOOKUP($A98,'Season 5'!AK$4:CN$104,31,0),"0"),IFERROR(VLOOKUP($A98,'Season 6'!AK$4:CN$104,31,0),"0"),
IFERROR(VLOOKUP($A98,'Season 7'!AK$4:CN$104,31,0),"0"),IFERROR(VLOOKUP($A98,'Season 8'!AK$4:CN$104,31,0),"0"),
IFERROR(VLOOKUP($A98,'Season 9'!AK$4:CN$104,31,0),"0"),IFERROR(VLOOKUP($A98,'Season 10'!AK$4:CN$104,31,0),"0"),
IFERROR(VLOOKUP($A98,'Season 11'!AK$4:CN$104,31,0),"0"),IFERROR(VLOOKUP($A98,'Season 12'!AK$4:CN$104,31,0),"0"),
IFERROR(VLOOKUP($A98,'Season 13'!AK$4:CN$104,31,0),"0"),IFERROR(VLOOKUP($A98,'Season 14'!AK$4:CN$104,31,0),"0"),IFERROR(VLOOKUP($A98,'Season 15'!AK$4:CN$104,31,0),"0"),)</f>
        <v>0</v>
      </c>
      <c r="AE98" s="402">
        <f>SUM(
IFERROR(VLOOKUP($A98,'Season 1'!AJ$4:CM$104,32,0),"0"),IFERROR(VLOOKUP($A98,'Season 2'!AK$4:CN$104,32,0),"0"),
IFERROR(VLOOKUP($A98,'Season 3'!AK$4:CN$104,32,0),"0"),IFERROR(VLOOKUP($A98,'Season 4'!AK$4:CN$104,32,0),"0"),
IFERROR(VLOOKUP($A98,'Season 5'!AK$4:CN$104,32,0),"0"),IFERROR(VLOOKUP($A98,'Season 6'!AK$4:CN$104,32,0),"0"),
IFERROR(VLOOKUP($A98,'Season 7'!AK$4:CN$104,32,0),"0"),IFERROR(VLOOKUP($A98,'Season 8'!AK$4:CN$104,32,0),"0"),
IFERROR(VLOOKUP($A98,'Season 9'!AK$4:CN$104,32,0),"0"),IFERROR(VLOOKUP($A98,'Season 10'!AK$4:CN$104,32,0),"0"),
IFERROR(VLOOKUP($A98,'Season 11'!AK$4:CN$104,32,0),"0"),IFERROR(VLOOKUP($A98,'Season 12'!AK$4:CN$104,32,0),"0"),
IFERROR(VLOOKUP($A98,'Season 13'!AK$4:CN$104,32,0),"0"),IFERROR(VLOOKUP($A98,'Season 14'!AK$4:CN$104,32,0),"0"),IFERROR(VLOOKUP($A98,'Season 15'!AK$4:CN$104,32,0),"0"),)</f>
        <v>0</v>
      </c>
      <c r="AF98" s="403">
        <f>SUM(IFERROR(VLOOKUP($A98,'Season 2'!AK$4:CN$104,33,0),"0"),
IFERROR(VLOOKUP($A98,'Season 3'!AK$4:CN$104,33,0),"0"),IFERROR(VLOOKUP($A98,'Season 4'!AK$4:CN$104,33,0),"0"),
IFERROR(VLOOKUP($A98,'Season 5'!AK$4:CN$104,33,0),"0"),IFERROR(VLOOKUP($A98,'Season 6'!AK$4:CN$104,33,0),"0"),
IFERROR(VLOOKUP($A98,'Season 7'!AK$4:CN$104,33,0),"0"),IFERROR(VLOOKUP($A98,'Season 8'!AK$4:CN$104,33,0),"0"),
IFERROR(VLOOKUP($A98,'Season 9'!AK$4:CN$104,33,0),"0"),IFERROR(VLOOKUP($A98,'Season 10'!AK$4:CN$104,33,0),"0"),
IFERROR(VLOOKUP($A98,'Season 11'!AK$4:CN$104,33,0),"0"),IFERROR(VLOOKUP($A98,'Season 12'!AK$4:CN$104,33,0),"0"),
IFERROR(VLOOKUP($A98,'Season 13'!AK$4:CN$104,33,0),"0"),IFERROR(VLOOKUP($A98,'Season 14'!AK$4:CN$104,33,0),"0"),IFERROR(VLOOKUP($A98,'Season 15'!AK$4:CN$104,33,0),"0"),)</f>
        <v>0</v>
      </c>
      <c r="AG98" s="398">
        <f>SUM(IFERROR(VLOOKUP($A98,'Season 2'!AK$4:CN$104,34,0),"0"),
IFERROR(VLOOKUP($A98,'Season 3'!AK$4:CN$104,34,0),"0"),IFERROR(VLOOKUP($A98,'Season 4'!AK$4:CN$104,34,0),"0"),
IFERROR(VLOOKUP($A98,'Season 5'!AK$4:CN$104,34,0),"0"),IFERROR(VLOOKUP($A98,'Season 6'!AK$4:CN$104,34,0),"0"),
IFERROR(VLOOKUP($A98,'Season 7'!AK$4:CN$104,34,0),"0"),IFERROR(VLOOKUP($A98,'Season 8'!AK$4:CN$104,34,0),"0"),
IFERROR(VLOOKUP($A98,'Season 9'!AK$4:CN$104,34,0),"0"),IFERROR(VLOOKUP($A98,'Season 10'!AK$4:CN$104,34,0),"0"),
IFERROR(VLOOKUP($A98,'Season 11'!AK$4:CN$104,34,0),"0"),IFERROR(VLOOKUP($A98,'Season 12'!AK$4:CN$104,34,0),"0"),
IFERROR(VLOOKUP($A98,'Season 13'!AK$4:CN$104,34,0),"0"),IFERROR(VLOOKUP($A98,'Season 14'!AK$4:CN$104,34,0),"0"),IFERROR(VLOOKUP($A98,'Season 15'!AK$4:CN$104,34,0),"0"),)</f>
        <v>0</v>
      </c>
      <c r="AH98" s="518">
        <f>SUM(IFERROR(VLOOKUP($A98,'Season 2'!AK$4:CN$104,35,0),"0"),
IFERROR(VLOOKUP($A98,'Season 3'!AK$4:CN$104,35,0),"0"),IFERROR(VLOOKUP($A98,'Season 4'!AK$4:CN$104,35,0),"0"),
IFERROR(VLOOKUP($A98,'Season 5'!AK$4:CN$104,35,0),"0"),IFERROR(VLOOKUP($A98,'Season 6'!AK$4:CN$104,35,0),"0"),
IFERROR(VLOOKUP($A98,'Season 7'!AK$4:CN$104,35,0),"0"),IFERROR(VLOOKUP($A98,'Season 8'!AK$4:CN$104,35,0),"0"),
IFERROR(VLOOKUP($A98,'Season 9'!AK$4:CN$104,35,0),"0"),IFERROR(VLOOKUP($A98,'Season 10'!AK$4:CN$104,35,0),"0"),
IFERROR(VLOOKUP($A98,'Season 11'!AK$4:CN$104,35,0),"0"),IFERROR(VLOOKUP($A98,'Season 12'!AK$4:CN$104,35,0),"0"),
IFERROR(VLOOKUP($A98,'Season 13'!AK$4:CN$104,35,0),"0"),IFERROR(VLOOKUP($A98,'Season 14'!AK$4:CN$104,35,0),"0"),IFERROR(VLOOKUP($A98,'Season 15'!AK$4:CN$104,35,0),"0"),)</f>
        <v>0</v>
      </c>
      <c r="AI98" s="21">
        <f>SUM(IFERROR(VLOOKUP($A98,'Season 2'!AK$4:CN$104,36,0),"0"),
IFERROR(VLOOKUP($A98,'Season 3'!AK$4:CN$104,36,0),"0"),IFERROR(VLOOKUP($A98,'Season 4'!AK$4:CN$104,36,0),"0"),
IFERROR(VLOOKUP($A98,'Season 5'!AK$4:CN$104,36,0),"0"),IFERROR(VLOOKUP($A98,'Season 6'!AK$4:CN$104,36,0),"0"),
IFERROR(VLOOKUP($A98,'Season 7'!AK$4:CN$104,36,0),"0"),IFERROR(VLOOKUP($A98,'Season 8'!AK$4:CN$104,36,0),"0"),
IFERROR(VLOOKUP($A98,'Season 9'!AK$4:CN$104,36,0),"0"),IFERROR(VLOOKUP($A98,'Season 10'!AK$4:CN$104,36,0),"0"),
IFERROR(VLOOKUP($A98,'Season 11'!AK$4:CN$104,36,0),"0"),IFERROR(VLOOKUP($A98,'Season 12'!AK$4:CN$104,36,0),"0"),
IFERROR(VLOOKUP($A98,'Season 13'!AK$4:CN$104,36,0),"0"),IFERROR(VLOOKUP($A98,'Season 14'!AK$4:CN$104,36,0),"0"),IFERROR(VLOOKUP($A98,'Season 15'!AK$4:CN$104,36,0),"0"),)</f>
        <v>0</v>
      </c>
      <c r="AJ98" s="402">
        <f>SUM(IFERROR(VLOOKUP($A98,'Season 2'!AK$4:CN$104,37,0),"0"),
IFERROR(VLOOKUP($A98,'Season 3'!AK$4:CN$104,37,0),"0"),IFERROR(VLOOKUP($A98,'Season 4'!AK$4:CN$104,37,0),"0"),
IFERROR(VLOOKUP($A98,'Season 5'!AK$4:CN$104,37,0),"0"),IFERROR(VLOOKUP($A98,'Season 6'!AK$4:CN$104,37,0),"0"),
IFERROR(VLOOKUP($A98,'Season 7'!AK$4:CN$104,37,0),"0"),IFERROR(VLOOKUP($A98,'Season 8'!AK$4:CN$104,37,0),"0"),
IFERROR(VLOOKUP($A98,'Season 9'!AK$4:CN$104,37,0),"0"),IFERROR(VLOOKUP($A98,'Season 10'!AK$4:CN$104,37,0),"0"),
IFERROR(VLOOKUP($A98,'Season 11'!AK$4:CN$104,37,0),"0"),IFERROR(VLOOKUP($A98,'Season 12'!AK$4:CN$104,37,0),"0"),
IFERROR(VLOOKUP($A98,'Season 13'!AK$4:CN$104,37,0),"0"),IFERROR(VLOOKUP($A98,'Season 14'!AK$4:CN$104,37,0),"0"),IFERROR(VLOOKUP($A98,'Season 15'!AK$4:CN$104,37,0),"0"),)</f>
        <v>0</v>
      </c>
      <c r="AK98" s="403">
        <f>SUM(IFERROR(VLOOKUP($A98,'Season 1'!AJ$4:CM$104,33,0),"0"),IFERROR(VLOOKUP($A98,'Season 2'!AK$4:CN$104,38,0),"0"),
IFERROR(VLOOKUP($A98,'Season 3'!AK$4:CN$104,38,0),"0"),IFERROR(VLOOKUP($A98,'Season 4'!AK$4:CN$104,38,0),"0"),
IFERROR(VLOOKUP($A98,'Season 5'!AK$4:CN$104,38,0),"0"),IFERROR(VLOOKUP($A98,'Season 6'!AK$4:CN$104,38,0),"0"),
IFERROR(VLOOKUP($A98,'Season 7'!AK$4:CN$104,38,0),"0"),IFERROR(VLOOKUP($A98,'Season 8'!AK$4:CN$104,38,0),"0"),
IFERROR(VLOOKUP($A98,'Season 9'!AK$4:CN$104,38,0),"0"),IFERROR(VLOOKUP($A98,'Season 10'!AK$4:CN$104,38,0),"0"),
IFERROR(VLOOKUP($A98,'Season 11'!AK$4:CN$104,38,0),"0"),IFERROR(VLOOKUP($A98,'Season 12'!AK$4:CN$104,38,0),"0"),
IFERROR(VLOOKUP($A98,'Season 13'!AK$4:CN$104,38,0),"0"),IFERROR(VLOOKUP($A98,'Season 14'!AK$4:CN$104,38,0),"0"),IFERROR(VLOOKUP($A98,'Season 15'!AK$4:CN$104,38,0),"0"),)</f>
        <v>0</v>
      </c>
      <c r="AL98" s="398">
        <f>SUM(IFERROR(VLOOKUP($A98,'Season 1'!AJ$4:CM$104,34,0),"0"),IFERROR(VLOOKUP($A98,'Season 2'!AK$4:CN$104,39,0),"0"),
IFERROR(VLOOKUP($A98,'Season 3'!AK$4:CN$104,39,0),"0"),IFERROR(VLOOKUP($A98,'Season 4'!AK$4:CN$104,39,0),"0"),
IFERROR(VLOOKUP($A98,'Season 5'!AK$4:CN$104,39,0),"0"),IFERROR(VLOOKUP($A98,'Season 6'!AK$4:CN$104,39,0),"0"),
IFERROR(VLOOKUP($A98,'Season 7'!AK$4:CN$104,39,0),"0"),IFERROR(VLOOKUP($A98,'Season 8'!AK$4:CN$104,39,0),"0"),
IFERROR(VLOOKUP($A98,'Season 9'!AK$4:CN$104,39,0),"0"),IFERROR(VLOOKUP($A98,'Season 10'!AK$4:CN$104,39,0),"0"),
IFERROR(VLOOKUP($A98,'Season 11'!AK$4:CN$104,39,0),"0"),IFERROR(VLOOKUP($A98,'Season 12'!AK$4:CN$104,39,0),"0"),
IFERROR(VLOOKUP($A98,'Season 13'!AK$4:CN$104,39,0),"0"),IFERROR(VLOOKUP($A98,'Season 14'!AK$4:CN$104,39,0),"0"),IFERROR(VLOOKUP($A98,'Season 15'!AK$4:CN$104,39,0),"0"),)</f>
        <v>0</v>
      </c>
      <c r="AM98" s="518">
        <f>SUM(IFERROR(VLOOKUP($A98,'Season 1'!AJ$4:CM$104,35,0),"0"),IFERROR(VLOOKUP($A98,'Season 2'!AK$4:CN$104,40,0),"0"),
IFERROR(VLOOKUP($A98,'Season 3'!AK$4:CN$104,40,0),"0"),IFERROR(VLOOKUP($A98,'Season 4'!AK$4:CN$104,40,0),"0"),
IFERROR(VLOOKUP($A98,'Season 5'!AK$4:CN$104,40,0),"0"),IFERROR(VLOOKUP($A98,'Season 6'!AK$4:CN$104,40,0),"0"),
IFERROR(VLOOKUP($A98,'Season 7'!AK$4:CN$104,40,0),"0"),IFERROR(VLOOKUP($A98,'Season 8'!AK$4:CN$104,40,0),"0"),
IFERROR(VLOOKUP($A98,'Season 9'!AK$4:CN$104,40,0),"0"),IFERROR(VLOOKUP($A98,'Season 10'!AK$4:CN$104,40,0),"0"),
IFERROR(VLOOKUP($A98,'Season 11'!AK$4:CN$104,40,0),"0"),IFERROR(VLOOKUP($A98,'Season 12'!AK$4:CN$104,40,0),"0"),
IFERROR(VLOOKUP($A98,'Season 13'!AK$4:CN$104,40,0),"0"),IFERROR(VLOOKUP($A98,'Season 14'!AK$4:CN$104,40,0),"0"),IFERROR(VLOOKUP($A98,'Season 15'!AK$4:CN$104,40,0),"0"),)</f>
        <v>0</v>
      </c>
      <c r="AN98" s="21">
        <f>SUM(IFERROR(VLOOKUP($A98,'Season 1'!AJ$4:CM$104,36,0),"0"),IFERROR(VLOOKUP($A98,'Season 2'!AK$4:CN$104,41,0),"0"),
IFERROR(VLOOKUP($A98,'Season 3'!AK$4:CN$104,41,0),"0"),IFERROR(VLOOKUP($A98,'Season 4'!AK$4:CN$104,41,0),"0"),
IFERROR(VLOOKUP($A98,'Season 5'!AK$4:CN$104,41,0),"0"),IFERROR(VLOOKUP($A98,'Season 6'!AK$4:CN$104,41,0),"0"),
IFERROR(VLOOKUP($A98,'Season 7'!AK$4:CN$104,41,0),"0"),IFERROR(VLOOKUP($A98,'Season 8'!AK$4:CN$104,41,0),"0"),
IFERROR(VLOOKUP($A98,'Season 9'!AK$4:CN$104,41,0),"0"),IFERROR(VLOOKUP($A98,'Season 10'!AK$4:CN$104,41,0),"0"),
IFERROR(VLOOKUP($A98,'Season 11'!AK$4:CN$104,41,0),"0"),IFERROR(VLOOKUP($A98,'Season 12'!AK$4:CN$104,41,0),"0"),
IFERROR(VLOOKUP($A98,'Season 13'!AK$4:CN$104,41,0),"0"),IFERROR(VLOOKUP($A98,'Season 14'!AK$4:CN$104,41,0),"0"),IFERROR(VLOOKUP($A98,'Season 15'!AK$4:CN$104,41,0),"0"),)</f>
        <v>0</v>
      </c>
      <c r="AO98" s="402">
        <f>SUM(IFERROR(VLOOKUP($A98,'Season 1'!AJ$4:CM$104,37,0),"0"),IFERROR(VLOOKUP($A98,'Season 2'!AK$4:CN$104,42,0),"0"),
IFERROR(VLOOKUP($A98,'Season 3'!AK$4:CN$104,42,0),"0"),IFERROR(VLOOKUP($A98,'Season 4'!AK$4:CN$104,42,0),"0"),
IFERROR(VLOOKUP($A98,'Season 5'!AK$4:CN$104,42,0),"0"),IFERROR(VLOOKUP($A98,'Season 6'!AK$4:CN$104,42,0),"0"),
IFERROR(VLOOKUP($A98,'Season 7'!AK$4:CN$104,42,0),"0"),IFERROR(VLOOKUP($A98,'Season 8'!AK$4:CN$104,42,0),"0"),
IFERROR(VLOOKUP($A98,'Season 9'!AK$4:CN$104,42,0),"0"),IFERROR(VLOOKUP($A98,'Season 10'!AK$4:CN$104,42,0),"0"),
IFERROR(VLOOKUP($A98,'Season 11'!AK$4:CN$104,42,0),"0"),IFERROR(VLOOKUP($A98,'Season 12'!AK$4:CN$104,42,0),"0"),
IFERROR(VLOOKUP($A98,'Season 13'!AK$4:CN$104,42,0),"0"),IFERROR(VLOOKUP($A98,'Season 14'!AK$4:CN$104,42,0),"0"),IFERROR(VLOOKUP($A98,'Season 15'!AK$4:CN$104,42,0),"0"),)</f>
        <v>0</v>
      </c>
      <c r="AP98" s="403">
        <f>SUM(IFERROR(VLOOKUP($A98,'Season 1'!AJ$4:CM$104,43,0),"0"),IFERROR(VLOOKUP($A98,'Season 2'!AK$4:CN$104,43,0),"0"),
IFERROR(VLOOKUP($A98,'Season 3'!AK$4:CN$104,43,0),"0"),IFERROR(VLOOKUP($A98,'Season 4'!AK$4:CN$104,43,0),"0"),
IFERROR(VLOOKUP($A98,'Season 5'!AK$4:CN$104,43,0),"0"),IFERROR(VLOOKUP($A98,'Season 6'!AK$4:CN$104,43,0),"0"),
IFERROR(VLOOKUP($A98,'Season 7'!AK$4:CN$104,43,0),"0"),IFERROR(VLOOKUP($A98,'Season 8'!AK$4:CN$104,43,0),"0"),
IFERROR(VLOOKUP($A98,'Season 9'!AK$4:CN$104,43,0),"0"),IFERROR(VLOOKUP($A98,'Season 10'!AK$4:CN$104,43,0),"0"),
IFERROR(VLOOKUP($A98,'Season 11'!AK$4:CN$104,43,0),"0"),IFERROR(VLOOKUP($A98,'Season 12'!AK$4:CN$104,43,0),"0"),
IFERROR(VLOOKUP($A98,'Season 13'!AK$4:CN$104,43,0),"0"),IFERROR(VLOOKUP($A98,'Season 14'!AK$4:CN$104,43,0),"0"),IFERROR(VLOOKUP($A98,'Season 15'!AK$4:CN$104,43,0),"0"),)</f>
        <v>0</v>
      </c>
      <c r="AQ98" s="398">
        <f>SUM(IFERROR(VLOOKUP($A98,'Season 1'!AJ$4:CM$104,44,0),"0"),IFERROR(VLOOKUP($A98,'Season 2'!AK$4:CN$104,44,0),"0"),
IFERROR(VLOOKUP($A98,'Season 3'!AK$4:CN$104,44,0),"0"),IFERROR(VLOOKUP($A98,'Season 4'!AK$4:CN$104,44,0),"0"),
IFERROR(VLOOKUP($A98,'Season 5'!AK$4:CN$104,44,0),"0"),IFERROR(VLOOKUP($A98,'Season 6'!AK$4:CN$104,44,0),"0"),
IFERROR(VLOOKUP($A98,'Season 7'!AK$4:CN$104,44,0),"0"),IFERROR(VLOOKUP($A98,'Season 8'!AK$4:CN$104,44,0),"0"),
IFERROR(VLOOKUP($A98,'Season 9'!AK$4:CN$104,44,0),"0"),IFERROR(VLOOKUP($A98,'Season 10'!AK$4:CN$104,44,0),"0"),
IFERROR(VLOOKUP($A98,'Season 11'!AK$4:CN$104,44,0),"0"),IFERROR(VLOOKUP($A98,'Season 12'!AK$4:CN$104,44,0),"0"),
IFERROR(VLOOKUP($A98,'Season 13'!AK$4:CN$104,44,0),"0"),IFERROR(VLOOKUP($A98,'Season 14'!AK$4:CN$104,44,0),"0"),IFERROR(VLOOKUP($A98,'Season 15'!AK$4:CN$104,44,0),"0"),)</f>
        <v>0</v>
      </c>
      <c r="AR98" s="518">
        <f>SUM(IFERROR(VLOOKUP($A98,'Season 1'!AJ$4:CM$104,45,0),"0"),IFERROR(VLOOKUP($A98,'Season 2'!AK$4:CN$104,45,0),"0"),
IFERROR(VLOOKUP($A98,'Season 3'!AK$4:CN$104,45,0),"0"),IFERROR(VLOOKUP($A98,'Season 4'!AK$4:CN$104,45,0),"0"),
IFERROR(VLOOKUP($A98,'Season 5'!AK$4:CN$104,45,0),"0"),IFERROR(VLOOKUP($A98,'Season 6'!AK$4:CN$104,45,0),"0"),
IFERROR(VLOOKUP($A98,'Season 7'!AK$4:CN$104,45,0),"0"),IFERROR(VLOOKUP($A98,'Season 8'!AK$4:CN$104,45,0),"0"),
IFERROR(VLOOKUP($A98,'Season 9'!AK$4:CN$104,45,0),"0"),IFERROR(VLOOKUP($A98,'Season 10'!AK$4:CN$104,45,0),"0"),
IFERROR(VLOOKUP($A98,'Season 11'!AK$4:CN$104,45,0),"0"),IFERROR(VLOOKUP($A98,'Season 12'!AK$4:CN$104,45,0),"0"),
IFERROR(VLOOKUP($A98,'Season 13'!AK$4:CN$104,45,0),"0"),IFERROR(VLOOKUP($A98,'Season 14'!AK$4:CN$104,45,0),"0"),IFERROR(VLOOKUP($A98,'Season 15'!AK$4:CN$104,45,0),"0"),)</f>
        <v>0</v>
      </c>
      <c r="AS98" s="21">
        <f>SUM(IFERROR(VLOOKUP($A98,'Season 1'!AJ$4:CM$104,46,0),"0"),IFERROR(VLOOKUP($A98,'Season 2'!AK$4:CN$104,46,0),"0"),
IFERROR(VLOOKUP($A98,'Season 3'!AK$4:CN$104,46,0),"0"),IFERROR(VLOOKUP($A98,'Season 4'!AK$4:CN$104,46,0),"0"),
IFERROR(VLOOKUP($A98,'Season 5'!AK$4:CN$104,46,0),"0"),IFERROR(VLOOKUP($A98,'Season 6'!AK$4:CN$104,46,0),"0"),
IFERROR(VLOOKUP($A98,'Season 7'!AK$4:CN$104,46,0),"0"),IFERROR(VLOOKUP($A98,'Season 8'!AK$4:CN$104,46,0),"0"),
IFERROR(VLOOKUP($A98,'Season 9'!AK$4:CN$104,46,0),"0"),IFERROR(VLOOKUP($A98,'Season 10'!AK$4:CN$104,46,0),"0"),
IFERROR(VLOOKUP($A98,'Season 11'!AK$4:CN$104,46,0),"0"),IFERROR(VLOOKUP($A98,'Season 12'!AK$4:CN$104,46,0),"0"),
IFERROR(VLOOKUP($A98,'Season 13'!AK$4:CN$104,46,0),"0"),IFERROR(VLOOKUP($A98,'Season 14'!AK$4:CN$104,46,0),"0"),IFERROR(VLOOKUP($A98,'Season 15'!AK$4:CN$104,46,0),"0"),)</f>
        <v>0</v>
      </c>
      <c r="AT98" s="402">
        <f>SUM(IFERROR(VLOOKUP($A98,'Season 1'!AJ$4:CM$104,47,0),"0"),IFERROR(VLOOKUP($A98,'Season 2'!AK$4:CN$104,47,0),"0"),
IFERROR(VLOOKUP($A98,'Season 3'!AK$4:CN$104,47,0),"0"),IFERROR(VLOOKUP($A98,'Season 4'!AK$4:CN$104,47,0),"0"),
IFERROR(VLOOKUP($A98,'Season 5'!AK$4:CN$104,47,0),"0"),IFERROR(VLOOKUP($A98,'Season 6'!AK$4:CN$104,47,0),"0"),
IFERROR(VLOOKUP($A98,'Season 7'!AK$4:CN$104,47,0),"0"),IFERROR(VLOOKUP($A98,'Season 8'!AK$4:CN$104,47,0),"0"),
IFERROR(VLOOKUP($A98,'Season 9'!AK$4:CN$104,47,0),"0"),IFERROR(VLOOKUP($A98,'Season 10'!AK$4:CN$104,47,0),"0"),
IFERROR(VLOOKUP($A98,'Season 11'!AK$4:CN$104,47,0),"0"),IFERROR(VLOOKUP($A98,'Season 12'!AK$4:CN$104,47,0),"0"),
IFERROR(VLOOKUP($A98,'Season 13'!AK$4:CN$104,47,0),"0"),IFERROR(VLOOKUP($A98,'Season 14'!AK$4:CN$104,47,0),"0"),IFERROR(VLOOKUP($A98,'Season 15'!AK$4:CN$104,47,0),"0"),)</f>
        <v>0</v>
      </c>
      <c r="AU98" s="403">
        <f>SUM(IFERROR(VLOOKUP($A98,'Season 3'!AK$4:CN$104,48,0),"0"),IFERROR(VLOOKUP($A98,'Season 4'!AK$4:CN$104,48,0),"0"),
IFERROR(VLOOKUP($A98,'Season 5'!AK$4:CN$104,48,0),"0"),IFERROR(VLOOKUP($A98,'Season 6'!AK$4:CN$104,48,0),"0"),
IFERROR(VLOOKUP($A98,'Season 7'!AK$4:CN$104,48,0),"0"),IFERROR(VLOOKUP($A98,'Season 8'!AK$4:CN$104,48,0),"0"),
IFERROR(VLOOKUP($A98,'Season 9'!AK$4:CN$104,48,0),"0"),IFERROR(VLOOKUP($A98,'Season 10'!AK$4:CN$104,48,0),"0"),
IFERROR(VLOOKUP($A98,'Season 11'!AK$4:CN$104,48,0),"0"),IFERROR(VLOOKUP($A98,'Season 12'!AK$4:CN$104,48,0),"0"),
IFERROR(VLOOKUP($A98,'Season 13'!AK$4:CN$104,48,0),"0"),IFERROR(VLOOKUP($A98,'Season 14'!AK$4:CN$104,48,0),"0"),IFERROR(VLOOKUP($A98,'Season 15'!AK$4:CN$104,48,0),"0"),)</f>
        <v>0</v>
      </c>
      <c r="AV98" s="398">
        <f>SUM(IFERROR(VLOOKUP($A98,'Season 3'!AK$4:CN$104,49,0),"0"),IFERROR(VLOOKUP($A98,'Season 4'!AK$4:CN$104,49,0),"0"),
IFERROR(VLOOKUP($A98,'Season 5'!AK$4:CN$104,49,0),"0"),IFERROR(VLOOKUP($A98,'Season 6'!AK$4:CN$104,49,0),"0"),
IFERROR(VLOOKUP($A98,'Season 7'!AK$4:CN$104,49,0),"0"),IFERROR(VLOOKUP($A98,'Season 8'!AK$4:CN$104,49,0),"0"),
IFERROR(VLOOKUP($A98,'Season 9'!AK$4:CN$104,49,0),"0"),IFERROR(VLOOKUP($A98,'Season 10'!AK$4:CN$104,49,0),"0"),
IFERROR(VLOOKUP($A98,'Season 11'!AK$4:CN$104,49,0),"0"),IFERROR(VLOOKUP($A98,'Season 12'!AK$4:CN$104,49,0),"0"),
IFERROR(VLOOKUP($A98,'Season 13'!AK$4:CN$104,49,0),"0"),IFERROR(VLOOKUP($A98,'Season 14'!AK$4:CN$104,49,0),"0"),IFERROR(VLOOKUP($A98,'Season 15'!AK$4:CN$104,49,0),"0"),)</f>
        <v>0</v>
      </c>
      <c r="AW98" s="518">
        <f>SUM(IFERROR(VLOOKUP($A98,'Season 3'!AK$4:CN$104,50,0),"0"),IFERROR(VLOOKUP($A98,'Season 4'!AK$4:CN$104,50,0),"0"),
IFERROR(VLOOKUP($A98,'Season 5'!AK$4:CN$104,50,0),"0"),IFERROR(VLOOKUP($A98,'Season 6'!AK$4:CN$104,50,0),"0"),
IFERROR(VLOOKUP($A98,'Season 7'!AK$4:CN$104,50,0),"0"),IFERROR(VLOOKUP($A98,'Season 8'!AK$4:CN$104,50,0),"0"),
IFERROR(VLOOKUP($A98,'Season 9'!AK$4:CN$104,50,0),"0"),IFERROR(VLOOKUP($A98,'Season 10'!AK$4:CN$104,50,0),"0"),
IFERROR(VLOOKUP($A98,'Season 11'!AK$4:CN$104,50,0),"0"),IFERROR(VLOOKUP($A98,'Season 12'!AK$4:CN$104,50,0),"0"),
IFERROR(VLOOKUP($A98,'Season 13'!AK$4:CN$104,50,0),"0"),IFERROR(VLOOKUP($A98,'Season 14'!AK$4:CN$104,50,0),"0"),IFERROR(VLOOKUP($A98,'Season 15'!AK$4:CN$104,50,0),"0"),)</f>
        <v>0</v>
      </c>
      <c r="AX98" s="21">
        <f>SUM(IFERROR(VLOOKUP($A98,'Season 3'!AK$4:CN$104,51,0),"0"),IFERROR(VLOOKUP($A98,'Season 4'!AK$4:CN$104,51,0),"0"),
IFERROR(VLOOKUP($A98,'Season 5'!AK$4:CN$104,51,0),"0"),IFERROR(VLOOKUP($A98,'Season 6'!AK$4:CN$104,51,0),"0"),
IFERROR(VLOOKUP($A98,'Season 7'!AK$4:CN$104,51,0),"0"),IFERROR(VLOOKUP($A98,'Season 8'!AK$4:CN$104,51,0),"0"),
IFERROR(VLOOKUP($A98,'Season 9'!AK$4:CN$104,51,0),"0"),IFERROR(VLOOKUP($A98,'Season 10'!AK$4:CN$104,51,0),"0"),
IFERROR(VLOOKUP($A98,'Season 11'!AK$4:CN$104,51,0),"0"),IFERROR(VLOOKUP($A98,'Season 12'!AK$4:CN$104,51,0),"0"),
IFERROR(VLOOKUP($A98,'Season 13'!AK$4:CN$104,51,0),"0"),IFERROR(VLOOKUP($A98,'Season 14'!AK$4:CN$104,51,0),"0"),IFERROR(VLOOKUP($A98,'Season 15'!AK$4:CN$104,51,0),"0"),)</f>
        <v>0</v>
      </c>
      <c r="AY98" s="402">
        <f>SUM(IFERROR(VLOOKUP($A98,'Season 3'!AK$4:CN$104,52,0),"0"),IFERROR(VLOOKUP($A98,'Season 4'!AK$4:CN$104,52,0),"0"),
IFERROR(VLOOKUP($A98,'Season 5'!AK$4:CN$104,52,0),"0"),IFERROR(VLOOKUP($A98,'Season 6'!AK$4:CN$104,52,0),"0"),
IFERROR(VLOOKUP($A98,'Season 7'!AK$4:CN$104,52,0),"0"),IFERROR(VLOOKUP($A98,'Season 8'!AK$4:CN$104,52,0),"0"),
IFERROR(VLOOKUP($A98,'Season 9'!AK$4:CN$104,52,0),"0"),IFERROR(VLOOKUP($A98,'Season 10'!AK$4:CN$104,52,0),"0"),
IFERROR(VLOOKUP($A98,'Season 11'!AK$4:CN$104,52,0),"0"),IFERROR(VLOOKUP($A98,'Season 12'!AK$4:CN$104,52,0),"0"),
IFERROR(VLOOKUP($A98,'Season 13'!AK$4:CN$104,52,0),"0"),IFERROR(VLOOKUP($A98,'Season 14'!AK$4:CN$104,52,0),"0"),IFERROR(VLOOKUP($A98,'Season 15'!AK$4:CN$104,52,0),"0"),)</f>
        <v>0</v>
      </c>
      <c r="AZ98" s="403">
        <f>SUM(IFERROR(VLOOKUP($A98,'Season 1'!AJ$4:CM$104,38,0),"0"),IFERROR(VLOOKUP($A98,'Season 2'!AK$4:CN$104,48,0),"0"),)</f>
        <v>0</v>
      </c>
      <c r="BA98" s="398">
        <f>SUM(IFERROR(VLOOKUP($A98,'Season 1'!AJ$4:CM$104,39,0),"0"),IFERROR(VLOOKUP($A98,'Season 2'!AK$4:CN$104,49,0),"0"),)</f>
        <v>0</v>
      </c>
      <c r="BB98" s="518">
        <f>SUM(IFERROR(VLOOKUP($A98,'Season 1'!AJ$4:CM$104,40,0),"0"),IFERROR(VLOOKUP($A98,'Season 2'!AK$4:CN$104,50,0),"0"),)</f>
        <v>0</v>
      </c>
      <c r="BC98" s="21">
        <f>SUM(IFERROR(VLOOKUP($A98,'Season 1'!AJ$4:CM$104,41,0),"0"),IFERROR(VLOOKUP($A98,'Season 2'!AK$4:CN$104,51,0),"0"),)</f>
        <v>0</v>
      </c>
      <c r="BD98" s="402">
        <f>SUM(IFERROR(VLOOKUP($A98,'Season 1'!AJ$4:CM$104,42,0),"0"),IFERROR(VLOOKUP($A98,'Season 2'!AK$4:CN$104,52,0),"0"),)</f>
        <v>0</v>
      </c>
      <c r="BE98" s="561">
        <f>SUM(
IFERROR(VLOOKUP($A98,'Season 1'!AJ$4:CM$104,48,0),"0"),IFERROR(VLOOKUP($A98,'Season 2'!AK$4:CN$104,53,0),"0"),
IFERROR(VLOOKUP($A98,'Season 3'!AK$4:CN$104,53,0),"0"),IFERROR(VLOOKUP($A98,'Season 4'!AK$4:CN$104,53,0),"0"),
IFERROR(VLOOKUP($A98,'Season 5'!AK$4:CN$104,53,0),"0"),IFERROR(VLOOKUP($A98,'Season 6'!AK$4:CN$104,53,0),"0"),
IFERROR(VLOOKUP($A98,'Season 7'!AK$4:CN$104,53,0),"0"),IFERROR(VLOOKUP($A98,'Season 8'!AK$4:CN$104,53,0),"0"),
IFERROR(VLOOKUP($A98,'Season 9'!AK$4:CN$104,53,0),"0"),IFERROR(VLOOKUP($A98,'Season 10'!AK$4:CN$104,53,0),"0"),
IFERROR(VLOOKUP($A98,'Season 11'!AK$4:CN$104,53,0),"0"),IFERROR(VLOOKUP($A98,'Season 12'!AK$4:CN$104,53,0),"0"),
IFERROR(VLOOKUP($A98,'Season 13'!AK$4:CN$104,53,0),"0"),IFERROR(VLOOKUP($A98,'Season 14'!AK$4:CN$104,53,0),"0"),IFERROR(VLOOKUP($A98,'Season 15'!AK$4:CN$104,53,0),"0"),)</f>
        <v>0</v>
      </c>
      <c r="BF98" s="562">
        <f>SUM(
IFERROR(VLOOKUP($A98,'Season 1'!AJ$4:CM$104,49,0),"0"),IFERROR(VLOOKUP($A98,'Season 2'!AK$4:CN$104,54,0),"0"),
IFERROR(VLOOKUP($A98,'Season 3'!AK$4:CN$104,54,0),"0"),IFERROR(VLOOKUP($A98,'Season 4'!AK$4:CN$104,54,0),"0"),
IFERROR(VLOOKUP($A98,'Season 5'!AK$4:CN$104,54,0),"0"),IFERROR(VLOOKUP($A98,'Season 6'!AK$4:CN$104,54,0),"0"),
IFERROR(VLOOKUP($A98,'Season 7'!AK$4:CN$104,54,0),"0"),IFERROR(VLOOKUP($A98,'Season 8'!AK$4:CN$104,54,0),"0"),
IFERROR(VLOOKUP($A98,'Season 9'!AK$4:CN$104,54,0),"0"),IFERROR(VLOOKUP($A98,'Season 10'!AK$4:CN$104,54,0),"0"),
IFERROR(VLOOKUP($A98,'Season 11'!AK$4:CN$104,540),"0"),IFERROR(VLOOKUP($A98,'Season 12'!AK$4:CN$104,54,0),"0"),
IFERROR(VLOOKUP($A98,'Season 13'!AK$4:CN$104,54,0),"0"),IFERROR(VLOOKUP($A98,'Season 14'!AK$4:CN$104,54,0),"0"),IFERROR(VLOOKUP($A98,'Season 15'!AK$4:CN$104,54,0),"0"),)</f>
        <v>0</v>
      </c>
      <c r="BG98" s="529" t="e">
        <f t="shared" si="3"/>
        <v>#DIV/0!</v>
      </c>
      <c r="BI98" s="553"/>
      <c r="BJ98" s="553"/>
      <c r="BK98" s="553"/>
      <c r="BL98" s="553"/>
      <c r="BM98" s="553"/>
      <c r="BN98" s="553"/>
      <c r="BO98" s="822"/>
      <c r="BP98" s="822"/>
      <c r="BQ98" s="822"/>
      <c r="BR98" s="822"/>
      <c r="BS98" s="12" t="str">
        <f>IFERROR(VLOOKUP($A98,'Season 1'!$AJ$4:$CM$104,50,0),"0")</f>
        <v>0</v>
      </c>
      <c r="BT98" s="12" t="str">
        <f>IFERROR(VLOOKUP($A98,'Season 1'!$AJ$4:$CM$104,51,0),"0")</f>
        <v>0</v>
      </c>
      <c r="BU98" s="12" t="str">
        <f>IFERROR(VLOOKUP($A98,'Season 2'!$AK$4:$CN$104,55,0),"0")</f>
        <v>0</v>
      </c>
      <c r="BV98" s="12" t="str">
        <f>IFERROR(VLOOKUP($A98,'Season 2'!$AK$4:$CN$104,56,0),"0")</f>
        <v>0</v>
      </c>
      <c r="BW98" s="12" t="str">
        <f>IFERROR(VLOOKUP($A98,'Season 3'!$AK$4:$CN$104,55,0),"0")</f>
        <v>0</v>
      </c>
      <c r="BX98" s="12" t="str">
        <f>IFERROR(VLOOKUP($A98,'Season 3'!$AK$4:$CN$104,56,0),"0")</f>
        <v>0</v>
      </c>
      <c r="BY98" s="12" t="str">
        <f>IFERROR(VLOOKUP($A98,'Season 4'!$AK$4:$CN$104,55,0),"0")</f>
        <v>0</v>
      </c>
      <c r="BZ98" s="12" t="str">
        <f>IFERROR(VLOOKUP($A98,'Season 4'!$AK$4:$CN$104,56,0),"0")</f>
        <v>0</v>
      </c>
      <c r="CA98" s="12" t="str">
        <f>IFERROR(VLOOKUP($A98,'Season 5'!$AK$4:$CN$104,55,0),"0")</f>
        <v>0</v>
      </c>
      <c r="CB98" s="12" t="str">
        <f>IFERROR(VLOOKUP($A98,'Season 5'!$AK$4:$CN$104,56,0),"0")</f>
        <v>0</v>
      </c>
      <c r="CC98" s="12" t="str">
        <f>IFERROR(VLOOKUP($A98,'Season 6'!$AK$4:$CN$104,55,0),"0")</f>
        <v>0</v>
      </c>
      <c r="CD98" s="12" t="str">
        <f>IFERROR(VLOOKUP($A98,'Season 6'!$AK$4:$CN$104,56,0),"0")</f>
        <v>0</v>
      </c>
      <c r="CE98" s="12" t="str">
        <f>IFERROR(VLOOKUP($A98,'Season 7'!$AK$4:$CN$104,55,0),"0")</f>
        <v>0</v>
      </c>
      <c r="CF98" s="12" t="str">
        <f>IFERROR(VLOOKUP($A98,'Season 7'!$AK$4:$CN$104,56,0),"0")</f>
        <v>0</v>
      </c>
      <c r="CG98" s="12" t="str">
        <f>IFERROR(VLOOKUP($A98,'Season 8'!$AK$4:$CN$104,55,0),"0")</f>
        <v>0</v>
      </c>
      <c r="CH98" s="12" t="str">
        <f>IFERROR(VLOOKUP($A98,'Season 8'!$AK$4:$CN$104,56,0),"0")</f>
        <v>0</v>
      </c>
      <c r="CI98" s="12" t="str">
        <f>IFERROR(VLOOKUP($A98,'Season 9'!$AK$4:$CN$104,55,0),"0")</f>
        <v>0</v>
      </c>
      <c r="CJ98" s="12" t="str">
        <f>IFERROR(VLOOKUP($A98,'Season 9'!$AK$4:$CN$104,56,0),"0")</f>
        <v>0</v>
      </c>
      <c r="CK98" s="12" t="str">
        <f>IFERROR(VLOOKUP($A98,'Season 10'!$AK$4:$CN$104,55,0),"0")</f>
        <v>0</v>
      </c>
      <c r="CL98" s="12" t="str">
        <f>IFERROR(VLOOKUP($A98,'Season 10'!$AK$4:$CN$104,56,0),"0")</f>
        <v>0</v>
      </c>
      <c r="CM98" s="12" t="str">
        <f>IFERROR(VLOOKUP($A98,'Season 11'!$AK$4:$CN$104,55,0),"0")</f>
        <v>0</v>
      </c>
      <c r="CN98" s="12" t="str">
        <f>IFERROR(VLOOKUP($A98,'Season 11'!$AK$4:$CN$104,56,0),"0")</f>
        <v>0</v>
      </c>
      <c r="CO98" s="12" t="str">
        <f>IFERROR(VLOOKUP($A98,'Season 12'!$AK$4:$CN$104,55,0),"0")</f>
        <v>0</v>
      </c>
      <c r="CP98" s="12" t="str">
        <f>IFERROR(VLOOKUP($A98,'Season 12'!$AK$4:$CN$104,56,0),"0")</f>
        <v>0</v>
      </c>
      <c r="CQ98" s="12" t="str">
        <f>IFERROR(VLOOKUP($A98,'Season 13'!$AK$4:$CN$104,55,0),"0")</f>
        <v>0</v>
      </c>
      <c r="CR98" s="12" t="str">
        <f>IFERROR(VLOOKUP($A98,'Season 13'!$AK$4:$CN$104,56,0),"0")</f>
        <v>0</v>
      </c>
      <c r="CS98" s="12" t="str">
        <f>IFERROR(VLOOKUP($A98,'Season 14'!$AK$4:$CN$104,55,0),"0")</f>
        <v>0</v>
      </c>
      <c r="CT98" s="12" t="str">
        <f>IFERROR(VLOOKUP($A98,'Season 14'!$AK$4:$CN$104,56,0),"0")</f>
        <v>0</v>
      </c>
      <c r="CU98" s="12" t="str">
        <f>IFERROR(VLOOKUP($A98,'Season 15'!$AK$4:$CN$104,55,0),"0")</f>
        <v>0</v>
      </c>
      <c r="CV98" s="12" t="str">
        <f>IFERROR(VLOOKUP($A98,'Season 15'!$AK$4:$CN$104,56,0),"0")</f>
        <v>0</v>
      </c>
    </row>
    <row r="99" spans="1:100" x14ac:dyDescent="0.25">
      <c r="A99" s="2" t="s">
        <v>35</v>
      </c>
      <c r="B99" s="516" t="str">
        <f>IFERROR(VLOOKUP('Data Totals'!A99,'Season 1'!AJ$4:CH$104,2,FALSE),IFERROR(VLOOKUP('Data Totals'!A99,'Season 2'!AK$4:CI$104,2,FALSE),IFERROR(VLOOKUP('Data Totals'!A99,'Season 3'!AK$4:CI$104,2,FALSE),IFERROR(VLOOKUP('Data Totals'!A99,'Season 4'!AK$4:CI$104,2,FALSE),IFERROR(VLOOKUP('Data Totals'!A99,'Season 5'!AK$4:CI$104,2,FALSE),IFERROR(VLOOKUP('Data Totals'!A99,'Season 6'!AK$4:CI$104,2,FALSE),IFERROR(VLOOKUP('Data Totals'!A99,'Season 7'!AK$4:CI$104,2,FALSE),IFERROR(VLOOKUP('Data Totals'!A99,'Season 8'!AK$4:CI$104,2,FALSE),IFERROR(VLOOKUP('Data Totals'!A99,'Season 9'!AK$4:CI$104,2,FALSE),IFERROR(VLOOKUP('Data Totals'!A99,'Season 10'!AK$4:CI$104,2,FALSE),IFERROR(VLOOKUP('Data Totals'!A99,'Season 11'!AK$4:CI$104,2,FALSE),IFERROR(VLOOKUP('Data Totals'!A99,'Season 12'!AK$4:CI$104,2,FALSE),IFERROR(VLOOKUP('Data Totals'!A99,'Season 13'!AK$4:CI$104,2,FALSE),IFERROR(VLOOKUP('Data Totals'!A99,'Season 14'!AK$4:CI$104,2,FALSE),IFERROR(VLOOKUP('Data Totals'!A99,'Season 15'!AK$4:CI$104,2,FALSE),"N/A")))))))))))))))</f>
        <v>N/A</v>
      </c>
      <c r="C99" s="517" t="str">
        <f>IFERROR(VLOOKUP('Data Totals'!A99,'Season 1'!AJ$4:CH$104,3,FALSE),IFERROR(VLOOKUP('Data Totals'!A99,'Season 2'!AK$4:CI$104,3,FALSE),IFERROR(VLOOKUP('Data Totals'!A99,'Season 3'!AK$4:CI$104,3,FALSE),IFERROR(VLOOKUP('Data Totals'!A99,'Season 4'!AK$4:CI$104,3,FALSE),IFERROR(VLOOKUP('Data Totals'!A99,'Season 5'!AK$4:CI$104,3,FALSE),IFERROR(VLOOKUP('Data Totals'!A99,'Season 6'!AK$4:CI$104,3,FALSE),IFERROR(VLOOKUP('Data Totals'!A99,'Season 7'!AK$4:CI$104,3,FALSE),IFERROR(VLOOKUP('Data Totals'!A99,'Season 8'!AK$4:CI$104,3,FALSE),IFERROR(VLOOKUP('Data Totals'!A99,'Season 9'!AK$4:CI$104,3,FALSE),IFERROR(VLOOKUP('Data Totals'!A99,'Season 10'!AK$4:CI$104,3,FALSE),IFERROR(VLOOKUP('Data Totals'!A99,'Season 11'!AK$4:CI$104,3,FALSE),IFERROR(VLOOKUP('Data Totals'!A99,'Season 12'!AK$4:CI$104,3,FALSE),IFERROR(VLOOKUP('Data Totals'!A99,'Season 13'!AK$4:CI$104,3,FALSE),IFERROR(VLOOKUP('Data Totals'!A99,'Season 14'!AK$4:CI$104,3,FALSE),IFERROR(VLOOKUP('Data Totals'!A99,'Season 15'!AK$4:CI$104,3,FALSE),"N/A")))))))))))))))</f>
        <v>N/A</v>
      </c>
      <c r="D99" s="517" t="str">
        <f>IFERROR(VLOOKUP('Data Totals'!A99,'Season 15'!AK$4:CI$104,4,FALSE),IFERROR(VLOOKUP('Data Totals'!A99,'Season 14'!AK$4:CI$104,4,FALSE),IFERROR(VLOOKUP('Data Totals'!A99,'Season 13'!AK$4:CI$104,4,FALSE),IFERROR(VLOOKUP('Data Totals'!A99,'Season 12'!AK$4:CI$104,4,FALSE),IFERROR(VLOOKUP('Data Totals'!A99,'Season 11'!AK$4:CI$104,4,FALSE),IFERROR(VLOOKUP('Data Totals'!A99,'Season 10'!AK$4:CI$104,4,FALSE),IFERROR(VLOOKUP('Data Totals'!A99,'Season 9'!AK$4:CI$104,4,FALSE),IFERROR(VLOOKUP('Data Totals'!A99,'Season 8'!AK$4:CI$104,4,FALSE),IFERROR(VLOOKUP('Data Totals'!A99,'Season 7'!AK$4:CI$104,4,FALSE),IFERROR(VLOOKUP('Data Totals'!A99,'Season 6'!AK$4:CI$104,4,FALSE),IFERROR(VLOOKUP('Data Totals'!A99,'Season 5'!AK$4:CI$104,4,FALSE),IFERROR(VLOOKUP('Data Totals'!A99,'Season 4'!AK$4:CI$104,4,FALSE),IFERROR(VLOOKUP('Data Totals'!A99,'Season 3'!AK$4:CI$104,4,FALSE),IFERROR(VLOOKUP('Data Totals'!A99,'Season 2'!AK$4:CI$104,4,FALSE),IFERROR(VLOOKUP('Data Totals'!A99,'Season 1'!AJ$4:CH$104,4,FALSE),"N/A")))))))))))))))</f>
        <v>N/A</v>
      </c>
      <c r="E99" s="517" t="e">
        <f t="shared" si="2"/>
        <v>#VALUE!</v>
      </c>
      <c r="F99" s="398">
        <f>SUM(IFERROR(VLOOKUP(A99,BI$3:BN$152,2,0),"0"),
IFERROR(VLOOKUP(A99,'Season 1'!AJ$4:CM$104,7,0),"0"),IFERROR(VLOOKUP(A99,'Season 2'!AK$4:CN$104,7,0),"0"),
IFERROR(VLOOKUP(A99,'Season 3'!AK$4:CN$104,7,0),"0"),IFERROR(VLOOKUP(A99,'Season 4'!AK$4:CN$104,7,0),"0"),
IFERROR(VLOOKUP(A99,'Season 5'!AK$4:CN$104,7,0),"0"),IFERROR(VLOOKUP(A99,'Season 6'!AK$4:CN$104,7,0),"0"),
IFERROR(VLOOKUP(A99,'Season 7'!AK$4:CN$104,7,0),"0"),IFERROR(VLOOKUP(A99,'Season 8'!AK$4:CN$104,7,0),"0"),
IFERROR(VLOOKUP(A99,'Season 9'!AK$4:CN$104,7,0),"0"),IFERROR(VLOOKUP(A99,'Season 10'!AK$4:CN$104,7,0),"0"),
IFERROR(VLOOKUP(A99,'Season 11'!AK$4:CN$104,7,0),"0"),IFERROR(VLOOKUP(A99,'Season 12'!AK$4:CN$104,7,0),"0"),
IFERROR(VLOOKUP(A99,'Season 13'!AK$4:CN$104,7,0),"0"),IFERROR(VLOOKUP(A99,'Season 14'!AK$4:CN$104,7,0),"0"),IFERROR(VLOOKUP(A99,'Season 15'!AK$4:CN$104,7,0),"0"),)</f>
        <v>0</v>
      </c>
      <c r="G99" s="398">
        <f>SUM(
IFERROR(VLOOKUP(A99,'Season 1'!AJ$4:CM$104,8,0),"0"),IFERROR(VLOOKUP(A99,'Season 2'!AK$4:CN$104,8,0),"0"),
IFERROR(VLOOKUP(A99,'Season 3'!AK$4:CN$104,8,0),"0"),IFERROR(VLOOKUP(A99,'Season 4'!AK$4:CN$104,8,0),"0"),
IFERROR(VLOOKUP(A99,'Season 5'!AK$4:CN$104,8,0),"0"),IFERROR(VLOOKUP(A99,'Season 6'!AK$4:CN$104,8,0),"0"),
IFERROR(VLOOKUP(A99,'Season 7'!AK$4:CN$104,8,0),"0"),IFERROR(VLOOKUP(A99,'Season 8'!AK$4:CN$104,8,0),"0"),
IFERROR(VLOOKUP(A99,'Season 9'!AK$4:CN$104,8,0),"0"),IFERROR(VLOOKUP(A99,'Season 10'!AK$4:CN$104,8,0),"0"),
IFERROR(VLOOKUP(A99,'Season 11'!AK$4:CN$104,8,0),"0"),IFERROR(VLOOKUP(A99,'Season 12'!AK$4:CN$104,8,0),"0"),
IFERROR(VLOOKUP(A99,'Season 13'!AK$4:CN$104,8,0),"0"),IFERROR(VLOOKUP(A99,'Season 14'!AK$4:CN$104,8,0),"0"),IFERROR(VLOOKUP(A99,'Season 15'!AK$4:CN$104,8,0),"0"),)</f>
        <v>0</v>
      </c>
      <c r="H99" s="329">
        <f>SUM(
IFERROR(VLOOKUP(A99,'Season 1'!AJ$4:CM$104,9,0),"0"),IFERROR(VLOOKUP(A99,'Season 2'!AK$4:CN$104,9,0),"0"),
IFERROR(VLOOKUP(A99,'Season 3'!AK$4:CN$104,9,0),"0"),IFERROR(VLOOKUP(A99,'Season 4'!AK$4:CN$104,9,0),"0"),
IFERROR(VLOOKUP(A99,'Season 5'!AK$4:CN$104,9,0),"0"),IFERROR(VLOOKUP(A99,'Season 6'!AK$4:CN$104,9,0),"0"),
IFERROR(VLOOKUP(A99,'Season 7'!AK$4:CN$104,9,0),"0"),IFERROR(VLOOKUP(A99,'Season 8'!AK$4:CN$104,9,0),"0"),
IFERROR(VLOOKUP(A99,'Season 9'!AK$4:CN$104,9,0),"0"),IFERROR(VLOOKUP(A99,'Season 10'!AK$4:CN$104,9,0),"0"),
IFERROR(VLOOKUP(A99,'Season 11'!AK$4:CN$104,9,0),"0"),IFERROR(VLOOKUP(A99,'Season 12'!AK$4:CN$104,9,0),"0"),
IFERROR(VLOOKUP(A99,'Season 13'!AK$4:CN$104,9,0),"0"),IFERROR(VLOOKUP(A99,'Season 14'!AK$4:CN$104,9,0),"0"),IFERROR(VLOOKUP(A99,'Season 15'!AK$4:CN$104,9,0),"0"),)</f>
        <v>0</v>
      </c>
      <c r="I99" s="518">
        <f>SUM(
IFERROR(VLOOKUP(A99,'Season 1'!AJ$4:CM$104,10,0),"0"),IFERROR(VLOOKUP(A99,'Season 2'!AK$4:CN$104,10,0),"0"),
IFERROR(VLOOKUP(A99,'Season 3'!AK$4:CN$104,10,0),"0"),IFERROR(VLOOKUP(A99,'Season 4'!AK$4:CN$104,10,0),"0"),
IFERROR(VLOOKUP(A99,'Season 5'!AK$4:CN$104,10,0),"0"),IFERROR(VLOOKUP(A99,'Season 6'!AK$4:CN$104,10,0),"0"),
IFERROR(VLOOKUP(A99,'Season 7'!AK$4:CN$104,10,0),"0"),IFERROR(VLOOKUP(A99,'Season 8'!AK$4:CN$104,10,0),"0"),
IFERROR(VLOOKUP(A99,'Season 9'!AK$4:CN$104,10,0),"0"),IFERROR(VLOOKUP(A99,'Season 10'!AK$4:CN$104,10,0),"0"),
IFERROR(VLOOKUP(A99,'Season 11'!AK$4:CN$104,10,0),"0"),IFERROR(VLOOKUP(A99,'Season 12'!AK$4:CN$104,10,0),"0"),
IFERROR(VLOOKUP(A99,'Season 13'!AK$4:CN$104,10,0),"0"),IFERROR(VLOOKUP(A99,'Season 14'!AK$4:CN$104,10,0),"0"),IFERROR(VLOOKUP(A99,'Season 15'!AK$4:CN$104,10,0),"0"),)</f>
        <v>0</v>
      </c>
      <c r="J99" s="21">
        <f>SUM(IFERROR(VLOOKUP(A99,BI$3:BN$152,3,0),"0"),
IFERROR(VLOOKUP(A99,'Season 1'!AJ$4:CM$104,11,0),"0"),IFERROR(VLOOKUP(A99,'Season 2'!AK$4:CN$104,11,0),"0"),
IFERROR(VLOOKUP(A99,'Season 3'!AK$4:CN$104,11,0),"0"),IFERROR(VLOOKUP(A99,'Season 4'!AK$4:CN$104,11,0),"0"),
IFERROR(VLOOKUP(A99,'Season 5'!AK$4:CN$104,11,0),"0"),IFERROR(VLOOKUP(A99,'Season 6'!AK$4:CN$104,11,0),"0"),
IFERROR(VLOOKUP(A99,'Season 7'!AK$4:CN$104,11,0),"0"),IFERROR(VLOOKUP(A99,'Season 8'!AK$4:CN$104,11,0),"0"),
IFERROR(VLOOKUP(A99,'Season 9'!AK$4:CN$104,11,0),"0"),IFERROR(VLOOKUP(A99,'Season 10'!AK$4:CN$104,11,0),"0"),
IFERROR(VLOOKUP(A99,'Season 11'!AK$4:CN$104,11,0),"0"),IFERROR(VLOOKUP(A99,'Season 12'!AK$4:CN$104,11,0),"0"),
IFERROR(VLOOKUP(A99,'Season 13'!AK$4:CN$104,11,0),"0"),IFERROR(VLOOKUP(A99,'Season 14'!AK$4:CN$104,11,0),"0"),IFERROR(VLOOKUP(A99,'Season 15'!AK$4:CN$104,11,0),"0"),)</f>
        <v>0</v>
      </c>
      <c r="K99" s="402">
        <f>SUM(IFERROR(VLOOKUP($A99,BI$3:BN$152,4,0),"0"),
IFERROR(VLOOKUP($A99,'Season 1'!AJ$4:CM$104,12,0),"0"),IFERROR(VLOOKUP($A99,'Season 2'!AK$4:CN$104,12,0),"0"),
IFERROR(VLOOKUP($A99,'Season 3'!AK$4:CN$104,12,0),"0"),IFERROR(VLOOKUP($A99,'Season 4'!AK$4:CN$104,12,0),"0"),
IFERROR(VLOOKUP($A99,'Season 5'!AK$4:CN$104,12,0),"0"),IFERROR(VLOOKUP($A99,'Season 6'!AK$4:CN$104,12,0),"0"),
IFERROR(VLOOKUP($A99,'Season 7'!AK$4:CN$104,12,0),"0"),IFERROR(VLOOKUP($A99,'Season 8'!AK$4:CN$104,12,0),"0"),
IFERROR(VLOOKUP($A99,'Season 9'!AK$4:CN$104,12,0),"0"),IFERROR(VLOOKUP($A99,'Season 10'!AK$4:CN$104,12,0),"0"),
IFERROR(VLOOKUP($A99,'Season 11'!AK$4:CN$104,12,0),"0"),IFERROR(VLOOKUP($A99,'Season 12'!AK$4:CN$104,12,0),"0"),
IFERROR(VLOOKUP($A99,'Season 13'!AK$4:CN$104,12,0),"0"),IFERROR(VLOOKUP($A99,'Season 14'!AK$4:CN$104,12,0),"0"),IFERROR(VLOOKUP(A99,'Season 15'!AK$4:CN$104,12,0),"0"),)</f>
        <v>0</v>
      </c>
      <c r="L99" s="403">
        <f>SUM(
IFERROR(VLOOKUP($A99,'Season 1'!AJ$4:CM$104,13,0),"0"),IFERROR(VLOOKUP($A99,'Season 2'!AK$4:CN$104,13,0),"0"),
IFERROR(VLOOKUP($A99,'Season 3'!AK$4:CN$104,13,0),"0"),IFERROR(VLOOKUP($A99,'Season 4'!AK$4:CN$104,13,0),"0"),
IFERROR(VLOOKUP($A99,'Season 5'!AK$4:CN$104,13,0),"0"),IFERROR(VLOOKUP($A99,'Season 6'!AK$4:CN$104,13,0),"0"),
IFERROR(VLOOKUP($A99,'Season 7'!AK$4:CN$104,13,0),"0"),IFERROR(VLOOKUP($A99,'Season 8'!AK$4:CN$104,13,0),"0"),
IFERROR(VLOOKUP($A99,'Season 9'!AK$4:CN$104,13,0),"0"),IFERROR(VLOOKUP($A99,'Season 10'!AK$4:CN$104,13,0),"0"),
IFERROR(VLOOKUP($A99,'Season 11'!AK$4:CN$104,13,0),"0"),IFERROR(VLOOKUP($A99,'Season 12'!AK$4:CN$104,13,0),"0"),
IFERROR(VLOOKUP($A99,'Season 13'!AK$4:CN$104,13,0),"0"),IFERROR(VLOOKUP($A99,'Season 14'!AK$4:CN$104,13,0),"0"),IFERROR(VLOOKUP(A99,'Season 15'!AK$4:CN$104,13,0),"0"),)</f>
        <v>0</v>
      </c>
      <c r="M99" s="398">
        <f>SUM(
IFERROR(VLOOKUP($A99,'Season 1'!AJ$4:CM$104,14,0),"0"),IFERROR(VLOOKUP($A99,'Season 2'!AK$4:CN$104,14,0),"0"),
IFERROR(VLOOKUP($A99,'Season 3'!AK$4:CN$104,14,0),"0"),IFERROR(VLOOKUP($A99,'Season 4'!AK$4:CN$104,14,0),"0"),
IFERROR(VLOOKUP($A99,'Season 5'!AK$4:CN$104,14,0),"0"),IFERROR(VLOOKUP($A99,'Season 6'!AK$4:CN$104,14,0),"0"),
IFERROR(VLOOKUP($A99,'Season 7'!AK$4:CN$104,14,0),"0"),IFERROR(VLOOKUP($A99,'Season 8'!AK$4:CN$104,14,0),"0"),
IFERROR(VLOOKUP($A99,'Season 9'!AK$4:CN$104,14,0),"0"),IFERROR(VLOOKUP($A99,'Season 10'!AK$4:CN$104,14,0),"0"),
IFERROR(VLOOKUP($A99,'Season 11'!AK$4:CN$104,14,0),"0"),IFERROR(VLOOKUP($A99,'Season 12'!AK$4:CN$104,14,0),"0"),
IFERROR(VLOOKUP($A99,'Season 13'!AK$4:CN$104,14,0),"0"),IFERROR(VLOOKUP($A99,'Season 14'!AK$4:CN$104,14,0),"0"),IFERROR(VLOOKUP(A99,'Season 15'!AK$4:CN$104,14,0),"0"),)</f>
        <v>0</v>
      </c>
      <c r="N99" s="518">
        <f>SUM(
IFERROR(VLOOKUP($A99,'Season 1'!AJ$4:CM$104,15,0),"0"),IFERROR(VLOOKUP($A99,'Season 2'!AK$4:CN$104,15,0),"0"),
IFERROR(VLOOKUP($A99,'Season 3'!AK$4:CN$104,15,0),"0"),IFERROR(VLOOKUP($A99,'Season 4'!AK$4:CN$104,15,0),"0"),
IFERROR(VLOOKUP($A99,'Season 5'!AK$4:CN$104,15,0),"0"),IFERROR(VLOOKUP($A99,'Season 6'!AK$4:CN$104,15,0),"0"),
IFERROR(VLOOKUP($A99,'Season 7'!AK$4:CN$104,15,0),"0"),IFERROR(VLOOKUP($A99,'Season 8'!AK$4:CN$104,15,0),"0"),
IFERROR(VLOOKUP($A99,'Season 9'!AK$4:CN$104,15,0),"0"),IFERROR(VLOOKUP($A99,'Season 10'!AK$4:CN$104,15,0),"0"),
IFERROR(VLOOKUP($A99,'Season 11'!AK$4:CN$104,15,0),"0"),IFERROR(VLOOKUP($A99,'Season 12'!AK$4:CN$104,15,0),"0"),
IFERROR(VLOOKUP($A99,'Season 13'!AK$4:CN$104,15,0),"0"),IFERROR(VLOOKUP($A99,'Season 14'!AK$4:CN$104,15,0),"0"),IFERROR(VLOOKUP(A99,'Season 15'!AK$4:CN$104,15,0),"0"),)</f>
        <v>0</v>
      </c>
      <c r="O99" s="21">
        <f>SUM(
IFERROR(VLOOKUP($A99,'Season 1'!AJ$4:CM$104,16,0),"0"),IFERROR(VLOOKUP($A99,'Season 2'!AK$4:CN$104,16,0),"0"),
IFERROR(VLOOKUP($A99,'Season 3'!AK$4:CN$104,16,0),"0"),IFERROR(VLOOKUP($A99,'Season 4'!AK$4:CN$104,16,0),"0"),
IFERROR(VLOOKUP($A99,'Season 5'!AK$4:CN$104,16,0),"0"),IFERROR(VLOOKUP($A99,'Season 6'!AK$4:CN$104,16,0),"0"),
IFERROR(VLOOKUP($A99,'Season 7'!AK$4:CN$104,16,0),"0"),IFERROR(VLOOKUP($A99,'Season 8'!AK$4:CN$104,16,0),"0"),
IFERROR(VLOOKUP($A99,'Season 9'!AK$4:CN$104,16,0),"0"),IFERROR(VLOOKUP($A99,'Season 10'!AK$4:CN$104,16,0),"0"),
IFERROR(VLOOKUP($A99,'Season 11'!AK$4:CN$104,16,0),"0"),IFERROR(VLOOKUP($A99,'Season 12'!AK$4:CN$104,16,0),"0"),
IFERROR(VLOOKUP($A99,'Season 13'!AK$4:CN$104,16,0),"0"),IFERROR(VLOOKUP($A99,'Season 14'!AK$4:CN$104,16,0),"0"),IFERROR(VLOOKUP(A99,'Season 15'!AK$4:CN$104,16,0),"0"),)</f>
        <v>0</v>
      </c>
      <c r="P99" s="402">
        <f>SUM(
IFERROR(VLOOKUP($A99,'Season 1'!AJ$4:CM$104,17,0),"0"),IFERROR(VLOOKUP($A99,'Season 2'!AK$4:CN$104,17,0),"0"),
IFERROR(VLOOKUP($A99,'Season 3'!AK$4:CN$104,17,0),"0"),IFERROR(VLOOKUP($A99,'Season 4'!AK$4:CN$104,17,0),"0"),
IFERROR(VLOOKUP($A99,'Season 5'!AK$4:CN$104,17,0),"0"),IFERROR(VLOOKUP($A99,'Season 6'!AK$4:CN$104,17,0),"0"),
IFERROR(VLOOKUP($A99,'Season 7'!AK$4:CN$104,17,0),"0"),IFERROR(VLOOKUP($A99,'Season 8'!AK$4:CN$104,17,0),"0"),
IFERROR(VLOOKUP($A99,'Season 9'!AK$4:CN$104,17,0),"0"),IFERROR(VLOOKUP($A99,'Season 10'!AK$4:CN$104,17,0),"0"),
IFERROR(VLOOKUP($A99,'Season 11'!AK$4:CN$104,17,0),"0"),IFERROR(VLOOKUP($A99,'Season 12'!AK$4:CN$104,17,0),"0"),
IFERROR(VLOOKUP($A99,'Season 13'!AK$4:CN$104,17,0),"0"),IFERROR(VLOOKUP($A99,'Season 14'!AK$4:CN$104,17,0),"0"),IFERROR(VLOOKUP(A99,'Season 15'!AK$4:CN$104,17,0),"0"),)</f>
        <v>0</v>
      </c>
      <c r="Q99" s="403">
        <f>SUM(
IFERROR(VLOOKUP($A99,'Season 1'!AJ$4:CM$104,18,0),"0"),IFERROR(VLOOKUP($A99,'Season 2'!AK$4:CN$104,18,0),"0"),
IFERROR(VLOOKUP($A99,'Season 3'!AK$4:CN$104,18,0),"0"),IFERROR(VLOOKUP($A99,'Season 4'!AK$4:CN$104,18,0),"0"),
IFERROR(VLOOKUP($A99,'Season 5'!AK$4:CN$104,18,0),"0"),IFERROR(VLOOKUP($A99,'Season 6'!AK$4:CN$104,18,0),"0"),
IFERROR(VLOOKUP($A99,'Season 7'!AK$4:CN$104,18,0),"0"),IFERROR(VLOOKUP($A99,'Season 8'!AK$4:CN$104,18,0),"0"),
IFERROR(VLOOKUP($A99,'Season 9'!AK$4:CN$104,18,0),"0"),IFERROR(VLOOKUP($A99,'Season 10'!AK$4:CN$104,18,0),"0"),
IFERROR(VLOOKUP($A99,'Season 11'!AK$4:CN$104,18,0),"0"),IFERROR(VLOOKUP($A99,'Season 12'!AK$4:CN$104,18,0),"0"),
IFERROR(VLOOKUP($A99,'Season 13'!AK$4:CN$104,18,0),"0"),IFERROR(VLOOKUP($A99,'Season 14'!AK$4:CN$104,18,0),"0"),IFERROR(VLOOKUP(A99,'Season 15'!AK$4:CN$104,18,0),"0"),)</f>
        <v>0</v>
      </c>
      <c r="R99" s="398">
        <f>SUM(
IFERROR(VLOOKUP($A99,'Season 1'!AJ$4:CM$104,19,0),"0"),IFERROR(VLOOKUP($A99,'Season 2'!AK$4:CN$104,19,0),"0"),
IFERROR(VLOOKUP($A99,'Season 3'!AK$4:CN$104,19,0),"0"),IFERROR(VLOOKUP($A99,'Season 4'!AK$4:CN$104,19,0),"0"),
IFERROR(VLOOKUP($A99,'Season 5'!AK$4:CN$104,19,0),"0"),IFERROR(VLOOKUP($A99,'Season 6'!AK$4:CN$104,19,0),"0"),
IFERROR(VLOOKUP($A99,'Season 7'!AK$4:CN$104,19,0),"0"),IFERROR(VLOOKUP($A99,'Season 8'!AK$4:CN$104,19,0),"0"),
IFERROR(VLOOKUP($A99,'Season 9'!AK$4:CN$104,19,0),"0"),IFERROR(VLOOKUP($A99,'Season 10'!AK$4:CN$104,19,0),"0"),
IFERROR(VLOOKUP($A99,'Season 11'!AK$4:CN$104,19,0),"0"),IFERROR(VLOOKUP($A99,'Season 12'!AK$4:CN$104,19,0),"0"),
IFERROR(VLOOKUP($A99,'Season 13'!AK$4:CN$104,19,0),"0"),IFERROR(VLOOKUP($A99,'Season 14'!AK$4:CN$104,19,0),"0"),IFERROR(VLOOKUP(A99,'Season 15'!AK$4:CN$104,19,0),"0"),)</f>
        <v>0</v>
      </c>
      <c r="S99" s="518">
        <f>SUM(
IFERROR(VLOOKUP($A99,'Season 1'!AJ$4:CM$104,20,0),"0"),IFERROR(VLOOKUP($A99,'Season 2'!AK$4:CN$104,20,0),"0"),
IFERROR(VLOOKUP($A99,'Season 3'!AK$4:CN$104,20,0),"0"),IFERROR(VLOOKUP($A99,'Season 4'!AK$4:CN$104,20,0),"0"),
IFERROR(VLOOKUP($A99,'Season 5'!AK$4:CN$104,20,0),"0"),IFERROR(VLOOKUP($A99,'Season 6'!AK$4:CN$104,20,0),"0"),
IFERROR(VLOOKUP($A99,'Season 7'!AK$4:CN$104,20,0),"0"),IFERROR(VLOOKUP($A99,'Season 8'!AK$4:CN$104,20,0),"0"),
IFERROR(VLOOKUP($A99,'Season 9'!AK$4:CN$104,20,0),"0"),IFERROR(VLOOKUP($A99,'Season 10'!AK$4:CN$104,20,0),"0"),
IFERROR(VLOOKUP($A99,'Season 11'!AK$4:CN$104,20,0),"0"),IFERROR(VLOOKUP($A99,'Season 12'!AK$4:CN$104,20,0),"0"),
IFERROR(VLOOKUP($A99,'Season 13'!AK$4:CN$104,20,0),"0"),IFERROR(VLOOKUP($A99,'Season 14'!AK$4:CN$104,20,0),"0"),IFERROR(VLOOKUP(A99,'Season 15'!AK$4:CN$104,20,0),"0"),)</f>
        <v>0</v>
      </c>
      <c r="T99" s="21">
        <f>SUM(
IFERROR(VLOOKUP($A99,'Season 1'!AJ$4:CM$104,21,0),"0"),IFERROR(VLOOKUP($A99,'Season 2'!AK$4:CN$104,21,0),"0"),
IFERROR(VLOOKUP($A99,'Season 3'!AK$4:CN$104,21,0),"0"),IFERROR(VLOOKUP($A99,'Season 4'!AK$4:CN$104,21,0),"0"),
IFERROR(VLOOKUP($A99,'Season 5'!AK$4:CN$104,21,0),"0"),IFERROR(VLOOKUP($A99,'Season 6'!AK$4:CN$104,21,0),"0"),
IFERROR(VLOOKUP($A99,'Season 7'!AK$4:CN$104,21,0),"0"),IFERROR(VLOOKUP($A99,'Season 8'!AK$4:CN$104,21,0),"0"),
IFERROR(VLOOKUP($A99,'Season 9'!AK$4:CN$104,21,0),"0"),IFERROR(VLOOKUP($A99,'Season 10'!AK$4:CN$104,21,0),"0"),
IFERROR(VLOOKUP($A99,'Season 11'!AK$4:CN$104,21,0),"0"),IFERROR(VLOOKUP($A99,'Season 12'!AK$4:CN$104,21,0),"0"),
IFERROR(VLOOKUP($A99,'Season 13'!AK$4:CN$104,21,0),"0"),IFERROR(VLOOKUP($A99,'Season 14'!AK$4:CN$104,21,0),"0"),IFERROR(VLOOKUP(A99,'Season 15'!AK$4:CN$104,21,0),"0"),)</f>
        <v>0</v>
      </c>
      <c r="U99" s="402">
        <f>SUM(
IFERROR(VLOOKUP($A99,'Season 1'!AJ$4:CM$104,22,0),"0"),IFERROR(VLOOKUP($A99,'Season 2'!AK$4:CN$104,22,0),"0"),
IFERROR(VLOOKUP($A99,'Season 3'!AK$4:CN$104,22,0),"0"),IFERROR(VLOOKUP($A99,'Season 4'!AK$4:CN$104,22,0),"0"),
IFERROR(VLOOKUP($A99,'Season 5'!AK$4:CN$104,22,0),"0"),IFERROR(VLOOKUP($A99,'Season 6'!AK$4:CN$104,22,0),"0"),
IFERROR(VLOOKUP($A99,'Season 7'!AK$4:CN$104,22,0),"0"),IFERROR(VLOOKUP($A99,'Season 8'!AK$4:CN$104,22,0),"0"),
IFERROR(VLOOKUP($A99,'Season 9'!AK$4:CN$104,22,0),"0"),IFERROR(VLOOKUP($A99,'Season 10'!AK$4:CN$104,22,0),"0"),
IFERROR(VLOOKUP($A99,'Season 11'!AK$4:CN$104,22,0),"0"),IFERROR(VLOOKUP($A99,'Season 12'!AK$4:CN$104,22,0),"0"),
IFERROR(VLOOKUP($A99,'Season 13'!AK$4:CN$104,22,0),"0"),IFERROR(VLOOKUP($A99,'Season 14'!AK$4:CN$104,22,0),"0"),IFERROR(VLOOKUP(A99,'Season 15'!AK$4:CN$104,22,0),"0"),)</f>
        <v>0</v>
      </c>
      <c r="V99" s="403">
        <f>SUM(
IFERROR(VLOOKUP($A99,'Season 1'!AJ$4:CM$104,23,0),"0"),IFERROR(VLOOKUP($A99,'Season 2'!AK$4:CN$104,23,0),"0"),
IFERROR(VLOOKUP($A99,'Season 3'!AK$4:CN$104,23,0),"0"),IFERROR(VLOOKUP($A99,'Season 4'!AK$4:CN$104,23,0),"0"),
IFERROR(VLOOKUP($A99,'Season 5'!AK$4:CN$104,23,0),"0"),IFERROR(VLOOKUP($A99,'Season 6'!AK$4:CN$104,23,0),"0"),
IFERROR(VLOOKUP($A99,'Season 7'!AK$4:CN$104,23,0),"0"),IFERROR(VLOOKUP($A99,'Season 8'!AK$4:CN$104,23,0),"0"),
IFERROR(VLOOKUP($A99,'Season 9'!AK$4:CN$104,23,0),"0"),IFERROR(VLOOKUP($A99,'Season 10'!AK$4:CN$104,23,0),"0"),
IFERROR(VLOOKUP($A99,'Season 11'!AK$4:CN$104,23,0),"0"),IFERROR(VLOOKUP($A99,'Season 12'!AK$4:CN$104,23,0),"0"),
IFERROR(VLOOKUP($A99,'Season 13'!AK$4:CN$104,23,0),"0"),IFERROR(VLOOKUP($A99,'Season 14'!AK$4:CN$104,23,0),"0"),IFERROR(VLOOKUP($A99,'Season 15'!AK$4:CN$104,23,0),"0"),)</f>
        <v>0</v>
      </c>
      <c r="W99" s="398">
        <f>SUM(
IFERROR(VLOOKUP($A99,'Season 1'!AJ$4:CM$104,24,0),"0"),IFERROR(VLOOKUP($A99,'Season 2'!AK$4:CN$104,24,0),"0"),
IFERROR(VLOOKUP($A99,'Season 3'!AK$4:CN$104,24,0),"0"),IFERROR(VLOOKUP($A99,'Season 4'!AK$4:CN$104,24,0),"0"),
IFERROR(VLOOKUP($A99,'Season 5'!AK$4:CN$104,24,0),"0"),IFERROR(VLOOKUP($A99,'Season 6'!AK$4:CN$104,24,0),"0"),
IFERROR(VLOOKUP($A99,'Season 7'!AK$4:CN$104,24,0),"0"),IFERROR(VLOOKUP($A99,'Season 8'!AK$4:CN$104,24,0),"0"),
IFERROR(VLOOKUP($A99,'Season 9'!AK$4:CN$104,24,0),"0"),IFERROR(VLOOKUP($A99,'Season 10'!AK$4:CN$104,24,0),"0"),
IFERROR(VLOOKUP($A99,'Season 11'!AK$4:CN$104,24,0),"0"),IFERROR(VLOOKUP($A99,'Season 12'!AK$4:CN$104,24,0),"0"),
IFERROR(VLOOKUP($A99,'Season 13'!AK$4:CN$104,24,0),"0"),IFERROR(VLOOKUP($A99,'Season 14'!AK$4:CN$104,24,0),"0"),IFERROR(VLOOKUP($A99,'Season 15'!AK$4:CN$104,24,0),"0"),)</f>
        <v>0</v>
      </c>
      <c r="X99" s="518">
        <f>SUM(
IFERROR(VLOOKUP($A99,'Season 1'!AJ$4:CM$104,25,0),"0"),IFERROR(VLOOKUP($A99,'Season 2'!AK$4:CN$104,25,0),"0"),
IFERROR(VLOOKUP($A99,'Season 3'!AK$4:CN$104,25,0),"0"),IFERROR(VLOOKUP($A99,'Season 4'!AK$4:CN$104,25,0),"0"),
IFERROR(VLOOKUP($A99,'Season 5'!AK$4:CN$104,25,0),"0"),IFERROR(VLOOKUP($A99,'Season 6'!AK$4:CN$104,25,0),"0"),
IFERROR(VLOOKUP($A99,'Season 7'!AK$4:CN$104,25,0),"0"),IFERROR(VLOOKUP($A99,'Season 8'!AK$4:CN$104,25,0),"0"),
IFERROR(VLOOKUP($A99,'Season 9'!AK$4:CN$104,25,0),"0"),IFERROR(VLOOKUP($A99,'Season 10'!AK$4:CN$104,25,0),"0"),
IFERROR(VLOOKUP($A99,'Season 11'!AK$4:CN$104,25,0),"0"),IFERROR(VLOOKUP($A99,'Season 12'!AK$4:CN$104,25,0),"0"),
IFERROR(VLOOKUP($A99,'Season 13'!AK$4:CN$104,25,0),"0"),IFERROR(VLOOKUP($A99,'Season 14'!AK$4:CN$104,25,0),"0"),IFERROR(VLOOKUP($A99,'Season 15'!AK$4:CN$104,25,0),"0"),)</f>
        <v>0</v>
      </c>
      <c r="Y99" s="21">
        <f>SUM(
IFERROR(VLOOKUP($A99,'Season 1'!AJ$4:CM$104,26,0),"0"),IFERROR(VLOOKUP($A99,'Season 2'!AK$4:CN$104,26,0),"0"),
IFERROR(VLOOKUP($A99,'Season 3'!AK$4:CN$104,26,0),"0"),IFERROR(VLOOKUP($A99,'Season 4'!AK$4:CN$104,26,0),"0"),
IFERROR(VLOOKUP($A99,'Season 5'!AK$4:CN$104,26,0),"0"),IFERROR(VLOOKUP($A99,'Season 6'!AK$4:CN$104,26,0),"0"),
IFERROR(VLOOKUP($A99,'Season 7'!AK$4:CN$104,26,0),"0"),IFERROR(VLOOKUP($A99,'Season 8'!AK$4:CN$104,26,0),"0"),
IFERROR(VLOOKUP($A99,'Season 9'!AK$4:CN$104,26,0),"0"),IFERROR(VLOOKUP($A99,'Season 10'!AK$4:CN$104,26,0),"0"),
IFERROR(VLOOKUP($A99,'Season 11'!AK$4:CN$104,26,0),"0"),IFERROR(VLOOKUP($A99,'Season 12'!AK$4:CN$104,26,0),"0"),
IFERROR(VLOOKUP($A99,'Season 13'!AK$4:CN$104,26,0),"0"),IFERROR(VLOOKUP($A99,'Season 14'!AK$4:CN$104,26,0),"0"),IFERROR(VLOOKUP($A99,'Season 15'!AK$4:CN$104,26,0),"0"),)</f>
        <v>0</v>
      </c>
      <c r="Z99" s="402">
        <f>SUM(
IFERROR(VLOOKUP($A99,'Season 1'!AJ$4:CM$104,27,0),"0"),IFERROR(VLOOKUP($A99,'Season 2'!AK$4:CN$104,27,0),"0"),
IFERROR(VLOOKUP($A99,'Season 3'!AK$4:CN$104,27,0),"0"),IFERROR(VLOOKUP($A99,'Season 4'!AK$4:CN$104,27,0),"0"),
IFERROR(VLOOKUP($A99,'Season 5'!AK$4:CN$104,27,0),"0"),IFERROR(VLOOKUP($A99,'Season 6'!AK$4:CN$104,27,0),"0"),
IFERROR(VLOOKUP($A99,'Season 7'!AK$4:CN$104,27,0),"0"),IFERROR(VLOOKUP($A99,'Season 8'!AK$4:CN$104,27,0),"0"),
IFERROR(VLOOKUP($A99,'Season 9'!AK$4:CN$104,27,0),"0"),IFERROR(VLOOKUP($A99,'Season 10'!AK$4:CN$104,27,0),"0"),
IFERROR(VLOOKUP($A99,'Season 11'!AK$4:CN$104,27,0),"0"),IFERROR(VLOOKUP($A99,'Season 12'!AK$4:CN$104,27,0),"0"),
IFERROR(VLOOKUP($A99,'Season 13'!AK$4:CN$104,27,0),"0"),IFERROR(VLOOKUP($A99,'Season 14'!AK$4:CN$104,27,0),"0"),IFERROR(VLOOKUP($A99,'Season 15'!AK$4:CN$104,27,0),"0"),)</f>
        <v>0</v>
      </c>
      <c r="AA99" s="403">
        <f>SUM(
IFERROR(VLOOKUP($A99,'Season 1'!AJ$4:CM$104,28,0),"0"),IFERROR(VLOOKUP($A99,'Season 2'!AK$4:CN$104,28,0),"0"),
IFERROR(VLOOKUP($A99,'Season 3'!AK$4:CN$104,28,0),"0"),IFERROR(VLOOKUP($A99,'Season 4'!AK$4:CN$104,28,0),"0"),
IFERROR(VLOOKUP($A99,'Season 5'!AK$4:CN$104,28,0),"0"),IFERROR(VLOOKUP($A99,'Season 6'!AK$4:CN$104,28,0),"0"),
IFERROR(VLOOKUP($A99,'Season 7'!AK$4:CN$104,28,0),"0"),IFERROR(VLOOKUP($A99,'Season 8'!AK$4:CN$104,28,0),"0"),
IFERROR(VLOOKUP($A99,'Season 9'!AK$4:CN$104,28,0),"0"),IFERROR(VLOOKUP($A99,'Season 10'!AK$4:CN$104,28,0),"0"),
IFERROR(VLOOKUP($A99,'Season 11'!AK$4:CN$104,28,0),"0"),IFERROR(VLOOKUP($A99,'Season 12'!AK$4:CN$104,28,0),"0"),
IFERROR(VLOOKUP($A99,'Season 13'!AK$4:CN$104,28,0),"0"),IFERROR(VLOOKUP($A99,'Season 14'!AK$4:CN$104,28,0),"0"),IFERROR(VLOOKUP($A99,'Season 15'!AK$4:CN$104,28,0),"0"),)</f>
        <v>0</v>
      </c>
      <c r="AB99" s="398">
        <f>SUM(
IFERROR(VLOOKUP($A99,'Season 1'!AJ$4:CM$104,29,0),"0"),IFERROR(VLOOKUP($A99,'Season 2'!AK$4:CN$104,29,0),"0"),
IFERROR(VLOOKUP($A99,'Season 3'!AK$4:CN$104,29,0),"0"),IFERROR(VLOOKUP($A99,'Season 4'!AK$4:CN$104,29,0),"0"),
IFERROR(VLOOKUP($A99,'Season 5'!AK$4:CN$104,29,0),"0"),IFERROR(VLOOKUP($A99,'Season 6'!AK$4:CN$104,29,0),"0"),
IFERROR(VLOOKUP($A99,'Season 7'!AK$4:CN$104,29,0),"0"),IFERROR(VLOOKUP($A99,'Season 8'!AK$4:CN$104,29,0),"0"),
IFERROR(VLOOKUP($A99,'Season 9'!AK$4:CN$104,29,0),"0"),IFERROR(VLOOKUP($A99,'Season 10'!AK$4:CN$104,29,0),"0"),
IFERROR(VLOOKUP($A99,'Season 11'!AK$4:CN$104,29,0),"0"),IFERROR(VLOOKUP($A99,'Season 12'!AK$4:CN$104,29,0),"0"),
IFERROR(VLOOKUP($A99,'Season 13'!AK$4:CN$104,29,0),"0"),IFERROR(VLOOKUP($A99,'Season 14'!AK$4:CN$104,29,0),"0"),IFERROR(VLOOKUP($A99,'Season 15'!AK$4:CN$104,29,0),"0"),)</f>
        <v>0</v>
      </c>
      <c r="AC99" s="518">
        <f>SUM(
IFERROR(VLOOKUP($A99,'Season 1'!AJ$4:CM$104,30,0),"0"),IFERROR(VLOOKUP($A99,'Season 2'!AK$4:CN$104,30,0),"0"),
IFERROR(VLOOKUP($A99,'Season 3'!AK$4:CN$104,30,0),"0"),IFERROR(VLOOKUP($A99,'Season 4'!AK$4:CN$104,30,0),"0"),
IFERROR(VLOOKUP($A99,'Season 5'!AK$4:CN$104,30,0),"0"),IFERROR(VLOOKUP($A99,'Season 6'!AK$4:CN$104,30,0),"0"),
IFERROR(VLOOKUP($A99,'Season 7'!AK$4:CN$104,30,0),"0"),IFERROR(VLOOKUP($A99,'Season 8'!AK$4:CN$104,30,0),"0"),
IFERROR(VLOOKUP($A99,'Season 9'!AK$4:CN$104,30,0),"0"),IFERROR(VLOOKUP($A99,'Season 10'!AK$4:CN$104,30,0),"0"),
IFERROR(VLOOKUP($A99,'Season 11'!AK$4:CN$104,30,0),"0"),IFERROR(VLOOKUP($A99,'Season 12'!AK$4:CN$104,30,0),"0"),
IFERROR(VLOOKUP($A99,'Season 13'!AK$4:CN$104,30,0),"0"),IFERROR(VLOOKUP($A99,'Season 14'!AK$4:CN$104,30,0),"0"),IFERROR(VLOOKUP($A99,'Season 15'!AK$4:CN$104,30,0),"0"),)</f>
        <v>0</v>
      </c>
      <c r="AD99" s="21">
        <f>SUM(
IFERROR(VLOOKUP($A99,'Season 1'!AJ$4:CM$104,31,0),"0"),IFERROR(VLOOKUP($A99,'Season 2'!AK$4:CN$104,31,0),"0"),
IFERROR(VLOOKUP($A99,'Season 3'!AK$4:CN$104,31,0),"0"),IFERROR(VLOOKUP($A99,'Season 4'!AK$4:CN$104,31,0),"0"),
IFERROR(VLOOKUP($A99,'Season 5'!AK$4:CN$104,31,0),"0"),IFERROR(VLOOKUP($A99,'Season 6'!AK$4:CN$104,31,0),"0"),
IFERROR(VLOOKUP($A99,'Season 7'!AK$4:CN$104,31,0),"0"),IFERROR(VLOOKUP($A99,'Season 8'!AK$4:CN$104,31,0),"0"),
IFERROR(VLOOKUP($A99,'Season 9'!AK$4:CN$104,31,0),"0"),IFERROR(VLOOKUP($A99,'Season 10'!AK$4:CN$104,31,0),"0"),
IFERROR(VLOOKUP($A99,'Season 11'!AK$4:CN$104,31,0),"0"),IFERROR(VLOOKUP($A99,'Season 12'!AK$4:CN$104,31,0),"0"),
IFERROR(VLOOKUP($A99,'Season 13'!AK$4:CN$104,31,0),"0"),IFERROR(VLOOKUP($A99,'Season 14'!AK$4:CN$104,31,0),"0"),IFERROR(VLOOKUP($A99,'Season 15'!AK$4:CN$104,31,0),"0"),)</f>
        <v>0</v>
      </c>
      <c r="AE99" s="402">
        <f>SUM(
IFERROR(VLOOKUP($A99,'Season 1'!AJ$4:CM$104,32,0),"0"),IFERROR(VLOOKUP($A99,'Season 2'!AK$4:CN$104,32,0),"0"),
IFERROR(VLOOKUP($A99,'Season 3'!AK$4:CN$104,32,0),"0"),IFERROR(VLOOKUP($A99,'Season 4'!AK$4:CN$104,32,0),"0"),
IFERROR(VLOOKUP($A99,'Season 5'!AK$4:CN$104,32,0),"0"),IFERROR(VLOOKUP($A99,'Season 6'!AK$4:CN$104,32,0),"0"),
IFERROR(VLOOKUP($A99,'Season 7'!AK$4:CN$104,32,0),"0"),IFERROR(VLOOKUP($A99,'Season 8'!AK$4:CN$104,32,0),"0"),
IFERROR(VLOOKUP($A99,'Season 9'!AK$4:CN$104,32,0),"0"),IFERROR(VLOOKUP($A99,'Season 10'!AK$4:CN$104,32,0),"0"),
IFERROR(VLOOKUP($A99,'Season 11'!AK$4:CN$104,32,0),"0"),IFERROR(VLOOKUP($A99,'Season 12'!AK$4:CN$104,32,0),"0"),
IFERROR(VLOOKUP($A99,'Season 13'!AK$4:CN$104,32,0),"0"),IFERROR(VLOOKUP($A99,'Season 14'!AK$4:CN$104,32,0),"0"),IFERROR(VLOOKUP($A99,'Season 15'!AK$4:CN$104,32,0),"0"),)</f>
        <v>0</v>
      </c>
      <c r="AF99" s="403">
        <f>SUM(IFERROR(VLOOKUP($A99,'Season 2'!AK$4:CN$104,33,0),"0"),
IFERROR(VLOOKUP($A99,'Season 3'!AK$4:CN$104,33,0),"0"),IFERROR(VLOOKUP($A99,'Season 4'!AK$4:CN$104,33,0),"0"),
IFERROR(VLOOKUP($A99,'Season 5'!AK$4:CN$104,33,0),"0"),IFERROR(VLOOKUP($A99,'Season 6'!AK$4:CN$104,33,0),"0"),
IFERROR(VLOOKUP($A99,'Season 7'!AK$4:CN$104,33,0),"0"),IFERROR(VLOOKUP($A99,'Season 8'!AK$4:CN$104,33,0),"0"),
IFERROR(VLOOKUP($A99,'Season 9'!AK$4:CN$104,33,0),"0"),IFERROR(VLOOKUP($A99,'Season 10'!AK$4:CN$104,33,0),"0"),
IFERROR(VLOOKUP($A99,'Season 11'!AK$4:CN$104,33,0),"0"),IFERROR(VLOOKUP($A99,'Season 12'!AK$4:CN$104,33,0),"0"),
IFERROR(VLOOKUP($A99,'Season 13'!AK$4:CN$104,33,0),"0"),IFERROR(VLOOKUP($A99,'Season 14'!AK$4:CN$104,33,0),"0"),IFERROR(VLOOKUP($A99,'Season 15'!AK$4:CN$104,33,0),"0"),)</f>
        <v>0</v>
      </c>
      <c r="AG99" s="398">
        <f>SUM(IFERROR(VLOOKUP($A99,'Season 2'!AK$4:CN$104,34,0),"0"),
IFERROR(VLOOKUP($A99,'Season 3'!AK$4:CN$104,34,0),"0"),IFERROR(VLOOKUP($A99,'Season 4'!AK$4:CN$104,34,0),"0"),
IFERROR(VLOOKUP($A99,'Season 5'!AK$4:CN$104,34,0),"0"),IFERROR(VLOOKUP($A99,'Season 6'!AK$4:CN$104,34,0),"0"),
IFERROR(VLOOKUP($A99,'Season 7'!AK$4:CN$104,34,0),"0"),IFERROR(VLOOKUP($A99,'Season 8'!AK$4:CN$104,34,0),"0"),
IFERROR(VLOOKUP($A99,'Season 9'!AK$4:CN$104,34,0),"0"),IFERROR(VLOOKUP($A99,'Season 10'!AK$4:CN$104,34,0),"0"),
IFERROR(VLOOKUP($A99,'Season 11'!AK$4:CN$104,34,0),"0"),IFERROR(VLOOKUP($A99,'Season 12'!AK$4:CN$104,34,0),"0"),
IFERROR(VLOOKUP($A99,'Season 13'!AK$4:CN$104,34,0),"0"),IFERROR(VLOOKUP($A99,'Season 14'!AK$4:CN$104,34,0),"0"),IFERROR(VLOOKUP($A99,'Season 15'!AK$4:CN$104,34,0),"0"),)</f>
        <v>0</v>
      </c>
      <c r="AH99" s="518">
        <f>SUM(IFERROR(VLOOKUP($A99,'Season 2'!AK$4:CN$104,35,0),"0"),
IFERROR(VLOOKUP($A99,'Season 3'!AK$4:CN$104,35,0),"0"),IFERROR(VLOOKUP($A99,'Season 4'!AK$4:CN$104,35,0),"0"),
IFERROR(VLOOKUP($A99,'Season 5'!AK$4:CN$104,35,0),"0"),IFERROR(VLOOKUP($A99,'Season 6'!AK$4:CN$104,35,0),"0"),
IFERROR(VLOOKUP($A99,'Season 7'!AK$4:CN$104,35,0),"0"),IFERROR(VLOOKUP($A99,'Season 8'!AK$4:CN$104,35,0),"0"),
IFERROR(VLOOKUP($A99,'Season 9'!AK$4:CN$104,35,0),"0"),IFERROR(VLOOKUP($A99,'Season 10'!AK$4:CN$104,35,0),"0"),
IFERROR(VLOOKUP($A99,'Season 11'!AK$4:CN$104,35,0),"0"),IFERROR(VLOOKUP($A99,'Season 12'!AK$4:CN$104,35,0),"0"),
IFERROR(VLOOKUP($A99,'Season 13'!AK$4:CN$104,35,0),"0"),IFERROR(VLOOKUP($A99,'Season 14'!AK$4:CN$104,35,0),"0"),IFERROR(VLOOKUP($A99,'Season 15'!AK$4:CN$104,35,0),"0"),)</f>
        <v>0</v>
      </c>
      <c r="AI99" s="21">
        <f>SUM(IFERROR(VLOOKUP($A99,'Season 2'!AK$4:CN$104,36,0),"0"),
IFERROR(VLOOKUP($A99,'Season 3'!AK$4:CN$104,36,0),"0"),IFERROR(VLOOKUP($A99,'Season 4'!AK$4:CN$104,36,0),"0"),
IFERROR(VLOOKUP($A99,'Season 5'!AK$4:CN$104,36,0),"0"),IFERROR(VLOOKUP($A99,'Season 6'!AK$4:CN$104,36,0),"0"),
IFERROR(VLOOKUP($A99,'Season 7'!AK$4:CN$104,36,0),"0"),IFERROR(VLOOKUP($A99,'Season 8'!AK$4:CN$104,36,0),"0"),
IFERROR(VLOOKUP($A99,'Season 9'!AK$4:CN$104,36,0),"0"),IFERROR(VLOOKUP($A99,'Season 10'!AK$4:CN$104,36,0),"0"),
IFERROR(VLOOKUP($A99,'Season 11'!AK$4:CN$104,36,0),"0"),IFERROR(VLOOKUP($A99,'Season 12'!AK$4:CN$104,36,0),"0"),
IFERROR(VLOOKUP($A99,'Season 13'!AK$4:CN$104,36,0),"0"),IFERROR(VLOOKUP($A99,'Season 14'!AK$4:CN$104,36,0),"0"),IFERROR(VLOOKUP($A99,'Season 15'!AK$4:CN$104,36,0),"0"),)</f>
        <v>0</v>
      </c>
      <c r="AJ99" s="402">
        <f>SUM(IFERROR(VLOOKUP($A99,'Season 2'!AK$4:CN$104,37,0),"0"),
IFERROR(VLOOKUP($A99,'Season 3'!AK$4:CN$104,37,0),"0"),IFERROR(VLOOKUP($A99,'Season 4'!AK$4:CN$104,37,0),"0"),
IFERROR(VLOOKUP($A99,'Season 5'!AK$4:CN$104,37,0),"0"),IFERROR(VLOOKUP($A99,'Season 6'!AK$4:CN$104,37,0),"0"),
IFERROR(VLOOKUP($A99,'Season 7'!AK$4:CN$104,37,0),"0"),IFERROR(VLOOKUP($A99,'Season 8'!AK$4:CN$104,37,0),"0"),
IFERROR(VLOOKUP($A99,'Season 9'!AK$4:CN$104,37,0),"0"),IFERROR(VLOOKUP($A99,'Season 10'!AK$4:CN$104,37,0),"0"),
IFERROR(VLOOKUP($A99,'Season 11'!AK$4:CN$104,37,0),"0"),IFERROR(VLOOKUP($A99,'Season 12'!AK$4:CN$104,37,0),"0"),
IFERROR(VLOOKUP($A99,'Season 13'!AK$4:CN$104,37,0),"0"),IFERROR(VLOOKUP($A99,'Season 14'!AK$4:CN$104,37,0),"0"),IFERROR(VLOOKUP($A99,'Season 15'!AK$4:CN$104,37,0),"0"),)</f>
        <v>0</v>
      </c>
      <c r="AK99" s="403">
        <f>SUM(IFERROR(VLOOKUP($A99,'Season 1'!AJ$4:CM$104,33,0),"0"),IFERROR(VLOOKUP($A99,'Season 2'!AK$4:CN$104,38,0),"0"),
IFERROR(VLOOKUP($A99,'Season 3'!AK$4:CN$104,38,0),"0"),IFERROR(VLOOKUP($A99,'Season 4'!AK$4:CN$104,38,0),"0"),
IFERROR(VLOOKUP($A99,'Season 5'!AK$4:CN$104,38,0),"0"),IFERROR(VLOOKUP($A99,'Season 6'!AK$4:CN$104,38,0),"0"),
IFERROR(VLOOKUP($A99,'Season 7'!AK$4:CN$104,38,0),"0"),IFERROR(VLOOKUP($A99,'Season 8'!AK$4:CN$104,38,0),"0"),
IFERROR(VLOOKUP($A99,'Season 9'!AK$4:CN$104,38,0),"0"),IFERROR(VLOOKUP($A99,'Season 10'!AK$4:CN$104,38,0),"0"),
IFERROR(VLOOKUP($A99,'Season 11'!AK$4:CN$104,38,0),"0"),IFERROR(VLOOKUP($A99,'Season 12'!AK$4:CN$104,38,0),"0"),
IFERROR(VLOOKUP($A99,'Season 13'!AK$4:CN$104,38,0),"0"),IFERROR(VLOOKUP($A99,'Season 14'!AK$4:CN$104,38,0),"0"),IFERROR(VLOOKUP($A99,'Season 15'!AK$4:CN$104,38,0),"0"),)</f>
        <v>0</v>
      </c>
      <c r="AL99" s="398">
        <f>SUM(IFERROR(VLOOKUP($A99,'Season 1'!AJ$4:CM$104,34,0),"0"),IFERROR(VLOOKUP($A99,'Season 2'!AK$4:CN$104,39,0),"0"),
IFERROR(VLOOKUP($A99,'Season 3'!AK$4:CN$104,39,0),"0"),IFERROR(VLOOKUP($A99,'Season 4'!AK$4:CN$104,39,0),"0"),
IFERROR(VLOOKUP($A99,'Season 5'!AK$4:CN$104,39,0),"0"),IFERROR(VLOOKUP($A99,'Season 6'!AK$4:CN$104,39,0),"0"),
IFERROR(VLOOKUP($A99,'Season 7'!AK$4:CN$104,39,0),"0"),IFERROR(VLOOKUP($A99,'Season 8'!AK$4:CN$104,39,0),"0"),
IFERROR(VLOOKUP($A99,'Season 9'!AK$4:CN$104,39,0),"0"),IFERROR(VLOOKUP($A99,'Season 10'!AK$4:CN$104,39,0),"0"),
IFERROR(VLOOKUP($A99,'Season 11'!AK$4:CN$104,39,0),"0"),IFERROR(VLOOKUP($A99,'Season 12'!AK$4:CN$104,39,0),"0"),
IFERROR(VLOOKUP($A99,'Season 13'!AK$4:CN$104,39,0),"0"),IFERROR(VLOOKUP($A99,'Season 14'!AK$4:CN$104,39,0),"0"),IFERROR(VLOOKUP($A99,'Season 15'!AK$4:CN$104,39,0),"0"),)</f>
        <v>0</v>
      </c>
      <c r="AM99" s="518">
        <f>SUM(IFERROR(VLOOKUP($A99,'Season 1'!AJ$4:CM$104,35,0),"0"),IFERROR(VLOOKUP($A99,'Season 2'!AK$4:CN$104,40,0),"0"),
IFERROR(VLOOKUP($A99,'Season 3'!AK$4:CN$104,40,0),"0"),IFERROR(VLOOKUP($A99,'Season 4'!AK$4:CN$104,40,0),"0"),
IFERROR(VLOOKUP($A99,'Season 5'!AK$4:CN$104,40,0),"0"),IFERROR(VLOOKUP($A99,'Season 6'!AK$4:CN$104,40,0),"0"),
IFERROR(VLOOKUP($A99,'Season 7'!AK$4:CN$104,40,0),"0"),IFERROR(VLOOKUP($A99,'Season 8'!AK$4:CN$104,40,0),"0"),
IFERROR(VLOOKUP($A99,'Season 9'!AK$4:CN$104,40,0),"0"),IFERROR(VLOOKUP($A99,'Season 10'!AK$4:CN$104,40,0),"0"),
IFERROR(VLOOKUP($A99,'Season 11'!AK$4:CN$104,40,0),"0"),IFERROR(VLOOKUP($A99,'Season 12'!AK$4:CN$104,40,0),"0"),
IFERROR(VLOOKUP($A99,'Season 13'!AK$4:CN$104,40,0),"0"),IFERROR(VLOOKUP($A99,'Season 14'!AK$4:CN$104,40,0),"0"),IFERROR(VLOOKUP($A99,'Season 15'!AK$4:CN$104,40,0),"0"),)</f>
        <v>0</v>
      </c>
      <c r="AN99" s="21">
        <f>SUM(IFERROR(VLOOKUP($A99,'Season 1'!AJ$4:CM$104,36,0),"0"),IFERROR(VLOOKUP($A99,'Season 2'!AK$4:CN$104,41,0),"0"),
IFERROR(VLOOKUP($A99,'Season 3'!AK$4:CN$104,41,0),"0"),IFERROR(VLOOKUP($A99,'Season 4'!AK$4:CN$104,41,0),"0"),
IFERROR(VLOOKUP($A99,'Season 5'!AK$4:CN$104,41,0),"0"),IFERROR(VLOOKUP($A99,'Season 6'!AK$4:CN$104,41,0),"0"),
IFERROR(VLOOKUP($A99,'Season 7'!AK$4:CN$104,41,0),"0"),IFERROR(VLOOKUP($A99,'Season 8'!AK$4:CN$104,41,0),"0"),
IFERROR(VLOOKUP($A99,'Season 9'!AK$4:CN$104,41,0),"0"),IFERROR(VLOOKUP($A99,'Season 10'!AK$4:CN$104,41,0),"0"),
IFERROR(VLOOKUP($A99,'Season 11'!AK$4:CN$104,41,0),"0"),IFERROR(VLOOKUP($A99,'Season 12'!AK$4:CN$104,41,0),"0"),
IFERROR(VLOOKUP($A99,'Season 13'!AK$4:CN$104,41,0),"0"),IFERROR(VLOOKUP($A99,'Season 14'!AK$4:CN$104,41,0),"0"),IFERROR(VLOOKUP($A99,'Season 15'!AK$4:CN$104,41,0),"0"),)</f>
        <v>0</v>
      </c>
      <c r="AO99" s="402">
        <f>SUM(IFERROR(VLOOKUP($A99,'Season 1'!AJ$4:CM$104,37,0),"0"),IFERROR(VLOOKUP($A99,'Season 2'!AK$4:CN$104,42,0),"0"),
IFERROR(VLOOKUP($A99,'Season 3'!AK$4:CN$104,42,0),"0"),IFERROR(VLOOKUP($A99,'Season 4'!AK$4:CN$104,42,0),"0"),
IFERROR(VLOOKUP($A99,'Season 5'!AK$4:CN$104,42,0),"0"),IFERROR(VLOOKUP($A99,'Season 6'!AK$4:CN$104,42,0),"0"),
IFERROR(VLOOKUP($A99,'Season 7'!AK$4:CN$104,42,0),"0"),IFERROR(VLOOKUP($A99,'Season 8'!AK$4:CN$104,42,0),"0"),
IFERROR(VLOOKUP($A99,'Season 9'!AK$4:CN$104,42,0),"0"),IFERROR(VLOOKUP($A99,'Season 10'!AK$4:CN$104,42,0),"0"),
IFERROR(VLOOKUP($A99,'Season 11'!AK$4:CN$104,42,0),"0"),IFERROR(VLOOKUP($A99,'Season 12'!AK$4:CN$104,42,0),"0"),
IFERROR(VLOOKUP($A99,'Season 13'!AK$4:CN$104,42,0),"0"),IFERROR(VLOOKUP($A99,'Season 14'!AK$4:CN$104,42,0),"0"),IFERROR(VLOOKUP($A99,'Season 15'!AK$4:CN$104,42,0),"0"),)</f>
        <v>0</v>
      </c>
      <c r="AP99" s="403">
        <f>SUM(IFERROR(VLOOKUP($A99,'Season 1'!AJ$4:CM$104,43,0),"0"),IFERROR(VLOOKUP($A99,'Season 2'!AK$4:CN$104,43,0),"0"),
IFERROR(VLOOKUP($A99,'Season 3'!AK$4:CN$104,43,0),"0"),IFERROR(VLOOKUP($A99,'Season 4'!AK$4:CN$104,43,0),"0"),
IFERROR(VLOOKUP($A99,'Season 5'!AK$4:CN$104,43,0),"0"),IFERROR(VLOOKUP($A99,'Season 6'!AK$4:CN$104,43,0),"0"),
IFERROR(VLOOKUP($A99,'Season 7'!AK$4:CN$104,43,0),"0"),IFERROR(VLOOKUP($A99,'Season 8'!AK$4:CN$104,43,0),"0"),
IFERROR(VLOOKUP($A99,'Season 9'!AK$4:CN$104,43,0),"0"),IFERROR(VLOOKUP($A99,'Season 10'!AK$4:CN$104,43,0),"0"),
IFERROR(VLOOKUP($A99,'Season 11'!AK$4:CN$104,43,0),"0"),IFERROR(VLOOKUP($A99,'Season 12'!AK$4:CN$104,43,0),"0"),
IFERROR(VLOOKUP($A99,'Season 13'!AK$4:CN$104,43,0),"0"),IFERROR(VLOOKUP($A99,'Season 14'!AK$4:CN$104,43,0),"0"),IFERROR(VLOOKUP($A99,'Season 15'!AK$4:CN$104,43,0),"0"),)</f>
        <v>0</v>
      </c>
      <c r="AQ99" s="398">
        <f>SUM(IFERROR(VLOOKUP($A99,'Season 1'!AJ$4:CM$104,44,0),"0"),IFERROR(VLOOKUP($A99,'Season 2'!AK$4:CN$104,44,0),"0"),
IFERROR(VLOOKUP($A99,'Season 3'!AK$4:CN$104,44,0),"0"),IFERROR(VLOOKUP($A99,'Season 4'!AK$4:CN$104,44,0),"0"),
IFERROR(VLOOKUP($A99,'Season 5'!AK$4:CN$104,44,0),"0"),IFERROR(VLOOKUP($A99,'Season 6'!AK$4:CN$104,44,0),"0"),
IFERROR(VLOOKUP($A99,'Season 7'!AK$4:CN$104,44,0),"0"),IFERROR(VLOOKUP($A99,'Season 8'!AK$4:CN$104,44,0),"0"),
IFERROR(VLOOKUP($A99,'Season 9'!AK$4:CN$104,44,0),"0"),IFERROR(VLOOKUP($A99,'Season 10'!AK$4:CN$104,44,0),"0"),
IFERROR(VLOOKUP($A99,'Season 11'!AK$4:CN$104,44,0),"0"),IFERROR(VLOOKUP($A99,'Season 12'!AK$4:CN$104,44,0),"0"),
IFERROR(VLOOKUP($A99,'Season 13'!AK$4:CN$104,44,0),"0"),IFERROR(VLOOKUP($A99,'Season 14'!AK$4:CN$104,44,0),"0"),IFERROR(VLOOKUP($A99,'Season 15'!AK$4:CN$104,44,0),"0"),)</f>
        <v>0</v>
      </c>
      <c r="AR99" s="518">
        <f>SUM(IFERROR(VLOOKUP($A99,'Season 1'!AJ$4:CM$104,45,0),"0"),IFERROR(VLOOKUP($A99,'Season 2'!AK$4:CN$104,45,0),"0"),
IFERROR(VLOOKUP($A99,'Season 3'!AK$4:CN$104,45,0),"0"),IFERROR(VLOOKUP($A99,'Season 4'!AK$4:CN$104,45,0),"0"),
IFERROR(VLOOKUP($A99,'Season 5'!AK$4:CN$104,45,0),"0"),IFERROR(VLOOKUP($A99,'Season 6'!AK$4:CN$104,45,0),"0"),
IFERROR(VLOOKUP($A99,'Season 7'!AK$4:CN$104,45,0),"0"),IFERROR(VLOOKUP($A99,'Season 8'!AK$4:CN$104,45,0),"0"),
IFERROR(VLOOKUP($A99,'Season 9'!AK$4:CN$104,45,0),"0"),IFERROR(VLOOKUP($A99,'Season 10'!AK$4:CN$104,45,0),"0"),
IFERROR(VLOOKUP($A99,'Season 11'!AK$4:CN$104,45,0),"0"),IFERROR(VLOOKUP($A99,'Season 12'!AK$4:CN$104,45,0),"0"),
IFERROR(VLOOKUP($A99,'Season 13'!AK$4:CN$104,45,0),"0"),IFERROR(VLOOKUP($A99,'Season 14'!AK$4:CN$104,45,0),"0"),IFERROR(VLOOKUP($A99,'Season 15'!AK$4:CN$104,45,0),"0"),)</f>
        <v>0</v>
      </c>
      <c r="AS99" s="21">
        <f>SUM(IFERROR(VLOOKUP($A99,'Season 1'!AJ$4:CM$104,46,0),"0"),IFERROR(VLOOKUP($A99,'Season 2'!AK$4:CN$104,46,0),"0"),
IFERROR(VLOOKUP($A99,'Season 3'!AK$4:CN$104,46,0),"0"),IFERROR(VLOOKUP($A99,'Season 4'!AK$4:CN$104,46,0),"0"),
IFERROR(VLOOKUP($A99,'Season 5'!AK$4:CN$104,46,0),"0"),IFERROR(VLOOKUP($A99,'Season 6'!AK$4:CN$104,46,0),"0"),
IFERROR(VLOOKUP($A99,'Season 7'!AK$4:CN$104,46,0),"0"),IFERROR(VLOOKUP($A99,'Season 8'!AK$4:CN$104,46,0),"0"),
IFERROR(VLOOKUP($A99,'Season 9'!AK$4:CN$104,46,0),"0"),IFERROR(VLOOKUP($A99,'Season 10'!AK$4:CN$104,46,0),"0"),
IFERROR(VLOOKUP($A99,'Season 11'!AK$4:CN$104,46,0),"0"),IFERROR(VLOOKUP($A99,'Season 12'!AK$4:CN$104,46,0),"0"),
IFERROR(VLOOKUP($A99,'Season 13'!AK$4:CN$104,46,0),"0"),IFERROR(VLOOKUP($A99,'Season 14'!AK$4:CN$104,46,0),"0"),IFERROR(VLOOKUP($A99,'Season 15'!AK$4:CN$104,46,0),"0"),)</f>
        <v>0</v>
      </c>
      <c r="AT99" s="402">
        <f>SUM(IFERROR(VLOOKUP($A99,'Season 1'!AJ$4:CM$104,47,0),"0"),IFERROR(VLOOKUP($A99,'Season 2'!AK$4:CN$104,47,0),"0"),
IFERROR(VLOOKUP($A99,'Season 3'!AK$4:CN$104,47,0),"0"),IFERROR(VLOOKUP($A99,'Season 4'!AK$4:CN$104,47,0),"0"),
IFERROR(VLOOKUP($A99,'Season 5'!AK$4:CN$104,47,0),"0"),IFERROR(VLOOKUP($A99,'Season 6'!AK$4:CN$104,47,0),"0"),
IFERROR(VLOOKUP($A99,'Season 7'!AK$4:CN$104,47,0),"0"),IFERROR(VLOOKUP($A99,'Season 8'!AK$4:CN$104,47,0),"0"),
IFERROR(VLOOKUP($A99,'Season 9'!AK$4:CN$104,47,0),"0"),IFERROR(VLOOKUP($A99,'Season 10'!AK$4:CN$104,47,0),"0"),
IFERROR(VLOOKUP($A99,'Season 11'!AK$4:CN$104,47,0),"0"),IFERROR(VLOOKUP($A99,'Season 12'!AK$4:CN$104,47,0),"0"),
IFERROR(VLOOKUP($A99,'Season 13'!AK$4:CN$104,47,0),"0"),IFERROR(VLOOKUP($A99,'Season 14'!AK$4:CN$104,47,0),"0"),IFERROR(VLOOKUP($A99,'Season 15'!AK$4:CN$104,47,0),"0"),)</f>
        <v>0</v>
      </c>
      <c r="AU99" s="403">
        <f>SUM(IFERROR(VLOOKUP($A99,'Season 3'!AK$4:CN$104,48,0),"0"),IFERROR(VLOOKUP($A99,'Season 4'!AK$4:CN$104,48,0),"0"),
IFERROR(VLOOKUP($A99,'Season 5'!AK$4:CN$104,48,0),"0"),IFERROR(VLOOKUP($A99,'Season 6'!AK$4:CN$104,48,0),"0"),
IFERROR(VLOOKUP($A99,'Season 7'!AK$4:CN$104,48,0),"0"),IFERROR(VLOOKUP($A99,'Season 8'!AK$4:CN$104,48,0),"0"),
IFERROR(VLOOKUP($A99,'Season 9'!AK$4:CN$104,48,0),"0"),IFERROR(VLOOKUP($A99,'Season 10'!AK$4:CN$104,48,0),"0"),
IFERROR(VLOOKUP($A99,'Season 11'!AK$4:CN$104,48,0),"0"),IFERROR(VLOOKUP($A99,'Season 12'!AK$4:CN$104,48,0),"0"),
IFERROR(VLOOKUP($A99,'Season 13'!AK$4:CN$104,48,0),"0"),IFERROR(VLOOKUP($A99,'Season 14'!AK$4:CN$104,48,0),"0"),IFERROR(VLOOKUP($A99,'Season 15'!AK$4:CN$104,48,0),"0"),)</f>
        <v>0</v>
      </c>
      <c r="AV99" s="398">
        <f>SUM(IFERROR(VLOOKUP($A99,'Season 3'!AK$4:CN$104,49,0),"0"),IFERROR(VLOOKUP($A99,'Season 4'!AK$4:CN$104,49,0),"0"),
IFERROR(VLOOKUP($A99,'Season 5'!AK$4:CN$104,49,0),"0"),IFERROR(VLOOKUP($A99,'Season 6'!AK$4:CN$104,49,0),"0"),
IFERROR(VLOOKUP($A99,'Season 7'!AK$4:CN$104,49,0),"0"),IFERROR(VLOOKUP($A99,'Season 8'!AK$4:CN$104,49,0),"0"),
IFERROR(VLOOKUP($A99,'Season 9'!AK$4:CN$104,49,0),"0"),IFERROR(VLOOKUP($A99,'Season 10'!AK$4:CN$104,49,0),"0"),
IFERROR(VLOOKUP($A99,'Season 11'!AK$4:CN$104,49,0),"0"),IFERROR(VLOOKUP($A99,'Season 12'!AK$4:CN$104,49,0),"0"),
IFERROR(VLOOKUP($A99,'Season 13'!AK$4:CN$104,49,0),"0"),IFERROR(VLOOKUP($A99,'Season 14'!AK$4:CN$104,49,0),"0"),IFERROR(VLOOKUP($A99,'Season 15'!AK$4:CN$104,49,0),"0"),)</f>
        <v>0</v>
      </c>
      <c r="AW99" s="518">
        <f>SUM(IFERROR(VLOOKUP($A99,'Season 3'!AK$4:CN$104,50,0),"0"),IFERROR(VLOOKUP($A99,'Season 4'!AK$4:CN$104,50,0),"0"),
IFERROR(VLOOKUP($A99,'Season 5'!AK$4:CN$104,50,0),"0"),IFERROR(VLOOKUP($A99,'Season 6'!AK$4:CN$104,50,0),"0"),
IFERROR(VLOOKUP($A99,'Season 7'!AK$4:CN$104,50,0),"0"),IFERROR(VLOOKUP($A99,'Season 8'!AK$4:CN$104,50,0),"0"),
IFERROR(VLOOKUP($A99,'Season 9'!AK$4:CN$104,50,0),"0"),IFERROR(VLOOKUP($A99,'Season 10'!AK$4:CN$104,50,0),"0"),
IFERROR(VLOOKUP($A99,'Season 11'!AK$4:CN$104,50,0),"0"),IFERROR(VLOOKUP($A99,'Season 12'!AK$4:CN$104,50,0),"0"),
IFERROR(VLOOKUP($A99,'Season 13'!AK$4:CN$104,50,0),"0"),IFERROR(VLOOKUP($A99,'Season 14'!AK$4:CN$104,50,0),"0"),IFERROR(VLOOKUP($A99,'Season 15'!AK$4:CN$104,50,0),"0"),)</f>
        <v>0</v>
      </c>
      <c r="AX99" s="21">
        <f>SUM(IFERROR(VLOOKUP($A99,'Season 3'!AK$4:CN$104,51,0),"0"),IFERROR(VLOOKUP($A99,'Season 4'!AK$4:CN$104,51,0),"0"),
IFERROR(VLOOKUP($A99,'Season 5'!AK$4:CN$104,51,0),"0"),IFERROR(VLOOKUP($A99,'Season 6'!AK$4:CN$104,51,0),"0"),
IFERROR(VLOOKUP($A99,'Season 7'!AK$4:CN$104,51,0),"0"),IFERROR(VLOOKUP($A99,'Season 8'!AK$4:CN$104,51,0),"0"),
IFERROR(VLOOKUP($A99,'Season 9'!AK$4:CN$104,51,0),"0"),IFERROR(VLOOKUP($A99,'Season 10'!AK$4:CN$104,51,0),"0"),
IFERROR(VLOOKUP($A99,'Season 11'!AK$4:CN$104,51,0),"0"),IFERROR(VLOOKUP($A99,'Season 12'!AK$4:CN$104,51,0),"0"),
IFERROR(VLOOKUP($A99,'Season 13'!AK$4:CN$104,51,0),"0"),IFERROR(VLOOKUP($A99,'Season 14'!AK$4:CN$104,51,0),"0"),IFERROR(VLOOKUP($A99,'Season 15'!AK$4:CN$104,51,0),"0"),)</f>
        <v>0</v>
      </c>
      <c r="AY99" s="402">
        <f>SUM(IFERROR(VLOOKUP($A99,'Season 3'!AK$4:CN$104,52,0),"0"),IFERROR(VLOOKUP($A99,'Season 4'!AK$4:CN$104,52,0),"0"),
IFERROR(VLOOKUP($A99,'Season 5'!AK$4:CN$104,52,0),"0"),IFERROR(VLOOKUP($A99,'Season 6'!AK$4:CN$104,52,0),"0"),
IFERROR(VLOOKUP($A99,'Season 7'!AK$4:CN$104,52,0),"0"),IFERROR(VLOOKUP($A99,'Season 8'!AK$4:CN$104,52,0),"0"),
IFERROR(VLOOKUP($A99,'Season 9'!AK$4:CN$104,52,0),"0"),IFERROR(VLOOKUP($A99,'Season 10'!AK$4:CN$104,52,0),"0"),
IFERROR(VLOOKUP($A99,'Season 11'!AK$4:CN$104,52,0),"0"),IFERROR(VLOOKUP($A99,'Season 12'!AK$4:CN$104,52,0),"0"),
IFERROR(VLOOKUP($A99,'Season 13'!AK$4:CN$104,52,0),"0"),IFERROR(VLOOKUP($A99,'Season 14'!AK$4:CN$104,52,0),"0"),IFERROR(VLOOKUP($A99,'Season 15'!AK$4:CN$104,52,0),"0"),)</f>
        <v>0</v>
      </c>
      <c r="AZ99" s="403">
        <f>SUM(IFERROR(VLOOKUP($A99,'Season 1'!AJ$4:CM$104,38,0),"0"),IFERROR(VLOOKUP($A99,'Season 2'!AK$4:CN$104,48,0),"0"),)</f>
        <v>0</v>
      </c>
      <c r="BA99" s="398">
        <f>SUM(IFERROR(VLOOKUP($A99,'Season 1'!AJ$4:CM$104,39,0),"0"),IFERROR(VLOOKUP($A99,'Season 2'!AK$4:CN$104,49,0),"0"),)</f>
        <v>0</v>
      </c>
      <c r="BB99" s="518">
        <f>SUM(IFERROR(VLOOKUP($A99,'Season 1'!AJ$4:CM$104,40,0),"0"),IFERROR(VLOOKUP($A99,'Season 2'!AK$4:CN$104,50,0),"0"),)</f>
        <v>0</v>
      </c>
      <c r="BC99" s="21">
        <f>SUM(IFERROR(VLOOKUP($A99,'Season 1'!AJ$4:CM$104,41,0),"0"),IFERROR(VLOOKUP($A99,'Season 2'!AK$4:CN$104,51,0),"0"),)</f>
        <v>0</v>
      </c>
      <c r="BD99" s="402">
        <f>SUM(IFERROR(VLOOKUP($A99,'Season 1'!AJ$4:CM$104,42,0),"0"),IFERROR(VLOOKUP($A99,'Season 2'!AK$4:CN$104,52,0),"0"),)</f>
        <v>0</v>
      </c>
      <c r="BE99" s="561">
        <f>SUM(
IFERROR(VLOOKUP($A99,'Season 1'!AJ$4:CM$104,48,0),"0"),IFERROR(VLOOKUP($A99,'Season 2'!AK$4:CN$104,53,0),"0"),
IFERROR(VLOOKUP($A99,'Season 3'!AK$4:CN$104,53,0),"0"),IFERROR(VLOOKUP($A99,'Season 4'!AK$4:CN$104,53,0),"0"),
IFERROR(VLOOKUP($A99,'Season 5'!AK$4:CN$104,53,0),"0"),IFERROR(VLOOKUP($A99,'Season 6'!AK$4:CN$104,53,0),"0"),
IFERROR(VLOOKUP($A99,'Season 7'!AK$4:CN$104,53,0),"0"),IFERROR(VLOOKUP($A99,'Season 8'!AK$4:CN$104,53,0),"0"),
IFERROR(VLOOKUP($A99,'Season 9'!AK$4:CN$104,53,0),"0"),IFERROR(VLOOKUP($A99,'Season 10'!AK$4:CN$104,53,0),"0"),
IFERROR(VLOOKUP($A99,'Season 11'!AK$4:CN$104,53,0),"0"),IFERROR(VLOOKUP($A99,'Season 12'!AK$4:CN$104,53,0),"0"),
IFERROR(VLOOKUP($A99,'Season 13'!AK$4:CN$104,53,0),"0"),IFERROR(VLOOKUP($A99,'Season 14'!AK$4:CN$104,53,0),"0"),IFERROR(VLOOKUP($A99,'Season 15'!AK$4:CN$104,53,0),"0"),)</f>
        <v>0</v>
      </c>
      <c r="BF99" s="562">
        <f>SUM(
IFERROR(VLOOKUP($A99,'Season 1'!AJ$4:CM$104,49,0),"0"),IFERROR(VLOOKUP($A99,'Season 2'!AK$4:CN$104,54,0),"0"),
IFERROR(VLOOKUP($A99,'Season 3'!AK$4:CN$104,54,0),"0"),IFERROR(VLOOKUP($A99,'Season 4'!AK$4:CN$104,54,0),"0"),
IFERROR(VLOOKUP($A99,'Season 5'!AK$4:CN$104,54,0),"0"),IFERROR(VLOOKUP($A99,'Season 6'!AK$4:CN$104,54,0),"0"),
IFERROR(VLOOKUP($A99,'Season 7'!AK$4:CN$104,54,0),"0"),IFERROR(VLOOKUP($A99,'Season 8'!AK$4:CN$104,54,0),"0"),
IFERROR(VLOOKUP($A99,'Season 9'!AK$4:CN$104,54,0),"0"),IFERROR(VLOOKUP($A99,'Season 10'!AK$4:CN$104,54,0),"0"),
IFERROR(VLOOKUP($A99,'Season 11'!AK$4:CN$104,540),"0"),IFERROR(VLOOKUP($A99,'Season 12'!AK$4:CN$104,54,0),"0"),
IFERROR(VLOOKUP($A99,'Season 13'!AK$4:CN$104,54,0),"0"),IFERROR(VLOOKUP($A99,'Season 14'!AK$4:CN$104,54,0),"0"),IFERROR(VLOOKUP($A99,'Season 15'!AK$4:CN$104,54,0),"0"),)</f>
        <v>0</v>
      </c>
      <c r="BG99" s="529" t="e">
        <f t="shared" si="3"/>
        <v>#DIV/0!</v>
      </c>
      <c r="BI99" s="553"/>
      <c r="BJ99" s="553"/>
      <c r="BK99" s="553"/>
      <c r="BL99" s="553"/>
      <c r="BM99" s="553"/>
      <c r="BN99" s="553"/>
      <c r="BO99" s="822"/>
      <c r="BP99" s="822"/>
      <c r="BQ99" s="822"/>
      <c r="BR99" s="822"/>
      <c r="BS99" s="12" t="str">
        <f>IFERROR(VLOOKUP($A99,'Season 1'!$AJ$4:$CM$104,50,0),"0")</f>
        <v>0</v>
      </c>
      <c r="BT99" s="12" t="str">
        <f>IFERROR(VLOOKUP($A99,'Season 1'!$AJ$4:$CM$104,51,0),"0")</f>
        <v>0</v>
      </c>
      <c r="BU99" s="12" t="str">
        <f>IFERROR(VLOOKUP($A99,'Season 2'!$AK$4:$CN$104,55,0),"0")</f>
        <v>0</v>
      </c>
      <c r="BV99" s="12" t="str">
        <f>IFERROR(VLOOKUP($A99,'Season 2'!$AK$4:$CN$104,56,0),"0")</f>
        <v>0</v>
      </c>
      <c r="BW99" s="12" t="str">
        <f>IFERROR(VLOOKUP($A99,'Season 3'!$AK$4:$CN$104,55,0),"0")</f>
        <v>0</v>
      </c>
      <c r="BX99" s="12" t="str">
        <f>IFERROR(VLOOKUP($A99,'Season 3'!$AK$4:$CN$104,56,0),"0")</f>
        <v>0</v>
      </c>
      <c r="BY99" s="12" t="str">
        <f>IFERROR(VLOOKUP($A99,'Season 4'!$AK$4:$CN$104,55,0),"0")</f>
        <v>0</v>
      </c>
      <c r="BZ99" s="12" t="str">
        <f>IFERROR(VLOOKUP($A99,'Season 4'!$AK$4:$CN$104,56,0),"0")</f>
        <v>0</v>
      </c>
      <c r="CA99" s="12" t="str">
        <f>IFERROR(VLOOKUP($A99,'Season 5'!$AK$4:$CN$104,55,0),"0")</f>
        <v>0</v>
      </c>
      <c r="CB99" s="12" t="str">
        <f>IFERROR(VLOOKUP($A99,'Season 5'!$AK$4:$CN$104,56,0),"0")</f>
        <v>0</v>
      </c>
      <c r="CC99" s="12" t="str">
        <f>IFERROR(VLOOKUP($A99,'Season 6'!$AK$4:$CN$104,55,0),"0")</f>
        <v>0</v>
      </c>
      <c r="CD99" s="12" t="str">
        <f>IFERROR(VLOOKUP($A99,'Season 6'!$AK$4:$CN$104,56,0),"0")</f>
        <v>0</v>
      </c>
      <c r="CE99" s="12" t="str">
        <f>IFERROR(VLOOKUP($A99,'Season 7'!$AK$4:$CN$104,55,0),"0")</f>
        <v>0</v>
      </c>
      <c r="CF99" s="12" t="str">
        <f>IFERROR(VLOOKUP($A99,'Season 7'!$AK$4:$CN$104,56,0),"0")</f>
        <v>0</v>
      </c>
      <c r="CG99" s="12" t="str">
        <f>IFERROR(VLOOKUP($A99,'Season 8'!$AK$4:$CN$104,55,0),"0")</f>
        <v>0</v>
      </c>
      <c r="CH99" s="12" t="str">
        <f>IFERROR(VLOOKUP($A99,'Season 8'!$AK$4:$CN$104,56,0),"0")</f>
        <v>0</v>
      </c>
      <c r="CI99" s="12" t="str">
        <f>IFERROR(VLOOKUP($A99,'Season 9'!$AK$4:$CN$104,55,0),"0")</f>
        <v>0</v>
      </c>
      <c r="CJ99" s="12" t="str">
        <f>IFERROR(VLOOKUP($A99,'Season 9'!$AK$4:$CN$104,56,0),"0")</f>
        <v>0</v>
      </c>
      <c r="CK99" s="12" t="str">
        <f>IFERROR(VLOOKUP($A99,'Season 10'!$AK$4:$CN$104,55,0),"0")</f>
        <v>0</v>
      </c>
      <c r="CL99" s="12" t="str">
        <f>IFERROR(VLOOKUP($A99,'Season 10'!$AK$4:$CN$104,56,0),"0")</f>
        <v>0</v>
      </c>
      <c r="CM99" s="12" t="str">
        <f>IFERROR(VLOOKUP($A99,'Season 11'!$AK$4:$CN$104,55,0),"0")</f>
        <v>0</v>
      </c>
      <c r="CN99" s="12" t="str">
        <f>IFERROR(VLOOKUP($A99,'Season 11'!$AK$4:$CN$104,56,0),"0")</f>
        <v>0</v>
      </c>
      <c r="CO99" s="12" t="str">
        <f>IFERROR(VLOOKUP($A99,'Season 12'!$AK$4:$CN$104,55,0),"0")</f>
        <v>0</v>
      </c>
      <c r="CP99" s="12" t="str">
        <f>IFERROR(VLOOKUP($A99,'Season 12'!$AK$4:$CN$104,56,0),"0")</f>
        <v>0</v>
      </c>
      <c r="CQ99" s="12" t="str">
        <f>IFERROR(VLOOKUP($A99,'Season 13'!$AK$4:$CN$104,55,0),"0")</f>
        <v>0</v>
      </c>
      <c r="CR99" s="12" t="str">
        <f>IFERROR(VLOOKUP($A99,'Season 13'!$AK$4:$CN$104,56,0),"0")</f>
        <v>0</v>
      </c>
      <c r="CS99" s="12" t="str">
        <f>IFERROR(VLOOKUP($A99,'Season 14'!$AK$4:$CN$104,55,0),"0")</f>
        <v>0</v>
      </c>
      <c r="CT99" s="12" t="str">
        <f>IFERROR(VLOOKUP($A99,'Season 14'!$AK$4:$CN$104,56,0),"0")</f>
        <v>0</v>
      </c>
      <c r="CU99" s="12" t="str">
        <f>IFERROR(VLOOKUP($A99,'Season 15'!$AK$4:$CN$104,55,0),"0")</f>
        <v>0</v>
      </c>
      <c r="CV99" s="12" t="str">
        <f>IFERROR(VLOOKUP($A99,'Season 15'!$AK$4:$CN$104,56,0),"0")</f>
        <v>0</v>
      </c>
    </row>
    <row r="100" spans="1:100" x14ac:dyDescent="0.25">
      <c r="A100" s="2" t="s">
        <v>35</v>
      </c>
      <c r="B100" s="516" t="str">
        <f>IFERROR(VLOOKUP('Data Totals'!A100,'Season 1'!AJ$4:CH$104,2,FALSE),IFERROR(VLOOKUP('Data Totals'!A100,'Season 2'!AK$4:CI$104,2,FALSE),IFERROR(VLOOKUP('Data Totals'!A100,'Season 3'!AK$4:CI$104,2,FALSE),IFERROR(VLOOKUP('Data Totals'!A100,'Season 4'!AK$4:CI$104,2,FALSE),IFERROR(VLOOKUP('Data Totals'!A100,'Season 5'!AK$4:CI$104,2,FALSE),IFERROR(VLOOKUP('Data Totals'!A100,'Season 6'!AK$4:CI$104,2,FALSE),IFERROR(VLOOKUP('Data Totals'!A100,'Season 7'!AK$4:CI$104,2,FALSE),IFERROR(VLOOKUP('Data Totals'!A100,'Season 8'!AK$4:CI$104,2,FALSE),IFERROR(VLOOKUP('Data Totals'!A100,'Season 9'!AK$4:CI$104,2,FALSE),IFERROR(VLOOKUP('Data Totals'!A100,'Season 10'!AK$4:CI$104,2,FALSE),IFERROR(VLOOKUP('Data Totals'!A100,'Season 11'!AK$4:CI$104,2,FALSE),IFERROR(VLOOKUP('Data Totals'!A100,'Season 12'!AK$4:CI$104,2,FALSE),IFERROR(VLOOKUP('Data Totals'!A100,'Season 13'!AK$4:CI$104,2,FALSE),IFERROR(VLOOKUP('Data Totals'!A100,'Season 14'!AK$4:CI$104,2,FALSE),IFERROR(VLOOKUP('Data Totals'!A100,'Season 15'!AK$4:CI$104,2,FALSE),"N/A")))))))))))))))</f>
        <v>N/A</v>
      </c>
      <c r="C100" s="517" t="str">
        <f>IFERROR(VLOOKUP('Data Totals'!A100,'Season 1'!AJ$4:CH$104,3,FALSE),IFERROR(VLOOKUP('Data Totals'!A100,'Season 2'!AK$4:CI$104,3,FALSE),IFERROR(VLOOKUP('Data Totals'!A100,'Season 3'!AK$4:CI$104,3,FALSE),IFERROR(VLOOKUP('Data Totals'!A100,'Season 4'!AK$4:CI$104,3,FALSE),IFERROR(VLOOKUP('Data Totals'!A100,'Season 5'!AK$4:CI$104,3,FALSE),IFERROR(VLOOKUP('Data Totals'!A100,'Season 6'!AK$4:CI$104,3,FALSE),IFERROR(VLOOKUP('Data Totals'!A100,'Season 7'!AK$4:CI$104,3,FALSE),IFERROR(VLOOKUP('Data Totals'!A100,'Season 8'!AK$4:CI$104,3,FALSE),IFERROR(VLOOKUP('Data Totals'!A100,'Season 9'!AK$4:CI$104,3,FALSE),IFERROR(VLOOKUP('Data Totals'!A100,'Season 10'!AK$4:CI$104,3,FALSE),IFERROR(VLOOKUP('Data Totals'!A100,'Season 11'!AK$4:CI$104,3,FALSE),IFERROR(VLOOKUP('Data Totals'!A100,'Season 12'!AK$4:CI$104,3,FALSE),IFERROR(VLOOKUP('Data Totals'!A100,'Season 13'!AK$4:CI$104,3,FALSE),IFERROR(VLOOKUP('Data Totals'!A100,'Season 14'!AK$4:CI$104,3,FALSE),IFERROR(VLOOKUP('Data Totals'!A100,'Season 15'!AK$4:CI$104,3,FALSE),"N/A")))))))))))))))</f>
        <v>N/A</v>
      </c>
      <c r="D100" s="517" t="str">
        <f>IFERROR(VLOOKUP('Data Totals'!A100,'Season 15'!AK$4:CI$104,4,FALSE),IFERROR(VLOOKUP('Data Totals'!A100,'Season 14'!AK$4:CI$104,4,FALSE),IFERROR(VLOOKUP('Data Totals'!A100,'Season 13'!AK$4:CI$104,4,FALSE),IFERROR(VLOOKUP('Data Totals'!A100,'Season 12'!AK$4:CI$104,4,FALSE),IFERROR(VLOOKUP('Data Totals'!A100,'Season 11'!AK$4:CI$104,4,FALSE),IFERROR(VLOOKUP('Data Totals'!A100,'Season 10'!AK$4:CI$104,4,FALSE),IFERROR(VLOOKUP('Data Totals'!A100,'Season 9'!AK$4:CI$104,4,FALSE),IFERROR(VLOOKUP('Data Totals'!A100,'Season 8'!AK$4:CI$104,4,FALSE),IFERROR(VLOOKUP('Data Totals'!A100,'Season 7'!AK$4:CI$104,4,FALSE),IFERROR(VLOOKUP('Data Totals'!A100,'Season 6'!AK$4:CI$104,4,FALSE),IFERROR(VLOOKUP('Data Totals'!A100,'Season 5'!AK$4:CI$104,4,FALSE),IFERROR(VLOOKUP('Data Totals'!A100,'Season 4'!AK$4:CI$104,4,FALSE),IFERROR(VLOOKUP('Data Totals'!A100,'Season 3'!AK$4:CI$104,4,FALSE),IFERROR(VLOOKUP('Data Totals'!A100,'Season 2'!AK$4:CI$104,4,FALSE),IFERROR(VLOOKUP('Data Totals'!A100,'Season 1'!AJ$4:CH$104,4,FALSE),"N/A")))))))))))))))</f>
        <v>N/A</v>
      </c>
      <c r="E100" s="517" t="e">
        <f t="shared" si="2"/>
        <v>#VALUE!</v>
      </c>
      <c r="F100" s="398">
        <f>SUM(IFERROR(VLOOKUP(A100,BI$3:BN$152,2,0),"0"),
IFERROR(VLOOKUP(A100,'Season 1'!AJ$4:CM$104,7,0),"0"),IFERROR(VLOOKUP(A100,'Season 2'!AK$4:CN$104,7,0),"0"),
IFERROR(VLOOKUP(A100,'Season 3'!AK$4:CN$104,7,0),"0"),IFERROR(VLOOKUP(A100,'Season 4'!AK$4:CN$104,7,0),"0"),
IFERROR(VLOOKUP(A100,'Season 5'!AK$4:CN$104,7,0),"0"),IFERROR(VLOOKUP(A100,'Season 6'!AK$4:CN$104,7,0),"0"),
IFERROR(VLOOKUP(A100,'Season 7'!AK$4:CN$104,7,0),"0"),IFERROR(VLOOKUP(A100,'Season 8'!AK$4:CN$104,7,0),"0"),
IFERROR(VLOOKUP(A100,'Season 9'!AK$4:CN$104,7,0),"0"),IFERROR(VLOOKUP(A100,'Season 10'!AK$4:CN$104,7,0),"0"),
IFERROR(VLOOKUP(A100,'Season 11'!AK$4:CN$104,7,0),"0"),IFERROR(VLOOKUP(A100,'Season 12'!AK$4:CN$104,7,0),"0"),
IFERROR(VLOOKUP(A100,'Season 13'!AK$4:CN$104,7,0),"0"),IFERROR(VLOOKUP(A100,'Season 14'!AK$4:CN$104,7,0),"0"),IFERROR(VLOOKUP(A100,'Season 15'!AK$4:CN$104,7,0),"0"),)</f>
        <v>0</v>
      </c>
      <c r="G100" s="398">
        <f>SUM(
IFERROR(VLOOKUP(A100,'Season 1'!AJ$4:CM$104,8,0),"0"),IFERROR(VLOOKUP(A100,'Season 2'!AK$4:CN$104,8,0),"0"),
IFERROR(VLOOKUP(A100,'Season 3'!AK$4:CN$104,8,0),"0"),IFERROR(VLOOKUP(A100,'Season 4'!AK$4:CN$104,8,0),"0"),
IFERROR(VLOOKUP(A100,'Season 5'!AK$4:CN$104,8,0),"0"),IFERROR(VLOOKUP(A100,'Season 6'!AK$4:CN$104,8,0),"0"),
IFERROR(VLOOKUP(A100,'Season 7'!AK$4:CN$104,8,0),"0"),IFERROR(VLOOKUP(A100,'Season 8'!AK$4:CN$104,8,0),"0"),
IFERROR(VLOOKUP(A100,'Season 9'!AK$4:CN$104,8,0),"0"),IFERROR(VLOOKUP(A100,'Season 10'!AK$4:CN$104,8,0),"0"),
IFERROR(VLOOKUP(A100,'Season 11'!AK$4:CN$104,8,0),"0"),IFERROR(VLOOKUP(A100,'Season 12'!AK$4:CN$104,8,0),"0"),
IFERROR(VLOOKUP(A100,'Season 13'!AK$4:CN$104,8,0),"0"),IFERROR(VLOOKUP(A100,'Season 14'!AK$4:CN$104,8,0),"0"),IFERROR(VLOOKUP(A100,'Season 15'!AK$4:CN$104,8,0),"0"),)</f>
        <v>0</v>
      </c>
      <c r="H100" s="329">
        <f>SUM(
IFERROR(VLOOKUP(A100,'Season 1'!AJ$4:CM$104,9,0),"0"),IFERROR(VLOOKUP(A100,'Season 2'!AK$4:CN$104,9,0),"0"),
IFERROR(VLOOKUP(A100,'Season 3'!AK$4:CN$104,9,0),"0"),IFERROR(VLOOKUP(A100,'Season 4'!AK$4:CN$104,9,0),"0"),
IFERROR(VLOOKUP(A100,'Season 5'!AK$4:CN$104,9,0),"0"),IFERROR(VLOOKUP(A100,'Season 6'!AK$4:CN$104,9,0),"0"),
IFERROR(VLOOKUP(A100,'Season 7'!AK$4:CN$104,9,0),"0"),IFERROR(VLOOKUP(A100,'Season 8'!AK$4:CN$104,9,0),"0"),
IFERROR(VLOOKUP(A100,'Season 9'!AK$4:CN$104,9,0),"0"),IFERROR(VLOOKUP(A100,'Season 10'!AK$4:CN$104,9,0),"0"),
IFERROR(VLOOKUP(A100,'Season 11'!AK$4:CN$104,9,0),"0"),IFERROR(VLOOKUP(A100,'Season 12'!AK$4:CN$104,9,0),"0"),
IFERROR(VLOOKUP(A100,'Season 13'!AK$4:CN$104,9,0),"0"),IFERROR(VLOOKUP(A100,'Season 14'!AK$4:CN$104,9,0),"0"),IFERROR(VLOOKUP(A100,'Season 15'!AK$4:CN$104,9,0),"0"),)</f>
        <v>0</v>
      </c>
      <c r="I100" s="518">
        <f>SUM(
IFERROR(VLOOKUP(A100,'Season 1'!AJ$4:CM$104,10,0),"0"),IFERROR(VLOOKUP(A100,'Season 2'!AK$4:CN$104,10,0),"0"),
IFERROR(VLOOKUP(A100,'Season 3'!AK$4:CN$104,10,0),"0"),IFERROR(VLOOKUP(A100,'Season 4'!AK$4:CN$104,10,0),"0"),
IFERROR(VLOOKUP(A100,'Season 5'!AK$4:CN$104,10,0),"0"),IFERROR(VLOOKUP(A100,'Season 6'!AK$4:CN$104,10,0),"0"),
IFERROR(VLOOKUP(A100,'Season 7'!AK$4:CN$104,10,0),"0"),IFERROR(VLOOKUP(A100,'Season 8'!AK$4:CN$104,10,0),"0"),
IFERROR(VLOOKUP(A100,'Season 9'!AK$4:CN$104,10,0),"0"),IFERROR(VLOOKUP(A100,'Season 10'!AK$4:CN$104,10,0),"0"),
IFERROR(VLOOKUP(A100,'Season 11'!AK$4:CN$104,10,0),"0"),IFERROR(VLOOKUP(A100,'Season 12'!AK$4:CN$104,10,0),"0"),
IFERROR(VLOOKUP(A100,'Season 13'!AK$4:CN$104,10,0),"0"),IFERROR(VLOOKUP(A100,'Season 14'!AK$4:CN$104,10,0),"0"),IFERROR(VLOOKUP(A100,'Season 15'!AK$4:CN$104,10,0),"0"),)</f>
        <v>0</v>
      </c>
      <c r="J100" s="21">
        <f>SUM(IFERROR(VLOOKUP(A100,BI$3:BN$152,3,0),"0"),
IFERROR(VLOOKUP(A100,'Season 1'!AJ$4:CM$104,11,0),"0"),IFERROR(VLOOKUP(A100,'Season 2'!AK$4:CN$104,11,0),"0"),
IFERROR(VLOOKUP(A100,'Season 3'!AK$4:CN$104,11,0),"0"),IFERROR(VLOOKUP(A100,'Season 4'!AK$4:CN$104,11,0),"0"),
IFERROR(VLOOKUP(A100,'Season 5'!AK$4:CN$104,11,0),"0"),IFERROR(VLOOKUP(A100,'Season 6'!AK$4:CN$104,11,0),"0"),
IFERROR(VLOOKUP(A100,'Season 7'!AK$4:CN$104,11,0),"0"),IFERROR(VLOOKUP(A100,'Season 8'!AK$4:CN$104,11,0),"0"),
IFERROR(VLOOKUP(A100,'Season 9'!AK$4:CN$104,11,0),"0"),IFERROR(VLOOKUP(A100,'Season 10'!AK$4:CN$104,11,0),"0"),
IFERROR(VLOOKUP(A100,'Season 11'!AK$4:CN$104,11,0),"0"),IFERROR(VLOOKUP(A100,'Season 12'!AK$4:CN$104,11,0),"0"),
IFERROR(VLOOKUP(A100,'Season 13'!AK$4:CN$104,11,0),"0"),IFERROR(VLOOKUP(A100,'Season 14'!AK$4:CN$104,11,0),"0"),IFERROR(VLOOKUP(A100,'Season 15'!AK$4:CN$104,11,0),"0"),)</f>
        <v>0</v>
      </c>
      <c r="K100" s="402">
        <f>SUM(IFERROR(VLOOKUP($A100,BI$3:BN$152,4,0),"0"),
IFERROR(VLOOKUP($A100,'Season 1'!AJ$4:CM$104,12,0),"0"),IFERROR(VLOOKUP($A100,'Season 2'!AK$4:CN$104,12,0),"0"),
IFERROR(VLOOKUP($A100,'Season 3'!AK$4:CN$104,12,0),"0"),IFERROR(VLOOKUP($A100,'Season 4'!AK$4:CN$104,12,0),"0"),
IFERROR(VLOOKUP($A100,'Season 5'!AK$4:CN$104,12,0),"0"),IFERROR(VLOOKUP($A100,'Season 6'!AK$4:CN$104,12,0),"0"),
IFERROR(VLOOKUP($A100,'Season 7'!AK$4:CN$104,12,0),"0"),IFERROR(VLOOKUP($A100,'Season 8'!AK$4:CN$104,12,0),"0"),
IFERROR(VLOOKUP($A100,'Season 9'!AK$4:CN$104,12,0),"0"),IFERROR(VLOOKUP($A100,'Season 10'!AK$4:CN$104,12,0),"0"),
IFERROR(VLOOKUP($A100,'Season 11'!AK$4:CN$104,12,0),"0"),IFERROR(VLOOKUP($A100,'Season 12'!AK$4:CN$104,12,0),"0"),
IFERROR(VLOOKUP($A100,'Season 13'!AK$4:CN$104,12,0),"0"),IFERROR(VLOOKUP($A100,'Season 14'!AK$4:CN$104,12,0),"0"),IFERROR(VLOOKUP(A100,'Season 15'!AK$4:CN$104,12,0),"0"),)</f>
        <v>0</v>
      </c>
      <c r="L100" s="403">
        <f>SUM(
IFERROR(VLOOKUP($A100,'Season 1'!AJ$4:CM$104,13,0),"0"),IFERROR(VLOOKUP($A100,'Season 2'!AK$4:CN$104,13,0),"0"),
IFERROR(VLOOKUP($A100,'Season 3'!AK$4:CN$104,13,0),"0"),IFERROR(VLOOKUP($A100,'Season 4'!AK$4:CN$104,13,0),"0"),
IFERROR(VLOOKUP($A100,'Season 5'!AK$4:CN$104,13,0),"0"),IFERROR(VLOOKUP($A100,'Season 6'!AK$4:CN$104,13,0),"0"),
IFERROR(VLOOKUP($A100,'Season 7'!AK$4:CN$104,13,0),"0"),IFERROR(VLOOKUP($A100,'Season 8'!AK$4:CN$104,13,0),"0"),
IFERROR(VLOOKUP($A100,'Season 9'!AK$4:CN$104,13,0),"0"),IFERROR(VLOOKUP($A100,'Season 10'!AK$4:CN$104,13,0),"0"),
IFERROR(VLOOKUP($A100,'Season 11'!AK$4:CN$104,13,0),"0"),IFERROR(VLOOKUP($A100,'Season 12'!AK$4:CN$104,13,0),"0"),
IFERROR(VLOOKUP($A100,'Season 13'!AK$4:CN$104,13,0),"0"),IFERROR(VLOOKUP($A100,'Season 14'!AK$4:CN$104,13,0),"0"),IFERROR(VLOOKUP(A100,'Season 15'!AK$4:CN$104,13,0),"0"),)</f>
        <v>0</v>
      </c>
      <c r="M100" s="398">
        <f>SUM(
IFERROR(VLOOKUP($A100,'Season 1'!AJ$4:CM$104,14,0),"0"),IFERROR(VLOOKUP($A100,'Season 2'!AK$4:CN$104,14,0),"0"),
IFERROR(VLOOKUP($A100,'Season 3'!AK$4:CN$104,14,0),"0"),IFERROR(VLOOKUP($A100,'Season 4'!AK$4:CN$104,14,0),"0"),
IFERROR(VLOOKUP($A100,'Season 5'!AK$4:CN$104,14,0),"0"),IFERROR(VLOOKUP($A100,'Season 6'!AK$4:CN$104,14,0),"0"),
IFERROR(VLOOKUP($A100,'Season 7'!AK$4:CN$104,14,0),"0"),IFERROR(VLOOKUP($A100,'Season 8'!AK$4:CN$104,14,0),"0"),
IFERROR(VLOOKUP($A100,'Season 9'!AK$4:CN$104,14,0),"0"),IFERROR(VLOOKUP($A100,'Season 10'!AK$4:CN$104,14,0),"0"),
IFERROR(VLOOKUP($A100,'Season 11'!AK$4:CN$104,14,0),"0"),IFERROR(VLOOKUP($A100,'Season 12'!AK$4:CN$104,14,0),"0"),
IFERROR(VLOOKUP($A100,'Season 13'!AK$4:CN$104,14,0),"0"),IFERROR(VLOOKUP($A100,'Season 14'!AK$4:CN$104,14,0),"0"),IFERROR(VLOOKUP(A100,'Season 15'!AK$4:CN$104,14,0),"0"),)</f>
        <v>0</v>
      </c>
      <c r="N100" s="518">
        <f>SUM(
IFERROR(VLOOKUP($A100,'Season 1'!AJ$4:CM$104,15,0),"0"),IFERROR(VLOOKUP($A100,'Season 2'!AK$4:CN$104,15,0),"0"),
IFERROR(VLOOKUP($A100,'Season 3'!AK$4:CN$104,15,0),"0"),IFERROR(VLOOKUP($A100,'Season 4'!AK$4:CN$104,15,0),"0"),
IFERROR(VLOOKUP($A100,'Season 5'!AK$4:CN$104,15,0),"0"),IFERROR(VLOOKUP($A100,'Season 6'!AK$4:CN$104,15,0),"0"),
IFERROR(VLOOKUP($A100,'Season 7'!AK$4:CN$104,15,0),"0"),IFERROR(VLOOKUP($A100,'Season 8'!AK$4:CN$104,15,0),"0"),
IFERROR(VLOOKUP($A100,'Season 9'!AK$4:CN$104,15,0),"0"),IFERROR(VLOOKUP($A100,'Season 10'!AK$4:CN$104,15,0),"0"),
IFERROR(VLOOKUP($A100,'Season 11'!AK$4:CN$104,15,0),"0"),IFERROR(VLOOKUP($A100,'Season 12'!AK$4:CN$104,15,0),"0"),
IFERROR(VLOOKUP($A100,'Season 13'!AK$4:CN$104,15,0),"0"),IFERROR(VLOOKUP($A100,'Season 14'!AK$4:CN$104,15,0),"0"),IFERROR(VLOOKUP(A100,'Season 15'!AK$4:CN$104,15,0),"0"),)</f>
        <v>0</v>
      </c>
      <c r="O100" s="21">
        <f>SUM(
IFERROR(VLOOKUP($A100,'Season 1'!AJ$4:CM$104,16,0),"0"),IFERROR(VLOOKUP($A100,'Season 2'!AK$4:CN$104,16,0),"0"),
IFERROR(VLOOKUP($A100,'Season 3'!AK$4:CN$104,16,0),"0"),IFERROR(VLOOKUP($A100,'Season 4'!AK$4:CN$104,16,0),"0"),
IFERROR(VLOOKUP($A100,'Season 5'!AK$4:CN$104,16,0),"0"),IFERROR(VLOOKUP($A100,'Season 6'!AK$4:CN$104,16,0),"0"),
IFERROR(VLOOKUP($A100,'Season 7'!AK$4:CN$104,16,0),"0"),IFERROR(VLOOKUP($A100,'Season 8'!AK$4:CN$104,16,0),"0"),
IFERROR(VLOOKUP($A100,'Season 9'!AK$4:CN$104,16,0),"0"),IFERROR(VLOOKUP($A100,'Season 10'!AK$4:CN$104,16,0),"0"),
IFERROR(VLOOKUP($A100,'Season 11'!AK$4:CN$104,16,0),"0"),IFERROR(VLOOKUP($A100,'Season 12'!AK$4:CN$104,16,0),"0"),
IFERROR(VLOOKUP($A100,'Season 13'!AK$4:CN$104,16,0),"0"),IFERROR(VLOOKUP($A100,'Season 14'!AK$4:CN$104,16,0),"0"),IFERROR(VLOOKUP(A100,'Season 15'!AK$4:CN$104,16,0),"0"),)</f>
        <v>0</v>
      </c>
      <c r="P100" s="402">
        <f>SUM(
IFERROR(VLOOKUP($A100,'Season 1'!AJ$4:CM$104,17,0),"0"),IFERROR(VLOOKUP($A100,'Season 2'!AK$4:CN$104,17,0),"0"),
IFERROR(VLOOKUP($A100,'Season 3'!AK$4:CN$104,17,0),"0"),IFERROR(VLOOKUP($A100,'Season 4'!AK$4:CN$104,17,0),"0"),
IFERROR(VLOOKUP($A100,'Season 5'!AK$4:CN$104,17,0),"0"),IFERROR(VLOOKUP($A100,'Season 6'!AK$4:CN$104,17,0),"0"),
IFERROR(VLOOKUP($A100,'Season 7'!AK$4:CN$104,17,0),"0"),IFERROR(VLOOKUP($A100,'Season 8'!AK$4:CN$104,17,0),"0"),
IFERROR(VLOOKUP($A100,'Season 9'!AK$4:CN$104,17,0),"0"),IFERROR(VLOOKUP($A100,'Season 10'!AK$4:CN$104,17,0),"0"),
IFERROR(VLOOKUP($A100,'Season 11'!AK$4:CN$104,17,0),"0"),IFERROR(VLOOKUP($A100,'Season 12'!AK$4:CN$104,17,0),"0"),
IFERROR(VLOOKUP($A100,'Season 13'!AK$4:CN$104,17,0),"0"),IFERROR(VLOOKUP($A100,'Season 14'!AK$4:CN$104,17,0),"0"),IFERROR(VLOOKUP(A100,'Season 15'!AK$4:CN$104,17,0),"0"),)</f>
        <v>0</v>
      </c>
      <c r="Q100" s="403">
        <f>SUM(
IFERROR(VLOOKUP($A100,'Season 1'!AJ$4:CM$104,18,0),"0"),IFERROR(VLOOKUP($A100,'Season 2'!AK$4:CN$104,18,0),"0"),
IFERROR(VLOOKUP($A100,'Season 3'!AK$4:CN$104,18,0),"0"),IFERROR(VLOOKUP($A100,'Season 4'!AK$4:CN$104,18,0),"0"),
IFERROR(VLOOKUP($A100,'Season 5'!AK$4:CN$104,18,0),"0"),IFERROR(VLOOKUP($A100,'Season 6'!AK$4:CN$104,18,0),"0"),
IFERROR(VLOOKUP($A100,'Season 7'!AK$4:CN$104,18,0),"0"),IFERROR(VLOOKUP($A100,'Season 8'!AK$4:CN$104,18,0),"0"),
IFERROR(VLOOKUP($A100,'Season 9'!AK$4:CN$104,18,0),"0"),IFERROR(VLOOKUP($A100,'Season 10'!AK$4:CN$104,18,0),"0"),
IFERROR(VLOOKUP($A100,'Season 11'!AK$4:CN$104,18,0),"0"),IFERROR(VLOOKUP($A100,'Season 12'!AK$4:CN$104,18,0),"0"),
IFERROR(VLOOKUP($A100,'Season 13'!AK$4:CN$104,18,0),"0"),IFERROR(VLOOKUP($A100,'Season 14'!AK$4:CN$104,18,0),"0"),IFERROR(VLOOKUP(A100,'Season 15'!AK$4:CN$104,18,0),"0"),)</f>
        <v>0</v>
      </c>
      <c r="R100" s="398">
        <f>SUM(
IFERROR(VLOOKUP($A100,'Season 1'!AJ$4:CM$104,19,0),"0"),IFERROR(VLOOKUP($A100,'Season 2'!AK$4:CN$104,19,0),"0"),
IFERROR(VLOOKUP($A100,'Season 3'!AK$4:CN$104,19,0),"0"),IFERROR(VLOOKUP($A100,'Season 4'!AK$4:CN$104,19,0),"0"),
IFERROR(VLOOKUP($A100,'Season 5'!AK$4:CN$104,19,0),"0"),IFERROR(VLOOKUP($A100,'Season 6'!AK$4:CN$104,19,0),"0"),
IFERROR(VLOOKUP($A100,'Season 7'!AK$4:CN$104,19,0),"0"),IFERROR(VLOOKUP($A100,'Season 8'!AK$4:CN$104,19,0),"0"),
IFERROR(VLOOKUP($A100,'Season 9'!AK$4:CN$104,19,0),"0"),IFERROR(VLOOKUP($A100,'Season 10'!AK$4:CN$104,19,0),"0"),
IFERROR(VLOOKUP($A100,'Season 11'!AK$4:CN$104,19,0),"0"),IFERROR(VLOOKUP($A100,'Season 12'!AK$4:CN$104,19,0),"0"),
IFERROR(VLOOKUP($A100,'Season 13'!AK$4:CN$104,19,0),"0"),IFERROR(VLOOKUP($A100,'Season 14'!AK$4:CN$104,19,0),"0"),IFERROR(VLOOKUP(A100,'Season 15'!AK$4:CN$104,19,0),"0"),)</f>
        <v>0</v>
      </c>
      <c r="S100" s="518">
        <f>SUM(
IFERROR(VLOOKUP($A100,'Season 1'!AJ$4:CM$104,20,0),"0"),IFERROR(VLOOKUP($A100,'Season 2'!AK$4:CN$104,20,0),"0"),
IFERROR(VLOOKUP($A100,'Season 3'!AK$4:CN$104,20,0),"0"),IFERROR(VLOOKUP($A100,'Season 4'!AK$4:CN$104,20,0),"0"),
IFERROR(VLOOKUP($A100,'Season 5'!AK$4:CN$104,20,0),"0"),IFERROR(VLOOKUP($A100,'Season 6'!AK$4:CN$104,20,0),"0"),
IFERROR(VLOOKUP($A100,'Season 7'!AK$4:CN$104,20,0),"0"),IFERROR(VLOOKUP($A100,'Season 8'!AK$4:CN$104,20,0),"0"),
IFERROR(VLOOKUP($A100,'Season 9'!AK$4:CN$104,20,0),"0"),IFERROR(VLOOKUP($A100,'Season 10'!AK$4:CN$104,20,0),"0"),
IFERROR(VLOOKUP($A100,'Season 11'!AK$4:CN$104,20,0),"0"),IFERROR(VLOOKUP($A100,'Season 12'!AK$4:CN$104,20,0),"0"),
IFERROR(VLOOKUP($A100,'Season 13'!AK$4:CN$104,20,0),"0"),IFERROR(VLOOKUP($A100,'Season 14'!AK$4:CN$104,20,0),"0"),IFERROR(VLOOKUP(A100,'Season 15'!AK$4:CN$104,20,0),"0"),)</f>
        <v>0</v>
      </c>
      <c r="T100" s="21">
        <f>SUM(
IFERROR(VLOOKUP($A100,'Season 1'!AJ$4:CM$104,21,0),"0"),IFERROR(VLOOKUP($A100,'Season 2'!AK$4:CN$104,21,0),"0"),
IFERROR(VLOOKUP($A100,'Season 3'!AK$4:CN$104,21,0),"0"),IFERROR(VLOOKUP($A100,'Season 4'!AK$4:CN$104,21,0),"0"),
IFERROR(VLOOKUP($A100,'Season 5'!AK$4:CN$104,21,0),"0"),IFERROR(VLOOKUP($A100,'Season 6'!AK$4:CN$104,21,0),"0"),
IFERROR(VLOOKUP($A100,'Season 7'!AK$4:CN$104,21,0),"0"),IFERROR(VLOOKUP($A100,'Season 8'!AK$4:CN$104,21,0),"0"),
IFERROR(VLOOKUP($A100,'Season 9'!AK$4:CN$104,21,0),"0"),IFERROR(VLOOKUP($A100,'Season 10'!AK$4:CN$104,21,0),"0"),
IFERROR(VLOOKUP($A100,'Season 11'!AK$4:CN$104,21,0),"0"),IFERROR(VLOOKUP($A100,'Season 12'!AK$4:CN$104,21,0),"0"),
IFERROR(VLOOKUP($A100,'Season 13'!AK$4:CN$104,21,0),"0"),IFERROR(VLOOKUP($A100,'Season 14'!AK$4:CN$104,21,0),"0"),IFERROR(VLOOKUP(A100,'Season 15'!AK$4:CN$104,21,0),"0"),)</f>
        <v>0</v>
      </c>
      <c r="U100" s="402">
        <f>SUM(
IFERROR(VLOOKUP($A100,'Season 1'!AJ$4:CM$104,22,0),"0"),IFERROR(VLOOKUP($A100,'Season 2'!AK$4:CN$104,22,0),"0"),
IFERROR(VLOOKUP($A100,'Season 3'!AK$4:CN$104,22,0),"0"),IFERROR(VLOOKUP($A100,'Season 4'!AK$4:CN$104,22,0),"0"),
IFERROR(VLOOKUP($A100,'Season 5'!AK$4:CN$104,22,0),"0"),IFERROR(VLOOKUP($A100,'Season 6'!AK$4:CN$104,22,0),"0"),
IFERROR(VLOOKUP($A100,'Season 7'!AK$4:CN$104,22,0),"0"),IFERROR(VLOOKUP($A100,'Season 8'!AK$4:CN$104,22,0),"0"),
IFERROR(VLOOKUP($A100,'Season 9'!AK$4:CN$104,22,0),"0"),IFERROR(VLOOKUP($A100,'Season 10'!AK$4:CN$104,22,0),"0"),
IFERROR(VLOOKUP($A100,'Season 11'!AK$4:CN$104,22,0),"0"),IFERROR(VLOOKUP($A100,'Season 12'!AK$4:CN$104,22,0),"0"),
IFERROR(VLOOKUP($A100,'Season 13'!AK$4:CN$104,22,0),"0"),IFERROR(VLOOKUP($A100,'Season 14'!AK$4:CN$104,22,0),"0"),IFERROR(VLOOKUP(A100,'Season 15'!AK$4:CN$104,22,0),"0"),)</f>
        <v>0</v>
      </c>
      <c r="V100" s="403">
        <f>SUM(
IFERROR(VLOOKUP($A100,'Season 1'!AJ$4:CM$104,23,0),"0"),IFERROR(VLOOKUP($A100,'Season 2'!AK$4:CN$104,23,0),"0"),
IFERROR(VLOOKUP($A100,'Season 3'!AK$4:CN$104,23,0),"0"),IFERROR(VLOOKUP($A100,'Season 4'!AK$4:CN$104,23,0),"0"),
IFERROR(VLOOKUP($A100,'Season 5'!AK$4:CN$104,23,0),"0"),IFERROR(VLOOKUP($A100,'Season 6'!AK$4:CN$104,23,0),"0"),
IFERROR(VLOOKUP($A100,'Season 7'!AK$4:CN$104,23,0),"0"),IFERROR(VLOOKUP($A100,'Season 8'!AK$4:CN$104,23,0),"0"),
IFERROR(VLOOKUP($A100,'Season 9'!AK$4:CN$104,23,0),"0"),IFERROR(VLOOKUP($A100,'Season 10'!AK$4:CN$104,23,0),"0"),
IFERROR(VLOOKUP($A100,'Season 11'!AK$4:CN$104,23,0),"0"),IFERROR(VLOOKUP($A100,'Season 12'!AK$4:CN$104,23,0),"0"),
IFERROR(VLOOKUP($A100,'Season 13'!AK$4:CN$104,23,0),"0"),IFERROR(VLOOKUP($A100,'Season 14'!AK$4:CN$104,23,0),"0"),IFERROR(VLOOKUP($A100,'Season 15'!AK$4:CN$104,23,0),"0"),)</f>
        <v>0</v>
      </c>
      <c r="W100" s="398">
        <f>SUM(
IFERROR(VLOOKUP($A100,'Season 1'!AJ$4:CM$104,24,0),"0"),IFERROR(VLOOKUP($A100,'Season 2'!AK$4:CN$104,24,0),"0"),
IFERROR(VLOOKUP($A100,'Season 3'!AK$4:CN$104,24,0),"0"),IFERROR(VLOOKUP($A100,'Season 4'!AK$4:CN$104,24,0),"0"),
IFERROR(VLOOKUP($A100,'Season 5'!AK$4:CN$104,24,0),"0"),IFERROR(VLOOKUP($A100,'Season 6'!AK$4:CN$104,24,0),"0"),
IFERROR(VLOOKUP($A100,'Season 7'!AK$4:CN$104,24,0),"0"),IFERROR(VLOOKUP($A100,'Season 8'!AK$4:CN$104,24,0),"0"),
IFERROR(VLOOKUP($A100,'Season 9'!AK$4:CN$104,24,0),"0"),IFERROR(VLOOKUP($A100,'Season 10'!AK$4:CN$104,24,0),"0"),
IFERROR(VLOOKUP($A100,'Season 11'!AK$4:CN$104,24,0),"0"),IFERROR(VLOOKUP($A100,'Season 12'!AK$4:CN$104,24,0),"0"),
IFERROR(VLOOKUP($A100,'Season 13'!AK$4:CN$104,24,0),"0"),IFERROR(VLOOKUP($A100,'Season 14'!AK$4:CN$104,24,0),"0"),IFERROR(VLOOKUP($A100,'Season 15'!AK$4:CN$104,24,0),"0"),)</f>
        <v>0</v>
      </c>
      <c r="X100" s="518">
        <f>SUM(
IFERROR(VLOOKUP($A100,'Season 1'!AJ$4:CM$104,25,0),"0"),IFERROR(VLOOKUP($A100,'Season 2'!AK$4:CN$104,25,0),"0"),
IFERROR(VLOOKUP($A100,'Season 3'!AK$4:CN$104,25,0),"0"),IFERROR(VLOOKUP($A100,'Season 4'!AK$4:CN$104,25,0),"0"),
IFERROR(VLOOKUP($A100,'Season 5'!AK$4:CN$104,25,0),"0"),IFERROR(VLOOKUP($A100,'Season 6'!AK$4:CN$104,25,0),"0"),
IFERROR(VLOOKUP($A100,'Season 7'!AK$4:CN$104,25,0),"0"),IFERROR(VLOOKUP($A100,'Season 8'!AK$4:CN$104,25,0),"0"),
IFERROR(VLOOKUP($A100,'Season 9'!AK$4:CN$104,25,0),"0"),IFERROR(VLOOKUP($A100,'Season 10'!AK$4:CN$104,25,0),"0"),
IFERROR(VLOOKUP($A100,'Season 11'!AK$4:CN$104,25,0),"0"),IFERROR(VLOOKUP($A100,'Season 12'!AK$4:CN$104,25,0),"0"),
IFERROR(VLOOKUP($A100,'Season 13'!AK$4:CN$104,25,0),"0"),IFERROR(VLOOKUP($A100,'Season 14'!AK$4:CN$104,25,0),"0"),IFERROR(VLOOKUP($A100,'Season 15'!AK$4:CN$104,25,0),"0"),)</f>
        <v>0</v>
      </c>
      <c r="Y100" s="21">
        <f>SUM(
IFERROR(VLOOKUP($A100,'Season 1'!AJ$4:CM$104,26,0),"0"),IFERROR(VLOOKUP($A100,'Season 2'!AK$4:CN$104,26,0),"0"),
IFERROR(VLOOKUP($A100,'Season 3'!AK$4:CN$104,26,0),"0"),IFERROR(VLOOKUP($A100,'Season 4'!AK$4:CN$104,26,0),"0"),
IFERROR(VLOOKUP($A100,'Season 5'!AK$4:CN$104,26,0),"0"),IFERROR(VLOOKUP($A100,'Season 6'!AK$4:CN$104,26,0),"0"),
IFERROR(VLOOKUP($A100,'Season 7'!AK$4:CN$104,26,0),"0"),IFERROR(VLOOKUP($A100,'Season 8'!AK$4:CN$104,26,0),"0"),
IFERROR(VLOOKUP($A100,'Season 9'!AK$4:CN$104,26,0),"0"),IFERROR(VLOOKUP($A100,'Season 10'!AK$4:CN$104,26,0),"0"),
IFERROR(VLOOKUP($A100,'Season 11'!AK$4:CN$104,26,0),"0"),IFERROR(VLOOKUP($A100,'Season 12'!AK$4:CN$104,26,0),"0"),
IFERROR(VLOOKUP($A100,'Season 13'!AK$4:CN$104,26,0),"0"),IFERROR(VLOOKUP($A100,'Season 14'!AK$4:CN$104,26,0),"0"),IFERROR(VLOOKUP($A100,'Season 15'!AK$4:CN$104,26,0),"0"),)</f>
        <v>0</v>
      </c>
      <c r="Z100" s="402">
        <f>SUM(
IFERROR(VLOOKUP($A100,'Season 1'!AJ$4:CM$104,27,0),"0"),IFERROR(VLOOKUP($A100,'Season 2'!AK$4:CN$104,27,0),"0"),
IFERROR(VLOOKUP($A100,'Season 3'!AK$4:CN$104,27,0),"0"),IFERROR(VLOOKUP($A100,'Season 4'!AK$4:CN$104,27,0),"0"),
IFERROR(VLOOKUP($A100,'Season 5'!AK$4:CN$104,27,0),"0"),IFERROR(VLOOKUP($A100,'Season 6'!AK$4:CN$104,27,0),"0"),
IFERROR(VLOOKUP($A100,'Season 7'!AK$4:CN$104,27,0),"0"),IFERROR(VLOOKUP($A100,'Season 8'!AK$4:CN$104,27,0),"0"),
IFERROR(VLOOKUP($A100,'Season 9'!AK$4:CN$104,27,0),"0"),IFERROR(VLOOKUP($A100,'Season 10'!AK$4:CN$104,27,0),"0"),
IFERROR(VLOOKUP($A100,'Season 11'!AK$4:CN$104,27,0),"0"),IFERROR(VLOOKUP($A100,'Season 12'!AK$4:CN$104,27,0),"0"),
IFERROR(VLOOKUP($A100,'Season 13'!AK$4:CN$104,27,0),"0"),IFERROR(VLOOKUP($A100,'Season 14'!AK$4:CN$104,27,0),"0"),IFERROR(VLOOKUP($A100,'Season 15'!AK$4:CN$104,27,0),"0"),)</f>
        <v>0</v>
      </c>
      <c r="AA100" s="403">
        <f>SUM(
IFERROR(VLOOKUP($A100,'Season 1'!AJ$4:CM$104,28,0),"0"),IFERROR(VLOOKUP($A100,'Season 2'!AK$4:CN$104,28,0),"0"),
IFERROR(VLOOKUP($A100,'Season 3'!AK$4:CN$104,28,0),"0"),IFERROR(VLOOKUP($A100,'Season 4'!AK$4:CN$104,28,0),"0"),
IFERROR(VLOOKUP($A100,'Season 5'!AK$4:CN$104,28,0),"0"),IFERROR(VLOOKUP($A100,'Season 6'!AK$4:CN$104,28,0),"0"),
IFERROR(VLOOKUP($A100,'Season 7'!AK$4:CN$104,28,0),"0"),IFERROR(VLOOKUP($A100,'Season 8'!AK$4:CN$104,28,0),"0"),
IFERROR(VLOOKUP($A100,'Season 9'!AK$4:CN$104,28,0),"0"),IFERROR(VLOOKUP($A100,'Season 10'!AK$4:CN$104,28,0),"0"),
IFERROR(VLOOKUP($A100,'Season 11'!AK$4:CN$104,28,0),"0"),IFERROR(VLOOKUP($A100,'Season 12'!AK$4:CN$104,28,0),"0"),
IFERROR(VLOOKUP($A100,'Season 13'!AK$4:CN$104,28,0),"0"),IFERROR(VLOOKUP($A100,'Season 14'!AK$4:CN$104,28,0),"0"),IFERROR(VLOOKUP($A100,'Season 15'!AK$4:CN$104,28,0),"0"),)</f>
        <v>0</v>
      </c>
      <c r="AB100" s="398">
        <f>SUM(
IFERROR(VLOOKUP($A100,'Season 1'!AJ$4:CM$104,29,0),"0"),IFERROR(VLOOKUP($A100,'Season 2'!AK$4:CN$104,29,0),"0"),
IFERROR(VLOOKUP($A100,'Season 3'!AK$4:CN$104,29,0),"0"),IFERROR(VLOOKUP($A100,'Season 4'!AK$4:CN$104,29,0),"0"),
IFERROR(VLOOKUP($A100,'Season 5'!AK$4:CN$104,29,0),"0"),IFERROR(VLOOKUP($A100,'Season 6'!AK$4:CN$104,29,0),"0"),
IFERROR(VLOOKUP($A100,'Season 7'!AK$4:CN$104,29,0),"0"),IFERROR(VLOOKUP($A100,'Season 8'!AK$4:CN$104,29,0),"0"),
IFERROR(VLOOKUP($A100,'Season 9'!AK$4:CN$104,29,0),"0"),IFERROR(VLOOKUP($A100,'Season 10'!AK$4:CN$104,29,0),"0"),
IFERROR(VLOOKUP($A100,'Season 11'!AK$4:CN$104,29,0),"0"),IFERROR(VLOOKUP($A100,'Season 12'!AK$4:CN$104,29,0),"0"),
IFERROR(VLOOKUP($A100,'Season 13'!AK$4:CN$104,29,0),"0"),IFERROR(VLOOKUP($A100,'Season 14'!AK$4:CN$104,29,0),"0"),IFERROR(VLOOKUP($A100,'Season 15'!AK$4:CN$104,29,0),"0"),)</f>
        <v>0</v>
      </c>
      <c r="AC100" s="518">
        <f>SUM(
IFERROR(VLOOKUP($A100,'Season 1'!AJ$4:CM$104,30,0),"0"),IFERROR(VLOOKUP($A100,'Season 2'!AK$4:CN$104,30,0),"0"),
IFERROR(VLOOKUP($A100,'Season 3'!AK$4:CN$104,30,0),"0"),IFERROR(VLOOKUP($A100,'Season 4'!AK$4:CN$104,30,0),"0"),
IFERROR(VLOOKUP($A100,'Season 5'!AK$4:CN$104,30,0),"0"),IFERROR(VLOOKUP($A100,'Season 6'!AK$4:CN$104,30,0),"0"),
IFERROR(VLOOKUP($A100,'Season 7'!AK$4:CN$104,30,0),"0"),IFERROR(VLOOKUP($A100,'Season 8'!AK$4:CN$104,30,0),"0"),
IFERROR(VLOOKUP($A100,'Season 9'!AK$4:CN$104,30,0),"0"),IFERROR(VLOOKUP($A100,'Season 10'!AK$4:CN$104,30,0),"0"),
IFERROR(VLOOKUP($A100,'Season 11'!AK$4:CN$104,30,0),"0"),IFERROR(VLOOKUP($A100,'Season 12'!AK$4:CN$104,30,0),"0"),
IFERROR(VLOOKUP($A100,'Season 13'!AK$4:CN$104,30,0),"0"),IFERROR(VLOOKUP($A100,'Season 14'!AK$4:CN$104,30,0),"0"),IFERROR(VLOOKUP($A100,'Season 15'!AK$4:CN$104,30,0),"0"),)</f>
        <v>0</v>
      </c>
      <c r="AD100" s="21">
        <f>SUM(
IFERROR(VLOOKUP($A100,'Season 1'!AJ$4:CM$104,31,0),"0"),IFERROR(VLOOKUP($A100,'Season 2'!AK$4:CN$104,31,0),"0"),
IFERROR(VLOOKUP($A100,'Season 3'!AK$4:CN$104,31,0),"0"),IFERROR(VLOOKUP($A100,'Season 4'!AK$4:CN$104,31,0),"0"),
IFERROR(VLOOKUP($A100,'Season 5'!AK$4:CN$104,31,0),"0"),IFERROR(VLOOKUP($A100,'Season 6'!AK$4:CN$104,31,0),"0"),
IFERROR(VLOOKUP($A100,'Season 7'!AK$4:CN$104,31,0),"0"),IFERROR(VLOOKUP($A100,'Season 8'!AK$4:CN$104,31,0),"0"),
IFERROR(VLOOKUP($A100,'Season 9'!AK$4:CN$104,31,0),"0"),IFERROR(VLOOKUP($A100,'Season 10'!AK$4:CN$104,31,0),"0"),
IFERROR(VLOOKUP($A100,'Season 11'!AK$4:CN$104,31,0),"0"),IFERROR(VLOOKUP($A100,'Season 12'!AK$4:CN$104,31,0),"0"),
IFERROR(VLOOKUP($A100,'Season 13'!AK$4:CN$104,31,0),"0"),IFERROR(VLOOKUP($A100,'Season 14'!AK$4:CN$104,31,0),"0"),IFERROR(VLOOKUP($A100,'Season 15'!AK$4:CN$104,31,0),"0"),)</f>
        <v>0</v>
      </c>
      <c r="AE100" s="402">
        <f>SUM(
IFERROR(VLOOKUP($A100,'Season 1'!AJ$4:CM$104,32,0),"0"),IFERROR(VLOOKUP($A100,'Season 2'!AK$4:CN$104,32,0),"0"),
IFERROR(VLOOKUP($A100,'Season 3'!AK$4:CN$104,32,0),"0"),IFERROR(VLOOKUP($A100,'Season 4'!AK$4:CN$104,32,0),"0"),
IFERROR(VLOOKUP($A100,'Season 5'!AK$4:CN$104,32,0),"0"),IFERROR(VLOOKUP($A100,'Season 6'!AK$4:CN$104,32,0),"0"),
IFERROR(VLOOKUP($A100,'Season 7'!AK$4:CN$104,32,0),"0"),IFERROR(VLOOKUP($A100,'Season 8'!AK$4:CN$104,32,0),"0"),
IFERROR(VLOOKUP($A100,'Season 9'!AK$4:CN$104,32,0),"0"),IFERROR(VLOOKUP($A100,'Season 10'!AK$4:CN$104,32,0),"0"),
IFERROR(VLOOKUP($A100,'Season 11'!AK$4:CN$104,32,0),"0"),IFERROR(VLOOKUP($A100,'Season 12'!AK$4:CN$104,32,0),"0"),
IFERROR(VLOOKUP($A100,'Season 13'!AK$4:CN$104,32,0),"0"),IFERROR(VLOOKUP($A100,'Season 14'!AK$4:CN$104,32,0),"0"),IFERROR(VLOOKUP($A100,'Season 15'!AK$4:CN$104,32,0),"0"),)</f>
        <v>0</v>
      </c>
      <c r="AF100" s="403">
        <f>SUM(IFERROR(VLOOKUP($A100,'Season 2'!AK$4:CN$104,33,0),"0"),
IFERROR(VLOOKUP($A100,'Season 3'!AK$4:CN$104,33,0),"0"),IFERROR(VLOOKUP($A100,'Season 4'!AK$4:CN$104,33,0),"0"),
IFERROR(VLOOKUP($A100,'Season 5'!AK$4:CN$104,33,0),"0"),IFERROR(VLOOKUP($A100,'Season 6'!AK$4:CN$104,33,0),"0"),
IFERROR(VLOOKUP($A100,'Season 7'!AK$4:CN$104,33,0),"0"),IFERROR(VLOOKUP($A100,'Season 8'!AK$4:CN$104,33,0),"0"),
IFERROR(VLOOKUP($A100,'Season 9'!AK$4:CN$104,33,0),"0"),IFERROR(VLOOKUP($A100,'Season 10'!AK$4:CN$104,33,0),"0"),
IFERROR(VLOOKUP($A100,'Season 11'!AK$4:CN$104,33,0),"0"),IFERROR(VLOOKUP($A100,'Season 12'!AK$4:CN$104,33,0),"0"),
IFERROR(VLOOKUP($A100,'Season 13'!AK$4:CN$104,33,0),"0"),IFERROR(VLOOKUP($A100,'Season 14'!AK$4:CN$104,33,0),"0"),IFERROR(VLOOKUP($A100,'Season 15'!AK$4:CN$104,33,0),"0"),)</f>
        <v>0</v>
      </c>
      <c r="AG100" s="398">
        <f>SUM(IFERROR(VLOOKUP($A100,'Season 2'!AK$4:CN$104,34,0),"0"),
IFERROR(VLOOKUP($A100,'Season 3'!AK$4:CN$104,34,0),"0"),IFERROR(VLOOKUP($A100,'Season 4'!AK$4:CN$104,34,0),"0"),
IFERROR(VLOOKUP($A100,'Season 5'!AK$4:CN$104,34,0),"0"),IFERROR(VLOOKUP($A100,'Season 6'!AK$4:CN$104,34,0),"0"),
IFERROR(VLOOKUP($A100,'Season 7'!AK$4:CN$104,34,0),"0"),IFERROR(VLOOKUP($A100,'Season 8'!AK$4:CN$104,34,0),"0"),
IFERROR(VLOOKUP($A100,'Season 9'!AK$4:CN$104,34,0),"0"),IFERROR(VLOOKUP($A100,'Season 10'!AK$4:CN$104,34,0),"0"),
IFERROR(VLOOKUP($A100,'Season 11'!AK$4:CN$104,34,0),"0"),IFERROR(VLOOKUP($A100,'Season 12'!AK$4:CN$104,34,0),"0"),
IFERROR(VLOOKUP($A100,'Season 13'!AK$4:CN$104,34,0),"0"),IFERROR(VLOOKUP($A100,'Season 14'!AK$4:CN$104,34,0),"0"),IFERROR(VLOOKUP($A100,'Season 15'!AK$4:CN$104,34,0),"0"),)</f>
        <v>0</v>
      </c>
      <c r="AH100" s="518">
        <f>SUM(IFERROR(VLOOKUP($A100,'Season 2'!AK$4:CN$104,35,0),"0"),
IFERROR(VLOOKUP($A100,'Season 3'!AK$4:CN$104,35,0),"0"),IFERROR(VLOOKUP($A100,'Season 4'!AK$4:CN$104,35,0),"0"),
IFERROR(VLOOKUP($A100,'Season 5'!AK$4:CN$104,35,0),"0"),IFERROR(VLOOKUP($A100,'Season 6'!AK$4:CN$104,35,0),"0"),
IFERROR(VLOOKUP($A100,'Season 7'!AK$4:CN$104,35,0),"0"),IFERROR(VLOOKUP($A100,'Season 8'!AK$4:CN$104,35,0),"0"),
IFERROR(VLOOKUP($A100,'Season 9'!AK$4:CN$104,35,0),"0"),IFERROR(VLOOKUP($A100,'Season 10'!AK$4:CN$104,35,0),"0"),
IFERROR(VLOOKUP($A100,'Season 11'!AK$4:CN$104,35,0),"0"),IFERROR(VLOOKUP($A100,'Season 12'!AK$4:CN$104,35,0),"0"),
IFERROR(VLOOKUP($A100,'Season 13'!AK$4:CN$104,35,0),"0"),IFERROR(VLOOKUP($A100,'Season 14'!AK$4:CN$104,35,0),"0"),IFERROR(VLOOKUP($A100,'Season 15'!AK$4:CN$104,35,0),"0"),)</f>
        <v>0</v>
      </c>
      <c r="AI100" s="21">
        <f>SUM(IFERROR(VLOOKUP($A100,'Season 2'!AK$4:CN$104,36,0),"0"),
IFERROR(VLOOKUP($A100,'Season 3'!AK$4:CN$104,36,0),"0"),IFERROR(VLOOKUP($A100,'Season 4'!AK$4:CN$104,36,0),"0"),
IFERROR(VLOOKUP($A100,'Season 5'!AK$4:CN$104,36,0),"0"),IFERROR(VLOOKUP($A100,'Season 6'!AK$4:CN$104,36,0),"0"),
IFERROR(VLOOKUP($A100,'Season 7'!AK$4:CN$104,36,0),"0"),IFERROR(VLOOKUP($A100,'Season 8'!AK$4:CN$104,36,0),"0"),
IFERROR(VLOOKUP($A100,'Season 9'!AK$4:CN$104,36,0),"0"),IFERROR(VLOOKUP($A100,'Season 10'!AK$4:CN$104,36,0),"0"),
IFERROR(VLOOKUP($A100,'Season 11'!AK$4:CN$104,36,0),"0"),IFERROR(VLOOKUP($A100,'Season 12'!AK$4:CN$104,36,0),"0"),
IFERROR(VLOOKUP($A100,'Season 13'!AK$4:CN$104,36,0),"0"),IFERROR(VLOOKUP($A100,'Season 14'!AK$4:CN$104,36,0),"0"),IFERROR(VLOOKUP($A100,'Season 15'!AK$4:CN$104,36,0),"0"),)</f>
        <v>0</v>
      </c>
      <c r="AJ100" s="402">
        <f>SUM(IFERROR(VLOOKUP($A100,'Season 2'!AK$4:CN$104,37,0),"0"),
IFERROR(VLOOKUP($A100,'Season 3'!AK$4:CN$104,37,0),"0"),IFERROR(VLOOKUP($A100,'Season 4'!AK$4:CN$104,37,0),"0"),
IFERROR(VLOOKUP($A100,'Season 5'!AK$4:CN$104,37,0),"0"),IFERROR(VLOOKUP($A100,'Season 6'!AK$4:CN$104,37,0),"0"),
IFERROR(VLOOKUP($A100,'Season 7'!AK$4:CN$104,37,0),"0"),IFERROR(VLOOKUP($A100,'Season 8'!AK$4:CN$104,37,0),"0"),
IFERROR(VLOOKUP($A100,'Season 9'!AK$4:CN$104,37,0),"0"),IFERROR(VLOOKUP($A100,'Season 10'!AK$4:CN$104,37,0),"0"),
IFERROR(VLOOKUP($A100,'Season 11'!AK$4:CN$104,37,0),"0"),IFERROR(VLOOKUP($A100,'Season 12'!AK$4:CN$104,37,0),"0"),
IFERROR(VLOOKUP($A100,'Season 13'!AK$4:CN$104,37,0),"0"),IFERROR(VLOOKUP($A100,'Season 14'!AK$4:CN$104,37,0),"0"),IFERROR(VLOOKUP($A100,'Season 15'!AK$4:CN$104,37,0),"0"),)</f>
        <v>0</v>
      </c>
      <c r="AK100" s="403">
        <f>SUM(IFERROR(VLOOKUP($A100,'Season 1'!AJ$4:CM$104,33,0),"0"),IFERROR(VLOOKUP($A100,'Season 2'!AK$4:CN$104,38,0),"0"),
IFERROR(VLOOKUP($A100,'Season 3'!AK$4:CN$104,38,0),"0"),IFERROR(VLOOKUP($A100,'Season 4'!AK$4:CN$104,38,0),"0"),
IFERROR(VLOOKUP($A100,'Season 5'!AK$4:CN$104,38,0),"0"),IFERROR(VLOOKUP($A100,'Season 6'!AK$4:CN$104,38,0),"0"),
IFERROR(VLOOKUP($A100,'Season 7'!AK$4:CN$104,38,0),"0"),IFERROR(VLOOKUP($A100,'Season 8'!AK$4:CN$104,38,0),"0"),
IFERROR(VLOOKUP($A100,'Season 9'!AK$4:CN$104,38,0),"0"),IFERROR(VLOOKUP($A100,'Season 10'!AK$4:CN$104,38,0),"0"),
IFERROR(VLOOKUP($A100,'Season 11'!AK$4:CN$104,38,0),"0"),IFERROR(VLOOKUP($A100,'Season 12'!AK$4:CN$104,38,0),"0"),
IFERROR(VLOOKUP($A100,'Season 13'!AK$4:CN$104,38,0),"0"),IFERROR(VLOOKUP($A100,'Season 14'!AK$4:CN$104,38,0),"0"),IFERROR(VLOOKUP($A100,'Season 15'!AK$4:CN$104,38,0),"0"),)</f>
        <v>0</v>
      </c>
      <c r="AL100" s="398">
        <f>SUM(IFERROR(VLOOKUP($A100,'Season 1'!AJ$4:CM$104,34,0),"0"),IFERROR(VLOOKUP($A100,'Season 2'!AK$4:CN$104,39,0),"0"),
IFERROR(VLOOKUP($A100,'Season 3'!AK$4:CN$104,39,0),"0"),IFERROR(VLOOKUP($A100,'Season 4'!AK$4:CN$104,39,0),"0"),
IFERROR(VLOOKUP($A100,'Season 5'!AK$4:CN$104,39,0),"0"),IFERROR(VLOOKUP($A100,'Season 6'!AK$4:CN$104,39,0),"0"),
IFERROR(VLOOKUP($A100,'Season 7'!AK$4:CN$104,39,0),"0"),IFERROR(VLOOKUP($A100,'Season 8'!AK$4:CN$104,39,0),"0"),
IFERROR(VLOOKUP($A100,'Season 9'!AK$4:CN$104,39,0),"0"),IFERROR(VLOOKUP($A100,'Season 10'!AK$4:CN$104,39,0),"0"),
IFERROR(VLOOKUP($A100,'Season 11'!AK$4:CN$104,39,0),"0"),IFERROR(VLOOKUP($A100,'Season 12'!AK$4:CN$104,39,0),"0"),
IFERROR(VLOOKUP($A100,'Season 13'!AK$4:CN$104,39,0),"0"),IFERROR(VLOOKUP($A100,'Season 14'!AK$4:CN$104,39,0),"0"),IFERROR(VLOOKUP($A100,'Season 15'!AK$4:CN$104,39,0),"0"),)</f>
        <v>0</v>
      </c>
      <c r="AM100" s="518">
        <f>SUM(IFERROR(VLOOKUP($A100,'Season 1'!AJ$4:CM$104,35,0),"0"),IFERROR(VLOOKUP($A100,'Season 2'!AK$4:CN$104,40,0),"0"),
IFERROR(VLOOKUP($A100,'Season 3'!AK$4:CN$104,40,0),"0"),IFERROR(VLOOKUP($A100,'Season 4'!AK$4:CN$104,40,0),"0"),
IFERROR(VLOOKUP($A100,'Season 5'!AK$4:CN$104,40,0),"0"),IFERROR(VLOOKUP($A100,'Season 6'!AK$4:CN$104,40,0),"0"),
IFERROR(VLOOKUP($A100,'Season 7'!AK$4:CN$104,40,0),"0"),IFERROR(VLOOKUP($A100,'Season 8'!AK$4:CN$104,40,0),"0"),
IFERROR(VLOOKUP($A100,'Season 9'!AK$4:CN$104,40,0),"0"),IFERROR(VLOOKUP($A100,'Season 10'!AK$4:CN$104,40,0),"0"),
IFERROR(VLOOKUP($A100,'Season 11'!AK$4:CN$104,40,0),"0"),IFERROR(VLOOKUP($A100,'Season 12'!AK$4:CN$104,40,0),"0"),
IFERROR(VLOOKUP($A100,'Season 13'!AK$4:CN$104,40,0),"0"),IFERROR(VLOOKUP($A100,'Season 14'!AK$4:CN$104,40,0),"0"),IFERROR(VLOOKUP($A100,'Season 15'!AK$4:CN$104,40,0),"0"),)</f>
        <v>0</v>
      </c>
      <c r="AN100" s="21">
        <f>SUM(IFERROR(VLOOKUP($A100,'Season 1'!AJ$4:CM$104,36,0),"0"),IFERROR(VLOOKUP($A100,'Season 2'!AK$4:CN$104,41,0),"0"),
IFERROR(VLOOKUP($A100,'Season 3'!AK$4:CN$104,41,0),"0"),IFERROR(VLOOKUP($A100,'Season 4'!AK$4:CN$104,41,0),"0"),
IFERROR(VLOOKUP($A100,'Season 5'!AK$4:CN$104,41,0),"0"),IFERROR(VLOOKUP($A100,'Season 6'!AK$4:CN$104,41,0),"0"),
IFERROR(VLOOKUP($A100,'Season 7'!AK$4:CN$104,41,0),"0"),IFERROR(VLOOKUP($A100,'Season 8'!AK$4:CN$104,41,0),"0"),
IFERROR(VLOOKUP($A100,'Season 9'!AK$4:CN$104,41,0),"0"),IFERROR(VLOOKUP($A100,'Season 10'!AK$4:CN$104,41,0),"0"),
IFERROR(VLOOKUP($A100,'Season 11'!AK$4:CN$104,41,0),"0"),IFERROR(VLOOKUP($A100,'Season 12'!AK$4:CN$104,41,0),"0"),
IFERROR(VLOOKUP($A100,'Season 13'!AK$4:CN$104,41,0),"0"),IFERROR(VLOOKUP($A100,'Season 14'!AK$4:CN$104,41,0),"0"),IFERROR(VLOOKUP($A100,'Season 15'!AK$4:CN$104,41,0),"0"),)</f>
        <v>0</v>
      </c>
      <c r="AO100" s="402">
        <f>SUM(IFERROR(VLOOKUP($A100,'Season 1'!AJ$4:CM$104,37,0),"0"),IFERROR(VLOOKUP($A100,'Season 2'!AK$4:CN$104,42,0),"0"),
IFERROR(VLOOKUP($A100,'Season 3'!AK$4:CN$104,42,0),"0"),IFERROR(VLOOKUP($A100,'Season 4'!AK$4:CN$104,42,0),"0"),
IFERROR(VLOOKUP($A100,'Season 5'!AK$4:CN$104,42,0),"0"),IFERROR(VLOOKUP($A100,'Season 6'!AK$4:CN$104,42,0),"0"),
IFERROR(VLOOKUP($A100,'Season 7'!AK$4:CN$104,42,0),"0"),IFERROR(VLOOKUP($A100,'Season 8'!AK$4:CN$104,42,0),"0"),
IFERROR(VLOOKUP($A100,'Season 9'!AK$4:CN$104,42,0),"0"),IFERROR(VLOOKUP($A100,'Season 10'!AK$4:CN$104,42,0),"0"),
IFERROR(VLOOKUP($A100,'Season 11'!AK$4:CN$104,42,0),"0"),IFERROR(VLOOKUP($A100,'Season 12'!AK$4:CN$104,42,0),"0"),
IFERROR(VLOOKUP($A100,'Season 13'!AK$4:CN$104,42,0),"0"),IFERROR(VLOOKUP($A100,'Season 14'!AK$4:CN$104,42,0),"0"),IFERROR(VLOOKUP($A100,'Season 15'!AK$4:CN$104,42,0),"0"),)</f>
        <v>0</v>
      </c>
      <c r="AP100" s="403">
        <f>SUM(IFERROR(VLOOKUP($A100,'Season 1'!AJ$4:CM$104,43,0),"0"),IFERROR(VLOOKUP($A100,'Season 2'!AK$4:CN$104,43,0),"0"),
IFERROR(VLOOKUP($A100,'Season 3'!AK$4:CN$104,43,0),"0"),IFERROR(VLOOKUP($A100,'Season 4'!AK$4:CN$104,43,0),"0"),
IFERROR(VLOOKUP($A100,'Season 5'!AK$4:CN$104,43,0),"0"),IFERROR(VLOOKUP($A100,'Season 6'!AK$4:CN$104,43,0),"0"),
IFERROR(VLOOKUP($A100,'Season 7'!AK$4:CN$104,43,0),"0"),IFERROR(VLOOKUP($A100,'Season 8'!AK$4:CN$104,43,0),"0"),
IFERROR(VLOOKUP($A100,'Season 9'!AK$4:CN$104,43,0),"0"),IFERROR(VLOOKUP($A100,'Season 10'!AK$4:CN$104,43,0),"0"),
IFERROR(VLOOKUP($A100,'Season 11'!AK$4:CN$104,43,0),"0"),IFERROR(VLOOKUP($A100,'Season 12'!AK$4:CN$104,43,0),"0"),
IFERROR(VLOOKUP($A100,'Season 13'!AK$4:CN$104,43,0),"0"),IFERROR(VLOOKUP($A100,'Season 14'!AK$4:CN$104,43,0),"0"),IFERROR(VLOOKUP($A100,'Season 15'!AK$4:CN$104,43,0),"0"),)</f>
        <v>0</v>
      </c>
      <c r="AQ100" s="398">
        <f>SUM(IFERROR(VLOOKUP($A100,'Season 1'!AJ$4:CM$104,44,0),"0"),IFERROR(VLOOKUP($A100,'Season 2'!AK$4:CN$104,44,0),"0"),
IFERROR(VLOOKUP($A100,'Season 3'!AK$4:CN$104,44,0),"0"),IFERROR(VLOOKUP($A100,'Season 4'!AK$4:CN$104,44,0),"0"),
IFERROR(VLOOKUP($A100,'Season 5'!AK$4:CN$104,44,0),"0"),IFERROR(VLOOKUP($A100,'Season 6'!AK$4:CN$104,44,0),"0"),
IFERROR(VLOOKUP($A100,'Season 7'!AK$4:CN$104,44,0),"0"),IFERROR(VLOOKUP($A100,'Season 8'!AK$4:CN$104,44,0),"0"),
IFERROR(VLOOKUP($A100,'Season 9'!AK$4:CN$104,44,0),"0"),IFERROR(VLOOKUP($A100,'Season 10'!AK$4:CN$104,44,0),"0"),
IFERROR(VLOOKUP($A100,'Season 11'!AK$4:CN$104,44,0),"0"),IFERROR(VLOOKUP($A100,'Season 12'!AK$4:CN$104,44,0),"0"),
IFERROR(VLOOKUP($A100,'Season 13'!AK$4:CN$104,44,0),"0"),IFERROR(VLOOKUP($A100,'Season 14'!AK$4:CN$104,44,0),"0"),IFERROR(VLOOKUP($A100,'Season 15'!AK$4:CN$104,44,0),"0"),)</f>
        <v>0</v>
      </c>
      <c r="AR100" s="518">
        <f>SUM(IFERROR(VLOOKUP($A100,'Season 1'!AJ$4:CM$104,45,0),"0"),IFERROR(VLOOKUP($A100,'Season 2'!AK$4:CN$104,45,0),"0"),
IFERROR(VLOOKUP($A100,'Season 3'!AK$4:CN$104,45,0),"0"),IFERROR(VLOOKUP($A100,'Season 4'!AK$4:CN$104,45,0),"0"),
IFERROR(VLOOKUP($A100,'Season 5'!AK$4:CN$104,45,0),"0"),IFERROR(VLOOKUP($A100,'Season 6'!AK$4:CN$104,45,0),"0"),
IFERROR(VLOOKUP($A100,'Season 7'!AK$4:CN$104,45,0),"0"),IFERROR(VLOOKUP($A100,'Season 8'!AK$4:CN$104,45,0),"0"),
IFERROR(VLOOKUP($A100,'Season 9'!AK$4:CN$104,45,0),"0"),IFERROR(VLOOKUP($A100,'Season 10'!AK$4:CN$104,45,0),"0"),
IFERROR(VLOOKUP($A100,'Season 11'!AK$4:CN$104,45,0),"0"),IFERROR(VLOOKUP($A100,'Season 12'!AK$4:CN$104,45,0),"0"),
IFERROR(VLOOKUP($A100,'Season 13'!AK$4:CN$104,45,0),"0"),IFERROR(VLOOKUP($A100,'Season 14'!AK$4:CN$104,45,0),"0"),IFERROR(VLOOKUP($A100,'Season 15'!AK$4:CN$104,45,0),"0"),)</f>
        <v>0</v>
      </c>
      <c r="AS100" s="21">
        <f>SUM(IFERROR(VLOOKUP($A100,'Season 1'!AJ$4:CM$104,46,0),"0"),IFERROR(VLOOKUP($A100,'Season 2'!AK$4:CN$104,46,0),"0"),
IFERROR(VLOOKUP($A100,'Season 3'!AK$4:CN$104,46,0),"0"),IFERROR(VLOOKUP($A100,'Season 4'!AK$4:CN$104,46,0),"0"),
IFERROR(VLOOKUP($A100,'Season 5'!AK$4:CN$104,46,0),"0"),IFERROR(VLOOKUP($A100,'Season 6'!AK$4:CN$104,46,0),"0"),
IFERROR(VLOOKUP($A100,'Season 7'!AK$4:CN$104,46,0),"0"),IFERROR(VLOOKUP($A100,'Season 8'!AK$4:CN$104,46,0),"0"),
IFERROR(VLOOKUP($A100,'Season 9'!AK$4:CN$104,46,0),"0"),IFERROR(VLOOKUP($A100,'Season 10'!AK$4:CN$104,46,0),"0"),
IFERROR(VLOOKUP($A100,'Season 11'!AK$4:CN$104,46,0),"0"),IFERROR(VLOOKUP($A100,'Season 12'!AK$4:CN$104,46,0),"0"),
IFERROR(VLOOKUP($A100,'Season 13'!AK$4:CN$104,46,0),"0"),IFERROR(VLOOKUP($A100,'Season 14'!AK$4:CN$104,46,0),"0"),IFERROR(VLOOKUP($A100,'Season 15'!AK$4:CN$104,46,0),"0"),)</f>
        <v>0</v>
      </c>
      <c r="AT100" s="402">
        <f>SUM(IFERROR(VLOOKUP($A100,'Season 1'!AJ$4:CM$104,47,0),"0"),IFERROR(VLOOKUP($A100,'Season 2'!AK$4:CN$104,47,0),"0"),
IFERROR(VLOOKUP($A100,'Season 3'!AK$4:CN$104,47,0),"0"),IFERROR(VLOOKUP($A100,'Season 4'!AK$4:CN$104,47,0),"0"),
IFERROR(VLOOKUP($A100,'Season 5'!AK$4:CN$104,47,0),"0"),IFERROR(VLOOKUP($A100,'Season 6'!AK$4:CN$104,47,0),"0"),
IFERROR(VLOOKUP($A100,'Season 7'!AK$4:CN$104,47,0),"0"),IFERROR(VLOOKUP($A100,'Season 8'!AK$4:CN$104,47,0),"0"),
IFERROR(VLOOKUP($A100,'Season 9'!AK$4:CN$104,47,0),"0"),IFERROR(VLOOKUP($A100,'Season 10'!AK$4:CN$104,47,0),"0"),
IFERROR(VLOOKUP($A100,'Season 11'!AK$4:CN$104,47,0),"0"),IFERROR(VLOOKUP($A100,'Season 12'!AK$4:CN$104,47,0),"0"),
IFERROR(VLOOKUP($A100,'Season 13'!AK$4:CN$104,47,0),"0"),IFERROR(VLOOKUP($A100,'Season 14'!AK$4:CN$104,47,0),"0"),IFERROR(VLOOKUP($A100,'Season 15'!AK$4:CN$104,47,0),"0"),)</f>
        <v>0</v>
      </c>
      <c r="AU100" s="403">
        <f>SUM(IFERROR(VLOOKUP($A100,'Season 3'!AK$4:CN$104,48,0),"0"),IFERROR(VLOOKUP($A100,'Season 4'!AK$4:CN$104,48,0),"0"),
IFERROR(VLOOKUP($A100,'Season 5'!AK$4:CN$104,48,0),"0"),IFERROR(VLOOKUP($A100,'Season 6'!AK$4:CN$104,48,0),"0"),
IFERROR(VLOOKUP($A100,'Season 7'!AK$4:CN$104,48,0),"0"),IFERROR(VLOOKUP($A100,'Season 8'!AK$4:CN$104,48,0),"0"),
IFERROR(VLOOKUP($A100,'Season 9'!AK$4:CN$104,48,0),"0"),IFERROR(VLOOKUP($A100,'Season 10'!AK$4:CN$104,48,0),"0"),
IFERROR(VLOOKUP($A100,'Season 11'!AK$4:CN$104,48,0),"0"),IFERROR(VLOOKUP($A100,'Season 12'!AK$4:CN$104,48,0),"0"),
IFERROR(VLOOKUP($A100,'Season 13'!AK$4:CN$104,48,0),"0"),IFERROR(VLOOKUP($A100,'Season 14'!AK$4:CN$104,48,0),"0"),IFERROR(VLOOKUP($A100,'Season 15'!AK$4:CN$104,48,0),"0"),)</f>
        <v>0</v>
      </c>
      <c r="AV100" s="398">
        <f>SUM(IFERROR(VLOOKUP($A100,'Season 3'!AK$4:CN$104,49,0),"0"),IFERROR(VLOOKUP($A100,'Season 4'!AK$4:CN$104,49,0),"0"),
IFERROR(VLOOKUP($A100,'Season 5'!AK$4:CN$104,49,0),"0"),IFERROR(VLOOKUP($A100,'Season 6'!AK$4:CN$104,49,0),"0"),
IFERROR(VLOOKUP($A100,'Season 7'!AK$4:CN$104,49,0),"0"),IFERROR(VLOOKUP($A100,'Season 8'!AK$4:CN$104,49,0),"0"),
IFERROR(VLOOKUP($A100,'Season 9'!AK$4:CN$104,49,0),"0"),IFERROR(VLOOKUP($A100,'Season 10'!AK$4:CN$104,49,0),"0"),
IFERROR(VLOOKUP($A100,'Season 11'!AK$4:CN$104,49,0),"0"),IFERROR(VLOOKUP($A100,'Season 12'!AK$4:CN$104,49,0),"0"),
IFERROR(VLOOKUP($A100,'Season 13'!AK$4:CN$104,49,0),"0"),IFERROR(VLOOKUP($A100,'Season 14'!AK$4:CN$104,49,0),"0"),IFERROR(VLOOKUP($A100,'Season 15'!AK$4:CN$104,49,0),"0"),)</f>
        <v>0</v>
      </c>
      <c r="AW100" s="518">
        <f>SUM(IFERROR(VLOOKUP($A100,'Season 3'!AK$4:CN$104,50,0),"0"),IFERROR(VLOOKUP($A100,'Season 4'!AK$4:CN$104,50,0),"0"),
IFERROR(VLOOKUP($A100,'Season 5'!AK$4:CN$104,50,0),"0"),IFERROR(VLOOKUP($A100,'Season 6'!AK$4:CN$104,50,0),"0"),
IFERROR(VLOOKUP($A100,'Season 7'!AK$4:CN$104,50,0),"0"),IFERROR(VLOOKUP($A100,'Season 8'!AK$4:CN$104,50,0),"0"),
IFERROR(VLOOKUP($A100,'Season 9'!AK$4:CN$104,50,0),"0"),IFERROR(VLOOKUP($A100,'Season 10'!AK$4:CN$104,50,0),"0"),
IFERROR(VLOOKUP($A100,'Season 11'!AK$4:CN$104,50,0),"0"),IFERROR(VLOOKUP($A100,'Season 12'!AK$4:CN$104,50,0),"0"),
IFERROR(VLOOKUP($A100,'Season 13'!AK$4:CN$104,50,0),"0"),IFERROR(VLOOKUP($A100,'Season 14'!AK$4:CN$104,50,0),"0"),IFERROR(VLOOKUP($A100,'Season 15'!AK$4:CN$104,50,0),"0"),)</f>
        <v>0</v>
      </c>
      <c r="AX100" s="21">
        <f>SUM(IFERROR(VLOOKUP($A100,'Season 3'!AK$4:CN$104,51,0),"0"),IFERROR(VLOOKUP($A100,'Season 4'!AK$4:CN$104,51,0),"0"),
IFERROR(VLOOKUP($A100,'Season 5'!AK$4:CN$104,51,0),"0"),IFERROR(VLOOKUP($A100,'Season 6'!AK$4:CN$104,51,0),"0"),
IFERROR(VLOOKUP($A100,'Season 7'!AK$4:CN$104,51,0),"0"),IFERROR(VLOOKUP($A100,'Season 8'!AK$4:CN$104,51,0),"0"),
IFERROR(VLOOKUP($A100,'Season 9'!AK$4:CN$104,51,0),"0"),IFERROR(VLOOKUP($A100,'Season 10'!AK$4:CN$104,51,0),"0"),
IFERROR(VLOOKUP($A100,'Season 11'!AK$4:CN$104,51,0),"0"),IFERROR(VLOOKUP($A100,'Season 12'!AK$4:CN$104,51,0),"0"),
IFERROR(VLOOKUP($A100,'Season 13'!AK$4:CN$104,51,0),"0"),IFERROR(VLOOKUP($A100,'Season 14'!AK$4:CN$104,51,0),"0"),IFERROR(VLOOKUP($A100,'Season 15'!AK$4:CN$104,51,0),"0"),)</f>
        <v>0</v>
      </c>
      <c r="AY100" s="402">
        <f>SUM(IFERROR(VLOOKUP($A100,'Season 3'!AK$4:CN$104,52,0),"0"),IFERROR(VLOOKUP($A100,'Season 4'!AK$4:CN$104,52,0),"0"),
IFERROR(VLOOKUP($A100,'Season 5'!AK$4:CN$104,52,0),"0"),IFERROR(VLOOKUP($A100,'Season 6'!AK$4:CN$104,52,0),"0"),
IFERROR(VLOOKUP($A100,'Season 7'!AK$4:CN$104,52,0),"0"),IFERROR(VLOOKUP($A100,'Season 8'!AK$4:CN$104,52,0),"0"),
IFERROR(VLOOKUP($A100,'Season 9'!AK$4:CN$104,52,0),"0"),IFERROR(VLOOKUP($A100,'Season 10'!AK$4:CN$104,52,0),"0"),
IFERROR(VLOOKUP($A100,'Season 11'!AK$4:CN$104,52,0),"0"),IFERROR(VLOOKUP($A100,'Season 12'!AK$4:CN$104,52,0),"0"),
IFERROR(VLOOKUP($A100,'Season 13'!AK$4:CN$104,52,0),"0"),IFERROR(VLOOKUP($A100,'Season 14'!AK$4:CN$104,52,0),"0"),IFERROR(VLOOKUP($A100,'Season 15'!AK$4:CN$104,52,0),"0"),)</f>
        <v>0</v>
      </c>
      <c r="AZ100" s="403">
        <f>SUM(IFERROR(VLOOKUP($A100,'Season 1'!AJ$4:CM$104,38,0),"0"),IFERROR(VLOOKUP($A100,'Season 2'!AK$4:CN$104,48,0),"0"),)</f>
        <v>0</v>
      </c>
      <c r="BA100" s="398">
        <f>SUM(IFERROR(VLOOKUP($A100,'Season 1'!AJ$4:CM$104,39,0),"0"),IFERROR(VLOOKUP($A100,'Season 2'!AK$4:CN$104,49,0),"0"),)</f>
        <v>0</v>
      </c>
      <c r="BB100" s="518">
        <f>SUM(IFERROR(VLOOKUP($A100,'Season 1'!AJ$4:CM$104,40,0),"0"),IFERROR(VLOOKUP($A100,'Season 2'!AK$4:CN$104,50,0),"0"),)</f>
        <v>0</v>
      </c>
      <c r="BC100" s="21">
        <f>SUM(IFERROR(VLOOKUP($A100,'Season 1'!AJ$4:CM$104,41,0),"0"),IFERROR(VLOOKUP($A100,'Season 2'!AK$4:CN$104,51,0),"0"),)</f>
        <v>0</v>
      </c>
      <c r="BD100" s="402">
        <f>SUM(IFERROR(VLOOKUP($A100,'Season 1'!AJ$4:CM$104,42,0),"0"),IFERROR(VLOOKUP($A100,'Season 2'!AK$4:CN$104,52,0),"0"),)</f>
        <v>0</v>
      </c>
      <c r="BE100" s="561">
        <f>SUM(
IFERROR(VLOOKUP($A100,'Season 1'!AJ$4:CM$104,48,0),"0"),IFERROR(VLOOKUP($A100,'Season 2'!AK$4:CN$104,53,0),"0"),
IFERROR(VLOOKUP($A100,'Season 3'!AK$4:CN$104,53,0),"0"),IFERROR(VLOOKUP($A100,'Season 4'!AK$4:CN$104,53,0),"0"),
IFERROR(VLOOKUP($A100,'Season 5'!AK$4:CN$104,53,0),"0"),IFERROR(VLOOKUP($A100,'Season 6'!AK$4:CN$104,53,0),"0"),
IFERROR(VLOOKUP($A100,'Season 7'!AK$4:CN$104,53,0),"0"),IFERROR(VLOOKUP($A100,'Season 8'!AK$4:CN$104,53,0),"0"),
IFERROR(VLOOKUP($A100,'Season 9'!AK$4:CN$104,53,0),"0"),IFERROR(VLOOKUP($A100,'Season 10'!AK$4:CN$104,53,0),"0"),
IFERROR(VLOOKUP($A100,'Season 11'!AK$4:CN$104,53,0),"0"),IFERROR(VLOOKUP($A100,'Season 12'!AK$4:CN$104,53,0),"0"),
IFERROR(VLOOKUP($A100,'Season 13'!AK$4:CN$104,53,0),"0"),IFERROR(VLOOKUP($A100,'Season 14'!AK$4:CN$104,53,0),"0"),IFERROR(VLOOKUP($A100,'Season 15'!AK$4:CN$104,53,0),"0"),)</f>
        <v>0</v>
      </c>
      <c r="BF100" s="562">
        <f>SUM(
IFERROR(VLOOKUP($A100,'Season 1'!AJ$4:CM$104,49,0),"0"),IFERROR(VLOOKUP($A100,'Season 2'!AK$4:CN$104,54,0),"0"),
IFERROR(VLOOKUP($A100,'Season 3'!AK$4:CN$104,54,0),"0"),IFERROR(VLOOKUP($A100,'Season 4'!AK$4:CN$104,54,0),"0"),
IFERROR(VLOOKUP($A100,'Season 5'!AK$4:CN$104,54,0),"0"),IFERROR(VLOOKUP($A100,'Season 6'!AK$4:CN$104,54,0),"0"),
IFERROR(VLOOKUP($A100,'Season 7'!AK$4:CN$104,54,0),"0"),IFERROR(VLOOKUP($A100,'Season 8'!AK$4:CN$104,54,0),"0"),
IFERROR(VLOOKUP($A100,'Season 9'!AK$4:CN$104,54,0),"0"),IFERROR(VLOOKUP($A100,'Season 10'!AK$4:CN$104,54,0),"0"),
IFERROR(VLOOKUP($A100,'Season 11'!AK$4:CN$104,540),"0"),IFERROR(VLOOKUP($A100,'Season 12'!AK$4:CN$104,54,0),"0"),
IFERROR(VLOOKUP($A100,'Season 13'!AK$4:CN$104,54,0),"0"),IFERROR(VLOOKUP($A100,'Season 14'!AK$4:CN$104,54,0),"0"),IFERROR(VLOOKUP($A100,'Season 15'!AK$4:CN$104,54,0),"0"),)</f>
        <v>0</v>
      </c>
      <c r="BG100" s="529" t="e">
        <f t="shared" si="3"/>
        <v>#DIV/0!</v>
      </c>
      <c r="BI100" s="553"/>
      <c r="BJ100" s="553"/>
      <c r="BK100" s="553"/>
      <c r="BL100" s="553"/>
      <c r="BM100" s="553"/>
      <c r="BN100" s="553"/>
      <c r="BO100" s="822"/>
      <c r="BP100" s="822"/>
      <c r="BQ100" s="822"/>
      <c r="BR100" s="822"/>
      <c r="BS100" s="12" t="str">
        <f>IFERROR(VLOOKUP($A100,'Season 1'!$AJ$4:$CM$104,50,0),"0")</f>
        <v>0</v>
      </c>
      <c r="BT100" s="12" t="str">
        <f>IFERROR(VLOOKUP($A100,'Season 1'!$AJ$4:$CM$104,51,0),"0")</f>
        <v>0</v>
      </c>
      <c r="BU100" s="12" t="str">
        <f>IFERROR(VLOOKUP($A100,'Season 2'!$AK$4:$CN$104,55,0),"0")</f>
        <v>0</v>
      </c>
      <c r="BV100" s="12" t="str">
        <f>IFERROR(VLOOKUP($A100,'Season 2'!$AK$4:$CN$104,56,0),"0")</f>
        <v>0</v>
      </c>
      <c r="BW100" s="12" t="str">
        <f>IFERROR(VLOOKUP($A100,'Season 3'!$AK$4:$CN$104,55,0),"0")</f>
        <v>0</v>
      </c>
      <c r="BX100" s="12" t="str">
        <f>IFERROR(VLOOKUP($A100,'Season 3'!$AK$4:$CN$104,56,0),"0")</f>
        <v>0</v>
      </c>
      <c r="BY100" s="12" t="str">
        <f>IFERROR(VLOOKUP($A100,'Season 4'!$AK$4:$CN$104,55,0),"0")</f>
        <v>0</v>
      </c>
      <c r="BZ100" s="12" t="str">
        <f>IFERROR(VLOOKUP($A100,'Season 4'!$AK$4:$CN$104,56,0),"0")</f>
        <v>0</v>
      </c>
      <c r="CA100" s="12" t="str">
        <f>IFERROR(VLOOKUP($A100,'Season 5'!$AK$4:$CN$104,55,0),"0")</f>
        <v>0</v>
      </c>
      <c r="CB100" s="12" t="str">
        <f>IFERROR(VLOOKUP($A100,'Season 5'!$AK$4:$CN$104,56,0),"0")</f>
        <v>0</v>
      </c>
      <c r="CC100" s="12" t="str">
        <f>IFERROR(VLOOKUP($A100,'Season 6'!$AK$4:$CN$104,55,0),"0")</f>
        <v>0</v>
      </c>
      <c r="CD100" s="12" t="str">
        <f>IFERROR(VLOOKUP($A100,'Season 6'!$AK$4:$CN$104,56,0),"0")</f>
        <v>0</v>
      </c>
      <c r="CE100" s="12" t="str">
        <f>IFERROR(VLOOKUP($A100,'Season 7'!$AK$4:$CN$104,55,0),"0")</f>
        <v>0</v>
      </c>
      <c r="CF100" s="12" t="str">
        <f>IFERROR(VLOOKUP($A100,'Season 7'!$AK$4:$CN$104,56,0),"0")</f>
        <v>0</v>
      </c>
      <c r="CG100" s="12" t="str">
        <f>IFERROR(VLOOKUP($A100,'Season 8'!$AK$4:$CN$104,55,0),"0")</f>
        <v>0</v>
      </c>
      <c r="CH100" s="12" t="str">
        <f>IFERROR(VLOOKUP($A100,'Season 8'!$AK$4:$CN$104,56,0),"0")</f>
        <v>0</v>
      </c>
      <c r="CI100" s="12" t="str">
        <f>IFERROR(VLOOKUP($A100,'Season 9'!$AK$4:$CN$104,55,0),"0")</f>
        <v>0</v>
      </c>
      <c r="CJ100" s="12" t="str">
        <f>IFERROR(VLOOKUP($A100,'Season 9'!$AK$4:$CN$104,56,0),"0")</f>
        <v>0</v>
      </c>
      <c r="CK100" s="12" t="str">
        <f>IFERROR(VLOOKUP($A100,'Season 10'!$AK$4:$CN$104,55,0),"0")</f>
        <v>0</v>
      </c>
      <c r="CL100" s="12" t="str">
        <f>IFERROR(VLOOKUP($A100,'Season 10'!$AK$4:$CN$104,56,0),"0")</f>
        <v>0</v>
      </c>
      <c r="CM100" s="12" t="str">
        <f>IFERROR(VLOOKUP($A100,'Season 11'!$AK$4:$CN$104,55,0),"0")</f>
        <v>0</v>
      </c>
      <c r="CN100" s="12" t="str">
        <f>IFERROR(VLOOKUP($A100,'Season 11'!$AK$4:$CN$104,56,0),"0")</f>
        <v>0</v>
      </c>
      <c r="CO100" s="12" t="str">
        <f>IFERROR(VLOOKUP($A100,'Season 12'!$AK$4:$CN$104,55,0),"0")</f>
        <v>0</v>
      </c>
      <c r="CP100" s="12" t="str">
        <f>IFERROR(VLOOKUP($A100,'Season 12'!$AK$4:$CN$104,56,0),"0")</f>
        <v>0</v>
      </c>
      <c r="CQ100" s="12" t="str">
        <f>IFERROR(VLOOKUP($A100,'Season 13'!$AK$4:$CN$104,55,0),"0")</f>
        <v>0</v>
      </c>
      <c r="CR100" s="12" t="str">
        <f>IFERROR(VLOOKUP($A100,'Season 13'!$AK$4:$CN$104,56,0),"0")</f>
        <v>0</v>
      </c>
      <c r="CS100" s="12" t="str">
        <f>IFERROR(VLOOKUP($A100,'Season 14'!$AK$4:$CN$104,55,0),"0")</f>
        <v>0</v>
      </c>
      <c r="CT100" s="12" t="str">
        <f>IFERROR(VLOOKUP($A100,'Season 14'!$AK$4:$CN$104,56,0),"0")</f>
        <v>0</v>
      </c>
      <c r="CU100" s="12" t="str">
        <f>IFERROR(VLOOKUP($A100,'Season 15'!$AK$4:$CN$104,55,0),"0")</f>
        <v>0</v>
      </c>
      <c r="CV100" s="12" t="str">
        <f>IFERROR(VLOOKUP($A100,'Season 15'!$AK$4:$CN$104,56,0),"0")</f>
        <v>0</v>
      </c>
    </row>
    <row r="101" spans="1:100" x14ac:dyDescent="0.25">
      <c r="A101" s="2" t="s">
        <v>35</v>
      </c>
      <c r="B101" s="516" t="str">
        <f>IFERROR(VLOOKUP('Data Totals'!A101,'Season 1'!AJ$4:CH$104,2,FALSE),IFERROR(VLOOKUP('Data Totals'!A101,'Season 2'!AK$4:CI$104,2,FALSE),IFERROR(VLOOKUP('Data Totals'!A101,'Season 3'!AK$4:CI$104,2,FALSE),IFERROR(VLOOKUP('Data Totals'!A101,'Season 4'!AK$4:CI$104,2,FALSE),IFERROR(VLOOKUP('Data Totals'!A101,'Season 5'!AK$4:CI$104,2,FALSE),IFERROR(VLOOKUP('Data Totals'!A101,'Season 6'!AK$4:CI$104,2,FALSE),IFERROR(VLOOKUP('Data Totals'!A101,'Season 7'!AK$4:CI$104,2,FALSE),IFERROR(VLOOKUP('Data Totals'!A101,'Season 8'!AK$4:CI$104,2,FALSE),IFERROR(VLOOKUP('Data Totals'!A101,'Season 9'!AK$4:CI$104,2,FALSE),IFERROR(VLOOKUP('Data Totals'!A101,'Season 10'!AK$4:CI$104,2,FALSE),IFERROR(VLOOKUP('Data Totals'!A101,'Season 11'!AK$4:CI$104,2,FALSE),IFERROR(VLOOKUP('Data Totals'!A101,'Season 12'!AK$4:CI$104,2,FALSE),IFERROR(VLOOKUP('Data Totals'!A101,'Season 13'!AK$4:CI$104,2,FALSE),IFERROR(VLOOKUP('Data Totals'!A101,'Season 14'!AK$4:CI$104,2,FALSE),IFERROR(VLOOKUP('Data Totals'!A101,'Season 15'!AK$4:CI$104,2,FALSE),"N/A")))))))))))))))</f>
        <v>N/A</v>
      </c>
      <c r="C101" s="517" t="str">
        <f>IFERROR(VLOOKUP('Data Totals'!A101,'Season 1'!AJ$4:CH$104,3,FALSE),IFERROR(VLOOKUP('Data Totals'!A101,'Season 2'!AK$4:CI$104,3,FALSE),IFERROR(VLOOKUP('Data Totals'!A101,'Season 3'!AK$4:CI$104,3,FALSE),IFERROR(VLOOKUP('Data Totals'!A101,'Season 4'!AK$4:CI$104,3,FALSE),IFERROR(VLOOKUP('Data Totals'!A101,'Season 5'!AK$4:CI$104,3,FALSE),IFERROR(VLOOKUP('Data Totals'!A101,'Season 6'!AK$4:CI$104,3,FALSE),IFERROR(VLOOKUP('Data Totals'!A101,'Season 7'!AK$4:CI$104,3,FALSE),IFERROR(VLOOKUP('Data Totals'!A101,'Season 8'!AK$4:CI$104,3,FALSE),IFERROR(VLOOKUP('Data Totals'!A101,'Season 9'!AK$4:CI$104,3,FALSE),IFERROR(VLOOKUP('Data Totals'!A101,'Season 10'!AK$4:CI$104,3,FALSE),IFERROR(VLOOKUP('Data Totals'!A101,'Season 11'!AK$4:CI$104,3,FALSE),IFERROR(VLOOKUP('Data Totals'!A101,'Season 12'!AK$4:CI$104,3,FALSE),IFERROR(VLOOKUP('Data Totals'!A101,'Season 13'!AK$4:CI$104,3,FALSE),IFERROR(VLOOKUP('Data Totals'!A101,'Season 14'!AK$4:CI$104,3,FALSE),IFERROR(VLOOKUP('Data Totals'!A101,'Season 15'!AK$4:CI$104,3,FALSE),"N/A")))))))))))))))</f>
        <v>N/A</v>
      </c>
      <c r="D101" s="517" t="str">
        <f>IFERROR(VLOOKUP('Data Totals'!A101,'Season 15'!AK$4:CI$104,4,FALSE),IFERROR(VLOOKUP('Data Totals'!A101,'Season 14'!AK$4:CI$104,4,FALSE),IFERROR(VLOOKUP('Data Totals'!A101,'Season 13'!AK$4:CI$104,4,FALSE),IFERROR(VLOOKUP('Data Totals'!A101,'Season 12'!AK$4:CI$104,4,FALSE),IFERROR(VLOOKUP('Data Totals'!A101,'Season 11'!AK$4:CI$104,4,FALSE),IFERROR(VLOOKUP('Data Totals'!A101,'Season 10'!AK$4:CI$104,4,FALSE),IFERROR(VLOOKUP('Data Totals'!A101,'Season 9'!AK$4:CI$104,4,FALSE),IFERROR(VLOOKUP('Data Totals'!A101,'Season 8'!AK$4:CI$104,4,FALSE),IFERROR(VLOOKUP('Data Totals'!A101,'Season 7'!AK$4:CI$104,4,FALSE),IFERROR(VLOOKUP('Data Totals'!A101,'Season 6'!AK$4:CI$104,4,FALSE),IFERROR(VLOOKUP('Data Totals'!A101,'Season 5'!AK$4:CI$104,4,FALSE),IFERROR(VLOOKUP('Data Totals'!A101,'Season 4'!AK$4:CI$104,4,FALSE),IFERROR(VLOOKUP('Data Totals'!A101,'Season 3'!AK$4:CI$104,4,FALSE),IFERROR(VLOOKUP('Data Totals'!A101,'Season 2'!AK$4:CI$104,4,FALSE),IFERROR(VLOOKUP('Data Totals'!A101,'Season 1'!AJ$4:CH$104,4,FALSE),"N/A")))))))))))))))</f>
        <v>N/A</v>
      </c>
      <c r="E101" s="517" t="e">
        <f t="shared" si="2"/>
        <v>#VALUE!</v>
      </c>
      <c r="F101" s="398">
        <f>SUM(IFERROR(VLOOKUP(A101,BI$3:BN$152,2,0),"0"),
IFERROR(VLOOKUP(A101,'Season 1'!AJ$4:CM$104,7,0),"0"),IFERROR(VLOOKUP(A101,'Season 2'!AK$4:CN$104,7,0),"0"),
IFERROR(VLOOKUP(A101,'Season 3'!AK$4:CN$104,7,0),"0"),IFERROR(VLOOKUP(A101,'Season 4'!AK$4:CN$104,7,0),"0"),
IFERROR(VLOOKUP(A101,'Season 5'!AK$4:CN$104,7,0),"0"),IFERROR(VLOOKUP(A101,'Season 6'!AK$4:CN$104,7,0),"0"),
IFERROR(VLOOKUP(A101,'Season 7'!AK$4:CN$104,7,0),"0"),IFERROR(VLOOKUP(A101,'Season 8'!AK$4:CN$104,7,0),"0"),
IFERROR(VLOOKUP(A101,'Season 9'!AK$4:CN$104,7,0),"0"),IFERROR(VLOOKUP(A101,'Season 10'!AK$4:CN$104,7,0),"0"),
IFERROR(VLOOKUP(A101,'Season 11'!AK$4:CN$104,7,0),"0"),IFERROR(VLOOKUP(A101,'Season 12'!AK$4:CN$104,7,0),"0"),
IFERROR(VLOOKUP(A101,'Season 13'!AK$4:CN$104,7,0),"0"),IFERROR(VLOOKUP(A101,'Season 14'!AK$4:CN$104,7,0),"0"),IFERROR(VLOOKUP(A101,'Season 15'!AK$4:CN$104,7,0),"0"),)</f>
        <v>0</v>
      </c>
      <c r="G101" s="398">
        <f>SUM(
IFERROR(VLOOKUP(A101,'Season 1'!AJ$4:CM$104,8,0),"0"),IFERROR(VLOOKUP(A101,'Season 2'!AK$4:CN$104,8,0),"0"),
IFERROR(VLOOKUP(A101,'Season 3'!AK$4:CN$104,8,0),"0"),IFERROR(VLOOKUP(A101,'Season 4'!AK$4:CN$104,8,0),"0"),
IFERROR(VLOOKUP(A101,'Season 5'!AK$4:CN$104,8,0),"0"),IFERROR(VLOOKUP(A101,'Season 6'!AK$4:CN$104,8,0),"0"),
IFERROR(VLOOKUP(A101,'Season 7'!AK$4:CN$104,8,0),"0"),IFERROR(VLOOKUP(A101,'Season 8'!AK$4:CN$104,8,0),"0"),
IFERROR(VLOOKUP(A101,'Season 9'!AK$4:CN$104,8,0),"0"),IFERROR(VLOOKUP(A101,'Season 10'!AK$4:CN$104,8,0),"0"),
IFERROR(VLOOKUP(A101,'Season 11'!AK$4:CN$104,8,0),"0"),IFERROR(VLOOKUP(A101,'Season 12'!AK$4:CN$104,8,0),"0"),
IFERROR(VLOOKUP(A101,'Season 13'!AK$4:CN$104,8,0),"0"),IFERROR(VLOOKUP(A101,'Season 14'!AK$4:CN$104,8,0),"0"),IFERROR(VLOOKUP(A101,'Season 15'!AK$4:CN$104,8,0),"0"),)</f>
        <v>0</v>
      </c>
      <c r="H101" s="329">
        <f>SUM(
IFERROR(VLOOKUP(A101,'Season 1'!AJ$4:CM$104,9,0),"0"),IFERROR(VLOOKUP(A101,'Season 2'!AK$4:CN$104,9,0),"0"),
IFERROR(VLOOKUP(A101,'Season 3'!AK$4:CN$104,9,0),"0"),IFERROR(VLOOKUP(A101,'Season 4'!AK$4:CN$104,9,0),"0"),
IFERROR(VLOOKUP(A101,'Season 5'!AK$4:CN$104,9,0),"0"),IFERROR(VLOOKUP(A101,'Season 6'!AK$4:CN$104,9,0),"0"),
IFERROR(VLOOKUP(A101,'Season 7'!AK$4:CN$104,9,0),"0"),IFERROR(VLOOKUP(A101,'Season 8'!AK$4:CN$104,9,0),"0"),
IFERROR(VLOOKUP(A101,'Season 9'!AK$4:CN$104,9,0),"0"),IFERROR(VLOOKUP(A101,'Season 10'!AK$4:CN$104,9,0),"0"),
IFERROR(VLOOKUP(A101,'Season 11'!AK$4:CN$104,9,0),"0"),IFERROR(VLOOKUP(A101,'Season 12'!AK$4:CN$104,9,0),"0"),
IFERROR(VLOOKUP(A101,'Season 13'!AK$4:CN$104,9,0),"0"),IFERROR(VLOOKUP(A101,'Season 14'!AK$4:CN$104,9,0),"0"),IFERROR(VLOOKUP(A101,'Season 15'!AK$4:CN$104,9,0),"0"),)</f>
        <v>0</v>
      </c>
      <c r="I101" s="518">
        <f>SUM(
IFERROR(VLOOKUP(A101,'Season 1'!AJ$4:CM$104,10,0),"0"),IFERROR(VLOOKUP(A101,'Season 2'!AK$4:CN$104,10,0),"0"),
IFERROR(VLOOKUP(A101,'Season 3'!AK$4:CN$104,10,0),"0"),IFERROR(VLOOKUP(A101,'Season 4'!AK$4:CN$104,10,0),"0"),
IFERROR(VLOOKUP(A101,'Season 5'!AK$4:CN$104,10,0),"0"),IFERROR(VLOOKUP(A101,'Season 6'!AK$4:CN$104,10,0),"0"),
IFERROR(VLOOKUP(A101,'Season 7'!AK$4:CN$104,10,0),"0"),IFERROR(VLOOKUP(A101,'Season 8'!AK$4:CN$104,10,0),"0"),
IFERROR(VLOOKUP(A101,'Season 9'!AK$4:CN$104,10,0),"0"),IFERROR(VLOOKUP(A101,'Season 10'!AK$4:CN$104,10,0),"0"),
IFERROR(VLOOKUP(A101,'Season 11'!AK$4:CN$104,10,0),"0"),IFERROR(VLOOKUP(A101,'Season 12'!AK$4:CN$104,10,0),"0"),
IFERROR(VLOOKUP(A101,'Season 13'!AK$4:CN$104,10,0),"0"),IFERROR(VLOOKUP(A101,'Season 14'!AK$4:CN$104,10,0),"0"),IFERROR(VLOOKUP(A101,'Season 15'!AK$4:CN$104,10,0),"0"),)</f>
        <v>0</v>
      </c>
      <c r="J101" s="21">
        <f>SUM(IFERROR(VLOOKUP(A101,BI$3:BN$152,3,0),"0"),
IFERROR(VLOOKUP(A101,'Season 1'!AJ$4:CM$104,11,0),"0"),IFERROR(VLOOKUP(A101,'Season 2'!AK$4:CN$104,11,0),"0"),
IFERROR(VLOOKUP(A101,'Season 3'!AK$4:CN$104,11,0),"0"),IFERROR(VLOOKUP(A101,'Season 4'!AK$4:CN$104,11,0),"0"),
IFERROR(VLOOKUP(A101,'Season 5'!AK$4:CN$104,11,0),"0"),IFERROR(VLOOKUP(A101,'Season 6'!AK$4:CN$104,11,0),"0"),
IFERROR(VLOOKUP(A101,'Season 7'!AK$4:CN$104,11,0),"0"),IFERROR(VLOOKUP(A101,'Season 8'!AK$4:CN$104,11,0),"0"),
IFERROR(VLOOKUP(A101,'Season 9'!AK$4:CN$104,11,0),"0"),IFERROR(VLOOKUP(A101,'Season 10'!AK$4:CN$104,11,0),"0"),
IFERROR(VLOOKUP(A101,'Season 11'!AK$4:CN$104,11,0),"0"),IFERROR(VLOOKUP(A101,'Season 12'!AK$4:CN$104,11,0),"0"),
IFERROR(VLOOKUP(A101,'Season 13'!AK$4:CN$104,11,0),"0"),IFERROR(VLOOKUP(A101,'Season 14'!AK$4:CN$104,11,0),"0"),IFERROR(VLOOKUP(A101,'Season 15'!AK$4:CN$104,11,0),"0"),)</f>
        <v>0</v>
      </c>
      <c r="K101" s="402">
        <f>SUM(IFERROR(VLOOKUP($A101,BI$3:BN$152,4,0),"0"),
IFERROR(VLOOKUP($A101,'Season 1'!AJ$4:CM$104,12,0),"0"),IFERROR(VLOOKUP($A101,'Season 2'!AK$4:CN$104,12,0),"0"),
IFERROR(VLOOKUP($A101,'Season 3'!AK$4:CN$104,12,0),"0"),IFERROR(VLOOKUP($A101,'Season 4'!AK$4:CN$104,12,0),"0"),
IFERROR(VLOOKUP($A101,'Season 5'!AK$4:CN$104,12,0),"0"),IFERROR(VLOOKUP($A101,'Season 6'!AK$4:CN$104,12,0),"0"),
IFERROR(VLOOKUP($A101,'Season 7'!AK$4:CN$104,12,0),"0"),IFERROR(VLOOKUP($A101,'Season 8'!AK$4:CN$104,12,0),"0"),
IFERROR(VLOOKUP($A101,'Season 9'!AK$4:CN$104,12,0),"0"),IFERROR(VLOOKUP($A101,'Season 10'!AK$4:CN$104,12,0),"0"),
IFERROR(VLOOKUP($A101,'Season 11'!AK$4:CN$104,12,0),"0"),IFERROR(VLOOKUP($A101,'Season 12'!AK$4:CN$104,12,0),"0"),
IFERROR(VLOOKUP($A101,'Season 13'!AK$4:CN$104,12,0),"0"),IFERROR(VLOOKUP($A101,'Season 14'!AK$4:CN$104,12,0),"0"),IFERROR(VLOOKUP(A101,'Season 15'!AK$4:CN$104,12,0),"0"),)</f>
        <v>0</v>
      </c>
      <c r="L101" s="403">
        <f>SUM(
IFERROR(VLOOKUP($A101,'Season 1'!AJ$4:CM$104,13,0),"0"),IFERROR(VLOOKUP($A101,'Season 2'!AK$4:CN$104,13,0),"0"),
IFERROR(VLOOKUP($A101,'Season 3'!AK$4:CN$104,13,0),"0"),IFERROR(VLOOKUP($A101,'Season 4'!AK$4:CN$104,13,0),"0"),
IFERROR(VLOOKUP($A101,'Season 5'!AK$4:CN$104,13,0),"0"),IFERROR(VLOOKUP($A101,'Season 6'!AK$4:CN$104,13,0),"0"),
IFERROR(VLOOKUP($A101,'Season 7'!AK$4:CN$104,13,0),"0"),IFERROR(VLOOKUP($A101,'Season 8'!AK$4:CN$104,13,0),"0"),
IFERROR(VLOOKUP($A101,'Season 9'!AK$4:CN$104,13,0),"0"),IFERROR(VLOOKUP($A101,'Season 10'!AK$4:CN$104,13,0),"0"),
IFERROR(VLOOKUP($A101,'Season 11'!AK$4:CN$104,13,0),"0"),IFERROR(VLOOKUP($A101,'Season 12'!AK$4:CN$104,13,0),"0"),
IFERROR(VLOOKUP($A101,'Season 13'!AK$4:CN$104,13,0),"0"),IFERROR(VLOOKUP($A101,'Season 14'!AK$4:CN$104,13,0),"0"),IFERROR(VLOOKUP(A101,'Season 15'!AK$4:CN$104,13,0),"0"),)</f>
        <v>0</v>
      </c>
      <c r="M101" s="398">
        <f>SUM(
IFERROR(VLOOKUP($A101,'Season 1'!AJ$4:CM$104,14,0),"0"),IFERROR(VLOOKUP($A101,'Season 2'!AK$4:CN$104,14,0),"0"),
IFERROR(VLOOKUP($A101,'Season 3'!AK$4:CN$104,14,0),"0"),IFERROR(VLOOKUP($A101,'Season 4'!AK$4:CN$104,14,0),"0"),
IFERROR(VLOOKUP($A101,'Season 5'!AK$4:CN$104,14,0),"0"),IFERROR(VLOOKUP($A101,'Season 6'!AK$4:CN$104,14,0),"0"),
IFERROR(VLOOKUP($A101,'Season 7'!AK$4:CN$104,14,0),"0"),IFERROR(VLOOKUP($A101,'Season 8'!AK$4:CN$104,14,0),"0"),
IFERROR(VLOOKUP($A101,'Season 9'!AK$4:CN$104,14,0),"0"),IFERROR(VLOOKUP($A101,'Season 10'!AK$4:CN$104,14,0),"0"),
IFERROR(VLOOKUP($A101,'Season 11'!AK$4:CN$104,14,0),"0"),IFERROR(VLOOKUP($A101,'Season 12'!AK$4:CN$104,14,0),"0"),
IFERROR(VLOOKUP($A101,'Season 13'!AK$4:CN$104,14,0),"0"),IFERROR(VLOOKUP($A101,'Season 14'!AK$4:CN$104,14,0),"0"),IFERROR(VLOOKUP(A101,'Season 15'!AK$4:CN$104,14,0),"0"),)</f>
        <v>0</v>
      </c>
      <c r="N101" s="518">
        <f>SUM(
IFERROR(VLOOKUP($A101,'Season 1'!AJ$4:CM$104,15,0),"0"),IFERROR(VLOOKUP($A101,'Season 2'!AK$4:CN$104,15,0),"0"),
IFERROR(VLOOKUP($A101,'Season 3'!AK$4:CN$104,15,0),"0"),IFERROR(VLOOKUP($A101,'Season 4'!AK$4:CN$104,15,0),"0"),
IFERROR(VLOOKUP($A101,'Season 5'!AK$4:CN$104,15,0),"0"),IFERROR(VLOOKUP($A101,'Season 6'!AK$4:CN$104,15,0),"0"),
IFERROR(VLOOKUP($A101,'Season 7'!AK$4:CN$104,15,0),"0"),IFERROR(VLOOKUP($A101,'Season 8'!AK$4:CN$104,15,0),"0"),
IFERROR(VLOOKUP($A101,'Season 9'!AK$4:CN$104,15,0),"0"),IFERROR(VLOOKUP($A101,'Season 10'!AK$4:CN$104,15,0),"0"),
IFERROR(VLOOKUP($A101,'Season 11'!AK$4:CN$104,15,0),"0"),IFERROR(VLOOKUP($A101,'Season 12'!AK$4:CN$104,15,0),"0"),
IFERROR(VLOOKUP($A101,'Season 13'!AK$4:CN$104,15,0),"0"),IFERROR(VLOOKUP($A101,'Season 14'!AK$4:CN$104,15,0),"0"),IFERROR(VLOOKUP(A101,'Season 15'!AK$4:CN$104,15,0),"0"),)</f>
        <v>0</v>
      </c>
      <c r="O101" s="21">
        <f>SUM(
IFERROR(VLOOKUP($A101,'Season 1'!AJ$4:CM$104,16,0),"0"),IFERROR(VLOOKUP($A101,'Season 2'!AK$4:CN$104,16,0),"0"),
IFERROR(VLOOKUP($A101,'Season 3'!AK$4:CN$104,16,0),"0"),IFERROR(VLOOKUP($A101,'Season 4'!AK$4:CN$104,16,0),"0"),
IFERROR(VLOOKUP($A101,'Season 5'!AK$4:CN$104,16,0),"0"),IFERROR(VLOOKUP($A101,'Season 6'!AK$4:CN$104,16,0),"0"),
IFERROR(VLOOKUP($A101,'Season 7'!AK$4:CN$104,16,0),"0"),IFERROR(VLOOKUP($A101,'Season 8'!AK$4:CN$104,16,0),"0"),
IFERROR(VLOOKUP($A101,'Season 9'!AK$4:CN$104,16,0),"0"),IFERROR(VLOOKUP($A101,'Season 10'!AK$4:CN$104,16,0),"0"),
IFERROR(VLOOKUP($A101,'Season 11'!AK$4:CN$104,16,0),"0"),IFERROR(VLOOKUP($A101,'Season 12'!AK$4:CN$104,16,0),"0"),
IFERROR(VLOOKUP($A101,'Season 13'!AK$4:CN$104,16,0),"0"),IFERROR(VLOOKUP($A101,'Season 14'!AK$4:CN$104,16,0),"0"),IFERROR(VLOOKUP(A101,'Season 15'!AK$4:CN$104,16,0),"0"),)</f>
        <v>0</v>
      </c>
      <c r="P101" s="402">
        <f>SUM(
IFERROR(VLOOKUP($A101,'Season 1'!AJ$4:CM$104,17,0),"0"),IFERROR(VLOOKUP($A101,'Season 2'!AK$4:CN$104,17,0),"0"),
IFERROR(VLOOKUP($A101,'Season 3'!AK$4:CN$104,17,0),"0"),IFERROR(VLOOKUP($A101,'Season 4'!AK$4:CN$104,17,0),"0"),
IFERROR(VLOOKUP($A101,'Season 5'!AK$4:CN$104,17,0),"0"),IFERROR(VLOOKUP($A101,'Season 6'!AK$4:CN$104,17,0),"0"),
IFERROR(VLOOKUP($A101,'Season 7'!AK$4:CN$104,17,0),"0"),IFERROR(VLOOKUP($A101,'Season 8'!AK$4:CN$104,17,0),"0"),
IFERROR(VLOOKUP($A101,'Season 9'!AK$4:CN$104,17,0),"0"),IFERROR(VLOOKUP($A101,'Season 10'!AK$4:CN$104,17,0),"0"),
IFERROR(VLOOKUP($A101,'Season 11'!AK$4:CN$104,17,0),"0"),IFERROR(VLOOKUP($A101,'Season 12'!AK$4:CN$104,17,0),"0"),
IFERROR(VLOOKUP($A101,'Season 13'!AK$4:CN$104,17,0),"0"),IFERROR(VLOOKUP($A101,'Season 14'!AK$4:CN$104,17,0),"0"),IFERROR(VLOOKUP(A101,'Season 15'!AK$4:CN$104,17,0),"0"),)</f>
        <v>0</v>
      </c>
      <c r="Q101" s="403">
        <f>SUM(
IFERROR(VLOOKUP($A101,'Season 1'!AJ$4:CM$104,18,0),"0"),IFERROR(VLOOKUP($A101,'Season 2'!AK$4:CN$104,18,0),"0"),
IFERROR(VLOOKUP($A101,'Season 3'!AK$4:CN$104,18,0),"0"),IFERROR(VLOOKUP($A101,'Season 4'!AK$4:CN$104,18,0),"0"),
IFERROR(VLOOKUP($A101,'Season 5'!AK$4:CN$104,18,0),"0"),IFERROR(VLOOKUP($A101,'Season 6'!AK$4:CN$104,18,0),"0"),
IFERROR(VLOOKUP($A101,'Season 7'!AK$4:CN$104,18,0),"0"),IFERROR(VLOOKUP($A101,'Season 8'!AK$4:CN$104,18,0),"0"),
IFERROR(VLOOKUP($A101,'Season 9'!AK$4:CN$104,18,0),"0"),IFERROR(VLOOKUP($A101,'Season 10'!AK$4:CN$104,18,0),"0"),
IFERROR(VLOOKUP($A101,'Season 11'!AK$4:CN$104,18,0),"0"),IFERROR(VLOOKUP($A101,'Season 12'!AK$4:CN$104,18,0),"0"),
IFERROR(VLOOKUP($A101,'Season 13'!AK$4:CN$104,18,0),"0"),IFERROR(VLOOKUP($A101,'Season 14'!AK$4:CN$104,18,0),"0"),IFERROR(VLOOKUP(A101,'Season 15'!AK$4:CN$104,18,0),"0"),)</f>
        <v>0</v>
      </c>
      <c r="R101" s="398">
        <f>SUM(
IFERROR(VLOOKUP($A101,'Season 1'!AJ$4:CM$104,19,0),"0"),IFERROR(VLOOKUP($A101,'Season 2'!AK$4:CN$104,19,0),"0"),
IFERROR(VLOOKUP($A101,'Season 3'!AK$4:CN$104,19,0),"0"),IFERROR(VLOOKUP($A101,'Season 4'!AK$4:CN$104,19,0),"0"),
IFERROR(VLOOKUP($A101,'Season 5'!AK$4:CN$104,19,0),"0"),IFERROR(VLOOKUP($A101,'Season 6'!AK$4:CN$104,19,0),"0"),
IFERROR(VLOOKUP($A101,'Season 7'!AK$4:CN$104,19,0),"0"),IFERROR(VLOOKUP($A101,'Season 8'!AK$4:CN$104,19,0),"0"),
IFERROR(VLOOKUP($A101,'Season 9'!AK$4:CN$104,19,0),"0"),IFERROR(VLOOKUP($A101,'Season 10'!AK$4:CN$104,19,0),"0"),
IFERROR(VLOOKUP($A101,'Season 11'!AK$4:CN$104,19,0),"0"),IFERROR(VLOOKUP($A101,'Season 12'!AK$4:CN$104,19,0),"0"),
IFERROR(VLOOKUP($A101,'Season 13'!AK$4:CN$104,19,0),"0"),IFERROR(VLOOKUP($A101,'Season 14'!AK$4:CN$104,19,0),"0"),IFERROR(VLOOKUP(A101,'Season 15'!AK$4:CN$104,19,0),"0"),)</f>
        <v>0</v>
      </c>
      <c r="S101" s="518">
        <f>SUM(
IFERROR(VLOOKUP($A101,'Season 1'!AJ$4:CM$104,20,0),"0"),IFERROR(VLOOKUP($A101,'Season 2'!AK$4:CN$104,20,0),"0"),
IFERROR(VLOOKUP($A101,'Season 3'!AK$4:CN$104,20,0),"0"),IFERROR(VLOOKUP($A101,'Season 4'!AK$4:CN$104,20,0),"0"),
IFERROR(VLOOKUP($A101,'Season 5'!AK$4:CN$104,20,0),"0"),IFERROR(VLOOKUP($A101,'Season 6'!AK$4:CN$104,20,0),"0"),
IFERROR(VLOOKUP($A101,'Season 7'!AK$4:CN$104,20,0),"0"),IFERROR(VLOOKUP($A101,'Season 8'!AK$4:CN$104,20,0),"0"),
IFERROR(VLOOKUP($A101,'Season 9'!AK$4:CN$104,20,0),"0"),IFERROR(VLOOKUP($A101,'Season 10'!AK$4:CN$104,20,0),"0"),
IFERROR(VLOOKUP($A101,'Season 11'!AK$4:CN$104,20,0),"0"),IFERROR(VLOOKUP($A101,'Season 12'!AK$4:CN$104,20,0),"0"),
IFERROR(VLOOKUP($A101,'Season 13'!AK$4:CN$104,20,0),"0"),IFERROR(VLOOKUP($A101,'Season 14'!AK$4:CN$104,20,0),"0"),IFERROR(VLOOKUP(A101,'Season 15'!AK$4:CN$104,20,0),"0"),)</f>
        <v>0</v>
      </c>
      <c r="T101" s="21">
        <f>SUM(
IFERROR(VLOOKUP($A101,'Season 1'!AJ$4:CM$104,21,0),"0"),IFERROR(VLOOKUP($A101,'Season 2'!AK$4:CN$104,21,0),"0"),
IFERROR(VLOOKUP($A101,'Season 3'!AK$4:CN$104,21,0),"0"),IFERROR(VLOOKUP($A101,'Season 4'!AK$4:CN$104,21,0),"0"),
IFERROR(VLOOKUP($A101,'Season 5'!AK$4:CN$104,21,0),"0"),IFERROR(VLOOKUP($A101,'Season 6'!AK$4:CN$104,21,0),"0"),
IFERROR(VLOOKUP($A101,'Season 7'!AK$4:CN$104,21,0),"0"),IFERROR(VLOOKUP($A101,'Season 8'!AK$4:CN$104,21,0),"0"),
IFERROR(VLOOKUP($A101,'Season 9'!AK$4:CN$104,21,0),"0"),IFERROR(VLOOKUP($A101,'Season 10'!AK$4:CN$104,21,0),"0"),
IFERROR(VLOOKUP($A101,'Season 11'!AK$4:CN$104,21,0),"0"),IFERROR(VLOOKUP($A101,'Season 12'!AK$4:CN$104,21,0),"0"),
IFERROR(VLOOKUP($A101,'Season 13'!AK$4:CN$104,21,0),"0"),IFERROR(VLOOKUP($A101,'Season 14'!AK$4:CN$104,21,0),"0"),IFERROR(VLOOKUP(A101,'Season 15'!AK$4:CN$104,21,0),"0"),)</f>
        <v>0</v>
      </c>
      <c r="U101" s="402">
        <f>SUM(
IFERROR(VLOOKUP($A101,'Season 1'!AJ$4:CM$104,22,0),"0"),IFERROR(VLOOKUP($A101,'Season 2'!AK$4:CN$104,22,0),"0"),
IFERROR(VLOOKUP($A101,'Season 3'!AK$4:CN$104,22,0),"0"),IFERROR(VLOOKUP($A101,'Season 4'!AK$4:CN$104,22,0),"0"),
IFERROR(VLOOKUP($A101,'Season 5'!AK$4:CN$104,22,0),"0"),IFERROR(VLOOKUP($A101,'Season 6'!AK$4:CN$104,22,0),"0"),
IFERROR(VLOOKUP($A101,'Season 7'!AK$4:CN$104,22,0),"0"),IFERROR(VLOOKUP($A101,'Season 8'!AK$4:CN$104,22,0),"0"),
IFERROR(VLOOKUP($A101,'Season 9'!AK$4:CN$104,22,0),"0"),IFERROR(VLOOKUP($A101,'Season 10'!AK$4:CN$104,22,0),"0"),
IFERROR(VLOOKUP($A101,'Season 11'!AK$4:CN$104,22,0),"0"),IFERROR(VLOOKUP($A101,'Season 12'!AK$4:CN$104,22,0),"0"),
IFERROR(VLOOKUP($A101,'Season 13'!AK$4:CN$104,22,0),"0"),IFERROR(VLOOKUP($A101,'Season 14'!AK$4:CN$104,22,0),"0"),IFERROR(VLOOKUP(A101,'Season 15'!AK$4:CN$104,22,0),"0"),)</f>
        <v>0</v>
      </c>
      <c r="V101" s="403">
        <f>SUM(
IFERROR(VLOOKUP($A101,'Season 1'!AJ$4:CM$104,23,0),"0"),IFERROR(VLOOKUP($A101,'Season 2'!AK$4:CN$104,23,0),"0"),
IFERROR(VLOOKUP($A101,'Season 3'!AK$4:CN$104,23,0),"0"),IFERROR(VLOOKUP($A101,'Season 4'!AK$4:CN$104,23,0),"0"),
IFERROR(VLOOKUP($A101,'Season 5'!AK$4:CN$104,23,0),"0"),IFERROR(VLOOKUP($A101,'Season 6'!AK$4:CN$104,23,0),"0"),
IFERROR(VLOOKUP($A101,'Season 7'!AK$4:CN$104,23,0),"0"),IFERROR(VLOOKUP($A101,'Season 8'!AK$4:CN$104,23,0),"0"),
IFERROR(VLOOKUP($A101,'Season 9'!AK$4:CN$104,23,0),"0"),IFERROR(VLOOKUP($A101,'Season 10'!AK$4:CN$104,23,0),"0"),
IFERROR(VLOOKUP($A101,'Season 11'!AK$4:CN$104,23,0),"0"),IFERROR(VLOOKUP($A101,'Season 12'!AK$4:CN$104,23,0),"0"),
IFERROR(VLOOKUP($A101,'Season 13'!AK$4:CN$104,23,0),"0"),IFERROR(VLOOKUP($A101,'Season 14'!AK$4:CN$104,23,0),"0"),IFERROR(VLOOKUP($A101,'Season 15'!AK$4:CN$104,23,0),"0"),)</f>
        <v>0</v>
      </c>
      <c r="W101" s="398">
        <f>SUM(
IFERROR(VLOOKUP($A101,'Season 1'!AJ$4:CM$104,24,0),"0"),IFERROR(VLOOKUP($A101,'Season 2'!AK$4:CN$104,24,0),"0"),
IFERROR(VLOOKUP($A101,'Season 3'!AK$4:CN$104,24,0),"0"),IFERROR(VLOOKUP($A101,'Season 4'!AK$4:CN$104,24,0),"0"),
IFERROR(VLOOKUP($A101,'Season 5'!AK$4:CN$104,24,0),"0"),IFERROR(VLOOKUP($A101,'Season 6'!AK$4:CN$104,24,0),"0"),
IFERROR(VLOOKUP($A101,'Season 7'!AK$4:CN$104,24,0),"0"),IFERROR(VLOOKUP($A101,'Season 8'!AK$4:CN$104,24,0),"0"),
IFERROR(VLOOKUP($A101,'Season 9'!AK$4:CN$104,24,0),"0"),IFERROR(VLOOKUP($A101,'Season 10'!AK$4:CN$104,24,0),"0"),
IFERROR(VLOOKUP($A101,'Season 11'!AK$4:CN$104,24,0),"0"),IFERROR(VLOOKUP($A101,'Season 12'!AK$4:CN$104,24,0),"0"),
IFERROR(VLOOKUP($A101,'Season 13'!AK$4:CN$104,24,0),"0"),IFERROR(VLOOKUP($A101,'Season 14'!AK$4:CN$104,24,0),"0"),IFERROR(VLOOKUP($A101,'Season 15'!AK$4:CN$104,24,0),"0"),)</f>
        <v>0</v>
      </c>
      <c r="X101" s="518">
        <f>SUM(
IFERROR(VLOOKUP($A101,'Season 1'!AJ$4:CM$104,25,0),"0"),IFERROR(VLOOKUP($A101,'Season 2'!AK$4:CN$104,25,0),"0"),
IFERROR(VLOOKUP($A101,'Season 3'!AK$4:CN$104,25,0),"0"),IFERROR(VLOOKUP($A101,'Season 4'!AK$4:CN$104,25,0),"0"),
IFERROR(VLOOKUP($A101,'Season 5'!AK$4:CN$104,25,0),"0"),IFERROR(VLOOKUP($A101,'Season 6'!AK$4:CN$104,25,0),"0"),
IFERROR(VLOOKUP($A101,'Season 7'!AK$4:CN$104,25,0),"0"),IFERROR(VLOOKUP($A101,'Season 8'!AK$4:CN$104,25,0),"0"),
IFERROR(VLOOKUP($A101,'Season 9'!AK$4:CN$104,25,0),"0"),IFERROR(VLOOKUP($A101,'Season 10'!AK$4:CN$104,25,0),"0"),
IFERROR(VLOOKUP($A101,'Season 11'!AK$4:CN$104,25,0),"0"),IFERROR(VLOOKUP($A101,'Season 12'!AK$4:CN$104,25,0),"0"),
IFERROR(VLOOKUP($A101,'Season 13'!AK$4:CN$104,25,0),"0"),IFERROR(VLOOKUP($A101,'Season 14'!AK$4:CN$104,25,0),"0"),IFERROR(VLOOKUP($A101,'Season 15'!AK$4:CN$104,25,0),"0"),)</f>
        <v>0</v>
      </c>
      <c r="Y101" s="21">
        <f>SUM(
IFERROR(VLOOKUP($A101,'Season 1'!AJ$4:CM$104,26,0),"0"),IFERROR(VLOOKUP($A101,'Season 2'!AK$4:CN$104,26,0),"0"),
IFERROR(VLOOKUP($A101,'Season 3'!AK$4:CN$104,26,0),"0"),IFERROR(VLOOKUP($A101,'Season 4'!AK$4:CN$104,26,0),"0"),
IFERROR(VLOOKUP($A101,'Season 5'!AK$4:CN$104,26,0),"0"),IFERROR(VLOOKUP($A101,'Season 6'!AK$4:CN$104,26,0),"0"),
IFERROR(VLOOKUP($A101,'Season 7'!AK$4:CN$104,26,0),"0"),IFERROR(VLOOKUP($A101,'Season 8'!AK$4:CN$104,26,0),"0"),
IFERROR(VLOOKUP($A101,'Season 9'!AK$4:CN$104,26,0),"0"),IFERROR(VLOOKUP($A101,'Season 10'!AK$4:CN$104,26,0),"0"),
IFERROR(VLOOKUP($A101,'Season 11'!AK$4:CN$104,26,0),"0"),IFERROR(VLOOKUP($A101,'Season 12'!AK$4:CN$104,26,0),"0"),
IFERROR(VLOOKUP($A101,'Season 13'!AK$4:CN$104,26,0),"0"),IFERROR(VLOOKUP($A101,'Season 14'!AK$4:CN$104,26,0),"0"),IFERROR(VLOOKUP($A101,'Season 15'!AK$4:CN$104,26,0),"0"),)</f>
        <v>0</v>
      </c>
      <c r="Z101" s="402">
        <f>SUM(
IFERROR(VLOOKUP($A101,'Season 1'!AJ$4:CM$104,27,0),"0"),IFERROR(VLOOKUP($A101,'Season 2'!AK$4:CN$104,27,0),"0"),
IFERROR(VLOOKUP($A101,'Season 3'!AK$4:CN$104,27,0),"0"),IFERROR(VLOOKUP($A101,'Season 4'!AK$4:CN$104,27,0),"0"),
IFERROR(VLOOKUP($A101,'Season 5'!AK$4:CN$104,27,0),"0"),IFERROR(VLOOKUP($A101,'Season 6'!AK$4:CN$104,27,0),"0"),
IFERROR(VLOOKUP($A101,'Season 7'!AK$4:CN$104,27,0),"0"),IFERROR(VLOOKUP($A101,'Season 8'!AK$4:CN$104,27,0),"0"),
IFERROR(VLOOKUP($A101,'Season 9'!AK$4:CN$104,27,0),"0"),IFERROR(VLOOKUP($A101,'Season 10'!AK$4:CN$104,27,0),"0"),
IFERROR(VLOOKUP($A101,'Season 11'!AK$4:CN$104,27,0),"0"),IFERROR(VLOOKUP($A101,'Season 12'!AK$4:CN$104,27,0),"0"),
IFERROR(VLOOKUP($A101,'Season 13'!AK$4:CN$104,27,0),"0"),IFERROR(VLOOKUP($A101,'Season 14'!AK$4:CN$104,27,0),"0"),IFERROR(VLOOKUP($A101,'Season 15'!AK$4:CN$104,27,0),"0"),)</f>
        <v>0</v>
      </c>
      <c r="AA101" s="403">
        <f>SUM(
IFERROR(VLOOKUP($A101,'Season 1'!AJ$4:CM$104,28,0),"0"),IFERROR(VLOOKUP($A101,'Season 2'!AK$4:CN$104,28,0),"0"),
IFERROR(VLOOKUP($A101,'Season 3'!AK$4:CN$104,28,0),"0"),IFERROR(VLOOKUP($A101,'Season 4'!AK$4:CN$104,28,0),"0"),
IFERROR(VLOOKUP($A101,'Season 5'!AK$4:CN$104,28,0),"0"),IFERROR(VLOOKUP($A101,'Season 6'!AK$4:CN$104,28,0),"0"),
IFERROR(VLOOKUP($A101,'Season 7'!AK$4:CN$104,28,0),"0"),IFERROR(VLOOKUP($A101,'Season 8'!AK$4:CN$104,28,0),"0"),
IFERROR(VLOOKUP($A101,'Season 9'!AK$4:CN$104,28,0),"0"),IFERROR(VLOOKUP($A101,'Season 10'!AK$4:CN$104,28,0),"0"),
IFERROR(VLOOKUP($A101,'Season 11'!AK$4:CN$104,28,0),"0"),IFERROR(VLOOKUP($A101,'Season 12'!AK$4:CN$104,28,0),"0"),
IFERROR(VLOOKUP($A101,'Season 13'!AK$4:CN$104,28,0),"0"),IFERROR(VLOOKUP($A101,'Season 14'!AK$4:CN$104,28,0),"0"),IFERROR(VLOOKUP($A101,'Season 15'!AK$4:CN$104,28,0),"0"),)</f>
        <v>0</v>
      </c>
      <c r="AB101" s="398">
        <f>SUM(
IFERROR(VLOOKUP($A101,'Season 1'!AJ$4:CM$104,29,0),"0"),IFERROR(VLOOKUP($A101,'Season 2'!AK$4:CN$104,29,0),"0"),
IFERROR(VLOOKUP($A101,'Season 3'!AK$4:CN$104,29,0),"0"),IFERROR(VLOOKUP($A101,'Season 4'!AK$4:CN$104,29,0),"0"),
IFERROR(VLOOKUP($A101,'Season 5'!AK$4:CN$104,29,0),"0"),IFERROR(VLOOKUP($A101,'Season 6'!AK$4:CN$104,29,0),"0"),
IFERROR(VLOOKUP($A101,'Season 7'!AK$4:CN$104,29,0),"0"),IFERROR(VLOOKUP($A101,'Season 8'!AK$4:CN$104,29,0),"0"),
IFERROR(VLOOKUP($A101,'Season 9'!AK$4:CN$104,29,0),"0"),IFERROR(VLOOKUP($A101,'Season 10'!AK$4:CN$104,29,0),"0"),
IFERROR(VLOOKUP($A101,'Season 11'!AK$4:CN$104,29,0),"0"),IFERROR(VLOOKUP($A101,'Season 12'!AK$4:CN$104,29,0),"0"),
IFERROR(VLOOKUP($A101,'Season 13'!AK$4:CN$104,29,0),"0"),IFERROR(VLOOKUP($A101,'Season 14'!AK$4:CN$104,29,0),"0"),IFERROR(VLOOKUP($A101,'Season 15'!AK$4:CN$104,29,0),"0"),)</f>
        <v>0</v>
      </c>
      <c r="AC101" s="518">
        <f>SUM(
IFERROR(VLOOKUP($A101,'Season 1'!AJ$4:CM$104,30,0),"0"),IFERROR(VLOOKUP($A101,'Season 2'!AK$4:CN$104,30,0),"0"),
IFERROR(VLOOKUP($A101,'Season 3'!AK$4:CN$104,30,0),"0"),IFERROR(VLOOKUP($A101,'Season 4'!AK$4:CN$104,30,0),"0"),
IFERROR(VLOOKUP($A101,'Season 5'!AK$4:CN$104,30,0),"0"),IFERROR(VLOOKUP($A101,'Season 6'!AK$4:CN$104,30,0),"0"),
IFERROR(VLOOKUP($A101,'Season 7'!AK$4:CN$104,30,0),"0"),IFERROR(VLOOKUP($A101,'Season 8'!AK$4:CN$104,30,0),"0"),
IFERROR(VLOOKUP($A101,'Season 9'!AK$4:CN$104,30,0),"0"),IFERROR(VLOOKUP($A101,'Season 10'!AK$4:CN$104,30,0),"0"),
IFERROR(VLOOKUP($A101,'Season 11'!AK$4:CN$104,30,0),"0"),IFERROR(VLOOKUP($A101,'Season 12'!AK$4:CN$104,30,0),"0"),
IFERROR(VLOOKUP($A101,'Season 13'!AK$4:CN$104,30,0),"0"),IFERROR(VLOOKUP($A101,'Season 14'!AK$4:CN$104,30,0),"0"),IFERROR(VLOOKUP($A101,'Season 15'!AK$4:CN$104,30,0),"0"),)</f>
        <v>0</v>
      </c>
      <c r="AD101" s="21">
        <f>SUM(
IFERROR(VLOOKUP($A101,'Season 1'!AJ$4:CM$104,31,0),"0"),IFERROR(VLOOKUP($A101,'Season 2'!AK$4:CN$104,31,0),"0"),
IFERROR(VLOOKUP($A101,'Season 3'!AK$4:CN$104,31,0),"0"),IFERROR(VLOOKUP($A101,'Season 4'!AK$4:CN$104,31,0),"0"),
IFERROR(VLOOKUP($A101,'Season 5'!AK$4:CN$104,31,0),"0"),IFERROR(VLOOKUP($A101,'Season 6'!AK$4:CN$104,31,0),"0"),
IFERROR(VLOOKUP($A101,'Season 7'!AK$4:CN$104,31,0),"0"),IFERROR(VLOOKUP($A101,'Season 8'!AK$4:CN$104,31,0),"0"),
IFERROR(VLOOKUP($A101,'Season 9'!AK$4:CN$104,31,0),"0"),IFERROR(VLOOKUP($A101,'Season 10'!AK$4:CN$104,31,0),"0"),
IFERROR(VLOOKUP($A101,'Season 11'!AK$4:CN$104,31,0),"0"),IFERROR(VLOOKUP($A101,'Season 12'!AK$4:CN$104,31,0),"0"),
IFERROR(VLOOKUP($A101,'Season 13'!AK$4:CN$104,31,0),"0"),IFERROR(VLOOKUP($A101,'Season 14'!AK$4:CN$104,31,0),"0"),IFERROR(VLOOKUP($A101,'Season 15'!AK$4:CN$104,31,0),"0"),)</f>
        <v>0</v>
      </c>
      <c r="AE101" s="402">
        <f>SUM(
IFERROR(VLOOKUP($A101,'Season 1'!AJ$4:CM$104,32,0),"0"),IFERROR(VLOOKUP($A101,'Season 2'!AK$4:CN$104,32,0),"0"),
IFERROR(VLOOKUP($A101,'Season 3'!AK$4:CN$104,32,0),"0"),IFERROR(VLOOKUP($A101,'Season 4'!AK$4:CN$104,32,0),"0"),
IFERROR(VLOOKUP($A101,'Season 5'!AK$4:CN$104,32,0),"0"),IFERROR(VLOOKUP($A101,'Season 6'!AK$4:CN$104,32,0),"0"),
IFERROR(VLOOKUP($A101,'Season 7'!AK$4:CN$104,32,0),"0"),IFERROR(VLOOKUP($A101,'Season 8'!AK$4:CN$104,32,0),"0"),
IFERROR(VLOOKUP($A101,'Season 9'!AK$4:CN$104,32,0),"0"),IFERROR(VLOOKUP($A101,'Season 10'!AK$4:CN$104,32,0),"0"),
IFERROR(VLOOKUP($A101,'Season 11'!AK$4:CN$104,32,0),"0"),IFERROR(VLOOKUP($A101,'Season 12'!AK$4:CN$104,32,0),"0"),
IFERROR(VLOOKUP($A101,'Season 13'!AK$4:CN$104,32,0),"0"),IFERROR(VLOOKUP($A101,'Season 14'!AK$4:CN$104,32,0),"0"),IFERROR(VLOOKUP($A101,'Season 15'!AK$4:CN$104,32,0),"0"),)</f>
        <v>0</v>
      </c>
      <c r="AF101" s="403">
        <f>SUM(IFERROR(VLOOKUP($A101,'Season 2'!AK$4:CN$104,33,0),"0"),
IFERROR(VLOOKUP($A101,'Season 3'!AK$4:CN$104,33,0),"0"),IFERROR(VLOOKUP($A101,'Season 4'!AK$4:CN$104,33,0),"0"),
IFERROR(VLOOKUP($A101,'Season 5'!AK$4:CN$104,33,0),"0"),IFERROR(VLOOKUP($A101,'Season 6'!AK$4:CN$104,33,0),"0"),
IFERROR(VLOOKUP($A101,'Season 7'!AK$4:CN$104,33,0),"0"),IFERROR(VLOOKUP($A101,'Season 8'!AK$4:CN$104,33,0),"0"),
IFERROR(VLOOKUP($A101,'Season 9'!AK$4:CN$104,33,0),"0"),IFERROR(VLOOKUP($A101,'Season 10'!AK$4:CN$104,33,0),"0"),
IFERROR(VLOOKUP($A101,'Season 11'!AK$4:CN$104,33,0),"0"),IFERROR(VLOOKUP($A101,'Season 12'!AK$4:CN$104,33,0),"0"),
IFERROR(VLOOKUP($A101,'Season 13'!AK$4:CN$104,33,0),"0"),IFERROR(VLOOKUP($A101,'Season 14'!AK$4:CN$104,33,0),"0"),IFERROR(VLOOKUP($A101,'Season 15'!AK$4:CN$104,33,0),"0"),)</f>
        <v>0</v>
      </c>
      <c r="AG101" s="398">
        <f>SUM(IFERROR(VLOOKUP($A101,'Season 2'!AK$4:CN$104,34,0),"0"),
IFERROR(VLOOKUP($A101,'Season 3'!AK$4:CN$104,34,0),"0"),IFERROR(VLOOKUP($A101,'Season 4'!AK$4:CN$104,34,0),"0"),
IFERROR(VLOOKUP($A101,'Season 5'!AK$4:CN$104,34,0),"0"),IFERROR(VLOOKUP($A101,'Season 6'!AK$4:CN$104,34,0),"0"),
IFERROR(VLOOKUP($A101,'Season 7'!AK$4:CN$104,34,0),"0"),IFERROR(VLOOKUP($A101,'Season 8'!AK$4:CN$104,34,0),"0"),
IFERROR(VLOOKUP($A101,'Season 9'!AK$4:CN$104,34,0),"0"),IFERROR(VLOOKUP($A101,'Season 10'!AK$4:CN$104,34,0),"0"),
IFERROR(VLOOKUP($A101,'Season 11'!AK$4:CN$104,34,0),"0"),IFERROR(VLOOKUP($A101,'Season 12'!AK$4:CN$104,34,0),"0"),
IFERROR(VLOOKUP($A101,'Season 13'!AK$4:CN$104,34,0),"0"),IFERROR(VLOOKUP($A101,'Season 14'!AK$4:CN$104,34,0),"0"),IFERROR(VLOOKUP($A101,'Season 15'!AK$4:CN$104,34,0),"0"),)</f>
        <v>0</v>
      </c>
      <c r="AH101" s="518">
        <f>SUM(IFERROR(VLOOKUP($A101,'Season 2'!AK$4:CN$104,35,0),"0"),
IFERROR(VLOOKUP($A101,'Season 3'!AK$4:CN$104,35,0),"0"),IFERROR(VLOOKUP($A101,'Season 4'!AK$4:CN$104,35,0),"0"),
IFERROR(VLOOKUP($A101,'Season 5'!AK$4:CN$104,35,0),"0"),IFERROR(VLOOKUP($A101,'Season 6'!AK$4:CN$104,35,0),"0"),
IFERROR(VLOOKUP($A101,'Season 7'!AK$4:CN$104,35,0),"0"),IFERROR(VLOOKUP($A101,'Season 8'!AK$4:CN$104,35,0),"0"),
IFERROR(VLOOKUP($A101,'Season 9'!AK$4:CN$104,35,0),"0"),IFERROR(VLOOKUP($A101,'Season 10'!AK$4:CN$104,35,0),"0"),
IFERROR(VLOOKUP($A101,'Season 11'!AK$4:CN$104,35,0),"0"),IFERROR(VLOOKUP($A101,'Season 12'!AK$4:CN$104,35,0),"0"),
IFERROR(VLOOKUP($A101,'Season 13'!AK$4:CN$104,35,0),"0"),IFERROR(VLOOKUP($A101,'Season 14'!AK$4:CN$104,35,0),"0"),IFERROR(VLOOKUP($A101,'Season 15'!AK$4:CN$104,35,0),"0"),)</f>
        <v>0</v>
      </c>
      <c r="AI101" s="21">
        <f>SUM(IFERROR(VLOOKUP($A101,'Season 2'!AK$4:CN$104,36,0),"0"),
IFERROR(VLOOKUP($A101,'Season 3'!AK$4:CN$104,36,0),"0"),IFERROR(VLOOKUP($A101,'Season 4'!AK$4:CN$104,36,0),"0"),
IFERROR(VLOOKUP($A101,'Season 5'!AK$4:CN$104,36,0),"0"),IFERROR(VLOOKUP($A101,'Season 6'!AK$4:CN$104,36,0),"0"),
IFERROR(VLOOKUP($A101,'Season 7'!AK$4:CN$104,36,0),"0"),IFERROR(VLOOKUP($A101,'Season 8'!AK$4:CN$104,36,0),"0"),
IFERROR(VLOOKUP($A101,'Season 9'!AK$4:CN$104,36,0),"0"),IFERROR(VLOOKUP($A101,'Season 10'!AK$4:CN$104,36,0),"0"),
IFERROR(VLOOKUP($A101,'Season 11'!AK$4:CN$104,36,0),"0"),IFERROR(VLOOKUP($A101,'Season 12'!AK$4:CN$104,36,0),"0"),
IFERROR(VLOOKUP($A101,'Season 13'!AK$4:CN$104,36,0),"0"),IFERROR(VLOOKUP($A101,'Season 14'!AK$4:CN$104,36,0),"0"),IFERROR(VLOOKUP($A101,'Season 15'!AK$4:CN$104,36,0),"0"),)</f>
        <v>0</v>
      </c>
      <c r="AJ101" s="402">
        <f>SUM(IFERROR(VLOOKUP($A101,'Season 2'!AK$4:CN$104,37,0),"0"),
IFERROR(VLOOKUP($A101,'Season 3'!AK$4:CN$104,37,0),"0"),IFERROR(VLOOKUP($A101,'Season 4'!AK$4:CN$104,37,0),"0"),
IFERROR(VLOOKUP($A101,'Season 5'!AK$4:CN$104,37,0),"0"),IFERROR(VLOOKUP($A101,'Season 6'!AK$4:CN$104,37,0),"0"),
IFERROR(VLOOKUP($A101,'Season 7'!AK$4:CN$104,37,0),"0"),IFERROR(VLOOKUP($A101,'Season 8'!AK$4:CN$104,37,0),"0"),
IFERROR(VLOOKUP($A101,'Season 9'!AK$4:CN$104,37,0),"0"),IFERROR(VLOOKUP($A101,'Season 10'!AK$4:CN$104,37,0),"0"),
IFERROR(VLOOKUP($A101,'Season 11'!AK$4:CN$104,37,0),"0"),IFERROR(VLOOKUP($A101,'Season 12'!AK$4:CN$104,37,0),"0"),
IFERROR(VLOOKUP($A101,'Season 13'!AK$4:CN$104,37,0),"0"),IFERROR(VLOOKUP($A101,'Season 14'!AK$4:CN$104,37,0),"0"),IFERROR(VLOOKUP($A101,'Season 15'!AK$4:CN$104,37,0),"0"),)</f>
        <v>0</v>
      </c>
      <c r="AK101" s="403">
        <f>SUM(IFERROR(VLOOKUP($A101,'Season 1'!AJ$4:CM$104,33,0),"0"),IFERROR(VLOOKUP($A101,'Season 2'!AK$4:CN$104,38,0),"0"),
IFERROR(VLOOKUP($A101,'Season 3'!AK$4:CN$104,38,0),"0"),IFERROR(VLOOKUP($A101,'Season 4'!AK$4:CN$104,38,0),"0"),
IFERROR(VLOOKUP($A101,'Season 5'!AK$4:CN$104,38,0),"0"),IFERROR(VLOOKUP($A101,'Season 6'!AK$4:CN$104,38,0),"0"),
IFERROR(VLOOKUP($A101,'Season 7'!AK$4:CN$104,38,0),"0"),IFERROR(VLOOKUP($A101,'Season 8'!AK$4:CN$104,38,0),"0"),
IFERROR(VLOOKUP($A101,'Season 9'!AK$4:CN$104,38,0),"0"),IFERROR(VLOOKUP($A101,'Season 10'!AK$4:CN$104,38,0),"0"),
IFERROR(VLOOKUP($A101,'Season 11'!AK$4:CN$104,38,0),"0"),IFERROR(VLOOKUP($A101,'Season 12'!AK$4:CN$104,38,0),"0"),
IFERROR(VLOOKUP($A101,'Season 13'!AK$4:CN$104,38,0),"0"),IFERROR(VLOOKUP($A101,'Season 14'!AK$4:CN$104,38,0),"0"),IFERROR(VLOOKUP($A101,'Season 15'!AK$4:CN$104,38,0),"0"),)</f>
        <v>0</v>
      </c>
      <c r="AL101" s="398">
        <f>SUM(IFERROR(VLOOKUP($A101,'Season 1'!AJ$4:CM$104,34,0),"0"),IFERROR(VLOOKUP($A101,'Season 2'!AK$4:CN$104,39,0),"0"),
IFERROR(VLOOKUP($A101,'Season 3'!AK$4:CN$104,39,0),"0"),IFERROR(VLOOKUP($A101,'Season 4'!AK$4:CN$104,39,0),"0"),
IFERROR(VLOOKUP($A101,'Season 5'!AK$4:CN$104,39,0),"0"),IFERROR(VLOOKUP($A101,'Season 6'!AK$4:CN$104,39,0),"0"),
IFERROR(VLOOKUP($A101,'Season 7'!AK$4:CN$104,39,0),"0"),IFERROR(VLOOKUP($A101,'Season 8'!AK$4:CN$104,39,0),"0"),
IFERROR(VLOOKUP($A101,'Season 9'!AK$4:CN$104,39,0),"0"),IFERROR(VLOOKUP($A101,'Season 10'!AK$4:CN$104,39,0),"0"),
IFERROR(VLOOKUP($A101,'Season 11'!AK$4:CN$104,39,0),"0"),IFERROR(VLOOKUP($A101,'Season 12'!AK$4:CN$104,39,0),"0"),
IFERROR(VLOOKUP($A101,'Season 13'!AK$4:CN$104,39,0),"0"),IFERROR(VLOOKUP($A101,'Season 14'!AK$4:CN$104,39,0),"0"),IFERROR(VLOOKUP($A101,'Season 15'!AK$4:CN$104,39,0),"0"),)</f>
        <v>0</v>
      </c>
      <c r="AM101" s="518">
        <f>SUM(IFERROR(VLOOKUP($A101,'Season 1'!AJ$4:CM$104,35,0),"0"),IFERROR(VLOOKUP($A101,'Season 2'!AK$4:CN$104,40,0),"0"),
IFERROR(VLOOKUP($A101,'Season 3'!AK$4:CN$104,40,0),"0"),IFERROR(VLOOKUP($A101,'Season 4'!AK$4:CN$104,40,0),"0"),
IFERROR(VLOOKUP($A101,'Season 5'!AK$4:CN$104,40,0),"0"),IFERROR(VLOOKUP($A101,'Season 6'!AK$4:CN$104,40,0),"0"),
IFERROR(VLOOKUP($A101,'Season 7'!AK$4:CN$104,40,0),"0"),IFERROR(VLOOKUP($A101,'Season 8'!AK$4:CN$104,40,0),"0"),
IFERROR(VLOOKUP($A101,'Season 9'!AK$4:CN$104,40,0),"0"),IFERROR(VLOOKUP($A101,'Season 10'!AK$4:CN$104,40,0),"0"),
IFERROR(VLOOKUP($A101,'Season 11'!AK$4:CN$104,40,0),"0"),IFERROR(VLOOKUP($A101,'Season 12'!AK$4:CN$104,40,0),"0"),
IFERROR(VLOOKUP($A101,'Season 13'!AK$4:CN$104,40,0),"0"),IFERROR(VLOOKUP($A101,'Season 14'!AK$4:CN$104,40,0),"0"),IFERROR(VLOOKUP($A101,'Season 15'!AK$4:CN$104,40,0),"0"),)</f>
        <v>0</v>
      </c>
      <c r="AN101" s="21">
        <f>SUM(IFERROR(VLOOKUP($A101,'Season 1'!AJ$4:CM$104,36,0),"0"),IFERROR(VLOOKUP($A101,'Season 2'!AK$4:CN$104,41,0),"0"),
IFERROR(VLOOKUP($A101,'Season 3'!AK$4:CN$104,41,0),"0"),IFERROR(VLOOKUP($A101,'Season 4'!AK$4:CN$104,41,0),"0"),
IFERROR(VLOOKUP($A101,'Season 5'!AK$4:CN$104,41,0),"0"),IFERROR(VLOOKUP($A101,'Season 6'!AK$4:CN$104,41,0),"0"),
IFERROR(VLOOKUP($A101,'Season 7'!AK$4:CN$104,41,0),"0"),IFERROR(VLOOKUP($A101,'Season 8'!AK$4:CN$104,41,0),"0"),
IFERROR(VLOOKUP($A101,'Season 9'!AK$4:CN$104,41,0),"0"),IFERROR(VLOOKUP($A101,'Season 10'!AK$4:CN$104,41,0),"0"),
IFERROR(VLOOKUP($A101,'Season 11'!AK$4:CN$104,41,0),"0"),IFERROR(VLOOKUP($A101,'Season 12'!AK$4:CN$104,41,0),"0"),
IFERROR(VLOOKUP($A101,'Season 13'!AK$4:CN$104,41,0),"0"),IFERROR(VLOOKUP($A101,'Season 14'!AK$4:CN$104,41,0),"0"),IFERROR(VLOOKUP($A101,'Season 15'!AK$4:CN$104,41,0),"0"),)</f>
        <v>0</v>
      </c>
      <c r="AO101" s="402">
        <f>SUM(IFERROR(VLOOKUP($A101,'Season 1'!AJ$4:CM$104,37,0),"0"),IFERROR(VLOOKUP($A101,'Season 2'!AK$4:CN$104,42,0),"0"),
IFERROR(VLOOKUP($A101,'Season 3'!AK$4:CN$104,42,0),"0"),IFERROR(VLOOKUP($A101,'Season 4'!AK$4:CN$104,42,0),"0"),
IFERROR(VLOOKUP($A101,'Season 5'!AK$4:CN$104,42,0),"0"),IFERROR(VLOOKUP($A101,'Season 6'!AK$4:CN$104,42,0),"0"),
IFERROR(VLOOKUP($A101,'Season 7'!AK$4:CN$104,42,0),"0"),IFERROR(VLOOKUP($A101,'Season 8'!AK$4:CN$104,42,0),"0"),
IFERROR(VLOOKUP($A101,'Season 9'!AK$4:CN$104,42,0),"0"),IFERROR(VLOOKUP($A101,'Season 10'!AK$4:CN$104,42,0),"0"),
IFERROR(VLOOKUP($A101,'Season 11'!AK$4:CN$104,42,0),"0"),IFERROR(VLOOKUP($A101,'Season 12'!AK$4:CN$104,42,0),"0"),
IFERROR(VLOOKUP($A101,'Season 13'!AK$4:CN$104,42,0),"0"),IFERROR(VLOOKUP($A101,'Season 14'!AK$4:CN$104,42,0),"0"),IFERROR(VLOOKUP($A101,'Season 15'!AK$4:CN$104,42,0),"0"),)</f>
        <v>0</v>
      </c>
      <c r="AP101" s="403">
        <f>SUM(IFERROR(VLOOKUP($A101,'Season 1'!AJ$4:CM$104,43,0),"0"),IFERROR(VLOOKUP($A101,'Season 2'!AK$4:CN$104,43,0),"0"),
IFERROR(VLOOKUP($A101,'Season 3'!AK$4:CN$104,43,0),"0"),IFERROR(VLOOKUP($A101,'Season 4'!AK$4:CN$104,43,0),"0"),
IFERROR(VLOOKUP($A101,'Season 5'!AK$4:CN$104,43,0),"0"),IFERROR(VLOOKUP($A101,'Season 6'!AK$4:CN$104,43,0),"0"),
IFERROR(VLOOKUP($A101,'Season 7'!AK$4:CN$104,43,0),"0"),IFERROR(VLOOKUP($A101,'Season 8'!AK$4:CN$104,43,0),"0"),
IFERROR(VLOOKUP($A101,'Season 9'!AK$4:CN$104,43,0),"0"),IFERROR(VLOOKUP($A101,'Season 10'!AK$4:CN$104,43,0),"0"),
IFERROR(VLOOKUP($A101,'Season 11'!AK$4:CN$104,43,0),"0"),IFERROR(VLOOKUP($A101,'Season 12'!AK$4:CN$104,43,0),"0"),
IFERROR(VLOOKUP($A101,'Season 13'!AK$4:CN$104,43,0),"0"),IFERROR(VLOOKUP($A101,'Season 14'!AK$4:CN$104,43,0),"0"),IFERROR(VLOOKUP($A101,'Season 15'!AK$4:CN$104,43,0),"0"),)</f>
        <v>0</v>
      </c>
      <c r="AQ101" s="398">
        <f>SUM(IFERROR(VLOOKUP($A101,'Season 1'!AJ$4:CM$104,44,0),"0"),IFERROR(VLOOKUP($A101,'Season 2'!AK$4:CN$104,44,0),"0"),
IFERROR(VLOOKUP($A101,'Season 3'!AK$4:CN$104,44,0),"0"),IFERROR(VLOOKUP($A101,'Season 4'!AK$4:CN$104,44,0),"0"),
IFERROR(VLOOKUP($A101,'Season 5'!AK$4:CN$104,44,0),"0"),IFERROR(VLOOKUP($A101,'Season 6'!AK$4:CN$104,44,0),"0"),
IFERROR(VLOOKUP($A101,'Season 7'!AK$4:CN$104,44,0),"0"),IFERROR(VLOOKUP($A101,'Season 8'!AK$4:CN$104,44,0),"0"),
IFERROR(VLOOKUP($A101,'Season 9'!AK$4:CN$104,44,0),"0"),IFERROR(VLOOKUP($A101,'Season 10'!AK$4:CN$104,44,0),"0"),
IFERROR(VLOOKUP($A101,'Season 11'!AK$4:CN$104,44,0),"0"),IFERROR(VLOOKUP($A101,'Season 12'!AK$4:CN$104,44,0),"0"),
IFERROR(VLOOKUP($A101,'Season 13'!AK$4:CN$104,44,0),"0"),IFERROR(VLOOKUP($A101,'Season 14'!AK$4:CN$104,44,0),"0"),IFERROR(VLOOKUP($A101,'Season 15'!AK$4:CN$104,44,0),"0"),)</f>
        <v>0</v>
      </c>
      <c r="AR101" s="518">
        <f>SUM(IFERROR(VLOOKUP($A101,'Season 1'!AJ$4:CM$104,45,0),"0"),IFERROR(VLOOKUP($A101,'Season 2'!AK$4:CN$104,45,0),"0"),
IFERROR(VLOOKUP($A101,'Season 3'!AK$4:CN$104,45,0),"0"),IFERROR(VLOOKUP($A101,'Season 4'!AK$4:CN$104,45,0),"0"),
IFERROR(VLOOKUP($A101,'Season 5'!AK$4:CN$104,45,0),"0"),IFERROR(VLOOKUP($A101,'Season 6'!AK$4:CN$104,45,0),"0"),
IFERROR(VLOOKUP($A101,'Season 7'!AK$4:CN$104,45,0),"0"),IFERROR(VLOOKUP($A101,'Season 8'!AK$4:CN$104,45,0),"0"),
IFERROR(VLOOKUP($A101,'Season 9'!AK$4:CN$104,45,0),"0"),IFERROR(VLOOKUP($A101,'Season 10'!AK$4:CN$104,45,0),"0"),
IFERROR(VLOOKUP($A101,'Season 11'!AK$4:CN$104,45,0),"0"),IFERROR(VLOOKUP($A101,'Season 12'!AK$4:CN$104,45,0),"0"),
IFERROR(VLOOKUP($A101,'Season 13'!AK$4:CN$104,45,0),"0"),IFERROR(VLOOKUP($A101,'Season 14'!AK$4:CN$104,45,0),"0"),IFERROR(VLOOKUP($A101,'Season 15'!AK$4:CN$104,45,0),"0"),)</f>
        <v>0</v>
      </c>
      <c r="AS101" s="21">
        <f>SUM(IFERROR(VLOOKUP($A101,'Season 1'!AJ$4:CM$104,46,0),"0"),IFERROR(VLOOKUP($A101,'Season 2'!AK$4:CN$104,46,0),"0"),
IFERROR(VLOOKUP($A101,'Season 3'!AK$4:CN$104,46,0),"0"),IFERROR(VLOOKUP($A101,'Season 4'!AK$4:CN$104,46,0),"0"),
IFERROR(VLOOKUP($A101,'Season 5'!AK$4:CN$104,46,0),"0"),IFERROR(VLOOKUP($A101,'Season 6'!AK$4:CN$104,46,0),"0"),
IFERROR(VLOOKUP($A101,'Season 7'!AK$4:CN$104,46,0),"0"),IFERROR(VLOOKUP($A101,'Season 8'!AK$4:CN$104,46,0),"0"),
IFERROR(VLOOKUP($A101,'Season 9'!AK$4:CN$104,46,0),"0"),IFERROR(VLOOKUP($A101,'Season 10'!AK$4:CN$104,46,0),"0"),
IFERROR(VLOOKUP($A101,'Season 11'!AK$4:CN$104,46,0),"0"),IFERROR(VLOOKUP($A101,'Season 12'!AK$4:CN$104,46,0),"0"),
IFERROR(VLOOKUP($A101,'Season 13'!AK$4:CN$104,46,0),"0"),IFERROR(VLOOKUP($A101,'Season 14'!AK$4:CN$104,46,0),"0"),IFERROR(VLOOKUP($A101,'Season 15'!AK$4:CN$104,46,0),"0"),)</f>
        <v>0</v>
      </c>
      <c r="AT101" s="402">
        <f>SUM(IFERROR(VLOOKUP($A101,'Season 1'!AJ$4:CM$104,47,0),"0"),IFERROR(VLOOKUP($A101,'Season 2'!AK$4:CN$104,47,0),"0"),
IFERROR(VLOOKUP($A101,'Season 3'!AK$4:CN$104,47,0),"0"),IFERROR(VLOOKUP($A101,'Season 4'!AK$4:CN$104,47,0),"0"),
IFERROR(VLOOKUP($A101,'Season 5'!AK$4:CN$104,47,0),"0"),IFERROR(VLOOKUP($A101,'Season 6'!AK$4:CN$104,47,0),"0"),
IFERROR(VLOOKUP($A101,'Season 7'!AK$4:CN$104,47,0),"0"),IFERROR(VLOOKUP($A101,'Season 8'!AK$4:CN$104,47,0),"0"),
IFERROR(VLOOKUP($A101,'Season 9'!AK$4:CN$104,47,0),"0"),IFERROR(VLOOKUP($A101,'Season 10'!AK$4:CN$104,47,0),"0"),
IFERROR(VLOOKUP($A101,'Season 11'!AK$4:CN$104,47,0),"0"),IFERROR(VLOOKUP($A101,'Season 12'!AK$4:CN$104,47,0),"0"),
IFERROR(VLOOKUP($A101,'Season 13'!AK$4:CN$104,47,0),"0"),IFERROR(VLOOKUP($A101,'Season 14'!AK$4:CN$104,47,0),"0"),IFERROR(VLOOKUP($A101,'Season 15'!AK$4:CN$104,47,0),"0"),)</f>
        <v>0</v>
      </c>
      <c r="AU101" s="403">
        <f>SUM(IFERROR(VLOOKUP($A101,'Season 3'!AK$4:CN$104,48,0),"0"),IFERROR(VLOOKUP($A101,'Season 4'!AK$4:CN$104,48,0),"0"),
IFERROR(VLOOKUP($A101,'Season 5'!AK$4:CN$104,48,0),"0"),IFERROR(VLOOKUP($A101,'Season 6'!AK$4:CN$104,48,0),"0"),
IFERROR(VLOOKUP($A101,'Season 7'!AK$4:CN$104,48,0),"0"),IFERROR(VLOOKUP($A101,'Season 8'!AK$4:CN$104,48,0),"0"),
IFERROR(VLOOKUP($A101,'Season 9'!AK$4:CN$104,48,0),"0"),IFERROR(VLOOKUP($A101,'Season 10'!AK$4:CN$104,48,0),"0"),
IFERROR(VLOOKUP($A101,'Season 11'!AK$4:CN$104,48,0),"0"),IFERROR(VLOOKUP($A101,'Season 12'!AK$4:CN$104,48,0),"0"),
IFERROR(VLOOKUP($A101,'Season 13'!AK$4:CN$104,48,0),"0"),IFERROR(VLOOKUP($A101,'Season 14'!AK$4:CN$104,48,0),"0"),IFERROR(VLOOKUP($A101,'Season 15'!AK$4:CN$104,48,0),"0"),)</f>
        <v>0</v>
      </c>
      <c r="AV101" s="398">
        <f>SUM(IFERROR(VLOOKUP($A101,'Season 3'!AK$4:CN$104,49,0),"0"),IFERROR(VLOOKUP($A101,'Season 4'!AK$4:CN$104,49,0),"0"),
IFERROR(VLOOKUP($A101,'Season 5'!AK$4:CN$104,49,0),"0"),IFERROR(VLOOKUP($A101,'Season 6'!AK$4:CN$104,49,0),"0"),
IFERROR(VLOOKUP($A101,'Season 7'!AK$4:CN$104,49,0),"0"),IFERROR(VLOOKUP($A101,'Season 8'!AK$4:CN$104,49,0),"0"),
IFERROR(VLOOKUP($A101,'Season 9'!AK$4:CN$104,49,0),"0"),IFERROR(VLOOKUP($A101,'Season 10'!AK$4:CN$104,49,0),"0"),
IFERROR(VLOOKUP($A101,'Season 11'!AK$4:CN$104,49,0),"0"),IFERROR(VLOOKUP($A101,'Season 12'!AK$4:CN$104,49,0),"0"),
IFERROR(VLOOKUP($A101,'Season 13'!AK$4:CN$104,49,0),"0"),IFERROR(VLOOKUP($A101,'Season 14'!AK$4:CN$104,49,0),"0"),IFERROR(VLOOKUP($A101,'Season 15'!AK$4:CN$104,49,0),"0"),)</f>
        <v>0</v>
      </c>
      <c r="AW101" s="518">
        <f>SUM(IFERROR(VLOOKUP($A101,'Season 3'!AK$4:CN$104,50,0),"0"),IFERROR(VLOOKUP($A101,'Season 4'!AK$4:CN$104,50,0),"0"),
IFERROR(VLOOKUP($A101,'Season 5'!AK$4:CN$104,50,0),"0"),IFERROR(VLOOKUP($A101,'Season 6'!AK$4:CN$104,50,0),"0"),
IFERROR(VLOOKUP($A101,'Season 7'!AK$4:CN$104,50,0),"0"),IFERROR(VLOOKUP($A101,'Season 8'!AK$4:CN$104,50,0),"0"),
IFERROR(VLOOKUP($A101,'Season 9'!AK$4:CN$104,50,0),"0"),IFERROR(VLOOKUP($A101,'Season 10'!AK$4:CN$104,50,0),"0"),
IFERROR(VLOOKUP($A101,'Season 11'!AK$4:CN$104,50,0),"0"),IFERROR(VLOOKUP($A101,'Season 12'!AK$4:CN$104,50,0),"0"),
IFERROR(VLOOKUP($A101,'Season 13'!AK$4:CN$104,50,0),"0"),IFERROR(VLOOKUP($A101,'Season 14'!AK$4:CN$104,50,0),"0"),IFERROR(VLOOKUP($A101,'Season 15'!AK$4:CN$104,50,0),"0"),)</f>
        <v>0</v>
      </c>
      <c r="AX101" s="21">
        <f>SUM(IFERROR(VLOOKUP($A101,'Season 3'!AK$4:CN$104,51,0),"0"),IFERROR(VLOOKUP($A101,'Season 4'!AK$4:CN$104,51,0),"0"),
IFERROR(VLOOKUP($A101,'Season 5'!AK$4:CN$104,51,0),"0"),IFERROR(VLOOKUP($A101,'Season 6'!AK$4:CN$104,51,0),"0"),
IFERROR(VLOOKUP($A101,'Season 7'!AK$4:CN$104,51,0),"0"),IFERROR(VLOOKUP($A101,'Season 8'!AK$4:CN$104,51,0),"0"),
IFERROR(VLOOKUP($A101,'Season 9'!AK$4:CN$104,51,0),"0"),IFERROR(VLOOKUP($A101,'Season 10'!AK$4:CN$104,51,0),"0"),
IFERROR(VLOOKUP($A101,'Season 11'!AK$4:CN$104,51,0),"0"),IFERROR(VLOOKUP($A101,'Season 12'!AK$4:CN$104,51,0),"0"),
IFERROR(VLOOKUP($A101,'Season 13'!AK$4:CN$104,51,0),"0"),IFERROR(VLOOKUP($A101,'Season 14'!AK$4:CN$104,51,0),"0"),IFERROR(VLOOKUP($A101,'Season 15'!AK$4:CN$104,51,0),"0"),)</f>
        <v>0</v>
      </c>
      <c r="AY101" s="402">
        <f>SUM(IFERROR(VLOOKUP($A101,'Season 3'!AK$4:CN$104,52,0),"0"),IFERROR(VLOOKUP($A101,'Season 4'!AK$4:CN$104,52,0),"0"),
IFERROR(VLOOKUP($A101,'Season 5'!AK$4:CN$104,52,0),"0"),IFERROR(VLOOKUP($A101,'Season 6'!AK$4:CN$104,52,0),"0"),
IFERROR(VLOOKUP($A101,'Season 7'!AK$4:CN$104,52,0),"0"),IFERROR(VLOOKUP($A101,'Season 8'!AK$4:CN$104,52,0),"0"),
IFERROR(VLOOKUP($A101,'Season 9'!AK$4:CN$104,52,0),"0"),IFERROR(VLOOKUP($A101,'Season 10'!AK$4:CN$104,52,0),"0"),
IFERROR(VLOOKUP($A101,'Season 11'!AK$4:CN$104,52,0),"0"),IFERROR(VLOOKUP($A101,'Season 12'!AK$4:CN$104,52,0),"0"),
IFERROR(VLOOKUP($A101,'Season 13'!AK$4:CN$104,52,0),"0"),IFERROR(VLOOKUP($A101,'Season 14'!AK$4:CN$104,52,0),"0"),IFERROR(VLOOKUP($A101,'Season 15'!AK$4:CN$104,52,0),"0"),)</f>
        <v>0</v>
      </c>
      <c r="AZ101" s="403">
        <f>SUM(IFERROR(VLOOKUP($A101,'Season 1'!AJ$4:CM$104,38,0),"0"),IFERROR(VLOOKUP($A101,'Season 2'!AK$4:CN$104,48,0),"0"),)</f>
        <v>0</v>
      </c>
      <c r="BA101" s="398">
        <f>SUM(IFERROR(VLOOKUP($A101,'Season 1'!AJ$4:CM$104,39,0),"0"),IFERROR(VLOOKUP($A101,'Season 2'!AK$4:CN$104,49,0),"0"),)</f>
        <v>0</v>
      </c>
      <c r="BB101" s="518">
        <f>SUM(IFERROR(VLOOKUP($A101,'Season 1'!AJ$4:CM$104,40,0),"0"),IFERROR(VLOOKUP($A101,'Season 2'!AK$4:CN$104,50,0),"0"),)</f>
        <v>0</v>
      </c>
      <c r="BC101" s="21">
        <f>SUM(IFERROR(VLOOKUP($A101,'Season 1'!AJ$4:CM$104,41,0),"0"),IFERROR(VLOOKUP($A101,'Season 2'!AK$4:CN$104,51,0),"0"),)</f>
        <v>0</v>
      </c>
      <c r="BD101" s="402">
        <f>SUM(IFERROR(VLOOKUP($A101,'Season 1'!AJ$4:CM$104,42,0),"0"),IFERROR(VLOOKUP($A101,'Season 2'!AK$4:CN$104,52,0),"0"),)</f>
        <v>0</v>
      </c>
      <c r="BE101" s="561">
        <f>SUM(
IFERROR(VLOOKUP($A101,'Season 1'!AJ$4:CM$104,48,0),"0"),IFERROR(VLOOKUP($A101,'Season 2'!AK$4:CN$104,53,0),"0"),
IFERROR(VLOOKUP($A101,'Season 3'!AK$4:CN$104,53,0),"0"),IFERROR(VLOOKUP($A101,'Season 4'!AK$4:CN$104,53,0),"0"),
IFERROR(VLOOKUP($A101,'Season 5'!AK$4:CN$104,53,0),"0"),IFERROR(VLOOKUP($A101,'Season 6'!AK$4:CN$104,53,0),"0"),
IFERROR(VLOOKUP($A101,'Season 7'!AK$4:CN$104,53,0),"0"),IFERROR(VLOOKUP($A101,'Season 8'!AK$4:CN$104,53,0),"0"),
IFERROR(VLOOKUP($A101,'Season 9'!AK$4:CN$104,53,0),"0"),IFERROR(VLOOKUP($A101,'Season 10'!AK$4:CN$104,53,0),"0"),
IFERROR(VLOOKUP($A101,'Season 11'!AK$4:CN$104,53,0),"0"),IFERROR(VLOOKUP($A101,'Season 12'!AK$4:CN$104,53,0),"0"),
IFERROR(VLOOKUP($A101,'Season 13'!AK$4:CN$104,53,0),"0"),IFERROR(VLOOKUP($A101,'Season 14'!AK$4:CN$104,53,0),"0"),IFERROR(VLOOKUP($A101,'Season 15'!AK$4:CN$104,53,0),"0"),)</f>
        <v>0</v>
      </c>
      <c r="BF101" s="562">
        <f>SUM(
IFERROR(VLOOKUP($A101,'Season 1'!AJ$4:CM$104,49,0),"0"),IFERROR(VLOOKUP($A101,'Season 2'!AK$4:CN$104,54,0),"0"),
IFERROR(VLOOKUP($A101,'Season 3'!AK$4:CN$104,54,0),"0"),IFERROR(VLOOKUP($A101,'Season 4'!AK$4:CN$104,54,0),"0"),
IFERROR(VLOOKUP($A101,'Season 5'!AK$4:CN$104,54,0),"0"),IFERROR(VLOOKUP($A101,'Season 6'!AK$4:CN$104,54,0),"0"),
IFERROR(VLOOKUP($A101,'Season 7'!AK$4:CN$104,54,0),"0"),IFERROR(VLOOKUP($A101,'Season 8'!AK$4:CN$104,54,0),"0"),
IFERROR(VLOOKUP($A101,'Season 9'!AK$4:CN$104,54,0),"0"),IFERROR(VLOOKUP($A101,'Season 10'!AK$4:CN$104,54,0),"0"),
IFERROR(VLOOKUP($A101,'Season 11'!AK$4:CN$104,540),"0"),IFERROR(VLOOKUP($A101,'Season 12'!AK$4:CN$104,54,0),"0"),
IFERROR(VLOOKUP($A101,'Season 13'!AK$4:CN$104,54,0),"0"),IFERROR(VLOOKUP($A101,'Season 14'!AK$4:CN$104,54,0),"0"),IFERROR(VLOOKUP($A101,'Season 15'!AK$4:CN$104,54,0),"0"),)</f>
        <v>0</v>
      </c>
      <c r="BG101" s="529" t="e">
        <f t="shared" si="3"/>
        <v>#DIV/0!</v>
      </c>
      <c r="BI101" s="553"/>
      <c r="BJ101" s="553"/>
      <c r="BK101" s="553"/>
      <c r="BL101" s="553"/>
      <c r="BM101" s="553"/>
      <c r="BN101" s="553"/>
      <c r="BO101" s="822"/>
      <c r="BP101" s="822"/>
      <c r="BQ101" s="822"/>
      <c r="BR101" s="822"/>
      <c r="BS101" s="12" t="str">
        <f>IFERROR(VLOOKUP($A101,'Season 1'!$AJ$4:$CM$104,50,0),"0")</f>
        <v>0</v>
      </c>
      <c r="BT101" s="12" t="str">
        <f>IFERROR(VLOOKUP($A101,'Season 1'!$AJ$4:$CM$104,51,0),"0")</f>
        <v>0</v>
      </c>
      <c r="BU101" s="12" t="str">
        <f>IFERROR(VLOOKUP($A101,'Season 2'!$AK$4:$CN$104,55,0),"0")</f>
        <v>0</v>
      </c>
      <c r="BV101" s="12" t="str">
        <f>IFERROR(VLOOKUP($A101,'Season 2'!$AK$4:$CN$104,56,0),"0")</f>
        <v>0</v>
      </c>
      <c r="BW101" s="12" t="str">
        <f>IFERROR(VLOOKUP($A101,'Season 3'!$AK$4:$CN$104,55,0),"0")</f>
        <v>0</v>
      </c>
      <c r="BX101" s="12" t="str">
        <f>IFERROR(VLOOKUP($A101,'Season 3'!$AK$4:$CN$104,56,0),"0")</f>
        <v>0</v>
      </c>
      <c r="BY101" s="12" t="str">
        <f>IFERROR(VLOOKUP($A101,'Season 4'!$AK$4:$CN$104,55,0),"0")</f>
        <v>0</v>
      </c>
      <c r="BZ101" s="12" t="str">
        <f>IFERROR(VLOOKUP($A101,'Season 4'!$AK$4:$CN$104,56,0),"0")</f>
        <v>0</v>
      </c>
      <c r="CA101" s="12" t="str">
        <f>IFERROR(VLOOKUP($A101,'Season 5'!$AK$4:$CN$104,55,0),"0")</f>
        <v>0</v>
      </c>
      <c r="CB101" s="12" t="str">
        <f>IFERROR(VLOOKUP($A101,'Season 5'!$AK$4:$CN$104,56,0),"0")</f>
        <v>0</v>
      </c>
      <c r="CC101" s="12" t="str">
        <f>IFERROR(VLOOKUP($A101,'Season 6'!$AK$4:$CN$104,55,0),"0")</f>
        <v>0</v>
      </c>
      <c r="CD101" s="12" t="str">
        <f>IFERROR(VLOOKUP($A101,'Season 6'!$AK$4:$CN$104,56,0),"0")</f>
        <v>0</v>
      </c>
      <c r="CE101" s="12" t="str">
        <f>IFERROR(VLOOKUP($A101,'Season 7'!$AK$4:$CN$104,55,0),"0")</f>
        <v>0</v>
      </c>
      <c r="CF101" s="12" t="str">
        <f>IFERROR(VLOOKUP($A101,'Season 7'!$AK$4:$CN$104,56,0),"0")</f>
        <v>0</v>
      </c>
      <c r="CG101" s="12" t="str">
        <f>IFERROR(VLOOKUP($A101,'Season 8'!$AK$4:$CN$104,55,0),"0")</f>
        <v>0</v>
      </c>
      <c r="CH101" s="12" t="str">
        <f>IFERROR(VLOOKUP($A101,'Season 8'!$AK$4:$CN$104,56,0),"0")</f>
        <v>0</v>
      </c>
      <c r="CI101" s="12" t="str">
        <f>IFERROR(VLOOKUP($A101,'Season 9'!$AK$4:$CN$104,55,0),"0")</f>
        <v>0</v>
      </c>
      <c r="CJ101" s="12" t="str">
        <f>IFERROR(VLOOKUP($A101,'Season 9'!$AK$4:$CN$104,56,0),"0")</f>
        <v>0</v>
      </c>
      <c r="CK101" s="12" t="str">
        <f>IFERROR(VLOOKUP($A101,'Season 10'!$AK$4:$CN$104,55,0),"0")</f>
        <v>0</v>
      </c>
      <c r="CL101" s="12" t="str">
        <f>IFERROR(VLOOKUP($A101,'Season 10'!$AK$4:$CN$104,56,0),"0")</f>
        <v>0</v>
      </c>
      <c r="CM101" s="12" t="str">
        <f>IFERROR(VLOOKUP($A101,'Season 11'!$AK$4:$CN$104,55,0),"0")</f>
        <v>0</v>
      </c>
      <c r="CN101" s="12" t="str">
        <f>IFERROR(VLOOKUP($A101,'Season 11'!$AK$4:$CN$104,56,0),"0")</f>
        <v>0</v>
      </c>
      <c r="CO101" s="12" t="str">
        <f>IFERROR(VLOOKUP($A101,'Season 12'!$AK$4:$CN$104,55,0),"0")</f>
        <v>0</v>
      </c>
      <c r="CP101" s="12" t="str">
        <f>IFERROR(VLOOKUP($A101,'Season 12'!$AK$4:$CN$104,56,0),"0")</f>
        <v>0</v>
      </c>
      <c r="CQ101" s="12" t="str">
        <f>IFERROR(VLOOKUP($A101,'Season 13'!$AK$4:$CN$104,55,0),"0")</f>
        <v>0</v>
      </c>
      <c r="CR101" s="12" t="str">
        <f>IFERROR(VLOOKUP($A101,'Season 13'!$AK$4:$CN$104,56,0),"0")</f>
        <v>0</v>
      </c>
      <c r="CS101" s="12" t="str">
        <f>IFERROR(VLOOKUP($A101,'Season 14'!$AK$4:$CN$104,55,0),"0")</f>
        <v>0</v>
      </c>
      <c r="CT101" s="12" t="str">
        <f>IFERROR(VLOOKUP($A101,'Season 14'!$AK$4:$CN$104,56,0),"0")</f>
        <v>0</v>
      </c>
      <c r="CU101" s="12" t="str">
        <f>IFERROR(VLOOKUP($A101,'Season 15'!$AK$4:$CN$104,55,0),"0")</f>
        <v>0</v>
      </c>
      <c r="CV101" s="12" t="str">
        <f>IFERROR(VLOOKUP($A101,'Season 15'!$AK$4:$CN$104,56,0),"0")</f>
        <v>0</v>
      </c>
    </row>
    <row r="102" spans="1:100" x14ac:dyDescent="0.25">
      <c r="A102" s="2" t="s">
        <v>35</v>
      </c>
      <c r="B102" s="516" t="str">
        <f>IFERROR(VLOOKUP('Data Totals'!A102,'Season 1'!AJ$4:CH$104,2,FALSE),IFERROR(VLOOKUP('Data Totals'!A102,'Season 2'!AK$4:CI$104,2,FALSE),IFERROR(VLOOKUP('Data Totals'!A102,'Season 3'!AK$4:CI$104,2,FALSE),IFERROR(VLOOKUP('Data Totals'!A102,'Season 4'!AK$4:CI$104,2,FALSE),IFERROR(VLOOKUP('Data Totals'!A102,'Season 5'!AK$4:CI$104,2,FALSE),IFERROR(VLOOKUP('Data Totals'!A102,'Season 6'!AK$4:CI$104,2,FALSE),IFERROR(VLOOKUP('Data Totals'!A102,'Season 7'!AK$4:CI$104,2,FALSE),IFERROR(VLOOKUP('Data Totals'!A102,'Season 8'!AK$4:CI$104,2,FALSE),IFERROR(VLOOKUP('Data Totals'!A102,'Season 9'!AK$4:CI$104,2,FALSE),IFERROR(VLOOKUP('Data Totals'!A102,'Season 10'!AK$4:CI$104,2,FALSE),IFERROR(VLOOKUP('Data Totals'!A102,'Season 11'!AK$4:CI$104,2,FALSE),IFERROR(VLOOKUP('Data Totals'!A102,'Season 12'!AK$4:CI$104,2,FALSE),IFERROR(VLOOKUP('Data Totals'!A102,'Season 13'!AK$4:CI$104,2,FALSE),IFERROR(VLOOKUP('Data Totals'!A102,'Season 14'!AK$4:CI$104,2,FALSE),IFERROR(VLOOKUP('Data Totals'!A102,'Season 15'!AK$4:CI$104,2,FALSE),"N/A")))))))))))))))</f>
        <v>N/A</v>
      </c>
      <c r="C102" s="517" t="str">
        <f>IFERROR(VLOOKUP('Data Totals'!A102,'Season 1'!AJ$4:CH$104,3,FALSE),IFERROR(VLOOKUP('Data Totals'!A102,'Season 2'!AK$4:CI$104,3,FALSE),IFERROR(VLOOKUP('Data Totals'!A102,'Season 3'!AK$4:CI$104,3,FALSE),IFERROR(VLOOKUP('Data Totals'!A102,'Season 4'!AK$4:CI$104,3,FALSE),IFERROR(VLOOKUP('Data Totals'!A102,'Season 5'!AK$4:CI$104,3,FALSE),IFERROR(VLOOKUP('Data Totals'!A102,'Season 6'!AK$4:CI$104,3,FALSE),IFERROR(VLOOKUP('Data Totals'!A102,'Season 7'!AK$4:CI$104,3,FALSE),IFERROR(VLOOKUP('Data Totals'!A102,'Season 8'!AK$4:CI$104,3,FALSE),IFERROR(VLOOKUP('Data Totals'!A102,'Season 9'!AK$4:CI$104,3,FALSE),IFERROR(VLOOKUP('Data Totals'!A102,'Season 10'!AK$4:CI$104,3,FALSE),IFERROR(VLOOKUP('Data Totals'!A102,'Season 11'!AK$4:CI$104,3,FALSE),IFERROR(VLOOKUP('Data Totals'!A102,'Season 12'!AK$4:CI$104,3,FALSE),IFERROR(VLOOKUP('Data Totals'!A102,'Season 13'!AK$4:CI$104,3,FALSE),IFERROR(VLOOKUP('Data Totals'!A102,'Season 14'!AK$4:CI$104,3,FALSE),IFERROR(VLOOKUP('Data Totals'!A102,'Season 15'!AK$4:CI$104,3,FALSE),"N/A")))))))))))))))</f>
        <v>N/A</v>
      </c>
      <c r="D102" s="517" t="str">
        <f>IFERROR(VLOOKUP('Data Totals'!A102,'Season 15'!AK$4:CI$104,4,FALSE),IFERROR(VLOOKUP('Data Totals'!A102,'Season 14'!AK$4:CI$104,4,FALSE),IFERROR(VLOOKUP('Data Totals'!A102,'Season 13'!AK$4:CI$104,4,FALSE),IFERROR(VLOOKUP('Data Totals'!A102,'Season 12'!AK$4:CI$104,4,FALSE),IFERROR(VLOOKUP('Data Totals'!A102,'Season 11'!AK$4:CI$104,4,FALSE),IFERROR(VLOOKUP('Data Totals'!A102,'Season 10'!AK$4:CI$104,4,FALSE),IFERROR(VLOOKUP('Data Totals'!A102,'Season 9'!AK$4:CI$104,4,FALSE),IFERROR(VLOOKUP('Data Totals'!A102,'Season 8'!AK$4:CI$104,4,FALSE),IFERROR(VLOOKUP('Data Totals'!A102,'Season 7'!AK$4:CI$104,4,FALSE),IFERROR(VLOOKUP('Data Totals'!A102,'Season 6'!AK$4:CI$104,4,FALSE),IFERROR(VLOOKUP('Data Totals'!A102,'Season 5'!AK$4:CI$104,4,FALSE),IFERROR(VLOOKUP('Data Totals'!A102,'Season 4'!AK$4:CI$104,4,FALSE),IFERROR(VLOOKUP('Data Totals'!A102,'Season 3'!AK$4:CI$104,4,FALSE),IFERROR(VLOOKUP('Data Totals'!A102,'Season 2'!AK$4:CI$104,4,FALSE),IFERROR(VLOOKUP('Data Totals'!A102,'Season 1'!AJ$4:CH$104,4,FALSE),"N/A")))))))))))))))</f>
        <v>N/A</v>
      </c>
      <c r="E102" s="517" t="e">
        <f t="shared" si="2"/>
        <v>#VALUE!</v>
      </c>
      <c r="F102" s="398">
        <f>SUM(IFERROR(VLOOKUP(A102,BI$3:BN$152,2,0),"0"),
IFERROR(VLOOKUP(A102,'Season 1'!AJ$4:CM$104,7,0),"0"),IFERROR(VLOOKUP(A102,'Season 2'!AK$4:CN$104,7,0),"0"),
IFERROR(VLOOKUP(A102,'Season 3'!AK$4:CN$104,7,0),"0"),IFERROR(VLOOKUP(A102,'Season 4'!AK$4:CN$104,7,0),"0"),
IFERROR(VLOOKUP(A102,'Season 5'!AK$4:CN$104,7,0),"0"),IFERROR(VLOOKUP(A102,'Season 6'!AK$4:CN$104,7,0),"0"),
IFERROR(VLOOKUP(A102,'Season 7'!AK$4:CN$104,7,0),"0"),IFERROR(VLOOKUP(A102,'Season 8'!AK$4:CN$104,7,0),"0"),
IFERROR(VLOOKUP(A102,'Season 9'!AK$4:CN$104,7,0),"0"),IFERROR(VLOOKUP(A102,'Season 10'!AK$4:CN$104,7,0),"0"),
IFERROR(VLOOKUP(A102,'Season 11'!AK$4:CN$104,7,0),"0"),IFERROR(VLOOKUP(A102,'Season 12'!AK$4:CN$104,7,0),"0"),
IFERROR(VLOOKUP(A102,'Season 13'!AK$4:CN$104,7,0),"0"),IFERROR(VLOOKUP(A102,'Season 14'!AK$4:CN$104,7,0),"0"),IFERROR(VLOOKUP(A102,'Season 15'!AK$4:CN$104,7,0),"0"),)</f>
        <v>0</v>
      </c>
      <c r="G102" s="398">
        <f>SUM(
IFERROR(VLOOKUP(A102,'Season 1'!AJ$4:CM$104,8,0),"0"),IFERROR(VLOOKUP(A102,'Season 2'!AK$4:CN$104,8,0),"0"),
IFERROR(VLOOKUP(A102,'Season 3'!AK$4:CN$104,8,0),"0"),IFERROR(VLOOKUP(A102,'Season 4'!AK$4:CN$104,8,0),"0"),
IFERROR(VLOOKUP(A102,'Season 5'!AK$4:CN$104,8,0),"0"),IFERROR(VLOOKUP(A102,'Season 6'!AK$4:CN$104,8,0),"0"),
IFERROR(VLOOKUP(A102,'Season 7'!AK$4:CN$104,8,0),"0"),IFERROR(VLOOKUP(A102,'Season 8'!AK$4:CN$104,8,0),"0"),
IFERROR(VLOOKUP(A102,'Season 9'!AK$4:CN$104,8,0),"0"),IFERROR(VLOOKUP(A102,'Season 10'!AK$4:CN$104,8,0),"0"),
IFERROR(VLOOKUP(A102,'Season 11'!AK$4:CN$104,8,0),"0"),IFERROR(VLOOKUP(A102,'Season 12'!AK$4:CN$104,8,0),"0"),
IFERROR(VLOOKUP(A102,'Season 13'!AK$4:CN$104,8,0),"0"),IFERROR(VLOOKUP(A102,'Season 14'!AK$4:CN$104,8,0),"0"),IFERROR(VLOOKUP(A102,'Season 15'!AK$4:CN$104,8,0),"0"),)</f>
        <v>0</v>
      </c>
      <c r="H102" s="329">
        <f>SUM(
IFERROR(VLOOKUP(A102,'Season 1'!AJ$4:CM$104,9,0),"0"),IFERROR(VLOOKUP(A102,'Season 2'!AK$4:CN$104,9,0),"0"),
IFERROR(VLOOKUP(A102,'Season 3'!AK$4:CN$104,9,0),"0"),IFERROR(VLOOKUP(A102,'Season 4'!AK$4:CN$104,9,0),"0"),
IFERROR(VLOOKUP(A102,'Season 5'!AK$4:CN$104,9,0),"0"),IFERROR(VLOOKUP(A102,'Season 6'!AK$4:CN$104,9,0),"0"),
IFERROR(VLOOKUP(A102,'Season 7'!AK$4:CN$104,9,0),"0"),IFERROR(VLOOKUP(A102,'Season 8'!AK$4:CN$104,9,0),"0"),
IFERROR(VLOOKUP(A102,'Season 9'!AK$4:CN$104,9,0),"0"),IFERROR(VLOOKUP(A102,'Season 10'!AK$4:CN$104,9,0),"0"),
IFERROR(VLOOKUP(A102,'Season 11'!AK$4:CN$104,9,0),"0"),IFERROR(VLOOKUP(A102,'Season 12'!AK$4:CN$104,9,0),"0"),
IFERROR(VLOOKUP(A102,'Season 13'!AK$4:CN$104,9,0),"0"),IFERROR(VLOOKUP(A102,'Season 14'!AK$4:CN$104,9,0),"0"),IFERROR(VLOOKUP(A102,'Season 15'!AK$4:CN$104,9,0),"0"),)</f>
        <v>0</v>
      </c>
      <c r="I102" s="518">
        <f>SUM(
IFERROR(VLOOKUP(A102,'Season 1'!AJ$4:CM$104,10,0),"0"),IFERROR(VLOOKUP(A102,'Season 2'!AK$4:CN$104,10,0),"0"),
IFERROR(VLOOKUP(A102,'Season 3'!AK$4:CN$104,10,0),"0"),IFERROR(VLOOKUP(A102,'Season 4'!AK$4:CN$104,10,0),"0"),
IFERROR(VLOOKUP(A102,'Season 5'!AK$4:CN$104,10,0),"0"),IFERROR(VLOOKUP(A102,'Season 6'!AK$4:CN$104,10,0),"0"),
IFERROR(VLOOKUP(A102,'Season 7'!AK$4:CN$104,10,0),"0"),IFERROR(VLOOKUP(A102,'Season 8'!AK$4:CN$104,10,0),"0"),
IFERROR(VLOOKUP(A102,'Season 9'!AK$4:CN$104,10,0),"0"),IFERROR(VLOOKUP(A102,'Season 10'!AK$4:CN$104,10,0),"0"),
IFERROR(VLOOKUP(A102,'Season 11'!AK$4:CN$104,10,0),"0"),IFERROR(VLOOKUP(A102,'Season 12'!AK$4:CN$104,10,0),"0"),
IFERROR(VLOOKUP(A102,'Season 13'!AK$4:CN$104,10,0),"0"),IFERROR(VLOOKUP(A102,'Season 14'!AK$4:CN$104,10,0),"0"),IFERROR(VLOOKUP(A102,'Season 15'!AK$4:CN$104,10,0),"0"),)</f>
        <v>0</v>
      </c>
      <c r="J102" s="21">
        <f>SUM(IFERROR(VLOOKUP(A102,BI$3:BN$152,3,0),"0"),
IFERROR(VLOOKUP(A102,'Season 1'!AJ$4:CM$104,11,0),"0"),IFERROR(VLOOKUP(A102,'Season 2'!AK$4:CN$104,11,0),"0"),
IFERROR(VLOOKUP(A102,'Season 3'!AK$4:CN$104,11,0),"0"),IFERROR(VLOOKUP(A102,'Season 4'!AK$4:CN$104,11,0),"0"),
IFERROR(VLOOKUP(A102,'Season 5'!AK$4:CN$104,11,0),"0"),IFERROR(VLOOKUP(A102,'Season 6'!AK$4:CN$104,11,0),"0"),
IFERROR(VLOOKUP(A102,'Season 7'!AK$4:CN$104,11,0),"0"),IFERROR(VLOOKUP(A102,'Season 8'!AK$4:CN$104,11,0),"0"),
IFERROR(VLOOKUP(A102,'Season 9'!AK$4:CN$104,11,0),"0"),IFERROR(VLOOKUP(A102,'Season 10'!AK$4:CN$104,11,0),"0"),
IFERROR(VLOOKUP(A102,'Season 11'!AK$4:CN$104,11,0),"0"),IFERROR(VLOOKUP(A102,'Season 12'!AK$4:CN$104,11,0),"0"),
IFERROR(VLOOKUP(A102,'Season 13'!AK$4:CN$104,11,0),"0"),IFERROR(VLOOKUP(A102,'Season 14'!AK$4:CN$104,11,0),"0"),IFERROR(VLOOKUP(A102,'Season 15'!AK$4:CN$104,11,0),"0"),)</f>
        <v>0</v>
      </c>
      <c r="K102" s="402">
        <f>SUM(IFERROR(VLOOKUP($A102,BI$3:BN$152,4,0),"0"),
IFERROR(VLOOKUP($A102,'Season 1'!AJ$4:CM$104,12,0),"0"),IFERROR(VLOOKUP($A102,'Season 2'!AK$4:CN$104,12,0),"0"),
IFERROR(VLOOKUP($A102,'Season 3'!AK$4:CN$104,12,0),"0"),IFERROR(VLOOKUP($A102,'Season 4'!AK$4:CN$104,12,0),"0"),
IFERROR(VLOOKUP($A102,'Season 5'!AK$4:CN$104,12,0),"0"),IFERROR(VLOOKUP($A102,'Season 6'!AK$4:CN$104,12,0),"0"),
IFERROR(VLOOKUP($A102,'Season 7'!AK$4:CN$104,12,0),"0"),IFERROR(VLOOKUP($A102,'Season 8'!AK$4:CN$104,12,0),"0"),
IFERROR(VLOOKUP($A102,'Season 9'!AK$4:CN$104,12,0),"0"),IFERROR(VLOOKUP($A102,'Season 10'!AK$4:CN$104,12,0),"0"),
IFERROR(VLOOKUP($A102,'Season 11'!AK$4:CN$104,12,0),"0"),IFERROR(VLOOKUP($A102,'Season 12'!AK$4:CN$104,12,0),"0"),
IFERROR(VLOOKUP($A102,'Season 13'!AK$4:CN$104,12,0),"0"),IFERROR(VLOOKUP($A102,'Season 14'!AK$4:CN$104,12,0),"0"),IFERROR(VLOOKUP(A102,'Season 15'!AK$4:CN$104,12,0),"0"),)</f>
        <v>0</v>
      </c>
      <c r="L102" s="403">
        <f>SUM(
IFERROR(VLOOKUP($A102,'Season 1'!AJ$4:CM$104,13,0),"0"),IFERROR(VLOOKUP($A102,'Season 2'!AK$4:CN$104,13,0),"0"),
IFERROR(VLOOKUP($A102,'Season 3'!AK$4:CN$104,13,0),"0"),IFERROR(VLOOKUP($A102,'Season 4'!AK$4:CN$104,13,0),"0"),
IFERROR(VLOOKUP($A102,'Season 5'!AK$4:CN$104,13,0),"0"),IFERROR(VLOOKUP($A102,'Season 6'!AK$4:CN$104,13,0),"0"),
IFERROR(VLOOKUP($A102,'Season 7'!AK$4:CN$104,13,0),"0"),IFERROR(VLOOKUP($A102,'Season 8'!AK$4:CN$104,13,0),"0"),
IFERROR(VLOOKUP($A102,'Season 9'!AK$4:CN$104,13,0),"0"),IFERROR(VLOOKUP($A102,'Season 10'!AK$4:CN$104,13,0),"0"),
IFERROR(VLOOKUP($A102,'Season 11'!AK$4:CN$104,13,0),"0"),IFERROR(VLOOKUP($A102,'Season 12'!AK$4:CN$104,13,0),"0"),
IFERROR(VLOOKUP($A102,'Season 13'!AK$4:CN$104,13,0),"0"),IFERROR(VLOOKUP($A102,'Season 14'!AK$4:CN$104,13,0),"0"),IFERROR(VLOOKUP(A102,'Season 15'!AK$4:CN$104,13,0),"0"),)</f>
        <v>0</v>
      </c>
      <c r="M102" s="398">
        <f>SUM(
IFERROR(VLOOKUP($A102,'Season 1'!AJ$4:CM$104,14,0),"0"),IFERROR(VLOOKUP($A102,'Season 2'!AK$4:CN$104,14,0),"0"),
IFERROR(VLOOKUP($A102,'Season 3'!AK$4:CN$104,14,0),"0"),IFERROR(VLOOKUP($A102,'Season 4'!AK$4:CN$104,14,0),"0"),
IFERROR(VLOOKUP($A102,'Season 5'!AK$4:CN$104,14,0),"0"),IFERROR(VLOOKUP($A102,'Season 6'!AK$4:CN$104,14,0),"0"),
IFERROR(VLOOKUP($A102,'Season 7'!AK$4:CN$104,14,0),"0"),IFERROR(VLOOKUP($A102,'Season 8'!AK$4:CN$104,14,0),"0"),
IFERROR(VLOOKUP($A102,'Season 9'!AK$4:CN$104,14,0),"0"),IFERROR(VLOOKUP($A102,'Season 10'!AK$4:CN$104,14,0),"0"),
IFERROR(VLOOKUP($A102,'Season 11'!AK$4:CN$104,14,0),"0"),IFERROR(VLOOKUP($A102,'Season 12'!AK$4:CN$104,14,0),"0"),
IFERROR(VLOOKUP($A102,'Season 13'!AK$4:CN$104,14,0),"0"),IFERROR(VLOOKUP($A102,'Season 14'!AK$4:CN$104,14,0),"0"),IFERROR(VLOOKUP(A102,'Season 15'!AK$4:CN$104,14,0),"0"),)</f>
        <v>0</v>
      </c>
      <c r="N102" s="518">
        <f>SUM(
IFERROR(VLOOKUP($A102,'Season 1'!AJ$4:CM$104,15,0),"0"),IFERROR(VLOOKUP($A102,'Season 2'!AK$4:CN$104,15,0),"0"),
IFERROR(VLOOKUP($A102,'Season 3'!AK$4:CN$104,15,0),"0"),IFERROR(VLOOKUP($A102,'Season 4'!AK$4:CN$104,15,0),"0"),
IFERROR(VLOOKUP($A102,'Season 5'!AK$4:CN$104,15,0),"0"),IFERROR(VLOOKUP($A102,'Season 6'!AK$4:CN$104,15,0),"0"),
IFERROR(VLOOKUP($A102,'Season 7'!AK$4:CN$104,15,0),"0"),IFERROR(VLOOKUP($A102,'Season 8'!AK$4:CN$104,15,0),"0"),
IFERROR(VLOOKUP($A102,'Season 9'!AK$4:CN$104,15,0),"0"),IFERROR(VLOOKUP($A102,'Season 10'!AK$4:CN$104,15,0),"0"),
IFERROR(VLOOKUP($A102,'Season 11'!AK$4:CN$104,15,0),"0"),IFERROR(VLOOKUP($A102,'Season 12'!AK$4:CN$104,15,0),"0"),
IFERROR(VLOOKUP($A102,'Season 13'!AK$4:CN$104,15,0),"0"),IFERROR(VLOOKUP($A102,'Season 14'!AK$4:CN$104,15,0),"0"),IFERROR(VLOOKUP(A102,'Season 15'!AK$4:CN$104,15,0),"0"),)</f>
        <v>0</v>
      </c>
      <c r="O102" s="21">
        <f>SUM(
IFERROR(VLOOKUP($A102,'Season 1'!AJ$4:CM$104,16,0),"0"),IFERROR(VLOOKUP($A102,'Season 2'!AK$4:CN$104,16,0),"0"),
IFERROR(VLOOKUP($A102,'Season 3'!AK$4:CN$104,16,0),"0"),IFERROR(VLOOKUP($A102,'Season 4'!AK$4:CN$104,16,0),"0"),
IFERROR(VLOOKUP($A102,'Season 5'!AK$4:CN$104,16,0),"0"),IFERROR(VLOOKUP($A102,'Season 6'!AK$4:CN$104,16,0),"0"),
IFERROR(VLOOKUP($A102,'Season 7'!AK$4:CN$104,16,0),"0"),IFERROR(VLOOKUP($A102,'Season 8'!AK$4:CN$104,16,0),"0"),
IFERROR(VLOOKUP($A102,'Season 9'!AK$4:CN$104,16,0),"0"),IFERROR(VLOOKUP($A102,'Season 10'!AK$4:CN$104,16,0),"0"),
IFERROR(VLOOKUP($A102,'Season 11'!AK$4:CN$104,16,0),"0"),IFERROR(VLOOKUP($A102,'Season 12'!AK$4:CN$104,16,0),"0"),
IFERROR(VLOOKUP($A102,'Season 13'!AK$4:CN$104,16,0),"0"),IFERROR(VLOOKUP($A102,'Season 14'!AK$4:CN$104,16,0),"0"),IFERROR(VLOOKUP(A102,'Season 15'!AK$4:CN$104,16,0),"0"),)</f>
        <v>0</v>
      </c>
      <c r="P102" s="402">
        <f>SUM(
IFERROR(VLOOKUP($A102,'Season 1'!AJ$4:CM$104,17,0),"0"),IFERROR(VLOOKUP($A102,'Season 2'!AK$4:CN$104,17,0),"0"),
IFERROR(VLOOKUP($A102,'Season 3'!AK$4:CN$104,17,0),"0"),IFERROR(VLOOKUP($A102,'Season 4'!AK$4:CN$104,17,0),"0"),
IFERROR(VLOOKUP($A102,'Season 5'!AK$4:CN$104,17,0),"0"),IFERROR(VLOOKUP($A102,'Season 6'!AK$4:CN$104,17,0),"0"),
IFERROR(VLOOKUP($A102,'Season 7'!AK$4:CN$104,17,0),"0"),IFERROR(VLOOKUP($A102,'Season 8'!AK$4:CN$104,17,0),"0"),
IFERROR(VLOOKUP($A102,'Season 9'!AK$4:CN$104,17,0),"0"),IFERROR(VLOOKUP($A102,'Season 10'!AK$4:CN$104,17,0),"0"),
IFERROR(VLOOKUP($A102,'Season 11'!AK$4:CN$104,17,0),"0"),IFERROR(VLOOKUP($A102,'Season 12'!AK$4:CN$104,17,0),"0"),
IFERROR(VLOOKUP($A102,'Season 13'!AK$4:CN$104,17,0),"0"),IFERROR(VLOOKUP($A102,'Season 14'!AK$4:CN$104,17,0),"0"),IFERROR(VLOOKUP(A102,'Season 15'!AK$4:CN$104,17,0),"0"),)</f>
        <v>0</v>
      </c>
      <c r="Q102" s="403">
        <f>SUM(
IFERROR(VLOOKUP($A102,'Season 1'!AJ$4:CM$104,18,0),"0"),IFERROR(VLOOKUP($A102,'Season 2'!AK$4:CN$104,18,0),"0"),
IFERROR(VLOOKUP($A102,'Season 3'!AK$4:CN$104,18,0),"0"),IFERROR(VLOOKUP($A102,'Season 4'!AK$4:CN$104,18,0),"0"),
IFERROR(VLOOKUP($A102,'Season 5'!AK$4:CN$104,18,0),"0"),IFERROR(VLOOKUP($A102,'Season 6'!AK$4:CN$104,18,0),"0"),
IFERROR(VLOOKUP($A102,'Season 7'!AK$4:CN$104,18,0),"0"),IFERROR(VLOOKUP($A102,'Season 8'!AK$4:CN$104,18,0),"0"),
IFERROR(VLOOKUP($A102,'Season 9'!AK$4:CN$104,18,0),"0"),IFERROR(VLOOKUP($A102,'Season 10'!AK$4:CN$104,18,0),"0"),
IFERROR(VLOOKUP($A102,'Season 11'!AK$4:CN$104,18,0),"0"),IFERROR(VLOOKUP($A102,'Season 12'!AK$4:CN$104,18,0),"0"),
IFERROR(VLOOKUP($A102,'Season 13'!AK$4:CN$104,18,0),"0"),IFERROR(VLOOKUP($A102,'Season 14'!AK$4:CN$104,18,0),"0"),IFERROR(VLOOKUP(A102,'Season 15'!AK$4:CN$104,18,0),"0"),)</f>
        <v>0</v>
      </c>
      <c r="R102" s="398">
        <f>SUM(
IFERROR(VLOOKUP($A102,'Season 1'!AJ$4:CM$104,19,0),"0"),IFERROR(VLOOKUP($A102,'Season 2'!AK$4:CN$104,19,0),"0"),
IFERROR(VLOOKUP($A102,'Season 3'!AK$4:CN$104,19,0),"0"),IFERROR(VLOOKUP($A102,'Season 4'!AK$4:CN$104,19,0),"0"),
IFERROR(VLOOKUP($A102,'Season 5'!AK$4:CN$104,19,0),"0"),IFERROR(VLOOKUP($A102,'Season 6'!AK$4:CN$104,19,0),"0"),
IFERROR(VLOOKUP($A102,'Season 7'!AK$4:CN$104,19,0),"0"),IFERROR(VLOOKUP($A102,'Season 8'!AK$4:CN$104,19,0),"0"),
IFERROR(VLOOKUP($A102,'Season 9'!AK$4:CN$104,19,0),"0"),IFERROR(VLOOKUP($A102,'Season 10'!AK$4:CN$104,19,0),"0"),
IFERROR(VLOOKUP($A102,'Season 11'!AK$4:CN$104,19,0),"0"),IFERROR(VLOOKUP($A102,'Season 12'!AK$4:CN$104,19,0),"0"),
IFERROR(VLOOKUP($A102,'Season 13'!AK$4:CN$104,19,0),"0"),IFERROR(VLOOKUP($A102,'Season 14'!AK$4:CN$104,19,0),"0"),IFERROR(VLOOKUP(A102,'Season 15'!AK$4:CN$104,19,0),"0"),)</f>
        <v>0</v>
      </c>
      <c r="S102" s="518">
        <f>SUM(
IFERROR(VLOOKUP($A102,'Season 1'!AJ$4:CM$104,20,0),"0"),IFERROR(VLOOKUP($A102,'Season 2'!AK$4:CN$104,20,0),"0"),
IFERROR(VLOOKUP($A102,'Season 3'!AK$4:CN$104,20,0),"0"),IFERROR(VLOOKUP($A102,'Season 4'!AK$4:CN$104,20,0),"0"),
IFERROR(VLOOKUP($A102,'Season 5'!AK$4:CN$104,20,0),"0"),IFERROR(VLOOKUP($A102,'Season 6'!AK$4:CN$104,20,0),"0"),
IFERROR(VLOOKUP($A102,'Season 7'!AK$4:CN$104,20,0),"0"),IFERROR(VLOOKUP($A102,'Season 8'!AK$4:CN$104,20,0),"0"),
IFERROR(VLOOKUP($A102,'Season 9'!AK$4:CN$104,20,0),"0"),IFERROR(VLOOKUP($A102,'Season 10'!AK$4:CN$104,20,0),"0"),
IFERROR(VLOOKUP($A102,'Season 11'!AK$4:CN$104,20,0),"0"),IFERROR(VLOOKUP($A102,'Season 12'!AK$4:CN$104,20,0),"0"),
IFERROR(VLOOKUP($A102,'Season 13'!AK$4:CN$104,20,0),"0"),IFERROR(VLOOKUP($A102,'Season 14'!AK$4:CN$104,20,0),"0"),IFERROR(VLOOKUP(A102,'Season 15'!AK$4:CN$104,20,0),"0"),)</f>
        <v>0</v>
      </c>
      <c r="T102" s="21">
        <f>SUM(
IFERROR(VLOOKUP($A102,'Season 1'!AJ$4:CM$104,21,0),"0"),IFERROR(VLOOKUP($A102,'Season 2'!AK$4:CN$104,21,0),"0"),
IFERROR(VLOOKUP($A102,'Season 3'!AK$4:CN$104,21,0),"0"),IFERROR(VLOOKUP($A102,'Season 4'!AK$4:CN$104,21,0),"0"),
IFERROR(VLOOKUP($A102,'Season 5'!AK$4:CN$104,21,0),"0"),IFERROR(VLOOKUP($A102,'Season 6'!AK$4:CN$104,21,0),"0"),
IFERROR(VLOOKUP($A102,'Season 7'!AK$4:CN$104,21,0),"0"),IFERROR(VLOOKUP($A102,'Season 8'!AK$4:CN$104,21,0),"0"),
IFERROR(VLOOKUP($A102,'Season 9'!AK$4:CN$104,21,0),"0"),IFERROR(VLOOKUP($A102,'Season 10'!AK$4:CN$104,21,0),"0"),
IFERROR(VLOOKUP($A102,'Season 11'!AK$4:CN$104,21,0),"0"),IFERROR(VLOOKUP($A102,'Season 12'!AK$4:CN$104,21,0),"0"),
IFERROR(VLOOKUP($A102,'Season 13'!AK$4:CN$104,21,0),"0"),IFERROR(VLOOKUP($A102,'Season 14'!AK$4:CN$104,21,0),"0"),IFERROR(VLOOKUP(A102,'Season 15'!AK$4:CN$104,21,0),"0"),)</f>
        <v>0</v>
      </c>
      <c r="U102" s="402">
        <f>SUM(
IFERROR(VLOOKUP($A102,'Season 1'!AJ$4:CM$104,22,0),"0"),IFERROR(VLOOKUP($A102,'Season 2'!AK$4:CN$104,22,0),"0"),
IFERROR(VLOOKUP($A102,'Season 3'!AK$4:CN$104,22,0),"0"),IFERROR(VLOOKUP($A102,'Season 4'!AK$4:CN$104,22,0),"0"),
IFERROR(VLOOKUP($A102,'Season 5'!AK$4:CN$104,22,0),"0"),IFERROR(VLOOKUP($A102,'Season 6'!AK$4:CN$104,22,0),"0"),
IFERROR(VLOOKUP($A102,'Season 7'!AK$4:CN$104,22,0),"0"),IFERROR(VLOOKUP($A102,'Season 8'!AK$4:CN$104,22,0),"0"),
IFERROR(VLOOKUP($A102,'Season 9'!AK$4:CN$104,22,0),"0"),IFERROR(VLOOKUP($A102,'Season 10'!AK$4:CN$104,22,0),"0"),
IFERROR(VLOOKUP($A102,'Season 11'!AK$4:CN$104,22,0),"0"),IFERROR(VLOOKUP($A102,'Season 12'!AK$4:CN$104,22,0),"0"),
IFERROR(VLOOKUP($A102,'Season 13'!AK$4:CN$104,22,0),"0"),IFERROR(VLOOKUP($A102,'Season 14'!AK$4:CN$104,22,0),"0"),IFERROR(VLOOKUP(A102,'Season 15'!AK$4:CN$104,22,0),"0"),)</f>
        <v>0</v>
      </c>
      <c r="V102" s="403">
        <f>SUM(
IFERROR(VLOOKUP($A102,'Season 1'!AJ$4:CM$104,23,0),"0"),IFERROR(VLOOKUP($A102,'Season 2'!AK$4:CN$104,23,0),"0"),
IFERROR(VLOOKUP($A102,'Season 3'!AK$4:CN$104,23,0),"0"),IFERROR(VLOOKUP($A102,'Season 4'!AK$4:CN$104,23,0),"0"),
IFERROR(VLOOKUP($A102,'Season 5'!AK$4:CN$104,23,0),"0"),IFERROR(VLOOKUP($A102,'Season 6'!AK$4:CN$104,23,0),"0"),
IFERROR(VLOOKUP($A102,'Season 7'!AK$4:CN$104,23,0),"0"),IFERROR(VLOOKUP($A102,'Season 8'!AK$4:CN$104,23,0),"0"),
IFERROR(VLOOKUP($A102,'Season 9'!AK$4:CN$104,23,0),"0"),IFERROR(VLOOKUP($A102,'Season 10'!AK$4:CN$104,23,0),"0"),
IFERROR(VLOOKUP($A102,'Season 11'!AK$4:CN$104,23,0),"0"),IFERROR(VLOOKUP($A102,'Season 12'!AK$4:CN$104,23,0),"0"),
IFERROR(VLOOKUP($A102,'Season 13'!AK$4:CN$104,23,0),"0"),IFERROR(VLOOKUP($A102,'Season 14'!AK$4:CN$104,23,0),"0"),IFERROR(VLOOKUP($A102,'Season 15'!AK$4:CN$104,23,0),"0"),)</f>
        <v>0</v>
      </c>
      <c r="W102" s="398">
        <f>SUM(
IFERROR(VLOOKUP($A102,'Season 1'!AJ$4:CM$104,24,0),"0"),IFERROR(VLOOKUP($A102,'Season 2'!AK$4:CN$104,24,0),"0"),
IFERROR(VLOOKUP($A102,'Season 3'!AK$4:CN$104,24,0),"0"),IFERROR(VLOOKUP($A102,'Season 4'!AK$4:CN$104,24,0),"0"),
IFERROR(VLOOKUP($A102,'Season 5'!AK$4:CN$104,24,0),"0"),IFERROR(VLOOKUP($A102,'Season 6'!AK$4:CN$104,24,0),"0"),
IFERROR(VLOOKUP($A102,'Season 7'!AK$4:CN$104,24,0),"0"),IFERROR(VLOOKUP($A102,'Season 8'!AK$4:CN$104,24,0),"0"),
IFERROR(VLOOKUP($A102,'Season 9'!AK$4:CN$104,24,0),"0"),IFERROR(VLOOKUP($A102,'Season 10'!AK$4:CN$104,24,0),"0"),
IFERROR(VLOOKUP($A102,'Season 11'!AK$4:CN$104,24,0),"0"),IFERROR(VLOOKUP($A102,'Season 12'!AK$4:CN$104,24,0),"0"),
IFERROR(VLOOKUP($A102,'Season 13'!AK$4:CN$104,24,0),"0"),IFERROR(VLOOKUP($A102,'Season 14'!AK$4:CN$104,24,0),"0"),IFERROR(VLOOKUP($A102,'Season 15'!AK$4:CN$104,24,0),"0"),)</f>
        <v>0</v>
      </c>
      <c r="X102" s="518">
        <f>SUM(
IFERROR(VLOOKUP($A102,'Season 1'!AJ$4:CM$104,25,0),"0"),IFERROR(VLOOKUP($A102,'Season 2'!AK$4:CN$104,25,0),"0"),
IFERROR(VLOOKUP($A102,'Season 3'!AK$4:CN$104,25,0),"0"),IFERROR(VLOOKUP($A102,'Season 4'!AK$4:CN$104,25,0),"0"),
IFERROR(VLOOKUP($A102,'Season 5'!AK$4:CN$104,25,0),"0"),IFERROR(VLOOKUP($A102,'Season 6'!AK$4:CN$104,25,0),"0"),
IFERROR(VLOOKUP($A102,'Season 7'!AK$4:CN$104,25,0),"0"),IFERROR(VLOOKUP($A102,'Season 8'!AK$4:CN$104,25,0),"0"),
IFERROR(VLOOKUP($A102,'Season 9'!AK$4:CN$104,25,0),"0"),IFERROR(VLOOKUP($A102,'Season 10'!AK$4:CN$104,25,0),"0"),
IFERROR(VLOOKUP($A102,'Season 11'!AK$4:CN$104,25,0),"0"),IFERROR(VLOOKUP($A102,'Season 12'!AK$4:CN$104,25,0),"0"),
IFERROR(VLOOKUP($A102,'Season 13'!AK$4:CN$104,25,0),"0"),IFERROR(VLOOKUP($A102,'Season 14'!AK$4:CN$104,25,0),"0"),IFERROR(VLOOKUP($A102,'Season 15'!AK$4:CN$104,25,0),"0"),)</f>
        <v>0</v>
      </c>
      <c r="Y102" s="21">
        <f>SUM(
IFERROR(VLOOKUP($A102,'Season 1'!AJ$4:CM$104,26,0),"0"),IFERROR(VLOOKUP($A102,'Season 2'!AK$4:CN$104,26,0),"0"),
IFERROR(VLOOKUP($A102,'Season 3'!AK$4:CN$104,26,0),"0"),IFERROR(VLOOKUP($A102,'Season 4'!AK$4:CN$104,26,0),"0"),
IFERROR(VLOOKUP($A102,'Season 5'!AK$4:CN$104,26,0),"0"),IFERROR(VLOOKUP($A102,'Season 6'!AK$4:CN$104,26,0),"0"),
IFERROR(VLOOKUP($A102,'Season 7'!AK$4:CN$104,26,0),"0"),IFERROR(VLOOKUP($A102,'Season 8'!AK$4:CN$104,26,0),"0"),
IFERROR(VLOOKUP($A102,'Season 9'!AK$4:CN$104,26,0),"0"),IFERROR(VLOOKUP($A102,'Season 10'!AK$4:CN$104,26,0),"0"),
IFERROR(VLOOKUP($A102,'Season 11'!AK$4:CN$104,26,0),"0"),IFERROR(VLOOKUP($A102,'Season 12'!AK$4:CN$104,26,0),"0"),
IFERROR(VLOOKUP($A102,'Season 13'!AK$4:CN$104,26,0),"0"),IFERROR(VLOOKUP($A102,'Season 14'!AK$4:CN$104,26,0),"0"),IFERROR(VLOOKUP($A102,'Season 15'!AK$4:CN$104,26,0),"0"),)</f>
        <v>0</v>
      </c>
      <c r="Z102" s="402">
        <f>SUM(
IFERROR(VLOOKUP($A102,'Season 1'!AJ$4:CM$104,27,0),"0"),IFERROR(VLOOKUP($A102,'Season 2'!AK$4:CN$104,27,0),"0"),
IFERROR(VLOOKUP($A102,'Season 3'!AK$4:CN$104,27,0),"0"),IFERROR(VLOOKUP($A102,'Season 4'!AK$4:CN$104,27,0),"0"),
IFERROR(VLOOKUP($A102,'Season 5'!AK$4:CN$104,27,0),"0"),IFERROR(VLOOKUP($A102,'Season 6'!AK$4:CN$104,27,0),"0"),
IFERROR(VLOOKUP($A102,'Season 7'!AK$4:CN$104,27,0),"0"),IFERROR(VLOOKUP($A102,'Season 8'!AK$4:CN$104,27,0),"0"),
IFERROR(VLOOKUP($A102,'Season 9'!AK$4:CN$104,27,0),"0"),IFERROR(VLOOKUP($A102,'Season 10'!AK$4:CN$104,27,0),"0"),
IFERROR(VLOOKUP($A102,'Season 11'!AK$4:CN$104,27,0),"0"),IFERROR(VLOOKUP($A102,'Season 12'!AK$4:CN$104,27,0),"0"),
IFERROR(VLOOKUP($A102,'Season 13'!AK$4:CN$104,27,0),"0"),IFERROR(VLOOKUP($A102,'Season 14'!AK$4:CN$104,27,0),"0"),IFERROR(VLOOKUP($A102,'Season 15'!AK$4:CN$104,27,0),"0"),)</f>
        <v>0</v>
      </c>
      <c r="AA102" s="403">
        <f>SUM(
IFERROR(VLOOKUP($A102,'Season 1'!AJ$4:CM$104,28,0),"0"),IFERROR(VLOOKUP($A102,'Season 2'!AK$4:CN$104,28,0),"0"),
IFERROR(VLOOKUP($A102,'Season 3'!AK$4:CN$104,28,0),"0"),IFERROR(VLOOKUP($A102,'Season 4'!AK$4:CN$104,28,0),"0"),
IFERROR(VLOOKUP($A102,'Season 5'!AK$4:CN$104,28,0),"0"),IFERROR(VLOOKUP($A102,'Season 6'!AK$4:CN$104,28,0),"0"),
IFERROR(VLOOKUP($A102,'Season 7'!AK$4:CN$104,28,0),"0"),IFERROR(VLOOKUP($A102,'Season 8'!AK$4:CN$104,28,0),"0"),
IFERROR(VLOOKUP($A102,'Season 9'!AK$4:CN$104,28,0),"0"),IFERROR(VLOOKUP($A102,'Season 10'!AK$4:CN$104,28,0),"0"),
IFERROR(VLOOKUP($A102,'Season 11'!AK$4:CN$104,28,0),"0"),IFERROR(VLOOKUP($A102,'Season 12'!AK$4:CN$104,28,0),"0"),
IFERROR(VLOOKUP($A102,'Season 13'!AK$4:CN$104,28,0),"0"),IFERROR(VLOOKUP($A102,'Season 14'!AK$4:CN$104,28,0),"0"),IFERROR(VLOOKUP($A102,'Season 15'!AK$4:CN$104,28,0),"0"),)</f>
        <v>0</v>
      </c>
      <c r="AB102" s="398">
        <f>SUM(
IFERROR(VLOOKUP($A102,'Season 1'!AJ$4:CM$104,29,0),"0"),IFERROR(VLOOKUP($A102,'Season 2'!AK$4:CN$104,29,0),"0"),
IFERROR(VLOOKUP($A102,'Season 3'!AK$4:CN$104,29,0),"0"),IFERROR(VLOOKUP($A102,'Season 4'!AK$4:CN$104,29,0),"0"),
IFERROR(VLOOKUP($A102,'Season 5'!AK$4:CN$104,29,0),"0"),IFERROR(VLOOKUP($A102,'Season 6'!AK$4:CN$104,29,0),"0"),
IFERROR(VLOOKUP($A102,'Season 7'!AK$4:CN$104,29,0),"0"),IFERROR(VLOOKUP($A102,'Season 8'!AK$4:CN$104,29,0),"0"),
IFERROR(VLOOKUP($A102,'Season 9'!AK$4:CN$104,29,0),"0"),IFERROR(VLOOKUP($A102,'Season 10'!AK$4:CN$104,29,0),"0"),
IFERROR(VLOOKUP($A102,'Season 11'!AK$4:CN$104,29,0),"0"),IFERROR(VLOOKUP($A102,'Season 12'!AK$4:CN$104,29,0),"0"),
IFERROR(VLOOKUP($A102,'Season 13'!AK$4:CN$104,29,0),"0"),IFERROR(VLOOKUP($A102,'Season 14'!AK$4:CN$104,29,0),"0"),IFERROR(VLOOKUP($A102,'Season 15'!AK$4:CN$104,29,0),"0"),)</f>
        <v>0</v>
      </c>
      <c r="AC102" s="518">
        <f>SUM(
IFERROR(VLOOKUP($A102,'Season 1'!AJ$4:CM$104,30,0),"0"),IFERROR(VLOOKUP($A102,'Season 2'!AK$4:CN$104,30,0),"0"),
IFERROR(VLOOKUP($A102,'Season 3'!AK$4:CN$104,30,0),"0"),IFERROR(VLOOKUP($A102,'Season 4'!AK$4:CN$104,30,0),"0"),
IFERROR(VLOOKUP($A102,'Season 5'!AK$4:CN$104,30,0),"0"),IFERROR(VLOOKUP($A102,'Season 6'!AK$4:CN$104,30,0),"0"),
IFERROR(VLOOKUP($A102,'Season 7'!AK$4:CN$104,30,0),"0"),IFERROR(VLOOKUP($A102,'Season 8'!AK$4:CN$104,30,0),"0"),
IFERROR(VLOOKUP($A102,'Season 9'!AK$4:CN$104,30,0),"0"),IFERROR(VLOOKUP($A102,'Season 10'!AK$4:CN$104,30,0),"0"),
IFERROR(VLOOKUP($A102,'Season 11'!AK$4:CN$104,30,0),"0"),IFERROR(VLOOKUP($A102,'Season 12'!AK$4:CN$104,30,0),"0"),
IFERROR(VLOOKUP($A102,'Season 13'!AK$4:CN$104,30,0),"0"),IFERROR(VLOOKUP($A102,'Season 14'!AK$4:CN$104,30,0),"0"),IFERROR(VLOOKUP($A102,'Season 15'!AK$4:CN$104,30,0),"0"),)</f>
        <v>0</v>
      </c>
      <c r="AD102" s="21">
        <f>SUM(
IFERROR(VLOOKUP($A102,'Season 1'!AJ$4:CM$104,31,0),"0"),IFERROR(VLOOKUP($A102,'Season 2'!AK$4:CN$104,31,0),"0"),
IFERROR(VLOOKUP($A102,'Season 3'!AK$4:CN$104,31,0),"0"),IFERROR(VLOOKUP($A102,'Season 4'!AK$4:CN$104,31,0),"0"),
IFERROR(VLOOKUP($A102,'Season 5'!AK$4:CN$104,31,0),"0"),IFERROR(VLOOKUP($A102,'Season 6'!AK$4:CN$104,31,0),"0"),
IFERROR(VLOOKUP($A102,'Season 7'!AK$4:CN$104,31,0),"0"),IFERROR(VLOOKUP($A102,'Season 8'!AK$4:CN$104,31,0),"0"),
IFERROR(VLOOKUP($A102,'Season 9'!AK$4:CN$104,31,0),"0"),IFERROR(VLOOKUP($A102,'Season 10'!AK$4:CN$104,31,0),"0"),
IFERROR(VLOOKUP($A102,'Season 11'!AK$4:CN$104,31,0),"0"),IFERROR(VLOOKUP($A102,'Season 12'!AK$4:CN$104,31,0),"0"),
IFERROR(VLOOKUP($A102,'Season 13'!AK$4:CN$104,31,0),"0"),IFERROR(VLOOKUP($A102,'Season 14'!AK$4:CN$104,31,0),"0"),IFERROR(VLOOKUP($A102,'Season 15'!AK$4:CN$104,31,0),"0"),)</f>
        <v>0</v>
      </c>
      <c r="AE102" s="402">
        <f>SUM(
IFERROR(VLOOKUP($A102,'Season 1'!AJ$4:CM$104,32,0),"0"),IFERROR(VLOOKUP($A102,'Season 2'!AK$4:CN$104,32,0),"0"),
IFERROR(VLOOKUP($A102,'Season 3'!AK$4:CN$104,32,0),"0"),IFERROR(VLOOKUP($A102,'Season 4'!AK$4:CN$104,32,0),"0"),
IFERROR(VLOOKUP($A102,'Season 5'!AK$4:CN$104,32,0),"0"),IFERROR(VLOOKUP($A102,'Season 6'!AK$4:CN$104,32,0),"0"),
IFERROR(VLOOKUP($A102,'Season 7'!AK$4:CN$104,32,0),"0"),IFERROR(VLOOKUP($A102,'Season 8'!AK$4:CN$104,32,0),"0"),
IFERROR(VLOOKUP($A102,'Season 9'!AK$4:CN$104,32,0),"0"),IFERROR(VLOOKUP($A102,'Season 10'!AK$4:CN$104,32,0),"0"),
IFERROR(VLOOKUP($A102,'Season 11'!AK$4:CN$104,32,0),"0"),IFERROR(VLOOKUP($A102,'Season 12'!AK$4:CN$104,32,0),"0"),
IFERROR(VLOOKUP($A102,'Season 13'!AK$4:CN$104,32,0),"0"),IFERROR(VLOOKUP($A102,'Season 14'!AK$4:CN$104,32,0),"0"),IFERROR(VLOOKUP($A102,'Season 15'!AK$4:CN$104,32,0),"0"),)</f>
        <v>0</v>
      </c>
      <c r="AF102" s="403">
        <f>SUM(IFERROR(VLOOKUP($A102,'Season 2'!AK$4:CN$104,33,0),"0"),
IFERROR(VLOOKUP($A102,'Season 3'!AK$4:CN$104,33,0),"0"),IFERROR(VLOOKUP($A102,'Season 4'!AK$4:CN$104,33,0),"0"),
IFERROR(VLOOKUP($A102,'Season 5'!AK$4:CN$104,33,0),"0"),IFERROR(VLOOKUP($A102,'Season 6'!AK$4:CN$104,33,0),"0"),
IFERROR(VLOOKUP($A102,'Season 7'!AK$4:CN$104,33,0),"0"),IFERROR(VLOOKUP($A102,'Season 8'!AK$4:CN$104,33,0),"0"),
IFERROR(VLOOKUP($A102,'Season 9'!AK$4:CN$104,33,0),"0"),IFERROR(VLOOKUP($A102,'Season 10'!AK$4:CN$104,33,0),"0"),
IFERROR(VLOOKUP($A102,'Season 11'!AK$4:CN$104,33,0),"0"),IFERROR(VLOOKUP($A102,'Season 12'!AK$4:CN$104,33,0),"0"),
IFERROR(VLOOKUP($A102,'Season 13'!AK$4:CN$104,33,0),"0"),IFERROR(VLOOKUP($A102,'Season 14'!AK$4:CN$104,33,0),"0"),IFERROR(VLOOKUP($A102,'Season 15'!AK$4:CN$104,33,0),"0"),)</f>
        <v>0</v>
      </c>
      <c r="AG102" s="398">
        <f>SUM(IFERROR(VLOOKUP($A102,'Season 2'!AK$4:CN$104,34,0),"0"),
IFERROR(VLOOKUP($A102,'Season 3'!AK$4:CN$104,34,0),"0"),IFERROR(VLOOKUP($A102,'Season 4'!AK$4:CN$104,34,0),"0"),
IFERROR(VLOOKUP($A102,'Season 5'!AK$4:CN$104,34,0),"0"),IFERROR(VLOOKUP($A102,'Season 6'!AK$4:CN$104,34,0),"0"),
IFERROR(VLOOKUP($A102,'Season 7'!AK$4:CN$104,34,0),"0"),IFERROR(VLOOKUP($A102,'Season 8'!AK$4:CN$104,34,0),"0"),
IFERROR(VLOOKUP($A102,'Season 9'!AK$4:CN$104,34,0),"0"),IFERROR(VLOOKUP($A102,'Season 10'!AK$4:CN$104,34,0),"0"),
IFERROR(VLOOKUP($A102,'Season 11'!AK$4:CN$104,34,0),"0"),IFERROR(VLOOKUP($A102,'Season 12'!AK$4:CN$104,34,0),"0"),
IFERROR(VLOOKUP($A102,'Season 13'!AK$4:CN$104,34,0),"0"),IFERROR(VLOOKUP($A102,'Season 14'!AK$4:CN$104,34,0),"0"),IFERROR(VLOOKUP($A102,'Season 15'!AK$4:CN$104,34,0),"0"),)</f>
        <v>0</v>
      </c>
      <c r="AH102" s="518">
        <f>SUM(IFERROR(VLOOKUP($A102,'Season 2'!AK$4:CN$104,35,0),"0"),
IFERROR(VLOOKUP($A102,'Season 3'!AK$4:CN$104,35,0),"0"),IFERROR(VLOOKUP($A102,'Season 4'!AK$4:CN$104,35,0),"0"),
IFERROR(VLOOKUP($A102,'Season 5'!AK$4:CN$104,35,0),"0"),IFERROR(VLOOKUP($A102,'Season 6'!AK$4:CN$104,35,0),"0"),
IFERROR(VLOOKUP($A102,'Season 7'!AK$4:CN$104,35,0),"0"),IFERROR(VLOOKUP($A102,'Season 8'!AK$4:CN$104,35,0),"0"),
IFERROR(VLOOKUP($A102,'Season 9'!AK$4:CN$104,35,0),"0"),IFERROR(VLOOKUP($A102,'Season 10'!AK$4:CN$104,35,0),"0"),
IFERROR(VLOOKUP($A102,'Season 11'!AK$4:CN$104,35,0),"0"),IFERROR(VLOOKUP($A102,'Season 12'!AK$4:CN$104,35,0),"0"),
IFERROR(VLOOKUP($A102,'Season 13'!AK$4:CN$104,35,0),"0"),IFERROR(VLOOKUP($A102,'Season 14'!AK$4:CN$104,35,0),"0"),IFERROR(VLOOKUP($A102,'Season 15'!AK$4:CN$104,35,0),"0"),)</f>
        <v>0</v>
      </c>
      <c r="AI102" s="21">
        <f>SUM(IFERROR(VLOOKUP($A102,'Season 2'!AK$4:CN$104,36,0),"0"),
IFERROR(VLOOKUP($A102,'Season 3'!AK$4:CN$104,36,0),"0"),IFERROR(VLOOKUP($A102,'Season 4'!AK$4:CN$104,36,0),"0"),
IFERROR(VLOOKUP($A102,'Season 5'!AK$4:CN$104,36,0),"0"),IFERROR(VLOOKUP($A102,'Season 6'!AK$4:CN$104,36,0),"0"),
IFERROR(VLOOKUP($A102,'Season 7'!AK$4:CN$104,36,0),"0"),IFERROR(VLOOKUP($A102,'Season 8'!AK$4:CN$104,36,0),"0"),
IFERROR(VLOOKUP($A102,'Season 9'!AK$4:CN$104,36,0),"0"),IFERROR(VLOOKUP($A102,'Season 10'!AK$4:CN$104,36,0),"0"),
IFERROR(VLOOKUP($A102,'Season 11'!AK$4:CN$104,36,0),"0"),IFERROR(VLOOKUP($A102,'Season 12'!AK$4:CN$104,36,0),"0"),
IFERROR(VLOOKUP($A102,'Season 13'!AK$4:CN$104,36,0),"0"),IFERROR(VLOOKUP($A102,'Season 14'!AK$4:CN$104,36,0),"0"),IFERROR(VLOOKUP($A102,'Season 15'!AK$4:CN$104,36,0),"0"),)</f>
        <v>0</v>
      </c>
      <c r="AJ102" s="402">
        <f>SUM(IFERROR(VLOOKUP($A102,'Season 2'!AK$4:CN$104,37,0),"0"),
IFERROR(VLOOKUP($A102,'Season 3'!AK$4:CN$104,37,0),"0"),IFERROR(VLOOKUP($A102,'Season 4'!AK$4:CN$104,37,0),"0"),
IFERROR(VLOOKUP($A102,'Season 5'!AK$4:CN$104,37,0),"0"),IFERROR(VLOOKUP($A102,'Season 6'!AK$4:CN$104,37,0),"0"),
IFERROR(VLOOKUP($A102,'Season 7'!AK$4:CN$104,37,0),"0"),IFERROR(VLOOKUP($A102,'Season 8'!AK$4:CN$104,37,0),"0"),
IFERROR(VLOOKUP($A102,'Season 9'!AK$4:CN$104,37,0),"0"),IFERROR(VLOOKUP($A102,'Season 10'!AK$4:CN$104,37,0),"0"),
IFERROR(VLOOKUP($A102,'Season 11'!AK$4:CN$104,37,0),"0"),IFERROR(VLOOKUP($A102,'Season 12'!AK$4:CN$104,37,0),"0"),
IFERROR(VLOOKUP($A102,'Season 13'!AK$4:CN$104,37,0),"0"),IFERROR(VLOOKUP($A102,'Season 14'!AK$4:CN$104,37,0),"0"),IFERROR(VLOOKUP($A102,'Season 15'!AK$4:CN$104,37,0),"0"),)</f>
        <v>0</v>
      </c>
      <c r="AK102" s="403">
        <f>SUM(IFERROR(VLOOKUP($A102,'Season 1'!AJ$4:CM$104,33,0),"0"),IFERROR(VLOOKUP($A102,'Season 2'!AK$4:CN$104,38,0),"0"),
IFERROR(VLOOKUP($A102,'Season 3'!AK$4:CN$104,38,0),"0"),IFERROR(VLOOKUP($A102,'Season 4'!AK$4:CN$104,38,0),"0"),
IFERROR(VLOOKUP($A102,'Season 5'!AK$4:CN$104,38,0),"0"),IFERROR(VLOOKUP($A102,'Season 6'!AK$4:CN$104,38,0),"0"),
IFERROR(VLOOKUP($A102,'Season 7'!AK$4:CN$104,38,0),"0"),IFERROR(VLOOKUP($A102,'Season 8'!AK$4:CN$104,38,0),"0"),
IFERROR(VLOOKUP($A102,'Season 9'!AK$4:CN$104,38,0),"0"),IFERROR(VLOOKUP($A102,'Season 10'!AK$4:CN$104,38,0),"0"),
IFERROR(VLOOKUP($A102,'Season 11'!AK$4:CN$104,38,0),"0"),IFERROR(VLOOKUP($A102,'Season 12'!AK$4:CN$104,38,0),"0"),
IFERROR(VLOOKUP($A102,'Season 13'!AK$4:CN$104,38,0),"0"),IFERROR(VLOOKUP($A102,'Season 14'!AK$4:CN$104,38,0),"0"),IFERROR(VLOOKUP($A102,'Season 15'!AK$4:CN$104,38,0),"0"),)</f>
        <v>0</v>
      </c>
      <c r="AL102" s="398">
        <f>SUM(IFERROR(VLOOKUP($A102,'Season 1'!AJ$4:CM$104,34,0),"0"),IFERROR(VLOOKUP($A102,'Season 2'!AK$4:CN$104,39,0),"0"),
IFERROR(VLOOKUP($A102,'Season 3'!AK$4:CN$104,39,0),"0"),IFERROR(VLOOKUP($A102,'Season 4'!AK$4:CN$104,39,0),"0"),
IFERROR(VLOOKUP($A102,'Season 5'!AK$4:CN$104,39,0),"0"),IFERROR(VLOOKUP($A102,'Season 6'!AK$4:CN$104,39,0),"0"),
IFERROR(VLOOKUP($A102,'Season 7'!AK$4:CN$104,39,0),"0"),IFERROR(VLOOKUP($A102,'Season 8'!AK$4:CN$104,39,0),"0"),
IFERROR(VLOOKUP($A102,'Season 9'!AK$4:CN$104,39,0),"0"),IFERROR(VLOOKUP($A102,'Season 10'!AK$4:CN$104,39,0),"0"),
IFERROR(VLOOKUP($A102,'Season 11'!AK$4:CN$104,39,0),"0"),IFERROR(VLOOKUP($A102,'Season 12'!AK$4:CN$104,39,0),"0"),
IFERROR(VLOOKUP($A102,'Season 13'!AK$4:CN$104,39,0),"0"),IFERROR(VLOOKUP($A102,'Season 14'!AK$4:CN$104,39,0),"0"),IFERROR(VLOOKUP($A102,'Season 15'!AK$4:CN$104,39,0),"0"),)</f>
        <v>0</v>
      </c>
      <c r="AM102" s="518">
        <f>SUM(IFERROR(VLOOKUP($A102,'Season 1'!AJ$4:CM$104,35,0),"0"),IFERROR(VLOOKUP($A102,'Season 2'!AK$4:CN$104,40,0),"0"),
IFERROR(VLOOKUP($A102,'Season 3'!AK$4:CN$104,40,0),"0"),IFERROR(VLOOKUP($A102,'Season 4'!AK$4:CN$104,40,0),"0"),
IFERROR(VLOOKUP($A102,'Season 5'!AK$4:CN$104,40,0),"0"),IFERROR(VLOOKUP($A102,'Season 6'!AK$4:CN$104,40,0),"0"),
IFERROR(VLOOKUP($A102,'Season 7'!AK$4:CN$104,40,0),"0"),IFERROR(VLOOKUP($A102,'Season 8'!AK$4:CN$104,40,0),"0"),
IFERROR(VLOOKUP($A102,'Season 9'!AK$4:CN$104,40,0),"0"),IFERROR(VLOOKUP($A102,'Season 10'!AK$4:CN$104,40,0),"0"),
IFERROR(VLOOKUP($A102,'Season 11'!AK$4:CN$104,40,0),"0"),IFERROR(VLOOKUP($A102,'Season 12'!AK$4:CN$104,40,0),"0"),
IFERROR(VLOOKUP($A102,'Season 13'!AK$4:CN$104,40,0),"0"),IFERROR(VLOOKUP($A102,'Season 14'!AK$4:CN$104,40,0),"0"),IFERROR(VLOOKUP($A102,'Season 15'!AK$4:CN$104,40,0),"0"),)</f>
        <v>0</v>
      </c>
      <c r="AN102" s="21">
        <f>SUM(IFERROR(VLOOKUP($A102,'Season 1'!AJ$4:CM$104,36,0),"0"),IFERROR(VLOOKUP($A102,'Season 2'!AK$4:CN$104,41,0),"0"),
IFERROR(VLOOKUP($A102,'Season 3'!AK$4:CN$104,41,0),"0"),IFERROR(VLOOKUP($A102,'Season 4'!AK$4:CN$104,41,0),"0"),
IFERROR(VLOOKUP($A102,'Season 5'!AK$4:CN$104,41,0),"0"),IFERROR(VLOOKUP($A102,'Season 6'!AK$4:CN$104,41,0),"0"),
IFERROR(VLOOKUP($A102,'Season 7'!AK$4:CN$104,41,0),"0"),IFERROR(VLOOKUP($A102,'Season 8'!AK$4:CN$104,41,0),"0"),
IFERROR(VLOOKUP($A102,'Season 9'!AK$4:CN$104,41,0),"0"),IFERROR(VLOOKUP($A102,'Season 10'!AK$4:CN$104,41,0),"0"),
IFERROR(VLOOKUP($A102,'Season 11'!AK$4:CN$104,41,0),"0"),IFERROR(VLOOKUP($A102,'Season 12'!AK$4:CN$104,41,0),"0"),
IFERROR(VLOOKUP($A102,'Season 13'!AK$4:CN$104,41,0),"0"),IFERROR(VLOOKUP($A102,'Season 14'!AK$4:CN$104,41,0),"0"),IFERROR(VLOOKUP($A102,'Season 15'!AK$4:CN$104,41,0),"0"),)</f>
        <v>0</v>
      </c>
      <c r="AO102" s="402">
        <f>SUM(IFERROR(VLOOKUP($A102,'Season 1'!AJ$4:CM$104,37,0),"0"),IFERROR(VLOOKUP($A102,'Season 2'!AK$4:CN$104,42,0),"0"),
IFERROR(VLOOKUP($A102,'Season 3'!AK$4:CN$104,42,0),"0"),IFERROR(VLOOKUP($A102,'Season 4'!AK$4:CN$104,42,0),"0"),
IFERROR(VLOOKUP($A102,'Season 5'!AK$4:CN$104,42,0),"0"),IFERROR(VLOOKUP($A102,'Season 6'!AK$4:CN$104,42,0),"0"),
IFERROR(VLOOKUP($A102,'Season 7'!AK$4:CN$104,42,0),"0"),IFERROR(VLOOKUP($A102,'Season 8'!AK$4:CN$104,42,0),"0"),
IFERROR(VLOOKUP($A102,'Season 9'!AK$4:CN$104,42,0),"0"),IFERROR(VLOOKUP($A102,'Season 10'!AK$4:CN$104,42,0),"0"),
IFERROR(VLOOKUP($A102,'Season 11'!AK$4:CN$104,42,0),"0"),IFERROR(VLOOKUP($A102,'Season 12'!AK$4:CN$104,42,0),"0"),
IFERROR(VLOOKUP($A102,'Season 13'!AK$4:CN$104,42,0),"0"),IFERROR(VLOOKUP($A102,'Season 14'!AK$4:CN$104,42,0),"0"),IFERROR(VLOOKUP($A102,'Season 15'!AK$4:CN$104,42,0),"0"),)</f>
        <v>0</v>
      </c>
      <c r="AP102" s="403">
        <f>SUM(IFERROR(VLOOKUP($A102,'Season 1'!AJ$4:CM$104,43,0),"0"),IFERROR(VLOOKUP($A102,'Season 2'!AK$4:CN$104,43,0),"0"),
IFERROR(VLOOKUP($A102,'Season 3'!AK$4:CN$104,43,0),"0"),IFERROR(VLOOKUP($A102,'Season 4'!AK$4:CN$104,43,0),"0"),
IFERROR(VLOOKUP($A102,'Season 5'!AK$4:CN$104,43,0),"0"),IFERROR(VLOOKUP($A102,'Season 6'!AK$4:CN$104,43,0),"0"),
IFERROR(VLOOKUP($A102,'Season 7'!AK$4:CN$104,43,0),"0"),IFERROR(VLOOKUP($A102,'Season 8'!AK$4:CN$104,43,0),"0"),
IFERROR(VLOOKUP($A102,'Season 9'!AK$4:CN$104,43,0),"0"),IFERROR(VLOOKUP($A102,'Season 10'!AK$4:CN$104,43,0),"0"),
IFERROR(VLOOKUP($A102,'Season 11'!AK$4:CN$104,43,0),"0"),IFERROR(VLOOKUP($A102,'Season 12'!AK$4:CN$104,43,0),"0"),
IFERROR(VLOOKUP($A102,'Season 13'!AK$4:CN$104,43,0),"0"),IFERROR(VLOOKUP($A102,'Season 14'!AK$4:CN$104,43,0),"0"),IFERROR(VLOOKUP($A102,'Season 15'!AK$4:CN$104,43,0),"0"),)</f>
        <v>0</v>
      </c>
      <c r="AQ102" s="398">
        <f>SUM(IFERROR(VLOOKUP($A102,'Season 1'!AJ$4:CM$104,44,0),"0"),IFERROR(VLOOKUP($A102,'Season 2'!AK$4:CN$104,44,0),"0"),
IFERROR(VLOOKUP($A102,'Season 3'!AK$4:CN$104,44,0),"0"),IFERROR(VLOOKUP($A102,'Season 4'!AK$4:CN$104,44,0),"0"),
IFERROR(VLOOKUP($A102,'Season 5'!AK$4:CN$104,44,0),"0"),IFERROR(VLOOKUP($A102,'Season 6'!AK$4:CN$104,44,0),"0"),
IFERROR(VLOOKUP($A102,'Season 7'!AK$4:CN$104,44,0),"0"),IFERROR(VLOOKUP($A102,'Season 8'!AK$4:CN$104,44,0),"0"),
IFERROR(VLOOKUP($A102,'Season 9'!AK$4:CN$104,44,0),"0"),IFERROR(VLOOKUP($A102,'Season 10'!AK$4:CN$104,44,0),"0"),
IFERROR(VLOOKUP($A102,'Season 11'!AK$4:CN$104,44,0),"0"),IFERROR(VLOOKUP($A102,'Season 12'!AK$4:CN$104,44,0),"0"),
IFERROR(VLOOKUP($A102,'Season 13'!AK$4:CN$104,44,0),"0"),IFERROR(VLOOKUP($A102,'Season 14'!AK$4:CN$104,44,0),"0"),IFERROR(VLOOKUP($A102,'Season 15'!AK$4:CN$104,44,0),"0"),)</f>
        <v>0</v>
      </c>
      <c r="AR102" s="518">
        <f>SUM(IFERROR(VLOOKUP($A102,'Season 1'!AJ$4:CM$104,45,0),"0"),IFERROR(VLOOKUP($A102,'Season 2'!AK$4:CN$104,45,0),"0"),
IFERROR(VLOOKUP($A102,'Season 3'!AK$4:CN$104,45,0),"0"),IFERROR(VLOOKUP($A102,'Season 4'!AK$4:CN$104,45,0),"0"),
IFERROR(VLOOKUP($A102,'Season 5'!AK$4:CN$104,45,0),"0"),IFERROR(VLOOKUP($A102,'Season 6'!AK$4:CN$104,45,0),"0"),
IFERROR(VLOOKUP($A102,'Season 7'!AK$4:CN$104,45,0),"0"),IFERROR(VLOOKUP($A102,'Season 8'!AK$4:CN$104,45,0),"0"),
IFERROR(VLOOKUP($A102,'Season 9'!AK$4:CN$104,45,0),"0"),IFERROR(VLOOKUP($A102,'Season 10'!AK$4:CN$104,45,0),"0"),
IFERROR(VLOOKUP($A102,'Season 11'!AK$4:CN$104,45,0),"0"),IFERROR(VLOOKUP($A102,'Season 12'!AK$4:CN$104,45,0),"0"),
IFERROR(VLOOKUP($A102,'Season 13'!AK$4:CN$104,45,0),"0"),IFERROR(VLOOKUP($A102,'Season 14'!AK$4:CN$104,45,0),"0"),IFERROR(VLOOKUP($A102,'Season 15'!AK$4:CN$104,45,0),"0"),)</f>
        <v>0</v>
      </c>
      <c r="AS102" s="21">
        <f>SUM(IFERROR(VLOOKUP($A102,'Season 1'!AJ$4:CM$104,46,0),"0"),IFERROR(VLOOKUP($A102,'Season 2'!AK$4:CN$104,46,0),"0"),
IFERROR(VLOOKUP($A102,'Season 3'!AK$4:CN$104,46,0),"0"),IFERROR(VLOOKUP($A102,'Season 4'!AK$4:CN$104,46,0),"0"),
IFERROR(VLOOKUP($A102,'Season 5'!AK$4:CN$104,46,0),"0"),IFERROR(VLOOKUP($A102,'Season 6'!AK$4:CN$104,46,0),"0"),
IFERROR(VLOOKUP($A102,'Season 7'!AK$4:CN$104,46,0),"0"),IFERROR(VLOOKUP($A102,'Season 8'!AK$4:CN$104,46,0),"0"),
IFERROR(VLOOKUP($A102,'Season 9'!AK$4:CN$104,46,0),"0"),IFERROR(VLOOKUP($A102,'Season 10'!AK$4:CN$104,46,0),"0"),
IFERROR(VLOOKUP($A102,'Season 11'!AK$4:CN$104,46,0),"0"),IFERROR(VLOOKUP($A102,'Season 12'!AK$4:CN$104,46,0),"0"),
IFERROR(VLOOKUP($A102,'Season 13'!AK$4:CN$104,46,0),"0"),IFERROR(VLOOKUP($A102,'Season 14'!AK$4:CN$104,46,0),"0"),IFERROR(VLOOKUP($A102,'Season 15'!AK$4:CN$104,46,0),"0"),)</f>
        <v>0</v>
      </c>
      <c r="AT102" s="402">
        <f>SUM(IFERROR(VLOOKUP($A102,'Season 1'!AJ$4:CM$104,47,0),"0"),IFERROR(VLOOKUP($A102,'Season 2'!AK$4:CN$104,47,0),"0"),
IFERROR(VLOOKUP($A102,'Season 3'!AK$4:CN$104,47,0),"0"),IFERROR(VLOOKUP($A102,'Season 4'!AK$4:CN$104,47,0),"0"),
IFERROR(VLOOKUP($A102,'Season 5'!AK$4:CN$104,47,0),"0"),IFERROR(VLOOKUP($A102,'Season 6'!AK$4:CN$104,47,0),"0"),
IFERROR(VLOOKUP($A102,'Season 7'!AK$4:CN$104,47,0),"0"),IFERROR(VLOOKUP($A102,'Season 8'!AK$4:CN$104,47,0),"0"),
IFERROR(VLOOKUP($A102,'Season 9'!AK$4:CN$104,47,0),"0"),IFERROR(VLOOKUP($A102,'Season 10'!AK$4:CN$104,47,0),"0"),
IFERROR(VLOOKUP($A102,'Season 11'!AK$4:CN$104,47,0),"0"),IFERROR(VLOOKUP($A102,'Season 12'!AK$4:CN$104,47,0),"0"),
IFERROR(VLOOKUP($A102,'Season 13'!AK$4:CN$104,47,0),"0"),IFERROR(VLOOKUP($A102,'Season 14'!AK$4:CN$104,47,0),"0"),IFERROR(VLOOKUP($A102,'Season 15'!AK$4:CN$104,47,0),"0"),)</f>
        <v>0</v>
      </c>
      <c r="AU102" s="403">
        <f>SUM(IFERROR(VLOOKUP($A102,'Season 3'!AK$4:CN$104,48,0),"0"),IFERROR(VLOOKUP($A102,'Season 4'!AK$4:CN$104,48,0),"0"),
IFERROR(VLOOKUP($A102,'Season 5'!AK$4:CN$104,48,0),"0"),IFERROR(VLOOKUP($A102,'Season 6'!AK$4:CN$104,48,0),"0"),
IFERROR(VLOOKUP($A102,'Season 7'!AK$4:CN$104,48,0),"0"),IFERROR(VLOOKUP($A102,'Season 8'!AK$4:CN$104,48,0),"0"),
IFERROR(VLOOKUP($A102,'Season 9'!AK$4:CN$104,48,0),"0"),IFERROR(VLOOKUP($A102,'Season 10'!AK$4:CN$104,48,0),"0"),
IFERROR(VLOOKUP($A102,'Season 11'!AK$4:CN$104,48,0),"0"),IFERROR(VLOOKUP($A102,'Season 12'!AK$4:CN$104,48,0),"0"),
IFERROR(VLOOKUP($A102,'Season 13'!AK$4:CN$104,48,0),"0"),IFERROR(VLOOKUP($A102,'Season 14'!AK$4:CN$104,48,0),"0"),IFERROR(VLOOKUP($A102,'Season 15'!AK$4:CN$104,48,0),"0"),)</f>
        <v>0</v>
      </c>
      <c r="AV102" s="398">
        <f>SUM(IFERROR(VLOOKUP($A102,'Season 3'!AK$4:CN$104,49,0),"0"),IFERROR(VLOOKUP($A102,'Season 4'!AK$4:CN$104,49,0),"0"),
IFERROR(VLOOKUP($A102,'Season 5'!AK$4:CN$104,49,0),"0"),IFERROR(VLOOKUP($A102,'Season 6'!AK$4:CN$104,49,0),"0"),
IFERROR(VLOOKUP($A102,'Season 7'!AK$4:CN$104,49,0),"0"),IFERROR(VLOOKUP($A102,'Season 8'!AK$4:CN$104,49,0),"0"),
IFERROR(VLOOKUP($A102,'Season 9'!AK$4:CN$104,49,0),"0"),IFERROR(VLOOKUP($A102,'Season 10'!AK$4:CN$104,49,0),"0"),
IFERROR(VLOOKUP($A102,'Season 11'!AK$4:CN$104,49,0),"0"),IFERROR(VLOOKUP($A102,'Season 12'!AK$4:CN$104,49,0),"0"),
IFERROR(VLOOKUP($A102,'Season 13'!AK$4:CN$104,49,0),"0"),IFERROR(VLOOKUP($A102,'Season 14'!AK$4:CN$104,49,0),"0"),IFERROR(VLOOKUP($A102,'Season 15'!AK$4:CN$104,49,0),"0"),)</f>
        <v>0</v>
      </c>
      <c r="AW102" s="518">
        <f>SUM(IFERROR(VLOOKUP($A102,'Season 3'!AK$4:CN$104,50,0),"0"),IFERROR(VLOOKUP($A102,'Season 4'!AK$4:CN$104,50,0),"0"),
IFERROR(VLOOKUP($A102,'Season 5'!AK$4:CN$104,50,0),"0"),IFERROR(VLOOKUP($A102,'Season 6'!AK$4:CN$104,50,0),"0"),
IFERROR(VLOOKUP($A102,'Season 7'!AK$4:CN$104,50,0),"0"),IFERROR(VLOOKUP($A102,'Season 8'!AK$4:CN$104,50,0),"0"),
IFERROR(VLOOKUP($A102,'Season 9'!AK$4:CN$104,50,0),"0"),IFERROR(VLOOKUP($A102,'Season 10'!AK$4:CN$104,50,0),"0"),
IFERROR(VLOOKUP($A102,'Season 11'!AK$4:CN$104,50,0),"0"),IFERROR(VLOOKUP($A102,'Season 12'!AK$4:CN$104,50,0),"0"),
IFERROR(VLOOKUP($A102,'Season 13'!AK$4:CN$104,50,0),"0"),IFERROR(VLOOKUP($A102,'Season 14'!AK$4:CN$104,50,0),"0"),IFERROR(VLOOKUP($A102,'Season 15'!AK$4:CN$104,50,0),"0"),)</f>
        <v>0</v>
      </c>
      <c r="AX102" s="21">
        <f>SUM(IFERROR(VLOOKUP($A102,'Season 3'!AK$4:CN$104,51,0),"0"),IFERROR(VLOOKUP($A102,'Season 4'!AK$4:CN$104,51,0),"0"),
IFERROR(VLOOKUP($A102,'Season 5'!AK$4:CN$104,51,0),"0"),IFERROR(VLOOKUP($A102,'Season 6'!AK$4:CN$104,51,0),"0"),
IFERROR(VLOOKUP($A102,'Season 7'!AK$4:CN$104,51,0),"0"),IFERROR(VLOOKUP($A102,'Season 8'!AK$4:CN$104,51,0),"0"),
IFERROR(VLOOKUP($A102,'Season 9'!AK$4:CN$104,51,0),"0"),IFERROR(VLOOKUP($A102,'Season 10'!AK$4:CN$104,51,0),"0"),
IFERROR(VLOOKUP($A102,'Season 11'!AK$4:CN$104,51,0),"0"),IFERROR(VLOOKUP($A102,'Season 12'!AK$4:CN$104,51,0),"0"),
IFERROR(VLOOKUP($A102,'Season 13'!AK$4:CN$104,51,0),"0"),IFERROR(VLOOKUP($A102,'Season 14'!AK$4:CN$104,51,0),"0"),IFERROR(VLOOKUP($A102,'Season 15'!AK$4:CN$104,51,0),"0"),)</f>
        <v>0</v>
      </c>
      <c r="AY102" s="402">
        <f>SUM(IFERROR(VLOOKUP($A102,'Season 3'!AK$4:CN$104,52,0),"0"),IFERROR(VLOOKUP($A102,'Season 4'!AK$4:CN$104,52,0),"0"),
IFERROR(VLOOKUP($A102,'Season 5'!AK$4:CN$104,52,0),"0"),IFERROR(VLOOKUP($A102,'Season 6'!AK$4:CN$104,52,0),"0"),
IFERROR(VLOOKUP($A102,'Season 7'!AK$4:CN$104,52,0),"0"),IFERROR(VLOOKUP($A102,'Season 8'!AK$4:CN$104,52,0),"0"),
IFERROR(VLOOKUP($A102,'Season 9'!AK$4:CN$104,52,0),"0"),IFERROR(VLOOKUP($A102,'Season 10'!AK$4:CN$104,52,0),"0"),
IFERROR(VLOOKUP($A102,'Season 11'!AK$4:CN$104,52,0),"0"),IFERROR(VLOOKUP($A102,'Season 12'!AK$4:CN$104,52,0),"0"),
IFERROR(VLOOKUP($A102,'Season 13'!AK$4:CN$104,52,0),"0"),IFERROR(VLOOKUP($A102,'Season 14'!AK$4:CN$104,52,0),"0"),IFERROR(VLOOKUP($A102,'Season 15'!AK$4:CN$104,52,0),"0"),)</f>
        <v>0</v>
      </c>
      <c r="AZ102" s="403">
        <f>SUM(IFERROR(VLOOKUP($A102,'Season 1'!AJ$4:CM$104,38,0),"0"),IFERROR(VLOOKUP($A102,'Season 2'!AK$4:CN$104,48,0),"0"),)</f>
        <v>0</v>
      </c>
      <c r="BA102" s="398">
        <f>SUM(IFERROR(VLOOKUP($A102,'Season 1'!AJ$4:CM$104,39,0),"0"),IFERROR(VLOOKUP($A102,'Season 2'!AK$4:CN$104,49,0),"0"),)</f>
        <v>0</v>
      </c>
      <c r="BB102" s="518">
        <f>SUM(IFERROR(VLOOKUP($A102,'Season 1'!AJ$4:CM$104,40,0),"0"),IFERROR(VLOOKUP($A102,'Season 2'!AK$4:CN$104,50,0),"0"),)</f>
        <v>0</v>
      </c>
      <c r="BC102" s="21">
        <f>SUM(IFERROR(VLOOKUP($A102,'Season 1'!AJ$4:CM$104,41,0),"0"),IFERROR(VLOOKUP($A102,'Season 2'!AK$4:CN$104,51,0),"0"),)</f>
        <v>0</v>
      </c>
      <c r="BD102" s="402">
        <f>SUM(IFERROR(VLOOKUP($A102,'Season 1'!AJ$4:CM$104,42,0),"0"),IFERROR(VLOOKUP($A102,'Season 2'!AK$4:CN$104,52,0),"0"),)</f>
        <v>0</v>
      </c>
      <c r="BE102" s="561">
        <f>SUM(
IFERROR(VLOOKUP($A102,'Season 1'!AJ$4:CM$104,48,0),"0"),IFERROR(VLOOKUP($A102,'Season 2'!AK$4:CN$104,53,0),"0"),
IFERROR(VLOOKUP($A102,'Season 3'!AK$4:CN$104,53,0),"0"),IFERROR(VLOOKUP($A102,'Season 4'!AK$4:CN$104,53,0),"0"),
IFERROR(VLOOKUP($A102,'Season 5'!AK$4:CN$104,53,0),"0"),IFERROR(VLOOKUP($A102,'Season 6'!AK$4:CN$104,53,0),"0"),
IFERROR(VLOOKUP($A102,'Season 7'!AK$4:CN$104,53,0),"0"),IFERROR(VLOOKUP($A102,'Season 8'!AK$4:CN$104,53,0),"0"),
IFERROR(VLOOKUP($A102,'Season 9'!AK$4:CN$104,53,0),"0"),IFERROR(VLOOKUP($A102,'Season 10'!AK$4:CN$104,53,0),"0"),
IFERROR(VLOOKUP($A102,'Season 11'!AK$4:CN$104,53,0),"0"),IFERROR(VLOOKUP($A102,'Season 12'!AK$4:CN$104,53,0),"0"),
IFERROR(VLOOKUP($A102,'Season 13'!AK$4:CN$104,53,0),"0"),IFERROR(VLOOKUP($A102,'Season 14'!AK$4:CN$104,53,0),"0"),IFERROR(VLOOKUP($A102,'Season 15'!AK$4:CN$104,53,0),"0"),)</f>
        <v>0</v>
      </c>
      <c r="BF102" s="562">
        <f>SUM(
IFERROR(VLOOKUP($A102,'Season 1'!AJ$4:CM$104,49,0),"0"),IFERROR(VLOOKUP($A102,'Season 2'!AK$4:CN$104,54,0),"0"),
IFERROR(VLOOKUP($A102,'Season 3'!AK$4:CN$104,54,0),"0"),IFERROR(VLOOKUP($A102,'Season 4'!AK$4:CN$104,54,0),"0"),
IFERROR(VLOOKUP($A102,'Season 5'!AK$4:CN$104,54,0),"0"),IFERROR(VLOOKUP($A102,'Season 6'!AK$4:CN$104,54,0),"0"),
IFERROR(VLOOKUP($A102,'Season 7'!AK$4:CN$104,54,0),"0"),IFERROR(VLOOKUP($A102,'Season 8'!AK$4:CN$104,54,0),"0"),
IFERROR(VLOOKUP($A102,'Season 9'!AK$4:CN$104,54,0),"0"),IFERROR(VLOOKUP($A102,'Season 10'!AK$4:CN$104,54,0),"0"),
IFERROR(VLOOKUP($A102,'Season 11'!AK$4:CN$104,540),"0"),IFERROR(VLOOKUP($A102,'Season 12'!AK$4:CN$104,54,0),"0"),
IFERROR(VLOOKUP($A102,'Season 13'!AK$4:CN$104,54,0),"0"),IFERROR(VLOOKUP($A102,'Season 14'!AK$4:CN$104,54,0),"0"),IFERROR(VLOOKUP($A102,'Season 15'!AK$4:CN$104,54,0),"0"),)</f>
        <v>0</v>
      </c>
      <c r="BG102" s="529" t="e">
        <f t="shared" si="3"/>
        <v>#DIV/0!</v>
      </c>
      <c r="BI102" s="553"/>
      <c r="BJ102" s="553"/>
      <c r="BK102" s="553"/>
      <c r="BL102" s="553"/>
      <c r="BM102" s="553"/>
      <c r="BN102" s="553"/>
      <c r="BO102" s="822"/>
      <c r="BP102" s="822"/>
      <c r="BQ102" s="822"/>
      <c r="BR102" s="822"/>
      <c r="BS102" s="12" t="str">
        <f>IFERROR(VLOOKUP($A102,'Season 1'!$AJ$4:$CM$104,50,0),"0")</f>
        <v>0</v>
      </c>
      <c r="BT102" s="12" t="str">
        <f>IFERROR(VLOOKUP($A102,'Season 1'!$AJ$4:$CM$104,51,0),"0")</f>
        <v>0</v>
      </c>
      <c r="BU102" s="12" t="str">
        <f>IFERROR(VLOOKUP($A102,'Season 2'!$AK$4:$CN$104,55,0),"0")</f>
        <v>0</v>
      </c>
      <c r="BV102" s="12" t="str">
        <f>IFERROR(VLOOKUP($A102,'Season 2'!$AK$4:$CN$104,56,0),"0")</f>
        <v>0</v>
      </c>
      <c r="BW102" s="12" t="str">
        <f>IFERROR(VLOOKUP($A102,'Season 3'!$AK$4:$CN$104,55,0),"0")</f>
        <v>0</v>
      </c>
      <c r="BX102" s="12" t="str">
        <f>IFERROR(VLOOKUP($A102,'Season 3'!$AK$4:$CN$104,56,0),"0")</f>
        <v>0</v>
      </c>
      <c r="BY102" s="12" t="str">
        <f>IFERROR(VLOOKUP($A102,'Season 4'!$AK$4:$CN$104,55,0),"0")</f>
        <v>0</v>
      </c>
      <c r="BZ102" s="12" t="str">
        <f>IFERROR(VLOOKUP($A102,'Season 4'!$AK$4:$CN$104,56,0),"0")</f>
        <v>0</v>
      </c>
      <c r="CA102" s="12" t="str">
        <f>IFERROR(VLOOKUP($A102,'Season 5'!$AK$4:$CN$104,55,0),"0")</f>
        <v>0</v>
      </c>
      <c r="CB102" s="12" t="str">
        <f>IFERROR(VLOOKUP($A102,'Season 5'!$AK$4:$CN$104,56,0),"0")</f>
        <v>0</v>
      </c>
      <c r="CC102" s="12" t="str">
        <f>IFERROR(VLOOKUP($A102,'Season 6'!$AK$4:$CN$104,55,0),"0")</f>
        <v>0</v>
      </c>
      <c r="CD102" s="12" t="str">
        <f>IFERROR(VLOOKUP($A102,'Season 6'!$AK$4:$CN$104,56,0),"0")</f>
        <v>0</v>
      </c>
      <c r="CE102" s="12" t="str">
        <f>IFERROR(VLOOKUP($A102,'Season 7'!$AK$4:$CN$104,55,0),"0")</f>
        <v>0</v>
      </c>
      <c r="CF102" s="12" t="str">
        <f>IFERROR(VLOOKUP($A102,'Season 7'!$AK$4:$CN$104,56,0),"0")</f>
        <v>0</v>
      </c>
      <c r="CG102" s="12" t="str">
        <f>IFERROR(VLOOKUP($A102,'Season 8'!$AK$4:$CN$104,55,0),"0")</f>
        <v>0</v>
      </c>
      <c r="CH102" s="12" t="str">
        <f>IFERROR(VLOOKUP($A102,'Season 8'!$AK$4:$CN$104,56,0),"0")</f>
        <v>0</v>
      </c>
      <c r="CI102" s="12" t="str">
        <f>IFERROR(VLOOKUP($A102,'Season 9'!$AK$4:$CN$104,55,0),"0")</f>
        <v>0</v>
      </c>
      <c r="CJ102" s="12" t="str">
        <f>IFERROR(VLOOKUP($A102,'Season 9'!$AK$4:$CN$104,56,0),"0")</f>
        <v>0</v>
      </c>
      <c r="CK102" s="12" t="str">
        <f>IFERROR(VLOOKUP($A102,'Season 10'!$AK$4:$CN$104,55,0),"0")</f>
        <v>0</v>
      </c>
      <c r="CL102" s="12" t="str">
        <f>IFERROR(VLOOKUP($A102,'Season 10'!$AK$4:$CN$104,56,0),"0")</f>
        <v>0</v>
      </c>
      <c r="CM102" s="12" t="str">
        <f>IFERROR(VLOOKUP($A102,'Season 11'!$AK$4:$CN$104,55,0),"0")</f>
        <v>0</v>
      </c>
      <c r="CN102" s="12" t="str">
        <f>IFERROR(VLOOKUP($A102,'Season 11'!$AK$4:$CN$104,56,0),"0")</f>
        <v>0</v>
      </c>
      <c r="CO102" s="12" t="str">
        <f>IFERROR(VLOOKUP($A102,'Season 12'!$AK$4:$CN$104,55,0),"0")</f>
        <v>0</v>
      </c>
      <c r="CP102" s="12" t="str">
        <f>IFERROR(VLOOKUP($A102,'Season 12'!$AK$4:$CN$104,56,0),"0")</f>
        <v>0</v>
      </c>
      <c r="CQ102" s="12" t="str">
        <f>IFERROR(VLOOKUP($A102,'Season 13'!$AK$4:$CN$104,55,0),"0")</f>
        <v>0</v>
      </c>
      <c r="CR102" s="12" t="str">
        <f>IFERROR(VLOOKUP($A102,'Season 13'!$AK$4:$CN$104,56,0),"0")</f>
        <v>0</v>
      </c>
      <c r="CS102" s="12" t="str">
        <f>IFERROR(VLOOKUP($A102,'Season 14'!$AK$4:$CN$104,55,0),"0")</f>
        <v>0</v>
      </c>
      <c r="CT102" s="12" t="str">
        <f>IFERROR(VLOOKUP($A102,'Season 14'!$AK$4:$CN$104,56,0),"0")</f>
        <v>0</v>
      </c>
      <c r="CU102" s="12" t="str">
        <f>IFERROR(VLOOKUP($A102,'Season 15'!$AK$4:$CN$104,55,0),"0")</f>
        <v>0</v>
      </c>
      <c r="CV102" s="12" t="str">
        <f>IFERROR(VLOOKUP($A102,'Season 15'!$AK$4:$CN$104,56,0),"0")</f>
        <v>0</v>
      </c>
    </row>
    <row r="103" spans="1:100" x14ac:dyDescent="0.25">
      <c r="A103" s="2" t="s">
        <v>35</v>
      </c>
      <c r="B103" s="516" t="str">
        <f>IFERROR(VLOOKUP('Data Totals'!A103,'Season 1'!AJ$4:CH$104,2,FALSE),IFERROR(VLOOKUP('Data Totals'!A103,'Season 2'!AK$4:CI$104,2,FALSE),IFERROR(VLOOKUP('Data Totals'!A103,'Season 3'!AK$4:CI$104,2,FALSE),IFERROR(VLOOKUP('Data Totals'!A103,'Season 4'!AK$4:CI$104,2,FALSE),IFERROR(VLOOKUP('Data Totals'!A103,'Season 5'!AK$4:CI$104,2,FALSE),IFERROR(VLOOKUP('Data Totals'!A103,'Season 6'!AK$4:CI$104,2,FALSE),IFERROR(VLOOKUP('Data Totals'!A103,'Season 7'!AK$4:CI$104,2,FALSE),IFERROR(VLOOKUP('Data Totals'!A103,'Season 8'!AK$4:CI$104,2,FALSE),IFERROR(VLOOKUP('Data Totals'!A103,'Season 9'!AK$4:CI$104,2,FALSE),IFERROR(VLOOKUP('Data Totals'!A103,'Season 10'!AK$4:CI$104,2,FALSE),IFERROR(VLOOKUP('Data Totals'!A103,'Season 11'!AK$4:CI$104,2,FALSE),IFERROR(VLOOKUP('Data Totals'!A103,'Season 12'!AK$4:CI$104,2,FALSE),IFERROR(VLOOKUP('Data Totals'!A103,'Season 13'!AK$4:CI$104,2,FALSE),IFERROR(VLOOKUP('Data Totals'!A103,'Season 14'!AK$4:CI$104,2,FALSE),IFERROR(VLOOKUP('Data Totals'!A103,'Season 15'!AK$4:CI$104,2,FALSE),"N/A")))))))))))))))</f>
        <v>N/A</v>
      </c>
      <c r="C103" s="517" t="str">
        <f>IFERROR(VLOOKUP('Data Totals'!A103,'Season 1'!AJ$4:CH$104,3,FALSE),IFERROR(VLOOKUP('Data Totals'!A103,'Season 2'!AK$4:CI$104,3,FALSE),IFERROR(VLOOKUP('Data Totals'!A103,'Season 3'!AK$4:CI$104,3,FALSE),IFERROR(VLOOKUP('Data Totals'!A103,'Season 4'!AK$4:CI$104,3,FALSE),IFERROR(VLOOKUP('Data Totals'!A103,'Season 5'!AK$4:CI$104,3,FALSE),IFERROR(VLOOKUP('Data Totals'!A103,'Season 6'!AK$4:CI$104,3,FALSE),IFERROR(VLOOKUP('Data Totals'!A103,'Season 7'!AK$4:CI$104,3,FALSE),IFERROR(VLOOKUP('Data Totals'!A103,'Season 8'!AK$4:CI$104,3,FALSE),IFERROR(VLOOKUP('Data Totals'!A103,'Season 9'!AK$4:CI$104,3,FALSE),IFERROR(VLOOKUP('Data Totals'!A103,'Season 10'!AK$4:CI$104,3,FALSE),IFERROR(VLOOKUP('Data Totals'!A103,'Season 11'!AK$4:CI$104,3,FALSE),IFERROR(VLOOKUP('Data Totals'!A103,'Season 12'!AK$4:CI$104,3,FALSE),IFERROR(VLOOKUP('Data Totals'!A103,'Season 13'!AK$4:CI$104,3,FALSE),IFERROR(VLOOKUP('Data Totals'!A103,'Season 14'!AK$4:CI$104,3,FALSE),IFERROR(VLOOKUP('Data Totals'!A103,'Season 15'!AK$4:CI$104,3,FALSE),"N/A")))))))))))))))</f>
        <v>N/A</v>
      </c>
      <c r="D103" s="517" t="str">
        <f>IFERROR(VLOOKUP('Data Totals'!A103,'Season 15'!AK$4:CI$104,4,FALSE),IFERROR(VLOOKUP('Data Totals'!A103,'Season 14'!AK$4:CI$104,4,FALSE),IFERROR(VLOOKUP('Data Totals'!A103,'Season 13'!AK$4:CI$104,4,FALSE),IFERROR(VLOOKUP('Data Totals'!A103,'Season 12'!AK$4:CI$104,4,FALSE),IFERROR(VLOOKUP('Data Totals'!A103,'Season 11'!AK$4:CI$104,4,FALSE),IFERROR(VLOOKUP('Data Totals'!A103,'Season 10'!AK$4:CI$104,4,FALSE),IFERROR(VLOOKUP('Data Totals'!A103,'Season 9'!AK$4:CI$104,4,FALSE),IFERROR(VLOOKUP('Data Totals'!A103,'Season 8'!AK$4:CI$104,4,FALSE),IFERROR(VLOOKUP('Data Totals'!A103,'Season 7'!AK$4:CI$104,4,FALSE),IFERROR(VLOOKUP('Data Totals'!A103,'Season 6'!AK$4:CI$104,4,FALSE),IFERROR(VLOOKUP('Data Totals'!A103,'Season 5'!AK$4:CI$104,4,FALSE),IFERROR(VLOOKUP('Data Totals'!A103,'Season 4'!AK$4:CI$104,4,FALSE),IFERROR(VLOOKUP('Data Totals'!A103,'Season 3'!AK$4:CI$104,4,FALSE),IFERROR(VLOOKUP('Data Totals'!A103,'Season 2'!AK$4:CI$104,4,FALSE),IFERROR(VLOOKUP('Data Totals'!A103,'Season 1'!AJ$4:CH$104,4,FALSE),"N/A")))))))))))))))</f>
        <v>N/A</v>
      </c>
      <c r="E103" s="517" t="e">
        <f t="shared" si="2"/>
        <v>#VALUE!</v>
      </c>
      <c r="F103" s="398">
        <f>SUM(IFERROR(VLOOKUP(A103,BI$3:BN$152,2,0),"0"),
IFERROR(VLOOKUP(A103,'Season 1'!AJ$4:CM$104,7,0),"0"),IFERROR(VLOOKUP(A103,'Season 2'!AK$4:CN$104,7,0),"0"),
IFERROR(VLOOKUP(A103,'Season 3'!AK$4:CN$104,7,0),"0"),IFERROR(VLOOKUP(A103,'Season 4'!AK$4:CN$104,7,0),"0"),
IFERROR(VLOOKUP(A103,'Season 5'!AK$4:CN$104,7,0),"0"),IFERROR(VLOOKUP(A103,'Season 6'!AK$4:CN$104,7,0),"0"),
IFERROR(VLOOKUP(A103,'Season 7'!AK$4:CN$104,7,0),"0"),IFERROR(VLOOKUP(A103,'Season 8'!AK$4:CN$104,7,0),"0"),
IFERROR(VLOOKUP(A103,'Season 9'!AK$4:CN$104,7,0),"0"),IFERROR(VLOOKUP(A103,'Season 10'!AK$4:CN$104,7,0),"0"),
IFERROR(VLOOKUP(A103,'Season 11'!AK$4:CN$104,7,0),"0"),IFERROR(VLOOKUP(A103,'Season 12'!AK$4:CN$104,7,0),"0"),
IFERROR(VLOOKUP(A103,'Season 13'!AK$4:CN$104,7,0),"0"),IFERROR(VLOOKUP(A103,'Season 14'!AK$4:CN$104,7,0),"0"),IFERROR(VLOOKUP(A103,'Season 15'!AK$4:CN$104,7,0),"0"),)</f>
        <v>0</v>
      </c>
      <c r="G103" s="398">
        <f>SUM(
IFERROR(VLOOKUP(A103,'Season 1'!AJ$4:CM$104,8,0),"0"),IFERROR(VLOOKUP(A103,'Season 2'!AK$4:CN$104,8,0),"0"),
IFERROR(VLOOKUP(A103,'Season 3'!AK$4:CN$104,8,0),"0"),IFERROR(VLOOKUP(A103,'Season 4'!AK$4:CN$104,8,0),"0"),
IFERROR(VLOOKUP(A103,'Season 5'!AK$4:CN$104,8,0),"0"),IFERROR(VLOOKUP(A103,'Season 6'!AK$4:CN$104,8,0),"0"),
IFERROR(VLOOKUP(A103,'Season 7'!AK$4:CN$104,8,0),"0"),IFERROR(VLOOKUP(A103,'Season 8'!AK$4:CN$104,8,0),"0"),
IFERROR(VLOOKUP(A103,'Season 9'!AK$4:CN$104,8,0),"0"),IFERROR(VLOOKUP(A103,'Season 10'!AK$4:CN$104,8,0),"0"),
IFERROR(VLOOKUP(A103,'Season 11'!AK$4:CN$104,8,0),"0"),IFERROR(VLOOKUP(A103,'Season 12'!AK$4:CN$104,8,0),"0"),
IFERROR(VLOOKUP(A103,'Season 13'!AK$4:CN$104,8,0),"0"),IFERROR(VLOOKUP(A103,'Season 14'!AK$4:CN$104,8,0),"0"),IFERROR(VLOOKUP(A103,'Season 15'!AK$4:CN$104,8,0),"0"),)</f>
        <v>0</v>
      </c>
      <c r="H103" s="329">
        <f>SUM(
IFERROR(VLOOKUP(A103,'Season 1'!AJ$4:CM$104,9,0),"0"),IFERROR(VLOOKUP(A103,'Season 2'!AK$4:CN$104,9,0),"0"),
IFERROR(VLOOKUP(A103,'Season 3'!AK$4:CN$104,9,0),"0"),IFERROR(VLOOKUP(A103,'Season 4'!AK$4:CN$104,9,0),"0"),
IFERROR(VLOOKUP(A103,'Season 5'!AK$4:CN$104,9,0),"0"),IFERROR(VLOOKUP(A103,'Season 6'!AK$4:CN$104,9,0),"0"),
IFERROR(VLOOKUP(A103,'Season 7'!AK$4:CN$104,9,0),"0"),IFERROR(VLOOKUP(A103,'Season 8'!AK$4:CN$104,9,0),"0"),
IFERROR(VLOOKUP(A103,'Season 9'!AK$4:CN$104,9,0),"0"),IFERROR(VLOOKUP(A103,'Season 10'!AK$4:CN$104,9,0),"0"),
IFERROR(VLOOKUP(A103,'Season 11'!AK$4:CN$104,9,0),"0"),IFERROR(VLOOKUP(A103,'Season 12'!AK$4:CN$104,9,0),"0"),
IFERROR(VLOOKUP(A103,'Season 13'!AK$4:CN$104,9,0),"0"),IFERROR(VLOOKUP(A103,'Season 14'!AK$4:CN$104,9,0),"0"),IFERROR(VLOOKUP(A103,'Season 15'!AK$4:CN$104,9,0),"0"),)</f>
        <v>0</v>
      </c>
      <c r="I103" s="518">
        <f>SUM(
IFERROR(VLOOKUP(A103,'Season 1'!AJ$4:CM$104,10,0),"0"),IFERROR(VLOOKUP(A103,'Season 2'!AK$4:CN$104,10,0),"0"),
IFERROR(VLOOKUP(A103,'Season 3'!AK$4:CN$104,10,0),"0"),IFERROR(VLOOKUP(A103,'Season 4'!AK$4:CN$104,10,0),"0"),
IFERROR(VLOOKUP(A103,'Season 5'!AK$4:CN$104,10,0),"0"),IFERROR(VLOOKUP(A103,'Season 6'!AK$4:CN$104,10,0),"0"),
IFERROR(VLOOKUP(A103,'Season 7'!AK$4:CN$104,10,0),"0"),IFERROR(VLOOKUP(A103,'Season 8'!AK$4:CN$104,10,0),"0"),
IFERROR(VLOOKUP(A103,'Season 9'!AK$4:CN$104,10,0),"0"),IFERROR(VLOOKUP(A103,'Season 10'!AK$4:CN$104,10,0),"0"),
IFERROR(VLOOKUP(A103,'Season 11'!AK$4:CN$104,10,0),"0"),IFERROR(VLOOKUP(A103,'Season 12'!AK$4:CN$104,10,0),"0"),
IFERROR(VLOOKUP(A103,'Season 13'!AK$4:CN$104,10,0),"0"),IFERROR(VLOOKUP(A103,'Season 14'!AK$4:CN$104,10,0),"0"),IFERROR(VLOOKUP(A103,'Season 15'!AK$4:CN$104,10,0),"0"),)</f>
        <v>0</v>
      </c>
      <c r="J103" s="21">
        <f>SUM(IFERROR(VLOOKUP(A103,BI$3:BN$152,3,0),"0"),
IFERROR(VLOOKUP(A103,'Season 1'!AJ$4:CM$104,11,0),"0"),IFERROR(VLOOKUP(A103,'Season 2'!AK$4:CN$104,11,0),"0"),
IFERROR(VLOOKUP(A103,'Season 3'!AK$4:CN$104,11,0),"0"),IFERROR(VLOOKUP(A103,'Season 4'!AK$4:CN$104,11,0),"0"),
IFERROR(VLOOKUP(A103,'Season 5'!AK$4:CN$104,11,0),"0"),IFERROR(VLOOKUP(A103,'Season 6'!AK$4:CN$104,11,0),"0"),
IFERROR(VLOOKUP(A103,'Season 7'!AK$4:CN$104,11,0),"0"),IFERROR(VLOOKUP(A103,'Season 8'!AK$4:CN$104,11,0),"0"),
IFERROR(VLOOKUP(A103,'Season 9'!AK$4:CN$104,11,0),"0"),IFERROR(VLOOKUP(A103,'Season 10'!AK$4:CN$104,11,0),"0"),
IFERROR(VLOOKUP(A103,'Season 11'!AK$4:CN$104,11,0),"0"),IFERROR(VLOOKUP(A103,'Season 12'!AK$4:CN$104,11,0),"0"),
IFERROR(VLOOKUP(A103,'Season 13'!AK$4:CN$104,11,0),"0"),IFERROR(VLOOKUP(A103,'Season 14'!AK$4:CN$104,11,0),"0"),IFERROR(VLOOKUP(A103,'Season 15'!AK$4:CN$104,11,0),"0"),)</f>
        <v>0</v>
      </c>
      <c r="K103" s="402">
        <f>SUM(IFERROR(VLOOKUP($A103,BI$3:BN$152,4,0),"0"),
IFERROR(VLOOKUP($A103,'Season 1'!AJ$4:CM$104,12,0),"0"),IFERROR(VLOOKUP($A103,'Season 2'!AK$4:CN$104,12,0),"0"),
IFERROR(VLOOKUP($A103,'Season 3'!AK$4:CN$104,12,0),"0"),IFERROR(VLOOKUP($A103,'Season 4'!AK$4:CN$104,12,0),"0"),
IFERROR(VLOOKUP($A103,'Season 5'!AK$4:CN$104,12,0),"0"),IFERROR(VLOOKUP($A103,'Season 6'!AK$4:CN$104,12,0),"0"),
IFERROR(VLOOKUP($A103,'Season 7'!AK$4:CN$104,12,0),"0"),IFERROR(VLOOKUP($A103,'Season 8'!AK$4:CN$104,12,0),"0"),
IFERROR(VLOOKUP($A103,'Season 9'!AK$4:CN$104,12,0),"0"),IFERROR(VLOOKUP($A103,'Season 10'!AK$4:CN$104,12,0),"0"),
IFERROR(VLOOKUP($A103,'Season 11'!AK$4:CN$104,12,0),"0"),IFERROR(VLOOKUP($A103,'Season 12'!AK$4:CN$104,12,0),"0"),
IFERROR(VLOOKUP($A103,'Season 13'!AK$4:CN$104,12,0),"0"),IFERROR(VLOOKUP($A103,'Season 14'!AK$4:CN$104,12,0),"0"),IFERROR(VLOOKUP(A103,'Season 15'!AK$4:CN$104,12,0),"0"),)</f>
        <v>0</v>
      </c>
      <c r="L103" s="403">
        <f>SUM(
IFERROR(VLOOKUP($A103,'Season 1'!AJ$4:CM$104,13,0),"0"),IFERROR(VLOOKUP($A103,'Season 2'!AK$4:CN$104,13,0),"0"),
IFERROR(VLOOKUP($A103,'Season 3'!AK$4:CN$104,13,0),"0"),IFERROR(VLOOKUP($A103,'Season 4'!AK$4:CN$104,13,0),"0"),
IFERROR(VLOOKUP($A103,'Season 5'!AK$4:CN$104,13,0),"0"),IFERROR(VLOOKUP($A103,'Season 6'!AK$4:CN$104,13,0),"0"),
IFERROR(VLOOKUP($A103,'Season 7'!AK$4:CN$104,13,0),"0"),IFERROR(VLOOKUP($A103,'Season 8'!AK$4:CN$104,13,0),"0"),
IFERROR(VLOOKUP($A103,'Season 9'!AK$4:CN$104,13,0),"0"),IFERROR(VLOOKUP($A103,'Season 10'!AK$4:CN$104,13,0),"0"),
IFERROR(VLOOKUP($A103,'Season 11'!AK$4:CN$104,13,0),"0"),IFERROR(VLOOKUP($A103,'Season 12'!AK$4:CN$104,13,0),"0"),
IFERROR(VLOOKUP($A103,'Season 13'!AK$4:CN$104,13,0),"0"),IFERROR(VLOOKUP($A103,'Season 14'!AK$4:CN$104,13,0),"0"),IFERROR(VLOOKUP(A103,'Season 15'!AK$4:CN$104,13,0),"0"),)</f>
        <v>0</v>
      </c>
      <c r="M103" s="398">
        <f>SUM(
IFERROR(VLOOKUP($A103,'Season 1'!AJ$4:CM$104,14,0),"0"),IFERROR(VLOOKUP($A103,'Season 2'!AK$4:CN$104,14,0),"0"),
IFERROR(VLOOKUP($A103,'Season 3'!AK$4:CN$104,14,0),"0"),IFERROR(VLOOKUP($A103,'Season 4'!AK$4:CN$104,14,0),"0"),
IFERROR(VLOOKUP($A103,'Season 5'!AK$4:CN$104,14,0),"0"),IFERROR(VLOOKUP($A103,'Season 6'!AK$4:CN$104,14,0),"0"),
IFERROR(VLOOKUP($A103,'Season 7'!AK$4:CN$104,14,0),"0"),IFERROR(VLOOKUP($A103,'Season 8'!AK$4:CN$104,14,0),"0"),
IFERROR(VLOOKUP($A103,'Season 9'!AK$4:CN$104,14,0),"0"),IFERROR(VLOOKUP($A103,'Season 10'!AK$4:CN$104,14,0),"0"),
IFERROR(VLOOKUP($A103,'Season 11'!AK$4:CN$104,14,0),"0"),IFERROR(VLOOKUP($A103,'Season 12'!AK$4:CN$104,14,0),"0"),
IFERROR(VLOOKUP($A103,'Season 13'!AK$4:CN$104,14,0),"0"),IFERROR(VLOOKUP($A103,'Season 14'!AK$4:CN$104,14,0),"0"),IFERROR(VLOOKUP(A103,'Season 15'!AK$4:CN$104,14,0),"0"),)</f>
        <v>0</v>
      </c>
      <c r="N103" s="518">
        <f>SUM(
IFERROR(VLOOKUP($A103,'Season 1'!AJ$4:CM$104,15,0),"0"),IFERROR(VLOOKUP($A103,'Season 2'!AK$4:CN$104,15,0),"0"),
IFERROR(VLOOKUP($A103,'Season 3'!AK$4:CN$104,15,0),"0"),IFERROR(VLOOKUP($A103,'Season 4'!AK$4:CN$104,15,0),"0"),
IFERROR(VLOOKUP($A103,'Season 5'!AK$4:CN$104,15,0),"0"),IFERROR(VLOOKUP($A103,'Season 6'!AK$4:CN$104,15,0),"0"),
IFERROR(VLOOKUP($A103,'Season 7'!AK$4:CN$104,15,0),"0"),IFERROR(VLOOKUP($A103,'Season 8'!AK$4:CN$104,15,0),"0"),
IFERROR(VLOOKUP($A103,'Season 9'!AK$4:CN$104,15,0),"0"),IFERROR(VLOOKUP($A103,'Season 10'!AK$4:CN$104,15,0),"0"),
IFERROR(VLOOKUP($A103,'Season 11'!AK$4:CN$104,15,0),"0"),IFERROR(VLOOKUP($A103,'Season 12'!AK$4:CN$104,15,0),"0"),
IFERROR(VLOOKUP($A103,'Season 13'!AK$4:CN$104,15,0),"0"),IFERROR(VLOOKUP($A103,'Season 14'!AK$4:CN$104,15,0),"0"),IFERROR(VLOOKUP(A103,'Season 15'!AK$4:CN$104,15,0),"0"),)</f>
        <v>0</v>
      </c>
      <c r="O103" s="21">
        <f>SUM(
IFERROR(VLOOKUP($A103,'Season 1'!AJ$4:CM$104,16,0),"0"),IFERROR(VLOOKUP($A103,'Season 2'!AK$4:CN$104,16,0),"0"),
IFERROR(VLOOKUP($A103,'Season 3'!AK$4:CN$104,16,0),"0"),IFERROR(VLOOKUP($A103,'Season 4'!AK$4:CN$104,16,0),"0"),
IFERROR(VLOOKUP($A103,'Season 5'!AK$4:CN$104,16,0),"0"),IFERROR(VLOOKUP($A103,'Season 6'!AK$4:CN$104,16,0),"0"),
IFERROR(VLOOKUP($A103,'Season 7'!AK$4:CN$104,16,0),"0"),IFERROR(VLOOKUP($A103,'Season 8'!AK$4:CN$104,16,0),"0"),
IFERROR(VLOOKUP($A103,'Season 9'!AK$4:CN$104,16,0),"0"),IFERROR(VLOOKUP($A103,'Season 10'!AK$4:CN$104,16,0),"0"),
IFERROR(VLOOKUP($A103,'Season 11'!AK$4:CN$104,16,0),"0"),IFERROR(VLOOKUP($A103,'Season 12'!AK$4:CN$104,16,0),"0"),
IFERROR(VLOOKUP($A103,'Season 13'!AK$4:CN$104,16,0),"0"),IFERROR(VLOOKUP($A103,'Season 14'!AK$4:CN$104,16,0),"0"),IFERROR(VLOOKUP(A103,'Season 15'!AK$4:CN$104,16,0),"0"),)</f>
        <v>0</v>
      </c>
      <c r="P103" s="402">
        <f>SUM(
IFERROR(VLOOKUP($A103,'Season 1'!AJ$4:CM$104,17,0),"0"),IFERROR(VLOOKUP($A103,'Season 2'!AK$4:CN$104,17,0),"0"),
IFERROR(VLOOKUP($A103,'Season 3'!AK$4:CN$104,17,0),"0"),IFERROR(VLOOKUP($A103,'Season 4'!AK$4:CN$104,17,0),"0"),
IFERROR(VLOOKUP($A103,'Season 5'!AK$4:CN$104,17,0),"0"),IFERROR(VLOOKUP($A103,'Season 6'!AK$4:CN$104,17,0),"0"),
IFERROR(VLOOKUP($A103,'Season 7'!AK$4:CN$104,17,0),"0"),IFERROR(VLOOKUP($A103,'Season 8'!AK$4:CN$104,17,0),"0"),
IFERROR(VLOOKUP($A103,'Season 9'!AK$4:CN$104,17,0),"0"),IFERROR(VLOOKUP($A103,'Season 10'!AK$4:CN$104,17,0),"0"),
IFERROR(VLOOKUP($A103,'Season 11'!AK$4:CN$104,17,0),"0"),IFERROR(VLOOKUP($A103,'Season 12'!AK$4:CN$104,17,0),"0"),
IFERROR(VLOOKUP($A103,'Season 13'!AK$4:CN$104,17,0),"0"),IFERROR(VLOOKUP($A103,'Season 14'!AK$4:CN$104,17,0),"0"),IFERROR(VLOOKUP(A103,'Season 15'!AK$4:CN$104,17,0),"0"),)</f>
        <v>0</v>
      </c>
      <c r="Q103" s="403">
        <f>SUM(
IFERROR(VLOOKUP($A103,'Season 1'!AJ$4:CM$104,18,0),"0"),IFERROR(VLOOKUP($A103,'Season 2'!AK$4:CN$104,18,0),"0"),
IFERROR(VLOOKUP($A103,'Season 3'!AK$4:CN$104,18,0),"0"),IFERROR(VLOOKUP($A103,'Season 4'!AK$4:CN$104,18,0),"0"),
IFERROR(VLOOKUP($A103,'Season 5'!AK$4:CN$104,18,0),"0"),IFERROR(VLOOKUP($A103,'Season 6'!AK$4:CN$104,18,0),"0"),
IFERROR(VLOOKUP($A103,'Season 7'!AK$4:CN$104,18,0),"0"),IFERROR(VLOOKUP($A103,'Season 8'!AK$4:CN$104,18,0),"0"),
IFERROR(VLOOKUP($A103,'Season 9'!AK$4:CN$104,18,0),"0"),IFERROR(VLOOKUP($A103,'Season 10'!AK$4:CN$104,18,0),"0"),
IFERROR(VLOOKUP($A103,'Season 11'!AK$4:CN$104,18,0),"0"),IFERROR(VLOOKUP($A103,'Season 12'!AK$4:CN$104,18,0),"0"),
IFERROR(VLOOKUP($A103,'Season 13'!AK$4:CN$104,18,0),"0"),IFERROR(VLOOKUP($A103,'Season 14'!AK$4:CN$104,18,0),"0"),IFERROR(VLOOKUP(A103,'Season 15'!AK$4:CN$104,18,0),"0"),)</f>
        <v>0</v>
      </c>
      <c r="R103" s="398">
        <f>SUM(
IFERROR(VLOOKUP($A103,'Season 1'!AJ$4:CM$104,19,0),"0"),IFERROR(VLOOKUP($A103,'Season 2'!AK$4:CN$104,19,0),"0"),
IFERROR(VLOOKUP($A103,'Season 3'!AK$4:CN$104,19,0),"0"),IFERROR(VLOOKUP($A103,'Season 4'!AK$4:CN$104,19,0),"0"),
IFERROR(VLOOKUP($A103,'Season 5'!AK$4:CN$104,19,0),"0"),IFERROR(VLOOKUP($A103,'Season 6'!AK$4:CN$104,19,0),"0"),
IFERROR(VLOOKUP($A103,'Season 7'!AK$4:CN$104,19,0),"0"),IFERROR(VLOOKUP($A103,'Season 8'!AK$4:CN$104,19,0),"0"),
IFERROR(VLOOKUP($A103,'Season 9'!AK$4:CN$104,19,0),"0"),IFERROR(VLOOKUP($A103,'Season 10'!AK$4:CN$104,19,0),"0"),
IFERROR(VLOOKUP($A103,'Season 11'!AK$4:CN$104,19,0),"0"),IFERROR(VLOOKUP($A103,'Season 12'!AK$4:CN$104,19,0),"0"),
IFERROR(VLOOKUP($A103,'Season 13'!AK$4:CN$104,19,0),"0"),IFERROR(VLOOKUP($A103,'Season 14'!AK$4:CN$104,19,0),"0"),IFERROR(VLOOKUP(A103,'Season 15'!AK$4:CN$104,19,0),"0"),)</f>
        <v>0</v>
      </c>
      <c r="S103" s="518">
        <f>SUM(
IFERROR(VLOOKUP($A103,'Season 1'!AJ$4:CM$104,20,0),"0"),IFERROR(VLOOKUP($A103,'Season 2'!AK$4:CN$104,20,0),"0"),
IFERROR(VLOOKUP($A103,'Season 3'!AK$4:CN$104,20,0),"0"),IFERROR(VLOOKUP($A103,'Season 4'!AK$4:CN$104,20,0),"0"),
IFERROR(VLOOKUP($A103,'Season 5'!AK$4:CN$104,20,0),"0"),IFERROR(VLOOKUP($A103,'Season 6'!AK$4:CN$104,20,0),"0"),
IFERROR(VLOOKUP($A103,'Season 7'!AK$4:CN$104,20,0),"0"),IFERROR(VLOOKUP($A103,'Season 8'!AK$4:CN$104,20,0),"0"),
IFERROR(VLOOKUP($A103,'Season 9'!AK$4:CN$104,20,0),"0"),IFERROR(VLOOKUP($A103,'Season 10'!AK$4:CN$104,20,0),"0"),
IFERROR(VLOOKUP($A103,'Season 11'!AK$4:CN$104,20,0),"0"),IFERROR(VLOOKUP($A103,'Season 12'!AK$4:CN$104,20,0),"0"),
IFERROR(VLOOKUP($A103,'Season 13'!AK$4:CN$104,20,0),"0"),IFERROR(VLOOKUP($A103,'Season 14'!AK$4:CN$104,20,0),"0"),IFERROR(VLOOKUP(A103,'Season 15'!AK$4:CN$104,20,0),"0"),)</f>
        <v>0</v>
      </c>
      <c r="T103" s="21">
        <f>SUM(
IFERROR(VLOOKUP($A103,'Season 1'!AJ$4:CM$104,21,0),"0"),IFERROR(VLOOKUP($A103,'Season 2'!AK$4:CN$104,21,0),"0"),
IFERROR(VLOOKUP($A103,'Season 3'!AK$4:CN$104,21,0),"0"),IFERROR(VLOOKUP($A103,'Season 4'!AK$4:CN$104,21,0),"0"),
IFERROR(VLOOKUP($A103,'Season 5'!AK$4:CN$104,21,0),"0"),IFERROR(VLOOKUP($A103,'Season 6'!AK$4:CN$104,21,0),"0"),
IFERROR(VLOOKUP($A103,'Season 7'!AK$4:CN$104,21,0),"0"),IFERROR(VLOOKUP($A103,'Season 8'!AK$4:CN$104,21,0),"0"),
IFERROR(VLOOKUP($A103,'Season 9'!AK$4:CN$104,21,0),"0"),IFERROR(VLOOKUP($A103,'Season 10'!AK$4:CN$104,21,0),"0"),
IFERROR(VLOOKUP($A103,'Season 11'!AK$4:CN$104,21,0),"0"),IFERROR(VLOOKUP($A103,'Season 12'!AK$4:CN$104,21,0),"0"),
IFERROR(VLOOKUP($A103,'Season 13'!AK$4:CN$104,21,0),"0"),IFERROR(VLOOKUP($A103,'Season 14'!AK$4:CN$104,21,0),"0"),IFERROR(VLOOKUP(A103,'Season 15'!AK$4:CN$104,21,0),"0"),)</f>
        <v>0</v>
      </c>
      <c r="U103" s="402">
        <f>SUM(
IFERROR(VLOOKUP($A103,'Season 1'!AJ$4:CM$104,22,0),"0"),IFERROR(VLOOKUP($A103,'Season 2'!AK$4:CN$104,22,0),"0"),
IFERROR(VLOOKUP($A103,'Season 3'!AK$4:CN$104,22,0),"0"),IFERROR(VLOOKUP($A103,'Season 4'!AK$4:CN$104,22,0),"0"),
IFERROR(VLOOKUP($A103,'Season 5'!AK$4:CN$104,22,0),"0"),IFERROR(VLOOKUP($A103,'Season 6'!AK$4:CN$104,22,0),"0"),
IFERROR(VLOOKUP($A103,'Season 7'!AK$4:CN$104,22,0),"0"),IFERROR(VLOOKUP($A103,'Season 8'!AK$4:CN$104,22,0),"0"),
IFERROR(VLOOKUP($A103,'Season 9'!AK$4:CN$104,22,0),"0"),IFERROR(VLOOKUP($A103,'Season 10'!AK$4:CN$104,22,0),"0"),
IFERROR(VLOOKUP($A103,'Season 11'!AK$4:CN$104,22,0),"0"),IFERROR(VLOOKUP($A103,'Season 12'!AK$4:CN$104,22,0),"0"),
IFERROR(VLOOKUP($A103,'Season 13'!AK$4:CN$104,22,0),"0"),IFERROR(VLOOKUP($A103,'Season 14'!AK$4:CN$104,22,0),"0"),IFERROR(VLOOKUP(A103,'Season 15'!AK$4:CN$104,22,0),"0"),)</f>
        <v>0</v>
      </c>
      <c r="V103" s="403">
        <f>SUM(
IFERROR(VLOOKUP($A103,'Season 1'!AJ$4:CM$104,23,0),"0"),IFERROR(VLOOKUP($A103,'Season 2'!AK$4:CN$104,23,0),"0"),
IFERROR(VLOOKUP($A103,'Season 3'!AK$4:CN$104,23,0),"0"),IFERROR(VLOOKUP($A103,'Season 4'!AK$4:CN$104,23,0),"0"),
IFERROR(VLOOKUP($A103,'Season 5'!AK$4:CN$104,23,0),"0"),IFERROR(VLOOKUP($A103,'Season 6'!AK$4:CN$104,23,0),"0"),
IFERROR(VLOOKUP($A103,'Season 7'!AK$4:CN$104,23,0),"0"),IFERROR(VLOOKUP($A103,'Season 8'!AK$4:CN$104,23,0),"0"),
IFERROR(VLOOKUP($A103,'Season 9'!AK$4:CN$104,23,0),"0"),IFERROR(VLOOKUP($A103,'Season 10'!AK$4:CN$104,23,0),"0"),
IFERROR(VLOOKUP($A103,'Season 11'!AK$4:CN$104,23,0),"0"),IFERROR(VLOOKUP($A103,'Season 12'!AK$4:CN$104,23,0),"0"),
IFERROR(VLOOKUP($A103,'Season 13'!AK$4:CN$104,23,0),"0"),IFERROR(VLOOKUP($A103,'Season 14'!AK$4:CN$104,23,0),"0"),IFERROR(VLOOKUP($A103,'Season 15'!AK$4:CN$104,23,0),"0"),)</f>
        <v>0</v>
      </c>
      <c r="W103" s="398">
        <f>SUM(
IFERROR(VLOOKUP($A103,'Season 1'!AJ$4:CM$104,24,0),"0"),IFERROR(VLOOKUP($A103,'Season 2'!AK$4:CN$104,24,0),"0"),
IFERROR(VLOOKUP($A103,'Season 3'!AK$4:CN$104,24,0),"0"),IFERROR(VLOOKUP($A103,'Season 4'!AK$4:CN$104,24,0),"0"),
IFERROR(VLOOKUP($A103,'Season 5'!AK$4:CN$104,24,0),"0"),IFERROR(VLOOKUP($A103,'Season 6'!AK$4:CN$104,24,0),"0"),
IFERROR(VLOOKUP($A103,'Season 7'!AK$4:CN$104,24,0),"0"),IFERROR(VLOOKUP($A103,'Season 8'!AK$4:CN$104,24,0),"0"),
IFERROR(VLOOKUP($A103,'Season 9'!AK$4:CN$104,24,0),"0"),IFERROR(VLOOKUP($A103,'Season 10'!AK$4:CN$104,24,0),"0"),
IFERROR(VLOOKUP($A103,'Season 11'!AK$4:CN$104,24,0),"0"),IFERROR(VLOOKUP($A103,'Season 12'!AK$4:CN$104,24,0),"0"),
IFERROR(VLOOKUP($A103,'Season 13'!AK$4:CN$104,24,0),"0"),IFERROR(VLOOKUP($A103,'Season 14'!AK$4:CN$104,24,0),"0"),IFERROR(VLOOKUP($A103,'Season 15'!AK$4:CN$104,24,0),"0"),)</f>
        <v>0</v>
      </c>
      <c r="X103" s="518">
        <f>SUM(
IFERROR(VLOOKUP($A103,'Season 1'!AJ$4:CM$104,25,0),"0"),IFERROR(VLOOKUP($A103,'Season 2'!AK$4:CN$104,25,0),"0"),
IFERROR(VLOOKUP($A103,'Season 3'!AK$4:CN$104,25,0),"0"),IFERROR(VLOOKUP($A103,'Season 4'!AK$4:CN$104,25,0),"0"),
IFERROR(VLOOKUP($A103,'Season 5'!AK$4:CN$104,25,0),"0"),IFERROR(VLOOKUP($A103,'Season 6'!AK$4:CN$104,25,0),"0"),
IFERROR(VLOOKUP($A103,'Season 7'!AK$4:CN$104,25,0),"0"),IFERROR(VLOOKUP($A103,'Season 8'!AK$4:CN$104,25,0),"0"),
IFERROR(VLOOKUP($A103,'Season 9'!AK$4:CN$104,25,0),"0"),IFERROR(VLOOKUP($A103,'Season 10'!AK$4:CN$104,25,0),"0"),
IFERROR(VLOOKUP($A103,'Season 11'!AK$4:CN$104,25,0),"0"),IFERROR(VLOOKUP($A103,'Season 12'!AK$4:CN$104,25,0),"0"),
IFERROR(VLOOKUP($A103,'Season 13'!AK$4:CN$104,25,0),"0"),IFERROR(VLOOKUP($A103,'Season 14'!AK$4:CN$104,25,0),"0"),IFERROR(VLOOKUP($A103,'Season 15'!AK$4:CN$104,25,0),"0"),)</f>
        <v>0</v>
      </c>
      <c r="Y103" s="21">
        <f>SUM(
IFERROR(VLOOKUP($A103,'Season 1'!AJ$4:CM$104,26,0),"0"),IFERROR(VLOOKUP($A103,'Season 2'!AK$4:CN$104,26,0),"0"),
IFERROR(VLOOKUP($A103,'Season 3'!AK$4:CN$104,26,0),"0"),IFERROR(VLOOKUP($A103,'Season 4'!AK$4:CN$104,26,0),"0"),
IFERROR(VLOOKUP($A103,'Season 5'!AK$4:CN$104,26,0),"0"),IFERROR(VLOOKUP($A103,'Season 6'!AK$4:CN$104,26,0),"0"),
IFERROR(VLOOKUP($A103,'Season 7'!AK$4:CN$104,26,0),"0"),IFERROR(VLOOKUP($A103,'Season 8'!AK$4:CN$104,26,0),"0"),
IFERROR(VLOOKUP($A103,'Season 9'!AK$4:CN$104,26,0),"0"),IFERROR(VLOOKUP($A103,'Season 10'!AK$4:CN$104,26,0),"0"),
IFERROR(VLOOKUP($A103,'Season 11'!AK$4:CN$104,26,0),"0"),IFERROR(VLOOKUP($A103,'Season 12'!AK$4:CN$104,26,0),"0"),
IFERROR(VLOOKUP($A103,'Season 13'!AK$4:CN$104,26,0),"0"),IFERROR(VLOOKUP($A103,'Season 14'!AK$4:CN$104,26,0),"0"),IFERROR(VLOOKUP($A103,'Season 15'!AK$4:CN$104,26,0),"0"),)</f>
        <v>0</v>
      </c>
      <c r="Z103" s="402">
        <f>SUM(
IFERROR(VLOOKUP($A103,'Season 1'!AJ$4:CM$104,27,0),"0"),IFERROR(VLOOKUP($A103,'Season 2'!AK$4:CN$104,27,0),"0"),
IFERROR(VLOOKUP($A103,'Season 3'!AK$4:CN$104,27,0),"0"),IFERROR(VLOOKUP($A103,'Season 4'!AK$4:CN$104,27,0),"0"),
IFERROR(VLOOKUP($A103,'Season 5'!AK$4:CN$104,27,0),"0"),IFERROR(VLOOKUP($A103,'Season 6'!AK$4:CN$104,27,0),"0"),
IFERROR(VLOOKUP($A103,'Season 7'!AK$4:CN$104,27,0),"0"),IFERROR(VLOOKUP($A103,'Season 8'!AK$4:CN$104,27,0),"0"),
IFERROR(VLOOKUP($A103,'Season 9'!AK$4:CN$104,27,0),"0"),IFERROR(VLOOKUP($A103,'Season 10'!AK$4:CN$104,27,0),"0"),
IFERROR(VLOOKUP($A103,'Season 11'!AK$4:CN$104,27,0),"0"),IFERROR(VLOOKUP($A103,'Season 12'!AK$4:CN$104,27,0),"0"),
IFERROR(VLOOKUP($A103,'Season 13'!AK$4:CN$104,27,0),"0"),IFERROR(VLOOKUP($A103,'Season 14'!AK$4:CN$104,27,0),"0"),IFERROR(VLOOKUP($A103,'Season 15'!AK$4:CN$104,27,0),"0"),)</f>
        <v>0</v>
      </c>
      <c r="AA103" s="403">
        <f>SUM(
IFERROR(VLOOKUP($A103,'Season 1'!AJ$4:CM$104,28,0),"0"),IFERROR(VLOOKUP($A103,'Season 2'!AK$4:CN$104,28,0),"0"),
IFERROR(VLOOKUP($A103,'Season 3'!AK$4:CN$104,28,0),"0"),IFERROR(VLOOKUP($A103,'Season 4'!AK$4:CN$104,28,0),"0"),
IFERROR(VLOOKUP($A103,'Season 5'!AK$4:CN$104,28,0),"0"),IFERROR(VLOOKUP($A103,'Season 6'!AK$4:CN$104,28,0),"0"),
IFERROR(VLOOKUP($A103,'Season 7'!AK$4:CN$104,28,0),"0"),IFERROR(VLOOKUP($A103,'Season 8'!AK$4:CN$104,28,0),"0"),
IFERROR(VLOOKUP($A103,'Season 9'!AK$4:CN$104,28,0),"0"),IFERROR(VLOOKUP($A103,'Season 10'!AK$4:CN$104,28,0),"0"),
IFERROR(VLOOKUP($A103,'Season 11'!AK$4:CN$104,28,0),"0"),IFERROR(VLOOKUP($A103,'Season 12'!AK$4:CN$104,28,0),"0"),
IFERROR(VLOOKUP($A103,'Season 13'!AK$4:CN$104,28,0),"0"),IFERROR(VLOOKUP($A103,'Season 14'!AK$4:CN$104,28,0),"0"),IFERROR(VLOOKUP($A103,'Season 15'!AK$4:CN$104,28,0),"0"),)</f>
        <v>0</v>
      </c>
      <c r="AB103" s="398">
        <f>SUM(
IFERROR(VLOOKUP($A103,'Season 1'!AJ$4:CM$104,29,0),"0"),IFERROR(VLOOKUP($A103,'Season 2'!AK$4:CN$104,29,0),"0"),
IFERROR(VLOOKUP($A103,'Season 3'!AK$4:CN$104,29,0),"0"),IFERROR(VLOOKUP($A103,'Season 4'!AK$4:CN$104,29,0),"0"),
IFERROR(VLOOKUP($A103,'Season 5'!AK$4:CN$104,29,0),"0"),IFERROR(VLOOKUP($A103,'Season 6'!AK$4:CN$104,29,0),"0"),
IFERROR(VLOOKUP($A103,'Season 7'!AK$4:CN$104,29,0),"0"),IFERROR(VLOOKUP($A103,'Season 8'!AK$4:CN$104,29,0),"0"),
IFERROR(VLOOKUP($A103,'Season 9'!AK$4:CN$104,29,0),"0"),IFERROR(VLOOKUP($A103,'Season 10'!AK$4:CN$104,29,0),"0"),
IFERROR(VLOOKUP($A103,'Season 11'!AK$4:CN$104,29,0),"0"),IFERROR(VLOOKUP($A103,'Season 12'!AK$4:CN$104,29,0),"0"),
IFERROR(VLOOKUP($A103,'Season 13'!AK$4:CN$104,29,0),"0"),IFERROR(VLOOKUP($A103,'Season 14'!AK$4:CN$104,29,0),"0"),IFERROR(VLOOKUP($A103,'Season 15'!AK$4:CN$104,29,0),"0"),)</f>
        <v>0</v>
      </c>
      <c r="AC103" s="518">
        <f>SUM(
IFERROR(VLOOKUP($A103,'Season 1'!AJ$4:CM$104,30,0),"0"),IFERROR(VLOOKUP($A103,'Season 2'!AK$4:CN$104,30,0),"0"),
IFERROR(VLOOKUP($A103,'Season 3'!AK$4:CN$104,30,0),"0"),IFERROR(VLOOKUP($A103,'Season 4'!AK$4:CN$104,30,0),"0"),
IFERROR(VLOOKUP($A103,'Season 5'!AK$4:CN$104,30,0),"0"),IFERROR(VLOOKUP($A103,'Season 6'!AK$4:CN$104,30,0),"0"),
IFERROR(VLOOKUP($A103,'Season 7'!AK$4:CN$104,30,0),"0"),IFERROR(VLOOKUP($A103,'Season 8'!AK$4:CN$104,30,0),"0"),
IFERROR(VLOOKUP($A103,'Season 9'!AK$4:CN$104,30,0),"0"),IFERROR(VLOOKUP($A103,'Season 10'!AK$4:CN$104,30,0),"0"),
IFERROR(VLOOKUP($A103,'Season 11'!AK$4:CN$104,30,0),"0"),IFERROR(VLOOKUP($A103,'Season 12'!AK$4:CN$104,30,0),"0"),
IFERROR(VLOOKUP($A103,'Season 13'!AK$4:CN$104,30,0),"0"),IFERROR(VLOOKUP($A103,'Season 14'!AK$4:CN$104,30,0),"0"),IFERROR(VLOOKUP($A103,'Season 15'!AK$4:CN$104,30,0),"0"),)</f>
        <v>0</v>
      </c>
      <c r="AD103" s="21">
        <f>SUM(
IFERROR(VLOOKUP($A103,'Season 1'!AJ$4:CM$104,31,0),"0"),IFERROR(VLOOKUP($A103,'Season 2'!AK$4:CN$104,31,0),"0"),
IFERROR(VLOOKUP($A103,'Season 3'!AK$4:CN$104,31,0),"0"),IFERROR(VLOOKUP($A103,'Season 4'!AK$4:CN$104,31,0),"0"),
IFERROR(VLOOKUP($A103,'Season 5'!AK$4:CN$104,31,0),"0"),IFERROR(VLOOKUP($A103,'Season 6'!AK$4:CN$104,31,0),"0"),
IFERROR(VLOOKUP($A103,'Season 7'!AK$4:CN$104,31,0),"0"),IFERROR(VLOOKUP($A103,'Season 8'!AK$4:CN$104,31,0),"0"),
IFERROR(VLOOKUP($A103,'Season 9'!AK$4:CN$104,31,0),"0"),IFERROR(VLOOKUP($A103,'Season 10'!AK$4:CN$104,31,0),"0"),
IFERROR(VLOOKUP($A103,'Season 11'!AK$4:CN$104,31,0),"0"),IFERROR(VLOOKUP($A103,'Season 12'!AK$4:CN$104,31,0),"0"),
IFERROR(VLOOKUP($A103,'Season 13'!AK$4:CN$104,31,0),"0"),IFERROR(VLOOKUP($A103,'Season 14'!AK$4:CN$104,31,0),"0"),IFERROR(VLOOKUP($A103,'Season 15'!AK$4:CN$104,31,0),"0"),)</f>
        <v>0</v>
      </c>
      <c r="AE103" s="402">
        <f>SUM(
IFERROR(VLOOKUP($A103,'Season 1'!AJ$4:CM$104,32,0),"0"),IFERROR(VLOOKUP($A103,'Season 2'!AK$4:CN$104,32,0),"0"),
IFERROR(VLOOKUP($A103,'Season 3'!AK$4:CN$104,32,0),"0"),IFERROR(VLOOKUP($A103,'Season 4'!AK$4:CN$104,32,0),"0"),
IFERROR(VLOOKUP($A103,'Season 5'!AK$4:CN$104,32,0),"0"),IFERROR(VLOOKUP($A103,'Season 6'!AK$4:CN$104,32,0),"0"),
IFERROR(VLOOKUP($A103,'Season 7'!AK$4:CN$104,32,0),"0"),IFERROR(VLOOKUP($A103,'Season 8'!AK$4:CN$104,32,0),"0"),
IFERROR(VLOOKUP($A103,'Season 9'!AK$4:CN$104,32,0),"0"),IFERROR(VLOOKUP($A103,'Season 10'!AK$4:CN$104,32,0),"0"),
IFERROR(VLOOKUP($A103,'Season 11'!AK$4:CN$104,32,0),"0"),IFERROR(VLOOKUP($A103,'Season 12'!AK$4:CN$104,32,0),"0"),
IFERROR(VLOOKUP($A103,'Season 13'!AK$4:CN$104,32,0),"0"),IFERROR(VLOOKUP($A103,'Season 14'!AK$4:CN$104,32,0),"0"),IFERROR(VLOOKUP($A103,'Season 15'!AK$4:CN$104,32,0),"0"),)</f>
        <v>0</v>
      </c>
      <c r="AF103" s="403">
        <f>SUM(IFERROR(VLOOKUP($A103,'Season 2'!AK$4:CN$104,33,0),"0"),
IFERROR(VLOOKUP($A103,'Season 3'!AK$4:CN$104,33,0),"0"),IFERROR(VLOOKUP($A103,'Season 4'!AK$4:CN$104,33,0),"0"),
IFERROR(VLOOKUP($A103,'Season 5'!AK$4:CN$104,33,0),"0"),IFERROR(VLOOKUP($A103,'Season 6'!AK$4:CN$104,33,0),"0"),
IFERROR(VLOOKUP($A103,'Season 7'!AK$4:CN$104,33,0),"0"),IFERROR(VLOOKUP($A103,'Season 8'!AK$4:CN$104,33,0),"0"),
IFERROR(VLOOKUP($A103,'Season 9'!AK$4:CN$104,33,0),"0"),IFERROR(VLOOKUP($A103,'Season 10'!AK$4:CN$104,33,0),"0"),
IFERROR(VLOOKUP($A103,'Season 11'!AK$4:CN$104,33,0),"0"),IFERROR(VLOOKUP($A103,'Season 12'!AK$4:CN$104,33,0),"0"),
IFERROR(VLOOKUP($A103,'Season 13'!AK$4:CN$104,33,0),"0"),IFERROR(VLOOKUP($A103,'Season 14'!AK$4:CN$104,33,0),"0"),IFERROR(VLOOKUP($A103,'Season 15'!AK$4:CN$104,33,0),"0"),)</f>
        <v>0</v>
      </c>
      <c r="AG103" s="398">
        <f>SUM(IFERROR(VLOOKUP($A103,'Season 2'!AK$4:CN$104,34,0),"0"),
IFERROR(VLOOKUP($A103,'Season 3'!AK$4:CN$104,34,0),"0"),IFERROR(VLOOKUP($A103,'Season 4'!AK$4:CN$104,34,0),"0"),
IFERROR(VLOOKUP($A103,'Season 5'!AK$4:CN$104,34,0),"0"),IFERROR(VLOOKUP($A103,'Season 6'!AK$4:CN$104,34,0),"0"),
IFERROR(VLOOKUP($A103,'Season 7'!AK$4:CN$104,34,0),"0"),IFERROR(VLOOKUP($A103,'Season 8'!AK$4:CN$104,34,0),"0"),
IFERROR(VLOOKUP($A103,'Season 9'!AK$4:CN$104,34,0),"0"),IFERROR(VLOOKUP($A103,'Season 10'!AK$4:CN$104,34,0),"0"),
IFERROR(VLOOKUP($A103,'Season 11'!AK$4:CN$104,34,0),"0"),IFERROR(VLOOKUP($A103,'Season 12'!AK$4:CN$104,34,0),"0"),
IFERROR(VLOOKUP($A103,'Season 13'!AK$4:CN$104,34,0),"0"),IFERROR(VLOOKUP($A103,'Season 14'!AK$4:CN$104,34,0),"0"),IFERROR(VLOOKUP($A103,'Season 15'!AK$4:CN$104,34,0),"0"),)</f>
        <v>0</v>
      </c>
      <c r="AH103" s="518">
        <f>SUM(IFERROR(VLOOKUP($A103,'Season 2'!AK$4:CN$104,35,0),"0"),
IFERROR(VLOOKUP($A103,'Season 3'!AK$4:CN$104,35,0),"0"),IFERROR(VLOOKUP($A103,'Season 4'!AK$4:CN$104,35,0),"0"),
IFERROR(VLOOKUP($A103,'Season 5'!AK$4:CN$104,35,0),"0"),IFERROR(VLOOKUP($A103,'Season 6'!AK$4:CN$104,35,0),"0"),
IFERROR(VLOOKUP($A103,'Season 7'!AK$4:CN$104,35,0),"0"),IFERROR(VLOOKUP($A103,'Season 8'!AK$4:CN$104,35,0),"0"),
IFERROR(VLOOKUP($A103,'Season 9'!AK$4:CN$104,35,0),"0"),IFERROR(VLOOKUP($A103,'Season 10'!AK$4:CN$104,35,0),"0"),
IFERROR(VLOOKUP($A103,'Season 11'!AK$4:CN$104,35,0),"0"),IFERROR(VLOOKUP($A103,'Season 12'!AK$4:CN$104,35,0),"0"),
IFERROR(VLOOKUP($A103,'Season 13'!AK$4:CN$104,35,0),"0"),IFERROR(VLOOKUP($A103,'Season 14'!AK$4:CN$104,35,0),"0"),IFERROR(VLOOKUP($A103,'Season 15'!AK$4:CN$104,35,0),"0"),)</f>
        <v>0</v>
      </c>
      <c r="AI103" s="21">
        <f>SUM(IFERROR(VLOOKUP($A103,'Season 2'!AK$4:CN$104,36,0),"0"),
IFERROR(VLOOKUP($A103,'Season 3'!AK$4:CN$104,36,0),"0"),IFERROR(VLOOKUP($A103,'Season 4'!AK$4:CN$104,36,0),"0"),
IFERROR(VLOOKUP($A103,'Season 5'!AK$4:CN$104,36,0),"0"),IFERROR(VLOOKUP($A103,'Season 6'!AK$4:CN$104,36,0),"0"),
IFERROR(VLOOKUP($A103,'Season 7'!AK$4:CN$104,36,0),"0"),IFERROR(VLOOKUP($A103,'Season 8'!AK$4:CN$104,36,0),"0"),
IFERROR(VLOOKUP($A103,'Season 9'!AK$4:CN$104,36,0),"0"),IFERROR(VLOOKUP($A103,'Season 10'!AK$4:CN$104,36,0),"0"),
IFERROR(VLOOKUP($A103,'Season 11'!AK$4:CN$104,36,0),"0"),IFERROR(VLOOKUP($A103,'Season 12'!AK$4:CN$104,36,0),"0"),
IFERROR(VLOOKUP($A103,'Season 13'!AK$4:CN$104,36,0),"0"),IFERROR(VLOOKUP($A103,'Season 14'!AK$4:CN$104,36,0),"0"),IFERROR(VLOOKUP($A103,'Season 15'!AK$4:CN$104,36,0),"0"),)</f>
        <v>0</v>
      </c>
      <c r="AJ103" s="402">
        <f>SUM(IFERROR(VLOOKUP($A103,'Season 2'!AK$4:CN$104,37,0),"0"),
IFERROR(VLOOKUP($A103,'Season 3'!AK$4:CN$104,37,0),"0"),IFERROR(VLOOKUP($A103,'Season 4'!AK$4:CN$104,37,0),"0"),
IFERROR(VLOOKUP($A103,'Season 5'!AK$4:CN$104,37,0),"0"),IFERROR(VLOOKUP($A103,'Season 6'!AK$4:CN$104,37,0),"0"),
IFERROR(VLOOKUP($A103,'Season 7'!AK$4:CN$104,37,0),"0"),IFERROR(VLOOKUP($A103,'Season 8'!AK$4:CN$104,37,0),"0"),
IFERROR(VLOOKUP($A103,'Season 9'!AK$4:CN$104,37,0),"0"),IFERROR(VLOOKUP($A103,'Season 10'!AK$4:CN$104,37,0),"0"),
IFERROR(VLOOKUP($A103,'Season 11'!AK$4:CN$104,37,0),"0"),IFERROR(VLOOKUP($A103,'Season 12'!AK$4:CN$104,37,0),"0"),
IFERROR(VLOOKUP($A103,'Season 13'!AK$4:CN$104,37,0),"0"),IFERROR(VLOOKUP($A103,'Season 14'!AK$4:CN$104,37,0),"0"),IFERROR(VLOOKUP($A103,'Season 15'!AK$4:CN$104,37,0),"0"),)</f>
        <v>0</v>
      </c>
      <c r="AK103" s="403">
        <f>SUM(IFERROR(VLOOKUP($A103,'Season 1'!AJ$4:CM$104,33,0),"0"),IFERROR(VLOOKUP($A103,'Season 2'!AK$4:CN$104,38,0),"0"),
IFERROR(VLOOKUP($A103,'Season 3'!AK$4:CN$104,38,0),"0"),IFERROR(VLOOKUP($A103,'Season 4'!AK$4:CN$104,38,0),"0"),
IFERROR(VLOOKUP($A103,'Season 5'!AK$4:CN$104,38,0),"0"),IFERROR(VLOOKUP($A103,'Season 6'!AK$4:CN$104,38,0),"0"),
IFERROR(VLOOKUP($A103,'Season 7'!AK$4:CN$104,38,0),"0"),IFERROR(VLOOKUP($A103,'Season 8'!AK$4:CN$104,38,0),"0"),
IFERROR(VLOOKUP($A103,'Season 9'!AK$4:CN$104,38,0),"0"),IFERROR(VLOOKUP($A103,'Season 10'!AK$4:CN$104,38,0),"0"),
IFERROR(VLOOKUP($A103,'Season 11'!AK$4:CN$104,38,0),"0"),IFERROR(VLOOKUP($A103,'Season 12'!AK$4:CN$104,38,0),"0"),
IFERROR(VLOOKUP($A103,'Season 13'!AK$4:CN$104,38,0),"0"),IFERROR(VLOOKUP($A103,'Season 14'!AK$4:CN$104,38,0),"0"),IFERROR(VLOOKUP($A103,'Season 15'!AK$4:CN$104,38,0),"0"),)</f>
        <v>0</v>
      </c>
      <c r="AL103" s="398">
        <f>SUM(IFERROR(VLOOKUP($A103,'Season 1'!AJ$4:CM$104,34,0),"0"),IFERROR(VLOOKUP($A103,'Season 2'!AK$4:CN$104,39,0),"0"),
IFERROR(VLOOKUP($A103,'Season 3'!AK$4:CN$104,39,0),"0"),IFERROR(VLOOKUP($A103,'Season 4'!AK$4:CN$104,39,0),"0"),
IFERROR(VLOOKUP($A103,'Season 5'!AK$4:CN$104,39,0),"0"),IFERROR(VLOOKUP($A103,'Season 6'!AK$4:CN$104,39,0),"0"),
IFERROR(VLOOKUP($A103,'Season 7'!AK$4:CN$104,39,0),"0"),IFERROR(VLOOKUP($A103,'Season 8'!AK$4:CN$104,39,0),"0"),
IFERROR(VLOOKUP($A103,'Season 9'!AK$4:CN$104,39,0),"0"),IFERROR(VLOOKUP($A103,'Season 10'!AK$4:CN$104,39,0),"0"),
IFERROR(VLOOKUP($A103,'Season 11'!AK$4:CN$104,39,0),"0"),IFERROR(VLOOKUP($A103,'Season 12'!AK$4:CN$104,39,0),"0"),
IFERROR(VLOOKUP($A103,'Season 13'!AK$4:CN$104,39,0),"0"),IFERROR(VLOOKUP($A103,'Season 14'!AK$4:CN$104,39,0),"0"),IFERROR(VLOOKUP($A103,'Season 15'!AK$4:CN$104,39,0),"0"),)</f>
        <v>0</v>
      </c>
      <c r="AM103" s="518">
        <f>SUM(IFERROR(VLOOKUP($A103,'Season 1'!AJ$4:CM$104,35,0),"0"),IFERROR(VLOOKUP($A103,'Season 2'!AK$4:CN$104,40,0),"0"),
IFERROR(VLOOKUP($A103,'Season 3'!AK$4:CN$104,40,0),"0"),IFERROR(VLOOKUP($A103,'Season 4'!AK$4:CN$104,40,0),"0"),
IFERROR(VLOOKUP($A103,'Season 5'!AK$4:CN$104,40,0),"0"),IFERROR(VLOOKUP($A103,'Season 6'!AK$4:CN$104,40,0),"0"),
IFERROR(VLOOKUP($A103,'Season 7'!AK$4:CN$104,40,0),"0"),IFERROR(VLOOKUP($A103,'Season 8'!AK$4:CN$104,40,0),"0"),
IFERROR(VLOOKUP($A103,'Season 9'!AK$4:CN$104,40,0),"0"),IFERROR(VLOOKUP($A103,'Season 10'!AK$4:CN$104,40,0),"0"),
IFERROR(VLOOKUP($A103,'Season 11'!AK$4:CN$104,40,0),"0"),IFERROR(VLOOKUP($A103,'Season 12'!AK$4:CN$104,40,0),"0"),
IFERROR(VLOOKUP($A103,'Season 13'!AK$4:CN$104,40,0),"0"),IFERROR(VLOOKUP($A103,'Season 14'!AK$4:CN$104,40,0),"0"),IFERROR(VLOOKUP($A103,'Season 15'!AK$4:CN$104,40,0),"0"),)</f>
        <v>0</v>
      </c>
      <c r="AN103" s="21">
        <f>SUM(IFERROR(VLOOKUP($A103,'Season 1'!AJ$4:CM$104,36,0),"0"),IFERROR(VLOOKUP($A103,'Season 2'!AK$4:CN$104,41,0),"0"),
IFERROR(VLOOKUP($A103,'Season 3'!AK$4:CN$104,41,0),"0"),IFERROR(VLOOKUP($A103,'Season 4'!AK$4:CN$104,41,0),"0"),
IFERROR(VLOOKUP($A103,'Season 5'!AK$4:CN$104,41,0),"0"),IFERROR(VLOOKUP($A103,'Season 6'!AK$4:CN$104,41,0),"0"),
IFERROR(VLOOKUP($A103,'Season 7'!AK$4:CN$104,41,0),"0"),IFERROR(VLOOKUP($A103,'Season 8'!AK$4:CN$104,41,0),"0"),
IFERROR(VLOOKUP($A103,'Season 9'!AK$4:CN$104,41,0),"0"),IFERROR(VLOOKUP($A103,'Season 10'!AK$4:CN$104,41,0),"0"),
IFERROR(VLOOKUP($A103,'Season 11'!AK$4:CN$104,41,0),"0"),IFERROR(VLOOKUP($A103,'Season 12'!AK$4:CN$104,41,0),"0"),
IFERROR(VLOOKUP($A103,'Season 13'!AK$4:CN$104,41,0),"0"),IFERROR(VLOOKUP($A103,'Season 14'!AK$4:CN$104,41,0),"0"),IFERROR(VLOOKUP($A103,'Season 15'!AK$4:CN$104,41,0),"0"),)</f>
        <v>0</v>
      </c>
      <c r="AO103" s="402">
        <f>SUM(IFERROR(VLOOKUP($A103,'Season 1'!AJ$4:CM$104,37,0),"0"),IFERROR(VLOOKUP($A103,'Season 2'!AK$4:CN$104,42,0),"0"),
IFERROR(VLOOKUP($A103,'Season 3'!AK$4:CN$104,42,0),"0"),IFERROR(VLOOKUP($A103,'Season 4'!AK$4:CN$104,42,0),"0"),
IFERROR(VLOOKUP($A103,'Season 5'!AK$4:CN$104,42,0),"0"),IFERROR(VLOOKUP($A103,'Season 6'!AK$4:CN$104,42,0),"0"),
IFERROR(VLOOKUP($A103,'Season 7'!AK$4:CN$104,42,0),"0"),IFERROR(VLOOKUP($A103,'Season 8'!AK$4:CN$104,42,0),"0"),
IFERROR(VLOOKUP($A103,'Season 9'!AK$4:CN$104,42,0),"0"),IFERROR(VLOOKUP($A103,'Season 10'!AK$4:CN$104,42,0),"0"),
IFERROR(VLOOKUP($A103,'Season 11'!AK$4:CN$104,42,0),"0"),IFERROR(VLOOKUP($A103,'Season 12'!AK$4:CN$104,42,0),"0"),
IFERROR(VLOOKUP($A103,'Season 13'!AK$4:CN$104,42,0),"0"),IFERROR(VLOOKUP($A103,'Season 14'!AK$4:CN$104,42,0),"0"),IFERROR(VLOOKUP($A103,'Season 15'!AK$4:CN$104,42,0),"0"),)</f>
        <v>0</v>
      </c>
      <c r="AP103" s="403">
        <f>SUM(IFERROR(VLOOKUP($A103,'Season 1'!AJ$4:CM$104,43,0),"0"),IFERROR(VLOOKUP($A103,'Season 2'!AK$4:CN$104,43,0),"0"),
IFERROR(VLOOKUP($A103,'Season 3'!AK$4:CN$104,43,0),"0"),IFERROR(VLOOKUP($A103,'Season 4'!AK$4:CN$104,43,0),"0"),
IFERROR(VLOOKUP($A103,'Season 5'!AK$4:CN$104,43,0),"0"),IFERROR(VLOOKUP($A103,'Season 6'!AK$4:CN$104,43,0),"0"),
IFERROR(VLOOKUP($A103,'Season 7'!AK$4:CN$104,43,0),"0"),IFERROR(VLOOKUP($A103,'Season 8'!AK$4:CN$104,43,0),"0"),
IFERROR(VLOOKUP($A103,'Season 9'!AK$4:CN$104,43,0),"0"),IFERROR(VLOOKUP($A103,'Season 10'!AK$4:CN$104,43,0),"0"),
IFERROR(VLOOKUP($A103,'Season 11'!AK$4:CN$104,43,0),"0"),IFERROR(VLOOKUP($A103,'Season 12'!AK$4:CN$104,43,0),"0"),
IFERROR(VLOOKUP($A103,'Season 13'!AK$4:CN$104,43,0),"0"),IFERROR(VLOOKUP($A103,'Season 14'!AK$4:CN$104,43,0),"0"),IFERROR(VLOOKUP($A103,'Season 15'!AK$4:CN$104,43,0),"0"),)</f>
        <v>0</v>
      </c>
      <c r="AQ103" s="398">
        <f>SUM(IFERROR(VLOOKUP($A103,'Season 1'!AJ$4:CM$104,44,0),"0"),IFERROR(VLOOKUP($A103,'Season 2'!AK$4:CN$104,44,0),"0"),
IFERROR(VLOOKUP($A103,'Season 3'!AK$4:CN$104,44,0),"0"),IFERROR(VLOOKUP($A103,'Season 4'!AK$4:CN$104,44,0),"0"),
IFERROR(VLOOKUP($A103,'Season 5'!AK$4:CN$104,44,0),"0"),IFERROR(VLOOKUP($A103,'Season 6'!AK$4:CN$104,44,0),"0"),
IFERROR(VLOOKUP($A103,'Season 7'!AK$4:CN$104,44,0),"0"),IFERROR(VLOOKUP($A103,'Season 8'!AK$4:CN$104,44,0),"0"),
IFERROR(VLOOKUP($A103,'Season 9'!AK$4:CN$104,44,0),"0"),IFERROR(VLOOKUP($A103,'Season 10'!AK$4:CN$104,44,0),"0"),
IFERROR(VLOOKUP($A103,'Season 11'!AK$4:CN$104,44,0),"0"),IFERROR(VLOOKUP($A103,'Season 12'!AK$4:CN$104,44,0),"0"),
IFERROR(VLOOKUP($A103,'Season 13'!AK$4:CN$104,44,0),"0"),IFERROR(VLOOKUP($A103,'Season 14'!AK$4:CN$104,44,0),"0"),IFERROR(VLOOKUP($A103,'Season 15'!AK$4:CN$104,44,0),"0"),)</f>
        <v>0</v>
      </c>
      <c r="AR103" s="518">
        <f>SUM(IFERROR(VLOOKUP($A103,'Season 1'!AJ$4:CM$104,45,0),"0"),IFERROR(VLOOKUP($A103,'Season 2'!AK$4:CN$104,45,0),"0"),
IFERROR(VLOOKUP($A103,'Season 3'!AK$4:CN$104,45,0),"0"),IFERROR(VLOOKUP($A103,'Season 4'!AK$4:CN$104,45,0),"0"),
IFERROR(VLOOKUP($A103,'Season 5'!AK$4:CN$104,45,0),"0"),IFERROR(VLOOKUP($A103,'Season 6'!AK$4:CN$104,45,0),"0"),
IFERROR(VLOOKUP($A103,'Season 7'!AK$4:CN$104,45,0),"0"),IFERROR(VLOOKUP($A103,'Season 8'!AK$4:CN$104,45,0),"0"),
IFERROR(VLOOKUP($A103,'Season 9'!AK$4:CN$104,45,0),"0"),IFERROR(VLOOKUP($A103,'Season 10'!AK$4:CN$104,45,0),"0"),
IFERROR(VLOOKUP($A103,'Season 11'!AK$4:CN$104,45,0),"0"),IFERROR(VLOOKUP($A103,'Season 12'!AK$4:CN$104,45,0),"0"),
IFERROR(VLOOKUP($A103,'Season 13'!AK$4:CN$104,45,0),"0"),IFERROR(VLOOKUP($A103,'Season 14'!AK$4:CN$104,45,0),"0"),IFERROR(VLOOKUP($A103,'Season 15'!AK$4:CN$104,45,0),"0"),)</f>
        <v>0</v>
      </c>
      <c r="AS103" s="21">
        <f>SUM(IFERROR(VLOOKUP($A103,'Season 1'!AJ$4:CM$104,46,0),"0"),IFERROR(VLOOKUP($A103,'Season 2'!AK$4:CN$104,46,0),"0"),
IFERROR(VLOOKUP($A103,'Season 3'!AK$4:CN$104,46,0),"0"),IFERROR(VLOOKUP($A103,'Season 4'!AK$4:CN$104,46,0),"0"),
IFERROR(VLOOKUP($A103,'Season 5'!AK$4:CN$104,46,0),"0"),IFERROR(VLOOKUP($A103,'Season 6'!AK$4:CN$104,46,0),"0"),
IFERROR(VLOOKUP($A103,'Season 7'!AK$4:CN$104,46,0),"0"),IFERROR(VLOOKUP($A103,'Season 8'!AK$4:CN$104,46,0),"0"),
IFERROR(VLOOKUP($A103,'Season 9'!AK$4:CN$104,46,0),"0"),IFERROR(VLOOKUP($A103,'Season 10'!AK$4:CN$104,46,0),"0"),
IFERROR(VLOOKUP($A103,'Season 11'!AK$4:CN$104,46,0),"0"),IFERROR(VLOOKUP($A103,'Season 12'!AK$4:CN$104,46,0),"0"),
IFERROR(VLOOKUP($A103,'Season 13'!AK$4:CN$104,46,0),"0"),IFERROR(VLOOKUP($A103,'Season 14'!AK$4:CN$104,46,0),"0"),IFERROR(VLOOKUP($A103,'Season 15'!AK$4:CN$104,46,0),"0"),)</f>
        <v>0</v>
      </c>
      <c r="AT103" s="402">
        <f>SUM(IFERROR(VLOOKUP($A103,'Season 1'!AJ$4:CM$104,47,0),"0"),IFERROR(VLOOKUP($A103,'Season 2'!AK$4:CN$104,47,0),"0"),
IFERROR(VLOOKUP($A103,'Season 3'!AK$4:CN$104,47,0),"0"),IFERROR(VLOOKUP($A103,'Season 4'!AK$4:CN$104,47,0),"0"),
IFERROR(VLOOKUP($A103,'Season 5'!AK$4:CN$104,47,0),"0"),IFERROR(VLOOKUP($A103,'Season 6'!AK$4:CN$104,47,0),"0"),
IFERROR(VLOOKUP($A103,'Season 7'!AK$4:CN$104,47,0),"0"),IFERROR(VLOOKUP($A103,'Season 8'!AK$4:CN$104,47,0),"0"),
IFERROR(VLOOKUP($A103,'Season 9'!AK$4:CN$104,47,0),"0"),IFERROR(VLOOKUP($A103,'Season 10'!AK$4:CN$104,47,0),"0"),
IFERROR(VLOOKUP($A103,'Season 11'!AK$4:CN$104,47,0),"0"),IFERROR(VLOOKUP($A103,'Season 12'!AK$4:CN$104,47,0),"0"),
IFERROR(VLOOKUP($A103,'Season 13'!AK$4:CN$104,47,0),"0"),IFERROR(VLOOKUP($A103,'Season 14'!AK$4:CN$104,47,0),"0"),IFERROR(VLOOKUP($A103,'Season 15'!AK$4:CN$104,47,0),"0"),)</f>
        <v>0</v>
      </c>
      <c r="AU103" s="403">
        <f>SUM(IFERROR(VLOOKUP($A103,'Season 3'!AK$4:CN$104,48,0),"0"),IFERROR(VLOOKUP($A103,'Season 4'!AK$4:CN$104,48,0),"0"),
IFERROR(VLOOKUP($A103,'Season 5'!AK$4:CN$104,48,0),"0"),IFERROR(VLOOKUP($A103,'Season 6'!AK$4:CN$104,48,0),"0"),
IFERROR(VLOOKUP($A103,'Season 7'!AK$4:CN$104,48,0),"0"),IFERROR(VLOOKUP($A103,'Season 8'!AK$4:CN$104,48,0),"0"),
IFERROR(VLOOKUP($A103,'Season 9'!AK$4:CN$104,48,0),"0"),IFERROR(VLOOKUP($A103,'Season 10'!AK$4:CN$104,48,0),"0"),
IFERROR(VLOOKUP($A103,'Season 11'!AK$4:CN$104,48,0),"0"),IFERROR(VLOOKUP($A103,'Season 12'!AK$4:CN$104,48,0),"0"),
IFERROR(VLOOKUP($A103,'Season 13'!AK$4:CN$104,48,0),"0"),IFERROR(VLOOKUP($A103,'Season 14'!AK$4:CN$104,48,0),"0"),IFERROR(VLOOKUP($A103,'Season 15'!AK$4:CN$104,48,0),"0"),)</f>
        <v>0</v>
      </c>
      <c r="AV103" s="398">
        <f>SUM(IFERROR(VLOOKUP($A103,'Season 3'!AK$4:CN$104,49,0),"0"),IFERROR(VLOOKUP($A103,'Season 4'!AK$4:CN$104,49,0),"0"),
IFERROR(VLOOKUP($A103,'Season 5'!AK$4:CN$104,49,0),"0"),IFERROR(VLOOKUP($A103,'Season 6'!AK$4:CN$104,49,0),"0"),
IFERROR(VLOOKUP($A103,'Season 7'!AK$4:CN$104,49,0),"0"),IFERROR(VLOOKUP($A103,'Season 8'!AK$4:CN$104,49,0),"0"),
IFERROR(VLOOKUP($A103,'Season 9'!AK$4:CN$104,49,0),"0"),IFERROR(VLOOKUP($A103,'Season 10'!AK$4:CN$104,49,0),"0"),
IFERROR(VLOOKUP($A103,'Season 11'!AK$4:CN$104,49,0),"0"),IFERROR(VLOOKUP($A103,'Season 12'!AK$4:CN$104,49,0),"0"),
IFERROR(VLOOKUP($A103,'Season 13'!AK$4:CN$104,49,0),"0"),IFERROR(VLOOKUP($A103,'Season 14'!AK$4:CN$104,49,0),"0"),IFERROR(VLOOKUP($A103,'Season 15'!AK$4:CN$104,49,0),"0"),)</f>
        <v>0</v>
      </c>
      <c r="AW103" s="518">
        <f>SUM(IFERROR(VLOOKUP($A103,'Season 3'!AK$4:CN$104,50,0),"0"),IFERROR(VLOOKUP($A103,'Season 4'!AK$4:CN$104,50,0),"0"),
IFERROR(VLOOKUP($A103,'Season 5'!AK$4:CN$104,50,0),"0"),IFERROR(VLOOKUP($A103,'Season 6'!AK$4:CN$104,50,0),"0"),
IFERROR(VLOOKUP($A103,'Season 7'!AK$4:CN$104,50,0),"0"),IFERROR(VLOOKUP($A103,'Season 8'!AK$4:CN$104,50,0),"0"),
IFERROR(VLOOKUP($A103,'Season 9'!AK$4:CN$104,50,0),"0"),IFERROR(VLOOKUP($A103,'Season 10'!AK$4:CN$104,50,0),"0"),
IFERROR(VLOOKUP($A103,'Season 11'!AK$4:CN$104,50,0),"0"),IFERROR(VLOOKUP($A103,'Season 12'!AK$4:CN$104,50,0),"0"),
IFERROR(VLOOKUP($A103,'Season 13'!AK$4:CN$104,50,0),"0"),IFERROR(VLOOKUP($A103,'Season 14'!AK$4:CN$104,50,0),"0"),IFERROR(VLOOKUP($A103,'Season 15'!AK$4:CN$104,50,0),"0"),)</f>
        <v>0</v>
      </c>
      <c r="AX103" s="21">
        <f>SUM(IFERROR(VLOOKUP($A103,'Season 3'!AK$4:CN$104,51,0),"0"),IFERROR(VLOOKUP($A103,'Season 4'!AK$4:CN$104,51,0),"0"),
IFERROR(VLOOKUP($A103,'Season 5'!AK$4:CN$104,51,0),"0"),IFERROR(VLOOKUP($A103,'Season 6'!AK$4:CN$104,51,0),"0"),
IFERROR(VLOOKUP($A103,'Season 7'!AK$4:CN$104,51,0),"0"),IFERROR(VLOOKUP($A103,'Season 8'!AK$4:CN$104,51,0),"0"),
IFERROR(VLOOKUP($A103,'Season 9'!AK$4:CN$104,51,0),"0"),IFERROR(VLOOKUP($A103,'Season 10'!AK$4:CN$104,51,0),"0"),
IFERROR(VLOOKUP($A103,'Season 11'!AK$4:CN$104,51,0),"0"),IFERROR(VLOOKUP($A103,'Season 12'!AK$4:CN$104,51,0),"0"),
IFERROR(VLOOKUP($A103,'Season 13'!AK$4:CN$104,51,0),"0"),IFERROR(VLOOKUP($A103,'Season 14'!AK$4:CN$104,51,0),"0"),IFERROR(VLOOKUP($A103,'Season 15'!AK$4:CN$104,51,0),"0"),)</f>
        <v>0</v>
      </c>
      <c r="AY103" s="402">
        <f>SUM(IFERROR(VLOOKUP($A103,'Season 3'!AK$4:CN$104,52,0),"0"),IFERROR(VLOOKUP($A103,'Season 4'!AK$4:CN$104,52,0),"0"),
IFERROR(VLOOKUP($A103,'Season 5'!AK$4:CN$104,52,0),"0"),IFERROR(VLOOKUP($A103,'Season 6'!AK$4:CN$104,52,0),"0"),
IFERROR(VLOOKUP($A103,'Season 7'!AK$4:CN$104,52,0),"0"),IFERROR(VLOOKUP($A103,'Season 8'!AK$4:CN$104,52,0),"0"),
IFERROR(VLOOKUP($A103,'Season 9'!AK$4:CN$104,52,0),"0"),IFERROR(VLOOKUP($A103,'Season 10'!AK$4:CN$104,52,0),"0"),
IFERROR(VLOOKUP($A103,'Season 11'!AK$4:CN$104,52,0),"0"),IFERROR(VLOOKUP($A103,'Season 12'!AK$4:CN$104,52,0),"0"),
IFERROR(VLOOKUP($A103,'Season 13'!AK$4:CN$104,52,0),"0"),IFERROR(VLOOKUP($A103,'Season 14'!AK$4:CN$104,52,0),"0"),IFERROR(VLOOKUP($A103,'Season 15'!AK$4:CN$104,52,0),"0"),)</f>
        <v>0</v>
      </c>
      <c r="AZ103" s="403">
        <f>SUM(IFERROR(VLOOKUP($A103,'Season 1'!AJ$4:CM$104,38,0),"0"),IFERROR(VLOOKUP($A103,'Season 2'!AK$4:CN$104,48,0),"0"),)</f>
        <v>0</v>
      </c>
      <c r="BA103" s="398">
        <f>SUM(IFERROR(VLOOKUP($A103,'Season 1'!AJ$4:CM$104,39,0),"0"),IFERROR(VLOOKUP($A103,'Season 2'!AK$4:CN$104,49,0),"0"),)</f>
        <v>0</v>
      </c>
      <c r="BB103" s="518">
        <f>SUM(IFERROR(VLOOKUP($A103,'Season 1'!AJ$4:CM$104,40,0),"0"),IFERROR(VLOOKUP($A103,'Season 2'!AK$4:CN$104,50,0),"0"),)</f>
        <v>0</v>
      </c>
      <c r="BC103" s="21">
        <f>SUM(IFERROR(VLOOKUP($A103,'Season 1'!AJ$4:CM$104,41,0),"0"),IFERROR(VLOOKUP($A103,'Season 2'!AK$4:CN$104,51,0),"0"),)</f>
        <v>0</v>
      </c>
      <c r="BD103" s="402">
        <f>SUM(IFERROR(VLOOKUP($A103,'Season 1'!AJ$4:CM$104,42,0),"0"),IFERROR(VLOOKUP($A103,'Season 2'!AK$4:CN$104,52,0),"0"),)</f>
        <v>0</v>
      </c>
      <c r="BE103" s="561">
        <f>SUM(
IFERROR(VLOOKUP($A103,'Season 1'!AJ$4:CM$104,48,0),"0"),IFERROR(VLOOKUP($A103,'Season 2'!AK$4:CN$104,53,0),"0"),
IFERROR(VLOOKUP($A103,'Season 3'!AK$4:CN$104,53,0),"0"),IFERROR(VLOOKUP($A103,'Season 4'!AK$4:CN$104,53,0),"0"),
IFERROR(VLOOKUP($A103,'Season 5'!AK$4:CN$104,53,0),"0"),IFERROR(VLOOKUP($A103,'Season 6'!AK$4:CN$104,53,0),"0"),
IFERROR(VLOOKUP($A103,'Season 7'!AK$4:CN$104,53,0),"0"),IFERROR(VLOOKUP($A103,'Season 8'!AK$4:CN$104,53,0),"0"),
IFERROR(VLOOKUP($A103,'Season 9'!AK$4:CN$104,53,0),"0"),IFERROR(VLOOKUP($A103,'Season 10'!AK$4:CN$104,53,0),"0"),
IFERROR(VLOOKUP($A103,'Season 11'!AK$4:CN$104,53,0),"0"),IFERROR(VLOOKUP($A103,'Season 12'!AK$4:CN$104,53,0),"0"),
IFERROR(VLOOKUP($A103,'Season 13'!AK$4:CN$104,53,0),"0"),IFERROR(VLOOKUP($A103,'Season 14'!AK$4:CN$104,53,0),"0"),IFERROR(VLOOKUP($A103,'Season 15'!AK$4:CN$104,53,0),"0"),)</f>
        <v>0</v>
      </c>
      <c r="BF103" s="562">
        <f>SUM(
IFERROR(VLOOKUP($A103,'Season 1'!AJ$4:CM$104,49,0),"0"),IFERROR(VLOOKUP($A103,'Season 2'!AK$4:CN$104,54,0),"0"),
IFERROR(VLOOKUP($A103,'Season 3'!AK$4:CN$104,54,0),"0"),IFERROR(VLOOKUP($A103,'Season 4'!AK$4:CN$104,54,0),"0"),
IFERROR(VLOOKUP($A103,'Season 5'!AK$4:CN$104,54,0),"0"),IFERROR(VLOOKUP($A103,'Season 6'!AK$4:CN$104,54,0),"0"),
IFERROR(VLOOKUP($A103,'Season 7'!AK$4:CN$104,54,0),"0"),IFERROR(VLOOKUP($A103,'Season 8'!AK$4:CN$104,54,0),"0"),
IFERROR(VLOOKUP($A103,'Season 9'!AK$4:CN$104,54,0),"0"),IFERROR(VLOOKUP($A103,'Season 10'!AK$4:CN$104,54,0),"0"),
IFERROR(VLOOKUP($A103,'Season 11'!AK$4:CN$104,540),"0"),IFERROR(VLOOKUP($A103,'Season 12'!AK$4:CN$104,54,0),"0"),
IFERROR(VLOOKUP($A103,'Season 13'!AK$4:CN$104,54,0),"0"),IFERROR(VLOOKUP($A103,'Season 14'!AK$4:CN$104,54,0),"0"),IFERROR(VLOOKUP($A103,'Season 15'!AK$4:CN$104,54,0),"0"),)</f>
        <v>0</v>
      </c>
      <c r="BG103" s="529" t="e">
        <f t="shared" si="3"/>
        <v>#DIV/0!</v>
      </c>
      <c r="BI103" s="553"/>
      <c r="BJ103" s="553"/>
      <c r="BK103" s="553"/>
      <c r="BL103" s="553"/>
      <c r="BM103" s="553"/>
      <c r="BN103" s="553"/>
      <c r="BO103" s="822"/>
      <c r="BP103" s="822"/>
      <c r="BQ103" s="822"/>
      <c r="BR103" s="822"/>
      <c r="BS103" s="12" t="str">
        <f>IFERROR(VLOOKUP($A103,'Season 1'!$AJ$4:$CM$104,50,0),"0")</f>
        <v>0</v>
      </c>
      <c r="BT103" s="12" t="str">
        <f>IFERROR(VLOOKUP($A103,'Season 1'!$AJ$4:$CM$104,51,0),"0")</f>
        <v>0</v>
      </c>
      <c r="BU103" s="12" t="str">
        <f>IFERROR(VLOOKUP($A103,'Season 2'!$AK$4:$CN$104,55,0),"0")</f>
        <v>0</v>
      </c>
      <c r="BV103" s="12" t="str">
        <f>IFERROR(VLOOKUP($A103,'Season 2'!$AK$4:$CN$104,56,0),"0")</f>
        <v>0</v>
      </c>
      <c r="BW103" s="12" t="str">
        <f>IFERROR(VLOOKUP($A103,'Season 3'!$AK$4:$CN$104,55,0),"0")</f>
        <v>0</v>
      </c>
      <c r="BX103" s="12" t="str">
        <f>IFERROR(VLOOKUP($A103,'Season 3'!$AK$4:$CN$104,56,0),"0")</f>
        <v>0</v>
      </c>
      <c r="BY103" s="12" t="str">
        <f>IFERROR(VLOOKUP($A103,'Season 4'!$AK$4:$CN$104,55,0),"0")</f>
        <v>0</v>
      </c>
      <c r="BZ103" s="12" t="str">
        <f>IFERROR(VLOOKUP($A103,'Season 4'!$AK$4:$CN$104,56,0),"0")</f>
        <v>0</v>
      </c>
      <c r="CA103" s="12" t="str">
        <f>IFERROR(VLOOKUP($A103,'Season 5'!$AK$4:$CN$104,55,0),"0")</f>
        <v>0</v>
      </c>
      <c r="CB103" s="12" t="str">
        <f>IFERROR(VLOOKUP($A103,'Season 5'!$AK$4:$CN$104,56,0),"0")</f>
        <v>0</v>
      </c>
      <c r="CC103" s="12" t="str">
        <f>IFERROR(VLOOKUP($A103,'Season 6'!$AK$4:$CN$104,55,0),"0")</f>
        <v>0</v>
      </c>
      <c r="CD103" s="12" t="str">
        <f>IFERROR(VLOOKUP($A103,'Season 6'!$AK$4:$CN$104,56,0),"0")</f>
        <v>0</v>
      </c>
      <c r="CE103" s="12" t="str">
        <f>IFERROR(VLOOKUP($A103,'Season 7'!$AK$4:$CN$104,55,0),"0")</f>
        <v>0</v>
      </c>
      <c r="CF103" s="12" t="str">
        <f>IFERROR(VLOOKUP($A103,'Season 7'!$AK$4:$CN$104,56,0),"0")</f>
        <v>0</v>
      </c>
      <c r="CG103" s="12" t="str">
        <f>IFERROR(VLOOKUP($A103,'Season 8'!$AK$4:$CN$104,55,0),"0")</f>
        <v>0</v>
      </c>
      <c r="CH103" s="12" t="str">
        <f>IFERROR(VLOOKUP($A103,'Season 8'!$AK$4:$CN$104,56,0),"0")</f>
        <v>0</v>
      </c>
      <c r="CI103" s="12" t="str">
        <f>IFERROR(VLOOKUP($A103,'Season 9'!$AK$4:$CN$104,55,0),"0")</f>
        <v>0</v>
      </c>
      <c r="CJ103" s="12" t="str">
        <f>IFERROR(VLOOKUP($A103,'Season 9'!$AK$4:$CN$104,56,0),"0")</f>
        <v>0</v>
      </c>
      <c r="CK103" s="12" t="str">
        <f>IFERROR(VLOOKUP($A103,'Season 10'!$AK$4:$CN$104,55,0),"0")</f>
        <v>0</v>
      </c>
      <c r="CL103" s="12" t="str">
        <f>IFERROR(VLOOKUP($A103,'Season 10'!$AK$4:$CN$104,56,0),"0")</f>
        <v>0</v>
      </c>
      <c r="CM103" s="12" t="str">
        <f>IFERROR(VLOOKUP($A103,'Season 11'!$AK$4:$CN$104,55,0),"0")</f>
        <v>0</v>
      </c>
      <c r="CN103" s="12" t="str">
        <f>IFERROR(VLOOKUP($A103,'Season 11'!$AK$4:$CN$104,56,0),"0")</f>
        <v>0</v>
      </c>
      <c r="CO103" s="12" t="str">
        <f>IFERROR(VLOOKUP($A103,'Season 12'!$AK$4:$CN$104,55,0),"0")</f>
        <v>0</v>
      </c>
      <c r="CP103" s="12" t="str">
        <f>IFERROR(VLOOKUP($A103,'Season 12'!$AK$4:$CN$104,56,0),"0")</f>
        <v>0</v>
      </c>
      <c r="CQ103" s="12" t="str">
        <f>IFERROR(VLOOKUP($A103,'Season 13'!$AK$4:$CN$104,55,0),"0")</f>
        <v>0</v>
      </c>
      <c r="CR103" s="12" t="str">
        <f>IFERROR(VLOOKUP($A103,'Season 13'!$AK$4:$CN$104,56,0),"0")</f>
        <v>0</v>
      </c>
      <c r="CS103" s="12" t="str">
        <f>IFERROR(VLOOKUP($A103,'Season 14'!$AK$4:$CN$104,55,0),"0")</f>
        <v>0</v>
      </c>
      <c r="CT103" s="12" t="str">
        <f>IFERROR(VLOOKUP($A103,'Season 14'!$AK$4:$CN$104,56,0),"0")</f>
        <v>0</v>
      </c>
      <c r="CU103" s="12" t="str">
        <f>IFERROR(VLOOKUP($A103,'Season 15'!$AK$4:$CN$104,55,0),"0")</f>
        <v>0</v>
      </c>
      <c r="CV103" s="12" t="str">
        <f>IFERROR(VLOOKUP($A103,'Season 15'!$AK$4:$CN$104,56,0),"0")</f>
        <v>0</v>
      </c>
    </row>
    <row r="104" spans="1:100" x14ac:dyDescent="0.25">
      <c r="A104" s="2" t="s">
        <v>35</v>
      </c>
      <c r="B104" s="516" t="str">
        <f>IFERROR(VLOOKUP('Data Totals'!A104,'Season 1'!AJ$4:CH$104,2,FALSE),IFERROR(VLOOKUP('Data Totals'!A104,'Season 2'!AK$4:CI$104,2,FALSE),IFERROR(VLOOKUP('Data Totals'!A104,'Season 3'!AK$4:CI$104,2,FALSE),IFERROR(VLOOKUP('Data Totals'!A104,'Season 4'!AK$4:CI$104,2,FALSE),IFERROR(VLOOKUP('Data Totals'!A104,'Season 5'!AK$4:CI$104,2,FALSE),IFERROR(VLOOKUP('Data Totals'!A104,'Season 6'!AK$4:CI$104,2,FALSE),IFERROR(VLOOKUP('Data Totals'!A104,'Season 7'!AK$4:CI$104,2,FALSE),IFERROR(VLOOKUP('Data Totals'!A104,'Season 8'!AK$4:CI$104,2,FALSE),IFERROR(VLOOKUP('Data Totals'!A104,'Season 9'!AK$4:CI$104,2,FALSE),IFERROR(VLOOKUP('Data Totals'!A104,'Season 10'!AK$4:CI$104,2,FALSE),IFERROR(VLOOKUP('Data Totals'!A104,'Season 11'!AK$4:CI$104,2,FALSE),IFERROR(VLOOKUP('Data Totals'!A104,'Season 12'!AK$4:CI$104,2,FALSE),IFERROR(VLOOKUP('Data Totals'!A104,'Season 13'!AK$4:CI$104,2,FALSE),IFERROR(VLOOKUP('Data Totals'!A104,'Season 14'!AK$4:CI$104,2,FALSE),IFERROR(VLOOKUP('Data Totals'!A104,'Season 15'!AK$4:CI$104,2,FALSE),"N/A")))))))))))))))</f>
        <v>N/A</v>
      </c>
      <c r="C104" s="517" t="str">
        <f>IFERROR(VLOOKUP('Data Totals'!A104,'Season 1'!AJ$4:CH$104,3,FALSE),IFERROR(VLOOKUP('Data Totals'!A104,'Season 2'!AK$4:CI$104,3,FALSE),IFERROR(VLOOKUP('Data Totals'!A104,'Season 3'!AK$4:CI$104,3,FALSE),IFERROR(VLOOKUP('Data Totals'!A104,'Season 4'!AK$4:CI$104,3,FALSE),IFERROR(VLOOKUP('Data Totals'!A104,'Season 5'!AK$4:CI$104,3,FALSE),IFERROR(VLOOKUP('Data Totals'!A104,'Season 6'!AK$4:CI$104,3,FALSE),IFERROR(VLOOKUP('Data Totals'!A104,'Season 7'!AK$4:CI$104,3,FALSE),IFERROR(VLOOKUP('Data Totals'!A104,'Season 8'!AK$4:CI$104,3,FALSE),IFERROR(VLOOKUP('Data Totals'!A104,'Season 9'!AK$4:CI$104,3,FALSE),IFERROR(VLOOKUP('Data Totals'!A104,'Season 10'!AK$4:CI$104,3,FALSE),IFERROR(VLOOKUP('Data Totals'!A104,'Season 11'!AK$4:CI$104,3,FALSE),IFERROR(VLOOKUP('Data Totals'!A104,'Season 12'!AK$4:CI$104,3,FALSE),IFERROR(VLOOKUP('Data Totals'!A104,'Season 13'!AK$4:CI$104,3,FALSE),IFERROR(VLOOKUP('Data Totals'!A104,'Season 14'!AK$4:CI$104,3,FALSE),IFERROR(VLOOKUP('Data Totals'!A104,'Season 15'!AK$4:CI$104,3,FALSE),"N/A")))))))))))))))</f>
        <v>N/A</v>
      </c>
      <c r="D104" s="517" t="str">
        <f>IFERROR(VLOOKUP('Data Totals'!A104,'Season 15'!AK$4:CI$104,4,FALSE),IFERROR(VLOOKUP('Data Totals'!A104,'Season 14'!AK$4:CI$104,4,FALSE),IFERROR(VLOOKUP('Data Totals'!A104,'Season 13'!AK$4:CI$104,4,FALSE),IFERROR(VLOOKUP('Data Totals'!A104,'Season 12'!AK$4:CI$104,4,FALSE),IFERROR(VLOOKUP('Data Totals'!A104,'Season 11'!AK$4:CI$104,4,FALSE),IFERROR(VLOOKUP('Data Totals'!A104,'Season 10'!AK$4:CI$104,4,FALSE),IFERROR(VLOOKUP('Data Totals'!A104,'Season 9'!AK$4:CI$104,4,FALSE),IFERROR(VLOOKUP('Data Totals'!A104,'Season 8'!AK$4:CI$104,4,FALSE),IFERROR(VLOOKUP('Data Totals'!A104,'Season 7'!AK$4:CI$104,4,FALSE),IFERROR(VLOOKUP('Data Totals'!A104,'Season 6'!AK$4:CI$104,4,FALSE),IFERROR(VLOOKUP('Data Totals'!A104,'Season 5'!AK$4:CI$104,4,FALSE),IFERROR(VLOOKUP('Data Totals'!A104,'Season 4'!AK$4:CI$104,4,FALSE),IFERROR(VLOOKUP('Data Totals'!A104,'Season 3'!AK$4:CI$104,4,FALSE),IFERROR(VLOOKUP('Data Totals'!A104,'Season 2'!AK$4:CI$104,4,FALSE),IFERROR(VLOOKUP('Data Totals'!A104,'Season 1'!AJ$4:CH$104,4,FALSE),"N/A")))))))))))))))</f>
        <v>N/A</v>
      </c>
      <c r="E104" s="517" t="e">
        <f t="shared" si="2"/>
        <v>#VALUE!</v>
      </c>
      <c r="F104" s="398">
        <f>SUM(IFERROR(VLOOKUP(A104,BI$3:BN$152,2,0),"0"),
IFERROR(VLOOKUP(A104,'Season 1'!AJ$4:CM$104,7,0),"0"),IFERROR(VLOOKUP(A104,'Season 2'!AK$4:CN$104,7,0),"0"),
IFERROR(VLOOKUP(A104,'Season 3'!AK$4:CN$104,7,0),"0"),IFERROR(VLOOKUP(A104,'Season 4'!AK$4:CN$104,7,0),"0"),
IFERROR(VLOOKUP(A104,'Season 5'!AK$4:CN$104,7,0),"0"),IFERROR(VLOOKUP(A104,'Season 6'!AK$4:CN$104,7,0),"0"),
IFERROR(VLOOKUP(A104,'Season 7'!AK$4:CN$104,7,0),"0"),IFERROR(VLOOKUP(A104,'Season 8'!AK$4:CN$104,7,0),"0"),
IFERROR(VLOOKUP(A104,'Season 9'!AK$4:CN$104,7,0),"0"),IFERROR(VLOOKUP(A104,'Season 10'!AK$4:CN$104,7,0),"0"),
IFERROR(VLOOKUP(A104,'Season 11'!AK$4:CN$104,7,0),"0"),IFERROR(VLOOKUP(A104,'Season 12'!AK$4:CN$104,7,0),"0"),
IFERROR(VLOOKUP(A104,'Season 13'!AK$4:CN$104,7,0),"0"),IFERROR(VLOOKUP(A104,'Season 14'!AK$4:CN$104,7,0),"0"),IFERROR(VLOOKUP(A104,'Season 15'!AK$4:CN$104,7,0),"0"),)</f>
        <v>0</v>
      </c>
      <c r="G104" s="398">
        <f>SUM(
IFERROR(VLOOKUP(A104,'Season 1'!AJ$4:CM$104,8,0),"0"),IFERROR(VLOOKUP(A104,'Season 2'!AK$4:CN$104,8,0),"0"),
IFERROR(VLOOKUP(A104,'Season 3'!AK$4:CN$104,8,0),"0"),IFERROR(VLOOKUP(A104,'Season 4'!AK$4:CN$104,8,0),"0"),
IFERROR(VLOOKUP(A104,'Season 5'!AK$4:CN$104,8,0),"0"),IFERROR(VLOOKUP(A104,'Season 6'!AK$4:CN$104,8,0),"0"),
IFERROR(VLOOKUP(A104,'Season 7'!AK$4:CN$104,8,0),"0"),IFERROR(VLOOKUP(A104,'Season 8'!AK$4:CN$104,8,0),"0"),
IFERROR(VLOOKUP(A104,'Season 9'!AK$4:CN$104,8,0),"0"),IFERROR(VLOOKUP(A104,'Season 10'!AK$4:CN$104,8,0),"0"),
IFERROR(VLOOKUP(A104,'Season 11'!AK$4:CN$104,8,0),"0"),IFERROR(VLOOKUP(A104,'Season 12'!AK$4:CN$104,8,0),"0"),
IFERROR(VLOOKUP(A104,'Season 13'!AK$4:CN$104,8,0),"0"),IFERROR(VLOOKUP(A104,'Season 14'!AK$4:CN$104,8,0),"0"),IFERROR(VLOOKUP(A104,'Season 15'!AK$4:CN$104,8,0),"0"),)</f>
        <v>0</v>
      </c>
      <c r="H104" s="329">
        <f>SUM(
IFERROR(VLOOKUP(A104,'Season 1'!AJ$4:CM$104,9,0),"0"),IFERROR(VLOOKUP(A104,'Season 2'!AK$4:CN$104,9,0),"0"),
IFERROR(VLOOKUP(A104,'Season 3'!AK$4:CN$104,9,0),"0"),IFERROR(VLOOKUP(A104,'Season 4'!AK$4:CN$104,9,0),"0"),
IFERROR(VLOOKUP(A104,'Season 5'!AK$4:CN$104,9,0),"0"),IFERROR(VLOOKUP(A104,'Season 6'!AK$4:CN$104,9,0),"0"),
IFERROR(VLOOKUP(A104,'Season 7'!AK$4:CN$104,9,0),"0"),IFERROR(VLOOKUP(A104,'Season 8'!AK$4:CN$104,9,0),"0"),
IFERROR(VLOOKUP(A104,'Season 9'!AK$4:CN$104,9,0),"0"),IFERROR(VLOOKUP(A104,'Season 10'!AK$4:CN$104,9,0),"0"),
IFERROR(VLOOKUP(A104,'Season 11'!AK$4:CN$104,9,0),"0"),IFERROR(VLOOKUP(A104,'Season 12'!AK$4:CN$104,9,0),"0"),
IFERROR(VLOOKUP(A104,'Season 13'!AK$4:CN$104,9,0),"0"),IFERROR(VLOOKUP(A104,'Season 14'!AK$4:CN$104,9,0),"0"),IFERROR(VLOOKUP(A104,'Season 15'!AK$4:CN$104,9,0),"0"),)</f>
        <v>0</v>
      </c>
      <c r="I104" s="518">
        <f>SUM(
IFERROR(VLOOKUP(A104,'Season 1'!AJ$4:CM$104,10,0),"0"),IFERROR(VLOOKUP(A104,'Season 2'!AK$4:CN$104,10,0),"0"),
IFERROR(VLOOKUP(A104,'Season 3'!AK$4:CN$104,10,0),"0"),IFERROR(VLOOKUP(A104,'Season 4'!AK$4:CN$104,10,0),"0"),
IFERROR(VLOOKUP(A104,'Season 5'!AK$4:CN$104,10,0),"0"),IFERROR(VLOOKUP(A104,'Season 6'!AK$4:CN$104,10,0),"0"),
IFERROR(VLOOKUP(A104,'Season 7'!AK$4:CN$104,10,0),"0"),IFERROR(VLOOKUP(A104,'Season 8'!AK$4:CN$104,10,0),"0"),
IFERROR(VLOOKUP(A104,'Season 9'!AK$4:CN$104,10,0),"0"),IFERROR(VLOOKUP(A104,'Season 10'!AK$4:CN$104,10,0),"0"),
IFERROR(VLOOKUP(A104,'Season 11'!AK$4:CN$104,10,0),"0"),IFERROR(VLOOKUP(A104,'Season 12'!AK$4:CN$104,10,0),"0"),
IFERROR(VLOOKUP(A104,'Season 13'!AK$4:CN$104,10,0),"0"),IFERROR(VLOOKUP(A104,'Season 14'!AK$4:CN$104,10,0),"0"),IFERROR(VLOOKUP(A104,'Season 15'!AK$4:CN$104,10,0),"0"),)</f>
        <v>0</v>
      </c>
      <c r="J104" s="21">
        <f>SUM(IFERROR(VLOOKUP(A104,BI$3:BN$152,3,0),"0"),
IFERROR(VLOOKUP(A104,'Season 1'!AJ$4:CM$104,11,0),"0"),IFERROR(VLOOKUP(A104,'Season 2'!AK$4:CN$104,11,0),"0"),
IFERROR(VLOOKUP(A104,'Season 3'!AK$4:CN$104,11,0),"0"),IFERROR(VLOOKUP(A104,'Season 4'!AK$4:CN$104,11,0),"0"),
IFERROR(VLOOKUP(A104,'Season 5'!AK$4:CN$104,11,0),"0"),IFERROR(VLOOKUP(A104,'Season 6'!AK$4:CN$104,11,0),"0"),
IFERROR(VLOOKUP(A104,'Season 7'!AK$4:CN$104,11,0),"0"),IFERROR(VLOOKUP(A104,'Season 8'!AK$4:CN$104,11,0),"0"),
IFERROR(VLOOKUP(A104,'Season 9'!AK$4:CN$104,11,0),"0"),IFERROR(VLOOKUP(A104,'Season 10'!AK$4:CN$104,11,0),"0"),
IFERROR(VLOOKUP(A104,'Season 11'!AK$4:CN$104,11,0),"0"),IFERROR(VLOOKUP(A104,'Season 12'!AK$4:CN$104,11,0),"0"),
IFERROR(VLOOKUP(A104,'Season 13'!AK$4:CN$104,11,0),"0"),IFERROR(VLOOKUP(A104,'Season 14'!AK$4:CN$104,11,0),"0"),IFERROR(VLOOKUP(A104,'Season 15'!AK$4:CN$104,11,0),"0"),)</f>
        <v>0</v>
      </c>
      <c r="K104" s="402">
        <f>SUM(IFERROR(VLOOKUP($A104,BI$3:BN$152,4,0),"0"),
IFERROR(VLOOKUP($A104,'Season 1'!AJ$4:CM$104,12,0),"0"),IFERROR(VLOOKUP($A104,'Season 2'!AK$4:CN$104,12,0),"0"),
IFERROR(VLOOKUP($A104,'Season 3'!AK$4:CN$104,12,0),"0"),IFERROR(VLOOKUP($A104,'Season 4'!AK$4:CN$104,12,0),"0"),
IFERROR(VLOOKUP($A104,'Season 5'!AK$4:CN$104,12,0),"0"),IFERROR(VLOOKUP($A104,'Season 6'!AK$4:CN$104,12,0),"0"),
IFERROR(VLOOKUP($A104,'Season 7'!AK$4:CN$104,12,0),"0"),IFERROR(VLOOKUP($A104,'Season 8'!AK$4:CN$104,12,0),"0"),
IFERROR(VLOOKUP($A104,'Season 9'!AK$4:CN$104,12,0),"0"),IFERROR(VLOOKUP($A104,'Season 10'!AK$4:CN$104,12,0),"0"),
IFERROR(VLOOKUP($A104,'Season 11'!AK$4:CN$104,12,0),"0"),IFERROR(VLOOKUP($A104,'Season 12'!AK$4:CN$104,12,0),"0"),
IFERROR(VLOOKUP($A104,'Season 13'!AK$4:CN$104,12,0),"0"),IFERROR(VLOOKUP($A104,'Season 14'!AK$4:CN$104,12,0),"0"),IFERROR(VLOOKUP(A104,'Season 15'!AK$4:CN$104,12,0),"0"),)</f>
        <v>0</v>
      </c>
      <c r="L104" s="403">
        <f>SUM(
IFERROR(VLOOKUP($A104,'Season 1'!AJ$4:CM$104,13,0),"0"),IFERROR(VLOOKUP($A104,'Season 2'!AK$4:CN$104,13,0),"0"),
IFERROR(VLOOKUP($A104,'Season 3'!AK$4:CN$104,13,0),"0"),IFERROR(VLOOKUP($A104,'Season 4'!AK$4:CN$104,13,0),"0"),
IFERROR(VLOOKUP($A104,'Season 5'!AK$4:CN$104,13,0),"0"),IFERROR(VLOOKUP($A104,'Season 6'!AK$4:CN$104,13,0),"0"),
IFERROR(VLOOKUP($A104,'Season 7'!AK$4:CN$104,13,0),"0"),IFERROR(VLOOKUP($A104,'Season 8'!AK$4:CN$104,13,0),"0"),
IFERROR(VLOOKUP($A104,'Season 9'!AK$4:CN$104,13,0),"0"),IFERROR(VLOOKUP($A104,'Season 10'!AK$4:CN$104,13,0),"0"),
IFERROR(VLOOKUP($A104,'Season 11'!AK$4:CN$104,13,0),"0"),IFERROR(VLOOKUP($A104,'Season 12'!AK$4:CN$104,13,0),"0"),
IFERROR(VLOOKUP($A104,'Season 13'!AK$4:CN$104,13,0),"0"),IFERROR(VLOOKUP($A104,'Season 14'!AK$4:CN$104,13,0),"0"),IFERROR(VLOOKUP(A104,'Season 15'!AK$4:CN$104,13,0),"0"),)</f>
        <v>0</v>
      </c>
      <c r="M104" s="398">
        <f>SUM(
IFERROR(VLOOKUP($A104,'Season 1'!AJ$4:CM$104,14,0),"0"),IFERROR(VLOOKUP($A104,'Season 2'!AK$4:CN$104,14,0),"0"),
IFERROR(VLOOKUP($A104,'Season 3'!AK$4:CN$104,14,0),"0"),IFERROR(VLOOKUP($A104,'Season 4'!AK$4:CN$104,14,0),"0"),
IFERROR(VLOOKUP($A104,'Season 5'!AK$4:CN$104,14,0),"0"),IFERROR(VLOOKUP($A104,'Season 6'!AK$4:CN$104,14,0),"0"),
IFERROR(VLOOKUP($A104,'Season 7'!AK$4:CN$104,14,0),"0"),IFERROR(VLOOKUP($A104,'Season 8'!AK$4:CN$104,14,0),"0"),
IFERROR(VLOOKUP($A104,'Season 9'!AK$4:CN$104,14,0),"0"),IFERROR(VLOOKUP($A104,'Season 10'!AK$4:CN$104,14,0),"0"),
IFERROR(VLOOKUP($A104,'Season 11'!AK$4:CN$104,14,0),"0"),IFERROR(VLOOKUP($A104,'Season 12'!AK$4:CN$104,14,0),"0"),
IFERROR(VLOOKUP($A104,'Season 13'!AK$4:CN$104,14,0),"0"),IFERROR(VLOOKUP($A104,'Season 14'!AK$4:CN$104,14,0),"0"),IFERROR(VLOOKUP(A104,'Season 15'!AK$4:CN$104,14,0),"0"),)</f>
        <v>0</v>
      </c>
      <c r="N104" s="518">
        <f>SUM(
IFERROR(VLOOKUP($A104,'Season 1'!AJ$4:CM$104,15,0),"0"),IFERROR(VLOOKUP($A104,'Season 2'!AK$4:CN$104,15,0),"0"),
IFERROR(VLOOKUP($A104,'Season 3'!AK$4:CN$104,15,0),"0"),IFERROR(VLOOKUP($A104,'Season 4'!AK$4:CN$104,15,0),"0"),
IFERROR(VLOOKUP($A104,'Season 5'!AK$4:CN$104,15,0),"0"),IFERROR(VLOOKUP($A104,'Season 6'!AK$4:CN$104,15,0),"0"),
IFERROR(VLOOKUP($A104,'Season 7'!AK$4:CN$104,15,0),"0"),IFERROR(VLOOKUP($A104,'Season 8'!AK$4:CN$104,15,0),"0"),
IFERROR(VLOOKUP($A104,'Season 9'!AK$4:CN$104,15,0),"0"),IFERROR(VLOOKUP($A104,'Season 10'!AK$4:CN$104,15,0),"0"),
IFERROR(VLOOKUP($A104,'Season 11'!AK$4:CN$104,15,0),"0"),IFERROR(VLOOKUP($A104,'Season 12'!AK$4:CN$104,15,0),"0"),
IFERROR(VLOOKUP($A104,'Season 13'!AK$4:CN$104,15,0),"0"),IFERROR(VLOOKUP($A104,'Season 14'!AK$4:CN$104,15,0),"0"),IFERROR(VLOOKUP(A104,'Season 15'!AK$4:CN$104,15,0),"0"),)</f>
        <v>0</v>
      </c>
      <c r="O104" s="21">
        <f>SUM(
IFERROR(VLOOKUP($A104,'Season 1'!AJ$4:CM$104,16,0),"0"),IFERROR(VLOOKUP($A104,'Season 2'!AK$4:CN$104,16,0),"0"),
IFERROR(VLOOKUP($A104,'Season 3'!AK$4:CN$104,16,0),"0"),IFERROR(VLOOKUP($A104,'Season 4'!AK$4:CN$104,16,0),"0"),
IFERROR(VLOOKUP($A104,'Season 5'!AK$4:CN$104,16,0),"0"),IFERROR(VLOOKUP($A104,'Season 6'!AK$4:CN$104,16,0),"0"),
IFERROR(VLOOKUP($A104,'Season 7'!AK$4:CN$104,16,0),"0"),IFERROR(VLOOKUP($A104,'Season 8'!AK$4:CN$104,16,0),"0"),
IFERROR(VLOOKUP($A104,'Season 9'!AK$4:CN$104,16,0),"0"),IFERROR(VLOOKUP($A104,'Season 10'!AK$4:CN$104,16,0),"0"),
IFERROR(VLOOKUP($A104,'Season 11'!AK$4:CN$104,16,0),"0"),IFERROR(VLOOKUP($A104,'Season 12'!AK$4:CN$104,16,0),"0"),
IFERROR(VLOOKUP($A104,'Season 13'!AK$4:CN$104,16,0),"0"),IFERROR(VLOOKUP($A104,'Season 14'!AK$4:CN$104,16,0),"0"),IFERROR(VLOOKUP(A104,'Season 15'!AK$4:CN$104,16,0),"0"),)</f>
        <v>0</v>
      </c>
      <c r="P104" s="402">
        <f>SUM(
IFERROR(VLOOKUP($A104,'Season 1'!AJ$4:CM$104,17,0),"0"),IFERROR(VLOOKUP($A104,'Season 2'!AK$4:CN$104,17,0),"0"),
IFERROR(VLOOKUP($A104,'Season 3'!AK$4:CN$104,17,0),"0"),IFERROR(VLOOKUP($A104,'Season 4'!AK$4:CN$104,17,0),"0"),
IFERROR(VLOOKUP($A104,'Season 5'!AK$4:CN$104,17,0),"0"),IFERROR(VLOOKUP($A104,'Season 6'!AK$4:CN$104,17,0),"0"),
IFERROR(VLOOKUP($A104,'Season 7'!AK$4:CN$104,17,0),"0"),IFERROR(VLOOKUP($A104,'Season 8'!AK$4:CN$104,17,0),"0"),
IFERROR(VLOOKUP($A104,'Season 9'!AK$4:CN$104,17,0),"0"),IFERROR(VLOOKUP($A104,'Season 10'!AK$4:CN$104,17,0),"0"),
IFERROR(VLOOKUP($A104,'Season 11'!AK$4:CN$104,17,0),"0"),IFERROR(VLOOKUP($A104,'Season 12'!AK$4:CN$104,17,0),"0"),
IFERROR(VLOOKUP($A104,'Season 13'!AK$4:CN$104,17,0),"0"),IFERROR(VLOOKUP($A104,'Season 14'!AK$4:CN$104,17,0),"0"),IFERROR(VLOOKUP(A104,'Season 15'!AK$4:CN$104,17,0),"0"),)</f>
        <v>0</v>
      </c>
      <c r="Q104" s="403">
        <f>SUM(
IFERROR(VLOOKUP($A104,'Season 1'!AJ$4:CM$104,18,0),"0"),IFERROR(VLOOKUP($A104,'Season 2'!AK$4:CN$104,18,0),"0"),
IFERROR(VLOOKUP($A104,'Season 3'!AK$4:CN$104,18,0),"0"),IFERROR(VLOOKUP($A104,'Season 4'!AK$4:CN$104,18,0),"0"),
IFERROR(VLOOKUP($A104,'Season 5'!AK$4:CN$104,18,0),"0"),IFERROR(VLOOKUP($A104,'Season 6'!AK$4:CN$104,18,0),"0"),
IFERROR(VLOOKUP($A104,'Season 7'!AK$4:CN$104,18,0),"0"),IFERROR(VLOOKUP($A104,'Season 8'!AK$4:CN$104,18,0),"0"),
IFERROR(VLOOKUP($A104,'Season 9'!AK$4:CN$104,18,0),"0"),IFERROR(VLOOKUP($A104,'Season 10'!AK$4:CN$104,18,0),"0"),
IFERROR(VLOOKUP($A104,'Season 11'!AK$4:CN$104,18,0),"0"),IFERROR(VLOOKUP($A104,'Season 12'!AK$4:CN$104,18,0),"0"),
IFERROR(VLOOKUP($A104,'Season 13'!AK$4:CN$104,18,0),"0"),IFERROR(VLOOKUP($A104,'Season 14'!AK$4:CN$104,18,0),"0"),IFERROR(VLOOKUP(A104,'Season 15'!AK$4:CN$104,18,0),"0"),)</f>
        <v>0</v>
      </c>
      <c r="R104" s="398">
        <f>SUM(
IFERROR(VLOOKUP($A104,'Season 1'!AJ$4:CM$104,19,0),"0"),IFERROR(VLOOKUP($A104,'Season 2'!AK$4:CN$104,19,0),"0"),
IFERROR(VLOOKUP($A104,'Season 3'!AK$4:CN$104,19,0),"0"),IFERROR(VLOOKUP($A104,'Season 4'!AK$4:CN$104,19,0),"0"),
IFERROR(VLOOKUP($A104,'Season 5'!AK$4:CN$104,19,0),"0"),IFERROR(VLOOKUP($A104,'Season 6'!AK$4:CN$104,19,0),"0"),
IFERROR(VLOOKUP($A104,'Season 7'!AK$4:CN$104,19,0),"0"),IFERROR(VLOOKUP($A104,'Season 8'!AK$4:CN$104,19,0),"0"),
IFERROR(VLOOKUP($A104,'Season 9'!AK$4:CN$104,19,0),"0"),IFERROR(VLOOKUP($A104,'Season 10'!AK$4:CN$104,19,0),"0"),
IFERROR(VLOOKUP($A104,'Season 11'!AK$4:CN$104,19,0),"0"),IFERROR(VLOOKUP($A104,'Season 12'!AK$4:CN$104,19,0),"0"),
IFERROR(VLOOKUP($A104,'Season 13'!AK$4:CN$104,19,0),"0"),IFERROR(VLOOKUP($A104,'Season 14'!AK$4:CN$104,19,0),"0"),IFERROR(VLOOKUP(A104,'Season 15'!AK$4:CN$104,19,0),"0"),)</f>
        <v>0</v>
      </c>
      <c r="S104" s="518">
        <f>SUM(
IFERROR(VLOOKUP($A104,'Season 1'!AJ$4:CM$104,20,0),"0"),IFERROR(VLOOKUP($A104,'Season 2'!AK$4:CN$104,20,0),"0"),
IFERROR(VLOOKUP($A104,'Season 3'!AK$4:CN$104,20,0),"0"),IFERROR(VLOOKUP($A104,'Season 4'!AK$4:CN$104,20,0),"0"),
IFERROR(VLOOKUP($A104,'Season 5'!AK$4:CN$104,20,0),"0"),IFERROR(VLOOKUP($A104,'Season 6'!AK$4:CN$104,20,0),"0"),
IFERROR(VLOOKUP($A104,'Season 7'!AK$4:CN$104,20,0),"0"),IFERROR(VLOOKUP($A104,'Season 8'!AK$4:CN$104,20,0),"0"),
IFERROR(VLOOKUP($A104,'Season 9'!AK$4:CN$104,20,0),"0"),IFERROR(VLOOKUP($A104,'Season 10'!AK$4:CN$104,20,0),"0"),
IFERROR(VLOOKUP($A104,'Season 11'!AK$4:CN$104,20,0),"0"),IFERROR(VLOOKUP($A104,'Season 12'!AK$4:CN$104,20,0),"0"),
IFERROR(VLOOKUP($A104,'Season 13'!AK$4:CN$104,20,0),"0"),IFERROR(VLOOKUP($A104,'Season 14'!AK$4:CN$104,20,0),"0"),IFERROR(VLOOKUP(A104,'Season 15'!AK$4:CN$104,20,0),"0"),)</f>
        <v>0</v>
      </c>
      <c r="T104" s="21">
        <f>SUM(
IFERROR(VLOOKUP($A104,'Season 1'!AJ$4:CM$104,21,0),"0"),IFERROR(VLOOKUP($A104,'Season 2'!AK$4:CN$104,21,0),"0"),
IFERROR(VLOOKUP($A104,'Season 3'!AK$4:CN$104,21,0),"0"),IFERROR(VLOOKUP($A104,'Season 4'!AK$4:CN$104,21,0),"0"),
IFERROR(VLOOKUP($A104,'Season 5'!AK$4:CN$104,21,0),"0"),IFERROR(VLOOKUP($A104,'Season 6'!AK$4:CN$104,21,0),"0"),
IFERROR(VLOOKUP($A104,'Season 7'!AK$4:CN$104,21,0),"0"),IFERROR(VLOOKUP($A104,'Season 8'!AK$4:CN$104,21,0),"0"),
IFERROR(VLOOKUP($A104,'Season 9'!AK$4:CN$104,21,0),"0"),IFERROR(VLOOKUP($A104,'Season 10'!AK$4:CN$104,21,0),"0"),
IFERROR(VLOOKUP($A104,'Season 11'!AK$4:CN$104,21,0),"0"),IFERROR(VLOOKUP($A104,'Season 12'!AK$4:CN$104,21,0),"0"),
IFERROR(VLOOKUP($A104,'Season 13'!AK$4:CN$104,21,0),"0"),IFERROR(VLOOKUP($A104,'Season 14'!AK$4:CN$104,21,0),"0"),IFERROR(VLOOKUP(A104,'Season 15'!AK$4:CN$104,21,0),"0"),)</f>
        <v>0</v>
      </c>
      <c r="U104" s="402">
        <f>SUM(
IFERROR(VLOOKUP($A104,'Season 1'!AJ$4:CM$104,22,0),"0"),IFERROR(VLOOKUP($A104,'Season 2'!AK$4:CN$104,22,0),"0"),
IFERROR(VLOOKUP($A104,'Season 3'!AK$4:CN$104,22,0),"0"),IFERROR(VLOOKUP($A104,'Season 4'!AK$4:CN$104,22,0),"0"),
IFERROR(VLOOKUP($A104,'Season 5'!AK$4:CN$104,22,0),"0"),IFERROR(VLOOKUP($A104,'Season 6'!AK$4:CN$104,22,0),"0"),
IFERROR(VLOOKUP($A104,'Season 7'!AK$4:CN$104,22,0),"0"),IFERROR(VLOOKUP($A104,'Season 8'!AK$4:CN$104,22,0),"0"),
IFERROR(VLOOKUP($A104,'Season 9'!AK$4:CN$104,22,0),"0"),IFERROR(VLOOKUP($A104,'Season 10'!AK$4:CN$104,22,0),"0"),
IFERROR(VLOOKUP($A104,'Season 11'!AK$4:CN$104,22,0),"0"),IFERROR(VLOOKUP($A104,'Season 12'!AK$4:CN$104,22,0),"0"),
IFERROR(VLOOKUP($A104,'Season 13'!AK$4:CN$104,22,0),"0"),IFERROR(VLOOKUP($A104,'Season 14'!AK$4:CN$104,22,0),"0"),IFERROR(VLOOKUP(A104,'Season 15'!AK$4:CN$104,22,0),"0"),)</f>
        <v>0</v>
      </c>
      <c r="V104" s="403">
        <f>SUM(
IFERROR(VLOOKUP($A104,'Season 1'!AJ$4:CM$104,23,0),"0"),IFERROR(VLOOKUP($A104,'Season 2'!AK$4:CN$104,23,0),"0"),
IFERROR(VLOOKUP($A104,'Season 3'!AK$4:CN$104,23,0),"0"),IFERROR(VLOOKUP($A104,'Season 4'!AK$4:CN$104,23,0),"0"),
IFERROR(VLOOKUP($A104,'Season 5'!AK$4:CN$104,23,0),"0"),IFERROR(VLOOKUP($A104,'Season 6'!AK$4:CN$104,23,0),"0"),
IFERROR(VLOOKUP($A104,'Season 7'!AK$4:CN$104,23,0),"0"),IFERROR(VLOOKUP($A104,'Season 8'!AK$4:CN$104,23,0),"0"),
IFERROR(VLOOKUP($A104,'Season 9'!AK$4:CN$104,23,0),"0"),IFERROR(VLOOKUP($A104,'Season 10'!AK$4:CN$104,23,0),"0"),
IFERROR(VLOOKUP($A104,'Season 11'!AK$4:CN$104,23,0),"0"),IFERROR(VLOOKUP($A104,'Season 12'!AK$4:CN$104,23,0),"0"),
IFERROR(VLOOKUP($A104,'Season 13'!AK$4:CN$104,23,0),"0"),IFERROR(VLOOKUP($A104,'Season 14'!AK$4:CN$104,23,0),"0"),IFERROR(VLOOKUP($A104,'Season 15'!AK$4:CN$104,23,0),"0"),)</f>
        <v>0</v>
      </c>
      <c r="W104" s="398">
        <f>SUM(
IFERROR(VLOOKUP($A104,'Season 1'!AJ$4:CM$104,24,0),"0"),IFERROR(VLOOKUP($A104,'Season 2'!AK$4:CN$104,24,0),"0"),
IFERROR(VLOOKUP($A104,'Season 3'!AK$4:CN$104,24,0),"0"),IFERROR(VLOOKUP($A104,'Season 4'!AK$4:CN$104,24,0),"0"),
IFERROR(VLOOKUP($A104,'Season 5'!AK$4:CN$104,24,0),"0"),IFERROR(VLOOKUP($A104,'Season 6'!AK$4:CN$104,24,0),"0"),
IFERROR(VLOOKUP($A104,'Season 7'!AK$4:CN$104,24,0),"0"),IFERROR(VLOOKUP($A104,'Season 8'!AK$4:CN$104,24,0),"0"),
IFERROR(VLOOKUP($A104,'Season 9'!AK$4:CN$104,24,0),"0"),IFERROR(VLOOKUP($A104,'Season 10'!AK$4:CN$104,24,0),"0"),
IFERROR(VLOOKUP($A104,'Season 11'!AK$4:CN$104,24,0),"0"),IFERROR(VLOOKUP($A104,'Season 12'!AK$4:CN$104,24,0),"0"),
IFERROR(VLOOKUP($A104,'Season 13'!AK$4:CN$104,24,0),"0"),IFERROR(VLOOKUP($A104,'Season 14'!AK$4:CN$104,24,0),"0"),IFERROR(VLOOKUP($A104,'Season 15'!AK$4:CN$104,24,0),"0"),)</f>
        <v>0</v>
      </c>
      <c r="X104" s="518">
        <f>SUM(
IFERROR(VLOOKUP($A104,'Season 1'!AJ$4:CM$104,25,0),"0"),IFERROR(VLOOKUP($A104,'Season 2'!AK$4:CN$104,25,0),"0"),
IFERROR(VLOOKUP($A104,'Season 3'!AK$4:CN$104,25,0),"0"),IFERROR(VLOOKUP($A104,'Season 4'!AK$4:CN$104,25,0),"0"),
IFERROR(VLOOKUP($A104,'Season 5'!AK$4:CN$104,25,0),"0"),IFERROR(VLOOKUP($A104,'Season 6'!AK$4:CN$104,25,0),"0"),
IFERROR(VLOOKUP($A104,'Season 7'!AK$4:CN$104,25,0),"0"),IFERROR(VLOOKUP($A104,'Season 8'!AK$4:CN$104,25,0),"0"),
IFERROR(VLOOKUP($A104,'Season 9'!AK$4:CN$104,25,0),"0"),IFERROR(VLOOKUP($A104,'Season 10'!AK$4:CN$104,25,0),"0"),
IFERROR(VLOOKUP($A104,'Season 11'!AK$4:CN$104,25,0),"0"),IFERROR(VLOOKUP($A104,'Season 12'!AK$4:CN$104,25,0),"0"),
IFERROR(VLOOKUP($A104,'Season 13'!AK$4:CN$104,25,0),"0"),IFERROR(VLOOKUP($A104,'Season 14'!AK$4:CN$104,25,0),"0"),IFERROR(VLOOKUP($A104,'Season 15'!AK$4:CN$104,25,0),"0"),)</f>
        <v>0</v>
      </c>
      <c r="Y104" s="21">
        <f>SUM(
IFERROR(VLOOKUP($A104,'Season 1'!AJ$4:CM$104,26,0),"0"),IFERROR(VLOOKUP($A104,'Season 2'!AK$4:CN$104,26,0),"0"),
IFERROR(VLOOKUP($A104,'Season 3'!AK$4:CN$104,26,0),"0"),IFERROR(VLOOKUP($A104,'Season 4'!AK$4:CN$104,26,0),"0"),
IFERROR(VLOOKUP($A104,'Season 5'!AK$4:CN$104,26,0),"0"),IFERROR(VLOOKUP($A104,'Season 6'!AK$4:CN$104,26,0),"0"),
IFERROR(VLOOKUP($A104,'Season 7'!AK$4:CN$104,26,0),"0"),IFERROR(VLOOKUP($A104,'Season 8'!AK$4:CN$104,26,0),"0"),
IFERROR(VLOOKUP($A104,'Season 9'!AK$4:CN$104,26,0),"0"),IFERROR(VLOOKUP($A104,'Season 10'!AK$4:CN$104,26,0),"0"),
IFERROR(VLOOKUP($A104,'Season 11'!AK$4:CN$104,26,0),"0"),IFERROR(VLOOKUP($A104,'Season 12'!AK$4:CN$104,26,0),"0"),
IFERROR(VLOOKUP($A104,'Season 13'!AK$4:CN$104,26,0),"0"),IFERROR(VLOOKUP($A104,'Season 14'!AK$4:CN$104,26,0),"0"),IFERROR(VLOOKUP($A104,'Season 15'!AK$4:CN$104,26,0),"0"),)</f>
        <v>0</v>
      </c>
      <c r="Z104" s="402">
        <f>SUM(
IFERROR(VLOOKUP($A104,'Season 1'!AJ$4:CM$104,27,0),"0"),IFERROR(VLOOKUP($A104,'Season 2'!AK$4:CN$104,27,0),"0"),
IFERROR(VLOOKUP($A104,'Season 3'!AK$4:CN$104,27,0),"0"),IFERROR(VLOOKUP($A104,'Season 4'!AK$4:CN$104,27,0),"0"),
IFERROR(VLOOKUP($A104,'Season 5'!AK$4:CN$104,27,0),"0"),IFERROR(VLOOKUP($A104,'Season 6'!AK$4:CN$104,27,0),"0"),
IFERROR(VLOOKUP($A104,'Season 7'!AK$4:CN$104,27,0),"0"),IFERROR(VLOOKUP($A104,'Season 8'!AK$4:CN$104,27,0),"0"),
IFERROR(VLOOKUP($A104,'Season 9'!AK$4:CN$104,27,0),"0"),IFERROR(VLOOKUP($A104,'Season 10'!AK$4:CN$104,27,0),"0"),
IFERROR(VLOOKUP($A104,'Season 11'!AK$4:CN$104,27,0),"0"),IFERROR(VLOOKUP($A104,'Season 12'!AK$4:CN$104,27,0),"0"),
IFERROR(VLOOKUP($A104,'Season 13'!AK$4:CN$104,27,0),"0"),IFERROR(VLOOKUP($A104,'Season 14'!AK$4:CN$104,27,0),"0"),IFERROR(VLOOKUP($A104,'Season 15'!AK$4:CN$104,27,0),"0"),)</f>
        <v>0</v>
      </c>
      <c r="AA104" s="403">
        <f>SUM(
IFERROR(VLOOKUP($A104,'Season 1'!AJ$4:CM$104,28,0),"0"),IFERROR(VLOOKUP($A104,'Season 2'!AK$4:CN$104,28,0),"0"),
IFERROR(VLOOKUP($A104,'Season 3'!AK$4:CN$104,28,0),"0"),IFERROR(VLOOKUP($A104,'Season 4'!AK$4:CN$104,28,0),"0"),
IFERROR(VLOOKUP($A104,'Season 5'!AK$4:CN$104,28,0),"0"),IFERROR(VLOOKUP($A104,'Season 6'!AK$4:CN$104,28,0),"0"),
IFERROR(VLOOKUP($A104,'Season 7'!AK$4:CN$104,28,0),"0"),IFERROR(VLOOKUP($A104,'Season 8'!AK$4:CN$104,28,0),"0"),
IFERROR(VLOOKUP($A104,'Season 9'!AK$4:CN$104,28,0),"0"),IFERROR(VLOOKUP($A104,'Season 10'!AK$4:CN$104,28,0),"0"),
IFERROR(VLOOKUP($A104,'Season 11'!AK$4:CN$104,28,0),"0"),IFERROR(VLOOKUP($A104,'Season 12'!AK$4:CN$104,28,0),"0"),
IFERROR(VLOOKUP($A104,'Season 13'!AK$4:CN$104,28,0),"0"),IFERROR(VLOOKUP($A104,'Season 14'!AK$4:CN$104,28,0),"0"),IFERROR(VLOOKUP($A104,'Season 15'!AK$4:CN$104,28,0),"0"),)</f>
        <v>0</v>
      </c>
      <c r="AB104" s="398">
        <f>SUM(
IFERROR(VLOOKUP($A104,'Season 1'!AJ$4:CM$104,29,0),"0"),IFERROR(VLOOKUP($A104,'Season 2'!AK$4:CN$104,29,0),"0"),
IFERROR(VLOOKUP($A104,'Season 3'!AK$4:CN$104,29,0),"0"),IFERROR(VLOOKUP($A104,'Season 4'!AK$4:CN$104,29,0),"0"),
IFERROR(VLOOKUP($A104,'Season 5'!AK$4:CN$104,29,0),"0"),IFERROR(VLOOKUP($A104,'Season 6'!AK$4:CN$104,29,0),"0"),
IFERROR(VLOOKUP($A104,'Season 7'!AK$4:CN$104,29,0),"0"),IFERROR(VLOOKUP($A104,'Season 8'!AK$4:CN$104,29,0),"0"),
IFERROR(VLOOKUP($A104,'Season 9'!AK$4:CN$104,29,0),"0"),IFERROR(VLOOKUP($A104,'Season 10'!AK$4:CN$104,29,0),"0"),
IFERROR(VLOOKUP($A104,'Season 11'!AK$4:CN$104,29,0),"0"),IFERROR(VLOOKUP($A104,'Season 12'!AK$4:CN$104,29,0),"0"),
IFERROR(VLOOKUP($A104,'Season 13'!AK$4:CN$104,29,0),"0"),IFERROR(VLOOKUP($A104,'Season 14'!AK$4:CN$104,29,0),"0"),IFERROR(VLOOKUP($A104,'Season 15'!AK$4:CN$104,29,0),"0"),)</f>
        <v>0</v>
      </c>
      <c r="AC104" s="518">
        <f>SUM(
IFERROR(VLOOKUP($A104,'Season 1'!AJ$4:CM$104,30,0),"0"),IFERROR(VLOOKUP($A104,'Season 2'!AK$4:CN$104,30,0),"0"),
IFERROR(VLOOKUP($A104,'Season 3'!AK$4:CN$104,30,0),"0"),IFERROR(VLOOKUP($A104,'Season 4'!AK$4:CN$104,30,0),"0"),
IFERROR(VLOOKUP($A104,'Season 5'!AK$4:CN$104,30,0),"0"),IFERROR(VLOOKUP($A104,'Season 6'!AK$4:CN$104,30,0),"0"),
IFERROR(VLOOKUP($A104,'Season 7'!AK$4:CN$104,30,0),"0"),IFERROR(VLOOKUP($A104,'Season 8'!AK$4:CN$104,30,0),"0"),
IFERROR(VLOOKUP($A104,'Season 9'!AK$4:CN$104,30,0),"0"),IFERROR(VLOOKUP($A104,'Season 10'!AK$4:CN$104,30,0),"0"),
IFERROR(VLOOKUP($A104,'Season 11'!AK$4:CN$104,30,0),"0"),IFERROR(VLOOKUP($A104,'Season 12'!AK$4:CN$104,30,0),"0"),
IFERROR(VLOOKUP($A104,'Season 13'!AK$4:CN$104,30,0),"0"),IFERROR(VLOOKUP($A104,'Season 14'!AK$4:CN$104,30,0),"0"),IFERROR(VLOOKUP($A104,'Season 15'!AK$4:CN$104,30,0),"0"),)</f>
        <v>0</v>
      </c>
      <c r="AD104" s="21">
        <f>SUM(
IFERROR(VLOOKUP($A104,'Season 1'!AJ$4:CM$104,31,0),"0"),IFERROR(VLOOKUP($A104,'Season 2'!AK$4:CN$104,31,0),"0"),
IFERROR(VLOOKUP($A104,'Season 3'!AK$4:CN$104,31,0),"0"),IFERROR(VLOOKUP($A104,'Season 4'!AK$4:CN$104,31,0),"0"),
IFERROR(VLOOKUP($A104,'Season 5'!AK$4:CN$104,31,0),"0"),IFERROR(VLOOKUP($A104,'Season 6'!AK$4:CN$104,31,0),"0"),
IFERROR(VLOOKUP($A104,'Season 7'!AK$4:CN$104,31,0),"0"),IFERROR(VLOOKUP($A104,'Season 8'!AK$4:CN$104,31,0),"0"),
IFERROR(VLOOKUP($A104,'Season 9'!AK$4:CN$104,31,0),"0"),IFERROR(VLOOKUP($A104,'Season 10'!AK$4:CN$104,31,0),"0"),
IFERROR(VLOOKUP($A104,'Season 11'!AK$4:CN$104,31,0),"0"),IFERROR(VLOOKUP($A104,'Season 12'!AK$4:CN$104,31,0),"0"),
IFERROR(VLOOKUP($A104,'Season 13'!AK$4:CN$104,31,0),"0"),IFERROR(VLOOKUP($A104,'Season 14'!AK$4:CN$104,31,0),"0"),IFERROR(VLOOKUP($A104,'Season 15'!AK$4:CN$104,31,0),"0"),)</f>
        <v>0</v>
      </c>
      <c r="AE104" s="402">
        <f>SUM(
IFERROR(VLOOKUP($A104,'Season 1'!AJ$4:CM$104,32,0),"0"),IFERROR(VLOOKUP($A104,'Season 2'!AK$4:CN$104,32,0),"0"),
IFERROR(VLOOKUP($A104,'Season 3'!AK$4:CN$104,32,0),"0"),IFERROR(VLOOKUP($A104,'Season 4'!AK$4:CN$104,32,0),"0"),
IFERROR(VLOOKUP($A104,'Season 5'!AK$4:CN$104,32,0),"0"),IFERROR(VLOOKUP($A104,'Season 6'!AK$4:CN$104,32,0),"0"),
IFERROR(VLOOKUP($A104,'Season 7'!AK$4:CN$104,32,0),"0"),IFERROR(VLOOKUP($A104,'Season 8'!AK$4:CN$104,32,0),"0"),
IFERROR(VLOOKUP($A104,'Season 9'!AK$4:CN$104,32,0),"0"),IFERROR(VLOOKUP($A104,'Season 10'!AK$4:CN$104,32,0),"0"),
IFERROR(VLOOKUP($A104,'Season 11'!AK$4:CN$104,32,0),"0"),IFERROR(VLOOKUP($A104,'Season 12'!AK$4:CN$104,32,0),"0"),
IFERROR(VLOOKUP($A104,'Season 13'!AK$4:CN$104,32,0),"0"),IFERROR(VLOOKUP($A104,'Season 14'!AK$4:CN$104,32,0),"0"),IFERROR(VLOOKUP($A104,'Season 15'!AK$4:CN$104,32,0),"0"),)</f>
        <v>0</v>
      </c>
      <c r="AF104" s="403">
        <f>SUM(IFERROR(VLOOKUP($A104,'Season 2'!AK$4:CN$104,33,0),"0"),
IFERROR(VLOOKUP($A104,'Season 3'!AK$4:CN$104,33,0),"0"),IFERROR(VLOOKUP($A104,'Season 4'!AK$4:CN$104,33,0),"0"),
IFERROR(VLOOKUP($A104,'Season 5'!AK$4:CN$104,33,0),"0"),IFERROR(VLOOKUP($A104,'Season 6'!AK$4:CN$104,33,0),"0"),
IFERROR(VLOOKUP($A104,'Season 7'!AK$4:CN$104,33,0),"0"),IFERROR(VLOOKUP($A104,'Season 8'!AK$4:CN$104,33,0),"0"),
IFERROR(VLOOKUP($A104,'Season 9'!AK$4:CN$104,33,0),"0"),IFERROR(VLOOKUP($A104,'Season 10'!AK$4:CN$104,33,0),"0"),
IFERROR(VLOOKUP($A104,'Season 11'!AK$4:CN$104,33,0),"0"),IFERROR(VLOOKUP($A104,'Season 12'!AK$4:CN$104,33,0),"0"),
IFERROR(VLOOKUP($A104,'Season 13'!AK$4:CN$104,33,0),"0"),IFERROR(VLOOKUP($A104,'Season 14'!AK$4:CN$104,33,0),"0"),IFERROR(VLOOKUP($A104,'Season 15'!AK$4:CN$104,33,0),"0"),)</f>
        <v>0</v>
      </c>
      <c r="AG104" s="398">
        <f>SUM(IFERROR(VLOOKUP($A104,'Season 2'!AK$4:CN$104,34,0),"0"),
IFERROR(VLOOKUP($A104,'Season 3'!AK$4:CN$104,34,0),"0"),IFERROR(VLOOKUP($A104,'Season 4'!AK$4:CN$104,34,0),"0"),
IFERROR(VLOOKUP($A104,'Season 5'!AK$4:CN$104,34,0),"0"),IFERROR(VLOOKUP($A104,'Season 6'!AK$4:CN$104,34,0),"0"),
IFERROR(VLOOKUP($A104,'Season 7'!AK$4:CN$104,34,0),"0"),IFERROR(VLOOKUP($A104,'Season 8'!AK$4:CN$104,34,0),"0"),
IFERROR(VLOOKUP($A104,'Season 9'!AK$4:CN$104,34,0),"0"),IFERROR(VLOOKUP($A104,'Season 10'!AK$4:CN$104,34,0),"0"),
IFERROR(VLOOKUP($A104,'Season 11'!AK$4:CN$104,34,0),"0"),IFERROR(VLOOKUP($A104,'Season 12'!AK$4:CN$104,34,0),"0"),
IFERROR(VLOOKUP($A104,'Season 13'!AK$4:CN$104,34,0),"0"),IFERROR(VLOOKUP($A104,'Season 14'!AK$4:CN$104,34,0),"0"),IFERROR(VLOOKUP($A104,'Season 15'!AK$4:CN$104,34,0),"0"),)</f>
        <v>0</v>
      </c>
      <c r="AH104" s="518">
        <f>SUM(IFERROR(VLOOKUP($A104,'Season 2'!AK$4:CN$104,35,0),"0"),
IFERROR(VLOOKUP($A104,'Season 3'!AK$4:CN$104,35,0),"0"),IFERROR(VLOOKUP($A104,'Season 4'!AK$4:CN$104,35,0),"0"),
IFERROR(VLOOKUP($A104,'Season 5'!AK$4:CN$104,35,0),"0"),IFERROR(VLOOKUP($A104,'Season 6'!AK$4:CN$104,35,0),"0"),
IFERROR(VLOOKUP($A104,'Season 7'!AK$4:CN$104,35,0),"0"),IFERROR(VLOOKUP($A104,'Season 8'!AK$4:CN$104,35,0),"0"),
IFERROR(VLOOKUP($A104,'Season 9'!AK$4:CN$104,35,0),"0"),IFERROR(VLOOKUP($A104,'Season 10'!AK$4:CN$104,35,0),"0"),
IFERROR(VLOOKUP($A104,'Season 11'!AK$4:CN$104,35,0),"0"),IFERROR(VLOOKUP($A104,'Season 12'!AK$4:CN$104,35,0),"0"),
IFERROR(VLOOKUP($A104,'Season 13'!AK$4:CN$104,35,0),"0"),IFERROR(VLOOKUP($A104,'Season 14'!AK$4:CN$104,35,0),"0"),IFERROR(VLOOKUP($A104,'Season 15'!AK$4:CN$104,35,0),"0"),)</f>
        <v>0</v>
      </c>
      <c r="AI104" s="21">
        <f>SUM(IFERROR(VLOOKUP($A104,'Season 2'!AK$4:CN$104,36,0),"0"),
IFERROR(VLOOKUP($A104,'Season 3'!AK$4:CN$104,36,0),"0"),IFERROR(VLOOKUP($A104,'Season 4'!AK$4:CN$104,36,0),"0"),
IFERROR(VLOOKUP($A104,'Season 5'!AK$4:CN$104,36,0),"0"),IFERROR(VLOOKUP($A104,'Season 6'!AK$4:CN$104,36,0),"0"),
IFERROR(VLOOKUP($A104,'Season 7'!AK$4:CN$104,36,0),"0"),IFERROR(VLOOKUP($A104,'Season 8'!AK$4:CN$104,36,0),"0"),
IFERROR(VLOOKUP($A104,'Season 9'!AK$4:CN$104,36,0),"0"),IFERROR(VLOOKUP($A104,'Season 10'!AK$4:CN$104,36,0),"0"),
IFERROR(VLOOKUP($A104,'Season 11'!AK$4:CN$104,36,0),"0"),IFERROR(VLOOKUP($A104,'Season 12'!AK$4:CN$104,36,0),"0"),
IFERROR(VLOOKUP($A104,'Season 13'!AK$4:CN$104,36,0),"0"),IFERROR(VLOOKUP($A104,'Season 14'!AK$4:CN$104,36,0),"0"),IFERROR(VLOOKUP($A104,'Season 15'!AK$4:CN$104,36,0),"0"),)</f>
        <v>0</v>
      </c>
      <c r="AJ104" s="402">
        <f>SUM(IFERROR(VLOOKUP($A104,'Season 2'!AK$4:CN$104,37,0),"0"),
IFERROR(VLOOKUP($A104,'Season 3'!AK$4:CN$104,37,0),"0"),IFERROR(VLOOKUP($A104,'Season 4'!AK$4:CN$104,37,0),"0"),
IFERROR(VLOOKUP($A104,'Season 5'!AK$4:CN$104,37,0),"0"),IFERROR(VLOOKUP($A104,'Season 6'!AK$4:CN$104,37,0),"0"),
IFERROR(VLOOKUP($A104,'Season 7'!AK$4:CN$104,37,0),"0"),IFERROR(VLOOKUP($A104,'Season 8'!AK$4:CN$104,37,0),"0"),
IFERROR(VLOOKUP($A104,'Season 9'!AK$4:CN$104,37,0),"0"),IFERROR(VLOOKUP($A104,'Season 10'!AK$4:CN$104,37,0),"0"),
IFERROR(VLOOKUP($A104,'Season 11'!AK$4:CN$104,37,0),"0"),IFERROR(VLOOKUP($A104,'Season 12'!AK$4:CN$104,37,0),"0"),
IFERROR(VLOOKUP($A104,'Season 13'!AK$4:CN$104,37,0),"0"),IFERROR(VLOOKUP($A104,'Season 14'!AK$4:CN$104,37,0),"0"),IFERROR(VLOOKUP($A104,'Season 15'!AK$4:CN$104,37,0),"0"),)</f>
        <v>0</v>
      </c>
      <c r="AK104" s="403">
        <f>SUM(IFERROR(VLOOKUP($A104,'Season 1'!AJ$4:CM$104,33,0),"0"),IFERROR(VLOOKUP($A104,'Season 2'!AK$4:CN$104,38,0),"0"),
IFERROR(VLOOKUP($A104,'Season 3'!AK$4:CN$104,38,0),"0"),IFERROR(VLOOKUP($A104,'Season 4'!AK$4:CN$104,38,0),"0"),
IFERROR(VLOOKUP($A104,'Season 5'!AK$4:CN$104,38,0),"0"),IFERROR(VLOOKUP($A104,'Season 6'!AK$4:CN$104,38,0),"0"),
IFERROR(VLOOKUP($A104,'Season 7'!AK$4:CN$104,38,0),"0"),IFERROR(VLOOKUP($A104,'Season 8'!AK$4:CN$104,38,0),"0"),
IFERROR(VLOOKUP($A104,'Season 9'!AK$4:CN$104,38,0),"0"),IFERROR(VLOOKUP($A104,'Season 10'!AK$4:CN$104,38,0),"0"),
IFERROR(VLOOKUP($A104,'Season 11'!AK$4:CN$104,38,0),"0"),IFERROR(VLOOKUP($A104,'Season 12'!AK$4:CN$104,38,0),"0"),
IFERROR(VLOOKUP($A104,'Season 13'!AK$4:CN$104,38,0),"0"),IFERROR(VLOOKUP($A104,'Season 14'!AK$4:CN$104,38,0),"0"),IFERROR(VLOOKUP($A104,'Season 15'!AK$4:CN$104,38,0),"0"),)</f>
        <v>0</v>
      </c>
      <c r="AL104" s="398">
        <f>SUM(IFERROR(VLOOKUP($A104,'Season 1'!AJ$4:CM$104,34,0),"0"),IFERROR(VLOOKUP($A104,'Season 2'!AK$4:CN$104,39,0),"0"),
IFERROR(VLOOKUP($A104,'Season 3'!AK$4:CN$104,39,0),"0"),IFERROR(VLOOKUP($A104,'Season 4'!AK$4:CN$104,39,0),"0"),
IFERROR(VLOOKUP($A104,'Season 5'!AK$4:CN$104,39,0),"0"),IFERROR(VLOOKUP($A104,'Season 6'!AK$4:CN$104,39,0),"0"),
IFERROR(VLOOKUP($A104,'Season 7'!AK$4:CN$104,39,0),"0"),IFERROR(VLOOKUP($A104,'Season 8'!AK$4:CN$104,39,0),"0"),
IFERROR(VLOOKUP($A104,'Season 9'!AK$4:CN$104,39,0),"0"),IFERROR(VLOOKUP($A104,'Season 10'!AK$4:CN$104,39,0),"0"),
IFERROR(VLOOKUP($A104,'Season 11'!AK$4:CN$104,39,0),"0"),IFERROR(VLOOKUP($A104,'Season 12'!AK$4:CN$104,39,0),"0"),
IFERROR(VLOOKUP($A104,'Season 13'!AK$4:CN$104,39,0),"0"),IFERROR(VLOOKUP($A104,'Season 14'!AK$4:CN$104,39,0),"0"),IFERROR(VLOOKUP($A104,'Season 15'!AK$4:CN$104,39,0),"0"),)</f>
        <v>0</v>
      </c>
      <c r="AM104" s="518">
        <f>SUM(IFERROR(VLOOKUP($A104,'Season 1'!AJ$4:CM$104,35,0),"0"),IFERROR(VLOOKUP($A104,'Season 2'!AK$4:CN$104,40,0),"0"),
IFERROR(VLOOKUP($A104,'Season 3'!AK$4:CN$104,40,0),"0"),IFERROR(VLOOKUP($A104,'Season 4'!AK$4:CN$104,40,0),"0"),
IFERROR(VLOOKUP($A104,'Season 5'!AK$4:CN$104,40,0),"0"),IFERROR(VLOOKUP($A104,'Season 6'!AK$4:CN$104,40,0),"0"),
IFERROR(VLOOKUP($A104,'Season 7'!AK$4:CN$104,40,0),"0"),IFERROR(VLOOKUP($A104,'Season 8'!AK$4:CN$104,40,0),"0"),
IFERROR(VLOOKUP($A104,'Season 9'!AK$4:CN$104,40,0),"0"),IFERROR(VLOOKUP($A104,'Season 10'!AK$4:CN$104,40,0),"0"),
IFERROR(VLOOKUP($A104,'Season 11'!AK$4:CN$104,40,0),"0"),IFERROR(VLOOKUP($A104,'Season 12'!AK$4:CN$104,40,0),"0"),
IFERROR(VLOOKUP($A104,'Season 13'!AK$4:CN$104,40,0),"0"),IFERROR(VLOOKUP($A104,'Season 14'!AK$4:CN$104,40,0),"0"),IFERROR(VLOOKUP($A104,'Season 15'!AK$4:CN$104,40,0),"0"),)</f>
        <v>0</v>
      </c>
      <c r="AN104" s="21">
        <f>SUM(IFERROR(VLOOKUP($A104,'Season 1'!AJ$4:CM$104,36,0),"0"),IFERROR(VLOOKUP($A104,'Season 2'!AK$4:CN$104,41,0),"0"),
IFERROR(VLOOKUP($A104,'Season 3'!AK$4:CN$104,41,0),"0"),IFERROR(VLOOKUP($A104,'Season 4'!AK$4:CN$104,41,0),"0"),
IFERROR(VLOOKUP($A104,'Season 5'!AK$4:CN$104,41,0),"0"),IFERROR(VLOOKUP($A104,'Season 6'!AK$4:CN$104,41,0),"0"),
IFERROR(VLOOKUP($A104,'Season 7'!AK$4:CN$104,41,0),"0"),IFERROR(VLOOKUP($A104,'Season 8'!AK$4:CN$104,41,0),"0"),
IFERROR(VLOOKUP($A104,'Season 9'!AK$4:CN$104,41,0),"0"),IFERROR(VLOOKUP($A104,'Season 10'!AK$4:CN$104,41,0),"0"),
IFERROR(VLOOKUP($A104,'Season 11'!AK$4:CN$104,41,0),"0"),IFERROR(VLOOKUP($A104,'Season 12'!AK$4:CN$104,41,0),"0"),
IFERROR(VLOOKUP($A104,'Season 13'!AK$4:CN$104,41,0),"0"),IFERROR(VLOOKUP($A104,'Season 14'!AK$4:CN$104,41,0),"0"),IFERROR(VLOOKUP($A104,'Season 15'!AK$4:CN$104,41,0),"0"),)</f>
        <v>0</v>
      </c>
      <c r="AO104" s="402">
        <f>SUM(IFERROR(VLOOKUP($A104,'Season 1'!AJ$4:CM$104,37,0),"0"),IFERROR(VLOOKUP($A104,'Season 2'!AK$4:CN$104,42,0),"0"),
IFERROR(VLOOKUP($A104,'Season 3'!AK$4:CN$104,42,0),"0"),IFERROR(VLOOKUP($A104,'Season 4'!AK$4:CN$104,42,0),"0"),
IFERROR(VLOOKUP($A104,'Season 5'!AK$4:CN$104,42,0),"0"),IFERROR(VLOOKUP($A104,'Season 6'!AK$4:CN$104,42,0),"0"),
IFERROR(VLOOKUP($A104,'Season 7'!AK$4:CN$104,42,0),"0"),IFERROR(VLOOKUP($A104,'Season 8'!AK$4:CN$104,42,0),"0"),
IFERROR(VLOOKUP($A104,'Season 9'!AK$4:CN$104,42,0),"0"),IFERROR(VLOOKUP($A104,'Season 10'!AK$4:CN$104,42,0),"0"),
IFERROR(VLOOKUP($A104,'Season 11'!AK$4:CN$104,42,0),"0"),IFERROR(VLOOKUP($A104,'Season 12'!AK$4:CN$104,42,0),"0"),
IFERROR(VLOOKUP($A104,'Season 13'!AK$4:CN$104,42,0),"0"),IFERROR(VLOOKUP($A104,'Season 14'!AK$4:CN$104,42,0),"0"),IFERROR(VLOOKUP($A104,'Season 15'!AK$4:CN$104,42,0),"0"),)</f>
        <v>0</v>
      </c>
      <c r="AP104" s="403">
        <f>SUM(IFERROR(VLOOKUP($A104,'Season 1'!AJ$4:CM$104,43,0),"0"),IFERROR(VLOOKUP($A104,'Season 2'!AK$4:CN$104,43,0),"0"),
IFERROR(VLOOKUP($A104,'Season 3'!AK$4:CN$104,43,0),"0"),IFERROR(VLOOKUP($A104,'Season 4'!AK$4:CN$104,43,0),"0"),
IFERROR(VLOOKUP($A104,'Season 5'!AK$4:CN$104,43,0),"0"),IFERROR(VLOOKUP($A104,'Season 6'!AK$4:CN$104,43,0),"0"),
IFERROR(VLOOKUP($A104,'Season 7'!AK$4:CN$104,43,0),"0"),IFERROR(VLOOKUP($A104,'Season 8'!AK$4:CN$104,43,0),"0"),
IFERROR(VLOOKUP($A104,'Season 9'!AK$4:CN$104,43,0),"0"),IFERROR(VLOOKUP($A104,'Season 10'!AK$4:CN$104,43,0),"0"),
IFERROR(VLOOKUP($A104,'Season 11'!AK$4:CN$104,43,0),"0"),IFERROR(VLOOKUP($A104,'Season 12'!AK$4:CN$104,43,0),"0"),
IFERROR(VLOOKUP($A104,'Season 13'!AK$4:CN$104,43,0),"0"),IFERROR(VLOOKUP($A104,'Season 14'!AK$4:CN$104,43,0),"0"),IFERROR(VLOOKUP($A104,'Season 15'!AK$4:CN$104,43,0),"0"),)</f>
        <v>0</v>
      </c>
      <c r="AQ104" s="398">
        <f>SUM(IFERROR(VLOOKUP($A104,'Season 1'!AJ$4:CM$104,44,0),"0"),IFERROR(VLOOKUP($A104,'Season 2'!AK$4:CN$104,44,0),"0"),
IFERROR(VLOOKUP($A104,'Season 3'!AK$4:CN$104,44,0),"0"),IFERROR(VLOOKUP($A104,'Season 4'!AK$4:CN$104,44,0),"0"),
IFERROR(VLOOKUP($A104,'Season 5'!AK$4:CN$104,44,0),"0"),IFERROR(VLOOKUP($A104,'Season 6'!AK$4:CN$104,44,0),"0"),
IFERROR(VLOOKUP($A104,'Season 7'!AK$4:CN$104,44,0),"0"),IFERROR(VLOOKUP($A104,'Season 8'!AK$4:CN$104,44,0),"0"),
IFERROR(VLOOKUP($A104,'Season 9'!AK$4:CN$104,44,0),"0"),IFERROR(VLOOKUP($A104,'Season 10'!AK$4:CN$104,44,0),"0"),
IFERROR(VLOOKUP($A104,'Season 11'!AK$4:CN$104,44,0),"0"),IFERROR(VLOOKUP($A104,'Season 12'!AK$4:CN$104,44,0),"0"),
IFERROR(VLOOKUP($A104,'Season 13'!AK$4:CN$104,44,0),"0"),IFERROR(VLOOKUP($A104,'Season 14'!AK$4:CN$104,44,0),"0"),IFERROR(VLOOKUP($A104,'Season 15'!AK$4:CN$104,44,0),"0"),)</f>
        <v>0</v>
      </c>
      <c r="AR104" s="518">
        <f>SUM(IFERROR(VLOOKUP($A104,'Season 1'!AJ$4:CM$104,45,0),"0"),IFERROR(VLOOKUP($A104,'Season 2'!AK$4:CN$104,45,0),"0"),
IFERROR(VLOOKUP($A104,'Season 3'!AK$4:CN$104,45,0),"0"),IFERROR(VLOOKUP($A104,'Season 4'!AK$4:CN$104,45,0),"0"),
IFERROR(VLOOKUP($A104,'Season 5'!AK$4:CN$104,45,0),"0"),IFERROR(VLOOKUP($A104,'Season 6'!AK$4:CN$104,45,0),"0"),
IFERROR(VLOOKUP($A104,'Season 7'!AK$4:CN$104,45,0),"0"),IFERROR(VLOOKUP($A104,'Season 8'!AK$4:CN$104,45,0),"0"),
IFERROR(VLOOKUP($A104,'Season 9'!AK$4:CN$104,45,0),"0"),IFERROR(VLOOKUP($A104,'Season 10'!AK$4:CN$104,45,0),"0"),
IFERROR(VLOOKUP($A104,'Season 11'!AK$4:CN$104,45,0),"0"),IFERROR(VLOOKUP($A104,'Season 12'!AK$4:CN$104,45,0),"0"),
IFERROR(VLOOKUP($A104,'Season 13'!AK$4:CN$104,45,0),"0"),IFERROR(VLOOKUP($A104,'Season 14'!AK$4:CN$104,45,0),"0"),IFERROR(VLOOKUP($A104,'Season 15'!AK$4:CN$104,45,0),"0"),)</f>
        <v>0</v>
      </c>
      <c r="AS104" s="21">
        <f>SUM(IFERROR(VLOOKUP($A104,'Season 1'!AJ$4:CM$104,46,0),"0"),IFERROR(VLOOKUP($A104,'Season 2'!AK$4:CN$104,46,0),"0"),
IFERROR(VLOOKUP($A104,'Season 3'!AK$4:CN$104,46,0),"0"),IFERROR(VLOOKUP($A104,'Season 4'!AK$4:CN$104,46,0),"0"),
IFERROR(VLOOKUP($A104,'Season 5'!AK$4:CN$104,46,0),"0"),IFERROR(VLOOKUP($A104,'Season 6'!AK$4:CN$104,46,0),"0"),
IFERROR(VLOOKUP($A104,'Season 7'!AK$4:CN$104,46,0),"0"),IFERROR(VLOOKUP($A104,'Season 8'!AK$4:CN$104,46,0),"0"),
IFERROR(VLOOKUP($A104,'Season 9'!AK$4:CN$104,46,0),"0"),IFERROR(VLOOKUP($A104,'Season 10'!AK$4:CN$104,46,0),"0"),
IFERROR(VLOOKUP($A104,'Season 11'!AK$4:CN$104,46,0),"0"),IFERROR(VLOOKUP($A104,'Season 12'!AK$4:CN$104,46,0),"0"),
IFERROR(VLOOKUP($A104,'Season 13'!AK$4:CN$104,46,0),"0"),IFERROR(VLOOKUP($A104,'Season 14'!AK$4:CN$104,46,0),"0"),IFERROR(VLOOKUP($A104,'Season 15'!AK$4:CN$104,46,0),"0"),)</f>
        <v>0</v>
      </c>
      <c r="AT104" s="402">
        <f>SUM(IFERROR(VLOOKUP($A104,'Season 1'!AJ$4:CM$104,47,0),"0"),IFERROR(VLOOKUP($A104,'Season 2'!AK$4:CN$104,47,0),"0"),
IFERROR(VLOOKUP($A104,'Season 3'!AK$4:CN$104,47,0),"0"),IFERROR(VLOOKUP($A104,'Season 4'!AK$4:CN$104,47,0),"0"),
IFERROR(VLOOKUP($A104,'Season 5'!AK$4:CN$104,47,0),"0"),IFERROR(VLOOKUP($A104,'Season 6'!AK$4:CN$104,47,0),"0"),
IFERROR(VLOOKUP($A104,'Season 7'!AK$4:CN$104,47,0),"0"),IFERROR(VLOOKUP($A104,'Season 8'!AK$4:CN$104,47,0),"0"),
IFERROR(VLOOKUP($A104,'Season 9'!AK$4:CN$104,47,0),"0"),IFERROR(VLOOKUP($A104,'Season 10'!AK$4:CN$104,47,0),"0"),
IFERROR(VLOOKUP($A104,'Season 11'!AK$4:CN$104,47,0),"0"),IFERROR(VLOOKUP($A104,'Season 12'!AK$4:CN$104,47,0),"0"),
IFERROR(VLOOKUP($A104,'Season 13'!AK$4:CN$104,47,0),"0"),IFERROR(VLOOKUP($A104,'Season 14'!AK$4:CN$104,47,0),"0"),IFERROR(VLOOKUP($A104,'Season 15'!AK$4:CN$104,47,0),"0"),)</f>
        <v>0</v>
      </c>
      <c r="AU104" s="403">
        <f>SUM(IFERROR(VLOOKUP($A104,'Season 3'!AK$4:CN$104,48,0),"0"),IFERROR(VLOOKUP($A104,'Season 4'!AK$4:CN$104,48,0),"0"),
IFERROR(VLOOKUP($A104,'Season 5'!AK$4:CN$104,48,0),"0"),IFERROR(VLOOKUP($A104,'Season 6'!AK$4:CN$104,48,0),"0"),
IFERROR(VLOOKUP($A104,'Season 7'!AK$4:CN$104,48,0),"0"),IFERROR(VLOOKUP($A104,'Season 8'!AK$4:CN$104,48,0),"0"),
IFERROR(VLOOKUP($A104,'Season 9'!AK$4:CN$104,48,0),"0"),IFERROR(VLOOKUP($A104,'Season 10'!AK$4:CN$104,48,0),"0"),
IFERROR(VLOOKUP($A104,'Season 11'!AK$4:CN$104,48,0),"0"),IFERROR(VLOOKUP($A104,'Season 12'!AK$4:CN$104,48,0),"0"),
IFERROR(VLOOKUP($A104,'Season 13'!AK$4:CN$104,48,0),"0"),IFERROR(VLOOKUP($A104,'Season 14'!AK$4:CN$104,48,0),"0"),IFERROR(VLOOKUP($A104,'Season 15'!AK$4:CN$104,48,0),"0"),)</f>
        <v>0</v>
      </c>
      <c r="AV104" s="398">
        <f>SUM(IFERROR(VLOOKUP($A104,'Season 3'!AK$4:CN$104,49,0),"0"),IFERROR(VLOOKUP($A104,'Season 4'!AK$4:CN$104,49,0),"0"),
IFERROR(VLOOKUP($A104,'Season 5'!AK$4:CN$104,49,0),"0"),IFERROR(VLOOKUP($A104,'Season 6'!AK$4:CN$104,49,0),"0"),
IFERROR(VLOOKUP($A104,'Season 7'!AK$4:CN$104,49,0),"0"),IFERROR(VLOOKUP($A104,'Season 8'!AK$4:CN$104,49,0),"0"),
IFERROR(VLOOKUP($A104,'Season 9'!AK$4:CN$104,49,0),"0"),IFERROR(VLOOKUP($A104,'Season 10'!AK$4:CN$104,49,0),"0"),
IFERROR(VLOOKUP($A104,'Season 11'!AK$4:CN$104,49,0),"0"),IFERROR(VLOOKUP($A104,'Season 12'!AK$4:CN$104,49,0),"0"),
IFERROR(VLOOKUP($A104,'Season 13'!AK$4:CN$104,49,0),"0"),IFERROR(VLOOKUP($A104,'Season 14'!AK$4:CN$104,49,0),"0"),IFERROR(VLOOKUP($A104,'Season 15'!AK$4:CN$104,49,0),"0"),)</f>
        <v>0</v>
      </c>
      <c r="AW104" s="518">
        <f>SUM(IFERROR(VLOOKUP($A104,'Season 3'!AK$4:CN$104,50,0),"0"),IFERROR(VLOOKUP($A104,'Season 4'!AK$4:CN$104,50,0),"0"),
IFERROR(VLOOKUP($A104,'Season 5'!AK$4:CN$104,50,0),"0"),IFERROR(VLOOKUP($A104,'Season 6'!AK$4:CN$104,50,0),"0"),
IFERROR(VLOOKUP($A104,'Season 7'!AK$4:CN$104,50,0),"0"),IFERROR(VLOOKUP($A104,'Season 8'!AK$4:CN$104,50,0),"0"),
IFERROR(VLOOKUP($A104,'Season 9'!AK$4:CN$104,50,0),"0"),IFERROR(VLOOKUP($A104,'Season 10'!AK$4:CN$104,50,0),"0"),
IFERROR(VLOOKUP($A104,'Season 11'!AK$4:CN$104,50,0),"0"),IFERROR(VLOOKUP($A104,'Season 12'!AK$4:CN$104,50,0),"0"),
IFERROR(VLOOKUP($A104,'Season 13'!AK$4:CN$104,50,0),"0"),IFERROR(VLOOKUP($A104,'Season 14'!AK$4:CN$104,50,0),"0"),IFERROR(VLOOKUP($A104,'Season 15'!AK$4:CN$104,50,0),"0"),)</f>
        <v>0</v>
      </c>
      <c r="AX104" s="21">
        <f>SUM(IFERROR(VLOOKUP($A104,'Season 3'!AK$4:CN$104,51,0),"0"),IFERROR(VLOOKUP($A104,'Season 4'!AK$4:CN$104,51,0),"0"),
IFERROR(VLOOKUP($A104,'Season 5'!AK$4:CN$104,51,0),"0"),IFERROR(VLOOKUP($A104,'Season 6'!AK$4:CN$104,51,0),"0"),
IFERROR(VLOOKUP($A104,'Season 7'!AK$4:CN$104,51,0),"0"),IFERROR(VLOOKUP($A104,'Season 8'!AK$4:CN$104,51,0),"0"),
IFERROR(VLOOKUP($A104,'Season 9'!AK$4:CN$104,51,0),"0"),IFERROR(VLOOKUP($A104,'Season 10'!AK$4:CN$104,51,0),"0"),
IFERROR(VLOOKUP($A104,'Season 11'!AK$4:CN$104,51,0),"0"),IFERROR(VLOOKUP($A104,'Season 12'!AK$4:CN$104,51,0),"0"),
IFERROR(VLOOKUP($A104,'Season 13'!AK$4:CN$104,51,0),"0"),IFERROR(VLOOKUP($A104,'Season 14'!AK$4:CN$104,51,0),"0"),IFERROR(VLOOKUP($A104,'Season 15'!AK$4:CN$104,51,0),"0"),)</f>
        <v>0</v>
      </c>
      <c r="AY104" s="402">
        <f>SUM(IFERROR(VLOOKUP($A104,'Season 3'!AK$4:CN$104,52,0),"0"),IFERROR(VLOOKUP($A104,'Season 4'!AK$4:CN$104,52,0),"0"),
IFERROR(VLOOKUP($A104,'Season 5'!AK$4:CN$104,52,0),"0"),IFERROR(VLOOKUP($A104,'Season 6'!AK$4:CN$104,52,0),"0"),
IFERROR(VLOOKUP($A104,'Season 7'!AK$4:CN$104,52,0),"0"),IFERROR(VLOOKUP($A104,'Season 8'!AK$4:CN$104,52,0),"0"),
IFERROR(VLOOKUP($A104,'Season 9'!AK$4:CN$104,52,0),"0"),IFERROR(VLOOKUP($A104,'Season 10'!AK$4:CN$104,52,0),"0"),
IFERROR(VLOOKUP($A104,'Season 11'!AK$4:CN$104,52,0),"0"),IFERROR(VLOOKUP($A104,'Season 12'!AK$4:CN$104,52,0),"0"),
IFERROR(VLOOKUP($A104,'Season 13'!AK$4:CN$104,52,0),"0"),IFERROR(VLOOKUP($A104,'Season 14'!AK$4:CN$104,52,0),"0"),IFERROR(VLOOKUP($A104,'Season 15'!AK$4:CN$104,52,0),"0"),)</f>
        <v>0</v>
      </c>
      <c r="AZ104" s="403">
        <f>SUM(IFERROR(VLOOKUP($A104,'Season 1'!AJ$4:CM$104,38,0),"0"),IFERROR(VLOOKUP($A104,'Season 2'!AK$4:CN$104,48,0),"0"),)</f>
        <v>0</v>
      </c>
      <c r="BA104" s="398">
        <f>SUM(IFERROR(VLOOKUP($A104,'Season 1'!AJ$4:CM$104,39,0),"0"),IFERROR(VLOOKUP($A104,'Season 2'!AK$4:CN$104,49,0),"0"),)</f>
        <v>0</v>
      </c>
      <c r="BB104" s="518">
        <f>SUM(IFERROR(VLOOKUP($A104,'Season 1'!AJ$4:CM$104,40,0),"0"),IFERROR(VLOOKUP($A104,'Season 2'!AK$4:CN$104,50,0),"0"),)</f>
        <v>0</v>
      </c>
      <c r="BC104" s="21">
        <f>SUM(IFERROR(VLOOKUP($A104,'Season 1'!AJ$4:CM$104,41,0),"0"),IFERROR(VLOOKUP($A104,'Season 2'!AK$4:CN$104,51,0),"0"),)</f>
        <v>0</v>
      </c>
      <c r="BD104" s="402">
        <f>SUM(IFERROR(VLOOKUP($A104,'Season 1'!AJ$4:CM$104,42,0),"0"),IFERROR(VLOOKUP($A104,'Season 2'!AK$4:CN$104,52,0),"0"),)</f>
        <v>0</v>
      </c>
      <c r="BE104" s="561">
        <f>SUM(
IFERROR(VLOOKUP($A104,'Season 1'!AJ$4:CM$104,48,0),"0"),IFERROR(VLOOKUP($A104,'Season 2'!AK$4:CN$104,53,0),"0"),
IFERROR(VLOOKUP($A104,'Season 3'!AK$4:CN$104,53,0),"0"),IFERROR(VLOOKUP($A104,'Season 4'!AK$4:CN$104,53,0),"0"),
IFERROR(VLOOKUP($A104,'Season 5'!AK$4:CN$104,53,0),"0"),IFERROR(VLOOKUP($A104,'Season 6'!AK$4:CN$104,53,0),"0"),
IFERROR(VLOOKUP($A104,'Season 7'!AK$4:CN$104,53,0),"0"),IFERROR(VLOOKUP($A104,'Season 8'!AK$4:CN$104,53,0),"0"),
IFERROR(VLOOKUP($A104,'Season 9'!AK$4:CN$104,53,0),"0"),IFERROR(VLOOKUP($A104,'Season 10'!AK$4:CN$104,53,0),"0"),
IFERROR(VLOOKUP($A104,'Season 11'!AK$4:CN$104,53,0),"0"),IFERROR(VLOOKUP($A104,'Season 12'!AK$4:CN$104,53,0),"0"),
IFERROR(VLOOKUP($A104,'Season 13'!AK$4:CN$104,53,0),"0"),IFERROR(VLOOKUP($A104,'Season 14'!AK$4:CN$104,53,0),"0"),IFERROR(VLOOKUP($A104,'Season 15'!AK$4:CN$104,53,0),"0"),)</f>
        <v>0</v>
      </c>
      <c r="BF104" s="562">
        <f>SUM(
IFERROR(VLOOKUP($A104,'Season 1'!AJ$4:CM$104,49,0),"0"),IFERROR(VLOOKUP($A104,'Season 2'!AK$4:CN$104,54,0),"0"),
IFERROR(VLOOKUP($A104,'Season 3'!AK$4:CN$104,54,0),"0"),IFERROR(VLOOKUP($A104,'Season 4'!AK$4:CN$104,54,0),"0"),
IFERROR(VLOOKUP($A104,'Season 5'!AK$4:CN$104,54,0),"0"),IFERROR(VLOOKUP($A104,'Season 6'!AK$4:CN$104,54,0),"0"),
IFERROR(VLOOKUP($A104,'Season 7'!AK$4:CN$104,54,0),"0"),IFERROR(VLOOKUP($A104,'Season 8'!AK$4:CN$104,54,0),"0"),
IFERROR(VLOOKUP($A104,'Season 9'!AK$4:CN$104,54,0),"0"),IFERROR(VLOOKUP($A104,'Season 10'!AK$4:CN$104,54,0),"0"),
IFERROR(VLOOKUP($A104,'Season 11'!AK$4:CN$104,540),"0"),IFERROR(VLOOKUP($A104,'Season 12'!AK$4:CN$104,54,0),"0"),
IFERROR(VLOOKUP($A104,'Season 13'!AK$4:CN$104,54,0),"0"),IFERROR(VLOOKUP($A104,'Season 14'!AK$4:CN$104,54,0),"0"),IFERROR(VLOOKUP($A104,'Season 15'!AK$4:CN$104,54,0),"0"),)</f>
        <v>0</v>
      </c>
      <c r="BG104" s="529" t="e">
        <f t="shared" si="3"/>
        <v>#DIV/0!</v>
      </c>
      <c r="BI104" s="553"/>
      <c r="BJ104" s="553"/>
      <c r="BK104" s="553"/>
      <c r="BL104" s="553"/>
      <c r="BM104" s="553"/>
      <c r="BN104" s="553"/>
      <c r="BO104" s="822"/>
      <c r="BP104" s="822"/>
      <c r="BQ104" s="822"/>
      <c r="BR104" s="822"/>
      <c r="BS104" s="12" t="str">
        <f>IFERROR(VLOOKUP($A104,'Season 1'!$AJ$4:$CM$104,50,0),"0")</f>
        <v>0</v>
      </c>
      <c r="BT104" s="12" t="str">
        <f>IFERROR(VLOOKUP($A104,'Season 1'!$AJ$4:$CM$104,51,0),"0")</f>
        <v>0</v>
      </c>
      <c r="BU104" s="12" t="str">
        <f>IFERROR(VLOOKUP($A104,'Season 2'!$AK$4:$CN$104,55,0),"0")</f>
        <v>0</v>
      </c>
      <c r="BV104" s="12" t="str">
        <f>IFERROR(VLOOKUP($A104,'Season 2'!$AK$4:$CN$104,56,0),"0")</f>
        <v>0</v>
      </c>
      <c r="BW104" s="12" t="str">
        <f>IFERROR(VLOOKUP($A104,'Season 3'!$AK$4:$CN$104,55,0),"0")</f>
        <v>0</v>
      </c>
      <c r="BX104" s="12" t="str">
        <f>IFERROR(VLOOKUP($A104,'Season 3'!$AK$4:$CN$104,56,0),"0")</f>
        <v>0</v>
      </c>
      <c r="BY104" s="12" t="str">
        <f>IFERROR(VLOOKUP($A104,'Season 4'!$AK$4:$CN$104,55,0),"0")</f>
        <v>0</v>
      </c>
      <c r="BZ104" s="12" t="str">
        <f>IFERROR(VLOOKUP($A104,'Season 4'!$AK$4:$CN$104,56,0),"0")</f>
        <v>0</v>
      </c>
      <c r="CA104" s="12" t="str">
        <f>IFERROR(VLOOKUP($A104,'Season 5'!$AK$4:$CN$104,55,0),"0")</f>
        <v>0</v>
      </c>
      <c r="CB104" s="12" t="str">
        <f>IFERROR(VLOOKUP($A104,'Season 5'!$AK$4:$CN$104,56,0),"0")</f>
        <v>0</v>
      </c>
      <c r="CC104" s="12" t="str">
        <f>IFERROR(VLOOKUP($A104,'Season 6'!$AK$4:$CN$104,55,0),"0")</f>
        <v>0</v>
      </c>
      <c r="CD104" s="12" t="str">
        <f>IFERROR(VLOOKUP($A104,'Season 6'!$AK$4:$CN$104,56,0),"0")</f>
        <v>0</v>
      </c>
      <c r="CE104" s="12" t="str">
        <f>IFERROR(VLOOKUP($A104,'Season 7'!$AK$4:$CN$104,55,0),"0")</f>
        <v>0</v>
      </c>
      <c r="CF104" s="12" t="str">
        <f>IFERROR(VLOOKUP($A104,'Season 7'!$AK$4:$CN$104,56,0),"0")</f>
        <v>0</v>
      </c>
      <c r="CG104" s="12" t="str">
        <f>IFERROR(VLOOKUP($A104,'Season 8'!$AK$4:$CN$104,55,0),"0")</f>
        <v>0</v>
      </c>
      <c r="CH104" s="12" t="str">
        <f>IFERROR(VLOOKUP($A104,'Season 8'!$AK$4:$CN$104,56,0),"0")</f>
        <v>0</v>
      </c>
      <c r="CI104" s="12" t="str">
        <f>IFERROR(VLOOKUP($A104,'Season 9'!$AK$4:$CN$104,55,0),"0")</f>
        <v>0</v>
      </c>
      <c r="CJ104" s="12" t="str">
        <f>IFERROR(VLOOKUP($A104,'Season 9'!$AK$4:$CN$104,56,0),"0")</f>
        <v>0</v>
      </c>
      <c r="CK104" s="12" t="str">
        <f>IFERROR(VLOOKUP($A104,'Season 10'!$AK$4:$CN$104,55,0),"0")</f>
        <v>0</v>
      </c>
      <c r="CL104" s="12" t="str">
        <f>IFERROR(VLOOKUP($A104,'Season 10'!$AK$4:$CN$104,56,0),"0")</f>
        <v>0</v>
      </c>
      <c r="CM104" s="12" t="str">
        <f>IFERROR(VLOOKUP($A104,'Season 11'!$AK$4:$CN$104,55,0),"0")</f>
        <v>0</v>
      </c>
      <c r="CN104" s="12" t="str">
        <f>IFERROR(VLOOKUP($A104,'Season 11'!$AK$4:$CN$104,56,0),"0")</f>
        <v>0</v>
      </c>
      <c r="CO104" s="12" t="str">
        <f>IFERROR(VLOOKUP($A104,'Season 12'!$AK$4:$CN$104,55,0),"0")</f>
        <v>0</v>
      </c>
      <c r="CP104" s="12" t="str">
        <f>IFERROR(VLOOKUP($A104,'Season 12'!$AK$4:$CN$104,56,0),"0")</f>
        <v>0</v>
      </c>
      <c r="CQ104" s="12" t="str">
        <f>IFERROR(VLOOKUP($A104,'Season 13'!$AK$4:$CN$104,55,0),"0")</f>
        <v>0</v>
      </c>
      <c r="CR104" s="12" t="str">
        <f>IFERROR(VLOOKUP($A104,'Season 13'!$AK$4:$CN$104,56,0),"0")</f>
        <v>0</v>
      </c>
      <c r="CS104" s="12" t="str">
        <f>IFERROR(VLOOKUP($A104,'Season 14'!$AK$4:$CN$104,55,0),"0")</f>
        <v>0</v>
      </c>
      <c r="CT104" s="12" t="str">
        <f>IFERROR(VLOOKUP($A104,'Season 14'!$AK$4:$CN$104,56,0),"0")</f>
        <v>0</v>
      </c>
      <c r="CU104" s="12" t="str">
        <f>IFERROR(VLOOKUP($A104,'Season 15'!$AK$4:$CN$104,55,0),"0")</f>
        <v>0</v>
      </c>
      <c r="CV104" s="12" t="str">
        <f>IFERROR(VLOOKUP($A104,'Season 15'!$AK$4:$CN$104,56,0),"0")</f>
        <v>0</v>
      </c>
    </row>
    <row r="105" spans="1:100" x14ac:dyDescent="0.25">
      <c r="A105" s="2" t="s">
        <v>35</v>
      </c>
      <c r="B105" s="516" t="str">
        <f>IFERROR(VLOOKUP('Data Totals'!A105,'Season 1'!AJ$4:CH$104,2,FALSE),IFERROR(VLOOKUP('Data Totals'!A105,'Season 2'!AK$4:CI$104,2,FALSE),IFERROR(VLOOKUP('Data Totals'!A105,'Season 3'!AK$4:CI$104,2,FALSE),IFERROR(VLOOKUP('Data Totals'!A105,'Season 4'!AK$4:CI$104,2,FALSE),IFERROR(VLOOKUP('Data Totals'!A105,'Season 5'!AK$4:CI$104,2,FALSE),IFERROR(VLOOKUP('Data Totals'!A105,'Season 6'!AK$4:CI$104,2,FALSE),IFERROR(VLOOKUP('Data Totals'!A105,'Season 7'!AK$4:CI$104,2,FALSE),IFERROR(VLOOKUP('Data Totals'!A105,'Season 8'!AK$4:CI$104,2,FALSE),IFERROR(VLOOKUP('Data Totals'!A105,'Season 9'!AK$4:CI$104,2,FALSE),IFERROR(VLOOKUP('Data Totals'!A105,'Season 10'!AK$4:CI$104,2,FALSE),IFERROR(VLOOKUP('Data Totals'!A105,'Season 11'!AK$4:CI$104,2,FALSE),IFERROR(VLOOKUP('Data Totals'!A105,'Season 12'!AK$4:CI$104,2,FALSE),IFERROR(VLOOKUP('Data Totals'!A105,'Season 13'!AK$4:CI$104,2,FALSE),IFERROR(VLOOKUP('Data Totals'!A105,'Season 14'!AK$4:CI$104,2,FALSE),IFERROR(VLOOKUP('Data Totals'!A105,'Season 15'!AK$4:CI$104,2,FALSE),"N/A")))))))))))))))</f>
        <v>N/A</v>
      </c>
      <c r="C105" s="517" t="str">
        <f>IFERROR(VLOOKUP('Data Totals'!A105,'Season 1'!AJ$4:CH$104,3,FALSE),IFERROR(VLOOKUP('Data Totals'!A105,'Season 2'!AK$4:CI$104,3,FALSE),IFERROR(VLOOKUP('Data Totals'!A105,'Season 3'!AK$4:CI$104,3,FALSE),IFERROR(VLOOKUP('Data Totals'!A105,'Season 4'!AK$4:CI$104,3,FALSE),IFERROR(VLOOKUP('Data Totals'!A105,'Season 5'!AK$4:CI$104,3,FALSE),IFERROR(VLOOKUP('Data Totals'!A105,'Season 6'!AK$4:CI$104,3,FALSE),IFERROR(VLOOKUP('Data Totals'!A105,'Season 7'!AK$4:CI$104,3,FALSE),IFERROR(VLOOKUP('Data Totals'!A105,'Season 8'!AK$4:CI$104,3,FALSE),IFERROR(VLOOKUP('Data Totals'!A105,'Season 9'!AK$4:CI$104,3,FALSE),IFERROR(VLOOKUP('Data Totals'!A105,'Season 10'!AK$4:CI$104,3,FALSE),IFERROR(VLOOKUP('Data Totals'!A105,'Season 11'!AK$4:CI$104,3,FALSE),IFERROR(VLOOKUP('Data Totals'!A105,'Season 12'!AK$4:CI$104,3,FALSE),IFERROR(VLOOKUP('Data Totals'!A105,'Season 13'!AK$4:CI$104,3,FALSE),IFERROR(VLOOKUP('Data Totals'!A105,'Season 14'!AK$4:CI$104,3,FALSE),IFERROR(VLOOKUP('Data Totals'!A105,'Season 15'!AK$4:CI$104,3,FALSE),"N/A")))))))))))))))</f>
        <v>N/A</v>
      </c>
      <c r="D105" s="517" t="str">
        <f>IFERROR(VLOOKUP('Data Totals'!A105,'Season 15'!AK$4:CI$104,4,FALSE),IFERROR(VLOOKUP('Data Totals'!A105,'Season 14'!AK$4:CI$104,4,FALSE),IFERROR(VLOOKUP('Data Totals'!A105,'Season 13'!AK$4:CI$104,4,FALSE),IFERROR(VLOOKUP('Data Totals'!A105,'Season 12'!AK$4:CI$104,4,FALSE),IFERROR(VLOOKUP('Data Totals'!A105,'Season 11'!AK$4:CI$104,4,FALSE),IFERROR(VLOOKUP('Data Totals'!A105,'Season 10'!AK$4:CI$104,4,FALSE),IFERROR(VLOOKUP('Data Totals'!A105,'Season 9'!AK$4:CI$104,4,FALSE),IFERROR(VLOOKUP('Data Totals'!A105,'Season 8'!AK$4:CI$104,4,FALSE),IFERROR(VLOOKUP('Data Totals'!A105,'Season 7'!AK$4:CI$104,4,FALSE),IFERROR(VLOOKUP('Data Totals'!A105,'Season 6'!AK$4:CI$104,4,FALSE),IFERROR(VLOOKUP('Data Totals'!A105,'Season 5'!AK$4:CI$104,4,FALSE),IFERROR(VLOOKUP('Data Totals'!A105,'Season 4'!AK$4:CI$104,4,FALSE),IFERROR(VLOOKUP('Data Totals'!A105,'Season 3'!AK$4:CI$104,4,FALSE),IFERROR(VLOOKUP('Data Totals'!A105,'Season 2'!AK$4:CI$104,4,FALSE),IFERROR(VLOOKUP('Data Totals'!A105,'Season 1'!AJ$4:CH$104,4,FALSE),"N/A")))))))))))))))</f>
        <v>N/A</v>
      </c>
      <c r="E105" s="517" t="e">
        <f t="shared" si="2"/>
        <v>#VALUE!</v>
      </c>
      <c r="F105" s="398">
        <f>SUM(IFERROR(VLOOKUP(A105,BI$3:BN$152,2,0),"0"),
IFERROR(VLOOKUP(A105,'Season 1'!AJ$4:CM$104,7,0),"0"),IFERROR(VLOOKUP(A105,'Season 2'!AK$4:CN$104,7,0),"0"),
IFERROR(VLOOKUP(A105,'Season 3'!AK$4:CN$104,7,0),"0"),IFERROR(VLOOKUP(A105,'Season 4'!AK$4:CN$104,7,0),"0"),
IFERROR(VLOOKUP(A105,'Season 5'!AK$4:CN$104,7,0),"0"),IFERROR(VLOOKUP(A105,'Season 6'!AK$4:CN$104,7,0),"0"),
IFERROR(VLOOKUP(A105,'Season 7'!AK$4:CN$104,7,0),"0"),IFERROR(VLOOKUP(A105,'Season 8'!AK$4:CN$104,7,0),"0"),
IFERROR(VLOOKUP(A105,'Season 9'!AK$4:CN$104,7,0),"0"),IFERROR(VLOOKUP(A105,'Season 10'!AK$4:CN$104,7,0),"0"),
IFERROR(VLOOKUP(A105,'Season 11'!AK$4:CN$104,7,0),"0"),IFERROR(VLOOKUP(A105,'Season 12'!AK$4:CN$104,7,0),"0"),
IFERROR(VLOOKUP(A105,'Season 13'!AK$4:CN$104,7,0),"0"),IFERROR(VLOOKUP(A105,'Season 14'!AK$4:CN$104,7,0),"0"),IFERROR(VLOOKUP(A105,'Season 15'!AK$4:CN$104,7,0),"0"),)</f>
        <v>0</v>
      </c>
      <c r="G105" s="398">
        <f>SUM(
IFERROR(VLOOKUP(A105,'Season 1'!AJ$4:CM$104,8,0),"0"),IFERROR(VLOOKUP(A105,'Season 2'!AK$4:CN$104,8,0),"0"),
IFERROR(VLOOKUP(A105,'Season 3'!AK$4:CN$104,8,0),"0"),IFERROR(VLOOKUP(A105,'Season 4'!AK$4:CN$104,8,0),"0"),
IFERROR(VLOOKUP(A105,'Season 5'!AK$4:CN$104,8,0),"0"),IFERROR(VLOOKUP(A105,'Season 6'!AK$4:CN$104,8,0),"0"),
IFERROR(VLOOKUP(A105,'Season 7'!AK$4:CN$104,8,0),"0"),IFERROR(VLOOKUP(A105,'Season 8'!AK$4:CN$104,8,0),"0"),
IFERROR(VLOOKUP(A105,'Season 9'!AK$4:CN$104,8,0),"0"),IFERROR(VLOOKUP(A105,'Season 10'!AK$4:CN$104,8,0),"0"),
IFERROR(VLOOKUP(A105,'Season 11'!AK$4:CN$104,8,0),"0"),IFERROR(VLOOKUP(A105,'Season 12'!AK$4:CN$104,8,0),"0"),
IFERROR(VLOOKUP(A105,'Season 13'!AK$4:CN$104,8,0),"0"),IFERROR(VLOOKUP(A105,'Season 14'!AK$4:CN$104,8,0),"0"),IFERROR(VLOOKUP(A105,'Season 15'!AK$4:CN$104,8,0),"0"),)</f>
        <v>0</v>
      </c>
      <c r="H105" s="329">
        <f>SUM(
IFERROR(VLOOKUP(A105,'Season 1'!AJ$4:CM$104,9,0),"0"),IFERROR(VLOOKUP(A105,'Season 2'!AK$4:CN$104,9,0),"0"),
IFERROR(VLOOKUP(A105,'Season 3'!AK$4:CN$104,9,0),"0"),IFERROR(VLOOKUP(A105,'Season 4'!AK$4:CN$104,9,0),"0"),
IFERROR(VLOOKUP(A105,'Season 5'!AK$4:CN$104,9,0),"0"),IFERROR(VLOOKUP(A105,'Season 6'!AK$4:CN$104,9,0),"0"),
IFERROR(VLOOKUP(A105,'Season 7'!AK$4:CN$104,9,0),"0"),IFERROR(VLOOKUP(A105,'Season 8'!AK$4:CN$104,9,0),"0"),
IFERROR(VLOOKUP(A105,'Season 9'!AK$4:CN$104,9,0),"0"),IFERROR(VLOOKUP(A105,'Season 10'!AK$4:CN$104,9,0),"0"),
IFERROR(VLOOKUP(A105,'Season 11'!AK$4:CN$104,9,0),"0"),IFERROR(VLOOKUP(A105,'Season 12'!AK$4:CN$104,9,0),"0"),
IFERROR(VLOOKUP(A105,'Season 13'!AK$4:CN$104,9,0),"0"),IFERROR(VLOOKUP(A105,'Season 14'!AK$4:CN$104,9,0),"0"),IFERROR(VLOOKUP(A105,'Season 15'!AK$4:CN$104,9,0),"0"),)</f>
        <v>0</v>
      </c>
      <c r="I105" s="518">
        <f>SUM(
IFERROR(VLOOKUP(A105,'Season 1'!AJ$4:CM$104,10,0),"0"),IFERROR(VLOOKUP(A105,'Season 2'!AK$4:CN$104,10,0),"0"),
IFERROR(VLOOKUP(A105,'Season 3'!AK$4:CN$104,10,0),"0"),IFERROR(VLOOKUP(A105,'Season 4'!AK$4:CN$104,10,0),"0"),
IFERROR(VLOOKUP(A105,'Season 5'!AK$4:CN$104,10,0),"0"),IFERROR(VLOOKUP(A105,'Season 6'!AK$4:CN$104,10,0),"0"),
IFERROR(VLOOKUP(A105,'Season 7'!AK$4:CN$104,10,0),"0"),IFERROR(VLOOKUP(A105,'Season 8'!AK$4:CN$104,10,0),"0"),
IFERROR(VLOOKUP(A105,'Season 9'!AK$4:CN$104,10,0),"0"),IFERROR(VLOOKUP(A105,'Season 10'!AK$4:CN$104,10,0),"0"),
IFERROR(VLOOKUP(A105,'Season 11'!AK$4:CN$104,10,0),"0"),IFERROR(VLOOKUP(A105,'Season 12'!AK$4:CN$104,10,0),"0"),
IFERROR(VLOOKUP(A105,'Season 13'!AK$4:CN$104,10,0),"0"),IFERROR(VLOOKUP(A105,'Season 14'!AK$4:CN$104,10,0),"0"),IFERROR(VLOOKUP(A105,'Season 15'!AK$4:CN$104,10,0),"0"),)</f>
        <v>0</v>
      </c>
      <c r="J105" s="21">
        <f>SUM(IFERROR(VLOOKUP(A105,BI$3:BN$152,3,0),"0"),
IFERROR(VLOOKUP(A105,'Season 1'!AJ$4:CM$104,11,0),"0"),IFERROR(VLOOKUP(A105,'Season 2'!AK$4:CN$104,11,0),"0"),
IFERROR(VLOOKUP(A105,'Season 3'!AK$4:CN$104,11,0),"0"),IFERROR(VLOOKUP(A105,'Season 4'!AK$4:CN$104,11,0),"0"),
IFERROR(VLOOKUP(A105,'Season 5'!AK$4:CN$104,11,0),"0"),IFERROR(VLOOKUP(A105,'Season 6'!AK$4:CN$104,11,0),"0"),
IFERROR(VLOOKUP(A105,'Season 7'!AK$4:CN$104,11,0),"0"),IFERROR(VLOOKUP(A105,'Season 8'!AK$4:CN$104,11,0),"0"),
IFERROR(VLOOKUP(A105,'Season 9'!AK$4:CN$104,11,0),"0"),IFERROR(VLOOKUP(A105,'Season 10'!AK$4:CN$104,11,0),"0"),
IFERROR(VLOOKUP(A105,'Season 11'!AK$4:CN$104,11,0),"0"),IFERROR(VLOOKUP(A105,'Season 12'!AK$4:CN$104,11,0),"0"),
IFERROR(VLOOKUP(A105,'Season 13'!AK$4:CN$104,11,0),"0"),IFERROR(VLOOKUP(A105,'Season 14'!AK$4:CN$104,11,0),"0"),IFERROR(VLOOKUP(A105,'Season 15'!AK$4:CN$104,11,0),"0"),)</f>
        <v>0</v>
      </c>
      <c r="K105" s="402">
        <f>SUM(IFERROR(VLOOKUP($A105,BI$3:BN$152,4,0),"0"),
IFERROR(VLOOKUP($A105,'Season 1'!AJ$4:CM$104,12,0),"0"),IFERROR(VLOOKUP($A105,'Season 2'!AK$4:CN$104,12,0),"0"),
IFERROR(VLOOKUP($A105,'Season 3'!AK$4:CN$104,12,0),"0"),IFERROR(VLOOKUP($A105,'Season 4'!AK$4:CN$104,12,0),"0"),
IFERROR(VLOOKUP($A105,'Season 5'!AK$4:CN$104,12,0),"0"),IFERROR(VLOOKUP($A105,'Season 6'!AK$4:CN$104,12,0),"0"),
IFERROR(VLOOKUP($A105,'Season 7'!AK$4:CN$104,12,0),"0"),IFERROR(VLOOKUP($A105,'Season 8'!AK$4:CN$104,12,0),"0"),
IFERROR(VLOOKUP($A105,'Season 9'!AK$4:CN$104,12,0),"0"),IFERROR(VLOOKUP($A105,'Season 10'!AK$4:CN$104,12,0),"0"),
IFERROR(VLOOKUP($A105,'Season 11'!AK$4:CN$104,12,0),"0"),IFERROR(VLOOKUP($A105,'Season 12'!AK$4:CN$104,12,0),"0"),
IFERROR(VLOOKUP($A105,'Season 13'!AK$4:CN$104,12,0),"0"),IFERROR(VLOOKUP($A105,'Season 14'!AK$4:CN$104,12,0),"0"),IFERROR(VLOOKUP(A105,'Season 15'!AK$4:CN$104,12,0),"0"),)</f>
        <v>0</v>
      </c>
      <c r="L105" s="403">
        <f>SUM(
IFERROR(VLOOKUP($A105,'Season 1'!AJ$4:CM$104,13,0),"0"),IFERROR(VLOOKUP($A105,'Season 2'!AK$4:CN$104,13,0),"0"),
IFERROR(VLOOKUP($A105,'Season 3'!AK$4:CN$104,13,0),"0"),IFERROR(VLOOKUP($A105,'Season 4'!AK$4:CN$104,13,0),"0"),
IFERROR(VLOOKUP($A105,'Season 5'!AK$4:CN$104,13,0),"0"),IFERROR(VLOOKUP($A105,'Season 6'!AK$4:CN$104,13,0),"0"),
IFERROR(VLOOKUP($A105,'Season 7'!AK$4:CN$104,13,0),"0"),IFERROR(VLOOKUP($A105,'Season 8'!AK$4:CN$104,13,0),"0"),
IFERROR(VLOOKUP($A105,'Season 9'!AK$4:CN$104,13,0),"0"),IFERROR(VLOOKUP($A105,'Season 10'!AK$4:CN$104,13,0),"0"),
IFERROR(VLOOKUP($A105,'Season 11'!AK$4:CN$104,13,0),"0"),IFERROR(VLOOKUP($A105,'Season 12'!AK$4:CN$104,13,0),"0"),
IFERROR(VLOOKUP($A105,'Season 13'!AK$4:CN$104,13,0),"0"),IFERROR(VLOOKUP($A105,'Season 14'!AK$4:CN$104,13,0),"0"),IFERROR(VLOOKUP(A105,'Season 15'!AK$4:CN$104,13,0),"0"),)</f>
        <v>0</v>
      </c>
      <c r="M105" s="398">
        <f>SUM(
IFERROR(VLOOKUP($A105,'Season 1'!AJ$4:CM$104,14,0),"0"),IFERROR(VLOOKUP($A105,'Season 2'!AK$4:CN$104,14,0),"0"),
IFERROR(VLOOKUP($A105,'Season 3'!AK$4:CN$104,14,0),"0"),IFERROR(VLOOKUP($A105,'Season 4'!AK$4:CN$104,14,0),"0"),
IFERROR(VLOOKUP($A105,'Season 5'!AK$4:CN$104,14,0),"0"),IFERROR(VLOOKUP($A105,'Season 6'!AK$4:CN$104,14,0),"0"),
IFERROR(VLOOKUP($A105,'Season 7'!AK$4:CN$104,14,0),"0"),IFERROR(VLOOKUP($A105,'Season 8'!AK$4:CN$104,14,0),"0"),
IFERROR(VLOOKUP($A105,'Season 9'!AK$4:CN$104,14,0),"0"),IFERROR(VLOOKUP($A105,'Season 10'!AK$4:CN$104,14,0),"0"),
IFERROR(VLOOKUP($A105,'Season 11'!AK$4:CN$104,14,0),"0"),IFERROR(VLOOKUP($A105,'Season 12'!AK$4:CN$104,14,0),"0"),
IFERROR(VLOOKUP($A105,'Season 13'!AK$4:CN$104,14,0),"0"),IFERROR(VLOOKUP($A105,'Season 14'!AK$4:CN$104,14,0),"0"),IFERROR(VLOOKUP(A105,'Season 15'!AK$4:CN$104,14,0),"0"),)</f>
        <v>0</v>
      </c>
      <c r="N105" s="518">
        <f>SUM(
IFERROR(VLOOKUP($A105,'Season 1'!AJ$4:CM$104,15,0),"0"),IFERROR(VLOOKUP($A105,'Season 2'!AK$4:CN$104,15,0),"0"),
IFERROR(VLOOKUP($A105,'Season 3'!AK$4:CN$104,15,0),"0"),IFERROR(VLOOKUP($A105,'Season 4'!AK$4:CN$104,15,0),"0"),
IFERROR(VLOOKUP($A105,'Season 5'!AK$4:CN$104,15,0),"0"),IFERROR(VLOOKUP($A105,'Season 6'!AK$4:CN$104,15,0),"0"),
IFERROR(VLOOKUP($A105,'Season 7'!AK$4:CN$104,15,0),"0"),IFERROR(VLOOKUP($A105,'Season 8'!AK$4:CN$104,15,0),"0"),
IFERROR(VLOOKUP($A105,'Season 9'!AK$4:CN$104,15,0),"0"),IFERROR(VLOOKUP($A105,'Season 10'!AK$4:CN$104,15,0),"0"),
IFERROR(VLOOKUP($A105,'Season 11'!AK$4:CN$104,15,0),"0"),IFERROR(VLOOKUP($A105,'Season 12'!AK$4:CN$104,15,0),"0"),
IFERROR(VLOOKUP($A105,'Season 13'!AK$4:CN$104,15,0),"0"),IFERROR(VLOOKUP($A105,'Season 14'!AK$4:CN$104,15,0),"0"),IFERROR(VLOOKUP(A105,'Season 15'!AK$4:CN$104,15,0),"0"),)</f>
        <v>0</v>
      </c>
      <c r="O105" s="21">
        <f>SUM(
IFERROR(VLOOKUP($A105,'Season 1'!AJ$4:CM$104,16,0),"0"),IFERROR(VLOOKUP($A105,'Season 2'!AK$4:CN$104,16,0),"0"),
IFERROR(VLOOKUP($A105,'Season 3'!AK$4:CN$104,16,0),"0"),IFERROR(VLOOKUP($A105,'Season 4'!AK$4:CN$104,16,0),"0"),
IFERROR(VLOOKUP($A105,'Season 5'!AK$4:CN$104,16,0),"0"),IFERROR(VLOOKUP($A105,'Season 6'!AK$4:CN$104,16,0),"0"),
IFERROR(VLOOKUP($A105,'Season 7'!AK$4:CN$104,16,0),"0"),IFERROR(VLOOKUP($A105,'Season 8'!AK$4:CN$104,16,0),"0"),
IFERROR(VLOOKUP($A105,'Season 9'!AK$4:CN$104,16,0),"0"),IFERROR(VLOOKUP($A105,'Season 10'!AK$4:CN$104,16,0),"0"),
IFERROR(VLOOKUP($A105,'Season 11'!AK$4:CN$104,16,0),"0"),IFERROR(VLOOKUP($A105,'Season 12'!AK$4:CN$104,16,0),"0"),
IFERROR(VLOOKUP($A105,'Season 13'!AK$4:CN$104,16,0),"0"),IFERROR(VLOOKUP($A105,'Season 14'!AK$4:CN$104,16,0),"0"),IFERROR(VLOOKUP(A105,'Season 15'!AK$4:CN$104,16,0),"0"),)</f>
        <v>0</v>
      </c>
      <c r="P105" s="402">
        <f>SUM(
IFERROR(VLOOKUP($A105,'Season 1'!AJ$4:CM$104,17,0),"0"),IFERROR(VLOOKUP($A105,'Season 2'!AK$4:CN$104,17,0),"0"),
IFERROR(VLOOKUP($A105,'Season 3'!AK$4:CN$104,17,0),"0"),IFERROR(VLOOKUP($A105,'Season 4'!AK$4:CN$104,17,0),"0"),
IFERROR(VLOOKUP($A105,'Season 5'!AK$4:CN$104,17,0),"0"),IFERROR(VLOOKUP($A105,'Season 6'!AK$4:CN$104,17,0),"0"),
IFERROR(VLOOKUP($A105,'Season 7'!AK$4:CN$104,17,0),"0"),IFERROR(VLOOKUP($A105,'Season 8'!AK$4:CN$104,17,0),"0"),
IFERROR(VLOOKUP($A105,'Season 9'!AK$4:CN$104,17,0),"0"),IFERROR(VLOOKUP($A105,'Season 10'!AK$4:CN$104,17,0),"0"),
IFERROR(VLOOKUP($A105,'Season 11'!AK$4:CN$104,17,0),"0"),IFERROR(VLOOKUP($A105,'Season 12'!AK$4:CN$104,17,0),"0"),
IFERROR(VLOOKUP($A105,'Season 13'!AK$4:CN$104,17,0),"0"),IFERROR(VLOOKUP($A105,'Season 14'!AK$4:CN$104,17,0),"0"),IFERROR(VLOOKUP(A105,'Season 15'!AK$4:CN$104,17,0),"0"),)</f>
        <v>0</v>
      </c>
      <c r="Q105" s="403">
        <f>SUM(
IFERROR(VLOOKUP($A105,'Season 1'!AJ$4:CM$104,18,0),"0"),IFERROR(VLOOKUP($A105,'Season 2'!AK$4:CN$104,18,0),"0"),
IFERROR(VLOOKUP($A105,'Season 3'!AK$4:CN$104,18,0),"0"),IFERROR(VLOOKUP($A105,'Season 4'!AK$4:CN$104,18,0),"0"),
IFERROR(VLOOKUP($A105,'Season 5'!AK$4:CN$104,18,0),"0"),IFERROR(VLOOKUP($A105,'Season 6'!AK$4:CN$104,18,0),"0"),
IFERROR(VLOOKUP($A105,'Season 7'!AK$4:CN$104,18,0),"0"),IFERROR(VLOOKUP($A105,'Season 8'!AK$4:CN$104,18,0),"0"),
IFERROR(VLOOKUP($A105,'Season 9'!AK$4:CN$104,18,0),"0"),IFERROR(VLOOKUP($A105,'Season 10'!AK$4:CN$104,18,0),"0"),
IFERROR(VLOOKUP($A105,'Season 11'!AK$4:CN$104,18,0),"0"),IFERROR(VLOOKUP($A105,'Season 12'!AK$4:CN$104,18,0),"0"),
IFERROR(VLOOKUP($A105,'Season 13'!AK$4:CN$104,18,0),"0"),IFERROR(VLOOKUP($A105,'Season 14'!AK$4:CN$104,18,0),"0"),IFERROR(VLOOKUP(A105,'Season 15'!AK$4:CN$104,18,0),"0"),)</f>
        <v>0</v>
      </c>
      <c r="R105" s="398">
        <f>SUM(
IFERROR(VLOOKUP($A105,'Season 1'!AJ$4:CM$104,19,0),"0"),IFERROR(VLOOKUP($A105,'Season 2'!AK$4:CN$104,19,0),"0"),
IFERROR(VLOOKUP($A105,'Season 3'!AK$4:CN$104,19,0),"0"),IFERROR(VLOOKUP($A105,'Season 4'!AK$4:CN$104,19,0),"0"),
IFERROR(VLOOKUP($A105,'Season 5'!AK$4:CN$104,19,0),"0"),IFERROR(VLOOKUP($A105,'Season 6'!AK$4:CN$104,19,0),"0"),
IFERROR(VLOOKUP($A105,'Season 7'!AK$4:CN$104,19,0),"0"),IFERROR(VLOOKUP($A105,'Season 8'!AK$4:CN$104,19,0),"0"),
IFERROR(VLOOKUP($A105,'Season 9'!AK$4:CN$104,19,0),"0"),IFERROR(VLOOKUP($A105,'Season 10'!AK$4:CN$104,19,0),"0"),
IFERROR(VLOOKUP($A105,'Season 11'!AK$4:CN$104,19,0),"0"),IFERROR(VLOOKUP($A105,'Season 12'!AK$4:CN$104,19,0),"0"),
IFERROR(VLOOKUP($A105,'Season 13'!AK$4:CN$104,19,0),"0"),IFERROR(VLOOKUP($A105,'Season 14'!AK$4:CN$104,19,0),"0"),IFERROR(VLOOKUP(A105,'Season 15'!AK$4:CN$104,19,0),"0"),)</f>
        <v>0</v>
      </c>
      <c r="S105" s="518">
        <f>SUM(
IFERROR(VLOOKUP($A105,'Season 1'!AJ$4:CM$104,20,0),"0"),IFERROR(VLOOKUP($A105,'Season 2'!AK$4:CN$104,20,0),"0"),
IFERROR(VLOOKUP($A105,'Season 3'!AK$4:CN$104,20,0),"0"),IFERROR(VLOOKUP($A105,'Season 4'!AK$4:CN$104,20,0),"0"),
IFERROR(VLOOKUP($A105,'Season 5'!AK$4:CN$104,20,0),"0"),IFERROR(VLOOKUP($A105,'Season 6'!AK$4:CN$104,20,0),"0"),
IFERROR(VLOOKUP($A105,'Season 7'!AK$4:CN$104,20,0),"0"),IFERROR(VLOOKUP($A105,'Season 8'!AK$4:CN$104,20,0),"0"),
IFERROR(VLOOKUP($A105,'Season 9'!AK$4:CN$104,20,0),"0"),IFERROR(VLOOKUP($A105,'Season 10'!AK$4:CN$104,20,0),"0"),
IFERROR(VLOOKUP($A105,'Season 11'!AK$4:CN$104,20,0),"0"),IFERROR(VLOOKUP($A105,'Season 12'!AK$4:CN$104,20,0),"0"),
IFERROR(VLOOKUP($A105,'Season 13'!AK$4:CN$104,20,0),"0"),IFERROR(VLOOKUP($A105,'Season 14'!AK$4:CN$104,20,0),"0"),IFERROR(VLOOKUP(A105,'Season 15'!AK$4:CN$104,20,0),"0"),)</f>
        <v>0</v>
      </c>
      <c r="T105" s="21">
        <f>SUM(
IFERROR(VLOOKUP($A105,'Season 1'!AJ$4:CM$104,21,0),"0"),IFERROR(VLOOKUP($A105,'Season 2'!AK$4:CN$104,21,0),"0"),
IFERROR(VLOOKUP($A105,'Season 3'!AK$4:CN$104,21,0),"0"),IFERROR(VLOOKUP($A105,'Season 4'!AK$4:CN$104,21,0),"0"),
IFERROR(VLOOKUP($A105,'Season 5'!AK$4:CN$104,21,0),"0"),IFERROR(VLOOKUP($A105,'Season 6'!AK$4:CN$104,21,0),"0"),
IFERROR(VLOOKUP($A105,'Season 7'!AK$4:CN$104,21,0),"0"),IFERROR(VLOOKUP($A105,'Season 8'!AK$4:CN$104,21,0),"0"),
IFERROR(VLOOKUP($A105,'Season 9'!AK$4:CN$104,21,0),"0"),IFERROR(VLOOKUP($A105,'Season 10'!AK$4:CN$104,21,0),"0"),
IFERROR(VLOOKUP($A105,'Season 11'!AK$4:CN$104,21,0),"0"),IFERROR(VLOOKUP($A105,'Season 12'!AK$4:CN$104,21,0),"0"),
IFERROR(VLOOKUP($A105,'Season 13'!AK$4:CN$104,21,0),"0"),IFERROR(VLOOKUP($A105,'Season 14'!AK$4:CN$104,21,0),"0"),IFERROR(VLOOKUP(A105,'Season 15'!AK$4:CN$104,21,0),"0"),)</f>
        <v>0</v>
      </c>
      <c r="U105" s="402">
        <f>SUM(
IFERROR(VLOOKUP($A105,'Season 1'!AJ$4:CM$104,22,0),"0"),IFERROR(VLOOKUP($A105,'Season 2'!AK$4:CN$104,22,0),"0"),
IFERROR(VLOOKUP($A105,'Season 3'!AK$4:CN$104,22,0),"0"),IFERROR(VLOOKUP($A105,'Season 4'!AK$4:CN$104,22,0),"0"),
IFERROR(VLOOKUP($A105,'Season 5'!AK$4:CN$104,22,0),"0"),IFERROR(VLOOKUP($A105,'Season 6'!AK$4:CN$104,22,0),"0"),
IFERROR(VLOOKUP($A105,'Season 7'!AK$4:CN$104,22,0),"0"),IFERROR(VLOOKUP($A105,'Season 8'!AK$4:CN$104,22,0),"0"),
IFERROR(VLOOKUP($A105,'Season 9'!AK$4:CN$104,22,0),"0"),IFERROR(VLOOKUP($A105,'Season 10'!AK$4:CN$104,22,0),"0"),
IFERROR(VLOOKUP($A105,'Season 11'!AK$4:CN$104,22,0),"0"),IFERROR(VLOOKUP($A105,'Season 12'!AK$4:CN$104,22,0),"0"),
IFERROR(VLOOKUP($A105,'Season 13'!AK$4:CN$104,22,0),"0"),IFERROR(VLOOKUP($A105,'Season 14'!AK$4:CN$104,22,0),"0"),IFERROR(VLOOKUP(A105,'Season 15'!AK$4:CN$104,22,0),"0"),)</f>
        <v>0</v>
      </c>
      <c r="V105" s="403">
        <f>SUM(
IFERROR(VLOOKUP($A105,'Season 1'!AJ$4:CM$104,23,0),"0"),IFERROR(VLOOKUP($A105,'Season 2'!AK$4:CN$104,23,0),"0"),
IFERROR(VLOOKUP($A105,'Season 3'!AK$4:CN$104,23,0),"0"),IFERROR(VLOOKUP($A105,'Season 4'!AK$4:CN$104,23,0),"0"),
IFERROR(VLOOKUP($A105,'Season 5'!AK$4:CN$104,23,0),"0"),IFERROR(VLOOKUP($A105,'Season 6'!AK$4:CN$104,23,0),"0"),
IFERROR(VLOOKUP($A105,'Season 7'!AK$4:CN$104,23,0),"0"),IFERROR(VLOOKUP($A105,'Season 8'!AK$4:CN$104,23,0),"0"),
IFERROR(VLOOKUP($A105,'Season 9'!AK$4:CN$104,23,0),"0"),IFERROR(VLOOKUP($A105,'Season 10'!AK$4:CN$104,23,0),"0"),
IFERROR(VLOOKUP($A105,'Season 11'!AK$4:CN$104,23,0),"0"),IFERROR(VLOOKUP($A105,'Season 12'!AK$4:CN$104,23,0),"0"),
IFERROR(VLOOKUP($A105,'Season 13'!AK$4:CN$104,23,0),"0"),IFERROR(VLOOKUP($A105,'Season 14'!AK$4:CN$104,23,0),"0"),IFERROR(VLOOKUP($A105,'Season 15'!AK$4:CN$104,23,0),"0"),)</f>
        <v>0</v>
      </c>
      <c r="W105" s="398">
        <f>SUM(
IFERROR(VLOOKUP($A105,'Season 1'!AJ$4:CM$104,24,0),"0"),IFERROR(VLOOKUP($A105,'Season 2'!AK$4:CN$104,24,0),"0"),
IFERROR(VLOOKUP($A105,'Season 3'!AK$4:CN$104,24,0),"0"),IFERROR(VLOOKUP($A105,'Season 4'!AK$4:CN$104,24,0),"0"),
IFERROR(VLOOKUP($A105,'Season 5'!AK$4:CN$104,24,0),"0"),IFERROR(VLOOKUP($A105,'Season 6'!AK$4:CN$104,24,0),"0"),
IFERROR(VLOOKUP($A105,'Season 7'!AK$4:CN$104,24,0),"0"),IFERROR(VLOOKUP($A105,'Season 8'!AK$4:CN$104,24,0),"0"),
IFERROR(VLOOKUP($A105,'Season 9'!AK$4:CN$104,24,0),"0"),IFERROR(VLOOKUP($A105,'Season 10'!AK$4:CN$104,24,0),"0"),
IFERROR(VLOOKUP($A105,'Season 11'!AK$4:CN$104,24,0),"0"),IFERROR(VLOOKUP($A105,'Season 12'!AK$4:CN$104,24,0),"0"),
IFERROR(VLOOKUP($A105,'Season 13'!AK$4:CN$104,24,0),"0"),IFERROR(VLOOKUP($A105,'Season 14'!AK$4:CN$104,24,0),"0"),IFERROR(VLOOKUP($A105,'Season 15'!AK$4:CN$104,24,0),"0"),)</f>
        <v>0</v>
      </c>
      <c r="X105" s="518">
        <f>SUM(
IFERROR(VLOOKUP($A105,'Season 1'!AJ$4:CM$104,25,0),"0"),IFERROR(VLOOKUP($A105,'Season 2'!AK$4:CN$104,25,0),"0"),
IFERROR(VLOOKUP($A105,'Season 3'!AK$4:CN$104,25,0),"0"),IFERROR(VLOOKUP($A105,'Season 4'!AK$4:CN$104,25,0),"0"),
IFERROR(VLOOKUP($A105,'Season 5'!AK$4:CN$104,25,0),"0"),IFERROR(VLOOKUP($A105,'Season 6'!AK$4:CN$104,25,0),"0"),
IFERROR(VLOOKUP($A105,'Season 7'!AK$4:CN$104,25,0),"0"),IFERROR(VLOOKUP($A105,'Season 8'!AK$4:CN$104,25,0),"0"),
IFERROR(VLOOKUP($A105,'Season 9'!AK$4:CN$104,25,0),"0"),IFERROR(VLOOKUP($A105,'Season 10'!AK$4:CN$104,25,0),"0"),
IFERROR(VLOOKUP($A105,'Season 11'!AK$4:CN$104,25,0),"0"),IFERROR(VLOOKUP($A105,'Season 12'!AK$4:CN$104,25,0),"0"),
IFERROR(VLOOKUP($A105,'Season 13'!AK$4:CN$104,25,0),"0"),IFERROR(VLOOKUP($A105,'Season 14'!AK$4:CN$104,25,0),"0"),IFERROR(VLOOKUP($A105,'Season 15'!AK$4:CN$104,25,0),"0"),)</f>
        <v>0</v>
      </c>
      <c r="Y105" s="21">
        <f>SUM(
IFERROR(VLOOKUP($A105,'Season 1'!AJ$4:CM$104,26,0),"0"),IFERROR(VLOOKUP($A105,'Season 2'!AK$4:CN$104,26,0),"0"),
IFERROR(VLOOKUP($A105,'Season 3'!AK$4:CN$104,26,0),"0"),IFERROR(VLOOKUP($A105,'Season 4'!AK$4:CN$104,26,0),"0"),
IFERROR(VLOOKUP($A105,'Season 5'!AK$4:CN$104,26,0),"0"),IFERROR(VLOOKUP($A105,'Season 6'!AK$4:CN$104,26,0),"0"),
IFERROR(VLOOKUP($A105,'Season 7'!AK$4:CN$104,26,0),"0"),IFERROR(VLOOKUP($A105,'Season 8'!AK$4:CN$104,26,0),"0"),
IFERROR(VLOOKUP($A105,'Season 9'!AK$4:CN$104,26,0),"0"),IFERROR(VLOOKUP($A105,'Season 10'!AK$4:CN$104,26,0),"0"),
IFERROR(VLOOKUP($A105,'Season 11'!AK$4:CN$104,26,0),"0"),IFERROR(VLOOKUP($A105,'Season 12'!AK$4:CN$104,26,0),"0"),
IFERROR(VLOOKUP($A105,'Season 13'!AK$4:CN$104,26,0),"0"),IFERROR(VLOOKUP($A105,'Season 14'!AK$4:CN$104,26,0),"0"),IFERROR(VLOOKUP($A105,'Season 15'!AK$4:CN$104,26,0),"0"),)</f>
        <v>0</v>
      </c>
      <c r="Z105" s="402">
        <f>SUM(
IFERROR(VLOOKUP($A105,'Season 1'!AJ$4:CM$104,27,0),"0"),IFERROR(VLOOKUP($A105,'Season 2'!AK$4:CN$104,27,0),"0"),
IFERROR(VLOOKUP($A105,'Season 3'!AK$4:CN$104,27,0),"0"),IFERROR(VLOOKUP($A105,'Season 4'!AK$4:CN$104,27,0),"0"),
IFERROR(VLOOKUP($A105,'Season 5'!AK$4:CN$104,27,0),"0"),IFERROR(VLOOKUP($A105,'Season 6'!AK$4:CN$104,27,0),"0"),
IFERROR(VLOOKUP($A105,'Season 7'!AK$4:CN$104,27,0),"0"),IFERROR(VLOOKUP($A105,'Season 8'!AK$4:CN$104,27,0),"0"),
IFERROR(VLOOKUP($A105,'Season 9'!AK$4:CN$104,27,0),"0"),IFERROR(VLOOKUP($A105,'Season 10'!AK$4:CN$104,27,0),"0"),
IFERROR(VLOOKUP($A105,'Season 11'!AK$4:CN$104,27,0),"0"),IFERROR(VLOOKUP($A105,'Season 12'!AK$4:CN$104,27,0),"0"),
IFERROR(VLOOKUP($A105,'Season 13'!AK$4:CN$104,27,0),"0"),IFERROR(VLOOKUP($A105,'Season 14'!AK$4:CN$104,27,0),"0"),IFERROR(VLOOKUP($A105,'Season 15'!AK$4:CN$104,27,0),"0"),)</f>
        <v>0</v>
      </c>
      <c r="AA105" s="403">
        <f>SUM(
IFERROR(VLOOKUP($A105,'Season 1'!AJ$4:CM$104,28,0),"0"),IFERROR(VLOOKUP($A105,'Season 2'!AK$4:CN$104,28,0),"0"),
IFERROR(VLOOKUP($A105,'Season 3'!AK$4:CN$104,28,0),"0"),IFERROR(VLOOKUP($A105,'Season 4'!AK$4:CN$104,28,0),"0"),
IFERROR(VLOOKUP($A105,'Season 5'!AK$4:CN$104,28,0),"0"),IFERROR(VLOOKUP($A105,'Season 6'!AK$4:CN$104,28,0),"0"),
IFERROR(VLOOKUP($A105,'Season 7'!AK$4:CN$104,28,0),"0"),IFERROR(VLOOKUP($A105,'Season 8'!AK$4:CN$104,28,0),"0"),
IFERROR(VLOOKUP($A105,'Season 9'!AK$4:CN$104,28,0),"0"),IFERROR(VLOOKUP($A105,'Season 10'!AK$4:CN$104,28,0),"0"),
IFERROR(VLOOKUP($A105,'Season 11'!AK$4:CN$104,28,0),"0"),IFERROR(VLOOKUP($A105,'Season 12'!AK$4:CN$104,28,0),"0"),
IFERROR(VLOOKUP($A105,'Season 13'!AK$4:CN$104,28,0),"0"),IFERROR(VLOOKUP($A105,'Season 14'!AK$4:CN$104,28,0),"0"),IFERROR(VLOOKUP($A105,'Season 15'!AK$4:CN$104,28,0),"0"),)</f>
        <v>0</v>
      </c>
      <c r="AB105" s="398">
        <f>SUM(
IFERROR(VLOOKUP($A105,'Season 1'!AJ$4:CM$104,29,0),"0"),IFERROR(VLOOKUP($A105,'Season 2'!AK$4:CN$104,29,0),"0"),
IFERROR(VLOOKUP($A105,'Season 3'!AK$4:CN$104,29,0),"0"),IFERROR(VLOOKUP($A105,'Season 4'!AK$4:CN$104,29,0),"0"),
IFERROR(VLOOKUP($A105,'Season 5'!AK$4:CN$104,29,0),"0"),IFERROR(VLOOKUP($A105,'Season 6'!AK$4:CN$104,29,0),"0"),
IFERROR(VLOOKUP($A105,'Season 7'!AK$4:CN$104,29,0),"0"),IFERROR(VLOOKUP($A105,'Season 8'!AK$4:CN$104,29,0),"0"),
IFERROR(VLOOKUP($A105,'Season 9'!AK$4:CN$104,29,0),"0"),IFERROR(VLOOKUP($A105,'Season 10'!AK$4:CN$104,29,0),"0"),
IFERROR(VLOOKUP($A105,'Season 11'!AK$4:CN$104,29,0),"0"),IFERROR(VLOOKUP($A105,'Season 12'!AK$4:CN$104,29,0),"0"),
IFERROR(VLOOKUP($A105,'Season 13'!AK$4:CN$104,29,0),"0"),IFERROR(VLOOKUP($A105,'Season 14'!AK$4:CN$104,29,0),"0"),IFERROR(VLOOKUP($A105,'Season 15'!AK$4:CN$104,29,0),"0"),)</f>
        <v>0</v>
      </c>
      <c r="AC105" s="518">
        <f>SUM(
IFERROR(VLOOKUP($A105,'Season 1'!AJ$4:CM$104,30,0),"0"),IFERROR(VLOOKUP($A105,'Season 2'!AK$4:CN$104,30,0),"0"),
IFERROR(VLOOKUP($A105,'Season 3'!AK$4:CN$104,30,0),"0"),IFERROR(VLOOKUP($A105,'Season 4'!AK$4:CN$104,30,0),"0"),
IFERROR(VLOOKUP($A105,'Season 5'!AK$4:CN$104,30,0),"0"),IFERROR(VLOOKUP($A105,'Season 6'!AK$4:CN$104,30,0),"0"),
IFERROR(VLOOKUP($A105,'Season 7'!AK$4:CN$104,30,0),"0"),IFERROR(VLOOKUP($A105,'Season 8'!AK$4:CN$104,30,0),"0"),
IFERROR(VLOOKUP($A105,'Season 9'!AK$4:CN$104,30,0),"0"),IFERROR(VLOOKUP($A105,'Season 10'!AK$4:CN$104,30,0),"0"),
IFERROR(VLOOKUP($A105,'Season 11'!AK$4:CN$104,30,0),"0"),IFERROR(VLOOKUP($A105,'Season 12'!AK$4:CN$104,30,0),"0"),
IFERROR(VLOOKUP($A105,'Season 13'!AK$4:CN$104,30,0),"0"),IFERROR(VLOOKUP($A105,'Season 14'!AK$4:CN$104,30,0),"0"),IFERROR(VLOOKUP($A105,'Season 15'!AK$4:CN$104,30,0),"0"),)</f>
        <v>0</v>
      </c>
      <c r="AD105" s="21">
        <f>SUM(
IFERROR(VLOOKUP($A105,'Season 1'!AJ$4:CM$104,31,0),"0"),IFERROR(VLOOKUP($A105,'Season 2'!AK$4:CN$104,31,0),"0"),
IFERROR(VLOOKUP($A105,'Season 3'!AK$4:CN$104,31,0),"0"),IFERROR(VLOOKUP($A105,'Season 4'!AK$4:CN$104,31,0),"0"),
IFERROR(VLOOKUP($A105,'Season 5'!AK$4:CN$104,31,0),"0"),IFERROR(VLOOKUP($A105,'Season 6'!AK$4:CN$104,31,0),"0"),
IFERROR(VLOOKUP($A105,'Season 7'!AK$4:CN$104,31,0),"0"),IFERROR(VLOOKUP($A105,'Season 8'!AK$4:CN$104,31,0),"0"),
IFERROR(VLOOKUP($A105,'Season 9'!AK$4:CN$104,31,0),"0"),IFERROR(VLOOKUP($A105,'Season 10'!AK$4:CN$104,31,0),"0"),
IFERROR(VLOOKUP($A105,'Season 11'!AK$4:CN$104,31,0),"0"),IFERROR(VLOOKUP($A105,'Season 12'!AK$4:CN$104,31,0),"0"),
IFERROR(VLOOKUP($A105,'Season 13'!AK$4:CN$104,31,0),"0"),IFERROR(VLOOKUP($A105,'Season 14'!AK$4:CN$104,31,0),"0"),IFERROR(VLOOKUP($A105,'Season 15'!AK$4:CN$104,31,0),"0"),)</f>
        <v>0</v>
      </c>
      <c r="AE105" s="402">
        <f>SUM(
IFERROR(VLOOKUP($A105,'Season 1'!AJ$4:CM$104,32,0),"0"),IFERROR(VLOOKUP($A105,'Season 2'!AK$4:CN$104,32,0),"0"),
IFERROR(VLOOKUP($A105,'Season 3'!AK$4:CN$104,32,0),"0"),IFERROR(VLOOKUP($A105,'Season 4'!AK$4:CN$104,32,0),"0"),
IFERROR(VLOOKUP($A105,'Season 5'!AK$4:CN$104,32,0),"0"),IFERROR(VLOOKUP($A105,'Season 6'!AK$4:CN$104,32,0),"0"),
IFERROR(VLOOKUP($A105,'Season 7'!AK$4:CN$104,32,0),"0"),IFERROR(VLOOKUP($A105,'Season 8'!AK$4:CN$104,32,0),"0"),
IFERROR(VLOOKUP($A105,'Season 9'!AK$4:CN$104,32,0),"0"),IFERROR(VLOOKUP($A105,'Season 10'!AK$4:CN$104,32,0),"0"),
IFERROR(VLOOKUP($A105,'Season 11'!AK$4:CN$104,32,0),"0"),IFERROR(VLOOKUP($A105,'Season 12'!AK$4:CN$104,32,0),"0"),
IFERROR(VLOOKUP($A105,'Season 13'!AK$4:CN$104,32,0),"0"),IFERROR(VLOOKUP($A105,'Season 14'!AK$4:CN$104,32,0),"0"),IFERROR(VLOOKUP($A105,'Season 15'!AK$4:CN$104,32,0),"0"),)</f>
        <v>0</v>
      </c>
      <c r="AF105" s="403">
        <f>SUM(IFERROR(VLOOKUP($A105,'Season 2'!AK$4:CN$104,33,0),"0"),
IFERROR(VLOOKUP($A105,'Season 3'!AK$4:CN$104,33,0),"0"),IFERROR(VLOOKUP($A105,'Season 4'!AK$4:CN$104,33,0),"0"),
IFERROR(VLOOKUP($A105,'Season 5'!AK$4:CN$104,33,0),"0"),IFERROR(VLOOKUP($A105,'Season 6'!AK$4:CN$104,33,0),"0"),
IFERROR(VLOOKUP($A105,'Season 7'!AK$4:CN$104,33,0),"0"),IFERROR(VLOOKUP($A105,'Season 8'!AK$4:CN$104,33,0),"0"),
IFERROR(VLOOKUP($A105,'Season 9'!AK$4:CN$104,33,0),"0"),IFERROR(VLOOKUP($A105,'Season 10'!AK$4:CN$104,33,0),"0"),
IFERROR(VLOOKUP($A105,'Season 11'!AK$4:CN$104,33,0),"0"),IFERROR(VLOOKUP($A105,'Season 12'!AK$4:CN$104,33,0),"0"),
IFERROR(VLOOKUP($A105,'Season 13'!AK$4:CN$104,33,0),"0"),IFERROR(VLOOKUP($A105,'Season 14'!AK$4:CN$104,33,0),"0"),IFERROR(VLOOKUP($A105,'Season 15'!AK$4:CN$104,33,0),"0"),)</f>
        <v>0</v>
      </c>
      <c r="AG105" s="398">
        <f>SUM(IFERROR(VLOOKUP($A105,'Season 2'!AK$4:CN$104,34,0),"0"),
IFERROR(VLOOKUP($A105,'Season 3'!AK$4:CN$104,34,0),"0"),IFERROR(VLOOKUP($A105,'Season 4'!AK$4:CN$104,34,0),"0"),
IFERROR(VLOOKUP($A105,'Season 5'!AK$4:CN$104,34,0),"0"),IFERROR(VLOOKUP($A105,'Season 6'!AK$4:CN$104,34,0),"0"),
IFERROR(VLOOKUP($A105,'Season 7'!AK$4:CN$104,34,0),"0"),IFERROR(VLOOKUP($A105,'Season 8'!AK$4:CN$104,34,0),"0"),
IFERROR(VLOOKUP($A105,'Season 9'!AK$4:CN$104,34,0),"0"),IFERROR(VLOOKUP($A105,'Season 10'!AK$4:CN$104,34,0),"0"),
IFERROR(VLOOKUP($A105,'Season 11'!AK$4:CN$104,34,0),"0"),IFERROR(VLOOKUP($A105,'Season 12'!AK$4:CN$104,34,0),"0"),
IFERROR(VLOOKUP($A105,'Season 13'!AK$4:CN$104,34,0),"0"),IFERROR(VLOOKUP($A105,'Season 14'!AK$4:CN$104,34,0),"0"),IFERROR(VLOOKUP($A105,'Season 15'!AK$4:CN$104,34,0),"0"),)</f>
        <v>0</v>
      </c>
      <c r="AH105" s="518">
        <f>SUM(IFERROR(VLOOKUP($A105,'Season 2'!AK$4:CN$104,35,0),"0"),
IFERROR(VLOOKUP($A105,'Season 3'!AK$4:CN$104,35,0),"0"),IFERROR(VLOOKUP($A105,'Season 4'!AK$4:CN$104,35,0),"0"),
IFERROR(VLOOKUP($A105,'Season 5'!AK$4:CN$104,35,0),"0"),IFERROR(VLOOKUP($A105,'Season 6'!AK$4:CN$104,35,0),"0"),
IFERROR(VLOOKUP($A105,'Season 7'!AK$4:CN$104,35,0),"0"),IFERROR(VLOOKUP($A105,'Season 8'!AK$4:CN$104,35,0),"0"),
IFERROR(VLOOKUP($A105,'Season 9'!AK$4:CN$104,35,0),"0"),IFERROR(VLOOKUP($A105,'Season 10'!AK$4:CN$104,35,0),"0"),
IFERROR(VLOOKUP($A105,'Season 11'!AK$4:CN$104,35,0),"0"),IFERROR(VLOOKUP($A105,'Season 12'!AK$4:CN$104,35,0),"0"),
IFERROR(VLOOKUP($A105,'Season 13'!AK$4:CN$104,35,0),"0"),IFERROR(VLOOKUP($A105,'Season 14'!AK$4:CN$104,35,0),"0"),IFERROR(VLOOKUP($A105,'Season 15'!AK$4:CN$104,35,0),"0"),)</f>
        <v>0</v>
      </c>
      <c r="AI105" s="21">
        <f>SUM(IFERROR(VLOOKUP($A105,'Season 2'!AK$4:CN$104,36,0),"0"),
IFERROR(VLOOKUP($A105,'Season 3'!AK$4:CN$104,36,0),"0"),IFERROR(VLOOKUP($A105,'Season 4'!AK$4:CN$104,36,0),"0"),
IFERROR(VLOOKUP($A105,'Season 5'!AK$4:CN$104,36,0),"0"),IFERROR(VLOOKUP($A105,'Season 6'!AK$4:CN$104,36,0),"0"),
IFERROR(VLOOKUP($A105,'Season 7'!AK$4:CN$104,36,0),"0"),IFERROR(VLOOKUP($A105,'Season 8'!AK$4:CN$104,36,0),"0"),
IFERROR(VLOOKUP($A105,'Season 9'!AK$4:CN$104,36,0),"0"),IFERROR(VLOOKUP($A105,'Season 10'!AK$4:CN$104,36,0),"0"),
IFERROR(VLOOKUP($A105,'Season 11'!AK$4:CN$104,36,0),"0"),IFERROR(VLOOKUP($A105,'Season 12'!AK$4:CN$104,36,0),"0"),
IFERROR(VLOOKUP($A105,'Season 13'!AK$4:CN$104,36,0),"0"),IFERROR(VLOOKUP($A105,'Season 14'!AK$4:CN$104,36,0),"0"),IFERROR(VLOOKUP($A105,'Season 15'!AK$4:CN$104,36,0),"0"),)</f>
        <v>0</v>
      </c>
      <c r="AJ105" s="402">
        <f>SUM(IFERROR(VLOOKUP($A105,'Season 2'!AK$4:CN$104,37,0),"0"),
IFERROR(VLOOKUP($A105,'Season 3'!AK$4:CN$104,37,0),"0"),IFERROR(VLOOKUP($A105,'Season 4'!AK$4:CN$104,37,0),"0"),
IFERROR(VLOOKUP($A105,'Season 5'!AK$4:CN$104,37,0),"0"),IFERROR(VLOOKUP($A105,'Season 6'!AK$4:CN$104,37,0),"0"),
IFERROR(VLOOKUP($A105,'Season 7'!AK$4:CN$104,37,0),"0"),IFERROR(VLOOKUP($A105,'Season 8'!AK$4:CN$104,37,0),"0"),
IFERROR(VLOOKUP($A105,'Season 9'!AK$4:CN$104,37,0),"0"),IFERROR(VLOOKUP($A105,'Season 10'!AK$4:CN$104,37,0),"0"),
IFERROR(VLOOKUP($A105,'Season 11'!AK$4:CN$104,37,0),"0"),IFERROR(VLOOKUP($A105,'Season 12'!AK$4:CN$104,37,0),"0"),
IFERROR(VLOOKUP($A105,'Season 13'!AK$4:CN$104,37,0),"0"),IFERROR(VLOOKUP($A105,'Season 14'!AK$4:CN$104,37,0),"0"),IFERROR(VLOOKUP($A105,'Season 15'!AK$4:CN$104,37,0),"0"),)</f>
        <v>0</v>
      </c>
      <c r="AK105" s="403">
        <f>SUM(IFERROR(VLOOKUP($A105,'Season 1'!AJ$4:CM$104,33,0),"0"),IFERROR(VLOOKUP($A105,'Season 2'!AK$4:CN$104,38,0),"0"),
IFERROR(VLOOKUP($A105,'Season 3'!AK$4:CN$104,38,0),"0"),IFERROR(VLOOKUP($A105,'Season 4'!AK$4:CN$104,38,0),"0"),
IFERROR(VLOOKUP($A105,'Season 5'!AK$4:CN$104,38,0),"0"),IFERROR(VLOOKUP($A105,'Season 6'!AK$4:CN$104,38,0),"0"),
IFERROR(VLOOKUP($A105,'Season 7'!AK$4:CN$104,38,0),"0"),IFERROR(VLOOKUP($A105,'Season 8'!AK$4:CN$104,38,0),"0"),
IFERROR(VLOOKUP($A105,'Season 9'!AK$4:CN$104,38,0),"0"),IFERROR(VLOOKUP($A105,'Season 10'!AK$4:CN$104,38,0),"0"),
IFERROR(VLOOKUP($A105,'Season 11'!AK$4:CN$104,38,0),"0"),IFERROR(VLOOKUP($A105,'Season 12'!AK$4:CN$104,38,0),"0"),
IFERROR(VLOOKUP($A105,'Season 13'!AK$4:CN$104,38,0),"0"),IFERROR(VLOOKUP($A105,'Season 14'!AK$4:CN$104,38,0),"0"),IFERROR(VLOOKUP($A105,'Season 15'!AK$4:CN$104,38,0),"0"),)</f>
        <v>0</v>
      </c>
      <c r="AL105" s="398">
        <f>SUM(IFERROR(VLOOKUP($A105,'Season 1'!AJ$4:CM$104,34,0),"0"),IFERROR(VLOOKUP($A105,'Season 2'!AK$4:CN$104,39,0),"0"),
IFERROR(VLOOKUP($A105,'Season 3'!AK$4:CN$104,39,0),"0"),IFERROR(VLOOKUP($A105,'Season 4'!AK$4:CN$104,39,0),"0"),
IFERROR(VLOOKUP($A105,'Season 5'!AK$4:CN$104,39,0),"0"),IFERROR(VLOOKUP($A105,'Season 6'!AK$4:CN$104,39,0),"0"),
IFERROR(VLOOKUP($A105,'Season 7'!AK$4:CN$104,39,0),"0"),IFERROR(VLOOKUP($A105,'Season 8'!AK$4:CN$104,39,0),"0"),
IFERROR(VLOOKUP($A105,'Season 9'!AK$4:CN$104,39,0),"0"),IFERROR(VLOOKUP($A105,'Season 10'!AK$4:CN$104,39,0),"0"),
IFERROR(VLOOKUP($A105,'Season 11'!AK$4:CN$104,39,0),"0"),IFERROR(VLOOKUP($A105,'Season 12'!AK$4:CN$104,39,0),"0"),
IFERROR(VLOOKUP($A105,'Season 13'!AK$4:CN$104,39,0),"0"),IFERROR(VLOOKUP($A105,'Season 14'!AK$4:CN$104,39,0),"0"),IFERROR(VLOOKUP($A105,'Season 15'!AK$4:CN$104,39,0),"0"),)</f>
        <v>0</v>
      </c>
      <c r="AM105" s="518">
        <f>SUM(IFERROR(VLOOKUP($A105,'Season 1'!AJ$4:CM$104,35,0),"0"),IFERROR(VLOOKUP($A105,'Season 2'!AK$4:CN$104,40,0),"0"),
IFERROR(VLOOKUP($A105,'Season 3'!AK$4:CN$104,40,0),"0"),IFERROR(VLOOKUP($A105,'Season 4'!AK$4:CN$104,40,0),"0"),
IFERROR(VLOOKUP($A105,'Season 5'!AK$4:CN$104,40,0),"0"),IFERROR(VLOOKUP($A105,'Season 6'!AK$4:CN$104,40,0),"0"),
IFERROR(VLOOKUP($A105,'Season 7'!AK$4:CN$104,40,0),"0"),IFERROR(VLOOKUP($A105,'Season 8'!AK$4:CN$104,40,0),"0"),
IFERROR(VLOOKUP($A105,'Season 9'!AK$4:CN$104,40,0),"0"),IFERROR(VLOOKUP($A105,'Season 10'!AK$4:CN$104,40,0),"0"),
IFERROR(VLOOKUP($A105,'Season 11'!AK$4:CN$104,40,0),"0"),IFERROR(VLOOKUP($A105,'Season 12'!AK$4:CN$104,40,0),"0"),
IFERROR(VLOOKUP($A105,'Season 13'!AK$4:CN$104,40,0),"0"),IFERROR(VLOOKUP($A105,'Season 14'!AK$4:CN$104,40,0),"0"),IFERROR(VLOOKUP($A105,'Season 15'!AK$4:CN$104,40,0),"0"),)</f>
        <v>0</v>
      </c>
      <c r="AN105" s="21">
        <f>SUM(IFERROR(VLOOKUP($A105,'Season 1'!AJ$4:CM$104,36,0),"0"),IFERROR(VLOOKUP($A105,'Season 2'!AK$4:CN$104,41,0),"0"),
IFERROR(VLOOKUP($A105,'Season 3'!AK$4:CN$104,41,0),"0"),IFERROR(VLOOKUP($A105,'Season 4'!AK$4:CN$104,41,0),"0"),
IFERROR(VLOOKUP($A105,'Season 5'!AK$4:CN$104,41,0),"0"),IFERROR(VLOOKUP($A105,'Season 6'!AK$4:CN$104,41,0),"0"),
IFERROR(VLOOKUP($A105,'Season 7'!AK$4:CN$104,41,0),"0"),IFERROR(VLOOKUP($A105,'Season 8'!AK$4:CN$104,41,0),"0"),
IFERROR(VLOOKUP($A105,'Season 9'!AK$4:CN$104,41,0),"0"),IFERROR(VLOOKUP($A105,'Season 10'!AK$4:CN$104,41,0),"0"),
IFERROR(VLOOKUP($A105,'Season 11'!AK$4:CN$104,41,0),"0"),IFERROR(VLOOKUP($A105,'Season 12'!AK$4:CN$104,41,0),"0"),
IFERROR(VLOOKUP($A105,'Season 13'!AK$4:CN$104,41,0),"0"),IFERROR(VLOOKUP($A105,'Season 14'!AK$4:CN$104,41,0),"0"),IFERROR(VLOOKUP($A105,'Season 15'!AK$4:CN$104,41,0),"0"),)</f>
        <v>0</v>
      </c>
      <c r="AO105" s="402">
        <f>SUM(IFERROR(VLOOKUP($A105,'Season 1'!AJ$4:CM$104,37,0),"0"),IFERROR(VLOOKUP($A105,'Season 2'!AK$4:CN$104,42,0),"0"),
IFERROR(VLOOKUP($A105,'Season 3'!AK$4:CN$104,42,0),"0"),IFERROR(VLOOKUP($A105,'Season 4'!AK$4:CN$104,42,0),"0"),
IFERROR(VLOOKUP($A105,'Season 5'!AK$4:CN$104,42,0),"0"),IFERROR(VLOOKUP($A105,'Season 6'!AK$4:CN$104,42,0),"0"),
IFERROR(VLOOKUP($A105,'Season 7'!AK$4:CN$104,42,0),"0"),IFERROR(VLOOKUP($A105,'Season 8'!AK$4:CN$104,42,0),"0"),
IFERROR(VLOOKUP($A105,'Season 9'!AK$4:CN$104,42,0),"0"),IFERROR(VLOOKUP($A105,'Season 10'!AK$4:CN$104,42,0),"0"),
IFERROR(VLOOKUP($A105,'Season 11'!AK$4:CN$104,42,0),"0"),IFERROR(VLOOKUP($A105,'Season 12'!AK$4:CN$104,42,0),"0"),
IFERROR(VLOOKUP($A105,'Season 13'!AK$4:CN$104,42,0),"0"),IFERROR(VLOOKUP($A105,'Season 14'!AK$4:CN$104,42,0),"0"),IFERROR(VLOOKUP($A105,'Season 15'!AK$4:CN$104,42,0),"0"),)</f>
        <v>0</v>
      </c>
      <c r="AP105" s="403">
        <f>SUM(IFERROR(VLOOKUP($A105,'Season 1'!AJ$4:CM$104,43,0),"0"),IFERROR(VLOOKUP($A105,'Season 2'!AK$4:CN$104,43,0),"0"),
IFERROR(VLOOKUP($A105,'Season 3'!AK$4:CN$104,43,0),"0"),IFERROR(VLOOKUP($A105,'Season 4'!AK$4:CN$104,43,0),"0"),
IFERROR(VLOOKUP($A105,'Season 5'!AK$4:CN$104,43,0),"0"),IFERROR(VLOOKUP($A105,'Season 6'!AK$4:CN$104,43,0),"0"),
IFERROR(VLOOKUP($A105,'Season 7'!AK$4:CN$104,43,0),"0"),IFERROR(VLOOKUP($A105,'Season 8'!AK$4:CN$104,43,0),"0"),
IFERROR(VLOOKUP($A105,'Season 9'!AK$4:CN$104,43,0),"0"),IFERROR(VLOOKUP($A105,'Season 10'!AK$4:CN$104,43,0),"0"),
IFERROR(VLOOKUP($A105,'Season 11'!AK$4:CN$104,43,0),"0"),IFERROR(VLOOKUP($A105,'Season 12'!AK$4:CN$104,43,0),"0"),
IFERROR(VLOOKUP($A105,'Season 13'!AK$4:CN$104,43,0),"0"),IFERROR(VLOOKUP($A105,'Season 14'!AK$4:CN$104,43,0),"0"),IFERROR(VLOOKUP($A105,'Season 15'!AK$4:CN$104,43,0),"0"),)</f>
        <v>0</v>
      </c>
      <c r="AQ105" s="398">
        <f>SUM(IFERROR(VLOOKUP($A105,'Season 1'!AJ$4:CM$104,44,0),"0"),IFERROR(VLOOKUP($A105,'Season 2'!AK$4:CN$104,44,0),"0"),
IFERROR(VLOOKUP($A105,'Season 3'!AK$4:CN$104,44,0),"0"),IFERROR(VLOOKUP($A105,'Season 4'!AK$4:CN$104,44,0),"0"),
IFERROR(VLOOKUP($A105,'Season 5'!AK$4:CN$104,44,0),"0"),IFERROR(VLOOKUP($A105,'Season 6'!AK$4:CN$104,44,0),"0"),
IFERROR(VLOOKUP($A105,'Season 7'!AK$4:CN$104,44,0),"0"),IFERROR(VLOOKUP($A105,'Season 8'!AK$4:CN$104,44,0),"0"),
IFERROR(VLOOKUP($A105,'Season 9'!AK$4:CN$104,44,0),"0"),IFERROR(VLOOKUP($A105,'Season 10'!AK$4:CN$104,44,0),"0"),
IFERROR(VLOOKUP($A105,'Season 11'!AK$4:CN$104,44,0),"0"),IFERROR(VLOOKUP($A105,'Season 12'!AK$4:CN$104,44,0),"0"),
IFERROR(VLOOKUP($A105,'Season 13'!AK$4:CN$104,44,0),"0"),IFERROR(VLOOKUP($A105,'Season 14'!AK$4:CN$104,44,0),"0"),IFERROR(VLOOKUP($A105,'Season 15'!AK$4:CN$104,44,0),"0"),)</f>
        <v>0</v>
      </c>
      <c r="AR105" s="518">
        <f>SUM(IFERROR(VLOOKUP($A105,'Season 1'!AJ$4:CM$104,45,0),"0"),IFERROR(VLOOKUP($A105,'Season 2'!AK$4:CN$104,45,0),"0"),
IFERROR(VLOOKUP($A105,'Season 3'!AK$4:CN$104,45,0),"0"),IFERROR(VLOOKUP($A105,'Season 4'!AK$4:CN$104,45,0),"0"),
IFERROR(VLOOKUP($A105,'Season 5'!AK$4:CN$104,45,0),"0"),IFERROR(VLOOKUP($A105,'Season 6'!AK$4:CN$104,45,0),"0"),
IFERROR(VLOOKUP($A105,'Season 7'!AK$4:CN$104,45,0),"0"),IFERROR(VLOOKUP($A105,'Season 8'!AK$4:CN$104,45,0),"0"),
IFERROR(VLOOKUP($A105,'Season 9'!AK$4:CN$104,45,0),"0"),IFERROR(VLOOKUP($A105,'Season 10'!AK$4:CN$104,45,0),"0"),
IFERROR(VLOOKUP($A105,'Season 11'!AK$4:CN$104,45,0),"0"),IFERROR(VLOOKUP($A105,'Season 12'!AK$4:CN$104,45,0),"0"),
IFERROR(VLOOKUP($A105,'Season 13'!AK$4:CN$104,45,0),"0"),IFERROR(VLOOKUP($A105,'Season 14'!AK$4:CN$104,45,0),"0"),IFERROR(VLOOKUP($A105,'Season 15'!AK$4:CN$104,45,0),"0"),)</f>
        <v>0</v>
      </c>
      <c r="AS105" s="21">
        <f>SUM(IFERROR(VLOOKUP($A105,'Season 1'!AJ$4:CM$104,46,0),"0"),IFERROR(VLOOKUP($A105,'Season 2'!AK$4:CN$104,46,0),"0"),
IFERROR(VLOOKUP($A105,'Season 3'!AK$4:CN$104,46,0),"0"),IFERROR(VLOOKUP($A105,'Season 4'!AK$4:CN$104,46,0),"0"),
IFERROR(VLOOKUP($A105,'Season 5'!AK$4:CN$104,46,0),"0"),IFERROR(VLOOKUP($A105,'Season 6'!AK$4:CN$104,46,0),"0"),
IFERROR(VLOOKUP($A105,'Season 7'!AK$4:CN$104,46,0),"0"),IFERROR(VLOOKUP($A105,'Season 8'!AK$4:CN$104,46,0),"0"),
IFERROR(VLOOKUP($A105,'Season 9'!AK$4:CN$104,46,0),"0"),IFERROR(VLOOKUP($A105,'Season 10'!AK$4:CN$104,46,0),"0"),
IFERROR(VLOOKUP($A105,'Season 11'!AK$4:CN$104,46,0),"0"),IFERROR(VLOOKUP($A105,'Season 12'!AK$4:CN$104,46,0),"0"),
IFERROR(VLOOKUP($A105,'Season 13'!AK$4:CN$104,46,0),"0"),IFERROR(VLOOKUP($A105,'Season 14'!AK$4:CN$104,46,0),"0"),IFERROR(VLOOKUP($A105,'Season 15'!AK$4:CN$104,46,0),"0"),)</f>
        <v>0</v>
      </c>
      <c r="AT105" s="402">
        <f>SUM(IFERROR(VLOOKUP($A105,'Season 1'!AJ$4:CM$104,47,0),"0"),IFERROR(VLOOKUP($A105,'Season 2'!AK$4:CN$104,47,0),"0"),
IFERROR(VLOOKUP($A105,'Season 3'!AK$4:CN$104,47,0),"0"),IFERROR(VLOOKUP($A105,'Season 4'!AK$4:CN$104,47,0),"0"),
IFERROR(VLOOKUP($A105,'Season 5'!AK$4:CN$104,47,0),"0"),IFERROR(VLOOKUP($A105,'Season 6'!AK$4:CN$104,47,0),"0"),
IFERROR(VLOOKUP($A105,'Season 7'!AK$4:CN$104,47,0),"0"),IFERROR(VLOOKUP($A105,'Season 8'!AK$4:CN$104,47,0),"0"),
IFERROR(VLOOKUP($A105,'Season 9'!AK$4:CN$104,47,0),"0"),IFERROR(VLOOKUP($A105,'Season 10'!AK$4:CN$104,47,0),"0"),
IFERROR(VLOOKUP($A105,'Season 11'!AK$4:CN$104,47,0),"0"),IFERROR(VLOOKUP($A105,'Season 12'!AK$4:CN$104,47,0),"0"),
IFERROR(VLOOKUP($A105,'Season 13'!AK$4:CN$104,47,0),"0"),IFERROR(VLOOKUP($A105,'Season 14'!AK$4:CN$104,47,0),"0"),IFERROR(VLOOKUP($A105,'Season 15'!AK$4:CN$104,47,0),"0"),)</f>
        <v>0</v>
      </c>
      <c r="AU105" s="403">
        <f>SUM(IFERROR(VLOOKUP($A105,'Season 3'!AK$4:CN$104,48,0),"0"),IFERROR(VLOOKUP($A105,'Season 4'!AK$4:CN$104,48,0),"0"),
IFERROR(VLOOKUP($A105,'Season 5'!AK$4:CN$104,48,0),"0"),IFERROR(VLOOKUP($A105,'Season 6'!AK$4:CN$104,48,0),"0"),
IFERROR(VLOOKUP($A105,'Season 7'!AK$4:CN$104,48,0),"0"),IFERROR(VLOOKUP($A105,'Season 8'!AK$4:CN$104,48,0),"0"),
IFERROR(VLOOKUP($A105,'Season 9'!AK$4:CN$104,48,0),"0"),IFERROR(VLOOKUP($A105,'Season 10'!AK$4:CN$104,48,0),"0"),
IFERROR(VLOOKUP($A105,'Season 11'!AK$4:CN$104,48,0),"0"),IFERROR(VLOOKUP($A105,'Season 12'!AK$4:CN$104,48,0),"0"),
IFERROR(VLOOKUP($A105,'Season 13'!AK$4:CN$104,48,0),"0"),IFERROR(VLOOKUP($A105,'Season 14'!AK$4:CN$104,48,0),"0"),IFERROR(VLOOKUP($A105,'Season 15'!AK$4:CN$104,48,0),"0"),)</f>
        <v>0</v>
      </c>
      <c r="AV105" s="398">
        <f>SUM(IFERROR(VLOOKUP($A105,'Season 3'!AK$4:CN$104,49,0),"0"),IFERROR(VLOOKUP($A105,'Season 4'!AK$4:CN$104,49,0),"0"),
IFERROR(VLOOKUP($A105,'Season 5'!AK$4:CN$104,49,0),"0"),IFERROR(VLOOKUP($A105,'Season 6'!AK$4:CN$104,49,0),"0"),
IFERROR(VLOOKUP($A105,'Season 7'!AK$4:CN$104,49,0),"0"),IFERROR(VLOOKUP($A105,'Season 8'!AK$4:CN$104,49,0),"0"),
IFERROR(VLOOKUP($A105,'Season 9'!AK$4:CN$104,49,0),"0"),IFERROR(VLOOKUP($A105,'Season 10'!AK$4:CN$104,49,0),"0"),
IFERROR(VLOOKUP($A105,'Season 11'!AK$4:CN$104,49,0),"0"),IFERROR(VLOOKUP($A105,'Season 12'!AK$4:CN$104,49,0),"0"),
IFERROR(VLOOKUP($A105,'Season 13'!AK$4:CN$104,49,0),"0"),IFERROR(VLOOKUP($A105,'Season 14'!AK$4:CN$104,49,0),"0"),IFERROR(VLOOKUP($A105,'Season 15'!AK$4:CN$104,49,0),"0"),)</f>
        <v>0</v>
      </c>
      <c r="AW105" s="518">
        <f>SUM(IFERROR(VLOOKUP($A105,'Season 3'!AK$4:CN$104,50,0),"0"),IFERROR(VLOOKUP($A105,'Season 4'!AK$4:CN$104,50,0),"0"),
IFERROR(VLOOKUP($A105,'Season 5'!AK$4:CN$104,50,0),"0"),IFERROR(VLOOKUP($A105,'Season 6'!AK$4:CN$104,50,0),"0"),
IFERROR(VLOOKUP($A105,'Season 7'!AK$4:CN$104,50,0),"0"),IFERROR(VLOOKUP($A105,'Season 8'!AK$4:CN$104,50,0),"0"),
IFERROR(VLOOKUP($A105,'Season 9'!AK$4:CN$104,50,0),"0"),IFERROR(VLOOKUP($A105,'Season 10'!AK$4:CN$104,50,0),"0"),
IFERROR(VLOOKUP($A105,'Season 11'!AK$4:CN$104,50,0),"0"),IFERROR(VLOOKUP($A105,'Season 12'!AK$4:CN$104,50,0),"0"),
IFERROR(VLOOKUP($A105,'Season 13'!AK$4:CN$104,50,0),"0"),IFERROR(VLOOKUP($A105,'Season 14'!AK$4:CN$104,50,0),"0"),IFERROR(VLOOKUP($A105,'Season 15'!AK$4:CN$104,50,0),"0"),)</f>
        <v>0</v>
      </c>
      <c r="AX105" s="21">
        <f>SUM(IFERROR(VLOOKUP($A105,'Season 3'!AK$4:CN$104,51,0),"0"),IFERROR(VLOOKUP($A105,'Season 4'!AK$4:CN$104,51,0),"0"),
IFERROR(VLOOKUP($A105,'Season 5'!AK$4:CN$104,51,0),"0"),IFERROR(VLOOKUP($A105,'Season 6'!AK$4:CN$104,51,0),"0"),
IFERROR(VLOOKUP($A105,'Season 7'!AK$4:CN$104,51,0),"0"),IFERROR(VLOOKUP($A105,'Season 8'!AK$4:CN$104,51,0),"0"),
IFERROR(VLOOKUP($A105,'Season 9'!AK$4:CN$104,51,0),"0"),IFERROR(VLOOKUP($A105,'Season 10'!AK$4:CN$104,51,0),"0"),
IFERROR(VLOOKUP($A105,'Season 11'!AK$4:CN$104,51,0),"0"),IFERROR(VLOOKUP($A105,'Season 12'!AK$4:CN$104,51,0),"0"),
IFERROR(VLOOKUP($A105,'Season 13'!AK$4:CN$104,51,0),"0"),IFERROR(VLOOKUP($A105,'Season 14'!AK$4:CN$104,51,0),"0"),IFERROR(VLOOKUP($A105,'Season 15'!AK$4:CN$104,51,0),"0"),)</f>
        <v>0</v>
      </c>
      <c r="AY105" s="402">
        <f>SUM(IFERROR(VLOOKUP($A105,'Season 3'!AK$4:CN$104,52,0),"0"),IFERROR(VLOOKUP($A105,'Season 4'!AK$4:CN$104,52,0),"0"),
IFERROR(VLOOKUP($A105,'Season 5'!AK$4:CN$104,52,0),"0"),IFERROR(VLOOKUP($A105,'Season 6'!AK$4:CN$104,52,0),"0"),
IFERROR(VLOOKUP($A105,'Season 7'!AK$4:CN$104,52,0),"0"),IFERROR(VLOOKUP($A105,'Season 8'!AK$4:CN$104,52,0),"0"),
IFERROR(VLOOKUP($A105,'Season 9'!AK$4:CN$104,52,0),"0"),IFERROR(VLOOKUP($A105,'Season 10'!AK$4:CN$104,52,0),"0"),
IFERROR(VLOOKUP($A105,'Season 11'!AK$4:CN$104,52,0),"0"),IFERROR(VLOOKUP($A105,'Season 12'!AK$4:CN$104,52,0),"0"),
IFERROR(VLOOKUP($A105,'Season 13'!AK$4:CN$104,52,0),"0"),IFERROR(VLOOKUP($A105,'Season 14'!AK$4:CN$104,52,0),"0"),IFERROR(VLOOKUP($A105,'Season 15'!AK$4:CN$104,52,0),"0"),)</f>
        <v>0</v>
      </c>
      <c r="AZ105" s="403">
        <f>SUM(IFERROR(VLOOKUP($A105,'Season 1'!AJ$4:CM$104,38,0),"0"),IFERROR(VLOOKUP($A105,'Season 2'!AK$4:CN$104,48,0),"0"),)</f>
        <v>0</v>
      </c>
      <c r="BA105" s="398">
        <f>SUM(IFERROR(VLOOKUP($A105,'Season 1'!AJ$4:CM$104,39,0),"0"),IFERROR(VLOOKUP($A105,'Season 2'!AK$4:CN$104,49,0),"0"),)</f>
        <v>0</v>
      </c>
      <c r="BB105" s="518">
        <f>SUM(IFERROR(VLOOKUP($A105,'Season 1'!AJ$4:CM$104,40,0),"0"),IFERROR(VLOOKUP($A105,'Season 2'!AK$4:CN$104,50,0),"0"),)</f>
        <v>0</v>
      </c>
      <c r="BC105" s="21">
        <f>SUM(IFERROR(VLOOKUP($A105,'Season 1'!AJ$4:CM$104,41,0),"0"),IFERROR(VLOOKUP($A105,'Season 2'!AK$4:CN$104,51,0),"0"),)</f>
        <v>0</v>
      </c>
      <c r="BD105" s="402">
        <f>SUM(IFERROR(VLOOKUP($A105,'Season 1'!AJ$4:CM$104,42,0),"0"),IFERROR(VLOOKUP($A105,'Season 2'!AK$4:CN$104,52,0),"0"),)</f>
        <v>0</v>
      </c>
      <c r="BE105" s="561">
        <f>SUM(
IFERROR(VLOOKUP($A105,'Season 1'!AJ$4:CM$104,48,0),"0"),IFERROR(VLOOKUP($A105,'Season 2'!AK$4:CN$104,53,0),"0"),
IFERROR(VLOOKUP($A105,'Season 3'!AK$4:CN$104,53,0),"0"),IFERROR(VLOOKUP($A105,'Season 4'!AK$4:CN$104,53,0),"0"),
IFERROR(VLOOKUP($A105,'Season 5'!AK$4:CN$104,53,0),"0"),IFERROR(VLOOKUP($A105,'Season 6'!AK$4:CN$104,53,0),"0"),
IFERROR(VLOOKUP($A105,'Season 7'!AK$4:CN$104,53,0),"0"),IFERROR(VLOOKUP($A105,'Season 8'!AK$4:CN$104,53,0),"0"),
IFERROR(VLOOKUP($A105,'Season 9'!AK$4:CN$104,53,0),"0"),IFERROR(VLOOKUP($A105,'Season 10'!AK$4:CN$104,53,0),"0"),
IFERROR(VLOOKUP($A105,'Season 11'!AK$4:CN$104,53,0),"0"),IFERROR(VLOOKUP($A105,'Season 12'!AK$4:CN$104,53,0),"0"),
IFERROR(VLOOKUP($A105,'Season 13'!AK$4:CN$104,53,0),"0"),IFERROR(VLOOKUP($A105,'Season 14'!AK$4:CN$104,53,0),"0"),IFERROR(VLOOKUP($A105,'Season 15'!AK$4:CN$104,53,0),"0"),)</f>
        <v>0</v>
      </c>
      <c r="BF105" s="562">
        <f>SUM(
IFERROR(VLOOKUP($A105,'Season 1'!AJ$4:CM$104,49,0),"0"),IFERROR(VLOOKUP($A105,'Season 2'!AK$4:CN$104,54,0),"0"),
IFERROR(VLOOKUP($A105,'Season 3'!AK$4:CN$104,54,0),"0"),IFERROR(VLOOKUP($A105,'Season 4'!AK$4:CN$104,54,0),"0"),
IFERROR(VLOOKUP($A105,'Season 5'!AK$4:CN$104,54,0),"0"),IFERROR(VLOOKUP($A105,'Season 6'!AK$4:CN$104,54,0),"0"),
IFERROR(VLOOKUP($A105,'Season 7'!AK$4:CN$104,54,0),"0"),IFERROR(VLOOKUP($A105,'Season 8'!AK$4:CN$104,54,0),"0"),
IFERROR(VLOOKUP($A105,'Season 9'!AK$4:CN$104,54,0),"0"),IFERROR(VLOOKUP($A105,'Season 10'!AK$4:CN$104,54,0),"0"),
IFERROR(VLOOKUP($A105,'Season 11'!AK$4:CN$104,540),"0"),IFERROR(VLOOKUP($A105,'Season 12'!AK$4:CN$104,54,0),"0"),
IFERROR(VLOOKUP($A105,'Season 13'!AK$4:CN$104,54,0),"0"),IFERROR(VLOOKUP($A105,'Season 14'!AK$4:CN$104,54,0),"0"),IFERROR(VLOOKUP($A105,'Season 15'!AK$4:CN$104,54,0),"0"),)</f>
        <v>0</v>
      </c>
      <c r="BG105" s="529" t="e">
        <f t="shared" si="3"/>
        <v>#DIV/0!</v>
      </c>
      <c r="BI105" s="553"/>
      <c r="BJ105" s="553"/>
      <c r="BK105" s="553"/>
      <c r="BL105" s="553"/>
      <c r="BM105" s="553"/>
      <c r="BN105" s="553"/>
      <c r="BO105" s="822"/>
      <c r="BP105" s="822"/>
      <c r="BQ105" s="822"/>
      <c r="BR105" s="822"/>
      <c r="BS105" s="12" t="str">
        <f>IFERROR(VLOOKUP($A105,'Season 1'!$AJ$4:$CM$104,50,0),"0")</f>
        <v>0</v>
      </c>
      <c r="BT105" s="12" t="str">
        <f>IFERROR(VLOOKUP($A105,'Season 1'!$AJ$4:$CM$104,51,0),"0")</f>
        <v>0</v>
      </c>
      <c r="BU105" s="12" t="str">
        <f>IFERROR(VLOOKUP($A105,'Season 2'!$AK$4:$CN$104,55,0),"0")</f>
        <v>0</v>
      </c>
      <c r="BV105" s="12" t="str">
        <f>IFERROR(VLOOKUP($A105,'Season 2'!$AK$4:$CN$104,56,0),"0")</f>
        <v>0</v>
      </c>
      <c r="BW105" s="12" t="str">
        <f>IFERROR(VLOOKUP($A105,'Season 3'!$AK$4:$CN$104,55,0),"0")</f>
        <v>0</v>
      </c>
      <c r="BX105" s="12" t="str">
        <f>IFERROR(VLOOKUP($A105,'Season 3'!$AK$4:$CN$104,56,0),"0")</f>
        <v>0</v>
      </c>
      <c r="BY105" s="12" t="str">
        <f>IFERROR(VLOOKUP($A105,'Season 4'!$AK$4:$CN$104,55,0),"0")</f>
        <v>0</v>
      </c>
      <c r="BZ105" s="12" t="str">
        <f>IFERROR(VLOOKUP($A105,'Season 4'!$AK$4:$CN$104,56,0),"0")</f>
        <v>0</v>
      </c>
      <c r="CA105" s="12" t="str">
        <f>IFERROR(VLOOKUP($A105,'Season 5'!$AK$4:$CN$104,55,0),"0")</f>
        <v>0</v>
      </c>
      <c r="CB105" s="12" t="str">
        <f>IFERROR(VLOOKUP($A105,'Season 5'!$AK$4:$CN$104,56,0),"0")</f>
        <v>0</v>
      </c>
      <c r="CC105" s="12" t="str">
        <f>IFERROR(VLOOKUP($A105,'Season 6'!$AK$4:$CN$104,55,0),"0")</f>
        <v>0</v>
      </c>
      <c r="CD105" s="12" t="str">
        <f>IFERROR(VLOOKUP($A105,'Season 6'!$AK$4:$CN$104,56,0),"0")</f>
        <v>0</v>
      </c>
      <c r="CE105" s="12" t="str">
        <f>IFERROR(VLOOKUP($A105,'Season 7'!$AK$4:$CN$104,55,0),"0")</f>
        <v>0</v>
      </c>
      <c r="CF105" s="12" t="str">
        <f>IFERROR(VLOOKUP($A105,'Season 7'!$AK$4:$CN$104,56,0),"0")</f>
        <v>0</v>
      </c>
      <c r="CG105" s="12" t="str">
        <f>IFERROR(VLOOKUP($A105,'Season 8'!$AK$4:$CN$104,55,0),"0")</f>
        <v>0</v>
      </c>
      <c r="CH105" s="12" t="str">
        <f>IFERROR(VLOOKUP($A105,'Season 8'!$AK$4:$CN$104,56,0),"0")</f>
        <v>0</v>
      </c>
      <c r="CI105" s="12" t="str">
        <f>IFERROR(VLOOKUP($A105,'Season 9'!$AK$4:$CN$104,55,0),"0")</f>
        <v>0</v>
      </c>
      <c r="CJ105" s="12" t="str">
        <f>IFERROR(VLOOKUP($A105,'Season 9'!$AK$4:$CN$104,56,0),"0")</f>
        <v>0</v>
      </c>
      <c r="CK105" s="12" t="str">
        <f>IFERROR(VLOOKUP($A105,'Season 10'!$AK$4:$CN$104,55,0),"0")</f>
        <v>0</v>
      </c>
      <c r="CL105" s="12" t="str">
        <f>IFERROR(VLOOKUP($A105,'Season 10'!$AK$4:$CN$104,56,0),"0")</f>
        <v>0</v>
      </c>
      <c r="CM105" s="12" t="str">
        <f>IFERROR(VLOOKUP($A105,'Season 11'!$AK$4:$CN$104,55,0),"0")</f>
        <v>0</v>
      </c>
      <c r="CN105" s="12" t="str">
        <f>IFERROR(VLOOKUP($A105,'Season 11'!$AK$4:$CN$104,56,0),"0")</f>
        <v>0</v>
      </c>
      <c r="CO105" s="12" t="str">
        <f>IFERROR(VLOOKUP($A105,'Season 12'!$AK$4:$CN$104,55,0),"0")</f>
        <v>0</v>
      </c>
      <c r="CP105" s="12" t="str">
        <f>IFERROR(VLOOKUP($A105,'Season 12'!$AK$4:$CN$104,56,0),"0")</f>
        <v>0</v>
      </c>
      <c r="CQ105" s="12" t="str">
        <f>IFERROR(VLOOKUP($A105,'Season 13'!$AK$4:$CN$104,55,0),"0")</f>
        <v>0</v>
      </c>
      <c r="CR105" s="12" t="str">
        <f>IFERROR(VLOOKUP($A105,'Season 13'!$AK$4:$CN$104,56,0),"0")</f>
        <v>0</v>
      </c>
      <c r="CS105" s="12" t="str">
        <f>IFERROR(VLOOKUP($A105,'Season 14'!$AK$4:$CN$104,55,0),"0")</f>
        <v>0</v>
      </c>
      <c r="CT105" s="12" t="str">
        <f>IFERROR(VLOOKUP($A105,'Season 14'!$AK$4:$CN$104,56,0),"0")</f>
        <v>0</v>
      </c>
      <c r="CU105" s="12" t="str">
        <f>IFERROR(VLOOKUP($A105,'Season 15'!$AK$4:$CN$104,55,0),"0")</f>
        <v>0</v>
      </c>
      <c r="CV105" s="12" t="str">
        <f>IFERROR(VLOOKUP($A105,'Season 15'!$AK$4:$CN$104,56,0),"0")</f>
        <v>0</v>
      </c>
    </row>
    <row r="106" spans="1:100" x14ac:dyDescent="0.25">
      <c r="A106" s="2" t="s">
        <v>35</v>
      </c>
      <c r="B106" s="516" t="str">
        <f>IFERROR(VLOOKUP('Data Totals'!A106,'Season 1'!AJ$4:CH$104,2,FALSE),IFERROR(VLOOKUP('Data Totals'!A106,'Season 2'!AK$4:CI$104,2,FALSE),IFERROR(VLOOKUP('Data Totals'!A106,'Season 3'!AK$4:CI$104,2,FALSE),IFERROR(VLOOKUP('Data Totals'!A106,'Season 4'!AK$4:CI$104,2,FALSE),IFERROR(VLOOKUP('Data Totals'!A106,'Season 5'!AK$4:CI$104,2,FALSE),IFERROR(VLOOKUP('Data Totals'!A106,'Season 6'!AK$4:CI$104,2,FALSE),IFERROR(VLOOKUP('Data Totals'!A106,'Season 7'!AK$4:CI$104,2,FALSE),IFERROR(VLOOKUP('Data Totals'!A106,'Season 8'!AK$4:CI$104,2,FALSE),IFERROR(VLOOKUP('Data Totals'!A106,'Season 9'!AK$4:CI$104,2,FALSE),IFERROR(VLOOKUP('Data Totals'!A106,'Season 10'!AK$4:CI$104,2,FALSE),IFERROR(VLOOKUP('Data Totals'!A106,'Season 11'!AK$4:CI$104,2,FALSE),IFERROR(VLOOKUP('Data Totals'!A106,'Season 12'!AK$4:CI$104,2,FALSE),IFERROR(VLOOKUP('Data Totals'!A106,'Season 13'!AK$4:CI$104,2,FALSE),IFERROR(VLOOKUP('Data Totals'!A106,'Season 14'!AK$4:CI$104,2,FALSE),IFERROR(VLOOKUP('Data Totals'!A106,'Season 15'!AK$4:CI$104,2,FALSE),"N/A")))))))))))))))</f>
        <v>N/A</v>
      </c>
      <c r="C106" s="517" t="str">
        <f>IFERROR(VLOOKUP('Data Totals'!A106,'Season 1'!AJ$4:CH$104,3,FALSE),IFERROR(VLOOKUP('Data Totals'!A106,'Season 2'!AK$4:CI$104,3,FALSE),IFERROR(VLOOKUP('Data Totals'!A106,'Season 3'!AK$4:CI$104,3,FALSE),IFERROR(VLOOKUP('Data Totals'!A106,'Season 4'!AK$4:CI$104,3,FALSE),IFERROR(VLOOKUP('Data Totals'!A106,'Season 5'!AK$4:CI$104,3,FALSE),IFERROR(VLOOKUP('Data Totals'!A106,'Season 6'!AK$4:CI$104,3,FALSE),IFERROR(VLOOKUP('Data Totals'!A106,'Season 7'!AK$4:CI$104,3,FALSE),IFERROR(VLOOKUP('Data Totals'!A106,'Season 8'!AK$4:CI$104,3,FALSE),IFERROR(VLOOKUP('Data Totals'!A106,'Season 9'!AK$4:CI$104,3,FALSE),IFERROR(VLOOKUP('Data Totals'!A106,'Season 10'!AK$4:CI$104,3,FALSE),IFERROR(VLOOKUP('Data Totals'!A106,'Season 11'!AK$4:CI$104,3,FALSE),IFERROR(VLOOKUP('Data Totals'!A106,'Season 12'!AK$4:CI$104,3,FALSE),IFERROR(VLOOKUP('Data Totals'!A106,'Season 13'!AK$4:CI$104,3,FALSE),IFERROR(VLOOKUP('Data Totals'!A106,'Season 14'!AK$4:CI$104,3,FALSE),IFERROR(VLOOKUP('Data Totals'!A106,'Season 15'!AK$4:CI$104,3,FALSE),"N/A")))))))))))))))</f>
        <v>N/A</v>
      </c>
      <c r="D106" s="517" t="str">
        <f>IFERROR(VLOOKUP('Data Totals'!A106,'Season 15'!AK$4:CI$104,4,FALSE),IFERROR(VLOOKUP('Data Totals'!A106,'Season 14'!AK$4:CI$104,4,FALSE),IFERROR(VLOOKUP('Data Totals'!A106,'Season 13'!AK$4:CI$104,4,FALSE),IFERROR(VLOOKUP('Data Totals'!A106,'Season 12'!AK$4:CI$104,4,FALSE),IFERROR(VLOOKUP('Data Totals'!A106,'Season 11'!AK$4:CI$104,4,FALSE),IFERROR(VLOOKUP('Data Totals'!A106,'Season 10'!AK$4:CI$104,4,FALSE),IFERROR(VLOOKUP('Data Totals'!A106,'Season 9'!AK$4:CI$104,4,FALSE),IFERROR(VLOOKUP('Data Totals'!A106,'Season 8'!AK$4:CI$104,4,FALSE),IFERROR(VLOOKUP('Data Totals'!A106,'Season 7'!AK$4:CI$104,4,FALSE),IFERROR(VLOOKUP('Data Totals'!A106,'Season 6'!AK$4:CI$104,4,FALSE),IFERROR(VLOOKUP('Data Totals'!A106,'Season 5'!AK$4:CI$104,4,FALSE),IFERROR(VLOOKUP('Data Totals'!A106,'Season 4'!AK$4:CI$104,4,FALSE),IFERROR(VLOOKUP('Data Totals'!A106,'Season 3'!AK$4:CI$104,4,FALSE),IFERROR(VLOOKUP('Data Totals'!A106,'Season 2'!AK$4:CI$104,4,FALSE),IFERROR(VLOOKUP('Data Totals'!A106,'Season 1'!AJ$4:CH$104,4,FALSE),"N/A")))))))))))))))</f>
        <v>N/A</v>
      </c>
      <c r="E106" s="517" t="e">
        <f t="shared" si="2"/>
        <v>#VALUE!</v>
      </c>
      <c r="F106" s="398">
        <f>SUM(IFERROR(VLOOKUP(A106,BI$3:BN$152,2,0),"0"),
IFERROR(VLOOKUP(A106,'Season 1'!AJ$4:CM$104,7,0),"0"),IFERROR(VLOOKUP(A106,'Season 2'!AK$4:CN$104,7,0),"0"),
IFERROR(VLOOKUP(A106,'Season 3'!AK$4:CN$104,7,0),"0"),IFERROR(VLOOKUP(A106,'Season 4'!AK$4:CN$104,7,0),"0"),
IFERROR(VLOOKUP(A106,'Season 5'!AK$4:CN$104,7,0),"0"),IFERROR(VLOOKUP(A106,'Season 6'!AK$4:CN$104,7,0),"0"),
IFERROR(VLOOKUP(A106,'Season 7'!AK$4:CN$104,7,0),"0"),IFERROR(VLOOKUP(A106,'Season 8'!AK$4:CN$104,7,0),"0"),
IFERROR(VLOOKUP(A106,'Season 9'!AK$4:CN$104,7,0),"0"),IFERROR(VLOOKUP(A106,'Season 10'!AK$4:CN$104,7,0),"0"),
IFERROR(VLOOKUP(A106,'Season 11'!AK$4:CN$104,7,0),"0"),IFERROR(VLOOKUP(A106,'Season 12'!AK$4:CN$104,7,0),"0"),
IFERROR(VLOOKUP(A106,'Season 13'!AK$4:CN$104,7,0),"0"),IFERROR(VLOOKUP(A106,'Season 14'!AK$4:CN$104,7,0),"0"),IFERROR(VLOOKUP(A106,'Season 15'!AK$4:CN$104,7,0),"0"),)</f>
        <v>0</v>
      </c>
      <c r="G106" s="398">
        <f>SUM(
IFERROR(VLOOKUP(A106,'Season 1'!AJ$4:CM$104,8,0),"0"),IFERROR(VLOOKUP(A106,'Season 2'!AK$4:CN$104,8,0),"0"),
IFERROR(VLOOKUP(A106,'Season 3'!AK$4:CN$104,8,0),"0"),IFERROR(VLOOKUP(A106,'Season 4'!AK$4:CN$104,8,0),"0"),
IFERROR(VLOOKUP(A106,'Season 5'!AK$4:CN$104,8,0),"0"),IFERROR(VLOOKUP(A106,'Season 6'!AK$4:CN$104,8,0),"0"),
IFERROR(VLOOKUP(A106,'Season 7'!AK$4:CN$104,8,0),"0"),IFERROR(VLOOKUP(A106,'Season 8'!AK$4:CN$104,8,0),"0"),
IFERROR(VLOOKUP(A106,'Season 9'!AK$4:CN$104,8,0),"0"),IFERROR(VLOOKUP(A106,'Season 10'!AK$4:CN$104,8,0),"0"),
IFERROR(VLOOKUP(A106,'Season 11'!AK$4:CN$104,8,0),"0"),IFERROR(VLOOKUP(A106,'Season 12'!AK$4:CN$104,8,0),"0"),
IFERROR(VLOOKUP(A106,'Season 13'!AK$4:CN$104,8,0),"0"),IFERROR(VLOOKUP(A106,'Season 14'!AK$4:CN$104,8,0),"0"),IFERROR(VLOOKUP(A106,'Season 15'!AK$4:CN$104,8,0),"0"),)</f>
        <v>0</v>
      </c>
      <c r="H106" s="329">
        <f>SUM(
IFERROR(VLOOKUP(A106,'Season 1'!AJ$4:CM$104,9,0),"0"),IFERROR(VLOOKUP(A106,'Season 2'!AK$4:CN$104,9,0),"0"),
IFERROR(VLOOKUP(A106,'Season 3'!AK$4:CN$104,9,0),"0"),IFERROR(VLOOKUP(A106,'Season 4'!AK$4:CN$104,9,0),"0"),
IFERROR(VLOOKUP(A106,'Season 5'!AK$4:CN$104,9,0),"0"),IFERROR(VLOOKUP(A106,'Season 6'!AK$4:CN$104,9,0),"0"),
IFERROR(VLOOKUP(A106,'Season 7'!AK$4:CN$104,9,0),"0"),IFERROR(VLOOKUP(A106,'Season 8'!AK$4:CN$104,9,0),"0"),
IFERROR(VLOOKUP(A106,'Season 9'!AK$4:CN$104,9,0),"0"),IFERROR(VLOOKUP(A106,'Season 10'!AK$4:CN$104,9,0),"0"),
IFERROR(VLOOKUP(A106,'Season 11'!AK$4:CN$104,9,0),"0"),IFERROR(VLOOKUP(A106,'Season 12'!AK$4:CN$104,9,0),"0"),
IFERROR(VLOOKUP(A106,'Season 13'!AK$4:CN$104,9,0),"0"),IFERROR(VLOOKUP(A106,'Season 14'!AK$4:CN$104,9,0),"0"),IFERROR(VLOOKUP(A106,'Season 15'!AK$4:CN$104,9,0),"0"),)</f>
        <v>0</v>
      </c>
      <c r="I106" s="518">
        <f>SUM(
IFERROR(VLOOKUP(A106,'Season 1'!AJ$4:CM$104,10,0),"0"),IFERROR(VLOOKUP(A106,'Season 2'!AK$4:CN$104,10,0),"0"),
IFERROR(VLOOKUP(A106,'Season 3'!AK$4:CN$104,10,0),"0"),IFERROR(VLOOKUP(A106,'Season 4'!AK$4:CN$104,10,0),"0"),
IFERROR(VLOOKUP(A106,'Season 5'!AK$4:CN$104,10,0),"0"),IFERROR(VLOOKUP(A106,'Season 6'!AK$4:CN$104,10,0),"0"),
IFERROR(VLOOKUP(A106,'Season 7'!AK$4:CN$104,10,0),"0"),IFERROR(VLOOKUP(A106,'Season 8'!AK$4:CN$104,10,0),"0"),
IFERROR(VLOOKUP(A106,'Season 9'!AK$4:CN$104,10,0),"0"),IFERROR(VLOOKUP(A106,'Season 10'!AK$4:CN$104,10,0),"0"),
IFERROR(VLOOKUP(A106,'Season 11'!AK$4:CN$104,10,0),"0"),IFERROR(VLOOKUP(A106,'Season 12'!AK$4:CN$104,10,0),"0"),
IFERROR(VLOOKUP(A106,'Season 13'!AK$4:CN$104,10,0),"0"),IFERROR(VLOOKUP(A106,'Season 14'!AK$4:CN$104,10,0),"0"),IFERROR(VLOOKUP(A106,'Season 15'!AK$4:CN$104,10,0),"0"),)</f>
        <v>0</v>
      </c>
      <c r="J106" s="21">
        <f>SUM(IFERROR(VLOOKUP(A106,BI$3:BN$152,3,0),"0"),
IFERROR(VLOOKUP(A106,'Season 1'!AJ$4:CM$104,11,0),"0"),IFERROR(VLOOKUP(A106,'Season 2'!AK$4:CN$104,11,0),"0"),
IFERROR(VLOOKUP(A106,'Season 3'!AK$4:CN$104,11,0),"0"),IFERROR(VLOOKUP(A106,'Season 4'!AK$4:CN$104,11,0),"0"),
IFERROR(VLOOKUP(A106,'Season 5'!AK$4:CN$104,11,0),"0"),IFERROR(VLOOKUP(A106,'Season 6'!AK$4:CN$104,11,0),"0"),
IFERROR(VLOOKUP(A106,'Season 7'!AK$4:CN$104,11,0),"0"),IFERROR(VLOOKUP(A106,'Season 8'!AK$4:CN$104,11,0),"0"),
IFERROR(VLOOKUP(A106,'Season 9'!AK$4:CN$104,11,0),"0"),IFERROR(VLOOKUP(A106,'Season 10'!AK$4:CN$104,11,0),"0"),
IFERROR(VLOOKUP(A106,'Season 11'!AK$4:CN$104,11,0),"0"),IFERROR(VLOOKUP(A106,'Season 12'!AK$4:CN$104,11,0),"0"),
IFERROR(VLOOKUP(A106,'Season 13'!AK$4:CN$104,11,0),"0"),IFERROR(VLOOKUP(A106,'Season 14'!AK$4:CN$104,11,0),"0"),IFERROR(VLOOKUP(A106,'Season 15'!AK$4:CN$104,11,0),"0"),)</f>
        <v>0</v>
      </c>
      <c r="K106" s="402">
        <f>SUM(IFERROR(VLOOKUP($A106,BI$3:BN$152,4,0),"0"),
IFERROR(VLOOKUP($A106,'Season 1'!AJ$4:CM$104,12,0),"0"),IFERROR(VLOOKUP($A106,'Season 2'!AK$4:CN$104,12,0),"0"),
IFERROR(VLOOKUP($A106,'Season 3'!AK$4:CN$104,12,0),"0"),IFERROR(VLOOKUP($A106,'Season 4'!AK$4:CN$104,12,0),"0"),
IFERROR(VLOOKUP($A106,'Season 5'!AK$4:CN$104,12,0),"0"),IFERROR(VLOOKUP($A106,'Season 6'!AK$4:CN$104,12,0),"0"),
IFERROR(VLOOKUP($A106,'Season 7'!AK$4:CN$104,12,0),"0"),IFERROR(VLOOKUP($A106,'Season 8'!AK$4:CN$104,12,0),"0"),
IFERROR(VLOOKUP($A106,'Season 9'!AK$4:CN$104,12,0),"0"),IFERROR(VLOOKUP($A106,'Season 10'!AK$4:CN$104,12,0),"0"),
IFERROR(VLOOKUP($A106,'Season 11'!AK$4:CN$104,12,0),"0"),IFERROR(VLOOKUP($A106,'Season 12'!AK$4:CN$104,12,0),"0"),
IFERROR(VLOOKUP($A106,'Season 13'!AK$4:CN$104,12,0),"0"),IFERROR(VLOOKUP($A106,'Season 14'!AK$4:CN$104,12,0),"0"),IFERROR(VLOOKUP(A106,'Season 15'!AK$4:CN$104,12,0),"0"),)</f>
        <v>0</v>
      </c>
      <c r="L106" s="403">
        <f>SUM(
IFERROR(VLOOKUP($A106,'Season 1'!AJ$4:CM$104,13,0),"0"),IFERROR(VLOOKUP($A106,'Season 2'!AK$4:CN$104,13,0),"0"),
IFERROR(VLOOKUP($A106,'Season 3'!AK$4:CN$104,13,0),"0"),IFERROR(VLOOKUP($A106,'Season 4'!AK$4:CN$104,13,0),"0"),
IFERROR(VLOOKUP($A106,'Season 5'!AK$4:CN$104,13,0),"0"),IFERROR(VLOOKUP($A106,'Season 6'!AK$4:CN$104,13,0),"0"),
IFERROR(VLOOKUP($A106,'Season 7'!AK$4:CN$104,13,0),"0"),IFERROR(VLOOKUP($A106,'Season 8'!AK$4:CN$104,13,0),"0"),
IFERROR(VLOOKUP($A106,'Season 9'!AK$4:CN$104,13,0),"0"),IFERROR(VLOOKUP($A106,'Season 10'!AK$4:CN$104,13,0),"0"),
IFERROR(VLOOKUP($A106,'Season 11'!AK$4:CN$104,13,0),"0"),IFERROR(VLOOKUP($A106,'Season 12'!AK$4:CN$104,13,0),"0"),
IFERROR(VLOOKUP($A106,'Season 13'!AK$4:CN$104,13,0),"0"),IFERROR(VLOOKUP($A106,'Season 14'!AK$4:CN$104,13,0),"0"),IFERROR(VLOOKUP(A106,'Season 15'!AK$4:CN$104,13,0),"0"),)</f>
        <v>0</v>
      </c>
      <c r="M106" s="398">
        <f>SUM(
IFERROR(VLOOKUP($A106,'Season 1'!AJ$4:CM$104,14,0),"0"),IFERROR(VLOOKUP($A106,'Season 2'!AK$4:CN$104,14,0),"0"),
IFERROR(VLOOKUP($A106,'Season 3'!AK$4:CN$104,14,0),"0"),IFERROR(VLOOKUP($A106,'Season 4'!AK$4:CN$104,14,0),"0"),
IFERROR(VLOOKUP($A106,'Season 5'!AK$4:CN$104,14,0),"0"),IFERROR(VLOOKUP($A106,'Season 6'!AK$4:CN$104,14,0),"0"),
IFERROR(VLOOKUP($A106,'Season 7'!AK$4:CN$104,14,0),"0"),IFERROR(VLOOKUP($A106,'Season 8'!AK$4:CN$104,14,0),"0"),
IFERROR(VLOOKUP($A106,'Season 9'!AK$4:CN$104,14,0),"0"),IFERROR(VLOOKUP($A106,'Season 10'!AK$4:CN$104,14,0),"0"),
IFERROR(VLOOKUP($A106,'Season 11'!AK$4:CN$104,14,0),"0"),IFERROR(VLOOKUP($A106,'Season 12'!AK$4:CN$104,14,0),"0"),
IFERROR(VLOOKUP($A106,'Season 13'!AK$4:CN$104,14,0),"0"),IFERROR(VLOOKUP($A106,'Season 14'!AK$4:CN$104,14,0),"0"),IFERROR(VLOOKUP(A106,'Season 15'!AK$4:CN$104,14,0),"0"),)</f>
        <v>0</v>
      </c>
      <c r="N106" s="518">
        <f>SUM(
IFERROR(VLOOKUP($A106,'Season 1'!AJ$4:CM$104,15,0),"0"),IFERROR(VLOOKUP($A106,'Season 2'!AK$4:CN$104,15,0),"0"),
IFERROR(VLOOKUP($A106,'Season 3'!AK$4:CN$104,15,0),"0"),IFERROR(VLOOKUP($A106,'Season 4'!AK$4:CN$104,15,0),"0"),
IFERROR(VLOOKUP($A106,'Season 5'!AK$4:CN$104,15,0),"0"),IFERROR(VLOOKUP($A106,'Season 6'!AK$4:CN$104,15,0),"0"),
IFERROR(VLOOKUP($A106,'Season 7'!AK$4:CN$104,15,0),"0"),IFERROR(VLOOKUP($A106,'Season 8'!AK$4:CN$104,15,0),"0"),
IFERROR(VLOOKUP($A106,'Season 9'!AK$4:CN$104,15,0),"0"),IFERROR(VLOOKUP($A106,'Season 10'!AK$4:CN$104,15,0),"0"),
IFERROR(VLOOKUP($A106,'Season 11'!AK$4:CN$104,15,0),"0"),IFERROR(VLOOKUP($A106,'Season 12'!AK$4:CN$104,15,0),"0"),
IFERROR(VLOOKUP($A106,'Season 13'!AK$4:CN$104,15,0),"0"),IFERROR(VLOOKUP($A106,'Season 14'!AK$4:CN$104,15,0),"0"),IFERROR(VLOOKUP(A106,'Season 15'!AK$4:CN$104,15,0),"0"),)</f>
        <v>0</v>
      </c>
      <c r="O106" s="21">
        <f>SUM(
IFERROR(VLOOKUP($A106,'Season 1'!AJ$4:CM$104,16,0),"0"),IFERROR(VLOOKUP($A106,'Season 2'!AK$4:CN$104,16,0),"0"),
IFERROR(VLOOKUP($A106,'Season 3'!AK$4:CN$104,16,0),"0"),IFERROR(VLOOKUP($A106,'Season 4'!AK$4:CN$104,16,0),"0"),
IFERROR(VLOOKUP($A106,'Season 5'!AK$4:CN$104,16,0),"0"),IFERROR(VLOOKUP($A106,'Season 6'!AK$4:CN$104,16,0),"0"),
IFERROR(VLOOKUP($A106,'Season 7'!AK$4:CN$104,16,0),"0"),IFERROR(VLOOKUP($A106,'Season 8'!AK$4:CN$104,16,0),"0"),
IFERROR(VLOOKUP($A106,'Season 9'!AK$4:CN$104,16,0),"0"),IFERROR(VLOOKUP($A106,'Season 10'!AK$4:CN$104,16,0),"0"),
IFERROR(VLOOKUP($A106,'Season 11'!AK$4:CN$104,16,0),"0"),IFERROR(VLOOKUP($A106,'Season 12'!AK$4:CN$104,16,0),"0"),
IFERROR(VLOOKUP($A106,'Season 13'!AK$4:CN$104,16,0),"0"),IFERROR(VLOOKUP($A106,'Season 14'!AK$4:CN$104,16,0),"0"),IFERROR(VLOOKUP(A106,'Season 15'!AK$4:CN$104,16,0),"0"),)</f>
        <v>0</v>
      </c>
      <c r="P106" s="402">
        <f>SUM(
IFERROR(VLOOKUP($A106,'Season 1'!AJ$4:CM$104,17,0),"0"),IFERROR(VLOOKUP($A106,'Season 2'!AK$4:CN$104,17,0),"0"),
IFERROR(VLOOKUP($A106,'Season 3'!AK$4:CN$104,17,0),"0"),IFERROR(VLOOKUP($A106,'Season 4'!AK$4:CN$104,17,0),"0"),
IFERROR(VLOOKUP($A106,'Season 5'!AK$4:CN$104,17,0),"0"),IFERROR(VLOOKUP($A106,'Season 6'!AK$4:CN$104,17,0),"0"),
IFERROR(VLOOKUP($A106,'Season 7'!AK$4:CN$104,17,0),"0"),IFERROR(VLOOKUP($A106,'Season 8'!AK$4:CN$104,17,0),"0"),
IFERROR(VLOOKUP($A106,'Season 9'!AK$4:CN$104,17,0),"0"),IFERROR(VLOOKUP($A106,'Season 10'!AK$4:CN$104,17,0),"0"),
IFERROR(VLOOKUP($A106,'Season 11'!AK$4:CN$104,17,0),"0"),IFERROR(VLOOKUP($A106,'Season 12'!AK$4:CN$104,17,0),"0"),
IFERROR(VLOOKUP($A106,'Season 13'!AK$4:CN$104,17,0),"0"),IFERROR(VLOOKUP($A106,'Season 14'!AK$4:CN$104,17,0),"0"),IFERROR(VLOOKUP(A106,'Season 15'!AK$4:CN$104,17,0),"0"),)</f>
        <v>0</v>
      </c>
      <c r="Q106" s="403">
        <f>SUM(
IFERROR(VLOOKUP($A106,'Season 1'!AJ$4:CM$104,18,0),"0"),IFERROR(VLOOKUP($A106,'Season 2'!AK$4:CN$104,18,0),"0"),
IFERROR(VLOOKUP($A106,'Season 3'!AK$4:CN$104,18,0),"0"),IFERROR(VLOOKUP($A106,'Season 4'!AK$4:CN$104,18,0),"0"),
IFERROR(VLOOKUP($A106,'Season 5'!AK$4:CN$104,18,0),"0"),IFERROR(VLOOKUP($A106,'Season 6'!AK$4:CN$104,18,0),"0"),
IFERROR(VLOOKUP($A106,'Season 7'!AK$4:CN$104,18,0),"0"),IFERROR(VLOOKUP($A106,'Season 8'!AK$4:CN$104,18,0),"0"),
IFERROR(VLOOKUP($A106,'Season 9'!AK$4:CN$104,18,0),"0"),IFERROR(VLOOKUP($A106,'Season 10'!AK$4:CN$104,18,0),"0"),
IFERROR(VLOOKUP($A106,'Season 11'!AK$4:CN$104,18,0),"0"),IFERROR(VLOOKUP($A106,'Season 12'!AK$4:CN$104,18,0),"0"),
IFERROR(VLOOKUP($A106,'Season 13'!AK$4:CN$104,18,0),"0"),IFERROR(VLOOKUP($A106,'Season 14'!AK$4:CN$104,18,0),"0"),IFERROR(VLOOKUP(A106,'Season 15'!AK$4:CN$104,18,0),"0"),)</f>
        <v>0</v>
      </c>
      <c r="R106" s="398">
        <f>SUM(
IFERROR(VLOOKUP($A106,'Season 1'!AJ$4:CM$104,19,0),"0"),IFERROR(VLOOKUP($A106,'Season 2'!AK$4:CN$104,19,0),"0"),
IFERROR(VLOOKUP($A106,'Season 3'!AK$4:CN$104,19,0),"0"),IFERROR(VLOOKUP($A106,'Season 4'!AK$4:CN$104,19,0),"0"),
IFERROR(VLOOKUP($A106,'Season 5'!AK$4:CN$104,19,0),"0"),IFERROR(VLOOKUP($A106,'Season 6'!AK$4:CN$104,19,0),"0"),
IFERROR(VLOOKUP($A106,'Season 7'!AK$4:CN$104,19,0),"0"),IFERROR(VLOOKUP($A106,'Season 8'!AK$4:CN$104,19,0),"0"),
IFERROR(VLOOKUP($A106,'Season 9'!AK$4:CN$104,19,0),"0"),IFERROR(VLOOKUP($A106,'Season 10'!AK$4:CN$104,19,0),"0"),
IFERROR(VLOOKUP($A106,'Season 11'!AK$4:CN$104,19,0),"0"),IFERROR(VLOOKUP($A106,'Season 12'!AK$4:CN$104,19,0),"0"),
IFERROR(VLOOKUP($A106,'Season 13'!AK$4:CN$104,19,0),"0"),IFERROR(VLOOKUP($A106,'Season 14'!AK$4:CN$104,19,0),"0"),IFERROR(VLOOKUP(A106,'Season 15'!AK$4:CN$104,19,0),"0"),)</f>
        <v>0</v>
      </c>
      <c r="S106" s="518">
        <f>SUM(
IFERROR(VLOOKUP($A106,'Season 1'!AJ$4:CM$104,20,0),"0"),IFERROR(VLOOKUP($A106,'Season 2'!AK$4:CN$104,20,0),"0"),
IFERROR(VLOOKUP($A106,'Season 3'!AK$4:CN$104,20,0),"0"),IFERROR(VLOOKUP($A106,'Season 4'!AK$4:CN$104,20,0),"0"),
IFERROR(VLOOKUP($A106,'Season 5'!AK$4:CN$104,20,0),"0"),IFERROR(VLOOKUP($A106,'Season 6'!AK$4:CN$104,20,0),"0"),
IFERROR(VLOOKUP($A106,'Season 7'!AK$4:CN$104,20,0),"0"),IFERROR(VLOOKUP($A106,'Season 8'!AK$4:CN$104,20,0),"0"),
IFERROR(VLOOKUP($A106,'Season 9'!AK$4:CN$104,20,0),"0"),IFERROR(VLOOKUP($A106,'Season 10'!AK$4:CN$104,20,0),"0"),
IFERROR(VLOOKUP($A106,'Season 11'!AK$4:CN$104,20,0),"0"),IFERROR(VLOOKUP($A106,'Season 12'!AK$4:CN$104,20,0),"0"),
IFERROR(VLOOKUP($A106,'Season 13'!AK$4:CN$104,20,0),"0"),IFERROR(VLOOKUP($A106,'Season 14'!AK$4:CN$104,20,0),"0"),IFERROR(VLOOKUP(A106,'Season 15'!AK$4:CN$104,20,0),"0"),)</f>
        <v>0</v>
      </c>
      <c r="T106" s="21">
        <f>SUM(
IFERROR(VLOOKUP($A106,'Season 1'!AJ$4:CM$104,21,0),"0"),IFERROR(VLOOKUP($A106,'Season 2'!AK$4:CN$104,21,0),"0"),
IFERROR(VLOOKUP($A106,'Season 3'!AK$4:CN$104,21,0),"0"),IFERROR(VLOOKUP($A106,'Season 4'!AK$4:CN$104,21,0),"0"),
IFERROR(VLOOKUP($A106,'Season 5'!AK$4:CN$104,21,0),"0"),IFERROR(VLOOKUP($A106,'Season 6'!AK$4:CN$104,21,0),"0"),
IFERROR(VLOOKUP($A106,'Season 7'!AK$4:CN$104,21,0),"0"),IFERROR(VLOOKUP($A106,'Season 8'!AK$4:CN$104,21,0),"0"),
IFERROR(VLOOKUP($A106,'Season 9'!AK$4:CN$104,21,0),"0"),IFERROR(VLOOKUP($A106,'Season 10'!AK$4:CN$104,21,0),"0"),
IFERROR(VLOOKUP($A106,'Season 11'!AK$4:CN$104,21,0),"0"),IFERROR(VLOOKUP($A106,'Season 12'!AK$4:CN$104,21,0),"0"),
IFERROR(VLOOKUP($A106,'Season 13'!AK$4:CN$104,21,0),"0"),IFERROR(VLOOKUP($A106,'Season 14'!AK$4:CN$104,21,0),"0"),IFERROR(VLOOKUP(A106,'Season 15'!AK$4:CN$104,21,0),"0"),)</f>
        <v>0</v>
      </c>
      <c r="U106" s="402">
        <f>SUM(
IFERROR(VLOOKUP($A106,'Season 1'!AJ$4:CM$104,22,0),"0"),IFERROR(VLOOKUP($A106,'Season 2'!AK$4:CN$104,22,0),"0"),
IFERROR(VLOOKUP($A106,'Season 3'!AK$4:CN$104,22,0),"0"),IFERROR(VLOOKUP($A106,'Season 4'!AK$4:CN$104,22,0),"0"),
IFERROR(VLOOKUP($A106,'Season 5'!AK$4:CN$104,22,0),"0"),IFERROR(VLOOKUP($A106,'Season 6'!AK$4:CN$104,22,0),"0"),
IFERROR(VLOOKUP($A106,'Season 7'!AK$4:CN$104,22,0),"0"),IFERROR(VLOOKUP($A106,'Season 8'!AK$4:CN$104,22,0),"0"),
IFERROR(VLOOKUP($A106,'Season 9'!AK$4:CN$104,22,0),"0"),IFERROR(VLOOKUP($A106,'Season 10'!AK$4:CN$104,22,0),"0"),
IFERROR(VLOOKUP($A106,'Season 11'!AK$4:CN$104,22,0),"0"),IFERROR(VLOOKUP($A106,'Season 12'!AK$4:CN$104,22,0),"0"),
IFERROR(VLOOKUP($A106,'Season 13'!AK$4:CN$104,22,0),"0"),IFERROR(VLOOKUP($A106,'Season 14'!AK$4:CN$104,22,0),"0"),IFERROR(VLOOKUP(A106,'Season 15'!AK$4:CN$104,22,0),"0"),)</f>
        <v>0</v>
      </c>
      <c r="V106" s="403">
        <f>SUM(
IFERROR(VLOOKUP($A106,'Season 1'!AJ$4:CM$104,23,0),"0"),IFERROR(VLOOKUP($A106,'Season 2'!AK$4:CN$104,23,0),"0"),
IFERROR(VLOOKUP($A106,'Season 3'!AK$4:CN$104,23,0),"0"),IFERROR(VLOOKUP($A106,'Season 4'!AK$4:CN$104,23,0),"0"),
IFERROR(VLOOKUP($A106,'Season 5'!AK$4:CN$104,23,0),"0"),IFERROR(VLOOKUP($A106,'Season 6'!AK$4:CN$104,23,0),"0"),
IFERROR(VLOOKUP($A106,'Season 7'!AK$4:CN$104,23,0),"0"),IFERROR(VLOOKUP($A106,'Season 8'!AK$4:CN$104,23,0),"0"),
IFERROR(VLOOKUP($A106,'Season 9'!AK$4:CN$104,23,0),"0"),IFERROR(VLOOKUP($A106,'Season 10'!AK$4:CN$104,23,0),"0"),
IFERROR(VLOOKUP($A106,'Season 11'!AK$4:CN$104,23,0),"0"),IFERROR(VLOOKUP($A106,'Season 12'!AK$4:CN$104,23,0),"0"),
IFERROR(VLOOKUP($A106,'Season 13'!AK$4:CN$104,23,0),"0"),IFERROR(VLOOKUP($A106,'Season 14'!AK$4:CN$104,23,0),"0"),IFERROR(VLOOKUP($A106,'Season 15'!AK$4:CN$104,23,0),"0"),)</f>
        <v>0</v>
      </c>
      <c r="W106" s="398">
        <f>SUM(
IFERROR(VLOOKUP($A106,'Season 1'!AJ$4:CM$104,24,0),"0"),IFERROR(VLOOKUP($A106,'Season 2'!AK$4:CN$104,24,0),"0"),
IFERROR(VLOOKUP($A106,'Season 3'!AK$4:CN$104,24,0),"0"),IFERROR(VLOOKUP($A106,'Season 4'!AK$4:CN$104,24,0),"0"),
IFERROR(VLOOKUP($A106,'Season 5'!AK$4:CN$104,24,0),"0"),IFERROR(VLOOKUP($A106,'Season 6'!AK$4:CN$104,24,0),"0"),
IFERROR(VLOOKUP($A106,'Season 7'!AK$4:CN$104,24,0),"0"),IFERROR(VLOOKUP($A106,'Season 8'!AK$4:CN$104,24,0),"0"),
IFERROR(VLOOKUP($A106,'Season 9'!AK$4:CN$104,24,0),"0"),IFERROR(VLOOKUP($A106,'Season 10'!AK$4:CN$104,24,0),"0"),
IFERROR(VLOOKUP($A106,'Season 11'!AK$4:CN$104,24,0),"0"),IFERROR(VLOOKUP($A106,'Season 12'!AK$4:CN$104,24,0),"0"),
IFERROR(VLOOKUP($A106,'Season 13'!AK$4:CN$104,24,0),"0"),IFERROR(VLOOKUP($A106,'Season 14'!AK$4:CN$104,24,0),"0"),IFERROR(VLOOKUP($A106,'Season 15'!AK$4:CN$104,24,0),"0"),)</f>
        <v>0</v>
      </c>
      <c r="X106" s="518">
        <f>SUM(
IFERROR(VLOOKUP($A106,'Season 1'!AJ$4:CM$104,25,0),"0"),IFERROR(VLOOKUP($A106,'Season 2'!AK$4:CN$104,25,0),"0"),
IFERROR(VLOOKUP($A106,'Season 3'!AK$4:CN$104,25,0),"0"),IFERROR(VLOOKUP($A106,'Season 4'!AK$4:CN$104,25,0),"0"),
IFERROR(VLOOKUP($A106,'Season 5'!AK$4:CN$104,25,0),"0"),IFERROR(VLOOKUP($A106,'Season 6'!AK$4:CN$104,25,0),"0"),
IFERROR(VLOOKUP($A106,'Season 7'!AK$4:CN$104,25,0),"0"),IFERROR(VLOOKUP($A106,'Season 8'!AK$4:CN$104,25,0),"0"),
IFERROR(VLOOKUP($A106,'Season 9'!AK$4:CN$104,25,0),"0"),IFERROR(VLOOKUP($A106,'Season 10'!AK$4:CN$104,25,0),"0"),
IFERROR(VLOOKUP($A106,'Season 11'!AK$4:CN$104,25,0),"0"),IFERROR(VLOOKUP($A106,'Season 12'!AK$4:CN$104,25,0),"0"),
IFERROR(VLOOKUP($A106,'Season 13'!AK$4:CN$104,25,0),"0"),IFERROR(VLOOKUP($A106,'Season 14'!AK$4:CN$104,25,0),"0"),IFERROR(VLOOKUP($A106,'Season 15'!AK$4:CN$104,25,0),"0"),)</f>
        <v>0</v>
      </c>
      <c r="Y106" s="21">
        <f>SUM(
IFERROR(VLOOKUP($A106,'Season 1'!AJ$4:CM$104,26,0),"0"),IFERROR(VLOOKUP($A106,'Season 2'!AK$4:CN$104,26,0),"0"),
IFERROR(VLOOKUP($A106,'Season 3'!AK$4:CN$104,26,0),"0"),IFERROR(VLOOKUP($A106,'Season 4'!AK$4:CN$104,26,0),"0"),
IFERROR(VLOOKUP($A106,'Season 5'!AK$4:CN$104,26,0),"0"),IFERROR(VLOOKUP($A106,'Season 6'!AK$4:CN$104,26,0),"0"),
IFERROR(VLOOKUP($A106,'Season 7'!AK$4:CN$104,26,0),"0"),IFERROR(VLOOKUP($A106,'Season 8'!AK$4:CN$104,26,0),"0"),
IFERROR(VLOOKUP($A106,'Season 9'!AK$4:CN$104,26,0),"0"),IFERROR(VLOOKUP($A106,'Season 10'!AK$4:CN$104,26,0),"0"),
IFERROR(VLOOKUP($A106,'Season 11'!AK$4:CN$104,26,0),"0"),IFERROR(VLOOKUP($A106,'Season 12'!AK$4:CN$104,26,0),"0"),
IFERROR(VLOOKUP($A106,'Season 13'!AK$4:CN$104,26,0),"0"),IFERROR(VLOOKUP($A106,'Season 14'!AK$4:CN$104,26,0),"0"),IFERROR(VLOOKUP($A106,'Season 15'!AK$4:CN$104,26,0),"0"),)</f>
        <v>0</v>
      </c>
      <c r="Z106" s="402">
        <f>SUM(
IFERROR(VLOOKUP($A106,'Season 1'!AJ$4:CM$104,27,0),"0"),IFERROR(VLOOKUP($A106,'Season 2'!AK$4:CN$104,27,0),"0"),
IFERROR(VLOOKUP($A106,'Season 3'!AK$4:CN$104,27,0),"0"),IFERROR(VLOOKUP($A106,'Season 4'!AK$4:CN$104,27,0),"0"),
IFERROR(VLOOKUP($A106,'Season 5'!AK$4:CN$104,27,0),"0"),IFERROR(VLOOKUP($A106,'Season 6'!AK$4:CN$104,27,0),"0"),
IFERROR(VLOOKUP($A106,'Season 7'!AK$4:CN$104,27,0),"0"),IFERROR(VLOOKUP($A106,'Season 8'!AK$4:CN$104,27,0),"0"),
IFERROR(VLOOKUP($A106,'Season 9'!AK$4:CN$104,27,0),"0"),IFERROR(VLOOKUP($A106,'Season 10'!AK$4:CN$104,27,0),"0"),
IFERROR(VLOOKUP($A106,'Season 11'!AK$4:CN$104,27,0),"0"),IFERROR(VLOOKUP($A106,'Season 12'!AK$4:CN$104,27,0),"0"),
IFERROR(VLOOKUP($A106,'Season 13'!AK$4:CN$104,27,0),"0"),IFERROR(VLOOKUP($A106,'Season 14'!AK$4:CN$104,27,0),"0"),IFERROR(VLOOKUP($A106,'Season 15'!AK$4:CN$104,27,0),"0"),)</f>
        <v>0</v>
      </c>
      <c r="AA106" s="403">
        <f>SUM(
IFERROR(VLOOKUP($A106,'Season 1'!AJ$4:CM$104,28,0),"0"),IFERROR(VLOOKUP($A106,'Season 2'!AK$4:CN$104,28,0),"0"),
IFERROR(VLOOKUP($A106,'Season 3'!AK$4:CN$104,28,0),"0"),IFERROR(VLOOKUP($A106,'Season 4'!AK$4:CN$104,28,0),"0"),
IFERROR(VLOOKUP($A106,'Season 5'!AK$4:CN$104,28,0),"0"),IFERROR(VLOOKUP($A106,'Season 6'!AK$4:CN$104,28,0),"0"),
IFERROR(VLOOKUP($A106,'Season 7'!AK$4:CN$104,28,0),"0"),IFERROR(VLOOKUP($A106,'Season 8'!AK$4:CN$104,28,0),"0"),
IFERROR(VLOOKUP($A106,'Season 9'!AK$4:CN$104,28,0),"0"),IFERROR(VLOOKUP($A106,'Season 10'!AK$4:CN$104,28,0),"0"),
IFERROR(VLOOKUP($A106,'Season 11'!AK$4:CN$104,28,0),"0"),IFERROR(VLOOKUP($A106,'Season 12'!AK$4:CN$104,28,0),"0"),
IFERROR(VLOOKUP($A106,'Season 13'!AK$4:CN$104,28,0),"0"),IFERROR(VLOOKUP($A106,'Season 14'!AK$4:CN$104,28,0),"0"),IFERROR(VLOOKUP($A106,'Season 15'!AK$4:CN$104,28,0),"0"),)</f>
        <v>0</v>
      </c>
      <c r="AB106" s="398">
        <f>SUM(
IFERROR(VLOOKUP($A106,'Season 1'!AJ$4:CM$104,29,0),"0"),IFERROR(VLOOKUP($A106,'Season 2'!AK$4:CN$104,29,0),"0"),
IFERROR(VLOOKUP($A106,'Season 3'!AK$4:CN$104,29,0),"0"),IFERROR(VLOOKUP($A106,'Season 4'!AK$4:CN$104,29,0),"0"),
IFERROR(VLOOKUP($A106,'Season 5'!AK$4:CN$104,29,0),"0"),IFERROR(VLOOKUP($A106,'Season 6'!AK$4:CN$104,29,0),"0"),
IFERROR(VLOOKUP($A106,'Season 7'!AK$4:CN$104,29,0),"0"),IFERROR(VLOOKUP($A106,'Season 8'!AK$4:CN$104,29,0),"0"),
IFERROR(VLOOKUP($A106,'Season 9'!AK$4:CN$104,29,0),"0"),IFERROR(VLOOKUP($A106,'Season 10'!AK$4:CN$104,29,0),"0"),
IFERROR(VLOOKUP($A106,'Season 11'!AK$4:CN$104,29,0),"0"),IFERROR(VLOOKUP($A106,'Season 12'!AK$4:CN$104,29,0),"0"),
IFERROR(VLOOKUP($A106,'Season 13'!AK$4:CN$104,29,0),"0"),IFERROR(VLOOKUP($A106,'Season 14'!AK$4:CN$104,29,0),"0"),IFERROR(VLOOKUP($A106,'Season 15'!AK$4:CN$104,29,0),"0"),)</f>
        <v>0</v>
      </c>
      <c r="AC106" s="518">
        <f>SUM(
IFERROR(VLOOKUP($A106,'Season 1'!AJ$4:CM$104,30,0),"0"),IFERROR(VLOOKUP($A106,'Season 2'!AK$4:CN$104,30,0),"0"),
IFERROR(VLOOKUP($A106,'Season 3'!AK$4:CN$104,30,0),"0"),IFERROR(VLOOKUP($A106,'Season 4'!AK$4:CN$104,30,0),"0"),
IFERROR(VLOOKUP($A106,'Season 5'!AK$4:CN$104,30,0),"0"),IFERROR(VLOOKUP($A106,'Season 6'!AK$4:CN$104,30,0),"0"),
IFERROR(VLOOKUP($A106,'Season 7'!AK$4:CN$104,30,0),"0"),IFERROR(VLOOKUP($A106,'Season 8'!AK$4:CN$104,30,0),"0"),
IFERROR(VLOOKUP($A106,'Season 9'!AK$4:CN$104,30,0),"0"),IFERROR(VLOOKUP($A106,'Season 10'!AK$4:CN$104,30,0),"0"),
IFERROR(VLOOKUP($A106,'Season 11'!AK$4:CN$104,30,0),"0"),IFERROR(VLOOKUP($A106,'Season 12'!AK$4:CN$104,30,0),"0"),
IFERROR(VLOOKUP($A106,'Season 13'!AK$4:CN$104,30,0),"0"),IFERROR(VLOOKUP($A106,'Season 14'!AK$4:CN$104,30,0),"0"),IFERROR(VLOOKUP($A106,'Season 15'!AK$4:CN$104,30,0),"0"),)</f>
        <v>0</v>
      </c>
      <c r="AD106" s="21">
        <f>SUM(
IFERROR(VLOOKUP($A106,'Season 1'!AJ$4:CM$104,31,0),"0"),IFERROR(VLOOKUP($A106,'Season 2'!AK$4:CN$104,31,0),"0"),
IFERROR(VLOOKUP($A106,'Season 3'!AK$4:CN$104,31,0),"0"),IFERROR(VLOOKUP($A106,'Season 4'!AK$4:CN$104,31,0),"0"),
IFERROR(VLOOKUP($A106,'Season 5'!AK$4:CN$104,31,0),"0"),IFERROR(VLOOKUP($A106,'Season 6'!AK$4:CN$104,31,0),"0"),
IFERROR(VLOOKUP($A106,'Season 7'!AK$4:CN$104,31,0),"0"),IFERROR(VLOOKUP($A106,'Season 8'!AK$4:CN$104,31,0),"0"),
IFERROR(VLOOKUP($A106,'Season 9'!AK$4:CN$104,31,0),"0"),IFERROR(VLOOKUP($A106,'Season 10'!AK$4:CN$104,31,0),"0"),
IFERROR(VLOOKUP($A106,'Season 11'!AK$4:CN$104,31,0),"0"),IFERROR(VLOOKUP($A106,'Season 12'!AK$4:CN$104,31,0),"0"),
IFERROR(VLOOKUP($A106,'Season 13'!AK$4:CN$104,31,0),"0"),IFERROR(VLOOKUP($A106,'Season 14'!AK$4:CN$104,31,0),"0"),IFERROR(VLOOKUP($A106,'Season 15'!AK$4:CN$104,31,0),"0"),)</f>
        <v>0</v>
      </c>
      <c r="AE106" s="402">
        <f>SUM(
IFERROR(VLOOKUP($A106,'Season 1'!AJ$4:CM$104,32,0),"0"),IFERROR(VLOOKUP($A106,'Season 2'!AK$4:CN$104,32,0),"0"),
IFERROR(VLOOKUP($A106,'Season 3'!AK$4:CN$104,32,0),"0"),IFERROR(VLOOKUP($A106,'Season 4'!AK$4:CN$104,32,0),"0"),
IFERROR(VLOOKUP($A106,'Season 5'!AK$4:CN$104,32,0),"0"),IFERROR(VLOOKUP($A106,'Season 6'!AK$4:CN$104,32,0),"0"),
IFERROR(VLOOKUP($A106,'Season 7'!AK$4:CN$104,32,0),"0"),IFERROR(VLOOKUP($A106,'Season 8'!AK$4:CN$104,32,0),"0"),
IFERROR(VLOOKUP($A106,'Season 9'!AK$4:CN$104,32,0),"0"),IFERROR(VLOOKUP($A106,'Season 10'!AK$4:CN$104,32,0),"0"),
IFERROR(VLOOKUP($A106,'Season 11'!AK$4:CN$104,32,0),"0"),IFERROR(VLOOKUP($A106,'Season 12'!AK$4:CN$104,32,0),"0"),
IFERROR(VLOOKUP($A106,'Season 13'!AK$4:CN$104,32,0),"0"),IFERROR(VLOOKUP($A106,'Season 14'!AK$4:CN$104,32,0),"0"),IFERROR(VLOOKUP($A106,'Season 15'!AK$4:CN$104,32,0),"0"),)</f>
        <v>0</v>
      </c>
      <c r="AF106" s="403">
        <f>SUM(IFERROR(VLOOKUP($A106,'Season 2'!AK$4:CN$104,33,0),"0"),
IFERROR(VLOOKUP($A106,'Season 3'!AK$4:CN$104,33,0),"0"),IFERROR(VLOOKUP($A106,'Season 4'!AK$4:CN$104,33,0),"0"),
IFERROR(VLOOKUP($A106,'Season 5'!AK$4:CN$104,33,0),"0"),IFERROR(VLOOKUP($A106,'Season 6'!AK$4:CN$104,33,0),"0"),
IFERROR(VLOOKUP($A106,'Season 7'!AK$4:CN$104,33,0),"0"),IFERROR(VLOOKUP($A106,'Season 8'!AK$4:CN$104,33,0),"0"),
IFERROR(VLOOKUP($A106,'Season 9'!AK$4:CN$104,33,0),"0"),IFERROR(VLOOKUP($A106,'Season 10'!AK$4:CN$104,33,0),"0"),
IFERROR(VLOOKUP($A106,'Season 11'!AK$4:CN$104,33,0),"0"),IFERROR(VLOOKUP($A106,'Season 12'!AK$4:CN$104,33,0),"0"),
IFERROR(VLOOKUP($A106,'Season 13'!AK$4:CN$104,33,0),"0"),IFERROR(VLOOKUP($A106,'Season 14'!AK$4:CN$104,33,0),"0"),IFERROR(VLOOKUP($A106,'Season 15'!AK$4:CN$104,33,0),"0"),)</f>
        <v>0</v>
      </c>
      <c r="AG106" s="398">
        <f>SUM(IFERROR(VLOOKUP($A106,'Season 2'!AK$4:CN$104,34,0),"0"),
IFERROR(VLOOKUP($A106,'Season 3'!AK$4:CN$104,34,0),"0"),IFERROR(VLOOKUP($A106,'Season 4'!AK$4:CN$104,34,0),"0"),
IFERROR(VLOOKUP($A106,'Season 5'!AK$4:CN$104,34,0),"0"),IFERROR(VLOOKUP($A106,'Season 6'!AK$4:CN$104,34,0),"0"),
IFERROR(VLOOKUP($A106,'Season 7'!AK$4:CN$104,34,0),"0"),IFERROR(VLOOKUP($A106,'Season 8'!AK$4:CN$104,34,0),"0"),
IFERROR(VLOOKUP($A106,'Season 9'!AK$4:CN$104,34,0),"0"),IFERROR(VLOOKUP($A106,'Season 10'!AK$4:CN$104,34,0),"0"),
IFERROR(VLOOKUP($A106,'Season 11'!AK$4:CN$104,34,0),"0"),IFERROR(VLOOKUP($A106,'Season 12'!AK$4:CN$104,34,0),"0"),
IFERROR(VLOOKUP($A106,'Season 13'!AK$4:CN$104,34,0),"0"),IFERROR(VLOOKUP($A106,'Season 14'!AK$4:CN$104,34,0),"0"),IFERROR(VLOOKUP($A106,'Season 15'!AK$4:CN$104,34,0),"0"),)</f>
        <v>0</v>
      </c>
      <c r="AH106" s="518">
        <f>SUM(IFERROR(VLOOKUP($A106,'Season 2'!AK$4:CN$104,35,0),"0"),
IFERROR(VLOOKUP($A106,'Season 3'!AK$4:CN$104,35,0),"0"),IFERROR(VLOOKUP($A106,'Season 4'!AK$4:CN$104,35,0),"0"),
IFERROR(VLOOKUP($A106,'Season 5'!AK$4:CN$104,35,0),"0"),IFERROR(VLOOKUP($A106,'Season 6'!AK$4:CN$104,35,0),"0"),
IFERROR(VLOOKUP($A106,'Season 7'!AK$4:CN$104,35,0),"0"),IFERROR(VLOOKUP($A106,'Season 8'!AK$4:CN$104,35,0),"0"),
IFERROR(VLOOKUP($A106,'Season 9'!AK$4:CN$104,35,0),"0"),IFERROR(VLOOKUP($A106,'Season 10'!AK$4:CN$104,35,0),"0"),
IFERROR(VLOOKUP($A106,'Season 11'!AK$4:CN$104,35,0),"0"),IFERROR(VLOOKUP($A106,'Season 12'!AK$4:CN$104,35,0),"0"),
IFERROR(VLOOKUP($A106,'Season 13'!AK$4:CN$104,35,0),"0"),IFERROR(VLOOKUP($A106,'Season 14'!AK$4:CN$104,35,0),"0"),IFERROR(VLOOKUP($A106,'Season 15'!AK$4:CN$104,35,0),"0"),)</f>
        <v>0</v>
      </c>
      <c r="AI106" s="21">
        <f>SUM(IFERROR(VLOOKUP($A106,'Season 2'!AK$4:CN$104,36,0),"0"),
IFERROR(VLOOKUP($A106,'Season 3'!AK$4:CN$104,36,0),"0"),IFERROR(VLOOKUP($A106,'Season 4'!AK$4:CN$104,36,0),"0"),
IFERROR(VLOOKUP($A106,'Season 5'!AK$4:CN$104,36,0),"0"),IFERROR(VLOOKUP($A106,'Season 6'!AK$4:CN$104,36,0),"0"),
IFERROR(VLOOKUP($A106,'Season 7'!AK$4:CN$104,36,0),"0"),IFERROR(VLOOKUP($A106,'Season 8'!AK$4:CN$104,36,0),"0"),
IFERROR(VLOOKUP($A106,'Season 9'!AK$4:CN$104,36,0),"0"),IFERROR(VLOOKUP($A106,'Season 10'!AK$4:CN$104,36,0),"0"),
IFERROR(VLOOKUP($A106,'Season 11'!AK$4:CN$104,36,0),"0"),IFERROR(VLOOKUP($A106,'Season 12'!AK$4:CN$104,36,0),"0"),
IFERROR(VLOOKUP($A106,'Season 13'!AK$4:CN$104,36,0),"0"),IFERROR(VLOOKUP($A106,'Season 14'!AK$4:CN$104,36,0),"0"),IFERROR(VLOOKUP($A106,'Season 15'!AK$4:CN$104,36,0),"0"),)</f>
        <v>0</v>
      </c>
      <c r="AJ106" s="402">
        <f>SUM(IFERROR(VLOOKUP($A106,'Season 2'!AK$4:CN$104,37,0),"0"),
IFERROR(VLOOKUP($A106,'Season 3'!AK$4:CN$104,37,0),"0"),IFERROR(VLOOKUP($A106,'Season 4'!AK$4:CN$104,37,0),"0"),
IFERROR(VLOOKUP($A106,'Season 5'!AK$4:CN$104,37,0),"0"),IFERROR(VLOOKUP($A106,'Season 6'!AK$4:CN$104,37,0),"0"),
IFERROR(VLOOKUP($A106,'Season 7'!AK$4:CN$104,37,0),"0"),IFERROR(VLOOKUP($A106,'Season 8'!AK$4:CN$104,37,0),"0"),
IFERROR(VLOOKUP($A106,'Season 9'!AK$4:CN$104,37,0),"0"),IFERROR(VLOOKUP($A106,'Season 10'!AK$4:CN$104,37,0),"0"),
IFERROR(VLOOKUP($A106,'Season 11'!AK$4:CN$104,37,0),"0"),IFERROR(VLOOKUP($A106,'Season 12'!AK$4:CN$104,37,0),"0"),
IFERROR(VLOOKUP($A106,'Season 13'!AK$4:CN$104,37,0),"0"),IFERROR(VLOOKUP($A106,'Season 14'!AK$4:CN$104,37,0),"0"),IFERROR(VLOOKUP($A106,'Season 15'!AK$4:CN$104,37,0),"0"),)</f>
        <v>0</v>
      </c>
      <c r="AK106" s="403">
        <f>SUM(IFERROR(VLOOKUP($A106,'Season 1'!AJ$4:CM$104,33,0),"0"),IFERROR(VLOOKUP($A106,'Season 2'!AK$4:CN$104,38,0),"0"),
IFERROR(VLOOKUP($A106,'Season 3'!AK$4:CN$104,38,0),"0"),IFERROR(VLOOKUP($A106,'Season 4'!AK$4:CN$104,38,0),"0"),
IFERROR(VLOOKUP($A106,'Season 5'!AK$4:CN$104,38,0),"0"),IFERROR(VLOOKUP($A106,'Season 6'!AK$4:CN$104,38,0),"0"),
IFERROR(VLOOKUP($A106,'Season 7'!AK$4:CN$104,38,0),"0"),IFERROR(VLOOKUP($A106,'Season 8'!AK$4:CN$104,38,0),"0"),
IFERROR(VLOOKUP($A106,'Season 9'!AK$4:CN$104,38,0),"0"),IFERROR(VLOOKUP($A106,'Season 10'!AK$4:CN$104,38,0),"0"),
IFERROR(VLOOKUP($A106,'Season 11'!AK$4:CN$104,38,0),"0"),IFERROR(VLOOKUP($A106,'Season 12'!AK$4:CN$104,38,0),"0"),
IFERROR(VLOOKUP($A106,'Season 13'!AK$4:CN$104,38,0),"0"),IFERROR(VLOOKUP($A106,'Season 14'!AK$4:CN$104,38,0),"0"),IFERROR(VLOOKUP($A106,'Season 15'!AK$4:CN$104,38,0),"0"),)</f>
        <v>0</v>
      </c>
      <c r="AL106" s="398">
        <f>SUM(IFERROR(VLOOKUP($A106,'Season 1'!AJ$4:CM$104,34,0),"0"),IFERROR(VLOOKUP($A106,'Season 2'!AK$4:CN$104,39,0),"0"),
IFERROR(VLOOKUP($A106,'Season 3'!AK$4:CN$104,39,0),"0"),IFERROR(VLOOKUP($A106,'Season 4'!AK$4:CN$104,39,0),"0"),
IFERROR(VLOOKUP($A106,'Season 5'!AK$4:CN$104,39,0),"0"),IFERROR(VLOOKUP($A106,'Season 6'!AK$4:CN$104,39,0),"0"),
IFERROR(VLOOKUP($A106,'Season 7'!AK$4:CN$104,39,0),"0"),IFERROR(VLOOKUP($A106,'Season 8'!AK$4:CN$104,39,0),"0"),
IFERROR(VLOOKUP($A106,'Season 9'!AK$4:CN$104,39,0),"0"),IFERROR(VLOOKUP($A106,'Season 10'!AK$4:CN$104,39,0),"0"),
IFERROR(VLOOKUP($A106,'Season 11'!AK$4:CN$104,39,0),"0"),IFERROR(VLOOKUP($A106,'Season 12'!AK$4:CN$104,39,0),"0"),
IFERROR(VLOOKUP($A106,'Season 13'!AK$4:CN$104,39,0),"0"),IFERROR(VLOOKUP($A106,'Season 14'!AK$4:CN$104,39,0),"0"),IFERROR(VLOOKUP($A106,'Season 15'!AK$4:CN$104,39,0),"0"),)</f>
        <v>0</v>
      </c>
      <c r="AM106" s="518">
        <f>SUM(IFERROR(VLOOKUP($A106,'Season 1'!AJ$4:CM$104,35,0),"0"),IFERROR(VLOOKUP($A106,'Season 2'!AK$4:CN$104,40,0),"0"),
IFERROR(VLOOKUP($A106,'Season 3'!AK$4:CN$104,40,0),"0"),IFERROR(VLOOKUP($A106,'Season 4'!AK$4:CN$104,40,0),"0"),
IFERROR(VLOOKUP($A106,'Season 5'!AK$4:CN$104,40,0),"0"),IFERROR(VLOOKUP($A106,'Season 6'!AK$4:CN$104,40,0),"0"),
IFERROR(VLOOKUP($A106,'Season 7'!AK$4:CN$104,40,0),"0"),IFERROR(VLOOKUP($A106,'Season 8'!AK$4:CN$104,40,0),"0"),
IFERROR(VLOOKUP($A106,'Season 9'!AK$4:CN$104,40,0),"0"),IFERROR(VLOOKUP($A106,'Season 10'!AK$4:CN$104,40,0),"0"),
IFERROR(VLOOKUP($A106,'Season 11'!AK$4:CN$104,40,0),"0"),IFERROR(VLOOKUP($A106,'Season 12'!AK$4:CN$104,40,0),"0"),
IFERROR(VLOOKUP($A106,'Season 13'!AK$4:CN$104,40,0),"0"),IFERROR(VLOOKUP($A106,'Season 14'!AK$4:CN$104,40,0),"0"),IFERROR(VLOOKUP($A106,'Season 15'!AK$4:CN$104,40,0),"0"),)</f>
        <v>0</v>
      </c>
      <c r="AN106" s="21">
        <f>SUM(IFERROR(VLOOKUP($A106,'Season 1'!AJ$4:CM$104,36,0),"0"),IFERROR(VLOOKUP($A106,'Season 2'!AK$4:CN$104,41,0),"0"),
IFERROR(VLOOKUP($A106,'Season 3'!AK$4:CN$104,41,0),"0"),IFERROR(VLOOKUP($A106,'Season 4'!AK$4:CN$104,41,0),"0"),
IFERROR(VLOOKUP($A106,'Season 5'!AK$4:CN$104,41,0),"0"),IFERROR(VLOOKUP($A106,'Season 6'!AK$4:CN$104,41,0),"0"),
IFERROR(VLOOKUP($A106,'Season 7'!AK$4:CN$104,41,0),"0"),IFERROR(VLOOKUP($A106,'Season 8'!AK$4:CN$104,41,0),"0"),
IFERROR(VLOOKUP($A106,'Season 9'!AK$4:CN$104,41,0),"0"),IFERROR(VLOOKUP($A106,'Season 10'!AK$4:CN$104,41,0),"0"),
IFERROR(VLOOKUP($A106,'Season 11'!AK$4:CN$104,41,0),"0"),IFERROR(VLOOKUP($A106,'Season 12'!AK$4:CN$104,41,0),"0"),
IFERROR(VLOOKUP($A106,'Season 13'!AK$4:CN$104,41,0),"0"),IFERROR(VLOOKUP($A106,'Season 14'!AK$4:CN$104,41,0),"0"),IFERROR(VLOOKUP($A106,'Season 15'!AK$4:CN$104,41,0),"0"),)</f>
        <v>0</v>
      </c>
      <c r="AO106" s="402">
        <f>SUM(IFERROR(VLOOKUP($A106,'Season 1'!AJ$4:CM$104,37,0),"0"),IFERROR(VLOOKUP($A106,'Season 2'!AK$4:CN$104,42,0),"0"),
IFERROR(VLOOKUP($A106,'Season 3'!AK$4:CN$104,42,0),"0"),IFERROR(VLOOKUP($A106,'Season 4'!AK$4:CN$104,42,0),"0"),
IFERROR(VLOOKUP($A106,'Season 5'!AK$4:CN$104,42,0),"0"),IFERROR(VLOOKUP($A106,'Season 6'!AK$4:CN$104,42,0),"0"),
IFERROR(VLOOKUP($A106,'Season 7'!AK$4:CN$104,42,0),"0"),IFERROR(VLOOKUP($A106,'Season 8'!AK$4:CN$104,42,0),"0"),
IFERROR(VLOOKUP($A106,'Season 9'!AK$4:CN$104,42,0),"0"),IFERROR(VLOOKUP($A106,'Season 10'!AK$4:CN$104,42,0),"0"),
IFERROR(VLOOKUP($A106,'Season 11'!AK$4:CN$104,42,0),"0"),IFERROR(VLOOKUP($A106,'Season 12'!AK$4:CN$104,42,0),"0"),
IFERROR(VLOOKUP($A106,'Season 13'!AK$4:CN$104,42,0),"0"),IFERROR(VLOOKUP($A106,'Season 14'!AK$4:CN$104,42,0),"0"),IFERROR(VLOOKUP($A106,'Season 15'!AK$4:CN$104,42,0),"0"),)</f>
        <v>0</v>
      </c>
      <c r="AP106" s="403">
        <f>SUM(IFERROR(VLOOKUP($A106,'Season 1'!AJ$4:CM$104,43,0),"0"),IFERROR(VLOOKUP($A106,'Season 2'!AK$4:CN$104,43,0),"0"),
IFERROR(VLOOKUP($A106,'Season 3'!AK$4:CN$104,43,0),"0"),IFERROR(VLOOKUP($A106,'Season 4'!AK$4:CN$104,43,0),"0"),
IFERROR(VLOOKUP($A106,'Season 5'!AK$4:CN$104,43,0),"0"),IFERROR(VLOOKUP($A106,'Season 6'!AK$4:CN$104,43,0),"0"),
IFERROR(VLOOKUP($A106,'Season 7'!AK$4:CN$104,43,0),"0"),IFERROR(VLOOKUP($A106,'Season 8'!AK$4:CN$104,43,0),"0"),
IFERROR(VLOOKUP($A106,'Season 9'!AK$4:CN$104,43,0),"0"),IFERROR(VLOOKUP($A106,'Season 10'!AK$4:CN$104,43,0),"0"),
IFERROR(VLOOKUP($A106,'Season 11'!AK$4:CN$104,43,0),"0"),IFERROR(VLOOKUP($A106,'Season 12'!AK$4:CN$104,43,0),"0"),
IFERROR(VLOOKUP($A106,'Season 13'!AK$4:CN$104,43,0),"0"),IFERROR(VLOOKUP($A106,'Season 14'!AK$4:CN$104,43,0),"0"),IFERROR(VLOOKUP($A106,'Season 15'!AK$4:CN$104,43,0),"0"),)</f>
        <v>0</v>
      </c>
      <c r="AQ106" s="398">
        <f>SUM(IFERROR(VLOOKUP($A106,'Season 1'!AJ$4:CM$104,44,0),"0"),IFERROR(VLOOKUP($A106,'Season 2'!AK$4:CN$104,44,0),"0"),
IFERROR(VLOOKUP($A106,'Season 3'!AK$4:CN$104,44,0),"0"),IFERROR(VLOOKUP($A106,'Season 4'!AK$4:CN$104,44,0),"0"),
IFERROR(VLOOKUP($A106,'Season 5'!AK$4:CN$104,44,0),"0"),IFERROR(VLOOKUP($A106,'Season 6'!AK$4:CN$104,44,0),"0"),
IFERROR(VLOOKUP($A106,'Season 7'!AK$4:CN$104,44,0),"0"),IFERROR(VLOOKUP($A106,'Season 8'!AK$4:CN$104,44,0),"0"),
IFERROR(VLOOKUP($A106,'Season 9'!AK$4:CN$104,44,0),"0"),IFERROR(VLOOKUP($A106,'Season 10'!AK$4:CN$104,44,0),"0"),
IFERROR(VLOOKUP($A106,'Season 11'!AK$4:CN$104,44,0),"0"),IFERROR(VLOOKUP($A106,'Season 12'!AK$4:CN$104,44,0),"0"),
IFERROR(VLOOKUP($A106,'Season 13'!AK$4:CN$104,44,0),"0"),IFERROR(VLOOKUP($A106,'Season 14'!AK$4:CN$104,44,0),"0"),IFERROR(VLOOKUP($A106,'Season 15'!AK$4:CN$104,44,0),"0"),)</f>
        <v>0</v>
      </c>
      <c r="AR106" s="518">
        <f>SUM(IFERROR(VLOOKUP($A106,'Season 1'!AJ$4:CM$104,45,0),"0"),IFERROR(VLOOKUP($A106,'Season 2'!AK$4:CN$104,45,0),"0"),
IFERROR(VLOOKUP($A106,'Season 3'!AK$4:CN$104,45,0),"0"),IFERROR(VLOOKUP($A106,'Season 4'!AK$4:CN$104,45,0),"0"),
IFERROR(VLOOKUP($A106,'Season 5'!AK$4:CN$104,45,0),"0"),IFERROR(VLOOKUP($A106,'Season 6'!AK$4:CN$104,45,0),"0"),
IFERROR(VLOOKUP($A106,'Season 7'!AK$4:CN$104,45,0),"0"),IFERROR(VLOOKUP($A106,'Season 8'!AK$4:CN$104,45,0),"0"),
IFERROR(VLOOKUP($A106,'Season 9'!AK$4:CN$104,45,0),"0"),IFERROR(VLOOKUP($A106,'Season 10'!AK$4:CN$104,45,0),"0"),
IFERROR(VLOOKUP($A106,'Season 11'!AK$4:CN$104,45,0),"0"),IFERROR(VLOOKUP($A106,'Season 12'!AK$4:CN$104,45,0),"0"),
IFERROR(VLOOKUP($A106,'Season 13'!AK$4:CN$104,45,0),"0"),IFERROR(VLOOKUP($A106,'Season 14'!AK$4:CN$104,45,0),"0"),IFERROR(VLOOKUP($A106,'Season 15'!AK$4:CN$104,45,0),"0"),)</f>
        <v>0</v>
      </c>
      <c r="AS106" s="21">
        <f>SUM(IFERROR(VLOOKUP($A106,'Season 1'!AJ$4:CM$104,46,0),"0"),IFERROR(VLOOKUP($A106,'Season 2'!AK$4:CN$104,46,0),"0"),
IFERROR(VLOOKUP($A106,'Season 3'!AK$4:CN$104,46,0),"0"),IFERROR(VLOOKUP($A106,'Season 4'!AK$4:CN$104,46,0),"0"),
IFERROR(VLOOKUP($A106,'Season 5'!AK$4:CN$104,46,0),"0"),IFERROR(VLOOKUP($A106,'Season 6'!AK$4:CN$104,46,0),"0"),
IFERROR(VLOOKUP($A106,'Season 7'!AK$4:CN$104,46,0),"0"),IFERROR(VLOOKUP($A106,'Season 8'!AK$4:CN$104,46,0),"0"),
IFERROR(VLOOKUP($A106,'Season 9'!AK$4:CN$104,46,0),"0"),IFERROR(VLOOKUP($A106,'Season 10'!AK$4:CN$104,46,0),"0"),
IFERROR(VLOOKUP($A106,'Season 11'!AK$4:CN$104,46,0),"0"),IFERROR(VLOOKUP($A106,'Season 12'!AK$4:CN$104,46,0),"0"),
IFERROR(VLOOKUP($A106,'Season 13'!AK$4:CN$104,46,0),"0"),IFERROR(VLOOKUP($A106,'Season 14'!AK$4:CN$104,46,0),"0"),IFERROR(VLOOKUP($A106,'Season 15'!AK$4:CN$104,46,0),"0"),)</f>
        <v>0</v>
      </c>
      <c r="AT106" s="402">
        <f>SUM(IFERROR(VLOOKUP($A106,'Season 1'!AJ$4:CM$104,47,0),"0"),IFERROR(VLOOKUP($A106,'Season 2'!AK$4:CN$104,47,0),"0"),
IFERROR(VLOOKUP($A106,'Season 3'!AK$4:CN$104,47,0),"0"),IFERROR(VLOOKUP($A106,'Season 4'!AK$4:CN$104,47,0),"0"),
IFERROR(VLOOKUP($A106,'Season 5'!AK$4:CN$104,47,0),"0"),IFERROR(VLOOKUP($A106,'Season 6'!AK$4:CN$104,47,0),"0"),
IFERROR(VLOOKUP($A106,'Season 7'!AK$4:CN$104,47,0),"0"),IFERROR(VLOOKUP($A106,'Season 8'!AK$4:CN$104,47,0),"0"),
IFERROR(VLOOKUP($A106,'Season 9'!AK$4:CN$104,47,0),"0"),IFERROR(VLOOKUP($A106,'Season 10'!AK$4:CN$104,47,0),"0"),
IFERROR(VLOOKUP($A106,'Season 11'!AK$4:CN$104,47,0),"0"),IFERROR(VLOOKUP($A106,'Season 12'!AK$4:CN$104,47,0),"0"),
IFERROR(VLOOKUP($A106,'Season 13'!AK$4:CN$104,47,0),"0"),IFERROR(VLOOKUP($A106,'Season 14'!AK$4:CN$104,47,0),"0"),IFERROR(VLOOKUP($A106,'Season 15'!AK$4:CN$104,47,0),"0"),)</f>
        <v>0</v>
      </c>
      <c r="AU106" s="403">
        <f>SUM(IFERROR(VLOOKUP($A106,'Season 3'!AK$4:CN$104,48,0),"0"),IFERROR(VLOOKUP($A106,'Season 4'!AK$4:CN$104,48,0),"0"),
IFERROR(VLOOKUP($A106,'Season 5'!AK$4:CN$104,48,0),"0"),IFERROR(VLOOKUP($A106,'Season 6'!AK$4:CN$104,48,0),"0"),
IFERROR(VLOOKUP($A106,'Season 7'!AK$4:CN$104,48,0),"0"),IFERROR(VLOOKUP($A106,'Season 8'!AK$4:CN$104,48,0),"0"),
IFERROR(VLOOKUP($A106,'Season 9'!AK$4:CN$104,48,0),"0"),IFERROR(VLOOKUP($A106,'Season 10'!AK$4:CN$104,48,0),"0"),
IFERROR(VLOOKUP($A106,'Season 11'!AK$4:CN$104,48,0),"0"),IFERROR(VLOOKUP($A106,'Season 12'!AK$4:CN$104,48,0),"0"),
IFERROR(VLOOKUP($A106,'Season 13'!AK$4:CN$104,48,0),"0"),IFERROR(VLOOKUP($A106,'Season 14'!AK$4:CN$104,48,0),"0"),IFERROR(VLOOKUP($A106,'Season 15'!AK$4:CN$104,48,0),"0"),)</f>
        <v>0</v>
      </c>
      <c r="AV106" s="398">
        <f>SUM(IFERROR(VLOOKUP($A106,'Season 3'!AK$4:CN$104,49,0),"0"),IFERROR(VLOOKUP($A106,'Season 4'!AK$4:CN$104,49,0),"0"),
IFERROR(VLOOKUP($A106,'Season 5'!AK$4:CN$104,49,0),"0"),IFERROR(VLOOKUP($A106,'Season 6'!AK$4:CN$104,49,0),"0"),
IFERROR(VLOOKUP($A106,'Season 7'!AK$4:CN$104,49,0),"0"),IFERROR(VLOOKUP($A106,'Season 8'!AK$4:CN$104,49,0),"0"),
IFERROR(VLOOKUP($A106,'Season 9'!AK$4:CN$104,49,0),"0"),IFERROR(VLOOKUP($A106,'Season 10'!AK$4:CN$104,49,0),"0"),
IFERROR(VLOOKUP($A106,'Season 11'!AK$4:CN$104,49,0),"0"),IFERROR(VLOOKUP($A106,'Season 12'!AK$4:CN$104,49,0),"0"),
IFERROR(VLOOKUP($A106,'Season 13'!AK$4:CN$104,49,0),"0"),IFERROR(VLOOKUP($A106,'Season 14'!AK$4:CN$104,49,0),"0"),IFERROR(VLOOKUP($A106,'Season 15'!AK$4:CN$104,49,0),"0"),)</f>
        <v>0</v>
      </c>
      <c r="AW106" s="518">
        <f>SUM(IFERROR(VLOOKUP($A106,'Season 3'!AK$4:CN$104,50,0),"0"),IFERROR(VLOOKUP($A106,'Season 4'!AK$4:CN$104,50,0),"0"),
IFERROR(VLOOKUP($A106,'Season 5'!AK$4:CN$104,50,0),"0"),IFERROR(VLOOKUP($A106,'Season 6'!AK$4:CN$104,50,0),"0"),
IFERROR(VLOOKUP($A106,'Season 7'!AK$4:CN$104,50,0),"0"),IFERROR(VLOOKUP($A106,'Season 8'!AK$4:CN$104,50,0),"0"),
IFERROR(VLOOKUP($A106,'Season 9'!AK$4:CN$104,50,0),"0"),IFERROR(VLOOKUP($A106,'Season 10'!AK$4:CN$104,50,0),"0"),
IFERROR(VLOOKUP($A106,'Season 11'!AK$4:CN$104,50,0),"0"),IFERROR(VLOOKUP($A106,'Season 12'!AK$4:CN$104,50,0),"0"),
IFERROR(VLOOKUP($A106,'Season 13'!AK$4:CN$104,50,0),"0"),IFERROR(VLOOKUP($A106,'Season 14'!AK$4:CN$104,50,0),"0"),IFERROR(VLOOKUP($A106,'Season 15'!AK$4:CN$104,50,0),"0"),)</f>
        <v>0</v>
      </c>
      <c r="AX106" s="21">
        <f>SUM(IFERROR(VLOOKUP($A106,'Season 3'!AK$4:CN$104,51,0),"0"),IFERROR(VLOOKUP($A106,'Season 4'!AK$4:CN$104,51,0),"0"),
IFERROR(VLOOKUP($A106,'Season 5'!AK$4:CN$104,51,0),"0"),IFERROR(VLOOKUP($A106,'Season 6'!AK$4:CN$104,51,0),"0"),
IFERROR(VLOOKUP($A106,'Season 7'!AK$4:CN$104,51,0),"0"),IFERROR(VLOOKUP($A106,'Season 8'!AK$4:CN$104,51,0),"0"),
IFERROR(VLOOKUP($A106,'Season 9'!AK$4:CN$104,51,0),"0"),IFERROR(VLOOKUP($A106,'Season 10'!AK$4:CN$104,51,0),"0"),
IFERROR(VLOOKUP($A106,'Season 11'!AK$4:CN$104,51,0),"0"),IFERROR(VLOOKUP($A106,'Season 12'!AK$4:CN$104,51,0),"0"),
IFERROR(VLOOKUP($A106,'Season 13'!AK$4:CN$104,51,0),"0"),IFERROR(VLOOKUP($A106,'Season 14'!AK$4:CN$104,51,0),"0"),IFERROR(VLOOKUP($A106,'Season 15'!AK$4:CN$104,51,0),"0"),)</f>
        <v>0</v>
      </c>
      <c r="AY106" s="402">
        <f>SUM(IFERROR(VLOOKUP($A106,'Season 3'!AK$4:CN$104,52,0),"0"),IFERROR(VLOOKUP($A106,'Season 4'!AK$4:CN$104,52,0),"0"),
IFERROR(VLOOKUP($A106,'Season 5'!AK$4:CN$104,52,0),"0"),IFERROR(VLOOKUP($A106,'Season 6'!AK$4:CN$104,52,0),"0"),
IFERROR(VLOOKUP($A106,'Season 7'!AK$4:CN$104,52,0),"0"),IFERROR(VLOOKUP($A106,'Season 8'!AK$4:CN$104,52,0),"0"),
IFERROR(VLOOKUP($A106,'Season 9'!AK$4:CN$104,52,0),"0"),IFERROR(VLOOKUP($A106,'Season 10'!AK$4:CN$104,52,0),"0"),
IFERROR(VLOOKUP($A106,'Season 11'!AK$4:CN$104,52,0),"0"),IFERROR(VLOOKUP($A106,'Season 12'!AK$4:CN$104,52,0),"0"),
IFERROR(VLOOKUP($A106,'Season 13'!AK$4:CN$104,52,0),"0"),IFERROR(VLOOKUP($A106,'Season 14'!AK$4:CN$104,52,0),"0"),IFERROR(VLOOKUP($A106,'Season 15'!AK$4:CN$104,52,0),"0"),)</f>
        <v>0</v>
      </c>
      <c r="AZ106" s="403">
        <f>SUM(IFERROR(VLOOKUP($A106,'Season 1'!AJ$4:CM$104,38,0),"0"),IFERROR(VLOOKUP($A106,'Season 2'!AK$4:CN$104,48,0),"0"),)</f>
        <v>0</v>
      </c>
      <c r="BA106" s="398">
        <f>SUM(IFERROR(VLOOKUP($A106,'Season 1'!AJ$4:CM$104,39,0),"0"),IFERROR(VLOOKUP($A106,'Season 2'!AK$4:CN$104,49,0),"0"),)</f>
        <v>0</v>
      </c>
      <c r="BB106" s="518">
        <f>SUM(IFERROR(VLOOKUP($A106,'Season 1'!AJ$4:CM$104,40,0),"0"),IFERROR(VLOOKUP($A106,'Season 2'!AK$4:CN$104,50,0),"0"),)</f>
        <v>0</v>
      </c>
      <c r="BC106" s="21">
        <f>SUM(IFERROR(VLOOKUP($A106,'Season 1'!AJ$4:CM$104,41,0),"0"),IFERROR(VLOOKUP($A106,'Season 2'!AK$4:CN$104,51,0),"0"),)</f>
        <v>0</v>
      </c>
      <c r="BD106" s="402">
        <f>SUM(IFERROR(VLOOKUP($A106,'Season 1'!AJ$4:CM$104,42,0),"0"),IFERROR(VLOOKUP($A106,'Season 2'!AK$4:CN$104,52,0),"0"),)</f>
        <v>0</v>
      </c>
      <c r="BE106" s="561">
        <f>SUM(
IFERROR(VLOOKUP($A106,'Season 1'!AJ$4:CM$104,48,0),"0"),IFERROR(VLOOKUP($A106,'Season 2'!AK$4:CN$104,53,0),"0"),
IFERROR(VLOOKUP($A106,'Season 3'!AK$4:CN$104,53,0),"0"),IFERROR(VLOOKUP($A106,'Season 4'!AK$4:CN$104,53,0),"0"),
IFERROR(VLOOKUP($A106,'Season 5'!AK$4:CN$104,53,0),"0"),IFERROR(VLOOKUP($A106,'Season 6'!AK$4:CN$104,53,0),"0"),
IFERROR(VLOOKUP($A106,'Season 7'!AK$4:CN$104,53,0),"0"),IFERROR(VLOOKUP($A106,'Season 8'!AK$4:CN$104,53,0),"0"),
IFERROR(VLOOKUP($A106,'Season 9'!AK$4:CN$104,53,0),"0"),IFERROR(VLOOKUP($A106,'Season 10'!AK$4:CN$104,53,0),"0"),
IFERROR(VLOOKUP($A106,'Season 11'!AK$4:CN$104,53,0),"0"),IFERROR(VLOOKUP($A106,'Season 12'!AK$4:CN$104,53,0),"0"),
IFERROR(VLOOKUP($A106,'Season 13'!AK$4:CN$104,53,0),"0"),IFERROR(VLOOKUP($A106,'Season 14'!AK$4:CN$104,53,0),"0"),IFERROR(VLOOKUP($A106,'Season 15'!AK$4:CN$104,53,0),"0"),)</f>
        <v>0</v>
      </c>
      <c r="BF106" s="562">
        <f>SUM(
IFERROR(VLOOKUP($A106,'Season 1'!AJ$4:CM$104,49,0),"0"),IFERROR(VLOOKUP($A106,'Season 2'!AK$4:CN$104,54,0),"0"),
IFERROR(VLOOKUP($A106,'Season 3'!AK$4:CN$104,54,0),"0"),IFERROR(VLOOKUP($A106,'Season 4'!AK$4:CN$104,54,0),"0"),
IFERROR(VLOOKUP($A106,'Season 5'!AK$4:CN$104,54,0),"0"),IFERROR(VLOOKUP($A106,'Season 6'!AK$4:CN$104,54,0),"0"),
IFERROR(VLOOKUP($A106,'Season 7'!AK$4:CN$104,54,0),"0"),IFERROR(VLOOKUP($A106,'Season 8'!AK$4:CN$104,54,0),"0"),
IFERROR(VLOOKUP($A106,'Season 9'!AK$4:CN$104,54,0),"0"),IFERROR(VLOOKUP($A106,'Season 10'!AK$4:CN$104,54,0),"0"),
IFERROR(VLOOKUP($A106,'Season 11'!AK$4:CN$104,540),"0"),IFERROR(VLOOKUP($A106,'Season 12'!AK$4:CN$104,54,0),"0"),
IFERROR(VLOOKUP($A106,'Season 13'!AK$4:CN$104,54,0),"0"),IFERROR(VLOOKUP($A106,'Season 14'!AK$4:CN$104,54,0),"0"),IFERROR(VLOOKUP($A106,'Season 15'!AK$4:CN$104,54,0),"0"),)</f>
        <v>0</v>
      </c>
      <c r="BG106" s="529" t="e">
        <f t="shared" si="3"/>
        <v>#DIV/0!</v>
      </c>
      <c r="BI106" s="553"/>
      <c r="BJ106" s="553"/>
      <c r="BK106" s="553"/>
      <c r="BL106" s="553"/>
      <c r="BM106" s="553"/>
      <c r="BN106" s="553"/>
      <c r="BO106" s="822"/>
      <c r="BP106" s="822"/>
      <c r="BQ106" s="822"/>
      <c r="BR106" s="822"/>
      <c r="BS106" s="12" t="str">
        <f>IFERROR(VLOOKUP($A106,'Season 1'!$AJ$4:$CM$104,50,0),"0")</f>
        <v>0</v>
      </c>
      <c r="BT106" s="12" t="str">
        <f>IFERROR(VLOOKUP($A106,'Season 1'!$AJ$4:$CM$104,51,0),"0")</f>
        <v>0</v>
      </c>
      <c r="BU106" s="12" t="str">
        <f>IFERROR(VLOOKUP($A106,'Season 2'!$AK$4:$CN$104,55,0),"0")</f>
        <v>0</v>
      </c>
      <c r="BV106" s="12" t="str">
        <f>IFERROR(VLOOKUP($A106,'Season 2'!$AK$4:$CN$104,56,0),"0")</f>
        <v>0</v>
      </c>
      <c r="BW106" s="12" t="str">
        <f>IFERROR(VLOOKUP($A106,'Season 3'!$AK$4:$CN$104,55,0),"0")</f>
        <v>0</v>
      </c>
      <c r="BX106" s="12" t="str">
        <f>IFERROR(VLOOKUP($A106,'Season 3'!$AK$4:$CN$104,56,0),"0")</f>
        <v>0</v>
      </c>
      <c r="BY106" s="12" t="str">
        <f>IFERROR(VLOOKUP($A106,'Season 4'!$AK$4:$CN$104,55,0),"0")</f>
        <v>0</v>
      </c>
      <c r="BZ106" s="12" t="str">
        <f>IFERROR(VLOOKUP($A106,'Season 4'!$AK$4:$CN$104,56,0),"0")</f>
        <v>0</v>
      </c>
      <c r="CA106" s="12" t="str">
        <f>IFERROR(VLOOKUP($A106,'Season 5'!$AK$4:$CN$104,55,0),"0")</f>
        <v>0</v>
      </c>
      <c r="CB106" s="12" t="str">
        <f>IFERROR(VLOOKUP($A106,'Season 5'!$AK$4:$CN$104,56,0),"0")</f>
        <v>0</v>
      </c>
      <c r="CC106" s="12" t="str">
        <f>IFERROR(VLOOKUP($A106,'Season 6'!$AK$4:$CN$104,55,0),"0")</f>
        <v>0</v>
      </c>
      <c r="CD106" s="12" t="str">
        <f>IFERROR(VLOOKUP($A106,'Season 6'!$AK$4:$CN$104,56,0),"0")</f>
        <v>0</v>
      </c>
      <c r="CE106" s="12" t="str">
        <f>IFERROR(VLOOKUP($A106,'Season 7'!$AK$4:$CN$104,55,0),"0")</f>
        <v>0</v>
      </c>
      <c r="CF106" s="12" t="str">
        <f>IFERROR(VLOOKUP($A106,'Season 7'!$AK$4:$CN$104,56,0),"0")</f>
        <v>0</v>
      </c>
      <c r="CG106" s="12" t="str">
        <f>IFERROR(VLOOKUP($A106,'Season 8'!$AK$4:$CN$104,55,0),"0")</f>
        <v>0</v>
      </c>
      <c r="CH106" s="12" t="str">
        <f>IFERROR(VLOOKUP($A106,'Season 8'!$AK$4:$CN$104,56,0),"0")</f>
        <v>0</v>
      </c>
      <c r="CI106" s="12" t="str">
        <f>IFERROR(VLOOKUP($A106,'Season 9'!$AK$4:$CN$104,55,0),"0")</f>
        <v>0</v>
      </c>
      <c r="CJ106" s="12" t="str">
        <f>IFERROR(VLOOKUP($A106,'Season 9'!$AK$4:$CN$104,56,0),"0")</f>
        <v>0</v>
      </c>
      <c r="CK106" s="12" t="str">
        <f>IFERROR(VLOOKUP($A106,'Season 10'!$AK$4:$CN$104,55,0),"0")</f>
        <v>0</v>
      </c>
      <c r="CL106" s="12" t="str">
        <f>IFERROR(VLOOKUP($A106,'Season 10'!$AK$4:$CN$104,56,0),"0")</f>
        <v>0</v>
      </c>
      <c r="CM106" s="12" t="str">
        <f>IFERROR(VLOOKUP($A106,'Season 11'!$AK$4:$CN$104,55,0),"0")</f>
        <v>0</v>
      </c>
      <c r="CN106" s="12" t="str">
        <f>IFERROR(VLOOKUP($A106,'Season 11'!$AK$4:$CN$104,56,0),"0")</f>
        <v>0</v>
      </c>
      <c r="CO106" s="12" t="str">
        <f>IFERROR(VLOOKUP($A106,'Season 12'!$AK$4:$CN$104,55,0),"0")</f>
        <v>0</v>
      </c>
      <c r="CP106" s="12" t="str">
        <f>IFERROR(VLOOKUP($A106,'Season 12'!$AK$4:$CN$104,56,0),"0")</f>
        <v>0</v>
      </c>
      <c r="CQ106" s="12" t="str">
        <f>IFERROR(VLOOKUP($A106,'Season 13'!$AK$4:$CN$104,55,0),"0")</f>
        <v>0</v>
      </c>
      <c r="CR106" s="12" t="str">
        <f>IFERROR(VLOOKUP($A106,'Season 13'!$AK$4:$CN$104,56,0),"0")</f>
        <v>0</v>
      </c>
      <c r="CS106" s="12" t="str">
        <f>IFERROR(VLOOKUP($A106,'Season 14'!$AK$4:$CN$104,55,0),"0")</f>
        <v>0</v>
      </c>
      <c r="CT106" s="12" t="str">
        <f>IFERROR(VLOOKUP($A106,'Season 14'!$AK$4:$CN$104,56,0),"0")</f>
        <v>0</v>
      </c>
      <c r="CU106" s="12" t="str">
        <f>IFERROR(VLOOKUP($A106,'Season 15'!$AK$4:$CN$104,55,0),"0")</f>
        <v>0</v>
      </c>
      <c r="CV106" s="12" t="str">
        <f>IFERROR(VLOOKUP($A106,'Season 15'!$AK$4:$CN$104,56,0),"0")</f>
        <v>0</v>
      </c>
    </row>
    <row r="107" spans="1:100" x14ac:dyDescent="0.25">
      <c r="A107" s="2" t="s">
        <v>35</v>
      </c>
      <c r="B107" s="516" t="str">
        <f>IFERROR(VLOOKUP('Data Totals'!A107,'Season 1'!AJ$4:CH$104,2,FALSE),IFERROR(VLOOKUP('Data Totals'!A107,'Season 2'!AK$4:CI$104,2,FALSE),IFERROR(VLOOKUP('Data Totals'!A107,'Season 3'!AK$4:CI$104,2,FALSE),IFERROR(VLOOKUP('Data Totals'!A107,'Season 4'!AK$4:CI$104,2,FALSE),IFERROR(VLOOKUP('Data Totals'!A107,'Season 5'!AK$4:CI$104,2,FALSE),IFERROR(VLOOKUP('Data Totals'!A107,'Season 6'!AK$4:CI$104,2,FALSE),IFERROR(VLOOKUP('Data Totals'!A107,'Season 7'!AK$4:CI$104,2,FALSE),IFERROR(VLOOKUP('Data Totals'!A107,'Season 8'!AK$4:CI$104,2,FALSE),IFERROR(VLOOKUP('Data Totals'!A107,'Season 9'!AK$4:CI$104,2,FALSE),IFERROR(VLOOKUP('Data Totals'!A107,'Season 10'!AK$4:CI$104,2,FALSE),IFERROR(VLOOKUP('Data Totals'!A107,'Season 11'!AK$4:CI$104,2,FALSE),IFERROR(VLOOKUP('Data Totals'!A107,'Season 12'!AK$4:CI$104,2,FALSE),IFERROR(VLOOKUP('Data Totals'!A107,'Season 13'!AK$4:CI$104,2,FALSE),IFERROR(VLOOKUP('Data Totals'!A107,'Season 14'!AK$4:CI$104,2,FALSE),IFERROR(VLOOKUP('Data Totals'!A107,'Season 15'!AK$4:CI$104,2,FALSE),"N/A")))))))))))))))</f>
        <v>N/A</v>
      </c>
      <c r="C107" s="517" t="str">
        <f>IFERROR(VLOOKUP('Data Totals'!A107,'Season 1'!AJ$4:CH$104,3,FALSE),IFERROR(VLOOKUP('Data Totals'!A107,'Season 2'!AK$4:CI$104,3,FALSE),IFERROR(VLOOKUP('Data Totals'!A107,'Season 3'!AK$4:CI$104,3,FALSE),IFERROR(VLOOKUP('Data Totals'!A107,'Season 4'!AK$4:CI$104,3,FALSE),IFERROR(VLOOKUP('Data Totals'!A107,'Season 5'!AK$4:CI$104,3,FALSE),IFERROR(VLOOKUP('Data Totals'!A107,'Season 6'!AK$4:CI$104,3,FALSE),IFERROR(VLOOKUP('Data Totals'!A107,'Season 7'!AK$4:CI$104,3,FALSE),IFERROR(VLOOKUP('Data Totals'!A107,'Season 8'!AK$4:CI$104,3,FALSE),IFERROR(VLOOKUP('Data Totals'!A107,'Season 9'!AK$4:CI$104,3,FALSE),IFERROR(VLOOKUP('Data Totals'!A107,'Season 10'!AK$4:CI$104,3,FALSE),IFERROR(VLOOKUP('Data Totals'!A107,'Season 11'!AK$4:CI$104,3,FALSE),IFERROR(VLOOKUP('Data Totals'!A107,'Season 12'!AK$4:CI$104,3,FALSE),IFERROR(VLOOKUP('Data Totals'!A107,'Season 13'!AK$4:CI$104,3,FALSE),IFERROR(VLOOKUP('Data Totals'!A107,'Season 14'!AK$4:CI$104,3,FALSE),IFERROR(VLOOKUP('Data Totals'!A107,'Season 15'!AK$4:CI$104,3,FALSE),"N/A")))))))))))))))</f>
        <v>N/A</v>
      </c>
      <c r="D107" s="517" t="str">
        <f>IFERROR(VLOOKUP('Data Totals'!A107,'Season 15'!AK$4:CI$104,4,FALSE),IFERROR(VLOOKUP('Data Totals'!A107,'Season 14'!AK$4:CI$104,4,FALSE),IFERROR(VLOOKUP('Data Totals'!A107,'Season 13'!AK$4:CI$104,4,FALSE),IFERROR(VLOOKUP('Data Totals'!A107,'Season 12'!AK$4:CI$104,4,FALSE),IFERROR(VLOOKUP('Data Totals'!A107,'Season 11'!AK$4:CI$104,4,FALSE),IFERROR(VLOOKUP('Data Totals'!A107,'Season 10'!AK$4:CI$104,4,FALSE),IFERROR(VLOOKUP('Data Totals'!A107,'Season 9'!AK$4:CI$104,4,FALSE),IFERROR(VLOOKUP('Data Totals'!A107,'Season 8'!AK$4:CI$104,4,FALSE),IFERROR(VLOOKUP('Data Totals'!A107,'Season 7'!AK$4:CI$104,4,FALSE),IFERROR(VLOOKUP('Data Totals'!A107,'Season 6'!AK$4:CI$104,4,FALSE),IFERROR(VLOOKUP('Data Totals'!A107,'Season 5'!AK$4:CI$104,4,FALSE),IFERROR(VLOOKUP('Data Totals'!A107,'Season 4'!AK$4:CI$104,4,FALSE),IFERROR(VLOOKUP('Data Totals'!A107,'Season 3'!AK$4:CI$104,4,FALSE),IFERROR(VLOOKUP('Data Totals'!A107,'Season 2'!AK$4:CI$104,4,FALSE),IFERROR(VLOOKUP('Data Totals'!A107,'Season 1'!AJ$4:CH$104,4,FALSE),"N/A")))))))))))))))</f>
        <v>N/A</v>
      </c>
      <c r="E107" s="517" t="e">
        <f t="shared" si="2"/>
        <v>#VALUE!</v>
      </c>
      <c r="F107" s="398">
        <f>SUM(IFERROR(VLOOKUP(A107,BI$3:BN$152,2,0),"0"),
IFERROR(VLOOKUP(A107,'Season 1'!AJ$4:CM$104,7,0),"0"),IFERROR(VLOOKUP(A107,'Season 2'!AK$4:CN$104,7,0),"0"),
IFERROR(VLOOKUP(A107,'Season 3'!AK$4:CN$104,7,0),"0"),IFERROR(VLOOKUP(A107,'Season 4'!AK$4:CN$104,7,0),"0"),
IFERROR(VLOOKUP(A107,'Season 5'!AK$4:CN$104,7,0),"0"),IFERROR(VLOOKUP(A107,'Season 6'!AK$4:CN$104,7,0),"0"),
IFERROR(VLOOKUP(A107,'Season 7'!AK$4:CN$104,7,0),"0"),IFERROR(VLOOKUP(A107,'Season 8'!AK$4:CN$104,7,0),"0"),
IFERROR(VLOOKUP(A107,'Season 9'!AK$4:CN$104,7,0),"0"),IFERROR(VLOOKUP(A107,'Season 10'!AK$4:CN$104,7,0),"0"),
IFERROR(VLOOKUP(A107,'Season 11'!AK$4:CN$104,7,0),"0"),IFERROR(VLOOKUP(A107,'Season 12'!AK$4:CN$104,7,0),"0"),
IFERROR(VLOOKUP(A107,'Season 13'!AK$4:CN$104,7,0),"0"),IFERROR(VLOOKUP(A107,'Season 14'!AK$4:CN$104,7,0),"0"),IFERROR(VLOOKUP(A107,'Season 15'!AK$4:CN$104,7,0),"0"),)</f>
        <v>0</v>
      </c>
      <c r="G107" s="398">
        <f>SUM(
IFERROR(VLOOKUP(A107,'Season 1'!AJ$4:CM$104,8,0),"0"),IFERROR(VLOOKUP(A107,'Season 2'!AK$4:CN$104,8,0),"0"),
IFERROR(VLOOKUP(A107,'Season 3'!AK$4:CN$104,8,0),"0"),IFERROR(VLOOKUP(A107,'Season 4'!AK$4:CN$104,8,0),"0"),
IFERROR(VLOOKUP(A107,'Season 5'!AK$4:CN$104,8,0),"0"),IFERROR(VLOOKUP(A107,'Season 6'!AK$4:CN$104,8,0),"0"),
IFERROR(VLOOKUP(A107,'Season 7'!AK$4:CN$104,8,0),"0"),IFERROR(VLOOKUP(A107,'Season 8'!AK$4:CN$104,8,0),"0"),
IFERROR(VLOOKUP(A107,'Season 9'!AK$4:CN$104,8,0),"0"),IFERROR(VLOOKUP(A107,'Season 10'!AK$4:CN$104,8,0),"0"),
IFERROR(VLOOKUP(A107,'Season 11'!AK$4:CN$104,8,0),"0"),IFERROR(VLOOKUP(A107,'Season 12'!AK$4:CN$104,8,0),"0"),
IFERROR(VLOOKUP(A107,'Season 13'!AK$4:CN$104,8,0),"0"),IFERROR(VLOOKUP(A107,'Season 14'!AK$4:CN$104,8,0),"0"),IFERROR(VLOOKUP(A107,'Season 15'!AK$4:CN$104,8,0),"0"),)</f>
        <v>0</v>
      </c>
      <c r="H107" s="329">
        <f>SUM(
IFERROR(VLOOKUP(A107,'Season 1'!AJ$4:CM$104,9,0),"0"),IFERROR(VLOOKUP(A107,'Season 2'!AK$4:CN$104,9,0),"0"),
IFERROR(VLOOKUP(A107,'Season 3'!AK$4:CN$104,9,0),"0"),IFERROR(VLOOKUP(A107,'Season 4'!AK$4:CN$104,9,0),"0"),
IFERROR(VLOOKUP(A107,'Season 5'!AK$4:CN$104,9,0),"0"),IFERROR(VLOOKUP(A107,'Season 6'!AK$4:CN$104,9,0),"0"),
IFERROR(VLOOKUP(A107,'Season 7'!AK$4:CN$104,9,0),"0"),IFERROR(VLOOKUP(A107,'Season 8'!AK$4:CN$104,9,0),"0"),
IFERROR(VLOOKUP(A107,'Season 9'!AK$4:CN$104,9,0),"0"),IFERROR(VLOOKUP(A107,'Season 10'!AK$4:CN$104,9,0),"0"),
IFERROR(VLOOKUP(A107,'Season 11'!AK$4:CN$104,9,0),"0"),IFERROR(VLOOKUP(A107,'Season 12'!AK$4:CN$104,9,0),"0"),
IFERROR(VLOOKUP(A107,'Season 13'!AK$4:CN$104,9,0),"0"),IFERROR(VLOOKUP(A107,'Season 14'!AK$4:CN$104,9,0),"0"),IFERROR(VLOOKUP(A107,'Season 15'!AK$4:CN$104,9,0),"0"),)</f>
        <v>0</v>
      </c>
      <c r="I107" s="518">
        <f>SUM(
IFERROR(VLOOKUP(A107,'Season 1'!AJ$4:CM$104,10,0),"0"),IFERROR(VLOOKUP(A107,'Season 2'!AK$4:CN$104,10,0),"0"),
IFERROR(VLOOKUP(A107,'Season 3'!AK$4:CN$104,10,0),"0"),IFERROR(VLOOKUP(A107,'Season 4'!AK$4:CN$104,10,0),"0"),
IFERROR(VLOOKUP(A107,'Season 5'!AK$4:CN$104,10,0),"0"),IFERROR(VLOOKUP(A107,'Season 6'!AK$4:CN$104,10,0),"0"),
IFERROR(VLOOKUP(A107,'Season 7'!AK$4:CN$104,10,0),"0"),IFERROR(VLOOKUP(A107,'Season 8'!AK$4:CN$104,10,0),"0"),
IFERROR(VLOOKUP(A107,'Season 9'!AK$4:CN$104,10,0),"0"),IFERROR(VLOOKUP(A107,'Season 10'!AK$4:CN$104,10,0),"0"),
IFERROR(VLOOKUP(A107,'Season 11'!AK$4:CN$104,10,0),"0"),IFERROR(VLOOKUP(A107,'Season 12'!AK$4:CN$104,10,0),"0"),
IFERROR(VLOOKUP(A107,'Season 13'!AK$4:CN$104,10,0),"0"),IFERROR(VLOOKUP(A107,'Season 14'!AK$4:CN$104,10,0),"0"),IFERROR(VLOOKUP(A107,'Season 15'!AK$4:CN$104,10,0),"0"),)</f>
        <v>0</v>
      </c>
      <c r="J107" s="21">
        <f>SUM(IFERROR(VLOOKUP(A107,BI$3:BN$152,3,0),"0"),
IFERROR(VLOOKUP(A107,'Season 1'!AJ$4:CM$104,11,0),"0"),IFERROR(VLOOKUP(A107,'Season 2'!AK$4:CN$104,11,0),"0"),
IFERROR(VLOOKUP(A107,'Season 3'!AK$4:CN$104,11,0),"0"),IFERROR(VLOOKUP(A107,'Season 4'!AK$4:CN$104,11,0),"0"),
IFERROR(VLOOKUP(A107,'Season 5'!AK$4:CN$104,11,0),"0"),IFERROR(VLOOKUP(A107,'Season 6'!AK$4:CN$104,11,0),"0"),
IFERROR(VLOOKUP(A107,'Season 7'!AK$4:CN$104,11,0),"0"),IFERROR(VLOOKUP(A107,'Season 8'!AK$4:CN$104,11,0),"0"),
IFERROR(VLOOKUP(A107,'Season 9'!AK$4:CN$104,11,0),"0"),IFERROR(VLOOKUP(A107,'Season 10'!AK$4:CN$104,11,0),"0"),
IFERROR(VLOOKUP(A107,'Season 11'!AK$4:CN$104,11,0),"0"),IFERROR(VLOOKUP(A107,'Season 12'!AK$4:CN$104,11,0),"0"),
IFERROR(VLOOKUP(A107,'Season 13'!AK$4:CN$104,11,0),"0"),IFERROR(VLOOKUP(A107,'Season 14'!AK$4:CN$104,11,0),"0"),IFERROR(VLOOKUP(A107,'Season 15'!AK$4:CN$104,11,0),"0"),)</f>
        <v>0</v>
      </c>
      <c r="K107" s="402">
        <f>SUM(IFERROR(VLOOKUP($A107,BI$3:BN$152,4,0),"0"),
IFERROR(VLOOKUP($A107,'Season 1'!AJ$4:CM$104,12,0),"0"),IFERROR(VLOOKUP($A107,'Season 2'!AK$4:CN$104,12,0),"0"),
IFERROR(VLOOKUP($A107,'Season 3'!AK$4:CN$104,12,0),"0"),IFERROR(VLOOKUP($A107,'Season 4'!AK$4:CN$104,12,0),"0"),
IFERROR(VLOOKUP($A107,'Season 5'!AK$4:CN$104,12,0),"0"),IFERROR(VLOOKUP($A107,'Season 6'!AK$4:CN$104,12,0),"0"),
IFERROR(VLOOKUP($A107,'Season 7'!AK$4:CN$104,12,0),"0"),IFERROR(VLOOKUP($A107,'Season 8'!AK$4:CN$104,12,0),"0"),
IFERROR(VLOOKUP($A107,'Season 9'!AK$4:CN$104,12,0),"0"),IFERROR(VLOOKUP($A107,'Season 10'!AK$4:CN$104,12,0),"0"),
IFERROR(VLOOKUP($A107,'Season 11'!AK$4:CN$104,12,0),"0"),IFERROR(VLOOKUP($A107,'Season 12'!AK$4:CN$104,12,0),"0"),
IFERROR(VLOOKUP($A107,'Season 13'!AK$4:CN$104,12,0),"0"),IFERROR(VLOOKUP($A107,'Season 14'!AK$4:CN$104,12,0),"0"),IFERROR(VLOOKUP(A107,'Season 15'!AK$4:CN$104,12,0),"0"),)</f>
        <v>0</v>
      </c>
      <c r="L107" s="403">
        <f>SUM(
IFERROR(VLOOKUP($A107,'Season 1'!AJ$4:CM$104,13,0),"0"),IFERROR(VLOOKUP($A107,'Season 2'!AK$4:CN$104,13,0),"0"),
IFERROR(VLOOKUP($A107,'Season 3'!AK$4:CN$104,13,0),"0"),IFERROR(VLOOKUP($A107,'Season 4'!AK$4:CN$104,13,0),"0"),
IFERROR(VLOOKUP($A107,'Season 5'!AK$4:CN$104,13,0),"0"),IFERROR(VLOOKUP($A107,'Season 6'!AK$4:CN$104,13,0),"0"),
IFERROR(VLOOKUP($A107,'Season 7'!AK$4:CN$104,13,0),"0"),IFERROR(VLOOKUP($A107,'Season 8'!AK$4:CN$104,13,0),"0"),
IFERROR(VLOOKUP($A107,'Season 9'!AK$4:CN$104,13,0),"0"),IFERROR(VLOOKUP($A107,'Season 10'!AK$4:CN$104,13,0),"0"),
IFERROR(VLOOKUP($A107,'Season 11'!AK$4:CN$104,13,0),"0"),IFERROR(VLOOKUP($A107,'Season 12'!AK$4:CN$104,13,0),"0"),
IFERROR(VLOOKUP($A107,'Season 13'!AK$4:CN$104,13,0),"0"),IFERROR(VLOOKUP($A107,'Season 14'!AK$4:CN$104,13,0),"0"),IFERROR(VLOOKUP(A107,'Season 15'!AK$4:CN$104,13,0),"0"),)</f>
        <v>0</v>
      </c>
      <c r="M107" s="398">
        <f>SUM(
IFERROR(VLOOKUP($A107,'Season 1'!AJ$4:CM$104,14,0),"0"),IFERROR(VLOOKUP($A107,'Season 2'!AK$4:CN$104,14,0),"0"),
IFERROR(VLOOKUP($A107,'Season 3'!AK$4:CN$104,14,0),"0"),IFERROR(VLOOKUP($A107,'Season 4'!AK$4:CN$104,14,0),"0"),
IFERROR(VLOOKUP($A107,'Season 5'!AK$4:CN$104,14,0),"0"),IFERROR(VLOOKUP($A107,'Season 6'!AK$4:CN$104,14,0),"0"),
IFERROR(VLOOKUP($A107,'Season 7'!AK$4:CN$104,14,0),"0"),IFERROR(VLOOKUP($A107,'Season 8'!AK$4:CN$104,14,0),"0"),
IFERROR(VLOOKUP($A107,'Season 9'!AK$4:CN$104,14,0),"0"),IFERROR(VLOOKUP($A107,'Season 10'!AK$4:CN$104,14,0),"0"),
IFERROR(VLOOKUP($A107,'Season 11'!AK$4:CN$104,14,0),"0"),IFERROR(VLOOKUP($A107,'Season 12'!AK$4:CN$104,14,0),"0"),
IFERROR(VLOOKUP($A107,'Season 13'!AK$4:CN$104,14,0),"0"),IFERROR(VLOOKUP($A107,'Season 14'!AK$4:CN$104,14,0),"0"),IFERROR(VLOOKUP(A107,'Season 15'!AK$4:CN$104,14,0),"0"),)</f>
        <v>0</v>
      </c>
      <c r="N107" s="518">
        <f>SUM(
IFERROR(VLOOKUP($A107,'Season 1'!AJ$4:CM$104,15,0),"0"),IFERROR(VLOOKUP($A107,'Season 2'!AK$4:CN$104,15,0),"0"),
IFERROR(VLOOKUP($A107,'Season 3'!AK$4:CN$104,15,0),"0"),IFERROR(VLOOKUP($A107,'Season 4'!AK$4:CN$104,15,0),"0"),
IFERROR(VLOOKUP($A107,'Season 5'!AK$4:CN$104,15,0),"0"),IFERROR(VLOOKUP($A107,'Season 6'!AK$4:CN$104,15,0),"0"),
IFERROR(VLOOKUP($A107,'Season 7'!AK$4:CN$104,15,0),"0"),IFERROR(VLOOKUP($A107,'Season 8'!AK$4:CN$104,15,0),"0"),
IFERROR(VLOOKUP($A107,'Season 9'!AK$4:CN$104,15,0),"0"),IFERROR(VLOOKUP($A107,'Season 10'!AK$4:CN$104,15,0),"0"),
IFERROR(VLOOKUP($A107,'Season 11'!AK$4:CN$104,15,0),"0"),IFERROR(VLOOKUP($A107,'Season 12'!AK$4:CN$104,15,0),"0"),
IFERROR(VLOOKUP($A107,'Season 13'!AK$4:CN$104,15,0),"0"),IFERROR(VLOOKUP($A107,'Season 14'!AK$4:CN$104,15,0),"0"),IFERROR(VLOOKUP(A107,'Season 15'!AK$4:CN$104,15,0),"0"),)</f>
        <v>0</v>
      </c>
      <c r="O107" s="21">
        <f>SUM(
IFERROR(VLOOKUP($A107,'Season 1'!AJ$4:CM$104,16,0),"0"),IFERROR(VLOOKUP($A107,'Season 2'!AK$4:CN$104,16,0),"0"),
IFERROR(VLOOKUP($A107,'Season 3'!AK$4:CN$104,16,0),"0"),IFERROR(VLOOKUP($A107,'Season 4'!AK$4:CN$104,16,0),"0"),
IFERROR(VLOOKUP($A107,'Season 5'!AK$4:CN$104,16,0),"0"),IFERROR(VLOOKUP($A107,'Season 6'!AK$4:CN$104,16,0),"0"),
IFERROR(VLOOKUP($A107,'Season 7'!AK$4:CN$104,16,0),"0"),IFERROR(VLOOKUP($A107,'Season 8'!AK$4:CN$104,16,0),"0"),
IFERROR(VLOOKUP($A107,'Season 9'!AK$4:CN$104,16,0),"0"),IFERROR(VLOOKUP($A107,'Season 10'!AK$4:CN$104,16,0),"0"),
IFERROR(VLOOKUP($A107,'Season 11'!AK$4:CN$104,16,0),"0"),IFERROR(VLOOKUP($A107,'Season 12'!AK$4:CN$104,16,0),"0"),
IFERROR(VLOOKUP($A107,'Season 13'!AK$4:CN$104,16,0),"0"),IFERROR(VLOOKUP($A107,'Season 14'!AK$4:CN$104,16,0),"0"),IFERROR(VLOOKUP(A107,'Season 15'!AK$4:CN$104,16,0),"0"),)</f>
        <v>0</v>
      </c>
      <c r="P107" s="402">
        <f>SUM(
IFERROR(VLOOKUP($A107,'Season 1'!AJ$4:CM$104,17,0),"0"),IFERROR(VLOOKUP($A107,'Season 2'!AK$4:CN$104,17,0),"0"),
IFERROR(VLOOKUP($A107,'Season 3'!AK$4:CN$104,17,0),"0"),IFERROR(VLOOKUP($A107,'Season 4'!AK$4:CN$104,17,0),"0"),
IFERROR(VLOOKUP($A107,'Season 5'!AK$4:CN$104,17,0),"0"),IFERROR(VLOOKUP($A107,'Season 6'!AK$4:CN$104,17,0),"0"),
IFERROR(VLOOKUP($A107,'Season 7'!AK$4:CN$104,17,0),"0"),IFERROR(VLOOKUP($A107,'Season 8'!AK$4:CN$104,17,0),"0"),
IFERROR(VLOOKUP($A107,'Season 9'!AK$4:CN$104,17,0),"0"),IFERROR(VLOOKUP($A107,'Season 10'!AK$4:CN$104,17,0),"0"),
IFERROR(VLOOKUP($A107,'Season 11'!AK$4:CN$104,17,0),"0"),IFERROR(VLOOKUP($A107,'Season 12'!AK$4:CN$104,17,0),"0"),
IFERROR(VLOOKUP($A107,'Season 13'!AK$4:CN$104,17,0),"0"),IFERROR(VLOOKUP($A107,'Season 14'!AK$4:CN$104,17,0),"0"),IFERROR(VLOOKUP(A107,'Season 15'!AK$4:CN$104,17,0),"0"),)</f>
        <v>0</v>
      </c>
      <c r="Q107" s="403">
        <f>SUM(
IFERROR(VLOOKUP($A107,'Season 1'!AJ$4:CM$104,18,0),"0"),IFERROR(VLOOKUP($A107,'Season 2'!AK$4:CN$104,18,0),"0"),
IFERROR(VLOOKUP($A107,'Season 3'!AK$4:CN$104,18,0),"0"),IFERROR(VLOOKUP($A107,'Season 4'!AK$4:CN$104,18,0),"0"),
IFERROR(VLOOKUP($A107,'Season 5'!AK$4:CN$104,18,0),"0"),IFERROR(VLOOKUP($A107,'Season 6'!AK$4:CN$104,18,0),"0"),
IFERROR(VLOOKUP($A107,'Season 7'!AK$4:CN$104,18,0),"0"),IFERROR(VLOOKUP($A107,'Season 8'!AK$4:CN$104,18,0),"0"),
IFERROR(VLOOKUP($A107,'Season 9'!AK$4:CN$104,18,0),"0"),IFERROR(VLOOKUP($A107,'Season 10'!AK$4:CN$104,18,0),"0"),
IFERROR(VLOOKUP($A107,'Season 11'!AK$4:CN$104,18,0),"0"),IFERROR(VLOOKUP($A107,'Season 12'!AK$4:CN$104,18,0),"0"),
IFERROR(VLOOKUP($A107,'Season 13'!AK$4:CN$104,18,0),"0"),IFERROR(VLOOKUP($A107,'Season 14'!AK$4:CN$104,18,0),"0"),IFERROR(VLOOKUP(A107,'Season 15'!AK$4:CN$104,18,0),"0"),)</f>
        <v>0</v>
      </c>
      <c r="R107" s="398">
        <f>SUM(
IFERROR(VLOOKUP($A107,'Season 1'!AJ$4:CM$104,19,0),"0"),IFERROR(VLOOKUP($A107,'Season 2'!AK$4:CN$104,19,0),"0"),
IFERROR(VLOOKUP($A107,'Season 3'!AK$4:CN$104,19,0),"0"),IFERROR(VLOOKUP($A107,'Season 4'!AK$4:CN$104,19,0),"0"),
IFERROR(VLOOKUP($A107,'Season 5'!AK$4:CN$104,19,0),"0"),IFERROR(VLOOKUP($A107,'Season 6'!AK$4:CN$104,19,0),"0"),
IFERROR(VLOOKUP($A107,'Season 7'!AK$4:CN$104,19,0),"0"),IFERROR(VLOOKUP($A107,'Season 8'!AK$4:CN$104,19,0),"0"),
IFERROR(VLOOKUP($A107,'Season 9'!AK$4:CN$104,19,0),"0"),IFERROR(VLOOKUP($A107,'Season 10'!AK$4:CN$104,19,0),"0"),
IFERROR(VLOOKUP($A107,'Season 11'!AK$4:CN$104,19,0),"0"),IFERROR(VLOOKUP($A107,'Season 12'!AK$4:CN$104,19,0),"0"),
IFERROR(VLOOKUP($A107,'Season 13'!AK$4:CN$104,19,0),"0"),IFERROR(VLOOKUP($A107,'Season 14'!AK$4:CN$104,19,0),"0"),IFERROR(VLOOKUP(A107,'Season 15'!AK$4:CN$104,19,0),"0"),)</f>
        <v>0</v>
      </c>
      <c r="S107" s="518">
        <f>SUM(
IFERROR(VLOOKUP($A107,'Season 1'!AJ$4:CM$104,20,0),"0"),IFERROR(VLOOKUP($A107,'Season 2'!AK$4:CN$104,20,0),"0"),
IFERROR(VLOOKUP($A107,'Season 3'!AK$4:CN$104,20,0),"0"),IFERROR(VLOOKUP($A107,'Season 4'!AK$4:CN$104,20,0),"0"),
IFERROR(VLOOKUP($A107,'Season 5'!AK$4:CN$104,20,0),"0"),IFERROR(VLOOKUP($A107,'Season 6'!AK$4:CN$104,20,0),"0"),
IFERROR(VLOOKUP($A107,'Season 7'!AK$4:CN$104,20,0),"0"),IFERROR(VLOOKUP($A107,'Season 8'!AK$4:CN$104,20,0),"0"),
IFERROR(VLOOKUP($A107,'Season 9'!AK$4:CN$104,20,0),"0"),IFERROR(VLOOKUP($A107,'Season 10'!AK$4:CN$104,20,0),"0"),
IFERROR(VLOOKUP($A107,'Season 11'!AK$4:CN$104,20,0),"0"),IFERROR(VLOOKUP($A107,'Season 12'!AK$4:CN$104,20,0),"0"),
IFERROR(VLOOKUP($A107,'Season 13'!AK$4:CN$104,20,0),"0"),IFERROR(VLOOKUP($A107,'Season 14'!AK$4:CN$104,20,0),"0"),IFERROR(VLOOKUP(A107,'Season 15'!AK$4:CN$104,20,0),"0"),)</f>
        <v>0</v>
      </c>
      <c r="T107" s="21">
        <f>SUM(
IFERROR(VLOOKUP($A107,'Season 1'!AJ$4:CM$104,21,0),"0"),IFERROR(VLOOKUP($A107,'Season 2'!AK$4:CN$104,21,0),"0"),
IFERROR(VLOOKUP($A107,'Season 3'!AK$4:CN$104,21,0),"0"),IFERROR(VLOOKUP($A107,'Season 4'!AK$4:CN$104,21,0),"0"),
IFERROR(VLOOKUP($A107,'Season 5'!AK$4:CN$104,21,0),"0"),IFERROR(VLOOKUP($A107,'Season 6'!AK$4:CN$104,21,0),"0"),
IFERROR(VLOOKUP($A107,'Season 7'!AK$4:CN$104,21,0),"0"),IFERROR(VLOOKUP($A107,'Season 8'!AK$4:CN$104,21,0),"0"),
IFERROR(VLOOKUP($A107,'Season 9'!AK$4:CN$104,21,0),"0"),IFERROR(VLOOKUP($A107,'Season 10'!AK$4:CN$104,21,0),"0"),
IFERROR(VLOOKUP($A107,'Season 11'!AK$4:CN$104,21,0),"0"),IFERROR(VLOOKUP($A107,'Season 12'!AK$4:CN$104,21,0),"0"),
IFERROR(VLOOKUP($A107,'Season 13'!AK$4:CN$104,21,0),"0"),IFERROR(VLOOKUP($A107,'Season 14'!AK$4:CN$104,21,0),"0"),IFERROR(VLOOKUP(A107,'Season 15'!AK$4:CN$104,21,0),"0"),)</f>
        <v>0</v>
      </c>
      <c r="U107" s="402">
        <f>SUM(
IFERROR(VLOOKUP($A107,'Season 1'!AJ$4:CM$104,22,0),"0"),IFERROR(VLOOKUP($A107,'Season 2'!AK$4:CN$104,22,0),"0"),
IFERROR(VLOOKUP($A107,'Season 3'!AK$4:CN$104,22,0),"0"),IFERROR(VLOOKUP($A107,'Season 4'!AK$4:CN$104,22,0),"0"),
IFERROR(VLOOKUP($A107,'Season 5'!AK$4:CN$104,22,0),"0"),IFERROR(VLOOKUP($A107,'Season 6'!AK$4:CN$104,22,0),"0"),
IFERROR(VLOOKUP($A107,'Season 7'!AK$4:CN$104,22,0),"0"),IFERROR(VLOOKUP($A107,'Season 8'!AK$4:CN$104,22,0),"0"),
IFERROR(VLOOKUP($A107,'Season 9'!AK$4:CN$104,22,0),"0"),IFERROR(VLOOKUP($A107,'Season 10'!AK$4:CN$104,22,0),"0"),
IFERROR(VLOOKUP($A107,'Season 11'!AK$4:CN$104,22,0),"0"),IFERROR(VLOOKUP($A107,'Season 12'!AK$4:CN$104,22,0),"0"),
IFERROR(VLOOKUP($A107,'Season 13'!AK$4:CN$104,22,0),"0"),IFERROR(VLOOKUP($A107,'Season 14'!AK$4:CN$104,22,0),"0"),IFERROR(VLOOKUP(A107,'Season 15'!AK$4:CN$104,22,0),"0"),)</f>
        <v>0</v>
      </c>
      <c r="V107" s="403">
        <f>SUM(
IFERROR(VLOOKUP($A107,'Season 1'!AJ$4:CM$104,23,0),"0"),IFERROR(VLOOKUP($A107,'Season 2'!AK$4:CN$104,23,0),"0"),
IFERROR(VLOOKUP($A107,'Season 3'!AK$4:CN$104,23,0),"0"),IFERROR(VLOOKUP($A107,'Season 4'!AK$4:CN$104,23,0),"0"),
IFERROR(VLOOKUP($A107,'Season 5'!AK$4:CN$104,23,0),"0"),IFERROR(VLOOKUP($A107,'Season 6'!AK$4:CN$104,23,0),"0"),
IFERROR(VLOOKUP($A107,'Season 7'!AK$4:CN$104,23,0),"0"),IFERROR(VLOOKUP($A107,'Season 8'!AK$4:CN$104,23,0),"0"),
IFERROR(VLOOKUP($A107,'Season 9'!AK$4:CN$104,23,0),"0"),IFERROR(VLOOKUP($A107,'Season 10'!AK$4:CN$104,23,0),"0"),
IFERROR(VLOOKUP($A107,'Season 11'!AK$4:CN$104,23,0),"0"),IFERROR(VLOOKUP($A107,'Season 12'!AK$4:CN$104,23,0),"0"),
IFERROR(VLOOKUP($A107,'Season 13'!AK$4:CN$104,23,0),"0"),IFERROR(VLOOKUP($A107,'Season 14'!AK$4:CN$104,23,0),"0"),IFERROR(VLOOKUP($A107,'Season 15'!AK$4:CN$104,23,0),"0"),)</f>
        <v>0</v>
      </c>
      <c r="W107" s="398">
        <f>SUM(
IFERROR(VLOOKUP($A107,'Season 1'!AJ$4:CM$104,24,0),"0"),IFERROR(VLOOKUP($A107,'Season 2'!AK$4:CN$104,24,0),"0"),
IFERROR(VLOOKUP($A107,'Season 3'!AK$4:CN$104,24,0),"0"),IFERROR(VLOOKUP($A107,'Season 4'!AK$4:CN$104,24,0),"0"),
IFERROR(VLOOKUP($A107,'Season 5'!AK$4:CN$104,24,0),"0"),IFERROR(VLOOKUP($A107,'Season 6'!AK$4:CN$104,24,0),"0"),
IFERROR(VLOOKUP($A107,'Season 7'!AK$4:CN$104,24,0),"0"),IFERROR(VLOOKUP($A107,'Season 8'!AK$4:CN$104,24,0),"0"),
IFERROR(VLOOKUP($A107,'Season 9'!AK$4:CN$104,24,0),"0"),IFERROR(VLOOKUP($A107,'Season 10'!AK$4:CN$104,24,0),"0"),
IFERROR(VLOOKUP($A107,'Season 11'!AK$4:CN$104,24,0),"0"),IFERROR(VLOOKUP($A107,'Season 12'!AK$4:CN$104,24,0),"0"),
IFERROR(VLOOKUP($A107,'Season 13'!AK$4:CN$104,24,0),"0"),IFERROR(VLOOKUP($A107,'Season 14'!AK$4:CN$104,24,0),"0"),IFERROR(VLOOKUP($A107,'Season 15'!AK$4:CN$104,24,0),"0"),)</f>
        <v>0</v>
      </c>
      <c r="X107" s="518">
        <f>SUM(
IFERROR(VLOOKUP($A107,'Season 1'!AJ$4:CM$104,25,0),"0"),IFERROR(VLOOKUP($A107,'Season 2'!AK$4:CN$104,25,0),"0"),
IFERROR(VLOOKUP($A107,'Season 3'!AK$4:CN$104,25,0),"0"),IFERROR(VLOOKUP($A107,'Season 4'!AK$4:CN$104,25,0),"0"),
IFERROR(VLOOKUP($A107,'Season 5'!AK$4:CN$104,25,0),"0"),IFERROR(VLOOKUP($A107,'Season 6'!AK$4:CN$104,25,0),"0"),
IFERROR(VLOOKUP($A107,'Season 7'!AK$4:CN$104,25,0),"0"),IFERROR(VLOOKUP($A107,'Season 8'!AK$4:CN$104,25,0),"0"),
IFERROR(VLOOKUP($A107,'Season 9'!AK$4:CN$104,25,0),"0"),IFERROR(VLOOKUP($A107,'Season 10'!AK$4:CN$104,25,0),"0"),
IFERROR(VLOOKUP($A107,'Season 11'!AK$4:CN$104,25,0),"0"),IFERROR(VLOOKUP($A107,'Season 12'!AK$4:CN$104,25,0),"0"),
IFERROR(VLOOKUP($A107,'Season 13'!AK$4:CN$104,25,0),"0"),IFERROR(VLOOKUP($A107,'Season 14'!AK$4:CN$104,25,0),"0"),IFERROR(VLOOKUP($A107,'Season 15'!AK$4:CN$104,25,0),"0"),)</f>
        <v>0</v>
      </c>
      <c r="Y107" s="21">
        <f>SUM(
IFERROR(VLOOKUP($A107,'Season 1'!AJ$4:CM$104,26,0),"0"),IFERROR(VLOOKUP($A107,'Season 2'!AK$4:CN$104,26,0),"0"),
IFERROR(VLOOKUP($A107,'Season 3'!AK$4:CN$104,26,0),"0"),IFERROR(VLOOKUP($A107,'Season 4'!AK$4:CN$104,26,0),"0"),
IFERROR(VLOOKUP($A107,'Season 5'!AK$4:CN$104,26,0),"0"),IFERROR(VLOOKUP($A107,'Season 6'!AK$4:CN$104,26,0),"0"),
IFERROR(VLOOKUP($A107,'Season 7'!AK$4:CN$104,26,0),"0"),IFERROR(VLOOKUP($A107,'Season 8'!AK$4:CN$104,26,0),"0"),
IFERROR(VLOOKUP($A107,'Season 9'!AK$4:CN$104,26,0),"0"),IFERROR(VLOOKUP($A107,'Season 10'!AK$4:CN$104,26,0),"0"),
IFERROR(VLOOKUP($A107,'Season 11'!AK$4:CN$104,26,0),"0"),IFERROR(VLOOKUP($A107,'Season 12'!AK$4:CN$104,26,0),"0"),
IFERROR(VLOOKUP($A107,'Season 13'!AK$4:CN$104,26,0),"0"),IFERROR(VLOOKUP($A107,'Season 14'!AK$4:CN$104,26,0),"0"),IFERROR(VLOOKUP($A107,'Season 15'!AK$4:CN$104,26,0),"0"),)</f>
        <v>0</v>
      </c>
      <c r="Z107" s="402">
        <f>SUM(
IFERROR(VLOOKUP($A107,'Season 1'!AJ$4:CM$104,27,0),"0"),IFERROR(VLOOKUP($A107,'Season 2'!AK$4:CN$104,27,0),"0"),
IFERROR(VLOOKUP($A107,'Season 3'!AK$4:CN$104,27,0),"0"),IFERROR(VLOOKUP($A107,'Season 4'!AK$4:CN$104,27,0),"0"),
IFERROR(VLOOKUP($A107,'Season 5'!AK$4:CN$104,27,0),"0"),IFERROR(VLOOKUP($A107,'Season 6'!AK$4:CN$104,27,0),"0"),
IFERROR(VLOOKUP($A107,'Season 7'!AK$4:CN$104,27,0),"0"),IFERROR(VLOOKUP($A107,'Season 8'!AK$4:CN$104,27,0),"0"),
IFERROR(VLOOKUP($A107,'Season 9'!AK$4:CN$104,27,0),"0"),IFERROR(VLOOKUP($A107,'Season 10'!AK$4:CN$104,27,0),"0"),
IFERROR(VLOOKUP($A107,'Season 11'!AK$4:CN$104,27,0),"0"),IFERROR(VLOOKUP($A107,'Season 12'!AK$4:CN$104,27,0),"0"),
IFERROR(VLOOKUP($A107,'Season 13'!AK$4:CN$104,27,0),"0"),IFERROR(VLOOKUP($A107,'Season 14'!AK$4:CN$104,27,0),"0"),IFERROR(VLOOKUP($A107,'Season 15'!AK$4:CN$104,27,0),"0"),)</f>
        <v>0</v>
      </c>
      <c r="AA107" s="403">
        <f>SUM(
IFERROR(VLOOKUP($A107,'Season 1'!AJ$4:CM$104,28,0),"0"),IFERROR(VLOOKUP($A107,'Season 2'!AK$4:CN$104,28,0),"0"),
IFERROR(VLOOKUP($A107,'Season 3'!AK$4:CN$104,28,0),"0"),IFERROR(VLOOKUP($A107,'Season 4'!AK$4:CN$104,28,0),"0"),
IFERROR(VLOOKUP($A107,'Season 5'!AK$4:CN$104,28,0),"0"),IFERROR(VLOOKUP($A107,'Season 6'!AK$4:CN$104,28,0),"0"),
IFERROR(VLOOKUP($A107,'Season 7'!AK$4:CN$104,28,0),"0"),IFERROR(VLOOKUP($A107,'Season 8'!AK$4:CN$104,28,0),"0"),
IFERROR(VLOOKUP($A107,'Season 9'!AK$4:CN$104,28,0),"0"),IFERROR(VLOOKUP($A107,'Season 10'!AK$4:CN$104,28,0),"0"),
IFERROR(VLOOKUP($A107,'Season 11'!AK$4:CN$104,28,0),"0"),IFERROR(VLOOKUP($A107,'Season 12'!AK$4:CN$104,28,0),"0"),
IFERROR(VLOOKUP($A107,'Season 13'!AK$4:CN$104,28,0),"0"),IFERROR(VLOOKUP($A107,'Season 14'!AK$4:CN$104,28,0),"0"),IFERROR(VLOOKUP($A107,'Season 15'!AK$4:CN$104,28,0),"0"),)</f>
        <v>0</v>
      </c>
      <c r="AB107" s="398">
        <f>SUM(
IFERROR(VLOOKUP($A107,'Season 1'!AJ$4:CM$104,29,0),"0"),IFERROR(VLOOKUP($A107,'Season 2'!AK$4:CN$104,29,0),"0"),
IFERROR(VLOOKUP($A107,'Season 3'!AK$4:CN$104,29,0),"0"),IFERROR(VLOOKUP($A107,'Season 4'!AK$4:CN$104,29,0),"0"),
IFERROR(VLOOKUP($A107,'Season 5'!AK$4:CN$104,29,0),"0"),IFERROR(VLOOKUP($A107,'Season 6'!AK$4:CN$104,29,0),"0"),
IFERROR(VLOOKUP($A107,'Season 7'!AK$4:CN$104,29,0),"0"),IFERROR(VLOOKUP($A107,'Season 8'!AK$4:CN$104,29,0),"0"),
IFERROR(VLOOKUP($A107,'Season 9'!AK$4:CN$104,29,0),"0"),IFERROR(VLOOKUP($A107,'Season 10'!AK$4:CN$104,29,0),"0"),
IFERROR(VLOOKUP($A107,'Season 11'!AK$4:CN$104,29,0),"0"),IFERROR(VLOOKUP($A107,'Season 12'!AK$4:CN$104,29,0),"0"),
IFERROR(VLOOKUP($A107,'Season 13'!AK$4:CN$104,29,0),"0"),IFERROR(VLOOKUP($A107,'Season 14'!AK$4:CN$104,29,0),"0"),IFERROR(VLOOKUP($A107,'Season 15'!AK$4:CN$104,29,0),"0"),)</f>
        <v>0</v>
      </c>
      <c r="AC107" s="518">
        <f>SUM(
IFERROR(VLOOKUP($A107,'Season 1'!AJ$4:CM$104,30,0),"0"),IFERROR(VLOOKUP($A107,'Season 2'!AK$4:CN$104,30,0),"0"),
IFERROR(VLOOKUP($A107,'Season 3'!AK$4:CN$104,30,0),"0"),IFERROR(VLOOKUP($A107,'Season 4'!AK$4:CN$104,30,0),"0"),
IFERROR(VLOOKUP($A107,'Season 5'!AK$4:CN$104,30,0),"0"),IFERROR(VLOOKUP($A107,'Season 6'!AK$4:CN$104,30,0),"0"),
IFERROR(VLOOKUP($A107,'Season 7'!AK$4:CN$104,30,0),"0"),IFERROR(VLOOKUP($A107,'Season 8'!AK$4:CN$104,30,0),"0"),
IFERROR(VLOOKUP($A107,'Season 9'!AK$4:CN$104,30,0),"0"),IFERROR(VLOOKUP($A107,'Season 10'!AK$4:CN$104,30,0),"0"),
IFERROR(VLOOKUP($A107,'Season 11'!AK$4:CN$104,30,0),"0"),IFERROR(VLOOKUP($A107,'Season 12'!AK$4:CN$104,30,0),"0"),
IFERROR(VLOOKUP($A107,'Season 13'!AK$4:CN$104,30,0),"0"),IFERROR(VLOOKUP($A107,'Season 14'!AK$4:CN$104,30,0),"0"),IFERROR(VLOOKUP($A107,'Season 15'!AK$4:CN$104,30,0),"0"),)</f>
        <v>0</v>
      </c>
      <c r="AD107" s="21">
        <f>SUM(
IFERROR(VLOOKUP($A107,'Season 1'!AJ$4:CM$104,31,0),"0"),IFERROR(VLOOKUP($A107,'Season 2'!AK$4:CN$104,31,0),"0"),
IFERROR(VLOOKUP($A107,'Season 3'!AK$4:CN$104,31,0),"0"),IFERROR(VLOOKUP($A107,'Season 4'!AK$4:CN$104,31,0),"0"),
IFERROR(VLOOKUP($A107,'Season 5'!AK$4:CN$104,31,0),"0"),IFERROR(VLOOKUP($A107,'Season 6'!AK$4:CN$104,31,0),"0"),
IFERROR(VLOOKUP($A107,'Season 7'!AK$4:CN$104,31,0),"0"),IFERROR(VLOOKUP($A107,'Season 8'!AK$4:CN$104,31,0),"0"),
IFERROR(VLOOKUP($A107,'Season 9'!AK$4:CN$104,31,0),"0"),IFERROR(VLOOKUP($A107,'Season 10'!AK$4:CN$104,31,0),"0"),
IFERROR(VLOOKUP($A107,'Season 11'!AK$4:CN$104,31,0),"0"),IFERROR(VLOOKUP($A107,'Season 12'!AK$4:CN$104,31,0),"0"),
IFERROR(VLOOKUP($A107,'Season 13'!AK$4:CN$104,31,0),"0"),IFERROR(VLOOKUP($A107,'Season 14'!AK$4:CN$104,31,0),"0"),IFERROR(VLOOKUP($A107,'Season 15'!AK$4:CN$104,31,0),"0"),)</f>
        <v>0</v>
      </c>
      <c r="AE107" s="402">
        <f>SUM(
IFERROR(VLOOKUP($A107,'Season 1'!AJ$4:CM$104,32,0),"0"),IFERROR(VLOOKUP($A107,'Season 2'!AK$4:CN$104,32,0),"0"),
IFERROR(VLOOKUP($A107,'Season 3'!AK$4:CN$104,32,0),"0"),IFERROR(VLOOKUP($A107,'Season 4'!AK$4:CN$104,32,0),"0"),
IFERROR(VLOOKUP($A107,'Season 5'!AK$4:CN$104,32,0),"0"),IFERROR(VLOOKUP($A107,'Season 6'!AK$4:CN$104,32,0),"0"),
IFERROR(VLOOKUP($A107,'Season 7'!AK$4:CN$104,32,0),"0"),IFERROR(VLOOKUP($A107,'Season 8'!AK$4:CN$104,32,0),"0"),
IFERROR(VLOOKUP($A107,'Season 9'!AK$4:CN$104,32,0),"0"),IFERROR(VLOOKUP($A107,'Season 10'!AK$4:CN$104,32,0),"0"),
IFERROR(VLOOKUP($A107,'Season 11'!AK$4:CN$104,32,0),"0"),IFERROR(VLOOKUP($A107,'Season 12'!AK$4:CN$104,32,0),"0"),
IFERROR(VLOOKUP($A107,'Season 13'!AK$4:CN$104,32,0),"0"),IFERROR(VLOOKUP($A107,'Season 14'!AK$4:CN$104,32,0),"0"),IFERROR(VLOOKUP($A107,'Season 15'!AK$4:CN$104,32,0),"0"),)</f>
        <v>0</v>
      </c>
      <c r="AF107" s="403">
        <f>SUM(IFERROR(VLOOKUP($A107,'Season 2'!AK$4:CN$104,33,0),"0"),
IFERROR(VLOOKUP($A107,'Season 3'!AK$4:CN$104,33,0),"0"),IFERROR(VLOOKUP($A107,'Season 4'!AK$4:CN$104,33,0),"0"),
IFERROR(VLOOKUP($A107,'Season 5'!AK$4:CN$104,33,0),"0"),IFERROR(VLOOKUP($A107,'Season 6'!AK$4:CN$104,33,0),"0"),
IFERROR(VLOOKUP($A107,'Season 7'!AK$4:CN$104,33,0),"0"),IFERROR(VLOOKUP($A107,'Season 8'!AK$4:CN$104,33,0),"0"),
IFERROR(VLOOKUP($A107,'Season 9'!AK$4:CN$104,33,0),"0"),IFERROR(VLOOKUP($A107,'Season 10'!AK$4:CN$104,33,0),"0"),
IFERROR(VLOOKUP($A107,'Season 11'!AK$4:CN$104,33,0),"0"),IFERROR(VLOOKUP($A107,'Season 12'!AK$4:CN$104,33,0),"0"),
IFERROR(VLOOKUP($A107,'Season 13'!AK$4:CN$104,33,0),"0"),IFERROR(VLOOKUP($A107,'Season 14'!AK$4:CN$104,33,0),"0"),IFERROR(VLOOKUP($A107,'Season 15'!AK$4:CN$104,33,0),"0"),)</f>
        <v>0</v>
      </c>
      <c r="AG107" s="398">
        <f>SUM(IFERROR(VLOOKUP($A107,'Season 2'!AK$4:CN$104,34,0),"0"),
IFERROR(VLOOKUP($A107,'Season 3'!AK$4:CN$104,34,0),"0"),IFERROR(VLOOKUP($A107,'Season 4'!AK$4:CN$104,34,0),"0"),
IFERROR(VLOOKUP($A107,'Season 5'!AK$4:CN$104,34,0),"0"),IFERROR(VLOOKUP($A107,'Season 6'!AK$4:CN$104,34,0),"0"),
IFERROR(VLOOKUP($A107,'Season 7'!AK$4:CN$104,34,0),"0"),IFERROR(VLOOKUP($A107,'Season 8'!AK$4:CN$104,34,0),"0"),
IFERROR(VLOOKUP($A107,'Season 9'!AK$4:CN$104,34,0),"0"),IFERROR(VLOOKUP($A107,'Season 10'!AK$4:CN$104,34,0),"0"),
IFERROR(VLOOKUP($A107,'Season 11'!AK$4:CN$104,34,0),"0"),IFERROR(VLOOKUP($A107,'Season 12'!AK$4:CN$104,34,0),"0"),
IFERROR(VLOOKUP($A107,'Season 13'!AK$4:CN$104,34,0),"0"),IFERROR(VLOOKUP($A107,'Season 14'!AK$4:CN$104,34,0),"0"),IFERROR(VLOOKUP($A107,'Season 15'!AK$4:CN$104,34,0),"0"),)</f>
        <v>0</v>
      </c>
      <c r="AH107" s="518">
        <f>SUM(IFERROR(VLOOKUP($A107,'Season 2'!AK$4:CN$104,35,0),"0"),
IFERROR(VLOOKUP($A107,'Season 3'!AK$4:CN$104,35,0),"0"),IFERROR(VLOOKUP($A107,'Season 4'!AK$4:CN$104,35,0),"0"),
IFERROR(VLOOKUP($A107,'Season 5'!AK$4:CN$104,35,0),"0"),IFERROR(VLOOKUP($A107,'Season 6'!AK$4:CN$104,35,0),"0"),
IFERROR(VLOOKUP($A107,'Season 7'!AK$4:CN$104,35,0),"0"),IFERROR(VLOOKUP($A107,'Season 8'!AK$4:CN$104,35,0),"0"),
IFERROR(VLOOKUP($A107,'Season 9'!AK$4:CN$104,35,0),"0"),IFERROR(VLOOKUP($A107,'Season 10'!AK$4:CN$104,35,0),"0"),
IFERROR(VLOOKUP($A107,'Season 11'!AK$4:CN$104,35,0),"0"),IFERROR(VLOOKUP($A107,'Season 12'!AK$4:CN$104,35,0),"0"),
IFERROR(VLOOKUP($A107,'Season 13'!AK$4:CN$104,35,0),"0"),IFERROR(VLOOKUP($A107,'Season 14'!AK$4:CN$104,35,0),"0"),IFERROR(VLOOKUP($A107,'Season 15'!AK$4:CN$104,35,0),"0"),)</f>
        <v>0</v>
      </c>
      <c r="AI107" s="21">
        <f>SUM(IFERROR(VLOOKUP($A107,'Season 2'!AK$4:CN$104,36,0),"0"),
IFERROR(VLOOKUP($A107,'Season 3'!AK$4:CN$104,36,0),"0"),IFERROR(VLOOKUP($A107,'Season 4'!AK$4:CN$104,36,0),"0"),
IFERROR(VLOOKUP($A107,'Season 5'!AK$4:CN$104,36,0),"0"),IFERROR(VLOOKUP($A107,'Season 6'!AK$4:CN$104,36,0),"0"),
IFERROR(VLOOKUP($A107,'Season 7'!AK$4:CN$104,36,0),"0"),IFERROR(VLOOKUP($A107,'Season 8'!AK$4:CN$104,36,0),"0"),
IFERROR(VLOOKUP($A107,'Season 9'!AK$4:CN$104,36,0),"0"),IFERROR(VLOOKUP($A107,'Season 10'!AK$4:CN$104,36,0),"0"),
IFERROR(VLOOKUP($A107,'Season 11'!AK$4:CN$104,36,0),"0"),IFERROR(VLOOKUP($A107,'Season 12'!AK$4:CN$104,36,0),"0"),
IFERROR(VLOOKUP($A107,'Season 13'!AK$4:CN$104,36,0),"0"),IFERROR(VLOOKUP($A107,'Season 14'!AK$4:CN$104,36,0),"0"),IFERROR(VLOOKUP($A107,'Season 15'!AK$4:CN$104,36,0),"0"),)</f>
        <v>0</v>
      </c>
      <c r="AJ107" s="402">
        <f>SUM(IFERROR(VLOOKUP($A107,'Season 2'!AK$4:CN$104,37,0),"0"),
IFERROR(VLOOKUP($A107,'Season 3'!AK$4:CN$104,37,0),"0"),IFERROR(VLOOKUP($A107,'Season 4'!AK$4:CN$104,37,0),"0"),
IFERROR(VLOOKUP($A107,'Season 5'!AK$4:CN$104,37,0),"0"),IFERROR(VLOOKUP($A107,'Season 6'!AK$4:CN$104,37,0),"0"),
IFERROR(VLOOKUP($A107,'Season 7'!AK$4:CN$104,37,0),"0"),IFERROR(VLOOKUP($A107,'Season 8'!AK$4:CN$104,37,0),"0"),
IFERROR(VLOOKUP($A107,'Season 9'!AK$4:CN$104,37,0),"0"),IFERROR(VLOOKUP($A107,'Season 10'!AK$4:CN$104,37,0),"0"),
IFERROR(VLOOKUP($A107,'Season 11'!AK$4:CN$104,37,0),"0"),IFERROR(VLOOKUP($A107,'Season 12'!AK$4:CN$104,37,0),"0"),
IFERROR(VLOOKUP($A107,'Season 13'!AK$4:CN$104,37,0),"0"),IFERROR(VLOOKUP($A107,'Season 14'!AK$4:CN$104,37,0),"0"),IFERROR(VLOOKUP($A107,'Season 15'!AK$4:CN$104,37,0),"0"),)</f>
        <v>0</v>
      </c>
      <c r="AK107" s="403">
        <f>SUM(IFERROR(VLOOKUP($A107,'Season 1'!AJ$4:CM$104,33,0),"0"),IFERROR(VLOOKUP($A107,'Season 2'!AK$4:CN$104,38,0),"0"),
IFERROR(VLOOKUP($A107,'Season 3'!AK$4:CN$104,38,0),"0"),IFERROR(VLOOKUP($A107,'Season 4'!AK$4:CN$104,38,0),"0"),
IFERROR(VLOOKUP($A107,'Season 5'!AK$4:CN$104,38,0),"0"),IFERROR(VLOOKUP($A107,'Season 6'!AK$4:CN$104,38,0),"0"),
IFERROR(VLOOKUP($A107,'Season 7'!AK$4:CN$104,38,0),"0"),IFERROR(VLOOKUP($A107,'Season 8'!AK$4:CN$104,38,0),"0"),
IFERROR(VLOOKUP($A107,'Season 9'!AK$4:CN$104,38,0),"0"),IFERROR(VLOOKUP($A107,'Season 10'!AK$4:CN$104,38,0),"0"),
IFERROR(VLOOKUP($A107,'Season 11'!AK$4:CN$104,38,0),"0"),IFERROR(VLOOKUP($A107,'Season 12'!AK$4:CN$104,38,0),"0"),
IFERROR(VLOOKUP($A107,'Season 13'!AK$4:CN$104,38,0),"0"),IFERROR(VLOOKUP($A107,'Season 14'!AK$4:CN$104,38,0),"0"),IFERROR(VLOOKUP($A107,'Season 15'!AK$4:CN$104,38,0),"0"),)</f>
        <v>0</v>
      </c>
      <c r="AL107" s="398">
        <f>SUM(IFERROR(VLOOKUP($A107,'Season 1'!AJ$4:CM$104,34,0),"0"),IFERROR(VLOOKUP($A107,'Season 2'!AK$4:CN$104,39,0),"0"),
IFERROR(VLOOKUP($A107,'Season 3'!AK$4:CN$104,39,0),"0"),IFERROR(VLOOKUP($A107,'Season 4'!AK$4:CN$104,39,0),"0"),
IFERROR(VLOOKUP($A107,'Season 5'!AK$4:CN$104,39,0),"0"),IFERROR(VLOOKUP($A107,'Season 6'!AK$4:CN$104,39,0),"0"),
IFERROR(VLOOKUP($A107,'Season 7'!AK$4:CN$104,39,0),"0"),IFERROR(VLOOKUP($A107,'Season 8'!AK$4:CN$104,39,0),"0"),
IFERROR(VLOOKUP($A107,'Season 9'!AK$4:CN$104,39,0),"0"),IFERROR(VLOOKUP($A107,'Season 10'!AK$4:CN$104,39,0),"0"),
IFERROR(VLOOKUP($A107,'Season 11'!AK$4:CN$104,39,0),"0"),IFERROR(VLOOKUP($A107,'Season 12'!AK$4:CN$104,39,0),"0"),
IFERROR(VLOOKUP($A107,'Season 13'!AK$4:CN$104,39,0),"0"),IFERROR(VLOOKUP($A107,'Season 14'!AK$4:CN$104,39,0),"0"),IFERROR(VLOOKUP($A107,'Season 15'!AK$4:CN$104,39,0),"0"),)</f>
        <v>0</v>
      </c>
      <c r="AM107" s="518">
        <f>SUM(IFERROR(VLOOKUP($A107,'Season 1'!AJ$4:CM$104,35,0),"0"),IFERROR(VLOOKUP($A107,'Season 2'!AK$4:CN$104,40,0),"0"),
IFERROR(VLOOKUP($A107,'Season 3'!AK$4:CN$104,40,0),"0"),IFERROR(VLOOKUP($A107,'Season 4'!AK$4:CN$104,40,0),"0"),
IFERROR(VLOOKUP($A107,'Season 5'!AK$4:CN$104,40,0),"0"),IFERROR(VLOOKUP($A107,'Season 6'!AK$4:CN$104,40,0),"0"),
IFERROR(VLOOKUP($A107,'Season 7'!AK$4:CN$104,40,0),"0"),IFERROR(VLOOKUP($A107,'Season 8'!AK$4:CN$104,40,0),"0"),
IFERROR(VLOOKUP($A107,'Season 9'!AK$4:CN$104,40,0),"0"),IFERROR(VLOOKUP($A107,'Season 10'!AK$4:CN$104,40,0),"0"),
IFERROR(VLOOKUP($A107,'Season 11'!AK$4:CN$104,40,0),"0"),IFERROR(VLOOKUP($A107,'Season 12'!AK$4:CN$104,40,0),"0"),
IFERROR(VLOOKUP($A107,'Season 13'!AK$4:CN$104,40,0),"0"),IFERROR(VLOOKUP($A107,'Season 14'!AK$4:CN$104,40,0),"0"),IFERROR(VLOOKUP($A107,'Season 15'!AK$4:CN$104,40,0),"0"),)</f>
        <v>0</v>
      </c>
      <c r="AN107" s="21">
        <f>SUM(IFERROR(VLOOKUP($A107,'Season 1'!AJ$4:CM$104,36,0),"0"),IFERROR(VLOOKUP($A107,'Season 2'!AK$4:CN$104,41,0),"0"),
IFERROR(VLOOKUP($A107,'Season 3'!AK$4:CN$104,41,0),"0"),IFERROR(VLOOKUP($A107,'Season 4'!AK$4:CN$104,41,0),"0"),
IFERROR(VLOOKUP($A107,'Season 5'!AK$4:CN$104,41,0),"0"),IFERROR(VLOOKUP($A107,'Season 6'!AK$4:CN$104,41,0),"0"),
IFERROR(VLOOKUP($A107,'Season 7'!AK$4:CN$104,41,0),"0"),IFERROR(VLOOKUP($A107,'Season 8'!AK$4:CN$104,41,0),"0"),
IFERROR(VLOOKUP($A107,'Season 9'!AK$4:CN$104,41,0),"0"),IFERROR(VLOOKUP($A107,'Season 10'!AK$4:CN$104,41,0),"0"),
IFERROR(VLOOKUP($A107,'Season 11'!AK$4:CN$104,41,0),"0"),IFERROR(VLOOKUP($A107,'Season 12'!AK$4:CN$104,41,0),"0"),
IFERROR(VLOOKUP($A107,'Season 13'!AK$4:CN$104,41,0),"0"),IFERROR(VLOOKUP($A107,'Season 14'!AK$4:CN$104,41,0),"0"),IFERROR(VLOOKUP($A107,'Season 15'!AK$4:CN$104,41,0),"0"),)</f>
        <v>0</v>
      </c>
      <c r="AO107" s="402">
        <f>SUM(IFERROR(VLOOKUP($A107,'Season 1'!AJ$4:CM$104,37,0),"0"),IFERROR(VLOOKUP($A107,'Season 2'!AK$4:CN$104,42,0),"0"),
IFERROR(VLOOKUP($A107,'Season 3'!AK$4:CN$104,42,0),"0"),IFERROR(VLOOKUP($A107,'Season 4'!AK$4:CN$104,42,0),"0"),
IFERROR(VLOOKUP($A107,'Season 5'!AK$4:CN$104,42,0),"0"),IFERROR(VLOOKUP($A107,'Season 6'!AK$4:CN$104,42,0),"0"),
IFERROR(VLOOKUP($A107,'Season 7'!AK$4:CN$104,42,0),"0"),IFERROR(VLOOKUP($A107,'Season 8'!AK$4:CN$104,42,0),"0"),
IFERROR(VLOOKUP($A107,'Season 9'!AK$4:CN$104,42,0),"0"),IFERROR(VLOOKUP($A107,'Season 10'!AK$4:CN$104,42,0),"0"),
IFERROR(VLOOKUP($A107,'Season 11'!AK$4:CN$104,42,0),"0"),IFERROR(VLOOKUP($A107,'Season 12'!AK$4:CN$104,42,0),"0"),
IFERROR(VLOOKUP($A107,'Season 13'!AK$4:CN$104,42,0),"0"),IFERROR(VLOOKUP($A107,'Season 14'!AK$4:CN$104,42,0),"0"),IFERROR(VLOOKUP($A107,'Season 15'!AK$4:CN$104,42,0),"0"),)</f>
        <v>0</v>
      </c>
      <c r="AP107" s="403">
        <f>SUM(IFERROR(VLOOKUP($A107,'Season 1'!AJ$4:CM$104,43,0),"0"),IFERROR(VLOOKUP($A107,'Season 2'!AK$4:CN$104,43,0),"0"),
IFERROR(VLOOKUP($A107,'Season 3'!AK$4:CN$104,43,0),"0"),IFERROR(VLOOKUP($A107,'Season 4'!AK$4:CN$104,43,0),"0"),
IFERROR(VLOOKUP($A107,'Season 5'!AK$4:CN$104,43,0),"0"),IFERROR(VLOOKUP($A107,'Season 6'!AK$4:CN$104,43,0),"0"),
IFERROR(VLOOKUP($A107,'Season 7'!AK$4:CN$104,43,0),"0"),IFERROR(VLOOKUP($A107,'Season 8'!AK$4:CN$104,43,0),"0"),
IFERROR(VLOOKUP($A107,'Season 9'!AK$4:CN$104,43,0),"0"),IFERROR(VLOOKUP($A107,'Season 10'!AK$4:CN$104,43,0),"0"),
IFERROR(VLOOKUP($A107,'Season 11'!AK$4:CN$104,43,0),"0"),IFERROR(VLOOKUP($A107,'Season 12'!AK$4:CN$104,43,0),"0"),
IFERROR(VLOOKUP($A107,'Season 13'!AK$4:CN$104,43,0),"0"),IFERROR(VLOOKUP($A107,'Season 14'!AK$4:CN$104,43,0),"0"),IFERROR(VLOOKUP($A107,'Season 15'!AK$4:CN$104,43,0),"0"),)</f>
        <v>0</v>
      </c>
      <c r="AQ107" s="398">
        <f>SUM(IFERROR(VLOOKUP($A107,'Season 1'!AJ$4:CM$104,44,0),"0"),IFERROR(VLOOKUP($A107,'Season 2'!AK$4:CN$104,44,0),"0"),
IFERROR(VLOOKUP($A107,'Season 3'!AK$4:CN$104,44,0),"0"),IFERROR(VLOOKUP($A107,'Season 4'!AK$4:CN$104,44,0),"0"),
IFERROR(VLOOKUP($A107,'Season 5'!AK$4:CN$104,44,0),"0"),IFERROR(VLOOKUP($A107,'Season 6'!AK$4:CN$104,44,0),"0"),
IFERROR(VLOOKUP($A107,'Season 7'!AK$4:CN$104,44,0),"0"),IFERROR(VLOOKUP($A107,'Season 8'!AK$4:CN$104,44,0),"0"),
IFERROR(VLOOKUP($A107,'Season 9'!AK$4:CN$104,44,0),"0"),IFERROR(VLOOKUP($A107,'Season 10'!AK$4:CN$104,44,0),"0"),
IFERROR(VLOOKUP($A107,'Season 11'!AK$4:CN$104,44,0),"0"),IFERROR(VLOOKUP($A107,'Season 12'!AK$4:CN$104,44,0),"0"),
IFERROR(VLOOKUP($A107,'Season 13'!AK$4:CN$104,44,0),"0"),IFERROR(VLOOKUP($A107,'Season 14'!AK$4:CN$104,44,0),"0"),IFERROR(VLOOKUP($A107,'Season 15'!AK$4:CN$104,44,0),"0"),)</f>
        <v>0</v>
      </c>
      <c r="AR107" s="518">
        <f>SUM(IFERROR(VLOOKUP($A107,'Season 1'!AJ$4:CM$104,45,0),"0"),IFERROR(VLOOKUP($A107,'Season 2'!AK$4:CN$104,45,0),"0"),
IFERROR(VLOOKUP($A107,'Season 3'!AK$4:CN$104,45,0),"0"),IFERROR(VLOOKUP($A107,'Season 4'!AK$4:CN$104,45,0),"0"),
IFERROR(VLOOKUP($A107,'Season 5'!AK$4:CN$104,45,0),"0"),IFERROR(VLOOKUP($A107,'Season 6'!AK$4:CN$104,45,0),"0"),
IFERROR(VLOOKUP($A107,'Season 7'!AK$4:CN$104,45,0),"0"),IFERROR(VLOOKUP($A107,'Season 8'!AK$4:CN$104,45,0),"0"),
IFERROR(VLOOKUP($A107,'Season 9'!AK$4:CN$104,45,0),"0"),IFERROR(VLOOKUP($A107,'Season 10'!AK$4:CN$104,45,0),"0"),
IFERROR(VLOOKUP($A107,'Season 11'!AK$4:CN$104,45,0),"0"),IFERROR(VLOOKUP($A107,'Season 12'!AK$4:CN$104,45,0),"0"),
IFERROR(VLOOKUP($A107,'Season 13'!AK$4:CN$104,45,0),"0"),IFERROR(VLOOKUP($A107,'Season 14'!AK$4:CN$104,45,0),"0"),IFERROR(VLOOKUP($A107,'Season 15'!AK$4:CN$104,45,0),"0"),)</f>
        <v>0</v>
      </c>
      <c r="AS107" s="21">
        <f>SUM(IFERROR(VLOOKUP($A107,'Season 1'!AJ$4:CM$104,46,0),"0"),IFERROR(VLOOKUP($A107,'Season 2'!AK$4:CN$104,46,0),"0"),
IFERROR(VLOOKUP($A107,'Season 3'!AK$4:CN$104,46,0),"0"),IFERROR(VLOOKUP($A107,'Season 4'!AK$4:CN$104,46,0),"0"),
IFERROR(VLOOKUP($A107,'Season 5'!AK$4:CN$104,46,0),"0"),IFERROR(VLOOKUP($A107,'Season 6'!AK$4:CN$104,46,0),"0"),
IFERROR(VLOOKUP($A107,'Season 7'!AK$4:CN$104,46,0),"0"),IFERROR(VLOOKUP($A107,'Season 8'!AK$4:CN$104,46,0),"0"),
IFERROR(VLOOKUP($A107,'Season 9'!AK$4:CN$104,46,0),"0"),IFERROR(VLOOKUP($A107,'Season 10'!AK$4:CN$104,46,0),"0"),
IFERROR(VLOOKUP($A107,'Season 11'!AK$4:CN$104,46,0),"0"),IFERROR(VLOOKUP($A107,'Season 12'!AK$4:CN$104,46,0),"0"),
IFERROR(VLOOKUP($A107,'Season 13'!AK$4:CN$104,46,0),"0"),IFERROR(VLOOKUP($A107,'Season 14'!AK$4:CN$104,46,0),"0"),IFERROR(VLOOKUP($A107,'Season 15'!AK$4:CN$104,46,0),"0"),)</f>
        <v>0</v>
      </c>
      <c r="AT107" s="402">
        <f>SUM(IFERROR(VLOOKUP($A107,'Season 1'!AJ$4:CM$104,47,0),"0"),IFERROR(VLOOKUP($A107,'Season 2'!AK$4:CN$104,47,0),"0"),
IFERROR(VLOOKUP($A107,'Season 3'!AK$4:CN$104,47,0),"0"),IFERROR(VLOOKUP($A107,'Season 4'!AK$4:CN$104,47,0),"0"),
IFERROR(VLOOKUP($A107,'Season 5'!AK$4:CN$104,47,0),"0"),IFERROR(VLOOKUP($A107,'Season 6'!AK$4:CN$104,47,0),"0"),
IFERROR(VLOOKUP($A107,'Season 7'!AK$4:CN$104,47,0),"0"),IFERROR(VLOOKUP($A107,'Season 8'!AK$4:CN$104,47,0),"0"),
IFERROR(VLOOKUP($A107,'Season 9'!AK$4:CN$104,47,0),"0"),IFERROR(VLOOKUP($A107,'Season 10'!AK$4:CN$104,47,0),"0"),
IFERROR(VLOOKUP($A107,'Season 11'!AK$4:CN$104,47,0),"0"),IFERROR(VLOOKUP($A107,'Season 12'!AK$4:CN$104,47,0),"0"),
IFERROR(VLOOKUP($A107,'Season 13'!AK$4:CN$104,47,0),"0"),IFERROR(VLOOKUP($A107,'Season 14'!AK$4:CN$104,47,0),"0"),IFERROR(VLOOKUP($A107,'Season 15'!AK$4:CN$104,47,0),"0"),)</f>
        <v>0</v>
      </c>
      <c r="AU107" s="403">
        <f>SUM(IFERROR(VLOOKUP($A107,'Season 3'!AK$4:CN$104,48,0),"0"),IFERROR(VLOOKUP($A107,'Season 4'!AK$4:CN$104,48,0),"0"),
IFERROR(VLOOKUP($A107,'Season 5'!AK$4:CN$104,48,0),"0"),IFERROR(VLOOKUP($A107,'Season 6'!AK$4:CN$104,48,0),"0"),
IFERROR(VLOOKUP($A107,'Season 7'!AK$4:CN$104,48,0),"0"),IFERROR(VLOOKUP($A107,'Season 8'!AK$4:CN$104,48,0),"0"),
IFERROR(VLOOKUP($A107,'Season 9'!AK$4:CN$104,48,0),"0"),IFERROR(VLOOKUP($A107,'Season 10'!AK$4:CN$104,48,0),"0"),
IFERROR(VLOOKUP($A107,'Season 11'!AK$4:CN$104,48,0),"0"),IFERROR(VLOOKUP($A107,'Season 12'!AK$4:CN$104,48,0),"0"),
IFERROR(VLOOKUP($A107,'Season 13'!AK$4:CN$104,48,0),"0"),IFERROR(VLOOKUP($A107,'Season 14'!AK$4:CN$104,48,0),"0"),IFERROR(VLOOKUP($A107,'Season 15'!AK$4:CN$104,48,0),"0"),)</f>
        <v>0</v>
      </c>
      <c r="AV107" s="398">
        <f>SUM(IFERROR(VLOOKUP($A107,'Season 3'!AK$4:CN$104,49,0),"0"),IFERROR(VLOOKUP($A107,'Season 4'!AK$4:CN$104,49,0),"0"),
IFERROR(VLOOKUP($A107,'Season 5'!AK$4:CN$104,49,0),"0"),IFERROR(VLOOKUP($A107,'Season 6'!AK$4:CN$104,49,0),"0"),
IFERROR(VLOOKUP($A107,'Season 7'!AK$4:CN$104,49,0),"0"),IFERROR(VLOOKUP($A107,'Season 8'!AK$4:CN$104,49,0),"0"),
IFERROR(VLOOKUP($A107,'Season 9'!AK$4:CN$104,49,0),"0"),IFERROR(VLOOKUP($A107,'Season 10'!AK$4:CN$104,49,0),"0"),
IFERROR(VLOOKUP($A107,'Season 11'!AK$4:CN$104,49,0),"0"),IFERROR(VLOOKUP($A107,'Season 12'!AK$4:CN$104,49,0),"0"),
IFERROR(VLOOKUP($A107,'Season 13'!AK$4:CN$104,49,0),"0"),IFERROR(VLOOKUP($A107,'Season 14'!AK$4:CN$104,49,0),"0"),IFERROR(VLOOKUP($A107,'Season 15'!AK$4:CN$104,49,0),"0"),)</f>
        <v>0</v>
      </c>
      <c r="AW107" s="518">
        <f>SUM(IFERROR(VLOOKUP($A107,'Season 3'!AK$4:CN$104,50,0),"0"),IFERROR(VLOOKUP($A107,'Season 4'!AK$4:CN$104,50,0),"0"),
IFERROR(VLOOKUP($A107,'Season 5'!AK$4:CN$104,50,0),"0"),IFERROR(VLOOKUP($A107,'Season 6'!AK$4:CN$104,50,0),"0"),
IFERROR(VLOOKUP($A107,'Season 7'!AK$4:CN$104,50,0),"0"),IFERROR(VLOOKUP($A107,'Season 8'!AK$4:CN$104,50,0),"0"),
IFERROR(VLOOKUP($A107,'Season 9'!AK$4:CN$104,50,0),"0"),IFERROR(VLOOKUP($A107,'Season 10'!AK$4:CN$104,50,0),"0"),
IFERROR(VLOOKUP($A107,'Season 11'!AK$4:CN$104,50,0),"0"),IFERROR(VLOOKUP($A107,'Season 12'!AK$4:CN$104,50,0),"0"),
IFERROR(VLOOKUP($A107,'Season 13'!AK$4:CN$104,50,0),"0"),IFERROR(VLOOKUP($A107,'Season 14'!AK$4:CN$104,50,0),"0"),IFERROR(VLOOKUP($A107,'Season 15'!AK$4:CN$104,50,0),"0"),)</f>
        <v>0</v>
      </c>
      <c r="AX107" s="21">
        <f>SUM(IFERROR(VLOOKUP($A107,'Season 3'!AK$4:CN$104,51,0),"0"),IFERROR(VLOOKUP($A107,'Season 4'!AK$4:CN$104,51,0),"0"),
IFERROR(VLOOKUP($A107,'Season 5'!AK$4:CN$104,51,0),"0"),IFERROR(VLOOKUP($A107,'Season 6'!AK$4:CN$104,51,0),"0"),
IFERROR(VLOOKUP($A107,'Season 7'!AK$4:CN$104,51,0),"0"),IFERROR(VLOOKUP($A107,'Season 8'!AK$4:CN$104,51,0),"0"),
IFERROR(VLOOKUP($A107,'Season 9'!AK$4:CN$104,51,0),"0"),IFERROR(VLOOKUP($A107,'Season 10'!AK$4:CN$104,51,0),"0"),
IFERROR(VLOOKUP($A107,'Season 11'!AK$4:CN$104,51,0),"0"),IFERROR(VLOOKUP($A107,'Season 12'!AK$4:CN$104,51,0),"0"),
IFERROR(VLOOKUP($A107,'Season 13'!AK$4:CN$104,51,0),"0"),IFERROR(VLOOKUP($A107,'Season 14'!AK$4:CN$104,51,0),"0"),IFERROR(VLOOKUP($A107,'Season 15'!AK$4:CN$104,51,0),"0"),)</f>
        <v>0</v>
      </c>
      <c r="AY107" s="402">
        <f>SUM(IFERROR(VLOOKUP($A107,'Season 3'!AK$4:CN$104,52,0),"0"),IFERROR(VLOOKUP($A107,'Season 4'!AK$4:CN$104,52,0),"0"),
IFERROR(VLOOKUP($A107,'Season 5'!AK$4:CN$104,52,0),"0"),IFERROR(VLOOKUP($A107,'Season 6'!AK$4:CN$104,52,0),"0"),
IFERROR(VLOOKUP($A107,'Season 7'!AK$4:CN$104,52,0),"0"),IFERROR(VLOOKUP($A107,'Season 8'!AK$4:CN$104,52,0),"0"),
IFERROR(VLOOKUP($A107,'Season 9'!AK$4:CN$104,52,0),"0"),IFERROR(VLOOKUP($A107,'Season 10'!AK$4:CN$104,52,0),"0"),
IFERROR(VLOOKUP($A107,'Season 11'!AK$4:CN$104,52,0),"0"),IFERROR(VLOOKUP($A107,'Season 12'!AK$4:CN$104,52,0),"0"),
IFERROR(VLOOKUP($A107,'Season 13'!AK$4:CN$104,52,0),"0"),IFERROR(VLOOKUP($A107,'Season 14'!AK$4:CN$104,52,0),"0"),IFERROR(VLOOKUP($A107,'Season 15'!AK$4:CN$104,52,0),"0"),)</f>
        <v>0</v>
      </c>
      <c r="AZ107" s="403">
        <f>SUM(IFERROR(VLOOKUP($A107,'Season 1'!AJ$4:CM$104,38,0),"0"),IFERROR(VLOOKUP($A107,'Season 2'!AK$4:CN$104,48,0),"0"),)</f>
        <v>0</v>
      </c>
      <c r="BA107" s="398">
        <f>SUM(IFERROR(VLOOKUP($A107,'Season 1'!AJ$4:CM$104,39,0),"0"),IFERROR(VLOOKUP($A107,'Season 2'!AK$4:CN$104,49,0),"0"),)</f>
        <v>0</v>
      </c>
      <c r="BB107" s="518">
        <f>SUM(IFERROR(VLOOKUP($A107,'Season 1'!AJ$4:CM$104,40,0),"0"),IFERROR(VLOOKUP($A107,'Season 2'!AK$4:CN$104,50,0),"0"),)</f>
        <v>0</v>
      </c>
      <c r="BC107" s="21">
        <f>SUM(IFERROR(VLOOKUP($A107,'Season 1'!AJ$4:CM$104,41,0),"0"),IFERROR(VLOOKUP($A107,'Season 2'!AK$4:CN$104,51,0),"0"),)</f>
        <v>0</v>
      </c>
      <c r="BD107" s="402">
        <f>SUM(IFERROR(VLOOKUP($A107,'Season 1'!AJ$4:CM$104,42,0),"0"),IFERROR(VLOOKUP($A107,'Season 2'!AK$4:CN$104,52,0),"0"),)</f>
        <v>0</v>
      </c>
      <c r="BE107" s="561">
        <f>SUM(
IFERROR(VLOOKUP($A107,'Season 1'!AJ$4:CM$104,48,0),"0"),IFERROR(VLOOKUP($A107,'Season 2'!AK$4:CN$104,53,0),"0"),
IFERROR(VLOOKUP($A107,'Season 3'!AK$4:CN$104,53,0),"0"),IFERROR(VLOOKUP($A107,'Season 4'!AK$4:CN$104,53,0),"0"),
IFERROR(VLOOKUP($A107,'Season 5'!AK$4:CN$104,53,0),"0"),IFERROR(VLOOKUP($A107,'Season 6'!AK$4:CN$104,53,0),"0"),
IFERROR(VLOOKUP($A107,'Season 7'!AK$4:CN$104,53,0),"0"),IFERROR(VLOOKUP($A107,'Season 8'!AK$4:CN$104,53,0),"0"),
IFERROR(VLOOKUP($A107,'Season 9'!AK$4:CN$104,53,0),"0"),IFERROR(VLOOKUP($A107,'Season 10'!AK$4:CN$104,53,0),"0"),
IFERROR(VLOOKUP($A107,'Season 11'!AK$4:CN$104,53,0),"0"),IFERROR(VLOOKUP($A107,'Season 12'!AK$4:CN$104,53,0),"0"),
IFERROR(VLOOKUP($A107,'Season 13'!AK$4:CN$104,53,0),"0"),IFERROR(VLOOKUP($A107,'Season 14'!AK$4:CN$104,53,0),"0"),IFERROR(VLOOKUP($A107,'Season 15'!AK$4:CN$104,53,0),"0"),)</f>
        <v>0</v>
      </c>
      <c r="BF107" s="562">
        <f>SUM(
IFERROR(VLOOKUP($A107,'Season 1'!AJ$4:CM$104,49,0),"0"),IFERROR(VLOOKUP($A107,'Season 2'!AK$4:CN$104,54,0),"0"),
IFERROR(VLOOKUP($A107,'Season 3'!AK$4:CN$104,54,0),"0"),IFERROR(VLOOKUP($A107,'Season 4'!AK$4:CN$104,54,0),"0"),
IFERROR(VLOOKUP($A107,'Season 5'!AK$4:CN$104,54,0),"0"),IFERROR(VLOOKUP($A107,'Season 6'!AK$4:CN$104,54,0),"0"),
IFERROR(VLOOKUP($A107,'Season 7'!AK$4:CN$104,54,0),"0"),IFERROR(VLOOKUP($A107,'Season 8'!AK$4:CN$104,54,0),"0"),
IFERROR(VLOOKUP($A107,'Season 9'!AK$4:CN$104,54,0),"0"),IFERROR(VLOOKUP($A107,'Season 10'!AK$4:CN$104,54,0),"0"),
IFERROR(VLOOKUP($A107,'Season 11'!AK$4:CN$104,540),"0"),IFERROR(VLOOKUP($A107,'Season 12'!AK$4:CN$104,54,0),"0"),
IFERROR(VLOOKUP($A107,'Season 13'!AK$4:CN$104,54,0),"0"),IFERROR(VLOOKUP($A107,'Season 14'!AK$4:CN$104,54,0),"0"),IFERROR(VLOOKUP($A107,'Season 15'!AK$4:CN$104,54,0),"0"),)</f>
        <v>0</v>
      </c>
      <c r="BG107" s="529" t="e">
        <f t="shared" si="3"/>
        <v>#DIV/0!</v>
      </c>
      <c r="BI107" s="553"/>
      <c r="BJ107" s="553"/>
      <c r="BK107" s="553"/>
      <c r="BL107" s="553"/>
      <c r="BM107" s="553"/>
      <c r="BN107" s="553"/>
      <c r="BO107" s="822"/>
      <c r="BP107" s="822"/>
      <c r="BQ107" s="822"/>
      <c r="BR107" s="822"/>
      <c r="BS107" s="12" t="str">
        <f>IFERROR(VLOOKUP($A107,'Season 1'!$AJ$4:$CM$104,50,0),"0")</f>
        <v>0</v>
      </c>
      <c r="BT107" s="12" t="str">
        <f>IFERROR(VLOOKUP($A107,'Season 1'!$AJ$4:$CM$104,51,0),"0")</f>
        <v>0</v>
      </c>
      <c r="BU107" s="12" t="str">
        <f>IFERROR(VLOOKUP($A107,'Season 2'!$AK$4:$CN$104,55,0),"0")</f>
        <v>0</v>
      </c>
      <c r="BV107" s="12" t="str">
        <f>IFERROR(VLOOKUP($A107,'Season 2'!$AK$4:$CN$104,56,0),"0")</f>
        <v>0</v>
      </c>
      <c r="BW107" s="12" t="str">
        <f>IFERROR(VLOOKUP($A107,'Season 3'!$AK$4:$CN$104,55,0),"0")</f>
        <v>0</v>
      </c>
      <c r="BX107" s="12" t="str">
        <f>IFERROR(VLOOKUP($A107,'Season 3'!$AK$4:$CN$104,56,0),"0")</f>
        <v>0</v>
      </c>
      <c r="BY107" s="12" t="str">
        <f>IFERROR(VLOOKUP($A107,'Season 4'!$AK$4:$CN$104,55,0),"0")</f>
        <v>0</v>
      </c>
      <c r="BZ107" s="12" t="str">
        <f>IFERROR(VLOOKUP($A107,'Season 4'!$AK$4:$CN$104,56,0),"0")</f>
        <v>0</v>
      </c>
      <c r="CA107" s="12" t="str">
        <f>IFERROR(VLOOKUP($A107,'Season 5'!$AK$4:$CN$104,55,0),"0")</f>
        <v>0</v>
      </c>
      <c r="CB107" s="12" t="str">
        <f>IFERROR(VLOOKUP($A107,'Season 5'!$AK$4:$CN$104,56,0),"0")</f>
        <v>0</v>
      </c>
      <c r="CC107" s="12" t="str">
        <f>IFERROR(VLOOKUP($A107,'Season 6'!$AK$4:$CN$104,55,0),"0")</f>
        <v>0</v>
      </c>
      <c r="CD107" s="12" t="str">
        <f>IFERROR(VLOOKUP($A107,'Season 6'!$AK$4:$CN$104,56,0),"0")</f>
        <v>0</v>
      </c>
      <c r="CE107" s="12" t="str">
        <f>IFERROR(VLOOKUP($A107,'Season 7'!$AK$4:$CN$104,55,0),"0")</f>
        <v>0</v>
      </c>
      <c r="CF107" s="12" t="str">
        <f>IFERROR(VLOOKUP($A107,'Season 7'!$AK$4:$CN$104,56,0),"0")</f>
        <v>0</v>
      </c>
      <c r="CG107" s="12" t="str">
        <f>IFERROR(VLOOKUP($A107,'Season 8'!$AK$4:$CN$104,55,0),"0")</f>
        <v>0</v>
      </c>
      <c r="CH107" s="12" t="str">
        <f>IFERROR(VLOOKUP($A107,'Season 8'!$AK$4:$CN$104,56,0),"0")</f>
        <v>0</v>
      </c>
      <c r="CI107" s="12" t="str">
        <f>IFERROR(VLOOKUP($A107,'Season 9'!$AK$4:$CN$104,55,0),"0")</f>
        <v>0</v>
      </c>
      <c r="CJ107" s="12" t="str">
        <f>IFERROR(VLOOKUP($A107,'Season 9'!$AK$4:$CN$104,56,0),"0")</f>
        <v>0</v>
      </c>
      <c r="CK107" s="12" t="str">
        <f>IFERROR(VLOOKUP($A107,'Season 10'!$AK$4:$CN$104,55,0),"0")</f>
        <v>0</v>
      </c>
      <c r="CL107" s="12" t="str">
        <f>IFERROR(VLOOKUP($A107,'Season 10'!$AK$4:$CN$104,56,0),"0")</f>
        <v>0</v>
      </c>
      <c r="CM107" s="12" t="str">
        <f>IFERROR(VLOOKUP($A107,'Season 11'!$AK$4:$CN$104,55,0),"0")</f>
        <v>0</v>
      </c>
      <c r="CN107" s="12" t="str">
        <f>IFERROR(VLOOKUP($A107,'Season 11'!$AK$4:$CN$104,56,0),"0")</f>
        <v>0</v>
      </c>
      <c r="CO107" s="12" t="str">
        <f>IFERROR(VLOOKUP($A107,'Season 12'!$AK$4:$CN$104,55,0),"0")</f>
        <v>0</v>
      </c>
      <c r="CP107" s="12" t="str">
        <f>IFERROR(VLOOKUP($A107,'Season 12'!$AK$4:$CN$104,56,0),"0")</f>
        <v>0</v>
      </c>
      <c r="CQ107" s="12" t="str">
        <f>IFERROR(VLOOKUP($A107,'Season 13'!$AK$4:$CN$104,55,0),"0")</f>
        <v>0</v>
      </c>
      <c r="CR107" s="12" t="str">
        <f>IFERROR(VLOOKUP($A107,'Season 13'!$AK$4:$CN$104,56,0),"0")</f>
        <v>0</v>
      </c>
      <c r="CS107" s="12" t="str">
        <f>IFERROR(VLOOKUP($A107,'Season 14'!$AK$4:$CN$104,55,0),"0")</f>
        <v>0</v>
      </c>
      <c r="CT107" s="12" t="str">
        <f>IFERROR(VLOOKUP($A107,'Season 14'!$AK$4:$CN$104,56,0),"0")</f>
        <v>0</v>
      </c>
      <c r="CU107" s="12" t="str">
        <f>IFERROR(VLOOKUP($A107,'Season 15'!$AK$4:$CN$104,55,0),"0")</f>
        <v>0</v>
      </c>
      <c r="CV107" s="12" t="str">
        <f>IFERROR(VLOOKUP($A107,'Season 15'!$AK$4:$CN$104,56,0),"0")</f>
        <v>0</v>
      </c>
    </row>
    <row r="108" spans="1:100" x14ac:dyDescent="0.25">
      <c r="A108" s="2" t="s">
        <v>35</v>
      </c>
      <c r="B108" s="516" t="str">
        <f>IFERROR(VLOOKUP('Data Totals'!A108,'Season 1'!AJ$4:CH$104,2,FALSE),IFERROR(VLOOKUP('Data Totals'!A108,'Season 2'!AK$4:CI$104,2,FALSE),IFERROR(VLOOKUP('Data Totals'!A108,'Season 3'!AK$4:CI$104,2,FALSE),IFERROR(VLOOKUP('Data Totals'!A108,'Season 4'!AK$4:CI$104,2,FALSE),IFERROR(VLOOKUP('Data Totals'!A108,'Season 5'!AK$4:CI$104,2,FALSE),IFERROR(VLOOKUP('Data Totals'!A108,'Season 6'!AK$4:CI$104,2,FALSE),IFERROR(VLOOKUP('Data Totals'!A108,'Season 7'!AK$4:CI$104,2,FALSE),IFERROR(VLOOKUP('Data Totals'!A108,'Season 8'!AK$4:CI$104,2,FALSE),IFERROR(VLOOKUP('Data Totals'!A108,'Season 9'!AK$4:CI$104,2,FALSE),IFERROR(VLOOKUP('Data Totals'!A108,'Season 10'!AK$4:CI$104,2,FALSE),IFERROR(VLOOKUP('Data Totals'!A108,'Season 11'!AK$4:CI$104,2,FALSE),IFERROR(VLOOKUP('Data Totals'!A108,'Season 12'!AK$4:CI$104,2,FALSE),IFERROR(VLOOKUP('Data Totals'!A108,'Season 13'!AK$4:CI$104,2,FALSE),IFERROR(VLOOKUP('Data Totals'!A108,'Season 14'!AK$4:CI$104,2,FALSE),IFERROR(VLOOKUP('Data Totals'!A108,'Season 15'!AK$4:CI$104,2,FALSE),"N/A")))))))))))))))</f>
        <v>N/A</v>
      </c>
      <c r="C108" s="517" t="str">
        <f>IFERROR(VLOOKUP('Data Totals'!A108,'Season 1'!AJ$4:CH$104,3,FALSE),IFERROR(VLOOKUP('Data Totals'!A108,'Season 2'!AK$4:CI$104,3,FALSE),IFERROR(VLOOKUP('Data Totals'!A108,'Season 3'!AK$4:CI$104,3,FALSE),IFERROR(VLOOKUP('Data Totals'!A108,'Season 4'!AK$4:CI$104,3,FALSE),IFERROR(VLOOKUP('Data Totals'!A108,'Season 5'!AK$4:CI$104,3,FALSE),IFERROR(VLOOKUP('Data Totals'!A108,'Season 6'!AK$4:CI$104,3,FALSE),IFERROR(VLOOKUP('Data Totals'!A108,'Season 7'!AK$4:CI$104,3,FALSE),IFERROR(VLOOKUP('Data Totals'!A108,'Season 8'!AK$4:CI$104,3,FALSE),IFERROR(VLOOKUP('Data Totals'!A108,'Season 9'!AK$4:CI$104,3,FALSE),IFERROR(VLOOKUP('Data Totals'!A108,'Season 10'!AK$4:CI$104,3,FALSE),IFERROR(VLOOKUP('Data Totals'!A108,'Season 11'!AK$4:CI$104,3,FALSE),IFERROR(VLOOKUP('Data Totals'!A108,'Season 12'!AK$4:CI$104,3,FALSE),IFERROR(VLOOKUP('Data Totals'!A108,'Season 13'!AK$4:CI$104,3,FALSE),IFERROR(VLOOKUP('Data Totals'!A108,'Season 14'!AK$4:CI$104,3,FALSE),IFERROR(VLOOKUP('Data Totals'!A108,'Season 15'!AK$4:CI$104,3,FALSE),"N/A")))))))))))))))</f>
        <v>N/A</v>
      </c>
      <c r="D108" s="517" t="str">
        <f>IFERROR(VLOOKUP('Data Totals'!A108,'Season 15'!AK$4:CI$104,4,FALSE),IFERROR(VLOOKUP('Data Totals'!A108,'Season 14'!AK$4:CI$104,4,FALSE),IFERROR(VLOOKUP('Data Totals'!A108,'Season 13'!AK$4:CI$104,4,FALSE),IFERROR(VLOOKUP('Data Totals'!A108,'Season 12'!AK$4:CI$104,4,FALSE),IFERROR(VLOOKUP('Data Totals'!A108,'Season 11'!AK$4:CI$104,4,FALSE),IFERROR(VLOOKUP('Data Totals'!A108,'Season 10'!AK$4:CI$104,4,FALSE),IFERROR(VLOOKUP('Data Totals'!A108,'Season 9'!AK$4:CI$104,4,FALSE),IFERROR(VLOOKUP('Data Totals'!A108,'Season 8'!AK$4:CI$104,4,FALSE),IFERROR(VLOOKUP('Data Totals'!A108,'Season 7'!AK$4:CI$104,4,FALSE),IFERROR(VLOOKUP('Data Totals'!A108,'Season 6'!AK$4:CI$104,4,FALSE),IFERROR(VLOOKUP('Data Totals'!A108,'Season 5'!AK$4:CI$104,4,FALSE),IFERROR(VLOOKUP('Data Totals'!A108,'Season 4'!AK$4:CI$104,4,FALSE),IFERROR(VLOOKUP('Data Totals'!A108,'Season 3'!AK$4:CI$104,4,FALSE),IFERROR(VLOOKUP('Data Totals'!A108,'Season 2'!AK$4:CI$104,4,FALSE),IFERROR(VLOOKUP('Data Totals'!A108,'Season 1'!AJ$4:CH$104,4,FALSE),"N/A")))))))))))))))</f>
        <v>N/A</v>
      </c>
      <c r="E108" s="517" t="e">
        <f t="shared" si="2"/>
        <v>#VALUE!</v>
      </c>
      <c r="F108" s="398">
        <f>SUM(IFERROR(VLOOKUP(A108,BI$3:BN$152,2,0),"0"),
IFERROR(VLOOKUP(A108,'Season 1'!AJ$4:CM$104,7,0),"0"),IFERROR(VLOOKUP(A108,'Season 2'!AK$4:CN$104,7,0),"0"),
IFERROR(VLOOKUP(A108,'Season 3'!AK$4:CN$104,7,0),"0"),IFERROR(VLOOKUP(A108,'Season 4'!AK$4:CN$104,7,0),"0"),
IFERROR(VLOOKUP(A108,'Season 5'!AK$4:CN$104,7,0),"0"),IFERROR(VLOOKUP(A108,'Season 6'!AK$4:CN$104,7,0),"0"),
IFERROR(VLOOKUP(A108,'Season 7'!AK$4:CN$104,7,0),"0"),IFERROR(VLOOKUP(A108,'Season 8'!AK$4:CN$104,7,0),"0"),
IFERROR(VLOOKUP(A108,'Season 9'!AK$4:CN$104,7,0),"0"),IFERROR(VLOOKUP(A108,'Season 10'!AK$4:CN$104,7,0),"0"),
IFERROR(VLOOKUP(A108,'Season 11'!AK$4:CN$104,7,0),"0"),IFERROR(VLOOKUP(A108,'Season 12'!AK$4:CN$104,7,0),"0"),
IFERROR(VLOOKUP(A108,'Season 13'!AK$4:CN$104,7,0),"0"),IFERROR(VLOOKUP(A108,'Season 14'!AK$4:CN$104,7,0),"0"),IFERROR(VLOOKUP(A108,'Season 15'!AK$4:CN$104,7,0),"0"),)</f>
        <v>0</v>
      </c>
      <c r="G108" s="398">
        <f>SUM(
IFERROR(VLOOKUP(A108,'Season 1'!AJ$4:CM$104,8,0),"0"),IFERROR(VLOOKUP(A108,'Season 2'!AK$4:CN$104,8,0),"0"),
IFERROR(VLOOKUP(A108,'Season 3'!AK$4:CN$104,8,0),"0"),IFERROR(VLOOKUP(A108,'Season 4'!AK$4:CN$104,8,0),"0"),
IFERROR(VLOOKUP(A108,'Season 5'!AK$4:CN$104,8,0),"0"),IFERROR(VLOOKUP(A108,'Season 6'!AK$4:CN$104,8,0),"0"),
IFERROR(VLOOKUP(A108,'Season 7'!AK$4:CN$104,8,0),"0"),IFERROR(VLOOKUP(A108,'Season 8'!AK$4:CN$104,8,0),"0"),
IFERROR(VLOOKUP(A108,'Season 9'!AK$4:CN$104,8,0),"0"),IFERROR(VLOOKUP(A108,'Season 10'!AK$4:CN$104,8,0),"0"),
IFERROR(VLOOKUP(A108,'Season 11'!AK$4:CN$104,8,0),"0"),IFERROR(VLOOKUP(A108,'Season 12'!AK$4:CN$104,8,0),"0"),
IFERROR(VLOOKUP(A108,'Season 13'!AK$4:CN$104,8,0),"0"),IFERROR(VLOOKUP(A108,'Season 14'!AK$4:CN$104,8,0),"0"),IFERROR(VLOOKUP(A108,'Season 15'!AK$4:CN$104,8,0),"0"),)</f>
        <v>0</v>
      </c>
      <c r="H108" s="329">
        <f>SUM(
IFERROR(VLOOKUP(A108,'Season 1'!AJ$4:CM$104,9,0),"0"),IFERROR(VLOOKUP(A108,'Season 2'!AK$4:CN$104,9,0),"0"),
IFERROR(VLOOKUP(A108,'Season 3'!AK$4:CN$104,9,0),"0"),IFERROR(VLOOKUP(A108,'Season 4'!AK$4:CN$104,9,0),"0"),
IFERROR(VLOOKUP(A108,'Season 5'!AK$4:CN$104,9,0),"0"),IFERROR(VLOOKUP(A108,'Season 6'!AK$4:CN$104,9,0),"0"),
IFERROR(VLOOKUP(A108,'Season 7'!AK$4:CN$104,9,0),"0"),IFERROR(VLOOKUP(A108,'Season 8'!AK$4:CN$104,9,0),"0"),
IFERROR(VLOOKUP(A108,'Season 9'!AK$4:CN$104,9,0),"0"),IFERROR(VLOOKUP(A108,'Season 10'!AK$4:CN$104,9,0),"0"),
IFERROR(VLOOKUP(A108,'Season 11'!AK$4:CN$104,9,0),"0"),IFERROR(VLOOKUP(A108,'Season 12'!AK$4:CN$104,9,0),"0"),
IFERROR(VLOOKUP(A108,'Season 13'!AK$4:CN$104,9,0),"0"),IFERROR(VLOOKUP(A108,'Season 14'!AK$4:CN$104,9,0),"0"),IFERROR(VLOOKUP(A108,'Season 15'!AK$4:CN$104,9,0),"0"),)</f>
        <v>0</v>
      </c>
      <c r="I108" s="518">
        <f>SUM(
IFERROR(VLOOKUP(A108,'Season 1'!AJ$4:CM$104,10,0),"0"),IFERROR(VLOOKUP(A108,'Season 2'!AK$4:CN$104,10,0),"0"),
IFERROR(VLOOKUP(A108,'Season 3'!AK$4:CN$104,10,0),"0"),IFERROR(VLOOKUP(A108,'Season 4'!AK$4:CN$104,10,0),"0"),
IFERROR(VLOOKUP(A108,'Season 5'!AK$4:CN$104,10,0),"0"),IFERROR(VLOOKUP(A108,'Season 6'!AK$4:CN$104,10,0),"0"),
IFERROR(VLOOKUP(A108,'Season 7'!AK$4:CN$104,10,0),"0"),IFERROR(VLOOKUP(A108,'Season 8'!AK$4:CN$104,10,0),"0"),
IFERROR(VLOOKUP(A108,'Season 9'!AK$4:CN$104,10,0),"0"),IFERROR(VLOOKUP(A108,'Season 10'!AK$4:CN$104,10,0),"0"),
IFERROR(VLOOKUP(A108,'Season 11'!AK$4:CN$104,10,0),"0"),IFERROR(VLOOKUP(A108,'Season 12'!AK$4:CN$104,10,0),"0"),
IFERROR(VLOOKUP(A108,'Season 13'!AK$4:CN$104,10,0),"0"),IFERROR(VLOOKUP(A108,'Season 14'!AK$4:CN$104,10,0),"0"),IFERROR(VLOOKUP(A108,'Season 15'!AK$4:CN$104,10,0),"0"),)</f>
        <v>0</v>
      </c>
      <c r="J108" s="21">
        <f>SUM(IFERROR(VLOOKUP(A108,BI$3:BN$152,3,0),"0"),
IFERROR(VLOOKUP(A108,'Season 1'!AJ$4:CM$104,11,0),"0"),IFERROR(VLOOKUP(A108,'Season 2'!AK$4:CN$104,11,0),"0"),
IFERROR(VLOOKUP(A108,'Season 3'!AK$4:CN$104,11,0),"0"),IFERROR(VLOOKUP(A108,'Season 4'!AK$4:CN$104,11,0),"0"),
IFERROR(VLOOKUP(A108,'Season 5'!AK$4:CN$104,11,0),"0"),IFERROR(VLOOKUP(A108,'Season 6'!AK$4:CN$104,11,0),"0"),
IFERROR(VLOOKUP(A108,'Season 7'!AK$4:CN$104,11,0),"0"),IFERROR(VLOOKUP(A108,'Season 8'!AK$4:CN$104,11,0),"0"),
IFERROR(VLOOKUP(A108,'Season 9'!AK$4:CN$104,11,0),"0"),IFERROR(VLOOKUP(A108,'Season 10'!AK$4:CN$104,11,0),"0"),
IFERROR(VLOOKUP(A108,'Season 11'!AK$4:CN$104,11,0),"0"),IFERROR(VLOOKUP(A108,'Season 12'!AK$4:CN$104,11,0),"0"),
IFERROR(VLOOKUP(A108,'Season 13'!AK$4:CN$104,11,0),"0"),IFERROR(VLOOKUP(A108,'Season 14'!AK$4:CN$104,11,0),"0"),IFERROR(VLOOKUP(A108,'Season 15'!AK$4:CN$104,11,0),"0"),)</f>
        <v>0</v>
      </c>
      <c r="K108" s="402">
        <f>SUM(IFERROR(VLOOKUP($A108,BI$3:BN$152,4,0),"0"),
IFERROR(VLOOKUP($A108,'Season 1'!AJ$4:CM$104,12,0),"0"),IFERROR(VLOOKUP($A108,'Season 2'!AK$4:CN$104,12,0),"0"),
IFERROR(VLOOKUP($A108,'Season 3'!AK$4:CN$104,12,0),"0"),IFERROR(VLOOKUP($A108,'Season 4'!AK$4:CN$104,12,0),"0"),
IFERROR(VLOOKUP($A108,'Season 5'!AK$4:CN$104,12,0),"0"),IFERROR(VLOOKUP($A108,'Season 6'!AK$4:CN$104,12,0),"0"),
IFERROR(VLOOKUP($A108,'Season 7'!AK$4:CN$104,12,0),"0"),IFERROR(VLOOKUP($A108,'Season 8'!AK$4:CN$104,12,0),"0"),
IFERROR(VLOOKUP($A108,'Season 9'!AK$4:CN$104,12,0),"0"),IFERROR(VLOOKUP($A108,'Season 10'!AK$4:CN$104,12,0),"0"),
IFERROR(VLOOKUP($A108,'Season 11'!AK$4:CN$104,12,0),"0"),IFERROR(VLOOKUP($A108,'Season 12'!AK$4:CN$104,12,0),"0"),
IFERROR(VLOOKUP($A108,'Season 13'!AK$4:CN$104,12,0),"0"),IFERROR(VLOOKUP($A108,'Season 14'!AK$4:CN$104,12,0),"0"),IFERROR(VLOOKUP(A108,'Season 15'!AK$4:CN$104,12,0),"0"),)</f>
        <v>0</v>
      </c>
      <c r="L108" s="403">
        <f>SUM(
IFERROR(VLOOKUP($A108,'Season 1'!AJ$4:CM$104,13,0),"0"),IFERROR(VLOOKUP($A108,'Season 2'!AK$4:CN$104,13,0),"0"),
IFERROR(VLOOKUP($A108,'Season 3'!AK$4:CN$104,13,0),"0"),IFERROR(VLOOKUP($A108,'Season 4'!AK$4:CN$104,13,0),"0"),
IFERROR(VLOOKUP($A108,'Season 5'!AK$4:CN$104,13,0),"0"),IFERROR(VLOOKUP($A108,'Season 6'!AK$4:CN$104,13,0),"0"),
IFERROR(VLOOKUP($A108,'Season 7'!AK$4:CN$104,13,0),"0"),IFERROR(VLOOKUP($A108,'Season 8'!AK$4:CN$104,13,0),"0"),
IFERROR(VLOOKUP($A108,'Season 9'!AK$4:CN$104,13,0),"0"),IFERROR(VLOOKUP($A108,'Season 10'!AK$4:CN$104,13,0),"0"),
IFERROR(VLOOKUP($A108,'Season 11'!AK$4:CN$104,13,0),"0"),IFERROR(VLOOKUP($A108,'Season 12'!AK$4:CN$104,13,0),"0"),
IFERROR(VLOOKUP($A108,'Season 13'!AK$4:CN$104,13,0),"0"),IFERROR(VLOOKUP($A108,'Season 14'!AK$4:CN$104,13,0),"0"),IFERROR(VLOOKUP(A108,'Season 15'!AK$4:CN$104,13,0),"0"),)</f>
        <v>0</v>
      </c>
      <c r="M108" s="398">
        <f>SUM(
IFERROR(VLOOKUP($A108,'Season 1'!AJ$4:CM$104,14,0),"0"),IFERROR(VLOOKUP($A108,'Season 2'!AK$4:CN$104,14,0),"0"),
IFERROR(VLOOKUP($A108,'Season 3'!AK$4:CN$104,14,0),"0"),IFERROR(VLOOKUP($A108,'Season 4'!AK$4:CN$104,14,0),"0"),
IFERROR(VLOOKUP($A108,'Season 5'!AK$4:CN$104,14,0),"0"),IFERROR(VLOOKUP($A108,'Season 6'!AK$4:CN$104,14,0),"0"),
IFERROR(VLOOKUP($A108,'Season 7'!AK$4:CN$104,14,0),"0"),IFERROR(VLOOKUP($A108,'Season 8'!AK$4:CN$104,14,0),"0"),
IFERROR(VLOOKUP($A108,'Season 9'!AK$4:CN$104,14,0),"0"),IFERROR(VLOOKUP($A108,'Season 10'!AK$4:CN$104,14,0),"0"),
IFERROR(VLOOKUP($A108,'Season 11'!AK$4:CN$104,14,0),"0"),IFERROR(VLOOKUP($A108,'Season 12'!AK$4:CN$104,14,0),"0"),
IFERROR(VLOOKUP($A108,'Season 13'!AK$4:CN$104,14,0),"0"),IFERROR(VLOOKUP($A108,'Season 14'!AK$4:CN$104,14,0),"0"),IFERROR(VLOOKUP(A108,'Season 15'!AK$4:CN$104,14,0),"0"),)</f>
        <v>0</v>
      </c>
      <c r="N108" s="518">
        <f>SUM(
IFERROR(VLOOKUP($A108,'Season 1'!AJ$4:CM$104,15,0),"0"),IFERROR(VLOOKUP($A108,'Season 2'!AK$4:CN$104,15,0),"0"),
IFERROR(VLOOKUP($A108,'Season 3'!AK$4:CN$104,15,0),"0"),IFERROR(VLOOKUP($A108,'Season 4'!AK$4:CN$104,15,0),"0"),
IFERROR(VLOOKUP($A108,'Season 5'!AK$4:CN$104,15,0),"0"),IFERROR(VLOOKUP($A108,'Season 6'!AK$4:CN$104,15,0),"0"),
IFERROR(VLOOKUP($A108,'Season 7'!AK$4:CN$104,15,0),"0"),IFERROR(VLOOKUP($A108,'Season 8'!AK$4:CN$104,15,0),"0"),
IFERROR(VLOOKUP($A108,'Season 9'!AK$4:CN$104,15,0),"0"),IFERROR(VLOOKUP($A108,'Season 10'!AK$4:CN$104,15,0),"0"),
IFERROR(VLOOKUP($A108,'Season 11'!AK$4:CN$104,15,0),"0"),IFERROR(VLOOKUP($A108,'Season 12'!AK$4:CN$104,15,0),"0"),
IFERROR(VLOOKUP($A108,'Season 13'!AK$4:CN$104,15,0),"0"),IFERROR(VLOOKUP($A108,'Season 14'!AK$4:CN$104,15,0),"0"),IFERROR(VLOOKUP(A108,'Season 15'!AK$4:CN$104,15,0),"0"),)</f>
        <v>0</v>
      </c>
      <c r="O108" s="21">
        <f>SUM(
IFERROR(VLOOKUP($A108,'Season 1'!AJ$4:CM$104,16,0),"0"),IFERROR(VLOOKUP($A108,'Season 2'!AK$4:CN$104,16,0),"0"),
IFERROR(VLOOKUP($A108,'Season 3'!AK$4:CN$104,16,0),"0"),IFERROR(VLOOKUP($A108,'Season 4'!AK$4:CN$104,16,0),"0"),
IFERROR(VLOOKUP($A108,'Season 5'!AK$4:CN$104,16,0),"0"),IFERROR(VLOOKUP($A108,'Season 6'!AK$4:CN$104,16,0),"0"),
IFERROR(VLOOKUP($A108,'Season 7'!AK$4:CN$104,16,0),"0"),IFERROR(VLOOKUP($A108,'Season 8'!AK$4:CN$104,16,0),"0"),
IFERROR(VLOOKUP($A108,'Season 9'!AK$4:CN$104,16,0),"0"),IFERROR(VLOOKUP($A108,'Season 10'!AK$4:CN$104,16,0),"0"),
IFERROR(VLOOKUP($A108,'Season 11'!AK$4:CN$104,16,0),"0"),IFERROR(VLOOKUP($A108,'Season 12'!AK$4:CN$104,16,0),"0"),
IFERROR(VLOOKUP($A108,'Season 13'!AK$4:CN$104,16,0),"0"),IFERROR(VLOOKUP($A108,'Season 14'!AK$4:CN$104,16,0),"0"),IFERROR(VLOOKUP(A108,'Season 15'!AK$4:CN$104,16,0),"0"),)</f>
        <v>0</v>
      </c>
      <c r="P108" s="402">
        <f>SUM(
IFERROR(VLOOKUP($A108,'Season 1'!AJ$4:CM$104,17,0),"0"),IFERROR(VLOOKUP($A108,'Season 2'!AK$4:CN$104,17,0),"0"),
IFERROR(VLOOKUP($A108,'Season 3'!AK$4:CN$104,17,0),"0"),IFERROR(VLOOKUP($A108,'Season 4'!AK$4:CN$104,17,0),"0"),
IFERROR(VLOOKUP($A108,'Season 5'!AK$4:CN$104,17,0),"0"),IFERROR(VLOOKUP($A108,'Season 6'!AK$4:CN$104,17,0),"0"),
IFERROR(VLOOKUP($A108,'Season 7'!AK$4:CN$104,17,0),"0"),IFERROR(VLOOKUP($A108,'Season 8'!AK$4:CN$104,17,0),"0"),
IFERROR(VLOOKUP($A108,'Season 9'!AK$4:CN$104,17,0),"0"),IFERROR(VLOOKUP($A108,'Season 10'!AK$4:CN$104,17,0),"0"),
IFERROR(VLOOKUP($A108,'Season 11'!AK$4:CN$104,17,0),"0"),IFERROR(VLOOKUP($A108,'Season 12'!AK$4:CN$104,17,0),"0"),
IFERROR(VLOOKUP($A108,'Season 13'!AK$4:CN$104,17,0),"0"),IFERROR(VLOOKUP($A108,'Season 14'!AK$4:CN$104,17,0),"0"),IFERROR(VLOOKUP(A108,'Season 15'!AK$4:CN$104,17,0),"0"),)</f>
        <v>0</v>
      </c>
      <c r="Q108" s="403">
        <f>SUM(
IFERROR(VLOOKUP($A108,'Season 1'!AJ$4:CM$104,18,0),"0"),IFERROR(VLOOKUP($A108,'Season 2'!AK$4:CN$104,18,0),"0"),
IFERROR(VLOOKUP($A108,'Season 3'!AK$4:CN$104,18,0),"0"),IFERROR(VLOOKUP($A108,'Season 4'!AK$4:CN$104,18,0),"0"),
IFERROR(VLOOKUP($A108,'Season 5'!AK$4:CN$104,18,0),"0"),IFERROR(VLOOKUP($A108,'Season 6'!AK$4:CN$104,18,0),"0"),
IFERROR(VLOOKUP($A108,'Season 7'!AK$4:CN$104,18,0),"0"),IFERROR(VLOOKUP($A108,'Season 8'!AK$4:CN$104,18,0),"0"),
IFERROR(VLOOKUP($A108,'Season 9'!AK$4:CN$104,18,0),"0"),IFERROR(VLOOKUP($A108,'Season 10'!AK$4:CN$104,18,0),"0"),
IFERROR(VLOOKUP($A108,'Season 11'!AK$4:CN$104,18,0),"0"),IFERROR(VLOOKUP($A108,'Season 12'!AK$4:CN$104,18,0),"0"),
IFERROR(VLOOKUP($A108,'Season 13'!AK$4:CN$104,18,0),"0"),IFERROR(VLOOKUP($A108,'Season 14'!AK$4:CN$104,18,0),"0"),IFERROR(VLOOKUP(A108,'Season 15'!AK$4:CN$104,18,0),"0"),)</f>
        <v>0</v>
      </c>
      <c r="R108" s="398">
        <f>SUM(
IFERROR(VLOOKUP($A108,'Season 1'!AJ$4:CM$104,19,0),"0"),IFERROR(VLOOKUP($A108,'Season 2'!AK$4:CN$104,19,0),"0"),
IFERROR(VLOOKUP($A108,'Season 3'!AK$4:CN$104,19,0),"0"),IFERROR(VLOOKUP($A108,'Season 4'!AK$4:CN$104,19,0),"0"),
IFERROR(VLOOKUP($A108,'Season 5'!AK$4:CN$104,19,0),"0"),IFERROR(VLOOKUP($A108,'Season 6'!AK$4:CN$104,19,0),"0"),
IFERROR(VLOOKUP($A108,'Season 7'!AK$4:CN$104,19,0),"0"),IFERROR(VLOOKUP($A108,'Season 8'!AK$4:CN$104,19,0),"0"),
IFERROR(VLOOKUP($A108,'Season 9'!AK$4:CN$104,19,0),"0"),IFERROR(VLOOKUP($A108,'Season 10'!AK$4:CN$104,19,0),"0"),
IFERROR(VLOOKUP($A108,'Season 11'!AK$4:CN$104,19,0),"0"),IFERROR(VLOOKUP($A108,'Season 12'!AK$4:CN$104,19,0),"0"),
IFERROR(VLOOKUP($A108,'Season 13'!AK$4:CN$104,19,0),"0"),IFERROR(VLOOKUP($A108,'Season 14'!AK$4:CN$104,19,0),"0"),IFERROR(VLOOKUP(A108,'Season 15'!AK$4:CN$104,19,0),"0"),)</f>
        <v>0</v>
      </c>
      <c r="S108" s="518">
        <f>SUM(
IFERROR(VLOOKUP($A108,'Season 1'!AJ$4:CM$104,20,0),"0"),IFERROR(VLOOKUP($A108,'Season 2'!AK$4:CN$104,20,0),"0"),
IFERROR(VLOOKUP($A108,'Season 3'!AK$4:CN$104,20,0),"0"),IFERROR(VLOOKUP($A108,'Season 4'!AK$4:CN$104,20,0),"0"),
IFERROR(VLOOKUP($A108,'Season 5'!AK$4:CN$104,20,0),"0"),IFERROR(VLOOKUP($A108,'Season 6'!AK$4:CN$104,20,0),"0"),
IFERROR(VLOOKUP($A108,'Season 7'!AK$4:CN$104,20,0),"0"),IFERROR(VLOOKUP($A108,'Season 8'!AK$4:CN$104,20,0),"0"),
IFERROR(VLOOKUP($A108,'Season 9'!AK$4:CN$104,20,0),"0"),IFERROR(VLOOKUP($A108,'Season 10'!AK$4:CN$104,20,0),"0"),
IFERROR(VLOOKUP($A108,'Season 11'!AK$4:CN$104,20,0),"0"),IFERROR(VLOOKUP($A108,'Season 12'!AK$4:CN$104,20,0),"0"),
IFERROR(VLOOKUP($A108,'Season 13'!AK$4:CN$104,20,0),"0"),IFERROR(VLOOKUP($A108,'Season 14'!AK$4:CN$104,20,0),"0"),IFERROR(VLOOKUP(A108,'Season 15'!AK$4:CN$104,20,0),"0"),)</f>
        <v>0</v>
      </c>
      <c r="T108" s="21">
        <f>SUM(
IFERROR(VLOOKUP($A108,'Season 1'!AJ$4:CM$104,21,0),"0"),IFERROR(VLOOKUP($A108,'Season 2'!AK$4:CN$104,21,0),"0"),
IFERROR(VLOOKUP($A108,'Season 3'!AK$4:CN$104,21,0),"0"),IFERROR(VLOOKUP($A108,'Season 4'!AK$4:CN$104,21,0),"0"),
IFERROR(VLOOKUP($A108,'Season 5'!AK$4:CN$104,21,0),"0"),IFERROR(VLOOKUP($A108,'Season 6'!AK$4:CN$104,21,0),"0"),
IFERROR(VLOOKUP($A108,'Season 7'!AK$4:CN$104,21,0),"0"),IFERROR(VLOOKUP($A108,'Season 8'!AK$4:CN$104,21,0),"0"),
IFERROR(VLOOKUP($A108,'Season 9'!AK$4:CN$104,21,0),"0"),IFERROR(VLOOKUP($A108,'Season 10'!AK$4:CN$104,21,0),"0"),
IFERROR(VLOOKUP($A108,'Season 11'!AK$4:CN$104,21,0),"0"),IFERROR(VLOOKUP($A108,'Season 12'!AK$4:CN$104,21,0),"0"),
IFERROR(VLOOKUP($A108,'Season 13'!AK$4:CN$104,21,0),"0"),IFERROR(VLOOKUP($A108,'Season 14'!AK$4:CN$104,21,0),"0"),IFERROR(VLOOKUP(A108,'Season 15'!AK$4:CN$104,21,0),"0"),)</f>
        <v>0</v>
      </c>
      <c r="U108" s="402">
        <f>SUM(
IFERROR(VLOOKUP($A108,'Season 1'!AJ$4:CM$104,22,0),"0"),IFERROR(VLOOKUP($A108,'Season 2'!AK$4:CN$104,22,0),"0"),
IFERROR(VLOOKUP($A108,'Season 3'!AK$4:CN$104,22,0),"0"),IFERROR(VLOOKUP($A108,'Season 4'!AK$4:CN$104,22,0),"0"),
IFERROR(VLOOKUP($A108,'Season 5'!AK$4:CN$104,22,0),"0"),IFERROR(VLOOKUP($A108,'Season 6'!AK$4:CN$104,22,0),"0"),
IFERROR(VLOOKUP($A108,'Season 7'!AK$4:CN$104,22,0),"0"),IFERROR(VLOOKUP($A108,'Season 8'!AK$4:CN$104,22,0),"0"),
IFERROR(VLOOKUP($A108,'Season 9'!AK$4:CN$104,22,0),"0"),IFERROR(VLOOKUP($A108,'Season 10'!AK$4:CN$104,22,0),"0"),
IFERROR(VLOOKUP($A108,'Season 11'!AK$4:CN$104,22,0),"0"),IFERROR(VLOOKUP($A108,'Season 12'!AK$4:CN$104,22,0),"0"),
IFERROR(VLOOKUP($A108,'Season 13'!AK$4:CN$104,22,0),"0"),IFERROR(VLOOKUP($A108,'Season 14'!AK$4:CN$104,22,0),"0"),IFERROR(VLOOKUP(A108,'Season 15'!AK$4:CN$104,22,0),"0"),)</f>
        <v>0</v>
      </c>
      <c r="V108" s="403">
        <f>SUM(
IFERROR(VLOOKUP($A108,'Season 1'!AJ$4:CM$104,23,0),"0"),IFERROR(VLOOKUP($A108,'Season 2'!AK$4:CN$104,23,0),"0"),
IFERROR(VLOOKUP($A108,'Season 3'!AK$4:CN$104,23,0),"0"),IFERROR(VLOOKUP($A108,'Season 4'!AK$4:CN$104,23,0),"0"),
IFERROR(VLOOKUP($A108,'Season 5'!AK$4:CN$104,23,0),"0"),IFERROR(VLOOKUP($A108,'Season 6'!AK$4:CN$104,23,0),"0"),
IFERROR(VLOOKUP($A108,'Season 7'!AK$4:CN$104,23,0),"0"),IFERROR(VLOOKUP($A108,'Season 8'!AK$4:CN$104,23,0),"0"),
IFERROR(VLOOKUP($A108,'Season 9'!AK$4:CN$104,23,0),"0"),IFERROR(VLOOKUP($A108,'Season 10'!AK$4:CN$104,23,0),"0"),
IFERROR(VLOOKUP($A108,'Season 11'!AK$4:CN$104,23,0),"0"),IFERROR(VLOOKUP($A108,'Season 12'!AK$4:CN$104,23,0),"0"),
IFERROR(VLOOKUP($A108,'Season 13'!AK$4:CN$104,23,0),"0"),IFERROR(VLOOKUP($A108,'Season 14'!AK$4:CN$104,23,0),"0"),IFERROR(VLOOKUP($A108,'Season 15'!AK$4:CN$104,23,0),"0"),)</f>
        <v>0</v>
      </c>
      <c r="W108" s="398">
        <f>SUM(
IFERROR(VLOOKUP($A108,'Season 1'!AJ$4:CM$104,24,0),"0"),IFERROR(VLOOKUP($A108,'Season 2'!AK$4:CN$104,24,0),"0"),
IFERROR(VLOOKUP($A108,'Season 3'!AK$4:CN$104,24,0),"0"),IFERROR(VLOOKUP($A108,'Season 4'!AK$4:CN$104,24,0),"0"),
IFERROR(VLOOKUP($A108,'Season 5'!AK$4:CN$104,24,0),"0"),IFERROR(VLOOKUP($A108,'Season 6'!AK$4:CN$104,24,0),"0"),
IFERROR(VLOOKUP($A108,'Season 7'!AK$4:CN$104,24,0),"0"),IFERROR(VLOOKUP($A108,'Season 8'!AK$4:CN$104,24,0),"0"),
IFERROR(VLOOKUP($A108,'Season 9'!AK$4:CN$104,24,0),"0"),IFERROR(VLOOKUP($A108,'Season 10'!AK$4:CN$104,24,0),"0"),
IFERROR(VLOOKUP($A108,'Season 11'!AK$4:CN$104,24,0),"0"),IFERROR(VLOOKUP($A108,'Season 12'!AK$4:CN$104,24,0),"0"),
IFERROR(VLOOKUP($A108,'Season 13'!AK$4:CN$104,24,0),"0"),IFERROR(VLOOKUP($A108,'Season 14'!AK$4:CN$104,24,0),"0"),IFERROR(VLOOKUP($A108,'Season 15'!AK$4:CN$104,24,0),"0"),)</f>
        <v>0</v>
      </c>
      <c r="X108" s="518">
        <f>SUM(
IFERROR(VLOOKUP($A108,'Season 1'!AJ$4:CM$104,25,0),"0"),IFERROR(VLOOKUP($A108,'Season 2'!AK$4:CN$104,25,0),"0"),
IFERROR(VLOOKUP($A108,'Season 3'!AK$4:CN$104,25,0),"0"),IFERROR(VLOOKUP($A108,'Season 4'!AK$4:CN$104,25,0),"0"),
IFERROR(VLOOKUP($A108,'Season 5'!AK$4:CN$104,25,0),"0"),IFERROR(VLOOKUP($A108,'Season 6'!AK$4:CN$104,25,0),"0"),
IFERROR(VLOOKUP($A108,'Season 7'!AK$4:CN$104,25,0),"0"),IFERROR(VLOOKUP($A108,'Season 8'!AK$4:CN$104,25,0),"0"),
IFERROR(VLOOKUP($A108,'Season 9'!AK$4:CN$104,25,0),"0"),IFERROR(VLOOKUP($A108,'Season 10'!AK$4:CN$104,25,0),"0"),
IFERROR(VLOOKUP($A108,'Season 11'!AK$4:CN$104,25,0),"0"),IFERROR(VLOOKUP($A108,'Season 12'!AK$4:CN$104,25,0),"0"),
IFERROR(VLOOKUP($A108,'Season 13'!AK$4:CN$104,25,0),"0"),IFERROR(VLOOKUP($A108,'Season 14'!AK$4:CN$104,25,0),"0"),IFERROR(VLOOKUP($A108,'Season 15'!AK$4:CN$104,25,0),"0"),)</f>
        <v>0</v>
      </c>
      <c r="Y108" s="21">
        <f>SUM(
IFERROR(VLOOKUP($A108,'Season 1'!AJ$4:CM$104,26,0),"0"),IFERROR(VLOOKUP($A108,'Season 2'!AK$4:CN$104,26,0),"0"),
IFERROR(VLOOKUP($A108,'Season 3'!AK$4:CN$104,26,0),"0"),IFERROR(VLOOKUP($A108,'Season 4'!AK$4:CN$104,26,0),"0"),
IFERROR(VLOOKUP($A108,'Season 5'!AK$4:CN$104,26,0),"0"),IFERROR(VLOOKUP($A108,'Season 6'!AK$4:CN$104,26,0),"0"),
IFERROR(VLOOKUP($A108,'Season 7'!AK$4:CN$104,26,0),"0"),IFERROR(VLOOKUP($A108,'Season 8'!AK$4:CN$104,26,0),"0"),
IFERROR(VLOOKUP($A108,'Season 9'!AK$4:CN$104,26,0),"0"),IFERROR(VLOOKUP($A108,'Season 10'!AK$4:CN$104,26,0),"0"),
IFERROR(VLOOKUP($A108,'Season 11'!AK$4:CN$104,26,0),"0"),IFERROR(VLOOKUP($A108,'Season 12'!AK$4:CN$104,26,0),"0"),
IFERROR(VLOOKUP($A108,'Season 13'!AK$4:CN$104,26,0),"0"),IFERROR(VLOOKUP($A108,'Season 14'!AK$4:CN$104,26,0),"0"),IFERROR(VLOOKUP($A108,'Season 15'!AK$4:CN$104,26,0),"0"),)</f>
        <v>0</v>
      </c>
      <c r="Z108" s="402">
        <f>SUM(
IFERROR(VLOOKUP($A108,'Season 1'!AJ$4:CM$104,27,0),"0"),IFERROR(VLOOKUP($A108,'Season 2'!AK$4:CN$104,27,0),"0"),
IFERROR(VLOOKUP($A108,'Season 3'!AK$4:CN$104,27,0),"0"),IFERROR(VLOOKUP($A108,'Season 4'!AK$4:CN$104,27,0),"0"),
IFERROR(VLOOKUP($A108,'Season 5'!AK$4:CN$104,27,0),"0"),IFERROR(VLOOKUP($A108,'Season 6'!AK$4:CN$104,27,0),"0"),
IFERROR(VLOOKUP($A108,'Season 7'!AK$4:CN$104,27,0),"0"),IFERROR(VLOOKUP($A108,'Season 8'!AK$4:CN$104,27,0),"0"),
IFERROR(VLOOKUP($A108,'Season 9'!AK$4:CN$104,27,0),"0"),IFERROR(VLOOKUP($A108,'Season 10'!AK$4:CN$104,27,0),"0"),
IFERROR(VLOOKUP($A108,'Season 11'!AK$4:CN$104,27,0),"0"),IFERROR(VLOOKUP($A108,'Season 12'!AK$4:CN$104,27,0),"0"),
IFERROR(VLOOKUP($A108,'Season 13'!AK$4:CN$104,27,0),"0"),IFERROR(VLOOKUP($A108,'Season 14'!AK$4:CN$104,27,0),"0"),IFERROR(VLOOKUP($A108,'Season 15'!AK$4:CN$104,27,0),"0"),)</f>
        <v>0</v>
      </c>
      <c r="AA108" s="403">
        <f>SUM(
IFERROR(VLOOKUP($A108,'Season 1'!AJ$4:CM$104,28,0),"0"),IFERROR(VLOOKUP($A108,'Season 2'!AK$4:CN$104,28,0),"0"),
IFERROR(VLOOKUP($A108,'Season 3'!AK$4:CN$104,28,0),"0"),IFERROR(VLOOKUP($A108,'Season 4'!AK$4:CN$104,28,0),"0"),
IFERROR(VLOOKUP($A108,'Season 5'!AK$4:CN$104,28,0),"0"),IFERROR(VLOOKUP($A108,'Season 6'!AK$4:CN$104,28,0),"0"),
IFERROR(VLOOKUP($A108,'Season 7'!AK$4:CN$104,28,0),"0"),IFERROR(VLOOKUP($A108,'Season 8'!AK$4:CN$104,28,0),"0"),
IFERROR(VLOOKUP($A108,'Season 9'!AK$4:CN$104,28,0),"0"),IFERROR(VLOOKUP($A108,'Season 10'!AK$4:CN$104,28,0),"0"),
IFERROR(VLOOKUP($A108,'Season 11'!AK$4:CN$104,28,0),"0"),IFERROR(VLOOKUP($A108,'Season 12'!AK$4:CN$104,28,0),"0"),
IFERROR(VLOOKUP($A108,'Season 13'!AK$4:CN$104,28,0),"0"),IFERROR(VLOOKUP($A108,'Season 14'!AK$4:CN$104,28,0),"0"),IFERROR(VLOOKUP($A108,'Season 15'!AK$4:CN$104,28,0),"0"),)</f>
        <v>0</v>
      </c>
      <c r="AB108" s="398">
        <f>SUM(
IFERROR(VLOOKUP($A108,'Season 1'!AJ$4:CM$104,29,0),"0"),IFERROR(VLOOKUP($A108,'Season 2'!AK$4:CN$104,29,0),"0"),
IFERROR(VLOOKUP($A108,'Season 3'!AK$4:CN$104,29,0),"0"),IFERROR(VLOOKUP($A108,'Season 4'!AK$4:CN$104,29,0),"0"),
IFERROR(VLOOKUP($A108,'Season 5'!AK$4:CN$104,29,0),"0"),IFERROR(VLOOKUP($A108,'Season 6'!AK$4:CN$104,29,0),"0"),
IFERROR(VLOOKUP($A108,'Season 7'!AK$4:CN$104,29,0),"0"),IFERROR(VLOOKUP($A108,'Season 8'!AK$4:CN$104,29,0),"0"),
IFERROR(VLOOKUP($A108,'Season 9'!AK$4:CN$104,29,0),"0"),IFERROR(VLOOKUP($A108,'Season 10'!AK$4:CN$104,29,0),"0"),
IFERROR(VLOOKUP($A108,'Season 11'!AK$4:CN$104,29,0),"0"),IFERROR(VLOOKUP($A108,'Season 12'!AK$4:CN$104,29,0),"0"),
IFERROR(VLOOKUP($A108,'Season 13'!AK$4:CN$104,29,0),"0"),IFERROR(VLOOKUP($A108,'Season 14'!AK$4:CN$104,29,0),"0"),IFERROR(VLOOKUP($A108,'Season 15'!AK$4:CN$104,29,0),"0"),)</f>
        <v>0</v>
      </c>
      <c r="AC108" s="518">
        <f>SUM(
IFERROR(VLOOKUP($A108,'Season 1'!AJ$4:CM$104,30,0),"0"),IFERROR(VLOOKUP($A108,'Season 2'!AK$4:CN$104,30,0),"0"),
IFERROR(VLOOKUP($A108,'Season 3'!AK$4:CN$104,30,0),"0"),IFERROR(VLOOKUP($A108,'Season 4'!AK$4:CN$104,30,0),"0"),
IFERROR(VLOOKUP($A108,'Season 5'!AK$4:CN$104,30,0),"0"),IFERROR(VLOOKUP($A108,'Season 6'!AK$4:CN$104,30,0),"0"),
IFERROR(VLOOKUP($A108,'Season 7'!AK$4:CN$104,30,0),"0"),IFERROR(VLOOKUP($A108,'Season 8'!AK$4:CN$104,30,0),"0"),
IFERROR(VLOOKUP($A108,'Season 9'!AK$4:CN$104,30,0),"0"),IFERROR(VLOOKUP($A108,'Season 10'!AK$4:CN$104,30,0),"0"),
IFERROR(VLOOKUP($A108,'Season 11'!AK$4:CN$104,30,0),"0"),IFERROR(VLOOKUP($A108,'Season 12'!AK$4:CN$104,30,0),"0"),
IFERROR(VLOOKUP($A108,'Season 13'!AK$4:CN$104,30,0),"0"),IFERROR(VLOOKUP($A108,'Season 14'!AK$4:CN$104,30,0),"0"),IFERROR(VLOOKUP($A108,'Season 15'!AK$4:CN$104,30,0),"0"),)</f>
        <v>0</v>
      </c>
      <c r="AD108" s="21">
        <f>SUM(
IFERROR(VLOOKUP($A108,'Season 1'!AJ$4:CM$104,31,0),"0"),IFERROR(VLOOKUP($A108,'Season 2'!AK$4:CN$104,31,0),"0"),
IFERROR(VLOOKUP($A108,'Season 3'!AK$4:CN$104,31,0),"0"),IFERROR(VLOOKUP($A108,'Season 4'!AK$4:CN$104,31,0),"0"),
IFERROR(VLOOKUP($A108,'Season 5'!AK$4:CN$104,31,0),"0"),IFERROR(VLOOKUP($A108,'Season 6'!AK$4:CN$104,31,0),"0"),
IFERROR(VLOOKUP($A108,'Season 7'!AK$4:CN$104,31,0),"0"),IFERROR(VLOOKUP($A108,'Season 8'!AK$4:CN$104,31,0),"0"),
IFERROR(VLOOKUP($A108,'Season 9'!AK$4:CN$104,31,0),"0"),IFERROR(VLOOKUP($A108,'Season 10'!AK$4:CN$104,31,0),"0"),
IFERROR(VLOOKUP($A108,'Season 11'!AK$4:CN$104,31,0),"0"),IFERROR(VLOOKUP($A108,'Season 12'!AK$4:CN$104,31,0),"0"),
IFERROR(VLOOKUP($A108,'Season 13'!AK$4:CN$104,31,0),"0"),IFERROR(VLOOKUP($A108,'Season 14'!AK$4:CN$104,31,0),"0"),IFERROR(VLOOKUP($A108,'Season 15'!AK$4:CN$104,31,0),"0"),)</f>
        <v>0</v>
      </c>
      <c r="AE108" s="402">
        <f>SUM(
IFERROR(VLOOKUP($A108,'Season 1'!AJ$4:CM$104,32,0),"0"),IFERROR(VLOOKUP($A108,'Season 2'!AK$4:CN$104,32,0),"0"),
IFERROR(VLOOKUP($A108,'Season 3'!AK$4:CN$104,32,0),"0"),IFERROR(VLOOKUP($A108,'Season 4'!AK$4:CN$104,32,0),"0"),
IFERROR(VLOOKUP($A108,'Season 5'!AK$4:CN$104,32,0),"0"),IFERROR(VLOOKUP($A108,'Season 6'!AK$4:CN$104,32,0),"0"),
IFERROR(VLOOKUP($A108,'Season 7'!AK$4:CN$104,32,0),"0"),IFERROR(VLOOKUP($A108,'Season 8'!AK$4:CN$104,32,0),"0"),
IFERROR(VLOOKUP($A108,'Season 9'!AK$4:CN$104,32,0),"0"),IFERROR(VLOOKUP($A108,'Season 10'!AK$4:CN$104,32,0),"0"),
IFERROR(VLOOKUP($A108,'Season 11'!AK$4:CN$104,32,0),"0"),IFERROR(VLOOKUP($A108,'Season 12'!AK$4:CN$104,32,0),"0"),
IFERROR(VLOOKUP($A108,'Season 13'!AK$4:CN$104,32,0),"0"),IFERROR(VLOOKUP($A108,'Season 14'!AK$4:CN$104,32,0),"0"),IFERROR(VLOOKUP($A108,'Season 15'!AK$4:CN$104,32,0),"0"),)</f>
        <v>0</v>
      </c>
      <c r="AF108" s="403">
        <f>SUM(IFERROR(VLOOKUP($A108,'Season 2'!AK$4:CN$104,33,0),"0"),
IFERROR(VLOOKUP($A108,'Season 3'!AK$4:CN$104,33,0),"0"),IFERROR(VLOOKUP($A108,'Season 4'!AK$4:CN$104,33,0),"0"),
IFERROR(VLOOKUP($A108,'Season 5'!AK$4:CN$104,33,0),"0"),IFERROR(VLOOKUP($A108,'Season 6'!AK$4:CN$104,33,0),"0"),
IFERROR(VLOOKUP($A108,'Season 7'!AK$4:CN$104,33,0),"0"),IFERROR(VLOOKUP($A108,'Season 8'!AK$4:CN$104,33,0),"0"),
IFERROR(VLOOKUP($A108,'Season 9'!AK$4:CN$104,33,0),"0"),IFERROR(VLOOKUP($A108,'Season 10'!AK$4:CN$104,33,0),"0"),
IFERROR(VLOOKUP($A108,'Season 11'!AK$4:CN$104,33,0),"0"),IFERROR(VLOOKUP($A108,'Season 12'!AK$4:CN$104,33,0),"0"),
IFERROR(VLOOKUP($A108,'Season 13'!AK$4:CN$104,33,0),"0"),IFERROR(VLOOKUP($A108,'Season 14'!AK$4:CN$104,33,0),"0"),IFERROR(VLOOKUP($A108,'Season 15'!AK$4:CN$104,33,0),"0"),)</f>
        <v>0</v>
      </c>
      <c r="AG108" s="398">
        <f>SUM(IFERROR(VLOOKUP($A108,'Season 2'!AK$4:CN$104,34,0),"0"),
IFERROR(VLOOKUP($A108,'Season 3'!AK$4:CN$104,34,0),"0"),IFERROR(VLOOKUP($A108,'Season 4'!AK$4:CN$104,34,0),"0"),
IFERROR(VLOOKUP($A108,'Season 5'!AK$4:CN$104,34,0),"0"),IFERROR(VLOOKUP($A108,'Season 6'!AK$4:CN$104,34,0),"0"),
IFERROR(VLOOKUP($A108,'Season 7'!AK$4:CN$104,34,0),"0"),IFERROR(VLOOKUP($A108,'Season 8'!AK$4:CN$104,34,0),"0"),
IFERROR(VLOOKUP($A108,'Season 9'!AK$4:CN$104,34,0),"0"),IFERROR(VLOOKUP($A108,'Season 10'!AK$4:CN$104,34,0),"0"),
IFERROR(VLOOKUP($A108,'Season 11'!AK$4:CN$104,34,0),"0"),IFERROR(VLOOKUP($A108,'Season 12'!AK$4:CN$104,34,0),"0"),
IFERROR(VLOOKUP($A108,'Season 13'!AK$4:CN$104,34,0),"0"),IFERROR(VLOOKUP($A108,'Season 14'!AK$4:CN$104,34,0),"0"),IFERROR(VLOOKUP($A108,'Season 15'!AK$4:CN$104,34,0),"0"),)</f>
        <v>0</v>
      </c>
      <c r="AH108" s="518">
        <f>SUM(IFERROR(VLOOKUP($A108,'Season 2'!AK$4:CN$104,35,0),"0"),
IFERROR(VLOOKUP($A108,'Season 3'!AK$4:CN$104,35,0),"0"),IFERROR(VLOOKUP($A108,'Season 4'!AK$4:CN$104,35,0),"0"),
IFERROR(VLOOKUP($A108,'Season 5'!AK$4:CN$104,35,0),"0"),IFERROR(VLOOKUP($A108,'Season 6'!AK$4:CN$104,35,0),"0"),
IFERROR(VLOOKUP($A108,'Season 7'!AK$4:CN$104,35,0),"0"),IFERROR(VLOOKUP($A108,'Season 8'!AK$4:CN$104,35,0),"0"),
IFERROR(VLOOKUP($A108,'Season 9'!AK$4:CN$104,35,0),"0"),IFERROR(VLOOKUP($A108,'Season 10'!AK$4:CN$104,35,0),"0"),
IFERROR(VLOOKUP($A108,'Season 11'!AK$4:CN$104,35,0),"0"),IFERROR(VLOOKUP($A108,'Season 12'!AK$4:CN$104,35,0),"0"),
IFERROR(VLOOKUP($A108,'Season 13'!AK$4:CN$104,35,0),"0"),IFERROR(VLOOKUP($A108,'Season 14'!AK$4:CN$104,35,0),"0"),IFERROR(VLOOKUP($A108,'Season 15'!AK$4:CN$104,35,0),"0"),)</f>
        <v>0</v>
      </c>
      <c r="AI108" s="21">
        <f>SUM(IFERROR(VLOOKUP($A108,'Season 2'!AK$4:CN$104,36,0),"0"),
IFERROR(VLOOKUP($A108,'Season 3'!AK$4:CN$104,36,0),"0"),IFERROR(VLOOKUP($A108,'Season 4'!AK$4:CN$104,36,0),"0"),
IFERROR(VLOOKUP($A108,'Season 5'!AK$4:CN$104,36,0),"0"),IFERROR(VLOOKUP($A108,'Season 6'!AK$4:CN$104,36,0),"0"),
IFERROR(VLOOKUP($A108,'Season 7'!AK$4:CN$104,36,0),"0"),IFERROR(VLOOKUP($A108,'Season 8'!AK$4:CN$104,36,0),"0"),
IFERROR(VLOOKUP($A108,'Season 9'!AK$4:CN$104,36,0),"0"),IFERROR(VLOOKUP($A108,'Season 10'!AK$4:CN$104,36,0),"0"),
IFERROR(VLOOKUP($A108,'Season 11'!AK$4:CN$104,36,0),"0"),IFERROR(VLOOKUP($A108,'Season 12'!AK$4:CN$104,36,0),"0"),
IFERROR(VLOOKUP($A108,'Season 13'!AK$4:CN$104,36,0),"0"),IFERROR(VLOOKUP($A108,'Season 14'!AK$4:CN$104,36,0),"0"),IFERROR(VLOOKUP($A108,'Season 15'!AK$4:CN$104,36,0),"0"),)</f>
        <v>0</v>
      </c>
      <c r="AJ108" s="402">
        <f>SUM(IFERROR(VLOOKUP($A108,'Season 2'!AK$4:CN$104,37,0),"0"),
IFERROR(VLOOKUP($A108,'Season 3'!AK$4:CN$104,37,0),"0"),IFERROR(VLOOKUP($A108,'Season 4'!AK$4:CN$104,37,0),"0"),
IFERROR(VLOOKUP($A108,'Season 5'!AK$4:CN$104,37,0),"0"),IFERROR(VLOOKUP($A108,'Season 6'!AK$4:CN$104,37,0),"0"),
IFERROR(VLOOKUP($A108,'Season 7'!AK$4:CN$104,37,0),"0"),IFERROR(VLOOKUP($A108,'Season 8'!AK$4:CN$104,37,0),"0"),
IFERROR(VLOOKUP($A108,'Season 9'!AK$4:CN$104,37,0),"0"),IFERROR(VLOOKUP($A108,'Season 10'!AK$4:CN$104,37,0),"0"),
IFERROR(VLOOKUP($A108,'Season 11'!AK$4:CN$104,37,0),"0"),IFERROR(VLOOKUP($A108,'Season 12'!AK$4:CN$104,37,0),"0"),
IFERROR(VLOOKUP($A108,'Season 13'!AK$4:CN$104,37,0),"0"),IFERROR(VLOOKUP($A108,'Season 14'!AK$4:CN$104,37,0),"0"),IFERROR(VLOOKUP($A108,'Season 15'!AK$4:CN$104,37,0),"0"),)</f>
        <v>0</v>
      </c>
      <c r="AK108" s="403">
        <f>SUM(IFERROR(VLOOKUP($A108,'Season 1'!AJ$4:CM$104,33,0),"0"),IFERROR(VLOOKUP($A108,'Season 2'!AK$4:CN$104,38,0),"0"),
IFERROR(VLOOKUP($A108,'Season 3'!AK$4:CN$104,38,0),"0"),IFERROR(VLOOKUP($A108,'Season 4'!AK$4:CN$104,38,0),"0"),
IFERROR(VLOOKUP($A108,'Season 5'!AK$4:CN$104,38,0),"0"),IFERROR(VLOOKUP($A108,'Season 6'!AK$4:CN$104,38,0),"0"),
IFERROR(VLOOKUP($A108,'Season 7'!AK$4:CN$104,38,0),"0"),IFERROR(VLOOKUP($A108,'Season 8'!AK$4:CN$104,38,0),"0"),
IFERROR(VLOOKUP($A108,'Season 9'!AK$4:CN$104,38,0),"0"),IFERROR(VLOOKUP($A108,'Season 10'!AK$4:CN$104,38,0),"0"),
IFERROR(VLOOKUP($A108,'Season 11'!AK$4:CN$104,38,0),"0"),IFERROR(VLOOKUP($A108,'Season 12'!AK$4:CN$104,38,0),"0"),
IFERROR(VLOOKUP($A108,'Season 13'!AK$4:CN$104,38,0),"0"),IFERROR(VLOOKUP($A108,'Season 14'!AK$4:CN$104,38,0),"0"),IFERROR(VLOOKUP($A108,'Season 15'!AK$4:CN$104,38,0),"0"),)</f>
        <v>0</v>
      </c>
      <c r="AL108" s="398">
        <f>SUM(IFERROR(VLOOKUP($A108,'Season 1'!AJ$4:CM$104,34,0),"0"),IFERROR(VLOOKUP($A108,'Season 2'!AK$4:CN$104,39,0),"0"),
IFERROR(VLOOKUP($A108,'Season 3'!AK$4:CN$104,39,0),"0"),IFERROR(VLOOKUP($A108,'Season 4'!AK$4:CN$104,39,0),"0"),
IFERROR(VLOOKUP($A108,'Season 5'!AK$4:CN$104,39,0),"0"),IFERROR(VLOOKUP($A108,'Season 6'!AK$4:CN$104,39,0),"0"),
IFERROR(VLOOKUP($A108,'Season 7'!AK$4:CN$104,39,0),"0"),IFERROR(VLOOKUP($A108,'Season 8'!AK$4:CN$104,39,0),"0"),
IFERROR(VLOOKUP($A108,'Season 9'!AK$4:CN$104,39,0),"0"),IFERROR(VLOOKUP($A108,'Season 10'!AK$4:CN$104,39,0),"0"),
IFERROR(VLOOKUP($A108,'Season 11'!AK$4:CN$104,39,0),"0"),IFERROR(VLOOKUP($A108,'Season 12'!AK$4:CN$104,39,0),"0"),
IFERROR(VLOOKUP($A108,'Season 13'!AK$4:CN$104,39,0),"0"),IFERROR(VLOOKUP($A108,'Season 14'!AK$4:CN$104,39,0),"0"),IFERROR(VLOOKUP($A108,'Season 15'!AK$4:CN$104,39,0),"0"),)</f>
        <v>0</v>
      </c>
      <c r="AM108" s="518">
        <f>SUM(IFERROR(VLOOKUP($A108,'Season 1'!AJ$4:CM$104,35,0),"0"),IFERROR(VLOOKUP($A108,'Season 2'!AK$4:CN$104,40,0),"0"),
IFERROR(VLOOKUP($A108,'Season 3'!AK$4:CN$104,40,0),"0"),IFERROR(VLOOKUP($A108,'Season 4'!AK$4:CN$104,40,0),"0"),
IFERROR(VLOOKUP($A108,'Season 5'!AK$4:CN$104,40,0),"0"),IFERROR(VLOOKUP($A108,'Season 6'!AK$4:CN$104,40,0),"0"),
IFERROR(VLOOKUP($A108,'Season 7'!AK$4:CN$104,40,0),"0"),IFERROR(VLOOKUP($A108,'Season 8'!AK$4:CN$104,40,0),"0"),
IFERROR(VLOOKUP($A108,'Season 9'!AK$4:CN$104,40,0),"0"),IFERROR(VLOOKUP($A108,'Season 10'!AK$4:CN$104,40,0),"0"),
IFERROR(VLOOKUP($A108,'Season 11'!AK$4:CN$104,40,0),"0"),IFERROR(VLOOKUP($A108,'Season 12'!AK$4:CN$104,40,0),"0"),
IFERROR(VLOOKUP($A108,'Season 13'!AK$4:CN$104,40,0),"0"),IFERROR(VLOOKUP($A108,'Season 14'!AK$4:CN$104,40,0),"0"),IFERROR(VLOOKUP($A108,'Season 15'!AK$4:CN$104,40,0),"0"),)</f>
        <v>0</v>
      </c>
      <c r="AN108" s="21">
        <f>SUM(IFERROR(VLOOKUP($A108,'Season 1'!AJ$4:CM$104,36,0),"0"),IFERROR(VLOOKUP($A108,'Season 2'!AK$4:CN$104,41,0),"0"),
IFERROR(VLOOKUP($A108,'Season 3'!AK$4:CN$104,41,0),"0"),IFERROR(VLOOKUP($A108,'Season 4'!AK$4:CN$104,41,0),"0"),
IFERROR(VLOOKUP($A108,'Season 5'!AK$4:CN$104,41,0),"0"),IFERROR(VLOOKUP($A108,'Season 6'!AK$4:CN$104,41,0),"0"),
IFERROR(VLOOKUP($A108,'Season 7'!AK$4:CN$104,41,0),"0"),IFERROR(VLOOKUP($A108,'Season 8'!AK$4:CN$104,41,0),"0"),
IFERROR(VLOOKUP($A108,'Season 9'!AK$4:CN$104,41,0),"0"),IFERROR(VLOOKUP($A108,'Season 10'!AK$4:CN$104,41,0),"0"),
IFERROR(VLOOKUP($A108,'Season 11'!AK$4:CN$104,41,0),"0"),IFERROR(VLOOKUP($A108,'Season 12'!AK$4:CN$104,41,0),"0"),
IFERROR(VLOOKUP($A108,'Season 13'!AK$4:CN$104,41,0),"0"),IFERROR(VLOOKUP($A108,'Season 14'!AK$4:CN$104,41,0),"0"),IFERROR(VLOOKUP($A108,'Season 15'!AK$4:CN$104,41,0),"0"),)</f>
        <v>0</v>
      </c>
      <c r="AO108" s="402">
        <f>SUM(IFERROR(VLOOKUP($A108,'Season 1'!AJ$4:CM$104,37,0),"0"),IFERROR(VLOOKUP($A108,'Season 2'!AK$4:CN$104,42,0),"0"),
IFERROR(VLOOKUP($A108,'Season 3'!AK$4:CN$104,42,0),"0"),IFERROR(VLOOKUP($A108,'Season 4'!AK$4:CN$104,42,0),"0"),
IFERROR(VLOOKUP($A108,'Season 5'!AK$4:CN$104,42,0),"0"),IFERROR(VLOOKUP($A108,'Season 6'!AK$4:CN$104,42,0),"0"),
IFERROR(VLOOKUP($A108,'Season 7'!AK$4:CN$104,42,0),"0"),IFERROR(VLOOKUP($A108,'Season 8'!AK$4:CN$104,42,0),"0"),
IFERROR(VLOOKUP($A108,'Season 9'!AK$4:CN$104,42,0),"0"),IFERROR(VLOOKUP($A108,'Season 10'!AK$4:CN$104,42,0),"0"),
IFERROR(VLOOKUP($A108,'Season 11'!AK$4:CN$104,42,0),"0"),IFERROR(VLOOKUP($A108,'Season 12'!AK$4:CN$104,42,0),"0"),
IFERROR(VLOOKUP($A108,'Season 13'!AK$4:CN$104,42,0),"0"),IFERROR(VLOOKUP($A108,'Season 14'!AK$4:CN$104,42,0),"0"),IFERROR(VLOOKUP($A108,'Season 15'!AK$4:CN$104,42,0),"0"),)</f>
        <v>0</v>
      </c>
      <c r="AP108" s="403">
        <f>SUM(IFERROR(VLOOKUP($A108,'Season 1'!AJ$4:CM$104,43,0),"0"),IFERROR(VLOOKUP($A108,'Season 2'!AK$4:CN$104,43,0),"0"),
IFERROR(VLOOKUP($A108,'Season 3'!AK$4:CN$104,43,0),"0"),IFERROR(VLOOKUP($A108,'Season 4'!AK$4:CN$104,43,0),"0"),
IFERROR(VLOOKUP($A108,'Season 5'!AK$4:CN$104,43,0),"0"),IFERROR(VLOOKUP($A108,'Season 6'!AK$4:CN$104,43,0),"0"),
IFERROR(VLOOKUP($A108,'Season 7'!AK$4:CN$104,43,0),"0"),IFERROR(VLOOKUP($A108,'Season 8'!AK$4:CN$104,43,0),"0"),
IFERROR(VLOOKUP($A108,'Season 9'!AK$4:CN$104,43,0),"0"),IFERROR(VLOOKUP($A108,'Season 10'!AK$4:CN$104,43,0),"0"),
IFERROR(VLOOKUP($A108,'Season 11'!AK$4:CN$104,43,0),"0"),IFERROR(VLOOKUP($A108,'Season 12'!AK$4:CN$104,43,0),"0"),
IFERROR(VLOOKUP($A108,'Season 13'!AK$4:CN$104,43,0),"0"),IFERROR(VLOOKUP($A108,'Season 14'!AK$4:CN$104,43,0),"0"),IFERROR(VLOOKUP($A108,'Season 15'!AK$4:CN$104,43,0),"0"),)</f>
        <v>0</v>
      </c>
      <c r="AQ108" s="398">
        <f>SUM(IFERROR(VLOOKUP($A108,'Season 1'!AJ$4:CM$104,44,0),"0"),IFERROR(VLOOKUP($A108,'Season 2'!AK$4:CN$104,44,0),"0"),
IFERROR(VLOOKUP($A108,'Season 3'!AK$4:CN$104,44,0),"0"),IFERROR(VLOOKUP($A108,'Season 4'!AK$4:CN$104,44,0),"0"),
IFERROR(VLOOKUP($A108,'Season 5'!AK$4:CN$104,44,0),"0"),IFERROR(VLOOKUP($A108,'Season 6'!AK$4:CN$104,44,0),"0"),
IFERROR(VLOOKUP($A108,'Season 7'!AK$4:CN$104,44,0),"0"),IFERROR(VLOOKUP($A108,'Season 8'!AK$4:CN$104,44,0),"0"),
IFERROR(VLOOKUP($A108,'Season 9'!AK$4:CN$104,44,0),"0"),IFERROR(VLOOKUP($A108,'Season 10'!AK$4:CN$104,44,0),"0"),
IFERROR(VLOOKUP($A108,'Season 11'!AK$4:CN$104,44,0),"0"),IFERROR(VLOOKUP($A108,'Season 12'!AK$4:CN$104,44,0),"0"),
IFERROR(VLOOKUP($A108,'Season 13'!AK$4:CN$104,44,0),"0"),IFERROR(VLOOKUP($A108,'Season 14'!AK$4:CN$104,44,0),"0"),IFERROR(VLOOKUP($A108,'Season 15'!AK$4:CN$104,44,0),"0"),)</f>
        <v>0</v>
      </c>
      <c r="AR108" s="518">
        <f>SUM(IFERROR(VLOOKUP($A108,'Season 1'!AJ$4:CM$104,45,0),"0"),IFERROR(VLOOKUP($A108,'Season 2'!AK$4:CN$104,45,0),"0"),
IFERROR(VLOOKUP($A108,'Season 3'!AK$4:CN$104,45,0),"0"),IFERROR(VLOOKUP($A108,'Season 4'!AK$4:CN$104,45,0),"0"),
IFERROR(VLOOKUP($A108,'Season 5'!AK$4:CN$104,45,0),"0"),IFERROR(VLOOKUP($A108,'Season 6'!AK$4:CN$104,45,0),"0"),
IFERROR(VLOOKUP($A108,'Season 7'!AK$4:CN$104,45,0),"0"),IFERROR(VLOOKUP($A108,'Season 8'!AK$4:CN$104,45,0),"0"),
IFERROR(VLOOKUP($A108,'Season 9'!AK$4:CN$104,45,0),"0"),IFERROR(VLOOKUP($A108,'Season 10'!AK$4:CN$104,45,0),"0"),
IFERROR(VLOOKUP($A108,'Season 11'!AK$4:CN$104,45,0),"0"),IFERROR(VLOOKUP($A108,'Season 12'!AK$4:CN$104,45,0),"0"),
IFERROR(VLOOKUP($A108,'Season 13'!AK$4:CN$104,45,0),"0"),IFERROR(VLOOKUP($A108,'Season 14'!AK$4:CN$104,45,0),"0"),IFERROR(VLOOKUP($A108,'Season 15'!AK$4:CN$104,45,0),"0"),)</f>
        <v>0</v>
      </c>
      <c r="AS108" s="21">
        <f>SUM(IFERROR(VLOOKUP($A108,'Season 1'!AJ$4:CM$104,46,0),"0"),IFERROR(VLOOKUP($A108,'Season 2'!AK$4:CN$104,46,0),"0"),
IFERROR(VLOOKUP($A108,'Season 3'!AK$4:CN$104,46,0),"0"),IFERROR(VLOOKUP($A108,'Season 4'!AK$4:CN$104,46,0),"0"),
IFERROR(VLOOKUP($A108,'Season 5'!AK$4:CN$104,46,0),"0"),IFERROR(VLOOKUP($A108,'Season 6'!AK$4:CN$104,46,0),"0"),
IFERROR(VLOOKUP($A108,'Season 7'!AK$4:CN$104,46,0),"0"),IFERROR(VLOOKUP($A108,'Season 8'!AK$4:CN$104,46,0),"0"),
IFERROR(VLOOKUP($A108,'Season 9'!AK$4:CN$104,46,0),"0"),IFERROR(VLOOKUP($A108,'Season 10'!AK$4:CN$104,46,0),"0"),
IFERROR(VLOOKUP($A108,'Season 11'!AK$4:CN$104,46,0),"0"),IFERROR(VLOOKUP($A108,'Season 12'!AK$4:CN$104,46,0),"0"),
IFERROR(VLOOKUP($A108,'Season 13'!AK$4:CN$104,46,0),"0"),IFERROR(VLOOKUP($A108,'Season 14'!AK$4:CN$104,46,0),"0"),IFERROR(VLOOKUP($A108,'Season 15'!AK$4:CN$104,46,0),"0"),)</f>
        <v>0</v>
      </c>
      <c r="AT108" s="402">
        <f>SUM(IFERROR(VLOOKUP($A108,'Season 1'!AJ$4:CM$104,47,0),"0"),IFERROR(VLOOKUP($A108,'Season 2'!AK$4:CN$104,47,0),"0"),
IFERROR(VLOOKUP($A108,'Season 3'!AK$4:CN$104,47,0),"0"),IFERROR(VLOOKUP($A108,'Season 4'!AK$4:CN$104,47,0),"0"),
IFERROR(VLOOKUP($A108,'Season 5'!AK$4:CN$104,47,0),"0"),IFERROR(VLOOKUP($A108,'Season 6'!AK$4:CN$104,47,0),"0"),
IFERROR(VLOOKUP($A108,'Season 7'!AK$4:CN$104,47,0),"0"),IFERROR(VLOOKUP($A108,'Season 8'!AK$4:CN$104,47,0),"0"),
IFERROR(VLOOKUP($A108,'Season 9'!AK$4:CN$104,47,0),"0"),IFERROR(VLOOKUP($A108,'Season 10'!AK$4:CN$104,47,0),"0"),
IFERROR(VLOOKUP($A108,'Season 11'!AK$4:CN$104,47,0),"0"),IFERROR(VLOOKUP($A108,'Season 12'!AK$4:CN$104,47,0),"0"),
IFERROR(VLOOKUP($A108,'Season 13'!AK$4:CN$104,47,0),"0"),IFERROR(VLOOKUP($A108,'Season 14'!AK$4:CN$104,47,0),"0"),IFERROR(VLOOKUP($A108,'Season 15'!AK$4:CN$104,47,0),"0"),)</f>
        <v>0</v>
      </c>
      <c r="AU108" s="403">
        <f>SUM(IFERROR(VLOOKUP($A108,'Season 3'!AK$4:CN$104,48,0),"0"),IFERROR(VLOOKUP($A108,'Season 4'!AK$4:CN$104,48,0),"0"),
IFERROR(VLOOKUP($A108,'Season 5'!AK$4:CN$104,48,0),"0"),IFERROR(VLOOKUP($A108,'Season 6'!AK$4:CN$104,48,0),"0"),
IFERROR(VLOOKUP($A108,'Season 7'!AK$4:CN$104,48,0),"0"),IFERROR(VLOOKUP($A108,'Season 8'!AK$4:CN$104,48,0),"0"),
IFERROR(VLOOKUP($A108,'Season 9'!AK$4:CN$104,48,0),"0"),IFERROR(VLOOKUP($A108,'Season 10'!AK$4:CN$104,48,0),"0"),
IFERROR(VLOOKUP($A108,'Season 11'!AK$4:CN$104,48,0),"0"),IFERROR(VLOOKUP($A108,'Season 12'!AK$4:CN$104,48,0),"0"),
IFERROR(VLOOKUP($A108,'Season 13'!AK$4:CN$104,48,0),"0"),IFERROR(VLOOKUP($A108,'Season 14'!AK$4:CN$104,48,0),"0"),IFERROR(VLOOKUP($A108,'Season 15'!AK$4:CN$104,48,0),"0"),)</f>
        <v>0</v>
      </c>
      <c r="AV108" s="398">
        <f>SUM(IFERROR(VLOOKUP($A108,'Season 3'!AK$4:CN$104,49,0),"0"),IFERROR(VLOOKUP($A108,'Season 4'!AK$4:CN$104,49,0),"0"),
IFERROR(VLOOKUP($A108,'Season 5'!AK$4:CN$104,49,0),"0"),IFERROR(VLOOKUP($A108,'Season 6'!AK$4:CN$104,49,0),"0"),
IFERROR(VLOOKUP($A108,'Season 7'!AK$4:CN$104,49,0),"0"),IFERROR(VLOOKUP($A108,'Season 8'!AK$4:CN$104,49,0),"0"),
IFERROR(VLOOKUP($A108,'Season 9'!AK$4:CN$104,49,0),"0"),IFERROR(VLOOKUP($A108,'Season 10'!AK$4:CN$104,49,0),"0"),
IFERROR(VLOOKUP($A108,'Season 11'!AK$4:CN$104,49,0),"0"),IFERROR(VLOOKUP($A108,'Season 12'!AK$4:CN$104,49,0),"0"),
IFERROR(VLOOKUP($A108,'Season 13'!AK$4:CN$104,49,0),"0"),IFERROR(VLOOKUP($A108,'Season 14'!AK$4:CN$104,49,0),"0"),IFERROR(VLOOKUP($A108,'Season 15'!AK$4:CN$104,49,0),"0"),)</f>
        <v>0</v>
      </c>
      <c r="AW108" s="518">
        <f>SUM(IFERROR(VLOOKUP($A108,'Season 3'!AK$4:CN$104,50,0),"0"),IFERROR(VLOOKUP($A108,'Season 4'!AK$4:CN$104,50,0),"0"),
IFERROR(VLOOKUP($A108,'Season 5'!AK$4:CN$104,50,0),"0"),IFERROR(VLOOKUP($A108,'Season 6'!AK$4:CN$104,50,0),"0"),
IFERROR(VLOOKUP($A108,'Season 7'!AK$4:CN$104,50,0),"0"),IFERROR(VLOOKUP($A108,'Season 8'!AK$4:CN$104,50,0),"0"),
IFERROR(VLOOKUP($A108,'Season 9'!AK$4:CN$104,50,0),"0"),IFERROR(VLOOKUP($A108,'Season 10'!AK$4:CN$104,50,0),"0"),
IFERROR(VLOOKUP($A108,'Season 11'!AK$4:CN$104,50,0),"0"),IFERROR(VLOOKUP($A108,'Season 12'!AK$4:CN$104,50,0),"0"),
IFERROR(VLOOKUP($A108,'Season 13'!AK$4:CN$104,50,0),"0"),IFERROR(VLOOKUP($A108,'Season 14'!AK$4:CN$104,50,0),"0"),IFERROR(VLOOKUP($A108,'Season 15'!AK$4:CN$104,50,0),"0"),)</f>
        <v>0</v>
      </c>
      <c r="AX108" s="21">
        <f>SUM(IFERROR(VLOOKUP($A108,'Season 3'!AK$4:CN$104,51,0),"0"),IFERROR(VLOOKUP($A108,'Season 4'!AK$4:CN$104,51,0),"0"),
IFERROR(VLOOKUP($A108,'Season 5'!AK$4:CN$104,51,0),"0"),IFERROR(VLOOKUP($A108,'Season 6'!AK$4:CN$104,51,0),"0"),
IFERROR(VLOOKUP($A108,'Season 7'!AK$4:CN$104,51,0),"0"),IFERROR(VLOOKUP($A108,'Season 8'!AK$4:CN$104,51,0),"0"),
IFERROR(VLOOKUP($A108,'Season 9'!AK$4:CN$104,51,0),"0"),IFERROR(VLOOKUP($A108,'Season 10'!AK$4:CN$104,51,0),"0"),
IFERROR(VLOOKUP($A108,'Season 11'!AK$4:CN$104,51,0),"0"),IFERROR(VLOOKUP($A108,'Season 12'!AK$4:CN$104,51,0),"0"),
IFERROR(VLOOKUP($A108,'Season 13'!AK$4:CN$104,51,0),"0"),IFERROR(VLOOKUP($A108,'Season 14'!AK$4:CN$104,51,0),"0"),IFERROR(VLOOKUP($A108,'Season 15'!AK$4:CN$104,51,0),"0"),)</f>
        <v>0</v>
      </c>
      <c r="AY108" s="402">
        <f>SUM(IFERROR(VLOOKUP($A108,'Season 3'!AK$4:CN$104,52,0),"0"),IFERROR(VLOOKUP($A108,'Season 4'!AK$4:CN$104,52,0),"0"),
IFERROR(VLOOKUP($A108,'Season 5'!AK$4:CN$104,52,0),"0"),IFERROR(VLOOKUP($A108,'Season 6'!AK$4:CN$104,52,0),"0"),
IFERROR(VLOOKUP($A108,'Season 7'!AK$4:CN$104,52,0),"0"),IFERROR(VLOOKUP($A108,'Season 8'!AK$4:CN$104,52,0),"0"),
IFERROR(VLOOKUP($A108,'Season 9'!AK$4:CN$104,52,0),"0"),IFERROR(VLOOKUP($A108,'Season 10'!AK$4:CN$104,52,0),"0"),
IFERROR(VLOOKUP($A108,'Season 11'!AK$4:CN$104,52,0),"0"),IFERROR(VLOOKUP($A108,'Season 12'!AK$4:CN$104,52,0),"0"),
IFERROR(VLOOKUP($A108,'Season 13'!AK$4:CN$104,52,0),"0"),IFERROR(VLOOKUP($A108,'Season 14'!AK$4:CN$104,52,0),"0"),IFERROR(VLOOKUP($A108,'Season 15'!AK$4:CN$104,52,0),"0"),)</f>
        <v>0</v>
      </c>
      <c r="AZ108" s="403">
        <f>SUM(IFERROR(VLOOKUP($A108,'Season 1'!AJ$4:CM$104,38,0),"0"),IFERROR(VLOOKUP($A108,'Season 2'!AK$4:CN$104,48,0),"0"),)</f>
        <v>0</v>
      </c>
      <c r="BA108" s="398">
        <f>SUM(IFERROR(VLOOKUP($A108,'Season 1'!AJ$4:CM$104,39,0),"0"),IFERROR(VLOOKUP($A108,'Season 2'!AK$4:CN$104,49,0),"0"),)</f>
        <v>0</v>
      </c>
      <c r="BB108" s="518">
        <f>SUM(IFERROR(VLOOKUP($A108,'Season 1'!AJ$4:CM$104,40,0),"0"),IFERROR(VLOOKUP($A108,'Season 2'!AK$4:CN$104,50,0),"0"),)</f>
        <v>0</v>
      </c>
      <c r="BC108" s="21">
        <f>SUM(IFERROR(VLOOKUP($A108,'Season 1'!AJ$4:CM$104,41,0),"0"),IFERROR(VLOOKUP($A108,'Season 2'!AK$4:CN$104,51,0),"0"),)</f>
        <v>0</v>
      </c>
      <c r="BD108" s="402">
        <f>SUM(IFERROR(VLOOKUP($A108,'Season 1'!AJ$4:CM$104,42,0),"0"),IFERROR(VLOOKUP($A108,'Season 2'!AK$4:CN$104,52,0),"0"),)</f>
        <v>0</v>
      </c>
      <c r="BE108" s="561">
        <f>SUM(
IFERROR(VLOOKUP($A108,'Season 1'!AJ$4:CM$104,48,0),"0"),IFERROR(VLOOKUP($A108,'Season 2'!AK$4:CN$104,53,0),"0"),
IFERROR(VLOOKUP($A108,'Season 3'!AK$4:CN$104,53,0),"0"),IFERROR(VLOOKUP($A108,'Season 4'!AK$4:CN$104,53,0),"0"),
IFERROR(VLOOKUP($A108,'Season 5'!AK$4:CN$104,53,0),"0"),IFERROR(VLOOKUP($A108,'Season 6'!AK$4:CN$104,53,0),"0"),
IFERROR(VLOOKUP($A108,'Season 7'!AK$4:CN$104,53,0),"0"),IFERROR(VLOOKUP($A108,'Season 8'!AK$4:CN$104,53,0),"0"),
IFERROR(VLOOKUP($A108,'Season 9'!AK$4:CN$104,53,0),"0"),IFERROR(VLOOKUP($A108,'Season 10'!AK$4:CN$104,53,0),"0"),
IFERROR(VLOOKUP($A108,'Season 11'!AK$4:CN$104,53,0),"0"),IFERROR(VLOOKUP($A108,'Season 12'!AK$4:CN$104,53,0),"0"),
IFERROR(VLOOKUP($A108,'Season 13'!AK$4:CN$104,53,0),"0"),IFERROR(VLOOKUP($A108,'Season 14'!AK$4:CN$104,53,0),"0"),IFERROR(VLOOKUP($A108,'Season 15'!AK$4:CN$104,53,0),"0"),)</f>
        <v>0</v>
      </c>
      <c r="BF108" s="562">
        <f>SUM(
IFERROR(VLOOKUP($A108,'Season 1'!AJ$4:CM$104,49,0),"0"),IFERROR(VLOOKUP($A108,'Season 2'!AK$4:CN$104,54,0),"0"),
IFERROR(VLOOKUP($A108,'Season 3'!AK$4:CN$104,54,0),"0"),IFERROR(VLOOKUP($A108,'Season 4'!AK$4:CN$104,54,0),"0"),
IFERROR(VLOOKUP($A108,'Season 5'!AK$4:CN$104,54,0),"0"),IFERROR(VLOOKUP($A108,'Season 6'!AK$4:CN$104,54,0),"0"),
IFERROR(VLOOKUP($A108,'Season 7'!AK$4:CN$104,54,0),"0"),IFERROR(VLOOKUP($A108,'Season 8'!AK$4:CN$104,54,0),"0"),
IFERROR(VLOOKUP($A108,'Season 9'!AK$4:CN$104,54,0),"0"),IFERROR(VLOOKUP($A108,'Season 10'!AK$4:CN$104,54,0),"0"),
IFERROR(VLOOKUP($A108,'Season 11'!AK$4:CN$104,540),"0"),IFERROR(VLOOKUP($A108,'Season 12'!AK$4:CN$104,54,0),"0"),
IFERROR(VLOOKUP($A108,'Season 13'!AK$4:CN$104,54,0),"0"),IFERROR(VLOOKUP($A108,'Season 14'!AK$4:CN$104,54,0),"0"),IFERROR(VLOOKUP($A108,'Season 15'!AK$4:CN$104,54,0),"0"),)</f>
        <v>0</v>
      </c>
      <c r="BG108" s="529" t="e">
        <f t="shared" si="3"/>
        <v>#DIV/0!</v>
      </c>
      <c r="BI108" s="553"/>
      <c r="BJ108" s="553"/>
      <c r="BK108" s="553"/>
      <c r="BL108" s="553"/>
      <c r="BM108" s="553"/>
      <c r="BN108" s="553"/>
      <c r="BO108" s="822"/>
      <c r="BP108" s="822"/>
      <c r="BQ108" s="822"/>
      <c r="BR108" s="822"/>
      <c r="BS108" s="12" t="str">
        <f>IFERROR(VLOOKUP($A108,'Season 1'!$AJ$4:$CM$104,50,0),"0")</f>
        <v>0</v>
      </c>
      <c r="BT108" s="12" t="str">
        <f>IFERROR(VLOOKUP($A108,'Season 1'!$AJ$4:$CM$104,51,0),"0")</f>
        <v>0</v>
      </c>
      <c r="BU108" s="12" t="str">
        <f>IFERROR(VLOOKUP($A108,'Season 2'!$AK$4:$CN$104,55,0),"0")</f>
        <v>0</v>
      </c>
      <c r="BV108" s="12" t="str">
        <f>IFERROR(VLOOKUP($A108,'Season 2'!$AK$4:$CN$104,56,0),"0")</f>
        <v>0</v>
      </c>
      <c r="BW108" s="12" t="str">
        <f>IFERROR(VLOOKUP($A108,'Season 3'!$AK$4:$CN$104,55,0),"0")</f>
        <v>0</v>
      </c>
      <c r="BX108" s="12" t="str">
        <f>IFERROR(VLOOKUP($A108,'Season 3'!$AK$4:$CN$104,56,0),"0")</f>
        <v>0</v>
      </c>
      <c r="BY108" s="12" t="str">
        <f>IFERROR(VLOOKUP($A108,'Season 4'!$AK$4:$CN$104,55,0),"0")</f>
        <v>0</v>
      </c>
      <c r="BZ108" s="12" t="str">
        <f>IFERROR(VLOOKUP($A108,'Season 4'!$AK$4:$CN$104,56,0),"0")</f>
        <v>0</v>
      </c>
      <c r="CA108" s="12" t="str">
        <f>IFERROR(VLOOKUP($A108,'Season 5'!$AK$4:$CN$104,55,0),"0")</f>
        <v>0</v>
      </c>
      <c r="CB108" s="12" t="str">
        <f>IFERROR(VLOOKUP($A108,'Season 5'!$AK$4:$CN$104,56,0),"0")</f>
        <v>0</v>
      </c>
      <c r="CC108" s="12" t="str">
        <f>IFERROR(VLOOKUP($A108,'Season 6'!$AK$4:$CN$104,55,0),"0")</f>
        <v>0</v>
      </c>
      <c r="CD108" s="12" t="str">
        <f>IFERROR(VLOOKUP($A108,'Season 6'!$AK$4:$CN$104,56,0),"0")</f>
        <v>0</v>
      </c>
      <c r="CE108" s="12" t="str">
        <f>IFERROR(VLOOKUP($A108,'Season 7'!$AK$4:$CN$104,55,0),"0")</f>
        <v>0</v>
      </c>
      <c r="CF108" s="12" t="str">
        <f>IFERROR(VLOOKUP($A108,'Season 7'!$AK$4:$CN$104,56,0),"0")</f>
        <v>0</v>
      </c>
      <c r="CG108" s="12" t="str">
        <f>IFERROR(VLOOKUP($A108,'Season 8'!$AK$4:$CN$104,55,0),"0")</f>
        <v>0</v>
      </c>
      <c r="CH108" s="12" t="str">
        <f>IFERROR(VLOOKUP($A108,'Season 8'!$AK$4:$CN$104,56,0),"0")</f>
        <v>0</v>
      </c>
      <c r="CI108" s="12" t="str">
        <f>IFERROR(VLOOKUP($A108,'Season 9'!$AK$4:$CN$104,55,0),"0")</f>
        <v>0</v>
      </c>
      <c r="CJ108" s="12" t="str">
        <f>IFERROR(VLOOKUP($A108,'Season 9'!$AK$4:$CN$104,56,0),"0")</f>
        <v>0</v>
      </c>
      <c r="CK108" s="12" t="str">
        <f>IFERROR(VLOOKUP($A108,'Season 10'!$AK$4:$CN$104,55,0),"0")</f>
        <v>0</v>
      </c>
      <c r="CL108" s="12" t="str">
        <f>IFERROR(VLOOKUP($A108,'Season 10'!$AK$4:$CN$104,56,0),"0")</f>
        <v>0</v>
      </c>
      <c r="CM108" s="12" t="str">
        <f>IFERROR(VLOOKUP($A108,'Season 11'!$AK$4:$CN$104,55,0),"0")</f>
        <v>0</v>
      </c>
      <c r="CN108" s="12" t="str">
        <f>IFERROR(VLOOKUP($A108,'Season 11'!$AK$4:$CN$104,56,0),"0")</f>
        <v>0</v>
      </c>
      <c r="CO108" s="12" t="str">
        <f>IFERROR(VLOOKUP($A108,'Season 12'!$AK$4:$CN$104,55,0),"0")</f>
        <v>0</v>
      </c>
      <c r="CP108" s="12" t="str">
        <f>IFERROR(VLOOKUP($A108,'Season 12'!$AK$4:$CN$104,56,0),"0")</f>
        <v>0</v>
      </c>
      <c r="CQ108" s="12" t="str">
        <f>IFERROR(VLOOKUP($A108,'Season 13'!$AK$4:$CN$104,55,0),"0")</f>
        <v>0</v>
      </c>
      <c r="CR108" s="12" t="str">
        <f>IFERROR(VLOOKUP($A108,'Season 13'!$AK$4:$CN$104,56,0),"0")</f>
        <v>0</v>
      </c>
      <c r="CS108" s="12" t="str">
        <f>IFERROR(VLOOKUP($A108,'Season 14'!$AK$4:$CN$104,55,0),"0")</f>
        <v>0</v>
      </c>
      <c r="CT108" s="12" t="str">
        <f>IFERROR(VLOOKUP($A108,'Season 14'!$AK$4:$CN$104,56,0),"0")</f>
        <v>0</v>
      </c>
      <c r="CU108" s="12" t="str">
        <f>IFERROR(VLOOKUP($A108,'Season 15'!$AK$4:$CN$104,55,0),"0")</f>
        <v>0</v>
      </c>
      <c r="CV108" s="12" t="str">
        <f>IFERROR(VLOOKUP($A108,'Season 15'!$AK$4:$CN$104,56,0),"0")</f>
        <v>0</v>
      </c>
    </row>
    <row r="109" spans="1:100" x14ac:dyDescent="0.25">
      <c r="A109" s="2" t="s">
        <v>35</v>
      </c>
      <c r="B109" s="516" t="str">
        <f>IFERROR(VLOOKUP('Data Totals'!A109,'Season 1'!AJ$4:CH$104,2,FALSE),IFERROR(VLOOKUP('Data Totals'!A109,'Season 2'!AK$4:CI$104,2,FALSE),IFERROR(VLOOKUP('Data Totals'!A109,'Season 3'!AK$4:CI$104,2,FALSE),IFERROR(VLOOKUP('Data Totals'!A109,'Season 4'!AK$4:CI$104,2,FALSE),IFERROR(VLOOKUP('Data Totals'!A109,'Season 5'!AK$4:CI$104,2,FALSE),IFERROR(VLOOKUP('Data Totals'!A109,'Season 6'!AK$4:CI$104,2,FALSE),IFERROR(VLOOKUP('Data Totals'!A109,'Season 7'!AK$4:CI$104,2,FALSE),IFERROR(VLOOKUP('Data Totals'!A109,'Season 8'!AK$4:CI$104,2,FALSE),IFERROR(VLOOKUP('Data Totals'!A109,'Season 9'!AK$4:CI$104,2,FALSE),IFERROR(VLOOKUP('Data Totals'!A109,'Season 10'!AK$4:CI$104,2,FALSE),IFERROR(VLOOKUP('Data Totals'!A109,'Season 11'!AK$4:CI$104,2,FALSE),IFERROR(VLOOKUP('Data Totals'!A109,'Season 12'!AK$4:CI$104,2,FALSE),IFERROR(VLOOKUP('Data Totals'!A109,'Season 13'!AK$4:CI$104,2,FALSE),IFERROR(VLOOKUP('Data Totals'!A109,'Season 14'!AK$4:CI$104,2,FALSE),IFERROR(VLOOKUP('Data Totals'!A109,'Season 15'!AK$4:CI$104,2,FALSE),"N/A")))))))))))))))</f>
        <v>N/A</v>
      </c>
      <c r="C109" s="517" t="str">
        <f>IFERROR(VLOOKUP('Data Totals'!A109,'Season 1'!AJ$4:CH$104,3,FALSE),IFERROR(VLOOKUP('Data Totals'!A109,'Season 2'!AK$4:CI$104,3,FALSE),IFERROR(VLOOKUP('Data Totals'!A109,'Season 3'!AK$4:CI$104,3,FALSE),IFERROR(VLOOKUP('Data Totals'!A109,'Season 4'!AK$4:CI$104,3,FALSE),IFERROR(VLOOKUP('Data Totals'!A109,'Season 5'!AK$4:CI$104,3,FALSE),IFERROR(VLOOKUP('Data Totals'!A109,'Season 6'!AK$4:CI$104,3,FALSE),IFERROR(VLOOKUP('Data Totals'!A109,'Season 7'!AK$4:CI$104,3,FALSE),IFERROR(VLOOKUP('Data Totals'!A109,'Season 8'!AK$4:CI$104,3,FALSE),IFERROR(VLOOKUP('Data Totals'!A109,'Season 9'!AK$4:CI$104,3,FALSE),IFERROR(VLOOKUP('Data Totals'!A109,'Season 10'!AK$4:CI$104,3,FALSE),IFERROR(VLOOKUP('Data Totals'!A109,'Season 11'!AK$4:CI$104,3,FALSE),IFERROR(VLOOKUP('Data Totals'!A109,'Season 12'!AK$4:CI$104,3,FALSE),IFERROR(VLOOKUP('Data Totals'!A109,'Season 13'!AK$4:CI$104,3,FALSE),IFERROR(VLOOKUP('Data Totals'!A109,'Season 14'!AK$4:CI$104,3,FALSE),IFERROR(VLOOKUP('Data Totals'!A109,'Season 15'!AK$4:CI$104,3,FALSE),"N/A")))))))))))))))</f>
        <v>N/A</v>
      </c>
      <c r="D109" s="517" t="str">
        <f>IFERROR(VLOOKUP('Data Totals'!A109,'Season 15'!AK$4:CI$104,4,FALSE),IFERROR(VLOOKUP('Data Totals'!A109,'Season 14'!AK$4:CI$104,4,FALSE),IFERROR(VLOOKUP('Data Totals'!A109,'Season 13'!AK$4:CI$104,4,FALSE),IFERROR(VLOOKUP('Data Totals'!A109,'Season 12'!AK$4:CI$104,4,FALSE),IFERROR(VLOOKUP('Data Totals'!A109,'Season 11'!AK$4:CI$104,4,FALSE),IFERROR(VLOOKUP('Data Totals'!A109,'Season 10'!AK$4:CI$104,4,FALSE),IFERROR(VLOOKUP('Data Totals'!A109,'Season 9'!AK$4:CI$104,4,FALSE),IFERROR(VLOOKUP('Data Totals'!A109,'Season 8'!AK$4:CI$104,4,FALSE),IFERROR(VLOOKUP('Data Totals'!A109,'Season 7'!AK$4:CI$104,4,FALSE),IFERROR(VLOOKUP('Data Totals'!A109,'Season 6'!AK$4:CI$104,4,FALSE),IFERROR(VLOOKUP('Data Totals'!A109,'Season 5'!AK$4:CI$104,4,FALSE),IFERROR(VLOOKUP('Data Totals'!A109,'Season 4'!AK$4:CI$104,4,FALSE),IFERROR(VLOOKUP('Data Totals'!A109,'Season 3'!AK$4:CI$104,4,FALSE),IFERROR(VLOOKUP('Data Totals'!A109,'Season 2'!AK$4:CI$104,4,FALSE),IFERROR(VLOOKUP('Data Totals'!A109,'Season 1'!AJ$4:CH$104,4,FALSE),"N/A")))))))))))))))</f>
        <v>N/A</v>
      </c>
      <c r="E109" s="517" t="e">
        <f t="shared" si="2"/>
        <v>#VALUE!</v>
      </c>
      <c r="F109" s="398">
        <f>SUM(IFERROR(VLOOKUP(A109,BI$3:BN$152,2,0),"0"),
IFERROR(VLOOKUP(A109,'Season 1'!AJ$4:CM$104,7,0),"0"),IFERROR(VLOOKUP(A109,'Season 2'!AK$4:CN$104,7,0),"0"),
IFERROR(VLOOKUP(A109,'Season 3'!AK$4:CN$104,7,0),"0"),IFERROR(VLOOKUP(A109,'Season 4'!AK$4:CN$104,7,0),"0"),
IFERROR(VLOOKUP(A109,'Season 5'!AK$4:CN$104,7,0),"0"),IFERROR(VLOOKUP(A109,'Season 6'!AK$4:CN$104,7,0),"0"),
IFERROR(VLOOKUP(A109,'Season 7'!AK$4:CN$104,7,0),"0"),IFERROR(VLOOKUP(A109,'Season 8'!AK$4:CN$104,7,0),"0"),
IFERROR(VLOOKUP(A109,'Season 9'!AK$4:CN$104,7,0),"0"),IFERROR(VLOOKUP(A109,'Season 10'!AK$4:CN$104,7,0),"0"),
IFERROR(VLOOKUP(A109,'Season 11'!AK$4:CN$104,7,0),"0"),IFERROR(VLOOKUP(A109,'Season 12'!AK$4:CN$104,7,0),"0"),
IFERROR(VLOOKUP(A109,'Season 13'!AK$4:CN$104,7,0),"0"),IFERROR(VLOOKUP(A109,'Season 14'!AK$4:CN$104,7,0),"0"),IFERROR(VLOOKUP(A109,'Season 15'!AK$4:CN$104,7,0),"0"),)</f>
        <v>0</v>
      </c>
      <c r="G109" s="398">
        <f>SUM(
IFERROR(VLOOKUP(A109,'Season 1'!AJ$4:CM$104,8,0),"0"),IFERROR(VLOOKUP(A109,'Season 2'!AK$4:CN$104,8,0),"0"),
IFERROR(VLOOKUP(A109,'Season 3'!AK$4:CN$104,8,0),"0"),IFERROR(VLOOKUP(A109,'Season 4'!AK$4:CN$104,8,0),"0"),
IFERROR(VLOOKUP(A109,'Season 5'!AK$4:CN$104,8,0),"0"),IFERROR(VLOOKUP(A109,'Season 6'!AK$4:CN$104,8,0),"0"),
IFERROR(VLOOKUP(A109,'Season 7'!AK$4:CN$104,8,0),"0"),IFERROR(VLOOKUP(A109,'Season 8'!AK$4:CN$104,8,0),"0"),
IFERROR(VLOOKUP(A109,'Season 9'!AK$4:CN$104,8,0),"0"),IFERROR(VLOOKUP(A109,'Season 10'!AK$4:CN$104,8,0),"0"),
IFERROR(VLOOKUP(A109,'Season 11'!AK$4:CN$104,8,0),"0"),IFERROR(VLOOKUP(A109,'Season 12'!AK$4:CN$104,8,0),"0"),
IFERROR(VLOOKUP(A109,'Season 13'!AK$4:CN$104,8,0),"0"),IFERROR(VLOOKUP(A109,'Season 14'!AK$4:CN$104,8,0),"0"),IFERROR(VLOOKUP(A109,'Season 15'!AK$4:CN$104,8,0),"0"),)</f>
        <v>0</v>
      </c>
      <c r="H109" s="329">
        <f>SUM(
IFERROR(VLOOKUP(A109,'Season 1'!AJ$4:CM$104,9,0),"0"),IFERROR(VLOOKUP(A109,'Season 2'!AK$4:CN$104,9,0),"0"),
IFERROR(VLOOKUP(A109,'Season 3'!AK$4:CN$104,9,0),"0"),IFERROR(VLOOKUP(A109,'Season 4'!AK$4:CN$104,9,0),"0"),
IFERROR(VLOOKUP(A109,'Season 5'!AK$4:CN$104,9,0),"0"),IFERROR(VLOOKUP(A109,'Season 6'!AK$4:CN$104,9,0),"0"),
IFERROR(VLOOKUP(A109,'Season 7'!AK$4:CN$104,9,0),"0"),IFERROR(VLOOKUP(A109,'Season 8'!AK$4:CN$104,9,0),"0"),
IFERROR(VLOOKUP(A109,'Season 9'!AK$4:CN$104,9,0),"0"),IFERROR(VLOOKUP(A109,'Season 10'!AK$4:CN$104,9,0),"0"),
IFERROR(VLOOKUP(A109,'Season 11'!AK$4:CN$104,9,0),"0"),IFERROR(VLOOKUP(A109,'Season 12'!AK$4:CN$104,9,0),"0"),
IFERROR(VLOOKUP(A109,'Season 13'!AK$4:CN$104,9,0),"0"),IFERROR(VLOOKUP(A109,'Season 14'!AK$4:CN$104,9,0),"0"),IFERROR(VLOOKUP(A109,'Season 15'!AK$4:CN$104,9,0),"0"),)</f>
        <v>0</v>
      </c>
      <c r="I109" s="518">
        <f>SUM(
IFERROR(VLOOKUP(A109,'Season 1'!AJ$4:CM$104,10,0),"0"),IFERROR(VLOOKUP(A109,'Season 2'!AK$4:CN$104,10,0),"0"),
IFERROR(VLOOKUP(A109,'Season 3'!AK$4:CN$104,10,0),"0"),IFERROR(VLOOKUP(A109,'Season 4'!AK$4:CN$104,10,0),"0"),
IFERROR(VLOOKUP(A109,'Season 5'!AK$4:CN$104,10,0),"0"),IFERROR(VLOOKUP(A109,'Season 6'!AK$4:CN$104,10,0),"0"),
IFERROR(VLOOKUP(A109,'Season 7'!AK$4:CN$104,10,0),"0"),IFERROR(VLOOKUP(A109,'Season 8'!AK$4:CN$104,10,0),"0"),
IFERROR(VLOOKUP(A109,'Season 9'!AK$4:CN$104,10,0),"0"),IFERROR(VLOOKUP(A109,'Season 10'!AK$4:CN$104,10,0),"0"),
IFERROR(VLOOKUP(A109,'Season 11'!AK$4:CN$104,10,0),"0"),IFERROR(VLOOKUP(A109,'Season 12'!AK$4:CN$104,10,0),"0"),
IFERROR(VLOOKUP(A109,'Season 13'!AK$4:CN$104,10,0),"0"),IFERROR(VLOOKUP(A109,'Season 14'!AK$4:CN$104,10,0),"0"),IFERROR(VLOOKUP(A109,'Season 15'!AK$4:CN$104,10,0),"0"),)</f>
        <v>0</v>
      </c>
      <c r="J109" s="21">
        <f>SUM(IFERROR(VLOOKUP(A109,BI$3:BN$152,3,0),"0"),
IFERROR(VLOOKUP(A109,'Season 1'!AJ$4:CM$104,11,0),"0"),IFERROR(VLOOKUP(A109,'Season 2'!AK$4:CN$104,11,0),"0"),
IFERROR(VLOOKUP(A109,'Season 3'!AK$4:CN$104,11,0),"0"),IFERROR(VLOOKUP(A109,'Season 4'!AK$4:CN$104,11,0),"0"),
IFERROR(VLOOKUP(A109,'Season 5'!AK$4:CN$104,11,0),"0"),IFERROR(VLOOKUP(A109,'Season 6'!AK$4:CN$104,11,0),"0"),
IFERROR(VLOOKUP(A109,'Season 7'!AK$4:CN$104,11,0),"0"),IFERROR(VLOOKUP(A109,'Season 8'!AK$4:CN$104,11,0),"0"),
IFERROR(VLOOKUP(A109,'Season 9'!AK$4:CN$104,11,0),"0"),IFERROR(VLOOKUP(A109,'Season 10'!AK$4:CN$104,11,0),"0"),
IFERROR(VLOOKUP(A109,'Season 11'!AK$4:CN$104,11,0),"0"),IFERROR(VLOOKUP(A109,'Season 12'!AK$4:CN$104,11,0),"0"),
IFERROR(VLOOKUP(A109,'Season 13'!AK$4:CN$104,11,0),"0"),IFERROR(VLOOKUP(A109,'Season 14'!AK$4:CN$104,11,0),"0"),IFERROR(VLOOKUP(A109,'Season 15'!AK$4:CN$104,11,0),"0"),)</f>
        <v>0</v>
      </c>
      <c r="K109" s="402">
        <f>SUM(IFERROR(VLOOKUP($A109,BI$3:BN$152,4,0),"0"),
IFERROR(VLOOKUP($A109,'Season 1'!AJ$4:CM$104,12,0),"0"),IFERROR(VLOOKUP($A109,'Season 2'!AK$4:CN$104,12,0),"0"),
IFERROR(VLOOKUP($A109,'Season 3'!AK$4:CN$104,12,0),"0"),IFERROR(VLOOKUP($A109,'Season 4'!AK$4:CN$104,12,0),"0"),
IFERROR(VLOOKUP($A109,'Season 5'!AK$4:CN$104,12,0),"0"),IFERROR(VLOOKUP($A109,'Season 6'!AK$4:CN$104,12,0),"0"),
IFERROR(VLOOKUP($A109,'Season 7'!AK$4:CN$104,12,0),"0"),IFERROR(VLOOKUP($A109,'Season 8'!AK$4:CN$104,12,0),"0"),
IFERROR(VLOOKUP($A109,'Season 9'!AK$4:CN$104,12,0),"0"),IFERROR(VLOOKUP($A109,'Season 10'!AK$4:CN$104,12,0),"0"),
IFERROR(VLOOKUP($A109,'Season 11'!AK$4:CN$104,12,0),"0"),IFERROR(VLOOKUP($A109,'Season 12'!AK$4:CN$104,12,0),"0"),
IFERROR(VLOOKUP($A109,'Season 13'!AK$4:CN$104,12,0),"0"),IFERROR(VLOOKUP($A109,'Season 14'!AK$4:CN$104,12,0),"0"),IFERROR(VLOOKUP(A109,'Season 15'!AK$4:CN$104,12,0),"0"),)</f>
        <v>0</v>
      </c>
      <c r="L109" s="403">
        <f>SUM(
IFERROR(VLOOKUP($A109,'Season 1'!AJ$4:CM$104,13,0),"0"),IFERROR(VLOOKUP($A109,'Season 2'!AK$4:CN$104,13,0),"0"),
IFERROR(VLOOKUP($A109,'Season 3'!AK$4:CN$104,13,0),"0"),IFERROR(VLOOKUP($A109,'Season 4'!AK$4:CN$104,13,0),"0"),
IFERROR(VLOOKUP($A109,'Season 5'!AK$4:CN$104,13,0),"0"),IFERROR(VLOOKUP($A109,'Season 6'!AK$4:CN$104,13,0),"0"),
IFERROR(VLOOKUP($A109,'Season 7'!AK$4:CN$104,13,0),"0"),IFERROR(VLOOKUP($A109,'Season 8'!AK$4:CN$104,13,0),"0"),
IFERROR(VLOOKUP($A109,'Season 9'!AK$4:CN$104,13,0),"0"),IFERROR(VLOOKUP($A109,'Season 10'!AK$4:CN$104,13,0),"0"),
IFERROR(VLOOKUP($A109,'Season 11'!AK$4:CN$104,13,0),"0"),IFERROR(VLOOKUP($A109,'Season 12'!AK$4:CN$104,13,0),"0"),
IFERROR(VLOOKUP($A109,'Season 13'!AK$4:CN$104,13,0),"0"),IFERROR(VLOOKUP($A109,'Season 14'!AK$4:CN$104,13,0),"0"),IFERROR(VLOOKUP(A109,'Season 15'!AK$4:CN$104,13,0),"0"),)</f>
        <v>0</v>
      </c>
      <c r="M109" s="398">
        <f>SUM(
IFERROR(VLOOKUP($A109,'Season 1'!AJ$4:CM$104,14,0),"0"),IFERROR(VLOOKUP($A109,'Season 2'!AK$4:CN$104,14,0),"0"),
IFERROR(VLOOKUP($A109,'Season 3'!AK$4:CN$104,14,0),"0"),IFERROR(VLOOKUP($A109,'Season 4'!AK$4:CN$104,14,0),"0"),
IFERROR(VLOOKUP($A109,'Season 5'!AK$4:CN$104,14,0),"0"),IFERROR(VLOOKUP($A109,'Season 6'!AK$4:CN$104,14,0),"0"),
IFERROR(VLOOKUP($A109,'Season 7'!AK$4:CN$104,14,0),"0"),IFERROR(VLOOKUP($A109,'Season 8'!AK$4:CN$104,14,0),"0"),
IFERROR(VLOOKUP($A109,'Season 9'!AK$4:CN$104,14,0),"0"),IFERROR(VLOOKUP($A109,'Season 10'!AK$4:CN$104,14,0),"0"),
IFERROR(VLOOKUP($A109,'Season 11'!AK$4:CN$104,14,0),"0"),IFERROR(VLOOKUP($A109,'Season 12'!AK$4:CN$104,14,0),"0"),
IFERROR(VLOOKUP($A109,'Season 13'!AK$4:CN$104,14,0),"0"),IFERROR(VLOOKUP($A109,'Season 14'!AK$4:CN$104,14,0),"0"),IFERROR(VLOOKUP(A109,'Season 15'!AK$4:CN$104,14,0),"0"),)</f>
        <v>0</v>
      </c>
      <c r="N109" s="518">
        <f>SUM(
IFERROR(VLOOKUP($A109,'Season 1'!AJ$4:CM$104,15,0),"0"),IFERROR(VLOOKUP($A109,'Season 2'!AK$4:CN$104,15,0),"0"),
IFERROR(VLOOKUP($A109,'Season 3'!AK$4:CN$104,15,0),"0"),IFERROR(VLOOKUP($A109,'Season 4'!AK$4:CN$104,15,0),"0"),
IFERROR(VLOOKUP($A109,'Season 5'!AK$4:CN$104,15,0),"0"),IFERROR(VLOOKUP($A109,'Season 6'!AK$4:CN$104,15,0),"0"),
IFERROR(VLOOKUP($A109,'Season 7'!AK$4:CN$104,15,0),"0"),IFERROR(VLOOKUP($A109,'Season 8'!AK$4:CN$104,15,0),"0"),
IFERROR(VLOOKUP($A109,'Season 9'!AK$4:CN$104,15,0),"0"),IFERROR(VLOOKUP($A109,'Season 10'!AK$4:CN$104,15,0),"0"),
IFERROR(VLOOKUP($A109,'Season 11'!AK$4:CN$104,15,0),"0"),IFERROR(VLOOKUP($A109,'Season 12'!AK$4:CN$104,15,0),"0"),
IFERROR(VLOOKUP($A109,'Season 13'!AK$4:CN$104,15,0),"0"),IFERROR(VLOOKUP($A109,'Season 14'!AK$4:CN$104,15,0),"0"),IFERROR(VLOOKUP(A109,'Season 15'!AK$4:CN$104,15,0),"0"),)</f>
        <v>0</v>
      </c>
      <c r="O109" s="21">
        <f>SUM(
IFERROR(VLOOKUP($A109,'Season 1'!AJ$4:CM$104,16,0),"0"),IFERROR(VLOOKUP($A109,'Season 2'!AK$4:CN$104,16,0),"0"),
IFERROR(VLOOKUP($A109,'Season 3'!AK$4:CN$104,16,0),"0"),IFERROR(VLOOKUP($A109,'Season 4'!AK$4:CN$104,16,0),"0"),
IFERROR(VLOOKUP($A109,'Season 5'!AK$4:CN$104,16,0),"0"),IFERROR(VLOOKUP($A109,'Season 6'!AK$4:CN$104,16,0),"0"),
IFERROR(VLOOKUP($A109,'Season 7'!AK$4:CN$104,16,0),"0"),IFERROR(VLOOKUP($A109,'Season 8'!AK$4:CN$104,16,0),"0"),
IFERROR(VLOOKUP($A109,'Season 9'!AK$4:CN$104,16,0),"0"),IFERROR(VLOOKUP($A109,'Season 10'!AK$4:CN$104,16,0),"0"),
IFERROR(VLOOKUP($A109,'Season 11'!AK$4:CN$104,16,0),"0"),IFERROR(VLOOKUP($A109,'Season 12'!AK$4:CN$104,16,0),"0"),
IFERROR(VLOOKUP($A109,'Season 13'!AK$4:CN$104,16,0),"0"),IFERROR(VLOOKUP($A109,'Season 14'!AK$4:CN$104,16,0),"0"),IFERROR(VLOOKUP(A109,'Season 15'!AK$4:CN$104,16,0),"0"),)</f>
        <v>0</v>
      </c>
      <c r="P109" s="402">
        <f>SUM(
IFERROR(VLOOKUP($A109,'Season 1'!AJ$4:CM$104,17,0),"0"),IFERROR(VLOOKUP($A109,'Season 2'!AK$4:CN$104,17,0),"0"),
IFERROR(VLOOKUP($A109,'Season 3'!AK$4:CN$104,17,0),"0"),IFERROR(VLOOKUP($A109,'Season 4'!AK$4:CN$104,17,0),"0"),
IFERROR(VLOOKUP($A109,'Season 5'!AK$4:CN$104,17,0),"0"),IFERROR(VLOOKUP($A109,'Season 6'!AK$4:CN$104,17,0),"0"),
IFERROR(VLOOKUP($A109,'Season 7'!AK$4:CN$104,17,0),"0"),IFERROR(VLOOKUP($A109,'Season 8'!AK$4:CN$104,17,0),"0"),
IFERROR(VLOOKUP($A109,'Season 9'!AK$4:CN$104,17,0),"0"),IFERROR(VLOOKUP($A109,'Season 10'!AK$4:CN$104,17,0),"0"),
IFERROR(VLOOKUP($A109,'Season 11'!AK$4:CN$104,17,0),"0"),IFERROR(VLOOKUP($A109,'Season 12'!AK$4:CN$104,17,0),"0"),
IFERROR(VLOOKUP($A109,'Season 13'!AK$4:CN$104,17,0),"0"),IFERROR(VLOOKUP($A109,'Season 14'!AK$4:CN$104,17,0),"0"),IFERROR(VLOOKUP(A109,'Season 15'!AK$4:CN$104,17,0),"0"),)</f>
        <v>0</v>
      </c>
      <c r="Q109" s="403">
        <f>SUM(
IFERROR(VLOOKUP($A109,'Season 1'!AJ$4:CM$104,18,0),"0"),IFERROR(VLOOKUP($A109,'Season 2'!AK$4:CN$104,18,0),"0"),
IFERROR(VLOOKUP($A109,'Season 3'!AK$4:CN$104,18,0),"0"),IFERROR(VLOOKUP($A109,'Season 4'!AK$4:CN$104,18,0),"0"),
IFERROR(VLOOKUP($A109,'Season 5'!AK$4:CN$104,18,0),"0"),IFERROR(VLOOKUP($A109,'Season 6'!AK$4:CN$104,18,0),"0"),
IFERROR(VLOOKUP($A109,'Season 7'!AK$4:CN$104,18,0),"0"),IFERROR(VLOOKUP($A109,'Season 8'!AK$4:CN$104,18,0),"0"),
IFERROR(VLOOKUP($A109,'Season 9'!AK$4:CN$104,18,0),"0"),IFERROR(VLOOKUP($A109,'Season 10'!AK$4:CN$104,18,0),"0"),
IFERROR(VLOOKUP($A109,'Season 11'!AK$4:CN$104,18,0),"0"),IFERROR(VLOOKUP($A109,'Season 12'!AK$4:CN$104,18,0),"0"),
IFERROR(VLOOKUP($A109,'Season 13'!AK$4:CN$104,18,0),"0"),IFERROR(VLOOKUP($A109,'Season 14'!AK$4:CN$104,18,0),"0"),IFERROR(VLOOKUP(A109,'Season 15'!AK$4:CN$104,18,0),"0"),)</f>
        <v>0</v>
      </c>
      <c r="R109" s="398">
        <f>SUM(
IFERROR(VLOOKUP($A109,'Season 1'!AJ$4:CM$104,19,0),"0"),IFERROR(VLOOKUP($A109,'Season 2'!AK$4:CN$104,19,0),"0"),
IFERROR(VLOOKUP($A109,'Season 3'!AK$4:CN$104,19,0),"0"),IFERROR(VLOOKUP($A109,'Season 4'!AK$4:CN$104,19,0),"0"),
IFERROR(VLOOKUP($A109,'Season 5'!AK$4:CN$104,19,0),"0"),IFERROR(VLOOKUP($A109,'Season 6'!AK$4:CN$104,19,0),"0"),
IFERROR(VLOOKUP($A109,'Season 7'!AK$4:CN$104,19,0),"0"),IFERROR(VLOOKUP($A109,'Season 8'!AK$4:CN$104,19,0),"0"),
IFERROR(VLOOKUP($A109,'Season 9'!AK$4:CN$104,19,0),"0"),IFERROR(VLOOKUP($A109,'Season 10'!AK$4:CN$104,19,0),"0"),
IFERROR(VLOOKUP($A109,'Season 11'!AK$4:CN$104,19,0),"0"),IFERROR(VLOOKUP($A109,'Season 12'!AK$4:CN$104,19,0),"0"),
IFERROR(VLOOKUP($A109,'Season 13'!AK$4:CN$104,19,0),"0"),IFERROR(VLOOKUP($A109,'Season 14'!AK$4:CN$104,19,0),"0"),IFERROR(VLOOKUP(A109,'Season 15'!AK$4:CN$104,19,0),"0"),)</f>
        <v>0</v>
      </c>
      <c r="S109" s="518">
        <f>SUM(
IFERROR(VLOOKUP($A109,'Season 1'!AJ$4:CM$104,20,0),"0"),IFERROR(VLOOKUP($A109,'Season 2'!AK$4:CN$104,20,0),"0"),
IFERROR(VLOOKUP($A109,'Season 3'!AK$4:CN$104,20,0),"0"),IFERROR(VLOOKUP($A109,'Season 4'!AK$4:CN$104,20,0),"0"),
IFERROR(VLOOKUP($A109,'Season 5'!AK$4:CN$104,20,0),"0"),IFERROR(VLOOKUP($A109,'Season 6'!AK$4:CN$104,20,0),"0"),
IFERROR(VLOOKUP($A109,'Season 7'!AK$4:CN$104,20,0),"0"),IFERROR(VLOOKUP($A109,'Season 8'!AK$4:CN$104,20,0),"0"),
IFERROR(VLOOKUP($A109,'Season 9'!AK$4:CN$104,20,0),"0"),IFERROR(VLOOKUP($A109,'Season 10'!AK$4:CN$104,20,0),"0"),
IFERROR(VLOOKUP($A109,'Season 11'!AK$4:CN$104,20,0),"0"),IFERROR(VLOOKUP($A109,'Season 12'!AK$4:CN$104,20,0),"0"),
IFERROR(VLOOKUP($A109,'Season 13'!AK$4:CN$104,20,0),"0"),IFERROR(VLOOKUP($A109,'Season 14'!AK$4:CN$104,20,0),"0"),IFERROR(VLOOKUP(A109,'Season 15'!AK$4:CN$104,20,0),"0"),)</f>
        <v>0</v>
      </c>
      <c r="T109" s="21">
        <f>SUM(
IFERROR(VLOOKUP($A109,'Season 1'!AJ$4:CM$104,21,0),"0"),IFERROR(VLOOKUP($A109,'Season 2'!AK$4:CN$104,21,0),"0"),
IFERROR(VLOOKUP($A109,'Season 3'!AK$4:CN$104,21,0),"0"),IFERROR(VLOOKUP($A109,'Season 4'!AK$4:CN$104,21,0),"0"),
IFERROR(VLOOKUP($A109,'Season 5'!AK$4:CN$104,21,0),"0"),IFERROR(VLOOKUP($A109,'Season 6'!AK$4:CN$104,21,0),"0"),
IFERROR(VLOOKUP($A109,'Season 7'!AK$4:CN$104,21,0),"0"),IFERROR(VLOOKUP($A109,'Season 8'!AK$4:CN$104,21,0),"0"),
IFERROR(VLOOKUP($A109,'Season 9'!AK$4:CN$104,21,0),"0"),IFERROR(VLOOKUP($A109,'Season 10'!AK$4:CN$104,21,0),"0"),
IFERROR(VLOOKUP($A109,'Season 11'!AK$4:CN$104,21,0),"0"),IFERROR(VLOOKUP($A109,'Season 12'!AK$4:CN$104,21,0),"0"),
IFERROR(VLOOKUP($A109,'Season 13'!AK$4:CN$104,21,0),"0"),IFERROR(VLOOKUP($A109,'Season 14'!AK$4:CN$104,21,0),"0"),IFERROR(VLOOKUP(A109,'Season 15'!AK$4:CN$104,21,0),"0"),)</f>
        <v>0</v>
      </c>
      <c r="U109" s="402">
        <f>SUM(
IFERROR(VLOOKUP($A109,'Season 1'!AJ$4:CM$104,22,0),"0"),IFERROR(VLOOKUP($A109,'Season 2'!AK$4:CN$104,22,0),"0"),
IFERROR(VLOOKUP($A109,'Season 3'!AK$4:CN$104,22,0),"0"),IFERROR(VLOOKUP($A109,'Season 4'!AK$4:CN$104,22,0),"0"),
IFERROR(VLOOKUP($A109,'Season 5'!AK$4:CN$104,22,0),"0"),IFERROR(VLOOKUP($A109,'Season 6'!AK$4:CN$104,22,0),"0"),
IFERROR(VLOOKUP($A109,'Season 7'!AK$4:CN$104,22,0),"0"),IFERROR(VLOOKUP($A109,'Season 8'!AK$4:CN$104,22,0),"0"),
IFERROR(VLOOKUP($A109,'Season 9'!AK$4:CN$104,22,0),"0"),IFERROR(VLOOKUP($A109,'Season 10'!AK$4:CN$104,22,0),"0"),
IFERROR(VLOOKUP($A109,'Season 11'!AK$4:CN$104,22,0),"0"),IFERROR(VLOOKUP($A109,'Season 12'!AK$4:CN$104,22,0),"0"),
IFERROR(VLOOKUP($A109,'Season 13'!AK$4:CN$104,22,0),"0"),IFERROR(VLOOKUP($A109,'Season 14'!AK$4:CN$104,22,0),"0"),IFERROR(VLOOKUP(A109,'Season 15'!AK$4:CN$104,22,0),"0"),)</f>
        <v>0</v>
      </c>
      <c r="V109" s="403">
        <f>SUM(
IFERROR(VLOOKUP($A109,'Season 1'!AJ$4:CM$104,23,0),"0"),IFERROR(VLOOKUP($A109,'Season 2'!AK$4:CN$104,23,0),"0"),
IFERROR(VLOOKUP($A109,'Season 3'!AK$4:CN$104,23,0),"0"),IFERROR(VLOOKUP($A109,'Season 4'!AK$4:CN$104,23,0),"0"),
IFERROR(VLOOKUP($A109,'Season 5'!AK$4:CN$104,23,0),"0"),IFERROR(VLOOKUP($A109,'Season 6'!AK$4:CN$104,23,0),"0"),
IFERROR(VLOOKUP($A109,'Season 7'!AK$4:CN$104,23,0),"0"),IFERROR(VLOOKUP($A109,'Season 8'!AK$4:CN$104,23,0),"0"),
IFERROR(VLOOKUP($A109,'Season 9'!AK$4:CN$104,23,0),"0"),IFERROR(VLOOKUP($A109,'Season 10'!AK$4:CN$104,23,0),"0"),
IFERROR(VLOOKUP($A109,'Season 11'!AK$4:CN$104,23,0),"0"),IFERROR(VLOOKUP($A109,'Season 12'!AK$4:CN$104,23,0),"0"),
IFERROR(VLOOKUP($A109,'Season 13'!AK$4:CN$104,23,0),"0"),IFERROR(VLOOKUP($A109,'Season 14'!AK$4:CN$104,23,0),"0"),IFERROR(VLOOKUP($A109,'Season 15'!AK$4:CN$104,23,0),"0"),)</f>
        <v>0</v>
      </c>
      <c r="W109" s="398">
        <f>SUM(
IFERROR(VLOOKUP($A109,'Season 1'!AJ$4:CM$104,24,0),"0"),IFERROR(VLOOKUP($A109,'Season 2'!AK$4:CN$104,24,0),"0"),
IFERROR(VLOOKUP($A109,'Season 3'!AK$4:CN$104,24,0),"0"),IFERROR(VLOOKUP($A109,'Season 4'!AK$4:CN$104,24,0),"0"),
IFERROR(VLOOKUP($A109,'Season 5'!AK$4:CN$104,24,0),"0"),IFERROR(VLOOKUP($A109,'Season 6'!AK$4:CN$104,24,0),"0"),
IFERROR(VLOOKUP($A109,'Season 7'!AK$4:CN$104,24,0),"0"),IFERROR(VLOOKUP($A109,'Season 8'!AK$4:CN$104,24,0),"0"),
IFERROR(VLOOKUP($A109,'Season 9'!AK$4:CN$104,24,0),"0"),IFERROR(VLOOKUP($A109,'Season 10'!AK$4:CN$104,24,0),"0"),
IFERROR(VLOOKUP($A109,'Season 11'!AK$4:CN$104,24,0),"0"),IFERROR(VLOOKUP($A109,'Season 12'!AK$4:CN$104,24,0),"0"),
IFERROR(VLOOKUP($A109,'Season 13'!AK$4:CN$104,24,0),"0"),IFERROR(VLOOKUP($A109,'Season 14'!AK$4:CN$104,24,0),"0"),IFERROR(VLOOKUP($A109,'Season 15'!AK$4:CN$104,24,0),"0"),)</f>
        <v>0</v>
      </c>
      <c r="X109" s="518">
        <f>SUM(
IFERROR(VLOOKUP($A109,'Season 1'!AJ$4:CM$104,25,0),"0"),IFERROR(VLOOKUP($A109,'Season 2'!AK$4:CN$104,25,0),"0"),
IFERROR(VLOOKUP($A109,'Season 3'!AK$4:CN$104,25,0),"0"),IFERROR(VLOOKUP($A109,'Season 4'!AK$4:CN$104,25,0),"0"),
IFERROR(VLOOKUP($A109,'Season 5'!AK$4:CN$104,25,0),"0"),IFERROR(VLOOKUP($A109,'Season 6'!AK$4:CN$104,25,0),"0"),
IFERROR(VLOOKUP($A109,'Season 7'!AK$4:CN$104,25,0),"0"),IFERROR(VLOOKUP($A109,'Season 8'!AK$4:CN$104,25,0),"0"),
IFERROR(VLOOKUP($A109,'Season 9'!AK$4:CN$104,25,0),"0"),IFERROR(VLOOKUP($A109,'Season 10'!AK$4:CN$104,25,0),"0"),
IFERROR(VLOOKUP($A109,'Season 11'!AK$4:CN$104,25,0),"0"),IFERROR(VLOOKUP($A109,'Season 12'!AK$4:CN$104,25,0),"0"),
IFERROR(VLOOKUP($A109,'Season 13'!AK$4:CN$104,25,0),"0"),IFERROR(VLOOKUP($A109,'Season 14'!AK$4:CN$104,25,0),"0"),IFERROR(VLOOKUP($A109,'Season 15'!AK$4:CN$104,25,0),"0"),)</f>
        <v>0</v>
      </c>
      <c r="Y109" s="21">
        <f>SUM(
IFERROR(VLOOKUP($A109,'Season 1'!AJ$4:CM$104,26,0),"0"),IFERROR(VLOOKUP($A109,'Season 2'!AK$4:CN$104,26,0),"0"),
IFERROR(VLOOKUP($A109,'Season 3'!AK$4:CN$104,26,0),"0"),IFERROR(VLOOKUP($A109,'Season 4'!AK$4:CN$104,26,0),"0"),
IFERROR(VLOOKUP($A109,'Season 5'!AK$4:CN$104,26,0),"0"),IFERROR(VLOOKUP($A109,'Season 6'!AK$4:CN$104,26,0),"0"),
IFERROR(VLOOKUP($A109,'Season 7'!AK$4:CN$104,26,0),"0"),IFERROR(VLOOKUP($A109,'Season 8'!AK$4:CN$104,26,0),"0"),
IFERROR(VLOOKUP($A109,'Season 9'!AK$4:CN$104,26,0),"0"),IFERROR(VLOOKUP($A109,'Season 10'!AK$4:CN$104,26,0),"0"),
IFERROR(VLOOKUP($A109,'Season 11'!AK$4:CN$104,26,0),"0"),IFERROR(VLOOKUP($A109,'Season 12'!AK$4:CN$104,26,0),"0"),
IFERROR(VLOOKUP($A109,'Season 13'!AK$4:CN$104,26,0),"0"),IFERROR(VLOOKUP($A109,'Season 14'!AK$4:CN$104,26,0),"0"),IFERROR(VLOOKUP($A109,'Season 15'!AK$4:CN$104,26,0),"0"),)</f>
        <v>0</v>
      </c>
      <c r="Z109" s="402">
        <f>SUM(
IFERROR(VLOOKUP($A109,'Season 1'!AJ$4:CM$104,27,0),"0"),IFERROR(VLOOKUP($A109,'Season 2'!AK$4:CN$104,27,0),"0"),
IFERROR(VLOOKUP($A109,'Season 3'!AK$4:CN$104,27,0),"0"),IFERROR(VLOOKUP($A109,'Season 4'!AK$4:CN$104,27,0),"0"),
IFERROR(VLOOKUP($A109,'Season 5'!AK$4:CN$104,27,0),"0"),IFERROR(VLOOKUP($A109,'Season 6'!AK$4:CN$104,27,0),"0"),
IFERROR(VLOOKUP($A109,'Season 7'!AK$4:CN$104,27,0),"0"),IFERROR(VLOOKUP($A109,'Season 8'!AK$4:CN$104,27,0),"0"),
IFERROR(VLOOKUP($A109,'Season 9'!AK$4:CN$104,27,0),"0"),IFERROR(VLOOKUP($A109,'Season 10'!AK$4:CN$104,27,0),"0"),
IFERROR(VLOOKUP($A109,'Season 11'!AK$4:CN$104,27,0),"0"),IFERROR(VLOOKUP($A109,'Season 12'!AK$4:CN$104,27,0),"0"),
IFERROR(VLOOKUP($A109,'Season 13'!AK$4:CN$104,27,0),"0"),IFERROR(VLOOKUP($A109,'Season 14'!AK$4:CN$104,27,0),"0"),IFERROR(VLOOKUP($A109,'Season 15'!AK$4:CN$104,27,0),"0"),)</f>
        <v>0</v>
      </c>
      <c r="AA109" s="403">
        <f>SUM(
IFERROR(VLOOKUP($A109,'Season 1'!AJ$4:CM$104,28,0),"0"),IFERROR(VLOOKUP($A109,'Season 2'!AK$4:CN$104,28,0),"0"),
IFERROR(VLOOKUP($A109,'Season 3'!AK$4:CN$104,28,0),"0"),IFERROR(VLOOKUP($A109,'Season 4'!AK$4:CN$104,28,0),"0"),
IFERROR(VLOOKUP($A109,'Season 5'!AK$4:CN$104,28,0),"0"),IFERROR(VLOOKUP($A109,'Season 6'!AK$4:CN$104,28,0),"0"),
IFERROR(VLOOKUP($A109,'Season 7'!AK$4:CN$104,28,0),"0"),IFERROR(VLOOKUP($A109,'Season 8'!AK$4:CN$104,28,0),"0"),
IFERROR(VLOOKUP($A109,'Season 9'!AK$4:CN$104,28,0),"0"),IFERROR(VLOOKUP($A109,'Season 10'!AK$4:CN$104,28,0),"0"),
IFERROR(VLOOKUP($A109,'Season 11'!AK$4:CN$104,28,0),"0"),IFERROR(VLOOKUP($A109,'Season 12'!AK$4:CN$104,28,0),"0"),
IFERROR(VLOOKUP($A109,'Season 13'!AK$4:CN$104,28,0),"0"),IFERROR(VLOOKUP($A109,'Season 14'!AK$4:CN$104,28,0),"0"),IFERROR(VLOOKUP($A109,'Season 15'!AK$4:CN$104,28,0),"0"),)</f>
        <v>0</v>
      </c>
      <c r="AB109" s="398">
        <f>SUM(
IFERROR(VLOOKUP($A109,'Season 1'!AJ$4:CM$104,29,0),"0"),IFERROR(VLOOKUP($A109,'Season 2'!AK$4:CN$104,29,0),"0"),
IFERROR(VLOOKUP($A109,'Season 3'!AK$4:CN$104,29,0),"0"),IFERROR(VLOOKUP($A109,'Season 4'!AK$4:CN$104,29,0),"0"),
IFERROR(VLOOKUP($A109,'Season 5'!AK$4:CN$104,29,0),"0"),IFERROR(VLOOKUP($A109,'Season 6'!AK$4:CN$104,29,0),"0"),
IFERROR(VLOOKUP($A109,'Season 7'!AK$4:CN$104,29,0),"0"),IFERROR(VLOOKUP($A109,'Season 8'!AK$4:CN$104,29,0),"0"),
IFERROR(VLOOKUP($A109,'Season 9'!AK$4:CN$104,29,0),"0"),IFERROR(VLOOKUP($A109,'Season 10'!AK$4:CN$104,29,0),"0"),
IFERROR(VLOOKUP($A109,'Season 11'!AK$4:CN$104,29,0),"0"),IFERROR(VLOOKUP($A109,'Season 12'!AK$4:CN$104,29,0),"0"),
IFERROR(VLOOKUP($A109,'Season 13'!AK$4:CN$104,29,0),"0"),IFERROR(VLOOKUP($A109,'Season 14'!AK$4:CN$104,29,0),"0"),IFERROR(VLOOKUP($A109,'Season 15'!AK$4:CN$104,29,0),"0"),)</f>
        <v>0</v>
      </c>
      <c r="AC109" s="518">
        <f>SUM(
IFERROR(VLOOKUP($A109,'Season 1'!AJ$4:CM$104,30,0),"0"),IFERROR(VLOOKUP($A109,'Season 2'!AK$4:CN$104,30,0),"0"),
IFERROR(VLOOKUP($A109,'Season 3'!AK$4:CN$104,30,0),"0"),IFERROR(VLOOKUP($A109,'Season 4'!AK$4:CN$104,30,0),"0"),
IFERROR(VLOOKUP($A109,'Season 5'!AK$4:CN$104,30,0),"0"),IFERROR(VLOOKUP($A109,'Season 6'!AK$4:CN$104,30,0),"0"),
IFERROR(VLOOKUP($A109,'Season 7'!AK$4:CN$104,30,0),"0"),IFERROR(VLOOKUP($A109,'Season 8'!AK$4:CN$104,30,0),"0"),
IFERROR(VLOOKUP($A109,'Season 9'!AK$4:CN$104,30,0),"0"),IFERROR(VLOOKUP($A109,'Season 10'!AK$4:CN$104,30,0),"0"),
IFERROR(VLOOKUP($A109,'Season 11'!AK$4:CN$104,30,0),"0"),IFERROR(VLOOKUP($A109,'Season 12'!AK$4:CN$104,30,0),"0"),
IFERROR(VLOOKUP($A109,'Season 13'!AK$4:CN$104,30,0),"0"),IFERROR(VLOOKUP($A109,'Season 14'!AK$4:CN$104,30,0),"0"),IFERROR(VLOOKUP($A109,'Season 15'!AK$4:CN$104,30,0),"0"),)</f>
        <v>0</v>
      </c>
      <c r="AD109" s="21">
        <f>SUM(
IFERROR(VLOOKUP($A109,'Season 1'!AJ$4:CM$104,31,0),"0"),IFERROR(VLOOKUP($A109,'Season 2'!AK$4:CN$104,31,0),"0"),
IFERROR(VLOOKUP($A109,'Season 3'!AK$4:CN$104,31,0),"0"),IFERROR(VLOOKUP($A109,'Season 4'!AK$4:CN$104,31,0),"0"),
IFERROR(VLOOKUP($A109,'Season 5'!AK$4:CN$104,31,0),"0"),IFERROR(VLOOKUP($A109,'Season 6'!AK$4:CN$104,31,0),"0"),
IFERROR(VLOOKUP($A109,'Season 7'!AK$4:CN$104,31,0),"0"),IFERROR(VLOOKUP($A109,'Season 8'!AK$4:CN$104,31,0),"0"),
IFERROR(VLOOKUP($A109,'Season 9'!AK$4:CN$104,31,0),"0"),IFERROR(VLOOKUP($A109,'Season 10'!AK$4:CN$104,31,0),"0"),
IFERROR(VLOOKUP($A109,'Season 11'!AK$4:CN$104,31,0),"0"),IFERROR(VLOOKUP($A109,'Season 12'!AK$4:CN$104,31,0),"0"),
IFERROR(VLOOKUP($A109,'Season 13'!AK$4:CN$104,31,0),"0"),IFERROR(VLOOKUP($A109,'Season 14'!AK$4:CN$104,31,0),"0"),IFERROR(VLOOKUP($A109,'Season 15'!AK$4:CN$104,31,0),"0"),)</f>
        <v>0</v>
      </c>
      <c r="AE109" s="402">
        <f>SUM(
IFERROR(VLOOKUP($A109,'Season 1'!AJ$4:CM$104,32,0),"0"),IFERROR(VLOOKUP($A109,'Season 2'!AK$4:CN$104,32,0),"0"),
IFERROR(VLOOKUP($A109,'Season 3'!AK$4:CN$104,32,0),"0"),IFERROR(VLOOKUP($A109,'Season 4'!AK$4:CN$104,32,0),"0"),
IFERROR(VLOOKUP($A109,'Season 5'!AK$4:CN$104,32,0),"0"),IFERROR(VLOOKUP($A109,'Season 6'!AK$4:CN$104,32,0),"0"),
IFERROR(VLOOKUP($A109,'Season 7'!AK$4:CN$104,32,0),"0"),IFERROR(VLOOKUP($A109,'Season 8'!AK$4:CN$104,32,0),"0"),
IFERROR(VLOOKUP($A109,'Season 9'!AK$4:CN$104,32,0),"0"),IFERROR(VLOOKUP($A109,'Season 10'!AK$4:CN$104,32,0),"0"),
IFERROR(VLOOKUP($A109,'Season 11'!AK$4:CN$104,32,0),"0"),IFERROR(VLOOKUP($A109,'Season 12'!AK$4:CN$104,32,0),"0"),
IFERROR(VLOOKUP($A109,'Season 13'!AK$4:CN$104,32,0),"0"),IFERROR(VLOOKUP($A109,'Season 14'!AK$4:CN$104,32,0),"0"),IFERROR(VLOOKUP($A109,'Season 15'!AK$4:CN$104,32,0),"0"),)</f>
        <v>0</v>
      </c>
      <c r="AF109" s="403">
        <f>SUM(IFERROR(VLOOKUP($A109,'Season 2'!AK$4:CN$104,33,0),"0"),
IFERROR(VLOOKUP($A109,'Season 3'!AK$4:CN$104,33,0),"0"),IFERROR(VLOOKUP($A109,'Season 4'!AK$4:CN$104,33,0),"0"),
IFERROR(VLOOKUP($A109,'Season 5'!AK$4:CN$104,33,0),"0"),IFERROR(VLOOKUP($A109,'Season 6'!AK$4:CN$104,33,0),"0"),
IFERROR(VLOOKUP($A109,'Season 7'!AK$4:CN$104,33,0),"0"),IFERROR(VLOOKUP($A109,'Season 8'!AK$4:CN$104,33,0),"0"),
IFERROR(VLOOKUP($A109,'Season 9'!AK$4:CN$104,33,0),"0"),IFERROR(VLOOKUP($A109,'Season 10'!AK$4:CN$104,33,0),"0"),
IFERROR(VLOOKUP($A109,'Season 11'!AK$4:CN$104,33,0),"0"),IFERROR(VLOOKUP($A109,'Season 12'!AK$4:CN$104,33,0),"0"),
IFERROR(VLOOKUP($A109,'Season 13'!AK$4:CN$104,33,0),"0"),IFERROR(VLOOKUP($A109,'Season 14'!AK$4:CN$104,33,0),"0"),IFERROR(VLOOKUP($A109,'Season 15'!AK$4:CN$104,33,0),"0"),)</f>
        <v>0</v>
      </c>
      <c r="AG109" s="398">
        <f>SUM(IFERROR(VLOOKUP($A109,'Season 2'!AK$4:CN$104,34,0),"0"),
IFERROR(VLOOKUP($A109,'Season 3'!AK$4:CN$104,34,0),"0"),IFERROR(VLOOKUP($A109,'Season 4'!AK$4:CN$104,34,0),"0"),
IFERROR(VLOOKUP($A109,'Season 5'!AK$4:CN$104,34,0),"0"),IFERROR(VLOOKUP($A109,'Season 6'!AK$4:CN$104,34,0),"0"),
IFERROR(VLOOKUP($A109,'Season 7'!AK$4:CN$104,34,0),"0"),IFERROR(VLOOKUP($A109,'Season 8'!AK$4:CN$104,34,0),"0"),
IFERROR(VLOOKUP($A109,'Season 9'!AK$4:CN$104,34,0),"0"),IFERROR(VLOOKUP($A109,'Season 10'!AK$4:CN$104,34,0),"0"),
IFERROR(VLOOKUP($A109,'Season 11'!AK$4:CN$104,34,0),"0"),IFERROR(VLOOKUP($A109,'Season 12'!AK$4:CN$104,34,0),"0"),
IFERROR(VLOOKUP($A109,'Season 13'!AK$4:CN$104,34,0),"0"),IFERROR(VLOOKUP($A109,'Season 14'!AK$4:CN$104,34,0),"0"),IFERROR(VLOOKUP($A109,'Season 15'!AK$4:CN$104,34,0),"0"),)</f>
        <v>0</v>
      </c>
      <c r="AH109" s="518">
        <f>SUM(IFERROR(VLOOKUP($A109,'Season 2'!AK$4:CN$104,35,0),"0"),
IFERROR(VLOOKUP($A109,'Season 3'!AK$4:CN$104,35,0),"0"),IFERROR(VLOOKUP($A109,'Season 4'!AK$4:CN$104,35,0),"0"),
IFERROR(VLOOKUP($A109,'Season 5'!AK$4:CN$104,35,0),"0"),IFERROR(VLOOKUP($A109,'Season 6'!AK$4:CN$104,35,0),"0"),
IFERROR(VLOOKUP($A109,'Season 7'!AK$4:CN$104,35,0),"0"),IFERROR(VLOOKUP($A109,'Season 8'!AK$4:CN$104,35,0),"0"),
IFERROR(VLOOKUP($A109,'Season 9'!AK$4:CN$104,35,0),"0"),IFERROR(VLOOKUP($A109,'Season 10'!AK$4:CN$104,35,0),"0"),
IFERROR(VLOOKUP($A109,'Season 11'!AK$4:CN$104,35,0),"0"),IFERROR(VLOOKUP($A109,'Season 12'!AK$4:CN$104,35,0),"0"),
IFERROR(VLOOKUP($A109,'Season 13'!AK$4:CN$104,35,0),"0"),IFERROR(VLOOKUP($A109,'Season 14'!AK$4:CN$104,35,0),"0"),IFERROR(VLOOKUP($A109,'Season 15'!AK$4:CN$104,35,0),"0"),)</f>
        <v>0</v>
      </c>
      <c r="AI109" s="21">
        <f>SUM(IFERROR(VLOOKUP($A109,'Season 2'!AK$4:CN$104,36,0),"0"),
IFERROR(VLOOKUP($A109,'Season 3'!AK$4:CN$104,36,0),"0"),IFERROR(VLOOKUP($A109,'Season 4'!AK$4:CN$104,36,0),"0"),
IFERROR(VLOOKUP($A109,'Season 5'!AK$4:CN$104,36,0),"0"),IFERROR(VLOOKUP($A109,'Season 6'!AK$4:CN$104,36,0),"0"),
IFERROR(VLOOKUP($A109,'Season 7'!AK$4:CN$104,36,0),"0"),IFERROR(VLOOKUP($A109,'Season 8'!AK$4:CN$104,36,0),"0"),
IFERROR(VLOOKUP($A109,'Season 9'!AK$4:CN$104,36,0),"0"),IFERROR(VLOOKUP($A109,'Season 10'!AK$4:CN$104,36,0),"0"),
IFERROR(VLOOKUP($A109,'Season 11'!AK$4:CN$104,36,0),"0"),IFERROR(VLOOKUP($A109,'Season 12'!AK$4:CN$104,36,0),"0"),
IFERROR(VLOOKUP($A109,'Season 13'!AK$4:CN$104,36,0),"0"),IFERROR(VLOOKUP($A109,'Season 14'!AK$4:CN$104,36,0),"0"),IFERROR(VLOOKUP($A109,'Season 15'!AK$4:CN$104,36,0),"0"),)</f>
        <v>0</v>
      </c>
      <c r="AJ109" s="402">
        <f>SUM(IFERROR(VLOOKUP($A109,'Season 2'!AK$4:CN$104,37,0),"0"),
IFERROR(VLOOKUP($A109,'Season 3'!AK$4:CN$104,37,0),"0"),IFERROR(VLOOKUP($A109,'Season 4'!AK$4:CN$104,37,0),"0"),
IFERROR(VLOOKUP($A109,'Season 5'!AK$4:CN$104,37,0),"0"),IFERROR(VLOOKUP($A109,'Season 6'!AK$4:CN$104,37,0),"0"),
IFERROR(VLOOKUP($A109,'Season 7'!AK$4:CN$104,37,0),"0"),IFERROR(VLOOKUP($A109,'Season 8'!AK$4:CN$104,37,0),"0"),
IFERROR(VLOOKUP($A109,'Season 9'!AK$4:CN$104,37,0),"0"),IFERROR(VLOOKUP($A109,'Season 10'!AK$4:CN$104,37,0),"0"),
IFERROR(VLOOKUP($A109,'Season 11'!AK$4:CN$104,37,0),"0"),IFERROR(VLOOKUP($A109,'Season 12'!AK$4:CN$104,37,0),"0"),
IFERROR(VLOOKUP($A109,'Season 13'!AK$4:CN$104,37,0),"0"),IFERROR(VLOOKUP($A109,'Season 14'!AK$4:CN$104,37,0),"0"),IFERROR(VLOOKUP($A109,'Season 15'!AK$4:CN$104,37,0),"0"),)</f>
        <v>0</v>
      </c>
      <c r="AK109" s="403">
        <f>SUM(IFERROR(VLOOKUP($A109,'Season 1'!AJ$4:CM$104,33,0),"0"),IFERROR(VLOOKUP($A109,'Season 2'!AK$4:CN$104,38,0),"0"),
IFERROR(VLOOKUP($A109,'Season 3'!AK$4:CN$104,38,0),"0"),IFERROR(VLOOKUP($A109,'Season 4'!AK$4:CN$104,38,0),"0"),
IFERROR(VLOOKUP($A109,'Season 5'!AK$4:CN$104,38,0),"0"),IFERROR(VLOOKUP($A109,'Season 6'!AK$4:CN$104,38,0),"0"),
IFERROR(VLOOKUP($A109,'Season 7'!AK$4:CN$104,38,0),"0"),IFERROR(VLOOKUP($A109,'Season 8'!AK$4:CN$104,38,0),"0"),
IFERROR(VLOOKUP($A109,'Season 9'!AK$4:CN$104,38,0),"0"),IFERROR(VLOOKUP($A109,'Season 10'!AK$4:CN$104,38,0),"0"),
IFERROR(VLOOKUP($A109,'Season 11'!AK$4:CN$104,38,0),"0"),IFERROR(VLOOKUP($A109,'Season 12'!AK$4:CN$104,38,0),"0"),
IFERROR(VLOOKUP($A109,'Season 13'!AK$4:CN$104,38,0),"0"),IFERROR(VLOOKUP($A109,'Season 14'!AK$4:CN$104,38,0),"0"),IFERROR(VLOOKUP($A109,'Season 15'!AK$4:CN$104,38,0),"0"),)</f>
        <v>0</v>
      </c>
      <c r="AL109" s="398">
        <f>SUM(IFERROR(VLOOKUP($A109,'Season 1'!AJ$4:CM$104,34,0),"0"),IFERROR(VLOOKUP($A109,'Season 2'!AK$4:CN$104,39,0),"0"),
IFERROR(VLOOKUP($A109,'Season 3'!AK$4:CN$104,39,0),"0"),IFERROR(VLOOKUP($A109,'Season 4'!AK$4:CN$104,39,0),"0"),
IFERROR(VLOOKUP($A109,'Season 5'!AK$4:CN$104,39,0),"0"),IFERROR(VLOOKUP($A109,'Season 6'!AK$4:CN$104,39,0),"0"),
IFERROR(VLOOKUP($A109,'Season 7'!AK$4:CN$104,39,0),"0"),IFERROR(VLOOKUP($A109,'Season 8'!AK$4:CN$104,39,0),"0"),
IFERROR(VLOOKUP($A109,'Season 9'!AK$4:CN$104,39,0),"0"),IFERROR(VLOOKUP($A109,'Season 10'!AK$4:CN$104,39,0),"0"),
IFERROR(VLOOKUP($A109,'Season 11'!AK$4:CN$104,39,0),"0"),IFERROR(VLOOKUP($A109,'Season 12'!AK$4:CN$104,39,0),"0"),
IFERROR(VLOOKUP($A109,'Season 13'!AK$4:CN$104,39,0),"0"),IFERROR(VLOOKUP($A109,'Season 14'!AK$4:CN$104,39,0),"0"),IFERROR(VLOOKUP($A109,'Season 15'!AK$4:CN$104,39,0),"0"),)</f>
        <v>0</v>
      </c>
      <c r="AM109" s="518">
        <f>SUM(IFERROR(VLOOKUP($A109,'Season 1'!AJ$4:CM$104,35,0),"0"),IFERROR(VLOOKUP($A109,'Season 2'!AK$4:CN$104,40,0),"0"),
IFERROR(VLOOKUP($A109,'Season 3'!AK$4:CN$104,40,0),"0"),IFERROR(VLOOKUP($A109,'Season 4'!AK$4:CN$104,40,0),"0"),
IFERROR(VLOOKUP($A109,'Season 5'!AK$4:CN$104,40,0),"0"),IFERROR(VLOOKUP($A109,'Season 6'!AK$4:CN$104,40,0),"0"),
IFERROR(VLOOKUP($A109,'Season 7'!AK$4:CN$104,40,0),"0"),IFERROR(VLOOKUP($A109,'Season 8'!AK$4:CN$104,40,0),"0"),
IFERROR(VLOOKUP($A109,'Season 9'!AK$4:CN$104,40,0),"0"),IFERROR(VLOOKUP($A109,'Season 10'!AK$4:CN$104,40,0),"0"),
IFERROR(VLOOKUP($A109,'Season 11'!AK$4:CN$104,40,0),"0"),IFERROR(VLOOKUP($A109,'Season 12'!AK$4:CN$104,40,0),"0"),
IFERROR(VLOOKUP($A109,'Season 13'!AK$4:CN$104,40,0),"0"),IFERROR(VLOOKUP($A109,'Season 14'!AK$4:CN$104,40,0),"0"),IFERROR(VLOOKUP($A109,'Season 15'!AK$4:CN$104,40,0),"0"),)</f>
        <v>0</v>
      </c>
      <c r="AN109" s="21">
        <f>SUM(IFERROR(VLOOKUP($A109,'Season 1'!AJ$4:CM$104,36,0),"0"),IFERROR(VLOOKUP($A109,'Season 2'!AK$4:CN$104,41,0),"0"),
IFERROR(VLOOKUP($A109,'Season 3'!AK$4:CN$104,41,0),"0"),IFERROR(VLOOKUP($A109,'Season 4'!AK$4:CN$104,41,0),"0"),
IFERROR(VLOOKUP($A109,'Season 5'!AK$4:CN$104,41,0),"0"),IFERROR(VLOOKUP($A109,'Season 6'!AK$4:CN$104,41,0),"0"),
IFERROR(VLOOKUP($A109,'Season 7'!AK$4:CN$104,41,0),"0"),IFERROR(VLOOKUP($A109,'Season 8'!AK$4:CN$104,41,0),"0"),
IFERROR(VLOOKUP($A109,'Season 9'!AK$4:CN$104,41,0),"0"),IFERROR(VLOOKUP($A109,'Season 10'!AK$4:CN$104,41,0),"0"),
IFERROR(VLOOKUP($A109,'Season 11'!AK$4:CN$104,41,0),"0"),IFERROR(VLOOKUP($A109,'Season 12'!AK$4:CN$104,41,0),"0"),
IFERROR(VLOOKUP($A109,'Season 13'!AK$4:CN$104,41,0),"0"),IFERROR(VLOOKUP($A109,'Season 14'!AK$4:CN$104,41,0),"0"),IFERROR(VLOOKUP($A109,'Season 15'!AK$4:CN$104,41,0),"0"),)</f>
        <v>0</v>
      </c>
      <c r="AO109" s="402">
        <f>SUM(IFERROR(VLOOKUP($A109,'Season 1'!AJ$4:CM$104,37,0),"0"),IFERROR(VLOOKUP($A109,'Season 2'!AK$4:CN$104,42,0),"0"),
IFERROR(VLOOKUP($A109,'Season 3'!AK$4:CN$104,42,0),"0"),IFERROR(VLOOKUP($A109,'Season 4'!AK$4:CN$104,42,0),"0"),
IFERROR(VLOOKUP($A109,'Season 5'!AK$4:CN$104,42,0),"0"),IFERROR(VLOOKUP($A109,'Season 6'!AK$4:CN$104,42,0),"0"),
IFERROR(VLOOKUP($A109,'Season 7'!AK$4:CN$104,42,0),"0"),IFERROR(VLOOKUP($A109,'Season 8'!AK$4:CN$104,42,0),"0"),
IFERROR(VLOOKUP($A109,'Season 9'!AK$4:CN$104,42,0),"0"),IFERROR(VLOOKUP($A109,'Season 10'!AK$4:CN$104,42,0),"0"),
IFERROR(VLOOKUP($A109,'Season 11'!AK$4:CN$104,42,0),"0"),IFERROR(VLOOKUP($A109,'Season 12'!AK$4:CN$104,42,0),"0"),
IFERROR(VLOOKUP($A109,'Season 13'!AK$4:CN$104,42,0),"0"),IFERROR(VLOOKUP($A109,'Season 14'!AK$4:CN$104,42,0),"0"),IFERROR(VLOOKUP($A109,'Season 15'!AK$4:CN$104,42,0),"0"),)</f>
        <v>0</v>
      </c>
      <c r="AP109" s="403">
        <f>SUM(IFERROR(VLOOKUP($A109,'Season 1'!AJ$4:CM$104,43,0),"0"),IFERROR(VLOOKUP($A109,'Season 2'!AK$4:CN$104,43,0),"0"),
IFERROR(VLOOKUP($A109,'Season 3'!AK$4:CN$104,43,0),"0"),IFERROR(VLOOKUP($A109,'Season 4'!AK$4:CN$104,43,0),"0"),
IFERROR(VLOOKUP($A109,'Season 5'!AK$4:CN$104,43,0),"0"),IFERROR(VLOOKUP($A109,'Season 6'!AK$4:CN$104,43,0),"0"),
IFERROR(VLOOKUP($A109,'Season 7'!AK$4:CN$104,43,0),"0"),IFERROR(VLOOKUP($A109,'Season 8'!AK$4:CN$104,43,0),"0"),
IFERROR(VLOOKUP($A109,'Season 9'!AK$4:CN$104,43,0),"0"),IFERROR(VLOOKUP($A109,'Season 10'!AK$4:CN$104,43,0),"0"),
IFERROR(VLOOKUP($A109,'Season 11'!AK$4:CN$104,43,0),"0"),IFERROR(VLOOKUP($A109,'Season 12'!AK$4:CN$104,43,0),"0"),
IFERROR(VLOOKUP($A109,'Season 13'!AK$4:CN$104,43,0),"0"),IFERROR(VLOOKUP($A109,'Season 14'!AK$4:CN$104,43,0),"0"),IFERROR(VLOOKUP($A109,'Season 15'!AK$4:CN$104,43,0),"0"),)</f>
        <v>0</v>
      </c>
      <c r="AQ109" s="398">
        <f>SUM(IFERROR(VLOOKUP($A109,'Season 1'!AJ$4:CM$104,44,0),"0"),IFERROR(VLOOKUP($A109,'Season 2'!AK$4:CN$104,44,0),"0"),
IFERROR(VLOOKUP($A109,'Season 3'!AK$4:CN$104,44,0),"0"),IFERROR(VLOOKUP($A109,'Season 4'!AK$4:CN$104,44,0),"0"),
IFERROR(VLOOKUP($A109,'Season 5'!AK$4:CN$104,44,0),"0"),IFERROR(VLOOKUP($A109,'Season 6'!AK$4:CN$104,44,0),"0"),
IFERROR(VLOOKUP($A109,'Season 7'!AK$4:CN$104,44,0),"0"),IFERROR(VLOOKUP($A109,'Season 8'!AK$4:CN$104,44,0),"0"),
IFERROR(VLOOKUP($A109,'Season 9'!AK$4:CN$104,44,0),"0"),IFERROR(VLOOKUP($A109,'Season 10'!AK$4:CN$104,44,0),"0"),
IFERROR(VLOOKUP($A109,'Season 11'!AK$4:CN$104,44,0),"0"),IFERROR(VLOOKUP($A109,'Season 12'!AK$4:CN$104,44,0),"0"),
IFERROR(VLOOKUP($A109,'Season 13'!AK$4:CN$104,44,0),"0"),IFERROR(VLOOKUP($A109,'Season 14'!AK$4:CN$104,44,0),"0"),IFERROR(VLOOKUP($A109,'Season 15'!AK$4:CN$104,44,0),"0"),)</f>
        <v>0</v>
      </c>
      <c r="AR109" s="518">
        <f>SUM(IFERROR(VLOOKUP($A109,'Season 1'!AJ$4:CM$104,45,0),"0"),IFERROR(VLOOKUP($A109,'Season 2'!AK$4:CN$104,45,0),"0"),
IFERROR(VLOOKUP($A109,'Season 3'!AK$4:CN$104,45,0),"0"),IFERROR(VLOOKUP($A109,'Season 4'!AK$4:CN$104,45,0),"0"),
IFERROR(VLOOKUP($A109,'Season 5'!AK$4:CN$104,45,0),"0"),IFERROR(VLOOKUP($A109,'Season 6'!AK$4:CN$104,45,0),"0"),
IFERROR(VLOOKUP($A109,'Season 7'!AK$4:CN$104,45,0),"0"),IFERROR(VLOOKUP($A109,'Season 8'!AK$4:CN$104,45,0),"0"),
IFERROR(VLOOKUP($A109,'Season 9'!AK$4:CN$104,45,0),"0"),IFERROR(VLOOKUP($A109,'Season 10'!AK$4:CN$104,45,0),"0"),
IFERROR(VLOOKUP($A109,'Season 11'!AK$4:CN$104,45,0),"0"),IFERROR(VLOOKUP($A109,'Season 12'!AK$4:CN$104,45,0),"0"),
IFERROR(VLOOKUP($A109,'Season 13'!AK$4:CN$104,45,0),"0"),IFERROR(VLOOKUP($A109,'Season 14'!AK$4:CN$104,45,0),"0"),IFERROR(VLOOKUP($A109,'Season 15'!AK$4:CN$104,45,0),"0"),)</f>
        <v>0</v>
      </c>
      <c r="AS109" s="21">
        <f>SUM(IFERROR(VLOOKUP($A109,'Season 1'!AJ$4:CM$104,46,0),"0"),IFERROR(VLOOKUP($A109,'Season 2'!AK$4:CN$104,46,0),"0"),
IFERROR(VLOOKUP($A109,'Season 3'!AK$4:CN$104,46,0),"0"),IFERROR(VLOOKUP($A109,'Season 4'!AK$4:CN$104,46,0),"0"),
IFERROR(VLOOKUP($A109,'Season 5'!AK$4:CN$104,46,0),"0"),IFERROR(VLOOKUP($A109,'Season 6'!AK$4:CN$104,46,0),"0"),
IFERROR(VLOOKUP($A109,'Season 7'!AK$4:CN$104,46,0),"0"),IFERROR(VLOOKUP($A109,'Season 8'!AK$4:CN$104,46,0),"0"),
IFERROR(VLOOKUP($A109,'Season 9'!AK$4:CN$104,46,0),"0"),IFERROR(VLOOKUP($A109,'Season 10'!AK$4:CN$104,46,0),"0"),
IFERROR(VLOOKUP($A109,'Season 11'!AK$4:CN$104,46,0),"0"),IFERROR(VLOOKUP($A109,'Season 12'!AK$4:CN$104,46,0),"0"),
IFERROR(VLOOKUP($A109,'Season 13'!AK$4:CN$104,46,0),"0"),IFERROR(VLOOKUP($A109,'Season 14'!AK$4:CN$104,46,0),"0"),IFERROR(VLOOKUP($A109,'Season 15'!AK$4:CN$104,46,0),"0"),)</f>
        <v>0</v>
      </c>
      <c r="AT109" s="402">
        <f>SUM(IFERROR(VLOOKUP($A109,'Season 1'!AJ$4:CM$104,47,0),"0"),IFERROR(VLOOKUP($A109,'Season 2'!AK$4:CN$104,47,0),"0"),
IFERROR(VLOOKUP($A109,'Season 3'!AK$4:CN$104,47,0),"0"),IFERROR(VLOOKUP($A109,'Season 4'!AK$4:CN$104,47,0),"0"),
IFERROR(VLOOKUP($A109,'Season 5'!AK$4:CN$104,47,0),"0"),IFERROR(VLOOKUP($A109,'Season 6'!AK$4:CN$104,47,0),"0"),
IFERROR(VLOOKUP($A109,'Season 7'!AK$4:CN$104,47,0),"0"),IFERROR(VLOOKUP($A109,'Season 8'!AK$4:CN$104,47,0),"0"),
IFERROR(VLOOKUP($A109,'Season 9'!AK$4:CN$104,47,0),"0"),IFERROR(VLOOKUP($A109,'Season 10'!AK$4:CN$104,47,0),"0"),
IFERROR(VLOOKUP($A109,'Season 11'!AK$4:CN$104,47,0),"0"),IFERROR(VLOOKUP($A109,'Season 12'!AK$4:CN$104,47,0),"0"),
IFERROR(VLOOKUP($A109,'Season 13'!AK$4:CN$104,47,0),"0"),IFERROR(VLOOKUP($A109,'Season 14'!AK$4:CN$104,47,0),"0"),IFERROR(VLOOKUP($A109,'Season 15'!AK$4:CN$104,47,0),"0"),)</f>
        <v>0</v>
      </c>
      <c r="AU109" s="403">
        <f>SUM(IFERROR(VLOOKUP($A109,'Season 3'!AK$4:CN$104,48,0),"0"),IFERROR(VLOOKUP($A109,'Season 4'!AK$4:CN$104,48,0),"0"),
IFERROR(VLOOKUP($A109,'Season 5'!AK$4:CN$104,48,0),"0"),IFERROR(VLOOKUP($A109,'Season 6'!AK$4:CN$104,48,0),"0"),
IFERROR(VLOOKUP($A109,'Season 7'!AK$4:CN$104,48,0),"0"),IFERROR(VLOOKUP($A109,'Season 8'!AK$4:CN$104,48,0),"0"),
IFERROR(VLOOKUP($A109,'Season 9'!AK$4:CN$104,48,0),"0"),IFERROR(VLOOKUP($A109,'Season 10'!AK$4:CN$104,48,0),"0"),
IFERROR(VLOOKUP($A109,'Season 11'!AK$4:CN$104,48,0),"0"),IFERROR(VLOOKUP($A109,'Season 12'!AK$4:CN$104,48,0),"0"),
IFERROR(VLOOKUP($A109,'Season 13'!AK$4:CN$104,48,0),"0"),IFERROR(VLOOKUP($A109,'Season 14'!AK$4:CN$104,48,0),"0"),IFERROR(VLOOKUP($A109,'Season 15'!AK$4:CN$104,48,0),"0"),)</f>
        <v>0</v>
      </c>
      <c r="AV109" s="398">
        <f>SUM(IFERROR(VLOOKUP($A109,'Season 3'!AK$4:CN$104,49,0),"0"),IFERROR(VLOOKUP($A109,'Season 4'!AK$4:CN$104,49,0),"0"),
IFERROR(VLOOKUP($A109,'Season 5'!AK$4:CN$104,49,0),"0"),IFERROR(VLOOKUP($A109,'Season 6'!AK$4:CN$104,49,0),"0"),
IFERROR(VLOOKUP($A109,'Season 7'!AK$4:CN$104,49,0),"0"),IFERROR(VLOOKUP($A109,'Season 8'!AK$4:CN$104,49,0),"0"),
IFERROR(VLOOKUP($A109,'Season 9'!AK$4:CN$104,49,0),"0"),IFERROR(VLOOKUP($A109,'Season 10'!AK$4:CN$104,49,0),"0"),
IFERROR(VLOOKUP($A109,'Season 11'!AK$4:CN$104,49,0),"0"),IFERROR(VLOOKUP($A109,'Season 12'!AK$4:CN$104,49,0),"0"),
IFERROR(VLOOKUP($A109,'Season 13'!AK$4:CN$104,49,0),"0"),IFERROR(VLOOKUP($A109,'Season 14'!AK$4:CN$104,49,0),"0"),IFERROR(VLOOKUP($A109,'Season 15'!AK$4:CN$104,49,0),"0"),)</f>
        <v>0</v>
      </c>
      <c r="AW109" s="518">
        <f>SUM(IFERROR(VLOOKUP($A109,'Season 3'!AK$4:CN$104,50,0),"0"),IFERROR(VLOOKUP($A109,'Season 4'!AK$4:CN$104,50,0),"0"),
IFERROR(VLOOKUP($A109,'Season 5'!AK$4:CN$104,50,0),"0"),IFERROR(VLOOKUP($A109,'Season 6'!AK$4:CN$104,50,0),"0"),
IFERROR(VLOOKUP($A109,'Season 7'!AK$4:CN$104,50,0),"0"),IFERROR(VLOOKUP($A109,'Season 8'!AK$4:CN$104,50,0),"0"),
IFERROR(VLOOKUP($A109,'Season 9'!AK$4:CN$104,50,0),"0"),IFERROR(VLOOKUP($A109,'Season 10'!AK$4:CN$104,50,0),"0"),
IFERROR(VLOOKUP($A109,'Season 11'!AK$4:CN$104,50,0),"0"),IFERROR(VLOOKUP($A109,'Season 12'!AK$4:CN$104,50,0),"0"),
IFERROR(VLOOKUP($A109,'Season 13'!AK$4:CN$104,50,0),"0"),IFERROR(VLOOKUP($A109,'Season 14'!AK$4:CN$104,50,0),"0"),IFERROR(VLOOKUP($A109,'Season 15'!AK$4:CN$104,50,0),"0"),)</f>
        <v>0</v>
      </c>
      <c r="AX109" s="21">
        <f>SUM(IFERROR(VLOOKUP($A109,'Season 3'!AK$4:CN$104,51,0),"0"),IFERROR(VLOOKUP($A109,'Season 4'!AK$4:CN$104,51,0),"0"),
IFERROR(VLOOKUP($A109,'Season 5'!AK$4:CN$104,51,0),"0"),IFERROR(VLOOKUP($A109,'Season 6'!AK$4:CN$104,51,0),"0"),
IFERROR(VLOOKUP($A109,'Season 7'!AK$4:CN$104,51,0),"0"),IFERROR(VLOOKUP($A109,'Season 8'!AK$4:CN$104,51,0),"0"),
IFERROR(VLOOKUP($A109,'Season 9'!AK$4:CN$104,51,0),"0"),IFERROR(VLOOKUP($A109,'Season 10'!AK$4:CN$104,51,0),"0"),
IFERROR(VLOOKUP($A109,'Season 11'!AK$4:CN$104,51,0),"0"),IFERROR(VLOOKUP($A109,'Season 12'!AK$4:CN$104,51,0),"0"),
IFERROR(VLOOKUP($A109,'Season 13'!AK$4:CN$104,51,0),"0"),IFERROR(VLOOKUP($A109,'Season 14'!AK$4:CN$104,51,0),"0"),IFERROR(VLOOKUP($A109,'Season 15'!AK$4:CN$104,51,0),"0"),)</f>
        <v>0</v>
      </c>
      <c r="AY109" s="402">
        <f>SUM(IFERROR(VLOOKUP($A109,'Season 3'!AK$4:CN$104,52,0),"0"),IFERROR(VLOOKUP($A109,'Season 4'!AK$4:CN$104,52,0),"0"),
IFERROR(VLOOKUP($A109,'Season 5'!AK$4:CN$104,52,0),"0"),IFERROR(VLOOKUP($A109,'Season 6'!AK$4:CN$104,52,0),"0"),
IFERROR(VLOOKUP($A109,'Season 7'!AK$4:CN$104,52,0),"0"),IFERROR(VLOOKUP($A109,'Season 8'!AK$4:CN$104,52,0),"0"),
IFERROR(VLOOKUP($A109,'Season 9'!AK$4:CN$104,52,0),"0"),IFERROR(VLOOKUP($A109,'Season 10'!AK$4:CN$104,52,0),"0"),
IFERROR(VLOOKUP($A109,'Season 11'!AK$4:CN$104,52,0),"0"),IFERROR(VLOOKUP($A109,'Season 12'!AK$4:CN$104,52,0),"0"),
IFERROR(VLOOKUP($A109,'Season 13'!AK$4:CN$104,52,0),"0"),IFERROR(VLOOKUP($A109,'Season 14'!AK$4:CN$104,52,0),"0"),IFERROR(VLOOKUP($A109,'Season 15'!AK$4:CN$104,52,0),"0"),)</f>
        <v>0</v>
      </c>
      <c r="AZ109" s="403">
        <f>SUM(IFERROR(VLOOKUP($A109,'Season 1'!AJ$4:CM$104,38,0),"0"),IFERROR(VLOOKUP($A109,'Season 2'!AK$4:CN$104,48,0),"0"),)</f>
        <v>0</v>
      </c>
      <c r="BA109" s="398">
        <f>SUM(IFERROR(VLOOKUP($A109,'Season 1'!AJ$4:CM$104,39,0),"0"),IFERROR(VLOOKUP($A109,'Season 2'!AK$4:CN$104,49,0),"0"),)</f>
        <v>0</v>
      </c>
      <c r="BB109" s="518">
        <f>SUM(IFERROR(VLOOKUP($A109,'Season 1'!AJ$4:CM$104,40,0),"0"),IFERROR(VLOOKUP($A109,'Season 2'!AK$4:CN$104,50,0),"0"),)</f>
        <v>0</v>
      </c>
      <c r="BC109" s="21">
        <f>SUM(IFERROR(VLOOKUP($A109,'Season 1'!AJ$4:CM$104,41,0),"0"),IFERROR(VLOOKUP($A109,'Season 2'!AK$4:CN$104,51,0),"0"),)</f>
        <v>0</v>
      </c>
      <c r="BD109" s="402">
        <f>SUM(IFERROR(VLOOKUP($A109,'Season 1'!AJ$4:CM$104,42,0),"0"),IFERROR(VLOOKUP($A109,'Season 2'!AK$4:CN$104,52,0),"0"),)</f>
        <v>0</v>
      </c>
      <c r="BE109" s="561">
        <f>SUM(
IFERROR(VLOOKUP($A109,'Season 1'!AJ$4:CM$104,48,0),"0"),IFERROR(VLOOKUP($A109,'Season 2'!AK$4:CN$104,53,0),"0"),
IFERROR(VLOOKUP($A109,'Season 3'!AK$4:CN$104,53,0),"0"),IFERROR(VLOOKUP($A109,'Season 4'!AK$4:CN$104,53,0),"0"),
IFERROR(VLOOKUP($A109,'Season 5'!AK$4:CN$104,53,0),"0"),IFERROR(VLOOKUP($A109,'Season 6'!AK$4:CN$104,53,0),"0"),
IFERROR(VLOOKUP($A109,'Season 7'!AK$4:CN$104,53,0),"0"),IFERROR(VLOOKUP($A109,'Season 8'!AK$4:CN$104,53,0),"0"),
IFERROR(VLOOKUP($A109,'Season 9'!AK$4:CN$104,53,0),"0"),IFERROR(VLOOKUP($A109,'Season 10'!AK$4:CN$104,53,0),"0"),
IFERROR(VLOOKUP($A109,'Season 11'!AK$4:CN$104,53,0),"0"),IFERROR(VLOOKUP($A109,'Season 12'!AK$4:CN$104,53,0),"0"),
IFERROR(VLOOKUP($A109,'Season 13'!AK$4:CN$104,53,0),"0"),IFERROR(VLOOKUP($A109,'Season 14'!AK$4:CN$104,53,0),"0"),IFERROR(VLOOKUP($A109,'Season 15'!AK$4:CN$104,53,0),"0"),)</f>
        <v>0</v>
      </c>
      <c r="BF109" s="562">
        <f>SUM(
IFERROR(VLOOKUP($A109,'Season 1'!AJ$4:CM$104,49,0),"0"),IFERROR(VLOOKUP($A109,'Season 2'!AK$4:CN$104,54,0),"0"),
IFERROR(VLOOKUP($A109,'Season 3'!AK$4:CN$104,54,0),"0"),IFERROR(VLOOKUP($A109,'Season 4'!AK$4:CN$104,54,0),"0"),
IFERROR(VLOOKUP($A109,'Season 5'!AK$4:CN$104,54,0),"0"),IFERROR(VLOOKUP($A109,'Season 6'!AK$4:CN$104,54,0),"0"),
IFERROR(VLOOKUP($A109,'Season 7'!AK$4:CN$104,54,0),"0"),IFERROR(VLOOKUP($A109,'Season 8'!AK$4:CN$104,54,0),"0"),
IFERROR(VLOOKUP($A109,'Season 9'!AK$4:CN$104,54,0),"0"),IFERROR(VLOOKUP($A109,'Season 10'!AK$4:CN$104,54,0),"0"),
IFERROR(VLOOKUP($A109,'Season 11'!AK$4:CN$104,540),"0"),IFERROR(VLOOKUP($A109,'Season 12'!AK$4:CN$104,54,0),"0"),
IFERROR(VLOOKUP($A109,'Season 13'!AK$4:CN$104,54,0),"0"),IFERROR(VLOOKUP($A109,'Season 14'!AK$4:CN$104,54,0),"0"),IFERROR(VLOOKUP($A109,'Season 15'!AK$4:CN$104,54,0),"0"),)</f>
        <v>0</v>
      </c>
      <c r="BG109" s="529" t="e">
        <f t="shared" si="3"/>
        <v>#DIV/0!</v>
      </c>
      <c r="BI109" s="553"/>
      <c r="BJ109" s="553"/>
      <c r="BK109" s="553"/>
      <c r="BL109" s="553"/>
      <c r="BM109" s="553"/>
      <c r="BN109" s="553"/>
      <c r="BO109" s="822"/>
      <c r="BP109" s="822"/>
      <c r="BQ109" s="822"/>
      <c r="BR109" s="822"/>
      <c r="BS109" s="12" t="str">
        <f>IFERROR(VLOOKUP($A109,'Season 1'!$AJ$4:$CM$104,50,0),"0")</f>
        <v>0</v>
      </c>
      <c r="BT109" s="12" t="str">
        <f>IFERROR(VLOOKUP($A109,'Season 1'!$AJ$4:$CM$104,51,0),"0")</f>
        <v>0</v>
      </c>
      <c r="BU109" s="12" t="str">
        <f>IFERROR(VLOOKUP($A109,'Season 2'!$AK$4:$CN$104,55,0),"0")</f>
        <v>0</v>
      </c>
      <c r="BV109" s="12" t="str">
        <f>IFERROR(VLOOKUP($A109,'Season 2'!$AK$4:$CN$104,56,0),"0")</f>
        <v>0</v>
      </c>
      <c r="BW109" s="12" t="str">
        <f>IFERROR(VLOOKUP($A109,'Season 3'!$AK$4:$CN$104,55,0),"0")</f>
        <v>0</v>
      </c>
      <c r="BX109" s="12" t="str">
        <f>IFERROR(VLOOKUP($A109,'Season 3'!$AK$4:$CN$104,56,0),"0")</f>
        <v>0</v>
      </c>
      <c r="BY109" s="12" t="str">
        <f>IFERROR(VLOOKUP($A109,'Season 4'!$AK$4:$CN$104,55,0),"0")</f>
        <v>0</v>
      </c>
      <c r="BZ109" s="12" t="str">
        <f>IFERROR(VLOOKUP($A109,'Season 4'!$AK$4:$CN$104,56,0),"0")</f>
        <v>0</v>
      </c>
      <c r="CA109" s="12" t="str">
        <f>IFERROR(VLOOKUP($A109,'Season 5'!$AK$4:$CN$104,55,0),"0")</f>
        <v>0</v>
      </c>
      <c r="CB109" s="12" t="str">
        <f>IFERROR(VLOOKUP($A109,'Season 5'!$AK$4:$CN$104,56,0),"0")</f>
        <v>0</v>
      </c>
      <c r="CC109" s="12" t="str">
        <f>IFERROR(VLOOKUP($A109,'Season 6'!$AK$4:$CN$104,55,0),"0")</f>
        <v>0</v>
      </c>
      <c r="CD109" s="12" t="str">
        <f>IFERROR(VLOOKUP($A109,'Season 6'!$AK$4:$CN$104,56,0),"0")</f>
        <v>0</v>
      </c>
      <c r="CE109" s="12" t="str">
        <f>IFERROR(VLOOKUP($A109,'Season 7'!$AK$4:$CN$104,55,0),"0")</f>
        <v>0</v>
      </c>
      <c r="CF109" s="12" t="str">
        <f>IFERROR(VLOOKUP($A109,'Season 7'!$AK$4:$CN$104,56,0),"0")</f>
        <v>0</v>
      </c>
      <c r="CG109" s="12" t="str">
        <f>IFERROR(VLOOKUP($A109,'Season 8'!$AK$4:$CN$104,55,0),"0")</f>
        <v>0</v>
      </c>
      <c r="CH109" s="12" t="str">
        <f>IFERROR(VLOOKUP($A109,'Season 8'!$AK$4:$CN$104,56,0),"0")</f>
        <v>0</v>
      </c>
      <c r="CI109" s="12" t="str">
        <f>IFERROR(VLOOKUP($A109,'Season 9'!$AK$4:$CN$104,55,0),"0")</f>
        <v>0</v>
      </c>
      <c r="CJ109" s="12" t="str">
        <f>IFERROR(VLOOKUP($A109,'Season 9'!$AK$4:$CN$104,56,0),"0")</f>
        <v>0</v>
      </c>
      <c r="CK109" s="12" t="str">
        <f>IFERROR(VLOOKUP($A109,'Season 10'!$AK$4:$CN$104,55,0),"0")</f>
        <v>0</v>
      </c>
      <c r="CL109" s="12" t="str">
        <f>IFERROR(VLOOKUP($A109,'Season 10'!$AK$4:$CN$104,56,0),"0")</f>
        <v>0</v>
      </c>
      <c r="CM109" s="12" t="str">
        <f>IFERROR(VLOOKUP($A109,'Season 11'!$AK$4:$CN$104,55,0),"0")</f>
        <v>0</v>
      </c>
      <c r="CN109" s="12" t="str">
        <f>IFERROR(VLOOKUP($A109,'Season 11'!$AK$4:$CN$104,56,0),"0")</f>
        <v>0</v>
      </c>
      <c r="CO109" s="12" t="str">
        <f>IFERROR(VLOOKUP($A109,'Season 12'!$AK$4:$CN$104,55,0),"0")</f>
        <v>0</v>
      </c>
      <c r="CP109" s="12" t="str">
        <f>IFERROR(VLOOKUP($A109,'Season 12'!$AK$4:$CN$104,56,0),"0")</f>
        <v>0</v>
      </c>
      <c r="CQ109" s="12" t="str">
        <f>IFERROR(VLOOKUP($A109,'Season 13'!$AK$4:$CN$104,55,0),"0")</f>
        <v>0</v>
      </c>
      <c r="CR109" s="12" t="str">
        <f>IFERROR(VLOOKUP($A109,'Season 13'!$AK$4:$CN$104,56,0),"0")</f>
        <v>0</v>
      </c>
      <c r="CS109" s="12" t="str">
        <f>IFERROR(VLOOKUP($A109,'Season 14'!$AK$4:$CN$104,55,0),"0")</f>
        <v>0</v>
      </c>
      <c r="CT109" s="12" t="str">
        <f>IFERROR(VLOOKUP($A109,'Season 14'!$AK$4:$CN$104,56,0),"0")</f>
        <v>0</v>
      </c>
      <c r="CU109" s="12" t="str">
        <f>IFERROR(VLOOKUP($A109,'Season 15'!$AK$4:$CN$104,55,0),"0")</f>
        <v>0</v>
      </c>
      <c r="CV109" s="12" t="str">
        <f>IFERROR(VLOOKUP($A109,'Season 15'!$AK$4:$CN$104,56,0),"0")</f>
        <v>0</v>
      </c>
    </row>
    <row r="110" spans="1:100" x14ac:dyDescent="0.25">
      <c r="A110" s="2" t="s">
        <v>35</v>
      </c>
      <c r="B110" s="516" t="str">
        <f>IFERROR(VLOOKUP('Data Totals'!A110,'Season 1'!AJ$4:CH$104,2,FALSE),IFERROR(VLOOKUP('Data Totals'!A110,'Season 2'!AK$4:CI$104,2,FALSE),IFERROR(VLOOKUP('Data Totals'!A110,'Season 3'!AK$4:CI$104,2,FALSE),IFERROR(VLOOKUP('Data Totals'!A110,'Season 4'!AK$4:CI$104,2,FALSE),IFERROR(VLOOKUP('Data Totals'!A110,'Season 5'!AK$4:CI$104,2,FALSE),IFERROR(VLOOKUP('Data Totals'!A110,'Season 6'!AK$4:CI$104,2,FALSE),IFERROR(VLOOKUP('Data Totals'!A110,'Season 7'!AK$4:CI$104,2,FALSE),IFERROR(VLOOKUP('Data Totals'!A110,'Season 8'!AK$4:CI$104,2,FALSE),IFERROR(VLOOKUP('Data Totals'!A110,'Season 9'!AK$4:CI$104,2,FALSE),IFERROR(VLOOKUP('Data Totals'!A110,'Season 10'!AK$4:CI$104,2,FALSE),IFERROR(VLOOKUP('Data Totals'!A110,'Season 11'!AK$4:CI$104,2,FALSE),IFERROR(VLOOKUP('Data Totals'!A110,'Season 12'!AK$4:CI$104,2,FALSE),IFERROR(VLOOKUP('Data Totals'!A110,'Season 13'!AK$4:CI$104,2,FALSE),IFERROR(VLOOKUP('Data Totals'!A110,'Season 14'!AK$4:CI$104,2,FALSE),IFERROR(VLOOKUP('Data Totals'!A110,'Season 15'!AK$4:CI$104,2,FALSE),"N/A")))))))))))))))</f>
        <v>N/A</v>
      </c>
      <c r="C110" s="517" t="str">
        <f>IFERROR(VLOOKUP('Data Totals'!A110,'Season 1'!AJ$4:CH$104,3,FALSE),IFERROR(VLOOKUP('Data Totals'!A110,'Season 2'!AK$4:CI$104,3,FALSE),IFERROR(VLOOKUP('Data Totals'!A110,'Season 3'!AK$4:CI$104,3,FALSE),IFERROR(VLOOKUP('Data Totals'!A110,'Season 4'!AK$4:CI$104,3,FALSE),IFERROR(VLOOKUP('Data Totals'!A110,'Season 5'!AK$4:CI$104,3,FALSE),IFERROR(VLOOKUP('Data Totals'!A110,'Season 6'!AK$4:CI$104,3,FALSE),IFERROR(VLOOKUP('Data Totals'!A110,'Season 7'!AK$4:CI$104,3,FALSE),IFERROR(VLOOKUP('Data Totals'!A110,'Season 8'!AK$4:CI$104,3,FALSE),IFERROR(VLOOKUP('Data Totals'!A110,'Season 9'!AK$4:CI$104,3,FALSE),IFERROR(VLOOKUP('Data Totals'!A110,'Season 10'!AK$4:CI$104,3,FALSE),IFERROR(VLOOKUP('Data Totals'!A110,'Season 11'!AK$4:CI$104,3,FALSE),IFERROR(VLOOKUP('Data Totals'!A110,'Season 12'!AK$4:CI$104,3,FALSE),IFERROR(VLOOKUP('Data Totals'!A110,'Season 13'!AK$4:CI$104,3,FALSE),IFERROR(VLOOKUP('Data Totals'!A110,'Season 14'!AK$4:CI$104,3,FALSE),IFERROR(VLOOKUP('Data Totals'!A110,'Season 15'!AK$4:CI$104,3,FALSE),"N/A")))))))))))))))</f>
        <v>N/A</v>
      </c>
      <c r="D110" s="517" t="str">
        <f>IFERROR(VLOOKUP('Data Totals'!A110,'Season 15'!AK$4:CI$104,4,FALSE),IFERROR(VLOOKUP('Data Totals'!A110,'Season 14'!AK$4:CI$104,4,FALSE),IFERROR(VLOOKUP('Data Totals'!A110,'Season 13'!AK$4:CI$104,4,FALSE),IFERROR(VLOOKUP('Data Totals'!A110,'Season 12'!AK$4:CI$104,4,FALSE),IFERROR(VLOOKUP('Data Totals'!A110,'Season 11'!AK$4:CI$104,4,FALSE),IFERROR(VLOOKUP('Data Totals'!A110,'Season 10'!AK$4:CI$104,4,FALSE),IFERROR(VLOOKUP('Data Totals'!A110,'Season 9'!AK$4:CI$104,4,FALSE),IFERROR(VLOOKUP('Data Totals'!A110,'Season 8'!AK$4:CI$104,4,FALSE),IFERROR(VLOOKUP('Data Totals'!A110,'Season 7'!AK$4:CI$104,4,FALSE),IFERROR(VLOOKUP('Data Totals'!A110,'Season 6'!AK$4:CI$104,4,FALSE),IFERROR(VLOOKUP('Data Totals'!A110,'Season 5'!AK$4:CI$104,4,FALSE),IFERROR(VLOOKUP('Data Totals'!A110,'Season 4'!AK$4:CI$104,4,FALSE),IFERROR(VLOOKUP('Data Totals'!A110,'Season 3'!AK$4:CI$104,4,FALSE),IFERROR(VLOOKUP('Data Totals'!A110,'Season 2'!AK$4:CI$104,4,FALSE),IFERROR(VLOOKUP('Data Totals'!A110,'Season 1'!AJ$4:CH$104,4,FALSE),"N/A")))))))))))))))</f>
        <v>N/A</v>
      </c>
      <c r="E110" s="517" t="e">
        <f t="shared" si="2"/>
        <v>#VALUE!</v>
      </c>
      <c r="F110" s="398">
        <f>SUM(IFERROR(VLOOKUP(A110,BI$3:BN$152,2,0),"0"),
IFERROR(VLOOKUP(A110,'Season 1'!AJ$4:CM$104,7,0),"0"),IFERROR(VLOOKUP(A110,'Season 2'!AK$4:CN$104,7,0),"0"),
IFERROR(VLOOKUP(A110,'Season 3'!AK$4:CN$104,7,0),"0"),IFERROR(VLOOKUP(A110,'Season 4'!AK$4:CN$104,7,0),"0"),
IFERROR(VLOOKUP(A110,'Season 5'!AK$4:CN$104,7,0),"0"),IFERROR(VLOOKUP(A110,'Season 6'!AK$4:CN$104,7,0),"0"),
IFERROR(VLOOKUP(A110,'Season 7'!AK$4:CN$104,7,0),"0"),IFERROR(VLOOKUP(A110,'Season 8'!AK$4:CN$104,7,0),"0"),
IFERROR(VLOOKUP(A110,'Season 9'!AK$4:CN$104,7,0),"0"),IFERROR(VLOOKUP(A110,'Season 10'!AK$4:CN$104,7,0),"0"),
IFERROR(VLOOKUP(A110,'Season 11'!AK$4:CN$104,7,0),"0"),IFERROR(VLOOKUP(A110,'Season 12'!AK$4:CN$104,7,0),"0"),
IFERROR(VLOOKUP(A110,'Season 13'!AK$4:CN$104,7,0),"0"),IFERROR(VLOOKUP(A110,'Season 14'!AK$4:CN$104,7,0),"0"),IFERROR(VLOOKUP(A110,'Season 15'!AK$4:CN$104,7,0),"0"),)</f>
        <v>0</v>
      </c>
      <c r="G110" s="398">
        <f>SUM(
IFERROR(VLOOKUP(A110,'Season 1'!AJ$4:CM$104,8,0),"0"),IFERROR(VLOOKUP(A110,'Season 2'!AK$4:CN$104,8,0),"0"),
IFERROR(VLOOKUP(A110,'Season 3'!AK$4:CN$104,8,0),"0"),IFERROR(VLOOKUP(A110,'Season 4'!AK$4:CN$104,8,0),"0"),
IFERROR(VLOOKUP(A110,'Season 5'!AK$4:CN$104,8,0),"0"),IFERROR(VLOOKUP(A110,'Season 6'!AK$4:CN$104,8,0),"0"),
IFERROR(VLOOKUP(A110,'Season 7'!AK$4:CN$104,8,0),"0"),IFERROR(VLOOKUP(A110,'Season 8'!AK$4:CN$104,8,0),"0"),
IFERROR(VLOOKUP(A110,'Season 9'!AK$4:CN$104,8,0),"0"),IFERROR(VLOOKUP(A110,'Season 10'!AK$4:CN$104,8,0),"0"),
IFERROR(VLOOKUP(A110,'Season 11'!AK$4:CN$104,8,0),"0"),IFERROR(VLOOKUP(A110,'Season 12'!AK$4:CN$104,8,0),"0"),
IFERROR(VLOOKUP(A110,'Season 13'!AK$4:CN$104,8,0),"0"),IFERROR(VLOOKUP(A110,'Season 14'!AK$4:CN$104,8,0),"0"),IFERROR(VLOOKUP(A110,'Season 15'!AK$4:CN$104,8,0),"0"),)</f>
        <v>0</v>
      </c>
      <c r="H110" s="329">
        <f>SUM(
IFERROR(VLOOKUP(A110,'Season 1'!AJ$4:CM$104,9,0),"0"),IFERROR(VLOOKUP(A110,'Season 2'!AK$4:CN$104,9,0),"0"),
IFERROR(VLOOKUP(A110,'Season 3'!AK$4:CN$104,9,0),"0"),IFERROR(VLOOKUP(A110,'Season 4'!AK$4:CN$104,9,0),"0"),
IFERROR(VLOOKUP(A110,'Season 5'!AK$4:CN$104,9,0),"0"),IFERROR(VLOOKUP(A110,'Season 6'!AK$4:CN$104,9,0),"0"),
IFERROR(VLOOKUP(A110,'Season 7'!AK$4:CN$104,9,0),"0"),IFERROR(VLOOKUP(A110,'Season 8'!AK$4:CN$104,9,0),"0"),
IFERROR(VLOOKUP(A110,'Season 9'!AK$4:CN$104,9,0),"0"),IFERROR(VLOOKUP(A110,'Season 10'!AK$4:CN$104,9,0),"0"),
IFERROR(VLOOKUP(A110,'Season 11'!AK$4:CN$104,9,0),"0"),IFERROR(VLOOKUP(A110,'Season 12'!AK$4:CN$104,9,0),"0"),
IFERROR(VLOOKUP(A110,'Season 13'!AK$4:CN$104,9,0),"0"),IFERROR(VLOOKUP(A110,'Season 14'!AK$4:CN$104,9,0),"0"),IFERROR(VLOOKUP(A110,'Season 15'!AK$4:CN$104,9,0),"0"),)</f>
        <v>0</v>
      </c>
      <c r="I110" s="518">
        <f>SUM(
IFERROR(VLOOKUP(A110,'Season 1'!AJ$4:CM$104,10,0),"0"),IFERROR(VLOOKUP(A110,'Season 2'!AK$4:CN$104,10,0),"0"),
IFERROR(VLOOKUP(A110,'Season 3'!AK$4:CN$104,10,0),"0"),IFERROR(VLOOKUP(A110,'Season 4'!AK$4:CN$104,10,0),"0"),
IFERROR(VLOOKUP(A110,'Season 5'!AK$4:CN$104,10,0),"0"),IFERROR(VLOOKUP(A110,'Season 6'!AK$4:CN$104,10,0),"0"),
IFERROR(VLOOKUP(A110,'Season 7'!AK$4:CN$104,10,0),"0"),IFERROR(VLOOKUP(A110,'Season 8'!AK$4:CN$104,10,0),"0"),
IFERROR(VLOOKUP(A110,'Season 9'!AK$4:CN$104,10,0),"0"),IFERROR(VLOOKUP(A110,'Season 10'!AK$4:CN$104,10,0),"0"),
IFERROR(VLOOKUP(A110,'Season 11'!AK$4:CN$104,10,0),"0"),IFERROR(VLOOKUP(A110,'Season 12'!AK$4:CN$104,10,0),"0"),
IFERROR(VLOOKUP(A110,'Season 13'!AK$4:CN$104,10,0),"0"),IFERROR(VLOOKUP(A110,'Season 14'!AK$4:CN$104,10,0),"0"),IFERROR(VLOOKUP(A110,'Season 15'!AK$4:CN$104,10,0),"0"),)</f>
        <v>0</v>
      </c>
      <c r="J110" s="21">
        <f>SUM(IFERROR(VLOOKUP(A110,BI$3:BN$152,3,0),"0"),
IFERROR(VLOOKUP(A110,'Season 1'!AJ$4:CM$104,11,0),"0"),IFERROR(VLOOKUP(A110,'Season 2'!AK$4:CN$104,11,0),"0"),
IFERROR(VLOOKUP(A110,'Season 3'!AK$4:CN$104,11,0),"0"),IFERROR(VLOOKUP(A110,'Season 4'!AK$4:CN$104,11,0),"0"),
IFERROR(VLOOKUP(A110,'Season 5'!AK$4:CN$104,11,0),"0"),IFERROR(VLOOKUP(A110,'Season 6'!AK$4:CN$104,11,0),"0"),
IFERROR(VLOOKUP(A110,'Season 7'!AK$4:CN$104,11,0),"0"),IFERROR(VLOOKUP(A110,'Season 8'!AK$4:CN$104,11,0),"0"),
IFERROR(VLOOKUP(A110,'Season 9'!AK$4:CN$104,11,0),"0"),IFERROR(VLOOKUP(A110,'Season 10'!AK$4:CN$104,11,0),"0"),
IFERROR(VLOOKUP(A110,'Season 11'!AK$4:CN$104,11,0),"0"),IFERROR(VLOOKUP(A110,'Season 12'!AK$4:CN$104,11,0),"0"),
IFERROR(VLOOKUP(A110,'Season 13'!AK$4:CN$104,11,0),"0"),IFERROR(VLOOKUP(A110,'Season 14'!AK$4:CN$104,11,0),"0"),IFERROR(VLOOKUP(A110,'Season 15'!AK$4:CN$104,11,0),"0"),)</f>
        <v>0</v>
      </c>
      <c r="K110" s="402">
        <f>SUM(IFERROR(VLOOKUP($A110,BI$3:BN$152,4,0),"0"),
IFERROR(VLOOKUP($A110,'Season 1'!AJ$4:CM$104,12,0),"0"),IFERROR(VLOOKUP($A110,'Season 2'!AK$4:CN$104,12,0),"0"),
IFERROR(VLOOKUP($A110,'Season 3'!AK$4:CN$104,12,0),"0"),IFERROR(VLOOKUP($A110,'Season 4'!AK$4:CN$104,12,0),"0"),
IFERROR(VLOOKUP($A110,'Season 5'!AK$4:CN$104,12,0),"0"),IFERROR(VLOOKUP($A110,'Season 6'!AK$4:CN$104,12,0),"0"),
IFERROR(VLOOKUP($A110,'Season 7'!AK$4:CN$104,12,0),"0"),IFERROR(VLOOKUP($A110,'Season 8'!AK$4:CN$104,12,0),"0"),
IFERROR(VLOOKUP($A110,'Season 9'!AK$4:CN$104,12,0),"0"),IFERROR(VLOOKUP($A110,'Season 10'!AK$4:CN$104,12,0),"0"),
IFERROR(VLOOKUP($A110,'Season 11'!AK$4:CN$104,12,0),"0"),IFERROR(VLOOKUP($A110,'Season 12'!AK$4:CN$104,12,0),"0"),
IFERROR(VLOOKUP($A110,'Season 13'!AK$4:CN$104,12,0),"0"),IFERROR(VLOOKUP($A110,'Season 14'!AK$4:CN$104,12,0),"0"),IFERROR(VLOOKUP(A110,'Season 15'!AK$4:CN$104,12,0),"0"),)</f>
        <v>0</v>
      </c>
      <c r="L110" s="403">
        <f>SUM(
IFERROR(VLOOKUP($A110,'Season 1'!AJ$4:CM$104,13,0),"0"),IFERROR(VLOOKUP($A110,'Season 2'!AK$4:CN$104,13,0),"0"),
IFERROR(VLOOKUP($A110,'Season 3'!AK$4:CN$104,13,0),"0"),IFERROR(VLOOKUP($A110,'Season 4'!AK$4:CN$104,13,0),"0"),
IFERROR(VLOOKUP($A110,'Season 5'!AK$4:CN$104,13,0),"0"),IFERROR(VLOOKUP($A110,'Season 6'!AK$4:CN$104,13,0),"0"),
IFERROR(VLOOKUP($A110,'Season 7'!AK$4:CN$104,13,0),"0"),IFERROR(VLOOKUP($A110,'Season 8'!AK$4:CN$104,13,0),"0"),
IFERROR(VLOOKUP($A110,'Season 9'!AK$4:CN$104,13,0),"0"),IFERROR(VLOOKUP($A110,'Season 10'!AK$4:CN$104,13,0),"0"),
IFERROR(VLOOKUP($A110,'Season 11'!AK$4:CN$104,13,0),"0"),IFERROR(VLOOKUP($A110,'Season 12'!AK$4:CN$104,13,0),"0"),
IFERROR(VLOOKUP($A110,'Season 13'!AK$4:CN$104,13,0),"0"),IFERROR(VLOOKUP($A110,'Season 14'!AK$4:CN$104,13,0),"0"),IFERROR(VLOOKUP(A110,'Season 15'!AK$4:CN$104,13,0),"0"),)</f>
        <v>0</v>
      </c>
      <c r="M110" s="398">
        <f>SUM(
IFERROR(VLOOKUP($A110,'Season 1'!AJ$4:CM$104,14,0),"0"),IFERROR(VLOOKUP($A110,'Season 2'!AK$4:CN$104,14,0),"0"),
IFERROR(VLOOKUP($A110,'Season 3'!AK$4:CN$104,14,0),"0"),IFERROR(VLOOKUP($A110,'Season 4'!AK$4:CN$104,14,0),"0"),
IFERROR(VLOOKUP($A110,'Season 5'!AK$4:CN$104,14,0),"0"),IFERROR(VLOOKUP($A110,'Season 6'!AK$4:CN$104,14,0),"0"),
IFERROR(VLOOKUP($A110,'Season 7'!AK$4:CN$104,14,0),"0"),IFERROR(VLOOKUP($A110,'Season 8'!AK$4:CN$104,14,0),"0"),
IFERROR(VLOOKUP($A110,'Season 9'!AK$4:CN$104,14,0),"0"),IFERROR(VLOOKUP($A110,'Season 10'!AK$4:CN$104,14,0),"0"),
IFERROR(VLOOKUP($A110,'Season 11'!AK$4:CN$104,14,0),"0"),IFERROR(VLOOKUP($A110,'Season 12'!AK$4:CN$104,14,0),"0"),
IFERROR(VLOOKUP($A110,'Season 13'!AK$4:CN$104,14,0),"0"),IFERROR(VLOOKUP($A110,'Season 14'!AK$4:CN$104,14,0),"0"),IFERROR(VLOOKUP(A110,'Season 15'!AK$4:CN$104,14,0),"0"),)</f>
        <v>0</v>
      </c>
      <c r="N110" s="518">
        <f>SUM(
IFERROR(VLOOKUP($A110,'Season 1'!AJ$4:CM$104,15,0),"0"),IFERROR(VLOOKUP($A110,'Season 2'!AK$4:CN$104,15,0),"0"),
IFERROR(VLOOKUP($A110,'Season 3'!AK$4:CN$104,15,0),"0"),IFERROR(VLOOKUP($A110,'Season 4'!AK$4:CN$104,15,0),"0"),
IFERROR(VLOOKUP($A110,'Season 5'!AK$4:CN$104,15,0),"0"),IFERROR(VLOOKUP($A110,'Season 6'!AK$4:CN$104,15,0),"0"),
IFERROR(VLOOKUP($A110,'Season 7'!AK$4:CN$104,15,0),"0"),IFERROR(VLOOKUP($A110,'Season 8'!AK$4:CN$104,15,0),"0"),
IFERROR(VLOOKUP($A110,'Season 9'!AK$4:CN$104,15,0),"0"),IFERROR(VLOOKUP($A110,'Season 10'!AK$4:CN$104,15,0),"0"),
IFERROR(VLOOKUP($A110,'Season 11'!AK$4:CN$104,15,0),"0"),IFERROR(VLOOKUP($A110,'Season 12'!AK$4:CN$104,15,0),"0"),
IFERROR(VLOOKUP($A110,'Season 13'!AK$4:CN$104,15,0),"0"),IFERROR(VLOOKUP($A110,'Season 14'!AK$4:CN$104,15,0),"0"),IFERROR(VLOOKUP(A110,'Season 15'!AK$4:CN$104,15,0),"0"),)</f>
        <v>0</v>
      </c>
      <c r="O110" s="21">
        <f>SUM(
IFERROR(VLOOKUP($A110,'Season 1'!AJ$4:CM$104,16,0),"0"),IFERROR(VLOOKUP($A110,'Season 2'!AK$4:CN$104,16,0),"0"),
IFERROR(VLOOKUP($A110,'Season 3'!AK$4:CN$104,16,0),"0"),IFERROR(VLOOKUP($A110,'Season 4'!AK$4:CN$104,16,0),"0"),
IFERROR(VLOOKUP($A110,'Season 5'!AK$4:CN$104,16,0),"0"),IFERROR(VLOOKUP($A110,'Season 6'!AK$4:CN$104,16,0),"0"),
IFERROR(VLOOKUP($A110,'Season 7'!AK$4:CN$104,16,0),"0"),IFERROR(VLOOKUP($A110,'Season 8'!AK$4:CN$104,16,0),"0"),
IFERROR(VLOOKUP($A110,'Season 9'!AK$4:CN$104,16,0),"0"),IFERROR(VLOOKUP($A110,'Season 10'!AK$4:CN$104,16,0),"0"),
IFERROR(VLOOKUP($A110,'Season 11'!AK$4:CN$104,16,0),"0"),IFERROR(VLOOKUP($A110,'Season 12'!AK$4:CN$104,16,0),"0"),
IFERROR(VLOOKUP($A110,'Season 13'!AK$4:CN$104,16,0),"0"),IFERROR(VLOOKUP($A110,'Season 14'!AK$4:CN$104,16,0),"0"),IFERROR(VLOOKUP(A110,'Season 15'!AK$4:CN$104,16,0),"0"),)</f>
        <v>0</v>
      </c>
      <c r="P110" s="402">
        <f>SUM(
IFERROR(VLOOKUP($A110,'Season 1'!AJ$4:CM$104,17,0),"0"),IFERROR(VLOOKUP($A110,'Season 2'!AK$4:CN$104,17,0),"0"),
IFERROR(VLOOKUP($A110,'Season 3'!AK$4:CN$104,17,0),"0"),IFERROR(VLOOKUP($A110,'Season 4'!AK$4:CN$104,17,0),"0"),
IFERROR(VLOOKUP($A110,'Season 5'!AK$4:CN$104,17,0),"0"),IFERROR(VLOOKUP($A110,'Season 6'!AK$4:CN$104,17,0),"0"),
IFERROR(VLOOKUP($A110,'Season 7'!AK$4:CN$104,17,0),"0"),IFERROR(VLOOKUP($A110,'Season 8'!AK$4:CN$104,17,0),"0"),
IFERROR(VLOOKUP($A110,'Season 9'!AK$4:CN$104,17,0),"0"),IFERROR(VLOOKUP($A110,'Season 10'!AK$4:CN$104,17,0),"0"),
IFERROR(VLOOKUP($A110,'Season 11'!AK$4:CN$104,17,0),"0"),IFERROR(VLOOKUP($A110,'Season 12'!AK$4:CN$104,17,0),"0"),
IFERROR(VLOOKUP($A110,'Season 13'!AK$4:CN$104,17,0),"0"),IFERROR(VLOOKUP($A110,'Season 14'!AK$4:CN$104,17,0),"0"),IFERROR(VLOOKUP(A110,'Season 15'!AK$4:CN$104,17,0),"0"),)</f>
        <v>0</v>
      </c>
      <c r="Q110" s="403">
        <f>SUM(
IFERROR(VLOOKUP($A110,'Season 1'!AJ$4:CM$104,18,0),"0"),IFERROR(VLOOKUP($A110,'Season 2'!AK$4:CN$104,18,0),"0"),
IFERROR(VLOOKUP($A110,'Season 3'!AK$4:CN$104,18,0),"0"),IFERROR(VLOOKUP($A110,'Season 4'!AK$4:CN$104,18,0),"0"),
IFERROR(VLOOKUP($A110,'Season 5'!AK$4:CN$104,18,0),"0"),IFERROR(VLOOKUP($A110,'Season 6'!AK$4:CN$104,18,0),"0"),
IFERROR(VLOOKUP($A110,'Season 7'!AK$4:CN$104,18,0),"0"),IFERROR(VLOOKUP($A110,'Season 8'!AK$4:CN$104,18,0),"0"),
IFERROR(VLOOKUP($A110,'Season 9'!AK$4:CN$104,18,0),"0"),IFERROR(VLOOKUP($A110,'Season 10'!AK$4:CN$104,18,0),"0"),
IFERROR(VLOOKUP($A110,'Season 11'!AK$4:CN$104,18,0),"0"),IFERROR(VLOOKUP($A110,'Season 12'!AK$4:CN$104,18,0),"0"),
IFERROR(VLOOKUP($A110,'Season 13'!AK$4:CN$104,18,0),"0"),IFERROR(VLOOKUP($A110,'Season 14'!AK$4:CN$104,18,0),"0"),IFERROR(VLOOKUP(A110,'Season 15'!AK$4:CN$104,18,0),"0"),)</f>
        <v>0</v>
      </c>
      <c r="R110" s="398">
        <f>SUM(
IFERROR(VLOOKUP($A110,'Season 1'!AJ$4:CM$104,19,0),"0"),IFERROR(VLOOKUP($A110,'Season 2'!AK$4:CN$104,19,0),"0"),
IFERROR(VLOOKUP($A110,'Season 3'!AK$4:CN$104,19,0),"0"),IFERROR(VLOOKUP($A110,'Season 4'!AK$4:CN$104,19,0),"0"),
IFERROR(VLOOKUP($A110,'Season 5'!AK$4:CN$104,19,0),"0"),IFERROR(VLOOKUP($A110,'Season 6'!AK$4:CN$104,19,0),"0"),
IFERROR(VLOOKUP($A110,'Season 7'!AK$4:CN$104,19,0),"0"),IFERROR(VLOOKUP($A110,'Season 8'!AK$4:CN$104,19,0),"0"),
IFERROR(VLOOKUP($A110,'Season 9'!AK$4:CN$104,19,0),"0"),IFERROR(VLOOKUP($A110,'Season 10'!AK$4:CN$104,19,0),"0"),
IFERROR(VLOOKUP($A110,'Season 11'!AK$4:CN$104,19,0),"0"),IFERROR(VLOOKUP($A110,'Season 12'!AK$4:CN$104,19,0),"0"),
IFERROR(VLOOKUP($A110,'Season 13'!AK$4:CN$104,19,0),"0"),IFERROR(VLOOKUP($A110,'Season 14'!AK$4:CN$104,19,0),"0"),IFERROR(VLOOKUP(A110,'Season 15'!AK$4:CN$104,19,0),"0"),)</f>
        <v>0</v>
      </c>
      <c r="S110" s="518">
        <f>SUM(
IFERROR(VLOOKUP($A110,'Season 1'!AJ$4:CM$104,20,0),"0"),IFERROR(VLOOKUP($A110,'Season 2'!AK$4:CN$104,20,0),"0"),
IFERROR(VLOOKUP($A110,'Season 3'!AK$4:CN$104,20,0),"0"),IFERROR(VLOOKUP($A110,'Season 4'!AK$4:CN$104,20,0),"0"),
IFERROR(VLOOKUP($A110,'Season 5'!AK$4:CN$104,20,0),"0"),IFERROR(VLOOKUP($A110,'Season 6'!AK$4:CN$104,20,0),"0"),
IFERROR(VLOOKUP($A110,'Season 7'!AK$4:CN$104,20,0),"0"),IFERROR(VLOOKUP($A110,'Season 8'!AK$4:CN$104,20,0),"0"),
IFERROR(VLOOKUP($A110,'Season 9'!AK$4:CN$104,20,0),"0"),IFERROR(VLOOKUP($A110,'Season 10'!AK$4:CN$104,20,0),"0"),
IFERROR(VLOOKUP($A110,'Season 11'!AK$4:CN$104,20,0),"0"),IFERROR(VLOOKUP($A110,'Season 12'!AK$4:CN$104,20,0),"0"),
IFERROR(VLOOKUP($A110,'Season 13'!AK$4:CN$104,20,0),"0"),IFERROR(VLOOKUP($A110,'Season 14'!AK$4:CN$104,20,0),"0"),IFERROR(VLOOKUP(A110,'Season 15'!AK$4:CN$104,20,0),"0"),)</f>
        <v>0</v>
      </c>
      <c r="T110" s="21">
        <f>SUM(
IFERROR(VLOOKUP($A110,'Season 1'!AJ$4:CM$104,21,0),"0"),IFERROR(VLOOKUP($A110,'Season 2'!AK$4:CN$104,21,0),"0"),
IFERROR(VLOOKUP($A110,'Season 3'!AK$4:CN$104,21,0),"0"),IFERROR(VLOOKUP($A110,'Season 4'!AK$4:CN$104,21,0),"0"),
IFERROR(VLOOKUP($A110,'Season 5'!AK$4:CN$104,21,0),"0"),IFERROR(VLOOKUP($A110,'Season 6'!AK$4:CN$104,21,0),"0"),
IFERROR(VLOOKUP($A110,'Season 7'!AK$4:CN$104,21,0),"0"),IFERROR(VLOOKUP($A110,'Season 8'!AK$4:CN$104,21,0),"0"),
IFERROR(VLOOKUP($A110,'Season 9'!AK$4:CN$104,21,0),"0"),IFERROR(VLOOKUP($A110,'Season 10'!AK$4:CN$104,21,0),"0"),
IFERROR(VLOOKUP($A110,'Season 11'!AK$4:CN$104,21,0),"0"),IFERROR(VLOOKUP($A110,'Season 12'!AK$4:CN$104,21,0),"0"),
IFERROR(VLOOKUP($A110,'Season 13'!AK$4:CN$104,21,0),"0"),IFERROR(VLOOKUP($A110,'Season 14'!AK$4:CN$104,21,0),"0"),IFERROR(VLOOKUP(A110,'Season 15'!AK$4:CN$104,21,0),"0"),)</f>
        <v>0</v>
      </c>
      <c r="U110" s="402">
        <f>SUM(
IFERROR(VLOOKUP($A110,'Season 1'!AJ$4:CM$104,22,0),"0"),IFERROR(VLOOKUP($A110,'Season 2'!AK$4:CN$104,22,0),"0"),
IFERROR(VLOOKUP($A110,'Season 3'!AK$4:CN$104,22,0),"0"),IFERROR(VLOOKUP($A110,'Season 4'!AK$4:CN$104,22,0),"0"),
IFERROR(VLOOKUP($A110,'Season 5'!AK$4:CN$104,22,0),"0"),IFERROR(VLOOKUP($A110,'Season 6'!AK$4:CN$104,22,0),"0"),
IFERROR(VLOOKUP($A110,'Season 7'!AK$4:CN$104,22,0),"0"),IFERROR(VLOOKUP($A110,'Season 8'!AK$4:CN$104,22,0),"0"),
IFERROR(VLOOKUP($A110,'Season 9'!AK$4:CN$104,22,0),"0"),IFERROR(VLOOKUP($A110,'Season 10'!AK$4:CN$104,22,0),"0"),
IFERROR(VLOOKUP($A110,'Season 11'!AK$4:CN$104,22,0),"0"),IFERROR(VLOOKUP($A110,'Season 12'!AK$4:CN$104,22,0),"0"),
IFERROR(VLOOKUP($A110,'Season 13'!AK$4:CN$104,22,0),"0"),IFERROR(VLOOKUP($A110,'Season 14'!AK$4:CN$104,22,0),"0"),IFERROR(VLOOKUP(A110,'Season 15'!AK$4:CN$104,22,0),"0"),)</f>
        <v>0</v>
      </c>
      <c r="V110" s="403">
        <f>SUM(
IFERROR(VLOOKUP($A110,'Season 1'!AJ$4:CM$104,23,0),"0"),IFERROR(VLOOKUP($A110,'Season 2'!AK$4:CN$104,23,0),"0"),
IFERROR(VLOOKUP($A110,'Season 3'!AK$4:CN$104,23,0),"0"),IFERROR(VLOOKUP($A110,'Season 4'!AK$4:CN$104,23,0),"0"),
IFERROR(VLOOKUP($A110,'Season 5'!AK$4:CN$104,23,0),"0"),IFERROR(VLOOKUP($A110,'Season 6'!AK$4:CN$104,23,0),"0"),
IFERROR(VLOOKUP($A110,'Season 7'!AK$4:CN$104,23,0),"0"),IFERROR(VLOOKUP($A110,'Season 8'!AK$4:CN$104,23,0),"0"),
IFERROR(VLOOKUP($A110,'Season 9'!AK$4:CN$104,23,0),"0"),IFERROR(VLOOKUP($A110,'Season 10'!AK$4:CN$104,23,0),"0"),
IFERROR(VLOOKUP($A110,'Season 11'!AK$4:CN$104,23,0),"0"),IFERROR(VLOOKUP($A110,'Season 12'!AK$4:CN$104,23,0),"0"),
IFERROR(VLOOKUP($A110,'Season 13'!AK$4:CN$104,23,0),"0"),IFERROR(VLOOKUP($A110,'Season 14'!AK$4:CN$104,23,0),"0"),IFERROR(VLOOKUP($A110,'Season 15'!AK$4:CN$104,23,0),"0"),)</f>
        <v>0</v>
      </c>
      <c r="W110" s="398">
        <f>SUM(
IFERROR(VLOOKUP($A110,'Season 1'!AJ$4:CM$104,24,0),"0"),IFERROR(VLOOKUP($A110,'Season 2'!AK$4:CN$104,24,0),"0"),
IFERROR(VLOOKUP($A110,'Season 3'!AK$4:CN$104,24,0),"0"),IFERROR(VLOOKUP($A110,'Season 4'!AK$4:CN$104,24,0),"0"),
IFERROR(VLOOKUP($A110,'Season 5'!AK$4:CN$104,24,0),"0"),IFERROR(VLOOKUP($A110,'Season 6'!AK$4:CN$104,24,0),"0"),
IFERROR(VLOOKUP($A110,'Season 7'!AK$4:CN$104,24,0),"0"),IFERROR(VLOOKUP($A110,'Season 8'!AK$4:CN$104,24,0),"0"),
IFERROR(VLOOKUP($A110,'Season 9'!AK$4:CN$104,24,0),"0"),IFERROR(VLOOKUP($A110,'Season 10'!AK$4:CN$104,24,0),"0"),
IFERROR(VLOOKUP($A110,'Season 11'!AK$4:CN$104,24,0),"0"),IFERROR(VLOOKUP($A110,'Season 12'!AK$4:CN$104,24,0),"0"),
IFERROR(VLOOKUP($A110,'Season 13'!AK$4:CN$104,24,0),"0"),IFERROR(VLOOKUP($A110,'Season 14'!AK$4:CN$104,24,0),"0"),IFERROR(VLOOKUP($A110,'Season 15'!AK$4:CN$104,24,0),"0"),)</f>
        <v>0</v>
      </c>
      <c r="X110" s="518">
        <f>SUM(
IFERROR(VLOOKUP($A110,'Season 1'!AJ$4:CM$104,25,0),"0"),IFERROR(VLOOKUP($A110,'Season 2'!AK$4:CN$104,25,0),"0"),
IFERROR(VLOOKUP($A110,'Season 3'!AK$4:CN$104,25,0),"0"),IFERROR(VLOOKUP($A110,'Season 4'!AK$4:CN$104,25,0),"0"),
IFERROR(VLOOKUP($A110,'Season 5'!AK$4:CN$104,25,0),"0"),IFERROR(VLOOKUP($A110,'Season 6'!AK$4:CN$104,25,0),"0"),
IFERROR(VLOOKUP($A110,'Season 7'!AK$4:CN$104,25,0),"0"),IFERROR(VLOOKUP($A110,'Season 8'!AK$4:CN$104,25,0),"0"),
IFERROR(VLOOKUP($A110,'Season 9'!AK$4:CN$104,25,0),"0"),IFERROR(VLOOKUP($A110,'Season 10'!AK$4:CN$104,25,0),"0"),
IFERROR(VLOOKUP($A110,'Season 11'!AK$4:CN$104,25,0),"0"),IFERROR(VLOOKUP($A110,'Season 12'!AK$4:CN$104,25,0),"0"),
IFERROR(VLOOKUP($A110,'Season 13'!AK$4:CN$104,25,0),"0"),IFERROR(VLOOKUP($A110,'Season 14'!AK$4:CN$104,25,0),"0"),IFERROR(VLOOKUP($A110,'Season 15'!AK$4:CN$104,25,0),"0"),)</f>
        <v>0</v>
      </c>
      <c r="Y110" s="21">
        <f>SUM(
IFERROR(VLOOKUP($A110,'Season 1'!AJ$4:CM$104,26,0),"0"),IFERROR(VLOOKUP($A110,'Season 2'!AK$4:CN$104,26,0),"0"),
IFERROR(VLOOKUP($A110,'Season 3'!AK$4:CN$104,26,0),"0"),IFERROR(VLOOKUP($A110,'Season 4'!AK$4:CN$104,26,0),"0"),
IFERROR(VLOOKUP($A110,'Season 5'!AK$4:CN$104,26,0),"0"),IFERROR(VLOOKUP($A110,'Season 6'!AK$4:CN$104,26,0),"0"),
IFERROR(VLOOKUP($A110,'Season 7'!AK$4:CN$104,26,0),"0"),IFERROR(VLOOKUP($A110,'Season 8'!AK$4:CN$104,26,0),"0"),
IFERROR(VLOOKUP($A110,'Season 9'!AK$4:CN$104,26,0),"0"),IFERROR(VLOOKUP($A110,'Season 10'!AK$4:CN$104,26,0),"0"),
IFERROR(VLOOKUP($A110,'Season 11'!AK$4:CN$104,26,0),"0"),IFERROR(VLOOKUP($A110,'Season 12'!AK$4:CN$104,26,0),"0"),
IFERROR(VLOOKUP($A110,'Season 13'!AK$4:CN$104,26,0),"0"),IFERROR(VLOOKUP($A110,'Season 14'!AK$4:CN$104,26,0),"0"),IFERROR(VLOOKUP($A110,'Season 15'!AK$4:CN$104,26,0),"0"),)</f>
        <v>0</v>
      </c>
      <c r="Z110" s="402">
        <f>SUM(
IFERROR(VLOOKUP($A110,'Season 1'!AJ$4:CM$104,27,0),"0"),IFERROR(VLOOKUP($A110,'Season 2'!AK$4:CN$104,27,0),"0"),
IFERROR(VLOOKUP($A110,'Season 3'!AK$4:CN$104,27,0),"0"),IFERROR(VLOOKUP($A110,'Season 4'!AK$4:CN$104,27,0),"0"),
IFERROR(VLOOKUP($A110,'Season 5'!AK$4:CN$104,27,0),"0"),IFERROR(VLOOKUP($A110,'Season 6'!AK$4:CN$104,27,0),"0"),
IFERROR(VLOOKUP($A110,'Season 7'!AK$4:CN$104,27,0),"0"),IFERROR(VLOOKUP($A110,'Season 8'!AK$4:CN$104,27,0),"0"),
IFERROR(VLOOKUP($A110,'Season 9'!AK$4:CN$104,27,0),"0"),IFERROR(VLOOKUP($A110,'Season 10'!AK$4:CN$104,27,0),"0"),
IFERROR(VLOOKUP($A110,'Season 11'!AK$4:CN$104,27,0),"0"),IFERROR(VLOOKUP($A110,'Season 12'!AK$4:CN$104,27,0),"0"),
IFERROR(VLOOKUP($A110,'Season 13'!AK$4:CN$104,27,0),"0"),IFERROR(VLOOKUP($A110,'Season 14'!AK$4:CN$104,27,0),"0"),IFERROR(VLOOKUP($A110,'Season 15'!AK$4:CN$104,27,0),"0"),)</f>
        <v>0</v>
      </c>
      <c r="AA110" s="403">
        <f>SUM(
IFERROR(VLOOKUP($A110,'Season 1'!AJ$4:CM$104,28,0),"0"),IFERROR(VLOOKUP($A110,'Season 2'!AK$4:CN$104,28,0),"0"),
IFERROR(VLOOKUP($A110,'Season 3'!AK$4:CN$104,28,0),"0"),IFERROR(VLOOKUP($A110,'Season 4'!AK$4:CN$104,28,0),"0"),
IFERROR(VLOOKUP($A110,'Season 5'!AK$4:CN$104,28,0),"0"),IFERROR(VLOOKUP($A110,'Season 6'!AK$4:CN$104,28,0),"0"),
IFERROR(VLOOKUP($A110,'Season 7'!AK$4:CN$104,28,0),"0"),IFERROR(VLOOKUP($A110,'Season 8'!AK$4:CN$104,28,0),"0"),
IFERROR(VLOOKUP($A110,'Season 9'!AK$4:CN$104,28,0),"0"),IFERROR(VLOOKUP($A110,'Season 10'!AK$4:CN$104,28,0),"0"),
IFERROR(VLOOKUP($A110,'Season 11'!AK$4:CN$104,28,0),"0"),IFERROR(VLOOKUP($A110,'Season 12'!AK$4:CN$104,28,0),"0"),
IFERROR(VLOOKUP($A110,'Season 13'!AK$4:CN$104,28,0),"0"),IFERROR(VLOOKUP($A110,'Season 14'!AK$4:CN$104,28,0),"0"),IFERROR(VLOOKUP($A110,'Season 15'!AK$4:CN$104,28,0),"0"),)</f>
        <v>0</v>
      </c>
      <c r="AB110" s="398">
        <f>SUM(
IFERROR(VLOOKUP($A110,'Season 1'!AJ$4:CM$104,29,0),"0"),IFERROR(VLOOKUP($A110,'Season 2'!AK$4:CN$104,29,0),"0"),
IFERROR(VLOOKUP($A110,'Season 3'!AK$4:CN$104,29,0),"0"),IFERROR(VLOOKUP($A110,'Season 4'!AK$4:CN$104,29,0),"0"),
IFERROR(VLOOKUP($A110,'Season 5'!AK$4:CN$104,29,0),"0"),IFERROR(VLOOKUP($A110,'Season 6'!AK$4:CN$104,29,0),"0"),
IFERROR(VLOOKUP($A110,'Season 7'!AK$4:CN$104,29,0),"0"),IFERROR(VLOOKUP($A110,'Season 8'!AK$4:CN$104,29,0),"0"),
IFERROR(VLOOKUP($A110,'Season 9'!AK$4:CN$104,29,0),"0"),IFERROR(VLOOKUP($A110,'Season 10'!AK$4:CN$104,29,0),"0"),
IFERROR(VLOOKUP($A110,'Season 11'!AK$4:CN$104,29,0),"0"),IFERROR(VLOOKUP($A110,'Season 12'!AK$4:CN$104,29,0),"0"),
IFERROR(VLOOKUP($A110,'Season 13'!AK$4:CN$104,29,0),"0"),IFERROR(VLOOKUP($A110,'Season 14'!AK$4:CN$104,29,0),"0"),IFERROR(VLOOKUP($A110,'Season 15'!AK$4:CN$104,29,0),"0"),)</f>
        <v>0</v>
      </c>
      <c r="AC110" s="518">
        <f>SUM(
IFERROR(VLOOKUP($A110,'Season 1'!AJ$4:CM$104,30,0),"0"),IFERROR(VLOOKUP($A110,'Season 2'!AK$4:CN$104,30,0),"0"),
IFERROR(VLOOKUP($A110,'Season 3'!AK$4:CN$104,30,0),"0"),IFERROR(VLOOKUP($A110,'Season 4'!AK$4:CN$104,30,0),"0"),
IFERROR(VLOOKUP($A110,'Season 5'!AK$4:CN$104,30,0),"0"),IFERROR(VLOOKUP($A110,'Season 6'!AK$4:CN$104,30,0),"0"),
IFERROR(VLOOKUP($A110,'Season 7'!AK$4:CN$104,30,0),"0"),IFERROR(VLOOKUP($A110,'Season 8'!AK$4:CN$104,30,0),"0"),
IFERROR(VLOOKUP($A110,'Season 9'!AK$4:CN$104,30,0),"0"),IFERROR(VLOOKUP($A110,'Season 10'!AK$4:CN$104,30,0),"0"),
IFERROR(VLOOKUP($A110,'Season 11'!AK$4:CN$104,30,0),"0"),IFERROR(VLOOKUP($A110,'Season 12'!AK$4:CN$104,30,0),"0"),
IFERROR(VLOOKUP($A110,'Season 13'!AK$4:CN$104,30,0),"0"),IFERROR(VLOOKUP($A110,'Season 14'!AK$4:CN$104,30,0),"0"),IFERROR(VLOOKUP($A110,'Season 15'!AK$4:CN$104,30,0),"0"),)</f>
        <v>0</v>
      </c>
      <c r="AD110" s="21">
        <f>SUM(
IFERROR(VLOOKUP($A110,'Season 1'!AJ$4:CM$104,31,0),"0"),IFERROR(VLOOKUP($A110,'Season 2'!AK$4:CN$104,31,0),"0"),
IFERROR(VLOOKUP($A110,'Season 3'!AK$4:CN$104,31,0),"0"),IFERROR(VLOOKUP($A110,'Season 4'!AK$4:CN$104,31,0),"0"),
IFERROR(VLOOKUP($A110,'Season 5'!AK$4:CN$104,31,0),"0"),IFERROR(VLOOKUP($A110,'Season 6'!AK$4:CN$104,31,0),"0"),
IFERROR(VLOOKUP($A110,'Season 7'!AK$4:CN$104,31,0),"0"),IFERROR(VLOOKUP($A110,'Season 8'!AK$4:CN$104,31,0),"0"),
IFERROR(VLOOKUP($A110,'Season 9'!AK$4:CN$104,31,0),"0"),IFERROR(VLOOKUP($A110,'Season 10'!AK$4:CN$104,31,0),"0"),
IFERROR(VLOOKUP($A110,'Season 11'!AK$4:CN$104,31,0),"0"),IFERROR(VLOOKUP($A110,'Season 12'!AK$4:CN$104,31,0),"0"),
IFERROR(VLOOKUP($A110,'Season 13'!AK$4:CN$104,31,0),"0"),IFERROR(VLOOKUP($A110,'Season 14'!AK$4:CN$104,31,0),"0"),IFERROR(VLOOKUP($A110,'Season 15'!AK$4:CN$104,31,0),"0"),)</f>
        <v>0</v>
      </c>
      <c r="AE110" s="402">
        <f>SUM(
IFERROR(VLOOKUP($A110,'Season 1'!AJ$4:CM$104,32,0),"0"),IFERROR(VLOOKUP($A110,'Season 2'!AK$4:CN$104,32,0),"0"),
IFERROR(VLOOKUP($A110,'Season 3'!AK$4:CN$104,32,0),"0"),IFERROR(VLOOKUP($A110,'Season 4'!AK$4:CN$104,32,0),"0"),
IFERROR(VLOOKUP($A110,'Season 5'!AK$4:CN$104,32,0),"0"),IFERROR(VLOOKUP($A110,'Season 6'!AK$4:CN$104,32,0),"0"),
IFERROR(VLOOKUP($A110,'Season 7'!AK$4:CN$104,32,0),"0"),IFERROR(VLOOKUP($A110,'Season 8'!AK$4:CN$104,32,0),"0"),
IFERROR(VLOOKUP($A110,'Season 9'!AK$4:CN$104,32,0),"0"),IFERROR(VLOOKUP($A110,'Season 10'!AK$4:CN$104,32,0),"0"),
IFERROR(VLOOKUP($A110,'Season 11'!AK$4:CN$104,32,0),"0"),IFERROR(VLOOKUP($A110,'Season 12'!AK$4:CN$104,32,0),"0"),
IFERROR(VLOOKUP($A110,'Season 13'!AK$4:CN$104,32,0),"0"),IFERROR(VLOOKUP($A110,'Season 14'!AK$4:CN$104,32,0),"0"),IFERROR(VLOOKUP($A110,'Season 15'!AK$4:CN$104,32,0),"0"),)</f>
        <v>0</v>
      </c>
      <c r="AF110" s="403">
        <f>SUM(IFERROR(VLOOKUP($A110,'Season 2'!AK$4:CN$104,33,0),"0"),
IFERROR(VLOOKUP($A110,'Season 3'!AK$4:CN$104,33,0),"0"),IFERROR(VLOOKUP($A110,'Season 4'!AK$4:CN$104,33,0),"0"),
IFERROR(VLOOKUP($A110,'Season 5'!AK$4:CN$104,33,0),"0"),IFERROR(VLOOKUP($A110,'Season 6'!AK$4:CN$104,33,0),"0"),
IFERROR(VLOOKUP($A110,'Season 7'!AK$4:CN$104,33,0),"0"),IFERROR(VLOOKUP($A110,'Season 8'!AK$4:CN$104,33,0),"0"),
IFERROR(VLOOKUP($A110,'Season 9'!AK$4:CN$104,33,0),"0"),IFERROR(VLOOKUP($A110,'Season 10'!AK$4:CN$104,33,0),"0"),
IFERROR(VLOOKUP($A110,'Season 11'!AK$4:CN$104,33,0),"0"),IFERROR(VLOOKUP($A110,'Season 12'!AK$4:CN$104,33,0),"0"),
IFERROR(VLOOKUP($A110,'Season 13'!AK$4:CN$104,33,0),"0"),IFERROR(VLOOKUP($A110,'Season 14'!AK$4:CN$104,33,0),"0"),IFERROR(VLOOKUP($A110,'Season 15'!AK$4:CN$104,33,0),"0"),)</f>
        <v>0</v>
      </c>
      <c r="AG110" s="398">
        <f>SUM(IFERROR(VLOOKUP($A110,'Season 2'!AK$4:CN$104,34,0),"0"),
IFERROR(VLOOKUP($A110,'Season 3'!AK$4:CN$104,34,0),"0"),IFERROR(VLOOKUP($A110,'Season 4'!AK$4:CN$104,34,0),"0"),
IFERROR(VLOOKUP($A110,'Season 5'!AK$4:CN$104,34,0),"0"),IFERROR(VLOOKUP($A110,'Season 6'!AK$4:CN$104,34,0),"0"),
IFERROR(VLOOKUP($A110,'Season 7'!AK$4:CN$104,34,0),"0"),IFERROR(VLOOKUP($A110,'Season 8'!AK$4:CN$104,34,0),"0"),
IFERROR(VLOOKUP($A110,'Season 9'!AK$4:CN$104,34,0),"0"),IFERROR(VLOOKUP($A110,'Season 10'!AK$4:CN$104,34,0),"0"),
IFERROR(VLOOKUP($A110,'Season 11'!AK$4:CN$104,34,0),"0"),IFERROR(VLOOKUP($A110,'Season 12'!AK$4:CN$104,34,0),"0"),
IFERROR(VLOOKUP($A110,'Season 13'!AK$4:CN$104,34,0),"0"),IFERROR(VLOOKUP($A110,'Season 14'!AK$4:CN$104,34,0),"0"),IFERROR(VLOOKUP($A110,'Season 15'!AK$4:CN$104,34,0),"0"),)</f>
        <v>0</v>
      </c>
      <c r="AH110" s="518">
        <f>SUM(IFERROR(VLOOKUP($A110,'Season 2'!AK$4:CN$104,35,0),"0"),
IFERROR(VLOOKUP($A110,'Season 3'!AK$4:CN$104,35,0),"0"),IFERROR(VLOOKUP($A110,'Season 4'!AK$4:CN$104,35,0),"0"),
IFERROR(VLOOKUP($A110,'Season 5'!AK$4:CN$104,35,0),"0"),IFERROR(VLOOKUP($A110,'Season 6'!AK$4:CN$104,35,0),"0"),
IFERROR(VLOOKUP($A110,'Season 7'!AK$4:CN$104,35,0),"0"),IFERROR(VLOOKUP($A110,'Season 8'!AK$4:CN$104,35,0),"0"),
IFERROR(VLOOKUP($A110,'Season 9'!AK$4:CN$104,35,0),"0"),IFERROR(VLOOKUP($A110,'Season 10'!AK$4:CN$104,35,0),"0"),
IFERROR(VLOOKUP($A110,'Season 11'!AK$4:CN$104,35,0),"0"),IFERROR(VLOOKUP($A110,'Season 12'!AK$4:CN$104,35,0),"0"),
IFERROR(VLOOKUP($A110,'Season 13'!AK$4:CN$104,35,0),"0"),IFERROR(VLOOKUP($A110,'Season 14'!AK$4:CN$104,35,0),"0"),IFERROR(VLOOKUP($A110,'Season 15'!AK$4:CN$104,35,0),"0"),)</f>
        <v>0</v>
      </c>
      <c r="AI110" s="21">
        <f>SUM(IFERROR(VLOOKUP($A110,'Season 2'!AK$4:CN$104,36,0),"0"),
IFERROR(VLOOKUP($A110,'Season 3'!AK$4:CN$104,36,0),"0"),IFERROR(VLOOKUP($A110,'Season 4'!AK$4:CN$104,36,0),"0"),
IFERROR(VLOOKUP($A110,'Season 5'!AK$4:CN$104,36,0),"0"),IFERROR(VLOOKUP($A110,'Season 6'!AK$4:CN$104,36,0),"0"),
IFERROR(VLOOKUP($A110,'Season 7'!AK$4:CN$104,36,0),"0"),IFERROR(VLOOKUP($A110,'Season 8'!AK$4:CN$104,36,0),"0"),
IFERROR(VLOOKUP($A110,'Season 9'!AK$4:CN$104,36,0),"0"),IFERROR(VLOOKUP($A110,'Season 10'!AK$4:CN$104,36,0),"0"),
IFERROR(VLOOKUP($A110,'Season 11'!AK$4:CN$104,36,0),"0"),IFERROR(VLOOKUP($A110,'Season 12'!AK$4:CN$104,36,0),"0"),
IFERROR(VLOOKUP($A110,'Season 13'!AK$4:CN$104,36,0),"0"),IFERROR(VLOOKUP($A110,'Season 14'!AK$4:CN$104,36,0),"0"),IFERROR(VLOOKUP($A110,'Season 15'!AK$4:CN$104,36,0),"0"),)</f>
        <v>0</v>
      </c>
      <c r="AJ110" s="402">
        <f>SUM(IFERROR(VLOOKUP($A110,'Season 2'!AK$4:CN$104,37,0),"0"),
IFERROR(VLOOKUP($A110,'Season 3'!AK$4:CN$104,37,0),"0"),IFERROR(VLOOKUP($A110,'Season 4'!AK$4:CN$104,37,0),"0"),
IFERROR(VLOOKUP($A110,'Season 5'!AK$4:CN$104,37,0),"0"),IFERROR(VLOOKUP($A110,'Season 6'!AK$4:CN$104,37,0),"0"),
IFERROR(VLOOKUP($A110,'Season 7'!AK$4:CN$104,37,0),"0"),IFERROR(VLOOKUP($A110,'Season 8'!AK$4:CN$104,37,0),"0"),
IFERROR(VLOOKUP($A110,'Season 9'!AK$4:CN$104,37,0),"0"),IFERROR(VLOOKUP($A110,'Season 10'!AK$4:CN$104,37,0),"0"),
IFERROR(VLOOKUP($A110,'Season 11'!AK$4:CN$104,37,0),"0"),IFERROR(VLOOKUP($A110,'Season 12'!AK$4:CN$104,37,0),"0"),
IFERROR(VLOOKUP($A110,'Season 13'!AK$4:CN$104,37,0),"0"),IFERROR(VLOOKUP($A110,'Season 14'!AK$4:CN$104,37,0),"0"),IFERROR(VLOOKUP($A110,'Season 15'!AK$4:CN$104,37,0),"0"),)</f>
        <v>0</v>
      </c>
      <c r="AK110" s="403">
        <f>SUM(IFERROR(VLOOKUP($A110,'Season 1'!AJ$4:CM$104,33,0),"0"),IFERROR(VLOOKUP($A110,'Season 2'!AK$4:CN$104,38,0),"0"),
IFERROR(VLOOKUP($A110,'Season 3'!AK$4:CN$104,38,0),"0"),IFERROR(VLOOKUP($A110,'Season 4'!AK$4:CN$104,38,0),"0"),
IFERROR(VLOOKUP($A110,'Season 5'!AK$4:CN$104,38,0),"0"),IFERROR(VLOOKUP($A110,'Season 6'!AK$4:CN$104,38,0),"0"),
IFERROR(VLOOKUP($A110,'Season 7'!AK$4:CN$104,38,0),"0"),IFERROR(VLOOKUP($A110,'Season 8'!AK$4:CN$104,38,0),"0"),
IFERROR(VLOOKUP($A110,'Season 9'!AK$4:CN$104,38,0),"0"),IFERROR(VLOOKUP($A110,'Season 10'!AK$4:CN$104,38,0),"0"),
IFERROR(VLOOKUP($A110,'Season 11'!AK$4:CN$104,38,0),"0"),IFERROR(VLOOKUP($A110,'Season 12'!AK$4:CN$104,38,0),"0"),
IFERROR(VLOOKUP($A110,'Season 13'!AK$4:CN$104,38,0),"0"),IFERROR(VLOOKUP($A110,'Season 14'!AK$4:CN$104,38,0),"0"),IFERROR(VLOOKUP($A110,'Season 15'!AK$4:CN$104,38,0),"0"),)</f>
        <v>0</v>
      </c>
      <c r="AL110" s="398">
        <f>SUM(IFERROR(VLOOKUP($A110,'Season 1'!AJ$4:CM$104,34,0),"0"),IFERROR(VLOOKUP($A110,'Season 2'!AK$4:CN$104,39,0),"0"),
IFERROR(VLOOKUP($A110,'Season 3'!AK$4:CN$104,39,0),"0"),IFERROR(VLOOKUP($A110,'Season 4'!AK$4:CN$104,39,0),"0"),
IFERROR(VLOOKUP($A110,'Season 5'!AK$4:CN$104,39,0),"0"),IFERROR(VLOOKUP($A110,'Season 6'!AK$4:CN$104,39,0),"0"),
IFERROR(VLOOKUP($A110,'Season 7'!AK$4:CN$104,39,0),"0"),IFERROR(VLOOKUP($A110,'Season 8'!AK$4:CN$104,39,0),"0"),
IFERROR(VLOOKUP($A110,'Season 9'!AK$4:CN$104,39,0),"0"),IFERROR(VLOOKUP($A110,'Season 10'!AK$4:CN$104,39,0),"0"),
IFERROR(VLOOKUP($A110,'Season 11'!AK$4:CN$104,39,0),"0"),IFERROR(VLOOKUP($A110,'Season 12'!AK$4:CN$104,39,0),"0"),
IFERROR(VLOOKUP($A110,'Season 13'!AK$4:CN$104,39,0),"0"),IFERROR(VLOOKUP($A110,'Season 14'!AK$4:CN$104,39,0),"0"),IFERROR(VLOOKUP($A110,'Season 15'!AK$4:CN$104,39,0),"0"),)</f>
        <v>0</v>
      </c>
      <c r="AM110" s="518">
        <f>SUM(IFERROR(VLOOKUP($A110,'Season 1'!AJ$4:CM$104,35,0),"0"),IFERROR(VLOOKUP($A110,'Season 2'!AK$4:CN$104,40,0),"0"),
IFERROR(VLOOKUP($A110,'Season 3'!AK$4:CN$104,40,0),"0"),IFERROR(VLOOKUP($A110,'Season 4'!AK$4:CN$104,40,0),"0"),
IFERROR(VLOOKUP($A110,'Season 5'!AK$4:CN$104,40,0),"0"),IFERROR(VLOOKUP($A110,'Season 6'!AK$4:CN$104,40,0),"0"),
IFERROR(VLOOKUP($A110,'Season 7'!AK$4:CN$104,40,0),"0"),IFERROR(VLOOKUP($A110,'Season 8'!AK$4:CN$104,40,0),"0"),
IFERROR(VLOOKUP($A110,'Season 9'!AK$4:CN$104,40,0),"0"),IFERROR(VLOOKUP($A110,'Season 10'!AK$4:CN$104,40,0),"0"),
IFERROR(VLOOKUP($A110,'Season 11'!AK$4:CN$104,40,0),"0"),IFERROR(VLOOKUP($A110,'Season 12'!AK$4:CN$104,40,0),"0"),
IFERROR(VLOOKUP($A110,'Season 13'!AK$4:CN$104,40,0),"0"),IFERROR(VLOOKUP($A110,'Season 14'!AK$4:CN$104,40,0),"0"),IFERROR(VLOOKUP($A110,'Season 15'!AK$4:CN$104,40,0),"0"),)</f>
        <v>0</v>
      </c>
      <c r="AN110" s="21">
        <f>SUM(IFERROR(VLOOKUP($A110,'Season 1'!AJ$4:CM$104,36,0),"0"),IFERROR(VLOOKUP($A110,'Season 2'!AK$4:CN$104,41,0),"0"),
IFERROR(VLOOKUP($A110,'Season 3'!AK$4:CN$104,41,0),"0"),IFERROR(VLOOKUP($A110,'Season 4'!AK$4:CN$104,41,0),"0"),
IFERROR(VLOOKUP($A110,'Season 5'!AK$4:CN$104,41,0),"0"),IFERROR(VLOOKUP($A110,'Season 6'!AK$4:CN$104,41,0),"0"),
IFERROR(VLOOKUP($A110,'Season 7'!AK$4:CN$104,41,0),"0"),IFERROR(VLOOKUP($A110,'Season 8'!AK$4:CN$104,41,0),"0"),
IFERROR(VLOOKUP($A110,'Season 9'!AK$4:CN$104,41,0),"0"),IFERROR(VLOOKUP($A110,'Season 10'!AK$4:CN$104,41,0),"0"),
IFERROR(VLOOKUP($A110,'Season 11'!AK$4:CN$104,41,0),"0"),IFERROR(VLOOKUP($A110,'Season 12'!AK$4:CN$104,41,0),"0"),
IFERROR(VLOOKUP($A110,'Season 13'!AK$4:CN$104,41,0),"0"),IFERROR(VLOOKUP($A110,'Season 14'!AK$4:CN$104,41,0),"0"),IFERROR(VLOOKUP($A110,'Season 15'!AK$4:CN$104,41,0),"0"),)</f>
        <v>0</v>
      </c>
      <c r="AO110" s="402">
        <f>SUM(IFERROR(VLOOKUP($A110,'Season 1'!AJ$4:CM$104,37,0),"0"),IFERROR(VLOOKUP($A110,'Season 2'!AK$4:CN$104,42,0),"0"),
IFERROR(VLOOKUP($A110,'Season 3'!AK$4:CN$104,42,0),"0"),IFERROR(VLOOKUP($A110,'Season 4'!AK$4:CN$104,42,0),"0"),
IFERROR(VLOOKUP($A110,'Season 5'!AK$4:CN$104,42,0),"0"),IFERROR(VLOOKUP($A110,'Season 6'!AK$4:CN$104,42,0),"0"),
IFERROR(VLOOKUP($A110,'Season 7'!AK$4:CN$104,42,0),"0"),IFERROR(VLOOKUP($A110,'Season 8'!AK$4:CN$104,42,0),"0"),
IFERROR(VLOOKUP($A110,'Season 9'!AK$4:CN$104,42,0),"0"),IFERROR(VLOOKUP($A110,'Season 10'!AK$4:CN$104,42,0),"0"),
IFERROR(VLOOKUP($A110,'Season 11'!AK$4:CN$104,42,0),"0"),IFERROR(VLOOKUP($A110,'Season 12'!AK$4:CN$104,42,0),"0"),
IFERROR(VLOOKUP($A110,'Season 13'!AK$4:CN$104,42,0),"0"),IFERROR(VLOOKUP($A110,'Season 14'!AK$4:CN$104,42,0),"0"),IFERROR(VLOOKUP($A110,'Season 15'!AK$4:CN$104,42,0),"0"),)</f>
        <v>0</v>
      </c>
      <c r="AP110" s="403">
        <f>SUM(IFERROR(VLOOKUP($A110,'Season 1'!AJ$4:CM$104,43,0),"0"),IFERROR(VLOOKUP($A110,'Season 2'!AK$4:CN$104,43,0),"0"),
IFERROR(VLOOKUP($A110,'Season 3'!AK$4:CN$104,43,0),"0"),IFERROR(VLOOKUP($A110,'Season 4'!AK$4:CN$104,43,0),"0"),
IFERROR(VLOOKUP($A110,'Season 5'!AK$4:CN$104,43,0),"0"),IFERROR(VLOOKUP($A110,'Season 6'!AK$4:CN$104,43,0),"0"),
IFERROR(VLOOKUP($A110,'Season 7'!AK$4:CN$104,43,0),"0"),IFERROR(VLOOKUP($A110,'Season 8'!AK$4:CN$104,43,0),"0"),
IFERROR(VLOOKUP($A110,'Season 9'!AK$4:CN$104,43,0),"0"),IFERROR(VLOOKUP($A110,'Season 10'!AK$4:CN$104,43,0),"0"),
IFERROR(VLOOKUP($A110,'Season 11'!AK$4:CN$104,43,0),"0"),IFERROR(VLOOKUP($A110,'Season 12'!AK$4:CN$104,43,0),"0"),
IFERROR(VLOOKUP($A110,'Season 13'!AK$4:CN$104,43,0),"0"),IFERROR(VLOOKUP($A110,'Season 14'!AK$4:CN$104,43,0),"0"),IFERROR(VLOOKUP($A110,'Season 15'!AK$4:CN$104,43,0),"0"),)</f>
        <v>0</v>
      </c>
      <c r="AQ110" s="398">
        <f>SUM(IFERROR(VLOOKUP($A110,'Season 1'!AJ$4:CM$104,44,0),"0"),IFERROR(VLOOKUP($A110,'Season 2'!AK$4:CN$104,44,0),"0"),
IFERROR(VLOOKUP($A110,'Season 3'!AK$4:CN$104,44,0),"0"),IFERROR(VLOOKUP($A110,'Season 4'!AK$4:CN$104,44,0),"0"),
IFERROR(VLOOKUP($A110,'Season 5'!AK$4:CN$104,44,0),"0"),IFERROR(VLOOKUP($A110,'Season 6'!AK$4:CN$104,44,0),"0"),
IFERROR(VLOOKUP($A110,'Season 7'!AK$4:CN$104,44,0),"0"),IFERROR(VLOOKUP($A110,'Season 8'!AK$4:CN$104,44,0),"0"),
IFERROR(VLOOKUP($A110,'Season 9'!AK$4:CN$104,44,0),"0"),IFERROR(VLOOKUP($A110,'Season 10'!AK$4:CN$104,44,0),"0"),
IFERROR(VLOOKUP($A110,'Season 11'!AK$4:CN$104,44,0),"0"),IFERROR(VLOOKUP($A110,'Season 12'!AK$4:CN$104,44,0),"0"),
IFERROR(VLOOKUP($A110,'Season 13'!AK$4:CN$104,44,0),"0"),IFERROR(VLOOKUP($A110,'Season 14'!AK$4:CN$104,44,0),"0"),IFERROR(VLOOKUP($A110,'Season 15'!AK$4:CN$104,44,0),"0"),)</f>
        <v>0</v>
      </c>
      <c r="AR110" s="518">
        <f>SUM(IFERROR(VLOOKUP($A110,'Season 1'!AJ$4:CM$104,45,0),"0"),IFERROR(VLOOKUP($A110,'Season 2'!AK$4:CN$104,45,0),"0"),
IFERROR(VLOOKUP($A110,'Season 3'!AK$4:CN$104,45,0),"0"),IFERROR(VLOOKUP($A110,'Season 4'!AK$4:CN$104,45,0),"0"),
IFERROR(VLOOKUP($A110,'Season 5'!AK$4:CN$104,45,0),"0"),IFERROR(VLOOKUP($A110,'Season 6'!AK$4:CN$104,45,0),"0"),
IFERROR(VLOOKUP($A110,'Season 7'!AK$4:CN$104,45,0),"0"),IFERROR(VLOOKUP($A110,'Season 8'!AK$4:CN$104,45,0),"0"),
IFERROR(VLOOKUP($A110,'Season 9'!AK$4:CN$104,45,0),"0"),IFERROR(VLOOKUP($A110,'Season 10'!AK$4:CN$104,45,0),"0"),
IFERROR(VLOOKUP($A110,'Season 11'!AK$4:CN$104,45,0),"0"),IFERROR(VLOOKUP($A110,'Season 12'!AK$4:CN$104,45,0),"0"),
IFERROR(VLOOKUP($A110,'Season 13'!AK$4:CN$104,45,0),"0"),IFERROR(VLOOKUP($A110,'Season 14'!AK$4:CN$104,45,0),"0"),IFERROR(VLOOKUP($A110,'Season 15'!AK$4:CN$104,45,0),"0"),)</f>
        <v>0</v>
      </c>
      <c r="AS110" s="21">
        <f>SUM(IFERROR(VLOOKUP($A110,'Season 1'!AJ$4:CM$104,46,0),"0"),IFERROR(VLOOKUP($A110,'Season 2'!AK$4:CN$104,46,0),"0"),
IFERROR(VLOOKUP($A110,'Season 3'!AK$4:CN$104,46,0),"0"),IFERROR(VLOOKUP($A110,'Season 4'!AK$4:CN$104,46,0),"0"),
IFERROR(VLOOKUP($A110,'Season 5'!AK$4:CN$104,46,0),"0"),IFERROR(VLOOKUP($A110,'Season 6'!AK$4:CN$104,46,0),"0"),
IFERROR(VLOOKUP($A110,'Season 7'!AK$4:CN$104,46,0),"0"),IFERROR(VLOOKUP($A110,'Season 8'!AK$4:CN$104,46,0),"0"),
IFERROR(VLOOKUP($A110,'Season 9'!AK$4:CN$104,46,0),"0"),IFERROR(VLOOKUP($A110,'Season 10'!AK$4:CN$104,46,0),"0"),
IFERROR(VLOOKUP($A110,'Season 11'!AK$4:CN$104,46,0),"0"),IFERROR(VLOOKUP($A110,'Season 12'!AK$4:CN$104,46,0),"0"),
IFERROR(VLOOKUP($A110,'Season 13'!AK$4:CN$104,46,0),"0"),IFERROR(VLOOKUP($A110,'Season 14'!AK$4:CN$104,46,0),"0"),IFERROR(VLOOKUP($A110,'Season 15'!AK$4:CN$104,46,0),"0"),)</f>
        <v>0</v>
      </c>
      <c r="AT110" s="402">
        <f>SUM(IFERROR(VLOOKUP($A110,'Season 1'!AJ$4:CM$104,47,0),"0"),IFERROR(VLOOKUP($A110,'Season 2'!AK$4:CN$104,47,0),"0"),
IFERROR(VLOOKUP($A110,'Season 3'!AK$4:CN$104,47,0),"0"),IFERROR(VLOOKUP($A110,'Season 4'!AK$4:CN$104,47,0),"0"),
IFERROR(VLOOKUP($A110,'Season 5'!AK$4:CN$104,47,0),"0"),IFERROR(VLOOKUP($A110,'Season 6'!AK$4:CN$104,47,0),"0"),
IFERROR(VLOOKUP($A110,'Season 7'!AK$4:CN$104,47,0),"0"),IFERROR(VLOOKUP($A110,'Season 8'!AK$4:CN$104,47,0),"0"),
IFERROR(VLOOKUP($A110,'Season 9'!AK$4:CN$104,47,0),"0"),IFERROR(VLOOKUP($A110,'Season 10'!AK$4:CN$104,47,0),"0"),
IFERROR(VLOOKUP($A110,'Season 11'!AK$4:CN$104,47,0),"0"),IFERROR(VLOOKUP($A110,'Season 12'!AK$4:CN$104,47,0),"0"),
IFERROR(VLOOKUP($A110,'Season 13'!AK$4:CN$104,47,0),"0"),IFERROR(VLOOKUP($A110,'Season 14'!AK$4:CN$104,47,0),"0"),IFERROR(VLOOKUP($A110,'Season 15'!AK$4:CN$104,47,0),"0"),)</f>
        <v>0</v>
      </c>
      <c r="AU110" s="403">
        <f>SUM(IFERROR(VLOOKUP($A110,'Season 3'!AK$4:CN$104,48,0),"0"),IFERROR(VLOOKUP($A110,'Season 4'!AK$4:CN$104,48,0),"0"),
IFERROR(VLOOKUP($A110,'Season 5'!AK$4:CN$104,48,0),"0"),IFERROR(VLOOKUP($A110,'Season 6'!AK$4:CN$104,48,0),"0"),
IFERROR(VLOOKUP($A110,'Season 7'!AK$4:CN$104,48,0),"0"),IFERROR(VLOOKUP($A110,'Season 8'!AK$4:CN$104,48,0),"0"),
IFERROR(VLOOKUP($A110,'Season 9'!AK$4:CN$104,48,0),"0"),IFERROR(VLOOKUP($A110,'Season 10'!AK$4:CN$104,48,0),"0"),
IFERROR(VLOOKUP($A110,'Season 11'!AK$4:CN$104,48,0),"0"),IFERROR(VLOOKUP($A110,'Season 12'!AK$4:CN$104,48,0),"0"),
IFERROR(VLOOKUP($A110,'Season 13'!AK$4:CN$104,48,0),"0"),IFERROR(VLOOKUP($A110,'Season 14'!AK$4:CN$104,48,0),"0"),IFERROR(VLOOKUP($A110,'Season 15'!AK$4:CN$104,48,0),"0"),)</f>
        <v>0</v>
      </c>
      <c r="AV110" s="398">
        <f>SUM(IFERROR(VLOOKUP($A110,'Season 3'!AK$4:CN$104,49,0),"0"),IFERROR(VLOOKUP($A110,'Season 4'!AK$4:CN$104,49,0),"0"),
IFERROR(VLOOKUP($A110,'Season 5'!AK$4:CN$104,49,0),"0"),IFERROR(VLOOKUP($A110,'Season 6'!AK$4:CN$104,49,0),"0"),
IFERROR(VLOOKUP($A110,'Season 7'!AK$4:CN$104,49,0),"0"),IFERROR(VLOOKUP($A110,'Season 8'!AK$4:CN$104,49,0),"0"),
IFERROR(VLOOKUP($A110,'Season 9'!AK$4:CN$104,49,0),"0"),IFERROR(VLOOKUP($A110,'Season 10'!AK$4:CN$104,49,0),"0"),
IFERROR(VLOOKUP($A110,'Season 11'!AK$4:CN$104,49,0),"0"),IFERROR(VLOOKUP($A110,'Season 12'!AK$4:CN$104,49,0),"0"),
IFERROR(VLOOKUP($A110,'Season 13'!AK$4:CN$104,49,0),"0"),IFERROR(VLOOKUP($A110,'Season 14'!AK$4:CN$104,49,0),"0"),IFERROR(VLOOKUP($A110,'Season 15'!AK$4:CN$104,49,0),"0"),)</f>
        <v>0</v>
      </c>
      <c r="AW110" s="518">
        <f>SUM(IFERROR(VLOOKUP($A110,'Season 3'!AK$4:CN$104,50,0),"0"),IFERROR(VLOOKUP($A110,'Season 4'!AK$4:CN$104,50,0),"0"),
IFERROR(VLOOKUP($A110,'Season 5'!AK$4:CN$104,50,0),"0"),IFERROR(VLOOKUP($A110,'Season 6'!AK$4:CN$104,50,0),"0"),
IFERROR(VLOOKUP($A110,'Season 7'!AK$4:CN$104,50,0),"0"),IFERROR(VLOOKUP($A110,'Season 8'!AK$4:CN$104,50,0),"0"),
IFERROR(VLOOKUP($A110,'Season 9'!AK$4:CN$104,50,0),"0"),IFERROR(VLOOKUP($A110,'Season 10'!AK$4:CN$104,50,0),"0"),
IFERROR(VLOOKUP($A110,'Season 11'!AK$4:CN$104,50,0),"0"),IFERROR(VLOOKUP($A110,'Season 12'!AK$4:CN$104,50,0),"0"),
IFERROR(VLOOKUP($A110,'Season 13'!AK$4:CN$104,50,0),"0"),IFERROR(VLOOKUP($A110,'Season 14'!AK$4:CN$104,50,0),"0"),IFERROR(VLOOKUP($A110,'Season 15'!AK$4:CN$104,50,0),"0"),)</f>
        <v>0</v>
      </c>
      <c r="AX110" s="21">
        <f>SUM(IFERROR(VLOOKUP($A110,'Season 3'!AK$4:CN$104,51,0),"0"),IFERROR(VLOOKUP($A110,'Season 4'!AK$4:CN$104,51,0),"0"),
IFERROR(VLOOKUP($A110,'Season 5'!AK$4:CN$104,51,0),"0"),IFERROR(VLOOKUP($A110,'Season 6'!AK$4:CN$104,51,0),"0"),
IFERROR(VLOOKUP($A110,'Season 7'!AK$4:CN$104,51,0),"0"),IFERROR(VLOOKUP($A110,'Season 8'!AK$4:CN$104,51,0),"0"),
IFERROR(VLOOKUP($A110,'Season 9'!AK$4:CN$104,51,0),"0"),IFERROR(VLOOKUP($A110,'Season 10'!AK$4:CN$104,51,0),"0"),
IFERROR(VLOOKUP($A110,'Season 11'!AK$4:CN$104,51,0),"0"),IFERROR(VLOOKUP($A110,'Season 12'!AK$4:CN$104,51,0),"0"),
IFERROR(VLOOKUP($A110,'Season 13'!AK$4:CN$104,51,0),"0"),IFERROR(VLOOKUP($A110,'Season 14'!AK$4:CN$104,51,0),"0"),IFERROR(VLOOKUP($A110,'Season 15'!AK$4:CN$104,51,0),"0"),)</f>
        <v>0</v>
      </c>
      <c r="AY110" s="402">
        <f>SUM(IFERROR(VLOOKUP($A110,'Season 3'!AK$4:CN$104,52,0),"0"),IFERROR(VLOOKUP($A110,'Season 4'!AK$4:CN$104,52,0),"0"),
IFERROR(VLOOKUP($A110,'Season 5'!AK$4:CN$104,52,0),"0"),IFERROR(VLOOKUP($A110,'Season 6'!AK$4:CN$104,52,0),"0"),
IFERROR(VLOOKUP($A110,'Season 7'!AK$4:CN$104,52,0),"0"),IFERROR(VLOOKUP($A110,'Season 8'!AK$4:CN$104,52,0),"0"),
IFERROR(VLOOKUP($A110,'Season 9'!AK$4:CN$104,52,0),"0"),IFERROR(VLOOKUP($A110,'Season 10'!AK$4:CN$104,52,0),"0"),
IFERROR(VLOOKUP($A110,'Season 11'!AK$4:CN$104,52,0),"0"),IFERROR(VLOOKUP($A110,'Season 12'!AK$4:CN$104,52,0),"0"),
IFERROR(VLOOKUP($A110,'Season 13'!AK$4:CN$104,52,0),"0"),IFERROR(VLOOKUP($A110,'Season 14'!AK$4:CN$104,52,0),"0"),IFERROR(VLOOKUP($A110,'Season 15'!AK$4:CN$104,52,0),"0"),)</f>
        <v>0</v>
      </c>
      <c r="AZ110" s="403">
        <f>SUM(IFERROR(VLOOKUP($A110,'Season 1'!AJ$4:CM$104,38,0),"0"),IFERROR(VLOOKUP($A110,'Season 2'!AK$4:CN$104,48,0),"0"),)</f>
        <v>0</v>
      </c>
      <c r="BA110" s="398">
        <f>SUM(IFERROR(VLOOKUP($A110,'Season 1'!AJ$4:CM$104,39,0),"0"),IFERROR(VLOOKUP($A110,'Season 2'!AK$4:CN$104,49,0),"0"),)</f>
        <v>0</v>
      </c>
      <c r="BB110" s="518">
        <f>SUM(IFERROR(VLOOKUP($A110,'Season 1'!AJ$4:CM$104,40,0),"0"),IFERROR(VLOOKUP($A110,'Season 2'!AK$4:CN$104,50,0),"0"),)</f>
        <v>0</v>
      </c>
      <c r="BC110" s="21">
        <f>SUM(IFERROR(VLOOKUP($A110,'Season 1'!AJ$4:CM$104,41,0),"0"),IFERROR(VLOOKUP($A110,'Season 2'!AK$4:CN$104,51,0),"0"),)</f>
        <v>0</v>
      </c>
      <c r="BD110" s="402">
        <f>SUM(IFERROR(VLOOKUP($A110,'Season 1'!AJ$4:CM$104,42,0),"0"),IFERROR(VLOOKUP($A110,'Season 2'!AK$4:CN$104,52,0),"0"),)</f>
        <v>0</v>
      </c>
      <c r="BE110" s="561">
        <f>SUM(
IFERROR(VLOOKUP($A110,'Season 1'!AJ$4:CM$104,48,0),"0"),IFERROR(VLOOKUP($A110,'Season 2'!AK$4:CN$104,53,0),"0"),
IFERROR(VLOOKUP($A110,'Season 3'!AK$4:CN$104,53,0),"0"),IFERROR(VLOOKUP($A110,'Season 4'!AK$4:CN$104,53,0),"0"),
IFERROR(VLOOKUP($A110,'Season 5'!AK$4:CN$104,53,0),"0"),IFERROR(VLOOKUP($A110,'Season 6'!AK$4:CN$104,53,0),"0"),
IFERROR(VLOOKUP($A110,'Season 7'!AK$4:CN$104,53,0),"0"),IFERROR(VLOOKUP($A110,'Season 8'!AK$4:CN$104,53,0),"0"),
IFERROR(VLOOKUP($A110,'Season 9'!AK$4:CN$104,53,0),"0"),IFERROR(VLOOKUP($A110,'Season 10'!AK$4:CN$104,53,0),"0"),
IFERROR(VLOOKUP($A110,'Season 11'!AK$4:CN$104,53,0),"0"),IFERROR(VLOOKUP($A110,'Season 12'!AK$4:CN$104,53,0),"0"),
IFERROR(VLOOKUP($A110,'Season 13'!AK$4:CN$104,53,0),"0"),IFERROR(VLOOKUP($A110,'Season 14'!AK$4:CN$104,53,0),"0"),IFERROR(VLOOKUP($A110,'Season 15'!AK$4:CN$104,53,0),"0"),)</f>
        <v>0</v>
      </c>
      <c r="BF110" s="562">
        <f>SUM(
IFERROR(VLOOKUP($A110,'Season 1'!AJ$4:CM$104,49,0),"0"),IFERROR(VLOOKUP($A110,'Season 2'!AK$4:CN$104,54,0),"0"),
IFERROR(VLOOKUP($A110,'Season 3'!AK$4:CN$104,54,0),"0"),IFERROR(VLOOKUP($A110,'Season 4'!AK$4:CN$104,54,0),"0"),
IFERROR(VLOOKUP($A110,'Season 5'!AK$4:CN$104,54,0),"0"),IFERROR(VLOOKUP($A110,'Season 6'!AK$4:CN$104,54,0),"0"),
IFERROR(VLOOKUP($A110,'Season 7'!AK$4:CN$104,54,0),"0"),IFERROR(VLOOKUP($A110,'Season 8'!AK$4:CN$104,54,0),"0"),
IFERROR(VLOOKUP($A110,'Season 9'!AK$4:CN$104,54,0),"0"),IFERROR(VLOOKUP($A110,'Season 10'!AK$4:CN$104,54,0),"0"),
IFERROR(VLOOKUP($A110,'Season 11'!AK$4:CN$104,540),"0"),IFERROR(VLOOKUP($A110,'Season 12'!AK$4:CN$104,54,0),"0"),
IFERROR(VLOOKUP($A110,'Season 13'!AK$4:CN$104,54,0),"0"),IFERROR(VLOOKUP($A110,'Season 14'!AK$4:CN$104,54,0),"0"),IFERROR(VLOOKUP($A110,'Season 15'!AK$4:CN$104,54,0),"0"),)</f>
        <v>0</v>
      </c>
      <c r="BG110" s="529" t="e">
        <f t="shared" si="3"/>
        <v>#DIV/0!</v>
      </c>
      <c r="BI110" s="553"/>
      <c r="BJ110" s="553"/>
      <c r="BK110" s="553"/>
      <c r="BL110" s="553"/>
      <c r="BM110" s="553"/>
      <c r="BN110" s="553"/>
      <c r="BO110" s="822"/>
      <c r="BP110" s="822"/>
      <c r="BQ110" s="822"/>
      <c r="BR110" s="822"/>
      <c r="BS110" s="12" t="str">
        <f>IFERROR(VLOOKUP($A110,'Season 1'!$AJ$4:$CM$104,50,0),"0")</f>
        <v>0</v>
      </c>
      <c r="BT110" s="12" t="str">
        <f>IFERROR(VLOOKUP($A110,'Season 1'!$AJ$4:$CM$104,51,0),"0")</f>
        <v>0</v>
      </c>
      <c r="BU110" s="12" t="str">
        <f>IFERROR(VLOOKUP($A110,'Season 2'!$AK$4:$CN$104,55,0),"0")</f>
        <v>0</v>
      </c>
      <c r="BV110" s="12" t="str">
        <f>IFERROR(VLOOKUP($A110,'Season 2'!$AK$4:$CN$104,56,0),"0")</f>
        <v>0</v>
      </c>
      <c r="BW110" s="12" t="str">
        <f>IFERROR(VLOOKUP($A110,'Season 3'!$AK$4:$CN$104,55,0),"0")</f>
        <v>0</v>
      </c>
      <c r="BX110" s="12" t="str">
        <f>IFERROR(VLOOKUP($A110,'Season 3'!$AK$4:$CN$104,56,0),"0")</f>
        <v>0</v>
      </c>
      <c r="BY110" s="12" t="str">
        <f>IFERROR(VLOOKUP($A110,'Season 4'!$AK$4:$CN$104,55,0),"0")</f>
        <v>0</v>
      </c>
      <c r="BZ110" s="12" t="str">
        <f>IFERROR(VLOOKUP($A110,'Season 4'!$AK$4:$CN$104,56,0),"0")</f>
        <v>0</v>
      </c>
      <c r="CA110" s="12" t="str">
        <f>IFERROR(VLOOKUP($A110,'Season 5'!$AK$4:$CN$104,55,0),"0")</f>
        <v>0</v>
      </c>
      <c r="CB110" s="12" t="str">
        <f>IFERROR(VLOOKUP($A110,'Season 5'!$AK$4:$CN$104,56,0),"0")</f>
        <v>0</v>
      </c>
      <c r="CC110" s="12" t="str">
        <f>IFERROR(VLOOKUP($A110,'Season 6'!$AK$4:$CN$104,55,0),"0")</f>
        <v>0</v>
      </c>
      <c r="CD110" s="12" t="str">
        <f>IFERROR(VLOOKUP($A110,'Season 6'!$AK$4:$CN$104,56,0),"0")</f>
        <v>0</v>
      </c>
      <c r="CE110" s="12" t="str">
        <f>IFERROR(VLOOKUP($A110,'Season 7'!$AK$4:$CN$104,55,0),"0")</f>
        <v>0</v>
      </c>
      <c r="CF110" s="12" t="str">
        <f>IFERROR(VLOOKUP($A110,'Season 7'!$AK$4:$CN$104,56,0),"0")</f>
        <v>0</v>
      </c>
      <c r="CG110" s="12" t="str">
        <f>IFERROR(VLOOKUP($A110,'Season 8'!$AK$4:$CN$104,55,0),"0")</f>
        <v>0</v>
      </c>
      <c r="CH110" s="12" t="str">
        <f>IFERROR(VLOOKUP($A110,'Season 8'!$AK$4:$CN$104,56,0),"0")</f>
        <v>0</v>
      </c>
      <c r="CI110" s="12" t="str">
        <f>IFERROR(VLOOKUP($A110,'Season 9'!$AK$4:$CN$104,55,0),"0")</f>
        <v>0</v>
      </c>
      <c r="CJ110" s="12" t="str">
        <f>IFERROR(VLOOKUP($A110,'Season 9'!$AK$4:$CN$104,56,0),"0")</f>
        <v>0</v>
      </c>
      <c r="CK110" s="12" t="str">
        <f>IFERROR(VLOOKUP($A110,'Season 10'!$AK$4:$CN$104,55,0),"0")</f>
        <v>0</v>
      </c>
      <c r="CL110" s="12" t="str">
        <f>IFERROR(VLOOKUP($A110,'Season 10'!$AK$4:$CN$104,56,0),"0")</f>
        <v>0</v>
      </c>
      <c r="CM110" s="12" t="str">
        <f>IFERROR(VLOOKUP($A110,'Season 11'!$AK$4:$CN$104,55,0),"0")</f>
        <v>0</v>
      </c>
      <c r="CN110" s="12" t="str">
        <f>IFERROR(VLOOKUP($A110,'Season 11'!$AK$4:$CN$104,56,0),"0")</f>
        <v>0</v>
      </c>
      <c r="CO110" s="12" t="str">
        <f>IFERROR(VLOOKUP($A110,'Season 12'!$AK$4:$CN$104,55,0),"0")</f>
        <v>0</v>
      </c>
      <c r="CP110" s="12" t="str">
        <f>IFERROR(VLOOKUP($A110,'Season 12'!$AK$4:$CN$104,56,0),"0")</f>
        <v>0</v>
      </c>
      <c r="CQ110" s="12" t="str">
        <f>IFERROR(VLOOKUP($A110,'Season 13'!$AK$4:$CN$104,55,0),"0")</f>
        <v>0</v>
      </c>
      <c r="CR110" s="12" t="str">
        <f>IFERROR(VLOOKUP($A110,'Season 13'!$AK$4:$CN$104,56,0),"0")</f>
        <v>0</v>
      </c>
      <c r="CS110" s="12" t="str">
        <f>IFERROR(VLOOKUP($A110,'Season 14'!$AK$4:$CN$104,55,0),"0")</f>
        <v>0</v>
      </c>
      <c r="CT110" s="12" t="str">
        <f>IFERROR(VLOOKUP($A110,'Season 14'!$AK$4:$CN$104,56,0),"0")</f>
        <v>0</v>
      </c>
      <c r="CU110" s="12" t="str">
        <f>IFERROR(VLOOKUP($A110,'Season 15'!$AK$4:$CN$104,55,0),"0")</f>
        <v>0</v>
      </c>
      <c r="CV110" s="12" t="str">
        <f>IFERROR(VLOOKUP($A110,'Season 15'!$AK$4:$CN$104,56,0),"0")</f>
        <v>0</v>
      </c>
    </row>
    <row r="111" spans="1:100" x14ac:dyDescent="0.25">
      <c r="A111" s="2" t="s">
        <v>35</v>
      </c>
      <c r="B111" s="516" t="str">
        <f>IFERROR(VLOOKUP('Data Totals'!A111,'Season 1'!AJ$4:CH$104,2,FALSE),IFERROR(VLOOKUP('Data Totals'!A111,'Season 2'!AK$4:CI$104,2,FALSE),IFERROR(VLOOKUP('Data Totals'!A111,'Season 3'!AK$4:CI$104,2,FALSE),IFERROR(VLOOKUP('Data Totals'!A111,'Season 4'!AK$4:CI$104,2,FALSE),IFERROR(VLOOKUP('Data Totals'!A111,'Season 5'!AK$4:CI$104,2,FALSE),IFERROR(VLOOKUP('Data Totals'!A111,'Season 6'!AK$4:CI$104,2,FALSE),IFERROR(VLOOKUP('Data Totals'!A111,'Season 7'!AK$4:CI$104,2,FALSE),IFERROR(VLOOKUP('Data Totals'!A111,'Season 8'!AK$4:CI$104,2,FALSE),IFERROR(VLOOKUP('Data Totals'!A111,'Season 9'!AK$4:CI$104,2,FALSE),IFERROR(VLOOKUP('Data Totals'!A111,'Season 10'!AK$4:CI$104,2,FALSE),IFERROR(VLOOKUP('Data Totals'!A111,'Season 11'!AK$4:CI$104,2,FALSE),IFERROR(VLOOKUP('Data Totals'!A111,'Season 12'!AK$4:CI$104,2,FALSE),IFERROR(VLOOKUP('Data Totals'!A111,'Season 13'!AK$4:CI$104,2,FALSE),IFERROR(VLOOKUP('Data Totals'!A111,'Season 14'!AK$4:CI$104,2,FALSE),IFERROR(VLOOKUP('Data Totals'!A111,'Season 15'!AK$4:CI$104,2,FALSE),"N/A")))))))))))))))</f>
        <v>N/A</v>
      </c>
      <c r="C111" s="517" t="str">
        <f>IFERROR(VLOOKUP('Data Totals'!A111,'Season 1'!AJ$4:CH$104,3,FALSE),IFERROR(VLOOKUP('Data Totals'!A111,'Season 2'!AK$4:CI$104,3,FALSE),IFERROR(VLOOKUP('Data Totals'!A111,'Season 3'!AK$4:CI$104,3,FALSE),IFERROR(VLOOKUP('Data Totals'!A111,'Season 4'!AK$4:CI$104,3,FALSE),IFERROR(VLOOKUP('Data Totals'!A111,'Season 5'!AK$4:CI$104,3,FALSE),IFERROR(VLOOKUP('Data Totals'!A111,'Season 6'!AK$4:CI$104,3,FALSE),IFERROR(VLOOKUP('Data Totals'!A111,'Season 7'!AK$4:CI$104,3,FALSE),IFERROR(VLOOKUP('Data Totals'!A111,'Season 8'!AK$4:CI$104,3,FALSE),IFERROR(VLOOKUP('Data Totals'!A111,'Season 9'!AK$4:CI$104,3,FALSE),IFERROR(VLOOKUP('Data Totals'!A111,'Season 10'!AK$4:CI$104,3,FALSE),IFERROR(VLOOKUP('Data Totals'!A111,'Season 11'!AK$4:CI$104,3,FALSE),IFERROR(VLOOKUP('Data Totals'!A111,'Season 12'!AK$4:CI$104,3,FALSE),IFERROR(VLOOKUP('Data Totals'!A111,'Season 13'!AK$4:CI$104,3,FALSE),IFERROR(VLOOKUP('Data Totals'!A111,'Season 14'!AK$4:CI$104,3,FALSE),IFERROR(VLOOKUP('Data Totals'!A111,'Season 15'!AK$4:CI$104,3,FALSE),"N/A")))))))))))))))</f>
        <v>N/A</v>
      </c>
      <c r="D111" s="517" t="str">
        <f>IFERROR(VLOOKUP('Data Totals'!A111,'Season 15'!AK$4:CI$104,4,FALSE),IFERROR(VLOOKUP('Data Totals'!A111,'Season 14'!AK$4:CI$104,4,FALSE),IFERROR(VLOOKUP('Data Totals'!A111,'Season 13'!AK$4:CI$104,4,FALSE),IFERROR(VLOOKUP('Data Totals'!A111,'Season 12'!AK$4:CI$104,4,FALSE),IFERROR(VLOOKUP('Data Totals'!A111,'Season 11'!AK$4:CI$104,4,FALSE),IFERROR(VLOOKUP('Data Totals'!A111,'Season 10'!AK$4:CI$104,4,FALSE),IFERROR(VLOOKUP('Data Totals'!A111,'Season 9'!AK$4:CI$104,4,FALSE),IFERROR(VLOOKUP('Data Totals'!A111,'Season 8'!AK$4:CI$104,4,FALSE),IFERROR(VLOOKUP('Data Totals'!A111,'Season 7'!AK$4:CI$104,4,FALSE),IFERROR(VLOOKUP('Data Totals'!A111,'Season 6'!AK$4:CI$104,4,FALSE),IFERROR(VLOOKUP('Data Totals'!A111,'Season 5'!AK$4:CI$104,4,FALSE),IFERROR(VLOOKUP('Data Totals'!A111,'Season 4'!AK$4:CI$104,4,FALSE),IFERROR(VLOOKUP('Data Totals'!A111,'Season 3'!AK$4:CI$104,4,FALSE),IFERROR(VLOOKUP('Data Totals'!A111,'Season 2'!AK$4:CI$104,4,FALSE),IFERROR(VLOOKUP('Data Totals'!A111,'Season 1'!AJ$4:CH$104,4,FALSE),"N/A")))))))))))))))</f>
        <v>N/A</v>
      </c>
      <c r="E111" s="517" t="e">
        <f t="shared" si="2"/>
        <v>#VALUE!</v>
      </c>
      <c r="F111" s="398">
        <f>SUM(IFERROR(VLOOKUP(A111,BI$3:BN$152,2,0),"0"),
IFERROR(VLOOKUP(A111,'Season 1'!AJ$4:CM$104,7,0),"0"),IFERROR(VLOOKUP(A111,'Season 2'!AK$4:CN$104,7,0),"0"),
IFERROR(VLOOKUP(A111,'Season 3'!AK$4:CN$104,7,0),"0"),IFERROR(VLOOKUP(A111,'Season 4'!AK$4:CN$104,7,0),"0"),
IFERROR(VLOOKUP(A111,'Season 5'!AK$4:CN$104,7,0),"0"),IFERROR(VLOOKUP(A111,'Season 6'!AK$4:CN$104,7,0),"0"),
IFERROR(VLOOKUP(A111,'Season 7'!AK$4:CN$104,7,0),"0"),IFERROR(VLOOKUP(A111,'Season 8'!AK$4:CN$104,7,0),"0"),
IFERROR(VLOOKUP(A111,'Season 9'!AK$4:CN$104,7,0),"0"),IFERROR(VLOOKUP(A111,'Season 10'!AK$4:CN$104,7,0),"0"),
IFERROR(VLOOKUP(A111,'Season 11'!AK$4:CN$104,7,0),"0"),IFERROR(VLOOKUP(A111,'Season 12'!AK$4:CN$104,7,0),"0"),
IFERROR(VLOOKUP(A111,'Season 13'!AK$4:CN$104,7,0),"0"),IFERROR(VLOOKUP(A111,'Season 14'!AK$4:CN$104,7,0),"0"),IFERROR(VLOOKUP(A111,'Season 15'!AK$4:CN$104,7,0),"0"),)</f>
        <v>0</v>
      </c>
      <c r="G111" s="398">
        <f>SUM(
IFERROR(VLOOKUP(A111,'Season 1'!AJ$4:CM$104,8,0),"0"),IFERROR(VLOOKUP(A111,'Season 2'!AK$4:CN$104,8,0),"0"),
IFERROR(VLOOKUP(A111,'Season 3'!AK$4:CN$104,8,0),"0"),IFERROR(VLOOKUP(A111,'Season 4'!AK$4:CN$104,8,0),"0"),
IFERROR(VLOOKUP(A111,'Season 5'!AK$4:CN$104,8,0),"0"),IFERROR(VLOOKUP(A111,'Season 6'!AK$4:CN$104,8,0),"0"),
IFERROR(VLOOKUP(A111,'Season 7'!AK$4:CN$104,8,0),"0"),IFERROR(VLOOKUP(A111,'Season 8'!AK$4:CN$104,8,0),"0"),
IFERROR(VLOOKUP(A111,'Season 9'!AK$4:CN$104,8,0),"0"),IFERROR(VLOOKUP(A111,'Season 10'!AK$4:CN$104,8,0),"0"),
IFERROR(VLOOKUP(A111,'Season 11'!AK$4:CN$104,8,0),"0"),IFERROR(VLOOKUP(A111,'Season 12'!AK$4:CN$104,8,0),"0"),
IFERROR(VLOOKUP(A111,'Season 13'!AK$4:CN$104,8,0),"0"),IFERROR(VLOOKUP(A111,'Season 14'!AK$4:CN$104,8,0),"0"),IFERROR(VLOOKUP(A111,'Season 15'!AK$4:CN$104,8,0),"0"),)</f>
        <v>0</v>
      </c>
      <c r="H111" s="329">
        <f>SUM(
IFERROR(VLOOKUP(A111,'Season 1'!AJ$4:CM$104,9,0),"0"),IFERROR(VLOOKUP(A111,'Season 2'!AK$4:CN$104,9,0),"0"),
IFERROR(VLOOKUP(A111,'Season 3'!AK$4:CN$104,9,0),"0"),IFERROR(VLOOKUP(A111,'Season 4'!AK$4:CN$104,9,0),"0"),
IFERROR(VLOOKUP(A111,'Season 5'!AK$4:CN$104,9,0),"0"),IFERROR(VLOOKUP(A111,'Season 6'!AK$4:CN$104,9,0),"0"),
IFERROR(VLOOKUP(A111,'Season 7'!AK$4:CN$104,9,0),"0"),IFERROR(VLOOKUP(A111,'Season 8'!AK$4:CN$104,9,0),"0"),
IFERROR(VLOOKUP(A111,'Season 9'!AK$4:CN$104,9,0),"0"),IFERROR(VLOOKUP(A111,'Season 10'!AK$4:CN$104,9,0),"0"),
IFERROR(VLOOKUP(A111,'Season 11'!AK$4:CN$104,9,0),"0"),IFERROR(VLOOKUP(A111,'Season 12'!AK$4:CN$104,9,0),"0"),
IFERROR(VLOOKUP(A111,'Season 13'!AK$4:CN$104,9,0),"0"),IFERROR(VLOOKUP(A111,'Season 14'!AK$4:CN$104,9,0),"0"),IFERROR(VLOOKUP(A111,'Season 15'!AK$4:CN$104,9,0),"0"),)</f>
        <v>0</v>
      </c>
      <c r="I111" s="518">
        <f>SUM(
IFERROR(VLOOKUP(A111,'Season 1'!AJ$4:CM$104,10,0),"0"),IFERROR(VLOOKUP(A111,'Season 2'!AK$4:CN$104,10,0),"0"),
IFERROR(VLOOKUP(A111,'Season 3'!AK$4:CN$104,10,0),"0"),IFERROR(VLOOKUP(A111,'Season 4'!AK$4:CN$104,10,0),"0"),
IFERROR(VLOOKUP(A111,'Season 5'!AK$4:CN$104,10,0),"0"),IFERROR(VLOOKUP(A111,'Season 6'!AK$4:CN$104,10,0),"0"),
IFERROR(VLOOKUP(A111,'Season 7'!AK$4:CN$104,10,0),"0"),IFERROR(VLOOKUP(A111,'Season 8'!AK$4:CN$104,10,0),"0"),
IFERROR(VLOOKUP(A111,'Season 9'!AK$4:CN$104,10,0),"0"),IFERROR(VLOOKUP(A111,'Season 10'!AK$4:CN$104,10,0),"0"),
IFERROR(VLOOKUP(A111,'Season 11'!AK$4:CN$104,10,0),"0"),IFERROR(VLOOKUP(A111,'Season 12'!AK$4:CN$104,10,0),"0"),
IFERROR(VLOOKUP(A111,'Season 13'!AK$4:CN$104,10,0),"0"),IFERROR(VLOOKUP(A111,'Season 14'!AK$4:CN$104,10,0),"0"),IFERROR(VLOOKUP(A111,'Season 15'!AK$4:CN$104,10,0),"0"),)</f>
        <v>0</v>
      </c>
      <c r="J111" s="21">
        <f>SUM(IFERROR(VLOOKUP(A111,BI$3:BN$152,3,0),"0"),
IFERROR(VLOOKUP(A111,'Season 1'!AJ$4:CM$104,11,0),"0"),IFERROR(VLOOKUP(A111,'Season 2'!AK$4:CN$104,11,0),"0"),
IFERROR(VLOOKUP(A111,'Season 3'!AK$4:CN$104,11,0),"0"),IFERROR(VLOOKUP(A111,'Season 4'!AK$4:CN$104,11,0),"0"),
IFERROR(VLOOKUP(A111,'Season 5'!AK$4:CN$104,11,0),"0"),IFERROR(VLOOKUP(A111,'Season 6'!AK$4:CN$104,11,0),"0"),
IFERROR(VLOOKUP(A111,'Season 7'!AK$4:CN$104,11,0),"0"),IFERROR(VLOOKUP(A111,'Season 8'!AK$4:CN$104,11,0),"0"),
IFERROR(VLOOKUP(A111,'Season 9'!AK$4:CN$104,11,0),"0"),IFERROR(VLOOKUP(A111,'Season 10'!AK$4:CN$104,11,0),"0"),
IFERROR(VLOOKUP(A111,'Season 11'!AK$4:CN$104,11,0),"0"),IFERROR(VLOOKUP(A111,'Season 12'!AK$4:CN$104,11,0),"0"),
IFERROR(VLOOKUP(A111,'Season 13'!AK$4:CN$104,11,0),"0"),IFERROR(VLOOKUP(A111,'Season 14'!AK$4:CN$104,11,0),"0"),IFERROR(VLOOKUP(A111,'Season 15'!AK$4:CN$104,11,0),"0"),)</f>
        <v>0</v>
      </c>
      <c r="K111" s="402">
        <f>SUM(IFERROR(VLOOKUP($A111,BI$3:BN$152,4,0),"0"),
IFERROR(VLOOKUP($A111,'Season 1'!AJ$4:CM$104,12,0),"0"),IFERROR(VLOOKUP($A111,'Season 2'!AK$4:CN$104,12,0),"0"),
IFERROR(VLOOKUP($A111,'Season 3'!AK$4:CN$104,12,0),"0"),IFERROR(VLOOKUP($A111,'Season 4'!AK$4:CN$104,12,0),"0"),
IFERROR(VLOOKUP($A111,'Season 5'!AK$4:CN$104,12,0),"0"),IFERROR(VLOOKUP($A111,'Season 6'!AK$4:CN$104,12,0),"0"),
IFERROR(VLOOKUP($A111,'Season 7'!AK$4:CN$104,12,0),"0"),IFERROR(VLOOKUP($A111,'Season 8'!AK$4:CN$104,12,0),"0"),
IFERROR(VLOOKUP($A111,'Season 9'!AK$4:CN$104,12,0),"0"),IFERROR(VLOOKUP($A111,'Season 10'!AK$4:CN$104,12,0),"0"),
IFERROR(VLOOKUP($A111,'Season 11'!AK$4:CN$104,12,0),"0"),IFERROR(VLOOKUP($A111,'Season 12'!AK$4:CN$104,12,0),"0"),
IFERROR(VLOOKUP($A111,'Season 13'!AK$4:CN$104,12,0),"0"),IFERROR(VLOOKUP($A111,'Season 14'!AK$4:CN$104,12,0),"0"),IFERROR(VLOOKUP(A111,'Season 15'!AK$4:CN$104,12,0),"0"),)</f>
        <v>0</v>
      </c>
      <c r="L111" s="403">
        <f>SUM(
IFERROR(VLOOKUP($A111,'Season 1'!AJ$4:CM$104,13,0),"0"),IFERROR(VLOOKUP($A111,'Season 2'!AK$4:CN$104,13,0),"0"),
IFERROR(VLOOKUP($A111,'Season 3'!AK$4:CN$104,13,0),"0"),IFERROR(VLOOKUP($A111,'Season 4'!AK$4:CN$104,13,0),"0"),
IFERROR(VLOOKUP($A111,'Season 5'!AK$4:CN$104,13,0),"0"),IFERROR(VLOOKUP($A111,'Season 6'!AK$4:CN$104,13,0),"0"),
IFERROR(VLOOKUP($A111,'Season 7'!AK$4:CN$104,13,0),"0"),IFERROR(VLOOKUP($A111,'Season 8'!AK$4:CN$104,13,0),"0"),
IFERROR(VLOOKUP($A111,'Season 9'!AK$4:CN$104,13,0),"0"),IFERROR(VLOOKUP($A111,'Season 10'!AK$4:CN$104,13,0),"0"),
IFERROR(VLOOKUP($A111,'Season 11'!AK$4:CN$104,13,0),"0"),IFERROR(VLOOKUP($A111,'Season 12'!AK$4:CN$104,13,0),"0"),
IFERROR(VLOOKUP($A111,'Season 13'!AK$4:CN$104,13,0),"0"),IFERROR(VLOOKUP($A111,'Season 14'!AK$4:CN$104,13,0),"0"),IFERROR(VLOOKUP(A111,'Season 15'!AK$4:CN$104,13,0),"0"),)</f>
        <v>0</v>
      </c>
      <c r="M111" s="398">
        <f>SUM(
IFERROR(VLOOKUP($A111,'Season 1'!AJ$4:CM$104,14,0),"0"),IFERROR(VLOOKUP($A111,'Season 2'!AK$4:CN$104,14,0),"0"),
IFERROR(VLOOKUP($A111,'Season 3'!AK$4:CN$104,14,0),"0"),IFERROR(VLOOKUP($A111,'Season 4'!AK$4:CN$104,14,0),"0"),
IFERROR(VLOOKUP($A111,'Season 5'!AK$4:CN$104,14,0),"0"),IFERROR(VLOOKUP($A111,'Season 6'!AK$4:CN$104,14,0),"0"),
IFERROR(VLOOKUP($A111,'Season 7'!AK$4:CN$104,14,0),"0"),IFERROR(VLOOKUP($A111,'Season 8'!AK$4:CN$104,14,0),"0"),
IFERROR(VLOOKUP($A111,'Season 9'!AK$4:CN$104,14,0),"0"),IFERROR(VLOOKUP($A111,'Season 10'!AK$4:CN$104,14,0),"0"),
IFERROR(VLOOKUP($A111,'Season 11'!AK$4:CN$104,14,0),"0"),IFERROR(VLOOKUP($A111,'Season 12'!AK$4:CN$104,14,0),"0"),
IFERROR(VLOOKUP($A111,'Season 13'!AK$4:CN$104,14,0),"0"),IFERROR(VLOOKUP($A111,'Season 14'!AK$4:CN$104,14,0),"0"),IFERROR(VLOOKUP(A111,'Season 15'!AK$4:CN$104,14,0),"0"),)</f>
        <v>0</v>
      </c>
      <c r="N111" s="518">
        <f>SUM(
IFERROR(VLOOKUP($A111,'Season 1'!AJ$4:CM$104,15,0),"0"),IFERROR(VLOOKUP($A111,'Season 2'!AK$4:CN$104,15,0),"0"),
IFERROR(VLOOKUP($A111,'Season 3'!AK$4:CN$104,15,0),"0"),IFERROR(VLOOKUP($A111,'Season 4'!AK$4:CN$104,15,0),"0"),
IFERROR(VLOOKUP($A111,'Season 5'!AK$4:CN$104,15,0),"0"),IFERROR(VLOOKUP($A111,'Season 6'!AK$4:CN$104,15,0),"0"),
IFERROR(VLOOKUP($A111,'Season 7'!AK$4:CN$104,15,0),"0"),IFERROR(VLOOKUP($A111,'Season 8'!AK$4:CN$104,15,0),"0"),
IFERROR(VLOOKUP($A111,'Season 9'!AK$4:CN$104,15,0),"0"),IFERROR(VLOOKUP($A111,'Season 10'!AK$4:CN$104,15,0),"0"),
IFERROR(VLOOKUP($A111,'Season 11'!AK$4:CN$104,15,0),"0"),IFERROR(VLOOKUP($A111,'Season 12'!AK$4:CN$104,15,0),"0"),
IFERROR(VLOOKUP($A111,'Season 13'!AK$4:CN$104,15,0),"0"),IFERROR(VLOOKUP($A111,'Season 14'!AK$4:CN$104,15,0),"0"),IFERROR(VLOOKUP(A111,'Season 15'!AK$4:CN$104,15,0),"0"),)</f>
        <v>0</v>
      </c>
      <c r="O111" s="21">
        <f>SUM(
IFERROR(VLOOKUP($A111,'Season 1'!AJ$4:CM$104,16,0),"0"),IFERROR(VLOOKUP($A111,'Season 2'!AK$4:CN$104,16,0),"0"),
IFERROR(VLOOKUP($A111,'Season 3'!AK$4:CN$104,16,0),"0"),IFERROR(VLOOKUP($A111,'Season 4'!AK$4:CN$104,16,0),"0"),
IFERROR(VLOOKUP($A111,'Season 5'!AK$4:CN$104,16,0),"0"),IFERROR(VLOOKUP($A111,'Season 6'!AK$4:CN$104,16,0),"0"),
IFERROR(VLOOKUP($A111,'Season 7'!AK$4:CN$104,16,0),"0"),IFERROR(VLOOKUP($A111,'Season 8'!AK$4:CN$104,16,0),"0"),
IFERROR(VLOOKUP($A111,'Season 9'!AK$4:CN$104,16,0),"0"),IFERROR(VLOOKUP($A111,'Season 10'!AK$4:CN$104,16,0),"0"),
IFERROR(VLOOKUP($A111,'Season 11'!AK$4:CN$104,16,0),"0"),IFERROR(VLOOKUP($A111,'Season 12'!AK$4:CN$104,16,0),"0"),
IFERROR(VLOOKUP($A111,'Season 13'!AK$4:CN$104,16,0),"0"),IFERROR(VLOOKUP($A111,'Season 14'!AK$4:CN$104,16,0),"0"),IFERROR(VLOOKUP(A111,'Season 15'!AK$4:CN$104,16,0),"0"),)</f>
        <v>0</v>
      </c>
      <c r="P111" s="402">
        <f>SUM(
IFERROR(VLOOKUP($A111,'Season 1'!AJ$4:CM$104,17,0),"0"),IFERROR(VLOOKUP($A111,'Season 2'!AK$4:CN$104,17,0),"0"),
IFERROR(VLOOKUP($A111,'Season 3'!AK$4:CN$104,17,0),"0"),IFERROR(VLOOKUP($A111,'Season 4'!AK$4:CN$104,17,0),"0"),
IFERROR(VLOOKUP($A111,'Season 5'!AK$4:CN$104,17,0),"0"),IFERROR(VLOOKUP($A111,'Season 6'!AK$4:CN$104,17,0),"0"),
IFERROR(VLOOKUP($A111,'Season 7'!AK$4:CN$104,17,0),"0"),IFERROR(VLOOKUP($A111,'Season 8'!AK$4:CN$104,17,0),"0"),
IFERROR(VLOOKUP($A111,'Season 9'!AK$4:CN$104,17,0),"0"),IFERROR(VLOOKUP($A111,'Season 10'!AK$4:CN$104,17,0),"0"),
IFERROR(VLOOKUP($A111,'Season 11'!AK$4:CN$104,17,0),"0"),IFERROR(VLOOKUP($A111,'Season 12'!AK$4:CN$104,17,0),"0"),
IFERROR(VLOOKUP($A111,'Season 13'!AK$4:CN$104,17,0),"0"),IFERROR(VLOOKUP($A111,'Season 14'!AK$4:CN$104,17,0),"0"),IFERROR(VLOOKUP(A111,'Season 15'!AK$4:CN$104,17,0),"0"),)</f>
        <v>0</v>
      </c>
      <c r="Q111" s="403">
        <f>SUM(
IFERROR(VLOOKUP($A111,'Season 1'!AJ$4:CM$104,18,0),"0"),IFERROR(VLOOKUP($A111,'Season 2'!AK$4:CN$104,18,0),"0"),
IFERROR(VLOOKUP($A111,'Season 3'!AK$4:CN$104,18,0),"0"),IFERROR(VLOOKUP($A111,'Season 4'!AK$4:CN$104,18,0),"0"),
IFERROR(VLOOKUP($A111,'Season 5'!AK$4:CN$104,18,0),"0"),IFERROR(VLOOKUP($A111,'Season 6'!AK$4:CN$104,18,0),"0"),
IFERROR(VLOOKUP($A111,'Season 7'!AK$4:CN$104,18,0),"0"),IFERROR(VLOOKUP($A111,'Season 8'!AK$4:CN$104,18,0),"0"),
IFERROR(VLOOKUP($A111,'Season 9'!AK$4:CN$104,18,0),"0"),IFERROR(VLOOKUP($A111,'Season 10'!AK$4:CN$104,18,0),"0"),
IFERROR(VLOOKUP($A111,'Season 11'!AK$4:CN$104,18,0),"0"),IFERROR(VLOOKUP($A111,'Season 12'!AK$4:CN$104,18,0),"0"),
IFERROR(VLOOKUP($A111,'Season 13'!AK$4:CN$104,18,0),"0"),IFERROR(VLOOKUP($A111,'Season 14'!AK$4:CN$104,18,0),"0"),IFERROR(VLOOKUP(A111,'Season 15'!AK$4:CN$104,18,0),"0"),)</f>
        <v>0</v>
      </c>
      <c r="R111" s="398">
        <f>SUM(
IFERROR(VLOOKUP($A111,'Season 1'!AJ$4:CM$104,19,0),"0"),IFERROR(VLOOKUP($A111,'Season 2'!AK$4:CN$104,19,0),"0"),
IFERROR(VLOOKUP($A111,'Season 3'!AK$4:CN$104,19,0),"0"),IFERROR(VLOOKUP($A111,'Season 4'!AK$4:CN$104,19,0),"0"),
IFERROR(VLOOKUP($A111,'Season 5'!AK$4:CN$104,19,0),"0"),IFERROR(VLOOKUP($A111,'Season 6'!AK$4:CN$104,19,0),"0"),
IFERROR(VLOOKUP($A111,'Season 7'!AK$4:CN$104,19,0),"0"),IFERROR(VLOOKUP($A111,'Season 8'!AK$4:CN$104,19,0),"0"),
IFERROR(VLOOKUP($A111,'Season 9'!AK$4:CN$104,19,0),"0"),IFERROR(VLOOKUP($A111,'Season 10'!AK$4:CN$104,19,0),"0"),
IFERROR(VLOOKUP($A111,'Season 11'!AK$4:CN$104,19,0),"0"),IFERROR(VLOOKUP($A111,'Season 12'!AK$4:CN$104,19,0),"0"),
IFERROR(VLOOKUP($A111,'Season 13'!AK$4:CN$104,19,0),"0"),IFERROR(VLOOKUP($A111,'Season 14'!AK$4:CN$104,19,0),"0"),IFERROR(VLOOKUP(A111,'Season 15'!AK$4:CN$104,19,0),"0"),)</f>
        <v>0</v>
      </c>
      <c r="S111" s="518">
        <f>SUM(
IFERROR(VLOOKUP($A111,'Season 1'!AJ$4:CM$104,20,0),"0"),IFERROR(VLOOKUP($A111,'Season 2'!AK$4:CN$104,20,0),"0"),
IFERROR(VLOOKUP($A111,'Season 3'!AK$4:CN$104,20,0),"0"),IFERROR(VLOOKUP($A111,'Season 4'!AK$4:CN$104,20,0),"0"),
IFERROR(VLOOKUP($A111,'Season 5'!AK$4:CN$104,20,0),"0"),IFERROR(VLOOKUP($A111,'Season 6'!AK$4:CN$104,20,0),"0"),
IFERROR(VLOOKUP($A111,'Season 7'!AK$4:CN$104,20,0),"0"),IFERROR(VLOOKUP($A111,'Season 8'!AK$4:CN$104,20,0),"0"),
IFERROR(VLOOKUP($A111,'Season 9'!AK$4:CN$104,20,0),"0"),IFERROR(VLOOKUP($A111,'Season 10'!AK$4:CN$104,20,0),"0"),
IFERROR(VLOOKUP($A111,'Season 11'!AK$4:CN$104,20,0),"0"),IFERROR(VLOOKUP($A111,'Season 12'!AK$4:CN$104,20,0),"0"),
IFERROR(VLOOKUP($A111,'Season 13'!AK$4:CN$104,20,0),"0"),IFERROR(VLOOKUP($A111,'Season 14'!AK$4:CN$104,20,0),"0"),IFERROR(VLOOKUP(A111,'Season 15'!AK$4:CN$104,20,0),"0"),)</f>
        <v>0</v>
      </c>
      <c r="T111" s="21">
        <f>SUM(
IFERROR(VLOOKUP($A111,'Season 1'!AJ$4:CM$104,21,0),"0"),IFERROR(VLOOKUP($A111,'Season 2'!AK$4:CN$104,21,0),"0"),
IFERROR(VLOOKUP($A111,'Season 3'!AK$4:CN$104,21,0),"0"),IFERROR(VLOOKUP($A111,'Season 4'!AK$4:CN$104,21,0),"0"),
IFERROR(VLOOKUP($A111,'Season 5'!AK$4:CN$104,21,0),"0"),IFERROR(VLOOKUP($A111,'Season 6'!AK$4:CN$104,21,0),"0"),
IFERROR(VLOOKUP($A111,'Season 7'!AK$4:CN$104,21,0),"0"),IFERROR(VLOOKUP($A111,'Season 8'!AK$4:CN$104,21,0),"0"),
IFERROR(VLOOKUP($A111,'Season 9'!AK$4:CN$104,21,0),"0"),IFERROR(VLOOKUP($A111,'Season 10'!AK$4:CN$104,21,0),"0"),
IFERROR(VLOOKUP($A111,'Season 11'!AK$4:CN$104,21,0),"0"),IFERROR(VLOOKUP($A111,'Season 12'!AK$4:CN$104,21,0),"0"),
IFERROR(VLOOKUP($A111,'Season 13'!AK$4:CN$104,21,0),"0"),IFERROR(VLOOKUP($A111,'Season 14'!AK$4:CN$104,21,0),"0"),IFERROR(VLOOKUP(A111,'Season 15'!AK$4:CN$104,21,0),"0"),)</f>
        <v>0</v>
      </c>
      <c r="U111" s="402">
        <f>SUM(
IFERROR(VLOOKUP($A111,'Season 1'!AJ$4:CM$104,22,0),"0"),IFERROR(VLOOKUP($A111,'Season 2'!AK$4:CN$104,22,0),"0"),
IFERROR(VLOOKUP($A111,'Season 3'!AK$4:CN$104,22,0),"0"),IFERROR(VLOOKUP($A111,'Season 4'!AK$4:CN$104,22,0),"0"),
IFERROR(VLOOKUP($A111,'Season 5'!AK$4:CN$104,22,0),"0"),IFERROR(VLOOKUP($A111,'Season 6'!AK$4:CN$104,22,0),"0"),
IFERROR(VLOOKUP($A111,'Season 7'!AK$4:CN$104,22,0),"0"),IFERROR(VLOOKUP($A111,'Season 8'!AK$4:CN$104,22,0),"0"),
IFERROR(VLOOKUP($A111,'Season 9'!AK$4:CN$104,22,0),"0"),IFERROR(VLOOKUP($A111,'Season 10'!AK$4:CN$104,22,0),"0"),
IFERROR(VLOOKUP($A111,'Season 11'!AK$4:CN$104,22,0),"0"),IFERROR(VLOOKUP($A111,'Season 12'!AK$4:CN$104,22,0),"0"),
IFERROR(VLOOKUP($A111,'Season 13'!AK$4:CN$104,22,0),"0"),IFERROR(VLOOKUP($A111,'Season 14'!AK$4:CN$104,22,0),"0"),IFERROR(VLOOKUP(A111,'Season 15'!AK$4:CN$104,22,0),"0"),)</f>
        <v>0</v>
      </c>
      <c r="V111" s="403">
        <f>SUM(
IFERROR(VLOOKUP($A111,'Season 1'!AJ$4:CM$104,23,0),"0"),IFERROR(VLOOKUP($A111,'Season 2'!AK$4:CN$104,23,0),"0"),
IFERROR(VLOOKUP($A111,'Season 3'!AK$4:CN$104,23,0),"0"),IFERROR(VLOOKUP($A111,'Season 4'!AK$4:CN$104,23,0),"0"),
IFERROR(VLOOKUP($A111,'Season 5'!AK$4:CN$104,23,0),"0"),IFERROR(VLOOKUP($A111,'Season 6'!AK$4:CN$104,23,0),"0"),
IFERROR(VLOOKUP($A111,'Season 7'!AK$4:CN$104,23,0),"0"),IFERROR(VLOOKUP($A111,'Season 8'!AK$4:CN$104,23,0),"0"),
IFERROR(VLOOKUP($A111,'Season 9'!AK$4:CN$104,23,0),"0"),IFERROR(VLOOKUP($A111,'Season 10'!AK$4:CN$104,23,0),"0"),
IFERROR(VLOOKUP($A111,'Season 11'!AK$4:CN$104,23,0),"0"),IFERROR(VLOOKUP($A111,'Season 12'!AK$4:CN$104,23,0),"0"),
IFERROR(VLOOKUP($A111,'Season 13'!AK$4:CN$104,23,0),"0"),IFERROR(VLOOKUP($A111,'Season 14'!AK$4:CN$104,23,0),"0"),IFERROR(VLOOKUP($A111,'Season 15'!AK$4:CN$104,23,0),"0"),)</f>
        <v>0</v>
      </c>
      <c r="W111" s="398">
        <f>SUM(
IFERROR(VLOOKUP($A111,'Season 1'!AJ$4:CM$104,24,0),"0"),IFERROR(VLOOKUP($A111,'Season 2'!AK$4:CN$104,24,0),"0"),
IFERROR(VLOOKUP($A111,'Season 3'!AK$4:CN$104,24,0),"0"),IFERROR(VLOOKUP($A111,'Season 4'!AK$4:CN$104,24,0),"0"),
IFERROR(VLOOKUP($A111,'Season 5'!AK$4:CN$104,24,0),"0"),IFERROR(VLOOKUP($A111,'Season 6'!AK$4:CN$104,24,0),"0"),
IFERROR(VLOOKUP($A111,'Season 7'!AK$4:CN$104,24,0),"0"),IFERROR(VLOOKUP($A111,'Season 8'!AK$4:CN$104,24,0),"0"),
IFERROR(VLOOKUP($A111,'Season 9'!AK$4:CN$104,24,0),"0"),IFERROR(VLOOKUP($A111,'Season 10'!AK$4:CN$104,24,0),"0"),
IFERROR(VLOOKUP($A111,'Season 11'!AK$4:CN$104,24,0),"0"),IFERROR(VLOOKUP($A111,'Season 12'!AK$4:CN$104,24,0),"0"),
IFERROR(VLOOKUP($A111,'Season 13'!AK$4:CN$104,24,0),"0"),IFERROR(VLOOKUP($A111,'Season 14'!AK$4:CN$104,24,0),"0"),IFERROR(VLOOKUP($A111,'Season 15'!AK$4:CN$104,24,0),"0"),)</f>
        <v>0</v>
      </c>
      <c r="X111" s="518">
        <f>SUM(
IFERROR(VLOOKUP($A111,'Season 1'!AJ$4:CM$104,25,0),"0"),IFERROR(VLOOKUP($A111,'Season 2'!AK$4:CN$104,25,0),"0"),
IFERROR(VLOOKUP($A111,'Season 3'!AK$4:CN$104,25,0),"0"),IFERROR(VLOOKUP($A111,'Season 4'!AK$4:CN$104,25,0),"0"),
IFERROR(VLOOKUP($A111,'Season 5'!AK$4:CN$104,25,0),"0"),IFERROR(VLOOKUP($A111,'Season 6'!AK$4:CN$104,25,0),"0"),
IFERROR(VLOOKUP($A111,'Season 7'!AK$4:CN$104,25,0),"0"),IFERROR(VLOOKUP($A111,'Season 8'!AK$4:CN$104,25,0),"0"),
IFERROR(VLOOKUP($A111,'Season 9'!AK$4:CN$104,25,0),"0"),IFERROR(VLOOKUP($A111,'Season 10'!AK$4:CN$104,25,0),"0"),
IFERROR(VLOOKUP($A111,'Season 11'!AK$4:CN$104,25,0),"0"),IFERROR(VLOOKUP($A111,'Season 12'!AK$4:CN$104,25,0),"0"),
IFERROR(VLOOKUP($A111,'Season 13'!AK$4:CN$104,25,0),"0"),IFERROR(VLOOKUP($A111,'Season 14'!AK$4:CN$104,25,0),"0"),IFERROR(VLOOKUP($A111,'Season 15'!AK$4:CN$104,25,0),"0"),)</f>
        <v>0</v>
      </c>
      <c r="Y111" s="21">
        <f>SUM(
IFERROR(VLOOKUP($A111,'Season 1'!AJ$4:CM$104,26,0),"0"),IFERROR(VLOOKUP($A111,'Season 2'!AK$4:CN$104,26,0),"0"),
IFERROR(VLOOKUP($A111,'Season 3'!AK$4:CN$104,26,0),"0"),IFERROR(VLOOKUP($A111,'Season 4'!AK$4:CN$104,26,0),"0"),
IFERROR(VLOOKUP($A111,'Season 5'!AK$4:CN$104,26,0),"0"),IFERROR(VLOOKUP($A111,'Season 6'!AK$4:CN$104,26,0),"0"),
IFERROR(VLOOKUP($A111,'Season 7'!AK$4:CN$104,26,0),"0"),IFERROR(VLOOKUP($A111,'Season 8'!AK$4:CN$104,26,0),"0"),
IFERROR(VLOOKUP($A111,'Season 9'!AK$4:CN$104,26,0),"0"),IFERROR(VLOOKUP($A111,'Season 10'!AK$4:CN$104,26,0),"0"),
IFERROR(VLOOKUP($A111,'Season 11'!AK$4:CN$104,26,0),"0"),IFERROR(VLOOKUP($A111,'Season 12'!AK$4:CN$104,26,0),"0"),
IFERROR(VLOOKUP($A111,'Season 13'!AK$4:CN$104,26,0),"0"),IFERROR(VLOOKUP($A111,'Season 14'!AK$4:CN$104,26,0),"0"),IFERROR(VLOOKUP($A111,'Season 15'!AK$4:CN$104,26,0),"0"),)</f>
        <v>0</v>
      </c>
      <c r="Z111" s="402">
        <f>SUM(
IFERROR(VLOOKUP($A111,'Season 1'!AJ$4:CM$104,27,0),"0"),IFERROR(VLOOKUP($A111,'Season 2'!AK$4:CN$104,27,0),"0"),
IFERROR(VLOOKUP($A111,'Season 3'!AK$4:CN$104,27,0),"0"),IFERROR(VLOOKUP($A111,'Season 4'!AK$4:CN$104,27,0),"0"),
IFERROR(VLOOKUP($A111,'Season 5'!AK$4:CN$104,27,0),"0"),IFERROR(VLOOKUP($A111,'Season 6'!AK$4:CN$104,27,0),"0"),
IFERROR(VLOOKUP($A111,'Season 7'!AK$4:CN$104,27,0),"0"),IFERROR(VLOOKUP($A111,'Season 8'!AK$4:CN$104,27,0),"0"),
IFERROR(VLOOKUP($A111,'Season 9'!AK$4:CN$104,27,0),"0"),IFERROR(VLOOKUP($A111,'Season 10'!AK$4:CN$104,27,0),"0"),
IFERROR(VLOOKUP($A111,'Season 11'!AK$4:CN$104,27,0),"0"),IFERROR(VLOOKUP($A111,'Season 12'!AK$4:CN$104,27,0),"0"),
IFERROR(VLOOKUP($A111,'Season 13'!AK$4:CN$104,27,0),"0"),IFERROR(VLOOKUP($A111,'Season 14'!AK$4:CN$104,27,0),"0"),IFERROR(VLOOKUP($A111,'Season 15'!AK$4:CN$104,27,0),"0"),)</f>
        <v>0</v>
      </c>
      <c r="AA111" s="403">
        <f>SUM(
IFERROR(VLOOKUP($A111,'Season 1'!AJ$4:CM$104,28,0),"0"),IFERROR(VLOOKUP($A111,'Season 2'!AK$4:CN$104,28,0),"0"),
IFERROR(VLOOKUP($A111,'Season 3'!AK$4:CN$104,28,0),"0"),IFERROR(VLOOKUP($A111,'Season 4'!AK$4:CN$104,28,0),"0"),
IFERROR(VLOOKUP($A111,'Season 5'!AK$4:CN$104,28,0),"0"),IFERROR(VLOOKUP($A111,'Season 6'!AK$4:CN$104,28,0),"0"),
IFERROR(VLOOKUP($A111,'Season 7'!AK$4:CN$104,28,0),"0"),IFERROR(VLOOKUP($A111,'Season 8'!AK$4:CN$104,28,0),"0"),
IFERROR(VLOOKUP($A111,'Season 9'!AK$4:CN$104,28,0),"0"),IFERROR(VLOOKUP($A111,'Season 10'!AK$4:CN$104,28,0),"0"),
IFERROR(VLOOKUP($A111,'Season 11'!AK$4:CN$104,28,0),"0"),IFERROR(VLOOKUP($A111,'Season 12'!AK$4:CN$104,28,0),"0"),
IFERROR(VLOOKUP($A111,'Season 13'!AK$4:CN$104,28,0),"0"),IFERROR(VLOOKUP($A111,'Season 14'!AK$4:CN$104,28,0),"0"),IFERROR(VLOOKUP($A111,'Season 15'!AK$4:CN$104,28,0),"0"),)</f>
        <v>0</v>
      </c>
      <c r="AB111" s="398">
        <f>SUM(
IFERROR(VLOOKUP($A111,'Season 1'!AJ$4:CM$104,29,0),"0"),IFERROR(VLOOKUP($A111,'Season 2'!AK$4:CN$104,29,0),"0"),
IFERROR(VLOOKUP($A111,'Season 3'!AK$4:CN$104,29,0),"0"),IFERROR(VLOOKUP($A111,'Season 4'!AK$4:CN$104,29,0),"0"),
IFERROR(VLOOKUP($A111,'Season 5'!AK$4:CN$104,29,0),"0"),IFERROR(VLOOKUP($A111,'Season 6'!AK$4:CN$104,29,0),"0"),
IFERROR(VLOOKUP($A111,'Season 7'!AK$4:CN$104,29,0),"0"),IFERROR(VLOOKUP($A111,'Season 8'!AK$4:CN$104,29,0),"0"),
IFERROR(VLOOKUP($A111,'Season 9'!AK$4:CN$104,29,0),"0"),IFERROR(VLOOKUP($A111,'Season 10'!AK$4:CN$104,29,0),"0"),
IFERROR(VLOOKUP($A111,'Season 11'!AK$4:CN$104,29,0),"0"),IFERROR(VLOOKUP($A111,'Season 12'!AK$4:CN$104,29,0),"0"),
IFERROR(VLOOKUP($A111,'Season 13'!AK$4:CN$104,29,0),"0"),IFERROR(VLOOKUP($A111,'Season 14'!AK$4:CN$104,29,0),"0"),IFERROR(VLOOKUP($A111,'Season 15'!AK$4:CN$104,29,0),"0"),)</f>
        <v>0</v>
      </c>
      <c r="AC111" s="518">
        <f>SUM(
IFERROR(VLOOKUP($A111,'Season 1'!AJ$4:CM$104,30,0),"0"),IFERROR(VLOOKUP($A111,'Season 2'!AK$4:CN$104,30,0),"0"),
IFERROR(VLOOKUP($A111,'Season 3'!AK$4:CN$104,30,0),"0"),IFERROR(VLOOKUP($A111,'Season 4'!AK$4:CN$104,30,0),"0"),
IFERROR(VLOOKUP($A111,'Season 5'!AK$4:CN$104,30,0),"0"),IFERROR(VLOOKUP($A111,'Season 6'!AK$4:CN$104,30,0),"0"),
IFERROR(VLOOKUP($A111,'Season 7'!AK$4:CN$104,30,0),"0"),IFERROR(VLOOKUP($A111,'Season 8'!AK$4:CN$104,30,0),"0"),
IFERROR(VLOOKUP($A111,'Season 9'!AK$4:CN$104,30,0),"0"),IFERROR(VLOOKUP($A111,'Season 10'!AK$4:CN$104,30,0),"0"),
IFERROR(VLOOKUP($A111,'Season 11'!AK$4:CN$104,30,0),"0"),IFERROR(VLOOKUP($A111,'Season 12'!AK$4:CN$104,30,0),"0"),
IFERROR(VLOOKUP($A111,'Season 13'!AK$4:CN$104,30,0),"0"),IFERROR(VLOOKUP($A111,'Season 14'!AK$4:CN$104,30,0),"0"),IFERROR(VLOOKUP($A111,'Season 15'!AK$4:CN$104,30,0),"0"),)</f>
        <v>0</v>
      </c>
      <c r="AD111" s="21">
        <f>SUM(
IFERROR(VLOOKUP($A111,'Season 1'!AJ$4:CM$104,31,0),"0"),IFERROR(VLOOKUP($A111,'Season 2'!AK$4:CN$104,31,0),"0"),
IFERROR(VLOOKUP($A111,'Season 3'!AK$4:CN$104,31,0),"0"),IFERROR(VLOOKUP($A111,'Season 4'!AK$4:CN$104,31,0),"0"),
IFERROR(VLOOKUP($A111,'Season 5'!AK$4:CN$104,31,0),"0"),IFERROR(VLOOKUP($A111,'Season 6'!AK$4:CN$104,31,0),"0"),
IFERROR(VLOOKUP($A111,'Season 7'!AK$4:CN$104,31,0),"0"),IFERROR(VLOOKUP($A111,'Season 8'!AK$4:CN$104,31,0),"0"),
IFERROR(VLOOKUP($A111,'Season 9'!AK$4:CN$104,31,0),"0"),IFERROR(VLOOKUP($A111,'Season 10'!AK$4:CN$104,31,0),"0"),
IFERROR(VLOOKUP($A111,'Season 11'!AK$4:CN$104,31,0),"0"),IFERROR(VLOOKUP($A111,'Season 12'!AK$4:CN$104,31,0),"0"),
IFERROR(VLOOKUP($A111,'Season 13'!AK$4:CN$104,31,0),"0"),IFERROR(VLOOKUP($A111,'Season 14'!AK$4:CN$104,31,0),"0"),IFERROR(VLOOKUP($A111,'Season 15'!AK$4:CN$104,31,0),"0"),)</f>
        <v>0</v>
      </c>
      <c r="AE111" s="402">
        <f>SUM(
IFERROR(VLOOKUP($A111,'Season 1'!AJ$4:CM$104,32,0),"0"),IFERROR(VLOOKUP($A111,'Season 2'!AK$4:CN$104,32,0),"0"),
IFERROR(VLOOKUP($A111,'Season 3'!AK$4:CN$104,32,0),"0"),IFERROR(VLOOKUP($A111,'Season 4'!AK$4:CN$104,32,0),"0"),
IFERROR(VLOOKUP($A111,'Season 5'!AK$4:CN$104,32,0),"0"),IFERROR(VLOOKUP($A111,'Season 6'!AK$4:CN$104,32,0),"0"),
IFERROR(VLOOKUP($A111,'Season 7'!AK$4:CN$104,32,0),"0"),IFERROR(VLOOKUP($A111,'Season 8'!AK$4:CN$104,32,0),"0"),
IFERROR(VLOOKUP($A111,'Season 9'!AK$4:CN$104,32,0),"0"),IFERROR(VLOOKUP($A111,'Season 10'!AK$4:CN$104,32,0),"0"),
IFERROR(VLOOKUP($A111,'Season 11'!AK$4:CN$104,32,0),"0"),IFERROR(VLOOKUP($A111,'Season 12'!AK$4:CN$104,32,0),"0"),
IFERROR(VLOOKUP($A111,'Season 13'!AK$4:CN$104,32,0),"0"),IFERROR(VLOOKUP($A111,'Season 14'!AK$4:CN$104,32,0),"0"),IFERROR(VLOOKUP($A111,'Season 15'!AK$4:CN$104,32,0),"0"),)</f>
        <v>0</v>
      </c>
      <c r="AF111" s="403">
        <f>SUM(IFERROR(VLOOKUP($A111,'Season 2'!AK$4:CN$104,33,0),"0"),
IFERROR(VLOOKUP($A111,'Season 3'!AK$4:CN$104,33,0),"0"),IFERROR(VLOOKUP($A111,'Season 4'!AK$4:CN$104,33,0),"0"),
IFERROR(VLOOKUP($A111,'Season 5'!AK$4:CN$104,33,0),"0"),IFERROR(VLOOKUP($A111,'Season 6'!AK$4:CN$104,33,0),"0"),
IFERROR(VLOOKUP($A111,'Season 7'!AK$4:CN$104,33,0),"0"),IFERROR(VLOOKUP($A111,'Season 8'!AK$4:CN$104,33,0),"0"),
IFERROR(VLOOKUP($A111,'Season 9'!AK$4:CN$104,33,0),"0"),IFERROR(VLOOKUP($A111,'Season 10'!AK$4:CN$104,33,0),"0"),
IFERROR(VLOOKUP($A111,'Season 11'!AK$4:CN$104,33,0),"0"),IFERROR(VLOOKUP($A111,'Season 12'!AK$4:CN$104,33,0),"0"),
IFERROR(VLOOKUP($A111,'Season 13'!AK$4:CN$104,33,0),"0"),IFERROR(VLOOKUP($A111,'Season 14'!AK$4:CN$104,33,0),"0"),IFERROR(VLOOKUP($A111,'Season 15'!AK$4:CN$104,33,0),"0"),)</f>
        <v>0</v>
      </c>
      <c r="AG111" s="398">
        <f>SUM(IFERROR(VLOOKUP($A111,'Season 2'!AK$4:CN$104,34,0),"0"),
IFERROR(VLOOKUP($A111,'Season 3'!AK$4:CN$104,34,0),"0"),IFERROR(VLOOKUP($A111,'Season 4'!AK$4:CN$104,34,0),"0"),
IFERROR(VLOOKUP($A111,'Season 5'!AK$4:CN$104,34,0),"0"),IFERROR(VLOOKUP($A111,'Season 6'!AK$4:CN$104,34,0),"0"),
IFERROR(VLOOKUP($A111,'Season 7'!AK$4:CN$104,34,0),"0"),IFERROR(VLOOKUP($A111,'Season 8'!AK$4:CN$104,34,0),"0"),
IFERROR(VLOOKUP($A111,'Season 9'!AK$4:CN$104,34,0),"0"),IFERROR(VLOOKUP($A111,'Season 10'!AK$4:CN$104,34,0),"0"),
IFERROR(VLOOKUP($A111,'Season 11'!AK$4:CN$104,34,0),"0"),IFERROR(VLOOKUP($A111,'Season 12'!AK$4:CN$104,34,0),"0"),
IFERROR(VLOOKUP($A111,'Season 13'!AK$4:CN$104,34,0),"0"),IFERROR(VLOOKUP($A111,'Season 14'!AK$4:CN$104,34,0),"0"),IFERROR(VLOOKUP($A111,'Season 15'!AK$4:CN$104,34,0),"0"),)</f>
        <v>0</v>
      </c>
      <c r="AH111" s="518">
        <f>SUM(IFERROR(VLOOKUP($A111,'Season 2'!AK$4:CN$104,35,0),"0"),
IFERROR(VLOOKUP($A111,'Season 3'!AK$4:CN$104,35,0),"0"),IFERROR(VLOOKUP($A111,'Season 4'!AK$4:CN$104,35,0),"0"),
IFERROR(VLOOKUP($A111,'Season 5'!AK$4:CN$104,35,0),"0"),IFERROR(VLOOKUP($A111,'Season 6'!AK$4:CN$104,35,0),"0"),
IFERROR(VLOOKUP($A111,'Season 7'!AK$4:CN$104,35,0),"0"),IFERROR(VLOOKUP($A111,'Season 8'!AK$4:CN$104,35,0),"0"),
IFERROR(VLOOKUP($A111,'Season 9'!AK$4:CN$104,35,0),"0"),IFERROR(VLOOKUP($A111,'Season 10'!AK$4:CN$104,35,0),"0"),
IFERROR(VLOOKUP($A111,'Season 11'!AK$4:CN$104,35,0),"0"),IFERROR(VLOOKUP($A111,'Season 12'!AK$4:CN$104,35,0),"0"),
IFERROR(VLOOKUP($A111,'Season 13'!AK$4:CN$104,35,0),"0"),IFERROR(VLOOKUP($A111,'Season 14'!AK$4:CN$104,35,0),"0"),IFERROR(VLOOKUP($A111,'Season 15'!AK$4:CN$104,35,0),"0"),)</f>
        <v>0</v>
      </c>
      <c r="AI111" s="21">
        <f>SUM(IFERROR(VLOOKUP($A111,'Season 2'!AK$4:CN$104,36,0),"0"),
IFERROR(VLOOKUP($A111,'Season 3'!AK$4:CN$104,36,0),"0"),IFERROR(VLOOKUP($A111,'Season 4'!AK$4:CN$104,36,0),"0"),
IFERROR(VLOOKUP($A111,'Season 5'!AK$4:CN$104,36,0),"0"),IFERROR(VLOOKUP($A111,'Season 6'!AK$4:CN$104,36,0),"0"),
IFERROR(VLOOKUP($A111,'Season 7'!AK$4:CN$104,36,0),"0"),IFERROR(VLOOKUP($A111,'Season 8'!AK$4:CN$104,36,0),"0"),
IFERROR(VLOOKUP($A111,'Season 9'!AK$4:CN$104,36,0),"0"),IFERROR(VLOOKUP($A111,'Season 10'!AK$4:CN$104,36,0),"0"),
IFERROR(VLOOKUP($A111,'Season 11'!AK$4:CN$104,36,0),"0"),IFERROR(VLOOKUP($A111,'Season 12'!AK$4:CN$104,36,0),"0"),
IFERROR(VLOOKUP($A111,'Season 13'!AK$4:CN$104,36,0),"0"),IFERROR(VLOOKUP($A111,'Season 14'!AK$4:CN$104,36,0),"0"),IFERROR(VLOOKUP($A111,'Season 15'!AK$4:CN$104,36,0),"0"),)</f>
        <v>0</v>
      </c>
      <c r="AJ111" s="402">
        <f>SUM(IFERROR(VLOOKUP($A111,'Season 2'!AK$4:CN$104,37,0),"0"),
IFERROR(VLOOKUP($A111,'Season 3'!AK$4:CN$104,37,0),"0"),IFERROR(VLOOKUP($A111,'Season 4'!AK$4:CN$104,37,0),"0"),
IFERROR(VLOOKUP($A111,'Season 5'!AK$4:CN$104,37,0),"0"),IFERROR(VLOOKUP($A111,'Season 6'!AK$4:CN$104,37,0),"0"),
IFERROR(VLOOKUP($A111,'Season 7'!AK$4:CN$104,37,0),"0"),IFERROR(VLOOKUP($A111,'Season 8'!AK$4:CN$104,37,0),"0"),
IFERROR(VLOOKUP($A111,'Season 9'!AK$4:CN$104,37,0),"0"),IFERROR(VLOOKUP($A111,'Season 10'!AK$4:CN$104,37,0),"0"),
IFERROR(VLOOKUP($A111,'Season 11'!AK$4:CN$104,37,0),"0"),IFERROR(VLOOKUP($A111,'Season 12'!AK$4:CN$104,37,0),"0"),
IFERROR(VLOOKUP($A111,'Season 13'!AK$4:CN$104,37,0),"0"),IFERROR(VLOOKUP($A111,'Season 14'!AK$4:CN$104,37,0),"0"),IFERROR(VLOOKUP($A111,'Season 15'!AK$4:CN$104,37,0),"0"),)</f>
        <v>0</v>
      </c>
      <c r="AK111" s="403">
        <f>SUM(IFERROR(VLOOKUP($A111,'Season 1'!AJ$4:CM$104,33,0),"0"),IFERROR(VLOOKUP($A111,'Season 2'!AK$4:CN$104,38,0),"0"),
IFERROR(VLOOKUP($A111,'Season 3'!AK$4:CN$104,38,0),"0"),IFERROR(VLOOKUP($A111,'Season 4'!AK$4:CN$104,38,0),"0"),
IFERROR(VLOOKUP($A111,'Season 5'!AK$4:CN$104,38,0),"0"),IFERROR(VLOOKUP($A111,'Season 6'!AK$4:CN$104,38,0),"0"),
IFERROR(VLOOKUP($A111,'Season 7'!AK$4:CN$104,38,0),"0"),IFERROR(VLOOKUP($A111,'Season 8'!AK$4:CN$104,38,0),"0"),
IFERROR(VLOOKUP($A111,'Season 9'!AK$4:CN$104,38,0),"0"),IFERROR(VLOOKUP($A111,'Season 10'!AK$4:CN$104,38,0),"0"),
IFERROR(VLOOKUP($A111,'Season 11'!AK$4:CN$104,38,0),"0"),IFERROR(VLOOKUP($A111,'Season 12'!AK$4:CN$104,38,0),"0"),
IFERROR(VLOOKUP($A111,'Season 13'!AK$4:CN$104,38,0),"0"),IFERROR(VLOOKUP($A111,'Season 14'!AK$4:CN$104,38,0),"0"),IFERROR(VLOOKUP($A111,'Season 15'!AK$4:CN$104,38,0),"0"),)</f>
        <v>0</v>
      </c>
      <c r="AL111" s="398">
        <f>SUM(IFERROR(VLOOKUP($A111,'Season 1'!AJ$4:CM$104,34,0),"0"),IFERROR(VLOOKUP($A111,'Season 2'!AK$4:CN$104,39,0),"0"),
IFERROR(VLOOKUP($A111,'Season 3'!AK$4:CN$104,39,0),"0"),IFERROR(VLOOKUP($A111,'Season 4'!AK$4:CN$104,39,0),"0"),
IFERROR(VLOOKUP($A111,'Season 5'!AK$4:CN$104,39,0),"0"),IFERROR(VLOOKUP($A111,'Season 6'!AK$4:CN$104,39,0),"0"),
IFERROR(VLOOKUP($A111,'Season 7'!AK$4:CN$104,39,0),"0"),IFERROR(VLOOKUP($A111,'Season 8'!AK$4:CN$104,39,0),"0"),
IFERROR(VLOOKUP($A111,'Season 9'!AK$4:CN$104,39,0),"0"),IFERROR(VLOOKUP($A111,'Season 10'!AK$4:CN$104,39,0),"0"),
IFERROR(VLOOKUP($A111,'Season 11'!AK$4:CN$104,39,0),"0"),IFERROR(VLOOKUP($A111,'Season 12'!AK$4:CN$104,39,0),"0"),
IFERROR(VLOOKUP($A111,'Season 13'!AK$4:CN$104,39,0),"0"),IFERROR(VLOOKUP($A111,'Season 14'!AK$4:CN$104,39,0),"0"),IFERROR(VLOOKUP($A111,'Season 15'!AK$4:CN$104,39,0),"0"),)</f>
        <v>0</v>
      </c>
      <c r="AM111" s="518">
        <f>SUM(IFERROR(VLOOKUP($A111,'Season 1'!AJ$4:CM$104,35,0),"0"),IFERROR(VLOOKUP($A111,'Season 2'!AK$4:CN$104,40,0),"0"),
IFERROR(VLOOKUP($A111,'Season 3'!AK$4:CN$104,40,0),"0"),IFERROR(VLOOKUP($A111,'Season 4'!AK$4:CN$104,40,0),"0"),
IFERROR(VLOOKUP($A111,'Season 5'!AK$4:CN$104,40,0),"0"),IFERROR(VLOOKUP($A111,'Season 6'!AK$4:CN$104,40,0),"0"),
IFERROR(VLOOKUP($A111,'Season 7'!AK$4:CN$104,40,0),"0"),IFERROR(VLOOKUP($A111,'Season 8'!AK$4:CN$104,40,0),"0"),
IFERROR(VLOOKUP($A111,'Season 9'!AK$4:CN$104,40,0),"0"),IFERROR(VLOOKUP($A111,'Season 10'!AK$4:CN$104,40,0),"0"),
IFERROR(VLOOKUP($A111,'Season 11'!AK$4:CN$104,40,0),"0"),IFERROR(VLOOKUP($A111,'Season 12'!AK$4:CN$104,40,0),"0"),
IFERROR(VLOOKUP($A111,'Season 13'!AK$4:CN$104,40,0),"0"),IFERROR(VLOOKUP($A111,'Season 14'!AK$4:CN$104,40,0),"0"),IFERROR(VLOOKUP($A111,'Season 15'!AK$4:CN$104,40,0),"0"),)</f>
        <v>0</v>
      </c>
      <c r="AN111" s="21">
        <f>SUM(IFERROR(VLOOKUP($A111,'Season 1'!AJ$4:CM$104,36,0),"0"),IFERROR(VLOOKUP($A111,'Season 2'!AK$4:CN$104,41,0),"0"),
IFERROR(VLOOKUP($A111,'Season 3'!AK$4:CN$104,41,0),"0"),IFERROR(VLOOKUP($A111,'Season 4'!AK$4:CN$104,41,0),"0"),
IFERROR(VLOOKUP($A111,'Season 5'!AK$4:CN$104,41,0),"0"),IFERROR(VLOOKUP($A111,'Season 6'!AK$4:CN$104,41,0),"0"),
IFERROR(VLOOKUP($A111,'Season 7'!AK$4:CN$104,41,0),"0"),IFERROR(VLOOKUP($A111,'Season 8'!AK$4:CN$104,41,0),"0"),
IFERROR(VLOOKUP($A111,'Season 9'!AK$4:CN$104,41,0),"0"),IFERROR(VLOOKUP($A111,'Season 10'!AK$4:CN$104,41,0),"0"),
IFERROR(VLOOKUP($A111,'Season 11'!AK$4:CN$104,41,0),"0"),IFERROR(VLOOKUP($A111,'Season 12'!AK$4:CN$104,41,0),"0"),
IFERROR(VLOOKUP($A111,'Season 13'!AK$4:CN$104,41,0),"0"),IFERROR(VLOOKUP($A111,'Season 14'!AK$4:CN$104,41,0),"0"),IFERROR(VLOOKUP($A111,'Season 15'!AK$4:CN$104,41,0),"0"),)</f>
        <v>0</v>
      </c>
      <c r="AO111" s="402">
        <f>SUM(IFERROR(VLOOKUP($A111,'Season 1'!AJ$4:CM$104,37,0),"0"),IFERROR(VLOOKUP($A111,'Season 2'!AK$4:CN$104,42,0),"0"),
IFERROR(VLOOKUP($A111,'Season 3'!AK$4:CN$104,42,0),"0"),IFERROR(VLOOKUP($A111,'Season 4'!AK$4:CN$104,42,0),"0"),
IFERROR(VLOOKUP($A111,'Season 5'!AK$4:CN$104,42,0),"0"),IFERROR(VLOOKUP($A111,'Season 6'!AK$4:CN$104,42,0),"0"),
IFERROR(VLOOKUP($A111,'Season 7'!AK$4:CN$104,42,0),"0"),IFERROR(VLOOKUP($A111,'Season 8'!AK$4:CN$104,42,0),"0"),
IFERROR(VLOOKUP($A111,'Season 9'!AK$4:CN$104,42,0),"0"),IFERROR(VLOOKUP($A111,'Season 10'!AK$4:CN$104,42,0),"0"),
IFERROR(VLOOKUP($A111,'Season 11'!AK$4:CN$104,42,0),"0"),IFERROR(VLOOKUP($A111,'Season 12'!AK$4:CN$104,42,0),"0"),
IFERROR(VLOOKUP($A111,'Season 13'!AK$4:CN$104,42,0),"0"),IFERROR(VLOOKUP($A111,'Season 14'!AK$4:CN$104,42,0),"0"),IFERROR(VLOOKUP($A111,'Season 15'!AK$4:CN$104,42,0),"0"),)</f>
        <v>0</v>
      </c>
      <c r="AP111" s="403">
        <f>SUM(IFERROR(VLOOKUP($A111,'Season 1'!AJ$4:CM$104,43,0),"0"),IFERROR(VLOOKUP($A111,'Season 2'!AK$4:CN$104,43,0),"0"),
IFERROR(VLOOKUP($A111,'Season 3'!AK$4:CN$104,43,0),"0"),IFERROR(VLOOKUP($A111,'Season 4'!AK$4:CN$104,43,0),"0"),
IFERROR(VLOOKUP($A111,'Season 5'!AK$4:CN$104,43,0),"0"),IFERROR(VLOOKUP($A111,'Season 6'!AK$4:CN$104,43,0),"0"),
IFERROR(VLOOKUP($A111,'Season 7'!AK$4:CN$104,43,0),"0"),IFERROR(VLOOKUP($A111,'Season 8'!AK$4:CN$104,43,0),"0"),
IFERROR(VLOOKUP($A111,'Season 9'!AK$4:CN$104,43,0),"0"),IFERROR(VLOOKUP($A111,'Season 10'!AK$4:CN$104,43,0),"0"),
IFERROR(VLOOKUP($A111,'Season 11'!AK$4:CN$104,43,0),"0"),IFERROR(VLOOKUP($A111,'Season 12'!AK$4:CN$104,43,0),"0"),
IFERROR(VLOOKUP($A111,'Season 13'!AK$4:CN$104,43,0),"0"),IFERROR(VLOOKUP($A111,'Season 14'!AK$4:CN$104,43,0),"0"),IFERROR(VLOOKUP($A111,'Season 15'!AK$4:CN$104,43,0),"0"),)</f>
        <v>0</v>
      </c>
      <c r="AQ111" s="398">
        <f>SUM(IFERROR(VLOOKUP($A111,'Season 1'!AJ$4:CM$104,44,0),"0"),IFERROR(VLOOKUP($A111,'Season 2'!AK$4:CN$104,44,0),"0"),
IFERROR(VLOOKUP($A111,'Season 3'!AK$4:CN$104,44,0),"0"),IFERROR(VLOOKUP($A111,'Season 4'!AK$4:CN$104,44,0),"0"),
IFERROR(VLOOKUP($A111,'Season 5'!AK$4:CN$104,44,0),"0"),IFERROR(VLOOKUP($A111,'Season 6'!AK$4:CN$104,44,0),"0"),
IFERROR(VLOOKUP($A111,'Season 7'!AK$4:CN$104,44,0),"0"),IFERROR(VLOOKUP($A111,'Season 8'!AK$4:CN$104,44,0),"0"),
IFERROR(VLOOKUP($A111,'Season 9'!AK$4:CN$104,44,0),"0"),IFERROR(VLOOKUP($A111,'Season 10'!AK$4:CN$104,44,0),"0"),
IFERROR(VLOOKUP($A111,'Season 11'!AK$4:CN$104,44,0),"0"),IFERROR(VLOOKUP($A111,'Season 12'!AK$4:CN$104,44,0),"0"),
IFERROR(VLOOKUP($A111,'Season 13'!AK$4:CN$104,44,0),"0"),IFERROR(VLOOKUP($A111,'Season 14'!AK$4:CN$104,44,0),"0"),IFERROR(VLOOKUP($A111,'Season 15'!AK$4:CN$104,44,0),"0"),)</f>
        <v>0</v>
      </c>
      <c r="AR111" s="518">
        <f>SUM(IFERROR(VLOOKUP($A111,'Season 1'!AJ$4:CM$104,45,0),"0"),IFERROR(VLOOKUP($A111,'Season 2'!AK$4:CN$104,45,0),"0"),
IFERROR(VLOOKUP($A111,'Season 3'!AK$4:CN$104,45,0),"0"),IFERROR(VLOOKUP($A111,'Season 4'!AK$4:CN$104,45,0),"0"),
IFERROR(VLOOKUP($A111,'Season 5'!AK$4:CN$104,45,0),"0"),IFERROR(VLOOKUP($A111,'Season 6'!AK$4:CN$104,45,0),"0"),
IFERROR(VLOOKUP($A111,'Season 7'!AK$4:CN$104,45,0),"0"),IFERROR(VLOOKUP($A111,'Season 8'!AK$4:CN$104,45,0),"0"),
IFERROR(VLOOKUP($A111,'Season 9'!AK$4:CN$104,45,0),"0"),IFERROR(VLOOKUP($A111,'Season 10'!AK$4:CN$104,45,0),"0"),
IFERROR(VLOOKUP($A111,'Season 11'!AK$4:CN$104,45,0),"0"),IFERROR(VLOOKUP($A111,'Season 12'!AK$4:CN$104,45,0),"0"),
IFERROR(VLOOKUP($A111,'Season 13'!AK$4:CN$104,45,0),"0"),IFERROR(VLOOKUP($A111,'Season 14'!AK$4:CN$104,45,0),"0"),IFERROR(VLOOKUP($A111,'Season 15'!AK$4:CN$104,45,0),"0"),)</f>
        <v>0</v>
      </c>
      <c r="AS111" s="21">
        <f>SUM(IFERROR(VLOOKUP($A111,'Season 1'!AJ$4:CM$104,46,0),"0"),IFERROR(VLOOKUP($A111,'Season 2'!AK$4:CN$104,46,0),"0"),
IFERROR(VLOOKUP($A111,'Season 3'!AK$4:CN$104,46,0),"0"),IFERROR(VLOOKUP($A111,'Season 4'!AK$4:CN$104,46,0),"0"),
IFERROR(VLOOKUP($A111,'Season 5'!AK$4:CN$104,46,0),"0"),IFERROR(VLOOKUP($A111,'Season 6'!AK$4:CN$104,46,0),"0"),
IFERROR(VLOOKUP($A111,'Season 7'!AK$4:CN$104,46,0),"0"),IFERROR(VLOOKUP($A111,'Season 8'!AK$4:CN$104,46,0),"0"),
IFERROR(VLOOKUP($A111,'Season 9'!AK$4:CN$104,46,0),"0"),IFERROR(VLOOKUP($A111,'Season 10'!AK$4:CN$104,46,0),"0"),
IFERROR(VLOOKUP($A111,'Season 11'!AK$4:CN$104,46,0),"0"),IFERROR(VLOOKUP($A111,'Season 12'!AK$4:CN$104,46,0),"0"),
IFERROR(VLOOKUP($A111,'Season 13'!AK$4:CN$104,46,0),"0"),IFERROR(VLOOKUP($A111,'Season 14'!AK$4:CN$104,46,0),"0"),IFERROR(VLOOKUP($A111,'Season 15'!AK$4:CN$104,46,0),"0"),)</f>
        <v>0</v>
      </c>
      <c r="AT111" s="402">
        <f>SUM(IFERROR(VLOOKUP($A111,'Season 1'!AJ$4:CM$104,47,0),"0"),IFERROR(VLOOKUP($A111,'Season 2'!AK$4:CN$104,47,0),"0"),
IFERROR(VLOOKUP($A111,'Season 3'!AK$4:CN$104,47,0),"0"),IFERROR(VLOOKUP($A111,'Season 4'!AK$4:CN$104,47,0),"0"),
IFERROR(VLOOKUP($A111,'Season 5'!AK$4:CN$104,47,0),"0"),IFERROR(VLOOKUP($A111,'Season 6'!AK$4:CN$104,47,0),"0"),
IFERROR(VLOOKUP($A111,'Season 7'!AK$4:CN$104,47,0),"0"),IFERROR(VLOOKUP($A111,'Season 8'!AK$4:CN$104,47,0),"0"),
IFERROR(VLOOKUP($A111,'Season 9'!AK$4:CN$104,47,0),"0"),IFERROR(VLOOKUP($A111,'Season 10'!AK$4:CN$104,47,0),"0"),
IFERROR(VLOOKUP($A111,'Season 11'!AK$4:CN$104,47,0),"0"),IFERROR(VLOOKUP($A111,'Season 12'!AK$4:CN$104,47,0),"0"),
IFERROR(VLOOKUP($A111,'Season 13'!AK$4:CN$104,47,0),"0"),IFERROR(VLOOKUP($A111,'Season 14'!AK$4:CN$104,47,0),"0"),IFERROR(VLOOKUP($A111,'Season 15'!AK$4:CN$104,47,0),"0"),)</f>
        <v>0</v>
      </c>
      <c r="AU111" s="403">
        <f>SUM(IFERROR(VLOOKUP($A111,'Season 3'!AK$4:CN$104,48,0),"0"),IFERROR(VLOOKUP($A111,'Season 4'!AK$4:CN$104,48,0),"0"),
IFERROR(VLOOKUP($A111,'Season 5'!AK$4:CN$104,48,0),"0"),IFERROR(VLOOKUP($A111,'Season 6'!AK$4:CN$104,48,0),"0"),
IFERROR(VLOOKUP($A111,'Season 7'!AK$4:CN$104,48,0),"0"),IFERROR(VLOOKUP($A111,'Season 8'!AK$4:CN$104,48,0),"0"),
IFERROR(VLOOKUP($A111,'Season 9'!AK$4:CN$104,48,0),"0"),IFERROR(VLOOKUP($A111,'Season 10'!AK$4:CN$104,48,0),"0"),
IFERROR(VLOOKUP($A111,'Season 11'!AK$4:CN$104,48,0),"0"),IFERROR(VLOOKUP($A111,'Season 12'!AK$4:CN$104,48,0),"0"),
IFERROR(VLOOKUP($A111,'Season 13'!AK$4:CN$104,48,0),"0"),IFERROR(VLOOKUP($A111,'Season 14'!AK$4:CN$104,48,0),"0"),IFERROR(VLOOKUP($A111,'Season 15'!AK$4:CN$104,48,0),"0"),)</f>
        <v>0</v>
      </c>
      <c r="AV111" s="398">
        <f>SUM(IFERROR(VLOOKUP($A111,'Season 3'!AK$4:CN$104,49,0),"0"),IFERROR(VLOOKUP($A111,'Season 4'!AK$4:CN$104,49,0),"0"),
IFERROR(VLOOKUP($A111,'Season 5'!AK$4:CN$104,49,0),"0"),IFERROR(VLOOKUP($A111,'Season 6'!AK$4:CN$104,49,0),"0"),
IFERROR(VLOOKUP($A111,'Season 7'!AK$4:CN$104,49,0),"0"),IFERROR(VLOOKUP($A111,'Season 8'!AK$4:CN$104,49,0),"0"),
IFERROR(VLOOKUP($A111,'Season 9'!AK$4:CN$104,49,0),"0"),IFERROR(VLOOKUP($A111,'Season 10'!AK$4:CN$104,49,0),"0"),
IFERROR(VLOOKUP($A111,'Season 11'!AK$4:CN$104,49,0),"0"),IFERROR(VLOOKUP($A111,'Season 12'!AK$4:CN$104,49,0),"0"),
IFERROR(VLOOKUP($A111,'Season 13'!AK$4:CN$104,49,0),"0"),IFERROR(VLOOKUP($A111,'Season 14'!AK$4:CN$104,49,0),"0"),IFERROR(VLOOKUP($A111,'Season 15'!AK$4:CN$104,49,0),"0"),)</f>
        <v>0</v>
      </c>
      <c r="AW111" s="518">
        <f>SUM(IFERROR(VLOOKUP($A111,'Season 3'!AK$4:CN$104,50,0),"0"),IFERROR(VLOOKUP($A111,'Season 4'!AK$4:CN$104,50,0),"0"),
IFERROR(VLOOKUP($A111,'Season 5'!AK$4:CN$104,50,0),"0"),IFERROR(VLOOKUP($A111,'Season 6'!AK$4:CN$104,50,0),"0"),
IFERROR(VLOOKUP($A111,'Season 7'!AK$4:CN$104,50,0),"0"),IFERROR(VLOOKUP($A111,'Season 8'!AK$4:CN$104,50,0),"0"),
IFERROR(VLOOKUP($A111,'Season 9'!AK$4:CN$104,50,0),"0"),IFERROR(VLOOKUP($A111,'Season 10'!AK$4:CN$104,50,0),"0"),
IFERROR(VLOOKUP($A111,'Season 11'!AK$4:CN$104,50,0),"0"),IFERROR(VLOOKUP($A111,'Season 12'!AK$4:CN$104,50,0),"0"),
IFERROR(VLOOKUP($A111,'Season 13'!AK$4:CN$104,50,0),"0"),IFERROR(VLOOKUP($A111,'Season 14'!AK$4:CN$104,50,0),"0"),IFERROR(VLOOKUP($A111,'Season 15'!AK$4:CN$104,50,0),"0"),)</f>
        <v>0</v>
      </c>
      <c r="AX111" s="21">
        <f>SUM(IFERROR(VLOOKUP($A111,'Season 3'!AK$4:CN$104,51,0),"0"),IFERROR(VLOOKUP($A111,'Season 4'!AK$4:CN$104,51,0),"0"),
IFERROR(VLOOKUP($A111,'Season 5'!AK$4:CN$104,51,0),"0"),IFERROR(VLOOKUP($A111,'Season 6'!AK$4:CN$104,51,0),"0"),
IFERROR(VLOOKUP($A111,'Season 7'!AK$4:CN$104,51,0),"0"),IFERROR(VLOOKUP($A111,'Season 8'!AK$4:CN$104,51,0),"0"),
IFERROR(VLOOKUP($A111,'Season 9'!AK$4:CN$104,51,0),"0"),IFERROR(VLOOKUP($A111,'Season 10'!AK$4:CN$104,51,0),"0"),
IFERROR(VLOOKUP($A111,'Season 11'!AK$4:CN$104,51,0),"0"),IFERROR(VLOOKUP($A111,'Season 12'!AK$4:CN$104,51,0),"0"),
IFERROR(VLOOKUP($A111,'Season 13'!AK$4:CN$104,51,0),"0"),IFERROR(VLOOKUP($A111,'Season 14'!AK$4:CN$104,51,0),"0"),IFERROR(VLOOKUP($A111,'Season 15'!AK$4:CN$104,51,0),"0"),)</f>
        <v>0</v>
      </c>
      <c r="AY111" s="402">
        <f>SUM(IFERROR(VLOOKUP($A111,'Season 3'!AK$4:CN$104,52,0),"0"),IFERROR(VLOOKUP($A111,'Season 4'!AK$4:CN$104,52,0),"0"),
IFERROR(VLOOKUP($A111,'Season 5'!AK$4:CN$104,52,0),"0"),IFERROR(VLOOKUP($A111,'Season 6'!AK$4:CN$104,52,0),"0"),
IFERROR(VLOOKUP($A111,'Season 7'!AK$4:CN$104,52,0),"0"),IFERROR(VLOOKUP($A111,'Season 8'!AK$4:CN$104,52,0),"0"),
IFERROR(VLOOKUP($A111,'Season 9'!AK$4:CN$104,52,0),"0"),IFERROR(VLOOKUP($A111,'Season 10'!AK$4:CN$104,52,0),"0"),
IFERROR(VLOOKUP($A111,'Season 11'!AK$4:CN$104,52,0),"0"),IFERROR(VLOOKUP($A111,'Season 12'!AK$4:CN$104,52,0),"0"),
IFERROR(VLOOKUP($A111,'Season 13'!AK$4:CN$104,52,0),"0"),IFERROR(VLOOKUP($A111,'Season 14'!AK$4:CN$104,52,0),"0"),IFERROR(VLOOKUP($A111,'Season 15'!AK$4:CN$104,52,0),"0"),)</f>
        <v>0</v>
      </c>
      <c r="AZ111" s="403">
        <f>SUM(IFERROR(VLOOKUP($A111,'Season 1'!AJ$4:CM$104,38,0),"0"),IFERROR(VLOOKUP($A111,'Season 2'!AK$4:CN$104,48,0),"0"),)</f>
        <v>0</v>
      </c>
      <c r="BA111" s="398">
        <f>SUM(IFERROR(VLOOKUP($A111,'Season 1'!AJ$4:CM$104,39,0),"0"),IFERROR(VLOOKUP($A111,'Season 2'!AK$4:CN$104,49,0),"0"),)</f>
        <v>0</v>
      </c>
      <c r="BB111" s="518">
        <f>SUM(IFERROR(VLOOKUP($A111,'Season 1'!AJ$4:CM$104,40,0),"0"),IFERROR(VLOOKUP($A111,'Season 2'!AK$4:CN$104,50,0),"0"),)</f>
        <v>0</v>
      </c>
      <c r="BC111" s="21">
        <f>SUM(IFERROR(VLOOKUP($A111,'Season 1'!AJ$4:CM$104,41,0),"0"),IFERROR(VLOOKUP($A111,'Season 2'!AK$4:CN$104,51,0),"0"),)</f>
        <v>0</v>
      </c>
      <c r="BD111" s="402">
        <f>SUM(IFERROR(VLOOKUP($A111,'Season 1'!AJ$4:CM$104,42,0),"0"),IFERROR(VLOOKUP($A111,'Season 2'!AK$4:CN$104,52,0),"0"),)</f>
        <v>0</v>
      </c>
      <c r="BE111" s="561">
        <f>SUM(
IFERROR(VLOOKUP($A111,'Season 1'!AJ$4:CM$104,48,0),"0"),IFERROR(VLOOKUP($A111,'Season 2'!AK$4:CN$104,53,0),"0"),
IFERROR(VLOOKUP($A111,'Season 3'!AK$4:CN$104,53,0),"0"),IFERROR(VLOOKUP($A111,'Season 4'!AK$4:CN$104,53,0),"0"),
IFERROR(VLOOKUP($A111,'Season 5'!AK$4:CN$104,53,0),"0"),IFERROR(VLOOKUP($A111,'Season 6'!AK$4:CN$104,53,0),"0"),
IFERROR(VLOOKUP($A111,'Season 7'!AK$4:CN$104,53,0),"0"),IFERROR(VLOOKUP($A111,'Season 8'!AK$4:CN$104,53,0),"0"),
IFERROR(VLOOKUP($A111,'Season 9'!AK$4:CN$104,53,0),"0"),IFERROR(VLOOKUP($A111,'Season 10'!AK$4:CN$104,53,0),"0"),
IFERROR(VLOOKUP($A111,'Season 11'!AK$4:CN$104,53,0),"0"),IFERROR(VLOOKUP($A111,'Season 12'!AK$4:CN$104,53,0),"0"),
IFERROR(VLOOKUP($A111,'Season 13'!AK$4:CN$104,53,0),"0"),IFERROR(VLOOKUP($A111,'Season 14'!AK$4:CN$104,53,0),"0"),IFERROR(VLOOKUP($A111,'Season 15'!AK$4:CN$104,53,0),"0"),)</f>
        <v>0</v>
      </c>
      <c r="BF111" s="562">
        <f>SUM(
IFERROR(VLOOKUP($A111,'Season 1'!AJ$4:CM$104,49,0),"0"),IFERROR(VLOOKUP($A111,'Season 2'!AK$4:CN$104,54,0),"0"),
IFERROR(VLOOKUP($A111,'Season 3'!AK$4:CN$104,54,0),"0"),IFERROR(VLOOKUP($A111,'Season 4'!AK$4:CN$104,54,0),"0"),
IFERROR(VLOOKUP($A111,'Season 5'!AK$4:CN$104,54,0),"0"),IFERROR(VLOOKUP($A111,'Season 6'!AK$4:CN$104,54,0),"0"),
IFERROR(VLOOKUP($A111,'Season 7'!AK$4:CN$104,54,0),"0"),IFERROR(VLOOKUP($A111,'Season 8'!AK$4:CN$104,54,0),"0"),
IFERROR(VLOOKUP($A111,'Season 9'!AK$4:CN$104,54,0),"0"),IFERROR(VLOOKUP($A111,'Season 10'!AK$4:CN$104,54,0),"0"),
IFERROR(VLOOKUP($A111,'Season 11'!AK$4:CN$104,540),"0"),IFERROR(VLOOKUP($A111,'Season 12'!AK$4:CN$104,54,0),"0"),
IFERROR(VLOOKUP($A111,'Season 13'!AK$4:CN$104,54,0),"0"),IFERROR(VLOOKUP($A111,'Season 14'!AK$4:CN$104,54,0),"0"),IFERROR(VLOOKUP($A111,'Season 15'!AK$4:CN$104,54,0),"0"),)</f>
        <v>0</v>
      </c>
      <c r="BG111" s="529" t="e">
        <f t="shared" si="3"/>
        <v>#DIV/0!</v>
      </c>
      <c r="BI111" s="553"/>
      <c r="BJ111" s="553"/>
      <c r="BK111" s="553"/>
      <c r="BL111" s="553"/>
      <c r="BM111" s="553"/>
      <c r="BN111" s="553"/>
      <c r="BO111" s="822"/>
      <c r="BP111" s="822"/>
      <c r="BQ111" s="822"/>
      <c r="BR111" s="822"/>
      <c r="BS111" s="12" t="str">
        <f>IFERROR(VLOOKUP($A111,'Season 1'!$AJ$4:$CM$104,50,0),"0")</f>
        <v>0</v>
      </c>
      <c r="BT111" s="12" t="str">
        <f>IFERROR(VLOOKUP($A111,'Season 1'!$AJ$4:$CM$104,51,0),"0")</f>
        <v>0</v>
      </c>
      <c r="BU111" s="12" t="str">
        <f>IFERROR(VLOOKUP($A111,'Season 2'!$AK$4:$CN$104,55,0),"0")</f>
        <v>0</v>
      </c>
      <c r="BV111" s="12" t="str">
        <f>IFERROR(VLOOKUP($A111,'Season 2'!$AK$4:$CN$104,56,0),"0")</f>
        <v>0</v>
      </c>
      <c r="BW111" s="12" t="str">
        <f>IFERROR(VLOOKUP($A111,'Season 3'!$AK$4:$CN$104,55,0),"0")</f>
        <v>0</v>
      </c>
      <c r="BX111" s="12" t="str">
        <f>IFERROR(VLOOKUP($A111,'Season 3'!$AK$4:$CN$104,56,0),"0")</f>
        <v>0</v>
      </c>
      <c r="BY111" s="12" t="str">
        <f>IFERROR(VLOOKUP($A111,'Season 4'!$AK$4:$CN$104,55,0),"0")</f>
        <v>0</v>
      </c>
      <c r="BZ111" s="12" t="str">
        <f>IFERROR(VLOOKUP($A111,'Season 4'!$AK$4:$CN$104,56,0),"0")</f>
        <v>0</v>
      </c>
      <c r="CA111" s="12" t="str">
        <f>IFERROR(VLOOKUP($A111,'Season 5'!$AK$4:$CN$104,55,0),"0")</f>
        <v>0</v>
      </c>
      <c r="CB111" s="12" t="str">
        <f>IFERROR(VLOOKUP($A111,'Season 5'!$AK$4:$CN$104,56,0),"0")</f>
        <v>0</v>
      </c>
      <c r="CC111" s="12" t="str">
        <f>IFERROR(VLOOKUP($A111,'Season 6'!$AK$4:$CN$104,55,0),"0")</f>
        <v>0</v>
      </c>
      <c r="CD111" s="12" t="str">
        <f>IFERROR(VLOOKUP($A111,'Season 6'!$AK$4:$CN$104,56,0),"0")</f>
        <v>0</v>
      </c>
      <c r="CE111" s="12" t="str">
        <f>IFERROR(VLOOKUP($A111,'Season 7'!$AK$4:$CN$104,55,0),"0")</f>
        <v>0</v>
      </c>
      <c r="CF111" s="12" t="str">
        <f>IFERROR(VLOOKUP($A111,'Season 7'!$AK$4:$CN$104,56,0),"0")</f>
        <v>0</v>
      </c>
      <c r="CG111" s="12" t="str">
        <f>IFERROR(VLOOKUP($A111,'Season 8'!$AK$4:$CN$104,55,0),"0")</f>
        <v>0</v>
      </c>
      <c r="CH111" s="12" t="str">
        <f>IFERROR(VLOOKUP($A111,'Season 8'!$AK$4:$CN$104,56,0),"0")</f>
        <v>0</v>
      </c>
      <c r="CI111" s="12" t="str">
        <f>IFERROR(VLOOKUP($A111,'Season 9'!$AK$4:$CN$104,55,0),"0")</f>
        <v>0</v>
      </c>
      <c r="CJ111" s="12" t="str">
        <f>IFERROR(VLOOKUP($A111,'Season 9'!$AK$4:$CN$104,56,0),"0")</f>
        <v>0</v>
      </c>
      <c r="CK111" s="12" t="str">
        <f>IFERROR(VLOOKUP($A111,'Season 10'!$AK$4:$CN$104,55,0),"0")</f>
        <v>0</v>
      </c>
      <c r="CL111" s="12" t="str">
        <f>IFERROR(VLOOKUP($A111,'Season 10'!$AK$4:$CN$104,56,0),"0")</f>
        <v>0</v>
      </c>
      <c r="CM111" s="12" t="str">
        <f>IFERROR(VLOOKUP($A111,'Season 11'!$AK$4:$CN$104,55,0),"0")</f>
        <v>0</v>
      </c>
      <c r="CN111" s="12" t="str">
        <f>IFERROR(VLOOKUP($A111,'Season 11'!$AK$4:$CN$104,56,0),"0")</f>
        <v>0</v>
      </c>
      <c r="CO111" s="12" t="str">
        <f>IFERROR(VLOOKUP($A111,'Season 12'!$AK$4:$CN$104,55,0),"0")</f>
        <v>0</v>
      </c>
      <c r="CP111" s="12" t="str">
        <f>IFERROR(VLOOKUP($A111,'Season 12'!$AK$4:$CN$104,56,0),"0")</f>
        <v>0</v>
      </c>
      <c r="CQ111" s="12" t="str">
        <f>IFERROR(VLOOKUP($A111,'Season 13'!$AK$4:$CN$104,55,0),"0")</f>
        <v>0</v>
      </c>
      <c r="CR111" s="12" t="str">
        <f>IFERROR(VLOOKUP($A111,'Season 13'!$AK$4:$CN$104,56,0),"0")</f>
        <v>0</v>
      </c>
      <c r="CS111" s="12" t="str">
        <f>IFERROR(VLOOKUP($A111,'Season 14'!$AK$4:$CN$104,55,0),"0")</f>
        <v>0</v>
      </c>
      <c r="CT111" s="12" t="str">
        <f>IFERROR(VLOOKUP($A111,'Season 14'!$AK$4:$CN$104,56,0),"0")</f>
        <v>0</v>
      </c>
      <c r="CU111" s="12" t="str">
        <f>IFERROR(VLOOKUP($A111,'Season 15'!$AK$4:$CN$104,55,0),"0")</f>
        <v>0</v>
      </c>
      <c r="CV111" s="12" t="str">
        <f>IFERROR(VLOOKUP($A111,'Season 15'!$AK$4:$CN$104,56,0),"0")</f>
        <v>0</v>
      </c>
    </row>
    <row r="112" spans="1:100" x14ac:dyDescent="0.25">
      <c r="A112" s="2" t="s">
        <v>35</v>
      </c>
      <c r="B112" s="516" t="str">
        <f>IFERROR(VLOOKUP('Data Totals'!A112,'Season 1'!AJ$4:CH$104,2,FALSE),IFERROR(VLOOKUP('Data Totals'!A112,'Season 2'!AK$4:CI$104,2,FALSE),IFERROR(VLOOKUP('Data Totals'!A112,'Season 3'!AK$4:CI$104,2,FALSE),IFERROR(VLOOKUP('Data Totals'!A112,'Season 4'!AK$4:CI$104,2,FALSE),IFERROR(VLOOKUP('Data Totals'!A112,'Season 5'!AK$4:CI$104,2,FALSE),IFERROR(VLOOKUP('Data Totals'!A112,'Season 6'!AK$4:CI$104,2,FALSE),IFERROR(VLOOKUP('Data Totals'!A112,'Season 7'!AK$4:CI$104,2,FALSE),IFERROR(VLOOKUP('Data Totals'!A112,'Season 8'!AK$4:CI$104,2,FALSE),IFERROR(VLOOKUP('Data Totals'!A112,'Season 9'!AK$4:CI$104,2,FALSE),IFERROR(VLOOKUP('Data Totals'!A112,'Season 10'!AK$4:CI$104,2,FALSE),IFERROR(VLOOKUP('Data Totals'!A112,'Season 11'!AK$4:CI$104,2,FALSE),IFERROR(VLOOKUP('Data Totals'!A112,'Season 12'!AK$4:CI$104,2,FALSE),IFERROR(VLOOKUP('Data Totals'!A112,'Season 13'!AK$4:CI$104,2,FALSE),IFERROR(VLOOKUP('Data Totals'!A112,'Season 14'!AK$4:CI$104,2,FALSE),IFERROR(VLOOKUP('Data Totals'!A112,'Season 15'!AK$4:CI$104,2,FALSE),"N/A")))))))))))))))</f>
        <v>N/A</v>
      </c>
      <c r="C112" s="517" t="str">
        <f>IFERROR(VLOOKUP('Data Totals'!A112,'Season 1'!AJ$4:CH$104,3,FALSE),IFERROR(VLOOKUP('Data Totals'!A112,'Season 2'!AK$4:CI$104,3,FALSE),IFERROR(VLOOKUP('Data Totals'!A112,'Season 3'!AK$4:CI$104,3,FALSE),IFERROR(VLOOKUP('Data Totals'!A112,'Season 4'!AK$4:CI$104,3,FALSE),IFERROR(VLOOKUP('Data Totals'!A112,'Season 5'!AK$4:CI$104,3,FALSE),IFERROR(VLOOKUP('Data Totals'!A112,'Season 6'!AK$4:CI$104,3,FALSE),IFERROR(VLOOKUP('Data Totals'!A112,'Season 7'!AK$4:CI$104,3,FALSE),IFERROR(VLOOKUP('Data Totals'!A112,'Season 8'!AK$4:CI$104,3,FALSE),IFERROR(VLOOKUP('Data Totals'!A112,'Season 9'!AK$4:CI$104,3,FALSE),IFERROR(VLOOKUP('Data Totals'!A112,'Season 10'!AK$4:CI$104,3,FALSE),IFERROR(VLOOKUP('Data Totals'!A112,'Season 11'!AK$4:CI$104,3,FALSE),IFERROR(VLOOKUP('Data Totals'!A112,'Season 12'!AK$4:CI$104,3,FALSE),IFERROR(VLOOKUP('Data Totals'!A112,'Season 13'!AK$4:CI$104,3,FALSE),IFERROR(VLOOKUP('Data Totals'!A112,'Season 14'!AK$4:CI$104,3,FALSE),IFERROR(VLOOKUP('Data Totals'!A112,'Season 15'!AK$4:CI$104,3,FALSE),"N/A")))))))))))))))</f>
        <v>N/A</v>
      </c>
      <c r="D112" s="517" t="str">
        <f>IFERROR(VLOOKUP('Data Totals'!A112,'Season 15'!AK$4:CI$104,4,FALSE),IFERROR(VLOOKUP('Data Totals'!A112,'Season 14'!AK$4:CI$104,4,FALSE),IFERROR(VLOOKUP('Data Totals'!A112,'Season 13'!AK$4:CI$104,4,FALSE),IFERROR(VLOOKUP('Data Totals'!A112,'Season 12'!AK$4:CI$104,4,FALSE),IFERROR(VLOOKUP('Data Totals'!A112,'Season 11'!AK$4:CI$104,4,FALSE),IFERROR(VLOOKUP('Data Totals'!A112,'Season 10'!AK$4:CI$104,4,FALSE),IFERROR(VLOOKUP('Data Totals'!A112,'Season 9'!AK$4:CI$104,4,FALSE),IFERROR(VLOOKUP('Data Totals'!A112,'Season 8'!AK$4:CI$104,4,FALSE),IFERROR(VLOOKUP('Data Totals'!A112,'Season 7'!AK$4:CI$104,4,FALSE),IFERROR(VLOOKUP('Data Totals'!A112,'Season 6'!AK$4:CI$104,4,FALSE),IFERROR(VLOOKUP('Data Totals'!A112,'Season 5'!AK$4:CI$104,4,FALSE),IFERROR(VLOOKUP('Data Totals'!A112,'Season 4'!AK$4:CI$104,4,FALSE),IFERROR(VLOOKUP('Data Totals'!A112,'Season 3'!AK$4:CI$104,4,FALSE),IFERROR(VLOOKUP('Data Totals'!A112,'Season 2'!AK$4:CI$104,4,FALSE),IFERROR(VLOOKUP('Data Totals'!A112,'Season 1'!AJ$4:CH$104,4,FALSE),"N/A")))))))))))))))</f>
        <v>N/A</v>
      </c>
      <c r="E112" s="517" t="e">
        <f t="shared" si="2"/>
        <v>#VALUE!</v>
      </c>
      <c r="F112" s="398">
        <f>SUM(IFERROR(VLOOKUP(A112,BI$3:BN$152,2,0),"0"),
IFERROR(VLOOKUP(A112,'Season 1'!AJ$4:CM$104,7,0),"0"),IFERROR(VLOOKUP(A112,'Season 2'!AK$4:CN$104,7,0),"0"),
IFERROR(VLOOKUP(A112,'Season 3'!AK$4:CN$104,7,0),"0"),IFERROR(VLOOKUP(A112,'Season 4'!AK$4:CN$104,7,0),"0"),
IFERROR(VLOOKUP(A112,'Season 5'!AK$4:CN$104,7,0),"0"),IFERROR(VLOOKUP(A112,'Season 6'!AK$4:CN$104,7,0),"0"),
IFERROR(VLOOKUP(A112,'Season 7'!AK$4:CN$104,7,0),"0"),IFERROR(VLOOKUP(A112,'Season 8'!AK$4:CN$104,7,0),"0"),
IFERROR(VLOOKUP(A112,'Season 9'!AK$4:CN$104,7,0),"0"),IFERROR(VLOOKUP(A112,'Season 10'!AK$4:CN$104,7,0),"0"),
IFERROR(VLOOKUP(A112,'Season 11'!AK$4:CN$104,7,0),"0"),IFERROR(VLOOKUP(A112,'Season 12'!AK$4:CN$104,7,0),"0"),
IFERROR(VLOOKUP(A112,'Season 13'!AK$4:CN$104,7,0),"0"),IFERROR(VLOOKUP(A112,'Season 14'!AK$4:CN$104,7,0),"0"),IFERROR(VLOOKUP(A112,'Season 15'!AK$4:CN$104,7,0),"0"),)</f>
        <v>0</v>
      </c>
      <c r="G112" s="398">
        <f>SUM(
IFERROR(VLOOKUP(A112,'Season 1'!AJ$4:CM$104,8,0),"0"),IFERROR(VLOOKUP(A112,'Season 2'!AK$4:CN$104,8,0),"0"),
IFERROR(VLOOKUP(A112,'Season 3'!AK$4:CN$104,8,0),"0"),IFERROR(VLOOKUP(A112,'Season 4'!AK$4:CN$104,8,0),"0"),
IFERROR(VLOOKUP(A112,'Season 5'!AK$4:CN$104,8,0),"0"),IFERROR(VLOOKUP(A112,'Season 6'!AK$4:CN$104,8,0),"0"),
IFERROR(VLOOKUP(A112,'Season 7'!AK$4:CN$104,8,0),"0"),IFERROR(VLOOKUP(A112,'Season 8'!AK$4:CN$104,8,0),"0"),
IFERROR(VLOOKUP(A112,'Season 9'!AK$4:CN$104,8,0),"0"),IFERROR(VLOOKUP(A112,'Season 10'!AK$4:CN$104,8,0),"0"),
IFERROR(VLOOKUP(A112,'Season 11'!AK$4:CN$104,8,0),"0"),IFERROR(VLOOKUP(A112,'Season 12'!AK$4:CN$104,8,0),"0"),
IFERROR(VLOOKUP(A112,'Season 13'!AK$4:CN$104,8,0),"0"),IFERROR(VLOOKUP(A112,'Season 14'!AK$4:CN$104,8,0),"0"),IFERROR(VLOOKUP(A112,'Season 15'!AK$4:CN$104,8,0),"0"),)</f>
        <v>0</v>
      </c>
      <c r="H112" s="329">
        <f>SUM(
IFERROR(VLOOKUP(A112,'Season 1'!AJ$4:CM$104,9,0),"0"),IFERROR(VLOOKUP(A112,'Season 2'!AK$4:CN$104,9,0),"0"),
IFERROR(VLOOKUP(A112,'Season 3'!AK$4:CN$104,9,0),"0"),IFERROR(VLOOKUP(A112,'Season 4'!AK$4:CN$104,9,0),"0"),
IFERROR(VLOOKUP(A112,'Season 5'!AK$4:CN$104,9,0),"0"),IFERROR(VLOOKUP(A112,'Season 6'!AK$4:CN$104,9,0),"0"),
IFERROR(VLOOKUP(A112,'Season 7'!AK$4:CN$104,9,0),"0"),IFERROR(VLOOKUP(A112,'Season 8'!AK$4:CN$104,9,0),"0"),
IFERROR(VLOOKUP(A112,'Season 9'!AK$4:CN$104,9,0),"0"),IFERROR(VLOOKUP(A112,'Season 10'!AK$4:CN$104,9,0),"0"),
IFERROR(VLOOKUP(A112,'Season 11'!AK$4:CN$104,9,0),"0"),IFERROR(VLOOKUP(A112,'Season 12'!AK$4:CN$104,9,0),"0"),
IFERROR(VLOOKUP(A112,'Season 13'!AK$4:CN$104,9,0),"0"),IFERROR(VLOOKUP(A112,'Season 14'!AK$4:CN$104,9,0),"0"),IFERROR(VLOOKUP(A112,'Season 15'!AK$4:CN$104,9,0),"0"),)</f>
        <v>0</v>
      </c>
      <c r="I112" s="518">
        <f>SUM(
IFERROR(VLOOKUP(A112,'Season 1'!AJ$4:CM$104,10,0),"0"),IFERROR(VLOOKUP(A112,'Season 2'!AK$4:CN$104,10,0),"0"),
IFERROR(VLOOKUP(A112,'Season 3'!AK$4:CN$104,10,0),"0"),IFERROR(VLOOKUP(A112,'Season 4'!AK$4:CN$104,10,0),"0"),
IFERROR(VLOOKUP(A112,'Season 5'!AK$4:CN$104,10,0),"0"),IFERROR(VLOOKUP(A112,'Season 6'!AK$4:CN$104,10,0),"0"),
IFERROR(VLOOKUP(A112,'Season 7'!AK$4:CN$104,10,0),"0"),IFERROR(VLOOKUP(A112,'Season 8'!AK$4:CN$104,10,0),"0"),
IFERROR(VLOOKUP(A112,'Season 9'!AK$4:CN$104,10,0),"0"),IFERROR(VLOOKUP(A112,'Season 10'!AK$4:CN$104,10,0),"0"),
IFERROR(VLOOKUP(A112,'Season 11'!AK$4:CN$104,10,0),"0"),IFERROR(VLOOKUP(A112,'Season 12'!AK$4:CN$104,10,0),"0"),
IFERROR(VLOOKUP(A112,'Season 13'!AK$4:CN$104,10,0),"0"),IFERROR(VLOOKUP(A112,'Season 14'!AK$4:CN$104,10,0),"0"),IFERROR(VLOOKUP(A112,'Season 15'!AK$4:CN$104,10,0),"0"),)</f>
        <v>0</v>
      </c>
      <c r="J112" s="21">
        <f>SUM(IFERROR(VLOOKUP(A112,BI$3:BN$152,3,0),"0"),
IFERROR(VLOOKUP(A112,'Season 1'!AJ$4:CM$104,11,0),"0"),IFERROR(VLOOKUP(A112,'Season 2'!AK$4:CN$104,11,0),"0"),
IFERROR(VLOOKUP(A112,'Season 3'!AK$4:CN$104,11,0),"0"),IFERROR(VLOOKUP(A112,'Season 4'!AK$4:CN$104,11,0),"0"),
IFERROR(VLOOKUP(A112,'Season 5'!AK$4:CN$104,11,0),"0"),IFERROR(VLOOKUP(A112,'Season 6'!AK$4:CN$104,11,0),"0"),
IFERROR(VLOOKUP(A112,'Season 7'!AK$4:CN$104,11,0),"0"),IFERROR(VLOOKUP(A112,'Season 8'!AK$4:CN$104,11,0),"0"),
IFERROR(VLOOKUP(A112,'Season 9'!AK$4:CN$104,11,0),"0"),IFERROR(VLOOKUP(A112,'Season 10'!AK$4:CN$104,11,0),"0"),
IFERROR(VLOOKUP(A112,'Season 11'!AK$4:CN$104,11,0),"0"),IFERROR(VLOOKUP(A112,'Season 12'!AK$4:CN$104,11,0),"0"),
IFERROR(VLOOKUP(A112,'Season 13'!AK$4:CN$104,11,0),"0"),IFERROR(VLOOKUP(A112,'Season 14'!AK$4:CN$104,11,0),"0"),IFERROR(VLOOKUP(A112,'Season 15'!AK$4:CN$104,11,0),"0"),)</f>
        <v>0</v>
      </c>
      <c r="K112" s="402">
        <f>SUM(IFERROR(VLOOKUP($A112,BI$3:BN$152,4,0),"0"),
IFERROR(VLOOKUP($A112,'Season 1'!AJ$4:CM$104,12,0),"0"),IFERROR(VLOOKUP($A112,'Season 2'!AK$4:CN$104,12,0),"0"),
IFERROR(VLOOKUP($A112,'Season 3'!AK$4:CN$104,12,0),"0"),IFERROR(VLOOKUP($A112,'Season 4'!AK$4:CN$104,12,0),"0"),
IFERROR(VLOOKUP($A112,'Season 5'!AK$4:CN$104,12,0),"0"),IFERROR(VLOOKUP($A112,'Season 6'!AK$4:CN$104,12,0),"0"),
IFERROR(VLOOKUP($A112,'Season 7'!AK$4:CN$104,12,0),"0"),IFERROR(VLOOKUP($A112,'Season 8'!AK$4:CN$104,12,0),"0"),
IFERROR(VLOOKUP($A112,'Season 9'!AK$4:CN$104,12,0),"0"),IFERROR(VLOOKUP($A112,'Season 10'!AK$4:CN$104,12,0),"0"),
IFERROR(VLOOKUP($A112,'Season 11'!AK$4:CN$104,12,0),"0"),IFERROR(VLOOKUP($A112,'Season 12'!AK$4:CN$104,12,0),"0"),
IFERROR(VLOOKUP($A112,'Season 13'!AK$4:CN$104,12,0),"0"),IFERROR(VLOOKUP($A112,'Season 14'!AK$4:CN$104,12,0),"0"),IFERROR(VLOOKUP(A112,'Season 15'!AK$4:CN$104,12,0),"0"),)</f>
        <v>0</v>
      </c>
      <c r="L112" s="403">
        <f>SUM(
IFERROR(VLOOKUP($A112,'Season 1'!AJ$4:CM$104,13,0),"0"),IFERROR(VLOOKUP($A112,'Season 2'!AK$4:CN$104,13,0),"0"),
IFERROR(VLOOKUP($A112,'Season 3'!AK$4:CN$104,13,0),"0"),IFERROR(VLOOKUP($A112,'Season 4'!AK$4:CN$104,13,0),"0"),
IFERROR(VLOOKUP($A112,'Season 5'!AK$4:CN$104,13,0),"0"),IFERROR(VLOOKUP($A112,'Season 6'!AK$4:CN$104,13,0),"0"),
IFERROR(VLOOKUP($A112,'Season 7'!AK$4:CN$104,13,0),"0"),IFERROR(VLOOKUP($A112,'Season 8'!AK$4:CN$104,13,0),"0"),
IFERROR(VLOOKUP($A112,'Season 9'!AK$4:CN$104,13,0),"0"),IFERROR(VLOOKUP($A112,'Season 10'!AK$4:CN$104,13,0),"0"),
IFERROR(VLOOKUP($A112,'Season 11'!AK$4:CN$104,13,0),"0"),IFERROR(VLOOKUP($A112,'Season 12'!AK$4:CN$104,13,0),"0"),
IFERROR(VLOOKUP($A112,'Season 13'!AK$4:CN$104,13,0),"0"),IFERROR(VLOOKUP($A112,'Season 14'!AK$4:CN$104,13,0),"0"),IFERROR(VLOOKUP(A112,'Season 15'!AK$4:CN$104,13,0),"0"),)</f>
        <v>0</v>
      </c>
      <c r="M112" s="398">
        <f>SUM(
IFERROR(VLOOKUP($A112,'Season 1'!AJ$4:CM$104,14,0),"0"),IFERROR(VLOOKUP($A112,'Season 2'!AK$4:CN$104,14,0),"0"),
IFERROR(VLOOKUP($A112,'Season 3'!AK$4:CN$104,14,0),"0"),IFERROR(VLOOKUP($A112,'Season 4'!AK$4:CN$104,14,0),"0"),
IFERROR(VLOOKUP($A112,'Season 5'!AK$4:CN$104,14,0),"0"),IFERROR(VLOOKUP($A112,'Season 6'!AK$4:CN$104,14,0),"0"),
IFERROR(VLOOKUP($A112,'Season 7'!AK$4:CN$104,14,0),"0"),IFERROR(VLOOKUP($A112,'Season 8'!AK$4:CN$104,14,0),"0"),
IFERROR(VLOOKUP($A112,'Season 9'!AK$4:CN$104,14,0),"0"),IFERROR(VLOOKUP($A112,'Season 10'!AK$4:CN$104,14,0),"0"),
IFERROR(VLOOKUP($A112,'Season 11'!AK$4:CN$104,14,0),"0"),IFERROR(VLOOKUP($A112,'Season 12'!AK$4:CN$104,14,0),"0"),
IFERROR(VLOOKUP($A112,'Season 13'!AK$4:CN$104,14,0),"0"),IFERROR(VLOOKUP($A112,'Season 14'!AK$4:CN$104,14,0),"0"),IFERROR(VLOOKUP(A112,'Season 15'!AK$4:CN$104,14,0),"0"),)</f>
        <v>0</v>
      </c>
      <c r="N112" s="518">
        <f>SUM(
IFERROR(VLOOKUP($A112,'Season 1'!AJ$4:CM$104,15,0),"0"),IFERROR(VLOOKUP($A112,'Season 2'!AK$4:CN$104,15,0),"0"),
IFERROR(VLOOKUP($A112,'Season 3'!AK$4:CN$104,15,0),"0"),IFERROR(VLOOKUP($A112,'Season 4'!AK$4:CN$104,15,0),"0"),
IFERROR(VLOOKUP($A112,'Season 5'!AK$4:CN$104,15,0),"0"),IFERROR(VLOOKUP($A112,'Season 6'!AK$4:CN$104,15,0),"0"),
IFERROR(VLOOKUP($A112,'Season 7'!AK$4:CN$104,15,0),"0"),IFERROR(VLOOKUP($A112,'Season 8'!AK$4:CN$104,15,0),"0"),
IFERROR(VLOOKUP($A112,'Season 9'!AK$4:CN$104,15,0),"0"),IFERROR(VLOOKUP($A112,'Season 10'!AK$4:CN$104,15,0),"0"),
IFERROR(VLOOKUP($A112,'Season 11'!AK$4:CN$104,15,0),"0"),IFERROR(VLOOKUP($A112,'Season 12'!AK$4:CN$104,15,0),"0"),
IFERROR(VLOOKUP($A112,'Season 13'!AK$4:CN$104,15,0),"0"),IFERROR(VLOOKUP($A112,'Season 14'!AK$4:CN$104,15,0),"0"),IFERROR(VLOOKUP(A112,'Season 15'!AK$4:CN$104,15,0),"0"),)</f>
        <v>0</v>
      </c>
      <c r="O112" s="21">
        <f>SUM(
IFERROR(VLOOKUP($A112,'Season 1'!AJ$4:CM$104,16,0),"0"),IFERROR(VLOOKUP($A112,'Season 2'!AK$4:CN$104,16,0),"0"),
IFERROR(VLOOKUP($A112,'Season 3'!AK$4:CN$104,16,0),"0"),IFERROR(VLOOKUP($A112,'Season 4'!AK$4:CN$104,16,0),"0"),
IFERROR(VLOOKUP($A112,'Season 5'!AK$4:CN$104,16,0),"0"),IFERROR(VLOOKUP($A112,'Season 6'!AK$4:CN$104,16,0),"0"),
IFERROR(VLOOKUP($A112,'Season 7'!AK$4:CN$104,16,0),"0"),IFERROR(VLOOKUP($A112,'Season 8'!AK$4:CN$104,16,0),"0"),
IFERROR(VLOOKUP($A112,'Season 9'!AK$4:CN$104,16,0),"0"),IFERROR(VLOOKUP($A112,'Season 10'!AK$4:CN$104,16,0),"0"),
IFERROR(VLOOKUP($A112,'Season 11'!AK$4:CN$104,16,0),"0"),IFERROR(VLOOKUP($A112,'Season 12'!AK$4:CN$104,16,0),"0"),
IFERROR(VLOOKUP($A112,'Season 13'!AK$4:CN$104,16,0),"0"),IFERROR(VLOOKUP($A112,'Season 14'!AK$4:CN$104,16,0),"0"),IFERROR(VLOOKUP(A112,'Season 15'!AK$4:CN$104,16,0),"0"),)</f>
        <v>0</v>
      </c>
      <c r="P112" s="402">
        <f>SUM(
IFERROR(VLOOKUP($A112,'Season 1'!AJ$4:CM$104,17,0),"0"),IFERROR(VLOOKUP($A112,'Season 2'!AK$4:CN$104,17,0),"0"),
IFERROR(VLOOKUP($A112,'Season 3'!AK$4:CN$104,17,0),"0"),IFERROR(VLOOKUP($A112,'Season 4'!AK$4:CN$104,17,0),"0"),
IFERROR(VLOOKUP($A112,'Season 5'!AK$4:CN$104,17,0),"0"),IFERROR(VLOOKUP($A112,'Season 6'!AK$4:CN$104,17,0),"0"),
IFERROR(VLOOKUP($A112,'Season 7'!AK$4:CN$104,17,0),"0"),IFERROR(VLOOKUP($A112,'Season 8'!AK$4:CN$104,17,0),"0"),
IFERROR(VLOOKUP($A112,'Season 9'!AK$4:CN$104,17,0),"0"),IFERROR(VLOOKUP($A112,'Season 10'!AK$4:CN$104,17,0),"0"),
IFERROR(VLOOKUP($A112,'Season 11'!AK$4:CN$104,17,0),"0"),IFERROR(VLOOKUP($A112,'Season 12'!AK$4:CN$104,17,0),"0"),
IFERROR(VLOOKUP($A112,'Season 13'!AK$4:CN$104,17,0),"0"),IFERROR(VLOOKUP($A112,'Season 14'!AK$4:CN$104,17,0),"0"),IFERROR(VLOOKUP(A112,'Season 15'!AK$4:CN$104,17,0),"0"),)</f>
        <v>0</v>
      </c>
      <c r="Q112" s="403">
        <f>SUM(
IFERROR(VLOOKUP($A112,'Season 1'!AJ$4:CM$104,18,0),"0"),IFERROR(VLOOKUP($A112,'Season 2'!AK$4:CN$104,18,0),"0"),
IFERROR(VLOOKUP($A112,'Season 3'!AK$4:CN$104,18,0),"0"),IFERROR(VLOOKUP($A112,'Season 4'!AK$4:CN$104,18,0),"0"),
IFERROR(VLOOKUP($A112,'Season 5'!AK$4:CN$104,18,0),"0"),IFERROR(VLOOKUP($A112,'Season 6'!AK$4:CN$104,18,0),"0"),
IFERROR(VLOOKUP($A112,'Season 7'!AK$4:CN$104,18,0),"0"),IFERROR(VLOOKUP($A112,'Season 8'!AK$4:CN$104,18,0),"0"),
IFERROR(VLOOKUP($A112,'Season 9'!AK$4:CN$104,18,0),"0"),IFERROR(VLOOKUP($A112,'Season 10'!AK$4:CN$104,18,0),"0"),
IFERROR(VLOOKUP($A112,'Season 11'!AK$4:CN$104,18,0),"0"),IFERROR(VLOOKUP($A112,'Season 12'!AK$4:CN$104,18,0),"0"),
IFERROR(VLOOKUP($A112,'Season 13'!AK$4:CN$104,18,0),"0"),IFERROR(VLOOKUP($A112,'Season 14'!AK$4:CN$104,18,0),"0"),IFERROR(VLOOKUP(A112,'Season 15'!AK$4:CN$104,18,0),"0"),)</f>
        <v>0</v>
      </c>
      <c r="R112" s="398">
        <f>SUM(
IFERROR(VLOOKUP($A112,'Season 1'!AJ$4:CM$104,19,0),"0"),IFERROR(VLOOKUP($A112,'Season 2'!AK$4:CN$104,19,0),"0"),
IFERROR(VLOOKUP($A112,'Season 3'!AK$4:CN$104,19,0),"0"),IFERROR(VLOOKUP($A112,'Season 4'!AK$4:CN$104,19,0),"0"),
IFERROR(VLOOKUP($A112,'Season 5'!AK$4:CN$104,19,0),"0"),IFERROR(VLOOKUP($A112,'Season 6'!AK$4:CN$104,19,0),"0"),
IFERROR(VLOOKUP($A112,'Season 7'!AK$4:CN$104,19,0),"0"),IFERROR(VLOOKUP($A112,'Season 8'!AK$4:CN$104,19,0),"0"),
IFERROR(VLOOKUP($A112,'Season 9'!AK$4:CN$104,19,0),"0"),IFERROR(VLOOKUP($A112,'Season 10'!AK$4:CN$104,19,0),"0"),
IFERROR(VLOOKUP($A112,'Season 11'!AK$4:CN$104,19,0),"0"),IFERROR(VLOOKUP($A112,'Season 12'!AK$4:CN$104,19,0),"0"),
IFERROR(VLOOKUP($A112,'Season 13'!AK$4:CN$104,19,0),"0"),IFERROR(VLOOKUP($A112,'Season 14'!AK$4:CN$104,19,0),"0"),IFERROR(VLOOKUP(A112,'Season 15'!AK$4:CN$104,19,0),"0"),)</f>
        <v>0</v>
      </c>
      <c r="S112" s="518">
        <f>SUM(
IFERROR(VLOOKUP($A112,'Season 1'!AJ$4:CM$104,20,0),"0"),IFERROR(VLOOKUP($A112,'Season 2'!AK$4:CN$104,20,0),"0"),
IFERROR(VLOOKUP($A112,'Season 3'!AK$4:CN$104,20,0),"0"),IFERROR(VLOOKUP($A112,'Season 4'!AK$4:CN$104,20,0),"0"),
IFERROR(VLOOKUP($A112,'Season 5'!AK$4:CN$104,20,0),"0"),IFERROR(VLOOKUP($A112,'Season 6'!AK$4:CN$104,20,0),"0"),
IFERROR(VLOOKUP($A112,'Season 7'!AK$4:CN$104,20,0),"0"),IFERROR(VLOOKUP($A112,'Season 8'!AK$4:CN$104,20,0),"0"),
IFERROR(VLOOKUP($A112,'Season 9'!AK$4:CN$104,20,0),"0"),IFERROR(VLOOKUP($A112,'Season 10'!AK$4:CN$104,20,0),"0"),
IFERROR(VLOOKUP($A112,'Season 11'!AK$4:CN$104,20,0),"0"),IFERROR(VLOOKUP($A112,'Season 12'!AK$4:CN$104,20,0),"0"),
IFERROR(VLOOKUP($A112,'Season 13'!AK$4:CN$104,20,0),"0"),IFERROR(VLOOKUP($A112,'Season 14'!AK$4:CN$104,20,0),"0"),IFERROR(VLOOKUP(A112,'Season 15'!AK$4:CN$104,20,0),"0"),)</f>
        <v>0</v>
      </c>
      <c r="T112" s="21">
        <f>SUM(
IFERROR(VLOOKUP($A112,'Season 1'!AJ$4:CM$104,21,0),"0"),IFERROR(VLOOKUP($A112,'Season 2'!AK$4:CN$104,21,0),"0"),
IFERROR(VLOOKUP($A112,'Season 3'!AK$4:CN$104,21,0),"0"),IFERROR(VLOOKUP($A112,'Season 4'!AK$4:CN$104,21,0),"0"),
IFERROR(VLOOKUP($A112,'Season 5'!AK$4:CN$104,21,0),"0"),IFERROR(VLOOKUP($A112,'Season 6'!AK$4:CN$104,21,0),"0"),
IFERROR(VLOOKUP($A112,'Season 7'!AK$4:CN$104,21,0),"0"),IFERROR(VLOOKUP($A112,'Season 8'!AK$4:CN$104,21,0),"0"),
IFERROR(VLOOKUP($A112,'Season 9'!AK$4:CN$104,21,0),"0"),IFERROR(VLOOKUP($A112,'Season 10'!AK$4:CN$104,21,0),"0"),
IFERROR(VLOOKUP($A112,'Season 11'!AK$4:CN$104,21,0),"0"),IFERROR(VLOOKUP($A112,'Season 12'!AK$4:CN$104,21,0),"0"),
IFERROR(VLOOKUP($A112,'Season 13'!AK$4:CN$104,21,0),"0"),IFERROR(VLOOKUP($A112,'Season 14'!AK$4:CN$104,21,0),"0"),IFERROR(VLOOKUP(A112,'Season 15'!AK$4:CN$104,21,0),"0"),)</f>
        <v>0</v>
      </c>
      <c r="U112" s="402">
        <f>SUM(
IFERROR(VLOOKUP($A112,'Season 1'!AJ$4:CM$104,22,0),"0"),IFERROR(VLOOKUP($A112,'Season 2'!AK$4:CN$104,22,0),"0"),
IFERROR(VLOOKUP($A112,'Season 3'!AK$4:CN$104,22,0),"0"),IFERROR(VLOOKUP($A112,'Season 4'!AK$4:CN$104,22,0),"0"),
IFERROR(VLOOKUP($A112,'Season 5'!AK$4:CN$104,22,0),"0"),IFERROR(VLOOKUP($A112,'Season 6'!AK$4:CN$104,22,0),"0"),
IFERROR(VLOOKUP($A112,'Season 7'!AK$4:CN$104,22,0),"0"),IFERROR(VLOOKUP($A112,'Season 8'!AK$4:CN$104,22,0),"0"),
IFERROR(VLOOKUP($A112,'Season 9'!AK$4:CN$104,22,0),"0"),IFERROR(VLOOKUP($A112,'Season 10'!AK$4:CN$104,22,0),"0"),
IFERROR(VLOOKUP($A112,'Season 11'!AK$4:CN$104,22,0),"0"),IFERROR(VLOOKUP($A112,'Season 12'!AK$4:CN$104,22,0),"0"),
IFERROR(VLOOKUP($A112,'Season 13'!AK$4:CN$104,22,0),"0"),IFERROR(VLOOKUP($A112,'Season 14'!AK$4:CN$104,22,0),"0"),IFERROR(VLOOKUP(A112,'Season 15'!AK$4:CN$104,22,0),"0"),)</f>
        <v>0</v>
      </c>
      <c r="V112" s="403">
        <f>SUM(
IFERROR(VLOOKUP($A112,'Season 1'!AJ$4:CM$104,23,0),"0"),IFERROR(VLOOKUP($A112,'Season 2'!AK$4:CN$104,23,0),"0"),
IFERROR(VLOOKUP($A112,'Season 3'!AK$4:CN$104,23,0),"0"),IFERROR(VLOOKUP($A112,'Season 4'!AK$4:CN$104,23,0),"0"),
IFERROR(VLOOKUP($A112,'Season 5'!AK$4:CN$104,23,0),"0"),IFERROR(VLOOKUP($A112,'Season 6'!AK$4:CN$104,23,0),"0"),
IFERROR(VLOOKUP($A112,'Season 7'!AK$4:CN$104,23,0),"0"),IFERROR(VLOOKUP($A112,'Season 8'!AK$4:CN$104,23,0),"0"),
IFERROR(VLOOKUP($A112,'Season 9'!AK$4:CN$104,23,0),"0"),IFERROR(VLOOKUP($A112,'Season 10'!AK$4:CN$104,23,0),"0"),
IFERROR(VLOOKUP($A112,'Season 11'!AK$4:CN$104,23,0),"0"),IFERROR(VLOOKUP($A112,'Season 12'!AK$4:CN$104,23,0),"0"),
IFERROR(VLOOKUP($A112,'Season 13'!AK$4:CN$104,23,0),"0"),IFERROR(VLOOKUP($A112,'Season 14'!AK$4:CN$104,23,0),"0"),IFERROR(VLOOKUP($A112,'Season 15'!AK$4:CN$104,23,0),"0"),)</f>
        <v>0</v>
      </c>
      <c r="W112" s="398">
        <f>SUM(
IFERROR(VLOOKUP($A112,'Season 1'!AJ$4:CM$104,24,0),"0"),IFERROR(VLOOKUP($A112,'Season 2'!AK$4:CN$104,24,0),"0"),
IFERROR(VLOOKUP($A112,'Season 3'!AK$4:CN$104,24,0),"0"),IFERROR(VLOOKUP($A112,'Season 4'!AK$4:CN$104,24,0),"0"),
IFERROR(VLOOKUP($A112,'Season 5'!AK$4:CN$104,24,0),"0"),IFERROR(VLOOKUP($A112,'Season 6'!AK$4:CN$104,24,0),"0"),
IFERROR(VLOOKUP($A112,'Season 7'!AK$4:CN$104,24,0),"0"),IFERROR(VLOOKUP($A112,'Season 8'!AK$4:CN$104,24,0),"0"),
IFERROR(VLOOKUP($A112,'Season 9'!AK$4:CN$104,24,0),"0"),IFERROR(VLOOKUP($A112,'Season 10'!AK$4:CN$104,24,0),"0"),
IFERROR(VLOOKUP($A112,'Season 11'!AK$4:CN$104,24,0),"0"),IFERROR(VLOOKUP($A112,'Season 12'!AK$4:CN$104,24,0),"0"),
IFERROR(VLOOKUP($A112,'Season 13'!AK$4:CN$104,24,0),"0"),IFERROR(VLOOKUP($A112,'Season 14'!AK$4:CN$104,24,0),"0"),IFERROR(VLOOKUP($A112,'Season 15'!AK$4:CN$104,24,0),"0"),)</f>
        <v>0</v>
      </c>
      <c r="X112" s="518">
        <f>SUM(
IFERROR(VLOOKUP($A112,'Season 1'!AJ$4:CM$104,25,0),"0"),IFERROR(VLOOKUP($A112,'Season 2'!AK$4:CN$104,25,0),"0"),
IFERROR(VLOOKUP($A112,'Season 3'!AK$4:CN$104,25,0),"0"),IFERROR(VLOOKUP($A112,'Season 4'!AK$4:CN$104,25,0),"0"),
IFERROR(VLOOKUP($A112,'Season 5'!AK$4:CN$104,25,0),"0"),IFERROR(VLOOKUP($A112,'Season 6'!AK$4:CN$104,25,0),"0"),
IFERROR(VLOOKUP($A112,'Season 7'!AK$4:CN$104,25,0),"0"),IFERROR(VLOOKUP($A112,'Season 8'!AK$4:CN$104,25,0),"0"),
IFERROR(VLOOKUP($A112,'Season 9'!AK$4:CN$104,25,0),"0"),IFERROR(VLOOKUP($A112,'Season 10'!AK$4:CN$104,25,0),"0"),
IFERROR(VLOOKUP($A112,'Season 11'!AK$4:CN$104,25,0),"0"),IFERROR(VLOOKUP($A112,'Season 12'!AK$4:CN$104,25,0),"0"),
IFERROR(VLOOKUP($A112,'Season 13'!AK$4:CN$104,25,0),"0"),IFERROR(VLOOKUP($A112,'Season 14'!AK$4:CN$104,25,0),"0"),IFERROR(VLOOKUP($A112,'Season 15'!AK$4:CN$104,25,0),"0"),)</f>
        <v>0</v>
      </c>
      <c r="Y112" s="21">
        <f>SUM(
IFERROR(VLOOKUP($A112,'Season 1'!AJ$4:CM$104,26,0),"0"),IFERROR(VLOOKUP($A112,'Season 2'!AK$4:CN$104,26,0),"0"),
IFERROR(VLOOKUP($A112,'Season 3'!AK$4:CN$104,26,0),"0"),IFERROR(VLOOKUP($A112,'Season 4'!AK$4:CN$104,26,0),"0"),
IFERROR(VLOOKUP($A112,'Season 5'!AK$4:CN$104,26,0),"0"),IFERROR(VLOOKUP($A112,'Season 6'!AK$4:CN$104,26,0),"0"),
IFERROR(VLOOKUP($A112,'Season 7'!AK$4:CN$104,26,0),"0"),IFERROR(VLOOKUP($A112,'Season 8'!AK$4:CN$104,26,0),"0"),
IFERROR(VLOOKUP($A112,'Season 9'!AK$4:CN$104,26,0),"0"),IFERROR(VLOOKUP($A112,'Season 10'!AK$4:CN$104,26,0),"0"),
IFERROR(VLOOKUP($A112,'Season 11'!AK$4:CN$104,26,0),"0"),IFERROR(VLOOKUP($A112,'Season 12'!AK$4:CN$104,26,0),"0"),
IFERROR(VLOOKUP($A112,'Season 13'!AK$4:CN$104,26,0),"0"),IFERROR(VLOOKUP($A112,'Season 14'!AK$4:CN$104,26,0),"0"),IFERROR(VLOOKUP($A112,'Season 15'!AK$4:CN$104,26,0),"0"),)</f>
        <v>0</v>
      </c>
      <c r="Z112" s="402">
        <f>SUM(
IFERROR(VLOOKUP($A112,'Season 1'!AJ$4:CM$104,27,0),"0"),IFERROR(VLOOKUP($A112,'Season 2'!AK$4:CN$104,27,0),"0"),
IFERROR(VLOOKUP($A112,'Season 3'!AK$4:CN$104,27,0),"0"),IFERROR(VLOOKUP($A112,'Season 4'!AK$4:CN$104,27,0),"0"),
IFERROR(VLOOKUP($A112,'Season 5'!AK$4:CN$104,27,0),"0"),IFERROR(VLOOKUP($A112,'Season 6'!AK$4:CN$104,27,0),"0"),
IFERROR(VLOOKUP($A112,'Season 7'!AK$4:CN$104,27,0),"0"),IFERROR(VLOOKUP($A112,'Season 8'!AK$4:CN$104,27,0),"0"),
IFERROR(VLOOKUP($A112,'Season 9'!AK$4:CN$104,27,0),"0"),IFERROR(VLOOKUP($A112,'Season 10'!AK$4:CN$104,27,0),"0"),
IFERROR(VLOOKUP($A112,'Season 11'!AK$4:CN$104,27,0),"0"),IFERROR(VLOOKUP($A112,'Season 12'!AK$4:CN$104,27,0),"0"),
IFERROR(VLOOKUP($A112,'Season 13'!AK$4:CN$104,27,0),"0"),IFERROR(VLOOKUP($A112,'Season 14'!AK$4:CN$104,27,0),"0"),IFERROR(VLOOKUP($A112,'Season 15'!AK$4:CN$104,27,0),"0"),)</f>
        <v>0</v>
      </c>
      <c r="AA112" s="403">
        <f>SUM(
IFERROR(VLOOKUP($A112,'Season 1'!AJ$4:CM$104,28,0),"0"),IFERROR(VLOOKUP($A112,'Season 2'!AK$4:CN$104,28,0),"0"),
IFERROR(VLOOKUP($A112,'Season 3'!AK$4:CN$104,28,0),"0"),IFERROR(VLOOKUP($A112,'Season 4'!AK$4:CN$104,28,0),"0"),
IFERROR(VLOOKUP($A112,'Season 5'!AK$4:CN$104,28,0),"0"),IFERROR(VLOOKUP($A112,'Season 6'!AK$4:CN$104,28,0),"0"),
IFERROR(VLOOKUP($A112,'Season 7'!AK$4:CN$104,28,0),"0"),IFERROR(VLOOKUP($A112,'Season 8'!AK$4:CN$104,28,0),"0"),
IFERROR(VLOOKUP($A112,'Season 9'!AK$4:CN$104,28,0),"0"),IFERROR(VLOOKUP($A112,'Season 10'!AK$4:CN$104,28,0),"0"),
IFERROR(VLOOKUP($A112,'Season 11'!AK$4:CN$104,28,0),"0"),IFERROR(VLOOKUP($A112,'Season 12'!AK$4:CN$104,28,0),"0"),
IFERROR(VLOOKUP($A112,'Season 13'!AK$4:CN$104,28,0),"0"),IFERROR(VLOOKUP($A112,'Season 14'!AK$4:CN$104,28,0),"0"),IFERROR(VLOOKUP($A112,'Season 15'!AK$4:CN$104,28,0),"0"),)</f>
        <v>0</v>
      </c>
      <c r="AB112" s="398">
        <f>SUM(
IFERROR(VLOOKUP($A112,'Season 1'!AJ$4:CM$104,29,0),"0"),IFERROR(VLOOKUP($A112,'Season 2'!AK$4:CN$104,29,0),"0"),
IFERROR(VLOOKUP($A112,'Season 3'!AK$4:CN$104,29,0),"0"),IFERROR(VLOOKUP($A112,'Season 4'!AK$4:CN$104,29,0),"0"),
IFERROR(VLOOKUP($A112,'Season 5'!AK$4:CN$104,29,0),"0"),IFERROR(VLOOKUP($A112,'Season 6'!AK$4:CN$104,29,0),"0"),
IFERROR(VLOOKUP($A112,'Season 7'!AK$4:CN$104,29,0),"0"),IFERROR(VLOOKUP($A112,'Season 8'!AK$4:CN$104,29,0),"0"),
IFERROR(VLOOKUP($A112,'Season 9'!AK$4:CN$104,29,0),"0"),IFERROR(VLOOKUP($A112,'Season 10'!AK$4:CN$104,29,0),"0"),
IFERROR(VLOOKUP($A112,'Season 11'!AK$4:CN$104,29,0),"0"),IFERROR(VLOOKUP($A112,'Season 12'!AK$4:CN$104,29,0),"0"),
IFERROR(VLOOKUP($A112,'Season 13'!AK$4:CN$104,29,0),"0"),IFERROR(VLOOKUP($A112,'Season 14'!AK$4:CN$104,29,0),"0"),IFERROR(VLOOKUP($A112,'Season 15'!AK$4:CN$104,29,0),"0"),)</f>
        <v>0</v>
      </c>
      <c r="AC112" s="518">
        <f>SUM(
IFERROR(VLOOKUP($A112,'Season 1'!AJ$4:CM$104,30,0),"0"),IFERROR(VLOOKUP($A112,'Season 2'!AK$4:CN$104,30,0),"0"),
IFERROR(VLOOKUP($A112,'Season 3'!AK$4:CN$104,30,0),"0"),IFERROR(VLOOKUP($A112,'Season 4'!AK$4:CN$104,30,0),"0"),
IFERROR(VLOOKUP($A112,'Season 5'!AK$4:CN$104,30,0),"0"),IFERROR(VLOOKUP($A112,'Season 6'!AK$4:CN$104,30,0),"0"),
IFERROR(VLOOKUP($A112,'Season 7'!AK$4:CN$104,30,0),"0"),IFERROR(VLOOKUP($A112,'Season 8'!AK$4:CN$104,30,0),"0"),
IFERROR(VLOOKUP($A112,'Season 9'!AK$4:CN$104,30,0),"0"),IFERROR(VLOOKUP($A112,'Season 10'!AK$4:CN$104,30,0),"0"),
IFERROR(VLOOKUP($A112,'Season 11'!AK$4:CN$104,30,0),"0"),IFERROR(VLOOKUP($A112,'Season 12'!AK$4:CN$104,30,0),"0"),
IFERROR(VLOOKUP($A112,'Season 13'!AK$4:CN$104,30,0),"0"),IFERROR(VLOOKUP($A112,'Season 14'!AK$4:CN$104,30,0),"0"),IFERROR(VLOOKUP($A112,'Season 15'!AK$4:CN$104,30,0),"0"),)</f>
        <v>0</v>
      </c>
      <c r="AD112" s="21">
        <f>SUM(
IFERROR(VLOOKUP($A112,'Season 1'!AJ$4:CM$104,31,0),"0"),IFERROR(VLOOKUP($A112,'Season 2'!AK$4:CN$104,31,0),"0"),
IFERROR(VLOOKUP($A112,'Season 3'!AK$4:CN$104,31,0),"0"),IFERROR(VLOOKUP($A112,'Season 4'!AK$4:CN$104,31,0),"0"),
IFERROR(VLOOKUP($A112,'Season 5'!AK$4:CN$104,31,0),"0"),IFERROR(VLOOKUP($A112,'Season 6'!AK$4:CN$104,31,0),"0"),
IFERROR(VLOOKUP($A112,'Season 7'!AK$4:CN$104,31,0),"0"),IFERROR(VLOOKUP($A112,'Season 8'!AK$4:CN$104,31,0),"0"),
IFERROR(VLOOKUP($A112,'Season 9'!AK$4:CN$104,31,0),"0"),IFERROR(VLOOKUP($A112,'Season 10'!AK$4:CN$104,31,0),"0"),
IFERROR(VLOOKUP($A112,'Season 11'!AK$4:CN$104,31,0),"0"),IFERROR(VLOOKUP($A112,'Season 12'!AK$4:CN$104,31,0),"0"),
IFERROR(VLOOKUP($A112,'Season 13'!AK$4:CN$104,31,0),"0"),IFERROR(VLOOKUP($A112,'Season 14'!AK$4:CN$104,31,0),"0"),IFERROR(VLOOKUP($A112,'Season 15'!AK$4:CN$104,31,0),"0"),)</f>
        <v>0</v>
      </c>
      <c r="AE112" s="402">
        <f>SUM(
IFERROR(VLOOKUP($A112,'Season 1'!AJ$4:CM$104,32,0),"0"),IFERROR(VLOOKUP($A112,'Season 2'!AK$4:CN$104,32,0),"0"),
IFERROR(VLOOKUP($A112,'Season 3'!AK$4:CN$104,32,0),"0"),IFERROR(VLOOKUP($A112,'Season 4'!AK$4:CN$104,32,0),"0"),
IFERROR(VLOOKUP($A112,'Season 5'!AK$4:CN$104,32,0),"0"),IFERROR(VLOOKUP($A112,'Season 6'!AK$4:CN$104,32,0),"0"),
IFERROR(VLOOKUP($A112,'Season 7'!AK$4:CN$104,32,0),"0"),IFERROR(VLOOKUP($A112,'Season 8'!AK$4:CN$104,32,0),"0"),
IFERROR(VLOOKUP($A112,'Season 9'!AK$4:CN$104,32,0),"0"),IFERROR(VLOOKUP($A112,'Season 10'!AK$4:CN$104,32,0),"0"),
IFERROR(VLOOKUP($A112,'Season 11'!AK$4:CN$104,32,0),"0"),IFERROR(VLOOKUP($A112,'Season 12'!AK$4:CN$104,32,0),"0"),
IFERROR(VLOOKUP($A112,'Season 13'!AK$4:CN$104,32,0),"0"),IFERROR(VLOOKUP($A112,'Season 14'!AK$4:CN$104,32,0),"0"),IFERROR(VLOOKUP($A112,'Season 15'!AK$4:CN$104,32,0),"0"),)</f>
        <v>0</v>
      </c>
      <c r="AF112" s="403">
        <f>SUM(IFERROR(VLOOKUP($A112,'Season 2'!AK$4:CN$104,33,0),"0"),
IFERROR(VLOOKUP($A112,'Season 3'!AK$4:CN$104,33,0),"0"),IFERROR(VLOOKUP($A112,'Season 4'!AK$4:CN$104,33,0),"0"),
IFERROR(VLOOKUP($A112,'Season 5'!AK$4:CN$104,33,0),"0"),IFERROR(VLOOKUP($A112,'Season 6'!AK$4:CN$104,33,0),"0"),
IFERROR(VLOOKUP($A112,'Season 7'!AK$4:CN$104,33,0),"0"),IFERROR(VLOOKUP($A112,'Season 8'!AK$4:CN$104,33,0),"0"),
IFERROR(VLOOKUP($A112,'Season 9'!AK$4:CN$104,33,0),"0"),IFERROR(VLOOKUP($A112,'Season 10'!AK$4:CN$104,33,0),"0"),
IFERROR(VLOOKUP($A112,'Season 11'!AK$4:CN$104,33,0),"0"),IFERROR(VLOOKUP($A112,'Season 12'!AK$4:CN$104,33,0),"0"),
IFERROR(VLOOKUP($A112,'Season 13'!AK$4:CN$104,33,0),"0"),IFERROR(VLOOKUP($A112,'Season 14'!AK$4:CN$104,33,0),"0"),IFERROR(VLOOKUP($A112,'Season 15'!AK$4:CN$104,33,0),"0"),)</f>
        <v>0</v>
      </c>
      <c r="AG112" s="398">
        <f>SUM(IFERROR(VLOOKUP($A112,'Season 2'!AK$4:CN$104,34,0),"0"),
IFERROR(VLOOKUP($A112,'Season 3'!AK$4:CN$104,34,0),"0"),IFERROR(VLOOKUP($A112,'Season 4'!AK$4:CN$104,34,0),"0"),
IFERROR(VLOOKUP($A112,'Season 5'!AK$4:CN$104,34,0),"0"),IFERROR(VLOOKUP($A112,'Season 6'!AK$4:CN$104,34,0),"0"),
IFERROR(VLOOKUP($A112,'Season 7'!AK$4:CN$104,34,0),"0"),IFERROR(VLOOKUP($A112,'Season 8'!AK$4:CN$104,34,0),"0"),
IFERROR(VLOOKUP($A112,'Season 9'!AK$4:CN$104,34,0),"0"),IFERROR(VLOOKUP($A112,'Season 10'!AK$4:CN$104,34,0),"0"),
IFERROR(VLOOKUP($A112,'Season 11'!AK$4:CN$104,34,0),"0"),IFERROR(VLOOKUP($A112,'Season 12'!AK$4:CN$104,34,0),"0"),
IFERROR(VLOOKUP($A112,'Season 13'!AK$4:CN$104,34,0),"0"),IFERROR(VLOOKUP($A112,'Season 14'!AK$4:CN$104,34,0),"0"),IFERROR(VLOOKUP($A112,'Season 15'!AK$4:CN$104,34,0),"0"),)</f>
        <v>0</v>
      </c>
      <c r="AH112" s="518">
        <f>SUM(IFERROR(VLOOKUP($A112,'Season 2'!AK$4:CN$104,35,0),"0"),
IFERROR(VLOOKUP($A112,'Season 3'!AK$4:CN$104,35,0),"0"),IFERROR(VLOOKUP($A112,'Season 4'!AK$4:CN$104,35,0),"0"),
IFERROR(VLOOKUP($A112,'Season 5'!AK$4:CN$104,35,0),"0"),IFERROR(VLOOKUP($A112,'Season 6'!AK$4:CN$104,35,0),"0"),
IFERROR(VLOOKUP($A112,'Season 7'!AK$4:CN$104,35,0),"0"),IFERROR(VLOOKUP($A112,'Season 8'!AK$4:CN$104,35,0),"0"),
IFERROR(VLOOKUP($A112,'Season 9'!AK$4:CN$104,35,0),"0"),IFERROR(VLOOKUP($A112,'Season 10'!AK$4:CN$104,35,0),"0"),
IFERROR(VLOOKUP($A112,'Season 11'!AK$4:CN$104,35,0),"0"),IFERROR(VLOOKUP($A112,'Season 12'!AK$4:CN$104,35,0),"0"),
IFERROR(VLOOKUP($A112,'Season 13'!AK$4:CN$104,35,0),"0"),IFERROR(VLOOKUP($A112,'Season 14'!AK$4:CN$104,35,0),"0"),IFERROR(VLOOKUP($A112,'Season 15'!AK$4:CN$104,35,0),"0"),)</f>
        <v>0</v>
      </c>
      <c r="AI112" s="21">
        <f>SUM(IFERROR(VLOOKUP($A112,'Season 2'!AK$4:CN$104,36,0),"0"),
IFERROR(VLOOKUP($A112,'Season 3'!AK$4:CN$104,36,0),"0"),IFERROR(VLOOKUP($A112,'Season 4'!AK$4:CN$104,36,0),"0"),
IFERROR(VLOOKUP($A112,'Season 5'!AK$4:CN$104,36,0),"0"),IFERROR(VLOOKUP($A112,'Season 6'!AK$4:CN$104,36,0),"0"),
IFERROR(VLOOKUP($A112,'Season 7'!AK$4:CN$104,36,0),"0"),IFERROR(VLOOKUP($A112,'Season 8'!AK$4:CN$104,36,0),"0"),
IFERROR(VLOOKUP($A112,'Season 9'!AK$4:CN$104,36,0),"0"),IFERROR(VLOOKUP($A112,'Season 10'!AK$4:CN$104,36,0),"0"),
IFERROR(VLOOKUP($A112,'Season 11'!AK$4:CN$104,36,0),"0"),IFERROR(VLOOKUP($A112,'Season 12'!AK$4:CN$104,36,0),"0"),
IFERROR(VLOOKUP($A112,'Season 13'!AK$4:CN$104,36,0),"0"),IFERROR(VLOOKUP($A112,'Season 14'!AK$4:CN$104,36,0),"0"),IFERROR(VLOOKUP($A112,'Season 15'!AK$4:CN$104,36,0),"0"),)</f>
        <v>0</v>
      </c>
      <c r="AJ112" s="402">
        <f>SUM(IFERROR(VLOOKUP($A112,'Season 2'!AK$4:CN$104,37,0),"0"),
IFERROR(VLOOKUP($A112,'Season 3'!AK$4:CN$104,37,0),"0"),IFERROR(VLOOKUP($A112,'Season 4'!AK$4:CN$104,37,0),"0"),
IFERROR(VLOOKUP($A112,'Season 5'!AK$4:CN$104,37,0),"0"),IFERROR(VLOOKUP($A112,'Season 6'!AK$4:CN$104,37,0),"0"),
IFERROR(VLOOKUP($A112,'Season 7'!AK$4:CN$104,37,0),"0"),IFERROR(VLOOKUP($A112,'Season 8'!AK$4:CN$104,37,0),"0"),
IFERROR(VLOOKUP($A112,'Season 9'!AK$4:CN$104,37,0),"0"),IFERROR(VLOOKUP($A112,'Season 10'!AK$4:CN$104,37,0),"0"),
IFERROR(VLOOKUP($A112,'Season 11'!AK$4:CN$104,37,0),"0"),IFERROR(VLOOKUP($A112,'Season 12'!AK$4:CN$104,37,0),"0"),
IFERROR(VLOOKUP($A112,'Season 13'!AK$4:CN$104,37,0),"0"),IFERROR(VLOOKUP($A112,'Season 14'!AK$4:CN$104,37,0),"0"),IFERROR(VLOOKUP($A112,'Season 15'!AK$4:CN$104,37,0),"0"),)</f>
        <v>0</v>
      </c>
      <c r="AK112" s="403">
        <f>SUM(IFERROR(VLOOKUP($A112,'Season 1'!AJ$4:CM$104,33,0),"0"),IFERROR(VLOOKUP($A112,'Season 2'!AK$4:CN$104,38,0),"0"),
IFERROR(VLOOKUP($A112,'Season 3'!AK$4:CN$104,38,0),"0"),IFERROR(VLOOKUP($A112,'Season 4'!AK$4:CN$104,38,0),"0"),
IFERROR(VLOOKUP($A112,'Season 5'!AK$4:CN$104,38,0),"0"),IFERROR(VLOOKUP($A112,'Season 6'!AK$4:CN$104,38,0),"0"),
IFERROR(VLOOKUP($A112,'Season 7'!AK$4:CN$104,38,0),"0"),IFERROR(VLOOKUP($A112,'Season 8'!AK$4:CN$104,38,0),"0"),
IFERROR(VLOOKUP($A112,'Season 9'!AK$4:CN$104,38,0),"0"),IFERROR(VLOOKUP($A112,'Season 10'!AK$4:CN$104,38,0),"0"),
IFERROR(VLOOKUP($A112,'Season 11'!AK$4:CN$104,38,0),"0"),IFERROR(VLOOKUP($A112,'Season 12'!AK$4:CN$104,38,0),"0"),
IFERROR(VLOOKUP($A112,'Season 13'!AK$4:CN$104,38,0),"0"),IFERROR(VLOOKUP($A112,'Season 14'!AK$4:CN$104,38,0),"0"),IFERROR(VLOOKUP($A112,'Season 15'!AK$4:CN$104,38,0),"0"),)</f>
        <v>0</v>
      </c>
      <c r="AL112" s="398">
        <f>SUM(IFERROR(VLOOKUP($A112,'Season 1'!AJ$4:CM$104,34,0),"0"),IFERROR(VLOOKUP($A112,'Season 2'!AK$4:CN$104,39,0),"0"),
IFERROR(VLOOKUP($A112,'Season 3'!AK$4:CN$104,39,0),"0"),IFERROR(VLOOKUP($A112,'Season 4'!AK$4:CN$104,39,0),"0"),
IFERROR(VLOOKUP($A112,'Season 5'!AK$4:CN$104,39,0),"0"),IFERROR(VLOOKUP($A112,'Season 6'!AK$4:CN$104,39,0),"0"),
IFERROR(VLOOKUP($A112,'Season 7'!AK$4:CN$104,39,0),"0"),IFERROR(VLOOKUP($A112,'Season 8'!AK$4:CN$104,39,0),"0"),
IFERROR(VLOOKUP($A112,'Season 9'!AK$4:CN$104,39,0),"0"),IFERROR(VLOOKUP($A112,'Season 10'!AK$4:CN$104,39,0),"0"),
IFERROR(VLOOKUP($A112,'Season 11'!AK$4:CN$104,39,0),"0"),IFERROR(VLOOKUP($A112,'Season 12'!AK$4:CN$104,39,0),"0"),
IFERROR(VLOOKUP($A112,'Season 13'!AK$4:CN$104,39,0),"0"),IFERROR(VLOOKUP($A112,'Season 14'!AK$4:CN$104,39,0),"0"),IFERROR(VLOOKUP($A112,'Season 15'!AK$4:CN$104,39,0),"0"),)</f>
        <v>0</v>
      </c>
      <c r="AM112" s="518">
        <f>SUM(IFERROR(VLOOKUP($A112,'Season 1'!AJ$4:CM$104,35,0),"0"),IFERROR(VLOOKUP($A112,'Season 2'!AK$4:CN$104,40,0),"0"),
IFERROR(VLOOKUP($A112,'Season 3'!AK$4:CN$104,40,0),"0"),IFERROR(VLOOKUP($A112,'Season 4'!AK$4:CN$104,40,0),"0"),
IFERROR(VLOOKUP($A112,'Season 5'!AK$4:CN$104,40,0),"0"),IFERROR(VLOOKUP($A112,'Season 6'!AK$4:CN$104,40,0),"0"),
IFERROR(VLOOKUP($A112,'Season 7'!AK$4:CN$104,40,0),"0"),IFERROR(VLOOKUP($A112,'Season 8'!AK$4:CN$104,40,0),"0"),
IFERROR(VLOOKUP($A112,'Season 9'!AK$4:CN$104,40,0),"0"),IFERROR(VLOOKUP($A112,'Season 10'!AK$4:CN$104,40,0),"0"),
IFERROR(VLOOKUP($A112,'Season 11'!AK$4:CN$104,40,0),"0"),IFERROR(VLOOKUP($A112,'Season 12'!AK$4:CN$104,40,0),"0"),
IFERROR(VLOOKUP($A112,'Season 13'!AK$4:CN$104,40,0),"0"),IFERROR(VLOOKUP($A112,'Season 14'!AK$4:CN$104,40,0),"0"),IFERROR(VLOOKUP($A112,'Season 15'!AK$4:CN$104,40,0),"0"),)</f>
        <v>0</v>
      </c>
      <c r="AN112" s="21">
        <f>SUM(IFERROR(VLOOKUP($A112,'Season 1'!AJ$4:CM$104,36,0),"0"),IFERROR(VLOOKUP($A112,'Season 2'!AK$4:CN$104,41,0),"0"),
IFERROR(VLOOKUP($A112,'Season 3'!AK$4:CN$104,41,0),"0"),IFERROR(VLOOKUP($A112,'Season 4'!AK$4:CN$104,41,0),"0"),
IFERROR(VLOOKUP($A112,'Season 5'!AK$4:CN$104,41,0),"0"),IFERROR(VLOOKUP($A112,'Season 6'!AK$4:CN$104,41,0),"0"),
IFERROR(VLOOKUP($A112,'Season 7'!AK$4:CN$104,41,0),"0"),IFERROR(VLOOKUP($A112,'Season 8'!AK$4:CN$104,41,0),"0"),
IFERROR(VLOOKUP($A112,'Season 9'!AK$4:CN$104,41,0),"0"),IFERROR(VLOOKUP($A112,'Season 10'!AK$4:CN$104,41,0),"0"),
IFERROR(VLOOKUP($A112,'Season 11'!AK$4:CN$104,41,0),"0"),IFERROR(VLOOKUP($A112,'Season 12'!AK$4:CN$104,41,0),"0"),
IFERROR(VLOOKUP($A112,'Season 13'!AK$4:CN$104,41,0),"0"),IFERROR(VLOOKUP($A112,'Season 14'!AK$4:CN$104,41,0),"0"),IFERROR(VLOOKUP($A112,'Season 15'!AK$4:CN$104,41,0),"0"),)</f>
        <v>0</v>
      </c>
      <c r="AO112" s="402">
        <f>SUM(IFERROR(VLOOKUP($A112,'Season 1'!AJ$4:CM$104,37,0),"0"),IFERROR(VLOOKUP($A112,'Season 2'!AK$4:CN$104,42,0),"0"),
IFERROR(VLOOKUP($A112,'Season 3'!AK$4:CN$104,42,0),"0"),IFERROR(VLOOKUP($A112,'Season 4'!AK$4:CN$104,42,0),"0"),
IFERROR(VLOOKUP($A112,'Season 5'!AK$4:CN$104,42,0),"0"),IFERROR(VLOOKUP($A112,'Season 6'!AK$4:CN$104,42,0),"0"),
IFERROR(VLOOKUP($A112,'Season 7'!AK$4:CN$104,42,0),"0"),IFERROR(VLOOKUP($A112,'Season 8'!AK$4:CN$104,42,0),"0"),
IFERROR(VLOOKUP($A112,'Season 9'!AK$4:CN$104,42,0),"0"),IFERROR(VLOOKUP($A112,'Season 10'!AK$4:CN$104,42,0),"0"),
IFERROR(VLOOKUP($A112,'Season 11'!AK$4:CN$104,42,0),"0"),IFERROR(VLOOKUP($A112,'Season 12'!AK$4:CN$104,42,0),"0"),
IFERROR(VLOOKUP($A112,'Season 13'!AK$4:CN$104,42,0),"0"),IFERROR(VLOOKUP($A112,'Season 14'!AK$4:CN$104,42,0),"0"),IFERROR(VLOOKUP($A112,'Season 15'!AK$4:CN$104,42,0),"0"),)</f>
        <v>0</v>
      </c>
      <c r="AP112" s="403">
        <f>SUM(IFERROR(VLOOKUP($A112,'Season 1'!AJ$4:CM$104,43,0),"0"),IFERROR(VLOOKUP($A112,'Season 2'!AK$4:CN$104,43,0),"0"),
IFERROR(VLOOKUP($A112,'Season 3'!AK$4:CN$104,43,0),"0"),IFERROR(VLOOKUP($A112,'Season 4'!AK$4:CN$104,43,0),"0"),
IFERROR(VLOOKUP($A112,'Season 5'!AK$4:CN$104,43,0),"0"),IFERROR(VLOOKUP($A112,'Season 6'!AK$4:CN$104,43,0),"0"),
IFERROR(VLOOKUP($A112,'Season 7'!AK$4:CN$104,43,0),"0"),IFERROR(VLOOKUP($A112,'Season 8'!AK$4:CN$104,43,0),"0"),
IFERROR(VLOOKUP($A112,'Season 9'!AK$4:CN$104,43,0),"0"),IFERROR(VLOOKUP($A112,'Season 10'!AK$4:CN$104,43,0),"0"),
IFERROR(VLOOKUP($A112,'Season 11'!AK$4:CN$104,43,0),"0"),IFERROR(VLOOKUP($A112,'Season 12'!AK$4:CN$104,43,0),"0"),
IFERROR(VLOOKUP($A112,'Season 13'!AK$4:CN$104,43,0),"0"),IFERROR(VLOOKUP($A112,'Season 14'!AK$4:CN$104,43,0),"0"),IFERROR(VLOOKUP($A112,'Season 15'!AK$4:CN$104,43,0),"0"),)</f>
        <v>0</v>
      </c>
      <c r="AQ112" s="398">
        <f>SUM(IFERROR(VLOOKUP($A112,'Season 1'!AJ$4:CM$104,44,0),"0"),IFERROR(VLOOKUP($A112,'Season 2'!AK$4:CN$104,44,0),"0"),
IFERROR(VLOOKUP($A112,'Season 3'!AK$4:CN$104,44,0),"0"),IFERROR(VLOOKUP($A112,'Season 4'!AK$4:CN$104,44,0),"0"),
IFERROR(VLOOKUP($A112,'Season 5'!AK$4:CN$104,44,0),"0"),IFERROR(VLOOKUP($A112,'Season 6'!AK$4:CN$104,44,0),"0"),
IFERROR(VLOOKUP($A112,'Season 7'!AK$4:CN$104,44,0),"0"),IFERROR(VLOOKUP($A112,'Season 8'!AK$4:CN$104,44,0),"0"),
IFERROR(VLOOKUP($A112,'Season 9'!AK$4:CN$104,44,0),"0"),IFERROR(VLOOKUP($A112,'Season 10'!AK$4:CN$104,44,0),"0"),
IFERROR(VLOOKUP($A112,'Season 11'!AK$4:CN$104,44,0),"0"),IFERROR(VLOOKUP($A112,'Season 12'!AK$4:CN$104,44,0),"0"),
IFERROR(VLOOKUP($A112,'Season 13'!AK$4:CN$104,44,0),"0"),IFERROR(VLOOKUP($A112,'Season 14'!AK$4:CN$104,44,0),"0"),IFERROR(VLOOKUP($A112,'Season 15'!AK$4:CN$104,44,0),"0"),)</f>
        <v>0</v>
      </c>
      <c r="AR112" s="518">
        <f>SUM(IFERROR(VLOOKUP($A112,'Season 1'!AJ$4:CM$104,45,0),"0"),IFERROR(VLOOKUP($A112,'Season 2'!AK$4:CN$104,45,0),"0"),
IFERROR(VLOOKUP($A112,'Season 3'!AK$4:CN$104,45,0),"0"),IFERROR(VLOOKUP($A112,'Season 4'!AK$4:CN$104,45,0),"0"),
IFERROR(VLOOKUP($A112,'Season 5'!AK$4:CN$104,45,0),"0"),IFERROR(VLOOKUP($A112,'Season 6'!AK$4:CN$104,45,0),"0"),
IFERROR(VLOOKUP($A112,'Season 7'!AK$4:CN$104,45,0),"0"),IFERROR(VLOOKUP($A112,'Season 8'!AK$4:CN$104,45,0),"0"),
IFERROR(VLOOKUP($A112,'Season 9'!AK$4:CN$104,45,0),"0"),IFERROR(VLOOKUP($A112,'Season 10'!AK$4:CN$104,45,0),"0"),
IFERROR(VLOOKUP($A112,'Season 11'!AK$4:CN$104,45,0),"0"),IFERROR(VLOOKUP($A112,'Season 12'!AK$4:CN$104,45,0),"0"),
IFERROR(VLOOKUP($A112,'Season 13'!AK$4:CN$104,45,0),"0"),IFERROR(VLOOKUP($A112,'Season 14'!AK$4:CN$104,45,0),"0"),IFERROR(VLOOKUP($A112,'Season 15'!AK$4:CN$104,45,0),"0"),)</f>
        <v>0</v>
      </c>
      <c r="AS112" s="21">
        <f>SUM(IFERROR(VLOOKUP($A112,'Season 1'!AJ$4:CM$104,46,0),"0"),IFERROR(VLOOKUP($A112,'Season 2'!AK$4:CN$104,46,0),"0"),
IFERROR(VLOOKUP($A112,'Season 3'!AK$4:CN$104,46,0),"0"),IFERROR(VLOOKUP($A112,'Season 4'!AK$4:CN$104,46,0),"0"),
IFERROR(VLOOKUP($A112,'Season 5'!AK$4:CN$104,46,0),"0"),IFERROR(VLOOKUP($A112,'Season 6'!AK$4:CN$104,46,0),"0"),
IFERROR(VLOOKUP($A112,'Season 7'!AK$4:CN$104,46,0),"0"),IFERROR(VLOOKUP($A112,'Season 8'!AK$4:CN$104,46,0),"0"),
IFERROR(VLOOKUP($A112,'Season 9'!AK$4:CN$104,46,0),"0"),IFERROR(VLOOKUP($A112,'Season 10'!AK$4:CN$104,46,0),"0"),
IFERROR(VLOOKUP($A112,'Season 11'!AK$4:CN$104,46,0),"0"),IFERROR(VLOOKUP($A112,'Season 12'!AK$4:CN$104,46,0),"0"),
IFERROR(VLOOKUP($A112,'Season 13'!AK$4:CN$104,46,0),"0"),IFERROR(VLOOKUP($A112,'Season 14'!AK$4:CN$104,46,0),"0"),IFERROR(VLOOKUP($A112,'Season 15'!AK$4:CN$104,46,0),"0"),)</f>
        <v>0</v>
      </c>
      <c r="AT112" s="402">
        <f>SUM(IFERROR(VLOOKUP($A112,'Season 1'!AJ$4:CM$104,47,0),"0"),IFERROR(VLOOKUP($A112,'Season 2'!AK$4:CN$104,47,0),"0"),
IFERROR(VLOOKUP($A112,'Season 3'!AK$4:CN$104,47,0),"0"),IFERROR(VLOOKUP($A112,'Season 4'!AK$4:CN$104,47,0),"0"),
IFERROR(VLOOKUP($A112,'Season 5'!AK$4:CN$104,47,0),"0"),IFERROR(VLOOKUP($A112,'Season 6'!AK$4:CN$104,47,0),"0"),
IFERROR(VLOOKUP($A112,'Season 7'!AK$4:CN$104,47,0),"0"),IFERROR(VLOOKUP($A112,'Season 8'!AK$4:CN$104,47,0),"0"),
IFERROR(VLOOKUP($A112,'Season 9'!AK$4:CN$104,47,0),"0"),IFERROR(VLOOKUP($A112,'Season 10'!AK$4:CN$104,47,0),"0"),
IFERROR(VLOOKUP($A112,'Season 11'!AK$4:CN$104,47,0),"0"),IFERROR(VLOOKUP($A112,'Season 12'!AK$4:CN$104,47,0),"0"),
IFERROR(VLOOKUP($A112,'Season 13'!AK$4:CN$104,47,0),"0"),IFERROR(VLOOKUP($A112,'Season 14'!AK$4:CN$104,47,0),"0"),IFERROR(VLOOKUP($A112,'Season 15'!AK$4:CN$104,47,0),"0"),)</f>
        <v>0</v>
      </c>
      <c r="AU112" s="403">
        <f>SUM(IFERROR(VLOOKUP($A112,'Season 3'!AK$4:CN$104,48,0),"0"),IFERROR(VLOOKUP($A112,'Season 4'!AK$4:CN$104,48,0),"0"),
IFERROR(VLOOKUP($A112,'Season 5'!AK$4:CN$104,48,0),"0"),IFERROR(VLOOKUP($A112,'Season 6'!AK$4:CN$104,48,0),"0"),
IFERROR(VLOOKUP($A112,'Season 7'!AK$4:CN$104,48,0),"0"),IFERROR(VLOOKUP($A112,'Season 8'!AK$4:CN$104,48,0),"0"),
IFERROR(VLOOKUP($A112,'Season 9'!AK$4:CN$104,48,0),"0"),IFERROR(VLOOKUP($A112,'Season 10'!AK$4:CN$104,48,0),"0"),
IFERROR(VLOOKUP($A112,'Season 11'!AK$4:CN$104,48,0),"0"),IFERROR(VLOOKUP($A112,'Season 12'!AK$4:CN$104,48,0),"0"),
IFERROR(VLOOKUP($A112,'Season 13'!AK$4:CN$104,48,0),"0"),IFERROR(VLOOKUP($A112,'Season 14'!AK$4:CN$104,48,0),"0"),IFERROR(VLOOKUP($A112,'Season 15'!AK$4:CN$104,48,0),"0"),)</f>
        <v>0</v>
      </c>
      <c r="AV112" s="398">
        <f>SUM(IFERROR(VLOOKUP($A112,'Season 3'!AK$4:CN$104,49,0),"0"),IFERROR(VLOOKUP($A112,'Season 4'!AK$4:CN$104,49,0),"0"),
IFERROR(VLOOKUP($A112,'Season 5'!AK$4:CN$104,49,0),"0"),IFERROR(VLOOKUP($A112,'Season 6'!AK$4:CN$104,49,0),"0"),
IFERROR(VLOOKUP($A112,'Season 7'!AK$4:CN$104,49,0),"0"),IFERROR(VLOOKUP($A112,'Season 8'!AK$4:CN$104,49,0),"0"),
IFERROR(VLOOKUP($A112,'Season 9'!AK$4:CN$104,49,0),"0"),IFERROR(VLOOKUP($A112,'Season 10'!AK$4:CN$104,49,0),"0"),
IFERROR(VLOOKUP($A112,'Season 11'!AK$4:CN$104,49,0),"0"),IFERROR(VLOOKUP($A112,'Season 12'!AK$4:CN$104,49,0),"0"),
IFERROR(VLOOKUP($A112,'Season 13'!AK$4:CN$104,49,0),"0"),IFERROR(VLOOKUP($A112,'Season 14'!AK$4:CN$104,49,0),"0"),IFERROR(VLOOKUP($A112,'Season 15'!AK$4:CN$104,49,0),"0"),)</f>
        <v>0</v>
      </c>
      <c r="AW112" s="518">
        <f>SUM(IFERROR(VLOOKUP($A112,'Season 3'!AK$4:CN$104,50,0),"0"),IFERROR(VLOOKUP($A112,'Season 4'!AK$4:CN$104,50,0),"0"),
IFERROR(VLOOKUP($A112,'Season 5'!AK$4:CN$104,50,0),"0"),IFERROR(VLOOKUP($A112,'Season 6'!AK$4:CN$104,50,0),"0"),
IFERROR(VLOOKUP($A112,'Season 7'!AK$4:CN$104,50,0),"0"),IFERROR(VLOOKUP($A112,'Season 8'!AK$4:CN$104,50,0),"0"),
IFERROR(VLOOKUP($A112,'Season 9'!AK$4:CN$104,50,0),"0"),IFERROR(VLOOKUP($A112,'Season 10'!AK$4:CN$104,50,0),"0"),
IFERROR(VLOOKUP($A112,'Season 11'!AK$4:CN$104,50,0),"0"),IFERROR(VLOOKUP($A112,'Season 12'!AK$4:CN$104,50,0),"0"),
IFERROR(VLOOKUP($A112,'Season 13'!AK$4:CN$104,50,0),"0"),IFERROR(VLOOKUP($A112,'Season 14'!AK$4:CN$104,50,0),"0"),IFERROR(VLOOKUP($A112,'Season 15'!AK$4:CN$104,50,0),"0"),)</f>
        <v>0</v>
      </c>
      <c r="AX112" s="21">
        <f>SUM(IFERROR(VLOOKUP($A112,'Season 3'!AK$4:CN$104,51,0),"0"),IFERROR(VLOOKUP($A112,'Season 4'!AK$4:CN$104,51,0),"0"),
IFERROR(VLOOKUP($A112,'Season 5'!AK$4:CN$104,51,0),"0"),IFERROR(VLOOKUP($A112,'Season 6'!AK$4:CN$104,51,0),"0"),
IFERROR(VLOOKUP($A112,'Season 7'!AK$4:CN$104,51,0),"0"),IFERROR(VLOOKUP($A112,'Season 8'!AK$4:CN$104,51,0),"0"),
IFERROR(VLOOKUP($A112,'Season 9'!AK$4:CN$104,51,0),"0"),IFERROR(VLOOKUP($A112,'Season 10'!AK$4:CN$104,51,0),"0"),
IFERROR(VLOOKUP($A112,'Season 11'!AK$4:CN$104,51,0),"0"),IFERROR(VLOOKUP($A112,'Season 12'!AK$4:CN$104,51,0),"0"),
IFERROR(VLOOKUP($A112,'Season 13'!AK$4:CN$104,51,0),"0"),IFERROR(VLOOKUP($A112,'Season 14'!AK$4:CN$104,51,0),"0"),IFERROR(VLOOKUP($A112,'Season 15'!AK$4:CN$104,51,0),"0"),)</f>
        <v>0</v>
      </c>
      <c r="AY112" s="402">
        <f>SUM(IFERROR(VLOOKUP($A112,'Season 3'!AK$4:CN$104,52,0),"0"),IFERROR(VLOOKUP($A112,'Season 4'!AK$4:CN$104,52,0),"0"),
IFERROR(VLOOKUP($A112,'Season 5'!AK$4:CN$104,52,0),"0"),IFERROR(VLOOKUP($A112,'Season 6'!AK$4:CN$104,52,0),"0"),
IFERROR(VLOOKUP($A112,'Season 7'!AK$4:CN$104,52,0),"0"),IFERROR(VLOOKUP($A112,'Season 8'!AK$4:CN$104,52,0),"0"),
IFERROR(VLOOKUP($A112,'Season 9'!AK$4:CN$104,52,0),"0"),IFERROR(VLOOKUP($A112,'Season 10'!AK$4:CN$104,52,0),"0"),
IFERROR(VLOOKUP($A112,'Season 11'!AK$4:CN$104,52,0),"0"),IFERROR(VLOOKUP($A112,'Season 12'!AK$4:CN$104,52,0),"0"),
IFERROR(VLOOKUP($A112,'Season 13'!AK$4:CN$104,52,0),"0"),IFERROR(VLOOKUP($A112,'Season 14'!AK$4:CN$104,52,0),"0"),IFERROR(VLOOKUP($A112,'Season 15'!AK$4:CN$104,52,0),"0"),)</f>
        <v>0</v>
      </c>
      <c r="AZ112" s="403">
        <f>SUM(IFERROR(VLOOKUP($A112,'Season 1'!AJ$4:CM$104,38,0),"0"),IFERROR(VLOOKUP($A112,'Season 2'!AK$4:CN$104,48,0),"0"),)</f>
        <v>0</v>
      </c>
      <c r="BA112" s="398">
        <f>SUM(IFERROR(VLOOKUP($A112,'Season 1'!AJ$4:CM$104,39,0),"0"),IFERROR(VLOOKUP($A112,'Season 2'!AK$4:CN$104,49,0),"0"),)</f>
        <v>0</v>
      </c>
      <c r="BB112" s="518">
        <f>SUM(IFERROR(VLOOKUP($A112,'Season 1'!AJ$4:CM$104,40,0),"0"),IFERROR(VLOOKUP($A112,'Season 2'!AK$4:CN$104,50,0),"0"),)</f>
        <v>0</v>
      </c>
      <c r="BC112" s="21">
        <f>SUM(IFERROR(VLOOKUP($A112,'Season 1'!AJ$4:CM$104,41,0),"0"),IFERROR(VLOOKUP($A112,'Season 2'!AK$4:CN$104,51,0),"0"),)</f>
        <v>0</v>
      </c>
      <c r="BD112" s="402">
        <f>SUM(IFERROR(VLOOKUP($A112,'Season 1'!AJ$4:CM$104,42,0),"0"),IFERROR(VLOOKUP($A112,'Season 2'!AK$4:CN$104,52,0),"0"),)</f>
        <v>0</v>
      </c>
      <c r="BE112" s="561">
        <f>SUM(
IFERROR(VLOOKUP($A112,'Season 1'!AJ$4:CM$104,48,0),"0"),IFERROR(VLOOKUP($A112,'Season 2'!AK$4:CN$104,53,0),"0"),
IFERROR(VLOOKUP($A112,'Season 3'!AK$4:CN$104,53,0),"0"),IFERROR(VLOOKUP($A112,'Season 4'!AK$4:CN$104,53,0),"0"),
IFERROR(VLOOKUP($A112,'Season 5'!AK$4:CN$104,53,0),"0"),IFERROR(VLOOKUP($A112,'Season 6'!AK$4:CN$104,53,0),"0"),
IFERROR(VLOOKUP($A112,'Season 7'!AK$4:CN$104,53,0),"0"),IFERROR(VLOOKUP($A112,'Season 8'!AK$4:CN$104,53,0),"0"),
IFERROR(VLOOKUP($A112,'Season 9'!AK$4:CN$104,53,0),"0"),IFERROR(VLOOKUP($A112,'Season 10'!AK$4:CN$104,53,0),"0"),
IFERROR(VLOOKUP($A112,'Season 11'!AK$4:CN$104,53,0),"0"),IFERROR(VLOOKUP($A112,'Season 12'!AK$4:CN$104,53,0),"0"),
IFERROR(VLOOKUP($A112,'Season 13'!AK$4:CN$104,53,0),"0"),IFERROR(VLOOKUP($A112,'Season 14'!AK$4:CN$104,53,0),"0"),IFERROR(VLOOKUP($A112,'Season 15'!AK$4:CN$104,53,0),"0"),)</f>
        <v>0</v>
      </c>
      <c r="BF112" s="562">
        <f>SUM(
IFERROR(VLOOKUP($A112,'Season 1'!AJ$4:CM$104,49,0),"0"),IFERROR(VLOOKUP($A112,'Season 2'!AK$4:CN$104,54,0),"0"),
IFERROR(VLOOKUP($A112,'Season 3'!AK$4:CN$104,54,0),"0"),IFERROR(VLOOKUP($A112,'Season 4'!AK$4:CN$104,54,0),"0"),
IFERROR(VLOOKUP($A112,'Season 5'!AK$4:CN$104,54,0),"0"),IFERROR(VLOOKUP($A112,'Season 6'!AK$4:CN$104,54,0),"0"),
IFERROR(VLOOKUP($A112,'Season 7'!AK$4:CN$104,54,0),"0"),IFERROR(VLOOKUP($A112,'Season 8'!AK$4:CN$104,54,0),"0"),
IFERROR(VLOOKUP($A112,'Season 9'!AK$4:CN$104,54,0),"0"),IFERROR(VLOOKUP($A112,'Season 10'!AK$4:CN$104,54,0),"0"),
IFERROR(VLOOKUP($A112,'Season 11'!AK$4:CN$104,540),"0"),IFERROR(VLOOKUP($A112,'Season 12'!AK$4:CN$104,54,0),"0"),
IFERROR(VLOOKUP($A112,'Season 13'!AK$4:CN$104,54,0),"0"),IFERROR(VLOOKUP($A112,'Season 14'!AK$4:CN$104,54,0),"0"),IFERROR(VLOOKUP($A112,'Season 15'!AK$4:CN$104,54,0),"0"),)</f>
        <v>0</v>
      </c>
      <c r="BG112" s="529" t="e">
        <f t="shared" si="3"/>
        <v>#DIV/0!</v>
      </c>
      <c r="BI112" s="553"/>
      <c r="BJ112" s="553"/>
      <c r="BK112" s="553"/>
      <c r="BL112" s="553"/>
      <c r="BM112" s="553"/>
      <c r="BN112" s="553"/>
      <c r="BO112" s="822"/>
      <c r="BP112" s="822"/>
      <c r="BQ112" s="822"/>
      <c r="BR112" s="822"/>
      <c r="BS112" s="12" t="str">
        <f>IFERROR(VLOOKUP($A112,'Season 1'!$AJ$4:$CM$104,50,0),"0")</f>
        <v>0</v>
      </c>
      <c r="BT112" s="12" t="str">
        <f>IFERROR(VLOOKUP($A112,'Season 1'!$AJ$4:$CM$104,51,0),"0")</f>
        <v>0</v>
      </c>
      <c r="BU112" s="12" t="str">
        <f>IFERROR(VLOOKUP($A112,'Season 2'!$AK$4:$CN$104,55,0),"0")</f>
        <v>0</v>
      </c>
      <c r="BV112" s="12" t="str">
        <f>IFERROR(VLOOKUP($A112,'Season 2'!$AK$4:$CN$104,56,0),"0")</f>
        <v>0</v>
      </c>
      <c r="BW112" s="12" t="str">
        <f>IFERROR(VLOOKUP($A112,'Season 3'!$AK$4:$CN$104,55,0),"0")</f>
        <v>0</v>
      </c>
      <c r="BX112" s="12" t="str">
        <f>IFERROR(VLOOKUP($A112,'Season 3'!$AK$4:$CN$104,56,0),"0")</f>
        <v>0</v>
      </c>
      <c r="BY112" s="12" t="str">
        <f>IFERROR(VLOOKUP($A112,'Season 4'!$AK$4:$CN$104,55,0),"0")</f>
        <v>0</v>
      </c>
      <c r="BZ112" s="12" t="str">
        <f>IFERROR(VLOOKUP($A112,'Season 4'!$AK$4:$CN$104,56,0),"0")</f>
        <v>0</v>
      </c>
      <c r="CA112" s="12" t="str">
        <f>IFERROR(VLOOKUP($A112,'Season 5'!$AK$4:$CN$104,55,0),"0")</f>
        <v>0</v>
      </c>
      <c r="CB112" s="12" t="str">
        <f>IFERROR(VLOOKUP($A112,'Season 5'!$AK$4:$CN$104,56,0),"0")</f>
        <v>0</v>
      </c>
      <c r="CC112" s="12" t="str">
        <f>IFERROR(VLOOKUP($A112,'Season 6'!$AK$4:$CN$104,55,0),"0")</f>
        <v>0</v>
      </c>
      <c r="CD112" s="12" t="str">
        <f>IFERROR(VLOOKUP($A112,'Season 6'!$AK$4:$CN$104,56,0),"0")</f>
        <v>0</v>
      </c>
      <c r="CE112" s="12" t="str">
        <f>IFERROR(VLOOKUP($A112,'Season 7'!$AK$4:$CN$104,55,0),"0")</f>
        <v>0</v>
      </c>
      <c r="CF112" s="12" t="str">
        <f>IFERROR(VLOOKUP($A112,'Season 7'!$AK$4:$CN$104,56,0),"0")</f>
        <v>0</v>
      </c>
      <c r="CG112" s="12" t="str">
        <f>IFERROR(VLOOKUP($A112,'Season 8'!$AK$4:$CN$104,55,0),"0")</f>
        <v>0</v>
      </c>
      <c r="CH112" s="12" t="str">
        <f>IFERROR(VLOOKUP($A112,'Season 8'!$AK$4:$CN$104,56,0),"0")</f>
        <v>0</v>
      </c>
      <c r="CI112" s="12" t="str">
        <f>IFERROR(VLOOKUP($A112,'Season 9'!$AK$4:$CN$104,55,0),"0")</f>
        <v>0</v>
      </c>
      <c r="CJ112" s="12" t="str">
        <f>IFERROR(VLOOKUP($A112,'Season 9'!$AK$4:$CN$104,56,0),"0")</f>
        <v>0</v>
      </c>
      <c r="CK112" s="12" t="str">
        <f>IFERROR(VLOOKUP($A112,'Season 10'!$AK$4:$CN$104,55,0),"0")</f>
        <v>0</v>
      </c>
      <c r="CL112" s="12" t="str">
        <f>IFERROR(VLOOKUP($A112,'Season 10'!$AK$4:$CN$104,56,0),"0")</f>
        <v>0</v>
      </c>
      <c r="CM112" s="12" t="str">
        <f>IFERROR(VLOOKUP($A112,'Season 11'!$AK$4:$CN$104,55,0),"0")</f>
        <v>0</v>
      </c>
      <c r="CN112" s="12" t="str">
        <f>IFERROR(VLOOKUP($A112,'Season 11'!$AK$4:$CN$104,56,0),"0")</f>
        <v>0</v>
      </c>
      <c r="CO112" s="12" t="str">
        <f>IFERROR(VLOOKUP($A112,'Season 12'!$AK$4:$CN$104,55,0),"0")</f>
        <v>0</v>
      </c>
      <c r="CP112" s="12" t="str">
        <f>IFERROR(VLOOKUP($A112,'Season 12'!$AK$4:$CN$104,56,0),"0")</f>
        <v>0</v>
      </c>
      <c r="CQ112" s="12" t="str">
        <f>IFERROR(VLOOKUP($A112,'Season 13'!$AK$4:$CN$104,55,0),"0")</f>
        <v>0</v>
      </c>
      <c r="CR112" s="12" t="str">
        <f>IFERROR(VLOOKUP($A112,'Season 13'!$AK$4:$CN$104,56,0),"0")</f>
        <v>0</v>
      </c>
      <c r="CS112" s="12" t="str">
        <f>IFERROR(VLOOKUP($A112,'Season 14'!$AK$4:$CN$104,55,0),"0")</f>
        <v>0</v>
      </c>
      <c r="CT112" s="12" t="str">
        <f>IFERROR(VLOOKUP($A112,'Season 14'!$AK$4:$CN$104,56,0),"0")</f>
        <v>0</v>
      </c>
      <c r="CU112" s="12" t="str">
        <f>IFERROR(VLOOKUP($A112,'Season 15'!$AK$4:$CN$104,55,0),"0")</f>
        <v>0</v>
      </c>
      <c r="CV112" s="12" t="str">
        <f>IFERROR(VLOOKUP($A112,'Season 15'!$AK$4:$CN$104,56,0),"0")</f>
        <v>0</v>
      </c>
    </row>
    <row r="113" spans="1:100" x14ac:dyDescent="0.25">
      <c r="A113" s="2" t="s">
        <v>35</v>
      </c>
      <c r="B113" s="516" t="str">
        <f>IFERROR(VLOOKUP('Data Totals'!A113,'Season 1'!AJ$4:CH$104,2,FALSE),IFERROR(VLOOKUP('Data Totals'!A113,'Season 2'!AK$4:CI$104,2,FALSE),IFERROR(VLOOKUP('Data Totals'!A113,'Season 3'!AK$4:CI$104,2,FALSE),IFERROR(VLOOKUP('Data Totals'!A113,'Season 4'!AK$4:CI$104,2,FALSE),IFERROR(VLOOKUP('Data Totals'!A113,'Season 5'!AK$4:CI$104,2,FALSE),IFERROR(VLOOKUP('Data Totals'!A113,'Season 6'!AK$4:CI$104,2,FALSE),IFERROR(VLOOKUP('Data Totals'!A113,'Season 7'!AK$4:CI$104,2,FALSE),IFERROR(VLOOKUP('Data Totals'!A113,'Season 8'!AK$4:CI$104,2,FALSE),IFERROR(VLOOKUP('Data Totals'!A113,'Season 9'!AK$4:CI$104,2,FALSE),IFERROR(VLOOKUP('Data Totals'!A113,'Season 10'!AK$4:CI$104,2,FALSE),IFERROR(VLOOKUP('Data Totals'!A113,'Season 11'!AK$4:CI$104,2,FALSE),IFERROR(VLOOKUP('Data Totals'!A113,'Season 12'!AK$4:CI$104,2,FALSE),IFERROR(VLOOKUP('Data Totals'!A113,'Season 13'!AK$4:CI$104,2,FALSE),IFERROR(VLOOKUP('Data Totals'!A113,'Season 14'!AK$4:CI$104,2,FALSE),IFERROR(VLOOKUP('Data Totals'!A113,'Season 15'!AK$4:CI$104,2,FALSE),"N/A")))))))))))))))</f>
        <v>N/A</v>
      </c>
      <c r="C113" s="517" t="str">
        <f>IFERROR(VLOOKUP('Data Totals'!A113,'Season 1'!AJ$4:CH$104,3,FALSE),IFERROR(VLOOKUP('Data Totals'!A113,'Season 2'!AK$4:CI$104,3,FALSE),IFERROR(VLOOKUP('Data Totals'!A113,'Season 3'!AK$4:CI$104,3,FALSE),IFERROR(VLOOKUP('Data Totals'!A113,'Season 4'!AK$4:CI$104,3,FALSE),IFERROR(VLOOKUP('Data Totals'!A113,'Season 5'!AK$4:CI$104,3,FALSE),IFERROR(VLOOKUP('Data Totals'!A113,'Season 6'!AK$4:CI$104,3,FALSE),IFERROR(VLOOKUP('Data Totals'!A113,'Season 7'!AK$4:CI$104,3,FALSE),IFERROR(VLOOKUP('Data Totals'!A113,'Season 8'!AK$4:CI$104,3,FALSE),IFERROR(VLOOKUP('Data Totals'!A113,'Season 9'!AK$4:CI$104,3,FALSE),IFERROR(VLOOKUP('Data Totals'!A113,'Season 10'!AK$4:CI$104,3,FALSE),IFERROR(VLOOKUP('Data Totals'!A113,'Season 11'!AK$4:CI$104,3,FALSE),IFERROR(VLOOKUP('Data Totals'!A113,'Season 12'!AK$4:CI$104,3,FALSE),IFERROR(VLOOKUP('Data Totals'!A113,'Season 13'!AK$4:CI$104,3,FALSE),IFERROR(VLOOKUP('Data Totals'!A113,'Season 14'!AK$4:CI$104,3,FALSE),IFERROR(VLOOKUP('Data Totals'!A113,'Season 15'!AK$4:CI$104,3,FALSE),"N/A")))))))))))))))</f>
        <v>N/A</v>
      </c>
      <c r="D113" s="517" t="str">
        <f>IFERROR(VLOOKUP('Data Totals'!A113,'Season 15'!AK$4:CI$104,4,FALSE),IFERROR(VLOOKUP('Data Totals'!A113,'Season 14'!AK$4:CI$104,4,FALSE),IFERROR(VLOOKUP('Data Totals'!A113,'Season 13'!AK$4:CI$104,4,FALSE),IFERROR(VLOOKUP('Data Totals'!A113,'Season 12'!AK$4:CI$104,4,FALSE),IFERROR(VLOOKUP('Data Totals'!A113,'Season 11'!AK$4:CI$104,4,FALSE),IFERROR(VLOOKUP('Data Totals'!A113,'Season 10'!AK$4:CI$104,4,FALSE),IFERROR(VLOOKUP('Data Totals'!A113,'Season 9'!AK$4:CI$104,4,FALSE),IFERROR(VLOOKUP('Data Totals'!A113,'Season 8'!AK$4:CI$104,4,FALSE),IFERROR(VLOOKUP('Data Totals'!A113,'Season 7'!AK$4:CI$104,4,FALSE),IFERROR(VLOOKUP('Data Totals'!A113,'Season 6'!AK$4:CI$104,4,FALSE),IFERROR(VLOOKUP('Data Totals'!A113,'Season 5'!AK$4:CI$104,4,FALSE),IFERROR(VLOOKUP('Data Totals'!A113,'Season 4'!AK$4:CI$104,4,FALSE),IFERROR(VLOOKUP('Data Totals'!A113,'Season 3'!AK$4:CI$104,4,FALSE),IFERROR(VLOOKUP('Data Totals'!A113,'Season 2'!AK$4:CI$104,4,FALSE),IFERROR(VLOOKUP('Data Totals'!A113,'Season 1'!AJ$4:CH$104,4,FALSE),"N/A")))))))))))))))</f>
        <v>N/A</v>
      </c>
      <c r="E113" s="517" t="e">
        <f t="shared" si="2"/>
        <v>#VALUE!</v>
      </c>
      <c r="F113" s="398">
        <f>SUM(IFERROR(VLOOKUP(A113,BI$3:BN$152,2,0),"0"),
IFERROR(VLOOKUP(A113,'Season 1'!AJ$4:CM$104,7,0),"0"),IFERROR(VLOOKUP(A113,'Season 2'!AK$4:CN$104,7,0),"0"),
IFERROR(VLOOKUP(A113,'Season 3'!AK$4:CN$104,7,0),"0"),IFERROR(VLOOKUP(A113,'Season 4'!AK$4:CN$104,7,0),"0"),
IFERROR(VLOOKUP(A113,'Season 5'!AK$4:CN$104,7,0),"0"),IFERROR(VLOOKUP(A113,'Season 6'!AK$4:CN$104,7,0),"0"),
IFERROR(VLOOKUP(A113,'Season 7'!AK$4:CN$104,7,0),"0"),IFERROR(VLOOKUP(A113,'Season 8'!AK$4:CN$104,7,0),"0"),
IFERROR(VLOOKUP(A113,'Season 9'!AK$4:CN$104,7,0),"0"),IFERROR(VLOOKUP(A113,'Season 10'!AK$4:CN$104,7,0),"0"),
IFERROR(VLOOKUP(A113,'Season 11'!AK$4:CN$104,7,0),"0"),IFERROR(VLOOKUP(A113,'Season 12'!AK$4:CN$104,7,0),"0"),
IFERROR(VLOOKUP(A113,'Season 13'!AK$4:CN$104,7,0),"0"),IFERROR(VLOOKUP(A113,'Season 14'!AK$4:CN$104,7,0),"0"),IFERROR(VLOOKUP(A113,'Season 15'!AK$4:CN$104,7,0),"0"),)</f>
        <v>0</v>
      </c>
      <c r="G113" s="398">
        <f>SUM(
IFERROR(VLOOKUP(A113,'Season 1'!AJ$4:CM$104,8,0),"0"),IFERROR(VLOOKUP(A113,'Season 2'!AK$4:CN$104,8,0),"0"),
IFERROR(VLOOKUP(A113,'Season 3'!AK$4:CN$104,8,0),"0"),IFERROR(VLOOKUP(A113,'Season 4'!AK$4:CN$104,8,0),"0"),
IFERROR(VLOOKUP(A113,'Season 5'!AK$4:CN$104,8,0),"0"),IFERROR(VLOOKUP(A113,'Season 6'!AK$4:CN$104,8,0),"0"),
IFERROR(VLOOKUP(A113,'Season 7'!AK$4:CN$104,8,0),"0"),IFERROR(VLOOKUP(A113,'Season 8'!AK$4:CN$104,8,0),"0"),
IFERROR(VLOOKUP(A113,'Season 9'!AK$4:CN$104,8,0),"0"),IFERROR(VLOOKUP(A113,'Season 10'!AK$4:CN$104,8,0),"0"),
IFERROR(VLOOKUP(A113,'Season 11'!AK$4:CN$104,8,0),"0"),IFERROR(VLOOKUP(A113,'Season 12'!AK$4:CN$104,8,0),"0"),
IFERROR(VLOOKUP(A113,'Season 13'!AK$4:CN$104,8,0),"0"),IFERROR(VLOOKUP(A113,'Season 14'!AK$4:CN$104,8,0),"0"),IFERROR(VLOOKUP(A113,'Season 15'!AK$4:CN$104,8,0),"0"),)</f>
        <v>0</v>
      </c>
      <c r="H113" s="329">
        <f>SUM(
IFERROR(VLOOKUP(A113,'Season 1'!AJ$4:CM$104,9,0),"0"),IFERROR(VLOOKUP(A113,'Season 2'!AK$4:CN$104,9,0),"0"),
IFERROR(VLOOKUP(A113,'Season 3'!AK$4:CN$104,9,0),"0"),IFERROR(VLOOKUP(A113,'Season 4'!AK$4:CN$104,9,0),"0"),
IFERROR(VLOOKUP(A113,'Season 5'!AK$4:CN$104,9,0),"0"),IFERROR(VLOOKUP(A113,'Season 6'!AK$4:CN$104,9,0),"0"),
IFERROR(VLOOKUP(A113,'Season 7'!AK$4:CN$104,9,0),"0"),IFERROR(VLOOKUP(A113,'Season 8'!AK$4:CN$104,9,0),"0"),
IFERROR(VLOOKUP(A113,'Season 9'!AK$4:CN$104,9,0),"0"),IFERROR(VLOOKUP(A113,'Season 10'!AK$4:CN$104,9,0),"0"),
IFERROR(VLOOKUP(A113,'Season 11'!AK$4:CN$104,9,0),"0"),IFERROR(VLOOKUP(A113,'Season 12'!AK$4:CN$104,9,0),"0"),
IFERROR(VLOOKUP(A113,'Season 13'!AK$4:CN$104,9,0),"0"),IFERROR(VLOOKUP(A113,'Season 14'!AK$4:CN$104,9,0),"0"),IFERROR(VLOOKUP(A113,'Season 15'!AK$4:CN$104,9,0),"0"),)</f>
        <v>0</v>
      </c>
      <c r="I113" s="518">
        <f>SUM(
IFERROR(VLOOKUP(A113,'Season 1'!AJ$4:CM$104,10,0),"0"),IFERROR(VLOOKUP(A113,'Season 2'!AK$4:CN$104,10,0),"0"),
IFERROR(VLOOKUP(A113,'Season 3'!AK$4:CN$104,10,0),"0"),IFERROR(VLOOKUP(A113,'Season 4'!AK$4:CN$104,10,0),"0"),
IFERROR(VLOOKUP(A113,'Season 5'!AK$4:CN$104,10,0),"0"),IFERROR(VLOOKUP(A113,'Season 6'!AK$4:CN$104,10,0),"0"),
IFERROR(VLOOKUP(A113,'Season 7'!AK$4:CN$104,10,0),"0"),IFERROR(VLOOKUP(A113,'Season 8'!AK$4:CN$104,10,0),"0"),
IFERROR(VLOOKUP(A113,'Season 9'!AK$4:CN$104,10,0),"0"),IFERROR(VLOOKUP(A113,'Season 10'!AK$4:CN$104,10,0),"0"),
IFERROR(VLOOKUP(A113,'Season 11'!AK$4:CN$104,10,0),"0"),IFERROR(VLOOKUP(A113,'Season 12'!AK$4:CN$104,10,0),"0"),
IFERROR(VLOOKUP(A113,'Season 13'!AK$4:CN$104,10,0),"0"),IFERROR(VLOOKUP(A113,'Season 14'!AK$4:CN$104,10,0),"0"),IFERROR(VLOOKUP(A113,'Season 15'!AK$4:CN$104,10,0),"0"),)</f>
        <v>0</v>
      </c>
      <c r="J113" s="21">
        <f>SUM(IFERROR(VLOOKUP(A113,BI$3:BN$152,3,0),"0"),
IFERROR(VLOOKUP(A113,'Season 1'!AJ$4:CM$104,11,0),"0"),IFERROR(VLOOKUP(A113,'Season 2'!AK$4:CN$104,11,0),"0"),
IFERROR(VLOOKUP(A113,'Season 3'!AK$4:CN$104,11,0),"0"),IFERROR(VLOOKUP(A113,'Season 4'!AK$4:CN$104,11,0),"0"),
IFERROR(VLOOKUP(A113,'Season 5'!AK$4:CN$104,11,0),"0"),IFERROR(VLOOKUP(A113,'Season 6'!AK$4:CN$104,11,0),"0"),
IFERROR(VLOOKUP(A113,'Season 7'!AK$4:CN$104,11,0),"0"),IFERROR(VLOOKUP(A113,'Season 8'!AK$4:CN$104,11,0),"0"),
IFERROR(VLOOKUP(A113,'Season 9'!AK$4:CN$104,11,0),"0"),IFERROR(VLOOKUP(A113,'Season 10'!AK$4:CN$104,11,0),"0"),
IFERROR(VLOOKUP(A113,'Season 11'!AK$4:CN$104,11,0),"0"),IFERROR(VLOOKUP(A113,'Season 12'!AK$4:CN$104,11,0),"0"),
IFERROR(VLOOKUP(A113,'Season 13'!AK$4:CN$104,11,0),"0"),IFERROR(VLOOKUP(A113,'Season 14'!AK$4:CN$104,11,0),"0"),IFERROR(VLOOKUP(A113,'Season 15'!AK$4:CN$104,11,0),"0"),)</f>
        <v>0</v>
      </c>
      <c r="K113" s="402">
        <f>SUM(IFERROR(VLOOKUP($A113,BI$3:BN$152,4,0),"0"),
IFERROR(VLOOKUP($A113,'Season 1'!AJ$4:CM$104,12,0),"0"),IFERROR(VLOOKUP($A113,'Season 2'!AK$4:CN$104,12,0),"0"),
IFERROR(VLOOKUP($A113,'Season 3'!AK$4:CN$104,12,0),"0"),IFERROR(VLOOKUP($A113,'Season 4'!AK$4:CN$104,12,0),"0"),
IFERROR(VLOOKUP($A113,'Season 5'!AK$4:CN$104,12,0),"0"),IFERROR(VLOOKUP($A113,'Season 6'!AK$4:CN$104,12,0),"0"),
IFERROR(VLOOKUP($A113,'Season 7'!AK$4:CN$104,12,0),"0"),IFERROR(VLOOKUP($A113,'Season 8'!AK$4:CN$104,12,0),"0"),
IFERROR(VLOOKUP($A113,'Season 9'!AK$4:CN$104,12,0),"0"),IFERROR(VLOOKUP($A113,'Season 10'!AK$4:CN$104,12,0),"0"),
IFERROR(VLOOKUP($A113,'Season 11'!AK$4:CN$104,12,0),"0"),IFERROR(VLOOKUP($A113,'Season 12'!AK$4:CN$104,12,0),"0"),
IFERROR(VLOOKUP($A113,'Season 13'!AK$4:CN$104,12,0),"0"),IFERROR(VLOOKUP($A113,'Season 14'!AK$4:CN$104,12,0),"0"),IFERROR(VLOOKUP(A113,'Season 15'!AK$4:CN$104,12,0),"0"),)</f>
        <v>0</v>
      </c>
      <c r="L113" s="403">
        <f>SUM(
IFERROR(VLOOKUP($A113,'Season 1'!AJ$4:CM$104,13,0),"0"),IFERROR(VLOOKUP($A113,'Season 2'!AK$4:CN$104,13,0),"0"),
IFERROR(VLOOKUP($A113,'Season 3'!AK$4:CN$104,13,0),"0"),IFERROR(VLOOKUP($A113,'Season 4'!AK$4:CN$104,13,0),"0"),
IFERROR(VLOOKUP($A113,'Season 5'!AK$4:CN$104,13,0),"0"),IFERROR(VLOOKUP($A113,'Season 6'!AK$4:CN$104,13,0),"0"),
IFERROR(VLOOKUP($A113,'Season 7'!AK$4:CN$104,13,0),"0"),IFERROR(VLOOKUP($A113,'Season 8'!AK$4:CN$104,13,0),"0"),
IFERROR(VLOOKUP($A113,'Season 9'!AK$4:CN$104,13,0),"0"),IFERROR(VLOOKUP($A113,'Season 10'!AK$4:CN$104,13,0),"0"),
IFERROR(VLOOKUP($A113,'Season 11'!AK$4:CN$104,13,0),"0"),IFERROR(VLOOKUP($A113,'Season 12'!AK$4:CN$104,13,0),"0"),
IFERROR(VLOOKUP($A113,'Season 13'!AK$4:CN$104,13,0),"0"),IFERROR(VLOOKUP($A113,'Season 14'!AK$4:CN$104,13,0),"0"),IFERROR(VLOOKUP(A113,'Season 15'!AK$4:CN$104,13,0),"0"),)</f>
        <v>0</v>
      </c>
      <c r="M113" s="398">
        <f>SUM(
IFERROR(VLOOKUP($A113,'Season 1'!AJ$4:CM$104,14,0),"0"),IFERROR(VLOOKUP($A113,'Season 2'!AK$4:CN$104,14,0),"0"),
IFERROR(VLOOKUP($A113,'Season 3'!AK$4:CN$104,14,0),"0"),IFERROR(VLOOKUP($A113,'Season 4'!AK$4:CN$104,14,0),"0"),
IFERROR(VLOOKUP($A113,'Season 5'!AK$4:CN$104,14,0),"0"),IFERROR(VLOOKUP($A113,'Season 6'!AK$4:CN$104,14,0),"0"),
IFERROR(VLOOKUP($A113,'Season 7'!AK$4:CN$104,14,0),"0"),IFERROR(VLOOKUP($A113,'Season 8'!AK$4:CN$104,14,0),"0"),
IFERROR(VLOOKUP($A113,'Season 9'!AK$4:CN$104,14,0),"0"),IFERROR(VLOOKUP($A113,'Season 10'!AK$4:CN$104,14,0),"0"),
IFERROR(VLOOKUP($A113,'Season 11'!AK$4:CN$104,14,0),"0"),IFERROR(VLOOKUP($A113,'Season 12'!AK$4:CN$104,14,0),"0"),
IFERROR(VLOOKUP($A113,'Season 13'!AK$4:CN$104,14,0),"0"),IFERROR(VLOOKUP($A113,'Season 14'!AK$4:CN$104,14,0),"0"),IFERROR(VLOOKUP(A113,'Season 15'!AK$4:CN$104,14,0),"0"),)</f>
        <v>0</v>
      </c>
      <c r="N113" s="518">
        <f>SUM(
IFERROR(VLOOKUP($A113,'Season 1'!AJ$4:CM$104,15,0),"0"),IFERROR(VLOOKUP($A113,'Season 2'!AK$4:CN$104,15,0),"0"),
IFERROR(VLOOKUP($A113,'Season 3'!AK$4:CN$104,15,0),"0"),IFERROR(VLOOKUP($A113,'Season 4'!AK$4:CN$104,15,0),"0"),
IFERROR(VLOOKUP($A113,'Season 5'!AK$4:CN$104,15,0),"0"),IFERROR(VLOOKUP($A113,'Season 6'!AK$4:CN$104,15,0),"0"),
IFERROR(VLOOKUP($A113,'Season 7'!AK$4:CN$104,15,0),"0"),IFERROR(VLOOKUP($A113,'Season 8'!AK$4:CN$104,15,0),"0"),
IFERROR(VLOOKUP($A113,'Season 9'!AK$4:CN$104,15,0),"0"),IFERROR(VLOOKUP($A113,'Season 10'!AK$4:CN$104,15,0),"0"),
IFERROR(VLOOKUP($A113,'Season 11'!AK$4:CN$104,15,0),"0"),IFERROR(VLOOKUP($A113,'Season 12'!AK$4:CN$104,15,0),"0"),
IFERROR(VLOOKUP($A113,'Season 13'!AK$4:CN$104,15,0),"0"),IFERROR(VLOOKUP($A113,'Season 14'!AK$4:CN$104,15,0),"0"),IFERROR(VLOOKUP(A113,'Season 15'!AK$4:CN$104,15,0),"0"),)</f>
        <v>0</v>
      </c>
      <c r="O113" s="21">
        <f>SUM(
IFERROR(VLOOKUP($A113,'Season 1'!AJ$4:CM$104,16,0),"0"),IFERROR(VLOOKUP($A113,'Season 2'!AK$4:CN$104,16,0),"0"),
IFERROR(VLOOKUP($A113,'Season 3'!AK$4:CN$104,16,0),"0"),IFERROR(VLOOKUP($A113,'Season 4'!AK$4:CN$104,16,0),"0"),
IFERROR(VLOOKUP($A113,'Season 5'!AK$4:CN$104,16,0),"0"),IFERROR(VLOOKUP($A113,'Season 6'!AK$4:CN$104,16,0),"0"),
IFERROR(VLOOKUP($A113,'Season 7'!AK$4:CN$104,16,0),"0"),IFERROR(VLOOKUP($A113,'Season 8'!AK$4:CN$104,16,0),"0"),
IFERROR(VLOOKUP($A113,'Season 9'!AK$4:CN$104,16,0),"0"),IFERROR(VLOOKUP($A113,'Season 10'!AK$4:CN$104,16,0),"0"),
IFERROR(VLOOKUP($A113,'Season 11'!AK$4:CN$104,16,0),"0"),IFERROR(VLOOKUP($A113,'Season 12'!AK$4:CN$104,16,0),"0"),
IFERROR(VLOOKUP($A113,'Season 13'!AK$4:CN$104,16,0),"0"),IFERROR(VLOOKUP($A113,'Season 14'!AK$4:CN$104,16,0),"0"),IFERROR(VLOOKUP(A113,'Season 15'!AK$4:CN$104,16,0),"0"),)</f>
        <v>0</v>
      </c>
      <c r="P113" s="402">
        <f>SUM(
IFERROR(VLOOKUP($A113,'Season 1'!AJ$4:CM$104,17,0),"0"),IFERROR(VLOOKUP($A113,'Season 2'!AK$4:CN$104,17,0),"0"),
IFERROR(VLOOKUP($A113,'Season 3'!AK$4:CN$104,17,0),"0"),IFERROR(VLOOKUP($A113,'Season 4'!AK$4:CN$104,17,0),"0"),
IFERROR(VLOOKUP($A113,'Season 5'!AK$4:CN$104,17,0),"0"),IFERROR(VLOOKUP($A113,'Season 6'!AK$4:CN$104,17,0),"0"),
IFERROR(VLOOKUP($A113,'Season 7'!AK$4:CN$104,17,0),"0"),IFERROR(VLOOKUP($A113,'Season 8'!AK$4:CN$104,17,0),"0"),
IFERROR(VLOOKUP($A113,'Season 9'!AK$4:CN$104,17,0),"0"),IFERROR(VLOOKUP($A113,'Season 10'!AK$4:CN$104,17,0),"0"),
IFERROR(VLOOKUP($A113,'Season 11'!AK$4:CN$104,17,0),"0"),IFERROR(VLOOKUP($A113,'Season 12'!AK$4:CN$104,17,0),"0"),
IFERROR(VLOOKUP($A113,'Season 13'!AK$4:CN$104,17,0),"0"),IFERROR(VLOOKUP($A113,'Season 14'!AK$4:CN$104,17,0),"0"),IFERROR(VLOOKUP(A113,'Season 15'!AK$4:CN$104,17,0),"0"),)</f>
        <v>0</v>
      </c>
      <c r="Q113" s="403">
        <f>SUM(
IFERROR(VLOOKUP($A113,'Season 1'!AJ$4:CM$104,18,0),"0"),IFERROR(VLOOKUP($A113,'Season 2'!AK$4:CN$104,18,0),"0"),
IFERROR(VLOOKUP($A113,'Season 3'!AK$4:CN$104,18,0),"0"),IFERROR(VLOOKUP($A113,'Season 4'!AK$4:CN$104,18,0),"0"),
IFERROR(VLOOKUP($A113,'Season 5'!AK$4:CN$104,18,0),"0"),IFERROR(VLOOKUP($A113,'Season 6'!AK$4:CN$104,18,0),"0"),
IFERROR(VLOOKUP($A113,'Season 7'!AK$4:CN$104,18,0),"0"),IFERROR(VLOOKUP($A113,'Season 8'!AK$4:CN$104,18,0),"0"),
IFERROR(VLOOKUP($A113,'Season 9'!AK$4:CN$104,18,0),"0"),IFERROR(VLOOKUP($A113,'Season 10'!AK$4:CN$104,18,0),"0"),
IFERROR(VLOOKUP($A113,'Season 11'!AK$4:CN$104,18,0),"0"),IFERROR(VLOOKUP($A113,'Season 12'!AK$4:CN$104,18,0),"0"),
IFERROR(VLOOKUP($A113,'Season 13'!AK$4:CN$104,18,0),"0"),IFERROR(VLOOKUP($A113,'Season 14'!AK$4:CN$104,18,0),"0"),IFERROR(VLOOKUP(A113,'Season 15'!AK$4:CN$104,18,0),"0"),)</f>
        <v>0</v>
      </c>
      <c r="R113" s="398">
        <f>SUM(
IFERROR(VLOOKUP($A113,'Season 1'!AJ$4:CM$104,19,0),"0"),IFERROR(VLOOKUP($A113,'Season 2'!AK$4:CN$104,19,0),"0"),
IFERROR(VLOOKUP($A113,'Season 3'!AK$4:CN$104,19,0),"0"),IFERROR(VLOOKUP($A113,'Season 4'!AK$4:CN$104,19,0),"0"),
IFERROR(VLOOKUP($A113,'Season 5'!AK$4:CN$104,19,0),"0"),IFERROR(VLOOKUP($A113,'Season 6'!AK$4:CN$104,19,0),"0"),
IFERROR(VLOOKUP($A113,'Season 7'!AK$4:CN$104,19,0),"0"),IFERROR(VLOOKUP($A113,'Season 8'!AK$4:CN$104,19,0),"0"),
IFERROR(VLOOKUP($A113,'Season 9'!AK$4:CN$104,19,0),"0"),IFERROR(VLOOKUP($A113,'Season 10'!AK$4:CN$104,19,0),"0"),
IFERROR(VLOOKUP($A113,'Season 11'!AK$4:CN$104,19,0),"0"),IFERROR(VLOOKUP($A113,'Season 12'!AK$4:CN$104,19,0),"0"),
IFERROR(VLOOKUP($A113,'Season 13'!AK$4:CN$104,19,0),"0"),IFERROR(VLOOKUP($A113,'Season 14'!AK$4:CN$104,19,0),"0"),IFERROR(VLOOKUP(A113,'Season 15'!AK$4:CN$104,19,0),"0"),)</f>
        <v>0</v>
      </c>
      <c r="S113" s="518">
        <f>SUM(
IFERROR(VLOOKUP($A113,'Season 1'!AJ$4:CM$104,20,0),"0"),IFERROR(VLOOKUP($A113,'Season 2'!AK$4:CN$104,20,0),"0"),
IFERROR(VLOOKUP($A113,'Season 3'!AK$4:CN$104,20,0),"0"),IFERROR(VLOOKUP($A113,'Season 4'!AK$4:CN$104,20,0),"0"),
IFERROR(VLOOKUP($A113,'Season 5'!AK$4:CN$104,20,0),"0"),IFERROR(VLOOKUP($A113,'Season 6'!AK$4:CN$104,20,0),"0"),
IFERROR(VLOOKUP($A113,'Season 7'!AK$4:CN$104,20,0),"0"),IFERROR(VLOOKUP($A113,'Season 8'!AK$4:CN$104,20,0),"0"),
IFERROR(VLOOKUP($A113,'Season 9'!AK$4:CN$104,20,0),"0"),IFERROR(VLOOKUP($A113,'Season 10'!AK$4:CN$104,20,0),"0"),
IFERROR(VLOOKUP($A113,'Season 11'!AK$4:CN$104,20,0),"0"),IFERROR(VLOOKUP($A113,'Season 12'!AK$4:CN$104,20,0),"0"),
IFERROR(VLOOKUP($A113,'Season 13'!AK$4:CN$104,20,0),"0"),IFERROR(VLOOKUP($A113,'Season 14'!AK$4:CN$104,20,0),"0"),IFERROR(VLOOKUP(A113,'Season 15'!AK$4:CN$104,20,0),"0"),)</f>
        <v>0</v>
      </c>
      <c r="T113" s="21">
        <f>SUM(
IFERROR(VLOOKUP($A113,'Season 1'!AJ$4:CM$104,21,0),"0"),IFERROR(VLOOKUP($A113,'Season 2'!AK$4:CN$104,21,0),"0"),
IFERROR(VLOOKUP($A113,'Season 3'!AK$4:CN$104,21,0),"0"),IFERROR(VLOOKUP($A113,'Season 4'!AK$4:CN$104,21,0),"0"),
IFERROR(VLOOKUP($A113,'Season 5'!AK$4:CN$104,21,0),"0"),IFERROR(VLOOKUP($A113,'Season 6'!AK$4:CN$104,21,0),"0"),
IFERROR(VLOOKUP($A113,'Season 7'!AK$4:CN$104,21,0),"0"),IFERROR(VLOOKUP($A113,'Season 8'!AK$4:CN$104,21,0),"0"),
IFERROR(VLOOKUP($A113,'Season 9'!AK$4:CN$104,21,0),"0"),IFERROR(VLOOKUP($A113,'Season 10'!AK$4:CN$104,21,0),"0"),
IFERROR(VLOOKUP($A113,'Season 11'!AK$4:CN$104,21,0),"0"),IFERROR(VLOOKUP($A113,'Season 12'!AK$4:CN$104,21,0),"0"),
IFERROR(VLOOKUP($A113,'Season 13'!AK$4:CN$104,21,0),"0"),IFERROR(VLOOKUP($A113,'Season 14'!AK$4:CN$104,21,0),"0"),IFERROR(VLOOKUP(A113,'Season 15'!AK$4:CN$104,21,0),"0"),)</f>
        <v>0</v>
      </c>
      <c r="U113" s="402">
        <f>SUM(
IFERROR(VLOOKUP($A113,'Season 1'!AJ$4:CM$104,22,0),"0"),IFERROR(VLOOKUP($A113,'Season 2'!AK$4:CN$104,22,0),"0"),
IFERROR(VLOOKUP($A113,'Season 3'!AK$4:CN$104,22,0),"0"),IFERROR(VLOOKUP($A113,'Season 4'!AK$4:CN$104,22,0),"0"),
IFERROR(VLOOKUP($A113,'Season 5'!AK$4:CN$104,22,0),"0"),IFERROR(VLOOKUP($A113,'Season 6'!AK$4:CN$104,22,0),"0"),
IFERROR(VLOOKUP($A113,'Season 7'!AK$4:CN$104,22,0),"0"),IFERROR(VLOOKUP($A113,'Season 8'!AK$4:CN$104,22,0),"0"),
IFERROR(VLOOKUP($A113,'Season 9'!AK$4:CN$104,22,0),"0"),IFERROR(VLOOKUP($A113,'Season 10'!AK$4:CN$104,22,0),"0"),
IFERROR(VLOOKUP($A113,'Season 11'!AK$4:CN$104,22,0),"0"),IFERROR(VLOOKUP($A113,'Season 12'!AK$4:CN$104,22,0),"0"),
IFERROR(VLOOKUP($A113,'Season 13'!AK$4:CN$104,22,0),"0"),IFERROR(VLOOKUP($A113,'Season 14'!AK$4:CN$104,22,0),"0"),IFERROR(VLOOKUP(A113,'Season 15'!AK$4:CN$104,22,0),"0"),)</f>
        <v>0</v>
      </c>
      <c r="V113" s="403">
        <f>SUM(
IFERROR(VLOOKUP($A113,'Season 1'!AJ$4:CM$104,23,0),"0"),IFERROR(VLOOKUP($A113,'Season 2'!AK$4:CN$104,23,0),"0"),
IFERROR(VLOOKUP($A113,'Season 3'!AK$4:CN$104,23,0),"0"),IFERROR(VLOOKUP($A113,'Season 4'!AK$4:CN$104,23,0),"0"),
IFERROR(VLOOKUP($A113,'Season 5'!AK$4:CN$104,23,0),"0"),IFERROR(VLOOKUP($A113,'Season 6'!AK$4:CN$104,23,0),"0"),
IFERROR(VLOOKUP($A113,'Season 7'!AK$4:CN$104,23,0),"0"),IFERROR(VLOOKUP($A113,'Season 8'!AK$4:CN$104,23,0),"0"),
IFERROR(VLOOKUP($A113,'Season 9'!AK$4:CN$104,23,0),"0"),IFERROR(VLOOKUP($A113,'Season 10'!AK$4:CN$104,23,0),"0"),
IFERROR(VLOOKUP($A113,'Season 11'!AK$4:CN$104,23,0),"0"),IFERROR(VLOOKUP($A113,'Season 12'!AK$4:CN$104,23,0),"0"),
IFERROR(VLOOKUP($A113,'Season 13'!AK$4:CN$104,23,0),"0"),IFERROR(VLOOKUP($A113,'Season 14'!AK$4:CN$104,23,0),"0"),IFERROR(VLOOKUP($A113,'Season 15'!AK$4:CN$104,23,0),"0"),)</f>
        <v>0</v>
      </c>
      <c r="W113" s="398">
        <f>SUM(
IFERROR(VLOOKUP($A113,'Season 1'!AJ$4:CM$104,24,0),"0"),IFERROR(VLOOKUP($A113,'Season 2'!AK$4:CN$104,24,0),"0"),
IFERROR(VLOOKUP($A113,'Season 3'!AK$4:CN$104,24,0),"0"),IFERROR(VLOOKUP($A113,'Season 4'!AK$4:CN$104,24,0),"0"),
IFERROR(VLOOKUP($A113,'Season 5'!AK$4:CN$104,24,0),"0"),IFERROR(VLOOKUP($A113,'Season 6'!AK$4:CN$104,24,0),"0"),
IFERROR(VLOOKUP($A113,'Season 7'!AK$4:CN$104,24,0),"0"),IFERROR(VLOOKUP($A113,'Season 8'!AK$4:CN$104,24,0),"0"),
IFERROR(VLOOKUP($A113,'Season 9'!AK$4:CN$104,24,0),"0"),IFERROR(VLOOKUP($A113,'Season 10'!AK$4:CN$104,24,0),"0"),
IFERROR(VLOOKUP($A113,'Season 11'!AK$4:CN$104,24,0),"0"),IFERROR(VLOOKUP($A113,'Season 12'!AK$4:CN$104,24,0),"0"),
IFERROR(VLOOKUP($A113,'Season 13'!AK$4:CN$104,24,0),"0"),IFERROR(VLOOKUP($A113,'Season 14'!AK$4:CN$104,24,0),"0"),IFERROR(VLOOKUP($A113,'Season 15'!AK$4:CN$104,24,0),"0"),)</f>
        <v>0</v>
      </c>
      <c r="X113" s="518">
        <f>SUM(
IFERROR(VLOOKUP($A113,'Season 1'!AJ$4:CM$104,25,0),"0"),IFERROR(VLOOKUP($A113,'Season 2'!AK$4:CN$104,25,0),"0"),
IFERROR(VLOOKUP($A113,'Season 3'!AK$4:CN$104,25,0),"0"),IFERROR(VLOOKUP($A113,'Season 4'!AK$4:CN$104,25,0),"0"),
IFERROR(VLOOKUP($A113,'Season 5'!AK$4:CN$104,25,0),"0"),IFERROR(VLOOKUP($A113,'Season 6'!AK$4:CN$104,25,0),"0"),
IFERROR(VLOOKUP($A113,'Season 7'!AK$4:CN$104,25,0),"0"),IFERROR(VLOOKUP($A113,'Season 8'!AK$4:CN$104,25,0),"0"),
IFERROR(VLOOKUP($A113,'Season 9'!AK$4:CN$104,25,0),"0"),IFERROR(VLOOKUP($A113,'Season 10'!AK$4:CN$104,25,0),"0"),
IFERROR(VLOOKUP($A113,'Season 11'!AK$4:CN$104,25,0),"0"),IFERROR(VLOOKUP($A113,'Season 12'!AK$4:CN$104,25,0),"0"),
IFERROR(VLOOKUP($A113,'Season 13'!AK$4:CN$104,25,0),"0"),IFERROR(VLOOKUP($A113,'Season 14'!AK$4:CN$104,25,0),"0"),IFERROR(VLOOKUP($A113,'Season 15'!AK$4:CN$104,25,0),"0"),)</f>
        <v>0</v>
      </c>
      <c r="Y113" s="21">
        <f>SUM(
IFERROR(VLOOKUP($A113,'Season 1'!AJ$4:CM$104,26,0),"0"),IFERROR(VLOOKUP($A113,'Season 2'!AK$4:CN$104,26,0),"0"),
IFERROR(VLOOKUP($A113,'Season 3'!AK$4:CN$104,26,0),"0"),IFERROR(VLOOKUP($A113,'Season 4'!AK$4:CN$104,26,0),"0"),
IFERROR(VLOOKUP($A113,'Season 5'!AK$4:CN$104,26,0),"0"),IFERROR(VLOOKUP($A113,'Season 6'!AK$4:CN$104,26,0),"0"),
IFERROR(VLOOKUP($A113,'Season 7'!AK$4:CN$104,26,0),"0"),IFERROR(VLOOKUP($A113,'Season 8'!AK$4:CN$104,26,0),"0"),
IFERROR(VLOOKUP($A113,'Season 9'!AK$4:CN$104,26,0),"0"),IFERROR(VLOOKUP($A113,'Season 10'!AK$4:CN$104,26,0),"0"),
IFERROR(VLOOKUP($A113,'Season 11'!AK$4:CN$104,26,0),"0"),IFERROR(VLOOKUP($A113,'Season 12'!AK$4:CN$104,26,0),"0"),
IFERROR(VLOOKUP($A113,'Season 13'!AK$4:CN$104,26,0),"0"),IFERROR(VLOOKUP($A113,'Season 14'!AK$4:CN$104,26,0),"0"),IFERROR(VLOOKUP($A113,'Season 15'!AK$4:CN$104,26,0),"0"),)</f>
        <v>0</v>
      </c>
      <c r="Z113" s="402">
        <f>SUM(
IFERROR(VLOOKUP($A113,'Season 1'!AJ$4:CM$104,27,0),"0"),IFERROR(VLOOKUP($A113,'Season 2'!AK$4:CN$104,27,0),"0"),
IFERROR(VLOOKUP($A113,'Season 3'!AK$4:CN$104,27,0),"0"),IFERROR(VLOOKUP($A113,'Season 4'!AK$4:CN$104,27,0),"0"),
IFERROR(VLOOKUP($A113,'Season 5'!AK$4:CN$104,27,0),"0"),IFERROR(VLOOKUP($A113,'Season 6'!AK$4:CN$104,27,0),"0"),
IFERROR(VLOOKUP($A113,'Season 7'!AK$4:CN$104,27,0),"0"),IFERROR(VLOOKUP($A113,'Season 8'!AK$4:CN$104,27,0),"0"),
IFERROR(VLOOKUP($A113,'Season 9'!AK$4:CN$104,27,0),"0"),IFERROR(VLOOKUP($A113,'Season 10'!AK$4:CN$104,27,0),"0"),
IFERROR(VLOOKUP($A113,'Season 11'!AK$4:CN$104,27,0),"0"),IFERROR(VLOOKUP($A113,'Season 12'!AK$4:CN$104,27,0),"0"),
IFERROR(VLOOKUP($A113,'Season 13'!AK$4:CN$104,27,0),"0"),IFERROR(VLOOKUP($A113,'Season 14'!AK$4:CN$104,27,0),"0"),IFERROR(VLOOKUP($A113,'Season 15'!AK$4:CN$104,27,0),"0"),)</f>
        <v>0</v>
      </c>
      <c r="AA113" s="403">
        <f>SUM(
IFERROR(VLOOKUP($A113,'Season 1'!AJ$4:CM$104,28,0),"0"),IFERROR(VLOOKUP($A113,'Season 2'!AK$4:CN$104,28,0),"0"),
IFERROR(VLOOKUP($A113,'Season 3'!AK$4:CN$104,28,0),"0"),IFERROR(VLOOKUP($A113,'Season 4'!AK$4:CN$104,28,0),"0"),
IFERROR(VLOOKUP($A113,'Season 5'!AK$4:CN$104,28,0),"0"),IFERROR(VLOOKUP($A113,'Season 6'!AK$4:CN$104,28,0),"0"),
IFERROR(VLOOKUP($A113,'Season 7'!AK$4:CN$104,28,0),"0"),IFERROR(VLOOKUP($A113,'Season 8'!AK$4:CN$104,28,0),"0"),
IFERROR(VLOOKUP($A113,'Season 9'!AK$4:CN$104,28,0),"0"),IFERROR(VLOOKUP($A113,'Season 10'!AK$4:CN$104,28,0),"0"),
IFERROR(VLOOKUP($A113,'Season 11'!AK$4:CN$104,28,0),"0"),IFERROR(VLOOKUP($A113,'Season 12'!AK$4:CN$104,28,0),"0"),
IFERROR(VLOOKUP($A113,'Season 13'!AK$4:CN$104,28,0),"0"),IFERROR(VLOOKUP($A113,'Season 14'!AK$4:CN$104,28,0),"0"),IFERROR(VLOOKUP($A113,'Season 15'!AK$4:CN$104,28,0),"0"),)</f>
        <v>0</v>
      </c>
      <c r="AB113" s="398">
        <f>SUM(
IFERROR(VLOOKUP($A113,'Season 1'!AJ$4:CM$104,29,0),"0"),IFERROR(VLOOKUP($A113,'Season 2'!AK$4:CN$104,29,0),"0"),
IFERROR(VLOOKUP($A113,'Season 3'!AK$4:CN$104,29,0),"0"),IFERROR(VLOOKUP($A113,'Season 4'!AK$4:CN$104,29,0),"0"),
IFERROR(VLOOKUP($A113,'Season 5'!AK$4:CN$104,29,0),"0"),IFERROR(VLOOKUP($A113,'Season 6'!AK$4:CN$104,29,0),"0"),
IFERROR(VLOOKUP($A113,'Season 7'!AK$4:CN$104,29,0),"0"),IFERROR(VLOOKUP($A113,'Season 8'!AK$4:CN$104,29,0),"0"),
IFERROR(VLOOKUP($A113,'Season 9'!AK$4:CN$104,29,0),"0"),IFERROR(VLOOKUP($A113,'Season 10'!AK$4:CN$104,29,0),"0"),
IFERROR(VLOOKUP($A113,'Season 11'!AK$4:CN$104,29,0),"0"),IFERROR(VLOOKUP($A113,'Season 12'!AK$4:CN$104,29,0),"0"),
IFERROR(VLOOKUP($A113,'Season 13'!AK$4:CN$104,29,0),"0"),IFERROR(VLOOKUP($A113,'Season 14'!AK$4:CN$104,29,0),"0"),IFERROR(VLOOKUP($A113,'Season 15'!AK$4:CN$104,29,0),"0"),)</f>
        <v>0</v>
      </c>
      <c r="AC113" s="518">
        <f>SUM(
IFERROR(VLOOKUP($A113,'Season 1'!AJ$4:CM$104,30,0),"0"),IFERROR(VLOOKUP($A113,'Season 2'!AK$4:CN$104,30,0),"0"),
IFERROR(VLOOKUP($A113,'Season 3'!AK$4:CN$104,30,0),"0"),IFERROR(VLOOKUP($A113,'Season 4'!AK$4:CN$104,30,0),"0"),
IFERROR(VLOOKUP($A113,'Season 5'!AK$4:CN$104,30,0),"0"),IFERROR(VLOOKUP($A113,'Season 6'!AK$4:CN$104,30,0),"0"),
IFERROR(VLOOKUP($A113,'Season 7'!AK$4:CN$104,30,0),"0"),IFERROR(VLOOKUP($A113,'Season 8'!AK$4:CN$104,30,0),"0"),
IFERROR(VLOOKUP($A113,'Season 9'!AK$4:CN$104,30,0),"0"),IFERROR(VLOOKUP($A113,'Season 10'!AK$4:CN$104,30,0),"0"),
IFERROR(VLOOKUP($A113,'Season 11'!AK$4:CN$104,30,0),"0"),IFERROR(VLOOKUP($A113,'Season 12'!AK$4:CN$104,30,0),"0"),
IFERROR(VLOOKUP($A113,'Season 13'!AK$4:CN$104,30,0),"0"),IFERROR(VLOOKUP($A113,'Season 14'!AK$4:CN$104,30,0),"0"),IFERROR(VLOOKUP($A113,'Season 15'!AK$4:CN$104,30,0),"0"),)</f>
        <v>0</v>
      </c>
      <c r="AD113" s="21">
        <f>SUM(
IFERROR(VLOOKUP($A113,'Season 1'!AJ$4:CM$104,31,0),"0"),IFERROR(VLOOKUP($A113,'Season 2'!AK$4:CN$104,31,0),"0"),
IFERROR(VLOOKUP($A113,'Season 3'!AK$4:CN$104,31,0),"0"),IFERROR(VLOOKUP($A113,'Season 4'!AK$4:CN$104,31,0),"0"),
IFERROR(VLOOKUP($A113,'Season 5'!AK$4:CN$104,31,0),"0"),IFERROR(VLOOKUP($A113,'Season 6'!AK$4:CN$104,31,0),"0"),
IFERROR(VLOOKUP($A113,'Season 7'!AK$4:CN$104,31,0),"0"),IFERROR(VLOOKUP($A113,'Season 8'!AK$4:CN$104,31,0),"0"),
IFERROR(VLOOKUP($A113,'Season 9'!AK$4:CN$104,31,0),"0"),IFERROR(VLOOKUP($A113,'Season 10'!AK$4:CN$104,31,0),"0"),
IFERROR(VLOOKUP($A113,'Season 11'!AK$4:CN$104,31,0),"0"),IFERROR(VLOOKUP($A113,'Season 12'!AK$4:CN$104,31,0),"0"),
IFERROR(VLOOKUP($A113,'Season 13'!AK$4:CN$104,31,0),"0"),IFERROR(VLOOKUP($A113,'Season 14'!AK$4:CN$104,31,0),"0"),IFERROR(VLOOKUP($A113,'Season 15'!AK$4:CN$104,31,0),"0"),)</f>
        <v>0</v>
      </c>
      <c r="AE113" s="402">
        <f>SUM(
IFERROR(VLOOKUP($A113,'Season 1'!AJ$4:CM$104,32,0),"0"),IFERROR(VLOOKUP($A113,'Season 2'!AK$4:CN$104,32,0),"0"),
IFERROR(VLOOKUP($A113,'Season 3'!AK$4:CN$104,32,0),"0"),IFERROR(VLOOKUP($A113,'Season 4'!AK$4:CN$104,32,0),"0"),
IFERROR(VLOOKUP($A113,'Season 5'!AK$4:CN$104,32,0),"0"),IFERROR(VLOOKUP($A113,'Season 6'!AK$4:CN$104,32,0),"0"),
IFERROR(VLOOKUP($A113,'Season 7'!AK$4:CN$104,32,0),"0"),IFERROR(VLOOKUP($A113,'Season 8'!AK$4:CN$104,32,0),"0"),
IFERROR(VLOOKUP($A113,'Season 9'!AK$4:CN$104,32,0),"0"),IFERROR(VLOOKUP($A113,'Season 10'!AK$4:CN$104,32,0),"0"),
IFERROR(VLOOKUP($A113,'Season 11'!AK$4:CN$104,32,0),"0"),IFERROR(VLOOKUP($A113,'Season 12'!AK$4:CN$104,32,0),"0"),
IFERROR(VLOOKUP($A113,'Season 13'!AK$4:CN$104,32,0),"0"),IFERROR(VLOOKUP($A113,'Season 14'!AK$4:CN$104,32,0),"0"),IFERROR(VLOOKUP($A113,'Season 15'!AK$4:CN$104,32,0),"0"),)</f>
        <v>0</v>
      </c>
      <c r="AF113" s="403">
        <f>SUM(IFERROR(VLOOKUP($A113,'Season 2'!AK$4:CN$104,33,0),"0"),
IFERROR(VLOOKUP($A113,'Season 3'!AK$4:CN$104,33,0),"0"),IFERROR(VLOOKUP($A113,'Season 4'!AK$4:CN$104,33,0),"0"),
IFERROR(VLOOKUP($A113,'Season 5'!AK$4:CN$104,33,0),"0"),IFERROR(VLOOKUP($A113,'Season 6'!AK$4:CN$104,33,0),"0"),
IFERROR(VLOOKUP($A113,'Season 7'!AK$4:CN$104,33,0),"0"),IFERROR(VLOOKUP($A113,'Season 8'!AK$4:CN$104,33,0),"0"),
IFERROR(VLOOKUP($A113,'Season 9'!AK$4:CN$104,33,0),"0"),IFERROR(VLOOKUP($A113,'Season 10'!AK$4:CN$104,33,0),"0"),
IFERROR(VLOOKUP($A113,'Season 11'!AK$4:CN$104,33,0),"0"),IFERROR(VLOOKUP($A113,'Season 12'!AK$4:CN$104,33,0),"0"),
IFERROR(VLOOKUP($A113,'Season 13'!AK$4:CN$104,33,0),"0"),IFERROR(VLOOKUP($A113,'Season 14'!AK$4:CN$104,33,0),"0"),IFERROR(VLOOKUP($A113,'Season 15'!AK$4:CN$104,33,0),"0"),)</f>
        <v>0</v>
      </c>
      <c r="AG113" s="398">
        <f>SUM(IFERROR(VLOOKUP($A113,'Season 2'!AK$4:CN$104,34,0),"0"),
IFERROR(VLOOKUP($A113,'Season 3'!AK$4:CN$104,34,0),"0"),IFERROR(VLOOKUP($A113,'Season 4'!AK$4:CN$104,34,0),"0"),
IFERROR(VLOOKUP($A113,'Season 5'!AK$4:CN$104,34,0),"0"),IFERROR(VLOOKUP($A113,'Season 6'!AK$4:CN$104,34,0),"0"),
IFERROR(VLOOKUP($A113,'Season 7'!AK$4:CN$104,34,0),"0"),IFERROR(VLOOKUP($A113,'Season 8'!AK$4:CN$104,34,0),"0"),
IFERROR(VLOOKUP($A113,'Season 9'!AK$4:CN$104,34,0),"0"),IFERROR(VLOOKUP($A113,'Season 10'!AK$4:CN$104,34,0),"0"),
IFERROR(VLOOKUP($A113,'Season 11'!AK$4:CN$104,34,0),"0"),IFERROR(VLOOKUP($A113,'Season 12'!AK$4:CN$104,34,0),"0"),
IFERROR(VLOOKUP($A113,'Season 13'!AK$4:CN$104,34,0),"0"),IFERROR(VLOOKUP($A113,'Season 14'!AK$4:CN$104,34,0),"0"),IFERROR(VLOOKUP($A113,'Season 15'!AK$4:CN$104,34,0),"0"),)</f>
        <v>0</v>
      </c>
      <c r="AH113" s="518">
        <f>SUM(IFERROR(VLOOKUP($A113,'Season 2'!AK$4:CN$104,35,0),"0"),
IFERROR(VLOOKUP($A113,'Season 3'!AK$4:CN$104,35,0),"0"),IFERROR(VLOOKUP($A113,'Season 4'!AK$4:CN$104,35,0),"0"),
IFERROR(VLOOKUP($A113,'Season 5'!AK$4:CN$104,35,0),"0"),IFERROR(VLOOKUP($A113,'Season 6'!AK$4:CN$104,35,0),"0"),
IFERROR(VLOOKUP($A113,'Season 7'!AK$4:CN$104,35,0),"0"),IFERROR(VLOOKUP($A113,'Season 8'!AK$4:CN$104,35,0),"0"),
IFERROR(VLOOKUP($A113,'Season 9'!AK$4:CN$104,35,0),"0"),IFERROR(VLOOKUP($A113,'Season 10'!AK$4:CN$104,35,0),"0"),
IFERROR(VLOOKUP($A113,'Season 11'!AK$4:CN$104,35,0),"0"),IFERROR(VLOOKUP($A113,'Season 12'!AK$4:CN$104,35,0),"0"),
IFERROR(VLOOKUP($A113,'Season 13'!AK$4:CN$104,35,0),"0"),IFERROR(VLOOKUP($A113,'Season 14'!AK$4:CN$104,35,0),"0"),IFERROR(VLOOKUP($A113,'Season 15'!AK$4:CN$104,35,0),"0"),)</f>
        <v>0</v>
      </c>
      <c r="AI113" s="21">
        <f>SUM(IFERROR(VLOOKUP($A113,'Season 2'!AK$4:CN$104,36,0),"0"),
IFERROR(VLOOKUP($A113,'Season 3'!AK$4:CN$104,36,0),"0"),IFERROR(VLOOKUP($A113,'Season 4'!AK$4:CN$104,36,0),"0"),
IFERROR(VLOOKUP($A113,'Season 5'!AK$4:CN$104,36,0),"0"),IFERROR(VLOOKUP($A113,'Season 6'!AK$4:CN$104,36,0),"0"),
IFERROR(VLOOKUP($A113,'Season 7'!AK$4:CN$104,36,0),"0"),IFERROR(VLOOKUP($A113,'Season 8'!AK$4:CN$104,36,0),"0"),
IFERROR(VLOOKUP($A113,'Season 9'!AK$4:CN$104,36,0),"0"),IFERROR(VLOOKUP($A113,'Season 10'!AK$4:CN$104,36,0),"0"),
IFERROR(VLOOKUP($A113,'Season 11'!AK$4:CN$104,36,0),"0"),IFERROR(VLOOKUP($A113,'Season 12'!AK$4:CN$104,36,0),"0"),
IFERROR(VLOOKUP($A113,'Season 13'!AK$4:CN$104,36,0),"0"),IFERROR(VLOOKUP($A113,'Season 14'!AK$4:CN$104,36,0),"0"),IFERROR(VLOOKUP($A113,'Season 15'!AK$4:CN$104,36,0),"0"),)</f>
        <v>0</v>
      </c>
      <c r="AJ113" s="402">
        <f>SUM(IFERROR(VLOOKUP($A113,'Season 2'!AK$4:CN$104,37,0),"0"),
IFERROR(VLOOKUP($A113,'Season 3'!AK$4:CN$104,37,0),"0"),IFERROR(VLOOKUP($A113,'Season 4'!AK$4:CN$104,37,0),"0"),
IFERROR(VLOOKUP($A113,'Season 5'!AK$4:CN$104,37,0),"0"),IFERROR(VLOOKUP($A113,'Season 6'!AK$4:CN$104,37,0),"0"),
IFERROR(VLOOKUP($A113,'Season 7'!AK$4:CN$104,37,0),"0"),IFERROR(VLOOKUP($A113,'Season 8'!AK$4:CN$104,37,0),"0"),
IFERROR(VLOOKUP($A113,'Season 9'!AK$4:CN$104,37,0),"0"),IFERROR(VLOOKUP($A113,'Season 10'!AK$4:CN$104,37,0),"0"),
IFERROR(VLOOKUP($A113,'Season 11'!AK$4:CN$104,37,0),"0"),IFERROR(VLOOKUP($A113,'Season 12'!AK$4:CN$104,37,0),"0"),
IFERROR(VLOOKUP($A113,'Season 13'!AK$4:CN$104,37,0),"0"),IFERROR(VLOOKUP($A113,'Season 14'!AK$4:CN$104,37,0),"0"),IFERROR(VLOOKUP($A113,'Season 15'!AK$4:CN$104,37,0),"0"),)</f>
        <v>0</v>
      </c>
      <c r="AK113" s="403">
        <f>SUM(IFERROR(VLOOKUP($A113,'Season 1'!AJ$4:CM$104,33,0),"0"),IFERROR(VLOOKUP($A113,'Season 2'!AK$4:CN$104,38,0),"0"),
IFERROR(VLOOKUP($A113,'Season 3'!AK$4:CN$104,38,0),"0"),IFERROR(VLOOKUP($A113,'Season 4'!AK$4:CN$104,38,0),"0"),
IFERROR(VLOOKUP($A113,'Season 5'!AK$4:CN$104,38,0),"0"),IFERROR(VLOOKUP($A113,'Season 6'!AK$4:CN$104,38,0),"0"),
IFERROR(VLOOKUP($A113,'Season 7'!AK$4:CN$104,38,0),"0"),IFERROR(VLOOKUP($A113,'Season 8'!AK$4:CN$104,38,0),"0"),
IFERROR(VLOOKUP($A113,'Season 9'!AK$4:CN$104,38,0),"0"),IFERROR(VLOOKUP($A113,'Season 10'!AK$4:CN$104,38,0),"0"),
IFERROR(VLOOKUP($A113,'Season 11'!AK$4:CN$104,38,0),"0"),IFERROR(VLOOKUP($A113,'Season 12'!AK$4:CN$104,38,0),"0"),
IFERROR(VLOOKUP($A113,'Season 13'!AK$4:CN$104,38,0),"0"),IFERROR(VLOOKUP($A113,'Season 14'!AK$4:CN$104,38,0),"0"),IFERROR(VLOOKUP($A113,'Season 15'!AK$4:CN$104,38,0),"0"),)</f>
        <v>0</v>
      </c>
      <c r="AL113" s="398">
        <f>SUM(IFERROR(VLOOKUP($A113,'Season 1'!AJ$4:CM$104,34,0),"0"),IFERROR(VLOOKUP($A113,'Season 2'!AK$4:CN$104,39,0),"0"),
IFERROR(VLOOKUP($A113,'Season 3'!AK$4:CN$104,39,0),"0"),IFERROR(VLOOKUP($A113,'Season 4'!AK$4:CN$104,39,0),"0"),
IFERROR(VLOOKUP($A113,'Season 5'!AK$4:CN$104,39,0),"0"),IFERROR(VLOOKUP($A113,'Season 6'!AK$4:CN$104,39,0),"0"),
IFERROR(VLOOKUP($A113,'Season 7'!AK$4:CN$104,39,0),"0"),IFERROR(VLOOKUP($A113,'Season 8'!AK$4:CN$104,39,0),"0"),
IFERROR(VLOOKUP($A113,'Season 9'!AK$4:CN$104,39,0),"0"),IFERROR(VLOOKUP($A113,'Season 10'!AK$4:CN$104,39,0),"0"),
IFERROR(VLOOKUP($A113,'Season 11'!AK$4:CN$104,39,0),"0"),IFERROR(VLOOKUP($A113,'Season 12'!AK$4:CN$104,39,0),"0"),
IFERROR(VLOOKUP($A113,'Season 13'!AK$4:CN$104,39,0),"0"),IFERROR(VLOOKUP($A113,'Season 14'!AK$4:CN$104,39,0),"0"),IFERROR(VLOOKUP($A113,'Season 15'!AK$4:CN$104,39,0),"0"),)</f>
        <v>0</v>
      </c>
      <c r="AM113" s="518">
        <f>SUM(IFERROR(VLOOKUP($A113,'Season 1'!AJ$4:CM$104,35,0),"0"),IFERROR(VLOOKUP($A113,'Season 2'!AK$4:CN$104,40,0),"0"),
IFERROR(VLOOKUP($A113,'Season 3'!AK$4:CN$104,40,0),"0"),IFERROR(VLOOKUP($A113,'Season 4'!AK$4:CN$104,40,0),"0"),
IFERROR(VLOOKUP($A113,'Season 5'!AK$4:CN$104,40,0),"0"),IFERROR(VLOOKUP($A113,'Season 6'!AK$4:CN$104,40,0),"0"),
IFERROR(VLOOKUP($A113,'Season 7'!AK$4:CN$104,40,0),"0"),IFERROR(VLOOKUP($A113,'Season 8'!AK$4:CN$104,40,0),"0"),
IFERROR(VLOOKUP($A113,'Season 9'!AK$4:CN$104,40,0),"0"),IFERROR(VLOOKUP($A113,'Season 10'!AK$4:CN$104,40,0),"0"),
IFERROR(VLOOKUP($A113,'Season 11'!AK$4:CN$104,40,0),"0"),IFERROR(VLOOKUP($A113,'Season 12'!AK$4:CN$104,40,0),"0"),
IFERROR(VLOOKUP($A113,'Season 13'!AK$4:CN$104,40,0),"0"),IFERROR(VLOOKUP($A113,'Season 14'!AK$4:CN$104,40,0),"0"),IFERROR(VLOOKUP($A113,'Season 15'!AK$4:CN$104,40,0),"0"),)</f>
        <v>0</v>
      </c>
      <c r="AN113" s="21">
        <f>SUM(IFERROR(VLOOKUP($A113,'Season 1'!AJ$4:CM$104,36,0),"0"),IFERROR(VLOOKUP($A113,'Season 2'!AK$4:CN$104,41,0),"0"),
IFERROR(VLOOKUP($A113,'Season 3'!AK$4:CN$104,41,0),"0"),IFERROR(VLOOKUP($A113,'Season 4'!AK$4:CN$104,41,0),"0"),
IFERROR(VLOOKUP($A113,'Season 5'!AK$4:CN$104,41,0),"0"),IFERROR(VLOOKUP($A113,'Season 6'!AK$4:CN$104,41,0),"0"),
IFERROR(VLOOKUP($A113,'Season 7'!AK$4:CN$104,41,0),"0"),IFERROR(VLOOKUP($A113,'Season 8'!AK$4:CN$104,41,0),"0"),
IFERROR(VLOOKUP($A113,'Season 9'!AK$4:CN$104,41,0),"0"),IFERROR(VLOOKUP($A113,'Season 10'!AK$4:CN$104,41,0),"0"),
IFERROR(VLOOKUP($A113,'Season 11'!AK$4:CN$104,41,0),"0"),IFERROR(VLOOKUP($A113,'Season 12'!AK$4:CN$104,41,0),"0"),
IFERROR(VLOOKUP($A113,'Season 13'!AK$4:CN$104,41,0),"0"),IFERROR(VLOOKUP($A113,'Season 14'!AK$4:CN$104,41,0),"0"),IFERROR(VLOOKUP($A113,'Season 15'!AK$4:CN$104,41,0),"0"),)</f>
        <v>0</v>
      </c>
      <c r="AO113" s="402">
        <f>SUM(IFERROR(VLOOKUP($A113,'Season 1'!AJ$4:CM$104,37,0),"0"),IFERROR(VLOOKUP($A113,'Season 2'!AK$4:CN$104,42,0),"0"),
IFERROR(VLOOKUP($A113,'Season 3'!AK$4:CN$104,42,0),"0"),IFERROR(VLOOKUP($A113,'Season 4'!AK$4:CN$104,42,0),"0"),
IFERROR(VLOOKUP($A113,'Season 5'!AK$4:CN$104,42,0),"0"),IFERROR(VLOOKUP($A113,'Season 6'!AK$4:CN$104,42,0),"0"),
IFERROR(VLOOKUP($A113,'Season 7'!AK$4:CN$104,42,0),"0"),IFERROR(VLOOKUP($A113,'Season 8'!AK$4:CN$104,42,0),"0"),
IFERROR(VLOOKUP($A113,'Season 9'!AK$4:CN$104,42,0),"0"),IFERROR(VLOOKUP($A113,'Season 10'!AK$4:CN$104,42,0),"0"),
IFERROR(VLOOKUP($A113,'Season 11'!AK$4:CN$104,42,0),"0"),IFERROR(VLOOKUP($A113,'Season 12'!AK$4:CN$104,42,0),"0"),
IFERROR(VLOOKUP($A113,'Season 13'!AK$4:CN$104,42,0),"0"),IFERROR(VLOOKUP($A113,'Season 14'!AK$4:CN$104,42,0),"0"),IFERROR(VLOOKUP($A113,'Season 15'!AK$4:CN$104,42,0),"0"),)</f>
        <v>0</v>
      </c>
      <c r="AP113" s="403">
        <f>SUM(IFERROR(VLOOKUP($A113,'Season 1'!AJ$4:CM$104,43,0),"0"),IFERROR(VLOOKUP($A113,'Season 2'!AK$4:CN$104,43,0),"0"),
IFERROR(VLOOKUP($A113,'Season 3'!AK$4:CN$104,43,0),"0"),IFERROR(VLOOKUP($A113,'Season 4'!AK$4:CN$104,43,0),"0"),
IFERROR(VLOOKUP($A113,'Season 5'!AK$4:CN$104,43,0),"0"),IFERROR(VLOOKUP($A113,'Season 6'!AK$4:CN$104,43,0),"0"),
IFERROR(VLOOKUP($A113,'Season 7'!AK$4:CN$104,43,0),"0"),IFERROR(VLOOKUP($A113,'Season 8'!AK$4:CN$104,43,0),"0"),
IFERROR(VLOOKUP($A113,'Season 9'!AK$4:CN$104,43,0),"0"),IFERROR(VLOOKUP($A113,'Season 10'!AK$4:CN$104,43,0),"0"),
IFERROR(VLOOKUP($A113,'Season 11'!AK$4:CN$104,43,0),"0"),IFERROR(VLOOKUP($A113,'Season 12'!AK$4:CN$104,43,0),"0"),
IFERROR(VLOOKUP($A113,'Season 13'!AK$4:CN$104,43,0),"0"),IFERROR(VLOOKUP($A113,'Season 14'!AK$4:CN$104,43,0),"0"),IFERROR(VLOOKUP($A113,'Season 15'!AK$4:CN$104,43,0),"0"),)</f>
        <v>0</v>
      </c>
      <c r="AQ113" s="398">
        <f>SUM(IFERROR(VLOOKUP($A113,'Season 1'!AJ$4:CM$104,44,0),"0"),IFERROR(VLOOKUP($A113,'Season 2'!AK$4:CN$104,44,0),"0"),
IFERROR(VLOOKUP($A113,'Season 3'!AK$4:CN$104,44,0),"0"),IFERROR(VLOOKUP($A113,'Season 4'!AK$4:CN$104,44,0),"0"),
IFERROR(VLOOKUP($A113,'Season 5'!AK$4:CN$104,44,0),"0"),IFERROR(VLOOKUP($A113,'Season 6'!AK$4:CN$104,44,0),"0"),
IFERROR(VLOOKUP($A113,'Season 7'!AK$4:CN$104,44,0),"0"),IFERROR(VLOOKUP($A113,'Season 8'!AK$4:CN$104,44,0),"0"),
IFERROR(VLOOKUP($A113,'Season 9'!AK$4:CN$104,44,0),"0"),IFERROR(VLOOKUP($A113,'Season 10'!AK$4:CN$104,44,0),"0"),
IFERROR(VLOOKUP($A113,'Season 11'!AK$4:CN$104,44,0),"0"),IFERROR(VLOOKUP($A113,'Season 12'!AK$4:CN$104,44,0),"0"),
IFERROR(VLOOKUP($A113,'Season 13'!AK$4:CN$104,44,0),"0"),IFERROR(VLOOKUP($A113,'Season 14'!AK$4:CN$104,44,0),"0"),IFERROR(VLOOKUP($A113,'Season 15'!AK$4:CN$104,44,0),"0"),)</f>
        <v>0</v>
      </c>
      <c r="AR113" s="518">
        <f>SUM(IFERROR(VLOOKUP($A113,'Season 1'!AJ$4:CM$104,45,0),"0"),IFERROR(VLOOKUP($A113,'Season 2'!AK$4:CN$104,45,0),"0"),
IFERROR(VLOOKUP($A113,'Season 3'!AK$4:CN$104,45,0),"0"),IFERROR(VLOOKUP($A113,'Season 4'!AK$4:CN$104,45,0),"0"),
IFERROR(VLOOKUP($A113,'Season 5'!AK$4:CN$104,45,0),"0"),IFERROR(VLOOKUP($A113,'Season 6'!AK$4:CN$104,45,0),"0"),
IFERROR(VLOOKUP($A113,'Season 7'!AK$4:CN$104,45,0),"0"),IFERROR(VLOOKUP($A113,'Season 8'!AK$4:CN$104,45,0),"0"),
IFERROR(VLOOKUP($A113,'Season 9'!AK$4:CN$104,45,0),"0"),IFERROR(VLOOKUP($A113,'Season 10'!AK$4:CN$104,45,0),"0"),
IFERROR(VLOOKUP($A113,'Season 11'!AK$4:CN$104,45,0),"0"),IFERROR(VLOOKUP($A113,'Season 12'!AK$4:CN$104,45,0),"0"),
IFERROR(VLOOKUP($A113,'Season 13'!AK$4:CN$104,45,0),"0"),IFERROR(VLOOKUP($A113,'Season 14'!AK$4:CN$104,45,0),"0"),IFERROR(VLOOKUP($A113,'Season 15'!AK$4:CN$104,45,0),"0"),)</f>
        <v>0</v>
      </c>
      <c r="AS113" s="21">
        <f>SUM(IFERROR(VLOOKUP($A113,'Season 1'!AJ$4:CM$104,46,0),"0"),IFERROR(VLOOKUP($A113,'Season 2'!AK$4:CN$104,46,0),"0"),
IFERROR(VLOOKUP($A113,'Season 3'!AK$4:CN$104,46,0),"0"),IFERROR(VLOOKUP($A113,'Season 4'!AK$4:CN$104,46,0),"0"),
IFERROR(VLOOKUP($A113,'Season 5'!AK$4:CN$104,46,0),"0"),IFERROR(VLOOKUP($A113,'Season 6'!AK$4:CN$104,46,0),"0"),
IFERROR(VLOOKUP($A113,'Season 7'!AK$4:CN$104,46,0),"0"),IFERROR(VLOOKUP($A113,'Season 8'!AK$4:CN$104,46,0),"0"),
IFERROR(VLOOKUP($A113,'Season 9'!AK$4:CN$104,46,0),"0"),IFERROR(VLOOKUP($A113,'Season 10'!AK$4:CN$104,46,0),"0"),
IFERROR(VLOOKUP($A113,'Season 11'!AK$4:CN$104,46,0),"0"),IFERROR(VLOOKUP($A113,'Season 12'!AK$4:CN$104,46,0),"0"),
IFERROR(VLOOKUP($A113,'Season 13'!AK$4:CN$104,46,0),"0"),IFERROR(VLOOKUP($A113,'Season 14'!AK$4:CN$104,46,0),"0"),IFERROR(VLOOKUP($A113,'Season 15'!AK$4:CN$104,46,0),"0"),)</f>
        <v>0</v>
      </c>
      <c r="AT113" s="402">
        <f>SUM(IFERROR(VLOOKUP($A113,'Season 1'!AJ$4:CM$104,47,0),"0"),IFERROR(VLOOKUP($A113,'Season 2'!AK$4:CN$104,47,0),"0"),
IFERROR(VLOOKUP($A113,'Season 3'!AK$4:CN$104,47,0),"0"),IFERROR(VLOOKUP($A113,'Season 4'!AK$4:CN$104,47,0),"0"),
IFERROR(VLOOKUP($A113,'Season 5'!AK$4:CN$104,47,0),"0"),IFERROR(VLOOKUP($A113,'Season 6'!AK$4:CN$104,47,0),"0"),
IFERROR(VLOOKUP($A113,'Season 7'!AK$4:CN$104,47,0),"0"),IFERROR(VLOOKUP($A113,'Season 8'!AK$4:CN$104,47,0),"0"),
IFERROR(VLOOKUP($A113,'Season 9'!AK$4:CN$104,47,0),"0"),IFERROR(VLOOKUP($A113,'Season 10'!AK$4:CN$104,47,0),"0"),
IFERROR(VLOOKUP($A113,'Season 11'!AK$4:CN$104,47,0),"0"),IFERROR(VLOOKUP($A113,'Season 12'!AK$4:CN$104,47,0),"0"),
IFERROR(VLOOKUP($A113,'Season 13'!AK$4:CN$104,47,0),"0"),IFERROR(VLOOKUP($A113,'Season 14'!AK$4:CN$104,47,0),"0"),IFERROR(VLOOKUP($A113,'Season 15'!AK$4:CN$104,47,0),"0"),)</f>
        <v>0</v>
      </c>
      <c r="AU113" s="403">
        <f>SUM(IFERROR(VLOOKUP($A113,'Season 3'!AK$4:CN$104,48,0),"0"),IFERROR(VLOOKUP($A113,'Season 4'!AK$4:CN$104,48,0),"0"),
IFERROR(VLOOKUP($A113,'Season 5'!AK$4:CN$104,48,0),"0"),IFERROR(VLOOKUP($A113,'Season 6'!AK$4:CN$104,48,0),"0"),
IFERROR(VLOOKUP($A113,'Season 7'!AK$4:CN$104,48,0),"0"),IFERROR(VLOOKUP($A113,'Season 8'!AK$4:CN$104,48,0),"0"),
IFERROR(VLOOKUP($A113,'Season 9'!AK$4:CN$104,48,0),"0"),IFERROR(VLOOKUP($A113,'Season 10'!AK$4:CN$104,48,0),"0"),
IFERROR(VLOOKUP($A113,'Season 11'!AK$4:CN$104,48,0),"0"),IFERROR(VLOOKUP($A113,'Season 12'!AK$4:CN$104,48,0),"0"),
IFERROR(VLOOKUP($A113,'Season 13'!AK$4:CN$104,48,0),"0"),IFERROR(VLOOKUP($A113,'Season 14'!AK$4:CN$104,48,0),"0"),IFERROR(VLOOKUP($A113,'Season 15'!AK$4:CN$104,48,0),"0"),)</f>
        <v>0</v>
      </c>
      <c r="AV113" s="398">
        <f>SUM(IFERROR(VLOOKUP($A113,'Season 3'!AK$4:CN$104,49,0),"0"),IFERROR(VLOOKUP($A113,'Season 4'!AK$4:CN$104,49,0),"0"),
IFERROR(VLOOKUP($A113,'Season 5'!AK$4:CN$104,49,0),"0"),IFERROR(VLOOKUP($A113,'Season 6'!AK$4:CN$104,49,0),"0"),
IFERROR(VLOOKUP($A113,'Season 7'!AK$4:CN$104,49,0),"0"),IFERROR(VLOOKUP($A113,'Season 8'!AK$4:CN$104,49,0),"0"),
IFERROR(VLOOKUP($A113,'Season 9'!AK$4:CN$104,49,0),"0"),IFERROR(VLOOKUP($A113,'Season 10'!AK$4:CN$104,49,0),"0"),
IFERROR(VLOOKUP($A113,'Season 11'!AK$4:CN$104,49,0),"0"),IFERROR(VLOOKUP($A113,'Season 12'!AK$4:CN$104,49,0),"0"),
IFERROR(VLOOKUP($A113,'Season 13'!AK$4:CN$104,49,0),"0"),IFERROR(VLOOKUP($A113,'Season 14'!AK$4:CN$104,49,0),"0"),IFERROR(VLOOKUP($A113,'Season 15'!AK$4:CN$104,49,0),"0"),)</f>
        <v>0</v>
      </c>
      <c r="AW113" s="518">
        <f>SUM(IFERROR(VLOOKUP($A113,'Season 3'!AK$4:CN$104,50,0),"0"),IFERROR(VLOOKUP($A113,'Season 4'!AK$4:CN$104,50,0),"0"),
IFERROR(VLOOKUP($A113,'Season 5'!AK$4:CN$104,50,0),"0"),IFERROR(VLOOKUP($A113,'Season 6'!AK$4:CN$104,50,0),"0"),
IFERROR(VLOOKUP($A113,'Season 7'!AK$4:CN$104,50,0),"0"),IFERROR(VLOOKUP($A113,'Season 8'!AK$4:CN$104,50,0),"0"),
IFERROR(VLOOKUP($A113,'Season 9'!AK$4:CN$104,50,0),"0"),IFERROR(VLOOKUP($A113,'Season 10'!AK$4:CN$104,50,0),"0"),
IFERROR(VLOOKUP($A113,'Season 11'!AK$4:CN$104,50,0),"0"),IFERROR(VLOOKUP($A113,'Season 12'!AK$4:CN$104,50,0),"0"),
IFERROR(VLOOKUP($A113,'Season 13'!AK$4:CN$104,50,0),"0"),IFERROR(VLOOKUP($A113,'Season 14'!AK$4:CN$104,50,0),"0"),IFERROR(VLOOKUP($A113,'Season 15'!AK$4:CN$104,50,0),"0"),)</f>
        <v>0</v>
      </c>
      <c r="AX113" s="21">
        <f>SUM(IFERROR(VLOOKUP($A113,'Season 3'!AK$4:CN$104,51,0),"0"),IFERROR(VLOOKUP($A113,'Season 4'!AK$4:CN$104,51,0),"0"),
IFERROR(VLOOKUP($A113,'Season 5'!AK$4:CN$104,51,0),"0"),IFERROR(VLOOKUP($A113,'Season 6'!AK$4:CN$104,51,0),"0"),
IFERROR(VLOOKUP($A113,'Season 7'!AK$4:CN$104,51,0),"0"),IFERROR(VLOOKUP($A113,'Season 8'!AK$4:CN$104,51,0),"0"),
IFERROR(VLOOKUP($A113,'Season 9'!AK$4:CN$104,51,0),"0"),IFERROR(VLOOKUP($A113,'Season 10'!AK$4:CN$104,51,0),"0"),
IFERROR(VLOOKUP($A113,'Season 11'!AK$4:CN$104,51,0),"0"),IFERROR(VLOOKUP($A113,'Season 12'!AK$4:CN$104,51,0),"0"),
IFERROR(VLOOKUP($A113,'Season 13'!AK$4:CN$104,51,0),"0"),IFERROR(VLOOKUP($A113,'Season 14'!AK$4:CN$104,51,0),"0"),IFERROR(VLOOKUP($A113,'Season 15'!AK$4:CN$104,51,0),"0"),)</f>
        <v>0</v>
      </c>
      <c r="AY113" s="402">
        <f>SUM(IFERROR(VLOOKUP($A113,'Season 3'!AK$4:CN$104,52,0),"0"),IFERROR(VLOOKUP($A113,'Season 4'!AK$4:CN$104,52,0),"0"),
IFERROR(VLOOKUP($A113,'Season 5'!AK$4:CN$104,52,0),"0"),IFERROR(VLOOKUP($A113,'Season 6'!AK$4:CN$104,52,0),"0"),
IFERROR(VLOOKUP($A113,'Season 7'!AK$4:CN$104,52,0),"0"),IFERROR(VLOOKUP($A113,'Season 8'!AK$4:CN$104,52,0),"0"),
IFERROR(VLOOKUP($A113,'Season 9'!AK$4:CN$104,52,0),"0"),IFERROR(VLOOKUP($A113,'Season 10'!AK$4:CN$104,52,0),"0"),
IFERROR(VLOOKUP($A113,'Season 11'!AK$4:CN$104,52,0),"0"),IFERROR(VLOOKUP($A113,'Season 12'!AK$4:CN$104,52,0),"0"),
IFERROR(VLOOKUP($A113,'Season 13'!AK$4:CN$104,52,0),"0"),IFERROR(VLOOKUP($A113,'Season 14'!AK$4:CN$104,52,0),"0"),IFERROR(VLOOKUP($A113,'Season 15'!AK$4:CN$104,52,0),"0"),)</f>
        <v>0</v>
      </c>
      <c r="AZ113" s="403">
        <f>SUM(IFERROR(VLOOKUP($A113,'Season 1'!AJ$4:CM$104,38,0),"0"),IFERROR(VLOOKUP($A113,'Season 2'!AK$4:CN$104,48,0),"0"),)</f>
        <v>0</v>
      </c>
      <c r="BA113" s="398">
        <f>SUM(IFERROR(VLOOKUP($A113,'Season 1'!AJ$4:CM$104,39,0),"0"),IFERROR(VLOOKUP($A113,'Season 2'!AK$4:CN$104,49,0),"0"),)</f>
        <v>0</v>
      </c>
      <c r="BB113" s="518">
        <f>SUM(IFERROR(VLOOKUP($A113,'Season 1'!AJ$4:CM$104,40,0),"0"),IFERROR(VLOOKUP($A113,'Season 2'!AK$4:CN$104,50,0),"0"),)</f>
        <v>0</v>
      </c>
      <c r="BC113" s="21">
        <f>SUM(IFERROR(VLOOKUP($A113,'Season 1'!AJ$4:CM$104,41,0),"0"),IFERROR(VLOOKUP($A113,'Season 2'!AK$4:CN$104,51,0),"0"),)</f>
        <v>0</v>
      </c>
      <c r="BD113" s="402">
        <f>SUM(IFERROR(VLOOKUP($A113,'Season 1'!AJ$4:CM$104,42,0),"0"),IFERROR(VLOOKUP($A113,'Season 2'!AK$4:CN$104,52,0),"0"),)</f>
        <v>0</v>
      </c>
      <c r="BE113" s="561">
        <f>SUM(
IFERROR(VLOOKUP($A113,'Season 1'!AJ$4:CM$104,48,0),"0"),IFERROR(VLOOKUP($A113,'Season 2'!AK$4:CN$104,53,0),"0"),
IFERROR(VLOOKUP($A113,'Season 3'!AK$4:CN$104,53,0),"0"),IFERROR(VLOOKUP($A113,'Season 4'!AK$4:CN$104,53,0),"0"),
IFERROR(VLOOKUP($A113,'Season 5'!AK$4:CN$104,53,0),"0"),IFERROR(VLOOKUP($A113,'Season 6'!AK$4:CN$104,53,0),"0"),
IFERROR(VLOOKUP($A113,'Season 7'!AK$4:CN$104,53,0),"0"),IFERROR(VLOOKUP($A113,'Season 8'!AK$4:CN$104,53,0),"0"),
IFERROR(VLOOKUP($A113,'Season 9'!AK$4:CN$104,53,0),"0"),IFERROR(VLOOKUP($A113,'Season 10'!AK$4:CN$104,53,0),"0"),
IFERROR(VLOOKUP($A113,'Season 11'!AK$4:CN$104,53,0),"0"),IFERROR(VLOOKUP($A113,'Season 12'!AK$4:CN$104,53,0),"0"),
IFERROR(VLOOKUP($A113,'Season 13'!AK$4:CN$104,53,0),"0"),IFERROR(VLOOKUP($A113,'Season 14'!AK$4:CN$104,53,0),"0"),IFERROR(VLOOKUP($A113,'Season 15'!AK$4:CN$104,53,0),"0"),)</f>
        <v>0</v>
      </c>
      <c r="BF113" s="562">
        <f>SUM(
IFERROR(VLOOKUP($A113,'Season 1'!AJ$4:CM$104,49,0),"0"),IFERROR(VLOOKUP($A113,'Season 2'!AK$4:CN$104,54,0),"0"),
IFERROR(VLOOKUP($A113,'Season 3'!AK$4:CN$104,54,0),"0"),IFERROR(VLOOKUP($A113,'Season 4'!AK$4:CN$104,54,0),"0"),
IFERROR(VLOOKUP($A113,'Season 5'!AK$4:CN$104,54,0),"0"),IFERROR(VLOOKUP($A113,'Season 6'!AK$4:CN$104,54,0),"0"),
IFERROR(VLOOKUP($A113,'Season 7'!AK$4:CN$104,54,0),"0"),IFERROR(VLOOKUP($A113,'Season 8'!AK$4:CN$104,54,0),"0"),
IFERROR(VLOOKUP($A113,'Season 9'!AK$4:CN$104,54,0),"0"),IFERROR(VLOOKUP($A113,'Season 10'!AK$4:CN$104,54,0),"0"),
IFERROR(VLOOKUP($A113,'Season 11'!AK$4:CN$104,540),"0"),IFERROR(VLOOKUP($A113,'Season 12'!AK$4:CN$104,54,0),"0"),
IFERROR(VLOOKUP($A113,'Season 13'!AK$4:CN$104,54,0),"0"),IFERROR(VLOOKUP($A113,'Season 14'!AK$4:CN$104,54,0),"0"),IFERROR(VLOOKUP($A113,'Season 15'!AK$4:CN$104,54,0),"0"),)</f>
        <v>0</v>
      </c>
      <c r="BG113" s="529" t="e">
        <f t="shared" si="3"/>
        <v>#DIV/0!</v>
      </c>
      <c r="BI113" s="553"/>
      <c r="BJ113" s="553"/>
      <c r="BK113" s="553"/>
      <c r="BL113" s="553"/>
      <c r="BM113" s="553"/>
      <c r="BN113" s="553"/>
      <c r="BO113" s="822"/>
      <c r="BP113" s="822"/>
      <c r="BQ113" s="822"/>
      <c r="BR113" s="822"/>
      <c r="BS113" s="12" t="str">
        <f>IFERROR(VLOOKUP($A113,'Season 1'!$AJ$4:$CM$104,50,0),"0")</f>
        <v>0</v>
      </c>
      <c r="BT113" s="12" t="str">
        <f>IFERROR(VLOOKUP($A113,'Season 1'!$AJ$4:$CM$104,51,0),"0")</f>
        <v>0</v>
      </c>
      <c r="BU113" s="12" t="str">
        <f>IFERROR(VLOOKUP($A113,'Season 2'!$AK$4:$CN$104,55,0),"0")</f>
        <v>0</v>
      </c>
      <c r="BV113" s="12" t="str">
        <f>IFERROR(VLOOKUP($A113,'Season 2'!$AK$4:$CN$104,56,0),"0")</f>
        <v>0</v>
      </c>
      <c r="BW113" s="12" t="str">
        <f>IFERROR(VLOOKUP($A113,'Season 3'!$AK$4:$CN$104,55,0),"0")</f>
        <v>0</v>
      </c>
      <c r="BX113" s="12" t="str">
        <f>IFERROR(VLOOKUP($A113,'Season 3'!$AK$4:$CN$104,56,0),"0")</f>
        <v>0</v>
      </c>
      <c r="BY113" s="12" t="str">
        <f>IFERROR(VLOOKUP($A113,'Season 4'!$AK$4:$CN$104,55,0),"0")</f>
        <v>0</v>
      </c>
      <c r="BZ113" s="12" t="str">
        <f>IFERROR(VLOOKUP($A113,'Season 4'!$AK$4:$CN$104,56,0),"0")</f>
        <v>0</v>
      </c>
      <c r="CA113" s="12" t="str">
        <f>IFERROR(VLOOKUP($A113,'Season 5'!$AK$4:$CN$104,55,0),"0")</f>
        <v>0</v>
      </c>
      <c r="CB113" s="12" t="str">
        <f>IFERROR(VLOOKUP($A113,'Season 5'!$AK$4:$CN$104,56,0),"0")</f>
        <v>0</v>
      </c>
      <c r="CC113" s="12" t="str">
        <f>IFERROR(VLOOKUP($A113,'Season 6'!$AK$4:$CN$104,55,0),"0")</f>
        <v>0</v>
      </c>
      <c r="CD113" s="12" t="str">
        <f>IFERROR(VLOOKUP($A113,'Season 6'!$AK$4:$CN$104,56,0),"0")</f>
        <v>0</v>
      </c>
      <c r="CE113" s="12" t="str">
        <f>IFERROR(VLOOKUP($A113,'Season 7'!$AK$4:$CN$104,55,0),"0")</f>
        <v>0</v>
      </c>
      <c r="CF113" s="12" t="str">
        <f>IFERROR(VLOOKUP($A113,'Season 7'!$AK$4:$CN$104,56,0),"0")</f>
        <v>0</v>
      </c>
      <c r="CG113" s="12" t="str">
        <f>IFERROR(VLOOKUP($A113,'Season 8'!$AK$4:$CN$104,55,0),"0")</f>
        <v>0</v>
      </c>
      <c r="CH113" s="12" t="str">
        <f>IFERROR(VLOOKUP($A113,'Season 8'!$AK$4:$CN$104,56,0),"0")</f>
        <v>0</v>
      </c>
      <c r="CI113" s="12" t="str">
        <f>IFERROR(VLOOKUP($A113,'Season 9'!$AK$4:$CN$104,55,0),"0")</f>
        <v>0</v>
      </c>
      <c r="CJ113" s="12" t="str">
        <f>IFERROR(VLOOKUP($A113,'Season 9'!$AK$4:$CN$104,56,0),"0")</f>
        <v>0</v>
      </c>
      <c r="CK113" s="12" t="str">
        <f>IFERROR(VLOOKUP($A113,'Season 10'!$AK$4:$CN$104,55,0),"0")</f>
        <v>0</v>
      </c>
      <c r="CL113" s="12" t="str">
        <f>IFERROR(VLOOKUP($A113,'Season 10'!$AK$4:$CN$104,56,0),"0")</f>
        <v>0</v>
      </c>
      <c r="CM113" s="12" t="str">
        <f>IFERROR(VLOOKUP($A113,'Season 11'!$AK$4:$CN$104,55,0),"0")</f>
        <v>0</v>
      </c>
      <c r="CN113" s="12" t="str">
        <f>IFERROR(VLOOKUP($A113,'Season 11'!$AK$4:$CN$104,56,0),"0")</f>
        <v>0</v>
      </c>
      <c r="CO113" s="12" t="str">
        <f>IFERROR(VLOOKUP($A113,'Season 12'!$AK$4:$CN$104,55,0),"0")</f>
        <v>0</v>
      </c>
      <c r="CP113" s="12" t="str">
        <f>IFERROR(VLOOKUP($A113,'Season 12'!$AK$4:$CN$104,56,0),"0")</f>
        <v>0</v>
      </c>
      <c r="CQ113" s="12" t="str">
        <f>IFERROR(VLOOKUP($A113,'Season 13'!$AK$4:$CN$104,55,0),"0")</f>
        <v>0</v>
      </c>
      <c r="CR113" s="12" t="str">
        <f>IFERROR(VLOOKUP($A113,'Season 13'!$AK$4:$CN$104,56,0),"0")</f>
        <v>0</v>
      </c>
      <c r="CS113" s="12" t="str">
        <f>IFERROR(VLOOKUP($A113,'Season 14'!$AK$4:$CN$104,55,0),"0")</f>
        <v>0</v>
      </c>
      <c r="CT113" s="12" t="str">
        <f>IFERROR(VLOOKUP($A113,'Season 14'!$AK$4:$CN$104,56,0),"0")</f>
        <v>0</v>
      </c>
      <c r="CU113" s="12" t="str">
        <f>IFERROR(VLOOKUP($A113,'Season 15'!$AK$4:$CN$104,55,0),"0")</f>
        <v>0</v>
      </c>
      <c r="CV113" s="12" t="str">
        <f>IFERROR(VLOOKUP($A113,'Season 15'!$AK$4:$CN$104,56,0),"0")</f>
        <v>0</v>
      </c>
    </row>
    <row r="114" spans="1:100" x14ac:dyDescent="0.25">
      <c r="A114" s="2" t="s">
        <v>35</v>
      </c>
      <c r="B114" s="516" t="str">
        <f>IFERROR(VLOOKUP('Data Totals'!A114,'Season 1'!AJ$4:CH$104,2,FALSE),IFERROR(VLOOKUP('Data Totals'!A114,'Season 2'!AK$4:CI$104,2,FALSE),IFERROR(VLOOKUP('Data Totals'!A114,'Season 3'!AK$4:CI$104,2,FALSE),IFERROR(VLOOKUP('Data Totals'!A114,'Season 4'!AK$4:CI$104,2,FALSE),IFERROR(VLOOKUP('Data Totals'!A114,'Season 5'!AK$4:CI$104,2,FALSE),IFERROR(VLOOKUP('Data Totals'!A114,'Season 6'!AK$4:CI$104,2,FALSE),IFERROR(VLOOKUP('Data Totals'!A114,'Season 7'!AK$4:CI$104,2,FALSE),IFERROR(VLOOKUP('Data Totals'!A114,'Season 8'!AK$4:CI$104,2,FALSE),IFERROR(VLOOKUP('Data Totals'!A114,'Season 9'!AK$4:CI$104,2,FALSE),IFERROR(VLOOKUP('Data Totals'!A114,'Season 10'!AK$4:CI$104,2,FALSE),IFERROR(VLOOKUP('Data Totals'!A114,'Season 11'!AK$4:CI$104,2,FALSE),IFERROR(VLOOKUP('Data Totals'!A114,'Season 12'!AK$4:CI$104,2,FALSE),IFERROR(VLOOKUP('Data Totals'!A114,'Season 13'!AK$4:CI$104,2,FALSE),IFERROR(VLOOKUP('Data Totals'!A114,'Season 14'!AK$4:CI$104,2,FALSE),IFERROR(VLOOKUP('Data Totals'!A114,'Season 15'!AK$4:CI$104,2,FALSE),"N/A")))))))))))))))</f>
        <v>N/A</v>
      </c>
      <c r="C114" s="517" t="str">
        <f>IFERROR(VLOOKUP('Data Totals'!A114,'Season 1'!AJ$4:CH$104,3,FALSE),IFERROR(VLOOKUP('Data Totals'!A114,'Season 2'!AK$4:CI$104,3,FALSE),IFERROR(VLOOKUP('Data Totals'!A114,'Season 3'!AK$4:CI$104,3,FALSE),IFERROR(VLOOKUP('Data Totals'!A114,'Season 4'!AK$4:CI$104,3,FALSE),IFERROR(VLOOKUP('Data Totals'!A114,'Season 5'!AK$4:CI$104,3,FALSE),IFERROR(VLOOKUP('Data Totals'!A114,'Season 6'!AK$4:CI$104,3,FALSE),IFERROR(VLOOKUP('Data Totals'!A114,'Season 7'!AK$4:CI$104,3,FALSE),IFERROR(VLOOKUP('Data Totals'!A114,'Season 8'!AK$4:CI$104,3,FALSE),IFERROR(VLOOKUP('Data Totals'!A114,'Season 9'!AK$4:CI$104,3,FALSE),IFERROR(VLOOKUP('Data Totals'!A114,'Season 10'!AK$4:CI$104,3,FALSE),IFERROR(VLOOKUP('Data Totals'!A114,'Season 11'!AK$4:CI$104,3,FALSE),IFERROR(VLOOKUP('Data Totals'!A114,'Season 12'!AK$4:CI$104,3,FALSE),IFERROR(VLOOKUP('Data Totals'!A114,'Season 13'!AK$4:CI$104,3,FALSE),IFERROR(VLOOKUP('Data Totals'!A114,'Season 14'!AK$4:CI$104,3,FALSE),IFERROR(VLOOKUP('Data Totals'!A114,'Season 15'!AK$4:CI$104,3,FALSE),"N/A")))))))))))))))</f>
        <v>N/A</v>
      </c>
      <c r="D114" s="517" t="str">
        <f>IFERROR(VLOOKUP('Data Totals'!A114,'Season 15'!AK$4:CI$104,4,FALSE),IFERROR(VLOOKUP('Data Totals'!A114,'Season 14'!AK$4:CI$104,4,FALSE),IFERROR(VLOOKUP('Data Totals'!A114,'Season 13'!AK$4:CI$104,4,FALSE),IFERROR(VLOOKUP('Data Totals'!A114,'Season 12'!AK$4:CI$104,4,FALSE),IFERROR(VLOOKUP('Data Totals'!A114,'Season 11'!AK$4:CI$104,4,FALSE),IFERROR(VLOOKUP('Data Totals'!A114,'Season 10'!AK$4:CI$104,4,FALSE),IFERROR(VLOOKUP('Data Totals'!A114,'Season 9'!AK$4:CI$104,4,FALSE),IFERROR(VLOOKUP('Data Totals'!A114,'Season 8'!AK$4:CI$104,4,FALSE),IFERROR(VLOOKUP('Data Totals'!A114,'Season 7'!AK$4:CI$104,4,FALSE),IFERROR(VLOOKUP('Data Totals'!A114,'Season 6'!AK$4:CI$104,4,FALSE),IFERROR(VLOOKUP('Data Totals'!A114,'Season 5'!AK$4:CI$104,4,FALSE),IFERROR(VLOOKUP('Data Totals'!A114,'Season 4'!AK$4:CI$104,4,FALSE),IFERROR(VLOOKUP('Data Totals'!A114,'Season 3'!AK$4:CI$104,4,FALSE),IFERROR(VLOOKUP('Data Totals'!A114,'Season 2'!AK$4:CI$104,4,FALSE),IFERROR(VLOOKUP('Data Totals'!A114,'Season 1'!AJ$4:CH$104,4,FALSE),"N/A")))))))))))))))</f>
        <v>N/A</v>
      </c>
      <c r="E114" s="517" t="e">
        <f t="shared" si="2"/>
        <v>#VALUE!</v>
      </c>
      <c r="F114" s="398">
        <f>SUM(IFERROR(VLOOKUP(A114,BI$3:BN$152,2,0),"0"),
IFERROR(VLOOKUP(A114,'Season 1'!AJ$4:CM$104,7,0),"0"),IFERROR(VLOOKUP(A114,'Season 2'!AK$4:CN$104,7,0),"0"),
IFERROR(VLOOKUP(A114,'Season 3'!AK$4:CN$104,7,0),"0"),IFERROR(VLOOKUP(A114,'Season 4'!AK$4:CN$104,7,0),"0"),
IFERROR(VLOOKUP(A114,'Season 5'!AK$4:CN$104,7,0),"0"),IFERROR(VLOOKUP(A114,'Season 6'!AK$4:CN$104,7,0),"0"),
IFERROR(VLOOKUP(A114,'Season 7'!AK$4:CN$104,7,0),"0"),IFERROR(VLOOKUP(A114,'Season 8'!AK$4:CN$104,7,0),"0"),
IFERROR(VLOOKUP(A114,'Season 9'!AK$4:CN$104,7,0),"0"),IFERROR(VLOOKUP(A114,'Season 10'!AK$4:CN$104,7,0),"0"),
IFERROR(VLOOKUP(A114,'Season 11'!AK$4:CN$104,7,0),"0"),IFERROR(VLOOKUP(A114,'Season 12'!AK$4:CN$104,7,0),"0"),
IFERROR(VLOOKUP(A114,'Season 13'!AK$4:CN$104,7,0),"0"),IFERROR(VLOOKUP(A114,'Season 14'!AK$4:CN$104,7,0),"0"),IFERROR(VLOOKUP(A114,'Season 15'!AK$4:CN$104,7,0),"0"),)</f>
        <v>0</v>
      </c>
      <c r="G114" s="398">
        <f>SUM(
IFERROR(VLOOKUP(A114,'Season 1'!AJ$4:CM$104,8,0),"0"),IFERROR(VLOOKUP(A114,'Season 2'!AK$4:CN$104,8,0),"0"),
IFERROR(VLOOKUP(A114,'Season 3'!AK$4:CN$104,8,0),"0"),IFERROR(VLOOKUP(A114,'Season 4'!AK$4:CN$104,8,0),"0"),
IFERROR(VLOOKUP(A114,'Season 5'!AK$4:CN$104,8,0),"0"),IFERROR(VLOOKUP(A114,'Season 6'!AK$4:CN$104,8,0),"0"),
IFERROR(VLOOKUP(A114,'Season 7'!AK$4:CN$104,8,0),"0"),IFERROR(VLOOKUP(A114,'Season 8'!AK$4:CN$104,8,0),"0"),
IFERROR(VLOOKUP(A114,'Season 9'!AK$4:CN$104,8,0),"0"),IFERROR(VLOOKUP(A114,'Season 10'!AK$4:CN$104,8,0),"0"),
IFERROR(VLOOKUP(A114,'Season 11'!AK$4:CN$104,8,0),"0"),IFERROR(VLOOKUP(A114,'Season 12'!AK$4:CN$104,8,0),"0"),
IFERROR(VLOOKUP(A114,'Season 13'!AK$4:CN$104,8,0),"0"),IFERROR(VLOOKUP(A114,'Season 14'!AK$4:CN$104,8,0),"0"),IFERROR(VLOOKUP(A114,'Season 15'!AK$4:CN$104,8,0),"0"),)</f>
        <v>0</v>
      </c>
      <c r="H114" s="329">
        <f>SUM(
IFERROR(VLOOKUP(A114,'Season 1'!AJ$4:CM$104,9,0),"0"),IFERROR(VLOOKUP(A114,'Season 2'!AK$4:CN$104,9,0),"0"),
IFERROR(VLOOKUP(A114,'Season 3'!AK$4:CN$104,9,0),"0"),IFERROR(VLOOKUP(A114,'Season 4'!AK$4:CN$104,9,0),"0"),
IFERROR(VLOOKUP(A114,'Season 5'!AK$4:CN$104,9,0),"0"),IFERROR(VLOOKUP(A114,'Season 6'!AK$4:CN$104,9,0),"0"),
IFERROR(VLOOKUP(A114,'Season 7'!AK$4:CN$104,9,0),"0"),IFERROR(VLOOKUP(A114,'Season 8'!AK$4:CN$104,9,0),"0"),
IFERROR(VLOOKUP(A114,'Season 9'!AK$4:CN$104,9,0),"0"),IFERROR(VLOOKUP(A114,'Season 10'!AK$4:CN$104,9,0),"0"),
IFERROR(VLOOKUP(A114,'Season 11'!AK$4:CN$104,9,0),"0"),IFERROR(VLOOKUP(A114,'Season 12'!AK$4:CN$104,9,0),"0"),
IFERROR(VLOOKUP(A114,'Season 13'!AK$4:CN$104,9,0),"0"),IFERROR(VLOOKUP(A114,'Season 14'!AK$4:CN$104,9,0),"0"),IFERROR(VLOOKUP(A114,'Season 15'!AK$4:CN$104,9,0),"0"),)</f>
        <v>0</v>
      </c>
      <c r="I114" s="518">
        <f>SUM(
IFERROR(VLOOKUP(A114,'Season 1'!AJ$4:CM$104,10,0),"0"),IFERROR(VLOOKUP(A114,'Season 2'!AK$4:CN$104,10,0),"0"),
IFERROR(VLOOKUP(A114,'Season 3'!AK$4:CN$104,10,0),"0"),IFERROR(VLOOKUP(A114,'Season 4'!AK$4:CN$104,10,0),"0"),
IFERROR(VLOOKUP(A114,'Season 5'!AK$4:CN$104,10,0),"0"),IFERROR(VLOOKUP(A114,'Season 6'!AK$4:CN$104,10,0),"0"),
IFERROR(VLOOKUP(A114,'Season 7'!AK$4:CN$104,10,0),"0"),IFERROR(VLOOKUP(A114,'Season 8'!AK$4:CN$104,10,0),"0"),
IFERROR(VLOOKUP(A114,'Season 9'!AK$4:CN$104,10,0),"0"),IFERROR(VLOOKUP(A114,'Season 10'!AK$4:CN$104,10,0),"0"),
IFERROR(VLOOKUP(A114,'Season 11'!AK$4:CN$104,10,0),"0"),IFERROR(VLOOKUP(A114,'Season 12'!AK$4:CN$104,10,0),"0"),
IFERROR(VLOOKUP(A114,'Season 13'!AK$4:CN$104,10,0),"0"),IFERROR(VLOOKUP(A114,'Season 14'!AK$4:CN$104,10,0),"0"),IFERROR(VLOOKUP(A114,'Season 15'!AK$4:CN$104,10,0),"0"),)</f>
        <v>0</v>
      </c>
      <c r="J114" s="21">
        <f>SUM(IFERROR(VLOOKUP(A114,BI$3:BN$152,3,0),"0"),
IFERROR(VLOOKUP(A114,'Season 1'!AJ$4:CM$104,11,0),"0"),IFERROR(VLOOKUP(A114,'Season 2'!AK$4:CN$104,11,0),"0"),
IFERROR(VLOOKUP(A114,'Season 3'!AK$4:CN$104,11,0),"0"),IFERROR(VLOOKUP(A114,'Season 4'!AK$4:CN$104,11,0),"0"),
IFERROR(VLOOKUP(A114,'Season 5'!AK$4:CN$104,11,0),"0"),IFERROR(VLOOKUP(A114,'Season 6'!AK$4:CN$104,11,0),"0"),
IFERROR(VLOOKUP(A114,'Season 7'!AK$4:CN$104,11,0),"0"),IFERROR(VLOOKUP(A114,'Season 8'!AK$4:CN$104,11,0),"0"),
IFERROR(VLOOKUP(A114,'Season 9'!AK$4:CN$104,11,0),"0"),IFERROR(VLOOKUP(A114,'Season 10'!AK$4:CN$104,11,0),"0"),
IFERROR(VLOOKUP(A114,'Season 11'!AK$4:CN$104,11,0),"0"),IFERROR(VLOOKUP(A114,'Season 12'!AK$4:CN$104,11,0),"0"),
IFERROR(VLOOKUP(A114,'Season 13'!AK$4:CN$104,11,0),"0"),IFERROR(VLOOKUP(A114,'Season 14'!AK$4:CN$104,11,0),"0"),IFERROR(VLOOKUP(A114,'Season 15'!AK$4:CN$104,11,0),"0"),)</f>
        <v>0</v>
      </c>
      <c r="K114" s="402">
        <f>SUM(IFERROR(VLOOKUP($A114,BI$3:BN$152,4,0),"0"),
IFERROR(VLOOKUP($A114,'Season 1'!AJ$4:CM$104,12,0),"0"),IFERROR(VLOOKUP($A114,'Season 2'!AK$4:CN$104,12,0),"0"),
IFERROR(VLOOKUP($A114,'Season 3'!AK$4:CN$104,12,0),"0"),IFERROR(VLOOKUP($A114,'Season 4'!AK$4:CN$104,12,0),"0"),
IFERROR(VLOOKUP($A114,'Season 5'!AK$4:CN$104,12,0),"0"),IFERROR(VLOOKUP($A114,'Season 6'!AK$4:CN$104,12,0),"0"),
IFERROR(VLOOKUP($A114,'Season 7'!AK$4:CN$104,12,0),"0"),IFERROR(VLOOKUP($A114,'Season 8'!AK$4:CN$104,12,0),"0"),
IFERROR(VLOOKUP($A114,'Season 9'!AK$4:CN$104,12,0),"0"),IFERROR(VLOOKUP($A114,'Season 10'!AK$4:CN$104,12,0),"0"),
IFERROR(VLOOKUP($A114,'Season 11'!AK$4:CN$104,12,0),"0"),IFERROR(VLOOKUP($A114,'Season 12'!AK$4:CN$104,12,0),"0"),
IFERROR(VLOOKUP($A114,'Season 13'!AK$4:CN$104,12,0),"0"),IFERROR(VLOOKUP($A114,'Season 14'!AK$4:CN$104,12,0),"0"),IFERROR(VLOOKUP(A114,'Season 15'!AK$4:CN$104,12,0),"0"),)</f>
        <v>0</v>
      </c>
      <c r="L114" s="403">
        <f>SUM(
IFERROR(VLOOKUP($A114,'Season 1'!AJ$4:CM$104,13,0),"0"),IFERROR(VLOOKUP($A114,'Season 2'!AK$4:CN$104,13,0),"0"),
IFERROR(VLOOKUP($A114,'Season 3'!AK$4:CN$104,13,0),"0"),IFERROR(VLOOKUP($A114,'Season 4'!AK$4:CN$104,13,0),"0"),
IFERROR(VLOOKUP($A114,'Season 5'!AK$4:CN$104,13,0),"0"),IFERROR(VLOOKUP($A114,'Season 6'!AK$4:CN$104,13,0),"0"),
IFERROR(VLOOKUP($A114,'Season 7'!AK$4:CN$104,13,0),"0"),IFERROR(VLOOKUP($A114,'Season 8'!AK$4:CN$104,13,0),"0"),
IFERROR(VLOOKUP($A114,'Season 9'!AK$4:CN$104,13,0),"0"),IFERROR(VLOOKUP($A114,'Season 10'!AK$4:CN$104,13,0),"0"),
IFERROR(VLOOKUP($A114,'Season 11'!AK$4:CN$104,13,0),"0"),IFERROR(VLOOKUP($A114,'Season 12'!AK$4:CN$104,13,0),"0"),
IFERROR(VLOOKUP($A114,'Season 13'!AK$4:CN$104,13,0),"0"),IFERROR(VLOOKUP($A114,'Season 14'!AK$4:CN$104,13,0),"0"),IFERROR(VLOOKUP(A114,'Season 15'!AK$4:CN$104,13,0),"0"),)</f>
        <v>0</v>
      </c>
      <c r="M114" s="398">
        <f>SUM(
IFERROR(VLOOKUP($A114,'Season 1'!AJ$4:CM$104,14,0),"0"),IFERROR(VLOOKUP($A114,'Season 2'!AK$4:CN$104,14,0),"0"),
IFERROR(VLOOKUP($A114,'Season 3'!AK$4:CN$104,14,0),"0"),IFERROR(VLOOKUP($A114,'Season 4'!AK$4:CN$104,14,0),"0"),
IFERROR(VLOOKUP($A114,'Season 5'!AK$4:CN$104,14,0),"0"),IFERROR(VLOOKUP($A114,'Season 6'!AK$4:CN$104,14,0),"0"),
IFERROR(VLOOKUP($A114,'Season 7'!AK$4:CN$104,14,0),"0"),IFERROR(VLOOKUP($A114,'Season 8'!AK$4:CN$104,14,0),"0"),
IFERROR(VLOOKUP($A114,'Season 9'!AK$4:CN$104,14,0),"0"),IFERROR(VLOOKUP($A114,'Season 10'!AK$4:CN$104,14,0),"0"),
IFERROR(VLOOKUP($A114,'Season 11'!AK$4:CN$104,14,0),"0"),IFERROR(VLOOKUP($A114,'Season 12'!AK$4:CN$104,14,0),"0"),
IFERROR(VLOOKUP($A114,'Season 13'!AK$4:CN$104,14,0),"0"),IFERROR(VLOOKUP($A114,'Season 14'!AK$4:CN$104,14,0),"0"),IFERROR(VLOOKUP(A114,'Season 15'!AK$4:CN$104,14,0),"0"),)</f>
        <v>0</v>
      </c>
      <c r="N114" s="518">
        <f>SUM(
IFERROR(VLOOKUP($A114,'Season 1'!AJ$4:CM$104,15,0),"0"),IFERROR(VLOOKUP($A114,'Season 2'!AK$4:CN$104,15,0),"0"),
IFERROR(VLOOKUP($A114,'Season 3'!AK$4:CN$104,15,0),"0"),IFERROR(VLOOKUP($A114,'Season 4'!AK$4:CN$104,15,0),"0"),
IFERROR(VLOOKUP($A114,'Season 5'!AK$4:CN$104,15,0),"0"),IFERROR(VLOOKUP($A114,'Season 6'!AK$4:CN$104,15,0),"0"),
IFERROR(VLOOKUP($A114,'Season 7'!AK$4:CN$104,15,0),"0"),IFERROR(VLOOKUP($A114,'Season 8'!AK$4:CN$104,15,0),"0"),
IFERROR(VLOOKUP($A114,'Season 9'!AK$4:CN$104,15,0),"0"),IFERROR(VLOOKUP($A114,'Season 10'!AK$4:CN$104,15,0),"0"),
IFERROR(VLOOKUP($A114,'Season 11'!AK$4:CN$104,15,0),"0"),IFERROR(VLOOKUP($A114,'Season 12'!AK$4:CN$104,15,0),"0"),
IFERROR(VLOOKUP($A114,'Season 13'!AK$4:CN$104,15,0),"0"),IFERROR(VLOOKUP($A114,'Season 14'!AK$4:CN$104,15,0),"0"),IFERROR(VLOOKUP(A114,'Season 15'!AK$4:CN$104,15,0),"0"),)</f>
        <v>0</v>
      </c>
      <c r="O114" s="21">
        <f>SUM(
IFERROR(VLOOKUP($A114,'Season 1'!AJ$4:CM$104,16,0),"0"),IFERROR(VLOOKUP($A114,'Season 2'!AK$4:CN$104,16,0),"0"),
IFERROR(VLOOKUP($A114,'Season 3'!AK$4:CN$104,16,0),"0"),IFERROR(VLOOKUP($A114,'Season 4'!AK$4:CN$104,16,0),"0"),
IFERROR(VLOOKUP($A114,'Season 5'!AK$4:CN$104,16,0),"0"),IFERROR(VLOOKUP($A114,'Season 6'!AK$4:CN$104,16,0),"0"),
IFERROR(VLOOKUP($A114,'Season 7'!AK$4:CN$104,16,0),"0"),IFERROR(VLOOKUP($A114,'Season 8'!AK$4:CN$104,16,0),"0"),
IFERROR(VLOOKUP($A114,'Season 9'!AK$4:CN$104,16,0),"0"),IFERROR(VLOOKUP($A114,'Season 10'!AK$4:CN$104,16,0),"0"),
IFERROR(VLOOKUP($A114,'Season 11'!AK$4:CN$104,16,0),"0"),IFERROR(VLOOKUP($A114,'Season 12'!AK$4:CN$104,16,0),"0"),
IFERROR(VLOOKUP($A114,'Season 13'!AK$4:CN$104,16,0),"0"),IFERROR(VLOOKUP($A114,'Season 14'!AK$4:CN$104,16,0),"0"),IFERROR(VLOOKUP(A114,'Season 15'!AK$4:CN$104,16,0),"0"),)</f>
        <v>0</v>
      </c>
      <c r="P114" s="402">
        <f>SUM(
IFERROR(VLOOKUP($A114,'Season 1'!AJ$4:CM$104,17,0),"0"),IFERROR(VLOOKUP($A114,'Season 2'!AK$4:CN$104,17,0),"0"),
IFERROR(VLOOKUP($A114,'Season 3'!AK$4:CN$104,17,0),"0"),IFERROR(VLOOKUP($A114,'Season 4'!AK$4:CN$104,17,0),"0"),
IFERROR(VLOOKUP($A114,'Season 5'!AK$4:CN$104,17,0),"0"),IFERROR(VLOOKUP($A114,'Season 6'!AK$4:CN$104,17,0),"0"),
IFERROR(VLOOKUP($A114,'Season 7'!AK$4:CN$104,17,0),"0"),IFERROR(VLOOKUP($A114,'Season 8'!AK$4:CN$104,17,0),"0"),
IFERROR(VLOOKUP($A114,'Season 9'!AK$4:CN$104,17,0),"0"),IFERROR(VLOOKUP($A114,'Season 10'!AK$4:CN$104,17,0),"0"),
IFERROR(VLOOKUP($A114,'Season 11'!AK$4:CN$104,17,0),"0"),IFERROR(VLOOKUP($A114,'Season 12'!AK$4:CN$104,17,0),"0"),
IFERROR(VLOOKUP($A114,'Season 13'!AK$4:CN$104,17,0),"0"),IFERROR(VLOOKUP($A114,'Season 14'!AK$4:CN$104,17,0),"0"),IFERROR(VLOOKUP(A114,'Season 15'!AK$4:CN$104,17,0),"0"),)</f>
        <v>0</v>
      </c>
      <c r="Q114" s="403">
        <f>SUM(
IFERROR(VLOOKUP($A114,'Season 1'!AJ$4:CM$104,18,0),"0"),IFERROR(VLOOKUP($A114,'Season 2'!AK$4:CN$104,18,0),"0"),
IFERROR(VLOOKUP($A114,'Season 3'!AK$4:CN$104,18,0),"0"),IFERROR(VLOOKUP($A114,'Season 4'!AK$4:CN$104,18,0),"0"),
IFERROR(VLOOKUP($A114,'Season 5'!AK$4:CN$104,18,0),"0"),IFERROR(VLOOKUP($A114,'Season 6'!AK$4:CN$104,18,0),"0"),
IFERROR(VLOOKUP($A114,'Season 7'!AK$4:CN$104,18,0),"0"),IFERROR(VLOOKUP($A114,'Season 8'!AK$4:CN$104,18,0),"0"),
IFERROR(VLOOKUP($A114,'Season 9'!AK$4:CN$104,18,0),"0"),IFERROR(VLOOKUP($A114,'Season 10'!AK$4:CN$104,18,0),"0"),
IFERROR(VLOOKUP($A114,'Season 11'!AK$4:CN$104,18,0),"0"),IFERROR(VLOOKUP($A114,'Season 12'!AK$4:CN$104,18,0),"0"),
IFERROR(VLOOKUP($A114,'Season 13'!AK$4:CN$104,18,0),"0"),IFERROR(VLOOKUP($A114,'Season 14'!AK$4:CN$104,18,0),"0"),IFERROR(VLOOKUP(A114,'Season 15'!AK$4:CN$104,18,0),"0"),)</f>
        <v>0</v>
      </c>
      <c r="R114" s="398">
        <f>SUM(
IFERROR(VLOOKUP($A114,'Season 1'!AJ$4:CM$104,19,0),"0"),IFERROR(VLOOKUP($A114,'Season 2'!AK$4:CN$104,19,0),"0"),
IFERROR(VLOOKUP($A114,'Season 3'!AK$4:CN$104,19,0),"0"),IFERROR(VLOOKUP($A114,'Season 4'!AK$4:CN$104,19,0),"0"),
IFERROR(VLOOKUP($A114,'Season 5'!AK$4:CN$104,19,0),"0"),IFERROR(VLOOKUP($A114,'Season 6'!AK$4:CN$104,19,0),"0"),
IFERROR(VLOOKUP($A114,'Season 7'!AK$4:CN$104,19,0),"0"),IFERROR(VLOOKUP($A114,'Season 8'!AK$4:CN$104,19,0),"0"),
IFERROR(VLOOKUP($A114,'Season 9'!AK$4:CN$104,19,0),"0"),IFERROR(VLOOKUP($A114,'Season 10'!AK$4:CN$104,19,0),"0"),
IFERROR(VLOOKUP($A114,'Season 11'!AK$4:CN$104,19,0),"0"),IFERROR(VLOOKUP($A114,'Season 12'!AK$4:CN$104,19,0),"0"),
IFERROR(VLOOKUP($A114,'Season 13'!AK$4:CN$104,19,0),"0"),IFERROR(VLOOKUP($A114,'Season 14'!AK$4:CN$104,19,0),"0"),IFERROR(VLOOKUP(A114,'Season 15'!AK$4:CN$104,19,0),"0"),)</f>
        <v>0</v>
      </c>
      <c r="S114" s="518">
        <f>SUM(
IFERROR(VLOOKUP($A114,'Season 1'!AJ$4:CM$104,20,0),"0"),IFERROR(VLOOKUP($A114,'Season 2'!AK$4:CN$104,20,0),"0"),
IFERROR(VLOOKUP($A114,'Season 3'!AK$4:CN$104,20,0),"0"),IFERROR(VLOOKUP($A114,'Season 4'!AK$4:CN$104,20,0),"0"),
IFERROR(VLOOKUP($A114,'Season 5'!AK$4:CN$104,20,0),"0"),IFERROR(VLOOKUP($A114,'Season 6'!AK$4:CN$104,20,0),"0"),
IFERROR(VLOOKUP($A114,'Season 7'!AK$4:CN$104,20,0),"0"),IFERROR(VLOOKUP($A114,'Season 8'!AK$4:CN$104,20,0),"0"),
IFERROR(VLOOKUP($A114,'Season 9'!AK$4:CN$104,20,0),"0"),IFERROR(VLOOKUP($A114,'Season 10'!AK$4:CN$104,20,0),"0"),
IFERROR(VLOOKUP($A114,'Season 11'!AK$4:CN$104,20,0),"0"),IFERROR(VLOOKUP($A114,'Season 12'!AK$4:CN$104,20,0),"0"),
IFERROR(VLOOKUP($A114,'Season 13'!AK$4:CN$104,20,0),"0"),IFERROR(VLOOKUP($A114,'Season 14'!AK$4:CN$104,20,0),"0"),IFERROR(VLOOKUP(A114,'Season 15'!AK$4:CN$104,20,0),"0"),)</f>
        <v>0</v>
      </c>
      <c r="T114" s="21">
        <f>SUM(
IFERROR(VLOOKUP($A114,'Season 1'!AJ$4:CM$104,21,0),"0"),IFERROR(VLOOKUP($A114,'Season 2'!AK$4:CN$104,21,0),"0"),
IFERROR(VLOOKUP($A114,'Season 3'!AK$4:CN$104,21,0),"0"),IFERROR(VLOOKUP($A114,'Season 4'!AK$4:CN$104,21,0),"0"),
IFERROR(VLOOKUP($A114,'Season 5'!AK$4:CN$104,21,0),"0"),IFERROR(VLOOKUP($A114,'Season 6'!AK$4:CN$104,21,0),"0"),
IFERROR(VLOOKUP($A114,'Season 7'!AK$4:CN$104,21,0),"0"),IFERROR(VLOOKUP($A114,'Season 8'!AK$4:CN$104,21,0),"0"),
IFERROR(VLOOKUP($A114,'Season 9'!AK$4:CN$104,21,0),"0"),IFERROR(VLOOKUP($A114,'Season 10'!AK$4:CN$104,21,0),"0"),
IFERROR(VLOOKUP($A114,'Season 11'!AK$4:CN$104,21,0),"0"),IFERROR(VLOOKUP($A114,'Season 12'!AK$4:CN$104,21,0),"0"),
IFERROR(VLOOKUP($A114,'Season 13'!AK$4:CN$104,21,0),"0"),IFERROR(VLOOKUP($A114,'Season 14'!AK$4:CN$104,21,0),"0"),IFERROR(VLOOKUP(A114,'Season 15'!AK$4:CN$104,21,0),"0"),)</f>
        <v>0</v>
      </c>
      <c r="U114" s="402">
        <f>SUM(
IFERROR(VLOOKUP($A114,'Season 1'!AJ$4:CM$104,22,0),"0"),IFERROR(VLOOKUP($A114,'Season 2'!AK$4:CN$104,22,0),"0"),
IFERROR(VLOOKUP($A114,'Season 3'!AK$4:CN$104,22,0),"0"),IFERROR(VLOOKUP($A114,'Season 4'!AK$4:CN$104,22,0),"0"),
IFERROR(VLOOKUP($A114,'Season 5'!AK$4:CN$104,22,0),"0"),IFERROR(VLOOKUP($A114,'Season 6'!AK$4:CN$104,22,0),"0"),
IFERROR(VLOOKUP($A114,'Season 7'!AK$4:CN$104,22,0),"0"),IFERROR(VLOOKUP($A114,'Season 8'!AK$4:CN$104,22,0),"0"),
IFERROR(VLOOKUP($A114,'Season 9'!AK$4:CN$104,22,0),"0"),IFERROR(VLOOKUP($A114,'Season 10'!AK$4:CN$104,22,0),"0"),
IFERROR(VLOOKUP($A114,'Season 11'!AK$4:CN$104,22,0),"0"),IFERROR(VLOOKUP($A114,'Season 12'!AK$4:CN$104,22,0),"0"),
IFERROR(VLOOKUP($A114,'Season 13'!AK$4:CN$104,22,0),"0"),IFERROR(VLOOKUP($A114,'Season 14'!AK$4:CN$104,22,0),"0"),IFERROR(VLOOKUP(A114,'Season 15'!AK$4:CN$104,22,0),"0"),)</f>
        <v>0</v>
      </c>
      <c r="V114" s="403">
        <f>SUM(
IFERROR(VLOOKUP($A114,'Season 1'!AJ$4:CM$104,23,0),"0"),IFERROR(VLOOKUP($A114,'Season 2'!AK$4:CN$104,23,0),"0"),
IFERROR(VLOOKUP($A114,'Season 3'!AK$4:CN$104,23,0),"0"),IFERROR(VLOOKUP($A114,'Season 4'!AK$4:CN$104,23,0),"0"),
IFERROR(VLOOKUP($A114,'Season 5'!AK$4:CN$104,23,0),"0"),IFERROR(VLOOKUP($A114,'Season 6'!AK$4:CN$104,23,0),"0"),
IFERROR(VLOOKUP($A114,'Season 7'!AK$4:CN$104,23,0),"0"),IFERROR(VLOOKUP($A114,'Season 8'!AK$4:CN$104,23,0),"0"),
IFERROR(VLOOKUP($A114,'Season 9'!AK$4:CN$104,23,0),"0"),IFERROR(VLOOKUP($A114,'Season 10'!AK$4:CN$104,23,0),"0"),
IFERROR(VLOOKUP($A114,'Season 11'!AK$4:CN$104,23,0),"0"),IFERROR(VLOOKUP($A114,'Season 12'!AK$4:CN$104,23,0),"0"),
IFERROR(VLOOKUP($A114,'Season 13'!AK$4:CN$104,23,0),"0"),IFERROR(VLOOKUP($A114,'Season 14'!AK$4:CN$104,23,0),"0"),IFERROR(VLOOKUP($A114,'Season 15'!AK$4:CN$104,23,0),"0"),)</f>
        <v>0</v>
      </c>
      <c r="W114" s="398">
        <f>SUM(
IFERROR(VLOOKUP($A114,'Season 1'!AJ$4:CM$104,24,0),"0"),IFERROR(VLOOKUP($A114,'Season 2'!AK$4:CN$104,24,0),"0"),
IFERROR(VLOOKUP($A114,'Season 3'!AK$4:CN$104,24,0),"0"),IFERROR(VLOOKUP($A114,'Season 4'!AK$4:CN$104,24,0),"0"),
IFERROR(VLOOKUP($A114,'Season 5'!AK$4:CN$104,24,0),"0"),IFERROR(VLOOKUP($A114,'Season 6'!AK$4:CN$104,24,0),"0"),
IFERROR(VLOOKUP($A114,'Season 7'!AK$4:CN$104,24,0),"0"),IFERROR(VLOOKUP($A114,'Season 8'!AK$4:CN$104,24,0),"0"),
IFERROR(VLOOKUP($A114,'Season 9'!AK$4:CN$104,24,0),"0"),IFERROR(VLOOKUP($A114,'Season 10'!AK$4:CN$104,24,0),"0"),
IFERROR(VLOOKUP($A114,'Season 11'!AK$4:CN$104,24,0),"0"),IFERROR(VLOOKUP($A114,'Season 12'!AK$4:CN$104,24,0),"0"),
IFERROR(VLOOKUP($A114,'Season 13'!AK$4:CN$104,24,0),"0"),IFERROR(VLOOKUP($A114,'Season 14'!AK$4:CN$104,24,0),"0"),IFERROR(VLOOKUP($A114,'Season 15'!AK$4:CN$104,24,0),"0"),)</f>
        <v>0</v>
      </c>
      <c r="X114" s="518">
        <f>SUM(
IFERROR(VLOOKUP($A114,'Season 1'!AJ$4:CM$104,25,0),"0"),IFERROR(VLOOKUP($A114,'Season 2'!AK$4:CN$104,25,0),"0"),
IFERROR(VLOOKUP($A114,'Season 3'!AK$4:CN$104,25,0),"0"),IFERROR(VLOOKUP($A114,'Season 4'!AK$4:CN$104,25,0),"0"),
IFERROR(VLOOKUP($A114,'Season 5'!AK$4:CN$104,25,0),"0"),IFERROR(VLOOKUP($A114,'Season 6'!AK$4:CN$104,25,0),"0"),
IFERROR(VLOOKUP($A114,'Season 7'!AK$4:CN$104,25,0),"0"),IFERROR(VLOOKUP($A114,'Season 8'!AK$4:CN$104,25,0),"0"),
IFERROR(VLOOKUP($A114,'Season 9'!AK$4:CN$104,25,0),"0"),IFERROR(VLOOKUP($A114,'Season 10'!AK$4:CN$104,25,0),"0"),
IFERROR(VLOOKUP($A114,'Season 11'!AK$4:CN$104,25,0),"0"),IFERROR(VLOOKUP($A114,'Season 12'!AK$4:CN$104,25,0),"0"),
IFERROR(VLOOKUP($A114,'Season 13'!AK$4:CN$104,25,0),"0"),IFERROR(VLOOKUP($A114,'Season 14'!AK$4:CN$104,25,0),"0"),IFERROR(VLOOKUP($A114,'Season 15'!AK$4:CN$104,25,0),"0"),)</f>
        <v>0</v>
      </c>
      <c r="Y114" s="21">
        <f>SUM(
IFERROR(VLOOKUP($A114,'Season 1'!AJ$4:CM$104,26,0),"0"),IFERROR(VLOOKUP($A114,'Season 2'!AK$4:CN$104,26,0),"0"),
IFERROR(VLOOKUP($A114,'Season 3'!AK$4:CN$104,26,0),"0"),IFERROR(VLOOKUP($A114,'Season 4'!AK$4:CN$104,26,0),"0"),
IFERROR(VLOOKUP($A114,'Season 5'!AK$4:CN$104,26,0),"0"),IFERROR(VLOOKUP($A114,'Season 6'!AK$4:CN$104,26,0),"0"),
IFERROR(VLOOKUP($A114,'Season 7'!AK$4:CN$104,26,0),"0"),IFERROR(VLOOKUP($A114,'Season 8'!AK$4:CN$104,26,0),"0"),
IFERROR(VLOOKUP($A114,'Season 9'!AK$4:CN$104,26,0),"0"),IFERROR(VLOOKUP($A114,'Season 10'!AK$4:CN$104,26,0),"0"),
IFERROR(VLOOKUP($A114,'Season 11'!AK$4:CN$104,26,0),"0"),IFERROR(VLOOKUP($A114,'Season 12'!AK$4:CN$104,26,0),"0"),
IFERROR(VLOOKUP($A114,'Season 13'!AK$4:CN$104,26,0),"0"),IFERROR(VLOOKUP($A114,'Season 14'!AK$4:CN$104,26,0),"0"),IFERROR(VLOOKUP($A114,'Season 15'!AK$4:CN$104,26,0),"0"),)</f>
        <v>0</v>
      </c>
      <c r="Z114" s="402">
        <f>SUM(
IFERROR(VLOOKUP($A114,'Season 1'!AJ$4:CM$104,27,0),"0"),IFERROR(VLOOKUP($A114,'Season 2'!AK$4:CN$104,27,0),"0"),
IFERROR(VLOOKUP($A114,'Season 3'!AK$4:CN$104,27,0),"0"),IFERROR(VLOOKUP($A114,'Season 4'!AK$4:CN$104,27,0),"0"),
IFERROR(VLOOKUP($A114,'Season 5'!AK$4:CN$104,27,0),"0"),IFERROR(VLOOKUP($A114,'Season 6'!AK$4:CN$104,27,0),"0"),
IFERROR(VLOOKUP($A114,'Season 7'!AK$4:CN$104,27,0),"0"),IFERROR(VLOOKUP($A114,'Season 8'!AK$4:CN$104,27,0),"0"),
IFERROR(VLOOKUP($A114,'Season 9'!AK$4:CN$104,27,0),"0"),IFERROR(VLOOKUP($A114,'Season 10'!AK$4:CN$104,27,0),"0"),
IFERROR(VLOOKUP($A114,'Season 11'!AK$4:CN$104,27,0),"0"),IFERROR(VLOOKUP($A114,'Season 12'!AK$4:CN$104,27,0),"0"),
IFERROR(VLOOKUP($A114,'Season 13'!AK$4:CN$104,27,0),"0"),IFERROR(VLOOKUP($A114,'Season 14'!AK$4:CN$104,27,0),"0"),IFERROR(VLOOKUP($A114,'Season 15'!AK$4:CN$104,27,0),"0"),)</f>
        <v>0</v>
      </c>
      <c r="AA114" s="403">
        <f>SUM(
IFERROR(VLOOKUP($A114,'Season 1'!AJ$4:CM$104,28,0),"0"),IFERROR(VLOOKUP($A114,'Season 2'!AK$4:CN$104,28,0),"0"),
IFERROR(VLOOKUP($A114,'Season 3'!AK$4:CN$104,28,0),"0"),IFERROR(VLOOKUP($A114,'Season 4'!AK$4:CN$104,28,0),"0"),
IFERROR(VLOOKUP($A114,'Season 5'!AK$4:CN$104,28,0),"0"),IFERROR(VLOOKUP($A114,'Season 6'!AK$4:CN$104,28,0),"0"),
IFERROR(VLOOKUP($A114,'Season 7'!AK$4:CN$104,28,0),"0"),IFERROR(VLOOKUP($A114,'Season 8'!AK$4:CN$104,28,0),"0"),
IFERROR(VLOOKUP($A114,'Season 9'!AK$4:CN$104,28,0),"0"),IFERROR(VLOOKUP($A114,'Season 10'!AK$4:CN$104,28,0),"0"),
IFERROR(VLOOKUP($A114,'Season 11'!AK$4:CN$104,28,0),"0"),IFERROR(VLOOKUP($A114,'Season 12'!AK$4:CN$104,28,0),"0"),
IFERROR(VLOOKUP($A114,'Season 13'!AK$4:CN$104,28,0),"0"),IFERROR(VLOOKUP($A114,'Season 14'!AK$4:CN$104,28,0),"0"),IFERROR(VLOOKUP($A114,'Season 15'!AK$4:CN$104,28,0),"0"),)</f>
        <v>0</v>
      </c>
      <c r="AB114" s="398">
        <f>SUM(
IFERROR(VLOOKUP($A114,'Season 1'!AJ$4:CM$104,29,0),"0"),IFERROR(VLOOKUP($A114,'Season 2'!AK$4:CN$104,29,0),"0"),
IFERROR(VLOOKUP($A114,'Season 3'!AK$4:CN$104,29,0),"0"),IFERROR(VLOOKUP($A114,'Season 4'!AK$4:CN$104,29,0),"0"),
IFERROR(VLOOKUP($A114,'Season 5'!AK$4:CN$104,29,0),"0"),IFERROR(VLOOKUP($A114,'Season 6'!AK$4:CN$104,29,0),"0"),
IFERROR(VLOOKUP($A114,'Season 7'!AK$4:CN$104,29,0),"0"),IFERROR(VLOOKUP($A114,'Season 8'!AK$4:CN$104,29,0),"0"),
IFERROR(VLOOKUP($A114,'Season 9'!AK$4:CN$104,29,0),"0"),IFERROR(VLOOKUP($A114,'Season 10'!AK$4:CN$104,29,0),"0"),
IFERROR(VLOOKUP($A114,'Season 11'!AK$4:CN$104,29,0),"0"),IFERROR(VLOOKUP($A114,'Season 12'!AK$4:CN$104,29,0),"0"),
IFERROR(VLOOKUP($A114,'Season 13'!AK$4:CN$104,29,0),"0"),IFERROR(VLOOKUP($A114,'Season 14'!AK$4:CN$104,29,0),"0"),IFERROR(VLOOKUP($A114,'Season 15'!AK$4:CN$104,29,0),"0"),)</f>
        <v>0</v>
      </c>
      <c r="AC114" s="518">
        <f>SUM(
IFERROR(VLOOKUP($A114,'Season 1'!AJ$4:CM$104,30,0),"0"),IFERROR(VLOOKUP($A114,'Season 2'!AK$4:CN$104,30,0),"0"),
IFERROR(VLOOKUP($A114,'Season 3'!AK$4:CN$104,30,0),"0"),IFERROR(VLOOKUP($A114,'Season 4'!AK$4:CN$104,30,0),"0"),
IFERROR(VLOOKUP($A114,'Season 5'!AK$4:CN$104,30,0),"0"),IFERROR(VLOOKUP($A114,'Season 6'!AK$4:CN$104,30,0),"0"),
IFERROR(VLOOKUP($A114,'Season 7'!AK$4:CN$104,30,0),"0"),IFERROR(VLOOKUP($A114,'Season 8'!AK$4:CN$104,30,0),"0"),
IFERROR(VLOOKUP($A114,'Season 9'!AK$4:CN$104,30,0),"0"),IFERROR(VLOOKUP($A114,'Season 10'!AK$4:CN$104,30,0),"0"),
IFERROR(VLOOKUP($A114,'Season 11'!AK$4:CN$104,30,0),"0"),IFERROR(VLOOKUP($A114,'Season 12'!AK$4:CN$104,30,0),"0"),
IFERROR(VLOOKUP($A114,'Season 13'!AK$4:CN$104,30,0),"0"),IFERROR(VLOOKUP($A114,'Season 14'!AK$4:CN$104,30,0),"0"),IFERROR(VLOOKUP($A114,'Season 15'!AK$4:CN$104,30,0),"0"),)</f>
        <v>0</v>
      </c>
      <c r="AD114" s="21">
        <f>SUM(
IFERROR(VLOOKUP($A114,'Season 1'!AJ$4:CM$104,31,0),"0"),IFERROR(VLOOKUP($A114,'Season 2'!AK$4:CN$104,31,0),"0"),
IFERROR(VLOOKUP($A114,'Season 3'!AK$4:CN$104,31,0),"0"),IFERROR(VLOOKUP($A114,'Season 4'!AK$4:CN$104,31,0),"0"),
IFERROR(VLOOKUP($A114,'Season 5'!AK$4:CN$104,31,0),"0"),IFERROR(VLOOKUP($A114,'Season 6'!AK$4:CN$104,31,0),"0"),
IFERROR(VLOOKUP($A114,'Season 7'!AK$4:CN$104,31,0),"0"),IFERROR(VLOOKUP($A114,'Season 8'!AK$4:CN$104,31,0),"0"),
IFERROR(VLOOKUP($A114,'Season 9'!AK$4:CN$104,31,0),"0"),IFERROR(VLOOKUP($A114,'Season 10'!AK$4:CN$104,31,0),"0"),
IFERROR(VLOOKUP($A114,'Season 11'!AK$4:CN$104,31,0),"0"),IFERROR(VLOOKUP($A114,'Season 12'!AK$4:CN$104,31,0),"0"),
IFERROR(VLOOKUP($A114,'Season 13'!AK$4:CN$104,31,0),"0"),IFERROR(VLOOKUP($A114,'Season 14'!AK$4:CN$104,31,0),"0"),IFERROR(VLOOKUP($A114,'Season 15'!AK$4:CN$104,31,0),"0"),)</f>
        <v>0</v>
      </c>
      <c r="AE114" s="402">
        <f>SUM(
IFERROR(VLOOKUP($A114,'Season 1'!AJ$4:CM$104,32,0),"0"),IFERROR(VLOOKUP($A114,'Season 2'!AK$4:CN$104,32,0),"0"),
IFERROR(VLOOKUP($A114,'Season 3'!AK$4:CN$104,32,0),"0"),IFERROR(VLOOKUP($A114,'Season 4'!AK$4:CN$104,32,0),"0"),
IFERROR(VLOOKUP($A114,'Season 5'!AK$4:CN$104,32,0),"0"),IFERROR(VLOOKUP($A114,'Season 6'!AK$4:CN$104,32,0),"0"),
IFERROR(VLOOKUP($A114,'Season 7'!AK$4:CN$104,32,0),"0"),IFERROR(VLOOKUP($A114,'Season 8'!AK$4:CN$104,32,0),"0"),
IFERROR(VLOOKUP($A114,'Season 9'!AK$4:CN$104,32,0),"0"),IFERROR(VLOOKUP($A114,'Season 10'!AK$4:CN$104,32,0),"0"),
IFERROR(VLOOKUP($A114,'Season 11'!AK$4:CN$104,32,0),"0"),IFERROR(VLOOKUP($A114,'Season 12'!AK$4:CN$104,32,0),"0"),
IFERROR(VLOOKUP($A114,'Season 13'!AK$4:CN$104,32,0),"0"),IFERROR(VLOOKUP($A114,'Season 14'!AK$4:CN$104,32,0),"0"),IFERROR(VLOOKUP($A114,'Season 15'!AK$4:CN$104,32,0),"0"),)</f>
        <v>0</v>
      </c>
      <c r="AF114" s="403">
        <f>SUM(IFERROR(VLOOKUP($A114,'Season 2'!AK$4:CN$104,33,0),"0"),
IFERROR(VLOOKUP($A114,'Season 3'!AK$4:CN$104,33,0),"0"),IFERROR(VLOOKUP($A114,'Season 4'!AK$4:CN$104,33,0),"0"),
IFERROR(VLOOKUP($A114,'Season 5'!AK$4:CN$104,33,0),"0"),IFERROR(VLOOKUP($A114,'Season 6'!AK$4:CN$104,33,0),"0"),
IFERROR(VLOOKUP($A114,'Season 7'!AK$4:CN$104,33,0),"0"),IFERROR(VLOOKUP($A114,'Season 8'!AK$4:CN$104,33,0),"0"),
IFERROR(VLOOKUP($A114,'Season 9'!AK$4:CN$104,33,0),"0"),IFERROR(VLOOKUP($A114,'Season 10'!AK$4:CN$104,33,0),"0"),
IFERROR(VLOOKUP($A114,'Season 11'!AK$4:CN$104,33,0),"0"),IFERROR(VLOOKUP($A114,'Season 12'!AK$4:CN$104,33,0),"0"),
IFERROR(VLOOKUP($A114,'Season 13'!AK$4:CN$104,33,0),"0"),IFERROR(VLOOKUP($A114,'Season 14'!AK$4:CN$104,33,0),"0"),IFERROR(VLOOKUP($A114,'Season 15'!AK$4:CN$104,33,0),"0"),)</f>
        <v>0</v>
      </c>
      <c r="AG114" s="398">
        <f>SUM(IFERROR(VLOOKUP($A114,'Season 2'!AK$4:CN$104,34,0),"0"),
IFERROR(VLOOKUP($A114,'Season 3'!AK$4:CN$104,34,0),"0"),IFERROR(VLOOKUP($A114,'Season 4'!AK$4:CN$104,34,0),"0"),
IFERROR(VLOOKUP($A114,'Season 5'!AK$4:CN$104,34,0),"0"),IFERROR(VLOOKUP($A114,'Season 6'!AK$4:CN$104,34,0),"0"),
IFERROR(VLOOKUP($A114,'Season 7'!AK$4:CN$104,34,0),"0"),IFERROR(VLOOKUP($A114,'Season 8'!AK$4:CN$104,34,0),"0"),
IFERROR(VLOOKUP($A114,'Season 9'!AK$4:CN$104,34,0),"0"),IFERROR(VLOOKUP($A114,'Season 10'!AK$4:CN$104,34,0),"0"),
IFERROR(VLOOKUP($A114,'Season 11'!AK$4:CN$104,34,0),"0"),IFERROR(VLOOKUP($A114,'Season 12'!AK$4:CN$104,34,0),"0"),
IFERROR(VLOOKUP($A114,'Season 13'!AK$4:CN$104,34,0),"0"),IFERROR(VLOOKUP($A114,'Season 14'!AK$4:CN$104,34,0),"0"),IFERROR(VLOOKUP($A114,'Season 15'!AK$4:CN$104,34,0),"0"),)</f>
        <v>0</v>
      </c>
      <c r="AH114" s="518">
        <f>SUM(IFERROR(VLOOKUP($A114,'Season 2'!AK$4:CN$104,35,0),"0"),
IFERROR(VLOOKUP($A114,'Season 3'!AK$4:CN$104,35,0),"0"),IFERROR(VLOOKUP($A114,'Season 4'!AK$4:CN$104,35,0),"0"),
IFERROR(VLOOKUP($A114,'Season 5'!AK$4:CN$104,35,0),"0"),IFERROR(VLOOKUP($A114,'Season 6'!AK$4:CN$104,35,0),"0"),
IFERROR(VLOOKUP($A114,'Season 7'!AK$4:CN$104,35,0),"0"),IFERROR(VLOOKUP($A114,'Season 8'!AK$4:CN$104,35,0),"0"),
IFERROR(VLOOKUP($A114,'Season 9'!AK$4:CN$104,35,0),"0"),IFERROR(VLOOKUP($A114,'Season 10'!AK$4:CN$104,35,0),"0"),
IFERROR(VLOOKUP($A114,'Season 11'!AK$4:CN$104,35,0),"0"),IFERROR(VLOOKUP($A114,'Season 12'!AK$4:CN$104,35,0),"0"),
IFERROR(VLOOKUP($A114,'Season 13'!AK$4:CN$104,35,0),"0"),IFERROR(VLOOKUP($A114,'Season 14'!AK$4:CN$104,35,0),"0"),IFERROR(VLOOKUP($A114,'Season 15'!AK$4:CN$104,35,0),"0"),)</f>
        <v>0</v>
      </c>
      <c r="AI114" s="21">
        <f>SUM(IFERROR(VLOOKUP($A114,'Season 2'!AK$4:CN$104,36,0),"0"),
IFERROR(VLOOKUP($A114,'Season 3'!AK$4:CN$104,36,0),"0"),IFERROR(VLOOKUP($A114,'Season 4'!AK$4:CN$104,36,0),"0"),
IFERROR(VLOOKUP($A114,'Season 5'!AK$4:CN$104,36,0),"0"),IFERROR(VLOOKUP($A114,'Season 6'!AK$4:CN$104,36,0),"0"),
IFERROR(VLOOKUP($A114,'Season 7'!AK$4:CN$104,36,0),"0"),IFERROR(VLOOKUP($A114,'Season 8'!AK$4:CN$104,36,0),"0"),
IFERROR(VLOOKUP($A114,'Season 9'!AK$4:CN$104,36,0),"0"),IFERROR(VLOOKUP($A114,'Season 10'!AK$4:CN$104,36,0),"0"),
IFERROR(VLOOKUP($A114,'Season 11'!AK$4:CN$104,36,0),"0"),IFERROR(VLOOKUP($A114,'Season 12'!AK$4:CN$104,36,0),"0"),
IFERROR(VLOOKUP($A114,'Season 13'!AK$4:CN$104,36,0),"0"),IFERROR(VLOOKUP($A114,'Season 14'!AK$4:CN$104,36,0),"0"),IFERROR(VLOOKUP($A114,'Season 15'!AK$4:CN$104,36,0),"0"),)</f>
        <v>0</v>
      </c>
      <c r="AJ114" s="402">
        <f>SUM(IFERROR(VLOOKUP($A114,'Season 2'!AK$4:CN$104,37,0),"0"),
IFERROR(VLOOKUP($A114,'Season 3'!AK$4:CN$104,37,0),"0"),IFERROR(VLOOKUP($A114,'Season 4'!AK$4:CN$104,37,0),"0"),
IFERROR(VLOOKUP($A114,'Season 5'!AK$4:CN$104,37,0),"0"),IFERROR(VLOOKUP($A114,'Season 6'!AK$4:CN$104,37,0),"0"),
IFERROR(VLOOKUP($A114,'Season 7'!AK$4:CN$104,37,0),"0"),IFERROR(VLOOKUP($A114,'Season 8'!AK$4:CN$104,37,0),"0"),
IFERROR(VLOOKUP($A114,'Season 9'!AK$4:CN$104,37,0),"0"),IFERROR(VLOOKUP($A114,'Season 10'!AK$4:CN$104,37,0),"0"),
IFERROR(VLOOKUP($A114,'Season 11'!AK$4:CN$104,37,0),"0"),IFERROR(VLOOKUP($A114,'Season 12'!AK$4:CN$104,37,0),"0"),
IFERROR(VLOOKUP($A114,'Season 13'!AK$4:CN$104,37,0),"0"),IFERROR(VLOOKUP($A114,'Season 14'!AK$4:CN$104,37,0),"0"),IFERROR(VLOOKUP($A114,'Season 15'!AK$4:CN$104,37,0),"0"),)</f>
        <v>0</v>
      </c>
      <c r="AK114" s="403">
        <f>SUM(IFERROR(VLOOKUP($A114,'Season 1'!AJ$4:CM$104,33,0),"0"),IFERROR(VLOOKUP($A114,'Season 2'!AK$4:CN$104,38,0),"0"),
IFERROR(VLOOKUP($A114,'Season 3'!AK$4:CN$104,38,0),"0"),IFERROR(VLOOKUP($A114,'Season 4'!AK$4:CN$104,38,0),"0"),
IFERROR(VLOOKUP($A114,'Season 5'!AK$4:CN$104,38,0),"0"),IFERROR(VLOOKUP($A114,'Season 6'!AK$4:CN$104,38,0),"0"),
IFERROR(VLOOKUP($A114,'Season 7'!AK$4:CN$104,38,0),"0"),IFERROR(VLOOKUP($A114,'Season 8'!AK$4:CN$104,38,0),"0"),
IFERROR(VLOOKUP($A114,'Season 9'!AK$4:CN$104,38,0),"0"),IFERROR(VLOOKUP($A114,'Season 10'!AK$4:CN$104,38,0),"0"),
IFERROR(VLOOKUP($A114,'Season 11'!AK$4:CN$104,38,0),"0"),IFERROR(VLOOKUP($A114,'Season 12'!AK$4:CN$104,38,0),"0"),
IFERROR(VLOOKUP($A114,'Season 13'!AK$4:CN$104,38,0),"0"),IFERROR(VLOOKUP($A114,'Season 14'!AK$4:CN$104,38,0),"0"),IFERROR(VLOOKUP($A114,'Season 15'!AK$4:CN$104,38,0),"0"),)</f>
        <v>0</v>
      </c>
      <c r="AL114" s="398">
        <f>SUM(IFERROR(VLOOKUP($A114,'Season 1'!AJ$4:CM$104,34,0),"0"),IFERROR(VLOOKUP($A114,'Season 2'!AK$4:CN$104,39,0),"0"),
IFERROR(VLOOKUP($A114,'Season 3'!AK$4:CN$104,39,0),"0"),IFERROR(VLOOKUP($A114,'Season 4'!AK$4:CN$104,39,0),"0"),
IFERROR(VLOOKUP($A114,'Season 5'!AK$4:CN$104,39,0),"0"),IFERROR(VLOOKUP($A114,'Season 6'!AK$4:CN$104,39,0),"0"),
IFERROR(VLOOKUP($A114,'Season 7'!AK$4:CN$104,39,0),"0"),IFERROR(VLOOKUP($A114,'Season 8'!AK$4:CN$104,39,0),"0"),
IFERROR(VLOOKUP($A114,'Season 9'!AK$4:CN$104,39,0),"0"),IFERROR(VLOOKUP($A114,'Season 10'!AK$4:CN$104,39,0),"0"),
IFERROR(VLOOKUP($A114,'Season 11'!AK$4:CN$104,39,0),"0"),IFERROR(VLOOKUP($A114,'Season 12'!AK$4:CN$104,39,0),"0"),
IFERROR(VLOOKUP($A114,'Season 13'!AK$4:CN$104,39,0),"0"),IFERROR(VLOOKUP($A114,'Season 14'!AK$4:CN$104,39,0),"0"),IFERROR(VLOOKUP($A114,'Season 15'!AK$4:CN$104,39,0),"0"),)</f>
        <v>0</v>
      </c>
      <c r="AM114" s="518">
        <f>SUM(IFERROR(VLOOKUP($A114,'Season 1'!AJ$4:CM$104,35,0),"0"),IFERROR(VLOOKUP($A114,'Season 2'!AK$4:CN$104,40,0),"0"),
IFERROR(VLOOKUP($A114,'Season 3'!AK$4:CN$104,40,0),"0"),IFERROR(VLOOKUP($A114,'Season 4'!AK$4:CN$104,40,0),"0"),
IFERROR(VLOOKUP($A114,'Season 5'!AK$4:CN$104,40,0),"0"),IFERROR(VLOOKUP($A114,'Season 6'!AK$4:CN$104,40,0),"0"),
IFERROR(VLOOKUP($A114,'Season 7'!AK$4:CN$104,40,0),"0"),IFERROR(VLOOKUP($A114,'Season 8'!AK$4:CN$104,40,0),"0"),
IFERROR(VLOOKUP($A114,'Season 9'!AK$4:CN$104,40,0),"0"),IFERROR(VLOOKUP($A114,'Season 10'!AK$4:CN$104,40,0),"0"),
IFERROR(VLOOKUP($A114,'Season 11'!AK$4:CN$104,40,0),"0"),IFERROR(VLOOKUP($A114,'Season 12'!AK$4:CN$104,40,0),"0"),
IFERROR(VLOOKUP($A114,'Season 13'!AK$4:CN$104,40,0),"0"),IFERROR(VLOOKUP($A114,'Season 14'!AK$4:CN$104,40,0),"0"),IFERROR(VLOOKUP($A114,'Season 15'!AK$4:CN$104,40,0),"0"),)</f>
        <v>0</v>
      </c>
      <c r="AN114" s="21">
        <f>SUM(IFERROR(VLOOKUP($A114,'Season 1'!AJ$4:CM$104,36,0),"0"),IFERROR(VLOOKUP($A114,'Season 2'!AK$4:CN$104,41,0),"0"),
IFERROR(VLOOKUP($A114,'Season 3'!AK$4:CN$104,41,0),"0"),IFERROR(VLOOKUP($A114,'Season 4'!AK$4:CN$104,41,0),"0"),
IFERROR(VLOOKUP($A114,'Season 5'!AK$4:CN$104,41,0),"0"),IFERROR(VLOOKUP($A114,'Season 6'!AK$4:CN$104,41,0),"0"),
IFERROR(VLOOKUP($A114,'Season 7'!AK$4:CN$104,41,0),"0"),IFERROR(VLOOKUP($A114,'Season 8'!AK$4:CN$104,41,0),"0"),
IFERROR(VLOOKUP($A114,'Season 9'!AK$4:CN$104,41,0),"0"),IFERROR(VLOOKUP($A114,'Season 10'!AK$4:CN$104,41,0),"0"),
IFERROR(VLOOKUP($A114,'Season 11'!AK$4:CN$104,41,0),"0"),IFERROR(VLOOKUP($A114,'Season 12'!AK$4:CN$104,41,0),"0"),
IFERROR(VLOOKUP($A114,'Season 13'!AK$4:CN$104,41,0),"0"),IFERROR(VLOOKUP($A114,'Season 14'!AK$4:CN$104,41,0),"0"),IFERROR(VLOOKUP($A114,'Season 15'!AK$4:CN$104,41,0),"0"),)</f>
        <v>0</v>
      </c>
      <c r="AO114" s="402">
        <f>SUM(IFERROR(VLOOKUP($A114,'Season 1'!AJ$4:CM$104,37,0),"0"),IFERROR(VLOOKUP($A114,'Season 2'!AK$4:CN$104,42,0),"0"),
IFERROR(VLOOKUP($A114,'Season 3'!AK$4:CN$104,42,0),"0"),IFERROR(VLOOKUP($A114,'Season 4'!AK$4:CN$104,42,0),"0"),
IFERROR(VLOOKUP($A114,'Season 5'!AK$4:CN$104,42,0),"0"),IFERROR(VLOOKUP($A114,'Season 6'!AK$4:CN$104,42,0),"0"),
IFERROR(VLOOKUP($A114,'Season 7'!AK$4:CN$104,42,0),"0"),IFERROR(VLOOKUP($A114,'Season 8'!AK$4:CN$104,42,0),"0"),
IFERROR(VLOOKUP($A114,'Season 9'!AK$4:CN$104,42,0),"0"),IFERROR(VLOOKUP($A114,'Season 10'!AK$4:CN$104,42,0),"0"),
IFERROR(VLOOKUP($A114,'Season 11'!AK$4:CN$104,42,0),"0"),IFERROR(VLOOKUP($A114,'Season 12'!AK$4:CN$104,42,0),"0"),
IFERROR(VLOOKUP($A114,'Season 13'!AK$4:CN$104,42,0),"0"),IFERROR(VLOOKUP($A114,'Season 14'!AK$4:CN$104,42,0),"0"),IFERROR(VLOOKUP($A114,'Season 15'!AK$4:CN$104,42,0),"0"),)</f>
        <v>0</v>
      </c>
      <c r="AP114" s="403">
        <f>SUM(IFERROR(VLOOKUP($A114,'Season 1'!AJ$4:CM$104,43,0),"0"),IFERROR(VLOOKUP($A114,'Season 2'!AK$4:CN$104,43,0),"0"),
IFERROR(VLOOKUP($A114,'Season 3'!AK$4:CN$104,43,0),"0"),IFERROR(VLOOKUP($A114,'Season 4'!AK$4:CN$104,43,0),"0"),
IFERROR(VLOOKUP($A114,'Season 5'!AK$4:CN$104,43,0),"0"),IFERROR(VLOOKUP($A114,'Season 6'!AK$4:CN$104,43,0),"0"),
IFERROR(VLOOKUP($A114,'Season 7'!AK$4:CN$104,43,0),"0"),IFERROR(VLOOKUP($A114,'Season 8'!AK$4:CN$104,43,0),"0"),
IFERROR(VLOOKUP($A114,'Season 9'!AK$4:CN$104,43,0),"0"),IFERROR(VLOOKUP($A114,'Season 10'!AK$4:CN$104,43,0),"0"),
IFERROR(VLOOKUP($A114,'Season 11'!AK$4:CN$104,43,0),"0"),IFERROR(VLOOKUP($A114,'Season 12'!AK$4:CN$104,43,0),"0"),
IFERROR(VLOOKUP($A114,'Season 13'!AK$4:CN$104,43,0),"0"),IFERROR(VLOOKUP($A114,'Season 14'!AK$4:CN$104,43,0),"0"),IFERROR(VLOOKUP($A114,'Season 15'!AK$4:CN$104,43,0),"0"),)</f>
        <v>0</v>
      </c>
      <c r="AQ114" s="398">
        <f>SUM(IFERROR(VLOOKUP($A114,'Season 1'!AJ$4:CM$104,44,0),"0"),IFERROR(VLOOKUP($A114,'Season 2'!AK$4:CN$104,44,0),"0"),
IFERROR(VLOOKUP($A114,'Season 3'!AK$4:CN$104,44,0),"0"),IFERROR(VLOOKUP($A114,'Season 4'!AK$4:CN$104,44,0),"0"),
IFERROR(VLOOKUP($A114,'Season 5'!AK$4:CN$104,44,0),"0"),IFERROR(VLOOKUP($A114,'Season 6'!AK$4:CN$104,44,0),"0"),
IFERROR(VLOOKUP($A114,'Season 7'!AK$4:CN$104,44,0),"0"),IFERROR(VLOOKUP($A114,'Season 8'!AK$4:CN$104,44,0),"0"),
IFERROR(VLOOKUP($A114,'Season 9'!AK$4:CN$104,44,0),"0"),IFERROR(VLOOKUP($A114,'Season 10'!AK$4:CN$104,44,0),"0"),
IFERROR(VLOOKUP($A114,'Season 11'!AK$4:CN$104,44,0),"0"),IFERROR(VLOOKUP($A114,'Season 12'!AK$4:CN$104,44,0),"0"),
IFERROR(VLOOKUP($A114,'Season 13'!AK$4:CN$104,44,0),"0"),IFERROR(VLOOKUP($A114,'Season 14'!AK$4:CN$104,44,0),"0"),IFERROR(VLOOKUP($A114,'Season 15'!AK$4:CN$104,44,0),"0"),)</f>
        <v>0</v>
      </c>
      <c r="AR114" s="518">
        <f>SUM(IFERROR(VLOOKUP($A114,'Season 1'!AJ$4:CM$104,45,0),"0"),IFERROR(VLOOKUP($A114,'Season 2'!AK$4:CN$104,45,0),"0"),
IFERROR(VLOOKUP($A114,'Season 3'!AK$4:CN$104,45,0),"0"),IFERROR(VLOOKUP($A114,'Season 4'!AK$4:CN$104,45,0),"0"),
IFERROR(VLOOKUP($A114,'Season 5'!AK$4:CN$104,45,0),"0"),IFERROR(VLOOKUP($A114,'Season 6'!AK$4:CN$104,45,0),"0"),
IFERROR(VLOOKUP($A114,'Season 7'!AK$4:CN$104,45,0),"0"),IFERROR(VLOOKUP($A114,'Season 8'!AK$4:CN$104,45,0),"0"),
IFERROR(VLOOKUP($A114,'Season 9'!AK$4:CN$104,45,0),"0"),IFERROR(VLOOKUP($A114,'Season 10'!AK$4:CN$104,45,0),"0"),
IFERROR(VLOOKUP($A114,'Season 11'!AK$4:CN$104,45,0),"0"),IFERROR(VLOOKUP($A114,'Season 12'!AK$4:CN$104,45,0),"0"),
IFERROR(VLOOKUP($A114,'Season 13'!AK$4:CN$104,45,0),"0"),IFERROR(VLOOKUP($A114,'Season 14'!AK$4:CN$104,45,0),"0"),IFERROR(VLOOKUP($A114,'Season 15'!AK$4:CN$104,45,0),"0"),)</f>
        <v>0</v>
      </c>
      <c r="AS114" s="21">
        <f>SUM(IFERROR(VLOOKUP($A114,'Season 1'!AJ$4:CM$104,46,0),"0"),IFERROR(VLOOKUP($A114,'Season 2'!AK$4:CN$104,46,0),"0"),
IFERROR(VLOOKUP($A114,'Season 3'!AK$4:CN$104,46,0),"0"),IFERROR(VLOOKUP($A114,'Season 4'!AK$4:CN$104,46,0),"0"),
IFERROR(VLOOKUP($A114,'Season 5'!AK$4:CN$104,46,0),"0"),IFERROR(VLOOKUP($A114,'Season 6'!AK$4:CN$104,46,0),"0"),
IFERROR(VLOOKUP($A114,'Season 7'!AK$4:CN$104,46,0),"0"),IFERROR(VLOOKUP($A114,'Season 8'!AK$4:CN$104,46,0),"0"),
IFERROR(VLOOKUP($A114,'Season 9'!AK$4:CN$104,46,0),"0"),IFERROR(VLOOKUP($A114,'Season 10'!AK$4:CN$104,46,0),"0"),
IFERROR(VLOOKUP($A114,'Season 11'!AK$4:CN$104,46,0),"0"),IFERROR(VLOOKUP($A114,'Season 12'!AK$4:CN$104,46,0),"0"),
IFERROR(VLOOKUP($A114,'Season 13'!AK$4:CN$104,46,0),"0"),IFERROR(VLOOKUP($A114,'Season 14'!AK$4:CN$104,46,0),"0"),IFERROR(VLOOKUP($A114,'Season 15'!AK$4:CN$104,46,0),"0"),)</f>
        <v>0</v>
      </c>
      <c r="AT114" s="402">
        <f>SUM(IFERROR(VLOOKUP($A114,'Season 1'!AJ$4:CM$104,47,0),"0"),IFERROR(VLOOKUP($A114,'Season 2'!AK$4:CN$104,47,0),"0"),
IFERROR(VLOOKUP($A114,'Season 3'!AK$4:CN$104,47,0),"0"),IFERROR(VLOOKUP($A114,'Season 4'!AK$4:CN$104,47,0),"0"),
IFERROR(VLOOKUP($A114,'Season 5'!AK$4:CN$104,47,0),"0"),IFERROR(VLOOKUP($A114,'Season 6'!AK$4:CN$104,47,0),"0"),
IFERROR(VLOOKUP($A114,'Season 7'!AK$4:CN$104,47,0),"0"),IFERROR(VLOOKUP($A114,'Season 8'!AK$4:CN$104,47,0),"0"),
IFERROR(VLOOKUP($A114,'Season 9'!AK$4:CN$104,47,0),"0"),IFERROR(VLOOKUP($A114,'Season 10'!AK$4:CN$104,47,0),"0"),
IFERROR(VLOOKUP($A114,'Season 11'!AK$4:CN$104,47,0),"0"),IFERROR(VLOOKUP($A114,'Season 12'!AK$4:CN$104,47,0),"0"),
IFERROR(VLOOKUP($A114,'Season 13'!AK$4:CN$104,47,0),"0"),IFERROR(VLOOKUP($A114,'Season 14'!AK$4:CN$104,47,0),"0"),IFERROR(VLOOKUP($A114,'Season 15'!AK$4:CN$104,47,0),"0"),)</f>
        <v>0</v>
      </c>
      <c r="AU114" s="403">
        <f>SUM(IFERROR(VLOOKUP($A114,'Season 3'!AK$4:CN$104,48,0),"0"),IFERROR(VLOOKUP($A114,'Season 4'!AK$4:CN$104,48,0),"0"),
IFERROR(VLOOKUP($A114,'Season 5'!AK$4:CN$104,48,0),"0"),IFERROR(VLOOKUP($A114,'Season 6'!AK$4:CN$104,48,0),"0"),
IFERROR(VLOOKUP($A114,'Season 7'!AK$4:CN$104,48,0),"0"),IFERROR(VLOOKUP($A114,'Season 8'!AK$4:CN$104,48,0),"0"),
IFERROR(VLOOKUP($A114,'Season 9'!AK$4:CN$104,48,0),"0"),IFERROR(VLOOKUP($A114,'Season 10'!AK$4:CN$104,48,0),"0"),
IFERROR(VLOOKUP($A114,'Season 11'!AK$4:CN$104,48,0),"0"),IFERROR(VLOOKUP($A114,'Season 12'!AK$4:CN$104,48,0),"0"),
IFERROR(VLOOKUP($A114,'Season 13'!AK$4:CN$104,48,0),"0"),IFERROR(VLOOKUP($A114,'Season 14'!AK$4:CN$104,48,0),"0"),IFERROR(VLOOKUP($A114,'Season 15'!AK$4:CN$104,48,0),"0"),)</f>
        <v>0</v>
      </c>
      <c r="AV114" s="398">
        <f>SUM(IFERROR(VLOOKUP($A114,'Season 3'!AK$4:CN$104,49,0),"0"),IFERROR(VLOOKUP($A114,'Season 4'!AK$4:CN$104,49,0),"0"),
IFERROR(VLOOKUP($A114,'Season 5'!AK$4:CN$104,49,0),"0"),IFERROR(VLOOKUP($A114,'Season 6'!AK$4:CN$104,49,0),"0"),
IFERROR(VLOOKUP($A114,'Season 7'!AK$4:CN$104,49,0),"0"),IFERROR(VLOOKUP($A114,'Season 8'!AK$4:CN$104,49,0),"0"),
IFERROR(VLOOKUP($A114,'Season 9'!AK$4:CN$104,49,0),"0"),IFERROR(VLOOKUP($A114,'Season 10'!AK$4:CN$104,49,0),"0"),
IFERROR(VLOOKUP($A114,'Season 11'!AK$4:CN$104,49,0),"0"),IFERROR(VLOOKUP($A114,'Season 12'!AK$4:CN$104,49,0),"0"),
IFERROR(VLOOKUP($A114,'Season 13'!AK$4:CN$104,49,0),"0"),IFERROR(VLOOKUP($A114,'Season 14'!AK$4:CN$104,49,0),"0"),IFERROR(VLOOKUP($A114,'Season 15'!AK$4:CN$104,49,0),"0"),)</f>
        <v>0</v>
      </c>
      <c r="AW114" s="518">
        <f>SUM(IFERROR(VLOOKUP($A114,'Season 3'!AK$4:CN$104,50,0),"0"),IFERROR(VLOOKUP($A114,'Season 4'!AK$4:CN$104,50,0),"0"),
IFERROR(VLOOKUP($A114,'Season 5'!AK$4:CN$104,50,0),"0"),IFERROR(VLOOKUP($A114,'Season 6'!AK$4:CN$104,50,0),"0"),
IFERROR(VLOOKUP($A114,'Season 7'!AK$4:CN$104,50,0),"0"),IFERROR(VLOOKUP($A114,'Season 8'!AK$4:CN$104,50,0),"0"),
IFERROR(VLOOKUP($A114,'Season 9'!AK$4:CN$104,50,0),"0"),IFERROR(VLOOKUP($A114,'Season 10'!AK$4:CN$104,50,0),"0"),
IFERROR(VLOOKUP($A114,'Season 11'!AK$4:CN$104,50,0),"0"),IFERROR(VLOOKUP($A114,'Season 12'!AK$4:CN$104,50,0),"0"),
IFERROR(VLOOKUP($A114,'Season 13'!AK$4:CN$104,50,0),"0"),IFERROR(VLOOKUP($A114,'Season 14'!AK$4:CN$104,50,0),"0"),IFERROR(VLOOKUP($A114,'Season 15'!AK$4:CN$104,50,0),"0"),)</f>
        <v>0</v>
      </c>
      <c r="AX114" s="21">
        <f>SUM(IFERROR(VLOOKUP($A114,'Season 3'!AK$4:CN$104,51,0),"0"),IFERROR(VLOOKUP($A114,'Season 4'!AK$4:CN$104,51,0),"0"),
IFERROR(VLOOKUP($A114,'Season 5'!AK$4:CN$104,51,0),"0"),IFERROR(VLOOKUP($A114,'Season 6'!AK$4:CN$104,51,0),"0"),
IFERROR(VLOOKUP($A114,'Season 7'!AK$4:CN$104,51,0),"0"),IFERROR(VLOOKUP($A114,'Season 8'!AK$4:CN$104,51,0),"0"),
IFERROR(VLOOKUP($A114,'Season 9'!AK$4:CN$104,51,0),"0"),IFERROR(VLOOKUP($A114,'Season 10'!AK$4:CN$104,51,0),"0"),
IFERROR(VLOOKUP($A114,'Season 11'!AK$4:CN$104,51,0),"0"),IFERROR(VLOOKUP($A114,'Season 12'!AK$4:CN$104,51,0),"0"),
IFERROR(VLOOKUP($A114,'Season 13'!AK$4:CN$104,51,0),"0"),IFERROR(VLOOKUP($A114,'Season 14'!AK$4:CN$104,51,0),"0"),IFERROR(VLOOKUP($A114,'Season 15'!AK$4:CN$104,51,0),"0"),)</f>
        <v>0</v>
      </c>
      <c r="AY114" s="402">
        <f>SUM(IFERROR(VLOOKUP($A114,'Season 3'!AK$4:CN$104,52,0),"0"),IFERROR(VLOOKUP($A114,'Season 4'!AK$4:CN$104,52,0),"0"),
IFERROR(VLOOKUP($A114,'Season 5'!AK$4:CN$104,52,0),"0"),IFERROR(VLOOKUP($A114,'Season 6'!AK$4:CN$104,52,0),"0"),
IFERROR(VLOOKUP($A114,'Season 7'!AK$4:CN$104,52,0),"0"),IFERROR(VLOOKUP($A114,'Season 8'!AK$4:CN$104,52,0),"0"),
IFERROR(VLOOKUP($A114,'Season 9'!AK$4:CN$104,52,0),"0"),IFERROR(VLOOKUP($A114,'Season 10'!AK$4:CN$104,52,0),"0"),
IFERROR(VLOOKUP($A114,'Season 11'!AK$4:CN$104,52,0),"0"),IFERROR(VLOOKUP($A114,'Season 12'!AK$4:CN$104,52,0),"0"),
IFERROR(VLOOKUP($A114,'Season 13'!AK$4:CN$104,52,0),"0"),IFERROR(VLOOKUP($A114,'Season 14'!AK$4:CN$104,52,0),"0"),IFERROR(VLOOKUP($A114,'Season 15'!AK$4:CN$104,52,0),"0"),)</f>
        <v>0</v>
      </c>
      <c r="AZ114" s="403">
        <f>SUM(IFERROR(VLOOKUP($A114,'Season 1'!AJ$4:CM$104,38,0),"0"),IFERROR(VLOOKUP($A114,'Season 2'!AK$4:CN$104,48,0),"0"),)</f>
        <v>0</v>
      </c>
      <c r="BA114" s="398">
        <f>SUM(IFERROR(VLOOKUP($A114,'Season 1'!AJ$4:CM$104,39,0),"0"),IFERROR(VLOOKUP($A114,'Season 2'!AK$4:CN$104,49,0),"0"),)</f>
        <v>0</v>
      </c>
      <c r="BB114" s="518">
        <f>SUM(IFERROR(VLOOKUP($A114,'Season 1'!AJ$4:CM$104,40,0),"0"),IFERROR(VLOOKUP($A114,'Season 2'!AK$4:CN$104,50,0),"0"),)</f>
        <v>0</v>
      </c>
      <c r="BC114" s="21">
        <f>SUM(IFERROR(VLOOKUP($A114,'Season 1'!AJ$4:CM$104,41,0),"0"),IFERROR(VLOOKUP($A114,'Season 2'!AK$4:CN$104,51,0),"0"),)</f>
        <v>0</v>
      </c>
      <c r="BD114" s="402">
        <f>SUM(IFERROR(VLOOKUP($A114,'Season 1'!AJ$4:CM$104,42,0),"0"),IFERROR(VLOOKUP($A114,'Season 2'!AK$4:CN$104,52,0),"0"),)</f>
        <v>0</v>
      </c>
      <c r="BE114" s="561">
        <f>SUM(
IFERROR(VLOOKUP($A114,'Season 1'!AJ$4:CM$104,48,0),"0"),IFERROR(VLOOKUP($A114,'Season 2'!AK$4:CN$104,53,0),"0"),
IFERROR(VLOOKUP($A114,'Season 3'!AK$4:CN$104,53,0),"0"),IFERROR(VLOOKUP($A114,'Season 4'!AK$4:CN$104,53,0),"0"),
IFERROR(VLOOKUP($A114,'Season 5'!AK$4:CN$104,53,0),"0"),IFERROR(VLOOKUP($A114,'Season 6'!AK$4:CN$104,53,0),"0"),
IFERROR(VLOOKUP($A114,'Season 7'!AK$4:CN$104,53,0),"0"),IFERROR(VLOOKUP($A114,'Season 8'!AK$4:CN$104,53,0),"0"),
IFERROR(VLOOKUP($A114,'Season 9'!AK$4:CN$104,53,0),"0"),IFERROR(VLOOKUP($A114,'Season 10'!AK$4:CN$104,53,0),"0"),
IFERROR(VLOOKUP($A114,'Season 11'!AK$4:CN$104,53,0),"0"),IFERROR(VLOOKUP($A114,'Season 12'!AK$4:CN$104,53,0),"0"),
IFERROR(VLOOKUP($A114,'Season 13'!AK$4:CN$104,53,0),"0"),IFERROR(VLOOKUP($A114,'Season 14'!AK$4:CN$104,53,0),"0"),IFERROR(VLOOKUP($A114,'Season 15'!AK$4:CN$104,53,0),"0"),)</f>
        <v>0</v>
      </c>
      <c r="BF114" s="562">
        <f>SUM(
IFERROR(VLOOKUP($A114,'Season 1'!AJ$4:CM$104,49,0),"0"),IFERROR(VLOOKUP($A114,'Season 2'!AK$4:CN$104,54,0),"0"),
IFERROR(VLOOKUP($A114,'Season 3'!AK$4:CN$104,54,0),"0"),IFERROR(VLOOKUP($A114,'Season 4'!AK$4:CN$104,54,0),"0"),
IFERROR(VLOOKUP($A114,'Season 5'!AK$4:CN$104,54,0),"0"),IFERROR(VLOOKUP($A114,'Season 6'!AK$4:CN$104,54,0),"0"),
IFERROR(VLOOKUP($A114,'Season 7'!AK$4:CN$104,54,0),"0"),IFERROR(VLOOKUP($A114,'Season 8'!AK$4:CN$104,54,0),"0"),
IFERROR(VLOOKUP($A114,'Season 9'!AK$4:CN$104,54,0),"0"),IFERROR(VLOOKUP($A114,'Season 10'!AK$4:CN$104,54,0),"0"),
IFERROR(VLOOKUP($A114,'Season 11'!AK$4:CN$104,540),"0"),IFERROR(VLOOKUP($A114,'Season 12'!AK$4:CN$104,54,0),"0"),
IFERROR(VLOOKUP($A114,'Season 13'!AK$4:CN$104,54,0),"0"),IFERROR(VLOOKUP($A114,'Season 14'!AK$4:CN$104,54,0),"0"),IFERROR(VLOOKUP($A114,'Season 15'!AK$4:CN$104,54,0),"0"),)</f>
        <v>0</v>
      </c>
      <c r="BG114" s="529" t="e">
        <f t="shared" si="3"/>
        <v>#DIV/0!</v>
      </c>
      <c r="BI114" s="553"/>
      <c r="BJ114" s="553"/>
      <c r="BK114" s="553"/>
      <c r="BL114" s="553"/>
      <c r="BM114" s="553"/>
      <c r="BN114" s="553"/>
      <c r="BO114" s="822"/>
      <c r="BP114" s="822"/>
      <c r="BQ114" s="822"/>
      <c r="BR114" s="822"/>
      <c r="BS114" s="12" t="str">
        <f>IFERROR(VLOOKUP($A114,'Season 1'!$AJ$4:$CM$104,50,0),"0")</f>
        <v>0</v>
      </c>
      <c r="BT114" s="12" t="str">
        <f>IFERROR(VLOOKUP($A114,'Season 1'!$AJ$4:$CM$104,51,0),"0")</f>
        <v>0</v>
      </c>
      <c r="BU114" s="12" t="str">
        <f>IFERROR(VLOOKUP($A114,'Season 2'!$AK$4:$CN$104,55,0),"0")</f>
        <v>0</v>
      </c>
      <c r="BV114" s="12" t="str">
        <f>IFERROR(VLOOKUP($A114,'Season 2'!$AK$4:$CN$104,56,0),"0")</f>
        <v>0</v>
      </c>
      <c r="BW114" s="12" t="str">
        <f>IFERROR(VLOOKUP($A114,'Season 3'!$AK$4:$CN$104,55,0),"0")</f>
        <v>0</v>
      </c>
      <c r="BX114" s="12" t="str">
        <f>IFERROR(VLOOKUP($A114,'Season 3'!$AK$4:$CN$104,56,0),"0")</f>
        <v>0</v>
      </c>
      <c r="BY114" s="12" t="str">
        <f>IFERROR(VLOOKUP($A114,'Season 4'!$AK$4:$CN$104,55,0),"0")</f>
        <v>0</v>
      </c>
      <c r="BZ114" s="12" t="str">
        <f>IFERROR(VLOOKUP($A114,'Season 4'!$AK$4:$CN$104,56,0),"0")</f>
        <v>0</v>
      </c>
      <c r="CA114" s="12" t="str">
        <f>IFERROR(VLOOKUP($A114,'Season 5'!$AK$4:$CN$104,55,0),"0")</f>
        <v>0</v>
      </c>
      <c r="CB114" s="12" t="str">
        <f>IFERROR(VLOOKUP($A114,'Season 5'!$AK$4:$CN$104,56,0),"0")</f>
        <v>0</v>
      </c>
      <c r="CC114" s="12" t="str">
        <f>IFERROR(VLOOKUP($A114,'Season 6'!$AK$4:$CN$104,55,0),"0")</f>
        <v>0</v>
      </c>
      <c r="CD114" s="12" t="str">
        <f>IFERROR(VLOOKUP($A114,'Season 6'!$AK$4:$CN$104,56,0),"0")</f>
        <v>0</v>
      </c>
      <c r="CE114" s="12" t="str">
        <f>IFERROR(VLOOKUP($A114,'Season 7'!$AK$4:$CN$104,55,0),"0")</f>
        <v>0</v>
      </c>
      <c r="CF114" s="12" t="str">
        <f>IFERROR(VLOOKUP($A114,'Season 7'!$AK$4:$CN$104,56,0),"0")</f>
        <v>0</v>
      </c>
      <c r="CG114" s="12" t="str">
        <f>IFERROR(VLOOKUP($A114,'Season 8'!$AK$4:$CN$104,55,0),"0")</f>
        <v>0</v>
      </c>
      <c r="CH114" s="12" t="str">
        <f>IFERROR(VLOOKUP($A114,'Season 8'!$AK$4:$CN$104,56,0),"0")</f>
        <v>0</v>
      </c>
      <c r="CI114" s="12" t="str">
        <f>IFERROR(VLOOKUP($A114,'Season 9'!$AK$4:$CN$104,55,0),"0")</f>
        <v>0</v>
      </c>
      <c r="CJ114" s="12" t="str">
        <f>IFERROR(VLOOKUP($A114,'Season 9'!$AK$4:$CN$104,56,0),"0")</f>
        <v>0</v>
      </c>
      <c r="CK114" s="12" t="str">
        <f>IFERROR(VLOOKUP($A114,'Season 10'!$AK$4:$CN$104,55,0),"0")</f>
        <v>0</v>
      </c>
      <c r="CL114" s="12" t="str">
        <f>IFERROR(VLOOKUP($A114,'Season 10'!$AK$4:$CN$104,56,0),"0")</f>
        <v>0</v>
      </c>
      <c r="CM114" s="12" t="str">
        <f>IFERROR(VLOOKUP($A114,'Season 11'!$AK$4:$CN$104,55,0),"0")</f>
        <v>0</v>
      </c>
      <c r="CN114" s="12" t="str">
        <f>IFERROR(VLOOKUP($A114,'Season 11'!$AK$4:$CN$104,56,0),"0")</f>
        <v>0</v>
      </c>
      <c r="CO114" s="12" t="str">
        <f>IFERROR(VLOOKUP($A114,'Season 12'!$AK$4:$CN$104,55,0),"0")</f>
        <v>0</v>
      </c>
      <c r="CP114" s="12" t="str">
        <f>IFERROR(VLOOKUP($A114,'Season 12'!$AK$4:$CN$104,56,0),"0")</f>
        <v>0</v>
      </c>
      <c r="CQ114" s="12" t="str">
        <f>IFERROR(VLOOKUP($A114,'Season 13'!$AK$4:$CN$104,55,0),"0")</f>
        <v>0</v>
      </c>
      <c r="CR114" s="12" t="str">
        <f>IFERROR(VLOOKUP($A114,'Season 13'!$AK$4:$CN$104,56,0),"0")</f>
        <v>0</v>
      </c>
      <c r="CS114" s="12" t="str">
        <f>IFERROR(VLOOKUP($A114,'Season 14'!$AK$4:$CN$104,55,0),"0")</f>
        <v>0</v>
      </c>
      <c r="CT114" s="12" t="str">
        <f>IFERROR(VLOOKUP($A114,'Season 14'!$AK$4:$CN$104,56,0),"0")</f>
        <v>0</v>
      </c>
      <c r="CU114" s="12" t="str">
        <f>IFERROR(VLOOKUP($A114,'Season 15'!$AK$4:$CN$104,55,0),"0")</f>
        <v>0</v>
      </c>
      <c r="CV114" s="12" t="str">
        <f>IFERROR(VLOOKUP($A114,'Season 15'!$AK$4:$CN$104,56,0),"0")</f>
        <v>0</v>
      </c>
    </row>
    <row r="115" spans="1:100" x14ac:dyDescent="0.25">
      <c r="A115" s="2" t="s">
        <v>35</v>
      </c>
      <c r="B115" s="516" t="str">
        <f>IFERROR(VLOOKUP('Data Totals'!A115,'Season 1'!AJ$4:CH$104,2,FALSE),IFERROR(VLOOKUP('Data Totals'!A115,'Season 2'!AK$4:CI$104,2,FALSE),IFERROR(VLOOKUP('Data Totals'!A115,'Season 3'!AK$4:CI$104,2,FALSE),IFERROR(VLOOKUP('Data Totals'!A115,'Season 4'!AK$4:CI$104,2,FALSE),IFERROR(VLOOKUP('Data Totals'!A115,'Season 5'!AK$4:CI$104,2,FALSE),IFERROR(VLOOKUP('Data Totals'!A115,'Season 6'!AK$4:CI$104,2,FALSE),IFERROR(VLOOKUP('Data Totals'!A115,'Season 7'!AK$4:CI$104,2,FALSE),IFERROR(VLOOKUP('Data Totals'!A115,'Season 8'!AK$4:CI$104,2,FALSE),IFERROR(VLOOKUP('Data Totals'!A115,'Season 9'!AK$4:CI$104,2,FALSE),IFERROR(VLOOKUP('Data Totals'!A115,'Season 10'!AK$4:CI$104,2,FALSE),IFERROR(VLOOKUP('Data Totals'!A115,'Season 11'!AK$4:CI$104,2,FALSE),IFERROR(VLOOKUP('Data Totals'!A115,'Season 12'!AK$4:CI$104,2,FALSE),IFERROR(VLOOKUP('Data Totals'!A115,'Season 13'!AK$4:CI$104,2,FALSE),IFERROR(VLOOKUP('Data Totals'!A115,'Season 14'!AK$4:CI$104,2,FALSE),IFERROR(VLOOKUP('Data Totals'!A115,'Season 15'!AK$4:CI$104,2,FALSE),"N/A")))))))))))))))</f>
        <v>N/A</v>
      </c>
      <c r="C115" s="517" t="str">
        <f>IFERROR(VLOOKUP('Data Totals'!A115,'Season 1'!AJ$4:CH$104,3,FALSE),IFERROR(VLOOKUP('Data Totals'!A115,'Season 2'!AK$4:CI$104,3,FALSE),IFERROR(VLOOKUP('Data Totals'!A115,'Season 3'!AK$4:CI$104,3,FALSE),IFERROR(VLOOKUP('Data Totals'!A115,'Season 4'!AK$4:CI$104,3,FALSE),IFERROR(VLOOKUP('Data Totals'!A115,'Season 5'!AK$4:CI$104,3,FALSE),IFERROR(VLOOKUP('Data Totals'!A115,'Season 6'!AK$4:CI$104,3,FALSE),IFERROR(VLOOKUP('Data Totals'!A115,'Season 7'!AK$4:CI$104,3,FALSE),IFERROR(VLOOKUP('Data Totals'!A115,'Season 8'!AK$4:CI$104,3,FALSE),IFERROR(VLOOKUP('Data Totals'!A115,'Season 9'!AK$4:CI$104,3,FALSE),IFERROR(VLOOKUP('Data Totals'!A115,'Season 10'!AK$4:CI$104,3,FALSE),IFERROR(VLOOKUP('Data Totals'!A115,'Season 11'!AK$4:CI$104,3,FALSE),IFERROR(VLOOKUP('Data Totals'!A115,'Season 12'!AK$4:CI$104,3,FALSE),IFERROR(VLOOKUP('Data Totals'!A115,'Season 13'!AK$4:CI$104,3,FALSE),IFERROR(VLOOKUP('Data Totals'!A115,'Season 14'!AK$4:CI$104,3,FALSE),IFERROR(VLOOKUP('Data Totals'!A115,'Season 15'!AK$4:CI$104,3,FALSE),"N/A")))))))))))))))</f>
        <v>N/A</v>
      </c>
      <c r="D115" s="517" t="str">
        <f>IFERROR(VLOOKUP('Data Totals'!A115,'Season 15'!AK$4:CI$104,4,FALSE),IFERROR(VLOOKUP('Data Totals'!A115,'Season 14'!AK$4:CI$104,4,FALSE),IFERROR(VLOOKUP('Data Totals'!A115,'Season 13'!AK$4:CI$104,4,FALSE),IFERROR(VLOOKUP('Data Totals'!A115,'Season 12'!AK$4:CI$104,4,FALSE),IFERROR(VLOOKUP('Data Totals'!A115,'Season 11'!AK$4:CI$104,4,FALSE),IFERROR(VLOOKUP('Data Totals'!A115,'Season 10'!AK$4:CI$104,4,FALSE),IFERROR(VLOOKUP('Data Totals'!A115,'Season 9'!AK$4:CI$104,4,FALSE),IFERROR(VLOOKUP('Data Totals'!A115,'Season 8'!AK$4:CI$104,4,FALSE),IFERROR(VLOOKUP('Data Totals'!A115,'Season 7'!AK$4:CI$104,4,FALSE),IFERROR(VLOOKUP('Data Totals'!A115,'Season 6'!AK$4:CI$104,4,FALSE),IFERROR(VLOOKUP('Data Totals'!A115,'Season 5'!AK$4:CI$104,4,FALSE),IFERROR(VLOOKUP('Data Totals'!A115,'Season 4'!AK$4:CI$104,4,FALSE),IFERROR(VLOOKUP('Data Totals'!A115,'Season 3'!AK$4:CI$104,4,FALSE),IFERROR(VLOOKUP('Data Totals'!A115,'Season 2'!AK$4:CI$104,4,FALSE),IFERROR(VLOOKUP('Data Totals'!A115,'Season 1'!AJ$4:CH$104,4,FALSE),"N/A")))))))))))))))</f>
        <v>N/A</v>
      </c>
      <c r="E115" s="517" t="e">
        <f t="shared" si="2"/>
        <v>#VALUE!</v>
      </c>
      <c r="F115" s="398">
        <f>SUM(IFERROR(VLOOKUP(A115,BI$3:BN$152,2,0),"0"),
IFERROR(VLOOKUP(A115,'Season 1'!AJ$4:CM$104,7,0),"0"),IFERROR(VLOOKUP(A115,'Season 2'!AK$4:CN$104,7,0),"0"),
IFERROR(VLOOKUP(A115,'Season 3'!AK$4:CN$104,7,0),"0"),IFERROR(VLOOKUP(A115,'Season 4'!AK$4:CN$104,7,0),"0"),
IFERROR(VLOOKUP(A115,'Season 5'!AK$4:CN$104,7,0),"0"),IFERROR(VLOOKUP(A115,'Season 6'!AK$4:CN$104,7,0),"0"),
IFERROR(VLOOKUP(A115,'Season 7'!AK$4:CN$104,7,0),"0"),IFERROR(VLOOKUP(A115,'Season 8'!AK$4:CN$104,7,0),"0"),
IFERROR(VLOOKUP(A115,'Season 9'!AK$4:CN$104,7,0),"0"),IFERROR(VLOOKUP(A115,'Season 10'!AK$4:CN$104,7,0),"0"),
IFERROR(VLOOKUP(A115,'Season 11'!AK$4:CN$104,7,0),"0"),IFERROR(VLOOKUP(A115,'Season 12'!AK$4:CN$104,7,0),"0"),
IFERROR(VLOOKUP(A115,'Season 13'!AK$4:CN$104,7,0),"0"),IFERROR(VLOOKUP(A115,'Season 14'!AK$4:CN$104,7,0),"0"),IFERROR(VLOOKUP(A115,'Season 15'!AK$4:CN$104,7,0),"0"),)</f>
        <v>0</v>
      </c>
      <c r="G115" s="398">
        <f>SUM(
IFERROR(VLOOKUP(A115,'Season 1'!AJ$4:CM$104,8,0),"0"),IFERROR(VLOOKUP(A115,'Season 2'!AK$4:CN$104,8,0),"0"),
IFERROR(VLOOKUP(A115,'Season 3'!AK$4:CN$104,8,0),"0"),IFERROR(VLOOKUP(A115,'Season 4'!AK$4:CN$104,8,0),"0"),
IFERROR(VLOOKUP(A115,'Season 5'!AK$4:CN$104,8,0),"0"),IFERROR(VLOOKUP(A115,'Season 6'!AK$4:CN$104,8,0),"0"),
IFERROR(VLOOKUP(A115,'Season 7'!AK$4:CN$104,8,0),"0"),IFERROR(VLOOKUP(A115,'Season 8'!AK$4:CN$104,8,0),"0"),
IFERROR(VLOOKUP(A115,'Season 9'!AK$4:CN$104,8,0),"0"),IFERROR(VLOOKUP(A115,'Season 10'!AK$4:CN$104,8,0),"0"),
IFERROR(VLOOKUP(A115,'Season 11'!AK$4:CN$104,8,0),"0"),IFERROR(VLOOKUP(A115,'Season 12'!AK$4:CN$104,8,0),"0"),
IFERROR(VLOOKUP(A115,'Season 13'!AK$4:CN$104,8,0),"0"),IFERROR(VLOOKUP(A115,'Season 14'!AK$4:CN$104,8,0),"0"),IFERROR(VLOOKUP(A115,'Season 15'!AK$4:CN$104,8,0),"0"),)</f>
        <v>0</v>
      </c>
      <c r="H115" s="329">
        <f>SUM(
IFERROR(VLOOKUP(A115,'Season 1'!AJ$4:CM$104,9,0),"0"),IFERROR(VLOOKUP(A115,'Season 2'!AK$4:CN$104,9,0),"0"),
IFERROR(VLOOKUP(A115,'Season 3'!AK$4:CN$104,9,0),"0"),IFERROR(VLOOKUP(A115,'Season 4'!AK$4:CN$104,9,0),"0"),
IFERROR(VLOOKUP(A115,'Season 5'!AK$4:CN$104,9,0),"0"),IFERROR(VLOOKUP(A115,'Season 6'!AK$4:CN$104,9,0),"0"),
IFERROR(VLOOKUP(A115,'Season 7'!AK$4:CN$104,9,0),"0"),IFERROR(VLOOKUP(A115,'Season 8'!AK$4:CN$104,9,0),"0"),
IFERROR(VLOOKUP(A115,'Season 9'!AK$4:CN$104,9,0),"0"),IFERROR(VLOOKUP(A115,'Season 10'!AK$4:CN$104,9,0),"0"),
IFERROR(VLOOKUP(A115,'Season 11'!AK$4:CN$104,9,0),"0"),IFERROR(VLOOKUP(A115,'Season 12'!AK$4:CN$104,9,0),"0"),
IFERROR(VLOOKUP(A115,'Season 13'!AK$4:CN$104,9,0),"0"),IFERROR(VLOOKUP(A115,'Season 14'!AK$4:CN$104,9,0),"0"),IFERROR(VLOOKUP(A115,'Season 15'!AK$4:CN$104,9,0),"0"),)</f>
        <v>0</v>
      </c>
      <c r="I115" s="518">
        <f>SUM(
IFERROR(VLOOKUP(A115,'Season 1'!AJ$4:CM$104,10,0),"0"),IFERROR(VLOOKUP(A115,'Season 2'!AK$4:CN$104,10,0),"0"),
IFERROR(VLOOKUP(A115,'Season 3'!AK$4:CN$104,10,0),"0"),IFERROR(VLOOKUP(A115,'Season 4'!AK$4:CN$104,10,0),"0"),
IFERROR(VLOOKUP(A115,'Season 5'!AK$4:CN$104,10,0),"0"),IFERROR(VLOOKUP(A115,'Season 6'!AK$4:CN$104,10,0),"0"),
IFERROR(VLOOKUP(A115,'Season 7'!AK$4:CN$104,10,0),"0"),IFERROR(VLOOKUP(A115,'Season 8'!AK$4:CN$104,10,0),"0"),
IFERROR(VLOOKUP(A115,'Season 9'!AK$4:CN$104,10,0),"0"),IFERROR(VLOOKUP(A115,'Season 10'!AK$4:CN$104,10,0),"0"),
IFERROR(VLOOKUP(A115,'Season 11'!AK$4:CN$104,10,0),"0"),IFERROR(VLOOKUP(A115,'Season 12'!AK$4:CN$104,10,0),"0"),
IFERROR(VLOOKUP(A115,'Season 13'!AK$4:CN$104,10,0),"0"),IFERROR(VLOOKUP(A115,'Season 14'!AK$4:CN$104,10,0),"0"),IFERROR(VLOOKUP(A115,'Season 15'!AK$4:CN$104,10,0),"0"),)</f>
        <v>0</v>
      </c>
      <c r="J115" s="21">
        <f>SUM(IFERROR(VLOOKUP(A115,BI$3:BN$152,3,0),"0"),
IFERROR(VLOOKUP(A115,'Season 1'!AJ$4:CM$104,11,0),"0"),IFERROR(VLOOKUP(A115,'Season 2'!AK$4:CN$104,11,0),"0"),
IFERROR(VLOOKUP(A115,'Season 3'!AK$4:CN$104,11,0),"0"),IFERROR(VLOOKUP(A115,'Season 4'!AK$4:CN$104,11,0),"0"),
IFERROR(VLOOKUP(A115,'Season 5'!AK$4:CN$104,11,0),"0"),IFERROR(VLOOKUP(A115,'Season 6'!AK$4:CN$104,11,0),"0"),
IFERROR(VLOOKUP(A115,'Season 7'!AK$4:CN$104,11,0),"0"),IFERROR(VLOOKUP(A115,'Season 8'!AK$4:CN$104,11,0),"0"),
IFERROR(VLOOKUP(A115,'Season 9'!AK$4:CN$104,11,0),"0"),IFERROR(VLOOKUP(A115,'Season 10'!AK$4:CN$104,11,0),"0"),
IFERROR(VLOOKUP(A115,'Season 11'!AK$4:CN$104,11,0),"0"),IFERROR(VLOOKUP(A115,'Season 12'!AK$4:CN$104,11,0),"0"),
IFERROR(VLOOKUP(A115,'Season 13'!AK$4:CN$104,11,0),"0"),IFERROR(VLOOKUP(A115,'Season 14'!AK$4:CN$104,11,0),"0"),IFERROR(VLOOKUP(A115,'Season 15'!AK$4:CN$104,11,0),"0"),)</f>
        <v>0</v>
      </c>
      <c r="K115" s="402">
        <f>SUM(IFERROR(VLOOKUP($A115,BI$3:BN$152,4,0),"0"),
IFERROR(VLOOKUP($A115,'Season 1'!AJ$4:CM$104,12,0),"0"),IFERROR(VLOOKUP($A115,'Season 2'!AK$4:CN$104,12,0),"0"),
IFERROR(VLOOKUP($A115,'Season 3'!AK$4:CN$104,12,0),"0"),IFERROR(VLOOKUP($A115,'Season 4'!AK$4:CN$104,12,0),"0"),
IFERROR(VLOOKUP($A115,'Season 5'!AK$4:CN$104,12,0),"0"),IFERROR(VLOOKUP($A115,'Season 6'!AK$4:CN$104,12,0),"0"),
IFERROR(VLOOKUP($A115,'Season 7'!AK$4:CN$104,12,0),"0"),IFERROR(VLOOKUP($A115,'Season 8'!AK$4:CN$104,12,0),"0"),
IFERROR(VLOOKUP($A115,'Season 9'!AK$4:CN$104,12,0),"0"),IFERROR(VLOOKUP($A115,'Season 10'!AK$4:CN$104,12,0),"0"),
IFERROR(VLOOKUP($A115,'Season 11'!AK$4:CN$104,12,0),"0"),IFERROR(VLOOKUP($A115,'Season 12'!AK$4:CN$104,12,0),"0"),
IFERROR(VLOOKUP($A115,'Season 13'!AK$4:CN$104,12,0),"0"),IFERROR(VLOOKUP($A115,'Season 14'!AK$4:CN$104,12,0),"0"),IFERROR(VLOOKUP(A115,'Season 15'!AK$4:CN$104,12,0),"0"),)</f>
        <v>0</v>
      </c>
      <c r="L115" s="403">
        <f>SUM(
IFERROR(VLOOKUP($A115,'Season 1'!AJ$4:CM$104,13,0),"0"),IFERROR(VLOOKUP($A115,'Season 2'!AK$4:CN$104,13,0),"0"),
IFERROR(VLOOKUP($A115,'Season 3'!AK$4:CN$104,13,0),"0"),IFERROR(VLOOKUP($A115,'Season 4'!AK$4:CN$104,13,0),"0"),
IFERROR(VLOOKUP($A115,'Season 5'!AK$4:CN$104,13,0),"0"),IFERROR(VLOOKUP($A115,'Season 6'!AK$4:CN$104,13,0),"0"),
IFERROR(VLOOKUP($A115,'Season 7'!AK$4:CN$104,13,0),"0"),IFERROR(VLOOKUP($A115,'Season 8'!AK$4:CN$104,13,0),"0"),
IFERROR(VLOOKUP($A115,'Season 9'!AK$4:CN$104,13,0),"0"),IFERROR(VLOOKUP($A115,'Season 10'!AK$4:CN$104,13,0),"0"),
IFERROR(VLOOKUP($A115,'Season 11'!AK$4:CN$104,13,0),"0"),IFERROR(VLOOKUP($A115,'Season 12'!AK$4:CN$104,13,0),"0"),
IFERROR(VLOOKUP($A115,'Season 13'!AK$4:CN$104,13,0),"0"),IFERROR(VLOOKUP($A115,'Season 14'!AK$4:CN$104,13,0),"0"),IFERROR(VLOOKUP(A115,'Season 15'!AK$4:CN$104,13,0),"0"),)</f>
        <v>0</v>
      </c>
      <c r="M115" s="398">
        <f>SUM(
IFERROR(VLOOKUP($A115,'Season 1'!AJ$4:CM$104,14,0),"0"),IFERROR(VLOOKUP($A115,'Season 2'!AK$4:CN$104,14,0),"0"),
IFERROR(VLOOKUP($A115,'Season 3'!AK$4:CN$104,14,0),"0"),IFERROR(VLOOKUP($A115,'Season 4'!AK$4:CN$104,14,0),"0"),
IFERROR(VLOOKUP($A115,'Season 5'!AK$4:CN$104,14,0),"0"),IFERROR(VLOOKUP($A115,'Season 6'!AK$4:CN$104,14,0),"0"),
IFERROR(VLOOKUP($A115,'Season 7'!AK$4:CN$104,14,0),"0"),IFERROR(VLOOKUP($A115,'Season 8'!AK$4:CN$104,14,0),"0"),
IFERROR(VLOOKUP($A115,'Season 9'!AK$4:CN$104,14,0),"0"),IFERROR(VLOOKUP($A115,'Season 10'!AK$4:CN$104,14,0),"0"),
IFERROR(VLOOKUP($A115,'Season 11'!AK$4:CN$104,14,0),"0"),IFERROR(VLOOKUP($A115,'Season 12'!AK$4:CN$104,14,0),"0"),
IFERROR(VLOOKUP($A115,'Season 13'!AK$4:CN$104,14,0),"0"),IFERROR(VLOOKUP($A115,'Season 14'!AK$4:CN$104,14,0),"0"),IFERROR(VLOOKUP(A115,'Season 15'!AK$4:CN$104,14,0),"0"),)</f>
        <v>0</v>
      </c>
      <c r="N115" s="518">
        <f>SUM(
IFERROR(VLOOKUP($A115,'Season 1'!AJ$4:CM$104,15,0),"0"),IFERROR(VLOOKUP($A115,'Season 2'!AK$4:CN$104,15,0),"0"),
IFERROR(VLOOKUP($A115,'Season 3'!AK$4:CN$104,15,0),"0"),IFERROR(VLOOKUP($A115,'Season 4'!AK$4:CN$104,15,0),"0"),
IFERROR(VLOOKUP($A115,'Season 5'!AK$4:CN$104,15,0),"0"),IFERROR(VLOOKUP($A115,'Season 6'!AK$4:CN$104,15,0),"0"),
IFERROR(VLOOKUP($A115,'Season 7'!AK$4:CN$104,15,0),"0"),IFERROR(VLOOKUP($A115,'Season 8'!AK$4:CN$104,15,0),"0"),
IFERROR(VLOOKUP($A115,'Season 9'!AK$4:CN$104,15,0),"0"),IFERROR(VLOOKUP($A115,'Season 10'!AK$4:CN$104,15,0),"0"),
IFERROR(VLOOKUP($A115,'Season 11'!AK$4:CN$104,15,0),"0"),IFERROR(VLOOKUP($A115,'Season 12'!AK$4:CN$104,15,0),"0"),
IFERROR(VLOOKUP($A115,'Season 13'!AK$4:CN$104,15,0),"0"),IFERROR(VLOOKUP($A115,'Season 14'!AK$4:CN$104,15,0),"0"),IFERROR(VLOOKUP(A115,'Season 15'!AK$4:CN$104,15,0),"0"),)</f>
        <v>0</v>
      </c>
      <c r="O115" s="21">
        <f>SUM(
IFERROR(VLOOKUP($A115,'Season 1'!AJ$4:CM$104,16,0),"0"),IFERROR(VLOOKUP($A115,'Season 2'!AK$4:CN$104,16,0),"0"),
IFERROR(VLOOKUP($A115,'Season 3'!AK$4:CN$104,16,0),"0"),IFERROR(VLOOKUP($A115,'Season 4'!AK$4:CN$104,16,0),"0"),
IFERROR(VLOOKUP($A115,'Season 5'!AK$4:CN$104,16,0),"0"),IFERROR(VLOOKUP($A115,'Season 6'!AK$4:CN$104,16,0),"0"),
IFERROR(VLOOKUP($A115,'Season 7'!AK$4:CN$104,16,0),"0"),IFERROR(VLOOKUP($A115,'Season 8'!AK$4:CN$104,16,0),"0"),
IFERROR(VLOOKUP($A115,'Season 9'!AK$4:CN$104,16,0),"0"),IFERROR(VLOOKUP($A115,'Season 10'!AK$4:CN$104,16,0),"0"),
IFERROR(VLOOKUP($A115,'Season 11'!AK$4:CN$104,16,0),"0"),IFERROR(VLOOKUP($A115,'Season 12'!AK$4:CN$104,16,0),"0"),
IFERROR(VLOOKUP($A115,'Season 13'!AK$4:CN$104,16,0),"0"),IFERROR(VLOOKUP($A115,'Season 14'!AK$4:CN$104,16,0),"0"),IFERROR(VLOOKUP(A115,'Season 15'!AK$4:CN$104,16,0),"0"),)</f>
        <v>0</v>
      </c>
      <c r="P115" s="402">
        <f>SUM(
IFERROR(VLOOKUP($A115,'Season 1'!AJ$4:CM$104,17,0),"0"),IFERROR(VLOOKUP($A115,'Season 2'!AK$4:CN$104,17,0),"0"),
IFERROR(VLOOKUP($A115,'Season 3'!AK$4:CN$104,17,0),"0"),IFERROR(VLOOKUP($A115,'Season 4'!AK$4:CN$104,17,0),"0"),
IFERROR(VLOOKUP($A115,'Season 5'!AK$4:CN$104,17,0),"0"),IFERROR(VLOOKUP($A115,'Season 6'!AK$4:CN$104,17,0),"0"),
IFERROR(VLOOKUP($A115,'Season 7'!AK$4:CN$104,17,0),"0"),IFERROR(VLOOKUP($A115,'Season 8'!AK$4:CN$104,17,0),"0"),
IFERROR(VLOOKUP($A115,'Season 9'!AK$4:CN$104,17,0),"0"),IFERROR(VLOOKUP($A115,'Season 10'!AK$4:CN$104,17,0),"0"),
IFERROR(VLOOKUP($A115,'Season 11'!AK$4:CN$104,17,0),"0"),IFERROR(VLOOKUP($A115,'Season 12'!AK$4:CN$104,17,0),"0"),
IFERROR(VLOOKUP($A115,'Season 13'!AK$4:CN$104,17,0),"0"),IFERROR(VLOOKUP($A115,'Season 14'!AK$4:CN$104,17,0),"0"),IFERROR(VLOOKUP(A115,'Season 15'!AK$4:CN$104,17,0),"0"),)</f>
        <v>0</v>
      </c>
      <c r="Q115" s="403">
        <f>SUM(
IFERROR(VLOOKUP($A115,'Season 1'!AJ$4:CM$104,18,0),"0"),IFERROR(VLOOKUP($A115,'Season 2'!AK$4:CN$104,18,0),"0"),
IFERROR(VLOOKUP($A115,'Season 3'!AK$4:CN$104,18,0),"0"),IFERROR(VLOOKUP($A115,'Season 4'!AK$4:CN$104,18,0),"0"),
IFERROR(VLOOKUP($A115,'Season 5'!AK$4:CN$104,18,0),"0"),IFERROR(VLOOKUP($A115,'Season 6'!AK$4:CN$104,18,0),"0"),
IFERROR(VLOOKUP($A115,'Season 7'!AK$4:CN$104,18,0),"0"),IFERROR(VLOOKUP($A115,'Season 8'!AK$4:CN$104,18,0),"0"),
IFERROR(VLOOKUP($A115,'Season 9'!AK$4:CN$104,18,0),"0"),IFERROR(VLOOKUP($A115,'Season 10'!AK$4:CN$104,18,0),"0"),
IFERROR(VLOOKUP($A115,'Season 11'!AK$4:CN$104,18,0),"0"),IFERROR(VLOOKUP($A115,'Season 12'!AK$4:CN$104,18,0),"0"),
IFERROR(VLOOKUP($A115,'Season 13'!AK$4:CN$104,18,0),"0"),IFERROR(VLOOKUP($A115,'Season 14'!AK$4:CN$104,18,0),"0"),IFERROR(VLOOKUP(A115,'Season 15'!AK$4:CN$104,18,0),"0"),)</f>
        <v>0</v>
      </c>
      <c r="R115" s="398">
        <f>SUM(
IFERROR(VLOOKUP($A115,'Season 1'!AJ$4:CM$104,19,0),"0"),IFERROR(VLOOKUP($A115,'Season 2'!AK$4:CN$104,19,0),"0"),
IFERROR(VLOOKUP($A115,'Season 3'!AK$4:CN$104,19,0),"0"),IFERROR(VLOOKUP($A115,'Season 4'!AK$4:CN$104,19,0),"0"),
IFERROR(VLOOKUP($A115,'Season 5'!AK$4:CN$104,19,0),"0"),IFERROR(VLOOKUP($A115,'Season 6'!AK$4:CN$104,19,0),"0"),
IFERROR(VLOOKUP($A115,'Season 7'!AK$4:CN$104,19,0),"0"),IFERROR(VLOOKUP($A115,'Season 8'!AK$4:CN$104,19,0),"0"),
IFERROR(VLOOKUP($A115,'Season 9'!AK$4:CN$104,19,0),"0"),IFERROR(VLOOKUP($A115,'Season 10'!AK$4:CN$104,19,0),"0"),
IFERROR(VLOOKUP($A115,'Season 11'!AK$4:CN$104,19,0),"0"),IFERROR(VLOOKUP($A115,'Season 12'!AK$4:CN$104,19,0),"0"),
IFERROR(VLOOKUP($A115,'Season 13'!AK$4:CN$104,19,0),"0"),IFERROR(VLOOKUP($A115,'Season 14'!AK$4:CN$104,19,0),"0"),IFERROR(VLOOKUP(A115,'Season 15'!AK$4:CN$104,19,0),"0"),)</f>
        <v>0</v>
      </c>
      <c r="S115" s="518">
        <f>SUM(
IFERROR(VLOOKUP($A115,'Season 1'!AJ$4:CM$104,20,0),"0"),IFERROR(VLOOKUP($A115,'Season 2'!AK$4:CN$104,20,0),"0"),
IFERROR(VLOOKUP($A115,'Season 3'!AK$4:CN$104,20,0),"0"),IFERROR(VLOOKUP($A115,'Season 4'!AK$4:CN$104,20,0),"0"),
IFERROR(VLOOKUP($A115,'Season 5'!AK$4:CN$104,20,0),"0"),IFERROR(VLOOKUP($A115,'Season 6'!AK$4:CN$104,20,0),"0"),
IFERROR(VLOOKUP($A115,'Season 7'!AK$4:CN$104,20,0),"0"),IFERROR(VLOOKUP($A115,'Season 8'!AK$4:CN$104,20,0),"0"),
IFERROR(VLOOKUP($A115,'Season 9'!AK$4:CN$104,20,0),"0"),IFERROR(VLOOKUP($A115,'Season 10'!AK$4:CN$104,20,0),"0"),
IFERROR(VLOOKUP($A115,'Season 11'!AK$4:CN$104,20,0),"0"),IFERROR(VLOOKUP($A115,'Season 12'!AK$4:CN$104,20,0),"0"),
IFERROR(VLOOKUP($A115,'Season 13'!AK$4:CN$104,20,0),"0"),IFERROR(VLOOKUP($A115,'Season 14'!AK$4:CN$104,20,0),"0"),IFERROR(VLOOKUP(A115,'Season 15'!AK$4:CN$104,20,0),"0"),)</f>
        <v>0</v>
      </c>
      <c r="T115" s="21">
        <f>SUM(
IFERROR(VLOOKUP($A115,'Season 1'!AJ$4:CM$104,21,0),"0"),IFERROR(VLOOKUP($A115,'Season 2'!AK$4:CN$104,21,0),"0"),
IFERROR(VLOOKUP($A115,'Season 3'!AK$4:CN$104,21,0),"0"),IFERROR(VLOOKUP($A115,'Season 4'!AK$4:CN$104,21,0),"0"),
IFERROR(VLOOKUP($A115,'Season 5'!AK$4:CN$104,21,0),"0"),IFERROR(VLOOKUP($A115,'Season 6'!AK$4:CN$104,21,0),"0"),
IFERROR(VLOOKUP($A115,'Season 7'!AK$4:CN$104,21,0),"0"),IFERROR(VLOOKUP($A115,'Season 8'!AK$4:CN$104,21,0),"0"),
IFERROR(VLOOKUP($A115,'Season 9'!AK$4:CN$104,21,0),"0"),IFERROR(VLOOKUP($A115,'Season 10'!AK$4:CN$104,21,0),"0"),
IFERROR(VLOOKUP($A115,'Season 11'!AK$4:CN$104,21,0),"0"),IFERROR(VLOOKUP($A115,'Season 12'!AK$4:CN$104,21,0),"0"),
IFERROR(VLOOKUP($A115,'Season 13'!AK$4:CN$104,21,0),"0"),IFERROR(VLOOKUP($A115,'Season 14'!AK$4:CN$104,21,0),"0"),IFERROR(VLOOKUP(A115,'Season 15'!AK$4:CN$104,21,0),"0"),)</f>
        <v>0</v>
      </c>
      <c r="U115" s="402">
        <f>SUM(
IFERROR(VLOOKUP($A115,'Season 1'!AJ$4:CM$104,22,0),"0"),IFERROR(VLOOKUP($A115,'Season 2'!AK$4:CN$104,22,0),"0"),
IFERROR(VLOOKUP($A115,'Season 3'!AK$4:CN$104,22,0),"0"),IFERROR(VLOOKUP($A115,'Season 4'!AK$4:CN$104,22,0),"0"),
IFERROR(VLOOKUP($A115,'Season 5'!AK$4:CN$104,22,0),"0"),IFERROR(VLOOKUP($A115,'Season 6'!AK$4:CN$104,22,0),"0"),
IFERROR(VLOOKUP($A115,'Season 7'!AK$4:CN$104,22,0),"0"),IFERROR(VLOOKUP($A115,'Season 8'!AK$4:CN$104,22,0),"0"),
IFERROR(VLOOKUP($A115,'Season 9'!AK$4:CN$104,22,0),"0"),IFERROR(VLOOKUP($A115,'Season 10'!AK$4:CN$104,22,0),"0"),
IFERROR(VLOOKUP($A115,'Season 11'!AK$4:CN$104,22,0),"0"),IFERROR(VLOOKUP($A115,'Season 12'!AK$4:CN$104,22,0),"0"),
IFERROR(VLOOKUP($A115,'Season 13'!AK$4:CN$104,22,0),"0"),IFERROR(VLOOKUP($A115,'Season 14'!AK$4:CN$104,22,0),"0"),IFERROR(VLOOKUP(A115,'Season 15'!AK$4:CN$104,22,0),"0"),)</f>
        <v>0</v>
      </c>
      <c r="V115" s="403">
        <f>SUM(
IFERROR(VLOOKUP($A115,'Season 1'!AJ$4:CM$104,23,0),"0"),IFERROR(VLOOKUP($A115,'Season 2'!AK$4:CN$104,23,0),"0"),
IFERROR(VLOOKUP($A115,'Season 3'!AK$4:CN$104,23,0),"0"),IFERROR(VLOOKUP($A115,'Season 4'!AK$4:CN$104,23,0),"0"),
IFERROR(VLOOKUP($A115,'Season 5'!AK$4:CN$104,23,0),"0"),IFERROR(VLOOKUP($A115,'Season 6'!AK$4:CN$104,23,0),"0"),
IFERROR(VLOOKUP($A115,'Season 7'!AK$4:CN$104,23,0),"0"),IFERROR(VLOOKUP($A115,'Season 8'!AK$4:CN$104,23,0),"0"),
IFERROR(VLOOKUP($A115,'Season 9'!AK$4:CN$104,23,0),"0"),IFERROR(VLOOKUP($A115,'Season 10'!AK$4:CN$104,23,0),"0"),
IFERROR(VLOOKUP($A115,'Season 11'!AK$4:CN$104,23,0),"0"),IFERROR(VLOOKUP($A115,'Season 12'!AK$4:CN$104,23,0),"0"),
IFERROR(VLOOKUP($A115,'Season 13'!AK$4:CN$104,23,0),"0"),IFERROR(VLOOKUP($A115,'Season 14'!AK$4:CN$104,23,0),"0"),IFERROR(VLOOKUP($A115,'Season 15'!AK$4:CN$104,23,0),"0"),)</f>
        <v>0</v>
      </c>
      <c r="W115" s="398">
        <f>SUM(
IFERROR(VLOOKUP($A115,'Season 1'!AJ$4:CM$104,24,0),"0"),IFERROR(VLOOKUP($A115,'Season 2'!AK$4:CN$104,24,0),"0"),
IFERROR(VLOOKUP($A115,'Season 3'!AK$4:CN$104,24,0),"0"),IFERROR(VLOOKUP($A115,'Season 4'!AK$4:CN$104,24,0),"0"),
IFERROR(VLOOKUP($A115,'Season 5'!AK$4:CN$104,24,0),"0"),IFERROR(VLOOKUP($A115,'Season 6'!AK$4:CN$104,24,0),"0"),
IFERROR(VLOOKUP($A115,'Season 7'!AK$4:CN$104,24,0),"0"),IFERROR(VLOOKUP($A115,'Season 8'!AK$4:CN$104,24,0),"0"),
IFERROR(VLOOKUP($A115,'Season 9'!AK$4:CN$104,24,0),"0"),IFERROR(VLOOKUP($A115,'Season 10'!AK$4:CN$104,24,0),"0"),
IFERROR(VLOOKUP($A115,'Season 11'!AK$4:CN$104,24,0),"0"),IFERROR(VLOOKUP($A115,'Season 12'!AK$4:CN$104,24,0),"0"),
IFERROR(VLOOKUP($A115,'Season 13'!AK$4:CN$104,24,0),"0"),IFERROR(VLOOKUP($A115,'Season 14'!AK$4:CN$104,24,0),"0"),IFERROR(VLOOKUP($A115,'Season 15'!AK$4:CN$104,24,0),"0"),)</f>
        <v>0</v>
      </c>
      <c r="X115" s="518">
        <f>SUM(
IFERROR(VLOOKUP($A115,'Season 1'!AJ$4:CM$104,25,0),"0"),IFERROR(VLOOKUP($A115,'Season 2'!AK$4:CN$104,25,0),"0"),
IFERROR(VLOOKUP($A115,'Season 3'!AK$4:CN$104,25,0),"0"),IFERROR(VLOOKUP($A115,'Season 4'!AK$4:CN$104,25,0),"0"),
IFERROR(VLOOKUP($A115,'Season 5'!AK$4:CN$104,25,0),"0"),IFERROR(VLOOKUP($A115,'Season 6'!AK$4:CN$104,25,0),"0"),
IFERROR(VLOOKUP($A115,'Season 7'!AK$4:CN$104,25,0),"0"),IFERROR(VLOOKUP($A115,'Season 8'!AK$4:CN$104,25,0),"0"),
IFERROR(VLOOKUP($A115,'Season 9'!AK$4:CN$104,25,0),"0"),IFERROR(VLOOKUP($A115,'Season 10'!AK$4:CN$104,25,0),"0"),
IFERROR(VLOOKUP($A115,'Season 11'!AK$4:CN$104,25,0),"0"),IFERROR(VLOOKUP($A115,'Season 12'!AK$4:CN$104,25,0),"0"),
IFERROR(VLOOKUP($A115,'Season 13'!AK$4:CN$104,25,0),"0"),IFERROR(VLOOKUP($A115,'Season 14'!AK$4:CN$104,25,0),"0"),IFERROR(VLOOKUP($A115,'Season 15'!AK$4:CN$104,25,0),"0"),)</f>
        <v>0</v>
      </c>
      <c r="Y115" s="21">
        <f>SUM(
IFERROR(VLOOKUP($A115,'Season 1'!AJ$4:CM$104,26,0),"0"),IFERROR(VLOOKUP($A115,'Season 2'!AK$4:CN$104,26,0),"0"),
IFERROR(VLOOKUP($A115,'Season 3'!AK$4:CN$104,26,0),"0"),IFERROR(VLOOKUP($A115,'Season 4'!AK$4:CN$104,26,0),"0"),
IFERROR(VLOOKUP($A115,'Season 5'!AK$4:CN$104,26,0),"0"),IFERROR(VLOOKUP($A115,'Season 6'!AK$4:CN$104,26,0),"0"),
IFERROR(VLOOKUP($A115,'Season 7'!AK$4:CN$104,26,0),"0"),IFERROR(VLOOKUP($A115,'Season 8'!AK$4:CN$104,26,0),"0"),
IFERROR(VLOOKUP($A115,'Season 9'!AK$4:CN$104,26,0),"0"),IFERROR(VLOOKUP($A115,'Season 10'!AK$4:CN$104,26,0),"0"),
IFERROR(VLOOKUP($A115,'Season 11'!AK$4:CN$104,26,0),"0"),IFERROR(VLOOKUP($A115,'Season 12'!AK$4:CN$104,26,0),"0"),
IFERROR(VLOOKUP($A115,'Season 13'!AK$4:CN$104,26,0),"0"),IFERROR(VLOOKUP($A115,'Season 14'!AK$4:CN$104,26,0),"0"),IFERROR(VLOOKUP($A115,'Season 15'!AK$4:CN$104,26,0),"0"),)</f>
        <v>0</v>
      </c>
      <c r="Z115" s="402">
        <f>SUM(
IFERROR(VLOOKUP($A115,'Season 1'!AJ$4:CM$104,27,0),"0"),IFERROR(VLOOKUP($A115,'Season 2'!AK$4:CN$104,27,0),"0"),
IFERROR(VLOOKUP($A115,'Season 3'!AK$4:CN$104,27,0),"0"),IFERROR(VLOOKUP($A115,'Season 4'!AK$4:CN$104,27,0),"0"),
IFERROR(VLOOKUP($A115,'Season 5'!AK$4:CN$104,27,0),"0"),IFERROR(VLOOKUP($A115,'Season 6'!AK$4:CN$104,27,0),"0"),
IFERROR(VLOOKUP($A115,'Season 7'!AK$4:CN$104,27,0),"0"),IFERROR(VLOOKUP($A115,'Season 8'!AK$4:CN$104,27,0),"0"),
IFERROR(VLOOKUP($A115,'Season 9'!AK$4:CN$104,27,0),"0"),IFERROR(VLOOKUP($A115,'Season 10'!AK$4:CN$104,27,0),"0"),
IFERROR(VLOOKUP($A115,'Season 11'!AK$4:CN$104,27,0),"0"),IFERROR(VLOOKUP($A115,'Season 12'!AK$4:CN$104,27,0),"0"),
IFERROR(VLOOKUP($A115,'Season 13'!AK$4:CN$104,27,0),"0"),IFERROR(VLOOKUP($A115,'Season 14'!AK$4:CN$104,27,0),"0"),IFERROR(VLOOKUP($A115,'Season 15'!AK$4:CN$104,27,0),"0"),)</f>
        <v>0</v>
      </c>
      <c r="AA115" s="403">
        <f>SUM(
IFERROR(VLOOKUP($A115,'Season 1'!AJ$4:CM$104,28,0),"0"),IFERROR(VLOOKUP($A115,'Season 2'!AK$4:CN$104,28,0),"0"),
IFERROR(VLOOKUP($A115,'Season 3'!AK$4:CN$104,28,0),"0"),IFERROR(VLOOKUP($A115,'Season 4'!AK$4:CN$104,28,0),"0"),
IFERROR(VLOOKUP($A115,'Season 5'!AK$4:CN$104,28,0),"0"),IFERROR(VLOOKUP($A115,'Season 6'!AK$4:CN$104,28,0),"0"),
IFERROR(VLOOKUP($A115,'Season 7'!AK$4:CN$104,28,0),"0"),IFERROR(VLOOKUP($A115,'Season 8'!AK$4:CN$104,28,0),"0"),
IFERROR(VLOOKUP($A115,'Season 9'!AK$4:CN$104,28,0),"0"),IFERROR(VLOOKUP($A115,'Season 10'!AK$4:CN$104,28,0),"0"),
IFERROR(VLOOKUP($A115,'Season 11'!AK$4:CN$104,28,0),"0"),IFERROR(VLOOKUP($A115,'Season 12'!AK$4:CN$104,28,0),"0"),
IFERROR(VLOOKUP($A115,'Season 13'!AK$4:CN$104,28,0),"0"),IFERROR(VLOOKUP($A115,'Season 14'!AK$4:CN$104,28,0),"0"),IFERROR(VLOOKUP($A115,'Season 15'!AK$4:CN$104,28,0),"0"),)</f>
        <v>0</v>
      </c>
      <c r="AB115" s="398">
        <f>SUM(
IFERROR(VLOOKUP($A115,'Season 1'!AJ$4:CM$104,29,0),"0"),IFERROR(VLOOKUP($A115,'Season 2'!AK$4:CN$104,29,0),"0"),
IFERROR(VLOOKUP($A115,'Season 3'!AK$4:CN$104,29,0),"0"),IFERROR(VLOOKUP($A115,'Season 4'!AK$4:CN$104,29,0),"0"),
IFERROR(VLOOKUP($A115,'Season 5'!AK$4:CN$104,29,0),"0"),IFERROR(VLOOKUP($A115,'Season 6'!AK$4:CN$104,29,0),"0"),
IFERROR(VLOOKUP($A115,'Season 7'!AK$4:CN$104,29,0),"0"),IFERROR(VLOOKUP($A115,'Season 8'!AK$4:CN$104,29,0),"0"),
IFERROR(VLOOKUP($A115,'Season 9'!AK$4:CN$104,29,0),"0"),IFERROR(VLOOKUP($A115,'Season 10'!AK$4:CN$104,29,0),"0"),
IFERROR(VLOOKUP($A115,'Season 11'!AK$4:CN$104,29,0),"0"),IFERROR(VLOOKUP($A115,'Season 12'!AK$4:CN$104,29,0),"0"),
IFERROR(VLOOKUP($A115,'Season 13'!AK$4:CN$104,29,0),"0"),IFERROR(VLOOKUP($A115,'Season 14'!AK$4:CN$104,29,0),"0"),IFERROR(VLOOKUP($A115,'Season 15'!AK$4:CN$104,29,0),"0"),)</f>
        <v>0</v>
      </c>
      <c r="AC115" s="518">
        <f>SUM(
IFERROR(VLOOKUP($A115,'Season 1'!AJ$4:CM$104,30,0),"0"),IFERROR(VLOOKUP($A115,'Season 2'!AK$4:CN$104,30,0),"0"),
IFERROR(VLOOKUP($A115,'Season 3'!AK$4:CN$104,30,0),"0"),IFERROR(VLOOKUP($A115,'Season 4'!AK$4:CN$104,30,0),"0"),
IFERROR(VLOOKUP($A115,'Season 5'!AK$4:CN$104,30,0),"0"),IFERROR(VLOOKUP($A115,'Season 6'!AK$4:CN$104,30,0),"0"),
IFERROR(VLOOKUP($A115,'Season 7'!AK$4:CN$104,30,0),"0"),IFERROR(VLOOKUP($A115,'Season 8'!AK$4:CN$104,30,0),"0"),
IFERROR(VLOOKUP($A115,'Season 9'!AK$4:CN$104,30,0),"0"),IFERROR(VLOOKUP($A115,'Season 10'!AK$4:CN$104,30,0),"0"),
IFERROR(VLOOKUP($A115,'Season 11'!AK$4:CN$104,30,0),"0"),IFERROR(VLOOKUP($A115,'Season 12'!AK$4:CN$104,30,0),"0"),
IFERROR(VLOOKUP($A115,'Season 13'!AK$4:CN$104,30,0),"0"),IFERROR(VLOOKUP($A115,'Season 14'!AK$4:CN$104,30,0),"0"),IFERROR(VLOOKUP($A115,'Season 15'!AK$4:CN$104,30,0),"0"),)</f>
        <v>0</v>
      </c>
      <c r="AD115" s="21">
        <f>SUM(
IFERROR(VLOOKUP($A115,'Season 1'!AJ$4:CM$104,31,0),"0"),IFERROR(VLOOKUP($A115,'Season 2'!AK$4:CN$104,31,0),"0"),
IFERROR(VLOOKUP($A115,'Season 3'!AK$4:CN$104,31,0),"0"),IFERROR(VLOOKUP($A115,'Season 4'!AK$4:CN$104,31,0),"0"),
IFERROR(VLOOKUP($A115,'Season 5'!AK$4:CN$104,31,0),"0"),IFERROR(VLOOKUP($A115,'Season 6'!AK$4:CN$104,31,0),"0"),
IFERROR(VLOOKUP($A115,'Season 7'!AK$4:CN$104,31,0),"0"),IFERROR(VLOOKUP($A115,'Season 8'!AK$4:CN$104,31,0),"0"),
IFERROR(VLOOKUP($A115,'Season 9'!AK$4:CN$104,31,0),"0"),IFERROR(VLOOKUP($A115,'Season 10'!AK$4:CN$104,31,0),"0"),
IFERROR(VLOOKUP($A115,'Season 11'!AK$4:CN$104,31,0),"0"),IFERROR(VLOOKUP($A115,'Season 12'!AK$4:CN$104,31,0),"0"),
IFERROR(VLOOKUP($A115,'Season 13'!AK$4:CN$104,31,0),"0"),IFERROR(VLOOKUP($A115,'Season 14'!AK$4:CN$104,31,0),"0"),IFERROR(VLOOKUP($A115,'Season 15'!AK$4:CN$104,31,0),"0"),)</f>
        <v>0</v>
      </c>
      <c r="AE115" s="402">
        <f>SUM(
IFERROR(VLOOKUP($A115,'Season 1'!AJ$4:CM$104,32,0),"0"),IFERROR(VLOOKUP($A115,'Season 2'!AK$4:CN$104,32,0),"0"),
IFERROR(VLOOKUP($A115,'Season 3'!AK$4:CN$104,32,0),"0"),IFERROR(VLOOKUP($A115,'Season 4'!AK$4:CN$104,32,0),"0"),
IFERROR(VLOOKUP($A115,'Season 5'!AK$4:CN$104,32,0),"0"),IFERROR(VLOOKUP($A115,'Season 6'!AK$4:CN$104,32,0),"0"),
IFERROR(VLOOKUP($A115,'Season 7'!AK$4:CN$104,32,0),"0"),IFERROR(VLOOKUP($A115,'Season 8'!AK$4:CN$104,32,0),"0"),
IFERROR(VLOOKUP($A115,'Season 9'!AK$4:CN$104,32,0),"0"),IFERROR(VLOOKUP($A115,'Season 10'!AK$4:CN$104,32,0),"0"),
IFERROR(VLOOKUP($A115,'Season 11'!AK$4:CN$104,32,0),"0"),IFERROR(VLOOKUP($A115,'Season 12'!AK$4:CN$104,32,0),"0"),
IFERROR(VLOOKUP($A115,'Season 13'!AK$4:CN$104,32,0),"0"),IFERROR(VLOOKUP($A115,'Season 14'!AK$4:CN$104,32,0),"0"),IFERROR(VLOOKUP($A115,'Season 15'!AK$4:CN$104,32,0),"0"),)</f>
        <v>0</v>
      </c>
      <c r="AF115" s="403">
        <f>SUM(IFERROR(VLOOKUP($A115,'Season 2'!AK$4:CN$104,33,0),"0"),
IFERROR(VLOOKUP($A115,'Season 3'!AK$4:CN$104,33,0),"0"),IFERROR(VLOOKUP($A115,'Season 4'!AK$4:CN$104,33,0),"0"),
IFERROR(VLOOKUP($A115,'Season 5'!AK$4:CN$104,33,0),"0"),IFERROR(VLOOKUP($A115,'Season 6'!AK$4:CN$104,33,0),"0"),
IFERROR(VLOOKUP($A115,'Season 7'!AK$4:CN$104,33,0),"0"),IFERROR(VLOOKUP($A115,'Season 8'!AK$4:CN$104,33,0),"0"),
IFERROR(VLOOKUP($A115,'Season 9'!AK$4:CN$104,33,0),"0"),IFERROR(VLOOKUP($A115,'Season 10'!AK$4:CN$104,33,0),"0"),
IFERROR(VLOOKUP($A115,'Season 11'!AK$4:CN$104,33,0),"0"),IFERROR(VLOOKUP($A115,'Season 12'!AK$4:CN$104,33,0),"0"),
IFERROR(VLOOKUP($A115,'Season 13'!AK$4:CN$104,33,0),"0"),IFERROR(VLOOKUP($A115,'Season 14'!AK$4:CN$104,33,0),"0"),IFERROR(VLOOKUP($A115,'Season 15'!AK$4:CN$104,33,0),"0"),)</f>
        <v>0</v>
      </c>
      <c r="AG115" s="398">
        <f>SUM(IFERROR(VLOOKUP($A115,'Season 2'!AK$4:CN$104,34,0),"0"),
IFERROR(VLOOKUP($A115,'Season 3'!AK$4:CN$104,34,0),"0"),IFERROR(VLOOKUP($A115,'Season 4'!AK$4:CN$104,34,0),"0"),
IFERROR(VLOOKUP($A115,'Season 5'!AK$4:CN$104,34,0),"0"),IFERROR(VLOOKUP($A115,'Season 6'!AK$4:CN$104,34,0),"0"),
IFERROR(VLOOKUP($A115,'Season 7'!AK$4:CN$104,34,0),"0"),IFERROR(VLOOKUP($A115,'Season 8'!AK$4:CN$104,34,0),"0"),
IFERROR(VLOOKUP($A115,'Season 9'!AK$4:CN$104,34,0),"0"),IFERROR(VLOOKUP($A115,'Season 10'!AK$4:CN$104,34,0),"0"),
IFERROR(VLOOKUP($A115,'Season 11'!AK$4:CN$104,34,0),"0"),IFERROR(VLOOKUP($A115,'Season 12'!AK$4:CN$104,34,0),"0"),
IFERROR(VLOOKUP($A115,'Season 13'!AK$4:CN$104,34,0),"0"),IFERROR(VLOOKUP($A115,'Season 14'!AK$4:CN$104,34,0),"0"),IFERROR(VLOOKUP($A115,'Season 15'!AK$4:CN$104,34,0),"0"),)</f>
        <v>0</v>
      </c>
      <c r="AH115" s="518">
        <f>SUM(IFERROR(VLOOKUP($A115,'Season 2'!AK$4:CN$104,35,0),"0"),
IFERROR(VLOOKUP($A115,'Season 3'!AK$4:CN$104,35,0),"0"),IFERROR(VLOOKUP($A115,'Season 4'!AK$4:CN$104,35,0),"0"),
IFERROR(VLOOKUP($A115,'Season 5'!AK$4:CN$104,35,0),"0"),IFERROR(VLOOKUP($A115,'Season 6'!AK$4:CN$104,35,0),"0"),
IFERROR(VLOOKUP($A115,'Season 7'!AK$4:CN$104,35,0),"0"),IFERROR(VLOOKUP($A115,'Season 8'!AK$4:CN$104,35,0),"0"),
IFERROR(VLOOKUP($A115,'Season 9'!AK$4:CN$104,35,0),"0"),IFERROR(VLOOKUP($A115,'Season 10'!AK$4:CN$104,35,0),"0"),
IFERROR(VLOOKUP($A115,'Season 11'!AK$4:CN$104,35,0),"0"),IFERROR(VLOOKUP($A115,'Season 12'!AK$4:CN$104,35,0),"0"),
IFERROR(VLOOKUP($A115,'Season 13'!AK$4:CN$104,35,0),"0"),IFERROR(VLOOKUP($A115,'Season 14'!AK$4:CN$104,35,0),"0"),IFERROR(VLOOKUP($A115,'Season 15'!AK$4:CN$104,35,0),"0"),)</f>
        <v>0</v>
      </c>
      <c r="AI115" s="21">
        <f>SUM(IFERROR(VLOOKUP($A115,'Season 2'!AK$4:CN$104,36,0),"0"),
IFERROR(VLOOKUP($A115,'Season 3'!AK$4:CN$104,36,0),"0"),IFERROR(VLOOKUP($A115,'Season 4'!AK$4:CN$104,36,0),"0"),
IFERROR(VLOOKUP($A115,'Season 5'!AK$4:CN$104,36,0),"0"),IFERROR(VLOOKUP($A115,'Season 6'!AK$4:CN$104,36,0),"0"),
IFERROR(VLOOKUP($A115,'Season 7'!AK$4:CN$104,36,0),"0"),IFERROR(VLOOKUP($A115,'Season 8'!AK$4:CN$104,36,0),"0"),
IFERROR(VLOOKUP($A115,'Season 9'!AK$4:CN$104,36,0),"0"),IFERROR(VLOOKUP($A115,'Season 10'!AK$4:CN$104,36,0),"0"),
IFERROR(VLOOKUP($A115,'Season 11'!AK$4:CN$104,36,0),"0"),IFERROR(VLOOKUP($A115,'Season 12'!AK$4:CN$104,36,0),"0"),
IFERROR(VLOOKUP($A115,'Season 13'!AK$4:CN$104,36,0),"0"),IFERROR(VLOOKUP($A115,'Season 14'!AK$4:CN$104,36,0),"0"),IFERROR(VLOOKUP($A115,'Season 15'!AK$4:CN$104,36,0),"0"),)</f>
        <v>0</v>
      </c>
      <c r="AJ115" s="402">
        <f>SUM(IFERROR(VLOOKUP($A115,'Season 2'!AK$4:CN$104,37,0),"0"),
IFERROR(VLOOKUP($A115,'Season 3'!AK$4:CN$104,37,0),"0"),IFERROR(VLOOKUP($A115,'Season 4'!AK$4:CN$104,37,0),"0"),
IFERROR(VLOOKUP($A115,'Season 5'!AK$4:CN$104,37,0),"0"),IFERROR(VLOOKUP($A115,'Season 6'!AK$4:CN$104,37,0),"0"),
IFERROR(VLOOKUP($A115,'Season 7'!AK$4:CN$104,37,0),"0"),IFERROR(VLOOKUP($A115,'Season 8'!AK$4:CN$104,37,0),"0"),
IFERROR(VLOOKUP($A115,'Season 9'!AK$4:CN$104,37,0),"0"),IFERROR(VLOOKUP($A115,'Season 10'!AK$4:CN$104,37,0),"0"),
IFERROR(VLOOKUP($A115,'Season 11'!AK$4:CN$104,37,0),"0"),IFERROR(VLOOKUP($A115,'Season 12'!AK$4:CN$104,37,0),"0"),
IFERROR(VLOOKUP($A115,'Season 13'!AK$4:CN$104,37,0),"0"),IFERROR(VLOOKUP($A115,'Season 14'!AK$4:CN$104,37,0),"0"),IFERROR(VLOOKUP($A115,'Season 15'!AK$4:CN$104,37,0),"0"),)</f>
        <v>0</v>
      </c>
      <c r="AK115" s="403">
        <f>SUM(IFERROR(VLOOKUP($A115,'Season 1'!AJ$4:CM$104,33,0),"0"),IFERROR(VLOOKUP($A115,'Season 2'!AK$4:CN$104,38,0),"0"),
IFERROR(VLOOKUP($A115,'Season 3'!AK$4:CN$104,38,0),"0"),IFERROR(VLOOKUP($A115,'Season 4'!AK$4:CN$104,38,0),"0"),
IFERROR(VLOOKUP($A115,'Season 5'!AK$4:CN$104,38,0),"0"),IFERROR(VLOOKUP($A115,'Season 6'!AK$4:CN$104,38,0),"0"),
IFERROR(VLOOKUP($A115,'Season 7'!AK$4:CN$104,38,0),"0"),IFERROR(VLOOKUP($A115,'Season 8'!AK$4:CN$104,38,0),"0"),
IFERROR(VLOOKUP($A115,'Season 9'!AK$4:CN$104,38,0),"0"),IFERROR(VLOOKUP($A115,'Season 10'!AK$4:CN$104,38,0),"0"),
IFERROR(VLOOKUP($A115,'Season 11'!AK$4:CN$104,38,0),"0"),IFERROR(VLOOKUP($A115,'Season 12'!AK$4:CN$104,38,0),"0"),
IFERROR(VLOOKUP($A115,'Season 13'!AK$4:CN$104,38,0),"0"),IFERROR(VLOOKUP($A115,'Season 14'!AK$4:CN$104,38,0),"0"),IFERROR(VLOOKUP($A115,'Season 15'!AK$4:CN$104,38,0),"0"),)</f>
        <v>0</v>
      </c>
      <c r="AL115" s="398">
        <f>SUM(IFERROR(VLOOKUP($A115,'Season 1'!AJ$4:CM$104,34,0),"0"),IFERROR(VLOOKUP($A115,'Season 2'!AK$4:CN$104,39,0),"0"),
IFERROR(VLOOKUP($A115,'Season 3'!AK$4:CN$104,39,0),"0"),IFERROR(VLOOKUP($A115,'Season 4'!AK$4:CN$104,39,0),"0"),
IFERROR(VLOOKUP($A115,'Season 5'!AK$4:CN$104,39,0),"0"),IFERROR(VLOOKUP($A115,'Season 6'!AK$4:CN$104,39,0),"0"),
IFERROR(VLOOKUP($A115,'Season 7'!AK$4:CN$104,39,0),"0"),IFERROR(VLOOKUP($A115,'Season 8'!AK$4:CN$104,39,0),"0"),
IFERROR(VLOOKUP($A115,'Season 9'!AK$4:CN$104,39,0),"0"),IFERROR(VLOOKUP($A115,'Season 10'!AK$4:CN$104,39,0),"0"),
IFERROR(VLOOKUP($A115,'Season 11'!AK$4:CN$104,39,0),"0"),IFERROR(VLOOKUP($A115,'Season 12'!AK$4:CN$104,39,0),"0"),
IFERROR(VLOOKUP($A115,'Season 13'!AK$4:CN$104,39,0),"0"),IFERROR(VLOOKUP($A115,'Season 14'!AK$4:CN$104,39,0),"0"),IFERROR(VLOOKUP($A115,'Season 15'!AK$4:CN$104,39,0),"0"),)</f>
        <v>0</v>
      </c>
      <c r="AM115" s="518">
        <f>SUM(IFERROR(VLOOKUP($A115,'Season 1'!AJ$4:CM$104,35,0),"0"),IFERROR(VLOOKUP($A115,'Season 2'!AK$4:CN$104,40,0),"0"),
IFERROR(VLOOKUP($A115,'Season 3'!AK$4:CN$104,40,0),"0"),IFERROR(VLOOKUP($A115,'Season 4'!AK$4:CN$104,40,0),"0"),
IFERROR(VLOOKUP($A115,'Season 5'!AK$4:CN$104,40,0),"0"),IFERROR(VLOOKUP($A115,'Season 6'!AK$4:CN$104,40,0),"0"),
IFERROR(VLOOKUP($A115,'Season 7'!AK$4:CN$104,40,0),"0"),IFERROR(VLOOKUP($A115,'Season 8'!AK$4:CN$104,40,0),"0"),
IFERROR(VLOOKUP($A115,'Season 9'!AK$4:CN$104,40,0),"0"),IFERROR(VLOOKUP($A115,'Season 10'!AK$4:CN$104,40,0),"0"),
IFERROR(VLOOKUP($A115,'Season 11'!AK$4:CN$104,40,0),"0"),IFERROR(VLOOKUP($A115,'Season 12'!AK$4:CN$104,40,0),"0"),
IFERROR(VLOOKUP($A115,'Season 13'!AK$4:CN$104,40,0),"0"),IFERROR(VLOOKUP($A115,'Season 14'!AK$4:CN$104,40,0),"0"),IFERROR(VLOOKUP($A115,'Season 15'!AK$4:CN$104,40,0),"0"),)</f>
        <v>0</v>
      </c>
      <c r="AN115" s="21">
        <f>SUM(IFERROR(VLOOKUP($A115,'Season 1'!AJ$4:CM$104,36,0),"0"),IFERROR(VLOOKUP($A115,'Season 2'!AK$4:CN$104,41,0),"0"),
IFERROR(VLOOKUP($A115,'Season 3'!AK$4:CN$104,41,0),"0"),IFERROR(VLOOKUP($A115,'Season 4'!AK$4:CN$104,41,0),"0"),
IFERROR(VLOOKUP($A115,'Season 5'!AK$4:CN$104,41,0),"0"),IFERROR(VLOOKUP($A115,'Season 6'!AK$4:CN$104,41,0),"0"),
IFERROR(VLOOKUP($A115,'Season 7'!AK$4:CN$104,41,0),"0"),IFERROR(VLOOKUP($A115,'Season 8'!AK$4:CN$104,41,0),"0"),
IFERROR(VLOOKUP($A115,'Season 9'!AK$4:CN$104,41,0),"0"),IFERROR(VLOOKUP($A115,'Season 10'!AK$4:CN$104,41,0),"0"),
IFERROR(VLOOKUP($A115,'Season 11'!AK$4:CN$104,41,0),"0"),IFERROR(VLOOKUP($A115,'Season 12'!AK$4:CN$104,41,0),"0"),
IFERROR(VLOOKUP($A115,'Season 13'!AK$4:CN$104,41,0),"0"),IFERROR(VLOOKUP($A115,'Season 14'!AK$4:CN$104,41,0),"0"),IFERROR(VLOOKUP($A115,'Season 15'!AK$4:CN$104,41,0),"0"),)</f>
        <v>0</v>
      </c>
      <c r="AO115" s="402">
        <f>SUM(IFERROR(VLOOKUP($A115,'Season 1'!AJ$4:CM$104,37,0),"0"),IFERROR(VLOOKUP($A115,'Season 2'!AK$4:CN$104,42,0),"0"),
IFERROR(VLOOKUP($A115,'Season 3'!AK$4:CN$104,42,0),"0"),IFERROR(VLOOKUP($A115,'Season 4'!AK$4:CN$104,42,0),"0"),
IFERROR(VLOOKUP($A115,'Season 5'!AK$4:CN$104,42,0),"0"),IFERROR(VLOOKUP($A115,'Season 6'!AK$4:CN$104,42,0),"0"),
IFERROR(VLOOKUP($A115,'Season 7'!AK$4:CN$104,42,0),"0"),IFERROR(VLOOKUP($A115,'Season 8'!AK$4:CN$104,42,0),"0"),
IFERROR(VLOOKUP($A115,'Season 9'!AK$4:CN$104,42,0),"0"),IFERROR(VLOOKUP($A115,'Season 10'!AK$4:CN$104,42,0),"0"),
IFERROR(VLOOKUP($A115,'Season 11'!AK$4:CN$104,42,0),"0"),IFERROR(VLOOKUP($A115,'Season 12'!AK$4:CN$104,42,0),"0"),
IFERROR(VLOOKUP($A115,'Season 13'!AK$4:CN$104,42,0),"0"),IFERROR(VLOOKUP($A115,'Season 14'!AK$4:CN$104,42,0),"0"),IFERROR(VLOOKUP($A115,'Season 15'!AK$4:CN$104,42,0),"0"),)</f>
        <v>0</v>
      </c>
      <c r="AP115" s="403">
        <f>SUM(IFERROR(VLOOKUP($A115,'Season 1'!AJ$4:CM$104,43,0),"0"),IFERROR(VLOOKUP($A115,'Season 2'!AK$4:CN$104,43,0),"0"),
IFERROR(VLOOKUP($A115,'Season 3'!AK$4:CN$104,43,0),"0"),IFERROR(VLOOKUP($A115,'Season 4'!AK$4:CN$104,43,0),"0"),
IFERROR(VLOOKUP($A115,'Season 5'!AK$4:CN$104,43,0),"0"),IFERROR(VLOOKUP($A115,'Season 6'!AK$4:CN$104,43,0),"0"),
IFERROR(VLOOKUP($A115,'Season 7'!AK$4:CN$104,43,0),"0"),IFERROR(VLOOKUP($A115,'Season 8'!AK$4:CN$104,43,0),"0"),
IFERROR(VLOOKUP($A115,'Season 9'!AK$4:CN$104,43,0),"0"),IFERROR(VLOOKUP($A115,'Season 10'!AK$4:CN$104,43,0),"0"),
IFERROR(VLOOKUP($A115,'Season 11'!AK$4:CN$104,43,0),"0"),IFERROR(VLOOKUP($A115,'Season 12'!AK$4:CN$104,43,0),"0"),
IFERROR(VLOOKUP($A115,'Season 13'!AK$4:CN$104,43,0),"0"),IFERROR(VLOOKUP($A115,'Season 14'!AK$4:CN$104,43,0),"0"),IFERROR(VLOOKUP($A115,'Season 15'!AK$4:CN$104,43,0),"0"),)</f>
        <v>0</v>
      </c>
      <c r="AQ115" s="398">
        <f>SUM(IFERROR(VLOOKUP($A115,'Season 1'!AJ$4:CM$104,44,0),"0"),IFERROR(VLOOKUP($A115,'Season 2'!AK$4:CN$104,44,0),"0"),
IFERROR(VLOOKUP($A115,'Season 3'!AK$4:CN$104,44,0),"0"),IFERROR(VLOOKUP($A115,'Season 4'!AK$4:CN$104,44,0),"0"),
IFERROR(VLOOKUP($A115,'Season 5'!AK$4:CN$104,44,0),"0"),IFERROR(VLOOKUP($A115,'Season 6'!AK$4:CN$104,44,0),"0"),
IFERROR(VLOOKUP($A115,'Season 7'!AK$4:CN$104,44,0),"0"),IFERROR(VLOOKUP($A115,'Season 8'!AK$4:CN$104,44,0),"0"),
IFERROR(VLOOKUP($A115,'Season 9'!AK$4:CN$104,44,0),"0"),IFERROR(VLOOKUP($A115,'Season 10'!AK$4:CN$104,44,0),"0"),
IFERROR(VLOOKUP($A115,'Season 11'!AK$4:CN$104,44,0),"0"),IFERROR(VLOOKUP($A115,'Season 12'!AK$4:CN$104,44,0),"0"),
IFERROR(VLOOKUP($A115,'Season 13'!AK$4:CN$104,44,0),"0"),IFERROR(VLOOKUP($A115,'Season 14'!AK$4:CN$104,44,0),"0"),IFERROR(VLOOKUP($A115,'Season 15'!AK$4:CN$104,44,0),"0"),)</f>
        <v>0</v>
      </c>
      <c r="AR115" s="518">
        <f>SUM(IFERROR(VLOOKUP($A115,'Season 1'!AJ$4:CM$104,45,0),"0"),IFERROR(VLOOKUP($A115,'Season 2'!AK$4:CN$104,45,0),"0"),
IFERROR(VLOOKUP($A115,'Season 3'!AK$4:CN$104,45,0),"0"),IFERROR(VLOOKUP($A115,'Season 4'!AK$4:CN$104,45,0),"0"),
IFERROR(VLOOKUP($A115,'Season 5'!AK$4:CN$104,45,0),"0"),IFERROR(VLOOKUP($A115,'Season 6'!AK$4:CN$104,45,0),"0"),
IFERROR(VLOOKUP($A115,'Season 7'!AK$4:CN$104,45,0),"0"),IFERROR(VLOOKUP($A115,'Season 8'!AK$4:CN$104,45,0),"0"),
IFERROR(VLOOKUP($A115,'Season 9'!AK$4:CN$104,45,0),"0"),IFERROR(VLOOKUP($A115,'Season 10'!AK$4:CN$104,45,0),"0"),
IFERROR(VLOOKUP($A115,'Season 11'!AK$4:CN$104,45,0),"0"),IFERROR(VLOOKUP($A115,'Season 12'!AK$4:CN$104,45,0),"0"),
IFERROR(VLOOKUP($A115,'Season 13'!AK$4:CN$104,45,0),"0"),IFERROR(VLOOKUP($A115,'Season 14'!AK$4:CN$104,45,0),"0"),IFERROR(VLOOKUP($A115,'Season 15'!AK$4:CN$104,45,0),"0"),)</f>
        <v>0</v>
      </c>
      <c r="AS115" s="21">
        <f>SUM(IFERROR(VLOOKUP($A115,'Season 1'!AJ$4:CM$104,46,0),"0"),IFERROR(VLOOKUP($A115,'Season 2'!AK$4:CN$104,46,0),"0"),
IFERROR(VLOOKUP($A115,'Season 3'!AK$4:CN$104,46,0),"0"),IFERROR(VLOOKUP($A115,'Season 4'!AK$4:CN$104,46,0),"0"),
IFERROR(VLOOKUP($A115,'Season 5'!AK$4:CN$104,46,0),"0"),IFERROR(VLOOKUP($A115,'Season 6'!AK$4:CN$104,46,0),"0"),
IFERROR(VLOOKUP($A115,'Season 7'!AK$4:CN$104,46,0),"0"),IFERROR(VLOOKUP($A115,'Season 8'!AK$4:CN$104,46,0),"0"),
IFERROR(VLOOKUP($A115,'Season 9'!AK$4:CN$104,46,0),"0"),IFERROR(VLOOKUP($A115,'Season 10'!AK$4:CN$104,46,0),"0"),
IFERROR(VLOOKUP($A115,'Season 11'!AK$4:CN$104,46,0),"0"),IFERROR(VLOOKUP($A115,'Season 12'!AK$4:CN$104,46,0),"0"),
IFERROR(VLOOKUP($A115,'Season 13'!AK$4:CN$104,46,0),"0"),IFERROR(VLOOKUP($A115,'Season 14'!AK$4:CN$104,46,0),"0"),IFERROR(VLOOKUP($A115,'Season 15'!AK$4:CN$104,46,0),"0"),)</f>
        <v>0</v>
      </c>
      <c r="AT115" s="402">
        <f>SUM(IFERROR(VLOOKUP($A115,'Season 1'!AJ$4:CM$104,47,0),"0"),IFERROR(VLOOKUP($A115,'Season 2'!AK$4:CN$104,47,0),"0"),
IFERROR(VLOOKUP($A115,'Season 3'!AK$4:CN$104,47,0),"0"),IFERROR(VLOOKUP($A115,'Season 4'!AK$4:CN$104,47,0),"0"),
IFERROR(VLOOKUP($A115,'Season 5'!AK$4:CN$104,47,0),"0"),IFERROR(VLOOKUP($A115,'Season 6'!AK$4:CN$104,47,0),"0"),
IFERROR(VLOOKUP($A115,'Season 7'!AK$4:CN$104,47,0),"0"),IFERROR(VLOOKUP($A115,'Season 8'!AK$4:CN$104,47,0),"0"),
IFERROR(VLOOKUP($A115,'Season 9'!AK$4:CN$104,47,0),"0"),IFERROR(VLOOKUP($A115,'Season 10'!AK$4:CN$104,47,0),"0"),
IFERROR(VLOOKUP($A115,'Season 11'!AK$4:CN$104,47,0),"0"),IFERROR(VLOOKUP($A115,'Season 12'!AK$4:CN$104,47,0),"0"),
IFERROR(VLOOKUP($A115,'Season 13'!AK$4:CN$104,47,0),"0"),IFERROR(VLOOKUP($A115,'Season 14'!AK$4:CN$104,47,0),"0"),IFERROR(VLOOKUP($A115,'Season 15'!AK$4:CN$104,47,0),"0"),)</f>
        <v>0</v>
      </c>
      <c r="AU115" s="403">
        <f>SUM(IFERROR(VLOOKUP($A115,'Season 3'!AK$4:CN$104,48,0),"0"),IFERROR(VLOOKUP($A115,'Season 4'!AK$4:CN$104,48,0),"0"),
IFERROR(VLOOKUP($A115,'Season 5'!AK$4:CN$104,48,0),"0"),IFERROR(VLOOKUP($A115,'Season 6'!AK$4:CN$104,48,0),"0"),
IFERROR(VLOOKUP($A115,'Season 7'!AK$4:CN$104,48,0),"0"),IFERROR(VLOOKUP($A115,'Season 8'!AK$4:CN$104,48,0),"0"),
IFERROR(VLOOKUP($A115,'Season 9'!AK$4:CN$104,48,0),"0"),IFERROR(VLOOKUP($A115,'Season 10'!AK$4:CN$104,48,0),"0"),
IFERROR(VLOOKUP($A115,'Season 11'!AK$4:CN$104,48,0),"0"),IFERROR(VLOOKUP($A115,'Season 12'!AK$4:CN$104,48,0),"0"),
IFERROR(VLOOKUP($A115,'Season 13'!AK$4:CN$104,48,0),"0"),IFERROR(VLOOKUP($A115,'Season 14'!AK$4:CN$104,48,0),"0"),IFERROR(VLOOKUP($A115,'Season 15'!AK$4:CN$104,48,0),"0"),)</f>
        <v>0</v>
      </c>
      <c r="AV115" s="398">
        <f>SUM(IFERROR(VLOOKUP($A115,'Season 3'!AK$4:CN$104,49,0),"0"),IFERROR(VLOOKUP($A115,'Season 4'!AK$4:CN$104,49,0),"0"),
IFERROR(VLOOKUP($A115,'Season 5'!AK$4:CN$104,49,0),"0"),IFERROR(VLOOKUP($A115,'Season 6'!AK$4:CN$104,49,0),"0"),
IFERROR(VLOOKUP($A115,'Season 7'!AK$4:CN$104,49,0),"0"),IFERROR(VLOOKUP($A115,'Season 8'!AK$4:CN$104,49,0),"0"),
IFERROR(VLOOKUP($A115,'Season 9'!AK$4:CN$104,49,0),"0"),IFERROR(VLOOKUP($A115,'Season 10'!AK$4:CN$104,49,0),"0"),
IFERROR(VLOOKUP($A115,'Season 11'!AK$4:CN$104,49,0),"0"),IFERROR(VLOOKUP($A115,'Season 12'!AK$4:CN$104,49,0),"0"),
IFERROR(VLOOKUP($A115,'Season 13'!AK$4:CN$104,49,0),"0"),IFERROR(VLOOKUP($A115,'Season 14'!AK$4:CN$104,49,0),"0"),IFERROR(VLOOKUP($A115,'Season 15'!AK$4:CN$104,49,0),"0"),)</f>
        <v>0</v>
      </c>
      <c r="AW115" s="518">
        <f>SUM(IFERROR(VLOOKUP($A115,'Season 3'!AK$4:CN$104,50,0),"0"),IFERROR(VLOOKUP($A115,'Season 4'!AK$4:CN$104,50,0),"0"),
IFERROR(VLOOKUP($A115,'Season 5'!AK$4:CN$104,50,0),"0"),IFERROR(VLOOKUP($A115,'Season 6'!AK$4:CN$104,50,0),"0"),
IFERROR(VLOOKUP($A115,'Season 7'!AK$4:CN$104,50,0),"0"),IFERROR(VLOOKUP($A115,'Season 8'!AK$4:CN$104,50,0),"0"),
IFERROR(VLOOKUP($A115,'Season 9'!AK$4:CN$104,50,0),"0"),IFERROR(VLOOKUP($A115,'Season 10'!AK$4:CN$104,50,0),"0"),
IFERROR(VLOOKUP($A115,'Season 11'!AK$4:CN$104,50,0),"0"),IFERROR(VLOOKUP($A115,'Season 12'!AK$4:CN$104,50,0),"0"),
IFERROR(VLOOKUP($A115,'Season 13'!AK$4:CN$104,50,0),"0"),IFERROR(VLOOKUP($A115,'Season 14'!AK$4:CN$104,50,0),"0"),IFERROR(VLOOKUP($A115,'Season 15'!AK$4:CN$104,50,0),"0"),)</f>
        <v>0</v>
      </c>
      <c r="AX115" s="21">
        <f>SUM(IFERROR(VLOOKUP($A115,'Season 3'!AK$4:CN$104,51,0),"0"),IFERROR(VLOOKUP($A115,'Season 4'!AK$4:CN$104,51,0),"0"),
IFERROR(VLOOKUP($A115,'Season 5'!AK$4:CN$104,51,0),"0"),IFERROR(VLOOKUP($A115,'Season 6'!AK$4:CN$104,51,0),"0"),
IFERROR(VLOOKUP($A115,'Season 7'!AK$4:CN$104,51,0),"0"),IFERROR(VLOOKUP($A115,'Season 8'!AK$4:CN$104,51,0),"0"),
IFERROR(VLOOKUP($A115,'Season 9'!AK$4:CN$104,51,0),"0"),IFERROR(VLOOKUP($A115,'Season 10'!AK$4:CN$104,51,0),"0"),
IFERROR(VLOOKUP($A115,'Season 11'!AK$4:CN$104,51,0),"0"),IFERROR(VLOOKUP($A115,'Season 12'!AK$4:CN$104,51,0),"0"),
IFERROR(VLOOKUP($A115,'Season 13'!AK$4:CN$104,51,0),"0"),IFERROR(VLOOKUP($A115,'Season 14'!AK$4:CN$104,51,0),"0"),IFERROR(VLOOKUP($A115,'Season 15'!AK$4:CN$104,51,0),"0"),)</f>
        <v>0</v>
      </c>
      <c r="AY115" s="402">
        <f>SUM(IFERROR(VLOOKUP($A115,'Season 3'!AK$4:CN$104,52,0),"0"),IFERROR(VLOOKUP($A115,'Season 4'!AK$4:CN$104,52,0),"0"),
IFERROR(VLOOKUP($A115,'Season 5'!AK$4:CN$104,52,0),"0"),IFERROR(VLOOKUP($A115,'Season 6'!AK$4:CN$104,52,0),"0"),
IFERROR(VLOOKUP($A115,'Season 7'!AK$4:CN$104,52,0),"0"),IFERROR(VLOOKUP($A115,'Season 8'!AK$4:CN$104,52,0),"0"),
IFERROR(VLOOKUP($A115,'Season 9'!AK$4:CN$104,52,0),"0"),IFERROR(VLOOKUP($A115,'Season 10'!AK$4:CN$104,52,0),"0"),
IFERROR(VLOOKUP($A115,'Season 11'!AK$4:CN$104,52,0),"0"),IFERROR(VLOOKUP($A115,'Season 12'!AK$4:CN$104,52,0),"0"),
IFERROR(VLOOKUP($A115,'Season 13'!AK$4:CN$104,52,0),"0"),IFERROR(VLOOKUP($A115,'Season 14'!AK$4:CN$104,52,0),"0"),IFERROR(VLOOKUP($A115,'Season 15'!AK$4:CN$104,52,0),"0"),)</f>
        <v>0</v>
      </c>
      <c r="AZ115" s="403">
        <f>SUM(IFERROR(VLOOKUP($A115,'Season 1'!AJ$4:CM$104,38,0),"0"),IFERROR(VLOOKUP($A115,'Season 2'!AK$4:CN$104,48,0),"0"),)</f>
        <v>0</v>
      </c>
      <c r="BA115" s="398">
        <f>SUM(IFERROR(VLOOKUP($A115,'Season 1'!AJ$4:CM$104,39,0),"0"),IFERROR(VLOOKUP($A115,'Season 2'!AK$4:CN$104,49,0),"0"),)</f>
        <v>0</v>
      </c>
      <c r="BB115" s="518">
        <f>SUM(IFERROR(VLOOKUP($A115,'Season 1'!AJ$4:CM$104,40,0),"0"),IFERROR(VLOOKUP($A115,'Season 2'!AK$4:CN$104,50,0),"0"),)</f>
        <v>0</v>
      </c>
      <c r="BC115" s="21">
        <f>SUM(IFERROR(VLOOKUP($A115,'Season 1'!AJ$4:CM$104,41,0),"0"),IFERROR(VLOOKUP($A115,'Season 2'!AK$4:CN$104,51,0),"0"),)</f>
        <v>0</v>
      </c>
      <c r="BD115" s="402">
        <f>SUM(IFERROR(VLOOKUP($A115,'Season 1'!AJ$4:CM$104,42,0),"0"),IFERROR(VLOOKUP($A115,'Season 2'!AK$4:CN$104,52,0),"0"),)</f>
        <v>0</v>
      </c>
      <c r="BE115" s="561">
        <f>SUM(
IFERROR(VLOOKUP($A115,'Season 1'!AJ$4:CM$104,48,0),"0"),IFERROR(VLOOKUP($A115,'Season 2'!AK$4:CN$104,53,0),"0"),
IFERROR(VLOOKUP($A115,'Season 3'!AK$4:CN$104,53,0),"0"),IFERROR(VLOOKUP($A115,'Season 4'!AK$4:CN$104,53,0),"0"),
IFERROR(VLOOKUP($A115,'Season 5'!AK$4:CN$104,53,0),"0"),IFERROR(VLOOKUP($A115,'Season 6'!AK$4:CN$104,53,0),"0"),
IFERROR(VLOOKUP($A115,'Season 7'!AK$4:CN$104,53,0),"0"),IFERROR(VLOOKUP($A115,'Season 8'!AK$4:CN$104,53,0),"0"),
IFERROR(VLOOKUP($A115,'Season 9'!AK$4:CN$104,53,0),"0"),IFERROR(VLOOKUP($A115,'Season 10'!AK$4:CN$104,53,0),"0"),
IFERROR(VLOOKUP($A115,'Season 11'!AK$4:CN$104,53,0),"0"),IFERROR(VLOOKUP($A115,'Season 12'!AK$4:CN$104,53,0),"0"),
IFERROR(VLOOKUP($A115,'Season 13'!AK$4:CN$104,53,0),"0"),IFERROR(VLOOKUP($A115,'Season 14'!AK$4:CN$104,53,0),"0"),IFERROR(VLOOKUP($A115,'Season 15'!AK$4:CN$104,53,0),"0"),)</f>
        <v>0</v>
      </c>
      <c r="BF115" s="562">
        <f>SUM(
IFERROR(VLOOKUP($A115,'Season 1'!AJ$4:CM$104,49,0),"0"),IFERROR(VLOOKUP($A115,'Season 2'!AK$4:CN$104,54,0),"0"),
IFERROR(VLOOKUP($A115,'Season 3'!AK$4:CN$104,54,0),"0"),IFERROR(VLOOKUP($A115,'Season 4'!AK$4:CN$104,54,0),"0"),
IFERROR(VLOOKUP($A115,'Season 5'!AK$4:CN$104,54,0),"0"),IFERROR(VLOOKUP($A115,'Season 6'!AK$4:CN$104,54,0),"0"),
IFERROR(VLOOKUP($A115,'Season 7'!AK$4:CN$104,54,0),"0"),IFERROR(VLOOKUP($A115,'Season 8'!AK$4:CN$104,54,0),"0"),
IFERROR(VLOOKUP($A115,'Season 9'!AK$4:CN$104,54,0),"0"),IFERROR(VLOOKUP($A115,'Season 10'!AK$4:CN$104,54,0),"0"),
IFERROR(VLOOKUP($A115,'Season 11'!AK$4:CN$104,540),"0"),IFERROR(VLOOKUP($A115,'Season 12'!AK$4:CN$104,54,0),"0"),
IFERROR(VLOOKUP($A115,'Season 13'!AK$4:CN$104,54,0),"0"),IFERROR(VLOOKUP($A115,'Season 14'!AK$4:CN$104,54,0),"0"),IFERROR(VLOOKUP($A115,'Season 15'!AK$4:CN$104,54,0),"0"),)</f>
        <v>0</v>
      </c>
      <c r="BG115" s="529" t="e">
        <f t="shared" si="3"/>
        <v>#DIV/0!</v>
      </c>
      <c r="BI115" s="553"/>
      <c r="BJ115" s="553"/>
      <c r="BK115" s="553"/>
      <c r="BL115" s="553"/>
      <c r="BM115" s="553"/>
      <c r="BN115" s="553"/>
      <c r="BO115" s="822"/>
      <c r="BP115" s="822"/>
      <c r="BQ115" s="822"/>
      <c r="BR115" s="822"/>
      <c r="BS115" s="12" t="str">
        <f>IFERROR(VLOOKUP($A115,'Season 1'!$AJ$4:$CM$104,50,0),"0")</f>
        <v>0</v>
      </c>
      <c r="BT115" s="12" t="str">
        <f>IFERROR(VLOOKUP($A115,'Season 1'!$AJ$4:$CM$104,51,0),"0")</f>
        <v>0</v>
      </c>
      <c r="BU115" s="12" t="str">
        <f>IFERROR(VLOOKUP($A115,'Season 2'!$AK$4:$CN$104,55,0),"0")</f>
        <v>0</v>
      </c>
      <c r="BV115" s="12" t="str">
        <f>IFERROR(VLOOKUP($A115,'Season 2'!$AK$4:$CN$104,56,0),"0")</f>
        <v>0</v>
      </c>
      <c r="BW115" s="12" t="str">
        <f>IFERROR(VLOOKUP($A115,'Season 3'!$AK$4:$CN$104,55,0),"0")</f>
        <v>0</v>
      </c>
      <c r="BX115" s="12" t="str">
        <f>IFERROR(VLOOKUP($A115,'Season 3'!$AK$4:$CN$104,56,0),"0")</f>
        <v>0</v>
      </c>
      <c r="BY115" s="12" t="str">
        <f>IFERROR(VLOOKUP($A115,'Season 4'!$AK$4:$CN$104,55,0),"0")</f>
        <v>0</v>
      </c>
      <c r="BZ115" s="12" t="str">
        <f>IFERROR(VLOOKUP($A115,'Season 4'!$AK$4:$CN$104,56,0),"0")</f>
        <v>0</v>
      </c>
      <c r="CA115" s="12" t="str">
        <f>IFERROR(VLOOKUP($A115,'Season 5'!$AK$4:$CN$104,55,0),"0")</f>
        <v>0</v>
      </c>
      <c r="CB115" s="12" t="str">
        <f>IFERROR(VLOOKUP($A115,'Season 5'!$AK$4:$CN$104,56,0),"0")</f>
        <v>0</v>
      </c>
      <c r="CC115" s="12" t="str">
        <f>IFERROR(VLOOKUP($A115,'Season 6'!$AK$4:$CN$104,55,0),"0")</f>
        <v>0</v>
      </c>
      <c r="CD115" s="12" t="str">
        <f>IFERROR(VLOOKUP($A115,'Season 6'!$AK$4:$CN$104,56,0),"0")</f>
        <v>0</v>
      </c>
      <c r="CE115" s="12" t="str">
        <f>IFERROR(VLOOKUP($A115,'Season 7'!$AK$4:$CN$104,55,0),"0")</f>
        <v>0</v>
      </c>
      <c r="CF115" s="12" t="str">
        <f>IFERROR(VLOOKUP($A115,'Season 7'!$AK$4:$CN$104,56,0),"0")</f>
        <v>0</v>
      </c>
      <c r="CG115" s="12" t="str">
        <f>IFERROR(VLOOKUP($A115,'Season 8'!$AK$4:$CN$104,55,0),"0")</f>
        <v>0</v>
      </c>
      <c r="CH115" s="12" t="str">
        <f>IFERROR(VLOOKUP($A115,'Season 8'!$AK$4:$CN$104,56,0),"0")</f>
        <v>0</v>
      </c>
      <c r="CI115" s="12" t="str">
        <f>IFERROR(VLOOKUP($A115,'Season 9'!$AK$4:$CN$104,55,0),"0")</f>
        <v>0</v>
      </c>
      <c r="CJ115" s="12" t="str">
        <f>IFERROR(VLOOKUP($A115,'Season 9'!$AK$4:$CN$104,56,0),"0")</f>
        <v>0</v>
      </c>
      <c r="CK115" s="12" t="str">
        <f>IFERROR(VLOOKUP($A115,'Season 10'!$AK$4:$CN$104,55,0),"0")</f>
        <v>0</v>
      </c>
      <c r="CL115" s="12" t="str">
        <f>IFERROR(VLOOKUP($A115,'Season 10'!$AK$4:$CN$104,56,0),"0")</f>
        <v>0</v>
      </c>
      <c r="CM115" s="12" t="str">
        <f>IFERROR(VLOOKUP($A115,'Season 11'!$AK$4:$CN$104,55,0),"0")</f>
        <v>0</v>
      </c>
      <c r="CN115" s="12" t="str">
        <f>IFERROR(VLOOKUP($A115,'Season 11'!$AK$4:$CN$104,56,0),"0")</f>
        <v>0</v>
      </c>
      <c r="CO115" s="12" t="str">
        <f>IFERROR(VLOOKUP($A115,'Season 12'!$AK$4:$CN$104,55,0),"0")</f>
        <v>0</v>
      </c>
      <c r="CP115" s="12" t="str">
        <f>IFERROR(VLOOKUP($A115,'Season 12'!$AK$4:$CN$104,56,0),"0")</f>
        <v>0</v>
      </c>
      <c r="CQ115" s="12" t="str">
        <f>IFERROR(VLOOKUP($A115,'Season 13'!$AK$4:$CN$104,55,0),"0")</f>
        <v>0</v>
      </c>
      <c r="CR115" s="12" t="str">
        <f>IFERROR(VLOOKUP($A115,'Season 13'!$AK$4:$CN$104,56,0),"0")</f>
        <v>0</v>
      </c>
      <c r="CS115" s="12" t="str">
        <f>IFERROR(VLOOKUP($A115,'Season 14'!$AK$4:$CN$104,55,0),"0")</f>
        <v>0</v>
      </c>
      <c r="CT115" s="12" t="str">
        <f>IFERROR(VLOOKUP($A115,'Season 14'!$AK$4:$CN$104,56,0),"0")</f>
        <v>0</v>
      </c>
      <c r="CU115" s="12" t="str">
        <f>IFERROR(VLOOKUP($A115,'Season 15'!$AK$4:$CN$104,55,0),"0")</f>
        <v>0</v>
      </c>
      <c r="CV115" s="12" t="str">
        <f>IFERROR(VLOOKUP($A115,'Season 15'!$AK$4:$CN$104,56,0),"0")</f>
        <v>0</v>
      </c>
    </row>
    <row r="116" spans="1:100" x14ac:dyDescent="0.25">
      <c r="A116" s="2" t="s">
        <v>35</v>
      </c>
      <c r="B116" s="516" t="str">
        <f>IFERROR(VLOOKUP('Data Totals'!A116,'Season 1'!AJ$4:CH$104,2,FALSE),IFERROR(VLOOKUP('Data Totals'!A116,'Season 2'!AK$4:CI$104,2,FALSE),IFERROR(VLOOKUP('Data Totals'!A116,'Season 3'!AK$4:CI$104,2,FALSE),IFERROR(VLOOKUP('Data Totals'!A116,'Season 4'!AK$4:CI$104,2,FALSE),IFERROR(VLOOKUP('Data Totals'!A116,'Season 5'!AK$4:CI$104,2,FALSE),IFERROR(VLOOKUP('Data Totals'!A116,'Season 6'!AK$4:CI$104,2,FALSE),IFERROR(VLOOKUP('Data Totals'!A116,'Season 7'!AK$4:CI$104,2,FALSE),IFERROR(VLOOKUP('Data Totals'!A116,'Season 8'!AK$4:CI$104,2,FALSE),IFERROR(VLOOKUP('Data Totals'!A116,'Season 9'!AK$4:CI$104,2,FALSE),IFERROR(VLOOKUP('Data Totals'!A116,'Season 10'!AK$4:CI$104,2,FALSE),IFERROR(VLOOKUP('Data Totals'!A116,'Season 11'!AK$4:CI$104,2,FALSE),IFERROR(VLOOKUP('Data Totals'!A116,'Season 12'!AK$4:CI$104,2,FALSE),IFERROR(VLOOKUP('Data Totals'!A116,'Season 13'!AK$4:CI$104,2,FALSE),IFERROR(VLOOKUP('Data Totals'!A116,'Season 14'!AK$4:CI$104,2,FALSE),IFERROR(VLOOKUP('Data Totals'!A116,'Season 15'!AK$4:CI$104,2,FALSE),"N/A")))))))))))))))</f>
        <v>N/A</v>
      </c>
      <c r="C116" s="517" t="str">
        <f>IFERROR(VLOOKUP('Data Totals'!A116,'Season 1'!AJ$4:CH$104,3,FALSE),IFERROR(VLOOKUP('Data Totals'!A116,'Season 2'!AK$4:CI$104,3,FALSE),IFERROR(VLOOKUP('Data Totals'!A116,'Season 3'!AK$4:CI$104,3,FALSE),IFERROR(VLOOKUP('Data Totals'!A116,'Season 4'!AK$4:CI$104,3,FALSE),IFERROR(VLOOKUP('Data Totals'!A116,'Season 5'!AK$4:CI$104,3,FALSE),IFERROR(VLOOKUP('Data Totals'!A116,'Season 6'!AK$4:CI$104,3,FALSE),IFERROR(VLOOKUP('Data Totals'!A116,'Season 7'!AK$4:CI$104,3,FALSE),IFERROR(VLOOKUP('Data Totals'!A116,'Season 8'!AK$4:CI$104,3,FALSE),IFERROR(VLOOKUP('Data Totals'!A116,'Season 9'!AK$4:CI$104,3,FALSE),IFERROR(VLOOKUP('Data Totals'!A116,'Season 10'!AK$4:CI$104,3,FALSE),IFERROR(VLOOKUP('Data Totals'!A116,'Season 11'!AK$4:CI$104,3,FALSE),IFERROR(VLOOKUP('Data Totals'!A116,'Season 12'!AK$4:CI$104,3,FALSE),IFERROR(VLOOKUP('Data Totals'!A116,'Season 13'!AK$4:CI$104,3,FALSE),IFERROR(VLOOKUP('Data Totals'!A116,'Season 14'!AK$4:CI$104,3,FALSE),IFERROR(VLOOKUP('Data Totals'!A116,'Season 15'!AK$4:CI$104,3,FALSE),"N/A")))))))))))))))</f>
        <v>N/A</v>
      </c>
      <c r="D116" s="517" t="str">
        <f>IFERROR(VLOOKUP('Data Totals'!A116,'Season 15'!AK$4:CI$104,4,FALSE),IFERROR(VLOOKUP('Data Totals'!A116,'Season 14'!AK$4:CI$104,4,FALSE),IFERROR(VLOOKUP('Data Totals'!A116,'Season 13'!AK$4:CI$104,4,FALSE),IFERROR(VLOOKUP('Data Totals'!A116,'Season 12'!AK$4:CI$104,4,FALSE),IFERROR(VLOOKUP('Data Totals'!A116,'Season 11'!AK$4:CI$104,4,FALSE),IFERROR(VLOOKUP('Data Totals'!A116,'Season 10'!AK$4:CI$104,4,FALSE),IFERROR(VLOOKUP('Data Totals'!A116,'Season 9'!AK$4:CI$104,4,FALSE),IFERROR(VLOOKUP('Data Totals'!A116,'Season 8'!AK$4:CI$104,4,FALSE),IFERROR(VLOOKUP('Data Totals'!A116,'Season 7'!AK$4:CI$104,4,FALSE),IFERROR(VLOOKUP('Data Totals'!A116,'Season 6'!AK$4:CI$104,4,FALSE),IFERROR(VLOOKUP('Data Totals'!A116,'Season 5'!AK$4:CI$104,4,FALSE),IFERROR(VLOOKUP('Data Totals'!A116,'Season 4'!AK$4:CI$104,4,FALSE),IFERROR(VLOOKUP('Data Totals'!A116,'Season 3'!AK$4:CI$104,4,FALSE),IFERROR(VLOOKUP('Data Totals'!A116,'Season 2'!AK$4:CI$104,4,FALSE),IFERROR(VLOOKUP('Data Totals'!A116,'Season 1'!AJ$4:CH$104,4,FALSE),"N/A")))))))))))))))</f>
        <v>N/A</v>
      </c>
      <c r="E116" s="517" t="e">
        <f t="shared" si="2"/>
        <v>#VALUE!</v>
      </c>
      <c r="F116" s="398">
        <f>SUM(IFERROR(VLOOKUP(A116,BI$3:BN$152,2,0),"0"),
IFERROR(VLOOKUP(A116,'Season 1'!AJ$4:CM$104,7,0),"0"),IFERROR(VLOOKUP(A116,'Season 2'!AK$4:CN$104,7,0),"0"),
IFERROR(VLOOKUP(A116,'Season 3'!AK$4:CN$104,7,0),"0"),IFERROR(VLOOKUP(A116,'Season 4'!AK$4:CN$104,7,0),"0"),
IFERROR(VLOOKUP(A116,'Season 5'!AK$4:CN$104,7,0),"0"),IFERROR(VLOOKUP(A116,'Season 6'!AK$4:CN$104,7,0),"0"),
IFERROR(VLOOKUP(A116,'Season 7'!AK$4:CN$104,7,0),"0"),IFERROR(VLOOKUP(A116,'Season 8'!AK$4:CN$104,7,0),"0"),
IFERROR(VLOOKUP(A116,'Season 9'!AK$4:CN$104,7,0),"0"),IFERROR(VLOOKUP(A116,'Season 10'!AK$4:CN$104,7,0),"0"),
IFERROR(VLOOKUP(A116,'Season 11'!AK$4:CN$104,7,0),"0"),IFERROR(VLOOKUP(A116,'Season 12'!AK$4:CN$104,7,0),"0"),
IFERROR(VLOOKUP(A116,'Season 13'!AK$4:CN$104,7,0),"0"),IFERROR(VLOOKUP(A116,'Season 14'!AK$4:CN$104,7,0),"0"),IFERROR(VLOOKUP(A116,'Season 15'!AK$4:CN$104,7,0),"0"),)</f>
        <v>0</v>
      </c>
      <c r="G116" s="398">
        <f>SUM(
IFERROR(VLOOKUP(A116,'Season 1'!AJ$4:CM$104,8,0),"0"),IFERROR(VLOOKUP(A116,'Season 2'!AK$4:CN$104,8,0),"0"),
IFERROR(VLOOKUP(A116,'Season 3'!AK$4:CN$104,8,0),"0"),IFERROR(VLOOKUP(A116,'Season 4'!AK$4:CN$104,8,0),"0"),
IFERROR(VLOOKUP(A116,'Season 5'!AK$4:CN$104,8,0),"0"),IFERROR(VLOOKUP(A116,'Season 6'!AK$4:CN$104,8,0),"0"),
IFERROR(VLOOKUP(A116,'Season 7'!AK$4:CN$104,8,0),"0"),IFERROR(VLOOKUP(A116,'Season 8'!AK$4:CN$104,8,0),"0"),
IFERROR(VLOOKUP(A116,'Season 9'!AK$4:CN$104,8,0),"0"),IFERROR(VLOOKUP(A116,'Season 10'!AK$4:CN$104,8,0),"0"),
IFERROR(VLOOKUP(A116,'Season 11'!AK$4:CN$104,8,0),"0"),IFERROR(VLOOKUP(A116,'Season 12'!AK$4:CN$104,8,0),"0"),
IFERROR(VLOOKUP(A116,'Season 13'!AK$4:CN$104,8,0),"0"),IFERROR(VLOOKUP(A116,'Season 14'!AK$4:CN$104,8,0),"0"),IFERROR(VLOOKUP(A116,'Season 15'!AK$4:CN$104,8,0),"0"),)</f>
        <v>0</v>
      </c>
      <c r="H116" s="329">
        <f>SUM(
IFERROR(VLOOKUP(A116,'Season 1'!AJ$4:CM$104,9,0),"0"),IFERROR(VLOOKUP(A116,'Season 2'!AK$4:CN$104,9,0),"0"),
IFERROR(VLOOKUP(A116,'Season 3'!AK$4:CN$104,9,0),"0"),IFERROR(VLOOKUP(A116,'Season 4'!AK$4:CN$104,9,0),"0"),
IFERROR(VLOOKUP(A116,'Season 5'!AK$4:CN$104,9,0),"0"),IFERROR(VLOOKUP(A116,'Season 6'!AK$4:CN$104,9,0),"0"),
IFERROR(VLOOKUP(A116,'Season 7'!AK$4:CN$104,9,0),"0"),IFERROR(VLOOKUP(A116,'Season 8'!AK$4:CN$104,9,0),"0"),
IFERROR(VLOOKUP(A116,'Season 9'!AK$4:CN$104,9,0),"0"),IFERROR(VLOOKUP(A116,'Season 10'!AK$4:CN$104,9,0),"0"),
IFERROR(VLOOKUP(A116,'Season 11'!AK$4:CN$104,9,0),"0"),IFERROR(VLOOKUP(A116,'Season 12'!AK$4:CN$104,9,0),"0"),
IFERROR(VLOOKUP(A116,'Season 13'!AK$4:CN$104,9,0),"0"),IFERROR(VLOOKUP(A116,'Season 14'!AK$4:CN$104,9,0),"0"),IFERROR(VLOOKUP(A116,'Season 15'!AK$4:CN$104,9,0),"0"),)</f>
        <v>0</v>
      </c>
      <c r="I116" s="518">
        <f>SUM(
IFERROR(VLOOKUP(A116,'Season 1'!AJ$4:CM$104,10,0),"0"),IFERROR(VLOOKUP(A116,'Season 2'!AK$4:CN$104,10,0),"0"),
IFERROR(VLOOKUP(A116,'Season 3'!AK$4:CN$104,10,0),"0"),IFERROR(VLOOKUP(A116,'Season 4'!AK$4:CN$104,10,0),"0"),
IFERROR(VLOOKUP(A116,'Season 5'!AK$4:CN$104,10,0),"0"),IFERROR(VLOOKUP(A116,'Season 6'!AK$4:CN$104,10,0),"0"),
IFERROR(VLOOKUP(A116,'Season 7'!AK$4:CN$104,10,0),"0"),IFERROR(VLOOKUP(A116,'Season 8'!AK$4:CN$104,10,0),"0"),
IFERROR(VLOOKUP(A116,'Season 9'!AK$4:CN$104,10,0),"0"),IFERROR(VLOOKUP(A116,'Season 10'!AK$4:CN$104,10,0),"0"),
IFERROR(VLOOKUP(A116,'Season 11'!AK$4:CN$104,10,0),"0"),IFERROR(VLOOKUP(A116,'Season 12'!AK$4:CN$104,10,0),"0"),
IFERROR(VLOOKUP(A116,'Season 13'!AK$4:CN$104,10,0),"0"),IFERROR(VLOOKUP(A116,'Season 14'!AK$4:CN$104,10,0),"0"),IFERROR(VLOOKUP(A116,'Season 15'!AK$4:CN$104,10,0),"0"),)</f>
        <v>0</v>
      </c>
      <c r="J116" s="21">
        <f>SUM(IFERROR(VLOOKUP(A116,BI$3:BN$152,3,0),"0"),
IFERROR(VLOOKUP(A116,'Season 1'!AJ$4:CM$104,11,0),"0"),IFERROR(VLOOKUP(A116,'Season 2'!AK$4:CN$104,11,0),"0"),
IFERROR(VLOOKUP(A116,'Season 3'!AK$4:CN$104,11,0),"0"),IFERROR(VLOOKUP(A116,'Season 4'!AK$4:CN$104,11,0),"0"),
IFERROR(VLOOKUP(A116,'Season 5'!AK$4:CN$104,11,0),"0"),IFERROR(VLOOKUP(A116,'Season 6'!AK$4:CN$104,11,0),"0"),
IFERROR(VLOOKUP(A116,'Season 7'!AK$4:CN$104,11,0),"0"),IFERROR(VLOOKUP(A116,'Season 8'!AK$4:CN$104,11,0),"0"),
IFERROR(VLOOKUP(A116,'Season 9'!AK$4:CN$104,11,0),"0"),IFERROR(VLOOKUP(A116,'Season 10'!AK$4:CN$104,11,0),"0"),
IFERROR(VLOOKUP(A116,'Season 11'!AK$4:CN$104,11,0),"0"),IFERROR(VLOOKUP(A116,'Season 12'!AK$4:CN$104,11,0),"0"),
IFERROR(VLOOKUP(A116,'Season 13'!AK$4:CN$104,11,0),"0"),IFERROR(VLOOKUP(A116,'Season 14'!AK$4:CN$104,11,0),"0"),IFERROR(VLOOKUP(A116,'Season 15'!AK$4:CN$104,11,0),"0"),)</f>
        <v>0</v>
      </c>
      <c r="K116" s="402">
        <f>SUM(IFERROR(VLOOKUP($A116,BI$3:BN$152,4,0),"0"),
IFERROR(VLOOKUP($A116,'Season 1'!AJ$4:CM$104,12,0),"0"),IFERROR(VLOOKUP($A116,'Season 2'!AK$4:CN$104,12,0),"0"),
IFERROR(VLOOKUP($A116,'Season 3'!AK$4:CN$104,12,0),"0"),IFERROR(VLOOKUP($A116,'Season 4'!AK$4:CN$104,12,0),"0"),
IFERROR(VLOOKUP($A116,'Season 5'!AK$4:CN$104,12,0),"0"),IFERROR(VLOOKUP($A116,'Season 6'!AK$4:CN$104,12,0),"0"),
IFERROR(VLOOKUP($A116,'Season 7'!AK$4:CN$104,12,0),"0"),IFERROR(VLOOKUP($A116,'Season 8'!AK$4:CN$104,12,0),"0"),
IFERROR(VLOOKUP($A116,'Season 9'!AK$4:CN$104,12,0),"0"),IFERROR(VLOOKUP($A116,'Season 10'!AK$4:CN$104,12,0),"0"),
IFERROR(VLOOKUP($A116,'Season 11'!AK$4:CN$104,12,0),"0"),IFERROR(VLOOKUP($A116,'Season 12'!AK$4:CN$104,12,0),"0"),
IFERROR(VLOOKUP($A116,'Season 13'!AK$4:CN$104,12,0),"0"),IFERROR(VLOOKUP($A116,'Season 14'!AK$4:CN$104,12,0),"0"),IFERROR(VLOOKUP(A116,'Season 15'!AK$4:CN$104,12,0),"0"),)</f>
        <v>0</v>
      </c>
      <c r="L116" s="403">
        <f>SUM(
IFERROR(VLOOKUP($A116,'Season 1'!AJ$4:CM$104,13,0),"0"),IFERROR(VLOOKUP($A116,'Season 2'!AK$4:CN$104,13,0),"0"),
IFERROR(VLOOKUP($A116,'Season 3'!AK$4:CN$104,13,0),"0"),IFERROR(VLOOKUP($A116,'Season 4'!AK$4:CN$104,13,0),"0"),
IFERROR(VLOOKUP($A116,'Season 5'!AK$4:CN$104,13,0),"0"),IFERROR(VLOOKUP($A116,'Season 6'!AK$4:CN$104,13,0),"0"),
IFERROR(VLOOKUP($A116,'Season 7'!AK$4:CN$104,13,0),"0"),IFERROR(VLOOKUP($A116,'Season 8'!AK$4:CN$104,13,0),"0"),
IFERROR(VLOOKUP($A116,'Season 9'!AK$4:CN$104,13,0),"0"),IFERROR(VLOOKUP($A116,'Season 10'!AK$4:CN$104,13,0),"0"),
IFERROR(VLOOKUP($A116,'Season 11'!AK$4:CN$104,13,0),"0"),IFERROR(VLOOKUP($A116,'Season 12'!AK$4:CN$104,13,0),"0"),
IFERROR(VLOOKUP($A116,'Season 13'!AK$4:CN$104,13,0),"0"),IFERROR(VLOOKUP($A116,'Season 14'!AK$4:CN$104,13,0),"0"),IFERROR(VLOOKUP(A116,'Season 15'!AK$4:CN$104,13,0),"0"),)</f>
        <v>0</v>
      </c>
      <c r="M116" s="398">
        <f>SUM(
IFERROR(VLOOKUP($A116,'Season 1'!AJ$4:CM$104,14,0),"0"),IFERROR(VLOOKUP($A116,'Season 2'!AK$4:CN$104,14,0),"0"),
IFERROR(VLOOKUP($A116,'Season 3'!AK$4:CN$104,14,0),"0"),IFERROR(VLOOKUP($A116,'Season 4'!AK$4:CN$104,14,0),"0"),
IFERROR(VLOOKUP($A116,'Season 5'!AK$4:CN$104,14,0),"0"),IFERROR(VLOOKUP($A116,'Season 6'!AK$4:CN$104,14,0),"0"),
IFERROR(VLOOKUP($A116,'Season 7'!AK$4:CN$104,14,0),"0"),IFERROR(VLOOKUP($A116,'Season 8'!AK$4:CN$104,14,0),"0"),
IFERROR(VLOOKUP($A116,'Season 9'!AK$4:CN$104,14,0),"0"),IFERROR(VLOOKUP($A116,'Season 10'!AK$4:CN$104,14,0),"0"),
IFERROR(VLOOKUP($A116,'Season 11'!AK$4:CN$104,14,0),"0"),IFERROR(VLOOKUP($A116,'Season 12'!AK$4:CN$104,14,0),"0"),
IFERROR(VLOOKUP($A116,'Season 13'!AK$4:CN$104,14,0),"0"),IFERROR(VLOOKUP($A116,'Season 14'!AK$4:CN$104,14,0),"0"),IFERROR(VLOOKUP(A116,'Season 15'!AK$4:CN$104,14,0),"0"),)</f>
        <v>0</v>
      </c>
      <c r="N116" s="518">
        <f>SUM(
IFERROR(VLOOKUP($A116,'Season 1'!AJ$4:CM$104,15,0),"0"),IFERROR(VLOOKUP($A116,'Season 2'!AK$4:CN$104,15,0),"0"),
IFERROR(VLOOKUP($A116,'Season 3'!AK$4:CN$104,15,0),"0"),IFERROR(VLOOKUP($A116,'Season 4'!AK$4:CN$104,15,0),"0"),
IFERROR(VLOOKUP($A116,'Season 5'!AK$4:CN$104,15,0),"0"),IFERROR(VLOOKUP($A116,'Season 6'!AK$4:CN$104,15,0),"0"),
IFERROR(VLOOKUP($A116,'Season 7'!AK$4:CN$104,15,0),"0"),IFERROR(VLOOKUP($A116,'Season 8'!AK$4:CN$104,15,0),"0"),
IFERROR(VLOOKUP($A116,'Season 9'!AK$4:CN$104,15,0),"0"),IFERROR(VLOOKUP($A116,'Season 10'!AK$4:CN$104,15,0),"0"),
IFERROR(VLOOKUP($A116,'Season 11'!AK$4:CN$104,15,0),"0"),IFERROR(VLOOKUP($A116,'Season 12'!AK$4:CN$104,15,0),"0"),
IFERROR(VLOOKUP($A116,'Season 13'!AK$4:CN$104,15,0),"0"),IFERROR(VLOOKUP($A116,'Season 14'!AK$4:CN$104,15,0),"0"),IFERROR(VLOOKUP(A116,'Season 15'!AK$4:CN$104,15,0),"0"),)</f>
        <v>0</v>
      </c>
      <c r="O116" s="21">
        <f>SUM(
IFERROR(VLOOKUP($A116,'Season 1'!AJ$4:CM$104,16,0),"0"),IFERROR(VLOOKUP($A116,'Season 2'!AK$4:CN$104,16,0),"0"),
IFERROR(VLOOKUP($A116,'Season 3'!AK$4:CN$104,16,0),"0"),IFERROR(VLOOKUP($A116,'Season 4'!AK$4:CN$104,16,0),"0"),
IFERROR(VLOOKUP($A116,'Season 5'!AK$4:CN$104,16,0),"0"),IFERROR(VLOOKUP($A116,'Season 6'!AK$4:CN$104,16,0),"0"),
IFERROR(VLOOKUP($A116,'Season 7'!AK$4:CN$104,16,0),"0"),IFERROR(VLOOKUP($A116,'Season 8'!AK$4:CN$104,16,0),"0"),
IFERROR(VLOOKUP($A116,'Season 9'!AK$4:CN$104,16,0),"0"),IFERROR(VLOOKUP($A116,'Season 10'!AK$4:CN$104,16,0),"0"),
IFERROR(VLOOKUP($A116,'Season 11'!AK$4:CN$104,16,0),"0"),IFERROR(VLOOKUP($A116,'Season 12'!AK$4:CN$104,16,0),"0"),
IFERROR(VLOOKUP($A116,'Season 13'!AK$4:CN$104,16,0),"0"),IFERROR(VLOOKUP($A116,'Season 14'!AK$4:CN$104,16,0),"0"),IFERROR(VLOOKUP(A116,'Season 15'!AK$4:CN$104,16,0),"0"),)</f>
        <v>0</v>
      </c>
      <c r="P116" s="402">
        <f>SUM(
IFERROR(VLOOKUP($A116,'Season 1'!AJ$4:CM$104,17,0),"0"),IFERROR(VLOOKUP($A116,'Season 2'!AK$4:CN$104,17,0),"0"),
IFERROR(VLOOKUP($A116,'Season 3'!AK$4:CN$104,17,0),"0"),IFERROR(VLOOKUP($A116,'Season 4'!AK$4:CN$104,17,0),"0"),
IFERROR(VLOOKUP($A116,'Season 5'!AK$4:CN$104,17,0),"0"),IFERROR(VLOOKUP($A116,'Season 6'!AK$4:CN$104,17,0),"0"),
IFERROR(VLOOKUP($A116,'Season 7'!AK$4:CN$104,17,0),"0"),IFERROR(VLOOKUP($A116,'Season 8'!AK$4:CN$104,17,0),"0"),
IFERROR(VLOOKUP($A116,'Season 9'!AK$4:CN$104,17,0),"0"),IFERROR(VLOOKUP($A116,'Season 10'!AK$4:CN$104,17,0),"0"),
IFERROR(VLOOKUP($A116,'Season 11'!AK$4:CN$104,17,0),"0"),IFERROR(VLOOKUP($A116,'Season 12'!AK$4:CN$104,17,0),"0"),
IFERROR(VLOOKUP($A116,'Season 13'!AK$4:CN$104,17,0),"0"),IFERROR(VLOOKUP($A116,'Season 14'!AK$4:CN$104,17,0),"0"),IFERROR(VLOOKUP(A116,'Season 15'!AK$4:CN$104,17,0),"0"),)</f>
        <v>0</v>
      </c>
      <c r="Q116" s="403">
        <f>SUM(
IFERROR(VLOOKUP($A116,'Season 1'!AJ$4:CM$104,18,0),"0"),IFERROR(VLOOKUP($A116,'Season 2'!AK$4:CN$104,18,0),"0"),
IFERROR(VLOOKUP($A116,'Season 3'!AK$4:CN$104,18,0),"0"),IFERROR(VLOOKUP($A116,'Season 4'!AK$4:CN$104,18,0),"0"),
IFERROR(VLOOKUP($A116,'Season 5'!AK$4:CN$104,18,0),"0"),IFERROR(VLOOKUP($A116,'Season 6'!AK$4:CN$104,18,0),"0"),
IFERROR(VLOOKUP($A116,'Season 7'!AK$4:CN$104,18,0),"0"),IFERROR(VLOOKUP($A116,'Season 8'!AK$4:CN$104,18,0),"0"),
IFERROR(VLOOKUP($A116,'Season 9'!AK$4:CN$104,18,0),"0"),IFERROR(VLOOKUP($A116,'Season 10'!AK$4:CN$104,18,0),"0"),
IFERROR(VLOOKUP($A116,'Season 11'!AK$4:CN$104,18,0),"0"),IFERROR(VLOOKUP($A116,'Season 12'!AK$4:CN$104,18,0),"0"),
IFERROR(VLOOKUP($A116,'Season 13'!AK$4:CN$104,18,0),"0"),IFERROR(VLOOKUP($A116,'Season 14'!AK$4:CN$104,18,0),"0"),IFERROR(VLOOKUP(A116,'Season 15'!AK$4:CN$104,18,0),"0"),)</f>
        <v>0</v>
      </c>
      <c r="R116" s="398">
        <f>SUM(
IFERROR(VLOOKUP($A116,'Season 1'!AJ$4:CM$104,19,0),"0"),IFERROR(VLOOKUP($A116,'Season 2'!AK$4:CN$104,19,0),"0"),
IFERROR(VLOOKUP($A116,'Season 3'!AK$4:CN$104,19,0),"0"),IFERROR(VLOOKUP($A116,'Season 4'!AK$4:CN$104,19,0),"0"),
IFERROR(VLOOKUP($A116,'Season 5'!AK$4:CN$104,19,0),"0"),IFERROR(VLOOKUP($A116,'Season 6'!AK$4:CN$104,19,0),"0"),
IFERROR(VLOOKUP($A116,'Season 7'!AK$4:CN$104,19,0),"0"),IFERROR(VLOOKUP($A116,'Season 8'!AK$4:CN$104,19,0),"0"),
IFERROR(VLOOKUP($A116,'Season 9'!AK$4:CN$104,19,0),"0"),IFERROR(VLOOKUP($A116,'Season 10'!AK$4:CN$104,19,0),"0"),
IFERROR(VLOOKUP($A116,'Season 11'!AK$4:CN$104,19,0),"0"),IFERROR(VLOOKUP($A116,'Season 12'!AK$4:CN$104,19,0),"0"),
IFERROR(VLOOKUP($A116,'Season 13'!AK$4:CN$104,19,0),"0"),IFERROR(VLOOKUP($A116,'Season 14'!AK$4:CN$104,19,0),"0"),IFERROR(VLOOKUP(A116,'Season 15'!AK$4:CN$104,19,0),"0"),)</f>
        <v>0</v>
      </c>
      <c r="S116" s="518">
        <f>SUM(
IFERROR(VLOOKUP($A116,'Season 1'!AJ$4:CM$104,20,0),"0"),IFERROR(VLOOKUP($A116,'Season 2'!AK$4:CN$104,20,0),"0"),
IFERROR(VLOOKUP($A116,'Season 3'!AK$4:CN$104,20,0),"0"),IFERROR(VLOOKUP($A116,'Season 4'!AK$4:CN$104,20,0),"0"),
IFERROR(VLOOKUP($A116,'Season 5'!AK$4:CN$104,20,0),"0"),IFERROR(VLOOKUP($A116,'Season 6'!AK$4:CN$104,20,0),"0"),
IFERROR(VLOOKUP($A116,'Season 7'!AK$4:CN$104,20,0),"0"),IFERROR(VLOOKUP($A116,'Season 8'!AK$4:CN$104,20,0),"0"),
IFERROR(VLOOKUP($A116,'Season 9'!AK$4:CN$104,20,0),"0"),IFERROR(VLOOKUP($A116,'Season 10'!AK$4:CN$104,20,0),"0"),
IFERROR(VLOOKUP($A116,'Season 11'!AK$4:CN$104,20,0),"0"),IFERROR(VLOOKUP($A116,'Season 12'!AK$4:CN$104,20,0),"0"),
IFERROR(VLOOKUP($A116,'Season 13'!AK$4:CN$104,20,0),"0"),IFERROR(VLOOKUP($A116,'Season 14'!AK$4:CN$104,20,0),"0"),IFERROR(VLOOKUP(A116,'Season 15'!AK$4:CN$104,20,0),"0"),)</f>
        <v>0</v>
      </c>
      <c r="T116" s="21">
        <f>SUM(
IFERROR(VLOOKUP($A116,'Season 1'!AJ$4:CM$104,21,0),"0"),IFERROR(VLOOKUP($A116,'Season 2'!AK$4:CN$104,21,0),"0"),
IFERROR(VLOOKUP($A116,'Season 3'!AK$4:CN$104,21,0),"0"),IFERROR(VLOOKUP($A116,'Season 4'!AK$4:CN$104,21,0),"0"),
IFERROR(VLOOKUP($A116,'Season 5'!AK$4:CN$104,21,0),"0"),IFERROR(VLOOKUP($A116,'Season 6'!AK$4:CN$104,21,0),"0"),
IFERROR(VLOOKUP($A116,'Season 7'!AK$4:CN$104,21,0),"0"),IFERROR(VLOOKUP($A116,'Season 8'!AK$4:CN$104,21,0),"0"),
IFERROR(VLOOKUP($A116,'Season 9'!AK$4:CN$104,21,0),"0"),IFERROR(VLOOKUP($A116,'Season 10'!AK$4:CN$104,21,0),"0"),
IFERROR(VLOOKUP($A116,'Season 11'!AK$4:CN$104,21,0),"0"),IFERROR(VLOOKUP($A116,'Season 12'!AK$4:CN$104,21,0),"0"),
IFERROR(VLOOKUP($A116,'Season 13'!AK$4:CN$104,21,0),"0"),IFERROR(VLOOKUP($A116,'Season 14'!AK$4:CN$104,21,0),"0"),IFERROR(VLOOKUP(A116,'Season 15'!AK$4:CN$104,21,0),"0"),)</f>
        <v>0</v>
      </c>
      <c r="U116" s="402">
        <f>SUM(
IFERROR(VLOOKUP($A116,'Season 1'!AJ$4:CM$104,22,0),"0"),IFERROR(VLOOKUP($A116,'Season 2'!AK$4:CN$104,22,0),"0"),
IFERROR(VLOOKUP($A116,'Season 3'!AK$4:CN$104,22,0),"0"),IFERROR(VLOOKUP($A116,'Season 4'!AK$4:CN$104,22,0),"0"),
IFERROR(VLOOKUP($A116,'Season 5'!AK$4:CN$104,22,0),"0"),IFERROR(VLOOKUP($A116,'Season 6'!AK$4:CN$104,22,0),"0"),
IFERROR(VLOOKUP($A116,'Season 7'!AK$4:CN$104,22,0),"0"),IFERROR(VLOOKUP($A116,'Season 8'!AK$4:CN$104,22,0),"0"),
IFERROR(VLOOKUP($A116,'Season 9'!AK$4:CN$104,22,0),"0"),IFERROR(VLOOKUP($A116,'Season 10'!AK$4:CN$104,22,0),"0"),
IFERROR(VLOOKUP($A116,'Season 11'!AK$4:CN$104,22,0),"0"),IFERROR(VLOOKUP($A116,'Season 12'!AK$4:CN$104,22,0),"0"),
IFERROR(VLOOKUP($A116,'Season 13'!AK$4:CN$104,22,0),"0"),IFERROR(VLOOKUP($A116,'Season 14'!AK$4:CN$104,22,0),"0"),IFERROR(VLOOKUP(A116,'Season 15'!AK$4:CN$104,22,0),"0"),)</f>
        <v>0</v>
      </c>
      <c r="V116" s="403">
        <f>SUM(
IFERROR(VLOOKUP($A116,'Season 1'!AJ$4:CM$104,23,0),"0"),IFERROR(VLOOKUP($A116,'Season 2'!AK$4:CN$104,23,0),"0"),
IFERROR(VLOOKUP($A116,'Season 3'!AK$4:CN$104,23,0),"0"),IFERROR(VLOOKUP($A116,'Season 4'!AK$4:CN$104,23,0),"0"),
IFERROR(VLOOKUP($A116,'Season 5'!AK$4:CN$104,23,0),"0"),IFERROR(VLOOKUP($A116,'Season 6'!AK$4:CN$104,23,0),"0"),
IFERROR(VLOOKUP($A116,'Season 7'!AK$4:CN$104,23,0),"0"),IFERROR(VLOOKUP($A116,'Season 8'!AK$4:CN$104,23,0),"0"),
IFERROR(VLOOKUP($A116,'Season 9'!AK$4:CN$104,23,0),"0"),IFERROR(VLOOKUP($A116,'Season 10'!AK$4:CN$104,23,0),"0"),
IFERROR(VLOOKUP($A116,'Season 11'!AK$4:CN$104,23,0),"0"),IFERROR(VLOOKUP($A116,'Season 12'!AK$4:CN$104,23,0),"0"),
IFERROR(VLOOKUP($A116,'Season 13'!AK$4:CN$104,23,0),"0"),IFERROR(VLOOKUP($A116,'Season 14'!AK$4:CN$104,23,0),"0"),IFERROR(VLOOKUP($A116,'Season 15'!AK$4:CN$104,23,0),"0"),)</f>
        <v>0</v>
      </c>
      <c r="W116" s="398">
        <f>SUM(
IFERROR(VLOOKUP($A116,'Season 1'!AJ$4:CM$104,24,0),"0"),IFERROR(VLOOKUP($A116,'Season 2'!AK$4:CN$104,24,0),"0"),
IFERROR(VLOOKUP($A116,'Season 3'!AK$4:CN$104,24,0),"0"),IFERROR(VLOOKUP($A116,'Season 4'!AK$4:CN$104,24,0),"0"),
IFERROR(VLOOKUP($A116,'Season 5'!AK$4:CN$104,24,0),"0"),IFERROR(VLOOKUP($A116,'Season 6'!AK$4:CN$104,24,0),"0"),
IFERROR(VLOOKUP($A116,'Season 7'!AK$4:CN$104,24,0),"0"),IFERROR(VLOOKUP($A116,'Season 8'!AK$4:CN$104,24,0),"0"),
IFERROR(VLOOKUP($A116,'Season 9'!AK$4:CN$104,24,0),"0"),IFERROR(VLOOKUP($A116,'Season 10'!AK$4:CN$104,24,0),"0"),
IFERROR(VLOOKUP($A116,'Season 11'!AK$4:CN$104,24,0),"0"),IFERROR(VLOOKUP($A116,'Season 12'!AK$4:CN$104,24,0),"0"),
IFERROR(VLOOKUP($A116,'Season 13'!AK$4:CN$104,24,0),"0"),IFERROR(VLOOKUP($A116,'Season 14'!AK$4:CN$104,24,0),"0"),IFERROR(VLOOKUP($A116,'Season 15'!AK$4:CN$104,24,0),"0"),)</f>
        <v>0</v>
      </c>
      <c r="X116" s="518">
        <f>SUM(
IFERROR(VLOOKUP($A116,'Season 1'!AJ$4:CM$104,25,0),"0"),IFERROR(VLOOKUP($A116,'Season 2'!AK$4:CN$104,25,0),"0"),
IFERROR(VLOOKUP($A116,'Season 3'!AK$4:CN$104,25,0),"0"),IFERROR(VLOOKUP($A116,'Season 4'!AK$4:CN$104,25,0),"0"),
IFERROR(VLOOKUP($A116,'Season 5'!AK$4:CN$104,25,0),"0"),IFERROR(VLOOKUP($A116,'Season 6'!AK$4:CN$104,25,0),"0"),
IFERROR(VLOOKUP($A116,'Season 7'!AK$4:CN$104,25,0),"0"),IFERROR(VLOOKUP($A116,'Season 8'!AK$4:CN$104,25,0),"0"),
IFERROR(VLOOKUP($A116,'Season 9'!AK$4:CN$104,25,0),"0"),IFERROR(VLOOKUP($A116,'Season 10'!AK$4:CN$104,25,0),"0"),
IFERROR(VLOOKUP($A116,'Season 11'!AK$4:CN$104,25,0),"0"),IFERROR(VLOOKUP($A116,'Season 12'!AK$4:CN$104,25,0),"0"),
IFERROR(VLOOKUP($A116,'Season 13'!AK$4:CN$104,25,0),"0"),IFERROR(VLOOKUP($A116,'Season 14'!AK$4:CN$104,25,0),"0"),IFERROR(VLOOKUP($A116,'Season 15'!AK$4:CN$104,25,0),"0"),)</f>
        <v>0</v>
      </c>
      <c r="Y116" s="21">
        <f>SUM(
IFERROR(VLOOKUP($A116,'Season 1'!AJ$4:CM$104,26,0),"0"),IFERROR(VLOOKUP($A116,'Season 2'!AK$4:CN$104,26,0),"0"),
IFERROR(VLOOKUP($A116,'Season 3'!AK$4:CN$104,26,0),"0"),IFERROR(VLOOKUP($A116,'Season 4'!AK$4:CN$104,26,0),"0"),
IFERROR(VLOOKUP($A116,'Season 5'!AK$4:CN$104,26,0),"0"),IFERROR(VLOOKUP($A116,'Season 6'!AK$4:CN$104,26,0),"0"),
IFERROR(VLOOKUP($A116,'Season 7'!AK$4:CN$104,26,0),"0"),IFERROR(VLOOKUP($A116,'Season 8'!AK$4:CN$104,26,0),"0"),
IFERROR(VLOOKUP($A116,'Season 9'!AK$4:CN$104,26,0),"0"),IFERROR(VLOOKUP($A116,'Season 10'!AK$4:CN$104,26,0),"0"),
IFERROR(VLOOKUP($A116,'Season 11'!AK$4:CN$104,26,0),"0"),IFERROR(VLOOKUP($A116,'Season 12'!AK$4:CN$104,26,0),"0"),
IFERROR(VLOOKUP($A116,'Season 13'!AK$4:CN$104,26,0),"0"),IFERROR(VLOOKUP($A116,'Season 14'!AK$4:CN$104,26,0),"0"),IFERROR(VLOOKUP($A116,'Season 15'!AK$4:CN$104,26,0),"0"),)</f>
        <v>0</v>
      </c>
      <c r="Z116" s="402">
        <f>SUM(
IFERROR(VLOOKUP($A116,'Season 1'!AJ$4:CM$104,27,0),"0"),IFERROR(VLOOKUP($A116,'Season 2'!AK$4:CN$104,27,0),"0"),
IFERROR(VLOOKUP($A116,'Season 3'!AK$4:CN$104,27,0),"0"),IFERROR(VLOOKUP($A116,'Season 4'!AK$4:CN$104,27,0),"0"),
IFERROR(VLOOKUP($A116,'Season 5'!AK$4:CN$104,27,0),"0"),IFERROR(VLOOKUP($A116,'Season 6'!AK$4:CN$104,27,0),"0"),
IFERROR(VLOOKUP($A116,'Season 7'!AK$4:CN$104,27,0),"0"),IFERROR(VLOOKUP($A116,'Season 8'!AK$4:CN$104,27,0),"0"),
IFERROR(VLOOKUP($A116,'Season 9'!AK$4:CN$104,27,0),"0"),IFERROR(VLOOKUP($A116,'Season 10'!AK$4:CN$104,27,0),"0"),
IFERROR(VLOOKUP($A116,'Season 11'!AK$4:CN$104,27,0),"0"),IFERROR(VLOOKUP($A116,'Season 12'!AK$4:CN$104,27,0),"0"),
IFERROR(VLOOKUP($A116,'Season 13'!AK$4:CN$104,27,0),"0"),IFERROR(VLOOKUP($A116,'Season 14'!AK$4:CN$104,27,0),"0"),IFERROR(VLOOKUP($A116,'Season 15'!AK$4:CN$104,27,0),"0"),)</f>
        <v>0</v>
      </c>
      <c r="AA116" s="403">
        <f>SUM(
IFERROR(VLOOKUP($A116,'Season 1'!AJ$4:CM$104,28,0),"0"),IFERROR(VLOOKUP($A116,'Season 2'!AK$4:CN$104,28,0),"0"),
IFERROR(VLOOKUP($A116,'Season 3'!AK$4:CN$104,28,0),"0"),IFERROR(VLOOKUP($A116,'Season 4'!AK$4:CN$104,28,0),"0"),
IFERROR(VLOOKUP($A116,'Season 5'!AK$4:CN$104,28,0),"0"),IFERROR(VLOOKUP($A116,'Season 6'!AK$4:CN$104,28,0),"0"),
IFERROR(VLOOKUP($A116,'Season 7'!AK$4:CN$104,28,0),"0"),IFERROR(VLOOKUP($A116,'Season 8'!AK$4:CN$104,28,0),"0"),
IFERROR(VLOOKUP($A116,'Season 9'!AK$4:CN$104,28,0),"0"),IFERROR(VLOOKUP($A116,'Season 10'!AK$4:CN$104,28,0),"0"),
IFERROR(VLOOKUP($A116,'Season 11'!AK$4:CN$104,28,0),"0"),IFERROR(VLOOKUP($A116,'Season 12'!AK$4:CN$104,28,0),"0"),
IFERROR(VLOOKUP($A116,'Season 13'!AK$4:CN$104,28,0),"0"),IFERROR(VLOOKUP($A116,'Season 14'!AK$4:CN$104,28,0),"0"),IFERROR(VLOOKUP($A116,'Season 15'!AK$4:CN$104,28,0),"0"),)</f>
        <v>0</v>
      </c>
      <c r="AB116" s="398">
        <f>SUM(
IFERROR(VLOOKUP($A116,'Season 1'!AJ$4:CM$104,29,0),"0"),IFERROR(VLOOKUP($A116,'Season 2'!AK$4:CN$104,29,0),"0"),
IFERROR(VLOOKUP($A116,'Season 3'!AK$4:CN$104,29,0),"0"),IFERROR(VLOOKUP($A116,'Season 4'!AK$4:CN$104,29,0),"0"),
IFERROR(VLOOKUP($A116,'Season 5'!AK$4:CN$104,29,0),"0"),IFERROR(VLOOKUP($A116,'Season 6'!AK$4:CN$104,29,0),"0"),
IFERROR(VLOOKUP($A116,'Season 7'!AK$4:CN$104,29,0),"0"),IFERROR(VLOOKUP($A116,'Season 8'!AK$4:CN$104,29,0),"0"),
IFERROR(VLOOKUP($A116,'Season 9'!AK$4:CN$104,29,0),"0"),IFERROR(VLOOKUP($A116,'Season 10'!AK$4:CN$104,29,0),"0"),
IFERROR(VLOOKUP($A116,'Season 11'!AK$4:CN$104,29,0),"0"),IFERROR(VLOOKUP($A116,'Season 12'!AK$4:CN$104,29,0),"0"),
IFERROR(VLOOKUP($A116,'Season 13'!AK$4:CN$104,29,0),"0"),IFERROR(VLOOKUP($A116,'Season 14'!AK$4:CN$104,29,0),"0"),IFERROR(VLOOKUP($A116,'Season 15'!AK$4:CN$104,29,0),"0"),)</f>
        <v>0</v>
      </c>
      <c r="AC116" s="518">
        <f>SUM(
IFERROR(VLOOKUP($A116,'Season 1'!AJ$4:CM$104,30,0),"0"),IFERROR(VLOOKUP($A116,'Season 2'!AK$4:CN$104,30,0),"0"),
IFERROR(VLOOKUP($A116,'Season 3'!AK$4:CN$104,30,0),"0"),IFERROR(VLOOKUP($A116,'Season 4'!AK$4:CN$104,30,0),"0"),
IFERROR(VLOOKUP($A116,'Season 5'!AK$4:CN$104,30,0),"0"),IFERROR(VLOOKUP($A116,'Season 6'!AK$4:CN$104,30,0),"0"),
IFERROR(VLOOKUP($A116,'Season 7'!AK$4:CN$104,30,0),"0"),IFERROR(VLOOKUP($A116,'Season 8'!AK$4:CN$104,30,0),"0"),
IFERROR(VLOOKUP($A116,'Season 9'!AK$4:CN$104,30,0),"0"),IFERROR(VLOOKUP($A116,'Season 10'!AK$4:CN$104,30,0),"0"),
IFERROR(VLOOKUP($A116,'Season 11'!AK$4:CN$104,30,0),"0"),IFERROR(VLOOKUP($A116,'Season 12'!AK$4:CN$104,30,0),"0"),
IFERROR(VLOOKUP($A116,'Season 13'!AK$4:CN$104,30,0),"0"),IFERROR(VLOOKUP($A116,'Season 14'!AK$4:CN$104,30,0),"0"),IFERROR(VLOOKUP($A116,'Season 15'!AK$4:CN$104,30,0),"0"),)</f>
        <v>0</v>
      </c>
      <c r="AD116" s="21">
        <f>SUM(
IFERROR(VLOOKUP($A116,'Season 1'!AJ$4:CM$104,31,0),"0"),IFERROR(VLOOKUP($A116,'Season 2'!AK$4:CN$104,31,0),"0"),
IFERROR(VLOOKUP($A116,'Season 3'!AK$4:CN$104,31,0),"0"),IFERROR(VLOOKUP($A116,'Season 4'!AK$4:CN$104,31,0),"0"),
IFERROR(VLOOKUP($A116,'Season 5'!AK$4:CN$104,31,0),"0"),IFERROR(VLOOKUP($A116,'Season 6'!AK$4:CN$104,31,0),"0"),
IFERROR(VLOOKUP($A116,'Season 7'!AK$4:CN$104,31,0),"0"),IFERROR(VLOOKUP($A116,'Season 8'!AK$4:CN$104,31,0),"0"),
IFERROR(VLOOKUP($A116,'Season 9'!AK$4:CN$104,31,0),"0"),IFERROR(VLOOKUP($A116,'Season 10'!AK$4:CN$104,31,0),"0"),
IFERROR(VLOOKUP($A116,'Season 11'!AK$4:CN$104,31,0),"0"),IFERROR(VLOOKUP($A116,'Season 12'!AK$4:CN$104,31,0),"0"),
IFERROR(VLOOKUP($A116,'Season 13'!AK$4:CN$104,31,0),"0"),IFERROR(VLOOKUP($A116,'Season 14'!AK$4:CN$104,31,0),"0"),IFERROR(VLOOKUP($A116,'Season 15'!AK$4:CN$104,31,0),"0"),)</f>
        <v>0</v>
      </c>
      <c r="AE116" s="402">
        <f>SUM(
IFERROR(VLOOKUP($A116,'Season 1'!AJ$4:CM$104,32,0),"0"),IFERROR(VLOOKUP($A116,'Season 2'!AK$4:CN$104,32,0),"0"),
IFERROR(VLOOKUP($A116,'Season 3'!AK$4:CN$104,32,0),"0"),IFERROR(VLOOKUP($A116,'Season 4'!AK$4:CN$104,32,0),"0"),
IFERROR(VLOOKUP($A116,'Season 5'!AK$4:CN$104,32,0),"0"),IFERROR(VLOOKUP($A116,'Season 6'!AK$4:CN$104,32,0),"0"),
IFERROR(VLOOKUP($A116,'Season 7'!AK$4:CN$104,32,0),"0"),IFERROR(VLOOKUP($A116,'Season 8'!AK$4:CN$104,32,0),"0"),
IFERROR(VLOOKUP($A116,'Season 9'!AK$4:CN$104,32,0),"0"),IFERROR(VLOOKUP($A116,'Season 10'!AK$4:CN$104,32,0),"0"),
IFERROR(VLOOKUP($A116,'Season 11'!AK$4:CN$104,32,0),"0"),IFERROR(VLOOKUP($A116,'Season 12'!AK$4:CN$104,32,0),"0"),
IFERROR(VLOOKUP($A116,'Season 13'!AK$4:CN$104,32,0),"0"),IFERROR(VLOOKUP($A116,'Season 14'!AK$4:CN$104,32,0),"0"),IFERROR(VLOOKUP($A116,'Season 15'!AK$4:CN$104,32,0),"0"),)</f>
        <v>0</v>
      </c>
      <c r="AF116" s="403">
        <f>SUM(IFERROR(VLOOKUP($A116,'Season 2'!AK$4:CN$104,33,0),"0"),
IFERROR(VLOOKUP($A116,'Season 3'!AK$4:CN$104,33,0),"0"),IFERROR(VLOOKUP($A116,'Season 4'!AK$4:CN$104,33,0),"0"),
IFERROR(VLOOKUP($A116,'Season 5'!AK$4:CN$104,33,0),"0"),IFERROR(VLOOKUP($A116,'Season 6'!AK$4:CN$104,33,0),"0"),
IFERROR(VLOOKUP($A116,'Season 7'!AK$4:CN$104,33,0),"0"),IFERROR(VLOOKUP($A116,'Season 8'!AK$4:CN$104,33,0),"0"),
IFERROR(VLOOKUP($A116,'Season 9'!AK$4:CN$104,33,0),"0"),IFERROR(VLOOKUP($A116,'Season 10'!AK$4:CN$104,33,0),"0"),
IFERROR(VLOOKUP($A116,'Season 11'!AK$4:CN$104,33,0),"0"),IFERROR(VLOOKUP($A116,'Season 12'!AK$4:CN$104,33,0),"0"),
IFERROR(VLOOKUP($A116,'Season 13'!AK$4:CN$104,33,0),"0"),IFERROR(VLOOKUP($A116,'Season 14'!AK$4:CN$104,33,0),"0"),IFERROR(VLOOKUP($A116,'Season 15'!AK$4:CN$104,33,0),"0"),)</f>
        <v>0</v>
      </c>
      <c r="AG116" s="398">
        <f>SUM(IFERROR(VLOOKUP($A116,'Season 2'!AK$4:CN$104,34,0),"0"),
IFERROR(VLOOKUP($A116,'Season 3'!AK$4:CN$104,34,0),"0"),IFERROR(VLOOKUP($A116,'Season 4'!AK$4:CN$104,34,0),"0"),
IFERROR(VLOOKUP($A116,'Season 5'!AK$4:CN$104,34,0),"0"),IFERROR(VLOOKUP($A116,'Season 6'!AK$4:CN$104,34,0),"0"),
IFERROR(VLOOKUP($A116,'Season 7'!AK$4:CN$104,34,0),"0"),IFERROR(VLOOKUP($A116,'Season 8'!AK$4:CN$104,34,0),"0"),
IFERROR(VLOOKUP($A116,'Season 9'!AK$4:CN$104,34,0),"0"),IFERROR(VLOOKUP($A116,'Season 10'!AK$4:CN$104,34,0),"0"),
IFERROR(VLOOKUP($A116,'Season 11'!AK$4:CN$104,34,0),"0"),IFERROR(VLOOKUP($A116,'Season 12'!AK$4:CN$104,34,0),"0"),
IFERROR(VLOOKUP($A116,'Season 13'!AK$4:CN$104,34,0),"0"),IFERROR(VLOOKUP($A116,'Season 14'!AK$4:CN$104,34,0),"0"),IFERROR(VLOOKUP($A116,'Season 15'!AK$4:CN$104,34,0),"0"),)</f>
        <v>0</v>
      </c>
      <c r="AH116" s="518">
        <f>SUM(IFERROR(VLOOKUP($A116,'Season 2'!AK$4:CN$104,35,0),"0"),
IFERROR(VLOOKUP($A116,'Season 3'!AK$4:CN$104,35,0),"0"),IFERROR(VLOOKUP($A116,'Season 4'!AK$4:CN$104,35,0),"0"),
IFERROR(VLOOKUP($A116,'Season 5'!AK$4:CN$104,35,0),"0"),IFERROR(VLOOKUP($A116,'Season 6'!AK$4:CN$104,35,0),"0"),
IFERROR(VLOOKUP($A116,'Season 7'!AK$4:CN$104,35,0),"0"),IFERROR(VLOOKUP($A116,'Season 8'!AK$4:CN$104,35,0),"0"),
IFERROR(VLOOKUP($A116,'Season 9'!AK$4:CN$104,35,0),"0"),IFERROR(VLOOKUP($A116,'Season 10'!AK$4:CN$104,35,0),"0"),
IFERROR(VLOOKUP($A116,'Season 11'!AK$4:CN$104,35,0),"0"),IFERROR(VLOOKUP($A116,'Season 12'!AK$4:CN$104,35,0),"0"),
IFERROR(VLOOKUP($A116,'Season 13'!AK$4:CN$104,35,0),"0"),IFERROR(VLOOKUP($A116,'Season 14'!AK$4:CN$104,35,0),"0"),IFERROR(VLOOKUP($A116,'Season 15'!AK$4:CN$104,35,0),"0"),)</f>
        <v>0</v>
      </c>
      <c r="AI116" s="21">
        <f>SUM(IFERROR(VLOOKUP($A116,'Season 2'!AK$4:CN$104,36,0),"0"),
IFERROR(VLOOKUP($A116,'Season 3'!AK$4:CN$104,36,0),"0"),IFERROR(VLOOKUP($A116,'Season 4'!AK$4:CN$104,36,0),"0"),
IFERROR(VLOOKUP($A116,'Season 5'!AK$4:CN$104,36,0),"0"),IFERROR(VLOOKUP($A116,'Season 6'!AK$4:CN$104,36,0),"0"),
IFERROR(VLOOKUP($A116,'Season 7'!AK$4:CN$104,36,0),"0"),IFERROR(VLOOKUP($A116,'Season 8'!AK$4:CN$104,36,0),"0"),
IFERROR(VLOOKUP($A116,'Season 9'!AK$4:CN$104,36,0),"0"),IFERROR(VLOOKUP($A116,'Season 10'!AK$4:CN$104,36,0),"0"),
IFERROR(VLOOKUP($A116,'Season 11'!AK$4:CN$104,36,0),"0"),IFERROR(VLOOKUP($A116,'Season 12'!AK$4:CN$104,36,0),"0"),
IFERROR(VLOOKUP($A116,'Season 13'!AK$4:CN$104,36,0),"0"),IFERROR(VLOOKUP($A116,'Season 14'!AK$4:CN$104,36,0),"0"),IFERROR(VLOOKUP($A116,'Season 15'!AK$4:CN$104,36,0),"0"),)</f>
        <v>0</v>
      </c>
      <c r="AJ116" s="402">
        <f>SUM(IFERROR(VLOOKUP($A116,'Season 2'!AK$4:CN$104,37,0),"0"),
IFERROR(VLOOKUP($A116,'Season 3'!AK$4:CN$104,37,0),"0"),IFERROR(VLOOKUP($A116,'Season 4'!AK$4:CN$104,37,0),"0"),
IFERROR(VLOOKUP($A116,'Season 5'!AK$4:CN$104,37,0),"0"),IFERROR(VLOOKUP($A116,'Season 6'!AK$4:CN$104,37,0),"0"),
IFERROR(VLOOKUP($A116,'Season 7'!AK$4:CN$104,37,0),"0"),IFERROR(VLOOKUP($A116,'Season 8'!AK$4:CN$104,37,0),"0"),
IFERROR(VLOOKUP($A116,'Season 9'!AK$4:CN$104,37,0),"0"),IFERROR(VLOOKUP($A116,'Season 10'!AK$4:CN$104,37,0),"0"),
IFERROR(VLOOKUP($A116,'Season 11'!AK$4:CN$104,37,0),"0"),IFERROR(VLOOKUP($A116,'Season 12'!AK$4:CN$104,37,0),"0"),
IFERROR(VLOOKUP($A116,'Season 13'!AK$4:CN$104,37,0),"0"),IFERROR(VLOOKUP($A116,'Season 14'!AK$4:CN$104,37,0),"0"),IFERROR(VLOOKUP($A116,'Season 15'!AK$4:CN$104,37,0),"0"),)</f>
        <v>0</v>
      </c>
      <c r="AK116" s="403">
        <f>SUM(IFERROR(VLOOKUP($A116,'Season 1'!AJ$4:CM$104,33,0),"0"),IFERROR(VLOOKUP($A116,'Season 2'!AK$4:CN$104,38,0),"0"),
IFERROR(VLOOKUP($A116,'Season 3'!AK$4:CN$104,38,0),"0"),IFERROR(VLOOKUP($A116,'Season 4'!AK$4:CN$104,38,0),"0"),
IFERROR(VLOOKUP($A116,'Season 5'!AK$4:CN$104,38,0),"0"),IFERROR(VLOOKUP($A116,'Season 6'!AK$4:CN$104,38,0),"0"),
IFERROR(VLOOKUP($A116,'Season 7'!AK$4:CN$104,38,0),"0"),IFERROR(VLOOKUP($A116,'Season 8'!AK$4:CN$104,38,0),"0"),
IFERROR(VLOOKUP($A116,'Season 9'!AK$4:CN$104,38,0),"0"),IFERROR(VLOOKUP($A116,'Season 10'!AK$4:CN$104,38,0),"0"),
IFERROR(VLOOKUP($A116,'Season 11'!AK$4:CN$104,38,0),"0"),IFERROR(VLOOKUP($A116,'Season 12'!AK$4:CN$104,38,0),"0"),
IFERROR(VLOOKUP($A116,'Season 13'!AK$4:CN$104,38,0),"0"),IFERROR(VLOOKUP($A116,'Season 14'!AK$4:CN$104,38,0),"0"),IFERROR(VLOOKUP($A116,'Season 15'!AK$4:CN$104,38,0),"0"),)</f>
        <v>0</v>
      </c>
      <c r="AL116" s="398">
        <f>SUM(IFERROR(VLOOKUP($A116,'Season 1'!AJ$4:CM$104,34,0),"0"),IFERROR(VLOOKUP($A116,'Season 2'!AK$4:CN$104,39,0),"0"),
IFERROR(VLOOKUP($A116,'Season 3'!AK$4:CN$104,39,0),"0"),IFERROR(VLOOKUP($A116,'Season 4'!AK$4:CN$104,39,0),"0"),
IFERROR(VLOOKUP($A116,'Season 5'!AK$4:CN$104,39,0),"0"),IFERROR(VLOOKUP($A116,'Season 6'!AK$4:CN$104,39,0),"0"),
IFERROR(VLOOKUP($A116,'Season 7'!AK$4:CN$104,39,0),"0"),IFERROR(VLOOKUP($A116,'Season 8'!AK$4:CN$104,39,0),"0"),
IFERROR(VLOOKUP($A116,'Season 9'!AK$4:CN$104,39,0),"0"),IFERROR(VLOOKUP($A116,'Season 10'!AK$4:CN$104,39,0),"0"),
IFERROR(VLOOKUP($A116,'Season 11'!AK$4:CN$104,39,0),"0"),IFERROR(VLOOKUP($A116,'Season 12'!AK$4:CN$104,39,0),"0"),
IFERROR(VLOOKUP($A116,'Season 13'!AK$4:CN$104,39,0),"0"),IFERROR(VLOOKUP($A116,'Season 14'!AK$4:CN$104,39,0),"0"),IFERROR(VLOOKUP($A116,'Season 15'!AK$4:CN$104,39,0),"0"),)</f>
        <v>0</v>
      </c>
      <c r="AM116" s="518">
        <f>SUM(IFERROR(VLOOKUP($A116,'Season 1'!AJ$4:CM$104,35,0),"0"),IFERROR(VLOOKUP($A116,'Season 2'!AK$4:CN$104,40,0),"0"),
IFERROR(VLOOKUP($A116,'Season 3'!AK$4:CN$104,40,0),"0"),IFERROR(VLOOKUP($A116,'Season 4'!AK$4:CN$104,40,0),"0"),
IFERROR(VLOOKUP($A116,'Season 5'!AK$4:CN$104,40,0),"0"),IFERROR(VLOOKUP($A116,'Season 6'!AK$4:CN$104,40,0),"0"),
IFERROR(VLOOKUP($A116,'Season 7'!AK$4:CN$104,40,0),"0"),IFERROR(VLOOKUP($A116,'Season 8'!AK$4:CN$104,40,0),"0"),
IFERROR(VLOOKUP($A116,'Season 9'!AK$4:CN$104,40,0),"0"),IFERROR(VLOOKUP($A116,'Season 10'!AK$4:CN$104,40,0),"0"),
IFERROR(VLOOKUP($A116,'Season 11'!AK$4:CN$104,40,0),"0"),IFERROR(VLOOKUP($A116,'Season 12'!AK$4:CN$104,40,0),"0"),
IFERROR(VLOOKUP($A116,'Season 13'!AK$4:CN$104,40,0),"0"),IFERROR(VLOOKUP($A116,'Season 14'!AK$4:CN$104,40,0),"0"),IFERROR(VLOOKUP($A116,'Season 15'!AK$4:CN$104,40,0),"0"),)</f>
        <v>0</v>
      </c>
      <c r="AN116" s="21">
        <f>SUM(IFERROR(VLOOKUP($A116,'Season 1'!AJ$4:CM$104,36,0),"0"),IFERROR(VLOOKUP($A116,'Season 2'!AK$4:CN$104,41,0),"0"),
IFERROR(VLOOKUP($A116,'Season 3'!AK$4:CN$104,41,0),"0"),IFERROR(VLOOKUP($A116,'Season 4'!AK$4:CN$104,41,0),"0"),
IFERROR(VLOOKUP($A116,'Season 5'!AK$4:CN$104,41,0),"0"),IFERROR(VLOOKUP($A116,'Season 6'!AK$4:CN$104,41,0),"0"),
IFERROR(VLOOKUP($A116,'Season 7'!AK$4:CN$104,41,0),"0"),IFERROR(VLOOKUP($A116,'Season 8'!AK$4:CN$104,41,0),"0"),
IFERROR(VLOOKUP($A116,'Season 9'!AK$4:CN$104,41,0),"0"),IFERROR(VLOOKUP($A116,'Season 10'!AK$4:CN$104,41,0),"0"),
IFERROR(VLOOKUP($A116,'Season 11'!AK$4:CN$104,41,0),"0"),IFERROR(VLOOKUP($A116,'Season 12'!AK$4:CN$104,41,0),"0"),
IFERROR(VLOOKUP($A116,'Season 13'!AK$4:CN$104,41,0),"0"),IFERROR(VLOOKUP($A116,'Season 14'!AK$4:CN$104,41,0),"0"),IFERROR(VLOOKUP($A116,'Season 15'!AK$4:CN$104,41,0),"0"),)</f>
        <v>0</v>
      </c>
      <c r="AO116" s="402">
        <f>SUM(IFERROR(VLOOKUP($A116,'Season 1'!AJ$4:CM$104,37,0),"0"),IFERROR(VLOOKUP($A116,'Season 2'!AK$4:CN$104,42,0),"0"),
IFERROR(VLOOKUP($A116,'Season 3'!AK$4:CN$104,42,0),"0"),IFERROR(VLOOKUP($A116,'Season 4'!AK$4:CN$104,42,0),"0"),
IFERROR(VLOOKUP($A116,'Season 5'!AK$4:CN$104,42,0),"0"),IFERROR(VLOOKUP($A116,'Season 6'!AK$4:CN$104,42,0),"0"),
IFERROR(VLOOKUP($A116,'Season 7'!AK$4:CN$104,42,0),"0"),IFERROR(VLOOKUP($A116,'Season 8'!AK$4:CN$104,42,0),"0"),
IFERROR(VLOOKUP($A116,'Season 9'!AK$4:CN$104,42,0),"0"),IFERROR(VLOOKUP($A116,'Season 10'!AK$4:CN$104,42,0),"0"),
IFERROR(VLOOKUP($A116,'Season 11'!AK$4:CN$104,42,0),"0"),IFERROR(VLOOKUP($A116,'Season 12'!AK$4:CN$104,42,0),"0"),
IFERROR(VLOOKUP($A116,'Season 13'!AK$4:CN$104,42,0),"0"),IFERROR(VLOOKUP($A116,'Season 14'!AK$4:CN$104,42,0),"0"),IFERROR(VLOOKUP($A116,'Season 15'!AK$4:CN$104,42,0),"0"),)</f>
        <v>0</v>
      </c>
      <c r="AP116" s="403">
        <f>SUM(IFERROR(VLOOKUP($A116,'Season 1'!AJ$4:CM$104,43,0),"0"),IFERROR(VLOOKUP($A116,'Season 2'!AK$4:CN$104,43,0),"0"),
IFERROR(VLOOKUP($A116,'Season 3'!AK$4:CN$104,43,0),"0"),IFERROR(VLOOKUP($A116,'Season 4'!AK$4:CN$104,43,0),"0"),
IFERROR(VLOOKUP($A116,'Season 5'!AK$4:CN$104,43,0),"0"),IFERROR(VLOOKUP($A116,'Season 6'!AK$4:CN$104,43,0),"0"),
IFERROR(VLOOKUP($A116,'Season 7'!AK$4:CN$104,43,0),"0"),IFERROR(VLOOKUP($A116,'Season 8'!AK$4:CN$104,43,0),"0"),
IFERROR(VLOOKUP($A116,'Season 9'!AK$4:CN$104,43,0),"0"),IFERROR(VLOOKUP($A116,'Season 10'!AK$4:CN$104,43,0),"0"),
IFERROR(VLOOKUP($A116,'Season 11'!AK$4:CN$104,43,0),"0"),IFERROR(VLOOKUP($A116,'Season 12'!AK$4:CN$104,43,0),"0"),
IFERROR(VLOOKUP($A116,'Season 13'!AK$4:CN$104,43,0),"0"),IFERROR(VLOOKUP($A116,'Season 14'!AK$4:CN$104,43,0),"0"),IFERROR(VLOOKUP($A116,'Season 15'!AK$4:CN$104,43,0),"0"),)</f>
        <v>0</v>
      </c>
      <c r="AQ116" s="398">
        <f>SUM(IFERROR(VLOOKUP($A116,'Season 1'!AJ$4:CM$104,44,0),"0"),IFERROR(VLOOKUP($A116,'Season 2'!AK$4:CN$104,44,0),"0"),
IFERROR(VLOOKUP($A116,'Season 3'!AK$4:CN$104,44,0),"0"),IFERROR(VLOOKUP($A116,'Season 4'!AK$4:CN$104,44,0),"0"),
IFERROR(VLOOKUP($A116,'Season 5'!AK$4:CN$104,44,0),"0"),IFERROR(VLOOKUP($A116,'Season 6'!AK$4:CN$104,44,0),"0"),
IFERROR(VLOOKUP($A116,'Season 7'!AK$4:CN$104,44,0),"0"),IFERROR(VLOOKUP($A116,'Season 8'!AK$4:CN$104,44,0),"0"),
IFERROR(VLOOKUP($A116,'Season 9'!AK$4:CN$104,44,0),"0"),IFERROR(VLOOKUP($A116,'Season 10'!AK$4:CN$104,44,0),"0"),
IFERROR(VLOOKUP($A116,'Season 11'!AK$4:CN$104,44,0),"0"),IFERROR(VLOOKUP($A116,'Season 12'!AK$4:CN$104,44,0),"0"),
IFERROR(VLOOKUP($A116,'Season 13'!AK$4:CN$104,44,0),"0"),IFERROR(VLOOKUP($A116,'Season 14'!AK$4:CN$104,44,0),"0"),IFERROR(VLOOKUP($A116,'Season 15'!AK$4:CN$104,44,0),"0"),)</f>
        <v>0</v>
      </c>
      <c r="AR116" s="518">
        <f>SUM(IFERROR(VLOOKUP($A116,'Season 1'!AJ$4:CM$104,45,0),"0"),IFERROR(VLOOKUP($A116,'Season 2'!AK$4:CN$104,45,0),"0"),
IFERROR(VLOOKUP($A116,'Season 3'!AK$4:CN$104,45,0),"0"),IFERROR(VLOOKUP($A116,'Season 4'!AK$4:CN$104,45,0),"0"),
IFERROR(VLOOKUP($A116,'Season 5'!AK$4:CN$104,45,0),"0"),IFERROR(VLOOKUP($A116,'Season 6'!AK$4:CN$104,45,0),"0"),
IFERROR(VLOOKUP($A116,'Season 7'!AK$4:CN$104,45,0),"0"),IFERROR(VLOOKUP($A116,'Season 8'!AK$4:CN$104,45,0),"0"),
IFERROR(VLOOKUP($A116,'Season 9'!AK$4:CN$104,45,0),"0"),IFERROR(VLOOKUP($A116,'Season 10'!AK$4:CN$104,45,0),"0"),
IFERROR(VLOOKUP($A116,'Season 11'!AK$4:CN$104,45,0),"0"),IFERROR(VLOOKUP($A116,'Season 12'!AK$4:CN$104,45,0),"0"),
IFERROR(VLOOKUP($A116,'Season 13'!AK$4:CN$104,45,0),"0"),IFERROR(VLOOKUP($A116,'Season 14'!AK$4:CN$104,45,0),"0"),IFERROR(VLOOKUP($A116,'Season 15'!AK$4:CN$104,45,0),"0"),)</f>
        <v>0</v>
      </c>
      <c r="AS116" s="21">
        <f>SUM(IFERROR(VLOOKUP($A116,'Season 1'!AJ$4:CM$104,46,0),"0"),IFERROR(VLOOKUP($A116,'Season 2'!AK$4:CN$104,46,0),"0"),
IFERROR(VLOOKUP($A116,'Season 3'!AK$4:CN$104,46,0),"0"),IFERROR(VLOOKUP($A116,'Season 4'!AK$4:CN$104,46,0),"0"),
IFERROR(VLOOKUP($A116,'Season 5'!AK$4:CN$104,46,0),"0"),IFERROR(VLOOKUP($A116,'Season 6'!AK$4:CN$104,46,0),"0"),
IFERROR(VLOOKUP($A116,'Season 7'!AK$4:CN$104,46,0),"0"),IFERROR(VLOOKUP($A116,'Season 8'!AK$4:CN$104,46,0),"0"),
IFERROR(VLOOKUP($A116,'Season 9'!AK$4:CN$104,46,0),"0"),IFERROR(VLOOKUP($A116,'Season 10'!AK$4:CN$104,46,0),"0"),
IFERROR(VLOOKUP($A116,'Season 11'!AK$4:CN$104,46,0),"0"),IFERROR(VLOOKUP($A116,'Season 12'!AK$4:CN$104,46,0),"0"),
IFERROR(VLOOKUP($A116,'Season 13'!AK$4:CN$104,46,0),"0"),IFERROR(VLOOKUP($A116,'Season 14'!AK$4:CN$104,46,0),"0"),IFERROR(VLOOKUP($A116,'Season 15'!AK$4:CN$104,46,0),"0"),)</f>
        <v>0</v>
      </c>
      <c r="AT116" s="402">
        <f>SUM(IFERROR(VLOOKUP($A116,'Season 1'!AJ$4:CM$104,47,0),"0"),IFERROR(VLOOKUP($A116,'Season 2'!AK$4:CN$104,47,0),"0"),
IFERROR(VLOOKUP($A116,'Season 3'!AK$4:CN$104,47,0),"0"),IFERROR(VLOOKUP($A116,'Season 4'!AK$4:CN$104,47,0),"0"),
IFERROR(VLOOKUP($A116,'Season 5'!AK$4:CN$104,47,0),"0"),IFERROR(VLOOKUP($A116,'Season 6'!AK$4:CN$104,47,0),"0"),
IFERROR(VLOOKUP($A116,'Season 7'!AK$4:CN$104,47,0),"0"),IFERROR(VLOOKUP($A116,'Season 8'!AK$4:CN$104,47,0),"0"),
IFERROR(VLOOKUP($A116,'Season 9'!AK$4:CN$104,47,0),"0"),IFERROR(VLOOKUP($A116,'Season 10'!AK$4:CN$104,47,0),"0"),
IFERROR(VLOOKUP($A116,'Season 11'!AK$4:CN$104,47,0),"0"),IFERROR(VLOOKUP($A116,'Season 12'!AK$4:CN$104,47,0),"0"),
IFERROR(VLOOKUP($A116,'Season 13'!AK$4:CN$104,47,0),"0"),IFERROR(VLOOKUP($A116,'Season 14'!AK$4:CN$104,47,0),"0"),IFERROR(VLOOKUP($A116,'Season 15'!AK$4:CN$104,47,0),"0"),)</f>
        <v>0</v>
      </c>
      <c r="AU116" s="403">
        <f>SUM(IFERROR(VLOOKUP($A116,'Season 3'!AK$4:CN$104,48,0),"0"),IFERROR(VLOOKUP($A116,'Season 4'!AK$4:CN$104,48,0),"0"),
IFERROR(VLOOKUP($A116,'Season 5'!AK$4:CN$104,48,0),"0"),IFERROR(VLOOKUP($A116,'Season 6'!AK$4:CN$104,48,0),"0"),
IFERROR(VLOOKUP($A116,'Season 7'!AK$4:CN$104,48,0),"0"),IFERROR(VLOOKUP($A116,'Season 8'!AK$4:CN$104,48,0),"0"),
IFERROR(VLOOKUP($A116,'Season 9'!AK$4:CN$104,48,0),"0"),IFERROR(VLOOKUP($A116,'Season 10'!AK$4:CN$104,48,0),"0"),
IFERROR(VLOOKUP($A116,'Season 11'!AK$4:CN$104,48,0),"0"),IFERROR(VLOOKUP($A116,'Season 12'!AK$4:CN$104,48,0),"0"),
IFERROR(VLOOKUP($A116,'Season 13'!AK$4:CN$104,48,0),"0"),IFERROR(VLOOKUP($A116,'Season 14'!AK$4:CN$104,48,0),"0"),IFERROR(VLOOKUP($A116,'Season 15'!AK$4:CN$104,48,0),"0"),)</f>
        <v>0</v>
      </c>
      <c r="AV116" s="398">
        <f>SUM(IFERROR(VLOOKUP($A116,'Season 3'!AK$4:CN$104,49,0),"0"),IFERROR(VLOOKUP($A116,'Season 4'!AK$4:CN$104,49,0),"0"),
IFERROR(VLOOKUP($A116,'Season 5'!AK$4:CN$104,49,0),"0"),IFERROR(VLOOKUP($A116,'Season 6'!AK$4:CN$104,49,0),"0"),
IFERROR(VLOOKUP($A116,'Season 7'!AK$4:CN$104,49,0),"0"),IFERROR(VLOOKUP($A116,'Season 8'!AK$4:CN$104,49,0),"0"),
IFERROR(VLOOKUP($A116,'Season 9'!AK$4:CN$104,49,0),"0"),IFERROR(VLOOKUP($A116,'Season 10'!AK$4:CN$104,49,0),"0"),
IFERROR(VLOOKUP($A116,'Season 11'!AK$4:CN$104,49,0),"0"),IFERROR(VLOOKUP($A116,'Season 12'!AK$4:CN$104,49,0),"0"),
IFERROR(VLOOKUP($A116,'Season 13'!AK$4:CN$104,49,0),"0"),IFERROR(VLOOKUP($A116,'Season 14'!AK$4:CN$104,49,0),"0"),IFERROR(VLOOKUP($A116,'Season 15'!AK$4:CN$104,49,0),"0"),)</f>
        <v>0</v>
      </c>
      <c r="AW116" s="518">
        <f>SUM(IFERROR(VLOOKUP($A116,'Season 3'!AK$4:CN$104,50,0),"0"),IFERROR(VLOOKUP($A116,'Season 4'!AK$4:CN$104,50,0),"0"),
IFERROR(VLOOKUP($A116,'Season 5'!AK$4:CN$104,50,0),"0"),IFERROR(VLOOKUP($A116,'Season 6'!AK$4:CN$104,50,0),"0"),
IFERROR(VLOOKUP($A116,'Season 7'!AK$4:CN$104,50,0),"0"),IFERROR(VLOOKUP($A116,'Season 8'!AK$4:CN$104,50,0),"0"),
IFERROR(VLOOKUP($A116,'Season 9'!AK$4:CN$104,50,0),"0"),IFERROR(VLOOKUP($A116,'Season 10'!AK$4:CN$104,50,0),"0"),
IFERROR(VLOOKUP($A116,'Season 11'!AK$4:CN$104,50,0),"0"),IFERROR(VLOOKUP($A116,'Season 12'!AK$4:CN$104,50,0),"0"),
IFERROR(VLOOKUP($A116,'Season 13'!AK$4:CN$104,50,0),"0"),IFERROR(VLOOKUP($A116,'Season 14'!AK$4:CN$104,50,0),"0"),IFERROR(VLOOKUP($A116,'Season 15'!AK$4:CN$104,50,0),"0"),)</f>
        <v>0</v>
      </c>
      <c r="AX116" s="21">
        <f>SUM(IFERROR(VLOOKUP($A116,'Season 3'!AK$4:CN$104,51,0),"0"),IFERROR(VLOOKUP($A116,'Season 4'!AK$4:CN$104,51,0),"0"),
IFERROR(VLOOKUP($A116,'Season 5'!AK$4:CN$104,51,0),"0"),IFERROR(VLOOKUP($A116,'Season 6'!AK$4:CN$104,51,0),"0"),
IFERROR(VLOOKUP($A116,'Season 7'!AK$4:CN$104,51,0),"0"),IFERROR(VLOOKUP($A116,'Season 8'!AK$4:CN$104,51,0),"0"),
IFERROR(VLOOKUP($A116,'Season 9'!AK$4:CN$104,51,0),"0"),IFERROR(VLOOKUP($A116,'Season 10'!AK$4:CN$104,51,0),"0"),
IFERROR(VLOOKUP($A116,'Season 11'!AK$4:CN$104,51,0),"0"),IFERROR(VLOOKUP($A116,'Season 12'!AK$4:CN$104,51,0),"0"),
IFERROR(VLOOKUP($A116,'Season 13'!AK$4:CN$104,51,0),"0"),IFERROR(VLOOKUP($A116,'Season 14'!AK$4:CN$104,51,0),"0"),IFERROR(VLOOKUP($A116,'Season 15'!AK$4:CN$104,51,0),"0"),)</f>
        <v>0</v>
      </c>
      <c r="AY116" s="402">
        <f>SUM(IFERROR(VLOOKUP($A116,'Season 3'!AK$4:CN$104,52,0),"0"),IFERROR(VLOOKUP($A116,'Season 4'!AK$4:CN$104,52,0),"0"),
IFERROR(VLOOKUP($A116,'Season 5'!AK$4:CN$104,52,0),"0"),IFERROR(VLOOKUP($A116,'Season 6'!AK$4:CN$104,52,0),"0"),
IFERROR(VLOOKUP($A116,'Season 7'!AK$4:CN$104,52,0),"0"),IFERROR(VLOOKUP($A116,'Season 8'!AK$4:CN$104,52,0),"0"),
IFERROR(VLOOKUP($A116,'Season 9'!AK$4:CN$104,52,0),"0"),IFERROR(VLOOKUP($A116,'Season 10'!AK$4:CN$104,52,0),"0"),
IFERROR(VLOOKUP($A116,'Season 11'!AK$4:CN$104,52,0),"0"),IFERROR(VLOOKUP($A116,'Season 12'!AK$4:CN$104,52,0),"0"),
IFERROR(VLOOKUP($A116,'Season 13'!AK$4:CN$104,52,0),"0"),IFERROR(VLOOKUP($A116,'Season 14'!AK$4:CN$104,52,0),"0"),IFERROR(VLOOKUP($A116,'Season 15'!AK$4:CN$104,52,0),"0"),)</f>
        <v>0</v>
      </c>
      <c r="AZ116" s="403">
        <f>SUM(IFERROR(VLOOKUP($A116,'Season 1'!AJ$4:CM$104,38,0),"0"),IFERROR(VLOOKUP($A116,'Season 2'!AK$4:CN$104,48,0),"0"),)</f>
        <v>0</v>
      </c>
      <c r="BA116" s="398">
        <f>SUM(IFERROR(VLOOKUP($A116,'Season 1'!AJ$4:CM$104,39,0),"0"),IFERROR(VLOOKUP($A116,'Season 2'!AK$4:CN$104,49,0),"0"),)</f>
        <v>0</v>
      </c>
      <c r="BB116" s="518">
        <f>SUM(IFERROR(VLOOKUP($A116,'Season 1'!AJ$4:CM$104,40,0),"0"),IFERROR(VLOOKUP($A116,'Season 2'!AK$4:CN$104,50,0),"0"),)</f>
        <v>0</v>
      </c>
      <c r="BC116" s="21">
        <f>SUM(IFERROR(VLOOKUP($A116,'Season 1'!AJ$4:CM$104,41,0),"0"),IFERROR(VLOOKUP($A116,'Season 2'!AK$4:CN$104,51,0),"0"),)</f>
        <v>0</v>
      </c>
      <c r="BD116" s="402">
        <f>SUM(IFERROR(VLOOKUP($A116,'Season 1'!AJ$4:CM$104,42,0),"0"),IFERROR(VLOOKUP($A116,'Season 2'!AK$4:CN$104,52,0),"0"),)</f>
        <v>0</v>
      </c>
      <c r="BE116" s="561">
        <f>SUM(
IFERROR(VLOOKUP($A116,'Season 1'!AJ$4:CM$104,48,0),"0"),IFERROR(VLOOKUP($A116,'Season 2'!AK$4:CN$104,53,0),"0"),
IFERROR(VLOOKUP($A116,'Season 3'!AK$4:CN$104,53,0),"0"),IFERROR(VLOOKUP($A116,'Season 4'!AK$4:CN$104,53,0),"0"),
IFERROR(VLOOKUP($A116,'Season 5'!AK$4:CN$104,53,0),"0"),IFERROR(VLOOKUP($A116,'Season 6'!AK$4:CN$104,53,0),"0"),
IFERROR(VLOOKUP($A116,'Season 7'!AK$4:CN$104,53,0),"0"),IFERROR(VLOOKUP($A116,'Season 8'!AK$4:CN$104,53,0),"0"),
IFERROR(VLOOKUP($A116,'Season 9'!AK$4:CN$104,53,0),"0"),IFERROR(VLOOKUP($A116,'Season 10'!AK$4:CN$104,53,0),"0"),
IFERROR(VLOOKUP($A116,'Season 11'!AK$4:CN$104,53,0),"0"),IFERROR(VLOOKUP($A116,'Season 12'!AK$4:CN$104,53,0),"0"),
IFERROR(VLOOKUP($A116,'Season 13'!AK$4:CN$104,53,0),"0"),IFERROR(VLOOKUP($A116,'Season 14'!AK$4:CN$104,53,0),"0"),IFERROR(VLOOKUP($A116,'Season 15'!AK$4:CN$104,53,0),"0"),)</f>
        <v>0</v>
      </c>
      <c r="BF116" s="562">
        <f>SUM(
IFERROR(VLOOKUP($A116,'Season 1'!AJ$4:CM$104,49,0),"0"),IFERROR(VLOOKUP($A116,'Season 2'!AK$4:CN$104,54,0),"0"),
IFERROR(VLOOKUP($A116,'Season 3'!AK$4:CN$104,54,0),"0"),IFERROR(VLOOKUP($A116,'Season 4'!AK$4:CN$104,54,0),"0"),
IFERROR(VLOOKUP($A116,'Season 5'!AK$4:CN$104,54,0),"0"),IFERROR(VLOOKUP($A116,'Season 6'!AK$4:CN$104,54,0),"0"),
IFERROR(VLOOKUP($A116,'Season 7'!AK$4:CN$104,54,0),"0"),IFERROR(VLOOKUP($A116,'Season 8'!AK$4:CN$104,54,0),"0"),
IFERROR(VLOOKUP($A116,'Season 9'!AK$4:CN$104,54,0),"0"),IFERROR(VLOOKUP($A116,'Season 10'!AK$4:CN$104,54,0),"0"),
IFERROR(VLOOKUP($A116,'Season 11'!AK$4:CN$104,540),"0"),IFERROR(VLOOKUP($A116,'Season 12'!AK$4:CN$104,54,0),"0"),
IFERROR(VLOOKUP($A116,'Season 13'!AK$4:CN$104,54,0),"0"),IFERROR(VLOOKUP($A116,'Season 14'!AK$4:CN$104,54,0),"0"),IFERROR(VLOOKUP($A116,'Season 15'!AK$4:CN$104,54,0),"0"),)</f>
        <v>0</v>
      </c>
      <c r="BG116" s="529" t="e">
        <f t="shared" si="3"/>
        <v>#DIV/0!</v>
      </c>
      <c r="BI116" s="553"/>
      <c r="BJ116" s="553"/>
      <c r="BK116" s="553"/>
      <c r="BL116" s="553"/>
      <c r="BM116" s="553"/>
      <c r="BN116" s="553"/>
      <c r="BO116" s="822"/>
      <c r="BP116" s="822"/>
      <c r="BQ116" s="822"/>
      <c r="BR116" s="822"/>
      <c r="BS116" s="12" t="str">
        <f>IFERROR(VLOOKUP($A116,'Season 1'!$AJ$4:$CM$104,50,0),"0")</f>
        <v>0</v>
      </c>
      <c r="BT116" s="12" t="str">
        <f>IFERROR(VLOOKUP($A116,'Season 1'!$AJ$4:$CM$104,51,0),"0")</f>
        <v>0</v>
      </c>
      <c r="BU116" s="12" t="str">
        <f>IFERROR(VLOOKUP($A116,'Season 2'!$AK$4:$CN$104,55,0),"0")</f>
        <v>0</v>
      </c>
      <c r="BV116" s="12" t="str">
        <f>IFERROR(VLOOKUP($A116,'Season 2'!$AK$4:$CN$104,56,0),"0")</f>
        <v>0</v>
      </c>
      <c r="BW116" s="12" t="str">
        <f>IFERROR(VLOOKUP($A116,'Season 3'!$AK$4:$CN$104,55,0),"0")</f>
        <v>0</v>
      </c>
      <c r="BX116" s="12" t="str">
        <f>IFERROR(VLOOKUP($A116,'Season 3'!$AK$4:$CN$104,56,0),"0")</f>
        <v>0</v>
      </c>
      <c r="BY116" s="12" t="str">
        <f>IFERROR(VLOOKUP($A116,'Season 4'!$AK$4:$CN$104,55,0),"0")</f>
        <v>0</v>
      </c>
      <c r="BZ116" s="12" t="str">
        <f>IFERROR(VLOOKUP($A116,'Season 4'!$AK$4:$CN$104,56,0),"0")</f>
        <v>0</v>
      </c>
      <c r="CA116" s="12" t="str">
        <f>IFERROR(VLOOKUP($A116,'Season 5'!$AK$4:$CN$104,55,0),"0")</f>
        <v>0</v>
      </c>
      <c r="CB116" s="12" t="str">
        <f>IFERROR(VLOOKUP($A116,'Season 5'!$AK$4:$CN$104,56,0),"0")</f>
        <v>0</v>
      </c>
      <c r="CC116" s="12" t="str">
        <f>IFERROR(VLOOKUP($A116,'Season 6'!$AK$4:$CN$104,55,0),"0")</f>
        <v>0</v>
      </c>
      <c r="CD116" s="12" t="str">
        <f>IFERROR(VLOOKUP($A116,'Season 6'!$AK$4:$CN$104,56,0),"0")</f>
        <v>0</v>
      </c>
      <c r="CE116" s="12" t="str">
        <f>IFERROR(VLOOKUP($A116,'Season 7'!$AK$4:$CN$104,55,0),"0")</f>
        <v>0</v>
      </c>
      <c r="CF116" s="12" t="str">
        <f>IFERROR(VLOOKUP($A116,'Season 7'!$AK$4:$CN$104,56,0),"0")</f>
        <v>0</v>
      </c>
      <c r="CG116" s="12" t="str">
        <f>IFERROR(VLOOKUP($A116,'Season 8'!$AK$4:$CN$104,55,0),"0")</f>
        <v>0</v>
      </c>
      <c r="CH116" s="12" t="str">
        <f>IFERROR(VLOOKUP($A116,'Season 8'!$AK$4:$CN$104,56,0),"0")</f>
        <v>0</v>
      </c>
      <c r="CI116" s="12" t="str">
        <f>IFERROR(VLOOKUP($A116,'Season 9'!$AK$4:$CN$104,55,0),"0")</f>
        <v>0</v>
      </c>
      <c r="CJ116" s="12" t="str">
        <f>IFERROR(VLOOKUP($A116,'Season 9'!$AK$4:$CN$104,56,0),"0")</f>
        <v>0</v>
      </c>
      <c r="CK116" s="12" t="str">
        <f>IFERROR(VLOOKUP($A116,'Season 10'!$AK$4:$CN$104,55,0),"0")</f>
        <v>0</v>
      </c>
      <c r="CL116" s="12" t="str">
        <f>IFERROR(VLOOKUP($A116,'Season 10'!$AK$4:$CN$104,56,0),"0")</f>
        <v>0</v>
      </c>
      <c r="CM116" s="12" t="str">
        <f>IFERROR(VLOOKUP($A116,'Season 11'!$AK$4:$CN$104,55,0),"0")</f>
        <v>0</v>
      </c>
      <c r="CN116" s="12" t="str">
        <f>IFERROR(VLOOKUP($A116,'Season 11'!$AK$4:$CN$104,56,0),"0")</f>
        <v>0</v>
      </c>
      <c r="CO116" s="12" t="str">
        <f>IFERROR(VLOOKUP($A116,'Season 12'!$AK$4:$CN$104,55,0),"0")</f>
        <v>0</v>
      </c>
      <c r="CP116" s="12" t="str">
        <f>IFERROR(VLOOKUP($A116,'Season 12'!$AK$4:$CN$104,56,0),"0")</f>
        <v>0</v>
      </c>
      <c r="CQ116" s="12" t="str">
        <f>IFERROR(VLOOKUP($A116,'Season 13'!$AK$4:$CN$104,55,0),"0")</f>
        <v>0</v>
      </c>
      <c r="CR116" s="12" t="str">
        <f>IFERROR(VLOOKUP($A116,'Season 13'!$AK$4:$CN$104,56,0),"0")</f>
        <v>0</v>
      </c>
      <c r="CS116" s="12" t="str">
        <f>IFERROR(VLOOKUP($A116,'Season 14'!$AK$4:$CN$104,55,0),"0")</f>
        <v>0</v>
      </c>
      <c r="CT116" s="12" t="str">
        <f>IFERROR(VLOOKUP($A116,'Season 14'!$AK$4:$CN$104,56,0),"0")</f>
        <v>0</v>
      </c>
      <c r="CU116" s="12" t="str">
        <f>IFERROR(VLOOKUP($A116,'Season 15'!$AK$4:$CN$104,55,0),"0")</f>
        <v>0</v>
      </c>
      <c r="CV116" s="12" t="str">
        <f>IFERROR(VLOOKUP($A116,'Season 15'!$AK$4:$CN$104,56,0),"0")</f>
        <v>0</v>
      </c>
    </row>
    <row r="117" spans="1:100" x14ac:dyDescent="0.25">
      <c r="A117" s="2" t="s">
        <v>35</v>
      </c>
      <c r="B117" s="516" t="str">
        <f>IFERROR(VLOOKUP('Data Totals'!A117,'Season 1'!AJ$4:CH$104,2,FALSE),IFERROR(VLOOKUP('Data Totals'!A117,'Season 2'!AK$4:CI$104,2,FALSE),IFERROR(VLOOKUP('Data Totals'!A117,'Season 3'!AK$4:CI$104,2,FALSE),IFERROR(VLOOKUP('Data Totals'!A117,'Season 4'!AK$4:CI$104,2,FALSE),IFERROR(VLOOKUP('Data Totals'!A117,'Season 5'!AK$4:CI$104,2,FALSE),IFERROR(VLOOKUP('Data Totals'!A117,'Season 6'!AK$4:CI$104,2,FALSE),IFERROR(VLOOKUP('Data Totals'!A117,'Season 7'!AK$4:CI$104,2,FALSE),IFERROR(VLOOKUP('Data Totals'!A117,'Season 8'!AK$4:CI$104,2,FALSE),IFERROR(VLOOKUP('Data Totals'!A117,'Season 9'!AK$4:CI$104,2,FALSE),IFERROR(VLOOKUP('Data Totals'!A117,'Season 10'!AK$4:CI$104,2,FALSE),IFERROR(VLOOKUP('Data Totals'!A117,'Season 11'!AK$4:CI$104,2,FALSE),IFERROR(VLOOKUP('Data Totals'!A117,'Season 12'!AK$4:CI$104,2,FALSE),IFERROR(VLOOKUP('Data Totals'!A117,'Season 13'!AK$4:CI$104,2,FALSE),IFERROR(VLOOKUP('Data Totals'!A117,'Season 14'!AK$4:CI$104,2,FALSE),IFERROR(VLOOKUP('Data Totals'!A117,'Season 15'!AK$4:CI$104,2,FALSE),"N/A")))))))))))))))</f>
        <v>N/A</v>
      </c>
      <c r="C117" s="517" t="str">
        <f>IFERROR(VLOOKUP('Data Totals'!A117,'Season 1'!AJ$4:CH$104,3,FALSE),IFERROR(VLOOKUP('Data Totals'!A117,'Season 2'!AK$4:CI$104,3,FALSE),IFERROR(VLOOKUP('Data Totals'!A117,'Season 3'!AK$4:CI$104,3,FALSE),IFERROR(VLOOKUP('Data Totals'!A117,'Season 4'!AK$4:CI$104,3,FALSE),IFERROR(VLOOKUP('Data Totals'!A117,'Season 5'!AK$4:CI$104,3,FALSE),IFERROR(VLOOKUP('Data Totals'!A117,'Season 6'!AK$4:CI$104,3,FALSE),IFERROR(VLOOKUP('Data Totals'!A117,'Season 7'!AK$4:CI$104,3,FALSE),IFERROR(VLOOKUP('Data Totals'!A117,'Season 8'!AK$4:CI$104,3,FALSE),IFERROR(VLOOKUP('Data Totals'!A117,'Season 9'!AK$4:CI$104,3,FALSE),IFERROR(VLOOKUP('Data Totals'!A117,'Season 10'!AK$4:CI$104,3,FALSE),IFERROR(VLOOKUP('Data Totals'!A117,'Season 11'!AK$4:CI$104,3,FALSE),IFERROR(VLOOKUP('Data Totals'!A117,'Season 12'!AK$4:CI$104,3,FALSE),IFERROR(VLOOKUP('Data Totals'!A117,'Season 13'!AK$4:CI$104,3,FALSE),IFERROR(VLOOKUP('Data Totals'!A117,'Season 14'!AK$4:CI$104,3,FALSE),IFERROR(VLOOKUP('Data Totals'!A117,'Season 15'!AK$4:CI$104,3,FALSE),"N/A")))))))))))))))</f>
        <v>N/A</v>
      </c>
      <c r="D117" s="517" t="str">
        <f>IFERROR(VLOOKUP('Data Totals'!A117,'Season 15'!AK$4:CI$104,4,FALSE),IFERROR(VLOOKUP('Data Totals'!A117,'Season 14'!AK$4:CI$104,4,FALSE),IFERROR(VLOOKUP('Data Totals'!A117,'Season 13'!AK$4:CI$104,4,FALSE),IFERROR(VLOOKUP('Data Totals'!A117,'Season 12'!AK$4:CI$104,4,FALSE),IFERROR(VLOOKUP('Data Totals'!A117,'Season 11'!AK$4:CI$104,4,FALSE),IFERROR(VLOOKUP('Data Totals'!A117,'Season 10'!AK$4:CI$104,4,FALSE),IFERROR(VLOOKUP('Data Totals'!A117,'Season 9'!AK$4:CI$104,4,FALSE),IFERROR(VLOOKUP('Data Totals'!A117,'Season 8'!AK$4:CI$104,4,FALSE),IFERROR(VLOOKUP('Data Totals'!A117,'Season 7'!AK$4:CI$104,4,FALSE),IFERROR(VLOOKUP('Data Totals'!A117,'Season 6'!AK$4:CI$104,4,FALSE),IFERROR(VLOOKUP('Data Totals'!A117,'Season 5'!AK$4:CI$104,4,FALSE),IFERROR(VLOOKUP('Data Totals'!A117,'Season 4'!AK$4:CI$104,4,FALSE),IFERROR(VLOOKUP('Data Totals'!A117,'Season 3'!AK$4:CI$104,4,FALSE),IFERROR(VLOOKUP('Data Totals'!A117,'Season 2'!AK$4:CI$104,4,FALSE),IFERROR(VLOOKUP('Data Totals'!A117,'Season 1'!AJ$4:CH$104,4,FALSE),"N/A")))))))))))))))</f>
        <v>N/A</v>
      </c>
      <c r="E117" s="517" t="e">
        <f t="shared" si="2"/>
        <v>#VALUE!</v>
      </c>
      <c r="F117" s="398">
        <f>SUM(IFERROR(VLOOKUP(A117,BI$3:BN$152,2,0),"0"),
IFERROR(VLOOKUP(A117,'Season 1'!AJ$4:CM$104,7,0),"0"),IFERROR(VLOOKUP(A117,'Season 2'!AK$4:CN$104,7,0),"0"),
IFERROR(VLOOKUP(A117,'Season 3'!AK$4:CN$104,7,0),"0"),IFERROR(VLOOKUP(A117,'Season 4'!AK$4:CN$104,7,0),"0"),
IFERROR(VLOOKUP(A117,'Season 5'!AK$4:CN$104,7,0),"0"),IFERROR(VLOOKUP(A117,'Season 6'!AK$4:CN$104,7,0),"0"),
IFERROR(VLOOKUP(A117,'Season 7'!AK$4:CN$104,7,0),"0"),IFERROR(VLOOKUP(A117,'Season 8'!AK$4:CN$104,7,0),"0"),
IFERROR(VLOOKUP(A117,'Season 9'!AK$4:CN$104,7,0),"0"),IFERROR(VLOOKUP(A117,'Season 10'!AK$4:CN$104,7,0),"0"),
IFERROR(VLOOKUP(A117,'Season 11'!AK$4:CN$104,7,0),"0"),IFERROR(VLOOKUP(A117,'Season 12'!AK$4:CN$104,7,0),"0"),
IFERROR(VLOOKUP(A117,'Season 13'!AK$4:CN$104,7,0),"0"),IFERROR(VLOOKUP(A117,'Season 14'!AK$4:CN$104,7,0),"0"),IFERROR(VLOOKUP(A117,'Season 15'!AK$4:CN$104,7,0),"0"),)</f>
        <v>0</v>
      </c>
      <c r="G117" s="398">
        <f>SUM(
IFERROR(VLOOKUP(A117,'Season 1'!AJ$4:CM$104,8,0),"0"),IFERROR(VLOOKUP(A117,'Season 2'!AK$4:CN$104,8,0),"0"),
IFERROR(VLOOKUP(A117,'Season 3'!AK$4:CN$104,8,0),"0"),IFERROR(VLOOKUP(A117,'Season 4'!AK$4:CN$104,8,0),"0"),
IFERROR(VLOOKUP(A117,'Season 5'!AK$4:CN$104,8,0),"0"),IFERROR(VLOOKUP(A117,'Season 6'!AK$4:CN$104,8,0),"0"),
IFERROR(VLOOKUP(A117,'Season 7'!AK$4:CN$104,8,0),"0"),IFERROR(VLOOKUP(A117,'Season 8'!AK$4:CN$104,8,0),"0"),
IFERROR(VLOOKUP(A117,'Season 9'!AK$4:CN$104,8,0),"0"),IFERROR(VLOOKUP(A117,'Season 10'!AK$4:CN$104,8,0),"0"),
IFERROR(VLOOKUP(A117,'Season 11'!AK$4:CN$104,8,0),"0"),IFERROR(VLOOKUP(A117,'Season 12'!AK$4:CN$104,8,0),"0"),
IFERROR(VLOOKUP(A117,'Season 13'!AK$4:CN$104,8,0),"0"),IFERROR(VLOOKUP(A117,'Season 14'!AK$4:CN$104,8,0),"0"),IFERROR(VLOOKUP(A117,'Season 15'!AK$4:CN$104,8,0),"0"),)</f>
        <v>0</v>
      </c>
      <c r="H117" s="329">
        <f>SUM(
IFERROR(VLOOKUP(A117,'Season 1'!AJ$4:CM$104,9,0),"0"),IFERROR(VLOOKUP(A117,'Season 2'!AK$4:CN$104,9,0),"0"),
IFERROR(VLOOKUP(A117,'Season 3'!AK$4:CN$104,9,0),"0"),IFERROR(VLOOKUP(A117,'Season 4'!AK$4:CN$104,9,0),"0"),
IFERROR(VLOOKUP(A117,'Season 5'!AK$4:CN$104,9,0),"0"),IFERROR(VLOOKUP(A117,'Season 6'!AK$4:CN$104,9,0),"0"),
IFERROR(VLOOKUP(A117,'Season 7'!AK$4:CN$104,9,0),"0"),IFERROR(VLOOKUP(A117,'Season 8'!AK$4:CN$104,9,0),"0"),
IFERROR(VLOOKUP(A117,'Season 9'!AK$4:CN$104,9,0),"0"),IFERROR(VLOOKUP(A117,'Season 10'!AK$4:CN$104,9,0),"0"),
IFERROR(VLOOKUP(A117,'Season 11'!AK$4:CN$104,9,0),"0"),IFERROR(VLOOKUP(A117,'Season 12'!AK$4:CN$104,9,0),"0"),
IFERROR(VLOOKUP(A117,'Season 13'!AK$4:CN$104,9,0),"0"),IFERROR(VLOOKUP(A117,'Season 14'!AK$4:CN$104,9,0),"0"),IFERROR(VLOOKUP(A117,'Season 15'!AK$4:CN$104,9,0),"0"),)</f>
        <v>0</v>
      </c>
      <c r="I117" s="518">
        <f>SUM(
IFERROR(VLOOKUP(A117,'Season 1'!AJ$4:CM$104,10,0),"0"),IFERROR(VLOOKUP(A117,'Season 2'!AK$4:CN$104,10,0),"0"),
IFERROR(VLOOKUP(A117,'Season 3'!AK$4:CN$104,10,0),"0"),IFERROR(VLOOKUP(A117,'Season 4'!AK$4:CN$104,10,0),"0"),
IFERROR(VLOOKUP(A117,'Season 5'!AK$4:CN$104,10,0),"0"),IFERROR(VLOOKUP(A117,'Season 6'!AK$4:CN$104,10,0),"0"),
IFERROR(VLOOKUP(A117,'Season 7'!AK$4:CN$104,10,0),"0"),IFERROR(VLOOKUP(A117,'Season 8'!AK$4:CN$104,10,0),"0"),
IFERROR(VLOOKUP(A117,'Season 9'!AK$4:CN$104,10,0),"0"),IFERROR(VLOOKUP(A117,'Season 10'!AK$4:CN$104,10,0),"0"),
IFERROR(VLOOKUP(A117,'Season 11'!AK$4:CN$104,10,0),"0"),IFERROR(VLOOKUP(A117,'Season 12'!AK$4:CN$104,10,0),"0"),
IFERROR(VLOOKUP(A117,'Season 13'!AK$4:CN$104,10,0),"0"),IFERROR(VLOOKUP(A117,'Season 14'!AK$4:CN$104,10,0),"0"),IFERROR(VLOOKUP(A117,'Season 15'!AK$4:CN$104,10,0),"0"),)</f>
        <v>0</v>
      </c>
      <c r="J117" s="21">
        <f>SUM(IFERROR(VLOOKUP(A117,BI$3:BN$152,3,0),"0"),
IFERROR(VLOOKUP(A117,'Season 1'!AJ$4:CM$104,11,0),"0"),IFERROR(VLOOKUP(A117,'Season 2'!AK$4:CN$104,11,0),"0"),
IFERROR(VLOOKUP(A117,'Season 3'!AK$4:CN$104,11,0),"0"),IFERROR(VLOOKUP(A117,'Season 4'!AK$4:CN$104,11,0),"0"),
IFERROR(VLOOKUP(A117,'Season 5'!AK$4:CN$104,11,0),"0"),IFERROR(VLOOKUP(A117,'Season 6'!AK$4:CN$104,11,0),"0"),
IFERROR(VLOOKUP(A117,'Season 7'!AK$4:CN$104,11,0),"0"),IFERROR(VLOOKUP(A117,'Season 8'!AK$4:CN$104,11,0),"0"),
IFERROR(VLOOKUP(A117,'Season 9'!AK$4:CN$104,11,0),"0"),IFERROR(VLOOKUP(A117,'Season 10'!AK$4:CN$104,11,0),"0"),
IFERROR(VLOOKUP(A117,'Season 11'!AK$4:CN$104,11,0),"0"),IFERROR(VLOOKUP(A117,'Season 12'!AK$4:CN$104,11,0),"0"),
IFERROR(VLOOKUP(A117,'Season 13'!AK$4:CN$104,11,0),"0"),IFERROR(VLOOKUP(A117,'Season 14'!AK$4:CN$104,11,0),"0"),IFERROR(VLOOKUP(A117,'Season 15'!AK$4:CN$104,11,0),"0"),)</f>
        <v>0</v>
      </c>
      <c r="K117" s="402">
        <f>SUM(IFERROR(VLOOKUP($A117,BI$3:BN$152,4,0),"0"),
IFERROR(VLOOKUP($A117,'Season 1'!AJ$4:CM$104,12,0),"0"),IFERROR(VLOOKUP($A117,'Season 2'!AK$4:CN$104,12,0),"0"),
IFERROR(VLOOKUP($A117,'Season 3'!AK$4:CN$104,12,0),"0"),IFERROR(VLOOKUP($A117,'Season 4'!AK$4:CN$104,12,0),"0"),
IFERROR(VLOOKUP($A117,'Season 5'!AK$4:CN$104,12,0),"0"),IFERROR(VLOOKUP($A117,'Season 6'!AK$4:CN$104,12,0),"0"),
IFERROR(VLOOKUP($A117,'Season 7'!AK$4:CN$104,12,0),"0"),IFERROR(VLOOKUP($A117,'Season 8'!AK$4:CN$104,12,0),"0"),
IFERROR(VLOOKUP($A117,'Season 9'!AK$4:CN$104,12,0),"0"),IFERROR(VLOOKUP($A117,'Season 10'!AK$4:CN$104,12,0),"0"),
IFERROR(VLOOKUP($A117,'Season 11'!AK$4:CN$104,12,0),"0"),IFERROR(VLOOKUP($A117,'Season 12'!AK$4:CN$104,12,0),"0"),
IFERROR(VLOOKUP($A117,'Season 13'!AK$4:CN$104,12,0),"0"),IFERROR(VLOOKUP($A117,'Season 14'!AK$4:CN$104,12,0),"0"),IFERROR(VLOOKUP(A117,'Season 15'!AK$4:CN$104,12,0),"0"),)</f>
        <v>0</v>
      </c>
      <c r="L117" s="403">
        <f>SUM(
IFERROR(VLOOKUP($A117,'Season 1'!AJ$4:CM$104,13,0),"0"),IFERROR(VLOOKUP($A117,'Season 2'!AK$4:CN$104,13,0),"0"),
IFERROR(VLOOKUP($A117,'Season 3'!AK$4:CN$104,13,0),"0"),IFERROR(VLOOKUP($A117,'Season 4'!AK$4:CN$104,13,0),"0"),
IFERROR(VLOOKUP($A117,'Season 5'!AK$4:CN$104,13,0),"0"),IFERROR(VLOOKUP($A117,'Season 6'!AK$4:CN$104,13,0),"0"),
IFERROR(VLOOKUP($A117,'Season 7'!AK$4:CN$104,13,0),"0"),IFERROR(VLOOKUP($A117,'Season 8'!AK$4:CN$104,13,0),"0"),
IFERROR(VLOOKUP($A117,'Season 9'!AK$4:CN$104,13,0),"0"),IFERROR(VLOOKUP($A117,'Season 10'!AK$4:CN$104,13,0),"0"),
IFERROR(VLOOKUP($A117,'Season 11'!AK$4:CN$104,13,0),"0"),IFERROR(VLOOKUP($A117,'Season 12'!AK$4:CN$104,13,0),"0"),
IFERROR(VLOOKUP($A117,'Season 13'!AK$4:CN$104,13,0),"0"),IFERROR(VLOOKUP($A117,'Season 14'!AK$4:CN$104,13,0),"0"),IFERROR(VLOOKUP(A117,'Season 15'!AK$4:CN$104,13,0),"0"),)</f>
        <v>0</v>
      </c>
      <c r="M117" s="398">
        <f>SUM(
IFERROR(VLOOKUP($A117,'Season 1'!AJ$4:CM$104,14,0),"0"),IFERROR(VLOOKUP($A117,'Season 2'!AK$4:CN$104,14,0),"0"),
IFERROR(VLOOKUP($A117,'Season 3'!AK$4:CN$104,14,0),"0"),IFERROR(VLOOKUP($A117,'Season 4'!AK$4:CN$104,14,0),"0"),
IFERROR(VLOOKUP($A117,'Season 5'!AK$4:CN$104,14,0),"0"),IFERROR(VLOOKUP($A117,'Season 6'!AK$4:CN$104,14,0),"0"),
IFERROR(VLOOKUP($A117,'Season 7'!AK$4:CN$104,14,0),"0"),IFERROR(VLOOKUP($A117,'Season 8'!AK$4:CN$104,14,0),"0"),
IFERROR(VLOOKUP($A117,'Season 9'!AK$4:CN$104,14,0),"0"),IFERROR(VLOOKUP($A117,'Season 10'!AK$4:CN$104,14,0),"0"),
IFERROR(VLOOKUP($A117,'Season 11'!AK$4:CN$104,14,0),"0"),IFERROR(VLOOKUP($A117,'Season 12'!AK$4:CN$104,14,0),"0"),
IFERROR(VLOOKUP($A117,'Season 13'!AK$4:CN$104,14,0),"0"),IFERROR(VLOOKUP($A117,'Season 14'!AK$4:CN$104,14,0),"0"),IFERROR(VLOOKUP(A117,'Season 15'!AK$4:CN$104,14,0),"0"),)</f>
        <v>0</v>
      </c>
      <c r="N117" s="518">
        <f>SUM(
IFERROR(VLOOKUP($A117,'Season 1'!AJ$4:CM$104,15,0),"0"),IFERROR(VLOOKUP($A117,'Season 2'!AK$4:CN$104,15,0),"0"),
IFERROR(VLOOKUP($A117,'Season 3'!AK$4:CN$104,15,0),"0"),IFERROR(VLOOKUP($A117,'Season 4'!AK$4:CN$104,15,0),"0"),
IFERROR(VLOOKUP($A117,'Season 5'!AK$4:CN$104,15,0),"0"),IFERROR(VLOOKUP($A117,'Season 6'!AK$4:CN$104,15,0),"0"),
IFERROR(VLOOKUP($A117,'Season 7'!AK$4:CN$104,15,0),"0"),IFERROR(VLOOKUP($A117,'Season 8'!AK$4:CN$104,15,0),"0"),
IFERROR(VLOOKUP($A117,'Season 9'!AK$4:CN$104,15,0),"0"),IFERROR(VLOOKUP($A117,'Season 10'!AK$4:CN$104,15,0),"0"),
IFERROR(VLOOKUP($A117,'Season 11'!AK$4:CN$104,15,0),"0"),IFERROR(VLOOKUP($A117,'Season 12'!AK$4:CN$104,15,0),"0"),
IFERROR(VLOOKUP($A117,'Season 13'!AK$4:CN$104,15,0),"0"),IFERROR(VLOOKUP($A117,'Season 14'!AK$4:CN$104,15,0),"0"),IFERROR(VLOOKUP(A117,'Season 15'!AK$4:CN$104,15,0),"0"),)</f>
        <v>0</v>
      </c>
      <c r="O117" s="21">
        <f>SUM(
IFERROR(VLOOKUP($A117,'Season 1'!AJ$4:CM$104,16,0),"0"),IFERROR(VLOOKUP($A117,'Season 2'!AK$4:CN$104,16,0),"0"),
IFERROR(VLOOKUP($A117,'Season 3'!AK$4:CN$104,16,0),"0"),IFERROR(VLOOKUP($A117,'Season 4'!AK$4:CN$104,16,0),"0"),
IFERROR(VLOOKUP($A117,'Season 5'!AK$4:CN$104,16,0),"0"),IFERROR(VLOOKUP($A117,'Season 6'!AK$4:CN$104,16,0),"0"),
IFERROR(VLOOKUP($A117,'Season 7'!AK$4:CN$104,16,0),"0"),IFERROR(VLOOKUP($A117,'Season 8'!AK$4:CN$104,16,0),"0"),
IFERROR(VLOOKUP($A117,'Season 9'!AK$4:CN$104,16,0),"0"),IFERROR(VLOOKUP($A117,'Season 10'!AK$4:CN$104,16,0),"0"),
IFERROR(VLOOKUP($A117,'Season 11'!AK$4:CN$104,16,0),"0"),IFERROR(VLOOKUP($A117,'Season 12'!AK$4:CN$104,16,0),"0"),
IFERROR(VLOOKUP($A117,'Season 13'!AK$4:CN$104,16,0),"0"),IFERROR(VLOOKUP($A117,'Season 14'!AK$4:CN$104,16,0),"0"),IFERROR(VLOOKUP(A117,'Season 15'!AK$4:CN$104,16,0),"0"),)</f>
        <v>0</v>
      </c>
      <c r="P117" s="402">
        <f>SUM(
IFERROR(VLOOKUP($A117,'Season 1'!AJ$4:CM$104,17,0),"0"),IFERROR(VLOOKUP($A117,'Season 2'!AK$4:CN$104,17,0),"0"),
IFERROR(VLOOKUP($A117,'Season 3'!AK$4:CN$104,17,0),"0"),IFERROR(VLOOKUP($A117,'Season 4'!AK$4:CN$104,17,0),"0"),
IFERROR(VLOOKUP($A117,'Season 5'!AK$4:CN$104,17,0),"0"),IFERROR(VLOOKUP($A117,'Season 6'!AK$4:CN$104,17,0),"0"),
IFERROR(VLOOKUP($A117,'Season 7'!AK$4:CN$104,17,0),"0"),IFERROR(VLOOKUP($A117,'Season 8'!AK$4:CN$104,17,0),"0"),
IFERROR(VLOOKUP($A117,'Season 9'!AK$4:CN$104,17,0),"0"),IFERROR(VLOOKUP($A117,'Season 10'!AK$4:CN$104,17,0),"0"),
IFERROR(VLOOKUP($A117,'Season 11'!AK$4:CN$104,17,0),"0"),IFERROR(VLOOKUP($A117,'Season 12'!AK$4:CN$104,17,0),"0"),
IFERROR(VLOOKUP($A117,'Season 13'!AK$4:CN$104,17,0),"0"),IFERROR(VLOOKUP($A117,'Season 14'!AK$4:CN$104,17,0),"0"),IFERROR(VLOOKUP(A117,'Season 15'!AK$4:CN$104,17,0),"0"),)</f>
        <v>0</v>
      </c>
      <c r="Q117" s="403">
        <f>SUM(
IFERROR(VLOOKUP($A117,'Season 1'!AJ$4:CM$104,18,0),"0"),IFERROR(VLOOKUP($A117,'Season 2'!AK$4:CN$104,18,0),"0"),
IFERROR(VLOOKUP($A117,'Season 3'!AK$4:CN$104,18,0),"0"),IFERROR(VLOOKUP($A117,'Season 4'!AK$4:CN$104,18,0),"0"),
IFERROR(VLOOKUP($A117,'Season 5'!AK$4:CN$104,18,0),"0"),IFERROR(VLOOKUP($A117,'Season 6'!AK$4:CN$104,18,0),"0"),
IFERROR(VLOOKUP($A117,'Season 7'!AK$4:CN$104,18,0),"0"),IFERROR(VLOOKUP($A117,'Season 8'!AK$4:CN$104,18,0),"0"),
IFERROR(VLOOKUP($A117,'Season 9'!AK$4:CN$104,18,0),"0"),IFERROR(VLOOKUP($A117,'Season 10'!AK$4:CN$104,18,0),"0"),
IFERROR(VLOOKUP($A117,'Season 11'!AK$4:CN$104,18,0),"0"),IFERROR(VLOOKUP($A117,'Season 12'!AK$4:CN$104,18,0),"0"),
IFERROR(VLOOKUP($A117,'Season 13'!AK$4:CN$104,18,0),"0"),IFERROR(VLOOKUP($A117,'Season 14'!AK$4:CN$104,18,0),"0"),IFERROR(VLOOKUP(A117,'Season 15'!AK$4:CN$104,18,0),"0"),)</f>
        <v>0</v>
      </c>
      <c r="R117" s="398">
        <f>SUM(
IFERROR(VLOOKUP($A117,'Season 1'!AJ$4:CM$104,19,0),"0"),IFERROR(VLOOKUP($A117,'Season 2'!AK$4:CN$104,19,0),"0"),
IFERROR(VLOOKUP($A117,'Season 3'!AK$4:CN$104,19,0),"0"),IFERROR(VLOOKUP($A117,'Season 4'!AK$4:CN$104,19,0),"0"),
IFERROR(VLOOKUP($A117,'Season 5'!AK$4:CN$104,19,0),"0"),IFERROR(VLOOKUP($A117,'Season 6'!AK$4:CN$104,19,0),"0"),
IFERROR(VLOOKUP($A117,'Season 7'!AK$4:CN$104,19,0),"0"),IFERROR(VLOOKUP($A117,'Season 8'!AK$4:CN$104,19,0),"0"),
IFERROR(VLOOKUP($A117,'Season 9'!AK$4:CN$104,19,0),"0"),IFERROR(VLOOKUP($A117,'Season 10'!AK$4:CN$104,19,0),"0"),
IFERROR(VLOOKUP($A117,'Season 11'!AK$4:CN$104,19,0),"0"),IFERROR(VLOOKUP($A117,'Season 12'!AK$4:CN$104,19,0),"0"),
IFERROR(VLOOKUP($A117,'Season 13'!AK$4:CN$104,19,0),"0"),IFERROR(VLOOKUP($A117,'Season 14'!AK$4:CN$104,19,0),"0"),IFERROR(VLOOKUP(A117,'Season 15'!AK$4:CN$104,19,0),"0"),)</f>
        <v>0</v>
      </c>
      <c r="S117" s="518">
        <f>SUM(
IFERROR(VLOOKUP($A117,'Season 1'!AJ$4:CM$104,20,0),"0"),IFERROR(VLOOKUP($A117,'Season 2'!AK$4:CN$104,20,0),"0"),
IFERROR(VLOOKUP($A117,'Season 3'!AK$4:CN$104,20,0),"0"),IFERROR(VLOOKUP($A117,'Season 4'!AK$4:CN$104,20,0),"0"),
IFERROR(VLOOKUP($A117,'Season 5'!AK$4:CN$104,20,0),"0"),IFERROR(VLOOKUP($A117,'Season 6'!AK$4:CN$104,20,0),"0"),
IFERROR(VLOOKUP($A117,'Season 7'!AK$4:CN$104,20,0),"0"),IFERROR(VLOOKUP($A117,'Season 8'!AK$4:CN$104,20,0),"0"),
IFERROR(VLOOKUP($A117,'Season 9'!AK$4:CN$104,20,0),"0"),IFERROR(VLOOKUP($A117,'Season 10'!AK$4:CN$104,20,0),"0"),
IFERROR(VLOOKUP($A117,'Season 11'!AK$4:CN$104,20,0),"0"),IFERROR(VLOOKUP($A117,'Season 12'!AK$4:CN$104,20,0),"0"),
IFERROR(VLOOKUP($A117,'Season 13'!AK$4:CN$104,20,0),"0"),IFERROR(VLOOKUP($A117,'Season 14'!AK$4:CN$104,20,0),"0"),IFERROR(VLOOKUP(A117,'Season 15'!AK$4:CN$104,20,0),"0"),)</f>
        <v>0</v>
      </c>
      <c r="T117" s="21">
        <f>SUM(
IFERROR(VLOOKUP($A117,'Season 1'!AJ$4:CM$104,21,0),"0"),IFERROR(VLOOKUP($A117,'Season 2'!AK$4:CN$104,21,0),"0"),
IFERROR(VLOOKUP($A117,'Season 3'!AK$4:CN$104,21,0),"0"),IFERROR(VLOOKUP($A117,'Season 4'!AK$4:CN$104,21,0),"0"),
IFERROR(VLOOKUP($A117,'Season 5'!AK$4:CN$104,21,0),"0"),IFERROR(VLOOKUP($A117,'Season 6'!AK$4:CN$104,21,0),"0"),
IFERROR(VLOOKUP($A117,'Season 7'!AK$4:CN$104,21,0),"0"),IFERROR(VLOOKUP($A117,'Season 8'!AK$4:CN$104,21,0),"0"),
IFERROR(VLOOKUP($A117,'Season 9'!AK$4:CN$104,21,0),"0"),IFERROR(VLOOKUP($A117,'Season 10'!AK$4:CN$104,21,0),"0"),
IFERROR(VLOOKUP($A117,'Season 11'!AK$4:CN$104,21,0),"0"),IFERROR(VLOOKUP($A117,'Season 12'!AK$4:CN$104,21,0),"0"),
IFERROR(VLOOKUP($A117,'Season 13'!AK$4:CN$104,21,0),"0"),IFERROR(VLOOKUP($A117,'Season 14'!AK$4:CN$104,21,0),"0"),IFERROR(VLOOKUP(A117,'Season 15'!AK$4:CN$104,21,0),"0"),)</f>
        <v>0</v>
      </c>
      <c r="U117" s="402">
        <f>SUM(
IFERROR(VLOOKUP($A117,'Season 1'!AJ$4:CM$104,22,0),"0"),IFERROR(VLOOKUP($A117,'Season 2'!AK$4:CN$104,22,0),"0"),
IFERROR(VLOOKUP($A117,'Season 3'!AK$4:CN$104,22,0),"0"),IFERROR(VLOOKUP($A117,'Season 4'!AK$4:CN$104,22,0),"0"),
IFERROR(VLOOKUP($A117,'Season 5'!AK$4:CN$104,22,0),"0"),IFERROR(VLOOKUP($A117,'Season 6'!AK$4:CN$104,22,0),"0"),
IFERROR(VLOOKUP($A117,'Season 7'!AK$4:CN$104,22,0),"0"),IFERROR(VLOOKUP($A117,'Season 8'!AK$4:CN$104,22,0),"0"),
IFERROR(VLOOKUP($A117,'Season 9'!AK$4:CN$104,22,0),"0"),IFERROR(VLOOKUP($A117,'Season 10'!AK$4:CN$104,22,0),"0"),
IFERROR(VLOOKUP($A117,'Season 11'!AK$4:CN$104,22,0),"0"),IFERROR(VLOOKUP($A117,'Season 12'!AK$4:CN$104,22,0),"0"),
IFERROR(VLOOKUP($A117,'Season 13'!AK$4:CN$104,22,0),"0"),IFERROR(VLOOKUP($A117,'Season 14'!AK$4:CN$104,22,0),"0"),IFERROR(VLOOKUP(A117,'Season 15'!AK$4:CN$104,22,0),"0"),)</f>
        <v>0</v>
      </c>
      <c r="V117" s="403">
        <f>SUM(
IFERROR(VLOOKUP($A117,'Season 1'!AJ$4:CM$104,23,0),"0"),IFERROR(VLOOKUP($A117,'Season 2'!AK$4:CN$104,23,0),"0"),
IFERROR(VLOOKUP($A117,'Season 3'!AK$4:CN$104,23,0),"0"),IFERROR(VLOOKUP($A117,'Season 4'!AK$4:CN$104,23,0),"0"),
IFERROR(VLOOKUP($A117,'Season 5'!AK$4:CN$104,23,0),"0"),IFERROR(VLOOKUP($A117,'Season 6'!AK$4:CN$104,23,0),"0"),
IFERROR(VLOOKUP($A117,'Season 7'!AK$4:CN$104,23,0),"0"),IFERROR(VLOOKUP($A117,'Season 8'!AK$4:CN$104,23,0),"0"),
IFERROR(VLOOKUP($A117,'Season 9'!AK$4:CN$104,23,0),"0"),IFERROR(VLOOKUP($A117,'Season 10'!AK$4:CN$104,23,0),"0"),
IFERROR(VLOOKUP($A117,'Season 11'!AK$4:CN$104,23,0),"0"),IFERROR(VLOOKUP($A117,'Season 12'!AK$4:CN$104,23,0),"0"),
IFERROR(VLOOKUP($A117,'Season 13'!AK$4:CN$104,23,0),"0"),IFERROR(VLOOKUP($A117,'Season 14'!AK$4:CN$104,23,0),"0"),IFERROR(VLOOKUP($A117,'Season 15'!AK$4:CN$104,23,0),"0"),)</f>
        <v>0</v>
      </c>
      <c r="W117" s="398">
        <f>SUM(
IFERROR(VLOOKUP($A117,'Season 1'!AJ$4:CM$104,24,0),"0"),IFERROR(VLOOKUP($A117,'Season 2'!AK$4:CN$104,24,0),"0"),
IFERROR(VLOOKUP($A117,'Season 3'!AK$4:CN$104,24,0),"0"),IFERROR(VLOOKUP($A117,'Season 4'!AK$4:CN$104,24,0),"0"),
IFERROR(VLOOKUP($A117,'Season 5'!AK$4:CN$104,24,0),"0"),IFERROR(VLOOKUP($A117,'Season 6'!AK$4:CN$104,24,0),"0"),
IFERROR(VLOOKUP($A117,'Season 7'!AK$4:CN$104,24,0),"0"),IFERROR(VLOOKUP($A117,'Season 8'!AK$4:CN$104,24,0),"0"),
IFERROR(VLOOKUP($A117,'Season 9'!AK$4:CN$104,24,0),"0"),IFERROR(VLOOKUP($A117,'Season 10'!AK$4:CN$104,24,0),"0"),
IFERROR(VLOOKUP($A117,'Season 11'!AK$4:CN$104,24,0),"0"),IFERROR(VLOOKUP($A117,'Season 12'!AK$4:CN$104,24,0),"0"),
IFERROR(VLOOKUP($A117,'Season 13'!AK$4:CN$104,24,0),"0"),IFERROR(VLOOKUP($A117,'Season 14'!AK$4:CN$104,24,0),"0"),IFERROR(VLOOKUP($A117,'Season 15'!AK$4:CN$104,24,0),"0"),)</f>
        <v>0</v>
      </c>
      <c r="X117" s="518">
        <f>SUM(
IFERROR(VLOOKUP($A117,'Season 1'!AJ$4:CM$104,25,0),"0"),IFERROR(VLOOKUP($A117,'Season 2'!AK$4:CN$104,25,0),"0"),
IFERROR(VLOOKUP($A117,'Season 3'!AK$4:CN$104,25,0),"0"),IFERROR(VLOOKUP($A117,'Season 4'!AK$4:CN$104,25,0),"0"),
IFERROR(VLOOKUP($A117,'Season 5'!AK$4:CN$104,25,0),"0"),IFERROR(VLOOKUP($A117,'Season 6'!AK$4:CN$104,25,0),"0"),
IFERROR(VLOOKUP($A117,'Season 7'!AK$4:CN$104,25,0),"0"),IFERROR(VLOOKUP($A117,'Season 8'!AK$4:CN$104,25,0),"0"),
IFERROR(VLOOKUP($A117,'Season 9'!AK$4:CN$104,25,0),"0"),IFERROR(VLOOKUP($A117,'Season 10'!AK$4:CN$104,25,0),"0"),
IFERROR(VLOOKUP($A117,'Season 11'!AK$4:CN$104,25,0),"0"),IFERROR(VLOOKUP($A117,'Season 12'!AK$4:CN$104,25,0),"0"),
IFERROR(VLOOKUP($A117,'Season 13'!AK$4:CN$104,25,0),"0"),IFERROR(VLOOKUP($A117,'Season 14'!AK$4:CN$104,25,0),"0"),IFERROR(VLOOKUP($A117,'Season 15'!AK$4:CN$104,25,0),"0"),)</f>
        <v>0</v>
      </c>
      <c r="Y117" s="21">
        <f>SUM(
IFERROR(VLOOKUP($A117,'Season 1'!AJ$4:CM$104,26,0),"0"),IFERROR(VLOOKUP($A117,'Season 2'!AK$4:CN$104,26,0),"0"),
IFERROR(VLOOKUP($A117,'Season 3'!AK$4:CN$104,26,0),"0"),IFERROR(VLOOKUP($A117,'Season 4'!AK$4:CN$104,26,0),"0"),
IFERROR(VLOOKUP($A117,'Season 5'!AK$4:CN$104,26,0),"0"),IFERROR(VLOOKUP($A117,'Season 6'!AK$4:CN$104,26,0),"0"),
IFERROR(VLOOKUP($A117,'Season 7'!AK$4:CN$104,26,0),"0"),IFERROR(VLOOKUP($A117,'Season 8'!AK$4:CN$104,26,0),"0"),
IFERROR(VLOOKUP($A117,'Season 9'!AK$4:CN$104,26,0),"0"),IFERROR(VLOOKUP($A117,'Season 10'!AK$4:CN$104,26,0),"0"),
IFERROR(VLOOKUP($A117,'Season 11'!AK$4:CN$104,26,0),"0"),IFERROR(VLOOKUP($A117,'Season 12'!AK$4:CN$104,26,0),"0"),
IFERROR(VLOOKUP($A117,'Season 13'!AK$4:CN$104,26,0),"0"),IFERROR(VLOOKUP($A117,'Season 14'!AK$4:CN$104,26,0),"0"),IFERROR(VLOOKUP($A117,'Season 15'!AK$4:CN$104,26,0),"0"),)</f>
        <v>0</v>
      </c>
      <c r="Z117" s="402">
        <f>SUM(
IFERROR(VLOOKUP($A117,'Season 1'!AJ$4:CM$104,27,0),"0"),IFERROR(VLOOKUP($A117,'Season 2'!AK$4:CN$104,27,0),"0"),
IFERROR(VLOOKUP($A117,'Season 3'!AK$4:CN$104,27,0),"0"),IFERROR(VLOOKUP($A117,'Season 4'!AK$4:CN$104,27,0),"0"),
IFERROR(VLOOKUP($A117,'Season 5'!AK$4:CN$104,27,0),"0"),IFERROR(VLOOKUP($A117,'Season 6'!AK$4:CN$104,27,0),"0"),
IFERROR(VLOOKUP($A117,'Season 7'!AK$4:CN$104,27,0),"0"),IFERROR(VLOOKUP($A117,'Season 8'!AK$4:CN$104,27,0),"0"),
IFERROR(VLOOKUP($A117,'Season 9'!AK$4:CN$104,27,0),"0"),IFERROR(VLOOKUP($A117,'Season 10'!AK$4:CN$104,27,0),"0"),
IFERROR(VLOOKUP($A117,'Season 11'!AK$4:CN$104,27,0),"0"),IFERROR(VLOOKUP($A117,'Season 12'!AK$4:CN$104,27,0),"0"),
IFERROR(VLOOKUP($A117,'Season 13'!AK$4:CN$104,27,0),"0"),IFERROR(VLOOKUP($A117,'Season 14'!AK$4:CN$104,27,0),"0"),IFERROR(VLOOKUP($A117,'Season 15'!AK$4:CN$104,27,0),"0"),)</f>
        <v>0</v>
      </c>
      <c r="AA117" s="403">
        <f>SUM(
IFERROR(VLOOKUP($A117,'Season 1'!AJ$4:CM$104,28,0),"0"),IFERROR(VLOOKUP($A117,'Season 2'!AK$4:CN$104,28,0),"0"),
IFERROR(VLOOKUP($A117,'Season 3'!AK$4:CN$104,28,0),"0"),IFERROR(VLOOKUP($A117,'Season 4'!AK$4:CN$104,28,0),"0"),
IFERROR(VLOOKUP($A117,'Season 5'!AK$4:CN$104,28,0),"0"),IFERROR(VLOOKUP($A117,'Season 6'!AK$4:CN$104,28,0),"0"),
IFERROR(VLOOKUP($A117,'Season 7'!AK$4:CN$104,28,0),"0"),IFERROR(VLOOKUP($A117,'Season 8'!AK$4:CN$104,28,0),"0"),
IFERROR(VLOOKUP($A117,'Season 9'!AK$4:CN$104,28,0),"0"),IFERROR(VLOOKUP($A117,'Season 10'!AK$4:CN$104,28,0),"0"),
IFERROR(VLOOKUP($A117,'Season 11'!AK$4:CN$104,28,0),"0"),IFERROR(VLOOKUP($A117,'Season 12'!AK$4:CN$104,28,0),"0"),
IFERROR(VLOOKUP($A117,'Season 13'!AK$4:CN$104,28,0),"0"),IFERROR(VLOOKUP($A117,'Season 14'!AK$4:CN$104,28,0),"0"),IFERROR(VLOOKUP($A117,'Season 15'!AK$4:CN$104,28,0),"0"),)</f>
        <v>0</v>
      </c>
      <c r="AB117" s="398">
        <f>SUM(
IFERROR(VLOOKUP($A117,'Season 1'!AJ$4:CM$104,29,0),"0"),IFERROR(VLOOKUP($A117,'Season 2'!AK$4:CN$104,29,0),"0"),
IFERROR(VLOOKUP($A117,'Season 3'!AK$4:CN$104,29,0),"0"),IFERROR(VLOOKUP($A117,'Season 4'!AK$4:CN$104,29,0),"0"),
IFERROR(VLOOKUP($A117,'Season 5'!AK$4:CN$104,29,0),"0"),IFERROR(VLOOKUP($A117,'Season 6'!AK$4:CN$104,29,0),"0"),
IFERROR(VLOOKUP($A117,'Season 7'!AK$4:CN$104,29,0),"0"),IFERROR(VLOOKUP($A117,'Season 8'!AK$4:CN$104,29,0),"0"),
IFERROR(VLOOKUP($A117,'Season 9'!AK$4:CN$104,29,0),"0"),IFERROR(VLOOKUP($A117,'Season 10'!AK$4:CN$104,29,0),"0"),
IFERROR(VLOOKUP($A117,'Season 11'!AK$4:CN$104,29,0),"0"),IFERROR(VLOOKUP($A117,'Season 12'!AK$4:CN$104,29,0),"0"),
IFERROR(VLOOKUP($A117,'Season 13'!AK$4:CN$104,29,0),"0"),IFERROR(VLOOKUP($A117,'Season 14'!AK$4:CN$104,29,0),"0"),IFERROR(VLOOKUP($A117,'Season 15'!AK$4:CN$104,29,0),"0"),)</f>
        <v>0</v>
      </c>
      <c r="AC117" s="518">
        <f>SUM(
IFERROR(VLOOKUP($A117,'Season 1'!AJ$4:CM$104,30,0),"0"),IFERROR(VLOOKUP($A117,'Season 2'!AK$4:CN$104,30,0),"0"),
IFERROR(VLOOKUP($A117,'Season 3'!AK$4:CN$104,30,0),"0"),IFERROR(VLOOKUP($A117,'Season 4'!AK$4:CN$104,30,0),"0"),
IFERROR(VLOOKUP($A117,'Season 5'!AK$4:CN$104,30,0),"0"),IFERROR(VLOOKUP($A117,'Season 6'!AK$4:CN$104,30,0),"0"),
IFERROR(VLOOKUP($A117,'Season 7'!AK$4:CN$104,30,0),"0"),IFERROR(VLOOKUP($A117,'Season 8'!AK$4:CN$104,30,0),"0"),
IFERROR(VLOOKUP($A117,'Season 9'!AK$4:CN$104,30,0),"0"),IFERROR(VLOOKUP($A117,'Season 10'!AK$4:CN$104,30,0),"0"),
IFERROR(VLOOKUP($A117,'Season 11'!AK$4:CN$104,30,0),"0"),IFERROR(VLOOKUP($A117,'Season 12'!AK$4:CN$104,30,0),"0"),
IFERROR(VLOOKUP($A117,'Season 13'!AK$4:CN$104,30,0),"0"),IFERROR(VLOOKUP($A117,'Season 14'!AK$4:CN$104,30,0),"0"),IFERROR(VLOOKUP($A117,'Season 15'!AK$4:CN$104,30,0),"0"),)</f>
        <v>0</v>
      </c>
      <c r="AD117" s="21">
        <f>SUM(
IFERROR(VLOOKUP($A117,'Season 1'!AJ$4:CM$104,31,0),"0"),IFERROR(VLOOKUP($A117,'Season 2'!AK$4:CN$104,31,0),"0"),
IFERROR(VLOOKUP($A117,'Season 3'!AK$4:CN$104,31,0),"0"),IFERROR(VLOOKUP($A117,'Season 4'!AK$4:CN$104,31,0),"0"),
IFERROR(VLOOKUP($A117,'Season 5'!AK$4:CN$104,31,0),"0"),IFERROR(VLOOKUP($A117,'Season 6'!AK$4:CN$104,31,0),"0"),
IFERROR(VLOOKUP($A117,'Season 7'!AK$4:CN$104,31,0),"0"),IFERROR(VLOOKUP($A117,'Season 8'!AK$4:CN$104,31,0),"0"),
IFERROR(VLOOKUP($A117,'Season 9'!AK$4:CN$104,31,0),"0"),IFERROR(VLOOKUP($A117,'Season 10'!AK$4:CN$104,31,0),"0"),
IFERROR(VLOOKUP($A117,'Season 11'!AK$4:CN$104,31,0),"0"),IFERROR(VLOOKUP($A117,'Season 12'!AK$4:CN$104,31,0),"0"),
IFERROR(VLOOKUP($A117,'Season 13'!AK$4:CN$104,31,0),"0"),IFERROR(VLOOKUP($A117,'Season 14'!AK$4:CN$104,31,0),"0"),IFERROR(VLOOKUP($A117,'Season 15'!AK$4:CN$104,31,0),"0"),)</f>
        <v>0</v>
      </c>
      <c r="AE117" s="402">
        <f>SUM(
IFERROR(VLOOKUP($A117,'Season 1'!AJ$4:CM$104,32,0),"0"),IFERROR(VLOOKUP($A117,'Season 2'!AK$4:CN$104,32,0),"0"),
IFERROR(VLOOKUP($A117,'Season 3'!AK$4:CN$104,32,0),"0"),IFERROR(VLOOKUP($A117,'Season 4'!AK$4:CN$104,32,0),"0"),
IFERROR(VLOOKUP($A117,'Season 5'!AK$4:CN$104,32,0),"0"),IFERROR(VLOOKUP($A117,'Season 6'!AK$4:CN$104,32,0),"0"),
IFERROR(VLOOKUP($A117,'Season 7'!AK$4:CN$104,32,0),"0"),IFERROR(VLOOKUP($A117,'Season 8'!AK$4:CN$104,32,0),"0"),
IFERROR(VLOOKUP($A117,'Season 9'!AK$4:CN$104,32,0),"0"),IFERROR(VLOOKUP($A117,'Season 10'!AK$4:CN$104,32,0),"0"),
IFERROR(VLOOKUP($A117,'Season 11'!AK$4:CN$104,32,0),"0"),IFERROR(VLOOKUP($A117,'Season 12'!AK$4:CN$104,32,0),"0"),
IFERROR(VLOOKUP($A117,'Season 13'!AK$4:CN$104,32,0),"0"),IFERROR(VLOOKUP($A117,'Season 14'!AK$4:CN$104,32,0),"0"),IFERROR(VLOOKUP($A117,'Season 15'!AK$4:CN$104,32,0),"0"),)</f>
        <v>0</v>
      </c>
      <c r="AF117" s="403">
        <f>SUM(IFERROR(VLOOKUP($A117,'Season 2'!AK$4:CN$104,33,0),"0"),
IFERROR(VLOOKUP($A117,'Season 3'!AK$4:CN$104,33,0),"0"),IFERROR(VLOOKUP($A117,'Season 4'!AK$4:CN$104,33,0),"0"),
IFERROR(VLOOKUP($A117,'Season 5'!AK$4:CN$104,33,0),"0"),IFERROR(VLOOKUP($A117,'Season 6'!AK$4:CN$104,33,0),"0"),
IFERROR(VLOOKUP($A117,'Season 7'!AK$4:CN$104,33,0),"0"),IFERROR(VLOOKUP($A117,'Season 8'!AK$4:CN$104,33,0),"0"),
IFERROR(VLOOKUP($A117,'Season 9'!AK$4:CN$104,33,0),"0"),IFERROR(VLOOKUP($A117,'Season 10'!AK$4:CN$104,33,0),"0"),
IFERROR(VLOOKUP($A117,'Season 11'!AK$4:CN$104,33,0),"0"),IFERROR(VLOOKUP($A117,'Season 12'!AK$4:CN$104,33,0),"0"),
IFERROR(VLOOKUP($A117,'Season 13'!AK$4:CN$104,33,0),"0"),IFERROR(VLOOKUP($A117,'Season 14'!AK$4:CN$104,33,0),"0"),IFERROR(VLOOKUP($A117,'Season 15'!AK$4:CN$104,33,0),"0"),)</f>
        <v>0</v>
      </c>
      <c r="AG117" s="398">
        <f>SUM(IFERROR(VLOOKUP($A117,'Season 2'!AK$4:CN$104,34,0),"0"),
IFERROR(VLOOKUP($A117,'Season 3'!AK$4:CN$104,34,0),"0"),IFERROR(VLOOKUP($A117,'Season 4'!AK$4:CN$104,34,0),"0"),
IFERROR(VLOOKUP($A117,'Season 5'!AK$4:CN$104,34,0),"0"),IFERROR(VLOOKUP($A117,'Season 6'!AK$4:CN$104,34,0),"0"),
IFERROR(VLOOKUP($A117,'Season 7'!AK$4:CN$104,34,0),"0"),IFERROR(VLOOKUP($A117,'Season 8'!AK$4:CN$104,34,0),"0"),
IFERROR(VLOOKUP($A117,'Season 9'!AK$4:CN$104,34,0),"0"),IFERROR(VLOOKUP($A117,'Season 10'!AK$4:CN$104,34,0),"0"),
IFERROR(VLOOKUP($A117,'Season 11'!AK$4:CN$104,34,0),"0"),IFERROR(VLOOKUP($A117,'Season 12'!AK$4:CN$104,34,0),"0"),
IFERROR(VLOOKUP($A117,'Season 13'!AK$4:CN$104,34,0),"0"),IFERROR(VLOOKUP($A117,'Season 14'!AK$4:CN$104,34,0),"0"),IFERROR(VLOOKUP($A117,'Season 15'!AK$4:CN$104,34,0),"0"),)</f>
        <v>0</v>
      </c>
      <c r="AH117" s="518">
        <f>SUM(IFERROR(VLOOKUP($A117,'Season 2'!AK$4:CN$104,35,0),"0"),
IFERROR(VLOOKUP($A117,'Season 3'!AK$4:CN$104,35,0),"0"),IFERROR(VLOOKUP($A117,'Season 4'!AK$4:CN$104,35,0),"0"),
IFERROR(VLOOKUP($A117,'Season 5'!AK$4:CN$104,35,0),"0"),IFERROR(VLOOKUP($A117,'Season 6'!AK$4:CN$104,35,0),"0"),
IFERROR(VLOOKUP($A117,'Season 7'!AK$4:CN$104,35,0),"0"),IFERROR(VLOOKUP($A117,'Season 8'!AK$4:CN$104,35,0),"0"),
IFERROR(VLOOKUP($A117,'Season 9'!AK$4:CN$104,35,0),"0"),IFERROR(VLOOKUP($A117,'Season 10'!AK$4:CN$104,35,0),"0"),
IFERROR(VLOOKUP($A117,'Season 11'!AK$4:CN$104,35,0),"0"),IFERROR(VLOOKUP($A117,'Season 12'!AK$4:CN$104,35,0),"0"),
IFERROR(VLOOKUP($A117,'Season 13'!AK$4:CN$104,35,0),"0"),IFERROR(VLOOKUP($A117,'Season 14'!AK$4:CN$104,35,0),"0"),IFERROR(VLOOKUP($A117,'Season 15'!AK$4:CN$104,35,0),"0"),)</f>
        <v>0</v>
      </c>
      <c r="AI117" s="21">
        <f>SUM(IFERROR(VLOOKUP($A117,'Season 2'!AK$4:CN$104,36,0),"0"),
IFERROR(VLOOKUP($A117,'Season 3'!AK$4:CN$104,36,0),"0"),IFERROR(VLOOKUP($A117,'Season 4'!AK$4:CN$104,36,0),"0"),
IFERROR(VLOOKUP($A117,'Season 5'!AK$4:CN$104,36,0),"0"),IFERROR(VLOOKUP($A117,'Season 6'!AK$4:CN$104,36,0),"0"),
IFERROR(VLOOKUP($A117,'Season 7'!AK$4:CN$104,36,0),"0"),IFERROR(VLOOKUP($A117,'Season 8'!AK$4:CN$104,36,0),"0"),
IFERROR(VLOOKUP($A117,'Season 9'!AK$4:CN$104,36,0),"0"),IFERROR(VLOOKUP($A117,'Season 10'!AK$4:CN$104,36,0),"0"),
IFERROR(VLOOKUP($A117,'Season 11'!AK$4:CN$104,36,0),"0"),IFERROR(VLOOKUP($A117,'Season 12'!AK$4:CN$104,36,0),"0"),
IFERROR(VLOOKUP($A117,'Season 13'!AK$4:CN$104,36,0),"0"),IFERROR(VLOOKUP($A117,'Season 14'!AK$4:CN$104,36,0),"0"),IFERROR(VLOOKUP($A117,'Season 15'!AK$4:CN$104,36,0),"0"),)</f>
        <v>0</v>
      </c>
      <c r="AJ117" s="402">
        <f>SUM(IFERROR(VLOOKUP($A117,'Season 2'!AK$4:CN$104,37,0),"0"),
IFERROR(VLOOKUP($A117,'Season 3'!AK$4:CN$104,37,0),"0"),IFERROR(VLOOKUP($A117,'Season 4'!AK$4:CN$104,37,0),"0"),
IFERROR(VLOOKUP($A117,'Season 5'!AK$4:CN$104,37,0),"0"),IFERROR(VLOOKUP($A117,'Season 6'!AK$4:CN$104,37,0),"0"),
IFERROR(VLOOKUP($A117,'Season 7'!AK$4:CN$104,37,0),"0"),IFERROR(VLOOKUP($A117,'Season 8'!AK$4:CN$104,37,0),"0"),
IFERROR(VLOOKUP($A117,'Season 9'!AK$4:CN$104,37,0),"0"),IFERROR(VLOOKUP($A117,'Season 10'!AK$4:CN$104,37,0),"0"),
IFERROR(VLOOKUP($A117,'Season 11'!AK$4:CN$104,37,0),"0"),IFERROR(VLOOKUP($A117,'Season 12'!AK$4:CN$104,37,0),"0"),
IFERROR(VLOOKUP($A117,'Season 13'!AK$4:CN$104,37,0),"0"),IFERROR(VLOOKUP($A117,'Season 14'!AK$4:CN$104,37,0),"0"),IFERROR(VLOOKUP($A117,'Season 15'!AK$4:CN$104,37,0),"0"),)</f>
        <v>0</v>
      </c>
      <c r="AK117" s="403">
        <f>SUM(IFERROR(VLOOKUP($A117,'Season 1'!AJ$4:CM$104,33,0),"0"),IFERROR(VLOOKUP($A117,'Season 2'!AK$4:CN$104,38,0),"0"),
IFERROR(VLOOKUP($A117,'Season 3'!AK$4:CN$104,38,0),"0"),IFERROR(VLOOKUP($A117,'Season 4'!AK$4:CN$104,38,0),"0"),
IFERROR(VLOOKUP($A117,'Season 5'!AK$4:CN$104,38,0),"0"),IFERROR(VLOOKUP($A117,'Season 6'!AK$4:CN$104,38,0),"0"),
IFERROR(VLOOKUP($A117,'Season 7'!AK$4:CN$104,38,0),"0"),IFERROR(VLOOKUP($A117,'Season 8'!AK$4:CN$104,38,0),"0"),
IFERROR(VLOOKUP($A117,'Season 9'!AK$4:CN$104,38,0),"0"),IFERROR(VLOOKUP($A117,'Season 10'!AK$4:CN$104,38,0),"0"),
IFERROR(VLOOKUP($A117,'Season 11'!AK$4:CN$104,38,0),"0"),IFERROR(VLOOKUP($A117,'Season 12'!AK$4:CN$104,38,0),"0"),
IFERROR(VLOOKUP($A117,'Season 13'!AK$4:CN$104,38,0),"0"),IFERROR(VLOOKUP($A117,'Season 14'!AK$4:CN$104,38,0),"0"),IFERROR(VLOOKUP($A117,'Season 15'!AK$4:CN$104,38,0),"0"),)</f>
        <v>0</v>
      </c>
      <c r="AL117" s="398">
        <f>SUM(IFERROR(VLOOKUP($A117,'Season 1'!AJ$4:CM$104,34,0),"0"),IFERROR(VLOOKUP($A117,'Season 2'!AK$4:CN$104,39,0),"0"),
IFERROR(VLOOKUP($A117,'Season 3'!AK$4:CN$104,39,0),"0"),IFERROR(VLOOKUP($A117,'Season 4'!AK$4:CN$104,39,0),"0"),
IFERROR(VLOOKUP($A117,'Season 5'!AK$4:CN$104,39,0),"0"),IFERROR(VLOOKUP($A117,'Season 6'!AK$4:CN$104,39,0),"0"),
IFERROR(VLOOKUP($A117,'Season 7'!AK$4:CN$104,39,0),"0"),IFERROR(VLOOKUP($A117,'Season 8'!AK$4:CN$104,39,0),"0"),
IFERROR(VLOOKUP($A117,'Season 9'!AK$4:CN$104,39,0),"0"),IFERROR(VLOOKUP($A117,'Season 10'!AK$4:CN$104,39,0),"0"),
IFERROR(VLOOKUP($A117,'Season 11'!AK$4:CN$104,39,0),"0"),IFERROR(VLOOKUP($A117,'Season 12'!AK$4:CN$104,39,0),"0"),
IFERROR(VLOOKUP($A117,'Season 13'!AK$4:CN$104,39,0),"0"),IFERROR(VLOOKUP($A117,'Season 14'!AK$4:CN$104,39,0),"0"),IFERROR(VLOOKUP($A117,'Season 15'!AK$4:CN$104,39,0),"0"),)</f>
        <v>0</v>
      </c>
      <c r="AM117" s="518">
        <f>SUM(IFERROR(VLOOKUP($A117,'Season 1'!AJ$4:CM$104,35,0),"0"),IFERROR(VLOOKUP($A117,'Season 2'!AK$4:CN$104,40,0),"0"),
IFERROR(VLOOKUP($A117,'Season 3'!AK$4:CN$104,40,0),"0"),IFERROR(VLOOKUP($A117,'Season 4'!AK$4:CN$104,40,0),"0"),
IFERROR(VLOOKUP($A117,'Season 5'!AK$4:CN$104,40,0),"0"),IFERROR(VLOOKUP($A117,'Season 6'!AK$4:CN$104,40,0),"0"),
IFERROR(VLOOKUP($A117,'Season 7'!AK$4:CN$104,40,0),"0"),IFERROR(VLOOKUP($A117,'Season 8'!AK$4:CN$104,40,0),"0"),
IFERROR(VLOOKUP($A117,'Season 9'!AK$4:CN$104,40,0),"0"),IFERROR(VLOOKUP($A117,'Season 10'!AK$4:CN$104,40,0),"0"),
IFERROR(VLOOKUP($A117,'Season 11'!AK$4:CN$104,40,0),"0"),IFERROR(VLOOKUP($A117,'Season 12'!AK$4:CN$104,40,0),"0"),
IFERROR(VLOOKUP($A117,'Season 13'!AK$4:CN$104,40,0),"0"),IFERROR(VLOOKUP($A117,'Season 14'!AK$4:CN$104,40,0),"0"),IFERROR(VLOOKUP($A117,'Season 15'!AK$4:CN$104,40,0),"0"),)</f>
        <v>0</v>
      </c>
      <c r="AN117" s="21">
        <f>SUM(IFERROR(VLOOKUP($A117,'Season 1'!AJ$4:CM$104,36,0),"0"),IFERROR(VLOOKUP($A117,'Season 2'!AK$4:CN$104,41,0),"0"),
IFERROR(VLOOKUP($A117,'Season 3'!AK$4:CN$104,41,0),"0"),IFERROR(VLOOKUP($A117,'Season 4'!AK$4:CN$104,41,0),"0"),
IFERROR(VLOOKUP($A117,'Season 5'!AK$4:CN$104,41,0),"0"),IFERROR(VLOOKUP($A117,'Season 6'!AK$4:CN$104,41,0),"0"),
IFERROR(VLOOKUP($A117,'Season 7'!AK$4:CN$104,41,0),"0"),IFERROR(VLOOKUP($A117,'Season 8'!AK$4:CN$104,41,0),"0"),
IFERROR(VLOOKUP($A117,'Season 9'!AK$4:CN$104,41,0),"0"),IFERROR(VLOOKUP($A117,'Season 10'!AK$4:CN$104,41,0),"0"),
IFERROR(VLOOKUP($A117,'Season 11'!AK$4:CN$104,41,0),"0"),IFERROR(VLOOKUP($A117,'Season 12'!AK$4:CN$104,41,0),"0"),
IFERROR(VLOOKUP($A117,'Season 13'!AK$4:CN$104,41,0),"0"),IFERROR(VLOOKUP($A117,'Season 14'!AK$4:CN$104,41,0),"0"),IFERROR(VLOOKUP($A117,'Season 15'!AK$4:CN$104,41,0),"0"),)</f>
        <v>0</v>
      </c>
      <c r="AO117" s="402">
        <f>SUM(IFERROR(VLOOKUP($A117,'Season 1'!AJ$4:CM$104,37,0),"0"),IFERROR(VLOOKUP($A117,'Season 2'!AK$4:CN$104,42,0),"0"),
IFERROR(VLOOKUP($A117,'Season 3'!AK$4:CN$104,42,0),"0"),IFERROR(VLOOKUP($A117,'Season 4'!AK$4:CN$104,42,0),"0"),
IFERROR(VLOOKUP($A117,'Season 5'!AK$4:CN$104,42,0),"0"),IFERROR(VLOOKUP($A117,'Season 6'!AK$4:CN$104,42,0),"0"),
IFERROR(VLOOKUP($A117,'Season 7'!AK$4:CN$104,42,0),"0"),IFERROR(VLOOKUP($A117,'Season 8'!AK$4:CN$104,42,0),"0"),
IFERROR(VLOOKUP($A117,'Season 9'!AK$4:CN$104,42,0),"0"),IFERROR(VLOOKUP($A117,'Season 10'!AK$4:CN$104,42,0),"0"),
IFERROR(VLOOKUP($A117,'Season 11'!AK$4:CN$104,42,0),"0"),IFERROR(VLOOKUP($A117,'Season 12'!AK$4:CN$104,42,0),"0"),
IFERROR(VLOOKUP($A117,'Season 13'!AK$4:CN$104,42,0),"0"),IFERROR(VLOOKUP($A117,'Season 14'!AK$4:CN$104,42,0),"0"),IFERROR(VLOOKUP($A117,'Season 15'!AK$4:CN$104,42,0),"0"),)</f>
        <v>0</v>
      </c>
      <c r="AP117" s="403">
        <f>SUM(IFERROR(VLOOKUP($A117,'Season 1'!AJ$4:CM$104,43,0),"0"),IFERROR(VLOOKUP($A117,'Season 2'!AK$4:CN$104,43,0),"0"),
IFERROR(VLOOKUP($A117,'Season 3'!AK$4:CN$104,43,0),"0"),IFERROR(VLOOKUP($A117,'Season 4'!AK$4:CN$104,43,0),"0"),
IFERROR(VLOOKUP($A117,'Season 5'!AK$4:CN$104,43,0),"0"),IFERROR(VLOOKUP($A117,'Season 6'!AK$4:CN$104,43,0),"0"),
IFERROR(VLOOKUP($A117,'Season 7'!AK$4:CN$104,43,0),"0"),IFERROR(VLOOKUP($A117,'Season 8'!AK$4:CN$104,43,0),"0"),
IFERROR(VLOOKUP($A117,'Season 9'!AK$4:CN$104,43,0),"0"),IFERROR(VLOOKUP($A117,'Season 10'!AK$4:CN$104,43,0),"0"),
IFERROR(VLOOKUP($A117,'Season 11'!AK$4:CN$104,43,0),"0"),IFERROR(VLOOKUP($A117,'Season 12'!AK$4:CN$104,43,0),"0"),
IFERROR(VLOOKUP($A117,'Season 13'!AK$4:CN$104,43,0),"0"),IFERROR(VLOOKUP($A117,'Season 14'!AK$4:CN$104,43,0),"0"),IFERROR(VLOOKUP($A117,'Season 15'!AK$4:CN$104,43,0),"0"),)</f>
        <v>0</v>
      </c>
      <c r="AQ117" s="398">
        <f>SUM(IFERROR(VLOOKUP($A117,'Season 1'!AJ$4:CM$104,44,0),"0"),IFERROR(VLOOKUP($A117,'Season 2'!AK$4:CN$104,44,0),"0"),
IFERROR(VLOOKUP($A117,'Season 3'!AK$4:CN$104,44,0),"0"),IFERROR(VLOOKUP($A117,'Season 4'!AK$4:CN$104,44,0),"0"),
IFERROR(VLOOKUP($A117,'Season 5'!AK$4:CN$104,44,0),"0"),IFERROR(VLOOKUP($A117,'Season 6'!AK$4:CN$104,44,0),"0"),
IFERROR(VLOOKUP($A117,'Season 7'!AK$4:CN$104,44,0),"0"),IFERROR(VLOOKUP($A117,'Season 8'!AK$4:CN$104,44,0),"0"),
IFERROR(VLOOKUP($A117,'Season 9'!AK$4:CN$104,44,0),"0"),IFERROR(VLOOKUP($A117,'Season 10'!AK$4:CN$104,44,0),"0"),
IFERROR(VLOOKUP($A117,'Season 11'!AK$4:CN$104,44,0),"0"),IFERROR(VLOOKUP($A117,'Season 12'!AK$4:CN$104,44,0),"0"),
IFERROR(VLOOKUP($A117,'Season 13'!AK$4:CN$104,44,0),"0"),IFERROR(VLOOKUP($A117,'Season 14'!AK$4:CN$104,44,0),"0"),IFERROR(VLOOKUP($A117,'Season 15'!AK$4:CN$104,44,0),"0"),)</f>
        <v>0</v>
      </c>
      <c r="AR117" s="518">
        <f>SUM(IFERROR(VLOOKUP($A117,'Season 1'!AJ$4:CM$104,45,0),"0"),IFERROR(VLOOKUP($A117,'Season 2'!AK$4:CN$104,45,0),"0"),
IFERROR(VLOOKUP($A117,'Season 3'!AK$4:CN$104,45,0),"0"),IFERROR(VLOOKUP($A117,'Season 4'!AK$4:CN$104,45,0),"0"),
IFERROR(VLOOKUP($A117,'Season 5'!AK$4:CN$104,45,0),"0"),IFERROR(VLOOKUP($A117,'Season 6'!AK$4:CN$104,45,0),"0"),
IFERROR(VLOOKUP($A117,'Season 7'!AK$4:CN$104,45,0),"0"),IFERROR(VLOOKUP($A117,'Season 8'!AK$4:CN$104,45,0),"0"),
IFERROR(VLOOKUP($A117,'Season 9'!AK$4:CN$104,45,0),"0"),IFERROR(VLOOKUP($A117,'Season 10'!AK$4:CN$104,45,0),"0"),
IFERROR(VLOOKUP($A117,'Season 11'!AK$4:CN$104,45,0),"0"),IFERROR(VLOOKUP($A117,'Season 12'!AK$4:CN$104,45,0),"0"),
IFERROR(VLOOKUP($A117,'Season 13'!AK$4:CN$104,45,0),"0"),IFERROR(VLOOKUP($A117,'Season 14'!AK$4:CN$104,45,0),"0"),IFERROR(VLOOKUP($A117,'Season 15'!AK$4:CN$104,45,0),"0"),)</f>
        <v>0</v>
      </c>
      <c r="AS117" s="21">
        <f>SUM(IFERROR(VLOOKUP($A117,'Season 1'!AJ$4:CM$104,46,0),"0"),IFERROR(VLOOKUP($A117,'Season 2'!AK$4:CN$104,46,0),"0"),
IFERROR(VLOOKUP($A117,'Season 3'!AK$4:CN$104,46,0),"0"),IFERROR(VLOOKUP($A117,'Season 4'!AK$4:CN$104,46,0),"0"),
IFERROR(VLOOKUP($A117,'Season 5'!AK$4:CN$104,46,0),"0"),IFERROR(VLOOKUP($A117,'Season 6'!AK$4:CN$104,46,0),"0"),
IFERROR(VLOOKUP($A117,'Season 7'!AK$4:CN$104,46,0),"0"),IFERROR(VLOOKUP($A117,'Season 8'!AK$4:CN$104,46,0),"0"),
IFERROR(VLOOKUP($A117,'Season 9'!AK$4:CN$104,46,0),"0"),IFERROR(VLOOKUP($A117,'Season 10'!AK$4:CN$104,46,0),"0"),
IFERROR(VLOOKUP($A117,'Season 11'!AK$4:CN$104,46,0),"0"),IFERROR(VLOOKUP($A117,'Season 12'!AK$4:CN$104,46,0),"0"),
IFERROR(VLOOKUP($A117,'Season 13'!AK$4:CN$104,46,0),"0"),IFERROR(VLOOKUP($A117,'Season 14'!AK$4:CN$104,46,0),"0"),IFERROR(VLOOKUP($A117,'Season 15'!AK$4:CN$104,46,0),"0"),)</f>
        <v>0</v>
      </c>
      <c r="AT117" s="402">
        <f>SUM(IFERROR(VLOOKUP($A117,'Season 1'!AJ$4:CM$104,47,0),"0"),IFERROR(VLOOKUP($A117,'Season 2'!AK$4:CN$104,47,0),"0"),
IFERROR(VLOOKUP($A117,'Season 3'!AK$4:CN$104,47,0),"0"),IFERROR(VLOOKUP($A117,'Season 4'!AK$4:CN$104,47,0),"0"),
IFERROR(VLOOKUP($A117,'Season 5'!AK$4:CN$104,47,0),"0"),IFERROR(VLOOKUP($A117,'Season 6'!AK$4:CN$104,47,0),"0"),
IFERROR(VLOOKUP($A117,'Season 7'!AK$4:CN$104,47,0),"0"),IFERROR(VLOOKUP($A117,'Season 8'!AK$4:CN$104,47,0),"0"),
IFERROR(VLOOKUP($A117,'Season 9'!AK$4:CN$104,47,0),"0"),IFERROR(VLOOKUP($A117,'Season 10'!AK$4:CN$104,47,0),"0"),
IFERROR(VLOOKUP($A117,'Season 11'!AK$4:CN$104,47,0),"0"),IFERROR(VLOOKUP($A117,'Season 12'!AK$4:CN$104,47,0),"0"),
IFERROR(VLOOKUP($A117,'Season 13'!AK$4:CN$104,47,0),"0"),IFERROR(VLOOKUP($A117,'Season 14'!AK$4:CN$104,47,0),"0"),IFERROR(VLOOKUP($A117,'Season 15'!AK$4:CN$104,47,0),"0"),)</f>
        <v>0</v>
      </c>
      <c r="AU117" s="403">
        <f>SUM(IFERROR(VLOOKUP($A117,'Season 3'!AK$4:CN$104,48,0),"0"),IFERROR(VLOOKUP($A117,'Season 4'!AK$4:CN$104,48,0),"0"),
IFERROR(VLOOKUP($A117,'Season 5'!AK$4:CN$104,48,0),"0"),IFERROR(VLOOKUP($A117,'Season 6'!AK$4:CN$104,48,0),"0"),
IFERROR(VLOOKUP($A117,'Season 7'!AK$4:CN$104,48,0),"0"),IFERROR(VLOOKUP($A117,'Season 8'!AK$4:CN$104,48,0),"0"),
IFERROR(VLOOKUP($A117,'Season 9'!AK$4:CN$104,48,0),"0"),IFERROR(VLOOKUP($A117,'Season 10'!AK$4:CN$104,48,0),"0"),
IFERROR(VLOOKUP($A117,'Season 11'!AK$4:CN$104,48,0),"0"),IFERROR(VLOOKUP($A117,'Season 12'!AK$4:CN$104,48,0),"0"),
IFERROR(VLOOKUP($A117,'Season 13'!AK$4:CN$104,48,0),"0"),IFERROR(VLOOKUP($A117,'Season 14'!AK$4:CN$104,48,0),"0"),IFERROR(VLOOKUP($A117,'Season 15'!AK$4:CN$104,48,0),"0"),)</f>
        <v>0</v>
      </c>
      <c r="AV117" s="398">
        <f>SUM(IFERROR(VLOOKUP($A117,'Season 3'!AK$4:CN$104,49,0),"0"),IFERROR(VLOOKUP($A117,'Season 4'!AK$4:CN$104,49,0),"0"),
IFERROR(VLOOKUP($A117,'Season 5'!AK$4:CN$104,49,0),"0"),IFERROR(VLOOKUP($A117,'Season 6'!AK$4:CN$104,49,0),"0"),
IFERROR(VLOOKUP($A117,'Season 7'!AK$4:CN$104,49,0),"0"),IFERROR(VLOOKUP($A117,'Season 8'!AK$4:CN$104,49,0),"0"),
IFERROR(VLOOKUP($A117,'Season 9'!AK$4:CN$104,49,0),"0"),IFERROR(VLOOKUP($A117,'Season 10'!AK$4:CN$104,49,0),"0"),
IFERROR(VLOOKUP($A117,'Season 11'!AK$4:CN$104,49,0),"0"),IFERROR(VLOOKUP($A117,'Season 12'!AK$4:CN$104,49,0),"0"),
IFERROR(VLOOKUP($A117,'Season 13'!AK$4:CN$104,49,0),"0"),IFERROR(VLOOKUP($A117,'Season 14'!AK$4:CN$104,49,0),"0"),IFERROR(VLOOKUP($A117,'Season 15'!AK$4:CN$104,49,0),"0"),)</f>
        <v>0</v>
      </c>
      <c r="AW117" s="518">
        <f>SUM(IFERROR(VLOOKUP($A117,'Season 3'!AK$4:CN$104,50,0),"0"),IFERROR(VLOOKUP($A117,'Season 4'!AK$4:CN$104,50,0),"0"),
IFERROR(VLOOKUP($A117,'Season 5'!AK$4:CN$104,50,0),"0"),IFERROR(VLOOKUP($A117,'Season 6'!AK$4:CN$104,50,0),"0"),
IFERROR(VLOOKUP($A117,'Season 7'!AK$4:CN$104,50,0),"0"),IFERROR(VLOOKUP($A117,'Season 8'!AK$4:CN$104,50,0),"0"),
IFERROR(VLOOKUP($A117,'Season 9'!AK$4:CN$104,50,0),"0"),IFERROR(VLOOKUP($A117,'Season 10'!AK$4:CN$104,50,0),"0"),
IFERROR(VLOOKUP($A117,'Season 11'!AK$4:CN$104,50,0),"0"),IFERROR(VLOOKUP($A117,'Season 12'!AK$4:CN$104,50,0),"0"),
IFERROR(VLOOKUP($A117,'Season 13'!AK$4:CN$104,50,0),"0"),IFERROR(VLOOKUP($A117,'Season 14'!AK$4:CN$104,50,0),"0"),IFERROR(VLOOKUP($A117,'Season 15'!AK$4:CN$104,50,0),"0"),)</f>
        <v>0</v>
      </c>
      <c r="AX117" s="21">
        <f>SUM(IFERROR(VLOOKUP($A117,'Season 3'!AK$4:CN$104,51,0),"0"),IFERROR(VLOOKUP($A117,'Season 4'!AK$4:CN$104,51,0),"0"),
IFERROR(VLOOKUP($A117,'Season 5'!AK$4:CN$104,51,0),"0"),IFERROR(VLOOKUP($A117,'Season 6'!AK$4:CN$104,51,0),"0"),
IFERROR(VLOOKUP($A117,'Season 7'!AK$4:CN$104,51,0),"0"),IFERROR(VLOOKUP($A117,'Season 8'!AK$4:CN$104,51,0),"0"),
IFERROR(VLOOKUP($A117,'Season 9'!AK$4:CN$104,51,0),"0"),IFERROR(VLOOKUP($A117,'Season 10'!AK$4:CN$104,51,0),"0"),
IFERROR(VLOOKUP($A117,'Season 11'!AK$4:CN$104,51,0),"0"),IFERROR(VLOOKUP($A117,'Season 12'!AK$4:CN$104,51,0),"0"),
IFERROR(VLOOKUP($A117,'Season 13'!AK$4:CN$104,51,0),"0"),IFERROR(VLOOKUP($A117,'Season 14'!AK$4:CN$104,51,0),"0"),IFERROR(VLOOKUP($A117,'Season 15'!AK$4:CN$104,51,0),"0"),)</f>
        <v>0</v>
      </c>
      <c r="AY117" s="402">
        <f>SUM(IFERROR(VLOOKUP($A117,'Season 3'!AK$4:CN$104,52,0),"0"),IFERROR(VLOOKUP($A117,'Season 4'!AK$4:CN$104,52,0),"0"),
IFERROR(VLOOKUP($A117,'Season 5'!AK$4:CN$104,52,0),"0"),IFERROR(VLOOKUP($A117,'Season 6'!AK$4:CN$104,52,0),"0"),
IFERROR(VLOOKUP($A117,'Season 7'!AK$4:CN$104,52,0),"0"),IFERROR(VLOOKUP($A117,'Season 8'!AK$4:CN$104,52,0),"0"),
IFERROR(VLOOKUP($A117,'Season 9'!AK$4:CN$104,52,0),"0"),IFERROR(VLOOKUP($A117,'Season 10'!AK$4:CN$104,52,0),"0"),
IFERROR(VLOOKUP($A117,'Season 11'!AK$4:CN$104,52,0),"0"),IFERROR(VLOOKUP($A117,'Season 12'!AK$4:CN$104,52,0),"0"),
IFERROR(VLOOKUP($A117,'Season 13'!AK$4:CN$104,52,0),"0"),IFERROR(VLOOKUP($A117,'Season 14'!AK$4:CN$104,52,0),"0"),IFERROR(VLOOKUP($A117,'Season 15'!AK$4:CN$104,52,0),"0"),)</f>
        <v>0</v>
      </c>
      <c r="AZ117" s="403">
        <f>SUM(IFERROR(VLOOKUP($A117,'Season 1'!AJ$4:CM$104,38,0),"0"),IFERROR(VLOOKUP($A117,'Season 2'!AK$4:CN$104,48,0),"0"),)</f>
        <v>0</v>
      </c>
      <c r="BA117" s="398">
        <f>SUM(IFERROR(VLOOKUP($A117,'Season 1'!AJ$4:CM$104,39,0),"0"),IFERROR(VLOOKUP($A117,'Season 2'!AK$4:CN$104,49,0),"0"),)</f>
        <v>0</v>
      </c>
      <c r="BB117" s="518">
        <f>SUM(IFERROR(VLOOKUP($A117,'Season 1'!AJ$4:CM$104,40,0),"0"),IFERROR(VLOOKUP($A117,'Season 2'!AK$4:CN$104,50,0),"0"),)</f>
        <v>0</v>
      </c>
      <c r="BC117" s="21">
        <f>SUM(IFERROR(VLOOKUP($A117,'Season 1'!AJ$4:CM$104,41,0),"0"),IFERROR(VLOOKUP($A117,'Season 2'!AK$4:CN$104,51,0),"0"),)</f>
        <v>0</v>
      </c>
      <c r="BD117" s="402">
        <f>SUM(IFERROR(VLOOKUP($A117,'Season 1'!AJ$4:CM$104,42,0),"0"),IFERROR(VLOOKUP($A117,'Season 2'!AK$4:CN$104,52,0),"0"),)</f>
        <v>0</v>
      </c>
      <c r="BE117" s="561">
        <f>SUM(
IFERROR(VLOOKUP($A117,'Season 1'!AJ$4:CM$104,48,0),"0"),IFERROR(VLOOKUP($A117,'Season 2'!AK$4:CN$104,53,0),"0"),
IFERROR(VLOOKUP($A117,'Season 3'!AK$4:CN$104,53,0),"0"),IFERROR(VLOOKUP($A117,'Season 4'!AK$4:CN$104,53,0),"0"),
IFERROR(VLOOKUP($A117,'Season 5'!AK$4:CN$104,53,0),"0"),IFERROR(VLOOKUP($A117,'Season 6'!AK$4:CN$104,53,0),"0"),
IFERROR(VLOOKUP($A117,'Season 7'!AK$4:CN$104,53,0),"0"),IFERROR(VLOOKUP($A117,'Season 8'!AK$4:CN$104,53,0),"0"),
IFERROR(VLOOKUP($A117,'Season 9'!AK$4:CN$104,53,0),"0"),IFERROR(VLOOKUP($A117,'Season 10'!AK$4:CN$104,53,0),"0"),
IFERROR(VLOOKUP($A117,'Season 11'!AK$4:CN$104,53,0),"0"),IFERROR(VLOOKUP($A117,'Season 12'!AK$4:CN$104,53,0),"0"),
IFERROR(VLOOKUP($A117,'Season 13'!AK$4:CN$104,53,0),"0"),IFERROR(VLOOKUP($A117,'Season 14'!AK$4:CN$104,53,0),"0"),IFERROR(VLOOKUP($A117,'Season 15'!AK$4:CN$104,53,0),"0"),)</f>
        <v>0</v>
      </c>
      <c r="BF117" s="562">
        <f>SUM(
IFERROR(VLOOKUP($A117,'Season 1'!AJ$4:CM$104,49,0),"0"),IFERROR(VLOOKUP($A117,'Season 2'!AK$4:CN$104,54,0),"0"),
IFERROR(VLOOKUP($A117,'Season 3'!AK$4:CN$104,54,0),"0"),IFERROR(VLOOKUP($A117,'Season 4'!AK$4:CN$104,54,0),"0"),
IFERROR(VLOOKUP($A117,'Season 5'!AK$4:CN$104,54,0),"0"),IFERROR(VLOOKUP($A117,'Season 6'!AK$4:CN$104,54,0),"0"),
IFERROR(VLOOKUP($A117,'Season 7'!AK$4:CN$104,54,0),"0"),IFERROR(VLOOKUP($A117,'Season 8'!AK$4:CN$104,54,0),"0"),
IFERROR(VLOOKUP($A117,'Season 9'!AK$4:CN$104,54,0),"0"),IFERROR(VLOOKUP($A117,'Season 10'!AK$4:CN$104,54,0),"0"),
IFERROR(VLOOKUP($A117,'Season 11'!AK$4:CN$104,540),"0"),IFERROR(VLOOKUP($A117,'Season 12'!AK$4:CN$104,54,0),"0"),
IFERROR(VLOOKUP($A117,'Season 13'!AK$4:CN$104,54,0),"0"),IFERROR(VLOOKUP($A117,'Season 14'!AK$4:CN$104,54,0),"0"),IFERROR(VLOOKUP($A117,'Season 15'!AK$4:CN$104,54,0),"0"),)</f>
        <v>0</v>
      </c>
      <c r="BG117" s="529" t="e">
        <f t="shared" si="3"/>
        <v>#DIV/0!</v>
      </c>
      <c r="BI117" s="553"/>
      <c r="BJ117" s="553"/>
      <c r="BK117" s="553"/>
      <c r="BL117" s="553"/>
      <c r="BM117" s="553"/>
      <c r="BN117" s="553"/>
      <c r="BO117" s="822"/>
      <c r="BP117" s="822"/>
      <c r="BQ117" s="822"/>
      <c r="BR117" s="822"/>
      <c r="BS117" s="12" t="str">
        <f>IFERROR(VLOOKUP($A117,'Season 1'!$AJ$4:$CM$104,50,0),"0")</f>
        <v>0</v>
      </c>
      <c r="BT117" s="12" t="str">
        <f>IFERROR(VLOOKUP($A117,'Season 1'!$AJ$4:$CM$104,51,0),"0")</f>
        <v>0</v>
      </c>
      <c r="BU117" s="12" t="str">
        <f>IFERROR(VLOOKUP($A117,'Season 2'!$AK$4:$CN$104,55,0),"0")</f>
        <v>0</v>
      </c>
      <c r="BV117" s="12" t="str">
        <f>IFERROR(VLOOKUP($A117,'Season 2'!$AK$4:$CN$104,56,0),"0")</f>
        <v>0</v>
      </c>
      <c r="BW117" s="12" t="str">
        <f>IFERROR(VLOOKUP($A117,'Season 3'!$AK$4:$CN$104,55,0),"0")</f>
        <v>0</v>
      </c>
      <c r="BX117" s="12" t="str">
        <f>IFERROR(VLOOKUP($A117,'Season 3'!$AK$4:$CN$104,56,0),"0")</f>
        <v>0</v>
      </c>
      <c r="BY117" s="12" t="str">
        <f>IFERROR(VLOOKUP($A117,'Season 4'!$AK$4:$CN$104,55,0),"0")</f>
        <v>0</v>
      </c>
      <c r="BZ117" s="12" t="str">
        <f>IFERROR(VLOOKUP($A117,'Season 4'!$AK$4:$CN$104,56,0),"0")</f>
        <v>0</v>
      </c>
      <c r="CA117" s="12" t="str">
        <f>IFERROR(VLOOKUP($A117,'Season 5'!$AK$4:$CN$104,55,0),"0")</f>
        <v>0</v>
      </c>
      <c r="CB117" s="12" t="str">
        <f>IFERROR(VLOOKUP($A117,'Season 5'!$AK$4:$CN$104,56,0),"0")</f>
        <v>0</v>
      </c>
      <c r="CC117" s="12" t="str">
        <f>IFERROR(VLOOKUP($A117,'Season 6'!$AK$4:$CN$104,55,0),"0")</f>
        <v>0</v>
      </c>
      <c r="CD117" s="12" t="str">
        <f>IFERROR(VLOOKUP($A117,'Season 6'!$AK$4:$CN$104,56,0),"0")</f>
        <v>0</v>
      </c>
      <c r="CE117" s="12" t="str">
        <f>IFERROR(VLOOKUP($A117,'Season 7'!$AK$4:$CN$104,55,0),"0")</f>
        <v>0</v>
      </c>
      <c r="CF117" s="12" t="str">
        <f>IFERROR(VLOOKUP($A117,'Season 7'!$AK$4:$CN$104,56,0),"0")</f>
        <v>0</v>
      </c>
      <c r="CG117" s="12" t="str">
        <f>IFERROR(VLOOKUP($A117,'Season 8'!$AK$4:$CN$104,55,0),"0")</f>
        <v>0</v>
      </c>
      <c r="CH117" s="12" t="str">
        <f>IFERROR(VLOOKUP($A117,'Season 8'!$AK$4:$CN$104,56,0),"0")</f>
        <v>0</v>
      </c>
      <c r="CI117" s="12" t="str">
        <f>IFERROR(VLOOKUP($A117,'Season 9'!$AK$4:$CN$104,55,0),"0")</f>
        <v>0</v>
      </c>
      <c r="CJ117" s="12" t="str">
        <f>IFERROR(VLOOKUP($A117,'Season 9'!$AK$4:$CN$104,56,0),"0")</f>
        <v>0</v>
      </c>
      <c r="CK117" s="12" t="str">
        <f>IFERROR(VLOOKUP($A117,'Season 10'!$AK$4:$CN$104,55,0),"0")</f>
        <v>0</v>
      </c>
      <c r="CL117" s="12" t="str">
        <f>IFERROR(VLOOKUP($A117,'Season 10'!$AK$4:$CN$104,56,0),"0")</f>
        <v>0</v>
      </c>
      <c r="CM117" s="12" t="str">
        <f>IFERROR(VLOOKUP($A117,'Season 11'!$AK$4:$CN$104,55,0),"0")</f>
        <v>0</v>
      </c>
      <c r="CN117" s="12" t="str">
        <f>IFERROR(VLOOKUP($A117,'Season 11'!$AK$4:$CN$104,56,0),"0")</f>
        <v>0</v>
      </c>
      <c r="CO117" s="12" t="str">
        <f>IFERROR(VLOOKUP($A117,'Season 12'!$AK$4:$CN$104,55,0),"0")</f>
        <v>0</v>
      </c>
      <c r="CP117" s="12" t="str">
        <f>IFERROR(VLOOKUP($A117,'Season 12'!$AK$4:$CN$104,56,0),"0")</f>
        <v>0</v>
      </c>
      <c r="CQ117" s="12" t="str">
        <f>IFERROR(VLOOKUP($A117,'Season 13'!$AK$4:$CN$104,55,0),"0")</f>
        <v>0</v>
      </c>
      <c r="CR117" s="12" t="str">
        <f>IFERROR(VLOOKUP($A117,'Season 13'!$AK$4:$CN$104,56,0),"0")</f>
        <v>0</v>
      </c>
      <c r="CS117" s="12" t="str">
        <f>IFERROR(VLOOKUP($A117,'Season 14'!$AK$4:$CN$104,55,0),"0")</f>
        <v>0</v>
      </c>
      <c r="CT117" s="12" t="str">
        <f>IFERROR(VLOOKUP($A117,'Season 14'!$AK$4:$CN$104,56,0),"0")</f>
        <v>0</v>
      </c>
      <c r="CU117" s="12" t="str">
        <f>IFERROR(VLOOKUP($A117,'Season 15'!$AK$4:$CN$104,55,0),"0")</f>
        <v>0</v>
      </c>
      <c r="CV117" s="12" t="str">
        <f>IFERROR(VLOOKUP($A117,'Season 15'!$AK$4:$CN$104,56,0),"0")</f>
        <v>0</v>
      </c>
    </row>
    <row r="118" spans="1:100" x14ac:dyDescent="0.25">
      <c r="A118" s="2" t="s">
        <v>35</v>
      </c>
      <c r="B118" s="516" t="str">
        <f>IFERROR(VLOOKUP('Data Totals'!A118,'Season 1'!AJ$4:CH$104,2,FALSE),IFERROR(VLOOKUP('Data Totals'!A118,'Season 2'!AK$4:CI$104,2,FALSE),IFERROR(VLOOKUP('Data Totals'!A118,'Season 3'!AK$4:CI$104,2,FALSE),IFERROR(VLOOKUP('Data Totals'!A118,'Season 4'!AK$4:CI$104,2,FALSE),IFERROR(VLOOKUP('Data Totals'!A118,'Season 5'!AK$4:CI$104,2,FALSE),IFERROR(VLOOKUP('Data Totals'!A118,'Season 6'!AK$4:CI$104,2,FALSE),IFERROR(VLOOKUP('Data Totals'!A118,'Season 7'!AK$4:CI$104,2,FALSE),IFERROR(VLOOKUP('Data Totals'!A118,'Season 8'!AK$4:CI$104,2,FALSE),IFERROR(VLOOKUP('Data Totals'!A118,'Season 9'!AK$4:CI$104,2,FALSE),IFERROR(VLOOKUP('Data Totals'!A118,'Season 10'!AK$4:CI$104,2,FALSE),IFERROR(VLOOKUP('Data Totals'!A118,'Season 11'!AK$4:CI$104,2,FALSE),IFERROR(VLOOKUP('Data Totals'!A118,'Season 12'!AK$4:CI$104,2,FALSE),IFERROR(VLOOKUP('Data Totals'!A118,'Season 13'!AK$4:CI$104,2,FALSE),IFERROR(VLOOKUP('Data Totals'!A118,'Season 14'!AK$4:CI$104,2,FALSE),IFERROR(VLOOKUP('Data Totals'!A118,'Season 15'!AK$4:CI$104,2,FALSE),"N/A")))))))))))))))</f>
        <v>N/A</v>
      </c>
      <c r="C118" s="517" t="str">
        <f>IFERROR(VLOOKUP('Data Totals'!A118,'Season 1'!AJ$4:CH$104,3,FALSE),IFERROR(VLOOKUP('Data Totals'!A118,'Season 2'!AK$4:CI$104,3,FALSE),IFERROR(VLOOKUP('Data Totals'!A118,'Season 3'!AK$4:CI$104,3,FALSE),IFERROR(VLOOKUP('Data Totals'!A118,'Season 4'!AK$4:CI$104,3,FALSE),IFERROR(VLOOKUP('Data Totals'!A118,'Season 5'!AK$4:CI$104,3,FALSE),IFERROR(VLOOKUP('Data Totals'!A118,'Season 6'!AK$4:CI$104,3,FALSE),IFERROR(VLOOKUP('Data Totals'!A118,'Season 7'!AK$4:CI$104,3,FALSE),IFERROR(VLOOKUP('Data Totals'!A118,'Season 8'!AK$4:CI$104,3,FALSE),IFERROR(VLOOKUP('Data Totals'!A118,'Season 9'!AK$4:CI$104,3,FALSE),IFERROR(VLOOKUP('Data Totals'!A118,'Season 10'!AK$4:CI$104,3,FALSE),IFERROR(VLOOKUP('Data Totals'!A118,'Season 11'!AK$4:CI$104,3,FALSE),IFERROR(VLOOKUP('Data Totals'!A118,'Season 12'!AK$4:CI$104,3,FALSE),IFERROR(VLOOKUP('Data Totals'!A118,'Season 13'!AK$4:CI$104,3,FALSE),IFERROR(VLOOKUP('Data Totals'!A118,'Season 14'!AK$4:CI$104,3,FALSE),IFERROR(VLOOKUP('Data Totals'!A118,'Season 15'!AK$4:CI$104,3,FALSE),"N/A")))))))))))))))</f>
        <v>N/A</v>
      </c>
      <c r="D118" s="517" t="str">
        <f>IFERROR(VLOOKUP('Data Totals'!A118,'Season 15'!AK$4:CI$104,4,FALSE),IFERROR(VLOOKUP('Data Totals'!A118,'Season 14'!AK$4:CI$104,4,FALSE),IFERROR(VLOOKUP('Data Totals'!A118,'Season 13'!AK$4:CI$104,4,FALSE),IFERROR(VLOOKUP('Data Totals'!A118,'Season 12'!AK$4:CI$104,4,FALSE),IFERROR(VLOOKUP('Data Totals'!A118,'Season 11'!AK$4:CI$104,4,FALSE),IFERROR(VLOOKUP('Data Totals'!A118,'Season 10'!AK$4:CI$104,4,FALSE),IFERROR(VLOOKUP('Data Totals'!A118,'Season 9'!AK$4:CI$104,4,FALSE),IFERROR(VLOOKUP('Data Totals'!A118,'Season 8'!AK$4:CI$104,4,FALSE),IFERROR(VLOOKUP('Data Totals'!A118,'Season 7'!AK$4:CI$104,4,FALSE),IFERROR(VLOOKUP('Data Totals'!A118,'Season 6'!AK$4:CI$104,4,FALSE),IFERROR(VLOOKUP('Data Totals'!A118,'Season 5'!AK$4:CI$104,4,FALSE),IFERROR(VLOOKUP('Data Totals'!A118,'Season 4'!AK$4:CI$104,4,FALSE),IFERROR(VLOOKUP('Data Totals'!A118,'Season 3'!AK$4:CI$104,4,FALSE),IFERROR(VLOOKUP('Data Totals'!A118,'Season 2'!AK$4:CI$104,4,FALSE),IFERROR(VLOOKUP('Data Totals'!A118,'Season 1'!AJ$4:CH$104,4,FALSE),"N/A")))))))))))))))</f>
        <v>N/A</v>
      </c>
      <c r="E118" s="517" t="e">
        <f t="shared" si="2"/>
        <v>#VALUE!</v>
      </c>
      <c r="F118" s="398">
        <f>SUM(IFERROR(VLOOKUP(A118,BI$3:BN$152,2,0),"0"),
IFERROR(VLOOKUP(A118,'Season 1'!AJ$4:CM$104,7,0),"0"),IFERROR(VLOOKUP(A118,'Season 2'!AK$4:CN$104,7,0),"0"),
IFERROR(VLOOKUP(A118,'Season 3'!AK$4:CN$104,7,0),"0"),IFERROR(VLOOKUP(A118,'Season 4'!AK$4:CN$104,7,0),"0"),
IFERROR(VLOOKUP(A118,'Season 5'!AK$4:CN$104,7,0),"0"),IFERROR(VLOOKUP(A118,'Season 6'!AK$4:CN$104,7,0),"0"),
IFERROR(VLOOKUP(A118,'Season 7'!AK$4:CN$104,7,0),"0"),IFERROR(VLOOKUP(A118,'Season 8'!AK$4:CN$104,7,0),"0"),
IFERROR(VLOOKUP(A118,'Season 9'!AK$4:CN$104,7,0),"0"),IFERROR(VLOOKUP(A118,'Season 10'!AK$4:CN$104,7,0),"0"),
IFERROR(VLOOKUP(A118,'Season 11'!AK$4:CN$104,7,0),"0"),IFERROR(VLOOKUP(A118,'Season 12'!AK$4:CN$104,7,0),"0"),
IFERROR(VLOOKUP(A118,'Season 13'!AK$4:CN$104,7,0),"0"),IFERROR(VLOOKUP(A118,'Season 14'!AK$4:CN$104,7,0),"0"),IFERROR(VLOOKUP(A118,'Season 15'!AK$4:CN$104,7,0),"0"),)</f>
        <v>0</v>
      </c>
      <c r="G118" s="398">
        <f>SUM(
IFERROR(VLOOKUP(A118,'Season 1'!AJ$4:CM$104,8,0),"0"),IFERROR(VLOOKUP(A118,'Season 2'!AK$4:CN$104,8,0),"0"),
IFERROR(VLOOKUP(A118,'Season 3'!AK$4:CN$104,8,0),"0"),IFERROR(VLOOKUP(A118,'Season 4'!AK$4:CN$104,8,0),"0"),
IFERROR(VLOOKUP(A118,'Season 5'!AK$4:CN$104,8,0),"0"),IFERROR(VLOOKUP(A118,'Season 6'!AK$4:CN$104,8,0),"0"),
IFERROR(VLOOKUP(A118,'Season 7'!AK$4:CN$104,8,0),"0"),IFERROR(VLOOKUP(A118,'Season 8'!AK$4:CN$104,8,0),"0"),
IFERROR(VLOOKUP(A118,'Season 9'!AK$4:CN$104,8,0),"0"),IFERROR(VLOOKUP(A118,'Season 10'!AK$4:CN$104,8,0),"0"),
IFERROR(VLOOKUP(A118,'Season 11'!AK$4:CN$104,8,0),"0"),IFERROR(VLOOKUP(A118,'Season 12'!AK$4:CN$104,8,0),"0"),
IFERROR(VLOOKUP(A118,'Season 13'!AK$4:CN$104,8,0),"0"),IFERROR(VLOOKUP(A118,'Season 14'!AK$4:CN$104,8,0),"0"),IFERROR(VLOOKUP(A118,'Season 15'!AK$4:CN$104,8,0),"0"),)</f>
        <v>0</v>
      </c>
      <c r="H118" s="329">
        <f>SUM(
IFERROR(VLOOKUP(A118,'Season 1'!AJ$4:CM$104,9,0),"0"),IFERROR(VLOOKUP(A118,'Season 2'!AK$4:CN$104,9,0),"0"),
IFERROR(VLOOKUP(A118,'Season 3'!AK$4:CN$104,9,0),"0"),IFERROR(VLOOKUP(A118,'Season 4'!AK$4:CN$104,9,0),"0"),
IFERROR(VLOOKUP(A118,'Season 5'!AK$4:CN$104,9,0),"0"),IFERROR(VLOOKUP(A118,'Season 6'!AK$4:CN$104,9,0),"0"),
IFERROR(VLOOKUP(A118,'Season 7'!AK$4:CN$104,9,0),"0"),IFERROR(VLOOKUP(A118,'Season 8'!AK$4:CN$104,9,0),"0"),
IFERROR(VLOOKUP(A118,'Season 9'!AK$4:CN$104,9,0),"0"),IFERROR(VLOOKUP(A118,'Season 10'!AK$4:CN$104,9,0),"0"),
IFERROR(VLOOKUP(A118,'Season 11'!AK$4:CN$104,9,0),"0"),IFERROR(VLOOKUP(A118,'Season 12'!AK$4:CN$104,9,0),"0"),
IFERROR(VLOOKUP(A118,'Season 13'!AK$4:CN$104,9,0),"0"),IFERROR(VLOOKUP(A118,'Season 14'!AK$4:CN$104,9,0),"0"),IFERROR(VLOOKUP(A118,'Season 15'!AK$4:CN$104,9,0),"0"),)</f>
        <v>0</v>
      </c>
      <c r="I118" s="518">
        <f>SUM(
IFERROR(VLOOKUP(A118,'Season 1'!AJ$4:CM$104,10,0),"0"),IFERROR(VLOOKUP(A118,'Season 2'!AK$4:CN$104,10,0),"0"),
IFERROR(VLOOKUP(A118,'Season 3'!AK$4:CN$104,10,0),"0"),IFERROR(VLOOKUP(A118,'Season 4'!AK$4:CN$104,10,0),"0"),
IFERROR(VLOOKUP(A118,'Season 5'!AK$4:CN$104,10,0),"0"),IFERROR(VLOOKUP(A118,'Season 6'!AK$4:CN$104,10,0),"0"),
IFERROR(VLOOKUP(A118,'Season 7'!AK$4:CN$104,10,0),"0"),IFERROR(VLOOKUP(A118,'Season 8'!AK$4:CN$104,10,0),"0"),
IFERROR(VLOOKUP(A118,'Season 9'!AK$4:CN$104,10,0),"0"),IFERROR(VLOOKUP(A118,'Season 10'!AK$4:CN$104,10,0),"0"),
IFERROR(VLOOKUP(A118,'Season 11'!AK$4:CN$104,10,0),"0"),IFERROR(VLOOKUP(A118,'Season 12'!AK$4:CN$104,10,0),"0"),
IFERROR(VLOOKUP(A118,'Season 13'!AK$4:CN$104,10,0),"0"),IFERROR(VLOOKUP(A118,'Season 14'!AK$4:CN$104,10,0),"0"),IFERROR(VLOOKUP(A118,'Season 15'!AK$4:CN$104,10,0),"0"),)</f>
        <v>0</v>
      </c>
      <c r="J118" s="21">
        <f>SUM(IFERROR(VLOOKUP(A118,BI$3:BN$152,3,0),"0"),
IFERROR(VLOOKUP(A118,'Season 1'!AJ$4:CM$104,11,0),"0"),IFERROR(VLOOKUP(A118,'Season 2'!AK$4:CN$104,11,0),"0"),
IFERROR(VLOOKUP(A118,'Season 3'!AK$4:CN$104,11,0),"0"),IFERROR(VLOOKUP(A118,'Season 4'!AK$4:CN$104,11,0),"0"),
IFERROR(VLOOKUP(A118,'Season 5'!AK$4:CN$104,11,0),"0"),IFERROR(VLOOKUP(A118,'Season 6'!AK$4:CN$104,11,0),"0"),
IFERROR(VLOOKUP(A118,'Season 7'!AK$4:CN$104,11,0),"0"),IFERROR(VLOOKUP(A118,'Season 8'!AK$4:CN$104,11,0),"0"),
IFERROR(VLOOKUP(A118,'Season 9'!AK$4:CN$104,11,0),"0"),IFERROR(VLOOKUP(A118,'Season 10'!AK$4:CN$104,11,0),"0"),
IFERROR(VLOOKUP(A118,'Season 11'!AK$4:CN$104,11,0),"0"),IFERROR(VLOOKUP(A118,'Season 12'!AK$4:CN$104,11,0),"0"),
IFERROR(VLOOKUP(A118,'Season 13'!AK$4:CN$104,11,0),"0"),IFERROR(VLOOKUP(A118,'Season 14'!AK$4:CN$104,11,0),"0"),IFERROR(VLOOKUP(A118,'Season 15'!AK$4:CN$104,11,0),"0"),)</f>
        <v>0</v>
      </c>
      <c r="K118" s="402">
        <f>SUM(IFERROR(VLOOKUP($A118,BI$3:BN$152,4,0),"0"),
IFERROR(VLOOKUP($A118,'Season 1'!AJ$4:CM$104,12,0),"0"),IFERROR(VLOOKUP($A118,'Season 2'!AK$4:CN$104,12,0),"0"),
IFERROR(VLOOKUP($A118,'Season 3'!AK$4:CN$104,12,0),"0"),IFERROR(VLOOKUP($A118,'Season 4'!AK$4:CN$104,12,0),"0"),
IFERROR(VLOOKUP($A118,'Season 5'!AK$4:CN$104,12,0),"0"),IFERROR(VLOOKUP($A118,'Season 6'!AK$4:CN$104,12,0),"0"),
IFERROR(VLOOKUP($A118,'Season 7'!AK$4:CN$104,12,0),"0"),IFERROR(VLOOKUP($A118,'Season 8'!AK$4:CN$104,12,0),"0"),
IFERROR(VLOOKUP($A118,'Season 9'!AK$4:CN$104,12,0),"0"),IFERROR(VLOOKUP($A118,'Season 10'!AK$4:CN$104,12,0),"0"),
IFERROR(VLOOKUP($A118,'Season 11'!AK$4:CN$104,12,0),"0"),IFERROR(VLOOKUP($A118,'Season 12'!AK$4:CN$104,12,0),"0"),
IFERROR(VLOOKUP($A118,'Season 13'!AK$4:CN$104,12,0),"0"),IFERROR(VLOOKUP($A118,'Season 14'!AK$4:CN$104,12,0),"0"),IFERROR(VLOOKUP(A118,'Season 15'!AK$4:CN$104,12,0),"0"),)</f>
        <v>0</v>
      </c>
      <c r="L118" s="403">
        <f>SUM(
IFERROR(VLOOKUP($A118,'Season 1'!AJ$4:CM$104,13,0),"0"),IFERROR(VLOOKUP($A118,'Season 2'!AK$4:CN$104,13,0),"0"),
IFERROR(VLOOKUP($A118,'Season 3'!AK$4:CN$104,13,0),"0"),IFERROR(VLOOKUP($A118,'Season 4'!AK$4:CN$104,13,0),"0"),
IFERROR(VLOOKUP($A118,'Season 5'!AK$4:CN$104,13,0),"0"),IFERROR(VLOOKUP($A118,'Season 6'!AK$4:CN$104,13,0),"0"),
IFERROR(VLOOKUP($A118,'Season 7'!AK$4:CN$104,13,0),"0"),IFERROR(VLOOKUP($A118,'Season 8'!AK$4:CN$104,13,0),"0"),
IFERROR(VLOOKUP($A118,'Season 9'!AK$4:CN$104,13,0),"0"),IFERROR(VLOOKUP($A118,'Season 10'!AK$4:CN$104,13,0),"0"),
IFERROR(VLOOKUP($A118,'Season 11'!AK$4:CN$104,13,0),"0"),IFERROR(VLOOKUP($A118,'Season 12'!AK$4:CN$104,13,0),"0"),
IFERROR(VLOOKUP($A118,'Season 13'!AK$4:CN$104,13,0),"0"),IFERROR(VLOOKUP($A118,'Season 14'!AK$4:CN$104,13,0),"0"),IFERROR(VLOOKUP(A118,'Season 15'!AK$4:CN$104,13,0),"0"),)</f>
        <v>0</v>
      </c>
      <c r="M118" s="398">
        <f>SUM(
IFERROR(VLOOKUP($A118,'Season 1'!AJ$4:CM$104,14,0),"0"),IFERROR(VLOOKUP($A118,'Season 2'!AK$4:CN$104,14,0),"0"),
IFERROR(VLOOKUP($A118,'Season 3'!AK$4:CN$104,14,0),"0"),IFERROR(VLOOKUP($A118,'Season 4'!AK$4:CN$104,14,0),"0"),
IFERROR(VLOOKUP($A118,'Season 5'!AK$4:CN$104,14,0),"0"),IFERROR(VLOOKUP($A118,'Season 6'!AK$4:CN$104,14,0),"0"),
IFERROR(VLOOKUP($A118,'Season 7'!AK$4:CN$104,14,0),"0"),IFERROR(VLOOKUP($A118,'Season 8'!AK$4:CN$104,14,0),"0"),
IFERROR(VLOOKUP($A118,'Season 9'!AK$4:CN$104,14,0),"0"),IFERROR(VLOOKUP($A118,'Season 10'!AK$4:CN$104,14,0),"0"),
IFERROR(VLOOKUP($A118,'Season 11'!AK$4:CN$104,14,0),"0"),IFERROR(VLOOKUP($A118,'Season 12'!AK$4:CN$104,14,0),"0"),
IFERROR(VLOOKUP($A118,'Season 13'!AK$4:CN$104,14,0),"0"),IFERROR(VLOOKUP($A118,'Season 14'!AK$4:CN$104,14,0),"0"),IFERROR(VLOOKUP(A118,'Season 15'!AK$4:CN$104,14,0),"0"),)</f>
        <v>0</v>
      </c>
      <c r="N118" s="518">
        <f>SUM(
IFERROR(VLOOKUP($A118,'Season 1'!AJ$4:CM$104,15,0),"0"),IFERROR(VLOOKUP($A118,'Season 2'!AK$4:CN$104,15,0),"0"),
IFERROR(VLOOKUP($A118,'Season 3'!AK$4:CN$104,15,0),"0"),IFERROR(VLOOKUP($A118,'Season 4'!AK$4:CN$104,15,0),"0"),
IFERROR(VLOOKUP($A118,'Season 5'!AK$4:CN$104,15,0),"0"),IFERROR(VLOOKUP($A118,'Season 6'!AK$4:CN$104,15,0),"0"),
IFERROR(VLOOKUP($A118,'Season 7'!AK$4:CN$104,15,0),"0"),IFERROR(VLOOKUP($A118,'Season 8'!AK$4:CN$104,15,0),"0"),
IFERROR(VLOOKUP($A118,'Season 9'!AK$4:CN$104,15,0),"0"),IFERROR(VLOOKUP($A118,'Season 10'!AK$4:CN$104,15,0),"0"),
IFERROR(VLOOKUP($A118,'Season 11'!AK$4:CN$104,15,0),"0"),IFERROR(VLOOKUP($A118,'Season 12'!AK$4:CN$104,15,0),"0"),
IFERROR(VLOOKUP($A118,'Season 13'!AK$4:CN$104,15,0),"0"),IFERROR(VLOOKUP($A118,'Season 14'!AK$4:CN$104,15,0),"0"),IFERROR(VLOOKUP(A118,'Season 15'!AK$4:CN$104,15,0),"0"),)</f>
        <v>0</v>
      </c>
      <c r="O118" s="21">
        <f>SUM(
IFERROR(VLOOKUP($A118,'Season 1'!AJ$4:CM$104,16,0),"0"),IFERROR(VLOOKUP($A118,'Season 2'!AK$4:CN$104,16,0),"0"),
IFERROR(VLOOKUP($A118,'Season 3'!AK$4:CN$104,16,0),"0"),IFERROR(VLOOKUP($A118,'Season 4'!AK$4:CN$104,16,0),"0"),
IFERROR(VLOOKUP($A118,'Season 5'!AK$4:CN$104,16,0),"0"),IFERROR(VLOOKUP($A118,'Season 6'!AK$4:CN$104,16,0),"0"),
IFERROR(VLOOKUP($A118,'Season 7'!AK$4:CN$104,16,0),"0"),IFERROR(VLOOKUP($A118,'Season 8'!AK$4:CN$104,16,0),"0"),
IFERROR(VLOOKUP($A118,'Season 9'!AK$4:CN$104,16,0),"0"),IFERROR(VLOOKUP($A118,'Season 10'!AK$4:CN$104,16,0),"0"),
IFERROR(VLOOKUP($A118,'Season 11'!AK$4:CN$104,16,0),"0"),IFERROR(VLOOKUP($A118,'Season 12'!AK$4:CN$104,16,0),"0"),
IFERROR(VLOOKUP($A118,'Season 13'!AK$4:CN$104,16,0),"0"),IFERROR(VLOOKUP($A118,'Season 14'!AK$4:CN$104,16,0),"0"),IFERROR(VLOOKUP(A118,'Season 15'!AK$4:CN$104,16,0),"0"),)</f>
        <v>0</v>
      </c>
      <c r="P118" s="402">
        <f>SUM(
IFERROR(VLOOKUP($A118,'Season 1'!AJ$4:CM$104,17,0),"0"),IFERROR(VLOOKUP($A118,'Season 2'!AK$4:CN$104,17,0),"0"),
IFERROR(VLOOKUP($A118,'Season 3'!AK$4:CN$104,17,0),"0"),IFERROR(VLOOKUP($A118,'Season 4'!AK$4:CN$104,17,0),"0"),
IFERROR(VLOOKUP($A118,'Season 5'!AK$4:CN$104,17,0),"0"),IFERROR(VLOOKUP($A118,'Season 6'!AK$4:CN$104,17,0),"0"),
IFERROR(VLOOKUP($A118,'Season 7'!AK$4:CN$104,17,0),"0"),IFERROR(VLOOKUP($A118,'Season 8'!AK$4:CN$104,17,0),"0"),
IFERROR(VLOOKUP($A118,'Season 9'!AK$4:CN$104,17,0),"0"),IFERROR(VLOOKUP($A118,'Season 10'!AK$4:CN$104,17,0),"0"),
IFERROR(VLOOKUP($A118,'Season 11'!AK$4:CN$104,17,0),"0"),IFERROR(VLOOKUP($A118,'Season 12'!AK$4:CN$104,17,0),"0"),
IFERROR(VLOOKUP($A118,'Season 13'!AK$4:CN$104,17,0),"0"),IFERROR(VLOOKUP($A118,'Season 14'!AK$4:CN$104,17,0),"0"),IFERROR(VLOOKUP(A118,'Season 15'!AK$4:CN$104,17,0),"0"),)</f>
        <v>0</v>
      </c>
      <c r="Q118" s="403">
        <f>SUM(
IFERROR(VLOOKUP($A118,'Season 1'!AJ$4:CM$104,18,0),"0"),IFERROR(VLOOKUP($A118,'Season 2'!AK$4:CN$104,18,0),"0"),
IFERROR(VLOOKUP($A118,'Season 3'!AK$4:CN$104,18,0),"0"),IFERROR(VLOOKUP($A118,'Season 4'!AK$4:CN$104,18,0),"0"),
IFERROR(VLOOKUP($A118,'Season 5'!AK$4:CN$104,18,0),"0"),IFERROR(VLOOKUP($A118,'Season 6'!AK$4:CN$104,18,0),"0"),
IFERROR(VLOOKUP($A118,'Season 7'!AK$4:CN$104,18,0),"0"),IFERROR(VLOOKUP($A118,'Season 8'!AK$4:CN$104,18,0),"0"),
IFERROR(VLOOKUP($A118,'Season 9'!AK$4:CN$104,18,0),"0"),IFERROR(VLOOKUP($A118,'Season 10'!AK$4:CN$104,18,0),"0"),
IFERROR(VLOOKUP($A118,'Season 11'!AK$4:CN$104,18,0),"0"),IFERROR(VLOOKUP($A118,'Season 12'!AK$4:CN$104,18,0),"0"),
IFERROR(VLOOKUP($A118,'Season 13'!AK$4:CN$104,18,0),"0"),IFERROR(VLOOKUP($A118,'Season 14'!AK$4:CN$104,18,0),"0"),IFERROR(VLOOKUP(A118,'Season 15'!AK$4:CN$104,18,0),"0"),)</f>
        <v>0</v>
      </c>
      <c r="R118" s="398">
        <f>SUM(
IFERROR(VLOOKUP($A118,'Season 1'!AJ$4:CM$104,19,0),"0"),IFERROR(VLOOKUP($A118,'Season 2'!AK$4:CN$104,19,0),"0"),
IFERROR(VLOOKUP($A118,'Season 3'!AK$4:CN$104,19,0),"0"),IFERROR(VLOOKUP($A118,'Season 4'!AK$4:CN$104,19,0),"0"),
IFERROR(VLOOKUP($A118,'Season 5'!AK$4:CN$104,19,0),"0"),IFERROR(VLOOKUP($A118,'Season 6'!AK$4:CN$104,19,0),"0"),
IFERROR(VLOOKUP($A118,'Season 7'!AK$4:CN$104,19,0),"0"),IFERROR(VLOOKUP($A118,'Season 8'!AK$4:CN$104,19,0),"0"),
IFERROR(VLOOKUP($A118,'Season 9'!AK$4:CN$104,19,0),"0"),IFERROR(VLOOKUP($A118,'Season 10'!AK$4:CN$104,19,0),"0"),
IFERROR(VLOOKUP($A118,'Season 11'!AK$4:CN$104,19,0),"0"),IFERROR(VLOOKUP($A118,'Season 12'!AK$4:CN$104,19,0),"0"),
IFERROR(VLOOKUP($A118,'Season 13'!AK$4:CN$104,19,0),"0"),IFERROR(VLOOKUP($A118,'Season 14'!AK$4:CN$104,19,0),"0"),IFERROR(VLOOKUP(A118,'Season 15'!AK$4:CN$104,19,0),"0"),)</f>
        <v>0</v>
      </c>
      <c r="S118" s="518">
        <f>SUM(
IFERROR(VLOOKUP($A118,'Season 1'!AJ$4:CM$104,20,0),"0"),IFERROR(VLOOKUP($A118,'Season 2'!AK$4:CN$104,20,0),"0"),
IFERROR(VLOOKUP($A118,'Season 3'!AK$4:CN$104,20,0),"0"),IFERROR(VLOOKUP($A118,'Season 4'!AK$4:CN$104,20,0),"0"),
IFERROR(VLOOKUP($A118,'Season 5'!AK$4:CN$104,20,0),"0"),IFERROR(VLOOKUP($A118,'Season 6'!AK$4:CN$104,20,0),"0"),
IFERROR(VLOOKUP($A118,'Season 7'!AK$4:CN$104,20,0),"0"),IFERROR(VLOOKUP($A118,'Season 8'!AK$4:CN$104,20,0),"0"),
IFERROR(VLOOKUP($A118,'Season 9'!AK$4:CN$104,20,0),"0"),IFERROR(VLOOKUP($A118,'Season 10'!AK$4:CN$104,20,0),"0"),
IFERROR(VLOOKUP($A118,'Season 11'!AK$4:CN$104,20,0),"0"),IFERROR(VLOOKUP($A118,'Season 12'!AK$4:CN$104,20,0),"0"),
IFERROR(VLOOKUP($A118,'Season 13'!AK$4:CN$104,20,0),"0"),IFERROR(VLOOKUP($A118,'Season 14'!AK$4:CN$104,20,0),"0"),IFERROR(VLOOKUP(A118,'Season 15'!AK$4:CN$104,20,0),"0"),)</f>
        <v>0</v>
      </c>
      <c r="T118" s="21">
        <f>SUM(
IFERROR(VLOOKUP($A118,'Season 1'!AJ$4:CM$104,21,0),"0"),IFERROR(VLOOKUP($A118,'Season 2'!AK$4:CN$104,21,0),"0"),
IFERROR(VLOOKUP($A118,'Season 3'!AK$4:CN$104,21,0),"0"),IFERROR(VLOOKUP($A118,'Season 4'!AK$4:CN$104,21,0),"0"),
IFERROR(VLOOKUP($A118,'Season 5'!AK$4:CN$104,21,0),"0"),IFERROR(VLOOKUP($A118,'Season 6'!AK$4:CN$104,21,0),"0"),
IFERROR(VLOOKUP($A118,'Season 7'!AK$4:CN$104,21,0),"0"),IFERROR(VLOOKUP($A118,'Season 8'!AK$4:CN$104,21,0),"0"),
IFERROR(VLOOKUP($A118,'Season 9'!AK$4:CN$104,21,0),"0"),IFERROR(VLOOKUP($A118,'Season 10'!AK$4:CN$104,21,0),"0"),
IFERROR(VLOOKUP($A118,'Season 11'!AK$4:CN$104,21,0),"0"),IFERROR(VLOOKUP($A118,'Season 12'!AK$4:CN$104,21,0),"0"),
IFERROR(VLOOKUP($A118,'Season 13'!AK$4:CN$104,21,0),"0"),IFERROR(VLOOKUP($A118,'Season 14'!AK$4:CN$104,21,0),"0"),IFERROR(VLOOKUP(A118,'Season 15'!AK$4:CN$104,21,0),"0"),)</f>
        <v>0</v>
      </c>
      <c r="U118" s="402">
        <f>SUM(
IFERROR(VLOOKUP($A118,'Season 1'!AJ$4:CM$104,22,0),"0"),IFERROR(VLOOKUP($A118,'Season 2'!AK$4:CN$104,22,0),"0"),
IFERROR(VLOOKUP($A118,'Season 3'!AK$4:CN$104,22,0),"0"),IFERROR(VLOOKUP($A118,'Season 4'!AK$4:CN$104,22,0),"0"),
IFERROR(VLOOKUP($A118,'Season 5'!AK$4:CN$104,22,0),"0"),IFERROR(VLOOKUP($A118,'Season 6'!AK$4:CN$104,22,0),"0"),
IFERROR(VLOOKUP($A118,'Season 7'!AK$4:CN$104,22,0),"0"),IFERROR(VLOOKUP($A118,'Season 8'!AK$4:CN$104,22,0),"0"),
IFERROR(VLOOKUP($A118,'Season 9'!AK$4:CN$104,22,0),"0"),IFERROR(VLOOKUP($A118,'Season 10'!AK$4:CN$104,22,0),"0"),
IFERROR(VLOOKUP($A118,'Season 11'!AK$4:CN$104,22,0),"0"),IFERROR(VLOOKUP($A118,'Season 12'!AK$4:CN$104,22,0),"0"),
IFERROR(VLOOKUP($A118,'Season 13'!AK$4:CN$104,22,0),"0"),IFERROR(VLOOKUP($A118,'Season 14'!AK$4:CN$104,22,0),"0"),IFERROR(VLOOKUP(A118,'Season 15'!AK$4:CN$104,22,0),"0"),)</f>
        <v>0</v>
      </c>
      <c r="V118" s="403">
        <f>SUM(
IFERROR(VLOOKUP($A118,'Season 1'!AJ$4:CM$104,23,0),"0"),IFERROR(VLOOKUP($A118,'Season 2'!AK$4:CN$104,23,0),"0"),
IFERROR(VLOOKUP($A118,'Season 3'!AK$4:CN$104,23,0),"0"),IFERROR(VLOOKUP($A118,'Season 4'!AK$4:CN$104,23,0),"0"),
IFERROR(VLOOKUP($A118,'Season 5'!AK$4:CN$104,23,0),"0"),IFERROR(VLOOKUP($A118,'Season 6'!AK$4:CN$104,23,0),"0"),
IFERROR(VLOOKUP($A118,'Season 7'!AK$4:CN$104,23,0),"0"),IFERROR(VLOOKUP($A118,'Season 8'!AK$4:CN$104,23,0),"0"),
IFERROR(VLOOKUP($A118,'Season 9'!AK$4:CN$104,23,0),"0"),IFERROR(VLOOKUP($A118,'Season 10'!AK$4:CN$104,23,0),"0"),
IFERROR(VLOOKUP($A118,'Season 11'!AK$4:CN$104,23,0),"0"),IFERROR(VLOOKUP($A118,'Season 12'!AK$4:CN$104,23,0),"0"),
IFERROR(VLOOKUP($A118,'Season 13'!AK$4:CN$104,23,0),"0"),IFERROR(VLOOKUP($A118,'Season 14'!AK$4:CN$104,23,0),"0"),IFERROR(VLOOKUP($A118,'Season 15'!AK$4:CN$104,23,0),"0"),)</f>
        <v>0</v>
      </c>
      <c r="W118" s="398">
        <f>SUM(
IFERROR(VLOOKUP($A118,'Season 1'!AJ$4:CM$104,24,0),"0"),IFERROR(VLOOKUP($A118,'Season 2'!AK$4:CN$104,24,0),"0"),
IFERROR(VLOOKUP($A118,'Season 3'!AK$4:CN$104,24,0),"0"),IFERROR(VLOOKUP($A118,'Season 4'!AK$4:CN$104,24,0),"0"),
IFERROR(VLOOKUP($A118,'Season 5'!AK$4:CN$104,24,0),"0"),IFERROR(VLOOKUP($A118,'Season 6'!AK$4:CN$104,24,0),"0"),
IFERROR(VLOOKUP($A118,'Season 7'!AK$4:CN$104,24,0),"0"),IFERROR(VLOOKUP($A118,'Season 8'!AK$4:CN$104,24,0),"0"),
IFERROR(VLOOKUP($A118,'Season 9'!AK$4:CN$104,24,0),"0"),IFERROR(VLOOKUP($A118,'Season 10'!AK$4:CN$104,24,0),"0"),
IFERROR(VLOOKUP($A118,'Season 11'!AK$4:CN$104,24,0),"0"),IFERROR(VLOOKUP($A118,'Season 12'!AK$4:CN$104,24,0),"0"),
IFERROR(VLOOKUP($A118,'Season 13'!AK$4:CN$104,24,0),"0"),IFERROR(VLOOKUP($A118,'Season 14'!AK$4:CN$104,24,0),"0"),IFERROR(VLOOKUP($A118,'Season 15'!AK$4:CN$104,24,0),"0"),)</f>
        <v>0</v>
      </c>
      <c r="X118" s="518">
        <f>SUM(
IFERROR(VLOOKUP($A118,'Season 1'!AJ$4:CM$104,25,0),"0"),IFERROR(VLOOKUP($A118,'Season 2'!AK$4:CN$104,25,0),"0"),
IFERROR(VLOOKUP($A118,'Season 3'!AK$4:CN$104,25,0),"0"),IFERROR(VLOOKUP($A118,'Season 4'!AK$4:CN$104,25,0),"0"),
IFERROR(VLOOKUP($A118,'Season 5'!AK$4:CN$104,25,0),"0"),IFERROR(VLOOKUP($A118,'Season 6'!AK$4:CN$104,25,0),"0"),
IFERROR(VLOOKUP($A118,'Season 7'!AK$4:CN$104,25,0),"0"),IFERROR(VLOOKUP($A118,'Season 8'!AK$4:CN$104,25,0),"0"),
IFERROR(VLOOKUP($A118,'Season 9'!AK$4:CN$104,25,0),"0"),IFERROR(VLOOKUP($A118,'Season 10'!AK$4:CN$104,25,0),"0"),
IFERROR(VLOOKUP($A118,'Season 11'!AK$4:CN$104,25,0),"0"),IFERROR(VLOOKUP($A118,'Season 12'!AK$4:CN$104,25,0),"0"),
IFERROR(VLOOKUP($A118,'Season 13'!AK$4:CN$104,25,0),"0"),IFERROR(VLOOKUP($A118,'Season 14'!AK$4:CN$104,25,0),"0"),IFERROR(VLOOKUP($A118,'Season 15'!AK$4:CN$104,25,0),"0"),)</f>
        <v>0</v>
      </c>
      <c r="Y118" s="21">
        <f>SUM(
IFERROR(VLOOKUP($A118,'Season 1'!AJ$4:CM$104,26,0),"0"),IFERROR(VLOOKUP($A118,'Season 2'!AK$4:CN$104,26,0),"0"),
IFERROR(VLOOKUP($A118,'Season 3'!AK$4:CN$104,26,0),"0"),IFERROR(VLOOKUP($A118,'Season 4'!AK$4:CN$104,26,0),"0"),
IFERROR(VLOOKUP($A118,'Season 5'!AK$4:CN$104,26,0),"0"),IFERROR(VLOOKUP($A118,'Season 6'!AK$4:CN$104,26,0),"0"),
IFERROR(VLOOKUP($A118,'Season 7'!AK$4:CN$104,26,0),"0"),IFERROR(VLOOKUP($A118,'Season 8'!AK$4:CN$104,26,0),"0"),
IFERROR(VLOOKUP($A118,'Season 9'!AK$4:CN$104,26,0),"0"),IFERROR(VLOOKUP($A118,'Season 10'!AK$4:CN$104,26,0),"0"),
IFERROR(VLOOKUP($A118,'Season 11'!AK$4:CN$104,26,0),"0"),IFERROR(VLOOKUP($A118,'Season 12'!AK$4:CN$104,26,0),"0"),
IFERROR(VLOOKUP($A118,'Season 13'!AK$4:CN$104,26,0),"0"),IFERROR(VLOOKUP($A118,'Season 14'!AK$4:CN$104,26,0),"0"),IFERROR(VLOOKUP($A118,'Season 15'!AK$4:CN$104,26,0),"0"),)</f>
        <v>0</v>
      </c>
      <c r="Z118" s="402">
        <f>SUM(
IFERROR(VLOOKUP($A118,'Season 1'!AJ$4:CM$104,27,0),"0"),IFERROR(VLOOKUP($A118,'Season 2'!AK$4:CN$104,27,0),"0"),
IFERROR(VLOOKUP($A118,'Season 3'!AK$4:CN$104,27,0),"0"),IFERROR(VLOOKUP($A118,'Season 4'!AK$4:CN$104,27,0),"0"),
IFERROR(VLOOKUP($A118,'Season 5'!AK$4:CN$104,27,0),"0"),IFERROR(VLOOKUP($A118,'Season 6'!AK$4:CN$104,27,0),"0"),
IFERROR(VLOOKUP($A118,'Season 7'!AK$4:CN$104,27,0),"0"),IFERROR(VLOOKUP($A118,'Season 8'!AK$4:CN$104,27,0),"0"),
IFERROR(VLOOKUP($A118,'Season 9'!AK$4:CN$104,27,0),"0"),IFERROR(VLOOKUP($A118,'Season 10'!AK$4:CN$104,27,0),"0"),
IFERROR(VLOOKUP($A118,'Season 11'!AK$4:CN$104,27,0),"0"),IFERROR(VLOOKUP($A118,'Season 12'!AK$4:CN$104,27,0),"0"),
IFERROR(VLOOKUP($A118,'Season 13'!AK$4:CN$104,27,0),"0"),IFERROR(VLOOKUP($A118,'Season 14'!AK$4:CN$104,27,0),"0"),IFERROR(VLOOKUP($A118,'Season 15'!AK$4:CN$104,27,0),"0"),)</f>
        <v>0</v>
      </c>
      <c r="AA118" s="403">
        <f>SUM(
IFERROR(VLOOKUP($A118,'Season 1'!AJ$4:CM$104,28,0),"0"),IFERROR(VLOOKUP($A118,'Season 2'!AK$4:CN$104,28,0),"0"),
IFERROR(VLOOKUP($A118,'Season 3'!AK$4:CN$104,28,0),"0"),IFERROR(VLOOKUP($A118,'Season 4'!AK$4:CN$104,28,0),"0"),
IFERROR(VLOOKUP($A118,'Season 5'!AK$4:CN$104,28,0),"0"),IFERROR(VLOOKUP($A118,'Season 6'!AK$4:CN$104,28,0),"0"),
IFERROR(VLOOKUP($A118,'Season 7'!AK$4:CN$104,28,0),"0"),IFERROR(VLOOKUP($A118,'Season 8'!AK$4:CN$104,28,0),"0"),
IFERROR(VLOOKUP($A118,'Season 9'!AK$4:CN$104,28,0),"0"),IFERROR(VLOOKUP($A118,'Season 10'!AK$4:CN$104,28,0),"0"),
IFERROR(VLOOKUP($A118,'Season 11'!AK$4:CN$104,28,0),"0"),IFERROR(VLOOKUP($A118,'Season 12'!AK$4:CN$104,28,0),"0"),
IFERROR(VLOOKUP($A118,'Season 13'!AK$4:CN$104,28,0),"0"),IFERROR(VLOOKUP($A118,'Season 14'!AK$4:CN$104,28,0),"0"),IFERROR(VLOOKUP($A118,'Season 15'!AK$4:CN$104,28,0),"0"),)</f>
        <v>0</v>
      </c>
      <c r="AB118" s="398">
        <f>SUM(
IFERROR(VLOOKUP($A118,'Season 1'!AJ$4:CM$104,29,0),"0"),IFERROR(VLOOKUP($A118,'Season 2'!AK$4:CN$104,29,0),"0"),
IFERROR(VLOOKUP($A118,'Season 3'!AK$4:CN$104,29,0),"0"),IFERROR(VLOOKUP($A118,'Season 4'!AK$4:CN$104,29,0),"0"),
IFERROR(VLOOKUP($A118,'Season 5'!AK$4:CN$104,29,0),"0"),IFERROR(VLOOKUP($A118,'Season 6'!AK$4:CN$104,29,0),"0"),
IFERROR(VLOOKUP($A118,'Season 7'!AK$4:CN$104,29,0),"0"),IFERROR(VLOOKUP($A118,'Season 8'!AK$4:CN$104,29,0),"0"),
IFERROR(VLOOKUP($A118,'Season 9'!AK$4:CN$104,29,0),"0"),IFERROR(VLOOKUP($A118,'Season 10'!AK$4:CN$104,29,0),"0"),
IFERROR(VLOOKUP($A118,'Season 11'!AK$4:CN$104,29,0),"0"),IFERROR(VLOOKUP($A118,'Season 12'!AK$4:CN$104,29,0),"0"),
IFERROR(VLOOKUP($A118,'Season 13'!AK$4:CN$104,29,0),"0"),IFERROR(VLOOKUP($A118,'Season 14'!AK$4:CN$104,29,0),"0"),IFERROR(VLOOKUP($A118,'Season 15'!AK$4:CN$104,29,0),"0"),)</f>
        <v>0</v>
      </c>
      <c r="AC118" s="518">
        <f>SUM(
IFERROR(VLOOKUP($A118,'Season 1'!AJ$4:CM$104,30,0),"0"),IFERROR(VLOOKUP($A118,'Season 2'!AK$4:CN$104,30,0),"0"),
IFERROR(VLOOKUP($A118,'Season 3'!AK$4:CN$104,30,0),"0"),IFERROR(VLOOKUP($A118,'Season 4'!AK$4:CN$104,30,0),"0"),
IFERROR(VLOOKUP($A118,'Season 5'!AK$4:CN$104,30,0),"0"),IFERROR(VLOOKUP($A118,'Season 6'!AK$4:CN$104,30,0),"0"),
IFERROR(VLOOKUP($A118,'Season 7'!AK$4:CN$104,30,0),"0"),IFERROR(VLOOKUP($A118,'Season 8'!AK$4:CN$104,30,0),"0"),
IFERROR(VLOOKUP($A118,'Season 9'!AK$4:CN$104,30,0),"0"),IFERROR(VLOOKUP($A118,'Season 10'!AK$4:CN$104,30,0),"0"),
IFERROR(VLOOKUP($A118,'Season 11'!AK$4:CN$104,30,0),"0"),IFERROR(VLOOKUP($A118,'Season 12'!AK$4:CN$104,30,0),"0"),
IFERROR(VLOOKUP($A118,'Season 13'!AK$4:CN$104,30,0),"0"),IFERROR(VLOOKUP($A118,'Season 14'!AK$4:CN$104,30,0),"0"),IFERROR(VLOOKUP($A118,'Season 15'!AK$4:CN$104,30,0),"0"),)</f>
        <v>0</v>
      </c>
      <c r="AD118" s="21">
        <f>SUM(
IFERROR(VLOOKUP($A118,'Season 1'!AJ$4:CM$104,31,0),"0"),IFERROR(VLOOKUP($A118,'Season 2'!AK$4:CN$104,31,0),"0"),
IFERROR(VLOOKUP($A118,'Season 3'!AK$4:CN$104,31,0),"0"),IFERROR(VLOOKUP($A118,'Season 4'!AK$4:CN$104,31,0),"0"),
IFERROR(VLOOKUP($A118,'Season 5'!AK$4:CN$104,31,0),"0"),IFERROR(VLOOKUP($A118,'Season 6'!AK$4:CN$104,31,0),"0"),
IFERROR(VLOOKUP($A118,'Season 7'!AK$4:CN$104,31,0),"0"),IFERROR(VLOOKUP($A118,'Season 8'!AK$4:CN$104,31,0),"0"),
IFERROR(VLOOKUP($A118,'Season 9'!AK$4:CN$104,31,0),"0"),IFERROR(VLOOKUP($A118,'Season 10'!AK$4:CN$104,31,0),"0"),
IFERROR(VLOOKUP($A118,'Season 11'!AK$4:CN$104,31,0),"0"),IFERROR(VLOOKUP($A118,'Season 12'!AK$4:CN$104,31,0),"0"),
IFERROR(VLOOKUP($A118,'Season 13'!AK$4:CN$104,31,0),"0"),IFERROR(VLOOKUP($A118,'Season 14'!AK$4:CN$104,31,0),"0"),IFERROR(VLOOKUP($A118,'Season 15'!AK$4:CN$104,31,0),"0"),)</f>
        <v>0</v>
      </c>
      <c r="AE118" s="402">
        <f>SUM(
IFERROR(VLOOKUP($A118,'Season 1'!AJ$4:CM$104,32,0),"0"),IFERROR(VLOOKUP($A118,'Season 2'!AK$4:CN$104,32,0),"0"),
IFERROR(VLOOKUP($A118,'Season 3'!AK$4:CN$104,32,0),"0"),IFERROR(VLOOKUP($A118,'Season 4'!AK$4:CN$104,32,0),"0"),
IFERROR(VLOOKUP($A118,'Season 5'!AK$4:CN$104,32,0),"0"),IFERROR(VLOOKUP($A118,'Season 6'!AK$4:CN$104,32,0),"0"),
IFERROR(VLOOKUP($A118,'Season 7'!AK$4:CN$104,32,0),"0"),IFERROR(VLOOKUP($A118,'Season 8'!AK$4:CN$104,32,0),"0"),
IFERROR(VLOOKUP($A118,'Season 9'!AK$4:CN$104,32,0),"0"),IFERROR(VLOOKUP($A118,'Season 10'!AK$4:CN$104,32,0),"0"),
IFERROR(VLOOKUP($A118,'Season 11'!AK$4:CN$104,32,0),"0"),IFERROR(VLOOKUP($A118,'Season 12'!AK$4:CN$104,32,0),"0"),
IFERROR(VLOOKUP($A118,'Season 13'!AK$4:CN$104,32,0),"0"),IFERROR(VLOOKUP($A118,'Season 14'!AK$4:CN$104,32,0),"0"),IFERROR(VLOOKUP($A118,'Season 15'!AK$4:CN$104,32,0),"0"),)</f>
        <v>0</v>
      </c>
      <c r="AF118" s="403">
        <f>SUM(IFERROR(VLOOKUP($A118,'Season 2'!AK$4:CN$104,33,0),"0"),
IFERROR(VLOOKUP($A118,'Season 3'!AK$4:CN$104,33,0),"0"),IFERROR(VLOOKUP($A118,'Season 4'!AK$4:CN$104,33,0),"0"),
IFERROR(VLOOKUP($A118,'Season 5'!AK$4:CN$104,33,0),"0"),IFERROR(VLOOKUP($A118,'Season 6'!AK$4:CN$104,33,0),"0"),
IFERROR(VLOOKUP($A118,'Season 7'!AK$4:CN$104,33,0),"0"),IFERROR(VLOOKUP($A118,'Season 8'!AK$4:CN$104,33,0),"0"),
IFERROR(VLOOKUP($A118,'Season 9'!AK$4:CN$104,33,0),"0"),IFERROR(VLOOKUP($A118,'Season 10'!AK$4:CN$104,33,0),"0"),
IFERROR(VLOOKUP($A118,'Season 11'!AK$4:CN$104,33,0),"0"),IFERROR(VLOOKUP($A118,'Season 12'!AK$4:CN$104,33,0),"0"),
IFERROR(VLOOKUP($A118,'Season 13'!AK$4:CN$104,33,0),"0"),IFERROR(VLOOKUP($A118,'Season 14'!AK$4:CN$104,33,0),"0"),IFERROR(VLOOKUP($A118,'Season 15'!AK$4:CN$104,33,0),"0"),)</f>
        <v>0</v>
      </c>
      <c r="AG118" s="398">
        <f>SUM(IFERROR(VLOOKUP($A118,'Season 2'!AK$4:CN$104,34,0),"0"),
IFERROR(VLOOKUP($A118,'Season 3'!AK$4:CN$104,34,0),"0"),IFERROR(VLOOKUP($A118,'Season 4'!AK$4:CN$104,34,0),"0"),
IFERROR(VLOOKUP($A118,'Season 5'!AK$4:CN$104,34,0),"0"),IFERROR(VLOOKUP($A118,'Season 6'!AK$4:CN$104,34,0),"0"),
IFERROR(VLOOKUP($A118,'Season 7'!AK$4:CN$104,34,0),"0"),IFERROR(VLOOKUP($A118,'Season 8'!AK$4:CN$104,34,0),"0"),
IFERROR(VLOOKUP($A118,'Season 9'!AK$4:CN$104,34,0),"0"),IFERROR(VLOOKUP($A118,'Season 10'!AK$4:CN$104,34,0),"0"),
IFERROR(VLOOKUP($A118,'Season 11'!AK$4:CN$104,34,0),"0"),IFERROR(VLOOKUP($A118,'Season 12'!AK$4:CN$104,34,0),"0"),
IFERROR(VLOOKUP($A118,'Season 13'!AK$4:CN$104,34,0),"0"),IFERROR(VLOOKUP($A118,'Season 14'!AK$4:CN$104,34,0),"0"),IFERROR(VLOOKUP($A118,'Season 15'!AK$4:CN$104,34,0),"0"),)</f>
        <v>0</v>
      </c>
      <c r="AH118" s="518">
        <f>SUM(IFERROR(VLOOKUP($A118,'Season 2'!AK$4:CN$104,35,0),"0"),
IFERROR(VLOOKUP($A118,'Season 3'!AK$4:CN$104,35,0),"0"),IFERROR(VLOOKUP($A118,'Season 4'!AK$4:CN$104,35,0),"0"),
IFERROR(VLOOKUP($A118,'Season 5'!AK$4:CN$104,35,0),"0"),IFERROR(VLOOKUP($A118,'Season 6'!AK$4:CN$104,35,0),"0"),
IFERROR(VLOOKUP($A118,'Season 7'!AK$4:CN$104,35,0),"0"),IFERROR(VLOOKUP($A118,'Season 8'!AK$4:CN$104,35,0),"0"),
IFERROR(VLOOKUP($A118,'Season 9'!AK$4:CN$104,35,0),"0"),IFERROR(VLOOKUP($A118,'Season 10'!AK$4:CN$104,35,0),"0"),
IFERROR(VLOOKUP($A118,'Season 11'!AK$4:CN$104,35,0),"0"),IFERROR(VLOOKUP($A118,'Season 12'!AK$4:CN$104,35,0),"0"),
IFERROR(VLOOKUP($A118,'Season 13'!AK$4:CN$104,35,0),"0"),IFERROR(VLOOKUP($A118,'Season 14'!AK$4:CN$104,35,0),"0"),IFERROR(VLOOKUP($A118,'Season 15'!AK$4:CN$104,35,0),"0"),)</f>
        <v>0</v>
      </c>
      <c r="AI118" s="21">
        <f>SUM(IFERROR(VLOOKUP($A118,'Season 2'!AK$4:CN$104,36,0),"0"),
IFERROR(VLOOKUP($A118,'Season 3'!AK$4:CN$104,36,0),"0"),IFERROR(VLOOKUP($A118,'Season 4'!AK$4:CN$104,36,0),"0"),
IFERROR(VLOOKUP($A118,'Season 5'!AK$4:CN$104,36,0),"0"),IFERROR(VLOOKUP($A118,'Season 6'!AK$4:CN$104,36,0),"0"),
IFERROR(VLOOKUP($A118,'Season 7'!AK$4:CN$104,36,0),"0"),IFERROR(VLOOKUP($A118,'Season 8'!AK$4:CN$104,36,0),"0"),
IFERROR(VLOOKUP($A118,'Season 9'!AK$4:CN$104,36,0),"0"),IFERROR(VLOOKUP($A118,'Season 10'!AK$4:CN$104,36,0),"0"),
IFERROR(VLOOKUP($A118,'Season 11'!AK$4:CN$104,36,0),"0"),IFERROR(VLOOKUP($A118,'Season 12'!AK$4:CN$104,36,0),"0"),
IFERROR(VLOOKUP($A118,'Season 13'!AK$4:CN$104,36,0),"0"),IFERROR(VLOOKUP($A118,'Season 14'!AK$4:CN$104,36,0),"0"),IFERROR(VLOOKUP($A118,'Season 15'!AK$4:CN$104,36,0),"0"),)</f>
        <v>0</v>
      </c>
      <c r="AJ118" s="402">
        <f>SUM(IFERROR(VLOOKUP($A118,'Season 2'!AK$4:CN$104,37,0),"0"),
IFERROR(VLOOKUP($A118,'Season 3'!AK$4:CN$104,37,0),"0"),IFERROR(VLOOKUP($A118,'Season 4'!AK$4:CN$104,37,0),"0"),
IFERROR(VLOOKUP($A118,'Season 5'!AK$4:CN$104,37,0),"0"),IFERROR(VLOOKUP($A118,'Season 6'!AK$4:CN$104,37,0),"0"),
IFERROR(VLOOKUP($A118,'Season 7'!AK$4:CN$104,37,0),"0"),IFERROR(VLOOKUP($A118,'Season 8'!AK$4:CN$104,37,0),"0"),
IFERROR(VLOOKUP($A118,'Season 9'!AK$4:CN$104,37,0),"0"),IFERROR(VLOOKUP($A118,'Season 10'!AK$4:CN$104,37,0),"0"),
IFERROR(VLOOKUP($A118,'Season 11'!AK$4:CN$104,37,0),"0"),IFERROR(VLOOKUP($A118,'Season 12'!AK$4:CN$104,37,0),"0"),
IFERROR(VLOOKUP($A118,'Season 13'!AK$4:CN$104,37,0),"0"),IFERROR(VLOOKUP($A118,'Season 14'!AK$4:CN$104,37,0),"0"),IFERROR(VLOOKUP($A118,'Season 15'!AK$4:CN$104,37,0),"0"),)</f>
        <v>0</v>
      </c>
      <c r="AK118" s="403">
        <f>SUM(IFERROR(VLOOKUP($A118,'Season 1'!AJ$4:CM$104,33,0),"0"),IFERROR(VLOOKUP($A118,'Season 2'!AK$4:CN$104,38,0),"0"),
IFERROR(VLOOKUP($A118,'Season 3'!AK$4:CN$104,38,0),"0"),IFERROR(VLOOKUP($A118,'Season 4'!AK$4:CN$104,38,0),"0"),
IFERROR(VLOOKUP($A118,'Season 5'!AK$4:CN$104,38,0),"0"),IFERROR(VLOOKUP($A118,'Season 6'!AK$4:CN$104,38,0),"0"),
IFERROR(VLOOKUP($A118,'Season 7'!AK$4:CN$104,38,0),"0"),IFERROR(VLOOKUP($A118,'Season 8'!AK$4:CN$104,38,0),"0"),
IFERROR(VLOOKUP($A118,'Season 9'!AK$4:CN$104,38,0),"0"),IFERROR(VLOOKUP($A118,'Season 10'!AK$4:CN$104,38,0),"0"),
IFERROR(VLOOKUP($A118,'Season 11'!AK$4:CN$104,38,0),"0"),IFERROR(VLOOKUP($A118,'Season 12'!AK$4:CN$104,38,0),"0"),
IFERROR(VLOOKUP($A118,'Season 13'!AK$4:CN$104,38,0),"0"),IFERROR(VLOOKUP($A118,'Season 14'!AK$4:CN$104,38,0),"0"),IFERROR(VLOOKUP($A118,'Season 15'!AK$4:CN$104,38,0),"0"),)</f>
        <v>0</v>
      </c>
      <c r="AL118" s="398">
        <f>SUM(IFERROR(VLOOKUP($A118,'Season 1'!AJ$4:CM$104,34,0),"0"),IFERROR(VLOOKUP($A118,'Season 2'!AK$4:CN$104,39,0),"0"),
IFERROR(VLOOKUP($A118,'Season 3'!AK$4:CN$104,39,0),"0"),IFERROR(VLOOKUP($A118,'Season 4'!AK$4:CN$104,39,0),"0"),
IFERROR(VLOOKUP($A118,'Season 5'!AK$4:CN$104,39,0),"0"),IFERROR(VLOOKUP($A118,'Season 6'!AK$4:CN$104,39,0),"0"),
IFERROR(VLOOKUP($A118,'Season 7'!AK$4:CN$104,39,0),"0"),IFERROR(VLOOKUP($A118,'Season 8'!AK$4:CN$104,39,0),"0"),
IFERROR(VLOOKUP($A118,'Season 9'!AK$4:CN$104,39,0),"0"),IFERROR(VLOOKUP($A118,'Season 10'!AK$4:CN$104,39,0),"0"),
IFERROR(VLOOKUP($A118,'Season 11'!AK$4:CN$104,39,0),"0"),IFERROR(VLOOKUP($A118,'Season 12'!AK$4:CN$104,39,0),"0"),
IFERROR(VLOOKUP($A118,'Season 13'!AK$4:CN$104,39,0),"0"),IFERROR(VLOOKUP($A118,'Season 14'!AK$4:CN$104,39,0),"0"),IFERROR(VLOOKUP($A118,'Season 15'!AK$4:CN$104,39,0),"0"),)</f>
        <v>0</v>
      </c>
      <c r="AM118" s="518">
        <f>SUM(IFERROR(VLOOKUP($A118,'Season 1'!AJ$4:CM$104,35,0),"0"),IFERROR(VLOOKUP($A118,'Season 2'!AK$4:CN$104,40,0),"0"),
IFERROR(VLOOKUP($A118,'Season 3'!AK$4:CN$104,40,0),"0"),IFERROR(VLOOKUP($A118,'Season 4'!AK$4:CN$104,40,0),"0"),
IFERROR(VLOOKUP($A118,'Season 5'!AK$4:CN$104,40,0),"0"),IFERROR(VLOOKUP($A118,'Season 6'!AK$4:CN$104,40,0),"0"),
IFERROR(VLOOKUP($A118,'Season 7'!AK$4:CN$104,40,0),"0"),IFERROR(VLOOKUP($A118,'Season 8'!AK$4:CN$104,40,0),"0"),
IFERROR(VLOOKUP($A118,'Season 9'!AK$4:CN$104,40,0),"0"),IFERROR(VLOOKUP($A118,'Season 10'!AK$4:CN$104,40,0),"0"),
IFERROR(VLOOKUP($A118,'Season 11'!AK$4:CN$104,40,0),"0"),IFERROR(VLOOKUP($A118,'Season 12'!AK$4:CN$104,40,0),"0"),
IFERROR(VLOOKUP($A118,'Season 13'!AK$4:CN$104,40,0),"0"),IFERROR(VLOOKUP($A118,'Season 14'!AK$4:CN$104,40,0),"0"),IFERROR(VLOOKUP($A118,'Season 15'!AK$4:CN$104,40,0),"0"),)</f>
        <v>0</v>
      </c>
      <c r="AN118" s="21">
        <f>SUM(IFERROR(VLOOKUP($A118,'Season 1'!AJ$4:CM$104,36,0),"0"),IFERROR(VLOOKUP($A118,'Season 2'!AK$4:CN$104,41,0),"0"),
IFERROR(VLOOKUP($A118,'Season 3'!AK$4:CN$104,41,0),"0"),IFERROR(VLOOKUP($A118,'Season 4'!AK$4:CN$104,41,0),"0"),
IFERROR(VLOOKUP($A118,'Season 5'!AK$4:CN$104,41,0),"0"),IFERROR(VLOOKUP($A118,'Season 6'!AK$4:CN$104,41,0),"0"),
IFERROR(VLOOKUP($A118,'Season 7'!AK$4:CN$104,41,0),"0"),IFERROR(VLOOKUP($A118,'Season 8'!AK$4:CN$104,41,0),"0"),
IFERROR(VLOOKUP($A118,'Season 9'!AK$4:CN$104,41,0),"0"),IFERROR(VLOOKUP($A118,'Season 10'!AK$4:CN$104,41,0),"0"),
IFERROR(VLOOKUP($A118,'Season 11'!AK$4:CN$104,41,0),"0"),IFERROR(VLOOKUP($A118,'Season 12'!AK$4:CN$104,41,0),"0"),
IFERROR(VLOOKUP($A118,'Season 13'!AK$4:CN$104,41,0),"0"),IFERROR(VLOOKUP($A118,'Season 14'!AK$4:CN$104,41,0),"0"),IFERROR(VLOOKUP($A118,'Season 15'!AK$4:CN$104,41,0),"0"),)</f>
        <v>0</v>
      </c>
      <c r="AO118" s="402">
        <f>SUM(IFERROR(VLOOKUP($A118,'Season 1'!AJ$4:CM$104,37,0),"0"),IFERROR(VLOOKUP($A118,'Season 2'!AK$4:CN$104,42,0),"0"),
IFERROR(VLOOKUP($A118,'Season 3'!AK$4:CN$104,42,0),"0"),IFERROR(VLOOKUP($A118,'Season 4'!AK$4:CN$104,42,0),"0"),
IFERROR(VLOOKUP($A118,'Season 5'!AK$4:CN$104,42,0),"0"),IFERROR(VLOOKUP($A118,'Season 6'!AK$4:CN$104,42,0),"0"),
IFERROR(VLOOKUP($A118,'Season 7'!AK$4:CN$104,42,0),"0"),IFERROR(VLOOKUP($A118,'Season 8'!AK$4:CN$104,42,0),"0"),
IFERROR(VLOOKUP($A118,'Season 9'!AK$4:CN$104,42,0),"0"),IFERROR(VLOOKUP($A118,'Season 10'!AK$4:CN$104,42,0),"0"),
IFERROR(VLOOKUP($A118,'Season 11'!AK$4:CN$104,42,0),"0"),IFERROR(VLOOKUP($A118,'Season 12'!AK$4:CN$104,42,0),"0"),
IFERROR(VLOOKUP($A118,'Season 13'!AK$4:CN$104,42,0),"0"),IFERROR(VLOOKUP($A118,'Season 14'!AK$4:CN$104,42,0),"0"),IFERROR(VLOOKUP($A118,'Season 15'!AK$4:CN$104,42,0),"0"),)</f>
        <v>0</v>
      </c>
      <c r="AP118" s="403">
        <f>SUM(IFERROR(VLOOKUP($A118,'Season 1'!AJ$4:CM$104,43,0),"0"),IFERROR(VLOOKUP($A118,'Season 2'!AK$4:CN$104,43,0),"0"),
IFERROR(VLOOKUP($A118,'Season 3'!AK$4:CN$104,43,0),"0"),IFERROR(VLOOKUP($A118,'Season 4'!AK$4:CN$104,43,0),"0"),
IFERROR(VLOOKUP($A118,'Season 5'!AK$4:CN$104,43,0),"0"),IFERROR(VLOOKUP($A118,'Season 6'!AK$4:CN$104,43,0),"0"),
IFERROR(VLOOKUP($A118,'Season 7'!AK$4:CN$104,43,0),"0"),IFERROR(VLOOKUP($A118,'Season 8'!AK$4:CN$104,43,0),"0"),
IFERROR(VLOOKUP($A118,'Season 9'!AK$4:CN$104,43,0),"0"),IFERROR(VLOOKUP($A118,'Season 10'!AK$4:CN$104,43,0),"0"),
IFERROR(VLOOKUP($A118,'Season 11'!AK$4:CN$104,43,0),"0"),IFERROR(VLOOKUP($A118,'Season 12'!AK$4:CN$104,43,0),"0"),
IFERROR(VLOOKUP($A118,'Season 13'!AK$4:CN$104,43,0),"0"),IFERROR(VLOOKUP($A118,'Season 14'!AK$4:CN$104,43,0),"0"),IFERROR(VLOOKUP($A118,'Season 15'!AK$4:CN$104,43,0),"0"),)</f>
        <v>0</v>
      </c>
      <c r="AQ118" s="398">
        <f>SUM(IFERROR(VLOOKUP($A118,'Season 1'!AJ$4:CM$104,44,0),"0"),IFERROR(VLOOKUP($A118,'Season 2'!AK$4:CN$104,44,0),"0"),
IFERROR(VLOOKUP($A118,'Season 3'!AK$4:CN$104,44,0),"0"),IFERROR(VLOOKUP($A118,'Season 4'!AK$4:CN$104,44,0),"0"),
IFERROR(VLOOKUP($A118,'Season 5'!AK$4:CN$104,44,0),"0"),IFERROR(VLOOKUP($A118,'Season 6'!AK$4:CN$104,44,0),"0"),
IFERROR(VLOOKUP($A118,'Season 7'!AK$4:CN$104,44,0),"0"),IFERROR(VLOOKUP($A118,'Season 8'!AK$4:CN$104,44,0),"0"),
IFERROR(VLOOKUP($A118,'Season 9'!AK$4:CN$104,44,0),"0"),IFERROR(VLOOKUP($A118,'Season 10'!AK$4:CN$104,44,0),"0"),
IFERROR(VLOOKUP($A118,'Season 11'!AK$4:CN$104,44,0),"0"),IFERROR(VLOOKUP($A118,'Season 12'!AK$4:CN$104,44,0),"0"),
IFERROR(VLOOKUP($A118,'Season 13'!AK$4:CN$104,44,0),"0"),IFERROR(VLOOKUP($A118,'Season 14'!AK$4:CN$104,44,0),"0"),IFERROR(VLOOKUP($A118,'Season 15'!AK$4:CN$104,44,0),"0"),)</f>
        <v>0</v>
      </c>
      <c r="AR118" s="518">
        <f>SUM(IFERROR(VLOOKUP($A118,'Season 1'!AJ$4:CM$104,45,0),"0"),IFERROR(VLOOKUP($A118,'Season 2'!AK$4:CN$104,45,0),"0"),
IFERROR(VLOOKUP($A118,'Season 3'!AK$4:CN$104,45,0),"0"),IFERROR(VLOOKUP($A118,'Season 4'!AK$4:CN$104,45,0),"0"),
IFERROR(VLOOKUP($A118,'Season 5'!AK$4:CN$104,45,0),"0"),IFERROR(VLOOKUP($A118,'Season 6'!AK$4:CN$104,45,0),"0"),
IFERROR(VLOOKUP($A118,'Season 7'!AK$4:CN$104,45,0),"0"),IFERROR(VLOOKUP($A118,'Season 8'!AK$4:CN$104,45,0),"0"),
IFERROR(VLOOKUP($A118,'Season 9'!AK$4:CN$104,45,0),"0"),IFERROR(VLOOKUP($A118,'Season 10'!AK$4:CN$104,45,0),"0"),
IFERROR(VLOOKUP($A118,'Season 11'!AK$4:CN$104,45,0),"0"),IFERROR(VLOOKUP($A118,'Season 12'!AK$4:CN$104,45,0),"0"),
IFERROR(VLOOKUP($A118,'Season 13'!AK$4:CN$104,45,0),"0"),IFERROR(VLOOKUP($A118,'Season 14'!AK$4:CN$104,45,0),"0"),IFERROR(VLOOKUP($A118,'Season 15'!AK$4:CN$104,45,0),"0"),)</f>
        <v>0</v>
      </c>
      <c r="AS118" s="21">
        <f>SUM(IFERROR(VLOOKUP($A118,'Season 1'!AJ$4:CM$104,46,0),"0"),IFERROR(VLOOKUP($A118,'Season 2'!AK$4:CN$104,46,0),"0"),
IFERROR(VLOOKUP($A118,'Season 3'!AK$4:CN$104,46,0),"0"),IFERROR(VLOOKUP($A118,'Season 4'!AK$4:CN$104,46,0),"0"),
IFERROR(VLOOKUP($A118,'Season 5'!AK$4:CN$104,46,0),"0"),IFERROR(VLOOKUP($A118,'Season 6'!AK$4:CN$104,46,0),"0"),
IFERROR(VLOOKUP($A118,'Season 7'!AK$4:CN$104,46,0),"0"),IFERROR(VLOOKUP($A118,'Season 8'!AK$4:CN$104,46,0),"0"),
IFERROR(VLOOKUP($A118,'Season 9'!AK$4:CN$104,46,0),"0"),IFERROR(VLOOKUP($A118,'Season 10'!AK$4:CN$104,46,0),"0"),
IFERROR(VLOOKUP($A118,'Season 11'!AK$4:CN$104,46,0),"0"),IFERROR(VLOOKUP($A118,'Season 12'!AK$4:CN$104,46,0),"0"),
IFERROR(VLOOKUP($A118,'Season 13'!AK$4:CN$104,46,0),"0"),IFERROR(VLOOKUP($A118,'Season 14'!AK$4:CN$104,46,0),"0"),IFERROR(VLOOKUP($A118,'Season 15'!AK$4:CN$104,46,0),"0"),)</f>
        <v>0</v>
      </c>
      <c r="AT118" s="402">
        <f>SUM(IFERROR(VLOOKUP($A118,'Season 1'!AJ$4:CM$104,47,0),"0"),IFERROR(VLOOKUP($A118,'Season 2'!AK$4:CN$104,47,0),"0"),
IFERROR(VLOOKUP($A118,'Season 3'!AK$4:CN$104,47,0),"0"),IFERROR(VLOOKUP($A118,'Season 4'!AK$4:CN$104,47,0),"0"),
IFERROR(VLOOKUP($A118,'Season 5'!AK$4:CN$104,47,0),"0"),IFERROR(VLOOKUP($A118,'Season 6'!AK$4:CN$104,47,0),"0"),
IFERROR(VLOOKUP($A118,'Season 7'!AK$4:CN$104,47,0),"0"),IFERROR(VLOOKUP($A118,'Season 8'!AK$4:CN$104,47,0),"0"),
IFERROR(VLOOKUP($A118,'Season 9'!AK$4:CN$104,47,0),"0"),IFERROR(VLOOKUP($A118,'Season 10'!AK$4:CN$104,47,0),"0"),
IFERROR(VLOOKUP($A118,'Season 11'!AK$4:CN$104,47,0),"0"),IFERROR(VLOOKUP($A118,'Season 12'!AK$4:CN$104,47,0),"0"),
IFERROR(VLOOKUP($A118,'Season 13'!AK$4:CN$104,47,0),"0"),IFERROR(VLOOKUP($A118,'Season 14'!AK$4:CN$104,47,0),"0"),IFERROR(VLOOKUP($A118,'Season 15'!AK$4:CN$104,47,0),"0"),)</f>
        <v>0</v>
      </c>
      <c r="AU118" s="403">
        <f>SUM(IFERROR(VLOOKUP($A118,'Season 3'!AK$4:CN$104,48,0),"0"),IFERROR(VLOOKUP($A118,'Season 4'!AK$4:CN$104,48,0),"0"),
IFERROR(VLOOKUP($A118,'Season 5'!AK$4:CN$104,48,0),"0"),IFERROR(VLOOKUP($A118,'Season 6'!AK$4:CN$104,48,0),"0"),
IFERROR(VLOOKUP($A118,'Season 7'!AK$4:CN$104,48,0),"0"),IFERROR(VLOOKUP($A118,'Season 8'!AK$4:CN$104,48,0),"0"),
IFERROR(VLOOKUP($A118,'Season 9'!AK$4:CN$104,48,0),"0"),IFERROR(VLOOKUP($A118,'Season 10'!AK$4:CN$104,48,0),"0"),
IFERROR(VLOOKUP($A118,'Season 11'!AK$4:CN$104,48,0),"0"),IFERROR(VLOOKUP($A118,'Season 12'!AK$4:CN$104,48,0),"0"),
IFERROR(VLOOKUP($A118,'Season 13'!AK$4:CN$104,48,0),"0"),IFERROR(VLOOKUP($A118,'Season 14'!AK$4:CN$104,48,0),"0"),IFERROR(VLOOKUP($A118,'Season 15'!AK$4:CN$104,48,0),"0"),)</f>
        <v>0</v>
      </c>
      <c r="AV118" s="398">
        <f>SUM(IFERROR(VLOOKUP($A118,'Season 3'!AK$4:CN$104,49,0),"0"),IFERROR(VLOOKUP($A118,'Season 4'!AK$4:CN$104,49,0),"0"),
IFERROR(VLOOKUP($A118,'Season 5'!AK$4:CN$104,49,0),"0"),IFERROR(VLOOKUP($A118,'Season 6'!AK$4:CN$104,49,0),"0"),
IFERROR(VLOOKUP($A118,'Season 7'!AK$4:CN$104,49,0),"0"),IFERROR(VLOOKUP($A118,'Season 8'!AK$4:CN$104,49,0),"0"),
IFERROR(VLOOKUP($A118,'Season 9'!AK$4:CN$104,49,0),"0"),IFERROR(VLOOKUP($A118,'Season 10'!AK$4:CN$104,49,0),"0"),
IFERROR(VLOOKUP($A118,'Season 11'!AK$4:CN$104,49,0),"0"),IFERROR(VLOOKUP($A118,'Season 12'!AK$4:CN$104,49,0),"0"),
IFERROR(VLOOKUP($A118,'Season 13'!AK$4:CN$104,49,0),"0"),IFERROR(VLOOKUP($A118,'Season 14'!AK$4:CN$104,49,0),"0"),IFERROR(VLOOKUP($A118,'Season 15'!AK$4:CN$104,49,0),"0"),)</f>
        <v>0</v>
      </c>
      <c r="AW118" s="518">
        <f>SUM(IFERROR(VLOOKUP($A118,'Season 3'!AK$4:CN$104,50,0),"0"),IFERROR(VLOOKUP($A118,'Season 4'!AK$4:CN$104,50,0),"0"),
IFERROR(VLOOKUP($A118,'Season 5'!AK$4:CN$104,50,0),"0"),IFERROR(VLOOKUP($A118,'Season 6'!AK$4:CN$104,50,0),"0"),
IFERROR(VLOOKUP($A118,'Season 7'!AK$4:CN$104,50,0),"0"),IFERROR(VLOOKUP($A118,'Season 8'!AK$4:CN$104,50,0),"0"),
IFERROR(VLOOKUP($A118,'Season 9'!AK$4:CN$104,50,0),"0"),IFERROR(VLOOKUP($A118,'Season 10'!AK$4:CN$104,50,0),"0"),
IFERROR(VLOOKUP($A118,'Season 11'!AK$4:CN$104,50,0),"0"),IFERROR(VLOOKUP($A118,'Season 12'!AK$4:CN$104,50,0),"0"),
IFERROR(VLOOKUP($A118,'Season 13'!AK$4:CN$104,50,0),"0"),IFERROR(VLOOKUP($A118,'Season 14'!AK$4:CN$104,50,0),"0"),IFERROR(VLOOKUP($A118,'Season 15'!AK$4:CN$104,50,0),"0"),)</f>
        <v>0</v>
      </c>
      <c r="AX118" s="21">
        <f>SUM(IFERROR(VLOOKUP($A118,'Season 3'!AK$4:CN$104,51,0),"0"),IFERROR(VLOOKUP($A118,'Season 4'!AK$4:CN$104,51,0),"0"),
IFERROR(VLOOKUP($A118,'Season 5'!AK$4:CN$104,51,0),"0"),IFERROR(VLOOKUP($A118,'Season 6'!AK$4:CN$104,51,0),"0"),
IFERROR(VLOOKUP($A118,'Season 7'!AK$4:CN$104,51,0),"0"),IFERROR(VLOOKUP($A118,'Season 8'!AK$4:CN$104,51,0),"0"),
IFERROR(VLOOKUP($A118,'Season 9'!AK$4:CN$104,51,0),"0"),IFERROR(VLOOKUP($A118,'Season 10'!AK$4:CN$104,51,0),"0"),
IFERROR(VLOOKUP($A118,'Season 11'!AK$4:CN$104,51,0),"0"),IFERROR(VLOOKUP($A118,'Season 12'!AK$4:CN$104,51,0),"0"),
IFERROR(VLOOKUP($A118,'Season 13'!AK$4:CN$104,51,0),"0"),IFERROR(VLOOKUP($A118,'Season 14'!AK$4:CN$104,51,0),"0"),IFERROR(VLOOKUP($A118,'Season 15'!AK$4:CN$104,51,0),"0"),)</f>
        <v>0</v>
      </c>
      <c r="AY118" s="402">
        <f>SUM(IFERROR(VLOOKUP($A118,'Season 3'!AK$4:CN$104,52,0),"0"),IFERROR(VLOOKUP($A118,'Season 4'!AK$4:CN$104,52,0),"0"),
IFERROR(VLOOKUP($A118,'Season 5'!AK$4:CN$104,52,0),"0"),IFERROR(VLOOKUP($A118,'Season 6'!AK$4:CN$104,52,0),"0"),
IFERROR(VLOOKUP($A118,'Season 7'!AK$4:CN$104,52,0),"0"),IFERROR(VLOOKUP($A118,'Season 8'!AK$4:CN$104,52,0),"0"),
IFERROR(VLOOKUP($A118,'Season 9'!AK$4:CN$104,52,0),"0"),IFERROR(VLOOKUP($A118,'Season 10'!AK$4:CN$104,52,0),"0"),
IFERROR(VLOOKUP($A118,'Season 11'!AK$4:CN$104,52,0),"0"),IFERROR(VLOOKUP($A118,'Season 12'!AK$4:CN$104,52,0),"0"),
IFERROR(VLOOKUP($A118,'Season 13'!AK$4:CN$104,52,0),"0"),IFERROR(VLOOKUP($A118,'Season 14'!AK$4:CN$104,52,0),"0"),IFERROR(VLOOKUP($A118,'Season 15'!AK$4:CN$104,52,0),"0"),)</f>
        <v>0</v>
      </c>
      <c r="AZ118" s="403">
        <f>SUM(IFERROR(VLOOKUP($A118,'Season 1'!AJ$4:CM$104,38,0),"0"),IFERROR(VLOOKUP($A118,'Season 2'!AK$4:CN$104,48,0),"0"),)</f>
        <v>0</v>
      </c>
      <c r="BA118" s="398">
        <f>SUM(IFERROR(VLOOKUP($A118,'Season 1'!AJ$4:CM$104,39,0),"0"),IFERROR(VLOOKUP($A118,'Season 2'!AK$4:CN$104,49,0),"0"),)</f>
        <v>0</v>
      </c>
      <c r="BB118" s="518">
        <f>SUM(IFERROR(VLOOKUP($A118,'Season 1'!AJ$4:CM$104,40,0),"0"),IFERROR(VLOOKUP($A118,'Season 2'!AK$4:CN$104,50,0),"0"),)</f>
        <v>0</v>
      </c>
      <c r="BC118" s="21">
        <f>SUM(IFERROR(VLOOKUP($A118,'Season 1'!AJ$4:CM$104,41,0),"0"),IFERROR(VLOOKUP($A118,'Season 2'!AK$4:CN$104,51,0),"0"),)</f>
        <v>0</v>
      </c>
      <c r="BD118" s="402">
        <f>SUM(IFERROR(VLOOKUP($A118,'Season 1'!AJ$4:CM$104,42,0),"0"),IFERROR(VLOOKUP($A118,'Season 2'!AK$4:CN$104,52,0),"0"),)</f>
        <v>0</v>
      </c>
      <c r="BE118" s="561">
        <f>SUM(
IFERROR(VLOOKUP($A118,'Season 1'!AJ$4:CM$104,48,0),"0"),IFERROR(VLOOKUP($A118,'Season 2'!AK$4:CN$104,53,0),"0"),
IFERROR(VLOOKUP($A118,'Season 3'!AK$4:CN$104,53,0),"0"),IFERROR(VLOOKUP($A118,'Season 4'!AK$4:CN$104,53,0),"0"),
IFERROR(VLOOKUP($A118,'Season 5'!AK$4:CN$104,53,0),"0"),IFERROR(VLOOKUP($A118,'Season 6'!AK$4:CN$104,53,0),"0"),
IFERROR(VLOOKUP($A118,'Season 7'!AK$4:CN$104,53,0),"0"),IFERROR(VLOOKUP($A118,'Season 8'!AK$4:CN$104,53,0),"0"),
IFERROR(VLOOKUP($A118,'Season 9'!AK$4:CN$104,53,0),"0"),IFERROR(VLOOKUP($A118,'Season 10'!AK$4:CN$104,53,0),"0"),
IFERROR(VLOOKUP($A118,'Season 11'!AK$4:CN$104,53,0),"0"),IFERROR(VLOOKUP($A118,'Season 12'!AK$4:CN$104,53,0),"0"),
IFERROR(VLOOKUP($A118,'Season 13'!AK$4:CN$104,53,0),"0"),IFERROR(VLOOKUP($A118,'Season 14'!AK$4:CN$104,53,0),"0"),IFERROR(VLOOKUP($A118,'Season 15'!AK$4:CN$104,53,0),"0"),)</f>
        <v>0</v>
      </c>
      <c r="BF118" s="562">
        <f>SUM(
IFERROR(VLOOKUP($A118,'Season 1'!AJ$4:CM$104,49,0),"0"),IFERROR(VLOOKUP($A118,'Season 2'!AK$4:CN$104,54,0),"0"),
IFERROR(VLOOKUP($A118,'Season 3'!AK$4:CN$104,54,0),"0"),IFERROR(VLOOKUP($A118,'Season 4'!AK$4:CN$104,54,0),"0"),
IFERROR(VLOOKUP($A118,'Season 5'!AK$4:CN$104,54,0),"0"),IFERROR(VLOOKUP($A118,'Season 6'!AK$4:CN$104,54,0),"0"),
IFERROR(VLOOKUP($A118,'Season 7'!AK$4:CN$104,54,0),"0"),IFERROR(VLOOKUP($A118,'Season 8'!AK$4:CN$104,54,0),"0"),
IFERROR(VLOOKUP($A118,'Season 9'!AK$4:CN$104,54,0),"0"),IFERROR(VLOOKUP($A118,'Season 10'!AK$4:CN$104,54,0),"0"),
IFERROR(VLOOKUP($A118,'Season 11'!AK$4:CN$104,540),"0"),IFERROR(VLOOKUP($A118,'Season 12'!AK$4:CN$104,54,0),"0"),
IFERROR(VLOOKUP($A118,'Season 13'!AK$4:CN$104,54,0),"0"),IFERROR(VLOOKUP($A118,'Season 14'!AK$4:CN$104,54,0),"0"),IFERROR(VLOOKUP($A118,'Season 15'!AK$4:CN$104,54,0),"0"),)</f>
        <v>0</v>
      </c>
      <c r="BG118" s="529" t="e">
        <f t="shared" si="3"/>
        <v>#DIV/0!</v>
      </c>
      <c r="BI118" s="553"/>
      <c r="BJ118" s="553"/>
      <c r="BK118" s="553"/>
      <c r="BL118" s="553"/>
      <c r="BM118" s="553"/>
      <c r="BN118" s="553"/>
      <c r="BO118" s="822"/>
      <c r="BP118" s="822"/>
      <c r="BQ118" s="822"/>
      <c r="BR118" s="822"/>
      <c r="BS118" s="12" t="str">
        <f>IFERROR(VLOOKUP($A118,'Season 1'!$AJ$4:$CM$104,50,0),"0")</f>
        <v>0</v>
      </c>
      <c r="BT118" s="12" t="str">
        <f>IFERROR(VLOOKUP($A118,'Season 1'!$AJ$4:$CM$104,51,0),"0")</f>
        <v>0</v>
      </c>
      <c r="BU118" s="12" t="str">
        <f>IFERROR(VLOOKUP($A118,'Season 2'!$AK$4:$CN$104,55,0),"0")</f>
        <v>0</v>
      </c>
      <c r="BV118" s="12" t="str">
        <f>IFERROR(VLOOKUP($A118,'Season 2'!$AK$4:$CN$104,56,0),"0")</f>
        <v>0</v>
      </c>
      <c r="BW118" s="12" t="str">
        <f>IFERROR(VLOOKUP($A118,'Season 3'!$AK$4:$CN$104,55,0),"0")</f>
        <v>0</v>
      </c>
      <c r="BX118" s="12" t="str">
        <f>IFERROR(VLOOKUP($A118,'Season 3'!$AK$4:$CN$104,56,0),"0")</f>
        <v>0</v>
      </c>
      <c r="BY118" s="12" t="str">
        <f>IFERROR(VLOOKUP($A118,'Season 4'!$AK$4:$CN$104,55,0),"0")</f>
        <v>0</v>
      </c>
      <c r="BZ118" s="12" t="str">
        <f>IFERROR(VLOOKUP($A118,'Season 4'!$AK$4:$CN$104,56,0),"0")</f>
        <v>0</v>
      </c>
      <c r="CA118" s="12" t="str">
        <f>IFERROR(VLOOKUP($A118,'Season 5'!$AK$4:$CN$104,55,0),"0")</f>
        <v>0</v>
      </c>
      <c r="CB118" s="12" t="str">
        <f>IFERROR(VLOOKUP($A118,'Season 5'!$AK$4:$CN$104,56,0),"0")</f>
        <v>0</v>
      </c>
      <c r="CC118" s="12" t="str">
        <f>IFERROR(VLOOKUP($A118,'Season 6'!$AK$4:$CN$104,55,0),"0")</f>
        <v>0</v>
      </c>
      <c r="CD118" s="12" t="str">
        <f>IFERROR(VLOOKUP($A118,'Season 6'!$AK$4:$CN$104,56,0),"0")</f>
        <v>0</v>
      </c>
      <c r="CE118" s="12" t="str">
        <f>IFERROR(VLOOKUP($A118,'Season 7'!$AK$4:$CN$104,55,0),"0")</f>
        <v>0</v>
      </c>
      <c r="CF118" s="12" t="str">
        <f>IFERROR(VLOOKUP($A118,'Season 7'!$AK$4:$CN$104,56,0),"0")</f>
        <v>0</v>
      </c>
      <c r="CG118" s="12" t="str">
        <f>IFERROR(VLOOKUP($A118,'Season 8'!$AK$4:$CN$104,55,0),"0")</f>
        <v>0</v>
      </c>
      <c r="CH118" s="12" t="str">
        <f>IFERROR(VLOOKUP($A118,'Season 8'!$AK$4:$CN$104,56,0),"0")</f>
        <v>0</v>
      </c>
      <c r="CI118" s="12" t="str">
        <f>IFERROR(VLOOKUP($A118,'Season 9'!$AK$4:$CN$104,55,0),"0")</f>
        <v>0</v>
      </c>
      <c r="CJ118" s="12" t="str">
        <f>IFERROR(VLOOKUP($A118,'Season 9'!$AK$4:$CN$104,56,0),"0")</f>
        <v>0</v>
      </c>
      <c r="CK118" s="12" t="str">
        <f>IFERROR(VLOOKUP($A118,'Season 10'!$AK$4:$CN$104,55,0),"0")</f>
        <v>0</v>
      </c>
      <c r="CL118" s="12" t="str">
        <f>IFERROR(VLOOKUP($A118,'Season 10'!$AK$4:$CN$104,56,0),"0")</f>
        <v>0</v>
      </c>
      <c r="CM118" s="12" t="str">
        <f>IFERROR(VLOOKUP($A118,'Season 11'!$AK$4:$CN$104,55,0),"0")</f>
        <v>0</v>
      </c>
      <c r="CN118" s="12" t="str">
        <f>IFERROR(VLOOKUP($A118,'Season 11'!$AK$4:$CN$104,56,0),"0")</f>
        <v>0</v>
      </c>
      <c r="CO118" s="12" t="str">
        <f>IFERROR(VLOOKUP($A118,'Season 12'!$AK$4:$CN$104,55,0),"0")</f>
        <v>0</v>
      </c>
      <c r="CP118" s="12" t="str">
        <f>IFERROR(VLOOKUP($A118,'Season 12'!$AK$4:$CN$104,56,0),"0")</f>
        <v>0</v>
      </c>
      <c r="CQ118" s="12" t="str">
        <f>IFERROR(VLOOKUP($A118,'Season 13'!$AK$4:$CN$104,55,0),"0")</f>
        <v>0</v>
      </c>
      <c r="CR118" s="12" t="str">
        <f>IFERROR(VLOOKUP($A118,'Season 13'!$AK$4:$CN$104,56,0),"0")</f>
        <v>0</v>
      </c>
      <c r="CS118" s="12" t="str">
        <f>IFERROR(VLOOKUP($A118,'Season 14'!$AK$4:$CN$104,55,0),"0")</f>
        <v>0</v>
      </c>
      <c r="CT118" s="12" t="str">
        <f>IFERROR(VLOOKUP($A118,'Season 14'!$AK$4:$CN$104,56,0),"0")</f>
        <v>0</v>
      </c>
      <c r="CU118" s="12" t="str">
        <f>IFERROR(VLOOKUP($A118,'Season 15'!$AK$4:$CN$104,55,0),"0")</f>
        <v>0</v>
      </c>
      <c r="CV118" s="12" t="str">
        <f>IFERROR(VLOOKUP($A118,'Season 15'!$AK$4:$CN$104,56,0),"0")</f>
        <v>0</v>
      </c>
    </row>
    <row r="119" spans="1:100" x14ac:dyDescent="0.25">
      <c r="A119" s="2" t="s">
        <v>35</v>
      </c>
      <c r="B119" s="516" t="str">
        <f>IFERROR(VLOOKUP('Data Totals'!A119,'Season 1'!AJ$4:CH$104,2,FALSE),IFERROR(VLOOKUP('Data Totals'!A119,'Season 2'!AK$4:CI$104,2,FALSE),IFERROR(VLOOKUP('Data Totals'!A119,'Season 3'!AK$4:CI$104,2,FALSE),IFERROR(VLOOKUP('Data Totals'!A119,'Season 4'!AK$4:CI$104,2,FALSE),IFERROR(VLOOKUP('Data Totals'!A119,'Season 5'!AK$4:CI$104,2,FALSE),IFERROR(VLOOKUP('Data Totals'!A119,'Season 6'!AK$4:CI$104,2,FALSE),IFERROR(VLOOKUP('Data Totals'!A119,'Season 7'!AK$4:CI$104,2,FALSE),IFERROR(VLOOKUP('Data Totals'!A119,'Season 8'!AK$4:CI$104,2,FALSE),IFERROR(VLOOKUP('Data Totals'!A119,'Season 9'!AK$4:CI$104,2,FALSE),IFERROR(VLOOKUP('Data Totals'!A119,'Season 10'!AK$4:CI$104,2,FALSE),IFERROR(VLOOKUP('Data Totals'!A119,'Season 11'!AK$4:CI$104,2,FALSE),IFERROR(VLOOKUP('Data Totals'!A119,'Season 12'!AK$4:CI$104,2,FALSE),IFERROR(VLOOKUP('Data Totals'!A119,'Season 13'!AK$4:CI$104,2,FALSE),IFERROR(VLOOKUP('Data Totals'!A119,'Season 14'!AK$4:CI$104,2,FALSE),IFERROR(VLOOKUP('Data Totals'!A119,'Season 15'!AK$4:CI$104,2,FALSE),"N/A")))))))))))))))</f>
        <v>N/A</v>
      </c>
      <c r="C119" s="517" t="str">
        <f>IFERROR(VLOOKUP('Data Totals'!A119,'Season 1'!AJ$4:CH$104,3,FALSE),IFERROR(VLOOKUP('Data Totals'!A119,'Season 2'!AK$4:CI$104,3,FALSE),IFERROR(VLOOKUP('Data Totals'!A119,'Season 3'!AK$4:CI$104,3,FALSE),IFERROR(VLOOKUP('Data Totals'!A119,'Season 4'!AK$4:CI$104,3,FALSE),IFERROR(VLOOKUP('Data Totals'!A119,'Season 5'!AK$4:CI$104,3,FALSE),IFERROR(VLOOKUP('Data Totals'!A119,'Season 6'!AK$4:CI$104,3,FALSE),IFERROR(VLOOKUP('Data Totals'!A119,'Season 7'!AK$4:CI$104,3,FALSE),IFERROR(VLOOKUP('Data Totals'!A119,'Season 8'!AK$4:CI$104,3,FALSE),IFERROR(VLOOKUP('Data Totals'!A119,'Season 9'!AK$4:CI$104,3,FALSE),IFERROR(VLOOKUP('Data Totals'!A119,'Season 10'!AK$4:CI$104,3,FALSE),IFERROR(VLOOKUP('Data Totals'!A119,'Season 11'!AK$4:CI$104,3,FALSE),IFERROR(VLOOKUP('Data Totals'!A119,'Season 12'!AK$4:CI$104,3,FALSE),IFERROR(VLOOKUP('Data Totals'!A119,'Season 13'!AK$4:CI$104,3,FALSE),IFERROR(VLOOKUP('Data Totals'!A119,'Season 14'!AK$4:CI$104,3,FALSE),IFERROR(VLOOKUP('Data Totals'!A119,'Season 15'!AK$4:CI$104,3,FALSE),"N/A")))))))))))))))</f>
        <v>N/A</v>
      </c>
      <c r="D119" s="517" t="str">
        <f>IFERROR(VLOOKUP('Data Totals'!A119,'Season 15'!AK$4:CI$104,4,FALSE),IFERROR(VLOOKUP('Data Totals'!A119,'Season 14'!AK$4:CI$104,4,FALSE),IFERROR(VLOOKUP('Data Totals'!A119,'Season 13'!AK$4:CI$104,4,FALSE),IFERROR(VLOOKUP('Data Totals'!A119,'Season 12'!AK$4:CI$104,4,FALSE),IFERROR(VLOOKUP('Data Totals'!A119,'Season 11'!AK$4:CI$104,4,FALSE),IFERROR(VLOOKUP('Data Totals'!A119,'Season 10'!AK$4:CI$104,4,FALSE),IFERROR(VLOOKUP('Data Totals'!A119,'Season 9'!AK$4:CI$104,4,FALSE),IFERROR(VLOOKUP('Data Totals'!A119,'Season 8'!AK$4:CI$104,4,FALSE),IFERROR(VLOOKUP('Data Totals'!A119,'Season 7'!AK$4:CI$104,4,FALSE),IFERROR(VLOOKUP('Data Totals'!A119,'Season 6'!AK$4:CI$104,4,FALSE),IFERROR(VLOOKUP('Data Totals'!A119,'Season 5'!AK$4:CI$104,4,FALSE),IFERROR(VLOOKUP('Data Totals'!A119,'Season 4'!AK$4:CI$104,4,FALSE),IFERROR(VLOOKUP('Data Totals'!A119,'Season 3'!AK$4:CI$104,4,FALSE),IFERROR(VLOOKUP('Data Totals'!A119,'Season 2'!AK$4:CI$104,4,FALSE),IFERROR(VLOOKUP('Data Totals'!A119,'Season 1'!AJ$4:CH$104,4,FALSE),"N/A")))))))))))))))</f>
        <v>N/A</v>
      </c>
      <c r="E119" s="517" t="e">
        <f t="shared" si="2"/>
        <v>#VALUE!</v>
      </c>
      <c r="F119" s="398">
        <f>SUM(IFERROR(VLOOKUP(A119,BI$3:BN$152,2,0),"0"),
IFERROR(VLOOKUP(A119,'Season 1'!AJ$4:CM$104,7,0),"0"),IFERROR(VLOOKUP(A119,'Season 2'!AK$4:CN$104,7,0),"0"),
IFERROR(VLOOKUP(A119,'Season 3'!AK$4:CN$104,7,0),"0"),IFERROR(VLOOKUP(A119,'Season 4'!AK$4:CN$104,7,0),"0"),
IFERROR(VLOOKUP(A119,'Season 5'!AK$4:CN$104,7,0),"0"),IFERROR(VLOOKUP(A119,'Season 6'!AK$4:CN$104,7,0),"0"),
IFERROR(VLOOKUP(A119,'Season 7'!AK$4:CN$104,7,0),"0"),IFERROR(VLOOKUP(A119,'Season 8'!AK$4:CN$104,7,0),"0"),
IFERROR(VLOOKUP(A119,'Season 9'!AK$4:CN$104,7,0),"0"),IFERROR(VLOOKUP(A119,'Season 10'!AK$4:CN$104,7,0),"0"),
IFERROR(VLOOKUP(A119,'Season 11'!AK$4:CN$104,7,0),"0"),IFERROR(VLOOKUP(A119,'Season 12'!AK$4:CN$104,7,0),"0"),
IFERROR(VLOOKUP(A119,'Season 13'!AK$4:CN$104,7,0),"0"),IFERROR(VLOOKUP(A119,'Season 14'!AK$4:CN$104,7,0),"0"),IFERROR(VLOOKUP(A119,'Season 15'!AK$4:CN$104,7,0),"0"),)</f>
        <v>0</v>
      </c>
      <c r="G119" s="398">
        <f>SUM(
IFERROR(VLOOKUP(A119,'Season 1'!AJ$4:CM$104,8,0),"0"),IFERROR(VLOOKUP(A119,'Season 2'!AK$4:CN$104,8,0),"0"),
IFERROR(VLOOKUP(A119,'Season 3'!AK$4:CN$104,8,0),"0"),IFERROR(VLOOKUP(A119,'Season 4'!AK$4:CN$104,8,0),"0"),
IFERROR(VLOOKUP(A119,'Season 5'!AK$4:CN$104,8,0),"0"),IFERROR(VLOOKUP(A119,'Season 6'!AK$4:CN$104,8,0),"0"),
IFERROR(VLOOKUP(A119,'Season 7'!AK$4:CN$104,8,0),"0"),IFERROR(VLOOKUP(A119,'Season 8'!AK$4:CN$104,8,0),"0"),
IFERROR(VLOOKUP(A119,'Season 9'!AK$4:CN$104,8,0),"0"),IFERROR(VLOOKUP(A119,'Season 10'!AK$4:CN$104,8,0),"0"),
IFERROR(VLOOKUP(A119,'Season 11'!AK$4:CN$104,8,0),"0"),IFERROR(VLOOKUP(A119,'Season 12'!AK$4:CN$104,8,0),"0"),
IFERROR(VLOOKUP(A119,'Season 13'!AK$4:CN$104,8,0),"0"),IFERROR(VLOOKUP(A119,'Season 14'!AK$4:CN$104,8,0),"0"),IFERROR(VLOOKUP(A119,'Season 15'!AK$4:CN$104,8,0),"0"),)</f>
        <v>0</v>
      </c>
      <c r="H119" s="329">
        <f>SUM(
IFERROR(VLOOKUP(A119,'Season 1'!AJ$4:CM$104,9,0),"0"),IFERROR(VLOOKUP(A119,'Season 2'!AK$4:CN$104,9,0),"0"),
IFERROR(VLOOKUP(A119,'Season 3'!AK$4:CN$104,9,0),"0"),IFERROR(VLOOKUP(A119,'Season 4'!AK$4:CN$104,9,0),"0"),
IFERROR(VLOOKUP(A119,'Season 5'!AK$4:CN$104,9,0),"0"),IFERROR(VLOOKUP(A119,'Season 6'!AK$4:CN$104,9,0),"0"),
IFERROR(VLOOKUP(A119,'Season 7'!AK$4:CN$104,9,0),"0"),IFERROR(VLOOKUP(A119,'Season 8'!AK$4:CN$104,9,0),"0"),
IFERROR(VLOOKUP(A119,'Season 9'!AK$4:CN$104,9,0),"0"),IFERROR(VLOOKUP(A119,'Season 10'!AK$4:CN$104,9,0),"0"),
IFERROR(VLOOKUP(A119,'Season 11'!AK$4:CN$104,9,0),"0"),IFERROR(VLOOKUP(A119,'Season 12'!AK$4:CN$104,9,0),"0"),
IFERROR(VLOOKUP(A119,'Season 13'!AK$4:CN$104,9,0),"0"),IFERROR(VLOOKUP(A119,'Season 14'!AK$4:CN$104,9,0),"0"),IFERROR(VLOOKUP(A119,'Season 15'!AK$4:CN$104,9,0),"0"),)</f>
        <v>0</v>
      </c>
      <c r="I119" s="518">
        <f>SUM(
IFERROR(VLOOKUP(A119,'Season 1'!AJ$4:CM$104,10,0),"0"),IFERROR(VLOOKUP(A119,'Season 2'!AK$4:CN$104,10,0),"0"),
IFERROR(VLOOKUP(A119,'Season 3'!AK$4:CN$104,10,0),"0"),IFERROR(VLOOKUP(A119,'Season 4'!AK$4:CN$104,10,0),"0"),
IFERROR(VLOOKUP(A119,'Season 5'!AK$4:CN$104,10,0),"0"),IFERROR(VLOOKUP(A119,'Season 6'!AK$4:CN$104,10,0),"0"),
IFERROR(VLOOKUP(A119,'Season 7'!AK$4:CN$104,10,0),"0"),IFERROR(VLOOKUP(A119,'Season 8'!AK$4:CN$104,10,0),"0"),
IFERROR(VLOOKUP(A119,'Season 9'!AK$4:CN$104,10,0),"0"),IFERROR(VLOOKUP(A119,'Season 10'!AK$4:CN$104,10,0),"0"),
IFERROR(VLOOKUP(A119,'Season 11'!AK$4:CN$104,10,0),"0"),IFERROR(VLOOKUP(A119,'Season 12'!AK$4:CN$104,10,0),"0"),
IFERROR(VLOOKUP(A119,'Season 13'!AK$4:CN$104,10,0),"0"),IFERROR(VLOOKUP(A119,'Season 14'!AK$4:CN$104,10,0),"0"),IFERROR(VLOOKUP(A119,'Season 15'!AK$4:CN$104,10,0),"0"),)</f>
        <v>0</v>
      </c>
      <c r="J119" s="21">
        <f>SUM(IFERROR(VLOOKUP(A119,BI$3:BN$152,3,0),"0"),
IFERROR(VLOOKUP(A119,'Season 1'!AJ$4:CM$104,11,0),"0"),IFERROR(VLOOKUP(A119,'Season 2'!AK$4:CN$104,11,0),"0"),
IFERROR(VLOOKUP(A119,'Season 3'!AK$4:CN$104,11,0),"0"),IFERROR(VLOOKUP(A119,'Season 4'!AK$4:CN$104,11,0),"0"),
IFERROR(VLOOKUP(A119,'Season 5'!AK$4:CN$104,11,0),"0"),IFERROR(VLOOKUP(A119,'Season 6'!AK$4:CN$104,11,0),"0"),
IFERROR(VLOOKUP(A119,'Season 7'!AK$4:CN$104,11,0),"0"),IFERROR(VLOOKUP(A119,'Season 8'!AK$4:CN$104,11,0),"0"),
IFERROR(VLOOKUP(A119,'Season 9'!AK$4:CN$104,11,0),"0"),IFERROR(VLOOKUP(A119,'Season 10'!AK$4:CN$104,11,0),"0"),
IFERROR(VLOOKUP(A119,'Season 11'!AK$4:CN$104,11,0),"0"),IFERROR(VLOOKUP(A119,'Season 12'!AK$4:CN$104,11,0),"0"),
IFERROR(VLOOKUP(A119,'Season 13'!AK$4:CN$104,11,0),"0"),IFERROR(VLOOKUP(A119,'Season 14'!AK$4:CN$104,11,0),"0"),IFERROR(VLOOKUP(A119,'Season 15'!AK$4:CN$104,11,0),"0"),)</f>
        <v>0</v>
      </c>
      <c r="K119" s="402">
        <f>SUM(IFERROR(VLOOKUP($A119,BI$3:BN$152,4,0),"0"),
IFERROR(VLOOKUP($A119,'Season 1'!AJ$4:CM$104,12,0),"0"),IFERROR(VLOOKUP($A119,'Season 2'!AK$4:CN$104,12,0),"0"),
IFERROR(VLOOKUP($A119,'Season 3'!AK$4:CN$104,12,0),"0"),IFERROR(VLOOKUP($A119,'Season 4'!AK$4:CN$104,12,0),"0"),
IFERROR(VLOOKUP($A119,'Season 5'!AK$4:CN$104,12,0),"0"),IFERROR(VLOOKUP($A119,'Season 6'!AK$4:CN$104,12,0),"0"),
IFERROR(VLOOKUP($A119,'Season 7'!AK$4:CN$104,12,0),"0"),IFERROR(VLOOKUP($A119,'Season 8'!AK$4:CN$104,12,0),"0"),
IFERROR(VLOOKUP($A119,'Season 9'!AK$4:CN$104,12,0),"0"),IFERROR(VLOOKUP($A119,'Season 10'!AK$4:CN$104,12,0),"0"),
IFERROR(VLOOKUP($A119,'Season 11'!AK$4:CN$104,12,0),"0"),IFERROR(VLOOKUP($A119,'Season 12'!AK$4:CN$104,12,0),"0"),
IFERROR(VLOOKUP($A119,'Season 13'!AK$4:CN$104,12,0),"0"),IFERROR(VLOOKUP($A119,'Season 14'!AK$4:CN$104,12,0),"0"),IFERROR(VLOOKUP(A119,'Season 15'!AK$4:CN$104,12,0),"0"),)</f>
        <v>0</v>
      </c>
      <c r="L119" s="403">
        <f>SUM(
IFERROR(VLOOKUP($A119,'Season 1'!AJ$4:CM$104,13,0),"0"),IFERROR(VLOOKUP($A119,'Season 2'!AK$4:CN$104,13,0),"0"),
IFERROR(VLOOKUP($A119,'Season 3'!AK$4:CN$104,13,0),"0"),IFERROR(VLOOKUP($A119,'Season 4'!AK$4:CN$104,13,0),"0"),
IFERROR(VLOOKUP($A119,'Season 5'!AK$4:CN$104,13,0),"0"),IFERROR(VLOOKUP($A119,'Season 6'!AK$4:CN$104,13,0),"0"),
IFERROR(VLOOKUP($A119,'Season 7'!AK$4:CN$104,13,0),"0"),IFERROR(VLOOKUP($A119,'Season 8'!AK$4:CN$104,13,0),"0"),
IFERROR(VLOOKUP($A119,'Season 9'!AK$4:CN$104,13,0),"0"),IFERROR(VLOOKUP($A119,'Season 10'!AK$4:CN$104,13,0),"0"),
IFERROR(VLOOKUP($A119,'Season 11'!AK$4:CN$104,13,0),"0"),IFERROR(VLOOKUP($A119,'Season 12'!AK$4:CN$104,13,0),"0"),
IFERROR(VLOOKUP($A119,'Season 13'!AK$4:CN$104,13,0),"0"),IFERROR(VLOOKUP($A119,'Season 14'!AK$4:CN$104,13,0),"0"),IFERROR(VLOOKUP(A119,'Season 15'!AK$4:CN$104,13,0),"0"),)</f>
        <v>0</v>
      </c>
      <c r="M119" s="398">
        <f>SUM(
IFERROR(VLOOKUP($A119,'Season 1'!AJ$4:CM$104,14,0),"0"),IFERROR(VLOOKUP($A119,'Season 2'!AK$4:CN$104,14,0),"0"),
IFERROR(VLOOKUP($A119,'Season 3'!AK$4:CN$104,14,0),"0"),IFERROR(VLOOKUP($A119,'Season 4'!AK$4:CN$104,14,0),"0"),
IFERROR(VLOOKUP($A119,'Season 5'!AK$4:CN$104,14,0),"0"),IFERROR(VLOOKUP($A119,'Season 6'!AK$4:CN$104,14,0),"0"),
IFERROR(VLOOKUP($A119,'Season 7'!AK$4:CN$104,14,0),"0"),IFERROR(VLOOKUP($A119,'Season 8'!AK$4:CN$104,14,0),"0"),
IFERROR(VLOOKUP($A119,'Season 9'!AK$4:CN$104,14,0),"0"),IFERROR(VLOOKUP($A119,'Season 10'!AK$4:CN$104,14,0),"0"),
IFERROR(VLOOKUP($A119,'Season 11'!AK$4:CN$104,14,0),"0"),IFERROR(VLOOKUP($A119,'Season 12'!AK$4:CN$104,14,0),"0"),
IFERROR(VLOOKUP($A119,'Season 13'!AK$4:CN$104,14,0),"0"),IFERROR(VLOOKUP($A119,'Season 14'!AK$4:CN$104,14,0),"0"),IFERROR(VLOOKUP(A119,'Season 15'!AK$4:CN$104,14,0),"0"),)</f>
        <v>0</v>
      </c>
      <c r="N119" s="518">
        <f>SUM(
IFERROR(VLOOKUP($A119,'Season 1'!AJ$4:CM$104,15,0),"0"),IFERROR(VLOOKUP($A119,'Season 2'!AK$4:CN$104,15,0),"0"),
IFERROR(VLOOKUP($A119,'Season 3'!AK$4:CN$104,15,0),"0"),IFERROR(VLOOKUP($A119,'Season 4'!AK$4:CN$104,15,0),"0"),
IFERROR(VLOOKUP($A119,'Season 5'!AK$4:CN$104,15,0),"0"),IFERROR(VLOOKUP($A119,'Season 6'!AK$4:CN$104,15,0),"0"),
IFERROR(VLOOKUP($A119,'Season 7'!AK$4:CN$104,15,0),"0"),IFERROR(VLOOKUP($A119,'Season 8'!AK$4:CN$104,15,0),"0"),
IFERROR(VLOOKUP($A119,'Season 9'!AK$4:CN$104,15,0),"0"),IFERROR(VLOOKUP($A119,'Season 10'!AK$4:CN$104,15,0),"0"),
IFERROR(VLOOKUP($A119,'Season 11'!AK$4:CN$104,15,0),"0"),IFERROR(VLOOKUP($A119,'Season 12'!AK$4:CN$104,15,0),"0"),
IFERROR(VLOOKUP($A119,'Season 13'!AK$4:CN$104,15,0),"0"),IFERROR(VLOOKUP($A119,'Season 14'!AK$4:CN$104,15,0),"0"),IFERROR(VLOOKUP(A119,'Season 15'!AK$4:CN$104,15,0),"0"),)</f>
        <v>0</v>
      </c>
      <c r="O119" s="21">
        <f>SUM(
IFERROR(VLOOKUP($A119,'Season 1'!AJ$4:CM$104,16,0),"0"),IFERROR(VLOOKUP($A119,'Season 2'!AK$4:CN$104,16,0),"0"),
IFERROR(VLOOKUP($A119,'Season 3'!AK$4:CN$104,16,0),"0"),IFERROR(VLOOKUP($A119,'Season 4'!AK$4:CN$104,16,0),"0"),
IFERROR(VLOOKUP($A119,'Season 5'!AK$4:CN$104,16,0),"0"),IFERROR(VLOOKUP($A119,'Season 6'!AK$4:CN$104,16,0),"0"),
IFERROR(VLOOKUP($A119,'Season 7'!AK$4:CN$104,16,0),"0"),IFERROR(VLOOKUP($A119,'Season 8'!AK$4:CN$104,16,0),"0"),
IFERROR(VLOOKUP($A119,'Season 9'!AK$4:CN$104,16,0),"0"),IFERROR(VLOOKUP($A119,'Season 10'!AK$4:CN$104,16,0),"0"),
IFERROR(VLOOKUP($A119,'Season 11'!AK$4:CN$104,16,0),"0"),IFERROR(VLOOKUP($A119,'Season 12'!AK$4:CN$104,16,0),"0"),
IFERROR(VLOOKUP($A119,'Season 13'!AK$4:CN$104,16,0),"0"),IFERROR(VLOOKUP($A119,'Season 14'!AK$4:CN$104,16,0),"0"),IFERROR(VLOOKUP(A119,'Season 15'!AK$4:CN$104,16,0),"0"),)</f>
        <v>0</v>
      </c>
      <c r="P119" s="402">
        <f>SUM(
IFERROR(VLOOKUP($A119,'Season 1'!AJ$4:CM$104,17,0),"0"),IFERROR(VLOOKUP($A119,'Season 2'!AK$4:CN$104,17,0),"0"),
IFERROR(VLOOKUP($A119,'Season 3'!AK$4:CN$104,17,0),"0"),IFERROR(VLOOKUP($A119,'Season 4'!AK$4:CN$104,17,0),"0"),
IFERROR(VLOOKUP($A119,'Season 5'!AK$4:CN$104,17,0),"0"),IFERROR(VLOOKUP($A119,'Season 6'!AK$4:CN$104,17,0),"0"),
IFERROR(VLOOKUP($A119,'Season 7'!AK$4:CN$104,17,0),"0"),IFERROR(VLOOKUP($A119,'Season 8'!AK$4:CN$104,17,0),"0"),
IFERROR(VLOOKUP($A119,'Season 9'!AK$4:CN$104,17,0),"0"),IFERROR(VLOOKUP($A119,'Season 10'!AK$4:CN$104,17,0),"0"),
IFERROR(VLOOKUP($A119,'Season 11'!AK$4:CN$104,17,0),"0"),IFERROR(VLOOKUP($A119,'Season 12'!AK$4:CN$104,17,0),"0"),
IFERROR(VLOOKUP($A119,'Season 13'!AK$4:CN$104,17,0),"0"),IFERROR(VLOOKUP($A119,'Season 14'!AK$4:CN$104,17,0),"0"),IFERROR(VLOOKUP(A119,'Season 15'!AK$4:CN$104,17,0),"0"),)</f>
        <v>0</v>
      </c>
      <c r="Q119" s="403">
        <f>SUM(
IFERROR(VLOOKUP($A119,'Season 1'!AJ$4:CM$104,18,0),"0"),IFERROR(VLOOKUP($A119,'Season 2'!AK$4:CN$104,18,0),"0"),
IFERROR(VLOOKUP($A119,'Season 3'!AK$4:CN$104,18,0),"0"),IFERROR(VLOOKUP($A119,'Season 4'!AK$4:CN$104,18,0),"0"),
IFERROR(VLOOKUP($A119,'Season 5'!AK$4:CN$104,18,0),"0"),IFERROR(VLOOKUP($A119,'Season 6'!AK$4:CN$104,18,0),"0"),
IFERROR(VLOOKUP($A119,'Season 7'!AK$4:CN$104,18,0),"0"),IFERROR(VLOOKUP($A119,'Season 8'!AK$4:CN$104,18,0),"0"),
IFERROR(VLOOKUP($A119,'Season 9'!AK$4:CN$104,18,0),"0"),IFERROR(VLOOKUP($A119,'Season 10'!AK$4:CN$104,18,0),"0"),
IFERROR(VLOOKUP($A119,'Season 11'!AK$4:CN$104,18,0),"0"),IFERROR(VLOOKUP($A119,'Season 12'!AK$4:CN$104,18,0),"0"),
IFERROR(VLOOKUP($A119,'Season 13'!AK$4:CN$104,18,0),"0"),IFERROR(VLOOKUP($A119,'Season 14'!AK$4:CN$104,18,0),"0"),IFERROR(VLOOKUP(A119,'Season 15'!AK$4:CN$104,18,0),"0"),)</f>
        <v>0</v>
      </c>
      <c r="R119" s="398">
        <f>SUM(
IFERROR(VLOOKUP($A119,'Season 1'!AJ$4:CM$104,19,0),"0"),IFERROR(VLOOKUP($A119,'Season 2'!AK$4:CN$104,19,0),"0"),
IFERROR(VLOOKUP($A119,'Season 3'!AK$4:CN$104,19,0),"0"),IFERROR(VLOOKUP($A119,'Season 4'!AK$4:CN$104,19,0),"0"),
IFERROR(VLOOKUP($A119,'Season 5'!AK$4:CN$104,19,0),"0"),IFERROR(VLOOKUP($A119,'Season 6'!AK$4:CN$104,19,0),"0"),
IFERROR(VLOOKUP($A119,'Season 7'!AK$4:CN$104,19,0),"0"),IFERROR(VLOOKUP($A119,'Season 8'!AK$4:CN$104,19,0),"0"),
IFERROR(VLOOKUP($A119,'Season 9'!AK$4:CN$104,19,0),"0"),IFERROR(VLOOKUP($A119,'Season 10'!AK$4:CN$104,19,0),"0"),
IFERROR(VLOOKUP($A119,'Season 11'!AK$4:CN$104,19,0),"0"),IFERROR(VLOOKUP($A119,'Season 12'!AK$4:CN$104,19,0),"0"),
IFERROR(VLOOKUP($A119,'Season 13'!AK$4:CN$104,19,0),"0"),IFERROR(VLOOKUP($A119,'Season 14'!AK$4:CN$104,19,0),"0"),IFERROR(VLOOKUP(A119,'Season 15'!AK$4:CN$104,19,0),"0"),)</f>
        <v>0</v>
      </c>
      <c r="S119" s="518">
        <f>SUM(
IFERROR(VLOOKUP($A119,'Season 1'!AJ$4:CM$104,20,0),"0"),IFERROR(VLOOKUP($A119,'Season 2'!AK$4:CN$104,20,0),"0"),
IFERROR(VLOOKUP($A119,'Season 3'!AK$4:CN$104,20,0),"0"),IFERROR(VLOOKUP($A119,'Season 4'!AK$4:CN$104,20,0),"0"),
IFERROR(VLOOKUP($A119,'Season 5'!AK$4:CN$104,20,0),"0"),IFERROR(VLOOKUP($A119,'Season 6'!AK$4:CN$104,20,0),"0"),
IFERROR(VLOOKUP($A119,'Season 7'!AK$4:CN$104,20,0),"0"),IFERROR(VLOOKUP($A119,'Season 8'!AK$4:CN$104,20,0),"0"),
IFERROR(VLOOKUP($A119,'Season 9'!AK$4:CN$104,20,0),"0"),IFERROR(VLOOKUP($A119,'Season 10'!AK$4:CN$104,20,0),"0"),
IFERROR(VLOOKUP($A119,'Season 11'!AK$4:CN$104,20,0),"0"),IFERROR(VLOOKUP($A119,'Season 12'!AK$4:CN$104,20,0),"0"),
IFERROR(VLOOKUP($A119,'Season 13'!AK$4:CN$104,20,0),"0"),IFERROR(VLOOKUP($A119,'Season 14'!AK$4:CN$104,20,0),"0"),IFERROR(VLOOKUP(A119,'Season 15'!AK$4:CN$104,20,0),"0"),)</f>
        <v>0</v>
      </c>
      <c r="T119" s="21">
        <f>SUM(
IFERROR(VLOOKUP($A119,'Season 1'!AJ$4:CM$104,21,0),"0"),IFERROR(VLOOKUP($A119,'Season 2'!AK$4:CN$104,21,0),"0"),
IFERROR(VLOOKUP($A119,'Season 3'!AK$4:CN$104,21,0),"0"),IFERROR(VLOOKUP($A119,'Season 4'!AK$4:CN$104,21,0),"0"),
IFERROR(VLOOKUP($A119,'Season 5'!AK$4:CN$104,21,0),"0"),IFERROR(VLOOKUP($A119,'Season 6'!AK$4:CN$104,21,0),"0"),
IFERROR(VLOOKUP($A119,'Season 7'!AK$4:CN$104,21,0),"0"),IFERROR(VLOOKUP($A119,'Season 8'!AK$4:CN$104,21,0),"0"),
IFERROR(VLOOKUP($A119,'Season 9'!AK$4:CN$104,21,0),"0"),IFERROR(VLOOKUP($A119,'Season 10'!AK$4:CN$104,21,0),"0"),
IFERROR(VLOOKUP($A119,'Season 11'!AK$4:CN$104,21,0),"0"),IFERROR(VLOOKUP($A119,'Season 12'!AK$4:CN$104,21,0),"0"),
IFERROR(VLOOKUP($A119,'Season 13'!AK$4:CN$104,21,0),"0"),IFERROR(VLOOKUP($A119,'Season 14'!AK$4:CN$104,21,0),"0"),IFERROR(VLOOKUP(A119,'Season 15'!AK$4:CN$104,21,0),"0"),)</f>
        <v>0</v>
      </c>
      <c r="U119" s="402">
        <f>SUM(
IFERROR(VLOOKUP($A119,'Season 1'!AJ$4:CM$104,22,0),"0"),IFERROR(VLOOKUP($A119,'Season 2'!AK$4:CN$104,22,0),"0"),
IFERROR(VLOOKUP($A119,'Season 3'!AK$4:CN$104,22,0),"0"),IFERROR(VLOOKUP($A119,'Season 4'!AK$4:CN$104,22,0),"0"),
IFERROR(VLOOKUP($A119,'Season 5'!AK$4:CN$104,22,0),"0"),IFERROR(VLOOKUP($A119,'Season 6'!AK$4:CN$104,22,0),"0"),
IFERROR(VLOOKUP($A119,'Season 7'!AK$4:CN$104,22,0),"0"),IFERROR(VLOOKUP($A119,'Season 8'!AK$4:CN$104,22,0),"0"),
IFERROR(VLOOKUP($A119,'Season 9'!AK$4:CN$104,22,0),"0"),IFERROR(VLOOKUP($A119,'Season 10'!AK$4:CN$104,22,0),"0"),
IFERROR(VLOOKUP($A119,'Season 11'!AK$4:CN$104,22,0),"0"),IFERROR(VLOOKUP($A119,'Season 12'!AK$4:CN$104,22,0),"0"),
IFERROR(VLOOKUP($A119,'Season 13'!AK$4:CN$104,22,0),"0"),IFERROR(VLOOKUP($A119,'Season 14'!AK$4:CN$104,22,0),"0"),IFERROR(VLOOKUP(A119,'Season 15'!AK$4:CN$104,22,0),"0"),)</f>
        <v>0</v>
      </c>
      <c r="V119" s="403">
        <f>SUM(
IFERROR(VLOOKUP($A119,'Season 1'!AJ$4:CM$104,23,0),"0"),IFERROR(VLOOKUP($A119,'Season 2'!AK$4:CN$104,23,0),"0"),
IFERROR(VLOOKUP($A119,'Season 3'!AK$4:CN$104,23,0),"0"),IFERROR(VLOOKUP($A119,'Season 4'!AK$4:CN$104,23,0),"0"),
IFERROR(VLOOKUP($A119,'Season 5'!AK$4:CN$104,23,0),"0"),IFERROR(VLOOKUP($A119,'Season 6'!AK$4:CN$104,23,0),"0"),
IFERROR(VLOOKUP($A119,'Season 7'!AK$4:CN$104,23,0),"0"),IFERROR(VLOOKUP($A119,'Season 8'!AK$4:CN$104,23,0),"0"),
IFERROR(VLOOKUP($A119,'Season 9'!AK$4:CN$104,23,0),"0"),IFERROR(VLOOKUP($A119,'Season 10'!AK$4:CN$104,23,0),"0"),
IFERROR(VLOOKUP($A119,'Season 11'!AK$4:CN$104,23,0),"0"),IFERROR(VLOOKUP($A119,'Season 12'!AK$4:CN$104,23,0),"0"),
IFERROR(VLOOKUP($A119,'Season 13'!AK$4:CN$104,23,0),"0"),IFERROR(VLOOKUP($A119,'Season 14'!AK$4:CN$104,23,0),"0"),IFERROR(VLOOKUP($A119,'Season 15'!AK$4:CN$104,23,0),"0"),)</f>
        <v>0</v>
      </c>
      <c r="W119" s="398">
        <f>SUM(
IFERROR(VLOOKUP($A119,'Season 1'!AJ$4:CM$104,24,0),"0"),IFERROR(VLOOKUP($A119,'Season 2'!AK$4:CN$104,24,0),"0"),
IFERROR(VLOOKUP($A119,'Season 3'!AK$4:CN$104,24,0),"0"),IFERROR(VLOOKUP($A119,'Season 4'!AK$4:CN$104,24,0),"0"),
IFERROR(VLOOKUP($A119,'Season 5'!AK$4:CN$104,24,0),"0"),IFERROR(VLOOKUP($A119,'Season 6'!AK$4:CN$104,24,0),"0"),
IFERROR(VLOOKUP($A119,'Season 7'!AK$4:CN$104,24,0),"0"),IFERROR(VLOOKUP($A119,'Season 8'!AK$4:CN$104,24,0),"0"),
IFERROR(VLOOKUP($A119,'Season 9'!AK$4:CN$104,24,0),"0"),IFERROR(VLOOKUP($A119,'Season 10'!AK$4:CN$104,24,0),"0"),
IFERROR(VLOOKUP($A119,'Season 11'!AK$4:CN$104,24,0),"0"),IFERROR(VLOOKUP($A119,'Season 12'!AK$4:CN$104,24,0),"0"),
IFERROR(VLOOKUP($A119,'Season 13'!AK$4:CN$104,24,0),"0"),IFERROR(VLOOKUP($A119,'Season 14'!AK$4:CN$104,24,0),"0"),IFERROR(VLOOKUP($A119,'Season 15'!AK$4:CN$104,24,0),"0"),)</f>
        <v>0</v>
      </c>
      <c r="X119" s="518">
        <f>SUM(
IFERROR(VLOOKUP($A119,'Season 1'!AJ$4:CM$104,25,0),"0"),IFERROR(VLOOKUP($A119,'Season 2'!AK$4:CN$104,25,0),"0"),
IFERROR(VLOOKUP($A119,'Season 3'!AK$4:CN$104,25,0),"0"),IFERROR(VLOOKUP($A119,'Season 4'!AK$4:CN$104,25,0),"0"),
IFERROR(VLOOKUP($A119,'Season 5'!AK$4:CN$104,25,0),"0"),IFERROR(VLOOKUP($A119,'Season 6'!AK$4:CN$104,25,0),"0"),
IFERROR(VLOOKUP($A119,'Season 7'!AK$4:CN$104,25,0),"0"),IFERROR(VLOOKUP($A119,'Season 8'!AK$4:CN$104,25,0),"0"),
IFERROR(VLOOKUP($A119,'Season 9'!AK$4:CN$104,25,0),"0"),IFERROR(VLOOKUP($A119,'Season 10'!AK$4:CN$104,25,0),"0"),
IFERROR(VLOOKUP($A119,'Season 11'!AK$4:CN$104,25,0),"0"),IFERROR(VLOOKUP($A119,'Season 12'!AK$4:CN$104,25,0),"0"),
IFERROR(VLOOKUP($A119,'Season 13'!AK$4:CN$104,25,0),"0"),IFERROR(VLOOKUP($A119,'Season 14'!AK$4:CN$104,25,0),"0"),IFERROR(VLOOKUP($A119,'Season 15'!AK$4:CN$104,25,0),"0"),)</f>
        <v>0</v>
      </c>
      <c r="Y119" s="21">
        <f>SUM(
IFERROR(VLOOKUP($A119,'Season 1'!AJ$4:CM$104,26,0),"0"),IFERROR(VLOOKUP($A119,'Season 2'!AK$4:CN$104,26,0),"0"),
IFERROR(VLOOKUP($A119,'Season 3'!AK$4:CN$104,26,0),"0"),IFERROR(VLOOKUP($A119,'Season 4'!AK$4:CN$104,26,0),"0"),
IFERROR(VLOOKUP($A119,'Season 5'!AK$4:CN$104,26,0),"0"),IFERROR(VLOOKUP($A119,'Season 6'!AK$4:CN$104,26,0),"0"),
IFERROR(VLOOKUP($A119,'Season 7'!AK$4:CN$104,26,0),"0"),IFERROR(VLOOKUP($A119,'Season 8'!AK$4:CN$104,26,0),"0"),
IFERROR(VLOOKUP($A119,'Season 9'!AK$4:CN$104,26,0),"0"),IFERROR(VLOOKUP($A119,'Season 10'!AK$4:CN$104,26,0),"0"),
IFERROR(VLOOKUP($A119,'Season 11'!AK$4:CN$104,26,0),"0"),IFERROR(VLOOKUP($A119,'Season 12'!AK$4:CN$104,26,0),"0"),
IFERROR(VLOOKUP($A119,'Season 13'!AK$4:CN$104,26,0),"0"),IFERROR(VLOOKUP($A119,'Season 14'!AK$4:CN$104,26,0),"0"),IFERROR(VLOOKUP($A119,'Season 15'!AK$4:CN$104,26,0),"0"),)</f>
        <v>0</v>
      </c>
      <c r="Z119" s="402">
        <f>SUM(
IFERROR(VLOOKUP($A119,'Season 1'!AJ$4:CM$104,27,0),"0"),IFERROR(VLOOKUP($A119,'Season 2'!AK$4:CN$104,27,0),"0"),
IFERROR(VLOOKUP($A119,'Season 3'!AK$4:CN$104,27,0),"0"),IFERROR(VLOOKUP($A119,'Season 4'!AK$4:CN$104,27,0),"0"),
IFERROR(VLOOKUP($A119,'Season 5'!AK$4:CN$104,27,0),"0"),IFERROR(VLOOKUP($A119,'Season 6'!AK$4:CN$104,27,0),"0"),
IFERROR(VLOOKUP($A119,'Season 7'!AK$4:CN$104,27,0),"0"),IFERROR(VLOOKUP($A119,'Season 8'!AK$4:CN$104,27,0),"0"),
IFERROR(VLOOKUP($A119,'Season 9'!AK$4:CN$104,27,0),"0"),IFERROR(VLOOKUP($A119,'Season 10'!AK$4:CN$104,27,0),"0"),
IFERROR(VLOOKUP($A119,'Season 11'!AK$4:CN$104,27,0),"0"),IFERROR(VLOOKUP($A119,'Season 12'!AK$4:CN$104,27,0),"0"),
IFERROR(VLOOKUP($A119,'Season 13'!AK$4:CN$104,27,0),"0"),IFERROR(VLOOKUP($A119,'Season 14'!AK$4:CN$104,27,0),"0"),IFERROR(VLOOKUP($A119,'Season 15'!AK$4:CN$104,27,0),"0"),)</f>
        <v>0</v>
      </c>
      <c r="AA119" s="403">
        <f>SUM(
IFERROR(VLOOKUP($A119,'Season 1'!AJ$4:CM$104,28,0),"0"),IFERROR(VLOOKUP($A119,'Season 2'!AK$4:CN$104,28,0),"0"),
IFERROR(VLOOKUP($A119,'Season 3'!AK$4:CN$104,28,0),"0"),IFERROR(VLOOKUP($A119,'Season 4'!AK$4:CN$104,28,0),"0"),
IFERROR(VLOOKUP($A119,'Season 5'!AK$4:CN$104,28,0),"0"),IFERROR(VLOOKUP($A119,'Season 6'!AK$4:CN$104,28,0),"0"),
IFERROR(VLOOKUP($A119,'Season 7'!AK$4:CN$104,28,0),"0"),IFERROR(VLOOKUP($A119,'Season 8'!AK$4:CN$104,28,0),"0"),
IFERROR(VLOOKUP($A119,'Season 9'!AK$4:CN$104,28,0),"0"),IFERROR(VLOOKUP($A119,'Season 10'!AK$4:CN$104,28,0),"0"),
IFERROR(VLOOKUP($A119,'Season 11'!AK$4:CN$104,28,0),"0"),IFERROR(VLOOKUP($A119,'Season 12'!AK$4:CN$104,28,0),"0"),
IFERROR(VLOOKUP($A119,'Season 13'!AK$4:CN$104,28,0),"0"),IFERROR(VLOOKUP($A119,'Season 14'!AK$4:CN$104,28,0),"0"),IFERROR(VLOOKUP($A119,'Season 15'!AK$4:CN$104,28,0),"0"),)</f>
        <v>0</v>
      </c>
      <c r="AB119" s="398">
        <f>SUM(
IFERROR(VLOOKUP($A119,'Season 1'!AJ$4:CM$104,29,0),"0"),IFERROR(VLOOKUP($A119,'Season 2'!AK$4:CN$104,29,0),"0"),
IFERROR(VLOOKUP($A119,'Season 3'!AK$4:CN$104,29,0),"0"),IFERROR(VLOOKUP($A119,'Season 4'!AK$4:CN$104,29,0),"0"),
IFERROR(VLOOKUP($A119,'Season 5'!AK$4:CN$104,29,0),"0"),IFERROR(VLOOKUP($A119,'Season 6'!AK$4:CN$104,29,0),"0"),
IFERROR(VLOOKUP($A119,'Season 7'!AK$4:CN$104,29,0),"0"),IFERROR(VLOOKUP($A119,'Season 8'!AK$4:CN$104,29,0),"0"),
IFERROR(VLOOKUP($A119,'Season 9'!AK$4:CN$104,29,0),"0"),IFERROR(VLOOKUP($A119,'Season 10'!AK$4:CN$104,29,0),"0"),
IFERROR(VLOOKUP($A119,'Season 11'!AK$4:CN$104,29,0),"0"),IFERROR(VLOOKUP($A119,'Season 12'!AK$4:CN$104,29,0),"0"),
IFERROR(VLOOKUP($A119,'Season 13'!AK$4:CN$104,29,0),"0"),IFERROR(VLOOKUP($A119,'Season 14'!AK$4:CN$104,29,0),"0"),IFERROR(VLOOKUP($A119,'Season 15'!AK$4:CN$104,29,0),"0"),)</f>
        <v>0</v>
      </c>
      <c r="AC119" s="518">
        <f>SUM(
IFERROR(VLOOKUP($A119,'Season 1'!AJ$4:CM$104,30,0),"0"),IFERROR(VLOOKUP($A119,'Season 2'!AK$4:CN$104,30,0),"0"),
IFERROR(VLOOKUP($A119,'Season 3'!AK$4:CN$104,30,0),"0"),IFERROR(VLOOKUP($A119,'Season 4'!AK$4:CN$104,30,0),"0"),
IFERROR(VLOOKUP($A119,'Season 5'!AK$4:CN$104,30,0),"0"),IFERROR(VLOOKUP($A119,'Season 6'!AK$4:CN$104,30,0),"0"),
IFERROR(VLOOKUP($A119,'Season 7'!AK$4:CN$104,30,0),"0"),IFERROR(VLOOKUP($A119,'Season 8'!AK$4:CN$104,30,0),"0"),
IFERROR(VLOOKUP($A119,'Season 9'!AK$4:CN$104,30,0),"0"),IFERROR(VLOOKUP($A119,'Season 10'!AK$4:CN$104,30,0),"0"),
IFERROR(VLOOKUP($A119,'Season 11'!AK$4:CN$104,30,0),"0"),IFERROR(VLOOKUP($A119,'Season 12'!AK$4:CN$104,30,0),"0"),
IFERROR(VLOOKUP($A119,'Season 13'!AK$4:CN$104,30,0),"0"),IFERROR(VLOOKUP($A119,'Season 14'!AK$4:CN$104,30,0),"0"),IFERROR(VLOOKUP($A119,'Season 15'!AK$4:CN$104,30,0),"0"),)</f>
        <v>0</v>
      </c>
      <c r="AD119" s="21">
        <f>SUM(
IFERROR(VLOOKUP($A119,'Season 1'!AJ$4:CM$104,31,0),"0"),IFERROR(VLOOKUP($A119,'Season 2'!AK$4:CN$104,31,0),"0"),
IFERROR(VLOOKUP($A119,'Season 3'!AK$4:CN$104,31,0),"0"),IFERROR(VLOOKUP($A119,'Season 4'!AK$4:CN$104,31,0),"0"),
IFERROR(VLOOKUP($A119,'Season 5'!AK$4:CN$104,31,0),"0"),IFERROR(VLOOKUP($A119,'Season 6'!AK$4:CN$104,31,0),"0"),
IFERROR(VLOOKUP($A119,'Season 7'!AK$4:CN$104,31,0),"0"),IFERROR(VLOOKUP($A119,'Season 8'!AK$4:CN$104,31,0),"0"),
IFERROR(VLOOKUP($A119,'Season 9'!AK$4:CN$104,31,0),"0"),IFERROR(VLOOKUP($A119,'Season 10'!AK$4:CN$104,31,0),"0"),
IFERROR(VLOOKUP($A119,'Season 11'!AK$4:CN$104,31,0),"0"),IFERROR(VLOOKUP($A119,'Season 12'!AK$4:CN$104,31,0),"0"),
IFERROR(VLOOKUP($A119,'Season 13'!AK$4:CN$104,31,0),"0"),IFERROR(VLOOKUP($A119,'Season 14'!AK$4:CN$104,31,0),"0"),IFERROR(VLOOKUP($A119,'Season 15'!AK$4:CN$104,31,0),"0"),)</f>
        <v>0</v>
      </c>
      <c r="AE119" s="402">
        <f>SUM(
IFERROR(VLOOKUP($A119,'Season 1'!AJ$4:CM$104,32,0),"0"),IFERROR(VLOOKUP($A119,'Season 2'!AK$4:CN$104,32,0),"0"),
IFERROR(VLOOKUP($A119,'Season 3'!AK$4:CN$104,32,0),"0"),IFERROR(VLOOKUP($A119,'Season 4'!AK$4:CN$104,32,0),"0"),
IFERROR(VLOOKUP($A119,'Season 5'!AK$4:CN$104,32,0),"0"),IFERROR(VLOOKUP($A119,'Season 6'!AK$4:CN$104,32,0),"0"),
IFERROR(VLOOKUP($A119,'Season 7'!AK$4:CN$104,32,0),"0"),IFERROR(VLOOKUP($A119,'Season 8'!AK$4:CN$104,32,0),"0"),
IFERROR(VLOOKUP($A119,'Season 9'!AK$4:CN$104,32,0),"0"),IFERROR(VLOOKUP($A119,'Season 10'!AK$4:CN$104,32,0),"0"),
IFERROR(VLOOKUP($A119,'Season 11'!AK$4:CN$104,32,0),"0"),IFERROR(VLOOKUP($A119,'Season 12'!AK$4:CN$104,32,0),"0"),
IFERROR(VLOOKUP($A119,'Season 13'!AK$4:CN$104,32,0),"0"),IFERROR(VLOOKUP($A119,'Season 14'!AK$4:CN$104,32,0),"0"),IFERROR(VLOOKUP($A119,'Season 15'!AK$4:CN$104,32,0),"0"),)</f>
        <v>0</v>
      </c>
      <c r="AF119" s="403">
        <f>SUM(IFERROR(VLOOKUP($A119,'Season 2'!AK$4:CN$104,33,0),"0"),
IFERROR(VLOOKUP($A119,'Season 3'!AK$4:CN$104,33,0),"0"),IFERROR(VLOOKUP($A119,'Season 4'!AK$4:CN$104,33,0),"0"),
IFERROR(VLOOKUP($A119,'Season 5'!AK$4:CN$104,33,0),"0"),IFERROR(VLOOKUP($A119,'Season 6'!AK$4:CN$104,33,0),"0"),
IFERROR(VLOOKUP($A119,'Season 7'!AK$4:CN$104,33,0),"0"),IFERROR(VLOOKUP($A119,'Season 8'!AK$4:CN$104,33,0),"0"),
IFERROR(VLOOKUP($A119,'Season 9'!AK$4:CN$104,33,0),"0"),IFERROR(VLOOKUP($A119,'Season 10'!AK$4:CN$104,33,0),"0"),
IFERROR(VLOOKUP($A119,'Season 11'!AK$4:CN$104,33,0),"0"),IFERROR(VLOOKUP($A119,'Season 12'!AK$4:CN$104,33,0),"0"),
IFERROR(VLOOKUP($A119,'Season 13'!AK$4:CN$104,33,0),"0"),IFERROR(VLOOKUP($A119,'Season 14'!AK$4:CN$104,33,0),"0"),IFERROR(VLOOKUP($A119,'Season 15'!AK$4:CN$104,33,0),"0"),)</f>
        <v>0</v>
      </c>
      <c r="AG119" s="398">
        <f>SUM(IFERROR(VLOOKUP($A119,'Season 2'!AK$4:CN$104,34,0),"0"),
IFERROR(VLOOKUP($A119,'Season 3'!AK$4:CN$104,34,0),"0"),IFERROR(VLOOKUP($A119,'Season 4'!AK$4:CN$104,34,0),"0"),
IFERROR(VLOOKUP($A119,'Season 5'!AK$4:CN$104,34,0),"0"),IFERROR(VLOOKUP($A119,'Season 6'!AK$4:CN$104,34,0),"0"),
IFERROR(VLOOKUP($A119,'Season 7'!AK$4:CN$104,34,0),"0"),IFERROR(VLOOKUP($A119,'Season 8'!AK$4:CN$104,34,0),"0"),
IFERROR(VLOOKUP($A119,'Season 9'!AK$4:CN$104,34,0),"0"),IFERROR(VLOOKUP($A119,'Season 10'!AK$4:CN$104,34,0),"0"),
IFERROR(VLOOKUP($A119,'Season 11'!AK$4:CN$104,34,0),"0"),IFERROR(VLOOKUP($A119,'Season 12'!AK$4:CN$104,34,0),"0"),
IFERROR(VLOOKUP($A119,'Season 13'!AK$4:CN$104,34,0),"0"),IFERROR(VLOOKUP($A119,'Season 14'!AK$4:CN$104,34,0),"0"),IFERROR(VLOOKUP($A119,'Season 15'!AK$4:CN$104,34,0),"0"),)</f>
        <v>0</v>
      </c>
      <c r="AH119" s="518">
        <f>SUM(IFERROR(VLOOKUP($A119,'Season 2'!AK$4:CN$104,35,0),"0"),
IFERROR(VLOOKUP($A119,'Season 3'!AK$4:CN$104,35,0),"0"),IFERROR(VLOOKUP($A119,'Season 4'!AK$4:CN$104,35,0),"0"),
IFERROR(VLOOKUP($A119,'Season 5'!AK$4:CN$104,35,0),"0"),IFERROR(VLOOKUP($A119,'Season 6'!AK$4:CN$104,35,0),"0"),
IFERROR(VLOOKUP($A119,'Season 7'!AK$4:CN$104,35,0),"0"),IFERROR(VLOOKUP($A119,'Season 8'!AK$4:CN$104,35,0),"0"),
IFERROR(VLOOKUP($A119,'Season 9'!AK$4:CN$104,35,0),"0"),IFERROR(VLOOKUP($A119,'Season 10'!AK$4:CN$104,35,0),"0"),
IFERROR(VLOOKUP($A119,'Season 11'!AK$4:CN$104,35,0),"0"),IFERROR(VLOOKUP($A119,'Season 12'!AK$4:CN$104,35,0),"0"),
IFERROR(VLOOKUP($A119,'Season 13'!AK$4:CN$104,35,0),"0"),IFERROR(VLOOKUP($A119,'Season 14'!AK$4:CN$104,35,0),"0"),IFERROR(VLOOKUP($A119,'Season 15'!AK$4:CN$104,35,0),"0"),)</f>
        <v>0</v>
      </c>
      <c r="AI119" s="21">
        <f>SUM(IFERROR(VLOOKUP($A119,'Season 2'!AK$4:CN$104,36,0),"0"),
IFERROR(VLOOKUP($A119,'Season 3'!AK$4:CN$104,36,0),"0"),IFERROR(VLOOKUP($A119,'Season 4'!AK$4:CN$104,36,0),"0"),
IFERROR(VLOOKUP($A119,'Season 5'!AK$4:CN$104,36,0),"0"),IFERROR(VLOOKUP($A119,'Season 6'!AK$4:CN$104,36,0),"0"),
IFERROR(VLOOKUP($A119,'Season 7'!AK$4:CN$104,36,0),"0"),IFERROR(VLOOKUP($A119,'Season 8'!AK$4:CN$104,36,0),"0"),
IFERROR(VLOOKUP($A119,'Season 9'!AK$4:CN$104,36,0),"0"),IFERROR(VLOOKUP($A119,'Season 10'!AK$4:CN$104,36,0),"0"),
IFERROR(VLOOKUP($A119,'Season 11'!AK$4:CN$104,36,0),"0"),IFERROR(VLOOKUP($A119,'Season 12'!AK$4:CN$104,36,0),"0"),
IFERROR(VLOOKUP($A119,'Season 13'!AK$4:CN$104,36,0),"0"),IFERROR(VLOOKUP($A119,'Season 14'!AK$4:CN$104,36,0),"0"),IFERROR(VLOOKUP($A119,'Season 15'!AK$4:CN$104,36,0),"0"),)</f>
        <v>0</v>
      </c>
      <c r="AJ119" s="402">
        <f>SUM(IFERROR(VLOOKUP($A119,'Season 2'!AK$4:CN$104,37,0),"0"),
IFERROR(VLOOKUP($A119,'Season 3'!AK$4:CN$104,37,0),"0"),IFERROR(VLOOKUP($A119,'Season 4'!AK$4:CN$104,37,0),"0"),
IFERROR(VLOOKUP($A119,'Season 5'!AK$4:CN$104,37,0),"0"),IFERROR(VLOOKUP($A119,'Season 6'!AK$4:CN$104,37,0),"0"),
IFERROR(VLOOKUP($A119,'Season 7'!AK$4:CN$104,37,0),"0"),IFERROR(VLOOKUP($A119,'Season 8'!AK$4:CN$104,37,0),"0"),
IFERROR(VLOOKUP($A119,'Season 9'!AK$4:CN$104,37,0),"0"),IFERROR(VLOOKUP($A119,'Season 10'!AK$4:CN$104,37,0),"0"),
IFERROR(VLOOKUP($A119,'Season 11'!AK$4:CN$104,37,0),"0"),IFERROR(VLOOKUP($A119,'Season 12'!AK$4:CN$104,37,0),"0"),
IFERROR(VLOOKUP($A119,'Season 13'!AK$4:CN$104,37,0),"0"),IFERROR(VLOOKUP($A119,'Season 14'!AK$4:CN$104,37,0),"0"),IFERROR(VLOOKUP($A119,'Season 15'!AK$4:CN$104,37,0),"0"),)</f>
        <v>0</v>
      </c>
      <c r="AK119" s="403">
        <f>SUM(IFERROR(VLOOKUP($A119,'Season 1'!AJ$4:CM$104,33,0),"0"),IFERROR(VLOOKUP($A119,'Season 2'!AK$4:CN$104,38,0),"0"),
IFERROR(VLOOKUP($A119,'Season 3'!AK$4:CN$104,38,0),"0"),IFERROR(VLOOKUP($A119,'Season 4'!AK$4:CN$104,38,0),"0"),
IFERROR(VLOOKUP($A119,'Season 5'!AK$4:CN$104,38,0),"0"),IFERROR(VLOOKUP($A119,'Season 6'!AK$4:CN$104,38,0),"0"),
IFERROR(VLOOKUP($A119,'Season 7'!AK$4:CN$104,38,0),"0"),IFERROR(VLOOKUP($A119,'Season 8'!AK$4:CN$104,38,0),"0"),
IFERROR(VLOOKUP($A119,'Season 9'!AK$4:CN$104,38,0),"0"),IFERROR(VLOOKUP($A119,'Season 10'!AK$4:CN$104,38,0),"0"),
IFERROR(VLOOKUP($A119,'Season 11'!AK$4:CN$104,38,0),"0"),IFERROR(VLOOKUP($A119,'Season 12'!AK$4:CN$104,38,0),"0"),
IFERROR(VLOOKUP($A119,'Season 13'!AK$4:CN$104,38,0),"0"),IFERROR(VLOOKUP($A119,'Season 14'!AK$4:CN$104,38,0),"0"),IFERROR(VLOOKUP($A119,'Season 15'!AK$4:CN$104,38,0),"0"),)</f>
        <v>0</v>
      </c>
      <c r="AL119" s="398">
        <f>SUM(IFERROR(VLOOKUP($A119,'Season 1'!AJ$4:CM$104,34,0),"0"),IFERROR(VLOOKUP($A119,'Season 2'!AK$4:CN$104,39,0),"0"),
IFERROR(VLOOKUP($A119,'Season 3'!AK$4:CN$104,39,0),"0"),IFERROR(VLOOKUP($A119,'Season 4'!AK$4:CN$104,39,0),"0"),
IFERROR(VLOOKUP($A119,'Season 5'!AK$4:CN$104,39,0),"0"),IFERROR(VLOOKUP($A119,'Season 6'!AK$4:CN$104,39,0),"0"),
IFERROR(VLOOKUP($A119,'Season 7'!AK$4:CN$104,39,0),"0"),IFERROR(VLOOKUP($A119,'Season 8'!AK$4:CN$104,39,0),"0"),
IFERROR(VLOOKUP($A119,'Season 9'!AK$4:CN$104,39,0),"0"),IFERROR(VLOOKUP($A119,'Season 10'!AK$4:CN$104,39,0),"0"),
IFERROR(VLOOKUP($A119,'Season 11'!AK$4:CN$104,39,0),"0"),IFERROR(VLOOKUP($A119,'Season 12'!AK$4:CN$104,39,0),"0"),
IFERROR(VLOOKUP($A119,'Season 13'!AK$4:CN$104,39,0),"0"),IFERROR(VLOOKUP($A119,'Season 14'!AK$4:CN$104,39,0),"0"),IFERROR(VLOOKUP($A119,'Season 15'!AK$4:CN$104,39,0),"0"),)</f>
        <v>0</v>
      </c>
      <c r="AM119" s="518">
        <f>SUM(IFERROR(VLOOKUP($A119,'Season 1'!AJ$4:CM$104,35,0),"0"),IFERROR(VLOOKUP($A119,'Season 2'!AK$4:CN$104,40,0),"0"),
IFERROR(VLOOKUP($A119,'Season 3'!AK$4:CN$104,40,0),"0"),IFERROR(VLOOKUP($A119,'Season 4'!AK$4:CN$104,40,0),"0"),
IFERROR(VLOOKUP($A119,'Season 5'!AK$4:CN$104,40,0),"0"),IFERROR(VLOOKUP($A119,'Season 6'!AK$4:CN$104,40,0),"0"),
IFERROR(VLOOKUP($A119,'Season 7'!AK$4:CN$104,40,0),"0"),IFERROR(VLOOKUP($A119,'Season 8'!AK$4:CN$104,40,0),"0"),
IFERROR(VLOOKUP($A119,'Season 9'!AK$4:CN$104,40,0),"0"),IFERROR(VLOOKUP($A119,'Season 10'!AK$4:CN$104,40,0),"0"),
IFERROR(VLOOKUP($A119,'Season 11'!AK$4:CN$104,40,0),"0"),IFERROR(VLOOKUP($A119,'Season 12'!AK$4:CN$104,40,0),"0"),
IFERROR(VLOOKUP($A119,'Season 13'!AK$4:CN$104,40,0),"0"),IFERROR(VLOOKUP($A119,'Season 14'!AK$4:CN$104,40,0),"0"),IFERROR(VLOOKUP($A119,'Season 15'!AK$4:CN$104,40,0),"0"),)</f>
        <v>0</v>
      </c>
      <c r="AN119" s="21">
        <f>SUM(IFERROR(VLOOKUP($A119,'Season 1'!AJ$4:CM$104,36,0),"0"),IFERROR(VLOOKUP($A119,'Season 2'!AK$4:CN$104,41,0),"0"),
IFERROR(VLOOKUP($A119,'Season 3'!AK$4:CN$104,41,0),"0"),IFERROR(VLOOKUP($A119,'Season 4'!AK$4:CN$104,41,0),"0"),
IFERROR(VLOOKUP($A119,'Season 5'!AK$4:CN$104,41,0),"0"),IFERROR(VLOOKUP($A119,'Season 6'!AK$4:CN$104,41,0),"0"),
IFERROR(VLOOKUP($A119,'Season 7'!AK$4:CN$104,41,0),"0"),IFERROR(VLOOKUP($A119,'Season 8'!AK$4:CN$104,41,0),"0"),
IFERROR(VLOOKUP($A119,'Season 9'!AK$4:CN$104,41,0),"0"),IFERROR(VLOOKUP($A119,'Season 10'!AK$4:CN$104,41,0),"0"),
IFERROR(VLOOKUP($A119,'Season 11'!AK$4:CN$104,41,0),"0"),IFERROR(VLOOKUP($A119,'Season 12'!AK$4:CN$104,41,0),"0"),
IFERROR(VLOOKUP($A119,'Season 13'!AK$4:CN$104,41,0),"0"),IFERROR(VLOOKUP($A119,'Season 14'!AK$4:CN$104,41,0),"0"),IFERROR(VLOOKUP($A119,'Season 15'!AK$4:CN$104,41,0),"0"),)</f>
        <v>0</v>
      </c>
      <c r="AO119" s="402">
        <f>SUM(IFERROR(VLOOKUP($A119,'Season 1'!AJ$4:CM$104,37,0),"0"),IFERROR(VLOOKUP($A119,'Season 2'!AK$4:CN$104,42,0),"0"),
IFERROR(VLOOKUP($A119,'Season 3'!AK$4:CN$104,42,0),"0"),IFERROR(VLOOKUP($A119,'Season 4'!AK$4:CN$104,42,0),"0"),
IFERROR(VLOOKUP($A119,'Season 5'!AK$4:CN$104,42,0),"0"),IFERROR(VLOOKUP($A119,'Season 6'!AK$4:CN$104,42,0),"0"),
IFERROR(VLOOKUP($A119,'Season 7'!AK$4:CN$104,42,0),"0"),IFERROR(VLOOKUP($A119,'Season 8'!AK$4:CN$104,42,0),"0"),
IFERROR(VLOOKUP($A119,'Season 9'!AK$4:CN$104,42,0),"0"),IFERROR(VLOOKUP($A119,'Season 10'!AK$4:CN$104,42,0),"0"),
IFERROR(VLOOKUP($A119,'Season 11'!AK$4:CN$104,42,0),"0"),IFERROR(VLOOKUP($A119,'Season 12'!AK$4:CN$104,42,0),"0"),
IFERROR(VLOOKUP($A119,'Season 13'!AK$4:CN$104,42,0),"0"),IFERROR(VLOOKUP($A119,'Season 14'!AK$4:CN$104,42,0),"0"),IFERROR(VLOOKUP($A119,'Season 15'!AK$4:CN$104,42,0),"0"),)</f>
        <v>0</v>
      </c>
      <c r="AP119" s="403">
        <f>SUM(IFERROR(VLOOKUP($A119,'Season 1'!AJ$4:CM$104,43,0),"0"),IFERROR(VLOOKUP($A119,'Season 2'!AK$4:CN$104,43,0),"0"),
IFERROR(VLOOKUP($A119,'Season 3'!AK$4:CN$104,43,0),"0"),IFERROR(VLOOKUP($A119,'Season 4'!AK$4:CN$104,43,0),"0"),
IFERROR(VLOOKUP($A119,'Season 5'!AK$4:CN$104,43,0),"0"),IFERROR(VLOOKUP($A119,'Season 6'!AK$4:CN$104,43,0),"0"),
IFERROR(VLOOKUP($A119,'Season 7'!AK$4:CN$104,43,0),"0"),IFERROR(VLOOKUP($A119,'Season 8'!AK$4:CN$104,43,0),"0"),
IFERROR(VLOOKUP($A119,'Season 9'!AK$4:CN$104,43,0),"0"),IFERROR(VLOOKUP($A119,'Season 10'!AK$4:CN$104,43,0),"0"),
IFERROR(VLOOKUP($A119,'Season 11'!AK$4:CN$104,43,0),"0"),IFERROR(VLOOKUP($A119,'Season 12'!AK$4:CN$104,43,0),"0"),
IFERROR(VLOOKUP($A119,'Season 13'!AK$4:CN$104,43,0),"0"),IFERROR(VLOOKUP($A119,'Season 14'!AK$4:CN$104,43,0),"0"),IFERROR(VLOOKUP($A119,'Season 15'!AK$4:CN$104,43,0),"0"),)</f>
        <v>0</v>
      </c>
      <c r="AQ119" s="398">
        <f>SUM(IFERROR(VLOOKUP($A119,'Season 1'!AJ$4:CM$104,44,0),"0"),IFERROR(VLOOKUP($A119,'Season 2'!AK$4:CN$104,44,0),"0"),
IFERROR(VLOOKUP($A119,'Season 3'!AK$4:CN$104,44,0),"0"),IFERROR(VLOOKUP($A119,'Season 4'!AK$4:CN$104,44,0),"0"),
IFERROR(VLOOKUP($A119,'Season 5'!AK$4:CN$104,44,0),"0"),IFERROR(VLOOKUP($A119,'Season 6'!AK$4:CN$104,44,0),"0"),
IFERROR(VLOOKUP($A119,'Season 7'!AK$4:CN$104,44,0),"0"),IFERROR(VLOOKUP($A119,'Season 8'!AK$4:CN$104,44,0),"0"),
IFERROR(VLOOKUP($A119,'Season 9'!AK$4:CN$104,44,0),"0"),IFERROR(VLOOKUP($A119,'Season 10'!AK$4:CN$104,44,0),"0"),
IFERROR(VLOOKUP($A119,'Season 11'!AK$4:CN$104,44,0),"0"),IFERROR(VLOOKUP($A119,'Season 12'!AK$4:CN$104,44,0),"0"),
IFERROR(VLOOKUP($A119,'Season 13'!AK$4:CN$104,44,0),"0"),IFERROR(VLOOKUP($A119,'Season 14'!AK$4:CN$104,44,0),"0"),IFERROR(VLOOKUP($A119,'Season 15'!AK$4:CN$104,44,0),"0"),)</f>
        <v>0</v>
      </c>
      <c r="AR119" s="518">
        <f>SUM(IFERROR(VLOOKUP($A119,'Season 1'!AJ$4:CM$104,45,0),"0"),IFERROR(VLOOKUP($A119,'Season 2'!AK$4:CN$104,45,0),"0"),
IFERROR(VLOOKUP($A119,'Season 3'!AK$4:CN$104,45,0),"0"),IFERROR(VLOOKUP($A119,'Season 4'!AK$4:CN$104,45,0),"0"),
IFERROR(VLOOKUP($A119,'Season 5'!AK$4:CN$104,45,0),"0"),IFERROR(VLOOKUP($A119,'Season 6'!AK$4:CN$104,45,0),"0"),
IFERROR(VLOOKUP($A119,'Season 7'!AK$4:CN$104,45,0),"0"),IFERROR(VLOOKUP($A119,'Season 8'!AK$4:CN$104,45,0),"0"),
IFERROR(VLOOKUP($A119,'Season 9'!AK$4:CN$104,45,0),"0"),IFERROR(VLOOKUP($A119,'Season 10'!AK$4:CN$104,45,0),"0"),
IFERROR(VLOOKUP($A119,'Season 11'!AK$4:CN$104,45,0),"0"),IFERROR(VLOOKUP($A119,'Season 12'!AK$4:CN$104,45,0),"0"),
IFERROR(VLOOKUP($A119,'Season 13'!AK$4:CN$104,45,0),"0"),IFERROR(VLOOKUP($A119,'Season 14'!AK$4:CN$104,45,0),"0"),IFERROR(VLOOKUP($A119,'Season 15'!AK$4:CN$104,45,0),"0"),)</f>
        <v>0</v>
      </c>
      <c r="AS119" s="21">
        <f>SUM(IFERROR(VLOOKUP($A119,'Season 1'!AJ$4:CM$104,46,0),"0"),IFERROR(VLOOKUP($A119,'Season 2'!AK$4:CN$104,46,0),"0"),
IFERROR(VLOOKUP($A119,'Season 3'!AK$4:CN$104,46,0),"0"),IFERROR(VLOOKUP($A119,'Season 4'!AK$4:CN$104,46,0),"0"),
IFERROR(VLOOKUP($A119,'Season 5'!AK$4:CN$104,46,0),"0"),IFERROR(VLOOKUP($A119,'Season 6'!AK$4:CN$104,46,0),"0"),
IFERROR(VLOOKUP($A119,'Season 7'!AK$4:CN$104,46,0),"0"),IFERROR(VLOOKUP($A119,'Season 8'!AK$4:CN$104,46,0),"0"),
IFERROR(VLOOKUP($A119,'Season 9'!AK$4:CN$104,46,0),"0"),IFERROR(VLOOKUP($A119,'Season 10'!AK$4:CN$104,46,0),"0"),
IFERROR(VLOOKUP($A119,'Season 11'!AK$4:CN$104,46,0),"0"),IFERROR(VLOOKUP($A119,'Season 12'!AK$4:CN$104,46,0),"0"),
IFERROR(VLOOKUP($A119,'Season 13'!AK$4:CN$104,46,0),"0"),IFERROR(VLOOKUP($A119,'Season 14'!AK$4:CN$104,46,0),"0"),IFERROR(VLOOKUP($A119,'Season 15'!AK$4:CN$104,46,0),"0"),)</f>
        <v>0</v>
      </c>
      <c r="AT119" s="402">
        <f>SUM(IFERROR(VLOOKUP($A119,'Season 1'!AJ$4:CM$104,47,0),"0"),IFERROR(VLOOKUP($A119,'Season 2'!AK$4:CN$104,47,0),"0"),
IFERROR(VLOOKUP($A119,'Season 3'!AK$4:CN$104,47,0),"0"),IFERROR(VLOOKUP($A119,'Season 4'!AK$4:CN$104,47,0),"0"),
IFERROR(VLOOKUP($A119,'Season 5'!AK$4:CN$104,47,0),"0"),IFERROR(VLOOKUP($A119,'Season 6'!AK$4:CN$104,47,0),"0"),
IFERROR(VLOOKUP($A119,'Season 7'!AK$4:CN$104,47,0),"0"),IFERROR(VLOOKUP($A119,'Season 8'!AK$4:CN$104,47,0),"0"),
IFERROR(VLOOKUP($A119,'Season 9'!AK$4:CN$104,47,0),"0"),IFERROR(VLOOKUP($A119,'Season 10'!AK$4:CN$104,47,0),"0"),
IFERROR(VLOOKUP($A119,'Season 11'!AK$4:CN$104,47,0),"0"),IFERROR(VLOOKUP($A119,'Season 12'!AK$4:CN$104,47,0),"0"),
IFERROR(VLOOKUP($A119,'Season 13'!AK$4:CN$104,47,0),"0"),IFERROR(VLOOKUP($A119,'Season 14'!AK$4:CN$104,47,0),"0"),IFERROR(VLOOKUP($A119,'Season 15'!AK$4:CN$104,47,0),"0"),)</f>
        <v>0</v>
      </c>
      <c r="AU119" s="403">
        <f>SUM(IFERROR(VLOOKUP($A119,'Season 3'!AK$4:CN$104,48,0),"0"),IFERROR(VLOOKUP($A119,'Season 4'!AK$4:CN$104,48,0),"0"),
IFERROR(VLOOKUP($A119,'Season 5'!AK$4:CN$104,48,0),"0"),IFERROR(VLOOKUP($A119,'Season 6'!AK$4:CN$104,48,0),"0"),
IFERROR(VLOOKUP($A119,'Season 7'!AK$4:CN$104,48,0),"0"),IFERROR(VLOOKUP($A119,'Season 8'!AK$4:CN$104,48,0),"0"),
IFERROR(VLOOKUP($A119,'Season 9'!AK$4:CN$104,48,0),"0"),IFERROR(VLOOKUP($A119,'Season 10'!AK$4:CN$104,48,0),"0"),
IFERROR(VLOOKUP($A119,'Season 11'!AK$4:CN$104,48,0),"0"),IFERROR(VLOOKUP($A119,'Season 12'!AK$4:CN$104,48,0),"0"),
IFERROR(VLOOKUP($A119,'Season 13'!AK$4:CN$104,48,0),"0"),IFERROR(VLOOKUP($A119,'Season 14'!AK$4:CN$104,48,0),"0"),IFERROR(VLOOKUP($A119,'Season 15'!AK$4:CN$104,48,0),"0"),)</f>
        <v>0</v>
      </c>
      <c r="AV119" s="398">
        <f>SUM(IFERROR(VLOOKUP($A119,'Season 3'!AK$4:CN$104,49,0),"0"),IFERROR(VLOOKUP($A119,'Season 4'!AK$4:CN$104,49,0),"0"),
IFERROR(VLOOKUP($A119,'Season 5'!AK$4:CN$104,49,0),"0"),IFERROR(VLOOKUP($A119,'Season 6'!AK$4:CN$104,49,0),"0"),
IFERROR(VLOOKUP($A119,'Season 7'!AK$4:CN$104,49,0),"0"),IFERROR(VLOOKUP($A119,'Season 8'!AK$4:CN$104,49,0),"0"),
IFERROR(VLOOKUP($A119,'Season 9'!AK$4:CN$104,49,0),"0"),IFERROR(VLOOKUP($A119,'Season 10'!AK$4:CN$104,49,0),"0"),
IFERROR(VLOOKUP($A119,'Season 11'!AK$4:CN$104,49,0),"0"),IFERROR(VLOOKUP($A119,'Season 12'!AK$4:CN$104,49,0),"0"),
IFERROR(VLOOKUP($A119,'Season 13'!AK$4:CN$104,49,0),"0"),IFERROR(VLOOKUP($A119,'Season 14'!AK$4:CN$104,49,0),"0"),IFERROR(VLOOKUP($A119,'Season 15'!AK$4:CN$104,49,0),"0"),)</f>
        <v>0</v>
      </c>
      <c r="AW119" s="518">
        <f>SUM(IFERROR(VLOOKUP($A119,'Season 3'!AK$4:CN$104,50,0),"0"),IFERROR(VLOOKUP($A119,'Season 4'!AK$4:CN$104,50,0),"0"),
IFERROR(VLOOKUP($A119,'Season 5'!AK$4:CN$104,50,0),"0"),IFERROR(VLOOKUP($A119,'Season 6'!AK$4:CN$104,50,0),"0"),
IFERROR(VLOOKUP($A119,'Season 7'!AK$4:CN$104,50,0),"0"),IFERROR(VLOOKUP($A119,'Season 8'!AK$4:CN$104,50,0),"0"),
IFERROR(VLOOKUP($A119,'Season 9'!AK$4:CN$104,50,0),"0"),IFERROR(VLOOKUP($A119,'Season 10'!AK$4:CN$104,50,0),"0"),
IFERROR(VLOOKUP($A119,'Season 11'!AK$4:CN$104,50,0),"0"),IFERROR(VLOOKUP($A119,'Season 12'!AK$4:CN$104,50,0),"0"),
IFERROR(VLOOKUP($A119,'Season 13'!AK$4:CN$104,50,0),"0"),IFERROR(VLOOKUP($A119,'Season 14'!AK$4:CN$104,50,0),"0"),IFERROR(VLOOKUP($A119,'Season 15'!AK$4:CN$104,50,0),"0"),)</f>
        <v>0</v>
      </c>
      <c r="AX119" s="21">
        <f>SUM(IFERROR(VLOOKUP($A119,'Season 3'!AK$4:CN$104,51,0),"0"),IFERROR(VLOOKUP($A119,'Season 4'!AK$4:CN$104,51,0),"0"),
IFERROR(VLOOKUP($A119,'Season 5'!AK$4:CN$104,51,0),"0"),IFERROR(VLOOKUP($A119,'Season 6'!AK$4:CN$104,51,0),"0"),
IFERROR(VLOOKUP($A119,'Season 7'!AK$4:CN$104,51,0),"0"),IFERROR(VLOOKUP($A119,'Season 8'!AK$4:CN$104,51,0),"0"),
IFERROR(VLOOKUP($A119,'Season 9'!AK$4:CN$104,51,0),"0"),IFERROR(VLOOKUP($A119,'Season 10'!AK$4:CN$104,51,0),"0"),
IFERROR(VLOOKUP($A119,'Season 11'!AK$4:CN$104,51,0),"0"),IFERROR(VLOOKUP($A119,'Season 12'!AK$4:CN$104,51,0),"0"),
IFERROR(VLOOKUP($A119,'Season 13'!AK$4:CN$104,51,0),"0"),IFERROR(VLOOKUP($A119,'Season 14'!AK$4:CN$104,51,0),"0"),IFERROR(VLOOKUP($A119,'Season 15'!AK$4:CN$104,51,0),"0"),)</f>
        <v>0</v>
      </c>
      <c r="AY119" s="402">
        <f>SUM(IFERROR(VLOOKUP($A119,'Season 3'!AK$4:CN$104,52,0),"0"),IFERROR(VLOOKUP($A119,'Season 4'!AK$4:CN$104,52,0),"0"),
IFERROR(VLOOKUP($A119,'Season 5'!AK$4:CN$104,52,0),"0"),IFERROR(VLOOKUP($A119,'Season 6'!AK$4:CN$104,52,0),"0"),
IFERROR(VLOOKUP($A119,'Season 7'!AK$4:CN$104,52,0),"0"),IFERROR(VLOOKUP($A119,'Season 8'!AK$4:CN$104,52,0),"0"),
IFERROR(VLOOKUP($A119,'Season 9'!AK$4:CN$104,52,0),"0"),IFERROR(VLOOKUP($A119,'Season 10'!AK$4:CN$104,52,0),"0"),
IFERROR(VLOOKUP($A119,'Season 11'!AK$4:CN$104,52,0),"0"),IFERROR(VLOOKUP($A119,'Season 12'!AK$4:CN$104,52,0),"0"),
IFERROR(VLOOKUP($A119,'Season 13'!AK$4:CN$104,52,0),"0"),IFERROR(VLOOKUP($A119,'Season 14'!AK$4:CN$104,52,0),"0"),IFERROR(VLOOKUP($A119,'Season 15'!AK$4:CN$104,52,0),"0"),)</f>
        <v>0</v>
      </c>
      <c r="AZ119" s="403">
        <f>SUM(IFERROR(VLOOKUP($A119,'Season 1'!AJ$4:CM$104,38,0),"0"),IFERROR(VLOOKUP($A119,'Season 2'!AK$4:CN$104,48,0),"0"),)</f>
        <v>0</v>
      </c>
      <c r="BA119" s="398">
        <f>SUM(IFERROR(VLOOKUP($A119,'Season 1'!AJ$4:CM$104,39,0),"0"),IFERROR(VLOOKUP($A119,'Season 2'!AK$4:CN$104,49,0),"0"),)</f>
        <v>0</v>
      </c>
      <c r="BB119" s="518">
        <f>SUM(IFERROR(VLOOKUP($A119,'Season 1'!AJ$4:CM$104,40,0),"0"),IFERROR(VLOOKUP($A119,'Season 2'!AK$4:CN$104,50,0),"0"),)</f>
        <v>0</v>
      </c>
      <c r="BC119" s="21">
        <f>SUM(IFERROR(VLOOKUP($A119,'Season 1'!AJ$4:CM$104,41,0),"0"),IFERROR(VLOOKUP($A119,'Season 2'!AK$4:CN$104,51,0),"0"),)</f>
        <v>0</v>
      </c>
      <c r="BD119" s="402">
        <f>SUM(IFERROR(VLOOKUP($A119,'Season 1'!AJ$4:CM$104,42,0),"0"),IFERROR(VLOOKUP($A119,'Season 2'!AK$4:CN$104,52,0),"0"),)</f>
        <v>0</v>
      </c>
      <c r="BE119" s="561">
        <f>SUM(
IFERROR(VLOOKUP($A119,'Season 1'!AJ$4:CM$104,48,0),"0"),IFERROR(VLOOKUP($A119,'Season 2'!AK$4:CN$104,53,0),"0"),
IFERROR(VLOOKUP($A119,'Season 3'!AK$4:CN$104,53,0),"0"),IFERROR(VLOOKUP($A119,'Season 4'!AK$4:CN$104,53,0),"0"),
IFERROR(VLOOKUP($A119,'Season 5'!AK$4:CN$104,53,0),"0"),IFERROR(VLOOKUP($A119,'Season 6'!AK$4:CN$104,53,0),"0"),
IFERROR(VLOOKUP($A119,'Season 7'!AK$4:CN$104,53,0),"0"),IFERROR(VLOOKUP($A119,'Season 8'!AK$4:CN$104,53,0),"0"),
IFERROR(VLOOKUP($A119,'Season 9'!AK$4:CN$104,53,0),"0"),IFERROR(VLOOKUP($A119,'Season 10'!AK$4:CN$104,53,0),"0"),
IFERROR(VLOOKUP($A119,'Season 11'!AK$4:CN$104,53,0),"0"),IFERROR(VLOOKUP($A119,'Season 12'!AK$4:CN$104,53,0),"0"),
IFERROR(VLOOKUP($A119,'Season 13'!AK$4:CN$104,53,0),"0"),IFERROR(VLOOKUP($A119,'Season 14'!AK$4:CN$104,53,0),"0"),IFERROR(VLOOKUP($A119,'Season 15'!AK$4:CN$104,53,0),"0"),)</f>
        <v>0</v>
      </c>
      <c r="BF119" s="562">
        <f>SUM(
IFERROR(VLOOKUP($A119,'Season 1'!AJ$4:CM$104,49,0),"0"),IFERROR(VLOOKUP($A119,'Season 2'!AK$4:CN$104,54,0),"0"),
IFERROR(VLOOKUP($A119,'Season 3'!AK$4:CN$104,54,0),"0"),IFERROR(VLOOKUP($A119,'Season 4'!AK$4:CN$104,54,0),"0"),
IFERROR(VLOOKUP($A119,'Season 5'!AK$4:CN$104,54,0),"0"),IFERROR(VLOOKUP($A119,'Season 6'!AK$4:CN$104,54,0),"0"),
IFERROR(VLOOKUP($A119,'Season 7'!AK$4:CN$104,54,0),"0"),IFERROR(VLOOKUP($A119,'Season 8'!AK$4:CN$104,54,0),"0"),
IFERROR(VLOOKUP($A119,'Season 9'!AK$4:CN$104,54,0),"0"),IFERROR(VLOOKUP($A119,'Season 10'!AK$4:CN$104,54,0),"0"),
IFERROR(VLOOKUP($A119,'Season 11'!AK$4:CN$104,540),"0"),IFERROR(VLOOKUP($A119,'Season 12'!AK$4:CN$104,54,0),"0"),
IFERROR(VLOOKUP($A119,'Season 13'!AK$4:CN$104,54,0),"0"),IFERROR(VLOOKUP($A119,'Season 14'!AK$4:CN$104,54,0),"0"),IFERROR(VLOOKUP($A119,'Season 15'!AK$4:CN$104,54,0),"0"),)</f>
        <v>0</v>
      </c>
      <c r="BG119" s="529" t="e">
        <f t="shared" si="3"/>
        <v>#DIV/0!</v>
      </c>
      <c r="BI119" s="553"/>
      <c r="BJ119" s="553"/>
      <c r="BK119" s="553"/>
      <c r="BL119" s="553"/>
      <c r="BM119" s="553"/>
      <c r="BN119" s="553"/>
      <c r="BO119" s="822"/>
      <c r="BP119" s="822"/>
      <c r="BQ119" s="822"/>
      <c r="BR119" s="822"/>
      <c r="BS119" s="12" t="str">
        <f>IFERROR(VLOOKUP($A119,'Season 1'!$AJ$4:$CM$104,50,0),"0")</f>
        <v>0</v>
      </c>
      <c r="BT119" s="12" t="str">
        <f>IFERROR(VLOOKUP($A119,'Season 1'!$AJ$4:$CM$104,51,0),"0")</f>
        <v>0</v>
      </c>
      <c r="BU119" s="12" t="str">
        <f>IFERROR(VLOOKUP($A119,'Season 2'!$AK$4:$CN$104,55,0),"0")</f>
        <v>0</v>
      </c>
      <c r="BV119" s="12" t="str">
        <f>IFERROR(VLOOKUP($A119,'Season 2'!$AK$4:$CN$104,56,0),"0")</f>
        <v>0</v>
      </c>
      <c r="BW119" s="12" t="str">
        <f>IFERROR(VLOOKUP($A119,'Season 3'!$AK$4:$CN$104,55,0),"0")</f>
        <v>0</v>
      </c>
      <c r="BX119" s="12" t="str">
        <f>IFERROR(VLOOKUP($A119,'Season 3'!$AK$4:$CN$104,56,0),"0")</f>
        <v>0</v>
      </c>
      <c r="BY119" s="12" t="str">
        <f>IFERROR(VLOOKUP($A119,'Season 4'!$AK$4:$CN$104,55,0),"0")</f>
        <v>0</v>
      </c>
      <c r="BZ119" s="12" t="str">
        <f>IFERROR(VLOOKUP($A119,'Season 4'!$AK$4:$CN$104,56,0),"0")</f>
        <v>0</v>
      </c>
      <c r="CA119" s="12" t="str">
        <f>IFERROR(VLOOKUP($A119,'Season 5'!$AK$4:$CN$104,55,0),"0")</f>
        <v>0</v>
      </c>
      <c r="CB119" s="12" t="str">
        <f>IFERROR(VLOOKUP($A119,'Season 5'!$AK$4:$CN$104,56,0),"0")</f>
        <v>0</v>
      </c>
      <c r="CC119" s="12" t="str">
        <f>IFERROR(VLOOKUP($A119,'Season 6'!$AK$4:$CN$104,55,0),"0")</f>
        <v>0</v>
      </c>
      <c r="CD119" s="12" t="str">
        <f>IFERROR(VLOOKUP($A119,'Season 6'!$AK$4:$CN$104,56,0),"0")</f>
        <v>0</v>
      </c>
      <c r="CE119" s="12" t="str">
        <f>IFERROR(VLOOKUP($A119,'Season 7'!$AK$4:$CN$104,55,0),"0")</f>
        <v>0</v>
      </c>
      <c r="CF119" s="12" t="str">
        <f>IFERROR(VLOOKUP($A119,'Season 7'!$AK$4:$CN$104,56,0),"0")</f>
        <v>0</v>
      </c>
      <c r="CG119" s="12" t="str">
        <f>IFERROR(VLOOKUP($A119,'Season 8'!$AK$4:$CN$104,55,0),"0")</f>
        <v>0</v>
      </c>
      <c r="CH119" s="12" t="str">
        <f>IFERROR(VLOOKUP($A119,'Season 8'!$AK$4:$CN$104,56,0),"0")</f>
        <v>0</v>
      </c>
      <c r="CI119" s="12" t="str">
        <f>IFERROR(VLOOKUP($A119,'Season 9'!$AK$4:$CN$104,55,0),"0")</f>
        <v>0</v>
      </c>
      <c r="CJ119" s="12" t="str">
        <f>IFERROR(VLOOKUP($A119,'Season 9'!$AK$4:$CN$104,56,0),"0")</f>
        <v>0</v>
      </c>
      <c r="CK119" s="12" t="str">
        <f>IFERROR(VLOOKUP($A119,'Season 10'!$AK$4:$CN$104,55,0),"0")</f>
        <v>0</v>
      </c>
      <c r="CL119" s="12" t="str">
        <f>IFERROR(VLOOKUP($A119,'Season 10'!$AK$4:$CN$104,56,0),"0")</f>
        <v>0</v>
      </c>
      <c r="CM119" s="12" t="str">
        <f>IFERROR(VLOOKUP($A119,'Season 11'!$AK$4:$CN$104,55,0),"0")</f>
        <v>0</v>
      </c>
      <c r="CN119" s="12" t="str">
        <f>IFERROR(VLOOKUP($A119,'Season 11'!$AK$4:$CN$104,56,0),"0")</f>
        <v>0</v>
      </c>
      <c r="CO119" s="12" t="str">
        <f>IFERROR(VLOOKUP($A119,'Season 12'!$AK$4:$CN$104,55,0),"0")</f>
        <v>0</v>
      </c>
      <c r="CP119" s="12" t="str">
        <f>IFERROR(VLOOKUP($A119,'Season 12'!$AK$4:$CN$104,56,0),"0")</f>
        <v>0</v>
      </c>
      <c r="CQ119" s="12" t="str">
        <f>IFERROR(VLOOKUP($A119,'Season 13'!$AK$4:$CN$104,55,0),"0")</f>
        <v>0</v>
      </c>
      <c r="CR119" s="12" t="str">
        <f>IFERROR(VLOOKUP($A119,'Season 13'!$AK$4:$CN$104,56,0),"0")</f>
        <v>0</v>
      </c>
      <c r="CS119" s="12" t="str">
        <f>IFERROR(VLOOKUP($A119,'Season 14'!$AK$4:$CN$104,55,0),"0")</f>
        <v>0</v>
      </c>
      <c r="CT119" s="12" t="str">
        <f>IFERROR(VLOOKUP($A119,'Season 14'!$AK$4:$CN$104,56,0),"0")</f>
        <v>0</v>
      </c>
      <c r="CU119" s="12" t="str">
        <f>IFERROR(VLOOKUP($A119,'Season 15'!$AK$4:$CN$104,55,0),"0")</f>
        <v>0</v>
      </c>
      <c r="CV119" s="12" t="str">
        <f>IFERROR(VLOOKUP($A119,'Season 15'!$AK$4:$CN$104,56,0),"0")</f>
        <v>0</v>
      </c>
    </row>
    <row r="120" spans="1:100" x14ac:dyDescent="0.25">
      <c r="A120" s="2" t="s">
        <v>35</v>
      </c>
      <c r="B120" s="516" t="str">
        <f>IFERROR(VLOOKUP('Data Totals'!A120,'Season 1'!AJ$4:CH$104,2,FALSE),IFERROR(VLOOKUP('Data Totals'!A120,'Season 2'!AK$4:CI$104,2,FALSE),IFERROR(VLOOKUP('Data Totals'!A120,'Season 3'!AK$4:CI$104,2,FALSE),IFERROR(VLOOKUP('Data Totals'!A120,'Season 4'!AK$4:CI$104,2,FALSE),IFERROR(VLOOKUP('Data Totals'!A120,'Season 5'!AK$4:CI$104,2,FALSE),IFERROR(VLOOKUP('Data Totals'!A120,'Season 6'!AK$4:CI$104,2,FALSE),IFERROR(VLOOKUP('Data Totals'!A120,'Season 7'!AK$4:CI$104,2,FALSE),IFERROR(VLOOKUP('Data Totals'!A120,'Season 8'!AK$4:CI$104,2,FALSE),IFERROR(VLOOKUP('Data Totals'!A120,'Season 9'!AK$4:CI$104,2,FALSE),IFERROR(VLOOKUP('Data Totals'!A120,'Season 10'!AK$4:CI$104,2,FALSE),IFERROR(VLOOKUP('Data Totals'!A120,'Season 11'!AK$4:CI$104,2,FALSE),IFERROR(VLOOKUP('Data Totals'!A120,'Season 12'!AK$4:CI$104,2,FALSE),IFERROR(VLOOKUP('Data Totals'!A120,'Season 13'!AK$4:CI$104,2,FALSE),IFERROR(VLOOKUP('Data Totals'!A120,'Season 14'!AK$4:CI$104,2,FALSE),IFERROR(VLOOKUP('Data Totals'!A120,'Season 15'!AK$4:CI$104,2,FALSE),"N/A")))))))))))))))</f>
        <v>N/A</v>
      </c>
      <c r="C120" s="517" t="str">
        <f>IFERROR(VLOOKUP('Data Totals'!A120,'Season 1'!AJ$4:CH$104,3,FALSE),IFERROR(VLOOKUP('Data Totals'!A120,'Season 2'!AK$4:CI$104,3,FALSE),IFERROR(VLOOKUP('Data Totals'!A120,'Season 3'!AK$4:CI$104,3,FALSE),IFERROR(VLOOKUP('Data Totals'!A120,'Season 4'!AK$4:CI$104,3,FALSE),IFERROR(VLOOKUP('Data Totals'!A120,'Season 5'!AK$4:CI$104,3,FALSE),IFERROR(VLOOKUP('Data Totals'!A120,'Season 6'!AK$4:CI$104,3,FALSE),IFERROR(VLOOKUP('Data Totals'!A120,'Season 7'!AK$4:CI$104,3,FALSE),IFERROR(VLOOKUP('Data Totals'!A120,'Season 8'!AK$4:CI$104,3,FALSE),IFERROR(VLOOKUP('Data Totals'!A120,'Season 9'!AK$4:CI$104,3,FALSE),IFERROR(VLOOKUP('Data Totals'!A120,'Season 10'!AK$4:CI$104,3,FALSE),IFERROR(VLOOKUP('Data Totals'!A120,'Season 11'!AK$4:CI$104,3,FALSE),IFERROR(VLOOKUP('Data Totals'!A120,'Season 12'!AK$4:CI$104,3,FALSE),IFERROR(VLOOKUP('Data Totals'!A120,'Season 13'!AK$4:CI$104,3,FALSE),IFERROR(VLOOKUP('Data Totals'!A120,'Season 14'!AK$4:CI$104,3,FALSE),IFERROR(VLOOKUP('Data Totals'!A120,'Season 15'!AK$4:CI$104,3,FALSE),"N/A")))))))))))))))</f>
        <v>N/A</v>
      </c>
      <c r="D120" s="517" t="str">
        <f>IFERROR(VLOOKUP('Data Totals'!A120,'Season 15'!AK$4:CI$104,4,FALSE),IFERROR(VLOOKUP('Data Totals'!A120,'Season 14'!AK$4:CI$104,4,FALSE),IFERROR(VLOOKUP('Data Totals'!A120,'Season 13'!AK$4:CI$104,4,FALSE),IFERROR(VLOOKUP('Data Totals'!A120,'Season 12'!AK$4:CI$104,4,FALSE),IFERROR(VLOOKUP('Data Totals'!A120,'Season 11'!AK$4:CI$104,4,FALSE),IFERROR(VLOOKUP('Data Totals'!A120,'Season 10'!AK$4:CI$104,4,FALSE),IFERROR(VLOOKUP('Data Totals'!A120,'Season 9'!AK$4:CI$104,4,FALSE),IFERROR(VLOOKUP('Data Totals'!A120,'Season 8'!AK$4:CI$104,4,FALSE),IFERROR(VLOOKUP('Data Totals'!A120,'Season 7'!AK$4:CI$104,4,FALSE),IFERROR(VLOOKUP('Data Totals'!A120,'Season 6'!AK$4:CI$104,4,FALSE),IFERROR(VLOOKUP('Data Totals'!A120,'Season 5'!AK$4:CI$104,4,FALSE),IFERROR(VLOOKUP('Data Totals'!A120,'Season 4'!AK$4:CI$104,4,FALSE),IFERROR(VLOOKUP('Data Totals'!A120,'Season 3'!AK$4:CI$104,4,FALSE),IFERROR(VLOOKUP('Data Totals'!A120,'Season 2'!AK$4:CI$104,4,FALSE),IFERROR(VLOOKUP('Data Totals'!A120,'Season 1'!AJ$4:CH$104,4,FALSE),"N/A")))))))))))))))</f>
        <v>N/A</v>
      </c>
      <c r="E120" s="517" t="e">
        <f t="shared" si="2"/>
        <v>#VALUE!</v>
      </c>
      <c r="F120" s="398">
        <f>SUM(IFERROR(VLOOKUP(A120,BI$3:BN$152,2,0),"0"),
IFERROR(VLOOKUP(A120,'Season 1'!AJ$4:CM$104,7,0),"0"),IFERROR(VLOOKUP(A120,'Season 2'!AK$4:CN$104,7,0),"0"),
IFERROR(VLOOKUP(A120,'Season 3'!AK$4:CN$104,7,0),"0"),IFERROR(VLOOKUP(A120,'Season 4'!AK$4:CN$104,7,0),"0"),
IFERROR(VLOOKUP(A120,'Season 5'!AK$4:CN$104,7,0),"0"),IFERROR(VLOOKUP(A120,'Season 6'!AK$4:CN$104,7,0),"0"),
IFERROR(VLOOKUP(A120,'Season 7'!AK$4:CN$104,7,0),"0"),IFERROR(VLOOKUP(A120,'Season 8'!AK$4:CN$104,7,0),"0"),
IFERROR(VLOOKUP(A120,'Season 9'!AK$4:CN$104,7,0),"0"),IFERROR(VLOOKUP(A120,'Season 10'!AK$4:CN$104,7,0),"0"),
IFERROR(VLOOKUP(A120,'Season 11'!AK$4:CN$104,7,0),"0"),IFERROR(VLOOKUP(A120,'Season 12'!AK$4:CN$104,7,0),"0"),
IFERROR(VLOOKUP(A120,'Season 13'!AK$4:CN$104,7,0),"0"),IFERROR(VLOOKUP(A120,'Season 14'!AK$4:CN$104,7,0),"0"),IFERROR(VLOOKUP(A120,'Season 15'!AK$4:CN$104,7,0),"0"),)</f>
        <v>0</v>
      </c>
      <c r="G120" s="398">
        <f>SUM(
IFERROR(VLOOKUP(A120,'Season 1'!AJ$4:CM$104,8,0),"0"),IFERROR(VLOOKUP(A120,'Season 2'!AK$4:CN$104,8,0),"0"),
IFERROR(VLOOKUP(A120,'Season 3'!AK$4:CN$104,8,0),"0"),IFERROR(VLOOKUP(A120,'Season 4'!AK$4:CN$104,8,0),"0"),
IFERROR(VLOOKUP(A120,'Season 5'!AK$4:CN$104,8,0),"0"),IFERROR(VLOOKUP(A120,'Season 6'!AK$4:CN$104,8,0),"0"),
IFERROR(VLOOKUP(A120,'Season 7'!AK$4:CN$104,8,0),"0"),IFERROR(VLOOKUP(A120,'Season 8'!AK$4:CN$104,8,0),"0"),
IFERROR(VLOOKUP(A120,'Season 9'!AK$4:CN$104,8,0),"0"),IFERROR(VLOOKUP(A120,'Season 10'!AK$4:CN$104,8,0),"0"),
IFERROR(VLOOKUP(A120,'Season 11'!AK$4:CN$104,8,0),"0"),IFERROR(VLOOKUP(A120,'Season 12'!AK$4:CN$104,8,0),"0"),
IFERROR(VLOOKUP(A120,'Season 13'!AK$4:CN$104,8,0),"0"),IFERROR(VLOOKUP(A120,'Season 14'!AK$4:CN$104,8,0),"0"),IFERROR(VLOOKUP(A120,'Season 15'!AK$4:CN$104,8,0),"0"),)</f>
        <v>0</v>
      </c>
      <c r="H120" s="329">
        <f>SUM(
IFERROR(VLOOKUP(A120,'Season 1'!AJ$4:CM$104,9,0),"0"),IFERROR(VLOOKUP(A120,'Season 2'!AK$4:CN$104,9,0),"0"),
IFERROR(VLOOKUP(A120,'Season 3'!AK$4:CN$104,9,0),"0"),IFERROR(VLOOKUP(A120,'Season 4'!AK$4:CN$104,9,0),"0"),
IFERROR(VLOOKUP(A120,'Season 5'!AK$4:CN$104,9,0),"0"),IFERROR(VLOOKUP(A120,'Season 6'!AK$4:CN$104,9,0),"0"),
IFERROR(VLOOKUP(A120,'Season 7'!AK$4:CN$104,9,0),"0"),IFERROR(VLOOKUP(A120,'Season 8'!AK$4:CN$104,9,0),"0"),
IFERROR(VLOOKUP(A120,'Season 9'!AK$4:CN$104,9,0),"0"),IFERROR(VLOOKUP(A120,'Season 10'!AK$4:CN$104,9,0),"0"),
IFERROR(VLOOKUP(A120,'Season 11'!AK$4:CN$104,9,0),"0"),IFERROR(VLOOKUP(A120,'Season 12'!AK$4:CN$104,9,0),"0"),
IFERROR(VLOOKUP(A120,'Season 13'!AK$4:CN$104,9,0),"0"),IFERROR(VLOOKUP(A120,'Season 14'!AK$4:CN$104,9,0),"0"),IFERROR(VLOOKUP(A120,'Season 15'!AK$4:CN$104,9,0),"0"),)</f>
        <v>0</v>
      </c>
      <c r="I120" s="518">
        <f>SUM(
IFERROR(VLOOKUP(A120,'Season 1'!AJ$4:CM$104,10,0),"0"),IFERROR(VLOOKUP(A120,'Season 2'!AK$4:CN$104,10,0),"0"),
IFERROR(VLOOKUP(A120,'Season 3'!AK$4:CN$104,10,0),"0"),IFERROR(VLOOKUP(A120,'Season 4'!AK$4:CN$104,10,0),"0"),
IFERROR(VLOOKUP(A120,'Season 5'!AK$4:CN$104,10,0),"0"),IFERROR(VLOOKUP(A120,'Season 6'!AK$4:CN$104,10,0),"0"),
IFERROR(VLOOKUP(A120,'Season 7'!AK$4:CN$104,10,0),"0"),IFERROR(VLOOKUP(A120,'Season 8'!AK$4:CN$104,10,0),"0"),
IFERROR(VLOOKUP(A120,'Season 9'!AK$4:CN$104,10,0),"0"),IFERROR(VLOOKUP(A120,'Season 10'!AK$4:CN$104,10,0),"0"),
IFERROR(VLOOKUP(A120,'Season 11'!AK$4:CN$104,10,0),"0"),IFERROR(VLOOKUP(A120,'Season 12'!AK$4:CN$104,10,0),"0"),
IFERROR(VLOOKUP(A120,'Season 13'!AK$4:CN$104,10,0),"0"),IFERROR(VLOOKUP(A120,'Season 14'!AK$4:CN$104,10,0),"0"),IFERROR(VLOOKUP(A120,'Season 15'!AK$4:CN$104,10,0),"0"),)</f>
        <v>0</v>
      </c>
      <c r="J120" s="21">
        <f>SUM(IFERROR(VLOOKUP(A120,BI$3:BN$152,3,0),"0"),
IFERROR(VLOOKUP(A120,'Season 1'!AJ$4:CM$104,11,0),"0"),IFERROR(VLOOKUP(A120,'Season 2'!AK$4:CN$104,11,0),"0"),
IFERROR(VLOOKUP(A120,'Season 3'!AK$4:CN$104,11,0),"0"),IFERROR(VLOOKUP(A120,'Season 4'!AK$4:CN$104,11,0),"0"),
IFERROR(VLOOKUP(A120,'Season 5'!AK$4:CN$104,11,0),"0"),IFERROR(VLOOKUP(A120,'Season 6'!AK$4:CN$104,11,0),"0"),
IFERROR(VLOOKUP(A120,'Season 7'!AK$4:CN$104,11,0),"0"),IFERROR(VLOOKUP(A120,'Season 8'!AK$4:CN$104,11,0),"0"),
IFERROR(VLOOKUP(A120,'Season 9'!AK$4:CN$104,11,0),"0"),IFERROR(VLOOKUP(A120,'Season 10'!AK$4:CN$104,11,0),"0"),
IFERROR(VLOOKUP(A120,'Season 11'!AK$4:CN$104,11,0),"0"),IFERROR(VLOOKUP(A120,'Season 12'!AK$4:CN$104,11,0),"0"),
IFERROR(VLOOKUP(A120,'Season 13'!AK$4:CN$104,11,0),"0"),IFERROR(VLOOKUP(A120,'Season 14'!AK$4:CN$104,11,0),"0"),IFERROR(VLOOKUP(A120,'Season 15'!AK$4:CN$104,11,0),"0"),)</f>
        <v>0</v>
      </c>
      <c r="K120" s="402">
        <f>SUM(IFERROR(VLOOKUP($A120,BI$3:BN$152,4,0),"0"),
IFERROR(VLOOKUP($A120,'Season 1'!AJ$4:CM$104,12,0),"0"),IFERROR(VLOOKUP($A120,'Season 2'!AK$4:CN$104,12,0),"0"),
IFERROR(VLOOKUP($A120,'Season 3'!AK$4:CN$104,12,0),"0"),IFERROR(VLOOKUP($A120,'Season 4'!AK$4:CN$104,12,0),"0"),
IFERROR(VLOOKUP($A120,'Season 5'!AK$4:CN$104,12,0),"0"),IFERROR(VLOOKUP($A120,'Season 6'!AK$4:CN$104,12,0),"0"),
IFERROR(VLOOKUP($A120,'Season 7'!AK$4:CN$104,12,0),"0"),IFERROR(VLOOKUP($A120,'Season 8'!AK$4:CN$104,12,0),"0"),
IFERROR(VLOOKUP($A120,'Season 9'!AK$4:CN$104,12,0),"0"),IFERROR(VLOOKUP($A120,'Season 10'!AK$4:CN$104,12,0),"0"),
IFERROR(VLOOKUP($A120,'Season 11'!AK$4:CN$104,12,0),"0"),IFERROR(VLOOKUP($A120,'Season 12'!AK$4:CN$104,12,0),"0"),
IFERROR(VLOOKUP($A120,'Season 13'!AK$4:CN$104,12,0),"0"),IFERROR(VLOOKUP($A120,'Season 14'!AK$4:CN$104,12,0),"0"),IFERROR(VLOOKUP(A120,'Season 15'!AK$4:CN$104,12,0),"0"),)</f>
        <v>0</v>
      </c>
      <c r="L120" s="403">
        <f>SUM(
IFERROR(VLOOKUP($A120,'Season 1'!AJ$4:CM$104,13,0),"0"),IFERROR(VLOOKUP($A120,'Season 2'!AK$4:CN$104,13,0),"0"),
IFERROR(VLOOKUP($A120,'Season 3'!AK$4:CN$104,13,0),"0"),IFERROR(VLOOKUP($A120,'Season 4'!AK$4:CN$104,13,0),"0"),
IFERROR(VLOOKUP($A120,'Season 5'!AK$4:CN$104,13,0),"0"),IFERROR(VLOOKUP($A120,'Season 6'!AK$4:CN$104,13,0),"0"),
IFERROR(VLOOKUP($A120,'Season 7'!AK$4:CN$104,13,0),"0"),IFERROR(VLOOKUP($A120,'Season 8'!AK$4:CN$104,13,0),"0"),
IFERROR(VLOOKUP($A120,'Season 9'!AK$4:CN$104,13,0),"0"),IFERROR(VLOOKUP($A120,'Season 10'!AK$4:CN$104,13,0),"0"),
IFERROR(VLOOKUP($A120,'Season 11'!AK$4:CN$104,13,0),"0"),IFERROR(VLOOKUP($A120,'Season 12'!AK$4:CN$104,13,0),"0"),
IFERROR(VLOOKUP($A120,'Season 13'!AK$4:CN$104,13,0),"0"),IFERROR(VLOOKUP($A120,'Season 14'!AK$4:CN$104,13,0),"0"),IFERROR(VLOOKUP(A120,'Season 15'!AK$4:CN$104,13,0),"0"),)</f>
        <v>0</v>
      </c>
      <c r="M120" s="398">
        <f>SUM(
IFERROR(VLOOKUP($A120,'Season 1'!AJ$4:CM$104,14,0),"0"),IFERROR(VLOOKUP($A120,'Season 2'!AK$4:CN$104,14,0),"0"),
IFERROR(VLOOKUP($A120,'Season 3'!AK$4:CN$104,14,0),"0"),IFERROR(VLOOKUP($A120,'Season 4'!AK$4:CN$104,14,0),"0"),
IFERROR(VLOOKUP($A120,'Season 5'!AK$4:CN$104,14,0),"0"),IFERROR(VLOOKUP($A120,'Season 6'!AK$4:CN$104,14,0),"0"),
IFERROR(VLOOKUP($A120,'Season 7'!AK$4:CN$104,14,0),"0"),IFERROR(VLOOKUP($A120,'Season 8'!AK$4:CN$104,14,0),"0"),
IFERROR(VLOOKUP($A120,'Season 9'!AK$4:CN$104,14,0),"0"),IFERROR(VLOOKUP($A120,'Season 10'!AK$4:CN$104,14,0),"0"),
IFERROR(VLOOKUP($A120,'Season 11'!AK$4:CN$104,14,0),"0"),IFERROR(VLOOKUP($A120,'Season 12'!AK$4:CN$104,14,0),"0"),
IFERROR(VLOOKUP($A120,'Season 13'!AK$4:CN$104,14,0),"0"),IFERROR(VLOOKUP($A120,'Season 14'!AK$4:CN$104,14,0),"0"),IFERROR(VLOOKUP(A120,'Season 15'!AK$4:CN$104,14,0),"0"),)</f>
        <v>0</v>
      </c>
      <c r="N120" s="518">
        <f>SUM(
IFERROR(VLOOKUP($A120,'Season 1'!AJ$4:CM$104,15,0),"0"),IFERROR(VLOOKUP($A120,'Season 2'!AK$4:CN$104,15,0),"0"),
IFERROR(VLOOKUP($A120,'Season 3'!AK$4:CN$104,15,0),"0"),IFERROR(VLOOKUP($A120,'Season 4'!AK$4:CN$104,15,0),"0"),
IFERROR(VLOOKUP($A120,'Season 5'!AK$4:CN$104,15,0),"0"),IFERROR(VLOOKUP($A120,'Season 6'!AK$4:CN$104,15,0),"0"),
IFERROR(VLOOKUP($A120,'Season 7'!AK$4:CN$104,15,0),"0"),IFERROR(VLOOKUP($A120,'Season 8'!AK$4:CN$104,15,0),"0"),
IFERROR(VLOOKUP($A120,'Season 9'!AK$4:CN$104,15,0),"0"),IFERROR(VLOOKUP($A120,'Season 10'!AK$4:CN$104,15,0),"0"),
IFERROR(VLOOKUP($A120,'Season 11'!AK$4:CN$104,15,0),"0"),IFERROR(VLOOKUP($A120,'Season 12'!AK$4:CN$104,15,0),"0"),
IFERROR(VLOOKUP($A120,'Season 13'!AK$4:CN$104,15,0),"0"),IFERROR(VLOOKUP($A120,'Season 14'!AK$4:CN$104,15,0),"0"),IFERROR(VLOOKUP(A120,'Season 15'!AK$4:CN$104,15,0),"0"),)</f>
        <v>0</v>
      </c>
      <c r="O120" s="21">
        <f>SUM(
IFERROR(VLOOKUP($A120,'Season 1'!AJ$4:CM$104,16,0),"0"),IFERROR(VLOOKUP($A120,'Season 2'!AK$4:CN$104,16,0),"0"),
IFERROR(VLOOKUP($A120,'Season 3'!AK$4:CN$104,16,0),"0"),IFERROR(VLOOKUP($A120,'Season 4'!AK$4:CN$104,16,0),"0"),
IFERROR(VLOOKUP($A120,'Season 5'!AK$4:CN$104,16,0),"0"),IFERROR(VLOOKUP($A120,'Season 6'!AK$4:CN$104,16,0),"0"),
IFERROR(VLOOKUP($A120,'Season 7'!AK$4:CN$104,16,0),"0"),IFERROR(VLOOKUP($A120,'Season 8'!AK$4:CN$104,16,0),"0"),
IFERROR(VLOOKUP($A120,'Season 9'!AK$4:CN$104,16,0),"0"),IFERROR(VLOOKUP($A120,'Season 10'!AK$4:CN$104,16,0),"0"),
IFERROR(VLOOKUP($A120,'Season 11'!AK$4:CN$104,16,0),"0"),IFERROR(VLOOKUP($A120,'Season 12'!AK$4:CN$104,16,0),"0"),
IFERROR(VLOOKUP($A120,'Season 13'!AK$4:CN$104,16,0),"0"),IFERROR(VLOOKUP($A120,'Season 14'!AK$4:CN$104,16,0),"0"),IFERROR(VLOOKUP(A120,'Season 15'!AK$4:CN$104,16,0),"0"),)</f>
        <v>0</v>
      </c>
      <c r="P120" s="402">
        <f>SUM(
IFERROR(VLOOKUP($A120,'Season 1'!AJ$4:CM$104,17,0),"0"),IFERROR(VLOOKUP($A120,'Season 2'!AK$4:CN$104,17,0),"0"),
IFERROR(VLOOKUP($A120,'Season 3'!AK$4:CN$104,17,0),"0"),IFERROR(VLOOKUP($A120,'Season 4'!AK$4:CN$104,17,0),"0"),
IFERROR(VLOOKUP($A120,'Season 5'!AK$4:CN$104,17,0),"0"),IFERROR(VLOOKUP($A120,'Season 6'!AK$4:CN$104,17,0),"0"),
IFERROR(VLOOKUP($A120,'Season 7'!AK$4:CN$104,17,0),"0"),IFERROR(VLOOKUP($A120,'Season 8'!AK$4:CN$104,17,0),"0"),
IFERROR(VLOOKUP($A120,'Season 9'!AK$4:CN$104,17,0),"0"),IFERROR(VLOOKUP($A120,'Season 10'!AK$4:CN$104,17,0),"0"),
IFERROR(VLOOKUP($A120,'Season 11'!AK$4:CN$104,17,0),"0"),IFERROR(VLOOKUP($A120,'Season 12'!AK$4:CN$104,17,0),"0"),
IFERROR(VLOOKUP($A120,'Season 13'!AK$4:CN$104,17,0),"0"),IFERROR(VLOOKUP($A120,'Season 14'!AK$4:CN$104,17,0),"0"),IFERROR(VLOOKUP(A120,'Season 15'!AK$4:CN$104,17,0),"0"),)</f>
        <v>0</v>
      </c>
      <c r="Q120" s="403">
        <f>SUM(
IFERROR(VLOOKUP($A120,'Season 1'!AJ$4:CM$104,18,0),"0"),IFERROR(VLOOKUP($A120,'Season 2'!AK$4:CN$104,18,0),"0"),
IFERROR(VLOOKUP($A120,'Season 3'!AK$4:CN$104,18,0),"0"),IFERROR(VLOOKUP($A120,'Season 4'!AK$4:CN$104,18,0),"0"),
IFERROR(VLOOKUP($A120,'Season 5'!AK$4:CN$104,18,0),"0"),IFERROR(VLOOKUP($A120,'Season 6'!AK$4:CN$104,18,0),"0"),
IFERROR(VLOOKUP($A120,'Season 7'!AK$4:CN$104,18,0),"0"),IFERROR(VLOOKUP($A120,'Season 8'!AK$4:CN$104,18,0),"0"),
IFERROR(VLOOKUP($A120,'Season 9'!AK$4:CN$104,18,0),"0"),IFERROR(VLOOKUP($A120,'Season 10'!AK$4:CN$104,18,0),"0"),
IFERROR(VLOOKUP($A120,'Season 11'!AK$4:CN$104,18,0),"0"),IFERROR(VLOOKUP($A120,'Season 12'!AK$4:CN$104,18,0),"0"),
IFERROR(VLOOKUP($A120,'Season 13'!AK$4:CN$104,18,0),"0"),IFERROR(VLOOKUP($A120,'Season 14'!AK$4:CN$104,18,0),"0"),IFERROR(VLOOKUP(A120,'Season 15'!AK$4:CN$104,18,0),"0"),)</f>
        <v>0</v>
      </c>
      <c r="R120" s="398">
        <f>SUM(
IFERROR(VLOOKUP($A120,'Season 1'!AJ$4:CM$104,19,0),"0"),IFERROR(VLOOKUP($A120,'Season 2'!AK$4:CN$104,19,0),"0"),
IFERROR(VLOOKUP($A120,'Season 3'!AK$4:CN$104,19,0),"0"),IFERROR(VLOOKUP($A120,'Season 4'!AK$4:CN$104,19,0),"0"),
IFERROR(VLOOKUP($A120,'Season 5'!AK$4:CN$104,19,0),"0"),IFERROR(VLOOKUP($A120,'Season 6'!AK$4:CN$104,19,0),"0"),
IFERROR(VLOOKUP($A120,'Season 7'!AK$4:CN$104,19,0),"0"),IFERROR(VLOOKUP($A120,'Season 8'!AK$4:CN$104,19,0),"0"),
IFERROR(VLOOKUP($A120,'Season 9'!AK$4:CN$104,19,0),"0"),IFERROR(VLOOKUP($A120,'Season 10'!AK$4:CN$104,19,0),"0"),
IFERROR(VLOOKUP($A120,'Season 11'!AK$4:CN$104,19,0),"0"),IFERROR(VLOOKUP($A120,'Season 12'!AK$4:CN$104,19,0),"0"),
IFERROR(VLOOKUP($A120,'Season 13'!AK$4:CN$104,19,0),"0"),IFERROR(VLOOKUP($A120,'Season 14'!AK$4:CN$104,19,0),"0"),IFERROR(VLOOKUP(A120,'Season 15'!AK$4:CN$104,19,0),"0"),)</f>
        <v>0</v>
      </c>
      <c r="S120" s="518">
        <f>SUM(
IFERROR(VLOOKUP($A120,'Season 1'!AJ$4:CM$104,20,0),"0"),IFERROR(VLOOKUP($A120,'Season 2'!AK$4:CN$104,20,0),"0"),
IFERROR(VLOOKUP($A120,'Season 3'!AK$4:CN$104,20,0),"0"),IFERROR(VLOOKUP($A120,'Season 4'!AK$4:CN$104,20,0),"0"),
IFERROR(VLOOKUP($A120,'Season 5'!AK$4:CN$104,20,0),"0"),IFERROR(VLOOKUP($A120,'Season 6'!AK$4:CN$104,20,0),"0"),
IFERROR(VLOOKUP($A120,'Season 7'!AK$4:CN$104,20,0),"0"),IFERROR(VLOOKUP($A120,'Season 8'!AK$4:CN$104,20,0),"0"),
IFERROR(VLOOKUP($A120,'Season 9'!AK$4:CN$104,20,0),"0"),IFERROR(VLOOKUP($A120,'Season 10'!AK$4:CN$104,20,0),"0"),
IFERROR(VLOOKUP($A120,'Season 11'!AK$4:CN$104,20,0),"0"),IFERROR(VLOOKUP($A120,'Season 12'!AK$4:CN$104,20,0),"0"),
IFERROR(VLOOKUP($A120,'Season 13'!AK$4:CN$104,20,0),"0"),IFERROR(VLOOKUP($A120,'Season 14'!AK$4:CN$104,20,0),"0"),IFERROR(VLOOKUP(A120,'Season 15'!AK$4:CN$104,20,0),"0"),)</f>
        <v>0</v>
      </c>
      <c r="T120" s="21">
        <f>SUM(
IFERROR(VLOOKUP($A120,'Season 1'!AJ$4:CM$104,21,0),"0"),IFERROR(VLOOKUP($A120,'Season 2'!AK$4:CN$104,21,0),"0"),
IFERROR(VLOOKUP($A120,'Season 3'!AK$4:CN$104,21,0),"0"),IFERROR(VLOOKUP($A120,'Season 4'!AK$4:CN$104,21,0),"0"),
IFERROR(VLOOKUP($A120,'Season 5'!AK$4:CN$104,21,0),"0"),IFERROR(VLOOKUP($A120,'Season 6'!AK$4:CN$104,21,0),"0"),
IFERROR(VLOOKUP($A120,'Season 7'!AK$4:CN$104,21,0),"0"),IFERROR(VLOOKUP($A120,'Season 8'!AK$4:CN$104,21,0),"0"),
IFERROR(VLOOKUP($A120,'Season 9'!AK$4:CN$104,21,0),"0"),IFERROR(VLOOKUP($A120,'Season 10'!AK$4:CN$104,21,0),"0"),
IFERROR(VLOOKUP($A120,'Season 11'!AK$4:CN$104,21,0),"0"),IFERROR(VLOOKUP($A120,'Season 12'!AK$4:CN$104,21,0),"0"),
IFERROR(VLOOKUP($A120,'Season 13'!AK$4:CN$104,21,0),"0"),IFERROR(VLOOKUP($A120,'Season 14'!AK$4:CN$104,21,0),"0"),IFERROR(VLOOKUP(A120,'Season 15'!AK$4:CN$104,21,0),"0"),)</f>
        <v>0</v>
      </c>
      <c r="U120" s="402">
        <f>SUM(
IFERROR(VLOOKUP($A120,'Season 1'!AJ$4:CM$104,22,0),"0"),IFERROR(VLOOKUP($A120,'Season 2'!AK$4:CN$104,22,0),"0"),
IFERROR(VLOOKUP($A120,'Season 3'!AK$4:CN$104,22,0),"0"),IFERROR(VLOOKUP($A120,'Season 4'!AK$4:CN$104,22,0),"0"),
IFERROR(VLOOKUP($A120,'Season 5'!AK$4:CN$104,22,0),"0"),IFERROR(VLOOKUP($A120,'Season 6'!AK$4:CN$104,22,0),"0"),
IFERROR(VLOOKUP($A120,'Season 7'!AK$4:CN$104,22,0),"0"),IFERROR(VLOOKUP($A120,'Season 8'!AK$4:CN$104,22,0),"0"),
IFERROR(VLOOKUP($A120,'Season 9'!AK$4:CN$104,22,0),"0"),IFERROR(VLOOKUP($A120,'Season 10'!AK$4:CN$104,22,0),"0"),
IFERROR(VLOOKUP($A120,'Season 11'!AK$4:CN$104,22,0),"0"),IFERROR(VLOOKUP($A120,'Season 12'!AK$4:CN$104,22,0),"0"),
IFERROR(VLOOKUP($A120,'Season 13'!AK$4:CN$104,22,0),"0"),IFERROR(VLOOKUP($A120,'Season 14'!AK$4:CN$104,22,0),"0"),IFERROR(VLOOKUP(A120,'Season 15'!AK$4:CN$104,22,0),"0"),)</f>
        <v>0</v>
      </c>
      <c r="V120" s="403">
        <f>SUM(
IFERROR(VLOOKUP($A120,'Season 1'!AJ$4:CM$104,23,0),"0"),IFERROR(VLOOKUP($A120,'Season 2'!AK$4:CN$104,23,0),"0"),
IFERROR(VLOOKUP($A120,'Season 3'!AK$4:CN$104,23,0),"0"),IFERROR(VLOOKUP($A120,'Season 4'!AK$4:CN$104,23,0),"0"),
IFERROR(VLOOKUP($A120,'Season 5'!AK$4:CN$104,23,0),"0"),IFERROR(VLOOKUP($A120,'Season 6'!AK$4:CN$104,23,0),"0"),
IFERROR(VLOOKUP($A120,'Season 7'!AK$4:CN$104,23,0),"0"),IFERROR(VLOOKUP($A120,'Season 8'!AK$4:CN$104,23,0),"0"),
IFERROR(VLOOKUP($A120,'Season 9'!AK$4:CN$104,23,0),"0"),IFERROR(VLOOKUP($A120,'Season 10'!AK$4:CN$104,23,0),"0"),
IFERROR(VLOOKUP($A120,'Season 11'!AK$4:CN$104,23,0),"0"),IFERROR(VLOOKUP($A120,'Season 12'!AK$4:CN$104,23,0),"0"),
IFERROR(VLOOKUP($A120,'Season 13'!AK$4:CN$104,23,0),"0"),IFERROR(VLOOKUP($A120,'Season 14'!AK$4:CN$104,23,0),"0"),IFERROR(VLOOKUP($A120,'Season 15'!AK$4:CN$104,23,0),"0"),)</f>
        <v>0</v>
      </c>
      <c r="W120" s="398">
        <f>SUM(
IFERROR(VLOOKUP($A120,'Season 1'!AJ$4:CM$104,24,0),"0"),IFERROR(VLOOKUP($A120,'Season 2'!AK$4:CN$104,24,0),"0"),
IFERROR(VLOOKUP($A120,'Season 3'!AK$4:CN$104,24,0),"0"),IFERROR(VLOOKUP($A120,'Season 4'!AK$4:CN$104,24,0),"0"),
IFERROR(VLOOKUP($A120,'Season 5'!AK$4:CN$104,24,0),"0"),IFERROR(VLOOKUP($A120,'Season 6'!AK$4:CN$104,24,0),"0"),
IFERROR(VLOOKUP($A120,'Season 7'!AK$4:CN$104,24,0),"0"),IFERROR(VLOOKUP($A120,'Season 8'!AK$4:CN$104,24,0),"0"),
IFERROR(VLOOKUP($A120,'Season 9'!AK$4:CN$104,24,0),"0"),IFERROR(VLOOKUP($A120,'Season 10'!AK$4:CN$104,24,0),"0"),
IFERROR(VLOOKUP($A120,'Season 11'!AK$4:CN$104,24,0),"0"),IFERROR(VLOOKUP($A120,'Season 12'!AK$4:CN$104,24,0),"0"),
IFERROR(VLOOKUP($A120,'Season 13'!AK$4:CN$104,24,0),"0"),IFERROR(VLOOKUP($A120,'Season 14'!AK$4:CN$104,24,0),"0"),IFERROR(VLOOKUP($A120,'Season 15'!AK$4:CN$104,24,0),"0"),)</f>
        <v>0</v>
      </c>
      <c r="X120" s="518">
        <f>SUM(
IFERROR(VLOOKUP($A120,'Season 1'!AJ$4:CM$104,25,0),"0"),IFERROR(VLOOKUP($A120,'Season 2'!AK$4:CN$104,25,0),"0"),
IFERROR(VLOOKUP($A120,'Season 3'!AK$4:CN$104,25,0),"0"),IFERROR(VLOOKUP($A120,'Season 4'!AK$4:CN$104,25,0),"0"),
IFERROR(VLOOKUP($A120,'Season 5'!AK$4:CN$104,25,0),"0"),IFERROR(VLOOKUP($A120,'Season 6'!AK$4:CN$104,25,0),"0"),
IFERROR(VLOOKUP($A120,'Season 7'!AK$4:CN$104,25,0),"0"),IFERROR(VLOOKUP($A120,'Season 8'!AK$4:CN$104,25,0),"0"),
IFERROR(VLOOKUP($A120,'Season 9'!AK$4:CN$104,25,0),"0"),IFERROR(VLOOKUP($A120,'Season 10'!AK$4:CN$104,25,0),"0"),
IFERROR(VLOOKUP($A120,'Season 11'!AK$4:CN$104,25,0),"0"),IFERROR(VLOOKUP($A120,'Season 12'!AK$4:CN$104,25,0),"0"),
IFERROR(VLOOKUP($A120,'Season 13'!AK$4:CN$104,25,0),"0"),IFERROR(VLOOKUP($A120,'Season 14'!AK$4:CN$104,25,0),"0"),IFERROR(VLOOKUP($A120,'Season 15'!AK$4:CN$104,25,0),"0"),)</f>
        <v>0</v>
      </c>
      <c r="Y120" s="21">
        <f>SUM(
IFERROR(VLOOKUP($A120,'Season 1'!AJ$4:CM$104,26,0),"0"),IFERROR(VLOOKUP($A120,'Season 2'!AK$4:CN$104,26,0),"0"),
IFERROR(VLOOKUP($A120,'Season 3'!AK$4:CN$104,26,0),"0"),IFERROR(VLOOKUP($A120,'Season 4'!AK$4:CN$104,26,0),"0"),
IFERROR(VLOOKUP($A120,'Season 5'!AK$4:CN$104,26,0),"0"),IFERROR(VLOOKUP($A120,'Season 6'!AK$4:CN$104,26,0),"0"),
IFERROR(VLOOKUP($A120,'Season 7'!AK$4:CN$104,26,0),"0"),IFERROR(VLOOKUP($A120,'Season 8'!AK$4:CN$104,26,0),"0"),
IFERROR(VLOOKUP($A120,'Season 9'!AK$4:CN$104,26,0),"0"),IFERROR(VLOOKUP($A120,'Season 10'!AK$4:CN$104,26,0),"0"),
IFERROR(VLOOKUP($A120,'Season 11'!AK$4:CN$104,26,0),"0"),IFERROR(VLOOKUP($A120,'Season 12'!AK$4:CN$104,26,0),"0"),
IFERROR(VLOOKUP($A120,'Season 13'!AK$4:CN$104,26,0),"0"),IFERROR(VLOOKUP($A120,'Season 14'!AK$4:CN$104,26,0),"0"),IFERROR(VLOOKUP($A120,'Season 15'!AK$4:CN$104,26,0),"0"),)</f>
        <v>0</v>
      </c>
      <c r="Z120" s="402">
        <f>SUM(
IFERROR(VLOOKUP($A120,'Season 1'!AJ$4:CM$104,27,0),"0"),IFERROR(VLOOKUP($A120,'Season 2'!AK$4:CN$104,27,0),"0"),
IFERROR(VLOOKUP($A120,'Season 3'!AK$4:CN$104,27,0),"0"),IFERROR(VLOOKUP($A120,'Season 4'!AK$4:CN$104,27,0),"0"),
IFERROR(VLOOKUP($A120,'Season 5'!AK$4:CN$104,27,0),"0"),IFERROR(VLOOKUP($A120,'Season 6'!AK$4:CN$104,27,0),"0"),
IFERROR(VLOOKUP($A120,'Season 7'!AK$4:CN$104,27,0),"0"),IFERROR(VLOOKUP($A120,'Season 8'!AK$4:CN$104,27,0),"0"),
IFERROR(VLOOKUP($A120,'Season 9'!AK$4:CN$104,27,0),"0"),IFERROR(VLOOKUP($A120,'Season 10'!AK$4:CN$104,27,0),"0"),
IFERROR(VLOOKUP($A120,'Season 11'!AK$4:CN$104,27,0),"0"),IFERROR(VLOOKUP($A120,'Season 12'!AK$4:CN$104,27,0),"0"),
IFERROR(VLOOKUP($A120,'Season 13'!AK$4:CN$104,27,0),"0"),IFERROR(VLOOKUP($A120,'Season 14'!AK$4:CN$104,27,0),"0"),IFERROR(VLOOKUP($A120,'Season 15'!AK$4:CN$104,27,0),"0"),)</f>
        <v>0</v>
      </c>
      <c r="AA120" s="403">
        <f>SUM(
IFERROR(VLOOKUP($A120,'Season 1'!AJ$4:CM$104,28,0),"0"),IFERROR(VLOOKUP($A120,'Season 2'!AK$4:CN$104,28,0),"0"),
IFERROR(VLOOKUP($A120,'Season 3'!AK$4:CN$104,28,0),"0"),IFERROR(VLOOKUP($A120,'Season 4'!AK$4:CN$104,28,0),"0"),
IFERROR(VLOOKUP($A120,'Season 5'!AK$4:CN$104,28,0),"0"),IFERROR(VLOOKUP($A120,'Season 6'!AK$4:CN$104,28,0),"0"),
IFERROR(VLOOKUP($A120,'Season 7'!AK$4:CN$104,28,0),"0"),IFERROR(VLOOKUP($A120,'Season 8'!AK$4:CN$104,28,0),"0"),
IFERROR(VLOOKUP($A120,'Season 9'!AK$4:CN$104,28,0),"0"),IFERROR(VLOOKUP($A120,'Season 10'!AK$4:CN$104,28,0),"0"),
IFERROR(VLOOKUP($A120,'Season 11'!AK$4:CN$104,28,0),"0"),IFERROR(VLOOKUP($A120,'Season 12'!AK$4:CN$104,28,0),"0"),
IFERROR(VLOOKUP($A120,'Season 13'!AK$4:CN$104,28,0),"0"),IFERROR(VLOOKUP($A120,'Season 14'!AK$4:CN$104,28,0),"0"),IFERROR(VLOOKUP($A120,'Season 15'!AK$4:CN$104,28,0),"0"),)</f>
        <v>0</v>
      </c>
      <c r="AB120" s="398">
        <f>SUM(
IFERROR(VLOOKUP($A120,'Season 1'!AJ$4:CM$104,29,0),"0"),IFERROR(VLOOKUP($A120,'Season 2'!AK$4:CN$104,29,0),"0"),
IFERROR(VLOOKUP($A120,'Season 3'!AK$4:CN$104,29,0),"0"),IFERROR(VLOOKUP($A120,'Season 4'!AK$4:CN$104,29,0),"0"),
IFERROR(VLOOKUP($A120,'Season 5'!AK$4:CN$104,29,0),"0"),IFERROR(VLOOKUP($A120,'Season 6'!AK$4:CN$104,29,0),"0"),
IFERROR(VLOOKUP($A120,'Season 7'!AK$4:CN$104,29,0),"0"),IFERROR(VLOOKUP($A120,'Season 8'!AK$4:CN$104,29,0),"0"),
IFERROR(VLOOKUP($A120,'Season 9'!AK$4:CN$104,29,0),"0"),IFERROR(VLOOKUP($A120,'Season 10'!AK$4:CN$104,29,0),"0"),
IFERROR(VLOOKUP($A120,'Season 11'!AK$4:CN$104,29,0),"0"),IFERROR(VLOOKUP($A120,'Season 12'!AK$4:CN$104,29,0),"0"),
IFERROR(VLOOKUP($A120,'Season 13'!AK$4:CN$104,29,0),"0"),IFERROR(VLOOKUP($A120,'Season 14'!AK$4:CN$104,29,0),"0"),IFERROR(VLOOKUP($A120,'Season 15'!AK$4:CN$104,29,0),"0"),)</f>
        <v>0</v>
      </c>
      <c r="AC120" s="518">
        <f>SUM(
IFERROR(VLOOKUP($A120,'Season 1'!AJ$4:CM$104,30,0),"0"),IFERROR(VLOOKUP($A120,'Season 2'!AK$4:CN$104,30,0),"0"),
IFERROR(VLOOKUP($A120,'Season 3'!AK$4:CN$104,30,0),"0"),IFERROR(VLOOKUP($A120,'Season 4'!AK$4:CN$104,30,0),"0"),
IFERROR(VLOOKUP($A120,'Season 5'!AK$4:CN$104,30,0),"0"),IFERROR(VLOOKUP($A120,'Season 6'!AK$4:CN$104,30,0),"0"),
IFERROR(VLOOKUP($A120,'Season 7'!AK$4:CN$104,30,0),"0"),IFERROR(VLOOKUP($A120,'Season 8'!AK$4:CN$104,30,0),"0"),
IFERROR(VLOOKUP($A120,'Season 9'!AK$4:CN$104,30,0),"0"),IFERROR(VLOOKUP($A120,'Season 10'!AK$4:CN$104,30,0),"0"),
IFERROR(VLOOKUP($A120,'Season 11'!AK$4:CN$104,30,0),"0"),IFERROR(VLOOKUP($A120,'Season 12'!AK$4:CN$104,30,0),"0"),
IFERROR(VLOOKUP($A120,'Season 13'!AK$4:CN$104,30,0),"0"),IFERROR(VLOOKUP($A120,'Season 14'!AK$4:CN$104,30,0),"0"),IFERROR(VLOOKUP($A120,'Season 15'!AK$4:CN$104,30,0),"0"),)</f>
        <v>0</v>
      </c>
      <c r="AD120" s="21">
        <f>SUM(
IFERROR(VLOOKUP($A120,'Season 1'!AJ$4:CM$104,31,0),"0"),IFERROR(VLOOKUP($A120,'Season 2'!AK$4:CN$104,31,0),"0"),
IFERROR(VLOOKUP($A120,'Season 3'!AK$4:CN$104,31,0),"0"),IFERROR(VLOOKUP($A120,'Season 4'!AK$4:CN$104,31,0),"0"),
IFERROR(VLOOKUP($A120,'Season 5'!AK$4:CN$104,31,0),"0"),IFERROR(VLOOKUP($A120,'Season 6'!AK$4:CN$104,31,0),"0"),
IFERROR(VLOOKUP($A120,'Season 7'!AK$4:CN$104,31,0),"0"),IFERROR(VLOOKUP($A120,'Season 8'!AK$4:CN$104,31,0),"0"),
IFERROR(VLOOKUP($A120,'Season 9'!AK$4:CN$104,31,0),"0"),IFERROR(VLOOKUP($A120,'Season 10'!AK$4:CN$104,31,0),"0"),
IFERROR(VLOOKUP($A120,'Season 11'!AK$4:CN$104,31,0),"0"),IFERROR(VLOOKUP($A120,'Season 12'!AK$4:CN$104,31,0),"0"),
IFERROR(VLOOKUP($A120,'Season 13'!AK$4:CN$104,31,0),"0"),IFERROR(VLOOKUP($A120,'Season 14'!AK$4:CN$104,31,0),"0"),IFERROR(VLOOKUP($A120,'Season 15'!AK$4:CN$104,31,0),"0"),)</f>
        <v>0</v>
      </c>
      <c r="AE120" s="402">
        <f>SUM(
IFERROR(VLOOKUP($A120,'Season 1'!AJ$4:CM$104,32,0),"0"),IFERROR(VLOOKUP($A120,'Season 2'!AK$4:CN$104,32,0),"0"),
IFERROR(VLOOKUP($A120,'Season 3'!AK$4:CN$104,32,0),"0"),IFERROR(VLOOKUP($A120,'Season 4'!AK$4:CN$104,32,0),"0"),
IFERROR(VLOOKUP($A120,'Season 5'!AK$4:CN$104,32,0),"0"),IFERROR(VLOOKUP($A120,'Season 6'!AK$4:CN$104,32,0),"0"),
IFERROR(VLOOKUP($A120,'Season 7'!AK$4:CN$104,32,0),"0"),IFERROR(VLOOKUP($A120,'Season 8'!AK$4:CN$104,32,0),"0"),
IFERROR(VLOOKUP($A120,'Season 9'!AK$4:CN$104,32,0),"0"),IFERROR(VLOOKUP($A120,'Season 10'!AK$4:CN$104,32,0),"0"),
IFERROR(VLOOKUP($A120,'Season 11'!AK$4:CN$104,32,0),"0"),IFERROR(VLOOKUP($A120,'Season 12'!AK$4:CN$104,32,0),"0"),
IFERROR(VLOOKUP($A120,'Season 13'!AK$4:CN$104,32,0),"0"),IFERROR(VLOOKUP($A120,'Season 14'!AK$4:CN$104,32,0),"0"),IFERROR(VLOOKUP($A120,'Season 15'!AK$4:CN$104,32,0),"0"),)</f>
        <v>0</v>
      </c>
      <c r="AF120" s="403">
        <f>SUM(IFERROR(VLOOKUP($A120,'Season 2'!AK$4:CN$104,33,0),"0"),
IFERROR(VLOOKUP($A120,'Season 3'!AK$4:CN$104,33,0),"0"),IFERROR(VLOOKUP($A120,'Season 4'!AK$4:CN$104,33,0),"0"),
IFERROR(VLOOKUP($A120,'Season 5'!AK$4:CN$104,33,0),"0"),IFERROR(VLOOKUP($A120,'Season 6'!AK$4:CN$104,33,0),"0"),
IFERROR(VLOOKUP($A120,'Season 7'!AK$4:CN$104,33,0),"0"),IFERROR(VLOOKUP($A120,'Season 8'!AK$4:CN$104,33,0),"0"),
IFERROR(VLOOKUP($A120,'Season 9'!AK$4:CN$104,33,0),"0"),IFERROR(VLOOKUP($A120,'Season 10'!AK$4:CN$104,33,0),"0"),
IFERROR(VLOOKUP($A120,'Season 11'!AK$4:CN$104,33,0),"0"),IFERROR(VLOOKUP($A120,'Season 12'!AK$4:CN$104,33,0),"0"),
IFERROR(VLOOKUP($A120,'Season 13'!AK$4:CN$104,33,0),"0"),IFERROR(VLOOKUP($A120,'Season 14'!AK$4:CN$104,33,0),"0"),IFERROR(VLOOKUP($A120,'Season 15'!AK$4:CN$104,33,0),"0"),)</f>
        <v>0</v>
      </c>
      <c r="AG120" s="398">
        <f>SUM(IFERROR(VLOOKUP($A120,'Season 2'!AK$4:CN$104,34,0),"0"),
IFERROR(VLOOKUP($A120,'Season 3'!AK$4:CN$104,34,0),"0"),IFERROR(VLOOKUP($A120,'Season 4'!AK$4:CN$104,34,0),"0"),
IFERROR(VLOOKUP($A120,'Season 5'!AK$4:CN$104,34,0),"0"),IFERROR(VLOOKUP($A120,'Season 6'!AK$4:CN$104,34,0),"0"),
IFERROR(VLOOKUP($A120,'Season 7'!AK$4:CN$104,34,0),"0"),IFERROR(VLOOKUP($A120,'Season 8'!AK$4:CN$104,34,0),"0"),
IFERROR(VLOOKUP($A120,'Season 9'!AK$4:CN$104,34,0),"0"),IFERROR(VLOOKUP($A120,'Season 10'!AK$4:CN$104,34,0),"0"),
IFERROR(VLOOKUP($A120,'Season 11'!AK$4:CN$104,34,0),"0"),IFERROR(VLOOKUP($A120,'Season 12'!AK$4:CN$104,34,0),"0"),
IFERROR(VLOOKUP($A120,'Season 13'!AK$4:CN$104,34,0),"0"),IFERROR(VLOOKUP($A120,'Season 14'!AK$4:CN$104,34,0),"0"),IFERROR(VLOOKUP($A120,'Season 15'!AK$4:CN$104,34,0),"0"),)</f>
        <v>0</v>
      </c>
      <c r="AH120" s="518">
        <f>SUM(IFERROR(VLOOKUP($A120,'Season 2'!AK$4:CN$104,35,0),"0"),
IFERROR(VLOOKUP($A120,'Season 3'!AK$4:CN$104,35,0),"0"),IFERROR(VLOOKUP($A120,'Season 4'!AK$4:CN$104,35,0),"0"),
IFERROR(VLOOKUP($A120,'Season 5'!AK$4:CN$104,35,0),"0"),IFERROR(VLOOKUP($A120,'Season 6'!AK$4:CN$104,35,0),"0"),
IFERROR(VLOOKUP($A120,'Season 7'!AK$4:CN$104,35,0),"0"),IFERROR(VLOOKUP($A120,'Season 8'!AK$4:CN$104,35,0),"0"),
IFERROR(VLOOKUP($A120,'Season 9'!AK$4:CN$104,35,0),"0"),IFERROR(VLOOKUP($A120,'Season 10'!AK$4:CN$104,35,0),"0"),
IFERROR(VLOOKUP($A120,'Season 11'!AK$4:CN$104,35,0),"0"),IFERROR(VLOOKUP($A120,'Season 12'!AK$4:CN$104,35,0),"0"),
IFERROR(VLOOKUP($A120,'Season 13'!AK$4:CN$104,35,0),"0"),IFERROR(VLOOKUP($A120,'Season 14'!AK$4:CN$104,35,0),"0"),IFERROR(VLOOKUP($A120,'Season 15'!AK$4:CN$104,35,0),"0"),)</f>
        <v>0</v>
      </c>
      <c r="AI120" s="21">
        <f>SUM(IFERROR(VLOOKUP($A120,'Season 2'!AK$4:CN$104,36,0),"0"),
IFERROR(VLOOKUP($A120,'Season 3'!AK$4:CN$104,36,0),"0"),IFERROR(VLOOKUP($A120,'Season 4'!AK$4:CN$104,36,0),"0"),
IFERROR(VLOOKUP($A120,'Season 5'!AK$4:CN$104,36,0),"0"),IFERROR(VLOOKUP($A120,'Season 6'!AK$4:CN$104,36,0),"0"),
IFERROR(VLOOKUP($A120,'Season 7'!AK$4:CN$104,36,0),"0"),IFERROR(VLOOKUP($A120,'Season 8'!AK$4:CN$104,36,0),"0"),
IFERROR(VLOOKUP($A120,'Season 9'!AK$4:CN$104,36,0),"0"),IFERROR(VLOOKUP($A120,'Season 10'!AK$4:CN$104,36,0),"0"),
IFERROR(VLOOKUP($A120,'Season 11'!AK$4:CN$104,36,0),"0"),IFERROR(VLOOKUP($A120,'Season 12'!AK$4:CN$104,36,0),"0"),
IFERROR(VLOOKUP($A120,'Season 13'!AK$4:CN$104,36,0),"0"),IFERROR(VLOOKUP($A120,'Season 14'!AK$4:CN$104,36,0),"0"),IFERROR(VLOOKUP($A120,'Season 15'!AK$4:CN$104,36,0),"0"),)</f>
        <v>0</v>
      </c>
      <c r="AJ120" s="402">
        <f>SUM(IFERROR(VLOOKUP($A120,'Season 2'!AK$4:CN$104,37,0),"0"),
IFERROR(VLOOKUP($A120,'Season 3'!AK$4:CN$104,37,0),"0"),IFERROR(VLOOKUP($A120,'Season 4'!AK$4:CN$104,37,0),"0"),
IFERROR(VLOOKUP($A120,'Season 5'!AK$4:CN$104,37,0),"0"),IFERROR(VLOOKUP($A120,'Season 6'!AK$4:CN$104,37,0),"0"),
IFERROR(VLOOKUP($A120,'Season 7'!AK$4:CN$104,37,0),"0"),IFERROR(VLOOKUP($A120,'Season 8'!AK$4:CN$104,37,0),"0"),
IFERROR(VLOOKUP($A120,'Season 9'!AK$4:CN$104,37,0),"0"),IFERROR(VLOOKUP($A120,'Season 10'!AK$4:CN$104,37,0),"0"),
IFERROR(VLOOKUP($A120,'Season 11'!AK$4:CN$104,37,0),"0"),IFERROR(VLOOKUP($A120,'Season 12'!AK$4:CN$104,37,0),"0"),
IFERROR(VLOOKUP($A120,'Season 13'!AK$4:CN$104,37,0),"0"),IFERROR(VLOOKUP($A120,'Season 14'!AK$4:CN$104,37,0),"0"),IFERROR(VLOOKUP($A120,'Season 15'!AK$4:CN$104,37,0),"0"),)</f>
        <v>0</v>
      </c>
      <c r="AK120" s="403">
        <f>SUM(IFERROR(VLOOKUP($A120,'Season 1'!AJ$4:CM$104,33,0),"0"),IFERROR(VLOOKUP($A120,'Season 2'!AK$4:CN$104,38,0),"0"),
IFERROR(VLOOKUP($A120,'Season 3'!AK$4:CN$104,38,0),"0"),IFERROR(VLOOKUP($A120,'Season 4'!AK$4:CN$104,38,0),"0"),
IFERROR(VLOOKUP($A120,'Season 5'!AK$4:CN$104,38,0),"0"),IFERROR(VLOOKUP($A120,'Season 6'!AK$4:CN$104,38,0),"0"),
IFERROR(VLOOKUP($A120,'Season 7'!AK$4:CN$104,38,0),"0"),IFERROR(VLOOKUP($A120,'Season 8'!AK$4:CN$104,38,0),"0"),
IFERROR(VLOOKUP($A120,'Season 9'!AK$4:CN$104,38,0),"0"),IFERROR(VLOOKUP($A120,'Season 10'!AK$4:CN$104,38,0),"0"),
IFERROR(VLOOKUP($A120,'Season 11'!AK$4:CN$104,38,0),"0"),IFERROR(VLOOKUP($A120,'Season 12'!AK$4:CN$104,38,0),"0"),
IFERROR(VLOOKUP($A120,'Season 13'!AK$4:CN$104,38,0),"0"),IFERROR(VLOOKUP($A120,'Season 14'!AK$4:CN$104,38,0),"0"),IFERROR(VLOOKUP($A120,'Season 15'!AK$4:CN$104,38,0),"0"),)</f>
        <v>0</v>
      </c>
      <c r="AL120" s="398">
        <f>SUM(IFERROR(VLOOKUP($A120,'Season 1'!AJ$4:CM$104,34,0),"0"),IFERROR(VLOOKUP($A120,'Season 2'!AK$4:CN$104,39,0),"0"),
IFERROR(VLOOKUP($A120,'Season 3'!AK$4:CN$104,39,0),"0"),IFERROR(VLOOKUP($A120,'Season 4'!AK$4:CN$104,39,0),"0"),
IFERROR(VLOOKUP($A120,'Season 5'!AK$4:CN$104,39,0),"0"),IFERROR(VLOOKUP($A120,'Season 6'!AK$4:CN$104,39,0),"0"),
IFERROR(VLOOKUP($A120,'Season 7'!AK$4:CN$104,39,0),"0"),IFERROR(VLOOKUP($A120,'Season 8'!AK$4:CN$104,39,0),"0"),
IFERROR(VLOOKUP($A120,'Season 9'!AK$4:CN$104,39,0),"0"),IFERROR(VLOOKUP($A120,'Season 10'!AK$4:CN$104,39,0),"0"),
IFERROR(VLOOKUP($A120,'Season 11'!AK$4:CN$104,39,0),"0"),IFERROR(VLOOKUP($A120,'Season 12'!AK$4:CN$104,39,0),"0"),
IFERROR(VLOOKUP($A120,'Season 13'!AK$4:CN$104,39,0),"0"),IFERROR(VLOOKUP($A120,'Season 14'!AK$4:CN$104,39,0),"0"),IFERROR(VLOOKUP($A120,'Season 15'!AK$4:CN$104,39,0),"0"),)</f>
        <v>0</v>
      </c>
      <c r="AM120" s="518">
        <f>SUM(IFERROR(VLOOKUP($A120,'Season 1'!AJ$4:CM$104,35,0),"0"),IFERROR(VLOOKUP($A120,'Season 2'!AK$4:CN$104,40,0),"0"),
IFERROR(VLOOKUP($A120,'Season 3'!AK$4:CN$104,40,0),"0"),IFERROR(VLOOKUP($A120,'Season 4'!AK$4:CN$104,40,0),"0"),
IFERROR(VLOOKUP($A120,'Season 5'!AK$4:CN$104,40,0),"0"),IFERROR(VLOOKUP($A120,'Season 6'!AK$4:CN$104,40,0),"0"),
IFERROR(VLOOKUP($A120,'Season 7'!AK$4:CN$104,40,0),"0"),IFERROR(VLOOKUP($A120,'Season 8'!AK$4:CN$104,40,0),"0"),
IFERROR(VLOOKUP($A120,'Season 9'!AK$4:CN$104,40,0),"0"),IFERROR(VLOOKUP($A120,'Season 10'!AK$4:CN$104,40,0),"0"),
IFERROR(VLOOKUP($A120,'Season 11'!AK$4:CN$104,40,0),"0"),IFERROR(VLOOKUP($A120,'Season 12'!AK$4:CN$104,40,0),"0"),
IFERROR(VLOOKUP($A120,'Season 13'!AK$4:CN$104,40,0),"0"),IFERROR(VLOOKUP($A120,'Season 14'!AK$4:CN$104,40,0),"0"),IFERROR(VLOOKUP($A120,'Season 15'!AK$4:CN$104,40,0),"0"),)</f>
        <v>0</v>
      </c>
      <c r="AN120" s="21">
        <f>SUM(IFERROR(VLOOKUP($A120,'Season 1'!AJ$4:CM$104,36,0),"0"),IFERROR(VLOOKUP($A120,'Season 2'!AK$4:CN$104,41,0),"0"),
IFERROR(VLOOKUP($A120,'Season 3'!AK$4:CN$104,41,0),"0"),IFERROR(VLOOKUP($A120,'Season 4'!AK$4:CN$104,41,0),"0"),
IFERROR(VLOOKUP($A120,'Season 5'!AK$4:CN$104,41,0),"0"),IFERROR(VLOOKUP($A120,'Season 6'!AK$4:CN$104,41,0),"0"),
IFERROR(VLOOKUP($A120,'Season 7'!AK$4:CN$104,41,0),"0"),IFERROR(VLOOKUP($A120,'Season 8'!AK$4:CN$104,41,0),"0"),
IFERROR(VLOOKUP($A120,'Season 9'!AK$4:CN$104,41,0),"0"),IFERROR(VLOOKUP($A120,'Season 10'!AK$4:CN$104,41,0),"0"),
IFERROR(VLOOKUP($A120,'Season 11'!AK$4:CN$104,41,0),"0"),IFERROR(VLOOKUP($A120,'Season 12'!AK$4:CN$104,41,0),"0"),
IFERROR(VLOOKUP($A120,'Season 13'!AK$4:CN$104,41,0),"0"),IFERROR(VLOOKUP($A120,'Season 14'!AK$4:CN$104,41,0),"0"),IFERROR(VLOOKUP($A120,'Season 15'!AK$4:CN$104,41,0),"0"),)</f>
        <v>0</v>
      </c>
      <c r="AO120" s="402">
        <f>SUM(IFERROR(VLOOKUP($A120,'Season 1'!AJ$4:CM$104,37,0),"0"),IFERROR(VLOOKUP($A120,'Season 2'!AK$4:CN$104,42,0),"0"),
IFERROR(VLOOKUP($A120,'Season 3'!AK$4:CN$104,42,0),"0"),IFERROR(VLOOKUP($A120,'Season 4'!AK$4:CN$104,42,0),"0"),
IFERROR(VLOOKUP($A120,'Season 5'!AK$4:CN$104,42,0),"0"),IFERROR(VLOOKUP($A120,'Season 6'!AK$4:CN$104,42,0),"0"),
IFERROR(VLOOKUP($A120,'Season 7'!AK$4:CN$104,42,0),"0"),IFERROR(VLOOKUP($A120,'Season 8'!AK$4:CN$104,42,0),"0"),
IFERROR(VLOOKUP($A120,'Season 9'!AK$4:CN$104,42,0),"0"),IFERROR(VLOOKUP($A120,'Season 10'!AK$4:CN$104,42,0),"0"),
IFERROR(VLOOKUP($A120,'Season 11'!AK$4:CN$104,42,0),"0"),IFERROR(VLOOKUP($A120,'Season 12'!AK$4:CN$104,42,0),"0"),
IFERROR(VLOOKUP($A120,'Season 13'!AK$4:CN$104,42,0),"0"),IFERROR(VLOOKUP($A120,'Season 14'!AK$4:CN$104,42,0),"0"),IFERROR(VLOOKUP($A120,'Season 15'!AK$4:CN$104,42,0),"0"),)</f>
        <v>0</v>
      </c>
      <c r="AP120" s="403">
        <f>SUM(IFERROR(VLOOKUP($A120,'Season 1'!AJ$4:CM$104,43,0),"0"),IFERROR(VLOOKUP($A120,'Season 2'!AK$4:CN$104,43,0),"0"),
IFERROR(VLOOKUP($A120,'Season 3'!AK$4:CN$104,43,0),"0"),IFERROR(VLOOKUP($A120,'Season 4'!AK$4:CN$104,43,0),"0"),
IFERROR(VLOOKUP($A120,'Season 5'!AK$4:CN$104,43,0),"0"),IFERROR(VLOOKUP($A120,'Season 6'!AK$4:CN$104,43,0),"0"),
IFERROR(VLOOKUP($A120,'Season 7'!AK$4:CN$104,43,0),"0"),IFERROR(VLOOKUP($A120,'Season 8'!AK$4:CN$104,43,0),"0"),
IFERROR(VLOOKUP($A120,'Season 9'!AK$4:CN$104,43,0),"0"),IFERROR(VLOOKUP($A120,'Season 10'!AK$4:CN$104,43,0),"0"),
IFERROR(VLOOKUP($A120,'Season 11'!AK$4:CN$104,43,0),"0"),IFERROR(VLOOKUP($A120,'Season 12'!AK$4:CN$104,43,0),"0"),
IFERROR(VLOOKUP($A120,'Season 13'!AK$4:CN$104,43,0),"0"),IFERROR(VLOOKUP($A120,'Season 14'!AK$4:CN$104,43,0),"0"),IFERROR(VLOOKUP($A120,'Season 15'!AK$4:CN$104,43,0),"0"),)</f>
        <v>0</v>
      </c>
      <c r="AQ120" s="398">
        <f>SUM(IFERROR(VLOOKUP($A120,'Season 1'!AJ$4:CM$104,44,0),"0"),IFERROR(VLOOKUP($A120,'Season 2'!AK$4:CN$104,44,0),"0"),
IFERROR(VLOOKUP($A120,'Season 3'!AK$4:CN$104,44,0),"0"),IFERROR(VLOOKUP($A120,'Season 4'!AK$4:CN$104,44,0),"0"),
IFERROR(VLOOKUP($A120,'Season 5'!AK$4:CN$104,44,0),"0"),IFERROR(VLOOKUP($A120,'Season 6'!AK$4:CN$104,44,0),"0"),
IFERROR(VLOOKUP($A120,'Season 7'!AK$4:CN$104,44,0),"0"),IFERROR(VLOOKUP($A120,'Season 8'!AK$4:CN$104,44,0),"0"),
IFERROR(VLOOKUP($A120,'Season 9'!AK$4:CN$104,44,0),"0"),IFERROR(VLOOKUP($A120,'Season 10'!AK$4:CN$104,44,0),"0"),
IFERROR(VLOOKUP($A120,'Season 11'!AK$4:CN$104,44,0),"0"),IFERROR(VLOOKUP($A120,'Season 12'!AK$4:CN$104,44,0),"0"),
IFERROR(VLOOKUP($A120,'Season 13'!AK$4:CN$104,44,0),"0"),IFERROR(VLOOKUP($A120,'Season 14'!AK$4:CN$104,44,0),"0"),IFERROR(VLOOKUP($A120,'Season 15'!AK$4:CN$104,44,0),"0"),)</f>
        <v>0</v>
      </c>
      <c r="AR120" s="518">
        <f>SUM(IFERROR(VLOOKUP($A120,'Season 1'!AJ$4:CM$104,45,0),"0"),IFERROR(VLOOKUP($A120,'Season 2'!AK$4:CN$104,45,0),"0"),
IFERROR(VLOOKUP($A120,'Season 3'!AK$4:CN$104,45,0),"0"),IFERROR(VLOOKUP($A120,'Season 4'!AK$4:CN$104,45,0),"0"),
IFERROR(VLOOKUP($A120,'Season 5'!AK$4:CN$104,45,0),"0"),IFERROR(VLOOKUP($A120,'Season 6'!AK$4:CN$104,45,0),"0"),
IFERROR(VLOOKUP($A120,'Season 7'!AK$4:CN$104,45,0),"0"),IFERROR(VLOOKUP($A120,'Season 8'!AK$4:CN$104,45,0),"0"),
IFERROR(VLOOKUP($A120,'Season 9'!AK$4:CN$104,45,0),"0"),IFERROR(VLOOKUP($A120,'Season 10'!AK$4:CN$104,45,0),"0"),
IFERROR(VLOOKUP($A120,'Season 11'!AK$4:CN$104,45,0),"0"),IFERROR(VLOOKUP($A120,'Season 12'!AK$4:CN$104,45,0),"0"),
IFERROR(VLOOKUP($A120,'Season 13'!AK$4:CN$104,45,0),"0"),IFERROR(VLOOKUP($A120,'Season 14'!AK$4:CN$104,45,0),"0"),IFERROR(VLOOKUP($A120,'Season 15'!AK$4:CN$104,45,0),"0"),)</f>
        <v>0</v>
      </c>
      <c r="AS120" s="21">
        <f>SUM(IFERROR(VLOOKUP($A120,'Season 1'!AJ$4:CM$104,46,0),"0"),IFERROR(VLOOKUP($A120,'Season 2'!AK$4:CN$104,46,0),"0"),
IFERROR(VLOOKUP($A120,'Season 3'!AK$4:CN$104,46,0),"0"),IFERROR(VLOOKUP($A120,'Season 4'!AK$4:CN$104,46,0),"0"),
IFERROR(VLOOKUP($A120,'Season 5'!AK$4:CN$104,46,0),"0"),IFERROR(VLOOKUP($A120,'Season 6'!AK$4:CN$104,46,0),"0"),
IFERROR(VLOOKUP($A120,'Season 7'!AK$4:CN$104,46,0),"0"),IFERROR(VLOOKUP($A120,'Season 8'!AK$4:CN$104,46,0),"0"),
IFERROR(VLOOKUP($A120,'Season 9'!AK$4:CN$104,46,0),"0"),IFERROR(VLOOKUP($A120,'Season 10'!AK$4:CN$104,46,0),"0"),
IFERROR(VLOOKUP($A120,'Season 11'!AK$4:CN$104,46,0),"0"),IFERROR(VLOOKUP($A120,'Season 12'!AK$4:CN$104,46,0),"0"),
IFERROR(VLOOKUP($A120,'Season 13'!AK$4:CN$104,46,0),"0"),IFERROR(VLOOKUP($A120,'Season 14'!AK$4:CN$104,46,0),"0"),IFERROR(VLOOKUP($A120,'Season 15'!AK$4:CN$104,46,0),"0"),)</f>
        <v>0</v>
      </c>
      <c r="AT120" s="402">
        <f>SUM(IFERROR(VLOOKUP($A120,'Season 1'!AJ$4:CM$104,47,0),"0"),IFERROR(VLOOKUP($A120,'Season 2'!AK$4:CN$104,47,0),"0"),
IFERROR(VLOOKUP($A120,'Season 3'!AK$4:CN$104,47,0),"0"),IFERROR(VLOOKUP($A120,'Season 4'!AK$4:CN$104,47,0),"0"),
IFERROR(VLOOKUP($A120,'Season 5'!AK$4:CN$104,47,0),"0"),IFERROR(VLOOKUP($A120,'Season 6'!AK$4:CN$104,47,0),"0"),
IFERROR(VLOOKUP($A120,'Season 7'!AK$4:CN$104,47,0),"0"),IFERROR(VLOOKUP($A120,'Season 8'!AK$4:CN$104,47,0),"0"),
IFERROR(VLOOKUP($A120,'Season 9'!AK$4:CN$104,47,0),"0"),IFERROR(VLOOKUP($A120,'Season 10'!AK$4:CN$104,47,0),"0"),
IFERROR(VLOOKUP($A120,'Season 11'!AK$4:CN$104,47,0),"0"),IFERROR(VLOOKUP($A120,'Season 12'!AK$4:CN$104,47,0),"0"),
IFERROR(VLOOKUP($A120,'Season 13'!AK$4:CN$104,47,0),"0"),IFERROR(VLOOKUP($A120,'Season 14'!AK$4:CN$104,47,0),"0"),IFERROR(VLOOKUP($A120,'Season 15'!AK$4:CN$104,47,0),"0"),)</f>
        <v>0</v>
      </c>
      <c r="AU120" s="403">
        <f>SUM(IFERROR(VLOOKUP($A120,'Season 3'!AK$4:CN$104,48,0),"0"),IFERROR(VLOOKUP($A120,'Season 4'!AK$4:CN$104,48,0),"0"),
IFERROR(VLOOKUP($A120,'Season 5'!AK$4:CN$104,48,0),"0"),IFERROR(VLOOKUP($A120,'Season 6'!AK$4:CN$104,48,0),"0"),
IFERROR(VLOOKUP($A120,'Season 7'!AK$4:CN$104,48,0),"0"),IFERROR(VLOOKUP($A120,'Season 8'!AK$4:CN$104,48,0),"0"),
IFERROR(VLOOKUP($A120,'Season 9'!AK$4:CN$104,48,0),"0"),IFERROR(VLOOKUP($A120,'Season 10'!AK$4:CN$104,48,0),"0"),
IFERROR(VLOOKUP($A120,'Season 11'!AK$4:CN$104,48,0),"0"),IFERROR(VLOOKUP($A120,'Season 12'!AK$4:CN$104,48,0),"0"),
IFERROR(VLOOKUP($A120,'Season 13'!AK$4:CN$104,48,0),"0"),IFERROR(VLOOKUP($A120,'Season 14'!AK$4:CN$104,48,0),"0"),IFERROR(VLOOKUP($A120,'Season 15'!AK$4:CN$104,48,0),"0"),)</f>
        <v>0</v>
      </c>
      <c r="AV120" s="398">
        <f>SUM(IFERROR(VLOOKUP($A120,'Season 3'!AK$4:CN$104,49,0),"0"),IFERROR(VLOOKUP($A120,'Season 4'!AK$4:CN$104,49,0),"0"),
IFERROR(VLOOKUP($A120,'Season 5'!AK$4:CN$104,49,0),"0"),IFERROR(VLOOKUP($A120,'Season 6'!AK$4:CN$104,49,0),"0"),
IFERROR(VLOOKUP($A120,'Season 7'!AK$4:CN$104,49,0),"0"),IFERROR(VLOOKUP($A120,'Season 8'!AK$4:CN$104,49,0),"0"),
IFERROR(VLOOKUP($A120,'Season 9'!AK$4:CN$104,49,0),"0"),IFERROR(VLOOKUP($A120,'Season 10'!AK$4:CN$104,49,0),"0"),
IFERROR(VLOOKUP($A120,'Season 11'!AK$4:CN$104,49,0),"0"),IFERROR(VLOOKUP($A120,'Season 12'!AK$4:CN$104,49,0),"0"),
IFERROR(VLOOKUP($A120,'Season 13'!AK$4:CN$104,49,0),"0"),IFERROR(VLOOKUP($A120,'Season 14'!AK$4:CN$104,49,0),"0"),IFERROR(VLOOKUP($A120,'Season 15'!AK$4:CN$104,49,0),"0"),)</f>
        <v>0</v>
      </c>
      <c r="AW120" s="518">
        <f>SUM(IFERROR(VLOOKUP($A120,'Season 3'!AK$4:CN$104,50,0),"0"),IFERROR(VLOOKUP($A120,'Season 4'!AK$4:CN$104,50,0),"0"),
IFERROR(VLOOKUP($A120,'Season 5'!AK$4:CN$104,50,0),"0"),IFERROR(VLOOKUP($A120,'Season 6'!AK$4:CN$104,50,0),"0"),
IFERROR(VLOOKUP($A120,'Season 7'!AK$4:CN$104,50,0),"0"),IFERROR(VLOOKUP($A120,'Season 8'!AK$4:CN$104,50,0),"0"),
IFERROR(VLOOKUP($A120,'Season 9'!AK$4:CN$104,50,0),"0"),IFERROR(VLOOKUP($A120,'Season 10'!AK$4:CN$104,50,0),"0"),
IFERROR(VLOOKUP($A120,'Season 11'!AK$4:CN$104,50,0),"0"),IFERROR(VLOOKUP($A120,'Season 12'!AK$4:CN$104,50,0),"0"),
IFERROR(VLOOKUP($A120,'Season 13'!AK$4:CN$104,50,0),"0"),IFERROR(VLOOKUP($A120,'Season 14'!AK$4:CN$104,50,0),"0"),IFERROR(VLOOKUP($A120,'Season 15'!AK$4:CN$104,50,0),"0"),)</f>
        <v>0</v>
      </c>
      <c r="AX120" s="21">
        <f>SUM(IFERROR(VLOOKUP($A120,'Season 3'!AK$4:CN$104,51,0),"0"),IFERROR(VLOOKUP($A120,'Season 4'!AK$4:CN$104,51,0),"0"),
IFERROR(VLOOKUP($A120,'Season 5'!AK$4:CN$104,51,0),"0"),IFERROR(VLOOKUP($A120,'Season 6'!AK$4:CN$104,51,0),"0"),
IFERROR(VLOOKUP($A120,'Season 7'!AK$4:CN$104,51,0),"0"),IFERROR(VLOOKUP($A120,'Season 8'!AK$4:CN$104,51,0),"0"),
IFERROR(VLOOKUP($A120,'Season 9'!AK$4:CN$104,51,0),"0"),IFERROR(VLOOKUP($A120,'Season 10'!AK$4:CN$104,51,0),"0"),
IFERROR(VLOOKUP($A120,'Season 11'!AK$4:CN$104,51,0),"0"),IFERROR(VLOOKUP($A120,'Season 12'!AK$4:CN$104,51,0),"0"),
IFERROR(VLOOKUP($A120,'Season 13'!AK$4:CN$104,51,0),"0"),IFERROR(VLOOKUP($A120,'Season 14'!AK$4:CN$104,51,0),"0"),IFERROR(VLOOKUP($A120,'Season 15'!AK$4:CN$104,51,0),"0"),)</f>
        <v>0</v>
      </c>
      <c r="AY120" s="402">
        <f>SUM(IFERROR(VLOOKUP($A120,'Season 3'!AK$4:CN$104,52,0),"0"),IFERROR(VLOOKUP($A120,'Season 4'!AK$4:CN$104,52,0),"0"),
IFERROR(VLOOKUP($A120,'Season 5'!AK$4:CN$104,52,0),"0"),IFERROR(VLOOKUP($A120,'Season 6'!AK$4:CN$104,52,0),"0"),
IFERROR(VLOOKUP($A120,'Season 7'!AK$4:CN$104,52,0),"0"),IFERROR(VLOOKUP($A120,'Season 8'!AK$4:CN$104,52,0),"0"),
IFERROR(VLOOKUP($A120,'Season 9'!AK$4:CN$104,52,0),"0"),IFERROR(VLOOKUP($A120,'Season 10'!AK$4:CN$104,52,0),"0"),
IFERROR(VLOOKUP($A120,'Season 11'!AK$4:CN$104,52,0),"0"),IFERROR(VLOOKUP($A120,'Season 12'!AK$4:CN$104,52,0),"0"),
IFERROR(VLOOKUP($A120,'Season 13'!AK$4:CN$104,52,0),"0"),IFERROR(VLOOKUP($A120,'Season 14'!AK$4:CN$104,52,0),"0"),IFERROR(VLOOKUP($A120,'Season 15'!AK$4:CN$104,52,0),"0"),)</f>
        <v>0</v>
      </c>
      <c r="AZ120" s="403">
        <f>SUM(IFERROR(VLOOKUP($A120,'Season 1'!AJ$4:CM$104,38,0),"0"),IFERROR(VLOOKUP($A120,'Season 2'!AK$4:CN$104,48,0),"0"),)</f>
        <v>0</v>
      </c>
      <c r="BA120" s="398">
        <f>SUM(IFERROR(VLOOKUP($A120,'Season 1'!AJ$4:CM$104,39,0),"0"),IFERROR(VLOOKUP($A120,'Season 2'!AK$4:CN$104,49,0),"0"),)</f>
        <v>0</v>
      </c>
      <c r="BB120" s="518">
        <f>SUM(IFERROR(VLOOKUP($A120,'Season 1'!AJ$4:CM$104,40,0),"0"),IFERROR(VLOOKUP($A120,'Season 2'!AK$4:CN$104,50,0),"0"),)</f>
        <v>0</v>
      </c>
      <c r="BC120" s="21">
        <f>SUM(IFERROR(VLOOKUP($A120,'Season 1'!AJ$4:CM$104,41,0),"0"),IFERROR(VLOOKUP($A120,'Season 2'!AK$4:CN$104,51,0),"0"),)</f>
        <v>0</v>
      </c>
      <c r="BD120" s="402">
        <f>SUM(IFERROR(VLOOKUP($A120,'Season 1'!AJ$4:CM$104,42,0),"0"),IFERROR(VLOOKUP($A120,'Season 2'!AK$4:CN$104,52,0),"0"),)</f>
        <v>0</v>
      </c>
      <c r="BE120" s="561">
        <f>SUM(
IFERROR(VLOOKUP($A120,'Season 1'!AJ$4:CM$104,48,0),"0"),IFERROR(VLOOKUP($A120,'Season 2'!AK$4:CN$104,53,0),"0"),
IFERROR(VLOOKUP($A120,'Season 3'!AK$4:CN$104,53,0),"0"),IFERROR(VLOOKUP($A120,'Season 4'!AK$4:CN$104,53,0),"0"),
IFERROR(VLOOKUP($A120,'Season 5'!AK$4:CN$104,53,0),"0"),IFERROR(VLOOKUP($A120,'Season 6'!AK$4:CN$104,53,0),"0"),
IFERROR(VLOOKUP($A120,'Season 7'!AK$4:CN$104,53,0),"0"),IFERROR(VLOOKUP($A120,'Season 8'!AK$4:CN$104,53,0),"0"),
IFERROR(VLOOKUP($A120,'Season 9'!AK$4:CN$104,53,0),"0"),IFERROR(VLOOKUP($A120,'Season 10'!AK$4:CN$104,53,0),"0"),
IFERROR(VLOOKUP($A120,'Season 11'!AK$4:CN$104,53,0),"0"),IFERROR(VLOOKUP($A120,'Season 12'!AK$4:CN$104,53,0),"0"),
IFERROR(VLOOKUP($A120,'Season 13'!AK$4:CN$104,53,0),"0"),IFERROR(VLOOKUP($A120,'Season 14'!AK$4:CN$104,53,0),"0"),IFERROR(VLOOKUP($A120,'Season 15'!AK$4:CN$104,53,0),"0"),)</f>
        <v>0</v>
      </c>
      <c r="BF120" s="562">
        <f>SUM(
IFERROR(VLOOKUP($A120,'Season 1'!AJ$4:CM$104,49,0),"0"),IFERROR(VLOOKUP($A120,'Season 2'!AK$4:CN$104,54,0),"0"),
IFERROR(VLOOKUP($A120,'Season 3'!AK$4:CN$104,54,0),"0"),IFERROR(VLOOKUP($A120,'Season 4'!AK$4:CN$104,54,0),"0"),
IFERROR(VLOOKUP($A120,'Season 5'!AK$4:CN$104,54,0),"0"),IFERROR(VLOOKUP($A120,'Season 6'!AK$4:CN$104,54,0),"0"),
IFERROR(VLOOKUP($A120,'Season 7'!AK$4:CN$104,54,0),"0"),IFERROR(VLOOKUP($A120,'Season 8'!AK$4:CN$104,54,0),"0"),
IFERROR(VLOOKUP($A120,'Season 9'!AK$4:CN$104,54,0),"0"),IFERROR(VLOOKUP($A120,'Season 10'!AK$4:CN$104,54,0),"0"),
IFERROR(VLOOKUP($A120,'Season 11'!AK$4:CN$104,540),"0"),IFERROR(VLOOKUP($A120,'Season 12'!AK$4:CN$104,54,0),"0"),
IFERROR(VLOOKUP($A120,'Season 13'!AK$4:CN$104,54,0),"0"),IFERROR(VLOOKUP($A120,'Season 14'!AK$4:CN$104,54,0),"0"),IFERROR(VLOOKUP($A120,'Season 15'!AK$4:CN$104,54,0),"0"),)</f>
        <v>0</v>
      </c>
      <c r="BG120" s="529" t="e">
        <f t="shared" si="3"/>
        <v>#DIV/0!</v>
      </c>
      <c r="BI120" s="553"/>
      <c r="BJ120" s="553"/>
      <c r="BK120" s="553"/>
      <c r="BL120" s="553"/>
      <c r="BM120" s="553"/>
      <c r="BN120" s="553"/>
      <c r="BO120" s="822"/>
      <c r="BP120" s="822"/>
      <c r="BQ120" s="822"/>
      <c r="BR120" s="822"/>
      <c r="BS120" s="12" t="str">
        <f>IFERROR(VLOOKUP($A120,'Season 1'!$AJ$4:$CM$104,50,0),"0")</f>
        <v>0</v>
      </c>
      <c r="BT120" s="12" t="str">
        <f>IFERROR(VLOOKUP($A120,'Season 1'!$AJ$4:$CM$104,51,0),"0")</f>
        <v>0</v>
      </c>
      <c r="BU120" s="12" t="str">
        <f>IFERROR(VLOOKUP($A120,'Season 2'!$AK$4:$CN$104,55,0),"0")</f>
        <v>0</v>
      </c>
      <c r="BV120" s="12" t="str">
        <f>IFERROR(VLOOKUP($A120,'Season 2'!$AK$4:$CN$104,56,0),"0")</f>
        <v>0</v>
      </c>
      <c r="BW120" s="12" t="str">
        <f>IFERROR(VLOOKUP($A120,'Season 3'!$AK$4:$CN$104,55,0),"0")</f>
        <v>0</v>
      </c>
      <c r="BX120" s="12" t="str">
        <f>IFERROR(VLOOKUP($A120,'Season 3'!$AK$4:$CN$104,56,0),"0")</f>
        <v>0</v>
      </c>
      <c r="BY120" s="12" t="str">
        <f>IFERROR(VLOOKUP($A120,'Season 4'!$AK$4:$CN$104,55,0),"0")</f>
        <v>0</v>
      </c>
      <c r="BZ120" s="12" t="str">
        <f>IFERROR(VLOOKUP($A120,'Season 4'!$AK$4:$CN$104,56,0),"0")</f>
        <v>0</v>
      </c>
      <c r="CA120" s="12" t="str">
        <f>IFERROR(VLOOKUP($A120,'Season 5'!$AK$4:$CN$104,55,0),"0")</f>
        <v>0</v>
      </c>
      <c r="CB120" s="12" t="str">
        <f>IFERROR(VLOOKUP($A120,'Season 5'!$AK$4:$CN$104,56,0),"0")</f>
        <v>0</v>
      </c>
      <c r="CC120" s="12" t="str">
        <f>IFERROR(VLOOKUP($A120,'Season 6'!$AK$4:$CN$104,55,0),"0")</f>
        <v>0</v>
      </c>
      <c r="CD120" s="12" t="str">
        <f>IFERROR(VLOOKUP($A120,'Season 6'!$AK$4:$CN$104,56,0),"0")</f>
        <v>0</v>
      </c>
      <c r="CE120" s="12" t="str">
        <f>IFERROR(VLOOKUP($A120,'Season 7'!$AK$4:$CN$104,55,0),"0")</f>
        <v>0</v>
      </c>
      <c r="CF120" s="12" t="str">
        <f>IFERROR(VLOOKUP($A120,'Season 7'!$AK$4:$CN$104,56,0),"0")</f>
        <v>0</v>
      </c>
      <c r="CG120" s="12" t="str">
        <f>IFERROR(VLOOKUP($A120,'Season 8'!$AK$4:$CN$104,55,0),"0")</f>
        <v>0</v>
      </c>
      <c r="CH120" s="12" t="str">
        <f>IFERROR(VLOOKUP($A120,'Season 8'!$AK$4:$CN$104,56,0),"0")</f>
        <v>0</v>
      </c>
      <c r="CI120" s="12" t="str">
        <f>IFERROR(VLOOKUP($A120,'Season 9'!$AK$4:$CN$104,55,0),"0")</f>
        <v>0</v>
      </c>
      <c r="CJ120" s="12" t="str">
        <f>IFERROR(VLOOKUP($A120,'Season 9'!$AK$4:$CN$104,56,0),"0")</f>
        <v>0</v>
      </c>
      <c r="CK120" s="12" t="str">
        <f>IFERROR(VLOOKUP($A120,'Season 10'!$AK$4:$CN$104,55,0),"0")</f>
        <v>0</v>
      </c>
      <c r="CL120" s="12" t="str">
        <f>IFERROR(VLOOKUP($A120,'Season 10'!$AK$4:$CN$104,56,0),"0")</f>
        <v>0</v>
      </c>
      <c r="CM120" s="12" t="str">
        <f>IFERROR(VLOOKUP($A120,'Season 11'!$AK$4:$CN$104,55,0),"0")</f>
        <v>0</v>
      </c>
      <c r="CN120" s="12" t="str">
        <f>IFERROR(VLOOKUP($A120,'Season 11'!$AK$4:$CN$104,56,0),"0")</f>
        <v>0</v>
      </c>
      <c r="CO120" s="12" t="str">
        <f>IFERROR(VLOOKUP($A120,'Season 12'!$AK$4:$CN$104,55,0),"0")</f>
        <v>0</v>
      </c>
      <c r="CP120" s="12" t="str">
        <f>IFERROR(VLOOKUP($A120,'Season 12'!$AK$4:$CN$104,56,0),"0")</f>
        <v>0</v>
      </c>
      <c r="CQ120" s="12" t="str">
        <f>IFERROR(VLOOKUP($A120,'Season 13'!$AK$4:$CN$104,55,0),"0")</f>
        <v>0</v>
      </c>
      <c r="CR120" s="12" t="str">
        <f>IFERROR(VLOOKUP($A120,'Season 13'!$AK$4:$CN$104,56,0),"0")</f>
        <v>0</v>
      </c>
      <c r="CS120" s="12" t="str">
        <f>IFERROR(VLOOKUP($A120,'Season 14'!$AK$4:$CN$104,55,0),"0")</f>
        <v>0</v>
      </c>
      <c r="CT120" s="12" t="str">
        <f>IFERROR(VLOOKUP($A120,'Season 14'!$AK$4:$CN$104,56,0),"0")</f>
        <v>0</v>
      </c>
      <c r="CU120" s="12" t="str">
        <f>IFERROR(VLOOKUP($A120,'Season 15'!$AK$4:$CN$104,55,0),"0")</f>
        <v>0</v>
      </c>
      <c r="CV120" s="12" t="str">
        <f>IFERROR(VLOOKUP($A120,'Season 15'!$AK$4:$CN$104,56,0),"0")</f>
        <v>0</v>
      </c>
    </row>
    <row r="121" spans="1:100" x14ac:dyDescent="0.25">
      <c r="A121" s="2" t="s">
        <v>35</v>
      </c>
      <c r="B121" s="516" t="str">
        <f>IFERROR(VLOOKUP('Data Totals'!A121,'Season 1'!AJ$4:CH$104,2,FALSE),IFERROR(VLOOKUP('Data Totals'!A121,'Season 2'!AK$4:CI$104,2,FALSE),IFERROR(VLOOKUP('Data Totals'!A121,'Season 3'!AK$4:CI$104,2,FALSE),IFERROR(VLOOKUP('Data Totals'!A121,'Season 4'!AK$4:CI$104,2,FALSE),IFERROR(VLOOKUP('Data Totals'!A121,'Season 5'!AK$4:CI$104,2,FALSE),IFERROR(VLOOKUP('Data Totals'!A121,'Season 6'!AK$4:CI$104,2,FALSE),IFERROR(VLOOKUP('Data Totals'!A121,'Season 7'!AK$4:CI$104,2,FALSE),IFERROR(VLOOKUP('Data Totals'!A121,'Season 8'!AK$4:CI$104,2,FALSE),IFERROR(VLOOKUP('Data Totals'!A121,'Season 9'!AK$4:CI$104,2,FALSE),IFERROR(VLOOKUP('Data Totals'!A121,'Season 10'!AK$4:CI$104,2,FALSE),IFERROR(VLOOKUP('Data Totals'!A121,'Season 11'!AK$4:CI$104,2,FALSE),IFERROR(VLOOKUP('Data Totals'!A121,'Season 12'!AK$4:CI$104,2,FALSE),IFERROR(VLOOKUP('Data Totals'!A121,'Season 13'!AK$4:CI$104,2,FALSE),IFERROR(VLOOKUP('Data Totals'!A121,'Season 14'!AK$4:CI$104,2,FALSE),IFERROR(VLOOKUP('Data Totals'!A121,'Season 15'!AK$4:CI$104,2,FALSE),"N/A")))))))))))))))</f>
        <v>N/A</v>
      </c>
      <c r="C121" s="517" t="str">
        <f>IFERROR(VLOOKUP('Data Totals'!A121,'Season 1'!AJ$4:CH$104,3,FALSE),IFERROR(VLOOKUP('Data Totals'!A121,'Season 2'!AK$4:CI$104,3,FALSE),IFERROR(VLOOKUP('Data Totals'!A121,'Season 3'!AK$4:CI$104,3,FALSE),IFERROR(VLOOKUP('Data Totals'!A121,'Season 4'!AK$4:CI$104,3,FALSE),IFERROR(VLOOKUP('Data Totals'!A121,'Season 5'!AK$4:CI$104,3,FALSE),IFERROR(VLOOKUP('Data Totals'!A121,'Season 6'!AK$4:CI$104,3,FALSE),IFERROR(VLOOKUP('Data Totals'!A121,'Season 7'!AK$4:CI$104,3,FALSE),IFERROR(VLOOKUP('Data Totals'!A121,'Season 8'!AK$4:CI$104,3,FALSE),IFERROR(VLOOKUP('Data Totals'!A121,'Season 9'!AK$4:CI$104,3,FALSE),IFERROR(VLOOKUP('Data Totals'!A121,'Season 10'!AK$4:CI$104,3,FALSE),IFERROR(VLOOKUP('Data Totals'!A121,'Season 11'!AK$4:CI$104,3,FALSE),IFERROR(VLOOKUP('Data Totals'!A121,'Season 12'!AK$4:CI$104,3,FALSE),IFERROR(VLOOKUP('Data Totals'!A121,'Season 13'!AK$4:CI$104,3,FALSE),IFERROR(VLOOKUP('Data Totals'!A121,'Season 14'!AK$4:CI$104,3,FALSE),IFERROR(VLOOKUP('Data Totals'!A121,'Season 15'!AK$4:CI$104,3,FALSE),"N/A")))))))))))))))</f>
        <v>N/A</v>
      </c>
      <c r="D121" s="517" t="str">
        <f>IFERROR(VLOOKUP('Data Totals'!A121,'Season 15'!AK$4:CI$104,4,FALSE),IFERROR(VLOOKUP('Data Totals'!A121,'Season 14'!AK$4:CI$104,4,FALSE),IFERROR(VLOOKUP('Data Totals'!A121,'Season 13'!AK$4:CI$104,4,FALSE),IFERROR(VLOOKUP('Data Totals'!A121,'Season 12'!AK$4:CI$104,4,FALSE),IFERROR(VLOOKUP('Data Totals'!A121,'Season 11'!AK$4:CI$104,4,FALSE),IFERROR(VLOOKUP('Data Totals'!A121,'Season 10'!AK$4:CI$104,4,FALSE),IFERROR(VLOOKUP('Data Totals'!A121,'Season 9'!AK$4:CI$104,4,FALSE),IFERROR(VLOOKUP('Data Totals'!A121,'Season 8'!AK$4:CI$104,4,FALSE),IFERROR(VLOOKUP('Data Totals'!A121,'Season 7'!AK$4:CI$104,4,FALSE),IFERROR(VLOOKUP('Data Totals'!A121,'Season 6'!AK$4:CI$104,4,FALSE),IFERROR(VLOOKUP('Data Totals'!A121,'Season 5'!AK$4:CI$104,4,FALSE),IFERROR(VLOOKUP('Data Totals'!A121,'Season 4'!AK$4:CI$104,4,FALSE),IFERROR(VLOOKUP('Data Totals'!A121,'Season 3'!AK$4:CI$104,4,FALSE),IFERROR(VLOOKUP('Data Totals'!A121,'Season 2'!AK$4:CI$104,4,FALSE),IFERROR(VLOOKUP('Data Totals'!A121,'Season 1'!AJ$4:CH$104,4,FALSE),"N/A")))))))))))))))</f>
        <v>N/A</v>
      </c>
      <c r="E121" s="517" t="e">
        <f t="shared" si="2"/>
        <v>#VALUE!</v>
      </c>
      <c r="F121" s="398">
        <f>SUM(IFERROR(VLOOKUP(A121,BI$3:BN$152,2,0),"0"),
IFERROR(VLOOKUP(A121,'Season 1'!AJ$4:CM$104,7,0),"0"),IFERROR(VLOOKUP(A121,'Season 2'!AK$4:CN$104,7,0),"0"),
IFERROR(VLOOKUP(A121,'Season 3'!AK$4:CN$104,7,0),"0"),IFERROR(VLOOKUP(A121,'Season 4'!AK$4:CN$104,7,0),"0"),
IFERROR(VLOOKUP(A121,'Season 5'!AK$4:CN$104,7,0),"0"),IFERROR(VLOOKUP(A121,'Season 6'!AK$4:CN$104,7,0),"0"),
IFERROR(VLOOKUP(A121,'Season 7'!AK$4:CN$104,7,0),"0"),IFERROR(VLOOKUP(A121,'Season 8'!AK$4:CN$104,7,0),"0"),
IFERROR(VLOOKUP(A121,'Season 9'!AK$4:CN$104,7,0),"0"),IFERROR(VLOOKUP(A121,'Season 10'!AK$4:CN$104,7,0),"0"),
IFERROR(VLOOKUP(A121,'Season 11'!AK$4:CN$104,7,0),"0"),IFERROR(VLOOKUP(A121,'Season 12'!AK$4:CN$104,7,0),"0"),
IFERROR(VLOOKUP(A121,'Season 13'!AK$4:CN$104,7,0),"0"),IFERROR(VLOOKUP(A121,'Season 14'!AK$4:CN$104,7,0),"0"),IFERROR(VLOOKUP(A121,'Season 15'!AK$4:CN$104,7,0),"0"),)</f>
        <v>0</v>
      </c>
      <c r="G121" s="398">
        <f>SUM(
IFERROR(VLOOKUP(A121,'Season 1'!AJ$4:CM$104,8,0),"0"),IFERROR(VLOOKUP(A121,'Season 2'!AK$4:CN$104,8,0),"0"),
IFERROR(VLOOKUP(A121,'Season 3'!AK$4:CN$104,8,0),"0"),IFERROR(VLOOKUP(A121,'Season 4'!AK$4:CN$104,8,0),"0"),
IFERROR(VLOOKUP(A121,'Season 5'!AK$4:CN$104,8,0),"0"),IFERROR(VLOOKUP(A121,'Season 6'!AK$4:CN$104,8,0),"0"),
IFERROR(VLOOKUP(A121,'Season 7'!AK$4:CN$104,8,0),"0"),IFERROR(VLOOKUP(A121,'Season 8'!AK$4:CN$104,8,0),"0"),
IFERROR(VLOOKUP(A121,'Season 9'!AK$4:CN$104,8,0),"0"),IFERROR(VLOOKUP(A121,'Season 10'!AK$4:CN$104,8,0),"0"),
IFERROR(VLOOKUP(A121,'Season 11'!AK$4:CN$104,8,0),"0"),IFERROR(VLOOKUP(A121,'Season 12'!AK$4:CN$104,8,0),"0"),
IFERROR(VLOOKUP(A121,'Season 13'!AK$4:CN$104,8,0),"0"),IFERROR(VLOOKUP(A121,'Season 14'!AK$4:CN$104,8,0),"0"),IFERROR(VLOOKUP(A121,'Season 15'!AK$4:CN$104,8,0),"0"),)</f>
        <v>0</v>
      </c>
      <c r="H121" s="329">
        <f>SUM(
IFERROR(VLOOKUP(A121,'Season 1'!AJ$4:CM$104,9,0),"0"),IFERROR(VLOOKUP(A121,'Season 2'!AK$4:CN$104,9,0),"0"),
IFERROR(VLOOKUP(A121,'Season 3'!AK$4:CN$104,9,0),"0"),IFERROR(VLOOKUP(A121,'Season 4'!AK$4:CN$104,9,0),"0"),
IFERROR(VLOOKUP(A121,'Season 5'!AK$4:CN$104,9,0),"0"),IFERROR(VLOOKUP(A121,'Season 6'!AK$4:CN$104,9,0),"0"),
IFERROR(VLOOKUP(A121,'Season 7'!AK$4:CN$104,9,0),"0"),IFERROR(VLOOKUP(A121,'Season 8'!AK$4:CN$104,9,0),"0"),
IFERROR(VLOOKUP(A121,'Season 9'!AK$4:CN$104,9,0),"0"),IFERROR(VLOOKUP(A121,'Season 10'!AK$4:CN$104,9,0),"0"),
IFERROR(VLOOKUP(A121,'Season 11'!AK$4:CN$104,9,0),"0"),IFERROR(VLOOKUP(A121,'Season 12'!AK$4:CN$104,9,0),"0"),
IFERROR(VLOOKUP(A121,'Season 13'!AK$4:CN$104,9,0),"0"),IFERROR(VLOOKUP(A121,'Season 14'!AK$4:CN$104,9,0),"0"),IFERROR(VLOOKUP(A121,'Season 15'!AK$4:CN$104,9,0),"0"),)</f>
        <v>0</v>
      </c>
      <c r="I121" s="518">
        <f>SUM(
IFERROR(VLOOKUP(A121,'Season 1'!AJ$4:CM$104,10,0),"0"),IFERROR(VLOOKUP(A121,'Season 2'!AK$4:CN$104,10,0),"0"),
IFERROR(VLOOKUP(A121,'Season 3'!AK$4:CN$104,10,0),"0"),IFERROR(VLOOKUP(A121,'Season 4'!AK$4:CN$104,10,0),"0"),
IFERROR(VLOOKUP(A121,'Season 5'!AK$4:CN$104,10,0),"0"),IFERROR(VLOOKUP(A121,'Season 6'!AK$4:CN$104,10,0),"0"),
IFERROR(VLOOKUP(A121,'Season 7'!AK$4:CN$104,10,0),"0"),IFERROR(VLOOKUP(A121,'Season 8'!AK$4:CN$104,10,0),"0"),
IFERROR(VLOOKUP(A121,'Season 9'!AK$4:CN$104,10,0),"0"),IFERROR(VLOOKUP(A121,'Season 10'!AK$4:CN$104,10,0),"0"),
IFERROR(VLOOKUP(A121,'Season 11'!AK$4:CN$104,10,0),"0"),IFERROR(VLOOKUP(A121,'Season 12'!AK$4:CN$104,10,0),"0"),
IFERROR(VLOOKUP(A121,'Season 13'!AK$4:CN$104,10,0),"0"),IFERROR(VLOOKUP(A121,'Season 14'!AK$4:CN$104,10,0),"0"),IFERROR(VLOOKUP(A121,'Season 15'!AK$4:CN$104,10,0),"0"),)</f>
        <v>0</v>
      </c>
      <c r="J121" s="21">
        <f>SUM(IFERROR(VLOOKUP(A121,BI$3:BN$152,3,0),"0"),
IFERROR(VLOOKUP(A121,'Season 1'!AJ$4:CM$104,11,0),"0"),IFERROR(VLOOKUP(A121,'Season 2'!AK$4:CN$104,11,0),"0"),
IFERROR(VLOOKUP(A121,'Season 3'!AK$4:CN$104,11,0),"0"),IFERROR(VLOOKUP(A121,'Season 4'!AK$4:CN$104,11,0),"0"),
IFERROR(VLOOKUP(A121,'Season 5'!AK$4:CN$104,11,0),"0"),IFERROR(VLOOKUP(A121,'Season 6'!AK$4:CN$104,11,0),"0"),
IFERROR(VLOOKUP(A121,'Season 7'!AK$4:CN$104,11,0),"0"),IFERROR(VLOOKUP(A121,'Season 8'!AK$4:CN$104,11,0),"0"),
IFERROR(VLOOKUP(A121,'Season 9'!AK$4:CN$104,11,0),"0"),IFERROR(VLOOKUP(A121,'Season 10'!AK$4:CN$104,11,0),"0"),
IFERROR(VLOOKUP(A121,'Season 11'!AK$4:CN$104,11,0),"0"),IFERROR(VLOOKUP(A121,'Season 12'!AK$4:CN$104,11,0),"0"),
IFERROR(VLOOKUP(A121,'Season 13'!AK$4:CN$104,11,0),"0"),IFERROR(VLOOKUP(A121,'Season 14'!AK$4:CN$104,11,0),"0"),IFERROR(VLOOKUP(A121,'Season 15'!AK$4:CN$104,11,0),"0"),)</f>
        <v>0</v>
      </c>
      <c r="K121" s="402">
        <f>SUM(IFERROR(VLOOKUP($A121,BI$3:BN$152,4,0),"0"),
IFERROR(VLOOKUP($A121,'Season 1'!AJ$4:CM$104,12,0),"0"),IFERROR(VLOOKUP($A121,'Season 2'!AK$4:CN$104,12,0),"0"),
IFERROR(VLOOKUP($A121,'Season 3'!AK$4:CN$104,12,0),"0"),IFERROR(VLOOKUP($A121,'Season 4'!AK$4:CN$104,12,0),"0"),
IFERROR(VLOOKUP($A121,'Season 5'!AK$4:CN$104,12,0),"0"),IFERROR(VLOOKUP($A121,'Season 6'!AK$4:CN$104,12,0),"0"),
IFERROR(VLOOKUP($A121,'Season 7'!AK$4:CN$104,12,0),"0"),IFERROR(VLOOKUP($A121,'Season 8'!AK$4:CN$104,12,0),"0"),
IFERROR(VLOOKUP($A121,'Season 9'!AK$4:CN$104,12,0),"0"),IFERROR(VLOOKUP($A121,'Season 10'!AK$4:CN$104,12,0),"0"),
IFERROR(VLOOKUP($A121,'Season 11'!AK$4:CN$104,12,0),"0"),IFERROR(VLOOKUP($A121,'Season 12'!AK$4:CN$104,12,0),"0"),
IFERROR(VLOOKUP($A121,'Season 13'!AK$4:CN$104,12,0),"0"),IFERROR(VLOOKUP($A121,'Season 14'!AK$4:CN$104,12,0),"0"),IFERROR(VLOOKUP(A121,'Season 15'!AK$4:CN$104,12,0),"0"),)</f>
        <v>0</v>
      </c>
      <c r="L121" s="403">
        <f>SUM(
IFERROR(VLOOKUP($A121,'Season 1'!AJ$4:CM$104,13,0),"0"),IFERROR(VLOOKUP($A121,'Season 2'!AK$4:CN$104,13,0),"0"),
IFERROR(VLOOKUP($A121,'Season 3'!AK$4:CN$104,13,0),"0"),IFERROR(VLOOKUP($A121,'Season 4'!AK$4:CN$104,13,0),"0"),
IFERROR(VLOOKUP($A121,'Season 5'!AK$4:CN$104,13,0),"0"),IFERROR(VLOOKUP($A121,'Season 6'!AK$4:CN$104,13,0),"0"),
IFERROR(VLOOKUP($A121,'Season 7'!AK$4:CN$104,13,0),"0"),IFERROR(VLOOKUP($A121,'Season 8'!AK$4:CN$104,13,0),"0"),
IFERROR(VLOOKUP($A121,'Season 9'!AK$4:CN$104,13,0),"0"),IFERROR(VLOOKUP($A121,'Season 10'!AK$4:CN$104,13,0),"0"),
IFERROR(VLOOKUP($A121,'Season 11'!AK$4:CN$104,13,0),"0"),IFERROR(VLOOKUP($A121,'Season 12'!AK$4:CN$104,13,0),"0"),
IFERROR(VLOOKUP($A121,'Season 13'!AK$4:CN$104,13,0),"0"),IFERROR(VLOOKUP($A121,'Season 14'!AK$4:CN$104,13,0),"0"),IFERROR(VLOOKUP(A121,'Season 15'!AK$4:CN$104,13,0),"0"),)</f>
        <v>0</v>
      </c>
      <c r="M121" s="398">
        <f>SUM(
IFERROR(VLOOKUP($A121,'Season 1'!AJ$4:CM$104,14,0),"0"),IFERROR(VLOOKUP($A121,'Season 2'!AK$4:CN$104,14,0),"0"),
IFERROR(VLOOKUP($A121,'Season 3'!AK$4:CN$104,14,0),"0"),IFERROR(VLOOKUP($A121,'Season 4'!AK$4:CN$104,14,0),"0"),
IFERROR(VLOOKUP($A121,'Season 5'!AK$4:CN$104,14,0),"0"),IFERROR(VLOOKUP($A121,'Season 6'!AK$4:CN$104,14,0),"0"),
IFERROR(VLOOKUP($A121,'Season 7'!AK$4:CN$104,14,0),"0"),IFERROR(VLOOKUP($A121,'Season 8'!AK$4:CN$104,14,0),"0"),
IFERROR(VLOOKUP($A121,'Season 9'!AK$4:CN$104,14,0),"0"),IFERROR(VLOOKUP($A121,'Season 10'!AK$4:CN$104,14,0),"0"),
IFERROR(VLOOKUP($A121,'Season 11'!AK$4:CN$104,14,0),"0"),IFERROR(VLOOKUP($A121,'Season 12'!AK$4:CN$104,14,0),"0"),
IFERROR(VLOOKUP($A121,'Season 13'!AK$4:CN$104,14,0),"0"),IFERROR(VLOOKUP($A121,'Season 14'!AK$4:CN$104,14,0),"0"),IFERROR(VLOOKUP(A121,'Season 15'!AK$4:CN$104,14,0),"0"),)</f>
        <v>0</v>
      </c>
      <c r="N121" s="518">
        <f>SUM(
IFERROR(VLOOKUP($A121,'Season 1'!AJ$4:CM$104,15,0),"0"),IFERROR(VLOOKUP($A121,'Season 2'!AK$4:CN$104,15,0),"0"),
IFERROR(VLOOKUP($A121,'Season 3'!AK$4:CN$104,15,0),"0"),IFERROR(VLOOKUP($A121,'Season 4'!AK$4:CN$104,15,0),"0"),
IFERROR(VLOOKUP($A121,'Season 5'!AK$4:CN$104,15,0),"0"),IFERROR(VLOOKUP($A121,'Season 6'!AK$4:CN$104,15,0),"0"),
IFERROR(VLOOKUP($A121,'Season 7'!AK$4:CN$104,15,0),"0"),IFERROR(VLOOKUP($A121,'Season 8'!AK$4:CN$104,15,0),"0"),
IFERROR(VLOOKUP($A121,'Season 9'!AK$4:CN$104,15,0),"0"),IFERROR(VLOOKUP($A121,'Season 10'!AK$4:CN$104,15,0),"0"),
IFERROR(VLOOKUP($A121,'Season 11'!AK$4:CN$104,15,0),"0"),IFERROR(VLOOKUP($A121,'Season 12'!AK$4:CN$104,15,0),"0"),
IFERROR(VLOOKUP($A121,'Season 13'!AK$4:CN$104,15,0),"0"),IFERROR(VLOOKUP($A121,'Season 14'!AK$4:CN$104,15,0),"0"),IFERROR(VLOOKUP(A121,'Season 15'!AK$4:CN$104,15,0),"0"),)</f>
        <v>0</v>
      </c>
      <c r="O121" s="21">
        <f>SUM(
IFERROR(VLOOKUP($A121,'Season 1'!AJ$4:CM$104,16,0),"0"),IFERROR(VLOOKUP($A121,'Season 2'!AK$4:CN$104,16,0),"0"),
IFERROR(VLOOKUP($A121,'Season 3'!AK$4:CN$104,16,0),"0"),IFERROR(VLOOKUP($A121,'Season 4'!AK$4:CN$104,16,0),"0"),
IFERROR(VLOOKUP($A121,'Season 5'!AK$4:CN$104,16,0),"0"),IFERROR(VLOOKUP($A121,'Season 6'!AK$4:CN$104,16,0),"0"),
IFERROR(VLOOKUP($A121,'Season 7'!AK$4:CN$104,16,0),"0"),IFERROR(VLOOKUP($A121,'Season 8'!AK$4:CN$104,16,0),"0"),
IFERROR(VLOOKUP($A121,'Season 9'!AK$4:CN$104,16,0),"0"),IFERROR(VLOOKUP($A121,'Season 10'!AK$4:CN$104,16,0),"0"),
IFERROR(VLOOKUP($A121,'Season 11'!AK$4:CN$104,16,0),"0"),IFERROR(VLOOKUP($A121,'Season 12'!AK$4:CN$104,16,0),"0"),
IFERROR(VLOOKUP($A121,'Season 13'!AK$4:CN$104,16,0),"0"),IFERROR(VLOOKUP($A121,'Season 14'!AK$4:CN$104,16,0),"0"),IFERROR(VLOOKUP(A121,'Season 15'!AK$4:CN$104,16,0),"0"),)</f>
        <v>0</v>
      </c>
      <c r="P121" s="402">
        <f>SUM(
IFERROR(VLOOKUP($A121,'Season 1'!AJ$4:CM$104,17,0),"0"),IFERROR(VLOOKUP($A121,'Season 2'!AK$4:CN$104,17,0),"0"),
IFERROR(VLOOKUP($A121,'Season 3'!AK$4:CN$104,17,0),"0"),IFERROR(VLOOKUP($A121,'Season 4'!AK$4:CN$104,17,0),"0"),
IFERROR(VLOOKUP($A121,'Season 5'!AK$4:CN$104,17,0),"0"),IFERROR(VLOOKUP($A121,'Season 6'!AK$4:CN$104,17,0),"0"),
IFERROR(VLOOKUP($A121,'Season 7'!AK$4:CN$104,17,0),"0"),IFERROR(VLOOKUP($A121,'Season 8'!AK$4:CN$104,17,0),"0"),
IFERROR(VLOOKUP($A121,'Season 9'!AK$4:CN$104,17,0),"0"),IFERROR(VLOOKUP($A121,'Season 10'!AK$4:CN$104,17,0),"0"),
IFERROR(VLOOKUP($A121,'Season 11'!AK$4:CN$104,17,0),"0"),IFERROR(VLOOKUP($A121,'Season 12'!AK$4:CN$104,17,0),"0"),
IFERROR(VLOOKUP($A121,'Season 13'!AK$4:CN$104,17,0),"0"),IFERROR(VLOOKUP($A121,'Season 14'!AK$4:CN$104,17,0),"0"),IFERROR(VLOOKUP(A121,'Season 15'!AK$4:CN$104,17,0),"0"),)</f>
        <v>0</v>
      </c>
      <c r="Q121" s="403">
        <f>SUM(
IFERROR(VLOOKUP($A121,'Season 1'!AJ$4:CM$104,18,0),"0"),IFERROR(VLOOKUP($A121,'Season 2'!AK$4:CN$104,18,0),"0"),
IFERROR(VLOOKUP($A121,'Season 3'!AK$4:CN$104,18,0),"0"),IFERROR(VLOOKUP($A121,'Season 4'!AK$4:CN$104,18,0),"0"),
IFERROR(VLOOKUP($A121,'Season 5'!AK$4:CN$104,18,0),"0"),IFERROR(VLOOKUP($A121,'Season 6'!AK$4:CN$104,18,0),"0"),
IFERROR(VLOOKUP($A121,'Season 7'!AK$4:CN$104,18,0),"0"),IFERROR(VLOOKUP($A121,'Season 8'!AK$4:CN$104,18,0),"0"),
IFERROR(VLOOKUP($A121,'Season 9'!AK$4:CN$104,18,0),"0"),IFERROR(VLOOKUP($A121,'Season 10'!AK$4:CN$104,18,0),"0"),
IFERROR(VLOOKUP($A121,'Season 11'!AK$4:CN$104,18,0),"0"),IFERROR(VLOOKUP($A121,'Season 12'!AK$4:CN$104,18,0),"0"),
IFERROR(VLOOKUP($A121,'Season 13'!AK$4:CN$104,18,0),"0"),IFERROR(VLOOKUP($A121,'Season 14'!AK$4:CN$104,18,0),"0"),IFERROR(VLOOKUP(A121,'Season 15'!AK$4:CN$104,18,0),"0"),)</f>
        <v>0</v>
      </c>
      <c r="R121" s="398">
        <f>SUM(
IFERROR(VLOOKUP($A121,'Season 1'!AJ$4:CM$104,19,0),"0"),IFERROR(VLOOKUP($A121,'Season 2'!AK$4:CN$104,19,0),"0"),
IFERROR(VLOOKUP($A121,'Season 3'!AK$4:CN$104,19,0),"0"),IFERROR(VLOOKUP($A121,'Season 4'!AK$4:CN$104,19,0),"0"),
IFERROR(VLOOKUP($A121,'Season 5'!AK$4:CN$104,19,0),"0"),IFERROR(VLOOKUP($A121,'Season 6'!AK$4:CN$104,19,0),"0"),
IFERROR(VLOOKUP($A121,'Season 7'!AK$4:CN$104,19,0),"0"),IFERROR(VLOOKUP($A121,'Season 8'!AK$4:CN$104,19,0),"0"),
IFERROR(VLOOKUP($A121,'Season 9'!AK$4:CN$104,19,0),"0"),IFERROR(VLOOKUP($A121,'Season 10'!AK$4:CN$104,19,0),"0"),
IFERROR(VLOOKUP($A121,'Season 11'!AK$4:CN$104,19,0),"0"),IFERROR(VLOOKUP($A121,'Season 12'!AK$4:CN$104,19,0),"0"),
IFERROR(VLOOKUP($A121,'Season 13'!AK$4:CN$104,19,0),"0"),IFERROR(VLOOKUP($A121,'Season 14'!AK$4:CN$104,19,0),"0"),IFERROR(VLOOKUP(A121,'Season 15'!AK$4:CN$104,19,0),"0"),)</f>
        <v>0</v>
      </c>
      <c r="S121" s="518">
        <f>SUM(
IFERROR(VLOOKUP($A121,'Season 1'!AJ$4:CM$104,20,0),"0"),IFERROR(VLOOKUP($A121,'Season 2'!AK$4:CN$104,20,0),"0"),
IFERROR(VLOOKUP($A121,'Season 3'!AK$4:CN$104,20,0),"0"),IFERROR(VLOOKUP($A121,'Season 4'!AK$4:CN$104,20,0),"0"),
IFERROR(VLOOKUP($A121,'Season 5'!AK$4:CN$104,20,0),"0"),IFERROR(VLOOKUP($A121,'Season 6'!AK$4:CN$104,20,0),"0"),
IFERROR(VLOOKUP($A121,'Season 7'!AK$4:CN$104,20,0),"0"),IFERROR(VLOOKUP($A121,'Season 8'!AK$4:CN$104,20,0),"0"),
IFERROR(VLOOKUP($A121,'Season 9'!AK$4:CN$104,20,0),"0"),IFERROR(VLOOKUP($A121,'Season 10'!AK$4:CN$104,20,0),"0"),
IFERROR(VLOOKUP($A121,'Season 11'!AK$4:CN$104,20,0),"0"),IFERROR(VLOOKUP($A121,'Season 12'!AK$4:CN$104,20,0),"0"),
IFERROR(VLOOKUP($A121,'Season 13'!AK$4:CN$104,20,0),"0"),IFERROR(VLOOKUP($A121,'Season 14'!AK$4:CN$104,20,0),"0"),IFERROR(VLOOKUP(A121,'Season 15'!AK$4:CN$104,20,0),"0"),)</f>
        <v>0</v>
      </c>
      <c r="T121" s="21">
        <f>SUM(
IFERROR(VLOOKUP($A121,'Season 1'!AJ$4:CM$104,21,0),"0"),IFERROR(VLOOKUP($A121,'Season 2'!AK$4:CN$104,21,0),"0"),
IFERROR(VLOOKUP($A121,'Season 3'!AK$4:CN$104,21,0),"0"),IFERROR(VLOOKUP($A121,'Season 4'!AK$4:CN$104,21,0),"0"),
IFERROR(VLOOKUP($A121,'Season 5'!AK$4:CN$104,21,0),"0"),IFERROR(VLOOKUP($A121,'Season 6'!AK$4:CN$104,21,0),"0"),
IFERROR(VLOOKUP($A121,'Season 7'!AK$4:CN$104,21,0),"0"),IFERROR(VLOOKUP($A121,'Season 8'!AK$4:CN$104,21,0),"0"),
IFERROR(VLOOKUP($A121,'Season 9'!AK$4:CN$104,21,0),"0"),IFERROR(VLOOKUP($A121,'Season 10'!AK$4:CN$104,21,0),"0"),
IFERROR(VLOOKUP($A121,'Season 11'!AK$4:CN$104,21,0),"0"),IFERROR(VLOOKUP($A121,'Season 12'!AK$4:CN$104,21,0),"0"),
IFERROR(VLOOKUP($A121,'Season 13'!AK$4:CN$104,21,0),"0"),IFERROR(VLOOKUP($A121,'Season 14'!AK$4:CN$104,21,0),"0"),IFERROR(VLOOKUP(A121,'Season 15'!AK$4:CN$104,21,0),"0"),)</f>
        <v>0</v>
      </c>
      <c r="U121" s="402">
        <f>SUM(
IFERROR(VLOOKUP($A121,'Season 1'!AJ$4:CM$104,22,0),"0"),IFERROR(VLOOKUP($A121,'Season 2'!AK$4:CN$104,22,0),"0"),
IFERROR(VLOOKUP($A121,'Season 3'!AK$4:CN$104,22,0),"0"),IFERROR(VLOOKUP($A121,'Season 4'!AK$4:CN$104,22,0),"0"),
IFERROR(VLOOKUP($A121,'Season 5'!AK$4:CN$104,22,0),"0"),IFERROR(VLOOKUP($A121,'Season 6'!AK$4:CN$104,22,0),"0"),
IFERROR(VLOOKUP($A121,'Season 7'!AK$4:CN$104,22,0),"0"),IFERROR(VLOOKUP($A121,'Season 8'!AK$4:CN$104,22,0),"0"),
IFERROR(VLOOKUP($A121,'Season 9'!AK$4:CN$104,22,0),"0"),IFERROR(VLOOKUP($A121,'Season 10'!AK$4:CN$104,22,0),"0"),
IFERROR(VLOOKUP($A121,'Season 11'!AK$4:CN$104,22,0),"0"),IFERROR(VLOOKUP($A121,'Season 12'!AK$4:CN$104,22,0),"0"),
IFERROR(VLOOKUP($A121,'Season 13'!AK$4:CN$104,22,0),"0"),IFERROR(VLOOKUP($A121,'Season 14'!AK$4:CN$104,22,0),"0"),IFERROR(VLOOKUP(A121,'Season 15'!AK$4:CN$104,22,0),"0"),)</f>
        <v>0</v>
      </c>
      <c r="V121" s="403">
        <f>SUM(
IFERROR(VLOOKUP($A121,'Season 1'!AJ$4:CM$104,23,0),"0"),IFERROR(VLOOKUP($A121,'Season 2'!AK$4:CN$104,23,0),"0"),
IFERROR(VLOOKUP($A121,'Season 3'!AK$4:CN$104,23,0),"0"),IFERROR(VLOOKUP($A121,'Season 4'!AK$4:CN$104,23,0),"0"),
IFERROR(VLOOKUP($A121,'Season 5'!AK$4:CN$104,23,0),"0"),IFERROR(VLOOKUP($A121,'Season 6'!AK$4:CN$104,23,0),"0"),
IFERROR(VLOOKUP($A121,'Season 7'!AK$4:CN$104,23,0),"0"),IFERROR(VLOOKUP($A121,'Season 8'!AK$4:CN$104,23,0),"0"),
IFERROR(VLOOKUP($A121,'Season 9'!AK$4:CN$104,23,0),"0"),IFERROR(VLOOKUP($A121,'Season 10'!AK$4:CN$104,23,0),"0"),
IFERROR(VLOOKUP($A121,'Season 11'!AK$4:CN$104,23,0),"0"),IFERROR(VLOOKUP($A121,'Season 12'!AK$4:CN$104,23,0),"0"),
IFERROR(VLOOKUP($A121,'Season 13'!AK$4:CN$104,23,0),"0"),IFERROR(VLOOKUP($A121,'Season 14'!AK$4:CN$104,23,0),"0"),IFERROR(VLOOKUP($A121,'Season 15'!AK$4:CN$104,23,0),"0"),)</f>
        <v>0</v>
      </c>
      <c r="W121" s="398">
        <f>SUM(
IFERROR(VLOOKUP($A121,'Season 1'!AJ$4:CM$104,24,0),"0"),IFERROR(VLOOKUP($A121,'Season 2'!AK$4:CN$104,24,0),"0"),
IFERROR(VLOOKUP($A121,'Season 3'!AK$4:CN$104,24,0),"0"),IFERROR(VLOOKUP($A121,'Season 4'!AK$4:CN$104,24,0),"0"),
IFERROR(VLOOKUP($A121,'Season 5'!AK$4:CN$104,24,0),"0"),IFERROR(VLOOKUP($A121,'Season 6'!AK$4:CN$104,24,0),"0"),
IFERROR(VLOOKUP($A121,'Season 7'!AK$4:CN$104,24,0),"0"),IFERROR(VLOOKUP($A121,'Season 8'!AK$4:CN$104,24,0),"0"),
IFERROR(VLOOKUP($A121,'Season 9'!AK$4:CN$104,24,0),"0"),IFERROR(VLOOKUP($A121,'Season 10'!AK$4:CN$104,24,0),"0"),
IFERROR(VLOOKUP($A121,'Season 11'!AK$4:CN$104,24,0),"0"),IFERROR(VLOOKUP($A121,'Season 12'!AK$4:CN$104,24,0),"0"),
IFERROR(VLOOKUP($A121,'Season 13'!AK$4:CN$104,24,0),"0"),IFERROR(VLOOKUP($A121,'Season 14'!AK$4:CN$104,24,0),"0"),IFERROR(VLOOKUP($A121,'Season 15'!AK$4:CN$104,24,0),"0"),)</f>
        <v>0</v>
      </c>
      <c r="X121" s="518">
        <f>SUM(
IFERROR(VLOOKUP($A121,'Season 1'!AJ$4:CM$104,25,0),"0"),IFERROR(VLOOKUP($A121,'Season 2'!AK$4:CN$104,25,0),"0"),
IFERROR(VLOOKUP($A121,'Season 3'!AK$4:CN$104,25,0),"0"),IFERROR(VLOOKUP($A121,'Season 4'!AK$4:CN$104,25,0),"0"),
IFERROR(VLOOKUP($A121,'Season 5'!AK$4:CN$104,25,0),"0"),IFERROR(VLOOKUP($A121,'Season 6'!AK$4:CN$104,25,0),"0"),
IFERROR(VLOOKUP($A121,'Season 7'!AK$4:CN$104,25,0),"0"),IFERROR(VLOOKUP($A121,'Season 8'!AK$4:CN$104,25,0),"0"),
IFERROR(VLOOKUP($A121,'Season 9'!AK$4:CN$104,25,0),"0"),IFERROR(VLOOKUP($A121,'Season 10'!AK$4:CN$104,25,0),"0"),
IFERROR(VLOOKUP($A121,'Season 11'!AK$4:CN$104,25,0),"0"),IFERROR(VLOOKUP($A121,'Season 12'!AK$4:CN$104,25,0),"0"),
IFERROR(VLOOKUP($A121,'Season 13'!AK$4:CN$104,25,0),"0"),IFERROR(VLOOKUP($A121,'Season 14'!AK$4:CN$104,25,0),"0"),IFERROR(VLOOKUP($A121,'Season 15'!AK$4:CN$104,25,0),"0"),)</f>
        <v>0</v>
      </c>
      <c r="Y121" s="21">
        <f>SUM(
IFERROR(VLOOKUP($A121,'Season 1'!AJ$4:CM$104,26,0),"0"),IFERROR(VLOOKUP($A121,'Season 2'!AK$4:CN$104,26,0),"0"),
IFERROR(VLOOKUP($A121,'Season 3'!AK$4:CN$104,26,0),"0"),IFERROR(VLOOKUP($A121,'Season 4'!AK$4:CN$104,26,0),"0"),
IFERROR(VLOOKUP($A121,'Season 5'!AK$4:CN$104,26,0),"0"),IFERROR(VLOOKUP($A121,'Season 6'!AK$4:CN$104,26,0),"0"),
IFERROR(VLOOKUP($A121,'Season 7'!AK$4:CN$104,26,0),"0"),IFERROR(VLOOKUP($A121,'Season 8'!AK$4:CN$104,26,0),"0"),
IFERROR(VLOOKUP($A121,'Season 9'!AK$4:CN$104,26,0),"0"),IFERROR(VLOOKUP($A121,'Season 10'!AK$4:CN$104,26,0),"0"),
IFERROR(VLOOKUP($A121,'Season 11'!AK$4:CN$104,26,0),"0"),IFERROR(VLOOKUP($A121,'Season 12'!AK$4:CN$104,26,0),"0"),
IFERROR(VLOOKUP($A121,'Season 13'!AK$4:CN$104,26,0),"0"),IFERROR(VLOOKUP($A121,'Season 14'!AK$4:CN$104,26,0),"0"),IFERROR(VLOOKUP($A121,'Season 15'!AK$4:CN$104,26,0),"0"),)</f>
        <v>0</v>
      </c>
      <c r="Z121" s="402">
        <f>SUM(
IFERROR(VLOOKUP($A121,'Season 1'!AJ$4:CM$104,27,0),"0"),IFERROR(VLOOKUP($A121,'Season 2'!AK$4:CN$104,27,0),"0"),
IFERROR(VLOOKUP($A121,'Season 3'!AK$4:CN$104,27,0),"0"),IFERROR(VLOOKUP($A121,'Season 4'!AK$4:CN$104,27,0),"0"),
IFERROR(VLOOKUP($A121,'Season 5'!AK$4:CN$104,27,0),"0"),IFERROR(VLOOKUP($A121,'Season 6'!AK$4:CN$104,27,0),"0"),
IFERROR(VLOOKUP($A121,'Season 7'!AK$4:CN$104,27,0),"0"),IFERROR(VLOOKUP($A121,'Season 8'!AK$4:CN$104,27,0),"0"),
IFERROR(VLOOKUP($A121,'Season 9'!AK$4:CN$104,27,0),"0"),IFERROR(VLOOKUP($A121,'Season 10'!AK$4:CN$104,27,0),"0"),
IFERROR(VLOOKUP($A121,'Season 11'!AK$4:CN$104,27,0),"0"),IFERROR(VLOOKUP($A121,'Season 12'!AK$4:CN$104,27,0),"0"),
IFERROR(VLOOKUP($A121,'Season 13'!AK$4:CN$104,27,0),"0"),IFERROR(VLOOKUP($A121,'Season 14'!AK$4:CN$104,27,0),"0"),IFERROR(VLOOKUP($A121,'Season 15'!AK$4:CN$104,27,0),"0"),)</f>
        <v>0</v>
      </c>
      <c r="AA121" s="403">
        <f>SUM(
IFERROR(VLOOKUP($A121,'Season 1'!AJ$4:CM$104,28,0),"0"),IFERROR(VLOOKUP($A121,'Season 2'!AK$4:CN$104,28,0),"0"),
IFERROR(VLOOKUP($A121,'Season 3'!AK$4:CN$104,28,0),"0"),IFERROR(VLOOKUP($A121,'Season 4'!AK$4:CN$104,28,0),"0"),
IFERROR(VLOOKUP($A121,'Season 5'!AK$4:CN$104,28,0),"0"),IFERROR(VLOOKUP($A121,'Season 6'!AK$4:CN$104,28,0),"0"),
IFERROR(VLOOKUP($A121,'Season 7'!AK$4:CN$104,28,0),"0"),IFERROR(VLOOKUP($A121,'Season 8'!AK$4:CN$104,28,0),"0"),
IFERROR(VLOOKUP($A121,'Season 9'!AK$4:CN$104,28,0),"0"),IFERROR(VLOOKUP($A121,'Season 10'!AK$4:CN$104,28,0),"0"),
IFERROR(VLOOKUP($A121,'Season 11'!AK$4:CN$104,28,0),"0"),IFERROR(VLOOKUP($A121,'Season 12'!AK$4:CN$104,28,0),"0"),
IFERROR(VLOOKUP($A121,'Season 13'!AK$4:CN$104,28,0),"0"),IFERROR(VLOOKUP($A121,'Season 14'!AK$4:CN$104,28,0),"0"),IFERROR(VLOOKUP($A121,'Season 15'!AK$4:CN$104,28,0),"0"),)</f>
        <v>0</v>
      </c>
      <c r="AB121" s="398">
        <f>SUM(
IFERROR(VLOOKUP($A121,'Season 1'!AJ$4:CM$104,29,0),"0"),IFERROR(VLOOKUP($A121,'Season 2'!AK$4:CN$104,29,0),"0"),
IFERROR(VLOOKUP($A121,'Season 3'!AK$4:CN$104,29,0),"0"),IFERROR(VLOOKUP($A121,'Season 4'!AK$4:CN$104,29,0),"0"),
IFERROR(VLOOKUP($A121,'Season 5'!AK$4:CN$104,29,0),"0"),IFERROR(VLOOKUP($A121,'Season 6'!AK$4:CN$104,29,0),"0"),
IFERROR(VLOOKUP($A121,'Season 7'!AK$4:CN$104,29,0),"0"),IFERROR(VLOOKUP($A121,'Season 8'!AK$4:CN$104,29,0),"0"),
IFERROR(VLOOKUP($A121,'Season 9'!AK$4:CN$104,29,0),"0"),IFERROR(VLOOKUP($A121,'Season 10'!AK$4:CN$104,29,0),"0"),
IFERROR(VLOOKUP($A121,'Season 11'!AK$4:CN$104,29,0),"0"),IFERROR(VLOOKUP($A121,'Season 12'!AK$4:CN$104,29,0),"0"),
IFERROR(VLOOKUP($A121,'Season 13'!AK$4:CN$104,29,0),"0"),IFERROR(VLOOKUP($A121,'Season 14'!AK$4:CN$104,29,0),"0"),IFERROR(VLOOKUP($A121,'Season 15'!AK$4:CN$104,29,0),"0"),)</f>
        <v>0</v>
      </c>
      <c r="AC121" s="518">
        <f>SUM(
IFERROR(VLOOKUP($A121,'Season 1'!AJ$4:CM$104,30,0),"0"),IFERROR(VLOOKUP($A121,'Season 2'!AK$4:CN$104,30,0),"0"),
IFERROR(VLOOKUP($A121,'Season 3'!AK$4:CN$104,30,0),"0"),IFERROR(VLOOKUP($A121,'Season 4'!AK$4:CN$104,30,0),"0"),
IFERROR(VLOOKUP($A121,'Season 5'!AK$4:CN$104,30,0),"0"),IFERROR(VLOOKUP($A121,'Season 6'!AK$4:CN$104,30,0),"0"),
IFERROR(VLOOKUP($A121,'Season 7'!AK$4:CN$104,30,0),"0"),IFERROR(VLOOKUP($A121,'Season 8'!AK$4:CN$104,30,0),"0"),
IFERROR(VLOOKUP($A121,'Season 9'!AK$4:CN$104,30,0),"0"),IFERROR(VLOOKUP($A121,'Season 10'!AK$4:CN$104,30,0),"0"),
IFERROR(VLOOKUP($A121,'Season 11'!AK$4:CN$104,30,0),"0"),IFERROR(VLOOKUP($A121,'Season 12'!AK$4:CN$104,30,0),"0"),
IFERROR(VLOOKUP($A121,'Season 13'!AK$4:CN$104,30,0),"0"),IFERROR(VLOOKUP($A121,'Season 14'!AK$4:CN$104,30,0),"0"),IFERROR(VLOOKUP($A121,'Season 15'!AK$4:CN$104,30,0),"0"),)</f>
        <v>0</v>
      </c>
      <c r="AD121" s="21">
        <f>SUM(
IFERROR(VLOOKUP($A121,'Season 1'!AJ$4:CM$104,31,0),"0"),IFERROR(VLOOKUP($A121,'Season 2'!AK$4:CN$104,31,0),"0"),
IFERROR(VLOOKUP($A121,'Season 3'!AK$4:CN$104,31,0),"0"),IFERROR(VLOOKUP($A121,'Season 4'!AK$4:CN$104,31,0),"0"),
IFERROR(VLOOKUP($A121,'Season 5'!AK$4:CN$104,31,0),"0"),IFERROR(VLOOKUP($A121,'Season 6'!AK$4:CN$104,31,0),"0"),
IFERROR(VLOOKUP($A121,'Season 7'!AK$4:CN$104,31,0),"0"),IFERROR(VLOOKUP($A121,'Season 8'!AK$4:CN$104,31,0),"0"),
IFERROR(VLOOKUP($A121,'Season 9'!AK$4:CN$104,31,0),"0"),IFERROR(VLOOKUP($A121,'Season 10'!AK$4:CN$104,31,0),"0"),
IFERROR(VLOOKUP($A121,'Season 11'!AK$4:CN$104,31,0),"0"),IFERROR(VLOOKUP($A121,'Season 12'!AK$4:CN$104,31,0),"0"),
IFERROR(VLOOKUP($A121,'Season 13'!AK$4:CN$104,31,0),"0"),IFERROR(VLOOKUP($A121,'Season 14'!AK$4:CN$104,31,0),"0"),IFERROR(VLOOKUP($A121,'Season 15'!AK$4:CN$104,31,0),"0"),)</f>
        <v>0</v>
      </c>
      <c r="AE121" s="402">
        <f>SUM(
IFERROR(VLOOKUP($A121,'Season 1'!AJ$4:CM$104,32,0),"0"),IFERROR(VLOOKUP($A121,'Season 2'!AK$4:CN$104,32,0),"0"),
IFERROR(VLOOKUP($A121,'Season 3'!AK$4:CN$104,32,0),"0"),IFERROR(VLOOKUP($A121,'Season 4'!AK$4:CN$104,32,0),"0"),
IFERROR(VLOOKUP($A121,'Season 5'!AK$4:CN$104,32,0),"0"),IFERROR(VLOOKUP($A121,'Season 6'!AK$4:CN$104,32,0),"0"),
IFERROR(VLOOKUP($A121,'Season 7'!AK$4:CN$104,32,0),"0"),IFERROR(VLOOKUP($A121,'Season 8'!AK$4:CN$104,32,0),"0"),
IFERROR(VLOOKUP($A121,'Season 9'!AK$4:CN$104,32,0),"0"),IFERROR(VLOOKUP($A121,'Season 10'!AK$4:CN$104,32,0),"0"),
IFERROR(VLOOKUP($A121,'Season 11'!AK$4:CN$104,32,0),"0"),IFERROR(VLOOKUP($A121,'Season 12'!AK$4:CN$104,32,0),"0"),
IFERROR(VLOOKUP($A121,'Season 13'!AK$4:CN$104,32,0),"0"),IFERROR(VLOOKUP($A121,'Season 14'!AK$4:CN$104,32,0),"0"),IFERROR(VLOOKUP($A121,'Season 15'!AK$4:CN$104,32,0),"0"),)</f>
        <v>0</v>
      </c>
      <c r="AF121" s="403">
        <f>SUM(IFERROR(VLOOKUP($A121,'Season 2'!AK$4:CN$104,33,0),"0"),
IFERROR(VLOOKUP($A121,'Season 3'!AK$4:CN$104,33,0),"0"),IFERROR(VLOOKUP($A121,'Season 4'!AK$4:CN$104,33,0),"0"),
IFERROR(VLOOKUP($A121,'Season 5'!AK$4:CN$104,33,0),"0"),IFERROR(VLOOKUP($A121,'Season 6'!AK$4:CN$104,33,0),"0"),
IFERROR(VLOOKUP($A121,'Season 7'!AK$4:CN$104,33,0),"0"),IFERROR(VLOOKUP($A121,'Season 8'!AK$4:CN$104,33,0),"0"),
IFERROR(VLOOKUP($A121,'Season 9'!AK$4:CN$104,33,0),"0"),IFERROR(VLOOKUP($A121,'Season 10'!AK$4:CN$104,33,0),"0"),
IFERROR(VLOOKUP($A121,'Season 11'!AK$4:CN$104,33,0),"0"),IFERROR(VLOOKUP($A121,'Season 12'!AK$4:CN$104,33,0),"0"),
IFERROR(VLOOKUP($A121,'Season 13'!AK$4:CN$104,33,0),"0"),IFERROR(VLOOKUP($A121,'Season 14'!AK$4:CN$104,33,0),"0"),IFERROR(VLOOKUP($A121,'Season 15'!AK$4:CN$104,33,0),"0"),)</f>
        <v>0</v>
      </c>
      <c r="AG121" s="398">
        <f>SUM(IFERROR(VLOOKUP($A121,'Season 2'!AK$4:CN$104,34,0),"0"),
IFERROR(VLOOKUP($A121,'Season 3'!AK$4:CN$104,34,0),"0"),IFERROR(VLOOKUP($A121,'Season 4'!AK$4:CN$104,34,0),"0"),
IFERROR(VLOOKUP($A121,'Season 5'!AK$4:CN$104,34,0),"0"),IFERROR(VLOOKUP($A121,'Season 6'!AK$4:CN$104,34,0),"0"),
IFERROR(VLOOKUP($A121,'Season 7'!AK$4:CN$104,34,0),"0"),IFERROR(VLOOKUP($A121,'Season 8'!AK$4:CN$104,34,0),"0"),
IFERROR(VLOOKUP($A121,'Season 9'!AK$4:CN$104,34,0),"0"),IFERROR(VLOOKUP($A121,'Season 10'!AK$4:CN$104,34,0),"0"),
IFERROR(VLOOKUP($A121,'Season 11'!AK$4:CN$104,34,0),"0"),IFERROR(VLOOKUP($A121,'Season 12'!AK$4:CN$104,34,0),"0"),
IFERROR(VLOOKUP($A121,'Season 13'!AK$4:CN$104,34,0),"0"),IFERROR(VLOOKUP($A121,'Season 14'!AK$4:CN$104,34,0),"0"),IFERROR(VLOOKUP($A121,'Season 15'!AK$4:CN$104,34,0),"0"),)</f>
        <v>0</v>
      </c>
      <c r="AH121" s="518">
        <f>SUM(IFERROR(VLOOKUP($A121,'Season 2'!AK$4:CN$104,35,0),"0"),
IFERROR(VLOOKUP($A121,'Season 3'!AK$4:CN$104,35,0),"0"),IFERROR(VLOOKUP($A121,'Season 4'!AK$4:CN$104,35,0),"0"),
IFERROR(VLOOKUP($A121,'Season 5'!AK$4:CN$104,35,0),"0"),IFERROR(VLOOKUP($A121,'Season 6'!AK$4:CN$104,35,0),"0"),
IFERROR(VLOOKUP($A121,'Season 7'!AK$4:CN$104,35,0),"0"),IFERROR(VLOOKUP($A121,'Season 8'!AK$4:CN$104,35,0),"0"),
IFERROR(VLOOKUP($A121,'Season 9'!AK$4:CN$104,35,0),"0"),IFERROR(VLOOKUP($A121,'Season 10'!AK$4:CN$104,35,0),"0"),
IFERROR(VLOOKUP($A121,'Season 11'!AK$4:CN$104,35,0),"0"),IFERROR(VLOOKUP($A121,'Season 12'!AK$4:CN$104,35,0),"0"),
IFERROR(VLOOKUP($A121,'Season 13'!AK$4:CN$104,35,0),"0"),IFERROR(VLOOKUP($A121,'Season 14'!AK$4:CN$104,35,0),"0"),IFERROR(VLOOKUP($A121,'Season 15'!AK$4:CN$104,35,0),"0"),)</f>
        <v>0</v>
      </c>
      <c r="AI121" s="21">
        <f>SUM(IFERROR(VLOOKUP($A121,'Season 2'!AK$4:CN$104,36,0),"0"),
IFERROR(VLOOKUP($A121,'Season 3'!AK$4:CN$104,36,0),"0"),IFERROR(VLOOKUP($A121,'Season 4'!AK$4:CN$104,36,0),"0"),
IFERROR(VLOOKUP($A121,'Season 5'!AK$4:CN$104,36,0),"0"),IFERROR(VLOOKUP($A121,'Season 6'!AK$4:CN$104,36,0),"0"),
IFERROR(VLOOKUP($A121,'Season 7'!AK$4:CN$104,36,0),"0"),IFERROR(VLOOKUP($A121,'Season 8'!AK$4:CN$104,36,0),"0"),
IFERROR(VLOOKUP($A121,'Season 9'!AK$4:CN$104,36,0),"0"),IFERROR(VLOOKUP($A121,'Season 10'!AK$4:CN$104,36,0),"0"),
IFERROR(VLOOKUP($A121,'Season 11'!AK$4:CN$104,36,0),"0"),IFERROR(VLOOKUP($A121,'Season 12'!AK$4:CN$104,36,0),"0"),
IFERROR(VLOOKUP($A121,'Season 13'!AK$4:CN$104,36,0),"0"),IFERROR(VLOOKUP($A121,'Season 14'!AK$4:CN$104,36,0),"0"),IFERROR(VLOOKUP($A121,'Season 15'!AK$4:CN$104,36,0),"0"),)</f>
        <v>0</v>
      </c>
      <c r="AJ121" s="402">
        <f>SUM(IFERROR(VLOOKUP($A121,'Season 2'!AK$4:CN$104,37,0),"0"),
IFERROR(VLOOKUP($A121,'Season 3'!AK$4:CN$104,37,0),"0"),IFERROR(VLOOKUP($A121,'Season 4'!AK$4:CN$104,37,0),"0"),
IFERROR(VLOOKUP($A121,'Season 5'!AK$4:CN$104,37,0),"0"),IFERROR(VLOOKUP($A121,'Season 6'!AK$4:CN$104,37,0),"0"),
IFERROR(VLOOKUP($A121,'Season 7'!AK$4:CN$104,37,0),"0"),IFERROR(VLOOKUP($A121,'Season 8'!AK$4:CN$104,37,0),"0"),
IFERROR(VLOOKUP($A121,'Season 9'!AK$4:CN$104,37,0),"0"),IFERROR(VLOOKUP($A121,'Season 10'!AK$4:CN$104,37,0),"0"),
IFERROR(VLOOKUP($A121,'Season 11'!AK$4:CN$104,37,0),"0"),IFERROR(VLOOKUP($A121,'Season 12'!AK$4:CN$104,37,0),"0"),
IFERROR(VLOOKUP($A121,'Season 13'!AK$4:CN$104,37,0),"0"),IFERROR(VLOOKUP($A121,'Season 14'!AK$4:CN$104,37,0),"0"),IFERROR(VLOOKUP($A121,'Season 15'!AK$4:CN$104,37,0),"0"),)</f>
        <v>0</v>
      </c>
      <c r="AK121" s="403">
        <f>SUM(IFERROR(VLOOKUP($A121,'Season 1'!AJ$4:CM$104,33,0),"0"),IFERROR(VLOOKUP($A121,'Season 2'!AK$4:CN$104,38,0),"0"),
IFERROR(VLOOKUP($A121,'Season 3'!AK$4:CN$104,38,0),"0"),IFERROR(VLOOKUP($A121,'Season 4'!AK$4:CN$104,38,0),"0"),
IFERROR(VLOOKUP($A121,'Season 5'!AK$4:CN$104,38,0),"0"),IFERROR(VLOOKUP($A121,'Season 6'!AK$4:CN$104,38,0),"0"),
IFERROR(VLOOKUP($A121,'Season 7'!AK$4:CN$104,38,0),"0"),IFERROR(VLOOKUP($A121,'Season 8'!AK$4:CN$104,38,0),"0"),
IFERROR(VLOOKUP($A121,'Season 9'!AK$4:CN$104,38,0),"0"),IFERROR(VLOOKUP($A121,'Season 10'!AK$4:CN$104,38,0),"0"),
IFERROR(VLOOKUP($A121,'Season 11'!AK$4:CN$104,38,0),"0"),IFERROR(VLOOKUP($A121,'Season 12'!AK$4:CN$104,38,0),"0"),
IFERROR(VLOOKUP($A121,'Season 13'!AK$4:CN$104,38,0),"0"),IFERROR(VLOOKUP($A121,'Season 14'!AK$4:CN$104,38,0),"0"),IFERROR(VLOOKUP($A121,'Season 15'!AK$4:CN$104,38,0),"0"),)</f>
        <v>0</v>
      </c>
      <c r="AL121" s="398">
        <f>SUM(IFERROR(VLOOKUP($A121,'Season 1'!AJ$4:CM$104,34,0),"0"),IFERROR(VLOOKUP($A121,'Season 2'!AK$4:CN$104,39,0),"0"),
IFERROR(VLOOKUP($A121,'Season 3'!AK$4:CN$104,39,0),"0"),IFERROR(VLOOKUP($A121,'Season 4'!AK$4:CN$104,39,0),"0"),
IFERROR(VLOOKUP($A121,'Season 5'!AK$4:CN$104,39,0),"0"),IFERROR(VLOOKUP($A121,'Season 6'!AK$4:CN$104,39,0),"0"),
IFERROR(VLOOKUP($A121,'Season 7'!AK$4:CN$104,39,0),"0"),IFERROR(VLOOKUP($A121,'Season 8'!AK$4:CN$104,39,0),"0"),
IFERROR(VLOOKUP($A121,'Season 9'!AK$4:CN$104,39,0),"0"),IFERROR(VLOOKUP($A121,'Season 10'!AK$4:CN$104,39,0),"0"),
IFERROR(VLOOKUP($A121,'Season 11'!AK$4:CN$104,39,0),"0"),IFERROR(VLOOKUP($A121,'Season 12'!AK$4:CN$104,39,0),"0"),
IFERROR(VLOOKUP($A121,'Season 13'!AK$4:CN$104,39,0),"0"),IFERROR(VLOOKUP($A121,'Season 14'!AK$4:CN$104,39,0),"0"),IFERROR(VLOOKUP($A121,'Season 15'!AK$4:CN$104,39,0),"0"),)</f>
        <v>0</v>
      </c>
      <c r="AM121" s="518">
        <f>SUM(IFERROR(VLOOKUP($A121,'Season 1'!AJ$4:CM$104,35,0),"0"),IFERROR(VLOOKUP($A121,'Season 2'!AK$4:CN$104,40,0),"0"),
IFERROR(VLOOKUP($A121,'Season 3'!AK$4:CN$104,40,0),"0"),IFERROR(VLOOKUP($A121,'Season 4'!AK$4:CN$104,40,0),"0"),
IFERROR(VLOOKUP($A121,'Season 5'!AK$4:CN$104,40,0),"0"),IFERROR(VLOOKUP($A121,'Season 6'!AK$4:CN$104,40,0),"0"),
IFERROR(VLOOKUP($A121,'Season 7'!AK$4:CN$104,40,0),"0"),IFERROR(VLOOKUP($A121,'Season 8'!AK$4:CN$104,40,0),"0"),
IFERROR(VLOOKUP($A121,'Season 9'!AK$4:CN$104,40,0),"0"),IFERROR(VLOOKUP($A121,'Season 10'!AK$4:CN$104,40,0),"0"),
IFERROR(VLOOKUP($A121,'Season 11'!AK$4:CN$104,40,0),"0"),IFERROR(VLOOKUP($A121,'Season 12'!AK$4:CN$104,40,0),"0"),
IFERROR(VLOOKUP($A121,'Season 13'!AK$4:CN$104,40,0),"0"),IFERROR(VLOOKUP($A121,'Season 14'!AK$4:CN$104,40,0),"0"),IFERROR(VLOOKUP($A121,'Season 15'!AK$4:CN$104,40,0),"0"),)</f>
        <v>0</v>
      </c>
      <c r="AN121" s="21">
        <f>SUM(IFERROR(VLOOKUP($A121,'Season 1'!AJ$4:CM$104,36,0),"0"),IFERROR(VLOOKUP($A121,'Season 2'!AK$4:CN$104,41,0),"0"),
IFERROR(VLOOKUP($A121,'Season 3'!AK$4:CN$104,41,0),"0"),IFERROR(VLOOKUP($A121,'Season 4'!AK$4:CN$104,41,0),"0"),
IFERROR(VLOOKUP($A121,'Season 5'!AK$4:CN$104,41,0),"0"),IFERROR(VLOOKUP($A121,'Season 6'!AK$4:CN$104,41,0),"0"),
IFERROR(VLOOKUP($A121,'Season 7'!AK$4:CN$104,41,0),"0"),IFERROR(VLOOKUP($A121,'Season 8'!AK$4:CN$104,41,0),"0"),
IFERROR(VLOOKUP($A121,'Season 9'!AK$4:CN$104,41,0),"0"),IFERROR(VLOOKUP($A121,'Season 10'!AK$4:CN$104,41,0),"0"),
IFERROR(VLOOKUP($A121,'Season 11'!AK$4:CN$104,41,0),"0"),IFERROR(VLOOKUP($A121,'Season 12'!AK$4:CN$104,41,0),"0"),
IFERROR(VLOOKUP($A121,'Season 13'!AK$4:CN$104,41,0),"0"),IFERROR(VLOOKUP($A121,'Season 14'!AK$4:CN$104,41,0),"0"),IFERROR(VLOOKUP($A121,'Season 15'!AK$4:CN$104,41,0),"0"),)</f>
        <v>0</v>
      </c>
      <c r="AO121" s="402">
        <f>SUM(IFERROR(VLOOKUP($A121,'Season 1'!AJ$4:CM$104,37,0),"0"),IFERROR(VLOOKUP($A121,'Season 2'!AK$4:CN$104,42,0),"0"),
IFERROR(VLOOKUP($A121,'Season 3'!AK$4:CN$104,42,0),"0"),IFERROR(VLOOKUP($A121,'Season 4'!AK$4:CN$104,42,0),"0"),
IFERROR(VLOOKUP($A121,'Season 5'!AK$4:CN$104,42,0),"0"),IFERROR(VLOOKUP($A121,'Season 6'!AK$4:CN$104,42,0),"0"),
IFERROR(VLOOKUP($A121,'Season 7'!AK$4:CN$104,42,0),"0"),IFERROR(VLOOKUP($A121,'Season 8'!AK$4:CN$104,42,0),"0"),
IFERROR(VLOOKUP($A121,'Season 9'!AK$4:CN$104,42,0),"0"),IFERROR(VLOOKUP($A121,'Season 10'!AK$4:CN$104,42,0),"0"),
IFERROR(VLOOKUP($A121,'Season 11'!AK$4:CN$104,42,0),"0"),IFERROR(VLOOKUP($A121,'Season 12'!AK$4:CN$104,42,0),"0"),
IFERROR(VLOOKUP($A121,'Season 13'!AK$4:CN$104,42,0),"0"),IFERROR(VLOOKUP($A121,'Season 14'!AK$4:CN$104,42,0),"0"),IFERROR(VLOOKUP($A121,'Season 15'!AK$4:CN$104,42,0),"0"),)</f>
        <v>0</v>
      </c>
      <c r="AP121" s="403">
        <f>SUM(IFERROR(VLOOKUP($A121,'Season 1'!AJ$4:CM$104,43,0),"0"),IFERROR(VLOOKUP($A121,'Season 2'!AK$4:CN$104,43,0),"0"),
IFERROR(VLOOKUP($A121,'Season 3'!AK$4:CN$104,43,0),"0"),IFERROR(VLOOKUP($A121,'Season 4'!AK$4:CN$104,43,0),"0"),
IFERROR(VLOOKUP($A121,'Season 5'!AK$4:CN$104,43,0),"0"),IFERROR(VLOOKUP($A121,'Season 6'!AK$4:CN$104,43,0),"0"),
IFERROR(VLOOKUP($A121,'Season 7'!AK$4:CN$104,43,0),"0"),IFERROR(VLOOKUP($A121,'Season 8'!AK$4:CN$104,43,0),"0"),
IFERROR(VLOOKUP($A121,'Season 9'!AK$4:CN$104,43,0),"0"),IFERROR(VLOOKUP($A121,'Season 10'!AK$4:CN$104,43,0),"0"),
IFERROR(VLOOKUP($A121,'Season 11'!AK$4:CN$104,43,0),"0"),IFERROR(VLOOKUP($A121,'Season 12'!AK$4:CN$104,43,0),"0"),
IFERROR(VLOOKUP($A121,'Season 13'!AK$4:CN$104,43,0),"0"),IFERROR(VLOOKUP($A121,'Season 14'!AK$4:CN$104,43,0),"0"),IFERROR(VLOOKUP($A121,'Season 15'!AK$4:CN$104,43,0),"0"),)</f>
        <v>0</v>
      </c>
      <c r="AQ121" s="398">
        <f>SUM(IFERROR(VLOOKUP($A121,'Season 1'!AJ$4:CM$104,44,0),"0"),IFERROR(VLOOKUP($A121,'Season 2'!AK$4:CN$104,44,0),"0"),
IFERROR(VLOOKUP($A121,'Season 3'!AK$4:CN$104,44,0),"0"),IFERROR(VLOOKUP($A121,'Season 4'!AK$4:CN$104,44,0),"0"),
IFERROR(VLOOKUP($A121,'Season 5'!AK$4:CN$104,44,0),"0"),IFERROR(VLOOKUP($A121,'Season 6'!AK$4:CN$104,44,0),"0"),
IFERROR(VLOOKUP($A121,'Season 7'!AK$4:CN$104,44,0),"0"),IFERROR(VLOOKUP($A121,'Season 8'!AK$4:CN$104,44,0),"0"),
IFERROR(VLOOKUP($A121,'Season 9'!AK$4:CN$104,44,0),"0"),IFERROR(VLOOKUP($A121,'Season 10'!AK$4:CN$104,44,0),"0"),
IFERROR(VLOOKUP($A121,'Season 11'!AK$4:CN$104,44,0),"0"),IFERROR(VLOOKUP($A121,'Season 12'!AK$4:CN$104,44,0),"0"),
IFERROR(VLOOKUP($A121,'Season 13'!AK$4:CN$104,44,0),"0"),IFERROR(VLOOKUP($A121,'Season 14'!AK$4:CN$104,44,0),"0"),IFERROR(VLOOKUP($A121,'Season 15'!AK$4:CN$104,44,0),"0"),)</f>
        <v>0</v>
      </c>
      <c r="AR121" s="518">
        <f>SUM(IFERROR(VLOOKUP($A121,'Season 1'!AJ$4:CM$104,45,0),"0"),IFERROR(VLOOKUP($A121,'Season 2'!AK$4:CN$104,45,0),"0"),
IFERROR(VLOOKUP($A121,'Season 3'!AK$4:CN$104,45,0),"0"),IFERROR(VLOOKUP($A121,'Season 4'!AK$4:CN$104,45,0),"0"),
IFERROR(VLOOKUP($A121,'Season 5'!AK$4:CN$104,45,0),"0"),IFERROR(VLOOKUP($A121,'Season 6'!AK$4:CN$104,45,0),"0"),
IFERROR(VLOOKUP($A121,'Season 7'!AK$4:CN$104,45,0),"0"),IFERROR(VLOOKUP($A121,'Season 8'!AK$4:CN$104,45,0),"0"),
IFERROR(VLOOKUP($A121,'Season 9'!AK$4:CN$104,45,0),"0"),IFERROR(VLOOKUP($A121,'Season 10'!AK$4:CN$104,45,0),"0"),
IFERROR(VLOOKUP($A121,'Season 11'!AK$4:CN$104,45,0),"0"),IFERROR(VLOOKUP($A121,'Season 12'!AK$4:CN$104,45,0),"0"),
IFERROR(VLOOKUP($A121,'Season 13'!AK$4:CN$104,45,0),"0"),IFERROR(VLOOKUP($A121,'Season 14'!AK$4:CN$104,45,0),"0"),IFERROR(VLOOKUP($A121,'Season 15'!AK$4:CN$104,45,0),"0"),)</f>
        <v>0</v>
      </c>
      <c r="AS121" s="21">
        <f>SUM(IFERROR(VLOOKUP($A121,'Season 1'!AJ$4:CM$104,46,0),"0"),IFERROR(VLOOKUP($A121,'Season 2'!AK$4:CN$104,46,0),"0"),
IFERROR(VLOOKUP($A121,'Season 3'!AK$4:CN$104,46,0),"0"),IFERROR(VLOOKUP($A121,'Season 4'!AK$4:CN$104,46,0),"0"),
IFERROR(VLOOKUP($A121,'Season 5'!AK$4:CN$104,46,0),"0"),IFERROR(VLOOKUP($A121,'Season 6'!AK$4:CN$104,46,0),"0"),
IFERROR(VLOOKUP($A121,'Season 7'!AK$4:CN$104,46,0),"0"),IFERROR(VLOOKUP($A121,'Season 8'!AK$4:CN$104,46,0),"0"),
IFERROR(VLOOKUP($A121,'Season 9'!AK$4:CN$104,46,0),"0"),IFERROR(VLOOKUP($A121,'Season 10'!AK$4:CN$104,46,0),"0"),
IFERROR(VLOOKUP($A121,'Season 11'!AK$4:CN$104,46,0),"0"),IFERROR(VLOOKUP($A121,'Season 12'!AK$4:CN$104,46,0),"0"),
IFERROR(VLOOKUP($A121,'Season 13'!AK$4:CN$104,46,0),"0"),IFERROR(VLOOKUP($A121,'Season 14'!AK$4:CN$104,46,0),"0"),IFERROR(VLOOKUP($A121,'Season 15'!AK$4:CN$104,46,0),"0"),)</f>
        <v>0</v>
      </c>
      <c r="AT121" s="402">
        <f>SUM(IFERROR(VLOOKUP($A121,'Season 1'!AJ$4:CM$104,47,0),"0"),IFERROR(VLOOKUP($A121,'Season 2'!AK$4:CN$104,47,0),"0"),
IFERROR(VLOOKUP($A121,'Season 3'!AK$4:CN$104,47,0),"0"),IFERROR(VLOOKUP($A121,'Season 4'!AK$4:CN$104,47,0),"0"),
IFERROR(VLOOKUP($A121,'Season 5'!AK$4:CN$104,47,0),"0"),IFERROR(VLOOKUP($A121,'Season 6'!AK$4:CN$104,47,0),"0"),
IFERROR(VLOOKUP($A121,'Season 7'!AK$4:CN$104,47,0),"0"),IFERROR(VLOOKUP($A121,'Season 8'!AK$4:CN$104,47,0),"0"),
IFERROR(VLOOKUP($A121,'Season 9'!AK$4:CN$104,47,0),"0"),IFERROR(VLOOKUP($A121,'Season 10'!AK$4:CN$104,47,0),"0"),
IFERROR(VLOOKUP($A121,'Season 11'!AK$4:CN$104,47,0),"0"),IFERROR(VLOOKUP($A121,'Season 12'!AK$4:CN$104,47,0),"0"),
IFERROR(VLOOKUP($A121,'Season 13'!AK$4:CN$104,47,0),"0"),IFERROR(VLOOKUP($A121,'Season 14'!AK$4:CN$104,47,0),"0"),IFERROR(VLOOKUP($A121,'Season 15'!AK$4:CN$104,47,0),"0"),)</f>
        <v>0</v>
      </c>
      <c r="AU121" s="403">
        <f>SUM(IFERROR(VLOOKUP($A121,'Season 3'!AK$4:CN$104,48,0),"0"),IFERROR(VLOOKUP($A121,'Season 4'!AK$4:CN$104,48,0),"0"),
IFERROR(VLOOKUP($A121,'Season 5'!AK$4:CN$104,48,0),"0"),IFERROR(VLOOKUP($A121,'Season 6'!AK$4:CN$104,48,0),"0"),
IFERROR(VLOOKUP($A121,'Season 7'!AK$4:CN$104,48,0),"0"),IFERROR(VLOOKUP($A121,'Season 8'!AK$4:CN$104,48,0),"0"),
IFERROR(VLOOKUP($A121,'Season 9'!AK$4:CN$104,48,0),"0"),IFERROR(VLOOKUP($A121,'Season 10'!AK$4:CN$104,48,0),"0"),
IFERROR(VLOOKUP($A121,'Season 11'!AK$4:CN$104,48,0),"0"),IFERROR(VLOOKUP($A121,'Season 12'!AK$4:CN$104,48,0),"0"),
IFERROR(VLOOKUP($A121,'Season 13'!AK$4:CN$104,48,0),"0"),IFERROR(VLOOKUP($A121,'Season 14'!AK$4:CN$104,48,0),"0"),IFERROR(VLOOKUP($A121,'Season 15'!AK$4:CN$104,48,0),"0"),)</f>
        <v>0</v>
      </c>
      <c r="AV121" s="398">
        <f>SUM(IFERROR(VLOOKUP($A121,'Season 3'!AK$4:CN$104,49,0),"0"),IFERROR(VLOOKUP($A121,'Season 4'!AK$4:CN$104,49,0),"0"),
IFERROR(VLOOKUP($A121,'Season 5'!AK$4:CN$104,49,0),"0"),IFERROR(VLOOKUP($A121,'Season 6'!AK$4:CN$104,49,0),"0"),
IFERROR(VLOOKUP($A121,'Season 7'!AK$4:CN$104,49,0),"0"),IFERROR(VLOOKUP($A121,'Season 8'!AK$4:CN$104,49,0),"0"),
IFERROR(VLOOKUP($A121,'Season 9'!AK$4:CN$104,49,0),"0"),IFERROR(VLOOKUP($A121,'Season 10'!AK$4:CN$104,49,0),"0"),
IFERROR(VLOOKUP($A121,'Season 11'!AK$4:CN$104,49,0),"0"),IFERROR(VLOOKUP($A121,'Season 12'!AK$4:CN$104,49,0),"0"),
IFERROR(VLOOKUP($A121,'Season 13'!AK$4:CN$104,49,0),"0"),IFERROR(VLOOKUP($A121,'Season 14'!AK$4:CN$104,49,0),"0"),IFERROR(VLOOKUP($A121,'Season 15'!AK$4:CN$104,49,0),"0"),)</f>
        <v>0</v>
      </c>
      <c r="AW121" s="518">
        <f>SUM(IFERROR(VLOOKUP($A121,'Season 3'!AK$4:CN$104,50,0),"0"),IFERROR(VLOOKUP($A121,'Season 4'!AK$4:CN$104,50,0),"0"),
IFERROR(VLOOKUP($A121,'Season 5'!AK$4:CN$104,50,0),"0"),IFERROR(VLOOKUP($A121,'Season 6'!AK$4:CN$104,50,0),"0"),
IFERROR(VLOOKUP($A121,'Season 7'!AK$4:CN$104,50,0),"0"),IFERROR(VLOOKUP($A121,'Season 8'!AK$4:CN$104,50,0),"0"),
IFERROR(VLOOKUP($A121,'Season 9'!AK$4:CN$104,50,0),"0"),IFERROR(VLOOKUP($A121,'Season 10'!AK$4:CN$104,50,0),"0"),
IFERROR(VLOOKUP($A121,'Season 11'!AK$4:CN$104,50,0),"0"),IFERROR(VLOOKUP($A121,'Season 12'!AK$4:CN$104,50,0),"0"),
IFERROR(VLOOKUP($A121,'Season 13'!AK$4:CN$104,50,0),"0"),IFERROR(VLOOKUP($A121,'Season 14'!AK$4:CN$104,50,0),"0"),IFERROR(VLOOKUP($A121,'Season 15'!AK$4:CN$104,50,0),"0"),)</f>
        <v>0</v>
      </c>
      <c r="AX121" s="21">
        <f>SUM(IFERROR(VLOOKUP($A121,'Season 3'!AK$4:CN$104,51,0),"0"),IFERROR(VLOOKUP($A121,'Season 4'!AK$4:CN$104,51,0),"0"),
IFERROR(VLOOKUP($A121,'Season 5'!AK$4:CN$104,51,0),"0"),IFERROR(VLOOKUP($A121,'Season 6'!AK$4:CN$104,51,0),"0"),
IFERROR(VLOOKUP($A121,'Season 7'!AK$4:CN$104,51,0),"0"),IFERROR(VLOOKUP($A121,'Season 8'!AK$4:CN$104,51,0),"0"),
IFERROR(VLOOKUP($A121,'Season 9'!AK$4:CN$104,51,0),"0"),IFERROR(VLOOKUP($A121,'Season 10'!AK$4:CN$104,51,0),"0"),
IFERROR(VLOOKUP($A121,'Season 11'!AK$4:CN$104,51,0),"0"),IFERROR(VLOOKUP($A121,'Season 12'!AK$4:CN$104,51,0),"0"),
IFERROR(VLOOKUP($A121,'Season 13'!AK$4:CN$104,51,0),"0"),IFERROR(VLOOKUP($A121,'Season 14'!AK$4:CN$104,51,0),"0"),IFERROR(VLOOKUP($A121,'Season 15'!AK$4:CN$104,51,0),"0"),)</f>
        <v>0</v>
      </c>
      <c r="AY121" s="402">
        <f>SUM(IFERROR(VLOOKUP($A121,'Season 3'!AK$4:CN$104,52,0),"0"),IFERROR(VLOOKUP($A121,'Season 4'!AK$4:CN$104,52,0),"0"),
IFERROR(VLOOKUP($A121,'Season 5'!AK$4:CN$104,52,0),"0"),IFERROR(VLOOKUP($A121,'Season 6'!AK$4:CN$104,52,0),"0"),
IFERROR(VLOOKUP($A121,'Season 7'!AK$4:CN$104,52,0),"0"),IFERROR(VLOOKUP($A121,'Season 8'!AK$4:CN$104,52,0),"0"),
IFERROR(VLOOKUP($A121,'Season 9'!AK$4:CN$104,52,0),"0"),IFERROR(VLOOKUP($A121,'Season 10'!AK$4:CN$104,52,0),"0"),
IFERROR(VLOOKUP($A121,'Season 11'!AK$4:CN$104,52,0),"0"),IFERROR(VLOOKUP($A121,'Season 12'!AK$4:CN$104,52,0),"0"),
IFERROR(VLOOKUP($A121,'Season 13'!AK$4:CN$104,52,0),"0"),IFERROR(VLOOKUP($A121,'Season 14'!AK$4:CN$104,52,0),"0"),IFERROR(VLOOKUP($A121,'Season 15'!AK$4:CN$104,52,0),"0"),)</f>
        <v>0</v>
      </c>
      <c r="AZ121" s="403">
        <f>SUM(IFERROR(VLOOKUP($A121,'Season 1'!AJ$4:CM$104,38,0),"0"),IFERROR(VLOOKUP($A121,'Season 2'!AK$4:CN$104,48,0),"0"),)</f>
        <v>0</v>
      </c>
      <c r="BA121" s="398">
        <f>SUM(IFERROR(VLOOKUP($A121,'Season 1'!AJ$4:CM$104,39,0),"0"),IFERROR(VLOOKUP($A121,'Season 2'!AK$4:CN$104,49,0),"0"),)</f>
        <v>0</v>
      </c>
      <c r="BB121" s="518">
        <f>SUM(IFERROR(VLOOKUP($A121,'Season 1'!AJ$4:CM$104,40,0),"0"),IFERROR(VLOOKUP($A121,'Season 2'!AK$4:CN$104,50,0),"0"),)</f>
        <v>0</v>
      </c>
      <c r="BC121" s="21">
        <f>SUM(IFERROR(VLOOKUP($A121,'Season 1'!AJ$4:CM$104,41,0),"0"),IFERROR(VLOOKUP($A121,'Season 2'!AK$4:CN$104,51,0),"0"),)</f>
        <v>0</v>
      </c>
      <c r="BD121" s="402">
        <f>SUM(IFERROR(VLOOKUP($A121,'Season 1'!AJ$4:CM$104,42,0),"0"),IFERROR(VLOOKUP($A121,'Season 2'!AK$4:CN$104,52,0),"0"),)</f>
        <v>0</v>
      </c>
      <c r="BE121" s="561">
        <f>SUM(
IFERROR(VLOOKUP($A121,'Season 1'!AJ$4:CM$104,48,0),"0"),IFERROR(VLOOKUP($A121,'Season 2'!AK$4:CN$104,53,0),"0"),
IFERROR(VLOOKUP($A121,'Season 3'!AK$4:CN$104,53,0),"0"),IFERROR(VLOOKUP($A121,'Season 4'!AK$4:CN$104,53,0),"0"),
IFERROR(VLOOKUP($A121,'Season 5'!AK$4:CN$104,53,0),"0"),IFERROR(VLOOKUP($A121,'Season 6'!AK$4:CN$104,53,0),"0"),
IFERROR(VLOOKUP($A121,'Season 7'!AK$4:CN$104,53,0),"0"),IFERROR(VLOOKUP($A121,'Season 8'!AK$4:CN$104,53,0),"0"),
IFERROR(VLOOKUP($A121,'Season 9'!AK$4:CN$104,53,0),"0"),IFERROR(VLOOKUP($A121,'Season 10'!AK$4:CN$104,53,0),"0"),
IFERROR(VLOOKUP($A121,'Season 11'!AK$4:CN$104,53,0),"0"),IFERROR(VLOOKUP($A121,'Season 12'!AK$4:CN$104,53,0),"0"),
IFERROR(VLOOKUP($A121,'Season 13'!AK$4:CN$104,53,0),"0"),IFERROR(VLOOKUP($A121,'Season 14'!AK$4:CN$104,53,0),"0"),IFERROR(VLOOKUP($A121,'Season 15'!AK$4:CN$104,53,0),"0"),)</f>
        <v>0</v>
      </c>
      <c r="BF121" s="562">
        <f>SUM(
IFERROR(VLOOKUP($A121,'Season 1'!AJ$4:CM$104,49,0),"0"),IFERROR(VLOOKUP($A121,'Season 2'!AK$4:CN$104,54,0),"0"),
IFERROR(VLOOKUP($A121,'Season 3'!AK$4:CN$104,54,0),"0"),IFERROR(VLOOKUP($A121,'Season 4'!AK$4:CN$104,54,0),"0"),
IFERROR(VLOOKUP($A121,'Season 5'!AK$4:CN$104,54,0),"0"),IFERROR(VLOOKUP($A121,'Season 6'!AK$4:CN$104,54,0),"0"),
IFERROR(VLOOKUP($A121,'Season 7'!AK$4:CN$104,54,0),"0"),IFERROR(VLOOKUP($A121,'Season 8'!AK$4:CN$104,54,0),"0"),
IFERROR(VLOOKUP($A121,'Season 9'!AK$4:CN$104,54,0),"0"),IFERROR(VLOOKUP($A121,'Season 10'!AK$4:CN$104,54,0),"0"),
IFERROR(VLOOKUP($A121,'Season 11'!AK$4:CN$104,540),"0"),IFERROR(VLOOKUP($A121,'Season 12'!AK$4:CN$104,54,0),"0"),
IFERROR(VLOOKUP($A121,'Season 13'!AK$4:CN$104,54,0),"0"),IFERROR(VLOOKUP($A121,'Season 14'!AK$4:CN$104,54,0),"0"),IFERROR(VLOOKUP($A121,'Season 15'!AK$4:CN$104,54,0),"0"),)</f>
        <v>0</v>
      </c>
      <c r="BG121" s="529" t="e">
        <f t="shared" si="3"/>
        <v>#DIV/0!</v>
      </c>
      <c r="BI121" s="553"/>
      <c r="BJ121" s="553"/>
      <c r="BK121" s="553"/>
      <c r="BL121" s="553"/>
      <c r="BM121" s="553"/>
      <c r="BN121" s="553"/>
      <c r="BO121" s="822"/>
      <c r="BP121" s="822"/>
      <c r="BQ121" s="822"/>
      <c r="BR121" s="822"/>
      <c r="BS121" s="12" t="str">
        <f>IFERROR(VLOOKUP($A121,'Season 1'!$AJ$4:$CM$104,50,0),"0")</f>
        <v>0</v>
      </c>
      <c r="BT121" s="12" t="str">
        <f>IFERROR(VLOOKUP($A121,'Season 1'!$AJ$4:$CM$104,51,0),"0")</f>
        <v>0</v>
      </c>
      <c r="BU121" s="12" t="str">
        <f>IFERROR(VLOOKUP($A121,'Season 2'!$AK$4:$CN$104,55,0),"0")</f>
        <v>0</v>
      </c>
      <c r="BV121" s="12" t="str">
        <f>IFERROR(VLOOKUP($A121,'Season 2'!$AK$4:$CN$104,56,0),"0")</f>
        <v>0</v>
      </c>
      <c r="BW121" s="12" t="str">
        <f>IFERROR(VLOOKUP($A121,'Season 3'!$AK$4:$CN$104,55,0),"0")</f>
        <v>0</v>
      </c>
      <c r="BX121" s="12" t="str">
        <f>IFERROR(VLOOKUP($A121,'Season 3'!$AK$4:$CN$104,56,0),"0")</f>
        <v>0</v>
      </c>
      <c r="BY121" s="12" t="str">
        <f>IFERROR(VLOOKUP($A121,'Season 4'!$AK$4:$CN$104,55,0),"0")</f>
        <v>0</v>
      </c>
      <c r="BZ121" s="12" t="str">
        <f>IFERROR(VLOOKUP($A121,'Season 4'!$AK$4:$CN$104,56,0),"0")</f>
        <v>0</v>
      </c>
      <c r="CA121" s="12" t="str">
        <f>IFERROR(VLOOKUP($A121,'Season 5'!$AK$4:$CN$104,55,0),"0")</f>
        <v>0</v>
      </c>
      <c r="CB121" s="12" t="str">
        <f>IFERROR(VLOOKUP($A121,'Season 5'!$AK$4:$CN$104,56,0),"0")</f>
        <v>0</v>
      </c>
      <c r="CC121" s="12" t="str">
        <f>IFERROR(VLOOKUP($A121,'Season 6'!$AK$4:$CN$104,55,0),"0")</f>
        <v>0</v>
      </c>
      <c r="CD121" s="12" t="str">
        <f>IFERROR(VLOOKUP($A121,'Season 6'!$AK$4:$CN$104,56,0),"0")</f>
        <v>0</v>
      </c>
      <c r="CE121" s="12" t="str">
        <f>IFERROR(VLOOKUP($A121,'Season 7'!$AK$4:$CN$104,55,0),"0")</f>
        <v>0</v>
      </c>
      <c r="CF121" s="12" t="str">
        <f>IFERROR(VLOOKUP($A121,'Season 7'!$AK$4:$CN$104,56,0),"0")</f>
        <v>0</v>
      </c>
      <c r="CG121" s="12" t="str">
        <f>IFERROR(VLOOKUP($A121,'Season 8'!$AK$4:$CN$104,55,0),"0")</f>
        <v>0</v>
      </c>
      <c r="CH121" s="12" t="str">
        <f>IFERROR(VLOOKUP($A121,'Season 8'!$AK$4:$CN$104,56,0),"0")</f>
        <v>0</v>
      </c>
      <c r="CI121" s="12" t="str">
        <f>IFERROR(VLOOKUP($A121,'Season 9'!$AK$4:$CN$104,55,0),"0")</f>
        <v>0</v>
      </c>
      <c r="CJ121" s="12" t="str">
        <f>IFERROR(VLOOKUP($A121,'Season 9'!$AK$4:$CN$104,56,0),"0")</f>
        <v>0</v>
      </c>
      <c r="CK121" s="12" t="str">
        <f>IFERROR(VLOOKUP($A121,'Season 10'!$AK$4:$CN$104,55,0),"0")</f>
        <v>0</v>
      </c>
      <c r="CL121" s="12" t="str">
        <f>IFERROR(VLOOKUP($A121,'Season 10'!$AK$4:$CN$104,56,0),"0")</f>
        <v>0</v>
      </c>
      <c r="CM121" s="12" t="str">
        <f>IFERROR(VLOOKUP($A121,'Season 11'!$AK$4:$CN$104,55,0),"0")</f>
        <v>0</v>
      </c>
      <c r="CN121" s="12" t="str">
        <f>IFERROR(VLOOKUP($A121,'Season 11'!$AK$4:$CN$104,56,0),"0")</f>
        <v>0</v>
      </c>
      <c r="CO121" s="12" t="str">
        <f>IFERROR(VLOOKUP($A121,'Season 12'!$AK$4:$CN$104,55,0),"0")</f>
        <v>0</v>
      </c>
      <c r="CP121" s="12" t="str">
        <f>IFERROR(VLOOKUP($A121,'Season 12'!$AK$4:$CN$104,56,0),"0")</f>
        <v>0</v>
      </c>
      <c r="CQ121" s="12" t="str">
        <f>IFERROR(VLOOKUP($A121,'Season 13'!$AK$4:$CN$104,55,0),"0")</f>
        <v>0</v>
      </c>
      <c r="CR121" s="12" t="str">
        <f>IFERROR(VLOOKUP($A121,'Season 13'!$AK$4:$CN$104,56,0),"0")</f>
        <v>0</v>
      </c>
      <c r="CS121" s="12" t="str">
        <f>IFERROR(VLOOKUP($A121,'Season 14'!$AK$4:$CN$104,55,0),"0")</f>
        <v>0</v>
      </c>
      <c r="CT121" s="12" t="str">
        <f>IFERROR(VLOOKUP($A121,'Season 14'!$AK$4:$CN$104,56,0),"0")</f>
        <v>0</v>
      </c>
      <c r="CU121" s="12" t="str">
        <f>IFERROR(VLOOKUP($A121,'Season 15'!$AK$4:$CN$104,55,0),"0")</f>
        <v>0</v>
      </c>
      <c r="CV121" s="12" t="str">
        <f>IFERROR(VLOOKUP($A121,'Season 15'!$AK$4:$CN$104,56,0),"0")</f>
        <v>0</v>
      </c>
    </row>
    <row r="122" spans="1:100" x14ac:dyDescent="0.25">
      <c r="A122" s="2" t="s">
        <v>35</v>
      </c>
      <c r="B122" s="516" t="str">
        <f>IFERROR(VLOOKUP('Data Totals'!A122,'Season 1'!AJ$4:CH$104,2,FALSE),IFERROR(VLOOKUP('Data Totals'!A122,'Season 2'!AK$4:CI$104,2,FALSE),IFERROR(VLOOKUP('Data Totals'!A122,'Season 3'!AK$4:CI$104,2,FALSE),IFERROR(VLOOKUP('Data Totals'!A122,'Season 4'!AK$4:CI$104,2,FALSE),IFERROR(VLOOKUP('Data Totals'!A122,'Season 5'!AK$4:CI$104,2,FALSE),IFERROR(VLOOKUP('Data Totals'!A122,'Season 6'!AK$4:CI$104,2,FALSE),IFERROR(VLOOKUP('Data Totals'!A122,'Season 7'!AK$4:CI$104,2,FALSE),IFERROR(VLOOKUP('Data Totals'!A122,'Season 8'!AK$4:CI$104,2,FALSE),IFERROR(VLOOKUP('Data Totals'!A122,'Season 9'!AK$4:CI$104,2,FALSE),IFERROR(VLOOKUP('Data Totals'!A122,'Season 10'!AK$4:CI$104,2,FALSE),IFERROR(VLOOKUP('Data Totals'!A122,'Season 11'!AK$4:CI$104,2,FALSE),IFERROR(VLOOKUP('Data Totals'!A122,'Season 12'!AK$4:CI$104,2,FALSE),IFERROR(VLOOKUP('Data Totals'!A122,'Season 13'!AK$4:CI$104,2,FALSE),IFERROR(VLOOKUP('Data Totals'!A122,'Season 14'!AK$4:CI$104,2,FALSE),IFERROR(VLOOKUP('Data Totals'!A122,'Season 15'!AK$4:CI$104,2,FALSE),"N/A")))))))))))))))</f>
        <v>N/A</v>
      </c>
      <c r="C122" s="517" t="str">
        <f>IFERROR(VLOOKUP('Data Totals'!A122,'Season 1'!AJ$4:CH$104,3,FALSE),IFERROR(VLOOKUP('Data Totals'!A122,'Season 2'!AK$4:CI$104,3,FALSE),IFERROR(VLOOKUP('Data Totals'!A122,'Season 3'!AK$4:CI$104,3,FALSE),IFERROR(VLOOKUP('Data Totals'!A122,'Season 4'!AK$4:CI$104,3,FALSE),IFERROR(VLOOKUP('Data Totals'!A122,'Season 5'!AK$4:CI$104,3,FALSE),IFERROR(VLOOKUP('Data Totals'!A122,'Season 6'!AK$4:CI$104,3,FALSE),IFERROR(VLOOKUP('Data Totals'!A122,'Season 7'!AK$4:CI$104,3,FALSE),IFERROR(VLOOKUP('Data Totals'!A122,'Season 8'!AK$4:CI$104,3,FALSE),IFERROR(VLOOKUP('Data Totals'!A122,'Season 9'!AK$4:CI$104,3,FALSE),IFERROR(VLOOKUP('Data Totals'!A122,'Season 10'!AK$4:CI$104,3,FALSE),IFERROR(VLOOKUP('Data Totals'!A122,'Season 11'!AK$4:CI$104,3,FALSE),IFERROR(VLOOKUP('Data Totals'!A122,'Season 12'!AK$4:CI$104,3,FALSE),IFERROR(VLOOKUP('Data Totals'!A122,'Season 13'!AK$4:CI$104,3,FALSE),IFERROR(VLOOKUP('Data Totals'!A122,'Season 14'!AK$4:CI$104,3,FALSE),IFERROR(VLOOKUP('Data Totals'!A122,'Season 15'!AK$4:CI$104,3,FALSE),"N/A")))))))))))))))</f>
        <v>N/A</v>
      </c>
      <c r="D122" s="517" t="str">
        <f>IFERROR(VLOOKUP('Data Totals'!A122,'Season 15'!AK$4:CI$104,4,FALSE),IFERROR(VLOOKUP('Data Totals'!A122,'Season 14'!AK$4:CI$104,4,FALSE),IFERROR(VLOOKUP('Data Totals'!A122,'Season 13'!AK$4:CI$104,4,FALSE),IFERROR(VLOOKUP('Data Totals'!A122,'Season 12'!AK$4:CI$104,4,FALSE),IFERROR(VLOOKUP('Data Totals'!A122,'Season 11'!AK$4:CI$104,4,FALSE),IFERROR(VLOOKUP('Data Totals'!A122,'Season 10'!AK$4:CI$104,4,FALSE),IFERROR(VLOOKUP('Data Totals'!A122,'Season 9'!AK$4:CI$104,4,FALSE),IFERROR(VLOOKUP('Data Totals'!A122,'Season 8'!AK$4:CI$104,4,FALSE),IFERROR(VLOOKUP('Data Totals'!A122,'Season 7'!AK$4:CI$104,4,FALSE),IFERROR(VLOOKUP('Data Totals'!A122,'Season 6'!AK$4:CI$104,4,FALSE),IFERROR(VLOOKUP('Data Totals'!A122,'Season 5'!AK$4:CI$104,4,FALSE),IFERROR(VLOOKUP('Data Totals'!A122,'Season 4'!AK$4:CI$104,4,FALSE),IFERROR(VLOOKUP('Data Totals'!A122,'Season 3'!AK$4:CI$104,4,FALSE),IFERROR(VLOOKUP('Data Totals'!A122,'Season 2'!AK$4:CI$104,4,FALSE),IFERROR(VLOOKUP('Data Totals'!A122,'Season 1'!AJ$4:CH$104,4,FALSE),"N/A")))))))))))))))</f>
        <v>N/A</v>
      </c>
      <c r="E122" s="517" t="e">
        <f t="shared" si="2"/>
        <v>#VALUE!</v>
      </c>
      <c r="F122" s="398">
        <f>SUM(IFERROR(VLOOKUP(A122,BI$3:BN$152,2,0),"0"),
IFERROR(VLOOKUP(A122,'Season 1'!AJ$4:CM$104,7,0),"0"),IFERROR(VLOOKUP(A122,'Season 2'!AK$4:CN$104,7,0),"0"),
IFERROR(VLOOKUP(A122,'Season 3'!AK$4:CN$104,7,0),"0"),IFERROR(VLOOKUP(A122,'Season 4'!AK$4:CN$104,7,0),"0"),
IFERROR(VLOOKUP(A122,'Season 5'!AK$4:CN$104,7,0),"0"),IFERROR(VLOOKUP(A122,'Season 6'!AK$4:CN$104,7,0),"0"),
IFERROR(VLOOKUP(A122,'Season 7'!AK$4:CN$104,7,0),"0"),IFERROR(VLOOKUP(A122,'Season 8'!AK$4:CN$104,7,0),"0"),
IFERROR(VLOOKUP(A122,'Season 9'!AK$4:CN$104,7,0),"0"),IFERROR(VLOOKUP(A122,'Season 10'!AK$4:CN$104,7,0),"0"),
IFERROR(VLOOKUP(A122,'Season 11'!AK$4:CN$104,7,0),"0"),IFERROR(VLOOKUP(A122,'Season 12'!AK$4:CN$104,7,0),"0"),
IFERROR(VLOOKUP(A122,'Season 13'!AK$4:CN$104,7,0),"0"),IFERROR(VLOOKUP(A122,'Season 14'!AK$4:CN$104,7,0),"0"),IFERROR(VLOOKUP(A122,'Season 15'!AK$4:CN$104,7,0),"0"),)</f>
        <v>0</v>
      </c>
      <c r="G122" s="398">
        <f>SUM(
IFERROR(VLOOKUP(A122,'Season 1'!AJ$4:CM$104,8,0),"0"),IFERROR(VLOOKUP(A122,'Season 2'!AK$4:CN$104,8,0),"0"),
IFERROR(VLOOKUP(A122,'Season 3'!AK$4:CN$104,8,0),"0"),IFERROR(VLOOKUP(A122,'Season 4'!AK$4:CN$104,8,0),"0"),
IFERROR(VLOOKUP(A122,'Season 5'!AK$4:CN$104,8,0),"0"),IFERROR(VLOOKUP(A122,'Season 6'!AK$4:CN$104,8,0),"0"),
IFERROR(VLOOKUP(A122,'Season 7'!AK$4:CN$104,8,0),"0"),IFERROR(VLOOKUP(A122,'Season 8'!AK$4:CN$104,8,0),"0"),
IFERROR(VLOOKUP(A122,'Season 9'!AK$4:CN$104,8,0),"0"),IFERROR(VLOOKUP(A122,'Season 10'!AK$4:CN$104,8,0),"0"),
IFERROR(VLOOKUP(A122,'Season 11'!AK$4:CN$104,8,0),"0"),IFERROR(VLOOKUP(A122,'Season 12'!AK$4:CN$104,8,0),"0"),
IFERROR(VLOOKUP(A122,'Season 13'!AK$4:CN$104,8,0),"0"),IFERROR(VLOOKUP(A122,'Season 14'!AK$4:CN$104,8,0),"0"),IFERROR(VLOOKUP(A122,'Season 15'!AK$4:CN$104,8,0),"0"),)</f>
        <v>0</v>
      </c>
      <c r="H122" s="329">
        <f>SUM(
IFERROR(VLOOKUP(A122,'Season 1'!AJ$4:CM$104,9,0),"0"),IFERROR(VLOOKUP(A122,'Season 2'!AK$4:CN$104,9,0),"0"),
IFERROR(VLOOKUP(A122,'Season 3'!AK$4:CN$104,9,0),"0"),IFERROR(VLOOKUP(A122,'Season 4'!AK$4:CN$104,9,0),"0"),
IFERROR(VLOOKUP(A122,'Season 5'!AK$4:CN$104,9,0),"0"),IFERROR(VLOOKUP(A122,'Season 6'!AK$4:CN$104,9,0),"0"),
IFERROR(VLOOKUP(A122,'Season 7'!AK$4:CN$104,9,0),"0"),IFERROR(VLOOKUP(A122,'Season 8'!AK$4:CN$104,9,0),"0"),
IFERROR(VLOOKUP(A122,'Season 9'!AK$4:CN$104,9,0),"0"),IFERROR(VLOOKUP(A122,'Season 10'!AK$4:CN$104,9,0),"0"),
IFERROR(VLOOKUP(A122,'Season 11'!AK$4:CN$104,9,0),"0"),IFERROR(VLOOKUP(A122,'Season 12'!AK$4:CN$104,9,0),"0"),
IFERROR(VLOOKUP(A122,'Season 13'!AK$4:CN$104,9,0),"0"),IFERROR(VLOOKUP(A122,'Season 14'!AK$4:CN$104,9,0),"0"),IFERROR(VLOOKUP(A122,'Season 15'!AK$4:CN$104,9,0),"0"),)</f>
        <v>0</v>
      </c>
      <c r="I122" s="518">
        <f>SUM(
IFERROR(VLOOKUP(A122,'Season 1'!AJ$4:CM$104,10,0),"0"),IFERROR(VLOOKUP(A122,'Season 2'!AK$4:CN$104,10,0),"0"),
IFERROR(VLOOKUP(A122,'Season 3'!AK$4:CN$104,10,0),"0"),IFERROR(VLOOKUP(A122,'Season 4'!AK$4:CN$104,10,0),"0"),
IFERROR(VLOOKUP(A122,'Season 5'!AK$4:CN$104,10,0),"0"),IFERROR(VLOOKUP(A122,'Season 6'!AK$4:CN$104,10,0),"0"),
IFERROR(VLOOKUP(A122,'Season 7'!AK$4:CN$104,10,0),"0"),IFERROR(VLOOKUP(A122,'Season 8'!AK$4:CN$104,10,0),"0"),
IFERROR(VLOOKUP(A122,'Season 9'!AK$4:CN$104,10,0),"0"),IFERROR(VLOOKUP(A122,'Season 10'!AK$4:CN$104,10,0),"0"),
IFERROR(VLOOKUP(A122,'Season 11'!AK$4:CN$104,10,0),"0"),IFERROR(VLOOKUP(A122,'Season 12'!AK$4:CN$104,10,0),"0"),
IFERROR(VLOOKUP(A122,'Season 13'!AK$4:CN$104,10,0),"0"),IFERROR(VLOOKUP(A122,'Season 14'!AK$4:CN$104,10,0),"0"),IFERROR(VLOOKUP(A122,'Season 15'!AK$4:CN$104,10,0),"0"),)</f>
        <v>0</v>
      </c>
      <c r="J122" s="21">
        <f>SUM(IFERROR(VLOOKUP(A122,BI$3:BN$152,3,0),"0"),
IFERROR(VLOOKUP(A122,'Season 1'!AJ$4:CM$104,11,0),"0"),IFERROR(VLOOKUP(A122,'Season 2'!AK$4:CN$104,11,0),"0"),
IFERROR(VLOOKUP(A122,'Season 3'!AK$4:CN$104,11,0),"0"),IFERROR(VLOOKUP(A122,'Season 4'!AK$4:CN$104,11,0),"0"),
IFERROR(VLOOKUP(A122,'Season 5'!AK$4:CN$104,11,0),"0"),IFERROR(VLOOKUP(A122,'Season 6'!AK$4:CN$104,11,0),"0"),
IFERROR(VLOOKUP(A122,'Season 7'!AK$4:CN$104,11,0),"0"),IFERROR(VLOOKUP(A122,'Season 8'!AK$4:CN$104,11,0),"0"),
IFERROR(VLOOKUP(A122,'Season 9'!AK$4:CN$104,11,0),"0"),IFERROR(VLOOKUP(A122,'Season 10'!AK$4:CN$104,11,0),"0"),
IFERROR(VLOOKUP(A122,'Season 11'!AK$4:CN$104,11,0),"0"),IFERROR(VLOOKUP(A122,'Season 12'!AK$4:CN$104,11,0),"0"),
IFERROR(VLOOKUP(A122,'Season 13'!AK$4:CN$104,11,0),"0"),IFERROR(VLOOKUP(A122,'Season 14'!AK$4:CN$104,11,0),"0"),IFERROR(VLOOKUP(A122,'Season 15'!AK$4:CN$104,11,0),"0"),)</f>
        <v>0</v>
      </c>
      <c r="K122" s="402">
        <f>SUM(IFERROR(VLOOKUP($A122,BI$3:BN$152,4,0),"0"),
IFERROR(VLOOKUP($A122,'Season 1'!AJ$4:CM$104,12,0),"0"),IFERROR(VLOOKUP($A122,'Season 2'!AK$4:CN$104,12,0),"0"),
IFERROR(VLOOKUP($A122,'Season 3'!AK$4:CN$104,12,0),"0"),IFERROR(VLOOKUP($A122,'Season 4'!AK$4:CN$104,12,0),"0"),
IFERROR(VLOOKUP($A122,'Season 5'!AK$4:CN$104,12,0),"0"),IFERROR(VLOOKUP($A122,'Season 6'!AK$4:CN$104,12,0),"0"),
IFERROR(VLOOKUP($A122,'Season 7'!AK$4:CN$104,12,0),"0"),IFERROR(VLOOKUP($A122,'Season 8'!AK$4:CN$104,12,0),"0"),
IFERROR(VLOOKUP($A122,'Season 9'!AK$4:CN$104,12,0),"0"),IFERROR(VLOOKUP($A122,'Season 10'!AK$4:CN$104,12,0),"0"),
IFERROR(VLOOKUP($A122,'Season 11'!AK$4:CN$104,12,0),"0"),IFERROR(VLOOKUP($A122,'Season 12'!AK$4:CN$104,12,0),"0"),
IFERROR(VLOOKUP($A122,'Season 13'!AK$4:CN$104,12,0),"0"),IFERROR(VLOOKUP($A122,'Season 14'!AK$4:CN$104,12,0),"0"),IFERROR(VLOOKUP(A122,'Season 15'!AK$4:CN$104,12,0),"0"),)</f>
        <v>0</v>
      </c>
      <c r="L122" s="403">
        <f>SUM(
IFERROR(VLOOKUP($A122,'Season 1'!AJ$4:CM$104,13,0),"0"),IFERROR(VLOOKUP($A122,'Season 2'!AK$4:CN$104,13,0),"0"),
IFERROR(VLOOKUP($A122,'Season 3'!AK$4:CN$104,13,0),"0"),IFERROR(VLOOKUP($A122,'Season 4'!AK$4:CN$104,13,0),"0"),
IFERROR(VLOOKUP($A122,'Season 5'!AK$4:CN$104,13,0),"0"),IFERROR(VLOOKUP($A122,'Season 6'!AK$4:CN$104,13,0),"0"),
IFERROR(VLOOKUP($A122,'Season 7'!AK$4:CN$104,13,0),"0"),IFERROR(VLOOKUP($A122,'Season 8'!AK$4:CN$104,13,0),"0"),
IFERROR(VLOOKUP($A122,'Season 9'!AK$4:CN$104,13,0),"0"),IFERROR(VLOOKUP($A122,'Season 10'!AK$4:CN$104,13,0),"0"),
IFERROR(VLOOKUP($A122,'Season 11'!AK$4:CN$104,13,0),"0"),IFERROR(VLOOKUP($A122,'Season 12'!AK$4:CN$104,13,0),"0"),
IFERROR(VLOOKUP($A122,'Season 13'!AK$4:CN$104,13,0),"0"),IFERROR(VLOOKUP($A122,'Season 14'!AK$4:CN$104,13,0),"0"),IFERROR(VLOOKUP(A122,'Season 15'!AK$4:CN$104,13,0),"0"),)</f>
        <v>0</v>
      </c>
      <c r="M122" s="398">
        <f>SUM(
IFERROR(VLOOKUP($A122,'Season 1'!AJ$4:CM$104,14,0),"0"),IFERROR(VLOOKUP($A122,'Season 2'!AK$4:CN$104,14,0),"0"),
IFERROR(VLOOKUP($A122,'Season 3'!AK$4:CN$104,14,0),"0"),IFERROR(VLOOKUP($A122,'Season 4'!AK$4:CN$104,14,0),"0"),
IFERROR(VLOOKUP($A122,'Season 5'!AK$4:CN$104,14,0),"0"),IFERROR(VLOOKUP($A122,'Season 6'!AK$4:CN$104,14,0),"0"),
IFERROR(VLOOKUP($A122,'Season 7'!AK$4:CN$104,14,0),"0"),IFERROR(VLOOKUP($A122,'Season 8'!AK$4:CN$104,14,0),"0"),
IFERROR(VLOOKUP($A122,'Season 9'!AK$4:CN$104,14,0),"0"),IFERROR(VLOOKUP($A122,'Season 10'!AK$4:CN$104,14,0),"0"),
IFERROR(VLOOKUP($A122,'Season 11'!AK$4:CN$104,14,0),"0"),IFERROR(VLOOKUP($A122,'Season 12'!AK$4:CN$104,14,0),"0"),
IFERROR(VLOOKUP($A122,'Season 13'!AK$4:CN$104,14,0),"0"),IFERROR(VLOOKUP($A122,'Season 14'!AK$4:CN$104,14,0),"0"),IFERROR(VLOOKUP(A122,'Season 15'!AK$4:CN$104,14,0),"0"),)</f>
        <v>0</v>
      </c>
      <c r="N122" s="518">
        <f>SUM(
IFERROR(VLOOKUP($A122,'Season 1'!AJ$4:CM$104,15,0),"0"),IFERROR(VLOOKUP($A122,'Season 2'!AK$4:CN$104,15,0),"0"),
IFERROR(VLOOKUP($A122,'Season 3'!AK$4:CN$104,15,0),"0"),IFERROR(VLOOKUP($A122,'Season 4'!AK$4:CN$104,15,0),"0"),
IFERROR(VLOOKUP($A122,'Season 5'!AK$4:CN$104,15,0),"0"),IFERROR(VLOOKUP($A122,'Season 6'!AK$4:CN$104,15,0),"0"),
IFERROR(VLOOKUP($A122,'Season 7'!AK$4:CN$104,15,0),"0"),IFERROR(VLOOKUP($A122,'Season 8'!AK$4:CN$104,15,0),"0"),
IFERROR(VLOOKUP($A122,'Season 9'!AK$4:CN$104,15,0),"0"),IFERROR(VLOOKUP($A122,'Season 10'!AK$4:CN$104,15,0),"0"),
IFERROR(VLOOKUP($A122,'Season 11'!AK$4:CN$104,15,0),"0"),IFERROR(VLOOKUP($A122,'Season 12'!AK$4:CN$104,15,0),"0"),
IFERROR(VLOOKUP($A122,'Season 13'!AK$4:CN$104,15,0),"0"),IFERROR(VLOOKUP($A122,'Season 14'!AK$4:CN$104,15,0),"0"),IFERROR(VLOOKUP(A122,'Season 15'!AK$4:CN$104,15,0),"0"),)</f>
        <v>0</v>
      </c>
      <c r="O122" s="21">
        <f>SUM(
IFERROR(VLOOKUP($A122,'Season 1'!AJ$4:CM$104,16,0),"0"),IFERROR(VLOOKUP($A122,'Season 2'!AK$4:CN$104,16,0),"0"),
IFERROR(VLOOKUP($A122,'Season 3'!AK$4:CN$104,16,0),"0"),IFERROR(VLOOKUP($A122,'Season 4'!AK$4:CN$104,16,0),"0"),
IFERROR(VLOOKUP($A122,'Season 5'!AK$4:CN$104,16,0),"0"),IFERROR(VLOOKUP($A122,'Season 6'!AK$4:CN$104,16,0),"0"),
IFERROR(VLOOKUP($A122,'Season 7'!AK$4:CN$104,16,0),"0"),IFERROR(VLOOKUP($A122,'Season 8'!AK$4:CN$104,16,0),"0"),
IFERROR(VLOOKUP($A122,'Season 9'!AK$4:CN$104,16,0),"0"),IFERROR(VLOOKUP($A122,'Season 10'!AK$4:CN$104,16,0),"0"),
IFERROR(VLOOKUP($A122,'Season 11'!AK$4:CN$104,16,0),"0"),IFERROR(VLOOKUP($A122,'Season 12'!AK$4:CN$104,16,0),"0"),
IFERROR(VLOOKUP($A122,'Season 13'!AK$4:CN$104,16,0),"0"),IFERROR(VLOOKUP($A122,'Season 14'!AK$4:CN$104,16,0),"0"),IFERROR(VLOOKUP(A122,'Season 15'!AK$4:CN$104,16,0),"0"),)</f>
        <v>0</v>
      </c>
      <c r="P122" s="402">
        <f>SUM(
IFERROR(VLOOKUP($A122,'Season 1'!AJ$4:CM$104,17,0),"0"),IFERROR(VLOOKUP($A122,'Season 2'!AK$4:CN$104,17,0),"0"),
IFERROR(VLOOKUP($A122,'Season 3'!AK$4:CN$104,17,0),"0"),IFERROR(VLOOKUP($A122,'Season 4'!AK$4:CN$104,17,0),"0"),
IFERROR(VLOOKUP($A122,'Season 5'!AK$4:CN$104,17,0),"0"),IFERROR(VLOOKUP($A122,'Season 6'!AK$4:CN$104,17,0),"0"),
IFERROR(VLOOKUP($A122,'Season 7'!AK$4:CN$104,17,0),"0"),IFERROR(VLOOKUP($A122,'Season 8'!AK$4:CN$104,17,0),"0"),
IFERROR(VLOOKUP($A122,'Season 9'!AK$4:CN$104,17,0),"0"),IFERROR(VLOOKUP($A122,'Season 10'!AK$4:CN$104,17,0),"0"),
IFERROR(VLOOKUP($A122,'Season 11'!AK$4:CN$104,17,0),"0"),IFERROR(VLOOKUP($A122,'Season 12'!AK$4:CN$104,17,0),"0"),
IFERROR(VLOOKUP($A122,'Season 13'!AK$4:CN$104,17,0),"0"),IFERROR(VLOOKUP($A122,'Season 14'!AK$4:CN$104,17,0),"0"),IFERROR(VLOOKUP(A122,'Season 15'!AK$4:CN$104,17,0),"0"),)</f>
        <v>0</v>
      </c>
      <c r="Q122" s="403">
        <f>SUM(
IFERROR(VLOOKUP($A122,'Season 1'!AJ$4:CM$104,18,0),"0"),IFERROR(VLOOKUP($A122,'Season 2'!AK$4:CN$104,18,0),"0"),
IFERROR(VLOOKUP($A122,'Season 3'!AK$4:CN$104,18,0),"0"),IFERROR(VLOOKUP($A122,'Season 4'!AK$4:CN$104,18,0),"0"),
IFERROR(VLOOKUP($A122,'Season 5'!AK$4:CN$104,18,0),"0"),IFERROR(VLOOKUP($A122,'Season 6'!AK$4:CN$104,18,0),"0"),
IFERROR(VLOOKUP($A122,'Season 7'!AK$4:CN$104,18,0),"0"),IFERROR(VLOOKUP($A122,'Season 8'!AK$4:CN$104,18,0),"0"),
IFERROR(VLOOKUP($A122,'Season 9'!AK$4:CN$104,18,0),"0"),IFERROR(VLOOKUP($A122,'Season 10'!AK$4:CN$104,18,0),"0"),
IFERROR(VLOOKUP($A122,'Season 11'!AK$4:CN$104,18,0),"0"),IFERROR(VLOOKUP($A122,'Season 12'!AK$4:CN$104,18,0),"0"),
IFERROR(VLOOKUP($A122,'Season 13'!AK$4:CN$104,18,0),"0"),IFERROR(VLOOKUP($A122,'Season 14'!AK$4:CN$104,18,0),"0"),IFERROR(VLOOKUP(A122,'Season 15'!AK$4:CN$104,18,0),"0"),)</f>
        <v>0</v>
      </c>
      <c r="R122" s="398">
        <f>SUM(
IFERROR(VLOOKUP($A122,'Season 1'!AJ$4:CM$104,19,0),"0"),IFERROR(VLOOKUP($A122,'Season 2'!AK$4:CN$104,19,0),"0"),
IFERROR(VLOOKUP($A122,'Season 3'!AK$4:CN$104,19,0),"0"),IFERROR(VLOOKUP($A122,'Season 4'!AK$4:CN$104,19,0),"0"),
IFERROR(VLOOKUP($A122,'Season 5'!AK$4:CN$104,19,0),"0"),IFERROR(VLOOKUP($A122,'Season 6'!AK$4:CN$104,19,0),"0"),
IFERROR(VLOOKUP($A122,'Season 7'!AK$4:CN$104,19,0),"0"),IFERROR(VLOOKUP($A122,'Season 8'!AK$4:CN$104,19,0),"0"),
IFERROR(VLOOKUP($A122,'Season 9'!AK$4:CN$104,19,0),"0"),IFERROR(VLOOKUP($A122,'Season 10'!AK$4:CN$104,19,0),"0"),
IFERROR(VLOOKUP($A122,'Season 11'!AK$4:CN$104,19,0),"0"),IFERROR(VLOOKUP($A122,'Season 12'!AK$4:CN$104,19,0),"0"),
IFERROR(VLOOKUP($A122,'Season 13'!AK$4:CN$104,19,0),"0"),IFERROR(VLOOKUP($A122,'Season 14'!AK$4:CN$104,19,0),"0"),IFERROR(VLOOKUP(A122,'Season 15'!AK$4:CN$104,19,0),"0"),)</f>
        <v>0</v>
      </c>
      <c r="S122" s="518">
        <f>SUM(
IFERROR(VLOOKUP($A122,'Season 1'!AJ$4:CM$104,20,0),"0"),IFERROR(VLOOKUP($A122,'Season 2'!AK$4:CN$104,20,0),"0"),
IFERROR(VLOOKUP($A122,'Season 3'!AK$4:CN$104,20,0),"0"),IFERROR(VLOOKUP($A122,'Season 4'!AK$4:CN$104,20,0),"0"),
IFERROR(VLOOKUP($A122,'Season 5'!AK$4:CN$104,20,0),"0"),IFERROR(VLOOKUP($A122,'Season 6'!AK$4:CN$104,20,0),"0"),
IFERROR(VLOOKUP($A122,'Season 7'!AK$4:CN$104,20,0),"0"),IFERROR(VLOOKUP($A122,'Season 8'!AK$4:CN$104,20,0),"0"),
IFERROR(VLOOKUP($A122,'Season 9'!AK$4:CN$104,20,0),"0"),IFERROR(VLOOKUP($A122,'Season 10'!AK$4:CN$104,20,0),"0"),
IFERROR(VLOOKUP($A122,'Season 11'!AK$4:CN$104,20,0),"0"),IFERROR(VLOOKUP($A122,'Season 12'!AK$4:CN$104,20,0),"0"),
IFERROR(VLOOKUP($A122,'Season 13'!AK$4:CN$104,20,0),"0"),IFERROR(VLOOKUP($A122,'Season 14'!AK$4:CN$104,20,0),"0"),IFERROR(VLOOKUP(A122,'Season 15'!AK$4:CN$104,20,0),"0"),)</f>
        <v>0</v>
      </c>
      <c r="T122" s="21">
        <f>SUM(
IFERROR(VLOOKUP($A122,'Season 1'!AJ$4:CM$104,21,0),"0"),IFERROR(VLOOKUP($A122,'Season 2'!AK$4:CN$104,21,0),"0"),
IFERROR(VLOOKUP($A122,'Season 3'!AK$4:CN$104,21,0),"0"),IFERROR(VLOOKUP($A122,'Season 4'!AK$4:CN$104,21,0),"0"),
IFERROR(VLOOKUP($A122,'Season 5'!AK$4:CN$104,21,0),"0"),IFERROR(VLOOKUP($A122,'Season 6'!AK$4:CN$104,21,0),"0"),
IFERROR(VLOOKUP($A122,'Season 7'!AK$4:CN$104,21,0),"0"),IFERROR(VLOOKUP($A122,'Season 8'!AK$4:CN$104,21,0),"0"),
IFERROR(VLOOKUP($A122,'Season 9'!AK$4:CN$104,21,0),"0"),IFERROR(VLOOKUP($A122,'Season 10'!AK$4:CN$104,21,0),"0"),
IFERROR(VLOOKUP($A122,'Season 11'!AK$4:CN$104,21,0),"0"),IFERROR(VLOOKUP($A122,'Season 12'!AK$4:CN$104,21,0),"0"),
IFERROR(VLOOKUP($A122,'Season 13'!AK$4:CN$104,21,0),"0"),IFERROR(VLOOKUP($A122,'Season 14'!AK$4:CN$104,21,0),"0"),IFERROR(VLOOKUP(A122,'Season 15'!AK$4:CN$104,21,0),"0"),)</f>
        <v>0</v>
      </c>
      <c r="U122" s="402">
        <f>SUM(
IFERROR(VLOOKUP($A122,'Season 1'!AJ$4:CM$104,22,0),"0"),IFERROR(VLOOKUP($A122,'Season 2'!AK$4:CN$104,22,0),"0"),
IFERROR(VLOOKUP($A122,'Season 3'!AK$4:CN$104,22,0),"0"),IFERROR(VLOOKUP($A122,'Season 4'!AK$4:CN$104,22,0),"0"),
IFERROR(VLOOKUP($A122,'Season 5'!AK$4:CN$104,22,0),"0"),IFERROR(VLOOKUP($A122,'Season 6'!AK$4:CN$104,22,0),"0"),
IFERROR(VLOOKUP($A122,'Season 7'!AK$4:CN$104,22,0),"0"),IFERROR(VLOOKUP($A122,'Season 8'!AK$4:CN$104,22,0),"0"),
IFERROR(VLOOKUP($A122,'Season 9'!AK$4:CN$104,22,0),"0"),IFERROR(VLOOKUP($A122,'Season 10'!AK$4:CN$104,22,0),"0"),
IFERROR(VLOOKUP($A122,'Season 11'!AK$4:CN$104,22,0),"0"),IFERROR(VLOOKUP($A122,'Season 12'!AK$4:CN$104,22,0),"0"),
IFERROR(VLOOKUP($A122,'Season 13'!AK$4:CN$104,22,0),"0"),IFERROR(VLOOKUP($A122,'Season 14'!AK$4:CN$104,22,0),"0"),IFERROR(VLOOKUP(A122,'Season 15'!AK$4:CN$104,22,0),"0"),)</f>
        <v>0</v>
      </c>
      <c r="V122" s="403">
        <f>SUM(
IFERROR(VLOOKUP($A122,'Season 1'!AJ$4:CM$104,23,0),"0"),IFERROR(VLOOKUP($A122,'Season 2'!AK$4:CN$104,23,0),"0"),
IFERROR(VLOOKUP($A122,'Season 3'!AK$4:CN$104,23,0),"0"),IFERROR(VLOOKUP($A122,'Season 4'!AK$4:CN$104,23,0),"0"),
IFERROR(VLOOKUP($A122,'Season 5'!AK$4:CN$104,23,0),"0"),IFERROR(VLOOKUP($A122,'Season 6'!AK$4:CN$104,23,0),"0"),
IFERROR(VLOOKUP($A122,'Season 7'!AK$4:CN$104,23,0),"0"),IFERROR(VLOOKUP($A122,'Season 8'!AK$4:CN$104,23,0),"0"),
IFERROR(VLOOKUP($A122,'Season 9'!AK$4:CN$104,23,0),"0"),IFERROR(VLOOKUP($A122,'Season 10'!AK$4:CN$104,23,0),"0"),
IFERROR(VLOOKUP($A122,'Season 11'!AK$4:CN$104,23,0),"0"),IFERROR(VLOOKUP($A122,'Season 12'!AK$4:CN$104,23,0),"0"),
IFERROR(VLOOKUP($A122,'Season 13'!AK$4:CN$104,23,0),"0"),IFERROR(VLOOKUP($A122,'Season 14'!AK$4:CN$104,23,0),"0"),IFERROR(VLOOKUP($A122,'Season 15'!AK$4:CN$104,23,0),"0"),)</f>
        <v>0</v>
      </c>
      <c r="W122" s="398">
        <f>SUM(
IFERROR(VLOOKUP($A122,'Season 1'!AJ$4:CM$104,24,0),"0"),IFERROR(VLOOKUP($A122,'Season 2'!AK$4:CN$104,24,0),"0"),
IFERROR(VLOOKUP($A122,'Season 3'!AK$4:CN$104,24,0),"0"),IFERROR(VLOOKUP($A122,'Season 4'!AK$4:CN$104,24,0),"0"),
IFERROR(VLOOKUP($A122,'Season 5'!AK$4:CN$104,24,0),"0"),IFERROR(VLOOKUP($A122,'Season 6'!AK$4:CN$104,24,0),"0"),
IFERROR(VLOOKUP($A122,'Season 7'!AK$4:CN$104,24,0),"0"),IFERROR(VLOOKUP($A122,'Season 8'!AK$4:CN$104,24,0),"0"),
IFERROR(VLOOKUP($A122,'Season 9'!AK$4:CN$104,24,0),"0"),IFERROR(VLOOKUP($A122,'Season 10'!AK$4:CN$104,24,0),"0"),
IFERROR(VLOOKUP($A122,'Season 11'!AK$4:CN$104,24,0),"0"),IFERROR(VLOOKUP($A122,'Season 12'!AK$4:CN$104,24,0),"0"),
IFERROR(VLOOKUP($A122,'Season 13'!AK$4:CN$104,24,0),"0"),IFERROR(VLOOKUP($A122,'Season 14'!AK$4:CN$104,24,0),"0"),IFERROR(VLOOKUP($A122,'Season 15'!AK$4:CN$104,24,0),"0"),)</f>
        <v>0</v>
      </c>
      <c r="X122" s="518">
        <f>SUM(
IFERROR(VLOOKUP($A122,'Season 1'!AJ$4:CM$104,25,0),"0"),IFERROR(VLOOKUP($A122,'Season 2'!AK$4:CN$104,25,0),"0"),
IFERROR(VLOOKUP($A122,'Season 3'!AK$4:CN$104,25,0),"0"),IFERROR(VLOOKUP($A122,'Season 4'!AK$4:CN$104,25,0),"0"),
IFERROR(VLOOKUP($A122,'Season 5'!AK$4:CN$104,25,0),"0"),IFERROR(VLOOKUP($A122,'Season 6'!AK$4:CN$104,25,0),"0"),
IFERROR(VLOOKUP($A122,'Season 7'!AK$4:CN$104,25,0),"0"),IFERROR(VLOOKUP($A122,'Season 8'!AK$4:CN$104,25,0),"0"),
IFERROR(VLOOKUP($A122,'Season 9'!AK$4:CN$104,25,0),"0"),IFERROR(VLOOKUP($A122,'Season 10'!AK$4:CN$104,25,0),"0"),
IFERROR(VLOOKUP($A122,'Season 11'!AK$4:CN$104,25,0),"0"),IFERROR(VLOOKUP($A122,'Season 12'!AK$4:CN$104,25,0),"0"),
IFERROR(VLOOKUP($A122,'Season 13'!AK$4:CN$104,25,0),"0"),IFERROR(VLOOKUP($A122,'Season 14'!AK$4:CN$104,25,0),"0"),IFERROR(VLOOKUP($A122,'Season 15'!AK$4:CN$104,25,0),"0"),)</f>
        <v>0</v>
      </c>
      <c r="Y122" s="21">
        <f>SUM(
IFERROR(VLOOKUP($A122,'Season 1'!AJ$4:CM$104,26,0),"0"),IFERROR(VLOOKUP($A122,'Season 2'!AK$4:CN$104,26,0),"0"),
IFERROR(VLOOKUP($A122,'Season 3'!AK$4:CN$104,26,0),"0"),IFERROR(VLOOKUP($A122,'Season 4'!AK$4:CN$104,26,0),"0"),
IFERROR(VLOOKUP($A122,'Season 5'!AK$4:CN$104,26,0),"0"),IFERROR(VLOOKUP($A122,'Season 6'!AK$4:CN$104,26,0),"0"),
IFERROR(VLOOKUP($A122,'Season 7'!AK$4:CN$104,26,0),"0"),IFERROR(VLOOKUP($A122,'Season 8'!AK$4:CN$104,26,0),"0"),
IFERROR(VLOOKUP($A122,'Season 9'!AK$4:CN$104,26,0),"0"),IFERROR(VLOOKUP($A122,'Season 10'!AK$4:CN$104,26,0),"0"),
IFERROR(VLOOKUP($A122,'Season 11'!AK$4:CN$104,26,0),"0"),IFERROR(VLOOKUP($A122,'Season 12'!AK$4:CN$104,26,0),"0"),
IFERROR(VLOOKUP($A122,'Season 13'!AK$4:CN$104,26,0),"0"),IFERROR(VLOOKUP($A122,'Season 14'!AK$4:CN$104,26,0),"0"),IFERROR(VLOOKUP($A122,'Season 15'!AK$4:CN$104,26,0),"0"),)</f>
        <v>0</v>
      </c>
      <c r="Z122" s="402">
        <f>SUM(
IFERROR(VLOOKUP($A122,'Season 1'!AJ$4:CM$104,27,0),"0"),IFERROR(VLOOKUP($A122,'Season 2'!AK$4:CN$104,27,0),"0"),
IFERROR(VLOOKUP($A122,'Season 3'!AK$4:CN$104,27,0),"0"),IFERROR(VLOOKUP($A122,'Season 4'!AK$4:CN$104,27,0),"0"),
IFERROR(VLOOKUP($A122,'Season 5'!AK$4:CN$104,27,0),"0"),IFERROR(VLOOKUP($A122,'Season 6'!AK$4:CN$104,27,0),"0"),
IFERROR(VLOOKUP($A122,'Season 7'!AK$4:CN$104,27,0),"0"),IFERROR(VLOOKUP($A122,'Season 8'!AK$4:CN$104,27,0),"0"),
IFERROR(VLOOKUP($A122,'Season 9'!AK$4:CN$104,27,0),"0"),IFERROR(VLOOKUP($A122,'Season 10'!AK$4:CN$104,27,0),"0"),
IFERROR(VLOOKUP($A122,'Season 11'!AK$4:CN$104,27,0),"0"),IFERROR(VLOOKUP($A122,'Season 12'!AK$4:CN$104,27,0),"0"),
IFERROR(VLOOKUP($A122,'Season 13'!AK$4:CN$104,27,0),"0"),IFERROR(VLOOKUP($A122,'Season 14'!AK$4:CN$104,27,0),"0"),IFERROR(VLOOKUP($A122,'Season 15'!AK$4:CN$104,27,0),"0"),)</f>
        <v>0</v>
      </c>
      <c r="AA122" s="403">
        <f>SUM(
IFERROR(VLOOKUP($A122,'Season 1'!AJ$4:CM$104,28,0),"0"),IFERROR(VLOOKUP($A122,'Season 2'!AK$4:CN$104,28,0),"0"),
IFERROR(VLOOKUP($A122,'Season 3'!AK$4:CN$104,28,0),"0"),IFERROR(VLOOKUP($A122,'Season 4'!AK$4:CN$104,28,0),"0"),
IFERROR(VLOOKUP($A122,'Season 5'!AK$4:CN$104,28,0),"0"),IFERROR(VLOOKUP($A122,'Season 6'!AK$4:CN$104,28,0),"0"),
IFERROR(VLOOKUP($A122,'Season 7'!AK$4:CN$104,28,0),"0"),IFERROR(VLOOKUP($A122,'Season 8'!AK$4:CN$104,28,0),"0"),
IFERROR(VLOOKUP($A122,'Season 9'!AK$4:CN$104,28,0),"0"),IFERROR(VLOOKUP($A122,'Season 10'!AK$4:CN$104,28,0),"0"),
IFERROR(VLOOKUP($A122,'Season 11'!AK$4:CN$104,28,0),"0"),IFERROR(VLOOKUP($A122,'Season 12'!AK$4:CN$104,28,0),"0"),
IFERROR(VLOOKUP($A122,'Season 13'!AK$4:CN$104,28,0),"0"),IFERROR(VLOOKUP($A122,'Season 14'!AK$4:CN$104,28,0),"0"),IFERROR(VLOOKUP($A122,'Season 15'!AK$4:CN$104,28,0),"0"),)</f>
        <v>0</v>
      </c>
      <c r="AB122" s="398">
        <f>SUM(
IFERROR(VLOOKUP($A122,'Season 1'!AJ$4:CM$104,29,0),"0"),IFERROR(VLOOKUP($A122,'Season 2'!AK$4:CN$104,29,0),"0"),
IFERROR(VLOOKUP($A122,'Season 3'!AK$4:CN$104,29,0),"0"),IFERROR(VLOOKUP($A122,'Season 4'!AK$4:CN$104,29,0),"0"),
IFERROR(VLOOKUP($A122,'Season 5'!AK$4:CN$104,29,0),"0"),IFERROR(VLOOKUP($A122,'Season 6'!AK$4:CN$104,29,0),"0"),
IFERROR(VLOOKUP($A122,'Season 7'!AK$4:CN$104,29,0),"0"),IFERROR(VLOOKUP($A122,'Season 8'!AK$4:CN$104,29,0),"0"),
IFERROR(VLOOKUP($A122,'Season 9'!AK$4:CN$104,29,0),"0"),IFERROR(VLOOKUP($A122,'Season 10'!AK$4:CN$104,29,0),"0"),
IFERROR(VLOOKUP($A122,'Season 11'!AK$4:CN$104,29,0),"0"),IFERROR(VLOOKUP($A122,'Season 12'!AK$4:CN$104,29,0),"0"),
IFERROR(VLOOKUP($A122,'Season 13'!AK$4:CN$104,29,0),"0"),IFERROR(VLOOKUP($A122,'Season 14'!AK$4:CN$104,29,0),"0"),IFERROR(VLOOKUP($A122,'Season 15'!AK$4:CN$104,29,0),"0"),)</f>
        <v>0</v>
      </c>
      <c r="AC122" s="518">
        <f>SUM(
IFERROR(VLOOKUP($A122,'Season 1'!AJ$4:CM$104,30,0),"0"),IFERROR(VLOOKUP($A122,'Season 2'!AK$4:CN$104,30,0),"0"),
IFERROR(VLOOKUP($A122,'Season 3'!AK$4:CN$104,30,0),"0"),IFERROR(VLOOKUP($A122,'Season 4'!AK$4:CN$104,30,0),"0"),
IFERROR(VLOOKUP($A122,'Season 5'!AK$4:CN$104,30,0),"0"),IFERROR(VLOOKUP($A122,'Season 6'!AK$4:CN$104,30,0),"0"),
IFERROR(VLOOKUP($A122,'Season 7'!AK$4:CN$104,30,0),"0"),IFERROR(VLOOKUP($A122,'Season 8'!AK$4:CN$104,30,0),"0"),
IFERROR(VLOOKUP($A122,'Season 9'!AK$4:CN$104,30,0),"0"),IFERROR(VLOOKUP($A122,'Season 10'!AK$4:CN$104,30,0),"0"),
IFERROR(VLOOKUP($A122,'Season 11'!AK$4:CN$104,30,0),"0"),IFERROR(VLOOKUP($A122,'Season 12'!AK$4:CN$104,30,0),"0"),
IFERROR(VLOOKUP($A122,'Season 13'!AK$4:CN$104,30,0),"0"),IFERROR(VLOOKUP($A122,'Season 14'!AK$4:CN$104,30,0),"0"),IFERROR(VLOOKUP($A122,'Season 15'!AK$4:CN$104,30,0),"0"),)</f>
        <v>0</v>
      </c>
      <c r="AD122" s="21">
        <f>SUM(
IFERROR(VLOOKUP($A122,'Season 1'!AJ$4:CM$104,31,0),"0"),IFERROR(VLOOKUP($A122,'Season 2'!AK$4:CN$104,31,0),"0"),
IFERROR(VLOOKUP($A122,'Season 3'!AK$4:CN$104,31,0),"0"),IFERROR(VLOOKUP($A122,'Season 4'!AK$4:CN$104,31,0),"0"),
IFERROR(VLOOKUP($A122,'Season 5'!AK$4:CN$104,31,0),"0"),IFERROR(VLOOKUP($A122,'Season 6'!AK$4:CN$104,31,0),"0"),
IFERROR(VLOOKUP($A122,'Season 7'!AK$4:CN$104,31,0),"0"),IFERROR(VLOOKUP($A122,'Season 8'!AK$4:CN$104,31,0),"0"),
IFERROR(VLOOKUP($A122,'Season 9'!AK$4:CN$104,31,0),"0"),IFERROR(VLOOKUP($A122,'Season 10'!AK$4:CN$104,31,0),"0"),
IFERROR(VLOOKUP($A122,'Season 11'!AK$4:CN$104,31,0),"0"),IFERROR(VLOOKUP($A122,'Season 12'!AK$4:CN$104,31,0),"0"),
IFERROR(VLOOKUP($A122,'Season 13'!AK$4:CN$104,31,0),"0"),IFERROR(VLOOKUP($A122,'Season 14'!AK$4:CN$104,31,0),"0"),IFERROR(VLOOKUP($A122,'Season 15'!AK$4:CN$104,31,0),"0"),)</f>
        <v>0</v>
      </c>
      <c r="AE122" s="402">
        <f>SUM(
IFERROR(VLOOKUP($A122,'Season 1'!AJ$4:CM$104,32,0),"0"),IFERROR(VLOOKUP($A122,'Season 2'!AK$4:CN$104,32,0),"0"),
IFERROR(VLOOKUP($A122,'Season 3'!AK$4:CN$104,32,0),"0"),IFERROR(VLOOKUP($A122,'Season 4'!AK$4:CN$104,32,0),"0"),
IFERROR(VLOOKUP($A122,'Season 5'!AK$4:CN$104,32,0),"0"),IFERROR(VLOOKUP($A122,'Season 6'!AK$4:CN$104,32,0),"0"),
IFERROR(VLOOKUP($A122,'Season 7'!AK$4:CN$104,32,0),"0"),IFERROR(VLOOKUP($A122,'Season 8'!AK$4:CN$104,32,0),"0"),
IFERROR(VLOOKUP($A122,'Season 9'!AK$4:CN$104,32,0),"0"),IFERROR(VLOOKUP($A122,'Season 10'!AK$4:CN$104,32,0),"0"),
IFERROR(VLOOKUP($A122,'Season 11'!AK$4:CN$104,32,0),"0"),IFERROR(VLOOKUP($A122,'Season 12'!AK$4:CN$104,32,0),"0"),
IFERROR(VLOOKUP($A122,'Season 13'!AK$4:CN$104,32,0),"0"),IFERROR(VLOOKUP($A122,'Season 14'!AK$4:CN$104,32,0),"0"),IFERROR(VLOOKUP($A122,'Season 15'!AK$4:CN$104,32,0),"0"),)</f>
        <v>0</v>
      </c>
      <c r="AF122" s="403">
        <f>SUM(IFERROR(VLOOKUP($A122,'Season 2'!AK$4:CN$104,33,0),"0"),
IFERROR(VLOOKUP($A122,'Season 3'!AK$4:CN$104,33,0),"0"),IFERROR(VLOOKUP($A122,'Season 4'!AK$4:CN$104,33,0),"0"),
IFERROR(VLOOKUP($A122,'Season 5'!AK$4:CN$104,33,0),"0"),IFERROR(VLOOKUP($A122,'Season 6'!AK$4:CN$104,33,0),"0"),
IFERROR(VLOOKUP($A122,'Season 7'!AK$4:CN$104,33,0),"0"),IFERROR(VLOOKUP($A122,'Season 8'!AK$4:CN$104,33,0),"0"),
IFERROR(VLOOKUP($A122,'Season 9'!AK$4:CN$104,33,0),"0"),IFERROR(VLOOKUP($A122,'Season 10'!AK$4:CN$104,33,0),"0"),
IFERROR(VLOOKUP($A122,'Season 11'!AK$4:CN$104,33,0),"0"),IFERROR(VLOOKUP($A122,'Season 12'!AK$4:CN$104,33,0),"0"),
IFERROR(VLOOKUP($A122,'Season 13'!AK$4:CN$104,33,0),"0"),IFERROR(VLOOKUP($A122,'Season 14'!AK$4:CN$104,33,0),"0"),IFERROR(VLOOKUP($A122,'Season 15'!AK$4:CN$104,33,0),"0"),)</f>
        <v>0</v>
      </c>
      <c r="AG122" s="398">
        <f>SUM(IFERROR(VLOOKUP($A122,'Season 2'!AK$4:CN$104,34,0),"0"),
IFERROR(VLOOKUP($A122,'Season 3'!AK$4:CN$104,34,0),"0"),IFERROR(VLOOKUP($A122,'Season 4'!AK$4:CN$104,34,0),"0"),
IFERROR(VLOOKUP($A122,'Season 5'!AK$4:CN$104,34,0),"0"),IFERROR(VLOOKUP($A122,'Season 6'!AK$4:CN$104,34,0),"0"),
IFERROR(VLOOKUP($A122,'Season 7'!AK$4:CN$104,34,0),"0"),IFERROR(VLOOKUP($A122,'Season 8'!AK$4:CN$104,34,0),"0"),
IFERROR(VLOOKUP($A122,'Season 9'!AK$4:CN$104,34,0),"0"),IFERROR(VLOOKUP($A122,'Season 10'!AK$4:CN$104,34,0),"0"),
IFERROR(VLOOKUP($A122,'Season 11'!AK$4:CN$104,34,0),"0"),IFERROR(VLOOKUP($A122,'Season 12'!AK$4:CN$104,34,0),"0"),
IFERROR(VLOOKUP($A122,'Season 13'!AK$4:CN$104,34,0),"0"),IFERROR(VLOOKUP($A122,'Season 14'!AK$4:CN$104,34,0),"0"),IFERROR(VLOOKUP($A122,'Season 15'!AK$4:CN$104,34,0),"0"),)</f>
        <v>0</v>
      </c>
      <c r="AH122" s="518">
        <f>SUM(IFERROR(VLOOKUP($A122,'Season 2'!AK$4:CN$104,35,0),"0"),
IFERROR(VLOOKUP($A122,'Season 3'!AK$4:CN$104,35,0),"0"),IFERROR(VLOOKUP($A122,'Season 4'!AK$4:CN$104,35,0),"0"),
IFERROR(VLOOKUP($A122,'Season 5'!AK$4:CN$104,35,0),"0"),IFERROR(VLOOKUP($A122,'Season 6'!AK$4:CN$104,35,0),"0"),
IFERROR(VLOOKUP($A122,'Season 7'!AK$4:CN$104,35,0),"0"),IFERROR(VLOOKUP($A122,'Season 8'!AK$4:CN$104,35,0),"0"),
IFERROR(VLOOKUP($A122,'Season 9'!AK$4:CN$104,35,0),"0"),IFERROR(VLOOKUP($A122,'Season 10'!AK$4:CN$104,35,0),"0"),
IFERROR(VLOOKUP($A122,'Season 11'!AK$4:CN$104,35,0),"0"),IFERROR(VLOOKUP($A122,'Season 12'!AK$4:CN$104,35,0),"0"),
IFERROR(VLOOKUP($A122,'Season 13'!AK$4:CN$104,35,0),"0"),IFERROR(VLOOKUP($A122,'Season 14'!AK$4:CN$104,35,0),"0"),IFERROR(VLOOKUP($A122,'Season 15'!AK$4:CN$104,35,0),"0"),)</f>
        <v>0</v>
      </c>
      <c r="AI122" s="21">
        <f>SUM(IFERROR(VLOOKUP($A122,'Season 2'!AK$4:CN$104,36,0),"0"),
IFERROR(VLOOKUP($A122,'Season 3'!AK$4:CN$104,36,0),"0"),IFERROR(VLOOKUP($A122,'Season 4'!AK$4:CN$104,36,0),"0"),
IFERROR(VLOOKUP($A122,'Season 5'!AK$4:CN$104,36,0),"0"),IFERROR(VLOOKUP($A122,'Season 6'!AK$4:CN$104,36,0),"0"),
IFERROR(VLOOKUP($A122,'Season 7'!AK$4:CN$104,36,0),"0"),IFERROR(VLOOKUP($A122,'Season 8'!AK$4:CN$104,36,0),"0"),
IFERROR(VLOOKUP($A122,'Season 9'!AK$4:CN$104,36,0),"0"),IFERROR(VLOOKUP($A122,'Season 10'!AK$4:CN$104,36,0),"0"),
IFERROR(VLOOKUP($A122,'Season 11'!AK$4:CN$104,36,0),"0"),IFERROR(VLOOKUP($A122,'Season 12'!AK$4:CN$104,36,0),"0"),
IFERROR(VLOOKUP($A122,'Season 13'!AK$4:CN$104,36,0),"0"),IFERROR(VLOOKUP($A122,'Season 14'!AK$4:CN$104,36,0),"0"),IFERROR(VLOOKUP($A122,'Season 15'!AK$4:CN$104,36,0),"0"),)</f>
        <v>0</v>
      </c>
      <c r="AJ122" s="402">
        <f>SUM(IFERROR(VLOOKUP($A122,'Season 2'!AK$4:CN$104,37,0),"0"),
IFERROR(VLOOKUP($A122,'Season 3'!AK$4:CN$104,37,0),"0"),IFERROR(VLOOKUP($A122,'Season 4'!AK$4:CN$104,37,0),"0"),
IFERROR(VLOOKUP($A122,'Season 5'!AK$4:CN$104,37,0),"0"),IFERROR(VLOOKUP($A122,'Season 6'!AK$4:CN$104,37,0),"0"),
IFERROR(VLOOKUP($A122,'Season 7'!AK$4:CN$104,37,0),"0"),IFERROR(VLOOKUP($A122,'Season 8'!AK$4:CN$104,37,0),"0"),
IFERROR(VLOOKUP($A122,'Season 9'!AK$4:CN$104,37,0),"0"),IFERROR(VLOOKUP($A122,'Season 10'!AK$4:CN$104,37,0),"0"),
IFERROR(VLOOKUP($A122,'Season 11'!AK$4:CN$104,37,0),"0"),IFERROR(VLOOKUP($A122,'Season 12'!AK$4:CN$104,37,0),"0"),
IFERROR(VLOOKUP($A122,'Season 13'!AK$4:CN$104,37,0),"0"),IFERROR(VLOOKUP($A122,'Season 14'!AK$4:CN$104,37,0),"0"),IFERROR(VLOOKUP($A122,'Season 15'!AK$4:CN$104,37,0),"0"),)</f>
        <v>0</v>
      </c>
      <c r="AK122" s="403">
        <f>SUM(IFERROR(VLOOKUP($A122,'Season 1'!AJ$4:CM$104,33,0),"0"),IFERROR(VLOOKUP($A122,'Season 2'!AK$4:CN$104,38,0),"0"),
IFERROR(VLOOKUP($A122,'Season 3'!AK$4:CN$104,38,0),"0"),IFERROR(VLOOKUP($A122,'Season 4'!AK$4:CN$104,38,0),"0"),
IFERROR(VLOOKUP($A122,'Season 5'!AK$4:CN$104,38,0),"0"),IFERROR(VLOOKUP($A122,'Season 6'!AK$4:CN$104,38,0),"0"),
IFERROR(VLOOKUP($A122,'Season 7'!AK$4:CN$104,38,0),"0"),IFERROR(VLOOKUP($A122,'Season 8'!AK$4:CN$104,38,0),"0"),
IFERROR(VLOOKUP($A122,'Season 9'!AK$4:CN$104,38,0),"0"),IFERROR(VLOOKUP($A122,'Season 10'!AK$4:CN$104,38,0),"0"),
IFERROR(VLOOKUP($A122,'Season 11'!AK$4:CN$104,38,0),"0"),IFERROR(VLOOKUP($A122,'Season 12'!AK$4:CN$104,38,0),"0"),
IFERROR(VLOOKUP($A122,'Season 13'!AK$4:CN$104,38,0),"0"),IFERROR(VLOOKUP($A122,'Season 14'!AK$4:CN$104,38,0),"0"),IFERROR(VLOOKUP($A122,'Season 15'!AK$4:CN$104,38,0),"0"),)</f>
        <v>0</v>
      </c>
      <c r="AL122" s="398">
        <f>SUM(IFERROR(VLOOKUP($A122,'Season 1'!AJ$4:CM$104,34,0),"0"),IFERROR(VLOOKUP($A122,'Season 2'!AK$4:CN$104,39,0),"0"),
IFERROR(VLOOKUP($A122,'Season 3'!AK$4:CN$104,39,0),"0"),IFERROR(VLOOKUP($A122,'Season 4'!AK$4:CN$104,39,0),"0"),
IFERROR(VLOOKUP($A122,'Season 5'!AK$4:CN$104,39,0),"0"),IFERROR(VLOOKUP($A122,'Season 6'!AK$4:CN$104,39,0),"0"),
IFERROR(VLOOKUP($A122,'Season 7'!AK$4:CN$104,39,0),"0"),IFERROR(VLOOKUP($A122,'Season 8'!AK$4:CN$104,39,0),"0"),
IFERROR(VLOOKUP($A122,'Season 9'!AK$4:CN$104,39,0),"0"),IFERROR(VLOOKUP($A122,'Season 10'!AK$4:CN$104,39,0),"0"),
IFERROR(VLOOKUP($A122,'Season 11'!AK$4:CN$104,39,0),"0"),IFERROR(VLOOKUP($A122,'Season 12'!AK$4:CN$104,39,0),"0"),
IFERROR(VLOOKUP($A122,'Season 13'!AK$4:CN$104,39,0),"0"),IFERROR(VLOOKUP($A122,'Season 14'!AK$4:CN$104,39,0),"0"),IFERROR(VLOOKUP($A122,'Season 15'!AK$4:CN$104,39,0),"0"),)</f>
        <v>0</v>
      </c>
      <c r="AM122" s="518">
        <f>SUM(IFERROR(VLOOKUP($A122,'Season 1'!AJ$4:CM$104,35,0),"0"),IFERROR(VLOOKUP($A122,'Season 2'!AK$4:CN$104,40,0),"0"),
IFERROR(VLOOKUP($A122,'Season 3'!AK$4:CN$104,40,0),"0"),IFERROR(VLOOKUP($A122,'Season 4'!AK$4:CN$104,40,0),"0"),
IFERROR(VLOOKUP($A122,'Season 5'!AK$4:CN$104,40,0),"0"),IFERROR(VLOOKUP($A122,'Season 6'!AK$4:CN$104,40,0),"0"),
IFERROR(VLOOKUP($A122,'Season 7'!AK$4:CN$104,40,0),"0"),IFERROR(VLOOKUP($A122,'Season 8'!AK$4:CN$104,40,0),"0"),
IFERROR(VLOOKUP($A122,'Season 9'!AK$4:CN$104,40,0),"0"),IFERROR(VLOOKUP($A122,'Season 10'!AK$4:CN$104,40,0),"0"),
IFERROR(VLOOKUP($A122,'Season 11'!AK$4:CN$104,40,0),"0"),IFERROR(VLOOKUP($A122,'Season 12'!AK$4:CN$104,40,0),"0"),
IFERROR(VLOOKUP($A122,'Season 13'!AK$4:CN$104,40,0),"0"),IFERROR(VLOOKUP($A122,'Season 14'!AK$4:CN$104,40,0),"0"),IFERROR(VLOOKUP($A122,'Season 15'!AK$4:CN$104,40,0),"0"),)</f>
        <v>0</v>
      </c>
      <c r="AN122" s="21">
        <f>SUM(IFERROR(VLOOKUP($A122,'Season 1'!AJ$4:CM$104,36,0),"0"),IFERROR(VLOOKUP($A122,'Season 2'!AK$4:CN$104,41,0),"0"),
IFERROR(VLOOKUP($A122,'Season 3'!AK$4:CN$104,41,0),"0"),IFERROR(VLOOKUP($A122,'Season 4'!AK$4:CN$104,41,0),"0"),
IFERROR(VLOOKUP($A122,'Season 5'!AK$4:CN$104,41,0),"0"),IFERROR(VLOOKUP($A122,'Season 6'!AK$4:CN$104,41,0),"0"),
IFERROR(VLOOKUP($A122,'Season 7'!AK$4:CN$104,41,0),"0"),IFERROR(VLOOKUP($A122,'Season 8'!AK$4:CN$104,41,0),"0"),
IFERROR(VLOOKUP($A122,'Season 9'!AK$4:CN$104,41,0),"0"),IFERROR(VLOOKUP($A122,'Season 10'!AK$4:CN$104,41,0),"0"),
IFERROR(VLOOKUP($A122,'Season 11'!AK$4:CN$104,41,0),"0"),IFERROR(VLOOKUP($A122,'Season 12'!AK$4:CN$104,41,0),"0"),
IFERROR(VLOOKUP($A122,'Season 13'!AK$4:CN$104,41,0),"0"),IFERROR(VLOOKUP($A122,'Season 14'!AK$4:CN$104,41,0),"0"),IFERROR(VLOOKUP($A122,'Season 15'!AK$4:CN$104,41,0),"0"),)</f>
        <v>0</v>
      </c>
      <c r="AO122" s="402">
        <f>SUM(IFERROR(VLOOKUP($A122,'Season 1'!AJ$4:CM$104,37,0),"0"),IFERROR(VLOOKUP($A122,'Season 2'!AK$4:CN$104,42,0),"0"),
IFERROR(VLOOKUP($A122,'Season 3'!AK$4:CN$104,42,0),"0"),IFERROR(VLOOKUP($A122,'Season 4'!AK$4:CN$104,42,0),"0"),
IFERROR(VLOOKUP($A122,'Season 5'!AK$4:CN$104,42,0),"0"),IFERROR(VLOOKUP($A122,'Season 6'!AK$4:CN$104,42,0),"0"),
IFERROR(VLOOKUP($A122,'Season 7'!AK$4:CN$104,42,0),"0"),IFERROR(VLOOKUP($A122,'Season 8'!AK$4:CN$104,42,0),"0"),
IFERROR(VLOOKUP($A122,'Season 9'!AK$4:CN$104,42,0),"0"),IFERROR(VLOOKUP($A122,'Season 10'!AK$4:CN$104,42,0),"0"),
IFERROR(VLOOKUP($A122,'Season 11'!AK$4:CN$104,42,0),"0"),IFERROR(VLOOKUP($A122,'Season 12'!AK$4:CN$104,42,0),"0"),
IFERROR(VLOOKUP($A122,'Season 13'!AK$4:CN$104,42,0),"0"),IFERROR(VLOOKUP($A122,'Season 14'!AK$4:CN$104,42,0),"0"),IFERROR(VLOOKUP($A122,'Season 15'!AK$4:CN$104,42,0),"0"),)</f>
        <v>0</v>
      </c>
      <c r="AP122" s="403">
        <f>SUM(IFERROR(VLOOKUP($A122,'Season 1'!AJ$4:CM$104,43,0),"0"),IFERROR(VLOOKUP($A122,'Season 2'!AK$4:CN$104,43,0),"0"),
IFERROR(VLOOKUP($A122,'Season 3'!AK$4:CN$104,43,0),"0"),IFERROR(VLOOKUP($A122,'Season 4'!AK$4:CN$104,43,0),"0"),
IFERROR(VLOOKUP($A122,'Season 5'!AK$4:CN$104,43,0),"0"),IFERROR(VLOOKUP($A122,'Season 6'!AK$4:CN$104,43,0),"0"),
IFERROR(VLOOKUP($A122,'Season 7'!AK$4:CN$104,43,0),"0"),IFERROR(VLOOKUP($A122,'Season 8'!AK$4:CN$104,43,0),"0"),
IFERROR(VLOOKUP($A122,'Season 9'!AK$4:CN$104,43,0),"0"),IFERROR(VLOOKUP($A122,'Season 10'!AK$4:CN$104,43,0),"0"),
IFERROR(VLOOKUP($A122,'Season 11'!AK$4:CN$104,43,0),"0"),IFERROR(VLOOKUP($A122,'Season 12'!AK$4:CN$104,43,0),"0"),
IFERROR(VLOOKUP($A122,'Season 13'!AK$4:CN$104,43,0),"0"),IFERROR(VLOOKUP($A122,'Season 14'!AK$4:CN$104,43,0),"0"),IFERROR(VLOOKUP($A122,'Season 15'!AK$4:CN$104,43,0),"0"),)</f>
        <v>0</v>
      </c>
      <c r="AQ122" s="398">
        <f>SUM(IFERROR(VLOOKUP($A122,'Season 1'!AJ$4:CM$104,44,0),"0"),IFERROR(VLOOKUP($A122,'Season 2'!AK$4:CN$104,44,0),"0"),
IFERROR(VLOOKUP($A122,'Season 3'!AK$4:CN$104,44,0),"0"),IFERROR(VLOOKUP($A122,'Season 4'!AK$4:CN$104,44,0),"0"),
IFERROR(VLOOKUP($A122,'Season 5'!AK$4:CN$104,44,0),"0"),IFERROR(VLOOKUP($A122,'Season 6'!AK$4:CN$104,44,0),"0"),
IFERROR(VLOOKUP($A122,'Season 7'!AK$4:CN$104,44,0),"0"),IFERROR(VLOOKUP($A122,'Season 8'!AK$4:CN$104,44,0),"0"),
IFERROR(VLOOKUP($A122,'Season 9'!AK$4:CN$104,44,0),"0"),IFERROR(VLOOKUP($A122,'Season 10'!AK$4:CN$104,44,0),"0"),
IFERROR(VLOOKUP($A122,'Season 11'!AK$4:CN$104,44,0),"0"),IFERROR(VLOOKUP($A122,'Season 12'!AK$4:CN$104,44,0),"0"),
IFERROR(VLOOKUP($A122,'Season 13'!AK$4:CN$104,44,0),"0"),IFERROR(VLOOKUP($A122,'Season 14'!AK$4:CN$104,44,0),"0"),IFERROR(VLOOKUP($A122,'Season 15'!AK$4:CN$104,44,0),"0"),)</f>
        <v>0</v>
      </c>
      <c r="AR122" s="518">
        <f>SUM(IFERROR(VLOOKUP($A122,'Season 1'!AJ$4:CM$104,45,0),"0"),IFERROR(VLOOKUP($A122,'Season 2'!AK$4:CN$104,45,0),"0"),
IFERROR(VLOOKUP($A122,'Season 3'!AK$4:CN$104,45,0),"0"),IFERROR(VLOOKUP($A122,'Season 4'!AK$4:CN$104,45,0),"0"),
IFERROR(VLOOKUP($A122,'Season 5'!AK$4:CN$104,45,0),"0"),IFERROR(VLOOKUP($A122,'Season 6'!AK$4:CN$104,45,0),"0"),
IFERROR(VLOOKUP($A122,'Season 7'!AK$4:CN$104,45,0),"0"),IFERROR(VLOOKUP($A122,'Season 8'!AK$4:CN$104,45,0),"0"),
IFERROR(VLOOKUP($A122,'Season 9'!AK$4:CN$104,45,0),"0"),IFERROR(VLOOKUP($A122,'Season 10'!AK$4:CN$104,45,0),"0"),
IFERROR(VLOOKUP($A122,'Season 11'!AK$4:CN$104,45,0),"0"),IFERROR(VLOOKUP($A122,'Season 12'!AK$4:CN$104,45,0),"0"),
IFERROR(VLOOKUP($A122,'Season 13'!AK$4:CN$104,45,0),"0"),IFERROR(VLOOKUP($A122,'Season 14'!AK$4:CN$104,45,0),"0"),IFERROR(VLOOKUP($A122,'Season 15'!AK$4:CN$104,45,0),"0"),)</f>
        <v>0</v>
      </c>
      <c r="AS122" s="21">
        <f>SUM(IFERROR(VLOOKUP($A122,'Season 1'!AJ$4:CM$104,46,0),"0"),IFERROR(VLOOKUP($A122,'Season 2'!AK$4:CN$104,46,0),"0"),
IFERROR(VLOOKUP($A122,'Season 3'!AK$4:CN$104,46,0),"0"),IFERROR(VLOOKUP($A122,'Season 4'!AK$4:CN$104,46,0),"0"),
IFERROR(VLOOKUP($A122,'Season 5'!AK$4:CN$104,46,0),"0"),IFERROR(VLOOKUP($A122,'Season 6'!AK$4:CN$104,46,0),"0"),
IFERROR(VLOOKUP($A122,'Season 7'!AK$4:CN$104,46,0),"0"),IFERROR(VLOOKUP($A122,'Season 8'!AK$4:CN$104,46,0),"0"),
IFERROR(VLOOKUP($A122,'Season 9'!AK$4:CN$104,46,0),"0"),IFERROR(VLOOKUP($A122,'Season 10'!AK$4:CN$104,46,0),"0"),
IFERROR(VLOOKUP($A122,'Season 11'!AK$4:CN$104,46,0),"0"),IFERROR(VLOOKUP($A122,'Season 12'!AK$4:CN$104,46,0),"0"),
IFERROR(VLOOKUP($A122,'Season 13'!AK$4:CN$104,46,0),"0"),IFERROR(VLOOKUP($A122,'Season 14'!AK$4:CN$104,46,0),"0"),IFERROR(VLOOKUP($A122,'Season 15'!AK$4:CN$104,46,0),"0"),)</f>
        <v>0</v>
      </c>
      <c r="AT122" s="402">
        <f>SUM(IFERROR(VLOOKUP($A122,'Season 1'!AJ$4:CM$104,47,0),"0"),IFERROR(VLOOKUP($A122,'Season 2'!AK$4:CN$104,47,0),"0"),
IFERROR(VLOOKUP($A122,'Season 3'!AK$4:CN$104,47,0),"0"),IFERROR(VLOOKUP($A122,'Season 4'!AK$4:CN$104,47,0),"0"),
IFERROR(VLOOKUP($A122,'Season 5'!AK$4:CN$104,47,0),"0"),IFERROR(VLOOKUP($A122,'Season 6'!AK$4:CN$104,47,0),"0"),
IFERROR(VLOOKUP($A122,'Season 7'!AK$4:CN$104,47,0),"0"),IFERROR(VLOOKUP($A122,'Season 8'!AK$4:CN$104,47,0),"0"),
IFERROR(VLOOKUP($A122,'Season 9'!AK$4:CN$104,47,0),"0"),IFERROR(VLOOKUP($A122,'Season 10'!AK$4:CN$104,47,0),"0"),
IFERROR(VLOOKUP($A122,'Season 11'!AK$4:CN$104,47,0),"0"),IFERROR(VLOOKUP($A122,'Season 12'!AK$4:CN$104,47,0),"0"),
IFERROR(VLOOKUP($A122,'Season 13'!AK$4:CN$104,47,0),"0"),IFERROR(VLOOKUP($A122,'Season 14'!AK$4:CN$104,47,0),"0"),IFERROR(VLOOKUP($A122,'Season 15'!AK$4:CN$104,47,0),"0"),)</f>
        <v>0</v>
      </c>
      <c r="AU122" s="403">
        <f>SUM(IFERROR(VLOOKUP($A122,'Season 3'!AK$4:CN$104,48,0),"0"),IFERROR(VLOOKUP($A122,'Season 4'!AK$4:CN$104,48,0),"0"),
IFERROR(VLOOKUP($A122,'Season 5'!AK$4:CN$104,48,0),"0"),IFERROR(VLOOKUP($A122,'Season 6'!AK$4:CN$104,48,0),"0"),
IFERROR(VLOOKUP($A122,'Season 7'!AK$4:CN$104,48,0),"0"),IFERROR(VLOOKUP($A122,'Season 8'!AK$4:CN$104,48,0),"0"),
IFERROR(VLOOKUP($A122,'Season 9'!AK$4:CN$104,48,0),"0"),IFERROR(VLOOKUP($A122,'Season 10'!AK$4:CN$104,48,0),"0"),
IFERROR(VLOOKUP($A122,'Season 11'!AK$4:CN$104,48,0),"0"),IFERROR(VLOOKUP($A122,'Season 12'!AK$4:CN$104,48,0),"0"),
IFERROR(VLOOKUP($A122,'Season 13'!AK$4:CN$104,48,0),"0"),IFERROR(VLOOKUP($A122,'Season 14'!AK$4:CN$104,48,0),"0"),IFERROR(VLOOKUP($A122,'Season 15'!AK$4:CN$104,48,0),"0"),)</f>
        <v>0</v>
      </c>
      <c r="AV122" s="398">
        <f>SUM(IFERROR(VLOOKUP($A122,'Season 3'!AK$4:CN$104,49,0),"0"),IFERROR(VLOOKUP($A122,'Season 4'!AK$4:CN$104,49,0),"0"),
IFERROR(VLOOKUP($A122,'Season 5'!AK$4:CN$104,49,0),"0"),IFERROR(VLOOKUP($A122,'Season 6'!AK$4:CN$104,49,0),"0"),
IFERROR(VLOOKUP($A122,'Season 7'!AK$4:CN$104,49,0),"0"),IFERROR(VLOOKUP($A122,'Season 8'!AK$4:CN$104,49,0),"0"),
IFERROR(VLOOKUP($A122,'Season 9'!AK$4:CN$104,49,0),"0"),IFERROR(VLOOKUP($A122,'Season 10'!AK$4:CN$104,49,0),"0"),
IFERROR(VLOOKUP($A122,'Season 11'!AK$4:CN$104,49,0),"0"),IFERROR(VLOOKUP($A122,'Season 12'!AK$4:CN$104,49,0),"0"),
IFERROR(VLOOKUP($A122,'Season 13'!AK$4:CN$104,49,0),"0"),IFERROR(VLOOKUP($A122,'Season 14'!AK$4:CN$104,49,0),"0"),IFERROR(VLOOKUP($A122,'Season 15'!AK$4:CN$104,49,0),"0"),)</f>
        <v>0</v>
      </c>
      <c r="AW122" s="518">
        <f>SUM(IFERROR(VLOOKUP($A122,'Season 3'!AK$4:CN$104,50,0),"0"),IFERROR(VLOOKUP($A122,'Season 4'!AK$4:CN$104,50,0),"0"),
IFERROR(VLOOKUP($A122,'Season 5'!AK$4:CN$104,50,0),"0"),IFERROR(VLOOKUP($A122,'Season 6'!AK$4:CN$104,50,0),"0"),
IFERROR(VLOOKUP($A122,'Season 7'!AK$4:CN$104,50,0),"0"),IFERROR(VLOOKUP($A122,'Season 8'!AK$4:CN$104,50,0),"0"),
IFERROR(VLOOKUP($A122,'Season 9'!AK$4:CN$104,50,0),"0"),IFERROR(VLOOKUP($A122,'Season 10'!AK$4:CN$104,50,0),"0"),
IFERROR(VLOOKUP($A122,'Season 11'!AK$4:CN$104,50,0),"0"),IFERROR(VLOOKUP($A122,'Season 12'!AK$4:CN$104,50,0),"0"),
IFERROR(VLOOKUP($A122,'Season 13'!AK$4:CN$104,50,0),"0"),IFERROR(VLOOKUP($A122,'Season 14'!AK$4:CN$104,50,0),"0"),IFERROR(VLOOKUP($A122,'Season 15'!AK$4:CN$104,50,0),"0"),)</f>
        <v>0</v>
      </c>
      <c r="AX122" s="21">
        <f>SUM(IFERROR(VLOOKUP($A122,'Season 3'!AK$4:CN$104,51,0),"0"),IFERROR(VLOOKUP($A122,'Season 4'!AK$4:CN$104,51,0),"0"),
IFERROR(VLOOKUP($A122,'Season 5'!AK$4:CN$104,51,0),"0"),IFERROR(VLOOKUP($A122,'Season 6'!AK$4:CN$104,51,0),"0"),
IFERROR(VLOOKUP($A122,'Season 7'!AK$4:CN$104,51,0),"0"),IFERROR(VLOOKUP($A122,'Season 8'!AK$4:CN$104,51,0),"0"),
IFERROR(VLOOKUP($A122,'Season 9'!AK$4:CN$104,51,0),"0"),IFERROR(VLOOKUP($A122,'Season 10'!AK$4:CN$104,51,0),"0"),
IFERROR(VLOOKUP($A122,'Season 11'!AK$4:CN$104,51,0),"0"),IFERROR(VLOOKUP($A122,'Season 12'!AK$4:CN$104,51,0),"0"),
IFERROR(VLOOKUP($A122,'Season 13'!AK$4:CN$104,51,0),"0"),IFERROR(VLOOKUP($A122,'Season 14'!AK$4:CN$104,51,0),"0"),IFERROR(VLOOKUP($A122,'Season 15'!AK$4:CN$104,51,0),"0"),)</f>
        <v>0</v>
      </c>
      <c r="AY122" s="402">
        <f>SUM(IFERROR(VLOOKUP($A122,'Season 3'!AK$4:CN$104,52,0),"0"),IFERROR(VLOOKUP($A122,'Season 4'!AK$4:CN$104,52,0),"0"),
IFERROR(VLOOKUP($A122,'Season 5'!AK$4:CN$104,52,0),"0"),IFERROR(VLOOKUP($A122,'Season 6'!AK$4:CN$104,52,0),"0"),
IFERROR(VLOOKUP($A122,'Season 7'!AK$4:CN$104,52,0),"0"),IFERROR(VLOOKUP($A122,'Season 8'!AK$4:CN$104,52,0),"0"),
IFERROR(VLOOKUP($A122,'Season 9'!AK$4:CN$104,52,0),"0"),IFERROR(VLOOKUP($A122,'Season 10'!AK$4:CN$104,52,0),"0"),
IFERROR(VLOOKUP($A122,'Season 11'!AK$4:CN$104,52,0),"0"),IFERROR(VLOOKUP($A122,'Season 12'!AK$4:CN$104,52,0),"0"),
IFERROR(VLOOKUP($A122,'Season 13'!AK$4:CN$104,52,0),"0"),IFERROR(VLOOKUP($A122,'Season 14'!AK$4:CN$104,52,0),"0"),IFERROR(VLOOKUP($A122,'Season 15'!AK$4:CN$104,52,0),"0"),)</f>
        <v>0</v>
      </c>
      <c r="AZ122" s="403">
        <f>SUM(IFERROR(VLOOKUP($A122,'Season 1'!AJ$4:CM$104,38,0),"0"),IFERROR(VLOOKUP($A122,'Season 2'!AK$4:CN$104,48,0),"0"),)</f>
        <v>0</v>
      </c>
      <c r="BA122" s="398">
        <f>SUM(IFERROR(VLOOKUP($A122,'Season 1'!AJ$4:CM$104,39,0),"0"),IFERROR(VLOOKUP($A122,'Season 2'!AK$4:CN$104,49,0),"0"),)</f>
        <v>0</v>
      </c>
      <c r="BB122" s="518">
        <f>SUM(IFERROR(VLOOKUP($A122,'Season 1'!AJ$4:CM$104,40,0),"0"),IFERROR(VLOOKUP($A122,'Season 2'!AK$4:CN$104,50,0),"0"),)</f>
        <v>0</v>
      </c>
      <c r="BC122" s="21">
        <f>SUM(IFERROR(VLOOKUP($A122,'Season 1'!AJ$4:CM$104,41,0),"0"),IFERROR(VLOOKUP($A122,'Season 2'!AK$4:CN$104,51,0),"0"),)</f>
        <v>0</v>
      </c>
      <c r="BD122" s="402">
        <f>SUM(IFERROR(VLOOKUP($A122,'Season 1'!AJ$4:CM$104,42,0),"0"),IFERROR(VLOOKUP($A122,'Season 2'!AK$4:CN$104,52,0),"0"),)</f>
        <v>0</v>
      </c>
      <c r="BE122" s="561">
        <f>SUM(
IFERROR(VLOOKUP($A122,'Season 1'!AJ$4:CM$104,48,0),"0"),IFERROR(VLOOKUP($A122,'Season 2'!AK$4:CN$104,53,0),"0"),
IFERROR(VLOOKUP($A122,'Season 3'!AK$4:CN$104,53,0),"0"),IFERROR(VLOOKUP($A122,'Season 4'!AK$4:CN$104,53,0),"0"),
IFERROR(VLOOKUP($A122,'Season 5'!AK$4:CN$104,53,0),"0"),IFERROR(VLOOKUP($A122,'Season 6'!AK$4:CN$104,53,0),"0"),
IFERROR(VLOOKUP($A122,'Season 7'!AK$4:CN$104,53,0),"0"),IFERROR(VLOOKUP($A122,'Season 8'!AK$4:CN$104,53,0),"0"),
IFERROR(VLOOKUP($A122,'Season 9'!AK$4:CN$104,53,0),"0"),IFERROR(VLOOKUP($A122,'Season 10'!AK$4:CN$104,53,0),"0"),
IFERROR(VLOOKUP($A122,'Season 11'!AK$4:CN$104,53,0),"0"),IFERROR(VLOOKUP($A122,'Season 12'!AK$4:CN$104,53,0),"0"),
IFERROR(VLOOKUP($A122,'Season 13'!AK$4:CN$104,53,0),"0"),IFERROR(VLOOKUP($A122,'Season 14'!AK$4:CN$104,53,0),"0"),IFERROR(VLOOKUP($A122,'Season 15'!AK$4:CN$104,53,0),"0"),)</f>
        <v>0</v>
      </c>
      <c r="BF122" s="562">
        <f>SUM(
IFERROR(VLOOKUP($A122,'Season 1'!AJ$4:CM$104,49,0),"0"),IFERROR(VLOOKUP($A122,'Season 2'!AK$4:CN$104,54,0),"0"),
IFERROR(VLOOKUP($A122,'Season 3'!AK$4:CN$104,54,0),"0"),IFERROR(VLOOKUP($A122,'Season 4'!AK$4:CN$104,54,0),"0"),
IFERROR(VLOOKUP($A122,'Season 5'!AK$4:CN$104,54,0),"0"),IFERROR(VLOOKUP($A122,'Season 6'!AK$4:CN$104,54,0),"0"),
IFERROR(VLOOKUP($A122,'Season 7'!AK$4:CN$104,54,0),"0"),IFERROR(VLOOKUP($A122,'Season 8'!AK$4:CN$104,54,0),"0"),
IFERROR(VLOOKUP($A122,'Season 9'!AK$4:CN$104,54,0),"0"),IFERROR(VLOOKUP($A122,'Season 10'!AK$4:CN$104,54,0),"0"),
IFERROR(VLOOKUP($A122,'Season 11'!AK$4:CN$104,540),"0"),IFERROR(VLOOKUP($A122,'Season 12'!AK$4:CN$104,54,0),"0"),
IFERROR(VLOOKUP($A122,'Season 13'!AK$4:CN$104,54,0),"0"),IFERROR(VLOOKUP($A122,'Season 14'!AK$4:CN$104,54,0),"0"),IFERROR(VLOOKUP($A122,'Season 15'!AK$4:CN$104,54,0),"0"),)</f>
        <v>0</v>
      </c>
      <c r="BG122" s="529" t="e">
        <f t="shared" si="3"/>
        <v>#DIV/0!</v>
      </c>
      <c r="BI122" s="553"/>
      <c r="BJ122" s="553"/>
      <c r="BK122" s="553"/>
      <c r="BL122" s="553"/>
      <c r="BM122" s="553"/>
      <c r="BN122" s="553"/>
      <c r="BO122" s="822"/>
      <c r="BP122" s="822"/>
      <c r="BQ122" s="822"/>
      <c r="BR122" s="822"/>
      <c r="BS122" s="12" t="str">
        <f>IFERROR(VLOOKUP($A122,'Season 1'!$AJ$4:$CM$104,50,0),"0")</f>
        <v>0</v>
      </c>
      <c r="BT122" s="12" t="str">
        <f>IFERROR(VLOOKUP($A122,'Season 1'!$AJ$4:$CM$104,51,0),"0")</f>
        <v>0</v>
      </c>
      <c r="BU122" s="12" t="str">
        <f>IFERROR(VLOOKUP($A122,'Season 2'!$AK$4:$CN$104,55,0),"0")</f>
        <v>0</v>
      </c>
      <c r="BV122" s="12" t="str">
        <f>IFERROR(VLOOKUP($A122,'Season 2'!$AK$4:$CN$104,56,0),"0")</f>
        <v>0</v>
      </c>
      <c r="BW122" s="12" t="str">
        <f>IFERROR(VLOOKUP($A122,'Season 3'!$AK$4:$CN$104,55,0),"0")</f>
        <v>0</v>
      </c>
      <c r="BX122" s="12" t="str">
        <f>IFERROR(VLOOKUP($A122,'Season 3'!$AK$4:$CN$104,56,0),"0")</f>
        <v>0</v>
      </c>
      <c r="BY122" s="12" t="str">
        <f>IFERROR(VLOOKUP($A122,'Season 4'!$AK$4:$CN$104,55,0),"0")</f>
        <v>0</v>
      </c>
      <c r="BZ122" s="12" t="str">
        <f>IFERROR(VLOOKUP($A122,'Season 4'!$AK$4:$CN$104,56,0),"0")</f>
        <v>0</v>
      </c>
      <c r="CA122" s="12" t="str">
        <f>IFERROR(VLOOKUP($A122,'Season 5'!$AK$4:$CN$104,55,0),"0")</f>
        <v>0</v>
      </c>
      <c r="CB122" s="12" t="str">
        <f>IFERROR(VLOOKUP($A122,'Season 5'!$AK$4:$CN$104,56,0),"0")</f>
        <v>0</v>
      </c>
      <c r="CC122" s="12" t="str">
        <f>IFERROR(VLOOKUP($A122,'Season 6'!$AK$4:$CN$104,55,0),"0")</f>
        <v>0</v>
      </c>
      <c r="CD122" s="12" t="str">
        <f>IFERROR(VLOOKUP($A122,'Season 6'!$AK$4:$CN$104,56,0),"0")</f>
        <v>0</v>
      </c>
      <c r="CE122" s="12" t="str">
        <f>IFERROR(VLOOKUP($A122,'Season 7'!$AK$4:$CN$104,55,0),"0")</f>
        <v>0</v>
      </c>
      <c r="CF122" s="12" t="str">
        <f>IFERROR(VLOOKUP($A122,'Season 7'!$AK$4:$CN$104,56,0),"0")</f>
        <v>0</v>
      </c>
      <c r="CG122" s="12" t="str">
        <f>IFERROR(VLOOKUP($A122,'Season 8'!$AK$4:$CN$104,55,0),"0")</f>
        <v>0</v>
      </c>
      <c r="CH122" s="12" t="str">
        <f>IFERROR(VLOOKUP($A122,'Season 8'!$AK$4:$CN$104,56,0),"0")</f>
        <v>0</v>
      </c>
      <c r="CI122" s="12" t="str">
        <f>IFERROR(VLOOKUP($A122,'Season 9'!$AK$4:$CN$104,55,0),"0")</f>
        <v>0</v>
      </c>
      <c r="CJ122" s="12" t="str">
        <f>IFERROR(VLOOKUP($A122,'Season 9'!$AK$4:$CN$104,56,0),"0")</f>
        <v>0</v>
      </c>
      <c r="CK122" s="12" t="str">
        <f>IFERROR(VLOOKUP($A122,'Season 10'!$AK$4:$CN$104,55,0),"0")</f>
        <v>0</v>
      </c>
      <c r="CL122" s="12" t="str">
        <f>IFERROR(VLOOKUP($A122,'Season 10'!$AK$4:$CN$104,56,0),"0")</f>
        <v>0</v>
      </c>
      <c r="CM122" s="12" t="str">
        <f>IFERROR(VLOOKUP($A122,'Season 11'!$AK$4:$CN$104,55,0),"0")</f>
        <v>0</v>
      </c>
      <c r="CN122" s="12" t="str">
        <f>IFERROR(VLOOKUP($A122,'Season 11'!$AK$4:$CN$104,56,0),"0")</f>
        <v>0</v>
      </c>
      <c r="CO122" s="12" t="str">
        <f>IFERROR(VLOOKUP($A122,'Season 12'!$AK$4:$CN$104,55,0),"0")</f>
        <v>0</v>
      </c>
      <c r="CP122" s="12" t="str">
        <f>IFERROR(VLOOKUP($A122,'Season 12'!$AK$4:$CN$104,56,0),"0")</f>
        <v>0</v>
      </c>
      <c r="CQ122" s="12" t="str">
        <f>IFERROR(VLOOKUP($A122,'Season 13'!$AK$4:$CN$104,55,0),"0")</f>
        <v>0</v>
      </c>
      <c r="CR122" s="12" t="str">
        <f>IFERROR(VLOOKUP($A122,'Season 13'!$AK$4:$CN$104,56,0),"0")</f>
        <v>0</v>
      </c>
      <c r="CS122" s="12" t="str">
        <f>IFERROR(VLOOKUP($A122,'Season 14'!$AK$4:$CN$104,55,0),"0")</f>
        <v>0</v>
      </c>
      <c r="CT122" s="12" t="str">
        <f>IFERROR(VLOOKUP($A122,'Season 14'!$AK$4:$CN$104,56,0),"0")</f>
        <v>0</v>
      </c>
      <c r="CU122" s="12" t="str">
        <f>IFERROR(VLOOKUP($A122,'Season 15'!$AK$4:$CN$104,55,0),"0")</f>
        <v>0</v>
      </c>
      <c r="CV122" s="12" t="str">
        <f>IFERROR(VLOOKUP($A122,'Season 15'!$AK$4:$CN$104,56,0),"0")</f>
        <v>0</v>
      </c>
    </row>
    <row r="123" spans="1:100" x14ac:dyDescent="0.25">
      <c r="A123" s="2" t="s">
        <v>35</v>
      </c>
      <c r="B123" s="516" t="str">
        <f>IFERROR(VLOOKUP('Data Totals'!A123,'Season 1'!AJ$4:CH$104,2,FALSE),IFERROR(VLOOKUP('Data Totals'!A123,'Season 2'!AK$4:CI$104,2,FALSE),IFERROR(VLOOKUP('Data Totals'!A123,'Season 3'!AK$4:CI$104,2,FALSE),IFERROR(VLOOKUP('Data Totals'!A123,'Season 4'!AK$4:CI$104,2,FALSE),IFERROR(VLOOKUP('Data Totals'!A123,'Season 5'!AK$4:CI$104,2,FALSE),IFERROR(VLOOKUP('Data Totals'!A123,'Season 6'!AK$4:CI$104,2,FALSE),IFERROR(VLOOKUP('Data Totals'!A123,'Season 7'!AK$4:CI$104,2,FALSE),IFERROR(VLOOKUP('Data Totals'!A123,'Season 8'!AK$4:CI$104,2,FALSE),IFERROR(VLOOKUP('Data Totals'!A123,'Season 9'!AK$4:CI$104,2,FALSE),IFERROR(VLOOKUP('Data Totals'!A123,'Season 10'!AK$4:CI$104,2,FALSE),IFERROR(VLOOKUP('Data Totals'!A123,'Season 11'!AK$4:CI$104,2,FALSE),IFERROR(VLOOKUP('Data Totals'!A123,'Season 12'!AK$4:CI$104,2,FALSE),IFERROR(VLOOKUP('Data Totals'!A123,'Season 13'!AK$4:CI$104,2,FALSE),IFERROR(VLOOKUP('Data Totals'!A123,'Season 14'!AK$4:CI$104,2,FALSE),IFERROR(VLOOKUP('Data Totals'!A123,'Season 15'!AK$4:CI$104,2,FALSE),"N/A")))))))))))))))</f>
        <v>N/A</v>
      </c>
      <c r="C123" s="517" t="str">
        <f>IFERROR(VLOOKUP('Data Totals'!A123,'Season 1'!AJ$4:CH$104,3,FALSE),IFERROR(VLOOKUP('Data Totals'!A123,'Season 2'!AK$4:CI$104,3,FALSE),IFERROR(VLOOKUP('Data Totals'!A123,'Season 3'!AK$4:CI$104,3,FALSE),IFERROR(VLOOKUP('Data Totals'!A123,'Season 4'!AK$4:CI$104,3,FALSE),IFERROR(VLOOKUP('Data Totals'!A123,'Season 5'!AK$4:CI$104,3,FALSE),IFERROR(VLOOKUP('Data Totals'!A123,'Season 6'!AK$4:CI$104,3,FALSE),IFERROR(VLOOKUP('Data Totals'!A123,'Season 7'!AK$4:CI$104,3,FALSE),IFERROR(VLOOKUP('Data Totals'!A123,'Season 8'!AK$4:CI$104,3,FALSE),IFERROR(VLOOKUP('Data Totals'!A123,'Season 9'!AK$4:CI$104,3,FALSE),IFERROR(VLOOKUP('Data Totals'!A123,'Season 10'!AK$4:CI$104,3,FALSE),IFERROR(VLOOKUP('Data Totals'!A123,'Season 11'!AK$4:CI$104,3,FALSE),IFERROR(VLOOKUP('Data Totals'!A123,'Season 12'!AK$4:CI$104,3,FALSE),IFERROR(VLOOKUP('Data Totals'!A123,'Season 13'!AK$4:CI$104,3,FALSE),IFERROR(VLOOKUP('Data Totals'!A123,'Season 14'!AK$4:CI$104,3,FALSE),IFERROR(VLOOKUP('Data Totals'!A123,'Season 15'!AK$4:CI$104,3,FALSE),"N/A")))))))))))))))</f>
        <v>N/A</v>
      </c>
      <c r="D123" s="517" t="str">
        <f>IFERROR(VLOOKUP('Data Totals'!A123,'Season 15'!AK$4:CI$104,4,FALSE),IFERROR(VLOOKUP('Data Totals'!A123,'Season 14'!AK$4:CI$104,4,FALSE),IFERROR(VLOOKUP('Data Totals'!A123,'Season 13'!AK$4:CI$104,4,FALSE),IFERROR(VLOOKUP('Data Totals'!A123,'Season 12'!AK$4:CI$104,4,FALSE),IFERROR(VLOOKUP('Data Totals'!A123,'Season 11'!AK$4:CI$104,4,FALSE),IFERROR(VLOOKUP('Data Totals'!A123,'Season 10'!AK$4:CI$104,4,FALSE),IFERROR(VLOOKUP('Data Totals'!A123,'Season 9'!AK$4:CI$104,4,FALSE),IFERROR(VLOOKUP('Data Totals'!A123,'Season 8'!AK$4:CI$104,4,FALSE),IFERROR(VLOOKUP('Data Totals'!A123,'Season 7'!AK$4:CI$104,4,FALSE),IFERROR(VLOOKUP('Data Totals'!A123,'Season 6'!AK$4:CI$104,4,FALSE),IFERROR(VLOOKUP('Data Totals'!A123,'Season 5'!AK$4:CI$104,4,FALSE),IFERROR(VLOOKUP('Data Totals'!A123,'Season 4'!AK$4:CI$104,4,FALSE),IFERROR(VLOOKUP('Data Totals'!A123,'Season 3'!AK$4:CI$104,4,FALSE),IFERROR(VLOOKUP('Data Totals'!A123,'Season 2'!AK$4:CI$104,4,FALSE),IFERROR(VLOOKUP('Data Totals'!A123,'Season 1'!AJ$4:CH$104,4,FALSE),"N/A")))))))))))))))</f>
        <v>N/A</v>
      </c>
      <c r="E123" s="517" t="e">
        <f t="shared" si="2"/>
        <v>#VALUE!</v>
      </c>
      <c r="F123" s="398">
        <f>SUM(IFERROR(VLOOKUP(A123,BI$3:BN$152,2,0),"0"),
IFERROR(VLOOKUP(A123,'Season 1'!AJ$4:CM$104,7,0),"0"),IFERROR(VLOOKUP(A123,'Season 2'!AK$4:CN$104,7,0),"0"),
IFERROR(VLOOKUP(A123,'Season 3'!AK$4:CN$104,7,0),"0"),IFERROR(VLOOKUP(A123,'Season 4'!AK$4:CN$104,7,0),"0"),
IFERROR(VLOOKUP(A123,'Season 5'!AK$4:CN$104,7,0),"0"),IFERROR(VLOOKUP(A123,'Season 6'!AK$4:CN$104,7,0),"0"),
IFERROR(VLOOKUP(A123,'Season 7'!AK$4:CN$104,7,0),"0"),IFERROR(VLOOKUP(A123,'Season 8'!AK$4:CN$104,7,0),"0"),
IFERROR(VLOOKUP(A123,'Season 9'!AK$4:CN$104,7,0),"0"),IFERROR(VLOOKUP(A123,'Season 10'!AK$4:CN$104,7,0),"0"),
IFERROR(VLOOKUP(A123,'Season 11'!AK$4:CN$104,7,0),"0"),IFERROR(VLOOKUP(A123,'Season 12'!AK$4:CN$104,7,0),"0"),
IFERROR(VLOOKUP(A123,'Season 13'!AK$4:CN$104,7,0),"0"),IFERROR(VLOOKUP(A123,'Season 14'!AK$4:CN$104,7,0),"0"),IFERROR(VLOOKUP(A123,'Season 15'!AK$4:CN$104,7,0),"0"),)</f>
        <v>0</v>
      </c>
      <c r="G123" s="398">
        <f>SUM(
IFERROR(VLOOKUP(A123,'Season 1'!AJ$4:CM$104,8,0),"0"),IFERROR(VLOOKUP(A123,'Season 2'!AK$4:CN$104,8,0),"0"),
IFERROR(VLOOKUP(A123,'Season 3'!AK$4:CN$104,8,0),"0"),IFERROR(VLOOKUP(A123,'Season 4'!AK$4:CN$104,8,0),"0"),
IFERROR(VLOOKUP(A123,'Season 5'!AK$4:CN$104,8,0),"0"),IFERROR(VLOOKUP(A123,'Season 6'!AK$4:CN$104,8,0),"0"),
IFERROR(VLOOKUP(A123,'Season 7'!AK$4:CN$104,8,0),"0"),IFERROR(VLOOKUP(A123,'Season 8'!AK$4:CN$104,8,0),"0"),
IFERROR(VLOOKUP(A123,'Season 9'!AK$4:CN$104,8,0),"0"),IFERROR(VLOOKUP(A123,'Season 10'!AK$4:CN$104,8,0),"0"),
IFERROR(VLOOKUP(A123,'Season 11'!AK$4:CN$104,8,0),"0"),IFERROR(VLOOKUP(A123,'Season 12'!AK$4:CN$104,8,0),"0"),
IFERROR(VLOOKUP(A123,'Season 13'!AK$4:CN$104,8,0),"0"),IFERROR(VLOOKUP(A123,'Season 14'!AK$4:CN$104,8,0),"0"),IFERROR(VLOOKUP(A123,'Season 15'!AK$4:CN$104,8,0),"0"),)</f>
        <v>0</v>
      </c>
      <c r="H123" s="329">
        <f>SUM(
IFERROR(VLOOKUP(A123,'Season 1'!AJ$4:CM$104,9,0),"0"),IFERROR(VLOOKUP(A123,'Season 2'!AK$4:CN$104,9,0),"0"),
IFERROR(VLOOKUP(A123,'Season 3'!AK$4:CN$104,9,0),"0"),IFERROR(VLOOKUP(A123,'Season 4'!AK$4:CN$104,9,0),"0"),
IFERROR(VLOOKUP(A123,'Season 5'!AK$4:CN$104,9,0),"0"),IFERROR(VLOOKUP(A123,'Season 6'!AK$4:CN$104,9,0),"0"),
IFERROR(VLOOKUP(A123,'Season 7'!AK$4:CN$104,9,0),"0"),IFERROR(VLOOKUP(A123,'Season 8'!AK$4:CN$104,9,0),"0"),
IFERROR(VLOOKUP(A123,'Season 9'!AK$4:CN$104,9,0),"0"),IFERROR(VLOOKUP(A123,'Season 10'!AK$4:CN$104,9,0),"0"),
IFERROR(VLOOKUP(A123,'Season 11'!AK$4:CN$104,9,0),"0"),IFERROR(VLOOKUP(A123,'Season 12'!AK$4:CN$104,9,0),"0"),
IFERROR(VLOOKUP(A123,'Season 13'!AK$4:CN$104,9,0),"0"),IFERROR(VLOOKUP(A123,'Season 14'!AK$4:CN$104,9,0),"0"),IFERROR(VLOOKUP(A123,'Season 15'!AK$4:CN$104,9,0),"0"),)</f>
        <v>0</v>
      </c>
      <c r="I123" s="518">
        <f>SUM(
IFERROR(VLOOKUP(A123,'Season 1'!AJ$4:CM$104,10,0),"0"),IFERROR(VLOOKUP(A123,'Season 2'!AK$4:CN$104,10,0),"0"),
IFERROR(VLOOKUP(A123,'Season 3'!AK$4:CN$104,10,0),"0"),IFERROR(VLOOKUP(A123,'Season 4'!AK$4:CN$104,10,0),"0"),
IFERROR(VLOOKUP(A123,'Season 5'!AK$4:CN$104,10,0),"0"),IFERROR(VLOOKUP(A123,'Season 6'!AK$4:CN$104,10,0),"0"),
IFERROR(VLOOKUP(A123,'Season 7'!AK$4:CN$104,10,0),"0"),IFERROR(VLOOKUP(A123,'Season 8'!AK$4:CN$104,10,0),"0"),
IFERROR(VLOOKUP(A123,'Season 9'!AK$4:CN$104,10,0),"0"),IFERROR(VLOOKUP(A123,'Season 10'!AK$4:CN$104,10,0),"0"),
IFERROR(VLOOKUP(A123,'Season 11'!AK$4:CN$104,10,0),"0"),IFERROR(VLOOKUP(A123,'Season 12'!AK$4:CN$104,10,0),"0"),
IFERROR(VLOOKUP(A123,'Season 13'!AK$4:CN$104,10,0),"0"),IFERROR(VLOOKUP(A123,'Season 14'!AK$4:CN$104,10,0),"0"),IFERROR(VLOOKUP(A123,'Season 15'!AK$4:CN$104,10,0),"0"),)</f>
        <v>0</v>
      </c>
      <c r="J123" s="21">
        <f>SUM(IFERROR(VLOOKUP(A123,BI$3:BN$152,3,0),"0"),
IFERROR(VLOOKUP(A123,'Season 1'!AJ$4:CM$104,11,0),"0"),IFERROR(VLOOKUP(A123,'Season 2'!AK$4:CN$104,11,0),"0"),
IFERROR(VLOOKUP(A123,'Season 3'!AK$4:CN$104,11,0),"0"),IFERROR(VLOOKUP(A123,'Season 4'!AK$4:CN$104,11,0),"0"),
IFERROR(VLOOKUP(A123,'Season 5'!AK$4:CN$104,11,0),"0"),IFERROR(VLOOKUP(A123,'Season 6'!AK$4:CN$104,11,0),"0"),
IFERROR(VLOOKUP(A123,'Season 7'!AK$4:CN$104,11,0),"0"),IFERROR(VLOOKUP(A123,'Season 8'!AK$4:CN$104,11,0),"0"),
IFERROR(VLOOKUP(A123,'Season 9'!AK$4:CN$104,11,0),"0"),IFERROR(VLOOKUP(A123,'Season 10'!AK$4:CN$104,11,0),"0"),
IFERROR(VLOOKUP(A123,'Season 11'!AK$4:CN$104,11,0),"0"),IFERROR(VLOOKUP(A123,'Season 12'!AK$4:CN$104,11,0),"0"),
IFERROR(VLOOKUP(A123,'Season 13'!AK$4:CN$104,11,0),"0"),IFERROR(VLOOKUP(A123,'Season 14'!AK$4:CN$104,11,0),"0"),IFERROR(VLOOKUP(A123,'Season 15'!AK$4:CN$104,11,0),"0"),)</f>
        <v>0</v>
      </c>
      <c r="K123" s="402">
        <f>SUM(IFERROR(VLOOKUP($A123,BI$3:BN$152,4,0),"0"),
IFERROR(VLOOKUP($A123,'Season 1'!AJ$4:CM$104,12,0),"0"),IFERROR(VLOOKUP($A123,'Season 2'!AK$4:CN$104,12,0),"0"),
IFERROR(VLOOKUP($A123,'Season 3'!AK$4:CN$104,12,0),"0"),IFERROR(VLOOKUP($A123,'Season 4'!AK$4:CN$104,12,0),"0"),
IFERROR(VLOOKUP($A123,'Season 5'!AK$4:CN$104,12,0),"0"),IFERROR(VLOOKUP($A123,'Season 6'!AK$4:CN$104,12,0),"0"),
IFERROR(VLOOKUP($A123,'Season 7'!AK$4:CN$104,12,0),"0"),IFERROR(VLOOKUP($A123,'Season 8'!AK$4:CN$104,12,0),"0"),
IFERROR(VLOOKUP($A123,'Season 9'!AK$4:CN$104,12,0),"0"),IFERROR(VLOOKUP($A123,'Season 10'!AK$4:CN$104,12,0),"0"),
IFERROR(VLOOKUP($A123,'Season 11'!AK$4:CN$104,12,0),"0"),IFERROR(VLOOKUP($A123,'Season 12'!AK$4:CN$104,12,0),"0"),
IFERROR(VLOOKUP($A123,'Season 13'!AK$4:CN$104,12,0),"0"),IFERROR(VLOOKUP($A123,'Season 14'!AK$4:CN$104,12,0),"0"),IFERROR(VLOOKUP(A123,'Season 15'!AK$4:CN$104,12,0),"0"),)</f>
        <v>0</v>
      </c>
      <c r="L123" s="403">
        <f>SUM(
IFERROR(VLOOKUP($A123,'Season 1'!AJ$4:CM$104,13,0),"0"),IFERROR(VLOOKUP($A123,'Season 2'!AK$4:CN$104,13,0),"0"),
IFERROR(VLOOKUP($A123,'Season 3'!AK$4:CN$104,13,0),"0"),IFERROR(VLOOKUP($A123,'Season 4'!AK$4:CN$104,13,0),"0"),
IFERROR(VLOOKUP($A123,'Season 5'!AK$4:CN$104,13,0),"0"),IFERROR(VLOOKUP($A123,'Season 6'!AK$4:CN$104,13,0),"0"),
IFERROR(VLOOKUP($A123,'Season 7'!AK$4:CN$104,13,0),"0"),IFERROR(VLOOKUP($A123,'Season 8'!AK$4:CN$104,13,0),"0"),
IFERROR(VLOOKUP($A123,'Season 9'!AK$4:CN$104,13,0),"0"),IFERROR(VLOOKUP($A123,'Season 10'!AK$4:CN$104,13,0),"0"),
IFERROR(VLOOKUP($A123,'Season 11'!AK$4:CN$104,13,0),"0"),IFERROR(VLOOKUP($A123,'Season 12'!AK$4:CN$104,13,0),"0"),
IFERROR(VLOOKUP($A123,'Season 13'!AK$4:CN$104,13,0),"0"),IFERROR(VLOOKUP($A123,'Season 14'!AK$4:CN$104,13,0),"0"),IFERROR(VLOOKUP(A123,'Season 15'!AK$4:CN$104,13,0),"0"),)</f>
        <v>0</v>
      </c>
      <c r="M123" s="398">
        <f>SUM(
IFERROR(VLOOKUP($A123,'Season 1'!AJ$4:CM$104,14,0),"0"),IFERROR(VLOOKUP($A123,'Season 2'!AK$4:CN$104,14,0),"0"),
IFERROR(VLOOKUP($A123,'Season 3'!AK$4:CN$104,14,0),"0"),IFERROR(VLOOKUP($A123,'Season 4'!AK$4:CN$104,14,0),"0"),
IFERROR(VLOOKUP($A123,'Season 5'!AK$4:CN$104,14,0),"0"),IFERROR(VLOOKUP($A123,'Season 6'!AK$4:CN$104,14,0),"0"),
IFERROR(VLOOKUP($A123,'Season 7'!AK$4:CN$104,14,0),"0"),IFERROR(VLOOKUP($A123,'Season 8'!AK$4:CN$104,14,0),"0"),
IFERROR(VLOOKUP($A123,'Season 9'!AK$4:CN$104,14,0),"0"),IFERROR(VLOOKUP($A123,'Season 10'!AK$4:CN$104,14,0),"0"),
IFERROR(VLOOKUP($A123,'Season 11'!AK$4:CN$104,14,0),"0"),IFERROR(VLOOKUP($A123,'Season 12'!AK$4:CN$104,14,0),"0"),
IFERROR(VLOOKUP($A123,'Season 13'!AK$4:CN$104,14,0),"0"),IFERROR(VLOOKUP($A123,'Season 14'!AK$4:CN$104,14,0),"0"),IFERROR(VLOOKUP(A123,'Season 15'!AK$4:CN$104,14,0),"0"),)</f>
        <v>0</v>
      </c>
      <c r="N123" s="518">
        <f>SUM(
IFERROR(VLOOKUP($A123,'Season 1'!AJ$4:CM$104,15,0),"0"),IFERROR(VLOOKUP($A123,'Season 2'!AK$4:CN$104,15,0),"0"),
IFERROR(VLOOKUP($A123,'Season 3'!AK$4:CN$104,15,0),"0"),IFERROR(VLOOKUP($A123,'Season 4'!AK$4:CN$104,15,0),"0"),
IFERROR(VLOOKUP($A123,'Season 5'!AK$4:CN$104,15,0),"0"),IFERROR(VLOOKUP($A123,'Season 6'!AK$4:CN$104,15,0),"0"),
IFERROR(VLOOKUP($A123,'Season 7'!AK$4:CN$104,15,0),"0"),IFERROR(VLOOKUP($A123,'Season 8'!AK$4:CN$104,15,0),"0"),
IFERROR(VLOOKUP($A123,'Season 9'!AK$4:CN$104,15,0),"0"),IFERROR(VLOOKUP($A123,'Season 10'!AK$4:CN$104,15,0),"0"),
IFERROR(VLOOKUP($A123,'Season 11'!AK$4:CN$104,15,0),"0"),IFERROR(VLOOKUP($A123,'Season 12'!AK$4:CN$104,15,0),"0"),
IFERROR(VLOOKUP($A123,'Season 13'!AK$4:CN$104,15,0),"0"),IFERROR(VLOOKUP($A123,'Season 14'!AK$4:CN$104,15,0),"0"),IFERROR(VLOOKUP(A123,'Season 15'!AK$4:CN$104,15,0),"0"),)</f>
        <v>0</v>
      </c>
      <c r="O123" s="21">
        <f>SUM(
IFERROR(VLOOKUP($A123,'Season 1'!AJ$4:CM$104,16,0),"0"),IFERROR(VLOOKUP($A123,'Season 2'!AK$4:CN$104,16,0),"0"),
IFERROR(VLOOKUP($A123,'Season 3'!AK$4:CN$104,16,0),"0"),IFERROR(VLOOKUP($A123,'Season 4'!AK$4:CN$104,16,0),"0"),
IFERROR(VLOOKUP($A123,'Season 5'!AK$4:CN$104,16,0),"0"),IFERROR(VLOOKUP($A123,'Season 6'!AK$4:CN$104,16,0),"0"),
IFERROR(VLOOKUP($A123,'Season 7'!AK$4:CN$104,16,0),"0"),IFERROR(VLOOKUP($A123,'Season 8'!AK$4:CN$104,16,0),"0"),
IFERROR(VLOOKUP($A123,'Season 9'!AK$4:CN$104,16,0),"0"),IFERROR(VLOOKUP($A123,'Season 10'!AK$4:CN$104,16,0),"0"),
IFERROR(VLOOKUP($A123,'Season 11'!AK$4:CN$104,16,0),"0"),IFERROR(VLOOKUP($A123,'Season 12'!AK$4:CN$104,16,0),"0"),
IFERROR(VLOOKUP($A123,'Season 13'!AK$4:CN$104,16,0),"0"),IFERROR(VLOOKUP($A123,'Season 14'!AK$4:CN$104,16,0),"0"),IFERROR(VLOOKUP(A123,'Season 15'!AK$4:CN$104,16,0),"0"),)</f>
        <v>0</v>
      </c>
      <c r="P123" s="402">
        <f>SUM(
IFERROR(VLOOKUP($A123,'Season 1'!AJ$4:CM$104,17,0),"0"),IFERROR(VLOOKUP($A123,'Season 2'!AK$4:CN$104,17,0),"0"),
IFERROR(VLOOKUP($A123,'Season 3'!AK$4:CN$104,17,0),"0"),IFERROR(VLOOKUP($A123,'Season 4'!AK$4:CN$104,17,0),"0"),
IFERROR(VLOOKUP($A123,'Season 5'!AK$4:CN$104,17,0),"0"),IFERROR(VLOOKUP($A123,'Season 6'!AK$4:CN$104,17,0),"0"),
IFERROR(VLOOKUP($A123,'Season 7'!AK$4:CN$104,17,0),"0"),IFERROR(VLOOKUP($A123,'Season 8'!AK$4:CN$104,17,0),"0"),
IFERROR(VLOOKUP($A123,'Season 9'!AK$4:CN$104,17,0),"0"),IFERROR(VLOOKUP($A123,'Season 10'!AK$4:CN$104,17,0),"0"),
IFERROR(VLOOKUP($A123,'Season 11'!AK$4:CN$104,17,0),"0"),IFERROR(VLOOKUP($A123,'Season 12'!AK$4:CN$104,17,0),"0"),
IFERROR(VLOOKUP($A123,'Season 13'!AK$4:CN$104,17,0),"0"),IFERROR(VLOOKUP($A123,'Season 14'!AK$4:CN$104,17,0),"0"),IFERROR(VLOOKUP(A123,'Season 15'!AK$4:CN$104,17,0),"0"),)</f>
        <v>0</v>
      </c>
      <c r="Q123" s="403">
        <f>SUM(
IFERROR(VLOOKUP($A123,'Season 1'!AJ$4:CM$104,18,0),"0"),IFERROR(VLOOKUP($A123,'Season 2'!AK$4:CN$104,18,0),"0"),
IFERROR(VLOOKUP($A123,'Season 3'!AK$4:CN$104,18,0),"0"),IFERROR(VLOOKUP($A123,'Season 4'!AK$4:CN$104,18,0),"0"),
IFERROR(VLOOKUP($A123,'Season 5'!AK$4:CN$104,18,0),"0"),IFERROR(VLOOKUP($A123,'Season 6'!AK$4:CN$104,18,0),"0"),
IFERROR(VLOOKUP($A123,'Season 7'!AK$4:CN$104,18,0),"0"),IFERROR(VLOOKUP($A123,'Season 8'!AK$4:CN$104,18,0),"0"),
IFERROR(VLOOKUP($A123,'Season 9'!AK$4:CN$104,18,0),"0"),IFERROR(VLOOKUP($A123,'Season 10'!AK$4:CN$104,18,0),"0"),
IFERROR(VLOOKUP($A123,'Season 11'!AK$4:CN$104,18,0),"0"),IFERROR(VLOOKUP($A123,'Season 12'!AK$4:CN$104,18,0),"0"),
IFERROR(VLOOKUP($A123,'Season 13'!AK$4:CN$104,18,0),"0"),IFERROR(VLOOKUP($A123,'Season 14'!AK$4:CN$104,18,0),"0"),IFERROR(VLOOKUP(A123,'Season 15'!AK$4:CN$104,18,0),"0"),)</f>
        <v>0</v>
      </c>
      <c r="R123" s="398">
        <f>SUM(
IFERROR(VLOOKUP($A123,'Season 1'!AJ$4:CM$104,19,0),"0"),IFERROR(VLOOKUP($A123,'Season 2'!AK$4:CN$104,19,0),"0"),
IFERROR(VLOOKUP($A123,'Season 3'!AK$4:CN$104,19,0),"0"),IFERROR(VLOOKUP($A123,'Season 4'!AK$4:CN$104,19,0),"0"),
IFERROR(VLOOKUP($A123,'Season 5'!AK$4:CN$104,19,0),"0"),IFERROR(VLOOKUP($A123,'Season 6'!AK$4:CN$104,19,0),"0"),
IFERROR(VLOOKUP($A123,'Season 7'!AK$4:CN$104,19,0),"0"),IFERROR(VLOOKUP($A123,'Season 8'!AK$4:CN$104,19,0),"0"),
IFERROR(VLOOKUP($A123,'Season 9'!AK$4:CN$104,19,0),"0"),IFERROR(VLOOKUP($A123,'Season 10'!AK$4:CN$104,19,0),"0"),
IFERROR(VLOOKUP($A123,'Season 11'!AK$4:CN$104,19,0),"0"),IFERROR(VLOOKUP($A123,'Season 12'!AK$4:CN$104,19,0),"0"),
IFERROR(VLOOKUP($A123,'Season 13'!AK$4:CN$104,19,0),"0"),IFERROR(VLOOKUP($A123,'Season 14'!AK$4:CN$104,19,0),"0"),IFERROR(VLOOKUP(A123,'Season 15'!AK$4:CN$104,19,0),"0"),)</f>
        <v>0</v>
      </c>
      <c r="S123" s="518">
        <f>SUM(
IFERROR(VLOOKUP($A123,'Season 1'!AJ$4:CM$104,20,0),"0"),IFERROR(VLOOKUP($A123,'Season 2'!AK$4:CN$104,20,0),"0"),
IFERROR(VLOOKUP($A123,'Season 3'!AK$4:CN$104,20,0),"0"),IFERROR(VLOOKUP($A123,'Season 4'!AK$4:CN$104,20,0),"0"),
IFERROR(VLOOKUP($A123,'Season 5'!AK$4:CN$104,20,0),"0"),IFERROR(VLOOKUP($A123,'Season 6'!AK$4:CN$104,20,0),"0"),
IFERROR(VLOOKUP($A123,'Season 7'!AK$4:CN$104,20,0),"0"),IFERROR(VLOOKUP($A123,'Season 8'!AK$4:CN$104,20,0),"0"),
IFERROR(VLOOKUP($A123,'Season 9'!AK$4:CN$104,20,0),"0"),IFERROR(VLOOKUP($A123,'Season 10'!AK$4:CN$104,20,0),"0"),
IFERROR(VLOOKUP($A123,'Season 11'!AK$4:CN$104,20,0),"0"),IFERROR(VLOOKUP($A123,'Season 12'!AK$4:CN$104,20,0),"0"),
IFERROR(VLOOKUP($A123,'Season 13'!AK$4:CN$104,20,0),"0"),IFERROR(VLOOKUP($A123,'Season 14'!AK$4:CN$104,20,0),"0"),IFERROR(VLOOKUP(A123,'Season 15'!AK$4:CN$104,20,0),"0"),)</f>
        <v>0</v>
      </c>
      <c r="T123" s="21">
        <f>SUM(
IFERROR(VLOOKUP($A123,'Season 1'!AJ$4:CM$104,21,0),"0"),IFERROR(VLOOKUP($A123,'Season 2'!AK$4:CN$104,21,0),"0"),
IFERROR(VLOOKUP($A123,'Season 3'!AK$4:CN$104,21,0),"0"),IFERROR(VLOOKUP($A123,'Season 4'!AK$4:CN$104,21,0),"0"),
IFERROR(VLOOKUP($A123,'Season 5'!AK$4:CN$104,21,0),"0"),IFERROR(VLOOKUP($A123,'Season 6'!AK$4:CN$104,21,0),"0"),
IFERROR(VLOOKUP($A123,'Season 7'!AK$4:CN$104,21,0),"0"),IFERROR(VLOOKUP($A123,'Season 8'!AK$4:CN$104,21,0),"0"),
IFERROR(VLOOKUP($A123,'Season 9'!AK$4:CN$104,21,0),"0"),IFERROR(VLOOKUP($A123,'Season 10'!AK$4:CN$104,21,0),"0"),
IFERROR(VLOOKUP($A123,'Season 11'!AK$4:CN$104,21,0),"0"),IFERROR(VLOOKUP($A123,'Season 12'!AK$4:CN$104,21,0),"0"),
IFERROR(VLOOKUP($A123,'Season 13'!AK$4:CN$104,21,0),"0"),IFERROR(VLOOKUP($A123,'Season 14'!AK$4:CN$104,21,0),"0"),IFERROR(VLOOKUP(A123,'Season 15'!AK$4:CN$104,21,0),"0"),)</f>
        <v>0</v>
      </c>
      <c r="U123" s="402">
        <f>SUM(
IFERROR(VLOOKUP($A123,'Season 1'!AJ$4:CM$104,22,0),"0"),IFERROR(VLOOKUP($A123,'Season 2'!AK$4:CN$104,22,0),"0"),
IFERROR(VLOOKUP($A123,'Season 3'!AK$4:CN$104,22,0),"0"),IFERROR(VLOOKUP($A123,'Season 4'!AK$4:CN$104,22,0),"0"),
IFERROR(VLOOKUP($A123,'Season 5'!AK$4:CN$104,22,0),"0"),IFERROR(VLOOKUP($A123,'Season 6'!AK$4:CN$104,22,0),"0"),
IFERROR(VLOOKUP($A123,'Season 7'!AK$4:CN$104,22,0),"0"),IFERROR(VLOOKUP($A123,'Season 8'!AK$4:CN$104,22,0),"0"),
IFERROR(VLOOKUP($A123,'Season 9'!AK$4:CN$104,22,0),"0"),IFERROR(VLOOKUP($A123,'Season 10'!AK$4:CN$104,22,0),"0"),
IFERROR(VLOOKUP($A123,'Season 11'!AK$4:CN$104,22,0),"0"),IFERROR(VLOOKUP($A123,'Season 12'!AK$4:CN$104,22,0),"0"),
IFERROR(VLOOKUP($A123,'Season 13'!AK$4:CN$104,22,0),"0"),IFERROR(VLOOKUP($A123,'Season 14'!AK$4:CN$104,22,0),"0"),IFERROR(VLOOKUP(A123,'Season 15'!AK$4:CN$104,22,0),"0"),)</f>
        <v>0</v>
      </c>
      <c r="V123" s="403">
        <f>SUM(
IFERROR(VLOOKUP($A123,'Season 1'!AJ$4:CM$104,23,0),"0"),IFERROR(VLOOKUP($A123,'Season 2'!AK$4:CN$104,23,0),"0"),
IFERROR(VLOOKUP($A123,'Season 3'!AK$4:CN$104,23,0),"0"),IFERROR(VLOOKUP($A123,'Season 4'!AK$4:CN$104,23,0),"0"),
IFERROR(VLOOKUP($A123,'Season 5'!AK$4:CN$104,23,0),"0"),IFERROR(VLOOKUP($A123,'Season 6'!AK$4:CN$104,23,0),"0"),
IFERROR(VLOOKUP($A123,'Season 7'!AK$4:CN$104,23,0),"0"),IFERROR(VLOOKUP($A123,'Season 8'!AK$4:CN$104,23,0),"0"),
IFERROR(VLOOKUP($A123,'Season 9'!AK$4:CN$104,23,0),"0"),IFERROR(VLOOKUP($A123,'Season 10'!AK$4:CN$104,23,0),"0"),
IFERROR(VLOOKUP($A123,'Season 11'!AK$4:CN$104,23,0),"0"),IFERROR(VLOOKUP($A123,'Season 12'!AK$4:CN$104,23,0),"0"),
IFERROR(VLOOKUP($A123,'Season 13'!AK$4:CN$104,23,0),"0"),IFERROR(VLOOKUP($A123,'Season 14'!AK$4:CN$104,23,0),"0"),IFERROR(VLOOKUP($A123,'Season 15'!AK$4:CN$104,23,0),"0"),)</f>
        <v>0</v>
      </c>
      <c r="W123" s="398">
        <f>SUM(
IFERROR(VLOOKUP($A123,'Season 1'!AJ$4:CM$104,24,0),"0"),IFERROR(VLOOKUP($A123,'Season 2'!AK$4:CN$104,24,0),"0"),
IFERROR(VLOOKUP($A123,'Season 3'!AK$4:CN$104,24,0),"0"),IFERROR(VLOOKUP($A123,'Season 4'!AK$4:CN$104,24,0),"0"),
IFERROR(VLOOKUP($A123,'Season 5'!AK$4:CN$104,24,0),"0"),IFERROR(VLOOKUP($A123,'Season 6'!AK$4:CN$104,24,0),"0"),
IFERROR(VLOOKUP($A123,'Season 7'!AK$4:CN$104,24,0),"0"),IFERROR(VLOOKUP($A123,'Season 8'!AK$4:CN$104,24,0),"0"),
IFERROR(VLOOKUP($A123,'Season 9'!AK$4:CN$104,24,0),"0"),IFERROR(VLOOKUP($A123,'Season 10'!AK$4:CN$104,24,0),"0"),
IFERROR(VLOOKUP($A123,'Season 11'!AK$4:CN$104,24,0),"0"),IFERROR(VLOOKUP($A123,'Season 12'!AK$4:CN$104,24,0),"0"),
IFERROR(VLOOKUP($A123,'Season 13'!AK$4:CN$104,24,0),"0"),IFERROR(VLOOKUP($A123,'Season 14'!AK$4:CN$104,24,0),"0"),IFERROR(VLOOKUP($A123,'Season 15'!AK$4:CN$104,24,0),"0"),)</f>
        <v>0</v>
      </c>
      <c r="X123" s="518">
        <f>SUM(
IFERROR(VLOOKUP($A123,'Season 1'!AJ$4:CM$104,25,0),"0"),IFERROR(VLOOKUP($A123,'Season 2'!AK$4:CN$104,25,0),"0"),
IFERROR(VLOOKUP($A123,'Season 3'!AK$4:CN$104,25,0),"0"),IFERROR(VLOOKUP($A123,'Season 4'!AK$4:CN$104,25,0),"0"),
IFERROR(VLOOKUP($A123,'Season 5'!AK$4:CN$104,25,0),"0"),IFERROR(VLOOKUP($A123,'Season 6'!AK$4:CN$104,25,0),"0"),
IFERROR(VLOOKUP($A123,'Season 7'!AK$4:CN$104,25,0),"0"),IFERROR(VLOOKUP($A123,'Season 8'!AK$4:CN$104,25,0),"0"),
IFERROR(VLOOKUP($A123,'Season 9'!AK$4:CN$104,25,0),"0"),IFERROR(VLOOKUP($A123,'Season 10'!AK$4:CN$104,25,0),"0"),
IFERROR(VLOOKUP($A123,'Season 11'!AK$4:CN$104,25,0),"0"),IFERROR(VLOOKUP($A123,'Season 12'!AK$4:CN$104,25,0),"0"),
IFERROR(VLOOKUP($A123,'Season 13'!AK$4:CN$104,25,0),"0"),IFERROR(VLOOKUP($A123,'Season 14'!AK$4:CN$104,25,0),"0"),IFERROR(VLOOKUP($A123,'Season 15'!AK$4:CN$104,25,0),"0"),)</f>
        <v>0</v>
      </c>
      <c r="Y123" s="21">
        <f>SUM(
IFERROR(VLOOKUP($A123,'Season 1'!AJ$4:CM$104,26,0),"0"),IFERROR(VLOOKUP($A123,'Season 2'!AK$4:CN$104,26,0),"0"),
IFERROR(VLOOKUP($A123,'Season 3'!AK$4:CN$104,26,0),"0"),IFERROR(VLOOKUP($A123,'Season 4'!AK$4:CN$104,26,0),"0"),
IFERROR(VLOOKUP($A123,'Season 5'!AK$4:CN$104,26,0),"0"),IFERROR(VLOOKUP($A123,'Season 6'!AK$4:CN$104,26,0),"0"),
IFERROR(VLOOKUP($A123,'Season 7'!AK$4:CN$104,26,0),"0"),IFERROR(VLOOKUP($A123,'Season 8'!AK$4:CN$104,26,0),"0"),
IFERROR(VLOOKUP($A123,'Season 9'!AK$4:CN$104,26,0),"0"),IFERROR(VLOOKUP($A123,'Season 10'!AK$4:CN$104,26,0),"0"),
IFERROR(VLOOKUP($A123,'Season 11'!AK$4:CN$104,26,0),"0"),IFERROR(VLOOKUP($A123,'Season 12'!AK$4:CN$104,26,0),"0"),
IFERROR(VLOOKUP($A123,'Season 13'!AK$4:CN$104,26,0),"0"),IFERROR(VLOOKUP($A123,'Season 14'!AK$4:CN$104,26,0),"0"),IFERROR(VLOOKUP($A123,'Season 15'!AK$4:CN$104,26,0),"0"),)</f>
        <v>0</v>
      </c>
      <c r="Z123" s="402">
        <f>SUM(
IFERROR(VLOOKUP($A123,'Season 1'!AJ$4:CM$104,27,0),"0"),IFERROR(VLOOKUP($A123,'Season 2'!AK$4:CN$104,27,0),"0"),
IFERROR(VLOOKUP($A123,'Season 3'!AK$4:CN$104,27,0),"0"),IFERROR(VLOOKUP($A123,'Season 4'!AK$4:CN$104,27,0),"0"),
IFERROR(VLOOKUP($A123,'Season 5'!AK$4:CN$104,27,0),"0"),IFERROR(VLOOKUP($A123,'Season 6'!AK$4:CN$104,27,0),"0"),
IFERROR(VLOOKUP($A123,'Season 7'!AK$4:CN$104,27,0),"0"),IFERROR(VLOOKUP($A123,'Season 8'!AK$4:CN$104,27,0),"0"),
IFERROR(VLOOKUP($A123,'Season 9'!AK$4:CN$104,27,0),"0"),IFERROR(VLOOKUP($A123,'Season 10'!AK$4:CN$104,27,0),"0"),
IFERROR(VLOOKUP($A123,'Season 11'!AK$4:CN$104,27,0),"0"),IFERROR(VLOOKUP($A123,'Season 12'!AK$4:CN$104,27,0),"0"),
IFERROR(VLOOKUP($A123,'Season 13'!AK$4:CN$104,27,0),"0"),IFERROR(VLOOKUP($A123,'Season 14'!AK$4:CN$104,27,0),"0"),IFERROR(VLOOKUP($A123,'Season 15'!AK$4:CN$104,27,0),"0"),)</f>
        <v>0</v>
      </c>
      <c r="AA123" s="403">
        <f>SUM(
IFERROR(VLOOKUP($A123,'Season 1'!AJ$4:CM$104,28,0),"0"),IFERROR(VLOOKUP($A123,'Season 2'!AK$4:CN$104,28,0),"0"),
IFERROR(VLOOKUP($A123,'Season 3'!AK$4:CN$104,28,0),"0"),IFERROR(VLOOKUP($A123,'Season 4'!AK$4:CN$104,28,0),"0"),
IFERROR(VLOOKUP($A123,'Season 5'!AK$4:CN$104,28,0),"0"),IFERROR(VLOOKUP($A123,'Season 6'!AK$4:CN$104,28,0),"0"),
IFERROR(VLOOKUP($A123,'Season 7'!AK$4:CN$104,28,0),"0"),IFERROR(VLOOKUP($A123,'Season 8'!AK$4:CN$104,28,0),"0"),
IFERROR(VLOOKUP($A123,'Season 9'!AK$4:CN$104,28,0),"0"),IFERROR(VLOOKUP($A123,'Season 10'!AK$4:CN$104,28,0),"0"),
IFERROR(VLOOKUP($A123,'Season 11'!AK$4:CN$104,28,0),"0"),IFERROR(VLOOKUP($A123,'Season 12'!AK$4:CN$104,28,0),"0"),
IFERROR(VLOOKUP($A123,'Season 13'!AK$4:CN$104,28,0),"0"),IFERROR(VLOOKUP($A123,'Season 14'!AK$4:CN$104,28,0),"0"),IFERROR(VLOOKUP($A123,'Season 15'!AK$4:CN$104,28,0),"0"),)</f>
        <v>0</v>
      </c>
      <c r="AB123" s="398">
        <f>SUM(
IFERROR(VLOOKUP($A123,'Season 1'!AJ$4:CM$104,29,0),"0"),IFERROR(VLOOKUP($A123,'Season 2'!AK$4:CN$104,29,0),"0"),
IFERROR(VLOOKUP($A123,'Season 3'!AK$4:CN$104,29,0),"0"),IFERROR(VLOOKUP($A123,'Season 4'!AK$4:CN$104,29,0),"0"),
IFERROR(VLOOKUP($A123,'Season 5'!AK$4:CN$104,29,0),"0"),IFERROR(VLOOKUP($A123,'Season 6'!AK$4:CN$104,29,0),"0"),
IFERROR(VLOOKUP($A123,'Season 7'!AK$4:CN$104,29,0),"0"),IFERROR(VLOOKUP($A123,'Season 8'!AK$4:CN$104,29,0),"0"),
IFERROR(VLOOKUP($A123,'Season 9'!AK$4:CN$104,29,0),"0"),IFERROR(VLOOKUP($A123,'Season 10'!AK$4:CN$104,29,0),"0"),
IFERROR(VLOOKUP($A123,'Season 11'!AK$4:CN$104,29,0),"0"),IFERROR(VLOOKUP($A123,'Season 12'!AK$4:CN$104,29,0),"0"),
IFERROR(VLOOKUP($A123,'Season 13'!AK$4:CN$104,29,0),"0"),IFERROR(VLOOKUP($A123,'Season 14'!AK$4:CN$104,29,0),"0"),IFERROR(VLOOKUP($A123,'Season 15'!AK$4:CN$104,29,0),"0"),)</f>
        <v>0</v>
      </c>
      <c r="AC123" s="518">
        <f>SUM(
IFERROR(VLOOKUP($A123,'Season 1'!AJ$4:CM$104,30,0),"0"),IFERROR(VLOOKUP($A123,'Season 2'!AK$4:CN$104,30,0),"0"),
IFERROR(VLOOKUP($A123,'Season 3'!AK$4:CN$104,30,0),"0"),IFERROR(VLOOKUP($A123,'Season 4'!AK$4:CN$104,30,0),"0"),
IFERROR(VLOOKUP($A123,'Season 5'!AK$4:CN$104,30,0),"0"),IFERROR(VLOOKUP($A123,'Season 6'!AK$4:CN$104,30,0),"0"),
IFERROR(VLOOKUP($A123,'Season 7'!AK$4:CN$104,30,0),"0"),IFERROR(VLOOKUP($A123,'Season 8'!AK$4:CN$104,30,0),"0"),
IFERROR(VLOOKUP($A123,'Season 9'!AK$4:CN$104,30,0),"0"),IFERROR(VLOOKUP($A123,'Season 10'!AK$4:CN$104,30,0),"0"),
IFERROR(VLOOKUP($A123,'Season 11'!AK$4:CN$104,30,0),"0"),IFERROR(VLOOKUP($A123,'Season 12'!AK$4:CN$104,30,0),"0"),
IFERROR(VLOOKUP($A123,'Season 13'!AK$4:CN$104,30,0),"0"),IFERROR(VLOOKUP($A123,'Season 14'!AK$4:CN$104,30,0),"0"),IFERROR(VLOOKUP($A123,'Season 15'!AK$4:CN$104,30,0),"0"),)</f>
        <v>0</v>
      </c>
      <c r="AD123" s="21">
        <f>SUM(
IFERROR(VLOOKUP($A123,'Season 1'!AJ$4:CM$104,31,0),"0"),IFERROR(VLOOKUP($A123,'Season 2'!AK$4:CN$104,31,0),"0"),
IFERROR(VLOOKUP($A123,'Season 3'!AK$4:CN$104,31,0),"0"),IFERROR(VLOOKUP($A123,'Season 4'!AK$4:CN$104,31,0),"0"),
IFERROR(VLOOKUP($A123,'Season 5'!AK$4:CN$104,31,0),"0"),IFERROR(VLOOKUP($A123,'Season 6'!AK$4:CN$104,31,0),"0"),
IFERROR(VLOOKUP($A123,'Season 7'!AK$4:CN$104,31,0),"0"),IFERROR(VLOOKUP($A123,'Season 8'!AK$4:CN$104,31,0),"0"),
IFERROR(VLOOKUP($A123,'Season 9'!AK$4:CN$104,31,0),"0"),IFERROR(VLOOKUP($A123,'Season 10'!AK$4:CN$104,31,0),"0"),
IFERROR(VLOOKUP($A123,'Season 11'!AK$4:CN$104,31,0),"0"),IFERROR(VLOOKUP($A123,'Season 12'!AK$4:CN$104,31,0),"0"),
IFERROR(VLOOKUP($A123,'Season 13'!AK$4:CN$104,31,0),"0"),IFERROR(VLOOKUP($A123,'Season 14'!AK$4:CN$104,31,0),"0"),IFERROR(VLOOKUP($A123,'Season 15'!AK$4:CN$104,31,0),"0"),)</f>
        <v>0</v>
      </c>
      <c r="AE123" s="402">
        <f>SUM(
IFERROR(VLOOKUP($A123,'Season 1'!AJ$4:CM$104,32,0),"0"),IFERROR(VLOOKUP($A123,'Season 2'!AK$4:CN$104,32,0),"0"),
IFERROR(VLOOKUP($A123,'Season 3'!AK$4:CN$104,32,0),"0"),IFERROR(VLOOKUP($A123,'Season 4'!AK$4:CN$104,32,0),"0"),
IFERROR(VLOOKUP($A123,'Season 5'!AK$4:CN$104,32,0),"0"),IFERROR(VLOOKUP($A123,'Season 6'!AK$4:CN$104,32,0),"0"),
IFERROR(VLOOKUP($A123,'Season 7'!AK$4:CN$104,32,0),"0"),IFERROR(VLOOKUP($A123,'Season 8'!AK$4:CN$104,32,0),"0"),
IFERROR(VLOOKUP($A123,'Season 9'!AK$4:CN$104,32,0),"0"),IFERROR(VLOOKUP($A123,'Season 10'!AK$4:CN$104,32,0),"0"),
IFERROR(VLOOKUP($A123,'Season 11'!AK$4:CN$104,32,0),"0"),IFERROR(VLOOKUP($A123,'Season 12'!AK$4:CN$104,32,0),"0"),
IFERROR(VLOOKUP($A123,'Season 13'!AK$4:CN$104,32,0),"0"),IFERROR(VLOOKUP($A123,'Season 14'!AK$4:CN$104,32,0),"0"),IFERROR(VLOOKUP($A123,'Season 15'!AK$4:CN$104,32,0),"0"),)</f>
        <v>0</v>
      </c>
      <c r="AF123" s="403">
        <f>SUM(IFERROR(VLOOKUP($A123,'Season 2'!AK$4:CN$104,33,0),"0"),
IFERROR(VLOOKUP($A123,'Season 3'!AK$4:CN$104,33,0),"0"),IFERROR(VLOOKUP($A123,'Season 4'!AK$4:CN$104,33,0),"0"),
IFERROR(VLOOKUP($A123,'Season 5'!AK$4:CN$104,33,0),"0"),IFERROR(VLOOKUP($A123,'Season 6'!AK$4:CN$104,33,0),"0"),
IFERROR(VLOOKUP($A123,'Season 7'!AK$4:CN$104,33,0),"0"),IFERROR(VLOOKUP($A123,'Season 8'!AK$4:CN$104,33,0),"0"),
IFERROR(VLOOKUP($A123,'Season 9'!AK$4:CN$104,33,0),"0"),IFERROR(VLOOKUP($A123,'Season 10'!AK$4:CN$104,33,0),"0"),
IFERROR(VLOOKUP($A123,'Season 11'!AK$4:CN$104,33,0),"0"),IFERROR(VLOOKUP($A123,'Season 12'!AK$4:CN$104,33,0),"0"),
IFERROR(VLOOKUP($A123,'Season 13'!AK$4:CN$104,33,0),"0"),IFERROR(VLOOKUP($A123,'Season 14'!AK$4:CN$104,33,0),"0"),IFERROR(VLOOKUP($A123,'Season 15'!AK$4:CN$104,33,0),"0"),)</f>
        <v>0</v>
      </c>
      <c r="AG123" s="398">
        <f>SUM(IFERROR(VLOOKUP($A123,'Season 2'!AK$4:CN$104,34,0),"0"),
IFERROR(VLOOKUP($A123,'Season 3'!AK$4:CN$104,34,0),"0"),IFERROR(VLOOKUP($A123,'Season 4'!AK$4:CN$104,34,0),"0"),
IFERROR(VLOOKUP($A123,'Season 5'!AK$4:CN$104,34,0),"0"),IFERROR(VLOOKUP($A123,'Season 6'!AK$4:CN$104,34,0),"0"),
IFERROR(VLOOKUP($A123,'Season 7'!AK$4:CN$104,34,0),"0"),IFERROR(VLOOKUP($A123,'Season 8'!AK$4:CN$104,34,0),"0"),
IFERROR(VLOOKUP($A123,'Season 9'!AK$4:CN$104,34,0),"0"),IFERROR(VLOOKUP($A123,'Season 10'!AK$4:CN$104,34,0),"0"),
IFERROR(VLOOKUP($A123,'Season 11'!AK$4:CN$104,34,0),"0"),IFERROR(VLOOKUP($A123,'Season 12'!AK$4:CN$104,34,0),"0"),
IFERROR(VLOOKUP($A123,'Season 13'!AK$4:CN$104,34,0),"0"),IFERROR(VLOOKUP($A123,'Season 14'!AK$4:CN$104,34,0),"0"),IFERROR(VLOOKUP($A123,'Season 15'!AK$4:CN$104,34,0),"0"),)</f>
        <v>0</v>
      </c>
      <c r="AH123" s="518">
        <f>SUM(IFERROR(VLOOKUP($A123,'Season 2'!AK$4:CN$104,35,0),"0"),
IFERROR(VLOOKUP($A123,'Season 3'!AK$4:CN$104,35,0),"0"),IFERROR(VLOOKUP($A123,'Season 4'!AK$4:CN$104,35,0),"0"),
IFERROR(VLOOKUP($A123,'Season 5'!AK$4:CN$104,35,0),"0"),IFERROR(VLOOKUP($A123,'Season 6'!AK$4:CN$104,35,0),"0"),
IFERROR(VLOOKUP($A123,'Season 7'!AK$4:CN$104,35,0),"0"),IFERROR(VLOOKUP($A123,'Season 8'!AK$4:CN$104,35,0),"0"),
IFERROR(VLOOKUP($A123,'Season 9'!AK$4:CN$104,35,0),"0"),IFERROR(VLOOKUP($A123,'Season 10'!AK$4:CN$104,35,0),"0"),
IFERROR(VLOOKUP($A123,'Season 11'!AK$4:CN$104,35,0),"0"),IFERROR(VLOOKUP($A123,'Season 12'!AK$4:CN$104,35,0),"0"),
IFERROR(VLOOKUP($A123,'Season 13'!AK$4:CN$104,35,0),"0"),IFERROR(VLOOKUP($A123,'Season 14'!AK$4:CN$104,35,0),"0"),IFERROR(VLOOKUP($A123,'Season 15'!AK$4:CN$104,35,0),"0"),)</f>
        <v>0</v>
      </c>
      <c r="AI123" s="21">
        <f>SUM(IFERROR(VLOOKUP($A123,'Season 2'!AK$4:CN$104,36,0),"0"),
IFERROR(VLOOKUP($A123,'Season 3'!AK$4:CN$104,36,0),"0"),IFERROR(VLOOKUP($A123,'Season 4'!AK$4:CN$104,36,0),"0"),
IFERROR(VLOOKUP($A123,'Season 5'!AK$4:CN$104,36,0),"0"),IFERROR(VLOOKUP($A123,'Season 6'!AK$4:CN$104,36,0),"0"),
IFERROR(VLOOKUP($A123,'Season 7'!AK$4:CN$104,36,0),"0"),IFERROR(VLOOKUP($A123,'Season 8'!AK$4:CN$104,36,0),"0"),
IFERROR(VLOOKUP($A123,'Season 9'!AK$4:CN$104,36,0),"0"),IFERROR(VLOOKUP($A123,'Season 10'!AK$4:CN$104,36,0),"0"),
IFERROR(VLOOKUP($A123,'Season 11'!AK$4:CN$104,36,0),"0"),IFERROR(VLOOKUP($A123,'Season 12'!AK$4:CN$104,36,0),"0"),
IFERROR(VLOOKUP($A123,'Season 13'!AK$4:CN$104,36,0),"0"),IFERROR(VLOOKUP($A123,'Season 14'!AK$4:CN$104,36,0),"0"),IFERROR(VLOOKUP($A123,'Season 15'!AK$4:CN$104,36,0),"0"),)</f>
        <v>0</v>
      </c>
      <c r="AJ123" s="402">
        <f>SUM(IFERROR(VLOOKUP($A123,'Season 2'!AK$4:CN$104,37,0),"0"),
IFERROR(VLOOKUP($A123,'Season 3'!AK$4:CN$104,37,0),"0"),IFERROR(VLOOKUP($A123,'Season 4'!AK$4:CN$104,37,0),"0"),
IFERROR(VLOOKUP($A123,'Season 5'!AK$4:CN$104,37,0),"0"),IFERROR(VLOOKUP($A123,'Season 6'!AK$4:CN$104,37,0),"0"),
IFERROR(VLOOKUP($A123,'Season 7'!AK$4:CN$104,37,0),"0"),IFERROR(VLOOKUP($A123,'Season 8'!AK$4:CN$104,37,0),"0"),
IFERROR(VLOOKUP($A123,'Season 9'!AK$4:CN$104,37,0),"0"),IFERROR(VLOOKUP($A123,'Season 10'!AK$4:CN$104,37,0),"0"),
IFERROR(VLOOKUP($A123,'Season 11'!AK$4:CN$104,37,0),"0"),IFERROR(VLOOKUP($A123,'Season 12'!AK$4:CN$104,37,0),"0"),
IFERROR(VLOOKUP($A123,'Season 13'!AK$4:CN$104,37,0),"0"),IFERROR(VLOOKUP($A123,'Season 14'!AK$4:CN$104,37,0),"0"),IFERROR(VLOOKUP($A123,'Season 15'!AK$4:CN$104,37,0),"0"),)</f>
        <v>0</v>
      </c>
      <c r="AK123" s="403">
        <f>SUM(IFERROR(VLOOKUP($A123,'Season 1'!AJ$4:CM$104,33,0),"0"),IFERROR(VLOOKUP($A123,'Season 2'!AK$4:CN$104,38,0),"0"),
IFERROR(VLOOKUP($A123,'Season 3'!AK$4:CN$104,38,0),"0"),IFERROR(VLOOKUP($A123,'Season 4'!AK$4:CN$104,38,0),"0"),
IFERROR(VLOOKUP($A123,'Season 5'!AK$4:CN$104,38,0),"0"),IFERROR(VLOOKUP($A123,'Season 6'!AK$4:CN$104,38,0),"0"),
IFERROR(VLOOKUP($A123,'Season 7'!AK$4:CN$104,38,0),"0"),IFERROR(VLOOKUP($A123,'Season 8'!AK$4:CN$104,38,0),"0"),
IFERROR(VLOOKUP($A123,'Season 9'!AK$4:CN$104,38,0),"0"),IFERROR(VLOOKUP($A123,'Season 10'!AK$4:CN$104,38,0),"0"),
IFERROR(VLOOKUP($A123,'Season 11'!AK$4:CN$104,38,0),"0"),IFERROR(VLOOKUP($A123,'Season 12'!AK$4:CN$104,38,0),"0"),
IFERROR(VLOOKUP($A123,'Season 13'!AK$4:CN$104,38,0),"0"),IFERROR(VLOOKUP($A123,'Season 14'!AK$4:CN$104,38,0),"0"),IFERROR(VLOOKUP($A123,'Season 15'!AK$4:CN$104,38,0),"0"),)</f>
        <v>0</v>
      </c>
      <c r="AL123" s="398">
        <f>SUM(IFERROR(VLOOKUP($A123,'Season 1'!AJ$4:CM$104,34,0),"0"),IFERROR(VLOOKUP($A123,'Season 2'!AK$4:CN$104,39,0),"0"),
IFERROR(VLOOKUP($A123,'Season 3'!AK$4:CN$104,39,0),"0"),IFERROR(VLOOKUP($A123,'Season 4'!AK$4:CN$104,39,0),"0"),
IFERROR(VLOOKUP($A123,'Season 5'!AK$4:CN$104,39,0),"0"),IFERROR(VLOOKUP($A123,'Season 6'!AK$4:CN$104,39,0),"0"),
IFERROR(VLOOKUP($A123,'Season 7'!AK$4:CN$104,39,0),"0"),IFERROR(VLOOKUP($A123,'Season 8'!AK$4:CN$104,39,0),"0"),
IFERROR(VLOOKUP($A123,'Season 9'!AK$4:CN$104,39,0),"0"),IFERROR(VLOOKUP($A123,'Season 10'!AK$4:CN$104,39,0),"0"),
IFERROR(VLOOKUP($A123,'Season 11'!AK$4:CN$104,39,0),"0"),IFERROR(VLOOKUP($A123,'Season 12'!AK$4:CN$104,39,0),"0"),
IFERROR(VLOOKUP($A123,'Season 13'!AK$4:CN$104,39,0),"0"),IFERROR(VLOOKUP($A123,'Season 14'!AK$4:CN$104,39,0),"0"),IFERROR(VLOOKUP($A123,'Season 15'!AK$4:CN$104,39,0),"0"),)</f>
        <v>0</v>
      </c>
      <c r="AM123" s="518">
        <f>SUM(IFERROR(VLOOKUP($A123,'Season 1'!AJ$4:CM$104,35,0),"0"),IFERROR(VLOOKUP($A123,'Season 2'!AK$4:CN$104,40,0),"0"),
IFERROR(VLOOKUP($A123,'Season 3'!AK$4:CN$104,40,0),"0"),IFERROR(VLOOKUP($A123,'Season 4'!AK$4:CN$104,40,0),"0"),
IFERROR(VLOOKUP($A123,'Season 5'!AK$4:CN$104,40,0),"0"),IFERROR(VLOOKUP($A123,'Season 6'!AK$4:CN$104,40,0),"0"),
IFERROR(VLOOKUP($A123,'Season 7'!AK$4:CN$104,40,0),"0"),IFERROR(VLOOKUP($A123,'Season 8'!AK$4:CN$104,40,0),"0"),
IFERROR(VLOOKUP($A123,'Season 9'!AK$4:CN$104,40,0),"0"),IFERROR(VLOOKUP($A123,'Season 10'!AK$4:CN$104,40,0),"0"),
IFERROR(VLOOKUP($A123,'Season 11'!AK$4:CN$104,40,0),"0"),IFERROR(VLOOKUP($A123,'Season 12'!AK$4:CN$104,40,0),"0"),
IFERROR(VLOOKUP($A123,'Season 13'!AK$4:CN$104,40,0),"0"),IFERROR(VLOOKUP($A123,'Season 14'!AK$4:CN$104,40,0),"0"),IFERROR(VLOOKUP($A123,'Season 15'!AK$4:CN$104,40,0),"0"),)</f>
        <v>0</v>
      </c>
      <c r="AN123" s="21">
        <f>SUM(IFERROR(VLOOKUP($A123,'Season 1'!AJ$4:CM$104,36,0),"0"),IFERROR(VLOOKUP($A123,'Season 2'!AK$4:CN$104,41,0),"0"),
IFERROR(VLOOKUP($A123,'Season 3'!AK$4:CN$104,41,0),"0"),IFERROR(VLOOKUP($A123,'Season 4'!AK$4:CN$104,41,0),"0"),
IFERROR(VLOOKUP($A123,'Season 5'!AK$4:CN$104,41,0),"0"),IFERROR(VLOOKUP($A123,'Season 6'!AK$4:CN$104,41,0),"0"),
IFERROR(VLOOKUP($A123,'Season 7'!AK$4:CN$104,41,0),"0"),IFERROR(VLOOKUP($A123,'Season 8'!AK$4:CN$104,41,0),"0"),
IFERROR(VLOOKUP($A123,'Season 9'!AK$4:CN$104,41,0),"0"),IFERROR(VLOOKUP($A123,'Season 10'!AK$4:CN$104,41,0),"0"),
IFERROR(VLOOKUP($A123,'Season 11'!AK$4:CN$104,41,0),"0"),IFERROR(VLOOKUP($A123,'Season 12'!AK$4:CN$104,41,0),"0"),
IFERROR(VLOOKUP($A123,'Season 13'!AK$4:CN$104,41,0),"0"),IFERROR(VLOOKUP($A123,'Season 14'!AK$4:CN$104,41,0),"0"),IFERROR(VLOOKUP($A123,'Season 15'!AK$4:CN$104,41,0),"0"),)</f>
        <v>0</v>
      </c>
      <c r="AO123" s="402">
        <f>SUM(IFERROR(VLOOKUP($A123,'Season 1'!AJ$4:CM$104,37,0),"0"),IFERROR(VLOOKUP($A123,'Season 2'!AK$4:CN$104,42,0),"0"),
IFERROR(VLOOKUP($A123,'Season 3'!AK$4:CN$104,42,0),"0"),IFERROR(VLOOKUP($A123,'Season 4'!AK$4:CN$104,42,0),"0"),
IFERROR(VLOOKUP($A123,'Season 5'!AK$4:CN$104,42,0),"0"),IFERROR(VLOOKUP($A123,'Season 6'!AK$4:CN$104,42,0),"0"),
IFERROR(VLOOKUP($A123,'Season 7'!AK$4:CN$104,42,0),"0"),IFERROR(VLOOKUP($A123,'Season 8'!AK$4:CN$104,42,0),"0"),
IFERROR(VLOOKUP($A123,'Season 9'!AK$4:CN$104,42,0),"0"),IFERROR(VLOOKUP($A123,'Season 10'!AK$4:CN$104,42,0),"0"),
IFERROR(VLOOKUP($A123,'Season 11'!AK$4:CN$104,42,0),"0"),IFERROR(VLOOKUP($A123,'Season 12'!AK$4:CN$104,42,0),"0"),
IFERROR(VLOOKUP($A123,'Season 13'!AK$4:CN$104,42,0),"0"),IFERROR(VLOOKUP($A123,'Season 14'!AK$4:CN$104,42,0),"0"),IFERROR(VLOOKUP($A123,'Season 15'!AK$4:CN$104,42,0),"0"),)</f>
        <v>0</v>
      </c>
      <c r="AP123" s="403">
        <f>SUM(IFERROR(VLOOKUP($A123,'Season 1'!AJ$4:CM$104,43,0),"0"),IFERROR(VLOOKUP($A123,'Season 2'!AK$4:CN$104,43,0),"0"),
IFERROR(VLOOKUP($A123,'Season 3'!AK$4:CN$104,43,0),"0"),IFERROR(VLOOKUP($A123,'Season 4'!AK$4:CN$104,43,0),"0"),
IFERROR(VLOOKUP($A123,'Season 5'!AK$4:CN$104,43,0),"0"),IFERROR(VLOOKUP($A123,'Season 6'!AK$4:CN$104,43,0),"0"),
IFERROR(VLOOKUP($A123,'Season 7'!AK$4:CN$104,43,0),"0"),IFERROR(VLOOKUP($A123,'Season 8'!AK$4:CN$104,43,0),"0"),
IFERROR(VLOOKUP($A123,'Season 9'!AK$4:CN$104,43,0),"0"),IFERROR(VLOOKUP($A123,'Season 10'!AK$4:CN$104,43,0),"0"),
IFERROR(VLOOKUP($A123,'Season 11'!AK$4:CN$104,43,0),"0"),IFERROR(VLOOKUP($A123,'Season 12'!AK$4:CN$104,43,0),"0"),
IFERROR(VLOOKUP($A123,'Season 13'!AK$4:CN$104,43,0),"0"),IFERROR(VLOOKUP($A123,'Season 14'!AK$4:CN$104,43,0),"0"),IFERROR(VLOOKUP($A123,'Season 15'!AK$4:CN$104,43,0),"0"),)</f>
        <v>0</v>
      </c>
      <c r="AQ123" s="398">
        <f>SUM(IFERROR(VLOOKUP($A123,'Season 1'!AJ$4:CM$104,44,0),"0"),IFERROR(VLOOKUP($A123,'Season 2'!AK$4:CN$104,44,0),"0"),
IFERROR(VLOOKUP($A123,'Season 3'!AK$4:CN$104,44,0),"0"),IFERROR(VLOOKUP($A123,'Season 4'!AK$4:CN$104,44,0),"0"),
IFERROR(VLOOKUP($A123,'Season 5'!AK$4:CN$104,44,0),"0"),IFERROR(VLOOKUP($A123,'Season 6'!AK$4:CN$104,44,0),"0"),
IFERROR(VLOOKUP($A123,'Season 7'!AK$4:CN$104,44,0),"0"),IFERROR(VLOOKUP($A123,'Season 8'!AK$4:CN$104,44,0),"0"),
IFERROR(VLOOKUP($A123,'Season 9'!AK$4:CN$104,44,0),"0"),IFERROR(VLOOKUP($A123,'Season 10'!AK$4:CN$104,44,0),"0"),
IFERROR(VLOOKUP($A123,'Season 11'!AK$4:CN$104,44,0),"0"),IFERROR(VLOOKUP($A123,'Season 12'!AK$4:CN$104,44,0),"0"),
IFERROR(VLOOKUP($A123,'Season 13'!AK$4:CN$104,44,0),"0"),IFERROR(VLOOKUP($A123,'Season 14'!AK$4:CN$104,44,0),"0"),IFERROR(VLOOKUP($A123,'Season 15'!AK$4:CN$104,44,0),"0"),)</f>
        <v>0</v>
      </c>
      <c r="AR123" s="518">
        <f>SUM(IFERROR(VLOOKUP($A123,'Season 1'!AJ$4:CM$104,45,0),"0"),IFERROR(VLOOKUP($A123,'Season 2'!AK$4:CN$104,45,0),"0"),
IFERROR(VLOOKUP($A123,'Season 3'!AK$4:CN$104,45,0),"0"),IFERROR(VLOOKUP($A123,'Season 4'!AK$4:CN$104,45,0),"0"),
IFERROR(VLOOKUP($A123,'Season 5'!AK$4:CN$104,45,0),"0"),IFERROR(VLOOKUP($A123,'Season 6'!AK$4:CN$104,45,0),"0"),
IFERROR(VLOOKUP($A123,'Season 7'!AK$4:CN$104,45,0),"0"),IFERROR(VLOOKUP($A123,'Season 8'!AK$4:CN$104,45,0),"0"),
IFERROR(VLOOKUP($A123,'Season 9'!AK$4:CN$104,45,0),"0"),IFERROR(VLOOKUP($A123,'Season 10'!AK$4:CN$104,45,0),"0"),
IFERROR(VLOOKUP($A123,'Season 11'!AK$4:CN$104,45,0),"0"),IFERROR(VLOOKUP($A123,'Season 12'!AK$4:CN$104,45,0),"0"),
IFERROR(VLOOKUP($A123,'Season 13'!AK$4:CN$104,45,0),"0"),IFERROR(VLOOKUP($A123,'Season 14'!AK$4:CN$104,45,0),"0"),IFERROR(VLOOKUP($A123,'Season 15'!AK$4:CN$104,45,0),"0"),)</f>
        <v>0</v>
      </c>
      <c r="AS123" s="21">
        <f>SUM(IFERROR(VLOOKUP($A123,'Season 1'!AJ$4:CM$104,46,0),"0"),IFERROR(VLOOKUP($A123,'Season 2'!AK$4:CN$104,46,0),"0"),
IFERROR(VLOOKUP($A123,'Season 3'!AK$4:CN$104,46,0),"0"),IFERROR(VLOOKUP($A123,'Season 4'!AK$4:CN$104,46,0),"0"),
IFERROR(VLOOKUP($A123,'Season 5'!AK$4:CN$104,46,0),"0"),IFERROR(VLOOKUP($A123,'Season 6'!AK$4:CN$104,46,0),"0"),
IFERROR(VLOOKUP($A123,'Season 7'!AK$4:CN$104,46,0),"0"),IFERROR(VLOOKUP($A123,'Season 8'!AK$4:CN$104,46,0),"0"),
IFERROR(VLOOKUP($A123,'Season 9'!AK$4:CN$104,46,0),"0"),IFERROR(VLOOKUP($A123,'Season 10'!AK$4:CN$104,46,0),"0"),
IFERROR(VLOOKUP($A123,'Season 11'!AK$4:CN$104,46,0),"0"),IFERROR(VLOOKUP($A123,'Season 12'!AK$4:CN$104,46,0),"0"),
IFERROR(VLOOKUP($A123,'Season 13'!AK$4:CN$104,46,0),"0"),IFERROR(VLOOKUP($A123,'Season 14'!AK$4:CN$104,46,0),"0"),IFERROR(VLOOKUP($A123,'Season 15'!AK$4:CN$104,46,0),"0"),)</f>
        <v>0</v>
      </c>
      <c r="AT123" s="402">
        <f>SUM(IFERROR(VLOOKUP($A123,'Season 1'!AJ$4:CM$104,47,0),"0"),IFERROR(VLOOKUP($A123,'Season 2'!AK$4:CN$104,47,0),"0"),
IFERROR(VLOOKUP($A123,'Season 3'!AK$4:CN$104,47,0),"0"),IFERROR(VLOOKUP($A123,'Season 4'!AK$4:CN$104,47,0),"0"),
IFERROR(VLOOKUP($A123,'Season 5'!AK$4:CN$104,47,0),"0"),IFERROR(VLOOKUP($A123,'Season 6'!AK$4:CN$104,47,0),"0"),
IFERROR(VLOOKUP($A123,'Season 7'!AK$4:CN$104,47,0),"0"),IFERROR(VLOOKUP($A123,'Season 8'!AK$4:CN$104,47,0),"0"),
IFERROR(VLOOKUP($A123,'Season 9'!AK$4:CN$104,47,0),"0"),IFERROR(VLOOKUP($A123,'Season 10'!AK$4:CN$104,47,0),"0"),
IFERROR(VLOOKUP($A123,'Season 11'!AK$4:CN$104,47,0),"0"),IFERROR(VLOOKUP($A123,'Season 12'!AK$4:CN$104,47,0),"0"),
IFERROR(VLOOKUP($A123,'Season 13'!AK$4:CN$104,47,0),"0"),IFERROR(VLOOKUP($A123,'Season 14'!AK$4:CN$104,47,0),"0"),IFERROR(VLOOKUP($A123,'Season 15'!AK$4:CN$104,47,0),"0"),)</f>
        <v>0</v>
      </c>
      <c r="AU123" s="403">
        <f>SUM(IFERROR(VLOOKUP($A123,'Season 3'!AK$4:CN$104,48,0),"0"),IFERROR(VLOOKUP($A123,'Season 4'!AK$4:CN$104,48,0),"0"),
IFERROR(VLOOKUP($A123,'Season 5'!AK$4:CN$104,48,0),"0"),IFERROR(VLOOKUP($A123,'Season 6'!AK$4:CN$104,48,0),"0"),
IFERROR(VLOOKUP($A123,'Season 7'!AK$4:CN$104,48,0),"0"),IFERROR(VLOOKUP($A123,'Season 8'!AK$4:CN$104,48,0),"0"),
IFERROR(VLOOKUP($A123,'Season 9'!AK$4:CN$104,48,0),"0"),IFERROR(VLOOKUP($A123,'Season 10'!AK$4:CN$104,48,0),"0"),
IFERROR(VLOOKUP($A123,'Season 11'!AK$4:CN$104,48,0),"0"),IFERROR(VLOOKUP($A123,'Season 12'!AK$4:CN$104,48,0),"0"),
IFERROR(VLOOKUP($A123,'Season 13'!AK$4:CN$104,48,0),"0"),IFERROR(VLOOKUP($A123,'Season 14'!AK$4:CN$104,48,0),"0"),IFERROR(VLOOKUP($A123,'Season 15'!AK$4:CN$104,48,0),"0"),)</f>
        <v>0</v>
      </c>
      <c r="AV123" s="398">
        <f>SUM(IFERROR(VLOOKUP($A123,'Season 3'!AK$4:CN$104,49,0),"0"),IFERROR(VLOOKUP($A123,'Season 4'!AK$4:CN$104,49,0),"0"),
IFERROR(VLOOKUP($A123,'Season 5'!AK$4:CN$104,49,0),"0"),IFERROR(VLOOKUP($A123,'Season 6'!AK$4:CN$104,49,0),"0"),
IFERROR(VLOOKUP($A123,'Season 7'!AK$4:CN$104,49,0),"0"),IFERROR(VLOOKUP($A123,'Season 8'!AK$4:CN$104,49,0),"0"),
IFERROR(VLOOKUP($A123,'Season 9'!AK$4:CN$104,49,0),"0"),IFERROR(VLOOKUP($A123,'Season 10'!AK$4:CN$104,49,0),"0"),
IFERROR(VLOOKUP($A123,'Season 11'!AK$4:CN$104,49,0),"0"),IFERROR(VLOOKUP($A123,'Season 12'!AK$4:CN$104,49,0),"0"),
IFERROR(VLOOKUP($A123,'Season 13'!AK$4:CN$104,49,0),"0"),IFERROR(VLOOKUP($A123,'Season 14'!AK$4:CN$104,49,0),"0"),IFERROR(VLOOKUP($A123,'Season 15'!AK$4:CN$104,49,0),"0"),)</f>
        <v>0</v>
      </c>
      <c r="AW123" s="518">
        <f>SUM(IFERROR(VLOOKUP($A123,'Season 3'!AK$4:CN$104,50,0),"0"),IFERROR(VLOOKUP($A123,'Season 4'!AK$4:CN$104,50,0),"0"),
IFERROR(VLOOKUP($A123,'Season 5'!AK$4:CN$104,50,0),"0"),IFERROR(VLOOKUP($A123,'Season 6'!AK$4:CN$104,50,0),"0"),
IFERROR(VLOOKUP($A123,'Season 7'!AK$4:CN$104,50,0),"0"),IFERROR(VLOOKUP($A123,'Season 8'!AK$4:CN$104,50,0),"0"),
IFERROR(VLOOKUP($A123,'Season 9'!AK$4:CN$104,50,0),"0"),IFERROR(VLOOKUP($A123,'Season 10'!AK$4:CN$104,50,0),"0"),
IFERROR(VLOOKUP($A123,'Season 11'!AK$4:CN$104,50,0),"0"),IFERROR(VLOOKUP($A123,'Season 12'!AK$4:CN$104,50,0),"0"),
IFERROR(VLOOKUP($A123,'Season 13'!AK$4:CN$104,50,0),"0"),IFERROR(VLOOKUP($A123,'Season 14'!AK$4:CN$104,50,0),"0"),IFERROR(VLOOKUP($A123,'Season 15'!AK$4:CN$104,50,0),"0"),)</f>
        <v>0</v>
      </c>
      <c r="AX123" s="21">
        <f>SUM(IFERROR(VLOOKUP($A123,'Season 3'!AK$4:CN$104,51,0),"0"),IFERROR(VLOOKUP($A123,'Season 4'!AK$4:CN$104,51,0),"0"),
IFERROR(VLOOKUP($A123,'Season 5'!AK$4:CN$104,51,0),"0"),IFERROR(VLOOKUP($A123,'Season 6'!AK$4:CN$104,51,0),"0"),
IFERROR(VLOOKUP($A123,'Season 7'!AK$4:CN$104,51,0),"0"),IFERROR(VLOOKUP($A123,'Season 8'!AK$4:CN$104,51,0),"0"),
IFERROR(VLOOKUP($A123,'Season 9'!AK$4:CN$104,51,0),"0"),IFERROR(VLOOKUP($A123,'Season 10'!AK$4:CN$104,51,0),"0"),
IFERROR(VLOOKUP($A123,'Season 11'!AK$4:CN$104,51,0),"0"),IFERROR(VLOOKUP($A123,'Season 12'!AK$4:CN$104,51,0),"0"),
IFERROR(VLOOKUP($A123,'Season 13'!AK$4:CN$104,51,0),"0"),IFERROR(VLOOKUP($A123,'Season 14'!AK$4:CN$104,51,0),"0"),IFERROR(VLOOKUP($A123,'Season 15'!AK$4:CN$104,51,0),"0"),)</f>
        <v>0</v>
      </c>
      <c r="AY123" s="402">
        <f>SUM(IFERROR(VLOOKUP($A123,'Season 3'!AK$4:CN$104,52,0),"0"),IFERROR(VLOOKUP($A123,'Season 4'!AK$4:CN$104,52,0),"0"),
IFERROR(VLOOKUP($A123,'Season 5'!AK$4:CN$104,52,0),"0"),IFERROR(VLOOKUP($A123,'Season 6'!AK$4:CN$104,52,0),"0"),
IFERROR(VLOOKUP($A123,'Season 7'!AK$4:CN$104,52,0),"0"),IFERROR(VLOOKUP($A123,'Season 8'!AK$4:CN$104,52,0),"0"),
IFERROR(VLOOKUP($A123,'Season 9'!AK$4:CN$104,52,0),"0"),IFERROR(VLOOKUP($A123,'Season 10'!AK$4:CN$104,52,0),"0"),
IFERROR(VLOOKUP($A123,'Season 11'!AK$4:CN$104,52,0),"0"),IFERROR(VLOOKUP($A123,'Season 12'!AK$4:CN$104,52,0),"0"),
IFERROR(VLOOKUP($A123,'Season 13'!AK$4:CN$104,52,0),"0"),IFERROR(VLOOKUP($A123,'Season 14'!AK$4:CN$104,52,0),"0"),IFERROR(VLOOKUP($A123,'Season 15'!AK$4:CN$104,52,0),"0"),)</f>
        <v>0</v>
      </c>
      <c r="AZ123" s="403">
        <f>SUM(IFERROR(VLOOKUP($A123,'Season 1'!AJ$4:CM$104,38,0),"0"),IFERROR(VLOOKUP($A123,'Season 2'!AK$4:CN$104,48,0),"0"),)</f>
        <v>0</v>
      </c>
      <c r="BA123" s="398">
        <f>SUM(IFERROR(VLOOKUP($A123,'Season 1'!AJ$4:CM$104,39,0),"0"),IFERROR(VLOOKUP($A123,'Season 2'!AK$4:CN$104,49,0),"0"),)</f>
        <v>0</v>
      </c>
      <c r="BB123" s="518">
        <f>SUM(IFERROR(VLOOKUP($A123,'Season 1'!AJ$4:CM$104,40,0),"0"),IFERROR(VLOOKUP($A123,'Season 2'!AK$4:CN$104,50,0),"0"),)</f>
        <v>0</v>
      </c>
      <c r="BC123" s="21">
        <f>SUM(IFERROR(VLOOKUP($A123,'Season 1'!AJ$4:CM$104,41,0),"0"),IFERROR(VLOOKUP($A123,'Season 2'!AK$4:CN$104,51,0),"0"),)</f>
        <v>0</v>
      </c>
      <c r="BD123" s="402">
        <f>SUM(IFERROR(VLOOKUP($A123,'Season 1'!AJ$4:CM$104,42,0),"0"),IFERROR(VLOOKUP($A123,'Season 2'!AK$4:CN$104,52,0),"0"),)</f>
        <v>0</v>
      </c>
      <c r="BE123" s="561">
        <f>SUM(
IFERROR(VLOOKUP($A123,'Season 1'!AJ$4:CM$104,48,0),"0"),IFERROR(VLOOKUP($A123,'Season 2'!AK$4:CN$104,53,0),"0"),
IFERROR(VLOOKUP($A123,'Season 3'!AK$4:CN$104,53,0),"0"),IFERROR(VLOOKUP($A123,'Season 4'!AK$4:CN$104,53,0),"0"),
IFERROR(VLOOKUP($A123,'Season 5'!AK$4:CN$104,53,0),"0"),IFERROR(VLOOKUP($A123,'Season 6'!AK$4:CN$104,53,0),"0"),
IFERROR(VLOOKUP($A123,'Season 7'!AK$4:CN$104,53,0),"0"),IFERROR(VLOOKUP($A123,'Season 8'!AK$4:CN$104,53,0),"0"),
IFERROR(VLOOKUP($A123,'Season 9'!AK$4:CN$104,53,0),"0"),IFERROR(VLOOKUP($A123,'Season 10'!AK$4:CN$104,53,0),"0"),
IFERROR(VLOOKUP($A123,'Season 11'!AK$4:CN$104,53,0),"0"),IFERROR(VLOOKUP($A123,'Season 12'!AK$4:CN$104,53,0),"0"),
IFERROR(VLOOKUP($A123,'Season 13'!AK$4:CN$104,53,0),"0"),IFERROR(VLOOKUP($A123,'Season 14'!AK$4:CN$104,53,0),"0"),IFERROR(VLOOKUP($A123,'Season 15'!AK$4:CN$104,53,0),"0"),)</f>
        <v>0</v>
      </c>
      <c r="BF123" s="562">
        <f>SUM(
IFERROR(VLOOKUP($A123,'Season 1'!AJ$4:CM$104,49,0),"0"),IFERROR(VLOOKUP($A123,'Season 2'!AK$4:CN$104,54,0),"0"),
IFERROR(VLOOKUP($A123,'Season 3'!AK$4:CN$104,54,0),"0"),IFERROR(VLOOKUP($A123,'Season 4'!AK$4:CN$104,54,0),"0"),
IFERROR(VLOOKUP($A123,'Season 5'!AK$4:CN$104,54,0),"0"),IFERROR(VLOOKUP($A123,'Season 6'!AK$4:CN$104,54,0),"0"),
IFERROR(VLOOKUP($A123,'Season 7'!AK$4:CN$104,54,0),"0"),IFERROR(VLOOKUP($A123,'Season 8'!AK$4:CN$104,54,0),"0"),
IFERROR(VLOOKUP($A123,'Season 9'!AK$4:CN$104,54,0),"0"),IFERROR(VLOOKUP($A123,'Season 10'!AK$4:CN$104,54,0),"0"),
IFERROR(VLOOKUP($A123,'Season 11'!AK$4:CN$104,540),"0"),IFERROR(VLOOKUP($A123,'Season 12'!AK$4:CN$104,54,0),"0"),
IFERROR(VLOOKUP($A123,'Season 13'!AK$4:CN$104,54,0),"0"),IFERROR(VLOOKUP($A123,'Season 14'!AK$4:CN$104,54,0),"0"),IFERROR(VLOOKUP($A123,'Season 15'!AK$4:CN$104,54,0),"0"),)</f>
        <v>0</v>
      </c>
      <c r="BG123" s="529" t="e">
        <f t="shared" si="3"/>
        <v>#DIV/0!</v>
      </c>
      <c r="BI123" s="553"/>
      <c r="BJ123" s="553"/>
      <c r="BK123" s="553"/>
      <c r="BL123" s="553"/>
      <c r="BM123" s="553"/>
      <c r="BN123" s="553"/>
      <c r="BO123" s="822"/>
      <c r="BP123" s="822"/>
      <c r="BQ123" s="822"/>
      <c r="BR123" s="822"/>
      <c r="BS123" s="12" t="str">
        <f>IFERROR(VLOOKUP($A123,'Season 1'!$AJ$4:$CM$104,50,0),"0")</f>
        <v>0</v>
      </c>
      <c r="BT123" s="12" t="str">
        <f>IFERROR(VLOOKUP($A123,'Season 1'!$AJ$4:$CM$104,51,0),"0")</f>
        <v>0</v>
      </c>
      <c r="BU123" s="12" t="str">
        <f>IFERROR(VLOOKUP($A123,'Season 2'!$AK$4:$CN$104,55,0),"0")</f>
        <v>0</v>
      </c>
      <c r="BV123" s="12" t="str">
        <f>IFERROR(VLOOKUP($A123,'Season 2'!$AK$4:$CN$104,56,0),"0")</f>
        <v>0</v>
      </c>
      <c r="BW123" s="12" t="str">
        <f>IFERROR(VLOOKUP($A123,'Season 3'!$AK$4:$CN$104,55,0),"0")</f>
        <v>0</v>
      </c>
      <c r="BX123" s="12" t="str">
        <f>IFERROR(VLOOKUP($A123,'Season 3'!$AK$4:$CN$104,56,0),"0")</f>
        <v>0</v>
      </c>
      <c r="BY123" s="12" t="str">
        <f>IFERROR(VLOOKUP($A123,'Season 4'!$AK$4:$CN$104,55,0),"0")</f>
        <v>0</v>
      </c>
      <c r="BZ123" s="12" t="str">
        <f>IFERROR(VLOOKUP($A123,'Season 4'!$AK$4:$CN$104,56,0),"0")</f>
        <v>0</v>
      </c>
      <c r="CA123" s="12" t="str">
        <f>IFERROR(VLOOKUP($A123,'Season 5'!$AK$4:$CN$104,55,0),"0")</f>
        <v>0</v>
      </c>
      <c r="CB123" s="12" t="str">
        <f>IFERROR(VLOOKUP($A123,'Season 5'!$AK$4:$CN$104,56,0),"0")</f>
        <v>0</v>
      </c>
      <c r="CC123" s="12" t="str">
        <f>IFERROR(VLOOKUP($A123,'Season 6'!$AK$4:$CN$104,55,0),"0")</f>
        <v>0</v>
      </c>
      <c r="CD123" s="12" t="str">
        <f>IFERROR(VLOOKUP($A123,'Season 6'!$AK$4:$CN$104,56,0),"0")</f>
        <v>0</v>
      </c>
      <c r="CE123" s="12" t="str">
        <f>IFERROR(VLOOKUP($A123,'Season 7'!$AK$4:$CN$104,55,0),"0")</f>
        <v>0</v>
      </c>
      <c r="CF123" s="12" t="str">
        <f>IFERROR(VLOOKUP($A123,'Season 7'!$AK$4:$CN$104,56,0),"0")</f>
        <v>0</v>
      </c>
      <c r="CG123" s="12" t="str">
        <f>IFERROR(VLOOKUP($A123,'Season 8'!$AK$4:$CN$104,55,0),"0")</f>
        <v>0</v>
      </c>
      <c r="CH123" s="12" t="str">
        <f>IFERROR(VLOOKUP($A123,'Season 8'!$AK$4:$CN$104,56,0),"0")</f>
        <v>0</v>
      </c>
      <c r="CI123" s="12" t="str">
        <f>IFERROR(VLOOKUP($A123,'Season 9'!$AK$4:$CN$104,55,0),"0")</f>
        <v>0</v>
      </c>
      <c r="CJ123" s="12" t="str">
        <f>IFERROR(VLOOKUP($A123,'Season 9'!$AK$4:$CN$104,56,0),"0")</f>
        <v>0</v>
      </c>
      <c r="CK123" s="12" t="str">
        <f>IFERROR(VLOOKUP($A123,'Season 10'!$AK$4:$CN$104,55,0),"0")</f>
        <v>0</v>
      </c>
      <c r="CL123" s="12" t="str">
        <f>IFERROR(VLOOKUP($A123,'Season 10'!$AK$4:$CN$104,56,0),"0")</f>
        <v>0</v>
      </c>
      <c r="CM123" s="12" t="str">
        <f>IFERROR(VLOOKUP($A123,'Season 11'!$AK$4:$CN$104,55,0),"0")</f>
        <v>0</v>
      </c>
      <c r="CN123" s="12" t="str">
        <f>IFERROR(VLOOKUP($A123,'Season 11'!$AK$4:$CN$104,56,0),"0")</f>
        <v>0</v>
      </c>
      <c r="CO123" s="12" t="str">
        <f>IFERROR(VLOOKUP($A123,'Season 12'!$AK$4:$CN$104,55,0),"0")</f>
        <v>0</v>
      </c>
      <c r="CP123" s="12" t="str">
        <f>IFERROR(VLOOKUP($A123,'Season 12'!$AK$4:$CN$104,56,0),"0")</f>
        <v>0</v>
      </c>
      <c r="CQ123" s="12" t="str">
        <f>IFERROR(VLOOKUP($A123,'Season 13'!$AK$4:$CN$104,55,0),"0")</f>
        <v>0</v>
      </c>
      <c r="CR123" s="12" t="str">
        <f>IFERROR(VLOOKUP($A123,'Season 13'!$AK$4:$CN$104,56,0),"0")</f>
        <v>0</v>
      </c>
      <c r="CS123" s="12" t="str">
        <f>IFERROR(VLOOKUP($A123,'Season 14'!$AK$4:$CN$104,55,0),"0")</f>
        <v>0</v>
      </c>
      <c r="CT123" s="12" t="str">
        <f>IFERROR(VLOOKUP($A123,'Season 14'!$AK$4:$CN$104,56,0),"0")</f>
        <v>0</v>
      </c>
      <c r="CU123" s="12" t="str">
        <f>IFERROR(VLOOKUP($A123,'Season 15'!$AK$4:$CN$104,55,0),"0")</f>
        <v>0</v>
      </c>
      <c r="CV123" s="12" t="str">
        <f>IFERROR(VLOOKUP($A123,'Season 15'!$AK$4:$CN$104,56,0),"0")</f>
        <v>0</v>
      </c>
    </row>
    <row r="124" spans="1:100" x14ac:dyDescent="0.25">
      <c r="A124" s="2" t="s">
        <v>35</v>
      </c>
      <c r="B124" s="516" t="str">
        <f>IFERROR(VLOOKUP('Data Totals'!A124,'Season 1'!AJ$4:CH$104,2,FALSE),IFERROR(VLOOKUP('Data Totals'!A124,'Season 2'!AK$4:CI$104,2,FALSE),IFERROR(VLOOKUP('Data Totals'!A124,'Season 3'!AK$4:CI$104,2,FALSE),IFERROR(VLOOKUP('Data Totals'!A124,'Season 4'!AK$4:CI$104,2,FALSE),IFERROR(VLOOKUP('Data Totals'!A124,'Season 5'!AK$4:CI$104,2,FALSE),IFERROR(VLOOKUP('Data Totals'!A124,'Season 6'!AK$4:CI$104,2,FALSE),IFERROR(VLOOKUP('Data Totals'!A124,'Season 7'!AK$4:CI$104,2,FALSE),IFERROR(VLOOKUP('Data Totals'!A124,'Season 8'!AK$4:CI$104,2,FALSE),IFERROR(VLOOKUP('Data Totals'!A124,'Season 9'!AK$4:CI$104,2,FALSE),IFERROR(VLOOKUP('Data Totals'!A124,'Season 10'!AK$4:CI$104,2,FALSE),IFERROR(VLOOKUP('Data Totals'!A124,'Season 11'!AK$4:CI$104,2,FALSE),IFERROR(VLOOKUP('Data Totals'!A124,'Season 12'!AK$4:CI$104,2,FALSE),IFERROR(VLOOKUP('Data Totals'!A124,'Season 13'!AK$4:CI$104,2,FALSE),IFERROR(VLOOKUP('Data Totals'!A124,'Season 14'!AK$4:CI$104,2,FALSE),IFERROR(VLOOKUP('Data Totals'!A124,'Season 15'!AK$4:CI$104,2,FALSE),"N/A")))))))))))))))</f>
        <v>N/A</v>
      </c>
      <c r="C124" s="517" t="str">
        <f>IFERROR(VLOOKUP('Data Totals'!A124,'Season 1'!AJ$4:CH$104,3,FALSE),IFERROR(VLOOKUP('Data Totals'!A124,'Season 2'!AK$4:CI$104,3,FALSE),IFERROR(VLOOKUP('Data Totals'!A124,'Season 3'!AK$4:CI$104,3,FALSE),IFERROR(VLOOKUP('Data Totals'!A124,'Season 4'!AK$4:CI$104,3,FALSE),IFERROR(VLOOKUP('Data Totals'!A124,'Season 5'!AK$4:CI$104,3,FALSE),IFERROR(VLOOKUP('Data Totals'!A124,'Season 6'!AK$4:CI$104,3,FALSE),IFERROR(VLOOKUP('Data Totals'!A124,'Season 7'!AK$4:CI$104,3,FALSE),IFERROR(VLOOKUP('Data Totals'!A124,'Season 8'!AK$4:CI$104,3,FALSE),IFERROR(VLOOKUP('Data Totals'!A124,'Season 9'!AK$4:CI$104,3,FALSE),IFERROR(VLOOKUP('Data Totals'!A124,'Season 10'!AK$4:CI$104,3,FALSE),IFERROR(VLOOKUP('Data Totals'!A124,'Season 11'!AK$4:CI$104,3,FALSE),IFERROR(VLOOKUP('Data Totals'!A124,'Season 12'!AK$4:CI$104,3,FALSE),IFERROR(VLOOKUP('Data Totals'!A124,'Season 13'!AK$4:CI$104,3,FALSE),IFERROR(VLOOKUP('Data Totals'!A124,'Season 14'!AK$4:CI$104,3,FALSE),IFERROR(VLOOKUP('Data Totals'!A124,'Season 15'!AK$4:CI$104,3,FALSE),"N/A")))))))))))))))</f>
        <v>N/A</v>
      </c>
      <c r="D124" s="517" t="str">
        <f>IFERROR(VLOOKUP('Data Totals'!A124,'Season 15'!AK$4:CI$104,4,FALSE),IFERROR(VLOOKUP('Data Totals'!A124,'Season 14'!AK$4:CI$104,4,FALSE),IFERROR(VLOOKUP('Data Totals'!A124,'Season 13'!AK$4:CI$104,4,FALSE),IFERROR(VLOOKUP('Data Totals'!A124,'Season 12'!AK$4:CI$104,4,FALSE),IFERROR(VLOOKUP('Data Totals'!A124,'Season 11'!AK$4:CI$104,4,FALSE),IFERROR(VLOOKUP('Data Totals'!A124,'Season 10'!AK$4:CI$104,4,FALSE),IFERROR(VLOOKUP('Data Totals'!A124,'Season 9'!AK$4:CI$104,4,FALSE),IFERROR(VLOOKUP('Data Totals'!A124,'Season 8'!AK$4:CI$104,4,FALSE),IFERROR(VLOOKUP('Data Totals'!A124,'Season 7'!AK$4:CI$104,4,FALSE),IFERROR(VLOOKUP('Data Totals'!A124,'Season 6'!AK$4:CI$104,4,FALSE),IFERROR(VLOOKUP('Data Totals'!A124,'Season 5'!AK$4:CI$104,4,FALSE),IFERROR(VLOOKUP('Data Totals'!A124,'Season 4'!AK$4:CI$104,4,FALSE),IFERROR(VLOOKUP('Data Totals'!A124,'Season 3'!AK$4:CI$104,4,FALSE),IFERROR(VLOOKUP('Data Totals'!A124,'Season 2'!AK$4:CI$104,4,FALSE),IFERROR(VLOOKUP('Data Totals'!A124,'Season 1'!AJ$4:CH$104,4,FALSE),"N/A")))))))))))))))</f>
        <v>N/A</v>
      </c>
      <c r="E124" s="517" t="e">
        <f t="shared" si="2"/>
        <v>#VALUE!</v>
      </c>
      <c r="F124" s="398">
        <f>SUM(IFERROR(VLOOKUP(A124,BI$3:BN$152,2,0),"0"),
IFERROR(VLOOKUP(A124,'Season 1'!AJ$4:CM$104,7,0),"0"),IFERROR(VLOOKUP(A124,'Season 2'!AK$4:CN$104,7,0),"0"),
IFERROR(VLOOKUP(A124,'Season 3'!AK$4:CN$104,7,0),"0"),IFERROR(VLOOKUP(A124,'Season 4'!AK$4:CN$104,7,0),"0"),
IFERROR(VLOOKUP(A124,'Season 5'!AK$4:CN$104,7,0),"0"),IFERROR(VLOOKUP(A124,'Season 6'!AK$4:CN$104,7,0),"0"),
IFERROR(VLOOKUP(A124,'Season 7'!AK$4:CN$104,7,0),"0"),IFERROR(VLOOKUP(A124,'Season 8'!AK$4:CN$104,7,0),"0"),
IFERROR(VLOOKUP(A124,'Season 9'!AK$4:CN$104,7,0),"0"),IFERROR(VLOOKUP(A124,'Season 10'!AK$4:CN$104,7,0),"0"),
IFERROR(VLOOKUP(A124,'Season 11'!AK$4:CN$104,7,0),"0"),IFERROR(VLOOKUP(A124,'Season 12'!AK$4:CN$104,7,0),"0"),
IFERROR(VLOOKUP(A124,'Season 13'!AK$4:CN$104,7,0),"0"),IFERROR(VLOOKUP(A124,'Season 14'!AK$4:CN$104,7,0),"0"),IFERROR(VLOOKUP(A124,'Season 15'!AK$4:CN$104,7,0),"0"),)</f>
        <v>0</v>
      </c>
      <c r="G124" s="398">
        <f>SUM(
IFERROR(VLOOKUP(A124,'Season 1'!AJ$4:CM$104,8,0),"0"),IFERROR(VLOOKUP(A124,'Season 2'!AK$4:CN$104,8,0),"0"),
IFERROR(VLOOKUP(A124,'Season 3'!AK$4:CN$104,8,0),"0"),IFERROR(VLOOKUP(A124,'Season 4'!AK$4:CN$104,8,0),"0"),
IFERROR(VLOOKUP(A124,'Season 5'!AK$4:CN$104,8,0),"0"),IFERROR(VLOOKUP(A124,'Season 6'!AK$4:CN$104,8,0),"0"),
IFERROR(VLOOKUP(A124,'Season 7'!AK$4:CN$104,8,0),"0"),IFERROR(VLOOKUP(A124,'Season 8'!AK$4:CN$104,8,0),"0"),
IFERROR(VLOOKUP(A124,'Season 9'!AK$4:CN$104,8,0),"0"),IFERROR(VLOOKUP(A124,'Season 10'!AK$4:CN$104,8,0),"0"),
IFERROR(VLOOKUP(A124,'Season 11'!AK$4:CN$104,8,0),"0"),IFERROR(VLOOKUP(A124,'Season 12'!AK$4:CN$104,8,0),"0"),
IFERROR(VLOOKUP(A124,'Season 13'!AK$4:CN$104,8,0),"0"),IFERROR(VLOOKUP(A124,'Season 14'!AK$4:CN$104,8,0),"0"),IFERROR(VLOOKUP(A124,'Season 15'!AK$4:CN$104,8,0),"0"),)</f>
        <v>0</v>
      </c>
      <c r="H124" s="329">
        <f>SUM(
IFERROR(VLOOKUP(A124,'Season 1'!AJ$4:CM$104,9,0),"0"),IFERROR(VLOOKUP(A124,'Season 2'!AK$4:CN$104,9,0),"0"),
IFERROR(VLOOKUP(A124,'Season 3'!AK$4:CN$104,9,0),"0"),IFERROR(VLOOKUP(A124,'Season 4'!AK$4:CN$104,9,0),"0"),
IFERROR(VLOOKUP(A124,'Season 5'!AK$4:CN$104,9,0),"0"),IFERROR(VLOOKUP(A124,'Season 6'!AK$4:CN$104,9,0),"0"),
IFERROR(VLOOKUP(A124,'Season 7'!AK$4:CN$104,9,0),"0"),IFERROR(VLOOKUP(A124,'Season 8'!AK$4:CN$104,9,0),"0"),
IFERROR(VLOOKUP(A124,'Season 9'!AK$4:CN$104,9,0),"0"),IFERROR(VLOOKUP(A124,'Season 10'!AK$4:CN$104,9,0),"0"),
IFERROR(VLOOKUP(A124,'Season 11'!AK$4:CN$104,9,0),"0"),IFERROR(VLOOKUP(A124,'Season 12'!AK$4:CN$104,9,0),"0"),
IFERROR(VLOOKUP(A124,'Season 13'!AK$4:CN$104,9,0),"0"),IFERROR(VLOOKUP(A124,'Season 14'!AK$4:CN$104,9,0),"0"),IFERROR(VLOOKUP(A124,'Season 15'!AK$4:CN$104,9,0),"0"),)</f>
        <v>0</v>
      </c>
      <c r="I124" s="518">
        <f>SUM(
IFERROR(VLOOKUP(A124,'Season 1'!AJ$4:CM$104,10,0),"0"),IFERROR(VLOOKUP(A124,'Season 2'!AK$4:CN$104,10,0),"0"),
IFERROR(VLOOKUP(A124,'Season 3'!AK$4:CN$104,10,0),"0"),IFERROR(VLOOKUP(A124,'Season 4'!AK$4:CN$104,10,0),"0"),
IFERROR(VLOOKUP(A124,'Season 5'!AK$4:CN$104,10,0),"0"),IFERROR(VLOOKUP(A124,'Season 6'!AK$4:CN$104,10,0),"0"),
IFERROR(VLOOKUP(A124,'Season 7'!AK$4:CN$104,10,0),"0"),IFERROR(VLOOKUP(A124,'Season 8'!AK$4:CN$104,10,0),"0"),
IFERROR(VLOOKUP(A124,'Season 9'!AK$4:CN$104,10,0),"0"),IFERROR(VLOOKUP(A124,'Season 10'!AK$4:CN$104,10,0),"0"),
IFERROR(VLOOKUP(A124,'Season 11'!AK$4:CN$104,10,0),"0"),IFERROR(VLOOKUP(A124,'Season 12'!AK$4:CN$104,10,0),"0"),
IFERROR(VLOOKUP(A124,'Season 13'!AK$4:CN$104,10,0),"0"),IFERROR(VLOOKUP(A124,'Season 14'!AK$4:CN$104,10,0),"0"),IFERROR(VLOOKUP(A124,'Season 15'!AK$4:CN$104,10,0),"0"),)</f>
        <v>0</v>
      </c>
      <c r="J124" s="21">
        <f>SUM(IFERROR(VLOOKUP(A124,BI$3:BN$152,3,0),"0"),
IFERROR(VLOOKUP(A124,'Season 1'!AJ$4:CM$104,11,0),"0"),IFERROR(VLOOKUP(A124,'Season 2'!AK$4:CN$104,11,0),"0"),
IFERROR(VLOOKUP(A124,'Season 3'!AK$4:CN$104,11,0),"0"),IFERROR(VLOOKUP(A124,'Season 4'!AK$4:CN$104,11,0),"0"),
IFERROR(VLOOKUP(A124,'Season 5'!AK$4:CN$104,11,0),"0"),IFERROR(VLOOKUP(A124,'Season 6'!AK$4:CN$104,11,0),"0"),
IFERROR(VLOOKUP(A124,'Season 7'!AK$4:CN$104,11,0),"0"),IFERROR(VLOOKUP(A124,'Season 8'!AK$4:CN$104,11,0),"0"),
IFERROR(VLOOKUP(A124,'Season 9'!AK$4:CN$104,11,0),"0"),IFERROR(VLOOKUP(A124,'Season 10'!AK$4:CN$104,11,0),"0"),
IFERROR(VLOOKUP(A124,'Season 11'!AK$4:CN$104,11,0),"0"),IFERROR(VLOOKUP(A124,'Season 12'!AK$4:CN$104,11,0),"0"),
IFERROR(VLOOKUP(A124,'Season 13'!AK$4:CN$104,11,0),"0"),IFERROR(VLOOKUP(A124,'Season 14'!AK$4:CN$104,11,0),"0"),IFERROR(VLOOKUP(A124,'Season 15'!AK$4:CN$104,11,0),"0"),)</f>
        <v>0</v>
      </c>
      <c r="K124" s="402">
        <f>SUM(IFERROR(VLOOKUP($A124,BI$3:BN$152,4,0),"0"),
IFERROR(VLOOKUP($A124,'Season 1'!AJ$4:CM$104,12,0),"0"),IFERROR(VLOOKUP($A124,'Season 2'!AK$4:CN$104,12,0),"0"),
IFERROR(VLOOKUP($A124,'Season 3'!AK$4:CN$104,12,0),"0"),IFERROR(VLOOKUP($A124,'Season 4'!AK$4:CN$104,12,0),"0"),
IFERROR(VLOOKUP($A124,'Season 5'!AK$4:CN$104,12,0),"0"),IFERROR(VLOOKUP($A124,'Season 6'!AK$4:CN$104,12,0),"0"),
IFERROR(VLOOKUP($A124,'Season 7'!AK$4:CN$104,12,0),"0"),IFERROR(VLOOKUP($A124,'Season 8'!AK$4:CN$104,12,0),"0"),
IFERROR(VLOOKUP($A124,'Season 9'!AK$4:CN$104,12,0),"0"),IFERROR(VLOOKUP($A124,'Season 10'!AK$4:CN$104,12,0),"0"),
IFERROR(VLOOKUP($A124,'Season 11'!AK$4:CN$104,12,0),"0"),IFERROR(VLOOKUP($A124,'Season 12'!AK$4:CN$104,12,0),"0"),
IFERROR(VLOOKUP($A124,'Season 13'!AK$4:CN$104,12,0),"0"),IFERROR(VLOOKUP($A124,'Season 14'!AK$4:CN$104,12,0),"0"),IFERROR(VLOOKUP(A124,'Season 15'!AK$4:CN$104,12,0),"0"),)</f>
        <v>0</v>
      </c>
      <c r="L124" s="403">
        <f>SUM(
IFERROR(VLOOKUP($A124,'Season 1'!AJ$4:CM$104,13,0),"0"),IFERROR(VLOOKUP($A124,'Season 2'!AK$4:CN$104,13,0),"0"),
IFERROR(VLOOKUP($A124,'Season 3'!AK$4:CN$104,13,0),"0"),IFERROR(VLOOKUP($A124,'Season 4'!AK$4:CN$104,13,0),"0"),
IFERROR(VLOOKUP($A124,'Season 5'!AK$4:CN$104,13,0),"0"),IFERROR(VLOOKUP($A124,'Season 6'!AK$4:CN$104,13,0),"0"),
IFERROR(VLOOKUP($A124,'Season 7'!AK$4:CN$104,13,0),"0"),IFERROR(VLOOKUP($A124,'Season 8'!AK$4:CN$104,13,0),"0"),
IFERROR(VLOOKUP($A124,'Season 9'!AK$4:CN$104,13,0),"0"),IFERROR(VLOOKUP($A124,'Season 10'!AK$4:CN$104,13,0),"0"),
IFERROR(VLOOKUP($A124,'Season 11'!AK$4:CN$104,13,0),"0"),IFERROR(VLOOKUP($A124,'Season 12'!AK$4:CN$104,13,0),"0"),
IFERROR(VLOOKUP($A124,'Season 13'!AK$4:CN$104,13,0),"0"),IFERROR(VLOOKUP($A124,'Season 14'!AK$4:CN$104,13,0),"0"),IFERROR(VLOOKUP(A124,'Season 15'!AK$4:CN$104,13,0),"0"),)</f>
        <v>0</v>
      </c>
      <c r="M124" s="398">
        <f>SUM(
IFERROR(VLOOKUP($A124,'Season 1'!AJ$4:CM$104,14,0),"0"),IFERROR(VLOOKUP($A124,'Season 2'!AK$4:CN$104,14,0),"0"),
IFERROR(VLOOKUP($A124,'Season 3'!AK$4:CN$104,14,0),"0"),IFERROR(VLOOKUP($A124,'Season 4'!AK$4:CN$104,14,0),"0"),
IFERROR(VLOOKUP($A124,'Season 5'!AK$4:CN$104,14,0),"0"),IFERROR(VLOOKUP($A124,'Season 6'!AK$4:CN$104,14,0),"0"),
IFERROR(VLOOKUP($A124,'Season 7'!AK$4:CN$104,14,0),"0"),IFERROR(VLOOKUP($A124,'Season 8'!AK$4:CN$104,14,0),"0"),
IFERROR(VLOOKUP($A124,'Season 9'!AK$4:CN$104,14,0),"0"),IFERROR(VLOOKUP($A124,'Season 10'!AK$4:CN$104,14,0),"0"),
IFERROR(VLOOKUP($A124,'Season 11'!AK$4:CN$104,14,0),"0"),IFERROR(VLOOKUP($A124,'Season 12'!AK$4:CN$104,14,0),"0"),
IFERROR(VLOOKUP($A124,'Season 13'!AK$4:CN$104,14,0),"0"),IFERROR(VLOOKUP($A124,'Season 14'!AK$4:CN$104,14,0),"0"),IFERROR(VLOOKUP(A124,'Season 15'!AK$4:CN$104,14,0),"0"),)</f>
        <v>0</v>
      </c>
      <c r="N124" s="518">
        <f>SUM(
IFERROR(VLOOKUP($A124,'Season 1'!AJ$4:CM$104,15,0),"0"),IFERROR(VLOOKUP($A124,'Season 2'!AK$4:CN$104,15,0),"0"),
IFERROR(VLOOKUP($A124,'Season 3'!AK$4:CN$104,15,0),"0"),IFERROR(VLOOKUP($A124,'Season 4'!AK$4:CN$104,15,0),"0"),
IFERROR(VLOOKUP($A124,'Season 5'!AK$4:CN$104,15,0),"0"),IFERROR(VLOOKUP($A124,'Season 6'!AK$4:CN$104,15,0),"0"),
IFERROR(VLOOKUP($A124,'Season 7'!AK$4:CN$104,15,0),"0"),IFERROR(VLOOKUP($A124,'Season 8'!AK$4:CN$104,15,0),"0"),
IFERROR(VLOOKUP($A124,'Season 9'!AK$4:CN$104,15,0),"0"),IFERROR(VLOOKUP($A124,'Season 10'!AK$4:CN$104,15,0),"0"),
IFERROR(VLOOKUP($A124,'Season 11'!AK$4:CN$104,15,0),"0"),IFERROR(VLOOKUP($A124,'Season 12'!AK$4:CN$104,15,0),"0"),
IFERROR(VLOOKUP($A124,'Season 13'!AK$4:CN$104,15,0),"0"),IFERROR(VLOOKUP($A124,'Season 14'!AK$4:CN$104,15,0),"0"),IFERROR(VLOOKUP(A124,'Season 15'!AK$4:CN$104,15,0),"0"),)</f>
        <v>0</v>
      </c>
      <c r="O124" s="21">
        <f>SUM(
IFERROR(VLOOKUP($A124,'Season 1'!AJ$4:CM$104,16,0),"0"),IFERROR(VLOOKUP($A124,'Season 2'!AK$4:CN$104,16,0),"0"),
IFERROR(VLOOKUP($A124,'Season 3'!AK$4:CN$104,16,0),"0"),IFERROR(VLOOKUP($A124,'Season 4'!AK$4:CN$104,16,0),"0"),
IFERROR(VLOOKUP($A124,'Season 5'!AK$4:CN$104,16,0),"0"),IFERROR(VLOOKUP($A124,'Season 6'!AK$4:CN$104,16,0),"0"),
IFERROR(VLOOKUP($A124,'Season 7'!AK$4:CN$104,16,0),"0"),IFERROR(VLOOKUP($A124,'Season 8'!AK$4:CN$104,16,0),"0"),
IFERROR(VLOOKUP($A124,'Season 9'!AK$4:CN$104,16,0),"0"),IFERROR(VLOOKUP($A124,'Season 10'!AK$4:CN$104,16,0),"0"),
IFERROR(VLOOKUP($A124,'Season 11'!AK$4:CN$104,16,0),"0"),IFERROR(VLOOKUP($A124,'Season 12'!AK$4:CN$104,16,0),"0"),
IFERROR(VLOOKUP($A124,'Season 13'!AK$4:CN$104,16,0),"0"),IFERROR(VLOOKUP($A124,'Season 14'!AK$4:CN$104,16,0),"0"),IFERROR(VLOOKUP(A124,'Season 15'!AK$4:CN$104,16,0),"0"),)</f>
        <v>0</v>
      </c>
      <c r="P124" s="402">
        <f>SUM(
IFERROR(VLOOKUP($A124,'Season 1'!AJ$4:CM$104,17,0),"0"),IFERROR(VLOOKUP($A124,'Season 2'!AK$4:CN$104,17,0),"0"),
IFERROR(VLOOKUP($A124,'Season 3'!AK$4:CN$104,17,0),"0"),IFERROR(VLOOKUP($A124,'Season 4'!AK$4:CN$104,17,0),"0"),
IFERROR(VLOOKUP($A124,'Season 5'!AK$4:CN$104,17,0),"0"),IFERROR(VLOOKUP($A124,'Season 6'!AK$4:CN$104,17,0),"0"),
IFERROR(VLOOKUP($A124,'Season 7'!AK$4:CN$104,17,0),"0"),IFERROR(VLOOKUP($A124,'Season 8'!AK$4:CN$104,17,0),"0"),
IFERROR(VLOOKUP($A124,'Season 9'!AK$4:CN$104,17,0),"0"),IFERROR(VLOOKUP($A124,'Season 10'!AK$4:CN$104,17,0),"0"),
IFERROR(VLOOKUP($A124,'Season 11'!AK$4:CN$104,17,0),"0"),IFERROR(VLOOKUP($A124,'Season 12'!AK$4:CN$104,17,0),"0"),
IFERROR(VLOOKUP($A124,'Season 13'!AK$4:CN$104,17,0),"0"),IFERROR(VLOOKUP($A124,'Season 14'!AK$4:CN$104,17,0),"0"),IFERROR(VLOOKUP(A124,'Season 15'!AK$4:CN$104,17,0),"0"),)</f>
        <v>0</v>
      </c>
      <c r="Q124" s="403">
        <f>SUM(
IFERROR(VLOOKUP($A124,'Season 1'!AJ$4:CM$104,18,0),"0"),IFERROR(VLOOKUP($A124,'Season 2'!AK$4:CN$104,18,0),"0"),
IFERROR(VLOOKUP($A124,'Season 3'!AK$4:CN$104,18,0),"0"),IFERROR(VLOOKUP($A124,'Season 4'!AK$4:CN$104,18,0),"0"),
IFERROR(VLOOKUP($A124,'Season 5'!AK$4:CN$104,18,0),"0"),IFERROR(VLOOKUP($A124,'Season 6'!AK$4:CN$104,18,0),"0"),
IFERROR(VLOOKUP($A124,'Season 7'!AK$4:CN$104,18,0),"0"),IFERROR(VLOOKUP($A124,'Season 8'!AK$4:CN$104,18,0),"0"),
IFERROR(VLOOKUP($A124,'Season 9'!AK$4:CN$104,18,0),"0"),IFERROR(VLOOKUP($A124,'Season 10'!AK$4:CN$104,18,0),"0"),
IFERROR(VLOOKUP($A124,'Season 11'!AK$4:CN$104,18,0),"0"),IFERROR(VLOOKUP($A124,'Season 12'!AK$4:CN$104,18,0),"0"),
IFERROR(VLOOKUP($A124,'Season 13'!AK$4:CN$104,18,0),"0"),IFERROR(VLOOKUP($A124,'Season 14'!AK$4:CN$104,18,0),"0"),IFERROR(VLOOKUP(A124,'Season 15'!AK$4:CN$104,18,0),"0"),)</f>
        <v>0</v>
      </c>
      <c r="R124" s="398">
        <f>SUM(
IFERROR(VLOOKUP($A124,'Season 1'!AJ$4:CM$104,19,0),"0"),IFERROR(VLOOKUP($A124,'Season 2'!AK$4:CN$104,19,0),"0"),
IFERROR(VLOOKUP($A124,'Season 3'!AK$4:CN$104,19,0),"0"),IFERROR(VLOOKUP($A124,'Season 4'!AK$4:CN$104,19,0),"0"),
IFERROR(VLOOKUP($A124,'Season 5'!AK$4:CN$104,19,0),"0"),IFERROR(VLOOKUP($A124,'Season 6'!AK$4:CN$104,19,0),"0"),
IFERROR(VLOOKUP($A124,'Season 7'!AK$4:CN$104,19,0),"0"),IFERROR(VLOOKUP($A124,'Season 8'!AK$4:CN$104,19,0),"0"),
IFERROR(VLOOKUP($A124,'Season 9'!AK$4:CN$104,19,0),"0"),IFERROR(VLOOKUP($A124,'Season 10'!AK$4:CN$104,19,0),"0"),
IFERROR(VLOOKUP($A124,'Season 11'!AK$4:CN$104,19,0),"0"),IFERROR(VLOOKUP($A124,'Season 12'!AK$4:CN$104,19,0),"0"),
IFERROR(VLOOKUP($A124,'Season 13'!AK$4:CN$104,19,0),"0"),IFERROR(VLOOKUP($A124,'Season 14'!AK$4:CN$104,19,0),"0"),IFERROR(VLOOKUP(A124,'Season 15'!AK$4:CN$104,19,0),"0"),)</f>
        <v>0</v>
      </c>
      <c r="S124" s="518">
        <f>SUM(
IFERROR(VLOOKUP($A124,'Season 1'!AJ$4:CM$104,20,0),"0"),IFERROR(VLOOKUP($A124,'Season 2'!AK$4:CN$104,20,0),"0"),
IFERROR(VLOOKUP($A124,'Season 3'!AK$4:CN$104,20,0),"0"),IFERROR(VLOOKUP($A124,'Season 4'!AK$4:CN$104,20,0),"0"),
IFERROR(VLOOKUP($A124,'Season 5'!AK$4:CN$104,20,0),"0"),IFERROR(VLOOKUP($A124,'Season 6'!AK$4:CN$104,20,0),"0"),
IFERROR(VLOOKUP($A124,'Season 7'!AK$4:CN$104,20,0),"0"),IFERROR(VLOOKUP($A124,'Season 8'!AK$4:CN$104,20,0),"0"),
IFERROR(VLOOKUP($A124,'Season 9'!AK$4:CN$104,20,0),"0"),IFERROR(VLOOKUP($A124,'Season 10'!AK$4:CN$104,20,0),"0"),
IFERROR(VLOOKUP($A124,'Season 11'!AK$4:CN$104,20,0),"0"),IFERROR(VLOOKUP($A124,'Season 12'!AK$4:CN$104,20,0),"0"),
IFERROR(VLOOKUP($A124,'Season 13'!AK$4:CN$104,20,0),"0"),IFERROR(VLOOKUP($A124,'Season 14'!AK$4:CN$104,20,0),"0"),IFERROR(VLOOKUP(A124,'Season 15'!AK$4:CN$104,20,0),"0"),)</f>
        <v>0</v>
      </c>
      <c r="T124" s="21">
        <f>SUM(
IFERROR(VLOOKUP($A124,'Season 1'!AJ$4:CM$104,21,0),"0"),IFERROR(VLOOKUP($A124,'Season 2'!AK$4:CN$104,21,0),"0"),
IFERROR(VLOOKUP($A124,'Season 3'!AK$4:CN$104,21,0),"0"),IFERROR(VLOOKUP($A124,'Season 4'!AK$4:CN$104,21,0),"0"),
IFERROR(VLOOKUP($A124,'Season 5'!AK$4:CN$104,21,0),"0"),IFERROR(VLOOKUP($A124,'Season 6'!AK$4:CN$104,21,0),"0"),
IFERROR(VLOOKUP($A124,'Season 7'!AK$4:CN$104,21,0),"0"),IFERROR(VLOOKUP($A124,'Season 8'!AK$4:CN$104,21,0),"0"),
IFERROR(VLOOKUP($A124,'Season 9'!AK$4:CN$104,21,0),"0"),IFERROR(VLOOKUP($A124,'Season 10'!AK$4:CN$104,21,0),"0"),
IFERROR(VLOOKUP($A124,'Season 11'!AK$4:CN$104,21,0),"0"),IFERROR(VLOOKUP($A124,'Season 12'!AK$4:CN$104,21,0),"0"),
IFERROR(VLOOKUP($A124,'Season 13'!AK$4:CN$104,21,0),"0"),IFERROR(VLOOKUP($A124,'Season 14'!AK$4:CN$104,21,0),"0"),IFERROR(VLOOKUP(A124,'Season 15'!AK$4:CN$104,21,0),"0"),)</f>
        <v>0</v>
      </c>
      <c r="U124" s="402">
        <f>SUM(
IFERROR(VLOOKUP($A124,'Season 1'!AJ$4:CM$104,22,0),"0"),IFERROR(VLOOKUP($A124,'Season 2'!AK$4:CN$104,22,0),"0"),
IFERROR(VLOOKUP($A124,'Season 3'!AK$4:CN$104,22,0),"0"),IFERROR(VLOOKUP($A124,'Season 4'!AK$4:CN$104,22,0),"0"),
IFERROR(VLOOKUP($A124,'Season 5'!AK$4:CN$104,22,0),"0"),IFERROR(VLOOKUP($A124,'Season 6'!AK$4:CN$104,22,0),"0"),
IFERROR(VLOOKUP($A124,'Season 7'!AK$4:CN$104,22,0),"0"),IFERROR(VLOOKUP($A124,'Season 8'!AK$4:CN$104,22,0),"0"),
IFERROR(VLOOKUP($A124,'Season 9'!AK$4:CN$104,22,0),"0"),IFERROR(VLOOKUP($A124,'Season 10'!AK$4:CN$104,22,0),"0"),
IFERROR(VLOOKUP($A124,'Season 11'!AK$4:CN$104,22,0),"0"),IFERROR(VLOOKUP($A124,'Season 12'!AK$4:CN$104,22,0),"0"),
IFERROR(VLOOKUP($A124,'Season 13'!AK$4:CN$104,22,0),"0"),IFERROR(VLOOKUP($A124,'Season 14'!AK$4:CN$104,22,0),"0"),IFERROR(VLOOKUP(A124,'Season 15'!AK$4:CN$104,22,0),"0"),)</f>
        <v>0</v>
      </c>
      <c r="V124" s="403">
        <f>SUM(
IFERROR(VLOOKUP($A124,'Season 1'!AJ$4:CM$104,23,0),"0"),IFERROR(VLOOKUP($A124,'Season 2'!AK$4:CN$104,23,0),"0"),
IFERROR(VLOOKUP($A124,'Season 3'!AK$4:CN$104,23,0),"0"),IFERROR(VLOOKUP($A124,'Season 4'!AK$4:CN$104,23,0),"0"),
IFERROR(VLOOKUP($A124,'Season 5'!AK$4:CN$104,23,0),"0"),IFERROR(VLOOKUP($A124,'Season 6'!AK$4:CN$104,23,0),"0"),
IFERROR(VLOOKUP($A124,'Season 7'!AK$4:CN$104,23,0),"0"),IFERROR(VLOOKUP($A124,'Season 8'!AK$4:CN$104,23,0),"0"),
IFERROR(VLOOKUP($A124,'Season 9'!AK$4:CN$104,23,0),"0"),IFERROR(VLOOKUP($A124,'Season 10'!AK$4:CN$104,23,0),"0"),
IFERROR(VLOOKUP($A124,'Season 11'!AK$4:CN$104,23,0),"0"),IFERROR(VLOOKUP($A124,'Season 12'!AK$4:CN$104,23,0),"0"),
IFERROR(VLOOKUP($A124,'Season 13'!AK$4:CN$104,23,0),"0"),IFERROR(VLOOKUP($A124,'Season 14'!AK$4:CN$104,23,0),"0"),IFERROR(VLOOKUP($A124,'Season 15'!AK$4:CN$104,23,0),"0"),)</f>
        <v>0</v>
      </c>
      <c r="W124" s="398">
        <f>SUM(
IFERROR(VLOOKUP($A124,'Season 1'!AJ$4:CM$104,24,0),"0"),IFERROR(VLOOKUP($A124,'Season 2'!AK$4:CN$104,24,0),"0"),
IFERROR(VLOOKUP($A124,'Season 3'!AK$4:CN$104,24,0),"0"),IFERROR(VLOOKUP($A124,'Season 4'!AK$4:CN$104,24,0),"0"),
IFERROR(VLOOKUP($A124,'Season 5'!AK$4:CN$104,24,0),"0"),IFERROR(VLOOKUP($A124,'Season 6'!AK$4:CN$104,24,0),"0"),
IFERROR(VLOOKUP($A124,'Season 7'!AK$4:CN$104,24,0),"0"),IFERROR(VLOOKUP($A124,'Season 8'!AK$4:CN$104,24,0),"0"),
IFERROR(VLOOKUP($A124,'Season 9'!AK$4:CN$104,24,0),"0"),IFERROR(VLOOKUP($A124,'Season 10'!AK$4:CN$104,24,0),"0"),
IFERROR(VLOOKUP($A124,'Season 11'!AK$4:CN$104,24,0),"0"),IFERROR(VLOOKUP($A124,'Season 12'!AK$4:CN$104,24,0),"0"),
IFERROR(VLOOKUP($A124,'Season 13'!AK$4:CN$104,24,0),"0"),IFERROR(VLOOKUP($A124,'Season 14'!AK$4:CN$104,24,0),"0"),IFERROR(VLOOKUP($A124,'Season 15'!AK$4:CN$104,24,0),"0"),)</f>
        <v>0</v>
      </c>
      <c r="X124" s="518">
        <f>SUM(
IFERROR(VLOOKUP($A124,'Season 1'!AJ$4:CM$104,25,0),"0"),IFERROR(VLOOKUP($A124,'Season 2'!AK$4:CN$104,25,0),"0"),
IFERROR(VLOOKUP($A124,'Season 3'!AK$4:CN$104,25,0),"0"),IFERROR(VLOOKUP($A124,'Season 4'!AK$4:CN$104,25,0),"0"),
IFERROR(VLOOKUP($A124,'Season 5'!AK$4:CN$104,25,0),"0"),IFERROR(VLOOKUP($A124,'Season 6'!AK$4:CN$104,25,0),"0"),
IFERROR(VLOOKUP($A124,'Season 7'!AK$4:CN$104,25,0),"0"),IFERROR(VLOOKUP($A124,'Season 8'!AK$4:CN$104,25,0),"0"),
IFERROR(VLOOKUP($A124,'Season 9'!AK$4:CN$104,25,0),"0"),IFERROR(VLOOKUP($A124,'Season 10'!AK$4:CN$104,25,0),"0"),
IFERROR(VLOOKUP($A124,'Season 11'!AK$4:CN$104,25,0),"0"),IFERROR(VLOOKUP($A124,'Season 12'!AK$4:CN$104,25,0),"0"),
IFERROR(VLOOKUP($A124,'Season 13'!AK$4:CN$104,25,0),"0"),IFERROR(VLOOKUP($A124,'Season 14'!AK$4:CN$104,25,0),"0"),IFERROR(VLOOKUP($A124,'Season 15'!AK$4:CN$104,25,0),"0"),)</f>
        <v>0</v>
      </c>
      <c r="Y124" s="21">
        <f>SUM(
IFERROR(VLOOKUP($A124,'Season 1'!AJ$4:CM$104,26,0),"0"),IFERROR(VLOOKUP($A124,'Season 2'!AK$4:CN$104,26,0),"0"),
IFERROR(VLOOKUP($A124,'Season 3'!AK$4:CN$104,26,0),"0"),IFERROR(VLOOKUP($A124,'Season 4'!AK$4:CN$104,26,0),"0"),
IFERROR(VLOOKUP($A124,'Season 5'!AK$4:CN$104,26,0),"0"),IFERROR(VLOOKUP($A124,'Season 6'!AK$4:CN$104,26,0),"0"),
IFERROR(VLOOKUP($A124,'Season 7'!AK$4:CN$104,26,0),"0"),IFERROR(VLOOKUP($A124,'Season 8'!AK$4:CN$104,26,0),"0"),
IFERROR(VLOOKUP($A124,'Season 9'!AK$4:CN$104,26,0),"0"),IFERROR(VLOOKUP($A124,'Season 10'!AK$4:CN$104,26,0),"0"),
IFERROR(VLOOKUP($A124,'Season 11'!AK$4:CN$104,26,0),"0"),IFERROR(VLOOKUP($A124,'Season 12'!AK$4:CN$104,26,0),"0"),
IFERROR(VLOOKUP($A124,'Season 13'!AK$4:CN$104,26,0),"0"),IFERROR(VLOOKUP($A124,'Season 14'!AK$4:CN$104,26,0),"0"),IFERROR(VLOOKUP($A124,'Season 15'!AK$4:CN$104,26,0),"0"),)</f>
        <v>0</v>
      </c>
      <c r="Z124" s="402">
        <f>SUM(
IFERROR(VLOOKUP($A124,'Season 1'!AJ$4:CM$104,27,0),"0"),IFERROR(VLOOKUP($A124,'Season 2'!AK$4:CN$104,27,0),"0"),
IFERROR(VLOOKUP($A124,'Season 3'!AK$4:CN$104,27,0),"0"),IFERROR(VLOOKUP($A124,'Season 4'!AK$4:CN$104,27,0),"0"),
IFERROR(VLOOKUP($A124,'Season 5'!AK$4:CN$104,27,0),"0"),IFERROR(VLOOKUP($A124,'Season 6'!AK$4:CN$104,27,0),"0"),
IFERROR(VLOOKUP($A124,'Season 7'!AK$4:CN$104,27,0),"0"),IFERROR(VLOOKUP($A124,'Season 8'!AK$4:CN$104,27,0),"0"),
IFERROR(VLOOKUP($A124,'Season 9'!AK$4:CN$104,27,0),"0"),IFERROR(VLOOKUP($A124,'Season 10'!AK$4:CN$104,27,0),"0"),
IFERROR(VLOOKUP($A124,'Season 11'!AK$4:CN$104,27,0),"0"),IFERROR(VLOOKUP($A124,'Season 12'!AK$4:CN$104,27,0),"0"),
IFERROR(VLOOKUP($A124,'Season 13'!AK$4:CN$104,27,0),"0"),IFERROR(VLOOKUP($A124,'Season 14'!AK$4:CN$104,27,0),"0"),IFERROR(VLOOKUP($A124,'Season 15'!AK$4:CN$104,27,0),"0"),)</f>
        <v>0</v>
      </c>
      <c r="AA124" s="403">
        <f>SUM(
IFERROR(VLOOKUP($A124,'Season 1'!AJ$4:CM$104,28,0),"0"),IFERROR(VLOOKUP($A124,'Season 2'!AK$4:CN$104,28,0),"0"),
IFERROR(VLOOKUP($A124,'Season 3'!AK$4:CN$104,28,0),"0"),IFERROR(VLOOKUP($A124,'Season 4'!AK$4:CN$104,28,0),"0"),
IFERROR(VLOOKUP($A124,'Season 5'!AK$4:CN$104,28,0),"0"),IFERROR(VLOOKUP($A124,'Season 6'!AK$4:CN$104,28,0),"0"),
IFERROR(VLOOKUP($A124,'Season 7'!AK$4:CN$104,28,0),"0"),IFERROR(VLOOKUP($A124,'Season 8'!AK$4:CN$104,28,0),"0"),
IFERROR(VLOOKUP($A124,'Season 9'!AK$4:CN$104,28,0),"0"),IFERROR(VLOOKUP($A124,'Season 10'!AK$4:CN$104,28,0),"0"),
IFERROR(VLOOKUP($A124,'Season 11'!AK$4:CN$104,28,0),"0"),IFERROR(VLOOKUP($A124,'Season 12'!AK$4:CN$104,28,0),"0"),
IFERROR(VLOOKUP($A124,'Season 13'!AK$4:CN$104,28,0),"0"),IFERROR(VLOOKUP($A124,'Season 14'!AK$4:CN$104,28,0),"0"),IFERROR(VLOOKUP($A124,'Season 15'!AK$4:CN$104,28,0),"0"),)</f>
        <v>0</v>
      </c>
      <c r="AB124" s="398">
        <f>SUM(
IFERROR(VLOOKUP($A124,'Season 1'!AJ$4:CM$104,29,0),"0"),IFERROR(VLOOKUP($A124,'Season 2'!AK$4:CN$104,29,0),"0"),
IFERROR(VLOOKUP($A124,'Season 3'!AK$4:CN$104,29,0),"0"),IFERROR(VLOOKUP($A124,'Season 4'!AK$4:CN$104,29,0),"0"),
IFERROR(VLOOKUP($A124,'Season 5'!AK$4:CN$104,29,0),"0"),IFERROR(VLOOKUP($A124,'Season 6'!AK$4:CN$104,29,0),"0"),
IFERROR(VLOOKUP($A124,'Season 7'!AK$4:CN$104,29,0),"0"),IFERROR(VLOOKUP($A124,'Season 8'!AK$4:CN$104,29,0),"0"),
IFERROR(VLOOKUP($A124,'Season 9'!AK$4:CN$104,29,0),"0"),IFERROR(VLOOKUP($A124,'Season 10'!AK$4:CN$104,29,0),"0"),
IFERROR(VLOOKUP($A124,'Season 11'!AK$4:CN$104,29,0),"0"),IFERROR(VLOOKUP($A124,'Season 12'!AK$4:CN$104,29,0),"0"),
IFERROR(VLOOKUP($A124,'Season 13'!AK$4:CN$104,29,0),"0"),IFERROR(VLOOKUP($A124,'Season 14'!AK$4:CN$104,29,0),"0"),IFERROR(VLOOKUP($A124,'Season 15'!AK$4:CN$104,29,0),"0"),)</f>
        <v>0</v>
      </c>
      <c r="AC124" s="518">
        <f>SUM(
IFERROR(VLOOKUP($A124,'Season 1'!AJ$4:CM$104,30,0),"0"),IFERROR(VLOOKUP($A124,'Season 2'!AK$4:CN$104,30,0),"0"),
IFERROR(VLOOKUP($A124,'Season 3'!AK$4:CN$104,30,0),"0"),IFERROR(VLOOKUP($A124,'Season 4'!AK$4:CN$104,30,0),"0"),
IFERROR(VLOOKUP($A124,'Season 5'!AK$4:CN$104,30,0),"0"),IFERROR(VLOOKUP($A124,'Season 6'!AK$4:CN$104,30,0),"0"),
IFERROR(VLOOKUP($A124,'Season 7'!AK$4:CN$104,30,0),"0"),IFERROR(VLOOKUP($A124,'Season 8'!AK$4:CN$104,30,0),"0"),
IFERROR(VLOOKUP($A124,'Season 9'!AK$4:CN$104,30,0),"0"),IFERROR(VLOOKUP($A124,'Season 10'!AK$4:CN$104,30,0),"0"),
IFERROR(VLOOKUP($A124,'Season 11'!AK$4:CN$104,30,0),"0"),IFERROR(VLOOKUP($A124,'Season 12'!AK$4:CN$104,30,0),"0"),
IFERROR(VLOOKUP($A124,'Season 13'!AK$4:CN$104,30,0),"0"),IFERROR(VLOOKUP($A124,'Season 14'!AK$4:CN$104,30,0),"0"),IFERROR(VLOOKUP($A124,'Season 15'!AK$4:CN$104,30,0),"0"),)</f>
        <v>0</v>
      </c>
      <c r="AD124" s="21">
        <f>SUM(
IFERROR(VLOOKUP($A124,'Season 1'!AJ$4:CM$104,31,0),"0"),IFERROR(VLOOKUP($A124,'Season 2'!AK$4:CN$104,31,0),"0"),
IFERROR(VLOOKUP($A124,'Season 3'!AK$4:CN$104,31,0),"0"),IFERROR(VLOOKUP($A124,'Season 4'!AK$4:CN$104,31,0),"0"),
IFERROR(VLOOKUP($A124,'Season 5'!AK$4:CN$104,31,0),"0"),IFERROR(VLOOKUP($A124,'Season 6'!AK$4:CN$104,31,0),"0"),
IFERROR(VLOOKUP($A124,'Season 7'!AK$4:CN$104,31,0),"0"),IFERROR(VLOOKUP($A124,'Season 8'!AK$4:CN$104,31,0),"0"),
IFERROR(VLOOKUP($A124,'Season 9'!AK$4:CN$104,31,0),"0"),IFERROR(VLOOKUP($A124,'Season 10'!AK$4:CN$104,31,0),"0"),
IFERROR(VLOOKUP($A124,'Season 11'!AK$4:CN$104,31,0),"0"),IFERROR(VLOOKUP($A124,'Season 12'!AK$4:CN$104,31,0),"0"),
IFERROR(VLOOKUP($A124,'Season 13'!AK$4:CN$104,31,0),"0"),IFERROR(VLOOKUP($A124,'Season 14'!AK$4:CN$104,31,0),"0"),IFERROR(VLOOKUP($A124,'Season 15'!AK$4:CN$104,31,0),"0"),)</f>
        <v>0</v>
      </c>
      <c r="AE124" s="402">
        <f>SUM(
IFERROR(VLOOKUP($A124,'Season 1'!AJ$4:CM$104,32,0),"0"),IFERROR(VLOOKUP($A124,'Season 2'!AK$4:CN$104,32,0),"0"),
IFERROR(VLOOKUP($A124,'Season 3'!AK$4:CN$104,32,0),"0"),IFERROR(VLOOKUP($A124,'Season 4'!AK$4:CN$104,32,0),"0"),
IFERROR(VLOOKUP($A124,'Season 5'!AK$4:CN$104,32,0),"0"),IFERROR(VLOOKUP($A124,'Season 6'!AK$4:CN$104,32,0),"0"),
IFERROR(VLOOKUP($A124,'Season 7'!AK$4:CN$104,32,0),"0"),IFERROR(VLOOKUP($A124,'Season 8'!AK$4:CN$104,32,0),"0"),
IFERROR(VLOOKUP($A124,'Season 9'!AK$4:CN$104,32,0),"0"),IFERROR(VLOOKUP($A124,'Season 10'!AK$4:CN$104,32,0),"0"),
IFERROR(VLOOKUP($A124,'Season 11'!AK$4:CN$104,32,0),"0"),IFERROR(VLOOKUP($A124,'Season 12'!AK$4:CN$104,32,0),"0"),
IFERROR(VLOOKUP($A124,'Season 13'!AK$4:CN$104,32,0),"0"),IFERROR(VLOOKUP($A124,'Season 14'!AK$4:CN$104,32,0),"0"),IFERROR(VLOOKUP($A124,'Season 15'!AK$4:CN$104,32,0),"0"),)</f>
        <v>0</v>
      </c>
      <c r="AF124" s="403">
        <f>SUM(IFERROR(VLOOKUP($A124,'Season 2'!AK$4:CN$104,33,0),"0"),
IFERROR(VLOOKUP($A124,'Season 3'!AK$4:CN$104,33,0),"0"),IFERROR(VLOOKUP($A124,'Season 4'!AK$4:CN$104,33,0),"0"),
IFERROR(VLOOKUP($A124,'Season 5'!AK$4:CN$104,33,0),"0"),IFERROR(VLOOKUP($A124,'Season 6'!AK$4:CN$104,33,0),"0"),
IFERROR(VLOOKUP($A124,'Season 7'!AK$4:CN$104,33,0),"0"),IFERROR(VLOOKUP($A124,'Season 8'!AK$4:CN$104,33,0),"0"),
IFERROR(VLOOKUP($A124,'Season 9'!AK$4:CN$104,33,0),"0"),IFERROR(VLOOKUP($A124,'Season 10'!AK$4:CN$104,33,0),"0"),
IFERROR(VLOOKUP($A124,'Season 11'!AK$4:CN$104,33,0),"0"),IFERROR(VLOOKUP($A124,'Season 12'!AK$4:CN$104,33,0),"0"),
IFERROR(VLOOKUP($A124,'Season 13'!AK$4:CN$104,33,0),"0"),IFERROR(VLOOKUP($A124,'Season 14'!AK$4:CN$104,33,0),"0"),IFERROR(VLOOKUP($A124,'Season 15'!AK$4:CN$104,33,0),"0"),)</f>
        <v>0</v>
      </c>
      <c r="AG124" s="398">
        <f>SUM(IFERROR(VLOOKUP($A124,'Season 2'!AK$4:CN$104,34,0),"0"),
IFERROR(VLOOKUP($A124,'Season 3'!AK$4:CN$104,34,0),"0"),IFERROR(VLOOKUP($A124,'Season 4'!AK$4:CN$104,34,0),"0"),
IFERROR(VLOOKUP($A124,'Season 5'!AK$4:CN$104,34,0),"0"),IFERROR(VLOOKUP($A124,'Season 6'!AK$4:CN$104,34,0),"0"),
IFERROR(VLOOKUP($A124,'Season 7'!AK$4:CN$104,34,0),"0"),IFERROR(VLOOKUP($A124,'Season 8'!AK$4:CN$104,34,0),"0"),
IFERROR(VLOOKUP($A124,'Season 9'!AK$4:CN$104,34,0),"0"),IFERROR(VLOOKUP($A124,'Season 10'!AK$4:CN$104,34,0),"0"),
IFERROR(VLOOKUP($A124,'Season 11'!AK$4:CN$104,34,0),"0"),IFERROR(VLOOKUP($A124,'Season 12'!AK$4:CN$104,34,0),"0"),
IFERROR(VLOOKUP($A124,'Season 13'!AK$4:CN$104,34,0),"0"),IFERROR(VLOOKUP($A124,'Season 14'!AK$4:CN$104,34,0),"0"),IFERROR(VLOOKUP($A124,'Season 15'!AK$4:CN$104,34,0),"0"),)</f>
        <v>0</v>
      </c>
      <c r="AH124" s="518">
        <f>SUM(IFERROR(VLOOKUP($A124,'Season 2'!AK$4:CN$104,35,0),"0"),
IFERROR(VLOOKUP($A124,'Season 3'!AK$4:CN$104,35,0),"0"),IFERROR(VLOOKUP($A124,'Season 4'!AK$4:CN$104,35,0),"0"),
IFERROR(VLOOKUP($A124,'Season 5'!AK$4:CN$104,35,0),"0"),IFERROR(VLOOKUP($A124,'Season 6'!AK$4:CN$104,35,0),"0"),
IFERROR(VLOOKUP($A124,'Season 7'!AK$4:CN$104,35,0),"0"),IFERROR(VLOOKUP($A124,'Season 8'!AK$4:CN$104,35,0),"0"),
IFERROR(VLOOKUP($A124,'Season 9'!AK$4:CN$104,35,0),"0"),IFERROR(VLOOKUP($A124,'Season 10'!AK$4:CN$104,35,0),"0"),
IFERROR(VLOOKUP($A124,'Season 11'!AK$4:CN$104,35,0),"0"),IFERROR(VLOOKUP($A124,'Season 12'!AK$4:CN$104,35,0),"0"),
IFERROR(VLOOKUP($A124,'Season 13'!AK$4:CN$104,35,0),"0"),IFERROR(VLOOKUP($A124,'Season 14'!AK$4:CN$104,35,0),"0"),IFERROR(VLOOKUP($A124,'Season 15'!AK$4:CN$104,35,0),"0"),)</f>
        <v>0</v>
      </c>
      <c r="AI124" s="21">
        <f>SUM(IFERROR(VLOOKUP($A124,'Season 2'!AK$4:CN$104,36,0),"0"),
IFERROR(VLOOKUP($A124,'Season 3'!AK$4:CN$104,36,0),"0"),IFERROR(VLOOKUP($A124,'Season 4'!AK$4:CN$104,36,0),"0"),
IFERROR(VLOOKUP($A124,'Season 5'!AK$4:CN$104,36,0),"0"),IFERROR(VLOOKUP($A124,'Season 6'!AK$4:CN$104,36,0),"0"),
IFERROR(VLOOKUP($A124,'Season 7'!AK$4:CN$104,36,0),"0"),IFERROR(VLOOKUP($A124,'Season 8'!AK$4:CN$104,36,0),"0"),
IFERROR(VLOOKUP($A124,'Season 9'!AK$4:CN$104,36,0),"0"),IFERROR(VLOOKUP($A124,'Season 10'!AK$4:CN$104,36,0),"0"),
IFERROR(VLOOKUP($A124,'Season 11'!AK$4:CN$104,36,0),"0"),IFERROR(VLOOKUP($A124,'Season 12'!AK$4:CN$104,36,0),"0"),
IFERROR(VLOOKUP($A124,'Season 13'!AK$4:CN$104,36,0),"0"),IFERROR(VLOOKUP($A124,'Season 14'!AK$4:CN$104,36,0),"0"),IFERROR(VLOOKUP($A124,'Season 15'!AK$4:CN$104,36,0),"0"),)</f>
        <v>0</v>
      </c>
      <c r="AJ124" s="402">
        <f>SUM(IFERROR(VLOOKUP($A124,'Season 2'!AK$4:CN$104,37,0),"0"),
IFERROR(VLOOKUP($A124,'Season 3'!AK$4:CN$104,37,0),"0"),IFERROR(VLOOKUP($A124,'Season 4'!AK$4:CN$104,37,0),"0"),
IFERROR(VLOOKUP($A124,'Season 5'!AK$4:CN$104,37,0),"0"),IFERROR(VLOOKUP($A124,'Season 6'!AK$4:CN$104,37,0),"0"),
IFERROR(VLOOKUP($A124,'Season 7'!AK$4:CN$104,37,0),"0"),IFERROR(VLOOKUP($A124,'Season 8'!AK$4:CN$104,37,0),"0"),
IFERROR(VLOOKUP($A124,'Season 9'!AK$4:CN$104,37,0),"0"),IFERROR(VLOOKUP($A124,'Season 10'!AK$4:CN$104,37,0),"0"),
IFERROR(VLOOKUP($A124,'Season 11'!AK$4:CN$104,37,0),"0"),IFERROR(VLOOKUP($A124,'Season 12'!AK$4:CN$104,37,0),"0"),
IFERROR(VLOOKUP($A124,'Season 13'!AK$4:CN$104,37,0),"0"),IFERROR(VLOOKUP($A124,'Season 14'!AK$4:CN$104,37,0),"0"),IFERROR(VLOOKUP($A124,'Season 15'!AK$4:CN$104,37,0),"0"),)</f>
        <v>0</v>
      </c>
      <c r="AK124" s="403">
        <f>SUM(IFERROR(VLOOKUP($A124,'Season 1'!AJ$4:CM$104,33,0),"0"),IFERROR(VLOOKUP($A124,'Season 2'!AK$4:CN$104,38,0),"0"),
IFERROR(VLOOKUP($A124,'Season 3'!AK$4:CN$104,38,0),"0"),IFERROR(VLOOKUP($A124,'Season 4'!AK$4:CN$104,38,0),"0"),
IFERROR(VLOOKUP($A124,'Season 5'!AK$4:CN$104,38,0),"0"),IFERROR(VLOOKUP($A124,'Season 6'!AK$4:CN$104,38,0),"0"),
IFERROR(VLOOKUP($A124,'Season 7'!AK$4:CN$104,38,0),"0"),IFERROR(VLOOKUP($A124,'Season 8'!AK$4:CN$104,38,0),"0"),
IFERROR(VLOOKUP($A124,'Season 9'!AK$4:CN$104,38,0),"0"),IFERROR(VLOOKUP($A124,'Season 10'!AK$4:CN$104,38,0),"0"),
IFERROR(VLOOKUP($A124,'Season 11'!AK$4:CN$104,38,0),"0"),IFERROR(VLOOKUP($A124,'Season 12'!AK$4:CN$104,38,0),"0"),
IFERROR(VLOOKUP($A124,'Season 13'!AK$4:CN$104,38,0),"0"),IFERROR(VLOOKUP($A124,'Season 14'!AK$4:CN$104,38,0),"0"),IFERROR(VLOOKUP($A124,'Season 15'!AK$4:CN$104,38,0),"0"),)</f>
        <v>0</v>
      </c>
      <c r="AL124" s="398">
        <f>SUM(IFERROR(VLOOKUP($A124,'Season 1'!AJ$4:CM$104,34,0),"0"),IFERROR(VLOOKUP($A124,'Season 2'!AK$4:CN$104,39,0),"0"),
IFERROR(VLOOKUP($A124,'Season 3'!AK$4:CN$104,39,0),"0"),IFERROR(VLOOKUP($A124,'Season 4'!AK$4:CN$104,39,0),"0"),
IFERROR(VLOOKUP($A124,'Season 5'!AK$4:CN$104,39,0),"0"),IFERROR(VLOOKUP($A124,'Season 6'!AK$4:CN$104,39,0),"0"),
IFERROR(VLOOKUP($A124,'Season 7'!AK$4:CN$104,39,0),"0"),IFERROR(VLOOKUP($A124,'Season 8'!AK$4:CN$104,39,0),"0"),
IFERROR(VLOOKUP($A124,'Season 9'!AK$4:CN$104,39,0),"0"),IFERROR(VLOOKUP($A124,'Season 10'!AK$4:CN$104,39,0),"0"),
IFERROR(VLOOKUP($A124,'Season 11'!AK$4:CN$104,39,0),"0"),IFERROR(VLOOKUP($A124,'Season 12'!AK$4:CN$104,39,0),"0"),
IFERROR(VLOOKUP($A124,'Season 13'!AK$4:CN$104,39,0),"0"),IFERROR(VLOOKUP($A124,'Season 14'!AK$4:CN$104,39,0),"0"),IFERROR(VLOOKUP($A124,'Season 15'!AK$4:CN$104,39,0),"0"),)</f>
        <v>0</v>
      </c>
      <c r="AM124" s="518">
        <f>SUM(IFERROR(VLOOKUP($A124,'Season 1'!AJ$4:CM$104,35,0),"0"),IFERROR(VLOOKUP($A124,'Season 2'!AK$4:CN$104,40,0),"0"),
IFERROR(VLOOKUP($A124,'Season 3'!AK$4:CN$104,40,0),"0"),IFERROR(VLOOKUP($A124,'Season 4'!AK$4:CN$104,40,0),"0"),
IFERROR(VLOOKUP($A124,'Season 5'!AK$4:CN$104,40,0),"0"),IFERROR(VLOOKUP($A124,'Season 6'!AK$4:CN$104,40,0),"0"),
IFERROR(VLOOKUP($A124,'Season 7'!AK$4:CN$104,40,0),"0"),IFERROR(VLOOKUP($A124,'Season 8'!AK$4:CN$104,40,0),"0"),
IFERROR(VLOOKUP($A124,'Season 9'!AK$4:CN$104,40,0),"0"),IFERROR(VLOOKUP($A124,'Season 10'!AK$4:CN$104,40,0),"0"),
IFERROR(VLOOKUP($A124,'Season 11'!AK$4:CN$104,40,0),"0"),IFERROR(VLOOKUP($A124,'Season 12'!AK$4:CN$104,40,0),"0"),
IFERROR(VLOOKUP($A124,'Season 13'!AK$4:CN$104,40,0),"0"),IFERROR(VLOOKUP($A124,'Season 14'!AK$4:CN$104,40,0),"0"),IFERROR(VLOOKUP($A124,'Season 15'!AK$4:CN$104,40,0),"0"),)</f>
        <v>0</v>
      </c>
      <c r="AN124" s="21">
        <f>SUM(IFERROR(VLOOKUP($A124,'Season 1'!AJ$4:CM$104,36,0),"0"),IFERROR(VLOOKUP($A124,'Season 2'!AK$4:CN$104,41,0),"0"),
IFERROR(VLOOKUP($A124,'Season 3'!AK$4:CN$104,41,0),"0"),IFERROR(VLOOKUP($A124,'Season 4'!AK$4:CN$104,41,0),"0"),
IFERROR(VLOOKUP($A124,'Season 5'!AK$4:CN$104,41,0),"0"),IFERROR(VLOOKUP($A124,'Season 6'!AK$4:CN$104,41,0),"0"),
IFERROR(VLOOKUP($A124,'Season 7'!AK$4:CN$104,41,0),"0"),IFERROR(VLOOKUP($A124,'Season 8'!AK$4:CN$104,41,0),"0"),
IFERROR(VLOOKUP($A124,'Season 9'!AK$4:CN$104,41,0),"0"),IFERROR(VLOOKUP($A124,'Season 10'!AK$4:CN$104,41,0),"0"),
IFERROR(VLOOKUP($A124,'Season 11'!AK$4:CN$104,41,0),"0"),IFERROR(VLOOKUP($A124,'Season 12'!AK$4:CN$104,41,0),"0"),
IFERROR(VLOOKUP($A124,'Season 13'!AK$4:CN$104,41,0),"0"),IFERROR(VLOOKUP($A124,'Season 14'!AK$4:CN$104,41,0),"0"),IFERROR(VLOOKUP($A124,'Season 15'!AK$4:CN$104,41,0),"0"),)</f>
        <v>0</v>
      </c>
      <c r="AO124" s="402">
        <f>SUM(IFERROR(VLOOKUP($A124,'Season 1'!AJ$4:CM$104,37,0),"0"),IFERROR(VLOOKUP($A124,'Season 2'!AK$4:CN$104,42,0),"0"),
IFERROR(VLOOKUP($A124,'Season 3'!AK$4:CN$104,42,0),"0"),IFERROR(VLOOKUP($A124,'Season 4'!AK$4:CN$104,42,0),"0"),
IFERROR(VLOOKUP($A124,'Season 5'!AK$4:CN$104,42,0),"0"),IFERROR(VLOOKUP($A124,'Season 6'!AK$4:CN$104,42,0),"0"),
IFERROR(VLOOKUP($A124,'Season 7'!AK$4:CN$104,42,0),"0"),IFERROR(VLOOKUP($A124,'Season 8'!AK$4:CN$104,42,0),"0"),
IFERROR(VLOOKUP($A124,'Season 9'!AK$4:CN$104,42,0),"0"),IFERROR(VLOOKUP($A124,'Season 10'!AK$4:CN$104,42,0),"0"),
IFERROR(VLOOKUP($A124,'Season 11'!AK$4:CN$104,42,0),"0"),IFERROR(VLOOKUP($A124,'Season 12'!AK$4:CN$104,42,0),"0"),
IFERROR(VLOOKUP($A124,'Season 13'!AK$4:CN$104,42,0),"0"),IFERROR(VLOOKUP($A124,'Season 14'!AK$4:CN$104,42,0),"0"),IFERROR(VLOOKUP($A124,'Season 15'!AK$4:CN$104,42,0),"0"),)</f>
        <v>0</v>
      </c>
      <c r="AP124" s="403">
        <f>SUM(IFERROR(VLOOKUP($A124,'Season 1'!AJ$4:CM$104,43,0),"0"),IFERROR(VLOOKUP($A124,'Season 2'!AK$4:CN$104,43,0),"0"),
IFERROR(VLOOKUP($A124,'Season 3'!AK$4:CN$104,43,0),"0"),IFERROR(VLOOKUP($A124,'Season 4'!AK$4:CN$104,43,0),"0"),
IFERROR(VLOOKUP($A124,'Season 5'!AK$4:CN$104,43,0),"0"),IFERROR(VLOOKUP($A124,'Season 6'!AK$4:CN$104,43,0),"0"),
IFERROR(VLOOKUP($A124,'Season 7'!AK$4:CN$104,43,0),"0"),IFERROR(VLOOKUP($A124,'Season 8'!AK$4:CN$104,43,0),"0"),
IFERROR(VLOOKUP($A124,'Season 9'!AK$4:CN$104,43,0),"0"),IFERROR(VLOOKUP($A124,'Season 10'!AK$4:CN$104,43,0),"0"),
IFERROR(VLOOKUP($A124,'Season 11'!AK$4:CN$104,43,0),"0"),IFERROR(VLOOKUP($A124,'Season 12'!AK$4:CN$104,43,0),"0"),
IFERROR(VLOOKUP($A124,'Season 13'!AK$4:CN$104,43,0),"0"),IFERROR(VLOOKUP($A124,'Season 14'!AK$4:CN$104,43,0),"0"),IFERROR(VLOOKUP($A124,'Season 15'!AK$4:CN$104,43,0),"0"),)</f>
        <v>0</v>
      </c>
      <c r="AQ124" s="398">
        <f>SUM(IFERROR(VLOOKUP($A124,'Season 1'!AJ$4:CM$104,44,0),"0"),IFERROR(VLOOKUP($A124,'Season 2'!AK$4:CN$104,44,0),"0"),
IFERROR(VLOOKUP($A124,'Season 3'!AK$4:CN$104,44,0),"0"),IFERROR(VLOOKUP($A124,'Season 4'!AK$4:CN$104,44,0),"0"),
IFERROR(VLOOKUP($A124,'Season 5'!AK$4:CN$104,44,0),"0"),IFERROR(VLOOKUP($A124,'Season 6'!AK$4:CN$104,44,0),"0"),
IFERROR(VLOOKUP($A124,'Season 7'!AK$4:CN$104,44,0),"0"),IFERROR(VLOOKUP($A124,'Season 8'!AK$4:CN$104,44,0),"0"),
IFERROR(VLOOKUP($A124,'Season 9'!AK$4:CN$104,44,0),"0"),IFERROR(VLOOKUP($A124,'Season 10'!AK$4:CN$104,44,0),"0"),
IFERROR(VLOOKUP($A124,'Season 11'!AK$4:CN$104,44,0),"0"),IFERROR(VLOOKUP($A124,'Season 12'!AK$4:CN$104,44,0),"0"),
IFERROR(VLOOKUP($A124,'Season 13'!AK$4:CN$104,44,0),"0"),IFERROR(VLOOKUP($A124,'Season 14'!AK$4:CN$104,44,0),"0"),IFERROR(VLOOKUP($A124,'Season 15'!AK$4:CN$104,44,0),"0"),)</f>
        <v>0</v>
      </c>
      <c r="AR124" s="518">
        <f>SUM(IFERROR(VLOOKUP($A124,'Season 1'!AJ$4:CM$104,45,0),"0"),IFERROR(VLOOKUP($A124,'Season 2'!AK$4:CN$104,45,0),"0"),
IFERROR(VLOOKUP($A124,'Season 3'!AK$4:CN$104,45,0),"0"),IFERROR(VLOOKUP($A124,'Season 4'!AK$4:CN$104,45,0),"0"),
IFERROR(VLOOKUP($A124,'Season 5'!AK$4:CN$104,45,0),"0"),IFERROR(VLOOKUP($A124,'Season 6'!AK$4:CN$104,45,0),"0"),
IFERROR(VLOOKUP($A124,'Season 7'!AK$4:CN$104,45,0),"0"),IFERROR(VLOOKUP($A124,'Season 8'!AK$4:CN$104,45,0),"0"),
IFERROR(VLOOKUP($A124,'Season 9'!AK$4:CN$104,45,0),"0"),IFERROR(VLOOKUP($A124,'Season 10'!AK$4:CN$104,45,0),"0"),
IFERROR(VLOOKUP($A124,'Season 11'!AK$4:CN$104,45,0),"0"),IFERROR(VLOOKUP($A124,'Season 12'!AK$4:CN$104,45,0),"0"),
IFERROR(VLOOKUP($A124,'Season 13'!AK$4:CN$104,45,0),"0"),IFERROR(VLOOKUP($A124,'Season 14'!AK$4:CN$104,45,0),"0"),IFERROR(VLOOKUP($A124,'Season 15'!AK$4:CN$104,45,0),"0"),)</f>
        <v>0</v>
      </c>
      <c r="AS124" s="21">
        <f>SUM(IFERROR(VLOOKUP($A124,'Season 1'!AJ$4:CM$104,46,0),"0"),IFERROR(VLOOKUP($A124,'Season 2'!AK$4:CN$104,46,0),"0"),
IFERROR(VLOOKUP($A124,'Season 3'!AK$4:CN$104,46,0),"0"),IFERROR(VLOOKUP($A124,'Season 4'!AK$4:CN$104,46,0),"0"),
IFERROR(VLOOKUP($A124,'Season 5'!AK$4:CN$104,46,0),"0"),IFERROR(VLOOKUP($A124,'Season 6'!AK$4:CN$104,46,0),"0"),
IFERROR(VLOOKUP($A124,'Season 7'!AK$4:CN$104,46,0),"0"),IFERROR(VLOOKUP($A124,'Season 8'!AK$4:CN$104,46,0),"0"),
IFERROR(VLOOKUP($A124,'Season 9'!AK$4:CN$104,46,0),"0"),IFERROR(VLOOKUP($A124,'Season 10'!AK$4:CN$104,46,0),"0"),
IFERROR(VLOOKUP($A124,'Season 11'!AK$4:CN$104,46,0),"0"),IFERROR(VLOOKUP($A124,'Season 12'!AK$4:CN$104,46,0),"0"),
IFERROR(VLOOKUP($A124,'Season 13'!AK$4:CN$104,46,0),"0"),IFERROR(VLOOKUP($A124,'Season 14'!AK$4:CN$104,46,0),"0"),IFERROR(VLOOKUP($A124,'Season 15'!AK$4:CN$104,46,0),"0"),)</f>
        <v>0</v>
      </c>
      <c r="AT124" s="402">
        <f>SUM(IFERROR(VLOOKUP($A124,'Season 1'!AJ$4:CM$104,47,0),"0"),IFERROR(VLOOKUP($A124,'Season 2'!AK$4:CN$104,47,0),"0"),
IFERROR(VLOOKUP($A124,'Season 3'!AK$4:CN$104,47,0),"0"),IFERROR(VLOOKUP($A124,'Season 4'!AK$4:CN$104,47,0),"0"),
IFERROR(VLOOKUP($A124,'Season 5'!AK$4:CN$104,47,0),"0"),IFERROR(VLOOKUP($A124,'Season 6'!AK$4:CN$104,47,0),"0"),
IFERROR(VLOOKUP($A124,'Season 7'!AK$4:CN$104,47,0),"0"),IFERROR(VLOOKUP($A124,'Season 8'!AK$4:CN$104,47,0),"0"),
IFERROR(VLOOKUP($A124,'Season 9'!AK$4:CN$104,47,0),"0"),IFERROR(VLOOKUP($A124,'Season 10'!AK$4:CN$104,47,0),"0"),
IFERROR(VLOOKUP($A124,'Season 11'!AK$4:CN$104,47,0),"0"),IFERROR(VLOOKUP($A124,'Season 12'!AK$4:CN$104,47,0),"0"),
IFERROR(VLOOKUP($A124,'Season 13'!AK$4:CN$104,47,0),"0"),IFERROR(VLOOKUP($A124,'Season 14'!AK$4:CN$104,47,0),"0"),IFERROR(VLOOKUP($A124,'Season 15'!AK$4:CN$104,47,0),"0"),)</f>
        <v>0</v>
      </c>
      <c r="AU124" s="403">
        <f>SUM(IFERROR(VLOOKUP($A124,'Season 3'!AK$4:CN$104,48,0),"0"),IFERROR(VLOOKUP($A124,'Season 4'!AK$4:CN$104,48,0),"0"),
IFERROR(VLOOKUP($A124,'Season 5'!AK$4:CN$104,48,0),"0"),IFERROR(VLOOKUP($A124,'Season 6'!AK$4:CN$104,48,0),"0"),
IFERROR(VLOOKUP($A124,'Season 7'!AK$4:CN$104,48,0),"0"),IFERROR(VLOOKUP($A124,'Season 8'!AK$4:CN$104,48,0),"0"),
IFERROR(VLOOKUP($A124,'Season 9'!AK$4:CN$104,48,0),"0"),IFERROR(VLOOKUP($A124,'Season 10'!AK$4:CN$104,48,0),"0"),
IFERROR(VLOOKUP($A124,'Season 11'!AK$4:CN$104,48,0),"0"),IFERROR(VLOOKUP($A124,'Season 12'!AK$4:CN$104,48,0),"0"),
IFERROR(VLOOKUP($A124,'Season 13'!AK$4:CN$104,48,0),"0"),IFERROR(VLOOKUP($A124,'Season 14'!AK$4:CN$104,48,0),"0"),IFERROR(VLOOKUP($A124,'Season 15'!AK$4:CN$104,48,0),"0"),)</f>
        <v>0</v>
      </c>
      <c r="AV124" s="398">
        <f>SUM(IFERROR(VLOOKUP($A124,'Season 3'!AK$4:CN$104,49,0),"0"),IFERROR(VLOOKUP($A124,'Season 4'!AK$4:CN$104,49,0),"0"),
IFERROR(VLOOKUP($A124,'Season 5'!AK$4:CN$104,49,0),"0"),IFERROR(VLOOKUP($A124,'Season 6'!AK$4:CN$104,49,0),"0"),
IFERROR(VLOOKUP($A124,'Season 7'!AK$4:CN$104,49,0),"0"),IFERROR(VLOOKUP($A124,'Season 8'!AK$4:CN$104,49,0),"0"),
IFERROR(VLOOKUP($A124,'Season 9'!AK$4:CN$104,49,0),"0"),IFERROR(VLOOKUP($A124,'Season 10'!AK$4:CN$104,49,0),"0"),
IFERROR(VLOOKUP($A124,'Season 11'!AK$4:CN$104,49,0),"0"),IFERROR(VLOOKUP($A124,'Season 12'!AK$4:CN$104,49,0),"0"),
IFERROR(VLOOKUP($A124,'Season 13'!AK$4:CN$104,49,0),"0"),IFERROR(VLOOKUP($A124,'Season 14'!AK$4:CN$104,49,0),"0"),IFERROR(VLOOKUP($A124,'Season 15'!AK$4:CN$104,49,0),"0"),)</f>
        <v>0</v>
      </c>
      <c r="AW124" s="518">
        <f>SUM(IFERROR(VLOOKUP($A124,'Season 3'!AK$4:CN$104,50,0),"0"),IFERROR(VLOOKUP($A124,'Season 4'!AK$4:CN$104,50,0),"0"),
IFERROR(VLOOKUP($A124,'Season 5'!AK$4:CN$104,50,0),"0"),IFERROR(VLOOKUP($A124,'Season 6'!AK$4:CN$104,50,0),"0"),
IFERROR(VLOOKUP($A124,'Season 7'!AK$4:CN$104,50,0),"0"),IFERROR(VLOOKUP($A124,'Season 8'!AK$4:CN$104,50,0),"0"),
IFERROR(VLOOKUP($A124,'Season 9'!AK$4:CN$104,50,0),"0"),IFERROR(VLOOKUP($A124,'Season 10'!AK$4:CN$104,50,0),"0"),
IFERROR(VLOOKUP($A124,'Season 11'!AK$4:CN$104,50,0),"0"),IFERROR(VLOOKUP($A124,'Season 12'!AK$4:CN$104,50,0),"0"),
IFERROR(VLOOKUP($A124,'Season 13'!AK$4:CN$104,50,0),"0"),IFERROR(VLOOKUP($A124,'Season 14'!AK$4:CN$104,50,0),"0"),IFERROR(VLOOKUP($A124,'Season 15'!AK$4:CN$104,50,0),"0"),)</f>
        <v>0</v>
      </c>
      <c r="AX124" s="21">
        <f>SUM(IFERROR(VLOOKUP($A124,'Season 3'!AK$4:CN$104,51,0),"0"),IFERROR(VLOOKUP($A124,'Season 4'!AK$4:CN$104,51,0),"0"),
IFERROR(VLOOKUP($A124,'Season 5'!AK$4:CN$104,51,0),"0"),IFERROR(VLOOKUP($A124,'Season 6'!AK$4:CN$104,51,0),"0"),
IFERROR(VLOOKUP($A124,'Season 7'!AK$4:CN$104,51,0),"0"),IFERROR(VLOOKUP($A124,'Season 8'!AK$4:CN$104,51,0),"0"),
IFERROR(VLOOKUP($A124,'Season 9'!AK$4:CN$104,51,0),"0"),IFERROR(VLOOKUP($A124,'Season 10'!AK$4:CN$104,51,0),"0"),
IFERROR(VLOOKUP($A124,'Season 11'!AK$4:CN$104,51,0),"0"),IFERROR(VLOOKUP($A124,'Season 12'!AK$4:CN$104,51,0),"0"),
IFERROR(VLOOKUP($A124,'Season 13'!AK$4:CN$104,51,0),"0"),IFERROR(VLOOKUP($A124,'Season 14'!AK$4:CN$104,51,0),"0"),IFERROR(VLOOKUP($A124,'Season 15'!AK$4:CN$104,51,0),"0"),)</f>
        <v>0</v>
      </c>
      <c r="AY124" s="402">
        <f>SUM(IFERROR(VLOOKUP($A124,'Season 3'!AK$4:CN$104,52,0),"0"),IFERROR(VLOOKUP($A124,'Season 4'!AK$4:CN$104,52,0),"0"),
IFERROR(VLOOKUP($A124,'Season 5'!AK$4:CN$104,52,0),"0"),IFERROR(VLOOKUP($A124,'Season 6'!AK$4:CN$104,52,0),"0"),
IFERROR(VLOOKUP($A124,'Season 7'!AK$4:CN$104,52,0),"0"),IFERROR(VLOOKUP($A124,'Season 8'!AK$4:CN$104,52,0),"0"),
IFERROR(VLOOKUP($A124,'Season 9'!AK$4:CN$104,52,0),"0"),IFERROR(VLOOKUP($A124,'Season 10'!AK$4:CN$104,52,0),"0"),
IFERROR(VLOOKUP($A124,'Season 11'!AK$4:CN$104,52,0),"0"),IFERROR(VLOOKUP($A124,'Season 12'!AK$4:CN$104,52,0),"0"),
IFERROR(VLOOKUP($A124,'Season 13'!AK$4:CN$104,52,0),"0"),IFERROR(VLOOKUP($A124,'Season 14'!AK$4:CN$104,52,0),"0"),IFERROR(VLOOKUP($A124,'Season 15'!AK$4:CN$104,52,0),"0"),)</f>
        <v>0</v>
      </c>
      <c r="AZ124" s="403">
        <f>SUM(IFERROR(VLOOKUP($A124,'Season 1'!AJ$4:CM$104,38,0),"0"),IFERROR(VLOOKUP($A124,'Season 2'!AK$4:CN$104,48,0),"0"),)</f>
        <v>0</v>
      </c>
      <c r="BA124" s="398">
        <f>SUM(IFERROR(VLOOKUP($A124,'Season 1'!AJ$4:CM$104,39,0),"0"),IFERROR(VLOOKUP($A124,'Season 2'!AK$4:CN$104,49,0),"0"),)</f>
        <v>0</v>
      </c>
      <c r="BB124" s="518">
        <f>SUM(IFERROR(VLOOKUP($A124,'Season 1'!AJ$4:CM$104,40,0),"0"),IFERROR(VLOOKUP($A124,'Season 2'!AK$4:CN$104,50,0),"0"),)</f>
        <v>0</v>
      </c>
      <c r="BC124" s="21">
        <f>SUM(IFERROR(VLOOKUP($A124,'Season 1'!AJ$4:CM$104,41,0),"0"),IFERROR(VLOOKUP($A124,'Season 2'!AK$4:CN$104,51,0),"0"),)</f>
        <v>0</v>
      </c>
      <c r="BD124" s="402">
        <f>SUM(IFERROR(VLOOKUP($A124,'Season 1'!AJ$4:CM$104,42,0),"0"),IFERROR(VLOOKUP($A124,'Season 2'!AK$4:CN$104,52,0),"0"),)</f>
        <v>0</v>
      </c>
      <c r="BE124" s="561">
        <f>SUM(
IFERROR(VLOOKUP($A124,'Season 1'!AJ$4:CM$104,48,0),"0"),IFERROR(VLOOKUP($A124,'Season 2'!AK$4:CN$104,53,0),"0"),
IFERROR(VLOOKUP($A124,'Season 3'!AK$4:CN$104,53,0),"0"),IFERROR(VLOOKUP($A124,'Season 4'!AK$4:CN$104,53,0),"0"),
IFERROR(VLOOKUP($A124,'Season 5'!AK$4:CN$104,53,0),"0"),IFERROR(VLOOKUP($A124,'Season 6'!AK$4:CN$104,53,0),"0"),
IFERROR(VLOOKUP($A124,'Season 7'!AK$4:CN$104,53,0),"0"),IFERROR(VLOOKUP($A124,'Season 8'!AK$4:CN$104,53,0),"0"),
IFERROR(VLOOKUP($A124,'Season 9'!AK$4:CN$104,53,0),"0"),IFERROR(VLOOKUP($A124,'Season 10'!AK$4:CN$104,53,0),"0"),
IFERROR(VLOOKUP($A124,'Season 11'!AK$4:CN$104,53,0),"0"),IFERROR(VLOOKUP($A124,'Season 12'!AK$4:CN$104,53,0),"0"),
IFERROR(VLOOKUP($A124,'Season 13'!AK$4:CN$104,53,0),"0"),IFERROR(VLOOKUP($A124,'Season 14'!AK$4:CN$104,53,0),"0"),IFERROR(VLOOKUP($A124,'Season 15'!AK$4:CN$104,53,0),"0"),)</f>
        <v>0</v>
      </c>
      <c r="BF124" s="562">
        <f>SUM(
IFERROR(VLOOKUP($A124,'Season 1'!AJ$4:CM$104,49,0),"0"),IFERROR(VLOOKUP($A124,'Season 2'!AK$4:CN$104,54,0),"0"),
IFERROR(VLOOKUP($A124,'Season 3'!AK$4:CN$104,54,0),"0"),IFERROR(VLOOKUP($A124,'Season 4'!AK$4:CN$104,54,0),"0"),
IFERROR(VLOOKUP($A124,'Season 5'!AK$4:CN$104,54,0),"0"),IFERROR(VLOOKUP($A124,'Season 6'!AK$4:CN$104,54,0),"0"),
IFERROR(VLOOKUP($A124,'Season 7'!AK$4:CN$104,54,0),"0"),IFERROR(VLOOKUP($A124,'Season 8'!AK$4:CN$104,54,0),"0"),
IFERROR(VLOOKUP($A124,'Season 9'!AK$4:CN$104,54,0),"0"),IFERROR(VLOOKUP($A124,'Season 10'!AK$4:CN$104,54,0),"0"),
IFERROR(VLOOKUP($A124,'Season 11'!AK$4:CN$104,540),"0"),IFERROR(VLOOKUP($A124,'Season 12'!AK$4:CN$104,54,0),"0"),
IFERROR(VLOOKUP($A124,'Season 13'!AK$4:CN$104,54,0),"0"),IFERROR(VLOOKUP($A124,'Season 14'!AK$4:CN$104,54,0),"0"),IFERROR(VLOOKUP($A124,'Season 15'!AK$4:CN$104,54,0),"0"),)</f>
        <v>0</v>
      </c>
      <c r="BG124" s="529" t="e">
        <f t="shared" si="3"/>
        <v>#DIV/0!</v>
      </c>
      <c r="BI124" s="553"/>
      <c r="BJ124" s="553"/>
      <c r="BK124" s="553"/>
      <c r="BL124" s="553"/>
      <c r="BM124" s="553"/>
      <c r="BN124" s="553"/>
      <c r="BO124" s="822"/>
      <c r="BP124" s="822"/>
      <c r="BQ124" s="822"/>
      <c r="BR124" s="822"/>
      <c r="BS124" s="12" t="str">
        <f>IFERROR(VLOOKUP($A124,'Season 1'!$AJ$4:$CM$104,50,0),"0")</f>
        <v>0</v>
      </c>
      <c r="BT124" s="12" t="str">
        <f>IFERROR(VLOOKUP($A124,'Season 1'!$AJ$4:$CM$104,51,0),"0")</f>
        <v>0</v>
      </c>
      <c r="BU124" s="12" t="str">
        <f>IFERROR(VLOOKUP($A124,'Season 2'!$AK$4:$CN$104,55,0),"0")</f>
        <v>0</v>
      </c>
      <c r="BV124" s="12" t="str">
        <f>IFERROR(VLOOKUP($A124,'Season 2'!$AK$4:$CN$104,56,0),"0")</f>
        <v>0</v>
      </c>
      <c r="BW124" s="12" t="str">
        <f>IFERROR(VLOOKUP($A124,'Season 3'!$AK$4:$CN$104,55,0),"0")</f>
        <v>0</v>
      </c>
      <c r="BX124" s="12" t="str">
        <f>IFERROR(VLOOKUP($A124,'Season 3'!$AK$4:$CN$104,56,0),"0")</f>
        <v>0</v>
      </c>
      <c r="BY124" s="12" t="str">
        <f>IFERROR(VLOOKUP($A124,'Season 4'!$AK$4:$CN$104,55,0),"0")</f>
        <v>0</v>
      </c>
      <c r="BZ124" s="12" t="str">
        <f>IFERROR(VLOOKUP($A124,'Season 4'!$AK$4:$CN$104,56,0),"0")</f>
        <v>0</v>
      </c>
      <c r="CA124" s="12" t="str">
        <f>IFERROR(VLOOKUP($A124,'Season 5'!$AK$4:$CN$104,55,0),"0")</f>
        <v>0</v>
      </c>
      <c r="CB124" s="12" t="str">
        <f>IFERROR(VLOOKUP($A124,'Season 5'!$AK$4:$CN$104,56,0),"0")</f>
        <v>0</v>
      </c>
      <c r="CC124" s="12" t="str">
        <f>IFERROR(VLOOKUP($A124,'Season 6'!$AK$4:$CN$104,55,0),"0")</f>
        <v>0</v>
      </c>
      <c r="CD124" s="12" t="str">
        <f>IFERROR(VLOOKUP($A124,'Season 6'!$AK$4:$CN$104,56,0),"0")</f>
        <v>0</v>
      </c>
      <c r="CE124" s="12" t="str">
        <f>IFERROR(VLOOKUP($A124,'Season 7'!$AK$4:$CN$104,55,0),"0")</f>
        <v>0</v>
      </c>
      <c r="CF124" s="12" t="str">
        <f>IFERROR(VLOOKUP($A124,'Season 7'!$AK$4:$CN$104,56,0),"0")</f>
        <v>0</v>
      </c>
      <c r="CG124" s="12" t="str">
        <f>IFERROR(VLOOKUP($A124,'Season 8'!$AK$4:$CN$104,55,0),"0")</f>
        <v>0</v>
      </c>
      <c r="CH124" s="12" t="str">
        <f>IFERROR(VLOOKUP($A124,'Season 8'!$AK$4:$CN$104,56,0),"0")</f>
        <v>0</v>
      </c>
      <c r="CI124" s="12" t="str">
        <f>IFERROR(VLOOKUP($A124,'Season 9'!$AK$4:$CN$104,55,0),"0")</f>
        <v>0</v>
      </c>
      <c r="CJ124" s="12" t="str">
        <f>IFERROR(VLOOKUP($A124,'Season 9'!$AK$4:$CN$104,56,0),"0")</f>
        <v>0</v>
      </c>
      <c r="CK124" s="12" t="str">
        <f>IFERROR(VLOOKUP($A124,'Season 10'!$AK$4:$CN$104,55,0),"0")</f>
        <v>0</v>
      </c>
      <c r="CL124" s="12" t="str">
        <f>IFERROR(VLOOKUP($A124,'Season 10'!$AK$4:$CN$104,56,0),"0")</f>
        <v>0</v>
      </c>
      <c r="CM124" s="12" t="str">
        <f>IFERROR(VLOOKUP($A124,'Season 11'!$AK$4:$CN$104,55,0),"0")</f>
        <v>0</v>
      </c>
      <c r="CN124" s="12" t="str">
        <f>IFERROR(VLOOKUP($A124,'Season 11'!$AK$4:$CN$104,56,0),"0")</f>
        <v>0</v>
      </c>
      <c r="CO124" s="12" t="str">
        <f>IFERROR(VLOOKUP($A124,'Season 12'!$AK$4:$CN$104,55,0),"0")</f>
        <v>0</v>
      </c>
      <c r="CP124" s="12" t="str">
        <f>IFERROR(VLOOKUP($A124,'Season 12'!$AK$4:$CN$104,56,0),"0")</f>
        <v>0</v>
      </c>
      <c r="CQ124" s="12" t="str">
        <f>IFERROR(VLOOKUP($A124,'Season 13'!$AK$4:$CN$104,55,0),"0")</f>
        <v>0</v>
      </c>
      <c r="CR124" s="12" t="str">
        <f>IFERROR(VLOOKUP($A124,'Season 13'!$AK$4:$CN$104,56,0),"0")</f>
        <v>0</v>
      </c>
      <c r="CS124" s="12" t="str">
        <f>IFERROR(VLOOKUP($A124,'Season 14'!$AK$4:$CN$104,55,0),"0")</f>
        <v>0</v>
      </c>
      <c r="CT124" s="12" t="str">
        <f>IFERROR(VLOOKUP($A124,'Season 14'!$AK$4:$CN$104,56,0),"0")</f>
        <v>0</v>
      </c>
      <c r="CU124" s="12" t="str">
        <f>IFERROR(VLOOKUP($A124,'Season 15'!$AK$4:$CN$104,55,0),"0")</f>
        <v>0</v>
      </c>
      <c r="CV124" s="12" t="str">
        <f>IFERROR(VLOOKUP($A124,'Season 15'!$AK$4:$CN$104,56,0),"0")</f>
        <v>0</v>
      </c>
    </row>
    <row r="125" spans="1:100" x14ac:dyDescent="0.25">
      <c r="A125" s="2" t="s">
        <v>35</v>
      </c>
      <c r="B125" s="516" t="str">
        <f>IFERROR(VLOOKUP('Data Totals'!A125,'Season 1'!AJ$4:CH$104,2,FALSE),IFERROR(VLOOKUP('Data Totals'!A125,'Season 2'!AK$4:CI$104,2,FALSE),IFERROR(VLOOKUP('Data Totals'!A125,'Season 3'!AK$4:CI$104,2,FALSE),IFERROR(VLOOKUP('Data Totals'!A125,'Season 4'!AK$4:CI$104,2,FALSE),IFERROR(VLOOKUP('Data Totals'!A125,'Season 5'!AK$4:CI$104,2,FALSE),IFERROR(VLOOKUP('Data Totals'!A125,'Season 6'!AK$4:CI$104,2,FALSE),IFERROR(VLOOKUP('Data Totals'!A125,'Season 7'!AK$4:CI$104,2,FALSE),IFERROR(VLOOKUP('Data Totals'!A125,'Season 8'!AK$4:CI$104,2,FALSE),IFERROR(VLOOKUP('Data Totals'!A125,'Season 9'!AK$4:CI$104,2,FALSE),IFERROR(VLOOKUP('Data Totals'!A125,'Season 10'!AK$4:CI$104,2,FALSE),IFERROR(VLOOKUP('Data Totals'!A125,'Season 11'!AK$4:CI$104,2,FALSE),IFERROR(VLOOKUP('Data Totals'!A125,'Season 12'!AK$4:CI$104,2,FALSE),IFERROR(VLOOKUP('Data Totals'!A125,'Season 13'!AK$4:CI$104,2,FALSE),IFERROR(VLOOKUP('Data Totals'!A125,'Season 14'!AK$4:CI$104,2,FALSE),IFERROR(VLOOKUP('Data Totals'!A125,'Season 15'!AK$4:CI$104,2,FALSE),"N/A")))))))))))))))</f>
        <v>N/A</v>
      </c>
      <c r="C125" s="517" t="str">
        <f>IFERROR(VLOOKUP('Data Totals'!A125,'Season 1'!AJ$4:CH$104,3,FALSE),IFERROR(VLOOKUP('Data Totals'!A125,'Season 2'!AK$4:CI$104,3,FALSE),IFERROR(VLOOKUP('Data Totals'!A125,'Season 3'!AK$4:CI$104,3,FALSE),IFERROR(VLOOKUP('Data Totals'!A125,'Season 4'!AK$4:CI$104,3,FALSE),IFERROR(VLOOKUP('Data Totals'!A125,'Season 5'!AK$4:CI$104,3,FALSE),IFERROR(VLOOKUP('Data Totals'!A125,'Season 6'!AK$4:CI$104,3,FALSE),IFERROR(VLOOKUP('Data Totals'!A125,'Season 7'!AK$4:CI$104,3,FALSE),IFERROR(VLOOKUP('Data Totals'!A125,'Season 8'!AK$4:CI$104,3,FALSE),IFERROR(VLOOKUP('Data Totals'!A125,'Season 9'!AK$4:CI$104,3,FALSE),IFERROR(VLOOKUP('Data Totals'!A125,'Season 10'!AK$4:CI$104,3,FALSE),IFERROR(VLOOKUP('Data Totals'!A125,'Season 11'!AK$4:CI$104,3,FALSE),IFERROR(VLOOKUP('Data Totals'!A125,'Season 12'!AK$4:CI$104,3,FALSE),IFERROR(VLOOKUP('Data Totals'!A125,'Season 13'!AK$4:CI$104,3,FALSE),IFERROR(VLOOKUP('Data Totals'!A125,'Season 14'!AK$4:CI$104,3,FALSE),IFERROR(VLOOKUP('Data Totals'!A125,'Season 15'!AK$4:CI$104,3,FALSE),"N/A")))))))))))))))</f>
        <v>N/A</v>
      </c>
      <c r="D125" s="517" t="str">
        <f>IFERROR(VLOOKUP('Data Totals'!A125,'Season 15'!AK$4:CI$104,4,FALSE),IFERROR(VLOOKUP('Data Totals'!A125,'Season 14'!AK$4:CI$104,4,FALSE),IFERROR(VLOOKUP('Data Totals'!A125,'Season 13'!AK$4:CI$104,4,FALSE),IFERROR(VLOOKUP('Data Totals'!A125,'Season 12'!AK$4:CI$104,4,FALSE),IFERROR(VLOOKUP('Data Totals'!A125,'Season 11'!AK$4:CI$104,4,FALSE),IFERROR(VLOOKUP('Data Totals'!A125,'Season 10'!AK$4:CI$104,4,FALSE),IFERROR(VLOOKUP('Data Totals'!A125,'Season 9'!AK$4:CI$104,4,FALSE),IFERROR(VLOOKUP('Data Totals'!A125,'Season 8'!AK$4:CI$104,4,FALSE),IFERROR(VLOOKUP('Data Totals'!A125,'Season 7'!AK$4:CI$104,4,FALSE),IFERROR(VLOOKUP('Data Totals'!A125,'Season 6'!AK$4:CI$104,4,FALSE),IFERROR(VLOOKUP('Data Totals'!A125,'Season 5'!AK$4:CI$104,4,FALSE),IFERROR(VLOOKUP('Data Totals'!A125,'Season 4'!AK$4:CI$104,4,FALSE),IFERROR(VLOOKUP('Data Totals'!A125,'Season 3'!AK$4:CI$104,4,FALSE),IFERROR(VLOOKUP('Data Totals'!A125,'Season 2'!AK$4:CI$104,4,FALSE),IFERROR(VLOOKUP('Data Totals'!A125,'Season 1'!AJ$4:CH$104,4,FALSE),"N/A")))))))))))))))</f>
        <v>N/A</v>
      </c>
      <c r="E125" s="517" t="e">
        <f t="shared" si="2"/>
        <v>#VALUE!</v>
      </c>
      <c r="F125" s="398">
        <f>SUM(IFERROR(VLOOKUP(A125,BI$3:BN$152,2,0),"0"),
IFERROR(VLOOKUP(A125,'Season 1'!AJ$4:CM$104,7,0),"0"),IFERROR(VLOOKUP(A125,'Season 2'!AK$4:CN$104,7,0),"0"),
IFERROR(VLOOKUP(A125,'Season 3'!AK$4:CN$104,7,0),"0"),IFERROR(VLOOKUP(A125,'Season 4'!AK$4:CN$104,7,0),"0"),
IFERROR(VLOOKUP(A125,'Season 5'!AK$4:CN$104,7,0),"0"),IFERROR(VLOOKUP(A125,'Season 6'!AK$4:CN$104,7,0),"0"),
IFERROR(VLOOKUP(A125,'Season 7'!AK$4:CN$104,7,0),"0"),IFERROR(VLOOKUP(A125,'Season 8'!AK$4:CN$104,7,0),"0"),
IFERROR(VLOOKUP(A125,'Season 9'!AK$4:CN$104,7,0),"0"),IFERROR(VLOOKUP(A125,'Season 10'!AK$4:CN$104,7,0),"0"),
IFERROR(VLOOKUP(A125,'Season 11'!AK$4:CN$104,7,0),"0"),IFERROR(VLOOKUP(A125,'Season 12'!AK$4:CN$104,7,0),"0"),
IFERROR(VLOOKUP(A125,'Season 13'!AK$4:CN$104,7,0),"0"),IFERROR(VLOOKUP(A125,'Season 14'!AK$4:CN$104,7,0),"0"),IFERROR(VLOOKUP(A125,'Season 15'!AK$4:CN$104,7,0),"0"),)</f>
        <v>0</v>
      </c>
      <c r="G125" s="398">
        <f>SUM(
IFERROR(VLOOKUP(A125,'Season 1'!AJ$4:CM$104,8,0),"0"),IFERROR(VLOOKUP(A125,'Season 2'!AK$4:CN$104,8,0),"0"),
IFERROR(VLOOKUP(A125,'Season 3'!AK$4:CN$104,8,0),"0"),IFERROR(VLOOKUP(A125,'Season 4'!AK$4:CN$104,8,0),"0"),
IFERROR(VLOOKUP(A125,'Season 5'!AK$4:CN$104,8,0),"0"),IFERROR(VLOOKUP(A125,'Season 6'!AK$4:CN$104,8,0),"0"),
IFERROR(VLOOKUP(A125,'Season 7'!AK$4:CN$104,8,0),"0"),IFERROR(VLOOKUP(A125,'Season 8'!AK$4:CN$104,8,0),"0"),
IFERROR(VLOOKUP(A125,'Season 9'!AK$4:CN$104,8,0),"0"),IFERROR(VLOOKUP(A125,'Season 10'!AK$4:CN$104,8,0),"0"),
IFERROR(VLOOKUP(A125,'Season 11'!AK$4:CN$104,8,0),"0"),IFERROR(VLOOKUP(A125,'Season 12'!AK$4:CN$104,8,0),"0"),
IFERROR(VLOOKUP(A125,'Season 13'!AK$4:CN$104,8,0),"0"),IFERROR(VLOOKUP(A125,'Season 14'!AK$4:CN$104,8,0),"0"),IFERROR(VLOOKUP(A125,'Season 15'!AK$4:CN$104,8,0),"0"),)</f>
        <v>0</v>
      </c>
      <c r="H125" s="329">
        <f>SUM(
IFERROR(VLOOKUP(A125,'Season 1'!AJ$4:CM$104,9,0),"0"),IFERROR(VLOOKUP(A125,'Season 2'!AK$4:CN$104,9,0),"0"),
IFERROR(VLOOKUP(A125,'Season 3'!AK$4:CN$104,9,0),"0"),IFERROR(VLOOKUP(A125,'Season 4'!AK$4:CN$104,9,0),"0"),
IFERROR(VLOOKUP(A125,'Season 5'!AK$4:CN$104,9,0),"0"),IFERROR(VLOOKUP(A125,'Season 6'!AK$4:CN$104,9,0),"0"),
IFERROR(VLOOKUP(A125,'Season 7'!AK$4:CN$104,9,0),"0"),IFERROR(VLOOKUP(A125,'Season 8'!AK$4:CN$104,9,0),"0"),
IFERROR(VLOOKUP(A125,'Season 9'!AK$4:CN$104,9,0),"0"),IFERROR(VLOOKUP(A125,'Season 10'!AK$4:CN$104,9,0),"0"),
IFERROR(VLOOKUP(A125,'Season 11'!AK$4:CN$104,9,0),"0"),IFERROR(VLOOKUP(A125,'Season 12'!AK$4:CN$104,9,0),"0"),
IFERROR(VLOOKUP(A125,'Season 13'!AK$4:CN$104,9,0),"0"),IFERROR(VLOOKUP(A125,'Season 14'!AK$4:CN$104,9,0),"0"),IFERROR(VLOOKUP(A125,'Season 15'!AK$4:CN$104,9,0),"0"),)</f>
        <v>0</v>
      </c>
      <c r="I125" s="518">
        <f>SUM(
IFERROR(VLOOKUP(A125,'Season 1'!AJ$4:CM$104,10,0),"0"),IFERROR(VLOOKUP(A125,'Season 2'!AK$4:CN$104,10,0),"0"),
IFERROR(VLOOKUP(A125,'Season 3'!AK$4:CN$104,10,0),"0"),IFERROR(VLOOKUP(A125,'Season 4'!AK$4:CN$104,10,0),"0"),
IFERROR(VLOOKUP(A125,'Season 5'!AK$4:CN$104,10,0),"0"),IFERROR(VLOOKUP(A125,'Season 6'!AK$4:CN$104,10,0),"0"),
IFERROR(VLOOKUP(A125,'Season 7'!AK$4:CN$104,10,0),"0"),IFERROR(VLOOKUP(A125,'Season 8'!AK$4:CN$104,10,0),"0"),
IFERROR(VLOOKUP(A125,'Season 9'!AK$4:CN$104,10,0),"0"),IFERROR(VLOOKUP(A125,'Season 10'!AK$4:CN$104,10,0),"0"),
IFERROR(VLOOKUP(A125,'Season 11'!AK$4:CN$104,10,0),"0"),IFERROR(VLOOKUP(A125,'Season 12'!AK$4:CN$104,10,0),"0"),
IFERROR(VLOOKUP(A125,'Season 13'!AK$4:CN$104,10,0),"0"),IFERROR(VLOOKUP(A125,'Season 14'!AK$4:CN$104,10,0),"0"),IFERROR(VLOOKUP(A125,'Season 15'!AK$4:CN$104,10,0),"0"),)</f>
        <v>0</v>
      </c>
      <c r="J125" s="21">
        <f>SUM(IFERROR(VLOOKUP(A125,BI$3:BN$152,3,0),"0"),
IFERROR(VLOOKUP(A125,'Season 1'!AJ$4:CM$104,11,0),"0"),IFERROR(VLOOKUP(A125,'Season 2'!AK$4:CN$104,11,0),"0"),
IFERROR(VLOOKUP(A125,'Season 3'!AK$4:CN$104,11,0),"0"),IFERROR(VLOOKUP(A125,'Season 4'!AK$4:CN$104,11,0),"0"),
IFERROR(VLOOKUP(A125,'Season 5'!AK$4:CN$104,11,0),"0"),IFERROR(VLOOKUP(A125,'Season 6'!AK$4:CN$104,11,0),"0"),
IFERROR(VLOOKUP(A125,'Season 7'!AK$4:CN$104,11,0),"0"),IFERROR(VLOOKUP(A125,'Season 8'!AK$4:CN$104,11,0),"0"),
IFERROR(VLOOKUP(A125,'Season 9'!AK$4:CN$104,11,0),"0"),IFERROR(VLOOKUP(A125,'Season 10'!AK$4:CN$104,11,0),"0"),
IFERROR(VLOOKUP(A125,'Season 11'!AK$4:CN$104,11,0),"0"),IFERROR(VLOOKUP(A125,'Season 12'!AK$4:CN$104,11,0),"0"),
IFERROR(VLOOKUP(A125,'Season 13'!AK$4:CN$104,11,0),"0"),IFERROR(VLOOKUP(A125,'Season 14'!AK$4:CN$104,11,0),"0"),IFERROR(VLOOKUP(A125,'Season 15'!AK$4:CN$104,11,0),"0"),)</f>
        <v>0</v>
      </c>
      <c r="K125" s="402">
        <f>SUM(IFERROR(VLOOKUP($A125,BI$3:BN$152,4,0),"0"),
IFERROR(VLOOKUP($A125,'Season 1'!AJ$4:CM$104,12,0),"0"),IFERROR(VLOOKUP($A125,'Season 2'!AK$4:CN$104,12,0),"0"),
IFERROR(VLOOKUP($A125,'Season 3'!AK$4:CN$104,12,0),"0"),IFERROR(VLOOKUP($A125,'Season 4'!AK$4:CN$104,12,0),"0"),
IFERROR(VLOOKUP($A125,'Season 5'!AK$4:CN$104,12,0),"0"),IFERROR(VLOOKUP($A125,'Season 6'!AK$4:CN$104,12,0),"0"),
IFERROR(VLOOKUP($A125,'Season 7'!AK$4:CN$104,12,0),"0"),IFERROR(VLOOKUP($A125,'Season 8'!AK$4:CN$104,12,0),"0"),
IFERROR(VLOOKUP($A125,'Season 9'!AK$4:CN$104,12,0),"0"),IFERROR(VLOOKUP($A125,'Season 10'!AK$4:CN$104,12,0),"0"),
IFERROR(VLOOKUP($A125,'Season 11'!AK$4:CN$104,12,0),"0"),IFERROR(VLOOKUP($A125,'Season 12'!AK$4:CN$104,12,0),"0"),
IFERROR(VLOOKUP($A125,'Season 13'!AK$4:CN$104,12,0),"0"),IFERROR(VLOOKUP($A125,'Season 14'!AK$4:CN$104,12,0),"0"),IFERROR(VLOOKUP(A125,'Season 15'!AK$4:CN$104,12,0),"0"),)</f>
        <v>0</v>
      </c>
      <c r="L125" s="403">
        <f>SUM(
IFERROR(VLOOKUP($A125,'Season 1'!AJ$4:CM$104,13,0),"0"),IFERROR(VLOOKUP($A125,'Season 2'!AK$4:CN$104,13,0),"0"),
IFERROR(VLOOKUP($A125,'Season 3'!AK$4:CN$104,13,0),"0"),IFERROR(VLOOKUP($A125,'Season 4'!AK$4:CN$104,13,0),"0"),
IFERROR(VLOOKUP($A125,'Season 5'!AK$4:CN$104,13,0),"0"),IFERROR(VLOOKUP($A125,'Season 6'!AK$4:CN$104,13,0),"0"),
IFERROR(VLOOKUP($A125,'Season 7'!AK$4:CN$104,13,0),"0"),IFERROR(VLOOKUP($A125,'Season 8'!AK$4:CN$104,13,0),"0"),
IFERROR(VLOOKUP($A125,'Season 9'!AK$4:CN$104,13,0),"0"),IFERROR(VLOOKUP($A125,'Season 10'!AK$4:CN$104,13,0),"0"),
IFERROR(VLOOKUP($A125,'Season 11'!AK$4:CN$104,13,0),"0"),IFERROR(VLOOKUP($A125,'Season 12'!AK$4:CN$104,13,0),"0"),
IFERROR(VLOOKUP($A125,'Season 13'!AK$4:CN$104,13,0),"0"),IFERROR(VLOOKUP($A125,'Season 14'!AK$4:CN$104,13,0),"0"),IFERROR(VLOOKUP(A125,'Season 15'!AK$4:CN$104,13,0),"0"),)</f>
        <v>0</v>
      </c>
      <c r="M125" s="398">
        <f>SUM(
IFERROR(VLOOKUP($A125,'Season 1'!AJ$4:CM$104,14,0),"0"),IFERROR(VLOOKUP($A125,'Season 2'!AK$4:CN$104,14,0),"0"),
IFERROR(VLOOKUP($A125,'Season 3'!AK$4:CN$104,14,0),"0"),IFERROR(VLOOKUP($A125,'Season 4'!AK$4:CN$104,14,0),"0"),
IFERROR(VLOOKUP($A125,'Season 5'!AK$4:CN$104,14,0),"0"),IFERROR(VLOOKUP($A125,'Season 6'!AK$4:CN$104,14,0),"0"),
IFERROR(VLOOKUP($A125,'Season 7'!AK$4:CN$104,14,0),"0"),IFERROR(VLOOKUP($A125,'Season 8'!AK$4:CN$104,14,0),"0"),
IFERROR(VLOOKUP($A125,'Season 9'!AK$4:CN$104,14,0),"0"),IFERROR(VLOOKUP($A125,'Season 10'!AK$4:CN$104,14,0),"0"),
IFERROR(VLOOKUP($A125,'Season 11'!AK$4:CN$104,14,0),"0"),IFERROR(VLOOKUP($A125,'Season 12'!AK$4:CN$104,14,0),"0"),
IFERROR(VLOOKUP($A125,'Season 13'!AK$4:CN$104,14,0),"0"),IFERROR(VLOOKUP($A125,'Season 14'!AK$4:CN$104,14,0),"0"),IFERROR(VLOOKUP(A125,'Season 15'!AK$4:CN$104,14,0),"0"),)</f>
        <v>0</v>
      </c>
      <c r="N125" s="518">
        <f>SUM(
IFERROR(VLOOKUP($A125,'Season 1'!AJ$4:CM$104,15,0),"0"),IFERROR(VLOOKUP($A125,'Season 2'!AK$4:CN$104,15,0),"0"),
IFERROR(VLOOKUP($A125,'Season 3'!AK$4:CN$104,15,0),"0"),IFERROR(VLOOKUP($A125,'Season 4'!AK$4:CN$104,15,0),"0"),
IFERROR(VLOOKUP($A125,'Season 5'!AK$4:CN$104,15,0),"0"),IFERROR(VLOOKUP($A125,'Season 6'!AK$4:CN$104,15,0),"0"),
IFERROR(VLOOKUP($A125,'Season 7'!AK$4:CN$104,15,0),"0"),IFERROR(VLOOKUP($A125,'Season 8'!AK$4:CN$104,15,0),"0"),
IFERROR(VLOOKUP($A125,'Season 9'!AK$4:CN$104,15,0),"0"),IFERROR(VLOOKUP($A125,'Season 10'!AK$4:CN$104,15,0),"0"),
IFERROR(VLOOKUP($A125,'Season 11'!AK$4:CN$104,15,0),"0"),IFERROR(VLOOKUP($A125,'Season 12'!AK$4:CN$104,15,0),"0"),
IFERROR(VLOOKUP($A125,'Season 13'!AK$4:CN$104,15,0),"0"),IFERROR(VLOOKUP($A125,'Season 14'!AK$4:CN$104,15,0),"0"),IFERROR(VLOOKUP(A125,'Season 15'!AK$4:CN$104,15,0),"0"),)</f>
        <v>0</v>
      </c>
      <c r="O125" s="21">
        <f>SUM(
IFERROR(VLOOKUP($A125,'Season 1'!AJ$4:CM$104,16,0),"0"),IFERROR(VLOOKUP($A125,'Season 2'!AK$4:CN$104,16,0),"0"),
IFERROR(VLOOKUP($A125,'Season 3'!AK$4:CN$104,16,0),"0"),IFERROR(VLOOKUP($A125,'Season 4'!AK$4:CN$104,16,0),"0"),
IFERROR(VLOOKUP($A125,'Season 5'!AK$4:CN$104,16,0),"0"),IFERROR(VLOOKUP($A125,'Season 6'!AK$4:CN$104,16,0),"0"),
IFERROR(VLOOKUP($A125,'Season 7'!AK$4:CN$104,16,0),"0"),IFERROR(VLOOKUP($A125,'Season 8'!AK$4:CN$104,16,0),"0"),
IFERROR(VLOOKUP($A125,'Season 9'!AK$4:CN$104,16,0),"0"),IFERROR(VLOOKUP($A125,'Season 10'!AK$4:CN$104,16,0),"0"),
IFERROR(VLOOKUP($A125,'Season 11'!AK$4:CN$104,16,0),"0"),IFERROR(VLOOKUP($A125,'Season 12'!AK$4:CN$104,16,0),"0"),
IFERROR(VLOOKUP($A125,'Season 13'!AK$4:CN$104,16,0),"0"),IFERROR(VLOOKUP($A125,'Season 14'!AK$4:CN$104,16,0),"0"),IFERROR(VLOOKUP(A125,'Season 15'!AK$4:CN$104,16,0),"0"),)</f>
        <v>0</v>
      </c>
      <c r="P125" s="402">
        <f>SUM(
IFERROR(VLOOKUP($A125,'Season 1'!AJ$4:CM$104,17,0),"0"),IFERROR(VLOOKUP($A125,'Season 2'!AK$4:CN$104,17,0),"0"),
IFERROR(VLOOKUP($A125,'Season 3'!AK$4:CN$104,17,0),"0"),IFERROR(VLOOKUP($A125,'Season 4'!AK$4:CN$104,17,0),"0"),
IFERROR(VLOOKUP($A125,'Season 5'!AK$4:CN$104,17,0),"0"),IFERROR(VLOOKUP($A125,'Season 6'!AK$4:CN$104,17,0),"0"),
IFERROR(VLOOKUP($A125,'Season 7'!AK$4:CN$104,17,0),"0"),IFERROR(VLOOKUP($A125,'Season 8'!AK$4:CN$104,17,0),"0"),
IFERROR(VLOOKUP($A125,'Season 9'!AK$4:CN$104,17,0),"0"),IFERROR(VLOOKUP($A125,'Season 10'!AK$4:CN$104,17,0),"0"),
IFERROR(VLOOKUP($A125,'Season 11'!AK$4:CN$104,17,0),"0"),IFERROR(VLOOKUP($A125,'Season 12'!AK$4:CN$104,17,0),"0"),
IFERROR(VLOOKUP($A125,'Season 13'!AK$4:CN$104,17,0),"0"),IFERROR(VLOOKUP($A125,'Season 14'!AK$4:CN$104,17,0),"0"),IFERROR(VLOOKUP(A125,'Season 15'!AK$4:CN$104,17,0),"0"),)</f>
        <v>0</v>
      </c>
      <c r="Q125" s="403">
        <f>SUM(
IFERROR(VLOOKUP($A125,'Season 1'!AJ$4:CM$104,18,0),"0"),IFERROR(VLOOKUP($A125,'Season 2'!AK$4:CN$104,18,0),"0"),
IFERROR(VLOOKUP($A125,'Season 3'!AK$4:CN$104,18,0),"0"),IFERROR(VLOOKUP($A125,'Season 4'!AK$4:CN$104,18,0),"0"),
IFERROR(VLOOKUP($A125,'Season 5'!AK$4:CN$104,18,0),"0"),IFERROR(VLOOKUP($A125,'Season 6'!AK$4:CN$104,18,0),"0"),
IFERROR(VLOOKUP($A125,'Season 7'!AK$4:CN$104,18,0),"0"),IFERROR(VLOOKUP($A125,'Season 8'!AK$4:CN$104,18,0),"0"),
IFERROR(VLOOKUP($A125,'Season 9'!AK$4:CN$104,18,0),"0"),IFERROR(VLOOKUP($A125,'Season 10'!AK$4:CN$104,18,0),"0"),
IFERROR(VLOOKUP($A125,'Season 11'!AK$4:CN$104,18,0),"0"),IFERROR(VLOOKUP($A125,'Season 12'!AK$4:CN$104,18,0),"0"),
IFERROR(VLOOKUP($A125,'Season 13'!AK$4:CN$104,18,0),"0"),IFERROR(VLOOKUP($A125,'Season 14'!AK$4:CN$104,18,0),"0"),IFERROR(VLOOKUP(A125,'Season 15'!AK$4:CN$104,18,0),"0"),)</f>
        <v>0</v>
      </c>
      <c r="R125" s="398">
        <f>SUM(
IFERROR(VLOOKUP($A125,'Season 1'!AJ$4:CM$104,19,0),"0"),IFERROR(VLOOKUP($A125,'Season 2'!AK$4:CN$104,19,0),"0"),
IFERROR(VLOOKUP($A125,'Season 3'!AK$4:CN$104,19,0),"0"),IFERROR(VLOOKUP($A125,'Season 4'!AK$4:CN$104,19,0),"0"),
IFERROR(VLOOKUP($A125,'Season 5'!AK$4:CN$104,19,0),"0"),IFERROR(VLOOKUP($A125,'Season 6'!AK$4:CN$104,19,0),"0"),
IFERROR(VLOOKUP($A125,'Season 7'!AK$4:CN$104,19,0),"0"),IFERROR(VLOOKUP($A125,'Season 8'!AK$4:CN$104,19,0),"0"),
IFERROR(VLOOKUP($A125,'Season 9'!AK$4:CN$104,19,0),"0"),IFERROR(VLOOKUP($A125,'Season 10'!AK$4:CN$104,19,0),"0"),
IFERROR(VLOOKUP($A125,'Season 11'!AK$4:CN$104,19,0),"0"),IFERROR(VLOOKUP($A125,'Season 12'!AK$4:CN$104,19,0),"0"),
IFERROR(VLOOKUP($A125,'Season 13'!AK$4:CN$104,19,0),"0"),IFERROR(VLOOKUP($A125,'Season 14'!AK$4:CN$104,19,0),"0"),IFERROR(VLOOKUP(A125,'Season 15'!AK$4:CN$104,19,0),"0"),)</f>
        <v>0</v>
      </c>
      <c r="S125" s="518">
        <f>SUM(
IFERROR(VLOOKUP($A125,'Season 1'!AJ$4:CM$104,20,0),"0"),IFERROR(VLOOKUP($A125,'Season 2'!AK$4:CN$104,20,0),"0"),
IFERROR(VLOOKUP($A125,'Season 3'!AK$4:CN$104,20,0),"0"),IFERROR(VLOOKUP($A125,'Season 4'!AK$4:CN$104,20,0),"0"),
IFERROR(VLOOKUP($A125,'Season 5'!AK$4:CN$104,20,0),"0"),IFERROR(VLOOKUP($A125,'Season 6'!AK$4:CN$104,20,0),"0"),
IFERROR(VLOOKUP($A125,'Season 7'!AK$4:CN$104,20,0),"0"),IFERROR(VLOOKUP($A125,'Season 8'!AK$4:CN$104,20,0),"0"),
IFERROR(VLOOKUP($A125,'Season 9'!AK$4:CN$104,20,0),"0"),IFERROR(VLOOKUP($A125,'Season 10'!AK$4:CN$104,20,0),"0"),
IFERROR(VLOOKUP($A125,'Season 11'!AK$4:CN$104,20,0),"0"),IFERROR(VLOOKUP($A125,'Season 12'!AK$4:CN$104,20,0),"0"),
IFERROR(VLOOKUP($A125,'Season 13'!AK$4:CN$104,20,0),"0"),IFERROR(VLOOKUP($A125,'Season 14'!AK$4:CN$104,20,0),"0"),IFERROR(VLOOKUP(A125,'Season 15'!AK$4:CN$104,20,0),"0"),)</f>
        <v>0</v>
      </c>
      <c r="T125" s="21">
        <f>SUM(
IFERROR(VLOOKUP($A125,'Season 1'!AJ$4:CM$104,21,0),"0"),IFERROR(VLOOKUP($A125,'Season 2'!AK$4:CN$104,21,0),"0"),
IFERROR(VLOOKUP($A125,'Season 3'!AK$4:CN$104,21,0),"0"),IFERROR(VLOOKUP($A125,'Season 4'!AK$4:CN$104,21,0),"0"),
IFERROR(VLOOKUP($A125,'Season 5'!AK$4:CN$104,21,0),"0"),IFERROR(VLOOKUP($A125,'Season 6'!AK$4:CN$104,21,0),"0"),
IFERROR(VLOOKUP($A125,'Season 7'!AK$4:CN$104,21,0),"0"),IFERROR(VLOOKUP($A125,'Season 8'!AK$4:CN$104,21,0),"0"),
IFERROR(VLOOKUP($A125,'Season 9'!AK$4:CN$104,21,0),"0"),IFERROR(VLOOKUP($A125,'Season 10'!AK$4:CN$104,21,0),"0"),
IFERROR(VLOOKUP($A125,'Season 11'!AK$4:CN$104,21,0),"0"),IFERROR(VLOOKUP($A125,'Season 12'!AK$4:CN$104,21,0),"0"),
IFERROR(VLOOKUP($A125,'Season 13'!AK$4:CN$104,21,0),"0"),IFERROR(VLOOKUP($A125,'Season 14'!AK$4:CN$104,21,0),"0"),IFERROR(VLOOKUP(A125,'Season 15'!AK$4:CN$104,21,0),"0"),)</f>
        <v>0</v>
      </c>
      <c r="U125" s="402">
        <f>SUM(
IFERROR(VLOOKUP($A125,'Season 1'!AJ$4:CM$104,22,0),"0"),IFERROR(VLOOKUP($A125,'Season 2'!AK$4:CN$104,22,0),"0"),
IFERROR(VLOOKUP($A125,'Season 3'!AK$4:CN$104,22,0),"0"),IFERROR(VLOOKUP($A125,'Season 4'!AK$4:CN$104,22,0),"0"),
IFERROR(VLOOKUP($A125,'Season 5'!AK$4:CN$104,22,0),"0"),IFERROR(VLOOKUP($A125,'Season 6'!AK$4:CN$104,22,0),"0"),
IFERROR(VLOOKUP($A125,'Season 7'!AK$4:CN$104,22,0),"0"),IFERROR(VLOOKUP($A125,'Season 8'!AK$4:CN$104,22,0),"0"),
IFERROR(VLOOKUP($A125,'Season 9'!AK$4:CN$104,22,0),"0"),IFERROR(VLOOKUP($A125,'Season 10'!AK$4:CN$104,22,0),"0"),
IFERROR(VLOOKUP($A125,'Season 11'!AK$4:CN$104,22,0),"0"),IFERROR(VLOOKUP($A125,'Season 12'!AK$4:CN$104,22,0),"0"),
IFERROR(VLOOKUP($A125,'Season 13'!AK$4:CN$104,22,0),"0"),IFERROR(VLOOKUP($A125,'Season 14'!AK$4:CN$104,22,0),"0"),IFERROR(VLOOKUP(A125,'Season 15'!AK$4:CN$104,22,0),"0"),)</f>
        <v>0</v>
      </c>
      <c r="V125" s="403">
        <f>SUM(
IFERROR(VLOOKUP($A125,'Season 1'!AJ$4:CM$104,23,0),"0"),IFERROR(VLOOKUP($A125,'Season 2'!AK$4:CN$104,23,0),"0"),
IFERROR(VLOOKUP($A125,'Season 3'!AK$4:CN$104,23,0),"0"),IFERROR(VLOOKUP($A125,'Season 4'!AK$4:CN$104,23,0),"0"),
IFERROR(VLOOKUP($A125,'Season 5'!AK$4:CN$104,23,0),"0"),IFERROR(VLOOKUP($A125,'Season 6'!AK$4:CN$104,23,0),"0"),
IFERROR(VLOOKUP($A125,'Season 7'!AK$4:CN$104,23,0),"0"),IFERROR(VLOOKUP($A125,'Season 8'!AK$4:CN$104,23,0),"0"),
IFERROR(VLOOKUP($A125,'Season 9'!AK$4:CN$104,23,0),"0"),IFERROR(VLOOKUP($A125,'Season 10'!AK$4:CN$104,23,0),"0"),
IFERROR(VLOOKUP($A125,'Season 11'!AK$4:CN$104,23,0),"0"),IFERROR(VLOOKUP($A125,'Season 12'!AK$4:CN$104,23,0),"0"),
IFERROR(VLOOKUP($A125,'Season 13'!AK$4:CN$104,23,0),"0"),IFERROR(VLOOKUP($A125,'Season 14'!AK$4:CN$104,23,0),"0"),IFERROR(VLOOKUP($A125,'Season 15'!AK$4:CN$104,23,0),"0"),)</f>
        <v>0</v>
      </c>
      <c r="W125" s="398">
        <f>SUM(
IFERROR(VLOOKUP($A125,'Season 1'!AJ$4:CM$104,24,0),"0"),IFERROR(VLOOKUP($A125,'Season 2'!AK$4:CN$104,24,0),"0"),
IFERROR(VLOOKUP($A125,'Season 3'!AK$4:CN$104,24,0),"0"),IFERROR(VLOOKUP($A125,'Season 4'!AK$4:CN$104,24,0),"0"),
IFERROR(VLOOKUP($A125,'Season 5'!AK$4:CN$104,24,0),"0"),IFERROR(VLOOKUP($A125,'Season 6'!AK$4:CN$104,24,0),"0"),
IFERROR(VLOOKUP($A125,'Season 7'!AK$4:CN$104,24,0),"0"),IFERROR(VLOOKUP($A125,'Season 8'!AK$4:CN$104,24,0),"0"),
IFERROR(VLOOKUP($A125,'Season 9'!AK$4:CN$104,24,0),"0"),IFERROR(VLOOKUP($A125,'Season 10'!AK$4:CN$104,24,0),"0"),
IFERROR(VLOOKUP($A125,'Season 11'!AK$4:CN$104,24,0),"0"),IFERROR(VLOOKUP($A125,'Season 12'!AK$4:CN$104,24,0),"0"),
IFERROR(VLOOKUP($A125,'Season 13'!AK$4:CN$104,24,0),"0"),IFERROR(VLOOKUP($A125,'Season 14'!AK$4:CN$104,24,0),"0"),IFERROR(VLOOKUP($A125,'Season 15'!AK$4:CN$104,24,0),"0"),)</f>
        <v>0</v>
      </c>
      <c r="X125" s="518">
        <f>SUM(
IFERROR(VLOOKUP($A125,'Season 1'!AJ$4:CM$104,25,0),"0"),IFERROR(VLOOKUP($A125,'Season 2'!AK$4:CN$104,25,0),"0"),
IFERROR(VLOOKUP($A125,'Season 3'!AK$4:CN$104,25,0),"0"),IFERROR(VLOOKUP($A125,'Season 4'!AK$4:CN$104,25,0),"0"),
IFERROR(VLOOKUP($A125,'Season 5'!AK$4:CN$104,25,0),"0"),IFERROR(VLOOKUP($A125,'Season 6'!AK$4:CN$104,25,0),"0"),
IFERROR(VLOOKUP($A125,'Season 7'!AK$4:CN$104,25,0),"0"),IFERROR(VLOOKUP($A125,'Season 8'!AK$4:CN$104,25,0),"0"),
IFERROR(VLOOKUP($A125,'Season 9'!AK$4:CN$104,25,0),"0"),IFERROR(VLOOKUP($A125,'Season 10'!AK$4:CN$104,25,0),"0"),
IFERROR(VLOOKUP($A125,'Season 11'!AK$4:CN$104,25,0),"0"),IFERROR(VLOOKUP($A125,'Season 12'!AK$4:CN$104,25,0),"0"),
IFERROR(VLOOKUP($A125,'Season 13'!AK$4:CN$104,25,0),"0"),IFERROR(VLOOKUP($A125,'Season 14'!AK$4:CN$104,25,0),"0"),IFERROR(VLOOKUP($A125,'Season 15'!AK$4:CN$104,25,0),"0"),)</f>
        <v>0</v>
      </c>
      <c r="Y125" s="21">
        <f>SUM(
IFERROR(VLOOKUP($A125,'Season 1'!AJ$4:CM$104,26,0),"0"),IFERROR(VLOOKUP($A125,'Season 2'!AK$4:CN$104,26,0),"0"),
IFERROR(VLOOKUP($A125,'Season 3'!AK$4:CN$104,26,0),"0"),IFERROR(VLOOKUP($A125,'Season 4'!AK$4:CN$104,26,0),"0"),
IFERROR(VLOOKUP($A125,'Season 5'!AK$4:CN$104,26,0),"0"),IFERROR(VLOOKUP($A125,'Season 6'!AK$4:CN$104,26,0),"0"),
IFERROR(VLOOKUP($A125,'Season 7'!AK$4:CN$104,26,0),"0"),IFERROR(VLOOKUP($A125,'Season 8'!AK$4:CN$104,26,0),"0"),
IFERROR(VLOOKUP($A125,'Season 9'!AK$4:CN$104,26,0),"0"),IFERROR(VLOOKUP($A125,'Season 10'!AK$4:CN$104,26,0),"0"),
IFERROR(VLOOKUP($A125,'Season 11'!AK$4:CN$104,26,0),"0"),IFERROR(VLOOKUP($A125,'Season 12'!AK$4:CN$104,26,0),"0"),
IFERROR(VLOOKUP($A125,'Season 13'!AK$4:CN$104,26,0),"0"),IFERROR(VLOOKUP($A125,'Season 14'!AK$4:CN$104,26,0),"0"),IFERROR(VLOOKUP($A125,'Season 15'!AK$4:CN$104,26,0),"0"),)</f>
        <v>0</v>
      </c>
      <c r="Z125" s="402">
        <f>SUM(
IFERROR(VLOOKUP($A125,'Season 1'!AJ$4:CM$104,27,0),"0"),IFERROR(VLOOKUP($A125,'Season 2'!AK$4:CN$104,27,0),"0"),
IFERROR(VLOOKUP($A125,'Season 3'!AK$4:CN$104,27,0),"0"),IFERROR(VLOOKUP($A125,'Season 4'!AK$4:CN$104,27,0),"0"),
IFERROR(VLOOKUP($A125,'Season 5'!AK$4:CN$104,27,0),"0"),IFERROR(VLOOKUP($A125,'Season 6'!AK$4:CN$104,27,0),"0"),
IFERROR(VLOOKUP($A125,'Season 7'!AK$4:CN$104,27,0),"0"),IFERROR(VLOOKUP($A125,'Season 8'!AK$4:CN$104,27,0),"0"),
IFERROR(VLOOKUP($A125,'Season 9'!AK$4:CN$104,27,0),"0"),IFERROR(VLOOKUP($A125,'Season 10'!AK$4:CN$104,27,0),"0"),
IFERROR(VLOOKUP($A125,'Season 11'!AK$4:CN$104,27,0),"0"),IFERROR(VLOOKUP($A125,'Season 12'!AK$4:CN$104,27,0),"0"),
IFERROR(VLOOKUP($A125,'Season 13'!AK$4:CN$104,27,0),"0"),IFERROR(VLOOKUP($A125,'Season 14'!AK$4:CN$104,27,0),"0"),IFERROR(VLOOKUP($A125,'Season 15'!AK$4:CN$104,27,0),"0"),)</f>
        <v>0</v>
      </c>
      <c r="AA125" s="403">
        <f>SUM(
IFERROR(VLOOKUP($A125,'Season 1'!AJ$4:CM$104,28,0),"0"),IFERROR(VLOOKUP($A125,'Season 2'!AK$4:CN$104,28,0),"0"),
IFERROR(VLOOKUP($A125,'Season 3'!AK$4:CN$104,28,0),"0"),IFERROR(VLOOKUP($A125,'Season 4'!AK$4:CN$104,28,0),"0"),
IFERROR(VLOOKUP($A125,'Season 5'!AK$4:CN$104,28,0),"0"),IFERROR(VLOOKUP($A125,'Season 6'!AK$4:CN$104,28,0),"0"),
IFERROR(VLOOKUP($A125,'Season 7'!AK$4:CN$104,28,0),"0"),IFERROR(VLOOKUP($A125,'Season 8'!AK$4:CN$104,28,0),"0"),
IFERROR(VLOOKUP($A125,'Season 9'!AK$4:CN$104,28,0),"0"),IFERROR(VLOOKUP($A125,'Season 10'!AK$4:CN$104,28,0),"0"),
IFERROR(VLOOKUP($A125,'Season 11'!AK$4:CN$104,28,0),"0"),IFERROR(VLOOKUP($A125,'Season 12'!AK$4:CN$104,28,0),"0"),
IFERROR(VLOOKUP($A125,'Season 13'!AK$4:CN$104,28,0),"0"),IFERROR(VLOOKUP($A125,'Season 14'!AK$4:CN$104,28,0),"0"),IFERROR(VLOOKUP($A125,'Season 15'!AK$4:CN$104,28,0),"0"),)</f>
        <v>0</v>
      </c>
      <c r="AB125" s="398">
        <f>SUM(
IFERROR(VLOOKUP($A125,'Season 1'!AJ$4:CM$104,29,0),"0"),IFERROR(VLOOKUP($A125,'Season 2'!AK$4:CN$104,29,0),"0"),
IFERROR(VLOOKUP($A125,'Season 3'!AK$4:CN$104,29,0),"0"),IFERROR(VLOOKUP($A125,'Season 4'!AK$4:CN$104,29,0),"0"),
IFERROR(VLOOKUP($A125,'Season 5'!AK$4:CN$104,29,0),"0"),IFERROR(VLOOKUP($A125,'Season 6'!AK$4:CN$104,29,0),"0"),
IFERROR(VLOOKUP($A125,'Season 7'!AK$4:CN$104,29,0),"0"),IFERROR(VLOOKUP($A125,'Season 8'!AK$4:CN$104,29,0),"0"),
IFERROR(VLOOKUP($A125,'Season 9'!AK$4:CN$104,29,0),"0"),IFERROR(VLOOKUP($A125,'Season 10'!AK$4:CN$104,29,0),"0"),
IFERROR(VLOOKUP($A125,'Season 11'!AK$4:CN$104,29,0),"0"),IFERROR(VLOOKUP($A125,'Season 12'!AK$4:CN$104,29,0),"0"),
IFERROR(VLOOKUP($A125,'Season 13'!AK$4:CN$104,29,0),"0"),IFERROR(VLOOKUP($A125,'Season 14'!AK$4:CN$104,29,0),"0"),IFERROR(VLOOKUP($A125,'Season 15'!AK$4:CN$104,29,0),"0"),)</f>
        <v>0</v>
      </c>
      <c r="AC125" s="518">
        <f>SUM(
IFERROR(VLOOKUP($A125,'Season 1'!AJ$4:CM$104,30,0),"0"),IFERROR(VLOOKUP($A125,'Season 2'!AK$4:CN$104,30,0),"0"),
IFERROR(VLOOKUP($A125,'Season 3'!AK$4:CN$104,30,0),"0"),IFERROR(VLOOKUP($A125,'Season 4'!AK$4:CN$104,30,0),"0"),
IFERROR(VLOOKUP($A125,'Season 5'!AK$4:CN$104,30,0),"0"),IFERROR(VLOOKUP($A125,'Season 6'!AK$4:CN$104,30,0),"0"),
IFERROR(VLOOKUP($A125,'Season 7'!AK$4:CN$104,30,0),"0"),IFERROR(VLOOKUP($A125,'Season 8'!AK$4:CN$104,30,0),"0"),
IFERROR(VLOOKUP($A125,'Season 9'!AK$4:CN$104,30,0),"0"),IFERROR(VLOOKUP($A125,'Season 10'!AK$4:CN$104,30,0),"0"),
IFERROR(VLOOKUP($A125,'Season 11'!AK$4:CN$104,30,0),"0"),IFERROR(VLOOKUP($A125,'Season 12'!AK$4:CN$104,30,0),"0"),
IFERROR(VLOOKUP($A125,'Season 13'!AK$4:CN$104,30,0),"0"),IFERROR(VLOOKUP($A125,'Season 14'!AK$4:CN$104,30,0),"0"),IFERROR(VLOOKUP($A125,'Season 15'!AK$4:CN$104,30,0),"0"),)</f>
        <v>0</v>
      </c>
      <c r="AD125" s="21">
        <f>SUM(
IFERROR(VLOOKUP($A125,'Season 1'!AJ$4:CM$104,31,0),"0"),IFERROR(VLOOKUP($A125,'Season 2'!AK$4:CN$104,31,0),"0"),
IFERROR(VLOOKUP($A125,'Season 3'!AK$4:CN$104,31,0),"0"),IFERROR(VLOOKUP($A125,'Season 4'!AK$4:CN$104,31,0),"0"),
IFERROR(VLOOKUP($A125,'Season 5'!AK$4:CN$104,31,0),"0"),IFERROR(VLOOKUP($A125,'Season 6'!AK$4:CN$104,31,0),"0"),
IFERROR(VLOOKUP($A125,'Season 7'!AK$4:CN$104,31,0),"0"),IFERROR(VLOOKUP($A125,'Season 8'!AK$4:CN$104,31,0),"0"),
IFERROR(VLOOKUP($A125,'Season 9'!AK$4:CN$104,31,0),"0"),IFERROR(VLOOKUP($A125,'Season 10'!AK$4:CN$104,31,0),"0"),
IFERROR(VLOOKUP($A125,'Season 11'!AK$4:CN$104,31,0),"0"),IFERROR(VLOOKUP($A125,'Season 12'!AK$4:CN$104,31,0),"0"),
IFERROR(VLOOKUP($A125,'Season 13'!AK$4:CN$104,31,0),"0"),IFERROR(VLOOKUP($A125,'Season 14'!AK$4:CN$104,31,0),"0"),IFERROR(VLOOKUP($A125,'Season 15'!AK$4:CN$104,31,0),"0"),)</f>
        <v>0</v>
      </c>
      <c r="AE125" s="402">
        <f>SUM(
IFERROR(VLOOKUP($A125,'Season 1'!AJ$4:CM$104,32,0),"0"),IFERROR(VLOOKUP($A125,'Season 2'!AK$4:CN$104,32,0),"0"),
IFERROR(VLOOKUP($A125,'Season 3'!AK$4:CN$104,32,0),"0"),IFERROR(VLOOKUP($A125,'Season 4'!AK$4:CN$104,32,0),"0"),
IFERROR(VLOOKUP($A125,'Season 5'!AK$4:CN$104,32,0),"0"),IFERROR(VLOOKUP($A125,'Season 6'!AK$4:CN$104,32,0),"0"),
IFERROR(VLOOKUP($A125,'Season 7'!AK$4:CN$104,32,0),"0"),IFERROR(VLOOKUP($A125,'Season 8'!AK$4:CN$104,32,0),"0"),
IFERROR(VLOOKUP($A125,'Season 9'!AK$4:CN$104,32,0),"0"),IFERROR(VLOOKUP($A125,'Season 10'!AK$4:CN$104,32,0),"0"),
IFERROR(VLOOKUP($A125,'Season 11'!AK$4:CN$104,32,0),"0"),IFERROR(VLOOKUP($A125,'Season 12'!AK$4:CN$104,32,0),"0"),
IFERROR(VLOOKUP($A125,'Season 13'!AK$4:CN$104,32,0),"0"),IFERROR(VLOOKUP($A125,'Season 14'!AK$4:CN$104,32,0),"0"),IFERROR(VLOOKUP($A125,'Season 15'!AK$4:CN$104,32,0),"0"),)</f>
        <v>0</v>
      </c>
      <c r="AF125" s="403">
        <f>SUM(IFERROR(VLOOKUP($A125,'Season 2'!AK$4:CN$104,33,0),"0"),
IFERROR(VLOOKUP($A125,'Season 3'!AK$4:CN$104,33,0),"0"),IFERROR(VLOOKUP($A125,'Season 4'!AK$4:CN$104,33,0),"0"),
IFERROR(VLOOKUP($A125,'Season 5'!AK$4:CN$104,33,0),"0"),IFERROR(VLOOKUP($A125,'Season 6'!AK$4:CN$104,33,0),"0"),
IFERROR(VLOOKUP($A125,'Season 7'!AK$4:CN$104,33,0),"0"),IFERROR(VLOOKUP($A125,'Season 8'!AK$4:CN$104,33,0),"0"),
IFERROR(VLOOKUP($A125,'Season 9'!AK$4:CN$104,33,0),"0"),IFERROR(VLOOKUP($A125,'Season 10'!AK$4:CN$104,33,0),"0"),
IFERROR(VLOOKUP($A125,'Season 11'!AK$4:CN$104,33,0),"0"),IFERROR(VLOOKUP($A125,'Season 12'!AK$4:CN$104,33,0),"0"),
IFERROR(VLOOKUP($A125,'Season 13'!AK$4:CN$104,33,0),"0"),IFERROR(VLOOKUP($A125,'Season 14'!AK$4:CN$104,33,0),"0"),IFERROR(VLOOKUP($A125,'Season 15'!AK$4:CN$104,33,0),"0"),)</f>
        <v>0</v>
      </c>
      <c r="AG125" s="398">
        <f>SUM(IFERROR(VLOOKUP($A125,'Season 2'!AK$4:CN$104,34,0),"0"),
IFERROR(VLOOKUP($A125,'Season 3'!AK$4:CN$104,34,0),"0"),IFERROR(VLOOKUP($A125,'Season 4'!AK$4:CN$104,34,0),"0"),
IFERROR(VLOOKUP($A125,'Season 5'!AK$4:CN$104,34,0),"0"),IFERROR(VLOOKUP($A125,'Season 6'!AK$4:CN$104,34,0),"0"),
IFERROR(VLOOKUP($A125,'Season 7'!AK$4:CN$104,34,0),"0"),IFERROR(VLOOKUP($A125,'Season 8'!AK$4:CN$104,34,0),"0"),
IFERROR(VLOOKUP($A125,'Season 9'!AK$4:CN$104,34,0),"0"),IFERROR(VLOOKUP($A125,'Season 10'!AK$4:CN$104,34,0),"0"),
IFERROR(VLOOKUP($A125,'Season 11'!AK$4:CN$104,34,0),"0"),IFERROR(VLOOKUP($A125,'Season 12'!AK$4:CN$104,34,0),"0"),
IFERROR(VLOOKUP($A125,'Season 13'!AK$4:CN$104,34,0),"0"),IFERROR(VLOOKUP($A125,'Season 14'!AK$4:CN$104,34,0),"0"),IFERROR(VLOOKUP($A125,'Season 15'!AK$4:CN$104,34,0),"0"),)</f>
        <v>0</v>
      </c>
      <c r="AH125" s="518">
        <f>SUM(IFERROR(VLOOKUP($A125,'Season 2'!AK$4:CN$104,35,0),"0"),
IFERROR(VLOOKUP($A125,'Season 3'!AK$4:CN$104,35,0),"0"),IFERROR(VLOOKUP($A125,'Season 4'!AK$4:CN$104,35,0),"0"),
IFERROR(VLOOKUP($A125,'Season 5'!AK$4:CN$104,35,0),"0"),IFERROR(VLOOKUP($A125,'Season 6'!AK$4:CN$104,35,0),"0"),
IFERROR(VLOOKUP($A125,'Season 7'!AK$4:CN$104,35,0),"0"),IFERROR(VLOOKUP($A125,'Season 8'!AK$4:CN$104,35,0),"0"),
IFERROR(VLOOKUP($A125,'Season 9'!AK$4:CN$104,35,0),"0"),IFERROR(VLOOKUP($A125,'Season 10'!AK$4:CN$104,35,0),"0"),
IFERROR(VLOOKUP($A125,'Season 11'!AK$4:CN$104,35,0),"0"),IFERROR(VLOOKUP($A125,'Season 12'!AK$4:CN$104,35,0),"0"),
IFERROR(VLOOKUP($A125,'Season 13'!AK$4:CN$104,35,0),"0"),IFERROR(VLOOKUP($A125,'Season 14'!AK$4:CN$104,35,0),"0"),IFERROR(VLOOKUP($A125,'Season 15'!AK$4:CN$104,35,0),"0"),)</f>
        <v>0</v>
      </c>
      <c r="AI125" s="21">
        <f>SUM(IFERROR(VLOOKUP($A125,'Season 2'!AK$4:CN$104,36,0),"0"),
IFERROR(VLOOKUP($A125,'Season 3'!AK$4:CN$104,36,0),"0"),IFERROR(VLOOKUP($A125,'Season 4'!AK$4:CN$104,36,0),"0"),
IFERROR(VLOOKUP($A125,'Season 5'!AK$4:CN$104,36,0),"0"),IFERROR(VLOOKUP($A125,'Season 6'!AK$4:CN$104,36,0),"0"),
IFERROR(VLOOKUP($A125,'Season 7'!AK$4:CN$104,36,0),"0"),IFERROR(VLOOKUP($A125,'Season 8'!AK$4:CN$104,36,0),"0"),
IFERROR(VLOOKUP($A125,'Season 9'!AK$4:CN$104,36,0),"0"),IFERROR(VLOOKUP($A125,'Season 10'!AK$4:CN$104,36,0),"0"),
IFERROR(VLOOKUP($A125,'Season 11'!AK$4:CN$104,36,0),"0"),IFERROR(VLOOKUP($A125,'Season 12'!AK$4:CN$104,36,0),"0"),
IFERROR(VLOOKUP($A125,'Season 13'!AK$4:CN$104,36,0),"0"),IFERROR(VLOOKUP($A125,'Season 14'!AK$4:CN$104,36,0),"0"),IFERROR(VLOOKUP($A125,'Season 15'!AK$4:CN$104,36,0),"0"),)</f>
        <v>0</v>
      </c>
      <c r="AJ125" s="402">
        <f>SUM(IFERROR(VLOOKUP($A125,'Season 2'!AK$4:CN$104,37,0),"0"),
IFERROR(VLOOKUP($A125,'Season 3'!AK$4:CN$104,37,0),"0"),IFERROR(VLOOKUP($A125,'Season 4'!AK$4:CN$104,37,0),"0"),
IFERROR(VLOOKUP($A125,'Season 5'!AK$4:CN$104,37,0),"0"),IFERROR(VLOOKUP($A125,'Season 6'!AK$4:CN$104,37,0),"0"),
IFERROR(VLOOKUP($A125,'Season 7'!AK$4:CN$104,37,0),"0"),IFERROR(VLOOKUP($A125,'Season 8'!AK$4:CN$104,37,0),"0"),
IFERROR(VLOOKUP($A125,'Season 9'!AK$4:CN$104,37,0),"0"),IFERROR(VLOOKUP($A125,'Season 10'!AK$4:CN$104,37,0),"0"),
IFERROR(VLOOKUP($A125,'Season 11'!AK$4:CN$104,37,0),"0"),IFERROR(VLOOKUP($A125,'Season 12'!AK$4:CN$104,37,0),"0"),
IFERROR(VLOOKUP($A125,'Season 13'!AK$4:CN$104,37,0),"0"),IFERROR(VLOOKUP($A125,'Season 14'!AK$4:CN$104,37,0),"0"),IFERROR(VLOOKUP($A125,'Season 15'!AK$4:CN$104,37,0),"0"),)</f>
        <v>0</v>
      </c>
      <c r="AK125" s="403">
        <f>SUM(IFERROR(VLOOKUP($A125,'Season 1'!AJ$4:CM$104,33,0),"0"),IFERROR(VLOOKUP($A125,'Season 2'!AK$4:CN$104,38,0),"0"),
IFERROR(VLOOKUP($A125,'Season 3'!AK$4:CN$104,38,0),"0"),IFERROR(VLOOKUP($A125,'Season 4'!AK$4:CN$104,38,0),"0"),
IFERROR(VLOOKUP($A125,'Season 5'!AK$4:CN$104,38,0),"0"),IFERROR(VLOOKUP($A125,'Season 6'!AK$4:CN$104,38,0),"0"),
IFERROR(VLOOKUP($A125,'Season 7'!AK$4:CN$104,38,0),"0"),IFERROR(VLOOKUP($A125,'Season 8'!AK$4:CN$104,38,0),"0"),
IFERROR(VLOOKUP($A125,'Season 9'!AK$4:CN$104,38,0),"0"),IFERROR(VLOOKUP($A125,'Season 10'!AK$4:CN$104,38,0),"0"),
IFERROR(VLOOKUP($A125,'Season 11'!AK$4:CN$104,38,0),"0"),IFERROR(VLOOKUP($A125,'Season 12'!AK$4:CN$104,38,0),"0"),
IFERROR(VLOOKUP($A125,'Season 13'!AK$4:CN$104,38,0),"0"),IFERROR(VLOOKUP($A125,'Season 14'!AK$4:CN$104,38,0),"0"),IFERROR(VLOOKUP($A125,'Season 15'!AK$4:CN$104,38,0),"0"),)</f>
        <v>0</v>
      </c>
      <c r="AL125" s="398">
        <f>SUM(IFERROR(VLOOKUP($A125,'Season 1'!AJ$4:CM$104,34,0),"0"),IFERROR(VLOOKUP($A125,'Season 2'!AK$4:CN$104,39,0),"0"),
IFERROR(VLOOKUP($A125,'Season 3'!AK$4:CN$104,39,0),"0"),IFERROR(VLOOKUP($A125,'Season 4'!AK$4:CN$104,39,0),"0"),
IFERROR(VLOOKUP($A125,'Season 5'!AK$4:CN$104,39,0),"0"),IFERROR(VLOOKUP($A125,'Season 6'!AK$4:CN$104,39,0),"0"),
IFERROR(VLOOKUP($A125,'Season 7'!AK$4:CN$104,39,0),"0"),IFERROR(VLOOKUP($A125,'Season 8'!AK$4:CN$104,39,0),"0"),
IFERROR(VLOOKUP($A125,'Season 9'!AK$4:CN$104,39,0),"0"),IFERROR(VLOOKUP($A125,'Season 10'!AK$4:CN$104,39,0),"0"),
IFERROR(VLOOKUP($A125,'Season 11'!AK$4:CN$104,39,0),"0"),IFERROR(VLOOKUP($A125,'Season 12'!AK$4:CN$104,39,0),"0"),
IFERROR(VLOOKUP($A125,'Season 13'!AK$4:CN$104,39,0),"0"),IFERROR(VLOOKUP($A125,'Season 14'!AK$4:CN$104,39,0),"0"),IFERROR(VLOOKUP($A125,'Season 15'!AK$4:CN$104,39,0),"0"),)</f>
        <v>0</v>
      </c>
      <c r="AM125" s="518">
        <f>SUM(IFERROR(VLOOKUP($A125,'Season 1'!AJ$4:CM$104,35,0),"0"),IFERROR(VLOOKUP($A125,'Season 2'!AK$4:CN$104,40,0),"0"),
IFERROR(VLOOKUP($A125,'Season 3'!AK$4:CN$104,40,0),"0"),IFERROR(VLOOKUP($A125,'Season 4'!AK$4:CN$104,40,0),"0"),
IFERROR(VLOOKUP($A125,'Season 5'!AK$4:CN$104,40,0),"0"),IFERROR(VLOOKUP($A125,'Season 6'!AK$4:CN$104,40,0),"0"),
IFERROR(VLOOKUP($A125,'Season 7'!AK$4:CN$104,40,0),"0"),IFERROR(VLOOKUP($A125,'Season 8'!AK$4:CN$104,40,0),"0"),
IFERROR(VLOOKUP($A125,'Season 9'!AK$4:CN$104,40,0),"0"),IFERROR(VLOOKUP($A125,'Season 10'!AK$4:CN$104,40,0),"0"),
IFERROR(VLOOKUP($A125,'Season 11'!AK$4:CN$104,40,0),"0"),IFERROR(VLOOKUP($A125,'Season 12'!AK$4:CN$104,40,0),"0"),
IFERROR(VLOOKUP($A125,'Season 13'!AK$4:CN$104,40,0),"0"),IFERROR(VLOOKUP($A125,'Season 14'!AK$4:CN$104,40,0),"0"),IFERROR(VLOOKUP($A125,'Season 15'!AK$4:CN$104,40,0),"0"),)</f>
        <v>0</v>
      </c>
      <c r="AN125" s="21">
        <f>SUM(IFERROR(VLOOKUP($A125,'Season 1'!AJ$4:CM$104,36,0),"0"),IFERROR(VLOOKUP($A125,'Season 2'!AK$4:CN$104,41,0),"0"),
IFERROR(VLOOKUP($A125,'Season 3'!AK$4:CN$104,41,0),"0"),IFERROR(VLOOKUP($A125,'Season 4'!AK$4:CN$104,41,0),"0"),
IFERROR(VLOOKUP($A125,'Season 5'!AK$4:CN$104,41,0),"0"),IFERROR(VLOOKUP($A125,'Season 6'!AK$4:CN$104,41,0),"0"),
IFERROR(VLOOKUP($A125,'Season 7'!AK$4:CN$104,41,0),"0"),IFERROR(VLOOKUP($A125,'Season 8'!AK$4:CN$104,41,0),"0"),
IFERROR(VLOOKUP($A125,'Season 9'!AK$4:CN$104,41,0),"0"),IFERROR(VLOOKUP($A125,'Season 10'!AK$4:CN$104,41,0),"0"),
IFERROR(VLOOKUP($A125,'Season 11'!AK$4:CN$104,41,0),"0"),IFERROR(VLOOKUP($A125,'Season 12'!AK$4:CN$104,41,0),"0"),
IFERROR(VLOOKUP($A125,'Season 13'!AK$4:CN$104,41,0),"0"),IFERROR(VLOOKUP($A125,'Season 14'!AK$4:CN$104,41,0),"0"),IFERROR(VLOOKUP($A125,'Season 15'!AK$4:CN$104,41,0),"0"),)</f>
        <v>0</v>
      </c>
      <c r="AO125" s="402">
        <f>SUM(IFERROR(VLOOKUP($A125,'Season 1'!AJ$4:CM$104,37,0),"0"),IFERROR(VLOOKUP($A125,'Season 2'!AK$4:CN$104,42,0),"0"),
IFERROR(VLOOKUP($A125,'Season 3'!AK$4:CN$104,42,0),"0"),IFERROR(VLOOKUP($A125,'Season 4'!AK$4:CN$104,42,0),"0"),
IFERROR(VLOOKUP($A125,'Season 5'!AK$4:CN$104,42,0),"0"),IFERROR(VLOOKUP($A125,'Season 6'!AK$4:CN$104,42,0),"0"),
IFERROR(VLOOKUP($A125,'Season 7'!AK$4:CN$104,42,0),"0"),IFERROR(VLOOKUP($A125,'Season 8'!AK$4:CN$104,42,0),"0"),
IFERROR(VLOOKUP($A125,'Season 9'!AK$4:CN$104,42,0),"0"),IFERROR(VLOOKUP($A125,'Season 10'!AK$4:CN$104,42,0),"0"),
IFERROR(VLOOKUP($A125,'Season 11'!AK$4:CN$104,42,0),"0"),IFERROR(VLOOKUP($A125,'Season 12'!AK$4:CN$104,42,0),"0"),
IFERROR(VLOOKUP($A125,'Season 13'!AK$4:CN$104,42,0),"0"),IFERROR(VLOOKUP($A125,'Season 14'!AK$4:CN$104,42,0),"0"),IFERROR(VLOOKUP($A125,'Season 15'!AK$4:CN$104,42,0),"0"),)</f>
        <v>0</v>
      </c>
      <c r="AP125" s="403">
        <f>SUM(IFERROR(VLOOKUP($A125,'Season 1'!AJ$4:CM$104,43,0),"0"),IFERROR(VLOOKUP($A125,'Season 2'!AK$4:CN$104,43,0),"0"),
IFERROR(VLOOKUP($A125,'Season 3'!AK$4:CN$104,43,0),"0"),IFERROR(VLOOKUP($A125,'Season 4'!AK$4:CN$104,43,0),"0"),
IFERROR(VLOOKUP($A125,'Season 5'!AK$4:CN$104,43,0),"0"),IFERROR(VLOOKUP($A125,'Season 6'!AK$4:CN$104,43,0),"0"),
IFERROR(VLOOKUP($A125,'Season 7'!AK$4:CN$104,43,0),"0"),IFERROR(VLOOKUP($A125,'Season 8'!AK$4:CN$104,43,0),"0"),
IFERROR(VLOOKUP($A125,'Season 9'!AK$4:CN$104,43,0),"0"),IFERROR(VLOOKUP($A125,'Season 10'!AK$4:CN$104,43,0),"0"),
IFERROR(VLOOKUP($A125,'Season 11'!AK$4:CN$104,43,0),"0"),IFERROR(VLOOKUP($A125,'Season 12'!AK$4:CN$104,43,0),"0"),
IFERROR(VLOOKUP($A125,'Season 13'!AK$4:CN$104,43,0),"0"),IFERROR(VLOOKUP($A125,'Season 14'!AK$4:CN$104,43,0),"0"),IFERROR(VLOOKUP($A125,'Season 15'!AK$4:CN$104,43,0),"0"),)</f>
        <v>0</v>
      </c>
      <c r="AQ125" s="398">
        <f>SUM(IFERROR(VLOOKUP($A125,'Season 1'!AJ$4:CM$104,44,0),"0"),IFERROR(VLOOKUP($A125,'Season 2'!AK$4:CN$104,44,0),"0"),
IFERROR(VLOOKUP($A125,'Season 3'!AK$4:CN$104,44,0),"0"),IFERROR(VLOOKUP($A125,'Season 4'!AK$4:CN$104,44,0),"0"),
IFERROR(VLOOKUP($A125,'Season 5'!AK$4:CN$104,44,0),"0"),IFERROR(VLOOKUP($A125,'Season 6'!AK$4:CN$104,44,0),"0"),
IFERROR(VLOOKUP($A125,'Season 7'!AK$4:CN$104,44,0),"0"),IFERROR(VLOOKUP($A125,'Season 8'!AK$4:CN$104,44,0),"0"),
IFERROR(VLOOKUP($A125,'Season 9'!AK$4:CN$104,44,0),"0"),IFERROR(VLOOKUP($A125,'Season 10'!AK$4:CN$104,44,0),"0"),
IFERROR(VLOOKUP($A125,'Season 11'!AK$4:CN$104,44,0),"0"),IFERROR(VLOOKUP($A125,'Season 12'!AK$4:CN$104,44,0),"0"),
IFERROR(VLOOKUP($A125,'Season 13'!AK$4:CN$104,44,0),"0"),IFERROR(VLOOKUP($A125,'Season 14'!AK$4:CN$104,44,0),"0"),IFERROR(VLOOKUP($A125,'Season 15'!AK$4:CN$104,44,0),"0"),)</f>
        <v>0</v>
      </c>
      <c r="AR125" s="518">
        <f>SUM(IFERROR(VLOOKUP($A125,'Season 1'!AJ$4:CM$104,45,0),"0"),IFERROR(VLOOKUP($A125,'Season 2'!AK$4:CN$104,45,0),"0"),
IFERROR(VLOOKUP($A125,'Season 3'!AK$4:CN$104,45,0),"0"),IFERROR(VLOOKUP($A125,'Season 4'!AK$4:CN$104,45,0),"0"),
IFERROR(VLOOKUP($A125,'Season 5'!AK$4:CN$104,45,0),"0"),IFERROR(VLOOKUP($A125,'Season 6'!AK$4:CN$104,45,0),"0"),
IFERROR(VLOOKUP($A125,'Season 7'!AK$4:CN$104,45,0),"0"),IFERROR(VLOOKUP($A125,'Season 8'!AK$4:CN$104,45,0),"0"),
IFERROR(VLOOKUP($A125,'Season 9'!AK$4:CN$104,45,0),"0"),IFERROR(VLOOKUP($A125,'Season 10'!AK$4:CN$104,45,0),"0"),
IFERROR(VLOOKUP($A125,'Season 11'!AK$4:CN$104,45,0),"0"),IFERROR(VLOOKUP($A125,'Season 12'!AK$4:CN$104,45,0),"0"),
IFERROR(VLOOKUP($A125,'Season 13'!AK$4:CN$104,45,0),"0"),IFERROR(VLOOKUP($A125,'Season 14'!AK$4:CN$104,45,0),"0"),IFERROR(VLOOKUP($A125,'Season 15'!AK$4:CN$104,45,0),"0"),)</f>
        <v>0</v>
      </c>
      <c r="AS125" s="21">
        <f>SUM(IFERROR(VLOOKUP($A125,'Season 1'!AJ$4:CM$104,46,0),"0"),IFERROR(VLOOKUP($A125,'Season 2'!AK$4:CN$104,46,0),"0"),
IFERROR(VLOOKUP($A125,'Season 3'!AK$4:CN$104,46,0),"0"),IFERROR(VLOOKUP($A125,'Season 4'!AK$4:CN$104,46,0),"0"),
IFERROR(VLOOKUP($A125,'Season 5'!AK$4:CN$104,46,0),"0"),IFERROR(VLOOKUP($A125,'Season 6'!AK$4:CN$104,46,0),"0"),
IFERROR(VLOOKUP($A125,'Season 7'!AK$4:CN$104,46,0),"0"),IFERROR(VLOOKUP($A125,'Season 8'!AK$4:CN$104,46,0),"0"),
IFERROR(VLOOKUP($A125,'Season 9'!AK$4:CN$104,46,0),"0"),IFERROR(VLOOKUP($A125,'Season 10'!AK$4:CN$104,46,0),"0"),
IFERROR(VLOOKUP($A125,'Season 11'!AK$4:CN$104,46,0),"0"),IFERROR(VLOOKUP($A125,'Season 12'!AK$4:CN$104,46,0),"0"),
IFERROR(VLOOKUP($A125,'Season 13'!AK$4:CN$104,46,0),"0"),IFERROR(VLOOKUP($A125,'Season 14'!AK$4:CN$104,46,0),"0"),IFERROR(VLOOKUP($A125,'Season 15'!AK$4:CN$104,46,0),"0"),)</f>
        <v>0</v>
      </c>
      <c r="AT125" s="402">
        <f>SUM(IFERROR(VLOOKUP($A125,'Season 1'!AJ$4:CM$104,47,0),"0"),IFERROR(VLOOKUP($A125,'Season 2'!AK$4:CN$104,47,0),"0"),
IFERROR(VLOOKUP($A125,'Season 3'!AK$4:CN$104,47,0),"0"),IFERROR(VLOOKUP($A125,'Season 4'!AK$4:CN$104,47,0),"0"),
IFERROR(VLOOKUP($A125,'Season 5'!AK$4:CN$104,47,0),"0"),IFERROR(VLOOKUP($A125,'Season 6'!AK$4:CN$104,47,0),"0"),
IFERROR(VLOOKUP($A125,'Season 7'!AK$4:CN$104,47,0),"0"),IFERROR(VLOOKUP($A125,'Season 8'!AK$4:CN$104,47,0),"0"),
IFERROR(VLOOKUP($A125,'Season 9'!AK$4:CN$104,47,0),"0"),IFERROR(VLOOKUP($A125,'Season 10'!AK$4:CN$104,47,0),"0"),
IFERROR(VLOOKUP($A125,'Season 11'!AK$4:CN$104,47,0),"0"),IFERROR(VLOOKUP($A125,'Season 12'!AK$4:CN$104,47,0),"0"),
IFERROR(VLOOKUP($A125,'Season 13'!AK$4:CN$104,47,0),"0"),IFERROR(VLOOKUP($A125,'Season 14'!AK$4:CN$104,47,0),"0"),IFERROR(VLOOKUP($A125,'Season 15'!AK$4:CN$104,47,0),"0"),)</f>
        <v>0</v>
      </c>
      <c r="AU125" s="403">
        <f>SUM(IFERROR(VLOOKUP($A125,'Season 3'!AK$4:CN$104,48,0),"0"),IFERROR(VLOOKUP($A125,'Season 4'!AK$4:CN$104,48,0),"0"),
IFERROR(VLOOKUP($A125,'Season 5'!AK$4:CN$104,48,0),"0"),IFERROR(VLOOKUP($A125,'Season 6'!AK$4:CN$104,48,0),"0"),
IFERROR(VLOOKUP($A125,'Season 7'!AK$4:CN$104,48,0),"0"),IFERROR(VLOOKUP($A125,'Season 8'!AK$4:CN$104,48,0),"0"),
IFERROR(VLOOKUP($A125,'Season 9'!AK$4:CN$104,48,0),"0"),IFERROR(VLOOKUP($A125,'Season 10'!AK$4:CN$104,48,0),"0"),
IFERROR(VLOOKUP($A125,'Season 11'!AK$4:CN$104,48,0),"0"),IFERROR(VLOOKUP($A125,'Season 12'!AK$4:CN$104,48,0),"0"),
IFERROR(VLOOKUP($A125,'Season 13'!AK$4:CN$104,48,0),"0"),IFERROR(VLOOKUP($A125,'Season 14'!AK$4:CN$104,48,0),"0"),IFERROR(VLOOKUP($A125,'Season 15'!AK$4:CN$104,48,0),"0"),)</f>
        <v>0</v>
      </c>
      <c r="AV125" s="398">
        <f>SUM(IFERROR(VLOOKUP($A125,'Season 3'!AK$4:CN$104,49,0),"0"),IFERROR(VLOOKUP($A125,'Season 4'!AK$4:CN$104,49,0),"0"),
IFERROR(VLOOKUP($A125,'Season 5'!AK$4:CN$104,49,0),"0"),IFERROR(VLOOKUP($A125,'Season 6'!AK$4:CN$104,49,0),"0"),
IFERROR(VLOOKUP($A125,'Season 7'!AK$4:CN$104,49,0),"0"),IFERROR(VLOOKUP($A125,'Season 8'!AK$4:CN$104,49,0),"0"),
IFERROR(VLOOKUP($A125,'Season 9'!AK$4:CN$104,49,0),"0"),IFERROR(VLOOKUP($A125,'Season 10'!AK$4:CN$104,49,0),"0"),
IFERROR(VLOOKUP($A125,'Season 11'!AK$4:CN$104,49,0),"0"),IFERROR(VLOOKUP($A125,'Season 12'!AK$4:CN$104,49,0),"0"),
IFERROR(VLOOKUP($A125,'Season 13'!AK$4:CN$104,49,0),"0"),IFERROR(VLOOKUP($A125,'Season 14'!AK$4:CN$104,49,0),"0"),IFERROR(VLOOKUP($A125,'Season 15'!AK$4:CN$104,49,0),"0"),)</f>
        <v>0</v>
      </c>
      <c r="AW125" s="518">
        <f>SUM(IFERROR(VLOOKUP($A125,'Season 3'!AK$4:CN$104,50,0),"0"),IFERROR(VLOOKUP($A125,'Season 4'!AK$4:CN$104,50,0),"0"),
IFERROR(VLOOKUP($A125,'Season 5'!AK$4:CN$104,50,0),"0"),IFERROR(VLOOKUP($A125,'Season 6'!AK$4:CN$104,50,0),"0"),
IFERROR(VLOOKUP($A125,'Season 7'!AK$4:CN$104,50,0),"0"),IFERROR(VLOOKUP($A125,'Season 8'!AK$4:CN$104,50,0),"0"),
IFERROR(VLOOKUP($A125,'Season 9'!AK$4:CN$104,50,0),"0"),IFERROR(VLOOKUP($A125,'Season 10'!AK$4:CN$104,50,0),"0"),
IFERROR(VLOOKUP($A125,'Season 11'!AK$4:CN$104,50,0),"0"),IFERROR(VLOOKUP($A125,'Season 12'!AK$4:CN$104,50,0),"0"),
IFERROR(VLOOKUP($A125,'Season 13'!AK$4:CN$104,50,0),"0"),IFERROR(VLOOKUP($A125,'Season 14'!AK$4:CN$104,50,0),"0"),IFERROR(VLOOKUP($A125,'Season 15'!AK$4:CN$104,50,0),"0"),)</f>
        <v>0</v>
      </c>
      <c r="AX125" s="21">
        <f>SUM(IFERROR(VLOOKUP($A125,'Season 3'!AK$4:CN$104,51,0),"0"),IFERROR(VLOOKUP($A125,'Season 4'!AK$4:CN$104,51,0),"0"),
IFERROR(VLOOKUP($A125,'Season 5'!AK$4:CN$104,51,0),"0"),IFERROR(VLOOKUP($A125,'Season 6'!AK$4:CN$104,51,0),"0"),
IFERROR(VLOOKUP($A125,'Season 7'!AK$4:CN$104,51,0),"0"),IFERROR(VLOOKUP($A125,'Season 8'!AK$4:CN$104,51,0),"0"),
IFERROR(VLOOKUP($A125,'Season 9'!AK$4:CN$104,51,0),"0"),IFERROR(VLOOKUP($A125,'Season 10'!AK$4:CN$104,51,0),"0"),
IFERROR(VLOOKUP($A125,'Season 11'!AK$4:CN$104,51,0),"0"),IFERROR(VLOOKUP($A125,'Season 12'!AK$4:CN$104,51,0),"0"),
IFERROR(VLOOKUP($A125,'Season 13'!AK$4:CN$104,51,0),"0"),IFERROR(VLOOKUP($A125,'Season 14'!AK$4:CN$104,51,0),"0"),IFERROR(VLOOKUP($A125,'Season 15'!AK$4:CN$104,51,0),"0"),)</f>
        <v>0</v>
      </c>
      <c r="AY125" s="402">
        <f>SUM(IFERROR(VLOOKUP($A125,'Season 3'!AK$4:CN$104,52,0),"0"),IFERROR(VLOOKUP($A125,'Season 4'!AK$4:CN$104,52,0),"0"),
IFERROR(VLOOKUP($A125,'Season 5'!AK$4:CN$104,52,0),"0"),IFERROR(VLOOKUP($A125,'Season 6'!AK$4:CN$104,52,0),"0"),
IFERROR(VLOOKUP($A125,'Season 7'!AK$4:CN$104,52,0),"0"),IFERROR(VLOOKUP($A125,'Season 8'!AK$4:CN$104,52,0),"0"),
IFERROR(VLOOKUP($A125,'Season 9'!AK$4:CN$104,52,0),"0"),IFERROR(VLOOKUP($A125,'Season 10'!AK$4:CN$104,52,0),"0"),
IFERROR(VLOOKUP($A125,'Season 11'!AK$4:CN$104,52,0),"0"),IFERROR(VLOOKUP($A125,'Season 12'!AK$4:CN$104,52,0),"0"),
IFERROR(VLOOKUP($A125,'Season 13'!AK$4:CN$104,52,0),"0"),IFERROR(VLOOKUP($A125,'Season 14'!AK$4:CN$104,52,0),"0"),IFERROR(VLOOKUP($A125,'Season 15'!AK$4:CN$104,52,0),"0"),)</f>
        <v>0</v>
      </c>
      <c r="AZ125" s="403">
        <f>SUM(IFERROR(VLOOKUP($A125,'Season 1'!AJ$4:CM$104,38,0),"0"),IFERROR(VLOOKUP($A125,'Season 2'!AK$4:CN$104,48,0),"0"),)</f>
        <v>0</v>
      </c>
      <c r="BA125" s="398">
        <f>SUM(IFERROR(VLOOKUP($A125,'Season 1'!AJ$4:CM$104,39,0),"0"),IFERROR(VLOOKUP($A125,'Season 2'!AK$4:CN$104,49,0),"0"),)</f>
        <v>0</v>
      </c>
      <c r="BB125" s="518">
        <f>SUM(IFERROR(VLOOKUP($A125,'Season 1'!AJ$4:CM$104,40,0),"0"),IFERROR(VLOOKUP($A125,'Season 2'!AK$4:CN$104,50,0),"0"),)</f>
        <v>0</v>
      </c>
      <c r="BC125" s="21">
        <f>SUM(IFERROR(VLOOKUP($A125,'Season 1'!AJ$4:CM$104,41,0),"0"),IFERROR(VLOOKUP($A125,'Season 2'!AK$4:CN$104,51,0),"0"),)</f>
        <v>0</v>
      </c>
      <c r="BD125" s="402">
        <f>SUM(IFERROR(VLOOKUP($A125,'Season 1'!AJ$4:CM$104,42,0),"0"),IFERROR(VLOOKUP($A125,'Season 2'!AK$4:CN$104,52,0),"0"),)</f>
        <v>0</v>
      </c>
      <c r="BE125" s="561">
        <f>SUM(
IFERROR(VLOOKUP($A125,'Season 1'!AJ$4:CM$104,48,0),"0"),IFERROR(VLOOKUP($A125,'Season 2'!AK$4:CN$104,53,0),"0"),
IFERROR(VLOOKUP($A125,'Season 3'!AK$4:CN$104,53,0),"0"),IFERROR(VLOOKUP($A125,'Season 4'!AK$4:CN$104,53,0),"0"),
IFERROR(VLOOKUP($A125,'Season 5'!AK$4:CN$104,53,0),"0"),IFERROR(VLOOKUP($A125,'Season 6'!AK$4:CN$104,53,0),"0"),
IFERROR(VLOOKUP($A125,'Season 7'!AK$4:CN$104,53,0),"0"),IFERROR(VLOOKUP($A125,'Season 8'!AK$4:CN$104,53,0),"0"),
IFERROR(VLOOKUP($A125,'Season 9'!AK$4:CN$104,53,0),"0"),IFERROR(VLOOKUP($A125,'Season 10'!AK$4:CN$104,53,0),"0"),
IFERROR(VLOOKUP($A125,'Season 11'!AK$4:CN$104,53,0),"0"),IFERROR(VLOOKUP($A125,'Season 12'!AK$4:CN$104,53,0),"0"),
IFERROR(VLOOKUP($A125,'Season 13'!AK$4:CN$104,53,0),"0"),IFERROR(VLOOKUP($A125,'Season 14'!AK$4:CN$104,53,0),"0"),IFERROR(VLOOKUP($A125,'Season 15'!AK$4:CN$104,53,0),"0"),)</f>
        <v>0</v>
      </c>
      <c r="BF125" s="562">
        <f>SUM(
IFERROR(VLOOKUP($A125,'Season 1'!AJ$4:CM$104,49,0),"0"),IFERROR(VLOOKUP($A125,'Season 2'!AK$4:CN$104,54,0),"0"),
IFERROR(VLOOKUP($A125,'Season 3'!AK$4:CN$104,54,0),"0"),IFERROR(VLOOKUP($A125,'Season 4'!AK$4:CN$104,54,0),"0"),
IFERROR(VLOOKUP($A125,'Season 5'!AK$4:CN$104,54,0),"0"),IFERROR(VLOOKUP($A125,'Season 6'!AK$4:CN$104,54,0),"0"),
IFERROR(VLOOKUP($A125,'Season 7'!AK$4:CN$104,54,0),"0"),IFERROR(VLOOKUP($A125,'Season 8'!AK$4:CN$104,54,0),"0"),
IFERROR(VLOOKUP($A125,'Season 9'!AK$4:CN$104,54,0),"0"),IFERROR(VLOOKUP($A125,'Season 10'!AK$4:CN$104,54,0),"0"),
IFERROR(VLOOKUP($A125,'Season 11'!AK$4:CN$104,540),"0"),IFERROR(VLOOKUP($A125,'Season 12'!AK$4:CN$104,54,0),"0"),
IFERROR(VLOOKUP($A125,'Season 13'!AK$4:CN$104,54,0),"0"),IFERROR(VLOOKUP($A125,'Season 14'!AK$4:CN$104,54,0),"0"),IFERROR(VLOOKUP($A125,'Season 15'!AK$4:CN$104,54,0),"0"),)</f>
        <v>0</v>
      </c>
      <c r="BG125" s="529" t="e">
        <f t="shared" si="3"/>
        <v>#DIV/0!</v>
      </c>
      <c r="BI125" s="553"/>
      <c r="BJ125" s="553"/>
      <c r="BK125" s="553"/>
      <c r="BL125" s="553"/>
      <c r="BM125" s="553"/>
      <c r="BN125" s="553"/>
      <c r="BO125" s="822"/>
      <c r="BP125" s="822"/>
      <c r="BQ125" s="822"/>
      <c r="BR125" s="822"/>
      <c r="BS125" s="12" t="str">
        <f>IFERROR(VLOOKUP($A125,'Season 1'!$AJ$4:$CM$104,50,0),"0")</f>
        <v>0</v>
      </c>
      <c r="BT125" s="12" t="str">
        <f>IFERROR(VLOOKUP($A125,'Season 1'!$AJ$4:$CM$104,51,0),"0")</f>
        <v>0</v>
      </c>
      <c r="BU125" s="12" t="str">
        <f>IFERROR(VLOOKUP($A125,'Season 2'!$AK$4:$CN$104,55,0),"0")</f>
        <v>0</v>
      </c>
      <c r="BV125" s="12" t="str">
        <f>IFERROR(VLOOKUP($A125,'Season 2'!$AK$4:$CN$104,56,0),"0")</f>
        <v>0</v>
      </c>
      <c r="BW125" s="12" t="str">
        <f>IFERROR(VLOOKUP($A125,'Season 3'!$AK$4:$CN$104,55,0),"0")</f>
        <v>0</v>
      </c>
      <c r="BX125" s="12" t="str">
        <f>IFERROR(VLOOKUP($A125,'Season 3'!$AK$4:$CN$104,56,0),"0")</f>
        <v>0</v>
      </c>
      <c r="BY125" s="12" t="str">
        <f>IFERROR(VLOOKUP($A125,'Season 4'!$AK$4:$CN$104,55,0),"0")</f>
        <v>0</v>
      </c>
      <c r="BZ125" s="12" t="str">
        <f>IFERROR(VLOOKUP($A125,'Season 4'!$AK$4:$CN$104,56,0),"0")</f>
        <v>0</v>
      </c>
      <c r="CA125" s="12" t="str">
        <f>IFERROR(VLOOKUP($A125,'Season 5'!$AK$4:$CN$104,55,0),"0")</f>
        <v>0</v>
      </c>
      <c r="CB125" s="12" t="str">
        <f>IFERROR(VLOOKUP($A125,'Season 5'!$AK$4:$CN$104,56,0),"0")</f>
        <v>0</v>
      </c>
      <c r="CC125" s="12" t="str">
        <f>IFERROR(VLOOKUP($A125,'Season 6'!$AK$4:$CN$104,55,0),"0")</f>
        <v>0</v>
      </c>
      <c r="CD125" s="12" t="str">
        <f>IFERROR(VLOOKUP($A125,'Season 6'!$AK$4:$CN$104,56,0),"0")</f>
        <v>0</v>
      </c>
      <c r="CE125" s="12" t="str">
        <f>IFERROR(VLOOKUP($A125,'Season 7'!$AK$4:$CN$104,55,0),"0")</f>
        <v>0</v>
      </c>
      <c r="CF125" s="12" t="str">
        <f>IFERROR(VLOOKUP($A125,'Season 7'!$AK$4:$CN$104,56,0),"0")</f>
        <v>0</v>
      </c>
      <c r="CG125" s="12" t="str">
        <f>IFERROR(VLOOKUP($A125,'Season 8'!$AK$4:$CN$104,55,0),"0")</f>
        <v>0</v>
      </c>
      <c r="CH125" s="12" t="str">
        <f>IFERROR(VLOOKUP($A125,'Season 8'!$AK$4:$CN$104,56,0),"0")</f>
        <v>0</v>
      </c>
      <c r="CI125" s="12" t="str">
        <f>IFERROR(VLOOKUP($A125,'Season 9'!$AK$4:$CN$104,55,0),"0")</f>
        <v>0</v>
      </c>
      <c r="CJ125" s="12" t="str">
        <f>IFERROR(VLOOKUP($A125,'Season 9'!$AK$4:$CN$104,56,0),"0")</f>
        <v>0</v>
      </c>
      <c r="CK125" s="12" t="str">
        <f>IFERROR(VLOOKUP($A125,'Season 10'!$AK$4:$CN$104,55,0),"0")</f>
        <v>0</v>
      </c>
      <c r="CL125" s="12" t="str">
        <f>IFERROR(VLOOKUP($A125,'Season 10'!$AK$4:$CN$104,56,0),"0")</f>
        <v>0</v>
      </c>
      <c r="CM125" s="12" t="str">
        <f>IFERROR(VLOOKUP($A125,'Season 11'!$AK$4:$CN$104,55,0),"0")</f>
        <v>0</v>
      </c>
      <c r="CN125" s="12" t="str">
        <f>IFERROR(VLOOKUP($A125,'Season 11'!$AK$4:$CN$104,56,0),"0")</f>
        <v>0</v>
      </c>
      <c r="CO125" s="12" t="str">
        <f>IFERROR(VLOOKUP($A125,'Season 12'!$AK$4:$CN$104,55,0),"0")</f>
        <v>0</v>
      </c>
      <c r="CP125" s="12" t="str">
        <f>IFERROR(VLOOKUP($A125,'Season 12'!$AK$4:$CN$104,56,0),"0")</f>
        <v>0</v>
      </c>
      <c r="CQ125" s="12" t="str">
        <f>IFERROR(VLOOKUP($A125,'Season 13'!$AK$4:$CN$104,55,0),"0")</f>
        <v>0</v>
      </c>
      <c r="CR125" s="12" t="str">
        <f>IFERROR(VLOOKUP($A125,'Season 13'!$AK$4:$CN$104,56,0),"0")</f>
        <v>0</v>
      </c>
      <c r="CS125" s="12" t="str">
        <f>IFERROR(VLOOKUP($A125,'Season 14'!$AK$4:$CN$104,55,0),"0")</f>
        <v>0</v>
      </c>
      <c r="CT125" s="12" t="str">
        <f>IFERROR(VLOOKUP($A125,'Season 14'!$AK$4:$CN$104,56,0),"0")</f>
        <v>0</v>
      </c>
      <c r="CU125" s="12" t="str">
        <f>IFERROR(VLOOKUP($A125,'Season 15'!$AK$4:$CN$104,55,0),"0")</f>
        <v>0</v>
      </c>
      <c r="CV125" s="12" t="str">
        <f>IFERROR(VLOOKUP($A125,'Season 15'!$AK$4:$CN$104,56,0),"0")</f>
        <v>0</v>
      </c>
    </row>
    <row r="126" spans="1:100" x14ac:dyDescent="0.25">
      <c r="A126" s="2" t="s">
        <v>35</v>
      </c>
      <c r="B126" s="516" t="str">
        <f>IFERROR(VLOOKUP('Data Totals'!A126,'Season 1'!AJ$4:CH$104,2,FALSE),IFERROR(VLOOKUP('Data Totals'!A126,'Season 2'!AK$4:CI$104,2,FALSE),IFERROR(VLOOKUP('Data Totals'!A126,'Season 3'!AK$4:CI$104,2,FALSE),IFERROR(VLOOKUP('Data Totals'!A126,'Season 4'!AK$4:CI$104,2,FALSE),IFERROR(VLOOKUP('Data Totals'!A126,'Season 5'!AK$4:CI$104,2,FALSE),IFERROR(VLOOKUP('Data Totals'!A126,'Season 6'!AK$4:CI$104,2,FALSE),IFERROR(VLOOKUP('Data Totals'!A126,'Season 7'!AK$4:CI$104,2,FALSE),IFERROR(VLOOKUP('Data Totals'!A126,'Season 8'!AK$4:CI$104,2,FALSE),IFERROR(VLOOKUP('Data Totals'!A126,'Season 9'!AK$4:CI$104,2,FALSE),IFERROR(VLOOKUP('Data Totals'!A126,'Season 10'!AK$4:CI$104,2,FALSE),IFERROR(VLOOKUP('Data Totals'!A126,'Season 11'!AK$4:CI$104,2,FALSE),IFERROR(VLOOKUP('Data Totals'!A126,'Season 12'!AK$4:CI$104,2,FALSE),IFERROR(VLOOKUP('Data Totals'!A126,'Season 13'!AK$4:CI$104,2,FALSE),IFERROR(VLOOKUP('Data Totals'!A126,'Season 14'!AK$4:CI$104,2,FALSE),IFERROR(VLOOKUP('Data Totals'!A126,'Season 15'!AK$4:CI$104,2,FALSE),"N/A")))))))))))))))</f>
        <v>N/A</v>
      </c>
      <c r="C126" s="517" t="str">
        <f>IFERROR(VLOOKUP('Data Totals'!A126,'Season 1'!AJ$4:CH$104,3,FALSE),IFERROR(VLOOKUP('Data Totals'!A126,'Season 2'!AK$4:CI$104,3,FALSE),IFERROR(VLOOKUP('Data Totals'!A126,'Season 3'!AK$4:CI$104,3,FALSE),IFERROR(VLOOKUP('Data Totals'!A126,'Season 4'!AK$4:CI$104,3,FALSE),IFERROR(VLOOKUP('Data Totals'!A126,'Season 5'!AK$4:CI$104,3,FALSE),IFERROR(VLOOKUP('Data Totals'!A126,'Season 6'!AK$4:CI$104,3,FALSE),IFERROR(VLOOKUP('Data Totals'!A126,'Season 7'!AK$4:CI$104,3,FALSE),IFERROR(VLOOKUP('Data Totals'!A126,'Season 8'!AK$4:CI$104,3,FALSE),IFERROR(VLOOKUP('Data Totals'!A126,'Season 9'!AK$4:CI$104,3,FALSE),IFERROR(VLOOKUP('Data Totals'!A126,'Season 10'!AK$4:CI$104,3,FALSE),IFERROR(VLOOKUP('Data Totals'!A126,'Season 11'!AK$4:CI$104,3,FALSE),IFERROR(VLOOKUP('Data Totals'!A126,'Season 12'!AK$4:CI$104,3,FALSE),IFERROR(VLOOKUP('Data Totals'!A126,'Season 13'!AK$4:CI$104,3,FALSE),IFERROR(VLOOKUP('Data Totals'!A126,'Season 14'!AK$4:CI$104,3,FALSE),IFERROR(VLOOKUP('Data Totals'!A126,'Season 15'!AK$4:CI$104,3,FALSE),"N/A")))))))))))))))</f>
        <v>N/A</v>
      </c>
      <c r="D126" s="517" t="str">
        <f>IFERROR(VLOOKUP('Data Totals'!A126,'Season 15'!AK$4:CI$104,4,FALSE),IFERROR(VLOOKUP('Data Totals'!A126,'Season 14'!AK$4:CI$104,4,FALSE),IFERROR(VLOOKUP('Data Totals'!A126,'Season 13'!AK$4:CI$104,4,FALSE),IFERROR(VLOOKUP('Data Totals'!A126,'Season 12'!AK$4:CI$104,4,FALSE),IFERROR(VLOOKUP('Data Totals'!A126,'Season 11'!AK$4:CI$104,4,FALSE),IFERROR(VLOOKUP('Data Totals'!A126,'Season 10'!AK$4:CI$104,4,FALSE),IFERROR(VLOOKUP('Data Totals'!A126,'Season 9'!AK$4:CI$104,4,FALSE),IFERROR(VLOOKUP('Data Totals'!A126,'Season 8'!AK$4:CI$104,4,FALSE),IFERROR(VLOOKUP('Data Totals'!A126,'Season 7'!AK$4:CI$104,4,FALSE),IFERROR(VLOOKUP('Data Totals'!A126,'Season 6'!AK$4:CI$104,4,FALSE),IFERROR(VLOOKUP('Data Totals'!A126,'Season 5'!AK$4:CI$104,4,FALSE),IFERROR(VLOOKUP('Data Totals'!A126,'Season 4'!AK$4:CI$104,4,FALSE),IFERROR(VLOOKUP('Data Totals'!A126,'Season 3'!AK$4:CI$104,4,FALSE),IFERROR(VLOOKUP('Data Totals'!A126,'Season 2'!AK$4:CI$104,4,FALSE),IFERROR(VLOOKUP('Data Totals'!A126,'Season 1'!AJ$4:CH$104,4,FALSE),"N/A")))))))))))))))</f>
        <v>N/A</v>
      </c>
      <c r="E126" s="517" t="e">
        <f t="shared" si="2"/>
        <v>#VALUE!</v>
      </c>
      <c r="F126" s="398">
        <f>SUM(IFERROR(VLOOKUP(A126,BI$3:BN$152,2,0),"0"),
IFERROR(VLOOKUP(A126,'Season 1'!AJ$4:CM$104,7,0),"0"),IFERROR(VLOOKUP(A126,'Season 2'!AK$4:CN$104,7,0),"0"),
IFERROR(VLOOKUP(A126,'Season 3'!AK$4:CN$104,7,0),"0"),IFERROR(VLOOKUP(A126,'Season 4'!AK$4:CN$104,7,0),"0"),
IFERROR(VLOOKUP(A126,'Season 5'!AK$4:CN$104,7,0),"0"),IFERROR(VLOOKUP(A126,'Season 6'!AK$4:CN$104,7,0),"0"),
IFERROR(VLOOKUP(A126,'Season 7'!AK$4:CN$104,7,0),"0"),IFERROR(VLOOKUP(A126,'Season 8'!AK$4:CN$104,7,0),"0"),
IFERROR(VLOOKUP(A126,'Season 9'!AK$4:CN$104,7,0),"0"),IFERROR(VLOOKUP(A126,'Season 10'!AK$4:CN$104,7,0),"0"),
IFERROR(VLOOKUP(A126,'Season 11'!AK$4:CN$104,7,0),"0"),IFERROR(VLOOKUP(A126,'Season 12'!AK$4:CN$104,7,0),"0"),
IFERROR(VLOOKUP(A126,'Season 13'!AK$4:CN$104,7,0),"0"),IFERROR(VLOOKUP(A126,'Season 14'!AK$4:CN$104,7,0),"0"),IFERROR(VLOOKUP(A126,'Season 15'!AK$4:CN$104,7,0),"0"),)</f>
        <v>0</v>
      </c>
      <c r="G126" s="398">
        <f>SUM(
IFERROR(VLOOKUP(A126,'Season 1'!AJ$4:CM$104,8,0),"0"),IFERROR(VLOOKUP(A126,'Season 2'!AK$4:CN$104,8,0),"0"),
IFERROR(VLOOKUP(A126,'Season 3'!AK$4:CN$104,8,0),"0"),IFERROR(VLOOKUP(A126,'Season 4'!AK$4:CN$104,8,0),"0"),
IFERROR(VLOOKUP(A126,'Season 5'!AK$4:CN$104,8,0),"0"),IFERROR(VLOOKUP(A126,'Season 6'!AK$4:CN$104,8,0),"0"),
IFERROR(VLOOKUP(A126,'Season 7'!AK$4:CN$104,8,0),"0"),IFERROR(VLOOKUP(A126,'Season 8'!AK$4:CN$104,8,0),"0"),
IFERROR(VLOOKUP(A126,'Season 9'!AK$4:CN$104,8,0),"0"),IFERROR(VLOOKUP(A126,'Season 10'!AK$4:CN$104,8,0),"0"),
IFERROR(VLOOKUP(A126,'Season 11'!AK$4:CN$104,8,0),"0"),IFERROR(VLOOKUP(A126,'Season 12'!AK$4:CN$104,8,0),"0"),
IFERROR(VLOOKUP(A126,'Season 13'!AK$4:CN$104,8,0),"0"),IFERROR(VLOOKUP(A126,'Season 14'!AK$4:CN$104,8,0),"0"),IFERROR(VLOOKUP(A126,'Season 15'!AK$4:CN$104,8,0),"0"),)</f>
        <v>0</v>
      </c>
      <c r="H126" s="329">
        <f>SUM(
IFERROR(VLOOKUP(A126,'Season 1'!AJ$4:CM$104,9,0),"0"),IFERROR(VLOOKUP(A126,'Season 2'!AK$4:CN$104,9,0),"0"),
IFERROR(VLOOKUP(A126,'Season 3'!AK$4:CN$104,9,0),"0"),IFERROR(VLOOKUP(A126,'Season 4'!AK$4:CN$104,9,0),"0"),
IFERROR(VLOOKUP(A126,'Season 5'!AK$4:CN$104,9,0),"0"),IFERROR(VLOOKUP(A126,'Season 6'!AK$4:CN$104,9,0),"0"),
IFERROR(VLOOKUP(A126,'Season 7'!AK$4:CN$104,9,0),"0"),IFERROR(VLOOKUP(A126,'Season 8'!AK$4:CN$104,9,0),"0"),
IFERROR(VLOOKUP(A126,'Season 9'!AK$4:CN$104,9,0),"0"),IFERROR(VLOOKUP(A126,'Season 10'!AK$4:CN$104,9,0),"0"),
IFERROR(VLOOKUP(A126,'Season 11'!AK$4:CN$104,9,0),"0"),IFERROR(VLOOKUP(A126,'Season 12'!AK$4:CN$104,9,0),"0"),
IFERROR(VLOOKUP(A126,'Season 13'!AK$4:CN$104,9,0),"0"),IFERROR(VLOOKUP(A126,'Season 14'!AK$4:CN$104,9,0),"0"),IFERROR(VLOOKUP(A126,'Season 15'!AK$4:CN$104,9,0),"0"),)</f>
        <v>0</v>
      </c>
      <c r="I126" s="518">
        <f>SUM(
IFERROR(VLOOKUP(A126,'Season 1'!AJ$4:CM$104,10,0),"0"),IFERROR(VLOOKUP(A126,'Season 2'!AK$4:CN$104,10,0),"0"),
IFERROR(VLOOKUP(A126,'Season 3'!AK$4:CN$104,10,0),"0"),IFERROR(VLOOKUP(A126,'Season 4'!AK$4:CN$104,10,0),"0"),
IFERROR(VLOOKUP(A126,'Season 5'!AK$4:CN$104,10,0),"0"),IFERROR(VLOOKUP(A126,'Season 6'!AK$4:CN$104,10,0),"0"),
IFERROR(VLOOKUP(A126,'Season 7'!AK$4:CN$104,10,0),"0"),IFERROR(VLOOKUP(A126,'Season 8'!AK$4:CN$104,10,0),"0"),
IFERROR(VLOOKUP(A126,'Season 9'!AK$4:CN$104,10,0),"0"),IFERROR(VLOOKUP(A126,'Season 10'!AK$4:CN$104,10,0),"0"),
IFERROR(VLOOKUP(A126,'Season 11'!AK$4:CN$104,10,0),"0"),IFERROR(VLOOKUP(A126,'Season 12'!AK$4:CN$104,10,0),"0"),
IFERROR(VLOOKUP(A126,'Season 13'!AK$4:CN$104,10,0),"0"),IFERROR(VLOOKUP(A126,'Season 14'!AK$4:CN$104,10,0),"0"),IFERROR(VLOOKUP(A126,'Season 15'!AK$4:CN$104,10,0),"0"),)</f>
        <v>0</v>
      </c>
      <c r="J126" s="21">
        <f>SUM(IFERROR(VLOOKUP(A126,BI$3:BN$152,3,0),"0"),
IFERROR(VLOOKUP(A126,'Season 1'!AJ$4:CM$104,11,0),"0"),IFERROR(VLOOKUP(A126,'Season 2'!AK$4:CN$104,11,0),"0"),
IFERROR(VLOOKUP(A126,'Season 3'!AK$4:CN$104,11,0),"0"),IFERROR(VLOOKUP(A126,'Season 4'!AK$4:CN$104,11,0),"0"),
IFERROR(VLOOKUP(A126,'Season 5'!AK$4:CN$104,11,0),"0"),IFERROR(VLOOKUP(A126,'Season 6'!AK$4:CN$104,11,0),"0"),
IFERROR(VLOOKUP(A126,'Season 7'!AK$4:CN$104,11,0),"0"),IFERROR(VLOOKUP(A126,'Season 8'!AK$4:CN$104,11,0),"0"),
IFERROR(VLOOKUP(A126,'Season 9'!AK$4:CN$104,11,0),"0"),IFERROR(VLOOKUP(A126,'Season 10'!AK$4:CN$104,11,0),"0"),
IFERROR(VLOOKUP(A126,'Season 11'!AK$4:CN$104,11,0),"0"),IFERROR(VLOOKUP(A126,'Season 12'!AK$4:CN$104,11,0),"0"),
IFERROR(VLOOKUP(A126,'Season 13'!AK$4:CN$104,11,0),"0"),IFERROR(VLOOKUP(A126,'Season 14'!AK$4:CN$104,11,0),"0"),IFERROR(VLOOKUP(A126,'Season 15'!AK$4:CN$104,11,0),"0"),)</f>
        <v>0</v>
      </c>
      <c r="K126" s="402">
        <f>SUM(IFERROR(VLOOKUP($A126,BI$3:BN$152,4,0),"0"),
IFERROR(VLOOKUP($A126,'Season 1'!AJ$4:CM$104,12,0),"0"),IFERROR(VLOOKUP($A126,'Season 2'!AK$4:CN$104,12,0),"0"),
IFERROR(VLOOKUP($A126,'Season 3'!AK$4:CN$104,12,0),"0"),IFERROR(VLOOKUP($A126,'Season 4'!AK$4:CN$104,12,0),"0"),
IFERROR(VLOOKUP($A126,'Season 5'!AK$4:CN$104,12,0),"0"),IFERROR(VLOOKUP($A126,'Season 6'!AK$4:CN$104,12,0),"0"),
IFERROR(VLOOKUP($A126,'Season 7'!AK$4:CN$104,12,0),"0"),IFERROR(VLOOKUP($A126,'Season 8'!AK$4:CN$104,12,0),"0"),
IFERROR(VLOOKUP($A126,'Season 9'!AK$4:CN$104,12,0),"0"),IFERROR(VLOOKUP($A126,'Season 10'!AK$4:CN$104,12,0),"0"),
IFERROR(VLOOKUP($A126,'Season 11'!AK$4:CN$104,12,0),"0"),IFERROR(VLOOKUP($A126,'Season 12'!AK$4:CN$104,12,0),"0"),
IFERROR(VLOOKUP($A126,'Season 13'!AK$4:CN$104,12,0),"0"),IFERROR(VLOOKUP($A126,'Season 14'!AK$4:CN$104,12,0),"0"),IFERROR(VLOOKUP(A126,'Season 15'!AK$4:CN$104,12,0),"0"),)</f>
        <v>0</v>
      </c>
      <c r="L126" s="403">
        <f>SUM(
IFERROR(VLOOKUP($A126,'Season 1'!AJ$4:CM$104,13,0),"0"),IFERROR(VLOOKUP($A126,'Season 2'!AK$4:CN$104,13,0),"0"),
IFERROR(VLOOKUP($A126,'Season 3'!AK$4:CN$104,13,0),"0"),IFERROR(VLOOKUP($A126,'Season 4'!AK$4:CN$104,13,0),"0"),
IFERROR(VLOOKUP($A126,'Season 5'!AK$4:CN$104,13,0),"0"),IFERROR(VLOOKUP($A126,'Season 6'!AK$4:CN$104,13,0),"0"),
IFERROR(VLOOKUP($A126,'Season 7'!AK$4:CN$104,13,0),"0"),IFERROR(VLOOKUP($A126,'Season 8'!AK$4:CN$104,13,0),"0"),
IFERROR(VLOOKUP($A126,'Season 9'!AK$4:CN$104,13,0),"0"),IFERROR(VLOOKUP($A126,'Season 10'!AK$4:CN$104,13,0),"0"),
IFERROR(VLOOKUP($A126,'Season 11'!AK$4:CN$104,13,0),"0"),IFERROR(VLOOKUP($A126,'Season 12'!AK$4:CN$104,13,0),"0"),
IFERROR(VLOOKUP($A126,'Season 13'!AK$4:CN$104,13,0),"0"),IFERROR(VLOOKUP($A126,'Season 14'!AK$4:CN$104,13,0),"0"),IFERROR(VLOOKUP(A126,'Season 15'!AK$4:CN$104,13,0),"0"),)</f>
        <v>0</v>
      </c>
      <c r="M126" s="398">
        <f>SUM(
IFERROR(VLOOKUP($A126,'Season 1'!AJ$4:CM$104,14,0),"0"),IFERROR(VLOOKUP($A126,'Season 2'!AK$4:CN$104,14,0),"0"),
IFERROR(VLOOKUP($A126,'Season 3'!AK$4:CN$104,14,0),"0"),IFERROR(VLOOKUP($A126,'Season 4'!AK$4:CN$104,14,0),"0"),
IFERROR(VLOOKUP($A126,'Season 5'!AK$4:CN$104,14,0),"0"),IFERROR(VLOOKUP($A126,'Season 6'!AK$4:CN$104,14,0),"0"),
IFERROR(VLOOKUP($A126,'Season 7'!AK$4:CN$104,14,0),"0"),IFERROR(VLOOKUP($A126,'Season 8'!AK$4:CN$104,14,0),"0"),
IFERROR(VLOOKUP($A126,'Season 9'!AK$4:CN$104,14,0),"0"),IFERROR(VLOOKUP($A126,'Season 10'!AK$4:CN$104,14,0),"0"),
IFERROR(VLOOKUP($A126,'Season 11'!AK$4:CN$104,14,0),"0"),IFERROR(VLOOKUP($A126,'Season 12'!AK$4:CN$104,14,0),"0"),
IFERROR(VLOOKUP($A126,'Season 13'!AK$4:CN$104,14,0),"0"),IFERROR(VLOOKUP($A126,'Season 14'!AK$4:CN$104,14,0),"0"),IFERROR(VLOOKUP(A126,'Season 15'!AK$4:CN$104,14,0),"0"),)</f>
        <v>0</v>
      </c>
      <c r="N126" s="518">
        <f>SUM(
IFERROR(VLOOKUP($A126,'Season 1'!AJ$4:CM$104,15,0),"0"),IFERROR(VLOOKUP($A126,'Season 2'!AK$4:CN$104,15,0),"0"),
IFERROR(VLOOKUP($A126,'Season 3'!AK$4:CN$104,15,0),"0"),IFERROR(VLOOKUP($A126,'Season 4'!AK$4:CN$104,15,0),"0"),
IFERROR(VLOOKUP($A126,'Season 5'!AK$4:CN$104,15,0),"0"),IFERROR(VLOOKUP($A126,'Season 6'!AK$4:CN$104,15,0),"0"),
IFERROR(VLOOKUP($A126,'Season 7'!AK$4:CN$104,15,0),"0"),IFERROR(VLOOKUP($A126,'Season 8'!AK$4:CN$104,15,0),"0"),
IFERROR(VLOOKUP($A126,'Season 9'!AK$4:CN$104,15,0),"0"),IFERROR(VLOOKUP($A126,'Season 10'!AK$4:CN$104,15,0),"0"),
IFERROR(VLOOKUP($A126,'Season 11'!AK$4:CN$104,15,0),"0"),IFERROR(VLOOKUP($A126,'Season 12'!AK$4:CN$104,15,0),"0"),
IFERROR(VLOOKUP($A126,'Season 13'!AK$4:CN$104,15,0),"0"),IFERROR(VLOOKUP($A126,'Season 14'!AK$4:CN$104,15,0),"0"),IFERROR(VLOOKUP(A126,'Season 15'!AK$4:CN$104,15,0),"0"),)</f>
        <v>0</v>
      </c>
      <c r="O126" s="21">
        <f>SUM(
IFERROR(VLOOKUP($A126,'Season 1'!AJ$4:CM$104,16,0),"0"),IFERROR(VLOOKUP($A126,'Season 2'!AK$4:CN$104,16,0),"0"),
IFERROR(VLOOKUP($A126,'Season 3'!AK$4:CN$104,16,0),"0"),IFERROR(VLOOKUP($A126,'Season 4'!AK$4:CN$104,16,0),"0"),
IFERROR(VLOOKUP($A126,'Season 5'!AK$4:CN$104,16,0),"0"),IFERROR(VLOOKUP($A126,'Season 6'!AK$4:CN$104,16,0),"0"),
IFERROR(VLOOKUP($A126,'Season 7'!AK$4:CN$104,16,0),"0"),IFERROR(VLOOKUP($A126,'Season 8'!AK$4:CN$104,16,0),"0"),
IFERROR(VLOOKUP($A126,'Season 9'!AK$4:CN$104,16,0),"0"),IFERROR(VLOOKUP($A126,'Season 10'!AK$4:CN$104,16,0),"0"),
IFERROR(VLOOKUP($A126,'Season 11'!AK$4:CN$104,16,0),"0"),IFERROR(VLOOKUP($A126,'Season 12'!AK$4:CN$104,16,0),"0"),
IFERROR(VLOOKUP($A126,'Season 13'!AK$4:CN$104,16,0),"0"),IFERROR(VLOOKUP($A126,'Season 14'!AK$4:CN$104,16,0),"0"),IFERROR(VLOOKUP(A126,'Season 15'!AK$4:CN$104,16,0),"0"),)</f>
        <v>0</v>
      </c>
      <c r="P126" s="402">
        <f>SUM(
IFERROR(VLOOKUP($A126,'Season 1'!AJ$4:CM$104,17,0),"0"),IFERROR(VLOOKUP($A126,'Season 2'!AK$4:CN$104,17,0),"0"),
IFERROR(VLOOKUP($A126,'Season 3'!AK$4:CN$104,17,0),"0"),IFERROR(VLOOKUP($A126,'Season 4'!AK$4:CN$104,17,0),"0"),
IFERROR(VLOOKUP($A126,'Season 5'!AK$4:CN$104,17,0),"0"),IFERROR(VLOOKUP($A126,'Season 6'!AK$4:CN$104,17,0),"0"),
IFERROR(VLOOKUP($A126,'Season 7'!AK$4:CN$104,17,0),"0"),IFERROR(VLOOKUP($A126,'Season 8'!AK$4:CN$104,17,0),"0"),
IFERROR(VLOOKUP($A126,'Season 9'!AK$4:CN$104,17,0),"0"),IFERROR(VLOOKUP($A126,'Season 10'!AK$4:CN$104,17,0),"0"),
IFERROR(VLOOKUP($A126,'Season 11'!AK$4:CN$104,17,0),"0"),IFERROR(VLOOKUP($A126,'Season 12'!AK$4:CN$104,17,0),"0"),
IFERROR(VLOOKUP($A126,'Season 13'!AK$4:CN$104,17,0),"0"),IFERROR(VLOOKUP($A126,'Season 14'!AK$4:CN$104,17,0),"0"),IFERROR(VLOOKUP(A126,'Season 15'!AK$4:CN$104,17,0),"0"),)</f>
        <v>0</v>
      </c>
      <c r="Q126" s="403">
        <f>SUM(
IFERROR(VLOOKUP($A126,'Season 1'!AJ$4:CM$104,18,0),"0"),IFERROR(VLOOKUP($A126,'Season 2'!AK$4:CN$104,18,0),"0"),
IFERROR(VLOOKUP($A126,'Season 3'!AK$4:CN$104,18,0),"0"),IFERROR(VLOOKUP($A126,'Season 4'!AK$4:CN$104,18,0),"0"),
IFERROR(VLOOKUP($A126,'Season 5'!AK$4:CN$104,18,0),"0"),IFERROR(VLOOKUP($A126,'Season 6'!AK$4:CN$104,18,0),"0"),
IFERROR(VLOOKUP($A126,'Season 7'!AK$4:CN$104,18,0),"0"),IFERROR(VLOOKUP($A126,'Season 8'!AK$4:CN$104,18,0),"0"),
IFERROR(VLOOKUP($A126,'Season 9'!AK$4:CN$104,18,0),"0"),IFERROR(VLOOKUP($A126,'Season 10'!AK$4:CN$104,18,0),"0"),
IFERROR(VLOOKUP($A126,'Season 11'!AK$4:CN$104,18,0),"0"),IFERROR(VLOOKUP($A126,'Season 12'!AK$4:CN$104,18,0),"0"),
IFERROR(VLOOKUP($A126,'Season 13'!AK$4:CN$104,18,0),"0"),IFERROR(VLOOKUP($A126,'Season 14'!AK$4:CN$104,18,0),"0"),IFERROR(VLOOKUP(A126,'Season 15'!AK$4:CN$104,18,0),"0"),)</f>
        <v>0</v>
      </c>
      <c r="R126" s="398">
        <f>SUM(
IFERROR(VLOOKUP($A126,'Season 1'!AJ$4:CM$104,19,0),"0"),IFERROR(VLOOKUP($A126,'Season 2'!AK$4:CN$104,19,0),"0"),
IFERROR(VLOOKUP($A126,'Season 3'!AK$4:CN$104,19,0),"0"),IFERROR(VLOOKUP($A126,'Season 4'!AK$4:CN$104,19,0),"0"),
IFERROR(VLOOKUP($A126,'Season 5'!AK$4:CN$104,19,0),"0"),IFERROR(VLOOKUP($A126,'Season 6'!AK$4:CN$104,19,0),"0"),
IFERROR(VLOOKUP($A126,'Season 7'!AK$4:CN$104,19,0),"0"),IFERROR(VLOOKUP($A126,'Season 8'!AK$4:CN$104,19,0),"0"),
IFERROR(VLOOKUP($A126,'Season 9'!AK$4:CN$104,19,0),"0"),IFERROR(VLOOKUP($A126,'Season 10'!AK$4:CN$104,19,0),"0"),
IFERROR(VLOOKUP($A126,'Season 11'!AK$4:CN$104,19,0),"0"),IFERROR(VLOOKUP($A126,'Season 12'!AK$4:CN$104,19,0),"0"),
IFERROR(VLOOKUP($A126,'Season 13'!AK$4:CN$104,19,0),"0"),IFERROR(VLOOKUP($A126,'Season 14'!AK$4:CN$104,19,0),"0"),IFERROR(VLOOKUP(A126,'Season 15'!AK$4:CN$104,19,0),"0"),)</f>
        <v>0</v>
      </c>
      <c r="S126" s="518">
        <f>SUM(
IFERROR(VLOOKUP($A126,'Season 1'!AJ$4:CM$104,20,0),"0"),IFERROR(VLOOKUP($A126,'Season 2'!AK$4:CN$104,20,0),"0"),
IFERROR(VLOOKUP($A126,'Season 3'!AK$4:CN$104,20,0),"0"),IFERROR(VLOOKUP($A126,'Season 4'!AK$4:CN$104,20,0),"0"),
IFERROR(VLOOKUP($A126,'Season 5'!AK$4:CN$104,20,0),"0"),IFERROR(VLOOKUP($A126,'Season 6'!AK$4:CN$104,20,0),"0"),
IFERROR(VLOOKUP($A126,'Season 7'!AK$4:CN$104,20,0),"0"),IFERROR(VLOOKUP($A126,'Season 8'!AK$4:CN$104,20,0),"0"),
IFERROR(VLOOKUP($A126,'Season 9'!AK$4:CN$104,20,0),"0"),IFERROR(VLOOKUP($A126,'Season 10'!AK$4:CN$104,20,0),"0"),
IFERROR(VLOOKUP($A126,'Season 11'!AK$4:CN$104,20,0),"0"),IFERROR(VLOOKUP($A126,'Season 12'!AK$4:CN$104,20,0),"0"),
IFERROR(VLOOKUP($A126,'Season 13'!AK$4:CN$104,20,0),"0"),IFERROR(VLOOKUP($A126,'Season 14'!AK$4:CN$104,20,0),"0"),IFERROR(VLOOKUP(A126,'Season 15'!AK$4:CN$104,20,0),"0"),)</f>
        <v>0</v>
      </c>
      <c r="T126" s="21">
        <f>SUM(
IFERROR(VLOOKUP($A126,'Season 1'!AJ$4:CM$104,21,0),"0"),IFERROR(VLOOKUP($A126,'Season 2'!AK$4:CN$104,21,0),"0"),
IFERROR(VLOOKUP($A126,'Season 3'!AK$4:CN$104,21,0),"0"),IFERROR(VLOOKUP($A126,'Season 4'!AK$4:CN$104,21,0),"0"),
IFERROR(VLOOKUP($A126,'Season 5'!AK$4:CN$104,21,0),"0"),IFERROR(VLOOKUP($A126,'Season 6'!AK$4:CN$104,21,0),"0"),
IFERROR(VLOOKUP($A126,'Season 7'!AK$4:CN$104,21,0),"0"),IFERROR(VLOOKUP($A126,'Season 8'!AK$4:CN$104,21,0),"0"),
IFERROR(VLOOKUP($A126,'Season 9'!AK$4:CN$104,21,0),"0"),IFERROR(VLOOKUP($A126,'Season 10'!AK$4:CN$104,21,0),"0"),
IFERROR(VLOOKUP($A126,'Season 11'!AK$4:CN$104,21,0),"0"),IFERROR(VLOOKUP($A126,'Season 12'!AK$4:CN$104,21,0),"0"),
IFERROR(VLOOKUP($A126,'Season 13'!AK$4:CN$104,21,0),"0"),IFERROR(VLOOKUP($A126,'Season 14'!AK$4:CN$104,21,0),"0"),IFERROR(VLOOKUP(A126,'Season 15'!AK$4:CN$104,21,0),"0"),)</f>
        <v>0</v>
      </c>
      <c r="U126" s="402">
        <f>SUM(
IFERROR(VLOOKUP($A126,'Season 1'!AJ$4:CM$104,22,0),"0"),IFERROR(VLOOKUP($A126,'Season 2'!AK$4:CN$104,22,0),"0"),
IFERROR(VLOOKUP($A126,'Season 3'!AK$4:CN$104,22,0),"0"),IFERROR(VLOOKUP($A126,'Season 4'!AK$4:CN$104,22,0),"0"),
IFERROR(VLOOKUP($A126,'Season 5'!AK$4:CN$104,22,0),"0"),IFERROR(VLOOKUP($A126,'Season 6'!AK$4:CN$104,22,0),"0"),
IFERROR(VLOOKUP($A126,'Season 7'!AK$4:CN$104,22,0),"0"),IFERROR(VLOOKUP($A126,'Season 8'!AK$4:CN$104,22,0),"0"),
IFERROR(VLOOKUP($A126,'Season 9'!AK$4:CN$104,22,0),"0"),IFERROR(VLOOKUP($A126,'Season 10'!AK$4:CN$104,22,0),"0"),
IFERROR(VLOOKUP($A126,'Season 11'!AK$4:CN$104,22,0),"0"),IFERROR(VLOOKUP($A126,'Season 12'!AK$4:CN$104,22,0),"0"),
IFERROR(VLOOKUP($A126,'Season 13'!AK$4:CN$104,22,0),"0"),IFERROR(VLOOKUP($A126,'Season 14'!AK$4:CN$104,22,0),"0"),IFERROR(VLOOKUP(A126,'Season 15'!AK$4:CN$104,22,0),"0"),)</f>
        <v>0</v>
      </c>
      <c r="V126" s="403">
        <f>SUM(
IFERROR(VLOOKUP($A126,'Season 1'!AJ$4:CM$104,23,0),"0"),IFERROR(VLOOKUP($A126,'Season 2'!AK$4:CN$104,23,0),"0"),
IFERROR(VLOOKUP($A126,'Season 3'!AK$4:CN$104,23,0),"0"),IFERROR(VLOOKUP($A126,'Season 4'!AK$4:CN$104,23,0),"0"),
IFERROR(VLOOKUP($A126,'Season 5'!AK$4:CN$104,23,0),"0"),IFERROR(VLOOKUP($A126,'Season 6'!AK$4:CN$104,23,0),"0"),
IFERROR(VLOOKUP($A126,'Season 7'!AK$4:CN$104,23,0),"0"),IFERROR(VLOOKUP($A126,'Season 8'!AK$4:CN$104,23,0),"0"),
IFERROR(VLOOKUP($A126,'Season 9'!AK$4:CN$104,23,0),"0"),IFERROR(VLOOKUP($A126,'Season 10'!AK$4:CN$104,23,0),"0"),
IFERROR(VLOOKUP($A126,'Season 11'!AK$4:CN$104,23,0),"0"),IFERROR(VLOOKUP($A126,'Season 12'!AK$4:CN$104,23,0),"0"),
IFERROR(VLOOKUP($A126,'Season 13'!AK$4:CN$104,23,0),"0"),IFERROR(VLOOKUP($A126,'Season 14'!AK$4:CN$104,23,0),"0"),IFERROR(VLOOKUP($A126,'Season 15'!AK$4:CN$104,23,0),"0"),)</f>
        <v>0</v>
      </c>
      <c r="W126" s="398">
        <f>SUM(
IFERROR(VLOOKUP($A126,'Season 1'!AJ$4:CM$104,24,0),"0"),IFERROR(VLOOKUP($A126,'Season 2'!AK$4:CN$104,24,0),"0"),
IFERROR(VLOOKUP($A126,'Season 3'!AK$4:CN$104,24,0),"0"),IFERROR(VLOOKUP($A126,'Season 4'!AK$4:CN$104,24,0),"0"),
IFERROR(VLOOKUP($A126,'Season 5'!AK$4:CN$104,24,0),"0"),IFERROR(VLOOKUP($A126,'Season 6'!AK$4:CN$104,24,0),"0"),
IFERROR(VLOOKUP($A126,'Season 7'!AK$4:CN$104,24,0),"0"),IFERROR(VLOOKUP($A126,'Season 8'!AK$4:CN$104,24,0),"0"),
IFERROR(VLOOKUP($A126,'Season 9'!AK$4:CN$104,24,0),"0"),IFERROR(VLOOKUP($A126,'Season 10'!AK$4:CN$104,24,0),"0"),
IFERROR(VLOOKUP($A126,'Season 11'!AK$4:CN$104,24,0),"0"),IFERROR(VLOOKUP($A126,'Season 12'!AK$4:CN$104,24,0),"0"),
IFERROR(VLOOKUP($A126,'Season 13'!AK$4:CN$104,24,0),"0"),IFERROR(VLOOKUP($A126,'Season 14'!AK$4:CN$104,24,0),"0"),IFERROR(VLOOKUP($A126,'Season 15'!AK$4:CN$104,24,0),"0"),)</f>
        <v>0</v>
      </c>
      <c r="X126" s="518">
        <f>SUM(
IFERROR(VLOOKUP($A126,'Season 1'!AJ$4:CM$104,25,0),"0"),IFERROR(VLOOKUP($A126,'Season 2'!AK$4:CN$104,25,0),"0"),
IFERROR(VLOOKUP($A126,'Season 3'!AK$4:CN$104,25,0),"0"),IFERROR(VLOOKUP($A126,'Season 4'!AK$4:CN$104,25,0),"0"),
IFERROR(VLOOKUP($A126,'Season 5'!AK$4:CN$104,25,0),"0"),IFERROR(VLOOKUP($A126,'Season 6'!AK$4:CN$104,25,0),"0"),
IFERROR(VLOOKUP($A126,'Season 7'!AK$4:CN$104,25,0),"0"),IFERROR(VLOOKUP($A126,'Season 8'!AK$4:CN$104,25,0),"0"),
IFERROR(VLOOKUP($A126,'Season 9'!AK$4:CN$104,25,0),"0"),IFERROR(VLOOKUP($A126,'Season 10'!AK$4:CN$104,25,0),"0"),
IFERROR(VLOOKUP($A126,'Season 11'!AK$4:CN$104,25,0),"0"),IFERROR(VLOOKUP($A126,'Season 12'!AK$4:CN$104,25,0),"0"),
IFERROR(VLOOKUP($A126,'Season 13'!AK$4:CN$104,25,0),"0"),IFERROR(VLOOKUP($A126,'Season 14'!AK$4:CN$104,25,0),"0"),IFERROR(VLOOKUP($A126,'Season 15'!AK$4:CN$104,25,0),"0"),)</f>
        <v>0</v>
      </c>
      <c r="Y126" s="21">
        <f>SUM(
IFERROR(VLOOKUP($A126,'Season 1'!AJ$4:CM$104,26,0),"0"),IFERROR(VLOOKUP($A126,'Season 2'!AK$4:CN$104,26,0),"0"),
IFERROR(VLOOKUP($A126,'Season 3'!AK$4:CN$104,26,0),"0"),IFERROR(VLOOKUP($A126,'Season 4'!AK$4:CN$104,26,0),"0"),
IFERROR(VLOOKUP($A126,'Season 5'!AK$4:CN$104,26,0),"0"),IFERROR(VLOOKUP($A126,'Season 6'!AK$4:CN$104,26,0),"0"),
IFERROR(VLOOKUP($A126,'Season 7'!AK$4:CN$104,26,0),"0"),IFERROR(VLOOKUP($A126,'Season 8'!AK$4:CN$104,26,0),"0"),
IFERROR(VLOOKUP($A126,'Season 9'!AK$4:CN$104,26,0),"0"),IFERROR(VLOOKUP($A126,'Season 10'!AK$4:CN$104,26,0),"0"),
IFERROR(VLOOKUP($A126,'Season 11'!AK$4:CN$104,26,0),"0"),IFERROR(VLOOKUP($A126,'Season 12'!AK$4:CN$104,26,0),"0"),
IFERROR(VLOOKUP($A126,'Season 13'!AK$4:CN$104,26,0),"0"),IFERROR(VLOOKUP($A126,'Season 14'!AK$4:CN$104,26,0),"0"),IFERROR(VLOOKUP($A126,'Season 15'!AK$4:CN$104,26,0),"0"),)</f>
        <v>0</v>
      </c>
      <c r="Z126" s="402">
        <f>SUM(
IFERROR(VLOOKUP($A126,'Season 1'!AJ$4:CM$104,27,0),"0"),IFERROR(VLOOKUP($A126,'Season 2'!AK$4:CN$104,27,0),"0"),
IFERROR(VLOOKUP($A126,'Season 3'!AK$4:CN$104,27,0),"0"),IFERROR(VLOOKUP($A126,'Season 4'!AK$4:CN$104,27,0),"0"),
IFERROR(VLOOKUP($A126,'Season 5'!AK$4:CN$104,27,0),"0"),IFERROR(VLOOKUP($A126,'Season 6'!AK$4:CN$104,27,0),"0"),
IFERROR(VLOOKUP($A126,'Season 7'!AK$4:CN$104,27,0),"0"),IFERROR(VLOOKUP($A126,'Season 8'!AK$4:CN$104,27,0),"0"),
IFERROR(VLOOKUP($A126,'Season 9'!AK$4:CN$104,27,0),"0"),IFERROR(VLOOKUP($A126,'Season 10'!AK$4:CN$104,27,0),"0"),
IFERROR(VLOOKUP($A126,'Season 11'!AK$4:CN$104,27,0),"0"),IFERROR(VLOOKUP($A126,'Season 12'!AK$4:CN$104,27,0),"0"),
IFERROR(VLOOKUP($A126,'Season 13'!AK$4:CN$104,27,0),"0"),IFERROR(VLOOKUP($A126,'Season 14'!AK$4:CN$104,27,0),"0"),IFERROR(VLOOKUP($A126,'Season 15'!AK$4:CN$104,27,0),"0"),)</f>
        <v>0</v>
      </c>
      <c r="AA126" s="403">
        <f>SUM(
IFERROR(VLOOKUP($A126,'Season 1'!AJ$4:CM$104,28,0),"0"),IFERROR(VLOOKUP($A126,'Season 2'!AK$4:CN$104,28,0),"0"),
IFERROR(VLOOKUP($A126,'Season 3'!AK$4:CN$104,28,0),"0"),IFERROR(VLOOKUP($A126,'Season 4'!AK$4:CN$104,28,0),"0"),
IFERROR(VLOOKUP($A126,'Season 5'!AK$4:CN$104,28,0),"0"),IFERROR(VLOOKUP($A126,'Season 6'!AK$4:CN$104,28,0),"0"),
IFERROR(VLOOKUP($A126,'Season 7'!AK$4:CN$104,28,0),"0"),IFERROR(VLOOKUP($A126,'Season 8'!AK$4:CN$104,28,0),"0"),
IFERROR(VLOOKUP($A126,'Season 9'!AK$4:CN$104,28,0),"0"),IFERROR(VLOOKUP($A126,'Season 10'!AK$4:CN$104,28,0),"0"),
IFERROR(VLOOKUP($A126,'Season 11'!AK$4:CN$104,28,0),"0"),IFERROR(VLOOKUP($A126,'Season 12'!AK$4:CN$104,28,0),"0"),
IFERROR(VLOOKUP($A126,'Season 13'!AK$4:CN$104,28,0),"0"),IFERROR(VLOOKUP($A126,'Season 14'!AK$4:CN$104,28,0),"0"),IFERROR(VLOOKUP($A126,'Season 15'!AK$4:CN$104,28,0),"0"),)</f>
        <v>0</v>
      </c>
      <c r="AB126" s="398">
        <f>SUM(
IFERROR(VLOOKUP($A126,'Season 1'!AJ$4:CM$104,29,0),"0"),IFERROR(VLOOKUP($A126,'Season 2'!AK$4:CN$104,29,0),"0"),
IFERROR(VLOOKUP($A126,'Season 3'!AK$4:CN$104,29,0),"0"),IFERROR(VLOOKUP($A126,'Season 4'!AK$4:CN$104,29,0),"0"),
IFERROR(VLOOKUP($A126,'Season 5'!AK$4:CN$104,29,0),"0"),IFERROR(VLOOKUP($A126,'Season 6'!AK$4:CN$104,29,0),"0"),
IFERROR(VLOOKUP($A126,'Season 7'!AK$4:CN$104,29,0),"0"),IFERROR(VLOOKUP($A126,'Season 8'!AK$4:CN$104,29,0),"0"),
IFERROR(VLOOKUP($A126,'Season 9'!AK$4:CN$104,29,0),"0"),IFERROR(VLOOKUP($A126,'Season 10'!AK$4:CN$104,29,0),"0"),
IFERROR(VLOOKUP($A126,'Season 11'!AK$4:CN$104,29,0),"0"),IFERROR(VLOOKUP($A126,'Season 12'!AK$4:CN$104,29,0),"0"),
IFERROR(VLOOKUP($A126,'Season 13'!AK$4:CN$104,29,0),"0"),IFERROR(VLOOKUP($A126,'Season 14'!AK$4:CN$104,29,0),"0"),IFERROR(VLOOKUP($A126,'Season 15'!AK$4:CN$104,29,0),"0"),)</f>
        <v>0</v>
      </c>
      <c r="AC126" s="518">
        <f>SUM(
IFERROR(VLOOKUP($A126,'Season 1'!AJ$4:CM$104,30,0),"0"),IFERROR(VLOOKUP($A126,'Season 2'!AK$4:CN$104,30,0),"0"),
IFERROR(VLOOKUP($A126,'Season 3'!AK$4:CN$104,30,0),"0"),IFERROR(VLOOKUP($A126,'Season 4'!AK$4:CN$104,30,0),"0"),
IFERROR(VLOOKUP($A126,'Season 5'!AK$4:CN$104,30,0),"0"),IFERROR(VLOOKUP($A126,'Season 6'!AK$4:CN$104,30,0),"0"),
IFERROR(VLOOKUP($A126,'Season 7'!AK$4:CN$104,30,0),"0"),IFERROR(VLOOKUP($A126,'Season 8'!AK$4:CN$104,30,0),"0"),
IFERROR(VLOOKUP($A126,'Season 9'!AK$4:CN$104,30,0),"0"),IFERROR(VLOOKUP($A126,'Season 10'!AK$4:CN$104,30,0),"0"),
IFERROR(VLOOKUP($A126,'Season 11'!AK$4:CN$104,30,0),"0"),IFERROR(VLOOKUP($A126,'Season 12'!AK$4:CN$104,30,0),"0"),
IFERROR(VLOOKUP($A126,'Season 13'!AK$4:CN$104,30,0),"0"),IFERROR(VLOOKUP($A126,'Season 14'!AK$4:CN$104,30,0),"0"),IFERROR(VLOOKUP($A126,'Season 15'!AK$4:CN$104,30,0),"0"),)</f>
        <v>0</v>
      </c>
      <c r="AD126" s="21">
        <f>SUM(
IFERROR(VLOOKUP($A126,'Season 1'!AJ$4:CM$104,31,0),"0"),IFERROR(VLOOKUP($A126,'Season 2'!AK$4:CN$104,31,0),"0"),
IFERROR(VLOOKUP($A126,'Season 3'!AK$4:CN$104,31,0),"0"),IFERROR(VLOOKUP($A126,'Season 4'!AK$4:CN$104,31,0),"0"),
IFERROR(VLOOKUP($A126,'Season 5'!AK$4:CN$104,31,0),"0"),IFERROR(VLOOKUP($A126,'Season 6'!AK$4:CN$104,31,0),"0"),
IFERROR(VLOOKUP($A126,'Season 7'!AK$4:CN$104,31,0),"0"),IFERROR(VLOOKUP($A126,'Season 8'!AK$4:CN$104,31,0),"0"),
IFERROR(VLOOKUP($A126,'Season 9'!AK$4:CN$104,31,0),"0"),IFERROR(VLOOKUP($A126,'Season 10'!AK$4:CN$104,31,0),"0"),
IFERROR(VLOOKUP($A126,'Season 11'!AK$4:CN$104,31,0),"0"),IFERROR(VLOOKUP($A126,'Season 12'!AK$4:CN$104,31,0),"0"),
IFERROR(VLOOKUP($A126,'Season 13'!AK$4:CN$104,31,0),"0"),IFERROR(VLOOKUP($A126,'Season 14'!AK$4:CN$104,31,0),"0"),IFERROR(VLOOKUP($A126,'Season 15'!AK$4:CN$104,31,0),"0"),)</f>
        <v>0</v>
      </c>
      <c r="AE126" s="402">
        <f>SUM(
IFERROR(VLOOKUP($A126,'Season 1'!AJ$4:CM$104,32,0),"0"),IFERROR(VLOOKUP($A126,'Season 2'!AK$4:CN$104,32,0),"0"),
IFERROR(VLOOKUP($A126,'Season 3'!AK$4:CN$104,32,0),"0"),IFERROR(VLOOKUP($A126,'Season 4'!AK$4:CN$104,32,0),"0"),
IFERROR(VLOOKUP($A126,'Season 5'!AK$4:CN$104,32,0),"0"),IFERROR(VLOOKUP($A126,'Season 6'!AK$4:CN$104,32,0),"0"),
IFERROR(VLOOKUP($A126,'Season 7'!AK$4:CN$104,32,0),"0"),IFERROR(VLOOKUP($A126,'Season 8'!AK$4:CN$104,32,0),"0"),
IFERROR(VLOOKUP($A126,'Season 9'!AK$4:CN$104,32,0),"0"),IFERROR(VLOOKUP($A126,'Season 10'!AK$4:CN$104,32,0),"0"),
IFERROR(VLOOKUP($A126,'Season 11'!AK$4:CN$104,32,0),"0"),IFERROR(VLOOKUP($A126,'Season 12'!AK$4:CN$104,32,0),"0"),
IFERROR(VLOOKUP($A126,'Season 13'!AK$4:CN$104,32,0),"0"),IFERROR(VLOOKUP($A126,'Season 14'!AK$4:CN$104,32,0),"0"),IFERROR(VLOOKUP($A126,'Season 15'!AK$4:CN$104,32,0),"0"),)</f>
        <v>0</v>
      </c>
      <c r="AF126" s="403">
        <f>SUM(IFERROR(VLOOKUP($A126,'Season 2'!AK$4:CN$104,33,0),"0"),
IFERROR(VLOOKUP($A126,'Season 3'!AK$4:CN$104,33,0),"0"),IFERROR(VLOOKUP($A126,'Season 4'!AK$4:CN$104,33,0),"0"),
IFERROR(VLOOKUP($A126,'Season 5'!AK$4:CN$104,33,0),"0"),IFERROR(VLOOKUP($A126,'Season 6'!AK$4:CN$104,33,0),"0"),
IFERROR(VLOOKUP($A126,'Season 7'!AK$4:CN$104,33,0),"0"),IFERROR(VLOOKUP($A126,'Season 8'!AK$4:CN$104,33,0),"0"),
IFERROR(VLOOKUP($A126,'Season 9'!AK$4:CN$104,33,0),"0"),IFERROR(VLOOKUP($A126,'Season 10'!AK$4:CN$104,33,0),"0"),
IFERROR(VLOOKUP($A126,'Season 11'!AK$4:CN$104,33,0),"0"),IFERROR(VLOOKUP($A126,'Season 12'!AK$4:CN$104,33,0),"0"),
IFERROR(VLOOKUP($A126,'Season 13'!AK$4:CN$104,33,0),"0"),IFERROR(VLOOKUP($A126,'Season 14'!AK$4:CN$104,33,0),"0"),IFERROR(VLOOKUP($A126,'Season 15'!AK$4:CN$104,33,0),"0"),)</f>
        <v>0</v>
      </c>
      <c r="AG126" s="398">
        <f>SUM(IFERROR(VLOOKUP($A126,'Season 2'!AK$4:CN$104,34,0),"0"),
IFERROR(VLOOKUP($A126,'Season 3'!AK$4:CN$104,34,0),"0"),IFERROR(VLOOKUP($A126,'Season 4'!AK$4:CN$104,34,0),"0"),
IFERROR(VLOOKUP($A126,'Season 5'!AK$4:CN$104,34,0),"0"),IFERROR(VLOOKUP($A126,'Season 6'!AK$4:CN$104,34,0),"0"),
IFERROR(VLOOKUP($A126,'Season 7'!AK$4:CN$104,34,0),"0"),IFERROR(VLOOKUP($A126,'Season 8'!AK$4:CN$104,34,0),"0"),
IFERROR(VLOOKUP($A126,'Season 9'!AK$4:CN$104,34,0),"0"),IFERROR(VLOOKUP($A126,'Season 10'!AK$4:CN$104,34,0),"0"),
IFERROR(VLOOKUP($A126,'Season 11'!AK$4:CN$104,34,0),"0"),IFERROR(VLOOKUP($A126,'Season 12'!AK$4:CN$104,34,0),"0"),
IFERROR(VLOOKUP($A126,'Season 13'!AK$4:CN$104,34,0),"0"),IFERROR(VLOOKUP($A126,'Season 14'!AK$4:CN$104,34,0),"0"),IFERROR(VLOOKUP($A126,'Season 15'!AK$4:CN$104,34,0),"0"),)</f>
        <v>0</v>
      </c>
      <c r="AH126" s="518">
        <f>SUM(IFERROR(VLOOKUP($A126,'Season 2'!AK$4:CN$104,35,0),"0"),
IFERROR(VLOOKUP($A126,'Season 3'!AK$4:CN$104,35,0),"0"),IFERROR(VLOOKUP($A126,'Season 4'!AK$4:CN$104,35,0),"0"),
IFERROR(VLOOKUP($A126,'Season 5'!AK$4:CN$104,35,0),"0"),IFERROR(VLOOKUP($A126,'Season 6'!AK$4:CN$104,35,0),"0"),
IFERROR(VLOOKUP($A126,'Season 7'!AK$4:CN$104,35,0),"0"),IFERROR(VLOOKUP($A126,'Season 8'!AK$4:CN$104,35,0),"0"),
IFERROR(VLOOKUP($A126,'Season 9'!AK$4:CN$104,35,0),"0"),IFERROR(VLOOKUP($A126,'Season 10'!AK$4:CN$104,35,0),"0"),
IFERROR(VLOOKUP($A126,'Season 11'!AK$4:CN$104,35,0),"0"),IFERROR(VLOOKUP($A126,'Season 12'!AK$4:CN$104,35,0),"0"),
IFERROR(VLOOKUP($A126,'Season 13'!AK$4:CN$104,35,0),"0"),IFERROR(VLOOKUP($A126,'Season 14'!AK$4:CN$104,35,0),"0"),IFERROR(VLOOKUP($A126,'Season 15'!AK$4:CN$104,35,0),"0"),)</f>
        <v>0</v>
      </c>
      <c r="AI126" s="21">
        <f>SUM(IFERROR(VLOOKUP($A126,'Season 2'!AK$4:CN$104,36,0),"0"),
IFERROR(VLOOKUP($A126,'Season 3'!AK$4:CN$104,36,0),"0"),IFERROR(VLOOKUP($A126,'Season 4'!AK$4:CN$104,36,0),"0"),
IFERROR(VLOOKUP($A126,'Season 5'!AK$4:CN$104,36,0),"0"),IFERROR(VLOOKUP($A126,'Season 6'!AK$4:CN$104,36,0),"0"),
IFERROR(VLOOKUP($A126,'Season 7'!AK$4:CN$104,36,0),"0"),IFERROR(VLOOKUP($A126,'Season 8'!AK$4:CN$104,36,0),"0"),
IFERROR(VLOOKUP($A126,'Season 9'!AK$4:CN$104,36,0),"0"),IFERROR(VLOOKUP($A126,'Season 10'!AK$4:CN$104,36,0),"0"),
IFERROR(VLOOKUP($A126,'Season 11'!AK$4:CN$104,36,0),"0"),IFERROR(VLOOKUP($A126,'Season 12'!AK$4:CN$104,36,0),"0"),
IFERROR(VLOOKUP($A126,'Season 13'!AK$4:CN$104,36,0),"0"),IFERROR(VLOOKUP($A126,'Season 14'!AK$4:CN$104,36,0),"0"),IFERROR(VLOOKUP($A126,'Season 15'!AK$4:CN$104,36,0),"0"),)</f>
        <v>0</v>
      </c>
      <c r="AJ126" s="402">
        <f>SUM(IFERROR(VLOOKUP($A126,'Season 2'!AK$4:CN$104,37,0),"0"),
IFERROR(VLOOKUP($A126,'Season 3'!AK$4:CN$104,37,0),"0"),IFERROR(VLOOKUP($A126,'Season 4'!AK$4:CN$104,37,0),"0"),
IFERROR(VLOOKUP($A126,'Season 5'!AK$4:CN$104,37,0),"0"),IFERROR(VLOOKUP($A126,'Season 6'!AK$4:CN$104,37,0),"0"),
IFERROR(VLOOKUP($A126,'Season 7'!AK$4:CN$104,37,0),"0"),IFERROR(VLOOKUP($A126,'Season 8'!AK$4:CN$104,37,0),"0"),
IFERROR(VLOOKUP($A126,'Season 9'!AK$4:CN$104,37,0),"0"),IFERROR(VLOOKUP($A126,'Season 10'!AK$4:CN$104,37,0),"0"),
IFERROR(VLOOKUP($A126,'Season 11'!AK$4:CN$104,37,0),"0"),IFERROR(VLOOKUP($A126,'Season 12'!AK$4:CN$104,37,0),"0"),
IFERROR(VLOOKUP($A126,'Season 13'!AK$4:CN$104,37,0),"0"),IFERROR(VLOOKUP($A126,'Season 14'!AK$4:CN$104,37,0),"0"),IFERROR(VLOOKUP($A126,'Season 15'!AK$4:CN$104,37,0),"0"),)</f>
        <v>0</v>
      </c>
      <c r="AK126" s="403">
        <f>SUM(IFERROR(VLOOKUP($A126,'Season 1'!AJ$4:CM$104,33,0),"0"),IFERROR(VLOOKUP($A126,'Season 2'!AK$4:CN$104,38,0),"0"),
IFERROR(VLOOKUP($A126,'Season 3'!AK$4:CN$104,38,0),"0"),IFERROR(VLOOKUP($A126,'Season 4'!AK$4:CN$104,38,0),"0"),
IFERROR(VLOOKUP($A126,'Season 5'!AK$4:CN$104,38,0),"0"),IFERROR(VLOOKUP($A126,'Season 6'!AK$4:CN$104,38,0),"0"),
IFERROR(VLOOKUP($A126,'Season 7'!AK$4:CN$104,38,0),"0"),IFERROR(VLOOKUP($A126,'Season 8'!AK$4:CN$104,38,0),"0"),
IFERROR(VLOOKUP($A126,'Season 9'!AK$4:CN$104,38,0),"0"),IFERROR(VLOOKUP($A126,'Season 10'!AK$4:CN$104,38,0),"0"),
IFERROR(VLOOKUP($A126,'Season 11'!AK$4:CN$104,38,0),"0"),IFERROR(VLOOKUP($A126,'Season 12'!AK$4:CN$104,38,0),"0"),
IFERROR(VLOOKUP($A126,'Season 13'!AK$4:CN$104,38,0),"0"),IFERROR(VLOOKUP($A126,'Season 14'!AK$4:CN$104,38,0),"0"),IFERROR(VLOOKUP($A126,'Season 15'!AK$4:CN$104,38,0),"0"),)</f>
        <v>0</v>
      </c>
      <c r="AL126" s="398">
        <f>SUM(IFERROR(VLOOKUP($A126,'Season 1'!AJ$4:CM$104,34,0),"0"),IFERROR(VLOOKUP($A126,'Season 2'!AK$4:CN$104,39,0),"0"),
IFERROR(VLOOKUP($A126,'Season 3'!AK$4:CN$104,39,0),"0"),IFERROR(VLOOKUP($A126,'Season 4'!AK$4:CN$104,39,0),"0"),
IFERROR(VLOOKUP($A126,'Season 5'!AK$4:CN$104,39,0),"0"),IFERROR(VLOOKUP($A126,'Season 6'!AK$4:CN$104,39,0),"0"),
IFERROR(VLOOKUP($A126,'Season 7'!AK$4:CN$104,39,0),"0"),IFERROR(VLOOKUP($A126,'Season 8'!AK$4:CN$104,39,0),"0"),
IFERROR(VLOOKUP($A126,'Season 9'!AK$4:CN$104,39,0),"0"),IFERROR(VLOOKUP($A126,'Season 10'!AK$4:CN$104,39,0),"0"),
IFERROR(VLOOKUP($A126,'Season 11'!AK$4:CN$104,39,0),"0"),IFERROR(VLOOKUP($A126,'Season 12'!AK$4:CN$104,39,0),"0"),
IFERROR(VLOOKUP($A126,'Season 13'!AK$4:CN$104,39,0),"0"),IFERROR(VLOOKUP($A126,'Season 14'!AK$4:CN$104,39,0),"0"),IFERROR(VLOOKUP($A126,'Season 15'!AK$4:CN$104,39,0),"0"),)</f>
        <v>0</v>
      </c>
      <c r="AM126" s="518">
        <f>SUM(IFERROR(VLOOKUP($A126,'Season 1'!AJ$4:CM$104,35,0),"0"),IFERROR(VLOOKUP($A126,'Season 2'!AK$4:CN$104,40,0),"0"),
IFERROR(VLOOKUP($A126,'Season 3'!AK$4:CN$104,40,0),"0"),IFERROR(VLOOKUP($A126,'Season 4'!AK$4:CN$104,40,0),"0"),
IFERROR(VLOOKUP($A126,'Season 5'!AK$4:CN$104,40,0),"0"),IFERROR(VLOOKUP($A126,'Season 6'!AK$4:CN$104,40,0),"0"),
IFERROR(VLOOKUP($A126,'Season 7'!AK$4:CN$104,40,0),"0"),IFERROR(VLOOKUP($A126,'Season 8'!AK$4:CN$104,40,0),"0"),
IFERROR(VLOOKUP($A126,'Season 9'!AK$4:CN$104,40,0),"0"),IFERROR(VLOOKUP($A126,'Season 10'!AK$4:CN$104,40,0),"0"),
IFERROR(VLOOKUP($A126,'Season 11'!AK$4:CN$104,40,0),"0"),IFERROR(VLOOKUP($A126,'Season 12'!AK$4:CN$104,40,0),"0"),
IFERROR(VLOOKUP($A126,'Season 13'!AK$4:CN$104,40,0),"0"),IFERROR(VLOOKUP($A126,'Season 14'!AK$4:CN$104,40,0),"0"),IFERROR(VLOOKUP($A126,'Season 15'!AK$4:CN$104,40,0),"0"),)</f>
        <v>0</v>
      </c>
      <c r="AN126" s="21">
        <f>SUM(IFERROR(VLOOKUP($A126,'Season 1'!AJ$4:CM$104,36,0),"0"),IFERROR(VLOOKUP($A126,'Season 2'!AK$4:CN$104,41,0),"0"),
IFERROR(VLOOKUP($A126,'Season 3'!AK$4:CN$104,41,0),"0"),IFERROR(VLOOKUP($A126,'Season 4'!AK$4:CN$104,41,0),"0"),
IFERROR(VLOOKUP($A126,'Season 5'!AK$4:CN$104,41,0),"0"),IFERROR(VLOOKUP($A126,'Season 6'!AK$4:CN$104,41,0),"0"),
IFERROR(VLOOKUP($A126,'Season 7'!AK$4:CN$104,41,0),"0"),IFERROR(VLOOKUP($A126,'Season 8'!AK$4:CN$104,41,0),"0"),
IFERROR(VLOOKUP($A126,'Season 9'!AK$4:CN$104,41,0),"0"),IFERROR(VLOOKUP($A126,'Season 10'!AK$4:CN$104,41,0),"0"),
IFERROR(VLOOKUP($A126,'Season 11'!AK$4:CN$104,41,0),"0"),IFERROR(VLOOKUP($A126,'Season 12'!AK$4:CN$104,41,0),"0"),
IFERROR(VLOOKUP($A126,'Season 13'!AK$4:CN$104,41,0),"0"),IFERROR(VLOOKUP($A126,'Season 14'!AK$4:CN$104,41,0),"0"),IFERROR(VLOOKUP($A126,'Season 15'!AK$4:CN$104,41,0),"0"),)</f>
        <v>0</v>
      </c>
      <c r="AO126" s="402">
        <f>SUM(IFERROR(VLOOKUP($A126,'Season 1'!AJ$4:CM$104,37,0),"0"),IFERROR(VLOOKUP($A126,'Season 2'!AK$4:CN$104,42,0),"0"),
IFERROR(VLOOKUP($A126,'Season 3'!AK$4:CN$104,42,0),"0"),IFERROR(VLOOKUP($A126,'Season 4'!AK$4:CN$104,42,0),"0"),
IFERROR(VLOOKUP($A126,'Season 5'!AK$4:CN$104,42,0),"0"),IFERROR(VLOOKUP($A126,'Season 6'!AK$4:CN$104,42,0),"0"),
IFERROR(VLOOKUP($A126,'Season 7'!AK$4:CN$104,42,0),"0"),IFERROR(VLOOKUP($A126,'Season 8'!AK$4:CN$104,42,0),"0"),
IFERROR(VLOOKUP($A126,'Season 9'!AK$4:CN$104,42,0),"0"),IFERROR(VLOOKUP($A126,'Season 10'!AK$4:CN$104,42,0),"0"),
IFERROR(VLOOKUP($A126,'Season 11'!AK$4:CN$104,42,0),"0"),IFERROR(VLOOKUP($A126,'Season 12'!AK$4:CN$104,42,0),"0"),
IFERROR(VLOOKUP($A126,'Season 13'!AK$4:CN$104,42,0),"0"),IFERROR(VLOOKUP($A126,'Season 14'!AK$4:CN$104,42,0),"0"),IFERROR(VLOOKUP($A126,'Season 15'!AK$4:CN$104,42,0),"0"),)</f>
        <v>0</v>
      </c>
      <c r="AP126" s="403">
        <f>SUM(IFERROR(VLOOKUP($A126,'Season 1'!AJ$4:CM$104,43,0),"0"),IFERROR(VLOOKUP($A126,'Season 2'!AK$4:CN$104,43,0),"0"),
IFERROR(VLOOKUP($A126,'Season 3'!AK$4:CN$104,43,0),"0"),IFERROR(VLOOKUP($A126,'Season 4'!AK$4:CN$104,43,0),"0"),
IFERROR(VLOOKUP($A126,'Season 5'!AK$4:CN$104,43,0),"0"),IFERROR(VLOOKUP($A126,'Season 6'!AK$4:CN$104,43,0),"0"),
IFERROR(VLOOKUP($A126,'Season 7'!AK$4:CN$104,43,0),"0"),IFERROR(VLOOKUP($A126,'Season 8'!AK$4:CN$104,43,0),"0"),
IFERROR(VLOOKUP($A126,'Season 9'!AK$4:CN$104,43,0),"0"),IFERROR(VLOOKUP($A126,'Season 10'!AK$4:CN$104,43,0),"0"),
IFERROR(VLOOKUP($A126,'Season 11'!AK$4:CN$104,43,0),"0"),IFERROR(VLOOKUP($A126,'Season 12'!AK$4:CN$104,43,0),"0"),
IFERROR(VLOOKUP($A126,'Season 13'!AK$4:CN$104,43,0),"0"),IFERROR(VLOOKUP($A126,'Season 14'!AK$4:CN$104,43,0),"0"),IFERROR(VLOOKUP($A126,'Season 15'!AK$4:CN$104,43,0),"0"),)</f>
        <v>0</v>
      </c>
      <c r="AQ126" s="398">
        <f>SUM(IFERROR(VLOOKUP($A126,'Season 1'!AJ$4:CM$104,44,0),"0"),IFERROR(VLOOKUP($A126,'Season 2'!AK$4:CN$104,44,0),"0"),
IFERROR(VLOOKUP($A126,'Season 3'!AK$4:CN$104,44,0),"0"),IFERROR(VLOOKUP($A126,'Season 4'!AK$4:CN$104,44,0),"0"),
IFERROR(VLOOKUP($A126,'Season 5'!AK$4:CN$104,44,0),"0"),IFERROR(VLOOKUP($A126,'Season 6'!AK$4:CN$104,44,0),"0"),
IFERROR(VLOOKUP($A126,'Season 7'!AK$4:CN$104,44,0),"0"),IFERROR(VLOOKUP($A126,'Season 8'!AK$4:CN$104,44,0),"0"),
IFERROR(VLOOKUP($A126,'Season 9'!AK$4:CN$104,44,0),"0"),IFERROR(VLOOKUP($A126,'Season 10'!AK$4:CN$104,44,0),"0"),
IFERROR(VLOOKUP($A126,'Season 11'!AK$4:CN$104,44,0),"0"),IFERROR(VLOOKUP($A126,'Season 12'!AK$4:CN$104,44,0),"0"),
IFERROR(VLOOKUP($A126,'Season 13'!AK$4:CN$104,44,0),"0"),IFERROR(VLOOKUP($A126,'Season 14'!AK$4:CN$104,44,0),"0"),IFERROR(VLOOKUP($A126,'Season 15'!AK$4:CN$104,44,0),"0"),)</f>
        <v>0</v>
      </c>
      <c r="AR126" s="518">
        <f>SUM(IFERROR(VLOOKUP($A126,'Season 1'!AJ$4:CM$104,45,0),"0"),IFERROR(VLOOKUP($A126,'Season 2'!AK$4:CN$104,45,0),"0"),
IFERROR(VLOOKUP($A126,'Season 3'!AK$4:CN$104,45,0),"0"),IFERROR(VLOOKUP($A126,'Season 4'!AK$4:CN$104,45,0),"0"),
IFERROR(VLOOKUP($A126,'Season 5'!AK$4:CN$104,45,0),"0"),IFERROR(VLOOKUP($A126,'Season 6'!AK$4:CN$104,45,0),"0"),
IFERROR(VLOOKUP($A126,'Season 7'!AK$4:CN$104,45,0),"0"),IFERROR(VLOOKUP($A126,'Season 8'!AK$4:CN$104,45,0),"0"),
IFERROR(VLOOKUP($A126,'Season 9'!AK$4:CN$104,45,0),"0"),IFERROR(VLOOKUP($A126,'Season 10'!AK$4:CN$104,45,0),"0"),
IFERROR(VLOOKUP($A126,'Season 11'!AK$4:CN$104,45,0),"0"),IFERROR(VLOOKUP($A126,'Season 12'!AK$4:CN$104,45,0),"0"),
IFERROR(VLOOKUP($A126,'Season 13'!AK$4:CN$104,45,0),"0"),IFERROR(VLOOKUP($A126,'Season 14'!AK$4:CN$104,45,0),"0"),IFERROR(VLOOKUP($A126,'Season 15'!AK$4:CN$104,45,0),"0"),)</f>
        <v>0</v>
      </c>
      <c r="AS126" s="21">
        <f>SUM(IFERROR(VLOOKUP($A126,'Season 1'!AJ$4:CM$104,46,0),"0"),IFERROR(VLOOKUP($A126,'Season 2'!AK$4:CN$104,46,0),"0"),
IFERROR(VLOOKUP($A126,'Season 3'!AK$4:CN$104,46,0),"0"),IFERROR(VLOOKUP($A126,'Season 4'!AK$4:CN$104,46,0),"0"),
IFERROR(VLOOKUP($A126,'Season 5'!AK$4:CN$104,46,0),"0"),IFERROR(VLOOKUP($A126,'Season 6'!AK$4:CN$104,46,0),"0"),
IFERROR(VLOOKUP($A126,'Season 7'!AK$4:CN$104,46,0),"0"),IFERROR(VLOOKUP($A126,'Season 8'!AK$4:CN$104,46,0),"0"),
IFERROR(VLOOKUP($A126,'Season 9'!AK$4:CN$104,46,0),"0"),IFERROR(VLOOKUP($A126,'Season 10'!AK$4:CN$104,46,0),"0"),
IFERROR(VLOOKUP($A126,'Season 11'!AK$4:CN$104,46,0),"0"),IFERROR(VLOOKUP($A126,'Season 12'!AK$4:CN$104,46,0),"0"),
IFERROR(VLOOKUP($A126,'Season 13'!AK$4:CN$104,46,0),"0"),IFERROR(VLOOKUP($A126,'Season 14'!AK$4:CN$104,46,0),"0"),IFERROR(VLOOKUP($A126,'Season 15'!AK$4:CN$104,46,0),"0"),)</f>
        <v>0</v>
      </c>
      <c r="AT126" s="402">
        <f>SUM(IFERROR(VLOOKUP($A126,'Season 1'!AJ$4:CM$104,47,0),"0"),IFERROR(VLOOKUP($A126,'Season 2'!AK$4:CN$104,47,0),"0"),
IFERROR(VLOOKUP($A126,'Season 3'!AK$4:CN$104,47,0),"0"),IFERROR(VLOOKUP($A126,'Season 4'!AK$4:CN$104,47,0),"0"),
IFERROR(VLOOKUP($A126,'Season 5'!AK$4:CN$104,47,0),"0"),IFERROR(VLOOKUP($A126,'Season 6'!AK$4:CN$104,47,0),"0"),
IFERROR(VLOOKUP($A126,'Season 7'!AK$4:CN$104,47,0),"0"),IFERROR(VLOOKUP($A126,'Season 8'!AK$4:CN$104,47,0),"0"),
IFERROR(VLOOKUP($A126,'Season 9'!AK$4:CN$104,47,0),"0"),IFERROR(VLOOKUP($A126,'Season 10'!AK$4:CN$104,47,0),"0"),
IFERROR(VLOOKUP($A126,'Season 11'!AK$4:CN$104,47,0),"0"),IFERROR(VLOOKUP($A126,'Season 12'!AK$4:CN$104,47,0),"0"),
IFERROR(VLOOKUP($A126,'Season 13'!AK$4:CN$104,47,0),"0"),IFERROR(VLOOKUP($A126,'Season 14'!AK$4:CN$104,47,0),"0"),IFERROR(VLOOKUP($A126,'Season 15'!AK$4:CN$104,47,0),"0"),)</f>
        <v>0</v>
      </c>
      <c r="AU126" s="403">
        <f>SUM(IFERROR(VLOOKUP($A126,'Season 3'!AK$4:CN$104,48,0),"0"),IFERROR(VLOOKUP($A126,'Season 4'!AK$4:CN$104,48,0),"0"),
IFERROR(VLOOKUP($A126,'Season 5'!AK$4:CN$104,48,0),"0"),IFERROR(VLOOKUP($A126,'Season 6'!AK$4:CN$104,48,0),"0"),
IFERROR(VLOOKUP($A126,'Season 7'!AK$4:CN$104,48,0),"0"),IFERROR(VLOOKUP($A126,'Season 8'!AK$4:CN$104,48,0),"0"),
IFERROR(VLOOKUP($A126,'Season 9'!AK$4:CN$104,48,0),"0"),IFERROR(VLOOKUP($A126,'Season 10'!AK$4:CN$104,48,0),"0"),
IFERROR(VLOOKUP($A126,'Season 11'!AK$4:CN$104,48,0),"0"),IFERROR(VLOOKUP($A126,'Season 12'!AK$4:CN$104,48,0),"0"),
IFERROR(VLOOKUP($A126,'Season 13'!AK$4:CN$104,48,0),"0"),IFERROR(VLOOKUP($A126,'Season 14'!AK$4:CN$104,48,0),"0"),IFERROR(VLOOKUP($A126,'Season 15'!AK$4:CN$104,48,0),"0"),)</f>
        <v>0</v>
      </c>
      <c r="AV126" s="398">
        <f>SUM(IFERROR(VLOOKUP($A126,'Season 3'!AK$4:CN$104,49,0),"0"),IFERROR(VLOOKUP($A126,'Season 4'!AK$4:CN$104,49,0),"0"),
IFERROR(VLOOKUP($A126,'Season 5'!AK$4:CN$104,49,0),"0"),IFERROR(VLOOKUP($A126,'Season 6'!AK$4:CN$104,49,0),"0"),
IFERROR(VLOOKUP($A126,'Season 7'!AK$4:CN$104,49,0),"0"),IFERROR(VLOOKUP($A126,'Season 8'!AK$4:CN$104,49,0),"0"),
IFERROR(VLOOKUP($A126,'Season 9'!AK$4:CN$104,49,0),"0"),IFERROR(VLOOKUP($A126,'Season 10'!AK$4:CN$104,49,0),"0"),
IFERROR(VLOOKUP($A126,'Season 11'!AK$4:CN$104,49,0),"0"),IFERROR(VLOOKUP($A126,'Season 12'!AK$4:CN$104,49,0),"0"),
IFERROR(VLOOKUP($A126,'Season 13'!AK$4:CN$104,49,0),"0"),IFERROR(VLOOKUP($A126,'Season 14'!AK$4:CN$104,49,0),"0"),IFERROR(VLOOKUP($A126,'Season 15'!AK$4:CN$104,49,0),"0"),)</f>
        <v>0</v>
      </c>
      <c r="AW126" s="518">
        <f>SUM(IFERROR(VLOOKUP($A126,'Season 3'!AK$4:CN$104,50,0),"0"),IFERROR(VLOOKUP($A126,'Season 4'!AK$4:CN$104,50,0),"0"),
IFERROR(VLOOKUP($A126,'Season 5'!AK$4:CN$104,50,0),"0"),IFERROR(VLOOKUP($A126,'Season 6'!AK$4:CN$104,50,0),"0"),
IFERROR(VLOOKUP($A126,'Season 7'!AK$4:CN$104,50,0),"0"),IFERROR(VLOOKUP($A126,'Season 8'!AK$4:CN$104,50,0),"0"),
IFERROR(VLOOKUP($A126,'Season 9'!AK$4:CN$104,50,0),"0"),IFERROR(VLOOKUP($A126,'Season 10'!AK$4:CN$104,50,0),"0"),
IFERROR(VLOOKUP($A126,'Season 11'!AK$4:CN$104,50,0),"0"),IFERROR(VLOOKUP($A126,'Season 12'!AK$4:CN$104,50,0),"0"),
IFERROR(VLOOKUP($A126,'Season 13'!AK$4:CN$104,50,0),"0"),IFERROR(VLOOKUP($A126,'Season 14'!AK$4:CN$104,50,0),"0"),IFERROR(VLOOKUP($A126,'Season 15'!AK$4:CN$104,50,0),"0"),)</f>
        <v>0</v>
      </c>
      <c r="AX126" s="21">
        <f>SUM(IFERROR(VLOOKUP($A126,'Season 3'!AK$4:CN$104,51,0),"0"),IFERROR(VLOOKUP($A126,'Season 4'!AK$4:CN$104,51,0),"0"),
IFERROR(VLOOKUP($A126,'Season 5'!AK$4:CN$104,51,0),"0"),IFERROR(VLOOKUP($A126,'Season 6'!AK$4:CN$104,51,0),"0"),
IFERROR(VLOOKUP($A126,'Season 7'!AK$4:CN$104,51,0),"0"),IFERROR(VLOOKUP($A126,'Season 8'!AK$4:CN$104,51,0),"0"),
IFERROR(VLOOKUP($A126,'Season 9'!AK$4:CN$104,51,0),"0"),IFERROR(VLOOKUP($A126,'Season 10'!AK$4:CN$104,51,0),"0"),
IFERROR(VLOOKUP($A126,'Season 11'!AK$4:CN$104,51,0),"0"),IFERROR(VLOOKUP($A126,'Season 12'!AK$4:CN$104,51,0),"0"),
IFERROR(VLOOKUP($A126,'Season 13'!AK$4:CN$104,51,0),"0"),IFERROR(VLOOKUP($A126,'Season 14'!AK$4:CN$104,51,0),"0"),IFERROR(VLOOKUP($A126,'Season 15'!AK$4:CN$104,51,0),"0"),)</f>
        <v>0</v>
      </c>
      <c r="AY126" s="402">
        <f>SUM(IFERROR(VLOOKUP($A126,'Season 3'!AK$4:CN$104,52,0),"0"),IFERROR(VLOOKUP($A126,'Season 4'!AK$4:CN$104,52,0),"0"),
IFERROR(VLOOKUP($A126,'Season 5'!AK$4:CN$104,52,0),"0"),IFERROR(VLOOKUP($A126,'Season 6'!AK$4:CN$104,52,0),"0"),
IFERROR(VLOOKUP($A126,'Season 7'!AK$4:CN$104,52,0),"0"),IFERROR(VLOOKUP($A126,'Season 8'!AK$4:CN$104,52,0),"0"),
IFERROR(VLOOKUP($A126,'Season 9'!AK$4:CN$104,52,0),"0"),IFERROR(VLOOKUP($A126,'Season 10'!AK$4:CN$104,52,0),"0"),
IFERROR(VLOOKUP($A126,'Season 11'!AK$4:CN$104,52,0),"0"),IFERROR(VLOOKUP($A126,'Season 12'!AK$4:CN$104,52,0),"0"),
IFERROR(VLOOKUP($A126,'Season 13'!AK$4:CN$104,52,0),"0"),IFERROR(VLOOKUP($A126,'Season 14'!AK$4:CN$104,52,0),"0"),IFERROR(VLOOKUP($A126,'Season 15'!AK$4:CN$104,52,0),"0"),)</f>
        <v>0</v>
      </c>
      <c r="AZ126" s="403">
        <f>SUM(IFERROR(VLOOKUP($A126,'Season 1'!AJ$4:CM$104,38,0),"0"),IFERROR(VLOOKUP($A126,'Season 2'!AK$4:CN$104,48,0),"0"),)</f>
        <v>0</v>
      </c>
      <c r="BA126" s="398">
        <f>SUM(IFERROR(VLOOKUP($A126,'Season 1'!AJ$4:CM$104,39,0),"0"),IFERROR(VLOOKUP($A126,'Season 2'!AK$4:CN$104,49,0),"0"),)</f>
        <v>0</v>
      </c>
      <c r="BB126" s="518">
        <f>SUM(IFERROR(VLOOKUP($A126,'Season 1'!AJ$4:CM$104,40,0),"0"),IFERROR(VLOOKUP($A126,'Season 2'!AK$4:CN$104,50,0),"0"),)</f>
        <v>0</v>
      </c>
      <c r="BC126" s="21">
        <f>SUM(IFERROR(VLOOKUP($A126,'Season 1'!AJ$4:CM$104,41,0),"0"),IFERROR(VLOOKUP($A126,'Season 2'!AK$4:CN$104,51,0),"0"),)</f>
        <v>0</v>
      </c>
      <c r="BD126" s="402">
        <f>SUM(IFERROR(VLOOKUP($A126,'Season 1'!AJ$4:CM$104,42,0),"0"),IFERROR(VLOOKUP($A126,'Season 2'!AK$4:CN$104,52,0),"0"),)</f>
        <v>0</v>
      </c>
      <c r="BE126" s="561">
        <f>SUM(
IFERROR(VLOOKUP($A126,'Season 1'!AJ$4:CM$104,48,0),"0"),IFERROR(VLOOKUP($A126,'Season 2'!AK$4:CN$104,53,0),"0"),
IFERROR(VLOOKUP($A126,'Season 3'!AK$4:CN$104,53,0),"0"),IFERROR(VLOOKUP($A126,'Season 4'!AK$4:CN$104,53,0),"0"),
IFERROR(VLOOKUP($A126,'Season 5'!AK$4:CN$104,53,0),"0"),IFERROR(VLOOKUP($A126,'Season 6'!AK$4:CN$104,53,0),"0"),
IFERROR(VLOOKUP($A126,'Season 7'!AK$4:CN$104,53,0),"0"),IFERROR(VLOOKUP($A126,'Season 8'!AK$4:CN$104,53,0),"0"),
IFERROR(VLOOKUP($A126,'Season 9'!AK$4:CN$104,53,0),"0"),IFERROR(VLOOKUP($A126,'Season 10'!AK$4:CN$104,53,0),"0"),
IFERROR(VLOOKUP($A126,'Season 11'!AK$4:CN$104,53,0),"0"),IFERROR(VLOOKUP($A126,'Season 12'!AK$4:CN$104,53,0),"0"),
IFERROR(VLOOKUP($A126,'Season 13'!AK$4:CN$104,53,0),"0"),IFERROR(VLOOKUP($A126,'Season 14'!AK$4:CN$104,53,0),"0"),IFERROR(VLOOKUP($A126,'Season 15'!AK$4:CN$104,53,0),"0"),)</f>
        <v>0</v>
      </c>
      <c r="BF126" s="562">
        <f>SUM(
IFERROR(VLOOKUP($A126,'Season 1'!AJ$4:CM$104,49,0),"0"),IFERROR(VLOOKUP($A126,'Season 2'!AK$4:CN$104,54,0),"0"),
IFERROR(VLOOKUP($A126,'Season 3'!AK$4:CN$104,54,0),"0"),IFERROR(VLOOKUP($A126,'Season 4'!AK$4:CN$104,54,0),"0"),
IFERROR(VLOOKUP($A126,'Season 5'!AK$4:CN$104,54,0),"0"),IFERROR(VLOOKUP($A126,'Season 6'!AK$4:CN$104,54,0),"0"),
IFERROR(VLOOKUP($A126,'Season 7'!AK$4:CN$104,54,0),"0"),IFERROR(VLOOKUP($A126,'Season 8'!AK$4:CN$104,54,0),"0"),
IFERROR(VLOOKUP($A126,'Season 9'!AK$4:CN$104,54,0),"0"),IFERROR(VLOOKUP($A126,'Season 10'!AK$4:CN$104,54,0),"0"),
IFERROR(VLOOKUP($A126,'Season 11'!AK$4:CN$104,540),"0"),IFERROR(VLOOKUP($A126,'Season 12'!AK$4:CN$104,54,0),"0"),
IFERROR(VLOOKUP($A126,'Season 13'!AK$4:CN$104,54,0),"0"),IFERROR(VLOOKUP($A126,'Season 14'!AK$4:CN$104,54,0),"0"),IFERROR(VLOOKUP($A126,'Season 15'!AK$4:CN$104,54,0),"0"),)</f>
        <v>0</v>
      </c>
      <c r="BG126" s="529" t="e">
        <f t="shared" si="3"/>
        <v>#DIV/0!</v>
      </c>
      <c r="BI126" s="553"/>
      <c r="BJ126" s="553"/>
      <c r="BK126" s="553"/>
      <c r="BL126" s="553"/>
      <c r="BM126" s="553"/>
      <c r="BN126" s="553"/>
      <c r="BO126" s="822"/>
      <c r="BP126" s="822"/>
      <c r="BQ126" s="822"/>
      <c r="BR126" s="822"/>
      <c r="BS126" s="12" t="str">
        <f>IFERROR(VLOOKUP($A126,'Season 1'!$AJ$4:$CM$104,50,0),"0")</f>
        <v>0</v>
      </c>
      <c r="BT126" s="12" t="str">
        <f>IFERROR(VLOOKUP($A126,'Season 1'!$AJ$4:$CM$104,51,0),"0")</f>
        <v>0</v>
      </c>
      <c r="BU126" s="12" t="str">
        <f>IFERROR(VLOOKUP($A126,'Season 2'!$AK$4:$CN$104,55,0),"0")</f>
        <v>0</v>
      </c>
      <c r="BV126" s="12" t="str">
        <f>IFERROR(VLOOKUP($A126,'Season 2'!$AK$4:$CN$104,56,0),"0")</f>
        <v>0</v>
      </c>
      <c r="BW126" s="12" t="str">
        <f>IFERROR(VLOOKUP($A126,'Season 3'!$AK$4:$CN$104,55,0),"0")</f>
        <v>0</v>
      </c>
      <c r="BX126" s="12" t="str">
        <f>IFERROR(VLOOKUP($A126,'Season 3'!$AK$4:$CN$104,56,0),"0")</f>
        <v>0</v>
      </c>
      <c r="BY126" s="12" t="str">
        <f>IFERROR(VLOOKUP($A126,'Season 4'!$AK$4:$CN$104,55,0),"0")</f>
        <v>0</v>
      </c>
      <c r="BZ126" s="12" t="str">
        <f>IFERROR(VLOOKUP($A126,'Season 4'!$AK$4:$CN$104,56,0),"0")</f>
        <v>0</v>
      </c>
      <c r="CA126" s="12" t="str">
        <f>IFERROR(VLOOKUP($A126,'Season 5'!$AK$4:$CN$104,55,0),"0")</f>
        <v>0</v>
      </c>
      <c r="CB126" s="12" t="str">
        <f>IFERROR(VLOOKUP($A126,'Season 5'!$AK$4:$CN$104,56,0),"0")</f>
        <v>0</v>
      </c>
      <c r="CC126" s="12" t="str">
        <f>IFERROR(VLOOKUP($A126,'Season 6'!$AK$4:$CN$104,55,0),"0")</f>
        <v>0</v>
      </c>
      <c r="CD126" s="12" t="str">
        <f>IFERROR(VLOOKUP($A126,'Season 6'!$AK$4:$CN$104,56,0),"0")</f>
        <v>0</v>
      </c>
      <c r="CE126" s="12" t="str">
        <f>IFERROR(VLOOKUP($A126,'Season 7'!$AK$4:$CN$104,55,0),"0")</f>
        <v>0</v>
      </c>
      <c r="CF126" s="12" t="str">
        <f>IFERROR(VLOOKUP($A126,'Season 7'!$AK$4:$CN$104,56,0),"0")</f>
        <v>0</v>
      </c>
      <c r="CG126" s="12" t="str">
        <f>IFERROR(VLOOKUP($A126,'Season 8'!$AK$4:$CN$104,55,0),"0")</f>
        <v>0</v>
      </c>
      <c r="CH126" s="12" t="str">
        <f>IFERROR(VLOOKUP($A126,'Season 8'!$AK$4:$CN$104,56,0),"0")</f>
        <v>0</v>
      </c>
      <c r="CI126" s="12" t="str">
        <f>IFERROR(VLOOKUP($A126,'Season 9'!$AK$4:$CN$104,55,0),"0")</f>
        <v>0</v>
      </c>
      <c r="CJ126" s="12" t="str">
        <f>IFERROR(VLOOKUP($A126,'Season 9'!$AK$4:$CN$104,56,0),"0")</f>
        <v>0</v>
      </c>
      <c r="CK126" s="12" t="str">
        <f>IFERROR(VLOOKUP($A126,'Season 10'!$AK$4:$CN$104,55,0),"0")</f>
        <v>0</v>
      </c>
      <c r="CL126" s="12" t="str">
        <f>IFERROR(VLOOKUP($A126,'Season 10'!$AK$4:$CN$104,56,0),"0")</f>
        <v>0</v>
      </c>
      <c r="CM126" s="12" t="str">
        <f>IFERROR(VLOOKUP($A126,'Season 11'!$AK$4:$CN$104,55,0),"0")</f>
        <v>0</v>
      </c>
      <c r="CN126" s="12" t="str">
        <f>IFERROR(VLOOKUP($A126,'Season 11'!$AK$4:$CN$104,56,0),"0")</f>
        <v>0</v>
      </c>
      <c r="CO126" s="12" t="str">
        <f>IFERROR(VLOOKUP($A126,'Season 12'!$AK$4:$CN$104,55,0),"0")</f>
        <v>0</v>
      </c>
      <c r="CP126" s="12" t="str">
        <f>IFERROR(VLOOKUP($A126,'Season 12'!$AK$4:$CN$104,56,0),"0")</f>
        <v>0</v>
      </c>
      <c r="CQ126" s="12" t="str">
        <f>IFERROR(VLOOKUP($A126,'Season 13'!$AK$4:$CN$104,55,0),"0")</f>
        <v>0</v>
      </c>
      <c r="CR126" s="12" t="str">
        <f>IFERROR(VLOOKUP($A126,'Season 13'!$AK$4:$CN$104,56,0),"0")</f>
        <v>0</v>
      </c>
      <c r="CS126" s="12" t="str">
        <f>IFERROR(VLOOKUP($A126,'Season 14'!$AK$4:$CN$104,55,0),"0")</f>
        <v>0</v>
      </c>
      <c r="CT126" s="12" t="str">
        <f>IFERROR(VLOOKUP($A126,'Season 14'!$AK$4:$CN$104,56,0),"0")</f>
        <v>0</v>
      </c>
      <c r="CU126" s="12" t="str">
        <f>IFERROR(VLOOKUP($A126,'Season 15'!$AK$4:$CN$104,55,0),"0")</f>
        <v>0</v>
      </c>
      <c r="CV126" s="12" t="str">
        <f>IFERROR(VLOOKUP($A126,'Season 15'!$AK$4:$CN$104,56,0),"0")</f>
        <v>0</v>
      </c>
    </row>
    <row r="127" spans="1:100" x14ac:dyDescent="0.25">
      <c r="A127" s="2" t="s">
        <v>35</v>
      </c>
      <c r="B127" s="516" t="str">
        <f>IFERROR(VLOOKUP('Data Totals'!A127,'Season 1'!AJ$4:CH$104,2,FALSE),IFERROR(VLOOKUP('Data Totals'!A127,'Season 2'!AK$4:CI$104,2,FALSE),IFERROR(VLOOKUP('Data Totals'!A127,'Season 3'!AK$4:CI$104,2,FALSE),IFERROR(VLOOKUP('Data Totals'!A127,'Season 4'!AK$4:CI$104,2,FALSE),IFERROR(VLOOKUP('Data Totals'!A127,'Season 5'!AK$4:CI$104,2,FALSE),IFERROR(VLOOKUP('Data Totals'!A127,'Season 6'!AK$4:CI$104,2,FALSE),IFERROR(VLOOKUP('Data Totals'!A127,'Season 7'!AK$4:CI$104,2,FALSE),IFERROR(VLOOKUP('Data Totals'!A127,'Season 8'!AK$4:CI$104,2,FALSE),IFERROR(VLOOKUP('Data Totals'!A127,'Season 9'!AK$4:CI$104,2,FALSE),IFERROR(VLOOKUP('Data Totals'!A127,'Season 10'!AK$4:CI$104,2,FALSE),IFERROR(VLOOKUP('Data Totals'!A127,'Season 11'!AK$4:CI$104,2,FALSE),IFERROR(VLOOKUP('Data Totals'!A127,'Season 12'!AK$4:CI$104,2,FALSE),IFERROR(VLOOKUP('Data Totals'!A127,'Season 13'!AK$4:CI$104,2,FALSE),IFERROR(VLOOKUP('Data Totals'!A127,'Season 14'!AK$4:CI$104,2,FALSE),IFERROR(VLOOKUP('Data Totals'!A127,'Season 15'!AK$4:CI$104,2,FALSE),"N/A")))))))))))))))</f>
        <v>N/A</v>
      </c>
      <c r="C127" s="517" t="str">
        <f>IFERROR(VLOOKUP('Data Totals'!A127,'Season 1'!AJ$4:CH$104,3,FALSE),IFERROR(VLOOKUP('Data Totals'!A127,'Season 2'!AK$4:CI$104,3,FALSE),IFERROR(VLOOKUP('Data Totals'!A127,'Season 3'!AK$4:CI$104,3,FALSE),IFERROR(VLOOKUP('Data Totals'!A127,'Season 4'!AK$4:CI$104,3,FALSE),IFERROR(VLOOKUP('Data Totals'!A127,'Season 5'!AK$4:CI$104,3,FALSE),IFERROR(VLOOKUP('Data Totals'!A127,'Season 6'!AK$4:CI$104,3,FALSE),IFERROR(VLOOKUP('Data Totals'!A127,'Season 7'!AK$4:CI$104,3,FALSE),IFERROR(VLOOKUP('Data Totals'!A127,'Season 8'!AK$4:CI$104,3,FALSE),IFERROR(VLOOKUP('Data Totals'!A127,'Season 9'!AK$4:CI$104,3,FALSE),IFERROR(VLOOKUP('Data Totals'!A127,'Season 10'!AK$4:CI$104,3,FALSE),IFERROR(VLOOKUP('Data Totals'!A127,'Season 11'!AK$4:CI$104,3,FALSE),IFERROR(VLOOKUP('Data Totals'!A127,'Season 12'!AK$4:CI$104,3,FALSE),IFERROR(VLOOKUP('Data Totals'!A127,'Season 13'!AK$4:CI$104,3,FALSE),IFERROR(VLOOKUP('Data Totals'!A127,'Season 14'!AK$4:CI$104,3,FALSE),IFERROR(VLOOKUP('Data Totals'!A127,'Season 15'!AK$4:CI$104,3,FALSE),"N/A")))))))))))))))</f>
        <v>N/A</v>
      </c>
      <c r="D127" s="517" t="str">
        <f>IFERROR(VLOOKUP('Data Totals'!A127,'Season 15'!AK$4:CI$104,4,FALSE),IFERROR(VLOOKUP('Data Totals'!A127,'Season 14'!AK$4:CI$104,4,FALSE),IFERROR(VLOOKUP('Data Totals'!A127,'Season 13'!AK$4:CI$104,4,FALSE),IFERROR(VLOOKUP('Data Totals'!A127,'Season 12'!AK$4:CI$104,4,FALSE),IFERROR(VLOOKUP('Data Totals'!A127,'Season 11'!AK$4:CI$104,4,FALSE),IFERROR(VLOOKUP('Data Totals'!A127,'Season 10'!AK$4:CI$104,4,FALSE),IFERROR(VLOOKUP('Data Totals'!A127,'Season 9'!AK$4:CI$104,4,FALSE),IFERROR(VLOOKUP('Data Totals'!A127,'Season 8'!AK$4:CI$104,4,FALSE),IFERROR(VLOOKUP('Data Totals'!A127,'Season 7'!AK$4:CI$104,4,FALSE),IFERROR(VLOOKUP('Data Totals'!A127,'Season 6'!AK$4:CI$104,4,FALSE),IFERROR(VLOOKUP('Data Totals'!A127,'Season 5'!AK$4:CI$104,4,FALSE),IFERROR(VLOOKUP('Data Totals'!A127,'Season 4'!AK$4:CI$104,4,FALSE),IFERROR(VLOOKUP('Data Totals'!A127,'Season 3'!AK$4:CI$104,4,FALSE),IFERROR(VLOOKUP('Data Totals'!A127,'Season 2'!AK$4:CI$104,4,FALSE),IFERROR(VLOOKUP('Data Totals'!A127,'Season 1'!AJ$4:CH$104,4,FALSE),"N/A")))))))))))))))</f>
        <v>N/A</v>
      </c>
      <c r="E127" s="517" t="e">
        <f t="shared" si="2"/>
        <v>#VALUE!</v>
      </c>
      <c r="F127" s="398">
        <f>SUM(IFERROR(VLOOKUP(A127,BI$3:BN$152,2,0),"0"),
IFERROR(VLOOKUP(A127,'Season 1'!AJ$4:CM$104,7,0),"0"),IFERROR(VLOOKUP(A127,'Season 2'!AK$4:CN$104,7,0),"0"),
IFERROR(VLOOKUP(A127,'Season 3'!AK$4:CN$104,7,0),"0"),IFERROR(VLOOKUP(A127,'Season 4'!AK$4:CN$104,7,0),"0"),
IFERROR(VLOOKUP(A127,'Season 5'!AK$4:CN$104,7,0),"0"),IFERROR(VLOOKUP(A127,'Season 6'!AK$4:CN$104,7,0),"0"),
IFERROR(VLOOKUP(A127,'Season 7'!AK$4:CN$104,7,0),"0"),IFERROR(VLOOKUP(A127,'Season 8'!AK$4:CN$104,7,0),"0"),
IFERROR(VLOOKUP(A127,'Season 9'!AK$4:CN$104,7,0),"0"),IFERROR(VLOOKUP(A127,'Season 10'!AK$4:CN$104,7,0),"0"),
IFERROR(VLOOKUP(A127,'Season 11'!AK$4:CN$104,7,0),"0"),IFERROR(VLOOKUP(A127,'Season 12'!AK$4:CN$104,7,0),"0"),
IFERROR(VLOOKUP(A127,'Season 13'!AK$4:CN$104,7,0),"0"),IFERROR(VLOOKUP(A127,'Season 14'!AK$4:CN$104,7,0),"0"),IFERROR(VLOOKUP(A127,'Season 15'!AK$4:CN$104,7,0),"0"),)</f>
        <v>0</v>
      </c>
      <c r="G127" s="398">
        <f>SUM(
IFERROR(VLOOKUP(A127,'Season 1'!AJ$4:CM$104,8,0),"0"),IFERROR(VLOOKUP(A127,'Season 2'!AK$4:CN$104,8,0),"0"),
IFERROR(VLOOKUP(A127,'Season 3'!AK$4:CN$104,8,0),"0"),IFERROR(VLOOKUP(A127,'Season 4'!AK$4:CN$104,8,0),"0"),
IFERROR(VLOOKUP(A127,'Season 5'!AK$4:CN$104,8,0),"0"),IFERROR(VLOOKUP(A127,'Season 6'!AK$4:CN$104,8,0),"0"),
IFERROR(VLOOKUP(A127,'Season 7'!AK$4:CN$104,8,0),"0"),IFERROR(VLOOKUP(A127,'Season 8'!AK$4:CN$104,8,0),"0"),
IFERROR(VLOOKUP(A127,'Season 9'!AK$4:CN$104,8,0),"0"),IFERROR(VLOOKUP(A127,'Season 10'!AK$4:CN$104,8,0),"0"),
IFERROR(VLOOKUP(A127,'Season 11'!AK$4:CN$104,8,0),"0"),IFERROR(VLOOKUP(A127,'Season 12'!AK$4:CN$104,8,0),"0"),
IFERROR(VLOOKUP(A127,'Season 13'!AK$4:CN$104,8,0),"0"),IFERROR(VLOOKUP(A127,'Season 14'!AK$4:CN$104,8,0),"0"),IFERROR(VLOOKUP(A127,'Season 15'!AK$4:CN$104,8,0),"0"),)</f>
        <v>0</v>
      </c>
      <c r="H127" s="329">
        <f>SUM(
IFERROR(VLOOKUP(A127,'Season 1'!AJ$4:CM$104,9,0),"0"),IFERROR(VLOOKUP(A127,'Season 2'!AK$4:CN$104,9,0),"0"),
IFERROR(VLOOKUP(A127,'Season 3'!AK$4:CN$104,9,0),"0"),IFERROR(VLOOKUP(A127,'Season 4'!AK$4:CN$104,9,0),"0"),
IFERROR(VLOOKUP(A127,'Season 5'!AK$4:CN$104,9,0),"0"),IFERROR(VLOOKUP(A127,'Season 6'!AK$4:CN$104,9,0),"0"),
IFERROR(VLOOKUP(A127,'Season 7'!AK$4:CN$104,9,0),"0"),IFERROR(VLOOKUP(A127,'Season 8'!AK$4:CN$104,9,0),"0"),
IFERROR(VLOOKUP(A127,'Season 9'!AK$4:CN$104,9,0),"0"),IFERROR(VLOOKUP(A127,'Season 10'!AK$4:CN$104,9,0),"0"),
IFERROR(VLOOKUP(A127,'Season 11'!AK$4:CN$104,9,0),"0"),IFERROR(VLOOKUP(A127,'Season 12'!AK$4:CN$104,9,0),"0"),
IFERROR(VLOOKUP(A127,'Season 13'!AK$4:CN$104,9,0),"0"),IFERROR(VLOOKUP(A127,'Season 14'!AK$4:CN$104,9,0),"0"),IFERROR(VLOOKUP(A127,'Season 15'!AK$4:CN$104,9,0),"0"),)</f>
        <v>0</v>
      </c>
      <c r="I127" s="518">
        <f>SUM(
IFERROR(VLOOKUP(A127,'Season 1'!AJ$4:CM$104,10,0),"0"),IFERROR(VLOOKUP(A127,'Season 2'!AK$4:CN$104,10,0),"0"),
IFERROR(VLOOKUP(A127,'Season 3'!AK$4:CN$104,10,0),"0"),IFERROR(VLOOKUP(A127,'Season 4'!AK$4:CN$104,10,0),"0"),
IFERROR(VLOOKUP(A127,'Season 5'!AK$4:CN$104,10,0),"0"),IFERROR(VLOOKUP(A127,'Season 6'!AK$4:CN$104,10,0),"0"),
IFERROR(VLOOKUP(A127,'Season 7'!AK$4:CN$104,10,0),"0"),IFERROR(VLOOKUP(A127,'Season 8'!AK$4:CN$104,10,0),"0"),
IFERROR(VLOOKUP(A127,'Season 9'!AK$4:CN$104,10,0),"0"),IFERROR(VLOOKUP(A127,'Season 10'!AK$4:CN$104,10,0),"0"),
IFERROR(VLOOKUP(A127,'Season 11'!AK$4:CN$104,10,0),"0"),IFERROR(VLOOKUP(A127,'Season 12'!AK$4:CN$104,10,0),"0"),
IFERROR(VLOOKUP(A127,'Season 13'!AK$4:CN$104,10,0),"0"),IFERROR(VLOOKUP(A127,'Season 14'!AK$4:CN$104,10,0),"0"),IFERROR(VLOOKUP(A127,'Season 15'!AK$4:CN$104,10,0),"0"),)</f>
        <v>0</v>
      </c>
      <c r="J127" s="21">
        <f>SUM(IFERROR(VLOOKUP(A127,BI$3:BN$152,3,0),"0"),
IFERROR(VLOOKUP(A127,'Season 1'!AJ$4:CM$104,11,0),"0"),IFERROR(VLOOKUP(A127,'Season 2'!AK$4:CN$104,11,0),"0"),
IFERROR(VLOOKUP(A127,'Season 3'!AK$4:CN$104,11,0),"0"),IFERROR(VLOOKUP(A127,'Season 4'!AK$4:CN$104,11,0),"0"),
IFERROR(VLOOKUP(A127,'Season 5'!AK$4:CN$104,11,0),"0"),IFERROR(VLOOKUP(A127,'Season 6'!AK$4:CN$104,11,0),"0"),
IFERROR(VLOOKUP(A127,'Season 7'!AK$4:CN$104,11,0),"0"),IFERROR(VLOOKUP(A127,'Season 8'!AK$4:CN$104,11,0),"0"),
IFERROR(VLOOKUP(A127,'Season 9'!AK$4:CN$104,11,0),"0"),IFERROR(VLOOKUP(A127,'Season 10'!AK$4:CN$104,11,0),"0"),
IFERROR(VLOOKUP(A127,'Season 11'!AK$4:CN$104,11,0),"0"),IFERROR(VLOOKUP(A127,'Season 12'!AK$4:CN$104,11,0),"0"),
IFERROR(VLOOKUP(A127,'Season 13'!AK$4:CN$104,11,0),"0"),IFERROR(VLOOKUP(A127,'Season 14'!AK$4:CN$104,11,0),"0"),IFERROR(VLOOKUP(A127,'Season 15'!AK$4:CN$104,11,0),"0"),)</f>
        <v>0</v>
      </c>
      <c r="K127" s="402">
        <f>SUM(IFERROR(VLOOKUP($A127,BI$3:BN$152,4,0),"0"),
IFERROR(VLOOKUP($A127,'Season 1'!AJ$4:CM$104,12,0),"0"),IFERROR(VLOOKUP($A127,'Season 2'!AK$4:CN$104,12,0),"0"),
IFERROR(VLOOKUP($A127,'Season 3'!AK$4:CN$104,12,0),"0"),IFERROR(VLOOKUP($A127,'Season 4'!AK$4:CN$104,12,0),"0"),
IFERROR(VLOOKUP($A127,'Season 5'!AK$4:CN$104,12,0),"0"),IFERROR(VLOOKUP($A127,'Season 6'!AK$4:CN$104,12,0),"0"),
IFERROR(VLOOKUP($A127,'Season 7'!AK$4:CN$104,12,0),"0"),IFERROR(VLOOKUP($A127,'Season 8'!AK$4:CN$104,12,0),"0"),
IFERROR(VLOOKUP($A127,'Season 9'!AK$4:CN$104,12,0),"0"),IFERROR(VLOOKUP($A127,'Season 10'!AK$4:CN$104,12,0),"0"),
IFERROR(VLOOKUP($A127,'Season 11'!AK$4:CN$104,12,0),"0"),IFERROR(VLOOKUP($A127,'Season 12'!AK$4:CN$104,12,0),"0"),
IFERROR(VLOOKUP($A127,'Season 13'!AK$4:CN$104,12,0),"0"),IFERROR(VLOOKUP($A127,'Season 14'!AK$4:CN$104,12,0),"0"),IFERROR(VLOOKUP(A127,'Season 15'!AK$4:CN$104,12,0),"0"),)</f>
        <v>0</v>
      </c>
      <c r="L127" s="403">
        <f>SUM(
IFERROR(VLOOKUP($A127,'Season 1'!AJ$4:CM$104,13,0),"0"),IFERROR(VLOOKUP($A127,'Season 2'!AK$4:CN$104,13,0),"0"),
IFERROR(VLOOKUP($A127,'Season 3'!AK$4:CN$104,13,0),"0"),IFERROR(VLOOKUP($A127,'Season 4'!AK$4:CN$104,13,0),"0"),
IFERROR(VLOOKUP($A127,'Season 5'!AK$4:CN$104,13,0),"0"),IFERROR(VLOOKUP($A127,'Season 6'!AK$4:CN$104,13,0),"0"),
IFERROR(VLOOKUP($A127,'Season 7'!AK$4:CN$104,13,0),"0"),IFERROR(VLOOKUP($A127,'Season 8'!AK$4:CN$104,13,0),"0"),
IFERROR(VLOOKUP($A127,'Season 9'!AK$4:CN$104,13,0),"0"),IFERROR(VLOOKUP($A127,'Season 10'!AK$4:CN$104,13,0),"0"),
IFERROR(VLOOKUP($A127,'Season 11'!AK$4:CN$104,13,0),"0"),IFERROR(VLOOKUP($A127,'Season 12'!AK$4:CN$104,13,0),"0"),
IFERROR(VLOOKUP($A127,'Season 13'!AK$4:CN$104,13,0),"0"),IFERROR(VLOOKUP($A127,'Season 14'!AK$4:CN$104,13,0),"0"),IFERROR(VLOOKUP(A127,'Season 15'!AK$4:CN$104,13,0),"0"),)</f>
        <v>0</v>
      </c>
      <c r="M127" s="398">
        <f>SUM(
IFERROR(VLOOKUP($A127,'Season 1'!AJ$4:CM$104,14,0),"0"),IFERROR(VLOOKUP($A127,'Season 2'!AK$4:CN$104,14,0),"0"),
IFERROR(VLOOKUP($A127,'Season 3'!AK$4:CN$104,14,0),"0"),IFERROR(VLOOKUP($A127,'Season 4'!AK$4:CN$104,14,0),"0"),
IFERROR(VLOOKUP($A127,'Season 5'!AK$4:CN$104,14,0),"0"),IFERROR(VLOOKUP($A127,'Season 6'!AK$4:CN$104,14,0),"0"),
IFERROR(VLOOKUP($A127,'Season 7'!AK$4:CN$104,14,0),"0"),IFERROR(VLOOKUP($A127,'Season 8'!AK$4:CN$104,14,0),"0"),
IFERROR(VLOOKUP($A127,'Season 9'!AK$4:CN$104,14,0),"0"),IFERROR(VLOOKUP($A127,'Season 10'!AK$4:CN$104,14,0),"0"),
IFERROR(VLOOKUP($A127,'Season 11'!AK$4:CN$104,14,0),"0"),IFERROR(VLOOKUP($A127,'Season 12'!AK$4:CN$104,14,0),"0"),
IFERROR(VLOOKUP($A127,'Season 13'!AK$4:CN$104,14,0),"0"),IFERROR(VLOOKUP($A127,'Season 14'!AK$4:CN$104,14,0),"0"),IFERROR(VLOOKUP(A127,'Season 15'!AK$4:CN$104,14,0),"0"),)</f>
        <v>0</v>
      </c>
      <c r="N127" s="518">
        <f>SUM(
IFERROR(VLOOKUP($A127,'Season 1'!AJ$4:CM$104,15,0),"0"),IFERROR(VLOOKUP($A127,'Season 2'!AK$4:CN$104,15,0),"0"),
IFERROR(VLOOKUP($A127,'Season 3'!AK$4:CN$104,15,0),"0"),IFERROR(VLOOKUP($A127,'Season 4'!AK$4:CN$104,15,0),"0"),
IFERROR(VLOOKUP($A127,'Season 5'!AK$4:CN$104,15,0),"0"),IFERROR(VLOOKUP($A127,'Season 6'!AK$4:CN$104,15,0),"0"),
IFERROR(VLOOKUP($A127,'Season 7'!AK$4:CN$104,15,0),"0"),IFERROR(VLOOKUP($A127,'Season 8'!AK$4:CN$104,15,0),"0"),
IFERROR(VLOOKUP($A127,'Season 9'!AK$4:CN$104,15,0),"0"),IFERROR(VLOOKUP($A127,'Season 10'!AK$4:CN$104,15,0),"0"),
IFERROR(VLOOKUP($A127,'Season 11'!AK$4:CN$104,15,0),"0"),IFERROR(VLOOKUP($A127,'Season 12'!AK$4:CN$104,15,0),"0"),
IFERROR(VLOOKUP($A127,'Season 13'!AK$4:CN$104,15,0),"0"),IFERROR(VLOOKUP($A127,'Season 14'!AK$4:CN$104,15,0),"0"),IFERROR(VLOOKUP(A127,'Season 15'!AK$4:CN$104,15,0),"0"),)</f>
        <v>0</v>
      </c>
      <c r="O127" s="21">
        <f>SUM(
IFERROR(VLOOKUP($A127,'Season 1'!AJ$4:CM$104,16,0),"0"),IFERROR(VLOOKUP($A127,'Season 2'!AK$4:CN$104,16,0),"0"),
IFERROR(VLOOKUP($A127,'Season 3'!AK$4:CN$104,16,0),"0"),IFERROR(VLOOKUP($A127,'Season 4'!AK$4:CN$104,16,0),"0"),
IFERROR(VLOOKUP($A127,'Season 5'!AK$4:CN$104,16,0),"0"),IFERROR(VLOOKUP($A127,'Season 6'!AK$4:CN$104,16,0),"0"),
IFERROR(VLOOKUP($A127,'Season 7'!AK$4:CN$104,16,0),"0"),IFERROR(VLOOKUP($A127,'Season 8'!AK$4:CN$104,16,0),"0"),
IFERROR(VLOOKUP($A127,'Season 9'!AK$4:CN$104,16,0),"0"),IFERROR(VLOOKUP($A127,'Season 10'!AK$4:CN$104,16,0),"0"),
IFERROR(VLOOKUP($A127,'Season 11'!AK$4:CN$104,16,0),"0"),IFERROR(VLOOKUP($A127,'Season 12'!AK$4:CN$104,16,0),"0"),
IFERROR(VLOOKUP($A127,'Season 13'!AK$4:CN$104,16,0),"0"),IFERROR(VLOOKUP($A127,'Season 14'!AK$4:CN$104,16,0),"0"),IFERROR(VLOOKUP(A127,'Season 15'!AK$4:CN$104,16,0),"0"),)</f>
        <v>0</v>
      </c>
      <c r="P127" s="402">
        <f>SUM(
IFERROR(VLOOKUP($A127,'Season 1'!AJ$4:CM$104,17,0),"0"),IFERROR(VLOOKUP($A127,'Season 2'!AK$4:CN$104,17,0),"0"),
IFERROR(VLOOKUP($A127,'Season 3'!AK$4:CN$104,17,0),"0"),IFERROR(VLOOKUP($A127,'Season 4'!AK$4:CN$104,17,0),"0"),
IFERROR(VLOOKUP($A127,'Season 5'!AK$4:CN$104,17,0),"0"),IFERROR(VLOOKUP($A127,'Season 6'!AK$4:CN$104,17,0),"0"),
IFERROR(VLOOKUP($A127,'Season 7'!AK$4:CN$104,17,0),"0"),IFERROR(VLOOKUP($A127,'Season 8'!AK$4:CN$104,17,0),"0"),
IFERROR(VLOOKUP($A127,'Season 9'!AK$4:CN$104,17,0),"0"),IFERROR(VLOOKUP($A127,'Season 10'!AK$4:CN$104,17,0),"0"),
IFERROR(VLOOKUP($A127,'Season 11'!AK$4:CN$104,17,0),"0"),IFERROR(VLOOKUP($A127,'Season 12'!AK$4:CN$104,17,0),"0"),
IFERROR(VLOOKUP($A127,'Season 13'!AK$4:CN$104,17,0),"0"),IFERROR(VLOOKUP($A127,'Season 14'!AK$4:CN$104,17,0),"0"),IFERROR(VLOOKUP(A127,'Season 15'!AK$4:CN$104,17,0),"0"),)</f>
        <v>0</v>
      </c>
      <c r="Q127" s="403">
        <f>SUM(
IFERROR(VLOOKUP($A127,'Season 1'!AJ$4:CM$104,18,0),"0"),IFERROR(VLOOKUP($A127,'Season 2'!AK$4:CN$104,18,0),"0"),
IFERROR(VLOOKUP($A127,'Season 3'!AK$4:CN$104,18,0),"0"),IFERROR(VLOOKUP($A127,'Season 4'!AK$4:CN$104,18,0),"0"),
IFERROR(VLOOKUP($A127,'Season 5'!AK$4:CN$104,18,0),"0"),IFERROR(VLOOKUP($A127,'Season 6'!AK$4:CN$104,18,0),"0"),
IFERROR(VLOOKUP($A127,'Season 7'!AK$4:CN$104,18,0),"0"),IFERROR(VLOOKUP($A127,'Season 8'!AK$4:CN$104,18,0),"0"),
IFERROR(VLOOKUP($A127,'Season 9'!AK$4:CN$104,18,0),"0"),IFERROR(VLOOKUP($A127,'Season 10'!AK$4:CN$104,18,0),"0"),
IFERROR(VLOOKUP($A127,'Season 11'!AK$4:CN$104,18,0),"0"),IFERROR(VLOOKUP($A127,'Season 12'!AK$4:CN$104,18,0),"0"),
IFERROR(VLOOKUP($A127,'Season 13'!AK$4:CN$104,18,0),"0"),IFERROR(VLOOKUP($A127,'Season 14'!AK$4:CN$104,18,0),"0"),IFERROR(VLOOKUP(A127,'Season 15'!AK$4:CN$104,18,0),"0"),)</f>
        <v>0</v>
      </c>
      <c r="R127" s="398">
        <f>SUM(
IFERROR(VLOOKUP($A127,'Season 1'!AJ$4:CM$104,19,0),"0"),IFERROR(VLOOKUP($A127,'Season 2'!AK$4:CN$104,19,0),"0"),
IFERROR(VLOOKUP($A127,'Season 3'!AK$4:CN$104,19,0),"0"),IFERROR(VLOOKUP($A127,'Season 4'!AK$4:CN$104,19,0),"0"),
IFERROR(VLOOKUP($A127,'Season 5'!AK$4:CN$104,19,0),"0"),IFERROR(VLOOKUP($A127,'Season 6'!AK$4:CN$104,19,0),"0"),
IFERROR(VLOOKUP($A127,'Season 7'!AK$4:CN$104,19,0),"0"),IFERROR(VLOOKUP($A127,'Season 8'!AK$4:CN$104,19,0),"0"),
IFERROR(VLOOKUP($A127,'Season 9'!AK$4:CN$104,19,0),"0"),IFERROR(VLOOKUP($A127,'Season 10'!AK$4:CN$104,19,0),"0"),
IFERROR(VLOOKUP($A127,'Season 11'!AK$4:CN$104,19,0),"0"),IFERROR(VLOOKUP($A127,'Season 12'!AK$4:CN$104,19,0),"0"),
IFERROR(VLOOKUP($A127,'Season 13'!AK$4:CN$104,19,0),"0"),IFERROR(VLOOKUP($A127,'Season 14'!AK$4:CN$104,19,0),"0"),IFERROR(VLOOKUP(A127,'Season 15'!AK$4:CN$104,19,0),"0"),)</f>
        <v>0</v>
      </c>
      <c r="S127" s="518">
        <f>SUM(
IFERROR(VLOOKUP($A127,'Season 1'!AJ$4:CM$104,20,0),"0"),IFERROR(VLOOKUP($A127,'Season 2'!AK$4:CN$104,20,0),"0"),
IFERROR(VLOOKUP($A127,'Season 3'!AK$4:CN$104,20,0),"0"),IFERROR(VLOOKUP($A127,'Season 4'!AK$4:CN$104,20,0),"0"),
IFERROR(VLOOKUP($A127,'Season 5'!AK$4:CN$104,20,0),"0"),IFERROR(VLOOKUP($A127,'Season 6'!AK$4:CN$104,20,0),"0"),
IFERROR(VLOOKUP($A127,'Season 7'!AK$4:CN$104,20,0),"0"),IFERROR(VLOOKUP($A127,'Season 8'!AK$4:CN$104,20,0),"0"),
IFERROR(VLOOKUP($A127,'Season 9'!AK$4:CN$104,20,0),"0"),IFERROR(VLOOKUP($A127,'Season 10'!AK$4:CN$104,20,0),"0"),
IFERROR(VLOOKUP($A127,'Season 11'!AK$4:CN$104,20,0),"0"),IFERROR(VLOOKUP($A127,'Season 12'!AK$4:CN$104,20,0),"0"),
IFERROR(VLOOKUP($A127,'Season 13'!AK$4:CN$104,20,0),"0"),IFERROR(VLOOKUP($A127,'Season 14'!AK$4:CN$104,20,0),"0"),IFERROR(VLOOKUP(A127,'Season 15'!AK$4:CN$104,20,0),"0"),)</f>
        <v>0</v>
      </c>
      <c r="T127" s="21">
        <f>SUM(
IFERROR(VLOOKUP($A127,'Season 1'!AJ$4:CM$104,21,0),"0"),IFERROR(VLOOKUP($A127,'Season 2'!AK$4:CN$104,21,0),"0"),
IFERROR(VLOOKUP($A127,'Season 3'!AK$4:CN$104,21,0),"0"),IFERROR(VLOOKUP($A127,'Season 4'!AK$4:CN$104,21,0),"0"),
IFERROR(VLOOKUP($A127,'Season 5'!AK$4:CN$104,21,0),"0"),IFERROR(VLOOKUP($A127,'Season 6'!AK$4:CN$104,21,0),"0"),
IFERROR(VLOOKUP($A127,'Season 7'!AK$4:CN$104,21,0),"0"),IFERROR(VLOOKUP($A127,'Season 8'!AK$4:CN$104,21,0),"0"),
IFERROR(VLOOKUP($A127,'Season 9'!AK$4:CN$104,21,0),"0"),IFERROR(VLOOKUP($A127,'Season 10'!AK$4:CN$104,21,0),"0"),
IFERROR(VLOOKUP($A127,'Season 11'!AK$4:CN$104,21,0),"0"),IFERROR(VLOOKUP($A127,'Season 12'!AK$4:CN$104,21,0),"0"),
IFERROR(VLOOKUP($A127,'Season 13'!AK$4:CN$104,21,0),"0"),IFERROR(VLOOKUP($A127,'Season 14'!AK$4:CN$104,21,0),"0"),IFERROR(VLOOKUP(A127,'Season 15'!AK$4:CN$104,21,0),"0"),)</f>
        <v>0</v>
      </c>
      <c r="U127" s="402">
        <f>SUM(
IFERROR(VLOOKUP($A127,'Season 1'!AJ$4:CM$104,22,0),"0"),IFERROR(VLOOKUP($A127,'Season 2'!AK$4:CN$104,22,0),"0"),
IFERROR(VLOOKUP($A127,'Season 3'!AK$4:CN$104,22,0),"0"),IFERROR(VLOOKUP($A127,'Season 4'!AK$4:CN$104,22,0),"0"),
IFERROR(VLOOKUP($A127,'Season 5'!AK$4:CN$104,22,0),"0"),IFERROR(VLOOKUP($A127,'Season 6'!AK$4:CN$104,22,0),"0"),
IFERROR(VLOOKUP($A127,'Season 7'!AK$4:CN$104,22,0),"0"),IFERROR(VLOOKUP($A127,'Season 8'!AK$4:CN$104,22,0),"0"),
IFERROR(VLOOKUP($A127,'Season 9'!AK$4:CN$104,22,0),"0"),IFERROR(VLOOKUP($A127,'Season 10'!AK$4:CN$104,22,0),"0"),
IFERROR(VLOOKUP($A127,'Season 11'!AK$4:CN$104,22,0),"0"),IFERROR(VLOOKUP($A127,'Season 12'!AK$4:CN$104,22,0),"0"),
IFERROR(VLOOKUP($A127,'Season 13'!AK$4:CN$104,22,0),"0"),IFERROR(VLOOKUP($A127,'Season 14'!AK$4:CN$104,22,0),"0"),IFERROR(VLOOKUP(A127,'Season 15'!AK$4:CN$104,22,0),"0"),)</f>
        <v>0</v>
      </c>
      <c r="V127" s="403">
        <f>SUM(
IFERROR(VLOOKUP($A127,'Season 1'!AJ$4:CM$104,23,0),"0"),IFERROR(VLOOKUP($A127,'Season 2'!AK$4:CN$104,23,0),"0"),
IFERROR(VLOOKUP($A127,'Season 3'!AK$4:CN$104,23,0),"0"),IFERROR(VLOOKUP($A127,'Season 4'!AK$4:CN$104,23,0),"0"),
IFERROR(VLOOKUP($A127,'Season 5'!AK$4:CN$104,23,0),"0"),IFERROR(VLOOKUP($A127,'Season 6'!AK$4:CN$104,23,0),"0"),
IFERROR(VLOOKUP($A127,'Season 7'!AK$4:CN$104,23,0),"0"),IFERROR(VLOOKUP($A127,'Season 8'!AK$4:CN$104,23,0),"0"),
IFERROR(VLOOKUP($A127,'Season 9'!AK$4:CN$104,23,0),"0"),IFERROR(VLOOKUP($A127,'Season 10'!AK$4:CN$104,23,0),"0"),
IFERROR(VLOOKUP($A127,'Season 11'!AK$4:CN$104,23,0),"0"),IFERROR(VLOOKUP($A127,'Season 12'!AK$4:CN$104,23,0),"0"),
IFERROR(VLOOKUP($A127,'Season 13'!AK$4:CN$104,23,0),"0"),IFERROR(VLOOKUP($A127,'Season 14'!AK$4:CN$104,23,0),"0"),IFERROR(VLOOKUP($A127,'Season 15'!AK$4:CN$104,23,0),"0"),)</f>
        <v>0</v>
      </c>
      <c r="W127" s="398">
        <f>SUM(
IFERROR(VLOOKUP($A127,'Season 1'!AJ$4:CM$104,24,0),"0"),IFERROR(VLOOKUP($A127,'Season 2'!AK$4:CN$104,24,0),"0"),
IFERROR(VLOOKUP($A127,'Season 3'!AK$4:CN$104,24,0),"0"),IFERROR(VLOOKUP($A127,'Season 4'!AK$4:CN$104,24,0),"0"),
IFERROR(VLOOKUP($A127,'Season 5'!AK$4:CN$104,24,0),"0"),IFERROR(VLOOKUP($A127,'Season 6'!AK$4:CN$104,24,0),"0"),
IFERROR(VLOOKUP($A127,'Season 7'!AK$4:CN$104,24,0),"0"),IFERROR(VLOOKUP($A127,'Season 8'!AK$4:CN$104,24,0),"0"),
IFERROR(VLOOKUP($A127,'Season 9'!AK$4:CN$104,24,0),"0"),IFERROR(VLOOKUP($A127,'Season 10'!AK$4:CN$104,24,0),"0"),
IFERROR(VLOOKUP($A127,'Season 11'!AK$4:CN$104,24,0),"0"),IFERROR(VLOOKUP($A127,'Season 12'!AK$4:CN$104,24,0),"0"),
IFERROR(VLOOKUP($A127,'Season 13'!AK$4:CN$104,24,0),"0"),IFERROR(VLOOKUP($A127,'Season 14'!AK$4:CN$104,24,0),"0"),IFERROR(VLOOKUP($A127,'Season 15'!AK$4:CN$104,24,0),"0"),)</f>
        <v>0</v>
      </c>
      <c r="X127" s="518">
        <f>SUM(
IFERROR(VLOOKUP($A127,'Season 1'!AJ$4:CM$104,25,0),"0"),IFERROR(VLOOKUP($A127,'Season 2'!AK$4:CN$104,25,0),"0"),
IFERROR(VLOOKUP($A127,'Season 3'!AK$4:CN$104,25,0),"0"),IFERROR(VLOOKUP($A127,'Season 4'!AK$4:CN$104,25,0),"0"),
IFERROR(VLOOKUP($A127,'Season 5'!AK$4:CN$104,25,0),"0"),IFERROR(VLOOKUP($A127,'Season 6'!AK$4:CN$104,25,0),"0"),
IFERROR(VLOOKUP($A127,'Season 7'!AK$4:CN$104,25,0),"0"),IFERROR(VLOOKUP($A127,'Season 8'!AK$4:CN$104,25,0),"0"),
IFERROR(VLOOKUP($A127,'Season 9'!AK$4:CN$104,25,0),"0"),IFERROR(VLOOKUP($A127,'Season 10'!AK$4:CN$104,25,0),"0"),
IFERROR(VLOOKUP($A127,'Season 11'!AK$4:CN$104,25,0),"0"),IFERROR(VLOOKUP($A127,'Season 12'!AK$4:CN$104,25,0),"0"),
IFERROR(VLOOKUP($A127,'Season 13'!AK$4:CN$104,25,0),"0"),IFERROR(VLOOKUP($A127,'Season 14'!AK$4:CN$104,25,0),"0"),IFERROR(VLOOKUP($A127,'Season 15'!AK$4:CN$104,25,0),"0"),)</f>
        <v>0</v>
      </c>
      <c r="Y127" s="21">
        <f>SUM(
IFERROR(VLOOKUP($A127,'Season 1'!AJ$4:CM$104,26,0),"0"),IFERROR(VLOOKUP($A127,'Season 2'!AK$4:CN$104,26,0),"0"),
IFERROR(VLOOKUP($A127,'Season 3'!AK$4:CN$104,26,0),"0"),IFERROR(VLOOKUP($A127,'Season 4'!AK$4:CN$104,26,0),"0"),
IFERROR(VLOOKUP($A127,'Season 5'!AK$4:CN$104,26,0),"0"),IFERROR(VLOOKUP($A127,'Season 6'!AK$4:CN$104,26,0),"0"),
IFERROR(VLOOKUP($A127,'Season 7'!AK$4:CN$104,26,0),"0"),IFERROR(VLOOKUP($A127,'Season 8'!AK$4:CN$104,26,0),"0"),
IFERROR(VLOOKUP($A127,'Season 9'!AK$4:CN$104,26,0),"0"),IFERROR(VLOOKUP($A127,'Season 10'!AK$4:CN$104,26,0),"0"),
IFERROR(VLOOKUP($A127,'Season 11'!AK$4:CN$104,26,0),"0"),IFERROR(VLOOKUP($A127,'Season 12'!AK$4:CN$104,26,0),"0"),
IFERROR(VLOOKUP($A127,'Season 13'!AK$4:CN$104,26,0),"0"),IFERROR(VLOOKUP($A127,'Season 14'!AK$4:CN$104,26,0),"0"),IFERROR(VLOOKUP($A127,'Season 15'!AK$4:CN$104,26,0),"0"),)</f>
        <v>0</v>
      </c>
      <c r="Z127" s="402">
        <f>SUM(
IFERROR(VLOOKUP($A127,'Season 1'!AJ$4:CM$104,27,0),"0"),IFERROR(VLOOKUP($A127,'Season 2'!AK$4:CN$104,27,0),"0"),
IFERROR(VLOOKUP($A127,'Season 3'!AK$4:CN$104,27,0),"0"),IFERROR(VLOOKUP($A127,'Season 4'!AK$4:CN$104,27,0),"0"),
IFERROR(VLOOKUP($A127,'Season 5'!AK$4:CN$104,27,0),"0"),IFERROR(VLOOKUP($A127,'Season 6'!AK$4:CN$104,27,0),"0"),
IFERROR(VLOOKUP($A127,'Season 7'!AK$4:CN$104,27,0),"0"),IFERROR(VLOOKUP($A127,'Season 8'!AK$4:CN$104,27,0),"0"),
IFERROR(VLOOKUP($A127,'Season 9'!AK$4:CN$104,27,0),"0"),IFERROR(VLOOKUP($A127,'Season 10'!AK$4:CN$104,27,0),"0"),
IFERROR(VLOOKUP($A127,'Season 11'!AK$4:CN$104,27,0),"0"),IFERROR(VLOOKUP($A127,'Season 12'!AK$4:CN$104,27,0),"0"),
IFERROR(VLOOKUP($A127,'Season 13'!AK$4:CN$104,27,0),"0"),IFERROR(VLOOKUP($A127,'Season 14'!AK$4:CN$104,27,0),"0"),IFERROR(VLOOKUP($A127,'Season 15'!AK$4:CN$104,27,0),"0"),)</f>
        <v>0</v>
      </c>
      <c r="AA127" s="403">
        <f>SUM(
IFERROR(VLOOKUP($A127,'Season 1'!AJ$4:CM$104,28,0),"0"),IFERROR(VLOOKUP($A127,'Season 2'!AK$4:CN$104,28,0),"0"),
IFERROR(VLOOKUP($A127,'Season 3'!AK$4:CN$104,28,0),"0"),IFERROR(VLOOKUP($A127,'Season 4'!AK$4:CN$104,28,0),"0"),
IFERROR(VLOOKUP($A127,'Season 5'!AK$4:CN$104,28,0),"0"),IFERROR(VLOOKUP($A127,'Season 6'!AK$4:CN$104,28,0),"0"),
IFERROR(VLOOKUP($A127,'Season 7'!AK$4:CN$104,28,0),"0"),IFERROR(VLOOKUP($A127,'Season 8'!AK$4:CN$104,28,0),"0"),
IFERROR(VLOOKUP($A127,'Season 9'!AK$4:CN$104,28,0),"0"),IFERROR(VLOOKUP($A127,'Season 10'!AK$4:CN$104,28,0),"0"),
IFERROR(VLOOKUP($A127,'Season 11'!AK$4:CN$104,28,0),"0"),IFERROR(VLOOKUP($A127,'Season 12'!AK$4:CN$104,28,0),"0"),
IFERROR(VLOOKUP($A127,'Season 13'!AK$4:CN$104,28,0),"0"),IFERROR(VLOOKUP($A127,'Season 14'!AK$4:CN$104,28,0),"0"),IFERROR(VLOOKUP($A127,'Season 15'!AK$4:CN$104,28,0),"0"),)</f>
        <v>0</v>
      </c>
      <c r="AB127" s="398">
        <f>SUM(
IFERROR(VLOOKUP($A127,'Season 1'!AJ$4:CM$104,29,0),"0"),IFERROR(VLOOKUP($A127,'Season 2'!AK$4:CN$104,29,0),"0"),
IFERROR(VLOOKUP($A127,'Season 3'!AK$4:CN$104,29,0),"0"),IFERROR(VLOOKUP($A127,'Season 4'!AK$4:CN$104,29,0),"0"),
IFERROR(VLOOKUP($A127,'Season 5'!AK$4:CN$104,29,0),"0"),IFERROR(VLOOKUP($A127,'Season 6'!AK$4:CN$104,29,0),"0"),
IFERROR(VLOOKUP($A127,'Season 7'!AK$4:CN$104,29,0),"0"),IFERROR(VLOOKUP($A127,'Season 8'!AK$4:CN$104,29,0),"0"),
IFERROR(VLOOKUP($A127,'Season 9'!AK$4:CN$104,29,0),"0"),IFERROR(VLOOKUP($A127,'Season 10'!AK$4:CN$104,29,0),"0"),
IFERROR(VLOOKUP($A127,'Season 11'!AK$4:CN$104,29,0),"0"),IFERROR(VLOOKUP($A127,'Season 12'!AK$4:CN$104,29,0),"0"),
IFERROR(VLOOKUP($A127,'Season 13'!AK$4:CN$104,29,0),"0"),IFERROR(VLOOKUP($A127,'Season 14'!AK$4:CN$104,29,0),"0"),IFERROR(VLOOKUP($A127,'Season 15'!AK$4:CN$104,29,0),"0"),)</f>
        <v>0</v>
      </c>
      <c r="AC127" s="518">
        <f>SUM(
IFERROR(VLOOKUP($A127,'Season 1'!AJ$4:CM$104,30,0),"0"),IFERROR(VLOOKUP($A127,'Season 2'!AK$4:CN$104,30,0),"0"),
IFERROR(VLOOKUP($A127,'Season 3'!AK$4:CN$104,30,0),"0"),IFERROR(VLOOKUP($A127,'Season 4'!AK$4:CN$104,30,0),"0"),
IFERROR(VLOOKUP($A127,'Season 5'!AK$4:CN$104,30,0),"0"),IFERROR(VLOOKUP($A127,'Season 6'!AK$4:CN$104,30,0),"0"),
IFERROR(VLOOKUP($A127,'Season 7'!AK$4:CN$104,30,0),"0"),IFERROR(VLOOKUP($A127,'Season 8'!AK$4:CN$104,30,0),"0"),
IFERROR(VLOOKUP($A127,'Season 9'!AK$4:CN$104,30,0),"0"),IFERROR(VLOOKUP($A127,'Season 10'!AK$4:CN$104,30,0),"0"),
IFERROR(VLOOKUP($A127,'Season 11'!AK$4:CN$104,30,0),"0"),IFERROR(VLOOKUP($A127,'Season 12'!AK$4:CN$104,30,0),"0"),
IFERROR(VLOOKUP($A127,'Season 13'!AK$4:CN$104,30,0),"0"),IFERROR(VLOOKUP($A127,'Season 14'!AK$4:CN$104,30,0),"0"),IFERROR(VLOOKUP($A127,'Season 15'!AK$4:CN$104,30,0),"0"),)</f>
        <v>0</v>
      </c>
      <c r="AD127" s="21">
        <f>SUM(
IFERROR(VLOOKUP($A127,'Season 1'!AJ$4:CM$104,31,0),"0"),IFERROR(VLOOKUP($A127,'Season 2'!AK$4:CN$104,31,0),"0"),
IFERROR(VLOOKUP($A127,'Season 3'!AK$4:CN$104,31,0),"0"),IFERROR(VLOOKUP($A127,'Season 4'!AK$4:CN$104,31,0),"0"),
IFERROR(VLOOKUP($A127,'Season 5'!AK$4:CN$104,31,0),"0"),IFERROR(VLOOKUP($A127,'Season 6'!AK$4:CN$104,31,0),"0"),
IFERROR(VLOOKUP($A127,'Season 7'!AK$4:CN$104,31,0),"0"),IFERROR(VLOOKUP($A127,'Season 8'!AK$4:CN$104,31,0),"0"),
IFERROR(VLOOKUP($A127,'Season 9'!AK$4:CN$104,31,0),"0"),IFERROR(VLOOKUP($A127,'Season 10'!AK$4:CN$104,31,0),"0"),
IFERROR(VLOOKUP($A127,'Season 11'!AK$4:CN$104,31,0),"0"),IFERROR(VLOOKUP($A127,'Season 12'!AK$4:CN$104,31,0),"0"),
IFERROR(VLOOKUP($A127,'Season 13'!AK$4:CN$104,31,0),"0"),IFERROR(VLOOKUP($A127,'Season 14'!AK$4:CN$104,31,0),"0"),IFERROR(VLOOKUP($A127,'Season 15'!AK$4:CN$104,31,0),"0"),)</f>
        <v>0</v>
      </c>
      <c r="AE127" s="402">
        <f>SUM(
IFERROR(VLOOKUP($A127,'Season 1'!AJ$4:CM$104,32,0),"0"),IFERROR(VLOOKUP($A127,'Season 2'!AK$4:CN$104,32,0),"0"),
IFERROR(VLOOKUP($A127,'Season 3'!AK$4:CN$104,32,0),"0"),IFERROR(VLOOKUP($A127,'Season 4'!AK$4:CN$104,32,0),"0"),
IFERROR(VLOOKUP($A127,'Season 5'!AK$4:CN$104,32,0),"0"),IFERROR(VLOOKUP($A127,'Season 6'!AK$4:CN$104,32,0),"0"),
IFERROR(VLOOKUP($A127,'Season 7'!AK$4:CN$104,32,0),"0"),IFERROR(VLOOKUP($A127,'Season 8'!AK$4:CN$104,32,0),"0"),
IFERROR(VLOOKUP($A127,'Season 9'!AK$4:CN$104,32,0),"0"),IFERROR(VLOOKUP($A127,'Season 10'!AK$4:CN$104,32,0),"0"),
IFERROR(VLOOKUP($A127,'Season 11'!AK$4:CN$104,32,0),"0"),IFERROR(VLOOKUP($A127,'Season 12'!AK$4:CN$104,32,0),"0"),
IFERROR(VLOOKUP($A127,'Season 13'!AK$4:CN$104,32,0),"0"),IFERROR(VLOOKUP($A127,'Season 14'!AK$4:CN$104,32,0),"0"),IFERROR(VLOOKUP($A127,'Season 15'!AK$4:CN$104,32,0),"0"),)</f>
        <v>0</v>
      </c>
      <c r="AF127" s="403">
        <f>SUM(IFERROR(VLOOKUP($A127,'Season 2'!AK$4:CN$104,33,0),"0"),
IFERROR(VLOOKUP($A127,'Season 3'!AK$4:CN$104,33,0),"0"),IFERROR(VLOOKUP($A127,'Season 4'!AK$4:CN$104,33,0),"0"),
IFERROR(VLOOKUP($A127,'Season 5'!AK$4:CN$104,33,0),"0"),IFERROR(VLOOKUP($A127,'Season 6'!AK$4:CN$104,33,0),"0"),
IFERROR(VLOOKUP($A127,'Season 7'!AK$4:CN$104,33,0),"0"),IFERROR(VLOOKUP($A127,'Season 8'!AK$4:CN$104,33,0),"0"),
IFERROR(VLOOKUP($A127,'Season 9'!AK$4:CN$104,33,0),"0"),IFERROR(VLOOKUP($A127,'Season 10'!AK$4:CN$104,33,0),"0"),
IFERROR(VLOOKUP($A127,'Season 11'!AK$4:CN$104,33,0),"0"),IFERROR(VLOOKUP($A127,'Season 12'!AK$4:CN$104,33,0),"0"),
IFERROR(VLOOKUP($A127,'Season 13'!AK$4:CN$104,33,0),"0"),IFERROR(VLOOKUP($A127,'Season 14'!AK$4:CN$104,33,0),"0"),IFERROR(VLOOKUP($A127,'Season 15'!AK$4:CN$104,33,0),"0"),)</f>
        <v>0</v>
      </c>
      <c r="AG127" s="398">
        <f>SUM(IFERROR(VLOOKUP($A127,'Season 2'!AK$4:CN$104,34,0),"0"),
IFERROR(VLOOKUP($A127,'Season 3'!AK$4:CN$104,34,0),"0"),IFERROR(VLOOKUP($A127,'Season 4'!AK$4:CN$104,34,0),"0"),
IFERROR(VLOOKUP($A127,'Season 5'!AK$4:CN$104,34,0),"0"),IFERROR(VLOOKUP($A127,'Season 6'!AK$4:CN$104,34,0),"0"),
IFERROR(VLOOKUP($A127,'Season 7'!AK$4:CN$104,34,0),"0"),IFERROR(VLOOKUP($A127,'Season 8'!AK$4:CN$104,34,0),"0"),
IFERROR(VLOOKUP($A127,'Season 9'!AK$4:CN$104,34,0),"0"),IFERROR(VLOOKUP($A127,'Season 10'!AK$4:CN$104,34,0),"0"),
IFERROR(VLOOKUP($A127,'Season 11'!AK$4:CN$104,34,0),"0"),IFERROR(VLOOKUP($A127,'Season 12'!AK$4:CN$104,34,0),"0"),
IFERROR(VLOOKUP($A127,'Season 13'!AK$4:CN$104,34,0),"0"),IFERROR(VLOOKUP($A127,'Season 14'!AK$4:CN$104,34,0),"0"),IFERROR(VLOOKUP($A127,'Season 15'!AK$4:CN$104,34,0),"0"),)</f>
        <v>0</v>
      </c>
      <c r="AH127" s="518">
        <f>SUM(IFERROR(VLOOKUP($A127,'Season 2'!AK$4:CN$104,35,0),"0"),
IFERROR(VLOOKUP($A127,'Season 3'!AK$4:CN$104,35,0),"0"),IFERROR(VLOOKUP($A127,'Season 4'!AK$4:CN$104,35,0),"0"),
IFERROR(VLOOKUP($A127,'Season 5'!AK$4:CN$104,35,0),"0"),IFERROR(VLOOKUP($A127,'Season 6'!AK$4:CN$104,35,0),"0"),
IFERROR(VLOOKUP($A127,'Season 7'!AK$4:CN$104,35,0),"0"),IFERROR(VLOOKUP($A127,'Season 8'!AK$4:CN$104,35,0),"0"),
IFERROR(VLOOKUP($A127,'Season 9'!AK$4:CN$104,35,0),"0"),IFERROR(VLOOKUP($A127,'Season 10'!AK$4:CN$104,35,0),"0"),
IFERROR(VLOOKUP($A127,'Season 11'!AK$4:CN$104,35,0),"0"),IFERROR(VLOOKUP($A127,'Season 12'!AK$4:CN$104,35,0),"0"),
IFERROR(VLOOKUP($A127,'Season 13'!AK$4:CN$104,35,0),"0"),IFERROR(VLOOKUP($A127,'Season 14'!AK$4:CN$104,35,0),"0"),IFERROR(VLOOKUP($A127,'Season 15'!AK$4:CN$104,35,0),"0"),)</f>
        <v>0</v>
      </c>
      <c r="AI127" s="21">
        <f>SUM(IFERROR(VLOOKUP($A127,'Season 2'!AK$4:CN$104,36,0),"0"),
IFERROR(VLOOKUP($A127,'Season 3'!AK$4:CN$104,36,0),"0"),IFERROR(VLOOKUP($A127,'Season 4'!AK$4:CN$104,36,0),"0"),
IFERROR(VLOOKUP($A127,'Season 5'!AK$4:CN$104,36,0),"0"),IFERROR(VLOOKUP($A127,'Season 6'!AK$4:CN$104,36,0),"0"),
IFERROR(VLOOKUP($A127,'Season 7'!AK$4:CN$104,36,0),"0"),IFERROR(VLOOKUP($A127,'Season 8'!AK$4:CN$104,36,0),"0"),
IFERROR(VLOOKUP($A127,'Season 9'!AK$4:CN$104,36,0),"0"),IFERROR(VLOOKUP($A127,'Season 10'!AK$4:CN$104,36,0),"0"),
IFERROR(VLOOKUP($A127,'Season 11'!AK$4:CN$104,36,0),"0"),IFERROR(VLOOKUP($A127,'Season 12'!AK$4:CN$104,36,0),"0"),
IFERROR(VLOOKUP($A127,'Season 13'!AK$4:CN$104,36,0),"0"),IFERROR(VLOOKUP($A127,'Season 14'!AK$4:CN$104,36,0),"0"),IFERROR(VLOOKUP($A127,'Season 15'!AK$4:CN$104,36,0),"0"),)</f>
        <v>0</v>
      </c>
      <c r="AJ127" s="402">
        <f>SUM(IFERROR(VLOOKUP($A127,'Season 2'!AK$4:CN$104,37,0),"0"),
IFERROR(VLOOKUP($A127,'Season 3'!AK$4:CN$104,37,0),"0"),IFERROR(VLOOKUP($A127,'Season 4'!AK$4:CN$104,37,0),"0"),
IFERROR(VLOOKUP($A127,'Season 5'!AK$4:CN$104,37,0),"0"),IFERROR(VLOOKUP($A127,'Season 6'!AK$4:CN$104,37,0),"0"),
IFERROR(VLOOKUP($A127,'Season 7'!AK$4:CN$104,37,0),"0"),IFERROR(VLOOKUP($A127,'Season 8'!AK$4:CN$104,37,0),"0"),
IFERROR(VLOOKUP($A127,'Season 9'!AK$4:CN$104,37,0),"0"),IFERROR(VLOOKUP($A127,'Season 10'!AK$4:CN$104,37,0),"0"),
IFERROR(VLOOKUP($A127,'Season 11'!AK$4:CN$104,37,0),"0"),IFERROR(VLOOKUP($A127,'Season 12'!AK$4:CN$104,37,0),"0"),
IFERROR(VLOOKUP($A127,'Season 13'!AK$4:CN$104,37,0),"0"),IFERROR(VLOOKUP($A127,'Season 14'!AK$4:CN$104,37,0),"0"),IFERROR(VLOOKUP($A127,'Season 15'!AK$4:CN$104,37,0),"0"),)</f>
        <v>0</v>
      </c>
      <c r="AK127" s="403">
        <f>SUM(IFERROR(VLOOKUP($A127,'Season 1'!AJ$4:CM$104,33,0),"0"),IFERROR(VLOOKUP($A127,'Season 2'!AK$4:CN$104,38,0),"0"),
IFERROR(VLOOKUP($A127,'Season 3'!AK$4:CN$104,38,0),"0"),IFERROR(VLOOKUP($A127,'Season 4'!AK$4:CN$104,38,0),"0"),
IFERROR(VLOOKUP($A127,'Season 5'!AK$4:CN$104,38,0),"0"),IFERROR(VLOOKUP($A127,'Season 6'!AK$4:CN$104,38,0),"0"),
IFERROR(VLOOKUP($A127,'Season 7'!AK$4:CN$104,38,0),"0"),IFERROR(VLOOKUP($A127,'Season 8'!AK$4:CN$104,38,0),"0"),
IFERROR(VLOOKUP($A127,'Season 9'!AK$4:CN$104,38,0),"0"),IFERROR(VLOOKUP($A127,'Season 10'!AK$4:CN$104,38,0),"0"),
IFERROR(VLOOKUP($A127,'Season 11'!AK$4:CN$104,38,0),"0"),IFERROR(VLOOKUP($A127,'Season 12'!AK$4:CN$104,38,0),"0"),
IFERROR(VLOOKUP($A127,'Season 13'!AK$4:CN$104,38,0),"0"),IFERROR(VLOOKUP($A127,'Season 14'!AK$4:CN$104,38,0),"0"),IFERROR(VLOOKUP($A127,'Season 15'!AK$4:CN$104,38,0),"0"),)</f>
        <v>0</v>
      </c>
      <c r="AL127" s="398">
        <f>SUM(IFERROR(VLOOKUP($A127,'Season 1'!AJ$4:CM$104,34,0),"0"),IFERROR(VLOOKUP($A127,'Season 2'!AK$4:CN$104,39,0),"0"),
IFERROR(VLOOKUP($A127,'Season 3'!AK$4:CN$104,39,0),"0"),IFERROR(VLOOKUP($A127,'Season 4'!AK$4:CN$104,39,0),"0"),
IFERROR(VLOOKUP($A127,'Season 5'!AK$4:CN$104,39,0),"0"),IFERROR(VLOOKUP($A127,'Season 6'!AK$4:CN$104,39,0),"0"),
IFERROR(VLOOKUP($A127,'Season 7'!AK$4:CN$104,39,0),"0"),IFERROR(VLOOKUP($A127,'Season 8'!AK$4:CN$104,39,0),"0"),
IFERROR(VLOOKUP($A127,'Season 9'!AK$4:CN$104,39,0),"0"),IFERROR(VLOOKUP($A127,'Season 10'!AK$4:CN$104,39,0),"0"),
IFERROR(VLOOKUP($A127,'Season 11'!AK$4:CN$104,39,0),"0"),IFERROR(VLOOKUP($A127,'Season 12'!AK$4:CN$104,39,0),"0"),
IFERROR(VLOOKUP($A127,'Season 13'!AK$4:CN$104,39,0),"0"),IFERROR(VLOOKUP($A127,'Season 14'!AK$4:CN$104,39,0),"0"),IFERROR(VLOOKUP($A127,'Season 15'!AK$4:CN$104,39,0),"0"),)</f>
        <v>0</v>
      </c>
      <c r="AM127" s="518">
        <f>SUM(IFERROR(VLOOKUP($A127,'Season 1'!AJ$4:CM$104,35,0),"0"),IFERROR(VLOOKUP($A127,'Season 2'!AK$4:CN$104,40,0),"0"),
IFERROR(VLOOKUP($A127,'Season 3'!AK$4:CN$104,40,0),"0"),IFERROR(VLOOKUP($A127,'Season 4'!AK$4:CN$104,40,0),"0"),
IFERROR(VLOOKUP($A127,'Season 5'!AK$4:CN$104,40,0),"0"),IFERROR(VLOOKUP($A127,'Season 6'!AK$4:CN$104,40,0),"0"),
IFERROR(VLOOKUP($A127,'Season 7'!AK$4:CN$104,40,0),"0"),IFERROR(VLOOKUP($A127,'Season 8'!AK$4:CN$104,40,0),"0"),
IFERROR(VLOOKUP($A127,'Season 9'!AK$4:CN$104,40,0),"0"),IFERROR(VLOOKUP($A127,'Season 10'!AK$4:CN$104,40,0),"0"),
IFERROR(VLOOKUP($A127,'Season 11'!AK$4:CN$104,40,0),"0"),IFERROR(VLOOKUP($A127,'Season 12'!AK$4:CN$104,40,0),"0"),
IFERROR(VLOOKUP($A127,'Season 13'!AK$4:CN$104,40,0),"0"),IFERROR(VLOOKUP($A127,'Season 14'!AK$4:CN$104,40,0),"0"),IFERROR(VLOOKUP($A127,'Season 15'!AK$4:CN$104,40,0),"0"),)</f>
        <v>0</v>
      </c>
      <c r="AN127" s="21">
        <f>SUM(IFERROR(VLOOKUP($A127,'Season 1'!AJ$4:CM$104,36,0),"0"),IFERROR(VLOOKUP($A127,'Season 2'!AK$4:CN$104,41,0),"0"),
IFERROR(VLOOKUP($A127,'Season 3'!AK$4:CN$104,41,0),"0"),IFERROR(VLOOKUP($A127,'Season 4'!AK$4:CN$104,41,0),"0"),
IFERROR(VLOOKUP($A127,'Season 5'!AK$4:CN$104,41,0),"0"),IFERROR(VLOOKUP($A127,'Season 6'!AK$4:CN$104,41,0),"0"),
IFERROR(VLOOKUP($A127,'Season 7'!AK$4:CN$104,41,0),"0"),IFERROR(VLOOKUP($A127,'Season 8'!AK$4:CN$104,41,0),"0"),
IFERROR(VLOOKUP($A127,'Season 9'!AK$4:CN$104,41,0),"0"),IFERROR(VLOOKUP($A127,'Season 10'!AK$4:CN$104,41,0),"0"),
IFERROR(VLOOKUP($A127,'Season 11'!AK$4:CN$104,41,0),"0"),IFERROR(VLOOKUP($A127,'Season 12'!AK$4:CN$104,41,0),"0"),
IFERROR(VLOOKUP($A127,'Season 13'!AK$4:CN$104,41,0),"0"),IFERROR(VLOOKUP($A127,'Season 14'!AK$4:CN$104,41,0),"0"),IFERROR(VLOOKUP($A127,'Season 15'!AK$4:CN$104,41,0),"0"),)</f>
        <v>0</v>
      </c>
      <c r="AO127" s="402">
        <f>SUM(IFERROR(VLOOKUP($A127,'Season 1'!AJ$4:CM$104,37,0),"0"),IFERROR(VLOOKUP($A127,'Season 2'!AK$4:CN$104,42,0),"0"),
IFERROR(VLOOKUP($A127,'Season 3'!AK$4:CN$104,42,0),"0"),IFERROR(VLOOKUP($A127,'Season 4'!AK$4:CN$104,42,0),"0"),
IFERROR(VLOOKUP($A127,'Season 5'!AK$4:CN$104,42,0),"0"),IFERROR(VLOOKUP($A127,'Season 6'!AK$4:CN$104,42,0),"0"),
IFERROR(VLOOKUP($A127,'Season 7'!AK$4:CN$104,42,0),"0"),IFERROR(VLOOKUP($A127,'Season 8'!AK$4:CN$104,42,0),"0"),
IFERROR(VLOOKUP($A127,'Season 9'!AK$4:CN$104,42,0),"0"),IFERROR(VLOOKUP($A127,'Season 10'!AK$4:CN$104,42,0),"0"),
IFERROR(VLOOKUP($A127,'Season 11'!AK$4:CN$104,42,0),"0"),IFERROR(VLOOKUP($A127,'Season 12'!AK$4:CN$104,42,0),"0"),
IFERROR(VLOOKUP($A127,'Season 13'!AK$4:CN$104,42,0),"0"),IFERROR(VLOOKUP($A127,'Season 14'!AK$4:CN$104,42,0),"0"),IFERROR(VLOOKUP($A127,'Season 15'!AK$4:CN$104,42,0),"0"),)</f>
        <v>0</v>
      </c>
      <c r="AP127" s="403">
        <f>SUM(IFERROR(VLOOKUP($A127,'Season 1'!AJ$4:CM$104,43,0),"0"),IFERROR(VLOOKUP($A127,'Season 2'!AK$4:CN$104,43,0),"0"),
IFERROR(VLOOKUP($A127,'Season 3'!AK$4:CN$104,43,0),"0"),IFERROR(VLOOKUP($A127,'Season 4'!AK$4:CN$104,43,0),"0"),
IFERROR(VLOOKUP($A127,'Season 5'!AK$4:CN$104,43,0),"0"),IFERROR(VLOOKUP($A127,'Season 6'!AK$4:CN$104,43,0),"0"),
IFERROR(VLOOKUP($A127,'Season 7'!AK$4:CN$104,43,0),"0"),IFERROR(VLOOKUP($A127,'Season 8'!AK$4:CN$104,43,0),"0"),
IFERROR(VLOOKUP($A127,'Season 9'!AK$4:CN$104,43,0),"0"),IFERROR(VLOOKUP($A127,'Season 10'!AK$4:CN$104,43,0),"0"),
IFERROR(VLOOKUP($A127,'Season 11'!AK$4:CN$104,43,0),"0"),IFERROR(VLOOKUP($A127,'Season 12'!AK$4:CN$104,43,0),"0"),
IFERROR(VLOOKUP($A127,'Season 13'!AK$4:CN$104,43,0),"0"),IFERROR(VLOOKUP($A127,'Season 14'!AK$4:CN$104,43,0),"0"),IFERROR(VLOOKUP($A127,'Season 15'!AK$4:CN$104,43,0),"0"),)</f>
        <v>0</v>
      </c>
      <c r="AQ127" s="398">
        <f>SUM(IFERROR(VLOOKUP($A127,'Season 1'!AJ$4:CM$104,44,0),"0"),IFERROR(VLOOKUP($A127,'Season 2'!AK$4:CN$104,44,0),"0"),
IFERROR(VLOOKUP($A127,'Season 3'!AK$4:CN$104,44,0),"0"),IFERROR(VLOOKUP($A127,'Season 4'!AK$4:CN$104,44,0),"0"),
IFERROR(VLOOKUP($A127,'Season 5'!AK$4:CN$104,44,0),"0"),IFERROR(VLOOKUP($A127,'Season 6'!AK$4:CN$104,44,0),"0"),
IFERROR(VLOOKUP($A127,'Season 7'!AK$4:CN$104,44,0),"0"),IFERROR(VLOOKUP($A127,'Season 8'!AK$4:CN$104,44,0),"0"),
IFERROR(VLOOKUP($A127,'Season 9'!AK$4:CN$104,44,0),"0"),IFERROR(VLOOKUP($A127,'Season 10'!AK$4:CN$104,44,0),"0"),
IFERROR(VLOOKUP($A127,'Season 11'!AK$4:CN$104,44,0),"0"),IFERROR(VLOOKUP($A127,'Season 12'!AK$4:CN$104,44,0),"0"),
IFERROR(VLOOKUP($A127,'Season 13'!AK$4:CN$104,44,0),"0"),IFERROR(VLOOKUP($A127,'Season 14'!AK$4:CN$104,44,0),"0"),IFERROR(VLOOKUP($A127,'Season 15'!AK$4:CN$104,44,0),"0"),)</f>
        <v>0</v>
      </c>
      <c r="AR127" s="518">
        <f>SUM(IFERROR(VLOOKUP($A127,'Season 1'!AJ$4:CM$104,45,0),"0"),IFERROR(VLOOKUP($A127,'Season 2'!AK$4:CN$104,45,0),"0"),
IFERROR(VLOOKUP($A127,'Season 3'!AK$4:CN$104,45,0),"0"),IFERROR(VLOOKUP($A127,'Season 4'!AK$4:CN$104,45,0),"0"),
IFERROR(VLOOKUP($A127,'Season 5'!AK$4:CN$104,45,0),"0"),IFERROR(VLOOKUP($A127,'Season 6'!AK$4:CN$104,45,0),"0"),
IFERROR(VLOOKUP($A127,'Season 7'!AK$4:CN$104,45,0),"0"),IFERROR(VLOOKUP($A127,'Season 8'!AK$4:CN$104,45,0),"0"),
IFERROR(VLOOKUP($A127,'Season 9'!AK$4:CN$104,45,0),"0"),IFERROR(VLOOKUP($A127,'Season 10'!AK$4:CN$104,45,0),"0"),
IFERROR(VLOOKUP($A127,'Season 11'!AK$4:CN$104,45,0),"0"),IFERROR(VLOOKUP($A127,'Season 12'!AK$4:CN$104,45,0),"0"),
IFERROR(VLOOKUP($A127,'Season 13'!AK$4:CN$104,45,0),"0"),IFERROR(VLOOKUP($A127,'Season 14'!AK$4:CN$104,45,0),"0"),IFERROR(VLOOKUP($A127,'Season 15'!AK$4:CN$104,45,0),"0"),)</f>
        <v>0</v>
      </c>
      <c r="AS127" s="21">
        <f>SUM(IFERROR(VLOOKUP($A127,'Season 1'!AJ$4:CM$104,46,0),"0"),IFERROR(VLOOKUP($A127,'Season 2'!AK$4:CN$104,46,0),"0"),
IFERROR(VLOOKUP($A127,'Season 3'!AK$4:CN$104,46,0),"0"),IFERROR(VLOOKUP($A127,'Season 4'!AK$4:CN$104,46,0),"0"),
IFERROR(VLOOKUP($A127,'Season 5'!AK$4:CN$104,46,0),"0"),IFERROR(VLOOKUP($A127,'Season 6'!AK$4:CN$104,46,0),"0"),
IFERROR(VLOOKUP($A127,'Season 7'!AK$4:CN$104,46,0),"0"),IFERROR(VLOOKUP($A127,'Season 8'!AK$4:CN$104,46,0),"0"),
IFERROR(VLOOKUP($A127,'Season 9'!AK$4:CN$104,46,0),"0"),IFERROR(VLOOKUP($A127,'Season 10'!AK$4:CN$104,46,0),"0"),
IFERROR(VLOOKUP($A127,'Season 11'!AK$4:CN$104,46,0),"0"),IFERROR(VLOOKUP($A127,'Season 12'!AK$4:CN$104,46,0),"0"),
IFERROR(VLOOKUP($A127,'Season 13'!AK$4:CN$104,46,0),"0"),IFERROR(VLOOKUP($A127,'Season 14'!AK$4:CN$104,46,0),"0"),IFERROR(VLOOKUP($A127,'Season 15'!AK$4:CN$104,46,0),"0"),)</f>
        <v>0</v>
      </c>
      <c r="AT127" s="402">
        <f>SUM(IFERROR(VLOOKUP($A127,'Season 1'!AJ$4:CM$104,47,0),"0"),IFERROR(VLOOKUP($A127,'Season 2'!AK$4:CN$104,47,0),"0"),
IFERROR(VLOOKUP($A127,'Season 3'!AK$4:CN$104,47,0),"0"),IFERROR(VLOOKUP($A127,'Season 4'!AK$4:CN$104,47,0),"0"),
IFERROR(VLOOKUP($A127,'Season 5'!AK$4:CN$104,47,0),"0"),IFERROR(VLOOKUP($A127,'Season 6'!AK$4:CN$104,47,0),"0"),
IFERROR(VLOOKUP($A127,'Season 7'!AK$4:CN$104,47,0),"0"),IFERROR(VLOOKUP($A127,'Season 8'!AK$4:CN$104,47,0),"0"),
IFERROR(VLOOKUP($A127,'Season 9'!AK$4:CN$104,47,0),"0"),IFERROR(VLOOKUP($A127,'Season 10'!AK$4:CN$104,47,0),"0"),
IFERROR(VLOOKUP($A127,'Season 11'!AK$4:CN$104,47,0),"0"),IFERROR(VLOOKUP($A127,'Season 12'!AK$4:CN$104,47,0),"0"),
IFERROR(VLOOKUP($A127,'Season 13'!AK$4:CN$104,47,0),"0"),IFERROR(VLOOKUP($A127,'Season 14'!AK$4:CN$104,47,0),"0"),IFERROR(VLOOKUP($A127,'Season 15'!AK$4:CN$104,47,0),"0"),)</f>
        <v>0</v>
      </c>
      <c r="AU127" s="403">
        <f>SUM(IFERROR(VLOOKUP($A127,'Season 3'!AK$4:CN$104,48,0),"0"),IFERROR(VLOOKUP($A127,'Season 4'!AK$4:CN$104,48,0),"0"),
IFERROR(VLOOKUP($A127,'Season 5'!AK$4:CN$104,48,0),"0"),IFERROR(VLOOKUP($A127,'Season 6'!AK$4:CN$104,48,0),"0"),
IFERROR(VLOOKUP($A127,'Season 7'!AK$4:CN$104,48,0),"0"),IFERROR(VLOOKUP($A127,'Season 8'!AK$4:CN$104,48,0),"0"),
IFERROR(VLOOKUP($A127,'Season 9'!AK$4:CN$104,48,0),"0"),IFERROR(VLOOKUP($A127,'Season 10'!AK$4:CN$104,48,0),"0"),
IFERROR(VLOOKUP($A127,'Season 11'!AK$4:CN$104,48,0),"0"),IFERROR(VLOOKUP($A127,'Season 12'!AK$4:CN$104,48,0),"0"),
IFERROR(VLOOKUP($A127,'Season 13'!AK$4:CN$104,48,0),"0"),IFERROR(VLOOKUP($A127,'Season 14'!AK$4:CN$104,48,0),"0"),IFERROR(VLOOKUP($A127,'Season 15'!AK$4:CN$104,48,0),"0"),)</f>
        <v>0</v>
      </c>
      <c r="AV127" s="398">
        <f>SUM(IFERROR(VLOOKUP($A127,'Season 3'!AK$4:CN$104,49,0),"0"),IFERROR(VLOOKUP($A127,'Season 4'!AK$4:CN$104,49,0),"0"),
IFERROR(VLOOKUP($A127,'Season 5'!AK$4:CN$104,49,0),"0"),IFERROR(VLOOKUP($A127,'Season 6'!AK$4:CN$104,49,0),"0"),
IFERROR(VLOOKUP($A127,'Season 7'!AK$4:CN$104,49,0),"0"),IFERROR(VLOOKUP($A127,'Season 8'!AK$4:CN$104,49,0),"0"),
IFERROR(VLOOKUP($A127,'Season 9'!AK$4:CN$104,49,0),"0"),IFERROR(VLOOKUP($A127,'Season 10'!AK$4:CN$104,49,0),"0"),
IFERROR(VLOOKUP($A127,'Season 11'!AK$4:CN$104,49,0),"0"),IFERROR(VLOOKUP($A127,'Season 12'!AK$4:CN$104,49,0),"0"),
IFERROR(VLOOKUP($A127,'Season 13'!AK$4:CN$104,49,0),"0"),IFERROR(VLOOKUP($A127,'Season 14'!AK$4:CN$104,49,0),"0"),IFERROR(VLOOKUP($A127,'Season 15'!AK$4:CN$104,49,0),"0"),)</f>
        <v>0</v>
      </c>
      <c r="AW127" s="518">
        <f>SUM(IFERROR(VLOOKUP($A127,'Season 3'!AK$4:CN$104,50,0),"0"),IFERROR(VLOOKUP($A127,'Season 4'!AK$4:CN$104,50,0),"0"),
IFERROR(VLOOKUP($A127,'Season 5'!AK$4:CN$104,50,0),"0"),IFERROR(VLOOKUP($A127,'Season 6'!AK$4:CN$104,50,0),"0"),
IFERROR(VLOOKUP($A127,'Season 7'!AK$4:CN$104,50,0),"0"),IFERROR(VLOOKUP($A127,'Season 8'!AK$4:CN$104,50,0),"0"),
IFERROR(VLOOKUP($A127,'Season 9'!AK$4:CN$104,50,0),"0"),IFERROR(VLOOKUP($A127,'Season 10'!AK$4:CN$104,50,0),"0"),
IFERROR(VLOOKUP($A127,'Season 11'!AK$4:CN$104,50,0),"0"),IFERROR(VLOOKUP($A127,'Season 12'!AK$4:CN$104,50,0),"0"),
IFERROR(VLOOKUP($A127,'Season 13'!AK$4:CN$104,50,0),"0"),IFERROR(VLOOKUP($A127,'Season 14'!AK$4:CN$104,50,0),"0"),IFERROR(VLOOKUP($A127,'Season 15'!AK$4:CN$104,50,0),"0"),)</f>
        <v>0</v>
      </c>
      <c r="AX127" s="21">
        <f>SUM(IFERROR(VLOOKUP($A127,'Season 3'!AK$4:CN$104,51,0),"0"),IFERROR(VLOOKUP($A127,'Season 4'!AK$4:CN$104,51,0),"0"),
IFERROR(VLOOKUP($A127,'Season 5'!AK$4:CN$104,51,0),"0"),IFERROR(VLOOKUP($A127,'Season 6'!AK$4:CN$104,51,0),"0"),
IFERROR(VLOOKUP($A127,'Season 7'!AK$4:CN$104,51,0),"0"),IFERROR(VLOOKUP($A127,'Season 8'!AK$4:CN$104,51,0),"0"),
IFERROR(VLOOKUP($A127,'Season 9'!AK$4:CN$104,51,0),"0"),IFERROR(VLOOKUP($A127,'Season 10'!AK$4:CN$104,51,0),"0"),
IFERROR(VLOOKUP($A127,'Season 11'!AK$4:CN$104,51,0),"0"),IFERROR(VLOOKUP($A127,'Season 12'!AK$4:CN$104,51,0),"0"),
IFERROR(VLOOKUP($A127,'Season 13'!AK$4:CN$104,51,0),"0"),IFERROR(VLOOKUP($A127,'Season 14'!AK$4:CN$104,51,0),"0"),IFERROR(VLOOKUP($A127,'Season 15'!AK$4:CN$104,51,0),"0"),)</f>
        <v>0</v>
      </c>
      <c r="AY127" s="402">
        <f>SUM(IFERROR(VLOOKUP($A127,'Season 3'!AK$4:CN$104,52,0),"0"),IFERROR(VLOOKUP($A127,'Season 4'!AK$4:CN$104,52,0),"0"),
IFERROR(VLOOKUP($A127,'Season 5'!AK$4:CN$104,52,0),"0"),IFERROR(VLOOKUP($A127,'Season 6'!AK$4:CN$104,52,0),"0"),
IFERROR(VLOOKUP($A127,'Season 7'!AK$4:CN$104,52,0),"0"),IFERROR(VLOOKUP($A127,'Season 8'!AK$4:CN$104,52,0),"0"),
IFERROR(VLOOKUP($A127,'Season 9'!AK$4:CN$104,52,0),"0"),IFERROR(VLOOKUP($A127,'Season 10'!AK$4:CN$104,52,0),"0"),
IFERROR(VLOOKUP($A127,'Season 11'!AK$4:CN$104,52,0),"0"),IFERROR(VLOOKUP($A127,'Season 12'!AK$4:CN$104,52,0),"0"),
IFERROR(VLOOKUP($A127,'Season 13'!AK$4:CN$104,52,0),"0"),IFERROR(VLOOKUP($A127,'Season 14'!AK$4:CN$104,52,0),"0"),IFERROR(VLOOKUP($A127,'Season 15'!AK$4:CN$104,52,0),"0"),)</f>
        <v>0</v>
      </c>
      <c r="AZ127" s="403">
        <f>SUM(IFERROR(VLOOKUP($A127,'Season 1'!AJ$4:CM$104,38,0),"0"),IFERROR(VLOOKUP($A127,'Season 2'!AK$4:CN$104,48,0),"0"),)</f>
        <v>0</v>
      </c>
      <c r="BA127" s="398">
        <f>SUM(IFERROR(VLOOKUP($A127,'Season 1'!AJ$4:CM$104,39,0),"0"),IFERROR(VLOOKUP($A127,'Season 2'!AK$4:CN$104,49,0),"0"),)</f>
        <v>0</v>
      </c>
      <c r="BB127" s="518">
        <f>SUM(IFERROR(VLOOKUP($A127,'Season 1'!AJ$4:CM$104,40,0),"0"),IFERROR(VLOOKUP($A127,'Season 2'!AK$4:CN$104,50,0),"0"),)</f>
        <v>0</v>
      </c>
      <c r="BC127" s="21">
        <f>SUM(IFERROR(VLOOKUP($A127,'Season 1'!AJ$4:CM$104,41,0),"0"),IFERROR(VLOOKUP($A127,'Season 2'!AK$4:CN$104,51,0),"0"),)</f>
        <v>0</v>
      </c>
      <c r="BD127" s="402">
        <f>SUM(IFERROR(VLOOKUP($A127,'Season 1'!AJ$4:CM$104,42,0),"0"),IFERROR(VLOOKUP($A127,'Season 2'!AK$4:CN$104,52,0),"0"),)</f>
        <v>0</v>
      </c>
      <c r="BE127" s="561">
        <f>SUM(
IFERROR(VLOOKUP($A127,'Season 1'!AJ$4:CM$104,48,0),"0"),IFERROR(VLOOKUP($A127,'Season 2'!AK$4:CN$104,53,0),"0"),
IFERROR(VLOOKUP($A127,'Season 3'!AK$4:CN$104,53,0),"0"),IFERROR(VLOOKUP($A127,'Season 4'!AK$4:CN$104,53,0),"0"),
IFERROR(VLOOKUP($A127,'Season 5'!AK$4:CN$104,53,0),"0"),IFERROR(VLOOKUP($A127,'Season 6'!AK$4:CN$104,53,0),"0"),
IFERROR(VLOOKUP($A127,'Season 7'!AK$4:CN$104,53,0),"0"),IFERROR(VLOOKUP($A127,'Season 8'!AK$4:CN$104,53,0),"0"),
IFERROR(VLOOKUP($A127,'Season 9'!AK$4:CN$104,53,0),"0"),IFERROR(VLOOKUP($A127,'Season 10'!AK$4:CN$104,53,0),"0"),
IFERROR(VLOOKUP($A127,'Season 11'!AK$4:CN$104,53,0),"0"),IFERROR(VLOOKUP($A127,'Season 12'!AK$4:CN$104,53,0),"0"),
IFERROR(VLOOKUP($A127,'Season 13'!AK$4:CN$104,53,0),"0"),IFERROR(VLOOKUP($A127,'Season 14'!AK$4:CN$104,53,0),"0"),IFERROR(VLOOKUP($A127,'Season 15'!AK$4:CN$104,53,0),"0"),)</f>
        <v>0</v>
      </c>
      <c r="BF127" s="562">
        <f>SUM(
IFERROR(VLOOKUP($A127,'Season 1'!AJ$4:CM$104,49,0),"0"),IFERROR(VLOOKUP($A127,'Season 2'!AK$4:CN$104,54,0),"0"),
IFERROR(VLOOKUP($A127,'Season 3'!AK$4:CN$104,54,0),"0"),IFERROR(VLOOKUP($A127,'Season 4'!AK$4:CN$104,54,0),"0"),
IFERROR(VLOOKUP($A127,'Season 5'!AK$4:CN$104,54,0),"0"),IFERROR(VLOOKUP($A127,'Season 6'!AK$4:CN$104,54,0),"0"),
IFERROR(VLOOKUP($A127,'Season 7'!AK$4:CN$104,54,0),"0"),IFERROR(VLOOKUP($A127,'Season 8'!AK$4:CN$104,54,0),"0"),
IFERROR(VLOOKUP($A127,'Season 9'!AK$4:CN$104,54,0),"0"),IFERROR(VLOOKUP($A127,'Season 10'!AK$4:CN$104,54,0),"0"),
IFERROR(VLOOKUP($A127,'Season 11'!AK$4:CN$104,540),"0"),IFERROR(VLOOKUP($A127,'Season 12'!AK$4:CN$104,54,0),"0"),
IFERROR(VLOOKUP($A127,'Season 13'!AK$4:CN$104,54,0),"0"),IFERROR(VLOOKUP($A127,'Season 14'!AK$4:CN$104,54,0),"0"),IFERROR(VLOOKUP($A127,'Season 15'!AK$4:CN$104,54,0),"0"),)</f>
        <v>0</v>
      </c>
      <c r="BG127" s="529" t="e">
        <f t="shared" si="3"/>
        <v>#DIV/0!</v>
      </c>
      <c r="BI127" s="553"/>
      <c r="BJ127" s="553"/>
      <c r="BK127" s="553"/>
      <c r="BL127" s="553"/>
      <c r="BM127" s="553"/>
      <c r="BN127" s="553"/>
      <c r="BO127" s="822"/>
      <c r="BP127" s="822"/>
      <c r="BQ127" s="822"/>
      <c r="BR127" s="822"/>
      <c r="BS127" s="12" t="str">
        <f>IFERROR(VLOOKUP($A127,'Season 1'!$AJ$4:$CM$104,50,0),"0")</f>
        <v>0</v>
      </c>
      <c r="BT127" s="12" t="str">
        <f>IFERROR(VLOOKUP($A127,'Season 1'!$AJ$4:$CM$104,51,0),"0")</f>
        <v>0</v>
      </c>
      <c r="BU127" s="12" t="str">
        <f>IFERROR(VLOOKUP($A127,'Season 2'!$AK$4:$CN$104,55,0),"0")</f>
        <v>0</v>
      </c>
      <c r="BV127" s="12" t="str">
        <f>IFERROR(VLOOKUP($A127,'Season 2'!$AK$4:$CN$104,56,0),"0")</f>
        <v>0</v>
      </c>
      <c r="BW127" s="12" t="str">
        <f>IFERROR(VLOOKUP($A127,'Season 3'!$AK$4:$CN$104,55,0),"0")</f>
        <v>0</v>
      </c>
      <c r="BX127" s="12" t="str">
        <f>IFERROR(VLOOKUP($A127,'Season 3'!$AK$4:$CN$104,56,0),"0")</f>
        <v>0</v>
      </c>
      <c r="BY127" s="12" t="str">
        <f>IFERROR(VLOOKUP($A127,'Season 4'!$AK$4:$CN$104,55,0),"0")</f>
        <v>0</v>
      </c>
      <c r="BZ127" s="12" t="str">
        <f>IFERROR(VLOOKUP($A127,'Season 4'!$AK$4:$CN$104,56,0),"0")</f>
        <v>0</v>
      </c>
      <c r="CA127" s="12" t="str">
        <f>IFERROR(VLOOKUP($A127,'Season 5'!$AK$4:$CN$104,55,0),"0")</f>
        <v>0</v>
      </c>
      <c r="CB127" s="12" t="str">
        <f>IFERROR(VLOOKUP($A127,'Season 5'!$AK$4:$CN$104,56,0),"0")</f>
        <v>0</v>
      </c>
      <c r="CC127" s="12" t="str">
        <f>IFERROR(VLOOKUP($A127,'Season 6'!$AK$4:$CN$104,55,0),"0")</f>
        <v>0</v>
      </c>
      <c r="CD127" s="12" t="str">
        <f>IFERROR(VLOOKUP($A127,'Season 6'!$AK$4:$CN$104,56,0),"0")</f>
        <v>0</v>
      </c>
      <c r="CE127" s="12" t="str">
        <f>IFERROR(VLOOKUP($A127,'Season 7'!$AK$4:$CN$104,55,0),"0")</f>
        <v>0</v>
      </c>
      <c r="CF127" s="12" t="str">
        <f>IFERROR(VLOOKUP($A127,'Season 7'!$AK$4:$CN$104,56,0),"0")</f>
        <v>0</v>
      </c>
      <c r="CG127" s="12" t="str">
        <f>IFERROR(VLOOKUP($A127,'Season 8'!$AK$4:$CN$104,55,0),"0")</f>
        <v>0</v>
      </c>
      <c r="CH127" s="12" t="str">
        <f>IFERROR(VLOOKUP($A127,'Season 8'!$AK$4:$CN$104,56,0),"0")</f>
        <v>0</v>
      </c>
      <c r="CI127" s="12" t="str">
        <f>IFERROR(VLOOKUP($A127,'Season 9'!$AK$4:$CN$104,55,0),"0")</f>
        <v>0</v>
      </c>
      <c r="CJ127" s="12" t="str">
        <f>IFERROR(VLOOKUP($A127,'Season 9'!$AK$4:$CN$104,56,0),"0")</f>
        <v>0</v>
      </c>
      <c r="CK127" s="12" t="str">
        <f>IFERROR(VLOOKUP($A127,'Season 10'!$AK$4:$CN$104,55,0),"0")</f>
        <v>0</v>
      </c>
      <c r="CL127" s="12" t="str">
        <f>IFERROR(VLOOKUP($A127,'Season 10'!$AK$4:$CN$104,56,0),"0")</f>
        <v>0</v>
      </c>
      <c r="CM127" s="12" t="str">
        <f>IFERROR(VLOOKUP($A127,'Season 11'!$AK$4:$CN$104,55,0),"0")</f>
        <v>0</v>
      </c>
      <c r="CN127" s="12" t="str">
        <f>IFERROR(VLOOKUP($A127,'Season 11'!$AK$4:$CN$104,56,0),"0")</f>
        <v>0</v>
      </c>
      <c r="CO127" s="12" t="str">
        <f>IFERROR(VLOOKUP($A127,'Season 12'!$AK$4:$CN$104,55,0),"0")</f>
        <v>0</v>
      </c>
      <c r="CP127" s="12" t="str">
        <f>IFERROR(VLOOKUP($A127,'Season 12'!$AK$4:$CN$104,56,0),"0")</f>
        <v>0</v>
      </c>
      <c r="CQ127" s="12" t="str">
        <f>IFERROR(VLOOKUP($A127,'Season 13'!$AK$4:$CN$104,55,0),"0")</f>
        <v>0</v>
      </c>
      <c r="CR127" s="12" t="str">
        <f>IFERROR(VLOOKUP($A127,'Season 13'!$AK$4:$CN$104,56,0),"0")</f>
        <v>0</v>
      </c>
      <c r="CS127" s="12" t="str">
        <f>IFERROR(VLOOKUP($A127,'Season 14'!$AK$4:$CN$104,55,0),"0")</f>
        <v>0</v>
      </c>
      <c r="CT127" s="12" t="str">
        <f>IFERROR(VLOOKUP($A127,'Season 14'!$AK$4:$CN$104,56,0),"0")</f>
        <v>0</v>
      </c>
      <c r="CU127" s="12" t="str">
        <f>IFERROR(VLOOKUP($A127,'Season 15'!$AK$4:$CN$104,55,0),"0")</f>
        <v>0</v>
      </c>
      <c r="CV127" s="12" t="str">
        <f>IFERROR(VLOOKUP($A127,'Season 15'!$AK$4:$CN$104,56,0),"0")</f>
        <v>0</v>
      </c>
    </row>
    <row r="128" spans="1:100" x14ac:dyDescent="0.25">
      <c r="A128" s="2" t="s">
        <v>35</v>
      </c>
      <c r="B128" s="516" t="str">
        <f>IFERROR(VLOOKUP('Data Totals'!A128,'Season 1'!AJ$4:CH$104,2,FALSE),IFERROR(VLOOKUP('Data Totals'!A128,'Season 2'!AK$4:CI$104,2,FALSE),IFERROR(VLOOKUP('Data Totals'!A128,'Season 3'!AK$4:CI$104,2,FALSE),IFERROR(VLOOKUP('Data Totals'!A128,'Season 4'!AK$4:CI$104,2,FALSE),IFERROR(VLOOKUP('Data Totals'!A128,'Season 5'!AK$4:CI$104,2,FALSE),IFERROR(VLOOKUP('Data Totals'!A128,'Season 6'!AK$4:CI$104,2,FALSE),IFERROR(VLOOKUP('Data Totals'!A128,'Season 7'!AK$4:CI$104,2,FALSE),IFERROR(VLOOKUP('Data Totals'!A128,'Season 8'!AK$4:CI$104,2,FALSE),IFERROR(VLOOKUP('Data Totals'!A128,'Season 9'!AK$4:CI$104,2,FALSE),IFERROR(VLOOKUP('Data Totals'!A128,'Season 10'!AK$4:CI$104,2,FALSE),IFERROR(VLOOKUP('Data Totals'!A128,'Season 11'!AK$4:CI$104,2,FALSE),IFERROR(VLOOKUP('Data Totals'!A128,'Season 12'!AK$4:CI$104,2,FALSE),IFERROR(VLOOKUP('Data Totals'!A128,'Season 13'!AK$4:CI$104,2,FALSE),IFERROR(VLOOKUP('Data Totals'!A128,'Season 14'!AK$4:CI$104,2,FALSE),IFERROR(VLOOKUP('Data Totals'!A128,'Season 15'!AK$4:CI$104,2,FALSE),"N/A")))))))))))))))</f>
        <v>N/A</v>
      </c>
      <c r="C128" s="517" t="str">
        <f>IFERROR(VLOOKUP('Data Totals'!A128,'Season 1'!AJ$4:CH$104,3,FALSE),IFERROR(VLOOKUP('Data Totals'!A128,'Season 2'!AK$4:CI$104,3,FALSE),IFERROR(VLOOKUP('Data Totals'!A128,'Season 3'!AK$4:CI$104,3,FALSE),IFERROR(VLOOKUP('Data Totals'!A128,'Season 4'!AK$4:CI$104,3,FALSE),IFERROR(VLOOKUP('Data Totals'!A128,'Season 5'!AK$4:CI$104,3,FALSE),IFERROR(VLOOKUP('Data Totals'!A128,'Season 6'!AK$4:CI$104,3,FALSE),IFERROR(VLOOKUP('Data Totals'!A128,'Season 7'!AK$4:CI$104,3,FALSE),IFERROR(VLOOKUP('Data Totals'!A128,'Season 8'!AK$4:CI$104,3,FALSE),IFERROR(VLOOKUP('Data Totals'!A128,'Season 9'!AK$4:CI$104,3,FALSE),IFERROR(VLOOKUP('Data Totals'!A128,'Season 10'!AK$4:CI$104,3,FALSE),IFERROR(VLOOKUP('Data Totals'!A128,'Season 11'!AK$4:CI$104,3,FALSE),IFERROR(VLOOKUP('Data Totals'!A128,'Season 12'!AK$4:CI$104,3,FALSE),IFERROR(VLOOKUP('Data Totals'!A128,'Season 13'!AK$4:CI$104,3,FALSE),IFERROR(VLOOKUP('Data Totals'!A128,'Season 14'!AK$4:CI$104,3,FALSE),IFERROR(VLOOKUP('Data Totals'!A128,'Season 15'!AK$4:CI$104,3,FALSE),"N/A")))))))))))))))</f>
        <v>N/A</v>
      </c>
      <c r="D128" s="517" t="str">
        <f>IFERROR(VLOOKUP('Data Totals'!A128,'Season 15'!AK$4:CI$104,4,FALSE),IFERROR(VLOOKUP('Data Totals'!A128,'Season 14'!AK$4:CI$104,4,FALSE),IFERROR(VLOOKUP('Data Totals'!A128,'Season 13'!AK$4:CI$104,4,FALSE),IFERROR(VLOOKUP('Data Totals'!A128,'Season 12'!AK$4:CI$104,4,FALSE),IFERROR(VLOOKUP('Data Totals'!A128,'Season 11'!AK$4:CI$104,4,FALSE),IFERROR(VLOOKUP('Data Totals'!A128,'Season 10'!AK$4:CI$104,4,FALSE),IFERROR(VLOOKUP('Data Totals'!A128,'Season 9'!AK$4:CI$104,4,FALSE),IFERROR(VLOOKUP('Data Totals'!A128,'Season 8'!AK$4:CI$104,4,FALSE),IFERROR(VLOOKUP('Data Totals'!A128,'Season 7'!AK$4:CI$104,4,FALSE),IFERROR(VLOOKUP('Data Totals'!A128,'Season 6'!AK$4:CI$104,4,FALSE),IFERROR(VLOOKUP('Data Totals'!A128,'Season 5'!AK$4:CI$104,4,FALSE),IFERROR(VLOOKUP('Data Totals'!A128,'Season 4'!AK$4:CI$104,4,FALSE),IFERROR(VLOOKUP('Data Totals'!A128,'Season 3'!AK$4:CI$104,4,FALSE),IFERROR(VLOOKUP('Data Totals'!A128,'Season 2'!AK$4:CI$104,4,FALSE),IFERROR(VLOOKUP('Data Totals'!A128,'Season 1'!AJ$4:CH$104,4,FALSE),"N/A")))))))))))))))</f>
        <v>N/A</v>
      </c>
      <c r="E128" s="517" t="e">
        <f t="shared" si="2"/>
        <v>#VALUE!</v>
      </c>
      <c r="F128" s="398">
        <f>SUM(IFERROR(VLOOKUP(A128,BI$3:BN$152,2,0),"0"),
IFERROR(VLOOKUP(A128,'Season 1'!AJ$4:CM$104,7,0),"0"),IFERROR(VLOOKUP(A128,'Season 2'!AK$4:CN$104,7,0),"0"),
IFERROR(VLOOKUP(A128,'Season 3'!AK$4:CN$104,7,0),"0"),IFERROR(VLOOKUP(A128,'Season 4'!AK$4:CN$104,7,0),"0"),
IFERROR(VLOOKUP(A128,'Season 5'!AK$4:CN$104,7,0),"0"),IFERROR(VLOOKUP(A128,'Season 6'!AK$4:CN$104,7,0),"0"),
IFERROR(VLOOKUP(A128,'Season 7'!AK$4:CN$104,7,0),"0"),IFERROR(VLOOKUP(A128,'Season 8'!AK$4:CN$104,7,0),"0"),
IFERROR(VLOOKUP(A128,'Season 9'!AK$4:CN$104,7,0),"0"),IFERROR(VLOOKUP(A128,'Season 10'!AK$4:CN$104,7,0),"0"),
IFERROR(VLOOKUP(A128,'Season 11'!AK$4:CN$104,7,0),"0"),IFERROR(VLOOKUP(A128,'Season 12'!AK$4:CN$104,7,0),"0"),
IFERROR(VLOOKUP(A128,'Season 13'!AK$4:CN$104,7,0),"0"),IFERROR(VLOOKUP(A128,'Season 14'!AK$4:CN$104,7,0),"0"),IFERROR(VLOOKUP(A128,'Season 15'!AK$4:CN$104,7,0),"0"),)</f>
        <v>0</v>
      </c>
      <c r="G128" s="398">
        <f>SUM(
IFERROR(VLOOKUP(A128,'Season 1'!AJ$4:CM$104,8,0),"0"),IFERROR(VLOOKUP(A128,'Season 2'!AK$4:CN$104,8,0),"0"),
IFERROR(VLOOKUP(A128,'Season 3'!AK$4:CN$104,8,0),"0"),IFERROR(VLOOKUP(A128,'Season 4'!AK$4:CN$104,8,0),"0"),
IFERROR(VLOOKUP(A128,'Season 5'!AK$4:CN$104,8,0),"0"),IFERROR(VLOOKUP(A128,'Season 6'!AK$4:CN$104,8,0),"0"),
IFERROR(VLOOKUP(A128,'Season 7'!AK$4:CN$104,8,0),"0"),IFERROR(VLOOKUP(A128,'Season 8'!AK$4:CN$104,8,0),"0"),
IFERROR(VLOOKUP(A128,'Season 9'!AK$4:CN$104,8,0),"0"),IFERROR(VLOOKUP(A128,'Season 10'!AK$4:CN$104,8,0),"0"),
IFERROR(VLOOKUP(A128,'Season 11'!AK$4:CN$104,8,0),"0"),IFERROR(VLOOKUP(A128,'Season 12'!AK$4:CN$104,8,0),"0"),
IFERROR(VLOOKUP(A128,'Season 13'!AK$4:CN$104,8,0),"0"),IFERROR(VLOOKUP(A128,'Season 14'!AK$4:CN$104,8,0),"0"),IFERROR(VLOOKUP(A128,'Season 15'!AK$4:CN$104,8,0),"0"),)</f>
        <v>0</v>
      </c>
      <c r="H128" s="329">
        <f>SUM(
IFERROR(VLOOKUP(A128,'Season 1'!AJ$4:CM$104,9,0),"0"),IFERROR(VLOOKUP(A128,'Season 2'!AK$4:CN$104,9,0),"0"),
IFERROR(VLOOKUP(A128,'Season 3'!AK$4:CN$104,9,0),"0"),IFERROR(VLOOKUP(A128,'Season 4'!AK$4:CN$104,9,0),"0"),
IFERROR(VLOOKUP(A128,'Season 5'!AK$4:CN$104,9,0),"0"),IFERROR(VLOOKUP(A128,'Season 6'!AK$4:CN$104,9,0),"0"),
IFERROR(VLOOKUP(A128,'Season 7'!AK$4:CN$104,9,0),"0"),IFERROR(VLOOKUP(A128,'Season 8'!AK$4:CN$104,9,0),"0"),
IFERROR(VLOOKUP(A128,'Season 9'!AK$4:CN$104,9,0),"0"),IFERROR(VLOOKUP(A128,'Season 10'!AK$4:CN$104,9,0),"0"),
IFERROR(VLOOKUP(A128,'Season 11'!AK$4:CN$104,9,0),"0"),IFERROR(VLOOKUP(A128,'Season 12'!AK$4:CN$104,9,0),"0"),
IFERROR(VLOOKUP(A128,'Season 13'!AK$4:CN$104,9,0),"0"),IFERROR(VLOOKUP(A128,'Season 14'!AK$4:CN$104,9,0),"0"),IFERROR(VLOOKUP(A128,'Season 15'!AK$4:CN$104,9,0),"0"),)</f>
        <v>0</v>
      </c>
      <c r="I128" s="518">
        <f>SUM(
IFERROR(VLOOKUP(A128,'Season 1'!AJ$4:CM$104,10,0),"0"),IFERROR(VLOOKUP(A128,'Season 2'!AK$4:CN$104,10,0),"0"),
IFERROR(VLOOKUP(A128,'Season 3'!AK$4:CN$104,10,0),"0"),IFERROR(VLOOKUP(A128,'Season 4'!AK$4:CN$104,10,0),"0"),
IFERROR(VLOOKUP(A128,'Season 5'!AK$4:CN$104,10,0),"0"),IFERROR(VLOOKUP(A128,'Season 6'!AK$4:CN$104,10,0),"0"),
IFERROR(VLOOKUP(A128,'Season 7'!AK$4:CN$104,10,0),"0"),IFERROR(VLOOKUP(A128,'Season 8'!AK$4:CN$104,10,0),"0"),
IFERROR(VLOOKUP(A128,'Season 9'!AK$4:CN$104,10,0),"0"),IFERROR(VLOOKUP(A128,'Season 10'!AK$4:CN$104,10,0),"0"),
IFERROR(VLOOKUP(A128,'Season 11'!AK$4:CN$104,10,0),"0"),IFERROR(VLOOKUP(A128,'Season 12'!AK$4:CN$104,10,0),"0"),
IFERROR(VLOOKUP(A128,'Season 13'!AK$4:CN$104,10,0),"0"),IFERROR(VLOOKUP(A128,'Season 14'!AK$4:CN$104,10,0),"0"),IFERROR(VLOOKUP(A128,'Season 15'!AK$4:CN$104,10,0),"0"),)</f>
        <v>0</v>
      </c>
      <c r="J128" s="21">
        <f>SUM(IFERROR(VLOOKUP(A128,BI$3:BN$152,3,0),"0"),
IFERROR(VLOOKUP(A128,'Season 1'!AJ$4:CM$104,11,0),"0"),IFERROR(VLOOKUP(A128,'Season 2'!AK$4:CN$104,11,0),"0"),
IFERROR(VLOOKUP(A128,'Season 3'!AK$4:CN$104,11,0),"0"),IFERROR(VLOOKUP(A128,'Season 4'!AK$4:CN$104,11,0),"0"),
IFERROR(VLOOKUP(A128,'Season 5'!AK$4:CN$104,11,0),"0"),IFERROR(VLOOKUP(A128,'Season 6'!AK$4:CN$104,11,0),"0"),
IFERROR(VLOOKUP(A128,'Season 7'!AK$4:CN$104,11,0),"0"),IFERROR(VLOOKUP(A128,'Season 8'!AK$4:CN$104,11,0),"0"),
IFERROR(VLOOKUP(A128,'Season 9'!AK$4:CN$104,11,0),"0"),IFERROR(VLOOKUP(A128,'Season 10'!AK$4:CN$104,11,0),"0"),
IFERROR(VLOOKUP(A128,'Season 11'!AK$4:CN$104,11,0),"0"),IFERROR(VLOOKUP(A128,'Season 12'!AK$4:CN$104,11,0),"0"),
IFERROR(VLOOKUP(A128,'Season 13'!AK$4:CN$104,11,0),"0"),IFERROR(VLOOKUP(A128,'Season 14'!AK$4:CN$104,11,0),"0"),IFERROR(VLOOKUP(A128,'Season 15'!AK$4:CN$104,11,0),"0"),)</f>
        <v>0</v>
      </c>
      <c r="K128" s="402">
        <f>SUM(IFERROR(VLOOKUP($A128,BI$3:BN$152,4,0),"0"),
IFERROR(VLOOKUP($A128,'Season 1'!AJ$4:CM$104,12,0),"0"),IFERROR(VLOOKUP($A128,'Season 2'!AK$4:CN$104,12,0),"0"),
IFERROR(VLOOKUP($A128,'Season 3'!AK$4:CN$104,12,0),"0"),IFERROR(VLOOKUP($A128,'Season 4'!AK$4:CN$104,12,0),"0"),
IFERROR(VLOOKUP($A128,'Season 5'!AK$4:CN$104,12,0),"0"),IFERROR(VLOOKUP($A128,'Season 6'!AK$4:CN$104,12,0),"0"),
IFERROR(VLOOKUP($A128,'Season 7'!AK$4:CN$104,12,0),"0"),IFERROR(VLOOKUP($A128,'Season 8'!AK$4:CN$104,12,0),"0"),
IFERROR(VLOOKUP($A128,'Season 9'!AK$4:CN$104,12,0),"0"),IFERROR(VLOOKUP($A128,'Season 10'!AK$4:CN$104,12,0),"0"),
IFERROR(VLOOKUP($A128,'Season 11'!AK$4:CN$104,12,0),"0"),IFERROR(VLOOKUP($A128,'Season 12'!AK$4:CN$104,12,0),"0"),
IFERROR(VLOOKUP($A128,'Season 13'!AK$4:CN$104,12,0),"0"),IFERROR(VLOOKUP($A128,'Season 14'!AK$4:CN$104,12,0),"0"),IFERROR(VLOOKUP(A128,'Season 15'!AK$4:CN$104,12,0),"0"),)</f>
        <v>0</v>
      </c>
      <c r="L128" s="403">
        <f>SUM(
IFERROR(VLOOKUP($A128,'Season 1'!AJ$4:CM$104,13,0),"0"),IFERROR(VLOOKUP($A128,'Season 2'!AK$4:CN$104,13,0),"0"),
IFERROR(VLOOKUP($A128,'Season 3'!AK$4:CN$104,13,0),"0"),IFERROR(VLOOKUP($A128,'Season 4'!AK$4:CN$104,13,0),"0"),
IFERROR(VLOOKUP($A128,'Season 5'!AK$4:CN$104,13,0),"0"),IFERROR(VLOOKUP($A128,'Season 6'!AK$4:CN$104,13,0),"0"),
IFERROR(VLOOKUP($A128,'Season 7'!AK$4:CN$104,13,0),"0"),IFERROR(VLOOKUP($A128,'Season 8'!AK$4:CN$104,13,0),"0"),
IFERROR(VLOOKUP($A128,'Season 9'!AK$4:CN$104,13,0),"0"),IFERROR(VLOOKUP($A128,'Season 10'!AK$4:CN$104,13,0),"0"),
IFERROR(VLOOKUP($A128,'Season 11'!AK$4:CN$104,13,0),"0"),IFERROR(VLOOKUP($A128,'Season 12'!AK$4:CN$104,13,0),"0"),
IFERROR(VLOOKUP($A128,'Season 13'!AK$4:CN$104,13,0),"0"),IFERROR(VLOOKUP($A128,'Season 14'!AK$4:CN$104,13,0),"0"),IFERROR(VLOOKUP(A128,'Season 15'!AK$4:CN$104,13,0),"0"),)</f>
        <v>0</v>
      </c>
      <c r="M128" s="398">
        <f>SUM(
IFERROR(VLOOKUP($A128,'Season 1'!AJ$4:CM$104,14,0),"0"),IFERROR(VLOOKUP($A128,'Season 2'!AK$4:CN$104,14,0),"0"),
IFERROR(VLOOKUP($A128,'Season 3'!AK$4:CN$104,14,0),"0"),IFERROR(VLOOKUP($A128,'Season 4'!AK$4:CN$104,14,0),"0"),
IFERROR(VLOOKUP($A128,'Season 5'!AK$4:CN$104,14,0),"0"),IFERROR(VLOOKUP($A128,'Season 6'!AK$4:CN$104,14,0),"0"),
IFERROR(VLOOKUP($A128,'Season 7'!AK$4:CN$104,14,0),"0"),IFERROR(VLOOKUP($A128,'Season 8'!AK$4:CN$104,14,0),"0"),
IFERROR(VLOOKUP($A128,'Season 9'!AK$4:CN$104,14,0),"0"),IFERROR(VLOOKUP($A128,'Season 10'!AK$4:CN$104,14,0),"0"),
IFERROR(VLOOKUP($A128,'Season 11'!AK$4:CN$104,14,0),"0"),IFERROR(VLOOKUP($A128,'Season 12'!AK$4:CN$104,14,0),"0"),
IFERROR(VLOOKUP($A128,'Season 13'!AK$4:CN$104,14,0),"0"),IFERROR(VLOOKUP($A128,'Season 14'!AK$4:CN$104,14,0),"0"),IFERROR(VLOOKUP(A128,'Season 15'!AK$4:CN$104,14,0),"0"),)</f>
        <v>0</v>
      </c>
      <c r="N128" s="518">
        <f>SUM(
IFERROR(VLOOKUP($A128,'Season 1'!AJ$4:CM$104,15,0),"0"),IFERROR(VLOOKUP($A128,'Season 2'!AK$4:CN$104,15,0),"0"),
IFERROR(VLOOKUP($A128,'Season 3'!AK$4:CN$104,15,0),"0"),IFERROR(VLOOKUP($A128,'Season 4'!AK$4:CN$104,15,0),"0"),
IFERROR(VLOOKUP($A128,'Season 5'!AK$4:CN$104,15,0),"0"),IFERROR(VLOOKUP($A128,'Season 6'!AK$4:CN$104,15,0),"0"),
IFERROR(VLOOKUP($A128,'Season 7'!AK$4:CN$104,15,0),"0"),IFERROR(VLOOKUP($A128,'Season 8'!AK$4:CN$104,15,0),"0"),
IFERROR(VLOOKUP($A128,'Season 9'!AK$4:CN$104,15,0),"0"),IFERROR(VLOOKUP($A128,'Season 10'!AK$4:CN$104,15,0),"0"),
IFERROR(VLOOKUP($A128,'Season 11'!AK$4:CN$104,15,0),"0"),IFERROR(VLOOKUP($A128,'Season 12'!AK$4:CN$104,15,0),"0"),
IFERROR(VLOOKUP($A128,'Season 13'!AK$4:CN$104,15,0),"0"),IFERROR(VLOOKUP($A128,'Season 14'!AK$4:CN$104,15,0),"0"),IFERROR(VLOOKUP(A128,'Season 15'!AK$4:CN$104,15,0),"0"),)</f>
        <v>0</v>
      </c>
      <c r="O128" s="21">
        <f>SUM(
IFERROR(VLOOKUP($A128,'Season 1'!AJ$4:CM$104,16,0),"0"),IFERROR(VLOOKUP($A128,'Season 2'!AK$4:CN$104,16,0),"0"),
IFERROR(VLOOKUP($A128,'Season 3'!AK$4:CN$104,16,0),"0"),IFERROR(VLOOKUP($A128,'Season 4'!AK$4:CN$104,16,0),"0"),
IFERROR(VLOOKUP($A128,'Season 5'!AK$4:CN$104,16,0),"0"),IFERROR(VLOOKUP($A128,'Season 6'!AK$4:CN$104,16,0),"0"),
IFERROR(VLOOKUP($A128,'Season 7'!AK$4:CN$104,16,0),"0"),IFERROR(VLOOKUP($A128,'Season 8'!AK$4:CN$104,16,0),"0"),
IFERROR(VLOOKUP($A128,'Season 9'!AK$4:CN$104,16,0),"0"),IFERROR(VLOOKUP($A128,'Season 10'!AK$4:CN$104,16,0),"0"),
IFERROR(VLOOKUP($A128,'Season 11'!AK$4:CN$104,16,0),"0"),IFERROR(VLOOKUP($A128,'Season 12'!AK$4:CN$104,16,0),"0"),
IFERROR(VLOOKUP($A128,'Season 13'!AK$4:CN$104,16,0),"0"),IFERROR(VLOOKUP($A128,'Season 14'!AK$4:CN$104,16,0),"0"),IFERROR(VLOOKUP(A128,'Season 15'!AK$4:CN$104,16,0),"0"),)</f>
        <v>0</v>
      </c>
      <c r="P128" s="402">
        <f>SUM(
IFERROR(VLOOKUP($A128,'Season 1'!AJ$4:CM$104,17,0),"0"),IFERROR(VLOOKUP($A128,'Season 2'!AK$4:CN$104,17,0),"0"),
IFERROR(VLOOKUP($A128,'Season 3'!AK$4:CN$104,17,0),"0"),IFERROR(VLOOKUP($A128,'Season 4'!AK$4:CN$104,17,0),"0"),
IFERROR(VLOOKUP($A128,'Season 5'!AK$4:CN$104,17,0),"0"),IFERROR(VLOOKUP($A128,'Season 6'!AK$4:CN$104,17,0),"0"),
IFERROR(VLOOKUP($A128,'Season 7'!AK$4:CN$104,17,0),"0"),IFERROR(VLOOKUP($A128,'Season 8'!AK$4:CN$104,17,0),"0"),
IFERROR(VLOOKUP($A128,'Season 9'!AK$4:CN$104,17,0),"0"),IFERROR(VLOOKUP($A128,'Season 10'!AK$4:CN$104,17,0),"0"),
IFERROR(VLOOKUP($A128,'Season 11'!AK$4:CN$104,17,0),"0"),IFERROR(VLOOKUP($A128,'Season 12'!AK$4:CN$104,17,0),"0"),
IFERROR(VLOOKUP($A128,'Season 13'!AK$4:CN$104,17,0),"0"),IFERROR(VLOOKUP($A128,'Season 14'!AK$4:CN$104,17,0),"0"),IFERROR(VLOOKUP(A128,'Season 15'!AK$4:CN$104,17,0),"0"),)</f>
        <v>0</v>
      </c>
      <c r="Q128" s="403">
        <f>SUM(
IFERROR(VLOOKUP($A128,'Season 1'!AJ$4:CM$104,18,0),"0"),IFERROR(VLOOKUP($A128,'Season 2'!AK$4:CN$104,18,0),"0"),
IFERROR(VLOOKUP($A128,'Season 3'!AK$4:CN$104,18,0),"0"),IFERROR(VLOOKUP($A128,'Season 4'!AK$4:CN$104,18,0),"0"),
IFERROR(VLOOKUP($A128,'Season 5'!AK$4:CN$104,18,0),"0"),IFERROR(VLOOKUP($A128,'Season 6'!AK$4:CN$104,18,0),"0"),
IFERROR(VLOOKUP($A128,'Season 7'!AK$4:CN$104,18,0),"0"),IFERROR(VLOOKUP($A128,'Season 8'!AK$4:CN$104,18,0),"0"),
IFERROR(VLOOKUP($A128,'Season 9'!AK$4:CN$104,18,0),"0"),IFERROR(VLOOKUP($A128,'Season 10'!AK$4:CN$104,18,0),"0"),
IFERROR(VLOOKUP($A128,'Season 11'!AK$4:CN$104,18,0),"0"),IFERROR(VLOOKUP($A128,'Season 12'!AK$4:CN$104,18,0),"0"),
IFERROR(VLOOKUP($A128,'Season 13'!AK$4:CN$104,18,0),"0"),IFERROR(VLOOKUP($A128,'Season 14'!AK$4:CN$104,18,0),"0"),IFERROR(VLOOKUP(A128,'Season 15'!AK$4:CN$104,18,0),"0"),)</f>
        <v>0</v>
      </c>
      <c r="R128" s="398">
        <f>SUM(
IFERROR(VLOOKUP($A128,'Season 1'!AJ$4:CM$104,19,0),"0"),IFERROR(VLOOKUP($A128,'Season 2'!AK$4:CN$104,19,0),"0"),
IFERROR(VLOOKUP($A128,'Season 3'!AK$4:CN$104,19,0),"0"),IFERROR(VLOOKUP($A128,'Season 4'!AK$4:CN$104,19,0),"0"),
IFERROR(VLOOKUP($A128,'Season 5'!AK$4:CN$104,19,0),"0"),IFERROR(VLOOKUP($A128,'Season 6'!AK$4:CN$104,19,0),"0"),
IFERROR(VLOOKUP($A128,'Season 7'!AK$4:CN$104,19,0),"0"),IFERROR(VLOOKUP($A128,'Season 8'!AK$4:CN$104,19,0),"0"),
IFERROR(VLOOKUP($A128,'Season 9'!AK$4:CN$104,19,0),"0"),IFERROR(VLOOKUP($A128,'Season 10'!AK$4:CN$104,19,0),"0"),
IFERROR(VLOOKUP($A128,'Season 11'!AK$4:CN$104,19,0),"0"),IFERROR(VLOOKUP($A128,'Season 12'!AK$4:CN$104,19,0),"0"),
IFERROR(VLOOKUP($A128,'Season 13'!AK$4:CN$104,19,0),"0"),IFERROR(VLOOKUP($A128,'Season 14'!AK$4:CN$104,19,0),"0"),IFERROR(VLOOKUP(A128,'Season 15'!AK$4:CN$104,19,0),"0"),)</f>
        <v>0</v>
      </c>
      <c r="S128" s="518">
        <f>SUM(
IFERROR(VLOOKUP($A128,'Season 1'!AJ$4:CM$104,20,0),"0"),IFERROR(VLOOKUP($A128,'Season 2'!AK$4:CN$104,20,0),"0"),
IFERROR(VLOOKUP($A128,'Season 3'!AK$4:CN$104,20,0),"0"),IFERROR(VLOOKUP($A128,'Season 4'!AK$4:CN$104,20,0),"0"),
IFERROR(VLOOKUP($A128,'Season 5'!AK$4:CN$104,20,0),"0"),IFERROR(VLOOKUP($A128,'Season 6'!AK$4:CN$104,20,0),"0"),
IFERROR(VLOOKUP($A128,'Season 7'!AK$4:CN$104,20,0),"0"),IFERROR(VLOOKUP($A128,'Season 8'!AK$4:CN$104,20,0),"0"),
IFERROR(VLOOKUP($A128,'Season 9'!AK$4:CN$104,20,0),"0"),IFERROR(VLOOKUP($A128,'Season 10'!AK$4:CN$104,20,0),"0"),
IFERROR(VLOOKUP($A128,'Season 11'!AK$4:CN$104,20,0),"0"),IFERROR(VLOOKUP($A128,'Season 12'!AK$4:CN$104,20,0),"0"),
IFERROR(VLOOKUP($A128,'Season 13'!AK$4:CN$104,20,0),"0"),IFERROR(VLOOKUP($A128,'Season 14'!AK$4:CN$104,20,0),"0"),IFERROR(VLOOKUP(A128,'Season 15'!AK$4:CN$104,20,0),"0"),)</f>
        <v>0</v>
      </c>
      <c r="T128" s="21">
        <f>SUM(
IFERROR(VLOOKUP($A128,'Season 1'!AJ$4:CM$104,21,0),"0"),IFERROR(VLOOKUP($A128,'Season 2'!AK$4:CN$104,21,0),"0"),
IFERROR(VLOOKUP($A128,'Season 3'!AK$4:CN$104,21,0),"0"),IFERROR(VLOOKUP($A128,'Season 4'!AK$4:CN$104,21,0),"0"),
IFERROR(VLOOKUP($A128,'Season 5'!AK$4:CN$104,21,0),"0"),IFERROR(VLOOKUP($A128,'Season 6'!AK$4:CN$104,21,0),"0"),
IFERROR(VLOOKUP($A128,'Season 7'!AK$4:CN$104,21,0),"0"),IFERROR(VLOOKUP($A128,'Season 8'!AK$4:CN$104,21,0),"0"),
IFERROR(VLOOKUP($A128,'Season 9'!AK$4:CN$104,21,0),"0"),IFERROR(VLOOKUP($A128,'Season 10'!AK$4:CN$104,21,0),"0"),
IFERROR(VLOOKUP($A128,'Season 11'!AK$4:CN$104,21,0),"0"),IFERROR(VLOOKUP($A128,'Season 12'!AK$4:CN$104,21,0),"0"),
IFERROR(VLOOKUP($A128,'Season 13'!AK$4:CN$104,21,0),"0"),IFERROR(VLOOKUP($A128,'Season 14'!AK$4:CN$104,21,0),"0"),IFERROR(VLOOKUP(A128,'Season 15'!AK$4:CN$104,21,0),"0"),)</f>
        <v>0</v>
      </c>
      <c r="U128" s="402">
        <f>SUM(
IFERROR(VLOOKUP($A128,'Season 1'!AJ$4:CM$104,22,0),"0"),IFERROR(VLOOKUP($A128,'Season 2'!AK$4:CN$104,22,0),"0"),
IFERROR(VLOOKUP($A128,'Season 3'!AK$4:CN$104,22,0),"0"),IFERROR(VLOOKUP($A128,'Season 4'!AK$4:CN$104,22,0),"0"),
IFERROR(VLOOKUP($A128,'Season 5'!AK$4:CN$104,22,0),"0"),IFERROR(VLOOKUP($A128,'Season 6'!AK$4:CN$104,22,0),"0"),
IFERROR(VLOOKUP($A128,'Season 7'!AK$4:CN$104,22,0),"0"),IFERROR(VLOOKUP($A128,'Season 8'!AK$4:CN$104,22,0),"0"),
IFERROR(VLOOKUP($A128,'Season 9'!AK$4:CN$104,22,0),"0"),IFERROR(VLOOKUP($A128,'Season 10'!AK$4:CN$104,22,0),"0"),
IFERROR(VLOOKUP($A128,'Season 11'!AK$4:CN$104,22,0),"0"),IFERROR(VLOOKUP($A128,'Season 12'!AK$4:CN$104,22,0),"0"),
IFERROR(VLOOKUP($A128,'Season 13'!AK$4:CN$104,22,0),"0"),IFERROR(VLOOKUP($A128,'Season 14'!AK$4:CN$104,22,0),"0"),IFERROR(VLOOKUP(A128,'Season 15'!AK$4:CN$104,22,0),"0"),)</f>
        <v>0</v>
      </c>
      <c r="V128" s="403">
        <f>SUM(
IFERROR(VLOOKUP($A128,'Season 1'!AJ$4:CM$104,23,0),"0"),IFERROR(VLOOKUP($A128,'Season 2'!AK$4:CN$104,23,0),"0"),
IFERROR(VLOOKUP($A128,'Season 3'!AK$4:CN$104,23,0),"0"),IFERROR(VLOOKUP($A128,'Season 4'!AK$4:CN$104,23,0),"0"),
IFERROR(VLOOKUP($A128,'Season 5'!AK$4:CN$104,23,0),"0"),IFERROR(VLOOKUP($A128,'Season 6'!AK$4:CN$104,23,0),"0"),
IFERROR(VLOOKUP($A128,'Season 7'!AK$4:CN$104,23,0),"0"),IFERROR(VLOOKUP($A128,'Season 8'!AK$4:CN$104,23,0),"0"),
IFERROR(VLOOKUP($A128,'Season 9'!AK$4:CN$104,23,0),"0"),IFERROR(VLOOKUP($A128,'Season 10'!AK$4:CN$104,23,0),"0"),
IFERROR(VLOOKUP($A128,'Season 11'!AK$4:CN$104,23,0),"0"),IFERROR(VLOOKUP($A128,'Season 12'!AK$4:CN$104,23,0),"0"),
IFERROR(VLOOKUP($A128,'Season 13'!AK$4:CN$104,23,0),"0"),IFERROR(VLOOKUP($A128,'Season 14'!AK$4:CN$104,23,0),"0"),IFERROR(VLOOKUP($A128,'Season 15'!AK$4:CN$104,23,0),"0"),)</f>
        <v>0</v>
      </c>
      <c r="W128" s="398">
        <f>SUM(
IFERROR(VLOOKUP($A128,'Season 1'!AJ$4:CM$104,24,0),"0"),IFERROR(VLOOKUP($A128,'Season 2'!AK$4:CN$104,24,0),"0"),
IFERROR(VLOOKUP($A128,'Season 3'!AK$4:CN$104,24,0),"0"),IFERROR(VLOOKUP($A128,'Season 4'!AK$4:CN$104,24,0),"0"),
IFERROR(VLOOKUP($A128,'Season 5'!AK$4:CN$104,24,0),"0"),IFERROR(VLOOKUP($A128,'Season 6'!AK$4:CN$104,24,0),"0"),
IFERROR(VLOOKUP($A128,'Season 7'!AK$4:CN$104,24,0),"0"),IFERROR(VLOOKUP($A128,'Season 8'!AK$4:CN$104,24,0),"0"),
IFERROR(VLOOKUP($A128,'Season 9'!AK$4:CN$104,24,0),"0"),IFERROR(VLOOKUP($A128,'Season 10'!AK$4:CN$104,24,0),"0"),
IFERROR(VLOOKUP($A128,'Season 11'!AK$4:CN$104,24,0),"0"),IFERROR(VLOOKUP($A128,'Season 12'!AK$4:CN$104,24,0),"0"),
IFERROR(VLOOKUP($A128,'Season 13'!AK$4:CN$104,24,0),"0"),IFERROR(VLOOKUP($A128,'Season 14'!AK$4:CN$104,24,0),"0"),IFERROR(VLOOKUP($A128,'Season 15'!AK$4:CN$104,24,0),"0"),)</f>
        <v>0</v>
      </c>
      <c r="X128" s="518">
        <f>SUM(
IFERROR(VLOOKUP($A128,'Season 1'!AJ$4:CM$104,25,0),"0"),IFERROR(VLOOKUP($A128,'Season 2'!AK$4:CN$104,25,0),"0"),
IFERROR(VLOOKUP($A128,'Season 3'!AK$4:CN$104,25,0),"0"),IFERROR(VLOOKUP($A128,'Season 4'!AK$4:CN$104,25,0),"0"),
IFERROR(VLOOKUP($A128,'Season 5'!AK$4:CN$104,25,0),"0"),IFERROR(VLOOKUP($A128,'Season 6'!AK$4:CN$104,25,0),"0"),
IFERROR(VLOOKUP($A128,'Season 7'!AK$4:CN$104,25,0),"0"),IFERROR(VLOOKUP($A128,'Season 8'!AK$4:CN$104,25,0),"0"),
IFERROR(VLOOKUP($A128,'Season 9'!AK$4:CN$104,25,0),"0"),IFERROR(VLOOKUP($A128,'Season 10'!AK$4:CN$104,25,0),"0"),
IFERROR(VLOOKUP($A128,'Season 11'!AK$4:CN$104,25,0),"0"),IFERROR(VLOOKUP($A128,'Season 12'!AK$4:CN$104,25,0),"0"),
IFERROR(VLOOKUP($A128,'Season 13'!AK$4:CN$104,25,0),"0"),IFERROR(VLOOKUP($A128,'Season 14'!AK$4:CN$104,25,0),"0"),IFERROR(VLOOKUP($A128,'Season 15'!AK$4:CN$104,25,0),"0"),)</f>
        <v>0</v>
      </c>
      <c r="Y128" s="21">
        <f>SUM(
IFERROR(VLOOKUP($A128,'Season 1'!AJ$4:CM$104,26,0),"0"),IFERROR(VLOOKUP($A128,'Season 2'!AK$4:CN$104,26,0),"0"),
IFERROR(VLOOKUP($A128,'Season 3'!AK$4:CN$104,26,0),"0"),IFERROR(VLOOKUP($A128,'Season 4'!AK$4:CN$104,26,0),"0"),
IFERROR(VLOOKUP($A128,'Season 5'!AK$4:CN$104,26,0),"0"),IFERROR(VLOOKUP($A128,'Season 6'!AK$4:CN$104,26,0),"0"),
IFERROR(VLOOKUP($A128,'Season 7'!AK$4:CN$104,26,0),"0"),IFERROR(VLOOKUP($A128,'Season 8'!AK$4:CN$104,26,0),"0"),
IFERROR(VLOOKUP($A128,'Season 9'!AK$4:CN$104,26,0),"0"),IFERROR(VLOOKUP($A128,'Season 10'!AK$4:CN$104,26,0),"0"),
IFERROR(VLOOKUP($A128,'Season 11'!AK$4:CN$104,26,0),"0"),IFERROR(VLOOKUP($A128,'Season 12'!AK$4:CN$104,26,0),"0"),
IFERROR(VLOOKUP($A128,'Season 13'!AK$4:CN$104,26,0),"0"),IFERROR(VLOOKUP($A128,'Season 14'!AK$4:CN$104,26,0),"0"),IFERROR(VLOOKUP($A128,'Season 15'!AK$4:CN$104,26,0),"0"),)</f>
        <v>0</v>
      </c>
      <c r="Z128" s="402">
        <f>SUM(
IFERROR(VLOOKUP($A128,'Season 1'!AJ$4:CM$104,27,0),"0"),IFERROR(VLOOKUP($A128,'Season 2'!AK$4:CN$104,27,0),"0"),
IFERROR(VLOOKUP($A128,'Season 3'!AK$4:CN$104,27,0),"0"),IFERROR(VLOOKUP($A128,'Season 4'!AK$4:CN$104,27,0),"0"),
IFERROR(VLOOKUP($A128,'Season 5'!AK$4:CN$104,27,0),"0"),IFERROR(VLOOKUP($A128,'Season 6'!AK$4:CN$104,27,0),"0"),
IFERROR(VLOOKUP($A128,'Season 7'!AK$4:CN$104,27,0),"0"),IFERROR(VLOOKUP($A128,'Season 8'!AK$4:CN$104,27,0),"0"),
IFERROR(VLOOKUP($A128,'Season 9'!AK$4:CN$104,27,0),"0"),IFERROR(VLOOKUP($A128,'Season 10'!AK$4:CN$104,27,0),"0"),
IFERROR(VLOOKUP($A128,'Season 11'!AK$4:CN$104,27,0),"0"),IFERROR(VLOOKUP($A128,'Season 12'!AK$4:CN$104,27,0),"0"),
IFERROR(VLOOKUP($A128,'Season 13'!AK$4:CN$104,27,0),"0"),IFERROR(VLOOKUP($A128,'Season 14'!AK$4:CN$104,27,0),"0"),IFERROR(VLOOKUP($A128,'Season 15'!AK$4:CN$104,27,0),"0"),)</f>
        <v>0</v>
      </c>
      <c r="AA128" s="403">
        <f>SUM(
IFERROR(VLOOKUP($A128,'Season 1'!AJ$4:CM$104,28,0),"0"),IFERROR(VLOOKUP($A128,'Season 2'!AK$4:CN$104,28,0),"0"),
IFERROR(VLOOKUP($A128,'Season 3'!AK$4:CN$104,28,0),"0"),IFERROR(VLOOKUP($A128,'Season 4'!AK$4:CN$104,28,0),"0"),
IFERROR(VLOOKUP($A128,'Season 5'!AK$4:CN$104,28,0),"0"),IFERROR(VLOOKUP($A128,'Season 6'!AK$4:CN$104,28,0),"0"),
IFERROR(VLOOKUP($A128,'Season 7'!AK$4:CN$104,28,0),"0"),IFERROR(VLOOKUP($A128,'Season 8'!AK$4:CN$104,28,0),"0"),
IFERROR(VLOOKUP($A128,'Season 9'!AK$4:CN$104,28,0),"0"),IFERROR(VLOOKUP($A128,'Season 10'!AK$4:CN$104,28,0),"0"),
IFERROR(VLOOKUP($A128,'Season 11'!AK$4:CN$104,28,0),"0"),IFERROR(VLOOKUP($A128,'Season 12'!AK$4:CN$104,28,0),"0"),
IFERROR(VLOOKUP($A128,'Season 13'!AK$4:CN$104,28,0),"0"),IFERROR(VLOOKUP($A128,'Season 14'!AK$4:CN$104,28,0),"0"),IFERROR(VLOOKUP($A128,'Season 15'!AK$4:CN$104,28,0),"0"),)</f>
        <v>0</v>
      </c>
      <c r="AB128" s="398">
        <f>SUM(
IFERROR(VLOOKUP($A128,'Season 1'!AJ$4:CM$104,29,0),"0"),IFERROR(VLOOKUP($A128,'Season 2'!AK$4:CN$104,29,0),"0"),
IFERROR(VLOOKUP($A128,'Season 3'!AK$4:CN$104,29,0),"0"),IFERROR(VLOOKUP($A128,'Season 4'!AK$4:CN$104,29,0),"0"),
IFERROR(VLOOKUP($A128,'Season 5'!AK$4:CN$104,29,0),"0"),IFERROR(VLOOKUP($A128,'Season 6'!AK$4:CN$104,29,0),"0"),
IFERROR(VLOOKUP($A128,'Season 7'!AK$4:CN$104,29,0),"0"),IFERROR(VLOOKUP($A128,'Season 8'!AK$4:CN$104,29,0),"0"),
IFERROR(VLOOKUP($A128,'Season 9'!AK$4:CN$104,29,0),"0"),IFERROR(VLOOKUP($A128,'Season 10'!AK$4:CN$104,29,0),"0"),
IFERROR(VLOOKUP($A128,'Season 11'!AK$4:CN$104,29,0),"0"),IFERROR(VLOOKUP($A128,'Season 12'!AK$4:CN$104,29,0),"0"),
IFERROR(VLOOKUP($A128,'Season 13'!AK$4:CN$104,29,0),"0"),IFERROR(VLOOKUP($A128,'Season 14'!AK$4:CN$104,29,0),"0"),IFERROR(VLOOKUP($A128,'Season 15'!AK$4:CN$104,29,0),"0"),)</f>
        <v>0</v>
      </c>
      <c r="AC128" s="518">
        <f>SUM(
IFERROR(VLOOKUP($A128,'Season 1'!AJ$4:CM$104,30,0),"0"),IFERROR(VLOOKUP($A128,'Season 2'!AK$4:CN$104,30,0),"0"),
IFERROR(VLOOKUP($A128,'Season 3'!AK$4:CN$104,30,0),"0"),IFERROR(VLOOKUP($A128,'Season 4'!AK$4:CN$104,30,0),"0"),
IFERROR(VLOOKUP($A128,'Season 5'!AK$4:CN$104,30,0),"0"),IFERROR(VLOOKUP($A128,'Season 6'!AK$4:CN$104,30,0),"0"),
IFERROR(VLOOKUP($A128,'Season 7'!AK$4:CN$104,30,0),"0"),IFERROR(VLOOKUP($A128,'Season 8'!AK$4:CN$104,30,0),"0"),
IFERROR(VLOOKUP($A128,'Season 9'!AK$4:CN$104,30,0),"0"),IFERROR(VLOOKUP($A128,'Season 10'!AK$4:CN$104,30,0),"0"),
IFERROR(VLOOKUP($A128,'Season 11'!AK$4:CN$104,30,0),"0"),IFERROR(VLOOKUP($A128,'Season 12'!AK$4:CN$104,30,0),"0"),
IFERROR(VLOOKUP($A128,'Season 13'!AK$4:CN$104,30,0),"0"),IFERROR(VLOOKUP($A128,'Season 14'!AK$4:CN$104,30,0),"0"),IFERROR(VLOOKUP($A128,'Season 15'!AK$4:CN$104,30,0),"0"),)</f>
        <v>0</v>
      </c>
      <c r="AD128" s="21">
        <f>SUM(
IFERROR(VLOOKUP($A128,'Season 1'!AJ$4:CM$104,31,0),"0"),IFERROR(VLOOKUP($A128,'Season 2'!AK$4:CN$104,31,0),"0"),
IFERROR(VLOOKUP($A128,'Season 3'!AK$4:CN$104,31,0),"0"),IFERROR(VLOOKUP($A128,'Season 4'!AK$4:CN$104,31,0),"0"),
IFERROR(VLOOKUP($A128,'Season 5'!AK$4:CN$104,31,0),"0"),IFERROR(VLOOKUP($A128,'Season 6'!AK$4:CN$104,31,0),"0"),
IFERROR(VLOOKUP($A128,'Season 7'!AK$4:CN$104,31,0),"0"),IFERROR(VLOOKUP($A128,'Season 8'!AK$4:CN$104,31,0),"0"),
IFERROR(VLOOKUP($A128,'Season 9'!AK$4:CN$104,31,0),"0"),IFERROR(VLOOKUP($A128,'Season 10'!AK$4:CN$104,31,0),"0"),
IFERROR(VLOOKUP($A128,'Season 11'!AK$4:CN$104,31,0),"0"),IFERROR(VLOOKUP($A128,'Season 12'!AK$4:CN$104,31,0),"0"),
IFERROR(VLOOKUP($A128,'Season 13'!AK$4:CN$104,31,0),"0"),IFERROR(VLOOKUP($A128,'Season 14'!AK$4:CN$104,31,0),"0"),IFERROR(VLOOKUP($A128,'Season 15'!AK$4:CN$104,31,0),"0"),)</f>
        <v>0</v>
      </c>
      <c r="AE128" s="402">
        <f>SUM(
IFERROR(VLOOKUP($A128,'Season 1'!AJ$4:CM$104,32,0),"0"),IFERROR(VLOOKUP($A128,'Season 2'!AK$4:CN$104,32,0),"0"),
IFERROR(VLOOKUP($A128,'Season 3'!AK$4:CN$104,32,0),"0"),IFERROR(VLOOKUP($A128,'Season 4'!AK$4:CN$104,32,0),"0"),
IFERROR(VLOOKUP($A128,'Season 5'!AK$4:CN$104,32,0),"0"),IFERROR(VLOOKUP($A128,'Season 6'!AK$4:CN$104,32,0),"0"),
IFERROR(VLOOKUP($A128,'Season 7'!AK$4:CN$104,32,0),"0"),IFERROR(VLOOKUP($A128,'Season 8'!AK$4:CN$104,32,0),"0"),
IFERROR(VLOOKUP($A128,'Season 9'!AK$4:CN$104,32,0),"0"),IFERROR(VLOOKUP($A128,'Season 10'!AK$4:CN$104,32,0),"0"),
IFERROR(VLOOKUP($A128,'Season 11'!AK$4:CN$104,32,0),"0"),IFERROR(VLOOKUP($A128,'Season 12'!AK$4:CN$104,32,0),"0"),
IFERROR(VLOOKUP($A128,'Season 13'!AK$4:CN$104,32,0),"0"),IFERROR(VLOOKUP($A128,'Season 14'!AK$4:CN$104,32,0),"0"),IFERROR(VLOOKUP($A128,'Season 15'!AK$4:CN$104,32,0),"0"),)</f>
        <v>0</v>
      </c>
      <c r="AF128" s="403">
        <f>SUM(IFERROR(VLOOKUP($A128,'Season 2'!AK$4:CN$104,33,0),"0"),
IFERROR(VLOOKUP($A128,'Season 3'!AK$4:CN$104,33,0),"0"),IFERROR(VLOOKUP($A128,'Season 4'!AK$4:CN$104,33,0),"0"),
IFERROR(VLOOKUP($A128,'Season 5'!AK$4:CN$104,33,0),"0"),IFERROR(VLOOKUP($A128,'Season 6'!AK$4:CN$104,33,0),"0"),
IFERROR(VLOOKUP($A128,'Season 7'!AK$4:CN$104,33,0),"0"),IFERROR(VLOOKUP($A128,'Season 8'!AK$4:CN$104,33,0),"0"),
IFERROR(VLOOKUP($A128,'Season 9'!AK$4:CN$104,33,0),"0"),IFERROR(VLOOKUP($A128,'Season 10'!AK$4:CN$104,33,0),"0"),
IFERROR(VLOOKUP($A128,'Season 11'!AK$4:CN$104,33,0),"0"),IFERROR(VLOOKUP($A128,'Season 12'!AK$4:CN$104,33,0),"0"),
IFERROR(VLOOKUP($A128,'Season 13'!AK$4:CN$104,33,0),"0"),IFERROR(VLOOKUP($A128,'Season 14'!AK$4:CN$104,33,0),"0"),IFERROR(VLOOKUP($A128,'Season 15'!AK$4:CN$104,33,0),"0"),)</f>
        <v>0</v>
      </c>
      <c r="AG128" s="398">
        <f>SUM(IFERROR(VLOOKUP($A128,'Season 2'!AK$4:CN$104,34,0),"0"),
IFERROR(VLOOKUP($A128,'Season 3'!AK$4:CN$104,34,0),"0"),IFERROR(VLOOKUP($A128,'Season 4'!AK$4:CN$104,34,0),"0"),
IFERROR(VLOOKUP($A128,'Season 5'!AK$4:CN$104,34,0),"0"),IFERROR(VLOOKUP($A128,'Season 6'!AK$4:CN$104,34,0),"0"),
IFERROR(VLOOKUP($A128,'Season 7'!AK$4:CN$104,34,0),"0"),IFERROR(VLOOKUP($A128,'Season 8'!AK$4:CN$104,34,0),"0"),
IFERROR(VLOOKUP($A128,'Season 9'!AK$4:CN$104,34,0),"0"),IFERROR(VLOOKUP($A128,'Season 10'!AK$4:CN$104,34,0),"0"),
IFERROR(VLOOKUP($A128,'Season 11'!AK$4:CN$104,34,0),"0"),IFERROR(VLOOKUP($A128,'Season 12'!AK$4:CN$104,34,0),"0"),
IFERROR(VLOOKUP($A128,'Season 13'!AK$4:CN$104,34,0),"0"),IFERROR(VLOOKUP($A128,'Season 14'!AK$4:CN$104,34,0),"0"),IFERROR(VLOOKUP($A128,'Season 15'!AK$4:CN$104,34,0),"0"),)</f>
        <v>0</v>
      </c>
      <c r="AH128" s="518">
        <f>SUM(IFERROR(VLOOKUP($A128,'Season 2'!AK$4:CN$104,35,0),"0"),
IFERROR(VLOOKUP($A128,'Season 3'!AK$4:CN$104,35,0),"0"),IFERROR(VLOOKUP($A128,'Season 4'!AK$4:CN$104,35,0),"0"),
IFERROR(VLOOKUP($A128,'Season 5'!AK$4:CN$104,35,0),"0"),IFERROR(VLOOKUP($A128,'Season 6'!AK$4:CN$104,35,0),"0"),
IFERROR(VLOOKUP($A128,'Season 7'!AK$4:CN$104,35,0),"0"),IFERROR(VLOOKUP($A128,'Season 8'!AK$4:CN$104,35,0),"0"),
IFERROR(VLOOKUP($A128,'Season 9'!AK$4:CN$104,35,0),"0"),IFERROR(VLOOKUP($A128,'Season 10'!AK$4:CN$104,35,0),"0"),
IFERROR(VLOOKUP($A128,'Season 11'!AK$4:CN$104,35,0),"0"),IFERROR(VLOOKUP($A128,'Season 12'!AK$4:CN$104,35,0),"0"),
IFERROR(VLOOKUP($A128,'Season 13'!AK$4:CN$104,35,0),"0"),IFERROR(VLOOKUP($A128,'Season 14'!AK$4:CN$104,35,0),"0"),IFERROR(VLOOKUP($A128,'Season 15'!AK$4:CN$104,35,0),"0"),)</f>
        <v>0</v>
      </c>
      <c r="AI128" s="21">
        <f>SUM(IFERROR(VLOOKUP($A128,'Season 2'!AK$4:CN$104,36,0),"0"),
IFERROR(VLOOKUP($A128,'Season 3'!AK$4:CN$104,36,0),"0"),IFERROR(VLOOKUP($A128,'Season 4'!AK$4:CN$104,36,0),"0"),
IFERROR(VLOOKUP($A128,'Season 5'!AK$4:CN$104,36,0),"0"),IFERROR(VLOOKUP($A128,'Season 6'!AK$4:CN$104,36,0),"0"),
IFERROR(VLOOKUP($A128,'Season 7'!AK$4:CN$104,36,0),"0"),IFERROR(VLOOKUP($A128,'Season 8'!AK$4:CN$104,36,0),"0"),
IFERROR(VLOOKUP($A128,'Season 9'!AK$4:CN$104,36,0),"0"),IFERROR(VLOOKUP($A128,'Season 10'!AK$4:CN$104,36,0),"0"),
IFERROR(VLOOKUP($A128,'Season 11'!AK$4:CN$104,36,0),"0"),IFERROR(VLOOKUP($A128,'Season 12'!AK$4:CN$104,36,0),"0"),
IFERROR(VLOOKUP($A128,'Season 13'!AK$4:CN$104,36,0),"0"),IFERROR(VLOOKUP($A128,'Season 14'!AK$4:CN$104,36,0),"0"),IFERROR(VLOOKUP($A128,'Season 15'!AK$4:CN$104,36,0),"0"),)</f>
        <v>0</v>
      </c>
      <c r="AJ128" s="402">
        <f>SUM(IFERROR(VLOOKUP($A128,'Season 2'!AK$4:CN$104,37,0),"0"),
IFERROR(VLOOKUP($A128,'Season 3'!AK$4:CN$104,37,0),"0"),IFERROR(VLOOKUP($A128,'Season 4'!AK$4:CN$104,37,0),"0"),
IFERROR(VLOOKUP($A128,'Season 5'!AK$4:CN$104,37,0),"0"),IFERROR(VLOOKUP($A128,'Season 6'!AK$4:CN$104,37,0),"0"),
IFERROR(VLOOKUP($A128,'Season 7'!AK$4:CN$104,37,0),"0"),IFERROR(VLOOKUP($A128,'Season 8'!AK$4:CN$104,37,0),"0"),
IFERROR(VLOOKUP($A128,'Season 9'!AK$4:CN$104,37,0),"0"),IFERROR(VLOOKUP($A128,'Season 10'!AK$4:CN$104,37,0),"0"),
IFERROR(VLOOKUP($A128,'Season 11'!AK$4:CN$104,37,0),"0"),IFERROR(VLOOKUP($A128,'Season 12'!AK$4:CN$104,37,0),"0"),
IFERROR(VLOOKUP($A128,'Season 13'!AK$4:CN$104,37,0),"0"),IFERROR(VLOOKUP($A128,'Season 14'!AK$4:CN$104,37,0),"0"),IFERROR(VLOOKUP($A128,'Season 15'!AK$4:CN$104,37,0),"0"),)</f>
        <v>0</v>
      </c>
      <c r="AK128" s="403">
        <f>SUM(IFERROR(VLOOKUP($A128,'Season 1'!AJ$4:CM$104,33,0),"0"),IFERROR(VLOOKUP($A128,'Season 2'!AK$4:CN$104,38,0),"0"),
IFERROR(VLOOKUP($A128,'Season 3'!AK$4:CN$104,38,0),"0"),IFERROR(VLOOKUP($A128,'Season 4'!AK$4:CN$104,38,0),"0"),
IFERROR(VLOOKUP($A128,'Season 5'!AK$4:CN$104,38,0),"0"),IFERROR(VLOOKUP($A128,'Season 6'!AK$4:CN$104,38,0),"0"),
IFERROR(VLOOKUP($A128,'Season 7'!AK$4:CN$104,38,0),"0"),IFERROR(VLOOKUP($A128,'Season 8'!AK$4:CN$104,38,0),"0"),
IFERROR(VLOOKUP($A128,'Season 9'!AK$4:CN$104,38,0),"0"),IFERROR(VLOOKUP($A128,'Season 10'!AK$4:CN$104,38,0),"0"),
IFERROR(VLOOKUP($A128,'Season 11'!AK$4:CN$104,38,0),"0"),IFERROR(VLOOKUP($A128,'Season 12'!AK$4:CN$104,38,0),"0"),
IFERROR(VLOOKUP($A128,'Season 13'!AK$4:CN$104,38,0),"0"),IFERROR(VLOOKUP($A128,'Season 14'!AK$4:CN$104,38,0),"0"),IFERROR(VLOOKUP($A128,'Season 15'!AK$4:CN$104,38,0),"0"),)</f>
        <v>0</v>
      </c>
      <c r="AL128" s="398">
        <f>SUM(IFERROR(VLOOKUP($A128,'Season 1'!AJ$4:CM$104,34,0),"0"),IFERROR(VLOOKUP($A128,'Season 2'!AK$4:CN$104,39,0),"0"),
IFERROR(VLOOKUP($A128,'Season 3'!AK$4:CN$104,39,0),"0"),IFERROR(VLOOKUP($A128,'Season 4'!AK$4:CN$104,39,0),"0"),
IFERROR(VLOOKUP($A128,'Season 5'!AK$4:CN$104,39,0),"0"),IFERROR(VLOOKUP($A128,'Season 6'!AK$4:CN$104,39,0),"0"),
IFERROR(VLOOKUP($A128,'Season 7'!AK$4:CN$104,39,0),"0"),IFERROR(VLOOKUP($A128,'Season 8'!AK$4:CN$104,39,0),"0"),
IFERROR(VLOOKUP($A128,'Season 9'!AK$4:CN$104,39,0),"0"),IFERROR(VLOOKUP($A128,'Season 10'!AK$4:CN$104,39,0),"0"),
IFERROR(VLOOKUP($A128,'Season 11'!AK$4:CN$104,39,0),"0"),IFERROR(VLOOKUP($A128,'Season 12'!AK$4:CN$104,39,0),"0"),
IFERROR(VLOOKUP($A128,'Season 13'!AK$4:CN$104,39,0),"0"),IFERROR(VLOOKUP($A128,'Season 14'!AK$4:CN$104,39,0),"0"),IFERROR(VLOOKUP($A128,'Season 15'!AK$4:CN$104,39,0),"0"),)</f>
        <v>0</v>
      </c>
      <c r="AM128" s="518">
        <f>SUM(IFERROR(VLOOKUP($A128,'Season 1'!AJ$4:CM$104,35,0),"0"),IFERROR(VLOOKUP($A128,'Season 2'!AK$4:CN$104,40,0),"0"),
IFERROR(VLOOKUP($A128,'Season 3'!AK$4:CN$104,40,0),"0"),IFERROR(VLOOKUP($A128,'Season 4'!AK$4:CN$104,40,0),"0"),
IFERROR(VLOOKUP($A128,'Season 5'!AK$4:CN$104,40,0),"0"),IFERROR(VLOOKUP($A128,'Season 6'!AK$4:CN$104,40,0),"0"),
IFERROR(VLOOKUP($A128,'Season 7'!AK$4:CN$104,40,0),"0"),IFERROR(VLOOKUP($A128,'Season 8'!AK$4:CN$104,40,0),"0"),
IFERROR(VLOOKUP($A128,'Season 9'!AK$4:CN$104,40,0),"0"),IFERROR(VLOOKUP($A128,'Season 10'!AK$4:CN$104,40,0),"0"),
IFERROR(VLOOKUP($A128,'Season 11'!AK$4:CN$104,40,0),"0"),IFERROR(VLOOKUP($A128,'Season 12'!AK$4:CN$104,40,0),"0"),
IFERROR(VLOOKUP($A128,'Season 13'!AK$4:CN$104,40,0),"0"),IFERROR(VLOOKUP($A128,'Season 14'!AK$4:CN$104,40,0),"0"),IFERROR(VLOOKUP($A128,'Season 15'!AK$4:CN$104,40,0),"0"),)</f>
        <v>0</v>
      </c>
      <c r="AN128" s="21">
        <f>SUM(IFERROR(VLOOKUP($A128,'Season 1'!AJ$4:CM$104,36,0),"0"),IFERROR(VLOOKUP($A128,'Season 2'!AK$4:CN$104,41,0),"0"),
IFERROR(VLOOKUP($A128,'Season 3'!AK$4:CN$104,41,0),"0"),IFERROR(VLOOKUP($A128,'Season 4'!AK$4:CN$104,41,0),"0"),
IFERROR(VLOOKUP($A128,'Season 5'!AK$4:CN$104,41,0),"0"),IFERROR(VLOOKUP($A128,'Season 6'!AK$4:CN$104,41,0),"0"),
IFERROR(VLOOKUP($A128,'Season 7'!AK$4:CN$104,41,0),"0"),IFERROR(VLOOKUP($A128,'Season 8'!AK$4:CN$104,41,0),"0"),
IFERROR(VLOOKUP($A128,'Season 9'!AK$4:CN$104,41,0),"0"),IFERROR(VLOOKUP($A128,'Season 10'!AK$4:CN$104,41,0),"0"),
IFERROR(VLOOKUP($A128,'Season 11'!AK$4:CN$104,41,0),"0"),IFERROR(VLOOKUP($A128,'Season 12'!AK$4:CN$104,41,0),"0"),
IFERROR(VLOOKUP($A128,'Season 13'!AK$4:CN$104,41,0),"0"),IFERROR(VLOOKUP($A128,'Season 14'!AK$4:CN$104,41,0),"0"),IFERROR(VLOOKUP($A128,'Season 15'!AK$4:CN$104,41,0),"0"),)</f>
        <v>0</v>
      </c>
      <c r="AO128" s="402">
        <f>SUM(IFERROR(VLOOKUP($A128,'Season 1'!AJ$4:CM$104,37,0),"0"),IFERROR(VLOOKUP($A128,'Season 2'!AK$4:CN$104,42,0),"0"),
IFERROR(VLOOKUP($A128,'Season 3'!AK$4:CN$104,42,0),"0"),IFERROR(VLOOKUP($A128,'Season 4'!AK$4:CN$104,42,0),"0"),
IFERROR(VLOOKUP($A128,'Season 5'!AK$4:CN$104,42,0),"0"),IFERROR(VLOOKUP($A128,'Season 6'!AK$4:CN$104,42,0),"0"),
IFERROR(VLOOKUP($A128,'Season 7'!AK$4:CN$104,42,0),"0"),IFERROR(VLOOKUP($A128,'Season 8'!AK$4:CN$104,42,0),"0"),
IFERROR(VLOOKUP($A128,'Season 9'!AK$4:CN$104,42,0),"0"),IFERROR(VLOOKUP($A128,'Season 10'!AK$4:CN$104,42,0),"0"),
IFERROR(VLOOKUP($A128,'Season 11'!AK$4:CN$104,42,0),"0"),IFERROR(VLOOKUP($A128,'Season 12'!AK$4:CN$104,42,0),"0"),
IFERROR(VLOOKUP($A128,'Season 13'!AK$4:CN$104,42,0),"0"),IFERROR(VLOOKUP($A128,'Season 14'!AK$4:CN$104,42,0),"0"),IFERROR(VLOOKUP($A128,'Season 15'!AK$4:CN$104,42,0),"0"),)</f>
        <v>0</v>
      </c>
      <c r="AP128" s="403">
        <f>SUM(IFERROR(VLOOKUP($A128,'Season 1'!AJ$4:CM$104,43,0),"0"),IFERROR(VLOOKUP($A128,'Season 2'!AK$4:CN$104,43,0),"0"),
IFERROR(VLOOKUP($A128,'Season 3'!AK$4:CN$104,43,0),"0"),IFERROR(VLOOKUP($A128,'Season 4'!AK$4:CN$104,43,0),"0"),
IFERROR(VLOOKUP($A128,'Season 5'!AK$4:CN$104,43,0),"0"),IFERROR(VLOOKUP($A128,'Season 6'!AK$4:CN$104,43,0),"0"),
IFERROR(VLOOKUP($A128,'Season 7'!AK$4:CN$104,43,0),"0"),IFERROR(VLOOKUP($A128,'Season 8'!AK$4:CN$104,43,0),"0"),
IFERROR(VLOOKUP($A128,'Season 9'!AK$4:CN$104,43,0),"0"),IFERROR(VLOOKUP($A128,'Season 10'!AK$4:CN$104,43,0),"0"),
IFERROR(VLOOKUP($A128,'Season 11'!AK$4:CN$104,43,0),"0"),IFERROR(VLOOKUP($A128,'Season 12'!AK$4:CN$104,43,0),"0"),
IFERROR(VLOOKUP($A128,'Season 13'!AK$4:CN$104,43,0),"0"),IFERROR(VLOOKUP($A128,'Season 14'!AK$4:CN$104,43,0),"0"),IFERROR(VLOOKUP($A128,'Season 15'!AK$4:CN$104,43,0),"0"),)</f>
        <v>0</v>
      </c>
      <c r="AQ128" s="398">
        <f>SUM(IFERROR(VLOOKUP($A128,'Season 1'!AJ$4:CM$104,44,0),"0"),IFERROR(VLOOKUP($A128,'Season 2'!AK$4:CN$104,44,0),"0"),
IFERROR(VLOOKUP($A128,'Season 3'!AK$4:CN$104,44,0),"0"),IFERROR(VLOOKUP($A128,'Season 4'!AK$4:CN$104,44,0),"0"),
IFERROR(VLOOKUP($A128,'Season 5'!AK$4:CN$104,44,0),"0"),IFERROR(VLOOKUP($A128,'Season 6'!AK$4:CN$104,44,0),"0"),
IFERROR(VLOOKUP($A128,'Season 7'!AK$4:CN$104,44,0),"0"),IFERROR(VLOOKUP($A128,'Season 8'!AK$4:CN$104,44,0),"0"),
IFERROR(VLOOKUP($A128,'Season 9'!AK$4:CN$104,44,0),"0"),IFERROR(VLOOKUP($A128,'Season 10'!AK$4:CN$104,44,0),"0"),
IFERROR(VLOOKUP($A128,'Season 11'!AK$4:CN$104,44,0),"0"),IFERROR(VLOOKUP($A128,'Season 12'!AK$4:CN$104,44,0),"0"),
IFERROR(VLOOKUP($A128,'Season 13'!AK$4:CN$104,44,0),"0"),IFERROR(VLOOKUP($A128,'Season 14'!AK$4:CN$104,44,0),"0"),IFERROR(VLOOKUP($A128,'Season 15'!AK$4:CN$104,44,0),"0"),)</f>
        <v>0</v>
      </c>
      <c r="AR128" s="518">
        <f>SUM(IFERROR(VLOOKUP($A128,'Season 1'!AJ$4:CM$104,45,0),"0"),IFERROR(VLOOKUP($A128,'Season 2'!AK$4:CN$104,45,0),"0"),
IFERROR(VLOOKUP($A128,'Season 3'!AK$4:CN$104,45,0),"0"),IFERROR(VLOOKUP($A128,'Season 4'!AK$4:CN$104,45,0),"0"),
IFERROR(VLOOKUP($A128,'Season 5'!AK$4:CN$104,45,0),"0"),IFERROR(VLOOKUP($A128,'Season 6'!AK$4:CN$104,45,0),"0"),
IFERROR(VLOOKUP($A128,'Season 7'!AK$4:CN$104,45,0),"0"),IFERROR(VLOOKUP($A128,'Season 8'!AK$4:CN$104,45,0),"0"),
IFERROR(VLOOKUP($A128,'Season 9'!AK$4:CN$104,45,0),"0"),IFERROR(VLOOKUP($A128,'Season 10'!AK$4:CN$104,45,0),"0"),
IFERROR(VLOOKUP($A128,'Season 11'!AK$4:CN$104,45,0),"0"),IFERROR(VLOOKUP($A128,'Season 12'!AK$4:CN$104,45,0),"0"),
IFERROR(VLOOKUP($A128,'Season 13'!AK$4:CN$104,45,0),"0"),IFERROR(VLOOKUP($A128,'Season 14'!AK$4:CN$104,45,0),"0"),IFERROR(VLOOKUP($A128,'Season 15'!AK$4:CN$104,45,0),"0"),)</f>
        <v>0</v>
      </c>
      <c r="AS128" s="21">
        <f>SUM(IFERROR(VLOOKUP($A128,'Season 1'!AJ$4:CM$104,46,0),"0"),IFERROR(VLOOKUP($A128,'Season 2'!AK$4:CN$104,46,0),"0"),
IFERROR(VLOOKUP($A128,'Season 3'!AK$4:CN$104,46,0),"0"),IFERROR(VLOOKUP($A128,'Season 4'!AK$4:CN$104,46,0),"0"),
IFERROR(VLOOKUP($A128,'Season 5'!AK$4:CN$104,46,0),"0"),IFERROR(VLOOKUP($A128,'Season 6'!AK$4:CN$104,46,0),"0"),
IFERROR(VLOOKUP($A128,'Season 7'!AK$4:CN$104,46,0),"0"),IFERROR(VLOOKUP($A128,'Season 8'!AK$4:CN$104,46,0),"0"),
IFERROR(VLOOKUP($A128,'Season 9'!AK$4:CN$104,46,0),"0"),IFERROR(VLOOKUP($A128,'Season 10'!AK$4:CN$104,46,0),"0"),
IFERROR(VLOOKUP($A128,'Season 11'!AK$4:CN$104,46,0),"0"),IFERROR(VLOOKUP($A128,'Season 12'!AK$4:CN$104,46,0),"0"),
IFERROR(VLOOKUP($A128,'Season 13'!AK$4:CN$104,46,0),"0"),IFERROR(VLOOKUP($A128,'Season 14'!AK$4:CN$104,46,0),"0"),IFERROR(VLOOKUP($A128,'Season 15'!AK$4:CN$104,46,0),"0"),)</f>
        <v>0</v>
      </c>
      <c r="AT128" s="402">
        <f>SUM(IFERROR(VLOOKUP($A128,'Season 1'!AJ$4:CM$104,47,0),"0"),IFERROR(VLOOKUP($A128,'Season 2'!AK$4:CN$104,47,0),"0"),
IFERROR(VLOOKUP($A128,'Season 3'!AK$4:CN$104,47,0),"0"),IFERROR(VLOOKUP($A128,'Season 4'!AK$4:CN$104,47,0),"0"),
IFERROR(VLOOKUP($A128,'Season 5'!AK$4:CN$104,47,0),"0"),IFERROR(VLOOKUP($A128,'Season 6'!AK$4:CN$104,47,0),"0"),
IFERROR(VLOOKUP($A128,'Season 7'!AK$4:CN$104,47,0),"0"),IFERROR(VLOOKUP($A128,'Season 8'!AK$4:CN$104,47,0),"0"),
IFERROR(VLOOKUP($A128,'Season 9'!AK$4:CN$104,47,0),"0"),IFERROR(VLOOKUP($A128,'Season 10'!AK$4:CN$104,47,0),"0"),
IFERROR(VLOOKUP($A128,'Season 11'!AK$4:CN$104,47,0),"0"),IFERROR(VLOOKUP($A128,'Season 12'!AK$4:CN$104,47,0),"0"),
IFERROR(VLOOKUP($A128,'Season 13'!AK$4:CN$104,47,0),"0"),IFERROR(VLOOKUP($A128,'Season 14'!AK$4:CN$104,47,0),"0"),IFERROR(VLOOKUP($A128,'Season 15'!AK$4:CN$104,47,0),"0"),)</f>
        <v>0</v>
      </c>
      <c r="AU128" s="403">
        <f>SUM(IFERROR(VLOOKUP($A128,'Season 3'!AK$4:CN$104,48,0),"0"),IFERROR(VLOOKUP($A128,'Season 4'!AK$4:CN$104,48,0),"0"),
IFERROR(VLOOKUP($A128,'Season 5'!AK$4:CN$104,48,0),"0"),IFERROR(VLOOKUP($A128,'Season 6'!AK$4:CN$104,48,0),"0"),
IFERROR(VLOOKUP($A128,'Season 7'!AK$4:CN$104,48,0),"0"),IFERROR(VLOOKUP($A128,'Season 8'!AK$4:CN$104,48,0),"0"),
IFERROR(VLOOKUP($A128,'Season 9'!AK$4:CN$104,48,0),"0"),IFERROR(VLOOKUP($A128,'Season 10'!AK$4:CN$104,48,0),"0"),
IFERROR(VLOOKUP($A128,'Season 11'!AK$4:CN$104,48,0),"0"),IFERROR(VLOOKUP($A128,'Season 12'!AK$4:CN$104,48,0),"0"),
IFERROR(VLOOKUP($A128,'Season 13'!AK$4:CN$104,48,0),"0"),IFERROR(VLOOKUP($A128,'Season 14'!AK$4:CN$104,48,0),"0"),IFERROR(VLOOKUP($A128,'Season 15'!AK$4:CN$104,48,0),"0"),)</f>
        <v>0</v>
      </c>
      <c r="AV128" s="398">
        <f>SUM(IFERROR(VLOOKUP($A128,'Season 3'!AK$4:CN$104,49,0),"0"),IFERROR(VLOOKUP($A128,'Season 4'!AK$4:CN$104,49,0),"0"),
IFERROR(VLOOKUP($A128,'Season 5'!AK$4:CN$104,49,0),"0"),IFERROR(VLOOKUP($A128,'Season 6'!AK$4:CN$104,49,0),"0"),
IFERROR(VLOOKUP($A128,'Season 7'!AK$4:CN$104,49,0),"0"),IFERROR(VLOOKUP($A128,'Season 8'!AK$4:CN$104,49,0),"0"),
IFERROR(VLOOKUP($A128,'Season 9'!AK$4:CN$104,49,0),"0"),IFERROR(VLOOKUP($A128,'Season 10'!AK$4:CN$104,49,0),"0"),
IFERROR(VLOOKUP($A128,'Season 11'!AK$4:CN$104,49,0),"0"),IFERROR(VLOOKUP($A128,'Season 12'!AK$4:CN$104,49,0),"0"),
IFERROR(VLOOKUP($A128,'Season 13'!AK$4:CN$104,49,0),"0"),IFERROR(VLOOKUP($A128,'Season 14'!AK$4:CN$104,49,0),"0"),IFERROR(VLOOKUP($A128,'Season 15'!AK$4:CN$104,49,0),"0"),)</f>
        <v>0</v>
      </c>
      <c r="AW128" s="518">
        <f>SUM(IFERROR(VLOOKUP($A128,'Season 3'!AK$4:CN$104,50,0),"0"),IFERROR(VLOOKUP($A128,'Season 4'!AK$4:CN$104,50,0),"0"),
IFERROR(VLOOKUP($A128,'Season 5'!AK$4:CN$104,50,0),"0"),IFERROR(VLOOKUP($A128,'Season 6'!AK$4:CN$104,50,0),"0"),
IFERROR(VLOOKUP($A128,'Season 7'!AK$4:CN$104,50,0),"0"),IFERROR(VLOOKUP($A128,'Season 8'!AK$4:CN$104,50,0),"0"),
IFERROR(VLOOKUP($A128,'Season 9'!AK$4:CN$104,50,0),"0"),IFERROR(VLOOKUP($A128,'Season 10'!AK$4:CN$104,50,0),"0"),
IFERROR(VLOOKUP($A128,'Season 11'!AK$4:CN$104,50,0),"0"),IFERROR(VLOOKUP($A128,'Season 12'!AK$4:CN$104,50,0),"0"),
IFERROR(VLOOKUP($A128,'Season 13'!AK$4:CN$104,50,0),"0"),IFERROR(VLOOKUP($A128,'Season 14'!AK$4:CN$104,50,0),"0"),IFERROR(VLOOKUP($A128,'Season 15'!AK$4:CN$104,50,0),"0"),)</f>
        <v>0</v>
      </c>
      <c r="AX128" s="21">
        <f>SUM(IFERROR(VLOOKUP($A128,'Season 3'!AK$4:CN$104,51,0),"0"),IFERROR(VLOOKUP($A128,'Season 4'!AK$4:CN$104,51,0),"0"),
IFERROR(VLOOKUP($A128,'Season 5'!AK$4:CN$104,51,0),"0"),IFERROR(VLOOKUP($A128,'Season 6'!AK$4:CN$104,51,0),"0"),
IFERROR(VLOOKUP($A128,'Season 7'!AK$4:CN$104,51,0),"0"),IFERROR(VLOOKUP($A128,'Season 8'!AK$4:CN$104,51,0),"0"),
IFERROR(VLOOKUP($A128,'Season 9'!AK$4:CN$104,51,0),"0"),IFERROR(VLOOKUP($A128,'Season 10'!AK$4:CN$104,51,0),"0"),
IFERROR(VLOOKUP($A128,'Season 11'!AK$4:CN$104,51,0),"0"),IFERROR(VLOOKUP($A128,'Season 12'!AK$4:CN$104,51,0),"0"),
IFERROR(VLOOKUP($A128,'Season 13'!AK$4:CN$104,51,0),"0"),IFERROR(VLOOKUP($A128,'Season 14'!AK$4:CN$104,51,0),"0"),IFERROR(VLOOKUP($A128,'Season 15'!AK$4:CN$104,51,0),"0"),)</f>
        <v>0</v>
      </c>
      <c r="AY128" s="402">
        <f>SUM(IFERROR(VLOOKUP($A128,'Season 3'!AK$4:CN$104,52,0),"0"),IFERROR(VLOOKUP($A128,'Season 4'!AK$4:CN$104,52,0),"0"),
IFERROR(VLOOKUP($A128,'Season 5'!AK$4:CN$104,52,0),"0"),IFERROR(VLOOKUP($A128,'Season 6'!AK$4:CN$104,52,0),"0"),
IFERROR(VLOOKUP($A128,'Season 7'!AK$4:CN$104,52,0),"0"),IFERROR(VLOOKUP($A128,'Season 8'!AK$4:CN$104,52,0),"0"),
IFERROR(VLOOKUP($A128,'Season 9'!AK$4:CN$104,52,0),"0"),IFERROR(VLOOKUP($A128,'Season 10'!AK$4:CN$104,52,0),"0"),
IFERROR(VLOOKUP($A128,'Season 11'!AK$4:CN$104,52,0),"0"),IFERROR(VLOOKUP($A128,'Season 12'!AK$4:CN$104,52,0),"0"),
IFERROR(VLOOKUP($A128,'Season 13'!AK$4:CN$104,52,0),"0"),IFERROR(VLOOKUP($A128,'Season 14'!AK$4:CN$104,52,0),"0"),IFERROR(VLOOKUP($A128,'Season 15'!AK$4:CN$104,52,0),"0"),)</f>
        <v>0</v>
      </c>
      <c r="AZ128" s="403">
        <f>SUM(IFERROR(VLOOKUP($A128,'Season 1'!AJ$4:CM$104,38,0),"0"),IFERROR(VLOOKUP($A128,'Season 2'!AK$4:CN$104,48,0),"0"),)</f>
        <v>0</v>
      </c>
      <c r="BA128" s="398">
        <f>SUM(IFERROR(VLOOKUP($A128,'Season 1'!AJ$4:CM$104,39,0),"0"),IFERROR(VLOOKUP($A128,'Season 2'!AK$4:CN$104,49,0),"0"),)</f>
        <v>0</v>
      </c>
      <c r="BB128" s="518">
        <f>SUM(IFERROR(VLOOKUP($A128,'Season 1'!AJ$4:CM$104,40,0),"0"),IFERROR(VLOOKUP($A128,'Season 2'!AK$4:CN$104,50,0),"0"),)</f>
        <v>0</v>
      </c>
      <c r="BC128" s="21">
        <f>SUM(IFERROR(VLOOKUP($A128,'Season 1'!AJ$4:CM$104,41,0),"0"),IFERROR(VLOOKUP($A128,'Season 2'!AK$4:CN$104,51,0),"0"),)</f>
        <v>0</v>
      </c>
      <c r="BD128" s="402">
        <f>SUM(IFERROR(VLOOKUP($A128,'Season 1'!AJ$4:CM$104,42,0),"0"),IFERROR(VLOOKUP($A128,'Season 2'!AK$4:CN$104,52,0),"0"),)</f>
        <v>0</v>
      </c>
      <c r="BE128" s="561">
        <f>SUM(
IFERROR(VLOOKUP($A128,'Season 1'!AJ$4:CM$104,48,0),"0"),IFERROR(VLOOKUP($A128,'Season 2'!AK$4:CN$104,53,0),"0"),
IFERROR(VLOOKUP($A128,'Season 3'!AK$4:CN$104,53,0),"0"),IFERROR(VLOOKUP($A128,'Season 4'!AK$4:CN$104,53,0),"0"),
IFERROR(VLOOKUP($A128,'Season 5'!AK$4:CN$104,53,0),"0"),IFERROR(VLOOKUP($A128,'Season 6'!AK$4:CN$104,53,0),"0"),
IFERROR(VLOOKUP($A128,'Season 7'!AK$4:CN$104,53,0),"0"),IFERROR(VLOOKUP($A128,'Season 8'!AK$4:CN$104,53,0),"0"),
IFERROR(VLOOKUP($A128,'Season 9'!AK$4:CN$104,53,0),"0"),IFERROR(VLOOKUP($A128,'Season 10'!AK$4:CN$104,53,0),"0"),
IFERROR(VLOOKUP($A128,'Season 11'!AK$4:CN$104,53,0),"0"),IFERROR(VLOOKUP($A128,'Season 12'!AK$4:CN$104,53,0),"0"),
IFERROR(VLOOKUP($A128,'Season 13'!AK$4:CN$104,53,0),"0"),IFERROR(VLOOKUP($A128,'Season 14'!AK$4:CN$104,53,0),"0"),IFERROR(VLOOKUP($A128,'Season 15'!AK$4:CN$104,53,0),"0"),)</f>
        <v>0</v>
      </c>
      <c r="BF128" s="562">
        <f>SUM(
IFERROR(VLOOKUP($A128,'Season 1'!AJ$4:CM$104,49,0),"0"),IFERROR(VLOOKUP($A128,'Season 2'!AK$4:CN$104,54,0),"0"),
IFERROR(VLOOKUP($A128,'Season 3'!AK$4:CN$104,54,0),"0"),IFERROR(VLOOKUP($A128,'Season 4'!AK$4:CN$104,54,0),"0"),
IFERROR(VLOOKUP($A128,'Season 5'!AK$4:CN$104,54,0),"0"),IFERROR(VLOOKUP($A128,'Season 6'!AK$4:CN$104,54,0),"0"),
IFERROR(VLOOKUP($A128,'Season 7'!AK$4:CN$104,54,0),"0"),IFERROR(VLOOKUP($A128,'Season 8'!AK$4:CN$104,54,0),"0"),
IFERROR(VLOOKUP($A128,'Season 9'!AK$4:CN$104,54,0),"0"),IFERROR(VLOOKUP($A128,'Season 10'!AK$4:CN$104,54,0),"0"),
IFERROR(VLOOKUP($A128,'Season 11'!AK$4:CN$104,540),"0"),IFERROR(VLOOKUP($A128,'Season 12'!AK$4:CN$104,54,0),"0"),
IFERROR(VLOOKUP($A128,'Season 13'!AK$4:CN$104,54,0),"0"),IFERROR(VLOOKUP($A128,'Season 14'!AK$4:CN$104,54,0),"0"),IFERROR(VLOOKUP($A128,'Season 15'!AK$4:CN$104,54,0),"0"),)</f>
        <v>0</v>
      </c>
      <c r="BG128" s="529" t="e">
        <f t="shared" si="3"/>
        <v>#DIV/0!</v>
      </c>
      <c r="BI128" s="553"/>
      <c r="BJ128" s="553"/>
      <c r="BK128" s="553"/>
      <c r="BL128" s="553"/>
      <c r="BM128" s="553"/>
      <c r="BN128" s="553"/>
      <c r="BO128" s="822"/>
      <c r="BP128" s="822"/>
      <c r="BQ128" s="822"/>
      <c r="BR128" s="822"/>
      <c r="BS128" s="12" t="str">
        <f>IFERROR(VLOOKUP($A128,'Season 1'!$AJ$4:$CM$104,50,0),"0")</f>
        <v>0</v>
      </c>
      <c r="BT128" s="12" t="str">
        <f>IFERROR(VLOOKUP($A128,'Season 1'!$AJ$4:$CM$104,51,0),"0")</f>
        <v>0</v>
      </c>
      <c r="BU128" s="12" t="str">
        <f>IFERROR(VLOOKUP($A128,'Season 2'!$AK$4:$CN$104,55,0),"0")</f>
        <v>0</v>
      </c>
      <c r="BV128" s="12" t="str">
        <f>IFERROR(VLOOKUP($A128,'Season 2'!$AK$4:$CN$104,56,0),"0")</f>
        <v>0</v>
      </c>
      <c r="BW128" s="12" t="str">
        <f>IFERROR(VLOOKUP($A128,'Season 3'!$AK$4:$CN$104,55,0),"0")</f>
        <v>0</v>
      </c>
      <c r="BX128" s="12" t="str">
        <f>IFERROR(VLOOKUP($A128,'Season 3'!$AK$4:$CN$104,56,0),"0")</f>
        <v>0</v>
      </c>
      <c r="BY128" s="12" t="str">
        <f>IFERROR(VLOOKUP($A128,'Season 4'!$AK$4:$CN$104,55,0),"0")</f>
        <v>0</v>
      </c>
      <c r="BZ128" s="12" t="str">
        <f>IFERROR(VLOOKUP($A128,'Season 4'!$AK$4:$CN$104,56,0),"0")</f>
        <v>0</v>
      </c>
      <c r="CA128" s="12" t="str">
        <f>IFERROR(VLOOKUP($A128,'Season 5'!$AK$4:$CN$104,55,0),"0")</f>
        <v>0</v>
      </c>
      <c r="CB128" s="12" t="str">
        <f>IFERROR(VLOOKUP($A128,'Season 5'!$AK$4:$CN$104,56,0),"0")</f>
        <v>0</v>
      </c>
      <c r="CC128" s="12" t="str">
        <f>IFERROR(VLOOKUP($A128,'Season 6'!$AK$4:$CN$104,55,0),"0")</f>
        <v>0</v>
      </c>
      <c r="CD128" s="12" t="str">
        <f>IFERROR(VLOOKUP($A128,'Season 6'!$AK$4:$CN$104,56,0),"0")</f>
        <v>0</v>
      </c>
      <c r="CE128" s="12" t="str">
        <f>IFERROR(VLOOKUP($A128,'Season 7'!$AK$4:$CN$104,55,0),"0")</f>
        <v>0</v>
      </c>
      <c r="CF128" s="12" t="str">
        <f>IFERROR(VLOOKUP($A128,'Season 7'!$AK$4:$CN$104,56,0),"0")</f>
        <v>0</v>
      </c>
      <c r="CG128" s="12" t="str">
        <f>IFERROR(VLOOKUP($A128,'Season 8'!$AK$4:$CN$104,55,0),"0")</f>
        <v>0</v>
      </c>
      <c r="CH128" s="12" t="str">
        <f>IFERROR(VLOOKUP($A128,'Season 8'!$AK$4:$CN$104,56,0),"0")</f>
        <v>0</v>
      </c>
      <c r="CI128" s="12" t="str">
        <f>IFERROR(VLOOKUP($A128,'Season 9'!$AK$4:$CN$104,55,0),"0")</f>
        <v>0</v>
      </c>
      <c r="CJ128" s="12" t="str">
        <f>IFERROR(VLOOKUP($A128,'Season 9'!$AK$4:$CN$104,56,0),"0")</f>
        <v>0</v>
      </c>
      <c r="CK128" s="12" t="str">
        <f>IFERROR(VLOOKUP($A128,'Season 10'!$AK$4:$CN$104,55,0),"0")</f>
        <v>0</v>
      </c>
      <c r="CL128" s="12" t="str">
        <f>IFERROR(VLOOKUP($A128,'Season 10'!$AK$4:$CN$104,56,0),"0")</f>
        <v>0</v>
      </c>
      <c r="CM128" s="12" t="str">
        <f>IFERROR(VLOOKUP($A128,'Season 11'!$AK$4:$CN$104,55,0),"0")</f>
        <v>0</v>
      </c>
      <c r="CN128" s="12" t="str">
        <f>IFERROR(VLOOKUP($A128,'Season 11'!$AK$4:$CN$104,56,0),"0")</f>
        <v>0</v>
      </c>
      <c r="CO128" s="12" t="str">
        <f>IFERROR(VLOOKUP($A128,'Season 12'!$AK$4:$CN$104,55,0),"0")</f>
        <v>0</v>
      </c>
      <c r="CP128" s="12" t="str">
        <f>IFERROR(VLOOKUP($A128,'Season 12'!$AK$4:$CN$104,56,0),"0")</f>
        <v>0</v>
      </c>
      <c r="CQ128" s="12" t="str">
        <f>IFERROR(VLOOKUP($A128,'Season 13'!$AK$4:$CN$104,55,0),"0")</f>
        <v>0</v>
      </c>
      <c r="CR128" s="12" t="str">
        <f>IFERROR(VLOOKUP($A128,'Season 13'!$AK$4:$CN$104,56,0),"0")</f>
        <v>0</v>
      </c>
      <c r="CS128" s="12" t="str">
        <f>IFERROR(VLOOKUP($A128,'Season 14'!$AK$4:$CN$104,55,0),"0")</f>
        <v>0</v>
      </c>
      <c r="CT128" s="12" t="str">
        <f>IFERROR(VLOOKUP($A128,'Season 14'!$AK$4:$CN$104,56,0),"0")</f>
        <v>0</v>
      </c>
      <c r="CU128" s="12" t="str">
        <f>IFERROR(VLOOKUP($A128,'Season 15'!$AK$4:$CN$104,55,0),"0")</f>
        <v>0</v>
      </c>
      <c r="CV128" s="12" t="str">
        <f>IFERROR(VLOOKUP($A128,'Season 15'!$AK$4:$CN$104,56,0),"0")</f>
        <v>0</v>
      </c>
    </row>
    <row r="129" spans="1:100" x14ac:dyDescent="0.25">
      <c r="A129" s="2" t="s">
        <v>35</v>
      </c>
      <c r="B129" s="516" t="str">
        <f>IFERROR(VLOOKUP('Data Totals'!A129,'Season 1'!AJ$4:CH$104,2,FALSE),IFERROR(VLOOKUP('Data Totals'!A129,'Season 2'!AK$4:CI$104,2,FALSE),IFERROR(VLOOKUP('Data Totals'!A129,'Season 3'!AK$4:CI$104,2,FALSE),IFERROR(VLOOKUP('Data Totals'!A129,'Season 4'!AK$4:CI$104,2,FALSE),IFERROR(VLOOKUP('Data Totals'!A129,'Season 5'!AK$4:CI$104,2,FALSE),IFERROR(VLOOKUP('Data Totals'!A129,'Season 6'!AK$4:CI$104,2,FALSE),IFERROR(VLOOKUP('Data Totals'!A129,'Season 7'!AK$4:CI$104,2,FALSE),IFERROR(VLOOKUP('Data Totals'!A129,'Season 8'!AK$4:CI$104,2,FALSE),IFERROR(VLOOKUP('Data Totals'!A129,'Season 9'!AK$4:CI$104,2,FALSE),IFERROR(VLOOKUP('Data Totals'!A129,'Season 10'!AK$4:CI$104,2,FALSE),IFERROR(VLOOKUP('Data Totals'!A129,'Season 11'!AK$4:CI$104,2,FALSE),IFERROR(VLOOKUP('Data Totals'!A129,'Season 12'!AK$4:CI$104,2,FALSE),IFERROR(VLOOKUP('Data Totals'!A129,'Season 13'!AK$4:CI$104,2,FALSE),IFERROR(VLOOKUP('Data Totals'!A129,'Season 14'!AK$4:CI$104,2,FALSE),IFERROR(VLOOKUP('Data Totals'!A129,'Season 15'!AK$4:CI$104,2,FALSE),"N/A")))))))))))))))</f>
        <v>N/A</v>
      </c>
      <c r="C129" s="517" t="str">
        <f>IFERROR(VLOOKUP('Data Totals'!A129,'Season 1'!AJ$4:CH$104,3,FALSE),IFERROR(VLOOKUP('Data Totals'!A129,'Season 2'!AK$4:CI$104,3,FALSE),IFERROR(VLOOKUP('Data Totals'!A129,'Season 3'!AK$4:CI$104,3,FALSE),IFERROR(VLOOKUP('Data Totals'!A129,'Season 4'!AK$4:CI$104,3,FALSE),IFERROR(VLOOKUP('Data Totals'!A129,'Season 5'!AK$4:CI$104,3,FALSE),IFERROR(VLOOKUP('Data Totals'!A129,'Season 6'!AK$4:CI$104,3,FALSE),IFERROR(VLOOKUP('Data Totals'!A129,'Season 7'!AK$4:CI$104,3,FALSE),IFERROR(VLOOKUP('Data Totals'!A129,'Season 8'!AK$4:CI$104,3,FALSE),IFERROR(VLOOKUP('Data Totals'!A129,'Season 9'!AK$4:CI$104,3,FALSE),IFERROR(VLOOKUP('Data Totals'!A129,'Season 10'!AK$4:CI$104,3,FALSE),IFERROR(VLOOKUP('Data Totals'!A129,'Season 11'!AK$4:CI$104,3,FALSE),IFERROR(VLOOKUP('Data Totals'!A129,'Season 12'!AK$4:CI$104,3,FALSE),IFERROR(VLOOKUP('Data Totals'!A129,'Season 13'!AK$4:CI$104,3,FALSE),IFERROR(VLOOKUP('Data Totals'!A129,'Season 14'!AK$4:CI$104,3,FALSE),IFERROR(VLOOKUP('Data Totals'!A129,'Season 15'!AK$4:CI$104,3,FALSE),"N/A")))))))))))))))</f>
        <v>N/A</v>
      </c>
      <c r="D129" s="517" t="str">
        <f>IFERROR(VLOOKUP('Data Totals'!A129,'Season 15'!AK$4:CI$104,4,FALSE),IFERROR(VLOOKUP('Data Totals'!A129,'Season 14'!AK$4:CI$104,4,FALSE),IFERROR(VLOOKUP('Data Totals'!A129,'Season 13'!AK$4:CI$104,4,FALSE),IFERROR(VLOOKUP('Data Totals'!A129,'Season 12'!AK$4:CI$104,4,FALSE),IFERROR(VLOOKUP('Data Totals'!A129,'Season 11'!AK$4:CI$104,4,FALSE),IFERROR(VLOOKUP('Data Totals'!A129,'Season 10'!AK$4:CI$104,4,FALSE),IFERROR(VLOOKUP('Data Totals'!A129,'Season 9'!AK$4:CI$104,4,FALSE),IFERROR(VLOOKUP('Data Totals'!A129,'Season 8'!AK$4:CI$104,4,FALSE),IFERROR(VLOOKUP('Data Totals'!A129,'Season 7'!AK$4:CI$104,4,FALSE),IFERROR(VLOOKUP('Data Totals'!A129,'Season 6'!AK$4:CI$104,4,FALSE),IFERROR(VLOOKUP('Data Totals'!A129,'Season 5'!AK$4:CI$104,4,FALSE),IFERROR(VLOOKUP('Data Totals'!A129,'Season 4'!AK$4:CI$104,4,FALSE),IFERROR(VLOOKUP('Data Totals'!A129,'Season 3'!AK$4:CI$104,4,FALSE),IFERROR(VLOOKUP('Data Totals'!A129,'Season 2'!AK$4:CI$104,4,FALSE),IFERROR(VLOOKUP('Data Totals'!A129,'Season 1'!AJ$4:CH$104,4,FALSE),"N/A")))))))))))))))</f>
        <v>N/A</v>
      </c>
      <c r="E129" s="517" t="e">
        <f t="shared" si="2"/>
        <v>#VALUE!</v>
      </c>
      <c r="F129" s="398">
        <f>SUM(IFERROR(VLOOKUP(A129,BI$3:BN$152,2,0),"0"),
IFERROR(VLOOKUP(A129,'Season 1'!AJ$4:CM$104,7,0),"0"),IFERROR(VLOOKUP(A129,'Season 2'!AK$4:CN$104,7,0),"0"),
IFERROR(VLOOKUP(A129,'Season 3'!AK$4:CN$104,7,0),"0"),IFERROR(VLOOKUP(A129,'Season 4'!AK$4:CN$104,7,0),"0"),
IFERROR(VLOOKUP(A129,'Season 5'!AK$4:CN$104,7,0),"0"),IFERROR(VLOOKUP(A129,'Season 6'!AK$4:CN$104,7,0),"0"),
IFERROR(VLOOKUP(A129,'Season 7'!AK$4:CN$104,7,0),"0"),IFERROR(VLOOKUP(A129,'Season 8'!AK$4:CN$104,7,0),"0"),
IFERROR(VLOOKUP(A129,'Season 9'!AK$4:CN$104,7,0),"0"),IFERROR(VLOOKUP(A129,'Season 10'!AK$4:CN$104,7,0),"0"),
IFERROR(VLOOKUP(A129,'Season 11'!AK$4:CN$104,7,0),"0"),IFERROR(VLOOKUP(A129,'Season 12'!AK$4:CN$104,7,0),"0"),
IFERROR(VLOOKUP(A129,'Season 13'!AK$4:CN$104,7,0),"0"),IFERROR(VLOOKUP(A129,'Season 14'!AK$4:CN$104,7,0),"0"),IFERROR(VLOOKUP(A129,'Season 15'!AK$4:CN$104,7,0),"0"),)</f>
        <v>0</v>
      </c>
      <c r="G129" s="398">
        <f>SUM(
IFERROR(VLOOKUP(A129,'Season 1'!AJ$4:CM$104,8,0),"0"),IFERROR(VLOOKUP(A129,'Season 2'!AK$4:CN$104,8,0),"0"),
IFERROR(VLOOKUP(A129,'Season 3'!AK$4:CN$104,8,0),"0"),IFERROR(VLOOKUP(A129,'Season 4'!AK$4:CN$104,8,0),"0"),
IFERROR(VLOOKUP(A129,'Season 5'!AK$4:CN$104,8,0),"0"),IFERROR(VLOOKUP(A129,'Season 6'!AK$4:CN$104,8,0),"0"),
IFERROR(VLOOKUP(A129,'Season 7'!AK$4:CN$104,8,0),"0"),IFERROR(VLOOKUP(A129,'Season 8'!AK$4:CN$104,8,0),"0"),
IFERROR(VLOOKUP(A129,'Season 9'!AK$4:CN$104,8,0),"0"),IFERROR(VLOOKUP(A129,'Season 10'!AK$4:CN$104,8,0),"0"),
IFERROR(VLOOKUP(A129,'Season 11'!AK$4:CN$104,8,0),"0"),IFERROR(VLOOKUP(A129,'Season 12'!AK$4:CN$104,8,0),"0"),
IFERROR(VLOOKUP(A129,'Season 13'!AK$4:CN$104,8,0),"0"),IFERROR(VLOOKUP(A129,'Season 14'!AK$4:CN$104,8,0),"0"),IFERROR(VLOOKUP(A129,'Season 15'!AK$4:CN$104,8,0),"0"),)</f>
        <v>0</v>
      </c>
      <c r="H129" s="329">
        <f>SUM(
IFERROR(VLOOKUP(A129,'Season 1'!AJ$4:CM$104,9,0),"0"),IFERROR(VLOOKUP(A129,'Season 2'!AK$4:CN$104,9,0),"0"),
IFERROR(VLOOKUP(A129,'Season 3'!AK$4:CN$104,9,0),"0"),IFERROR(VLOOKUP(A129,'Season 4'!AK$4:CN$104,9,0),"0"),
IFERROR(VLOOKUP(A129,'Season 5'!AK$4:CN$104,9,0),"0"),IFERROR(VLOOKUP(A129,'Season 6'!AK$4:CN$104,9,0),"0"),
IFERROR(VLOOKUP(A129,'Season 7'!AK$4:CN$104,9,0),"0"),IFERROR(VLOOKUP(A129,'Season 8'!AK$4:CN$104,9,0),"0"),
IFERROR(VLOOKUP(A129,'Season 9'!AK$4:CN$104,9,0),"0"),IFERROR(VLOOKUP(A129,'Season 10'!AK$4:CN$104,9,0),"0"),
IFERROR(VLOOKUP(A129,'Season 11'!AK$4:CN$104,9,0),"0"),IFERROR(VLOOKUP(A129,'Season 12'!AK$4:CN$104,9,0),"0"),
IFERROR(VLOOKUP(A129,'Season 13'!AK$4:CN$104,9,0),"0"),IFERROR(VLOOKUP(A129,'Season 14'!AK$4:CN$104,9,0),"0"),IFERROR(VLOOKUP(A129,'Season 15'!AK$4:CN$104,9,0),"0"),)</f>
        <v>0</v>
      </c>
      <c r="I129" s="518">
        <f>SUM(
IFERROR(VLOOKUP(A129,'Season 1'!AJ$4:CM$104,10,0),"0"),IFERROR(VLOOKUP(A129,'Season 2'!AK$4:CN$104,10,0),"0"),
IFERROR(VLOOKUP(A129,'Season 3'!AK$4:CN$104,10,0),"0"),IFERROR(VLOOKUP(A129,'Season 4'!AK$4:CN$104,10,0),"0"),
IFERROR(VLOOKUP(A129,'Season 5'!AK$4:CN$104,10,0),"0"),IFERROR(VLOOKUP(A129,'Season 6'!AK$4:CN$104,10,0),"0"),
IFERROR(VLOOKUP(A129,'Season 7'!AK$4:CN$104,10,0),"0"),IFERROR(VLOOKUP(A129,'Season 8'!AK$4:CN$104,10,0),"0"),
IFERROR(VLOOKUP(A129,'Season 9'!AK$4:CN$104,10,0),"0"),IFERROR(VLOOKUP(A129,'Season 10'!AK$4:CN$104,10,0),"0"),
IFERROR(VLOOKUP(A129,'Season 11'!AK$4:CN$104,10,0),"0"),IFERROR(VLOOKUP(A129,'Season 12'!AK$4:CN$104,10,0),"0"),
IFERROR(VLOOKUP(A129,'Season 13'!AK$4:CN$104,10,0),"0"),IFERROR(VLOOKUP(A129,'Season 14'!AK$4:CN$104,10,0),"0"),IFERROR(VLOOKUP(A129,'Season 15'!AK$4:CN$104,10,0),"0"),)</f>
        <v>0</v>
      </c>
      <c r="J129" s="21">
        <f>SUM(IFERROR(VLOOKUP(A129,BI$3:BN$152,3,0),"0"),
IFERROR(VLOOKUP(A129,'Season 1'!AJ$4:CM$104,11,0),"0"),IFERROR(VLOOKUP(A129,'Season 2'!AK$4:CN$104,11,0),"0"),
IFERROR(VLOOKUP(A129,'Season 3'!AK$4:CN$104,11,0),"0"),IFERROR(VLOOKUP(A129,'Season 4'!AK$4:CN$104,11,0),"0"),
IFERROR(VLOOKUP(A129,'Season 5'!AK$4:CN$104,11,0),"0"),IFERROR(VLOOKUP(A129,'Season 6'!AK$4:CN$104,11,0),"0"),
IFERROR(VLOOKUP(A129,'Season 7'!AK$4:CN$104,11,0),"0"),IFERROR(VLOOKUP(A129,'Season 8'!AK$4:CN$104,11,0),"0"),
IFERROR(VLOOKUP(A129,'Season 9'!AK$4:CN$104,11,0),"0"),IFERROR(VLOOKUP(A129,'Season 10'!AK$4:CN$104,11,0),"0"),
IFERROR(VLOOKUP(A129,'Season 11'!AK$4:CN$104,11,0),"0"),IFERROR(VLOOKUP(A129,'Season 12'!AK$4:CN$104,11,0),"0"),
IFERROR(VLOOKUP(A129,'Season 13'!AK$4:CN$104,11,0),"0"),IFERROR(VLOOKUP(A129,'Season 14'!AK$4:CN$104,11,0),"0"),IFERROR(VLOOKUP(A129,'Season 15'!AK$4:CN$104,11,0),"0"),)</f>
        <v>0</v>
      </c>
      <c r="K129" s="402">
        <f>SUM(IFERROR(VLOOKUP($A129,BI$3:BN$152,4,0),"0"),
IFERROR(VLOOKUP($A129,'Season 1'!AJ$4:CM$104,12,0),"0"),IFERROR(VLOOKUP($A129,'Season 2'!AK$4:CN$104,12,0),"0"),
IFERROR(VLOOKUP($A129,'Season 3'!AK$4:CN$104,12,0),"0"),IFERROR(VLOOKUP($A129,'Season 4'!AK$4:CN$104,12,0),"0"),
IFERROR(VLOOKUP($A129,'Season 5'!AK$4:CN$104,12,0),"0"),IFERROR(VLOOKUP($A129,'Season 6'!AK$4:CN$104,12,0),"0"),
IFERROR(VLOOKUP($A129,'Season 7'!AK$4:CN$104,12,0),"0"),IFERROR(VLOOKUP($A129,'Season 8'!AK$4:CN$104,12,0),"0"),
IFERROR(VLOOKUP($A129,'Season 9'!AK$4:CN$104,12,0),"0"),IFERROR(VLOOKUP($A129,'Season 10'!AK$4:CN$104,12,0),"0"),
IFERROR(VLOOKUP($A129,'Season 11'!AK$4:CN$104,12,0),"0"),IFERROR(VLOOKUP($A129,'Season 12'!AK$4:CN$104,12,0),"0"),
IFERROR(VLOOKUP($A129,'Season 13'!AK$4:CN$104,12,0),"0"),IFERROR(VLOOKUP($A129,'Season 14'!AK$4:CN$104,12,0),"0"),IFERROR(VLOOKUP(A129,'Season 15'!AK$4:CN$104,12,0),"0"),)</f>
        <v>0</v>
      </c>
      <c r="L129" s="403">
        <f>SUM(
IFERROR(VLOOKUP($A129,'Season 1'!AJ$4:CM$104,13,0),"0"),IFERROR(VLOOKUP($A129,'Season 2'!AK$4:CN$104,13,0),"0"),
IFERROR(VLOOKUP($A129,'Season 3'!AK$4:CN$104,13,0),"0"),IFERROR(VLOOKUP($A129,'Season 4'!AK$4:CN$104,13,0),"0"),
IFERROR(VLOOKUP($A129,'Season 5'!AK$4:CN$104,13,0),"0"),IFERROR(VLOOKUP($A129,'Season 6'!AK$4:CN$104,13,0),"0"),
IFERROR(VLOOKUP($A129,'Season 7'!AK$4:CN$104,13,0),"0"),IFERROR(VLOOKUP($A129,'Season 8'!AK$4:CN$104,13,0),"0"),
IFERROR(VLOOKUP($A129,'Season 9'!AK$4:CN$104,13,0),"0"),IFERROR(VLOOKUP($A129,'Season 10'!AK$4:CN$104,13,0),"0"),
IFERROR(VLOOKUP($A129,'Season 11'!AK$4:CN$104,13,0),"0"),IFERROR(VLOOKUP($A129,'Season 12'!AK$4:CN$104,13,0),"0"),
IFERROR(VLOOKUP($A129,'Season 13'!AK$4:CN$104,13,0),"0"),IFERROR(VLOOKUP($A129,'Season 14'!AK$4:CN$104,13,0),"0"),IFERROR(VLOOKUP(A129,'Season 15'!AK$4:CN$104,13,0),"0"),)</f>
        <v>0</v>
      </c>
      <c r="M129" s="398">
        <f>SUM(
IFERROR(VLOOKUP($A129,'Season 1'!AJ$4:CM$104,14,0),"0"),IFERROR(VLOOKUP($A129,'Season 2'!AK$4:CN$104,14,0),"0"),
IFERROR(VLOOKUP($A129,'Season 3'!AK$4:CN$104,14,0),"0"),IFERROR(VLOOKUP($A129,'Season 4'!AK$4:CN$104,14,0),"0"),
IFERROR(VLOOKUP($A129,'Season 5'!AK$4:CN$104,14,0),"0"),IFERROR(VLOOKUP($A129,'Season 6'!AK$4:CN$104,14,0),"0"),
IFERROR(VLOOKUP($A129,'Season 7'!AK$4:CN$104,14,0),"0"),IFERROR(VLOOKUP($A129,'Season 8'!AK$4:CN$104,14,0),"0"),
IFERROR(VLOOKUP($A129,'Season 9'!AK$4:CN$104,14,0),"0"),IFERROR(VLOOKUP($A129,'Season 10'!AK$4:CN$104,14,0),"0"),
IFERROR(VLOOKUP($A129,'Season 11'!AK$4:CN$104,14,0),"0"),IFERROR(VLOOKUP($A129,'Season 12'!AK$4:CN$104,14,0),"0"),
IFERROR(VLOOKUP($A129,'Season 13'!AK$4:CN$104,14,0),"0"),IFERROR(VLOOKUP($A129,'Season 14'!AK$4:CN$104,14,0),"0"),IFERROR(VLOOKUP(A129,'Season 15'!AK$4:CN$104,14,0),"0"),)</f>
        <v>0</v>
      </c>
      <c r="N129" s="518">
        <f>SUM(
IFERROR(VLOOKUP($A129,'Season 1'!AJ$4:CM$104,15,0),"0"),IFERROR(VLOOKUP($A129,'Season 2'!AK$4:CN$104,15,0),"0"),
IFERROR(VLOOKUP($A129,'Season 3'!AK$4:CN$104,15,0),"0"),IFERROR(VLOOKUP($A129,'Season 4'!AK$4:CN$104,15,0),"0"),
IFERROR(VLOOKUP($A129,'Season 5'!AK$4:CN$104,15,0),"0"),IFERROR(VLOOKUP($A129,'Season 6'!AK$4:CN$104,15,0),"0"),
IFERROR(VLOOKUP($A129,'Season 7'!AK$4:CN$104,15,0),"0"),IFERROR(VLOOKUP($A129,'Season 8'!AK$4:CN$104,15,0),"0"),
IFERROR(VLOOKUP($A129,'Season 9'!AK$4:CN$104,15,0),"0"),IFERROR(VLOOKUP($A129,'Season 10'!AK$4:CN$104,15,0),"0"),
IFERROR(VLOOKUP($A129,'Season 11'!AK$4:CN$104,15,0),"0"),IFERROR(VLOOKUP($A129,'Season 12'!AK$4:CN$104,15,0),"0"),
IFERROR(VLOOKUP($A129,'Season 13'!AK$4:CN$104,15,0),"0"),IFERROR(VLOOKUP($A129,'Season 14'!AK$4:CN$104,15,0),"0"),IFERROR(VLOOKUP(A129,'Season 15'!AK$4:CN$104,15,0),"0"),)</f>
        <v>0</v>
      </c>
      <c r="O129" s="21">
        <f>SUM(
IFERROR(VLOOKUP($A129,'Season 1'!AJ$4:CM$104,16,0),"0"),IFERROR(VLOOKUP($A129,'Season 2'!AK$4:CN$104,16,0),"0"),
IFERROR(VLOOKUP($A129,'Season 3'!AK$4:CN$104,16,0),"0"),IFERROR(VLOOKUP($A129,'Season 4'!AK$4:CN$104,16,0),"0"),
IFERROR(VLOOKUP($A129,'Season 5'!AK$4:CN$104,16,0),"0"),IFERROR(VLOOKUP($A129,'Season 6'!AK$4:CN$104,16,0),"0"),
IFERROR(VLOOKUP($A129,'Season 7'!AK$4:CN$104,16,0),"0"),IFERROR(VLOOKUP($A129,'Season 8'!AK$4:CN$104,16,0),"0"),
IFERROR(VLOOKUP($A129,'Season 9'!AK$4:CN$104,16,0),"0"),IFERROR(VLOOKUP($A129,'Season 10'!AK$4:CN$104,16,0),"0"),
IFERROR(VLOOKUP($A129,'Season 11'!AK$4:CN$104,16,0),"0"),IFERROR(VLOOKUP($A129,'Season 12'!AK$4:CN$104,16,0),"0"),
IFERROR(VLOOKUP($A129,'Season 13'!AK$4:CN$104,16,0),"0"),IFERROR(VLOOKUP($A129,'Season 14'!AK$4:CN$104,16,0),"0"),IFERROR(VLOOKUP(A129,'Season 15'!AK$4:CN$104,16,0),"0"),)</f>
        <v>0</v>
      </c>
      <c r="P129" s="402">
        <f>SUM(
IFERROR(VLOOKUP($A129,'Season 1'!AJ$4:CM$104,17,0),"0"),IFERROR(VLOOKUP($A129,'Season 2'!AK$4:CN$104,17,0),"0"),
IFERROR(VLOOKUP($A129,'Season 3'!AK$4:CN$104,17,0),"0"),IFERROR(VLOOKUP($A129,'Season 4'!AK$4:CN$104,17,0),"0"),
IFERROR(VLOOKUP($A129,'Season 5'!AK$4:CN$104,17,0),"0"),IFERROR(VLOOKUP($A129,'Season 6'!AK$4:CN$104,17,0),"0"),
IFERROR(VLOOKUP($A129,'Season 7'!AK$4:CN$104,17,0),"0"),IFERROR(VLOOKUP($A129,'Season 8'!AK$4:CN$104,17,0),"0"),
IFERROR(VLOOKUP($A129,'Season 9'!AK$4:CN$104,17,0),"0"),IFERROR(VLOOKUP($A129,'Season 10'!AK$4:CN$104,17,0),"0"),
IFERROR(VLOOKUP($A129,'Season 11'!AK$4:CN$104,17,0),"0"),IFERROR(VLOOKUP($A129,'Season 12'!AK$4:CN$104,17,0),"0"),
IFERROR(VLOOKUP($A129,'Season 13'!AK$4:CN$104,17,0),"0"),IFERROR(VLOOKUP($A129,'Season 14'!AK$4:CN$104,17,0),"0"),IFERROR(VLOOKUP(A129,'Season 15'!AK$4:CN$104,17,0),"0"),)</f>
        <v>0</v>
      </c>
      <c r="Q129" s="403">
        <f>SUM(
IFERROR(VLOOKUP($A129,'Season 1'!AJ$4:CM$104,18,0),"0"),IFERROR(VLOOKUP($A129,'Season 2'!AK$4:CN$104,18,0),"0"),
IFERROR(VLOOKUP($A129,'Season 3'!AK$4:CN$104,18,0),"0"),IFERROR(VLOOKUP($A129,'Season 4'!AK$4:CN$104,18,0),"0"),
IFERROR(VLOOKUP($A129,'Season 5'!AK$4:CN$104,18,0),"0"),IFERROR(VLOOKUP($A129,'Season 6'!AK$4:CN$104,18,0),"0"),
IFERROR(VLOOKUP($A129,'Season 7'!AK$4:CN$104,18,0),"0"),IFERROR(VLOOKUP($A129,'Season 8'!AK$4:CN$104,18,0),"0"),
IFERROR(VLOOKUP($A129,'Season 9'!AK$4:CN$104,18,0),"0"),IFERROR(VLOOKUP($A129,'Season 10'!AK$4:CN$104,18,0),"0"),
IFERROR(VLOOKUP($A129,'Season 11'!AK$4:CN$104,18,0),"0"),IFERROR(VLOOKUP($A129,'Season 12'!AK$4:CN$104,18,0),"0"),
IFERROR(VLOOKUP($A129,'Season 13'!AK$4:CN$104,18,0),"0"),IFERROR(VLOOKUP($A129,'Season 14'!AK$4:CN$104,18,0),"0"),IFERROR(VLOOKUP(A129,'Season 15'!AK$4:CN$104,18,0),"0"),)</f>
        <v>0</v>
      </c>
      <c r="R129" s="398">
        <f>SUM(
IFERROR(VLOOKUP($A129,'Season 1'!AJ$4:CM$104,19,0),"0"),IFERROR(VLOOKUP($A129,'Season 2'!AK$4:CN$104,19,0),"0"),
IFERROR(VLOOKUP($A129,'Season 3'!AK$4:CN$104,19,0),"0"),IFERROR(VLOOKUP($A129,'Season 4'!AK$4:CN$104,19,0),"0"),
IFERROR(VLOOKUP($A129,'Season 5'!AK$4:CN$104,19,0),"0"),IFERROR(VLOOKUP($A129,'Season 6'!AK$4:CN$104,19,0),"0"),
IFERROR(VLOOKUP($A129,'Season 7'!AK$4:CN$104,19,0),"0"),IFERROR(VLOOKUP($A129,'Season 8'!AK$4:CN$104,19,0),"0"),
IFERROR(VLOOKUP($A129,'Season 9'!AK$4:CN$104,19,0),"0"),IFERROR(VLOOKUP($A129,'Season 10'!AK$4:CN$104,19,0),"0"),
IFERROR(VLOOKUP($A129,'Season 11'!AK$4:CN$104,19,0),"0"),IFERROR(VLOOKUP($A129,'Season 12'!AK$4:CN$104,19,0),"0"),
IFERROR(VLOOKUP($A129,'Season 13'!AK$4:CN$104,19,0),"0"),IFERROR(VLOOKUP($A129,'Season 14'!AK$4:CN$104,19,0),"0"),IFERROR(VLOOKUP(A129,'Season 15'!AK$4:CN$104,19,0),"0"),)</f>
        <v>0</v>
      </c>
      <c r="S129" s="518">
        <f>SUM(
IFERROR(VLOOKUP($A129,'Season 1'!AJ$4:CM$104,20,0),"0"),IFERROR(VLOOKUP($A129,'Season 2'!AK$4:CN$104,20,0),"0"),
IFERROR(VLOOKUP($A129,'Season 3'!AK$4:CN$104,20,0),"0"),IFERROR(VLOOKUP($A129,'Season 4'!AK$4:CN$104,20,0),"0"),
IFERROR(VLOOKUP($A129,'Season 5'!AK$4:CN$104,20,0),"0"),IFERROR(VLOOKUP($A129,'Season 6'!AK$4:CN$104,20,0),"0"),
IFERROR(VLOOKUP($A129,'Season 7'!AK$4:CN$104,20,0),"0"),IFERROR(VLOOKUP($A129,'Season 8'!AK$4:CN$104,20,0),"0"),
IFERROR(VLOOKUP($A129,'Season 9'!AK$4:CN$104,20,0),"0"),IFERROR(VLOOKUP($A129,'Season 10'!AK$4:CN$104,20,0),"0"),
IFERROR(VLOOKUP($A129,'Season 11'!AK$4:CN$104,20,0),"0"),IFERROR(VLOOKUP($A129,'Season 12'!AK$4:CN$104,20,0),"0"),
IFERROR(VLOOKUP($A129,'Season 13'!AK$4:CN$104,20,0),"0"),IFERROR(VLOOKUP($A129,'Season 14'!AK$4:CN$104,20,0),"0"),IFERROR(VLOOKUP(A129,'Season 15'!AK$4:CN$104,20,0),"0"),)</f>
        <v>0</v>
      </c>
      <c r="T129" s="21">
        <f>SUM(
IFERROR(VLOOKUP($A129,'Season 1'!AJ$4:CM$104,21,0),"0"),IFERROR(VLOOKUP($A129,'Season 2'!AK$4:CN$104,21,0),"0"),
IFERROR(VLOOKUP($A129,'Season 3'!AK$4:CN$104,21,0),"0"),IFERROR(VLOOKUP($A129,'Season 4'!AK$4:CN$104,21,0),"0"),
IFERROR(VLOOKUP($A129,'Season 5'!AK$4:CN$104,21,0),"0"),IFERROR(VLOOKUP($A129,'Season 6'!AK$4:CN$104,21,0),"0"),
IFERROR(VLOOKUP($A129,'Season 7'!AK$4:CN$104,21,0),"0"),IFERROR(VLOOKUP($A129,'Season 8'!AK$4:CN$104,21,0),"0"),
IFERROR(VLOOKUP($A129,'Season 9'!AK$4:CN$104,21,0),"0"),IFERROR(VLOOKUP($A129,'Season 10'!AK$4:CN$104,21,0),"0"),
IFERROR(VLOOKUP($A129,'Season 11'!AK$4:CN$104,21,0),"0"),IFERROR(VLOOKUP($A129,'Season 12'!AK$4:CN$104,21,0),"0"),
IFERROR(VLOOKUP($A129,'Season 13'!AK$4:CN$104,21,0),"0"),IFERROR(VLOOKUP($A129,'Season 14'!AK$4:CN$104,21,0),"0"),IFERROR(VLOOKUP(A129,'Season 15'!AK$4:CN$104,21,0),"0"),)</f>
        <v>0</v>
      </c>
      <c r="U129" s="402">
        <f>SUM(
IFERROR(VLOOKUP($A129,'Season 1'!AJ$4:CM$104,22,0),"0"),IFERROR(VLOOKUP($A129,'Season 2'!AK$4:CN$104,22,0),"0"),
IFERROR(VLOOKUP($A129,'Season 3'!AK$4:CN$104,22,0),"0"),IFERROR(VLOOKUP($A129,'Season 4'!AK$4:CN$104,22,0),"0"),
IFERROR(VLOOKUP($A129,'Season 5'!AK$4:CN$104,22,0),"0"),IFERROR(VLOOKUP($A129,'Season 6'!AK$4:CN$104,22,0),"0"),
IFERROR(VLOOKUP($A129,'Season 7'!AK$4:CN$104,22,0),"0"),IFERROR(VLOOKUP($A129,'Season 8'!AK$4:CN$104,22,0),"0"),
IFERROR(VLOOKUP($A129,'Season 9'!AK$4:CN$104,22,0),"0"),IFERROR(VLOOKUP($A129,'Season 10'!AK$4:CN$104,22,0),"0"),
IFERROR(VLOOKUP($A129,'Season 11'!AK$4:CN$104,22,0),"0"),IFERROR(VLOOKUP($A129,'Season 12'!AK$4:CN$104,22,0),"0"),
IFERROR(VLOOKUP($A129,'Season 13'!AK$4:CN$104,22,0),"0"),IFERROR(VLOOKUP($A129,'Season 14'!AK$4:CN$104,22,0),"0"),IFERROR(VLOOKUP(A129,'Season 15'!AK$4:CN$104,22,0),"0"),)</f>
        <v>0</v>
      </c>
      <c r="V129" s="403">
        <f>SUM(
IFERROR(VLOOKUP($A129,'Season 1'!AJ$4:CM$104,23,0),"0"),IFERROR(VLOOKUP($A129,'Season 2'!AK$4:CN$104,23,0),"0"),
IFERROR(VLOOKUP($A129,'Season 3'!AK$4:CN$104,23,0),"0"),IFERROR(VLOOKUP($A129,'Season 4'!AK$4:CN$104,23,0),"0"),
IFERROR(VLOOKUP($A129,'Season 5'!AK$4:CN$104,23,0),"0"),IFERROR(VLOOKUP($A129,'Season 6'!AK$4:CN$104,23,0),"0"),
IFERROR(VLOOKUP($A129,'Season 7'!AK$4:CN$104,23,0),"0"),IFERROR(VLOOKUP($A129,'Season 8'!AK$4:CN$104,23,0),"0"),
IFERROR(VLOOKUP($A129,'Season 9'!AK$4:CN$104,23,0),"0"),IFERROR(VLOOKUP($A129,'Season 10'!AK$4:CN$104,23,0),"0"),
IFERROR(VLOOKUP($A129,'Season 11'!AK$4:CN$104,23,0),"0"),IFERROR(VLOOKUP($A129,'Season 12'!AK$4:CN$104,23,0),"0"),
IFERROR(VLOOKUP($A129,'Season 13'!AK$4:CN$104,23,0),"0"),IFERROR(VLOOKUP($A129,'Season 14'!AK$4:CN$104,23,0),"0"),IFERROR(VLOOKUP($A129,'Season 15'!AK$4:CN$104,23,0),"0"),)</f>
        <v>0</v>
      </c>
      <c r="W129" s="398">
        <f>SUM(
IFERROR(VLOOKUP($A129,'Season 1'!AJ$4:CM$104,24,0),"0"),IFERROR(VLOOKUP($A129,'Season 2'!AK$4:CN$104,24,0),"0"),
IFERROR(VLOOKUP($A129,'Season 3'!AK$4:CN$104,24,0),"0"),IFERROR(VLOOKUP($A129,'Season 4'!AK$4:CN$104,24,0),"0"),
IFERROR(VLOOKUP($A129,'Season 5'!AK$4:CN$104,24,0),"0"),IFERROR(VLOOKUP($A129,'Season 6'!AK$4:CN$104,24,0),"0"),
IFERROR(VLOOKUP($A129,'Season 7'!AK$4:CN$104,24,0),"0"),IFERROR(VLOOKUP($A129,'Season 8'!AK$4:CN$104,24,0),"0"),
IFERROR(VLOOKUP($A129,'Season 9'!AK$4:CN$104,24,0),"0"),IFERROR(VLOOKUP($A129,'Season 10'!AK$4:CN$104,24,0),"0"),
IFERROR(VLOOKUP($A129,'Season 11'!AK$4:CN$104,24,0),"0"),IFERROR(VLOOKUP($A129,'Season 12'!AK$4:CN$104,24,0),"0"),
IFERROR(VLOOKUP($A129,'Season 13'!AK$4:CN$104,24,0),"0"),IFERROR(VLOOKUP($A129,'Season 14'!AK$4:CN$104,24,0),"0"),IFERROR(VLOOKUP($A129,'Season 15'!AK$4:CN$104,24,0),"0"),)</f>
        <v>0</v>
      </c>
      <c r="X129" s="518">
        <f>SUM(
IFERROR(VLOOKUP($A129,'Season 1'!AJ$4:CM$104,25,0),"0"),IFERROR(VLOOKUP($A129,'Season 2'!AK$4:CN$104,25,0),"0"),
IFERROR(VLOOKUP($A129,'Season 3'!AK$4:CN$104,25,0),"0"),IFERROR(VLOOKUP($A129,'Season 4'!AK$4:CN$104,25,0),"0"),
IFERROR(VLOOKUP($A129,'Season 5'!AK$4:CN$104,25,0),"0"),IFERROR(VLOOKUP($A129,'Season 6'!AK$4:CN$104,25,0),"0"),
IFERROR(VLOOKUP($A129,'Season 7'!AK$4:CN$104,25,0),"0"),IFERROR(VLOOKUP($A129,'Season 8'!AK$4:CN$104,25,0),"0"),
IFERROR(VLOOKUP($A129,'Season 9'!AK$4:CN$104,25,0),"0"),IFERROR(VLOOKUP($A129,'Season 10'!AK$4:CN$104,25,0),"0"),
IFERROR(VLOOKUP($A129,'Season 11'!AK$4:CN$104,25,0),"0"),IFERROR(VLOOKUP($A129,'Season 12'!AK$4:CN$104,25,0),"0"),
IFERROR(VLOOKUP($A129,'Season 13'!AK$4:CN$104,25,0),"0"),IFERROR(VLOOKUP($A129,'Season 14'!AK$4:CN$104,25,0),"0"),IFERROR(VLOOKUP($A129,'Season 15'!AK$4:CN$104,25,0),"0"),)</f>
        <v>0</v>
      </c>
      <c r="Y129" s="21">
        <f>SUM(
IFERROR(VLOOKUP($A129,'Season 1'!AJ$4:CM$104,26,0),"0"),IFERROR(VLOOKUP($A129,'Season 2'!AK$4:CN$104,26,0),"0"),
IFERROR(VLOOKUP($A129,'Season 3'!AK$4:CN$104,26,0),"0"),IFERROR(VLOOKUP($A129,'Season 4'!AK$4:CN$104,26,0),"0"),
IFERROR(VLOOKUP($A129,'Season 5'!AK$4:CN$104,26,0),"0"),IFERROR(VLOOKUP($A129,'Season 6'!AK$4:CN$104,26,0),"0"),
IFERROR(VLOOKUP($A129,'Season 7'!AK$4:CN$104,26,0),"0"),IFERROR(VLOOKUP($A129,'Season 8'!AK$4:CN$104,26,0),"0"),
IFERROR(VLOOKUP($A129,'Season 9'!AK$4:CN$104,26,0),"0"),IFERROR(VLOOKUP($A129,'Season 10'!AK$4:CN$104,26,0),"0"),
IFERROR(VLOOKUP($A129,'Season 11'!AK$4:CN$104,26,0),"0"),IFERROR(VLOOKUP($A129,'Season 12'!AK$4:CN$104,26,0),"0"),
IFERROR(VLOOKUP($A129,'Season 13'!AK$4:CN$104,26,0),"0"),IFERROR(VLOOKUP($A129,'Season 14'!AK$4:CN$104,26,0),"0"),IFERROR(VLOOKUP($A129,'Season 15'!AK$4:CN$104,26,0),"0"),)</f>
        <v>0</v>
      </c>
      <c r="Z129" s="402">
        <f>SUM(
IFERROR(VLOOKUP($A129,'Season 1'!AJ$4:CM$104,27,0),"0"),IFERROR(VLOOKUP($A129,'Season 2'!AK$4:CN$104,27,0),"0"),
IFERROR(VLOOKUP($A129,'Season 3'!AK$4:CN$104,27,0),"0"),IFERROR(VLOOKUP($A129,'Season 4'!AK$4:CN$104,27,0),"0"),
IFERROR(VLOOKUP($A129,'Season 5'!AK$4:CN$104,27,0),"0"),IFERROR(VLOOKUP($A129,'Season 6'!AK$4:CN$104,27,0),"0"),
IFERROR(VLOOKUP($A129,'Season 7'!AK$4:CN$104,27,0),"0"),IFERROR(VLOOKUP($A129,'Season 8'!AK$4:CN$104,27,0),"0"),
IFERROR(VLOOKUP($A129,'Season 9'!AK$4:CN$104,27,0),"0"),IFERROR(VLOOKUP($A129,'Season 10'!AK$4:CN$104,27,0),"0"),
IFERROR(VLOOKUP($A129,'Season 11'!AK$4:CN$104,27,0),"0"),IFERROR(VLOOKUP($A129,'Season 12'!AK$4:CN$104,27,0),"0"),
IFERROR(VLOOKUP($A129,'Season 13'!AK$4:CN$104,27,0),"0"),IFERROR(VLOOKUP($A129,'Season 14'!AK$4:CN$104,27,0),"0"),IFERROR(VLOOKUP($A129,'Season 15'!AK$4:CN$104,27,0),"0"),)</f>
        <v>0</v>
      </c>
      <c r="AA129" s="403">
        <f>SUM(
IFERROR(VLOOKUP($A129,'Season 1'!AJ$4:CM$104,28,0),"0"),IFERROR(VLOOKUP($A129,'Season 2'!AK$4:CN$104,28,0),"0"),
IFERROR(VLOOKUP($A129,'Season 3'!AK$4:CN$104,28,0),"0"),IFERROR(VLOOKUP($A129,'Season 4'!AK$4:CN$104,28,0),"0"),
IFERROR(VLOOKUP($A129,'Season 5'!AK$4:CN$104,28,0),"0"),IFERROR(VLOOKUP($A129,'Season 6'!AK$4:CN$104,28,0),"0"),
IFERROR(VLOOKUP($A129,'Season 7'!AK$4:CN$104,28,0),"0"),IFERROR(VLOOKUP($A129,'Season 8'!AK$4:CN$104,28,0),"0"),
IFERROR(VLOOKUP($A129,'Season 9'!AK$4:CN$104,28,0),"0"),IFERROR(VLOOKUP($A129,'Season 10'!AK$4:CN$104,28,0),"0"),
IFERROR(VLOOKUP($A129,'Season 11'!AK$4:CN$104,28,0),"0"),IFERROR(VLOOKUP($A129,'Season 12'!AK$4:CN$104,28,0),"0"),
IFERROR(VLOOKUP($A129,'Season 13'!AK$4:CN$104,28,0),"0"),IFERROR(VLOOKUP($A129,'Season 14'!AK$4:CN$104,28,0),"0"),IFERROR(VLOOKUP($A129,'Season 15'!AK$4:CN$104,28,0),"0"),)</f>
        <v>0</v>
      </c>
      <c r="AB129" s="398">
        <f>SUM(
IFERROR(VLOOKUP($A129,'Season 1'!AJ$4:CM$104,29,0),"0"),IFERROR(VLOOKUP($A129,'Season 2'!AK$4:CN$104,29,0),"0"),
IFERROR(VLOOKUP($A129,'Season 3'!AK$4:CN$104,29,0),"0"),IFERROR(VLOOKUP($A129,'Season 4'!AK$4:CN$104,29,0),"0"),
IFERROR(VLOOKUP($A129,'Season 5'!AK$4:CN$104,29,0),"0"),IFERROR(VLOOKUP($A129,'Season 6'!AK$4:CN$104,29,0),"0"),
IFERROR(VLOOKUP($A129,'Season 7'!AK$4:CN$104,29,0),"0"),IFERROR(VLOOKUP($A129,'Season 8'!AK$4:CN$104,29,0),"0"),
IFERROR(VLOOKUP($A129,'Season 9'!AK$4:CN$104,29,0),"0"),IFERROR(VLOOKUP($A129,'Season 10'!AK$4:CN$104,29,0),"0"),
IFERROR(VLOOKUP($A129,'Season 11'!AK$4:CN$104,29,0),"0"),IFERROR(VLOOKUP($A129,'Season 12'!AK$4:CN$104,29,0),"0"),
IFERROR(VLOOKUP($A129,'Season 13'!AK$4:CN$104,29,0),"0"),IFERROR(VLOOKUP($A129,'Season 14'!AK$4:CN$104,29,0),"0"),IFERROR(VLOOKUP($A129,'Season 15'!AK$4:CN$104,29,0),"0"),)</f>
        <v>0</v>
      </c>
      <c r="AC129" s="518">
        <f>SUM(
IFERROR(VLOOKUP($A129,'Season 1'!AJ$4:CM$104,30,0),"0"),IFERROR(VLOOKUP($A129,'Season 2'!AK$4:CN$104,30,0),"0"),
IFERROR(VLOOKUP($A129,'Season 3'!AK$4:CN$104,30,0),"0"),IFERROR(VLOOKUP($A129,'Season 4'!AK$4:CN$104,30,0),"0"),
IFERROR(VLOOKUP($A129,'Season 5'!AK$4:CN$104,30,0),"0"),IFERROR(VLOOKUP($A129,'Season 6'!AK$4:CN$104,30,0),"0"),
IFERROR(VLOOKUP($A129,'Season 7'!AK$4:CN$104,30,0),"0"),IFERROR(VLOOKUP($A129,'Season 8'!AK$4:CN$104,30,0),"0"),
IFERROR(VLOOKUP($A129,'Season 9'!AK$4:CN$104,30,0),"0"),IFERROR(VLOOKUP($A129,'Season 10'!AK$4:CN$104,30,0),"0"),
IFERROR(VLOOKUP($A129,'Season 11'!AK$4:CN$104,30,0),"0"),IFERROR(VLOOKUP($A129,'Season 12'!AK$4:CN$104,30,0),"0"),
IFERROR(VLOOKUP($A129,'Season 13'!AK$4:CN$104,30,0),"0"),IFERROR(VLOOKUP($A129,'Season 14'!AK$4:CN$104,30,0),"0"),IFERROR(VLOOKUP($A129,'Season 15'!AK$4:CN$104,30,0),"0"),)</f>
        <v>0</v>
      </c>
      <c r="AD129" s="21">
        <f>SUM(
IFERROR(VLOOKUP($A129,'Season 1'!AJ$4:CM$104,31,0),"0"),IFERROR(VLOOKUP($A129,'Season 2'!AK$4:CN$104,31,0),"0"),
IFERROR(VLOOKUP($A129,'Season 3'!AK$4:CN$104,31,0),"0"),IFERROR(VLOOKUP($A129,'Season 4'!AK$4:CN$104,31,0),"0"),
IFERROR(VLOOKUP($A129,'Season 5'!AK$4:CN$104,31,0),"0"),IFERROR(VLOOKUP($A129,'Season 6'!AK$4:CN$104,31,0),"0"),
IFERROR(VLOOKUP($A129,'Season 7'!AK$4:CN$104,31,0),"0"),IFERROR(VLOOKUP($A129,'Season 8'!AK$4:CN$104,31,0),"0"),
IFERROR(VLOOKUP($A129,'Season 9'!AK$4:CN$104,31,0),"0"),IFERROR(VLOOKUP($A129,'Season 10'!AK$4:CN$104,31,0),"0"),
IFERROR(VLOOKUP($A129,'Season 11'!AK$4:CN$104,31,0),"0"),IFERROR(VLOOKUP($A129,'Season 12'!AK$4:CN$104,31,0),"0"),
IFERROR(VLOOKUP($A129,'Season 13'!AK$4:CN$104,31,0),"0"),IFERROR(VLOOKUP($A129,'Season 14'!AK$4:CN$104,31,0),"0"),IFERROR(VLOOKUP($A129,'Season 15'!AK$4:CN$104,31,0),"0"),)</f>
        <v>0</v>
      </c>
      <c r="AE129" s="402">
        <f>SUM(
IFERROR(VLOOKUP($A129,'Season 1'!AJ$4:CM$104,32,0),"0"),IFERROR(VLOOKUP($A129,'Season 2'!AK$4:CN$104,32,0),"0"),
IFERROR(VLOOKUP($A129,'Season 3'!AK$4:CN$104,32,0),"0"),IFERROR(VLOOKUP($A129,'Season 4'!AK$4:CN$104,32,0),"0"),
IFERROR(VLOOKUP($A129,'Season 5'!AK$4:CN$104,32,0),"0"),IFERROR(VLOOKUP($A129,'Season 6'!AK$4:CN$104,32,0),"0"),
IFERROR(VLOOKUP($A129,'Season 7'!AK$4:CN$104,32,0),"0"),IFERROR(VLOOKUP($A129,'Season 8'!AK$4:CN$104,32,0),"0"),
IFERROR(VLOOKUP($A129,'Season 9'!AK$4:CN$104,32,0),"0"),IFERROR(VLOOKUP($A129,'Season 10'!AK$4:CN$104,32,0),"0"),
IFERROR(VLOOKUP($A129,'Season 11'!AK$4:CN$104,32,0),"0"),IFERROR(VLOOKUP($A129,'Season 12'!AK$4:CN$104,32,0),"0"),
IFERROR(VLOOKUP($A129,'Season 13'!AK$4:CN$104,32,0),"0"),IFERROR(VLOOKUP($A129,'Season 14'!AK$4:CN$104,32,0),"0"),IFERROR(VLOOKUP($A129,'Season 15'!AK$4:CN$104,32,0),"0"),)</f>
        <v>0</v>
      </c>
      <c r="AF129" s="403">
        <f>SUM(IFERROR(VLOOKUP($A129,'Season 2'!AK$4:CN$104,33,0),"0"),
IFERROR(VLOOKUP($A129,'Season 3'!AK$4:CN$104,33,0),"0"),IFERROR(VLOOKUP($A129,'Season 4'!AK$4:CN$104,33,0),"0"),
IFERROR(VLOOKUP($A129,'Season 5'!AK$4:CN$104,33,0),"0"),IFERROR(VLOOKUP($A129,'Season 6'!AK$4:CN$104,33,0),"0"),
IFERROR(VLOOKUP($A129,'Season 7'!AK$4:CN$104,33,0),"0"),IFERROR(VLOOKUP($A129,'Season 8'!AK$4:CN$104,33,0),"0"),
IFERROR(VLOOKUP($A129,'Season 9'!AK$4:CN$104,33,0),"0"),IFERROR(VLOOKUP($A129,'Season 10'!AK$4:CN$104,33,0),"0"),
IFERROR(VLOOKUP($A129,'Season 11'!AK$4:CN$104,33,0),"0"),IFERROR(VLOOKUP($A129,'Season 12'!AK$4:CN$104,33,0),"0"),
IFERROR(VLOOKUP($A129,'Season 13'!AK$4:CN$104,33,0),"0"),IFERROR(VLOOKUP($A129,'Season 14'!AK$4:CN$104,33,0),"0"),IFERROR(VLOOKUP($A129,'Season 15'!AK$4:CN$104,33,0),"0"),)</f>
        <v>0</v>
      </c>
      <c r="AG129" s="398">
        <f>SUM(IFERROR(VLOOKUP($A129,'Season 2'!AK$4:CN$104,34,0),"0"),
IFERROR(VLOOKUP($A129,'Season 3'!AK$4:CN$104,34,0),"0"),IFERROR(VLOOKUP($A129,'Season 4'!AK$4:CN$104,34,0),"0"),
IFERROR(VLOOKUP($A129,'Season 5'!AK$4:CN$104,34,0),"0"),IFERROR(VLOOKUP($A129,'Season 6'!AK$4:CN$104,34,0),"0"),
IFERROR(VLOOKUP($A129,'Season 7'!AK$4:CN$104,34,0),"0"),IFERROR(VLOOKUP($A129,'Season 8'!AK$4:CN$104,34,0),"0"),
IFERROR(VLOOKUP($A129,'Season 9'!AK$4:CN$104,34,0),"0"),IFERROR(VLOOKUP($A129,'Season 10'!AK$4:CN$104,34,0),"0"),
IFERROR(VLOOKUP($A129,'Season 11'!AK$4:CN$104,34,0),"0"),IFERROR(VLOOKUP($A129,'Season 12'!AK$4:CN$104,34,0),"0"),
IFERROR(VLOOKUP($A129,'Season 13'!AK$4:CN$104,34,0),"0"),IFERROR(VLOOKUP($A129,'Season 14'!AK$4:CN$104,34,0),"0"),IFERROR(VLOOKUP($A129,'Season 15'!AK$4:CN$104,34,0),"0"),)</f>
        <v>0</v>
      </c>
      <c r="AH129" s="518">
        <f>SUM(IFERROR(VLOOKUP($A129,'Season 2'!AK$4:CN$104,35,0),"0"),
IFERROR(VLOOKUP($A129,'Season 3'!AK$4:CN$104,35,0),"0"),IFERROR(VLOOKUP($A129,'Season 4'!AK$4:CN$104,35,0),"0"),
IFERROR(VLOOKUP($A129,'Season 5'!AK$4:CN$104,35,0),"0"),IFERROR(VLOOKUP($A129,'Season 6'!AK$4:CN$104,35,0),"0"),
IFERROR(VLOOKUP($A129,'Season 7'!AK$4:CN$104,35,0),"0"),IFERROR(VLOOKUP($A129,'Season 8'!AK$4:CN$104,35,0),"0"),
IFERROR(VLOOKUP($A129,'Season 9'!AK$4:CN$104,35,0),"0"),IFERROR(VLOOKUP($A129,'Season 10'!AK$4:CN$104,35,0),"0"),
IFERROR(VLOOKUP($A129,'Season 11'!AK$4:CN$104,35,0),"0"),IFERROR(VLOOKUP($A129,'Season 12'!AK$4:CN$104,35,0),"0"),
IFERROR(VLOOKUP($A129,'Season 13'!AK$4:CN$104,35,0),"0"),IFERROR(VLOOKUP($A129,'Season 14'!AK$4:CN$104,35,0),"0"),IFERROR(VLOOKUP($A129,'Season 15'!AK$4:CN$104,35,0),"0"),)</f>
        <v>0</v>
      </c>
      <c r="AI129" s="21">
        <f>SUM(IFERROR(VLOOKUP($A129,'Season 2'!AK$4:CN$104,36,0),"0"),
IFERROR(VLOOKUP($A129,'Season 3'!AK$4:CN$104,36,0),"0"),IFERROR(VLOOKUP($A129,'Season 4'!AK$4:CN$104,36,0),"0"),
IFERROR(VLOOKUP($A129,'Season 5'!AK$4:CN$104,36,0),"0"),IFERROR(VLOOKUP($A129,'Season 6'!AK$4:CN$104,36,0),"0"),
IFERROR(VLOOKUP($A129,'Season 7'!AK$4:CN$104,36,0),"0"),IFERROR(VLOOKUP($A129,'Season 8'!AK$4:CN$104,36,0),"0"),
IFERROR(VLOOKUP($A129,'Season 9'!AK$4:CN$104,36,0),"0"),IFERROR(VLOOKUP($A129,'Season 10'!AK$4:CN$104,36,0),"0"),
IFERROR(VLOOKUP($A129,'Season 11'!AK$4:CN$104,36,0),"0"),IFERROR(VLOOKUP($A129,'Season 12'!AK$4:CN$104,36,0),"0"),
IFERROR(VLOOKUP($A129,'Season 13'!AK$4:CN$104,36,0),"0"),IFERROR(VLOOKUP($A129,'Season 14'!AK$4:CN$104,36,0),"0"),IFERROR(VLOOKUP($A129,'Season 15'!AK$4:CN$104,36,0),"0"),)</f>
        <v>0</v>
      </c>
      <c r="AJ129" s="402">
        <f>SUM(IFERROR(VLOOKUP($A129,'Season 2'!AK$4:CN$104,37,0),"0"),
IFERROR(VLOOKUP($A129,'Season 3'!AK$4:CN$104,37,0),"0"),IFERROR(VLOOKUP($A129,'Season 4'!AK$4:CN$104,37,0),"0"),
IFERROR(VLOOKUP($A129,'Season 5'!AK$4:CN$104,37,0),"0"),IFERROR(VLOOKUP($A129,'Season 6'!AK$4:CN$104,37,0),"0"),
IFERROR(VLOOKUP($A129,'Season 7'!AK$4:CN$104,37,0),"0"),IFERROR(VLOOKUP($A129,'Season 8'!AK$4:CN$104,37,0),"0"),
IFERROR(VLOOKUP($A129,'Season 9'!AK$4:CN$104,37,0),"0"),IFERROR(VLOOKUP($A129,'Season 10'!AK$4:CN$104,37,0),"0"),
IFERROR(VLOOKUP($A129,'Season 11'!AK$4:CN$104,37,0),"0"),IFERROR(VLOOKUP($A129,'Season 12'!AK$4:CN$104,37,0),"0"),
IFERROR(VLOOKUP($A129,'Season 13'!AK$4:CN$104,37,0),"0"),IFERROR(VLOOKUP($A129,'Season 14'!AK$4:CN$104,37,0),"0"),IFERROR(VLOOKUP($A129,'Season 15'!AK$4:CN$104,37,0),"0"),)</f>
        <v>0</v>
      </c>
      <c r="AK129" s="403">
        <f>SUM(IFERROR(VLOOKUP($A129,'Season 1'!AJ$4:CM$104,33,0),"0"),IFERROR(VLOOKUP($A129,'Season 2'!AK$4:CN$104,38,0),"0"),
IFERROR(VLOOKUP($A129,'Season 3'!AK$4:CN$104,38,0),"0"),IFERROR(VLOOKUP($A129,'Season 4'!AK$4:CN$104,38,0),"0"),
IFERROR(VLOOKUP($A129,'Season 5'!AK$4:CN$104,38,0),"0"),IFERROR(VLOOKUP($A129,'Season 6'!AK$4:CN$104,38,0),"0"),
IFERROR(VLOOKUP($A129,'Season 7'!AK$4:CN$104,38,0),"0"),IFERROR(VLOOKUP($A129,'Season 8'!AK$4:CN$104,38,0),"0"),
IFERROR(VLOOKUP($A129,'Season 9'!AK$4:CN$104,38,0),"0"),IFERROR(VLOOKUP($A129,'Season 10'!AK$4:CN$104,38,0),"0"),
IFERROR(VLOOKUP($A129,'Season 11'!AK$4:CN$104,38,0),"0"),IFERROR(VLOOKUP($A129,'Season 12'!AK$4:CN$104,38,0),"0"),
IFERROR(VLOOKUP($A129,'Season 13'!AK$4:CN$104,38,0),"0"),IFERROR(VLOOKUP($A129,'Season 14'!AK$4:CN$104,38,0),"0"),IFERROR(VLOOKUP($A129,'Season 15'!AK$4:CN$104,38,0),"0"),)</f>
        <v>0</v>
      </c>
      <c r="AL129" s="398">
        <f>SUM(IFERROR(VLOOKUP($A129,'Season 1'!AJ$4:CM$104,34,0),"0"),IFERROR(VLOOKUP($A129,'Season 2'!AK$4:CN$104,39,0),"0"),
IFERROR(VLOOKUP($A129,'Season 3'!AK$4:CN$104,39,0),"0"),IFERROR(VLOOKUP($A129,'Season 4'!AK$4:CN$104,39,0),"0"),
IFERROR(VLOOKUP($A129,'Season 5'!AK$4:CN$104,39,0),"0"),IFERROR(VLOOKUP($A129,'Season 6'!AK$4:CN$104,39,0),"0"),
IFERROR(VLOOKUP($A129,'Season 7'!AK$4:CN$104,39,0),"0"),IFERROR(VLOOKUP($A129,'Season 8'!AK$4:CN$104,39,0),"0"),
IFERROR(VLOOKUP($A129,'Season 9'!AK$4:CN$104,39,0),"0"),IFERROR(VLOOKUP($A129,'Season 10'!AK$4:CN$104,39,0),"0"),
IFERROR(VLOOKUP($A129,'Season 11'!AK$4:CN$104,39,0),"0"),IFERROR(VLOOKUP($A129,'Season 12'!AK$4:CN$104,39,0),"0"),
IFERROR(VLOOKUP($A129,'Season 13'!AK$4:CN$104,39,0),"0"),IFERROR(VLOOKUP($A129,'Season 14'!AK$4:CN$104,39,0),"0"),IFERROR(VLOOKUP($A129,'Season 15'!AK$4:CN$104,39,0),"0"),)</f>
        <v>0</v>
      </c>
      <c r="AM129" s="518">
        <f>SUM(IFERROR(VLOOKUP($A129,'Season 1'!AJ$4:CM$104,35,0),"0"),IFERROR(VLOOKUP($A129,'Season 2'!AK$4:CN$104,40,0),"0"),
IFERROR(VLOOKUP($A129,'Season 3'!AK$4:CN$104,40,0),"0"),IFERROR(VLOOKUP($A129,'Season 4'!AK$4:CN$104,40,0),"0"),
IFERROR(VLOOKUP($A129,'Season 5'!AK$4:CN$104,40,0),"0"),IFERROR(VLOOKUP($A129,'Season 6'!AK$4:CN$104,40,0),"0"),
IFERROR(VLOOKUP($A129,'Season 7'!AK$4:CN$104,40,0),"0"),IFERROR(VLOOKUP($A129,'Season 8'!AK$4:CN$104,40,0),"0"),
IFERROR(VLOOKUP($A129,'Season 9'!AK$4:CN$104,40,0),"0"),IFERROR(VLOOKUP($A129,'Season 10'!AK$4:CN$104,40,0),"0"),
IFERROR(VLOOKUP($A129,'Season 11'!AK$4:CN$104,40,0),"0"),IFERROR(VLOOKUP($A129,'Season 12'!AK$4:CN$104,40,0),"0"),
IFERROR(VLOOKUP($A129,'Season 13'!AK$4:CN$104,40,0),"0"),IFERROR(VLOOKUP($A129,'Season 14'!AK$4:CN$104,40,0),"0"),IFERROR(VLOOKUP($A129,'Season 15'!AK$4:CN$104,40,0),"0"),)</f>
        <v>0</v>
      </c>
      <c r="AN129" s="21">
        <f>SUM(IFERROR(VLOOKUP($A129,'Season 1'!AJ$4:CM$104,36,0),"0"),IFERROR(VLOOKUP($A129,'Season 2'!AK$4:CN$104,41,0),"0"),
IFERROR(VLOOKUP($A129,'Season 3'!AK$4:CN$104,41,0),"0"),IFERROR(VLOOKUP($A129,'Season 4'!AK$4:CN$104,41,0),"0"),
IFERROR(VLOOKUP($A129,'Season 5'!AK$4:CN$104,41,0),"0"),IFERROR(VLOOKUP($A129,'Season 6'!AK$4:CN$104,41,0),"0"),
IFERROR(VLOOKUP($A129,'Season 7'!AK$4:CN$104,41,0),"0"),IFERROR(VLOOKUP($A129,'Season 8'!AK$4:CN$104,41,0),"0"),
IFERROR(VLOOKUP($A129,'Season 9'!AK$4:CN$104,41,0),"0"),IFERROR(VLOOKUP($A129,'Season 10'!AK$4:CN$104,41,0),"0"),
IFERROR(VLOOKUP($A129,'Season 11'!AK$4:CN$104,41,0),"0"),IFERROR(VLOOKUP($A129,'Season 12'!AK$4:CN$104,41,0),"0"),
IFERROR(VLOOKUP($A129,'Season 13'!AK$4:CN$104,41,0),"0"),IFERROR(VLOOKUP($A129,'Season 14'!AK$4:CN$104,41,0),"0"),IFERROR(VLOOKUP($A129,'Season 15'!AK$4:CN$104,41,0),"0"),)</f>
        <v>0</v>
      </c>
      <c r="AO129" s="402">
        <f>SUM(IFERROR(VLOOKUP($A129,'Season 1'!AJ$4:CM$104,37,0),"0"),IFERROR(VLOOKUP($A129,'Season 2'!AK$4:CN$104,42,0),"0"),
IFERROR(VLOOKUP($A129,'Season 3'!AK$4:CN$104,42,0),"0"),IFERROR(VLOOKUP($A129,'Season 4'!AK$4:CN$104,42,0),"0"),
IFERROR(VLOOKUP($A129,'Season 5'!AK$4:CN$104,42,0),"0"),IFERROR(VLOOKUP($A129,'Season 6'!AK$4:CN$104,42,0),"0"),
IFERROR(VLOOKUP($A129,'Season 7'!AK$4:CN$104,42,0),"0"),IFERROR(VLOOKUP($A129,'Season 8'!AK$4:CN$104,42,0),"0"),
IFERROR(VLOOKUP($A129,'Season 9'!AK$4:CN$104,42,0),"0"),IFERROR(VLOOKUP($A129,'Season 10'!AK$4:CN$104,42,0),"0"),
IFERROR(VLOOKUP($A129,'Season 11'!AK$4:CN$104,42,0),"0"),IFERROR(VLOOKUP($A129,'Season 12'!AK$4:CN$104,42,0),"0"),
IFERROR(VLOOKUP($A129,'Season 13'!AK$4:CN$104,42,0),"0"),IFERROR(VLOOKUP($A129,'Season 14'!AK$4:CN$104,42,0),"0"),IFERROR(VLOOKUP($A129,'Season 15'!AK$4:CN$104,42,0),"0"),)</f>
        <v>0</v>
      </c>
      <c r="AP129" s="403">
        <f>SUM(IFERROR(VLOOKUP($A129,'Season 1'!AJ$4:CM$104,43,0),"0"),IFERROR(VLOOKUP($A129,'Season 2'!AK$4:CN$104,43,0),"0"),
IFERROR(VLOOKUP($A129,'Season 3'!AK$4:CN$104,43,0),"0"),IFERROR(VLOOKUP($A129,'Season 4'!AK$4:CN$104,43,0),"0"),
IFERROR(VLOOKUP($A129,'Season 5'!AK$4:CN$104,43,0),"0"),IFERROR(VLOOKUP($A129,'Season 6'!AK$4:CN$104,43,0),"0"),
IFERROR(VLOOKUP($A129,'Season 7'!AK$4:CN$104,43,0),"0"),IFERROR(VLOOKUP($A129,'Season 8'!AK$4:CN$104,43,0),"0"),
IFERROR(VLOOKUP($A129,'Season 9'!AK$4:CN$104,43,0),"0"),IFERROR(VLOOKUP($A129,'Season 10'!AK$4:CN$104,43,0),"0"),
IFERROR(VLOOKUP($A129,'Season 11'!AK$4:CN$104,43,0),"0"),IFERROR(VLOOKUP($A129,'Season 12'!AK$4:CN$104,43,0),"0"),
IFERROR(VLOOKUP($A129,'Season 13'!AK$4:CN$104,43,0),"0"),IFERROR(VLOOKUP($A129,'Season 14'!AK$4:CN$104,43,0),"0"),IFERROR(VLOOKUP($A129,'Season 15'!AK$4:CN$104,43,0),"0"),)</f>
        <v>0</v>
      </c>
      <c r="AQ129" s="398">
        <f>SUM(IFERROR(VLOOKUP($A129,'Season 1'!AJ$4:CM$104,44,0),"0"),IFERROR(VLOOKUP($A129,'Season 2'!AK$4:CN$104,44,0),"0"),
IFERROR(VLOOKUP($A129,'Season 3'!AK$4:CN$104,44,0),"0"),IFERROR(VLOOKUP($A129,'Season 4'!AK$4:CN$104,44,0),"0"),
IFERROR(VLOOKUP($A129,'Season 5'!AK$4:CN$104,44,0),"0"),IFERROR(VLOOKUP($A129,'Season 6'!AK$4:CN$104,44,0),"0"),
IFERROR(VLOOKUP($A129,'Season 7'!AK$4:CN$104,44,0),"0"),IFERROR(VLOOKUP($A129,'Season 8'!AK$4:CN$104,44,0),"0"),
IFERROR(VLOOKUP($A129,'Season 9'!AK$4:CN$104,44,0),"0"),IFERROR(VLOOKUP($A129,'Season 10'!AK$4:CN$104,44,0),"0"),
IFERROR(VLOOKUP($A129,'Season 11'!AK$4:CN$104,44,0),"0"),IFERROR(VLOOKUP($A129,'Season 12'!AK$4:CN$104,44,0),"0"),
IFERROR(VLOOKUP($A129,'Season 13'!AK$4:CN$104,44,0),"0"),IFERROR(VLOOKUP($A129,'Season 14'!AK$4:CN$104,44,0),"0"),IFERROR(VLOOKUP($A129,'Season 15'!AK$4:CN$104,44,0),"0"),)</f>
        <v>0</v>
      </c>
      <c r="AR129" s="518">
        <f>SUM(IFERROR(VLOOKUP($A129,'Season 1'!AJ$4:CM$104,45,0),"0"),IFERROR(VLOOKUP($A129,'Season 2'!AK$4:CN$104,45,0),"0"),
IFERROR(VLOOKUP($A129,'Season 3'!AK$4:CN$104,45,0),"0"),IFERROR(VLOOKUP($A129,'Season 4'!AK$4:CN$104,45,0),"0"),
IFERROR(VLOOKUP($A129,'Season 5'!AK$4:CN$104,45,0),"0"),IFERROR(VLOOKUP($A129,'Season 6'!AK$4:CN$104,45,0),"0"),
IFERROR(VLOOKUP($A129,'Season 7'!AK$4:CN$104,45,0),"0"),IFERROR(VLOOKUP($A129,'Season 8'!AK$4:CN$104,45,0),"0"),
IFERROR(VLOOKUP($A129,'Season 9'!AK$4:CN$104,45,0),"0"),IFERROR(VLOOKUP($A129,'Season 10'!AK$4:CN$104,45,0),"0"),
IFERROR(VLOOKUP($A129,'Season 11'!AK$4:CN$104,45,0),"0"),IFERROR(VLOOKUP($A129,'Season 12'!AK$4:CN$104,45,0),"0"),
IFERROR(VLOOKUP($A129,'Season 13'!AK$4:CN$104,45,0),"0"),IFERROR(VLOOKUP($A129,'Season 14'!AK$4:CN$104,45,0),"0"),IFERROR(VLOOKUP($A129,'Season 15'!AK$4:CN$104,45,0),"0"),)</f>
        <v>0</v>
      </c>
      <c r="AS129" s="21">
        <f>SUM(IFERROR(VLOOKUP($A129,'Season 1'!AJ$4:CM$104,46,0),"0"),IFERROR(VLOOKUP($A129,'Season 2'!AK$4:CN$104,46,0),"0"),
IFERROR(VLOOKUP($A129,'Season 3'!AK$4:CN$104,46,0),"0"),IFERROR(VLOOKUP($A129,'Season 4'!AK$4:CN$104,46,0),"0"),
IFERROR(VLOOKUP($A129,'Season 5'!AK$4:CN$104,46,0),"0"),IFERROR(VLOOKUP($A129,'Season 6'!AK$4:CN$104,46,0),"0"),
IFERROR(VLOOKUP($A129,'Season 7'!AK$4:CN$104,46,0),"0"),IFERROR(VLOOKUP($A129,'Season 8'!AK$4:CN$104,46,0),"0"),
IFERROR(VLOOKUP($A129,'Season 9'!AK$4:CN$104,46,0),"0"),IFERROR(VLOOKUP($A129,'Season 10'!AK$4:CN$104,46,0),"0"),
IFERROR(VLOOKUP($A129,'Season 11'!AK$4:CN$104,46,0),"0"),IFERROR(VLOOKUP($A129,'Season 12'!AK$4:CN$104,46,0),"0"),
IFERROR(VLOOKUP($A129,'Season 13'!AK$4:CN$104,46,0),"0"),IFERROR(VLOOKUP($A129,'Season 14'!AK$4:CN$104,46,0),"0"),IFERROR(VLOOKUP($A129,'Season 15'!AK$4:CN$104,46,0),"0"),)</f>
        <v>0</v>
      </c>
      <c r="AT129" s="402">
        <f>SUM(IFERROR(VLOOKUP($A129,'Season 1'!AJ$4:CM$104,47,0),"0"),IFERROR(VLOOKUP($A129,'Season 2'!AK$4:CN$104,47,0),"0"),
IFERROR(VLOOKUP($A129,'Season 3'!AK$4:CN$104,47,0),"0"),IFERROR(VLOOKUP($A129,'Season 4'!AK$4:CN$104,47,0),"0"),
IFERROR(VLOOKUP($A129,'Season 5'!AK$4:CN$104,47,0),"0"),IFERROR(VLOOKUP($A129,'Season 6'!AK$4:CN$104,47,0),"0"),
IFERROR(VLOOKUP($A129,'Season 7'!AK$4:CN$104,47,0),"0"),IFERROR(VLOOKUP($A129,'Season 8'!AK$4:CN$104,47,0),"0"),
IFERROR(VLOOKUP($A129,'Season 9'!AK$4:CN$104,47,0),"0"),IFERROR(VLOOKUP($A129,'Season 10'!AK$4:CN$104,47,0),"0"),
IFERROR(VLOOKUP($A129,'Season 11'!AK$4:CN$104,47,0),"0"),IFERROR(VLOOKUP($A129,'Season 12'!AK$4:CN$104,47,0),"0"),
IFERROR(VLOOKUP($A129,'Season 13'!AK$4:CN$104,47,0),"0"),IFERROR(VLOOKUP($A129,'Season 14'!AK$4:CN$104,47,0),"0"),IFERROR(VLOOKUP($A129,'Season 15'!AK$4:CN$104,47,0),"0"),)</f>
        <v>0</v>
      </c>
      <c r="AU129" s="403">
        <f>SUM(IFERROR(VLOOKUP($A129,'Season 3'!AK$4:CN$104,48,0),"0"),IFERROR(VLOOKUP($A129,'Season 4'!AK$4:CN$104,48,0),"0"),
IFERROR(VLOOKUP($A129,'Season 5'!AK$4:CN$104,48,0),"0"),IFERROR(VLOOKUP($A129,'Season 6'!AK$4:CN$104,48,0),"0"),
IFERROR(VLOOKUP($A129,'Season 7'!AK$4:CN$104,48,0),"0"),IFERROR(VLOOKUP($A129,'Season 8'!AK$4:CN$104,48,0),"0"),
IFERROR(VLOOKUP($A129,'Season 9'!AK$4:CN$104,48,0),"0"),IFERROR(VLOOKUP($A129,'Season 10'!AK$4:CN$104,48,0),"0"),
IFERROR(VLOOKUP($A129,'Season 11'!AK$4:CN$104,48,0),"0"),IFERROR(VLOOKUP($A129,'Season 12'!AK$4:CN$104,48,0),"0"),
IFERROR(VLOOKUP($A129,'Season 13'!AK$4:CN$104,48,0),"0"),IFERROR(VLOOKUP($A129,'Season 14'!AK$4:CN$104,48,0),"0"),IFERROR(VLOOKUP($A129,'Season 15'!AK$4:CN$104,48,0),"0"),)</f>
        <v>0</v>
      </c>
      <c r="AV129" s="398">
        <f>SUM(IFERROR(VLOOKUP($A129,'Season 3'!AK$4:CN$104,49,0),"0"),IFERROR(VLOOKUP($A129,'Season 4'!AK$4:CN$104,49,0),"0"),
IFERROR(VLOOKUP($A129,'Season 5'!AK$4:CN$104,49,0),"0"),IFERROR(VLOOKUP($A129,'Season 6'!AK$4:CN$104,49,0),"0"),
IFERROR(VLOOKUP($A129,'Season 7'!AK$4:CN$104,49,0),"0"),IFERROR(VLOOKUP($A129,'Season 8'!AK$4:CN$104,49,0),"0"),
IFERROR(VLOOKUP($A129,'Season 9'!AK$4:CN$104,49,0),"0"),IFERROR(VLOOKUP($A129,'Season 10'!AK$4:CN$104,49,0),"0"),
IFERROR(VLOOKUP($A129,'Season 11'!AK$4:CN$104,49,0),"0"),IFERROR(VLOOKUP($A129,'Season 12'!AK$4:CN$104,49,0),"0"),
IFERROR(VLOOKUP($A129,'Season 13'!AK$4:CN$104,49,0),"0"),IFERROR(VLOOKUP($A129,'Season 14'!AK$4:CN$104,49,0),"0"),IFERROR(VLOOKUP($A129,'Season 15'!AK$4:CN$104,49,0),"0"),)</f>
        <v>0</v>
      </c>
      <c r="AW129" s="518">
        <f>SUM(IFERROR(VLOOKUP($A129,'Season 3'!AK$4:CN$104,50,0),"0"),IFERROR(VLOOKUP($A129,'Season 4'!AK$4:CN$104,50,0),"0"),
IFERROR(VLOOKUP($A129,'Season 5'!AK$4:CN$104,50,0),"0"),IFERROR(VLOOKUP($A129,'Season 6'!AK$4:CN$104,50,0),"0"),
IFERROR(VLOOKUP($A129,'Season 7'!AK$4:CN$104,50,0),"0"),IFERROR(VLOOKUP($A129,'Season 8'!AK$4:CN$104,50,0),"0"),
IFERROR(VLOOKUP($A129,'Season 9'!AK$4:CN$104,50,0),"0"),IFERROR(VLOOKUP($A129,'Season 10'!AK$4:CN$104,50,0),"0"),
IFERROR(VLOOKUP($A129,'Season 11'!AK$4:CN$104,50,0),"0"),IFERROR(VLOOKUP($A129,'Season 12'!AK$4:CN$104,50,0),"0"),
IFERROR(VLOOKUP($A129,'Season 13'!AK$4:CN$104,50,0),"0"),IFERROR(VLOOKUP($A129,'Season 14'!AK$4:CN$104,50,0),"0"),IFERROR(VLOOKUP($A129,'Season 15'!AK$4:CN$104,50,0),"0"),)</f>
        <v>0</v>
      </c>
      <c r="AX129" s="21">
        <f>SUM(IFERROR(VLOOKUP($A129,'Season 3'!AK$4:CN$104,51,0),"0"),IFERROR(VLOOKUP($A129,'Season 4'!AK$4:CN$104,51,0),"0"),
IFERROR(VLOOKUP($A129,'Season 5'!AK$4:CN$104,51,0),"0"),IFERROR(VLOOKUP($A129,'Season 6'!AK$4:CN$104,51,0),"0"),
IFERROR(VLOOKUP($A129,'Season 7'!AK$4:CN$104,51,0),"0"),IFERROR(VLOOKUP($A129,'Season 8'!AK$4:CN$104,51,0),"0"),
IFERROR(VLOOKUP($A129,'Season 9'!AK$4:CN$104,51,0),"0"),IFERROR(VLOOKUP($A129,'Season 10'!AK$4:CN$104,51,0),"0"),
IFERROR(VLOOKUP($A129,'Season 11'!AK$4:CN$104,51,0),"0"),IFERROR(VLOOKUP($A129,'Season 12'!AK$4:CN$104,51,0),"0"),
IFERROR(VLOOKUP($A129,'Season 13'!AK$4:CN$104,51,0),"0"),IFERROR(VLOOKUP($A129,'Season 14'!AK$4:CN$104,51,0),"0"),IFERROR(VLOOKUP($A129,'Season 15'!AK$4:CN$104,51,0),"0"),)</f>
        <v>0</v>
      </c>
      <c r="AY129" s="402">
        <f>SUM(IFERROR(VLOOKUP($A129,'Season 3'!AK$4:CN$104,52,0),"0"),IFERROR(VLOOKUP($A129,'Season 4'!AK$4:CN$104,52,0),"0"),
IFERROR(VLOOKUP($A129,'Season 5'!AK$4:CN$104,52,0),"0"),IFERROR(VLOOKUP($A129,'Season 6'!AK$4:CN$104,52,0),"0"),
IFERROR(VLOOKUP($A129,'Season 7'!AK$4:CN$104,52,0),"0"),IFERROR(VLOOKUP($A129,'Season 8'!AK$4:CN$104,52,0),"0"),
IFERROR(VLOOKUP($A129,'Season 9'!AK$4:CN$104,52,0),"0"),IFERROR(VLOOKUP($A129,'Season 10'!AK$4:CN$104,52,0),"0"),
IFERROR(VLOOKUP($A129,'Season 11'!AK$4:CN$104,52,0),"0"),IFERROR(VLOOKUP($A129,'Season 12'!AK$4:CN$104,52,0),"0"),
IFERROR(VLOOKUP($A129,'Season 13'!AK$4:CN$104,52,0),"0"),IFERROR(VLOOKUP($A129,'Season 14'!AK$4:CN$104,52,0),"0"),IFERROR(VLOOKUP($A129,'Season 15'!AK$4:CN$104,52,0),"0"),)</f>
        <v>0</v>
      </c>
      <c r="AZ129" s="403">
        <f>SUM(IFERROR(VLOOKUP($A129,'Season 1'!AJ$4:CM$104,38,0),"0"),IFERROR(VLOOKUP($A129,'Season 2'!AK$4:CN$104,48,0),"0"),)</f>
        <v>0</v>
      </c>
      <c r="BA129" s="398">
        <f>SUM(IFERROR(VLOOKUP($A129,'Season 1'!AJ$4:CM$104,39,0),"0"),IFERROR(VLOOKUP($A129,'Season 2'!AK$4:CN$104,49,0),"0"),)</f>
        <v>0</v>
      </c>
      <c r="BB129" s="518">
        <f>SUM(IFERROR(VLOOKUP($A129,'Season 1'!AJ$4:CM$104,40,0),"0"),IFERROR(VLOOKUP($A129,'Season 2'!AK$4:CN$104,50,0),"0"),)</f>
        <v>0</v>
      </c>
      <c r="BC129" s="21">
        <f>SUM(IFERROR(VLOOKUP($A129,'Season 1'!AJ$4:CM$104,41,0),"0"),IFERROR(VLOOKUP($A129,'Season 2'!AK$4:CN$104,51,0),"0"),)</f>
        <v>0</v>
      </c>
      <c r="BD129" s="402">
        <f>SUM(IFERROR(VLOOKUP($A129,'Season 1'!AJ$4:CM$104,42,0),"0"),IFERROR(VLOOKUP($A129,'Season 2'!AK$4:CN$104,52,0),"0"),)</f>
        <v>0</v>
      </c>
      <c r="BE129" s="561">
        <f>SUM(
IFERROR(VLOOKUP($A129,'Season 1'!AJ$4:CM$104,48,0),"0"),IFERROR(VLOOKUP($A129,'Season 2'!AK$4:CN$104,53,0),"0"),
IFERROR(VLOOKUP($A129,'Season 3'!AK$4:CN$104,53,0),"0"),IFERROR(VLOOKUP($A129,'Season 4'!AK$4:CN$104,53,0),"0"),
IFERROR(VLOOKUP($A129,'Season 5'!AK$4:CN$104,53,0),"0"),IFERROR(VLOOKUP($A129,'Season 6'!AK$4:CN$104,53,0),"0"),
IFERROR(VLOOKUP($A129,'Season 7'!AK$4:CN$104,53,0),"0"),IFERROR(VLOOKUP($A129,'Season 8'!AK$4:CN$104,53,0),"0"),
IFERROR(VLOOKUP($A129,'Season 9'!AK$4:CN$104,53,0),"0"),IFERROR(VLOOKUP($A129,'Season 10'!AK$4:CN$104,53,0),"0"),
IFERROR(VLOOKUP($A129,'Season 11'!AK$4:CN$104,53,0),"0"),IFERROR(VLOOKUP($A129,'Season 12'!AK$4:CN$104,53,0),"0"),
IFERROR(VLOOKUP($A129,'Season 13'!AK$4:CN$104,53,0),"0"),IFERROR(VLOOKUP($A129,'Season 14'!AK$4:CN$104,53,0),"0"),IFERROR(VLOOKUP($A129,'Season 15'!AK$4:CN$104,53,0),"0"),)</f>
        <v>0</v>
      </c>
      <c r="BF129" s="562">
        <f>SUM(
IFERROR(VLOOKUP($A129,'Season 1'!AJ$4:CM$104,49,0),"0"),IFERROR(VLOOKUP($A129,'Season 2'!AK$4:CN$104,54,0),"0"),
IFERROR(VLOOKUP($A129,'Season 3'!AK$4:CN$104,54,0),"0"),IFERROR(VLOOKUP($A129,'Season 4'!AK$4:CN$104,54,0),"0"),
IFERROR(VLOOKUP($A129,'Season 5'!AK$4:CN$104,54,0),"0"),IFERROR(VLOOKUP($A129,'Season 6'!AK$4:CN$104,54,0),"0"),
IFERROR(VLOOKUP($A129,'Season 7'!AK$4:CN$104,54,0),"0"),IFERROR(VLOOKUP($A129,'Season 8'!AK$4:CN$104,54,0),"0"),
IFERROR(VLOOKUP($A129,'Season 9'!AK$4:CN$104,54,0),"0"),IFERROR(VLOOKUP($A129,'Season 10'!AK$4:CN$104,54,0),"0"),
IFERROR(VLOOKUP($A129,'Season 11'!AK$4:CN$104,540),"0"),IFERROR(VLOOKUP($A129,'Season 12'!AK$4:CN$104,54,0),"0"),
IFERROR(VLOOKUP($A129,'Season 13'!AK$4:CN$104,54,0),"0"),IFERROR(VLOOKUP($A129,'Season 14'!AK$4:CN$104,54,0),"0"),IFERROR(VLOOKUP($A129,'Season 15'!AK$4:CN$104,54,0),"0"),)</f>
        <v>0</v>
      </c>
      <c r="BG129" s="529" t="e">
        <f t="shared" si="3"/>
        <v>#DIV/0!</v>
      </c>
      <c r="BI129" s="553"/>
      <c r="BJ129" s="553"/>
      <c r="BK129" s="553"/>
      <c r="BL129" s="553"/>
      <c r="BM129" s="553"/>
      <c r="BN129" s="553"/>
      <c r="BO129" s="822"/>
      <c r="BP129" s="822"/>
      <c r="BQ129" s="822"/>
      <c r="BR129" s="822"/>
      <c r="BS129" s="12" t="str">
        <f>IFERROR(VLOOKUP($A129,'Season 1'!$AJ$4:$CM$104,50,0),"0")</f>
        <v>0</v>
      </c>
      <c r="BT129" s="12" t="str">
        <f>IFERROR(VLOOKUP($A129,'Season 1'!$AJ$4:$CM$104,51,0),"0")</f>
        <v>0</v>
      </c>
      <c r="BU129" s="12" t="str">
        <f>IFERROR(VLOOKUP($A129,'Season 2'!$AK$4:$CN$104,55,0),"0")</f>
        <v>0</v>
      </c>
      <c r="BV129" s="12" t="str">
        <f>IFERROR(VLOOKUP($A129,'Season 2'!$AK$4:$CN$104,56,0),"0")</f>
        <v>0</v>
      </c>
      <c r="BW129" s="12" t="str">
        <f>IFERROR(VLOOKUP($A129,'Season 3'!$AK$4:$CN$104,55,0),"0")</f>
        <v>0</v>
      </c>
      <c r="BX129" s="12" t="str">
        <f>IFERROR(VLOOKUP($A129,'Season 3'!$AK$4:$CN$104,56,0),"0")</f>
        <v>0</v>
      </c>
      <c r="BY129" s="12" t="str">
        <f>IFERROR(VLOOKUP($A129,'Season 4'!$AK$4:$CN$104,55,0),"0")</f>
        <v>0</v>
      </c>
      <c r="BZ129" s="12" t="str">
        <f>IFERROR(VLOOKUP($A129,'Season 4'!$AK$4:$CN$104,56,0),"0")</f>
        <v>0</v>
      </c>
      <c r="CA129" s="12" t="str">
        <f>IFERROR(VLOOKUP($A129,'Season 5'!$AK$4:$CN$104,55,0),"0")</f>
        <v>0</v>
      </c>
      <c r="CB129" s="12" t="str">
        <f>IFERROR(VLOOKUP($A129,'Season 5'!$AK$4:$CN$104,56,0),"0")</f>
        <v>0</v>
      </c>
      <c r="CC129" s="12" t="str">
        <f>IFERROR(VLOOKUP($A129,'Season 6'!$AK$4:$CN$104,55,0),"0")</f>
        <v>0</v>
      </c>
      <c r="CD129" s="12" t="str">
        <f>IFERROR(VLOOKUP($A129,'Season 6'!$AK$4:$CN$104,56,0),"0")</f>
        <v>0</v>
      </c>
      <c r="CE129" s="12" t="str">
        <f>IFERROR(VLOOKUP($A129,'Season 7'!$AK$4:$CN$104,55,0),"0")</f>
        <v>0</v>
      </c>
      <c r="CF129" s="12" t="str">
        <f>IFERROR(VLOOKUP($A129,'Season 7'!$AK$4:$CN$104,56,0),"0")</f>
        <v>0</v>
      </c>
      <c r="CG129" s="12" t="str">
        <f>IFERROR(VLOOKUP($A129,'Season 8'!$AK$4:$CN$104,55,0),"0")</f>
        <v>0</v>
      </c>
      <c r="CH129" s="12" t="str">
        <f>IFERROR(VLOOKUP($A129,'Season 8'!$AK$4:$CN$104,56,0),"0")</f>
        <v>0</v>
      </c>
      <c r="CI129" s="12" t="str">
        <f>IFERROR(VLOOKUP($A129,'Season 9'!$AK$4:$CN$104,55,0),"0")</f>
        <v>0</v>
      </c>
      <c r="CJ129" s="12" t="str">
        <f>IFERROR(VLOOKUP($A129,'Season 9'!$AK$4:$CN$104,56,0),"0")</f>
        <v>0</v>
      </c>
      <c r="CK129" s="12" t="str">
        <f>IFERROR(VLOOKUP($A129,'Season 10'!$AK$4:$CN$104,55,0),"0")</f>
        <v>0</v>
      </c>
      <c r="CL129" s="12" t="str">
        <f>IFERROR(VLOOKUP($A129,'Season 10'!$AK$4:$CN$104,56,0),"0")</f>
        <v>0</v>
      </c>
      <c r="CM129" s="12" t="str">
        <f>IFERROR(VLOOKUP($A129,'Season 11'!$AK$4:$CN$104,55,0),"0")</f>
        <v>0</v>
      </c>
      <c r="CN129" s="12" t="str">
        <f>IFERROR(VLOOKUP($A129,'Season 11'!$AK$4:$CN$104,56,0),"0")</f>
        <v>0</v>
      </c>
      <c r="CO129" s="12" t="str">
        <f>IFERROR(VLOOKUP($A129,'Season 12'!$AK$4:$CN$104,55,0),"0")</f>
        <v>0</v>
      </c>
      <c r="CP129" s="12" t="str">
        <f>IFERROR(VLOOKUP($A129,'Season 12'!$AK$4:$CN$104,56,0),"0")</f>
        <v>0</v>
      </c>
      <c r="CQ129" s="12" t="str">
        <f>IFERROR(VLOOKUP($A129,'Season 13'!$AK$4:$CN$104,55,0),"0")</f>
        <v>0</v>
      </c>
      <c r="CR129" s="12" t="str">
        <f>IFERROR(VLOOKUP($A129,'Season 13'!$AK$4:$CN$104,56,0),"0")</f>
        <v>0</v>
      </c>
      <c r="CS129" s="12" t="str">
        <f>IFERROR(VLOOKUP($A129,'Season 14'!$AK$4:$CN$104,55,0),"0")</f>
        <v>0</v>
      </c>
      <c r="CT129" s="12" t="str">
        <f>IFERROR(VLOOKUP($A129,'Season 14'!$AK$4:$CN$104,56,0),"0")</f>
        <v>0</v>
      </c>
      <c r="CU129" s="12" t="str">
        <f>IFERROR(VLOOKUP($A129,'Season 15'!$AK$4:$CN$104,55,0),"0")</f>
        <v>0</v>
      </c>
      <c r="CV129" s="12" t="str">
        <f>IFERROR(VLOOKUP($A129,'Season 15'!$AK$4:$CN$104,56,0),"0")</f>
        <v>0</v>
      </c>
    </row>
    <row r="130" spans="1:100" x14ac:dyDescent="0.25">
      <c r="A130" s="2" t="s">
        <v>35</v>
      </c>
      <c r="B130" s="516" t="str">
        <f>IFERROR(VLOOKUP('Data Totals'!A130,'Season 1'!AJ$4:CH$104,2,FALSE),IFERROR(VLOOKUP('Data Totals'!A130,'Season 2'!AK$4:CI$104,2,FALSE),IFERROR(VLOOKUP('Data Totals'!A130,'Season 3'!AK$4:CI$104,2,FALSE),IFERROR(VLOOKUP('Data Totals'!A130,'Season 4'!AK$4:CI$104,2,FALSE),IFERROR(VLOOKUP('Data Totals'!A130,'Season 5'!AK$4:CI$104,2,FALSE),IFERROR(VLOOKUP('Data Totals'!A130,'Season 6'!AK$4:CI$104,2,FALSE),IFERROR(VLOOKUP('Data Totals'!A130,'Season 7'!AK$4:CI$104,2,FALSE),IFERROR(VLOOKUP('Data Totals'!A130,'Season 8'!AK$4:CI$104,2,FALSE),IFERROR(VLOOKUP('Data Totals'!A130,'Season 9'!AK$4:CI$104,2,FALSE),IFERROR(VLOOKUP('Data Totals'!A130,'Season 10'!AK$4:CI$104,2,FALSE),IFERROR(VLOOKUP('Data Totals'!A130,'Season 11'!AK$4:CI$104,2,FALSE),IFERROR(VLOOKUP('Data Totals'!A130,'Season 12'!AK$4:CI$104,2,FALSE),IFERROR(VLOOKUP('Data Totals'!A130,'Season 13'!AK$4:CI$104,2,FALSE),IFERROR(VLOOKUP('Data Totals'!A130,'Season 14'!AK$4:CI$104,2,FALSE),IFERROR(VLOOKUP('Data Totals'!A130,'Season 15'!AK$4:CI$104,2,FALSE),"N/A")))))))))))))))</f>
        <v>N/A</v>
      </c>
      <c r="C130" s="517" t="str">
        <f>IFERROR(VLOOKUP('Data Totals'!A130,'Season 1'!AJ$4:CH$104,3,FALSE),IFERROR(VLOOKUP('Data Totals'!A130,'Season 2'!AK$4:CI$104,3,FALSE),IFERROR(VLOOKUP('Data Totals'!A130,'Season 3'!AK$4:CI$104,3,FALSE),IFERROR(VLOOKUP('Data Totals'!A130,'Season 4'!AK$4:CI$104,3,FALSE),IFERROR(VLOOKUP('Data Totals'!A130,'Season 5'!AK$4:CI$104,3,FALSE),IFERROR(VLOOKUP('Data Totals'!A130,'Season 6'!AK$4:CI$104,3,FALSE),IFERROR(VLOOKUP('Data Totals'!A130,'Season 7'!AK$4:CI$104,3,FALSE),IFERROR(VLOOKUP('Data Totals'!A130,'Season 8'!AK$4:CI$104,3,FALSE),IFERROR(VLOOKUP('Data Totals'!A130,'Season 9'!AK$4:CI$104,3,FALSE),IFERROR(VLOOKUP('Data Totals'!A130,'Season 10'!AK$4:CI$104,3,FALSE),IFERROR(VLOOKUP('Data Totals'!A130,'Season 11'!AK$4:CI$104,3,FALSE),IFERROR(VLOOKUP('Data Totals'!A130,'Season 12'!AK$4:CI$104,3,FALSE),IFERROR(VLOOKUP('Data Totals'!A130,'Season 13'!AK$4:CI$104,3,FALSE),IFERROR(VLOOKUP('Data Totals'!A130,'Season 14'!AK$4:CI$104,3,FALSE),IFERROR(VLOOKUP('Data Totals'!A130,'Season 15'!AK$4:CI$104,3,FALSE),"N/A")))))))))))))))</f>
        <v>N/A</v>
      </c>
      <c r="D130" s="517" t="str">
        <f>IFERROR(VLOOKUP('Data Totals'!A130,'Season 15'!AK$4:CI$104,4,FALSE),IFERROR(VLOOKUP('Data Totals'!A130,'Season 14'!AK$4:CI$104,4,FALSE),IFERROR(VLOOKUP('Data Totals'!A130,'Season 13'!AK$4:CI$104,4,FALSE),IFERROR(VLOOKUP('Data Totals'!A130,'Season 12'!AK$4:CI$104,4,FALSE),IFERROR(VLOOKUP('Data Totals'!A130,'Season 11'!AK$4:CI$104,4,FALSE),IFERROR(VLOOKUP('Data Totals'!A130,'Season 10'!AK$4:CI$104,4,FALSE),IFERROR(VLOOKUP('Data Totals'!A130,'Season 9'!AK$4:CI$104,4,FALSE),IFERROR(VLOOKUP('Data Totals'!A130,'Season 8'!AK$4:CI$104,4,FALSE),IFERROR(VLOOKUP('Data Totals'!A130,'Season 7'!AK$4:CI$104,4,FALSE),IFERROR(VLOOKUP('Data Totals'!A130,'Season 6'!AK$4:CI$104,4,FALSE),IFERROR(VLOOKUP('Data Totals'!A130,'Season 5'!AK$4:CI$104,4,FALSE),IFERROR(VLOOKUP('Data Totals'!A130,'Season 4'!AK$4:CI$104,4,FALSE),IFERROR(VLOOKUP('Data Totals'!A130,'Season 3'!AK$4:CI$104,4,FALSE),IFERROR(VLOOKUP('Data Totals'!A130,'Season 2'!AK$4:CI$104,4,FALSE),IFERROR(VLOOKUP('Data Totals'!A130,'Season 1'!AJ$4:CH$104,4,FALSE),"N/A")))))))))))))))</f>
        <v>N/A</v>
      </c>
      <c r="E130" s="517" t="e">
        <f t="shared" si="2"/>
        <v>#VALUE!</v>
      </c>
      <c r="F130" s="398">
        <f>SUM(IFERROR(VLOOKUP(A130,BI$3:BN$152,2,0),"0"),
IFERROR(VLOOKUP(A130,'Season 1'!AJ$4:CM$104,7,0),"0"),IFERROR(VLOOKUP(A130,'Season 2'!AK$4:CN$104,7,0),"0"),
IFERROR(VLOOKUP(A130,'Season 3'!AK$4:CN$104,7,0),"0"),IFERROR(VLOOKUP(A130,'Season 4'!AK$4:CN$104,7,0),"0"),
IFERROR(VLOOKUP(A130,'Season 5'!AK$4:CN$104,7,0),"0"),IFERROR(VLOOKUP(A130,'Season 6'!AK$4:CN$104,7,0),"0"),
IFERROR(VLOOKUP(A130,'Season 7'!AK$4:CN$104,7,0),"0"),IFERROR(VLOOKUP(A130,'Season 8'!AK$4:CN$104,7,0),"0"),
IFERROR(VLOOKUP(A130,'Season 9'!AK$4:CN$104,7,0),"0"),IFERROR(VLOOKUP(A130,'Season 10'!AK$4:CN$104,7,0),"0"),
IFERROR(VLOOKUP(A130,'Season 11'!AK$4:CN$104,7,0),"0"),IFERROR(VLOOKUP(A130,'Season 12'!AK$4:CN$104,7,0),"0"),
IFERROR(VLOOKUP(A130,'Season 13'!AK$4:CN$104,7,0),"0"),IFERROR(VLOOKUP(A130,'Season 14'!AK$4:CN$104,7,0),"0"),IFERROR(VLOOKUP(A130,'Season 15'!AK$4:CN$104,7,0),"0"),)</f>
        <v>0</v>
      </c>
      <c r="G130" s="398">
        <f>SUM(
IFERROR(VLOOKUP(A130,'Season 1'!AJ$4:CM$104,8,0),"0"),IFERROR(VLOOKUP(A130,'Season 2'!AK$4:CN$104,8,0),"0"),
IFERROR(VLOOKUP(A130,'Season 3'!AK$4:CN$104,8,0),"0"),IFERROR(VLOOKUP(A130,'Season 4'!AK$4:CN$104,8,0),"0"),
IFERROR(VLOOKUP(A130,'Season 5'!AK$4:CN$104,8,0),"0"),IFERROR(VLOOKUP(A130,'Season 6'!AK$4:CN$104,8,0),"0"),
IFERROR(VLOOKUP(A130,'Season 7'!AK$4:CN$104,8,0),"0"),IFERROR(VLOOKUP(A130,'Season 8'!AK$4:CN$104,8,0),"0"),
IFERROR(VLOOKUP(A130,'Season 9'!AK$4:CN$104,8,0),"0"),IFERROR(VLOOKUP(A130,'Season 10'!AK$4:CN$104,8,0),"0"),
IFERROR(VLOOKUP(A130,'Season 11'!AK$4:CN$104,8,0),"0"),IFERROR(VLOOKUP(A130,'Season 12'!AK$4:CN$104,8,0),"0"),
IFERROR(VLOOKUP(A130,'Season 13'!AK$4:CN$104,8,0),"0"),IFERROR(VLOOKUP(A130,'Season 14'!AK$4:CN$104,8,0),"0"),IFERROR(VLOOKUP(A130,'Season 15'!AK$4:CN$104,8,0),"0"),)</f>
        <v>0</v>
      </c>
      <c r="H130" s="329">
        <f>SUM(
IFERROR(VLOOKUP(A130,'Season 1'!AJ$4:CM$104,9,0),"0"),IFERROR(VLOOKUP(A130,'Season 2'!AK$4:CN$104,9,0),"0"),
IFERROR(VLOOKUP(A130,'Season 3'!AK$4:CN$104,9,0),"0"),IFERROR(VLOOKUP(A130,'Season 4'!AK$4:CN$104,9,0),"0"),
IFERROR(VLOOKUP(A130,'Season 5'!AK$4:CN$104,9,0),"0"),IFERROR(VLOOKUP(A130,'Season 6'!AK$4:CN$104,9,0),"0"),
IFERROR(VLOOKUP(A130,'Season 7'!AK$4:CN$104,9,0),"0"),IFERROR(VLOOKUP(A130,'Season 8'!AK$4:CN$104,9,0),"0"),
IFERROR(VLOOKUP(A130,'Season 9'!AK$4:CN$104,9,0),"0"),IFERROR(VLOOKUP(A130,'Season 10'!AK$4:CN$104,9,0),"0"),
IFERROR(VLOOKUP(A130,'Season 11'!AK$4:CN$104,9,0),"0"),IFERROR(VLOOKUP(A130,'Season 12'!AK$4:CN$104,9,0),"0"),
IFERROR(VLOOKUP(A130,'Season 13'!AK$4:CN$104,9,0),"0"),IFERROR(VLOOKUP(A130,'Season 14'!AK$4:CN$104,9,0),"0"),IFERROR(VLOOKUP(A130,'Season 15'!AK$4:CN$104,9,0),"0"),)</f>
        <v>0</v>
      </c>
      <c r="I130" s="518">
        <f>SUM(
IFERROR(VLOOKUP(A130,'Season 1'!AJ$4:CM$104,10,0),"0"),IFERROR(VLOOKUP(A130,'Season 2'!AK$4:CN$104,10,0),"0"),
IFERROR(VLOOKUP(A130,'Season 3'!AK$4:CN$104,10,0),"0"),IFERROR(VLOOKUP(A130,'Season 4'!AK$4:CN$104,10,0),"0"),
IFERROR(VLOOKUP(A130,'Season 5'!AK$4:CN$104,10,0),"0"),IFERROR(VLOOKUP(A130,'Season 6'!AK$4:CN$104,10,0),"0"),
IFERROR(VLOOKUP(A130,'Season 7'!AK$4:CN$104,10,0),"0"),IFERROR(VLOOKUP(A130,'Season 8'!AK$4:CN$104,10,0),"0"),
IFERROR(VLOOKUP(A130,'Season 9'!AK$4:CN$104,10,0),"0"),IFERROR(VLOOKUP(A130,'Season 10'!AK$4:CN$104,10,0),"0"),
IFERROR(VLOOKUP(A130,'Season 11'!AK$4:CN$104,10,0),"0"),IFERROR(VLOOKUP(A130,'Season 12'!AK$4:CN$104,10,0),"0"),
IFERROR(VLOOKUP(A130,'Season 13'!AK$4:CN$104,10,0),"0"),IFERROR(VLOOKUP(A130,'Season 14'!AK$4:CN$104,10,0),"0"),IFERROR(VLOOKUP(A130,'Season 15'!AK$4:CN$104,10,0),"0"),)</f>
        <v>0</v>
      </c>
      <c r="J130" s="21">
        <f>SUM(IFERROR(VLOOKUP(A130,BI$3:BN$152,3,0),"0"),
IFERROR(VLOOKUP(A130,'Season 1'!AJ$4:CM$104,11,0),"0"),IFERROR(VLOOKUP(A130,'Season 2'!AK$4:CN$104,11,0),"0"),
IFERROR(VLOOKUP(A130,'Season 3'!AK$4:CN$104,11,0),"0"),IFERROR(VLOOKUP(A130,'Season 4'!AK$4:CN$104,11,0),"0"),
IFERROR(VLOOKUP(A130,'Season 5'!AK$4:CN$104,11,0),"0"),IFERROR(VLOOKUP(A130,'Season 6'!AK$4:CN$104,11,0),"0"),
IFERROR(VLOOKUP(A130,'Season 7'!AK$4:CN$104,11,0),"0"),IFERROR(VLOOKUP(A130,'Season 8'!AK$4:CN$104,11,0),"0"),
IFERROR(VLOOKUP(A130,'Season 9'!AK$4:CN$104,11,0),"0"),IFERROR(VLOOKUP(A130,'Season 10'!AK$4:CN$104,11,0),"0"),
IFERROR(VLOOKUP(A130,'Season 11'!AK$4:CN$104,11,0),"0"),IFERROR(VLOOKUP(A130,'Season 12'!AK$4:CN$104,11,0),"0"),
IFERROR(VLOOKUP(A130,'Season 13'!AK$4:CN$104,11,0),"0"),IFERROR(VLOOKUP(A130,'Season 14'!AK$4:CN$104,11,0),"0"),IFERROR(VLOOKUP(A130,'Season 15'!AK$4:CN$104,11,0),"0"),)</f>
        <v>0</v>
      </c>
      <c r="K130" s="402">
        <f>SUM(IFERROR(VLOOKUP($A130,BI$3:BN$152,4,0),"0"),
IFERROR(VLOOKUP($A130,'Season 1'!AJ$4:CM$104,12,0),"0"),IFERROR(VLOOKUP($A130,'Season 2'!AK$4:CN$104,12,0),"0"),
IFERROR(VLOOKUP($A130,'Season 3'!AK$4:CN$104,12,0),"0"),IFERROR(VLOOKUP($A130,'Season 4'!AK$4:CN$104,12,0),"0"),
IFERROR(VLOOKUP($A130,'Season 5'!AK$4:CN$104,12,0),"0"),IFERROR(VLOOKUP($A130,'Season 6'!AK$4:CN$104,12,0),"0"),
IFERROR(VLOOKUP($A130,'Season 7'!AK$4:CN$104,12,0),"0"),IFERROR(VLOOKUP($A130,'Season 8'!AK$4:CN$104,12,0),"0"),
IFERROR(VLOOKUP($A130,'Season 9'!AK$4:CN$104,12,0),"0"),IFERROR(VLOOKUP($A130,'Season 10'!AK$4:CN$104,12,0),"0"),
IFERROR(VLOOKUP($A130,'Season 11'!AK$4:CN$104,12,0),"0"),IFERROR(VLOOKUP($A130,'Season 12'!AK$4:CN$104,12,0),"0"),
IFERROR(VLOOKUP($A130,'Season 13'!AK$4:CN$104,12,0),"0"),IFERROR(VLOOKUP($A130,'Season 14'!AK$4:CN$104,12,0),"0"),IFERROR(VLOOKUP(A130,'Season 15'!AK$4:CN$104,12,0),"0"),)</f>
        <v>0</v>
      </c>
      <c r="L130" s="403">
        <f>SUM(
IFERROR(VLOOKUP($A130,'Season 1'!AJ$4:CM$104,13,0),"0"),IFERROR(VLOOKUP($A130,'Season 2'!AK$4:CN$104,13,0),"0"),
IFERROR(VLOOKUP($A130,'Season 3'!AK$4:CN$104,13,0),"0"),IFERROR(VLOOKUP($A130,'Season 4'!AK$4:CN$104,13,0),"0"),
IFERROR(VLOOKUP($A130,'Season 5'!AK$4:CN$104,13,0),"0"),IFERROR(VLOOKUP($A130,'Season 6'!AK$4:CN$104,13,0),"0"),
IFERROR(VLOOKUP($A130,'Season 7'!AK$4:CN$104,13,0),"0"),IFERROR(VLOOKUP($A130,'Season 8'!AK$4:CN$104,13,0),"0"),
IFERROR(VLOOKUP($A130,'Season 9'!AK$4:CN$104,13,0),"0"),IFERROR(VLOOKUP($A130,'Season 10'!AK$4:CN$104,13,0),"0"),
IFERROR(VLOOKUP($A130,'Season 11'!AK$4:CN$104,13,0),"0"),IFERROR(VLOOKUP($A130,'Season 12'!AK$4:CN$104,13,0),"0"),
IFERROR(VLOOKUP($A130,'Season 13'!AK$4:CN$104,13,0),"0"),IFERROR(VLOOKUP($A130,'Season 14'!AK$4:CN$104,13,0),"0"),IFERROR(VLOOKUP(A130,'Season 15'!AK$4:CN$104,13,0),"0"),)</f>
        <v>0</v>
      </c>
      <c r="M130" s="398">
        <f>SUM(
IFERROR(VLOOKUP($A130,'Season 1'!AJ$4:CM$104,14,0),"0"),IFERROR(VLOOKUP($A130,'Season 2'!AK$4:CN$104,14,0),"0"),
IFERROR(VLOOKUP($A130,'Season 3'!AK$4:CN$104,14,0),"0"),IFERROR(VLOOKUP($A130,'Season 4'!AK$4:CN$104,14,0),"0"),
IFERROR(VLOOKUP($A130,'Season 5'!AK$4:CN$104,14,0),"0"),IFERROR(VLOOKUP($A130,'Season 6'!AK$4:CN$104,14,0),"0"),
IFERROR(VLOOKUP($A130,'Season 7'!AK$4:CN$104,14,0),"0"),IFERROR(VLOOKUP($A130,'Season 8'!AK$4:CN$104,14,0),"0"),
IFERROR(VLOOKUP($A130,'Season 9'!AK$4:CN$104,14,0),"0"),IFERROR(VLOOKUP($A130,'Season 10'!AK$4:CN$104,14,0),"0"),
IFERROR(VLOOKUP($A130,'Season 11'!AK$4:CN$104,14,0),"0"),IFERROR(VLOOKUP($A130,'Season 12'!AK$4:CN$104,14,0),"0"),
IFERROR(VLOOKUP($A130,'Season 13'!AK$4:CN$104,14,0),"0"),IFERROR(VLOOKUP($A130,'Season 14'!AK$4:CN$104,14,0),"0"),IFERROR(VLOOKUP(A130,'Season 15'!AK$4:CN$104,14,0),"0"),)</f>
        <v>0</v>
      </c>
      <c r="N130" s="518">
        <f>SUM(
IFERROR(VLOOKUP($A130,'Season 1'!AJ$4:CM$104,15,0),"0"),IFERROR(VLOOKUP($A130,'Season 2'!AK$4:CN$104,15,0),"0"),
IFERROR(VLOOKUP($A130,'Season 3'!AK$4:CN$104,15,0),"0"),IFERROR(VLOOKUP($A130,'Season 4'!AK$4:CN$104,15,0),"0"),
IFERROR(VLOOKUP($A130,'Season 5'!AK$4:CN$104,15,0),"0"),IFERROR(VLOOKUP($A130,'Season 6'!AK$4:CN$104,15,0),"0"),
IFERROR(VLOOKUP($A130,'Season 7'!AK$4:CN$104,15,0),"0"),IFERROR(VLOOKUP($A130,'Season 8'!AK$4:CN$104,15,0),"0"),
IFERROR(VLOOKUP($A130,'Season 9'!AK$4:CN$104,15,0),"0"),IFERROR(VLOOKUP($A130,'Season 10'!AK$4:CN$104,15,0),"0"),
IFERROR(VLOOKUP($A130,'Season 11'!AK$4:CN$104,15,0),"0"),IFERROR(VLOOKUP($A130,'Season 12'!AK$4:CN$104,15,0),"0"),
IFERROR(VLOOKUP($A130,'Season 13'!AK$4:CN$104,15,0),"0"),IFERROR(VLOOKUP($A130,'Season 14'!AK$4:CN$104,15,0),"0"),IFERROR(VLOOKUP(A130,'Season 15'!AK$4:CN$104,15,0),"0"),)</f>
        <v>0</v>
      </c>
      <c r="O130" s="21">
        <f>SUM(
IFERROR(VLOOKUP($A130,'Season 1'!AJ$4:CM$104,16,0),"0"),IFERROR(VLOOKUP($A130,'Season 2'!AK$4:CN$104,16,0),"0"),
IFERROR(VLOOKUP($A130,'Season 3'!AK$4:CN$104,16,0),"0"),IFERROR(VLOOKUP($A130,'Season 4'!AK$4:CN$104,16,0),"0"),
IFERROR(VLOOKUP($A130,'Season 5'!AK$4:CN$104,16,0),"0"),IFERROR(VLOOKUP($A130,'Season 6'!AK$4:CN$104,16,0),"0"),
IFERROR(VLOOKUP($A130,'Season 7'!AK$4:CN$104,16,0),"0"),IFERROR(VLOOKUP($A130,'Season 8'!AK$4:CN$104,16,0),"0"),
IFERROR(VLOOKUP($A130,'Season 9'!AK$4:CN$104,16,0),"0"),IFERROR(VLOOKUP($A130,'Season 10'!AK$4:CN$104,16,0),"0"),
IFERROR(VLOOKUP($A130,'Season 11'!AK$4:CN$104,16,0),"0"),IFERROR(VLOOKUP($A130,'Season 12'!AK$4:CN$104,16,0),"0"),
IFERROR(VLOOKUP($A130,'Season 13'!AK$4:CN$104,16,0),"0"),IFERROR(VLOOKUP($A130,'Season 14'!AK$4:CN$104,16,0),"0"),IFERROR(VLOOKUP(A130,'Season 15'!AK$4:CN$104,16,0),"0"),)</f>
        <v>0</v>
      </c>
      <c r="P130" s="402">
        <f>SUM(
IFERROR(VLOOKUP($A130,'Season 1'!AJ$4:CM$104,17,0),"0"),IFERROR(VLOOKUP($A130,'Season 2'!AK$4:CN$104,17,0),"0"),
IFERROR(VLOOKUP($A130,'Season 3'!AK$4:CN$104,17,0),"0"),IFERROR(VLOOKUP($A130,'Season 4'!AK$4:CN$104,17,0),"0"),
IFERROR(VLOOKUP($A130,'Season 5'!AK$4:CN$104,17,0),"0"),IFERROR(VLOOKUP($A130,'Season 6'!AK$4:CN$104,17,0),"0"),
IFERROR(VLOOKUP($A130,'Season 7'!AK$4:CN$104,17,0),"0"),IFERROR(VLOOKUP($A130,'Season 8'!AK$4:CN$104,17,0),"0"),
IFERROR(VLOOKUP($A130,'Season 9'!AK$4:CN$104,17,0),"0"),IFERROR(VLOOKUP($A130,'Season 10'!AK$4:CN$104,17,0),"0"),
IFERROR(VLOOKUP($A130,'Season 11'!AK$4:CN$104,17,0),"0"),IFERROR(VLOOKUP($A130,'Season 12'!AK$4:CN$104,17,0),"0"),
IFERROR(VLOOKUP($A130,'Season 13'!AK$4:CN$104,17,0),"0"),IFERROR(VLOOKUP($A130,'Season 14'!AK$4:CN$104,17,0),"0"),IFERROR(VLOOKUP(A130,'Season 15'!AK$4:CN$104,17,0),"0"),)</f>
        <v>0</v>
      </c>
      <c r="Q130" s="403">
        <f>SUM(
IFERROR(VLOOKUP($A130,'Season 1'!AJ$4:CM$104,18,0),"0"),IFERROR(VLOOKUP($A130,'Season 2'!AK$4:CN$104,18,0),"0"),
IFERROR(VLOOKUP($A130,'Season 3'!AK$4:CN$104,18,0),"0"),IFERROR(VLOOKUP($A130,'Season 4'!AK$4:CN$104,18,0),"0"),
IFERROR(VLOOKUP($A130,'Season 5'!AK$4:CN$104,18,0),"0"),IFERROR(VLOOKUP($A130,'Season 6'!AK$4:CN$104,18,0),"0"),
IFERROR(VLOOKUP($A130,'Season 7'!AK$4:CN$104,18,0),"0"),IFERROR(VLOOKUP($A130,'Season 8'!AK$4:CN$104,18,0),"0"),
IFERROR(VLOOKUP($A130,'Season 9'!AK$4:CN$104,18,0),"0"),IFERROR(VLOOKUP($A130,'Season 10'!AK$4:CN$104,18,0),"0"),
IFERROR(VLOOKUP($A130,'Season 11'!AK$4:CN$104,18,0),"0"),IFERROR(VLOOKUP($A130,'Season 12'!AK$4:CN$104,18,0),"0"),
IFERROR(VLOOKUP($A130,'Season 13'!AK$4:CN$104,18,0),"0"),IFERROR(VLOOKUP($A130,'Season 14'!AK$4:CN$104,18,0),"0"),IFERROR(VLOOKUP(A130,'Season 15'!AK$4:CN$104,18,0),"0"),)</f>
        <v>0</v>
      </c>
      <c r="R130" s="398">
        <f>SUM(
IFERROR(VLOOKUP($A130,'Season 1'!AJ$4:CM$104,19,0),"0"),IFERROR(VLOOKUP($A130,'Season 2'!AK$4:CN$104,19,0),"0"),
IFERROR(VLOOKUP($A130,'Season 3'!AK$4:CN$104,19,0),"0"),IFERROR(VLOOKUP($A130,'Season 4'!AK$4:CN$104,19,0),"0"),
IFERROR(VLOOKUP($A130,'Season 5'!AK$4:CN$104,19,0),"0"),IFERROR(VLOOKUP($A130,'Season 6'!AK$4:CN$104,19,0),"0"),
IFERROR(VLOOKUP($A130,'Season 7'!AK$4:CN$104,19,0),"0"),IFERROR(VLOOKUP($A130,'Season 8'!AK$4:CN$104,19,0),"0"),
IFERROR(VLOOKUP($A130,'Season 9'!AK$4:CN$104,19,0),"0"),IFERROR(VLOOKUP($A130,'Season 10'!AK$4:CN$104,19,0),"0"),
IFERROR(VLOOKUP($A130,'Season 11'!AK$4:CN$104,19,0),"0"),IFERROR(VLOOKUP($A130,'Season 12'!AK$4:CN$104,19,0),"0"),
IFERROR(VLOOKUP($A130,'Season 13'!AK$4:CN$104,19,0),"0"),IFERROR(VLOOKUP($A130,'Season 14'!AK$4:CN$104,19,0),"0"),IFERROR(VLOOKUP(A130,'Season 15'!AK$4:CN$104,19,0),"0"),)</f>
        <v>0</v>
      </c>
      <c r="S130" s="518">
        <f>SUM(
IFERROR(VLOOKUP($A130,'Season 1'!AJ$4:CM$104,20,0),"0"),IFERROR(VLOOKUP($A130,'Season 2'!AK$4:CN$104,20,0),"0"),
IFERROR(VLOOKUP($A130,'Season 3'!AK$4:CN$104,20,0),"0"),IFERROR(VLOOKUP($A130,'Season 4'!AK$4:CN$104,20,0),"0"),
IFERROR(VLOOKUP($A130,'Season 5'!AK$4:CN$104,20,0),"0"),IFERROR(VLOOKUP($A130,'Season 6'!AK$4:CN$104,20,0),"0"),
IFERROR(VLOOKUP($A130,'Season 7'!AK$4:CN$104,20,0),"0"),IFERROR(VLOOKUP($A130,'Season 8'!AK$4:CN$104,20,0),"0"),
IFERROR(VLOOKUP($A130,'Season 9'!AK$4:CN$104,20,0),"0"),IFERROR(VLOOKUP($A130,'Season 10'!AK$4:CN$104,20,0),"0"),
IFERROR(VLOOKUP($A130,'Season 11'!AK$4:CN$104,20,0),"0"),IFERROR(VLOOKUP($A130,'Season 12'!AK$4:CN$104,20,0),"0"),
IFERROR(VLOOKUP($A130,'Season 13'!AK$4:CN$104,20,0),"0"),IFERROR(VLOOKUP($A130,'Season 14'!AK$4:CN$104,20,0),"0"),IFERROR(VLOOKUP(A130,'Season 15'!AK$4:CN$104,20,0),"0"),)</f>
        <v>0</v>
      </c>
      <c r="T130" s="21">
        <f>SUM(
IFERROR(VLOOKUP($A130,'Season 1'!AJ$4:CM$104,21,0),"0"),IFERROR(VLOOKUP($A130,'Season 2'!AK$4:CN$104,21,0),"0"),
IFERROR(VLOOKUP($A130,'Season 3'!AK$4:CN$104,21,0),"0"),IFERROR(VLOOKUP($A130,'Season 4'!AK$4:CN$104,21,0),"0"),
IFERROR(VLOOKUP($A130,'Season 5'!AK$4:CN$104,21,0),"0"),IFERROR(VLOOKUP($A130,'Season 6'!AK$4:CN$104,21,0),"0"),
IFERROR(VLOOKUP($A130,'Season 7'!AK$4:CN$104,21,0),"0"),IFERROR(VLOOKUP($A130,'Season 8'!AK$4:CN$104,21,0),"0"),
IFERROR(VLOOKUP($A130,'Season 9'!AK$4:CN$104,21,0),"0"),IFERROR(VLOOKUP($A130,'Season 10'!AK$4:CN$104,21,0),"0"),
IFERROR(VLOOKUP($A130,'Season 11'!AK$4:CN$104,21,0),"0"),IFERROR(VLOOKUP($A130,'Season 12'!AK$4:CN$104,21,0),"0"),
IFERROR(VLOOKUP($A130,'Season 13'!AK$4:CN$104,21,0),"0"),IFERROR(VLOOKUP($A130,'Season 14'!AK$4:CN$104,21,0),"0"),IFERROR(VLOOKUP(A130,'Season 15'!AK$4:CN$104,21,0),"0"),)</f>
        <v>0</v>
      </c>
      <c r="U130" s="402">
        <f>SUM(
IFERROR(VLOOKUP($A130,'Season 1'!AJ$4:CM$104,22,0),"0"),IFERROR(VLOOKUP($A130,'Season 2'!AK$4:CN$104,22,0),"0"),
IFERROR(VLOOKUP($A130,'Season 3'!AK$4:CN$104,22,0),"0"),IFERROR(VLOOKUP($A130,'Season 4'!AK$4:CN$104,22,0),"0"),
IFERROR(VLOOKUP($A130,'Season 5'!AK$4:CN$104,22,0),"0"),IFERROR(VLOOKUP($A130,'Season 6'!AK$4:CN$104,22,0),"0"),
IFERROR(VLOOKUP($A130,'Season 7'!AK$4:CN$104,22,0),"0"),IFERROR(VLOOKUP($A130,'Season 8'!AK$4:CN$104,22,0),"0"),
IFERROR(VLOOKUP($A130,'Season 9'!AK$4:CN$104,22,0),"0"),IFERROR(VLOOKUP($A130,'Season 10'!AK$4:CN$104,22,0),"0"),
IFERROR(VLOOKUP($A130,'Season 11'!AK$4:CN$104,22,0),"0"),IFERROR(VLOOKUP($A130,'Season 12'!AK$4:CN$104,22,0),"0"),
IFERROR(VLOOKUP($A130,'Season 13'!AK$4:CN$104,22,0),"0"),IFERROR(VLOOKUP($A130,'Season 14'!AK$4:CN$104,22,0),"0"),IFERROR(VLOOKUP(A130,'Season 15'!AK$4:CN$104,22,0),"0"),)</f>
        <v>0</v>
      </c>
      <c r="V130" s="403">
        <f>SUM(
IFERROR(VLOOKUP($A130,'Season 1'!AJ$4:CM$104,23,0),"0"),IFERROR(VLOOKUP($A130,'Season 2'!AK$4:CN$104,23,0),"0"),
IFERROR(VLOOKUP($A130,'Season 3'!AK$4:CN$104,23,0),"0"),IFERROR(VLOOKUP($A130,'Season 4'!AK$4:CN$104,23,0),"0"),
IFERROR(VLOOKUP($A130,'Season 5'!AK$4:CN$104,23,0),"0"),IFERROR(VLOOKUP($A130,'Season 6'!AK$4:CN$104,23,0),"0"),
IFERROR(VLOOKUP($A130,'Season 7'!AK$4:CN$104,23,0),"0"),IFERROR(VLOOKUP($A130,'Season 8'!AK$4:CN$104,23,0),"0"),
IFERROR(VLOOKUP($A130,'Season 9'!AK$4:CN$104,23,0),"0"),IFERROR(VLOOKUP($A130,'Season 10'!AK$4:CN$104,23,0),"0"),
IFERROR(VLOOKUP($A130,'Season 11'!AK$4:CN$104,23,0),"0"),IFERROR(VLOOKUP($A130,'Season 12'!AK$4:CN$104,23,0),"0"),
IFERROR(VLOOKUP($A130,'Season 13'!AK$4:CN$104,23,0),"0"),IFERROR(VLOOKUP($A130,'Season 14'!AK$4:CN$104,23,0),"0"),IFERROR(VLOOKUP($A130,'Season 15'!AK$4:CN$104,23,0),"0"),)</f>
        <v>0</v>
      </c>
      <c r="W130" s="398">
        <f>SUM(
IFERROR(VLOOKUP($A130,'Season 1'!AJ$4:CM$104,24,0),"0"),IFERROR(VLOOKUP($A130,'Season 2'!AK$4:CN$104,24,0),"0"),
IFERROR(VLOOKUP($A130,'Season 3'!AK$4:CN$104,24,0),"0"),IFERROR(VLOOKUP($A130,'Season 4'!AK$4:CN$104,24,0),"0"),
IFERROR(VLOOKUP($A130,'Season 5'!AK$4:CN$104,24,0),"0"),IFERROR(VLOOKUP($A130,'Season 6'!AK$4:CN$104,24,0),"0"),
IFERROR(VLOOKUP($A130,'Season 7'!AK$4:CN$104,24,0),"0"),IFERROR(VLOOKUP($A130,'Season 8'!AK$4:CN$104,24,0),"0"),
IFERROR(VLOOKUP($A130,'Season 9'!AK$4:CN$104,24,0),"0"),IFERROR(VLOOKUP($A130,'Season 10'!AK$4:CN$104,24,0),"0"),
IFERROR(VLOOKUP($A130,'Season 11'!AK$4:CN$104,24,0),"0"),IFERROR(VLOOKUP($A130,'Season 12'!AK$4:CN$104,24,0),"0"),
IFERROR(VLOOKUP($A130,'Season 13'!AK$4:CN$104,24,0),"0"),IFERROR(VLOOKUP($A130,'Season 14'!AK$4:CN$104,24,0),"0"),IFERROR(VLOOKUP($A130,'Season 15'!AK$4:CN$104,24,0),"0"),)</f>
        <v>0</v>
      </c>
      <c r="X130" s="518">
        <f>SUM(
IFERROR(VLOOKUP($A130,'Season 1'!AJ$4:CM$104,25,0),"0"),IFERROR(VLOOKUP($A130,'Season 2'!AK$4:CN$104,25,0),"0"),
IFERROR(VLOOKUP($A130,'Season 3'!AK$4:CN$104,25,0),"0"),IFERROR(VLOOKUP($A130,'Season 4'!AK$4:CN$104,25,0),"0"),
IFERROR(VLOOKUP($A130,'Season 5'!AK$4:CN$104,25,0),"0"),IFERROR(VLOOKUP($A130,'Season 6'!AK$4:CN$104,25,0),"0"),
IFERROR(VLOOKUP($A130,'Season 7'!AK$4:CN$104,25,0),"0"),IFERROR(VLOOKUP($A130,'Season 8'!AK$4:CN$104,25,0),"0"),
IFERROR(VLOOKUP($A130,'Season 9'!AK$4:CN$104,25,0),"0"),IFERROR(VLOOKUP($A130,'Season 10'!AK$4:CN$104,25,0),"0"),
IFERROR(VLOOKUP($A130,'Season 11'!AK$4:CN$104,25,0),"0"),IFERROR(VLOOKUP($A130,'Season 12'!AK$4:CN$104,25,0),"0"),
IFERROR(VLOOKUP($A130,'Season 13'!AK$4:CN$104,25,0),"0"),IFERROR(VLOOKUP($A130,'Season 14'!AK$4:CN$104,25,0),"0"),IFERROR(VLOOKUP($A130,'Season 15'!AK$4:CN$104,25,0),"0"),)</f>
        <v>0</v>
      </c>
      <c r="Y130" s="21">
        <f>SUM(
IFERROR(VLOOKUP($A130,'Season 1'!AJ$4:CM$104,26,0),"0"),IFERROR(VLOOKUP($A130,'Season 2'!AK$4:CN$104,26,0),"0"),
IFERROR(VLOOKUP($A130,'Season 3'!AK$4:CN$104,26,0),"0"),IFERROR(VLOOKUP($A130,'Season 4'!AK$4:CN$104,26,0),"0"),
IFERROR(VLOOKUP($A130,'Season 5'!AK$4:CN$104,26,0),"0"),IFERROR(VLOOKUP($A130,'Season 6'!AK$4:CN$104,26,0),"0"),
IFERROR(VLOOKUP($A130,'Season 7'!AK$4:CN$104,26,0),"0"),IFERROR(VLOOKUP($A130,'Season 8'!AK$4:CN$104,26,0),"0"),
IFERROR(VLOOKUP($A130,'Season 9'!AK$4:CN$104,26,0),"0"),IFERROR(VLOOKUP($A130,'Season 10'!AK$4:CN$104,26,0),"0"),
IFERROR(VLOOKUP($A130,'Season 11'!AK$4:CN$104,26,0),"0"),IFERROR(VLOOKUP($A130,'Season 12'!AK$4:CN$104,26,0),"0"),
IFERROR(VLOOKUP($A130,'Season 13'!AK$4:CN$104,26,0),"0"),IFERROR(VLOOKUP($A130,'Season 14'!AK$4:CN$104,26,0),"0"),IFERROR(VLOOKUP($A130,'Season 15'!AK$4:CN$104,26,0),"0"),)</f>
        <v>0</v>
      </c>
      <c r="Z130" s="402">
        <f>SUM(
IFERROR(VLOOKUP($A130,'Season 1'!AJ$4:CM$104,27,0),"0"),IFERROR(VLOOKUP($A130,'Season 2'!AK$4:CN$104,27,0),"0"),
IFERROR(VLOOKUP($A130,'Season 3'!AK$4:CN$104,27,0),"0"),IFERROR(VLOOKUP($A130,'Season 4'!AK$4:CN$104,27,0),"0"),
IFERROR(VLOOKUP($A130,'Season 5'!AK$4:CN$104,27,0),"0"),IFERROR(VLOOKUP($A130,'Season 6'!AK$4:CN$104,27,0),"0"),
IFERROR(VLOOKUP($A130,'Season 7'!AK$4:CN$104,27,0),"0"),IFERROR(VLOOKUP($A130,'Season 8'!AK$4:CN$104,27,0),"0"),
IFERROR(VLOOKUP($A130,'Season 9'!AK$4:CN$104,27,0),"0"),IFERROR(VLOOKUP($A130,'Season 10'!AK$4:CN$104,27,0),"0"),
IFERROR(VLOOKUP($A130,'Season 11'!AK$4:CN$104,27,0),"0"),IFERROR(VLOOKUP($A130,'Season 12'!AK$4:CN$104,27,0),"0"),
IFERROR(VLOOKUP($A130,'Season 13'!AK$4:CN$104,27,0),"0"),IFERROR(VLOOKUP($A130,'Season 14'!AK$4:CN$104,27,0),"0"),IFERROR(VLOOKUP($A130,'Season 15'!AK$4:CN$104,27,0),"0"),)</f>
        <v>0</v>
      </c>
      <c r="AA130" s="403">
        <f>SUM(
IFERROR(VLOOKUP($A130,'Season 1'!AJ$4:CM$104,28,0),"0"),IFERROR(VLOOKUP($A130,'Season 2'!AK$4:CN$104,28,0),"0"),
IFERROR(VLOOKUP($A130,'Season 3'!AK$4:CN$104,28,0),"0"),IFERROR(VLOOKUP($A130,'Season 4'!AK$4:CN$104,28,0),"0"),
IFERROR(VLOOKUP($A130,'Season 5'!AK$4:CN$104,28,0),"0"),IFERROR(VLOOKUP($A130,'Season 6'!AK$4:CN$104,28,0),"0"),
IFERROR(VLOOKUP($A130,'Season 7'!AK$4:CN$104,28,0),"0"),IFERROR(VLOOKUP($A130,'Season 8'!AK$4:CN$104,28,0),"0"),
IFERROR(VLOOKUP($A130,'Season 9'!AK$4:CN$104,28,0),"0"),IFERROR(VLOOKUP($A130,'Season 10'!AK$4:CN$104,28,0),"0"),
IFERROR(VLOOKUP($A130,'Season 11'!AK$4:CN$104,28,0),"0"),IFERROR(VLOOKUP($A130,'Season 12'!AK$4:CN$104,28,0),"0"),
IFERROR(VLOOKUP($A130,'Season 13'!AK$4:CN$104,28,0),"0"),IFERROR(VLOOKUP($A130,'Season 14'!AK$4:CN$104,28,0),"0"),IFERROR(VLOOKUP($A130,'Season 15'!AK$4:CN$104,28,0),"0"),)</f>
        <v>0</v>
      </c>
      <c r="AB130" s="398">
        <f>SUM(
IFERROR(VLOOKUP($A130,'Season 1'!AJ$4:CM$104,29,0),"0"),IFERROR(VLOOKUP($A130,'Season 2'!AK$4:CN$104,29,0),"0"),
IFERROR(VLOOKUP($A130,'Season 3'!AK$4:CN$104,29,0),"0"),IFERROR(VLOOKUP($A130,'Season 4'!AK$4:CN$104,29,0),"0"),
IFERROR(VLOOKUP($A130,'Season 5'!AK$4:CN$104,29,0),"0"),IFERROR(VLOOKUP($A130,'Season 6'!AK$4:CN$104,29,0),"0"),
IFERROR(VLOOKUP($A130,'Season 7'!AK$4:CN$104,29,0),"0"),IFERROR(VLOOKUP($A130,'Season 8'!AK$4:CN$104,29,0),"0"),
IFERROR(VLOOKUP($A130,'Season 9'!AK$4:CN$104,29,0),"0"),IFERROR(VLOOKUP($A130,'Season 10'!AK$4:CN$104,29,0),"0"),
IFERROR(VLOOKUP($A130,'Season 11'!AK$4:CN$104,29,0),"0"),IFERROR(VLOOKUP($A130,'Season 12'!AK$4:CN$104,29,0),"0"),
IFERROR(VLOOKUP($A130,'Season 13'!AK$4:CN$104,29,0),"0"),IFERROR(VLOOKUP($A130,'Season 14'!AK$4:CN$104,29,0),"0"),IFERROR(VLOOKUP($A130,'Season 15'!AK$4:CN$104,29,0),"0"),)</f>
        <v>0</v>
      </c>
      <c r="AC130" s="518">
        <f>SUM(
IFERROR(VLOOKUP($A130,'Season 1'!AJ$4:CM$104,30,0),"0"),IFERROR(VLOOKUP($A130,'Season 2'!AK$4:CN$104,30,0),"0"),
IFERROR(VLOOKUP($A130,'Season 3'!AK$4:CN$104,30,0),"0"),IFERROR(VLOOKUP($A130,'Season 4'!AK$4:CN$104,30,0),"0"),
IFERROR(VLOOKUP($A130,'Season 5'!AK$4:CN$104,30,0),"0"),IFERROR(VLOOKUP($A130,'Season 6'!AK$4:CN$104,30,0),"0"),
IFERROR(VLOOKUP($A130,'Season 7'!AK$4:CN$104,30,0),"0"),IFERROR(VLOOKUP($A130,'Season 8'!AK$4:CN$104,30,0),"0"),
IFERROR(VLOOKUP($A130,'Season 9'!AK$4:CN$104,30,0),"0"),IFERROR(VLOOKUP($A130,'Season 10'!AK$4:CN$104,30,0),"0"),
IFERROR(VLOOKUP($A130,'Season 11'!AK$4:CN$104,30,0),"0"),IFERROR(VLOOKUP($A130,'Season 12'!AK$4:CN$104,30,0),"0"),
IFERROR(VLOOKUP($A130,'Season 13'!AK$4:CN$104,30,0),"0"),IFERROR(VLOOKUP($A130,'Season 14'!AK$4:CN$104,30,0),"0"),IFERROR(VLOOKUP($A130,'Season 15'!AK$4:CN$104,30,0),"0"),)</f>
        <v>0</v>
      </c>
      <c r="AD130" s="21">
        <f>SUM(
IFERROR(VLOOKUP($A130,'Season 1'!AJ$4:CM$104,31,0),"0"),IFERROR(VLOOKUP($A130,'Season 2'!AK$4:CN$104,31,0),"0"),
IFERROR(VLOOKUP($A130,'Season 3'!AK$4:CN$104,31,0),"0"),IFERROR(VLOOKUP($A130,'Season 4'!AK$4:CN$104,31,0),"0"),
IFERROR(VLOOKUP($A130,'Season 5'!AK$4:CN$104,31,0),"0"),IFERROR(VLOOKUP($A130,'Season 6'!AK$4:CN$104,31,0),"0"),
IFERROR(VLOOKUP($A130,'Season 7'!AK$4:CN$104,31,0),"0"),IFERROR(VLOOKUP($A130,'Season 8'!AK$4:CN$104,31,0),"0"),
IFERROR(VLOOKUP($A130,'Season 9'!AK$4:CN$104,31,0),"0"),IFERROR(VLOOKUP($A130,'Season 10'!AK$4:CN$104,31,0),"0"),
IFERROR(VLOOKUP($A130,'Season 11'!AK$4:CN$104,31,0),"0"),IFERROR(VLOOKUP($A130,'Season 12'!AK$4:CN$104,31,0),"0"),
IFERROR(VLOOKUP($A130,'Season 13'!AK$4:CN$104,31,0),"0"),IFERROR(VLOOKUP($A130,'Season 14'!AK$4:CN$104,31,0),"0"),IFERROR(VLOOKUP($A130,'Season 15'!AK$4:CN$104,31,0),"0"),)</f>
        <v>0</v>
      </c>
      <c r="AE130" s="402">
        <f>SUM(
IFERROR(VLOOKUP($A130,'Season 1'!AJ$4:CM$104,32,0),"0"),IFERROR(VLOOKUP($A130,'Season 2'!AK$4:CN$104,32,0),"0"),
IFERROR(VLOOKUP($A130,'Season 3'!AK$4:CN$104,32,0),"0"),IFERROR(VLOOKUP($A130,'Season 4'!AK$4:CN$104,32,0),"0"),
IFERROR(VLOOKUP($A130,'Season 5'!AK$4:CN$104,32,0),"0"),IFERROR(VLOOKUP($A130,'Season 6'!AK$4:CN$104,32,0),"0"),
IFERROR(VLOOKUP($A130,'Season 7'!AK$4:CN$104,32,0),"0"),IFERROR(VLOOKUP($A130,'Season 8'!AK$4:CN$104,32,0),"0"),
IFERROR(VLOOKUP($A130,'Season 9'!AK$4:CN$104,32,0),"0"),IFERROR(VLOOKUP($A130,'Season 10'!AK$4:CN$104,32,0),"0"),
IFERROR(VLOOKUP($A130,'Season 11'!AK$4:CN$104,32,0),"0"),IFERROR(VLOOKUP($A130,'Season 12'!AK$4:CN$104,32,0),"0"),
IFERROR(VLOOKUP($A130,'Season 13'!AK$4:CN$104,32,0),"0"),IFERROR(VLOOKUP($A130,'Season 14'!AK$4:CN$104,32,0),"0"),IFERROR(VLOOKUP($A130,'Season 15'!AK$4:CN$104,32,0),"0"),)</f>
        <v>0</v>
      </c>
      <c r="AF130" s="403">
        <f>SUM(IFERROR(VLOOKUP($A130,'Season 2'!AK$4:CN$104,33,0),"0"),
IFERROR(VLOOKUP($A130,'Season 3'!AK$4:CN$104,33,0),"0"),IFERROR(VLOOKUP($A130,'Season 4'!AK$4:CN$104,33,0),"0"),
IFERROR(VLOOKUP($A130,'Season 5'!AK$4:CN$104,33,0),"0"),IFERROR(VLOOKUP($A130,'Season 6'!AK$4:CN$104,33,0),"0"),
IFERROR(VLOOKUP($A130,'Season 7'!AK$4:CN$104,33,0),"0"),IFERROR(VLOOKUP($A130,'Season 8'!AK$4:CN$104,33,0),"0"),
IFERROR(VLOOKUP($A130,'Season 9'!AK$4:CN$104,33,0),"0"),IFERROR(VLOOKUP($A130,'Season 10'!AK$4:CN$104,33,0),"0"),
IFERROR(VLOOKUP($A130,'Season 11'!AK$4:CN$104,33,0),"0"),IFERROR(VLOOKUP($A130,'Season 12'!AK$4:CN$104,33,0),"0"),
IFERROR(VLOOKUP($A130,'Season 13'!AK$4:CN$104,33,0),"0"),IFERROR(VLOOKUP($A130,'Season 14'!AK$4:CN$104,33,0),"0"),IFERROR(VLOOKUP($A130,'Season 15'!AK$4:CN$104,33,0),"0"),)</f>
        <v>0</v>
      </c>
      <c r="AG130" s="398">
        <f>SUM(IFERROR(VLOOKUP($A130,'Season 2'!AK$4:CN$104,34,0),"0"),
IFERROR(VLOOKUP($A130,'Season 3'!AK$4:CN$104,34,0),"0"),IFERROR(VLOOKUP($A130,'Season 4'!AK$4:CN$104,34,0),"0"),
IFERROR(VLOOKUP($A130,'Season 5'!AK$4:CN$104,34,0),"0"),IFERROR(VLOOKUP($A130,'Season 6'!AK$4:CN$104,34,0),"0"),
IFERROR(VLOOKUP($A130,'Season 7'!AK$4:CN$104,34,0),"0"),IFERROR(VLOOKUP($A130,'Season 8'!AK$4:CN$104,34,0),"0"),
IFERROR(VLOOKUP($A130,'Season 9'!AK$4:CN$104,34,0),"0"),IFERROR(VLOOKUP($A130,'Season 10'!AK$4:CN$104,34,0),"0"),
IFERROR(VLOOKUP($A130,'Season 11'!AK$4:CN$104,34,0),"0"),IFERROR(VLOOKUP($A130,'Season 12'!AK$4:CN$104,34,0),"0"),
IFERROR(VLOOKUP($A130,'Season 13'!AK$4:CN$104,34,0),"0"),IFERROR(VLOOKUP($A130,'Season 14'!AK$4:CN$104,34,0),"0"),IFERROR(VLOOKUP($A130,'Season 15'!AK$4:CN$104,34,0),"0"),)</f>
        <v>0</v>
      </c>
      <c r="AH130" s="518">
        <f>SUM(IFERROR(VLOOKUP($A130,'Season 2'!AK$4:CN$104,35,0),"0"),
IFERROR(VLOOKUP($A130,'Season 3'!AK$4:CN$104,35,0),"0"),IFERROR(VLOOKUP($A130,'Season 4'!AK$4:CN$104,35,0),"0"),
IFERROR(VLOOKUP($A130,'Season 5'!AK$4:CN$104,35,0),"0"),IFERROR(VLOOKUP($A130,'Season 6'!AK$4:CN$104,35,0),"0"),
IFERROR(VLOOKUP($A130,'Season 7'!AK$4:CN$104,35,0),"0"),IFERROR(VLOOKUP($A130,'Season 8'!AK$4:CN$104,35,0),"0"),
IFERROR(VLOOKUP($A130,'Season 9'!AK$4:CN$104,35,0),"0"),IFERROR(VLOOKUP($A130,'Season 10'!AK$4:CN$104,35,0),"0"),
IFERROR(VLOOKUP($A130,'Season 11'!AK$4:CN$104,35,0),"0"),IFERROR(VLOOKUP($A130,'Season 12'!AK$4:CN$104,35,0),"0"),
IFERROR(VLOOKUP($A130,'Season 13'!AK$4:CN$104,35,0),"0"),IFERROR(VLOOKUP($A130,'Season 14'!AK$4:CN$104,35,0),"0"),IFERROR(VLOOKUP($A130,'Season 15'!AK$4:CN$104,35,0),"0"),)</f>
        <v>0</v>
      </c>
      <c r="AI130" s="21">
        <f>SUM(IFERROR(VLOOKUP($A130,'Season 2'!AK$4:CN$104,36,0),"0"),
IFERROR(VLOOKUP($A130,'Season 3'!AK$4:CN$104,36,0),"0"),IFERROR(VLOOKUP($A130,'Season 4'!AK$4:CN$104,36,0),"0"),
IFERROR(VLOOKUP($A130,'Season 5'!AK$4:CN$104,36,0),"0"),IFERROR(VLOOKUP($A130,'Season 6'!AK$4:CN$104,36,0),"0"),
IFERROR(VLOOKUP($A130,'Season 7'!AK$4:CN$104,36,0),"0"),IFERROR(VLOOKUP($A130,'Season 8'!AK$4:CN$104,36,0),"0"),
IFERROR(VLOOKUP($A130,'Season 9'!AK$4:CN$104,36,0),"0"),IFERROR(VLOOKUP($A130,'Season 10'!AK$4:CN$104,36,0),"0"),
IFERROR(VLOOKUP($A130,'Season 11'!AK$4:CN$104,36,0),"0"),IFERROR(VLOOKUP($A130,'Season 12'!AK$4:CN$104,36,0),"0"),
IFERROR(VLOOKUP($A130,'Season 13'!AK$4:CN$104,36,0),"0"),IFERROR(VLOOKUP($A130,'Season 14'!AK$4:CN$104,36,0),"0"),IFERROR(VLOOKUP($A130,'Season 15'!AK$4:CN$104,36,0),"0"),)</f>
        <v>0</v>
      </c>
      <c r="AJ130" s="402">
        <f>SUM(IFERROR(VLOOKUP($A130,'Season 2'!AK$4:CN$104,37,0),"0"),
IFERROR(VLOOKUP($A130,'Season 3'!AK$4:CN$104,37,0),"0"),IFERROR(VLOOKUP($A130,'Season 4'!AK$4:CN$104,37,0),"0"),
IFERROR(VLOOKUP($A130,'Season 5'!AK$4:CN$104,37,0),"0"),IFERROR(VLOOKUP($A130,'Season 6'!AK$4:CN$104,37,0),"0"),
IFERROR(VLOOKUP($A130,'Season 7'!AK$4:CN$104,37,0),"0"),IFERROR(VLOOKUP($A130,'Season 8'!AK$4:CN$104,37,0),"0"),
IFERROR(VLOOKUP($A130,'Season 9'!AK$4:CN$104,37,0),"0"),IFERROR(VLOOKUP($A130,'Season 10'!AK$4:CN$104,37,0),"0"),
IFERROR(VLOOKUP($A130,'Season 11'!AK$4:CN$104,37,0),"0"),IFERROR(VLOOKUP($A130,'Season 12'!AK$4:CN$104,37,0),"0"),
IFERROR(VLOOKUP($A130,'Season 13'!AK$4:CN$104,37,0),"0"),IFERROR(VLOOKUP($A130,'Season 14'!AK$4:CN$104,37,0),"0"),IFERROR(VLOOKUP($A130,'Season 15'!AK$4:CN$104,37,0),"0"),)</f>
        <v>0</v>
      </c>
      <c r="AK130" s="403">
        <f>SUM(IFERROR(VLOOKUP($A130,'Season 1'!AJ$4:CM$104,33,0),"0"),IFERROR(VLOOKUP($A130,'Season 2'!AK$4:CN$104,38,0),"0"),
IFERROR(VLOOKUP($A130,'Season 3'!AK$4:CN$104,38,0),"0"),IFERROR(VLOOKUP($A130,'Season 4'!AK$4:CN$104,38,0),"0"),
IFERROR(VLOOKUP($A130,'Season 5'!AK$4:CN$104,38,0),"0"),IFERROR(VLOOKUP($A130,'Season 6'!AK$4:CN$104,38,0),"0"),
IFERROR(VLOOKUP($A130,'Season 7'!AK$4:CN$104,38,0),"0"),IFERROR(VLOOKUP($A130,'Season 8'!AK$4:CN$104,38,0),"0"),
IFERROR(VLOOKUP($A130,'Season 9'!AK$4:CN$104,38,0),"0"),IFERROR(VLOOKUP($A130,'Season 10'!AK$4:CN$104,38,0),"0"),
IFERROR(VLOOKUP($A130,'Season 11'!AK$4:CN$104,38,0),"0"),IFERROR(VLOOKUP($A130,'Season 12'!AK$4:CN$104,38,0),"0"),
IFERROR(VLOOKUP($A130,'Season 13'!AK$4:CN$104,38,0),"0"),IFERROR(VLOOKUP($A130,'Season 14'!AK$4:CN$104,38,0),"0"),IFERROR(VLOOKUP($A130,'Season 15'!AK$4:CN$104,38,0),"0"),)</f>
        <v>0</v>
      </c>
      <c r="AL130" s="398">
        <f>SUM(IFERROR(VLOOKUP($A130,'Season 1'!AJ$4:CM$104,34,0),"0"),IFERROR(VLOOKUP($A130,'Season 2'!AK$4:CN$104,39,0),"0"),
IFERROR(VLOOKUP($A130,'Season 3'!AK$4:CN$104,39,0),"0"),IFERROR(VLOOKUP($A130,'Season 4'!AK$4:CN$104,39,0),"0"),
IFERROR(VLOOKUP($A130,'Season 5'!AK$4:CN$104,39,0),"0"),IFERROR(VLOOKUP($A130,'Season 6'!AK$4:CN$104,39,0),"0"),
IFERROR(VLOOKUP($A130,'Season 7'!AK$4:CN$104,39,0),"0"),IFERROR(VLOOKUP($A130,'Season 8'!AK$4:CN$104,39,0),"0"),
IFERROR(VLOOKUP($A130,'Season 9'!AK$4:CN$104,39,0),"0"),IFERROR(VLOOKUP($A130,'Season 10'!AK$4:CN$104,39,0),"0"),
IFERROR(VLOOKUP($A130,'Season 11'!AK$4:CN$104,39,0),"0"),IFERROR(VLOOKUP($A130,'Season 12'!AK$4:CN$104,39,0),"0"),
IFERROR(VLOOKUP($A130,'Season 13'!AK$4:CN$104,39,0),"0"),IFERROR(VLOOKUP($A130,'Season 14'!AK$4:CN$104,39,0),"0"),IFERROR(VLOOKUP($A130,'Season 15'!AK$4:CN$104,39,0),"0"),)</f>
        <v>0</v>
      </c>
      <c r="AM130" s="518">
        <f>SUM(IFERROR(VLOOKUP($A130,'Season 1'!AJ$4:CM$104,35,0),"0"),IFERROR(VLOOKUP($A130,'Season 2'!AK$4:CN$104,40,0),"0"),
IFERROR(VLOOKUP($A130,'Season 3'!AK$4:CN$104,40,0),"0"),IFERROR(VLOOKUP($A130,'Season 4'!AK$4:CN$104,40,0),"0"),
IFERROR(VLOOKUP($A130,'Season 5'!AK$4:CN$104,40,0),"0"),IFERROR(VLOOKUP($A130,'Season 6'!AK$4:CN$104,40,0),"0"),
IFERROR(VLOOKUP($A130,'Season 7'!AK$4:CN$104,40,0),"0"),IFERROR(VLOOKUP($A130,'Season 8'!AK$4:CN$104,40,0),"0"),
IFERROR(VLOOKUP($A130,'Season 9'!AK$4:CN$104,40,0),"0"),IFERROR(VLOOKUP($A130,'Season 10'!AK$4:CN$104,40,0),"0"),
IFERROR(VLOOKUP($A130,'Season 11'!AK$4:CN$104,40,0),"0"),IFERROR(VLOOKUP($A130,'Season 12'!AK$4:CN$104,40,0),"0"),
IFERROR(VLOOKUP($A130,'Season 13'!AK$4:CN$104,40,0),"0"),IFERROR(VLOOKUP($A130,'Season 14'!AK$4:CN$104,40,0),"0"),IFERROR(VLOOKUP($A130,'Season 15'!AK$4:CN$104,40,0),"0"),)</f>
        <v>0</v>
      </c>
      <c r="AN130" s="21">
        <f>SUM(IFERROR(VLOOKUP($A130,'Season 1'!AJ$4:CM$104,36,0),"0"),IFERROR(VLOOKUP($A130,'Season 2'!AK$4:CN$104,41,0),"0"),
IFERROR(VLOOKUP($A130,'Season 3'!AK$4:CN$104,41,0),"0"),IFERROR(VLOOKUP($A130,'Season 4'!AK$4:CN$104,41,0),"0"),
IFERROR(VLOOKUP($A130,'Season 5'!AK$4:CN$104,41,0),"0"),IFERROR(VLOOKUP($A130,'Season 6'!AK$4:CN$104,41,0),"0"),
IFERROR(VLOOKUP($A130,'Season 7'!AK$4:CN$104,41,0),"0"),IFERROR(VLOOKUP($A130,'Season 8'!AK$4:CN$104,41,0),"0"),
IFERROR(VLOOKUP($A130,'Season 9'!AK$4:CN$104,41,0),"0"),IFERROR(VLOOKUP($A130,'Season 10'!AK$4:CN$104,41,0),"0"),
IFERROR(VLOOKUP($A130,'Season 11'!AK$4:CN$104,41,0),"0"),IFERROR(VLOOKUP($A130,'Season 12'!AK$4:CN$104,41,0),"0"),
IFERROR(VLOOKUP($A130,'Season 13'!AK$4:CN$104,41,0),"0"),IFERROR(VLOOKUP($A130,'Season 14'!AK$4:CN$104,41,0),"0"),IFERROR(VLOOKUP($A130,'Season 15'!AK$4:CN$104,41,0),"0"),)</f>
        <v>0</v>
      </c>
      <c r="AO130" s="402">
        <f>SUM(IFERROR(VLOOKUP($A130,'Season 1'!AJ$4:CM$104,37,0),"0"),IFERROR(VLOOKUP($A130,'Season 2'!AK$4:CN$104,42,0),"0"),
IFERROR(VLOOKUP($A130,'Season 3'!AK$4:CN$104,42,0),"0"),IFERROR(VLOOKUP($A130,'Season 4'!AK$4:CN$104,42,0),"0"),
IFERROR(VLOOKUP($A130,'Season 5'!AK$4:CN$104,42,0),"0"),IFERROR(VLOOKUP($A130,'Season 6'!AK$4:CN$104,42,0),"0"),
IFERROR(VLOOKUP($A130,'Season 7'!AK$4:CN$104,42,0),"0"),IFERROR(VLOOKUP($A130,'Season 8'!AK$4:CN$104,42,0),"0"),
IFERROR(VLOOKUP($A130,'Season 9'!AK$4:CN$104,42,0),"0"),IFERROR(VLOOKUP($A130,'Season 10'!AK$4:CN$104,42,0),"0"),
IFERROR(VLOOKUP($A130,'Season 11'!AK$4:CN$104,42,0),"0"),IFERROR(VLOOKUP($A130,'Season 12'!AK$4:CN$104,42,0),"0"),
IFERROR(VLOOKUP($A130,'Season 13'!AK$4:CN$104,42,0),"0"),IFERROR(VLOOKUP($A130,'Season 14'!AK$4:CN$104,42,0),"0"),IFERROR(VLOOKUP($A130,'Season 15'!AK$4:CN$104,42,0),"0"),)</f>
        <v>0</v>
      </c>
      <c r="AP130" s="403">
        <f>SUM(IFERROR(VLOOKUP($A130,'Season 1'!AJ$4:CM$104,43,0),"0"),IFERROR(VLOOKUP($A130,'Season 2'!AK$4:CN$104,43,0),"0"),
IFERROR(VLOOKUP($A130,'Season 3'!AK$4:CN$104,43,0),"0"),IFERROR(VLOOKUP($A130,'Season 4'!AK$4:CN$104,43,0),"0"),
IFERROR(VLOOKUP($A130,'Season 5'!AK$4:CN$104,43,0),"0"),IFERROR(VLOOKUP($A130,'Season 6'!AK$4:CN$104,43,0),"0"),
IFERROR(VLOOKUP($A130,'Season 7'!AK$4:CN$104,43,0),"0"),IFERROR(VLOOKUP($A130,'Season 8'!AK$4:CN$104,43,0),"0"),
IFERROR(VLOOKUP($A130,'Season 9'!AK$4:CN$104,43,0),"0"),IFERROR(VLOOKUP($A130,'Season 10'!AK$4:CN$104,43,0),"0"),
IFERROR(VLOOKUP($A130,'Season 11'!AK$4:CN$104,43,0),"0"),IFERROR(VLOOKUP($A130,'Season 12'!AK$4:CN$104,43,0),"0"),
IFERROR(VLOOKUP($A130,'Season 13'!AK$4:CN$104,43,0),"0"),IFERROR(VLOOKUP($A130,'Season 14'!AK$4:CN$104,43,0),"0"),IFERROR(VLOOKUP($A130,'Season 15'!AK$4:CN$104,43,0),"0"),)</f>
        <v>0</v>
      </c>
      <c r="AQ130" s="398">
        <f>SUM(IFERROR(VLOOKUP($A130,'Season 1'!AJ$4:CM$104,44,0),"0"),IFERROR(VLOOKUP($A130,'Season 2'!AK$4:CN$104,44,0),"0"),
IFERROR(VLOOKUP($A130,'Season 3'!AK$4:CN$104,44,0),"0"),IFERROR(VLOOKUP($A130,'Season 4'!AK$4:CN$104,44,0),"0"),
IFERROR(VLOOKUP($A130,'Season 5'!AK$4:CN$104,44,0),"0"),IFERROR(VLOOKUP($A130,'Season 6'!AK$4:CN$104,44,0),"0"),
IFERROR(VLOOKUP($A130,'Season 7'!AK$4:CN$104,44,0),"0"),IFERROR(VLOOKUP($A130,'Season 8'!AK$4:CN$104,44,0),"0"),
IFERROR(VLOOKUP($A130,'Season 9'!AK$4:CN$104,44,0),"0"),IFERROR(VLOOKUP($A130,'Season 10'!AK$4:CN$104,44,0),"0"),
IFERROR(VLOOKUP($A130,'Season 11'!AK$4:CN$104,44,0),"0"),IFERROR(VLOOKUP($A130,'Season 12'!AK$4:CN$104,44,0),"0"),
IFERROR(VLOOKUP($A130,'Season 13'!AK$4:CN$104,44,0),"0"),IFERROR(VLOOKUP($A130,'Season 14'!AK$4:CN$104,44,0),"0"),IFERROR(VLOOKUP($A130,'Season 15'!AK$4:CN$104,44,0),"0"),)</f>
        <v>0</v>
      </c>
      <c r="AR130" s="518">
        <f>SUM(IFERROR(VLOOKUP($A130,'Season 1'!AJ$4:CM$104,45,0),"0"),IFERROR(VLOOKUP($A130,'Season 2'!AK$4:CN$104,45,0),"0"),
IFERROR(VLOOKUP($A130,'Season 3'!AK$4:CN$104,45,0),"0"),IFERROR(VLOOKUP($A130,'Season 4'!AK$4:CN$104,45,0),"0"),
IFERROR(VLOOKUP($A130,'Season 5'!AK$4:CN$104,45,0),"0"),IFERROR(VLOOKUP($A130,'Season 6'!AK$4:CN$104,45,0),"0"),
IFERROR(VLOOKUP($A130,'Season 7'!AK$4:CN$104,45,0),"0"),IFERROR(VLOOKUP($A130,'Season 8'!AK$4:CN$104,45,0),"0"),
IFERROR(VLOOKUP($A130,'Season 9'!AK$4:CN$104,45,0),"0"),IFERROR(VLOOKUP($A130,'Season 10'!AK$4:CN$104,45,0),"0"),
IFERROR(VLOOKUP($A130,'Season 11'!AK$4:CN$104,45,0),"0"),IFERROR(VLOOKUP($A130,'Season 12'!AK$4:CN$104,45,0),"0"),
IFERROR(VLOOKUP($A130,'Season 13'!AK$4:CN$104,45,0),"0"),IFERROR(VLOOKUP($A130,'Season 14'!AK$4:CN$104,45,0),"0"),IFERROR(VLOOKUP($A130,'Season 15'!AK$4:CN$104,45,0),"0"),)</f>
        <v>0</v>
      </c>
      <c r="AS130" s="21">
        <f>SUM(IFERROR(VLOOKUP($A130,'Season 1'!AJ$4:CM$104,46,0),"0"),IFERROR(VLOOKUP($A130,'Season 2'!AK$4:CN$104,46,0),"0"),
IFERROR(VLOOKUP($A130,'Season 3'!AK$4:CN$104,46,0),"0"),IFERROR(VLOOKUP($A130,'Season 4'!AK$4:CN$104,46,0),"0"),
IFERROR(VLOOKUP($A130,'Season 5'!AK$4:CN$104,46,0),"0"),IFERROR(VLOOKUP($A130,'Season 6'!AK$4:CN$104,46,0),"0"),
IFERROR(VLOOKUP($A130,'Season 7'!AK$4:CN$104,46,0),"0"),IFERROR(VLOOKUP($A130,'Season 8'!AK$4:CN$104,46,0),"0"),
IFERROR(VLOOKUP($A130,'Season 9'!AK$4:CN$104,46,0),"0"),IFERROR(VLOOKUP($A130,'Season 10'!AK$4:CN$104,46,0),"0"),
IFERROR(VLOOKUP($A130,'Season 11'!AK$4:CN$104,46,0),"0"),IFERROR(VLOOKUP($A130,'Season 12'!AK$4:CN$104,46,0),"0"),
IFERROR(VLOOKUP($A130,'Season 13'!AK$4:CN$104,46,0),"0"),IFERROR(VLOOKUP($A130,'Season 14'!AK$4:CN$104,46,0),"0"),IFERROR(VLOOKUP($A130,'Season 15'!AK$4:CN$104,46,0),"0"),)</f>
        <v>0</v>
      </c>
      <c r="AT130" s="402">
        <f>SUM(IFERROR(VLOOKUP($A130,'Season 1'!AJ$4:CM$104,47,0),"0"),IFERROR(VLOOKUP($A130,'Season 2'!AK$4:CN$104,47,0),"0"),
IFERROR(VLOOKUP($A130,'Season 3'!AK$4:CN$104,47,0),"0"),IFERROR(VLOOKUP($A130,'Season 4'!AK$4:CN$104,47,0),"0"),
IFERROR(VLOOKUP($A130,'Season 5'!AK$4:CN$104,47,0),"0"),IFERROR(VLOOKUP($A130,'Season 6'!AK$4:CN$104,47,0),"0"),
IFERROR(VLOOKUP($A130,'Season 7'!AK$4:CN$104,47,0),"0"),IFERROR(VLOOKUP($A130,'Season 8'!AK$4:CN$104,47,0),"0"),
IFERROR(VLOOKUP($A130,'Season 9'!AK$4:CN$104,47,0),"0"),IFERROR(VLOOKUP($A130,'Season 10'!AK$4:CN$104,47,0),"0"),
IFERROR(VLOOKUP($A130,'Season 11'!AK$4:CN$104,47,0),"0"),IFERROR(VLOOKUP($A130,'Season 12'!AK$4:CN$104,47,0),"0"),
IFERROR(VLOOKUP($A130,'Season 13'!AK$4:CN$104,47,0),"0"),IFERROR(VLOOKUP($A130,'Season 14'!AK$4:CN$104,47,0),"0"),IFERROR(VLOOKUP($A130,'Season 15'!AK$4:CN$104,47,0),"0"),)</f>
        <v>0</v>
      </c>
      <c r="AU130" s="403">
        <f>SUM(IFERROR(VLOOKUP($A130,'Season 3'!AK$4:CN$104,48,0),"0"),IFERROR(VLOOKUP($A130,'Season 4'!AK$4:CN$104,48,0),"0"),
IFERROR(VLOOKUP($A130,'Season 5'!AK$4:CN$104,48,0),"0"),IFERROR(VLOOKUP($A130,'Season 6'!AK$4:CN$104,48,0),"0"),
IFERROR(VLOOKUP($A130,'Season 7'!AK$4:CN$104,48,0),"0"),IFERROR(VLOOKUP($A130,'Season 8'!AK$4:CN$104,48,0),"0"),
IFERROR(VLOOKUP($A130,'Season 9'!AK$4:CN$104,48,0),"0"),IFERROR(VLOOKUP($A130,'Season 10'!AK$4:CN$104,48,0),"0"),
IFERROR(VLOOKUP($A130,'Season 11'!AK$4:CN$104,48,0),"0"),IFERROR(VLOOKUP($A130,'Season 12'!AK$4:CN$104,48,0),"0"),
IFERROR(VLOOKUP($A130,'Season 13'!AK$4:CN$104,48,0),"0"),IFERROR(VLOOKUP($A130,'Season 14'!AK$4:CN$104,48,0),"0"),IFERROR(VLOOKUP($A130,'Season 15'!AK$4:CN$104,48,0),"0"),)</f>
        <v>0</v>
      </c>
      <c r="AV130" s="398">
        <f>SUM(IFERROR(VLOOKUP($A130,'Season 3'!AK$4:CN$104,49,0),"0"),IFERROR(VLOOKUP($A130,'Season 4'!AK$4:CN$104,49,0),"0"),
IFERROR(VLOOKUP($A130,'Season 5'!AK$4:CN$104,49,0),"0"),IFERROR(VLOOKUP($A130,'Season 6'!AK$4:CN$104,49,0),"0"),
IFERROR(VLOOKUP($A130,'Season 7'!AK$4:CN$104,49,0),"0"),IFERROR(VLOOKUP($A130,'Season 8'!AK$4:CN$104,49,0),"0"),
IFERROR(VLOOKUP($A130,'Season 9'!AK$4:CN$104,49,0),"0"),IFERROR(VLOOKUP($A130,'Season 10'!AK$4:CN$104,49,0),"0"),
IFERROR(VLOOKUP($A130,'Season 11'!AK$4:CN$104,49,0),"0"),IFERROR(VLOOKUP($A130,'Season 12'!AK$4:CN$104,49,0),"0"),
IFERROR(VLOOKUP($A130,'Season 13'!AK$4:CN$104,49,0),"0"),IFERROR(VLOOKUP($A130,'Season 14'!AK$4:CN$104,49,0),"0"),IFERROR(VLOOKUP($A130,'Season 15'!AK$4:CN$104,49,0),"0"),)</f>
        <v>0</v>
      </c>
      <c r="AW130" s="518">
        <f>SUM(IFERROR(VLOOKUP($A130,'Season 3'!AK$4:CN$104,50,0),"0"),IFERROR(VLOOKUP($A130,'Season 4'!AK$4:CN$104,50,0),"0"),
IFERROR(VLOOKUP($A130,'Season 5'!AK$4:CN$104,50,0),"0"),IFERROR(VLOOKUP($A130,'Season 6'!AK$4:CN$104,50,0),"0"),
IFERROR(VLOOKUP($A130,'Season 7'!AK$4:CN$104,50,0),"0"),IFERROR(VLOOKUP($A130,'Season 8'!AK$4:CN$104,50,0),"0"),
IFERROR(VLOOKUP($A130,'Season 9'!AK$4:CN$104,50,0),"0"),IFERROR(VLOOKUP($A130,'Season 10'!AK$4:CN$104,50,0),"0"),
IFERROR(VLOOKUP($A130,'Season 11'!AK$4:CN$104,50,0),"0"),IFERROR(VLOOKUP($A130,'Season 12'!AK$4:CN$104,50,0),"0"),
IFERROR(VLOOKUP($A130,'Season 13'!AK$4:CN$104,50,0),"0"),IFERROR(VLOOKUP($A130,'Season 14'!AK$4:CN$104,50,0),"0"),IFERROR(VLOOKUP($A130,'Season 15'!AK$4:CN$104,50,0),"0"),)</f>
        <v>0</v>
      </c>
      <c r="AX130" s="21">
        <f>SUM(IFERROR(VLOOKUP($A130,'Season 3'!AK$4:CN$104,51,0),"0"),IFERROR(VLOOKUP($A130,'Season 4'!AK$4:CN$104,51,0),"0"),
IFERROR(VLOOKUP($A130,'Season 5'!AK$4:CN$104,51,0),"0"),IFERROR(VLOOKUP($A130,'Season 6'!AK$4:CN$104,51,0),"0"),
IFERROR(VLOOKUP($A130,'Season 7'!AK$4:CN$104,51,0),"0"),IFERROR(VLOOKUP($A130,'Season 8'!AK$4:CN$104,51,0),"0"),
IFERROR(VLOOKUP($A130,'Season 9'!AK$4:CN$104,51,0),"0"),IFERROR(VLOOKUP($A130,'Season 10'!AK$4:CN$104,51,0),"0"),
IFERROR(VLOOKUP($A130,'Season 11'!AK$4:CN$104,51,0),"0"),IFERROR(VLOOKUP($A130,'Season 12'!AK$4:CN$104,51,0),"0"),
IFERROR(VLOOKUP($A130,'Season 13'!AK$4:CN$104,51,0),"0"),IFERROR(VLOOKUP($A130,'Season 14'!AK$4:CN$104,51,0),"0"),IFERROR(VLOOKUP($A130,'Season 15'!AK$4:CN$104,51,0),"0"),)</f>
        <v>0</v>
      </c>
      <c r="AY130" s="402">
        <f>SUM(IFERROR(VLOOKUP($A130,'Season 3'!AK$4:CN$104,52,0),"0"),IFERROR(VLOOKUP($A130,'Season 4'!AK$4:CN$104,52,0),"0"),
IFERROR(VLOOKUP($A130,'Season 5'!AK$4:CN$104,52,0),"0"),IFERROR(VLOOKUP($A130,'Season 6'!AK$4:CN$104,52,0),"0"),
IFERROR(VLOOKUP($A130,'Season 7'!AK$4:CN$104,52,0),"0"),IFERROR(VLOOKUP($A130,'Season 8'!AK$4:CN$104,52,0),"0"),
IFERROR(VLOOKUP($A130,'Season 9'!AK$4:CN$104,52,0),"0"),IFERROR(VLOOKUP($A130,'Season 10'!AK$4:CN$104,52,0),"0"),
IFERROR(VLOOKUP($A130,'Season 11'!AK$4:CN$104,52,0),"0"),IFERROR(VLOOKUP($A130,'Season 12'!AK$4:CN$104,52,0),"0"),
IFERROR(VLOOKUP($A130,'Season 13'!AK$4:CN$104,52,0),"0"),IFERROR(VLOOKUP($A130,'Season 14'!AK$4:CN$104,52,0),"0"),IFERROR(VLOOKUP($A130,'Season 15'!AK$4:CN$104,52,0),"0"),)</f>
        <v>0</v>
      </c>
      <c r="AZ130" s="403">
        <f>SUM(IFERROR(VLOOKUP($A130,'Season 1'!AJ$4:CM$104,38,0),"0"),IFERROR(VLOOKUP($A130,'Season 2'!AK$4:CN$104,48,0),"0"),)</f>
        <v>0</v>
      </c>
      <c r="BA130" s="398">
        <f>SUM(IFERROR(VLOOKUP($A130,'Season 1'!AJ$4:CM$104,39,0),"0"),IFERROR(VLOOKUP($A130,'Season 2'!AK$4:CN$104,49,0),"0"),)</f>
        <v>0</v>
      </c>
      <c r="BB130" s="518">
        <f>SUM(IFERROR(VLOOKUP($A130,'Season 1'!AJ$4:CM$104,40,0),"0"),IFERROR(VLOOKUP($A130,'Season 2'!AK$4:CN$104,50,0),"0"),)</f>
        <v>0</v>
      </c>
      <c r="BC130" s="21">
        <f>SUM(IFERROR(VLOOKUP($A130,'Season 1'!AJ$4:CM$104,41,0),"0"),IFERROR(VLOOKUP($A130,'Season 2'!AK$4:CN$104,51,0),"0"),)</f>
        <v>0</v>
      </c>
      <c r="BD130" s="402">
        <f>SUM(IFERROR(VLOOKUP($A130,'Season 1'!AJ$4:CM$104,42,0),"0"),IFERROR(VLOOKUP($A130,'Season 2'!AK$4:CN$104,52,0),"0"),)</f>
        <v>0</v>
      </c>
      <c r="BE130" s="561">
        <f>SUM(
IFERROR(VLOOKUP($A130,'Season 1'!AJ$4:CM$104,48,0),"0"),IFERROR(VLOOKUP($A130,'Season 2'!AK$4:CN$104,53,0),"0"),
IFERROR(VLOOKUP($A130,'Season 3'!AK$4:CN$104,53,0),"0"),IFERROR(VLOOKUP($A130,'Season 4'!AK$4:CN$104,53,0),"0"),
IFERROR(VLOOKUP($A130,'Season 5'!AK$4:CN$104,53,0),"0"),IFERROR(VLOOKUP($A130,'Season 6'!AK$4:CN$104,53,0),"0"),
IFERROR(VLOOKUP($A130,'Season 7'!AK$4:CN$104,53,0),"0"),IFERROR(VLOOKUP($A130,'Season 8'!AK$4:CN$104,53,0),"0"),
IFERROR(VLOOKUP($A130,'Season 9'!AK$4:CN$104,53,0),"0"),IFERROR(VLOOKUP($A130,'Season 10'!AK$4:CN$104,53,0),"0"),
IFERROR(VLOOKUP($A130,'Season 11'!AK$4:CN$104,53,0),"0"),IFERROR(VLOOKUP($A130,'Season 12'!AK$4:CN$104,53,0),"0"),
IFERROR(VLOOKUP($A130,'Season 13'!AK$4:CN$104,53,0),"0"),IFERROR(VLOOKUP($A130,'Season 14'!AK$4:CN$104,53,0),"0"),IFERROR(VLOOKUP($A130,'Season 15'!AK$4:CN$104,53,0),"0"),)</f>
        <v>0</v>
      </c>
      <c r="BF130" s="562">
        <f>SUM(
IFERROR(VLOOKUP($A130,'Season 1'!AJ$4:CM$104,49,0),"0"),IFERROR(VLOOKUP($A130,'Season 2'!AK$4:CN$104,54,0),"0"),
IFERROR(VLOOKUP($A130,'Season 3'!AK$4:CN$104,54,0),"0"),IFERROR(VLOOKUP($A130,'Season 4'!AK$4:CN$104,54,0),"0"),
IFERROR(VLOOKUP($A130,'Season 5'!AK$4:CN$104,54,0),"0"),IFERROR(VLOOKUP($A130,'Season 6'!AK$4:CN$104,54,0),"0"),
IFERROR(VLOOKUP($A130,'Season 7'!AK$4:CN$104,54,0),"0"),IFERROR(VLOOKUP($A130,'Season 8'!AK$4:CN$104,54,0),"0"),
IFERROR(VLOOKUP($A130,'Season 9'!AK$4:CN$104,54,0),"0"),IFERROR(VLOOKUP($A130,'Season 10'!AK$4:CN$104,54,0),"0"),
IFERROR(VLOOKUP($A130,'Season 11'!AK$4:CN$104,540),"0"),IFERROR(VLOOKUP($A130,'Season 12'!AK$4:CN$104,54,0),"0"),
IFERROR(VLOOKUP($A130,'Season 13'!AK$4:CN$104,54,0),"0"),IFERROR(VLOOKUP($A130,'Season 14'!AK$4:CN$104,54,0),"0"),IFERROR(VLOOKUP($A130,'Season 15'!AK$4:CN$104,54,0),"0"),)</f>
        <v>0</v>
      </c>
      <c r="BG130" s="529" t="e">
        <f t="shared" si="3"/>
        <v>#DIV/0!</v>
      </c>
      <c r="BI130" s="553"/>
      <c r="BJ130" s="553"/>
      <c r="BK130" s="553"/>
      <c r="BL130" s="553"/>
      <c r="BM130" s="553"/>
      <c r="BN130" s="553"/>
      <c r="BO130" s="822"/>
      <c r="BP130" s="822"/>
      <c r="BQ130" s="822"/>
      <c r="BR130" s="822"/>
      <c r="BS130" s="12" t="str">
        <f>IFERROR(VLOOKUP($A130,'Season 1'!$AJ$4:$CM$104,50,0),"0")</f>
        <v>0</v>
      </c>
      <c r="BT130" s="12" t="str">
        <f>IFERROR(VLOOKUP($A130,'Season 1'!$AJ$4:$CM$104,51,0),"0")</f>
        <v>0</v>
      </c>
      <c r="BU130" s="12" t="str">
        <f>IFERROR(VLOOKUP($A130,'Season 2'!$AK$4:$CN$104,55,0),"0")</f>
        <v>0</v>
      </c>
      <c r="BV130" s="12" t="str">
        <f>IFERROR(VLOOKUP($A130,'Season 2'!$AK$4:$CN$104,56,0),"0")</f>
        <v>0</v>
      </c>
      <c r="BW130" s="12" t="str">
        <f>IFERROR(VLOOKUP($A130,'Season 3'!$AK$4:$CN$104,55,0),"0")</f>
        <v>0</v>
      </c>
      <c r="BX130" s="12" t="str">
        <f>IFERROR(VLOOKUP($A130,'Season 3'!$AK$4:$CN$104,56,0),"0")</f>
        <v>0</v>
      </c>
      <c r="BY130" s="12" t="str">
        <f>IFERROR(VLOOKUP($A130,'Season 4'!$AK$4:$CN$104,55,0),"0")</f>
        <v>0</v>
      </c>
      <c r="BZ130" s="12" t="str">
        <f>IFERROR(VLOOKUP($A130,'Season 4'!$AK$4:$CN$104,56,0),"0")</f>
        <v>0</v>
      </c>
      <c r="CA130" s="12" t="str">
        <f>IFERROR(VLOOKUP($A130,'Season 5'!$AK$4:$CN$104,55,0),"0")</f>
        <v>0</v>
      </c>
      <c r="CB130" s="12" t="str">
        <f>IFERROR(VLOOKUP($A130,'Season 5'!$AK$4:$CN$104,56,0),"0")</f>
        <v>0</v>
      </c>
      <c r="CC130" s="12" t="str">
        <f>IFERROR(VLOOKUP($A130,'Season 6'!$AK$4:$CN$104,55,0),"0")</f>
        <v>0</v>
      </c>
      <c r="CD130" s="12" t="str">
        <f>IFERROR(VLOOKUP($A130,'Season 6'!$AK$4:$CN$104,56,0),"0")</f>
        <v>0</v>
      </c>
      <c r="CE130" s="12" t="str">
        <f>IFERROR(VLOOKUP($A130,'Season 7'!$AK$4:$CN$104,55,0),"0")</f>
        <v>0</v>
      </c>
      <c r="CF130" s="12" t="str">
        <f>IFERROR(VLOOKUP($A130,'Season 7'!$AK$4:$CN$104,56,0),"0")</f>
        <v>0</v>
      </c>
      <c r="CG130" s="12" t="str">
        <f>IFERROR(VLOOKUP($A130,'Season 8'!$AK$4:$CN$104,55,0),"0")</f>
        <v>0</v>
      </c>
      <c r="CH130" s="12" t="str">
        <f>IFERROR(VLOOKUP($A130,'Season 8'!$AK$4:$CN$104,56,0),"0")</f>
        <v>0</v>
      </c>
      <c r="CI130" s="12" t="str">
        <f>IFERROR(VLOOKUP($A130,'Season 9'!$AK$4:$CN$104,55,0),"0")</f>
        <v>0</v>
      </c>
      <c r="CJ130" s="12" t="str">
        <f>IFERROR(VLOOKUP($A130,'Season 9'!$AK$4:$CN$104,56,0),"0")</f>
        <v>0</v>
      </c>
      <c r="CK130" s="12" t="str">
        <f>IFERROR(VLOOKUP($A130,'Season 10'!$AK$4:$CN$104,55,0),"0")</f>
        <v>0</v>
      </c>
      <c r="CL130" s="12" t="str">
        <f>IFERROR(VLOOKUP($A130,'Season 10'!$AK$4:$CN$104,56,0),"0")</f>
        <v>0</v>
      </c>
      <c r="CM130" s="12" t="str">
        <f>IFERROR(VLOOKUP($A130,'Season 11'!$AK$4:$CN$104,55,0),"0")</f>
        <v>0</v>
      </c>
      <c r="CN130" s="12" t="str">
        <f>IFERROR(VLOOKUP($A130,'Season 11'!$AK$4:$CN$104,56,0),"0")</f>
        <v>0</v>
      </c>
      <c r="CO130" s="12" t="str">
        <f>IFERROR(VLOOKUP($A130,'Season 12'!$AK$4:$CN$104,55,0),"0")</f>
        <v>0</v>
      </c>
      <c r="CP130" s="12" t="str">
        <f>IFERROR(VLOOKUP($A130,'Season 12'!$AK$4:$CN$104,56,0),"0")</f>
        <v>0</v>
      </c>
      <c r="CQ130" s="12" t="str">
        <f>IFERROR(VLOOKUP($A130,'Season 13'!$AK$4:$CN$104,55,0),"0")</f>
        <v>0</v>
      </c>
      <c r="CR130" s="12" t="str">
        <f>IFERROR(VLOOKUP($A130,'Season 13'!$AK$4:$CN$104,56,0),"0")</f>
        <v>0</v>
      </c>
      <c r="CS130" s="12" t="str">
        <f>IFERROR(VLOOKUP($A130,'Season 14'!$AK$4:$CN$104,55,0),"0")</f>
        <v>0</v>
      </c>
      <c r="CT130" s="12" t="str">
        <f>IFERROR(VLOOKUP($A130,'Season 14'!$AK$4:$CN$104,56,0),"0")</f>
        <v>0</v>
      </c>
      <c r="CU130" s="12" t="str">
        <f>IFERROR(VLOOKUP($A130,'Season 15'!$AK$4:$CN$104,55,0),"0")</f>
        <v>0</v>
      </c>
      <c r="CV130" s="12" t="str">
        <f>IFERROR(VLOOKUP($A130,'Season 15'!$AK$4:$CN$104,56,0),"0")</f>
        <v>0</v>
      </c>
    </row>
    <row r="131" spans="1:100" x14ac:dyDescent="0.25">
      <c r="A131" s="2" t="s">
        <v>35</v>
      </c>
      <c r="B131" s="516" t="str">
        <f>IFERROR(VLOOKUP('Data Totals'!A131,'Season 1'!AJ$4:CH$104,2,FALSE),IFERROR(VLOOKUP('Data Totals'!A131,'Season 2'!AK$4:CI$104,2,FALSE),IFERROR(VLOOKUP('Data Totals'!A131,'Season 3'!AK$4:CI$104,2,FALSE),IFERROR(VLOOKUP('Data Totals'!A131,'Season 4'!AK$4:CI$104,2,FALSE),IFERROR(VLOOKUP('Data Totals'!A131,'Season 5'!AK$4:CI$104,2,FALSE),IFERROR(VLOOKUP('Data Totals'!A131,'Season 6'!AK$4:CI$104,2,FALSE),IFERROR(VLOOKUP('Data Totals'!A131,'Season 7'!AK$4:CI$104,2,FALSE),IFERROR(VLOOKUP('Data Totals'!A131,'Season 8'!AK$4:CI$104,2,FALSE),IFERROR(VLOOKUP('Data Totals'!A131,'Season 9'!AK$4:CI$104,2,FALSE),IFERROR(VLOOKUP('Data Totals'!A131,'Season 10'!AK$4:CI$104,2,FALSE),IFERROR(VLOOKUP('Data Totals'!A131,'Season 11'!AK$4:CI$104,2,FALSE),IFERROR(VLOOKUP('Data Totals'!A131,'Season 12'!AK$4:CI$104,2,FALSE),IFERROR(VLOOKUP('Data Totals'!A131,'Season 13'!AK$4:CI$104,2,FALSE),IFERROR(VLOOKUP('Data Totals'!A131,'Season 14'!AK$4:CI$104,2,FALSE),IFERROR(VLOOKUP('Data Totals'!A131,'Season 15'!AK$4:CI$104,2,FALSE),"N/A")))))))))))))))</f>
        <v>N/A</v>
      </c>
      <c r="C131" s="517" t="str">
        <f>IFERROR(VLOOKUP('Data Totals'!A131,'Season 1'!AJ$4:CH$104,3,FALSE),IFERROR(VLOOKUP('Data Totals'!A131,'Season 2'!AK$4:CI$104,3,FALSE),IFERROR(VLOOKUP('Data Totals'!A131,'Season 3'!AK$4:CI$104,3,FALSE),IFERROR(VLOOKUP('Data Totals'!A131,'Season 4'!AK$4:CI$104,3,FALSE),IFERROR(VLOOKUP('Data Totals'!A131,'Season 5'!AK$4:CI$104,3,FALSE),IFERROR(VLOOKUP('Data Totals'!A131,'Season 6'!AK$4:CI$104,3,FALSE),IFERROR(VLOOKUP('Data Totals'!A131,'Season 7'!AK$4:CI$104,3,FALSE),IFERROR(VLOOKUP('Data Totals'!A131,'Season 8'!AK$4:CI$104,3,FALSE),IFERROR(VLOOKUP('Data Totals'!A131,'Season 9'!AK$4:CI$104,3,FALSE),IFERROR(VLOOKUP('Data Totals'!A131,'Season 10'!AK$4:CI$104,3,FALSE),IFERROR(VLOOKUP('Data Totals'!A131,'Season 11'!AK$4:CI$104,3,FALSE),IFERROR(VLOOKUP('Data Totals'!A131,'Season 12'!AK$4:CI$104,3,FALSE),IFERROR(VLOOKUP('Data Totals'!A131,'Season 13'!AK$4:CI$104,3,FALSE),IFERROR(VLOOKUP('Data Totals'!A131,'Season 14'!AK$4:CI$104,3,FALSE),IFERROR(VLOOKUP('Data Totals'!A131,'Season 15'!AK$4:CI$104,3,FALSE),"N/A")))))))))))))))</f>
        <v>N/A</v>
      </c>
      <c r="D131" s="517" t="str">
        <f>IFERROR(VLOOKUP('Data Totals'!A131,'Season 15'!AK$4:CI$104,4,FALSE),IFERROR(VLOOKUP('Data Totals'!A131,'Season 14'!AK$4:CI$104,4,FALSE),IFERROR(VLOOKUP('Data Totals'!A131,'Season 13'!AK$4:CI$104,4,FALSE),IFERROR(VLOOKUP('Data Totals'!A131,'Season 12'!AK$4:CI$104,4,FALSE),IFERROR(VLOOKUP('Data Totals'!A131,'Season 11'!AK$4:CI$104,4,FALSE),IFERROR(VLOOKUP('Data Totals'!A131,'Season 10'!AK$4:CI$104,4,FALSE),IFERROR(VLOOKUP('Data Totals'!A131,'Season 9'!AK$4:CI$104,4,FALSE),IFERROR(VLOOKUP('Data Totals'!A131,'Season 8'!AK$4:CI$104,4,FALSE),IFERROR(VLOOKUP('Data Totals'!A131,'Season 7'!AK$4:CI$104,4,FALSE),IFERROR(VLOOKUP('Data Totals'!A131,'Season 6'!AK$4:CI$104,4,FALSE),IFERROR(VLOOKUP('Data Totals'!A131,'Season 5'!AK$4:CI$104,4,FALSE),IFERROR(VLOOKUP('Data Totals'!A131,'Season 4'!AK$4:CI$104,4,FALSE),IFERROR(VLOOKUP('Data Totals'!A131,'Season 3'!AK$4:CI$104,4,FALSE),IFERROR(VLOOKUP('Data Totals'!A131,'Season 2'!AK$4:CI$104,4,FALSE),IFERROR(VLOOKUP('Data Totals'!A131,'Season 1'!AJ$4:CH$104,4,FALSE),"N/A")))))))))))))))</f>
        <v>N/A</v>
      </c>
      <c r="E131" s="517" t="e">
        <f t="shared" si="2"/>
        <v>#VALUE!</v>
      </c>
      <c r="F131" s="398">
        <f>SUM(IFERROR(VLOOKUP(A131,BI$3:BN$152,2,0),"0"),
IFERROR(VLOOKUP(A131,'Season 1'!AJ$4:CM$104,7,0),"0"),IFERROR(VLOOKUP(A131,'Season 2'!AK$4:CN$104,7,0),"0"),
IFERROR(VLOOKUP(A131,'Season 3'!AK$4:CN$104,7,0),"0"),IFERROR(VLOOKUP(A131,'Season 4'!AK$4:CN$104,7,0),"0"),
IFERROR(VLOOKUP(A131,'Season 5'!AK$4:CN$104,7,0),"0"),IFERROR(VLOOKUP(A131,'Season 6'!AK$4:CN$104,7,0),"0"),
IFERROR(VLOOKUP(A131,'Season 7'!AK$4:CN$104,7,0),"0"),IFERROR(VLOOKUP(A131,'Season 8'!AK$4:CN$104,7,0),"0"),
IFERROR(VLOOKUP(A131,'Season 9'!AK$4:CN$104,7,0),"0"),IFERROR(VLOOKUP(A131,'Season 10'!AK$4:CN$104,7,0),"0"),
IFERROR(VLOOKUP(A131,'Season 11'!AK$4:CN$104,7,0),"0"),IFERROR(VLOOKUP(A131,'Season 12'!AK$4:CN$104,7,0),"0"),
IFERROR(VLOOKUP(A131,'Season 13'!AK$4:CN$104,7,0),"0"),IFERROR(VLOOKUP(A131,'Season 14'!AK$4:CN$104,7,0),"0"),IFERROR(VLOOKUP(A131,'Season 15'!AK$4:CN$104,7,0),"0"),)</f>
        <v>0</v>
      </c>
      <c r="G131" s="398">
        <f>SUM(
IFERROR(VLOOKUP(A131,'Season 1'!AJ$4:CM$104,8,0),"0"),IFERROR(VLOOKUP(A131,'Season 2'!AK$4:CN$104,8,0),"0"),
IFERROR(VLOOKUP(A131,'Season 3'!AK$4:CN$104,8,0),"0"),IFERROR(VLOOKUP(A131,'Season 4'!AK$4:CN$104,8,0),"0"),
IFERROR(VLOOKUP(A131,'Season 5'!AK$4:CN$104,8,0),"0"),IFERROR(VLOOKUP(A131,'Season 6'!AK$4:CN$104,8,0),"0"),
IFERROR(VLOOKUP(A131,'Season 7'!AK$4:CN$104,8,0),"0"),IFERROR(VLOOKUP(A131,'Season 8'!AK$4:CN$104,8,0),"0"),
IFERROR(VLOOKUP(A131,'Season 9'!AK$4:CN$104,8,0),"0"),IFERROR(VLOOKUP(A131,'Season 10'!AK$4:CN$104,8,0),"0"),
IFERROR(VLOOKUP(A131,'Season 11'!AK$4:CN$104,8,0),"0"),IFERROR(VLOOKUP(A131,'Season 12'!AK$4:CN$104,8,0),"0"),
IFERROR(VLOOKUP(A131,'Season 13'!AK$4:CN$104,8,0),"0"),IFERROR(VLOOKUP(A131,'Season 14'!AK$4:CN$104,8,0),"0"),IFERROR(VLOOKUP(A131,'Season 15'!AK$4:CN$104,8,0),"0"),)</f>
        <v>0</v>
      </c>
      <c r="H131" s="329">
        <f>SUM(
IFERROR(VLOOKUP(A131,'Season 1'!AJ$4:CM$104,9,0),"0"),IFERROR(VLOOKUP(A131,'Season 2'!AK$4:CN$104,9,0),"0"),
IFERROR(VLOOKUP(A131,'Season 3'!AK$4:CN$104,9,0),"0"),IFERROR(VLOOKUP(A131,'Season 4'!AK$4:CN$104,9,0),"0"),
IFERROR(VLOOKUP(A131,'Season 5'!AK$4:CN$104,9,0),"0"),IFERROR(VLOOKUP(A131,'Season 6'!AK$4:CN$104,9,0),"0"),
IFERROR(VLOOKUP(A131,'Season 7'!AK$4:CN$104,9,0),"0"),IFERROR(VLOOKUP(A131,'Season 8'!AK$4:CN$104,9,0),"0"),
IFERROR(VLOOKUP(A131,'Season 9'!AK$4:CN$104,9,0),"0"),IFERROR(VLOOKUP(A131,'Season 10'!AK$4:CN$104,9,0),"0"),
IFERROR(VLOOKUP(A131,'Season 11'!AK$4:CN$104,9,0),"0"),IFERROR(VLOOKUP(A131,'Season 12'!AK$4:CN$104,9,0),"0"),
IFERROR(VLOOKUP(A131,'Season 13'!AK$4:CN$104,9,0),"0"),IFERROR(VLOOKUP(A131,'Season 14'!AK$4:CN$104,9,0),"0"),IFERROR(VLOOKUP(A131,'Season 15'!AK$4:CN$104,9,0),"0"),)</f>
        <v>0</v>
      </c>
      <c r="I131" s="518">
        <f>SUM(
IFERROR(VLOOKUP(A131,'Season 1'!AJ$4:CM$104,10,0),"0"),IFERROR(VLOOKUP(A131,'Season 2'!AK$4:CN$104,10,0),"0"),
IFERROR(VLOOKUP(A131,'Season 3'!AK$4:CN$104,10,0),"0"),IFERROR(VLOOKUP(A131,'Season 4'!AK$4:CN$104,10,0),"0"),
IFERROR(VLOOKUP(A131,'Season 5'!AK$4:CN$104,10,0),"0"),IFERROR(VLOOKUP(A131,'Season 6'!AK$4:CN$104,10,0),"0"),
IFERROR(VLOOKUP(A131,'Season 7'!AK$4:CN$104,10,0),"0"),IFERROR(VLOOKUP(A131,'Season 8'!AK$4:CN$104,10,0),"0"),
IFERROR(VLOOKUP(A131,'Season 9'!AK$4:CN$104,10,0),"0"),IFERROR(VLOOKUP(A131,'Season 10'!AK$4:CN$104,10,0),"0"),
IFERROR(VLOOKUP(A131,'Season 11'!AK$4:CN$104,10,0),"0"),IFERROR(VLOOKUP(A131,'Season 12'!AK$4:CN$104,10,0),"0"),
IFERROR(VLOOKUP(A131,'Season 13'!AK$4:CN$104,10,0),"0"),IFERROR(VLOOKUP(A131,'Season 14'!AK$4:CN$104,10,0),"0"),IFERROR(VLOOKUP(A131,'Season 15'!AK$4:CN$104,10,0),"0"),)</f>
        <v>0</v>
      </c>
      <c r="J131" s="21">
        <f>SUM(IFERROR(VLOOKUP(A131,BI$3:BN$152,3,0),"0"),
IFERROR(VLOOKUP(A131,'Season 1'!AJ$4:CM$104,11,0),"0"),IFERROR(VLOOKUP(A131,'Season 2'!AK$4:CN$104,11,0),"0"),
IFERROR(VLOOKUP(A131,'Season 3'!AK$4:CN$104,11,0),"0"),IFERROR(VLOOKUP(A131,'Season 4'!AK$4:CN$104,11,0),"0"),
IFERROR(VLOOKUP(A131,'Season 5'!AK$4:CN$104,11,0),"0"),IFERROR(VLOOKUP(A131,'Season 6'!AK$4:CN$104,11,0),"0"),
IFERROR(VLOOKUP(A131,'Season 7'!AK$4:CN$104,11,0),"0"),IFERROR(VLOOKUP(A131,'Season 8'!AK$4:CN$104,11,0),"0"),
IFERROR(VLOOKUP(A131,'Season 9'!AK$4:CN$104,11,0),"0"),IFERROR(VLOOKUP(A131,'Season 10'!AK$4:CN$104,11,0),"0"),
IFERROR(VLOOKUP(A131,'Season 11'!AK$4:CN$104,11,0),"0"),IFERROR(VLOOKUP(A131,'Season 12'!AK$4:CN$104,11,0),"0"),
IFERROR(VLOOKUP(A131,'Season 13'!AK$4:CN$104,11,0),"0"),IFERROR(VLOOKUP(A131,'Season 14'!AK$4:CN$104,11,0),"0"),IFERROR(VLOOKUP(A131,'Season 15'!AK$4:CN$104,11,0),"0"),)</f>
        <v>0</v>
      </c>
      <c r="K131" s="402">
        <f>SUM(IFERROR(VLOOKUP($A131,BI$3:BN$152,4,0),"0"),
IFERROR(VLOOKUP($A131,'Season 1'!AJ$4:CM$104,12,0),"0"),IFERROR(VLOOKUP($A131,'Season 2'!AK$4:CN$104,12,0),"0"),
IFERROR(VLOOKUP($A131,'Season 3'!AK$4:CN$104,12,0),"0"),IFERROR(VLOOKUP($A131,'Season 4'!AK$4:CN$104,12,0),"0"),
IFERROR(VLOOKUP($A131,'Season 5'!AK$4:CN$104,12,0),"0"),IFERROR(VLOOKUP($A131,'Season 6'!AK$4:CN$104,12,0),"0"),
IFERROR(VLOOKUP($A131,'Season 7'!AK$4:CN$104,12,0),"0"),IFERROR(VLOOKUP($A131,'Season 8'!AK$4:CN$104,12,0),"0"),
IFERROR(VLOOKUP($A131,'Season 9'!AK$4:CN$104,12,0),"0"),IFERROR(VLOOKUP($A131,'Season 10'!AK$4:CN$104,12,0),"0"),
IFERROR(VLOOKUP($A131,'Season 11'!AK$4:CN$104,12,0),"0"),IFERROR(VLOOKUP($A131,'Season 12'!AK$4:CN$104,12,0),"0"),
IFERROR(VLOOKUP($A131,'Season 13'!AK$4:CN$104,12,0),"0"),IFERROR(VLOOKUP($A131,'Season 14'!AK$4:CN$104,12,0),"0"),IFERROR(VLOOKUP(A131,'Season 15'!AK$4:CN$104,12,0),"0"),)</f>
        <v>0</v>
      </c>
      <c r="L131" s="403">
        <f>SUM(
IFERROR(VLOOKUP($A131,'Season 1'!AJ$4:CM$104,13,0),"0"),IFERROR(VLOOKUP($A131,'Season 2'!AK$4:CN$104,13,0),"0"),
IFERROR(VLOOKUP($A131,'Season 3'!AK$4:CN$104,13,0),"0"),IFERROR(VLOOKUP($A131,'Season 4'!AK$4:CN$104,13,0),"0"),
IFERROR(VLOOKUP($A131,'Season 5'!AK$4:CN$104,13,0),"0"),IFERROR(VLOOKUP($A131,'Season 6'!AK$4:CN$104,13,0),"0"),
IFERROR(VLOOKUP($A131,'Season 7'!AK$4:CN$104,13,0),"0"),IFERROR(VLOOKUP($A131,'Season 8'!AK$4:CN$104,13,0),"0"),
IFERROR(VLOOKUP($A131,'Season 9'!AK$4:CN$104,13,0),"0"),IFERROR(VLOOKUP($A131,'Season 10'!AK$4:CN$104,13,0),"0"),
IFERROR(VLOOKUP($A131,'Season 11'!AK$4:CN$104,13,0),"0"),IFERROR(VLOOKUP($A131,'Season 12'!AK$4:CN$104,13,0),"0"),
IFERROR(VLOOKUP($A131,'Season 13'!AK$4:CN$104,13,0),"0"),IFERROR(VLOOKUP($A131,'Season 14'!AK$4:CN$104,13,0),"0"),IFERROR(VLOOKUP(A131,'Season 15'!AK$4:CN$104,13,0),"0"),)</f>
        <v>0</v>
      </c>
      <c r="M131" s="398">
        <f>SUM(
IFERROR(VLOOKUP($A131,'Season 1'!AJ$4:CM$104,14,0),"0"),IFERROR(VLOOKUP($A131,'Season 2'!AK$4:CN$104,14,0),"0"),
IFERROR(VLOOKUP($A131,'Season 3'!AK$4:CN$104,14,0),"0"),IFERROR(VLOOKUP($A131,'Season 4'!AK$4:CN$104,14,0),"0"),
IFERROR(VLOOKUP($A131,'Season 5'!AK$4:CN$104,14,0),"0"),IFERROR(VLOOKUP($A131,'Season 6'!AK$4:CN$104,14,0),"0"),
IFERROR(VLOOKUP($A131,'Season 7'!AK$4:CN$104,14,0),"0"),IFERROR(VLOOKUP($A131,'Season 8'!AK$4:CN$104,14,0),"0"),
IFERROR(VLOOKUP($A131,'Season 9'!AK$4:CN$104,14,0),"0"),IFERROR(VLOOKUP($A131,'Season 10'!AK$4:CN$104,14,0),"0"),
IFERROR(VLOOKUP($A131,'Season 11'!AK$4:CN$104,14,0),"0"),IFERROR(VLOOKUP($A131,'Season 12'!AK$4:CN$104,14,0),"0"),
IFERROR(VLOOKUP($A131,'Season 13'!AK$4:CN$104,14,0),"0"),IFERROR(VLOOKUP($A131,'Season 14'!AK$4:CN$104,14,0),"0"),IFERROR(VLOOKUP(A131,'Season 15'!AK$4:CN$104,14,0),"0"),)</f>
        <v>0</v>
      </c>
      <c r="N131" s="518">
        <f>SUM(
IFERROR(VLOOKUP($A131,'Season 1'!AJ$4:CM$104,15,0),"0"),IFERROR(VLOOKUP($A131,'Season 2'!AK$4:CN$104,15,0),"0"),
IFERROR(VLOOKUP($A131,'Season 3'!AK$4:CN$104,15,0),"0"),IFERROR(VLOOKUP($A131,'Season 4'!AK$4:CN$104,15,0),"0"),
IFERROR(VLOOKUP($A131,'Season 5'!AK$4:CN$104,15,0),"0"),IFERROR(VLOOKUP($A131,'Season 6'!AK$4:CN$104,15,0),"0"),
IFERROR(VLOOKUP($A131,'Season 7'!AK$4:CN$104,15,0),"0"),IFERROR(VLOOKUP($A131,'Season 8'!AK$4:CN$104,15,0),"0"),
IFERROR(VLOOKUP($A131,'Season 9'!AK$4:CN$104,15,0),"0"),IFERROR(VLOOKUP($A131,'Season 10'!AK$4:CN$104,15,0),"0"),
IFERROR(VLOOKUP($A131,'Season 11'!AK$4:CN$104,15,0),"0"),IFERROR(VLOOKUP($A131,'Season 12'!AK$4:CN$104,15,0),"0"),
IFERROR(VLOOKUP($A131,'Season 13'!AK$4:CN$104,15,0),"0"),IFERROR(VLOOKUP($A131,'Season 14'!AK$4:CN$104,15,0),"0"),IFERROR(VLOOKUP(A131,'Season 15'!AK$4:CN$104,15,0),"0"),)</f>
        <v>0</v>
      </c>
      <c r="O131" s="21">
        <f>SUM(
IFERROR(VLOOKUP($A131,'Season 1'!AJ$4:CM$104,16,0),"0"),IFERROR(VLOOKUP($A131,'Season 2'!AK$4:CN$104,16,0),"0"),
IFERROR(VLOOKUP($A131,'Season 3'!AK$4:CN$104,16,0),"0"),IFERROR(VLOOKUP($A131,'Season 4'!AK$4:CN$104,16,0),"0"),
IFERROR(VLOOKUP($A131,'Season 5'!AK$4:CN$104,16,0),"0"),IFERROR(VLOOKUP($A131,'Season 6'!AK$4:CN$104,16,0),"0"),
IFERROR(VLOOKUP($A131,'Season 7'!AK$4:CN$104,16,0),"0"),IFERROR(VLOOKUP($A131,'Season 8'!AK$4:CN$104,16,0),"0"),
IFERROR(VLOOKUP($A131,'Season 9'!AK$4:CN$104,16,0),"0"),IFERROR(VLOOKUP($A131,'Season 10'!AK$4:CN$104,16,0),"0"),
IFERROR(VLOOKUP($A131,'Season 11'!AK$4:CN$104,16,0),"0"),IFERROR(VLOOKUP($A131,'Season 12'!AK$4:CN$104,16,0),"0"),
IFERROR(VLOOKUP($A131,'Season 13'!AK$4:CN$104,16,0),"0"),IFERROR(VLOOKUP($A131,'Season 14'!AK$4:CN$104,16,0),"0"),IFERROR(VLOOKUP(A131,'Season 15'!AK$4:CN$104,16,0),"0"),)</f>
        <v>0</v>
      </c>
      <c r="P131" s="402">
        <f>SUM(
IFERROR(VLOOKUP($A131,'Season 1'!AJ$4:CM$104,17,0),"0"),IFERROR(VLOOKUP($A131,'Season 2'!AK$4:CN$104,17,0),"0"),
IFERROR(VLOOKUP($A131,'Season 3'!AK$4:CN$104,17,0),"0"),IFERROR(VLOOKUP($A131,'Season 4'!AK$4:CN$104,17,0),"0"),
IFERROR(VLOOKUP($A131,'Season 5'!AK$4:CN$104,17,0),"0"),IFERROR(VLOOKUP($A131,'Season 6'!AK$4:CN$104,17,0),"0"),
IFERROR(VLOOKUP($A131,'Season 7'!AK$4:CN$104,17,0),"0"),IFERROR(VLOOKUP($A131,'Season 8'!AK$4:CN$104,17,0),"0"),
IFERROR(VLOOKUP($A131,'Season 9'!AK$4:CN$104,17,0),"0"),IFERROR(VLOOKUP($A131,'Season 10'!AK$4:CN$104,17,0),"0"),
IFERROR(VLOOKUP($A131,'Season 11'!AK$4:CN$104,17,0),"0"),IFERROR(VLOOKUP($A131,'Season 12'!AK$4:CN$104,17,0),"0"),
IFERROR(VLOOKUP($A131,'Season 13'!AK$4:CN$104,17,0),"0"),IFERROR(VLOOKUP($A131,'Season 14'!AK$4:CN$104,17,0),"0"),IFERROR(VLOOKUP(A131,'Season 15'!AK$4:CN$104,17,0),"0"),)</f>
        <v>0</v>
      </c>
      <c r="Q131" s="403">
        <f>SUM(
IFERROR(VLOOKUP($A131,'Season 1'!AJ$4:CM$104,18,0),"0"),IFERROR(VLOOKUP($A131,'Season 2'!AK$4:CN$104,18,0),"0"),
IFERROR(VLOOKUP($A131,'Season 3'!AK$4:CN$104,18,0),"0"),IFERROR(VLOOKUP($A131,'Season 4'!AK$4:CN$104,18,0),"0"),
IFERROR(VLOOKUP($A131,'Season 5'!AK$4:CN$104,18,0),"0"),IFERROR(VLOOKUP($A131,'Season 6'!AK$4:CN$104,18,0),"0"),
IFERROR(VLOOKUP($A131,'Season 7'!AK$4:CN$104,18,0),"0"),IFERROR(VLOOKUP($A131,'Season 8'!AK$4:CN$104,18,0),"0"),
IFERROR(VLOOKUP($A131,'Season 9'!AK$4:CN$104,18,0),"0"),IFERROR(VLOOKUP($A131,'Season 10'!AK$4:CN$104,18,0),"0"),
IFERROR(VLOOKUP($A131,'Season 11'!AK$4:CN$104,18,0),"0"),IFERROR(VLOOKUP($A131,'Season 12'!AK$4:CN$104,18,0),"0"),
IFERROR(VLOOKUP($A131,'Season 13'!AK$4:CN$104,18,0),"0"),IFERROR(VLOOKUP($A131,'Season 14'!AK$4:CN$104,18,0),"0"),IFERROR(VLOOKUP(A131,'Season 15'!AK$4:CN$104,18,0),"0"),)</f>
        <v>0</v>
      </c>
      <c r="R131" s="398">
        <f>SUM(
IFERROR(VLOOKUP($A131,'Season 1'!AJ$4:CM$104,19,0),"0"),IFERROR(VLOOKUP($A131,'Season 2'!AK$4:CN$104,19,0),"0"),
IFERROR(VLOOKUP($A131,'Season 3'!AK$4:CN$104,19,0),"0"),IFERROR(VLOOKUP($A131,'Season 4'!AK$4:CN$104,19,0),"0"),
IFERROR(VLOOKUP($A131,'Season 5'!AK$4:CN$104,19,0),"0"),IFERROR(VLOOKUP($A131,'Season 6'!AK$4:CN$104,19,0),"0"),
IFERROR(VLOOKUP($A131,'Season 7'!AK$4:CN$104,19,0),"0"),IFERROR(VLOOKUP($A131,'Season 8'!AK$4:CN$104,19,0),"0"),
IFERROR(VLOOKUP($A131,'Season 9'!AK$4:CN$104,19,0),"0"),IFERROR(VLOOKUP($A131,'Season 10'!AK$4:CN$104,19,0),"0"),
IFERROR(VLOOKUP($A131,'Season 11'!AK$4:CN$104,19,0),"0"),IFERROR(VLOOKUP($A131,'Season 12'!AK$4:CN$104,19,0),"0"),
IFERROR(VLOOKUP($A131,'Season 13'!AK$4:CN$104,19,0),"0"),IFERROR(VLOOKUP($A131,'Season 14'!AK$4:CN$104,19,0),"0"),IFERROR(VLOOKUP(A131,'Season 15'!AK$4:CN$104,19,0),"0"),)</f>
        <v>0</v>
      </c>
      <c r="S131" s="518">
        <f>SUM(
IFERROR(VLOOKUP($A131,'Season 1'!AJ$4:CM$104,20,0),"0"),IFERROR(VLOOKUP($A131,'Season 2'!AK$4:CN$104,20,0),"0"),
IFERROR(VLOOKUP($A131,'Season 3'!AK$4:CN$104,20,0),"0"),IFERROR(VLOOKUP($A131,'Season 4'!AK$4:CN$104,20,0),"0"),
IFERROR(VLOOKUP($A131,'Season 5'!AK$4:CN$104,20,0),"0"),IFERROR(VLOOKUP($A131,'Season 6'!AK$4:CN$104,20,0),"0"),
IFERROR(VLOOKUP($A131,'Season 7'!AK$4:CN$104,20,0),"0"),IFERROR(VLOOKUP($A131,'Season 8'!AK$4:CN$104,20,0),"0"),
IFERROR(VLOOKUP($A131,'Season 9'!AK$4:CN$104,20,0),"0"),IFERROR(VLOOKUP($A131,'Season 10'!AK$4:CN$104,20,0),"0"),
IFERROR(VLOOKUP($A131,'Season 11'!AK$4:CN$104,20,0),"0"),IFERROR(VLOOKUP($A131,'Season 12'!AK$4:CN$104,20,0),"0"),
IFERROR(VLOOKUP($A131,'Season 13'!AK$4:CN$104,20,0),"0"),IFERROR(VLOOKUP($A131,'Season 14'!AK$4:CN$104,20,0),"0"),IFERROR(VLOOKUP(A131,'Season 15'!AK$4:CN$104,20,0),"0"),)</f>
        <v>0</v>
      </c>
      <c r="T131" s="21">
        <f>SUM(
IFERROR(VLOOKUP($A131,'Season 1'!AJ$4:CM$104,21,0),"0"),IFERROR(VLOOKUP($A131,'Season 2'!AK$4:CN$104,21,0),"0"),
IFERROR(VLOOKUP($A131,'Season 3'!AK$4:CN$104,21,0),"0"),IFERROR(VLOOKUP($A131,'Season 4'!AK$4:CN$104,21,0),"0"),
IFERROR(VLOOKUP($A131,'Season 5'!AK$4:CN$104,21,0),"0"),IFERROR(VLOOKUP($A131,'Season 6'!AK$4:CN$104,21,0),"0"),
IFERROR(VLOOKUP($A131,'Season 7'!AK$4:CN$104,21,0),"0"),IFERROR(VLOOKUP($A131,'Season 8'!AK$4:CN$104,21,0),"0"),
IFERROR(VLOOKUP($A131,'Season 9'!AK$4:CN$104,21,0),"0"),IFERROR(VLOOKUP($A131,'Season 10'!AK$4:CN$104,21,0),"0"),
IFERROR(VLOOKUP($A131,'Season 11'!AK$4:CN$104,21,0),"0"),IFERROR(VLOOKUP($A131,'Season 12'!AK$4:CN$104,21,0),"0"),
IFERROR(VLOOKUP($A131,'Season 13'!AK$4:CN$104,21,0),"0"),IFERROR(VLOOKUP($A131,'Season 14'!AK$4:CN$104,21,0),"0"),IFERROR(VLOOKUP(A131,'Season 15'!AK$4:CN$104,21,0),"0"),)</f>
        <v>0</v>
      </c>
      <c r="U131" s="402">
        <f>SUM(
IFERROR(VLOOKUP($A131,'Season 1'!AJ$4:CM$104,22,0),"0"),IFERROR(VLOOKUP($A131,'Season 2'!AK$4:CN$104,22,0),"0"),
IFERROR(VLOOKUP($A131,'Season 3'!AK$4:CN$104,22,0),"0"),IFERROR(VLOOKUP($A131,'Season 4'!AK$4:CN$104,22,0),"0"),
IFERROR(VLOOKUP($A131,'Season 5'!AK$4:CN$104,22,0),"0"),IFERROR(VLOOKUP($A131,'Season 6'!AK$4:CN$104,22,0),"0"),
IFERROR(VLOOKUP($A131,'Season 7'!AK$4:CN$104,22,0),"0"),IFERROR(VLOOKUP($A131,'Season 8'!AK$4:CN$104,22,0),"0"),
IFERROR(VLOOKUP($A131,'Season 9'!AK$4:CN$104,22,0),"0"),IFERROR(VLOOKUP($A131,'Season 10'!AK$4:CN$104,22,0),"0"),
IFERROR(VLOOKUP($A131,'Season 11'!AK$4:CN$104,22,0),"0"),IFERROR(VLOOKUP($A131,'Season 12'!AK$4:CN$104,22,0),"0"),
IFERROR(VLOOKUP($A131,'Season 13'!AK$4:CN$104,22,0),"0"),IFERROR(VLOOKUP($A131,'Season 14'!AK$4:CN$104,22,0),"0"),IFERROR(VLOOKUP(A131,'Season 15'!AK$4:CN$104,22,0),"0"),)</f>
        <v>0</v>
      </c>
      <c r="V131" s="403">
        <f>SUM(
IFERROR(VLOOKUP($A131,'Season 1'!AJ$4:CM$104,23,0),"0"),IFERROR(VLOOKUP($A131,'Season 2'!AK$4:CN$104,23,0),"0"),
IFERROR(VLOOKUP($A131,'Season 3'!AK$4:CN$104,23,0),"0"),IFERROR(VLOOKUP($A131,'Season 4'!AK$4:CN$104,23,0),"0"),
IFERROR(VLOOKUP($A131,'Season 5'!AK$4:CN$104,23,0),"0"),IFERROR(VLOOKUP($A131,'Season 6'!AK$4:CN$104,23,0),"0"),
IFERROR(VLOOKUP($A131,'Season 7'!AK$4:CN$104,23,0),"0"),IFERROR(VLOOKUP($A131,'Season 8'!AK$4:CN$104,23,0),"0"),
IFERROR(VLOOKUP($A131,'Season 9'!AK$4:CN$104,23,0),"0"),IFERROR(VLOOKUP($A131,'Season 10'!AK$4:CN$104,23,0),"0"),
IFERROR(VLOOKUP($A131,'Season 11'!AK$4:CN$104,23,0),"0"),IFERROR(VLOOKUP($A131,'Season 12'!AK$4:CN$104,23,0),"0"),
IFERROR(VLOOKUP($A131,'Season 13'!AK$4:CN$104,23,0),"0"),IFERROR(VLOOKUP($A131,'Season 14'!AK$4:CN$104,23,0),"0"),IFERROR(VLOOKUP($A131,'Season 15'!AK$4:CN$104,23,0),"0"),)</f>
        <v>0</v>
      </c>
      <c r="W131" s="398">
        <f>SUM(
IFERROR(VLOOKUP($A131,'Season 1'!AJ$4:CM$104,24,0),"0"),IFERROR(VLOOKUP($A131,'Season 2'!AK$4:CN$104,24,0),"0"),
IFERROR(VLOOKUP($A131,'Season 3'!AK$4:CN$104,24,0),"0"),IFERROR(VLOOKUP($A131,'Season 4'!AK$4:CN$104,24,0),"0"),
IFERROR(VLOOKUP($A131,'Season 5'!AK$4:CN$104,24,0),"0"),IFERROR(VLOOKUP($A131,'Season 6'!AK$4:CN$104,24,0),"0"),
IFERROR(VLOOKUP($A131,'Season 7'!AK$4:CN$104,24,0),"0"),IFERROR(VLOOKUP($A131,'Season 8'!AK$4:CN$104,24,0),"0"),
IFERROR(VLOOKUP($A131,'Season 9'!AK$4:CN$104,24,0),"0"),IFERROR(VLOOKUP($A131,'Season 10'!AK$4:CN$104,24,0),"0"),
IFERROR(VLOOKUP($A131,'Season 11'!AK$4:CN$104,24,0),"0"),IFERROR(VLOOKUP($A131,'Season 12'!AK$4:CN$104,24,0),"0"),
IFERROR(VLOOKUP($A131,'Season 13'!AK$4:CN$104,24,0),"0"),IFERROR(VLOOKUP($A131,'Season 14'!AK$4:CN$104,24,0),"0"),IFERROR(VLOOKUP($A131,'Season 15'!AK$4:CN$104,24,0),"0"),)</f>
        <v>0</v>
      </c>
      <c r="X131" s="518">
        <f>SUM(
IFERROR(VLOOKUP($A131,'Season 1'!AJ$4:CM$104,25,0),"0"),IFERROR(VLOOKUP($A131,'Season 2'!AK$4:CN$104,25,0),"0"),
IFERROR(VLOOKUP($A131,'Season 3'!AK$4:CN$104,25,0),"0"),IFERROR(VLOOKUP($A131,'Season 4'!AK$4:CN$104,25,0),"0"),
IFERROR(VLOOKUP($A131,'Season 5'!AK$4:CN$104,25,0),"0"),IFERROR(VLOOKUP($A131,'Season 6'!AK$4:CN$104,25,0),"0"),
IFERROR(VLOOKUP($A131,'Season 7'!AK$4:CN$104,25,0),"0"),IFERROR(VLOOKUP($A131,'Season 8'!AK$4:CN$104,25,0),"0"),
IFERROR(VLOOKUP($A131,'Season 9'!AK$4:CN$104,25,0),"0"),IFERROR(VLOOKUP($A131,'Season 10'!AK$4:CN$104,25,0),"0"),
IFERROR(VLOOKUP($A131,'Season 11'!AK$4:CN$104,25,0),"0"),IFERROR(VLOOKUP($A131,'Season 12'!AK$4:CN$104,25,0),"0"),
IFERROR(VLOOKUP($A131,'Season 13'!AK$4:CN$104,25,0),"0"),IFERROR(VLOOKUP($A131,'Season 14'!AK$4:CN$104,25,0),"0"),IFERROR(VLOOKUP($A131,'Season 15'!AK$4:CN$104,25,0),"0"),)</f>
        <v>0</v>
      </c>
      <c r="Y131" s="21">
        <f>SUM(
IFERROR(VLOOKUP($A131,'Season 1'!AJ$4:CM$104,26,0),"0"),IFERROR(VLOOKUP($A131,'Season 2'!AK$4:CN$104,26,0),"0"),
IFERROR(VLOOKUP($A131,'Season 3'!AK$4:CN$104,26,0),"0"),IFERROR(VLOOKUP($A131,'Season 4'!AK$4:CN$104,26,0),"0"),
IFERROR(VLOOKUP($A131,'Season 5'!AK$4:CN$104,26,0),"0"),IFERROR(VLOOKUP($A131,'Season 6'!AK$4:CN$104,26,0),"0"),
IFERROR(VLOOKUP($A131,'Season 7'!AK$4:CN$104,26,0),"0"),IFERROR(VLOOKUP($A131,'Season 8'!AK$4:CN$104,26,0),"0"),
IFERROR(VLOOKUP($A131,'Season 9'!AK$4:CN$104,26,0),"0"),IFERROR(VLOOKUP($A131,'Season 10'!AK$4:CN$104,26,0),"0"),
IFERROR(VLOOKUP($A131,'Season 11'!AK$4:CN$104,26,0),"0"),IFERROR(VLOOKUP($A131,'Season 12'!AK$4:CN$104,26,0),"0"),
IFERROR(VLOOKUP($A131,'Season 13'!AK$4:CN$104,26,0),"0"),IFERROR(VLOOKUP($A131,'Season 14'!AK$4:CN$104,26,0),"0"),IFERROR(VLOOKUP($A131,'Season 15'!AK$4:CN$104,26,0),"0"),)</f>
        <v>0</v>
      </c>
      <c r="Z131" s="402">
        <f>SUM(
IFERROR(VLOOKUP($A131,'Season 1'!AJ$4:CM$104,27,0),"0"),IFERROR(VLOOKUP($A131,'Season 2'!AK$4:CN$104,27,0),"0"),
IFERROR(VLOOKUP($A131,'Season 3'!AK$4:CN$104,27,0),"0"),IFERROR(VLOOKUP($A131,'Season 4'!AK$4:CN$104,27,0),"0"),
IFERROR(VLOOKUP($A131,'Season 5'!AK$4:CN$104,27,0),"0"),IFERROR(VLOOKUP($A131,'Season 6'!AK$4:CN$104,27,0),"0"),
IFERROR(VLOOKUP($A131,'Season 7'!AK$4:CN$104,27,0),"0"),IFERROR(VLOOKUP($A131,'Season 8'!AK$4:CN$104,27,0),"0"),
IFERROR(VLOOKUP($A131,'Season 9'!AK$4:CN$104,27,0),"0"),IFERROR(VLOOKUP($A131,'Season 10'!AK$4:CN$104,27,0),"0"),
IFERROR(VLOOKUP($A131,'Season 11'!AK$4:CN$104,27,0),"0"),IFERROR(VLOOKUP($A131,'Season 12'!AK$4:CN$104,27,0),"0"),
IFERROR(VLOOKUP($A131,'Season 13'!AK$4:CN$104,27,0),"0"),IFERROR(VLOOKUP($A131,'Season 14'!AK$4:CN$104,27,0),"0"),IFERROR(VLOOKUP($A131,'Season 15'!AK$4:CN$104,27,0),"0"),)</f>
        <v>0</v>
      </c>
      <c r="AA131" s="403">
        <f>SUM(
IFERROR(VLOOKUP($A131,'Season 1'!AJ$4:CM$104,28,0),"0"),IFERROR(VLOOKUP($A131,'Season 2'!AK$4:CN$104,28,0),"0"),
IFERROR(VLOOKUP($A131,'Season 3'!AK$4:CN$104,28,0),"0"),IFERROR(VLOOKUP($A131,'Season 4'!AK$4:CN$104,28,0),"0"),
IFERROR(VLOOKUP($A131,'Season 5'!AK$4:CN$104,28,0),"0"),IFERROR(VLOOKUP($A131,'Season 6'!AK$4:CN$104,28,0),"0"),
IFERROR(VLOOKUP($A131,'Season 7'!AK$4:CN$104,28,0),"0"),IFERROR(VLOOKUP($A131,'Season 8'!AK$4:CN$104,28,0),"0"),
IFERROR(VLOOKUP($A131,'Season 9'!AK$4:CN$104,28,0),"0"),IFERROR(VLOOKUP($A131,'Season 10'!AK$4:CN$104,28,0),"0"),
IFERROR(VLOOKUP($A131,'Season 11'!AK$4:CN$104,28,0),"0"),IFERROR(VLOOKUP($A131,'Season 12'!AK$4:CN$104,28,0),"0"),
IFERROR(VLOOKUP($A131,'Season 13'!AK$4:CN$104,28,0),"0"),IFERROR(VLOOKUP($A131,'Season 14'!AK$4:CN$104,28,0),"0"),IFERROR(VLOOKUP($A131,'Season 15'!AK$4:CN$104,28,0),"0"),)</f>
        <v>0</v>
      </c>
      <c r="AB131" s="398">
        <f>SUM(
IFERROR(VLOOKUP($A131,'Season 1'!AJ$4:CM$104,29,0),"0"),IFERROR(VLOOKUP($A131,'Season 2'!AK$4:CN$104,29,0),"0"),
IFERROR(VLOOKUP($A131,'Season 3'!AK$4:CN$104,29,0),"0"),IFERROR(VLOOKUP($A131,'Season 4'!AK$4:CN$104,29,0),"0"),
IFERROR(VLOOKUP($A131,'Season 5'!AK$4:CN$104,29,0),"0"),IFERROR(VLOOKUP($A131,'Season 6'!AK$4:CN$104,29,0),"0"),
IFERROR(VLOOKUP($A131,'Season 7'!AK$4:CN$104,29,0),"0"),IFERROR(VLOOKUP($A131,'Season 8'!AK$4:CN$104,29,0),"0"),
IFERROR(VLOOKUP($A131,'Season 9'!AK$4:CN$104,29,0),"0"),IFERROR(VLOOKUP($A131,'Season 10'!AK$4:CN$104,29,0),"0"),
IFERROR(VLOOKUP($A131,'Season 11'!AK$4:CN$104,29,0),"0"),IFERROR(VLOOKUP($A131,'Season 12'!AK$4:CN$104,29,0),"0"),
IFERROR(VLOOKUP($A131,'Season 13'!AK$4:CN$104,29,0),"0"),IFERROR(VLOOKUP($A131,'Season 14'!AK$4:CN$104,29,0),"0"),IFERROR(VLOOKUP($A131,'Season 15'!AK$4:CN$104,29,0),"0"),)</f>
        <v>0</v>
      </c>
      <c r="AC131" s="518">
        <f>SUM(
IFERROR(VLOOKUP($A131,'Season 1'!AJ$4:CM$104,30,0),"0"),IFERROR(VLOOKUP($A131,'Season 2'!AK$4:CN$104,30,0),"0"),
IFERROR(VLOOKUP($A131,'Season 3'!AK$4:CN$104,30,0),"0"),IFERROR(VLOOKUP($A131,'Season 4'!AK$4:CN$104,30,0),"0"),
IFERROR(VLOOKUP($A131,'Season 5'!AK$4:CN$104,30,0),"0"),IFERROR(VLOOKUP($A131,'Season 6'!AK$4:CN$104,30,0),"0"),
IFERROR(VLOOKUP($A131,'Season 7'!AK$4:CN$104,30,0),"0"),IFERROR(VLOOKUP($A131,'Season 8'!AK$4:CN$104,30,0),"0"),
IFERROR(VLOOKUP($A131,'Season 9'!AK$4:CN$104,30,0),"0"),IFERROR(VLOOKUP($A131,'Season 10'!AK$4:CN$104,30,0),"0"),
IFERROR(VLOOKUP($A131,'Season 11'!AK$4:CN$104,30,0),"0"),IFERROR(VLOOKUP($A131,'Season 12'!AK$4:CN$104,30,0),"0"),
IFERROR(VLOOKUP($A131,'Season 13'!AK$4:CN$104,30,0),"0"),IFERROR(VLOOKUP($A131,'Season 14'!AK$4:CN$104,30,0),"0"),IFERROR(VLOOKUP($A131,'Season 15'!AK$4:CN$104,30,0),"0"),)</f>
        <v>0</v>
      </c>
      <c r="AD131" s="21">
        <f>SUM(
IFERROR(VLOOKUP($A131,'Season 1'!AJ$4:CM$104,31,0),"0"),IFERROR(VLOOKUP($A131,'Season 2'!AK$4:CN$104,31,0),"0"),
IFERROR(VLOOKUP($A131,'Season 3'!AK$4:CN$104,31,0),"0"),IFERROR(VLOOKUP($A131,'Season 4'!AK$4:CN$104,31,0),"0"),
IFERROR(VLOOKUP($A131,'Season 5'!AK$4:CN$104,31,0),"0"),IFERROR(VLOOKUP($A131,'Season 6'!AK$4:CN$104,31,0),"0"),
IFERROR(VLOOKUP($A131,'Season 7'!AK$4:CN$104,31,0),"0"),IFERROR(VLOOKUP($A131,'Season 8'!AK$4:CN$104,31,0),"0"),
IFERROR(VLOOKUP($A131,'Season 9'!AK$4:CN$104,31,0),"0"),IFERROR(VLOOKUP($A131,'Season 10'!AK$4:CN$104,31,0),"0"),
IFERROR(VLOOKUP($A131,'Season 11'!AK$4:CN$104,31,0),"0"),IFERROR(VLOOKUP($A131,'Season 12'!AK$4:CN$104,31,0),"0"),
IFERROR(VLOOKUP($A131,'Season 13'!AK$4:CN$104,31,0),"0"),IFERROR(VLOOKUP($A131,'Season 14'!AK$4:CN$104,31,0),"0"),IFERROR(VLOOKUP($A131,'Season 15'!AK$4:CN$104,31,0),"0"),)</f>
        <v>0</v>
      </c>
      <c r="AE131" s="402">
        <f>SUM(
IFERROR(VLOOKUP($A131,'Season 1'!AJ$4:CM$104,32,0),"0"),IFERROR(VLOOKUP($A131,'Season 2'!AK$4:CN$104,32,0),"0"),
IFERROR(VLOOKUP($A131,'Season 3'!AK$4:CN$104,32,0),"0"),IFERROR(VLOOKUP($A131,'Season 4'!AK$4:CN$104,32,0),"0"),
IFERROR(VLOOKUP($A131,'Season 5'!AK$4:CN$104,32,0),"0"),IFERROR(VLOOKUP($A131,'Season 6'!AK$4:CN$104,32,0),"0"),
IFERROR(VLOOKUP($A131,'Season 7'!AK$4:CN$104,32,0),"0"),IFERROR(VLOOKUP($A131,'Season 8'!AK$4:CN$104,32,0),"0"),
IFERROR(VLOOKUP($A131,'Season 9'!AK$4:CN$104,32,0),"0"),IFERROR(VLOOKUP($A131,'Season 10'!AK$4:CN$104,32,0),"0"),
IFERROR(VLOOKUP($A131,'Season 11'!AK$4:CN$104,32,0),"0"),IFERROR(VLOOKUP($A131,'Season 12'!AK$4:CN$104,32,0),"0"),
IFERROR(VLOOKUP($A131,'Season 13'!AK$4:CN$104,32,0),"0"),IFERROR(VLOOKUP($A131,'Season 14'!AK$4:CN$104,32,0),"0"),IFERROR(VLOOKUP($A131,'Season 15'!AK$4:CN$104,32,0),"0"),)</f>
        <v>0</v>
      </c>
      <c r="AF131" s="403">
        <f>SUM(IFERROR(VLOOKUP($A131,'Season 2'!AK$4:CN$104,33,0),"0"),
IFERROR(VLOOKUP($A131,'Season 3'!AK$4:CN$104,33,0),"0"),IFERROR(VLOOKUP($A131,'Season 4'!AK$4:CN$104,33,0),"0"),
IFERROR(VLOOKUP($A131,'Season 5'!AK$4:CN$104,33,0),"0"),IFERROR(VLOOKUP($A131,'Season 6'!AK$4:CN$104,33,0),"0"),
IFERROR(VLOOKUP($A131,'Season 7'!AK$4:CN$104,33,0),"0"),IFERROR(VLOOKUP($A131,'Season 8'!AK$4:CN$104,33,0),"0"),
IFERROR(VLOOKUP($A131,'Season 9'!AK$4:CN$104,33,0),"0"),IFERROR(VLOOKUP($A131,'Season 10'!AK$4:CN$104,33,0),"0"),
IFERROR(VLOOKUP($A131,'Season 11'!AK$4:CN$104,33,0),"0"),IFERROR(VLOOKUP($A131,'Season 12'!AK$4:CN$104,33,0),"0"),
IFERROR(VLOOKUP($A131,'Season 13'!AK$4:CN$104,33,0),"0"),IFERROR(VLOOKUP($A131,'Season 14'!AK$4:CN$104,33,0),"0"),IFERROR(VLOOKUP($A131,'Season 15'!AK$4:CN$104,33,0),"0"),)</f>
        <v>0</v>
      </c>
      <c r="AG131" s="398">
        <f>SUM(IFERROR(VLOOKUP($A131,'Season 2'!AK$4:CN$104,34,0),"0"),
IFERROR(VLOOKUP($A131,'Season 3'!AK$4:CN$104,34,0),"0"),IFERROR(VLOOKUP($A131,'Season 4'!AK$4:CN$104,34,0),"0"),
IFERROR(VLOOKUP($A131,'Season 5'!AK$4:CN$104,34,0),"0"),IFERROR(VLOOKUP($A131,'Season 6'!AK$4:CN$104,34,0),"0"),
IFERROR(VLOOKUP($A131,'Season 7'!AK$4:CN$104,34,0),"0"),IFERROR(VLOOKUP($A131,'Season 8'!AK$4:CN$104,34,0),"0"),
IFERROR(VLOOKUP($A131,'Season 9'!AK$4:CN$104,34,0),"0"),IFERROR(VLOOKUP($A131,'Season 10'!AK$4:CN$104,34,0),"0"),
IFERROR(VLOOKUP($A131,'Season 11'!AK$4:CN$104,34,0),"0"),IFERROR(VLOOKUP($A131,'Season 12'!AK$4:CN$104,34,0),"0"),
IFERROR(VLOOKUP($A131,'Season 13'!AK$4:CN$104,34,0),"0"),IFERROR(VLOOKUP($A131,'Season 14'!AK$4:CN$104,34,0),"0"),IFERROR(VLOOKUP($A131,'Season 15'!AK$4:CN$104,34,0),"0"),)</f>
        <v>0</v>
      </c>
      <c r="AH131" s="518">
        <f>SUM(IFERROR(VLOOKUP($A131,'Season 2'!AK$4:CN$104,35,0),"0"),
IFERROR(VLOOKUP($A131,'Season 3'!AK$4:CN$104,35,0),"0"),IFERROR(VLOOKUP($A131,'Season 4'!AK$4:CN$104,35,0),"0"),
IFERROR(VLOOKUP($A131,'Season 5'!AK$4:CN$104,35,0),"0"),IFERROR(VLOOKUP($A131,'Season 6'!AK$4:CN$104,35,0),"0"),
IFERROR(VLOOKUP($A131,'Season 7'!AK$4:CN$104,35,0),"0"),IFERROR(VLOOKUP($A131,'Season 8'!AK$4:CN$104,35,0),"0"),
IFERROR(VLOOKUP($A131,'Season 9'!AK$4:CN$104,35,0),"0"),IFERROR(VLOOKUP($A131,'Season 10'!AK$4:CN$104,35,0),"0"),
IFERROR(VLOOKUP($A131,'Season 11'!AK$4:CN$104,35,0),"0"),IFERROR(VLOOKUP($A131,'Season 12'!AK$4:CN$104,35,0),"0"),
IFERROR(VLOOKUP($A131,'Season 13'!AK$4:CN$104,35,0),"0"),IFERROR(VLOOKUP($A131,'Season 14'!AK$4:CN$104,35,0),"0"),IFERROR(VLOOKUP($A131,'Season 15'!AK$4:CN$104,35,0),"0"),)</f>
        <v>0</v>
      </c>
      <c r="AI131" s="21">
        <f>SUM(IFERROR(VLOOKUP($A131,'Season 2'!AK$4:CN$104,36,0),"0"),
IFERROR(VLOOKUP($A131,'Season 3'!AK$4:CN$104,36,0),"0"),IFERROR(VLOOKUP($A131,'Season 4'!AK$4:CN$104,36,0),"0"),
IFERROR(VLOOKUP($A131,'Season 5'!AK$4:CN$104,36,0),"0"),IFERROR(VLOOKUP($A131,'Season 6'!AK$4:CN$104,36,0),"0"),
IFERROR(VLOOKUP($A131,'Season 7'!AK$4:CN$104,36,0),"0"),IFERROR(VLOOKUP($A131,'Season 8'!AK$4:CN$104,36,0),"0"),
IFERROR(VLOOKUP($A131,'Season 9'!AK$4:CN$104,36,0),"0"),IFERROR(VLOOKUP($A131,'Season 10'!AK$4:CN$104,36,0),"0"),
IFERROR(VLOOKUP($A131,'Season 11'!AK$4:CN$104,36,0),"0"),IFERROR(VLOOKUP($A131,'Season 12'!AK$4:CN$104,36,0),"0"),
IFERROR(VLOOKUP($A131,'Season 13'!AK$4:CN$104,36,0),"0"),IFERROR(VLOOKUP($A131,'Season 14'!AK$4:CN$104,36,0),"0"),IFERROR(VLOOKUP($A131,'Season 15'!AK$4:CN$104,36,0),"0"),)</f>
        <v>0</v>
      </c>
      <c r="AJ131" s="402">
        <f>SUM(IFERROR(VLOOKUP($A131,'Season 2'!AK$4:CN$104,37,0),"0"),
IFERROR(VLOOKUP($A131,'Season 3'!AK$4:CN$104,37,0),"0"),IFERROR(VLOOKUP($A131,'Season 4'!AK$4:CN$104,37,0),"0"),
IFERROR(VLOOKUP($A131,'Season 5'!AK$4:CN$104,37,0),"0"),IFERROR(VLOOKUP($A131,'Season 6'!AK$4:CN$104,37,0),"0"),
IFERROR(VLOOKUP($A131,'Season 7'!AK$4:CN$104,37,0),"0"),IFERROR(VLOOKUP($A131,'Season 8'!AK$4:CN$104,37,0),"0"),
IFERROR(VLOOKUP($A131,'Season 9'!AK$4:CN$104,37,0),"0"),IFERROR(VLOOKUP($A131,'Season 10'!AK$4:CN$104,37,0),"0"),
IFERROR(VLOOKUP($A131,'Season 11'!AK$4:CN$104,37,0),"0"),IFERROR(VLOOKUP($A131,'Season 12'!AK$4:CN$104,37,0),"0"),
IFERROR(VLOOKUP($A131,'Season 13'!AK$4:CN$104,37,0),"0"),IFERROR(VLOOKUP($A131,'Season 14'!AK$4:CN$104,37,0),"0"),IFERROR(VLOOKUP($A131,'Season 15'!AK$4:CN$104,37,0),"0"),)</f>
        <v>0</v>
      </c>
      <c r="AK131" s="403">
        <f>SUM(IFERROR(VLOOKUP($A131,'Season 1'!AJ$4:CM$104,33,0),"0"),IFERROR(VLOOKUP($A131,'Season 2'!AK$4:CN$104,38,0),"0"),
IFERROR(VLOOKUP($A131,'Season 3'!AK$4:CN$104,38,0),"0"),IFERROR(VLOOKUP($A131,'Season 4'!AK$4:CN$104,38,0),"0"),
IFERROR(VLOOKUP($A131,'Season 5'!AK$4:CN$104,38,0),"0"),IFERROR(VLOOKUP($A131,'Season 6'!AK$4:CN$104,38,0),"0"),
IFERROR(VLOOKUP($A131,'Season 7'!AK$4:CN$104,38,0),"0"),IFERROR(VLOOKUP($A131,'Season 8'!AK$4:CN$104,38,0),"0"),
IFERROR(VLOOKUP($A131,'Season 9'!AK$4:CN$104,38,0),"0"),IFERROR(VLOOKUP($A131,'Season 10'!AK$4:CN$104,38,0),"0"),
IFERROR(VLOOKUP($A131,'Season 11'!AK$4:CN$104,38,0),"0"),IFERROR(VLOOKUP($A131,'Season 12'!AK$4:CN$104,38,0),"0"),
IFERROR(VLOOKUP($A131,'Season 13'!AK$4:CN$104,38,0),"0"),IFERROR(VLOOKUP($A131,'Season 14'!AK$4:CN$104,38,0),"0"),IFERROR(VLOOKUP($A131,'Season 15'!AK$4:CN$104,38,0),"0"),)</f>
        <v>0</v>
      </c>
      <c r="AL131" s="398">
        <f>SUM(IFERROR(VLOOKUP($A131,'Season 1'!AJ$4:CM$104,34,0),"0"),IFERROR(VLOOKUP($A131,'Season 2'!AK$4:CN$104,39,0),"0"),
IFERROR(VLOOKUP($A131,'Season 3'!AK$4:CN$104,39,0),"0"),IFERROR(VLOOKUP($A131,'Season 4'!AK$4:CN$104,39,0),"0"),
IFERROR(VLOOKUP($A131,'Season 5'!AK$4:CN$104,39,0),"0"),IFERROR(VLOOKUP($A131,'Season 6'!AK$4:CN$104,39,0),"0"),
IFERROR(VLOOKUP($A131,'Season 7'!AK$4:CN$104,39,0),"0"),IFERROR(VLOOKUP($A131,'Season 8'!AK$4:CN$104,39,0),"0"),
IFERROR(VLOOKUP($A131,'Season 9'!AK$4:CN$104,39,0),"0"),IFERROR(VLOOKUP($A131,'Season 10'!AK$4:CN$104,39,0),"0"),
IFERROR(VLOOKUP($A131,'Season 11'!AK$4:CN$104,39,0),"0"),IFERROR(VLOOKUP($A131,'Season 12'!AK$4:CN$104,39,0),"0"),
IFERROR(VLOOKUP($A131,'Season 13'!AK$4:CN$104,39,0),"0"),IFERROR(VLOOKUP($A131,'Season 14'!AK$4:CN$104,39,0),"0"),IFERROR(VLOOKUP($A131,'Season 15'!AK$4:CN$104,39,0),"0"),)</f>
        <v>0</v>
      </c>
      <c r="AM131" s="518">
        <f>SUM(IFERROR(VLOOKUP($A131,'Season 1'!AJ$4:CM$104,35,0),"0"),IFERROR(VLOOKUP($A131,'Season 2'!AK$4:CN$104,40,0),"0"),
IFERROR(VLOOKUP($A131,'Season 3'!AK$4:CN$104,40,0),"0"),IFERROR(VLOOKUP($A131,'Season 4'!AK$4:CN$104,40,0),"0"),
IFERROR(VLOOKUP($A131,'Season 5'!AK$4:CN$104,40,0),"0"),IFERROR(VLOOKUP($A131,'Season 6'!AK$4:CN$104,40,0),"0"),
IFERROR(VLOOKUP($A131,'Season 7'!AK$4:CN$104,40,0),"0"),IFERROR(VLOOKUP($A131,'Season 8'!AK$4:CN$104,40,0),"0"),
IFERROR(VLOOKUP($A131,'Season 9'!AK$4:CN$104,40,0),"0"),IFERROR(VLOOKUP($A131,'Season 10'!AK$4:CN$104,40,0),"0"),
IFERROR(VLOOKUP($A131,'Season 11'!AK$4:CN$104,40,0),"0"),IFERROR(VLOOKUP($A131,'Season 12'!AK$4:CN$104,40,0),"0"),
IFERROR(VLOOKUP($A131,'Season 13'!AK$4:CN$104,40,0),"0"),IFERROR(VLOOKUP($A131,'Season 14'!AK$4:CN$104,40,0),"0"),IFERROR(VLOOKUP($A131,'Season 15'!AK$4:CN$104,40,0),"0"),)</f>
        <v>0</v>
      </c>
      <c r="AN131" s="21">
        <f>SUM(IFERROR(VLOOKUP($A131,'Season 1'!AJ$4:CM$104,36,0),"0"),IFERROR(VLOOKUP($A131,'Season 2'!AK$4:CN$104,41,0),"0"),
IFERROR(VLOOKUP($A131,'Season 3'!AK$4:CN$104,41,0),"0"),IFERROR(VLOOKUP($A131,'Season 4'!AK$4:CN$104,41,0),"0"),
IFERROR(VLOOKUP($A131,'Season 5'!AK$4:CN$104,41,0),"0"),IFERROR(VLOOKUP($A131,'Season 6'!AK$4:CN$104,41,0),"0"),
IFERROR(VLOOKUP($A131,'Season 7'!AK$4:CN$104,41,0),"0"),IFERROR(VLOOKUP($A131,'Season 8'!AK$4:CN$104,41,0),"0"),
IFERROR(VLOOKUP($A131,'Season 9'!AK$4:CN$104,41,0),"0"),IFERROR(VLOOKUP($A131,'Season 10'!AK$4:CN$104,41,0),"0"),
IFERROR(VLOOKUP($A131,'Season 11'!AK$4:CN$104,41,0),"0"),IFERROR(VLOOKUP($A131,'Season 12'!AK$4:CN$104,41,0),"0"),
IFERROR(VLOOKUP($A131,'Season 13'!AK$4:CN$104,41,0),"0"),IFERROR(VLOOKUP($A131,'Season 14'!AK$4:CN$104,41,0),"0"),IFERROR(VLOOKUP($A131,'Season 15'!AK$4:CN$104,41,0),"0"),)</f>
        <v>0</v>
      </c>
      <c r="AO131" s="402">
        <f>SUM(IFERROR(VLOOKUP($A131,'Season 1'!AJ$4:CM$104,37,0),"0"),IFERROR(VLOOKUP($A131,'Season 2'!AK$4:CN$104,42,0),"0"),
IFERROR(VLOOKUP($A131,'Season 3'!AK$4:CN$104,42,0),"0"),IFERROR(VLOOKUP($A131,'Season 4'!AK$4:CN$104,42,0),"0"),
IFERROR(VLOOKUP($A131,'Season 5'!AK$4:CN$104,42,0),"0"),IFERROR(VLOOKUP($A131,'Season 6'!AK$4:CN$104,42,0),"0"),
IFERROR(VLOOKUP($A131,'Season 7'!AK$4:CN$104,42,0),"0"),IFERROR(VLOOKUP($A131,'Season 8'!AK$4:CN$104,42,0),"0"),
IFERROR(VLOOKUP($A131,'Season 9'!AK$4:CN$104,42,0),"0"),IFERROR(VLOOKUP($A131,'Season 10'!AK$4:CN$104,42,0),"0"),
IFERROR(VLOOKUP($A131,'Season 11'!AK$4:CN$104,42,0),"0"),IFERROR(VLOOKUP($A131,'Season 12'!AK$4:CN$104,42,0),"0"),
IFERROR(VLOOKUP($A131,'Season 13'!AK$4:CN$104,42,0),"0"),IFERROR(VLOOKUP($A131,'Season 14'!AK$4:CN$104,42,0),"0"),IFERROR(VLOOKUP($A131,'Season 15'!AK$4:CN$104,42,0),"0"),)</f>
        <v>0</v>
      </c>
      <c r="AP131" s="403">
        <f>SUM(IFERROR(VLOOKUP($A131,'Season 1'!AJ$4:CM$104,43,0),"0"),IFERROR(VLOOKUP($A131,'Season 2'!AK$4:CN$104,43,0),"0"),
IFERROR(VLOOKUP($A131,'Season 3'!AK$4:CN$104,43,0),"0"),IFERROR(VLOOKUP($A131,'Season 4'!AK$4:CN$104,43,0),"0"),
IFERROR(VLOOKUP($A131,'Season 5'!AK$4:CN$104,43,0),"0"),IFERROR(VLOOKUP($A131,'Season 6'!AK$4:CN$104,43,0),"0"),
IFERROR(VLOOKUP($A131,'Season 7'!AK$4:CN$104,43,0),"0"),IFERROR(VLOOKUP($A131,'Season 8'!AK$4:CN$104,43,0),"0"),
IFERROR(VLOOKUP($A131,'Season 9'!AK$4:CN$104,43,0),"0"),IFERROR(VLOOKUP($A131,'Season 10'!AK$4:CN$104,43,0),"0"),
IFERROR(VLOOKUP($A131,'Season 11'!AK$4:CN$104,43,0),"0"),IFERROR(VLOOKUP($A131,'Season 12'!AK$4:CN$104,43,0),"0"),
IFERROR(VLOOKUP($A131,'Season 13'!AK$4:CN$104,43,0),"0"),IFERROR(VLOOKUP($A131,'Season 14'!AK$4:CN$104,43,0),"0"),IFERROR(VLOOKUP($A131,'Season 15'!AK$4:CN$104,43,0),"0"),)</f>
        <v>0</v>
      </c>
      <c r="AQ131" s="398">
        <f>SUM(IFERROR(VLOOKUP($A131,'Season 1'!AJ$4:CM$104,44,0),"0"),IFERROR(VLOOKUP($A131,'Season 2'!AK$4:CN$104,44,0),"0"),
IFERROR(VLOOKUP($A131,'Season 3'!AK$4:CN$104,44,0),"0"),IFERROR(VLOOKUP($A131,'Season 4'!AK$4:CN$104,44,0),"0"),
IFERROR(VLOOKUP($A131,'Season 5'!AK$4:CN$104,44,0),"0"),IFERROR(VLOOKUP($A131,'Season 6'!AK$4:CN$104,44,0),"0"),
IFERROR(VLOOKUP($A131,'Season 7'!AK$4:CN$104,44,0),"0"),IFERROR(VLOOKUP($A131,'Season 8'!AK$4:CN$104,44,0),"0"),
IFERROR(VLOOKUP($A131,'Season 9'!AK$4:CN$104,44,0),"0"),IFERROR(VLOOKUP($A131,'Season 10'!AK$4:CN$104,44,0),"0"),
IFERROR(VLOOKUP($A131,'Season 11'!AK$4:CN$104,44,0),"0"),IFERROR(VLOOKUP($A131,'Season 12'!AK$4:CN$104,44,0),"0"),
IFERROR(VLOOKUP($A131,'Season 13'!AK$4:CN$104,44,0),"0"),IFERROR(VLOOKUP($A131,'Season 14'!AK$4:CN$104,44,0),"0"),IFERROR(VLOOKUP($A131,'Season 15'!AK$4:CN$104,44,0),"0"),)</f>
        <v>0</v>
      </c>
      <c r="AR131" s="518">
        <f>SUM(IFERROR(VLOOKUP($A131,'Season 1'!AJ$4:CM$104,45,0),"0"),IFERROR(VLOOKUP($A131,'Season 2'!AK$4:CN$104,45,0),"0"),
IFERROR(VLOOKUP($A131,'Season 3'!AK$4:CN$104,45,0),"0"),IFERROR(VLOOKUP($A131,'Season 4'!AK$4:CN$104,45,0),"0"),
IFERROR(VLOOKUP($A131,'Season 5'!AK$4:CN$104,45,0),"0"),IFERROR(VLOOKUP($A131,'Season 6'!AK$4:CN$104,45,0),"0"),
IFERROR(VLOOKUP($A131,'Season 7'!AK$4:CN$104,45,0),"0"),IFERROR(VLOOKUP($A131,'Season 8'!AK$4:CN$104,45,0),"0"),
IFERROR(VLOOKUP($A131,'Season 9'!AK$4:CN$104,45,0),"0"),IFERROR(VLOOKUP($A131,'Season 10'!AK$4:CN$104,45,0),"0"),
IFERROR(VLOOKUP($A131,'Season 11'!AK$4:CN$104,45,0),"0"),IFERROR(VLOOKUP($A131,'Season 12'!AK$4:CN$104,45,0),"0"),
IFERROR(VLOOKUP($A131,'Season 13'!AK$4:CN$104,45,0),"0"),IFERROR(VLOOKUP($A131,'Season 14'!AK$4:CN$104,45,0),"0"),IFERROR(VLOOKUP($A131,'Season 15'!AK$4:CN$104,45,0),"0"),)</f>
        <v>0</v>
      </c>
      <c r="AS131" s="21">
        <f>SUM(IFERROR(VLOOKUP($A131,'Season 1'!AJ$4:CM$104,46,0),"0"),IFERROR(VLOOKUP($A131,'Season 2'!AK$4:CN$104,46,0),"0"),
IFERROR(VLOOKUP($A131,'Season 3'!AK$4:CN$104,46,0),"0"),IFERROR(VLOOKUP($A131,'Season 4'!AK$4:CN$104,46,0),"0"),
IFERROR(VLOOKUP($A131,'Season 5'!AK$4:CN$104,46,0),"0"),IFERROR(VLOOKUP($A131,'Season 6'!AK$4:CN$104,46,0),"0"),
IFERROR(VLOOKUP($A131,'Season 7'!AK$4:CN$104,46,0),"0"),IFERROR(VLOOKUP($A131,'Season 8'!AK$4:CN$104,46,0),"0"),
IFERROR(VLOOKUP($A131,'Season 9'!AK$4:CN$104,46,0),"0"),IFERROR(VLOOKUP($A131,'Season 10'!AK$4:CN$104,46,0),"0"),
IFERROR(VLOOKUP($A131,'Season 11'!AK$4:CN$104,46,0),"0"),IFERROR(VLOOKUP($A131,'Season 12'!AK$4:CN$104,46,0),"0"),
IFERROR(VLOOKUP($A131,'Season 13'!AK$4:CN$104,46,0),"0"),IFERROR(VLOOKUP($A131,'Season 14'!AK$4:CN$104,46,0),"0"),IFERROR(VLOOKUP($A131,'Season 15'!AK$4:CN$104,46,0),"0"),)</f>
        <v>0</v>
      </c>
      <c r="AT131" s="402">
        <f>SUM(IFERROR(VLOOKUP($A131,'Season 1'!AJ$4:CM$104,47,0),"0"),IFERROR(VLOOKUP($A131,'Season 2'!AK$4:CN$104,47,0),"0"),
IFERROR(VLOOKUP($A131,'Season 3'!AK$4:CN$104,47,0),"0"),IFERROR(VLOOKUP($A131,'Season 4'!AK$4:CN$104,47,0),"0"),
IFERROR(VLOOKUP($A131,'Season 5'!AK$4:CN$104,47,0),"0"),IFERROR(VLOOKUP($A131,'Season 6'!AK$4:CN$104,47,0),"0"),
IFERROR(VLOOKUP($A131,'Season 7'!AK$4:CN$104,47,0),"0"),IFERROR(VLOOKUP($A131,'Season 8'!AK$4:CN$104,47,0),"0"),
IFERROR(VLOOKUP($A131,'Season 9'!AK$4:CN$104,47,0),"0"),IFERROR(VLOOKUP($A131,'Season 10'!AK$4:CN$104,47,0),"0"),
IFERROR(VLOOKUP($A131,'Season 11'!AK$4:CN$104,47,0),"0"),IFERROR(VLOOKUP($A131,'Season 12'!AK$4:CN$104,47,0),"0"),
IFERROR(VLOOKUP($A131,'Season 13'!AK$4:CN$104,47,0),"0"),IFERROR(VLOOKUP($A131,'Season 14'!AK$4:CN$104,47,0),"0"),IFERROR(VLOOKUP($A131,'Season 15'!AK$4:CN$104,47,0),"0"),)</f>
        <v>0</v>
      </c>
      <c r="AU131" s="403">
        <f>SUM(IFERROR(VLOOKUP($A131,'Season 3'!AK$4:CN$104,48,0),"0"),IFERROR(VLOOKUP($A131,'Season 4'!AK$4:CN$104,48,0),"0"),
IFERROR(VLOOKUP($A131,'Season 5'!AK$4:CN$104,48,0),"0"),IFERROR(VLOOKUP($A131,'Season 6'!AK$4:CN$104,48,0),"0"),
IFERROR(VLOOKUP($A131,'Season 7'!AK$4:CN$104,48,0),"0"),IFERROR(VLOOKUP($A131,'Season 8'!AK$4:CN$104,48,0),"0"),
IFERROR(VLOOKUP($A131,'Season 9'!AK$4:CN$104,48,0),"0"),IFERROR(VLOOKUP($A131,'Season 10'!AK$4:CN$104,48,0),"0"),
IFERROR(VLOOKUP($A131,'Season 11'!AK$4:CN$104,48,0),"0"),IFERROR(VLOOKUP($A131,'Season 12'!AK$4:CN$104,48,0),"0"),
IFERROR(VLOOKUP($A131,'Season 13'!AK$4:CN$104,48,0),"0"),IFERROR(VLOOKUP($A131,'Season 14'!AK$4:CN$104,48,0),"0"),IFERROR(VLOOKUP($A131,'Season 15'!AK$4:CN$104,48,0),"0"),)</f>
        <v>0</v>
      </c>
      <c r="AV131" s="398">
        <f>SUM(IFERROR(VLOOKUP($A131,'Season 3'!AK$4:CN$104,49,0),"0"),IFERROR(VLOOKUP($A131,'Season 4'!AK$4:CN$104,49,0),"0"),
IFERROR(VLOOKUP($A131,'Season 5'!AK$4:CN$104,49,0),"0"),IFERROR(VLOOKUP($A131,'Season 6'!AK$4:CN$104,49,0),"0"),
IFERROR(VLOOKUP($A131,'Season 7'!AK$4:CN$104,49,0),"0"),IFERROR(VLOOKUP($A131,'Season 8'!AK$4:CN$104,49,0),"0"),
IFERROR(VLOOKUP($A131,'Season 9'!AK$4:CN$104,49,0),"0"),IFERROR(VLOOKUP($A131,'Season 10'!AK$4:CN$104,49,0),"0"),
IFERROR(VLOOKUP($A131,'Season 11'!AK$4:CN$104,49,0),"0"),IFERROR(VLOOKUP($A131,'Season 12'!AK$4:CN$104,49,0),"0"),
IFERROR(VLOOKUP($A131,'Season 13'!AK$4:CN$104,49,0),"0"),IFERROR(VLOOKUP($A131,'Season 14'!AK$4:CN$104,49,0),"0"),IFERROR(VLOOKUP($A131,'Season 15'!AK$4:CN$104,49,0),"0"),)</f>
        <v>0</v>
      </c>
      <c r="AW131" s="518">
        <f>SUM(IFERROR(VLOOKUP($A131,'Season 3'!AK$4:CN$104,50,0),"0"),IFERROR(VLOOKUP($A131,'Season 4'!AK$4:CN$104,50,0),"0"),
IFERROR(VLOOKUP($A131,'Season 5'!AK$4:CN$104,50,0),"0"),IFERROR(VLOOKUP($A131,'Season 6'!AK$4:CN$104,50,0),"0"),
IFERROR(VLOOKUP($A131,'Season 7'!AK$4:CN$104,50,0),"0"),IFERROR(VLOOKUP($A131,'Season 8'!AK$4:CN$104,50,0),"0"),
IFERROR(VLOOKUP($A131,'Season 9'!AK$4:CN$104,50,0),"0"),IFERROR(VLOOKUP($A131,'Season 10'!AK$4:CN$104,50,0),"0"),
IFERROR(VLOOKUP($A131,'Season 11'!AK$4:CN$104,50,0),"0"),IFERROR(VLOOKUP($A131,'Season 12'!AK$4:CN$104,50,0),"0"),
IFERROR(VLOOKUP($A131,'Season 13'!AK$4:CN$104,50,0),"0"),IFERROR(VLOOKUP($A131,'Season 14'!AK$4:CN$104,50,0),"0"),IFERROR(VLOOKUP($A131,'Season 15'!AK$4:CN$104,50,0),"0"),)</f>
        <v>0</v>
      </c>
      <c r="AX131" s="21">
        <f>SUM(IFERROR(VLOOKUP($A131,'Season 3'!AK$4:CN$104,51,0),"0"),IFERROR(VLOOKUP($A131,'Season 4'!AK$4:CN$104,51,0),"0"),
IFERROR(VLOOKUP($A131,'Season 5'!AK$4:CN$104,51,0),"0"),IFERROR(VLOOKUP($A131,'Season 6'!AK$4:CN$104,51,0),"0"),
IFERROR(VLOOKUP($A131,'Season 7'!AK$4:CN$104,51,0),"0"),IFERROR(VLOOKUP($A131,'Season 8'!AK$4:CN$104,51,0),"0"),
IFERROR(VLOOKUP($A131,'Season 9'!AK$4:CN$104,51,0),"0"),IFERROR(VLOOKUP($A131,'Season 10'!AK$4:CN$104,51,0),"0"),
IFERROR(VLOOKUP($A131,'Season 11'!AK$4:CN$104,51,0),"0"),IFERROR(VLOOKUP($A131,'Season 12'!AK$4:CN$104,51,0),"0"),
IFERROR(VLOOKUP($A131,'Season 13'!AK$4:CN$104,51,0),"0"),IFERROR(VLOOKUP($A131,'Season 14'!AK$4:CN$104,51,0),"0"),IFERROR(VLOOKUP($A131,'Season 15'!AK$4:CN$104,51,0),"0"),)</f>
        <v>0</v>
      </c>
      <c r="AY131" s="402">
        <f>SUM(IFERROR(VLOOKUP($A131,'Season 3'!AK$4:CN$104,52,0),"0"),IFERROR(VLOOKUP($A131,'Season 4'!AK$4:CN$104,52,0),"0"),
IFERROR(VLOOKUP($A131,'Season 5'!AK$4:CN$104,52,0),"0"),IFERROR(VLOOKUP($A131,'Season 6'!AK$4:CN$104,52,0),"0"),
IFERROR(VLOOKUP($A131,'Season 7'!AK$4:CN$104,52,0),"0"),IFERROR(VLOOKUP($A131,'Season 8'!AK$4:CN$104,52,0),"0"),
IFERROR(VLOOKUP($A131,'Season 9'!AK$4:CN$104,52,0),"0"),IFERROR(VLOOKUP($A131,'Season 10'!AK$4:CN$104,52,0),"0"),
IFERROR(VLOOKUP($A131,'Season 11'!AK$4:CN$104,52,0),"0"),IFERROR(VLOOKUP($A131,'Season 12'!AK$4:CN$104,52,0),"0"),
IFERROR(VLOOKUP($A131,'Season 13'!AK$4:CN$104,52,0),"0"),IFERROR(VLOOKUP($A131,'Season 14'!AK$4:CN$104,52,0),"0"),IFERROR(VLOOKUP($A131,'Season 15'!AK$4:CN$104,52,0),"0"),)</f>
        <v>0</v>
      </c>
      <c r="AZ131" s="403">
        <f>SUM(IFERROR(VLOOKUP($A131,'Season 1'!AJ$4:CM$104,38,0),"0"),IFERROR(VLOOKUP($A131,'Season 2'!AK$4:CN$104,48,0),"0"),)</f>
        <v>0</v>
      </c>
      <c r="BA131" s="398">
        <f>SUM(IFERROR(VLOOKUP($A131,'Season 1'!AJ$4:CM$104,39,0),"0"),IFERROR(VLOOKUP($A131,'Season 2'!AK$4:CN$104,49,0),"0"),)</f>
        <v>0</v>
      </c>
      <c r="BB131" s="518">
        <f>SUM(IFERROR(VLOOKUP($A131,'Season 1'!AJ$4:CM$104,40,0),"0"),IFERROR(VLOOKUP($A131,'Season 2'!AK$4:CN$104,50,0),"0"),)</f>
        <v>0</v>
      </c>
      <c r="BC131" s="21">
        <f>SUM(IFERROR(VLOOKUP($A131,'Season 1'!AJ$4:CM$104,41,0),"0"),IFERROR(VLOOKUP($A131,'Season 2'!AK$4:CN$104,51,0),"0"),)</f>
        <v>0</v>
      </c>
      <c r="BD131" s="402">
        <f>SUM(IFERROR(VLOOKUP($A131,'Season 1'!AJ$4:CM$104,42,0),"0"),IFERROR(VLOOKUP($A131,'Season 2'!AK$4:CN$104,52,0),"0"),)</f>
        <v>0</v>
      </c>
      <c r="BE131" s="561">
        <f>SUM(
IFERROR(VLOOKUP($A131,'Season 1'!AJ$4:CM$104,48,0),"0"),IFERROR(VLOOKUP($A131,'Season 2'!AK$4:CN$104,53,0),"0"),
IFERROR(VLOOKUP($A131,'Season 3'!AK$4:CN$104,53,0),"0"),IFERROR(VLOOKUP($A131,'Season 4'!AK$4:CN$104,53,0),"0"),
IFERROR(VLOOKUP($A131,'Season 5'!AK$4:CN$104,53,0),"0"),IFERROR(VLOOKUP($A131,'Season 6'!AK$4:CN$104,53,0),"0"),
IFERROR(VLOOKUP($A131,'Season 7'!AK$4:CN$104,53,0),"0"),IFERROR(VLOOKUP($A131,'Season 8'!AK$4:CN$104,53,0),"0"),
IFERROR(VLOOKUP($A131,'Season 9'!AK$4:CN$104,53,0),"0"),IFERROR(VLOOKUP($A131,'Season 10'!AK$4:CN$104,53,0),"0"),
IFERROR(VLOOKUP($A131,'Season 11'!AK$4:CN$104,53,0),"0"),IFERROR(VLOOKUP($A131,'Season 12'!AK$4:CN$104,53,0),"0"),
IFERROR(VLOOKUP($A131,'Season 13'!AK$4:CN$104,53,0),"0"),IFERROR(VLOOKUP($A131,'Season 14'!AK$4:CN$104,53,0),"0"),IFERROR(VLOOKUP($A131,'Season 15'!AK$4:CN$104,53,0),"0"),)</f>
        <v>0</v>
      </c>
      <c r="BF131" s="562">
        <f>SUM(
IFERROR(VLOOKUP($A131,'Season 1'!AJ$4:CM$104,49,0),"0"),IFERROR(VLOOKUP($A131,'Season 2'!AK$4:CN$104,54,0),"0"),
IFERROR(VLOOKUP($A131,'Season 3'!AK$4:CN$104,54,0),"0"),IFERROR(VLOOKUP($A131,'Season 4'!AK$4:CN$104,54,0),"0"),
IFERROR(VLOOKUP($A131,'Season 5'!AK$4:CN$104,54,0),"0"),IFERROR(VLOOKUP($A131,'Season 6'!AK$4:CN$104,54,0),"0"),
IFERROR(VLOOKUP($A131,'Season 7'!AK$4:CN$104,54,0),"0"),IFERROR(VLOOKUP($A131,'Season 8'!AK$4:CN$104,54,0),"0"),
IFERROR(VLOOKUP($A131,'Season 9'!AK$4:CN$104,54,0),"0"),IFERROR(VLOOKUP($A131,'Season 10'!AK$4:CN$104,54,0),"0"),
IFERROR(VLOOKUP($A131,'Season 11'!AK$4:CN$104,540),"0"),IFERROR(VLOOKUP($A131,'Season 12'!AK$4:CN$104,54,0),"0"),
IFERROR(VLOOKUP($A131,'Season 13'!AK$4:CN$104,54,0),"0"),IFERROR(VLOOKUP($A131,'Season 14'!AK$4:CN$104,54,0),"0"),IFERROR(VLOOKUP($A131,'Season 15'!AK$4:CN$104,54,0),"0"),)</f>
        <v>0</v>
      </c>
      <c r="BG131" s="529" t="e">
        <f t="shared" si="3"/>
        <v>#DIV/0!</v>
      </c>
      <c r="BI131" s="553"/>
      <c r="BJ131" s="553"/>
      <c r="BK131" s="553"/>
      <c r="BL131" s="553"/>
      <c r="BM131" s="553"/>
      <c r="BN131" s="553"/>
      <c r="BO131" s="822"/>
      <c r="BP131" s="822"/>
      <c r="BQ131" s="822"/>
      <c r="BR131" s="822"/>
      <c r="BS131" s="12" t="str">
        <f>IFERROR(VLOOKUP($A131,'Season 1'!$AJ$4:$CM$104,50,0),"0")</f>
        <v>0</v>
      </c>
      <c r="BT131" s="12" t="str">
        <f>IFERROR(VLOOKUP($A131,'Season 1'!$AJ$4:$CM$104,51,0),"0")</f>
        <v>0</v>
      </c>
      <c r="BU131" s="12" t="str">
        <f>IFERROR(VLOOKUP($A131,'Season 2'!$AK$4:$CN$104,55,0),"0")</f>
        <v>0</v>
      </c>
      <c r="BV131" s="12" t="str">
        <f>IFERROR(VLOOKUP($A131,'Season 2'!$AK$4:$CN$104,56,0),"0")</f>
        <v>0</v>
      </c>
      <c r="BW131" s="12" t="str">
        <f>IFERROR(VLOOKUP($A131,'Season 3'!$AK$4:$CN$104,55,0),"0")</f>
        <v>0</v>
      </c>
      <c r="BX131" s="12" t="str">
        <f>IFERROR(VLOOKUP($A131,'Season 3'!$AK$4:$CN$104,56,0),"0")</f>
        <v>0</v>
      </c>
      <c r="BY131" s="12" t="str">
        <f>IFERROR(VLOOKUP($A131,'Season 4'!$AK$4:$CN$104,55,0),"0")</f>
        <v>0</v>
      </c>
      <c r="BZ131" s="12" t="str">
        <f>IFERROR(VLOOKUP($A131,'Season 4'!$AK$4:$CN$104,56,0),"0")</f>
        <v>0</v>
      </c>
      <c r="CA131" s="12" t="str">
        <f>IFERROR(VLOOKUP($A131,'Season 5'!$AK$4:$CN$104,55,0),"0")</f>
        <v>0</v>
      </c>
      <c r="CB131" s="12" t="str">
        <f>IFERROR(VLOOKUP($A131,'Season 5'!$AK$4:$CN$104,56,0),"0")</f>
        <v>0</v>
      </c>
      <c r="CC131" s="12" t="str">
        <f>IFERROR(VLOOKUP($A131,'Season 6'!$AK$4:$CN$104,55,0),"0")</f>
        <v>0</v>
      </c>
      <c r="CD131" s="12" t="str">
        <f>IFERROR(VLOOKUP($A131,'Season 6'!$AK$4:$CN$104,56,0),"0")</f>
        <v>0</v>
      </c>
      <c r="CE131" s="12" t="str">
        <f>IFERROR(VLOOKUP($A131,'Season 7'!$AK$4:$CN$104,55,0),"0")</f>
        <v>0</v>
      </c>
      <c r="CF131" s="12" t="str">
        <f>IFERROR(VLOOKUP($A131,'Season 7'!$AK$4:$CN$104,56,0),"0")</f>
        <v>0</v>
      </c>
      <c r="CG131" s="12" t="str">
        <f>IFERROR(VLOOKUP($A131,'Season 8'!$AK$4:$CN$104,55,0),"0")</f>
        <v>0</v>
      </c>
      <c r="CH131" s="12" t="str">
        <f>IFERROR(VLOOKUP($A131,'Season 8'!$AK$4:$CN$104,56,0),"0")</f>
        <v>0</v>
      </c>
      <c r="CI131" s="12" t="str">
        <f>IFERROR(VLOOKUP($A131,'Season 9'!$AK$4:$CN$104,55,0),"0")</f>
        <v>0</v>
      </c>
      <c r="CJ131" s="12" t="str">
        <f>IFERROR(VLOOKUP($A131,'Season 9'!$AK$4:$CN$104,56,0),"0")</f>
        <v>0</v>
      </c>
      <c r="CK131" s="12" t="str">
        <f>IFERROR(VLOOKUP($A131,'Season 10'!$AK$4:$CN$104,55,0),"0")</f>
        <v>0</v>
      </c>
      <c r="CL131" s="12" t="str">
        <f>IFERROR(VLOOKUP($A131,'Season 10'!$AK$4:$CN$104,56,0),"0")</f>
        <v>0</v>
      </c>
      <c r="CM131" s="12" t="str">
        <f>IFERROR(VLOOKUP($A131,'Season 11'!$AK$4:$CN$104,55,0),"0")</f>
        <v>0</v>
      </c>
      <c r="CN131" s="12" t="str">
        <f>IFERROR(VLOOKUP($A131,'Season 11'!$AK$4:$CN$104,56,0),"0")</f>
        <v>0</v>
      </c>
      <c r="CO131" s="12" t="str">
        <f>IFERROR(VLOOKUP($A131,'Season 12'!$AK$4:$CN$104,55,0),"0")</f>
        <v>0</v>
      </c>
      <c r="CP131" s="12" t="str">
        <f>IFERROR(VLOOKUP($A131,'Season 12'!$AK$4:$CN$104,56,0),"0")</f>
        <v>0</v>
      </c>
      <c r="CQ131" s="12" t="str">
        <f>IFERROR(VLOOKUP($A131,'Season 13'!$AK$4:$CN$104,55,0),"0")</f>
        <v>0</v>
      </c>
      <c r="CR131" s="12" t="str">
        <f>IFERROR(VLOOKUP($A131,'Season 13'!$AK$4:$CN$104,56,0),"0")</f>
        <v>0</v>
      </c>
      <c r="CS131" s="12" t="str">
        <f>IFERROR(VLOOKUP($A131,'Season 14'!$AK$4:$CN$104,55,0),"0")</f>
        <v>0</v>
      </c>
      <c r="CT131" s="12" t="str">
        <f>IFERROR(VLOOKUP($A131,'Season 14'!$AK$4:$CN$104,56,0),"0")</f>
        <v>0</v>
      </c>
      <c r="CU131" s="12" t="str">
        <f>IFERROR(VLOOKUP($A131,'Season 15'!$AK$4:$CN$104,55,0),"0")</f>
        <v>0</v>
      </c>
      <c r="CV131" s="12" t="str">
        <f>IFERROR(VLOOKUP($A131,'Season 15'!$AK$4:$CN$104,56,0),"0")</f>
        <v>0</v>
      </c>
    </row>
    <row r="132" spans="1:100" x14ac:dyDescent="0.25">
      <c r="A132" s="2" t="s">
        <v>35</v>
      </c>
      <c r="B132" s="516" t="str">
        <f>IFERROR(VLOOKUP('Data Totals'!A132,'Season 1'!AJ$4:CH$104,2,FALSE),IFERROR(VLOOKUP('Data Totals'!A132,'Season 2'!AK$4:CI$104,2,FALSE),IFERROR(VLOOKUP('Data Totals'!A132,'Season 3'!AK$4:CI$104,2,FALSE),IFERROR(VLOOKUP('Data Totals'!A132,'Season 4'!AK$4:CI$104,2,FALSE),IFERROR(VLOOKUP('Data Totals'!A132,'Season 5'!AK$4:CI$104,2,FALSE),IFERROR(VLOOKUP('Data Totals'!A132,'Season 6'!AK$4:CI$104,2,FALSE),IFERROR(VLOOKUP('Data Totals'!A132,'Season 7'!AK$4:CI$104,2,FALSE),IFERROR(VLOOKUP('Data Totals'!A132,'Season 8'!AK$4:CI$104,2,FALSE),IFERROR(VLOOKUP('Data Totals'!A132,'Season 9'!AK$4:CI$104,2,FALSE),IFERROR(VLOOKUP('Data Totals'!A132,'Season 10'!AK$4:CI$104,2,FALSE),IFERROR(VLOOKUP('Data Totals'!A132,'Season 11'!AK$4:CI$104,2,FALSE),IFERROR(VLOOKUP('Data Totals'!A132,'Season 12'!AK$4:CI$104,2,FALSE),IFERROR(VLOOKUP('Data Totals'!A132,'Season 13'!AK$4:CI$104,2,FALSE),IFERROR(VLOOKUP('Data Totals'!A132,'Season 14'!AK$4:CI$104,2,FALSE),IFERROR(VLOOKUP('Data Totals'!A132,'Season 15'!AK$4:CI$104,2,FALSE),"N/A")))))))))))))))</f>
        <v>N/A</v>
      </c>
      <c r="C132" s="517" t="str">
        <f>IFERROR(VLOOKUP('Data Totals'!A132,'Season 1'!AJ$4:CH$104,3,FALSE),IFERROR(VLOOKUP('Data Totals'!A132,'Season 2'!AK$4:CI$104,3,FALSE),IFERROR(VLOOKUP('Data Totals'!A132,'Season 3'!AK$4:CI$104,3,FALSE),IFERROR(VLOOKUP('Data Totals'!A132,'Season 4'!AK$4:CI$104,3,FALSE),IFERROR(VLOOKUP('Data Totals'!A132,'Season 5'!AK$4:CI$104,3,FALSE),IFERROR(VLOOKUP('Data Totals'!A132,'Season 6'!AK$4:CI$104,3,FALSE),IFERROR(VLOOKUP('Data Totals'!A132,'Season 7'!AK$4:CI$104,3,FALSE),IFERROR(VLOOKUP('Data Totals'!A132,'Season 8'!AK$4:CI$104,3,FALSE),IFERROR(VLOOKUP('Data Totals'!A132,'Season 9'!AK$4:CI$104,3,FALSE),IFERROR(VLOOKUP('Data Totals'!A132,'Season 10'!AK$4:CI$104,3,FALSE),IFERROR(VLOOKUP('Data Totals'!A132,'Season 11'!AK$4:CI$104,3,FALSE),IFERROR(VLOOKUP('Data Totals'!A132,'Season 12'!AK$4:CI$104,3,FALSE),IFERROR(VLOOKUP('Data Totals'!A132,'Season 13'!AK$4:CI$104,3,FALSE),IFERROR(VLOOKUP('Data Totals'!A132,'Season 14'!AK$4:CI$104,3,FALSE),IFERROR(VLOOKUP('Data Totals'!A132,'Season 15'!AK$4:CI$104,3,FALSE),"N/A")))))))))))))))</f>
        <v>N/A</v>
      </c>
      <c r="D132" s="517" t="str">
        <f>IFERROR(VLOOKUP('Data Totals'!A132,'Season 15'!AK$4:CI$104,4,FALSE),IFERROR(VLOOKUP('Data Totals'!A132,'Season 14'!AK$4:CI$104,4,FALSE),IFERROR(VLOOKUP('Data Totals'!A132,'Season 13'!AK$4:CI$104,4,FALSE),IFERROR(VLOOKUP('Data Totals'!A132,'Season 12'!AK$4:CI$104,4,FALSE),IFERROR(VLOOKUP('Data Totals'!A132,'Season 11'!AK$4:CI$104,4,FALSE),IFERROR(VLOOKUP('Data Totals'!A132,'Season 10'!AK$4:CI$104,4,FALSE),IFERROR(VLOOKUP('Data Totals'!A132,'Season 9'!AK$4:CI$104,4,FALSE),IFERROR(VLOOKUP('Data Totals'!A132,'Season 8'!AK$4:CI$104,4,FALSE),IFERROR(VLOOKUP('Data Totals'!A132,'Season 7'!AK$4:CI$104,4,FALSE),IFERROR(VLOOKUP('Data Totals'!A132,'Season 6'!AK$4:CI$104,4,FALSE),IFERROR(VLOOKUP('Data Totals'!A132,'Season 5'!AK$4:CI$104,4,FALSE),IFERROR(VLOOKUP('Data Totals'!A132,'Season 4'!AK$4:CI$104,4,FALSE),IFERROR(VLOOKUP('Data Totals'!A132,'Season 3'!AK$4:CI$104,4,FALSE),IFERROR(VLOOKUP('Data Totals'!A132,'Season 2'!AK$4:CI$104,4,FALSE),IFERROR(VLOOKUP('Data Totals'!A132,'Season 1'!AJ$4:CH$104,4,FALSE),"N/A")))))))))))))))</f>
        <v>N/A</v>
      </c>
      <c r="E132" s="517" t="e">
        <f t="shared" ref="E132:E152" si="4">D132-C132</f>
        <v>#VALUE!</v>
      </c>
      <c r="F132" s="398">
        <f>SUM(IFERROR(VLOOKUP(A132,BI$3:BN$152,2,0),"0"),
IFERROR(VLOOKUP(A132,'Season 1'!AJ$4:CM$104,7,0),"0"),IFERROR(VLOOKUP(A132,'Season 2'!AK$4:CN$104,7,0),"0"),
IFERROR(VLOOKUP(A132,'Season 3'!AK$4:CN$104,7,0),"0"),IFERROR(VLOOKUP(A132,'Season 4'!AK$4:CN$104,7,0),"0"),
IFERROR(VLOOKUP(A132,'Season 5'!AK$4:CN$104,7,0),"0"),IFERROR(VLOOKUP(A132,'Season 6'!AK$4:CN$104,7,0),"0"),
IFERROR(VLOOKUP(A132,'Season 7'!AK$4:CN$104,7,0),"0"),IFERROR(VLOOKUP(A132,'Season 8'!AK$4:CN$104,7,0),"0"),
IFERROR(VLOOKUP(A132,'Season 9'!AK$4:CN$104,7,0),"0"),IFERROR(VLOOKUP(A132,'Season 10'!AK$4:CN$104,7,0),"0"),
IFERROR(VLOOKUP(A132,'Season 11'!AK$4:CN$104,7,0),"0"),IFERROR(VLOOKUP(A132,'Season 12'!AK$4:CN$104,7,0),"0"),
IFERROR(VLOOKUP(A132,'Season 13'!AK$4:CN$104,7,0),"0"),IFERROR(VLOOKUP(A132,'Season 14'!AK$4:CN$104,7,0),"0"),IFERROR(VLOOKUP(A132,'Season 15'!AK$4:CN$104,7,0),"0"),)</f>
        <v>0</v>
      </c>
      <c r="G132" s="398">
        <f>SUM(
IFERROR(VLOOKUP(A132,'Season 1'!AJ$4:CM$104,8,0),"0"),IFERROR(VLOOKUP(A132,'Season 2'!AK$4:CN$104,8,0),"0"),
IFERROR(VLOOKUP(A132,'Season 3'!AK$4:CN$104,8,0),"0"),IFERROR(VLOOKUP(A132,'Season 4'!AK$4:CN$104,8,0),"0"),
IFERROR(VLOOKUP(A132,'Season 5'!AK$4:CN$104,8,0),"0"),IFERROR(VLOOKUP(A132,'Season 6'!AK$4:CN$104,8,0),"0"),
IFERROR(VLOOKUP(A132,'Season 7'!AK$4:CN$104,8,0),"0"),IFERROR(VLOOKUP(A132,'Season 8'!AK$4:CN$104,8,0),"0"),
IFERROR(VLOOKUP(A132,'Season 9'!AK$4:CN$104,8,0),"0"),IFERROR(VLOOKUP(A132,'Season 10'!AK$4:CN$104,8,0),"0"),
IFERROR(VLOOKUP(A132,'Season 11'!AK$4:CN$104,8,0),"0"),IFERROR(VLOOKUP(A132,'Season 12'!AK$4:CN$104,8,0),"0"),
IFERROR(VLOOKUP(A132,'Season 13'!AK$4:CN$104,8,0),"0"),IFERROR(VLOOKUP(A132,'Season 14'!AK$4:CN$104,8,0),"0"),IFERROR(VLOOKUP(A132,'Season 15'!AK$4:CN$104,8,0),"0"),)</f>
        <v>0</v>
      </c>
      <c r="H132" s="329">
        <f>SUM(
IFERROR(VLOOKUP(A132,'Season 1'!AJ$4:CM$104,9,0),"0"),IFERROR(VLOOKUP(A132,'Season 2'!AK$4:CN$104,9,0),"0"),
IFERROR(VLOOKUP(A132,'Season 3'!AK$4:CN$104,9,0),"0"),IFERROR(VLOOKUP(A132,'Season 4'!AK$4:CN$104,9,0),"0"),
IFERROR(VLOOKUP(A132,'Season 5'!AK$4:CN$104,9,0),"0"),IFERROR(VLOOKUP(A132,'Season 6'!AK$4:CN$104,9,0),"0"),
IFERROR(VLOOKUP(A132,'Season 7'!AK$4:CN$104,9,0),"0"),IFERROR(VLOOKUP(A132,'Season 8'!AK$4:CN$104,9,0),"0"),
IFERROR(VLOOKUP(A132,'Season 9'!AK$4:CN$104,9,0),"0"),IFERROR(VLOOKUP(A132,'Season 10'!AK$4:CN$104,9,0),"0"),
IFERROR(VLOOKUP(A132,'Season 11'!AK$4:CN$104,9,0),"0"),IFERROR(VLOOKUP(A132,'Season 12'!AK$4:CN$104,9,0),"0"),
IFERROR(VLOOKUP(A132,'Season 13'!AK$4:CN$104,9,0),"0"),IFERROR(VLOOKUP(A132,'Season 14'!AK$4:CN$104,9,0),"0"),IFERROR(VLOOKUP(A132,'Season 15'!AK$4:CN$104,9,0),"0"),)</f>
        <v>0</v>
      </c>
      <c r="I132" s="518">
        <f>SUM(
IFERROR(VLOOKUP(A132,'Season 1'!AJ$4:CM$104,10,0),"0"),IFERROR(VLOOKUP(A132,'Season 2'!AK$4:CN$104,10,0),"0"),
IFERROR(VLOOKUP(A132,'Season 3'!AK$4:CN$104,10,0),"0"),IFERROR(VLOOKUP(A132,'Season 4'!AK$4:CN$104,10,0),"0"),
IFERROR(VLOOKUP(A132,'Season 5'!AK$4:CN$104,10,0),"0"),IFERROR(VLOOKUP(A132,'Season 6'!AK$4:CN$104,10,0),"0"),
IFERROR(VLOOKUP(A132,'Season 7'!AK$4:CN$104,10,0),"0"),IFERROR(VLOOKUP(A132,'Season 8'!AK$4:CN$104,10,0),"0"),
IFERROR(VLOOKUP(A132,'Season 9'!AK$4:CN$104,10,0),"0"),IFERROR(VLOOKUP(A132,'Season 10'!AK$4:CN$104,10,0),"0"),
IFERROR(VLOOKUP(A132,'Season 11'!AK$4:CN$104,10,0),"0"),IFERROR(VLOOKUP(A132,'Season 12'!AK$4:CN$104,10,0),"0"),
IFERROR(VLOOKUP(A132,'Season 13'!AK$4:CN$104,10,0),"0"),IFERROR(VLOOKUP(A132,'Season 14'!AK$4:CN$104,10,0),"0"),IFERROR(VLOOKUP(A132,'Season 15'!AK$4:CN$104,10,0),"0"),)</f>
        <v>0</v>
      </c>
      <c r="J132" s="21">
        <f>SUM(IFERROR(VLOOKUP(A132,BI$3:BN$152,3,0),"0"),
IFERROR(VLOOKUP(A132,'Season 1'!AJ$4:CM$104,11,0),"0"),IFERROR(VLOOKUP(A132,'Season 2'!AK$4:CN$104,11,0),"0"),
IFERROR(VLOOKUP(A132,'Season 3'!AK$4:CN$104,11,0),"0"),IFERROR(VLOOKUP(A132,'Season 4'!AK$4:CN$104,11,0),"0"),
IFERROR(VLOOKUP(A132,'Season 5'!AK$4:CN$104,11,0),"0"),IFERROR(VLOOKUP(A132,'Season 6'!AK$4:CN$104,11,0),"0"),
IFERROR(VLOOKUP(A132,'Season 7'!AK$4:CN$104,11,0),"0"),IFERROR(VLOOKUP(A132,'Season 8'!AK$4:CN$104,11,0),"0"),
IFERROR(VLOOKUP(A132,'Season 9'!AK$4:CN$104,11,0),"0"),IFERROR(VLOOKUP(A132,'Season 10'!AK$4:CN$104,11,0),"0"),
IFERROR(VLOOKUP(A132,'Season 11'!AK$4:CN$104,11,0),"0"),IFERROR(VLOOKUP(A132,'Season 12'!AK$4:CN$104,11,0),"0"),
IFERROR(VLOOKUP(A132,'Season 13'!AK$4:CN$104,11,0),"0"),IFERROR(VLOOKUP(A132,'Season 14'!AK$4:CN$104,11,0),"0"),IFERROR(VLOOKUP(A132,'Season 15'!AK$4:CN$104,11,0),"0"),)</f>
        <v>0</v>
      </c>
      <c r="K132" s="402">
        <f>SUM(IFERROR(VLOOKUP($A132,BI$3:BN$152,4,0),"0"),
IFERROR(VLOOKUP($A132,'Season 1'!AJ$4:CM$104,12,0),"0"),IFERROR(VLOOKUP($A132,'Season 2'!AK$4:CN$104,12,0),"0"),
IFERROR(VLOOKUP($A132,'Season 3'!AK$4:CN$104,12,0),"0"),IFERROR(VLOOKUP($A132,'Season 4'!AK$4:CN$104,12,0),"0"),
IFERROR(VLOOKUP($A132,'Season 5'!AK$4:CN$104,12,0),"0"),IFERROR(VLOOKUP($A132,'Season 6'!AK$4:CN$104,12,0),"0"),
IFERROR(VLOOKUP($A132,'Season 7'!AK$4:CN$104,12,0),"0"),IFERROR(VLOOKUP($A132,'Season 8'!AK$4:CN$104,12,0),"0"),
IFERROR(VLOOKUP($A132,'Season 9'!AK$4:CN$104,12,0),"0"),IFERROR(VLOOKUP($A132,'Season 10'!AK$4:CN$104,12,0),"0"),
IFERROR(VLOOKUP($A132,'Season 11'!AK$4:CN$104,12,0),"0"),IFERROR(VLOOKUP($A132,'Season 12'!AK$4:CN$104,12,0),"0"),
IFERROR(VLOOKUP($A132,'Season 13'!AK$4:CN$104,12,0),"0"),IFERROR(VLOOKUP($A132,'Season 14'!AK$4:CN$104,12,0),"0"),IFERROR(VLOOKUP(A132,'Season 15'!AK$4:CN$104,12,0),"0"),)</f>
        <v>0</v>
      </c>
      <c r="L132" s="403">
        <f>SUM(
IFERROR(VLOOKUP($A132,'Season 1'!AJ$4:CM$104,13,0),"0"),IFERROR(VLOOKUP($A132,'Season 2'!AK$4:CN$104,13,0),"0"),
IFERROR(VLOOKUP($A132,'Season 3'!AK$4:CN$104,13,0),"0"),IFERROR(VLOOKUP($A132,'Season 4'!AK$4:CN$104,13,0),"0"),
IFERROR(VLOOKUP($A132,'Season 5'!AK$4:CN$104,13,0),"0"),IFERROR(VLOOKUP($A132,'Season 6'!AK$4:CN$104,13,0),"0"),
IFERROR(VLOOKUP($A132,'Season 7'!AK$4:CN$104,13,0),"0"),IFERROR(VLOOKUP($A132,'Season 8'!AK$4:CN$104,13,0),"0"),
IFERROR(VLOOKUP($A132,'Season 9'!AK$4:CN$104,13,0),"0"),IFERROR(VLOOKUP($A132,'Season 10'!AK$4:CN$104,13,0),"0"),
IFERROR(VLOOKUP($A132,'Season 11'!AK$4:CN$104,13,0),"0"),IFERROR(VLOOKUP($A132,'Season 12'!AK$4:CN$104,13,0),"0"),
IFERROR(VLOOKUP($A132,'Season 13'!AK$4:CN$104,13,0),"0"),IFERROR(VLOOKUP($A132,'Season 14'!AK$4:CN$104,13,0),"0"),IFERROR(VLOOKUP(A132,'Season 15'!AK$4:CN$104,13,0),"0"),)</f>
        <v>0</v>
      </c>
      <c r="M132" s="398">
        <f>SUM(
IFERROR(VLOOKUP($A132,'Season 1'!AJ$4:CM$104,14,0),"0"),IFERROR(VLOOKUP($A132,'Season 2'!AK$4:CN$104,14,0),"0"),
IFERROR(VLOOKUP($A132,'Season 3'!AK$4:CN$104,14,0),"0"),IFERROR(VLOOKUP($A132,'Season 4'!AK$4:CN$104,14,0),"0"),
IFERROR(VLOOKUP($A132,'Season 5'!AK$4:CN$104,14,0),"0"),IFERROR(VLOOKUP($A132,'Season 6'!AK$4:CN$104,14,0),"0"),
IFERROR(VLOOKUP($A132,'Season 7'!AK$4:CN$104,14,0),"0"),IFERROR(VLOOKUP($A132,'Season 8'!AK$4:CN$104,14,0),"0"),
IFERROR(VLOOKUP($A132,'Season 9'!AK$4:CN$104,14,0),"0"),IFERROR(VLOOKUP($A132,'Season 10'!AK$4:CN$104,14,0),"0"),
IFERROR(VLOOKUP($A132,'Season 11'!AK$4:CN$104,14,0),"0"),IFERROR(VLOOKUP($A132,'Season 12'!AK$4:CN$104,14,0),"0"),
IFERROR(VLOOKUP($A132,'Season 13'!AK$4:CN$104,14,0),"0"),IFERROR(VLOOKUP($A132,'Season 14'!AK$4:CN$104,14,0),"0"),IFERROR(VLOOKUP(A132,'Season 15'!AK$4:CN$104,14,0),"0"),)</f>
        <v>0</v>
      </c>
      <c r="N132" s="518">
        <f>SUM(
IFERROR(VLOOKUP($A132,'Season 1'!AJ$4:CM$104,15,0),"0"),IFERROR(VLOOKUP($A132,'Season 2'!AK$4:CN$104,15,0),"0"),
IFERROR(VLOOKUP($A132,'Season 3'!AK$4:CN$104,15,0),"0"),IFERROR(VLOOKUP($A132,'Season 4'!AK$4:CN$104,15,0),"0"),
IFERROR(VLOOKUP($A132,'Season 5'!AK$4:CN$104,15,0),"0"),IFERROR(VLOOKUP($A132,'Season 6'!AK$4:CN$104,15,0),"0"),
IFERROR(VLOOKUP($A132,'Season 7'!AK$4:CN$104,15,0),"0"),IFERROR(VLOOKUP($A132,'Season 8'!AK$4:CN$104,15,0),"0"),
IFERROR(VLOOKUP($A132,'Season 9'!AK$4:CN$104,15,0),"0"),IFERROR(VLOOKUP($A132,'Season 10'!AK$4:CN$104,15,0),"0"),
IFERROR(VLOOKUP($A132,'Season 11'!AK$4:CN$104,15,0),"0"),IFERROR(VLOOKUP($A132,'Season 12'!AK$4:CN$104,15,0),"0"),
IFERROR(VLOOKUP($A132,'Season 13'!AK$4:CN$104,15,0),"0"),IFERROR(VLOOKUP($A132,'Season 14'!AK$4:CN$104,15,0),"0"),IFERROR(VLOOKUP(A132,'Season 15'!AK$4:CN$104,15,0),"0"),)</f>
        <v>0</v>
      </c>
      <c r="O132" s="21">
        <f>SUM(
IFERROR(VLOOKUP($A132,'Season 1'!AJ$4:CM$104,16,0),"0"),IFERROR(VLOOKUP($A132,'Season 2'!AK$4:CN$104,16,0),"0"),
IFERROR(VLOOKUP($A132,'Season 3'!AK$4:CN$104,16,0),"0"),IFERROR(VLOOKUP($A132,'Season 4'!AK$4:CN$104,16,0),"0"),
IFERROR(VLOOKUP($A132,'Season 5'!AK$4:CN$104,16,0),"0"),IFERROR(VLOOKUP($A132,'Season 6'!AK$4:CN$104,16,0),"0"),
IFERROR(VLOOKUP($A132,'Season 7'!AK$4:CN$104,16,0),"0"),IFERROR(VLOOKUP($A132,'Season 8'!AK$4:CN$104,16,0),"0"),
IFERROR(VLOOKUP($A132,'Season 9'!AK$4:CN$104,16,0),"0"),IFERROR(VLOOKUP($A132,'Season 10'!AK$4:CN$104,16,0),"0"),
IFERROR(VLOOKUP($A132,'Season 11'!AK$4:CN$104,16,0),"0"),IFERROR(VLOOKUP($A132,'Season 12'!AK$4:CN$104,16,0),"0"),
IFERROR(VLOOKUP($A132,'Season 13'!AK$4:CN$104,16,0),"0"),IFERROR(VLOOKUP($A132,'Season 14'!AK$4:CN$104,16,0),"0"),IFERROR(VLOOKUP(A132,'Season 15'!AK$4:CN$104,16,0),"0"),)</f>
        <v>0</v>
      </c>
      <c r="P132" s="402">
        <f>SUM(
IFERROR(VLOOKUP($A132,'Season 1'!AJ$4:CM$104,17,0),"0"),IFERROR(VLOOKUP($A132,'Season 2'!AK$4:CN$104,17,0),"0"),
IFERROR(VLOOKUP($A132,'Season 3'!AK$4:CN$104,17,0),"0"),IFERROR(VLOOKUP($A132,'Season 4'!AK$4:CN$104,17,0),"0"),
IFERROR(VLOOKUP($A132,'Season 5'!AK$4:CN$104,17,0),"0"),IFERROR(VLOOKUP($A132,'Season 6'!AK$4:CN$104,17,0),"0"),
IFERROR(VLOOKUP($A132,'Season 7'!AK$4:CN$104,17,0),"0"),IFERROR(VLOOKUP($A132,'Season 8'!AK$4:CN$104,17,0),"0"),
IFERROR(VLOOKUP($A132,'Season 9'!AK$4:CN$104,17,0),"0"),IFERROR(VLOOKUP($A132,'Season 10'!AK$4:CN$104,17,0),"0"),
IFERROR(VLOOKUP($A132,'Season 11'!AK$4:CN$104,17,0),"0"),IFERROR(VLOOKUP($A132,'Season 12'!AK$4:CN$104,17,0),"0"),
IFERROR(VLOOKUP($A132,'Season 13'!AK$4:CN$104,17,0),"0"),IFERROR(VLOOKUP($A132,'Season 14'!AK$4:CN$104,17,0),"0"),IFERROR(VLOOKUP(A132,'Season 15'!AK$4:CN$104,17,0),"0"),)</f>
        <v>0</v>
      </c>
      <c r="Q132" s="403">
        <f>SUM(
IFERROR(VLOOKUP($A132,'Season 1'!AJ$4:CM$104,18,0),"0"),IFERROR(VLOOKUP($A132,'Season 2'!AK$4:CN$104,18,0),"0"),
IFERROR(VLOOKUP($A132,'Season 3'!AK$4:CN$104,18,0),"0"),IFERROR(VLOOKUP($A132,'Season 4'!AK$4:CN$104,18,0),"0"),
IFERROR(VLOOKUP($A132,'Season 5'!AK$4:CN$104,18,0),"0"),IFERROR(VLOOKUP($A132,'Season 6'!AK$4:CN$104,18,0),"0"),
IFERROR(VLOOKUP($A132,'Season 7'!AK$4:CN$104,18,0),"0"),IFERROR(VLOOKUP($A132,'Season 8'!AK$4:CN$104,18,0),"0"),
IFERROR(VLOOKUP($A132,'Season 9'!AK$4:CN$104,18,0),"0"),IFERROR(VLOOKUP($A132,'Season 10'!AK$4:CN$104,18,0),"0"),
IFERROR(VLOOKUP($A132,'Season 11'!AK$4:CN$104,18,0),"0"),IFERROR(VLOOKUP($A132,'Season 12'!AK$4:CN$104,18,0),"0"),
IFERROR(VLOOKUP($A132,'Season 13'!AK$4:CN$104,18,0),"0"),IFERROR(VLOOKUP($A132,'Season 14'!AK$4:CN$104,18,0),"0"),IFERROR(VLOOKUP(A132,'Season 15'!AK$4:CN$104,18,0),"0"),)</f>
        <v>0</v>
      </c>
      <c r="R132" s="398">
        <f>SUM(
IFERROR(VLOOKUP($A132,'Season 1'!AJ$4:CM$104,19,0),"0"),IFERROR(VLOOKUP($A132,'Season 2'!AK$4:CN$104,19,0),"0"),
IFERROR(VLOOKUP($A132,'Season 3'!AK$4:CN$104,19,0),"0"),IFERROR(VLOOKUP($A132,'Season 4'!AK$4:CN$104,19,0),"0"),
IFERROR(VLOOKUP($A132,'Season 5'!AK$4:CN$104,19,0),"0"),IFERROR(VLOOKUP($A132,'Season 6'!AK$4:CN$104,19,0),"0"),
IFERROR(VLOOKUP($A132,'Season 7'!AK$4:CN$104,19,0),"0"),IFERROR(VLOOKUP($A132,'Season 8'!AK$4:CN$104,19,0),"0"),
IFERROR(VLOOKUP($A132,'Season 9'!AK$4:CN$104,19,0),"0"),IFERROR(VLOOKUP($A132,'Season 10'!AK$4:CN$104,19,0),"0"),
IFERROR(VLOOKUP($A132,'Season 11'!AK$4:CN$104,19,0),"0"),IFERROR(VLOOKUP($A132,'Season 12'!AK$4:CN$104,19,0),"0"),
IFERROR(VLOOKUP($A132,'Season 13'!AK$4:CN$104,19,0),"0"),IFERROR(VLOOKUP($A132,'Season 14'!AK$4:CN$104,19,0),"0"),IFERROR(VLOOKUP(A132,'Season 15'!AK$4:CN$104,19,0),"0"),)</f>
        <v>0</v>
      </c>
      <c r="S132" s="518">
        <f>SUM(
IFERROR(VLOOKUP($A132,'Season 1'!AJ$4:CM$104,20,0),"0"),IFERROR(VLOOKUP($A132,'Season 2'!AK$4:CN$104,20,0),"0"),
IFERROR(VLOOKUP($A132,'Season 3'!AK$4:CN$104,20,0),"0"),IFERROR(VLOOKUP($A132,'Season 4'!AK$4:CN$104,20,0),"0"),
IFERROR(VLOOKUP($A132,'Season 5'!AK$4:CN$104,20,0),"0"),IFERROR(VLOOKUP($A132,'Season 6'!AK$4:CN$104,20,0),"0"),
IFERROR(VLOOKUP($A132,'Season 7'!AK$4:CN$104,20,0),"0"),IFERROR(VLOOKUP($A132,'Season 8'!AK$4:CN$104,20,0),"0"),
IFERROR(VLOOKUP($A132,'Season 9'!AK$4:CN$104,20,0),"0"),IFERROR(VLOOKUP($A132,'Season 10'!AK$4:CN$104,20,0),"0"),
IFERROR(VLOOKUP($A132,'Season 11'!AK$4:CN$104,20,0),"0"),IFERROR(VLOOKUP($A132,'Season 12'!AK$4:CN$104,20,0),"0"),
IFERROR(VLOOKUP($A132,'Season 13'!AK$4:CN$104,20,0),"0"),IFERROR(VLOOKUP($A132,'Season 14'!AK$4:CN$104,20,0),"0"),IFERROR(VLOOKUP(A132,'Season 15'!AK$4:CN$104,20,0),"0"),)</f>
        <v>0</v>
      </c>
      <c r="T132" s="21">
        <f>SUM(
IFERROR(VLOOKUP($A132,'Season 1'!AJ$4:CM$104,21,0),"0"),IFERROR(VLOOKUP($A132,'Season 2'!AK$4:CN$104,21,0),"0"),
IFERROR(VLOOKUP($A132,'Season 3'!AK$4:CN$104,21,0),"0"),IFERROR(VLOOKUP($A132,'Season 4'!AK$4:CN$104,21,0),"0"),
IFERROR(VLOOKUP($A132,'Season 5'!AK$4:CN$104,21,0),"0"),IFERROR(VLOOKUP($A132,'Season 6'!AK$4:CN$104,21,0),"0"),
IFERROR(VLOOKUP($A132,'Season 7'!AK$4:CN$104,21,0),"0"),IFERROR(VLOOKUP($A132,'Season 8'!AK$4:CN$104,21,0),"0"),
IFERROR(VLOOKUP($A132,'Season 9'!AK$4:CN$104,21,0),"0"),IFERROR(VLOOKUP($A132,'Season 10'!AK$4:CN$104,21,0),"0"),
IFERROR(VLOOKUP($A132,'Season 11'!AK$4:CN$104,21,0),"0"),IFERROR(VLOOKUP($A132,'Season 12'!AK$4:CN$104,21,0),"0"),
IFERROR(VLOOKUP($A132,'Season 13'!AK$4:CN$104,21,0),"0"),IFERROR(VLOOKUP($A132,'Season 14'!AK$4:CN$104,21,0),"0"),IFERROR(VLOOKUP(A132,'Season 15'!AK$4:CN$104,21,0),"0"),)</f>
        <v>0</v>
      </c>
      <c r="U132" s="402">
        <f>SUM(
IFERROR(VLOOKUP($A132,'Season 1'!AJ$4:CM$104,22,0),"0"),IFERROR(VLOOKUP($A132,'Season 2'!AK$4:CN$104,22,0),"0"),
IFERROR(VLOOKUP($A132,'Season 3'!AK$4:CN$104,22,0),"0"),IFERROR(VLOOKUP($A132,'Season 4'!AK$4:CN$104,22,0),"0"),
IFERROR(VLOOKUP($A132,'Season 5'!AK$4:CN$104,22,0),"0"),IFERROR(VLOOKUP($A132,'Season 6'!AK$4:CN$104,22,0),"0"),
IFERROR(VLOOKUP($A132,'Season 7'!AK$4:CN$104,22,0),"0"),IFERROR(VLOOKUP($A132,'Season 8'!AK$4:CN$104,22,0),"0"),
IFERROR(VLOOKUP($A132,'Season 9'!AK$4:CN$104,22,0),"0"),IFERROR(VLOOKUP($A132,'Season 10'!AK$4:CN$104,22,0),"0"),
IFERROR(VLOOKUP($A132,'Season 11'!AK$4:CN$104,22,0),"0"),IFERROR(VLOOKUP($A132,'Season 12'!AK$4:CN$104,22,0),"0"),
IFERROR(VLOOKUP($A132,'Season 13'!AK$4:CN$104,22,0),"0"),IFERROR(VLOOKUP($A132,'Season 14'!AK$4:CN$104,22,0),"0"),IFERROR(VLOOKUP(A132,'Season 15'!AK$4:CN$104,22,0),"0"),)</f>
        <v>0</v>
      </c>
      <c r="V132" s="403">
        <f>SUM(
IFERROR(VLOOKUP($A132,'Season 1'!AJ$4:CM$104,23,0),"0"),IFERROR(VLOOKUP($A132,'Season 2'!AK$4:CN$104,23,0),"0"),
IFERROR(VLOOKUP($A132,'Season 3'!AK$4:CN$104,23,0),"0"),IFERROR(VLOOKUP($A132,'Season 4'!AK$4:CN$104,23,0),"0"),
IFERROR(VLOOKUP($A132,'Season 5'!AK$4:CN$104,23,0),"0"),IFERROR(VLOOKUP($A132,'Season 6'!AK$4:CN$104,23,0),"0"),
IFERROR(VLOOKUP($A132,'Season 7'!AK$4:CN$104,23,0),"0"),IFERROR(VLOOKUP($A132,'Season 8'!AK$4:CN$104,23,0),"0"),
IFERROR(VLOOKUP($A132,'Season 9'!AK$4:CN$104,23,0),"0"),IFERROR(VLOOKUP($A132,'Season 10'!AK$4:CN$104,23,0),"0"),
IFERROR(VLOOKUP($A132,'Season 11'!AK$4:CN$104,23,0),"0"),IFERROR(VLOOKUP($A132,'Season 12'!AK$4:CN$104,23,0),"0"),
IFERROR(VLOOKUP($A132,'Season 13'!AK$4:CN$104,23,0),"0"),IFERROR(VLOOKUP($A132,'Season 14'!AK$4:CN$104,23,0),"0"),IFERROR(VLOOKUP($A132,'Season 15'!AK$4:CN$104,23,0),"0"),)</f>
        <v>0</v>
      </c>
      <c r="W132" s="398">
        <f>SUM(
IFERROR(VLOOKUP($A132,'Season 1'!AJ$4:CM$104,24,0),"0"),IFERROR(VLOOKUP($A132,'Season 2'!AK$4:CN$104,24,0),"0"),
IFERROR(VLOOKUP($A132,'Season 3'!AK$4:CN$104,24,0),"0"),IFERROR(VLOOKUP($A132,'Season 4'!AK$4:CN$104,24,0),"0"),
IFERROR(VLOOKUP($A132,'Season 5'!AK$4:CN$104,24,0),"0"),IFERROR(VLOOKUP($A132,'Season 6'!AK$4:CN$104,24,0),"0"),
IFERROR(VLOOKUP($A132,'Season 7'!AK$4:CN$104,24,0),"0"),IFERROR(VLOOKUP($A132,'Season 8'!AK$4:CN$104,24,0),"0"),
IFERROR(VLOOKUP($A132,'Season 9'!AK$4:CN$104,24,0),"0"),IFERROR(VLOOKUP($A132,'Season 10'!AK$4:CN$104,24,0),"0"),
IFERROR(VLOOKUP($A132,'Season 11'!AK$4:CN$104,24,0),"0"),IFERROR(VLOOKUP($A132,'Season 12'!AK$4:CN$104,24,0),"0"),
IFERROR(VLOOKUP($A132,'Season 13'!AK$4:CN$104,24,0),"0"),IFERROR(VLOOKUP($A132,'Season 14'!AK$4:CN$104,24,0),"0"),IFERROR(VLOOKUP($A132,'Season 15'!AK$4:CN$104,24,0),"0"),)</f>
        <v>0</v>
      </c>
      <c r="X132" s="518">
        <f>SUM(
IFERROR(VLOOKUP($A132,'Season 1'!AJ$4:CM$104,25,0),"0"),IFERROR(VLOOKUP($A132,'Season 2'!AK$4:CN$104,25,0),"0"),
IFERROR(VLOOKUP($A132,'Season 3'!AK$4:CN$104,25,0),"0"),IFERROR(VLOOKUP($A132,'Season 4'!AK$4:CN$104,25,0),"0"),
IFERROR(VLOOKUP($A132,'Season 5'!AK$4:CN$104,25,0),"0"),IFERROR(VLOOKUP($A132,'Season 6'!AK$4:CN$104,25,0),"0"),
IFERROR(VLOOKUP($A132,'Season 7'!AK$4:CN$104,25,0),"0"),IFERROR(VLOOKUP($A132,'Season 8'!AK$4:CN$104,25,0),"0"),
IFERROR(VLOOKUP($A132,'Season 9'!AK$4:CN$104,25,0),"0"),IFERROR(VLOOKUP($A132,'Season 10'!AK$4:CN$104,25,0),"0"),
IFERROR(VLOOKUP($A132,'Season 11'!AK$4:CN$104,25,0),"0"),IFERROR(VLOOKUP($A132,'Season 12'!AK$4:CN$104,25,0),"0"),
IFERROR(VLOOKUP($A132,'Season 13'!AK$4:CN$104,25,0),"0"),IFERROR(VLOOKUP($A132,'Season 14'!AK$4:CN$104,25,0),"0"),IFERROR(VLOOKUP($A132,'Season 15'!AK$4:CN$104,25,0),"0"),)</f>
        <v>0</v>
      </c>
      <c r="Y132" s="21">
        <f>SUM(
IFERROR(VLOOKUP($A132,'Season 1'!AJ$4:CM$104,26,0),"0"),IFERROR(VLOOKUP($A132,'Season 2'!AK$4:CN$104,26,0),"0"),
IFERROR(VLOOKUP($A132,'Season 3'!AK$4:CN$104,26,0),"0"),IFERROR(VLOOKUP($A132,'Season 4'!AK$4:CN$104,26,0),"0"),
IFERROR(VLOOKUP($A132,'Season 5'!AK$4:CN$104,26,0),"0"),IFERROR(VLOOKUP($A132,'Season 6'!AK$4:CN$104,26,0),"0"),
IFERROR(VLOOKUP($A132,'Season 7'!AK$4:CN$104,26,0),"0"),IFERROR(VLOOKUP($A132,'Season 8'!AK$4:CN$104,26,0),"0"),
IFERROR(VLOOKUP($A132,'Season 9'!AK$4:CN$104,26,0),"0"),IFERROR(VLOOKUP($A132,'Season 10'!AK$4:CN$104,26,0),"0"),
IFERROR(VLOOKUP($A132,'Season 11'!AK$4:CN$104,26,0),"0"),IFERROR(VLOOKUP($A132,'Season 12'!AK$4:CN$104,26,0),"0"),
IFERROR(VLOOKUP($A132,'Season 13'!AK$4:CN$104,26,0),"0"),IFERROR(VLOOKUP($A132,'Season 14'!AK$4:CN$104,26,0),"0"),IFERROR(VLOOKUP($A132,'Season 15'!AK$4:CN$104,26,0),"0"),)</f>
        <v>0</v>
      </c>
      <c r="Z132" s="402">
        <f>SUM(
IFERROR(VLOOKUP($A132,'Season 1'!AJ$4:CM$104,27,0),"0"),IFERROR(VLOOKUP($A132,'Season 2'!AK$4:CN$104,27,0),"0"),
IFERROR(VLOOKUP($A132,'Season 3'!AK$4:CN$104,27,0),"0"),IFERROR(VLOOKUP($A132,'Season 4'!AK$4:CN$104,27,0),"0"),
IFERROR(VLOOKUP($A132,'Season 5'!AK$4:CN$104,27,0),"0"),IFERROR(VLOOKUP($A132,'Season 6'!AK$4:CN$104,27,0),"0"),
IFERROR(VLOOKUP($A132,'Season 7'!AK$4:CN$104,27,0),"0"),IFERROR(VLOOKUP($A132,'Season 8'!AK$4:CN$104,27,0),"0"),
IFERROR(VLOOKUP($A132,'Season 9'!AK$4:CN$104,27,0),"0"),IFERROR(VLOOKUP($A132,'Season 10'!AK$4:CN$104,27,0),"0"),
IFERROR(VLOOKUP($A132,'Season 11'!AK$4:CN$104,27,0),"0"),IFERROR(VLOOKUP($A132,'Season 12'!AK$4:CN$104,27,0),"0"),
IFERROR(VLOOKUP($A132,'Season 13'!AK$4:CN$104,27,0),"0"),IFERROR(VLOOKUP($A132,'Season 14'!AK$4:CN$104,27,0),"0"),IFERROR(VLOOKUP($A132,'Season 15'!AK$4:CN$104,27,0),"0"),)</f>
        <v>0</v>
      </c>
      <c r="AA132" s="403">
        <f>SUM(
IFERROR(VLOOKUP($A132,'Season 1'!AJ$4:CM$104,28,0),"0"),IFERROR(VLOOKUP($A132,'Season 2'!AK$4:CN$104,28,0),"0"),
IFERROR(VLOOKUP($A132,'Season 3'!AK$4:CN$104,28,0),"0"),IFERROR(VLOOKUP($A132,'Season 4'!AK$4:CN$104,28,0),"0"),
IFERROR(VLOOKUP($A132,'Season 5'!AK$4:CN$104,28,0),"0"),IFERROR(VLOOKUP($A132,'Season 6'!AK$4:CN$104,28,0),"0"),
IFERROR(VLOOKUP($A132,'Season 7'!AK$4:CN$104,28,0),"0"),IFERROR(VLOOKUP($A132,'Season 8'!AK$4:CN$104,28,0),"0"),
IFERROR(VLOOKUP($A132,'Season 9'!AK$4:CN$104,28,0),"0"),IFERROR(VLOOKUP($A132,'Season 10'!AK$4:CN$104,28,0),"0"),
IFERROR(VLOOKUP($A132,'Season 11'!AK$4:CN$104,28,0),"0"),IFERROR(VLOOKUP($A132,'Season 12'!AK$4:CN$104,28,0),"0"),
IFERROR(VLOOKUP($A132,'Season 13'!AK$4:CN$104,28,0),"0"),IFERROR(VLOOKUP($A132,'Season 14'!AK$4:CN$104,28,0),"0"),IFERROR(VLOOKUP($A132,'Season 15'!AK$4:CN$104,28,0),"0"),)</f>
        <v>0</v>
      </c>
      <c r="AB132" s="398">
        <f>SUM(
IFERROR(VLOOKUP($A132,'Season 1'!AJ$4:CM$104,29,0),"0"),IFERROR(VLOOKUP($A132,'Season 2'!AK$4:CN$104,29,0),"0"),
IFERROR(VLOOKUP($A132,'Season 3'!AK$4:CN$104,29,0),"0"),IFERROR(VLOOKUP($A132,'Season 4'!AK$4:CN$104,29,0),"0"),
IFERROR(VLOOKUP($A132,'Season 5'!AK$4:CN$104,29,0),"0"),IFERROR(VLOOKUP($A132,'Season 6'!AK$4:CN$104,29,0),"0"),
IFERROR(VLOOKUP($A132,'Season 7'!AK$4:CN$104,29,0),"0"),IFERROR(VLOOKUP($A132,'Season 8'!AK$4:CN$104,29,0),"0"),
IFERROR(VLOOKUP($A132,'Season 9'!AK$4:CN$104,29,0),"0"),IFERROR(VLOOKUP($A132,'Season 10'!AK$4:CN$104,29,0),"0"),
IFERROR(VLOOKUP($A132,'Season 11'!AK$4:CN$104,29,0),"0"),IFERROR(VLOOKUP($A132,'Season 12'!AK$4:CN$104,29,0),"0"),
IFERROR(VLOOKUP($A132,'Season 13'!AK$4:CN$104,29,0),"0"),IFERROR(VLOOKUP($A132,'Season 14'!AK$4:CN$104,29,0),"0"),IFERROR(VLOOKUP($A132,'Season 15'!AK$4:CN$104,29,0),"0"),)</f>
        <v>0</v>
      </c>
      <c r="AC132" s="518">
        <f>SUM(
IFERROR(VLOOKUP($A132,'Season 1'!AJ$4:CM$104,30,0),"0"),IFERROR(VLOOKUP($A132,'Season 2'!AK$4:CN$104,30,0),"0"),
IFERROR(VLOOKUP($A132,'Season 3'!AK$4:CN$104,30,0),"0"),IFERROR(VLOOKUP($A132,'Season 4'!AK$4:CN$104,30,0),"0"),
IFERROR(VLOOKUP($A132,'Season 5'!AK$4:CN$104,30,0),"0"),IFERROR(VLOOKUP($A132,'Season 6'!AK$4:CN$104,30,0),"0"),
IFERROR(VLOOKUP($A132,'Season 7'!AK$4:CN$104,30,0),"0"),IFERROR(VLOOKUP($A132,'Season 8'!AK$4:CN$104,30,0),"0"),
IFERROR(VLOOKUP($A132,'Season 9'!AK$4:CN$104,30,0),"0"),IFERROR(VLOOKUP($A132,'Season 10'!AK$4:CN$104,30,0),"0"),
IFERROR(VLOOKUP($A132,'Season 11'!AK$4:CN$104,30,0),"0"),IFERROR(VLOOKUP($A132,'Season 12'!AK$4:CN$104,30,0),"0"),
IFERROR(VLOOKUP($A132,'Season 13'!AK$4:CN$104,30,0),"0"),IFERROR(VLOOKUP($A132,'Season 14'!AK$4:CN$104,30,0),"0"),IFERROR(VLOOKUP($A132,'Season 15'!AK$4:CN$104,30,0),"0"),)</f>
        <v>0</v>
      </c>
      <c r="AD132" s="21">
        <f>SUM(
IFERROR(VLOOKUP($A132,'Season 1'!AJ$4:CM$104,31,0),"0"),IFERROR(VLOOKUP($A132,'Season 2'!AK$4:CN$104,31,0),"0"),
IFERROR(VLOOKUP($A132,'Season 3'!AK$4:CN$104,31,0),"0"),IFERROR(VLOOKUP($A132,'Season 4'!AK$4:CN$104,31,0),"0"),
IFERROR(VLOOKUP($A132,'Season 5'!AK$4:CN$104,31,0),"0"),IFERROR(VLOOKUP($A132,'Season 6'!AK$4:CN$104,31,0),"0"),
IFERROR(VLOOKUP($A132,'Season 7'!AK$4:CN$104,31,0),"0"),IFERROR(VLOOKUP($A132,'Season 8'!AK$4:CN$104,31,0),"0"),
IFERROR(VLOOKUP($A132,'Season 9'!AK$4:CN$104,31,0),"0"),IFERROR(VLOOKUP($A132,'Season 10'!AK$4:CN$104,31,0),"0"),
IFERROR(VLOOKUP($A132,'Season 11'!AK$4:CN$104,31,0),"0"),IFERROR(VLOOKUP($A132,'Season 12'!AK$4:CN$104,31,0),"0"),
IFERROR(VLOOKUP($A132,'Season 13'!AK$4:CN$104,31,0),"0"),IFERROR(VLOOKUP($A132,'Season 14'!AK$4:CN$104,31,0),"0"),IFERROR(VLOOKUP($A132,'Season 15'!AK$4:CN$104,31,0),"0"),)</f>
        <v>0</v>
      </c>
      <c r="AE132" s="402">
        <f>SUM(
IFERROR(VLOOKUP($A132,'Season 1'!AJ$4:CM$104,32,0),"0"),IFERROR(VLOOKUP($A132,'Season 2'!AK$4:CN$104,32,0),"0"),
IFERROR(VLOOKUP($A132,'Season 3'!AK$4:CN$104,32,0),"0"),IFERROR(VLOOKUP($A132,'Season 4'!AK$4:CN$104,32,0),"0"),
IFERROR(VLOOKUP($A132,'Season 5'!AK$4:CN$104,32,0),"0"),IFERROR(VLOOKUP($A132,'Season 6'!AK$4:CN$104,32,0),"0"),
IFERROR(VLOOKUP($A132,'Season 7'!AK$4:CN$104,32,0),"0"),IFERROR(VLOOKUP($A132,'Season 8'!AK$4:CN$104,32,0),"0"),
IFERROR(VLOOKUP($A132,'Season 9'!AK$4:CN$104,32,0),"0"),IFERROR(VLOOKUP($A132,'Season 10'!AK$4:CN$104,32,0),"0"),
IFERROR(VLOOKUP($A132,'Season 11'!AK$4:CN$104,32,0),"0"),IFERROR(VLOOKUP($A132,'Season 12'!AK$4:CN$104,32,0),"0"),
IFERROR(VLOOKUP($A132,'Season 13'!AK$4:CN$104,32,0),"0"),IFERROR(VLOOKUP($A132,'Season 14'!AK$4:CN$104,32,0),"0"),IFERROR(VLOOKUP($A132,'Season 15'!AK$4:CN$104,32,0),"0"),)</f>
        <v>0</v>
      </c>
      <c r="AF132" s="403">
        <f>SUM(IFERROR(VLOOKUP($A132,'Season 2'!AK$4:CN$104,33,0),"0"),
IFERROR(VLOOKUP($A132,'Season 3'!AK$4:CN$104,33,0),"0"),IFERROR(VLOOKUP($A132,'Season 4'!AK$4:CN$104,33,0),"0"),
IFERROR(VLOOKUP($A132,'Season 5'!AK$4:CN$104,33,0),"0"),IFERROR(VLOOKUP($A132,'Season 6'!AK$4:CN$104,33,0),"0"),
IFERROR(VLOOKUP($A132,'Season 7'!AK$4:CN$104,33,0),"0"),IFERROR(VLOOKUP($A132,'Season 8'!AK$4:CN$104,33,0),"0"),
IFERROR(VLOOKUP($A132,'Season 9'!AK$4:CN$104,33,0),"0"),IFERROR(VLOOKUP($A132,'Season 10'!AK$4:CN$104,33,0),"0"),
IFERROR(VLOOKUP($A132,'Season 11'!AK$4:CN$104,33,0),"0"),IFERROR(VLOOKUP($A132,'Season 12'!AK$4:CN$104,33,0),"0"),
IFERROR(VLOOKUP($A132,'Season 13'!AK$4:CN$104,33,0),"0"),IFERROR(VLOOKUP($A132,'Season 14'!AK$4:CN$104,33,0),"0"),IFERROR(VLOOKUP($A132,'Season 15'!AK$4:CN$104,33,0),"0"),)</f>
        <v>0</v>
      </c>
      <c r="AG132" s="398">
        <f>SUM(IFERROR(VLOOKUP($A132,'Season 2'!AK$4:CN$104,34,0),"0"),
IFERROR(VLOOKUP($A132,'Season 3'!AK$4:CN$104,34,0),"0"),IFERROR(VLOOKUP($A132,'Season 4'!AK$4:CN$104,34,0),"0"),
IFERROR(VLOOKUP($A132,'Season 5'!AK$4:CN$104,34,0),"0"),IFERROR(VLOOKUP($A132,'Season 6'!AK$4:CN$104,34,0),"0"),
IFERROR(VLOOKUP($A132,'Season 7'!AK$4:CN$104,34,0),"0"),IFERROR(VLOOKUP($A132,'Season 8'!AK$4:CN$104,34,0),"0"),
IFERROR(VLOOKUP($A132,'Season 9'!AK$4:CN$104,34,0),"0"),IFERROR(VLOOKUP($A132,'Season 10'!AK$4:CN$104,34,0),"0"),
IFERROR(VLOOKUP($A132,'Season 11'!AK$4:CN$104,34,0),"0"),IFERROR(VLOOKUP($A132,'Season 12'!AK$4:CN$104,34,0),"0"),
IFERROR(VLOOKUP($A132,'Season 13'!AK$4:CN$104,34,0),"0"),IFERROR(VLOOKUP($A132,'Season 14'!AK$4:CN$104,34,0),"0"),IFERROR(VLOOKUP($A132,'Season 15'!AK$4:CN$104,34,0),"0"),)</f>
        <v>0</v>
      </c>
      <c r="AH132" s="518">
        <f>SUM(IFERROR(VLOOKUP($A132,'Season 2'!AK$4:CN$104,35,0),"0"),
IFERROR(VLOOKUP($A132,'Season 3'!AK$4:CN$104,35,0),"0"),IFERROR(VLOOKUP($A132,'Season 4'!AK$4:CN$104,35,0),"0"),
IFERROR(VLOOKUP($A132,'Season 5'!AK$4:CN$104,35,0),"0"),IFERROR(VLOOKUP($A132,'Season 6'!AK$4:CN$104,35,0),"0"),
IFERROR(VLOOKUP($A132,'Season 7'!AK$4:CN$104,35,0),"0"),IFERROR(VLOOKUP($A132,'Season 8'!AK$4:CN$104,35,0),"0"),
IFERROR(VLOOKUP($A132,'Season 9'!AK$4:CN$104,35,0),"0"),IFERROR(VLOOKUP($A132,'Season 10'!AK$4:CN$104,35,0),"0"),
IFERROR(VLOOKUP($A132,'Season 11'!AK$4:CN$104,35,0),"0"),IFERROR(VLOOKUP($A132,'Season 12'!AK$4:CN$104,35,0),"0"),
IFERROR(VLOOKUP($A132,'Season 13'!AK$4:CN$104,35,0),"0"),IFERROR(VLOOKUP($A132,'Season 14'!AK$4:CN$104,35,0),"0"),IFERROR(VLOOKUP($A132,'Season 15'!AK$4:CN$104,35,0),"0"),)</f>
        <v>0</v>
      </c>
      <c r="AI132" s="21">
        <f>SUM(IFERROR(VLOOKUP($A132,'Season 2'!AK$4:CN$104,36,0),"0"),
IFERROR(VLOOKUP($A132,'Season 3'!AK$4:CN$104,36,0),"0"),IFERROR(VLOOKUP($A132,'Season 4'!AK$4:CN$104,36,0),"0"),
IFERROR(VLOOKUP($A132,'Season 5'!AK$4:CN$104,36,0),"0"),IFERROR(VLOOKUP($A132,'Season 6'!AK$4:CN$104,36,0),"0"),
IFERROR(VLOOKUP($A132,'Season 7'!AK$4:CN$104,36,0),"0"),IFERROR(VLOOKUP($A132,'Season 8'!AK$4:CN$104,36,0),"0"),
IFERROR(VLOOKUP($A132,'Season 9'!AK$4:CN$104,36,0),"0"),IFERROR(VLOOKUP($A132,'Season 10'!AK$4:CN$104,36,0),"0"),
IFERROR(VLOOKUP($A132,'Season 11'!AK$4:CN$104,36,0),"0"),IFERROR(VLOOKUP($A132,'Season 12'!AK$4:CN$104,36,0),"0"),
IFERROR(VLOOKUP($A132,'Season 13'!AK$4:CN$104,36,0),"0"),IFERROR(VLOOKUP($A132,'Season 14'!AK$4:CN$104,36,0),"0"),IFERROR(VLOOKUP($A132,'Season 15'!AK$4:CN$104,36,0),"0"),)</f>
        <v>0</v>
      </c>
      <c r="AJ132" s="402">
        <f>SUM(IFERROR(VLOOKUP($A132,'Season 2'!AK$4:CN$104,37,0),"0"),
IFERROR(VLOOKUP($A132,'Season 3'!AK$4:CN$104,37,0),"0"),IFERROR(VLOOKUP($A132,'Season 4'!AK$4:CN$104,37,0),"0"),
IFERROR(VLOOKUP($A132,'Season 5'!AK$4:CN$104,37,0),"0"),IFERROR(VLOOKUP($A132,'Season 6'!AK$4:CN$104,37,0),"0"),
IFERROR(VLOOKUP($A132,'Season 7'!AK$4:CN$104,37,0),"0"),IFERROR(VLOOKUP($A132,'Season 8'!AK$4:CN$104,37,0),"0"),
IFERROR(VLOOKUP($A132,'Season 9'!AK$4:CN$104,37,0),"0"),IFERROR(VLOOKUP($A132,'Season 10'!AK$4:CN$104,37,0),"0"),
IFERROR(VLOOKUP($A132,'Season 11'!AK$4:CN$104,37,0),"0"),IFERROR(VLOOKUP($A132,'Season 12'!AK$4:CN$104,37,0),"0"),
IFERROR(VLOOKUP($A132,'Season 13'!AK$4:CN$104,37,0),"0"),IFERROR(VLOOKUP($A132,'Season 14'!AK$4:CN$104,37,0),"0"),IFERROR(VLOOKUP($A132,'Season 15'!AK$4:CN$104,37,0),"0"),)</f>
        <v>0</v>
      </c>
      <c r="AK132" s="403">
        <f>SUM(IFERROR(VLOOKUP($A132,'Season 1'!AJ$4:CM$104,33,0),"0"),IFERROR(VLOOKUP($A132,'Season 2'!AK$4:CN$104,38,0),"0"),
IFERROR(VLOOKUP($A132,'Season 3'!AK$4:CN$104,38,0),"0"),IFERROR(VLOOKUP($A132,'Season 4'!AK$4:CN$104,38,0),"0"),
IFERROR(VLOOKUP($A132,'Season 5'!AK$4:CN$104,38,0),"0"),IFERROR(VLOOKUP($A132,'Season 6'!AK$4:CN$104,38,0),"0"),
IFERROR(VLOOKUP($A132,'Season 7'!AK$4:CN$104,38,0),"0"),IFERROR(VLOOKUP($A132,'Season 8'!AK$4:CN$104,38,0),"0"),
IFERROR(VLOOKUP($A132,'Season 9'!AK$4:CN$104,38,0),"0"),IFERROR(VLOOKUP($A132,'Season 10'!AK$4:CN$104,38,0),"0"),
IFERROR(VLOOKUP($A132,'Season 11'!AK$4:CN$104,38,0),"0"),IFERROR(VLOOKUP($A132,'Season 12'!AK$4:CN$104,38,0),"0"),
IFERROR(VLOOKUP($A132,'Season 13'!AK$4:CN$104,38,0),"0"),IFERROR(VLOOKUP($A132,'Season 14'!AK$4:CN$104,38,0),"0"),IFERROR(VLOOKUP($A132,'Season 15'!AK$4:CN$104,38,0),"0"),)</f>
        <v>0</v>
      </c>
      <c r="AL132" s="398">
        <f>SUM(IFERROR(VLOOKUP($A132,'Season 1'!AJ$4:CM$104,34,0),"0"),IFERROR(VLOOKUP($A132,'Season 2'!AK$4:CN$104,39,0),"0"),
IFERROR(VLOOKUP($A132,'Season 3'!AK$4:CN$104,39,0),"0"),IFERROR(VLOOKUP($A132,'Season 4'!AK$4:CN$104,39,0),"0"),
IFERROR(VLOOKUP($A132,'Season 5'!AK$4:CN$104,39,0),"0"),IFERROR(VLOOKUP($A132,'Season 6'!AK$4:CN$104,39,0),"0"),
IFERROR(VLOOKUP($A132,'Season 7'!AK$4:CN$104,39,0),"0"),IFERROR(VLOOKUP($A132,'Season 8'!AK$4:CN$104,39,0),"0"),
IFERROR(VLOOKUP($A132,'Season 9'!AK$4:CN$104,39,0),"0"),IFERROR(VLOOKUP($A132,'Season 10'!AK$4:CN$104,39,0),"0"),
IFERROR(VLOOKUP($A132,'Season 11'!AK$4:CN$104,39,0),"0"),IFERROR(VLOOKUP($A132,'Season 12'!AK$4:CN$104,39,0),"0"),
IFERROR(VLOOKUP($A132,'Season 13'!AK$4:CN$104,39,0),"0"),IFERROR(VLOOKUP($A132,'Season 14'!AK$4:CN$104,39,0),"0"),IFERROR(VLOOKUP($A132,'Season 15'!AK$4:CN$104,39,0),"0"),)</f>
        <v>0</v>
      </c>
      <c r="AM132" s="518">
        <f>SUM(IFERROR(VLOOKUP($A132,'Season 1'!AJ$4:CM$104,35,0),"0"),IFERROR(VLOOKUP($A132,'Season 2'!AK$4:CN$104,40,0),"0"),
IFERROR(VLOOKUP($A132,'Season 3'!AK$4:CN$104,40,0),"0"),IFERROR(VLOOKUP($A132,'Season 4'!AK$4:CN$104,40,0),"0"),
IFERROR(VLOOKUP($A132,'Season 5'!AK$4:CN$104,40,0),"0"),IFERROR(VLOOKUP($A132,'Season 6'!AK$4:CN$104,40,0),"0"),
IFERROR(VLOOKUP($A132,'Season 7'!AK$4:CN$104,40,0),"0"),IFERROR(VLOOKUP($A132,'Season 8'!AK$4:CN$104,40,0),"0"),
IFERROR(VLOOKUP($A132,'Season 9'!AK$4:CN$104,40,0),"0"),IFERROR(VLOOKUP($A132,'Season 10'!AK$4:CN$104,40,0),"0"),
IFERROR(VLOOKUP($A132,'Season 11'!AK$4:CN$104,40,0),"0"),IFERROR(VLOOKUP($A132,'Season 12'!AK$4:CN$104,40,0),"0"),
IFERROR(VLOOKUP($A132,'Season 13'!AK$4:CN$104,40,0),"0"),IFERROR(VLOOKUP($A132,'Season 14'!AK$4:CN$104,40,0),"0"),IFERROR(VLOOKUP($A132,'Season 15'!AK$4:CN$104,40,0),"0"),)</f>
        <v>0</v>
      </c>
      <c r="AN132" s="21">
        <f>SUM(IFERROR(VLOOKUP($A132,'Season 1'!AJ$4:CM$104,36,0),"0"),IFERROR(VLOOKUP($A132,'Season 2'!AK$4:CN$104,41,0),"0"),
IFERROR(VLOOKUP($A132,'Season 3'!AK$4:CN$104,41,0),"0"),IFERROR(VLOOKUP($A132,'Season 4'!AK$4:CN$104,41,0),"0"),
IFERROR(VLOOKUP($A132,'Season 5'!AK$4:CN$104,41,0),"0"),IFERROR(VLOOKUP($A132,'Season 6'!AK$4:CN$104,41,0),"0"),
IFERROR(VLOOKUP($A132,'Season 7'!AK$4:CN$104,41,0),"0"),IFERROR(VLOOKUP($A132,'Season 8'!AK$4:CN$104,41,0),"0"),
IFERROR(VLOOKUP($A132,'Season 9'!AK$4:CN$104,41,0),"0"),IFERROR(VLOOKUP($A132,'Season 10'!AK$4:CN$104,41,0),"0"),
IFERROR(VLOOKUP($A132,'Season 11'!AK$4:CN$104,41,0),"0"),IFERROR(VLOOKUP($A132,'Season 12'!AK$4:CN$104,41,0),"0"),
IFERROR(VLOOKUP($A132,'Season 13'!AK$4:CN$104,41,0),"0"),IFERROR(VLOOKUP($A132,'Season 14'!AK$4:CN$104,41,0),"0"),IFERROR(VLOOKUP($A132,'Season 15'!AK$4:CN$104,41,0),"0"),)</f>
        <v>0</v>
      </c>
      <c r="AO132" s="402">
        <f>SUM(IFERROR(VLOOKUP($A132,'Season 1'!AJ$4:CM$104,37,0),"0"),IFERROR(VLOOKUP($A132,'Season 2'!AK$4:CN$104,42,0),"0"),
IFERROR(VLOOKUP($A132,'Season 3'!AK$4:CN$104,42,0),"0"),IFERROR(VLOOKUP($A132,'Season 4'!AK$4:CN$104,42,0),"0"),
IFERROR(VLOOKUP($A132,'Season 5'!AK$4:CN$104,42,0),"0"),IFERROR(VLOOKUP($A132,'Season 6'!AK$4:CN$104,42,0),"0"),
IFERROR(VLOOKUP($A132,'Season 7'!AK$4:CN$104,42,0),"0"),IFERROR(VLOOKUP($A132,'Season 8'!AK$4:CN$104,42,0),"0"),
IFERROR(VLOOKUP($A132,'Season 9'!AK$4:CN$104,42,0),"0"),IFERROR(VLOOKUP($A132,'Season 10'!AK$4:CN$104,42,0),"0"),
IFERROR(VLOOKUP($A132,'Season 11'!AK$4:CN$104,42,0),"0"),IFERROR(VLOOKUP($A132,'Season 12'!AK$4:CN$104,42,0),"0"),
IFERROR(VLOOKUP($A132,'Season 13'!AK$4:CN$104,42,0),"0"),IFERROR(VLOOKUP($A132,'Season 14'!AK$4:CN$104,42,0),"0"),IFERROR(VLOOKUP($A132,'Season 15'!AK$4:CN$104,42,0),"0"),)</f>
        <v>0</v>
      </c>
      <c r="AP132" s="403">
        <f>SUM(IFERROR(VLOOKUP($A132,'Season 1'!AJ$4:CM$104,43,0),"0"),IFERROR(VLOOKUP($A132,'Season 2'!AK$4:CN$104,43,0),"0"),
IFERROR(VLOOKUP($A132,'Season 3'!AK$4:CN$104,43,0),"0"),IFERROR(VLOOKUP($A132,'Season 4'!AK$4:CN$104,43,0),"0"),
IFERROR(VLOOKUP($A132,'Season 5'!AK$4:CN$104,43,0),"0"),IFERROR(VLOOKUP($A132,'Season 6'!AK$4:CN$104,43,0),"0"),
IFERROR(VLOOKUP($A132,'Season 7'!AK$4:CN$104,43,0),"0"),IFERROR(VLOOKUP($A132,'Season 8'!AK$4:CN$104,43,0),"0"),
IFERROR(VLOOKUP($A132,'Season 9'!AK$4:CN$104,43,0),"0"),IFERROR(VLOOKUP($A132,'Season 10'!AK$4:CN$104,43,0),"0"),
IFERROR(VLOOKUP($A132,'Season 11'!AK$4:CN$104,43,0),"0"),IFERROR(VLOOKUP($A132,'Season 12'!AK$4:CN$104,43,0),"0"),
IFERROR(VLOOKUP($A132,'Season 13'!AK$4:CN$104,43,0),"0"),IFERROR(VLOOKUP($A132,'Season 14'!AK$4:CN$104,43,0),"0"),IFERROR(VLOOKUP($A132,'Season 15'!AK$4:CN$104,43,0),"0"),)</f>
        <v>0</v>
      </c>
      <c r="AQ132" s="398">
        <f>SUM(IFERROR(VLOOKUP($A132,'Season 1'!AJ$4:CM$104,44,0),"0"),IFERROR(VLOOKUP($A132,'Season 2'!AK$4:CN$104,44,0),"0"),
IFERROR(VLOOKUP($A132,'Season 3'!AK$4:CN$104,44,0),"0"),IFERROR(VLOOKUP($A132,'Season 4'!AK$4:CN$104,44,0),"0"),
IFERROR(VLOOKUP($A132,'Season 5'!AK$4:CN$104,44,0),"0"),IFERROR(VLOOKUP($A132,'Season 6'!AK$4:CN$104,44,0),"0"),
IFERROR(VLOOKUP($A132,'Season 7'!AK$4:CN$104,44,0),"0"),IFERROR(VLOOKUP($A132,'Season 8'!AK$4:CN$104,44,0),"0"),
IFERROR(VLOOKUP($A132,'Season 9'!AK$4:CN$104,44,0),"0"),IFERROR(VLOOKUP($A132,'Season 10'!AK$4:CN$104,44,0),"0"),
IFERROR(VLOOKUP($A132,'Season 11'!AK$4:CN$104,44,0),"0"),IFERROR(VLOOKUP($A132,'Season 12'!AK$4:CN$104,44,0),"0"),
IFERROR(VLOOKUP($A132,'Season 13'!AK$4:CN$104,44,0),"0"),IFERROR(VLOOKUP($A132,'Season 14'!AK$4:CN$104,44,0),"0"),IFERROR(VLOOKUP($A132,'Season 15'!AK$4:CN$104,44,0),"0"),)</f>
        <v>0</v>
      </c>
      <c r="AR132" s="518">
        <f>SUM(IFERROR(VLOOKUP($A132,'Season 1'!AJ$4:CM$104,45,0),"0"),IFERROR(VLOOKUP($A132,'Season 2'!AK$4:CN$104,45,0),"0"),
IFERROR(VLOOKUP($A132,'Season 3'!AK$4:CN$104,45,0),"0"),IFERROR(VLOOKUP($A132,'Season 4'!AK$4:CN$104,45,0),"0"),
IFERROR(VLOOKUP($A132,'Season 5'!AK$4:CN$104,45,0),"0"),IFERROR(VLOOKUP($A132,'Season 6'!AK$4:CN$104,45,0),"0"),
IFERROR(VLOOKUP($A132,'Season 7'!AK$4:CN$104,45,0),"0"),IFERROR(VLOOKUP($A132,'Season 8'!AK$4:CN$104,45,0),"0"),
IFERROR(VLOOKUP($A132,'Season 9'!AK$4:CN$104,45,0),"0"),IFERROR(VLOOKUP($A132,'Season 10'!AK$4:CN$104,45,0),"0"),
IFERROR(VLOOKUP($A132,'Season 11'!AK$4:CN$104,45,0),"0"),IFERROR(VLOOKUP($A132,'Season 12'!AK$4:CN$104,45,0),"0"),
IFERROR(VLOOKUP($A132,'Season 13'!AK$4:CN$104,45,0),"0"),IFERROR(VLOOKUP($A132,'Season 14'!AK$4:CN$104,45,0),"0"),IFERROR(VLOOKUP($A132,'Season 15'!AK$4:CN$104,45,0),"0"),)</f>
        <v>0</v>
      </c>
      <c r="AS132" s="21">
        <f>SUM(IFERROR(VLOOKUP($A132,'Season 1'!AJ$4:CM$104,46,0),"0"),IFERROR(VLOOKUP($A132,'Season 2'!AK$4:CN$104,46,0),"0"),
IFERROR(VLOOKUP($A132,'Season 3'!AK$4:CN$104,46,0),"0"),IFERROR(VLOOKUP($A132,'Season 4'!AK$4:CN$104,46,0),"0"),
IFERROR(VLOOKUP($A132,'Season 5'!AK$4:CN$104,46,0),"0"),IFERROR(VLOOKUP($A132,'Season 6'!AK$4:CN$104,46,0),"0"),
IFERROR(VLOOKUP($A132,'Season 7'!AK$4:CN$104,46,0),"0"),IFERROR(VLOOKUP($A132,'Season 8'!AK$4:CN$104,46,0),"0"),
IFERROR(VLOOKUP($A132,'Season 9'!AK$4:CN$104,46,0),"0"),IFERROR(VLOOKUP($A132,'Season 10'!AK$4:CN$104,46,0),"0"),
IFERROR(VLOOKUP($A132,'Season 11'!AK$4:CN$104,46,0),"0"),IFERROR(VLOOKUP($A132,'Season 12'!AK$4:CN$104,46,0),"0"),
IFERROR(VLOOKUP($A132,'Season 13'!AK$4:CN$104,46,0),"0"),IFERROR(VLOOKUP($A132,'Season 14'!AK$4:CN$104,46,0),"0"),IFERROR(VLOOKUP($A132,'Season 15'!AK$4:CN$104,46,0),"0"),)</f>
        <v>0</v>
      </c>
      <c r="AT132" s="402">
        <f>SUM(IFERROR(VLOOKUP($A132,'Season 1'!AJ$4:CM$104,47,0),"0"),IFERROR(VLOOKUP($A132,'Season 2'!AK$4:CN$104,47,0),"0"),
IFERROR(VLOOKUP($A132,'Season 3'!AK$4:CN$104,47,0),"0"),IFERROR(VLOOKUP($A132,'Season 4'!AK$4:CN$104,47,0),"0"),
IFERROR(VLOOKUP($A132,'Season 5'!AK$4:CN$104,47,0),"0"),IFERROR(VLOOKUP($A132,'Season 6'!AK$4:CN$104,47,0),"0"),
IFERROR(VLOOKUP($A132,'Season 7'!AK$4:CN$104,47,0),"0"),IFERROR(VLOOKUP($A132,'Season 8'!AK$4:CN$104,47,0),"0"),
IFERROR(VLOOKUP($A132,'Season 9'!AK$4:CN$104,47,0),"0"),IFERROR(VLOOKUP($A132,'Season 10'!AK$4:CN$104,47,0),"0"),
IFERROR(VLOOKUP($A132,'Season 11'!AK$4:CN$104,47,0),"0"),IFERROR(VLOOKUP($A132,'Season 12'!AK$4:CN$104,47,0),"0"),
IFERROR(VLOOKUP($A132,'Season 13'!AK$4:CN$104,47,0),"0"),IFERROR(VLOOKUP($A132,'Season 14'!AK$4:CN$104,47,0),"0"),IFERROR(VLOOKUP($A132,'Season 15'!AK$4:CN$104,47,0),"0"),)</f>
        <v>0</v>
      </c>
      <c r="AU132" s="403">
        <f>SUM(IFERROR(VLOOKUP($A132,'Season 3'!AK$4:CN$104,48,0),"0"),IFERROR(VLOOKUP($A132,'Season 4'!AK$4:CN$104,48,0),"0"),
IFERROR(VLOOKUP($A132,'Season 5'!AK$4:CN$104,48,0),"0"),IFERROR(VLOOKUP($A132,'Season 6'!AK$4:CN$104,48,0),"0"),
IFERROR(VLOOKUP($A132,'Season 7'!AK$4:CN$104,48,0),"0"),IFERROR(VLOOKUP($A132,'Season 8'!AK$4:CN$104,48,0),"0"),
IFERROR(VLOOKUP($A132,'Season 9'!AK$4:CN$104,48,0),"0"),IFERROR(VLOOKUP($A132,'Season 10'!AK$4:CN$104,48,0),"0"),
IFERROR(VLOOKUP($A132,'Season 11'!AK$4:CN$104,48,0),"0"),IFERROR(VLOOKUP($A132,'Season 12'!AK$4:CN$104,48,0),"0"),
IFERROR(VLOOKUP($A132,'Season 13'!AK$4:CN$104,48,0),"0"),IFERROR(VLOOKUP($A132,'Season 14'!AK$4:CN$104,48,0),"0"),IFERROR(VLOOKUP($A132,'Season 15'!AK$4:CN$104,48,0),"0"),)</f>
        <v>0</v>
      </c>
      <c r="AV132" s="398">
        <f>SUM(IFERROR(VLOOKUP($A132,'Season 3'!AK$4:CN$104,49,0),"0"),IFERROR(VLOOKUP($A132,'Season 4'!AK$4:CN$104,49,0),"0"),
IFERROR(VLOOKUP($A132,'Season 5'!AK$4:CN$104,49,0),"0"),IFERROR(VLOOKUP($A132,'Season 6'!AK$4:CN$104,49,0),"0"),
IFERROR(VLOOKUP($A132,'Season 7'!AK$4:CN$104,49,0),"0"),IFERROR(VLOOKUP($A132,'Season 8'!AK$4:CN$104,49,0),"0"),
IFERROR(VLOOKUP($A132,'Season 9'!AK$4:CN$104,49,0),"0"),IFERROR(VLOOKUP($A132,'Season 10'!AK$4:CN$104,49,0),"0"),
IFERROR(VLOOKUP($A132,'Season 11'!AK$4:CN$104,49,0),"0"),IFERROR(VLOOKUP($A132,'Season 12'!AK$4:CN$104,49,0),"0"),
IFERROR(VLOOKUP($A132,'Season 13'!AK$4:CN$104,49,0),"0"),IFERROR(VLOOKUP($A132,'Season 14'!AK$4:CN$104,49,0),"0"),IFERROR(VLOOKUP($A132,'Season 15'!AK$4:CN$104,49,0),"0"),)</f>
        <v>0</v>
      </c>
      <c r="AW132" s="518">
        <f>SUM(IFERROR(VLOOKUP($A132,'Season 3'!AK$4:CN$104,50,0),"0"),IFERROR(VLOOKUP($A132,'Season 4'!AK$4:CN$104,50,0),"0"),
IFERROR(VLOOKUP($A132,'Season 5'!AK$4:CN$104,50,0),"0"),IFERROR(VLOOKUP($A132,'Season 6'!AK$4:CN$104,50,0),"0"),
IFERROR(VLOOKUP($A132,'Season 7'!AK$4:CN$104,50,0),"0"),IFERROR(VLOOKUP($A132,'Season 8'!AK$4:CN$104,50,0),"0"),
IFERROR(VLOOKUP($A132,'Season 9'!AK$4:CN$104,50,0),"0"),IFERROR(VLOOKUP($A132,'Season 10'!AK$4:CN$104,50,0),"0"),
IFERROR(VLOOKUP($A132,'Season 11'!AK$4:CN$104,50,0),"0"),IFERROR(VLOOKUP($A132,'Season 12'!AK$4:CN$104,50,0),"0"),
IFERROR(VLOOKUP($A132,'Season 13'!AK$4:CN$104,50,0),"0"),IFERROR(VLOOKUP($A132,'Season 14'!AK$4:CN$104,50,0),"0"),IFERROR(VLOOKUP($A132,'Season 15'!AK$4:CN$104,50,0),"0"),)</f>
        <v>0</v>
      </c>
      <c r="AX132" s="21">
        <f>SUM(IFERROR(VLOOKUP($A132,'Season 3'!AK$4:CN$104,51,0),"0"),IFERROR(VLOOKUP($A132,'Season 4'!AK$4:CN$104,51,0),"0"),
IFERROR(VLOOKUP($A132,'Season 5'!AK$4:CN$104,51,0),"0"),IFERROR(VLOOKUP($A132,'Season 6'!AK$4:CN$104,51,0),"0"),
IFERROR(VLOOKUP($A132,'Season 7'!AK$4:CN$104,51,0),"0"),IFERROR(VLOOKUP($A132,'Season 8'!AK$4:CN$104,51,0),"0"),
IFERROR(VLOOKUP($A132,'Season 9'!AK$4:CN$104,51,0),"0"),IFERROR(VLOOKUP($A132,'Season 10'!AK$4:CN$104,51,0),"0"),
IFERROR(VLOOKUP($A132,'Season 11'!AK$4:CN$104,51,0),"0"),IFERROR(VLOOKUP($A132,'Season 12'!AK$4:CN$104,51,0),"0"),
IFERROR(VLOOKUP($A132,'Season 13'!AK$4:CN$104,51,0),"0"),IFERROR(VLOOKUP($A132,'Season 14'!AK$4:CN$104,51,0),"0"),IFERROR(VLOOKUP($A132,'Season 15'!AK$4:CN$104,51,0),"0"),)</f>
        <v>0</v>
      </c>
      <c r="AY132" s="402">
        <f>SUM(IFERROR(VLOOKUP($A132,'Season 3'!AK$4:CN$104,52,0),"0"),IFERROR(VLOOKUP($A132,'Season 4'!AK$4:CN$104,52,0),"0"),
IFERROR(VLOOKUP($A132,'Season 5'!AK$4:CN$104,52,0),"0"),IFERROR(VLOOKUP($A132,'Season 6'!AK$4:CN$104,52,0),"0"),
IFERROR(VLOOKUP($A132,'Season 7'!AK$4:CN$104,52,0),"0"),IFERROR(VLOOKUP($A132,'Season 8'!AK$4:CN$104,52,0),"0"),
IFERROR(VLOOKUP($A132,'Season 9'!AK$4:CN$104,52,0),"0"),IFERROR(VLOOKUP($A132,'Season 10'!AK$4:CN$104,52,0),"0"),
IFERROR(VLOOKUP($A132,'Season 11'!AK$4:CN$104,52,0),"0"),IFERROR(VLOOKUP($A132,'Season 12'!AK$4:CN$104,52,0),"0"),
IFERROR(VLOOKUP($A132,'Season 13'!AK$4:CN$104,52,0),"0"),IFERROR(VLOOKUP($A132,'Season 14'!AK$4:CN$104,52,0),"0"),IFERROR(VLOOKUP($A132,'Season 15'!AK$4:CN$104,52,0),"0"),)</f>
        <v>0</v>
      </c>
      <c r="AZ132" s="403">
        <f>SUM(IFERROR(VLOOKUP($A132,'Season 1'!AJ$4:CM$104,38,0),"0"),IFERROR(VLOOKUP($A132,'Season 2'!AK$4:CN$104,48,0),"0"),)</f>
        <v>0</v>
      </c>
      <c r="BA132" s="398">
        <f>SUM(IFERROR(VLOOKUP($A132,'Season 1'!AJ$4:CM$104,39,0),"0"),IFERROR(VLOOKUP($A132,'Season 2'!AK$4:CN$104,49,0),"0"),)</f>
        <v>0</v>
      </c>
      <c r="BB132" s="518">
        <f>SUM(IFERROR(VLOOKUP($A132,'Season 1'!AJ$4:CM$104,40,0),"0"),IFERROR(VLOOKUP($A132,'Season 2'!AK$4:CN$104,50,0),"0"),)</f>
        <v>0</v>
      </c>
      <c r="BC132" s="21">
        <f>SUM(IFERROR(VLOOKUP($A132,'Season 1'!AJ$4:CM$104,41,0),"0"),IFERROR(VLOOKUP($A132,'Season 2'!AK$4:CN$104,51,0),"0"),)</f>
        <v>0</v>
      </c>
      <c r="BD132" s="402">
        <f>SUM(IFERROR(VLOOKUP($A132,'Season 1'!AJ$4:CM$104,42,0),"0"),IFERROR(VLOOKUP($A132,'Season 2'!AK$4:CN$104,52,0),"0"),)</f>
        <v>0</v>
      </c>
      <c r="BE132" s="561">
        <f>SUM(
IFERROR(VLOOKUP($A132,'Season 1'!AJ$4:CM$104,48,0),"0"),IFERROR(VLOOKUP($A132,'Season 2'!AK$4:CN$104,53,0),"0"),
IFERROR(VLOOKUP($A132,'Season 3'!AK$4:CN$104,53,0),"0"),IFERROR(VLOOKUP($A132,'Season 4'!AK$4:CN$104,53,0),"0"),
IFERROR(VLOOKUP($A132,'Season 5'!AK$4:CN$104,53,0),"0"),IFERROR(VLOOKUP($A132,'Season 6'!AK$4:CN$104,53,0),"0"),
IFERROR(VLOOKUP($A132,'Season 7'!AK$4:CN$104,53,0),"0"),IFERROR(VLOOKUP($A132,'Season 8'!AK$4:CN$104,53,0),"0"),
IFERROR(VLOOKUP($A132,'Season 9'!AK$4:CN$104,53,0),"0"),IFERROR(VLOOKUP($A132,'Season 10'!AK$4:CN$104,53,0),"0"),
IFERROR(VLOOKUP($A132,'Season 11'!AK$4:CN$104,53,0),"0"),IFERROR(VLOOKUP($A132,'Season 12'!AK$4:CN$104,53,0),"0"),
IFERROR(VLOOKUP($A132,'Season 13'!AK$4:CN$104,53,0),"0"),IFERROR(VLOOKUP($A132,'Season 14'!AK$4:CN$104,53,0),"0"),IFERROR(VLOOKUP($A132,'Season 15'!AK$4:CN$104,53,0),"0"),)</f>
        <v>0</v>
      </c>
      <c r="BF132" s="562">
        <f>SUM(
IFERROR(VLOOKUP($A132,'Season 1'!AJ$4:CM$104,49,0),"0"),IFERROR(VLOOKUP($A132,'Season 2'!AK$4:CN$104,54,0),"0"),
IFERROR(VLOOKUP($A132,'Season 3'!AK$4:CN$104,54,0),"0"),IFERROR(VLOOKUP($A132,'Season 4'!AK$4:CN$104,54,0),"0"),
IFERROR(VLOOKUP($A132,'Season 5'!AK$4:CN$104,54,0),"0"),IFERROR(VLOOKUP($A132,'Season 6'!AK$4:CN$104,54,0),"0"),
IFERROR(VLOOKUP($A132,'Season 7'!AK$4:CN$104,54,0),"0"),IFERROR(VLOOKUP($A132,'Season 8'!AK$4:CN$104,54,0),"0"),
IFERROR(VLOOKUP($A132,'Season 9'!AK$4:CN$104,54,0),"0"),IFERROR(VLOOKUP($A132,'Season 10'!AK$4:CN$104,54,0),"0"),
IFERROR(VLOOKUP($A132,'Season 11'!AK$4:CN$104,540),"0"),IFERROR(VLOOKUP($A132,'Season 12'!AK$4:CN$104,54,0),"0"),
IFERROR(VLOOKUP($A132,'Season 13'!AK$4:CN$104,54,0),"0"),IFERROR(VLOOKUP($A132,'Season 14'!AK$4:CN$104,54,0),"0"),IFERROR(VLOOKUP($A132,'Season 15'!AK$4:CN$104,54,0),"0"),)</f>
        <v>0</v>
      </c>
      <c r="BG132" s="529" t="e">
        <f t="shared" si="3"/>
        <v>#DIV/0!</v>
      </c>
      <c r="BI132" s="553"/>
      <c r="BJ132" s="553"/>
      <c r="BK132" s="553"/>
      <c r="BL132" s="553"/>
      <c r="BM132" s="553"/>
      <c r="BN132" s="553"/>
      <c r="BO132" s="822"/>
      <c r="BP132" s="822"/>
      <c r="BQ132" s="822"/>
      <c r="BR132" s="822"/>
      <c r="BS132" s="12" t="str">
        <f>IFERROR(VLOOKUP($A132,'Season 1'!$AJ$4:$CM$104,50,0),"0")</f>
        <v>0</v>
      </c>
      <c r="BT132" s="12" t="str">
        <f>IFERROR(VLOOKUP($A132,'Season 1'!$AJ$4:$CM$104,51,0),"0")</f>
        <v>0</v>
      </c>
      <c r="BU132" s="12" t="str">
        <f>IFERROR(VLOOKUP($A132,'Season 2'!$AK$4:$CN$104,55,0),"0")</f>
        <v>0</v>
      </c>
      <c r="BV132" s="12" t="str">
        <f>IFERROR(VLOOKUP($A132,'Season 2'!$AK$4:$CN$104,56,0),"0")</f>
        <v>0</v>
      </c>
      <c r="BW132" s="12" t="str">
        <f>IFERROR(VLOOKUP($A132,'Season 3'!$AK$4:$CN$104,55,0),"0")</f>
        <v>0</v>
      </c>
      <c r="BX132" s="12" t="str">
        <f>IFERROR(VLOOKUP($A132,'Season 3'!$AK$4:$CN$104,56,0),"0")</f>
        <v>0</v>
      </c>
      <c r="BY132" s="12" t="str">
        <f>IFERROR(VLOOKUP($A132,'Season 4'!$AK$4:$CN$104,55,0),"0")</f>
        <v>0</v>
      </c>
      <c r="BZ132" s="12" t="str">
        <f>IFERROR(VLOOKUP($A132,'Season 4'!$AK$4:$CN$104,56,0),"0")</f>
        <v>0</v>
      </c>
      <c r="CA132" s="12" t="str">
        <f>IFERROR(VLOOKUP($A132,'Season 5'!$AK$4:$CN$104,55,0),"0")</f>
        <v>0</v>
      </c>
      <c r="CB132" s="12" t="str">
        <f>IFERROR(VLOOKUP($A132,'Season 5'!$AK$4:$CN$104,56,0),"0")</f>
        <v>0</v>
      </c>
      <c r="CC132" s="12" t="str">
        <f>IFERROR(VLOOKUP($A132,'Season 6'!$AK$4:$CN$104,55,0),"0")</f>
        <v>0</v>
      </c>
      <c r="CD132" s="12" t="str">
        <f>IFERROR(VLOOKUP($A132,'Season 6'!$AK$4:$CN$104,56,0),"0")</f>
        <v>0</v>
      </c>
      <c r="CE132" s="12" t="str">
        <f>IFERROR(VLOOKUP($A132,'Season 7'!$AK$4:$CN$104,55,0),"0")</f>
        <v>0</v>
      </c>
      <c r="CF132" s="12" t="str">
        <f>IFERROR(VLOOKUP($A132,'Season 7'!$AK$4:$CN$104,56,0),"0")</f>
        <v>0</v>
      </c>
      <c r="CG132" s="12" t="str">
        <f>IFERROR(VLOOKUP($A132,'Season 8'!$AK$4:$CN$104,55,0),"0")</f>
        <v>0</v>
      </c>
      <c r="CH132" s="12" t="str">
        <f>IFERROR(VLOOKUP($A132,'Season 8'!$AK$4:$CN$104,56,0),"0")</f>
        <v>0</v>
      </c>
      <c r="CI132" s="12" t="str">
        <f>IFERROR(VLOOKUP($A132,'Season 9'!$AK$4:$CN$104,55,0),"0")</f>
        <v>0</v>
      </c>
      <c r="CJ132" s="12" t="str">
        <f>IFERROR(VLOOKUP($A132,'Season 9'!$AK$4:$CN$104,56,0),"0")</f>
        <v>0</v>
      </c>
      <c r="CK132" s="12" t="str">
        <f>IFERROR(VLOOKUP($A132,'Season 10'!$AK$4:$CN$104,55,0),"0")</f>
        <v>0</v>
      </c>
      <c r="CL132" s="12" t="str">
        <f>IFERROR(VLOOKUP($A132,'Season 10'!$AK$4:$CN$104,56,0),"0")</f>
        <v>0</v>
      </c>
      <c r="CM132" s="12" t="str">
        <f>IFERROR(VLOOKUP($A132,'Season 11'!$AK$4:$CN$104,55,0),"0")</f>
        <v>0</v>
      </c>
      <c r="CN132" s="12" t="str">
        <f>IFERROR(VLOOKUP($A132,'Season 11'!$AK$4:$CN$104,56,0),"0")</f>
        <v>0</v>
      </c>
      <c r="CO132" s="12" t="str">
        <f>IFERROR(VLOOKUP($A132,'Season 12'!$AK$4:$CN$104,55,0),"0")</f>
        <v>0</v>
      </c>
      <c r="CP132" s="12" t="str">
        <f>IFERROR(VLOOKUP($A132,'Season 12'!$AK$4:$CN$104,56,0),"0")</f>
        <v>0</v>
      </c>
      <c r="CQ132" s="12" t="str">
        <f>IFERROR(VLOOKUP($A132,'Season 13'!$AK$4:$CN$104,55,0),"0")</f>
        <v>0</v>
      </c>
      <c r="CR132" s="12" t="str">
        <f>IFERROR(VLOOKUP($A132,'Season 13'!$AK$4:$CN$104,56,0),"0")</f>
        <v>0</v>
      </c>
      <c r="CS132" s="12" t="str">
        <f>IFERROR(VLOOKUP($A132,'Season 14'!$AK$4:$CN$104,55,0),"0")</f>
        <v>0</v>
      </c>
      <c r="CT132" s="12" t="str">
        <f>IFERROR(VLOOKUP($A132,'Season 14'!$AK$4:$CN$104,56,0),"0")</f>
        <v>0</v>
      </c>
      <c r="CU132" s="12" t="str">
        <f>IFERROR(VLOOKUP($A132,'Season 15'!$AK$4:$CN$104,55,0),"0")</f>
        <v>0</v>
      </c>
      <c r="CV132" s="12" t="str">
        <f>IFERROR(VLOOKUP($A132,'Season 15'!$AK$4:$CN$104,56,0),"0")</f>
        <v>0</v>
      </c>
    </row>
    <row r="133" spans="1:100" x14ac:dyDescent="0.25">
      <c r="A133" s="2" t="s">
        <v>35</v>
      </c>
      <c r="B133" s="516" t="str">
        <f>IFERROR(VLOOKUP('Data Totals'!A133,'Season 1'!AJ$4:CH$104,2,FALSE),IFERROR(VLOOKUP('Data Totals'!A133,'Season 2'!AK$4:CI$104,2,FALSE),IFERROR(VLOOKUP('Data Totals'!A133,'Season 3'!AK$4:CI$104,2,FALSE),IFERROR(VLOOKUP('Data Totals'!A133,'Season 4'!AK$4:CI$104,2,FALSE),IFERROR(VLOOKUP('Data Totals'!A133,'Season 5'!AK$4:CI$104,2,FALSE),IFERROR(VLOOKUP('Data Totals'!A133,'Season 6'!AK$4:CI$104,2,FALSE),IFERROR(VLOOKUP('Data Totals'!A133,'Season 7'!AK$4:CI$104,2,FALSE),IFERROR(VLOOKUP('Data Totals'!A133,'Season 8'!AK$4:CI$104,2,FALSE),IFERROR(VLOOKUP('Data Totals'!A133,'Season 9'!AK$4:CI$104,2,FALSE),IFERROR(VLOOKUP('Data Totals'!A133,'Season 10'!AK$4:CI$104,2,FALSE),IFERROR(VLOOKUP('Data Totals'!A133,'Season 11'!AK$4:CI$104,2,FALSE),IFERROR(VLOOKUP('Data Totals'!A133,'Season 12'!AK$4:CI$104,2,FALSE),IFERROR(VLOOKUP('Data Totals'!A133,'Season 13'!AK$4:CI$104,2,FALSE),IFERROR(VLOOKUP('Data Totals'!A133,'Season 14'!AK$4:CI$104,2,FALSE),IFERROR(VLOOKUP('Data Totals'!A133,'Season 15'!AK$4:CI$104,2,FALSE),"N/A")))))))))))))))</f>
        <v>N/A</v>
      </c>
      <c r="C133" s="517" t="str">
        <f>IFERROR(VLOOKUP('Data Totals'!A133,'Season 1'!AJ$4:CH$104,3,FALSE),IFERROR(VLOOKUP('Data Totals'!A133,'Season 2'!AK$4:CI$104,3,FALSE),IFERROR(VLOOKUP('Data Totals'!A133,'Season 3'!AK$4:CI$104,3,FALSE),IFERROR(VLOOKUP('Data Totals'!A133,'Season 4'!AK$4:CI$104,3,FALSE),IFERROR(VLOOKUP('Data Totals'!A133,'Season 5'!AK$4:CI$104,3,FALSE),IFERROR(VLOOKUP('Data Totals'!A133,'Season 6'!AK$4:CI$104,3,FALSE),IFERROR(VLOOKUP('Data Totals'!A133,'Season 7'!AK$4:CI$104,3,FALSE),IFERROR(VLOOKUP('Data Totals'!A133,'Season 8'!AK$4:CI$104,3,FALSE),IFERROR(VLOOKUP('Data Totals'!A133,'Season 9'!AK$4:CI$104,3,FALSE),IFERROR(VLOOKUP('Data Totals'!A133,'Season 10'!AK$4:CI$104,3,FALSE),IFERROR(VLOOKUP('Data Totals'!A133,'Season 11'!AK$4:CI$104,3,FALSE),IFERROR(VLOOKUP('Data Totals'!A133,'Season 12'!AK$4:CI$104,3,FALSE),IFERROR(VLOOKUP('Data Totals'!A133,'Season 13'!AK$4:CI$104,3,FALSE),IFERROR(VLOOKUP('Data Totals'!A133,'Season 14'!AK$4:CI$104,3,FALSE),IFERROR(VLOOKUP('Data Totals'!A133,'Season 15'!AK$4:CI$104,3,FALSE),"N/A")))))))))))))))</f>
        <v>N/A</v>
      </c>
      <c r="D133" s="517" t="str">
        <f>IFERROR(VLOOKUP('Data Totals'!A133,'Season 15'!AK$4:CI$104,4,FALSE),IFERROR(VLOOKUP('Data Totals'!A133,'Season 14'!AK$4:CI$104,4,FALSE),IFERROR(VLOOKUP('Data Totals'!A133,'Season 13'!AK$4:CI$104,4,FALSE),IFERROR(VLOOKUP('Data Totals'!A133,'Season 12'!AK$4:CI$104,4,FALSE),IFERROR(VLOOKUP('Data Totals'!A133,'Season 11'!AK$4:CI$104,4,FALSE),IFERROR(VLOOKUP('Data Totals'!A133,'Season 10'!AK$4:CI$104,4,FALSE),IFERROR(VLOOKUP('Data Totals'!A133,'Season 9'!AK$4:CI$104,4,FALSE),IFERROR(VLOOKUP('Data Totals'!A133,'Season 8'!AK$4:CI$104,4,FALSE),IFERROR(VLOOKUP('Data Totals'!A133,'Season 7'!AK$4:CI$104,4,FALSE),IFERROR(VLOOKUP('Data Totals'!A133,'Season 6'!AK$4:CI$104,4,FALSE),IFERROR(VLOOKUP('Data Totals'!A133,'Season 5'!AK$4:CI$104,4,FALSE),IFERROR(VLOOKUP('Data Totals'!A133,'Season 4'!AK$4:CI$104,4,FALSE),IFERROR(VLOOKUP('Data Totals'!A133,'Season 3'!AK$4:CI$104,4,FALSE),IFERROR(VLOOKUP('Data Totals'!A133,'Season 2'!AK$4:CI$104,4,FALSE),IFERROR(VLOOKUP('Data Totals'!A133,'Season 1'!AJ$4:CH$104,4,FALSE),"N/A")))))))))))))))</f>
        <v>N/A</v>
      </c>
      <c r="E133" s="517" t="e">
        <f t="shared" si="4"/>
        <v>#VALUE!</v>
      </c>
      <c r="F133" s="398">
        <f>SUM(IFERROR(VLOOKUP(A133,BI$3:BN$152,2,0),"0"),
IFERROR(VLOOKUP(A133,'Season 1'!AJ$4:CM$104,7,0),"0"),IFERROR(VLOOKUP(A133,'Season 2'!AK$4:CN$104,7,0),"0"),
IFERROR(VLOOKUP(A133,'Season 3'!AK$4:CN$104,7,0),"0"),IFERROR(VLOOKUP(A133,'Season 4'!AK$4:CN$104,7,0),"0"),
IFERROR(VLOOKUP(A133,'Season 5'!AK$4:CN$104,7,0),"0"),IFERROR(VLOOKUP(A133,'Season 6'!AK$4:CN$104,7,0),"0"),
IFERROR(VLOOKUP(A133,'Season 7'!AK$4:CN$104,7,0),"0"),IFERROR(VLOOKUP(A133,'Season 8'!AK$4:CN$104,7,0),"0"),
IFERROR(VLOOKUP(A133,'Season 9'!AK$4:CN$104,7,0),"0"),IFERROR(VLOOKUP(A133,'Season 10'!AK$4:CN$104,7,0),"0"),
IFERROR(VLOOKUP(A133,'Season 11'!AK$4:CN$104,7,0),"0"),IFERROR(VLOOKUP(A133,'Season 12'!AK$4:CN$104,7,0),"0"),
IFERROR(VLOOKUP(A133,'Season 13'!AK$4:CN$104,7,0),"0"),IFERROR(VLOOKUP(A133,'Season 14'!AK$4:CN$104,7,0),"0"),IFERROR(VLOOKUP(A133,'Season 15'!AK$4:CN$104,7,0),"0"),)</f>
        <v>0</v>
      </c>
      <c r="G133" s="398">
        <f>SUM(
IFERROR(VLOOKUP(A133,'Season 1'!AJ$4:CM$104,8,0),"0"),IFERROR(VLOOKUP(A133,'Season 2'!AK$4:CN$104,8,0),"0"),
IFERROR(VLOOKUP(A133,'Season 3'!AK$4:CN$104,8,0),"0"),IFERROR(VLOOKUP(A133,'Season 4'!AK$4:CN$104,8,0),"0"),
IFERROR(VLOOKUP(A133,'Season 5'!AK$4:CN$104,8,0),"0"),IFERROR(VLOOKUP(A133,'Season 6'!AK$4:CN$104,8,0),"0"),
IFERROR(VLOOKUP(A133,'Season 7'!AK$4:CN$104,8,0),"0"),IFERROR(VLOOKUP(A133,'Season 8'!AK$4:CN$104,8,0),"0"),
IFERROR(VLOOKUP(A133,'Season 9'!AK$4:CN$104,8,0),"0"),IFERROR(VLOOKUP(A133,'Season 10'!AK$4:CN$104,8,0),"0"),
IFERROR(VLOOKUP(A133,'Season 11'!AK$4:CN$104,8,0),"0"),IFERROR(VLOOKUP(A133,'Season 12'!AK$4:CN$104,8,0),"0"),
IFERROR(VLOOKUP(A133,'Season 13'!AK$4:CN$104,8,0),"0"),IFERROR(VLOOKUP(A133,'Season 14'!AK$4:CN$104,8,0),"0"),IFERROR(VLOOKUP(A133,'Season 15'!AK$4:CN$104,8,0),"0"),)</f>
        <v>0</v>
      </c>
      <c r="H133" s="329">
        <f>SUM(
IFERROR(VLOOKUP(A133,'Season 1'!AJ$4:CM$104,9,0),"0"),IFERROR(VLOOKUP(A133,'Season 2'!AK$4:CN$104,9,0),"0"),
IFERROR(VLOOKUP(A133,'Season 3'!AK$4:CN$104,9,0),"0"),IFERROR(VLOOKUP(A133,'Season 4'!AK$4:CN$104,9,0),"0"),
IFERROR(VLOOKUP(A133,'Season 5'!AK$4:CN$104,9,0),"0"),IFERROR(VLOOKUP(A133,'Season 6'!AK$4:CN$104,9,0),"0"),
IFERROR(VLOOKUP(A133,'Season 7'!AK$4:CN$104,9,0),"0"),IFERROR(VLOOKUP(A133,'Season 8'!AK$4:CN$104,9,0),"0"),
IFERROR(VLOOKUP(A133,'Season 9'!AK$4:CN$104,9,0),"0"),IFERROR(VLOOKUP(A133,'Season 10'!AK$4:CN$104,9,0),"0"),
IFERROR(VLOOKUP(A133,'Season 11'!AK$4:CN$104,9,0),"0"),IFERROR(VLOOKUP(A133,'Season 12'!AK$4:CN$104,9,0),"0"),
IFERROR(VLOOKUP(A133,'Season 13'!AK$4:CN$104,9,0),"0"),IFERROR(VLOOKUP(A133,'Season 14'!AK$4:CN$104,9,0),"0"),IFERROR(VLOOKUP(A133,'Season 15'!AK$4:CN$104,9,0),"0"),)</f>
        <v>0</v>
      </c>
      <c r="I133" s="518">
        <f>SUM(
IFERROR(VLOOKUP(A133,'Season 1'!AJ$4:CM$104,10,0),"0"),IFERROR(VLOOKUP(A133,'Season 2'!AK$4:CN$104,10,0),"0"),
IFERROR(VLOOKUP(A133,'Season 3'!AK$4:CN$104,10,0),"0"),IFERROR(VLOOKUP(A133,'Season 4'!AK$4:CN$104,10,0),"0"),
IFERROR(VLOOKUP(A133,'Season 5'!AK$4:CN$104,10,0),"0"),IFERROR(VLOOKUP(A133,'Season 6'!AK$4:CN$104,10,0),"0"),
IFERROR(VLOOKUP(A133,'Season 7'!AK$4:CN$104,10,0),"0"),IFERROR(VLOOKUP(A133,'Season 8'!AK$4:CN$104,10,0),"0"),
IFERROR(VLOOKUP(A133,'Season 9'!AK$4:CN$104,10,0),"0"),IFERROR(VLOOKUP(A133,'Season 10'!AK$4:CN$104,10,0),"0"),
IFERROR(VLOOKUP(A133,'Season 11'!AK$4:CN$104,10,0),"0"),IFERROR(VLOOKUP(A133,'Season 12'!AK$4:CN$104,10,0),"0"),
IFERROR(VLOOKUP(A133,'Season 13'!AK$4:CN$104,10,0),"0"),IFERROR(VLOOKUP(A133,'Season 14'!AK$4:CN$104,10,0),"0"),IFERROR(VLOOKUP(A133,'Season 15'!AK$4:CN$104,10,0),"0"),)</f>
        <v>0</v>
      </c>
      <c r="J133" s="21">
        <f>SUM(IFERROR(VLOOKUP(A133,BI$3:BN$152,3,0),"0"),
IFERROR(VLOOKUP(A133,'Season 1'!AJ$4:CM$104,11,0),"0"),IFERROR(VLOOKUP(A133,'Season 2'!AK$4:CN$104,11,0),"0"),
IFERROR(VLOOKUP(A133,'Season 3'!AK$4:CN$104,11,0),"0"),IFERROR(VLOOKUP(A133,'Season 4'!AK$4:CN$104,11,0),"0"),
IFERROR(VLOOKUP(A133,'Season 5'!AK$4:CN$104,11,0),"0"),IFERROR(VLOOKUP(A133,'Season 6'!AK$4:CN$104,11,0),"0"),
IFERROR(VLOOKUP(A133,'Season 7'!AK$4:CN$104,11,0),"0"),IFERROR(VLOOKUP(A133,'Season 8'!AK$4:CN$104,11,0),"0"),
IFERROR(VLOOKUP(A133,'Season 9'!AK$4:CN$104,11,0),"0"),IFERROR(VLOOKUP(A133,'Season 10'!AK$4:CN$104,11,0),"0"),
IFERROR(VLOOKUP(A133,'Season 11'!AK$4:CN$104,11,0),"0"),IFERROR(VLOOKUP(A133,'Season 12'!AK$4:CN$104,11,0),"0"),
IFERROR(VLOOKUP(A133,'Season 13'!AK$4:CN$104,11,0),"0"),IFERROR(VLOOKUP(A133,'Season 14'!AK$4:CN$104,11,0),"0"),IFERROR(VLOOKUP(A133,'Season 15'!AK$4:CN$104,11,0),"0"),)</f>
        <v>0</v>
      </c>
      <c r="K133" s="402">
        <f>SUM(IFERROR(VLOOKUP($A133,BI$3:BN$152,4,0),"0"),
IFERROR(VLOOKUP($A133,'Season 1'!AJ$4:CM$104,12,0),"0"),IFERROR(VLOOKUP($A133,'Season 2'!AK$4:CN$104,12,0),"0"),
IFERROR(VLOOKUP($A133,'Season 3'!AK$4:CN$104,12,0),"0"),IFERROR(VLOOKUP($A133,'Season 4'!AK$4:CN$104,12,0),"0"),
IFERROR(VLOOKUP($A133,'Season 5'!AK$4:CN$104,12,0),"0"),IFERROR(VLOOKUP($A133,'Season 6'!AK$4:CN$104,12,0),"0"),
IFERROR(VLOOKUP($A133,'Season 7'!AK$4:CN$104,12,0),"0"),IFERROR(VLOOKUP($A133,'Season 8'!AK$4:CN$104,12,0),"0"),
IFERROR(VLOOKUP($A133,'Season 9'!AK$4:CN$104,12,0),"0"),IFERROR(VLOOKUP($A133,'Season 10'!AK$4:CN$104,12,0),"0"),
IFERROR(VLOOKUP($A133,'Season 11'!AK$4:CN$104,12,0),"0"),IFERROR(VLOOKUP($A133,'Season 12'!AK$4:CN$104,12,0),"0"),
IFERROR(VLOOKUP($A133,'Season 13'!AK$4:CN$104,12,0),"0"),IFERROR(VLOOKUP($A133,'Season 14'!AK$4:CN$104,12,0),"0"),IFERROR(VLOOKUP(A133,'Season 15'!AK$4:CN$104,12,0),"0"),)</f>
        <v>0</v>
      </c>
      <c r="L133" s="403">
        <f>SUM(
IFERROR(VLOOKUP($A133,'Season 1'!AJ$4:CM$104,13,0),"0"),IFERROR(VLOOKUP($A133,'Season 2'!AK$4:CN$104,13,0),"0"),
IFERROR(VLOOKUP($A133,'Season 3'!AK$4:CN$104,13,0),"0"),IFERROR(VLOOKUP($A133,'Season 4'!AK$4:CN$104,13,0),"0"),
IFERROR(VLOOKUP($A133,'Season 5'!AK$4:CN$104,13,0),"0"),IFERROR(VLOOKUP($A133,'Season 6'!AK$4:CN$104,13,0),"0"),
IFERROR(VLOOKUP($A133,'Season 7'!AK$4:CN$104,13,0),"0"),IFERROR(VLOOKUP($A133,'Season 8'!AK$4:CN$104,13,0),"0"),
IFERROR(VLOOKUP($A133,'Season 9'!AK$4:CN$104,13,0),"0"),IFERROR(VLOOKUP($A133,'Season 10'!AK$4:CN$104,13,0),"0"),
IFERROR(VLOOKUP($A133,'Season 11'!AK$4:CN$104,13,0),"0"),IFERROR(VLOOKUP($A133,'Season 12'!AK$4:CN$104,13,0),"0"),
IFERROR(VLOOKUP($A133,'Season 13'!AK$4:CN$104,13,0),"0"),IFERROR(VLOOKUP($A133,'Season 14'!AK$4:CN$104,13,0),"0"),IFERROR(VLOOKUP(A133,'Season 15'!AK$4:CN$104,13,0),"0"),)</f>
        <v>0</v>
      </c>
      <c r="M133" s="398">
        <f>SUM(
IFERROR(VLOOKUP($A133,'Season 1'!AJ$4:CM$104,14,0),"0"),IFERROR(VLOOKUP($A133,'Season 2'!AK$4:CN$104,14,0),"0"),
IFERROR(VLOOKUP($A133,'Season 3'!AK$4:CN$104,14,0),"0"),IFERROR(VLOOKUP($A133,'Season 4'!AK$4:CN$104,14,0),"0"),
IFERROR(VLOOKUP($A133,'Season 5'!AK$4:CN$104,14,0),"0"),IFERROR(VLOOKUP($A133,'Season 6'!AK$4:CN$104,14,0),"0"),
IFERROR(VLOOKUP($A133,'Season 7'!AK$4:CN$104,14,0),"0"),IFERROR(VLOOKUP($A133,'Season 8'!AK$4:CN$104,14,0),"0"),
IFERROR(VLOOKUP($A133,'Season 9'!AK$4:CN$104,14,0),"0"),IFERROR(VLOOKUP($A133,'Season 10'!AK$4:CN$104,14,0),"0"),
IFERROR(VLOOKUP($A133,'Season 11'!AK$4:CN$104,14,0),"0"),IFERROR(VLOOKUP($A133,'Season 12'!AK$4:CN$104,14,0),"0"),
IFERROR(VLOOKUP($A133,'Season 13'!AK$4:CN$104,14,0),"0"),IFERROR(VLOOKUP($A133,'Season 14'!AK$4:CN$104,14,0),"0"),IFERROR(VLOOKUP(A133,'Season 15'!AK$4:CN$104,14,0),"0"),)</f>
        <v>0</v>
      </c>
      <c r="N133" s="518">
        <f>SUM(
IFERROR(VLOOKUP($A133,'Season 1'!AJ$4:CM$104,15,0),"0"),IFERROR(VLOOKUP($A133,'Season 2'!AK$4:CN$104,15,0),"0"),
IFERROR(VLOOKUP($A133,'Season 3'!AK$4:CN$104,15,0),"0"),IFERROR(VLOOKUP($A133,'Season 4'!AK$4:CN$104,15,0),"0"),
IFERROR(VLOOKUP($A133,'Season 5'!AK$4:CN$104,15,0),"0"),IFERROR(VLOOKUP($A133,'Season 6'!AK$4:CN$104,15,0),"0"),
IFERROR(VLOOKUP($A133,'Season 7'!AK$4:CN$104,15,0),"0"),IFERROR(VLOOKUP($A133,'Season 8'!AK$4:CN$104,15,0),"0"),
IFERROR(VLOOKUP($A133,'Season 9'!AK$4:CN$104,15,0),"0"),IFERROR(VLOOKUP($A133,'Season 10'!AK$4:CN$104,15,0),"0"),
IFERROR(VLOOKUP($A133,'Season 11'!AK$4:CN$104,15,0),"0"),IFERROR(VLOOKUP($A133,'Season 12'!AK$4:CN$104,15,0),"0"),
IFERROR(VLOOKUP($A133,'Season 13'!AK$4:CN$104,15,0),"0"),IFERROR(VLOOKUP($A133,'Season 14'!AK$4:CN$104,15,0),"0"),IFERROR(VLOOKUP(A133,'Season 15'!AK$4:CN$104,15,0),"0"),)</f>
        <v>0</v>
      </c>
      <c r="O133" s="21">
        <f>SUM(
IFERROR(VLOOKUP($A133,'Season 1'!AJ$4:CM$104,16,0),"0"),IFERROR(VLOOKUP($A133,'Season 2'!AK$4:CN$104,16,0),"0"),
IFERROR(VLOOKUP($A133,'Season 3'!AK$4:CN$104,16,0),"0"),IFERROR(VLOOKUP($A133,'Season 4'!AK$4:CN$104,16,0),"0"),
IFERROR(VLOOKUP($A133,'Season 5'!AK$4:CN$104,16,0),"0"),IFERROR(VLOOKUP($A133,'Season 6'!AK$4:CN$104,16,0),"0"),
IFERROR(VLOOKUP($A133,'Season 7'!AK$4:CN$104,16,0),"0"),IFERROR(VLOOKUP($A133,'Season 8'!AK$4:CN$104,16,0),"0"),
IFERROR(VLOOKUP($A133,'Season 9'!AK$4:CN$104,16,0),"0"),IFERROR(VLOOKUP($A133,'Season 10'!AK$4:CN$104,16,0),"0"),
IFERROR(VLOOKUP($A133,'Season 11'!AK$4:CN$104,16,0),"0"),IFERROR(VLOOKUP($A133,'Season 12'!AK$4:CN$104,16,0),"0"),
IFERROR(VLOOKUP($A133,'Season 13'!AK$4:CN$104,16,0),"0"),IFERROR(VLOOKUP($A133,'Season 14'!AK$4:CN$104,16,0),"0"),IFERROR(VLOOKUP(A133,'Season 15'!AK$4:CN$104,16,0),"0"),)</f>
        <v>0</v>
      </c>
      <c r="P133" s="402">
        <f>SUM(
IFERROR(VLOOKUP($A133,'Season 1'!AJ$4:CM$104,17,0),"0"),IFERROR(VLOOKUP($A133,'Season 2'!AK$4:CN$104,17,0),"0"),
IFERROR(VLOOKUP($A133,'Season 3'!AK$4:CN$104,17,0),"0"),IFERROR(VLOOKUP($A133,'Season 4'!AK$4:CN$104,17,0),"0"),
IFERROR(VLOOKUP($A133,'Season 5'!AK$4:CN$104,17,0),"0"),IFERROR(VLOOKUP($A133,'Season 6'!AK$4:CN$104,17,0),"0"),
IFERROR(VLOOKUP($A133,'Season 7'!AK$4:CN$104,17,0),"0"),IFERROR(VLOOKUP($A133,'Season 8'!AK$4:CN$104,17,0),"0"),
IFERROR(VLOOKUP($A133,'Season 9'!AK$4:CN$104,17,0),"0"),IFERROR(VLOOKUP($A133,'Season 10'!AK$4:CN$104,17,0),"0"),
IFERROR(VLOOKUP($A133,'Season 11'!AK$4:CN$104,17,0),"0"),IFERROR(VLOOKUP($A133,'Season 12'!AK$4:CN$104,17,0),"0"),
IFERROR(VLOOKUP($A133,'Season 13'!AK$4:CN$104,17,0),"0"),IFERROR(VLOOKUP($A133,'Season 14'!AK$4:CN$104,17,0),"0"),IFERROR(VLOOKUP(A133,'Season 15'!AK$4:CN$104,17,0),"0"),)</f>
        <v>0</v>
      </c>
      <c r="Q133" s="403">
        <f>SUM(
IFERROR(VLOOKUP($A133,'Season 1'!AJ$4:CM$104,18,0),"0"),IFERROR(VLOOKUP($A133,'Season 2'!AK$4:CN$104,18,0),"0"),
IFERROR(VLOOKUP($A133,'Season 3'!AK$4:CN$104,18,0),"0"),IFERROR(VLOOKUP($A133,'Season 4'!AK$4:CN$104,18,0),"0"),
IFERROR(VLOOKUP($A133,'Season 5'!AK$4:CN$104,18,0),"0"),IFERROR(VLOOKUP($A133,'Season 6'!AK$4:CN$104,18,0),"0"),
IFERROR(VLOOKUP($A133,'Season 7'!AK$4:CN$104,18,0),"0"),IFERROR(VLOOKUP($A133,'Season 8'!AK$4:CN$104,18,0),"0"),
IFERROR(VLOOKUP($A133,'Season 9'!AK$4:CN$104,18,0),"0"),IFERROR(VLOOKUP($A133,'Season 10'!AK$4:CN$104,18,0),"0"),
IFERROR(VLOOKUP($A133,'Season 11'!AK$4:CN$104,18,0),"0"),IFERROR(VLOOKUP($A133,'Season 12'!AK$4:CN$104,18,0),"0"),
IFERROR(VLOOKUP($A133,'Season 13'!AK$4:CN$104,18,0),"0"),IFERROR(VLOOKUP($A133,'Season 14'!AK$4:CN$104,18,0),"0"),IFERROR(VLOOKUP(A133,'Season 15'!AK$4:CN$104,18,0),"0"),)</f>
        <v>0</v>
      </c>
      <c r="R133" s="398">
        <f>SUM(
IFERROR(VLOOKUP($A133,'Season 1'!AJ$4:CM$104,19,0),"0"),IFERROR(VLOOKUP($A133,'Season 2'!AK$4:CN$104,19,0),"0"),
IFERROR(VLOOKUP($A133,'Season 3'!AK$4:CN$104,19,0),"0"),IFERROR(VLOOKUP($A133,'Season 4'!AK$4:CN$104,19,0),"0"),
IFERROR(VLOOKUP($A133,'Season 5'!AK$4:CN$104,19,0),"0"),IFERROR(VLOOKUP($A133,'Season 6'!AK$4:CN$104,19,0),"0"),
IFERROR(VLOOKUP($A133,'Season 7'!AK$4:CN$104,19,0),"0"),IFERROR(VLOOKUP($A133,'Season 8'!AK$4:CN$104,19,0),"0"),
IFERROR(VLOOKUP($A133,'Season 9'!AK$4:CN$104,19,0),"0"),IFERROR(VLOOKUP($A133,'Season 10'!AK$4:CN$104,19,0),"0"),
IFERROR(VLOOKUP($A133,'Season 11'!AK$4:CN$104,19,0),"0"),IFERROR(VLOOKUP($A133,'Season 12'!AK$4:CN$104,19,0),"0"),
IFERROR(VLOOKUP($A133,'Season 13'!AK$4:CN$104,19,0),"0"),IFERROR(VLOOKUP($A133,'Season 14'!AK$4:CN$104,19,0),"0"),IFERROR(VLOOKUP(A133,'Season 15'!AK$4:CN$104,19,0),"0"),)</f>
        <v>0</v>
      </c>
      <c r="S133" s="518">
        <f>SUM(
IFERROR(VLOOKUP($A133,'Season 1'!AJ$4:CM$104,20,0),"0"),IFERROR(VLOOKUP($A133,'Season 2'!AK$4:CN$104,20,0),"0"),
IFERROR(VLOOKUP($A133,'Season 3'!AK$4:CN$104,20,0),"0"),IFERROR(VLOOKUP($A133,'Season 4'!AK$4:CN$104,20,0),"0"),
IFERROR(VLOOKUP($A133,'Season 5'!AK$4:CN$104,20,0),"0"),IFERROR(VLOOKUP($A133,'Season 6'!AK$4:CN$104,20,0),"0"),
IFERROR(VLOOKUP($A133,'Season 7'!AK$4:CN$104,20,0),"0"),IFERROR(VLOOKUP($A133,'Season 8'!AK$4:CN$104,20,0),"0"),
IFERROR(VLOOKUP($A133,'Season 9'!AK$4:CN$104,20,0),"0"),IFERROR(VLOOKUP($A133,'Season 10'!AK$4:CN$104,20,0),"0"),
IFERROR(VLOOKUP($A133,'Season 11'!AK$4:CN$104,20,0),"0"),IFERROR(VLOOKUP($A133,'Season 12'!AK$4:CN$104,20,0),"0"),
IFERROR(VLOOKUP($A133,'Season 13'!AK$4:CN$104,20,0),"0"),IFERROR(VLOOKUP($A133,'Season 14'!AK$4:CN$104,20,0),"0"),IFERROR(VLOOKUP(A133,'Season 15'!AK$4:CN$104,20,0),"0"),)</f>
        <v>0</v>
      </c>
      <c r="T133" s="21">
        <f>SUM(
IFERROR(VLOOKUP($A133,'Season 1'!AJ$4:CM$104,21,0),"0"),IFERROR(VLOOKUP($A133,'Season 2'!AK$4:CN$104,21,0),"0"),
IFERROR(VLOOKUP($A133,'Season 3'!AK$4:CN$104,21,0),"0"),IFERROR(VLOOKUP($A133,'Season 4'!AK$4:CN$104,21,0),"0"),
IFERROR(VLOOKUP($A133,'Season 5'!AK$4:CN$104,21,0),"0"),IFERROR(VLOOKUP($A133,'Season 6'!AK$4:CN$104,21,0),"0"),
IFERROR(VLOOKUP($A133,'Season 7'!AK$4:CN$104,21,0),"0"),IFERROR(VLOOKUP($A133,'Season 8'!AK$4:CN$104,21,0),"0"),
IFERROR(VLOOKUP($A133,'Season 9'!AK$4:CN$104,21,0),"0"),IFERROR(VLOOKUP($A133,'Season 10'!AK$4:CN$104,21,0),"0"),
IFERROR(VLOOKUP($A133,'Season 11'!AK$4:CN$104,21,0),"0"),IFERROR(VLOOKUP($A133,'Season 12'!AK$4:CN$104,21,0),"0"),
IFERROR(VLOOKUP($A133,'Season 13'!AK$4:CN$104,21,0),"0"),IFERROR(VLOOKUP($A133,'Season 14'!AK$4:CN$104,21,0),"0"),IFERROR(VLOOKUP(A133,'Season 15'!AK$4:CN$104,21,0),"0"),)</f>
        <v>0</v>
      </c>
      <c r="U133" s="402">
        <f>SUM(
IFERROR(VLOOKUP($A133,'Season 1'!AJ$4:CM$104,22,0),"0"),IFERROR(VLOOKUP($A133,'Season 2'!AK$4:CN$104,22,0),"0"),
IFERROR(VLOOKUP($A133,'Season 3'!AK$4:CN$104,22,0),"0"),IFERROR(VLOOKUP($A133,'Season 4'!AK$4:CN$104,22,0),"0"),
IFERROR(VLOOKUP($A133,'Season 5'!AK$4:CN$104,22,0),"0"),IFERROR(VLOOKUP($A133,'Season 6'!AK$4:CN$104,22,0),"0"),
IFERROR(VLOOKUP($A133,'Season 7'!AK$4:CN$104,22,0),"0"),IFERROR(VLOOKUP($A133,'Season 8'!AK$4:CN$104,22,0),"0"),
IFERROR(VLOOKUP($A133,'Season 9'!AK$4:CN$104,22,0),"0"),IFERROR(VLOOKUP($A133,'Season 10'!AK$4:CN$104,22,0),"0"),
IFERROR(VLOOKUP($A133,'Season 11'!AK$4:CN$104,22,0),"0"),IFERROR(VLOOKUP($A133,'Season 12'!AK$4:CN$104,22,0),"0"),
IFERROR(VLOOKUP($A133,'Season 13'!AK$4:CN$104,22,0),"0"),IFERROR(VLOOKUP($A133,'Season 14'!AK$4:CN$104,22,0),"0"),IFERROR(VLOOKUP(A133,'Season 15'!AK$4:CN$104,22,0),"0"),)</f>
        <v>0</v>
      </c>
      <c r="V133" s="403">
        <f>SUM(
IFERROR(VLOOKUP($A133,'Season 1'!AJ$4:CM$104,23,0),"0"),IFERROR(VLOOKUP($A133,'Season 2'!AK$4:CN$104,23,0),"0"),
IFERROR(VLOOKUP($A133,'Season 3'!AK$4:CN$104,23,0),"0"),IFERROR(VLOOKUP($A133,'Season 4'!AK$4:CN$104,23,0),"0"),
IFERROR(VLOOKUP($A133,'Season 5'!AK$4:CN$104,23,0),"0"),IFERROR(VLOOKUP($A133,'Season 6'!AK$4:CN$104,23,0),"0"),
IFERROR(VLOOKUP($A133,'Season 7'!AK$4:CN$104,23,0),"0"),IFERROR(VLOOKUP($A133,'Season 8'!AK$4:CN$104,23,0),"0"),
IFERROR(VLOOKUP($A133,'Season 9'!AK$4:CN$104,23,0),"0"),IFERROR(VLOOKUP($A133,'Season 10'!AK$4:CN$104,23,0),"0"),
IFERROR(VLOOKUP($A133,'Season 11'!AK$4:CN$104,23,0),"0"),IFERROR(VLOOKUP($A133,'Season 12'!AK$4:CN$104,23,0),"0"),
IFERROR(VLOOKUP($A133,'Season 13'!AK$4:CN$104,23,0),"0"),IFERROR(VLOOKUP($A133,'Season 14'!AK$4:CN$104,23,0),"0"),IFERROR(VLOOKUP($A133,'Season 15'!AK$4:CN$104,23,0),"0"),)</f>
        <v>0</v>
      </c>
      <c r="W133" s="398">
        <f>SUM(
IFERROR(VLOOKUP($A133,'Season 1'!AJ$4:CM$104,24,0),"0"),IFERROR(VLOOKUP($A133,'Season 2'!AK$4:CN$104,24,0),"0"),
IFERROR(VLOOKUP($A133,'Season 3'!AK$4:CN$104,24,0),"0"),IFERROR(VLOOKUP($A133,'Season 4'!AK$4:CN$104,24,0),"0"),
IFERROR(VLOOKUP($A133,'Season 5'!AK$4:CN$104,24,0),"0"),IFERROR(VLOOKUP($A133,'Season 6'!AK$4:CN$104,24,0),"0"),
IFERROR(VLOOKUP($A133,'Season 7'!AK$4:CN$104,24,0),"0"),IFERROR(VLOOKUP($A133,'Season 8'!AK$4:CN$104,24,0),"0"),
IFERROR(VLOOKUP($A133,'Season 9'!AK$4:CN$104,24,0),"0"),IFERROR(VLOOKUP($A133,'Season 10'!AK$4:CN$104,24,0),"0"),
IFERROR(VLOOKUP($A133,'Season 11'!AK$4:CN$104,24,0),"0"),IFERROR(VLOOKUP($A133,'Season 12'!AK$4:CN$104,24,0),"0"),
IFERROR(VLOOKUP($A133,'Season 13'!AK$4:CN$104,24,0),"0"),IFERROR(VLOOKUP($A133,'Season 14'!AK$4:CN$104,24,0),"0"),IFERROR(VLOOKUP($A133,'Season 15'!AK$4:CN$104,24,0),"0"),)</f>
        <v>0</v>
      </c>
      <c r="X133" s="518">
        <f>SUM(
IFERROR(VLOOKUP($A133,'Season 1'!AJ$4:CM$104,25,0),"0"),IFERROR(VLOOKUP($A133,'Season 2'!AK$4:CN$104,25,0),"0"),
IFERROR(VLOOKUP($A133,'Season 3'!AK$4:CN$104,25,0),"0"),IFERROR(VLOOKUP($A133,'Season 4'!AK$4:CN$104,25,0),"0"),
IFERROR(VLOOKUP($A133,'Season 5'!AK$4:CN$104,25,0),"0"),IFERROR(VLOOKUP($A133,'Season 6'!AK$4:CN$104,25,0),"0"),
IFERROR(VLOOKUP($A133,'Season 7'!AK$4:CN$104,25,0),"0"),IFERROR(VLOOKUP($A133,'Season 8'!AK$4:CN$104,25,0),"0"),
IFERROR(VLOOKUP($A133,'Season 9'!AK$4:CN$104,25,0),"0"),IFERROR(VLOOKUP($A133,'Season 10'!AK$4:CN$104,25,0),"0"),
IFERROR(VLOOKUP($A133,'Season 11'!AK$4:CN$104,25,0),"0"),IFERROR(VLOOKUP($A133,'Season 12'!AK$4:CN$104,25,0),"0"),
IFERROR(VLOOKUP($A133,'Season 13'!AK$4:CN$104,25,0),"0"),IFERROR(VLOOKUP($A133,'Season 14'!AK$4:CN$104,25,0),"0"),IFERROR(VLOOKUP($A133,'Season 15'!AK$4:CN$104,25,0),"0"),)</f>
        <v>0</v>
      </c>
      <c r="Y133" s="21">
        <f>SUM(
IFERROR(VLOOKUP($A133,'Season 1'!AJ$4:CM$104,26,0),"0"),IFERROR(VLOOKUP($A133,'Season 2'!AK$4:CN$104,26,0),"0"),
IFERROR(VLOOKUP($A133,'Season 3'!AK$4:CN$104,26,0),"0"),IFERROR(VLOOKUP($A133,'Season 4'!AK$4:CN$104,26,0),"0"),
IFERROR(VLOOKUP($A133,'Season 5'!AK$4:CN$104,26,0),"0"),IFERROR(VLOOKUP($A133,'Season 6'!AK$4:CN$104,26,0),"0"),
IFERROR(VLOOKUP($A133,'Season 7'!AK$4:CN$104,26,0),"0"),IFERROR(VLOOKUP($A133,'Season 8'!AK$4:CN$104,26,0),"0"),
IFERROR(VLOOKUP($A133,'Season 9'!AK$4:CN$104,26,0),"0"),IFERROR(VLOOKUP($A133,'Season 10'!AK$4:CN$104,26,0),"0"),
IFERROR(VLOOKUP($A133,'Season 11'!AK$4:CN$104,26,0),"0"),IFERROR(VLOOKUP($A133,'Season 12'!AK$4:CN$104,26,0),"0"),
IFERROR(VLOOKUP($A133,'Season 13'!AK$4:CN$104,26,0),"0"),IFERROR(VLOOKUP($A133,'Season 14'!AK$4:CN$104,26,0),"0"),IFERROR(VLOOKUP($A133,'Season 15'!AK$4:CN$104,26,0),"0"),)</f>
        <v>0</v>
      </c>
      <c r="Z133" s="402">
        <f>SUM(
IFERROR(VLOOKUP($A133,'Season 1'!AJ$4:CM$104,27,0),"0"),IFERROR(VLOOKUP($A133,'Season 2'!AK$4:CN$104,27,0),"0"),
IFERROR(VLOOKUP($A133,'Season 3'!AK$4:CN$104,27,0),"0"),IFERROR(VLOOKUP($A133,'Season 4'!AK$4:CN$104,27,0),"0"),
IFERROR(VLOOKUP($A133,'Season 5'!AK$4:CN$104,27,0),"0"),IFERROR(VLOOKUP($A133,'Season 6'!AK$4:CN$104,27,0),"0"),
IFERROR(VLOOKUP($A133,'Season 7'!AK$4:CN$104,27,0),"0"),IFERROR(VLOOKUP($A133,'Season 8'!AK$4:CN$104,27,0),"0"),
IFERROR(VLOOKUP($A133,'Season 9'!AK$4:CN$104,27,0),"0"),IFERROR(VLOOKUP($A133,'Season 10'!AK$4:CN$104,27,0),"0"),
IFERROR(VLOOKUP($A133,'Season 11'!AK$4:CN$104,27,0),"0"),IFERROR(VLOOKUP($A133,'Season 12'!AK$4:CN$104,27,0),"0"),
IFERROR(VLOOKUP($A133,'Season 13'!AK$4:CN$104,27,0),"0"),IFERROR(VLOOKUP($A133,'Season 14'!AK$4:CN$104,27,0),"0"),IFERROR(VLOOKUP($A133,'Season 15'!AK$4:CN$104,27,0),"0"),)</f>
        <v>0</v>
      </c>
      <c r="AA133" s="403">
        <f>SUM(
IFERROR(VLOOKUP($A133,'Season 1'!AJ$4:CM$104,28,0),"0"),IFERROR(VLOOKUP($A133,'Season 2'!AK$4:CN$104,28,0),"0"),
IFERROR(VLOOKUP($A133,'Season 3'!AK$4:CN$104,28,0),"0"),IFERROR(VLOOKUP($A133,'Season 4'!AK$4:CN$104,28,0),"0"),
IFERROR(VLOOKUP($A133,'Season 5'!AK$4:CN$104,28,0),"0"),IFERROR(VLOOKUP($A133,'Season 6'!AK$4:CN$104,28,0),"0"),
IFERROR(VLOOKUP($A133,'Season 7'!AK$4:CN$104,28,0),"0"),IFERROR(VLOOKUP($A133,'Season 8'!AK$4:CN$104,28,0),"0"),
IFERROR(VLOOKUP($A133,'Season 9'!AK$4:CN$104,28,0),"0"),IFERROR(VLOOKUP($A133,'Season 10'!AK$4:CN$104,28,0),"0"),
IFERROR(VLOOKUP($A133,'Season 11'!AK$4:CN$104,28,0),"0"),IFERROR(VLOOKUP($A133,'Season 12'!AK$4:CN$104,28,0),"0"),
IFERROR(VLOOKUP($A133,'Season 13'!AK$4:CN$104,28,0),"0"),IFERROR(VLOOKUP($A133,'Season 14'!AK$4:CN$104,28,0),"0"),IFERROR(VLOOKUP($A133,'Season 15'!AK$4:CN$104,28,0),"0"),)</f>
        <v>0</v>
      </c>
      <c r="AB133" s="398">
        <f>SUM(
IFERROR(VLOOKUP($A133,'Season 1'!AJ$4:CM$104,29,0),"0"),IFERROR(VLOOKUP($A133,'Season 2'!AK$4:CN$104,29,0),"0"),
IFERROR(VLOOKUP($A133,'Season 3'!AK$4:CN$104,29,0),"0"),IFERROR(VLOOKUP($A133,'Season 4'!AK$4:CN$104,29,0),"0"),
IFERROR(VLOOKUP($A133,'Season 5'!AK$4:CN$104,29,0),"0"),IFERROR(VLOOKUP($A133,'Season 6'!AK$4:CN$104,29,0),"0"),
IFERROR(VLOOKUP($A133,'Season 7'!AK$4:CN$104,29,0),"0"),IFERROR(VLOOKUP($A133,'Season 8'!AK$4:CN$104,29,0),"0"),
IFERROR(VLOOKUP($A133,'Season 9'!AK$4:CN$104,29,0),"0"),IFERROR(VLOOKUP($A133,'Season 10'!AK$4:CN$104,29,0),"0"),
IFERROR(VLOOKUP($A133,'Season 11'!AK$4:CN$104,29,0),"0"),IFERROR(VLOOKUP($A133,'Season 12'!AK$4:CN$104,29,0),"0"),
IFERROR(VLOOKUP($A133,'Season 13'!AK$4:CN$104,29,0),"0"),IFERROR(VLOOKUP($A133,'Season 14'!AK$4:CN$104,29,0),"0"),IFERROR(VLOOKUP($A133,'Season 15'!AK$4:CN$104,29,0),"0"),)</f>
        <v>0</v>
      </c>
      <c r="AC133" s="518">
        <f>SUM(
IFERROR(VLOOKUP($A133,'Season 1'!AJ$4:CM$104,30,0),"0"),IFERROR(VLOOKUP($A133,'Season 2'!AK$4:CN$104,30,0),"0"),
IFERROR(VLOOKUP($A133,'Season 3'!AK$4:CN$104,30,0),"0"),IFERROR(VLOOKUP($A133,'Season 4'!AK$4:CN$104,30,0),"0"),
IFERROR(VLOOKUP($A133,'Season 5'!AK$4:CN$104,30,0),"0"),IFERROR(VLOOKUP($A133,'Season 6'!AK$4:CN$104,30,0),"0"),
IFERROR(VLOOKUP($A133,'Season 7'!AK$4:CN$104,30,0),"0"),IFERROR(VLOOKUP($A133,'Season 8'!AK$4:CN$104,30,0),"0"),
IFERROR(VLOOKUP($A133,'Season 9'!AK$4:CN$104,30,0),"0"),IFERROR(VLOOKUP($A133,'Season 10'!AK$4:CN$104,30,0),"0"),
IFERROR(VLOOKUP($A133,'Season 11'!AK$4:CN$104,30,0),"0"),IFERROR(VLOOKUP($A133,'Season 12'!AK$4:CN$104,30,0),"0"),
IFERROR(VLOOKUP($A133,'Season 13'!AK$4:CN$104,30,0),"0"),IFERROR(VLOOKUP($A133,'Season 14'!AK$4:CN$104,30,0),"0"),IFERROR(VLOOKUP($A133,'Season 15'!AK$4:CN$104,30,0),"0"),)</f>
        <v>0</v>
      </c>
      <c r="AD133" s="21">
        <f>SUM(
IFERROR(VLOOKUP($A133,'Season 1'!AJ$4:CM$104,31,0),"0"),IFERROR(VLOOKUP($A133,'Season 2'!AK$4:CN$104,31,0),"0"),
IFERROR(VLOOKUP($A133,'Season 3'!AK$4:CN$104,31,0),"0"),IFERROR(VLOOKUP($A133,'Season 4'!AK$4:CN$104,31,0),"0"),
IFERROR(VLOOKUP($A133,'Season 5'!AK$4:CN$104,31,0),"0"),IFERROR(VLOOKUP($A133,'Season 6'!AK$4:CN$104,31,0),"0"),
IFERROR(VLOOKUP($A133,'Season 7'!AK$4:CN$104,31,0),"0"),IFERROR(VLOOKUP($A133,'Season 8'!AK$4:CN$104,31,0),"0"),
IFERROR(VLOOKUP($A133,'Season 9'!AK$4:CN$104,31,0),"0"),IFERROR(VLOOKUP($A133,'Season 10'!AK$4:CN$104,31,0),"0"),
IFERROR(VLOOKUP($A133,'Season 11'!AK$4:CN$104,31,0),"0"),IFERROR(VLOOKUP($A133,'Season 12'!AK$4:CN$104,31,0),"0"),
IFERROR(VLOOKUP($A133,'Season 13'!AK$4:CN$104,31,0),"0"),IFERROR(VLOOKUP($A133,'Season 14'!AK$4:CN$104,31,0),"0"),IFERROR(VLOOKUP($A133,'Season 15'!AK$4:CN$104,31,0),"0"),)</f>
        <v>0</v>
      </c>
      <c r="AE133" s="402">
        <f>SUM(
IFERROR(VLOOKUP($A133,'Season 1'!AJ$4:CM$104,32,0),"0"),IFERROR(VLOOKUP($A133,'Season 2'!AK$4:CN$104,32,0),"0"),
IFERROR(VLOOKUP($A133,'Season 3'!AK$4:CN$104,32,0),"0"),IFERROR(VLOOKUP($A133,'Season 4'!AK$4:CN$104,32,0),"0"),
IFERROR(VLOOKUP($A133,'Season 5'!AK$4:CN$104,32,0),"0"),IFERROR(VLOOKUP($A133,'Season 6'!AK$4:CN$104,32,0),"0"),
IFERROR(VLOOKUP($A133,'Season 7'!AK$4:CN$104,32,0),"0"),IFERROR(VLOOKUP($A133,'Season 8'!AK$4:CN$104,32,0),"0"),
IFERROR(VLOOKUP($A133,'Season 9'!AK$4:CN$104,32,0),"0"),IFERROR(VLOOKUP($A133,'Season 10'!AK$4:CN$104,32,0),"0"),
IFERROR(VLOOKUP($A133,'Season 11'!AK$4:CN$104,32,0),"0"),IFERROR(VLOOKUP($A133,'Season 12'!AK$4:CN$104,32,0),"0"),
IFERROR(VLOOKUP($A133,'Season 13'!AK$4:CN$104,32,0),"0"),IFERROR(VLOOKUP($A133,'Season 14'!AK$4:CN$104,32,0),"0"),IFERROR(VLOOKUP($A133,'Season 15'!AK$4:CN$104,32,0),"0"),)</f>
        <v>0</v>
      </c>
      <c r="AF133" s="403">
        <f>SUM(IFERROR(VLOOKUP($A133,'Season 2'!AK$4:CN$104,33,0),"0"),
IFERROR(VLOOKUP($A133,'Season 3'!AK$4:CN$104,33,0),"0"),IFERROR(VLOOKUP($A133,'Season 4'!AK$4:CN$104,33,0),"0"),
IFERROR(VLOOKUP($A133,'Season 5'!AK$4:CN$104,33,0),"0"),IFERROR(VLOOKUP($A133,'Season 6'!AK$4:CN$104,33,0),"0"),
IFERROR(VLOOKUP($A133,'Season 7'!AK$4:CN$104,33,0),"0"),IFERROR(VLOOKUP($A133,'Season 8'!AK$4:CN$104,33,0),"0"),
IFERROR(VLOOKUP($A133,'Season 9'!AK$4:CN$104,33,0),"0"),IFERROR(VLOOKUP($A133,'Season 10'!AK$4:CN$104,33,0),"0"),
IFERROR(VLOOKUP($A133,'Season 11'!AK$4:CN$104,33,0),"0"),IFERROR(VLOOKUP($A133,'Season 12'!AK$4:CN$104,33,0),"0"),
IFERROR(VLOOKUP($A133,'Season 13'!AK$4:CN$104,33,0),"0"),IFERROR(VLOOKUP($A133,'Season 14'!AK$4:CN$104,33,0),"0"),IFERROR(VLOOKUP($A133,'Season 15'!AK$4:CN$104,33,0),"0"),)</f>
        <v>0</v>
      </c>
      <c r="AG133" s="398">
        <f>SUM(IFERROR(VLOOKUP($A133,'Season 2'!AK$4:CN$104,34,0),"0"),
IFERROR(VLOOKUP($A133,'Season 3'!AK$4:CN$104,34,0),"0"),IFERROR(VLOOKUP($A133,'Season 4'!AK$4:CN$104,34,0),"0"),
IFERROR(VLOOKUP($A133,'Season 5'!AK$4:CN$104,34,0),"0"),IFERROR(VLOOKUP($A133,'Season 6'!AK$4:CN$104,34,0),"0"),
IFERROR(VLOOKUP($A133,'Season 7'!AK$4:CN$104,34,0),"0"),IFERROR(VLOOKUP($A133,'Season 8'!AK$4:CN$104,34,0),"0"),
IFERROR(VLOOKUP($A133,'Season 9'!AK$4:CN$104,34,0),"0"),IFERROR(VLOOKUP($A133,'Season 10'!AK$4:CN$104,34,0),"0"),
IFERROR(VLOOKUP($A133,'Season 11'!AK$4:CN$104,34,0),"0"),IFERROR(VLOOKUP($A133,'Season 12'!AK$4:CN$104,34,0),"0"),
IFERROR(VLOOKUP($A133,'Season 13'!AK$4:CN$104,34,0),"0"),IFERROR(VLOOKUP($A133,'Season 14'!AK$4:CN$104,34,0),"0"),IFERROR(VLOOKUP($A133,'Season 15'!AK$4:CN$104,34,0),"0"),)</f>
        <v>0</v>
      </c>
      <c r="AH133" s="518">
        <f>SUM(IFERROR(VLOOKUP($A133,'Season 2'!AK$4:CN$104,35,0),"0"),
IFERROR(VLOOKUP($A133,'Season 3'!AK$4:CN$104,35,0),"0"),IFERROR(VLOOKUP($A133,'Season 4'!AK$4:CN$104,35,0),"0"),
IFERROR(VLOOKUP($A133,'Season 5'!AK$4:CN$104,35,0),"0"),IFERROR(VLOOKUP($A133,'Season 6'!AK$4:CN$104,35,0),"0"),
IFERROR(VLOOKUP($A133,'Season 7'!AK$4:CN$104,35,0),"0"),IFERROR(VLOOKUP($A133,'Season 8'!AK$4:CN$104,35,0),"0"),
IFERROR(VLOOKUP($A133,'Season 9'!AK$4:CN$104,35,0),"0"),IFERROR(VLOOKUP($A133,'Season 10'!AK$4:CN$104,35,0),"0"),
IFERROR(VLOOKUP($A133,'Season 11'!AK$4:CN$104,35,0),"0"),IFERROR(VLOOKUP($A133,'Season 12'!AK$4:CN$104,35,0),"0"),
IFERROR(VLOOKUP($A133,'Season 13'!AK$4:CN$104,35,0),"0"),IFERROR(VLOOKUP($A133,'Season 14'!AK$4:CN$104,35,0),"0"),IFERROR(VLOOKUP($A133,'Season 15'!AK$4:CN$104,35,0),"0"),)</f>
        <v>0</v>
      </c>
      <c r="AI133" s="21">
        <f>SUM(IFERROR(VLOOKUP($A133,'Season 2'!AK$4:CN$104,36,0),"0"),
IFERROR(VLOOKUP($A133,'Season 3'!AK$4:CN$104,36,0),"0"),IFERROR(VLOOKUP($A133,'Season 4'!AK$4:CN$104,36,0),"0"),
IFERROR(VLOOKUP($A133,'Season 5'!AK$4:CN$104,36,0),"0"),IFERROR(VLOOKUP($A133,'Season 6'!AK$4:CN$104,36,0),"0"),
IFERROR(VLOOKUP($A133,'Season 7'!AK$4:CN$104,36,0),"0"),IFERROR(VLOOKUP($A133,'Season 8'!AK$4:CN$104,36,0),"0"),
IFERROR(VLOOKUP($A133,'Season 9'!AK$4:CN$104,36,0),"0"),IFERROR(VLOOKUP($A133,'Season 10'!AK$4:CN$104,36,0),"0"),
IFERROR(VLOOKUP($A133,'Season 11'!AK$4:CN$104,36,0),"0"),IFERROR(VLOOKUP($A133,'Season 12'!AK$4:CN$104,36,0),"0"),
IFERROR(VLOOKUP($A133,'Season 13'!AK$4:CN$104,36,0),"0"),IFERROR(VLOOKUP($A133,'Season 14'!AK$4:CN$104,36,0),"0"),IFERROR(VLOOKUP($A133,'Season 15'!AK$4:CN$104,36,0),"0"),)</f>
        <v>0</v>
      </c>
      <c r="AJ133" s="402">
        <f>SUM(IFERROR(VLOOKUP($A133,'Season 2'!AK$4:CN$104,37,0),"0"),
IFERROR(VLOOKUP($A133,'Season 3'!AK$4:CN$104,37,0),"0"),IFERROR(VLOOKUP($A133,'Season 4'!AK$4:CN$104,37,0),"0"),
IFERROR(VLOOKUP($A133,'Season 5'!AK$4:CN$104,37,0),"0"),IFERROR(VLOOKUP($A133,'Season 6'!AK$4:CN$104,37,0),"0"),
IFERROR(VLOOKUP($A133,'Season 7'!AK$4:CN$104,37,0),"0"),IFERROR(VLOOKUP($A133,'Season 8'!AK$4:CN$104,37,0),"0"),
IFERROR(VLOOKUP($A133,'Season 9'!AK$4:CN$104,37,0),"0"),IFERROR(VLOOKUP($A133,'Season 10'!AK$4:CN$104,37,0),"0"),
IFERROR(VLOOKUP($A133,'Season 11'!AK$4:CN$104,37,0),"0"),IFERROR(VLOOKUP($A133,'Season 12'!AK$4:CN$104,37,0),"0"),
IFERROR(VLOOKUP($A133,'Season 13'!AK$4:CN$104,37,0),"0"),IFERROR(VLOOKUP($A133,'Season 14'!AK$4:CN$104,37,0),"0"),IFERROR(VLOOKUP($A133,'Season 15'!AK$4:CN$104,37,0),"0"),)</f>
        <v>0</v>
      </c>
      <c r="AK133" s="403">
        <f>SUM(IFERROR(VLOOKUP($A133,'Season 1'!AJ$4:CM$104,33,0),"0"),IFERROR(VLOOKUP($A133,'Season 2'!AK$4:CN$104,38,0),"0"),
IFERROR(VLOOKUP($A133,'Season 3'!AK$4:CN$104,38,0),"0"),IFERROR(VLOOKUP($A133,'Season 4'!AK$4:CN$104,38,0),"0"),
IFERROR(VLOOKUP($A133,'Season 5'!AK$4:CN$104,38,0),"0"),IFERROR(VLOOKUP($A133,'Season 6'!AK$4:CN$104,38,0),"0"),
IFERROR(VLOOKUP($A133,'Season 7'!AK$4:CN$104,38,0),"0"),IFERROR(VLOOKUP($A133,'Season 8'!AK$4:CN$104,38,0),"0"),
IFERROR(VLOOKUP($A133,'Season 9'!AK$4:CN$104,38,0),"0"),IFERROR(VLOOKUP($A133,'Season 10'!AK$4:CN$104,38,0),"0"),
IFERROR(VLOOKUP($A133,'Season 11'!AK$4:CN$104,38,0),"0"),IFERROR(VLOOKUP($A133,'Season 12'!AK$4:CN$104,38,0),"0"),
IFERROR(VLOOKUP($A133,'Season 13'!AK$4:CN$104,38,0),"0"),IFERROR(VLOOKUP($A133,'Season 14'!AK$4:CN$104,38,0),"0"),IFERROR(VLOOKUP($A133,'Season 15'!AK$4:CN$104,38,0),"0"),)</f>
        <v>0</v>
      </c>
      <c r="AL133" s="398">
        <f>SUM(IFERROR(VLOOKUP($A133,'Season 1'!AJ$4:CM$104,34,0),"0"),IFERROR(VLOOKUP($A133,'Season 2'!AK$4:CN$104,39,0),"0"),
IFERROR(VLOOKUP($A133,'Season 3'!AK$4:CN$104,39,0),"0"),IFERROR(VLOOKUP($A133,'Season 4'!AK$4:CN$104,39,0),"0"),
IFERROR(VLOOKUP($A133,'Season 5'!AK$4:CN$104,39,0),"0"),IFERROR(VLOOKUP($A133,'Season 6'!AK$4:CN$104,39,0),"0"),
IFERROR(VLOOKUP($A133,'Season 7'!AK$4:CN$104,39,0),"0"),IFERROR(VLOOKUP($A133,'Season 8'!AK$4:CN$104,39,0),"0"),
IFERROR(VLOOKUP($A133,'Season 9'!AK$4:CN$104,39,0),"0"),IFERROR(VLOOKUP($A133,'Season 10'!AK$4:CN$104,39,0),"0"),
IFERROR(VLOOKUP($A133,'Season 11'!AK$4:CN$104,39,0),"0"),IFERROR(VLOOKUP($A133,'Season 12'!AK$4:CN$104,39,0),"0"),
IFERROR(VLOOKUP($A133,'Season 13'!AK$4:CN$104,39,0),"0"),IFERROR(VLOOKUP($A133,'Season 14'!AK$4:CN$104,39,0),"0"),IFERROR(VLOOKUP($A133,'Season 15'!AK$4:CN$104,39,0),"0"),)</f>
        <v>0</v>
      </c>
      <c r="AM133" s="518">
        <f>SUM(IFERROR(VLOOKUP($A133,'Season 1'!AJ$4:CM$104,35,0),"0"),IFERROR(VLOOKUP($A133,'Season 2'!AK$4:CN$104,40,0),"0"),
IFERROR(VLOOKUP($A133,'Season 3'!AK$4:CN$104,40,0),"0"),IFERROR(VLOOKUP($A133,'Season 4'!AK$4:CN$104,40,0),"0"),
IFERROR(VLOOKUP($A133,'Season 5'!AK$4:CN$104,40,0),"0"),IFERROR(VLOOKUP($A133,'Season 6'!AK$4:CN$104,40,0),"0"),
IFERROR(VLOOKUP($A133,'Season 7'!AK$4:CN$104,40,0),"0"),IFERROR(VLOOKUP($A133,'Season 8'!AK$4:CN$104,40,0),"0"),
IFERROR(VLOOKUP($A133,'Season 9'!AK$4:CN$104,40,0),"0"),IFERROR(VLOOKUP($A133,'Season 10'!AK$4:CN$104,40,0),"0"),
IFERROR(VLOOKUP($A133,'Season 11'!AK$4:CN$104,40,0),"0"),IFERROR(VLOOKUP($A133,'Season 12'!AK$4:CN$104,40,0),"0"),
IFERROR(VLOOKUP($A133,'Season 13'!AK$4:CN$104,40,0),"0"),IFERROR(VLOOKUP($A133,'Season 14'!AK$4:CN$104,40,0),"0"),IFERROR(VLOOKUP($A133,'Season 15'!AK$4:CN$104,40,0),"0"),)</f>
        <v>0</v>
      </c>
      <c r="AN133" s="21">
        <f>SUM(IFERROR(VLOOKUP($A133,'Season 1'!AJ$4:CM$104,36,0),"0"),IFERROR(VLOOKUP($A133,'Season 2'!AK$4:CN$104,41,0),"0"),
IFERROR(VLOOKUP($A133,'Season 3'!AK$4:CN$104,41,0),"0"),IFERROR(VLOOKUP($A133,'Season 4'!AK$4:CN$104,41,0),"0"),
IFERROR(VLOOKUP($A133,'Season 5'!AK$4:CN$104,41,0),"0"),IFERROR(VLOOKUP($A133,'Season 6'!AK$4:CN$104,41,0),"0"),
IFERROR(VLOOKUP($A133,'Season 7'!AK$4:CN$104,41,0),"0"),IFERROR(VLOOKUP($A133,'Season 8'!AK$4:CN$104,41,0),"0"),
IFERROR(VLOOKUP($A133,'Season 9'!AK$4:CN$104,41,0),"0"),IFERROR(VLOOKUP($A133,'Season 10'!AK$4:CN$104,41,0),"0"),
IFERROR(VLOOKUP($A133,'Season 11'!AK$4:CN$104,41,0),"0"),IFERROR(VLOOKUP($A133,'Season 12'!AK$4:CN$104,41,0),"0"),
IFERROR(VLOOKUP($A133,'Season 13'!AK$4:CN$104,41,0),"0"),IFERROR(VLOOKUP($A133,'Season 14'!AK$4:CN$104,41,0),"0"),IFERROR(VLOOKUP($A133,'Season 15'!AK$4:CN$104,41,0),"0"),)</f>
        <v>0</v>
      </c>
      <c r="AO133" s="402">
        <f>SUM(IFERROR(VLOOKUP($A133,'Season 1'!AJ$4:CM$104,37,0),"0"),IFERROR(VLOOKUP($A133,'Season 2'!AK$4:CN$104,42,0),"0"),
IFERROR(VLOOKUP($A133,'Season 3'!AK$4:CN$104,42,0),"0"),IFERROR(VLOOKUP($A133,'Season 4'!AK$4:CN$104,42,0),"0"),
IFERROR(VLOOKUP($A133,'Season 5'!AK$4:CN$104,42,0),"0"),IFERROR(VLOOKUP($A133,'Season 6'!AK$4:CN$104,42,0),"0"),
IFERROR(VLOOKUP($A133,'Season 7'!AK$4:CN$104,42,0),"0"),IFERROR(VLOOKUP($A133,'Season 8'!AK$4:CN$104,42,0),"0"),
IFERROR(VLOOKUP($A133,'Season 9'!AK$4:CN$104,42,0),"0"),IFERROR(VLOOKUP($A133,'Season 10'!AK$4:CN$104,42,0),"0"),
IFERROR(VLOOKUP($A133,'Season 11'!AK$4:CN$104,42,0),"0"),IFERROR(VLOOKUP($A133,'Season 12'!AK$4:CN$104,42,0),"0"),
IFERROR(VLOOKUP($A133,'Season 13'!AK$4:CN$104,42,0),"0"),IFERROR(VLOOKUP($A133,'Season 14'!AK$4:CN$104,42,0),"0"),IFERROR(VLOOKUP($A133,'Season 15'!AK$4:CN$104,42,0),"0"),)</f>
        <v>0</v>
      </c>
      <c r="AP133" s="403">
        <f>SUM(IFERROR(VLOOKUP($A133,'Season 1'!AJ$4:CM$104,43,0),"0"),IFERROR(VLOOKUP($A133,'Season 2'!AK$4:CN$104,43,0),"0"),
IFERROR(VLOOKUP($A133,'Season 3'!AK$4:CN$104,43,0),"0"),IFERROR(VLOOKUP($A133,'Season 4'!AK$4:CN$104,43,0),"0"),
IFERROR(VLOOKUP($A133,'Season 5'!AK$4:CN$104,43,0),"0"),IFERROR(VLOOKUP($A133,'Season 6'!AK$4:CN$104,43,0),"0"),
IFERROR(VLOOKUP($A133,'Season 7'!AK$4:CN$104,43,0),"0"),IFERROR(VLOOKUP($A133,'Season 8'!AK$4:CN$104,43,0),"0"),
IFERROR(VLOOKUP($A133,'Season 9'!AK$4:CN$104,43,0),"0"),IFERROR(VLOOKUP($A133,'Season 10'!AK$4:CN$104,43,0),"0"),
IFERROR(VLOOKUP($A133,'Season 11'!AK$4:CN$104,43,0),"0"),IFERROR(VLOOKUP($A133,'Season 12'!AK$4:CN$104,43,0),"0"),
IFERROR(VLOOKUP($A133,'Season 13'!AK$4:CN$104,43,0),"0"),IFERROR(VLOOKUP($A133,'Season 14'!AK$4:CN$104,43,0),"0"),IFERROR(VLOOKUP($A133,'Season 15'!AK$4:CN$104,43,0),"0"),)</f>
        <v>0</v>
      </c>
      <c r="AQ133" s="398">
        <f>SUM(IFERROR(VLOOKUP($A133,'Season 1'!AJ$4:CM$104,44,0),"0"),IFERROR(VLOOKUP($A133,'Season 2'!AK$4:CN$104,44,0),"0"),
IFERROR(VLOOKUP($A133,'Season 3'!AK$4:CN$104,44,0),"0"),IFERROR(VLOOKUP($A133,'Season 4'!AK$4:CN$104,44,0),"0"),
IFERROR(VLOOKUP($A133,'Season 5'!AK$4:CN$104,44,0),"0"),IFERROR(VLOOKUP($A133,'Season 6'!AK$4:CN$104,44,0),"0"),
IFERROR(VLOOKUP($A133,'Season 7'!AK$4:CN$104,44,0),"0"),IFERROR(VLOOKUP($A133,'Season 8'!AK$4:CN$104,44,0),"0"),
IFERROR(VLOOKUP($A133,'Season 9'!AK$4:CN$104,44,0),"0"),IFERROR(VLOOKUP($A133,'Season 10'!AK$4:CN$104,44,0),"0"),
IFERROR(VLOOKUP($A133,'Season 11'!AK$4:CN$104,44,0),"0"),IFERROR(VLOOKUP($A133,'Season 12'!AK$4:CN$104,44,0),"0"),
IFERROR(VLOOKUP($A133,'Season 13'!AK$4:CN$104,44,0),"0"),IFERROR(VLOOKUP($A133,'Season 14'!AK$4:CN$104,44,0),"0"),IFERROR(VLOOKUP($A133,'Season 15'!AK$4:CN$104,44,0),"0"),)</f>
        <v>0</v>
      </c>
      <c r="AR133" s="518">
        <f>SUM(IFERROR(VLOOKUP($A133,'Season 1'!AJ$4:CM$104,45,0),"0"),IFERROR(VLOOKUP($A133,'Season 2'!AK$4:CN$104,45,0),"0"),
IFERROR(VLOOKUP($A133,'Season 3'!AK$4:CN$104,45,0),"0"),IFERROR(VLOOKUP($A133,'Season 4'!AK$4:CN$104,45,0),"0"),
IFERROR(VLOOKUP($A133,'Season 5'!AK$4:CN$104,45,0),"0"),IFERROR(VLOOKUP($A133,'Season 6'!AK$4:CN$104,45,0),"0"),
IFERROR(VLOOKUP($A133,'Season 7'!AK$4:CN$104,45,0),"0"),IFERROR(VLOOKUP($A133,'Season 8'!AK$4:CN$104,45,0),"0"),
IFERROR(VLOOKUP($A133,'Season 9'!AK$4:CN$104,45,0),"0"),IFERROR(VLOOKUP($A133,'Season 10'!AK$4:CN$104,45,0),"0"),
IFERROR(VLOOKUP($A133,'Season 11'!AK$4:CN$104,45,0),"0"),IFERROR(VLOOKUP($A133,'Season 12'!AK$4:CN$104,45,0),"0"),
IFERROR(VLOOKUP($A133,'Season 13'!AK$4:CN$104,45,0),"0"),IFERROR(VLOOKUP($A133,'Season 14'!AK$4:CN$104,45,0),"0"),IFERROR(VLOOKUP($A133,'Season 15'!AK$4:CN$104,45,0),"0"),)</f>
        <v>0</v>
      </c>
      <c r="AS133" s="21">
        <f>SUM(IFERROR(VLOOKUP($A133,'Season 1'!AJ$4:CM$104,46,0),"0"),IFERROR(VLOOKUP($A133,'Season 2'!AK$4:CN$104,46,0),"0"),
IFERROR(VLOOKUP($A133,'Season 3'!AK$4:CN$104,46,0),"0"),IFERROR(VLOOKUP($A133,'Season 4'!AK$4:CN$104,46,0),"0"),
IFERROR(VLOOKUP($A133,'Season 5'!AK$4:CN$104,46,0),"0"),IFERROR(VLOOKUP($A133,'Season 6'!AK$4:CN$104,46,0),"0"),
IFERROR(VLOOKUP($A133,'Season 7'!AK$4:CN$104,46,0),"0"),IFERROR(VLOOKUP($A133,'Season 8'!AK$4:CN$104,46,0),"0"),
IFERROR(VLOOKUP($A133,'Season 9'!AK$4:CN$104,46,0),"0"),IFERROR(VLOOKUP($A133,'Season 10'!AK$4:CN$104,46,0),"0"),
IFERROR(VLOOKUP($A133,'Season 11'!AK$4:CN$104,46,0),"0"),IFERROR(VLOOKUP($A133,'Season 12'!AK$4:CN$104,46,0),"0"),
IFERROR(VLOOKUP($A133,'Season 13'!AK$4:CN$104,46,0),"0"),IFERROR(VLOOKUP($A133,'Season 14'!AK$4:CN$104,46,0),"0"),IFERROR(VLOOKUP($A133,'Season 15'!AK$4:CN$104,46,0),"0"),)</f>
        <v>0</v>
      </c>
      <c r="AT133" s="402">
        <f>SUM(IFERROR(VLOOKUP($A133,'Season 1'!AJ$4:CM$104,47,0),"0"),IFERROR(VLOOKUP($A133,'Season 2'!AK$4:CN$104,47,0),"0"),
IFERROR(VLOOKUP($A133,'Season 3'!AK$4:CN$104,47,0),"0"),IFERROR(VLOOKUP($A133,'Season 4'!AK$4:CN$104,47,0),"0"),
IFERROR(VLOOKUP($A133,'Season 5'!AK$4:CN$104,47,0),"0"),IFERROR(VLOOKUP($A133,'Season 6'!AK$4:CN$104,47,0),"0"),
IFERROR(VLOOKUP($A133,'Season 7'!AK$4:CN$104,47,0),"0"),IFERROR(VLOOKUP($A133,'Season 8'!AK$4:CN$104,47,0),"0"),
IFERROR(VLOOKUP($A133,'Season 9'!AK$4:CN$104,47,0),"0"),IFERROR(VLOOKUP($A133,'Season 10'!AK$4:CN$104,47,0),"0"),
IFERROR(VLOOKUP($A133,'Season 11'!AK$4:CN$104,47,0),"0"),IFERROR(VLOOKUP($A133,'Season 12'!AK$4:CN$104,47,0),"0"),
IFERROR(VLOOKUP($A133,'Season 13'!AK$4:CN$104,47,0),"0"),IFERROR(VLOOKUP($A133,'Season 14'!AK$4:CN$104,47,0),"0"),IFERROR(VLOOKUP($A133,'Season 15'!AK$4:CN$104,47,0),"0"),)</f>
        <v>0</v>
      </c>
      <c r="AU133" s="403">
        <f>SUM(IFERROR(VLOOKUP($A133,'Season 3'!AK$4:CN$104,48,0),"0"),IFERROR(VLOOKUP($A133,'Season 4'!AK$4:CN$104,48,0),"0"),
IFERROR(VLOOKUP($A133,'Season 5'!AK$4:CN$104,48,0),"0"),IFERROR(VLOOKUP($A133,'Season 6'!AK$4:CN$104,48,0),"0"),
IFERROR(VLOOKUP($A133,'Season 7'!AK$4:CN$104,48,0),"0"),IFERROR(VLOOKUP($A133,'Season 8'!AK$4:CN$104,48,0),"0"),
IFERROR(VLOOKUP($A133,'Season 9'!AK$4:CN$104,48,0),"0"),IFERROR(VLOOKUP($A133,'Season 10'!AK$4:CN$104,48,0),"0"),
IFERROR(VLOOKUP($A133,'Season 11'!AK$4:CN$104,48,0),"0"),IFERROR(VLOOKUP($A133,'Season 12'!AK$4:CN$104,48,0),"0"),
IFERROR(VLOOKUP($A133,'Season 13'!AK$4:CN$104,48,0),"0"),IFERROR(VLOOKUP($A133,'Season 14'!AK$4:CN$104,48,0),"0"),IFERROR(VLOOKUP($A133,'Season 15'!AK$4:CN$104,48,0),"0"),)</f>
        <v>0</v>
      </c>
      <c r="AV133" s="398">
        <f>SUM(IFERROR(VLOOKUP($A133,'Season 3'!AK$4:CN$104,49,0),"0"),IFERROR(VLOOKUP($A133,'Season 4'!AK$4:CN$104,49,0),"0"),
IFERROR(VLOOKUP($A133,'Season 5'!AK$4:CN$104,49,0),"0"),IFERROR(VLOOKUP($A133,'Season 6'!AK$4:CN$104,49,0),"0"),
IFERROR(VLOOKUP($A133,'Season 7'!AK$4:CN$104,49,0),"0"),IFERROR(VLOOKUP($A133,'Season 8'!AK$4:CN$104,49,0),"0"),
IFERROR(VLOOKUP($A133,'Season 9'!AK$4:CN$104,49,0),"0"),IFERROR(VLOOKUP($A133,'Season 10'!AK$4:CN$104,49,0),"0"),
IFERROR(VLOOKUP($A133,'Season 11'!AK$4:CN$104,49,0),"0"),IFERROR(VLOOKUP($A133,'Season 12'!AK$4:CN$104,49,0),"0"),
IFERROR(VLOOKUP($A133,'Season 13'!AK$4:CN$104,49,0),"0"),IFERROR(VLOOKUP($A133,'Season 14'!AK$4:CN$104,49,0),"0"),IFERROR(VLOOKUP($A133,'Season 15'!AK$4:CN$104,49,0),"0"),)</f>
        <v>0</v>
      </c>
      <c r="AW133" s="518">
        <f>SUM(IFERROR(VLOOKUP($A133,'Season 3'!AK$4:CN$104,50,0),"0"),IFERROR(VLOOKUP($A133,'Season 4'!AK$4:CN$104,50,0),"0"),
IFERROR(VLOOKUP($A133,'Season 5'!AK$4:CN$104,50,0),"0"),IFERROR(VLOOKUP($A133,'Season 6'!AK$4:CN$104,50,0),"0"),
IFERROR(VLOOKUP($A133,'Season 7'!AK$4:CN$104,50,0),"0"),IFERROR(VLOOKUP($A133,'Season 8'!AK$4:CN$104,50,0),"0"),
IFERROR(VLOOKUP($A133,'Season 9'!AK$4:CN$104,50,0),"0"),IFERROR(VLOOKUP($A133,'Season 10'!AK$4:CN$104,50,0),"0"),
IFERROR(VLOOKUP($A133,'Season 11'!AK$4:CN$104,50,0),"0"),IFERROR(VLOOKUP($A133,'Season 12'!AK$4:CN$104,50,0),"0"),
IFERROR(VLOOKUP($A133,'Season 13'!AK$4:CN$104,50,0),"0"),IFERROR(VLOOKUP($A133,'Season 14'!AK$4:CN$104,50,0),"0"),IFERROR(VLOOKUP($A133,'Season 15'!AK$4:CN$104,50,0),"0"),)</f>
        <v>0</v>
      </c>
      <c r="AX133" s="21">
        <f>SUM(IFERROR(VLOOKUP($A133,'Season 3'!AK$4:CN$104,51,0),"0"),IFERROR(VLOOKUP($A133,'Season 4'!AK$4:CN$104,51,0),"0"),
IFERROR(VLOOKUP($A133,'Season 5'!AK$4:CN$104,51,0),"0"),IFERROR(VLOOKUP($A133,'Season 6'!AK$4:CN$104,51,0),"0"),
IFERROR(VLOOKUP($A133,'Season 7'!AK$4:CN$104,51,0),"0"),IFERROR(VLOOKUP($A133,'Season 8'!AK$4:CN$104,51,0),"0"),
IFERROR(VLOOKUP($A133,'Season 9'!AK$4:CN$104,51,0),"0"),IFERROR(VLOOKUP($A133,'Season 10'!AK$4:CN$104,51,0),"0"),
IFERROR(VLOOKUP($A133,'Season 11'!AK$4:CN$104,51,0),"0"),IFERROR(VLOOKUP($A133,'Season 12'!AK$4:CN$104,51,0),"0"),
IFERROR(VLOOKUP($A133,'Season 13'!AK$4:CN$104,51,0),"0"),IFERROR(VLOOKUP($A133,'Season 14'!AK$4:CN$104,51,0),"0"),IFERROR(VLOOKUP($A133,'Season 15'!AK$4:CN$104,51,0),"0"),)</f>
        <v>0</v>
      </c>
      <c r="AY133" s="402">
        <f>SUM(IFERROR(VLOOKUP($A133,'Season 3'!AK$4:CN$104,52,0),"0"),IFERROR(VLOOKUP($A133,'Season 4'!AK$4:CN$104,52,0),"0"),
IFERROR(VLOOKUP($A133,'Season 5'!AK$4:CN$104,52,0),"0"),IFERROR(VLOOKUP($A133,'Season 6'!AK$4:CN$104,52,0),"0"),
IFERROR(VLOOKUP($A133,'Season 7'!AK$4:CN$104,52,0),"0"),IFERROR(VLOOKUP($A133,'Season 8'!AK$4:CN$104,52,0),"0"),
IFERROR(VLOOKUP($A133,'Season 9'!AK$4:CN$104,52,0),"0"),IFERROR(VLOOKUP($A133,'Season 10'!AK$4:CN$104,52,0),"0"),
IFERROR(VLOOKUP($A133,'Season 11'!AK$4:CN$104,52,0),"0"),IFERROR(VLOOKUP($A133,'Season 12'!AK$4:CN$104,52,0),"0"),
IFERROR(VLOOKUP($A133,'Season 13'!AK$4:CN$104,52,0),"0"),IFERROR(VLOOKUP($A133,'Season 14'!AK$4:CN$104,52,0),"0"),IFERROR(VLOOKUP($A133,'Season 15'!AK$4:CN$104,52,0),"0"),)</f>
        <v>0</v>
      </c>
      <c r="AZ133" s="403">
        <f>SUM(IFERROR(VLOOKUP($A133,'Season 1'!AJ$4:CM$104,38,0),"0"),IFERROR(VLOOKUP($A133,'Season 2'!AK$4:CN$104,48,0),"0"),)</f>
        <v>0</v>
      </c>
      <c r="BA133" s="398">
        <f>SUM(IFERROR(VLOOKUP($A133,'Season 1'!AJ$4:CM$104,39,0),"0"),IFERROR(VLOOKUP($A133,'Season 2'!AK$4:CN$104,49,0),"0"),)</f>
        <v>0</v>
      </c>
      <c r="BB133" s="518">
        <f>SUM(IFERROR(VLOOKUP($A133,'Season 1'!AJ$4:CM$104,40,0),"0"),IFERROR(VLOOKUP($A133,'Season 2'!AK$4:CN$104,50,0),"0"),)</f>
        <v>0</v>
      </c>
      <c r="BC133" s="21">
        <f>SUM(IFERROR(VLOOKUP($A133,'Season 1'!AJ$4:CM$104,41,0),"0"),IFERROR(VLOOKUP($A133,'Season 2'!AK$4:CN$104,51,0),"0"),)</f>
        <v>0</v>
      </c>
      <c r="BD133" s="402">
        <f>SUM(IFERROR(VLOOKUP($A133,'Season 1'!AJ$4:CM$104,42,0),"0"),IFERROR(VLOOKUP($A133,'Season 2'!AK$4:CN$104,52,0),"0"),)</f>
        <v>0</v>
      </c>
      <c r="BE133" s="561">
        <f>SUM(
IFERROR(VLOOKUP($A133,'Season 1'!AJ$4:CM$104,48,0),"0"),IFERROR(VLOOKUP($A133,'Season 2'!AK$4:CN$104,53,0),"0"),
IFERROR(VLOOKUP($A133,'Season 3'!AK$4:CN$104,53,0),"0"),IFERROR(VLOOKUP($A133,'Season 4'!AK$4:CN$104,53,0),"0"),
IFERROR(VLOOKUP($A133,'Season 5'!AK$4:CN$104,53,0),"0"),IFERROR(VLOOKUP($A133,'Season 6'!AK$4:CN$104,53,0),"0"),
IFERROR(VLOOKUP($A133,'Season 7'!AK$4:CN$104,53,0),"0"),IFERROR(VLOOKUP($A133,'Season 8'!AK$4:CN$104,53,0),"0"),
IFERROR(VLOOKUP($A133,'Season 9'!AK$4:CN$104,53,0),"0"),IFERROR(VLOOKUP($A133,'Season 10'!AK$4:CN$104,53,0),"0"),
IFERROR(VLOOKUP($A133,'Season 11'!AK$4:CN$104,53,0),"0"),IFERROR(VLOOKUP($A133,'Season 12'!AK$4:CN$104,53,0),"0"),
IFERROR(VLOOKUP($A133,'Season 13'!AK$4:CN$104,53,0),"0"),IFERROR(VLOOKUP($A133,'Season 14'!AK$4:CN$104,53,0),"0"),IFERROR(VLOOKUP($A133,'Season 15'!AK$4:CN$104,53,0),"0"),)</f>
        <v>0</v>
      </c>
      <c r="BF133" s="562">
        <f>SUM(
IFERROR(VLOOKUP($A133,'Season 1'!AJ$4:CM$104,49,0),"0"),IFERROR(VLOOKUP($A133,'Season 2'!AK$4:CN$104,54,0),"0"),
IFERROR(VLOOKUP($A133,'Season 3'!AK$4:CN$104,54,0),"0"),IFERROR(VLOOKUP($A133,'Season 4'!AK$4:CN$104,54,0),"0"),
IFERROR(VLOOKUP($A133,'Season 5'!AK$4:CN$104,54,0),"0"),IFERROR(VLOOKUP($A133,'Season 6'!AK$4:CN$104,54,0),"0"),
IFERROR(VLOOKUP($A133,'Season 7'!AK$4:CN$104,54,0),"0"),IFERROR(VLOOKUP($A133,'Season 8'!AK$4:CN$104,54,0),"0"),
IFERROR(VLOOKUP($A133,'Season 9'!AK$4:CN$104,54,0),"0"),IFERROR(VLOOKUP($A133,'Season 10'!AK$4:CN$104,54,0),"0"),
IFERROR(VLOOKUP($A133,'Season 11'!AK$4:CN$104,540),"0"),IFERROR(VLOOKUP($A133,'Season 12'!AK$4:CN$104,54,0),"0"),
IFERROR(VLOOKUP($A133,'Season 13'!AK$4:CN$104,54,0),"0"),IFERROR(VLOOKUP($A133,'Season 14'!AK$4:CN$104,54,0),"0"),IFERROR(VLOOKUP($A133,'Season 15'!AK$4:CN$104,54,0),"0"),)</f>
        <v>0</v>
      </c>
      <c r="BG133" s="529" t="e">
        <f t="shared" si="3"/>
        <v>#DIV/0!</v>
      </c>
      <c r="BI133" s="553"/>
      <c r="BJ133" s="553"/>
      <c r="BK133" s="553"/>
      <c r="BL133" s="553"/>
      <c r="BM133" s="553"/>
      <c r="BN133" s="553"/>
      <c r="BO133" s="822"/>
      <c r="BP133" s="822"/>
      <c r="BQ133" s="822"/>
      <c r="BR133" s="822"/>
      <c r="BS133" s="12" t="str">
        <f>IFERROR(VLOOKUP($A133,'Season 1'!$AJ$4:$CM$104,50,0),"0")</f>
        <v>0</v>
      </c>
      <c r="BT133" s="12" t="str">
        <f>IFERROR(VLOOKUP($A133,'Season 1'!$AJ$4:$CM$104,51,0),"0")</f>
        <v>0</v>
      </c>
      <c r="BU133" s="12" t="str">
        <f>IFERROR(VLOOKUP($A133,'Season 2'!$AK$4:$CN$104,55,0),"0")</f>
        <v>0</v>
      </c>
      <c r="BV133" s="12" t="str">
        <f>IFERROR(VLOOKUP($A133,'Season 2'!$AK$4:$CN$104,56,0),"0")</f>
        <v>0</v>
      </c>
      <c r="BW133" s="12" t="str">
        <f>IFERROR(VLOOKUP($A133,'Season 3'!$AK$4:$CN$104,55,0),"0")</f>
        <v>0</v>
      </c>
      <c r="BX133" s="12" t="str">
        <f>IFERROR(VLOOKUP($A133,'Season 3'!$AK$4:$CN$104,56,0),"0")</f>
        <v>0</v>
      </c>
      <c r="BY133" s="12" t="str">
        <f>IFERROR(VLOOKUP($A133,'Season 4'!$AK$4:$CN$104,55,0),"0")</f>
        <v>0</v>
      </c>
      <c r="BZ133" s="12" t="str">
        <f>IFERROR(VLOOKUP($A133,'Season 4'!$AK$4:$CN$104,56,0),"0")</f>
        <v>0</v>
      </c>
      <c r="CA133" s="12" t="str">
        <f>IFERROR(VLOOKUP($A133,'Season 5'!$AK$4:$CN$104,55,0),"0")</f>
        <v>0</v>
      </c>
      <c r="CB133" s="12" t="str">
        <f>IFERROR(VLOOKUP($A133,'Season 5'!$AK$4:$CN$104,56,0),"0")</f>
        <v>0</v>
      </c>
      <c r="CC133" s="12" t="str">
        <f>IFERROR(VLOOKUP($A133,'Season 6'!$AK$4:$CN$104,55,0),"0")</f>
        <v>0</v>
      </c>
      <c r="CD133" s="12" t="str">
        <f>IFERROR(VLOOKUP($A133,'Season 6'!$AK$4:$CN$104,56,0),"0")</f>
        <v>0</v>
      </c>
      <c r="CE133" s="12" t="str">
        <f>IFERROR(VLOOKUP($A133,'Season 7'!$AK$4:$CN$104,55,0),"0")</f>
        <v>0</v>
      </c>
      <c r="CF133" s="12" t="str">
        <f>IFERROR(VLOOKUP($A133,'Season 7'!$AK$4:$CN$104,56,0),"0")</f>
        <v>0</v>
      </c>
      <c r="CG133" s="12" t="str">
        <f>IFERROR(VLOOKUP($A133,'Season 8'!$AK$4:$CN$104,55,0),"0")</f>
        <v>0</v>
      </c>
      <c r="CH133" s="12" t="str">
        <f>IFERROR(VLOOKUP($A133,'Season 8'!$AK$4:$CN$104,56,0),"0")</f>
        <v>0</v>
      </c>
      <c r="CI133" s="12" t="str">
        <f>IFERROR(VLOOKUP($A133,'Season 9'!$AK$4:$CN$104,55,0),"0")</f>
        <v>0</v>
      </c>
      <c r="CJ133" s="12" t="str">
        <f>IFERROR(VLOOKUP($A133,'Season 9'!$AK$4:$CN$104,56,0),"0")</f>
        <v>0</v>
      </c>
      <c r="CK133" s="12" t="str">
        <f>IFERROR(VLOOKUP($A133,'Season 10'!$AK$4:$CN$104,55,0),"0")</f>
        <v>0</v>
      </c>
      <c r="CL133" s="12" t="str">
        <f>IFERROR(VLOOKUP($A133,'Season 10'!$AK$4:$CN$104,56,0),"0")</f>
        <v>0</v>
      </c>
      <c r="CM133" s="12" t="str">
        <f>IFERROR(VLOOKUP($A133,'Season 11'!$AK$4:$CN$104,55,0),"0")</f>
        <v>0</v>
      </c>
      <c r="CN133" s="12" t="str">
        <f>IFERROR(VLOOKUP($A133,'Season 11'!$AK$4:$CN$104,56,0),"0")</f>
        <v>0</v>
      </c>
      <c r="CO133" s="12" t="str">
        <f>IFERROR(VLOOKUP($A133,'Season 12'!$AK$4:$CN$104,55,0),"0")</f>
        <v>0</v>
      </c>
      <c r="CP133" s="12" t="str">
        <f>IFERROR(VLOOKUP($A133,'Season 12'!$AK$4:$CN$104,56,0),"0")</f>
        <v>0</v>
      </c>
      <c r="CQ133" s="12" t="str">
        <f>IFERROR(VLOOKUP($A133,'Season 13'!$AK$4:$CN$104,55,0),"0")</f>
        <v>0</v>
      </c>
      <c r="CR133" s="12" t="str">
        <f>IFERROR(VLOOKUP($A133,'Season 13'!$AK$4:$CN$104,56,0),"0")</f>
        <v>0</v>
      </c>
      <c r="CS133" s="12" t="str">
        <f>IFERROR(VLOOKUP($A133,'Season 14'!$AK$4:$CN$104,55,0),"0")</f>
        <v>0</v>
      </c>
      <c r="CT133" s="12" t="str">
        <f>IFERROR(VLOOKUP($A133,'Season 14'!$AK$4:$CN$104,56,0),"0")</f>
        <v>0</v>
      </c>
      <c r="CU133" s="12" t="str">
        <f>IFERROR(VLOOKUP($A133,'Season 15'!$AK$4:$CN$104,55,0),"0")</f>
        <v>0</v>
      </c>
      <c r="CV133" s="12" t="str">
        <f>IFERROR(VLOOKUP($A133,'Season 15'!$AK$4:$CN$104,56,0),"0")</f>
        <v>0</v>
      </c>
    </row>
    <row r="134" spans="1:100" x14ac:dyDescent="0.25">
      <c r="A134" s="2" t="s">
        <v>35</v>
      </c>
      <c r="B134" s="516" t="str">
        <f>IFERROR(VLOOKUP('Data Totals'!A134,'Season 1'!AJ$4:CH$104,2,FALSE),IFERROR(VLOOKUP('Data Totals'!A134,'Season 2'!AK$4:CI$104,2,FALSE),IFERROR(VLOOKUP('Data Totals'!A134,'Season 3'!AK$4:CI$104,2,FALSE),IFERROR(VLOOKUP('Data Totals'!A134,'Season 4'!AK$4:CI$104,2,FALSE),IFERROR(VLOOKUP('Data Totals'!A134,'Season 5'!AK$4:CI$104,2,FALSE),IFERROR(VLOOKUP('Data Totals'!A134,'Season 6'!AK$4:CI$104,2,FALSE),IFERROR(VLOOKUP('Data Totals'!A134,'Season 7'!AK$4:CI$104,2,FALSE),IFERROR(VLOOKUP('Data Totals'!A134,'Season 8'!AK$4:CI$104,2,FALSE),IFERROR(VLOOKUP('Data Totals'!A134,'Season 9'!AK$4:CI$104,2,FALSE),IFERROR(VLOOKUP('Data Totals'!A134,'Season 10'!AK$4:CI$104,2,FALSE),IFERROR(VLOOKUP('Data Totals'!A134,'Season 11'!AK$4:CI$104,2,FALSE),IFERROR(VLOOKUP('Data Totals'!A134,'Season 12'!AK$4:CI$104,2,FALSE),IFERROR(VLOOKUP('Data Totals'!A134,'Season 13'!AK$4:CI$104,2,FALSE),IFERROR(VLOOKUP('Data Totals'!A134,'Season 14'!AK$4:CI$104,2,FALSE),IFERROR(VLOOKUP('Data Totals'!A134,'Season 15'!AK$4:CI$104,2,FALSE),"N/A")))))))))))))))</f>
        <v>N/A</v>
      </c>
      <c r="C134" s="517" t="str">
        <f>IFERROR(VLOOKUP('Data Totals'!A134,'Season 1'!AJ$4:CH$104,3,FALSE),IFERROR(VLOOKUP('Data Totals'!A134,'Season 2'!AK$4:CI$104,3,FALSE),IFERROR(VLOOKUP('Data Totals'!A134,'Season 3'!AK$4:CI$104,3,FALSE),IFERROR(VLOOKUP('Data Totals'!A134,'Season 4'!AK$4:CI$104,3,FALSE),IFERROR(VLOOKUP('Data Totals'!A134,'Season 5'!AK$4:CI$104,3,FALSE),IFERROR(VLOOKUP('Data Totals'!A134,'Season 6'!AK$4:CI$104,3,FALSE),IFERROR(VLOOKUP('Data Totals'!A134,'Season 7'!AK$4:CI$104,3,FALSE),IFERROR(VLOOKUP('Data Totals'!A134,'Season 8'!AK$4:CI$104,3,FALSE),IFERROR(VLOOKUP('Data Totals'!A134,'Season 9'!AK$4:CI$104,3,FALSE),IFERROR(VLOOKUP('Data Totals'!A134,'Season 10'!AK$4:CI$104,3,FALSE),IFERROR(VLOOKUP('Data Totals'!A134,'Season 11'!AK$4:CI$104,3,FALSE),IFERROR(VLOOKUP('Data Totals'!A134,'Season 12'!AK$4:CI$104,3,FALSE),IFERROR(VLOOKUP('Data Totals'!A134,'Season 13'!AK$4:CI$104,3,FALSE),IFERROR(VLOOKUP('Data Totals'!A134,'Season 14'!AK$4:CI$104,3,FALSE),IFERROR(VLOOKUP('Data Totals'!A134,'Season 15'!AK$4:CI$104,3,FALSE),"N/A")))))))))))))))</f>
        <v>N/A</v>
      </c>
      <c r="D134" s="517" t="str">
        <f>IFERROR(VLOOKUP('Data Totals'!A134,'Season 15'!AK$4:CI$104,4,FALSE),IFERROR(VLOOKUP('Data Totals'!A134,'Season 14'!AK$4:CI$104,4,FALSE),IFERROR(VLOOKUP('Data Totals'!A134,'Season 13'!AK$4:CI$104,4,FALSE),IFERROR(VLOOKUP('Data Totals'!A134,'Season 12'!AK$4:CI$104,4,FALSE),IFERROR(VLOOKUP('Data Totals'!A134,'Season 11'!AK$4:CI$104,4,FALSE),IFERROR(VLOOKUP('Data Totals'!A134,'Season 10'!AK$4:CI$104,4,FALSE),IFERROR(VLOOKUP('Data Totals'!A134,'Season 9'!AK$4:CI$104,4,FALSE),IFERROR(VLOOKUP('Data Totals'!A134,'Season 8'!AK$4:CI$104,4,FALSE),IFERROR(VLOOKUP('Data Totals'!A134,'Season 7'!AK$4:CI$104,4,FALSE),IFERROR(VLOOKUP('Data Totals'!A134,'Season 6'!AK$4:CI$104,4,FALSE),IFERROR(VLOOKUP('Data Totals'!A134,'Season 5'!AK$4:CI$104,4,FALSE),IFERROR(VLOOKUP('Data Totals'!A134,'Season 4'!AK$4:CI$104,4,FALSE),IFERROR(VLOOKUP('Data Totals'!A134,'Season 3'!AK$4:CI$104,4,FALSE),IFERROR(VLOOKUP('Data Totals'!A134,'Season 2'!AK$4:CI$104,4,FALSE),IFERROR(VLOOKUP('Data Totals'!A134,'Season 1'!AJ$4:CH$104,4,FALSE),"N/A")))))))))))))))</f>
        <v>N/A</v>
      </c>
      <c r="E134" s="517" t="e">
        <f t="shared" si="4"/>
        <v>#VALUE!</v>
      </c>
      <c r="F134" s="398">
        <f>SUM(IFERROR(VLOOKUP(A134,BI$3:BN$152,2,0),"0"),
IFERROR(VLOOKUP(A134,'Season 1'!AJ$4:CM$104,7,0),"0"),IFERROR(VLOOKUP(A134,'Season 2'!AK$4:CN$104,7,0),"0"),
IFERROR(VLOOKUP(A134,'Season 3'!AK$4:CN$104,7,0),"0"),IFERROR(VLOOKUP(A134,'Season 4'!AK$4:CN$104,7,0),"0"),
IFERROR(VLOOKUP(A134,'Season 5'!AK$4:CN$104,7,0),"0"),IFERROR(VLOOKUP(A134,'Season 6'!AK$4:CN$104,7,0),"0"),
IFERROR(VLOOKUP(A134,'Season 7'!AK$4:CN$104,7,0),"0"),IFERROR(VLOOKUP(A134,'Season 8'!AK$4:CN$104,7,0),"0"),
IFERROR(VLOOKUP(A134,'Season 9'!AK$4:CN$104,7,0),"0"),IFERROR(VLOOKUP(A134,'Season 10'!AK$4:CN$104,7,0),"0"),
IFERROR(VLOOKUP(A134,'Season 11'!AK$4:CN$104,7,0),"0"),IFERROR(VLOOKUP(A134,'Season 12'!AK$4:CN$104,7,0),"0"),
IFERROR(VLOOKUP(A134,'Season 13'!AK$4:CN$104,7,0),"0"),IFERROR(VLOOKUP(A134,'Season 14'!AK$4:CN$104,7,0),"0"),IFERROR(VLOOKUP(A134,'Season 15'!AK$4:CN$104,7,0),"0"),)</f>
        <v>0</v>
      </c>
      <c r="G134" s="398">
        <f>SUM(
IFERROR(VLOOKUP(A134,'Season 1'!AJ$4:CM$104,8,0),"0"),IFERROR(VLOOKUP(A134,'Season 2'!AK$4:CN$104,8,0),"0"),
IFERROR(VLOOKUP(A134,'Season 3'!AK$4:CN$104,8,0),"0"),IFERROR(VLOOKUP(A134,'Season 4'!AK$4:CN$104,8,0),"0"),
IFERROR(VLOOKUP(A134,'Season 5'!AK$4:CN$104,8,0),"0"),IFERROR(VLOOKUP(A134,'Season 6'!AK$4:CN$104,8,0),"0"),
IFERROR(VLOOKUP(A134,'Season 7'!AK$4:CN$104,8,0),"0"),IFERROR(VLOOKUP(A134,'Season 8'!AK$4:CN$104,8,0),"0"),
IFERROR(VLOOKUP(A134,'Season 9'!AK$4:CN$104,8,0),"0"),IFERROR(VLOOKUP(A134,'Season 10'!AK$4:CN$104,8,0),"0"),
IFERROR(VLOOKUP(A134,'Season 11'!AK$4:CN$104,8,0),"0"),IFERROR(VLOOKUP(A134,'Season 12'!AK$4:CN$104,8,0),"0"),
IFERROR(VLOOKUP(A134,'Season 13'!AK$4:CN$104,8,0),"0"),IFERROR(VLOOKUP(A134,'Season 14'!AK$4:CN$104,8,0),"0"),IFERROR(VLOOKUP(A134,'Season 15'!AK$4:CN$104,8,0),"0"),)</f>
        <v>0</v>
      </c>
      <c r="H134" s="329">
        <f>SUM(
IFERROR(VLOOKUP(A134,'Season 1'!AJ$4:CM$104,9,0),"0"),IFERROR(VLOOKUP(A134,'Season 2'!AK$4:CN$104,9,0),"0"),
IFERROR(VLOOKUP(A134,'Season 3'!AK$4:CN$104,9,0),"0"),IFERROR(VLOOKUP(A134,'Season 4'!AK$4:CN$104,9,0),"0"),
IFERROR(VLOOKUP(A134,'Season 5'!AK$4:CN$104,9,0),"0"),IFERROR(VLOOKUP(A134,'Season 6'!AK$4:CN$104,9,0),"0"),
IFERROR(VLOOKUP(A134,'Season 7'!AK$4:CN$104,9,0),"0"),IFERROR(VLOOKUP(A134,'Season 8'!AK$4:CN$104,9,0),"0"),
IFERROR(VLOOKUP(A134,'Season 9'!AK$4:CN$104,9,0),"0"),IFERROR(VLOOKUP(A134,'Season 10'!AK$4:CN$104,9,0),"0"),
IFERROR(VLOOKUP(A134,'Season 11'!AK$4:CN$104,9,0),"0"),IFERROR(VLOOKUP(A134,'Season 12'!AK$4:CN$104,9,0),"0"),
IFERROR(VLOOKUP(A134,'Season 13'!AK$4:CN$104,9,0),"0"),IFERROR(VLOOKUP(A134,'Season 14'!AK$4:CN$104,9,0),"0"),IFERROR(VLOOKUP(A134,'Season 15'!AK$4:CN$104,9,0),"0"),)</f>
        <v>0</v>
      </c>
      <c r="I134" s="518">
        <f>SUM(
IFERROR(VLOOKUP(A134,'Season 1'!AJ$4:CM$104,10,0),"0"),IFERROR(VLOOKUP(A134,'Season 2'!AK$4:CN$104,10,0),"0"),
IFERROR(VLOOKUP(A134,'Season 3'!AK$4:CN$104,10,0),"0"),IFERROR(VLOOKUP(A134,'Season 4'!AK$4:CN$104,10,0),"0"),
IFERROR(VLOOKUP(A134,'Season 5'!AK$4:CN$104,10,0),"0"),IFERROR(VLOOKUP(A134,'Season 6'!AK$4:CN$104,10,0),"0"),
IFERROR(VLOOKUP(A134,'Season 7'!AK$4:CN$104,10,0),"0"),IFERROR(VLOOKUP(A134,'Season 8'!AK$4:CN$104,10,0),"0"),
IFERROR(VLOOKUP(A134,'Season 9'!AK$4:CN$104,10,0),"0"),IFERROR(VLOOKUP(A134,'Season 10'!AK$4:CN$104,10,0),"0"),
IFERROR(VLOOKUP(A134,'Season 11'!AK$4:CN$104,10,0),"0"),IFERROR(VLOOKUP(A134,'Season 12'!AK$4:CN$104,10,0),"0"),
IFERROR(VLOOKUP(A134,'Season 13'!AK$4:CN$104,10,0),"0"),IFERROR(VLOOKUP(A134,'Season 14'!AK$4:CN$104,10,0),"0"),IFERROR(VLOOKUP(A134,'Season 15'!AK$4:CN$104,10,0),"0"),)</f>
        <v>0</v>
      </c>
      <c r="J134" s="21">
        <f>SUM(IFERROR(VLOOKUP(A134,BI$3:BN$152,3,0),"0"),
IFERROR(VLOOKUP(A134,'Season 1'!AJ$4:CM$104,11,0),"0"),IFERROR(VLOOKUP(A134,'Season 2'!AK$4:CN$104,11,0),"0"),
IFERROR(VLOOKUP(A134,'Season 3'!AK$4:CN$104,11,0),"0"),IFERROR(VLOOKUP(A134,'Season 4'!AK$4:CN$104,11,0),"0"),
IFERROR(VLOOKUP(A134,'Season 5'!AK$4:CN$104,11,0),"0"),IFERROR(VLOOKUP(A134,'Season 6'!AK$4:CN$104,11,0),"0"),
IFERROR(VLOOKUP(A134,'Season 7'!AK$4:CN$104,11,0),"0"),IFERROR(VLOOKUP(A134,'Season 8'!AK$4:CN$104,11,0),"0"),
IFERROR(VLOOKUP(A134,'Season 9'!AK$4:CN$104,11,0),"0"),IFERROR(VLOOKUP(A134,'Season 10'!AK$4:CN$104,11,0),"0"),
IFERROR(VLOOKUP(A134,'Season 11'!AK$4:CN$104,11,0),"0"),IFERROR(VLOOKUP(A134,'Season 12'!AK$4:CN$104,11,0),"0"),
IFERROR(VLOOKUP(A134,'Season 13'!AK$4:CN$104,11,0),"0"),IFERROR(VLOOKUP(A134,'Season 14'!AK$4:CN$104,11,0),"0"),IFERROR(VLOOKUP(A134,'Season 15'!AK$4:CN$104,11,0),"0"),)</f>
        <v>0</v>
      </c>
      <c r="K134" s="402">
        <f>SUM(IFERROR(VLOOKUP($A134,BI$3:BN$152,4,0),"0"),
IFERROR(VLOOKUP($A134,'Season 1'!AJ$4:CM$104,12,0),"0"),IFERROR(VLOOKUP($A134,'Season 2'!AK$4:CN$104,12,0),"0"),
IFERROR(VLOOKUP($A134,'Season 3'!AK$4:CN$104,12,0),"0"),IFERROR(VLOOKUP($A134,'Season 4'!AK$4:CN$104,12,0),"0"),
IFERROR(VLOOKUP($A134,'Season 5'!AK$4:CN$104,12,0),"0"),IFERROR(VLOOKUP($A134,'Season 6'!AK$4:CN$104,12,0),"0"),
IFERROR(VLOOKUP($A134,'Season 7'!AK$4:CN$104,12,0),"0"),IFERROR(VLOOKUP($A134,'Season 8'!AK$4:CN$104,12,0),"0"),
IFERROR(VLOOKUP($A134,'Season 9'!AK$4:CN$104,12,0),"0"),IFERROR(VLOOKUP($A134,'Season 10'!AK$4:CN$104,12,0),"0"),
IFERROR(VLOOKUP($A134,'Season 11'!AK$4:CN$104,12,0),"0"),IFERROR(VLOOKUP($A134,'Season 12'!AK$4:CN$104,12,0),"0"),
IFERROR(VLOOKUP($A134,'Season 13'!AK$4:CN$104,12,0),"0"),IFERROR(VLOOKUP($A134,'Season 14'!AK$4:CN$104,12,0),"0"),IFERROR(VLOOKUP(A134,'Season 15'!AK$4:CN$104,12,0),"0"),)</f>
        <v>0</v>
      </c>
      <c r="L134" s="403">
        <f>SUM(
IFERROR(VLOOKUP($A134,'Season 1'!AJ$4:CM$104,13,0),"0"),IFERROR(VLOOKUP($A134,'Season 2'!AK$4:CN$104,13,0),"0"),
IFERROR(VLOOKUP($A134,'Season 3'!AK$4:CN$104,13,0),"0"),IFERROR(VLOOKUP($A134,'Season 4'!AK$4:CN$104,13,0),"0"),
IFERROR(VLOOKUP($A134,'Season 5'!AK$4:CN$104,13,0),"0"),IFERROR(VLOOKUP($A134,'Season 6'!AK$4:CN$104,13,0),"0"),
IFERROR(VLOOKUP($A134,'Season 7'!AK$4:CN$104,13,0),"0"),IFERROR(VLOOKUP($A134,'Season 8'!AK$4:CN$104,13,0),"0"),
IFERROR(VLOOKUP($A134,'Season 9'!AK$4:CN$104,13,0),"0"),IFERROR(VLOOKUP($A134,'Season 10'!AK$4:CN$104,13,0),"0"),
IFERROR(VLOOKUP($A134,'Season 11'!AK$4:CN$104,13,0),"0"),IFERROR(VLOOKUP($A134,'Season 12'!AK$4:CN$104,13,0),"0"),
IFERROR(VLOOKUP($A134,'Season 13'!AK$4:CN$104,13,0),"0"),IFERROR(VLOOKUP($A134,'Season 14'!AK$4:CN$104,13,0),"0"),IFERROR(VLOOKUP(A134,'Season 15'!AK$4:CN$104,13,0),"0"),)</f>
        <v>0</v>
      </c>
      <c r="M134" s="398">
        <f>SUM(
IFERROR(VLOOKUP($A134,'Season 1'!AJ$4:CM$104,14,0),"0"),IFERROR(VLOOKUP($A134,'Season 2'!AK$4:CN$104,14,0),"0"),
IFERROR(VLOOKUP($A134,'Season 3'!AK$4:CN$104,14,0),"0"),IFERROR(VLOOKUP($A134,'Season 4'!AK$4:CN$104,14,0),"0"),
IFERROR(VLOOKUP($A134,'Season 5'!AK$4:CN$104,14,0),"0"),IFERROR(VLOOKUP($A134,'Season 6'!AK$4:CN$104,14,0),"0"),
IFERROR(VLOOKUP($A134,'Season 7'!AK$4:CN$104,14,0),"0"),IFERROR(VLOOKUP($A134,'Season 8'!AK$4:CN$104,14,0),"0"),
IFERROR(VLOOKUP($A134,'Season 9'!AK$4:CN$104,14,0),"0"),IFERROR(VLOOKUP($A134,'Season 10'!AK$4:CN$104,14,0),"0"),
IFERROR(VLOOKUP($A134,'Season 11'!AK$4:CN$104,14,0),"0"),IFERROR(VLOOKUP($A134,'Season 12'!AK$4:CN$104,14,0),"0"),
IFERROR(VLOOKUP($A134,'Season 13'!AK$4:CN$104,14,0),"0"),IFERROR(VLOOKUP($A134,'Season 14'!AK$4:CN$104,14,0),"0"),IFERROR(VLOOKUP(A134,'Season 15'!AK$4:CN$104,14,0),"0"),)</f>
        <v>0</v>
      </c>
      <c r="N134" s="518">
        <f>SUM(
IFERROR(VLOOKUP($A134,'Season 1'!AJ$4:CM$104,15,0),"0"),IFERROR(VLOOKUP($A134,'Season 2'!AK$4:CN$104,15,0),"0"),
IFERROR(VLOOKUP($A134,'Season 3'!AK$4:CN$104,15,0),"0"),IFERROR(VLOOKUP($A134,'Season 4'!AK$4:CN$104,15,0),"0"),
IFERROR(VLOOKUP($A134,'Season 5'!AK$4:CN$104,15,0),"0"),IFERROR(VLOOKUP($A134,'Season 6'!AK$4:CN$104,15,0),"0"),
IFERROR(VLOOKUP($A134,'Season 7'!AK$4:CN$104,15,0),"0"),IFERROR(VLOOKUP($A134,'Season 8'!AK$4:CN$104,15,0),"0"),
IFERROR(VLOOKUP($A134,'Season 9'!AK$4:CN$104,15,0),"0"),IFERROR(VLOOKUP($A134,'Season 10'!AK$4:CN$104,15,0),"0"),
IFERROR(VLOOKUP($A134,'Season 11'!AK$4:CN$104,15,0),"0"),IFERROR(VLOOKUP($A134,'Season 12'!AK$4:CN$104,15,0),"0"),
IFERROR(VLOOKUP($A134,'Season 13'!AK$4:CN$104,15,0),"0"),IFERROR(VLOOKUP($A134,'Season 14'!AK$4:CN$104,15,0),"0"),IFERROR(VLOOKUP(A134,'Season 15'!AK$4:CN$104,15,0),"0"),)</f>
        <v>0</v>
      </c>
      <c r="O134" s="21">
        <f>SUM(
IFERROR(VLOOKUP($A134,'Season 1'!AJ$4:CM$104,16,0),"0"),IFERROR(VLOOKUP($A134,'Season 2'!AK$4:CN$104,16,0),"0"),
IFERROR(VLOOKUP($A134,'Season 3'!AK$4:CN$104,16,0),"0"),IFERROR(VLOOKUP($A134,'Season 4'!AK$4:CN$104,16,0),"0"),
IFERROR(VLOOKUP($A134,'Season 5'!AK$4:CN$104,16,0),"0"),IFERROR(VLOOKUP($A134,'Season 6'!AK$4:CN$104,16,0),"0"),
IFERROR(VLOOKUP($A134,'Season 7'!AK$4:CN$104,16,0),"0"),IFERROR(VLOOKUP($A134,'Season 8'!AK$4:CN$104,16,0),"0"),
IFERROR(VLOOKUP($A134,'Season 9'!AK$4:CN$104,16,0),"0"),IFERROR(VLOOKUP($A134,'Season 10'!AK$4:CN$104,16,0),"0"),
IFERROR(VLOOKUP($A134,'Season 11'!AK$4:CN$104,16,0),"0"),IFERROR(VLOOKUP($A134,'Season 12'!AK$4:CN$104,16,0),"0"),
IFERROR(VLOOKUP($A134,'Season 13'!AK$4:CN$104,16,0),"0"),IFERROR(VLOOKUP($A134,'Season 14'!AK$4:CN$104,16,0),"0"),IFERROR(VLOOKUP(A134,'Season 15'!AK$4:CN$104,16,0),"0"),)</f>
        <v>0</v>
      </c>
      <c r="P134" s="402">
        <f>SUM(
IFERROR(VLOOKUP($A134,'Season 1'!AJ$4:CM$104,17,0),"0"),IFERROR(VLOOKUP($A134,'Season 2'!AK$4:CN$104,17,0),"0"),
IFERROR(VLOOKUP($A134,'Season 3'!AK$4:CN$104,17,0),"0"),IFERROR(VLOOKUP($A134,'Season 4'!AK$4:CN$104,17,0),"0"),
IFERROR(VLOOKUP($A134,'Season 5'!AK$4:CN$104,17,0),"0"),IFERROR(VLOOKUP($A134,'Season 6'!AK$4:CN$104,17,0),"0"),
IFERROR(VLOOKUP($A134,'Season 7'!AK$4:CN$104,17,0),"0"),IFERROR(VLOOKUP($A134,'Season 8'!AK$4:CN$104,17,0),"0"),
IFERROR(VLOOKUP($A134,'Season 9'!AK$4:CN$104,17,0),"0"),IFERROR(VLOOKUP($A134,'Season 10'!AK$4:CN$104,17,0),"0"),
IFERROR(VLOOKUP($A134,'Season 11'!AK$4:CN$104,17,0),"0"),IFERROR(VLOOKUP($A134,'Season 12'!AK$4:CN$104,17,0),"0"),
IFERROR(VLOOKUP($A134,'Season 13'!AK$4:CN$104,17,0),"0"),IFERROR(VLOOKUP($A134,'Season 14'!AK$4:CN$104,17,0),"0"),IFERROR(VLOOKUP(A134,'Season 15'!AK$4:CN$104,17,0),"0"),)</f>
        <v>0</v>
      </c>
      <c r="Q134" s="403">
        <f>SUM(
IFERROR(VLOOKUP($A134,'Season 1'!AJ$4:CM$104,18,0),"0"),IFERROR(VLOOKUP($A134,'Season 2'!AK$4:CN$104,18,0),"0"),
IFERROR(VLOOKUP($A134,'Season 3'!AK$4:CN$104,18,0),"0"),IFERROR(VLOOKUP($A134,'Season 4'!AK$4:CN$104,18,0),"0"),
IFERROR(VLOOKUP($A134,'Season 5'!AK$4:CN$104,18,0),"0"),IFERROR(VLOOKUP($A134,'Season 6'!AK$4:CN$104,18,0),"0"),
IFERROR(VLOOKUP($A134,'Season 7'!AK$4:CN$104,18,0),"0"),IFERROR(VLOOKUP($A134,'Season 8'!AK$4:CN$104,18,0),"0"),
IFERROR(VLOOKUP($A134,'Season 9'!AK$4:CN$104,18,0),"0"),IFERROR(VLOOKUP($A134,'Season 10'!AK$4:CN$104,18,0),"0"),
IFERROR(VLOOKUP($A134,'Season 11'!AK$4:CN$104,18,0),"0"),IFERROR(VLOOKUP($A134,'Season 12'!AK$4:CN$104,18,0),"0"),
IFERROR(VLOOKUP($A134,'Season 13'!AK$4:CN$104,18,0),"0"),IFERROR(VLOOKUP($A134,'Season 14'!AK$4:CN$104,18,0),"0"),IFERROR(VLOOKUP(A134,'Season 15'!AK$4:CN$104,18,0),"0"),)</f>
        <v>0</v>
      </c>
      <c r="R134" s="398">
        <f>SUM(
IFERROR(VLOOKUP($A134,'Season 1'!AJ$4:CM$104,19,0),"0"),IFERROR(VLOOKUP($A134,'Season 2'!AK$4:CN$104,19,0),"0"),
IFERROR(VLOOKUP($A134,'Season 3'!AK$4:CN$104,19,0),"0"),IFERROR(VLOOKUP($A134,'Season 4'!AK$4:CN$104,19,0),"0"),
IFERROR(VLOOKUP($A134,'Season 5'!AK$4:CN$104,19,0),"0"),IFERROR(VLOOKUP($A134,'Season 6'!AK$4:CN$104,19,0),"0"),
IFERROR(VLOOKUP($A134,'Season 7'!AK$4:CN$104,19,0),"0"),IFERROR(VLOOKUP($A134,'Season 8'!AK$4:CN$104,19,0),"0"),
IFERROR(VLOOKUP($A134,'Season 9'!AK$4:CN$104,19,0),"0"),IFERROR(VLOOKUP($A134,'Season 10'!AK$4:CN$104,19,0),"0"),
IFERROR(VLOOKUP($A134,'Season 11'!AK$4:CN$104,19,0),"0"),IFERROR(VLOOKUP($A134,'Season 12'!AK$4:CN$104,19,0),"0"),
IFERROR(VLOOKUP($A134,'Season 13'!AK$4:CN$104,19,0),"0"),IFERROR(VLOOKUP($A134,'Season 14'!AK$4:CN$104,19,0),"0"),IFERROR(VLOOKUP(A134,'Season 15'!AK$4:CN$104,19,0),"0"),)</f>
        <v>0</v>
      </c>
      <c r="S134" s="518">
        <f>SUM(
IFERROR(VLOOKUP($A134,'Season 1'!AJ$4:CM$104,20,0),"0"),IFERROR(VLOOKUP($A134,'Season 2'!AK$4:CN$104,20,0),"0"),
IFERROR(VLOOKUP($A134,'Season 3'!AK$4:CN$104,20,0),"0"),IFERROR(VLOOKUP($A134,'Season 4'!AK$4:CN$104,20,0),"0"),
IFERROR(VLOOKUP($A134,'Season 5'!AK$4:CN$104,20,0),"0"),IFERROR(VLOOKUP($A134,'Season 6'!AK$4:CN$104,20,0),"0"),
IFERROR(VLOOKUP($A134,'Season 7'!AK$4:CN$104,20,0),"0"),IFERROR(VLOOKUP($A134,'Season 8'!AK$4:CN$104,20,0),"0"),
IFERROR(VLOOKUP($A134,'Season 9'!AK$4:CN$104,20,0),"0"),IFERROR(VLOOKUP($A134,'Season 10'!AK$4:CN$104,20,0),"0"),
IFERROR(VLOOKUP($A134,'Season 11'!AK$4:CN$104,20,0),"0"),IFERROR(VLOOKUP($A134,'Season 12'!AK$4:CN$104,20,0),"0"),
IFERROR(VLOOKUP($A134,'Season 13'!AK$4:CN$104,20,0),"0"),IFERROR(VLOOKUP($A134,'Season 14'!AK$4:CN$104,20,0),"0"),IFERROR(VLOOKUP(A134,'Season 15'!AK$4:CN$104,20,0),"0"),)</f>
        <v>0</v>
      </c>
      <c r="T134" s="21">
        <f>SUM(
IFERROR(VLOOKUP($A134,'Season 1'!AJ$4:CM$104,21,0),"0"),IFERROR(VLOOKUP($A134,'Season 2'!AK$4:CN$104,21,0),"0"),
IFERROR(VLOOKUP($A134,'Season 3'!AK$4:CN$104,21,0),"0"),IFERROR(VLOOKUP($A134,'Season 4'!AK$4:CN$104,21,0),"0"),
IFERROR(VLOOKUP($A134,'Season 5'!AK$4:CN$104,21,0),"0"),IFERROR(VLOOKUP($A134,'Season 6'!AK$4:CN$104,21,0),"0"),
IFERROR(VLOOKUP($A134,'Season 7'!AK$4:CN$104,21,0),"0"),IFERROR(VLOOKUP($A134,'Season 8'!AK$4:CN$104,21,0),"0"),
IFERROR(VLOOKUP($A134,'Season 9'!AK$4:CN$104,21,0),"0"),IFERROR(VLOOKUP($A134,'Season 10'!AK$4:CN$104,21,0),"0"),
IFERROR(VLOOKUP($A134,'Season 11'!AK$4:CN$104,21,0),"0"),IFERROR(VLOOKUP($A134,'Season 12'!AK$4:CN$104,21,0),"0"),
IFERROR(VLOOKUP($A134,'Season 13'!AK$4:CN$104,21,0),"0"),IFERROR(VLOOKUP($A134,'Season 14'!AK$4:CN$104,21,0),"0"),IFERROR(VLOOKUP(A134,'Season 15'!AK$4:CN$104,21,0),"0"),)</f>
        <v>0</v>
      </c>
      <c r="U134" s="402">
        <f>SUM(
IFERROR(VLOOKUP($A134,'Season 1'!AJ$4:CM$104,22,0),"0"),IFERROR(VLOOKUP($A134,'Season 2'!AK$4:CN$104,22,0),"0"),
IFERROR(VLOOKUP($A134,'Season 3'!AK$4:CN$104,22,0),"0"),IFERROR(VLOOKUP($A134,'Season 4'!AK$4:CN$104,22,0),"0"),
IFERROR(VLOOKUP($A134,'Season 5'!AK$4:CN$104,22,0),"0"),IFERROR(VLOOKUP($A134,'Season 6'!AK$4:CN$104,22,0),"0"),
IFERROR(VLOOKUP($A134,'Season 7'!AK$4:CN$104,22,0),"0"),IFERROR(VLOOKUP($A134,'Season 8'!AK$4:CN$104,22,0),"0"),
IFERROR(VLOOKUP($A134,'Season 9'!AK$4:CN$104,22,0),"0"),IFERROR(VLOOKUP($A134,'Season 10'!AK$4:CN$104,22,0),"0"),
IFERROR(VLOOKUP($A134,'Season 11'!AK$4:CN$104,22,0),"0"),IFERROR(VLOOKUP($A134,'Season 12'!AK$4:CN$104,22,0),"0"),
IFERROR(VLOOKUP($A134,'Season 13'!AK$4:CN$104,22,0),"0"),IFERROR(VLOOKUP($A134,'Season 14'!AK$4:CN$104,22,0),"0"),IFERROR(VLOOKUP(A134,'Season 15'!AK$4:CN$104,22,0),"0"),)</f>
        <v>0</v>
      </c>
      <c r="V134" s="403">
        <f>SUM(
IFERROR(VLOOKUP($A134,'Season 1'!AJ$4:CM$104,23,0),"0"),IFERROR(VLOOKUP($A134,'Season 2'!AK$4:CN$104,23,0),"0"),
IFERROR(VLOOKUP($A134,'Season 3'!AK$4:CN$104,23,0),"0"),IFERROR(VLOOKUP($A134,'Season 4'!AK$4:CN$104,23,0),"0"),
IFERROR(VLOOKUP($A134,'Season 5'!AK$4:CN$104,23,0),"0"),IFERROR(VLOOKUP($A134,'Season 6'!AK$4:CN$104,23,0),"0"),
IFERROR(VLOOKUP($A134,'Season 7'!AK$4:CN$104,23,0),"0"),IFERROR(VLOOKUP($A134,'Season 8'!AK$4:CN$104,23,0),"0"),
IFERROR(VLOOKUP($A134,'Season 9'!AK$4:CN$104,23,0),"0"),IFERROR(VLOOKUP($A134,'Season 10'!AK$4:CN$104,23,0),"0"),
IFERROR(VLOOKUP($A134,'Season 11'!AK$4:CN$104,23,0),"0"),IFERROR(VLOOKUP($A134,'Season 12'!AK$4:CN$104,23,0),"0"),
IFERROR(VLOOKUP($A134,'Season 13'!AK$4:CN$104,23,0),"0"),IFERROR(VLOOKUP($A134,'Season 14'!AK$4:CN$104,23,0),"0"),IFERROR(VLOOKUP($A134,'Season 15'!AK$4:CN$104,23,0),"0"),)</f>
        <v>0</v>
      </c>
      <c r="W134" s="398">
        <f>SUM(
IFERROR(VLOOKUP($A134,'Season 1'!AJ$4:CM$104,24,0),"0"),IFERROR(VLOOKUP($A134,'Season 2'!AK$4:CN$104,24,0),"0"),
IFERROR(VLOOKUP($A134,'Season 3'!AK$4:CN$104,24,0),"0"),IFERROR(VLOOKUP($A134,'Season 4'!AK$4:CN$104,24,0),"0"),
IFERROR(VLOOKUP($A134,'Season 5'!AK$4:CN$104,24,0),"0"),IFERROR(VLOOKUP($A134,'Season 6'!AK$4:CN$104,24,0),"0"),
IFERROR(VLOOKUP($A134,'Season 7'!AK$4:CN$104,24,0),"0"),IFERROR(VLOOKUP($A134,'Season 8'!AK$4:CN$104,24,0),"0"),
IFERROR(VLOOKUP($A134,'Season 9'!AK$4:CN$104,24,0),"0"),IFERROR(VLOOKUP($A134,'Season 10'!AK$4:CN$104,24,0),"0"),
IFERROR(VLOOKUP($A134,'Season 11'!AK$4:CN$104,24,0),"0"),IFERROR(VLOOKUP($A134,'Season 12'!AK$4:CN$104,24,0),"0"),
IFERROR(VLOOKUP($A134,'Season 13'!AK$4:CN$104,24,0),"0"),IFERROR(VLOOKUP($A134,'Season 14'!AK$4:CN$104,24,0),"0"),IFERROR(VLOOKUP($A134,'Season 15'!AK$4:CN$104,24,0),"0"),)</f>
        <v>0</v>
      </c>
      <c r="X134" s="518">
        <f>SUM(
IFERROR(VLOOKUP($A134,'Season 1'!AJ$4:CM$104,25,0),"0"),IFERROR(VLOOKUP($A134,'Season 2'!AK$4:CN$104,25,0),"0"),
IFERROR(VLOOKUP($A134,'Season 3'!AK$4:CN$104,25,0),"0"),IFERROR(VLOOKUP($A134,'Season 4'!AK$4:CN$104,25,0),"0"),
IFERROR(VLOOKUP($A134,'Season 5'!AK$4:CN$104,25,0),"0"),IFERROR(VLOOKUP($A134,'Season 6'!AK$4:CN$104,25,0),"0"),
IFERROR(VLOOKUP($A134,'Season 7'!AK$4:CN$104,25,0),"0"),IFERROR(VLOOKUP($A134,'Season 8'!AK$4:CN$104,25,0),"0"),
IFERROR(VLOOKUP($A134,'Season 9'!AK$4:CN$104,25,0),"0"),IFERROR(VLOOKUP($A134,'Season 10'!AK$4:CN$104,25,0),"0"),
IFERROR(VLOOKUP($A134,'Season 11'!AK$4:CN$104,25,0),"0"),IFERROR(VLOOKUP($A134,'Season 12'!AK$4:CN$104,25,0),"0"),
IFERROR(VLOOKUP($A134,'Season 13'!AK$4:CN$104,25,0),"0"),IFERROR(VLOOKUP($A134,'Season 14'!AK$4:CN$104,25,0),"0"),IFERROR(VLOOKUP($A134,'Season 15'!AK$4:CN$104,25,0),"0"),)</f>
        <v>0</v>
      </c>
      <c r="Y134" s="21">
        <f>SUM(
IFERROR(VLOOKUP($A134,'Season 1'!AJ$4:CM$104,26,0),"0"),IFERROR(VLOOKUP($A134,'Season 2'!AK$4:CN$104,26,0),"0"),
IFERROR(VLOOKUP($A134,'Season 3'!AK$4:CN$104,26,0),"0"),IFERROR(VLOOKUP($A134,'Season 4'!AK$4:CN$104,26,0),"0"),
IFERROR(VLOOKUP($A134,'Season 5'!AK$4:CN$104,26,0),"0"),IFERROR(VLOOKUP($A134,'Season 6'!AK$4:CN$104,26,0),"0"),
IFERROR(VLOOKUP($A134,'Season 7'!AK$4:CN$104,26,0),"0"),IFERROR(VLOOKUP($A134,'Season 8'!AK$4:CN$104,26,0),"0"),
IFERROR(VLOOKUP($A134,'Season 9'!AK$4:CN$104,26,0),"0"),IFERROR(VLOOKUP($A134,'Season 10'!AK$4:CN$104,26,0),"0"),
IFERROR(VLOOKUP($A134,'Season 11'!AK$4:CN$104,26,0),"0"),IFERROR(VLOOKUP($A134,'Season 12'!AK$4:CN$104,26,0),"0"),
IFERROR(VLOOKUP($A134,'Season 13'!AK$4:CN$104,26,0),"0"),IFERROR(VLOOKUP($A134,'Season 14'!AK$4:CN$104,26,0),"0"),IFERROR(VLOOKUP($A134,'Season 15'!AK$4:CN$104,26,0),"0"),)</f>
        <v>0</v>
      </c>
      <c r="Z134" s="402">
        <f>SUM(
IFERROR(VLOOKUP($A134,'Season 1'!AJ$4:CM$104,27,0),"0"),IFERROR(VLOOKUP($A134,'Season 2'!AK$4:CN$104,27,0),"0"),
IFERROR(VLOOKUP($A134,'Season 3'!AK$4:CN$104,27,0),"0"),IFERROR(VLOOKUP($A134,'Season 4'!AK$4:CN$104,27,0),"0"),
IFERROR(VLOOKUP($A134,'Season 5'!AK$4:CN$104,27,0),"0"),IFERROR(VLOOKUP($A134,'Season 6'!AK$4:CN$104,27,0),"0"),
IFERROR(VLOOKUP($A134,'Season 7'!AK$4:CN$104,27,0),"0"),IFERROR(VLOOKUP($A134,'Season 8'!AK$4:CN$104,27,0),"0"),
IFERROR(VLOOKUP($A134,'Season 9'!AK$4:CN$104,27,0),"0"),IFERROR(VLOOKUP($A134,'Season 10'!AK$4:CN$104,27,0),"0"),
IFERROR(VLOOKUP($A134,'Season 11'!AK$4:CN$104,27,0),"0"),IFERROR(VLOOKUP($A134,'Season 12'!AK$4:CN$104,27,0),"0"),
IFERROR(VLOOKUP($A134,'Season 13'!AK$4:CN$104,27,0),"0"),IFERROR(VLOOKUP($A134,'Season 14'!AK$4:CN$104,27,0),"0"),IFERROR(VLOOKUP($A134,'Season 15'!AK$4:CN$104,27,0),"0"),)</f>
        <v>0</v>
      </c>
      <c r="AA134" s="403">
        <f>SUM(
IFERROR(VLOOKUP($A134,'Season 1'!AJ$4:CM$104,28,0),"0"),IFERROR(VLOOKUP($A134,'Season 2'!AK$4:CN$104,28,0),"0"),
IFERROR(VLOOKUP($A134,'Season 3'!AK$4:CN$104,28,0),"0"),IFERROR(VLOOKUP($A134,'Season 4'!AK$4:CN$104,28,0),"0"),
IFERROR(VLOOKUP($A134,'Season 5'!AK$4:CN$104,28,0),"0"),IFERROR(VLOOKUP($A134,'Season 6'!AK$4:CN$104,28,0),"0"),
IFERROR(VLOOKUP($A134,'Season 7'!AK$4:CN$104,28,0),"0"),IFERROR(VLOOKUP($A134,'Season 8'!AK$4:CN$104,28,0),"0"),
IFERROR(VLOOKUP($A134,'Season 9'!AK$4:CN$104,28,0),"0"),IFERROR(VLOOKUP($A134,'Season 10'!AK$4:CN$104,28,0),"0"),
IFERROR(VLOOKUP($A134,'Season 11'!AK$4:CN$104,28,0),"0"),IFERROR(VLOOKUP($A134,'Season 12'!AK$4:CN$104,28,0),"0"),
IFERROR(VLOOKUP($A134,'Season 13'!AK$4:CN$104,28,0),"0"),IFERROR(VLOOKUP($A134,'Season 14'!AK$4:CN$104,28,0),"0"),IFERROR(VLOOKUP($A134,'Season 15'!AK$4:CN$104,28,0),"0"),)</f>
        <v>0</v>
      </c>
      <c r="AB134" s="398">
        <f>SUM(
IFERROR(VLOOKUP($A134,'Season 1'!AJ$4:CM$104,29,0),"0"),IFERROR(VLOOKUP($A134,'Season 2'!AK$4:CN$104,29,0),"0"),
IFERROR(VLOOKUP($A134,'Season 3'!AK$4:CN$104,29,0),"0"),IFERROR(VLOOKUP($A134,'Season 4'!AK$4:CN$104,29,0),"0"),
IFERROR(VLOOKUP($A134,'Season 5'!AK$4:CN$104,29,0),"0"),IFERROR(VLOOKUP($A134,'Season 6'!AK$4:CN$104,29,0),"0"),
IFERROR(VLOOKUP($A134,'Season 7'!AK$4:CN$104,29,0),"0"),IFERROR(VLOOKUP($A134,'Season 8'!AK$4:CN$104,29,0),"0"),
IFERROR(VLOOKUP($A134,'Season 9'!AK$4:CN$104,29,0),"0"),IFERROR(VLOOKUP($A134,'Season 10'!AK$4:CN$104,29,0),"0"),
IFERROR(VLOOKUP($A134,'Season 11'!AK$4:CN$104,29,0),"0"),IFERROR(VLOOKUP($A134,'Season 12'!AK$4:CN$104,29,0),"0"),
IFERROR(VLOOKUP($A134,'Season 13'!AK$4:CN$104,29,0),"0"),IFERROR(VLOOKUP($A134,'Season 14'!AK$4:CN$104,29,0),"0"),IFERROR(VLOOKUP($A134,'Season 15'!AK$4:CN$104,29,0),"0"),)</f>
        <v>0</v>
      </c>
      <c r="AC134" s="518">
        <f>SUM(
IFERROR(VLOOKUP($A134,'Season 1'!AJ$4:CM$104,30,0),"0"),IFERROR(VLOOKUP($A134,'Season 2'!AK$4:CN$104,30,0),"0"),
IFERROR(VLOOKUP($A134,'Season 3'!AK$4:CN$104,30,0),"0"),IFERROR(VLOOKUP($A134,'Season 4'!AK$4:CN$104,30,0),"0"),
IFERROR(VLOOKUP($A134,'Season 5'!AK$4:CN$104,30,0),"0"),IFERROR(VLOOKUP($A134,'Season 6'!AK$4:CN$104,30,0),"0"),
IFERROR(VLOOKUP($A134,'Season 7'!AK$4:CN$104,30,0),"0"),IFERROR(VLOOKUP($A134,'Season 8'!AK$4:CN$104,30,0),"0"),
IFERROR(VLOOKUP($A134,'Season 9'!AK$4:CN$104,30,0),"0"),IFERROR(VLOOKUP($A134,'Season 10'!AK$4:CN$104,30,0),"0"),
IFERROR(VLOOKUP($A134,'Season 11'!AK$4:CN$104,30,0),"0"),IFERROR(VLOOKUP($A134,'Season 12'!AK$4:CN$104,30,0),"0"),
IFERROR(VLOOKUP($A134,'Season 13'!AK$4:CN$104,30,0),"0"),IFERROR(VLOOKUP($A134,'Season 14'!AK$4:CN$104,30,0),"0"),IFERROR(VLOOKUP($A134,'Season 15'!AK$4:CN$104,30,0),"0"),)</f>
        <v>0</v>
      </c>
      <c r="AD134" s="21">
        <f>SUM(
IFERROR(VLOOKUP($A134,'Season 1'!AJ$4:CM$104,31,0),"0"),IFERROR(VLOOKUP($A134,'Season 2'!AK$4:CN$104,31,0),"0"),
IFERROR(VLOOKUP($A134,'Season 3'!AK$4:CN$104,31,0),"0"),IFERROR(VLOOKUP($A134,'Season 4'!AK$4:CN$104,31,0),"0"),
IFERROR(VLOOKUP($A134,'Season 5'!AK$4:CN$104,31,0),"0"),IFERROR(VLOOKUP($A134,'Season 6'!AK$4:CN$104,31,0),"0"),
IFERROR(VLOOKUP($A134,'Season 7'!AK$4:CN$104,31,0),"0"),IFERROR(VLOOKUP($A134,'Season 8'!AK$4:CN$104,31,0),"0"),
IFERROR(VLOOKUP($A134,'Season 9'!AK$4:CN$104,31,0),"0"),IFERROR(VLOOKUP($A134,'Season 10'!AK$4:CN$104,31,0),"0"),
IFERROR(VLOOKUP($A134,'Season 11'!AK$4:CN$104,31,0),"0"),IFERROR(VLOOKUP($A134,'Season 12'!AK$4:CN$104,31,0),"0"),
IFERROR(VLOOKUP($A134,'Season 13'!AK$4:CN$104,31,0),"0"),IFERROR(VLOOKUP($A134,'Season 14'!AK$4:CN$104,31,0),"0"),IFERROR(VLOOKUP($A134,'Season 15'!AK$4:CN$104,31,0),"0"),)</f>
        <v>0</v>
      </c>
      <c r="AE134" s="402">
        <f>SUM(
IFERROR(VLOOKUP($A134,'Season 1'!AJ$4:CM$104,32,0),"0"),IFERROR(VLOOKUP($A134,'Season 2'!AK$4:CN$104,32,0),"0"),
IFERROR(VLOOKUP($A134,'Season 3'!AK$4:CN$104,32,0),"0"),IFERROR(VLOOKUP($A134,'Season 4'!AK$4:CN$104,32,0),"0"),
IFERROR(VLOOKUP($A134,'Season 5'!AK$4:CN$104,32,0),"0"),IFERROR(VLOOKUP($A134,'Season 6'!AK$4:CN$104,32,0),"0"),
IFERROR(VLOOKUP($A134,'Season 7'!AK$4:CN$104,32,0),"0"),IFERROR(VLOOKUP($A134,'Season 8'!AK$4:CN$104,32,0),"0"),
IFERROR(VLOOKUP($A134,'Season 9'!AK$4:CN$104,32,0),"0"),IFERROR(VLOOKUP($A134,'Season 10'!AK$4:CN$104,32,0),"0"),
IFERROR(VLOOKUP($A134,'Season 11'!AK$4:CN$104,32,0),"0"),IFERROR(VLOOKUP($A134,'Season 12'!AK$4:CN$104,32,0),"0"),
IFERROR(VLOOKUP($A134,'Season 13'!AK$4:CN$104,32,0),"0"),IFERROR(VLOOKUP($A134,'Season 14'!AK$4:CN$104,32,0),"0"),IFERROR(VLOOKUP($A134,'Season 15'!AK$4:CN$104,32,0),"0"),)</f>
        <v>0</v>
      </c>
      <c r="AF134" s="403">
        <f>SUM(IFERROR(VLOOKUP($A134,'Season 2'!AK$4:CN$104,33,0),"0"),
IFERROR(VLOOKUP($A134,'Season 3'!AK$4:CN$104,33,0),"0"),IFERROR(VLOOKUP($A134,'Season 4'!AK$4:CN$104,33,0),"0"),
IFERROR(VLOOKUP($A134,'Season 5'!AK$4:CN$104,33,0),"0"),IFERROR(VLOOKUP($A134,'Season 6'!AK$4:CN$104,33,0),"0"),
IFERROR(VLOOKUP($A134,'Season 7'!AK$4:CN$104,33,0),"0"),IFERROR(VLOOKUP($A134,'Season 8'!AK$4:CN$104,33,0),"0"),
IFERROR(VLOOKUP($A134,'Season 9'!AK$4:CN$104,33,0),"0"),IFERROR(VLOOKUP($A134,'Season 10'!AK$4:CN$104,33,0),"0"),
IFERROR(VLOOKUP($A134,'Season 11'!AK$4:CN$104,33,0),"0"),IFERROR(VLOOKUP($A134,'Season 12'!AK$4:CN$104,33,0),"0"),
IFERROR(VLOOKUP($A134,'Season 13'!AK$4:CN$104,33,0),"0"),IFERROR(VLOOKUP($A134,'Season 14'!AK$4:CN$104,33,0),"0"),IFERROR(VLOOKUP($A134,'Season 15'!AK$4:CN$104,33,0),"0"),)</f>
        <v>0</v>
      </c>
      <c r="AG134" s="398">
        <f>SUM(IFERROR(VLOOKUP($A134,'Season 2'!AK$4:CN$104,34,0),"0"),
IFERROR(VLOOKUP($A134,'Season 3'!AK$4:CN$104,34,0),"0"),IFERROR(VLOOKUP($A134,'Season 4'!AK$4:CN$104,34,0),"0"),
IFERROR(VLOOKUP($A134,'Season 5'!AK$4:CN$104,34,0),"0"),IFERROR(VLOOKUP($A134,'Season 6'!AK$4:CN$104,34,0),"0"),
IFERROR(VLOOKUP($A134,'Season 7'!AK$4:CN$104,34,0),"0"),IFERROR(VLOOKUP($A134,'Season 8'!AK$4:CN$104,34,0),"0"),
IFERROR(VLOOKUP($A134,'Season 9'!AK$4:CN$104,34,0),"0"),IFERROR(VLOOKUP($A134,'Season 10'!AK$4:CN$104,34,0),"0"),
IFERROR(VLOOKUP($A134,'Season 11'!AK$4:CN$104,34,0),"0"),IFERROR(VLOOKUP($A134,'Season 12'!AK$4:CN$104,34,0),"0"),
IFERROR(VLOOKUP($A134,'Season 13'!AK$4:CN$104,34,0),"0"),IFERROR(VLOOKUP($A134,'Season 14'!AK$4:CN$104,34,0),"0"),IFERROR(VLOOKUP($A134,'Season 15'!AK$4:CN$104,34,0),"0"),)</f>
        <v>0</v>
      </c>
      <c r="AH134" s="518">
        <f>SUM(IFERROR(VLOOKUP($A134,'Season 2'!AK$4:CN$104,35,0),"0"),
IFERROR(VLOOKUP($A134,'Season 3'!AK$4:CN$104,35,0),"0"),IFERROR(VLOOKUP($A134,'Season 4'!AK$4:CN$104,35,0),"0"),
IFERROR(VLOOKUP($A134,'Season 5'!AK$4:CN$104,35,0),"0"),IFERROR(VLOOKUP($A134,'Season 6'!AK$4:CN$104,35,0),"0"),
IFERROR(VLOOKUP($A134,'Season 7'!AK$4:CN$104,35,0),"0"),IFERROR(VLOOKUP($A134,'Season 8'!AK$4:CN$104,35,0),"0"),
IFERROR(VLOOKUP($A134,'Season 9'!AK$4:CN$104,35,0),"0"),IFERROR(VLOOKUP($A134,'Season 10'!AK$4:CN$104,35,0),"0"),
IFERROR(VLOOKUP($A134,'Season 11'!AK$4:CN$104,35,0),"0"),IFERROR(VLOOKUP($A134,'Season 12'!AK$4:CN$104,35,0),"0"),
IFERROR(VLOOKUP($A134,'Season 13'!AK$4:CN$104,35,0),"0"),IFERROR(VLOOKUP($A134,'Season 14'!AK$4:CN$104,35,0),"0"),IFERROR(VLOOKUP($A134,'Season 15'!AK$4:CN$104,35,0),"0"),)</f>
        <v>0</v>
      </c>
      <c r="AI134" s="21">
        <f>SUM(IFERROR(VLOOKUP($A134,'Season 2'!AK$4:CN$104,36,0),"0"),
IFERROR(VLOOKUP($A134,'Season 3'!AK$4:CN$104,36,0),"0"),IFERROR(VLOOKUP($A134,'Season 4'!AK$4:CN$104,36,0),"0"),
IFERROR(VLOOKUP($A134,'Season 5'!AK$4:CN$104,36,0),"0"),IFERROR(VLOOKUP($A134,'Season 6'!AK$4:CN$104,36,0),"0"),
IFERROR(VLOOKUP($A134,'Season 7'!AK$4:CN$104,36,0),"0"),IFERROR(VLOOKUP($A134,'Season 8'!AK$4:CN$104,36,0),"0"),
IFERROR(VLOOKUP($A134,'Season 9'!AK$4:CN$104,36,0),"0"),IFERROR(VLOOKUP($A134,'Season 10'!AK$4:CN$104,36,0),"0"),
IFERROR(VLOOKUP($A134,'Season 11'!AK$4:CN$104,36,0),"0"),IFERROR(VLOOKUP($A134,'Season 12'!AK$4:CN$104,36,0),"0"),
IFERROR(VLOOKUP($A134,'Season 13'!AK$4:CN$104,36,0),"0"),IFERROR(VLOOKUP($A134,'Season 14'!AK$4:CN$104,36,0),"0"),IFERROR(VLOOKUP($A134,'Season 15'!AK$4:CN$104,36,0),"0"),)</f>
        <v>0</v>
      </c>
      <c r="AJ134" s="402">
        <f>SUM(IFERROR(VLOOKUP($A134,'Season 2'!AK$4:CN$104,37,0),"0"),
IFERROR(VLOOKUP($A134,'Season 3'!AK$4:CN$104,37,0),"0"),IFERROR(VLOOKUP($A134,'Season 4'!AK$4:CN$104,37,0),"0"),
IFERROR(VLOOKUP($A134,'Season 5'!AK$4:CN$104,37,0),"0"),IFERROR(VLOOKUP($A134,'Season 6'!AK$4:CN$104,37,0),"0"),
IFERROR(VLOOKUP($A134,'Season 7'!AK$4:CN$104,37,0),"0"),IFERROR(VLOOKUP($A134,'Season 8'!AK$4:CN$104,37,0),"0"),
IFERROR(VLOOKUP($A134,'Season 9'!AK$4:CN$104,37,0),"0"),IFERROR(VLOOKUP($A134,'Season 10'!AK$4:CN$104,37,0),"0"),
IFERROR(VLOOKUP($A134,'Season 11'!AK$4:CN$104,37,0),"0"),IFERROR(VLOOKUP($A134,'Season 12'!AK$4:CN$104,37,0),"0"),
IFERROR(VLOOKUP($A134,'Season 13'!AK$4:CN$104,37,0),"0"),IFERROR(VLOOKUP($A134,'Season 14'!AK$4:CN$104,37,0),"0"),IFERROR(VLOOKUP($A134,'Season 15'!AK$4:CN$104,37,0),"0"),)</f>
        <v>0</v>
      </c>
      <c r="AK134" s="403">
        <f>SUM(IFERROR(VLOOKUP($A134,'Season 1'!AJ$4:CM$104,33,0),"0"),IFERROR(VLOOKUP($A134,'Season 2'!AK$4:CN$104,38,0),"0"),
IFERROR(VLOOKUP($A134,'Season 3'!AK$4:CN$104,38,0),"0"),IFERROR(VLOOKUP($A134,'Season 4'!AK$4:CN$104,38,0),"0"),
IFERROR(VLOOKUP($A134,'Season 5'!AK$4:CN$104,38,0),"0"),IFERROR(VLOOKUP($A134,'Season 6'!AK$4:CN$104,38,0),"0"),
IFERROR(VLOOKUP($A134,'Season 7'!AK$4:CN$104,38,0),"0"),IFERROR(VLOOKUP($A134,'Season 8'!AK$4:CN$104,38,0),"0"),
IFERROR(VLOOKUP($A134,'Season 9'!AK$4:CN$104,38,0),"0"),IFERROR(VLOOKUP($A134,'Season 10'!AK$4:CN$104,38,0),"0"),
IFERROR(VLOOKUP($A134,'Season 11'!AK$4:CN$104,38,0),"0"),IFERROR(VLOOKUP($A134,'Season 12'!AK$4:CN$104,38,0),"0"),
IFERROR(VLOOKUP($A134,'Season 13'!AK$4:CN$104,38,0),"0"),IFERROR(VLOOKUP($A134,'Season 14'!AK$4:CN$104,38,0),"0"),IFERROR(VLOOKUP($A134,'Season 15'!AK$4:CN$104,38,0),"0"),)</f>
        <v>0</v>
      </c>
      <c r="AL134" s="398">
        <f>SUM(IFERROR(VLOOKUP($A134,'Season 1'!AJ$4:CM$104,34,0),"0"),IFERROR(VLOOKUP($A134,'Season 2'!AK$4:CN$104,39,0),"0"),
IFERROR(VLOOKUP($A134,'Season 3'!AK$4:CN$104,39,0),"0"),IFERROR(VLOOKUP($A134,'Season 4'!AK$4:CN$104,39,0),"0"),
IFERROR(VLOOKUP($A134,'Season 5'!AK$4:CN$104,39,0),"0"),IFERROR(VLOOKUP($A134,'Season 6'!AK$4:CN$104,39,0),"0"),
IFERROR(VLOOKUP($A134,'Season 7'!AK$4:CN$104,39,0),"0"),IFERROR(VLOOKUP($A134,'Season 8'!AK$4:CN$104,39,0),"0"),
IFERROR(VLOOKUP($A134,'Season 9'!AK$4:CN$104,39,0),"0"),IFERROR(VLOOKUP($A134,'Season 10'!AK$4:CN$104,39,0),"0"),
IFERROR(VLOOKUP($A134,'Season 11'!AK$4:CN$104,39,0),"0"),IFERROR(VLOOKUP($A134,'Season 12'!AK$4:CN$104,39,0),"0"),
IFERROR(VLOOKUP($A134,'Season 13'!AK$4:CN$104,39,0),"0"),IFERROR(VLOOKUP($A134,'Season 14'!AK$4:CN$104,39,0),"0"),IFERROR(VLOOKUP($A134,'Season 15'!AK$4:CN$104,39,0),"0"),)</f>
        <v>0</v>
      </c>
      <c r="AM134" s="518">
        <f>SUM(IFERROR(VLOOKUP($A134,'Season 1'!AJ$4:CM$104,35,0),"0"),IFERROR(VLOOKUP($A134,'Season 2'!AK$4:CN$104,40,0),"0"),
IFERROR(VLOOKUP($A134,'Season 3'!AK$4:CN$104,40,0),"0"),IFERROR(VLOOKUP($A134,'Season 4'!AK$4:CN$104,40,0),"0"),
IFERROR(VLOOKUP($A134,'Season 5'!AK$4:CN$104,40,0),"0"),IFERROR(VLOOKUP($A134,'Season 6'!AK$4:CN$104,40,0),"0"),
IFERROR(VLOOKUP($A134,'Season 7'!AK$4:CN$104,40,0),"0"),IFERROR(VLOOKUP($A134,'Season 8'!AK$4:CN$104,40,0),"0"),
IFERROR(VLOOKUP($A134,'Season 9'!AK$4:CN$104,40,0),"0"),IFERROR(VLOOKUP($A134,'Season 10'!AK$4:CN$104,40,0),"0"),
IFERROR(VLOOKUP($A134,'Season 11'!AK$4:CN$104,40,0),"0"),IFERROR(VLOOKUP($A134,'Season 12'!AK$4:CN$104,40,0),"0"),
IFERROR(VLOOKUP($A134,'Season 13'!AK$4:CN$104,40,0),"0"),IFERROR(VLOOKUP($A134,'Season 14'!AK$4:CN$104,40,0),"0"),IFERROR(VLOOKUP($A134,'Season 15'!AK$4:CN$104,40,0),"0"),)</f>
        <v>0</v>
      </c>
      <c r="AN134" s="21">
        <f>SUM(IFERROR(VLOOKUP($A134,'Season 1'!AJ$4:CM$104,36,0),"0"),IFERROR(VLOOKUP($A134,'Season 2'!AK$4:CN$104,41,0),"0"),
IFERROR(VLOOKUP($A134,'Season 3'!AK$4:CN$104,41,0),"0"),IFERROR(VLOOKUP($A134,'Season 4'!AK$4:CN$104,41,0),"0"),
IFERROR(VLOOKUP($A134,'Season 5'!AK$4:CN$104,41,0),"0"),IFERROR(VLOOKUP($A134,'Season 6'!AK$4:CN$104,41,0),"0"),
IFERROR(VLOOKUP($A134,'Season 7'!AK$4:CN$104,41,0),"0"),IFERROR(VLOOKUP($A134,'Season 8'!AK$4:CN$104,41,0),"0"),
IFERROR(VLOOKUP($A134,'Season 9'!AK$4:CN$104,41,0),"0"),IFERROR(VLOOKUP($A134,'Season 10'!AK$4:CN$104,41,0),"0"),
IFERROR(VLOOKUP($A134,'Season 11'!AK$4:CN$104,41,0),"0"),IFERROR(VLOOKUP($A134,'Season 12'!AK$4:CN$104,41,0),"0"),
IFERROR(VLOOKUP($A134,'Season 13'!AK$4:CN$104,41,0),"0"),IFERROR(VLOOKUP($A134,'Season 14'!AK$4:CN$104,41,0),"0"),IFERROR(VLOOKUP($A134,'Season 15'!AK$4:CN$104,41,0),"0"),)</f>
        <v>0</v>
      </c>
      <c r="AO134" s="402">
        <f>SUM(IFERROR(VLOOKUP($A134,'Season 1'!AJ$4:CM$104,37,0),"0"),IFERROR(VLOOKUP($A134,'Season 2'!AK$4:CN$104,42,0),"0"),
IFERROR(VLOOKUP($A134,'Season 3'!AK$4:CN$104,42,0),"0"),IFERROR(VLOOKUP($A134,'Season 4'!AK$4:CN$104,42,0),"0"),
IFERROR(VLOOKUP($A134,'Season 5'!AK$4:CN$104,42,0),"0"),IFERROR(VLOOKUP($A134,'Season 6'!AK$4:CN$104,42,0),"0"),
IFERROR(VLOOKUP($A134,'Season 7'!AK$4:CN$104,42,0),"0"),IFERROR(VLOOKUP($A134,'Season 8'!AK$4:CN$104,42,0),"0"),
IFERROR(VLOOKUP($A134,'Season 9'!AK$4:CN$104,42,0),"0"),IFERROR(VLOOKUP($A134,'Season 10'!AK$4:CN$104,42,0),"0"),
IFERROR(VLOOKUP($A134,'Season 11'!AK$4:CN$104,42,0),"0"),IFERROR(VLOOKUP($A134,'Season 12'!AK$4:CN$104,42,0),"0"),
IFERROR(VLOOKUP($A134,'Season 13'!AK$4:CN$104,42,0),"0"),IFERROR(VLOOKUP($A134,'Season 14'!AK$4:CN$104,42,0),"0"),IFERROR(VLOOKUP($A134,'Season 15'!AK$4:CN$104,42,0),"0"),)</f>
        <v>0</v>
      </c>
      <c r="AP134" s="403">
        <f>SUM(IFERROR(VLOOKUP($A134,'Season 1'!AJ$4:CM$104,43,0),"0"),IFERROR(VLOOKUP($A134,'Season 2'!AK$4:CN$104,43,0),"0"),
IFERROR(VLOOKUP($A134,'Season 3'!AK$4:CN$104,43,0),"0"),IFERROR(VLOOKUP($A134,'Season 4'!AK$4:CN$104,43,0),"0"),
IFERROR(VLOOKUP($A134,'Season 5'!AK$4:CN$104,43,0),"0"),IFERROR(VLOOKUP($A134,'Season 6'!AK$4:CN$104,43,0),"0"),
IFERROR(VLOOKUP($A134,'Season 7'!AK$4:CN$104,43,0),"0"),IFERROR(VLOOKUP($A134,'Season 8'!AK$4:CN$104,43,0),"0"),
IFERROR(VLOOKUP($A134,'Season 9'!AK$4:CN$104,43,0),"0"),IFERROR(VLOOKUP($A134,'Season 10'!AK$4:CN$104,43,0),"0"),
IFERROR(VLOOKUP($A134,'Season 11'!AK$4:CN$104,43,0),"0"),IFERROR(VLOOKUP($A134,'Season 12'!AK$4:CN$104,43,0),"0"),
IFERROR(VLOOKUP($A134,'Season 13'!AK$4:CN$104,43,0),"0"),IFERROR(VLOOKUP($A134,'Season 14'!AK$4:CN$104,43,0),"0"),IFERROR(VLOOKUP($A134,'Season 15'!AK$4:CN$104,43,0),"0"),)</f>
        <v>0</v>
      </c>
      <c r="AQ134" s="398">
        <f>SUM(IFERROR(VLOOKUP($A134,'Season 1'!AJ$4:CM$104,44,0),"0"),IFERROR(VLOOKUP($A134,'Season 2'!AK$4:CN$104,44,0),"0"),
IFERROR(VLOOKUP($A134,'Season 3'!AK$4:CN$104,44,0),"0"),IFERROR(VLOOKUP($A134,'Season 4'!AK$4:CN$104,44,0),"0"),
IFERROR(VLOOKUP($A134,'Season 5'!AK$4:CN$104,44,0),"0"),IFERROR(VLOOKUP($A134,'Season 6'!AK$4:CN$104,44,0),"0"),
IFERROR(VLOOKUP($A134,'Season 7'!AK$4:CN$104,44,0),"0"),IFERROR(VLOOKUP($A134,'Season 8'!AK$4:CN$104,44,0),"0"),
IFERROR(VLOOKUP($A134,'Season 9'!AK$4:CN$104,44,0),"0"),IFERROR(VLOOKUP($A134,'Season 10'!AK$4:CN$104,44,0),"0"),
IFERROR(VLOOKUP($A134,'Season 11'!AK$4:CN$104,44,0),"0"),IFERROR(VLOOKUP($A134,'Season 12'!AK$4:CN$104,44,0),"0"),
IFERROR(VLOOKUP($A134,'Season 13'!AK$4:CN$104,44,0),"0"),IFERROR(VLOOKUP($A134,'Season 14'!AK$4:CN$104,44,0),"0"),IFERROR(VLOOKUP($A134,'Season 15'!AK$4:CN$104,44,0),"0"),)</f>
        <v>0</v>
      </c>
      <c r="AR134" s="518">
        <f>SUM(IFERROR(VLOOKUP($A134,'Season 1'!AJ$4:CM$104,45,0),"0"),IFERROR(VLOOKUP($A134,'Season 2'!AK$4:CN$104,45,0),"0"),
IFERROR(VLOOKUP($A134,'Season 3'!AK$4:CN$104,45,0),"0"),IFERROR(VLOOKUP($A134,'Season 4'!AK$4:CN$104,45,0),"0"),
IFERROR(VLOOKUP($A134,'Season 5'!AK$4:CN$104,45,0),"0"),IFERROR(VLOOKUP($A134,'Season 6'!AK$4:CN$104,45,0),"0"),
IFERROR(VLOOKUP($A134,'Season 7'!AK$4:CN$104,45,0),"0"),IFERROR(VLOOKUP($A134,'Season 8'!AK$4:CN$104,45,0),"0"),
IFERROR(VLOOKUP($A134,'Season 9'!AK$4:CN$104,45,0),"0"),IFERROR(VLOOKUP($A134,'Season 10'!AK$4:CN$104,45,0),"0"),
IFERROR(VLOOKUP($A134,'Season 11'!AK$4:CN$104,45,0),"0"),IFERROR(VLOOKUP($A134,'Season 12'!AK$4:CN$104,45,0),"0"),
IFERROR(VLOOKUP($A134,'Season 13'!AK$4:CN$104,45,0),"0"),IFERROR(VLOOKUP($A134,'Season 14'!AK$4:CN$104,45,0),"0"),IFERROR(VLOOKUP($A134,'Season 15'!AK$4:CN$104,45,0),"0"),)</f>
        <v>0</v>
      </c>
      <c r="AS134" s="21">
        <f>SUM(IFERROR(VLOOKUP($A134,'Season 1'!AJ$4:CM$104,46,0),"0"),IFERROR(VLOOKUP($A134,'Season 2'!AK$4:CN$104,46,0),"0"),
IFERROR(VLOOKUP($A134,'Season 3'!AK$4:CN$104,46,0),"0"),IFERROR(VLOOKUP($A134,'Season 4'!AK$4:CN$104,46,0),"0"),
IFERROR(VLOOKUP($A134,'Season 5'!AK$4:CN$104,46,0),"0"),IFERROR(VLOOKUP($A134,'Season 6'!AK$4:CN$104,46,0),"0"),
IFERROR(VLOOKUP($A134,'Season 7'!AK$4:CN$104,46,0),"0"),IFERROR(VLOOKUP($A134,'Season 8'!AK$4:CN$104,46,0),"0"),
IFERROR(VLOOKUP($A134,'Season 9'!AK$4:CN$104,46,0),"0"),IFERROR(VLOOKUP($A134,'Season 10'!AK$4:CN$104,46,0),"0"),
IFERROR(VLOOKUP($A134,'Season 11'!AK$4:CN$104,46,0),"0"),IFERROR(VLOOKUP($A134,'Season 12'!AK$4:CN$104,46,0),"0"),
IFERROR(VLOOKUP($A134,'Season 13'!AK$4:CN$104,46,0),"0"),IFERROR(VLOOKUP($A134,'Season 14'!AK$4:CN$104,46,0),"0"),IFERROR(VLOOKUP($A134,'Season 15'!AK$4:CN$104,46,0),"0"),)</f>
        <v>0</v>
      </c>
      <c r="AT134" s="402">
        <f>SUM(IFERROR(VLOOKUP($A134,'Season 1'!AJ$4:CM$104,47,0),"0"),IFERROR(VLOOKUP($A134,'Season 2'!AK$4:CN$104,47,0),"0"),
IFERROR(VLOOKUP($A134,'Season 3'!AK$4:CN$104,47,0),"0"),IFERROR(VLOOKUP($A134,'Season 4'!AK$4:CN$104,47,0),"0"),
IFERROR(VLOOKUP($A134,'Season 5'!AK$4:CN$104,47,0),"0"),IFERROR(VLOOKUP($A134,'Season 6'!AK$4:CN$104,47,0),"0"),
IFERROR(VLOOKUP($A134,'Season 7'!AK$4:CN$104,47,0),"0"),IFERROR(VLOOKUP($A134,'Season 8'!AK$4:CN$104,47,0),"0"),
IFERROR(VLOOKUP($A134,'Season 9'!AK$4:CN$104,47,0),"0"),IFERROR(VLOOKUP($A134,'Season 10'!AK$4:CN$104,47,0),"0"),
IFERROR(VLOOKUP($A134,'Season 11'!AK$4:CN$104,47,0),"0"),IFERROR(VLOOKUP($A134,'Season 12'!AK$4:CN$104,47,0),"0"),
IFERROR(VLOOKUP($A134,'Season 13'!AK$4:CN$104,47,0),"0"),IFERROR(VLOOKUP($A134,'Season 14'!AK$4:CN$104,47,0),"0"),IFERROR(VLOOKUP($A134,'Season 15'!AK$4:CN$104,47,0),"0"),)</f>
        <v>0</v>
      </c>
      <c r="AU134" s="403">
        <f>SUM(IFERROR(VLOOKUP($A134,'Season 3'!AK$4:CN$104,48,0),"0"),IFERROR(VLOOKUP($A134,'Season 4'!AK$4:CN$104,48,0),"0"),
IFERROR(VLOOKUP($A134,'Season 5'!AK$4:CN$104,48,0),"0"),IFERROR(VLOOKUP($A134,'Season 6'!AK$4:CN$104,48,0),"0"),
IFERROR(VLOOKUP($A134,'Season 7'!AK$4:CN$104,48,0),"0"),IFERROR(VLOOKUP($A134,'Season 8'!AK$4:CN$104,48,0),"0"),
IFERROR(VLOOKUP($A134,'Season 9'!AK$4:CN$104,48,0),"0"),IFERROR(VLOOKUP($A134,'Season 10'!AK$4:CN$104,48,0),"0"),
IFERROR(VLOOKUP($A134,'Season 11'!AK$4:CN$104,48,0),"0"),IFERROR(VLOOKUP($A134,'Season 12'!AK$4:CN$104,48,0),"0"),
IFERROR(VLOOKUP($A134,'Season 13'!AK$4:CN$104,48,0),"0"),IFERROR(VLOOKUP($A134,'Season 14'!AK$4:CN$104,48,0),"0"),IFERROR(VLOOKUP($A134,'Season 15'!AK$4:CN$104,48,0),"0"),)</f>
        <v>0</v>
      </c>
      <c r="AV134" s="398">
        <f>SUM(IFERROR(VLOOKUP($A134,'Season 3'!AK$4:CN$104,49,0),"0"),IFERROR(VLOOKUP($A134,'Season 4'!AK$4:CN$104,49,0),"0"),
IFERROR(VLOOKUP($A134,'Season 5'!AK$4:CN$104,49,0),"0"),IFERROR(VLOOKUP($A134,'Season 6'!AK$4:CN$104,49,0),"0"),
IFERROR(VLOOKUP($A134,'Season 7'!AK$4:CN$104,49,0),"0"),IFERROR(VLOOKUP($A134,'Season 8'!AK$4:CN$104,49,0),"0"),
IFERROR(VLOOKUP($A134,'Season 9'!AK$4:CN$104,49,0),"0"),IFERROR(VLOOKUP($A134,'Season 10'!AK$4:CN$104,49,0),"0"),
IFERROR(VLOOKUP($A134,'Season 11'!AK$4:CN$104,49,0),"0"),IFERROR(VLOOKUP($A134,'Season 12'!AK$4:CN$104,49,0),"0"),
IFERROR(VLOOKUP($A134,'Season 13'!AK$4:CN$104,49,0),"0"),IFERROR(VLOOKUP($A134,'Season 14'!AK$4:CN$104,49,0),"0"),IFERROR(VLOOKUP($A134,'Season 15'!AK$4:CN$104,49,0),"0"),)</f>
        <v>0</v>
      </c>
      <c r="AW134" s="518">
        <f>SUM(IFERROR(VLOOKUP($A134,'Season 3'!AK$4:CN$104,50,0),"0"),IFERROR(VLOOKUP($A134,'Season 4'!AK$4:CN$104,50,0),"0"),
IFERROR(VLOOKUP($A134,'Season 5'!AK$4:CN$104,50,0),"0"),IFERROR(VLOOKUP($A134,'Season 6'!AK$4:CN$104,50,0),"0"),
IFERROR(VLOOKUP($A134,'Season 7'!AK$4:CN$104,50,0),"0"),IFERROR(VLOOKUP($A134,'Season 8'!AK$4:CN$104,50,0),"0"),
IFERROR(VLOOKUP($A134,'Season 9'!AK$4:CN$104,50,0),"0"),IFERROR(VLOOKUP($A134,'Season 10'!AK$4:CN$104,50,0),"0"),
IFERROR(VLOOKUP($A134,'Season 11'!AK$4:CN$104,50,0),"0"),IFERROR(VLOOKUP($A134,'Season 12'!AK$4:CN$104,50,0),"0"),
IFERROR(VLOOKUP($A134,'Season 13'!AK$4:CN$104,50,0),"0"),IFERROR(VLOOKUP($A134,'Season 14'!AK$4:CN$104,50,0),"0"),IFERROR(VLOOKUP($A134,'Season 15'!AK$4:CN$104,50,0),"0"),)</f>
        <v>0</v>
      </c>
      <c r="AX134" s="21">
        <f>SUM(IFERROR(VLOOKUP($A134,'Season 3'!AK$4:CN$104,51,0),"0"),IFERROR(VLOOKUP($A134,'Season 4'!AK$4:CN$104,51,0),"0"),
IFERROR(VLOOKUP($A134,'Season 5'!AK$4:CN$104,51,0),"0"),IFERROR(VLOOKUP($A134,'Season 6'!AK$4:CN$104,51,0),"0"),
IFERROR(VLOOKUP($A134,'Season 7'!AK$4:CN$104,51,0),"0"),IFERROR(VLOOKUP($A134,'Season 8'!AK$4:CN$104,51,0),"0"),
IFERROR(VLOOKUP($A134,'Season 9'!AK$4:CN$104,51,0),"0"),IFERROR(VLOOKUP($A134,'Season 10'!AK$4:CN$104,51,0),"0"),
IFERROR(VLOOKUP($A134,'Season 11'!AK$4:CN$104,51,0),"0"),IFERROR(VLOOKUP($A134,'Season 12'!AK$4:CN$104,51,0),"0"),
IFERROR(VLOOKUP($A134,'Season 13'!AK$4:CN$104,51,0),"0"),IFERROR(VLOOKUP($A134,'Season 14'!AK$4:CN$104,51,0),"0"),IFERROR(VLOOKUP($A134,'Season 15'!AK$4:CN$104,51,0),"0"),)</f>
        <v>0</v>
      </c>
      <c r="AY134" s="402">
        <f>SUM(IFERROR(VLOOKUP($A134,'Season 3'!AK$4:CN$104,52,0),"0"),IFERROR(VLOOKUP($A134,'Season 4'!AK$4:CN$104,52,0),"0"),
IFERROR(VLOOKUP($A134,'Season 5'!AK$4:CN$104,52,0),"0"),IFERROR(VLOOKUP($A134,'Season 6'!AK$4:CN$104,52,0),"0"),
IFERROR(VLOOKUP($A134,'Season 7'!AK$4:CN$104,52,0),"0"),IFERROR(VLOOKUP($A134,'Season 8'!AK$4:CN$104,52,0),"0"),
IFERROR(VLOOKUP($A134,'Season 9'!AK$4:CN$104,52,0),"0"),IFERROR(VLOOKUP($A134,'Season 10'!AK$4:CN$104,52,0),"0"),
IFERROR(VLOOKUP($A134,'Season 11'!AK$4:CN$104,52,0),"0"),IFERROR(VLOOKUP($A134,'Season 12'!AK$4:CN$104,52,0),"0"),
IFERROR(VLOOKUP($A134,'Season 13'!AK$4:CN$104,52,0),"0"),IFERROR(VLOOKUP($A134,'Season 14'!AK$4:CN$104,52,0),"0"),IFERROR(VLOOKUP($A134,'Season 15'!AK$4:CN$104,52,0),"0"),)</f>
        <v>0</v>
      </c>
      <c r="AZ134" s="403">
        <f>SUM(IFERROR(VLOOKUP($A134,'Season 1'!AJ$4:CM$104,38,0),"0"),IFERROR(VLOOKUP($A134,'Season 2'!AK$4:CN$104,48,0),"0"),)</f>
        <v>0</v>
      </c>
      <c r="BA134" s="398">
        <f>SUM(IFERROR(VLOOKUP($A134,'Season 1'!AJ$4:CM$104,39,0),"0"),IFERROR(VLOOKUP($A134,'Season 2'!AK$4:CN$104,49,0),"0"),)</f>
        <v>0</v>
      </c>
      <c r="BB134" s="518">
        <f>SUM(IFERROR(VLOOKUP($A134,'Season 1'!AJ$4:CM$104,40,0),"0"),IFERROR(VLOOKUP($A134,'Season 2'!AK$4:CN$104,50,0),"0"),)</f>
        <v>0</v>
      </c>
      <c r="BC134" s="21">
        <f>SUM(IFERROR(VLOOKUP($A134,'Season 1'!AJ$4:CM$104,41,0),"0"),IFERROR(VLOOKUP($A134,'Season 2'!AK$4:CN$104,51,0),"0"),)</f>
        <v>0</v>
      </c>
      <c r="BD134" s="402">
        <f>SUM(IFERROR(VLOOKUP($A134,'Season 1'!AJ$4:CM$104,42,0),"0"),IFERROR(VLOOKUP($A134,'Season 2'!AK$4:CN$104,52,0),"0"),)</f>
        <v>0</v>
      </c>
      <c r="BE134" s="561">
        <f>SUM(
IFERROR(VLOOKUP($A134,'Season 1'!AJ$4:CM$104,48,0),"0"),IFERROR(VLOOKUP($A134,'Season 2'!AK$4:CN$104,53,0),"0"),
IFERROR(VLOOKUP($A134,'Season 3'!AK$4:CN$104,53,0),"0"),IFERROR(VLOOKUP($A134,'Season 4'!AK$4:CN$104,53,0),"0"),
IFERROR(VLOOKUP($A134,'Season 5'!AK$4:CN$104,53,0),"0"),IFERROR(VLOOKUP($A134,'Season 6'!AK$4:CN$104,53,0),"0"),
IFERROR(VLOOKUP($A134,'Season 7'!AK$4:CN$104,53,0),"0"),IFERROR(VLOOKUP($A134,'Season 8'!AK$4:CN$104,53,0),"0"),
IFERROR(VLOOKUP($A134,'Season 9'!AK$4:CN$104,53,0),"0"),IFERROR(VLOOKUP($A134,'Season 10'!AK$4:CN$104,53,0),"0"),
IFERROR(VLOOKUP($A134,'Season 11'!AK$4:CN$104,53,0),"0"),IFERROR(VLOOKUP($A134,'Season 12'!AK$4:CN$104,53,0),"0"),
IFERROR(VLOOKUP($A134,'Season 13'!AK$4:CN$104,53,0),"0"),IFERROR(VLOOKUP($A134,'Season 14'!AK$4:CN$104,53,0),"0"),IFERROR(VLOOKUP($A134,'Season 15'!AK$4:CN$104,53,0),"0"),)</f>
        <v>0</v>
      </c>
      <c r="BF134" s="562">
        <f>SUM(
IFERROR(VLOOKUP($A134,'Season 1'!AJ$4:CM$104,49,0),"0"),IFERROR(VLOOKUP($A134,'Season 2'!AK$4:CN$104,54,0),"0"),
IFERROR(VLOOKUP($A134,'Season 3'!AK$4:CN$104,54,0),"0"),IFERROR(VLOOKUP($A134,'Season 4'!AK$4:CN$104,54,0),"0"),
IFERROR(VLOOKUP($A134,'Season 5'!AK$4:CN$104,54,0),"0"),IFERROR(VLOOKUP($A134,'Season 6'!AK$4:CN$104,54,0),"0"),
IFERROR(VLOOKUP($A134,'Season 7'!AK$4:CN$104,54,0),"0"),IFERROR(VLOOKUP($A134,'Season 8'!AK$4:CN$104,54,0),"0"),
IFERROR(VLOOKUP($A134,'Season 9'!AK$4:CN$104,54,0),"0"),IFERROR(VLOOKUP($A134,'Season 10'!AK$4:CN$104,54,0),"0"),
IFERROR(VLOOKUP($A134,'Season 11'!AK$4:CN$104,540),"0"),IFERROR(VLOOKUP($A134,'Season 12'!AK$4:CN$104,54,0),"0"),
IFERROR(VLOOKUP($A134,'Season 13'!AK$4:CN$104,54,0),"0"),IFERROR(VLOOKUP($A134,'Season 14'!AK$4:CN$104,54,0),"0"),IFERROR(VLOOKUP($A134,'Season 15'!AK$4:CN$104,54,0),"0"),)</f>
        <v>0</v>
      </c>
      <c r="BG134" s="529" t="e">
        <f t="shared" ref="BG134:BG152" si="5">AVERAGEIF(BS134:CV134,"&gt;0")</f>
        <v>#DIV/0!</v>
      </c>
      <c r="BI134" s="553"/>
      <c r="BJ134" s="553"/>
      <c r="BK134" s="553"/>
      <c r="BL134" s="553"/>
      <c r="BM134" s="553"/>
      <c r="BN134" s="553"/>
      <c r="BO134" s="822"/>
      <c r="BP134" s="822"/>
      <c r="BQ134" s="822"/>
      <c r="BR134" s="822"/>
      <c r="BS134" s="12" t="str">
        <f>IFERROR(VLOOKUP($A134,'Season 1'!$AJ$4:$CM$104,50,0),"0")</f>
        <v>0</v>
      </c>
      <c r="BT134" s="12" t="str">
        <f>IFERROR(VLOOKUP($A134,'Season 1'!$AJ$4:$CM$104,51,0),"0")</f>
        <v>0</v>
      </c>
      <c r="BU134" s="12" t="str">
        <f>IFERROR(VLOOKUP($A134,'Season 2'!$AK$4:$CN$104,55,0),"0")</f>
        <v>0</v>
      </c>
      <c r="BV134" s="12" t="str">
        <f>IFERROR(VLOOKUP($A134,'Season 2'!$AK$4:$CN$104,56,0),"0")</f>
        <v>0</v>
      </c>
      <c r="BW134" s="12" t="str">
        <f>IFERROR(VLOOKUP($A134,'Season 3'!$AK$4:$CN$104,55,0),"0")</f>
        <v>0</v>
      </c>
      <c r="BX134" s="12" t="str">
        <f>IFERROR(VLOOKUP($A134,'Season 3'!$AK$4:$CN$104,56,0),"0")</f>
        <v>0</v>
      </c>
      <c r="BY134" s="12" t="str">
        <f>IFERROR(VLOOKUP($A134,'Season 4'!$AK$4:$CN$104,55,0),"0")</f>
        <v>0</v>
      </c>
      <c r="BZ134" s="12" t="str">
        <f>IFERROR(VLOOKUP($A134,'Season 4'!$AK$4:$CN$104,56,0),"0")</f>
        <v>0</v>
      </c>
      <c r="CA134" s="12" t="str">
        <f>IFERROR(VLOOKUP($A134,'Season 5'!$AK$4:$CN$104,55,0),"0")</f>
        <v>0</v>
      </c>
      <c r="CB134" s="12" t="str">
        <f>IFERROR(VLOOKUP($A134,'Season 5'!$AK$4:$CN$104,56,0),"0")</f>
        <v>0</v>
      </c>
      <c r="CC134" s="12" t="str">
        <f>IFERROR(VLOOKUP($A134,'Season 6'!$AK$4:$CN$104,55,0),"0")</f>
        <v>0</v>
      </c>
      <c r="CD134" s="12" t="str">
        <f>IFERROR(VLOOKUP($A134,'Season 6'!$AK$4:$CN$104,56,0),"0")</f>
        <v>0</v>
      </c>
      <c r="CE134" s="12" t="str">
        <f>IFERROR(VLOOKUP($A134,'Season 7'!$AK$4:$CN$104,55,0),"0")</f>
        <v>0</v>
      </c>
      <c r="CF134" s="12" t="str">
        <f>IFERROR(VLOOKUP($A134,'Season 7'!$AK$4:$CN$104,56,0),"0")</f>
        <v>0</v>
      </c>
      <c r="CG134" s="12" t="str">
        <f>IFERROR(VLOOKUP($A134,'Season 8'!$AK$4:$CN$104,55,0),"0")</f>
        <v>0</v>
      </c>
      <c r="CH134" s="12" t="str">
        <f>IFERROR(VLOOKUP($A134,'Season 8'!$AK$4:$CN$104,56,0),"0")</f>
        <v>0</v>
      </c>
      <c r="CI134" s="12" t="str">
        <f>IFERROR(VLOOKUP($A134,'Season 9'!$AK$4:$CN$104,55,0),"0")</f>
        <v>0</v>
      </c>
      <c r="CJ134" s="12" t="str">
        <f>IFERROR(VLOOKUP($A134,'Season 9'!$AK$4:$CN$104,56,0),"0")</f>
        <v>0</v>
      </c>
      <c r="CK134" s="12" t="str">
        <f>IFERROR(VLOOKUP($A134,'Season 10'!$AK$4:$CN$104,55,0),"0")</f>
        <v>0</v>
      </c>
      <c r="CL134" s="12" t="str">
        <f>IFERROR(VLOOKUP($A134,'Season 10'!$AK$4:$CN$104,56,0),"0")</f>
        <v>0</v>
      </c>
      <c r="CM134" s="12" t="str">
        <f>IFERROR(VLOOKUP($A134,'Season 11'!$AK$4:$CN$104,55,0),"0")</f>
        <v>0</v>
      </c>
      <c r="CN134" s="12" t="str">
        <f>IFERROR(VLOOKUP($A134,'Season 11'!$AK$4:$CN$104,56,0),"0")</f>
        <v>0</v>
      </c>
      <c r="CO134" s="12" t="str">
        <f>IFERROR(VLOOKUP($A134,'Season 12'!$AK$4:$CN$104,55,0),"0")</f>
        <v>0</v>
      </c>
      <c r="CP134" s="12" t="str">
        <f>IFERROR(VLOOKUP($A134,'Season 12'!$AK$4:$CN$104,56,0),"0")</f>
        <v>0</v>
      </c>
      <c r="CQ134" s="12" t="str">
        <f>IFERROR(VLOOKUP($A134,'Season 13'!$AK$4:$CN$104,55,0),"0")</f>
        <v>0</v>
      </c>
      <c r="CR134" s="12" t="str">
        <f>IFERROR(VLOOKUP($A134,'Season 13'!$AK$4:$CN$104,56,0),"0")</f>
        <v>0</v>
      </c>
      <c r="CS134" s="12" t="str">
        <f>IFERROR(VLOOKUP($A134,'Season 14'!$AK$4:$CN$104,55,0),"0")</f>
        <v>0</v>
      </c>
      <c r="CT134" s="12" t="str">
        <f>IFERROR(VLOOKUP($A134,'Season 14'!$AK$4:$CN$104,56,0),"0")</f>
        <v>0</v>
      </c>
      <c r="CU134" s="12" t="str">
        <f>IFERROR(VLOOKUP($A134,'Season 15'!$AK$4:$CN$104,55,0),"0")</f>
        <v>0</v>
      </c>
      <c r="CV134" s="12" t="str">
        <f>IFERROR(VLOOKUP($A134,'Season 15'!$AK$4:$CN$104,56,0),"0")</f>
        <v>0</v>
      </c>
    </row>
    <row r="135" spans="1:100" x14ac:dyDescent="0.25">
      <c r="A135" s="2" t="s">
        <v>35</v>
      </c>
      <c r="B135" s="516" t="str">
        <f>IFERROR(VLOOKUP('Data Totals'!A135,'Season 1'!AJ$4:CH$104,2,FALSE),IFERROR(VLOOKUP('Data Totals'!A135,'Season 2'!AK$4:CI$104,2,FALSE),IFERROR(VLOOKUP('Data Totals'!A135,'Season 3'!AK$4:CI$104,2,FALSE),IFERROR(VLOOKUP('Data Totals'!A135,'Season 4'!AK$4:CI$104,2,FALSE),IFERROR(VLOOKUP('Data Totals'!A135,'Season 5'!AK$4:CI$104,2,FALSE),IFERROR(VLOOKUP('Data Totals'!A135,'Season 6'!AK$4:CI$104,2,FALSE),IFERROR(VLOOKUP('Data Totals'!A135,'Season 7'!AK$4:CI$104,2,FALSE),IFERROR(VLOOKUP('Data Totals'!A135,'Season 8'!AK$4:CI$104,2,FALSE),IFERROR(VLOOKUP('Data Totals'!A135,'Season 9'!AK$4:CI$104,2,FALSE),IFERROR(VLOOKUP('Data Totals'!A135,'Season 10'!AK$4:CI$104,2,FALSE),IFERROR(VLOOKUP('Data Totals'!A135,'Season 11'!AK$4:CI$104,2,FALSE),IFERROR(VLOOKUP('Data Totals'!A135,'Season 12'!AK$4:CI$104,2,FALSE),IFERROR(VLOOKUP('Data Totals'!A135,'Season 13'!AK$4:CI$104,2,FALSE),IFERROR(VLOOKUP('Data Totals'!A135,'Season 14'!AK$4:CI$104,2,FALSE),IFERROR(VLOOKUP('Data Totals'!A135,'Season 15'!AK$4:CI$104,2,FALSE),"N/A")))))))))))))))</f>
        <v>N/A</v>
      </c>
      <c r="C135" s="517" t="str">
        <f>IFERROR(VLOOKUP('Data Totals'!A135,'Season 1'!AJ$4:CH$104,3,FALSE),IFERROR(VLOOKUP('Data Totals'!A135,'Season 2'!AK$4:CI$104,3,FALSE),IFERROR(VLOOKUP('Data Totals'!A135,'Season 3'!AK$4:CI$104,3,FALSE),IFERROR(VLOOKUP('Data Totals'!A135,'Season 4'!AK$4:CI$104,3,FALSE),IFERROR(VLOOKUP('Data Totals'!A135,'Season 5'!AK$4:CI$104,3,FALSE),IFERROR(VLOOKUP('Data Totals'!A135,'Season 6'!AK$4:CI$104,3,FALSE),IFERROR(VLOOKUP('Data Totals'!A135,'Season 7'!AK$4:CI$104,3,FALSE),IFERROR(VLOOKUP('Data Totals'!A135,'Season 8'!AK$4:CI$104,3,FALSE),IFERROR(VLOOKUP('Data Totals'!A135,'Season 9'!AK$4:CI$104,3,FALSE),IFERROR(VLOOKUP('Data Totals'!A135,'Season 10'!AK$4:CI$104,3,FALSE),IFERROR(VLOOKUP('Data Totals'!A135,'Season 11'!AK$4:CI$104,3,FALSE),IFERROR(VLOOKUP('Data Totals'!A135,'Season 12'!AK$4:CI$104,3,FALSE),IFERROR(VLOOKUP('Data Totals'!A135,'Season 13'!AK$4:CI$104,3,FALSE),IFERROR(VLOOKUP('Data Totals'!A135,'Season 14'!AK$4:CI$104,3,FALSE),IFERROR(VLOOKUP('Data Totals'!A135,'Season 15'!AK$4:CI$104,3,FALSE),"N/A")))))))))))))))</f>
        <v>N/A</v>
      </c>
      <c r="D135" s="517" t="str">
        <f>IFERROR(VLOOKUP('Data Totals'!A135,'Season 15'!AK$4:CI$104,4,FALSE),IFERROR(VLOOKUP('Data Totals'!A135,'Season 14'!AK$4:CI$104,4,FALSE),IFERROR(VLOOKUP('Data Totals'!A135,'Season 13'!AK$4:CI$104,4,FALSE),IFERROR(VLOOKUP('Data Totals'!A135,'Season 12'!AK$4:CI$104,4,FALSE),IFERROR(VLOOKUP('Data Totals'!A135,'Season 11'!AK$4:CI$104,4,FALSE),IFERROR(VLOOKUP('Data Totals'!A135,'Season 10'!AK$4:CI$104,4,FALSE),IFERROR(VLOOKUP('Data Totals'!A135,'Season 9'!AK$4:CI$104,4,FALSE),IFERROR(VLOOKUP('Data Totals'!A135,'Season 8'!AK$4:CI$104,4,FALSE),IFERROR(VLOOKUP('Data Totals'!A135,'Season 7'!AK$4:CI$104,4,FALSE),IFERROR(VLOOKUP('Data Totals'!A135,'Season 6'!AK$4:CI$104,4,FALSE),IFERROR(VLOOKUP('Data Totals'!A135,'Season 5'!AK$4:CI$104,4,FALSE),IFERROR(VLOOKUP('Data Totals'!A135,'Season 4'!AK$4:CI$104,4,FALSE),IFERROR(VLOOKUP('Data Totals'!A135,'Season 3'!AK$4:CI$104,4,FALSE),IFERROR(VLOOKUP('Data Totals'!A135,'Season 2'!AK$4:CI$104,4,FALSE),IFERROR(VLOOKUP('Data Totals'!A135,'Season 1'!AJ$4:CH$104,4,FALSE),"N/A")))))))))))))))</f>
        <v>N/A</v>
      </c>
      <c r="E135" s="517" t="e">
        <f t="shared" si="4"/>
        <v>#VALUE!</v>
      </c>
      <c r="F135" s="398">
        <f>SUM(IFERROR(VLOOKUP(A135,BI$3:BN$152,2,0),"0"),
IFERROR(VLOOKUP(A135,'Season 1'!AJ$4:CM$104,7,0),"0"),IFERROR(VLOOKUP(A135,'Season 2'!AK$4:CN$104,7,0),"0"),
IFERROR(VLOOKUP(A135,'Season 3'!AK$4:CN$104,7,0),"0"),IFERROR(VLOOKUP(A135,'Season 4'!AK$4:CN$104,7,0),"0"),
IFERROR(VLOOKUP(A135,'Season 5'!AK$4:CN$104,7,0),"0"),IFERROR(VLOOKUP(A135,'Season 6'!AK$4:CN$104,7,0),"0"),
IFERROR(VLOOKUP(A135,'Season 7'!AK$4:CN$104,7,0),"0"),IFERROR(VLOOKUP(A135,'Season 8'!AK$4:CN$104,7,0),"0"),
IFERROR(VLOOKUP(A135,'Season 9'!AK$4:CN$104,7,0),"0"),IFERROR(VLOOKUP(A135,'Season 10'!AK$4:CN$104,7,0),"0"),
IFERROR(VLOOKUP(A135,'Season 11'!AK$4:CN$104,7,0),"0"),IFERROR(VLOOKUP(A135,'Season 12'!AK$4:CN$104,7,0),"0"),
IFERROR(VLOOKUP(A135,'Season 13'!AK$4:CN$104,7,0),"0"),IFERROR(VLOOKUP(A135,'Season 14'!AK$4:CN$104,7,0),"0"),IFERROR(VLOOKUP(A135,'Season 15'!AK$4:CN$104,7,0),"0"),)</f>
        <v>0</v>
      </c>
      <c r="G135" s="398">
        <f>SUM(
IFERROR(VLOOKUP(A135,'Season 1'!AJ$4:CM$104,8,0),"0"),IFERROR(VLOOKUP(A135,'Season 2'!AK$4:CN$104,8,0),"0"),
IFERROR(VLOOKUP(A135,'Season 3'!AK$4:CN$104,8,0),"0"),IFERROR(VLOOKUP(A135,'Season 4'!AK$4:CN$104,8,0),"0"),
IFERROR(VLOOKUP(A135,'Season 5'!AK$4:CN$104,8,0),"0"),IFERROR(VLOOKUP(A135,'Season 6'!AK$4:CN$104,8,0),"0"),
IFERROR(VLOOKUP(A135,'Season 7'!AK$4:CN$104,8,0),"0"),IFERROR(VLOOKUP(A135,'Season 8'!AK$4:CN$104,8,0),"0"),
IFERROR(VLOOKUP(A135,'Season 9'!AK$4:CN$104,8,0),"0"),IFERROR(VLOOKUP(A135,'Season 10'!AK$4:CN$104,8,0),"0"),
IFERROR(VLOOKUP(A135,'Season 11'!AK$4:CN$104,8,0),"0"),IFERROR(VLOOKUP(A135,'Season 12'!AK$4:CN$104,8,0),"0"),
IFERROR(VLOOKUP(A135,'Season 13'!AK$4:CN$104,8,0),"0"),IFERROR(VLOOKUP(A135,'Season 14'!AK$4:CN$104,8,0),"0"),IFERROR(VLOOKUP(A135,'Season 15'!AK$4:CN$104,8,0),"0"),)</f>
        <v>0</v>
      </c>
      <c r="H135" s="329">
        <f>SUM(
IFERROR(VLOOKUP(A135,'Season 1'!AJ$4:CM$104,9,0),"0"),IFERROR(VLOOKUP(A135,'Season 2'!AK$4:CN$104,9,0),"0"),
IFERROR(VLOOKUP(A135,'Season 3'!AK$4:CN$104,9,0),"0"),IFERROR(VLOOKUP(A135,'Season 4'!AK$4:CN$104,9,0),"0"),
IFERROR(VLOOKUP(A135,'Season 5'!AK$4:CN$104,9,0),"0"),IFERROR(VLOOKUP(A135,'Season 6'!AK$4:CN$104,9,0),"0"),
IFERROR(VLOOKUP(A135,'Season 7'!AK$4:CN$104,9,0),"0"),IFERROR(VLOOKUP(A135,'Season 8'!AK$4:CN$104,9,0),"0"),
IFERROR(VLOOKUP(A135,'Season 9'!AK$4:CN$104,9,0),"0"),IFERROR(VLOOKUP(A135,'Season 10'!AK$4:CN$104,9,0),"0"),
IFERROR(VLOOKUP(A135,'Season 11'!AK$4:CN$104,9,0),"0"),IFERROR(VLOOKUP(A135,'Season 12'!AK$4:CN$104,9,0),"0"),
IFERROR(VLOOKUP(A135,'Season 13'!AK$4:CN$104,9,0),"0"),IFERROR(VLOOKUP(A135,'Season 14'!AK$4:CN$104,9,0),"0"),IFERROR(VLOOKUP(A135,'Season 15'!AK$4:CN$104,9,0),"0"),)</f>
        <v>0</v>
      </c>
      <c r="I135" s="518">
        <f>SUM(
IFERROR(VLOOKUP(A135,'Season 1'!AJ$4:CM$104,10,0),"0"),IFERROR(VLOOKUP(A135,'Season 2'!AK$4:CN$104,10,0),"0"),
IFERROR(VLOOKUP(A135,'Season 3'!AK$4:CN$104,10,0),"0"),IFERROR(VLOOKUP(A135,'Season 4'!AK$4:CN$104,10,0),"0"),
IFERROR(VLOOKUP(A135,'Season 5'!AK$4:CN$104,10,0),"0"),IFERROR(VLOOKUP(A135,'Season 6'!AK$4:CN$104,10,0),"0"),
IFERROR(VLOOKUP(A135,'Season 7'!AK$4:CN$104,10,0),"0"),IFERROR(VLOOKUP(A135,'Season 8'!AK$4:CN$104,10,0),"0"),
IFERROR(VLOOKUP(A135,'Season 9'!AK$4:CN$104,10,0),"0"),IFERROR(VLOOKUP(A135,'Season 10'!AK$4:CN$104,10,0),"0"),
IFERROR(VLOOKUP(A135,'Season 11'!AK$4:CN$104,10,0),"0"),IFERROR(VLOOKUP(A135,'Season 12'!AK$4:CN$104,10,0),"0"),
IFERROR(VLOOKUP(A135,'Season 13'!AK$4:CN$104,10,0),"0"),IFERROR(VLOOKUP(A135,'Season 14'!AK$4:CN$104,10,0),"0"),IFERROR(VLOOKUP(A135,'Season 15'!AK$4:CN$104,10,0),"0"),)</f>
        <v>0</v>
      </c>
      <c r="J135" s="21">
        <f>SUM(IFERROR(VLOOKUP(A135,BI$3:BN$152,3,0),"0"),
IFERROR(VLOOKUP(A135,'Season 1'!AJ$4:CM$104,11,0),"0"),IFERROR(VLOOKUP(A135,'Season 2'!AK$4:CN$104,11,0),"0"),
IFERROR(VLOOKUP(A135,'Season 3'!AK$4:CN$104,11,0),"0"),IFERROR(VLOOKUP(A135,'Season 4'!AK$4:CN$104,11,0),"0"),
IFERROR(VLOOKUP(A135,'Season 5'!AK$4:CN$104,11,0),"0"),IFERROR(VLOOKUP(A135,'Season 6'!AK$4:CN$104,11,0),"0"),
IFERROR(VLOOKUP(A135,'Season 7'!AK$4:CN$104,11,0),"0"),IFERROR(VLOOKUP(A135,'Season 8'!AK$4:CN$104,11,0),"0"),
IFERROR(VLOOKUP(A135,'Season 9'!AK$4:CN$104,11,0),"0"),IFERROR(VLOOKUP(A135,'Season 10'!AK$4:CN$104,11,0),"0"),
IFERROR(VLOOKUP(A135,'Season 11'!AK$4:CN$104,11,0),"0"),IFERROR(VLOOKUP(A135,'Season 12'!AK$4:CN$104,11,0),"0"),
IFERROR(VLOOKUP(A135,'Season 13'!AK$4:CN$104,11,0),"0"),IFERROR(VLOOKUP(A135,'Season 14'!AK$4:CN$104,11,0),"0"),IFERROR(VLOOKUP(A135,'Season 15'!AK$4:CN$104,11,0),"0"),)</f>
        <v>0</v>
      </c>
      <c r="K135" s="402">
        <f>SUM(IFERROR(VLOOKUP($A135,BI$3:BN$152,4,0),"0"),
IFERROR(VLOOKUP($A135,'Season 1'!AJ$4:CM$104,12,0),"0"),IFERROR(VLOOKUP($A135,'Season 2'!AK$4:CN$104,12,0),"0"),
IFERROR(VLOOKUP($A135,'Season 3'!AK$4:CN$104,12,0),"0"),IFERROR(VLOOKUP($A135,'Season 4'!AK$4:CN$104,12,0),"0"),
IFERROR(VLOOKUP($A135,'Season 5'!AK$4:CN$104,12,0),"0"),IFERROR(VLOOKUP($A135,'Season 6'!AK$4:CN$104,12,0),"0"),
IFERROR(VLOOKUP($A135,'Season 7'!AK$4:CN$104,12,0),"0"),IFERROR(VLOOKUP($A135,'Season 8'!AK$4:CN$104,12,0),"0"),
IFERROR(VLOOKUP($A135,'Season 9'!AK$4:CN$104,12,0),"0"),IFERROR(VLOOKUP($A135,'Season 10'!AK$4:CN$104,12,0),"0"),
IFERROR(VLOOKUP($A135,'Season 11'!AK$4:CN$104,12,0),"0"),IFERROR(VLOOKUP($A135,'Season 12'!AK$4:CN$104,12,0),"0"),
IFERROR(VLOOKUP($A135,'Season 13'!AK$4:CN$104,12,0),"0"),IFERROR(VLOOKUP($A135,'Season 14'!AK$4:CN$104,12,0),"0"),IFERROR(VLOOKUP(A135,'Season 15'!AK$4:CN$104,12,0),"0"),)</f>
        <v>0</v>
      </c>
      <c r="L135" s="403">
        <f>SUM(
IFERROR(VLOOKUP($A135,'Season 1'!AJ$4:CM$104,13,0),"0"),IFERROR(VLOOKUP($A135,'Season 2'!AK$4:CN$104,13,0),"0"),
IFERROR(VLOOKUP($A135,'Season 3'!AK$4:CN$104,13,0),"0"),IFERROR(VLOOKUP($A135,'Season 4'!AK$4:CN$104,13,0),"0"),
IFERROR(VLOOKUP($A135,'Season 5'!AK$4:CN$104,13,0),"0"),IFERROR(VLOOKUP($A135,'Season 6'!AK$4:CN$104,13,0),"0"),
IFERROR(VLOOKUP($A135,'Season 7'!AK$4:CN$104,13,0),"0"),IFERROR(VLOOKUP($A135,'Season 8'!AK$4:CN$104,13,0),"0"),
IFERROR(VLOOKUP($A135,'Season 9'!AK$4:CN$104,13,0),"0"),IFERROR(VLOOKUP($A135,'Season 10'!AK$4:CN$104,13,0),"0"),
IFERROR(VLOOKUP($A135,'Season 11'!AK$4:CN$104,13,0),"0"),IFERROR(VLOOKUP($A135,'Season 12'!AK$4:CN$104,13,0),"0"),
IFERROR(VLOOKUP($A135,'Season 13'!AK$4:CN$104,13,0),"0"),IFERROR(VLOOKUP($A135,'Season 14'!AK$4:CN$104,13,0),"0"),IFERROR(VLOOKUP(A135,'Season 15'!AK$4:CN$104,13,0),"0"),)</f>
        <v>0</v>
      </c>
      <c r="M135" s="398">
        <f>SUM(
IFERROR(VLOOKUP($A135,'Season 1'!AJ$4:CM$104,14,0),"0"),IFERROR(VLOOKUP($A135,'Season 2'!AK$4:CN$104,14,0),"0"),
IFERROR(VLOOKUP($A135,'Season 3'!AK$4:CN$104,14,0),"0"),IFERROR(VLOOKUP($A135,'Season 4'!AK$4:CN$104,14,0),"0"),
IFERROR(VLOOKUP($A135,'Season 5'!AK$4:CN$104,14,0),"0"),IFERROR(VLOOKUP($A135,'Season 6'!AK$4:CN$104,14,0),"0"),
IFERROR(VLOOKUP($A135,'Season 7'!AK$4:CN$104,14,0),"0"),IFERROR(VLOOKUP($A135,'Season 8'!AK$4:CN$104,14,0),"0"),
IFERROR(VLOOKUP($A135,'Season 9'!AK$4:CN$104,14,0),"0"),IFERROR(VLOOKUP($A135,'Season 10'!AK$4:CN$104,14,0),"0"),
IFERROR(VLOOKUP($A135,'Season 11'!AK$4:CN$104,14,0),"0"),IFERROR(VLOOKUP($A135,'Season 12'!AK$4:CN$104,14,0),"0"),
IFERROR(VLOOKUP($A135,'Season 13'!AK$4:CN$104,14,0),"0"),IFERROR(VLOOKUP($A135,'Season 14'!AK$4:CN$104,14,0),"0"),IFERROR(VLOOKUP(A135,'Season 15'!AK$4:CN$104,14,0),"0"),)</f>
        <v>0</v>
      </c>
      <c r="N135" s="518">
        <f>SUM(
IFERROR(VLOOKUP($A135,'Season 1'!AJ$4:CM$104,15,0),"0"),IFERROR(VLOOKUP($A135,'Season 2'!AK$4:CN$104,15,0),"0"),
IFERROR(VLOOKUP($A135,'Season 3'!AK$4:CN$104,15,0),"0"),IFERROR(VLOOKUP($A135,'Season 4'!AK$4:CN$104,15,0),"0"),
IFERROR(VLOOKUP($A135,'Season 5'!AK$4:CN$104,15,0),"0"),IFERROR(VLOOKUP($A135,'Season 6'!AK$4:CN$104,15,0),"0"),
IFERROR(VLOOKUP($A135,'Season 7'!AK$4:CN$104,15,0),"0"),IFERROR(VLOOKUP($A135,'Season 8'!AK$4:CN$104,15,0),"0"),
IFERROR(VLOOKUP($A135,'Season 9'!AK$4:CN$104,15,0),"0"),IFERROR(VLOOKUP($A135,'Season 10'!AK$4:CN$104,15,0),"0"),
IFERROR(VLOOKUP($A135,'Season 11'!AK$4:CN$104,15,0),"0"),IFERROR(VLOOKUP($A135,'Season 12'!AK$4:CN$104,15,0),"0"),
IFERROR(VLOOKUP($A135,'Season 13'!AK$4:CN$104,15,0),"0"),IFERROR(VLOOKUP($A135,'Season 14'!AK$4:CN$104,15,0),"0"),IFERROR(VLOOKUP(A135,'Season 15'!AK$4:CN$104,15,0),"0"),)</f>
        <v>0</v>
      </c>
      <c r="O135" s="21">
        <f>SUM(
IFERROR(VLOOKUP($A135,'Season 1'!AJ$4:CM$104,16,0),"0"),IFERROR(VLOOKUP($A135,'Season 2'!AK$4:CN$104,16,0),"0"),
IFERROR(VLOOKUP($A135,'Season 3'!AK$4:CN$104,16,0),"0"),IFERROR(VLOOKUP($A135,'Season 4'!AK$4:CN$104,16,0),"0"),
IFERROR(VLOOKUP($A135,'Season 5'!AK$4:CN$104,16,0),"0"),IFERROR(VLOOKUP($A135,'Season 6'!AK$4:CN$104,16,0),"0"),
IFERROR(VLOOKUP($A135,'Season 7'!AK$4:CN$104,16,0),"0"),IFERROR(VLOOKUP($A135,'Season 8'!AK$4:CN$104,16,0),"0"),
IFERROR(VLOOKUP($A135,'Season 9'!AK$4:CN$104,16,0),"0"),IFERROR(VLOOKUP($A135,'Season 10'!AK$4:CN$104,16,0),"0"),
IFERROR(VLOOKUP($A135,'Season 11'!AK$4:CN$104,16,0),"0"),IFERROR(VLOOKUP($A135,'Season 12'!AK$4:CN$104,16,0),"0"),
IFERROR(VLOOKUP($A135,'Season 13'!AK$4:CN$104,16,0),"0"),IFERROR(VLOOKUP($A135,'Season 14'!AK$4:CN$104,16,0),"0"),IFERROR(VLOOKUP(A135,'Season 15'!AK$4:CN$104,16,0),"0"),)</f>
        <v>0</v>
      </c>
      <c r="P135" s="402">
        <f>SUM(
IFERROR(VLOOKUP($A135,'Season 1'!AJ$4:CM$104,17,0),"0"),IFERROR(VLOOKUP($A135,'Season 2'!AK$4:CN$104,17,0),"0"),
IFERROR(VLOOKUP($A135,'Season 3'!AK$4:CN$104,17,0),"0"),IFERROR(VLOOKUP($A135,'Season 4'!AK$4:CN$104,17,0),"0"),
IFERROR(VLOOKUP($A135,'Season 5'!AK$4:CN$104,17,0),"0"),IFERROR(VLOOKUP($A135,'Season 6'!AK$4:CN$104,17,0),"0"),
IFERROR(VLOOKUP($A135,'Season 7'!AK$4:CN$104,17,0),"0"),IFERROR(VLOOKUP($A135,'Season 8'!AK$4:CN$104,17,0),"0"),
IFERROR(VLOOKUP($A135,'Season 9'!AK$4:CN$104,17,0),"0"),IFERROR(VLOOKUP($A135,'Season 10'!AK$4:CN$104,17,0),"0"),
IFERROR(VLOOKUP($A135,'Season 11'!AK$4:CN$104,17,0),"0"),IFERROR(VLOOKUP($A135,'Season 12'!AK$4:CN$104,17,0),"0"),
IFERROR(VLOOKUP($A135,'Season 13'!AK$4:CN$104,17,0),"0"),IFERROR(VLOOKUP($A135,'Season 14'!AK$4:CN$104,17,0),"0"),IFERROR(VLOOKUP(A135,'Season 15'!AK$4:CN$104,17,0),"0"),)</f>
        <v>0</v>
      </c>
      <c r="Q135" s="403">
        <f>SUM(
IFERROR(VLOOKUP($A135,'Season 1'!AJ$4:CM$104,18,0),"0"),IFERROR(VLOOKUP($A135,'Season 2'!AK$4:CN$104,18,0),"0"),
IFERROR(VLOOKUP($A135,'Season 3'!AK$4:CN$104,18,0),"0"),IFERROR(VLOOKUP($A135,'Season 4'!AK$4:CN$104,18,0),"0"),
IFERROR(VLOOKUP($A135,'Season 5'!AK$4:CN$104,18,0),"0"),IFERROR(VLOOKUP($A135,'Season 6'!AK$4:CN$104,18,0),"0"),
IFERROR(VLOOKUP($A135,'Season 7'!AK$4:CN$104,18,0),"0"),IFERROR(VLOOKUP($A135,'Season 8'!AK$4:CN$104,18,0),"0"),
IFERROR(VLOOKUP($A135,'Season 9'!AK$4:CN$104,18,0),"0"),IFERROR(VLOOKUP($A135,'Season 10'!AK$4:CN$104,18,0),"0"),
IFERROR(VLOOKUP($A135,'Season 11'!AK$4:CN$104,18,0),"0"),IFERROR(VLOOKUP($A135,'Season 12'!AK$4:CN$104,18,0),"0"),
IFERROR(VLOOKUP($A135,'Season 13'!AK$4:CN$104,18,0),"0"),IFERROR(VLOOKUP($A135,'Season 14'!AK$4:CN$104,18,0),"0"),IFERROR(VLOOKUP(A135,'Season 15'!AK$4:CN$104,18,0),"0"),)</f>
        <v>0</v>
      </c>
      <c r="R135" s="398">
        <f>SUM(
IFERROR(VLOOKUP($A135,'Season 1'!AJ$4:CM$104,19,0),"0"),IFERROR(VLOOKUP($A135,'Season 2'!AK$4:CN$104,19,0),"0"),
IFERROR(VLOOKUP($A135,'Season 3'!AK$4:CN$104,19,0),"0"),IFERROR(VLOOKUP($A135,'Season 4'!AK$4:CN$104,19,0),"0"),
IFERROR(VLOOKUP($A135,'Season 5'!AK$4:CN$104,19,0),"0"),IFERROR(VLOOKUP($A135,'Season 6'!AK$4:CN$104,19,0),"0"),
IFERROR(VLOOKUP($A135,'Season 7'!AK$4:CN$104,19,0),"0"),IFERROR(VLOOKUP($A135,'Season 8'!AK$4:CN$104,19,0),"0"),
IFERROR(VLOOKUP($A135,'Season 9'!AK$4:CN$104,19,0),"0"),IFERROR(VLOOKUP($A135,'Season 10'!AK$4:CN$104,19,0),"0"),
IFERROR(VLOOKUP($A135,'Season 11'!AK$4:CN$104,19,0),"0"),IFERROR(VLOOKUP($A135,'Season 12'!AK$4:CN$104,19,0),"0"),
IFERROR(VLOOKUP($A135,'Season 13'!AK$4:CN$104,19,0),"0"),IFERROR(VLOOKUP($A135,'Season 14'!AK$4:CN$104,19,0),"0"),IFERROR(VLOOKUP(A135,'Season 15'!AK$4:CN$104,19,0),"0"),)</f>
        <v>0</v>
      </c>
      <c r="S135" s="518">
        <f>SUM(
IFERROR(VLOOKUP($A135,'Season 1'!AJ$4:CM$104,20,0),"0"),IFERROR(VLOOKUP($A135,'Season 2'!AK$4:CN$104,20,0),"0"),
IFERROR(VLOOKUP($A135,'Season 3'!AK$4:CN$104,20,0),"0"),IFERROR(VLOOKUP($A135,'Season 4'!AK$4:CN$104,20,0),"0"),
IFERROR(VLOOKUP($A135,'Season 5'!AK$4:CN$104,20,0),"0"),IFERROR(VLOOKUP($A135,'Season 6'!AK$4:CN$104,20,0),"0"),
IFERROR(VLOOKUP($A135,'Season 7'!AK$4:CN$104,20,0),"0"),IFERROR(VLOOKUP($A135,'Season 8'!AK$4:CN$104,20,0),"0"),
IFERROR(VLOOKUP($A135,'Season 9'!AK$4:CN$104,20,0),"0"),IFERROR(VLOOKUP($A135,'Season 10'!AK$4:CN$104,20,0),"0"),
IFERROR(VLOOKUP($A135,'Season 11'!AK$4:CN$104,20,0),"0"),IFERROR(VLOOKUP($A135,'Season 12'!AK$4:CN$104,20,0),"0"),
IFERROR(VLOOKUP($A135,'Season 13'!AK$4:CN$104,20,0),"0"),IFERROR(VLOOKUP($A135,'Season 14'!AK$4:CN$104,20,0),"0"),IFERROR(VLOOKUP(A135,'Season 15'!AK$4:CN$104,20,0),"0"),)</f>
        <v>0</v>
      </c>
      <c r="T135" s="21">
        <f>SUM(
IFERROR(VLOOKUP($A135,'Season 1'!AJ$4:CM$104,21,0),"0"),IFERROR(VLOOKUP($A135,'Season 2'!AK$4:CN$104,21,0),"0"),
IFERROR(VLOOKUP($A135,'Season 3'!AK$4:CN$104,21,0),"0"),IFERROR(VLOOKUP($A135,'Season 4'!AK$4:CN$104,21,0),"0"),
IFERROR(VLOOKUP($A135,'Season 5'!AK$4:CN$104,21,0),"0"),IFERROR(VLOOKUP($A135,'Season 6'!AK$4:CN$104,21,0),"0"),
IFERROR(VLOOKUP($A135,'Season 7'!AK$4:CN$104,21,0),"0"),IFERROR(VLOOKUP($A135,'Season 8'!AK$4:CN$104,21,0),"0"),
IFERROR(VLOOKUP($A135,'Season 9'!AK$4:CN$104,21,0),"0"),IFERROR(VLOOKUP($A135,'Season 10'!AK$4:CN$104,21,0),"0"),
IFERROR(VLOOKUP($A135,'Season 11'!AK$4:CN$104,21,0),"0"),IFERROR(VLOOKUP($A135,'Season 12'!AK$4:CN$104,21,0),"0"),
IFERROR(VLOOKUP($A135,'Season 13'!AK$4:CN$104,21,0),"0"),IFERROR(VLOOKUP($A135,'Season 14'!AK$4:CN$104,21,0),"0"),IFERROR(VLOOKUP(A135,'Season 15'!AK$4:CN$104,21,0),"0"),)</f>
        <v>0</v>
      </c>
      <c r="U135" s="402">
        <f>SUM(
IFERROR(VLOOKUP($A135,'Season 1'!AJ$4:CM$104,22,0),"0"),IFERROR(VLOOKUP($A135,'Season 2'!AK$4:CN$104,22,0),"0"),
IFERROR(VLOOKUP($A135,'Season 3'!AK$4:CN$104,22,0),"0"),IFERROR(VLOOKUP($A135,'Season 4'!AK$4:CN$104,22,0),"0"),
IFERROR(VLOOKUP($A135,'Season 5'!AK$4:CN$104,22,0),"0"),IFERROR(VLOOKUP($A135,'Season 6'!AK$4:CN$104,22,0),"0"),
IFERROR(VLOOKUP($A135,'Season 7'!AK$4:CN$104,22,0),"0"),IFERROR(VLOOKUP($A135,'Season 8'!AK$4:CN$104,22,0),"0"),
IFERROR(VLOOKUP($A135,'Season 9'!AK$4:CN$104,22,0),"0"),IFERROR(VLOOKUP($A135,'Season 10'!AK$4:CN$104,22,0),"0"),
IFERROR(VLOOKUP($A135,'Season 11'!AK$4:CN$104,22,0),"0"),IFERROR(VLOOKUP($A135,'Season 12'!AK$4:CN$104,22,0),"0"),
IFERROR(VLOOKUP($A135,'Season 13'!AK$4:CN$104,22,0),"0"),IFERROR(VLOOKUP($A135,'Season 14'!AK$4:CN$104,22,0),"0"),IFERROR(VLOOKUP(A135,'Season 15'!AK$4:CN$104,22,0),"0"),)</f>
        <v>0</v>
      </c>
      <c r="V135" s="403">
        <f>SUM(
IFERROR(VLOOKUP($A135,'Season 1'!AJ$4:CM$104,23,0),"0"),IFERROR(VLOOKUP($A135,'Season 2'!AK$4:CN$104,23,0),"0"),
IFERROR(VLOOKUP($A135,'Season 3'!AK$4:CN$104,23,0),"0"),IFERROR(VLOOKUP($A135,'Season 4'!AK$4:CN$104,23,0),"0"),
IFERROR(VLOOKUP($A135,'Season 5'!AK$4:CN$104,23,0),"0"),IFERROR(VLOOKUP($A135,'Season 6'!AK$4:CN$104,23,0),"0"),
IFERROR(VLOOKUP($A135,'Season 7'!AK$4:CN$104,23,0),"0"),IFERROR(VLOOKUP($A135,'Season 8'!AK$4:CN$104,23,0),"0"),
IFERROR(VLOOKUP($A135,'Season 9'!AK$4:CN$104,23,0),"0"),IFERROR(VLOOKUP($A135,'Season 10'!AK$4:CN$104,23,0),"0"),
IFERROR(VLOOKUP($A135,'Season 11'!AK$4:CN$104,23,0),"0"),IFERROR(VLOOKUP($A135,'Season 12'!AK$4:CN$104,23,0),"0"),
IFERROR(VLOOKUP($A135,'Season 13'!AK$4:CN$104,23,0),"0"),IFERROR(VLOOKUP($A135,'Season 14'!AK$4:CN$104,23,0),"0"),IFERROR(VLOOKUP($A135,'Season 15'!AK$4:CN$104,23,0),"0"),)</f>
        <v>0</v>
      </c>
      <c r="W135" s="398">
        <f>SUM(
IFERROR(VLOOKUP($A135,'Season 1'!AJ$4:CM$104,24,0),"0"),IFERROR(VLOOKUP($A135,'Season 2'!AK$4:CN$104,24,0),"0"),
IFERROR(VLOOKUP($A135,'Season 3'!AK$4:CN$104,24,0),"0"),IFERROR(VLOOKUP($A135,'Season 4'!AK$4:CN$104,24,0),"0"),
IFERROR(VLOOKUP($A135,'Season 5'!AK$4:CN$104,24,0),"0"),IFERROR(VLOOKUP($A135,'Season 6'!AK$4:CN$104,24,0),"0"),
IFERROR(VLOOKUP($A135,'Season 7'!AK$4:CN$104,24,0),"0"),IFERROR(VLOOKUP($A135,'Season 8'!AK$4:CN$104,24,0),"0"),
IFERROR(VLOOKUP($A135,'Season 9'!AK$4:CN$104,24,0),"0"),IFERROR(VLOOKUP($A135,'Season 10'!AK$4:CN$104,24,0),"0"),
IFERROR(VLOOKUP($A135,'Season 11'!AK$4:CN$104,24,0),"0"),IFERROR(VLOOKUP($A135,'Season 12'!AK$4:CN$104,24,0),"0"),
IFERROR(VLOOKUP($A135,'Season 13'!AK$4:CN$104,24,0),"0"),IFERROR(VLOOKUP($A135,'Season 14'!AK$4:CN$104,24,0),"0"),IFERROR(VLOOKUP($A135,'Season 15'!AK$4:CN$104,24,0),"0"),)</f>
        <v>0</v>
      </c>
      <c r="X135" s="518">
        <f>SUM(
IFERROR(VLOOKUP($A135,'Season 1'!AJ$4:CM$104,25,0),"0"),IFERROR(VLOOKUP($A135,'Season 2'!AK$4:CN$104,25,0),"0"),
IFERROR(VLOOKUP($A135,'Season 3'!AK$4:CN$104,25,0),"0"),IFERROR(VLOOKUP($A135,'Season 4'!AK$4:CN$104,25,0),"0"),
IFERROR(VLOOKUP($A135,'Season 5'!AK$4:CN$104,25,0),"0"),IFERROR(VLOOKUP($A135,'Season 6'!AK$4:CN$104,25,0),"0"),
IFERROR(VLOOKUP($A135,'Season 7'!AK$4:CN$104,25,0),"0"),IFERROR(VLOOKUP($A135,'Season 8'!AK$4:CN$104,25,0),"0"),
IFERROR(VLOOKUP($A135,'Season 9'!AK$4:CN$104,25,0),"0"),IFERROR(VLOOKUP($A135,'Season 10'!AK$4:CN$104,25,0),"0"),
IFERROR(VLOOKUP($A135,'Season 11'!AK$4:CN$104,25,0),"0"),IFERROR(VLOOKUP($A135,'Season 12'!AK$4:CN$104,25,0),"0"),
IFERROR(VLOOKUP($A135,'Season 13'!AK$4:CN$104,25,0),"0"),IFERROR(VLOOKUP($A135,'Season 14'!AK$4:CN$104,25,0),"0"),IFERROR(VLOOKUP($A135,'Season 15'!AK$4:CN$104,25,0),"0"),)</f>
        <v>0</v>
      </c>
      <c r="Y135" s="21">
        <f>SUM(
IFERROR(VLOOKUP($A135,'Season 1'!AJ$4:CM$104,26,0),"0"),IFERROR(VLOOKUP($A135,'Season 2'!AK$4:CN$104,26,0),"0"),
IFERROR(VLOOKUP($A135,'Season 3'!AK$4:CN$104,26,0),"0"),IFERROR(VLOOKUP($A135,'Season 4'!AK$4:CN$104,26,0),"0"),
IFERROR(VLOOKUP($A135,'Season 5'!AK$4:CN$104,26,0),"0"),IFERROR(VLOOKUP($A135,'Season 6'!AK$4:CN$104,26,0),"0"),
IFERROR(VLOOKUP($A135,'Season 7'!AK$4:CN$104,26,0),"0"),IFERROR(VLOOKUP($A135,'Season 8'!AK$4:CN$104,26,0),"0"),
IFERROR(VLOOKUP($A135,'Season 9'!AK$4:CN$104,26,0),"0"),IFERROR(VLOOKUP($A135,'Season 10'!AK$4:CN$104,26,0),"0"),
IFERROR(VLOOKUP($A135,'Season 11'!AK$4:CN$104,26,0),"0"),IFERROR(VLOOKUP($A135,'Season 12'!AK$4:CN$104,26,0),"0"),
IFERROR(VLOOKUP($A135,'Season 13'!AK$4:CN$104,26,0),"0"),IFERROR(VLOOKUP($A135,'Season 14'!AK$4:CN$104,26,0),"0"),IFERROR(VLOOKUP($A135,'Season 15'!AK$4:CN$104,26,0),"0"),)</f>
        <v>0</v>
      </c>
      <c r="Z135" s="402">
        <f>SUM(
IFERROR(VLOOKUP($A135,'Season 1'!AJ$4:CM$104,27,0),"0"),IFERROR(VLOOKUP($A135,'Season 2'!AK$4:CN$104,27,0),"0"),
IFERROR(VLOOKUP($A135,'Season 3'!AK$4:CN$104,27,0),"0"),IFERROR(VLOOKUP($A135,'Season 4'!AK$4:CN$104,27,0),"0"),
IFERROR(VLOOKUP($A135,'Season 5'!AK$4:CN$104,27,0),"0"),IFERROR(VLOOKUP($A135,'Season 6'!AK$4:CN$104,27,0),"0"),
IFERROR(VLOOKUP($A135,'Season 7'!AK$4:CN$104,27,0),"0"),IFERROR(VLOOKUP($A135,'Season 8'!AK$4:CN$104,27,0),"0"),
IFERROR(VLOOKUP($A135,'Season 9'!AK$4:CN$104,27,0),"0"),IFERROR(VLOOKUP($A135,'Season 10'!AK$4:CN$104,27,0),"0"),
IFERROR(VLOOKUP($A135,'Season 11'!AK$4:CN$104,27,0),"0"),IFERROR(VLOOKUP($A135,'Season 12'!AK$4:CN$104,27,0),"0"),
IFERROR(VLOOKUP($A135,'Season 13'!AK$4:CN$104,27,0),"0"),IFERROR(VLOOKUP($A135,'Season 14'!AK$4:CN$104,27,0),"0"),IFERROR(VLOOKUP($A135,'Season 15'!AK$4:CN$104,27,0),"0"),)</f>
        <v>0</v>
      </c>
      <c r="AA135" s="403">
        <f>SUM(
IFERROR(VLOOKUP($A135,'Season 1'!AJ$4:CM$104,28,0),"0"),IFERROR(VLOOKUP($A135,'Season 2'!AK$4:CN$104,28,0),"0"),
IFERROR(VLOOKUP($A135,'Season 3'!AK$4:CN$104,28,0),"0"),IFERROR(VLOOKUP($A135,'Season 4'!AK$4:CN$104,28,0),"0"),
IFERROR(VLOOKUP($A135,'Season 5'!AK$4:CN$104,28,0),"0"),IFERROR(VLOOKUP($A135,'Season 6'!AK$4:CN$104,28,0),"0"),
IFERROR(VLOOKUP($A135,'Season 7'!AK$4:CN$104,28,0),"0"),IFERROR(VLOOKUP($A135,'Season 8'!AK$4:CN$104,28,0),"0"),
IFERROR(VLOOKUP($A135,'Season 9'!AK$4:CN$104,28,0),"0"),IFERROR(VLOOKUP($A135,'Season 10'!AK$4:CN$104,28,0),"0"),
IFERROR(VLOOKUP($A135,'Season 11'!AK$4:CN$104,28,0),"0"),IFERROR(VLOOKUP($A135,'Season 12'!AK$4:CN$104,28,0),"0"),
IFERROR(VLOOKUP($A135,'Season 13'!AK$4:CN$104,28,0),"0"),IFERROR(VLOOKUP($A135,'Season 14'!AK$4:CN$104,28,0),"0"),IFERROR(VLOOKUP($A135,'Season 15'!AK$4:CN$104,28,0),"0"),)</f>
        <v>0</v>
      </c>
      <c r="AB135" s="398">
        <f>SUM(
IFERROR(VLOOKUP($A135,'Season 1'!AJ$4:CM$104,29,0),"0"),IFERROR(VLOOKUP($A135,'Season 2'!AK$4:CN$104,29,0),"0"),
IFERROR(VLOOKUP($A135,'Season 3'!AK$4:CN$104,29,0),"0"),IFERROR(VLOOKUP($A135,'Season 4'!AK$4:CN$104,29,0),"0"),
IFERROR(VLOOKUP($A135,'Season 5'!AK$4:CN$104,29,0),"0"),IFERROR(VLOOKUP($A135,'Season 6'!AK$4:CN$104,29,0),"0"),
IFERROR(VLOOKUP($A135,'Season 7'!AK$4:CN$104,29,0),"0"),IFERROR(VLOOKUP($A135,'Season 8'!AK$4:CN$104,29,0),"0"),
IFERROR(VLOOKUP($A135,'Season 9'!AK$4:CN$104,29,0),"0"),IFERROR(VLOOKUP($A135,'Season 10'!AK$4:CN$104,29,0),"0"),
IFERROR(VLOOKUP($A135,'Season 11'!AK$4:CN$104,29,0),"0"),IFERROR(VLOOKUP($A135,'Season 12'!AK$4:CN$104,29,0),"0"),
IFERROR(VLOOKUP($A135,'Season 13'!AK$4:CN$104,29,0),"0"),IFERROR(VLOOKUP($A135,'Season 14'!AK$4:CN$104,29,0),"0"),IFERROR(VLOOKUP($A135,'Season 15'!AK$4:CN$104,29,0),"0"),)</f>
        <v>0</v>
      </c>
      <c r="AC135" s="518">
        <f>SUM(
IFERROR(VLOOKUP($A135,'Season 1'!AJ$4:CM$104,30,0),"0"),IFERROR(VLOOKUP($A135,'Season 2'!AK$4:CN$104,30,0),"0"),
IFERROR(VLOOKUP($A135,'Season 3'!AK$4:CN$104,30,0),"0"),IFERROR(VLOOKUP($A135,'Season 4'!AK$4:CN$104,30,0),"0"),
IFERROR(VLOOKUP($A135,'Season 5'!AK$4:CN$104,30,0),"0"),IFERROR(VLOOKUP($A135,'Season 6'!AK$4:CN$104,30,0),"0"),
IFERROR(VLOOKUP($A135,'Season 7'!AK$4:CN$104,30,0),"0"),IFERROR(VLOOKUP($A135,'Season 8'!AK$4:CN$104,30,0),"0"),
IFERROR(VLOOKUP($A135,'Season 9'!AK$4:CN$104,30,0),"0"),IFERROR(VLOOKUP($A135,'Season 10'!AK$4:CN$104,30,0),"0"),
IFERROR(VLOOKUP($A135,'Season 11'!AK$4:CN$104,30,0),"0"),IFERROR(VLOOKUP($A135,'Season 12'!AK$4:CN$104,30,0),"0"),
IFERROR(VLOOKUP($A135,'Season 13'!AK$4:CN$104,30,0),"0"),IFERROR(VLOOKUP($A135,'Season 14'!AK$4:CN$104,30,0),"0"),IFERROR(VLOOKUP($A135,'Season 15'!AK$4:CN$104,30,0),"0"),)</f>
        <v>0</v>
      </c>
      <c r="AD135" s="21">
        <f>SUM(
IFERROR(VLOOKUP($A135,'Season 1'!AJ$4:CM$104,31,0),"0"),IFERROR(VLOOKUP($A135,'Season 2'!AK$4:CN$104,31,0),"0"),
IFERROR(VLOOKUP($A135,'Season 3'!AK$4:CN$104,31,0),"0"),IFERROR(VLOOKUP($A135,'Season 4'!AK$4:CN$104,31,0),"0"),
IFERROR(VLOOKUP($A135,'Season 5'!AK$4:CN$104,31,0),"0"),IFERROR(VLOOKUP($A135,'Season 6'!AK$4:CN$104,31,0),"0"),
IFERROR(VLOOKUP($A135,'Season 7'!AK$4:CN$104,31,0),"0"),IFERROR(VLOOKUP($A135,'Season 8'!AK$4:CN$104,31,0),"0"),
IFERROR(VLOOKUP($A135,'Season 9'!AK$4:CN$104,31,0),"0"),IFERROR(VLOOKUP($A135,'Season 10'!AK$4:CN$104,31,0),"0"),
IFERROR(VLOOKUP($A135,'Season 11'!AK$4:CN$104,31,0),"0"),IFERROR(VLOOKUP($A135,'Season 12'!AK$4:CN$104,31,0),"0"),
IFERROR(VLOOKUP($A135,'Season 13'!AK$4:CN$104,31,0),"0"),IFERROR(VLOOKUP($A135,'Season 14'!AK$4:CN$104,31,0),"0"),IFERROR(VLOOKUP($A135,'Season 15'!AK$4:CN$104,31,0),"0"),)</f>
        <v>0</v>
      </c>
      <c r="AE135" s="402">
        <f>SUM(
IFERROR(VLOOKUP($A135,'Season 1'!AJ$4:CM$104,32,0),"0"),IFERROR(VLOOKUP($A135,'Season 2'!AK$4:CN$104,32,0),"0"),
IFERROR(VLOOKUP($A135,'Season 3'!AK$4:CN$104,32,0),"0"),IFERROR(VLOOKUP($A135,'Season 4'!AK$4:CN$104,32,0),"0"),
IFERROR(VLOOKUP($A135,'Season 5'!AK$4:CN$104,32,0),"0"),IFERROR(VLOOKUP($A135,'Season 6'!AK$4:CN$104,32,0),"0"),
IFERROR(VLOOKUP($A135,'Season 7'!AK$4:CN$104,32,0),"0"),IFERROR(VLOOKUP($A135,'Season 8'!AK$4:CN$104,32,0),"0"),
IFERROR(VLOOKUP($A135,'Season 9'!AK$4:CN$104,32,0),"0"),IFERROR(VLOOKUP($A135,'Season 10'!AK$4:CN$104,32,0),"0"),
IFERROR(VLOOKUP($A135,'Season 11'!AK$4:CN$104,32,0),"0"),IFERROR(VLOOKUP($A135,'Season 12'!AK$4:CN$104,32,0),"0"),
IFERROR(VLOOKUP($A135,'Season 13'!AK$4:CN$104,32,0),"0"),IFERROR(VLOOKUP($A135,'Season 14'!AK$4:CN$104,32,0),"0"),IFERROR(VLOOKUP($A135,'Season 15'!AK$4:CN$104,32,0),"0"),)</f>
        <v>0</v>
      </c>
      <c r="AF135" s="403">
        <f>SUM(IFERROR(VLOOKUP($A135,'Season 2'!AK$4:CN$104,33,0),"0"),
IFERROR(VLOOKUP($A135,'Season 3'!AK$4:CN$104,33,0),"0"),IFERROR(VLOOKUP($A135,'Season 4'!AK$4:CN$104,33,0),"0"),
IFERROR(VLOOKUP($A135,'Season 5'!AK$4:CN$104,33,0),"0"),IFERROR(VLOOKUP($A135,'Season 6'!AK$4:CN$104,33,0),"0"),
IFERROR(VLOOKUP($A135,'Season 7'!AK$4:CN$104,33,0),"0"),IFERROR(VLOOKUP($A135,'Season 8'!AK$4:CN$104,33,0),"0"),
IFERROR(VLOOKUP($A135,'Season 9'!AK$4:CN$104,33,0),"0"),IFERROR(VLOOKUP($A135,'Season 10'!AK$4:CN$104,33,0),"0"),
IFERROR(VLOOKUP($A135,'Season 11'!AK$4:CN$104,33,0),"0"),IFERROR(VLOOKUP($A135,'Season 12'!AK$4:CN$104,33,0),"0"),
IFERROR(VLOOKUP($A135,'Season 13'!AK$4:CN$104,33,0),"0"),IFERROR(VLOOKUP($A135,'Season 14'!AK$4:CN$104,33,0),"0"),IFERROR(VLOOKUP($A135,'Season 15'!AK$4:CN$104,33,0),"0"),)</f>
        <v>0</v>
      </c>
      <c r="AG135" s="398">
        <f>SUM(IFERROR(VLOOKUP($A135,'Season 2'!AK$4:CN$104,34,0),"0"),
IFERROR(VLOOKUP($A135,'Season 3'!AK$4:CN$104,34,0),"0"),IFERROR(VLOOKUP($A135,'Season 4'!AK$4:CN$104,34,0),"0"),
IFERROR(VLOOKUP($A135,'Season 5'!AK$4:CN$104,34,0),"0"),IFERROR(VLOOKUP($A135,'Season 6'!AK$4:CN$104,34,0),"0"),
IFERROR(VLOOKUP($A135,'Season 7'!AK$4:CN$104,34,0),"0"),IFERROR(VLOOKUP($A135,'Season 8'!AK$4:CN$104,34,0),"0"),
IFERROR(VLOOKUP($A135,'Season 9'!AK$4:CN$104,34,0),"0"),IFERROR(VLOOKUP($A135,'Season 10'!AK$4:CN$104,34,0),"0"),
IFERROR(VLOOKUP($A135,'Season 11'!AK$4:CN$104,34,0),"0"),IFERROR(VLOOKUP($A135,'Season 12'!AK$4:CN$104,34,0),"0"),
IFERROR(VLOOKUP($A135,'Season 13'!AK$4:CN$104,34,0),"0"),IFERROR(VLOOKUP($A135,'Season 14'!AK$4:CN$104,34,0),"0"),IFERROR(VLOOKUP($A135,'Season 15'!AK$4:CN$104,34,0),"0"),)</f>
        <v>0</v>
      </c>
      <c r="AH135" s="518">
        <f>SUM(IFERROR(VLOOKUP($A135,'Season 2'!AK$4:CN$104,35,0),"0"),
IFERROR(VLOOKUP($A135,'Season 3'!AK$4:CN$104,35,0),"0"),IFERROR(VLOOKUP($A135,'Season 4'!AK$4:CN$104,35,0),"0"),
IFERROR(VLOOKUP($A135,'Season 5'!AK$4:CN$104,35,0),"0"),IFERROR(VLOOKUP($A135,'Season 6'!AK$4:CN$104,35,0),"0"),
IFERROR(VLOOKUP($A135,'Season 7'!AK$4:CN$104,35,0),"0"),IFERROR(VLOOKUP($A135,'Season 8'!AK$4:CN$104,35,0),"0"),
IFERROR(VLOOKUP($A135,'Season 9'!AK$4:CN$104,35,0),"0"),IFERROR(VLOOKUP($A135,'Season 10'!AK$4:CN$104,35,0),"0"),
IFERROR(VLOOKUP($A135,'Season 11'!AK$4:CN$104,35,0),"0"),IFERROR(VLOOKUP($A135,'Season 12'!AK$4:CN$104,35,0),"0"),
IFERROR(VLOOKUP($A135,'Season 13'!AK$4:CN$104,35,0),"0"),IFERROR(VLOOKUP($A135,'Season 14'!AK$4:CN$104,35,0),"0"),IFERROR(VLOOKUP($A135,'Season 15'!AK$4:CN$104,35,0),"0"),)</f>
        <v>0</v>
      </c>
      <c r="AI135" s="21">
        <f>SUM(IFERROR(VLOOKUP($A135,'Season 2'!AK$4:CN$104,36,0),"0"),
IFERROR(VLOOKUP($A135,'Season 3'!AK$4:CN$104,36,0),"0"),IFERROR(VLOOKUP($A135,'Season 4'!AK$4:CN$104,36,0),"0"),
IFERROR(VLOOKUP($A135,'Season 5'!AK$4:CN$104,36,0),"0"),IFERROR(VLOOKUP($A135,'Season 6'!AK$4:CN$104,36,0),"0"),
IFERROR(VLOOKUP($A135,'Season 7'!AK$4:CN$104,36,0),"0"),IFERROR(VLOOKUP($A135,'Season 8'!AK$4:CN$104,36,0),"0"),
IFERROR(VLOOKUP($A135,'Season 9'!AK$4:CN$104,36,0),"0"),IFERROR(VLOOKUP($A135,'Season 10'!AK$4:CN$104,36,0),"0"),
IFERROR(VLOOKUP($A135,'Season 11'!AK$4:CN$104,36,0),"0"),IFERROR(VLOOKUP($A135,'Season 12'!AK$4:CN$104,36,0),"0"),
IFERROR(VLOOKUP($A135,'Season 13'!AK$4:CN$104,36,0),"0"),IFERROR(VLOOKUP($A135,'Season 14'!AK$4:CN$104,36,0),"0"),IFERROR(VLOOKUP($A135,'Season 15'!AK$4:CN$104,36,0),"0"),)</f>
        <v>0</v>
      </c>
      <c r="AJ135" s="402">
        <f>SUM(IFERROR(VLOOKUP($A135,'Season 2'!AK$4:CN$104,37,0),"0"),
IFERROR(VLOOKUP($A135,'Season 3'!AK$4:CN$104,37,0),"0"),IFERROR(VLOOKUP($A135,'Season 4'!AK$4:CN$104,37,0),"0"),
IFERROR(VLOOKUP($A135,'Season 5'!AK$4:CN$104,37,0),"0"),IFERROR(VLOOKUP($A135,'Season 6'!AK$4:CN$104,37,0),"0"),
IFERROR(VLOOKUP($A135,'Season 7'!AK$4:CN$104,37,0),"0"),IFERROR(VLOOKUP($A135,'Season 8'!AK$4:CN$104,37,0),"0"),
IFERROR(VLOOKUP($A135,'Season 9'!AK$4:CN$104,37,0),"0"),IFERROR(VLOOKUP($A135,'Season 10'!AK$4:CN$104,37,0),"0"),
IFERROR(VLOOKUP($A135,'Season 11'!AK$4:CN$104,37,0),"0"),IFERROR(VLOOKUP($A135,'Season 12'!AK$4:CN$104,37,0),"0"),
IFERROR(VLOOKUP($A135,'Season 13'!AK$4:CN$104,37,0),"0"),IFERROR(VLOOKUP($A135,'Season 14'!AK$4:CN$104,37,0),"0"),IFERROR(VLOOKUP($A135,'Season 15'!AK$4:CN$104,37,0),"0"),)</f>
        <v>0</v>
      </c>
      <c r="AK135" s="403">
        <f>SUM(IFERROR(VLOOKUP($A135,'Season 1'!AJ$4:CM$104,33,0),"0"),IFERROR(VLOOKUP($A135,'Season 2'!AK$4:CN$104,38,0),"0"),
IFERROR(VLOOKUP($A135,'Season 3'!AK$4:CN$104,38,0),"0"),IFERROR(VLOOKUP($A135,'Season 4'!AK$4:CN$104,38,0),"0"),
IFERROR(VLOOKUP($A135,'Season 5'!AK$4:CN$104,38,0),"0"),IFERROR(VLOOKUP($A135,'Season 6'!AK$4:CN$104,38,0),"0"),
IFERROR(VLOOKUP($A135,'Season 7'!AK$4:CN$104,38,0),"0"),IFERROR(VLOOKUP($A135,'Season 8'!AK$4:CN$104,38,0),"0"),
IFERROR(VLOOKUP($A135,'Season 9'!AK$4:CN$104,38,0),"0"),IFERROR(VLOOKUP($A135,'Season 10'!AK$4:CN$104,38,0),"0"),
IFERROR(VLOOKUP($A135,'Season 11'!AK$4:CN$104,38,0),"0"),IFERROR(VLOOKUP($A135,'Season 12'!AK$4:CN$104,38,0),"0"),
IFERROR(VLOOKUP($A135,'Season 13'!AK$4:CN$104,38,0),"0"),IFERROR(VLOOKUP($A135,'Season 14'!AK$4:CN$104,38,0),"0"),IFERROR(VLOOKUP($A135,'Season 15'!AK$4:CN$104,38,0),"0"),)</f>
        <v>0</v>
      </c>
      <c r="AL135" s="398">
        <f>SUM(IFERROR(VLOOKUP($A135,'Season 1'!AJ$4:CM$104,34,0),"0"),IFERROR(VLOOKUP($A135,'Season 2'!AK$4:CN$104,39,0),"0"),
IFERROR(VLOOKUP($A135,'Season 3'!AK$4:CN$104,39,0),"0"),IFERROR(VLOOKUP($A135,'Season 4'!AK$4:CN$104,39,0),"0"),
IFERROR(VLOOKUP($A135,'Season 5'!AK$4:CN$104,39,0),"0"),IFERROR(VLOOKUP($A135,'Season 6'!AK$4:CN$104,39,0),"0"),
IFERROR(VLOOKUP($A135,'Season 7'!AK$4:CN$104,39,0),"0"),IFERROR(VLOOKUP($A135,'Season 8'!AK$4:CN$104,39,0),"0"),
IFERROR(VLOOKUP($A135,'Season 9'!AK$4:CN$104,39,0),"0"),IFERROR(VLOOKUP($A135,'Season 10'!AK$4:CN$104,39,0),"0"),
IFERROR(VLOOKUP($A135,'Season 11'!AK$4:CN$104,39,0),"0"),IFERROR(VLOOKUP($A135,'Season 12'!AK$4:CN$104,39,0),"0"),
IFERROR(VLOOKUP($A135,'Season 13'!AK$4:CN$104,39,0),"0"),IFERROR(VLOOKUP($A135,'Season 14'!AK$4:CN$104,39,0),"0"),IFERROR(VLOOKUP($A135,'Season 15'!AK$4:CN$104,39,0),"0"),)</f>
        <v>0</v>
      </c>
      <c r="AM135" s="518">
        <f>SUM(IFERROR(VLOOKUP($A135,'Season 1'!AJ$4:CM$104,35,0),"0"),IFERROR(VLOOKUP($A135,'Season 2'!AK$4:CN$104,40,0),"0"),
IFERROR(VLOOKUP($A135,'Season 3'!AK$4:CN$104,40,0),"0"),IFERROR(VLOOKUP($A135,'Season 4'!AK$4:CN$104,40,0),"0"),
IFERROR(VLOOKUP($A135,'Season 5'!AK$4:CN$104,40,0),"0"),IFERROR(VLOOKUP($A135,'Season 6'!AK$4:CN$104,40,0),"0"),
IFERROR(VLOOKUP($A135,'Season 7'!AK$4:CN$104,40,0),"0"),IFERROR(VLOOKUP($A135,'Season 8'!AK$4:CN$104,40,0),"0"),
IFERROR(VLOOKUP($A135,'Season 9'!AK$4:CN$104,40,0),"0"),IFERROR(VLOOKUP($A135,'Season 10'!AK$4:CN$104,40,0),"0"),
IFERROR(VLOOKUP($A135,'Season 11'!AK$4:CN$104,40,0),"0"),IFERROR(VLOOKUP($A135,'Season 12'!AK$4:CN$104,40,0),"0"),
IFERROR(VLOOKUP($A135,'Season 13'!AK$4:CN$104,40,0),"0"),IFERROR(VLOOKUP($A135,'Season 14'!AK$4:CN$104,40,0),"0"),IFERROR(VLOOKUP($A135,'Season 15'!AK$4:CN$104,40,0),"0"),)</f>
        <v>0</v>
      </c>
      <c r="AN135" s="21">
        <f>SUM(IFERROR(VLOOKUP($A135,'Season 1'!AJ$4:CM$104,36,0),"0"),IFERROR(VLOOKUP($A135,'Season 2'!AK$4:CN$104,41,0),"0"),
IFERROR(VLOOKUP($A135,'Season 3'!AK$4:CN$104,41,0),"0"),IFERROR(VLOOKUP($A135,'Season 4'!AK$4:CN$104,41,0),"0"),
IFERROR(VLOOKUP($A135,'Season 5'!AK$4:CN$104,41,0),"0"),IFERROR(VLOOKUP($A135,'Season 6'!AK$4:CN$104,41,0),"0"),
IFERROR(VLOOKUP($A135,'Season 7'!AK$4:CN$104,41,0),"0"),IFERROR(VLOOKUP($A135,'Season 8'!AK$4:CN$104,41,0),"0"),
IFERROR(VLOOKUP($A135,'Season 9'!AK$4:CN$104,41,0),"0"),IFERROR(VLOOKUP($A135,'Season 10'!AK$4:CN$104,41,0),"0"),
IFERROR(VLOOKUP($A135,'Season 11'!AK$4:CN$104,41,0),"0"),IFERROR(VLOOKUP($A135,'Season 12'!AK$4:CN$104,41,0),"0"),
IFERROR(VLOOKUP($A135,'Season 13'!AK$4:CN$104,41,0),"0"),IFERROR(VLOOKUP($A135,'Season 14'!AK$4:CN$104,41,0),"0"),IFERROR(VLOOKUP($A135,'Season 15'!AK$4:CN$104,41,0),"0"),)</f>
        <v>0</v>
      </c>
      <c r="AO135" s="402">
        <f>SUM(IFERROR(VLOOKUP($A135,'Season 1'!AJ$4:CM$104,37,0),"0"),IFERROR(VLOOKUP($A135,'Season 2'!AK$4:CN$104,42,0),"0"),
IFERROR(VLOOKUP($A135,'Season 3'!AK$4:CN$104,42,0),"0"),IFERROR(VLOOKUP($A135,'Season 4'!AK$4:CN$104,42,0),"0"),
IFERROR(VLOOKUP($A135,'Season 5'!AK$4:CN$104,42,0),"0"),IFERROR(VLOOKUP($A135,'Season 6'!AK$4:CN$104,42,0),"0"),
IFERROR(VLOOKUP($A135,'Season 7'!AK$4:CN$104,42,0),"0"),IFERROR(VLOOKUP($A135,'Season 8'!AK$4:CN$104,42,0),"0"),
IFERROR(VLOOKUP($A135,'Season 9'!AK$4:CN$104,42,0),"0"),IFERROR(VLOOKUP($A135,'Season 10'!AK$4:CN$104,42,0),"0"),
IFERROR(VLOOKUP($A135,'Season 11'!AK$4:CN$104,42,0),"0"),IFERROR(VLOOKUP($A135,'Season 12'!AK$4:CN$104,42,0),"0"),
IFERROR(VLOOKUP($A135,'Season 13'!AK$4:CN$104,42,0),"0"),IFERROR(VLOOKUP($A135,'Season 14'!AK$4:CN$104,42,0),"0"),IFERROR(VLOOKUP($A135,'Season 15'!AK$4:CN$104,42,0),"0"),)</f>
        <v>0</v>
      </c>
      <c r="AP135" s="403">
        <f>SUM(IFERROR(VLOOKUP($A135,'Season 1'!AJ$4:CM$104,43,0),"0"),IFERROR(VLOOKUP($A135,'Season 2'!AK$4:CN$104,43,0),"0"),
IFERROR(VLOOKUP($A135,'Season 3'!AK$4:CN$104,43,0),"0"),IFERROR(VLOOKUP($A135,'Season 4'!AK$4:CN$104,43,0),"0"),
IFERROR(VLOOKUP($A135,'Season 5'!AK$4:CN$104,43,0),"0"),IFERROR(VLOOKUP($A135,'Season 6'!AK$4:CN$104,43,0),"0"),
IFERROR(VLOOKUP($A135,'Season 7'!AK$4:CN$104,43,0),"0"),IFERROR(VLOOKUP($A135,'Season 8'!AK$4:CN$104,43,0),"0"),
IFERROR(VLOOKUP($A135,'Season 9'!AK$4:CN$104,43,0),"0"),IFERROR(VLOOKUP($A135,'Season 10'!AK$4:CN$104,43,0),"0"),
IFERROR(VLOOKUP($A135,'Season 11'!AK$4:CN$104,43,0),"0"),IFERROR(VLOOKUP($A135,'Season 12'!AK$4:CN$104,43,0),"0"),
IFERROR(VLOOKUP($A135,'Season 13'!AK$4:CN$104,43,0),"0"),IFERROR(VLOOKUP($A135,'Season 14'!AK$4:CN$104,43,0),"0"),IFERROR(VLOOKUP($A135,'Season 15'!AK$4:CN$104,43,0),"0"),)</f>
        <v>0</v>
      </c>
      <c r="AQ135" s="398">
        <f>SUM(IFERROR(VLOOKUP($A135,'Season 1'!AJ$4:CM$104,44,0),"0"),IFERROR(VLOOKUP($A135,'Season 2'!AK$4:CN$104,44,0),"0"),
IFERROR(VLOOKUP($A135,'Season 3'!AK$4:CN$104,44,0),"0"),IFERROR(VLOOKUP($A135,'Season 4'!AK$4:CN$104,44,0),"0"),
IFERROR(VLOOKUP($A135,'Season 5'!AK$4:CN$104,44,0),"0"),IFERROR(VLOOKUP($A135,'Season 6'!AK$4:CN$104,44,0),"0"),
IFERROR(VLOOKUP($A135,'Season 7'!AK$4:CN$104,44,0),"0"),IFERROR(VLOOKUP($A135,'Season 8'!AK$4:CN$104,44,0),"0"),
IFERROR(VLOOKUP($A135,'Season 9'!AK$4:CN$104,44,0),"0"),IFERROR(VLOOKUP($A135,'Season 10'!AK$4:CN$104,44,0),"0"),
IFERROR(VLOOKUP($A135,'Season 11'!AK$4:CN$104,44,0),"0"),IFERROR(VLOOKUP($A135,'Season 12'!AK$4:CN$104,44,0),"0"),
IFERROR(VLOOKUP($A135,'Season 13'!AK$4:CN$104,44,0),"0"),IFERROR(VLOOKUP($A135,'Season 14'!AK$4:CN$104,44,0),"0"),IFERROR(VLOOKUP($A135,'Season 15'!AK$4:CN$104,44,0),"0"),)</f>
        <v>0</v>
      </c>
      <c r="AR135" s="518">
        <f>SUM(IFERROR(VLOOKUP($A135,'Season 1'!AJ$4:CM$104,45,0),"0"),IFERROR(VLOOKUP($A135,'Season 2'!AK$4:CN$104,45,0),"0"),
IFERROR(VLOOKUP($A135,'Season 3'!AK$4:CN$104,45,0),"0"),IFERROR(VLOOKUP($A135,'Season 4'!AK$4:CN$104,45,0),"0"),
IFERROR(VLOOKUP($A135,'Season 5'!AK$4:CN$104,45,0),"0"),IFERROR(VLOOKUP($A135,'Season 6'!AK$4:CN$104,45,0),"0"),
IFERROR(VLOOKUP($A135,'Season 7'!AK$4:CN$104,45,0),"0"),IFERROR(VLOOKUP($A135,'Season 8'!AK$4:CN$104,45,0),"0"),
IFERROR(VLOOKUP($A135,'Season 9'!AK$4:CN$104,45,0),"0"),IFERROR(VLOOKUP($A135,'Season 10'!AK$4:CN$104,45,0),"0"),
IFERROR(VLOOKUP($A135,'Season 11'!AK$4:CN$104,45,0),"0"),IFERROR(VLOOKUP($A135,'Season 12'!AK$4:CN$104,45,0),"0"),
IFERROR(VLOOKUP($A135,'Season 13'!AK$4:CN$104,45,0),"0"),IFERROR(VLOOKUP($A135,'Season 14'!AK$4:CN$104,45,0),"0"),IFERROR(VLOOKUP($A135,'Season 15'!AK$4:CN$104,45,0),"0"),)</f>
        <v>0</v>
      </c>
      <c r="AS135" s="21">
        <f>SUM(IFERROR(VLOOKUP($A135,'Season 1'!AJ$4:CM$104,46,0),"0"),IFERROR(VLOOKUP($A135,'Season 2'!AK$4:CN$104,46,0),"0"),
IFERROR(VLOOKUP($A135,'Season 3'!AK$4:CN$104,46,0),"0"),IFERROR(VLOOKUP($A135,'Season 4'!AK$4:CN$104,46,0),"0"),
IFERROR(VLOOKUP($A135,'Season 5'!AK$4:CN$104,46,0),"0"),IFERROR(VLOOKUP($A135,'Season 6'!AK$4:CN$104,46,0),"0"),
IFERROR(VLOOKUP($A135,'Season 7'!AK$4:CN$104,46,0),"0"),IFERROR(VLOOKUP($A135,'Season 8'!AK$4:CN$104,46,0),"0"),
IFERROR(VLOOKUP($A135,'Season 9'!AK$4:CN$104,46,0),"0"),IFERROR(VLOOKUP($A135,'Season 10'!AK$4:CN$104,46,0),"0"),
IFERROR(VLOOKUP($A135,'Season 11'!AK$4:CN$104,46,0),"0"),IFERROR(VLOOKUP($A135,'Season 12'!AK$4:CN$104,46,0),"0"),
IFERROR(VLOOKUP($A135,'Season 13'!AK$4:CN$104,46,0),"0"),IFERROR(VLOOKUP($A135,'Season 14'!AK$4:CN$104,46,0),"0"),IFERROR(VLOOKUP($A135,'Season 15'!AK$4:CN$104,46,0),"0"),)</f>
        <v>0</v>
      </c>
      <c r="AT135" s="402">
        <f>SUM(IFERROR(VLOOKUP($A135,'Season 1'!AJ$4:CM$104,47,0),"0"),IFERROR(VLOOKUP($A135,'Season 2'!AK$4:CN$104,47,0),"0"),
IFERROR(VLOOKUP($A135,'Season 3'!AK$4:CN$104,47,0),"0"),IFERROR(VLOOKUP($A135,'Season 4'!AK$4:CN$104,47,0),"0"),
IFERROR(VLOOKUP($A135,'Season 5'!AK$4:CN$104,47,0),"0"),IFERROR(VLOOKUP($A135,'Season 6'!AK$4:CN$104,47,0),"0"),
IFERROR(VLOOKUP($A135,'Season 7'!AK$4:CN$104,47,0),"0"),IFERROR(VLOOKUP($A135,'Season 8'!AK$4:CN$104,47,0),"0"),
IFERROR(VLOOKUP($A135,'Season 9'!AK$4:CN$104,47,0),"0"),IFERROR(VLOOKUP($A135,'Season 10'!AK$4:CN$104,47,0),"0"),
IFERROR(VLOOKUP($A135,'Season 11'!AK$4:CN$104,47,0),"0"),IFERROR(VLOOKUP($A135,'Season 12'!AK$4:CN$104,47,0),"0"),
IFERROR(VLOOKUP($A135,'Season 13'!AK$4:CN$104,47,0),"0"),IFERROR(VLOOKUP($A135,'Season 14'!AK$4:CN$104,47,0),"0"),IFERROR(VLOOKUP($A135,'Season 15'!AK$4:CN$104,47,0),"0"),)</f>
        <v>0</v>
      </c>
      <c r="AU135" s="403">
        <f>SUM(IFERROR(VLOOKUP($A135,'Season 3'!AK$4:CN$104,48,0),"0"),IFERROR(VLOOKUP($A135,'Season 4'!AK$4:CN$104,48,0),"0"),
IFERROR(VLOOKUP($A135,'Season 5'!AK$4:CN$104,48,0),"0"),IFERROR(VLOOKUP($A135,'Season 6'!AK$4:CN$104,48,0),"0"),
IFERROR(VLOOKUP($A135,'Season 7'!AK$4:CN$104,48,0),"0"),IFERROR(VLOOKUP($A135,'Season 8'!AK$4:CN$104,48,0),"0"),
IFERROR(VLOOKUP($A135,'Season 9'!AK$4:CN$104,48,0),"0"),IFERROR(VLOOKUP($A135,'Season 10'!AK$4:CN$104,48,0),"0"),
IFERROR(VLOOKUP($A135,'Season 11'!AK$4:CN$104,48,0),"0"),IFERROR(VLOOKUP($A135,'Season 12'!AK$4:CN$104,48,0),"0"),
IFERROR(VLOOKUP($A135,'Season 13'!AK$4:CN$104,48,0),"0"),IFERROR(VLOOKUP($A135,'Season 14'!AK$4:CN$104,48,0),"0"),IFERROR(VLOOKUP($A135,'Season 15'!AK$4:CN$104,48,0),"0"),)</f>
        <v>0</v>
      </c>
      <c r="AV135" s="398">
        <f>SUM(IFERROR(VLOOKUP($A135,'Season 3'!AK$4:CN$104,49,0),"0"),IFERROR(VLOOKUP($A135,'Season 4'!AK$4:CN$104,49,0),"0"),
IFERROR(VLOOKUP($A135,'Season 5'!AK$4:CN$104,49,0),"0"),IFERROR(VLOOKUP($A135,'Season 6'!AK$4:CN$104,49,0),"0"),
IFERROR(VLOOKUP($A135,'Season 7'!AK$4:CN$104,49,0),"0"),IFERROR(VLOOKUP($A135,'Season 8'!AK$4:CN$104,49,0),"0"),
IFERROR(VLOOKUP($A135,'Season 9'!AK$4:CN$104,49,0),"0"),IFERROR(VLOOKUP($A135,'Season 10'!AK$4:CN$104,49,0),"0"),
IFERROR(VLOOKUP($A135,'Season 11'!AK$4:CN$104,49,0),"0"),IFERROR(VLOOKUP($A135,'Season 12'!AK$4:CN$104,49,0),"0"),
IFERROR(VLOOKUP($A135,'Season 13'!AK$4:CN$104,49,0),"0"),IFERROR(VLOOKUP($A135,'Season 14'!AK$4:CN$104,49,0),"0"),IFERROR(VLOOKUP($A135,'Season 15'!AK$4:CN$104,49,0),"0"),)</f>
        <v>0</v>
      </c>
      <c r="AW135" s="518">
        <f>SUM(IFERROR(VLOOKUP($A135,'Season 3'!AK$4:CN$104,50,0),"0"),IFERROR(VLOOKUP($A135,'Season 4'!AK$4:CN$104,50,0),"0"),
IFERROR(VLOOKUP($A135,'Season 5'!AK$4:CN$104,50,0),"0"),IFERROR(VLOOKUP($A135,'Season 6'!AK$4:CN$104,50,0),"0"),
IFERROR(VLOOKUP($A135,'Season 7'!AK$4:CN$104,50,0),"0"),IFERROR(VLOOKUP($A135,'Season 8'!AK$4:CN$104,50,0),"0"),
IFERROR(VLOOKUP($A135,'Season 9'!AK$4:CN$104,50,0),"0"),IFERROR(VLOOKUP($A135,'Season 10'!AK$4:CN$104,50,0),"0"),
IFERROR(VLOOKUP($A135,'Season 11'!AK$4:CN$104,50,0),"0"),IFERROR(VLOOKUP($A135,'Season 12'!AK$4:CN$104,50,0),"0"),
IFERROR(VLOOKUP($A135,'Season 13'!AK$4:CN$104,50,0),"0"),IFERROR(VLOOKUP($A135,'Season 14'!AK$4:CN$104,50,0),"0"),IFERROR(VLOOKUP($A135,'Season 15'!AK$4:CN$104,50,0),"0"),)</f>
        <v>0</v>
      </c>
      <c r="AX135" s="21">
        <f>SUM(IFERROR(VLOOKUP($A135,'Season 3'!AK$4:CN$104,51,0),"0"),IFERROR(VLOOKUP($A135,'Season 4'!AK$4:CN$104,51,0),"0"),
IFERROR(VLOOKUP($A135,'Season 5'!AK$4:CN$104,51,0),"0"),IFERROR(VLOOKUP($A135,'Season 6'!AK$4:CN$104,51,0),"0"),
IFERROR(VLOOKUP($A135,'Season 7'!AK$4:CN$104,51,0),"0"),IFERROR(VLOOKUP($A135,'Season 8'!AK$4:CN$104,51,0),"0"),
IFERROR(VLOOKUP($A135,'Season 9'!AK$4:CN$104,51,0),"0"),IFERROR(VLOOKUP($A135,'Season 10'!AK$4:CN$104,51,0),"0"),
IFERROR(VLOOKUP($A135,'Season 11'!AK$4:CN$104,51,0),"0"),IFERROR(VLOOKUP($A135,'Season 12'!AK$4:CN$104,51,0),"0"),
IFERROR(VLOOKUP($A135,'Season 13'!AK$4:CN$104,51,0),"0"),IFERROR(VLOOKUP($A135,'Season 14'!AK$4:CN$104,51,0),"0"),IFERROR(VLOOKUP($A135,'Season 15'!AK$4:CN$104,51,0),"0"),)</f>
        <v>0</v>
      </c>
      <c r="AY135" s="402">
        <f>SUM(IFERROR(VLOOKUP($A135,'Season 3'!AK$4:CN$104,52,0),"0"),IFERROR(VLOOKUP($A135,'Season 4'!AK$4:CN$104,52,0),"0"),
IFERROR(VLOOKUP($A135,'Season 5'!AK$4:CN$104,52,0),"0"),IFERROR(VLOOKUP($A135,'Season 6'!AK$4:CN$104,52,0),"0"),
IFERROR(VLOOKUP($A135,'Season 7'!AK$4:CN$104,52,0),"0"),IFERROR(VLOOKUP($A135,'Season 8'!AK$4:CN$104,52,0),"0"),
IFERROR(VLOOKUP($A135,'Season 9'!AK$4:CN$104,52,0),"0"),IFERROR(VLOOKUP($A135,'Season 10'!AK$4:CN$104,52,0),"0"),
IFERROR(VLOOKUP($A135,'Season 11'!AK$4:CN$104,52,0),"0"),IFERROR(VLOOKUP($A135,'Season 12'!AK$4:CN$104,52,0),"0"),
IFERROR(VLOOKUP($A135,'Season 13'!AK$4:CN$104,52,0),"0"),IFERROR(VLOOKUP($A135,'Season 14'!AK$4:CN$104,52,0),"0"),IFERROR(VLOOKUP($A135,'Season 15'!AK$4:CN$104,52,0),"0"),)</f>
        <v>0</v>
      </c>
      <c r="AZ135" s="403">
        <f>SUM(IFERROR(VLOOKUP($A135,'Season 1'!AJ$4:CM$104,38,0),"0"),IFERROR(VLOOKUP($A135,'Season 2'!AK$4:CN$104,48,0),"0"),)</f>
        <v>0</v>
      </c>
      <c r="BA135" s="398">
        <f>SUM(IFERROR(VLOOKUP($A135,'Season 1'!AJ$4:CM$104,39,0),"0"),IFERROR(VLOOKUP($A135,'Season 2'!AK$4:CN$104,49,0),"0"),)</f>
        <v>0</v>
      </c>
      <c r="BB135" s="518">
        <f>SUM(IFERROR(VLOOKUP($A135,'Season 1'!AJ$4:CM$104,40,0),"0"),IFERROR(VLOOKUP($A135,'Season 2'!AK$4:CN$104,50,0),"0"),)</f>
        <v>0</v>
      </c>
      <c r="BC135" s="21">
        <f>SUM(IFERROR(VLOOKUP($A135,'Season 1'!AJ$4:CM$104,41,0),"0"),IFERROR(VLOOKUP($A135,'Season 2'!AK$4:CN$104,51,0),"0"),)</f>
        <v>0</v>
      </c>
      <c r="BD135" s="402">
        <f>SUM(IFERROR(VLOOKUP($A135,'Season 1'!AJ$4:CM$104,42,0),"0"),IFERROR(VLOOKUP($A135,'Season 2'!AK$4:CN$104,52,0),"0"),)</f>
        <v>0</v>
      </c>
      <c r="BE135" s="561">
        <f>SUM(
IFERROR(VLOOKUP($A135,'Season 1'!AJ$4:CM$104,48,0),"0"),IFERROR(VLOOKUP($A135,'Season 2'!AK$4:CN$104,53,0),"0"),
IFERROR(VLOOKUP($A135,'Season 3'!AK$4:CN$104,53,0),"0"),IFERROR(VLOOKUP($A135,'Season 4'!AK$4:CN$104,53,0),"0"),
IFERROR(VLOOKUP($A135,'Season 5'!AK$4:CN$104,53,0),"0"),IFERROR(VLOOKUP($A135,'Season 6'!AK$4:CN$104,53,0),"0"),
IFERROR(VLOOKUP($A135,'Season 7'!AK$4:CN$104,53,0),"0"),IFERROR(VLOOKUP($A135,'Season 8'!AK$4:CN$104,53,0),"0"),
IFERROR(VLOOKUP($A135,'Season 9'!AK$4:CN$104,53,0),"0"),IFERROR(VLOOKUP($A135,'Season 10'!AK$4:CN$104,53,0),"0"),
IFERROR(VLOOKUP($A135,'Season 11'!AK$4:CN$104,53,0),"0"),IFERROR(VLOOKUP($A135,'Season 12'!AK$4:CN$104,53,0),"0"),
IFERROR(VLOOKUP($A135,'Season 13'!AK$4:CN$104,53,0),"0"),IFERROR(VLOOKUP($A135,'Season 14'!AK$4:CN$104,53,0),"0"),IFERROR(VLOOKUP($A135,'Season 15'!AK$4:CN$104,53,0),"0"),)</f>
        <v>0</v>
      </c>
      <c r="BF135" s="562">
        <f>SUM(
IFERROR(VLOOKUP($A135,'Season 1'!AJ$4:CM$104,49,0),"0"),IFERROR(VLOOKUP($A135,'Season 2'!AK$4:CN$104,54,0),"0"),
IFERROR(VLOOKUP($A135,'Season 3'!AK$4:CN$104,54,0),"0"),IFERROR(VLOOKUP($A135,'Season 4'!AK$4:CN$104,54,0),"0"),
IFERROR(VLOOKUP($A135,'Season 5'!AK$4:CN$104,54,0),"0"),IFERROR(VLOOKUP($A135,'Season 6'!AK$4:CN$104,54,0),"0"),
IFERROR(VLOOKUP($A135,'Season 7'!AK$4:CN$104,54,0),"0"),IFERROR(VLOOKUP($A135,'Season 8'!AK$4:CN$104,54,0),"0"),
IFERROR(VLOOKUP($A135,'Season 9'!AK$4:CN$104,54,0),"0"),IFERROR(VLOOKUP($A135,'Season 10'!AK$4:CN$104,54,0),"0"),
IFERROR(VLOOKUP($A135,'Season 11'!AK$4:CN$104,540),"0"),IFERROR(VLOOKUP($A135,'Season 12'!AK$4:CN$104,54,0),"0"),
IFERROR(VLOOKUP($A135,'Season 13'!AK$4:CN$104,54,0),"0"),IFERROR(VLOOKUP($A135,'Season 14'!AK$4:CN$104,54,0),"0"),IFERROR(VLOOKUP($A135,'Season 15'!AK$4:CN$104,54,0),"0"),)</f>
        <v>0</v>
      </c>
      <c r="BG135" s="529" t="e">
        <f t="shared" si="5"/>
        <v>#DIV/0!</v>
      </c>
      <c r="BI135" s="553"/>
      <c r="BJ135" s="553"/>
      <c r="BK135" s="553"/>
      <c r="BL135" s="553"/>
      <c r="BM135" s="553"/>
      <c r="BN135" s="553"/>
      <c r="BO135" s="822"/>
      <c r="BP135" s="822"/>
      <c r="BQ135" s="822"/>
      <c r="BR135" s="822"/>
      <c r="BS135" s="12" t="str">
        <f>IFERROR(VLOOKUP($A135,'Season 1'!$AJ$4:$CM$104,50,0),"0")</f>
        <v>0</v>
      </c>
      <c r="BT135" s="12" t="str">
        <f>IFERROR(VLOOKUP($A135,'Season 1'!$AJ$4:$CM$104,51,0),"0")</f>
        <v>0</v>
      </c>
      <c r="BU135" s="12" t="str">
        <f>IFERROR(VLOOKUP($A135,'Season 2'!$AK$4:$CN$104,55,0),"0")</f>
        <v>0</v>
      </c>
      <c r="BV135" s="12" t="str">
        <f>IFERROR(VLOOKUP($A135,'Season 2'!$AK$4:$CN$104,56,0),"0")</f>
        <v>0</v>
      </c>
      <c r="BW135" s="12" t="str">
        <f>IFERROR(VLOOKUP($A135,'Season 3'!$AK$4:$CN$104,55,0),"0")</f>
        <v>0</v>
      </c>
      <c r="BX135" s="12" t="str">
        <f>IFERROR(VLOOKUP($A135,'Season 3'!$AK$4:$CN$104,56,0),"0")</f>
        <v>0</v>
      </c>
      <c r="BY135" s="12" t="str">
        <f>IFERROR(VLOOKUP($A135,'Season 4'!$AK$4:$CN$104,55,0),"0")</f>
        <v>0</v>
      </c>
      <c r="BZ135" s="12" t="str">
        <f>IFERROR(VLOOKUP($A135,'Season 4'!$AK$4:$CN$104,56,0),"0")</f>
        <v>0</v>
      </c>
      <c r="CA135" s="12" t="str">
        <f>IFERROR(VLOOKUP($A135,'Season 5'!$AK$4:$CN$104,55,0),"0")</f>
        <v>0</v>
      </c>
      <c r="CB135" s="12" t="str">
        <f>IFERROR(VLOOKUP($A135,'Season 5'!$AK$4:$CN$104,56,0),"0")</f>
        <v>0</v>
      </c>
      <c r="CC135" s="12" t="str">
        <f>IFERROR(VLOOKUP($A135,'Season 6'!$AK$4:$CN$104,55,0),"0")</f>
        <v>0</v>
      </c>
      <c r="CD135" s="12" t="str">
        <f>IFERROR(VLOOKUP($A135,'Season 6'!$AK$4:$CN$104,56,0),"0")</f>
        <v>0</v>
      </c>
      <c r="CE135" s="12" t="str">
        <f>IFERROR(VLOOKUP($A135,'Season 7'!$AK$4:$CN$104,55,0),"0")</f>
        <v>0</v>
      </c>
      <c r="CF135" s="12" t="str">
        <f>IFERROR(VLOOKUP($A135,'Season 7'!$AK$4:$CN$104,56,0),"0")</f>
        <v>0</v>
      </c>
      <c r="CG135" s="12" t="str">
        <f>IFERROR(VLOOKUP($A135,'Season 8'!$AK$4:$CN$104,55,0),"0")</f>
        <v>0</v>
      </c>
      <c r="CH135" s="12" t="str">
        <f>IFERROR(VLOOKUP($A135,'Season 8'!$AK$4:$CN$104,56,0),"0")</f>
        <v>0</v>
      </c>
      <c r="CI135" s="12" t="str">
        <f>IFERROR(VLOOKUP($A135,'Season 9'!$AK$4:$CN$104,55,0),"0")</f>
        <v>0</v>
      </c>
      <c r="CJ135" s="12" t="str">
        <f>IFERROR(VLOOKUP($A135,'Season 9'!$AK$4:$CN$104,56,0),"0")</f>
        <v>0</v>
      </c>
      <c r="CK135" s="12" t="str">
        <f>IFERROR(VLOOKUP($A135,'Season 10'!$AK$4:$CN$104,55,0),"0")</f>
        <v>0</v>
      </c>
      <c r="CL135" s="12" t="str">
        <f>IFERROR(VLOOKUP($A135,'Season 10'!$AK$4:$CN$104,56,0),"0")</f>
        <v>0</v>
      </c>
      <c r="CM135" s="12" t="str">
        <f>IFERROR(VLOOKUP($A135,'Season 11'!$AK$4:$CN$104,55,0),"0")</f>
        <v>0</v>
      </c>
      <c r="CN135" s="12" t="str">
        <f>IFERROR(VLOOKUP($A135,'Season 11'!$AK$4:$CN$104,56,0),"0")</f>
        <v>0</v>
      </c>
      <c r="CO135" s="12" t="str">
        <f>IFERROR(VLOOKUP($A135,'Season 12'!$AK$4:$CN$104,55,0),"0")</f>
        <v>0</v>
      </c>
      <c r="CP135" s="12" t="str">
        <f>IFERROR(VLOOKUP($A135,'Season 12'!$AK$4:$CN$104,56,0),"0")</f>
        <v>0</v>
      </c>
      <c r="CQ135" s="12" t="str">
        <f>IFERROR(VLOOKUP($A135,'Season 13'!$AK$4:$CN$104,55,0),"0")</f>
        <v>0</v>
      </c>
      <c r="CR135" s="12" t="str">
        <f>IFERROR(VLOOKUP($A135,'Season 13'!$AK$4:$CN$104,56,0),"0")</f>
        <v>0</v>
      </c>
      <c r="CS135" s="12" t="str">
        <f>IFERROR(VLOOKUP($A135,'Season 14'!$AK$4:$CN$104,55,0),"0")</f>
        <v>0</v>
      </c>
      <c r="CT135" s="12" t="str">
        <f>IFERROR(VLOOKUP($A135,'Season 14'!$AK$4:$CN$104,56,0),"0")</f>
        <v>0</v>
      </c>
      <c r="CU135" s="12" t="str">
        <f>IFERROR(VLOOKUP($A135,'Season 15'!$AK$4:$CN$104,55,0),"0")</f>
        <v>0</v>
      </c>
      <c r="CV135" s="12" t="str">
        <f>IFERROR(VLOOKUP($A135,'Season 15'!$AK$4:$CN$104,56,0),"0")</f>
        <v>0</v>
      </c>
    </row>
    <row r="136" spans="1:100" x14ac:dyDescent="0.25">
      <c r="A136" s="2" t="s">
        <v>35</v>
      </c>
      <c r="B136" s="516" t="str">
        <f>IFERROR(VLOOKUP('Data Totals'!A136,'Season 1'!AJ$4:CH$104,2,FALSE),IFERROR(VLOOKUP('Data Totals'!A136,'Season 2'!AK$4:CI$104,2,FALSE),IFERROR(VLOOKUP('Data Totals'!A136,'Season 3'!AK$4:CI$104,2,FALSE),IFERROR(VLOOKUP('Data Totals'!A136,'Season 4'!AK$4:CI$104,2,FALSE),IFERROR(VLOOKUP('Data Totals'!A136,'Season 5'!AK$4:CI$104,2,FALSE),IFERROR(VLOOKUP('Data Totals'!A136,'Season 6'!AK$4:CI$104,2,FALSE),IFERROR(VLOOKUP('Data Totals'!A136,'Season 7'!AK$4:CI$104,2,FALSE),IFERROR(VLOOKUP('Data Totals'!A136,'Season 8'!AK$4:CI$104,2,FALSE),IFERROR(VLOOKUP('Data Totals'!A136,'Season 9'!AK$4:CI$104,2,FALSE),IFERROR(VLOOKUP('Data Totals'!A136,'Season 10'!AK$4:CI$104,2,FALSE),IFERROR(VLOOKUP('Data Totals'!A136,'Season 11'!AK$4:CI$104,2,FALSE),IFERROR(VLOOKUP('Data Totals'!A136,'Season 12'!AK$4:CI$104,2,FALSE),IFERROR(VLOOKUP('Data Totals'!A136,'Season 13'!AK$4:CI$104,2,FALSE),IFERROR(VLOOKUP('Data Totals'!A136,'Season 14'!AK$4:CI$104,2,FALSE),IFERROR(VLOOKUP('Data Totals'!A136,'Season 15'!AK$4:CI$104,2,FALSE),"N/A")))))))))))))))</f>
        <v>N/A</v>
      </c>
      <c r="C136" s="517" t="str">
        <f>IFERROR(VLOOKUP('Data Totals'!A136,'Season 1'!AJ$4:CH$104,3,FALSE),IFERROR(VLOOKUP('Data Totals'!A136,'Season 2'!AK$4:CI$104,3,FALSE),IFERROR(VLOOKUP('Data Totals'!A136,'Season 3'!AK$4:CI$104,3,FALSE),IFERROR(VLOOKUP('Data Totals'!A136,'Season 4'!AK$4:CI$104,3,FALSE),IFERROR(VLOOKUP('Data Totals'!A136,'Season 5'!AK$4:CI$104,3,FALSE),IFERROR(VLOOKUP('Data Totals'!A136,'Season 6'!AK$4:CI$104,3,FALSE),IFERROR(VLOOKUP('Data Totals'!A136,'Season 7'!AK$4:CI$104,3,FALSE),IFERROR(VLOOKUP('Data Totals'!A136,'Season 8'!AK$4:CI$104,3,FALSE),IFERROR(VLOOKUP('Data Totals'!A136,'Season 9'!AK$4:CI$104,3,FALSE),IFERROR(VLOOKUP('Data Totals'!A136,'Season 10'!AK$4:CI$104,3,FALSE),IFERROR(VLOOKUP('Data Totals'!A136,'Season 11'!AK$4:CI$104,3,FALSE),IFERROR(VLOOKUP('Data Totals'!A136,'Season 12'!AK$4:CI$104,3,FALSE),IFERROR(VLOOKUP('Data Totals'!A136,'Season 13'!AK$4:CI$104,3,FALSE),IFERROR(VLOOKUP('Data Totals'!A136,'Season 14'!AK$4:CI$104,3,FALSE),IFERROR(VLOOKUP('Data Totals'!A136,'Season 15'!AK$4:CI$104,3,FALSE),"N/A")))))))))))))))</f>
        <v>N/A</v>
      </c>
      <c r="D136" s="517" t="str">
        <f>IFERROR(VLOOKUP('Data Totals'!A136,'Season 15'!AK$4:CI$104,4,FALSE),IFERROR(VLOOKUP('Data Totals'!A136,'Season 14'!AK$4:CI$104,4,FALSE),IFERROR(VLOOKUP('Data Totals'!A136,'Season 13'!AK$4:CI$104,4,FALSE),IFERROR(VLOOKUP('Data Totals'!A136,'Season 12'!AK$4:CI$104,4,FALSE),IFERROR(VLOOKUP('Data Totals'!A136,'Season 11'!AK$4:CI$104,4,FALSE),IFERROR(VLOOKUP('Data Totals'!A136,'Season 10'!AK$4:CI$104,4,FALSE),IFERROR(VLOOKUP('Data Totals'!A136,'Season 9'!AK$4:CI$104,4,FALSE),IFERROR(VLOOKUP('Data Totals'!A136,'Season 8'!AK$4:CI$104,4,FALSE),IFERROR(VLOOKUP('Data Totals'!A136,'Season 7'!AK$4:CI$104,4,FALSE),IFERROR(VLOOKUP('Data Totals'!A136,'Season 6'!AK$4:CI$104,4,FALSE),IFERROR(VLOOKUP('Data Totals'!A136,'Season 5'!AK$4:CI$104,4,FALSE),IFERROR(VLOOKUP('Data Totals'!A136,'Season 4'!AK$4:CI$104,4,FALSE),IFERROR(VLOOKUP('Data Totals'!A136,'Season 3'!AK$4:CI$104,4,FALSE),IFERROR(VLOOKUP('Data Totals'!A136,'Season 2'!AK$4:CI$104,4,FALSE),IFERROR(VLOOKUP('Data Totals'!A136,'Season 1'!AJ$4:CH$104,4,FALSE),"N/A")))))))))))))))</f>
        <v>N/A</v>
      </c>
      <c r="E136" s="517" t="e">
        <f t="shared" si="4"/>
        <v>#VALUE!</v>
      </c>
      <c r="F136" s="398">
        <f>SUM(IFERROR(VLOOKUP(A136,BI$3:BN$152,2,0),"0"),
IFERROR(VLOOKUP(A136,'Season 1'!AJ$4:CM$104,7,0),"0"),IFERROR(VLOOKUP(A136,'Season 2'!AK$4:CN$104,7,0),"0"),
IFERROR(VLOOKUP(A136,'Season 3'!AK$4:CN$104,7,0),"0"),IFERROR(VLOOKUP(A136,'Season 4'!AK$4:CN$104,7,0),"0"),
IFERROR(VLOOKUP(A136,'Season 5'!AK$4:CN$104,7,0),"0"),IFERROR(VLOOKUP(A136,'Season 6'!AK$4:CN$104,7,0),"0"),
IFERROR(VLOOKUP(A136,'Season 7'!AK$4:CN$104,7,0),"0"),IFERROR(VLOOKUP(A136,'Season 8'!AK$4:CN$104,7,0),"0"),
IFERROR(VLOOKUP(A136,'Season 9'!AK$4:CN$104,7,0),"0"),IFERROR(VLOOKUP(A136,'Season 10'!AK$4:CN$104,7,0),"0"),
IFERROR(VLOOKUP(A136,'Season 11'!AK$4:CN$104,7,0),"0"),IFERROR(VLOOKUP(A136,'Season 12'!AK$4:CN$104,7,0),"0"),
IFERROR(VLOOKUP(A136,'Season 13'!AK$4:CN$104,7,0),"0"),IFERROR(VLOOKUP(A136,'Season 14'!AK$4:CN$104,7,0),"0"),IFERROR(VLOOKUP(A136,'Season 15'!AK$4:CN$104,7,0),"0"),)</f>
        <v>0</v>
      </c>
      <c r="G136" s="398">
        <f>SUM(
IFERROR(VLOOKUP(A136,'Season 1'!AJ$4:CM$104,8,0),"0"),IFERROR(VLOOKUP(A136,'Season 2'!AK$4:CN$104,8,0),"0"),
IFERROR(VLOOKUP(A136,'Season 3'!AK$4:CN$104,8,0),"0"),IFERROR(VLOOKUP(A136,'Season 4'!AK$4:CN$104,8,0),"0"),
IFERROR(VLOOKUP(A136,'Season 5'!AK$4:CN$104,8,0),"0"),IFERROR(VLOOKUP(A136,'Season 6'!AK$4:CN$104,8,0),"0"),
IFERROR(VLOOKUP(A136,'Season 7'!AK$4:CN$104,8,0),"0"),IFERROR(VLOOKUP(A136,'Season 8'!AK$4:CN$104,8,0),"0"),
IFERROR(VLOOKUP(A136,'Season 9'!AK$4:CN$104,8,0),"0"),IFERROR(VLOOKUP(A136,'Season 10'!AK$4:CN$104,8,0),"0"),
IFERROR(VLOOKUP(A136,'Season 11'!AK$4:CN$104,8,0),"0"),IFERROR(VLOOKUP(A136,'Season 12'!AK$4:CN$104,8,0),"0"),
IFERROR(VLOOKUP(A136,'Season 13'!AK$4:CN$104,8,0),"0"),IFERROR(VLOOKUP(A136,'Season 14'!AK$4:CN$104,8,0),"0"),IFERROR(VLOOKUP(A136,'Season 15'!AK$4:CN$104,8,0),"0"),)</f>
        <v>0</v>
      </c>
      <c r="H136" s="329">
        <f>SUM(
IFERROR(VLOOKUP(A136,'Season 1'!AJ$4:CM$104,9,0),"0"),IFERROR(VLOOKUP(A136,'Season 2'!AK$4:CN$104,9,0),"0"),
IFERROR(VLOOKUP(A136,'Season 3'!AK$4:CN$104,9,0),"0"),IFERROR(VLOOKUP(A136,'Season 4'!AK$4:CN$104,9,0),"0"),
IFERROR(VLOOKUP(A136,'Season 5'!AK$4:CN$104,9,0),"0"),IFERROR(VLOOKUP(A136,'Season 6'!AK$4:CN$104,9,0),"0"),
IFERROR(VLOOKUP(A136,'Season 7'!AK$4:CN$104,9,0),"0"),IFERROR(VLOOKUP(A136,'Season 8'!AK$4:CN$104,9,0),"0"),
IFERROR(VLOOKUP(A136,'Season 9'!AK$4:CN$104,9,0),"0"),IFERROR(VLOOKUP(A136,'Season 10'!AK$4:CN$104,9,0),"0"),
IFERROR(VLOOKUP(A136,'Season 11'!AK$4:CN$104,9,0),"0"),IFERROR(VLOOKUP(A136,'Season 12'!AK$4:CN$104,9,0),"0"),
IFERROR(VLOOKUP(A136,'Season 13'!AK$4:CN$104,9,0),"0"),IFERROR(VLOOKUP(A136,'Season 14'!AK$4:CN$104,9,0),"0"),IFERROR(VLOOKUP(A136,'Season 15'!AK$4:CN$104,9,0),"0"),)</f>
        <v>0</v>
      </c>
      <c r="I136" s="518">
        <f>SUM(
IFERROR(VLOOKUP(A136,'Season 1'!AJ$4:CM$104,10,0),"0"),IFERROR(VLOOKUP(A136,'Season 2'!AK$4:CN$104,10,0),"0"),
IFERROR(VLOOKUP(A136,'Season 3'!AK$4:CN$104,10,0),"0"),IFERROR(VLOOKUP(A136,'Season 4'!AK$4:CN$104,10,0),"0"),
IFERROR(VLOOKUP(A136,'Season 5'!AK$4:CN$104,10,0),"0"),IFERROR(VLOOKUP(A136,'Season 6'!AK$4:CN$104,10,0),"0"),
IFERROR(VLOOKUP(A136,'Season 7'!AK$4:CN$104,10,0),"0"),IFERROR(VLOOKUP(A136,'Season 8'!AK$4:CN$104,10,0),"0"),
IFERROR(VLOOKUP(A136,'Season 9'!AK$4:CN$104,10,0),"0"),IFERROR(VLOOKUP(A136,'Season 10'!AK$4:CN$104,10,0),"0"),
IFERROR(VLOOKUP(A136,'Season 11'!AK$4:CN$104,10,0),"0"),IFERROR(VLOOKUP(A136,'Season 12'!AK$4:CN$104,10,0),"0"),
IFERROR(VLOOKUP(A136,'Season 13'!AK$4:CN$104,10,0),"0"),IFERROR(VLOOKUP(A136,'Season 14'!AK$4:CN$104,10,0),"0"),IFERROR(VLOOKUP(A136,'Season 15'!AK$4:CN$104,10,0),"0"),)</f>
        <v>0</v>
      </c>
      <c r="J136" s="21">
        <f>SUM(IFERROR(VLOOKUP(A136,BI$3:BN$152,3,0),"0"),
IFERROR(VLOOKUP(A136,'Season 1'!AJ$4:CM$104,11,0),"0"),IFERROR(VLOOKUP(A136,'Season 2'!AK$4:CN$104,11,0),"0"),
IFERROR(VLOOKUP(A136,'Season 3'!AK$4:CN$104,11,0),"0"),IFERROR(VLOOKUP(A136,'Season 4'!AK$4:CN$104,11,0),"0"),
IFERROR(VLOOKUP(A136,'Season 5'!AK$4:CN$104,11,0),"0"),IFERROR(VLOOKUP(A136,'Season 6'!AK$4:CN$104,11,0),"0"),
IFERROR(VLOOKUP(A136,'Season 7'!AK$4:CN$104,11,0),"0"),IFERROR(VLOOKUP(A136,'Season 8'!AK$4:CN$104,11,0),"0"),
IFERROR(VLOOKUP(A136,'Season 9'!AK$4:CN$104,11,0),"0"),IFERROR(VLOOKUP(A136,'Season 10'!AK$4:CN$104,11,0),"0"),
IFERROR(VLOOKUP(A136,'Season 11'!AK$4:CN$104,11,0),"0"),IFERROR(VLOOKUP(A136,'Season 12'!AK$4:CN$104,11,0),"0"),
IFERROR(VLOOKUP(A136,'Season 13'!AK$4:CN$104,11,0),"0"),IFERROR(VLOOKUP(A136,'Season 14'!AK$4:CN$104,11,0),"0"),IFERROR(VLOOKUP(A136,'Season 15'!AK$4:CN$104,11,0),"0"),)</f>
        <v>0</v>
      </c>
      <c r="K136" s="402">
        <f>SUM(IFERROR(VLOOKUP($A136,BI$3:BN$152,4,0),"0"),
IFERROR(VLOOKUP($A136,'Season 1'!AJ$4:CM$104,12,0),"0"),IFERROR(VLOOKUP($A136,'Season 2'!AK$4:CN$104,12,0),"0"),
IFERROR(VLOOKUP($A136,'Season 3'!AK$4:CN$104,12,0),"0"),IFERROR(VLOOKUP($A136,'Season 4'!AK$4:CN$104,12,0),"0"),
IFERROR(VLOOKUP($A136,'Season 5'!AK$4:CN$104,12,0),"0"),IFERROR(VLOOKUP($A136,'Season 6'!AK$4:CN$104,12,0),"0"),
IFERROR(VLOOKUP($A136,'Season 7'!AK$4:CN$104,12,0),"0"),IFERROR(VLOOKUP($A136,'Season 8'!AK$4:CN$104,12,0),"0"),
IFERROR(VLOOKUP($A136,'Season 9'!AK$4:CN$104,12,0),"0"),IFERROR(VLOOKUP($A136,'Season 10'!AK$4:CN$104,12,0),"0"),
IFERROR(VLOOKUP($A136,'Season 11'!AK$4:CN$104,12,0),"0"),IFERROR(VLOOKUP($A136,'Season 12'!AK$4:CN$104,12,0),"0"),
IFERROR(VLOOKUP($A136,'Season 13'!AK$4:CN$104,12,0),"0"),IFERROR(VLOOKUP($A136,'Season 14'!AK$4:CN$104,12,0),"0"),IFERROR(VLOOKUP(A136,'Season 15'!AK$4:CN$104,12,0),"0"),)</f>
        <v>0</v>
      </c>
      <c r="L136" s="403">
        <f>SUM(
IFERROR(VLOOKUP($A136,'Season 1'!AJ$4:CM$104,13,0),"0"),IFERROR(VLOOKUP($A136,'Season 2'!AK$4:CN$104,13,0),"0"),
IFERROR(VLOOKUP($A136,'Season 3'!AK$4:CN$104,13,0),"0"),IFERROR(VLOOKUP($A136,'Season 4'!AK$4:CN$104,13,0),"0"),
IFERROR(VLOOKUP($A136,'Season 5'!AK$4:CN$104,13,0),"0"),IFERROR(VLOOKUP($A136,'Season 6'!AK$4:CN$104,13,0),"0"),
IFERROR(VLOOKUP($A136,'Season 7'!AK$4:CN$104,13,0),"0"),IFERROR(VLOOKUP($A136,'Season 8'!AK$4:CN$104,13,0),"0"),
IFERROR(VLOOKUP($A136,'Season 9'!AK$4:CN$104,13,0),"0"),IFERROR(VLOOKUP($A136,'Season 10'!AK$4:CN$104,13,0),"0"),
IFERROR(VLOOKUP($A136,'Season 11'!AK$4:CN$104,13,0),"0"),IFERROR(VLOOKUP($A136,'Season 12'!AK$4:CN$104,13,0),"0"),
IFERROR(VLOOKUP($A136,'Season 13'!AK$4:CN$104,13,0),"0"),IFERROR(VLOOKUP($A136,'Season 14'!AK$4:CN$104,13,0),"0"),IFERROR(VLOOKUP(A136,'Season 15'!AK$4:CN$104,13,0),"0"),)</f>
        <v>0</v>
      </c>
      <c r="M136" s="398">
        <f>SUM(
IFERROR(VLOOKUP($A136,'Season 1'!AJ$4:CM$104,14,0),"0"),IFERROR(VLOOKUP($A136,'Season 2'!AK$4:CN$104,14,0),"0"),
IFERROR(VLOOKUP($A136,'Season 3'!AK$4:CN$104,14,0),"0"),IFERROR(VLOOKUP($A136,'Season 4'!AK$4:CN$104,14,0),"0"),
IFERROR(VLOOKUP($A136,'Season 5'!AK$4:CN$104,14,0),"0"),IFERROR(VLOOKUP($A136,'Season 6'!AK$4:CN$104,14,0),"0"),
IFERROR(VLOOKUP($A136,'Season 7'!AK$4:CN$104,14,0),"0"),IFERROR(VLOOKUP($A136,'Season 8'!AK$4:CN$104,14,0),"0"),
IFERROR(VLOOKUP($A136,'Season 9'!AK$4:CN$104,14,0),"0"),IFERROR(VLOOKUP($A136,'Season 10'!AK$4:CN$104,14,0),"0"),
IFERROR(VLOOKUP($A136,'Season 11'!AK$4:CN$104,14,0),"0"),IFERROR(VLOOKUP($A136,'Season 12'!AK$4:CN$104,14,0),"0"),
IFERROR(VLOOKUP($A136,'Season 13'!AK$4:CN$104,14,0),"0"),IFERROR(VLOOKUP($A136,'Season 14'!AK$4:CN$104,14,0),"0"),IFERROR(VLOOKUP(A136,'Season 15'!AK$4:CN$104,14,0),"0"),)</f>
        <v>0</v>
      </c>
      <c r="N136" s="518">
        <f>SUM(
IFERROR(VLOOKUP($A136,'Season 1'!AJ$4:CM$104,15,0),"0"),IFERROR(VLOOKUP($A136,'Season 2'!AK$4:CN$104,15,0),"0"),
IFERROR(VLOOKUP($A136,'Season 3'!AK$4:CN$104,15,0),"0"),IFERROR(VLOOKUP($A136,'Season 4'!AK$4:CN$104,15,0),"0"),
IFERROR(VLOOKUP($A136,'Season 5'!AK$4:CN$104,15,0),"0"),IFERROR(VLOOKUP($A136,'Season 6'!AK$4:CN$104,15,0),"0"),
IFERROR(VLOOKUP($A136,'Season 7'!AK$4:CN$104,15,0),"0"),IFERROR(VLOOKUP($A136,'Season 8'!AK$4:CN$104,15,0),"0"),
IFERROR(VLOOKUP($A136,'Season 9'!AK$4:CN$104,15,0),"0"),IFERROR(VLOOKUP($A136,'Season 10'!AK$4:CN$104,15,0),"0"),
IFERROR(VLOOKUP($A136,'Season 11'!AK$4:CN$104,15,0),"0"),IFERROR(VLOOKUP($A136,'Season 12'!AK$4:CN$104,15,0),"0"),
IFERROR(VLOOKUP($A136,'Season 13'!AK$4:CN$104,15,0),"0"),IFERROR(VLOOKUP($A136,'Season 14'!AK$4:CN$104,15,0),"0"),IFERROR(VLOOKUP(A136,'Season 15'!AK$4:CN$104,15,0),"0"),)</f>
        <v>0</v>
      </c>
      <c r="O136" s="21">
        <f>SUM(
IFERROR(VLOOKUP($A136,'Season 1'!AJ$4:CM$104,16,0),"0"),IFERROR(VLOOKUP($A136,'Season 2'!AK$4:CN$104,16,0),"0"),
IFERROR(VLOOKUP($A136,'Season 3'!AK$4:CN$104,16,0),"0"),IFERROR(VLOOKUP($A136,'Season 4'!AK$4:CN$104,16,0),"0"),
IFERROR(VLOOKUP($A136,'Season 5'!AK$4:CN$104,16,0),"0"),IFERROR(VLOOKUP($A136,'Season 6'!AK$4:CN$104,16,0),"0"),
IFERROR(VLOOKUP($A136,'Season 7'!AK$4:CN$104,16,0),"0"),IFERROR(VLOOKUP($A136,'Season 8'!AK$4:CN$104,16,0),"0"),
IFERROR(VLOOKUP($A136,'Season 9'!AK$4:CN$104,16,0),"0"),IFERROR(VLOOKUP($A136,'Season 10'!AK$4:CN$104,16,0),"0"),
IFERROR(VLOOKUP($A136,'Season 11'!AK$4:CN$104,16,0),"0"),IFERROR(VLOOKUP($A136,'Season 12'!AK$4:CN$104,16,0),"0"),
IFERROR(VLOOKUP($A136,'Season 13'!AK$4:CN$104,16,0),"0"),IFERROR(VLOOKUP($A136,'Season 14'!AK$4:CN$104,16,0),"0"),IFERROR(VLOOKUP(A136,'Season 15'!AK$4:CN$104,16,0),"0"),)</f>
        <v>0</v>
      </c>
      <c r="P136" s="402">
        <f>SUM(
IFERROR(VLOOKUP($A136,'Season 1'!AJ$4:CM$104,17,0),"0"),IFERROR(VLOOKUP($A136,'Season 2'!AK$4:CN$104,17,0),"0"),
IFERROR(VLOOKUP($A136,'Season 3'!AK$4:CN$104,17,0),"0"),IFERROR(VLOOKUP($A136,'Season 4'!AK$4:CN$104,17,0),"0"),
IFERROR(VLOOKUP($A136,'Season 5'!AK$4:CN$104,17,0),"0"),IFERROR(VLOOKUP($A136,'Season 6'!AK$4:CN$104,17,0),"0"),
IFERROR(VLOOKUP($A136,'Season 7'!AK$4:CN$104,17,0),"0"),IFERROR(VLOOKUP($A136,'Season 8'!AK$4:CN$104,17,0),"0"),
IFERROR(VLOOKUP($A136,'Season 9'!AK$4:CN$104,17,0),"0"),IFERROR(VLOOKUP($A136,'Season 10'!AK$4:CN$104,17,0),"0"),
IFERROR(VLOOKUP($A136,'Season 11'!AK$4:CN$104,17,0),"0"),IFERROR(VLOOKUP($A136,'Season 12'!AK$4:CN$104,17,0),"0"),
IFERROR(VLOOKUP($A136,'Season 13'!AK$4:CN$104,17,0),"0"),IFERROR(VLOOKUP($A136,'Season 14'!AK$4:CN$104,17,0),"0"),IFERROR(VLOOKUP(A136,'Season 15'!AK$4:CN$104,17,0),"0"),)</f>
        <v>0</v>
      </c>
      <c r="Q136" s="403">
        <f>SUM(
IFERROR(VLOOKUP($A136,'Season 1'!AJ$4:CM$104,18,0),"0"),IFERROR(VLOOKUP($A136,'Season 2'!AK$4:CN$104,18,0),"0"),
IFERROR(VLOOKUP($A136,'Season 3'!AK$4:CN$104,18,0),"0"),IFERROR(VLOOKUP($A136,'Season 4'!AK$4:CN$104,18,0),"0"),
IFERROR(VLOOKUP($A136,'Season 5'!AK$4:CN$104,18,0),"0"),IFERROR(VLOOKUP($A136,'Season 6'!AK$4:CN$104,18,0),"0"),
IFERROR(VLOOKUP($A136,'Season 7'!AK$4:CN$104,18,0),"0"),IFERROR(VLOOKUP($A136,'Season 8'!AK$4:CN$104,18,0),"0"),
IFERROR(VLOOKUP($A136,'Season 9'!AK$4:CN$104,18,0),"0"),IFERROR(VLOOKUP($A136,'Season 10'!AK$4:CN$104,18,0),"0"),
IFERROR(VLOOKUP($A136,'Season 11'!AK$4:CN$104,18,0),"0"),IFERROR(VLOOKUP($A136,'Season 12'!AK$4:CN$104,18,0),"0"),
IFERROR(VLOOKUP($A136,'Season 13'!AK$4:CN$104,18,0),"0"),IFERROR(VLOOKUP($A136,'Season 14'!AK$4:CN$104,18,0),"0"),IFERROR(VLOOKUP(A136,'Season 15'!AK$4:CN$104,18,0),"0"),)</f>
        <v>0</v>
      </c>
      <c r="R136" s="398">
        <f>SUM(
IFERROR(VLOOKUP($A136,'Season 1'!AJ$4:CM$104,19,0),"0"),IFERROR(VLOOKUP($A136,'Season 2'!AK$4:CN$104,19,0),"0"),
IFERROR(VLOOKUP($A136,'Season 3'!AK$4:CN$104,19,0),"0"),IFERROR(VLOOKUP($A136,'Season 4'!AK$4:CN$104,19,0),"0"),
IFERROR(VLOOKUP($A136,'Season 5'!AK$4:CN$104,19,0),"0"),IFERROR(VLOOKUP($A136,'Season 6'!AK$4:CN$104,19,0),"0"),
IFERROR(VLOOKUP($A136,'Season 7'!AK$4:CN$104,19,0),"0"),IFERROR(VLOOKUP($A136,'Season 8'!AK$4:CN$104,19,0),"0"),
IFERROR(VLOOKUP($A136,'Season 9'!AK$4:CN$104,19,0),"0"),IFERROR(VLOOKUP($A136,'Season 10'!AK$4:CN$104,19,0),"0"),
IFERROR(VLOOKUP($A136,'Season 11'!AK$4:CN$104,19,0),"0"),IFERROR(VLOOKUP($A136,'Season 12'!AK$4:CN$104,19,0),"0"),
IFERROR(VLOOKUP($A136,'Season 13'!AK$4:CN$104,19,0),"0"),IFERROR(VLOOKUP($A136,'Season 14'!AK$4:CN$104,19,0),"0"),IFERROR(VLOOKUP(A136,'Season 15'!AK$4:CN$104,19,0),"0"),)</f>
        <v>0</v>
      </c>
      <c r="S136" s="518">
        <f>SUM(
IFERROR(VLOOKUP($A136,'Season 1'!AJ$4:CM$104,20,0),"0"),IFERROR(VLOOKUP($A136,'Season 2'!AK$4:CN$104,20,0),"0"),
IFERROR(VLOOKUP($A136,'Season 3'!AK$4:CN$104,20,0),"0"),IFERROR(VLOOKUP($A136,'Season 4'!AK$4:CN$104,20,0),"0"),
IFERROR(VLOOKUP($A136,'Season 5'!AK$4:CN$104,20,0),"0"),IFERROR(VLOOKUP($A136,'Season 6'!AK$4:CN$104,20,0),"0"),
IFERROR(VLOOKUP($A136,'Season 7'!AK$4:CN$104,20,0),"0"),IFERROR(VLOOKUP($A136,'Season 8'!AK$4:CN$104,20,0),"0"),
IFERROR(VLOOKUP($A136,'Season 9'!AK$4:CN$104,20,0),"0"),IFERROR(VLOOKUP($A136,'Season 10'!AK$4:CN$104,20,0),"0"),
IFERROR(VLOOKUP($A136,'Season 11'!AK$4:CN$104,20,0),"0"),IFERROR(VLOOKUP($A136,'Season 12'!AK$4:CN$104,20,0),"0"),
IFERROR(VLOOKUP($A136,'Season 13'!AK$4:CN$104,20,0),"0"),IFERROR(VLOOKUP($A136,'Season 14'!AK$4:CN$104,20,0),"0"),IFERROR(VLOOKUP(A136,'Season 15'!AK$4:CN$104,20,0),"0"),)</f>
        <v>0</v>
      </c>
      <c r="T136" s="21">
        <f>SUM(
IFERROR(VLOOKUP($A136,'Season 1'!AJ$4:CM$104,21,0),"0"),IFERROR(VLOOKUP($A136,'Season 2'!AK$4:CN$104,21,0),"0"),
IFERROR(VLOOKUP($A136,'Season 3'!AK$4:CN$104,21,0),"0"),IFERROR(VLOOKUP($A136,'Season 4'!AK$4:CN$104,21,0),"0"),
IFERROR(VLOOKUP($A136,'Season 5'!AK$4:CN$104,21,0),"0"),IFERROR(VLOOKUP($A136,'Season 6'!AK$4:CN$104,21,0),"0"),
IFERROR(VLOOKUP($A136,'Season 7'!AK$4:CN$104,21,0),"0"),IFERROR(VLOOKUP($A136,'Season 8'!AK$4:CN$104,21,0),"0"),
IFERROR(VLOOKUP($A136,'Season 9'!AK$4:CN$104,21,0),"0"),IFERROR(VLOOKUP($A136,'Season 10'!AK$4:CN$104,21,0),"0"),
IFERROR(VLOOKUP($A136,'Season 11'!AK$4:CN$104,21,0),"0"),IFERROR(VLOOKUP($A136,'Season 12'!AK$4:CN$104,21,0),"0"),
IFERROR(VLOOKUP($A136,'Season 13'!AK$4:CN$104,21,0),"0"),IFERROR(VLOOKUP($A136,'Season 14'!AK$4:CN$104,21,0),"0"),IFERROR(VLOOKUP(A136,'Season 15'!AK$4:CN$104,21,0),"0"),)</f>
        <v>0</v>
      </c>
      <c r="U136" s="402">
        <f>SUM(
IFERROR(VLOOKUP($A136,'Season 1'!AJ$4:CM$104,22,0),"0"),IFERROR(VLOOKUP($A136,'Season 2'!AK$4:CN$104,22,0),"0"),
IFERROR(VLOOKUP($A136,'Season 3'!AK$4:CN$104,22,0),"0"),IFERROR(VLOOKUP($A136,'Season 4'!AK$4:CN$104,22,0),"0"),
IFERROR(VLOOKUP($A136,'Season 5'!AK$4:CN$104,22,0),"0"),IFERROR(VLOOKUP($A136,'Season 6'!AK$4:CN$104,22,0),"0"),
IFERROR(VLOOKUP($A136,'Season 7'!AK$4:CN$104,22,0),"0"),IFERROR(VLOOKUP($A136,'Season 8'!AK$4:CN$104,22,0),"0"),
IFERROR(VLOOKUP($A136,'Season 9'!AK$4:CN$104,22,0),"0"),IFERROR(VLOOKUP($A136,'Season 10'!AK$4:CN$104,22,0),"0"),
IFERROR(VLOOKUP($A136,'Season 11'!AK$4:CN$104,22,0),"0"),IFERROR(VLOOKUP($A136,'Season 12'!AK$4:CN$104,22,0),"0"),
IFERROR(VLOOKUP($A136,'Season 13'!AK$4:CN$104,22,0),"0"),IFERROR(VLOOKUP($A136,'Season 14'!AK$4:CN$104,22,0),"0"),IFERROR(VLOOKUP(A136,'Season 15'!AK$4:CN$104,22,0),"0"),)</f>
        <v>0</v>
      </c>
      <c r="V136" s="403">
        <f>SUM(
IFERROR(VLOOKUP($A136,'Season 1'!AJ$4:CM$104,23,0),"0"),IFERROR(VLOOKUP($A136,'Season 2'!AK$4:CN$104,23,0),"0"),
IFERROR(VLOOKUP($A136,'Season 3'!AK$4:CN$104,23,0),"0"),IFERROR(VLOOKUP($A136,'Season 4'!AK$4:CN$104,23,0),"0"),
IFERROR(VLOOKUP($A136,'Season 5'!AK$4:CN$104,23,0),"0"),IFERROR(VLOOKUP($A136,'Season 6'!AK$4:CN$104,23,0),"0"),
IFERROR(VLOOKUP($A136,'Season 7'!AK$4:CN$104,23,0),"0"),IFERROR(VLOOKUP($A136,'Season 8'!AK$4:CN$104,23,0),"0"),
IFERROR(VLOOKUP($A136,'Season 9'!AK$4:CN$104,23,0),"0"),IFERROR(VLOOKUP($A136,'Season 10'!AK$4:CN$104,23,0),"0"),
IFERROR(VLOOKUP($A136,'Season 11'!AK$4:CN$104,23,0),"0"),IFERROR(VLOOKUP($A136,'Season 12'!AK$4:CN$104,23,0),"0"),
IFERROR(VLOOKUP($A136,'Season 13'!AK$4:CN$104,23,0),"0"),IFERROR(VLOOKUP($A136,'Season 14'!AK$4:CN$104,23,0),"0"),IFERROR(VLOOKUP($A136,'Season 15'!AK$4:CN$104,23,0),"0"),)</f>
        <v>0</v>
      </c>
      <c r="W136" s="398">
        <f>SUM(
IFERROR(VLOOKUP($A136,'Season 1'!AJ$4:CM$104,24,0),"0"),IFERROR(VLOOKUP($A136,'Season 2'!AK$4:CN$104,24,0),"0"),
IFERROR(VLOOKUP($A136,'Season 3'!AK$4:CN$104,24,0),"0"),IFERROR(VLOOKUP($A136,'Season 4'!AK$4:CN$104,24,0),"0"),
IFERROR(VLOOKUP($A136,'Season 5'!AK$4:CN$104,24,0),"0"),IFERROR(VLOOKUP($A136,'Season 6'!AK$4:CN$104,24,0),"0"),
IFERROR(VLOOKUP($A136,'Season 7'!AK$4:CN$104,24,0),"0"),IFERROR(VLOOKUP($A136,'Season 8'!AK$4:CN$104,24,0),"0"),
IFERROR(VLOOKUP($A136,'Season 9'!AK$4:CN$104,24,0),"0"),IFERROR(VLOOKUP($A136,'Season 10'!AK$4:CN$104,24,0),"0"),
IFERROR(VLOOKUP($A136,'Season 11'!AK$4:CN$104,24,0),"0"),IFERROR(VLOOKUP($A136,'Season 12'!AK$4:CN$104,24,0),"0"),
IFERROR(VLOOKUP($A136,'Season 13'!AK$4:CN$104,24,0),"0"),IFERROR(VLOOKUP($A136,'Season 14'!AK$4:CN$104,24,0),"0"),IFERROR(VLOOKUP($A136,'Season 15'!AK$4:CN$104,24,0),"0"),)</f>
        <v>0</v>
      </c>
      <c r="X136" s="518">
        <f>SUM(
IFERROR(VLOOKUP($A136,'Season 1'!AJ$4:CM$104,25,0),"0"),IFERROR(VLOOKUP($A136,'Season 2'!AK$4:CN$104,25,0),"0"),
IFERROR(VLOOKUP($A136,'Season 3'!AK$4:CN$104,25,0),"0"),IFERROR(VLOOKUP($A136,'Season 4'!AK$4:CN$104,25,0),"0"),
IFERROR(VLOOKUP($A136,'Season 5'!AK$4:CN$104,25,0),"0"),IFERROR(VLOOKUP($A136,'Season 6'!AK$4:CN$104,25,0),"0"),
IFERROR(VLOOKUP($A136,'Season 7'!AK$4:CN$104,25,0),"0"),IFERROR(VLOOKUP($A136,'Season 8'!AK$4:CN$104,25,0),"0"),
IFERROR(VLOOKUP($A136,'Season 9'!AK$4:CN$104,25,0),"0"),IFERROR(VLOOKUP($A136,'Season 10'!AK$4:CN$104,25,0),"0"),
IFERROR(VLOOKUP($A136,'Season 11'!AK$4:CN$104,25,0),"0"),IFERROR(VLOOKUP($A136,'Season 12'!AK$4:CN$104,25,0),"0"),
IFERROR(VLOOKUP($A136,'Season 13'!AK$4:CN$104,25,0),"0"),IFERROR(VLOOKUP($A136,'Season 14'!AK$4:CN$104,25,0),"0"),IFERROR(VLOOKUP($A136,'Season 15'!AK$4:CN$104,25,0),"0"),)</f>
        <v>0</v>
      </c>
      <c r="Y136" s="21">
        <f>SUM(
IFERROR(VLOOKUP($A136,'Season 1'!AJ$4:CM$104,26,0),"0"),IFERROR(VLOOKUP($A136,'Season 2'!AK$4:CN$104,26,0),"0"),
IFERROR(VLOOKUP($A136,'Season 3'!AK$4:CN$104,26,0),"0"),IFERROR(VLOOKUP($A136,'Season 4'!AK$4:CN$104,26,0),"0"),
IFERROR(VLOOKUP($A136,'Season 5'!AK$4:CN$104,26,0),"0"),IFERROR(VLOOKUP($A136,'Season 6'!AK$4:CN$104,26,0),"0"),
IFERROR(VLOOKUP($A136,'Season 7'!AK$4:CN$104,26,0),"0"),IFERROR(VLOOKUP($A136,'Season 8'!AK$4:CN$104,26,0),"0"),
IFERROR(VLOOKUP($A136,'Season 9'!AK$4:CN$104,26,0),"0"),IFERROR(VLOOKUP($A136,'Season 10'!AK$4:CN$104,26,0),"0"),
IFERROR(VLOOKUP($A136,'Season 11'!AK$4:CN$104,26,0),"0"),IFERROR(VLOOKUP($A136,'Season 12'!AK$4:CN$104,26,0),"0"),
IFERROR(VLOOKUP($A136,'Season 13'!AK$4:CN$104,26,0),"0"),IFERROR(VLOOKUP($A136,'Season 14'!AK$4:CN$104,26,0),"0"),IFERROR(VLOOKUP($A136,'Season 15'!AK$4:CN$104,26,0),"0"),)</f>
        <v>0</v>
      </c>
      <c r="Z136" s="402">
        <f>SUM(
IFERROR(VLOOKUP($A136,'Season 1'!AJ$4:CM$104,27,0),"0"),IFERROR(VLOOKUP($A136,'Season 2'!AK$4:CN$104,27,0),"0"),
IFERROR(VLOOKUP($A136,'Season 3'!AK$4:CN$104,27,0),"0"),IFERROR(VLOOKUP($A136,'Season 4'!AK$4:CN$104,27,0),"0"),
IFERROR(VLOOKUP($A136,'Season 5'!AK$4:CN$104,27,0),"0"),IFERROR(VLOOKUP($A136,'Season 6'!AK$4:CN$104,27,0),"0"),
IFERROR(VLOOKUP($A136,'Season 7'!AK$4:CN$104,27,0),"0"),IFERROR(VLOOKUP($A136,'Season 8'!AK$4:CN$104,27,0),"0"),
IFERROR(VLOOKUP($A136,'Season 9'!AK$4:CN$104,27,0),"0"),IFERROR(VLOOKUP($A136,'Season 10'!AK$4:CN$104,27,0),"0"),
IFERROR(VLOOKUP($A136,'Season 11'!AK$4:CN$104,27,0),"0"),IFERROR(VLOOKUP($A136,'Season 12'!AK$4:CN$104,27,0),"0"),
IFERROR(VLOOKUP($A136,'Season 13'!AK$4:CN$104,27,0),"0"),IFERROR(VLOOKUP($A136,'Season 14'!AK$4:CN$104,27,0),"0"),IFERROR(VLOOKUP($A136,'Season 15'!AK$4:CN$104,27,0),"0"),)</f>
        <v>0</v>
      </c>
      <c r="AA136" s="403">
        <f>SUM(
IFERROR(VLOOKUP($A136,'Season 1'!AJ$4:CM$104,28,0),"0"),IFERROR(VLOOKUP($A136,'Season 2'!AK$4:CN$104,28,0),"0"),
IFERROR(VLOOKUP($A136,'Season 3'!AK$4:CN$104,28,0),"0"),IFERROR(VLOOKUP($A136,'Season 4'!AK$4:CN$104,28,0),"0"),
IFERROR(VLOOKUP($A136,'Season 5'!AK$4:CN$104,28,0),"0"),IFERROR(VLOOKUP($A136,'Season 6'!AK$4:CN$104,28,0),"0"),
IFERROR(VLOOKUP($A136,'Season 7'!AK$4:CN$104,28,0),"0"),IFERROR(VLOOKUP($A136,'Season 8'!AK$4:CN$104,28,0),"0"),
IFERROR(VLOOKUP($A136,'Season 9'!AK$4:CN$104,28,0),"0"),IFERROR(VLOOKUP($A136,'Season 10'!AK$4:CN$104,28,0),"0"),
IFERROR(VLOOKUP($A136,'Season 11'!AK$4:CN$104,28,0),"0"),IFERROR(VLOOKUP($A136,'Season 12'!AK$4:CN$104,28,0),"0"),
IFERROR(VLOOKUP($A136,'Season 13'!AK$4:CN$104,28,0),"0"),IFERROR(VLOOKUP($A136,'Season 14'!AK$4:CN$104,28,0),"0"),IFERROR(VLOOKUP($A136,'Season 15'!AK$4:CN$104,28,0),"0"),)</f>
        <v>0</v>
      </c>
      <c r="AB136" s="398">
        <f>SUM(
IFERROR(VLOOKUP($A136,'Season 1'!AJ$4:CM$104,29,0),"0"),IFERROR(VLOOKUP($A136,'Season 2'!AK$4:CN$104,29,0),"0"),
IFERROR(VLOOKUP($A136,'Season 3'!AK$4:CN$104,29,0),"0"),IFERROR(VLOOKUP($A136,'Season 4'!AK$4:CN$104,29,0),"0"),
IFERROR(VLOOKUP($A136,'Season 5'!AK$4:CN$104,29,0),"0"),IFERROR(VLOOKUP($A136,'Season 6'!AK$4:CN$104,29,0),"0"),
IFERROR(VLOOKUP($A136,'Season 7'!AK$4:CN$104,29,0),"0"),IFERROR(VLOOKUP($A136,'Season 8'!AK$4:CN$104,29,0),"0"),
IFERROR(VLOOKUP($A136,'Season 9'!AK$4:CN$104,29,0),"0"),IFERROR(VLOOKUP($A136,'Season 10'!AK$4:CN$104,29,0),"0"),
IFERROR(VLOOKUP($A136,'Season 11'!AK$4:CN$104,29,0),"0"),IFERROR(VLOOKUP($A136,'Season 12'!AK$4:CN$104,29,0),"0"),
IFERROR(VLOOKUP($A136,'Season 13'!AK$4:CN$104,29,0),"0"),IFERROR(VLOOKUP($A136,'Season 14'!AK$4:CN$104,29,0),"0"),IFERROR(VLOOKUP($A136,'Season 15'!AK$4:CN$104,29,0),"0"),)</f>
        <v>0</v>
      </c>
      <c r="AC136" s="518">
        <f>SUM(
IFERROR(VLOOKUP($A136,'Season 1'!AJ$4:CM$104,30,0),"0"),IFERROR(VLOOKUP($A136,'Season 2'!AK$4:CN$104,30,0),"0"),
IFERROR(VLOOKUP($A136,'Season 3'!AK$4:CN$104,30,0),"0"),IFERROR(VLOOKUP($A136,'Season 4'!AK$4:CN$104,30,0),"0"),
IFERROR(VLOOKUP($A136,'Season 5'!AK$4:CN$104,30,0),"0"),IFERROR(VLOOKUP($A136,'Season 6'!AK$4:CN$104,30,0),"0"),
IFERROR(VLOOKUP($A136,'Season 7'!AK$4:CN$104,30,0),"0"),IFERROR(VLOOKUP($A136,'Season 8'!AK$4:CN$104,30,0),"0"),
IFERROR(VLOOKUP($A136,'Season 9'!AK$4:CN$104,30,0),"0"),IFERROR(VLOOKUP($A136,'Season 10'!AK$4:CN$104,30,0),"0"),
IFERROR(VLOOKUP($A136,'Season 11'!AK$4:CN$104,30,0),"0"),IFERROR(VLOOKUP($A136,'Season 12'!AK$4:CN$104,30,0),"0"),
IFERROR(VLOOKUP($A136,'Season 13'!AK$4:CN$104,30,0),"0"),IFERROR(VLOOKUP($A136,'Season 14'!AK$4:CN$104,30,0),"0"),IFERROR(VLOOKUP($A136,'Season 15'!AK$4:CN$104,30,0),"0"),)</f>
        <v>0</v>
      </c>
      <c r="AD136" s="21">
        <f>SUM(
IFERROR(VLOOKUP($A136,'Season 1'!AJ$4:CM$104,31,0),"0"),IFERROR(VLOOKUP($A136,'Season 2'!AK$4:CN$104,31,0),"0"),
IFERROR(VLOOKUP($A136,'Season 3'!AK$4:CN$104,31,0),"0"),IFERROR(VLOOKUP($A136,'Season 4'!AK$4:CN$104,31,0),"0"),
IFERROR(VLOOKUP($A136,'Season 5'!AK$4:CN$104,31,0),"0"),IFERROR(VLOOKUP($A136,'Season 6'!AK$4:CN$104,31,0),"0"),
IFERROR(VLOOKUP($A136,'Season 7'!AK$4:CN$104,31,0),"0"),IFERROR(VLOOKUP($A136,'Season 8'!AK$4:CN$104,31,0),"0"),
IFERROR(VLOOKUP($A136,'Season 9'!AK$4:CN$104,31,0),"0"),IFERROR(VLOOKUP($A136,'Season 10'!AK$4:CN$104,31,0),"0"),
IFERROR(VLOOKUP($A136,'Season 11'!AK$4:CN$104,31,0),"0"),IFERROR(VLOOKUP($A136,'Season 12'!AK$4:CN$104,31,0),"0"),
IFERROR(VLOOKUP($A136,'Season 13'!AK$4:CN$104,31,0),"0"),IFERROR(VLOOKUP($A136,'Season 14'!AK$4:CN$104,31,0),"0"),IFERROR(VLOOKUP($A136,'Season 15'!AK$4:CN$104,31,0),"0"),)</f>
        <v>0</v>
      </c>
      <c r="AE136" s="402">
        <f>SUM(
IFERROR(VLOOKUP($A136,'Season 1'!AJ$4:CM$104,32,0),"0"),IFERROR(VLOOKUP($A136,'Season 2'!AK$4:CN$104,32,0),"0"),
IFERROR(VLOOKUP($A136,'Season 3'!AK$4:CN$104,32,0),"0"),IFERROR(VLOOKUP($A136,'Season 4'!AK$4:CN$104,32,0),"0"),
IFERROR(VLOOKUP($A136,'Season 5'!AK$4:CN$104,32,0),"0"),IFERROR(VLOOKUP($A136,'Season 6'!AK$4:CN$104,32,0),"0"),
IFERROR(VLOOKUP($A136,'Season 7'!AK$4:CN$104,32,0),"0"),IFERROR(VLOOKUP($A136,'Season 8'!AK$4:CN$104,32,0),"0"),
IFERROR(VLOOKUP($A136,'Season 9'!AK$4:CN$104,32,0),"0"),IFERROR(VLOOKUP($A136,'Season 10'!AK$4:CN$104,32,0),"0"),
IFERROR(VLOOKUP($A136,'Season 11'!AK$4:CN$104,32,0),"0"),IFERROR(VLOOKUP($A136,'Season 12'!AK$4:CN$104,32,0),"0"),
IFERROR(VLOOKUP($A136,'Season 13'!AK$4:CN$104,32,0),"0"),IFERROR(VLOOKUP($A136,'Season 14'!AK$4:CN$104,32,0),"0"),IFERROR(VLOOKUP($A136,'Season 15'!AK$4:CN$104,32,0),"0"),)</f>
        <v>0</v>
      </c>
      <c r="AF136" s="403">
        <f>SUM(IFERROR(VLOOKUP($A136,'Season 2'!AK$4:CN$104,33,0),"0"),
IFERROR(VLOOKUP($A136,'Season 3'!AK$4:CN$104,33,0),"0"),IFERROR(VLOOKUP($A136,'Season 4'!AK$4:CN$104,33,0),"0"),
IFERROR(VLOOKUP($A136,'Season 5'!AK$4:CN$104,33,0),"0"),IFERROR(VLOOKUP($A136,'Season 6'!AK$4:CN$104,33,0),"0"),
IFERROR(VLOOKUP($A136,'Season 7'!AK$4:CN$104,33,0),"0"),IFERROR(VLOOKUP($A136,'Season 8'!AK$4:CN$104,33,0),"0"),
IFERROR(VLOOKUP($A136,'Season 9'!AK$4:CN$104,33,0),"0"),IFERROR(VLOOKUP($A136,'Season 10'!AK$4:CN$104,33,0),"0"),
IFERROR(VLOOKUP($A136,'Season 11'!AK$4:CN$104,33,0),"0"),IFERROR(VLOOKUP($A136,'Season 12'!AK$4:CN$104,33,0),"0"),
IFERROR(VLOOKUP($A136,'Season 13'!AK$4:CN$104,33,0),"0"),IFERROR(VLOOKUP($A136,'Season 14'!AK$4:CN$104,33,0),"0"),IFERROR(VLOOKUP($A136,'Season 15'!AK$4:CN$104,33,0),"0"),)</f>
        <v>0</v>
      </c>
      <c r="AG136" s="398">
        <f>SUM(IFERROR(VLOOKUP($A136,'Season 2'!AK$4:CN$104,34,0),"0"),
IFERROR(VLOOKUP($A136,'Season 3'!AK$4:CN$104,34,0),"0"),IFERROR(VLOOKUP($A136,'Season 4'!AK$4:CN$104,34,0),"0"),
IFERROR(VLOOKUP($A136,'Season 5'!AK$4:CN$104,34,0),"0"),IFERROR(VLOOKUP($A136,'Season 6'!AK$4:CN$104,34,0),"0"),
IFERROR(VLOOKUP($A136,'Season 7'!AK$4:CN$104,34,0),"0"),IFERROR(VLOOKUP($A136,'Season 8'!AK$4:CN$104,34,0),"0"),
IFERROR(VLOOKUP($A136,'Season 9'!AK$4:CN$104,34,0),"0"),IFERROR(VLOOKUP($A136,'Season 10'!AK$4:CN$104,34,0),"0"),
IFERROR(VLOOKUP($A136,'Season 11'!AK$4:CN$104,34,0),"0"),IFERROR(VLOOKUP($A136,'Season 12'!AK$4:CN$104,34,0),"0"),
IFERROR(VLOOKUP($A136,'Season 13'!AK$4:CN$104,34,0),"0"),IFERROR(VLOOKUP($A136,'Season 14'!AK$4:CN$104,34,0),"0"),IFERROR(VLOOKUP($A136,'Season 15'!AK$4:CN$104,34,0),"0"),)</f>
        <v>0</v>
      </c>
      <c r="AH136" s="518">
        <f>SUM(IFERROR(VLOOKUP($A136,'Season 2'!AK$4:CN$104,35,0),"0"),
IFERROR(VLOOKUP($A136,'Season 3'!AK$4:CN$104,35,0),"0"),IFERROR(VLOOKUP($A136,'Season 4'!AK$4:CN$104,35,0),"0"),
IFERROR(VLOOKUP($A136,'Season 5'!AK$4:CN$104,35,0),"0"),IFERROR(VLOOKUP($A136,'Season 6'!AK$4:CN$104,35,0),"0"),
IFERROR(VLOOKUP($A136,'Season 7'!AK$4:CN$104,35,0),"0"),IFERROR(VLOOKUP($A136,'Season 8'!AK$4:CN$104,35,0),"0"),
IFERROR(VLOOKUP($A136,'Season 9'!AK$4:CN$104,35,0),"0"),IFERROR(VLOOKUP($A136,'Season 10'!AK$4:CN$104,35,0),"0"),
IFERROR(VLOOKUP($A136,'Season 11'!AK$4:CN$104,35,0),"0"),IFERROR(VLOOKUP($A136,'Season 12'!AK$4:CN$104,35,0),"0"),
IFERROR(VLOOKUP($A136,'Season 13'!AK$4:CN$104,35,0),"0"),IFERROR(VLOOKUP($A136,'Season 14'!AK$4:CN$104,35,0),"0"),IFERROR(VLOOKUP($A136,'Season 15'!AK$4:CN$104,35,0),"0"),)</f>
        <v>0</v>
      </c>
      <c r="AI136" s="21">
        <f>SUM(IFERROR(VLOOKUP($A136,'Season 2'!AK$4:CN$104,36,0),"0"),
IFERROR(VLOOKUP($A136,'Season 3'!AK$4:CN$104,36,0),"0"),IFERROR(VLOOKUP($A136,'Season 4'!AK$4:CN$104,36,0),"0"),
IFERROR(VLOOKUP($A136,'Season 5'!AK$4:CN$104,36,0),"0"),IFERROR(VLOOKUP($A136,'Season 6'!AK$4:CN$104,36,0),"0"),
IFERROR(VLOOKUP($A136,'Season 7'!AK$4:CN$104,36,0),"0"),IFERROR(VLOOKUP($A136,'Season 8'!AK$4:CN$104,36,0),"0"),
IFERROR(VLOOKUP($A136,'Season 9'!AK$4:CN$104,36,0),"0"),IFERROR(VLOOKUP($A136,'Season 10'!AK$4:CN$104,36,0),"0"),
IFERROR(VLOOKUP($A136,'Season 11'!AK$4:CN$104,36,0),"0"),IFERROR(VLOOKUP($A136,'Season 12'!AK$4:CN$104,36,0),"0"),
IFERROR(VLOOKUP($A136,'Season 13'!AK$4:CN$104,36,0),"0"),IFERROR(VLOOKUP($A136,'Season 14'!AK$4:CN$104,36,0),"0"),IFERROR(VLOOKUP($A136,'Season 15'!AK$4:CN$104,36,0),"0"),)</f>
        <v>0</v>
      </c>
      <c r="AJ136" s="402">
        <f>SUM(IFERROR(VLOOKUP($A136,'Season 2'!AK$4:CN$104,37,0),"0"),
IFERROR(VLOOKUP($A136,'Season 3'!AK$4:CN$104,37,0),"0"),IFERROR(VLOOKUP($A136,'Season 4'!AK$4:CN$104,37,0),"0"),
IFERROR(VLOOKUP($A136,'Season 5'!AK$4:CN$104,37,0),"0"),IFERROR(VLOOKUP($A136,'Season 6'!AK$4:CN$104,37,0),"0"),
IFERROR(VLOOKUP($A136,'Season 7'!AK$4:CN$104,37,0),"0"),IFERROR(VLOOKUP($A136,'Season 8'!AK$4:CN$104,37,0),"0"),
IFERROR(VLOOKUP($A136,'Season 9'!AK$4:CN$104,37,0),"0"),IFERROR(VLOOKUP($A136,'Season 10'!AK$4:CN$104,37,0),"0"),
IFERROR(VLOOKUP($A136,'Season 11'!AK$4:CN$104,37,0),"0"),IFERROR(VLOOKUP($A136,'Season 12'!AK$4:CN$104,37,0),"0"),
IFERROR(VLOOKUP($A136,'Season 13'!AK$4:CN$104,37,0),"0"),IFERROR(VLOOKUP($A136,'Season 14'!AK$4:CN$104,37,0),"0"),IFERROR(VLOOKUP($A136,'Season 15'!AK$4:CN$104,37,0),"0"),)</f>
        <v>0</v>
      </c>
      <c r="AK136" s="403">
        <f>SUM(IFERROR(VLOOKUP($A136,'Season 1'!AJ$4:CM$104,33,0),"0"),IFERROR(VLOOKUP($A136,'Season 2'!AK$4:CN$104,38,0),"0"),
IFERROR(VLOOKUP($A136,'Season 3'!AK$4:CN$104,38,0),"0"),IFERROR(VLOOKUP($A136,'Season 4'!AK$4:CN$104,38,0),"0"),
IFERROR(VLOOKUP($A136,'Season 5'!AK$4:CN$104,38,0),"0"),IFERROR(VLOOKUP($A136,'Season 6'!AK$4:CN$104,38,0),"0"),
IFERROR(VLOOKUP($A136,'Season 7'!AK$4:CN$104,38,0),"0"),IFERROR(VLOOKUP($A136,'Season 8'!AK$4:CN$104,38,0),"0"),
IFERROR(VLOOKUP($A136,'Season 9'!AK$4:CN$104,38,0),"0"),IFERROR(VLOOKUP($A136,'Season 10'!AK$4:CN$104,38,0),"0"),
IFERROR(VLOOKUP($A136,'Season 11'!AK$4:CN$104,38,0),"0"),IFERROR(VLOOKUP($A136,'Season 12'!AK$4:CN$104,38,0),"0"),
IFERROR(VLOOKUP($A136,'Season 13'!AK$4:CN$104,38,0),"0"),IFERROR(VLOOKUP($A136,'Season 14'!AK$4:CN$104,38,0),"0"),IFERROR(VLOOKUP($A136,'Season 15'!AK$4:CN$104,38,0),"0"),)</f>
        <v>0</v>
      </c>
      <c r="AL136" s="398">
        <f>SUM(IFERROR(VLOOKUP($A136,'Season 1'!AJ$4:CM$104,34,0),"0"),IFERROR(VLOOKUP($A136,'Season 2'!AK$4:CN$104,39,0),"0"),
IFERROR(VLOOKUP($A136,'Season 3'!AK$4:CN$104,39,0),"0"),IFERROR(VLOOKUP($A136,'Season 4'!AK$4:CN$104,39,0),"0"),
IFERROR(VLOOKUP($A136,'Season 5'!AK$4:CN$104,39,0),"0"),IFERROR(VLOOKUP($A136,'Season 6'!AK$4:CN$104,39,0),"0"),
IFERROR(VLOOKUP($A136,'Season 7'!AK$4:CN$104,39,0),"0"),IFERROR(VLOOKUP($A136,'Season 8'!AK$4:CN$104,39,0),"0"),
IFERROR(VLOOKUP($A136,'Season 9'!AK$4:CN$104,39,0),"0"),IFERROR(VLOOKUP($A136,'Season 10'!AK$4:CN$104,39,0),"0"),
IFERROR(VLOOKUP($A136,'Season 11'!AK$4:CN$104,39,0),"0"),IFERROR(VLOOKUP($A136,'Season 12'!AK$4:CN$104,39,0),"0"),
IFERROR(VLOOKUP($A136,'Season 13'!AK$4:CN$104,39,0),"0"),IFERROR(VLOOKUP($A136,'Season 14'!AK$4:CN$104,39,0),"0"),IFERROR(VLOOKUP($A136,'Season 15'!AK$4:CN$104,39,0),"0"),)</f>
        <v>0</v>
      </c>
      <c r="AM136" s="518">
        <f>SUM(IFERROR(VLOOKUP($A136,'Season 1'!AJ$4:CM$104,35,0),"0"),IFERROR(VLOOKUP($A136,'Season 2'!AK$4:CN$104,40,0),"0"),
IFERROR(VLOOKUP($A136,'Season 3'!AK$4:CN$104,40,0),"0"),IFERROR(VLOOKUP($A136,'Season 4'!AK$4:CN$104,40,0),"0"),
IFERROR(VLOOKUP($A136,'Season 5'!AK$4:CN$104,40,0),"0"),IFERROR(VLOOKUP($A136,'Season 6'!AK$4:CN$104,40,0),"0"),
IFERROR(VLOOKUP($A136,'Season 7'!AK$4:CN$104,40,0),"0"),IFERROR(VLOOKUP($A136,'Season 8'!AK$4:CN$104,40,0),"0"),
IFERROR(VLOOKUP($A136,'Season 9'!AK$4:CN$104,40,0),"0"),IFERROR(VLOOKUP($A136,'Season 10'!AK$4:CN$104,40,0),"0"),
IFERROR(VLOOKUP($A136,'Season 11'!AK$4:CN$104,40,0),"0"),IFERROR(VLOOKUP($A136,'Season 12'!AK$4:CN$104,40,0),"0"),
IFERROR(VLOOKUP($A136,'Season 13'!AK$4:CN$104,40,0),"0"),IFERROR(VLOOKUP($A136,'Season 14'!AK$4:CN$104,40,0),"0"),IFERROR(VLOOKUP($A136,'Season 15'!AK$4:CN$104,40,0),"0"),)</f>
        <v>0</v>
      </c>
      <c r="AN136" s="21">
        <f>SUM(IFERROR(VLOOKUP($A136,'Season 1'!AJ$4:CM$104,36,0),"0"),IFERROR(VLOOKUP($A136,'Season 2'!AK$4:CN$104,41,0),"0"),
IFERROR(VLOOKUP($A136,'Season 3'!AK$4:CN$104,41,0),"0"),IFERROR(VLOOKUP($A136,'Season 4'!AK$4:CN$104,41,0),"0"),
IFERROR(VLOOKUP($A136,'Season 5'!AK$4:CN$104,41,0),"0"),IFERROR(VLOOKUP($A136,'Season 6'!AK$4:CN$104,41,0),"0"),
IFERROR(VLOOKUP($A136,'Season 7'!AK$4:CN$104,41,0),"0"),IFERROR(VLOOKUP($A136,'Season 8'!AK$4:CN$104,41,0),"0"),
IFERROR(VLOOKUP($A136,'Season 9'!AK$4:CN$104,41,0),"0"),IFERROR(VLOOKUP($A136,'Season 10'!AK$4:CN$104,41,0),"0"),
IFERROR(VLOOKUP($A136,'Season 11'!AK$4:CN$104,41,0),"0"),IFERROR(VLOOKUP($A136,'Season 12'!AK$4:CN$104,41,0),"0"),
IFERROR(VLOOKUP($A136,'Season 13'!AK$4:CN$104,41,0),"0"),IFERROR(VLOOKUP($A136,'Season 14'!AK$4:CN$104,41,0),"0"),IFERROR(VLOOKUP($A136,'Season 15'!AK$4:CN$104,41,0),"0"),)</f>
        <v>0</v>
      </c>
      <c r="AO136" s="402">
        <f>SUM(IFERROR(VLOOKUP($A136,'Season 1'!AJ$4:CM$104,37,0),"0"),IFERROR(VLOOKUP($A136,'Season 2'!AK$4:CN$104,42,0),"0"),
IFERROR(VLOOKUP($A136,'Season 3'!AK$4:CN$104,42,0),"0"),IFERROR(VLOOKUP($A136,'Season 4'!AK$4:CN$104,42,0),"0"),
IFERROR(VLOOKUP($A136,'Season 5'!AK$4:CN$104,42,0),"0"),IFERROR(VLOOKUP($A136,'Season 6'!AK$4:CN$104,42,0),"0"),
IFERROR(VLOOKUP($A136,'Season 7'!AK$4:CN$104,42,0),"0"),IFERROR(VLOOKUP($A136,'Season 8'!AK$4:CN$104,42,0),"0"),
IFERROR(VLOOKUP($A136,'Season 9'!AK$4:CN$104,42,0),"0"),IFERROR(VLOOKUP($A136,'Season 10'!AK$4:CN$104,42,0),"0"),
IFERROR(VLOOKUP($A136,'Season 11'!AK$4:CN$104,42,0),"0"),IFERROR(VLOOKUP($A136,'Season 12'!AK$4:CN$104,42,0),"0"),
IFERROR(VLOOKUP($A136,'Season 13'!AK$4:CN$104,42,0),"0"),IFERROR(VLOOKUP($A136,'Season 14'!AK$4:CN$104,42,0),"0"),IFERROR(VLOOKUP($A136,'Season 15'!AK$4:CN$104,42,0),"0"),)</f>
        <v>0</v>
      </c>
      <c r="AP136" s="403">
        <f>SUM(IFERROR(VLOOKUP($A136,'Season 1'!AJ$4:CM$104,43,0),"0"),IFERROR(VLOOKUP($A136,'Season 2'!AK$4:CN$104,43,0),"0"),
IFERROR(VLOOKUP($A136,'Season 3'!AK$4:CN$104,43,0),"0"),IFERROR(VLOOKUP($A136,'Season 4'!AK$4:CN$104,43,0),"0"),
IFERROR(VLOOKUP($A136,'Season 5'!AK$4:CN$104,43,0),"0"),IFERROR(VLOOKUP($A136,'Season 6'!AK$4:CN$104,43,0),"0"),
IFERROR(VLOOKUP($A136,'Season 7'!AK$4:CN$104,43,0),"0"),IFERROR(VLOOKUP($A136,'Season 8'!AK$4:CN$104,43,0),"0"),
IFERROR(VLOOKUP($A136,'Season 9'!AK$4:CN$104,43,0),"0"),IFERROR(VLOOKUP($A136,'Season 10'!AK$4:CN$104,43,0),"0"),
IFERROR(VLOOKUP($A136,'Season 11'!AK$4:CN$104,43,0),"0"),IFERROR(VLOOKUP($A136,'Season 12'!AK$4:CN$104,43,0),"0"),
IFERROR(VLOOKUP($A136,'Season 13'!AK$4:CN$104,43,0),"0"),IFERROR(VLOOKUP($A136,'Season 14'!AK$4:CN$104,43,0),"0"),IFERROR(VLOOKUP($A136,'Season 15'!AK$4:CN$104,43,0),"0"),)</f>
        <v>0</v>
      </c>
      <c r="AQ136" s="398">
        <f>SUM(IFERROR(VLOOKUP($A136,'Season 1'!AJ$4:CM$104,44,0),"0"),IFERROR(VLOOKUP($A136,'Season 2'!AK$4:CN$104,44,0),"0"),
IFERROR(VLOOKUP($A136,'Season 3'!AK$4:CN$104,44,0),"0"),IFERROR(VLOOKUP($A136,'Season 4'!AK$4:CN$104,44,0),"0"),
IFERROR(VLOOKUP($A136,'Season 5'!AK$4:CN$104,44,0),"0"),IFERROR(VLOOKUP($A136,'Season 6'!AK$4:CN$104,44,0),"0"),
IFERROR(VLOOKUP($A136,'Season 7'!AK$4:CN$104,44,0),"0"),IFERROR(VLOOKUP($A136,'Season 8'!AK$4:CN$104,44,0),"0"),
IFERROR(VLOOKUP($A136,'Season 9'!AK$4:CN$104,44,0),"0"),IFERROR(VLOOKUP($A136,'Season 10'!AK$4:CN$104,44,0),"0"),
IFERROR(VLOOKUP($A136,'Season 11'!AK$4:CN$104,44,0),"0"),IFERROR(VLOOKUP($A136,'Season 12'!AK$4:CN$104,44,0),"0"),
IFERROR(VLOOKUP($A136,'Season 13'!AK$4:CN$104,44,0),"0"),IFERROR(VLOOKUP($A136,'Season 14'!AK$4:CN$104,44,0),"0"),IFERROR(VLOOKUP($A136,'Season 15'!AK$4:CN$104,44,0),"0"),)</f>
        <v>0</v>
      </c>
      <c r="AR136" s="518">
        <f>SUM(IFERROR(VLOOKUP($A136,'Season 1'!AJ$4:CM$104,45,0),"0"),IFERROR(VLOOKUP($A136,'Season 2'!AK$4:CN$104,45,0),"0"),
IFERROR(VLOOKUP($A136,'Season 3'!AK$4:CN$104,45,0),"0"),IFERROR(VLOOKUP($A136,'Season 4'!AK$4:CN$104,45,0),"0"),
IFERROR(VLOOKUP($A136,'Season 5'!AK$4:CN$104,45,0),"0"),IFERROR(VLOOKUP($A136,'Season 6'!AK$4:CN$104,45,0),"0"),
IFERROR(VLOOKUP($A136,'Season 7'!AK$4:CN$104,45,0),"0"),IFERROR(VLOOKUP($A136,'Season 8'!AK$4:CN$104,45,0),"0"),
IFERROR(VLOOKUP($A136,'Season 9'!AK$4:CN$104,45,0),"0"),IFERROR(VLOOKUP($A136,'Season 10'!AK$4:CN$104,45,0),"0"),
IFERROR(VLOOKUP($A136,'Season 11'!AK$4:CN$104,45,0),"0"),IFERROR(VLOOKUP($A136,'Season 12'!AK$4:CN$104,45,0),"0"),
IFERROR(VLOOKUP($A136,'Season 13'!AK$4:CN$104,45,0),"0"),IFERROR(VLOOKUP($A136,'Season 14'!AK$4:CN$104,45,0),"0"),IFERROR(VLOOKUP($A136,'Season 15'!AK$4:CN$104,45,0),"0"),)</f>
        <v>0</v>
      </c>
      <c r="AS136" s="21">
        <f>SUM(IFERROR(VLOOKUP($A136,'Season 1'!AJ$4:CM$104,46,0),"0"),IFERROR(VLOOKUP($A136,'Season 2'!AK$4:CN$104,46,0),"0"),
IFERROR(VLOOKUP($A136,'Season 3'!AK$4:CN$104,46,0),"0"),IFERROR(VLOOKUP($A136,'Season 4'!AK$4:CN$104,46,0),"0"),
IFERROR(VLOOKUP($A136,'Season 5'!AK$4:CN$104,46,0),"0"),IFERROR(VLOOKUP($A136,'Season 6'!AK$4:CN$104,46,0),"0"),
IFERROR(VLOOKUP($A136,'Season 7'!AK$4:CN$104,46,0),"0"),IFERROR(VLOOKUP($A136,'Season 8'!AK$4:CN$104,46,0),"0"),
IFERROR(VLOOKUP($A136,'Season 9'!AK$4:CN$104,46,0),"0"),IFERROR(VLOOKUP($A136,'Season 10'!AK$4:CN$104,46,0),"0"),
IFERROR(VLOOKUP($A136,'Season 11'!AK$4:CN$104,46,0),"0"),IFERROR(VLOOKUP($A136,'Season 12'!AK$4:CN$104,46,0),"0"),
IFERROR(VLOOKUP($A136,'Season 13'!AK$4:CN$104,46,0),"0"),IFERROR(VLOOKUP($A136,'Season 14'!AK$4:CN$104,46,0),"0"),IFERROR(VLOOKUP($A136,'Season 15'!AK$4:CN$104,46,0),"0"),)</f>
        <v>0</v>
      </c>
      <c r="AT136" s="402">
        <f>SUM(IFERROR(VLOOKUP($A136,'Season 1'!AJ$4:CM$104,47,0),"0"),IFERROR(VLOOKUP($A136,'Season 2'!AK$4:CN$104,47,0),"0"),
IFERROR(VLOOKUP($A136,'Season 3'!AK$4:CN$104,47,0),"0"),IFERROR(VLOOKUP($A136,'Season 4'!AK$4:CN$104,47,0),"0"),
IFERROR(VLOOKUP($A136,'Season 5'!AK$4:CN$104,47,0),"0"),IFERROR(VLOOKUP($A136,'Season 6'!AK$4:CN$104,47,0),"0"),
IFERROR(VLOOKUP($A136,'Season 7'!AK$4:CN$104,47,0),"0"),IFERROR(VLOOKUP($A136,'Season 8'!AK$4:CN$104,47,0),"0"),
IFERROR(VLOOKUP($A136,'Season 9'!AK$4:CN$104,47,0),"0"),IFERROR(VLOOKUP($A136,'Season 10'!AK$4:CN$104,47,0),"0"),
IFERROR(VLOOKUP($A136,'Season 11'!AK$4:CN$104,47,0),"0"),IFERROR(VLOOKUP($A136,'Season 12'!AK$4:CN$104,47,0),"0"),
IFERROR(VLOOKUP($A136,'Season 13'!AK$4:CN$104,47,0),"0"),IFERROR(VLOOKUP($A136,'Season 14'!AK$4:CN$104,47,0),"0"),IFERROR(VLOOKUP($A136,'Season 15'!AK$4:CN$104,47,0),"0"),)</f>
        <v>0</v>
      </c>
      <c r="AU136" s="403">
        <f>SUM(IFERROR(VLOOKUP($A136,'Season 3'!AK$4:CN$104,48,0),"0"),IFERROR(VLOOKUP($A136,'Season 4'!AK$4:CN$104,48,0),"0"),
IFERROR(VLOOKUP($A136,'Season 5'!AK$4:CN$104,48,0),"0"),IFERROR(VLOOKUP($A136,'Season 6'!AK$4:CN$104,48,0),"0"),
IFERROR(VLOOKUP($A136,'Season 7'!AK$4:CN$104,48,0),"0"),IFERROR(VLOOKUP($A136,'Season 8'!AK$4:CN$104,48,0),"0"),
IFERROR(VLOOKUP($A136,'Season 9'!AK$4:CN$104,48,0),"0"),IFERROR(VLOOKUP($A136,'Season 10'!AK$4:CN$104,48,0),"0"),
IFERROR(VLOOKUP($A136,'Season 11'!AK$4:CN$104,48,0),"0"),IFERROR(VLOOKUP($A136,'Season 12'!AK$4:CN$104,48,0),"0"),
IFERROR(VLOOKUP($A136,'Season 13'!AK$4:CN$104,48,0),"0"),IFERROR(VLOOKUP($A136,'Season 14'!AK$4:CN$104,48,0),"0"),IFERROR(VLOOKUP($A136,'Season 15'!AK$4:CN$104,48,0),"0"),)</f>
        <v>0</v>
      </c>
      <c r="AV136" s="398">
        <f>SUM(IFERROR(VLOOKUP($A136,'Season 3'!AK$4:CN$104,49,0),"0"),IFERROR(VLOOKUP($A136,'Season 4'!AK$4:CN$104,49,0),"0"),
IFERROR(VLOOKUP($A136,'Season 5'!AK$4:CN$104,49,0),"0"),IFERROR(VLOOKUP($A136,'Season 6'!AK$4:CN$104,49,0),"0"),
IFERROR(VLOOKUP($A136,'Season 7'!AK$4:CN$104,49,0),"0"),IFERROR(VLOOKUP($A136,'Season 8'!AK$4:CN$104,49,0),"0"),
IFERROR(VLOOKUP($A136,'Season 9'!AK$4:CN$104,49,0),"0"),IFERROR(VLOOKUP($A136,'Season 10'!AK$4:CN$104,49,0),"0"),
IFERROR(VLOOKUP($A136,'Season 11'!AK$4:CN$104,49,0),"0"),IFERROR(VLOOKUP($A136,'Season 12'!AK$4:CN$104,49,0),"0"),
IFERROR(VLOOKUP($A136,'Season 13'!AK$4:CN$104,49,0),"0"),IFERROR(VLOOKUP($A136,'Season 14'!AK$4:CN$104,49,0),"0"),IFERROR(VLOOKUP($A136,'Season 15'!AK$4:CN$104,49,0),"0"),)</f>
        <v>0</v>
      </c>
      <c r="AW136" s="518">
        <f>SUM(IFERROR(VLOOKUP($A136,'Season 3'!AK$4:CN$104,50,0),"0"),IFERROR(VLOOKUP($A136,'Season 4'!AK$4:CN$104,50,0),"0"),
IFERROR(VLOOKUP($A136,'Season 5'!AK$4:CN$104,50,0),"0"),IFERROR(VLOOKUP($A136,'Season 6'!AK$4:CN$104,50,0),"0"),
IFERROR(VLOOKUP($A136,'Season 7'!AK$4:CN$104,50,0),"0"),IFERROR(VLOOKUP($A136,'Season 8'!AK$4:CN$104,50,0),"0"),
IFERROR(VLOOKUP($A136,'Season 9'!AK$4:CN$104,50,0),"0"),IFERROR(VLOOKUP($A136,'Season 10'!AK$4:CN$104,50,0),"0"),
IFERROR(VLOOKUP($A136,'Season 11'!AK$4:CN$104,50,0),"0"),IFERROR(VLOOKUP($A136,'Season 12'!AK$4:CN$104,50,0),"0"),
IFERROR(VLOOKUP($A136,'Season 13'!AK$4:CN$104,50,0),"0"),IFERROR(VLOOKUP($A136,'Season 14'!AK$4:CN$104,50,0),"0"),IFERROR(VLOOKUP($A136,'Season 15'!AK$4:CN$104,50,0),"0"),)</f>
        <v>0</v>
      </c>
      <c r="AX136" s="21">
        <f>SUM(IFERROR(VLOOKUP($A136,'Season 3'!AK$4:CN$104,51,0),"0"),IFERROR(VLOOKUP($A136,'Season 4'!AK$4:CN$104,51,0),"0"),
IFERROR(VLOOKUP($A136,'Season 5'!AK$4:CN$104,51,0),"0"),IFERROR(VLOOKUP($A136,'Season 6'!AK$4:CN$104,51,0),"0"),
IFERROR(VLOOKUP($A136,'Season 7'!AK$4:CN$104,51,0),"0"),IFERROR(VLOOKUP($A136,'Season 8'!AK$4:CN$104,51,0),"0"),
IFERROR(VLOOKUP($A136,'Season 9'!AK$4:CN$104,51,0),"0"),IFERROR(VLOOKUP($A136,'Season 10'!AK$4:CN$104,51,0),"0"),
IFERROR(VLOOKUP($A136,'Season 11'!AK$4:CN$104,51,0),"0"),IFERROR(VLOOKUP($A136,'Season 12'!AK$4:CN$104,51,0),"0"),
IFERROR(VLOOKUP($A136,'Season 13'!AK$4:CN$104,51,0),"0"),IFERROR(VLOOKUP($A136,'Season 14'!AK$4:CN$104,51,0),"0"),IFERROR(VLOOKUP($A136,'Season 15'!AK$4:CN$104,51,0),"0"),)</f>
        <v>0</v>
      </c>
      <c r="AY136" s="402">
        <f>SUM(IFERROR(VLOOKUP($A136,'Season 3'!AK$4:CN$104,52,0),"0"),IFERROR(VLOOKUP($A136,'Season 4'!AK$4:CN$104,52,0),"0"),
IFERROR(VLOOKUP($A136,'Season 5'!AK$4:CN$104,52,0),"0"),IFERROR(VLOOKUP($A136,'Season 6'!AK$4:CN$104,52,0),"0"),
IFERROR(VLOOKUP($A136,'Season 7'!AK$4:CN$104,52,0),"0"),IFERROR(VLOOKUP($A136,'Season 8'!AK$4:CN$104,52,0),"0"),
IFERROR(VLOOKUP($A136,'Season 9'!AK$4:CN$104,52,0),"0"),IFERROR(VLOOKUP($A136,'Season 10'!AK$4:CN$104,52,0),"0"),
IFERROR(VLOOKUP($A136,'Season 11'!AK$4:CN$104,52,0),"0"),IFERROR(VLOOKUP($A136,'Season 12'!AK$4:CN$104,52,0),"0"),
IFERROR(VLOOKUP($A136,'Season 13'!AK$4:CN$104,52,0),"0"),IFERROR(VLOOKUP($A136,'Season 14'!AK$4:CN$104,52,0),"0"),IFERROR(VLOOKUP($A136,'Season 15'!AK$4:CN$104,52,0),"0"),)</f>
        <v>0</v>
      </c>
      <c r="AZ136" s="403">
        <f>SUM(IFERROR(VLOOKUP($A136,'Season 1'!AJ$4:CM$104,38,0),"0"),IFERROR(VLOOKUP($A136,'Season 2'!AK$4:CN$104,48,0),"0"),)</f>
        <v>0</v>
      </c>
      <c r="BA136" s="398">
        <f>SUM(IFERROR(VLOOKUP($A136,'Season 1'!AJ$4:CM$104,39,0),"0"),IFERROR(VLOOKUP($A136,'Season 2'!AK$4:CN$104,49,0),"0"),)</f>
        <v>0</v>
      </c>
      <c r="BB136" s="518">
        <f>SUM(IFERROR(VLOOKUP($A136,'Season 1'!AJ$4:CM$104,40,0),"0"),IFERROR(VLOOKUP($A136,'Season 2'!AK$4:CN$104,50,0),"0"),)</f>
        <v>0</v>
      </c>
      <c r="BC136" s="21">
        <f>SUM(IFERROR(VLOOKUP($A136,'Season 1'!AJ$4:CM$104,41,0),"0"),IFERROR(VLOOKUP($A136,'Season 2'!AK$4:CN$104,51,0),"0"),)</f>
        <v>0</v>
      </c>
      <c r="BD136" s="402">
        <f>SUM(IFERROR(VLOOKUP($A136,'Season 1'!AJ$4:CM$104,42,0),"0"),IFERROR(VLOOKUP($A136,'Season 2'!AK$4:CN$104,52,0),"0"),)</f>
        <v>0</v>
      </c>
      <c r="BE136" s="561">
        <f>SUM(
IFERROR(VLOOKUP($A136,'Season 1'!AJ$4:CM$104,48,0),"0"),IFERROR(VLOOKUP($A136,'Season 2'!AK$4:CN$104,53,0),"0"),
IFERROR(VLOOKUP($A136,'Season 3'!AK$4:CN$104,53,0),"0"),IFERROR(VLOOKUP($A136,'Season 4'!AK$4:CN$104,53,0),"0"),
IFERROR(VLOOKUP($A136,'Season 5'!AK$4:CN$104,53,0),"0"),IFERROR(VLOOKUP($A136,'Season 6'!AK$4:CN$104,53,0),"0"),
IFERROR(VLOOKUP($A136,'Season 7'!AK$4:CN$104,53,0),"0"),IFERROR(VLOOKUP($A136,'Season 8'!AK$4:CN$104,53,0),"0"),
IFERROR(VLOOKUP($A136,'Season 9'!AK$4:CN$104,53,0),"0"),IFERROR(VLOOKUP($A136,'Season 10'!AK$4:CN$104,53,0),"0"),
IFERROR(VLOOKUP($A136,'Season 11'!AK$4:CN$104,53,0),"0"),IFERROR(VLOOKUP($A136,'Season 12'!AK$4:CN$104,53,0),"0"),
IFERROR(VLOOKUP($A136,'Season 13'!AK$4:CN$104,53,0),"0"),IFERROR(VLOOKUP($A136,'Season 14'!AK$4:CN$104,53,0),"0"),IFERROR(VLOOKUP($A136,'Season 15'!AK$4:CN$104,53,0),"0"),)</f>
        <v>0</v>
      </c>
      <c r="BF136" s="562">
        <f>SUM(
IFERROR(VLOOKUP($A136,'Season 1'!AJ$4:CM$104,49,0),"0"),IFERROR(VLOOKUP($A136,'Season 2'!AK$4:CN$104,54,0),"0"),
IFERROR(VLOOKUP($A136,'Season 3'!AK$4:CN$104,54,0),"0"),IFERROR(VLOOKUP($A136,'Season 4'!AK$4:CN$104,54,0),"0"),
IFERROR(VLOOKUP($A136,'Season 5'!AK$4:CN$104,54,0),"0"),IFERROR(VLOOKUP($A136,'Season 6'!AK$4:CN$104,54,0),"0"),
IFERROR(VLOOKUP($A136,'Season 7'!AK$4:CN$104,54,0),"0"),IFERROR(VLOOKUP($A136,'Season 8'!AK$4:CN$104,54,0),"0"),
IFERROR(VLOOKUP($A136,'Season 9'!AK$4:CN$104,54,0),"0"),IFERROR(VLOOKUP($A136,'Season 10'!AK$4:CN$104,54,0),"0"),
IFERROR(VLOOKUP($A136,'Season 11'!AK$4:CN$104,540),"0"),IFERROR(VLOOKUP($A136,'Season 12'!AK$4:CN$104,54,0),"0"),
IFERROR(VLOOKUP($A136,'Season 13'!AK$4:CN$104,54,0),"0"),IFERROR(VLOOKUP($A136,'Season 14'!AK$4:CN$104,54,0),"0"),IFERROR(VLOOKUP($A136,'Season 15'!AK$4:CN$104,54,0),"0"),)</f>
        <v>0</v>
      </c>
      <c r="BG136" s="529" t="e">
        <f t="shared" si="5"/>
        <v>#DIV/0!</v>
      </c>
      <c r="BI136" s="553"/>
      <c r="BJ136" s="553"/>
      <c r="BK136" s="553"/>
      <c r="BL136" s="553"/>
      <c r="BM136" s="553"/>
      <c r="BN136" s="553"/>
      <c r="BO136" s="822"/>
      <c r="BP136" s="822"/>
      <c r="BQ136" s="822"/>
      <c r="BR136" s="822"/>
      <c r="BS136" s="12" t="str">
        <f>IFERROR(VLOOKUP($A136,'Season 1'!$AJ$4:$CM$104,50,0),"0")</f>
        <v>0</v>
      </c>
      <c r="BT136" s="12" t="str">
        <f>IFERROR(VLOOKUP($A136,'Season 1'!$AJ$4:$CM$104,51,0),"0")</f>
        <v>0</v>
      </c>
      <c r="BU136" s="12" t="str">
        <f>IFERROR(VLOOKUP($A136,'Season 2'!$AK$4:$CN$104,55,0),"0")</f>
        <v>0</v>
      </c>
      <c r="BV136" s="12" t="str">
        <f>IFERROR(VLOOKUP($A136,'Season 2'!$AK$4:$CN$104,56,0),"0")</f>
        <v>0</v>
      </c>
      <c r="BW136" s="12" t="str">
        <f>IFERROR(VLOOKUP($A136,'Season 3'!$AK$4:$CN$104,55,0),"0")</f>
        <v>0</v>
      </c>
      <c r="BX136" s="12" t="str">
        <f>IFERROR(VLOOKUP($A136,'Season 3'!$AK$4:$CN$104,56,0),"0")</f>
        <v>0</v>
      </c>
      <c r="BY136" s="12" t="str">
        <f>IFERROR(VLOOKUP($A136,'Season 4'!$AK$4:$CN$104,55,0),"0")</f>
        <v>0</v>
      </c>
      <c r="BZ136" s="12" t="str">
        <f>IFERROR(VLOOKUP($A136,'Season 4'!$AK$4:$CN$104,56,0),"0")</f>
        <v>0</v>
      </c>
      <c r="CA136" s="12" t="str">
        <f>IFERROR(VLOOKUP($A136,'Season 5'!$AK$4:$CN$104,55,0),"0")</f>
        <v>0</v>
      </c>
      <c r="CB136" s="12" t="str">
        <f>IFERROR(VLOOKUP($A136,'Season 5'!$AK$4:$CN$104,56,0),"0")</f>
        <v>0</v>
      </c>
      <c r="CC136" s="12" t="str">
        <f>IFERROR(VLOOKUP($A136,'Season 6'!$AK$4:$CN$104,55,0),"0")</f>
        <v>0</v>
      </c>
      <c r="CD136" s="12" t="str">
        <f>IFERROR(VLOOKUP($A136,'Season 6'!$AK$4:$CN$104,56,0),"0")</f>
        <v>0</v>
      </c>
      <c r="CE136" s="12" t="str">
        <f>IFERROR(VLOOKUP($A136,'Season 7'!$AK$4:$CN$104,55,0),"0")</f>
        <v>0</v>
      </c>
      <c r="CF136" s="12" t="str">
        <f>IFERROR(VLOOKUP($A136,'Season 7'!$AK$4:$CN$104,56,0),"0")</f>
        <v>0</v>
      </c>
      <c r="CG136" s="12" t="str">
        <f>IFERROR(VLOOKUP($A136,'Season 8'!$AK$4:$CN$104,55,0),"0")</f>
        <v>0</v>
      </c>
      <c r="CH136" s="12" t="str">
        <f>IFERROR(VLOOKUP($A136,'Season 8'!$AK$4:$CN$104,56,0),"0")</f>
        <v>0</v>
      </c>
      <c r="CI136" s="12" t="str">
        <f>IFERROR(VLOOKUP($A136,'Season 9'!$AK$4:$CN$104,55,0),"0")</f>
        <v>0</v>
      </c>
      <c r="CJ136" s="12" t="str">
        <f>IFERROR(VLOOKUP($A136,'Season 9'!$AK$4:$CN$104,56,0),"0")</f>
        <v>0</v>
      </c>
      <c r="CK136" s="12" t="str">
        <f>IFERROR(VLOOKUP($A136,'Season 10'!$AK$4:$CN$104,55,0),"0")</f>
        <v>0</v>
      </c>
      <c r="CL136" s="12" t="str">
        <f>IFERROR(VLOOKUP($A136,'Season 10'!$AK$4:$CN$104,56,0),"0")</f>
        <v>0</v>
      </c>
      <c r="CM136" s="12" t="str">
        <f>IFERROR(VLOOKUP($A136,'Season 11'!$AK$4:$CN$104,55,0),"0")</f>
        <v>0</v>
      </c>
      <c r="CN136" s="12" t="str">
        <f>IFERROR(VLOOKUP($A136,'Season 11'!$AK$4:$CN$104,56,0),"0")</f>
        <v>0</v>
      </c>
      <c r="CO136" s="12" t="str">
        <f>IFERROR(VLOOKUP($A136,'Season 12'!$AK$4:$CN$104,55,0),"0")</f>
        <v>0</v>
      </c>
      <c r="CP136" s="12" t="str">
        <f>IFERROR(VLOOKUP($A136,'Season 12'!$AK$4:$CN$104,56,0),"0")</f>
        <v>0</v>
      </c>
      <c r="CQ136" s="12" t="str">
        <f>IFERROR(VLOOKUP($A136,'Season 13'!$AK$4:$CN$104,55,0),"0")</f>
        <v>0</v>
      </c>
      <c r="CR136" s="12" t="str">
        <f>IFERROR(VLOOKUP($A136,'Season 13'!$AK$4:$CN$104,56,0),"0")</f>
        <v>0</v>
      </c>
      <c r="CS136" s="12" t="str">
        <f>IFERROR(VLOOKUP($A136,'Season 14'!$AK$4:$CN$104,55,0),"0")</f>
        <v>0</v>
      </c>
      <c r="CT136" s="12" t="str">
        <f>IFERROR(VLOOKUP($A136,'Season 14'!$AK$4:$CN$104,56,0),"0")</f>
        <v>0</v>
      </c>
      <c r="CU136" s="12" t="str">
        <f>IFERROR(VLOOKUP($A136,'Season 15'!$AK$4:$CN$104,55,0),"0")</f>
        <v>0</v>
      </c>
      <c r="CV136" s="12" t="str">
        <f>IFERROR(VLOOKUP($A136,'Season 15'!$AK$4:$CN$104,56,0),"0")</f>
        <v>0</v>
      </c>
    </row>
    <row r="137" spans="1:100" x14ac:dyDescent="0.25">
      <c r="A137" s="2" t="s">
        <v>35</v>
      </c>
      <c r="B137" s="516" t="str">
        <f>IFERROR(VLOOKUP('Data Totals'!A137,'Season 1'!AJ$4:CH$104,2,FALSE),IFERROR(VLOOKUP('Data Totals'!A137,'Season 2'!AK$4:CI$104,2,FALSE),IFERROR(VLOOKUP('Data Totals'!A137,'Season 3'!AK$4:CI$104,2,FALSE),IFERROR(VLOOKUP('Data Totals'!A137,'Season 4'!AK$4:CI$104,2,FALSE),IFERROR(VLOOKUP('Data Totals'!A137,'Season 5'!AK$4:CI$104,2,FALSE),IFERROR(VLOOKUP('Data Totals'!A137,'Season 6'!AK$4:CI$104,2,FALSE),IFERROR(VLOOKUP('Data Totals'!A137,'Season 7'!AK$4:CI$104,2,FALSE),IFERROR(VLOOKUP('Data Totals'!A137,'Season 8'!AK$4:CI$104,2,FALSE),IFERROR(VLOOKUP('Data Totals'!A137,'Season 9'!AK$4:CI$104,2,FALSE),IFERROR(VLOOKUP('Data Totals'!A137,'Season 10'!AK$4:CI$104,2,FALSE),IFERROR(VLOOKUP('Data Totals'!A137,'Season 11'!AK$4:CI$104,2,FALSE),IFERROR(VLOOKUP('Data Totals'!A137,'Season 12'!AK$4:CI$104,2,FALSE),IFERROR(VLOOKUP('Data Totals'!A137,'Season 13'!AK$4:CI$104,2,FALSE),IFERROR(VLOOKUP('Data Totals'!A137,'Season 14'!AK$4:CI$104,2,FALSE),IFERROR(VLOOKUP('Data Totals'!A137,'Season 15'!AK$4:CI$104,2,FALSE),"N/A")))))))))))))))</f>
        <v>N/A</v>
      </c>
      <c r="C137" s="517" t="str">
        <f>IFERROR(VLOOKUP('Data Totals'!A137,'Season 1'!AJ$4:CH$104,3,FALSE),IFERROR(VLOOKUP('Data Totals'!A137,'Season 2'!AK$4:CI$104,3,FALSE),IFERROR(VLOOKUP('Data Totals'!A137,'Season 3'!AK$4:CI$104,3,FALSE),IFERROR(VLOOKUP('Data Totals'!A137,'Season 4'!AK$4:CI$104,3,FALSE),IFERROR(VLOOKUP('Data Totals'!A137,'Season 5'!AK$4:CI$104,3,FALSE),IFERROR(VLOOKUP('Data Totals'!A137,'Season 6'!AK$4:CI$104,3,FALSE),IFERROR(VLOOKUP('Data Totals'!A137,'Season 7'!AK$4:CI$104,3,FALSE),IFERROR(VLOOKUP('Data Totals'!A137,'Season 8'!AK$4:CI$104,3,FALSE),IFERROR(VLOOKUP('Data Totals'!A137,'Season 9'!AK$4:CI$104,3,FALSE),IFERROR(VLOOKUP('Data Totals'!A137,'Season 10'!AK$4:CI$104,3,FALSE),IFERROR(VLOOKUP('Data Totals'!A137,'Season 11'!AK$4:CI$104,3,FALSE),IFERROR(VLOOKUP('Data Totals'!A137,'Season 12'!AK$4:CI$104,3,FALSE),IFERROR(VLOOKUP('Data Totals'!A137,'Season 13'!AK$4:CI$104,3,FALSE),IFERROR(VLOOKUP('Data Totals'!A137,'Season 14'!AK$4:CI$104,3,FALSE),IFERROR(VLOOKUP('Data Totals'!A137,'Season 15'!AK$4:CI$104,3,FALSE),"N/A")))))))))))))))</f>
        <v>N/A</v>
      </c>
      <c r="D137" s="517" t="str">
        <f>IFERROR(VLOOKUP('Data Totals'!A137,'Season 15'!AK$4:CI$104,4,FALSE),IFERROR(VLOOKUP('Data Totals'!A137,'Season 14'!AK$4:CI$104,4,FALSE),IFERROR(VLOOKUP('Data Totals'!A137,'Season 13'!AK$4:CI$104,4,FALSE),IFERROR(VLOOKUP('Data Totals'!A137,'Season 12'!AK$4:CI$104,4,FALSE),IFERROR(VLOOKUP('Data Totals'!A137,'Season 11'!AK$4:CI$104,4,FALSE),IFERROR(VLOOKUP('Data Totals'!A137,'Season 10'!AK$4:CI$104,4,FALSE),IFERROR(VLOOKUP('Data Totals'!A137,'Season 9'!AK$4:CI$104,4,FALSE),IFERROR(VLOOKUP('Data Totals'!A137,'Season 8'!AK$4:CI$104,4,FALSE),IFERROR(VLOOKUP('Data Totals'!A137,'Season 7'!AK$4:CI$104,4,FALSE),IFERROR(VLOOKUP('Data Totals'!A137,'Season 6'!AK$4:CI$104,4,FALSE),IFERROR(VLOOKUP('Data Totals'!A137,'Season 5'!AK$4:CI$104,4,FALSE),IFERROR(VLOOKUP('Data Totals'!A137,'Season 4'!AK$4:CI$104,4,FALSE),IFERROR(VLOOKUP('Data Totals'!A137,'Season 3'!AK$4:CI$104,4,FALSE),IFERROR(VLOOKUP('Data Totals'!A137,'Season 2'!AK$4:CI$104,4,FALSE),IFERROR(VLOOKUP('Data Totals'!A137,'Season 1'!AJ$4:CH$104,4,FALSE),"N/A")))))))))))))))</f>
        <v>N/A</v>
      </c>
      <c r="E137" s="517" t="e">
        <f t="shared" si="4"/>
        <v>#VALUE!</v>
      </c>
      <c r="F137" s="398">
        <f>SUM(IFERROR(VLOOKUP(A137,BI$3:BN$152,2,0),"0"),
IFERROR(VLOOKUP(A137,'Season 1'!AJ$4:CM$104,7,0),"0"),IFERROR(VLOOKUP(A137,'Season 2'!AK$4:CN$104,7,0),"0"),
IFERROR(VLOOKUP(A137,'Season 3'!AK$4:CN$104,7,0),"0"),IFERROR(VLOOKUP(A137,'Season 4'!AK$4:CN$104,7,0),"0"),
IFERROR(VLOOKUP(A137,'Season 5'!AK$4:CN$104,7,0),"0"),IFERROR(VLOOKUP(A137,'Season 6'!AK$4:CN$104,7,0),"0"),
IFERROR(VLOOKUP(A137,'Season 7'!AK$4:CN$104,7,0),"0"),IFERROR(VLOOKUP(A137,'Season 8'!AK$4:CN$104,7,0),"0"),
IFERROR(VLOOKUP(A137,'Season 9'!AK$4:CN$104,7,0),"0"),IFERROR(VLOOKUP(A137,'Season 10'!AK$4:CN$104,7,0),"0"),
IFERROR(VLOOKUP(A137,'Season 11'!AK$4:CN$104,7,0),"0"),IFERROR(VLOOKUP(A137,'Season 12'!AK$4:CN$104,7,0),"0"),
IFERROR(VLOOKUP(A137,'Season 13'!AK$4:CN$104,7,0),"0"),IFERROR(VLOOKUP(A137,'Season 14'!AK$4:CN$104,7,0),"0"),IFERROR(VLOOKUP(A137,'Season 15'!AK$4:CN$104,7,0),"0"),)</f>
        <v>0</v>
      </c>
      <c r="G137" s="398">
        <f>SUM(
IFERROR(VLOOKUP(A137,'Season 1'!AJ$4:CM$104,8,0),"0"),IFERROR(VLOOKUP(A137,'Season 2'!AK$4:CN$104,8,0),"0"),
IFERROR(VLOOKUP(A137,'Season 3'!AK$4:CN$104,8,0),"0"),IFERROR(VLOOKUP(A137,'Season 4'!AK$4:CN$104,8,0),"0"),
IFERROR(VLOOKUP(A137,'Season 5'!AK$4:CN$104,8,0),"0"),IFERROR(VLOOKUP(A137,'Season 6'!AK$4:CN$104,8,0),"0"),
IFERROR(VLOOKUP(A137,'Season 7'!AK$4:CN$104,8,0),"0"),IFERROR(VLOOKUP(A137,'Season 8'!AK$4:CN$104,8,0),"0"),
IFERROR(VLOOKUP(A137,'Season 9'!AK$4:CN$104,8,0),"0"),IFERROR(VLOOKUP(A137,'Season 10'!AK$4:CN$104,8,0),"0"),
IFERROR(VLOOKUP(A137,'Season 11'!AK$4:CN$104,8,0),"0"),IFERROR(VLOOKUP(A137,'Season 12'!AK$4:CN$104,8,0),"0"),
IFERROR(VLOOKUP(A137,'Season 13'!AK$4:CN$104,8,0),"0"),IFERROR(VLOOKUP(A137,'Season 14'!AK$4:CN$104,8,0),"0"),IFERROR(VLOOKUP(A137,'Season 15'!AK$4:CN$104,8,0),"0"),)</f>
        <v>0</v>
      </c>
      <c r="H137" s="329">
        <f>SUM(
IFERROR(VLOOKUP(A137,'Season 1'!AJ$4:CM$104,9,0),"0"),IFERROR(VLOOKUP(A137,'Season 2'!AK$4:CN$104,9,0),"0"),
IFERROR(VLOOKUP(A137,'Season 3'!AK$4:CN$104,9,0),"0"),IFERROR(VLOOKUP(A137,'Season 4'!AK$4:CN$104,9,0),"0"),
IFERROR(VLOOKUP(A137,'Season 5'!AK$4:CN$104,9,0),"0"),IFERROR(VLOOKUP(A137,'Season 6'!AK$4:CN$104,9,0),"0"),
IFERROR(VLOOKUP(A137,'Season 7'!AK$4:CN$104,9,0),"0"),IFERROR(VLOOKUP(A137,'Season 8'!AK$4:CN$104,9,0),"0"),
IFERROR(VLOOKUP(A137,'Season 9'!AK$4:CN$104,9,0),"0"),IFERROR(VLOOKUP(A137,'Season 10'!AK$4:CN$104,9,0),"0"),
IFERROR(VLOOKUP(A137,'Season 11'!AK$4:CN$104,9,0),"0"),IFERROR(VLOOKUP(A137,'Season 12'!AK$4:CN$104,9,0),"0"),
IFERROR(VLOOKUP(A137,'Season 13'!AK$4:CN$104,9,0),"0"),IFERROR(VLOOKUP(A137,'Season 14'!AK$4:CN$104,9,0),"0"),IFERROR(VLOOKUP(A137,'Season 15'!AK$4:CN$104,9,0),"0"),)</f>
        <v>0</v>
      </c>
      <c r="I137" s="518">
        <f>SUM(
IFERROR(VLOOKUP(A137,'Season 1'!AJ$4:CM$104,10,0),"0"),IFERROR(VLOOKUP(A137,'Season 2'!AK$4:CN$104,10,0),"0"),
IFERROR(VLOOKUP(A137,'Season 3'!AK$4:CN$104,10,0),"0"),IFERROR(VLOOKUP(A137,'Season 4'!AK$4:CN$104,10,0),"0"),
IFERROR(VLOOKUP(A137,'Season 5'!AK$4:CN$104,10,0),"0"),IFERROR(VLOOKUP(A137,'Season 6'!AK$4:CN$104,10,0),"0"),
IFERROR(VLOOKUP(A137,'Season 7'!AK$4:CN$104,10,0),"0"),IFERROR(VLOOKUP(A137,'Season 8'!AK$4:CN$104,10,0),"0"),
IFERROR(VLOOKUP(A137,'Season 9'!AK$4:CN$104,10,0),"0"),IFERROR(VLOOKUP(A137,'Season 10'!AK$4:CN$104,10,0),"0"),
IFERROR(VLOOKUP(A137,'Season 11'!AK$4:CN$104,10,0),"0"),IFERROR(VLOOKUP(A137,'Season 12'!AK$4:CN$104,10,0),"0"),
IFERROR(VLOOKUP(A137,'Season 13'!AK$4:CN$104,10,0),"0"),IFERROR(VLOOKUP(A137,'Season 14'!AK$4:CN$104,10,0),"0"),IFERROR(VLOOKUP(A137,'Season 15'!AK$4:CN$104,10,0),"0"),)</f>
        <v>0</v>
      </c>
      <c r="J137" s="21">
        <f>SUM(IFERROR(VLOOKUP(A137,BI$3:BN$152,3,0),"0"),
IFERROR(VLOOKUP(A137,'Season 1'!AJ$4:CM$104,11,0),"0"),IFERROR(VLOOKUP(A137,'Season 2'!AK$4:CN$104,11,0),"0"),
IFERROR(VLOOKUP(A137,'Season 3'!AK$4:CN$104,11,0),"0"),IFERROR(VLOOKUP(A137,'Season 4'!AK$4:CN$104,11,0),"0"),
IFERROR(VLOOKUP(A137,'Season 5'!AK$4:CN$104,11,0),"0"),IFERROR(VLOOKUP(A137,'Season 6'!AK$4:CN$104,11,0),"0"),
IFERROR(VLOOKUP(A137,'Season 7'!AK$4:CN$104,11,0),"0"),IFERROR(VLOOKUP(A137,'Season 8'!AK$4:CN$104,11,0),"0"),
IFERROR(VLOOKUP(A137,'Season 9'!AK$4:CN$104,11,0),"0"),IFERROR(VLOOKUP(A137,'Season 10'!AK$4:CN$104,11,0),"0"),
IFERROR(VLOOKUP(A137,'Season 11'!AK$4:CN$104,11,0),"0"),IFERROR(VLOOKUP(A137,'Season 12'!AK$4:CN$104,11,0),"0"),
IFERROR(VLOOKUP(A137,'Season 13'!AK$4:CN$104,11,0),"0"),IFERROR(VLOOKUP(A137,'Season 14'!AK$4:CN$104,11,0),"0"),IFERROR(VLOOKUP(A137,'Season 15'!AK$4:CN$104,11,0),"0"),)</f>
        <v>0</v>
      </c>
      <c r="K137" s="402">
        <f>SUM(IFERROR(VLOOKUP($A137,BI$3:BN$152,4,0),"0"),
IFERROR(VLOOKUP($A137,'Season 1'!AJ$4:CM$104,12,0),"0"),IFERROR(VLOOKUP($A137,'Season 2'!AK$4:CN$104,12,0),"0"),
IFERROR(VLOOKUP($A137,'Season 3'!AK$4:CN$104,12,0),"0"),IFERROR(VLOOKUP($A137,'Season 4'!AK$4:CN$104,12,0),"0"),
IFERROR(VLOOKUP($A137,'Season 5'!AK$4:CN$104,12,0),"0"),IFERROR(VLOOKUP($A137,'Season 6'!AK$4:CN$104,12,0),"0"),
IFERROR(VLOOKUP($A137,'Season 7'!AK$4:CN$104,12,0),"0"),IFERROR(VLOOKUP($A137,'Season 8'!AK$4:CN$104,12,0),"0"),
IFERROR(VLOOKUP($A137,'Season 9'!AK$4:CN$104,12,0),"0"),IFERROR(VLOOKUP($A137,'Season 10'!AK$4:CN$104,12,0),"0"),
IFERROR(VLOOKUP($A137,'Season 11'!AK$4:CN$104,12,0),"0"),IFERROR(VLOOKUP($A137,'Season 12'!AK$4:CN$104,12,0),"0"),
IFERROR(VLOOKUP($A137,'Season 13'!AK$4:CN$104,12,0),"0"),IFERROR(VLOOKUP($A137,'Season 14'!AK$4:CN$104,12,0),"0"),IFERROR(VLOOKUP(A137,'Season 15'!AK$4:CN$104,12,0),"0"),)</f>
        <v>0</v>
      </c>
      <c r="L137" s="403">
        <f>SUM(
IFERROR(VLOOKUP($A137,'Season 1'!AJ$4:CM$104,13,0),"0"),IFERROR(VLOOKUP($A137,'Season 2'!AK$4:CN$104,13,0),"0"),
IFERROR(VLOOKUP($A137,'Season 3'!AK$4:CN$104,13,0),"0"),IFERROR(VLOOKUP($A137,'Season 4'!AK$4:CN$104,13,0),"0"),
IFERROR(VLOOKUP($A137,'Season 5'!AK$4:CN$104,13,0),"0"),IFERROR(VLOOKUP($A137,'Season 6'!AK$4:CN$104,13,0),"0"),
IFERROR(VLOOKUP($A137,'Season 7'!AK$4:CN$104,13,0),"0"),IFERROR(VLOOKUP($A137,'Season 8'!AK$4:CN$104,13,0),"0"),
IFERROR(VLOOKUP($A137,'Season 9'!AK$4:CN$104,13,0),"0"),IFERROR(VLOOKUP($A137,'Season 10'!AK$4:CN$104,13,0),"0"),
IFERROR(VLOOKUP($A137,'Season 11'!AK$4:CN$104,13,0),"0"),IFERROR(VLOOKUP($A137,'Season 12'!AK$4:CN$104,13,0),"0"),
IFERROR(VLOOKUP($A137,'Season 13'!AK$4:CN$104,13,0),"0"),IFERROR(VLOOKUP($A137,'Season 14'!AK$4:CN$104,13,0),"0"),IFERROR(VLOOKUP(A137,'Season 15'!AK$4:CN$104,13,0),"0"),)</f>
        <v>0</v>
      </c>
      <c r="M137" s="398">
        <f>SUM(
IFERROR(VLOOKUP($A137,'Season 1'!AJ$4:CM$104,14,0),"0"),IFERROR(VLOOKUP($A137,'Season 2'!AK$4:CN$104,14,0),"0"),
IFERROR(VLOOKUP($A137,'Season 3'!AK$4:CN$104,14,0),"0"),IFERROR(VLOOKUP($A137,'Season 4'!AK$4:CN$104,14,0),"0"),
IFERROR(VLOOKUP($A137,'Season 5'!AK$4:CN$104,14,0),"0"),IFERROR(VLOOKUP($A137,'Season 6'!AK$4:CN$104,14,0),"0"),
IFERROR(VLOOKUP($A137,'Season 7'!AK$4:CN$104,14,0),"0"),IFERROR(VLOOKUP($A137,'Season 8'!AK$4:CN$104,14,0),"0"),
IFERROR(VLOOKUP($A137,'Season 9'!AK$4:CN$104,14,0),"0"),IFERROR(VLOOKUP($A137,'Season 10'!AK$4:CN$104,14,0),"0"),
IFERROR(VLOOKUP($A137,'Season 11'!AK$4:CN$104,14,0),"0"),IFERROR(VLOOKUP($A137,'Season 12'!AK$4:CN$104,14,0),"0"),
IFERROR(VLOOKUP($A137,'Season 13'!AK$4:CN$104,14,0),"0"),IFERROR(VLOOKUP($A137,'Season 14'!AK$4:CN$104,14,0),"0"),IFERROR(VLOOKUP(A137,'Season 15'!AK$4:CN$104,14,0),"0"),)</f>
        <v>0</v>
      </c>
      <c r="N137" s="518">
        <f>SUM(
IFERROR(VLOOKUP($A137,'Season 1'!AJ$4:CM$104,15,0),"0"),IFERROR(VLOOKUP($A137,'Season 2'!AK$4:CN$104,15,0),"0"),
IFERROR(VLOOKUP($A137,'Season 3'!AK$4:CN$104,15,0),"0"),IFERROR(VLOOKUP($A137,'Season 4'!AK$4:CN$104,15,0),"0"),
IFERROR(VLOOKUP($A137,'Season 5'!AK$4:CN$104,15,0),"0"),IFERROR(VLOOKUP($A137,'Season 6'!AK$4:CN$104,15,0),"0"),
IFERROR(VLOOKUP($A137,'Season 7'!AK$4:CN$104,15,0),"0"),IFERROR(VLOOKUP($A137,'Season 8'!AK$4:CN$104,15,0),"0"),
IFERROR(VLOOKUP($A137,'Season 9'!AK$4:CN$104,15,0),"0"),IFERROR(VLOOKUP($A137,'Season 10'!AK$4:CN$104,15,0),"0"),
IFERROR(VLOOKUP($A137,'Season 11'!AK$4:CN$104,15,0),"0"),IFERROR(VLOOKUP($A137,'Season 12'!AK$4:CN$104,15,0),"0"),
IFERROR(VLOOKUP($A137,'Season 13'!AK$4:CN$104,15,0),"0"),IFERROR(VLOOKUP($A137,'Season 14'!AK$4:CN$104,15,0),"0"),IFERROR(VLOOKUP(A137,'Season 15'!AK$4:CN$104,15,0),"0"),)</f>
        <v>0</v>
      </c>
      <c r="O137" s="21">
        <f>SUM(
IFERROR(VLOOKUP($A137,'Season 1'!AJ$4:CM$104,16,0),"0"),IFERROR(VLOOKUP($A137,'Season 2'!AK$4:CN$104,16,0),"0"),
IFERROR(VLOOKUP($A137,'Season 3'!AK$4:CN$104,16,0),"0"),IFERROR(VLOOKUP($A137,'Season 4'!AK$4:CN$104,16,0),"0"),
IFERROR(VLOOKUP($A137,'Season 5'!AK$4:CN$104,16,0),"0"),IFERROR(VLOOKUP($A137,'Season 6'!AK$4:CN$104,16,0),"0"),
IFERROR(VLOOKUP($A137,'Season 7'!AK$4:CN$104,16,0),"0"),IFERROR(VLOOKUP($A137,'Season 8'!AK$4:CN$104,16,0),"0"),
IFERROR(VLOOKUP($A137,'Season 9'!AK$4:CN$104,16,0),"0"),IFERROR(VLOOKUP($A137,'Season 10'!AK$4:CN$104,16,0),"0"),
IFERROR(VLOOKUP($A137,'Season 11'!AK$4:CN$104,16,0),"0"),IFERROR(VLOOKUP($A137,'Season 12'!AK$4:CN$104,16,0),"0"),
IFERROR(VLOOKUP($A137,'Season 13'!AK$4:CN$104,16,0),"0"),IFERROR(VLOOKUP($A137,'Season 14'!AK$4:CN$104,16,0),"0"),IFERROR(VLOOKUP(A137,'Season 15'!AK$4:CN$104,16,0),"0"),)</f>
        <v>0</v>
      </c>
      <c r="P137" s="402">
        <f>SUM(
IFERROR(VLOOKUP($A137,'Season 1'!AJ$4:CM$104,17,0),"0"),IFERROR(VLOOKUP($A137,'Season 2'!AK$4:CN$104,17,0),"0"),
IFERROR(VLOOKUP($A137,'Season 3'!AK$4:CN$104,17,0),"0"),IFERROR(VLOOKUP($A137,'Season 4'!AK$4:CN$104,17,0),"0"),
IFERROR(VLOOKUP($A137,'Season 5'!AK$4:CN$104,17,0),"0"),IFERROR(VLOOKUP($A137,'Season 6'!AK$4:CN$104,17,0),"0"),
IFERROR(VLOOKUP($A137,'Season 7'!AK$4:CN$104,17,0),"0"),IFERROR(VLOOKUP($A137,'Season 8'!AK$4:CN$104,17,0),"0"),
IFERROR(VLOOKUP($A137,'Season 9'!AK$4:CN$104,17,0),"0"),IFERROR(VLOOKUP($A137,'Season 10'!AK$4:CN$104,17,0),"0"),
IFERROR(VLOOKUP($A137,'Season 11'!AK$4:CN$104,17,0),"0"),IFERROR(VLOOKUP($A137,'Season 12'!AK$4:CN$104,17,0),"0"),
IFERROR(VLOOKUP($A137,'Season 13'!AK$4:CN$104,17,0),"0"),IFERROR(VLOOKUP($A137,'Season 14'!AK$4:CN$104,17,0),"0"),IFERROR(VLOOKUP(A137,'Season 15'!AK$4:CN$104,17,0),"0"),)</f>
        <v>0</v>
      </c>
      <c r="Q137" s="403">
        <f>SUM(
IFERROR(VLOOKUP($A137,'Season 1'!AJ$4:CM$104,18,0),"0"),IFERROR(VLOOKUP($A137,'Season 2'!AK$4:CN$104,18,0),"0"),
IFERROR(VLOOKUP($A137,'Season 3'!AK$4:CN$104,18,0),"0"),IFERROR(VLOOKUP($A137,'Season 4'!AK$4:CN$104,18,0),"0"),
IFERROR(VLOOKUP($A137,'Season 5'!AK$4:CN$104,18,0),"0"),IFERROR(VLOOKUP($A137,'Season 6'!AK$4:CN$104,18,0),"0"),
IFERROR(VLOOKUP($A137,'Season 7'!AK$4:CN$104,18,0),"0"),IFERROR(VLOOKUP($A137,'Season 8'!AK$4:CN$104,18,0),"0"),
IFERROR(VLOOKUP($A137,'Season 9'!AK$4:CN$104,18,0),"0"),IFERROR(VLOOKUP($A137,'Season 10'!AK$4:CN$104,18,0),"0"),
IFERROR(VLOOKUP($A137,'Season 11'!AK$4:CN$104,18,0),"0"),IFERROR(VLOOKUP($A137,'Season 12'!AK$4:CN$104,18,0),"0"),
IFERROR(VLOOKUP($A137,'Season 13'!AK$4:CN$104,18,0),"0"),IFERROR(VLOOKUP($A137,'Season 14'!AK$4:CN$104,18,0),"0"),IFERROR(VLOOKUP(A137,'Season 15'!AK$4:CN$104,18,0),"0"),)</f>
        <v>0</v>
      </c>
      <c r="R137" s="398">
        <f>SUM(
IFERROR(VLOOKUP($A137,'Season 1'!AJ$4:CM$104,19,0),"0"),IFERROR(VLOOKUP($A137,'Season 2'!AK$4:CN$104,19,0),"0"),
IFERROR(VLOOKUP($A137,'Season 3'!AK$4:CN$104,19,0),"0"),IFERROR(VLOOKUP($A137,'Season 4'!AK$4:CN$104,19,0),"0"),
IFERROR(VLOOKUP($A137,'Season 5'!AK$4:CN$104,19,0),"0"),IFERROR(VLOOKUP($A137,'Season 6'!AK$4:CN$104,19,0),"0"),
IFERROR(VLOOKUP($A137,'Season 7'!AK$4:CN$104,19,0),"0"),IFERROR(VLOOKUP($A137,'Season 8'!AK$4:CN$104,19,0),"0"),
IFERROR(VLOOKUP($A137,'Season 9'!AK$4:CN$104,19,0),"0"),IFERROR(VLOOKUP($A137,'Season 10'!AK$4:CN$104,19,0),"0"),
IFERROR(VLOOKUP($A137,'Season 11'!AK$4:CN$104,19,0),"0"),IFERROR(VLOOKUP($A137,'Season 12'!AK$4:CN$104,19,0),"0"),
IFERROR(VLOOKUP($A137,'Season 13'!AK$4:CN$104,19,0),"0"),IFERROR(VLOOKUP($A137,'Season 14'!AK$4:CN$104,19,0),"0"),IFERROR(VLOOKUP(A137,'Season 15'!AK$4:CN$104,19,0),"0"),)</f>
        <v>0</v>
      </c>
      <c r="S137" s="518">
        <f>SUM(
IFERROR(VLOOKUP($A137,'Season 1'!AJ$4:CM$104,20,0),"0"),IFERROR(VLOOKUP($A137,'Season 2'!AK$4:CN$104,20,0),"0"),
IFERROR(VLOOKUP($A137,'Season 3'!AK$4:CN$104,20,0),"0"),IFERROR(VLOOKUP($A137,'Season 4'!AK$4:CN$104,20,0),"0"),
IFERROR(VLOOKUP($A137,'Season 5'!AK$4:CN$104,20,0),"0"),IFERROR(VLOOKUP($A137,'Season 6'!AK$4:CN$104,20,0),"0"),
IFERROR(VLOOKUP($A137,'Season 7'!AK$4:CN$104,20,0),"0"),IFERROR(VLOOKUP($A137,'Season 8'!AK$4:CN$104,20,0),"0"),
IFERROR(VLOOKUP($A137,'Season 9'!AK$4:CN$104,20,0),"0"),IFERROR(VLOOKUP($A137,'Season 10'!AK$4:CN$104,20,0),"0"),
IFERROR(VLOOKUP($A137,'Season 11'!AK$4:CN$104,20,0),"0"),IFERROR(VLOOKUP($A137,'Season 12'!AK$4:CN$104,20,0),"0"),
IFERROR(VLOOKUP($A137,'Season 13'!AK$4:CN$104,20,0),"0"),IFERROR(VLOOKUP($A137,'Season 14'!AK$4:CN$104,20,0),"0"),IFERROR(VLOOKUP(A137,'Season 15'!AK$4:CN$104,20,0),"0"),)</f>
        <v>0</v>
      </c>
      <c r="T137" s="21">
        <f>SUM(
IFERROR(VLOOKUP($A137,'Season 1'!AJ$4:CM$104,21,0),"0"),IFERROR(VLOOKUP($A137,'Season 2'!AK$4:CN$104,21,0),"0"),
IFERROR(VLOOKUP($A137,'Season 3'!AK$4:CN$104,21,0),"0"),IFERROR(VLOOKUP($A137,'Season 4'!AK$4:CN$104,21,0),"0"),
IFERROR(VLOOKUP($A137,'Season 5'!AK$4:CN$104,21,0),"0"),IFERROR(VLOOKUP($A137,'Season 6'!AK$4:CN$104,21,0),"0"),
IFERROR(VLOOKUP($A137,'Season 7'!AK$4:CN$104,21,0),"0"),IFERROR(VLOOKUP($A137,'Season 8'!AK$4:CN$104,21,0),"0"),
IFERROR(VLOOKUP($A137,'Season 9'!AK$4:CN$104,21,0),"0"),IFERROR(VLOOKUP($A137,'Season 10'!AK$4:CN$104,21,0),"0"),
IFERROR(VLOOKUP($A137,'Season 11'!AK$4:CN$104,21,0),"0"),IFERROR(VLOOKUP($A137,'Season 12'!AK$4:CN$104,21,0),"0"),
IFERROR(VLOOKUP($A137,'Season 13'!AK$4:CN$104,21,0),"0"),IFERROR(VLOOKUP($A137,'Season 14'!AK$4:CN$104,21,0),"0"),IFERROR(VLOOKUP(A137,'Season 15'!AK$4:CN$104,21,0),"0"),)</f>
        <v>0</v>
      </c>
      <c r="U137" s="402">
        <f>SUM(
IFERROR(VLOOKUP($A137,'Season 1'!AJ$4:CM$104,22,0),"0"),IFERROR(VLOOKUP($A137,'Season 2'!AK$4:CN$104,22,0),"0"),
IFERROR(VLOOKUP($A137,'Season 3'!AK$4:CN$104,22,0),"0"),IFERROR(VLOOKUP($A137,'Season 4'!AK$4:CN$104,22,0),"0"),
IFERROR(VLOOKUP($A137,'Season 5'!AK$4:CN$104,22,0),"0"),IFERROR(VLOOKUP($A137,'Season 6'!AK$4:CN$104,22,0),"0"),
IFERROR(VLOOKUP($A137,'Season 7'!AK$4:CN$104,22,0),"0"),IFERROR(VLOOKUP($A137,'Season 8'!AK$4:CN$104,22,0),"0"),
IFERROR(VLOOKUP($A137,'Season 9'!AK$4:CN$104,22,0),"0"),IFERROR(VLOOKUP($A137,'Season 10'!AK$4:CN$104,22,0),"0"),
IFERROR(VLOOKUP($A137,'Season 11'!AK$4:CN$104,22,0),"0"),IFERROR(VLOOKUP($A137,'Season 12'!AK$4:CN$104,22,0),"0"),
IFERROR(VLOOKUP($A137,'Season 13'!AK$4:CN$104,22,0),"0"),IFERROR(VLOOKUP($A137,'Season 14'!AK$4:CN$104,22,0),"0"),IFERROR(VLOOKUP(A137,'Season 15'!AK$4:CN$104,22,0),"0"),)</f>
        <v>0</v>
      </c>
      <c r="V137" s="403">
        <f>SUM(
IFERROR(VLOOKUP($A137,'Season 1'!AJ$4:CM$104,23,0),"0"),IFERROR(VLOOKUP($A137,'Season 2'!AK$4:CN$104,23,0),"0"),
IFERROR(VLOOKUP($A137,'Season 3'!AK$4:CN$104,23,0),"0"),IFERROR(VLOOKUP($A137,'Season 4'!AK$4:CN$104,23,0),"0"),
IFERROR(VLOOKUP($A137,'Season 5'!AK$4:CN$104,23,0),"0"),IFERROR(VLOOKUP($A137,'Season 6'!AK$4:CN$104,23,0),"0"),
IFERROR(VLOOKUP($A137,'Season 7'!AK$4:CN$104,23,0),"0"),IFERROR(VLOOKUP($A137,'Season 8'!AK$4:CN$104,23,0),"0"),
IFERROR(VLOOKUP($A137,'Season 9'!AK$4:CN$104,23,0),"0"),IFERROR(VLOOKUP($A137,'Season 10'!AK$4:CN$104,23,0),"0"),
IFERROR(VLOOKUP($A137,'Season 11'!AK$4:CN$104,23,0),"0"),IFERROR(VLOOKUP($A137,'Season 12'!AK$4:CN$104,23,0),"0"),
IFERROR(VLOOKUP($A137,'Season 13'!AK$4:CN$104,23,0),"0"),IFERROR(VLOOKUP($A137,'Season 14'!AK$4:CN$104,23,0),"0"),IFERROR(VLOOKUP($A137,'Season 15'!AK$4:CN$104,23,0),"0"),)</f>
        <v>0</v>
      </c>
      <c r="W137" s="398">
        <f>SUM(
IFERROR(VLOOKUP($A137,'Season 1'!AJ$4:CM$104,24,0),"0"),IFERROR(VLOOKUP($A137,'Season 2'!AK$4:CN$104,24,0),"0"),
IFERROR(VLOOKUP($A137,'Season 3'!AK$4:CN$104,24,0),"0"),IFERROR(VLOOKUP($A137,'Season 4'!AK$4:CN$104,24,0),"0"),
IFERROR(VLOOKUP($A137,'Season 5'!AK$4:CN$104,24,0),"0"),IFERROR(VLOOKUP($A137,'Season 6'!AK$4:CN$104,24,0),"0"),
IFERROR(VLOOKUP($A137,'Season 7'!AK$4:CN$104,24,0),"0"),IFERROR(VLOOKUP($A137,'Season 8'!AK$4:CN$104,24,0),"0"),
IFERROR(VLOOKUP($A137,'Season 9'!AK$4:CN$104,24,0),"0"),IFERROR(VLOOKUP($A137,'Season 10'!AK$4:CN$104,24,0),"0"),
IFERROR(VLOOKUP($A137,'Season 11'!AK$4:CN$104,24,0),"0"),IFERROR(VLOOKUP($A137,'Season 12'!AK$4:CN$104,24,0),"0"),
IFERROR(VLOOKUP($A137,'Season 13'!AK$4:CN$104,24,0),"0"),IFERROR(VLOOKUP($A137,'Season 14'!AK$4:CN$104,24,0),"0"),IFERROR(VLOOKUP($A137,'Season 15'!AK$4:CN$104,24,0),"0"),)</f>
        <v>0</v>
      </c>
      <c r="X137" s="518">
        <f>SUM(
IFERROR(VLOOKUP($A137,'Season 1'!AJ$4:CM$104,25,0),"0"),IFERROR(VLOOKUP($A137,'Season 2'!AK$4:CN$104,25,0),"0"),
IFERROR(VLOOKUP($A137,'Season 3'!AK$4:CN$104,25,0),"0"),IFERROR(VLOOKUP($A137,'Season 4'!AK$4:CN$104,25,0),"0"),
IFERROR(VLOOKUP($A137,'Season 5'!AK$4:CN$104,25,0),"0"),IFERROR(VLOOKUP($A137,'Season 6'!AK$4:CN$104,25,0),"0"),
IFERROR(VLOOKUP($A137,'Season 7'!AK$4:CN$104,25,0),"0"),IFERROR(VLOOKUP($A137,'Season 8'!AK$4:CN$104,25,0),"0"),
IFERROR(VLOOKUP($A137,'Season 9'!AK$4:CN$104,25,0),"0"),IFERROR(VLOOKUP($A137,'Season 10'!AK$4:CN$104,25,0),"0"),
IFERROR(VLOOKUP($A137,'Season 11'!AK$4:CN$104,25,0),"0"),IFERROR(VLOOKUP($A137,'Season 12'!AK$4:CN$104,25,0),"0"),
IFERROR(VLOOKUP($A137,'Season 13'!AK$4:CN$104,25,0),"0"),IFERROR(VLOOKUP($A137,'Season 14'!AK$4:CN$104,25,0),"0"),IFERROR(VLOOKUP($A137,'Season 15'!AK$4:CN$104,25,0),"0"),)</f>
        <v>0</v>
      </c>
      <c r="Y137" s="21">
        <f>SUM(
IFERROR(VLOOKUP($A137,'Season 1'!AJ$4:CM$104,26,0),"0"),IFERROR(VLOOKUP($A137,'Season 2'!AK$4:CN$104,26,0),"0"),
IFERROR(VLOOKUP($A137,'Season 3'!AK$4:CN$104,26,0),"0"),IFERROR(VLOOKUP($A137,'Season 4'!AK$4:CN$104,26,0),"0"),
IFERROR(VLOOKUP($A137,'Season 5'!AK$4:CN$104,26,0),"0"),IFERROR(VLOOKUP($A137,'Season 6'!AK$4:CN$104,26,0),"0"),
IFERROR(VLOOKUP($A137,'Season 7'!AK$4:CN$104,26,0),"0"),IFERROR(VLOOKUP($A137,'Season 8'!AK$4:CN$104,26,0),"0"),
IFERROR(VLOOKUP($A137,'Season 9'!AK$4:CN$104,26,0),"0"),IFERROR(VLOOKUP($A137,'Season 10'!AK$4:CN$104,26,0),"0"),
IFERROR(VLOOKUP($A137,'Season 11'!AK$4:CN$104,26,0),"0"),IFERROR(VLOOKUP($A137,'Season 12'!AK$4:CN$104,26,0),"0"),
IFERROR(VLOOKUP($A137,'Season 13'!AK$4:CN$104,26,0),"0"),IFERROR(VLOOKUP($A137,'Season 14'!AK$4:CN$104,26,0),"0"),IFERROR(VLOOKUP($A137,'Season 15'!AK$4:CN$104,26,0),"0"),)</f>
        <v>0</v>
      </c>
      <c r="Z137" s="402">
        <f>SUM(
IFERROR(VLOOKUP($A137,'Season 1'!AJ$4:CM$104,27,0),"0"),IFERROR(VLOOKUP($A137,'Season 2'!AK$4:CN$104,27,0),"0"),
IFERROR(VLOOKUP($A137,'Season 3'!AK$4:CN$104,27,0),"0"),IFERROR(VLOOKUP($A137,'Season 4'!AK$4:CN$104,27,0),"0"),
IFERROR(VLOOKUP($A137,'Season 5'!AK$4:CN$104,27,0),"0"),IFERROR(VLOOKUP($A137,'Season 6'!AK$4:CN$104,27,0),"0"),
IFERROR(VLOOKUP($A137,'Season 7'!AK$4:CN$104,27,0),"0"),IFERROR(VLOOKUP($A137,'Season 8'!AK$4:CN$104,27,0),"0"),
IFERROR(VLOOKUP($A137,'Season 9'!AK$4:CN$104,27,0),"0"),IFERROR(VLOOKUP($A137,'Season 10'!AK$4:CN$104,27,0),"0"),
IFERROR(VLOOKUP($A137,'Season 11'!AK$4:CN$104,27,0),"0"),IFERROR(VLOOKUP($A137,'Season 12'!AK$4:CN$104,27,0),"0"),
IFERROR(VLOOKUP($A137,'Season 13'!AK$4:CN$104,27,0),"0"),IFERROR(VLOOKUP($A137,'Season 14'!AK$4:CN$104,27,0),"0"),IFERROR(VLOOKUP($A137,'Season 15'!AK$4:CN$104,27,0),"0"),)</f>
        <v>0</v>
      </c>
      <c r="AA137" s="403">
        <f>SUM(
IFERROR(VLOOKUP($A137,'Season 1'!AJ$4:CM$104,28,0),"0"),IFERROR(VLOOKUP($A137,'Season 2'!AK$4:CN$104,28,0),"0"),
IFERROR(VLOOKUP($A137,'Season 3'!AK$4:CN$104,28,0),"0"),IFERROR(VLOOKUP($A137,'Season 4'!AK$4:CN$104,28,0),"0"),
IFERROR(VLOOKUP($A137,'Season 5'!AK$4:CN$104,28,0),"0"),IFERROR(VLOOKUP($A137,'Season 6'!AK$4:CN$104,28,0),"0"),
IFERROR(VLOOKUP($A137,'Season 7'!AK$4:CN$104,28,0),"0"),IFERROR(VLOOKUP($A137,'Season 8'!AK$4:CN$104,28,0),"0"),
IFERROR(VLOOKUP($A137,'Season 9'!AK$4:CN$104,28,0),"0"),IFERROR(VLOOKUP($A137,'Season 10'!AK$4:CN$104,28,0),"0"),
IFERROR(VLOOKUP($A137,'Season 11'!AK$4:CN$104,28,0),"0"),IFERROR(VLOOKUP($A137,'Season 12'!AK$4:CN$104,28,0),"0"),
IFERROR(VLOOKUP($A137,'Season 13'!AK$4:CN$104,28,0),"0"),IFERROR(VLOOKUP($A137,'Season 14'!AK$4:CN$104,28,0),"0"),IFERROR(VLOOKUP($A137,'Season 15'!AK$4:CN$104,28,0),"0"),)</f>
        <v>0</v>
      </c>
      <c r="AB137" s="398">
        <f>SUM(
IFERROR(VLOOKUP($A137,'Season 1'!AJ$4:CM$104,29,0),"0"),IFERROR(VLOOKUP($A137,'Season 2'!AK$4:CN$104,29,0),"0"),
IFERROR(VLOOKUP($A137,'Season 3'!AK$4:CN$104,29,0),"0"),IFERROR(VLOOKUP($A137,'Season 4'!AK$4:CN$104,29,0),"0"),
IFERROR(VLOOKUP($A137,'Season 5'!AK$4:CN$104,29,0),"0"),IFERROR(VLOOKUP($A137,'Season 6'!AK$4:CN$104,29,0),"0"),
IFERROR(VLOOKUP($A137,'Season 7'!AK$4:CN$104,29,0),"0"),IFERROR(VLOOKUP($A137,'Season 8'!AK$4:CN$104,29,0),"0"),
IFERROR(VLOOKUP($A137,'Season 9'!AK$4:CN$104,29,0),"0"),IFERROR(VLOOKUP($A137,'Season 10'!AK$4:CN$104,29,0),"0"),
IFERROR(VLOOKUP($A137,'Season 11'!AK$4:CN$104,29,0),"0"),IFERROR(VLOOKUP($A137,'Season 12'!AK$4:CN$104,29,0),"0"),
IFERROR(VLOOKUP($A137,'Season 13'!AK$4:CN$104,29,0),"0"),IFERROR(VLOOKUP($A137,'Season 14'!AK$4:CN$104,29,0),"0"),IFERROR(VLOOKUP($A137,'Season 15'!AK$4:CN$104,29,0),"0"),)</f>
        <v>0</v>
      </c>
      <c r="AC137" s="518">
        <f>SUM(
IFERROR(VLOOKUP($A137,'Season 1'!AJ$4:CM$104,30,0),"0"),IFERROR(VLOOKUP($A137,'Season 2'!AK$4:CN$104,30,0),"0"),
IFERROR(VLOOKUP($A137,'Season 3'!AK$4:CN$104,30,0),"0"),IFERROR(VLOOKUP($A137,'Season 4'!AK$4:CN$104,30,0),"0"),
IFERROR(VLOOKUP($A137,'Season 5'!AK$4:CN$104,30,0),"0"),IFERROR(VLOOKUP($A137,'Season 6'!AK$4:CN$104,30,0),"0"),
IFERROR(VLOOKUP($A137,'Season 7'!AK$4:CN$104,30,0),"0"),IFERROR(VLOOKUP($A137,'Season 8'!AK$4:CN$104,30,0),"0"),
IFERROR(VLOOKUP($A137,'Season 9'!AK$4:CN$104,30,0),"0"),IFERROR(VLOOKUP($A137,'Season 10'!AK$4:CN$104,30,0),"0"),
IFERROR(VLOOKUP($A137,'Season 11'!AK$4:CN$104,30,0),"0"),IFERROR(VLOOKUP($A137,'Season 12'!AK$4:CN$104,30,0),"0"),
IFERROR(VLOOKUP($A137,'Season 13'!AK$4:CN$104,30,0),"0"),IFERROR(VLOOKUP($A137,'Season 14'!AK$4:CN$104,30,0),"0"),IFERROR(VLOOKUP($A137,'Season 15'!AK$4:CN$104,30,0),"0"),)</f>
        <v>0</v>
      </c>
      <c r="AD137" s="21">
        <f>SUM(
IFERROR(VLOOKUP($A137,'Season 1'!AJ$4:CM$104,31,0),"0"),IFERROR(VLOOKUP($A137,'Season 2'!AK$4:CN$104,31,0),"0"),
IFERROR(VLOOKUP($A137,'Season 3'!AK$4:CN$104,31,0),"0"),IFERROR(VLOOKUP($A137,'Season 4'!AK$4:CN$104,31,0),"0"),
IFERROR(VLOOKUP($A137,'Season 5'!AK$4:CN$104,31,0),"0"),IFERROR(VLOOKUP($A137,'Season 6'!AK$4:CN$104,31,0),"0"),
IFERROR(VLOOKUP($A137,'Season 7'!AK$4:CN$104,31,0),"0"),IFERROR(VLOOKUP($A137,'Season 8'!AK$4:CN$104,31,0),"0"),
IFERROR(VLOOKUP($A137,'Season 9'!AK$4:CN$104,31,0),"0"),IFERROR(VLOOKUP($A137,'Season 10'!AK$4:CN$104,31,0),"0"),
IFERROR(VLOOKUP($A137,'Season 11'!AK$4:CN$104,31,0),"0"),IFERROR(VLOOKUP($A137,'Season 12'!AK$4:CN$104,31,0),"0"),
IFERROR(VLOOKUP($A137,'Season 13'!AK$4:CN$104,31,0),"0"),IFERROR(VLOOKUP($A137,'Season 14'!AK$4:CN$104,31,0),"0"),IFERROR(VLOOKUP($A137,'Season 15'!AK$4:CN$104,31,0),"0"),)</f>
        <v>0</v>
      </c>
      <c r="AE137" s="402">
        <f>SUM(
IFERROR(VLOOKUP($A137,'Season 1'!AJ$4:CM$104,32,0),"0"),IFERROR(VLOOKUP($A137,'Season 2'!AK$4:CN$104,32,0),"0"),
IFERROR(VLOOKUP($A137,'Season 3'!AK$4:CN$104,32,0),"0"),IFERROR(VLOOKUP($A137,'Season 4'!AK$4:CN$104,32,0),"0"),
IFERROR(VLOOKUP($A137,'Season 5'!AK$4:CN$104,32,0),"0"),IFERROR(VLOOKUP($A137,'Season 6'!AK$4:CN$104,32,0),"0"),
IFERROR(VLOOKUP($A137,'Season 7'!AK$4:CN$104,32,0),"0"),IFERROR(VLOOKUP($A137,'Season 8'!AK$4:CN$104,32,0),"0"),
IFERROR(VLOOKUP($A137,'Season 9'!AK$4:CN$104,32,0),"0"),IFERROR(VLOOKUP($A137,'Season 10'!AK$4:CN$104,32,0),"0"),
IFERROR(VLOOKUP($A137,'Season 11'!AK$4:CN$104,32,0),"0"),IFERROR(VLOOKUP($A137,'Season 12'!AK$4:CN$104,32,0),"0"),
IFERROR(VLOOKUP($A137,'Season 13'!AK$4:CN$104,32,0),"0"),IFERROR(VLOOKUP($A137,'Season 14'!AK$4:CN$104,32,0),"0"),IFERROR(VLOOKUP($A137,'Season 15'!AK$4:CN$104,32,0),"0"),)</f>
        <v>0</v>
      </c>
      <c r="AF137" s="403">
        <f>SUM(IFERROR(VLOOKUP($A137,'Season 2'!AK$4:CN$104,33,0),"0"),
IFERROR(VLOOKUP($A137,'Season 3'!AK$4:CN$104,33,0),"0"),IFERROR(VLOOKUP($A137,'Season 4'!AK$4:CN$104,33,0),"0"),
IFERROR(VLOOKUP($A137,'Season 5'!AK$4:CN$104,33,0),"0"),IFERROR(VLOOKUP($A137,'Season 6'!AK$4:CN$104,33,0),"0"),
IFERROR(VLOOKUP($A137,'Season 7'!AK$4:CN$104,33,0),"0"),IFERROR(VLOOKUP($A137,'Season 8'!AK$4:CN$104,33,0),"0"),
IFERROR(VLOOKUP($A137,'Season 9'!AK$4:CN$104,33,0),"0"),IFERROR(VLOOKUP($A137,'Season 10'!AK$4:CN$104,33,0),"0"),
IFERROR(VLOOKUP($A137,'Season 11'!AK$4:CN$104,33,0),"0"),IFERROR(VLOOKUP($A137,'Season 12'!AK$4:CN$104,33,0),"0"),
IFERROR(VLOOKUP($A137,'Season 13'!AK$4:CN$104,33,0),"0"),IFERROR(VLOOKUP($A137,'Season 14'!AK$4:CN$104,33,0),"0"),IFERROR(VLOOKUP($A137,'Season 15'!AK$4:CN$104,33,0),"0"),)</f>
        <v>0</v>
      </c>
      <c r="AG137" s="398">
        <f>SUM(IFERROR(VLOOKUP($A137,'Season 2'!AK$4:CN$104,34,0),"0"),
IFERROR(VLOOKUP($A137,'Season 3'!AK$4:CN$104,34,0),"0"),IFERROR(VLOOKUP($A137,'Season 4'!AK$4:CN$104,34,0),"0"),
IFERROR(VLOOKUP($A137,'Season 5'!AK$4:CN$104,34,0),"0"),IFERROR(VLOOKUP($A137,'Season 6'!AK$4:CN$104,34,0),"0"),
IFERROR(VLOOKUP($A137,'Season 7'!AK$4:CN$104,34,0),"0"),IFERROR(VLOOKUP($A137,'Season 8'!AK$4:CN$104,34,0),"0"),
IFERROR(VLOOKUP($A137,'Season 9'!AK$4:CN$104,34,0),"0"),IFERROR(VLOOKUP($A137,'Season 10'!AK$4:CN$104,34,0),"0"),
IFERROR(VLOOKUP($A137,'Season 11'!AK$4:CN$104,34,0),"0"),IFERROR(VLOOKUP($A137,'Season 12'!AK$4:CN$104,34,0),"0"),
IFERROR(VLOOKUP($A137,'Season 13'!AK$4:CN$104,34,0),"0"),IFERROR(VLOOKUP($A137,'Season 14'!AK$4:CN$104,34,0),"0"),IFERROR(VLOOKUP($A137,'Season 15'!AK$4:CN$104,34,0),"0"),)</f>
        <v>0</v>
      </c>
      <c r="AH137" s="518">
        <f>SUM(IFERROR(VLOOKUP($A137,'Season 2'!AK$4:CN$104,35,0),"0"),
IFERROR(VLOOKUP($A137,'Season 3'!AK$4:CN$104,35,0),"0"),IFERROR(VLOOKUP($A137,'Season 4'!AK$4:CN$104,35,0),"0"),
IFERROR(VLOOKUP($A137,'Season 5'!AK$4:CN$104,35,0),"0"),IFERROR(VLOOKUP($A137,'Season 6'!AK$4:CN$104,35,0),"0"),
IFERROR(VLOOKUP($A137,'Season 7'!AK$4:CN$104,35,0),"0"),IFERROR(VLOOKUP($A137,'Season 8'!AK$4:CN$104,35,0),"0"),
IFERROR(VLOOKUP($A137,'Season 9'!AK$4:CN$104,35,0),"0"),IFERROR(VLOOKUP($A137,'Season 10'!AK$4:CN$104,35,0),"0"),
IFERROR(VLOOKUP($A137,'Season 11'!AK$4:CN$104,35,0),"0"),IFERROR(VLOOKUP($A137,'Season 12'!AK$4:CN$104,35,0),"0"),
IFERROR(VLOOKUP($A137,'Season 13'!AK$4:CN$104,35,0),"0"),IFERROR(VLOOKUP($A137,'Season 14'!AK$4:CN$104,35,0),"0"),IFERROR(VLOOKUP($A137,'Season 15'!AK$4:CN$104,35,0),"0"),)</f>
        <v>0</v>
      </c>
      <c r="AI137" s="21">
        <f>SUM(IFERROR(VLOOKUP($A137,'Season 2'!AK$4:CN$104,36,0),"0"),
IFERROR(VLOOKUP($A137,'Season 3'!AK$4:CN$104,36,0),"0"),IFERROR(VLOOKUP($A137,'Season 4'!AK$4:CN$104,36,0),"0"),
IFERROR(VLOOKUP($A137,'Season 5'!AK$4:CN$104,36,0),"0"),IFERROR(VLOOKUP($A137,'Season 6'!AK$4:CN$104,36,0),"0"),
IFERROR(VLOOKUP($A137,'Season 7'!AK$4:CN$104,36,0),"0"),IFERROR(VLOOKUP($A137,'Season 8'!AK$4:CN$104,36,0),"0"),
IFERROR(VLOOKUP($A137,'Season 9'!AK$4:CN$104,36,0),"0"),IFERROR(VLOOKUP($A137,'Season 10'!AK$4:CN$104,36,0),"0"),
IFERROR(VLOOKUP($A137,'Season 11'!AK$4:CN$104,36,0),"0"),IFERROR(VLOOKUP($A137,'Season 12'!AK$4:CN$104,36,0),"0"),
IFERROR(VLOOKUP($A137,'Season 13'!AK$4:CN$104,36,0),"0"),IFERROR(VLOOKUP($A137,'Season 14'!AK$4:CN$104,36,0),"0"),IFERROR(VLOOKUP($A137,'Season 15'!AK$4:CN$104,36,0),"0"),)</f>
        <v>0</v>
      </c>
      <c r="AJ137" s="402">
        <f>SUM(IFERROR(VLOOKUP($A137,'Season 2'!AK$4:CN$104,37,0),"0"),
IFERROR(VLOOKUP($A137,'Season 3'!AK$4:CN$104,37,0),"0"),IFERROR(VLOOKUP($A137,'Season 4'!AK$4:CN$104,37,0),"0"),
IFERROR(VLOOKUP($A137,'Season 5'!AK$4:CN$104,37,0),"0"),IFERROR(VLOOKUP($A137,'Season 6'!AK$4:CN$104,37,0),"0"),
IFERROR(VLOOKUP($A137,'Season 7'!AK$4:CN$104,37,0),"0"),IFERROR(VLOOKUP($A137,'Season 8'!AK$4:CN$104,37,0),"0"),
IFERROR(VLOOKUP($A137,'Season 9'!AK$4:CN$104,37,0),"0"),IFERROR(VLOOKUP($A137,'Season 10'!AK$4:CN$104,37,0),"0"),
IFERROR(VLOOKUP($A137,'Season 11'!AK$4:CN$104,37,0),"0"),IFERROR(VLOOKUP($A137,'Season 12'!AK$4:CN$104,37,0),"0"),
IFERROR(VLOOKUP($A137,'Season 13'!AK$4:CN$104,37,0),"0"),IFERROR(VLOOKUP($A137,'Season 14'!AK$4:CN$104,37,0),"0"),IFERROR(VLOOKUP($A137,'Season 15'!AK$4:CN$104,37,0),"0"),)</f>
        <v>0</v>
      </c>
      <c r="AK137" s="403">
        <f>SUM(IFERROR(VLOOKUP($A137,'Season 1'!AJ$4:CM$104,33,0),"0"),IFERROR(VLOOKUP($A137,'Season 2'!AK$4:CN$104,38,0),"0"),
IFERROR(VLOOKUP($A137,'Season 3'!AK$4:CN$104,38,0),"0"),IFERROR(VLOOKUP($A137,'Season 4'!AK$4:CN$104,38,0),"0"),
IFERROR(VLOOKUP($A137,'Season 5'!AK$4:CN$104,38,0),"0"),IFERROR(VLOOKUP($A137,'Season 6'!AK$4:CN$104,38,0),"0"),
IFERROR(VLOOKUP($A137,'Season 7'!AK$4:CN$104,38,0),"0"),IFERROR(VLOOKUP($A137,'Season 8'!AK$4:CN$104,38,0),"0"),
IFERROR(VLOOKUP($A137,'Season 9'!AK$4:CN$104,38,0),"0"),IFERROR(VLOOKUP($A137,'Season 10'!AK$4:CN$104,38,0),"0"),
IFERROR(VLOOKUP($A137,'Season 11'!AK$4:CN$104,38,0),"0"),IFERROR(VLOOKUP($A137,'Season 12'!AK$4:CN$104,38,0),"0"),
IFERROR(VLOOKUP($A137,'Season 13'!AK$4:CN$104,38,0),"0"),IFERROR(VLOOKUP($A137,'Season 14'!AK$4:CN$104,38,0),"0"),IFERROR(VLOOKUP($A137,'Season 15'!AK$4:CN$104,38,0),"0"),)</f>
        <v>0</v>
      </c>
      <c r="AL137" s="398">
        <f>SUM(IFERROR(VLOOKUP($A137,'Season 1'!AJ$4:CM$104,34,0),"0"),IFERROR(VLOOKUP($A137,'Season 2'!AK$4:CN$104,39,0),"0"),
IFERROR(VLOOKUP($A137,'Season 3'!AK$4:CN$104,39,0),"0"),IFERROR(VLOOKUP($A137,'Season 4'!AK$4:CN$104,39,0),"0"),
IFERROR(VLOOKUP($A137,'Season 5'!AK$4:CN$104,39,0),"0"),IFERROR(VLOOKUP($A137,'Season 6'!AK$4:CN$104,39,0),"0"),
IFERROR(VLOOKUP($A137,'Season 7'!AK$4:CN$104,39,0),"0"),IFERROR(VLOOKUP($A137,'Season 8'!AK$4:CN$104,39,0),"0"),
IFERROR(VLOOKUP($A137,'Season 9'!AK$4:CN$104,39,0),"0"),IFERROR(VLOOKUP($A137,'Season 10'!AK$4:CN$104,39,0),"0"),
IFERROR(VLOOKUP($A137,'Season 11'!AK$4:CN$104,39,0),"0"),IFERROR(VLOOKUP($A137,'Season 12'!AK$4:CN$104,39,0),"0"),
IFERROR(VLOOKUP($A137,'Season 13'!AK$4:CN$104,39,0),"0"),IFERROR(VLOOKUP($A137,'Season 14'!AK$4:CN$104,39,0),"0"),IFERROR(VLOOKUP($A137,'Season 15'!AK$4:CN$104,39,0),"0"),)</f>
        <v>0</v>
      </c>
      <c r="AM137" s="518">
        <f>SUM(IFERROR(VLOOKUP($A137,'Season 1'!AJ$4:CM$104,35,0),"0"),IFERROR(VLOOKUP($A137,'Season 2'!AK$4:CN$104,40,0),"0"),
IFERROR(VLOOKUP($A137,'Season 3'!AK$4:CN$104,40,0),"0"),IFERROR(VLOOKUP($A137,'Season 4'!AK$4:CN$104,40,0),"0"),
IFERROR(VLOOKUP($A137,'Season 5'!AK$4:CN$104,40,0),"0"),IFERROR(VLOOKUP($A137,'Season 6'!AK$4:CN$104,40,0),"0"),
IFERROR(VLOOKUP($A137,'Season 7'!AK$4:CN$104,40,0),"0"),IFERROR(VLOOKUP($A137,'Season 8'!AK$4:CN$104,40,0),"0"),
IFERROR(VLOOKUP($A137,'Season 9'!AK$4:CN$104,40,0),"0"),IFERROR(VLOOKUP($A137,'Season 10'!AK$4:CN$104,40,0),"0"),
IFERROR(VLOOKUP($A137,'Season 11'!AK$4:CN$104,40,0),"0"),IFERROR(VLOOKUP($A137,'Season 12'!AK$4:CN$104,40,0),"0"),
IFERROR(VLOOKUP($A137,'Season 13'!AK$4:CN$104,40,0),"0"),IFERROR(VLOOKUP($A137,'Season 14'!AK$4:CN$104,40,0),"0"),IFERROR(VLOOKUP($A137,'Season 15'!AK$4:CN$104,40,0),"0"),)</f>
        <v>0</v>
      </c>
      <c r="AN137" s="21">
        <f>SUM(IFERROR(VLOOKUP($A137,'Season 1'!AJ$4:CM$104,36,0),"0"),IFERROR(VLOOKUP($A137,'Season 2'!AK$4:CN$104,41,0),"0"),
IFERROR(VLOOKUP($A137,'Season 3'!AK$4:CN$104,41,0),"0"),IFERROR(VLOOKUP($A137,'Season 4'!AK$4:CN$104,41,0),"0"),
IFERROR(VLOOKUP($A137,'Season 5'!AK$4:CN$104,41,0),"0"),IFERROR(VLOOKUP($A137,'Season 6'!AK$4:CN$104,41,0),"0"),
IFERROR(VLOOKUP($A137,'Season 7'!AK$4:CN$104,41,0),"0"),IFERROR(VLOOKUP($A137,'Season 8'!AK$4:CN$104,41,0),"0"),
IFERROR(VLOOKUP($A137,'Season 9'!AK$4:CN$104,41,0),"0"),IFERROR(VLOOKUP($A137,'Season 10'!AK$4:CN$104,41,0),"0"),
IFERROR(VLOOKUP($A137,'Season 11'!AK$4:CN$104,41,0),"0"),IFERROR(VLOOKUP($A137,'Season 12'!AK$4:CN$104,41,0),"0"),
IFERROR(VLOOKUP($A137,'Season 13'!AK$4:CN$104,41,0),"0"),IFERROR(VLOOKUP($A137,'Season 14'!AK$4:CN$104,41,0),"0"),IFERROR(VLOOKUP($A137,'Season 15'!AK$4:CN$104,41,0),"0"),)</f>
        <v>0</v>
      </c>
      <c r="AO137" s="402">
        <f>SUM(IFERROR(VLOOKUP($A137,'Season 1'!AJ$4:CM$104,37,0),"0"),IFERROR(VLOOKUP($A137,'Season 2'!AK$4:CN$104,42,0),"0"),
IFERROR(VLOOKUP($A137,'Season 3'!AK$4:CN$104,42,0),"0"),IFERROR(VLOOKUP($A137,'Season 4'!AK$4:CN$104,42,0),"0"),
IFERROR(VLOOKUP($A137,'Season 5'!AK$4:CN$104,42,0),"0"),IFERROR(VLOOKUP($A137,'Season 6'!AK$4:CN$104,42,0),"0"),
IFERROR(VLOOKUP($A137,'Season 7'!AK$4:CN$104,42,0),"0"),IFERROR(VLOOKUP($A137,'Season 8'!AK$4:CN$104,42,0),"0"),
IFERROR(VLOOKUP($A137,'Season 9'!AK$4:CN$104,42,0),"0"),IFERROR(VLOOKUP($A137,'Season 10'!AK$4:CN$104,42,0),"0"),
IFERROR(VLOOKUP($A137,'Season 11'!AK$4:CN$104,42,0),"0"),IFERROR(VLOOKUP($A137,'Season 12'!AK$4:CN$104,42,0),"0"),
IFERROR(VLOOKUP($A137,'Season 13'!AK$4:CN$104,42,0),"0"),IFERROR(VLOOKUP($A137,'Season 14'!AK$4:CN$104,42,0),"0"),IFERROR(VLOOKUP($A137,'Season 15'!AK$4:CN$104,42,0),"0"),)</f>
        <v>0</v>
      </c>
      <c r="AP137" s="403">
        <f>SUM(IFERROR(VLOOKUP($A137,'Season 1'!AJ$4:CM$104,43,0),"0"),IFERROR(VLOOKUP($A137,'Season 2'!AK$4:CN$104,43,0),"0"),
IFERROR(VLOOKUP($A137,'Season 3'!AK$4:CN$104,43,0),"0"),IFERROR(VLOOKUP($A137,'Season 4'!AK$4:CN$104,43,0),"0"),
IFERROR(VLOOKUP($A137,'Season 5'!AK$4:CN$104,43,0),"0"),IFERROR(VLOOKUP($A137,'Season 6'!AK$4:CN$104,43,0),"0"),
IFERROR(VLOOKUP($A137,'Season 7'!AK$4:CN$104,43,0),"0"),IFERROR(VLOOKUP($A137,'Season 8'!AK$4:CN$104,43,0),"0"),
IFERROR(VLOOKUP($A137,'Season 9'!AK$4:CN$104,43,0),"0"),IFERROR(VLOOKUP($A137,'Season 10'!AK$4:CN$104,43,0),"0"),
IFERROR(VLOOKUP($A137,'Season 11'!AK$4:CN$104,43,0),"0"),IFERROR(VLOOKUP($A137,'Season 12'!AK$4:CN$104,43,0),"0"),
IFERROR(VLOOKUP($A137,'Season 13'!AK$4:CN$104,43,0),"0"),IFERROR(VLOOKUP($A137,'Season 14'!AK$4:CN$104,43,0),"0"),IFERROR(VLOOKUP($A137,'Season 15'!AK$4:CN$104,43,0),"0"),)</f>
        <v>0</v>
      </c>
      <c r="AQ137" s="398">
        <f>SUM(IFERROR(VLOOKUP($A137,'Season 1'!AJ$4:CM$104,44,0),"0"),IFERROR(VLOOKUP($A137,'Season 2'!AK$4:CN$104,44,0),"0"),
IFERROR(VLOOKUP($A137,'Season 3'!AK$4:CN$104,44,0),"0"),IFERROR(VLOOKUP($A137,'Season 4'!AK$4:CN$104,44,0),"0"),
IFERROR(VLOOKUP($A137,'Season 5'!AK$4:CN$104,44,0),"0"),IFERROR(VLOOKUP($A137,'Season 6'!AK$4:CN$104,44,0),"0"),
IFERROR(VLOOKUP($A137,'Season 7'!AK$4:CN$104,44,0),"0"),IFERROR(VLOOKUP($A137,'Season 8'!AK$4:CN$104,44,0),"0"),
IFERROR(VLOOKUP($A137,'Season 9'!AK$4:CN$104,44,0),"0"),IFERROR(VLOOKUP($A137,'Season 10'!AK$4:CN$104,44,0),"0"),
IFERROR(VLOOKUP($A137,'Season 11'!AK$4:CN$104,44,0),"0"),IFERROR(VLOOKUP($A137,'Season 12'!AK$4:CN$104,44,0),"0"),
IFERROR(VLOOKUP($A137,'Season 13'!AK$4:CN$104,44,0),"0"),IFERROR(VLOOKUP($A137,'Season 14'!AK$4:CN$104,44,0),"0"),IFERROR(VLOOKUP($A137,'Season 15'!AK$4:CN$104,44,0),"0"),)</f>
        <v>0</v>
      </c>
      <c r="AR137" s="518">
        <f>SUM(IFERROR(VLOOKUP($A137,'Season 1'!AJ$4:CM$104,45,0),"0"),IFERROR(VLOOKUP($A137,'Season 2'!AK$4:CN$104,45,0),"0"),
IFERROR(VLOOKUP($A137,'Season 3'!AK$4:CN$104,45,0),"0"),IFERROR(VLOOKUP($A137,'Season 4'!AK$4:CN$104,45,0),"0"),
IFERROR(VLOOKUP($A137,'Season 5'!AK$4:CN$104,45,0),"0"),IFERROR(VLOOKUP($A137,'Season 6'!AK$4:CN$104,45,0),"0"),
IFERROR(VLOOKUP($A137,'Season 7'!AK$4:CN$104,45,0),"0"),IFERROR(VLOOKUP($A137,'Season 8'!AK$4:CN$104,45,0),"0"),
IFERROR(VLOOKUP($A137,'Season 9'!AK$4:CN$104,45,0),"0"),IFERROR(VLOOKUP($A137,'Season 10'!AK$4:CN$104,45,0),"0"),
IFERROR(VLOOKUP($A137,'Season 11'!AK$4:CN$104,45,0),"0"),IFERROR(VLOOKUP($A137,'Season 12'!AK$4:CN$104,45,0),"0"),
IFERROR(VLOOKUP($A137,'Season 13'!AK$4:CN$104,45,0),"0"),IFERROR(VLOOKUP($A137,'Season 14'!AK$4:CN$104,45,0),"0"),IFERROR(VLOOKUP($A137,'Season 15'!AK$4:CN$104,45,0),"0"),)</f>
        <v>0</v>
      </c>
      <c r="AS137" s="21">
        <f>SUM(IFERROR(VLOOKUP($A137,'Season 1'!AJ$4:CM$104,46,0),"0"),IFERROR(VLOOKUP($A137,'Season 2'!AK$4:CN$104,46,0),"0"),
IFERROR(VLOOKUP($A137,'Season 3'!AK$4:CN$104,46,0),"0"),IFERROR(VLOOKUP($A137,'Season 4'!AK$4:CN$104,46,0),"0"),
IFERROR(VLOOKUP($A137,'Season 5'!AK$4:CN$104,46,0),"0"),IFERROR(VLOOKUP($A137,'Season 6'!AK$4:CN$104,46,0),"0"),
IFERROR(VLOOKUP($A137,'Season 7'!AK$4:CN$104,46,0),"0"),IFERROR(VLOOKUP($A137,'Season 8'!AK$4:CN$104,46,0),"0"),
IFERROR(VLOOKUP($A137,'Season 9'!AK$4:CN$104,46,0),"0"),IFERROR(VLOOKUP($A137,'Season 10'!AK$4:CN$104,46,0),"0"),
IFERROR(VLOOKUP($A137,'Season 11'!AK$4:CN$104,46,0),"0"),IFERROR(VLOOKUP($A137,'Season 12'!AK$4:CN$104,46,0),"0"),
IFERROR(VLOOKUP($A137,'Season 13'!AK$4:CN$104,46,0),"0"),IFERROR(VLOOKUP($A137,'Season 14'!AK$4:CN$104,46,0),"0"),IFERROR(VLOOKUP($A137,'Season 15'!AK$4:CN$104,46,0),"0"),)</f>
        <v>0</v>
      </c>
      <c r="AT137" s="402">
        <f>SUM(IFERROR(VLOOKUP($A137,'Season 1'!AJ$4:CM$104,47,0),"0"),IFERROR(VLOOKUP($A137,'Season 2'!AK$4:CN$104,47,0),"0"),
IFERROR(VLOOKUP($A137,'Season 3'!AK$4:CN$104,47,0),"0"),IFERROR(VLOOKUP($A137,'Season 4'!AK$4:CN$104,47,0),"0"),
IFERROR(VLOOKUP($A137,'Season 5'!AK$4:CN$104,47,0),"0"),IFERROR(VLOOKUP($A137,'Season 6'!AK$4:CN$104,47,0),"0"),
IFERROR(VLOOKUP($A137,'Season 7'!AK$4:CN$104,47,0),"0"),IFERROR(VLOOKUP($A137,'Season 8'!AK$4:CN$104,47,0),"0"),
IFERROR(VLOOKUP($A137,'Season 9'!AK$4:CN$104,47,0),"0"),IFERROR(VLOOKUP($A137,'Season 10'!AK$4:CN$104,47,0),"0"),
IFERROR(VLOOKUP($A137,'Season 11'!AK$4:CN$104,47,0),"0"),IFERROR(VLOOKUP($A137,'Season 12'!AK$4:CN$104,47,0),"0"),
IFERROR(VLOOKUP($A137,'Season 13'!AK$4:CN$104,47,0),"0"),IFERROR(VLOOKUP($A137,'Season 14'!AK$4:CN$104,47,0),"0"),IFERROR(VLOOKUP($A137,'Season 15'!AK$4:CN$104,47,0),"0"),)</f>
        <v>0</v>
      </c>
      <c r="AU137" s="403">
        <f>SUM(IFERROR(VLOOKUP($A137,'Season 3'!AK$4:CN$104,48,0),"0"),IFERROR(VLOOKUP($A137,'Season 4'!AK$4:CN$104,48,0),"0"),
IFERROR(VLOOKUP($A137,'Season 5'!AK$4:CN$104,48,0),"0"),IFERROR(VLOOKUP($A137,'Season 6'!AK$4:CN$104,48,0),"0"),
IFERROR(VLOOKUP($A137,'Season 7'!AK$4:CN$104,48,0),"0"),IFERROR(VLOOKUP($A137,'Season 8'!AK$4:CN$104,48,0),"0"),
IFERROR(VLOOKUP($A137,'Season 9'!AK$4:CN$104,48,0),"0"),IFERROR(VLOOKUP($A137,'Season 10'!AK$4:CN$104,48,0),"0"),
IFERROR(VLOOKUP($A137,'Season 11'!AK$4:CN$104,48,0),"0"),IFERROR(VLOOKUP($A137,'Season 12'!AK$4:CN$104,48,0),"0"),
IFERROR(VLOOKUP($A137,'Season 13'!AK$4:CN$104,48,0),"0"),IFERROR(VLOOKUP($A137,'Season 14'!AK$4:CN$104,48,0),"0"),IFERROR(VLOOKUP($A137,'Season 15'!AK$4:CN$104,48,0),"0"),)</f>
        <v>0</v>
      </c>
      <c r="AV137" s="398">
        <f>SUM(IFERROR(VLOOKUP($A137,'Season 3'!AK$4:CN$104,49,0),"0"),IFERROR(VLOOKUP($A137,'Season 4'!AK$4:CN$104,49,0),"0"),
IFERROR(VLOOKUP($A137,'Season 5'!AK$4:CN$104,49,0),"0"),IFERROR(VLOOKUP($A137,'Season 6'!AK$4:CN$104,49,0),"0"),
IFERROR(VLOOKUP($A137,'Season 7'!AK$4:CN$104,49,0),"0"),IFERROR(VLOOKUP($A137,'Season 8'!AK$4:CN$104,49,0),"0"),
IFERROR(VLOOKUP($A137,'Season 9'!AK$4:CN$104,49,0),"0"),IFERROR(VLOOKUP($A137,'Season 10'!AK$4:CN$104,49,0),"0"),
IFERROR(VLOOKUP($A137,'Season 11'!AK$4:CN$104,49,0),"0"),IFERROR(VLOOKUP($A137,'Season 12'!AK$4:CN$104,49,0),"0"),
IFERROR(VLOOKUP($A137,'Season 13'!AK$4:CN$104,49,0),"0"),IFERROR(VLOOKUP($A137,'Season 14'!AK$4:CN$104,49,0),"0"),IFERROR(VLOOKUP($A137,'Season 15'!AK$4:CN$104,49,0),"0"),)</f>
        <v>0</v>
      </c>
      <c r="AW137" s="518">
        <f>SUM(IFERROR(VLOOKUP($A137,'Season 3'!AK$4:CN$104,50,0),"0"),IFERROR(VLOOKUP($A137,'Season 4'!AK$4:CN$104,50,0),"0"),
IFERROR(VLOOKUP($A137,'Season 5'!AK$4:CN$104,50,0),"0"),IFERROR(VLOOKUP($A137,'Season 6'!AK$4:CN$104,50,0),"0"),
IFERROR(VLOOKUP($A137,'Season 7'!AK$4:CN$104,50,0),"0"),IFERROR(VLOOKUP($A137,'Season 8'!AK$4:CN$104,50,0),"0"),
IFERROR(VLOOKUP($A137,'Season 9'!AK$4:CN$104,50,0),"0"),IFERROR(VLOOKUP($A137,'Season 10'!AK$4:CN$104,50,0),"0"),
IFERROR(VLOOKUP($A137,'Season 11'!AK$4:CN$104,50,0),"0"),IFERROR(VLOOKUP($A137,'Season 12'!AK$4:CN$104,50,0),"0"),
IFERROR(VLOOKUP($A137,'Season 13'!AK$4:CN$104,50,0),"0"),IFERROR(VLOOKUP($A137,'Season 14'!AK$4:CN$104,50,0),"0"),IFERROR(VLOOKUP($A137,'Season 15'!AK$4:CN$104,50,0),"0"),)</f>
        <v>0</v>
      </c>
      <c r="AX137" s="21">
        <f>SUM(IFERROR(VLOOKUP($A137,'Season 3'!AK$4:CN$104,51,0),"0"),IFERROR(VLOOKUP($A137,'Season 4'!AK$4:CN$104,51,0),"0"),
IFERROR(VLOOKUP($A137,'Season 5'!AK$4:CN$104,51,0),"0"),IFERROR(VLOOKUP($A137,'Season 6'!AK$4:CN$104,51,0),"0"),
IFERROR(VLOOKUP($A137,'Season 7'!AK$4:CN$104,51,0),"0"),IFERROR(VLOOKUP($A137,'Season 8'!AK$4:CN$104,51,0),"0"),
IFERROR(VLOOKUP($A137,'Season 9'!AK$4:CN$104,51,0),"0"),IFERROR(VLOOKUP($A137,'Season 10'!AK$4:CN$104,51,0),"0"),
IFERROR(VLOOKUP($A137,'Season 11'!AK$4:CN$104,51,0),"0"),IFERROR(VLOOKUP($A137,'Season 12'!AK$4:CN$104,51,0),"0"),
IFERROR(VLOOKUP($A137,'Season 13'!AK$4:CN$104,51,0),"0"),IFERROR(VLOOKUP($A137,'Season 14'!AK$4:CN$104,51,0),"0"),IFERROR(VLOOKUP($A137,'Season 15'!AK$4:CN$104,51,0),"0"),)</f>
        <v>0</v>
      </c>
      <c r="AY137" s="402">
        <f>SUM(IFERROR(VLOOKUP($A137,'Season 3'!AK$4:CN$104,52,0),"0"),IFERROR(VLOOKUP($A137,'Season 4'!AK$4:CN$104,52,0),"0"),
IFERROR(VLOOKUP($A137,'Season 5'!AK$4:CN$104,52,0),"0"),IFERROR(VLOOKUP($A137,'Season 6'!AK$4:CN$104,52,0),"0"),
IFERROR(VLOOKUP($A137,'Season 7'!AK$4:CN$104,52,0),"0"),IFERROR(VLOOKUP($A137,'Season 8'!AK$4:CN$104,52,0),"0"),
IFERROR(VLOOKUP($A137,'Season 9'!AK$4:CN$104,52,0),"0"),IFERROR(VLOOKUP($A137,'Season 10'!AK$4:CN$104,52,0),"0"),
IFERROR(VLOOKUP($A137,'Season 11'!AK$4:CN$104,52,0),"0"),IFERROR(VLOOKUP($A137,'Season 12'!AK$4:CN$104,52,0),"0"),
IFERROR(VLOOKUP($A137,'Season 13'!AK$4:CN$104,52,0),"0"),IFERROR(VLOOKUP($A137,'Season 14'!AK$4:CN$104,52,0),"0"),IFERROR(VLOOKUP($A137,'Season 15'!AK$4:CN$104,52,0),"0"),)</f>
        <v>0</v>
      </c>
      <c r="AZ137" s="403">
        <f>SUM(IFERROR(VLOOKUP($A137,'Season 1'!AJ$4:CM$104,38,0),"0"),IFERROR(VLOOKUP($A137,'Season 2'!AK$4:CN$104,48,0),"0"),)</f>
        <v>0</v>
      </c>
      <c r="BA137" s="398">
        <f>SUM(IFERROR(VLOOKUP($A137,'Season 1'!AJ$4:CM$104,39,0),"0"),IFERROR(VLOOKUP($A137,'Season 2'!AK$4:CN$104,49,0),"0"),)</f>
        <v>0</v>
      </c>
      <c r="BB137" s="518">
        <f>SUM(IFERROR(VLOOKUP($A137,'Season 1'!AJ$4:CM$104,40,0),"0"),IFERROR(VLOOKUP($A137,'Season 2'!AK$4:CN$104,50,0),"0"),)</f>
        <v>0</v>
      </c>
      <c r="BC137" s="21">
        <f>SUM(IFERROR(VLOOKUP($A137,'Season 1'!AJ$4:CM$104,41,0),"0"),IFERROR(VLOOKUP($A137,'Season 2'!AK$4:CN$104,51,0),"0"),)</f>
        <v>0</v>
      </c>
      <c r="BD137" s="402">
        <f>SUM(IFERROR(VLOOKUP($A137,'Season 1'!AJ$4:CM$104,42,0),"0"),IFERROR(VLOOKUP($A137,'Season 2'!AK$4:CN$104,52,0),"0"),)</f>
        <v>0</v>
      </c>
      <c r="BE137" s="561">
        <f>SUM(
IFERROR(VLOOKUP($A137,'Season 1'!AJ$4:CM$104,48,0),"0"),IFERROR(VLOOKUP($A137,'Season 2'!AK$4:CN$104,53,0),"0"),
IFERROR(VLOOKUP($A137,'Season 3'!AK$4:CN$104,53,0),"0"),IFERROR(VLOOKUP($A137,'Season 4'!AK$4:CN$104,53,0),"0"),
IFERROR(VLOOKUP($A137,'Season 5'!AK$4:CN$104,53,0),"0"),IFERROR(VLOOKUP($A137,'Season 6'!AK$4:CN$104,53,0),"0"),
IFERROR(VLOOKUP($A137,'Season 7'!AK$4:CN$104,53,0),"0"),IFERROR(VLOOKUP($A137,'Season 8'!AK$4:CN$104,53,0),"0"),
IFERROR(VLOOKUP($A137,'Season 9'!AK$4:CN$104,53,0),"0"),IFERROR(VLOOKUP($A137,'Season 10'!AK$4:CN$104,53,0),"0"),
IFERROR(VLOOKUP($A137,'Season 11'!AK$4:CN$104,53,0),"0"),IFERROR(VLOOKUP($A137,'Season 12'!AK$4:CN$104,53,0),"0"),
IFERROR(VLOOKUP($A137,'Season 13'!AK$4:CN$104,53,0),"0"),IFERROR(VLOOKUP($A137,'Season 14'!AK$4:CN$104,53,0),"0"),IFERROR(VLOOKUP($A137,'Season 15'!AK$4:CN$104,53,0),"0"),)</f>
        <v>0</v>
      </c>
      <c r="BF137" s="562">
        <f>SUM(
IFERROR(VLOOKUP($A137,'Season 1'!AJ$4:CM$104,49,0),"0"),IFERROR(VLOOKUP($A137,'Season 2'!AK$4:CN$104,54,0),"0"),
IFERROR(VLOOKUP($A137,'Season 3'!AK$4:CN$104,54,0),"0"),IFERROR(VLOOKUP($A137,'Season 4'!AK$4:CN$104,54,0),"0"),
IFERROR(VLOOKUP($A137,'Season 5'!AK$4:CN$104,54,0),"0"),IFERROR(VLOOKUP($A137,'Season 6'!AK$4:CN$104,54,0),"0"),
IFERROR(VLOOKUP($A137,'Season 7'!AK$4:CN$104,54,0),"0"),IFERROR(VLOOKUP($A137,'Season 8'!AK$4:CN$104,54,0),"0"),
IFERROR(VLOOKUP($A137,'Season 9'!AK$4:CN$104,54,0),"0"),IFERROR(VLOOKUP($A137,'Season 10'!AK$4:CN$104,54,0),"0"),
IFERROR(VLOOKUP($A137,'Season 11'!AK$4:CN$104,540),"0"),IFERROR(VLOOKUP($A137,'Season 12'!AK$4:CN$104,54,0),"0"),
IFERROR(VLOOKUP($A137,'Season 13'!AK$4:CN$104,54,0),"0"),IFERROR(VLOOKUP($A137,'Season 14'!AK$4:CN$104,54,0),"0"),IFERROR(VLOOKUP($A137,'Season 15'!AK$4:CN$104,54,0),"0"),)</f>
        <v>0</v>
      </c>
      <c r="BG137" s="529" t="e">
        <f t="shared" si="5"/>
        <v>#DIV/0!</v>
      </c>
      <c r="BI137" s="553"/>
      <c r="BJ137" s="553"/>
      <c r="BK137" s="553"/>
      <c r="BL137" s="553"/>
      <c r="BM137" s="553"/>
      <c r="BN137" s="553"/>
      <c r="BO137" s="822"/>
      <c r="BP137" s="822"/>
      <c r="BQ137" s="822"/>
      <c r="BR137" s="822"/>
      <c r="BS137" s="12" t="str">
        <f>IFERROR(VLOOKUP($A137,'Season 1'!$AJ$4:$CM$104,50,0),"0")</f>
        <v>0</v>
      </c>
      <c r="BT137" s="12" t="str">
        <f>IFERROR(VLOOKUP($A137,'Season 1'!$AJ$4:$CM$104,51,0),"0")</f>
        <v>0</v>
      </c>
      <c r="BU137" s="12" t="str">
        <f>IFERROR(VLOOKUP($A137,'Season 2'!$AK$4:$CN$104,55,0),"0")</f>
        <v>0</v>
      </c>
      <c r="BV137" s="12" t="str">
        <f>IFERROR(VLOOKUP($A137,'Season 2'!$AK$4:$CN$104,56,0),"0")</f>
        <v>0</v>
      </c>
      <c r="BW137" s="12" t="str">
        <f>IFERROR(VLOOKUP($A137,'Season 3'!$AK$4:$CN$104,55,0),"0")</f>
        <v>0</v>
      </c>
      <c r="BX137" s="12" t="str">
        <f>IFERROR(VLOOKUP($A137,'Season 3'!$AK$4:$CN$104,56,0),"0")</f>
        <v>0</v>
      </c>
      <c r="BY137" s="12" t="str">
        <f>IFERROR(VLOOKUP($A137,'Season 4'!$AK$4:$CN$104,55,0),"0")</f>
        <v>0</v>
      </c>
      <c r="BZ137" s="12" t="str">
        <f>IFERROR(VLOOKUP($A137,'Season 4'!$AK$4:$CN$104,56,0),"0")</f>
        <v>0</v>
      </c>
      <c r="CA137" s="12" t="str">
        <f>IFERROR(VLOOKUP($A137,'Season 5'!$AK$4:$CN$104,55,0),"0")</f>
        <v>0</v>
      </c>
      <c r="CB137" s="12" t="str">
        <f>IFERROR(VLOOKUP($A137,'Season 5'!$AK$4:$CN$104,56,0),"0")</f>
        <v>0</v>
      </c>
      <c r="CC137" s="12" t="str">
        <f>IFERROR(VLOOKUP($A137,'Season 6'!$AK$4:$CN$104,55,0),"0")</f>
        <v>0</v>
      </c>
      <c r="CD137" s="12" t="str">
        <f>IFERROR(VLOOKUP($A137,'Season 6'!$AK$4:$CN$104,56,0),"0")</f>
        <v>0</v>
      </c>
      <c r="CE137" s="12" t="str">
        <f>IFERROR(VLOOKUP($A137,'Season 7'!$AK$4:$CN$104,55,0),"0")</f>
        <v>0</v>
      </c>
      <c r="CF137" s="12" t="str">
        <f>IFERROR(VLOOKUP($A137,'Season 7'!$AK$4:$CN$104,56,0),"0")</f>
        <v>0</v>
      </c>
      <c r="CG137" s="12" t="str">
        <f>IFERROR(VLOOKUP($A137,'Season 8'!$AK$4:$CN$104,55,0),"0")</f>
        <v>0</v>
      </c>
      <c r="CH137" s="12" t="str">
        <f>IFERROR(VLOOKUP($A137,'Season 8'!$AK$4:$CN$104,56,0),"0")</f>
        <v>0</v>
      </c>
      <c r="CI137" s="12" t="str">
        <f>IFERROR(VLOOKUP($A137,'Season 9'!$AK$4:$CN$104,55,0),"0")</f>
        <v>0</v>
      </c>
      <c r="CJ137" s="12" t="str">
        <f>IFERROR(VLOOKUP($A137,'Season 9'!$AK$4:$CN$104,56,0),"0")</f>
        <v>0</v>
      </c>
      <c r="CK137" s="12" t="str">
        <f>IFERROR(VLOOKUP($A137,'Season 10'!$AK$4:$CN$104,55,0),"0")</f>
        <v>0</v>
      </c>
      <c r="CL137" s="12" t="str">
        <f>IFERROR(VLOOKUP($A137,'Season 10'!$AK$4:$CN$104,56,0),"0")</f>
        <v>0</v>
      </c>
      <c r="CM137" s="12" t="str">
        <f>IFERROR(VLOOKUP($A137,'Season 11'!$AK$4:$CN$104,55,0),"0")</f>
        <v>0</v>
      </c>
      <c r="CN137" s="12" t="str">
        <f>IFERROR(VLOOKUP($A137,'Season 11'!$AK$4:$CN$104,56,0),"0")</f>
        <v>0</v>
      </c>
      <c r="CO137" s="12" t="str">
        <f>IFERROR(VLOOKUP($A137,'Season 12'!$AK$4:$CN$104,55,0),"0")</f>
        <v>0</v>
      </c>
      <c r="CP137" s="12" t="str">
        <f>IFERROR(VLOOKUP($A137,'Season 12'!$AK$4:$CN$104,56,0),"0")</f>
        <v>0</v>
      </c>
      <c r="CQ137" s="12" t="str">
        <f>IFERROR(VLOOKUP($A137,'Season 13'!$AK$4:$CN$104,55,0),"0")</f>
        <v>0</v>
      </c>
      <c r="CR137" s="12" t="str">
        <f>IFERROR(VLOOKUP($A137,'Season 13'!$AK$4:$CN$104,56,0),"0")</f>
        <v>0</v>
      </c>
      <c r="CS137" s="12" t="str">
        <f>IFERROR(VLOOKUP($A137,'Season 14'!$AK$4:$CN$104,55,0),"0")</f>
        <v>0</v>
      </c>
      <c r="CT137" s="12" t="str">
        <f>IFERROR(VLOOKUP($A137,'Season 14'!$AK$4:$CN$104,56,0),"0")</f>
        <v>0</v>
      </c>
      <c r="CU137" s="12" t="str">
        <f>IFERROR(VLOOKUP($A137,'Season 15'!$AK$4:$CN$104,55,0),"0")</f>
        <v>0</v>
      </c>
      <c r="CV137" s="12" t="str">
        <f>IFERROR(VLOOKUP($A137,'Season 15'!$AK$4:$CN$104,56,0),"0")</f>
        <v>0</v>
      </c>
    </row>
    <row r="138" spans="1:100" x14ac:dyDescent="0.25">
      <c r="A138" s="2" t="s">
        <v>35</v>
      </c>
      <c r="B138" s="516" t="str">
        <f>IFERROR(VLOOKUP('Data Totals'!A138,'Season 1'!AJ$4:CH$104,2,FALSE),IFERROR(VLOOKUP('Data Totals'!A138,'Season 2'!AK$4:CI$104,2,FALSE),IFERROR(VLOOKUP('Data Totals'!A138,'Season 3'!AK$4:CI$104,2,FALSE),IFERROR(VLOOKUP('Data Totals'!A138,'Season 4'!AK$4:CI$104,2,FALSE),IFERROR(VLOOKUP('Data Totals'!A138,'Season 5'!AK$4:CI$104,2,FALSE),IFERROR(VLOOKUP('Data Totals'!A138,'Season 6'!AK$4:CI$104,2,FALSE),IFERROR(VLOOKUP('Data Totals'!A138,'Season 7'!AK$4:CI$104,2,FALSE),IFERROR(VLOOKUP('Data Totals'!A138,'Season 8'!AK$4:CI$104,2,FALSE),IFERROR(VLOOKUP('Data Totals'!A138,'Season 9'!AK$4:CI$104,2,FALSE),IFERROR(VLOOKUP('Data Totals'!A138,'Season 10'!AK$4:CI$104,2,FALSE),IFERROR(VLOOKUP('Data Totals'!A138,'Season 11'!AK$4:CI$104,2,FALSE),IFERROR(VLOOKUP('Data Totals'!A138,'Season 12'!AK$4:CI$104,2,FALSE),IFERROR(VLOOKUP('Data Totals'!A138,'Season 13'!AK$4:CI$104,2,FALSE),IFERROR(VLOOKUP('Data Totals'!A138,'Season 14'!AK$4:CI$104,2,FALSE),IFERROR(VLOOKUP('Data Totals'!A138,'Season 15'!AK$4:CI$104,2,FALSE),"N/A")))))))))))))))</f>
        <v>N/A</v>
      </c>
      <c r="C138" s="517" t="str">
        <f>IFERROR(VLOOKUP('Data Totals'!A138,'Season 1'!AJ$4:CH$104,3,FALSE),IFERROR(VLOOKUP('Data Totals'!A138,'Season 2'!AK$4:CI$104,3,FALSE),IFERROR(VLOOKUP('Data Totals'!A138,'Season 3'!AK$4:CI$104,3,FALSE),IFERROR(VLOOKUP('Data Totals'!A138,'Season 4'!AK$4:CI$104,3,FALSE),IFERROR(VLOOKUP('Data Totals'!A138,'Season 5'!AK$4:CI$104,3,FALSE),IFERROR(VLOOKUP('Data Totals'!A138,'Season 6'!AK$4:CI$104,3,FALSE),IFERROR(VLOOKUP('Data Totals'!A138,'Season 7'!AK$4:CI$104,3,FALSE),IFERROR(VLOOKUP('Data Totals'!A138,'Season 8'!AK$4:CI$104,3,FALSE),IFERROR(VLOOKUP('Data Totals'!A138,'Season 9'!AK$4:CI$104,3,FALSE),IFERROR(VLOOKUP('Data Totals'!A138,'Season 10'!AK$4:CI$104,3,FALSE),IFERROR(VLOOKUP('Data Totals'!A138,'Season 11'!AK$4:CI$104,3,FALSE),IFERROR(VLOOKUP('Data Totals'!A138,'Season 12'!AK$4:CI$104,3,FALSE),IFERROR(VLOOKUP('Data Totals'!A138,'Season 13'!AK$4:CI$104,3,FALSE),IFERROR(VLOOKUP('Data Totals'!A138,'Season 14'!AK$4:CI$104,3,FALSE),IFERROR(VLOOKUP('Data Totals'!A138,'Season 15'!AK$4:CI$104,3,FALSE),"N/A")))))))))))))))</f>
        <v>N/A</v>
      </c>
      <c r="D138" s="517" t="str">
        <f>IFERROR(VLOOKUP('Data Totals'!A138,'Season 15'!AK$4:CI$104,4,FALSE),IFERROR(VLOOKUP('Data Totals'!A138,'Season 14'!AK$4:CI$104,4,FALSE),IFERROR(VLOOKUP('Data Totals'!A138,'Season 13'!AK$4:CI$104,4,FALSE),IFERROR(VLOOKUP('Data Totals'!A138,'Season 12'!AK$4:CI$104,4,FALSE),IFERROR(VLOOKUP('Data Totals'!A138,'Season 11'!AK$4:CI$104,4,FALSE),IFERROR(VLOOKUP('Data Totals'!A138,'Season 10'!AK$4:CI$104,4,FALSE),IFERROR(VLOOKUP('Data Totals'!A138,'Season 9'!AK$4:CI$104,4,FALSE),IFERROR(VLOOKUP('Data Totals'!A138,'Season 8'!AK$4:CI$104,4,FALSE),IFERROR(VLOOKUP('Data Totals'!A138,'Season 7'!AK$4:CI$104,4,FALSE),IFERROR(VLOOKUP('Data Totals'!A138,'Season 6'!AK$4:CI$104,4,FALSE),IFERROR(VLOOKUP('Data Totals'!A138,'Season 5'!AK$4:CI$104,4,FALSE),IFERROR(VLOOKUP('Data Totals'!A138,'Season 4'!AK$4:CI$104,4,FALSE),IFERROR(VLOOKUP('Data Totals'!A138,'Season 3'!AK$4:CI$104,4,FALSE),IFERROR(VLOOKUP('Data Totals'!A138,'Season 2'!AK$4:CI$104,4,FALSE),IFERROR(VLOOKUP('Data Totals'!A138,'Season 1'!AJ$4:CH$104,4,FALSE),"N/A")))))))))))))))</f>
        <v>N/A</v>
      </c>
      <c r="E138" s="517" t="e">
        <f t="shared" si="4"/>
        <v>#VALUE!</v>
      </c>
      <c r="F138" s="398">
        <f>SUM(IFERROR(VLOOKUP(A138,BI$3:BN$152,2,0),"0"),
IFERROR(VLOOKUP(A138,'Season 1'!AJ$4:CM$104,7,0),"0"),IFERROR(VLOOKUP(A138,'Season 2'!AK$4:CN$104,7,0),"0"),
IFERROR(VLOOKUP(A138,'Season 3'!AK$4:CN$104,7,0),"0"),IFERROR(VLOOKUP(A138,'Season 4'!AK$4:CN$104,7,0),"0"),
IFERROR(VLOOKUP(A138,'Season 5'!AK$4:CN$104,7,0),"0"),IFERROR(VLOOKUP(A138,'Season 6'!AK$4:CN$104,7,0),"0"),
IFERROR(VLOOKUP(A138,'Season 7'!AK$4:CN$104,7,0),"0"),IFERROR(VLOOKUP(A138,'Season 8'!AK$4:CN$104,7,0),"0"),
IFERROR(VLOOKUP(A138,'Season 9'!AK$4:CN$104,7,0),"0"),IFERROR(VLOOKUP(A138,'Season 10'!AK$4:CN$104,7,0),"0"),
IFERROR(VLOOKUP(A138,'Season 11'!AK$4:CN$104,7,0),"0"),IFERROR(VLOOKUP(A138,'Season 12'!AK$4:CN$104,7,0),"0"),
IFERROR(VLOOKUP(A138,'Season 13'!AK$4:CN$104,7,0),"0"),IFERROR(VLOOKUP(A138,'Season 14'!AK$4:CN$104,7,0),"0"),IFERROR(VLOOKUP(A138,'Season 15'!AK$4:CN$104,7,0),"0"),)</f>
        <v>0</v>
      </c>
      <c r="G138" s="398">
        <f>SUM(
IFERROR(VLOOKUP(A138,'Season 1'!AJ$4:CM$104,8,0),"0"),IFERROR(VLOOKUP(A138,'Season 2'!AK$4:CN$104,8,0),"0"),
IFERROR(VLOOKUP(A138,'Season 3'!AK$4:CN$104,8,0),"0"),IFERROR(VLOOKUP(A138,'Season 4'!AK$4:CN$104,8,0),"0"),
IFERROR(VLOOKUP(A138,'Season 5'!AK$4:CN$104,8,0),"0"),IFERROR(VLOOKUP(A138,'Season 6'!AK$4:CN$104,8,0),"0"),
IFERROR(VLOOKUP(A138,'Season 7'!AK$4:CN$104,8,0),"0"),IFERROR(VLOOKUP(A138,'Season 8'!AK$4:CN$104,8,0),"0"),
IFERROR(VLOOKUP(A138,'Season 9'!AK$4:CN$104,8,0),"0"),IFERROR(VLOOKUP(A138,'Season 10'!AK$4:CN$104,8,0),"0"),
IFERROR(VLOOKUP(A138,'Season 11'!AK$4:CN$104,8,0),"0"),IFERROR(VLOOKUP(A138,'Season 12'!AK$4:CN$104,8,0),"0"),
IFERROR(VLOOKUP(A138,'Season 13'!AK$4:CN$104,8,0),"0"),IFERROR(VLOOKUP(A138,'Season 14'!AK$4:CN$104,8,0),"0"),IFERROR(VLOOKUP(A138,'Season 15'!AK$4:CN$104,8,0),"0"),)</f>
        <v>0</v>
      </c>
      <c r="H138" s="329">
        <f>SUM(
IFERROR(VLOOKUP(A138,'Season 1'!AJ$4:CM$104,9,0),"0"),IFERROR(VLOOKUP(A138,'Season 2'!AK$4:CN$104,9,0),"0"),
IFERROR(VLOOKUP(A138,'Season 3'!AK$4:CN$104,9,0),"0"),IFERROR(VLOOKUP(A138,'Season 4'!AK$4:CN$104,9,0),"0"),
IFERROR(VLOOKUP(A138,'Season 5'!AK$4:CN$104,9,0),"0"),IFERROR(VLOOKUP(A138,'Season 6'!AK$4:CN$104,9,0),"0"),
IFERROR(VLOOKUP(A138,'Season 7'!AK$4:CN$104,9,0),"0"),IFERROR(VLOOKUP(A138,'Season 8'!AK$4:CN$104,9,0),"0"),
IFERROR(VLOOKUP(A138,'Season 9'!AK$4:CN$104,9,0),"0"),IFERROR(VLOOKUP(A138,'Season 10'!AK$4:CN$104,9,0),"0"),
IFERROR(VLOOKUP(A138,'Season 11'!AK$4:CN$104,9,0),"0"),IFERROR(VLOOKUP(A138,'Season 12'!AK$4:CN$104,9,0),"0"),
IFERROR(VLOOKUP(A138,'Season 13'!AK$4:CN$104,9,0),"0"),IFERROR(VLOOKUP(A138,'Season 14'!AK$4:CN$104,9,0),"0"),IFERROR(VLOOKUP(A138,'Season 15'!AK$4:CN$104,9,0),"0"),)</f>
        <v>0</v>
      </c>
      <c r="I138" s="518">
        <f>SUM(
IFERROR(VLOOKUP(A138,'Season 1'!AJ$4:CM$104,10,0),"0"),IFERROR(VLOOKUP(A138,'Season 2'!AK$4:CN$104,10,0),"0"),
IFERROR(VLOOKUP(A138,'Season 3'!AK$4:CN$104,10,0),"0"),IFERROR(VLOOKUP(A138,'Season 4'!AK$4:CN$104,10,0),"0"),
IFERROR(VLOOKUP(A138,'Season 5'!AK$4:CN$104,10,0),"0"),IFERROR(VLOOKUP(A138,'Season 6'!AK$4:CN$104,10,0),"0"),
IFERROR(VLOOKUP(A138,'Season 7'!AK$4:CN$104,10,0),"0"),IFERROR(VLOOKUP(A138,'Season 8'!AK$4:CN$104,10,0),"0"),
IFERROR(VLOOKUP(A138,'Season 9'!AK$4:CN$104,10,0),"0"),IFERROR(VLOOKUP(A138,'Season 10'!AK$4:CN$104,10,0),"0"),
IFERROR(VLOOKUP(A138,'Season 11'!AK$4:CN$104,10,0),"0"),IFERROR(VLOOKUP(A138,'Season 12'!AK$4:CN$104,10,0),"0"),
IFERROR(VLOOKUP(A138,'Season 13'!AK$4:CN$104,10,0),"0"),IFERROR(VLOOKUP(A138,'Season 14'!AK$4:CN$104,10,0),"0"),IFERROR(VLOOKUP(A138,'Season 15'!AK$4:CN$104,10,0),"0"),)</f>
        <v>0</v>
      </c>
      <c r="J138" s="21">
        <f>SUM(IFERROR(VLOOKUP(A138,BI$3:BN$152,3,0),"0"),
IFERROR(VLOOKUP(A138,'Season 1'!AJ$4:CM$104,11,0),"0"),IFERROR(VLOOKUP(A138,'Season 2'!AK$4:CN$104,11,0),"0"),
IFERROR(VLOOKUP(A138,'Season 3'!AK$4:CN$104,11,0),"0"),IFERROR(VLOOKUP(A138,'Season 4'!AK$4:CN$104,11,0),"0"),
IFERROR(VLOOKUP(A138,'Season 5'!AK$4:CN$104,11,0),"0"),IFERROR(VLOOKUP(A138,'Season 6'!AK$4:CN$104,11,0),"0"),
IFERROR(VLOOKUP(A138,'Season 7'!AK$4:CN$104,11,0),"0"),IFERROR(VLOOKUP(A138,'Season 8'!AK$4:CN$104,11,0),"0"),
IFERROR(VLOOKUP(A138,'Season 9'!AK$4:CN$104,11,0),"0"),IFERROR(VLOOKUP(A138,'Season 10'!AK$4:CN$104,11,0),"0"),
IFERROR(VLOOKUP(A138,'Season 11'!AK$4:CN$104,11,0),"0"),IFERROR(VLOOKUP(A138,'Season 12'!AK$4:CN$104,11,0),"0"),
IFERROR(VLOOKUP(A138,'Season 13'!AK$4:CN$104,11,0),"0"),IFERROR(VLOOKUP(A138,'Season 14'!AK$4:CN$104,11,0),"0"),IFERROR(VLOOKUP(A138,'Season 15'!AK$4:CN$104,11,0),"0"),)</f>
        <v>0</v>
      </c>
      <c r="K138" s="402">
        <f>SUM(IFERROR(VLOOKUP($A138,BI$3:BN$152,4,0),"0"),
IFERROR(VLOOKUP($A138,'Season 1'!AJ$4:CM$104,12,0),"0"),IFERROR(VLOOKUP($A138,'Season 2'!AK$4:CN$104,12,0),"0"),
IFERROR(VLOOKUP($A138,'Season 3'!AK$4:CN$104,12,0),"0"),IFERROR(VLOOKUP($A138,'Season 4'!AK$4:CN$104,12,0),"0"),
IFERROR(VLOOKUP($A138,'Season 5'!AK$4:CN$104,12,0),"0"),IFERROR(VLOOKUP($A138,'Season 6'!AK$4:CN$104,12,0),"0"),
IFERROR(VLOOKUP($A138,'Season 7'!AK$4:CN$104,12,0),"0"),IFERROR(VLOOKUP($A138,'Season 8'!AK$4:CN$104,12,0),"0"),
IFERROR(VLOOKUP($A138,'Season 9'!AK$4:CN$104,12,0),"0"),IFERROR(VLOOKUP($A138,'Season 10'!AK$4:CN$104,12,0),"0"),
IFERROR(VLOOKUP($A138,'Season 11'!AK$4:CN$104,12,0),"0"),IFERROR(VLOOKUP($A138,'Season 12'!AK$4:CN$104,12,0),"0"),
IFERROR(VLOOKUP($A138,'Season 13'!AK$4:CN$104,12,0),"0"),IFERROR(VLOOKUP($A138,'Season 14'!AK$4:CN$104,12,0),"0"),IFERROR(VLOOKUP(A138,'Season 15'!AK$4:CN$104,12,0),"0"),)</f>
        <v>0</v>
      </c>
      <c r="L138" s="403">
        <f>SUM(
IFERROR(VLOOKUP($A138,'Season 1'!AJ$4:CM$104,13,0),"0"),IFERROR(VLOOKUP($A138,'Season 2'!AK$4:CN$104,13,0),"0"),
IFERROR(VLOOKUP($A138,'Season 3'!AK$4:CN$104,13,0),"0"),IFERROR(VLOOKUP($A138,'Season 4'!AK$4:CN$104,13,0),"0"),
IFERROR(VLOOKUP($A138,'Season 5'!AK$4:CN$104,13,0),"0"),IFERROR(VLOOKUP($A138,'Season 6'!AK$4:CN$104,13,0),"0"),
IFERROR(VLOOKUP($A138,'Season 7'!AK$4:CN$104,13,0),"0"),IFERROR(VLOOKUP($A138,'Season 8'!AK$4:CN$104,13,0),"0"),
IFERROR(VLOOKUP($A138,'Season 9'!AK$4:CN$104,13,0),"0"),IFERROR(VLOOKUP($A138,'Season 10'!AK$4:CN$104,13,0),"0"),
IFERROR(VLOOKUP($A138,'Season 11'!AK$4:CN$104,13,0),"0"),IFERROR(VLOOKUP($A138,'Season 12'!AK$4:CN$104,13,0),"0"),
IFERROR(VLOOKUP($A138,'Season 13'!AK$4:CN$104,13,0),"0"),IFERROR(VLOOKUP($A138,'Season 14'!AK$4:CN$104,13,0),"0"),IFERROR(VLOOKUP(A138,'Season 15'!AK$4:CN$104,13,0),"0"),)</f>
        <v>0</v>
      </c>
      <c r="M138" s="398">
        <f>SUM(
IFERROR(VLOOKUP($A138,'Season 1'!AJ$4:CM$104,14,0),"0"),IFERROR(VLOOKUP($A138,'Season 2'!AK$4:CN$104,14,0),"0"),
IFERROR(VLOOKUP($A138,'Season 3'!AK$4:CN$104,14,0),"0"),IFERROR(VLOOKUP($A138,'Season 4'!AK$4:CN$104,14,0),"0"),
IFERROR(VLOOKUP($A138,'Season 5'!AK$4:CN$104,14,0),"0"),IFERROR(VLOOKUP($A138,'Season 6'!AK$4:CN$104,14,0),"0"),
IFERROR(VLOOKUP($A138,'Season 7'!AK$4:CN$104,14,0),"0"),IFERROR(VLOOKUP($A138,'Season 8'!AK$4:CN$104,14,0),"0"),
IFERROR(VLOOKUP($A138,'Season 9'!AK$4:CN$104,14,0),"0"),IFERROR(VLOOKUP($A138,'Season 10'!AK$4:CN$104,14,0),"0"),
IFERROR(VLOOKUP($A138,'Season 11'!AK$4:CN$104,14,0),"0"),IFERROR(VLOOKUP($A138,'Season 12'!AK$4:CN$104,14,0),"0"),
IFERROR(VLOOKUP($A138,'Season 13'!AK$4:CN$104,14,0),"0"),IFERROR(VLOOKUP($A138,'Season 14'!AK$4:CN$104,14,0),"0"),IFERROR(VLOOKUP(A138,'Season 15'!AK$4:CN$104,14,0),"0"),)</f>
        <v>0</v>
      </c>
      <c r="N138" s="518">
        <f>SUM(
IFERROR(VLOOKUP($A138,'Season 1'!AJ$4:CM$104,15,0),"0"),IFERROR(VLOOKUP($A138,'Season 2'!AK$4:CN$104,15,0),"0"),
IFERROR(VLOOKUP($A138,'Season 3'!AK$4:CN$104,15,0),"0"),IFERROR(VLOOKUP($A138,'Season 4'!AK$4:CN$104,15,0),"0"),
IFERROR(VLOOKUP($A138,'Season 5'!AK$4:CN$104,15,0),"0"),IFERROR(VLOOKUP($A138,'Season 6'!AK$4:CN$104,15,0),"0"),
IFERROR(VLOOKUP($A138,'Season 7'!AK$4:CN$104,15,0),"0"),IFERROR(VLOOKUP($A138,'Season 8'!AK$4:CN$104,15,0),"0"),
IFERROR(VLOOKUP($A138,'Season 9'!AK$4:CN$104,15,0),"0"),IFERROR(VLOOKUP($A138,'Season 10'!AK$4:CN$104,15,0),"0"),
IFERROR(VLOOKUP($A138,'Season 11'!AK$4:CN$104,15,0),"0"),IFERROR(VLOOKUP($A138,'Season 12'!AK$4:CN$104,15,0),"0"),
IFERROR(VLOOKUP($A138,'Season 13'!AK$4:CN$104,15,0),"0"),IFERROR(VLOOKUP($A138,'Season 14'!AK$4:CN$104,15,0),"0"),IFERROR(VLOOKUP(A138,'Season 15'!AK$4:CN$104,15,0),"0"),)</f>
        <v>0</v>
      </c>
      <c r="O138" s="21">
        <f>SUM(
IFERROR(VLOOKUP($A138,'Season 1'!AJ$4:CM$104,16,0),"0"),IFERROR(VLOOKUP($A138,'Season 2'!AK$4:CN$104,16,0),"0"),
IFERROR(VLOOKUP($A138,'Season 3'!AK$4:CN$104,16,0),"0"),IFERROR(VLOOKUP($A138,'Season 4'!AK$4:CN$104,16,0),"0"),
IFERROR(VLOOKUP($A138,'Season 5'!AK$4:CN$104,16,0),"0"),IFERROR(VLOOKUP($A138,'Season 6'!AK$4:CN$104,16,0),"0"),
IFERROR(VLOOKUP($A138,'Season 7'!AK$4:CN$104,16,0),"0"),IFERROR(VLOOKUP($A138,'Season 8'!AK$4:CN$104,16,0),"0"),
IFERROR(VLOOKUP($A138,'Season 9'!AK$4:CN$104,16,0),"0"),IFERROR(VLOOKUP($A138,'Season 10'!AK$4:CN$104,16,0),"0"),
IFERROR(VLOOKUP($A138,'Season 11'!AK$4:CN$104,16,0),"0"),IFERROR(VLOOKUP($A138,'Season 12'!AK$4:CN$104,16,0),"0"),
IFERROR(VLOOKUP($A138,'Season 13'!AK$4:CN$104,16,0),"0"),IFERROR(VLOOKUP($A138,'Season 14'!AK$4:CN$104,16,0),"0"),IFERROR(VLOOKUP(A138,'Season 15'!AK$4:CN$104,16,0),"0"),)</f>
        <v>0</v>
      </c>
      <c r="P138" s="402">
        <f>SUM(
IFERROR(VLOOKUP($A138,'Season 1'!AJ$4:CM$104,17,0),"0"),IFERROR(VLOOKUP($A138,'Season 2'!AK$4:CN$104,17,0),"0"),
IFERROR(VLOOKUP($A138,'Season 3'!AK$4:CN$104,17,0),"0"),IFERROR(VLOOKUP($A138,'Season 4'!AK$4:CN$104,17,0),"0"),
IFERROR(VLOOKUP($A138,'Season 5'!AK$4:CN$104,17,0),"0"),IFERROR(VLOOKUP($A138,'Season 6'!AK$4:CN$104,17,0),"0"),
IFERROR(VLOOKUP($A138,'Season 7'!AK$4:CN$104,17,0),"0"),IFERROR(VLOOKUP($A138,'Season 8'!AK$4:CN$104,17,0),"0"),
IFERROR(VLOOKUP($A138,'Season 9'!AK$4:CN$104,17,0),"0"),IFERROR(VLOOKUP($A138,'Season 10'!AK$4:CN$104,17,0),"0"),
IFERROR(VLOOKUP($A138,'Season 11'!AK$4:CN$104,17,0),"0"),IFERROR(VLOOKUP($A138,'Season 12'!AK$4:CN$104,17,0),"0"),
IFERROR(VLOOKUP($A138,'Season 13'!AK$4:CN$104,17,0),"0"),IFERROR(VLOOKUP($A138,'Season 14'!AK$4:CN$104,17,0),"0"),IFERROR(VLOOKUP(A138,'Season 15'!AK$4:CN$104,17,0),"0"),)</f>
        <v>0</v>
      </c>
      <c r="Q138" s="403">
        <f>SUM(
IFERROR(VLOOKUP($A138,'Season 1'!AJ$4:CM$104,18,0),"0"),IFERROR(VLOOKUP($A138,'Season 2'!AK$4:CN$104,18,0),"0"),
IFERROR(VLOOKUP($A138,'Season 3'!AK$4:CN$104,18,0),"0"),IFERROR(VLOOKUP($A138,'Season 4'!AK$4:CN$104,18,0),"0"),
IFERROR(VLOOKUP($A138,'Season 5'!AK$4:CN$104,18,0),"0"),IFERROR(VLOOKUP($A138,'Season 6'!AK$4:CN$104,18,0),"0"),
IFERROR(VLOOKUP($A138,'Season 7'!AK$4:CN$104,18,0),"0"),IFERROR(VLOOKUP($A138,'Season 8'!AK$4:CN$104,18,0),"0"),
IFERROR(VLOOKUP($A138,'Season 9'!AK$4:CN$104,18,0),"0"),IFERROR(VLOOKUP($A138,'Season 10'!AK$4:CN$104,18,0),"0"),
IFERROR(VLOOKUP($A138,'Season 11'!AK$4:CN$104,18,0),"0"),IFERROR(VLOOKUP($A138,'Season 12'!AK$4:CN$104,18,0),"0"),
IFERROR(VLOOKUP($A138,'Season 13'!AK$4:CN$104,18,0),"0"),IFERROR(VLOOKUP($A138,'Season 14'!AK$4:CN$104,18,0),"0"),IFERROR(VLOOKUP(A138,'Season 15'!AK$4:CN$104,18,0),"0"),)</f>
        <v>0</v>
      </c>
      <c r="R138" s="398">
        <f>SUM(
IFERROR(VLOOKUP($A138,'Season 1'!AJ$4:CM$104,19,0),"0"),IFERROR(VLOOKUP($A138,'Season 2'!AK$4:CN$104,19,0),"0"),
IFERROR(VLOOKUP($A138,'Season 3'!AK$4:CN$104,19,0),"0"),IFERROR(VLOOKUP($A138,'Season 4'!AK$4:CN$104,19,0),"0"),
IFERROR(VLOOKUP($A138,'Season 5'!AK$4:CN$104,19,0),"0"),IFERROR(VLOOKUP($A138,'Season 6'!AK$4:CN$104,19,0),"0"),
IFERROR(VLOOKUP($A138,'Season 7'!AK$4:CN$104,19,0),"0"),IFERROR(VLOOKUP($A138,'Season 8'!AK$4:CN$104,19,0),"0"),
IFERROR(VLOOKUP($A138,'Season 9'!AK$4:CN$104,19,0),"0"),IFERROR(VLOOKUP($A138,'Season 10'!AK$4:CN$104,19,0),"0"),
IFERROR(VLOOKUP($A138,'Season 11'!AK$4:CN$104,19,0),"0"),IFERROR(VLOOKUP($A138,'Season 12'!AK$4:CN$104,19,0),"0"),
IFERROR(VLOOKUP($A138,'Season 13'!AK$4:CN$104,19,0),"0"),IFERROR(VLOOKUP($A138,'Season 14'!AK$4:CN$104,19,0),"0"),IFERROR(VLOOKUP(A138,'Season 15'!AK$4:CN$104,19,0),"0"),)</f>
        <v>0</v>
      </c>
      <c r="S138" s="518">
        <f>SUM(
IFERROR(VLOOKUP($A138,'Season 1'!AJ$4:CM$104,20,0),"0"),IFERROR(VLOOKUP($A138,'Season 2'!AK$4:CN$104,20,0),"0"),
IFERROR(VLOOKUP($A138,'Season 3'!AK$4:CN$104,20,0),"0"),IFERROR(VLOOKUP($A138,'Season 4'!AK$4:CN$104,20,0),"0"),
IFERROR(VLOOKUP($A138,'Season 5'!AK$4:CN$104,20,0),"0"),IFERROR(VLOOKUP($A138,'Season 6'!AK$4:CN$104,20,0),"0"),
IFERROR(VLOOKUP($A138,'Season 7'!AK$4:CN$104,20,0),"0"),IFERROR(VLOOKUP($A138,'Season 8'!AK$4:CN$104,20,0),"0"),
IFERROR(VLOOKUP($A138,'Season 9'!AK$4:CN$104,20,0),"0"),IFERROR(VLOOKUP($A138,'Season 10'!AK$4:CN$104,20,0),"0"),
IFERROR(VLOOKUP($A138,'Season 11'!AK$4:CN$104,20,0),"0"),IFERROR(VLOOKUP($A138,'Season 12'!AK$4:CN$104,20,0),"0"),
IFERROR(VLOOKUP($A138,'Season 13'!AK$4:CN$104,20,0),"0"),IFERROR(VLOOKUP($A138,'Season 14'!AK$4:CN$104,20,0),"0"),IFERROR(VLOOKUP(A138,'Season 15'!AK$4:CN$104,20,0),"0"),)</f>
        <v>0</v>
      </c>
      <c r="T138" s="21">
        <f>SUM(
IFERROR(VLOOKUP($A138,'Season 1'!AJ$4:CM$104,21,0),"0"),IFERROR(VLOOKUP($A138,'Season 2'!AK$4:CN$104,21,0),"0"),
IFERROR(VLOOKUP($A138,'Season 3'!AK$4:CN$104,21,0),"0"),IFERROR(VLOOKUP($A138,'Season 4'!AK$4:CN$104,21,0),"0"),
IFERROR(VLOOKUP($A138,'Season 5'!AK$4:CN$104,21,0),"0"),IFERROR(VLOOKUP($A138,'Season 6'!AK$4:CN$104,21,0),"0"),
IFERROR(VLOOKUP($A138,'Season 7'!AK$4:CN$104,21,0),"0"),IFERROR(VLOOKUP($A138,'Season 8'!AK$4:CN$104,21,0),"0"),
IFERROR(VLOOKUP($A138,'Season 9'!AK$4:CN$104,21,0),"0"),IFERROR(VLOOKUP($A138,'Season 10'!AK$4:CN$104,21,0),"0"),
IFERROR(VLOOKUP($A138,'Season 11'!AK$4:CN$104,21,0),"0"),IFERROR(VLOOKUP($A138,'Season 12'!AK$4:CN$104,21,0),"0"),
IFERROR(VLOOKUP($A138,'Season 13'!AK$4:CN$104,21,0),"0"),IFERROR(VLOOKUP($A138,'Season 14'!AK$4:CN$104,21,0),"0"),IFERROR(VLOOKUP(A138,'Season 15'!AK$4:CN$104,21,0),"0"),)</f>
        <v>0</v>
      </c>
      <c r="U138" s="402">
        <f>SUM(
IFERROR(VLOOKUP($A138,'Season 1'!AJ$4:CM$104,22,0),"0"),IFERROR(VLOOKUP($A138,'Season 2'!AK$4:CN$104,22,0),"0"),
IFERROR(VLOOKUP($A138,'Season 3'!AK$4:CN$104,22,0),"0"),IFERROR(VLOOKUP($A138,'Season 4'!AK$4:CN$104,22,0),"0"),
IFERROR(VLOOKUP($A138,'Season 5'!AK$4:CN$104,22,0),"0"),IFERROR(VLOOKUP($A138,'Season 6'!AK$4:CN$104,22,0),"0"),
IFERROR(VLOOKUP($A138,'Season 7'!AK$4:CN$104,22,0),"0"),IFERROR(VLOOKUP($A138,'Season 8'!AK$4:CN$104,22,0),"0"),
IFERROR(VLOOKUP($A138,'Season 9'!AK$4:CN$104,22,0),"0"),IFERROR(VLOOKUP($A138,'Season 10'!AK$4:CN$104,22,0),"0"),
IFERROR(VLOOKUP($A138,'Season 11'!AK$4:CN$104,22,0),"0"),IFERROR(VLOOKUP($A138,'Season 12'!AK$4:CN$104,22,0),"0"),
IFERROR(VLOOKUP($A138,'Season 13'!AK$4:CN$104,22,0),"0"),IFERROR(VLOOKUP($A138,'Season 14'!AK$4:CN$104,22,0),"0"),IFERROR(VLOOKUP(A138,'Season 15'!AK$4:CN$104,22,0),"0"),)</f>
        <v>0</v>
      </c>
      <c r="V138" s="403">
        <f>SUM(
IFERROR(VLOOKUP($A138,'Season 1'!AJ$4:CM$104,23,0),"0"),IFERROR(VLOOKUP($A138,'Season 2'!AK$4:CN$104,23,0),"0"),
IFERROR(VLOOKUP($A138,'Season 3'!AK$4:CN$104,23,0),"0"),IFERROR(VLOOKUP($A138,'Season 4'!AK$4:CN$104,23,0),"0"),
IFERROR(VLOOKUP($A138,'Season 5'!AK$4:CN$104,23,0),"0"),IFERROR(VLOOKUP($A138,'Season 6'!AK$4:CN$104,23,0),"0"),
IFERROR(VLOOKUP($A138,'Season 7'!AK$4:CN$104,23,0),"0"),IFERROR(VLOOKUP($A138,'Season 8'!AK$4:CN$104,23,0),"0"),
IFERROR(VLOOKUP($A138,'Season 9'!AK$4:CN$104,23,0),"0"),IFERROR(VLOOKUP($A138,'Season 10'!AK$4:CN$104,23,0),"0"),
IFERROR(VLOOKUP($A138,'Season 11'!AK$4:CN$104,23,0),"0"),IFERROR(VLOOKUP($A138,'Season 12'!AK$4:CN$104,23,0),"0"),
IFERROR(VLOOKUP($A138,'Season 13'!AK$4:CN$104,23,0),"0"),IFERROR(VLOOKUP($A138,'Season 14'!AK$4:CN$104,23,0),"0"),IFERROR(VLOOKUP($A138,'Season 15'!AK$4:CN$104,23,0),"0"),)</f>
        <v>0</v>
      </c>
      <c r="W138" s="398">
        <f>SUM(
IFERROR(VLOOKUP($A138,'Season 1'!AJ$4:CM$104,24,0),"0"),IFERROR(VLOOKUP($A138,'Season 2'!AK$4:CN$104,24,0),"0"),
IFERROR(VLOOKUP($A138,'Season 3'!AK$4:CN$104,24,0),"0"),IFERROR(VLOOKUP($A138,'Season 4'!AK$4:CN$104,24,0),"0"),
IFERROR(VLOOKUP($A138,'Season 5'!AK$4:CN$104,24,0),"0"),IFERROR(VLOOKUP($A138,'Season 6'!AK$4:CN$104,24,0),"0"),
IFERROR(VLOOKUP($A138,'Season 7'!AK$4:CN$104,24,0),"0"),IFERROR(VLOOKUP($A138,'Season 8'!AK$4:CN$104,24,0),"0"),
IFERROR(VLOOKUP($A138,'Season 9'!AK$4:CN$104,24,0),"0"),IFERROR(VLOOKUP($A138,'Season 10'!AK$4:CN$104,24,0),"0"),
IFERROR(VLOOKUP($A138,'Season 11'!AK$4:CN$104,24,0),"0"),IFERROR(VLOOKUP($A138,'Season 12'!AK$4:CN$104,24,0),"0"),
IFERROR(VLOOKUP($A138,'Season 13'!AK$4:CN$104,24,0),"0"),IFERROR(VLOOKUP($A138,'Season 14'!AK$4:CN$104,24,0),"0"),IFERROR(VLOOKUP($A138,'Season 15'!AK$4:CN$104,24,0),"0"),)</f>
        <v>0</v>
      </c>
      <c r="X138" s="518">
        <f>SUM(
IFERROR(VLOOKUP($A138,'Season 1'!AJ$4:CM$104,25,0),"0"),IFERROR(VLOOKUP($A138,'Season 2'!AK$4:CN$104,25,0),"0"),
IFERROR(VLOOKUP($A138,'Season 3'!AK$4:CN$104,25,0),"0"),IFERROR(VLOOKUP($A138,'Season 4'!AK$4:CN$104,25,0),"0"),
IFERROR(VLOOKUP($A138,'Season 5'!AK$4:CN$104,25,0),"0"),IFERROR(VLOOKUP($A138,'Season 6'!AK$4:CN$104,25,0),"0"),
IFERROR(VLOOKUP($A138,'Season 7'!AK$4:CN$104,25,0),"0"),IFERROR(VLOOKUP($A138,'Season 8'!AK$4:CN$104,25,0),"0"),
IFERROR(VLOOKUP($A138,'Season 9'!AK$4:CN$104,25,0),"0"),IFERROR(VLOOKUP($A138,'Season 10'!AK$4:CN$104,25,0),"0"),
IFERROR(VLOOKUP($A138,'Season 11'!AK$4:CN$104,25,0),"0"),IFERROR(VLOOKUP($A138,'Season 12'!AK$4:CN$104,25,0),"0"),
IFERROR(VLOOKUP($A138,'Season 13'!AK$4:CN$104,25,0),"0"),IFERROR(VLOOKUP($A138,'Season 14'!AK$4:CN$104,25,0),"0"),IFERROR(VLOOKUP($A138,'Season 15'!AK$4:CN$104,25,0),"0"),)</f>
        <v>0</v>
      </c>
      <c r="Y138" s="21">
        <f>SUM(
IFERROR(VLOOKUP($A138,'Season 1'!AJ$4:CM$104,26,0),"0"),IFERROR(VLOOKUP($A138,'Season 2'!AK$4:CN$104,26,0),"0"),
IFERROR(VLOOKUP($A138,'Season 3'!AK$4:CN$104,26,0),"0"),IFERROR(VLOOKUP($A138,'Season 4'!AK$4:CN$104,26,0),"0"),
IFERROR(VLOOKUP($A138,'Season 5'!AK$4:CN$104,26,0),"0"),IFERROR(VLOOKUP($A138,'Season 6'!AK$4:CN$104,26,0),"0"),
IFERROR(VLOOKUP($A138,'Season 7'!AK$4:CN$104,26,0),"0"),IFERROR(VLOOKUP($A138,'Season 8'!AK$4:CN$104,26,0),"0"),
IFERROR(VLOOKUP($A138,'Season 9'!AK$4:CN$104,26,0),"0"),IFERROR(VLOOKUP($A138,'Season 10'!AK$4:CN$104,26,0),"0"),
IFERROR(VLOOKUP($A138,'Season 11'!AK$4:CN$104,26,0),"0"),IFERROR(VLOOKUP($A138,'Season 12'!AK$4:CN$104,26,0),"0"),
IFERROR(VLOOKUP($A138,'Season 13'!AK$4:CN$104,26,0),"0"),IFERROR(VLOOKUP($A138,'Season 14'!AK$4:CN$104,26,0),"0"),IFERROR(VLOOKUP($A138,'Season 15'!AK$4:CN$104,26,0),"0"),)</f>
        <v>0</v>
      </c>
      <c r="Z138" s="402">
        <f>SUM(
IFERROR(VLOOKUP($A138,'Season 1'!AJ$4:CM$104,27,0),"0"),IFERROR(VLOOKUP($A138,'Season 2'!AK$4:CN$104,27,0),"0"),
IFERROR(VLOOKUP($A138,'Season 3'!AK$4:CN$104,27,0),"0"),IFERROR(VLOOKUP($A138,'Season 4'!AK$4:CN$104,27,0),"0"),
IFERROR(VLOOKUP($A138,'Season 5'!AK$4:CN$104,27,0),"0"),IFERROR(VLOOKUP($A138,'Season 6'!AK$4:CN$104,27,0),"0"),
IFERROR(VLOOKUP($A138,'Season 7'!AK$4:CN$104,27,0),"0"),IFERROR(VLOOKUP($A138,'Season 8'!AK$4:CN$104,27,0),"0"),
IFERROR(VLOOKUP($A138,'Season 9'!AK$4:CN$104,27,0),"0"),IFERROR(VLOOKUP($A138,'Season 10'!AK$4:CN$104,27,0),"0"),
IFERROR(VLOOKUP($A138,'Season 11'!AK$4:CN$104,27,0),"0"),IFERROR(VLOOKUP($A138,'Season 12'!AK$4:CN$104,27,0),"0"),
IFERROR(VLOOKUP($A138,'Season 13'!AK$4:CN$104,27,0),"0"),IFERROR(VLOOKUP($A138,'Season 14'!AK$4:CN$104,27,0),"0"),IFERROR(VLOOKUP($A138,'Season 15'!AK$4:CN$104,27,0),"0"),)</f>
        <v>0</v>
      </c>
      <c r="AA138" s="403">
        <f>SUM(
IFERROR(VLOOKUP($A138,'Season 1'!AJ$4:CM$104,28,0),"0"),IFERROR(VLOOKUP($A138,'Season 2'!AK$4:CN$104,28,0),"0"),
IFERROR(VLOOKUP($A138,'Season 3'!AK$4:CN$104,28,0),"0"),IFERROR(VLOOKUP($A138,'Season 4'!AK$4:CN$104,28,0),"0"),
IFERROR(VLOOKUP($A138,'Season 5'!AK$4:CN$104,28,0),"0"),IFERROR(VLOOKUP($A138,'Season 6'!AK$4:CN$104,28,0),"0"),
IFERROR(VLOOKUP($A138,'Season 7'!AK$4:CN$104,28,0),"0"),IFERROR(VLOOKUP($A138,'Season 8'!AK$4:CN$104,28,0),"0"),
IFERROR(VLOOKUP($A138,'Season 9'!AK$4:CN$104,28,0),"0"),IFERROR(VLOOKUP($A138,'Season 10'!AK$4:CN$104,28,0),"0"),
IFERROR(VLOOKUP($A138,'Season 11'!AK$4:CN$104,28,0),"0"),IFERROR(VLOOKUP($A138,'Season 12'!AK$4:CN$104,28,0),"0"),
IFERROR(VLOOKUP($A138,'Season 13'!AK$4:CN$104,28,0),"0"),IFERROR(VLOOKUP($A138,'Season 14'!AK$4:CN$104,28,0),"0"),IFERROR(VLOOKUP($A138,'Season 15'!AK$4:CN$104,28,0),"0"),)</f>
        <v>0</v>
      </c>
      <c r="AB138" s="398">
        <f>SUM(
IFERROR(VLOOKUP($A138,'Season 1'!AJ$4:CM$104,29,0),"0"),IFERROR(VLOOKUP($A138,'Season 2'!AK$4:CN$104,29,0),"0"),
IFERROR(VLOOKUP($A138,'Season 3'!AK$4:CN$104,29,0),"0"),IFERROR(VLOOKUP($A138,'Season 4'!AK$4:CN$104,29,0),"0"),
IFERROR(VLOOKUP($A138,'Season 5'!AK$4:CN$104,29,0),"0"),IFERROR(VLOOKUP($A138,'Season 6'!AK$4:CN$104,29,0),"0"),
IFERROR(VLOOKUP($A138,'Season 7'!AK$4:CN$104,29,0),"0"),IFERROR(VLOOKUP($A138,'Season 8'!AK$4:CN$104,29,0),"0"),
IFERROR(VLOOKUP($A138,'Season 9'!AK$4:CN$104,29,0),"0"),IFERROR(VLOOKUP($A138,'Season 10'!AK$4:CN$104,29,0),"0"),
IFERROR(VLOOKUP($A138,'Season 11'!AK$4:CN$104,29,0),"0"),IFERROR(VLOOKUP($A138,'Season 12'!AK$4:CN$104,29,0),"0"),
IFERROR(VLOOKUP($A138,'Season 13'!AK$4:CN$104,29,0),"0"),IFERROR(VLOOKUP($A138,'Season 14'!AK$4:CN$104,29,0),"0"),IFERROR(VLOOKUP($A138,'Season 15'!AK$4:CN$104,29,0),"0"),)</f>
        <v>0</v>
      </c>
      <c r="AC138" s="518">
        <f>SUM(
IFERROR(VLOOKUP($A138,'Season 1'!AJ$4:CM$104,30,0),"0"),IFERROR(VLOOKUP($A138,'Season 2'!AK$4:CN$104,30,0),"0"),
IFERROR(VLOOKUP($A138,'Season 3'!AK$4:CN$104,30,0),"0"),IFERROR(VLOOKUP($A138,'Season 4'!AK$4:CN$104,30,0),"0"),
IFERROR(VLOOKUP($A138,'Season 5'!AK$4:CN$104,30,0),"0"),IFERROR(VLOOKUP($A138,'Season 6'!AK$4:CN$104,30,0),"0"),
IFERROR(VLOOKUP($A138,'Season 7'!AK$4:CN$104,30,0),"0"),IFERROR(VLOOKUP($A138,'Season 8'!AK$4:CN$104,30,0),"0"),
IFERROR(VLOOKUP($A138,'Season 9'!AK$4:CN$104,30,0),"0"),IFERROR(VLOOKUP($A138,'Season 10'!AK$4:CN$104,30,0),"0"),
IFERROR(VLOOKUP($A138,'Season 11'!AK$4:CN$104,30,0),"0"),IFERROR(VLOOKUP($A138,'Season 12'!AK$4:CN$104,30,0),"0"),
IFERROR(VLOOKUP($A138,'Season 13'!AK$4:CN$104,30,0),"0"),IFERROR(VLOOKUP($A138,'Season 14'!AK$4:CN$104,30,0),"0"),IFERROR(VLOOKUP($A138,'Season 15'!AK$4:CN$104,30,0),"0"),)</f>
        <v>0</v>
      </c>
      <c r="AD138" s="21">
        <f>SUM(
IFERROR(VLOOKUP($A138,'Season 1'!AJ$4:CM$104,31,0),"0"),IFERROR(VLOOKUP($A138,'Season 2'!AK$4:CN$104,31,0),"0"),
IFERROR(VLOOKUP($A138,'Season 3'!AK$4:CN$104,31,0),"0"),IFERROR(VLOOKUP($A138,'Season 4'!AK$4:CN$104,31,0),"0"),
IFERROR(VLOOKUP($A138,'Season 5'!AK$4:CN$104,31,0),"0"),IFERROR(VLOOKUP($A138,'Season 6'!AK$4:CN$104,31,0),"0"),
IFERROR(VLOOKUP($A138,'Season 7'!AK$4:CN$104,31,0),"0"),IFERROR(VLOOKUP($A138,'Season 8'!AK$4:CN$104,31,0),"0"),
IFERROR(VLOOKUP($A138,'Season 9'!AK$4:CN$104,31,0),"0"),IFERROR(VLOOKUP($A138,'Season 10'!AK$4:CN$104,31,0),"0"),
IFERROR(VLOOKUP($A138,'Season 11'!AK$4:CN$104,31,0),"0"),IFERROR(VLOOKUP($A138,'Season 12'!AK$4:CN$104,31,0),"0"),
IFERROR(VLOOKUP($A138,'Season 13'!AK$4:CN$104,31,0),"0"),IFERROR(VLOOKUP($A138,'Season 14'!AK$4:CN$104,31,0),"0"),IFERROR(VLOOKUP($A138,'Season 15'!AK$4:CN$104,31,0),"0"),)</f>
        <v>0</v>
      </c>
      <c r="AE138" s="402">
        <f>SUM(
IFERROR(VLOOKUP($A138,'Season 1'!AJ$4:CM$104,32,0),"0"),IFERROR(VLOOKUP($A138,'Season 2'!AK$4:CN$104,32,0),"0"),
IFERROR(VLOOKUP($A138,'Season 3'!AK$4:CN$104,32,0),"0"),IFERROR(VLOOKUP($A138,'Season 4'!AK$4:CN$104,32,0),"0"),
IFERROR(VLOOKUP($A138,'Season 5'!AK$4:CN$104,32,0),"0"),IFERROR(VLOOKUP($A138,'Season 6'!AK$4:CN$104,32,0),"0"),
IFERROR(VLOOKUP($A138,'Season 7'!AK$4:CN$104,32,0),"0"),IFERROR(VLOOKUP($A138,'Season 8'!AK$4:CN$104,32,0),"0"),
IFERROR(VLOOKUP($A138,'Season 9'!AK$4:CN$104,32,0),"0"),IFERROR(VLOOKUP($A138,'Season 10'!AK$4:CN$104,32,0),"0"),
IFERROR(VLOOKUP($A138,'Season 11'!AK$4:CN$104,32,0),"0"),IFERROR(VLOOKUP($A138,'Season 12'!AK$4:CN$104,32,0),"0"),
IFERROR(VLOOKUP($A138,'Season 13'!AK$4:CN$104,32,0),"0"),IFERROR(VLOOKUP($A138,'Season 14'!AK$4:CN$104,32,0),"0"),IFERROR(VLOOKUP($A138,'Season 15'!AK$4:CN$104,32,0),"0"),)</f>
        <v>0</v>
      </c>
      <c r="AF138" s="403">
        <f>SUM(IFERROR(VLOOKUP($A138,'Season 2'!AK$4:CN$104,33,0),"0"),
IFERROR(VLOOKUP($A138,'Season 3'!AK$4:CN$104,33,0),"0"),IFERROR(VLOOKUP($A138,'Season 4'!AK$4:CN$104,33,0),"0"),
IFERROR(VLOOKUP($A138,'Season 5'!AK$4:CN$104,33,0),"0"),IFERROR(VLOOKUP($A138,'Season 6'!AK$4:CN$104,33,0),"0"),
IFERROR(VLOOKUP($A138,'Season 7'!AK$4:CN$104,33,0),"0"),IFERROR(VLOOKUP($A138,'Season 8'!AK$4:CN$104,33,0),"0"),
IFERROR(VLOOKUP($A138,'Season 9'!AK$4:CN$104,33,0),"0"),IFERROR(VLOOKUP($A138,'Season 10'!AK$4:CN$104,33,0),"0"),
IFERROR(VLOOKUP($A138,'Season 11'!AK$4:CN$104,33,0),"0"),IFERROR(VLOOKUP($A138,'Season 12'!AK$4:CN$104,33,0),"0"),
IFERROR(VLOOKUP($A138,'Season 13'!AK$4:CN$104,33,0),"0"),IFERROR(VLOOKUP($A138,'Season 14'!AK$4:CN$104,33,0),"0"),IFERROR(VLOOKUP($A138,'Season 15'!AK$4:CN$104,33,0),"0"),)</f>
        <v>0</v>
      </c>
      <c r="AG138" s="398">
        <f>SUM(IFERROR(VLOOKUP($A138,'Season 2'!AK$4:CN$104,34,0),"0"),
IFERROR(VLOOKUP($A138,'Season 3'!AK$4:CN$104,34,0),"0"),IFERROR(VLOOKUP($A138,'Season 4'!AK$4:CN$104,34,0),"0"),
IFERROR(VLOOKUP($A138,'Season 5'!AK$4:CN$104,34,0),"0"),IFERROR(VLOOKUP($A138,'Season 6'!AK$4:CN$104,34,0),"0"),
IFERROR(VLOOKUP($A138,'Season 7'!AK$4:CN$104,34,0),"0"),IFERROR(VLOOKUP($A138,'Season 8'!AK$4:CN$104,34,0),"0"),
IFERROR(VLOOKUP($A138,'Season 9'!AK$4:CN$104,34,0),"0"),IFERROR(VLOOKUP($A138,'Season 10'!AK$4:CN$104,34,0),"0"),
IFERROR(VLOOKUP($A138,'Season 11'!AK$4:CN$104,34,0),"0"),IFERROR(VLOOKUP($A138,'Season 12'!AK$4:CN$104,34,0),"0"),
IFERROR(VLOOKUP($A138,'Season 13'!AK$4:CN$104,34,0),"0"),IFERROR(VLOOKUP($A138,'Season 14'!AK$4:CN$104,34,0),"0"),IFERROR(VLOOKUP($A138,'Season 15'!AK$4:CN$104,34,0),"0"),)</f>
        <v>0</v>
      </c>
      <c r="AH138" s="518">
        <f>SUM(IFERROR(VLOOKUP($A138,'Season 2'!AK$4:CN$104,35,0),"0"),
IFERROR(VLOOKUP($A138,'Season 3'!AK$4:CN$104,35,0),"0"),IFERROR(VLOOKUP($A138,'Season 4'!AK$4:CN$104,35,0),"0"),
IFERROR(VLOOKUP($A138,'Season 5'!AK$4:CN$104,35,0),"0"),IFERROR(VLOOKUP($A138,'Season 6'!AK$4:CN$104,35,0),"0"),
IFERROR(VLOOKUP($A138,'Season 7'!AK$4:CN$104,35,0),"0"),IFERROR(VLOOKUP($A138,'Season 8'!AK$4:CN$104,35,0),"0"),
IFERROR(VLOOKUP($A138,'Season 9'!AK$4:CN$104,35,0),"0"),IFERROR(VLOOKUP($A138,'Season 10'!AK$4:CN$104,35,0),"0"),
IFERROR(VLOOKUP($A138,'Season 11'!AK$4:CN$104,35,0),"0"),IFERROR(VLOOKUP($A138,'Season 12'!AK$4:CN$104,35,0),"0"),
IFERROR(VLOOKUP($A138,'Season 13'!AK$4:CN$104,35,0),"0"),IFERROR(VLOOKUP($A138,'Season 14'!AK$4:CN$104,35,0),"0"),IFERROR(VLOOKUP($A138,'Season 15'!AK$4:CN$104,35,0),"0"),)</f>
        <v>0</v>
      </c>
      <c r="AI138" s="21">
        <f>SUM(IFERROR(VLOOKUP($A138,'Season 2'!AK$4:CN$104,36,0),"0"),
IFERROR(VLOOKUP($A138,'Season 3'!AK$4:CN$104,36,0),"0"),IFERROR(VLOOKUP($A138,'Season 4'!AK$4:CN$104,36,0),"0"),
IFERROR(VLOOKUP($A138,'Season 5'!AK$4:CN$104,36,0),"0"),IFERROR(VLOOKUP($A138,'Season 6'!AK$4:CN$104,36,0),"0"),
IFERROR(VLOOKUP($A138,'Season 7'!AK$4:CN$104,36,0),"0"),IFERROR(VLOOKUP($A138,'Season 8'!AK$4:CN$104,36,0),"0"),
IFERROR(VLOOKUP($A138,'Season 9'!AK$4:CN$104,36,0),"0"),IFERROR(VLOOKUP($A138,'Season 10'!AK$4:CN$104,36,0),"0"),
IFERROR(VLOOKUP($A138,'Season 11'!AK$4:CN$104,36,0),"0"),IFERROR(VLOOKUP($A138,'Season 12'!AK$4:CN$104,36,0),"0"),
IFERROR(VLOOKUP($A138,'Season 13'!AK$4:CN$104,36,0),"0"),IFERROR(VLOOKUP($A138,'Season 14'!AK$4:CN$104,36,0),"0"),IFERROR(VLOOKUP($A138,'Season 15'!AK$4:CN$104,36,0),"0"),)</f>
        <v>0</v>
      </c>
      <c r="AJ138" s="402">
        <f>SUM(IFERROR(VLOOKUP($A138,'Season 2'!AK$4:CN$104,37,0),"0"),
IFERROR(VLOOKUP($A138,'Season 3'!AK$4:CN$104,37,0),"0"),IFERROR(VLOOKUP($A138,'Season 4'!AK$4:CN$104,37,0),"0"),
IFERROR(VLOOKUP($A138,'Season 5'!AK$4:CN$104,37,0),"0"),IFERROR(VLOOKUP($A138,'Season 6'!AK$4:CN$104,37,0),"0"),
IFERROR(VLOOKUP($A138,'Season 7'!AK$4:CN$104,37,0),"0"),IFERROR(VLOOKUP($A138,'Season 8'!AK$4:CN$104,37,0),"0"),
IFERROR(VLOOKUP($A138,'Season 9'!AK$4:CN$104,37,0),"0"),IFERROR(VLOOKUP($A138,'Season 10'!AK$4:CN$104,37,0),"0"),
IFERROR(VLOOKUP($A138,'Season 11'!AK$4:CN$104,37,0),"0"),IFERROR(VLOOKUP($A138,'Season 12'!AK$4:CN$104,37,0),"0"),
IFERROR(VLOOKUP($A138,'Season 13'!AK$4:CN$104,37,0),"0"),IFERROR(VLOOKUP($A138,'Season 14'!AK$4:CN$104,37,0),"0"),IFERROR(VLOOKUP($A138,'Season 15'!AK$4:CN$104,37,0),"0"),)</f>
        <v>0</v>
      </c>
      <c r="AK138" s="403">
        <f>SUM(IFERROR(VLOOKUP($A138,'Season 1'!AJ$4:CM$104,33,0),"0"),IFERROR(VLOOKUP($A138,'Season 2'!AK$4:CN$104,38,0),"0"),
IFERROR(VLOOKUP($A138,'Season 3'!AK$4:CN$104,38,0),"0"),IFERROR(VLOOKUP($A138,'Season 4'!AK$4:CN$104,38,0),"0"),
IFERROR(VLOOKUP($A138,'Season 5'!AK$4:CN$104,38,0),"0"),IFERROR(VLOOKUP($A138,'Season 6'!AK$4:CN$104,38,0),"0"),
IFERROR(VLOOKUP($A138,'Season 7'!AK$4:CN$104,38,0),"0"),IFERROR(VLOOKUP($A138,'Season 8'!AK$4:CN$104,38,0),"0"),
IFERROR(VLOOKUP($A138,'Season 9'!AK$4:CN$104,38,0),"0"),IFERROR(VLOOKUP($A138,'Season 10'!AK$4:CN$104,38,0),"0"),
IFERROR(VLOOKUP($A138,'Season 11'!AK$4:CN$104,38,0),"0"),IFERROR(VLOOKUP($A138,'Season 12'!AK$4:CN$104,38,0),"0"),
IFERROR(VLOOKUP($A138,'Season 13'!AK$4:CN$104,38,0),"0"),IFERROR(VLOOKUP($A138,'Season 14'!AK$4:CN$104,38,0),"0"),IFERROR(VLOOKUP($A138,'Season 15'!AK$4:CN$104,38,0),"0"),)</f>
        <v>0</v>
      </c>
      <c r="AL138" s="398">
        <f>SUM(IFERROR(VLOOKUP($A138,'Season 1'!AJ$4:CM$104,34,0),"0"),IFERROR(VLOOKUP($A138,'Season 2'!AK$4:CN$104,39,0),"0"),
IFERROR(VLOOKUP($A138,'Season 3'!AK$4:CN$104,39,0),"0"),IFERROR(VLOOKUP($A138,'Season 4'!AK$4:CN$104,39,0),"0"),
IFERROR(VLOOKUP($A138,'Season 5'!AK$4:CN$104,39,0),"0"),IFERROR(VLOOKUP($A138,'Season 6'!AK$4:CN$104,39,0),"0"),
IFERROR(VLOOKUP($A138,'Season 7'!AK$4:CN$104,39,0),"0"),IFERROR(VLOOKUP($A138,'Season 8'!AK$4:CN$104,39,0),"0"),
IFERROR(VLOOKUP($A138,'Season 9'!AK$4:CN$104,39,0),"0"),IFERROR(VLOOKUP($A138,'Season 10'!AK$4:CN$104,39,0),"0"),
IFERROR(VLOOKUP($A138,'Season 11'!AK$4:CN$104,39,0),"0"),IFERROR(VLOOKUP($A138,'Season 12'!AK$4:CN$104,39,0),"0"),
IFERROR(VLOOKUP($A138,'Season 13'!AK$4:CN$104,39,0),"0"),IFERROR(VLOOKUP($A138,'Season 14'!AK$4:CN$104,39,0),"0"),IFERROR(VLOOKUP($A138,'Season 15'!AK$4:CN$104,39,0),"0"),)</f>
        <v>0</v>
      </c>
      <c r="AM138" s="518">
        <f>SUM(IFERROR(VLOOKUP($A138,'Season 1'!AJ$4:CM$104,35,0),"0"),IFERROR(VLOOKUP($A138,'Season 2'!AK$4:CN$104,40,0),"0"),
IFERROR(VLOOKUP($A138,'Season 3'!AK$4:CN$104,40,0),"0"),IFERROR(VLOOKUP($A138,'Season 4'!AK$4:CN$104,40,0),"0"),
IFERROR(VLOOKUP($A138,'Season 5'!AK$4:CN$104,40,0),"0"),IFERROR(VLOOKUP($A138,'Season 6'!AK$4:CN$104,40,0),"0"),
IFERROR(VLOOKUP($A138,'Season 7'!AK$4:CN$104,40,0),"0"),IFERROR(VLOOKUP($A138,'Season 8'!AK$4:CN$104,40,0),"0"),
IFERROR(VLOOKUP($A138,'Season 9'!AK$4:CN$104,40,0),"0"),IFERROR(VLOOKUP($A138,'Season 10'!AK$4:CN$104,40,0),"0"),
IFERROR(VLOOKUP($A138,'Season 11'!AK$4:CN$104,40,0),"0"),IFERROR(VLOOKUP($A138,'Season 12'!AK$4:CN$104,40,0),"0"),
IFERROR(VLOOKUP($A138,'Season 13'!AK$4:CN$104,40,0),"0"),IFERROR(VLOOKUP($A138,'Season 14'!AK$4:CN$104,40,0),"0"),IFERROR(VLOOKUP($A138,'Season 15'!AK$4:CN$104,40,0),"0"),)</f>
        <v>0</v>
      </c>
      <c r="AN138" s="21">
        <f>SUM(IFERROR(VLOOKUP($A138,'Season 1'!AJ$4:CM$104,36,0),"0"),IFERROR(VLOOKUP($A138,'Season 2'!AK$4:CN$104,41,0),"0"),
IFERROR(VLOOKUP($A138,'Season 3'!AK$4:CN$104,41,0),"0"),IFERROR(VLOOKUP($A138,'Season 4'!AK$4:CN$104,41,0),"0"),
IFERROR(VLOOKUP($A138,'Season 5'!AK$4:CN$104,41,0),"0"),IFERROR(VLOOKUP($A138,'Season 6'!AK$4:CN$104,41,0),"0"),
IFERROR(VLOOKUP($A138,'Season 7'!AK$4:CN$104,41,0),"0"),IFERROR(VLOOKUP($A138,'Season 8'!AK$4:CN$104,41,0),"0"),
IFERROR(VLOOKUP($A138,'Season 9'!AK$4:CN$104,41,0),"0"),IFERROR(VLOOKUP($A138,'Season 10'!AK$4:CN$104,41,0),"0"),
IFERROR(VLOOKUP($A138,'Season 11'!AK$4:CN$104,41,0),"0"),IFERROR(VLOOKUP($A138,'Season 12'!AK$4:CN$104,41,0),"0"),
IFERROR(VLOOKUP($A138,'Season 13'!AK$4:CN$104,41,0),"0"),IFERROR(VLOOKUP($A138,'Season 14'!AK$4:CN$104,41,0),"0"),IFERROR(VLOOKUP($A138,'Season 15'!AK$4:CN$104,41,0),"0"),)</f>
        <v>0</v>
      </c>
      <c r="AO138" s="402">
        <f>SUM(IFERROR(VLOOKUP($A138,'Season 1'!AJ$4:CM$104,37,0),"0"),IFERROR(VLOOKUP($A138,'Season 2'!AK$4:CN$104,42,0),"0"),
IFERROR(VLOOKUP($A138,'Season 3'!AK$4:CN$104,42,0),"0"),IFERROR(VLOOKUP($A138,'Season 4'!AK$4:CN$104,42,0),"0"),
IFERROR(VLOOKUP($A138,'Season 5'!AK$4:CN$104,42,0),"0"),IFERROR(VLOOKUP($A138,'Season 6'!AK$4:CN$104,42,0),"0"),
IFERROR(VLOOKUP($A138,'Season 7'!AK$4:CN$104,42,0),"0"),IFERROR(VLOOKUP($A138,'Season 8'!AK$4:CN$104,42,0),"0"),
IFERROR(VLOOKUP($A138,'Season 9'!AK$4:CN$104,42,0),"0"),IFERROR(VLOOKUP($A138,'Season 10'!AK$4:CN$104,42,0),"0"),
IFERROR(VLOOKUP($A138,'Season 11'!AK$4:CN$104,42,0),"0"),IFERROR(VLOOKUP($A138,'Season 12'!AK$4:CN$104,42,0),"0"),
IFERROR(VLOOKUP($A138,'Season 13'!AK$4:CN$104,42,0),"0"),IFERROR(VLOOKUP($A138,'Season 14'!AK$4:CN$104,42,0),"0"),IFERROR(VLOOKUP($A138,'Season 15'!AK$4:CN$104,42,0),"0"),)</f>
        <v>0</v>
      </c>
      <c r="AP138" s="403">
        <f>SUM(IFERROR(VLOOKUP($A138,'Season 1'!AJ$4:CM$104,43,0),"0"),IFERROR(VLOOKUP($A138,'Season 2'!AK$4:CN$104,43,0),"0"),
IFERROR(VLOOKUP($A138,'Season 3'!AK$4:CN$104,43,0),"0"),IFERROR(VLOOKUP($A138,'Season 4'!AK$4:CN$104,43,0),"0"),
IFERROR(VLOOKUP($A138,'Season 5'!AK$4:CN$104,43,0),"0"),IFERROR(VLOOKUP($A138,'Season 6'!AK$4:CN$104,43,0),"0"),
IFERROR(VLOOKUP($A138,'Season 7'!AK$4:CN$104,43,0),"0"),IFERROR(VLOOKUP($A138,'Season 8'!AK$4:CN$104,43,0),"0"),
IFERROR(VLOOKUP($A138,'Season 9'!AK$4:CN$104,43,0),"0"),IFERROR(VLOOKUP($A138,'Season 10'!AK$4:CN$104,43,0),"0"),
IFERROR(VLOOKUP($A138,'Season 11'!AK$4:CN$104,43,0),"0"),IFERROR(VLOOKUP($A138,'Season 12'!AK$4:CN$104,43,0),"0"),
IFERROR(VLOOKUP($A138,'Season 13'!AK$4:CN$104,43,0),"0"),IFERROR(VLOOKUP($A138,'Season 14'!AK$4:CN$104,43,0),"0"),IFERROR(VLOOKUP($A138,'Season 15'!AK$4:CN$104,43,0),"0"),)</f>
        <v>0</v>
      </c>
      <c r="AQ138" s="398">
        <f>SUM(IFERROR(VLOOKUP($A138,'Season 1'!AJ$4:CM$104,44,0),"0"),IFERROR(VLOOKUP($A138,'Season 2'!AK$4:CN$104,44,0),"0"),
IFERROR(VLOOKUP($A138,'Season 3'!AK$4:CN$104,44,0),"0"),IFERROR(VLOOKUP($A138,'Season 4'!AK$4:CN$104,44,0),"0"),
IFERROR(VLOOKUP($A138,'Season 5'!AK$4:CN$104,44,0),"0"),IFERROR(VLOOKUP($A138,'Season 6'!AK$4:CN$104,44,0),"0"),
IFERROR(VLOOKUP($A138,'Season 7'!AK$4:CN$104,44,0),"0"),IFERROR(VLOOKUP($A138,'Season 8'!AK$4:CN$104,44,0),"0"),
IFERROR(VLOOKUP($A138,'Season 9'!AK$4:CN$104,44,0),"0"),IFERROR(VLOOKUP($A138,'Season 10'!AK$4:CN$104,44,0),"0"),
IFERROR(VLOOKUP($A138,'Season 11'!AK$4:CN$104,44,0),"0"),IFERROR(VLOOKUP($A138,'Season 12'!AK$4:CN$104,44,0),"0"),
IFERROR(VLOOKUP($A138,'Season 13'!AK$4:CN$104,44,0),"0"),IFERROR(VLOOKUP($A138,'Season 14'!AK$4:CN$104,44,0),"0"),IFERROR(VLOOKUP($A138,'Season 15'!AK$4:CN$104,44,0),"0"),)</f>
        <v>0</v>
      </c>
      <c r="AR138" s="518">
        <f>SUM(IFERROR(VLOOKUP($A138,'Season 1'!AJ$4:CM$104,45,0),"0"),IFERROR(VLOOKUP($A138,'Season 2'!AK$4:CN$104,45,0),"0"),
IFERROR(VLOOKUP($A138,'Season 3'!AK$4:CN$104,45,0),"0"),IFERROR(VLOOKUP($A138,'Season 4'!AK$4:CN$104,45,0),"0"),
IFERROR(VLOOKUP($A138,'Season 5'!AK$4:CN$104,45,0),"0"),IFERROR(VLOOKUP($A138,'Season 6'!AK$4:CN$104,45,0),"0"),
IFERROR(VLOOKUP($A138,'Season 7'!AK$4:CN$104,45,0),"0"),IFERROR(VLOOKUP($A138,'Season 8'!AK$4:CN$104,45,0),"0"),
IFERROR(VLOOKUP($A138,'Season 9'!AK$4:CN$104,45,0),"0"),IFERROR(VLOOKUP($A138,'Season 10'!AK$4:CN$104,45,0),"0"),
IFERROR(VLOOKUP($A138,'Season 11'!AK$4:CN$104,45,0),"0"),IFERROR(VLOOKUP($A138,'Season 12'!AK$4:CN$104,45,0),"0"),
IFERROR(VLOOKUP($A138,'Season 13'!AK$4:CN$104,45,0),"0"),IFERROR(VLOOKUP($A138,'Season 14'!AK$4:CN$104,45,0),"0"),IFERROR(VLOOKUP($A138,'Season 15'!AK$4:CN$104,45,0),"0"),)</f>
        <v>0</v>
      </c>
      <c r="AS138" s="21">
        <f>SUM(IFERROR(VLOOKUP($A138,'Season 1'!AJ$4:CM$104,46,0),"0"),IFERROR(VLOOKUP($A138,'Season 2'!AK$4:CN$104,46,0),"0"),
IFERROR(VLOOKUP($A138,'Season 3'!AK$4:CN$104,46,0),"0"),IFERROR(VLOOKUP($A138,'Season 4'!AK$4:CN$104,46,0),"0"),
IFERROR(VLOOKUP($A138,'Season 5'!AK$4:CN$104,46,0),"0"),IFERROR(VLOOKUP($A138,'Season 6'!AK$4:CN$104,46,0),"0"),
IFERROR(VLOOKUP($A138,'Season 7'!AK$4:CN$104,46,0),"0"),IFERROR(VLOOKUP($A138,'Season 8'!AK$4:CN$104,46,0),"0"),
IFERROR(VLOOKUP($A138,'Season 9'!AK$4:CN$104,46,0),"0"),IFERROR(VLOOKUP($A138,'Season 10'!AK$4:CN$104,46,0),"0"),
IFERROR(VLOOKUP($A138,'Season 11'!AK$4:CN$104,46,0),"0"),IFERROR(VLOOKUP($A138,'Season 12'!AK$4:CN$104,46,0),"0"),
IFERROR(VLOOKUP($A138,'Season 13'!AK$4:CN$104,46,0),"0"),IFERROR(VLOOKUP($A138,'Season 14'!AK$4:CN$104,46,0),"0"),IFERROR(VLOOKUP($A138,'Season 15'!AK$4:CN$104,46,0),"0"),)</f>
        <v>0</v>
      </c>
      <c r="AT138" s="402">
        <f>SUM(IFERROR(VLOOKUP($A138,'Season 1'!AJ$4:CM$104,47,0),"0"),IFERROR(VLOOKUP($A138,'Season 2'!AK$4:CN$104,47,0),"0"),
IFERROR(VLOOKUP($A138,'Season 3'!AK$4:CN$104,47,0),"0"),IFERROR(VLOOKUP($A138,'Season 4'!AK$4:CN$104,47,0),"0"),
IFERROR(VLOOKUP($A138,'Season 5'!AK$4:CN$104,47,0),"0"),IFERROR(VLOOKUP($A138,'Season 6'!AK$4:CN$104,47,0),"0"),
IFERROR(VLOOKUP($A138,'Season 7'!AK$4:CN$104,47,0),"0"),IFERROR(VLOOKUP($A138,'Season 8'!AK$4:CN$104,47,0),"0"),
IFERROR(VLOOKUP($A138,'Season 9'!AK$4:CN$104,47,0),"0"),IFERROR(VLOOKUP($A138,'Season 10'!AK$4:CN$104,47,0),"0"),
IFERROR(VLOOKUP($A138,'Season 11'!AK$4:CN$104,47,0),"0"),IFERROR(VLOOKUP($A138,'Season 12'!AK$4:CN$104,47,0),"0"),
IFERROR(VLOOKUP($A138,'Season 13'!AK$4:CN$104,47,0),"0"),IFERROR(VLOOKUP($A138,'Season 14'!AK$4:CN$104,47,0),"0"),IFERROR(VLOOKUP($A138,'Season 15'!AK$4:CN$104,47,0),"0"),)</f>
        <v>0</v>
      </c>
      <c r="AU138" s="403">
        <f>SUM(IFERROR(VLOOKUP($A138,'Season 3'!AK$4:CN$104,48,0),"0"),IFERROR(VLOOKUP($A138,'Season 4'!AK$4:CN$104,48,0),"0"),
IFERROR(VLOOKUP($A138,'Season 5'!AK$4:CN$104,48,0),"0"),IFERROR(VLOOKUP($A138,'Season 6'!AK$4:CN$104,48,0),"0"),
IFERROR(VLOOKUP($A138,'Season 7'!AK$4:CN$104,48,0),"0"),IFERROR(VLOOKUP($A138,'Season 8'!AK$4:CN$104,48,0),"0"),
IFERROR(VLOOKUP($A138,'Season 9'!AK$4:CN$104,48,0),"0"),IFERROR(VLOOKUP($A138,'Season 10'!AK$4:CN$104,48,0),"0"),
IFERROR(VLOOKUP($A138,'Season 11'!AK$4:CN$104,48,0),"0"),IFERROR(VLOOKUP($A138,'Season 12'!AK$4:CN$104,48,0),"0"),
IFERROR(VLOOKUP($A138,'Season 13'!AK$4:CN$104,48,0),"0"),IFERROR(VLOOKUP($A138,'Season 14'!AK$4:CN$104,48,0),"0"),IFERROR(VLOOKUP($A138,'Season 15'!AK$4:CN$104,48,0),"0"),)</f>
        <v>0</v>
      </c>
      <c r="AV138" s="398">
        <f>SUM(IFERROR(VLOOKUP($A138,'Season 3'!AK$4:CN$104,49,0),"0"),IFERROR(VLOOKUP($A138,'Season 4'!AK$4:CN$104,49,0),"0"),
IFERROR(VLOOKUP($A138,'Season 5'!AK$4:CN$104,49,0),"0"),IFERROR(VLOOKUP($A138,'Season 6'!AK$4:CN$104,49,0),"0"),
IFERROR(VLOOKUP($A138,'Season 7'!AK$4:CN$104,49,0),"0"),IFERROR(VLOOKUP($A138,'Season 8'!AK$4:CN$104,49,0),"0"),
IFERROR(VLOOKUP($A138,'Season 9'!AK$4:CN$104,49,0),"0"),IFERROR(VLOOKUP($A138,'Season 10'!AK$4:CN$104,49,0),"0"),
IFERROR(VLOOKUP($A138,'Season 11'!AK$4:CN$104,49,0),"0"),IFERROR(VLOOKUP($A138,'Season 12'!AK$4:CN$104,49,0),"0"),
IFERROR(VLOOKUP($A138,'Season 13'!AK$4:CN$104,49,0),"0"),IFERROR(VLOOKUP($A138,'Season 14'!AK$4:CN$104,49,0),"0"),IFERROR(VLOOKUP($A138,'Season 15'!AK$4:CN$104,49,0),"0"),)</f>
        <v>0</v>
      </c>
      <c r="AW138" s="518">
        <f>SUM(IFERROR(VLOOKUP($A138,'Season 3'!AK$4:CN$104,50,0),"0"),IFERROR(VLOOKUP($A138,'Season 4'!AK$4:CN$104,50,0),"0"),
IFERROR(VLOOKUP($A138,'Season 5'!AK$4:CN$104,50,0),"0"),IFERROR(VLOOKUP($A138,'Season 6'!AK$4:CN$104,50,0),"0"),
IFERROR(VLOOKUP($A138,'Season 7'!AK$4:CN$104,50,0),"0"),IFERROR(VLOOKUP($A138,'Season 8'!AK$4:CN$104,50,0),"0"),
IFERROR(VLOOKUP($A138,'Season 9'!AK$4:CN$104,50,0),"0"),IFERROR(VLOOKUP($A138,'Season 10'!AK$4:CN$104,50,0),"0"),
IFERROR(VLOOKUP($A138,'Season 11'!AK$4:CN$104,50,0),"0"),IFERROR(VLOOKUP($A138,'Season 12'!AK$4:CN$104,50,0),"0"),
IFERROR(VLOOKUP($A138,'Season 13'!AK$4:CN$104,50,0),"0"),IFERROR(VLOOKUP($A138,'Season 14'!AK$4:CN$104,50,0),"0"),IFERROR(VLOOKUP($A138,'Season 15'!AK$4:CN$104,50,0),"0"),)</f>
        <v>0</v>
      </c>
      <c r="AX138" s="21">
        <f>SUM(IFERROR(VLOOKUP($A138,'Season 3'!AK$4:CN$104,51,0),"0"),IFERROR(VLOOKUP($A138,'Season 4'!AK$4:CN$104,51,0),"0"),
IFERROR(VLOOKUP($A138,'Season 5'!AK$4:CN$104,51,0),"0"),IFERROR(VLOOKUP($A138,'Season 6'!AK$4:CN$104,51,0),"0"),
IFERROR(VLOOKUP($A138,'Season 7'!AK$4:CN$104,51,0),"0"),IFERROR(VLOOKUP($A138,'Season 8'!AK$4:CN$104,51,0),"0"),
IFERROR(VLOOKUP($A138,'Season 9'!AK$4:CN$104,51,0),"0"),IFERROR(VLOOKUP($A138,'Season 10'!AK$4:CN$104,51,0),"0"),
IFERROR(VLOOKUP($A138,'Season 11'!AK$4:CN$104,51,0),"0"),IFERROR(VLOOKUP($A138,'Season 12'!AK$4:CN$104,51,0),"0"),
IFERROR(VLOOKUP($A138,'Season 13'!AK$4:CN$104,51,0),"0"),IFERROR(VLOOKUP($A138,'Season 14'!AK$4:CN$104,51,0),"0"),IFERROR(VLOOKUP($A138,'Season 15'!AK$4:CN$104,51,0),"0"),)</f>
        <v>0</v>
      </c>
      <c r="AY138" s="402">
        <f>SUM(IFERROR(VLOOKUP($A138,'Season 3'!AK$4:CN$104,52,0),"0"),IFERROR(VLOOKUP($A138,'Season 4'!AK$4:CN$104,52,0),"0"),
IFERROR(VLOOKUP($A138,'Season 5'!AK$4:CN$104,52,0),"0"),IFERROR(VLOOKUP($A138,'Season 6'!AK$4:CN$104,52,0),"0"),
IFERROR(VLOOKUP($A138,'Season 7'!AK$4:CN$104,52,0),"0"),IFERROR(VLOOKUP($A138,'Season 8'!AK$4:CN$104,52,0),"0"),
IFERROR(VLOOKUP($A138,'Season 9'!AK$4:CN$104,52,0),"0"),IFERROR(VLOOKUP($A138,'Season 10'!AK$4:CN$104,52,0),"0"),
IFERROR(VLOOKUP($A138,'Season 11'!AK$4:CN$104,52,0),"0"),IFERROR(VLOOKUP($A138,'Season 12'!AK$4:CN$104,52,0),"0"),
IFERROR(VLOOKUP($A138,'Season 13'!AK$4:CN$104,52,0),"0"),IFERROR(VLOOKUP($A138,'Season 14'!AK$4:CN$104,52,0),"0"),IFERROR(VLOOKUP($A138,'Season 15'!AK$4:CN$104,52,0),"0"),)</f>
        <v>0</v>
      </c>
      <c r="AZ138" s="403">
        <f>SUM(IFERROR(VLOOKUP($A138,'Season 1'!AJ$4:CM$104,38,0),"0"),IFERROR(VLOOKUP($A138,'Season 2'!AK$4:CN$104,48,0),"0"),)</f>
        <v>0</v>
      </c>
      <c r="BA138" s="398">
        <f>SUM(IFERROR(VLOOKUP($A138,'Season 1'!AJ$4:CM$104,39,0),"0"),IFERROR(VLOOKUP($A138,'Season 2'!AK$4:CN$104,49,0),"0"),)</f>
        <v>0</v>
      </c>
      <c r="BB138" s="518">
        <f>SUM(IFERROR(VLOOKUP($A138,'Season 1'!AJ$4:CM$104,40,0),"0"),IFERROR(VLOOKUP($A138,'Season 2'!AK$4:CN$104,50,0),"0"),)</f>
        <v>0</v>
      </c>
      <c r="BC138" s="21">
        <f>SUM(IFERROR(VLOOKUP($A138,'Season 1'!AJ$4:CM$104,41,0),"0"),IFERROR(VLOOKUP($A138,'Season 2'!AK$4:CN$104,51,0),"0"),)</f>
        <v>0</v>
      </c>
      <c r="BD138" s="402">
        <f>SUM(IFERROR(VLOOKUP($A138,'Season 1'!AJ$4:CM$104,42,0),"0"),IFERROR(VLOOKUP($A138,'Season 2'!AK$4:CN$104,52,0),"0"),)</f>
        <v>0</v>
      </c>
      <c r="BE138" s="561">
        <f>SUM(
IFERROR(VLOOKUP($A138,'Season 1'!AJ$4:CM$104,48,0),"0"),IFERROR(VLOOKUP($A138,'Season 2'!AK$4:CN$104,53,0),"0"),
IFERROR(VLOOKUP($A138,'Season 3'!AK$4:CN$104,53,0),"0"),IFERROR(VLOOKUP($A138,'Season 4'!AK$4:CN$104,53,0),"0"),
IFERROR(VLOOKUP($A138,'Season 5'!AK$4:CN$104,53,0),"0"),IFERROR(VLOOKUP($A138,'Season 6'!AK$4:CN$104,53,0),"0"),
IFERROR(VLOOKUP($A138,'Season 7'!AK$4:CN$104,53,0),"0"),IFERROR(VLOOKUP($A138,'Season 8'!AK$4:CN$104,53,0),"0"),
IFERROR(VLOOKUP($A138,'Season 9'!AK$4:CN$104,53,0),"0"),IFERROR(VLOOKUP($A138,'Season 10'!AK$4:CN$104,53,0),"0"),
IFERROR(VLOOKUP($A138,'Season 11'!AK$4:CN$104,53,0),"0"),IFERROR(VLOOKUP($A138,'Season 12'!AK$4:CN$104,53,0),"0"),
IFERROR(VLOOKUP($A138,'Season 13'!AK$4:CN$104,53,0),"0"),IFERROR(VLOOKUP($A138,'Season 14'!AK$4:CN$104,53,0),"0"),IFERROR(VLOOKUP($A138,'Season 15'!AK$4:CN$104,53,0),"0"),)</f>
        <v>0</v>
      </c>
      <c r="BF138" s="562">
        <f>SUM(
IFERROR(VLOOKUP($A138,'Season 1'!AJ$4:CM$104,49,0),"0"),IFERROR(VLOOKUP($A138,'Season 2'!AK$4:CN$104,54,0),"0"),
IFERROR(VLOOKUP($A138,'Season 3'!AK$4:CN$104,54,0),"0"),IFERROR(VLOOKUP($A138,'Season 4'!AK$4:CN$104,54,0),"0"),
IFERROR(VLOOKUP($A138,'Season 5'!AK$4:CN$104,54,0),"0"),IFERROR(VLOOKUP($A138,'Season 6'!AK$4:CN$104,54,0),"0"),
IFERROR(VLOOKUP($A138,'Season 7'!AK$4:CN$104,54,0),"0"),IFERROR(VLOOKUP($A138,'Season 8'!AK$4:CN$104,54,0),"0"),
IFERROR(VLOOKUP($A138,'Season 9'!AK$4:CN$104,54,0),"0"),IFERROR(VLOOKUP($A138,'Season 10'!AK$4:CN$104,54,0),"0"),
IFERROR(VLOOKUP($A138,'Season 11'!AK$4:CN$104,540),"0"),IFERROR(VLOOKUP($A138,'Season 12'!AK$4:CN$104,54,0),"0"),
IFERROR(VLOOKUP($A138,'Season 13'!AK$4:CN$104,54,0),"0"),IFERROR(VLOOKUP($A138,'Season 14'!AK$4:CN$104,54,0),"0"),IFERROR(VLOOKUP($A138,'Season 15'!AK$4:CN$104,54,0),"0"),)</f>
        <v>0</v>
      </c>
      <c r="BG138" s="529" t="e">
        <f t="shared" si="5"/>
        <v>#DIV/0!</v>
      </c>
      <c r="BI138" s="553"/>
      <c r="BJ138" s="553"/>
      <c r="BK138" s="553"/>
      <c r="BL138" s="553"/>
      <c r="BM138" s="553"/>
      <c r="BN138" s="553"/>
      <c r="BO138" s="822"/>
      <c r="BP138" s="822"/>
      <c r="BQ138" s="822"/>
      <c r="BR138" s="822"/>
      <c r="BS138" s="12" t="str">
        <f>IFERROR(VLOOKUP($A138,'Season 1'!$AJ$4:$CM$104,50,0),"0")</f>
        <v>0</v>
      </c>
      <c r="BT138" s="12" t="str">
        <f>IFERROR(VLOOKUP($A138,'Season 1'!$AJ$4:$CM$104,51,0),"0")</f>
        <v>0</v>
      </c>
      <c r="BU138" s="12" t="str">
        <f>IFERROR(VLOOKUP($A138,'Season 2'!$AK$4:$CN$104,55,0),"0")</f>
        <v>0</v>
      </c>
      <c r="BV138" s="12" t="str">
        <f>IFERROR(VLOOKUP($A138,'Season 2'!$AK$4:$CN$104,56,0),"0")</f>
        <v>0</v>
      </c>
      <c r="BW138" s="12" t="str">
        <f>IFERROR(VLOOKUP($A138,'Season 3'!$AK$4:$CN$104,55,0),"0")</f>
        <v>0</v>
      </c>
      <c r="BX138" s="12" t="str">
        <f>IFERROR(VLOOKUP($A138,'Season 3'!$AK$4:$CN$104,56,0),"0")</f>
        <v>0</v>
      </c>
      <c r="BY138" s="12" t="str">
        <f>IFERROR(VLOOKUP($A138,'Season 4'!$AK$4:$CN$104,55,0),"0")</f>
        <v>0</v>
      </c>
      <c r="BZ138" s="12" t="str">
        <f>IFERROR(VLOOKUP($A138,'Season 4'!$AK$4:$CN$104,56,0),"0")</f>
        <v>0</v>
      </c>
      <c r="CA138" s="12" t="str">
        <f>IFERROR(VLOOKUP($A138,'Season 5'!$AK$4:$CN$104,55,0),"0")</f>
        <v>0</v>
      </c>
      <c r="CB138" s="12" t="str">
        <f>IFERROR(VLOOKUP($A138,'Season 5'!$AK$4:$CN$104,56,0),"0")</f>
        <v>0</v>
      </c>
      <c r="CC138" s="12" t="str">
        <f>IFERROR(VLOOKUP($A138,'Season 6'!$AK$4:$CN$104,55,0),"0")</f>
        <v>0</v>
      </c>
      <c r="CD138" s="12" t="str">
        <f>IFERROR(VLOOKUP($A138,'Season 6'!$AK$4:$CN$104,56,0),"0")</f>
        <v>0</v>
      </c>
      <c r="CE138" s="12" t="str">
        <f>IFERROR(VLOOKUP($A138,'Season 7'!$AK$4:$CN$104,55,0),"0")</f>
        <v>0</v>
      </c>
      <c r="CF138" s="12" t="str">
        <f>IFERROR(VLOOKUP($A138,'Season 7'!$AK$4:$CN$104,56,0),"0")</f>
        <v>0</v>
      </c>
      <c r="CG138" s="12" t="str">
        <f>IFERROR(VLOOKUP($A138,'Season 8'!$AK$4:$CN$104,55,0),"0")</f>
        <v>0</v>
      </c>
      <c r="CH138" s="12" t="str">
        <f>IFERROR(VLOOKUP($A138,'Season 8'!$AK$4:$CN$104,56,0),"0")</f>
        <v>0</v>
      </c>
      <c r="CI138" s="12" t="str">
        <f>IFERROR(VLOOKUP($A138,'Season 9'!$AK$4:$CN$104,55,0),"0")</f>
        <v>0</v>
      </c>
      <c r="CJ138" s="12" t="str">
        <f>IFERROR(VLOOKUP($A138,'Season 9'!$AK$4:$CN$104,56,0),"0")</f>
        <v>0</v>
      </c>
      <c r="CK138" s="12" t="str">
        <f>IFERROR(VLOOKUP($A138,'Season 10'!$AK$4:$CN$104,55,0),"0")</f>
        <v>0</v>
      </c>
      <c r="CL138" s="12" t="str">
        <f>IFERROR(VLOOKUP($A138,'Season 10'!$AK$4:$CN$104,56,0),"0")</f>
        <v>0</v>
      </c>
      <c r="CM138" s="12" t="str">
        <f>IFERROR(VLOOKUP($A138,'Season 11'!$AK$4:$CN$104,55,0),"0")</f>
        <v>0</v>
      </c>
      <c r="CN138" s="12" t="str">
        <f>IFERROR(VLOOKUP($A138,'Season 11'!$AK$4:$CN$104,56,0),"0")</f>
        <v>0</v>
      </c>
      <c r="CO138" s="12" t="str">
        <f>IFERROR(VLOOKUP($A138,'Season 12'!$AK$4:$CN$104,55,0),"0")</f>
        <v>0</v>
      </c>
      <c r="CP138" s="12" t="str">
        <f>IFERROR(VLOOKUP($A138,'Season 12'!$AK$4:$CN$104,56,0),"0")</f>
        <v>0</v>
      </c>
      <c r="CQ138" s="12" t="str">
        <f>IFERROR(VLOOKUP($A138,'Season 13'!$AK$4:$CN$104,55,0),"0")</f>
        <v>0</v>
      </c>
      <c r="CR138" s="12" t="str">
        <f>IFERROR(VLOOKUP($A138,'Season 13'!$AK$4:$CN$104,56,0),"0")</f>
        <v>0</v>
      </c>
      <c r="CS138" s="12" t="str">
        <f>IFERROR(VLOOKUP($A138,'Season 14'!$AK$4:$CN$104,55,0),"0")</f>
        <v>0</v>
      </c>
      <c r="CT138" s="12" t="str">
        <f>IFERROR(VLOOKUP($A138,'Season 14'!$AK$4:$CN$104,56,0),"0")</f>
        <v>0</v>
      </c>
      <c r="CU138" s="12" t="str">
        <f>IFERROR(VLOOKUP($A138,'Season 15'!$AK$4:$CN$104,55,0),"0")</f>
        <v>0</v>
      </c>
      <c r="CV138" s="12" t="str">
        <f>IFERROR(VLOOKUP($A138,'Season 15'!$AK$4:$CN$104,56,0),"0")</f>
        <v>0</v>
      </c>
    </row>
    <row r="139" spans="1:100" x14ac:dyDescent="0.25">
      <c r="A139" s="2" t="s">
        <v>35</v>
      </c>
      <c r="B139" s="516" t="str">
        <f>IFERROR(VLOOKUP('Data Totals'!A139,'Season 1'!AJ$4:CH$104,2,FALSE),IFERROR(VLOOKUP('Data Totals'!A139,'Season 2'!AK$4:CI$104,2,FALSE),IFERROR(VLOOKUP('Data Totals'!A139,'Season 3'!AK$4:CI$104,2,FALSE),IFERROR(VLOOKUP('Data Totals'!A139,'Season 4'!AK$4:CI$104,2,FALSE),IFERROR(VLOOKUP('Data Totals'!A139,'Season 5'!AK$4:CI$104,2,FALSE),IFERROR(VLOOKUP('Data Totals'!A139,'Season 6'!AK$4:CI$104,2,FALSE),IFERROR(VLOOKUP('Data Totals'!A139,'Season 7'!AK$4:CI$104,2,FALSE),IFERROR(VLOOKUP('Data Totals'!A139,'Season 8'!AK$4:CI$104,2,FALSE),IFERROR(VLOOKUP('Data Totals'!A139,'Season 9'!AK$4:CI$104,2,FALSE),IFERROR(VLOOKUP('Data Totals'!A139,'Season 10'!AK$4:CI$104,2,FALSE),IFERROR(VLOOKUP('Data Totals'!A139,'Season 11'!AK$4:CI$104,2,FALSE),IFERROR(VLOOKUP('Data Totals'!A139,'Season 12'!AK$4:CI$104,2,FALSE),IFERROR(VLOOKUP('Data Totals'!A139,'Season 13'!AK$4:CI$104,2,FALSE),IFERROR(VLOOKUP('Data Totals'!A139,'Season 14'!AK$4:CI$104,2,FALSE),IFERROR(VLOOKUP('Data Totals'!A139,'Season 15'!AK$4:CI$104,2,FALSE),"N/A")))))))))))))))</f>
        <v>N/A</v>
      </c>
      <c r="C139" s="517" t="str">
        <f>IFERROR(VLOOKUP('Data Totals'!A139,'Season 1'!AJ$4:CH$104,3,FALSE),IFERROR(VLOOKUP('Data Totals'!A139,'Season 2'!AK$4:CI$104,3,FALSE),IFERROR(VLOOKUP('Data Totals'!A139,'Season 3'!AK$4:CI$104,3,FALSE),IFERROR(VLOOKUP('Data Totals'!A139,'Season 4'!AK$4:CI$104,3,FALSE),IFERROR(VLOOKUP('Data Totals'!A139,'Season 5'!AK$4:CI$104,3,FALSE),IFERROR(VLOOKUP('Data Totals'!A139,'Season 6'!AK$4:CI$104,3,FALSE),IFERROR(VLOOKUP('Data Totals'!A139,'Season 7'!AK$4:CI$104,3,FALSE),IFERROR(VLOOKUP('Data Totals'!A139,'Season 8'!AK$4:CI$104,3,FALSE),IFERROR(VLOOKUP('Data Totals'!A139,'Season 9'!AK$4:CI$104,3,FALSE),IFERROR(VLOOKUP('Data Totals'!A139,'Season 10'!AK$4:CI$104,3,FALSE),IFERROR(VLOOKUP('Data Totals'!A139,'Season 11'!AK$4:CI$104,3,FALSE),IFERROR(VLOOKUP('Data Totals'!A139,'Season 12'!AK$4:CI$104,3,FALSE),IFERROR(VLOOKUP('Data Totals'!A139,'Season 13'!AK$4:CI$104,3,FALSE),IFERROR(VLOOKUP('Data Totals'!A139,'Season 14'!AK$4:CI$104,3,FALSE),IFERROR(VLOOKUP('Data Totals'!A139,'Season 15'!AK$4:CI$104,3,FALSE),"N/A")))))))))))))))</f>
        <v>N/A</v>
      </c>
      <c r="D139" s="517" t="str">
        <f>IFERROR(VLOOKUP('Data Totals'!A139,'Season 15'!AK$4:CI$104,4,FALSE),IFERROR(VLOOKUP('Data Totals'!A139,'Season 14'!AK$4:CI$104,4,FALSE),IFERROR(VLOOKUP('Data Totals'!A139,'Season 13'!AK$4:CI$104,4,FALSE),IFERROR(VLOOKUP('Data Totals'!A139,'Season 12'!AK$4:CI$104,4,FALSE),IFERROR(VLOOKUP('Data Totals'!A139,'Season 11'!AK$4:CI$104,4,FALSE),IFERROR(VLOOKUP('Data Totals'!A139,'Season 10'!AK$4:CI$104,4,FALSE),IFERROR(VLOOKUP('Data Totals'!A139,'Season 9'!AK$4:CI$104,4,FALSE),IFERROR(VLOOKUP('Data Totals'!A139,'Season 8'!AK$4:CI$104,4,FALSE),IFERROR(VLOOKUP('Data Totals'!A139,'Season 7'!AK$4:CI$104,4,FALSE),IFERROR(VLOOKUP('Data Totals'!A139,'Season 6'!AK$4:CI$104,4,FALSE),IFERROR(VLOOKUP('Data Totals'!A139,'Season 5'!AK$4:CI$104,4,FALSE),IFERROR(VLOOKUP('Data Totals'!A139,'Season 4'!AK$4:CI$104,4,FALSE),IFERROR(VLOOKUP('Data Totals'!A139,'Season 3'!AK$4:CI$104,4,FALSE),IFERROR(VLOOKUP('Data Totals'!A139,'Season 2'!AK$4:CI$104,4,FALSE),IFERROR(VLOOKUP('Data Totals'!A139,'Season 1'!AJ$4:CH$104,4,FALSE),"N/A")))))))))))))))</f>
        <v>N/A</v>
      </c>
      <c r="E139" s="517" t="e">
        <f t="shared" si="4"/>
        <v>#VALUE!</v>
      </c>
      <c r="F139" s="398">
        <f>SUM(IFERROR(VLOOKUP(A139,BI$3:BN$152,2,0),"0"),
IFERROR(VLOOKUP(A139,'Season 1'!AJ$4:CM$104,7,0),"0"),IFERROR(VLOOKUP(A139,'Season 2'!AK$4:CN$104,7,0),"0"),
IFERROR(VLOOKUP(A139,'Season 3'!AK$4:CN$104,7,0),"0"),IFERROR(VLOOKUP(A139,'Season 4'!AK$4:CN$104,7,0),"0"),
IFERROR(VLOOKUP(A139,'Season 5'!AK$4:CN$104,7,0),"0"),IFERROR(VLOOKUP(A139,'Season 6'!AK$4:CN$104,7,0),"0"),
IFERROR(VLOOKUP(A139,'Season 7'!AK$4:CN$104,7,0),"0"),IFERROR(VLOOKUP(A139,'Season 8'!AK$4:CN$104,7,0),"0"),
IFERROR(VLOOKUP(A139,'Season 9'!AK$4:CN$104,7,0),"0"),IFERROR(VLOOKUP(A139,'Season 10'!AK$4:CN$104,7,0),"0"),
IFERROR(VLOOKUP(A139,'Season 11'!AK$4:CN$104,7,0),"0"),IFERROR(VLOOKUP(A139,'Season 12'!AK$4:CN$104,7,0),"0"),
IFERROR(VLOOKUP(A139,'Season 13'!AK$4:CN$104,7,0),"0"),IFERROR(VLOOKUP(A139,'Season 14'!AK$4:CN$104,7,0),"0"),IFERROR(VLOOKUP(A139,'Season 15'!AK$4:CN$104,7,0),"0"),)</f>
        <v>0</v>
      </c>
      <c r="G139" s="398">
        <f>SUM(
IFERROR(VLOOKUP(A139,'Season 1'!AJ$4:CM$104,8,0),"0"),IFERROR(VLOOKUP(A139,'Season 2'!AK$4:CN$104,8,0),"0"),
IFERROR(VLOOKUP(A139,'Season 3'!AK$4:CN$104,8,0),"0"),IFERROR(VLOOKUP(A139,'Season 4'!AK$4:CN$104,8,0),"0"),
IFERROR(VLOOKUP(A139,'Season 5'!AK$4:CN$104,8,0),"0"),IFERROR(VLOOKUP(A139,'Season 6'!AK$4:CN$104,8,0),"0"),
IFERROR(VLOOKUP(A139,'Season 7'!AK$4:CN$104,8,0),"0"),IFERROR(VLOOKUP(A139,'Season 8'!AK$4:CN$104,8,0),"0"),
IFERROR(VLOOKUP(A139,'Season 9'!AK$4:CN$104,8,0),"0"),IFERROR(VLOOKUP(A139,'Season 10'!AK$4:CN$104,8,0),"0"),
IFERROR(VLOOKUP(A139,'Season 11'!AK$4:CN$104,8,0),"0"),IFERROR(VLOOKUP(A139,'Season 12'!AK$4:CN$104,8,0),"0"),
IFERROR(VLOOKUP(A139,'Season 13'!AK$4:CN$104,8,0),"0"),IFERROR(VLOOKUP(A139,'Season 14'!AK$4:CN$104,8,0),"0"),IFERROR(VLOOKUP(A139,'Season 15'!AK$4:CN$104,8,0),"0"),)</f>
        <v>0</v>
      </c>
      <c r="H139" s="329">
        <f>SUM(
IFERROR(VLOOKUP(A139,'Season 1'!AJ$4:CM$104,9,0),"0"),IFERROR(VLOOKUP(A139,'Season 2'!AK$4:CN$104,9,0),"0"),
IFERROR(VLOOKUP(A139,'Season 3'!AK$4:CN$104,9,0),"0"),IFERROR(VLOOKUP(A139,'Season 4'!AK$4:CN$104,9,0),"0"),
IFERROR(VLOOKUP(A139,'Season 5'!AK$4:CN$104,9,0),"0"),IFERROR(VLOOKUP(A139,'Season 6'!AK$4:CN$104,9,0),"0"),
IFERROR(VLOOKUP(A139,'Season 7'!AK$4:CN$104,9,0),"0"),IFERROR(VLOOKUP(A139,'Season 8'!AK$4:CN$104,9,0),"0"),
IFERROR(VLOOKUP(A139,'Season 9'!AK$4:CN$104,9,0),"0"),IFERROR(VLOOKUP(A139,'Season 10'!AK$4:CN$104,9,0),"0"),
IFERROR(VLOOKUP(A139,'Season 11'!AK$4:CN$104,9,0),"0"),IFERROR(VLOOKUP(A139,'Season 12'!AK$4:CN$104,9,0),"0"),
IFERROR(VLOOKUP(A139,'Season 13'!AK$4:CN$104,9,0),"0"),IFERROR(VLOOKUP(A139,'Season 14'!AK$4:CN$104,9,0),"0"),IFERROR(VLOOKUP(A139,'Season 15'!AK$4:CN$104,9,0),"0"),)</f>
        <v>0</v>
      </c>
      <c r="I139" s="518">
        <f>SUM(
IFERROR(VLOOKUP(A139,'Season 1'!AJ$4:CM$104,10,0),"0"),IFERROR(VLOOKUP(A139,'Season 2'!AK$4:CN$104,10,0),"0"),
IFERROR(VLOOKUP(A139,'Season 3'!AK$4:CN$104,10,0),"0"),IFERROR(VLOOKUP(A139,'Season 4'!AK$4:CN$104,10,0),"0"),
IFERROR(VLOOKUP(A139,'Season 5'!AK$4:CN$104,10,0),"0"),IFERROR(VLOOKUP(A139,'Season 6'!AK$4:CN$104,10,0),"0"),
IFERROR(VLOOKUP(A139,'Season 7'!AK$4:CN$104,10,0),"0"),IFERROR(VLOOKUP(A139,'Season 8'!AK$4:CN$104,10,0),"0"),
IFERROR(VLOOKUP(A139,'Season 9'!AK$4:CN$104,10,0),"0"),IFERROR(VLOOKUP(A139,'Season 10'!AK$4:CN$104,10,0),"0"),
IFERROR(VLOOKUP(A139,'Season 11'!AK$4:CN$104,10,0),"0"),IFERROR(VLOOKUP(A139,'Season 12'!AK$4:CN$104,10,0),"0"),
IFERROR(VLOOKUP(A139,'Season 13'!AK$4:CN$104,10,0),"0"),IFERROR(VLOOKUP(A139,'Season 14'!AK$4:CN$104,10,0),"0"),IFERROR(VLOOKUP(A139,'Season 15'!AK$4:CN$104,10,0),"0"),)</f>
        <v>0</v>
      </c>
      <c r="J139" s="21">
        <f>SUM(IFERROR(VLOOKUP(A139,BI$3:BN$152,3,0),"0"),
IFERROR(VLOOKUP(A139,'Season 1'!AJ$4:CM$104,11,0),"0"),IFERROR(VLOOKUP(A139,'Season 2'!AK$4:CN$104,11,0),"0"),
IFERROR(VLOOKUP(A139,'Season 3'!AK$4:CN$104,11,0),"0"),IFERROR(VLOOKUP(A139,'Season 4'!AK$4:CN$104,11,0),"0"),
IFERROR(VLOOKUP(A139,'Season 5'!AK$4:CN$104,11,0),"0"),IFERROR(VLOOKUP(A139,'Season 6'!AK$4:CN$104,11,0),"0"),
IFERROR(VLOOKUP(A139,'Season 7'!AK$4:CN$104,11,0),"0"),IFERROR(VLOOKUP(A139,'Season 8'!AK$4:CN$104,11,0),"0"),
IFERROR(VLOOKUP(A139,'Season 9'!AK$4:CN$104,11,0),"0"),IFERROR(VLOOKUP(A139,'Season 10'!AK$4:CN$104,11,0),"0"),
IFERROR(VLOOKUP(A139,'Season 11'!AK$4:CN$104,11,0),"0"),IFERROR(VLOOKUP(A139,'Season 12'!AK$4:CN$104,11,0),"0"),
IFERROR(VLOOKUP(A139,'Season 13'!AK$4:CN$104,11,0),"0"),IFERROR(VLOOKUP(A139,'Season 14'!AK$4:CN$104,11,0),"0"),IFERROR(VLOOKUP(A139,'Season 15'!AK$4:CN$104,11,0),"0"),)</f>
        <v>0</v>
      </c>
      <c r="K139" s="402">
        <f>SUM(IFERROR(VLOOKUP($A139,BI$3:BN$152,4,0),"0"),
IFERROR(VLOOKUP($A139,'Season 1'!AJ$4:CM$104,12,0),"0"),IFERROR(VLOOKUP($A139,'Season 2'!AK$4:CN$104,12,0),"0"),
IFERROR(VLOOKUP($A139,'Season 3'!AK$4:CN$104,12,0),"0"),IFERROR(VLOOKUP($A139,'Season 4'!AK$4:CN$104,12,0),"0"),
IFERROR(VLOOKUP($A139,'Season 5'!AK$4:CN$104,12,0),"0"),IFERROR(VLOOKUP($A139,'Season 6'!AK$4:CN$104,12,0),"0"),
IFERROR(VLOOKUP($A139,'Season 7'!AK$4:CN$104,12,0),"0"),IFERROR(VLOOKUP($A139,'Season 8'!AK$4:CN$104,12,0),"0"),
IFERROR(VLOOKUP($A139,'Season 9'!AK$4:CN$104,12,0),"0"),IFERROR(VLOOKUP($A139,'Season 10'!AK$4:CN$104,12,0),"0"),
IFERROR(VLOOKUP($A139,'Season 11'!AK$4:CN$104,12,0),"0"),IFERROR(VLOOKUP($A139,'Season 12'!AK$4:CN$104,12,0),"0"),
IFERROR(VLOOKUP($A139,'Season 13'!AK$4:CN$104,12,0),"0"),IFERROR(VLOOKUP($A139,'Season 14'!AK$4:CN$104,12,0),"0"),IFERROR(VLOOKUP(A139,'Season 15'!AK$4:CN$104,12,0),"0"),)</f>
        <v>0</v>
      </c>
      <c r="L139" s="403">
        <f>SUM(
IFERROR(VLOOKUP($A139,'Season 1'!AJ$4:CM$104,13,0),"0"),IFERROR(VLOOKUP($A139,'Season 2'!AK$4:CN$104,13,0),"0"),
IFERROR(VLOOKUP($A139,'Season 3'!AK$4:CN$104,13,0),"0"),IFERROR(VLOOKUP($A139,'Season 4'!AK$4:CN$104,13,0),"0"),
IFERROR(VLOOKUP($A139,'Season 5'!AK$4:CN$104,13,0),"0"),IFERROR(VLOOKUP($A139,'Season 6'!AK$4:CN$104,13,0),"0"),
IFERROR(VLOOKUP($A139,'Season 7'!AK$4:CN$104,13,0),"0"),IFERROR(VLOOKUP($A139,'Season 8'!AK$4:CN$104,13,0),"0"),
IFERROR(VLOOKUP($A139,'Season 9'!AK$4:CN$104,13,0),"0"),IFERROR(VLOOKUP($A139,'Season 10'!AK$4:CN$104,13,0),"0"),
IFERROR(VLOOKUP($A139,'Season 11'!AK$4:CN$104,13,0),"0"),IFERROR(VLOOKUP($A139,'Season 12'!AK$4:CN$104,13,0),"0"),
IFERROR(VLOOKUP($A139,'Season 13'!AK$4:CN$104,13,0),"0"),IFERROR(VLOOKUP($A139,'Season 14'!AK$4:CN$104,13,0),"0"),IFERROR(VLOOKUP(A139,'Season 15'!AK$4:CN$104,13,0),"0"),)</f>
        <v>0</v>
      </c>
      <c r="M139" s="398">
        <f>SUM(
IFERROR(VLOOKUP($A139,'Season 1'!AJ$4:CM$104,14,0),"0"),IFERROR(VLOOKUP($A139,'Season 2'!AK$4:CN$104,14,0),"0"),
IFERROR(VLOOKUP($A139,'Season 3'!AK$4:CN$104,14,0),"0"),IFERROR(VLOOKUP($A139,'Season 4'!AK$4:CN$104,14,0),"0"),
IFERROR(VLOOKUP($A139,'Season 5'!AK$4:CN$104,14,0),"0"),IFERROR(VLOOKUP($A139,'Season 6'!AK$4:CN$104,14,0),"0"),
IFERROR(VLOOKUP($A139,'Season 7'!AK$4:CN$104,14,0),"0"),IFERROR(VLOOKUP($A139,'Season 8'!AK$4:CN$104,14,0),"0"),
IFERROR(VLOOKUP($A139,'Season 9'!AK$4:CN$104,14,0),"0"),IFERROR(VLOOKUP($A139,'Season 10'!AK$4:CN$104,14,0),"0"),
IFERROR(VLOOKUP($A139,'Season 11'!AK$4:CN$104,14,0),"0"),IFERROR(VLOOKUP($A139,'Season 12'!AK$4:CN$104,14,0),"0"),
IFERROR(VLOOKUP($A139,'Season 13'!AK$4:CN$104,14,0),"0"),IFERROR(VLOOKUP($A139,'Season 14'!AK$4:CN$104,14,0),"0"),IFERROR(VLOOKUP(A139,'Season 15'!AK$4:CN$104,14,0),"0"),)</f>
        <v>0</v>
      </c>
      <c r="N139" s="518">
        <f>SUM(
IFERROR(VLOOKUP($A139,'Season 1'!AJ$4:CM$104,15,0),"0"),IFERROR(VLOOKUP($A139,'Season 2'!AK$4:CN$104,15,0),"0"),
IFERROR(VLOOKUP($A139,'Season 3'!AK$4:CN$104,15,0),"0"),IFERROR(VLOOKUP($A139,'Season 4'!AK$4:CN$104,15,0),"0"),
IFERROR(VLOOKUP($A139,'Season 5'!AK$4:CN$104,15,0),"0"),IFERROR(VLOOKUP($A139,'Season 6'!AK$4:CN$104,15,0),"0"),
IFERROR(VLOOKUP($A139,'Season 7'!AK$4:CN$104,15,0),"0"),IFERROR(VLOOKUP($A139,'Season 8'!AK$4:CN$104,15,0),"0"),
IFERROR(VLOOKUP($A139,'Season 9'!AK$4:CN$104,15,0),"0"),IFERROR(VLOOKUP($A139,'Season 10'!AK$4:CN$104,15,0),"0"),
IFERROR(VLOOKUP($A139,'Season 11'!AK$4:CN$104,15,0),"0"),IFERROR(VLOOKUP($A139,'Season 12'!AK$4:CN$104,15,0),"0"),
IFERROR(VLOOKUP($A139,'Season 13'!AK$4:CN$104,15,0),"0"),IFERROR(VLOOKUP($A139,'Season 14'!AK$4:CN$104,15,0),"0"),IFERROR(VLOOKUP(A139,'Season 15'!AK$4:CN$104,15,0),"0"),)</f>
        <v>0</v>
      </c>
      <c r="O139" s="21">
        <f>SUM(
IFERROR(VLOOKUP($A139,'Season 1'!AJ$4:CM$104,16,0),"0"),IFERROR(VLOOKUP($A139,'Season 2'!AK$4:CN$104,16,0),"0"),
IFERROR(VLOOKUP($A139,'Season 3'!AK$4:CN$104,16,0),"0"),IFERROR(VLOOKUP($A139,'Season 4'!AK$4:CN$104,16,0),"0"),
IFERROR(VLOOKUP($A139,'Season 5'!AK$4:CN$104,16,0),"0"),IFERROR(VLOOKUP($A139,'Season 6'!AK$4:CN$104,16,0),"0"),
IFERROR(VLOOKUP($A139,'Season 7'!AK$4:CN$104,16,0),"0"),IFERROR(VLOOKUP($A139,'Season 8'!AK$4:CN$104,16,0),"0"),
IFERROR(VLOOKUP($A139,'Season 9'!AK$4:CN$104,16,0),"0"),IFERROR(VLOOKUP($A139,'Season 10'!AK$4:CN$104,16,0),"0"),
IFERROR(VLOOKUP($A139,'Season 11'!AK$4:CN$104,16,0),"0"),IFERROR(VLOOKUP($A139,'Season 12'!AK$4:CN$104,16,0),"0"),
IFERROR(VLOOKUP($A139,'Season 13'!AK$4:CN$104,16,0),"0"),IFERROR(VLOOKUP($A139,'Season 14'!AK$4:CN$104,16,0),"0"),IFERROR(VLOOKUP(A139,'Season 15'!AK$4:CN$104,16,0),"0"),)</f>
        <v>0</v>
      </c>
      <c r="P139" s="402">
        <f>SUM(
IFERROR(VLOOKUP($A139,'Season 1'!AJ$4:CM$104,17,0),"0"),IFERROR(VLOOKUP($A139,'Season 2'!AK$4:CN$104,17,0),"0"),
IFERROR(VLOOKUP($A139,'Season 3'!AK$4:CN$104,17,0),"0"),IFERROR(VLOOKUP($A139,'Season 4'!AK$4:CN$104,17,0),"0"),
IFERROR(VLOOKUP($A139,'Season 5'!AK$4:CN$104,17,0),"0"),IFERROR(VLOOKUP($A139,'Season 6'!AK$4:CN$104,17,0),"0"),
IFERROR(VLOOKUP($A139,'Season 7'!AK$4:CN$104,17,0),"0"),IFERROR(VLOOKUP($A139,'Season 8'!AK$4:CN$104,17,0),"0"),
IFERROR(VLOOKUP($A139,'Season 9'!AK$4:CN$104,17,0),"0"),IFERROR(VLOOKUP($A139,'Season 10'!AK$4:CN$104,17,0),"0"),
IFERROR(VLOOKUP($A139,'Season 11'!AK$4:CN$104,17,0),"0"),IFERROR(VLOOKUP($A139,'Season 12'!AK$4:CN$104,17,0),"0"),
IFERROR(VLOOKUP($A139,'Season 13'!AK$4:CN$104,17,0),"0"),IFERROR(VLOOKUP($A139,'Season 14'!AK$4:CN$104,17,0),"0"),IFERROR(VLOOKUP(A139,'Season 15'!AK$4:CN$104,17,0),"0"),)</f>
        <v>0</v>
      </c>
      <c r="Q139" s="403">
        <f>SUM(
IFERROR(VLOOKUP($A139,'Season 1'!AJ$4:CM$104,18,0),"0"),IFERROR(VLOOKUP($A139,'Season 2'!AK$4:CN$104,18,0),"0"),
IFERROR(VLOOKUP($A139,'Season 3'!AK$4:CN$104,18,0),"0"),IFERROR(VLOOKUP($A139,'Season 4'!AK$4:CN$104,18,0),"0"),
IFERROR(VLOOKUP($A139,'Season 5'!AK$4:CN$104,18,0),"0"),IFERROR(VLOOKUP($A139,'Season 6'!AK$4:CN$104,18,0),"0"),
IFERROR(VLOOKUP($A139,'Season 7'!AK$4:CN$104,18,0),"0"),IFERROR(VLOOKUP($A139,'Season 8'!AK$4:CN$104,18,0),"0"),
IFERROR(VLOOKUP($A139,'Season 9'!AK$4:CN$104,18,0),"0"),IFERROR(VLOOKUP($A139,'Season 10'!AK$4:CN$104,18,0),"0"),
IFERROR(VLOOKUP($A139,'Season 11'!AK$4:CN$104,18,0),"0"),IFERROR(VLOOKUP($A139,'Season 12'!AK$4:CN$104,18,0),"0"),
IFERROR(VLOOKUP($A139,'Season 13'!AK$4:CN$104,18,0),"0"),IFERROR(VLOOKUP($A139,'Season 14'!AK$4:CN$104,18,0),"0"),IFERROR(VLOOKUP(A139,'Season 15'!AK$4:CN$104,18,0),"0"),)</f>
        <v>0</v>
      </c>
      <c r="R139" s="398">
        <f>SUM(
IFERROR(VLOOKUP($A139,'Season 1'!AJ$4:CM$104,19,0),"0"),IFERROR(VLOOKUP($A139,'Season 2'!AK$4:CN$104,19,0),"0"),
IFERROR(VLOOKUP($A139,'Season 3'!AK$4:CN$104,19,0),"0"),IFERROR(VLOOKUP($A139,'Season 4'!AK$4:CN$104,19,0),"0"),
IFERROR(VLOOKUP($A139,'Season 5'!AK$4:CN$104,19,0),"0"),IFERROR(VLOOKUP($A139,'Season 6'!AK$4:CN$104,19,0),"0"),
IFERROR(VLOOKUP($A139,'Season 7'!AK$4:CN$104,19,0),"0"),IFERROR(VLOOKUP($A139,'Season 8'!AK$4:CN$104,19,0),"0"),
IFERROR(VLOOKUP($A139,'Season 9'!AK$4:CN$104,19,0),"0"),IFERROR(VLOOKUP($A139,'Season 10'!AK$4:CN$104,19,0),"0"),
IFERROR(VLOOKUP($A139,'Season 11'!AK$4:CN$104,19,0),"0"),IFERROR(VLOOKUP($A139,'Season 12'!AK$4:CN$104,19,0),"0"),
IFERROR(VLOOKUP($A139,'Season 13'!AK$4:CN$104,19,0),"0"),IFERROR(VLOOKUP($A139,'Season 14'!AK$4:CN$104,19,0),"0"),IFERROR(VLOOKUP(A139,'Season 15'!AK$4:CN$104,19,0),"0"),)</f>
        <v>0</v>
      </c>
      <c r="S139" s="518">
        <f>SUM(
IFERROR(VLOOKUP($A139,'Season 1'!AJ$4:CM$104,20,0),"0"),IFERROR(VLOOKUP($A139,'Season 2'!AK$4:CN$104,20,0),"0"),
IFERROR(VLOOKUP($A139,'Season 3'!AK$4:CN$104,20,0),"0"),IFERROR(VLOOKUP($A139,'Season 4'!AK$4:CN$104,20,0),"0"),
IFERROR(VLOOKUP($A139,'Season 5'!AK$4:CN$104,20,0),"0"),IFERROR(VLOOKUP($A139,'Season 6'!AK$4:CN$104,20,0),"0"),
IFERROR(VLOOKUP($A139,'Season 7'!AK$4:CN$104,20,0),"0"),IFERROR(VLOOKUP($A139,'Season 8'!AK$4:CN$104,20,0),"0"),
IFERROR(VLOOKUP($A139,'Season 9'!AK$4:CN$104,20,0),"0"),IFERROR(VLOOKUP($A139,'Season 10'!AK$4:CN$104,20,0),"0"),
IFERROR(VLOOKUP($A139,'Season 11'!AK$4:CN$104,20,0),"0"),IFERROR(VLOOKUP($A139,'Season 12'!AK$4:CN$104,20,0),"0"),
IFERROR(VLOOKUP($A139,'Season 13'!AK$4:CN$104,20,0),"0"),IFERROR(VLOOKUP($A139,'Season 14'!AK$4:CN$104,20,0),"0"),IFERROR(VLOOKUP(A139,'Season 15'!AK$4:CN$104,20,0),"0"),)</f>
        <v>0</v>
      </c>
      <c r="T139" s="21">
        <f>SUM(
IFERROR(VLOOKUP($A139,'Season 1'!AJ$4:CM$104,21,0),"0"),IFERROR(VLOOKUP($A139,'Season 2'!AK$4:CN$104,21,0),"0"),
IFERROR(VLOOKUP($A139,'Season 3'!AK$4:CN$104,21,0),"0"),IFERROR(VLOOKUP($A139,'Season 4'!AK$4:CN$104,21,0),"0"),
IFERROR(VLOOKUP($A139,'Season 5'!AK$4:CN$104,21,0),"0"),IFERROR(VLOOKUP($A139,'Season 6'!AK$4:CN$104,21,0),"0"),
IFERROR(VLOOKUP($A139,'Season 7'!AK$4:CN$104,21,0),"0"),IFERROR(VLOOKUP($A139,'Season 8'!AK$4:CN$104,21,0),"0"),
IFERROR(VLOOKUP($A139,'Season 9'!AK$4:CN$104,21,0),"0"),IFERROR(VLOOKUP($A139,'Season 10'!AK$4:CN$104,21,0),"0"),
IFERROR(VLOOKUP($A139,'Season 11'!AK$4:CN$104,21,0),"0"),IFERROR(VLOOKUP($A139,'Season 12'!AK$4:CN$104,21,0),"0"),
IFERROR(VLOOKUP($A139,'Season 13'!AK$4:CN$104,21,0),"0"),IFERROR(VLOOKUP($A139,'Season 14'!AK$4:CN$104,21,0),"0"),IFERROR(VLOOKUP(A139,'Season 15'!AK$4:CN$104,21,0),"0"),)</f>
        <v>0</v>
      </c>
      <c r="U139" s="402">
        <f>SUM(
IFERROR(VLOOKUP($A139,'Season 1'!AJ$4:CM$104,22,0),"0"),IFERROR(VLOOKUP($A139,'Season 2'!AK$4:CN$104,22,0),"0"),
IFERROR(VLOOKUP($A139,'Season 3'!AK$4:CN$104,22,0),"0"),IFERROR(VLOOKUP($A139,'Season 4'!AK$4:CN$104,22,0),"0"),
IFERROR(VLOOKUP($A139,'Season 5'!AK$4:CN$104,22,0),"0"),IFERROR(VLOOKUP($A139,'Season 6'!AK$4:CN$104,22,0),"0"),
IFERROR(VLOOKUP($A139,'Season 7'!AK$4:CN$104,22,0),"0"),IFERROR(VLOOKUP($A139,'Season 8'!AK$4:CN$104,22,0),"0"),
IFERROR(VLOOKUP($A139,'Season 9'!AK$4:CN$104,22,0),"0"),IFERROR(VLOOKUP($A139,'Season 10'!AK$4:CN$104,22,0),"0"),
IFERROR(VLOOKUP($A139,'Season 11'!AK$4:CN$104,22,0),"0"),IFERROR(VLOOKUP($A139,'Season 12'!AK$4:CN$104,22,0),"0"),
IFERROR(VLOOKUP($A139,'Season 13'!AK$4:CN$104,22,0),"0"),IFERROR(VLOOKUP($A139,'Season 14'!AK$4:CN$104,22,0),"0"),IFERROR(VLOOKUP(A139,'Season 15'!AK$4:CN$104,22,0),"0"),)</f>
        <v>0</v>
      </c>
      <c r="V139" s="403">
        <f>SUM(
IFERROR(VLOOKUP($A139,'Season 1'!AJ$4:CM$104,23,0),"0"),IFERROR(VLOOKUP($A139,'Season 2'!AK$4:CN$104,23,0),"0"),
IFERROR(VLOOKUP($A139,'Season 3'!AK$4:CN$104,23,0),"0"),IFERROR(VLOOKUP($A139,'Season 4'!AK$4:CN$104,23,0),"0"),
IFERROR(VLOOKUP($A139,'Season 5'!AK$4:CN$104,23,0),"0"),IFERROR(VLOOKUP($A139,'Season 6'!AK$4:CN$104,23,0),"0"),
IFERROR(VLOOKUP($A139,'Season 7'!AK$4:CN$104,23,0),"0"),IFERROR(VLOOKUP($A139,'Season 8'!AK$4:CN$104,23,0),"0"),
IFERROR(VLOOKUP($A139,'Season 9'!AK$4:CN$104,23,0),"0"),IFERROR(VLOOKUP($A139,'Season 10'!AK$4:CN$104,23,0),"0"),
IFERROR(VLOOKUP($A139,'Season 11'!AK$4:CN$104,23,0),"0"),IFERROR(VLOOKUP($A139,'Season 12'!AK$4:CN$104,23,0),"0"),
IFERROR(VLOOKUP($A139,'Season 13'!AK$4:CN$104,23,0),"0"),IFERROR(VLOOKUP($A139,'Season 14'!AK$4:CN$104,23,0),"0"),IFERROR(VLOOKUP($A139,'Season 15'!AK$4:CN$104,23,0),"0"),)</f>
        <v>0</v>
      </c>
      <c r="W139" s="398">
        <f>SUM(
IFERROR(VLOOKUP($A139,'Season 1'!AJ$4:CM$104,24,0),"0"),IFERROR(VLOOKUP($A139,'Season 2'!AK$4:CN$104,24,0),"0"),
IFERROR(VLOOKUP($A139,'Season 3'!AK$4:CN$104,24,0),"0"),IFERROR(VLOOKUP($A139,'Season 4'!AK$4:CN$104,24,0),"0"),
IFERROR(VLOOKUP($A139,'Season 5'!AK$4:CN$104,24,0),"0"),IFERROR(VLOOKUP($A139,'Season 6'!AK$4:CN$104,24,0),"0"),
IFERROR(VLOOKUP($A139,'Season 7'!AK$4:CN$104,24,0),"0"),IFERROR(VLOOKUP($A139,'Season 8'!AK$4:CN$104,24,0),"0"),
IFERROR(VLOOKUP($A139,'Season 9'!AK$4:CN$104,24,0),"0"),IFERROR(VLOOKUP($A139,'Season 10'!AK$4:CN$104,24,0),"0"),
IFERROR(VLOOKUP($A139,'Season 11'!AK$4:CN$104,24,0),"0"),IFERROR(VLOOKUP($A139,'Season 12'!AK$4:CN$104,24,0),"0"),
IFERROR(VLOOKUP($A139,'Season 13'!AK$4:CN$104,24,0),"0"),IFERROR(VLOOKUP($A139,'Season 14'!AK$4:CN$104,24,0),"0"),IFERROR(VLOOKUP($A139,'Season 15'!AK$4:CN$104,24,0),"0"),)</f>
        <v>0</v>
      </c>
      <c r="X139" s="518">
        <f>SUM(
IFERROR(VLOOKUP($A139,'Season 1'!AJ$4:CM$104,25,0),"0"),IFERROR(VLOOKUP($A139,'Season 2'!AK$4:CN$104,25,0),"0"),
IFERROR(VLOOKUP($A139,'Season 3'!AK$4:CN$104,25,0),"0"),IFERROR(VLOOKUP($A139,'Season 4'!AK$4:CN$104,25,0),"0"),
IFERROR(VLOOKUP($A139,'Season 5'!AK$4:CN$104,25,0),"0"),IFERROR(VLOOKUP($A139,'Season 6'!AK$4:CN$104,25,0),"0"),
IFERROR(VLOOKUP($A139,'Season 7'!AK$4:CN$104,25,0),"0"),IFERROR(VLOOKUP($A139,'Season 8'!AK$4:CN$104,25,0),"0"),
IFERROR(VLOOKUP($A139,'Season 9'!AK$4:CN$104,25,0),"0"),IFERROR(VLOOKUP($A139,'Season 10'!AK$4:CN$104,25,0),"0"),
IFERROR(VLOOKUP($A139,'Season 11'!AK$4:CN$104,25,0),"0"),IFERROR(VLOOKUP($A139,'Season 12'!AK$4:CN$104,25,0),"0"),
IFERROR(VLOOKUP($A139,'Season 13'!AK$4:CN$104,25,0),"0"),IFERROR(VLOOKUP($A139,'Season 14'!AK$4:CN$104,25,0),"0"),IFERROR(VLOOKUP($A139,'Season 15'!AK$4:CN$104,25,0),"0"),)</f>
        <v>0</v>
      </c>
      <c r="Y139" s="21">
        <f>SUM(
IFERROR(VLOOKUP($A139,'Season 1'!AJ$4:CM$104,26,0),"0"),IFERROR(VLOOKUP($A139,'Season 2'!AK$4:CN$104,26,0),"0"),
IFERROR(VLOOKUP($A139,'Season 3'!AK$4:CN$104,26,0),"0"),IFERROR(VLOOKUP($A139,'Season 4'!AK$4:CN$104,26,0),"0"),
IFERROR(VLOOKUP($A139,'Season 5'!AK$4:CN$104,26,0),"0"),IFERROR(VLOOKUP($A139,'Season 6'!AK$4:CN$104,26,0),"0"),
IFERROR(VLOOKUP($A139,'Season 7'!AK$4:CN$104,26,0),"0"),IFERROR(VLOOKUP($A139,'Season 8'!AK$4:CN$104,26,0),"0"),
IFERROR(VLOOKUP($A139,'Season 9'!AK$4:CN$104,26,0),"0"),IFERROR(VLOOKUP($A139,'Season 10'!AK$4:CN$104,26,0),"0"),
IFERROR(VLOOKUP($A139,'Season 11'!AK$4:CN$104,26,0),"0"),IFERROR(VLOOKUP($A139,'Season 12'!AK$4:CN$104,26,0),"0"),
IFERROR(VLOOKUP($A139,'Season 13'!AK$4:CN$104,26,0),"0"),IFERROR(VLOOKUP($A139,'Season 14'!AK$4:CN$104,26,0),"0"),IFERROR(VLOOKUP($A139,'Season 15'!AK$4:CN$104,26,0),"0"),)</f>
        <v>0</v>
      </c>
      <c r="Z139" s="402">
        <f>SUM(
IFERROR(VLOOKUP($A139,'Season 1'!AJ$4:CM$104,27,0),"0"),IFERROR(VLOOKUP($A139,'Season 2'!AK$4:CN$104,27,0),"0"),
IFERROR(VLOOKUP($A139,'Season 3'!AK$4:CN$104,27,0),"0"),IFERROR(VLOOKUP($A139,'Season 4'!AK$4:CN$104,27,0),"0"),
IFERROR(VLOOKUP($A139,'Season 5'!AK$4:CN$104,27,0),"0"),IFERROR(VLOOKUP($A139,'Season 6'!AK$4:CN$104,27,0),"0"),
IFERROR(VLOOKUP($A139,'Season 7'!AK$4:CN$104,27,0),"0"),IFERROR(VLOOKUP($A139,'Season 8'!AK$4:CN$104,27,0),"0"),
IFERROR(VLOOKUP($A139,'Season 9'!AK$4:CN$104,27,0),"0"),IFERROR(VLOOKUP($A139,'Season 10'!AK$4:CN$104,27,0),"0"),
IFERROR(VLOOKUP($A139,'Season 11'!AK$4:CN$104,27,0),"0"),IFERROR(VLOOKUP($A139,'Season 12'!AK$4:CN$104,27,0),"0"),
IFERROR(VLOOKUP($A139,'Season 13'!AK$4:CN$104,27,0),"0"),IFERROR(VLOOKUP($A139,'Season 14'!AK$4:CN$104,27,0),"0"),IFERROR(VLOOKUP($A139,'Season 15'!AK$4:CN$104,27,0),"0"),)</f>
        <v>0</v>
      </c>
      <c r="AA139" s="403">
        <f>SUM(
IFERROR(VLOOKUP($A139,'Season 1'!AJ$4:CM$104,28,0),"0"),IFERROR(VLOOKUP($A139,'Season 2'!AK$4:CN$104,28,0),"0"),
IFERROR(VLOOKUP($A139,'Season 3'!AK$4:CN$104,28,0),"0"),IFERROR(VLOOKUP($A139,'Season 4'!AK$4:CN$104,28,0),"0"),
IFERROR(VLOOKUP($A139,'Season 5'!AK$4:CN$104,28,0),"0"),IFERROR(VLOOKUP($A139,'Season 6'!AK$4:CN$104,28,0),"0"),
IFERROR(VLOOKUP($A139,'Season 7'!AK$4:CN$104,28,0),"0"),IFERROR(VLOOKUP($A139,'Season 8'!AK$4:CN$104,28,0),"0"),
IFERROR(VLOOKUP($A139,'Season 9'!AK$4:CN$104,28,0),"0"),IFERROR(VLOOKUP($A139,'Season 10'!AK$4:CN$104,28,0),"0"),
IFERROR(VLOOKUP($A139,'Season 11'!AK$4:CN$104,28,0),"0"),IFERROR(VLOOKUP($A139,'Season 12'!AK$4:CN$104,28,0),"0"),
IFERROR(VLOOKUP($A139,'Season 13'!AK$4:CN$104,28,0),"0"),IFERROR(VLOOKUP($A139,'Season 14'!AK$4:CN$104,28,0),"0"),IFERROR(VLOOKUP($A139,'Season 15'!AK$4:CN$104,28,0),"0"),)</f>
        <v>0</v>
      </c>
      <c r="AB139" s="398">
        <f>SUM(
IFERROR(VLOOKUP($A139,'Season 1'!AJ$4:CM$104,29,0),"0"),IFERROR(VLOOKUP($A139,'Season 2'!AK$4:CN$104,29,0),"0"),
IFERROR(VLOOKUP($A139,'Season 3'!AK$4:CN$104,29,0),"0"),IFERROR(VLOOKUP($A139,'Season 4'!AK$4:CN$104,29,0),"0"),
IFERROR(VLOOKUP($A139,'Season 5'!AK$4:CN$104,29,0),"0"),IFERROR(VLOOKUP($A139,'Season 6'!AK$4:CN$104,29,0),"0"),
IFERROR(VLOOKUP($A139,'Season 7'!AK$4:CN$104,29,0),"0"),IFERROR(VLOOKUP($A139,'Season 8'!AK$4:CN$104,29,0),"0"),
IFERROR(VLOOKUP($A139,'Season 9'!AK$4:CN$104,29,0),"0"),IFERROR(VLOOKUP($A139,'Season 10'!AK$4:CN$104,29,0),"0"),
IFERROR(VLOOKUP($A139,'Season 11'!AK$4:CN$104,29,0),"0"),IFERROR(VLOOKUP($A139,'Season 12'!AK$4:CN$104,29,0),"0"),
IFERROR(VLOOKUP($A139,'Season 13'!AK$4:CN$104,29,0),"0"),IFERROR(VLOOKUP($A139,'Season 14'!AK$4:CN$104,29,0),"0"),IFERROR(VLOOKUP($A139,'Season 15'!AK$4:CN$104,29,0),"0"),)</f>
        <v>0</v>
      </c>
      <c r="AC139" s="518">
        <f>SUM(
IFERROR(VLOOKUP($A139,'Season 1'!AJ$4:CM$104,30,0),"0"),IFERROR(VLOOKUP($A139,'Season 2'!AK$4:CN$104,30,0),"0"),
IFERROR(VLOOKUP($A139,'Season 3'!AK$4:CN$104,30,0),"0"),IFERROR(VLOOKUP($A139,'Season 4'!AK$4:CN$104,30,0),"0"),
IFERROR(VLOOKUP($A139,'Season 5'!AK$4:CN$104,30,0),"0"),IFERROR(VLOOKUP($A139,'Season 6'!AK$4:CN$104,30,0),"0"),
IFERROR(VLOOKUP($A139,'Season 7'!AK$4:CN$104,30,0),"0"),IFERROR(VLOOKUP($A139,'Season 8'!AK$4:CN$104,30,0),"0"),
IFERROR(VLOOKUP($A139,'Season 9'!AK$4:CN$104,30,0),"0"),IFERROR(VLOOKUP($A139,'Season 10'!AK$4:CN$104,30,0),"0"),
IFERROR(VLOOKUP($A139,'Season 11'!AK$4:CN$104,30,0),"0"),IFERROR(VLOOKUP($A139,'Season 12'!AK$4:CN$104,30,0),"0"),
IFERROR(VLOOKUP($A139,'Season 13'!AK$4:CN$104,30,0),"0"),IFERROR(VLOOKUP($A139,'Season 14'!AK$4:CN$104,30,0),"0"),IFERROR(VLOOKUP($A139,'Season 15'!AK$4:CN$104,30,0),"0"),)</f>
        <v>0</v>
      </c>
      <c r="AD139" s="21">
        <f>SUM(
IFERROR(VLOOKUP($A139,'Season 1'!AJ$4:CM$104,31,0),"0"),IFERROR(VLOOKUP($A139,'Season 2'!AK$4:CN$104,31,0),"0"),
IFERROR(VLOOKUP($A139,'Season 3'!AK$4:CN$104,31,0),"0"),IFERROR(VLOOKUP($A139,'Season 4'!AK$4:CN$104,31,0),"0"),
IFERROR(VLOOKUP($A139,'Season 5'!AK$4:CN$104,31,0),"0"),IFERROR(VLOOKUP($A139,'Season 6'!AK$4:CN$104,31,0),"0"),
IFERROR(VLOOKUP($A139,'Season 7'!AK$4:CN$104,31,0),"0"),IFERROR(VLOOKUP($A139,'Season 8'!AK$4:CN$104,31,0),"0"),
IFERROR(VLOOKUP($A139,'Season 9'!AK$4:CN$104,31,0),"0"),IFERROR(VLOOKUP($A139,'Season 10'!AK$4:CN$104,31,0),"0"),
IFERROR(VLOOKUP($A139,'Season 11'!AK$4:CN$104,31,0),"0"),IFERROR(VLOOKUP($A139,'Season 12'!AK$4:CN$104,31,0),"0"),
IFERROR(VLOOKUP($A139,'Season 13'!AK$4:CN$104,31,0),"0"),IFERROR(VLOOKUP($A139,'Season 14'!AK$4:CN$104,31,0),"0"),IFERROR(VLOOKUP($A139,'Season 15'!AK$4:CN$104,31,0),"0"),)</f>
        <v>0</v>
      </c>
      <c r="AE139" s="402">
        <f>SUM(
IFERROR(VLOOKUP($A139,'Season 1'!AJ$4:CM$104,32,0),"0"),IFERROR(VLOOKUP($A139,'Season 2'!AK$4:CN$104,32,0),"0"),
IFERROR(VLOOKUP($A139,'Season 3'!AK$4:CN$104,32,0),"0"),IFERROR(VLOOKUP($A139,'Season 4'!AK$4:CN$104,32,0),"0"),
IFERROR(VLOOKUP($A139,'Season 5'!AK$4:CN$104,32,0),"0"),IFERROR(VLOOKUP($A139,'Season 6'!AK$4:CN$104,32,0),"0"),
IFERROR(VLOOKUP($A139,'Season 7'!AK$4:CN$104,32,0),"0"),IFERROR(VLOOKUP($A139,'Season 8'!AK$4:CN$104,32,0),"0"),
IFERROR(VLOOKUP($A139,'Season 9'!AK$4:CN$104,32,0),"0"),IFERROR(VLOOKUP($A139,'Season 10'!AK$4:CN$104,32,0),"0"),
IFERROR(VLOOKUP($A139,'Season 11'!AK$4:CN$104,32,0),"0"),IFERROR(VLOOKUP($A139,'Season 12'!AK$4:CN$104,32,0),"0"),
IFERROR(VLOOKUP($A139,'Season 13'!AK$4:CN$104,32,0),"0"),IFERROR(VLOOKUP($A139,'Season 14'!AK$4:CN$104,32,0),"0"),IFERROR(VLOOKUP($A139,'Season 15'!AK$4:CN$104,32,0),"0"),)</f>
        <v>0</v>
      </c>
      <c r="AF139" s="403">
        <f>SUM(IFERROR(VLOOKUP($A139,'Season 2'!AK$4:CN$104,33,0),"0"),
IFERROR(VLOOKUP($A139,'Season 3'!AK$4:CN$104,33,0),"0"),IFERROR(VLOOKUP($A139,'Season 4'!AK$4:CN$104,33,0),"0"),
IFERROR(VLOOKUP($A139,'Season 5'!AK$4:CN$104,33,0),"0"),IFERROR(VLOOKUP($A139,'Season 6'!AK$4:CN$104,33,0),"0"),
IFERROR(VLOOKUP($A139,'Season 7'!AK$4:CN$104,33,0),"0"),IFERROR(VLOOKUP($A139,'Season 8'!AK$4:CN$104,33,0),"0"),
IFERROR(VLOOKUP($A139,'Season 9'!AK$4:CN$104,33,0),"0"),IFERROR(VLOOKUP($A139,'Season 10'!AK$4:CN$104,33,0),"0"),
IFERROR(VLOOKUP($A139,'Season 11'!AK$4:CN$104,33,0),"0"),IFERROR(VLOOKUP($A139,'Season 12'!AK$4:CN$104,33,0),"0"),
IFERROR(VLOOKUP($A139,'Season 13'!AK$4:CN$104,33,0),"0"),IFERROR(VLOOKUP($A139,'Season 14'!AK$4:CN$104,33,0),"0"),IFERROR(VLOOKUP($A139,'Season 15'!AK$4:CN$104,33,0),"0"),)</f>
        <v>0</v>
      </c>
      <c r="AG139" s="398">
        <f>SUM(IFERROR(VLOOKUP($A139,'Season 2'!AK$4:CN$104,34,0),"0"),
IFERROR(VLOOKUP($A139,'Season 3'!AK$4:CN$104,34,0),"0"),IFERROR(VLOOKUP($A139,'Season 4'!AK$4:CN$104,34,0),"0"),
IFERROR(VLOOKUP($A139,'Season 5'!AK$4:CN$104,34,0),"0"),IFERROR(VLOOKUP($A139,'Season 6'!AK$4:CN$104,34,0),"0"),
IFERROR(VLOOKUP($A139,'Season 7'!AK$4:CN$104,34,0),"0"),IFERROR(VLOOKUP($A139,'Season 8'!AK$4:CN$104,34,0),"0"),
IFERROR(VLOOKUP($A139,'Season 9'!AK$4:CN$104,34,0),"0"),IFERROR(VLOOKUP($A139,'Season 10'!AK$4:CN$104,34,0),"0"),
IFERROR(VLOOKUP($A139,'Season 11'!AK$4:CN$104,34,0),"0"),IFERROR(VLOOKUP($A139,'Season 12'!AK$4:CN$104,34,0),"0"),
IFERROR(VLOOKUP($A139,'Season 13'!AK$4:CN$104,34,0),"0"),IFERROR(VLOOKUP($A139,'Season 14'!AK$4:CN$104,34,0),"0"),IFERROR(VLOOKUP($A139,'Season 15'!AK$4:CN$104,34,0),"0"),)</f>
        <v>0</v>
      </c>
      <c r="AH139" s="518">
        <f>SUM(IFERROR(VLOOKUP($A139,'Season 2'!AK$4:CN$104,35,0),"0"),
IFERROR(VLOOKUP($A139,'Season 3'!AK$4:CN$104,35,0),"0"),IFERROR(VLOOKUP($A139,'Season 4'!AK$4:CN$104,35,0),"0"),
IFERROR(VLOOKUP($A139,'Season 5'!AK$4:CN$104,35,0),"0"),IFERROR(VLOOKUP($A139,'Season 6'!AK$4:CN$104,35,0),"0"),
IFERROR(VLOOKUP($A139,'Season 7'!AK$4:CN$104,35,0),"0"),IFERROR(VLOOKUP($A139,'Season 8'!AK$4:CN$104,35,0),"0"),
IFERROR(VLOOKUP($A139,'Season 9'!AK$4:CN$104,35,0),"0"),IFERROR(VLOOKUP($A139,'Season 10'!AK$4:CN$104,35,0),"0"),
IFERROR(VLOOKUP($A139,'Season 11'!AK$4:CN$104,35,0),"0"),IFERROR(VLOOKUP($A139,'Season 12'!AK$4:CN$104,35,0),"0"),
IFERROR(VLOOKUP($A139,'Season 13'!AK$4:CN$104,35,0),"0"),IFERROR(VLOOKUP($A139,'Season 14'!AK$4:CN$104,35,0),"0"),IFERROR(VLOOKUP($A139,'Season 15'!AK$4:CN$104,35,0),"0"),)</f>
        <v>0</v>
      </c>
      <c r="AI139" s="21">
        <f>SUM(IFERROR(VLOOKUP($A139,'Season 2'!AK$4:CN$104,36,0),"0"),
IFERROR(VLOOKUP($A139,'Season 3'!AK$4:CN$104,36,0),"0"),IFERROR(VLOOKUP($A139,'Season 4'!AK$4:CN$104,36,0),"0"),
IFERROR(VLOOKUP($A139,'Season 5'!AK$4:CN$104,36,0),"0"),IFERROR(VLOOKUP($A139,'Season 6'!AK$4:CN$104,36,0),"0"),
IFERROR(VLOOKUP($A139,'Season 7'!AK$4:CN$104,36,0),"0"),IFERROR(VLOOKUP($A139,'Season 8'!AK$4:CN$104,36,0),"0"),
IFERROR(VLOOKUP($A139,'Season 9'!AK$4:CN$104,36,0),"0"),IFERROR(VLOOKUP($A139,'Season 10'!AK$4:CN$104,36,0),"0"),
IFERROR(VLOOKUP($A139,'Season 11'!AK$4:CN$104,36,0),"0"),IFERROR(VLOOKUP($A139,'Season 12'!AK$4:CN$104,36,0),"0"),
IFERROR(VLOOKUP($A139,'Season 13'!AK$4:CN$104,36,0),"0"),IFERROR(VLOOKUP($A139,'Season 14'!AK$4:CN$104,36,0),"0"),IFERROR(VLOOKUP($A139,'Season 15'!AK$4:CN$104,36,0),"0"),)</f>
        <v>0</v>
      </c>
      <c r="AJ139" s="402">
        <f>SUM(IFERROR(VLOOKUP($A139,'Season 2'!AK$4:CN$104,37,0),"0"),
IFERROR(VLOOKUP($A139,'Season 3'!AK$4:CN$104,37,0),"0"),IFERROR(VLOOKUP($A139,'Season 4'!AK$4:CN$104,37,0),"0"),
IFERROR(VLOOKUP($A139,'Season 5'!AK$4:CN$104,37,0),"0"),IFERROR(VLOOKUP($A139,'Season 6'!AK$4:CN$104,37,0),"0"),
IFERROR(VLOOKUP($A139,'Season 7'!AK$4:CN$104,37,0),"0"),IFERROR(VLOOKUP($A139,'Season 8'!AK$4:CN$104,37,0),"0"),
IFERROR(VLOOKUP($A139,'Season 9'!AK$4:CN$104,37,0),"0"),IFERROR(VLOOKUP($A139,'Season 10'!AK$4:CN$104,37,0),"0"),
IFERROR(VLOOKUP($A139,'Season 11'!AK$4:CN$104,37,0),"0"),IFERROR(VLOOKUP($A139,'Season 12'!AK$4:CN$104,37,0),"0"),
IFERROR(VLOOKUP($A139,'Season 13'!AK$4:CN$104,37,0),"0"),IFERROR(VLOOKUP($A139,'Season 14'!AK$4:CN$104,37,0),"0"),IFERROR(VLOOKUP($A139,'Season 15'!AK$4:CN$104,37,0),"0"),)</f>
        <v>0</v>
      </c>
      <c r="AK139" s="403">
        <f>SUM(IFERROR(VLOOKUP($A139,'Season 1'!AJ$4:CM$104,33,0),"0"),IFERROR(VLOOKUP($A139,'Season 2'!AK$4:CN$104,38,0),"0"),
IFERROR(VLOOKUP($A139,'Season 3'!AK$4:CN$104,38,0),"0"),IFERROR(VLOOKUP($A139,'Season 4'!AK$4:CN$104,38,0),"0"),
IFERROR(VLOOKUP($A139,'Season 5'!AK$4:CN$104,38,0),"0"),IFERROR(VLOOKUP($A139,'Season 6'!AK$4:CN$104,38,0),"0"),
IFERROR(VLOOKUP($A139,'Season 7'!AK$4:CN$104,38,0),"0"),IFERROR(VLOOKUP($A139,'Season 8'!AK$4:CN$104,38,0),"0"),
IFERROR(VLOOKUP($A139,'Season 9'!AK$4:CN$104,38,0),"0"),IFERROR(VLOOKUP($A139,'Season 10'!AK$4:CN$104,38,0),"0"),
IFERROR(VLOOKUP($A139,'Season 11'!AK$4:CN$104,38,0),"0"),IFERROR(VLOOKUP($A139,'Season 12'!AK$4:CN$104,38,0),"0"),
IFERROR(VLOOKUP($A139,'Season 13'!AK$4:CN$104,38,0),"0"),IFERROR(VLOOKUP($A139,'Season 14'!AK$4:CN$104,38,0),"0"),IFERROR(VLOOKUP($A139,'Season 15'!AK$4:CN$104,38,0),"0"),)</f>
        <v>0</v>
      </c>
      <c r="AL139" s="398">
        <f>SUM(IFERROR(VLOOKUP($A139,'Season 1'!AJ$4:CM$104,34,0),"0"),IFERROR(VLOOKUP($A139,'Season 2'!AK$4:CN$104,39,0),"0"),
IFERROR(VLOOKUP($A139,'Season 3'!AK$4:CN$104,39,0),"0"),IFERROR(VLOOKUP($A139,'Season 4'!AK$4:CN$104,39,0),"0"),
IFERROR(VLOOKUP($A139,'Season 5'!AK$4:CN$104,39,0),"0"),IFERROR(VLOOKUP($A139,'Season 6'!AK$4:CN$104,39,0),"0"),
IFERROR(VLOOKUP($A139,'Season 7'!AK$4:CN$104,39,0),"0"),IFERROR(VLOOKUP($A139,'Season 8'!AK$4:CN$104,39,0),"0"),
IFERROR(VLOOKUP($A139,'Season 9'!AK$4:CN$104,39,0),"0"),IFERROR(VLOOKUP($A139,'Season 10'!AK$4:CN$104,39,0),"0"),
IFERROR(VLOOKUP($A139,'Season 11'!AK$4:CN$104,39,0),"0"),IFERROR(VLOOKUP($A139,'Season 12'!AK$4:CN$104,39,0),"0"),
IFERROR(VLOOKUP($A139,'Season 13'!AK$4:CN$104,39,0),"0"),IFERROR(VLOOKUP($A139,'Season 14'!AK$4:CN$104,39,0),"0"),IFERROR(VLOOKUP($A139,'Season 15'!AK$4:CN$104,39,0),"0"),)</f>
        <v>0</v>
      </c>
      <c r="AM139" s="518">
        <f>SUM(IFERROR(VLOOKUP($A139,'Season 1'!AJ$4:CM$104,35,0),"0"),IFERROR(VLOOKUP($A139,'Season 2'!AK$4:CN$104,40,0),"0"),
IFERROR(VLOOKUP($A139,'Season 3'!AK$4:CN$104,40,0),"0"),IFERROR(VLOOKUP($A139,'Season 4'!AK$4:CN$104,40,0),"0"),
IFERROR(VLOOKUP($A139,'Season 5'!AK$4:CN$104,40,0),"0"),IFERROR(VLOOKUP($A139,'Season 6'!AK$4:CN$104,40,0),"0"),
IFERROR(VLOOKUP($A139,'Season 7'!AK$4:CN$104,40,0),"0"),IFERROR(VLOOKUP($A139,'Season 8'!AK$4:CN$104,40,0),"0"),
IFERROR(VLOOKUP($A139,'Season 9'!AK$4:CN$104,40,0),"0"),IFERROR(VLOOKUP($A139,'Season 10'!AK$4:CN$104,40,0),"0"),
IFERROR(VLOOKUP($A139,'Season 11'!AK$4:CN$104,40,0),"0"),IFERROR(VLOOKUP($A139,'Season 12'!AK$4:CN$104,40,0),"0"),
IFERROR(VLOOKUP($A139,'Season 13'!AK$4:CN$104,40,0),"0"),IFERROR(VLOOKUP($A139,'Season 14'!AK$4:CN$104,40,0),"0"),IFERROR(VLOOKUP($A139,'Season 15'!AK$4:CN$104,40,0),"0"),)</f>
        <v>0</v>
      </c>
      <c r="AN139" s="21">
        <f>SUM(IFERROR(VLOOKUP($A139,'Season 1'!AJ$4:CM$104,36,0),"0"),IFERROR(VLOOKUP($A139,'Season 2'!AK$4:CN$104,41,0),"0"),
IFERROR(VLOOKUP($A139,'Season 3'!AK$4:CN$104,41,0),"0"),IFERROR(VLOOKUP($A139,'Season 4'!AK$4:CN$104,41,0),"0"),
IFERROR(VLOOKUP($A139,'Season 5'!AK$4:CN$104,41,0),"0"),IFERROR(VLOOKUP($A139,'Season 6'!AK$4:CN$104,41,0),"0"),
IFERROR(VLOOKUP($A139,'Season 7'!AK$4:CN$104,41,0),"0"),IFERROR(VLOOKUP($A139,'Season 8'!AK$4:CN$104,41,0),"0"),
IFERROR(VLOOKUP($A139,'Season 9'!AK$4:CN$104,41,0),"0"),IFERROR(VLOOKUP($A139,'Season 10'!AK$4:CN$104,41,0),"0"),
IFERROR(VLOOKUP($A139,'Season 11'!AK$4:CN$104,41,0),"0"),IFERROR(VLOOKUP($A139,'Season 12'!AK$4:CN$104,41,0),"0"),
IFERROR(VLOOKUP($A139,'Season 13'!AK$4:CN$104,41,0),"0"),IFERROR(VLOOKUP($A139,'Season 14'!AK$4:CN$104,41,0),"0"),IFERROR(VLOOKUP($A139,'Season 15'!AK$4:CN$104,41,0),"0"),)</f>
        <v>0</v>
      </c>
      <c r="AO139" s="402">
        <f>SUM(IFERROR(VLOOKUP($A139,'Season 1'!AJ$4:CM$104,37,0),"0"),IFERROR(VLOOKUP($A139,'Season 2'!AK$4:CN$104,42,0),"0"),
IFERROR(VLOOKUP($A139,'Season 3'!AK$4:CN$104,42,0),"0"),IFERROR(VLOOKUP($A139,'Season 4'!AK$4:CN$104,42,0),"0"),
IFERROR(VLOOKUP($A139,'Season 5'!AK$4:CN$104,42,0),"0"),IFERROR(VLOOKUP($A139,'Season 6'!AK$4:CN$104,42,0),"0"),
IFERROR(VLOOKUP($A139,'Season 7'!AK$4:CN$104,42,0),"0"),IFERROR(VLOOKUP($A139,'Season 8'!AK$4:CN$104,42,0),"0"),
IFERROR(VLOOKUP($A139,'Season 9'!AK$4:CN$104,42,0),"0"),IFERROR(VLOOKUP($A139,'Season 10'!AK$4:CN$104,42,0),"0"),
IFERROR(VLOOKUP($A139,'Season 11'!AK$4:CN$104,42,0),"0"),IFERROR(VLOOKUP($A139,'Season 12'!AK$4:CN$104,42,0),"0"),
IFERROR(VLOOKUP($A139,'Season 13'!AK$4:CN$104,42,0),"0"),IFERROR(VLOOKUP($A139,'Season 14'!AK$4:CN$104,42,0),"0"),IFERROR(VLOOKUP($A139,'Season 15'!AK$4:CN$104,42,0),"0"),)</f>
        <v>0</v>
      </c>
      <c r="AP139" s="403">
        <f>SUM(IFERROR(VLOOKUP($A139,'Season 1'!AJ$4:CM$104,43,0),"0"),IFERROR(VLOOKUP($A139,'Season 2'!AK$4:CN$104,43,0),"0"),
IFERROR(VLOOKUP($A139,'Season 3'!AK$4:CN$104,43,0),"0"),IFERROR(VLOOKUP($A139,'Season 4'!AK$4:CN$104,43,0),"0"),
IFERROR(VLOOKUP($A139,'Season 5'!AK$4:CN$104,43,0),"0"),IFERROR(VLOOKUP($A139,'Season 6'!AK$4:CN$104,43,0),"0"),
IFERROR(VLOOKUP($A139,'Season 7'!AK$4:CN$104,43,0),"0"),IFERROR(VLOOKUP($A139,'Season 8'!AK$4:CN$104,43,0),"0"),
IFERROR(VLOOKUP($A139,'Season 9'!AK$4:CN$104,43,0),"0"),IFERROR(VLOOKUP($A139,'Season 10'!AK$4:CN$104,43,0),"0"),
IFERROR(VLOOKUP($A139,'Season 11'!AK$4:CN$104,43,0),"0"),IFERROR(VLOOKUP($A139,'Season 12'!AK$4:CN$104,43,0),"0"),
IFERROR(VLOOKUP($A139,'Season 13'!AK$4:CN$104,43,0),"0"),IFERROR(VLOOKUP($A139,'Season 14'!AK$4:CN$104,43,0),"0"),IFERROR(VLOOKUP($A139,'Season 15'!AK$4:CN$104,43,0),"0"),)</f>
        <v>0</v>
      </c>
      <c r="AQ139" s="398">
        <f>SUM(IFERROR(VLOOKUP($A139,'Season 1'!AJ$4:CM$104,44,0),"0"),IFERROR(VLOOKUP($A139,'Season 2'!AK$4:CN$104,44,0),"0"),
IFERROR(VLOOKUP($A139,'Season 3'!AK$4:CN$104,44,0),"0"),IFERROR(VLOOKUP($A139,'Season 4'!AK$4:CN$104,44,0),"0"),
IFERROR(VLOOKUP($A139,'Season 5'!AK$4:CN$104,44,0),"0"),IFERROR(VLOOKUP($A139,'Season 6'!AK$4:CN$104,44,0),"0"),
IFERROR(VLOOKUP($A139,'Season 7'!AK$4:CN$104,44,0),"0"),IFERROR(VLOOKUP($A139,'Season 8'!AK$4:CN$104,44,0),"0"),
IFERROR(VLOOKUP($A139,'Season 9'!AK$4:CN$104,44,0),"0"),IFERROR(VLOOKUP($A139,'Season 10'!AK$4:CN$104,44,0),"0"),
IFERROR(VLOOKUP($A139,'Season 11'!AK$4:CN$104,44,0),"0"),IFERROR(VLOOKUP($A139,'Season 12'!AK$4:CN$104,44,0),"0"),
IFERROR(VLOOKUP($A139,'Season 13'!AK$4:CN$104,44,0),"0"),IFERROR(VLOOKUP($A139,'Season 14'!AK$4:CN$104,44,0),"0"),IFERROR(VLOOKUP($A139,'Season 15'!AK$4:CN$104,44,0),"0"),)</f>
        <v>0</v>
      </c>
      <c r="AR139" s="518">
        <f>SUM(IFERROR(VLOOKUP($A139,'Season 1'!AJ$4:CM$104,45,0),"0"),IFERROR(VLOOKUP($A139,'Season 2'!AK$4:CN$104,45,0),"0"),
IFERROR(VLOOKUP($A139,'Season 3'!AK$4:CN$104,45,0),"0"),IFERROR(VLOOKUP($A139,'Season 4'!AK$4:CN$104,45,0),"0"),
IFERROR(VLOOKUP($A139,'Season 5'!AK$4:CN$104,45,0),"0"),IFERROR(VLOOKUP($A139,'Season 6'!AK$4:CN$104,45,0),"0"),
IFERROR(VLOOKUP($A139,'Season 7'!AK$4:CN$104,45,0),"0"),IFERROR(VLOOKUP($A139,'Season 8'!AK$4:CN$104,45,0),"0"),
IFERROR(VLOOKUP($A139,'Season 9'!AK$4:CN$104,45,0),"0"),IFERROR(VLOOKUP($A139,'Season 10'!AK$4:CN$104,45,0),"0"),
IFERROR(VLOOKUP($A139,'Season 11'!AK$4:CN$104,45,0),"0"),IFERROR(VLOOKUP($A139,'Season 12'!AK$4:CN$104,45,0),"0"),
IFERROR(VLOOKUP($A139,'Season 13'!AK$4:CN$104,45,0),"0"),IFERROR(VLOOKUP($A139,'Season 14'!AK$4:CN$104,45,0),"0"),IFERROR(VLOOKUP($A139,'Season 15'!AK$4:CN$104,45,0),"0"),)</f>
        <v>0</v>
      </c>
      <c r="AS139" s="21">
        <f>SUM(IFERROR(VLOOKUP($A139,'Season 1'!AJ$4:CM$104,46,0),"0"),IFERROR(VLOOKUP($A139,'Season 2'!AK$4:CN$104,46,0),"0"),
IFERROR(VLOOKUP($A139,'Season 3'!AK$4:CN$104,46,0),"0"),IFERROR(VLOOKUP($A139,'Season 4'!AK$4:CN$104,46,0),"0"),
IFERROR(VLOOKUP($A139,'Season 5'!AK$4:CN$104,46,0),"0"),IFERROR(VLOOKUP($A139,'Season 6'!AK$4:CN$104,46,0),"0"),
IFERROR(VLOOKUP($A139,'Season 7'!AK$4:CN$104,46,0),"0"),IFERROR(VLOOKUP($A139,'Season 8'!AK$4:CN$104,46,0),"0"),
IFERROR(VLOOKUP($A139,'Season 9'!AK$4:CN$104,46,0),"0"),IFERROR(VLOOKUP($A139,'Season 10'!AK$4:CN$104,46,0),"0"),
IFERROR(VLOOKUP($A139,'Season 11'!AK$4:CN$104,46,0),"0"),IFERROR(VLOOKUP($A139,'Season 12'!AK$4:CN$104,46,0),"0"),
IFERROR(VLOOKUP($A139,'Season 13'!AK$4:CN$104,46,0),"0"),IFERROR(VLOOKUP($A139,'Season 14'!AK$4:CN$104,46,0),"0"),IFERROR(VLOOKUP($A139,'Season 15'!AK$4:CN$104,46,0),"0"),)</f>
        <v>0</v>
      </c>
      <c r="AT139" s="402">
        <f>SUM(IFERROR(VLOOKUP($A139,'Season 1'!AJ$4:CM$104,47,0),"0"),IFERROR(VLOOKUP($A139,'Season 2'!AK$4:CN$104,47,0),"0"),
IFERROR(VLOOKUP($A139,'Season 3'!AK$4:CN$104,47,0),"0"),IFERROR(VLOOKUP($A139,'Season 4'!AK$4:CN$104,47,0),"0"),
IFERROR(VLOOKUP($A139,'Season 5'!AK$4:CN$104,47,0),"0"),IFERROR(VLOOKUP($A139,'Season 6'!AK$4:CN$104,47,0),"0"),
IFERROR(VLOOKUP($A139,'Season 7'!AK$4:CN$104,47,0),"0"),IFERROR(VLOOKUP($A139,'Season 8'!AK$4:CN$104,47,0),"0"),
IFERROR(VLOOKUP($A139,'Season 9'!AK$4:CN$104,47,0),"0"),IFERROR(VLOOKUP($A139,'Season 10'!AK$4:CN$104,47,0),"0"),
IFERROR(VLOOKUP($A139,'Season 11'!AK$4:CN$104,47,0),"0"),IFERROR(VLOOKUP($A139,'Season 12'!AK$4:CN$104,47,0),"0"),
IFERROR(VLOOKUP($A139,'Season 13'!AK$4:CN$104,47,0),"0"),IFERROR(VLOOKUP($A139,'Season 14'!AK$4:CN$104,47,0),"0"),IFERROR(VLOOKUP($A139,'Season 15'!AK$4:CN$104,47,0),"0"),)</f>
        <v>0</v>
      </c>
      <c r="AU139" s="403">
        <f>SUM(IFERROR(VLOOKUP($A139,'Season 3'!AK$4:CN$104,48,0),"0"),IFERROR(VLOOKUP($A139,'Season 4'!AK$4:CN$104,48,0),"0"),
IFERROR(VLOOKUP($A139,'Season 5'!AK$4:CN$104,48,0),"0"),IFERROR(VLOOKUP($A139,'Season 6'!AK$4:CN$104,48,0),"0"),
IFERROR(VLOOKUP($A139,'Season 7'!AK$4:CN$104,48,0),"0"),IFERROR(VLOOKUP($A139,'Season 8'!AK$4:CN$104,48,0),"0"),
IFERROR(VLOOKUP($A139,'Season 9'!AK$4:CN$104,48,0),"0"),IFERROR(VLOOKUP($A139,'Season 10'!AK$4:CN$104,48,0),"0"),
IFERROR(VLOOKUP($A139,'Season 11'!AK$4:CN$104,48,0),"0"),IFERROR(VLOOKUP($A139,'Season 12'!AK$4:CN$104,48,0),"0"),
IFERROR(VLOOKUP($A139,'Season 13'!AK$4:CN$104,48,0),"0"),IFERROR(VLOOKUP($A139,'Season 14'!AK$4:CN$104,48,0),"0"),IFERROR(VLOOKUP($A139,'Season 15'!AK$4:CN$104,48,0),"0"),)</f>
        <v>0</v>
      </c>
      <c r="AV139" s="398">
        <f>SUM(IFERROR(VLOOKUP($A139,'Season 3'!AK$4:CN$104,49,0),"0"),IFERROR(VLOOKUP($A139,'Season 4'!AK$4:CN$104,49,0),"0"),
IFERROR(VLOOKUP($A139,'Season 5'!AK$4:CN$104,49,0),"0"),IFERROR(VLOOKUP($A139,'Season 6'!AK$4:CN$104,49,0),"0"),
IFERROR(VLOOKUP($A139,'Season 7'!AK$4:CN$104,49,0),"0"),IFERROR(VLOOKUP($A139,'Season 8'!AK$4:CN$104,49,0),"0"),
IFERROR(VLOOKUP($A139,'Season 9'!AK$4:CN$104,49,0),"0"),IFERROR(VLOOKUP($A139,'Season 10'!AK$4:CN$104,49,0),"0"),
IFERROR(VLOOKUP($A139,'Season 11'!AK$4:CN$104,49,0),"0"),IFERROR(VLOOKUP($A139,'Season 12'!AK$4:CN$104,49,0),"0"),
IFERROR(VLOOKUP($A139,'Season 13'!AK$4:CN$104,49,0),"0"),IFERROR(VLOOKUP($A139,'Season 14'!AK$4:CN$104,49,0),"0"),IFERROR(VLOOKUP($A139,'Season 15'!AK$4:CN$104,49,0),"0"),)</f>
        <v>0</v>
      </c>
      <c r="AW139" s="518">
        <f>SUM(IFERROR(VLOOKUP($A139,'Season 3'!AK$4:CN$104,50,0),"0"),IFERROR(VLOOKUP($A139,'Season 4'!AK$4:CN$104,50,0),"0"),
IFERROR(VLOOKUP($A139,'Season 5'!AK$4:CN$104,50,0),"0"),IFERROR(VLOOKUP($A139,'Season 6'!AK$4:CN$104,50,0),"0"),
IFERROR(VLOOKUP($A139,'Season 7'!AK$4:CN$104,50,0),"0"),IFERROR(VLOOKUP($A139,'Season 8'!AK$4:CN$104,50,0),"0"),
IFERROR(VLOOKUP($A139,'Season 9'!AK$4:CN$104,50,0),"0"),IFERROR(VLOOKUP($A139,'Season 10'!AK$4:CN$104,50,0),"0"),
IFERROR(VLOOKUP($A139,'Season 11'!AK$4:CN$104,50,0),"0"),IFERROR(VLOOKUP($A139,'Season 12'!AK$4:CN$104,50,0),"0"),
IFERROR(VLOOKUP($A139,'Season 13'!AK$4:CN$104,50,0),"0"),IFERROR(VLOOKUP($A139,'Season 14'!AK$4:CN$104,50,0),"0"),IFERROR(VLOOKUP($A139,'Season 15'!AK$4:CN$104,50,0),"0"),)</f>
        <v>0</v>
      </c>
      <c r="AX139" s="21">
        <f>SUM(IFERROR(VLOOKUP($A139,'Season 3'!AK$4:CN$104,51,0),"0"),IFERROR(VLOOKUP($A139,'Season 4'!AK$4:CN$104,51,0),"0"),
IFERROR(VLOOKUP($A139,'Season 5'!AK$4:CN$104,51,0),"0"),IFERROR(VLOOKUP($A139,'Season 6'!AK$4:CN$104,51,0),"0"),
IFERROR(VLOOKUP($A139,'Season 7'!AK$4:CN$104,51,0),"0"),IFERROR(VLOOKUP($A139,'Season 8'!AK$4:CN$104,51,0),"0"),
IFERROR(VLOOKUP($A139,'Season 9'!AK$4:CN$104,51,0),"0"),IFERROR(VLOOKUP($A139,'Season 10'!AK$4:CN$104,51,0),"0"),
IFERROR(VLOOKUP($A139,'Season 11'!AK$4:CN$104,51,0),"0"),IFERROR(VLOOKUP($A139,'Season 12'!AK$4:CN$104,51,0),"0"),
IFERROR(VLOOKUP($A139,'Season 13'!AK$4:CN$104,51,0),"0"),IFERROR(VLOOKUP($A139,'Season 14'!AK$4:CN$104,51,0),"0"),IFERROR(VLOOKUP($A139,'Season 15'!AK$4:CN$104,51,0),"0"),)</f>
        <v>0</v>
      </c>
      <c r="AY139" s="402">
        <f>SUM(IFERROR(VLOOKUP($A139,'Season 3'!AK$4:CN$104,52,0),"0"),IFERROR(VLOOKUP($A139,'Season 4'!AK$4:CN$104,52,0),"0"),
IFERROR(VLOOKUP($A139,'Season 5'!AK$4:CN$104,52,0),"0"),IFERROR(VLOOKUP($A139,'Season 6'!AK$4:CN$104,52,0),"0"),
IFERROR(VLOOKUP($A139,'Season 7'!AK$4:CN$104,52,0),"0"),IFERROR(VLOOKUP($A139,'Season 8'!AK$4:CN$104,52,0),"0"),
IFERROR(VLOOKUP($A139,'Season 9'!AK$4:CN$104,52,0),"0"),IFERROR(VLOOKUP($A139,'Season 10'!AK$4:CN$104,52,0),"0"),
IFERROR(VLOOKUP($A139,'Season 11'!AK$4:CN$104,52,0),"0"),IFERROR(VLOOKUP($A139,'Season 12'!AK$4:CN$104,52,0),"0"),
IFERROR(VLOOKUP($A139,'Season 13'!AK$4:CN$104,52,0),"0"),IFERROR(VLOOKUP($A139,'Season 14'!AK$4:CN$104,52,0),"0"),IFERROR(VLOOKUP($A139,'Season 15'!AK$4:CN$104,52,0),"0"),)</f>
        <v>0</v>
      </c>
      <c r="AZ139" s="403">
        <f>SUM(IFERROR(VLOOKUP($A139,'Season 1'!AJ$4:CM$104,38,0),"0"),IFERROR(VLOOKUP($A139,'Season 2'!AK$4:CN$104,48,0),"0"),)</f>
        <v>0</v>
      </c>
      <c r="BA139" s="398">
        <f>SUM(IFERROR(VLOOKUP($A139,'Season 1'!AJ$4:CM$104,39,0),"0"),IFERROR(VLOOKUP($A139,'Season 2'!AK$4:CN$104,49,0),"0"),)</f>
        <v>0</v>
      </c>
      <c r="BB139" s="518">
        <f>SUM(IFERROR(VLOOKUP($A139,'Season 1'!AJ$4:CM$104,40,0),"0"),IFERROR(VLOOKUP($A139,'Season 2'!AK$4:CN$104,50,0),"0"),)</f>
        <v>0</v>
      </c>
      <c r="BC139" s="21">
        <f>SUM(IFERROR(VLOOKUP($A139,'Season 1'!AJ$4:CM$104,41,0),"0"),IFERROR(VLOOKUP($A139,'Season 2'!AK$4:CN$104,51,0),"0"),)</f>
        <v>0</v>
      </c>
      <c r="BD139" s="402">
        <f>SUM(IFERROR(VLOOKUP($A139,'Season 1'!AJ$4:CM$104,42,0),"0"),IFERROR(VLOOKUP($A139,'Season 2'!AK$4:CN$104,52,0),"0"),)</f>
        <v>0</v>
      </c>
      <c r="BE139" s="561">
        <f>SUM(
IFERROR(VLOOKUP($A139,'Season 1'!AJ$4:CM$104,48,0),"0"),IFERROR(VLOOKUP($A139,'Season 2'!AK$4:CN$104,53,0),"0"),
IFERROR(VLOOKUP($A139,'Season 3'!AK$4:CN$104,53,0),"0"),IFERROR(VLOOKUP($A139,'Season 4'!AK$4:CN$104,53,0),"0"),
IFERROR(VLOOKUP($A139,'Season 5'!AK$4:CN$104,53,0),"0"),IFERROR(VLOOKUP($A139,'Season 6'!AK$4:CN$104,53,0),"0"),
IFERROR(VLOOKUP($A139,'Season 7'!AK$4:CN$104,53,0),"0"),IFERROR(VLOOKUP($A139,'Season 8'!AK$4:CN$104,53,0),"0"),
IFERROR(VLOOKUP($A139,'Season 9'!AK$4:CN$104,53,0),"0"),IFERROR(VLOOKUP($A139,'Season 10'!AK$4:CN$104,53,0),"0"),
IFERROR(VLOOKUP($A139,'Season 11'!AK$4:CN$104,53,0),"0"),IFERROR(VLOOKUP($A139,'Season 12'!AK$4:CN$104,53,0),"0"),
IFERROR(VLOOKUP($A139,'Season 13'!AK$4:CN$104,53,0),"0"),IFERROR(VLOOKUP($A139,'Season 14'!AK$4:CN$104,53,0),"0"),IFERROR(VLOOKUP($A139,'Season 15'!AK$4:CN$104,53,0),"0"),)</f>
        <v>0</v>
      </c>
      <c r="BF139" s="562">
        <f>SUM(
IFERROR(VLOOKUP($A139,'Season 1'!AJ$4:CM$104,49,0),"0"),IFERROR(VLOOKUP($A139,'Season 2'!AK$4:CN$104,54,0),"0"),
IFERROR(VLOOKUP($A139,'Season 3'!AK$4:CN$104,54,0),"0"),IFERROR(VLOOKUP($A139,'Season 4'!AK$4:CN$104,54,0),"0"),
IFERROR(VLOOKUP($A139,'Season 5'!AK$4:CN$104,54,0),"0"),IFERROR(VLOOKUP($A139,'Season 6'!AK$4:CN$104,54,0),"0"),
IFERROR(VLOOKUP($A139,'Season 7'!AK$4:CN$104,54,0),"0"),IFERROR(VLOOKUP($A139,'Season 8'!AK$4:CN$104,54,0),"0"),
IFERROR(VLOOKUP($A139,'Season 9'!AK$4:CN$104,54,0),"0"),IFERROR(VLOOKUP($A139,'Season 10'!AK$4:CN$104,54,0),"0"),
IFERROR(VLOOKUP($A139,'Season 11'!AK$4:CN$104,540),"0"),IFERROR(VLOOKUP($A139,'Season 12'!AK$4:CN$104,54,0),"0"),
IFERROR(VLOOKUP($A139,'Season 13'!AK$4:CN$104,54,0),"0"),IFERROR(VLOOKUP($A139,'Season 14'!AK$4:CN$104,54,0),"0"),IFERROR(VLOOKUP($A139,'Season 15'!AK$4:CN$104,54,0),"0"),)</f>
        <v>0</v>
      </c>
      <c r="BG139" s="529" t="e">
        <f t="shared" si="5"/>
        <v>#DIV/0!</v>
      </c>
      <c r="BI139" s="553"/>
      <c r="BJ139" s="553"/>
      <c r="BK139" s="553"/>
      <c r="BL139" s="553"/>
      <c r="BM139" s="553"/>
      <c r="BN139" s="553"/>
      <c r="BO139" s="822"/>
      <c r="BP139" s="822"/>
      <c r="BQ139" s="822"/>
      <c r="BR139" s="822"/>
      <c r="BS139" s="12" t="str">
        <f>IFERROR(VLOOKUP($A139,'Season 1'!$AJ$4:$CM$104,50,0),"0")</f>
        <v>0</v>
      </c>
      <c r="BT139" s="12" t="str">
        <f>IFERROR(VLOOKUP($A139,'Season 1'!$AJ$4:$CM$104,51,0),"0")</f>
        <v>0</v>
      </c>
      <c r="BU139" s="12" t="str">
        <f>IFERROR(VLOOKUP($A139,'Season 2'!$AK$4:$CN$104,55,0),"0")</f>
        <v>0</v>
      </c>
      <c r="BV139" s="12" t="str">
        <f>IFERROR(VLOOKUP($A139,'Season 2'!$AK$4:$CN$104,56,0),"0")</f>
        <v>0</v>
      </c>
      <c r="BW139" s="12" t="str">
        <f>IFERROR(VLOOKUP($A139,'Season 3'!$AK$4:$CN$104,55,0),"0")</f>
        <v>0</v>
      </c>
      <c r="BX139" s="12" t="str">
        <f>IFERROR(VLOOKUP($A139,'Season 3'!$AK$4:$CN$104,56,0),"0")</f>
        <v>0</v>
      </c>
      <c r="BY139" s="12" t="str">
        <f>IFERROR(VLOOKUP($A139,'Season 4'!$AK$4:$CN$104,55,0),"0")</f>
        <v>0</v>
      </c>
      <c r="BZ139" s="12" t="str">
        <f>IFERROR(VLOOKUP($A139,'Season 4'!$AK$4:$CN$104,56,0),"0")</f>
        <v>0</v>
      </c>
      <c r="CA139" s="12" t="str">
        <f>IFERROR(VLOOKUP($A139,'Season 5'!$AK$4:$CN$104,55,0),"0")</f>
        <v>0</v>
      </c>
      <c r="CB139" s="12" t="str">
        <f>IFERROR(VLOOKUP($A139,'Season 5'!$AK$4:$CN$104,56,0),"0")</f>
        <v>0</v>
      </c>
      <c r="CC139" s="12" t="str">
        <f>IFERROR(VLOOKUP($A139,'Season 6'!$AK$4:$CN$104,55,0),"0")</f>
        <v>0</v>
      </c>
      <c r="CD139" s="12" t="str">
        <f>IFERROR(VLOOKUP($A139,'Season 6'!$AK$4:$CN$104,56,0),"0")</f>
        <v>0</v>
      </c>
      <c r="CE139" s="12" t="str">
        <f>IFERROR(VLOOKUP($A139,'Season 7'!$AK$4:$CN$104,55,0),"0")</f>
        <v>0</v>
      </c>
      <c r="CF139" s="12" t="str">
        <f>IFERROR(VLOOKUP($A139,'Season 7'!$AK$4:$CN$104,56,0),"0")</f>
        <v>0</v>
      </c>
      <c r="CG139" s="12" t="str">
        <f>IFERROR(VLOOKUP($A139,'Season 8'!$AK$4:$CN$104,55,0),"0")</f>
        <v>0</v>
      </c>
      <c r="CH139" s="12" t="str">
        <f>IFERROR(VLOOKUP($A139,'Season 8'!$AK$4:$CN$104,56,0),"0")</f>
        <v>0</v>
      </c>
      <c r="CI139" s="12" t="str">
        <f>IFERROR(VLOOKUP($A139,'Season 9'!$AK$4:$CN$104,55,0),"0")</f>
        <v>0</v>
      </c>
      <c r="CJ139" s="12" t="str">
        <f>IFERROR(VLOOKUP($A139,'Season 9'!$AK$4:$CN$104,56,0),"0")</f>
        <v>0</v>
      </c>
      <c r="CK139" s="12" t="str">
        <f>IFERROR(VLOOKUP($A139,'Season 10'!$AK$4:$CN$104,55,0),"0")</f>
        <v>0</v>
      </c>
      <c r="CL139" s="12" t="str">
        <f>IFERROR(VLOOKUP($A139,'Season 10'!$AK$4:$CN$104,56,0),"0")</f>
        <v>0</v>
      </c>
      <c r="CM139" s="12" t="str">
        <f>IFERROR(VLOOKUP($A139,'Season 11'!$AK$4:$CN$104,55,0),"0")</f>
        <v>0</v>
      </c>
      <c r="CN139" s="12" t="str">
        <f>IFERROR(VLOOKUP($A139,'Season 11'!$AK$4:$CN$104,56,0),"0")</f>
        <v>0</v>
      </c>
      <c r="CO139" s="12" t="str">
        <f>IFERROR(VLOOKUP($A139,'Season 12'!$AK$4:$CN$104,55,0),"0")</f>
        <v>0</v>
      </c>
      <c r="CP139" s="12" t="str">
        <f>IFERROR(VLOOKUP($A139,'Season 12'!$AK$4:$CN$104,56,0),"0")</f>
        <v>0</v>
      </c>
      <c r="CQ139" s="12" t="str">
        <f>IFERROR(VLOOKUP($A139,'Season 13'!$AK$4:$CN$104,55,0),"0")</f>
        <v>0</v>
      </c>
      <c r="CR139" s="12" t="str">
        <f>IFERROR(VLOOKUP($A139,'Season 13'!$AK$4:$CN$104,56,0),"0")</f>
        <v>0</v>
      </c>
      <c r="CS139" s="12" t="str">
        <f>IFERROR(VLOOKUP($A139,'Season 14'!$AK$4:$CN$104,55,0),"0")</f>
        <v>0</v>
      </c>
      <c r="CT139" s="12" t="str">
        <f>IFERROR(VLOOKUP($A139,'Season 14'!$AK$4:$CN$104,56,0),"0")</f>
        <v>0</v>
      </c>
      <c r="CU139" s="12" t="str">
        <f>IFERROR(VLOOKUP($A139,'Season 15'!$AK$4:$CN$104,55,0),"0")</f>
        <v>0</v>
      </c>
      <c r="CV139" s="12" t="str">
        <f>IFERROR(VLOOKUP($A139,'Season 15'!$AK$4:$CN$104,56,0),"0")</f>
        <v>0</v>
      </c>
    </row>
    <row r="140" spans="1:100" x14ac:dyDescent="0.25">
      <c r="A140" s="2" t="s">
        <v>35</v>
      </c>
      <c r="B140" s="516" t="str">
        <f>IFERROR(VLOOKUP('Data Totals'!A140,'Season 1'!AJ$4:CH$104,2,FALSE),IFERROR(VLOOKUP('Data Totals'!A140,'Season 2'!AK$4:CI$104,2,FALSE),IFERROR(VLOOKUP('Data Totals'!A140,'Season 3'!AK$4:CI$104,2,FALSE),IFERROR(VLOOKUP('Data Totals'!A140,'Season 4'!AK$4:CI$104,2,FALSE),IFERROR(VLOOKUP('Data Totals'!A140,'Season 5'!AK$4:CI$104,2,FALSE),IFERROR(VLOOKUP('Data Totals'!A140,'Season 6'!AK$4:CI$104,2,FALSE),IFERROR(VLOOKUP('Data Totals'!A140,'Season 7'!AK$4:CI$104,2,FALSE),IFERROR(VLOOKUP('Data Totals'!A140,'Season 8'!AK$4:CI$104,2,FALSE),IFERROR(VLOOKUP('Data Totals'!A140,'Season 9'!AK$4:CI$104,2,FALSE),IFERROR(VLOOKUP('Data Totals'!A140,'Season 10'!AK$4:CI$104,2,FALSE),IFERROR(VLOOKUP('Data Totals'!A140,'Season 11'!AK$4:CI$104,2,FALSE),IFERROR(VLOOKUP('Data Totals'!A140,'Season 12'!AK$4:CI$104,2,FALSE),IFERROR(VLOOKUP('Data Totals'!A140,'Season 13'!AK$4:CI$104,2,FALSE),IFERROR(VLOOKUP('Data Totals'!A140,'Season 14'!AK$4:CI$104,2,FALSE),IFERROR(VLOOKUP('Data Totals'!A140,'Season 15'!AK$4:CI$104,2,FALSE),"N/A")))))))))))))))</f>
        <v>N/A</v>
      </c>
      <c r="C140" s="517" t="str">
        <f>IFERROR(VLOOKUP('Data Totals'!A140,'Season 1'!AJ$4:CH$104,3,FALSE),IFERROR(VLOOKUP('Data Totals'!A140,'Season 2'!AK$4:CI$104,3,FALSE),IFERROR(VLOOKUP('Data Totals'!A140,'Season 3'!AK$4:CI$104,3,FALSE),IFERROR(VLOOKUP('Data Totals'!A140,'Season 4'!AK$4:CI$104,3,FALSE),IFERROR(VLOOKUP('Data Totals'!A140,'Season 5'!AK$4:CI$104,3,FALSE),IFERROR(VLOOKUP('Data Totals'!A140,'Season 6'!AK$4:CI$104,3,FALSE),IFERROR(VLOOKUP('Data Totals'!A140,'Season 7'!AK$4:CI$104,3,FALSE),IFERROR(VLOOKUP('Data Totals'!A140,'Season 8'!AK$4:CI$104,3,FALSE),IFERROR(VLOOKUP('Data Totals'!A140,'Season 9'!AK$4:CI$104,3,FALSE),IFERROR(VLOOKUP('Data Totals'!A140,'Season 10'!AK$4:CI$104,3,FALSE),IFERROR(VLOOKUP('Data Totals'!A140,'Season 11'!AK$4:CI$104,3,FALSE),IFERROR(VLOOKUP('Data Totals'!A140,'Season 12'!AK$4:CI$104,3,FALSE),IFERROR(VLOOKUP('Data Totals'!A140,'Season 13'!AK$4:CI$104,3,FALSE),IFERROR(VLOOKUP('Data Totals'!A140,'Season 14'!AK$4:CI$104,3,FALSE),IFERROR(VLOOKUP('Data Totals'!A140,'Season 15'!AK$4:CI$104,3,FALSE),"N/A")))))))))))))))</f>
        <v>N/A</v>
      </c>
      <c r="D140" s="517" t="str">
        <f>IFERROR(VLOOKUP('Data Totals'!A140,'Season 15'!AK$4:CI$104,4,FALSE),IFERROR(VLOOKUP('Data Totals'!A140,'Season 14'!AK$4:CI$104,4,FALSE),IFERROR(VLOOKUP('Data Totals'!A140,'Season 13'!AK$4:CI$104,4,FALSE),IFERROR(VLOOKUP('Data Totals'!A140,'Season 12'!AK$4:CI$104,4,FALSE),IFERROR(VLOOKUP('Data Totals'!A140,'Season 11'!AK$4:CI$104,4,FALSE),IFERROR(VLOOKUP('Data Totals'!A140,'Season 10'!AK$4:CI$104,4,FALSE),IFERROR(VLOOKUP('Data Totals'!A140,'Season 9'!AK$4:CI$104,4,FALSE),IFERROR(VLOOKUP('Data Totals'!A140,'Season 8'!AK$4:CI$104,4,FALSE),IFERROR(VLOOKUP('Data Totals'!A140,'Season 7'!AK$4:CI$104,4,FALSE),IFERROR(VLOOKUP('Data Totals'!A140,'Season 6'!AK$4:CI$104,4,FALSE),IFERROR(VLOOKUP('Data Totals'!A140,'Season 5'!AK$4:CI$104,4,FALSE),IFERROR(VLOOKUP('Data Totals'!A140,'Season 4'!AK$4:CI$104,4,FALSE),IFERROR(VLOOKUP('Data Totals'!A140,'Season 3'!AK$4:CI$104,4,FALSE),IFERROR(VLOOKUP('Data Totals'!A140,'Season 2'!AK$4:CI$104,4,FALSE),IFERROR(VLOOKUP('Data Totals'!A140,'Season 1'!AJ$4:CH$104,4,FALSE),"N/A")))))))))))))))</f>
        <v>N/A</v>
      </c>
      <c r="E140" s="517" t="e">
        <f t="shared" si="4"/>
        <v>#VALUE!</v>
      </c>
      <c r="F140" s="398">
        <f>SUM(IFERROR(VLOOKUP(A140,BI$3:BN$152,2,0),"0"),
IFERROR(VLOOKUP(A140,'Season 1'!AJ$4:CM$104,7,0),"0"),IFERROR(VLOOKUP(A140,'Season 2'!AK$4:CN$104,7,0),"0"),
IFERROR(VLOOKUP(A140,'Season 3'!AK$4:CN$104,7,0),"0"),IFERROR(VLOOKUP(A140,'Season 4'!AK$4:CN$104,7,0),"0"),
IFERROR(VLOOKUP(A140,'Season 5'!AK$4:CN$104,7,0),"0"),IFERROR(VLOOKUP(A140,'Season 6'!AK$4:CN$104,7,0),"0"),
IFERROR(VLOOKUP(A140,'Season 7'!AK$4:CN$104,7,0),"0"),IFERROR(VLOOKUP(A140,'Season 8'!AK$4:CN$104,7,0),"0"),
IFERROR(VLOOKUP(A140,'Season 9'!AK$4:CN$104,7,0),"0"),IFERROR(VLOOKUP(A140,'Season 10'!AK$4:CN$104,7,0),"0"),
IFERROR(VLOOKUP(A140,'Season 11'!AK$4:CN$104,7,0),"0"),IFERROR(VLOOKUP(A140,'Season 12'!AK$4:CN$104,7,0),"0"),
IFERROR(VLOOKUP(A140,'Season 13'!AK$4:CN$104,7,0),"0"),IFERROR(VLOOKUP(A140,'Season 14'!AK$4:CN$104,7,0),"0"),IFERROR(VLOOKUP(A140,'Season 15'!AK$4:CN$104,7,0),"0"),)</f>
        <v>0</v>
      </c>
      <c r="G140" s="398">
        <f>SUM(
IFERROR(VLOOKUP(A140,'Season 1'!AJ$4:CM$104,8,0),"0"),IFERROR(VLOOKUP(A140,'Season 2'!AK$4:CN$104,8,0),"0"),
IFERROR(VLOOKUP(A140,'Season 3'!AK$4:CN$104,8,0),"0"),IFERROR(VLOOKUP(A140,'Season 4'!AK$4:CN$104,8,0),"0"),
IFERROR(VLOOKUP(A140,'Season 5'!AK$4:CN$104,8,0),"0"),IFERROR(VLOOKUP(A140,'Season 6'!AK$4:CN$104,8,0),"0"),
IFERROR(VLOOKUP(A140,'Season 7'!AK$4:CN$104,8,0),"0"),IFERROR(VLOOKUP(A140,'Season 8'!AK$4:CN$104,8,0),"0"),
IFERROR(VLOOKUP(A140,'Season 9'!AK$4:CN$104,8,0),"0"),IFERROR(VLOOKUP(A140,'Season 10'!AK$4:CN$104,8,0),"0"),
IFERROR(VLOOKUP(A140,'Season 11'!AK$4:CN$104,8,0),"0"),IFERROR(VLOOKUP(A140,'Season 12'!AK$4:CN$104,8,0),"0"),
IFERROR(VLOOKUP(A140,'Season 13'!AK$4:CN$104,8,0),"0"),IFERROR(VLOOKUP(A140,'Season 14'!AK$4:CN$104,8,0),"0"),IFERROR(VLOOKUP(A140,'Season 15'!AK$4:CN$104,8,0),"0"),)</f>
        <v>0</v>
      </c>
      <c r="H140" s="329">
        <f>SUM(
IFERROR(VLOOKUP(A140,'Season 1'!AJ$4:CM$104,9,0),"0"),IFERROR(VLOOKUP(A140,'Season 2'!AK$4:CN$104,9,0),"0"),
IFERROR(VLOOKUP(A140,'Season 3'!AK$4:CN$104,9,0),"0"),IFERROR(VLOOKUP(A140,'Season 4'!AK$4:CN$104,9,0),"0"),
IFERROR(VLOOKUP(A140,'Season 5'!AK$4:CN$104,9,0),"0"),IFERROR(VLOOKUP(A140,'Season 6'!AK$4:CN$104,9,0),"0"),
IFERROR(VLOOKUP(A140,'Season 7'!AK$4:CN$104,9,0),"0"),IFERROR(VLOOKUP(A140,'Season 8'!AK$4:CN$104,9,0),"0"),
IFERROR(VLOOKUP(A140,'Season 9'!AK$4:CN$104,9,0),"0"),IFERROR(VLOOKUP(A140,'Season 10'!AK$4:CN$104,9,0),"0"),
IFERROR(VLOOKUP(A140,'Season 11'!AK$4:CN$104,9,0),"0"),IFERROR(VLOOKUP(A140,'Season 12'!AK$4:CN$104,9,0),"0"),
IFERROR(VLOOKUP(A140,'Season 13'!AK$4:CN$104,9,0),"0"),IFERROR(VLOOKUP(A140,'Season 14'!AK$4:CN$104,9,0),"0"),IFERROR(VLOOKUP(A140,'Season 15'!AK$4:CN$104,9,0),"0"),)</f>
        <v>0</v>
      </c>
      <c r="I140" s="518">
        <f>SUM(
IFERROR(VLOOKUP(A140,'Season 1'!AJ$4:CM$104,10,0),"0"),IFERROR(VLOOKUP(A140,'Season 2'!AK$4:CN$104,10,0),"0"),
IFERROR(VLOOKUP(A140,'Season 3'!AK$4:CN$104,10,0),"0"),IFERROR(VLOOKUP(A140,'Season 4'!AK$4:CN$104,10,0),"0"),
IFERROR(VLOOKUP(A140,'Season 5'!AK$4:CN$104,10,0),"0"),IFERROR(VLOOKUP(A140,'Season 6'!AK$4:CN$104,10,0),"0"),
IFERROR(VLOOKUP(A140,'Season 7'!AK$4:CN$104,10,0),"0"),IFERROR(VLOOKUP(A140,'Season 8'!AK$4:CN$104,10,0),"0"),
IFERROR(VLOOKUP(A140,'Season 9'!AK$4:CN$104,10,0),"0"),IFERROR(VLOOKUP(A140,'Season 10'!AK$4:CN$104,10,0),"0"),
IFERROR(VLOOKUP(A140,'Season 11'!AK$4:CN$104,10,0),"0"),IFERROR(VLOOKUP(A140,'Season 12'!AK$4:CN$104,10,0),"0"),
IFERROR(VLOOKUP(A140,'Season 13'!AK$4:CN$104,10,0),"0"),IFERROR(VLOOKUP(A140,'Season 14'!AK$4:CN$104,10,0),"0"),IFERROR(VLOOKUP(A140,'Season 15'!AK$4:CN$104,10,0),"0"),)</f>
        <v>0</v>
      </c>
      <c r="J140" s="21">
        <f>SUM(IFERROR(VLOOKUP(A140,BI$3:BN$152,3,0),"0"),
IFERROR(VLOOKUP(A140,'Season 1'!AJ$4:CM$104,11,0),"0"),IFERROR(VLOOKUP(A140,'Season 2'!AK$4:CN$104,11,0),"0"),
IFERROR(VLOOKUP(A140,'Season 3'!AK$4:CN$104,11,0),"0"),IFERROR(VLOOKUP(A140,'Season 4'!AK$4:CN$104,11,0),"0"),
IFERROR(VLOOKUP(A140,'Season 5'!AK$4:CN$104,11,0),"0"),IFERROR(VLOOKUP(A140,'Season 6'!AK$4:CN$104,11,0),"0"),
IFERROR(VLOOKUP(A140,'Season 7'!AK$4:CN$104,11,0),"0"),IFERROR(VLOOKUP(A140,'Season 8'!AK$4:CN$104,11,0),"0"),
IFERROR(VLOOKUP(A140,'Season 9'!AK$4:CN$104,11,0),"0"),IFERROR(VLOOKUP(A140,'Season 10'!AK$4:CN$104,11,0),"0"),
IFERROR(VLOOKUP(A140,'Season 11'!AK$4:CN$104,11,0),"0"),IFERROR(VLOOKUP(A140,'Season 12'!AK$4:CN$104,11,0),"0"),
IFERROR(VLOOKUP(A140,'Season 13'!AK$4:CN$104,11,0),"0"),IFERROR(VLOOKUP(A140,'Season 14'!AK$4:CN$104,11,0),"0"),IFERROR(VLOOKUP(A140,'Season 15'!AK$4:CN$104,11,0),"0"),)</f>
        <v>0</v>
      </c>
      <c r="K140" s="402">
        <f>SUM(IFERROR(VLOOKUP($A140,BI$3:BN$152,4,0),"0"),
IFERROR(VLOOKUP($A140,'Season 1'!AJ$4:CM$104,12,0),"0"),IFERROR(VLOOKUP($A140,'Season 2'!AK$4:CN$104,12,0),"0"),
IFERROR(VLOOKUP($A140,'Season 3'!AK$4:CN$104,12,0),"0"),IFERROR(VLOOKUP($A140,'Season 4'!AK$4:CN$104,12,0),"0"),
IFERROR(VLOOKUP($A140,'Season 5'!AK$4:CN$104,12,0),"0"),IFERROR(VLOOKUP($A140,'Season 6'!AK$4:CN$104,12,0),"0"),
IFERROR(VLOOKUP($A140,'Season 7'!AK$4:CN$104,12,0),"0"),IFERROR(VLOOKUP($A140,'Season 8'!AK$4:CN$104,12,0),"0"),
IFERROR(VLOOKUP($A140,'Season 9'!AK$4:CN$104,12,0),"0"),IFERROR(VLOOKUP($A140,'Season 10'!AK$4:CN$104,12,0),"0"),
IFERROR(VLOOKUP($A140,'Season 11'!AK$4:CN$104,12,0),"0"),IFERROR(VLOOKUP($A140,'Season 12'!AK$4:CN$104,12,0),"0"),
IFERROR(VLOOKUP($A140,'Season 13'!AK$4:CN$104,12,0),"0"),IFERROR(VLOOKUP($A140,'Season 14'!AK$4:CN$104,12,0),"0"),IFERROR(VLOOKUP(A140,'Season 15'!AK$4:CN$104,12,0),"0"),)</f>
        <v>0</v>
      </c>
      <c r="L140" s="403">
        <f>SUM(
IFERROR(VLOOKUP($A140,'Season 1'!AJ$4:CM$104,13,0),"0"),IFERROR(VLOOKUP($A140,'Season 2'!AK$4:CN$104,13,0),"0"),
IFERROR(VLOOKUP($A140,'Season 3'!AK$4:CN$104,13,0),"0"),IFERROR(VLOOKUP($A140,'Season 4'!AK$4:CN$104,13,0),"0"),
IFERROR(VLOOKUP($A140,'Season 5'!AK$4:CN$104,13,0),"0"),IFERROR(VLOOKUP($A140,'Season 6'!AK$4:CN$104,13,0),"0"),
IFERROR(VLOOKUP($A140,'Season 7'!AK$4:CN$104,13,0),"0"),IFERROR(VLOOKUP($A140,'Season 8'!AK$4:CN$104,13,0),"0"),
IFERROR(VLOOKUP($A140,'Season 9'!AK$4:CN$104,13,0),"0"),IFERROR(VLOOKUP($A140,'Season 10'!AK$4:CN$104,13,0),"0"),
IFERROR(VLOOKUP($A140,'Season 11'!AK$4:CN$104,13,0),"0"),IFERROR(VLOOKUP($A140,'Season 12'!AK$4:CN$104,13,0),"0"),
IFERROR(VLOOKUP($A140,'Season 13'!AK$4:CN$104,13,0),"0"),IFERROR(VLOOKUP($A140,'Season 14'!AK$4:CN$104,13,0),"0"),IFERROR(VLOOKUP(A140,'Season 15'!AK$4:CN$104,13,0),"0"),)</f>
        <v>0</v>
      </c>
      <c r="M140" s="398">
        <f>SUM(
IFERROR(VLOOKUP($A140,'Season 1'!AJ$4:CM$104,14,0),"0"),IFERROR(VLOOKUP($A140,'Season 2'!AK$4:CN$104,14,0),"0"),
IFERROR(VLOOKUP($A140,'Season 3'!AK$4:CN$104,14,0),"0"),IFERROR(VLOOKUP($A140,'Season 4'!AK$4:CN$104,14,0),"0"),
IFERROR(VLOOKUP($A140,'Season 5'!AK$4:CN$104,14,0),"0"),IFERROR(VLOOKUP($A140,'Season 6'!AK$4:CN$104,14,0),"0"),
IFERROR(VLOOKUP($A140,'Season 7'!AK$4:CN$104,14,0),"0"),IFERROR(VLOOKUP($A140,'Season 8'!AK$4:CN$104,14,0),"0"),
IFERROR(VLOOKUP($A140,'Season 9'!AK$4:CN$104,14,0),"0"),IFERROR(VLOOKUP($A140,'Season 10'!AK$4:CN$104,14,0),"0"),
IFERROR(VLOOKUP($A140,'Season 11'!AK$4:CN$104,14,0),"0"),IFERROR(VLOOKUP($A140,'Season 12'!AK$4:CN$104,14,0),"0"),
IFERROR(VLOOKUP($A140,'Season 13'!AK$4:CN$104,14,0),"0"),IFERROR(VLOOKUP($A140,'Season 14'!AK$4:CN$104,14,0),"0"),IFERROR(VLOOKUP(A140,'Season 15'!AK$4:CN$104,14,0),"0"),)</f>
        <v>0</v>
      </c>
      <c r="N140" s="518">
        <f>SUM(
IFERROR(VLOOKUP($A140,'Season 1'!AJ$4:CM$104,15,0),"0"),IFERROR(VLOOKUP($A140,'Season 2'!AK$4:CN$104,15,0),"0"),
IFERROR(VLOOKUP($A140,'Season 3'!AK$4:CN$104,15,0),"0"),IFERROR(VLOOKUP($A140,'Season 4'!AK$4:CN$104,15,0),"0"),
IFERROR(VLOOKUP($A140,'Season 5'!AK$4:CN$104,15,0),"0"),IFERROR(VLOOKUP($A140,'Season 6'!AK$4:CN$104,15,0),"0"),
IFERROR(VLOOKUP($A140,'Season 7'!AK$4:CN$104,15,0),"0"),IFERROR(VLOOKUP($A140,'Season 8'!AK$4:CN$104,15,0),"0"),
IFERROR(VLOOKUP($A140,'Season 9'!AK$4:CN$104,15,0),"0"),IFERROR(VLOOKUP($A140,'Season 10'!AK$4:CN$104,15,0),"0"),
IFERROR(VLOOKUP($A140,'Season 11'!AK$4:CN$104,15,0),"0"),IFERROR(VLOOKUP($A140,'Season 12'!AK$4:CN$104,15,0),"0"),
IFERROR(VLOOKUP($A140,'Season 13'!AK$4:CN$104,15,0),"0"),IFERROR(VLOOKUP($A140,'Season 14'!AK$4:CN$104,15,0),"0"),IFERROR(VLOOKUP(A140,'Season 15'!AK$4:CN$104,15,0),"0"),)</f>
        <v>0</v>
      </c>
      <c r="O140" s="21">
        <f>SUM(
IFERROR(VLOOKUP($A140,'Season 1'!AJ$4:CM$104,16,0),"0"),IFERROR(VLOOKUP($A140,'Season 2'!AK$4:CN$104,16,0),"0"),
IFERROR(VLOOKUP($A140,'Season 3'!AK$4:CN$104,16,0),"0"),IFERROR(VLOOKUP($A140,'Season 4'!AK$4:CN$104,16,0),"0"),
IFERROR(VLOOKUP($A140,'Season 5'!AK$4:CN$104,16,0),"0"),IFERROR(VLOOKUP($A140,'Season 6'!AK$4:CN$104,16,0),"0"),
IFERROR(VLOOKUP($A140,'Season 7'!AK$4:CN$104,16,0),"0"),IFERROR(VLOOKUP($A140,'Season 8'!AK$4:CN$104,16,0),"0"),
IFERROR(VLOOKUP($A140,'Season 9'!AK$4:CN$104,16,0),"0"),IFERROR(VLOOKUP($A140,'Season 10'!AK$4:CN$104,16,0),"0"),
IFERROR(VLOOKUP($A140,'Season 11'!AK$4:CN$104,16,0),"0"),IFERROR(VLOOKUP($A140,'Season 12'!AK$4:CN$104,16,0),"0"),
IFERROR(VLOOKUP($A140,'Season 13'!AK$4:CN$104,16,0),"0"),IFERROR(VLOOKUP($A140,'Season 14'!AK$4:CN$104,16,0),"0"),IFERROR(VLOOKUP(A140,'Season 15'!AK$4:CN$104,16,0),"0"),)</f>
        <v>0</v>
      </c>
      <c r="P140" s="402">
        <f>SUM(
IFERROR(VLOOKUP($A140,'Season 1'!AJ$4:CM$104,17,0),"0"),IFERROR(VLOOKUP($A140,'Season 2'!AK$4:CN$104,17,0),"0"),
IFERROR(VLOOKUP($A140,'Season 3'!AK$4:CN$104,17,0),"0"),IFERROR(VLOOKUP($A140,'Season 4'!AK$4:CN$104,17,0),"0"),
IFERROR(VLOOKUP($A140,'Season 5'!AK$4:CN$104,17,0),"0"),IFERROR(VLOOKUP($A140,'Season 6'!AK$4:CN$104,17,0),"0"),
IFERROR(VLOOKUP($A140,'Season 7'!AK$4:CN$104,17,0),"0"),IFERROR(VLOOKUP($A140,'Season 8'!AK$4:CN$104,17,0),"0"),
IFERROR(VLOOKUP($A140,'Season 9'!AK$4:CN$104,17,0),"0"),IFERROR(VLOOKUP($A140,'Season 10'!AK$4:CN$104,17,0),"0"),
IFERROR(VLOOKUP($A140,'Season 11'!AK$4:CN$104,17,0),"0"),IFERROR(VLOOKUP($A140,'Season 12'!AK$4:CN$104,17,0),"0"),
IFERROR(VLOOKUP($A140,'Season 13'!AK$4:CN$104,17,0),"0"),IFERROR(VLOOKUP($A140,'Season 14'!AK$4:CN$104,17,0),"0"),IFERROR(VLOOKUP(A140,'Season 15'!AK$4:CN$104,17,0),"0"),)</f>
        <v>0</v>
      </c>
      <c r="Q140" s="403">
        <f>SUM(
IFERROR(VLOOKUP($A140,'Season 1'!AJ$4:CM$104,18,0),"0"),IFERROR(VLOOKUP($A140,'Season 2'!AK$4:CN$104,18,0),"0"),
IFERROR(VLOOKUP($A140,'Season 3'!AK$4:CN$104,18,0),"0"),IFERROR(VLOOKUP($A140,'Season 4'!AK$4:CN$104,18,0),"0"),
IFERROR(VLOOKUP($A140,'Season 5'!AK$4:CN$104,18,0),"0"),IFERROR(VLOOKUP($A140,'Season 6'!AK$4:CN$104,18,0),"0"),
IFERROR(VLOOKUP($A140,'Season 7'!AK$4:CN$104,18,0),"0"),IFERROR(VLOOKUP($A140,'Season 8'!AK$4:CN$104,18,0),"0"),
IFERROR(VLOOKUP($A140,'Season 9'!AK$4:CN$104,18,0),"0"),IFERROR(VLOOKUP($A140,'Season 10'!AK$4:CN$104,18,0),"0"),
IFERROR(VLOOKUP($A140,'Season 11'!AK$4:CN$104,18,0),"0"),IFERROR(VLOOKUP($A140,'Season 12'!AK$4:CN$104,18,0),"0"),
IFERROR(VLOOKUP($A140,'Season 13'!AK$4:CN$104,18,0),"0"),IFERROR(VLOOKUP($A140,'Season 14'!AK$4:CN$104,18,0),"0"),IFERROR(VLOOKUP(A140,'Season 15'!AK$4:CN$104,18,0),"0"),)</f>
        <v>0</v>
      </c>
      <c r="R140" s="398">
        <f>SUM(
IFERROR(VLOOKUP($A140,'Season 1'!AJ$4:CM$104,19,0),"0"),IFERROR(VLOOKUP($A140,'Season 2'!AK$4:CN$104,19,0),"0"),
IFERROR(VLOOKUP($A140,'Season 3'!AK$4:CN$104,19,0),"0"),IFERROR(VLOOKUP($A140,'Season 4'!AK$4:CN$104,19,0),"0"),
IFERROR(VLOOKUP($A140,'Season 5'!AK$4:CN$104,19,0),"0"),IFERROR(VLOOKUP($A140,'Season 6'!AK$4:CN$104,19,0),"0"),
IFERROR(VLOOKUP($A140,'Season 7'!AK$4:CN$104,19,0),"0"),IFERROR(VLOOKUP($A140,'Season 8'!AK$4:CN$104,19,0),"0"),
IFERROR(VLOOKUP($A140,'Season 9'!AK$4:CN$104,19,0),"0"),IFERROR(VLOOKUP($A140,'Season 10'!AK$4:CN$104,19,0),"0"),
IFERROR(VLOOKUP($A140,'Season 11'!AK$4:CN$104,19,0),"0"),IFERROR(VLOOKUP($A140,'Season 12'!AK$4:CN$104,19,0),"0"),
IFERROR(VLOOKUP($A140,'Season 13'!AK$4:CN$104,19,0),"0"),IFERROR(VLOOKUP($A140,'Season 14'!AK$4:CN$104,19,0),"0"),IFERROR(VLOOKUP(A140,'Season 15'!AK$4:CN$104,19,0),"0"),)</f>
        <v>0</v>
      </c>
      <c r="S140" s="518">
        <f>SUM(
IFERROR(VLOOKUP($A140,'Season 1'!AJ$4:CM$104,20,0),"0"),IFERROR(VLOOKUP($A140,'Season 2'!AK$4:CN$104,20,0),"0"),
IFERROR(VLOOKUP($A140,'Season 3'!AK$4:CN$104,20,0),"0"),IFERROR(VLOOKUP($A140,'Season 4'!AK$4:CN$104,20,0),"0"),
IFERROR(VLOOKUP($A140,'Season 5'!AK$4:CN$104,20,0),"0"),IFERROR(VLOOKUP($A140,'Season 6'!AK$4:CN$104,20,0),"0"),
IFERROR(VLOOKUP($A140,'Season 7'!AK$4:CN$104,20,0),"0"),IFERROR(VLOOKUP($A140,'Season 8'!AK$4:CN$104,20,0),"0"),
IFERROR(VLOOKUP($A140,'Season 9'!AK$4:CN$104,20,0),"0"),IFERROR(VLOOKUP($A140,'Season 10'!AK$4:CN$104,20,0),"0"),
IFERROR(VLOOKUP($A140,'Season 11'!AK$4:CN$104,20,0),"0"),IFERROR(VLOOKUP($A140,'Season 12'!AK$4:CN$104,20,0),"0"),
IFERROR(VLOOKUP($A140,'Season 13'!AK$4:CN$104,20,0),"0"),IFERROR(VLOOKUP($A140,'Season 14'!AK$4:CN$104,20,0),"0"),IFERROR(VLOOKUP(A140,'Season 15'!AK$4:CN$104,20,0),"0"),)</f>
        <v>0</v>
      </c>
      <c r="T140" s="21">
        <f>SUM(
IFERROR(VLOOKUP($A140,'Season 1'!AJ$4:CM$104,21,0),"0"),IFERROR(VLOOKUP($A140,'Season 2'!AK$4:CN$104,21,0),"0"),
IFERROR(VLOOKUP($A140,'Season 3'!AK$4:CN$104,21,0),"0"),IFERROR(VLOOKUP($A140,'Season 4'!AK$4:CN$104,21,0),"0"),
IFERROR(VLOOKUP($A140,'Season 5'!AK$4:CN$104,21,0),"0"),IFERROR(VLOOKUP($A140,'Season 6'!AK$4:CN$104,21,0),"0"),
IFERROR(VLOOKUP($A140,'Season 7'!AK$4:CN$104,21,0),"0"),IFERROR(VLOOKUP($A140,'Season 8'!AK$4:CN$104,21,0),"0"),
IFERROR(VLOOKUP($A140,'Season 9'!AK$4:CN$104,21,0),"0"),IFERROR(VLOOKUP($A140,'Season 10'!AK$4:CN$104,21,0),"0"),
IFERROR(VLOOKUP($A140,'Season 11'!AK$4:CN$104,21,0),"0"),IFERROR(VLOOKUP($A140,'Season 12'!AK$4:CN$104,21,0),"0"),
IFERROR(VLOOKUP($A140,'Season 13'!AK$4:CN$104,21,0),"0"),IFERROR(VLOOKUP($A140,'Season 14'!AK$4:CN$104,21,0),"0"),IFERROR(VLOOKUP(A140,'Season 15'!AK$4:CN$104,21,0),"0"),)</f>
        <v>0</v>
      </c>
      <c r="U140" s="402">
        <f>SUM(
IFERROR(VLOOKUP($A140,'Season 1'!AJ$4:CM$104,22,0),"0"),IFERROR(VLOOKUP($A140,'Season 2'!AK$4:CN$104,22,0),"0"),
IFERROR(VLOOKUP($A140,'Season 3'!AK$4:CN$104,22,0),"0"),IFERROR(VLOOKUP($A140,'Season 4'!AK$4:CN$104,22,0),"0"),
IFERROR(VLOOKUP($A140,'Season 5'!AK$4:CN$104,22,0),"0"),IFERROR(VLOOKUP($A140,'Season 6'!AK$4:CN$104,22,0),"0"),
IFERROR(VLOOKUP($A140,'Season 7'!AK$4:CN$104,22,0),"0"),IFERROR(VLOOKUP($A140,'Season 8'!AK$4:CN$104,22,0),"0"),
IFERROR(VLOOKUP($A140,'Season 9'!AK$4:CN$104,22,0),"0"),IFERROR(VLOOKUP($A140,'Season 10'!AK$4:CN$104,22,0),"0"),
IFERROR(VLOOKUP($A140,'Season 11'!AK$4:CN$104,22,0),"0"),IFERROR(VLOOKUP($A140,'Season 12'!AK$4:CN$104,22,0),"0"),
IFERROR(VLOOKUP($A140,'Season 13'!AK$4:CN$104,22,0),"0"),IFERROR(VLOOKUP($A140,'Season 14'!AK$4:CN$104,22,0),"0"),IFERROR(VLOOKUP(A140,'Season 15'!AK$4:CN$104,22,0),"0"),)</f>
        <v>0</v>
      </c>
      <c r="V140" s="403">
        <f>SUM(
IFERROR(VLOOKUP($A140,'Season 1'!AJ$4:CM$104,23,0),"0"),IFERROR(VLOOKUP($A140,'Season 2'!AK$4:CN$104,23,0),"0"),
IFERROR(VLOOKUP($A140,'Season 3'!AK$4:CN$104,23,0),"0"),IFERROR(VLOOKUP($A140,'Season 4'!AK$4:CN$104,23,0),"0"),
IFERROR(VLOOKUP($A140,'Season 5'!AK$4:CN$104,23,0),"0"),IFERROR(VLOOKUP($A140,'Season 6'!AK$4:CN$104,23,0),"0"),
IFERROR(VLOOKUP($A140,'Season 7'!AK$4:CN$104,23,0),"0"),IFERROR(VLOOKUP($A140,'Season 8'!AK$4:CN$104,23,0),"0"),
IFERROR(VLOOKUP($A140,'Season 9'!AK$4:CN$104,23,0),"0"),IFERROR(VLOOKUP($A140,'Season 10'!AK$4:CN$104,23,0),"0"),
IFERROR(VLOOKUP($A140,'Season 11'!AK$4:CN$104,23,0),"0"),IFERROR(VLOOKUP($A140,'Season 12'!AK$4:CN$104,23,0),"0"),
IFERROR(VLOOKUP($A140,'Season 13'!AK$4:CN$104,23,0),"0"),IFERROR(VLOOKUP($A140,'Season 14'!AK$4:CN$104,23,0),"0"),IFERROR(VLOOKUP($A140,'Season 15'!AK$4:CN$104,23,0),"0"),)</f>
        <v>0</v>
      </c>
      <c r="W140" s="398">
        <f>SUM(
IFERROR(VLOOKUP($A140,'Season 1'!AJ$4:CM$104,24,0),"0"),IFERROR(VLOOKUP($A140,'Season 2'!AK$4:CN$104,24,0),"0"),
IFERROR(VLOOKUP($A140,'Season 3'!AK$4:CN$104,24,0),"0"),IFERROR(VLOOKUP($A140,'Season 4'!AK$4:CN$104,24,0),"0"),
IFERROR(VLOOKUP($A140,'Season 5'!AK$4:CN$104,24,0),"0"),IFERROR(VLOOKUP($A140,'Season 6'!AK$4:CN$104,24,0),"0"),
IFERROR(VLOOKUP($A140,'Season 7'!AK$4:CN$104,24,0),"0"),IFERROR(VLOOKUP($A140,'Season 8'!AK$4:CN$104,24,0),"0"),
IFERROR(VLOOKUP($A140,'Season 9'!AK$4:CN$104,24,0),"0"),IFERROR(VLOOKUP($A140,'Season 10'!AK$4:CN$104,24,0),"0"),
IFERROR(VLOOKUP($A140,'Season 11'!AK$4:CN$104,24,0),"0"),IFERROR(VLOOKUP($A140,'Season 12'!AK$4:CN$104,24,0),"0"),
IFERROR(VLOOKUP($A140,'Season 13'!AK$4:CN$104,24,0),"0"),IFERROR(VLOOKUP($A140,'Season 14'!AK$4:CN$104,24,0),"0"),IFERROR(VLOOKUP($A140,'Season 15'!AK$4:CN$104,24,0),"0"),)</f>
        <v>0</v>
      </c>
      <c r="X140" s="518">
        <f>SUM(
IFERROR(VLOOKUP($A140,'Season 1'!AJ$4:CM$104,25,0),"0"),IFERROR(VLOOKUP($A140,'Season 2'!AK$4:CN$104,25,0),"0"),
IFERROR(VLOOKUP($A140,'Season 3'!AK$4:CN$104,25,0),"0"),IFERROR(VLOOKUP($A140,'Season 4'!AK$4:CN$104,25,0),"0"),
IFERROR(VLOOKUP($A140,'Season 5'!AK$4:CN$104,25,0),"0"),IFERROR(VLOOKUP($A140,'Season 6'!AK$4:CN$104,25,0),"0"),
IFERROR(VLOOKUP($A140,'Season 7'!AK$4:CN$104,25,0),"0"),IFERROR(VLOOKUP($A140,'Season 8'!AK$4:CN$104,25,0),"0"),
IFERROR(VLOOKUP($A140,'Season 9'!AK$4:CN$104,25,0),"0"),IFERROR(VLOOKUP($A140,'Season 10'!AK$4:CN$104,25,0),"0"),
IFERROR(VLOOKUP($A140,'Season 11'!AK$4:CN$104,25,0),"0"),IFERROR(VLOOKUP($A140,'Season 12'!AK$4:CN$104,25,0),"0"),
IFERROR(VLOOKUP($A140,'Season 13'!AK$4:CN$104,25,0),"0"),IFERROR(VLOOKUP($A140,'Season 14'!AK$4:CN$104,25,0),"0"),IFERROR(VLOOKUP($A140,'Season 15'!AK$4:CN$104,25,0),"0"),)</f>
        <v>0</v>
      </c>
      <c r="Y140" s="21">
        <f>SUM(
IFERROR(VLOOKUP($A140,'Season 1'!AJ$4:CM$104,26,0),"0"),IFERROR(VLOOKUP($A140,'Season 2'!AK$4:CN$104,26,0),"0"),
IFERROR(VLOOKUP($A140,'Season 3'!AK$4:CN$104,26,0),"0"),IFERROR(VLOOKUP($A140,'Season 4'!AK$4:CN$104,26,0),"0"),
IFERROR(VLOOKUP($A140,'Season 5'!AK$4:CN$104,26,0),"0"),IFERROR(VLOOKUP($A140,'Season 6'!AK$4:CN$104,26,0),"0"),
IFERROR(VLOOKUP($A140,'Season 7'!AK$4:CN$104,26,0),"0"),IFERROR(VLOOKUP($A140,'Season 8'!AK$4:CN$104,26,0),"0"),
IFERROR(VLOOKUP($A140,'Season 9'!AK$4:CN$104,26,0),"0"),IFERROR(VLOOKUP($A140,'Season 10'!AK$4:CN$104,26,0),"0"),
IFERROR(VLOOKUP($A140,'Season 11'!AK$4:CN$104,26,0),"0"),IFERROR(VLOOKUP($A140,'Season 12'!AK$4:CN$104,26,0),"0"),
IFERROR(VLOOKUP($A140,'Season 13'!AK$4:CN$104,26,0),"0"),IFERROR(VLOOKUP($A140,'Season 14'!AK$4:CN$104,26,0),"0"),IFERROR(VLOOKUP($A140,'Season 15'!AK$4:CN$104,26,0),"0"),)</f>
        <v>0</v>
      </c>
      <c r="Z140" s="402">
        <f>SUM(
IFERROR(VLOOKUP($A140,'Season 1'!AJ$4:CM$104,27,0),"0"),IFERROR(VLOOKUP($A140,'Season 2'!AK$4:CN$104,27,0),"0"),
IFERROR(VLOOKUP($A140,'Season 3'!AK$4:CN$104,27,0),"0"),IFERROR(VLOOKUP($A140,'Season 4'!AK$4:CN$104,27,0),"0"),
IFERROR(VLOOKUP($A140,'Season 5'!AK$4:CN$104,27,0),"0"),IFERROR(VLOOKUP($A140,'Season 6'!AK$4:CN$104,27,0),"0"),
IFERROR(VLOOKUP($A140,'Season 7'!AK$4:CN$104,27,0),"0"),IFERROR(VLOOKUP($A140,'Season 8'!AK$4:CN$104,27,0),"0"),
IFERROR(VLOOKUP($A140,'Season 9'!AK$4:CN$104,27,0),"0"),IFERROR(VLOOKUP($A140,'Season 10'!AK$4:CN$104,27,0),"0"),
IFERROR(VLOOKUP($A140,'Season 11'!AK$4:CN$104,27,0),"0"),IFERROR(VLOOKUP($A140,'Season 12'!AK$4:CN$104,27,0),"0"),
IFERROR(VLOOKUP($A140,'Season 13'!AK$4:CN$104,27,0),"0"),IFERROR(VLOOKUP($A140,'Season 14'!AK$4:CN$104,27,0),"0"),IFERROR(VLOOKUP($A140,'Season 15'!AK$4:CN$104,27,0),"0"),)</f>
        <v>0</v>
      </c>
      <c r="AA140" s="403">
        <f>SUM(
IFERROR(VLOOKUP($A140,'Season 1'!AJ$4:CM$104,28,0),"0"),IFERROR(VLOOKUP($A140,'Season 2'!AK$4:CN$104,28,0),"0"),
IFERROR(VLOOKUP($A140,'Season 3'!AK$4:CN$104,28,0),"0"),IFERROR(VLOOKUP($A140,'Season 4'!AK$4:CN$104,28,0),"0"),
IFERROR(VLOOKUP($A140,'Season 5'!AK$4:CN$104,28,0),"0"),IFERROR(VLOOKUP($A140,'Season 6'!AK$4:CN$104,28,0),"0"),
IFERROR(VLOOKUP($A140,'Season 7'!AK$4:CN$104,28,0),"0"),IFERROR(VLOOKUP($A140,'Season 8'!AK$4:CN$104,28,0),"0"),
IFERROR(VLOOKUP($A140,'Season 9'!AK$4:CN$104,28,0),"0"),IFERROR(VLOOKUP($A140,'Season 10'!AK$4:CN$104,28,0),"0"),
IFERROR(VLOOKUP($A140,'Season 11'!AK$4:CN$104,28,0),"0"),IFERROR(VLOOKUP($A140,'Season 12'!AK$4:CN$104,28,0),"0"),
IFERROR(VLOOKUP($A140,'Season 13'!AK$4:CN$104,28,0),"0"),IFERROR(VLOOKUP($A140,'Season 14'!AK$4:CN$104,28,0),"0"),IFERROR(VLOOKUP($A140,'Season 15'!AK$4:CN$104,28,0),"0"),)</f>
        <v>0</v>
      </c>
      <c r="AB140" s="398">
        <f>SUM(
IFERROR(VLOOKUP($A140,'Season 1'!AJ$4:CM$104,29,0),"0"),IFERROR(VLOOKUP($A140,'Season 2'!AK$4:CN$104,29,0),"0"),
IFERROR(VLOOKUP($A140,'Season 3'!AK$4:CN$104,29,0),"0"),IFERROR(VLOOKUP($A140,'Season 4'!AK$4:CN$104,29,0),"0"),
IFERROR(VLOOKUP($A140,'Season 5'!AK$4:CN$104,29,0),"0"),IFERROR(VLOOKUP($A140,'Season 6'!AK$4:CN$104,29,0),"0"),
IFERROR(VLOOKUP($A140,'Season 7'!AK$4:CN$104,29,0),"0"),IFERROR(VLOOKUP($A140,'Season 8'!AK$4:CN$104,29,0),"0"),
IFERROR(VLOOKUP($A140,'Season 9'!AK$4:CN$104,29,0),"0"),IFERROR(VLOOKUP($A140,'Season 10'!AK$4:CN$104,29,0),"0"),
IFERROR(VLOOKUP($A140,'Season 11'!AK$4:CN$104,29,0),"0"),IFERROR(VLOOKUP($A140,'Season 12'!AK$4:CN$104,29,0),"0"),
IFERROR(VLOOKUP($A140,'Season 13'!AK$4:CN$104,29,0),"0"),IFERROR(VLOOKUP($A140,'Season 14'!AK$4:CN$104,29,0),"0"),IFERROR(VLOOKUP($A140,'Season 15'!AK$4:CN$104,29,0),"0"),)</f>
        <v>0</v>
      </c>
      <c r="AC140" s="518">
        <f>SUM(
IFERROR(VLOOKUP($A140,'Season 1'!AJ$4:CM$104,30,0),"0"),IFERROR(VLOOKUP($A140,'Season 2'!AK$4:CN$104,30,0),"0"),
IFERROR(VLOOKUP($A140,'Season 3'!AK$4:CN$104,30,0),"0"),IFERROR(VLOOKUP($A140,'Season 4'!AK$4:CN$104,30,0),"0"),
IFERROR(VLOOKUP($A140,'Season 5'!AK$4:CN$104,30,0),"0"),IFERROR(VLOOKUP($A140,'Season 6'!AK$4:CN$104,30,0),"0"),
IFERROR(VLOOKUP($A140,'Season 7'!AK$4:CN$104,30,0),"0"),IFERROR(VLOOKUP($A140,'Season 8'!AK$4:CN$104,30,0),"0"),
IFERROR(VLOOKUP($A140,'Season 9'!AK$4:CN$104,30,0),"0"),IFERROR(VLOOKUP($A140,'Season 10'!AK$4:CN$104,30,0),"0"),
IFERROR(VLOOKUP($A140,'Season 11'!AK$4:CN$104,30,0),"0"),IFERROR(VLOOKUP($A140,'Season 12'!AK$4:CN$104,30,0),"0"),
IFERROR(VLOOKUP($A140,'Season 13'!AK$4:CN$104,30,0),"0"),IFERROR(VLOOKUP($A140,'Season 14'!AK$4:CN$104,30,0),"0"),IFERROR(VLOOKUP($A140,'Season 15'!AK$4:CN$104,30,0),"0"),)</f>
        <v>0</v>
      </c>
      <c r="AD140" s="21">
        <f>SUM(
IFERROR(VLOOKUP($A140,'Season 1'!AJ$4:CM$104,31,0),"0"),IFERROR(VLOOKUP($A140,'Season 2'!AK$4:CN$104,31,0),"0"),
IFERROR(VLOOKUP($A140,'Season 3'!AK$4:CN$104,31,0),"0"),IFERROR(VLOOKUP($A140,'Season 4'!AK$4:CN$104,31,0),"0"),
IFERROR(VLOOKUP($A140,'Season 5'!AK$4:CN$104,31,0),"0"),IFERROR(VLOOKUP($A140,'Season 6'!AK$4:CN$104,31,0),"0"),
IFERROR(VLOOKUP($A140,'Season 7'!AK$4:CN$104,31,0),"0"),IFERROR(VLOOKUP($A140,'Season 8'!AK$4:CN$104,31,0),"0"),
IFERROR(VLOOKUP($A140,'Season 9'!AK$4:CN$104,31,0),"0"),IFERROR(VLOOKUP($A140,'Season 10'!AK$4:CN$104,31,0),"0"),
IFERROR(VLOOKUP($A140,'Season 11'!AK$4:CN$104,31,0),"0"),IFERROR(VLOOKUP($A140,'Season 12'!AK$4:CN$104,31,0),"0"),
IFERROR(VLOOKUP($A140,'Season 13'!AK$4:CN$104,31,0),"0"),IFERROR(VLOOKUP($A140,'Season 14'!AK$4:CN$104,31,0),"0"),IFERROR(VLOOKUP($A140,'Season 15'!AK$4:CN$104,31,0),"0"),)</f>
        <v>0</v>
      </c>
      <c r="AE140" s="402">
        <f>SUM(
IFERROR(VLOOKUP($A140,'Season 1'!AJ$4:CM$104,32,0),"0"),IFERROR(VLOOKUP($A140,'Season 2'!AK$4:CN$104,32,0),"0"),
IFERROR(VLOOKUP($A140,'Season 3'!AK$4:CN$104,32,0),"0"),IFERROR(VLOOKUP($A140,'Season 4'!AK$4:CN$104,32,0),"0"),
IFERROR(VLOOKUP($A140,'Season 5'!AK$4:CN$104,32,0),"0"),IFERROR(VLOOKUP($A140,'Season 6'!AK$4:CN$104,32,0),"0"),
IFERROR(VLOOKUP($A140,'Season 7'!AK$4:CN$104,32,0),"0"),IFERROR(VLOOKUP($A140,'Season 8'!AK$4:CN$104,32,0),"0"),
IFERROR(VLOOKUP($A140,'Season 9'!AK$4:CN$104,32,0),"0"),IFERROR(VLOOKUP($A140,'Season 10'!AK$4:CN$104,32,0),"0"),
IFERROR(VLOOKUP($A140,'Season 11'!AK$4:CN$104,32,0),"0"),IFERROR(VLOOKUP($A140,'Season 12'!AK$4:CN$104,32,0),"0"),
IFERROR(VLOOKUP($A140,'Season 13'!AK$4:CN$104,32,0),"0"),IFERROR(VLOOKUP($A140,'Season 14'!AK$4:CN$104,32,0),"0"),IFERROR(VLOOKUP($A140,'Season 15'!AK$4:CN$104,32,0),"0"),)</f>
        <v>0</v>
      </c>
      <c r="AF140" s="403">
        <f>SUM(IFERROR(VLOOKUP($A140,'Season 2'!AK$4:CN$104,33,0),"0"),
IFERROR(VLOOKUP($A140,'Season 3'!AK$4:CN$104,33,0),"0"),IFERROR(VLOOKUP($A140,'Season 4'!AK$4:CN$104,33,0),"0"),
IFERROR(VLOOKUP($A140,'Season 5'!AK$4:CN$104,33,0),"0"),IFERROR(VLOOKUP($A140,'Season 6'!AK$4:CN$104,33,0),"0"),
IFERROR(VLOOKUP($A140,'Season 7'!AK$4:CN$104,33,0),"0"),IFERROR(VLOOKUP($A140,'Season 8'!AK$4:CN$104,33,0),"0"),
IFERROR(VLOOKUP($A140,'Season 9'!AK$4:CN$104,33,0),"0"),IFERROR(VLOOKUP($A140,'Season 10'!AK$4:CN$104,33,0),"0"),
IFERROR(VLOOKUP($A140,'Season 11'!AK$4:CN$104,33,0),"0"),IFERROR(VLOOKUP($A140,'Season 12'!AK$4:CN$104,33,0),"0"),
IFERROR(VLOOKUP($A140,'Season 13'!AK$4:CN$104,33,0),"0"),IFERROR(VLOOKUP($A140,'Season 14'!AK$4:CN$104,33,0),"0"),IFERROR(VLOOKUP($A140,'Season 15'!AK$4:CN$104,33,0),"0"),)</f>
        <v>0</v>
      </c>
      <c r="AG140" s="398">
        <f>SUM(IFERROR(VLOOKUP($A140,'Season 2'!AK$4:CN$104,34,0),"0"),
IFERROR(VLOOKUP($A140,'Season 3'!AK$4:CN$104,34,0),"0"),IFERROR(VLOOKUP($A140,'Season 4'!AK$4:CN$104,34,0),"0"),
IFERROR(VLOOKUP($A140,'Season 5'!AK$4:CN$104,34,0),"0"),IFERROR(VLOOKUP($A140,'Season 6'!AK$4:CN$104,34,0),"0"),
IFERROR(VLOOKUP($A140,'Season 7'!AK$4:CN$104,34,0),"0"),IFERROR(VLOOKUP($A140,'Season 8'!AK$4:CN$104,34,0),"0"),
IFERROR(VLOOKUP($A140,'Season 9'!AK$4:CN$104,34,0),"0"),IFERROR(VLOOKUP($A140,'Season 10'!AK$4:CN$104,34,0),"0"),
IFERROR(VLOOKUP($A140,'Season 11'!AK$4:CN$104,34,0),"0"),IFERROR(VLOOKUP($A140,'Season 12'!AK$4:CN$104,34,0),"0"),
IFERROR(VLOOKUP($A140,'Season 13'!AK$4:CN$104,34,0),"0"),IFERROR(VLOOKUP($A140,'Season 14'!AK$4:CN$104,34,0),"0"),IFERROR(VLOOKUP($A140,'Season 15'!AK$4:CN$104,34,0),"0"),)</f>
        <v>0</v>
      </c>
      <c r="AH140" s="518">
        <f>SUM(IFERROR(VLOOKUP($A140,'Season 2'!AK$4:CN$104,35,0),"0"),
IFERROR(VLOOKUP($A140,'Season 3'!AK$4:CN$104,35,0),"0"),IFERROR(VLOOKUP($A140,'Season 4'!AK$4:CN$104,35,0),"0"),
IFERROR(VLOOKUP($A140,'Season 5'!AK$4:CN$104,35,0),"0"),IFERROR(VLOOKUP($A140,'Season 6'!AK$4:CN$104,35,0),"0"),
IFERROR(VLOOKUP($A140,'Season 7'!AK$4:CN$104,35,0),"0"),IFERROR(VLOOKUP($A140,'Season 8'!AK$4:CN$104,35,0),"0"),
IFERROR(VLOOKUP($A140,'Season 9'!AK$4:CN$104,35,0),"0"),IFERROR(VLOOKUP($A140,'Season 10'!AK$4:CN$104,35,0),"0"),
IFERROR(VLOOKUP($A140,'Season 11'!AK$4:CN$104,35,0),"0"),IFERROR(VLOOKUP($A140,'Season 12'!AK$4:CN$104,35,0),"0"),
IFERROR(VLOOKUP($A140,'Season 13'!AK$4:CN$104,35,0),"0"),IFERROR(VLOOKUP($A140,'Season 14'!AK$4:CN$104,35,0),"0"),IFERROR(VLOOKUP($A140,'Season 15'!AK$4:CN$104,35,0),"0"),)</f>
        <v>0</v>
      </c>
      <c r="AI140" s="21">
        <f>SUM(IFERROR(VLOOKUP($A140,'Season 2'!AK$4:CN$104,36,0),"0"),
IFERROR(VLOOKUP($A140,'Season 3'!AK$4:CN$104,36,0),"0"),IFERROR(VLOOKUP($A140,'Season 4'!AK$4:CN$104,36,0),"0"),
IFERROR(VLOOKUP($A140,'Season 5'!AK$4:CN$104,36,0),"0"),IFERROR(VLOOKUP($A140,'Season 6'!AK$4:CN$104,36,0),"0"),
IFERROR(VLOOKUP($A140,'Season 7'!AK$4:CN$104,36,0),"0"),IFERROR(VLOOKUP($A140,'Season 8'!AK$4:CN$104,36,0),"0"),
IFERROR(VLOOKUP($A140,'Season 9'!AK$4:CN$104,36,0),"0"),IFERROR(VLOOKUP($A140,'Season 10'!AK$4:CN$104,36,0),"0"),
IFERROR(VLOOKUP($A140,'Season 11'!AK$4:CN$104,36,0),"0"),IFERROR(VLOOKUP($A140,'Season 12'!AK$4:CN$104,36,0),"0"),
IFERROR(VLOOKUP($A140,'Season 13'!AK$4:CN$104,36,0),"0"),IFERROR(VLOOKUP($A140,'Season 14'!AK$4:CN$104,36,0),"0"),IFERROR(VLOOKUP($A140,'Season 15'!AK$4:CN$104,36,0),"0"),)</f>
        <v>0</v>
      </c>
      <c r="AJ140" s="402">
        <f>SUM(IFERROR(VLOOKUP($A140,'Season 2'!AK$4:CN$104,37,0),"0"),
IFERROR(VLOOKUP($A140,'Season 3'!AK$4:CN$104,37,0),"0"),IFERROR(VLOOKUP($A140,'Season 4'!AK$4:CN$104,37,0),"0"),
IFERROR(VLOOKUP($A140,'Season 5'!AK$4:CN$104,37,0),"0"),IFERROR(VLOOKUP($A140,'Season 6'!AK$4:CN$104,37,0),"0"),
IFERROR(VLOOKUP($A140,'Season 7'!AK$4:CN$104,37,0),"0"),IFERROR(VLOOKUP($A140,'Season 8'!AK$4:CN$104,37,0),"0"),
IFERROR(VLOOKUP($A140,'Season 9'!AK$4:CN$104,37,0),"0"),IFERROR(VLOOKUP($A140,'Season 10'!AK$4:CN$104,37,0),"0"),
IFERROR(VLOOKUP($A140,'Season 11'!AK$4:CN$104,37,0),"0"),IFERROR(VLOOKUP($A140,'Season 12'!AK$4:CN$104,37,0),"0"),
IFERROR(VLOOKUP($A140,'Season 13'!AK$4:CN$104,37,0),"0"),IFERROR(VLOOKUP($A140,'Season 14'!AK$4:CN$104,37,0),"0"),IFERROR(VLOOKUP($A140,'Season 15'!AK$4:CN$104,37,0),"0"),)</f>
        <v>0</v>
      </c>
      <c r="AK140" s="403">
        <f>SUM(IFERROR(VLOOKUP($A140,'Season 1'!AJ$4:CM$104,33,0),"0"),IFERROR(VLOOKUP($A140,'Season 2'!AK$4:CN$104,38,0),"0"),
IFERROR(VLOOKUP($A140,'Season 3'!AK$4:CN$104,38,0),"0"),IFERROR(VLOOKUP($A140,'Season 4'!AK$4:CN$104,38,0),"0"),
IFERROR(VLOOKUP($A140,'Season 5'!AK$4:CN$104,38,0),"0"),IFERROR(VLOOKUP($A140,'Season 6'!AK$4:CN$104,38,0),"0"),
IFERROR(VLOOKUP($A140,'Season 7'!AK$4:CN$104,38,0),"0"),IFERROR(VLOOKUP($A140,'Season 8'!AK$4:CN$104,38,0),"0"),
IFERROR(VLOOKUP($A140,'Season 9'!AK$4:CN$104,38,0),"0"),IFERROR(VLOOKUP($A140,'Season 10'!AK$4:CN$104,38,0),"0"),
IFERROR(VLOOKUP($A140,'Season 11'!AK$4:CN$104,38,0),"0"),IFERROR(VLOOKUP($A140,'Season 12'!AK$4:CN$104,38,0),"0"),
IFERROR(VLOOKUP($A140,'Season 13'!AK$4:CN$104,38,0),"0"),IFERROR(VLOOKUP($A140,'Season 14'!AK$4:CN$104,38,0),"0"),IFERROR(VLOOKUP($A140,'Season 15'!AK$4:CN$104,38,0),"0"),)</f>
        <v>0</v>
      </c>
      <c r="AL140" s="398">
        <f>SUM(IFERROR(VLOOKUP($A140,'Season 1'!AJ$4:CM$104,34,0),"0"),IFERROR(VLOOKUP($A140,'Season 2'!AK$4:CN$104,39,0),"0"),
IFERROR(VLOOKUP($A140,'Season 3'!AK$4:CN$104,39,0),"0"),IFERROR(VLOOKUP($A140,'Season 4'!AK$4:CN$104,39,0),"0"),
IFERROR(VLOOKUP($A140,'Season 5'!AK$4:CN$104,39,0),"0"),IFERROR(VLOOKUP($A140,'Season 6'!AK$4:CN$104,39,0),"0"),
IFERROR(VLOOKUP($A140,'Season 7'!AK$4:CN$104,39,0),"0"),IFERROR(VLOOKUP($A140,'Season 8'!AK$4:CN$104,39,0),"0"),
IFERROR(VLOOKUP($A140,'Season 9'!AK$4:CN$104,39,0),"0"),IFERROR(VLOOKUP($A140,'Season 10'!AK$4:CN$104,39,0),"0"),
IFERROR(VLOOKUP($A140,'Season 11'!AK$4:CN$104,39,0),"0"),IFERROR(VLOOKUP($A140,'Season 12'!AK$4:CN$104,39,0),"0"),
IFERROR(VLOOKUP($A140,'Season 13'!AK$4:CN$104,39,0),"0"),IFERROR(VLOOKUP($A140,'Season 14'!AK$4:CN$104,39,0),"0"),IFERROR(VLOOKUP($A140,'Season 15'!AK$4:CN$104,39,0),"0"),)</f>
        <v>0</v>
      </c>
      <c r="AM140" s="518">
        <f>SUM(IFERROR(VLOOKUP($A140,'Season 1'!AJ$4:CM$104,35,0),"0"),IFERROR(VLOOKUP($A140,'Season 2'!AK$4:CN$104,40,0),"0"),
IFERROR(VLOOKUP($A140,'Season 3'!AK$4:CN$104,40,0),"0"),IFERROR(VLOOKUP($A140,'Season 4'!AK$4:CN$104,40,0),"0"),
IFERROR(VLOOKUP($A140,'Season 5'!AK$4:CN$104,40,0),"0"),IFERROR(VLOOKUP($A140,'Season 6'!AK$4:CN$104,40,0),"0"),
IFERROR(VLOOKUP($A140,'Season 7'!AK$4:CN$104,40,0),"0"),IFERROR(VLOOKUP($A140,'Season 8'!AK$4:CN$104,40,0),"0"),
IFERROR(VLOOKUP($A140,'Season 9'!AK$4:CN$104,40,0),"0"),IFERROR(VLOOKUP($A140,'Season 10'!AK$4:CN$104,40,0),"0"),
IFERROR(VLOOKUP($A140,'Season 11'!AK$4:CN$104,40,0),"0"),IFERROR(VLOOKUP($A140,'Season 12'!AK$4:CN$104,40,0),"0"),
IFERROR(VLOOKUP($A140,'Season 13'!AK$4:CN$104,40,0),"0"),IFERROR(VLOOKUP($A140,'Season 14'!AK$4:CN$104,40,0),"0"),IFERROR(VLOOKUP($A140,'Season 15'!AK$4:CN$104,40,0),"0"),)</f>
        <v>0</v>
      </c>
      <c r="AN140" s="21">
        <f>SUM(IFERROR(VLOOKUP($A140,'Season 1'!AJ$4:CM$104,36,0),"0"),IFERROR(VLOOKUP($A140,'Season 2'!AK$4:CN$104,41,0),"0"),
IFERROR(VLOOKUP($A140,'Season 3'!AK$4:CN$104,41,0),"0"),IFERROR(VLOOKUP($A140,'Season 4'!AK$4:CN$104,41,0),"0"),
IFERROR(VLOOKUP($A140,'Season 5'!AK$4:CN$104,41,0),"0"),IFERROR(VLOOKUP($A140,'Season 6'!AK$4:CN$104,41,0),"0"),
IFERROR(VLOOKUP($A140,'Season 7'!AK$4:CN$104,41,0),"0"),IFERROR(VLOOKUP($A140,'Season 8'!AK$4:CN$104,41,0),"0"),
IFERROR(VLOOKUP($A140,'Season 9'!AK$4:CN$104,41,0),"0"),IFERROR(VLOOKUP($A140,'Season 10'!AK$4:CN$104,41,0),"0"),
IFERROR(VLOOKUP($A140,'Season 11'!AK$4:CN$104,41,0),"0"),IFERROR(VLOOKUP($A140,'Season 12'!AK$4:CN$104,41,0),"0"),
IFERROR(VLOOKUP($A140,'Season 13'!AK$4:CN$104,41,0),"0"),IFERROR(VLOOKUP($A140,'Season 14'!AK$4:CN$104,41,0),"0"),IFERROR(VLOOKUP($A140,'Season 15'!AK$4:CN$104,41,0),"0"),)</f>
        <v>0</v>
      </c>
      <c r="AO140" s="402">
        <f>SUM(IFERROR(VLOOKUP($A140,'Season 1'!AJ$4:CM$104,37,0),"0"),IFERROR(VLOOKUP($A140,'Season 2'!AK$4:CN$104,42,0),"0"),
IFERROR(VLOOKUP($A140,'Season 3'!AK$4:CN$104,42,0),"0"),IFERROR(VLOOKUP($A140,'Season 4'!AK$4:CN$104,42,0),"0"),
IFERROR(VLOOKUP($A140,'Season 5'!AK$4:CN$104,42,0),"0"),IFERROR(VLOOKUP($A140,'Season 6'!AK$4:CN$104,42,0),"0"),
IFERROR(VLOOKUP($A140,'Season 7'!AK$4:CN$104,42,0),"0"),IFERROR(VLOOKUP($A140,'Season 8'!AK$4:CN$104,42,0),"0"),
IFERROR(VLOOKUP($A140,'Season 9'!AK$4:CN$104,42,0),"0"),IFERROR(VLOOKUP($A140,'Season 10'!AK$4:CN$104,42,0),"0"),
IFERROR(VLOOKUP($A140,'Season 11'!AK$4:CN$104,42,0),"0"),IFERROR(VLOOKUP($A140,'Season 12'!AK$4:CN$104,42,0),"0"),
IFERROR(VLOOKUP($A140,'Season 13'!AK$4:CN$104,42,0),"0"),IFERROR(VLOOKUP($A140,'Season 14'!AK$4:CN$104,42,0),"0"),IFERROR(VLOOKUP($A140,'Season 15'!AK$4:CN$104,42,0),"0"),)</f>
        <v>0</v>
      </c>
      <c r="AP140" s="403">
        <f>SUM(IFERROR(VLOOKUP($A140,'Season 1'!AJ$4:CM$104,43,0),"0"),IFERROR(VLOOKUP($A140,'Season 2'!AK$4:CN$104,43,0),"0"),
IFERROR(VLOOKUP($A140,'Season 3'!AK$4:CN$104,43,0),"0"),IFERROR(VLOOKUP($A140,'Season 4'!AK$4:CN$104,43,0),"0"),
IFERROR(VLOOKUP($A140,'Season 5'!AK$4:CN$104,43,0),"0"),IFERROR(VLOOKUP($A140,'Season 6'!AK$4:CN$104,43,0),"0"),
IFERROR(VLOOKUP($A140,'Season 7'!AK$4:CN$104,43,0),"0"),IFERROR(VLOOKUP($A140,'Season 8'!AK$4:CN$104,43,0),"0"),
IFERROR(VLOOKUP($A140,'Season 9'!AK$4:CN$104,43,0),"0"),IFERROR(VLOOKUP($A140,'Season 10'!AK$4:CN$104,43,0),"0"),
IFERROR(VLOOKUP($A140,'Season 11'!AK$4:CN$104,43,0),"0"),IFERROR(VLOOKUP($A140,'Season 12'!AK$4:CN$104,43,0),"0"),
IFERROR(VLOOKUP($A140,'Season 13'!AK$4:CN$104,43,0),"0"),IFERROR(VLOOKUP($A140,'Season 14'!AK$4:CN$104,43,0),"0"),IFERROR(VLOOKUP($A140,'Season 15'!AK$4:CN$104,43,0),"0"),)</f>
        <v>0</v>
      </c>
      <c r="AQ140" s="398">
        <f>SUM(IFERROR(VLOOKUP($A140,'Season 1'!AJ$4:CM$104,44,0),"0"),IFERROR(VLOOKUP($A140,'Season 2'!AK$4:CN$104,44,0),"0"),
IFERROR(VLOOKUP($A140,'Season 3'!AK$4:CN$104,44,0),"0"),IFERROR(VLOOKUP($A140,'Season 4'!AK$4:CN$104,44,0),"0"),
IFERROR(VLOOKUP($A140,'Season 5'!AK$4:CN$104,44,0),"0"),IFERROR(VLOOKUP($A140,'Season 6'!AK$4:CN$104,44,0),"0"),
IFERROR(VLOOKUP($A140,'Season 7'!AK$4:CN$104,44,0),"0"),IFERROR(VLOOKUP($A140,'Season 8'!AK$4:CN$104,44,0),"0"),
IFERROR(VLOOKUP($A140,'Season 9'!AK$4:CN$104,44,0),"0"),IFERROR(VLOOKUP($A140,'Season 10'!AK$4:CN$104,44,0),"0"),
IFERROR(VLOOKUP($A140,'Season 11'!AK$4:CN$104,44,0),"0"),IFERROR(VLOOKUP($A140,'Season 12'!AK$4:CN$104,44,0),"0"),
IFERROR(VLOOKUP($A140,'Season 13'!AK$4:CN$104,44,0),"0"),IFERROR(VLOOKUP($A140,'Season 14'!AK$4:CN$104,44,0),"0"),IFERROR(VLOOKUP($A140,'Season 15'!AK$4:CN$104,44,0),"0"),)</f>
        <v>0</v>
      </c>
      <c r="AR140" s="518">
        <f>SUM(IFERROR(VLOOKUP($A140,'Season 1'!AJ$4:CM$104,45,0),"0"),IFERROR(VLOOKUP($A140,'Season 2'!AK$4:CN$104,45,0),"0"),
IFERROR(VLOOKUP($A140,'Season 3'!AK$4:CN$104,45,0),"0"),IFERROR(VLOOKUP($A140,'Season 4'!AK$4:CN$104,45,0),"0"),
IFERROR(VLOOKUP($A140,'Season 5'!AK$4:CN$104,45,0),"0"),IFERROR(VLOOKUP($A140,'Season 6'!AK$4:CN$104,45,0),"0"),
IFERROR(VLOOKUP($A140,'Season 7'!AK$4:CN$104,45,0),"0"),IFERROR(VLOOKUP($A140,'Season 8'!AK$4:CN$104,45,0),"0"),
IFERROR(VLOOKUP($A140,'Season 9'!AK$4:CN$104,45,0),"0"),IFERROR(VLOOKUP($A140,'Season 10'!AK$4:CN$104,45,0),"0"),
IFERROR(VLOOKUP($A140,'Season 11'!AK$4:CN$104,45,0),"0"),IFERROR(VLOOKUP($A140,'Season 12'!AK$4:CN$104,45,0),"0"),
IFERROR(VLOOKUP($A140,'Season 13'!AK$4:CN$104,45,0),"0"),IFERROR(VLOOKUP($A140,'Season 14'!AK$4:CN$104,45,0),"0"),IFERROR(VLOOKUP($A140,'Season 15'!AK$4:CN$104,45,0),"0"),)</f>
        <v>0</v>
      </c>
      <c r="AS140" s="21">
        <f>SUM(IFERROR(VLOOKUP($A140,'Season 1'!AJ$4:CM$104,46,0),"0"),IFERROR(VLOOKUP($A140,'Season 2'!AK$4:CN$104,46,0),"0"),
IFERROR(VLOOKUP($A140,'Season 3'!AK$4:CN$104,46,0),"0"),IFERROR(VLOOKUP($A140,'Season 4'!AK$4:CN$104,46,0),"0"),
IFERROR(VLOOKUP($A140,'Season 5'!AK$4:CN$104,46,0),"0"),IFERROR(VLOOKUP($A140,'Season 6'!AK$4:CN$104,46,0),"0"),
IFERROR(VLOOKUP($A140,'Season 7'!AK$4:CN$104,46,0),"0"),IFERROR(VLOOKUP($A140,'Season 8'!AK$4:CN$104,46,0),"0"),
IFERROR(VLOOKUP($A140,'Season 9'!AK$4:CN$104,46,0),"0"),IFERROR(VLOOKUP($A140,'Season 10'!AK$4:CN$104,46,0),"0"),
IFERROR(VLOOKUP($A140,'Season 11'!AK$4:CN$104,46,0),"0"),IFERROR(VLOOKUP($A140,'Season 12'!AK$4:CN$104,46,0),"0"),
IFERROR(VLOOKUP($A140,'Season 13'!AK$4:CN$104,46,0),"0"),IFERROR(VLOOKUP($A140,'Season 14'!AK$4:CN$104,46,0),"0"),IFERROR(VLOOKUP($A140,'Season 15'!AK$4:CN$104,46,0),"0"),)</f>
        <v>0</v>
      </c>
      <c r="AT140" s="402">
        <f>SUM(IFERROR(VLOOKUP($A140,'Season 1'!AJ$4:CM$104,47,0),"0"),IFERROR(VLOOKUP($A140,'Season 2'!AK$4:CN$104,47,0),"0"),
IFERROR(VLOOKUP($A140,'Season 3'!AK$4:CN$104,47,0),"0"),IFERROR(VLOOKUP($A140,'Season 4'!AK$4:CN$104,47,0),"0"),
IFERROR(VLOOKUP($A140,'Season 5'!AK$4:CN$104,47,0),"0"),IFERROR(VLOOKUP($A140,'Season 6'!AK$4:CN$104,47,0),"0"),
IFERROR(VLOOKUP($A140,'Season 7'!AK$4:CN$104,47,0),"0"),IFERROR(VLOOKUP($A140,'Season 8'!AK$4:CN$104,47,0),"0"),
IFERROR(VLOOKUP($A140,'Season 9'!AK$4:CN$104,47,0),"0"),IFERROR(VLOOKUP($A140,'Season 10'!AK$4:CN$104,47,0),"0"),
IFERROR(VLOOKUP($A140,'Season 11'!AK$4:CN$104,47,0),"0"),IFERROR(VLOOKUP($A140,'Season 12'!AK$4:CN$104,47,0),"0"),
IFERROR(VLOOKUP($A140,'Season 13'!AK$4:CN$104,47,0),"0"),IFERROR(VLOOKUP($A140,'Season 14'!AK$4:CN$104,47,0),"0"),IFERROR(VLOOKUP($A140,'Season 15'!AK$4:CN$104,47,0),"0"),)</f>
        <v>0</v>
      </c>
      <c r="AU140" s="403">
        <f>SUM(IFERROR(VLOOKUP($A140,'Season 3'!AK$4:CN$104,48,0),"0"),IFERROR(VLOOKUP($A140,'Season 4'!AK$4:CN$104,48,0),"0"),
IFERROR(VLOOKUP($A140,'Season 5'!AK$4:CN$104,48,0),"0"),IFERROR(VLOOKUP($A140,'Season 6'!AK$4:CN$104,48,0),"0"),
IFERROR(VLOOKUP($A140,'Season 7'!AK$4:CN$104,48,0),"0"),IFERROR(VLOOKUP($A140,'Season 8'!AK$4:CN$104,48,0),"0"),
IFERROR(VLOOKUP($A140,'Season 9'!AK$4:CN$104,48,0),"0"),IFERROR(VLOOKUP($A140,'Season 10'!AK$4:CN$104,48,0),"0"),
IFERROR(VLOOKUP($A140,'Season 11'!AK$4:CN$104,48,0),"0"),IFERROR(VLOOKUP($A140,'Season 12'!AK$4:CN$104,48,0),"0"),
IFERROR(VLOOKUP($A140,'Season 13'!AK$4:CN$104,48,0),"0"),IFERROR(VLOOKUP($A140,'Season 14'!AK$4:CN$104,48,0),"0"),IFERROR(VLOOKUP($A140,'Season 15'!AK$4:CN$104,48,0),"0"),)</f>
        <v>0</v>
      </c>
      <c r="AV140" s="398">
        <f>SUM(IFERROR(VLOOKUP($A140,'Season 3'!AK$4:CN$104,49,0),"0"),IFERROR(VLOOKUP($A140,'Season 4'!AK$4:CN$104,49,0),"0"),
IFERROR(VLOOKUP($A140,'Season 5'!AK$4:CN$104,49,0),"0"),IFERROR(VLOOKUP($A140,'Season 6'!AK$4:CN$104,49,0),"0"),
IFERROR(VLOOKUP($A140,'Season 7'!AK$4:CN$104,49,0),"0"),IFERROR(VLOOKUP($A140,'Season 8'!AK$4:CN$104,49,0),"0"),
IFERROR(VLOOKUP($A140,'Season 9'!AK$4:CN$104,49,0),"0"),IFERROR(VLOOKUP($A140,'Season 10'!AK$4:CN$104,49,0),"0"),
IFERROR(VLOOKUP($A140,'Season 11'!AK$4:CN$104,49,0),"0"),IFERROR(VLOOKUP($A140,'Season 12'!AK$4:CN$104,49,0),"0"),
IFERROR(VLOOKUP($A140,'Season 13'!AK$4:CN$104,49,0),"0"),IFERROR(VLOOKUP($A140,'Season 14'!AK$4:CN$104,49,0),"0"),IFERROR(VLOOKUP($A140,'Season 15'!AK$4:CN$104,49,0),"0"),)</f>
        <v>0</v>
      </c>
      <c r="AW140" s="518">
        <f>SUM(IFERROR(VLOOKUP($A140,'Season 3'!AK$4:CN$104,50,0),"0"),IFERROR(VLOOKUP($A140,'Season 4'!AK$4:CN$104,50,0),"0"),
IFERROR(VLOOKUP($A140,'Season 5'!AK$4:CN$104,50,0),"0"),IFERROR(VLOOKUP($A140,'Season 6'!AK$4:CN$104,50,0),"0"),
IFERROR(VLOOKUP($A140,'Season 7'!AK$4:CN$104,50,0),"0"),IFERROR(VLOOKUP($A140,'Season 8'!AK$4:CN$104,50,0),"0"),
IFERROR(VLOOKUP($A140,'Season 9'!AK$4:CN$104,50,0),"0"),IFERROR(VLOOKUP($A140,'Season 10'!AK$4:CN$104,50,0),"0"),
IFERROR(VLOOKUP($A140,'Season 11'!AK$4:CN$104,50,0),"0"),IFERROR(VLOOKUP($A140,'Season 12'!AK$4:CN$104,50,0),"0"),
IFERROR(VLOOKUP($A140,'Season 13'!AK$4:CN$104,50,0),"0"),IFERROR(VLOOKUP($A140,'Season 14'!AK$4:CN$104,50,0),"0"),IFERROR(VLOOKUP($A140,'Season 15'!AK$4:CN$104,50,0),"0"),)</f>
        <v>0</v>
      </c>
      <c r="AX140" s="21">
        <f>SUM(IFERROR(VLOOKUP($A140,'Season 3'!AK$4:CN$104,51,0),"0"),IFERROR(VLOOKUP($A140,'Season 4'!AK$4:CN$104,51,0),"0"),
IFERROR(VLOOKUP($A140,'Season 5'!AK$4:CN$104,51,0),"0"),IFERROR(VLOOKUP($A140,'Season 6'!AK$4:CN$104,51,0),"0"),
IFERROR(VLOOKUP($A140,'Season 7'!AK$4:CN$104,51,0),"0"),IFERROR(VLOOKUP($A140,'Season 8'!AK$4:CN$104,51,0),"0"),
IFERROR(VLOOKUP($A140,'Season 9'!AK$4:CN$104,51,0),"0"),IFERROR(VLOOKUP($A140,'Season 10'!AK$4:CN$104,51,0),"0"),
IFERROR(VLOOKUP($A140,'Season 11'!AK$4:CN$104,51,0),"0"),IFERROR(VLOOKUP($A140,'Season 12'!AK$4:CN$104,51,0),"0"),
IFERROR(VLOOKUP($A140,'Season 13'!AK$4:CN$104,51,0),"0"),IFERROR(VLOOKUP($A140,'Season 14'!AK$4:CN$104,51,0),"0"),IFERROR(VLOOKUP($A140,'Season 15'!AK$4:CN$104,51,0),"0"),)</f>
        <v>0</v>
      </c>
      <c r="AY140" s="402">
        <f>SUM(IFERROR(VLOOKUP($A140,'Season 3'!AK$4:CN$104,52,0),"0"),IFERROR(VLOOKUP($A140,'Season 4'!AK$4:CN$104,52,0),"0"),
IFERROR(VLOOKUP($A140,'Season 5'!AK$4:CN$104,52,0),"0"),IFERROR(VLOOKUP($A140,'Season 6'!AK$4:CN$104,52,0),"0"),
IFERROR(VLOOKUP($A140,'Season 7'!AK$4:CN$104,52,0),"0"),IFERROR(VLOOKUP($A140,'Season 8'!AK$4:CN$104,52,0),"0"),
IFERROR(VLOOKUP($A140,'Season 9'!AK$4:CN$104,52,0),"0"),IFERROR(VLOOKUP($A140,'Season 10'!AK$4:CN$104,52,0),"0"),
IFERROR(VLOOKUP($A140,'Season 11'!AK$4:CN$104,52,0),"0"),IFERROR(VLOOKUP($A140,'Season 12'!AK$4:CN$104,52,0),"0"),
IFERROR(VLOOKUP($A140,'Season 13'!AK$4:CN$104,52,0),"0"),IFERROR(VLOOKUP($A140,'Season 14'!AK$4:CN$104,52,0),"0"),IFERROR(VLOOKUP($A140,'Season 15'!AK$4:CN$104,52,0),"0"),)</f>
        <v>0</v>
      </c>
      <c r="AZ140" s="403">
        <f>SUM(IFERROR(VLOOKUP($A140,'Season 1'!AJ$4:CM$104,38,0),"0"),IFERROR(VLOOKUP($A140,'Season 2'!AK$4:CN$104,48,0),"0"),)</f>
        <v>0</v>
      </c>
      <c r="BA140" s="398">
        <f>SUM(IFERROR(VLOOKUP($A140,'Season 1'!AJ$4:CM$104,39,0),"0"),IFERROR(VLOOKUP($A140,'Season 2'!AK$4:CN$104,49,0),"0"),)</f>
        <v>0</v>
      </c>
      <c r="BB140" s="518">
        <f>SUM(IFERROR(VLOOKUP($A140,'Season 1'!AJ$4:CM$104,40,0),"0"),IFERROR(VLOOKUP($A140,'Season 2'!AK$4:CN$104,50,0),"0"),)</f>
        <v>0</v>
      </c>
      <c r="BC140" s="21">
        <f>SUM(IFERROR(VLOOKUP($A140,'Season 1'!AJ$4:CM$104,41,0),"0"),IFERROR(VLOOKUP($A140,'Season 2'!AK$4:CN$104,51,0),"0"),)</f>
        <v>0</v>
      </c>
      <c r="BD140" s="402">
        <f>SUM(IFERROR(VLOOKUP($A140,'Season 1'!AJ$4:CM$104,42,0),"0"),IFERROR(VLOOKUP($A140,'Season 2'!AK$4:CN$104,52,0),"0"),)</f>
        <v>0</v>
      </c>
      <c r="BE140" s="561">
        <f>SUM(
IFERROR(VLOOKUP($A140,'Season 1'!AJ$4:CM$104,48,0),"0"),IFERROR(VLOOKUP($A140,'Season 2'!AK$4:CN$104,53,0),"0"),
IFERROR(VLOOKUP($A140,'Season 3'!AK$4:CN$104,53,0),"0"),IFERROR(VLOOKUP($A140,'Season 4'!AK$4:CN$104,53,0),"0"),
IFERROR(VLOOKUP($A140,'Season 5'!AK$4:CN$104,53,0),"0"),IFERROR(VLOOKUP($A140,'Season 6'!AK$4:CN$104,53,0),"0"),
IFERROR(VLOOKUP($A140,'Season 7'!AK$4:CN$104,53,0),"0"),IFERROR(VLOOKUP($A140,'Season 8'!AK$4:CN$104,53,0),"0"),
IFERROR(VLOOKUP($A140,'Season 9'!AK$4:CN$104,53,0),"0"),IFERROR(VLOOKUP($A140,'Season 10'!AK$4:CN$104,53,0),"0"),
IFERROR(VLOOKUP($A140,'Season 11'!AK$4:CN$104,53,0),"0"),IFERROR(VLOOKUP($A140,'Season 12'!AK$4:CN$104,53,0),"0"),
IFERROR(VLOOKUP($A140,'Season 13'!AK$4:CN$104,53,0),"0"),IFERROR(VLOOKUP($A140,'Season 14'!AK$4:CN$104,53,0),"0"),IFERROR(VLOOKUP($A140,'Season 15'!AK$4:CN$104,53,0),"0"),)</f>
        <v>0</v>
      </c>
      <c r="BF140" s="562">
        <f>SUM(
IFERROR(VLOOKUP($A140,'Season 1'!AJ$4:CM$104,49,0),"0"),IFERROR(VLOOKUP($A140,'Season 2'!AK$4:CN$104,54,0),"0"),
IFERROR(VLOOKUP($A140,'Season 3'!AK$4:CN$104,54,0),"0"),IFERROR(VLOOKUP($A140,'Season 4'!AK$4:CN$104,54,0),"0"),
IFERROR(VLOOKUP($A140,'Season 5'!AK$4:CN$104,54,0),"0"),IFERROR(VLOOKUP($A140,'Season 6'!AK$4:CN$104,54,0),"0"),
IFERROR(VLOOKUP($A140,'Season 7'!AK$4:CN$104,54,0),"0"),IFERROR(VLOOKUP($A140,'Season 8'!AK$4:CN$104,54,0),"0"),
IFERROR(VLOOKUP($A140,'Season 9'!AK$4:CN$104,54,0),"0"),IFERROR(VLOOKUP($A140,'Season 10'!AK$4:CN$104,54,0),"0"),
IFERROR(VLOOKUP($A140,'Season 11'!AK$4:CN$104,540),"0"),IFERROR(VLOOKUP($A140,'Season 12'!AK$4:CN$104,54,0),"0"),
IFERROR(VLOOKUP($A140,'Season 13'!AK$4:CN$104,54,0),"0"),IFERROR(VLOOKUP($A140,'Season 14'!AK$4:CN$104,54,0),"0"),IFERROR(VLOOKUP($A140,'Season 15'!AK$4:CN$104,54,0),"0"),)</f>
        <v>0</v>
      </c>
      <c r="BG140" s="529" t="e">
        <f t="shared" si="5"/>
        <v>#DIV/0!</v>
      </c>
      <c r="BI140" s="553"/>
      <c r="BJ140" s="553"/>
      <c r="BK140" s="553"/>
      <c r="BL140" s="553"/>
      <c r="BM140" s="553"/>
      <c r="BN140" s="553"/>
      <c r="BO140" s="822"/>
      <c r="BP140" s="822"/>
      <c r="BQ140" s="822"/>
      <c r="BR140" s="822"/>
      <c r="BS140" s="12" t="str">
        <f>IFERROR(VLOOKUP($A140,'Season 1'!$AJ$4:$CM$104,50,0),"0")</f>
        <v>0</v>
      </c>
      <c r="BT140" s="12" t="str">
        <f>IFERROR(VLOOKUP($A140,'Season 1'!$AJ$4:$CM$104,51,0),"0")</f>
        <v>0</v>
      </c>
      <c r="BU140" s="12" t="str">
        <f>IFERROR(VLOOKUP($A140,'Season 2'!$AK$4:$CN$104,55,0),"0")</f>
        <v>0</v>
      </c>
      <c r="BV140" s="12" t="str">
        <f>IFERROR(VLOOKUP($A140,'Season 2'!$AK$4:$CN$104,56,0),"0")</f>
        <v>0</v>
      </c>
      <c r="BW140" s="12" t="str">
        <f>IFERROR(VLOOKUP($A140,'Season 3'!$AK$4:$CN$104,55,0),"0")</f>
        <v>0</v>
      </c>
      <c r="BX140" s="12" t="str">
        <f>IFERROR(VLOOKUP($A140,'Season 3'!$AK$4:$CN$104,56,0),"0")</f>
        <v>0</v>
      </c>
      <c r="BY140" s="12" t="str">
        <f>IFERROR(VLOOKUP($A140,'Season 4'!$AK$4:$CN$104,55,0),"0")</f>
        <v>0</v>
      </c>
      <c r="BZ140" s="12" t="str">
        <f>IFERROR(VLOOKUP($A140,'Season 4'!$AK$4:$CN$104,56,0),"0")</f>
        <v>0</v>
      </c>
      <c r="CA140" s="12" t="str">
        <f>IFERROR(VLOOKUP($A140,'Season 5'!$AK$4:$CN$104,55,0),"0")</f>
        <v>0</v>
      </c>
      <c r="CB140" s="12" t="str">
        <f>IFERROR(VLOOKUP($A140,'Season 5'!$AK$4:$CN$104,56,0),"0")</f>
        <v>0</v>
      </c>
      <c r="CC140" s="12" t="str">
        <f>IFERROR(VLOOKUP($A140,'Season 6'!$AK$4:$CN$104,55,0),"0")</f>
        <v>0</v>
      </c>
      <c r="CD140" s="12" t="str">
        <f>IFERROR(VLOOKUP($A140,'Season 6'!$AK$4:$CN$104,56,0),"0")</f>
        <v>0</v>
      </c>
      <c r="CE140" s="12" t="str">
        <f>IFERROR(VLOOKUP($A140,'Season 7'!$AK$4:$CN$104,55,0),"0")</f>
        <v>0</v>
      </c>
      <c r="CF140" s="12" t="str">
        <f>IFERROR(VLOOKUP($A140,'Season 7'!$AK$4:$CN$104,56,0),"0")</f>
        <v>0</v>
      </c>
      <c r="CG140" s="12" t="str">
        <f>IFERROR(VLOOKUP($A140,'Season 8'!$AK$4:$CN$104,55,0),"0")</f>
        <v>0</v>
      </c>
      <c r="CH140" s="12" t="str">
        <f>IFERROR(VLOOKUP($A140,'Season 8'!$AK$4:$CN$104,56,0),"0")</f>
        <v>0</v>
      </c>
      <c r="CI140" s="12" t="str">
        <f>IFERROR(VLOOKUP($A140,'Season 9'!$AK$4:$CN$104,55,0),"0")</f>
        <v>0</v>
      </c>
      <c r="CJ140" s="12" t="str">
        <f>IFERROR(VLOOKUP($A140,'Season 9'!$AK$4:$CN$104,56,0),"0")</f>
        <v>0</v>
      </c>
      <c r="CK140" s="12" t="str">
        <f>IFERROR(VLOOKUP($A140,'Season 10'!$AK$4:$CN$104,55,0),"0")</f>
        <v>0</v>
      </c>
      <c r="CL140" s="12" t="str">
        <f>IFERROR(VLOOKUP($A140,'Season 10'!$AK$4:$CN$104,56,0),"0")</f>
        <v>0</v>
      </c>
      <c r="CM140" s="12" t="str">
        <f>IFERROR(VLOOKUP($A140,'Season 11'!$AK$4:$CN$104,55,0),"0")</f>
        <v>0</v>
      </c>
      <c r="CN140" s="12" t="str">
        <f>IFERROR(VLOOKUP($A140,'Season 11'!$AK$4:$CN$104,56,0),"0")</f>
        <v>0</v>
      </c>
      <c r="CO140" s="12" t="str">
        <f>IFERROR(VLOOKUP($A140,'Season 12'!$AK$4:$CN$104,55,0),"0")</f>
        <v>0</v>
      </c>
      <c r="CP140" s="12" t="str">
        <f>IFERROR(VLOOKUP($A140,'Season 12'!$AK$4:$CN$104,56,0),"0")</f>
        <v>0</v>
      </c>
      <c r="CQ140" s="12" t="str">
        <f>IFERROR(VLOOKUP($A140,'Season 13'!$AK$4:$CN$104,55,0),"0")</f>
        <v>0</v>
      </c>
      <c r="CR140" s="12" t="str">
        <f>IFERROR(VLOOKUP($A140,'Season 13'!$AK$4:$CN$104,56,0),"0")</f>
        <v>0</v>
      </c>
      <c r="CS140" s="12" t="str">
        <f>IFERROR(VLOOKUP($A140,'Season 14'!$AK$4:$CN$104,55,0),"0")</f>
        <v>0</v>
      </c>
      <c r="CT140" s="12" t="str">
        <f>IFERROR(VLOOKUP($A140,'Season 14'!$AK$4:$CN$104,56,0),"0")</f>
        <v>0</v>
      </c>
      <c r="CU140" s="12" t="str">
        <f>IFERROR(VLOOKUP($A140,'Season 15'!$AK$4:$CN$104,55,0),"0")</f>
        <v>0</v>
      </c>
      <c r="CV140" s="12" t="str">
        <f>IFERROR(VLOOKUP($A140,'Season 15'!$AK$4:$CN$104,56,0),"0")</f>
        <v>0</v>
      </c>
    </row>
    <row r="141" spans="1:100" x14ac:dyDescent="0.25">
      <c r="A141" s="2" t="s">
        <v>35</v>
      </c>
      <c r="B141" s="516" t="str">
        <f>IFERROR(VLOOKUP('Data Totals'!A141,'Season 1'!AJ$4:CH$104,2,FALSE),IFERROR(VLOOKUP('Data Totals'!A141,'Season 2'!AK$4:CI$104,2,FALSE),IFERROR(VLOOKUP('Data Totals'!A141,'Season 3'!AK$4:CI$104,2,FALSE),IFERROR(VLOOKUP('Data Totals'!A141,'Season 4'!AK$4:CI$104,2,FALSE),IFERROR(VLOOKUP('Data Totals'!A141,'Season 5'!AK$4:CI$104,2,FALSE),IFERROR(VLOOKUP('Data Totals'!A141,'Season 6'!AK$4:CI$104,2,FALSE),IFERROR(VLOOKUP('Data Totals'!A141,'Season 7'!AK$4:CI$104,2,FALSE),IFERROR(VLOOKUP('Data Totals'!A141,'Season 8'!AK$4:CI$104,2,FALSE),IFERROR(VLOOKUP('Data Totals'!A141,'Season 9'!AK$4:CI$104,2,FALSE),IFERROR(VLOOKUP('Data Totals'!A141,'Season 10'!AK$4:CI$104,2,FALSE),IFERROR(VLOOKUP('Data Totals'!A141,'Season 11'!AK$4:CI$104,2,FALSE),IFERROR(VLOOKUP('Data Totals'!A141,'Season 12'!AK$4:CI$104,2,FALSE),IFERROR(VLOOKUP('Data Totals'!A141,'Season 13'!AK$4:CI$104,2,FALSE),IFERROR(VLOOKUP('Data Totals'!A141,'Season 14'!AK$4:CI$104,2,FALSE),IFERROR(VLOOKUP('Data Totals'!A141,'Season 15'!AK$4:CI$104,2,FALSE),"N/A")))))))))))))))</f>
        <v>N/A</v>
      </c>
      <c r="C141" s="517" t="str">
        <f>IFERROR(VLOOKUP('Data Totals'!A141,'Season 1'!AJ$4:CH$104,3,FALSE),IFERROR(VLOOKUP('Data Totals'!A141,'Season 2'!AK$4:CI$104,3,FALSE),IFERROR(VLOOKUP('Data Totals'!A141,'Season 3'!AK$4:CI$104,3,FALSE),IFERROR(VLOOKUP('Data Totals'!A141,'Season 4'!AK$4:CI$104,3,FALSE),IFERROR(VLOOKUP('Data Totals'!A141,'Season 5'!AK$4:CI$104,3,FALSE),IFERROR(VLOOKUP('Data Totals'!A141,'Season 6'!AK$4:CI$104,3,FALSE),IFERROR(VLOOKUP('Data Totals'!A141,'Season 7'!AK$4:CI$104,3,FALSE),IFERROR(VLOOKUP('Data Totals'!A141,'Season 8'!AK$4:CI$104,3,FALSE),IFERROR(VLOOKUP('Data Totals'!A141,'Season 9'!AK$4:CI$104,3,FALSE),IFERROR(VLOOKUP('Data Totals'!A141,'Season 10'!AK$4:CI$104,3,FALSE),IFERROR(VLOOKUP('Data Totals'!A141,'Season 11'!AK$4:CI$104,3,FALSE),IFERROR(VLOOKUP('Data Totals'!A141,'Season 12'!AK$4:CI$104,3,FALSE),IFERROR(VLOOKUP('Data Totals'!A141,'Season 13'!AK$4:CI$104,3,FALSE),IFERROR(VLOOKUP('Data Totals'!A141,'Season 14'!AK$4:CI$104,3,FALSE),IFERROR(VLOOKUP('Data Totals'!A141,'Season 15'!AK$4:CI$104,3,FALSE),"N/A")))))))))))))))</f>
        <v>N/A</v>
      </c>
      <c r="D141" s="517" t="str">
        <f>IFERROR(VLOOKUP('Data Totals'!A141,'Season 15'!AK$4:CI$104,4,FALSE),IFERROR(VLOOKUP('Data Totals'!A141,'Season 14'!AK$4:CI$104,4,FALSE),IFERROR(VLOOKUP('Data Totals'!A141,'Season 13'!AK$4:CI$104,4,FALSE),IFERROR(VLOOKUP('Data Totals'!A141,'Season 12'!AK$4:CI$104,4,FALSE),IFERROR(VLOOKUP('Data Totals'!A141,'Season 11'!AK$4:CI$104,4,FALSE),IFERROR(VLOOKUP('Data Totals'!A141,'Season 10'!AK$4:CI$104,4,FALSE),IFERROR(VLOOKUP('Data Totals'!A141,'Season 9'!AK$4:CI$104,4,FALSE),IFERROR(VLOOKUP('Data Totals'!A141,'Season 8'!AK$4:CI$104,4,FALSE),IFERROR(VLOOKUP('Data Totals'!A141,'Season 7'!AK$4:CI$104,4,FALSE),IFERROR(VLOOKUP('Data Totals'!A141,'Season 6'!AK$4:CI$104,4,FALSE),IFERROR(VLOOKUP('Data Totals'!A141,'Season 5'!AK$4:CI$104,4,FALSE),IFERROR(VLOOKUP('Data Totals'!A141,'Season 4'!AK$4:CI$104,4,FALSE),IFERROR(VLOOKUP('Data Totals'!A141,'Season 3'!AK$4:CI$104,4,FALSE),IFERROR(VLOOKUP('Data Totals'!A141,'Season 2'!AK$4:CI$104,4,FALSE),IFERROR(VLOOKUP('Data Totals'!A141,'Season 1'!AJ$4:CH$104,4,FALSE),"N/A")))))))))))))))</f>
        <v>N/A</v>
      </c>
      <c r="E141" s="517" t="e">
        <f t="shared" si="4"/>
        <v>#VALUE!</v>
      </c>
      <c r="F141" s="398">
        <f>SUM(IFERROR(VLOOKUP(A141,BI$3:BN$152,2,0),"0"),
IFERROR(VLOOKUP(A141,'Season 1'!AJ$4:CM$104,7,0),"0"),IFERROR(VLOOKUP(A141,'Season 2'!AK$4:CN$104,7,0),"0"),
IFERROR(VLOOKUP(A141,'Season 3'!AK$4:CN$104,7,0),"0"),IFERROR(VLOOKUP(A141,'Season 4'!AK$4:CN$104,7,0),"0"),
IFERROR(VLOOKUP(A141,'Season 5'!AK$4:CN$104,7,0),"0"),IFERROR(VLOOKUP(A141,'Season 6'!AK$4:CN$104,7,0),"0"),
IFERROR(VLOOKUP(A141,'Season 7'!AK$4:CN$104,7,0),"0"),IFERROR(VLOOKUP(A141,'Season 8'!AK$4:CN$104,7,0),"0"),
IFERROR(VLOOKUP(A141,'Season 9'!AK$4:CN$104,7,0),"0"),IFERROR(VLOOKUP(A141,'Season 10'!AK$4:CN$104,7,0),"0"),
IFERROR(VLOOKUP(A141,'Season 11'!AK$4:CN$104,7,0),"0"),IFERROR(VLOOKUP(A141,'Season 12'!AK$4:CN$104,7,0),"0"),
IFERROR(VLOOKUP(A141,'Season 13'!AK$4:CN$104,7,0),"0"),IFERROR(VLOOKUP(A141,'Season 14'!AK$4:CN$104,7,0),"0"),IFERROR(VLOOKUP(A141,'Season 15'!AK$4:CN$104,7,0),"0"),)</f>
        <v>0</v>
      </c>
      <c r="G141" s="398">
        <f>SUM(
IFERROR(VLOOKUP(A141,'Season 1'!AJ$4:CM$104,8,0),"0"),IFERROR(VLOOKUP(A141,'Season 2'!AK$4:CN$104,8,0),"0"),
IFERROR(VLOOKUP(A141,'Season 3'!AK$4:CN$104,8,0),"0"),IFERROR(VLOOKUP(A141,'Season 4'!AK$4:CN$104,8,0),"0"),
IFERROR(VLOOKUP(A141,'Season 5'!AK$4:CN$104,8,0),"0"),IFERROR(VLOOKUP(A141,'Season 6'!AK$4:CN$104,8,0),"0"),
IFERROR(VLOOKUP(A141,'Season 7'!AK$4:CN$104,8,0),"0"),IFERROR(VLOOKUP(A141,'Season 8'!AK$4:CN$104,8,0),"0"),
IFERROR(VLOOKUP(A141,'Season 9'!AK$4:CN$104,8,0),"0"),IFERROR(VLOOKUP(A141,'Season 10'!AK$4:CN$104,8,0),"0"),
IFERROR(VLOOKUP(A141,'Season 11'!AK$4:CN$104,8,0),"0"),IFERROR(VLOOKUP(A141,'Season 12'!AK$4:CN$104,8,0),"0"),
IFERROR(VLOOKUP(A141,'Season 13'!AK$4:CN$104,8,0),"0"),IFERROR(VLOOKUP(A141,'Season 14'!AK$4:CN$104,8,0),"0"),IFERROR(VLOOKUP(A141,'Season 15'!AK$4:CN$104,8,0),"0"),)</f>
        <v>0</v>
      </c>
      <c r="H141" s="329">
        <f>SUM(
IFERROR(VLOOKUP(A141,'Season 1'!AJ$4:CM$104,9,0),"0"),IFERROR(VLOOKUP(A141,'Season 2'!AK$4:CN$104,9,0),"0"),
IFERROR(VLOOKUP(A141,'Season 3'!AK$4:CN$104,9,0),"0"),IFERROR(VLOOKUP(A141,'Season 4'!AK$4:CN$104,9,0),"0"),
IFERROR(VLOOKUP(A141,'Season 5'!AK$4:CN$104,9,0),"0"),IFERROR(VLOOKUP(A141,'Season 6'!AK$4:CN$104,9,0),"0"),
IFERROR(VLOOKUP(A141,'Season 7'!AK$4:CN$104,9,0),"0"),IFERROR(VLOOKUP(A141,'Season 8'!AK$4:CN$104,9,0),"0"),
IFERROR(VLOOKUP(A141,'Season 9'!AK$4:CN$104,9,0),"0"),IFERROR(VLOOKUP(A141,'Season 10'!AK$4:CN$104,9,0),"0"),
IFERROR(VLOOKUP(A141,'Season 11'!AK$4:CN$104,9,0),"0"),IFERROR(VLOOKUP(A141,'Season 12'!AK$4:CN$104,9,0),"0"),
IFERROR(VLOOKUP(A141,'Season 13'!AK$4:CN$104,9,0),"0"),IFERROR(VLOOKUP(A141,'Season 14'!AK$4:CN$104,9,0),"0"),IFERROR(VLOOKUP(A141,'Season 15'!AK$4:CN$104,9,0),"0"),)</f>
        <v>0</v>
      </c>
      <c r="I141" s="518">
        <f>SUM(
IFERROR(VLOOKUP(A141,'Season 1'!AJ$4:CM$104,10,0),"0"),IFERROR(VLOOKUP(A141,'Season 2'!AK$4:CN$104,10,0),"0"),
IFERROR(VLOOKUP(A141,'Season 3'!AK$4:CN$104,10,0),"0"),IFERROR(VLOOKUP(A141,'Season 4'!AK$4:CN$104,10,0),"0"),
IFERROR(VLOOKUP(A141,'Season 5'!AK$4:CN$104,10,0),"0"),IFERROR(VLOOKUP(A141,'Season 6'!AK$4:CN$104,10,0),"0"),
IFERROR(VLOOKUP(A141,'Season 7'!AK$4:CN$104,10,0),"0"),IFERROR(VLOOKUP(A141,'Season 8'!AK$4:CN$104,10,0),"0"),
IFERROR(VLOOKUP(A141,'Season 9'!AK$4:CN$104,10,0),"0"),IFERROR(VLOOKUP(A141,'Season 10'!AK$4:CN$104,10,0),"0"),
IFERROR(VLOOKUP(A141,'Season 11'!AK$4:CN$104,10,0),"0"),IFERROR(VLOOKUP(A141,'Season 12'!AK$4:CN$104,10,0),"0"),
IFERROR(VLOOKUP(A141,'Season 13'!AK$4:CN$104,10,0),"0"),IFERROR(VLOOKUP(A141,'Season 14'!AK$4:CN$104,10,0),"0"),IFERROR(VLOOKUP(A141,'Season 15'!AK$4:CN$104,10,0),"0"),)</f>
        <v>0</v>
      </c>
      <c r="J141" s="21">
        <f>SUM(IFERROR(VLOOKUP(A141,BI$3:BN$152,3,0),"0"),
IFERROR(VLOOKUP(A141,'Season 1'!AJ$4:CM$104,11,0),"0"),IFERROR(VLOOKUP(A141,'Season 2'!AK$4:CN$104,11,0),"0"),
IFERROR(VLOOKUP(A141,'Season 3'!AK$4:CN$104,11,0),"0"),IFERROR(VLOOKUP(A141,'Season 4'!AK$4:CN$104,11,0),"0"),
IFERROR(VLOOKUP(A141,'Season 5'!AK$4:CN$104,11,0),"0"),IFERROR(VLOOKUP(A141,'Season 6'!AK$4:CN$104,11,0),"0"),
IFERROR(VLOOKUP(A141,'Season 7'!AK$4:CN$104,11,0),"0"),IFERROR(VLOOKUP(A141,'Season 8'!AK$4:CN$104,11,0),"0"),
IFERROR(VLOOKUP(A141,'Season 9'!AK$4:CN$104,11,0),"0"),IFERROR(VLOOKUP(A141,'Season 10'!AK$4:CN$104,11,0),"0"),
IFERROR(VLOOKUP(A141,'Season 11'!AK$4:CN$104,11,0),"0"),IFERROR(VLOOKUP(A141,'Season 12'!AK$4:CN$104,11,0),"0"),
IFERROR(VLOOKUP(A141,'Season 13'!AK$4:CN$104,11,0),"0"),IFERROR(VLOOKUP(A141,'Season 14'!AK$4:CN$104,11,0),"0"),IFERROR(VLOOKUP(A141,'Season 15'!AK$4:CN$104,11,0),"0"),)</f>
        <v>0</v>
      </c>
      <c r="K141" s="402">
        <f>SUM(IFERROR(VLOOKUP($A141,BI$3:BN$152,4,0),"0"),
IFERROR(VLOOKUP($A141,'Season 1'!AJ$4:CM$104,12,0),"0"),IFERROR(VLOOKUP($A141,'Season 2'!AK$4:CN$104,12,0),"0"),
IFERROR(VLOOKUP($A141,'Season 3'!AK$4:CN$104,12,0),"0"),IFERROR(VLOOKUP($A141,'Season 4'!AK$4:CN$104,12,0),"0"),
IFERROR(VLOOKUP($A141,'Season 5'!AK$4:CN$104,12,0),"0"),IFERROR(VLOOKUP($A141,'Season 6'!AK$4:CN$104,12,0),"0"),
IFERROR(VLOOKUP($A141,'Season 7'!AK$4:CN$104,12,0),"0"),IFERROR(VLOOKUP($A141,'Season 8'!AK$4:CN$104,12,0),"0"),
IFERROR(VLOOKUP($A141,'Season 9'!AK$4:CN$104,12,0),"0"),IFERROR(VLOOKUP($A141,'Season 10'!AK$4:CN$104,12,0),"0"),
IFERROR(VLOOKUP($A141,'Season 11'!AK$4:CN$104,12,0),"0"),IFERROR(VLOOKUP($A141,'Season 12'!AK$4:CN$104,12,0),"0"),
IFERROR(VLOOKUP($A141,'Season 13'!AK$4:CN$104,12,0),"0"),IFERROR(VLOOKUP($A141,'Season 14'!AK$4:CN$104,12,0),"0"),IFERROR(VLOOKUP(A141,'Season 15'!AK$4:CN$104,12,0),"0"),)</f>
        <v>0</v>
      </c>
      <c r="L141" s="403">
        <f>SUM(
IFERROR(VLOOKUP($A141,'Season 1'!AJ$4:CM$104,13,0),"0"),IFERROR(VLOOKUP($A141,'Season 2'!AK$4:CN$104,13,0),"0"),
IFERROR(VLOOKUP($A141,'Season 3'!AK$4:CN$104,13,0),"0"),IFERROR(VLOOKUP($A141,'Season 4'!AK$4:CN$104,13,0),"0"),
IFERROR(VLOOKUP($A141,'Season 5'!AK$4:CN$104,13,0),"0"),IFERROR(VLOOKUP($A141,'Season 6'!AK$4:CN$104,13,0),"0"),
IFERROR(VLOOKUP($A141,'Season 7'!AK$4:CN$104,13,0),"0"),IFERROR(VLOOKUP($A141,'Season 8'!AK$4:CN$104,13,0),"0"),
IFERROR(VLOOKUP($A141,'Season 9'!AK$4:CN$104,13,0),"0"),IFERROR(VLOOKUP($A141,'Season 10'!AK$4:CN$104,13,0),"0"),
IFERROR(VLOOKUP($A141,'Season 11'!AK$4:CN$104,13,0),"0"),IFERROR(VLOOKUP($A141,'Season 12'!AK$4:CN$104,13,0),"0"),
IFERROR(VLOOKUP($A141,'Season 13'!AK$4:CN$104,13,0),"0"),IFERROR(VLOOKUP($A141,'Season 14'!AK$4:CN$104,13,0),"0"),IFERROR(VLOOKUP(A141,'Season 15'!AK$4:CN$104,13,0),"0"),)</f>
        <v>0</v>
      </c>
      <c r="M141" s="398">
        <f>SUM(
IFERROR(VLOOKUP($A141,'Season 1'!AJ$4:CM$104,14,0),"0"),IFERROR(VLOOKUP($A141,'Season 2'!AK$4:CN$104,14,0),"0"),
IFERROR(VLOOKUP($A141,'Season 3'!AK$4:CN$104,14,0),"0"),IFERROR(VLOOKUP($A141,'Season 4'!AK$4:CN$104,14,0),"0"),
IFERROR(VLOOKUP($A141,'Season 5'!AK$4:CN$104,14,0),"0"),IFERROR(VLOOKUP($A141,'Season 6'!AK$4:CN$104,14,0),"0"),
IFERROR(VLOOKUP($A141,'Season 7'!AK$4:CN$104,14,0),"0"),IFERROR(VLOOKUP($A141,'Season 8'!AK$4:CN$104,14,0),"0"),
IFERROR(VLOOKUP($A141,'Season 9'!AK$4:CN$104,14,0),"0"),IFERROR(VLOOKUP($A141,'Season 10'!AK$4:CN$104,14,0),"0"),
IFERROR(VLOOKUP($A141,'Season 11'!AK$4:CN$104,14,0),"0"),IFERROR(VLOOKUP($A141,'Season 12'!AK$4:CN$104,14,0),"0"),
IFERROR(VLOOKUP($A141,'Season 13'!AK$4:CN$104,14,0),"0"),IFERROR(VLOOKUP($A141,'Season 14'!AK$4:CN$104,14,0),"0"),IFERROR(VLOOKUP(A141,'Season 15'!AK$4:CN$104,14,0),"0"),)</f>
        <v>0</v>
      </c>
      <c r="N141" s="518">
        <f>SUM(
IFERROR(VLOOKUP($A141,'Season 1'!AJ$4:CM$104,15,0),"0"),IFERROR(VLOOKUP($A141,'Season 2'!AK$4:CN$104,15,0),"0"),
IFERROR(VLOOKUP($A141,'Season 3'!AK$4:CN$104,15,0),"0"),IFERROR(VLOOKUP($A141,'Season 4'!AK$4:CN$104,15,0),"0"),
IFERROR(VLOOKUP($A141,'Season 5'!AK$4:CN$104,15,0),"0"),IFERROR(VLOOKUP($A141,'Season 6'!AK$4:CN$104,15,0),"0"),
IFERROR(VLOOKUP($A141,'Season 7'!AK$4:CN$104,15,0),"0"),IFERROR(VLOOKUP($A141,'Season 8'!AK$4:CN$104,15,0),"0"),
IFERROR(VLOOKUP($A141,'Season 9'!AK$4:CN$104,15,0),"0"),IFERROR(VLOOKUP($A141,'Season 10'!AK$4:CN$104,15,0),"0"),
IFERROR(VLOOKUP($A141,'Season 11'!AK$4:CN$104,15,0),"0"),IFERROR(VLOOKUP($A141,'Season 12'!AK$4:CN$104,15,0),"0"),
IFERROR(VLOOKUP($A141,'Season 13'!AK$4:CN$104,15,0),"0"),IFERROR(VLOOKUP($A141,'Season 14'!AK$4:CN$104,15,0),"0"),IFERROR(VLOOKUP(A141,'Season 15'!AK$4:CN$104,15,0),"0"),)</f>
        <v>0</v>
      </c>
      <c r="O141" s="21">
        <f>SUM(
IFERROR(VLOOKUP($A141,'Season 1'!AJ$4:CM$104,16,0),"0"),IFERROR(VLOOKUP($A141,'Season 2'!AK$4:CN$104,16,0),"0"),
IFERROR(VLOOKUP($A141,'Season 3'!AK$4:CN$104,16,0),"0"),IFERROR(VLOOKUP($A141,'Season 4'!AK$4:CN$104,16,0),"0"),
IFERROR(VLOOKUP($A141,'Season 5'!AK$4:CN$104,16,0),"0"),IFERROR(VLOOKUP($A141,'Season 6'!AK$4:CN$104,16,0),"0"),
IFERROR(VLOOKUP($A141,'Season 7'!AK$4:CN$104,16,0),"0"),IFERROR(VLOOKUP($A141,'Season 8'!AK$4:CN$104,16,0),"0"),
IFERROR(VLOOKUP($A141,'Season 9'!AK$4:CN$104,16,0),"0"),IFERROR(VLOOKUP($A141,'Season 10'!AK$4:CN$104,16,0),"0"),
IFERROR(VLOOKUP($A141,'Season 11'!AK$4:CN$104,16,0),"0"),IFERROR(VLOOKUP($A141,'Season 12'!AK$4:CN$104,16,0),"0"),
IFERROR(VLOOKUP($A141,'Season 13'!AK$4:CN$104,16,0),"0"),IFERROR(VLOOKUP($A141,'Season 14'!AK$4:CN$104,16,0),"0"),IFERROR(VLOOKUP(A141,'Season 15'!AK$4:CN$104,16,0),"0"),)</f>
        <v>0</v>
      </c>
      <c r="P141" s="402">
        <f>SUM(
IFERROR(VLOOKUP($A141,'Season 1'!AJ$4:CM$104,17,0),"0"),IFERROR(VLOOKUP($A141,'Season 2'!AK$4:CN$104,17,0),"0"),
IFERROR(VLOOKUP($A141,'Season 3'!AK$4:CN$104,17,0),"0"),IFERROR(VLOOKUP($A141,'Season 4'!AK$4:CN$104,17,0),"0"),
IFERROR(VLOOKUP($A141,'Season 5'!AK$4:CN$104,17,0),"0"),IFERROR(VLOOKUP($A141,'Season 6'!AK$4:CN$104,17,0),"0"),
IFERROR(VLOOKUP($A141,'Season 7'!AK$4:CN$104,17,0),"0"),IFERROR(VLOOKUP($A141,'Season 8'!AK$4:CN$104,17,0),"0"),
IFERROR(VLOOKUP($A141,'Season 9'!AK$4:CN$104,17,0),"0"),IFERROR(VLOOKUP($A141,'Season 10'!AK$4:CN$104,17,0),"0"),
IFERROR(VLOOKUP($A141,'Season 11'!AK$4:CN$104,17,0),"0"),IFERROR(VLOOKUP($A141,'Season 12'!AK$4:CN$104,17,0),"0"),
IFERROR(VLOOKUP($A141,'Season 13'!AK$4:CN$104,17,0),"0"),IFERROR(VLOOKUP($A141,'Season 14'!AK$4:CN$104,17,0),"0"),IFERROR(VLOOKUP(A141,'Season 15'!AK$4:CN$104,17,0),"0"),)</f>
        <v>0</v>
      </c>
      <c r="Q141" s="403">
        <f>SUM(
IFERROR(VLOOKUP($A141,'Season 1'!AJ$4:CM$104,18,0),"0"),IFERROR(VLOOKUP($A141,'Season 2'!AK$4:CN$104,18,0),"0"),
IFERROR(VLOOKUP($A141,'Season 3'!AK$4:CN$104,18,0),"0"),IFERROR(VLOOKUP($A141,'Season 4'!AK$4:CN$104,18,0),"0"),
IFERROR(VLOOKUP($A141,'Season 5'!AK$4:CN$104,18,0),"0"),IFERROR(VLOOKUP($A141,'Season 6'!AK$4:CN$104,18,0),"0"),
IFERROR(VLOOKUP($A141,'Season 7'!AK$4:CN$104,18,0),"0"),IFERROR(VLOOKUP($A141,'Season 8'!AK$4:CN$104,18,0),"0"),
IFERROR(VLOOKUP($A141,'Season 9'!AK$4:CN$104,18,0),"0"),IFERROR(VLOOKUP($A141,'Season 10'!AK$4:CN$104,18,0),"0"),
IFERROR(VLOOKUP($A141,'Season 11'!AK$4:CN$104,18,0),"0"),IFERROR(VLOOKUP($A141,'Season 12'!AK$4:CN$104,18,0),"0"),
IFERROR(VLOOKUP($A141,'Season 13'!AK$4:CN$104,18,0),"0"),IFERROR(VLOOKUP($A141,'Season 14'!AK$4:CN$104,18,0),"0"),IFERROR(VLOOKUP(A141,'Season 15'!AK$4:CN$104,18,0),"0"),)</f>
        <v>0</v>
      </c>
      <c r="R141" s="398">
        <f>SUM(
IFERROR(VLOOKUP($A141,'Season 1'!AJ$4:CM$104,19,0),"0"),IFERROR(VLOOKUP($A141,'Season 2'!AK$4:CN$104,19,0),"0"),
IFERROR(VLOOKUP($A141,'Season 3'!AK$4:CN$104,19,0),"0"),IFERROR(VLOOKUP($A141,'Season 4'!AK$4:CN$104,19,0),"0"),
IFERROR(VLOOKUP($A141,'Season 5'!AK$4:CN$104,19,0),"0"),IFERROR(VLOOKUP($A141,'Season 6'!AK$4:CN$104,19,0),"0"),
IFERROR(VLOOKUP($A141,'Season 7'!AK$4:CN$104,19,0),"0"),IFERROR(VLOOKUP($A141,'Season 8'!AK$4:CN$104,19,0),"0"),
IFERROR(VLOOKUP($A141,'Season 9'!AK$4:CN$104,19,0),"0"),IFERROR(VLOOKUP($A141,'Season 10'!AK$4:CN$104,19,0),"0"),
IFERROR(VLOOKUP($A141,'Season 11'!AK$4:CN$104,19,0),"0"),IFERROR(VLOOKUP($A141,'Season 12'!AK$4:CN$104,19,0),"0"),
IFERROR(VLOOKUP($A141,'Season 13'!AK$4:CN$104,19,0),"0"),IFERROR(VLOOKUP($A141,'Season 14'!AK$4:CN$104,19,0),"0"),IFERROR(VLOOKUP(A141,'Season 15'!AK$4:CN$104,19,0),"0"),)</f>
        <v>0</v>
      </c>
      <c r="S141" s="518">
        <f>SUM(
IFERROR(VLOOKUP($A141,'Season 1'!AJ$4:CM$104,20,0),"0"),IFERROR(VLOOKUP($A141,'Season 2'!AK$4:CN$104,20,0),"0"),
IFERROR(VLOOKUP($A141,'Season 3'!AK$4:CN$104,20,0),"0"),IFERROR(VLOOKUP($A141,'Season 4'!AK$4:CN$104,20,0),"0"),
IFERROR(VLOOKUP($A141,'Season 5'!AK$4:CN$104,20,0),"0"),IFERROR(VLOOKUP($A141,'Season 6'!AK$4:CN$104,20,0),"0"),
IFERROR(VLOOKUP($A141,'Season 7'!AK$4:CN$104,20,0),"0"),IFERROR(VLOOKUP($A141,'Season 8'!AK$4:CN$104,20,0),"0"),
IFERROR(VLOOKUP($A141,'Season 9'!AK$4:CN$104,20,0),"0"),IFERROR(VLOOKUP($A141,'Season 10'!AK$4:CN$104,20,0),"0"),
IFERROR(VLOOKUP($A141,'Season 11'!AK$4:CN$104,20,0),"0"),IFERROR(VLOOKUP($A141,'Season 12'!AK$4:CN$104,20,0),"0"),
IFERROR(VLOOKUP($A141,'Season 13'!AK$4:CN$104,20,0),"0"),IFERROR(VLOOKUP($A141,'Season 14'!AK$4:CN$104,20,0),"0"),IFERROR(VLOOKUP(A141,'Season 15'!AK$4:CN$104,20,0),"0"),)</f>
        <v>0</v>
      </c>
      <c r="T141" s="21">
        <f>SUM(
IFERROR(VLOOKUP($A141,'Season 1'!AJ$4:CM$104,21,0),"0"),IFERROR(VLOOKUP($A141,'Season 2'!AK$4:CN$104,21,0),"0"),
IFERROR(VLOOKUP($A141,'Season 3'!AK$4:CN$104,21,0),"0"),IFERROR(VLOOKUP($A141,'Season 4'!AK$4:CN$104,21,0),"0"),
IFERROR(VLOOKUP($A141,'Season 5'!AK$4:CN$104,21,0),"0"),IFERROR(VLOOKUP($A141,'Season 6'!AK$4:CN$104,21,0),"0"),
IFERROR(VLOOKUP($A141,'Season 7'!AK$4:CN$104,21,0),"0"),IFERROR(VLOOKUP($A141,'Season 8'!AK$4:CN$104,21,0),"0"),
IFERROR(VLOOKUP($A141,'Season 9'!AK$4:CN$104,21,0),"0"),IFERROR(VLOOKUP($A141,'Season 10'!AK$4:CN$104,21,0),"0"),
IFERROR(VLOOKUP($A141,'Season 11'!AK$4:CN$104,21,0),"0"),IFERROR(VLOOKUP($A141,'Season 12'!AK$4:CN$104,21,0),"0"),
IFERROR(VLOOKUP($A141,'Season 13'!AK$4:CN$104,21,0),"0"),IFERROR(VLOOKUP($A141,'Season 14'!AK$4:CN$104,21,0),"0"),IFERROR(VLOOKUP(A141,'Season 15'!AK$4:CN$104,21,0),"0"),)</f>
        <v>0</v>
      </c>
      <c r="U141" s="402">
        <f>SUM(
IFERROR(VLOOKUP($A141,'Season 1'!AJ$4:CM$104,22,0),"0"),IFERROR(VLOOKUP($A141,'Season 2'!AK$4:CN$104,22,0),"0"),
IFERROR(VLOOKUP($A141,'Season 3'!AK$4:CN$104,22,0),"0"),IFERROR(VLOOKUP($A141,'Season 4'!AK$4:CN$104,22,0),"0"),
IFERROR(VLOOKUP($A141,'Season 5'!AK$4:CN$104,22,0),"0"),IFERROR(VLOOKUP($A141,'Season 6'!AK$4:CN$104,22,0),"0"),
IFERROR(VLOOKUP($A141,'Season 7'!AK$4:CN$104,22,0),"0"),IFERROR(VLOOKUP($A141,'Season 8'!AK$4:CN$104,22,0),"0"),
IFERROR(VLOOKUP($A141,'Season 9'!AK$4:CN$104,22,0),"0"),IFERROR(VLOOKUP($A141,'Season 10'!AK$4:CN$104,22,0),"0"),
IFERROR(VLOOKUP($A141,'Season 11'!AK$4:CN$104,22,0),"0"),IFERROR(VLOOKUP($A141,'Season 12'!AK$4:CN$104,22,0),"0"),
IFERROR(VLOOKUP($A141,'Season 13'!AK$4:CN$104,22,0),"0"),IFERROR(VLOOKUP($A141,'Season 14'!AK$4:CN$104,22,0),"0"),IFERROR(VLOOKUP(A141,'Season 15'!AK$4:CN$104,22,0),"0"),)</f>
        <v>0</v>
      </c>
      <c r="V141" s="403">
        <f>SUM(
IFERROR(VLOOKUP($A141,'Season 1'!AJ$4:CM$104,23,0),"0"),IFERROR(VLOOKUP($A141,'Season 2'!AK$4:CN$104,23,0),"0"),
IFERROR(VLOOKUP($A141,'Season 3'!AK$4:CN$104,23,0),"0"),IFERROR(VLOOKUP($A141,'Season 4'!AK$4:CN$104,23,0),"0"),
IFERROR(VLOOKUP($A141,'Season 5'!AK$4:CN$104,23,0),"0"),IFERROR(VLOOKUP($A141,'Season 6'!AK$4:CN$104,23,0),"0"),
IFERROR(VLOOKUP($A141,'Season 7'!AK$4:CN$104,23,0),"0"),IFERROR(VLOOKUP($A141,'Season 8'!AK$4:CN$104,23,0),"0"),
IFERROR(VLOOKUP($A141,'Season 9'!AK$4:CN$104,23,0),"0"),IFERROR(VLOOKUP($A141,'Season 10'!AK$4:CN$104,23,0),"0"),
IFERROR(VLOOKUP($A141,'Season 11'!AK$4:CN$104,23,0),"0"),IFERROR(VLOOKUP($A141,'Season 12'!AK$4:CN$104,23,0),"0"),
IFERROR(VLOOKUP($A141,'Season 13'!AK$4:CN$104,23,0),"0"),IFERROR(VLOOKUP($A141,'Season 14'!AK$4:CN$104,23,0),"0"),IFERROR(VLOOKUP($A141,'Season 15'!AK$4:CN$104,23,0),"0"),)</f>
        <v>0</v>
      </c>
      <c r="W141" s="398">
        <f>SUM(
IFERROR(VLOOKUP($A141,'Season 1'!AJ$4:CM$104,24,0),"0"),IFERROR(VLOOKUP($A141,'Season 2'!AK$4:CN$104,24,0),"0"),
IFERROR(VLOOKUP($A141,'Season 3'!AK$4:CN$104,24,0),"0"),IFERROR(VLOOKUP($A141,'Season 4'!AK$4:CN$104,24,0),"0"),
IFERROR(VLOOKUP($A141,'Season 5'!AK$4:CN$104,24,0),"0"),IFERROR(VLOOKUP($A141,'Season 6'!AK$4:CN$104,24,0),"0"),
IFERROR(VLOOKUP($A141,'Season 7'!AK$4:CN$104,24,0),"0"),IFERROR(VLOOKUP($A141,'Season 8'!AK$4:CN$104,24,0),"0"),
IFERROR(VLOOKUP($A141,'Season 9'!AK$4:CN$104,24,0),"0"),IFERROR(VLOOKUP($A141,'Season 10'!AK$4:CN$104,24,0),"0"),
IFERROR(VLOOKUP($A141,'Season 11'!AK$4:CN$104,24,0),"0"),IFERROR(VLOOKUP($A141,'Season 12'!AK$4:CN$104,24,0),"0"),
IFERROR(VLOOKUP($A141,'Season 13'!AK$4:CN$104,24,0),"0"),IFERROR(VLOOKUP($A141,'Season 14'!AK$4:CN$104,24,0),"0"),IFERROR(VLOOKUP($A141,'Season 15'!AK$4:CN$104,24,0),"0"),)</f>
        <v>0</v>
      </c>
      <c r="X141" s="518">
        <f>SUM(
IFERROR(VLOOKUP($A141,'Season 1'!AJ$4:CM$104,25,0),"0"),IFERROR(VLOOKUP($A141,'Season 2'!AK$4:CN$104,25,0),"0"),
IFERROR(VLOOKUP($A141,'Season 3'!AK$4:CN$104,25,0),"0"),IFERROR(VLOOKUP($A141,'Season 4'!AK$4:CN$104,25,0),"0"),
IFERROR(VLOOKUP($A141,'Season 5'!AK$4:CN$104,25,0),"0"),IFERROR(VLOOKUP($A141,'Season 6'!AK$4:CN$104,25,0),"0"),
IFERROR(VLOOKUP($A141,'Season 7'!AK$4:CN$104,25,0),"0"),IFERROR(VLOOKUP($A141,'Season 8'!AK$4:CN$104,25,0),"0"),
IFERROR(VLOOKUP($A141,'Season 9'!AK$4:CN$104,25,0),"0"),IFERROR(VLOOKUP($A141,'Season 10'!AK$4:CN$104,25,0),"0"),
IFERROR(VLOOKUP($A141,'Season 11'!AK$4:CN$104,25,0),"0"),IFERROR(VLOOKUP($A141,'Season 12'!AK$4:CN$104,25,0),"0"),
IFERROR(VLOOKUP($A141,'Season 13'!AK$4:CN$104,25,0),"0"),IFERROR(VLOOKUP($A141,'Season 14'!AK$4:CN$104,25,0),"0"),IFERROR(VLOOKUP($A141,'Season 15'!AK$4:CN$104,25,0),"0"),)</f>
        <v>0</v>
      </c>
      <c r="Y141" s="21">
        <f>SUM(
IFERROR(VLOOKUP($A141,'Season 1'!AJ$4:CM$104,26,0),"0"),IFERROR(VLOOKUP($A141,'Season 2'!AK$4:CN$104,26,0),"0"),
IFERROR(VLOOKUP($A141,'Season 3'!AK$4:CN$104,26,0),"0"),IFERROR(VLOOKUP($A141,'Season 4'!AK$4:CN$104,26,0),"0"),
IFERROR(VLOOKUP($A141,'Season 5'!AK$4:CN$104,26,0),"0"),IFERROR(VLOOKUP($A141,'Season 6'!AK$4:CN$104,26,0),"0"),
IFERROR(VLOOKUP($A141,'Season 7'!AK$4:CN$104,26,0),"0"),IFERROR(VLOOKUP($A141,'Season 8'!AK$4:CN$104,26,0),"0"),
IFERROR(VLOOKUP($A141,'Season 9'!AK$4:CN$104,26,0),"0"),IFERROR(VLOOKUP($A141,'Season 10'!AK$4:CN$104,26,0),"0"),
IFERROR(VLOOKUP($A141,'Season 11'!AK$4:CN$104,26,0),"0"),IFERROR(VLOOKUP($A141,'Season 12'!AK$4:CN$104,26,0),"0"),
IFERROR(VLOOKUP($A141,'Season 13'!AK$4:CN$104,26,0),"0"),IFERROR(VLOOKUP($A141,'Season 14'!AK$4:CN$104,26,0),"0"),IFERROR(VLOOKUP($A141,'Season 15'!AK$4:CN$104,26,0),"0"),)</f>
        <v>0</v>
      </c>
      <c r="Z141" s="402">
        <f>SUM(
IFERROR(VLOOKUP($A141,'Season 1'!AJ$4:CM$104,27,0),"0"),IFERROR(VLOOKUP($A141,'Season 2'!AK$4:CN$104,27,0),"0"),
IFERROR(VLOOKUP($A141,'Season 3'!AK$4:CN$104,27,0),"0"),IFERROR(VLOOKUP($A141,'Season 4'!AK$4:CN$104,27,0),"0"),
IFERROR(VLOOKUP($A141,'Season 5'!AK$4:CN$104,27,0),"0"),IFERROR(VLOOKUP($A141,'Season 6'!AK$4:CN$104,27,0),"0"),
IFERROR(VLOOKUP($A141,'Season 7'!AK$4:CN$104,27,0),"0"),IFERROR(VLOOKUP($A141,'Season 8'!AK$4:CN$104,27,0),"0"),
IFERROR(VLOOKUP($A141,'Season 9'!AK$4:CN$104,27,0),"0"),IFERROR(VLOOKUP($A141,'Season 10'!AK$4:CN$104,27,0),"0"),
IFERROR(VLOOKUP($A141,'Season 11'!AK$4:CN$104,27,0),"0"),IFERROR(VLOOKUP($A141,'Season 12'!AK$4:CN$104,27,0),"0"),
IFERROR(VLOOKUP($A141,'Season 13'!AK$4:CN$104,27,0),"0"),IFERROR(VLOOKUP($A141,'Season 14'!AK$4:CN$104,27,0),"0"),IFERROR(VLOOKUP($A141,'Season 15'!AK$4:CN$104,27,0),"0"),)</f>
        <v>0</v>
      </c>
      <c r="AA141" s="403">
        <f>SUM(
IFERROR(VLOOKUP($A141,'Season 1'!AJ$4:CM$104,28,0),"0"),IFERROR(VLOOKUP($A141,'Season 2'!AK$4:CN$104,28,0),"0"),
IFERROR(VLOOKUP($A141,'Season 3'!AK$4:CN$104,28,0),"0"),IFERROR(VLOOKUP($A141,'Season 4'!AK$4:CN$104,28,0),"0"),
IFERROR(VLOOKUP($A141,'Season 5'!AK$4:CN$104,28,0),"0"),IFERROR(VLOOKUP($A141,'Season 6'!AK$4:CN$104,28,0),"0"),
IFERROR(VLOOKUP($A141,'Season 7'!AK$4:CN$104,28,0),"0"),IFERROR(VLOOKUP($A141,'Season 8'!AK$4:CN$104,28,0),"0"),
IFERROR(VLOOKUP($A141,'Season 9'!AK$4:CN$104,28,0),"0"),IFERROR(VLOOKUP($A141,'Season 10'!AK$4:CN$104,28,0),"0"),
IFERROR(VLOOKUP($A141,'Season 11'!AK$4:CN$104,28,0),"0"),IFERROR(VLOOKUP($A141,'Season 12'!AK$4:CN$104,28,0),"0"),
IFERROR(VLOOKUP($A141,'Season 13'!AK$4:CN$104,28,0),"0"),IFERROR(VLOOKUP($A141,'Season 14'!AK$4:CN$104,28,0),"0"),IFERROR(VLOOKUP($A141,'Season 15'!AK$4:CN$104,28,0),"0"),)</f>
        <v>0</v>
      </c>
      <c r="AB141" s="398">
        <f>SUM(
IFERROR(VLOOKUP($A141,'Season 1'!AJ$4:CM$104,29,0),"0"),IFERROR(VLOOKUP($A141,'Season 2'!AK$4:CN$104,29,0),"0"),
IFERROR(VLOOKUP($A141,'Season 3'!AK$4:CN$104,29,0),"0"),IFERROR(VLOOKUP($A141,'Season 4'!AK$4:CN$104,29,0),"0"),
IFERROR(VLOOKUP($A141,'Season 5'!AK$4:CN$104,29,0),"0"),IFERROR(VLOOKUP($A141,'Season 6'!AK$4:CN$104,29,0),"0"),
IFERROR(VLOOKUP($A141,'Season 7'!AK$4:CN$104,29,0),"0"),IFERROR(VLOOKUP($A141,'Season 8'!AK$4:CN$104,29,0),"0"),
IFERROR(VLOOKUP($A141,'Season 9'!AK$4:CN$104,29,0),"0"),IFERROR(VLOOKUP($A141,'Season 10'!AK$4:CN$104,29,0),"0"),
IFERROR(VLOOKUP($A141,'Season 11'!AK$4:CN$104,29,0),"0"),IFERROR(VLOOKUP($A141,'Season 12'!AK$4:CN$104,29,0),"0"),
IFERROR(VLOOKUP($A141,'Season 13'!AK$4:CN$104,29,0),"0"),IFERROR(VLOOKUP($A141,'Season 14'!AK$4:CN$104,29,0),"0"),IFERROR(VLOOKUP($A141,'Season 15'!AK$4:CN$104,29,0),"0"),)</f>
        <v>0</v>
      </c>
      <c r="AC141" s="518">
        <f>SUM(
IFERROR(VLOOKUP($A141,'Season 1'!AJ$4:CM$104,30,0),"0"),IFERROR(VLOOKUP($A141,'Season 2'!AK$4:CN$104,30,0),"0"),
IFERROR(VLOOKUP($A141,'Season 3'!AK$4:CN$104,30,0),"0"),IFERROR(VLOOKUP($A141,'Season 4'!AK$4:CN$104,30,0),"0"),
IFERROR(VLOOKUP($A141,'Season 5'!AK$4:CN$104,30,0),"0"),IFERROR(VLOOKUP($A141,'Season 6'!AK$4:CN$104,30,0),"0"),
IFERROR(VLOOKUP($A141,'Season 7'!AK$4:CN$104,30,0),"0"),IFERROR(VLOOKUP($A141,'Season 8'!AK$4:CN$104,30,0),"0"),
IFERROR(VLOOKUP($A141,'Season 9'!AK$4:CN$104,30,0),"0"),IFERROR(VLOOKUP($A141,'Season 10'!AK$4:CN$104,30,0),"0"),
IFERROR(VLOOKUP($A141,'Season 11'!AK$4:CN$104,30,0),"0"),IFERROR(VLOOKUP($A141,'Season 12'!AK$4:CN$104,30,0),"0"),
IFERROR(VLOOKUP($A141,'Season 13'!AK$4:CN$104,30,0),"0"),IFERROR(VLOOKUP($A141,'Season 14'!AK$4:CN$104,30,0),"0"),IFERROR(VLOOKUP($A141,'Season 15'!AK$4:CN$104,30,0),"0"),)</f>
        <v>0</v>
      </c>
      <c r="AD141" s="21">
        <f>SUM(
IFERROR(VLOOKUP($A141,'Season 1'!AJ$4:CM$104,31,0),"0"),IFERROR(VLOOKUP($A141,'Season 2'!AK$4:CN$104,31,0),"0"),
IFERROR(VLOOKUP($A141,'Season 3'!AK$4:CN$104,31,0),"0"),IFERROR(VLOOKUP($A141,'Season 4'!AK$4:CN$104,31,0),"0"),
IFERROR(VLOOKUP($A141,'Season 5'!AK$4:CN$104,31,0),"0"),IFERROR(VLOOKUP($A141,'Season 6'!AK$4:CN$104,31,0),"0"),
IFERROR(VLOOKUP($A141,'Season 7'!AK$4:CN$104,31,0),"0"),IFERROR(VLOOKUP($A141,'Season 8'!AK$4:CN$104,31,0),"0"),
IFERROR(VLOOKUP($A141,'Season 9'!AK$4:CN$104,31,0),"0"),IFERROR(VLOOKUP($A141,'Season 10'!AK$4:CN$104,31,0),"0"),
IFERROR(VLOOKUP($A141,'Season 11'!AK$4:CN$104,31,0),"0"),IFERROR(VLOOKUP($A141,'Season 12'!AK$4:CN$104,31,0),"0"),
IFERROR(VLOOKUP($A141,'Season 13'!AK$4:CN$104,31,0),"0"),IFERROR(VLOOKUP($A141,'Season 14'!AK$4:CN$104,31,0),"0"),IFERROR(VLOOKUP($A141,'Season 15'!AK$4:CN$104,31,0),"0"),)</f>
        <v>0</v>
      </c>
      <c r="AE141" s="402">
        <f>SUM(
IFERROR(VLOOKUP($A141,'Season 1'!AJ$4:CM$104,32,0),"0"),IFERROR(VLOOKUP($A141,'Season 2'!AK$4:CN$104,32,0),"0"),
IFERROR(VLOOKUP($A141,'Season 3'!AK$4:CN$104,32,0),"0"),IFERROR(VLOOKUP($A141,'Season 4'!AK$4:CN$104,32,0),"0"),
IFERROR(VLOOKUP($A141,'Season 5'!AK$4:CN$104,32,0),"0"),IFERROR(VLOOKUP($A141,'Season 6'!AK$4:CN$104,32,0),"0"),
IFERROR(VLOOKUP($A141,'Season 7'!AK$4:CN$104,32,0),"0"),IFERROR(VLOOKUP($A141,'Season 8'!AK$4:CN$104,32,0),"0"),
IFERROR(VLOOKUP($A141,'Season 9'!AK$4:CN$104,32,0),"0"),IFERROR(VLOOKUP($A141,'Season 10'!AK$4:CN$104,32,0),"0"),
IFERROR(VLOOKUP($A141,'Season 11'!AK$4:CN$104,32,0),"0"),IFERROR(VLOOKUP($A141,'Season 12'!AK$4:CN$104,32,0),"0"),
IFERROR(VLOOKUP($A141,'Season 13'!AK$4:CN$104,32,0),"0"),IFERROR(VLOOKUP($A141,'Season 14'!AK$4:CN$104,32,0),"0"),IFERROR(VLOOKUP($A141,'Season 15'!AK$4:CN$104,32,0),"0"),)</f>
        <v>0</v>
      </c>
      <c r="AF141" s="403">
        <f>SUM(IFERROR(VLOOKUP($A141,'Season 2'!AK$4:CN$104,33,0),"0"),
IFERROR(VLOOKUP($A141,'Season 3'!AK$4:CN$104,33,0),"0"),IFERROR(VLOOKUP($A141,'Season 4'!AK$4:CN$104,33,0),"0"),
IFERROR(VLOOKUP($A141,'Season 5'!AK$4:CN$104,33,0),"0"),IFERROR(VLOOKUP($A141,'Season 6'!AK$4:CN$104,33,0),"0"),
IFERROR(VLOOKUP($A141,'Season 7'!AK$4:CN$104,33,0),"0"),IFERROR(VLOOKUP($A141,'Season 8'!AK$4:CN$104,33,0),"0"),
IFERROR(VLOOKUP($A141,'Season 9'!AK$4:CN$104,33,0),"0"),IFERROR(VLOOKUP($A141,'Season 10'!AK$4:CN$104,33,0),"0"),
IFERROR(VLOOKUP($A141,'Season 11'!AK$4:CN$104,33,0),"0"),IFERROR(VLOOKUP($A141,'Season 12'!AK$4:CN$104,33,0),"0"),
IFERROR(VLOOKUP($A141,'Season 13'!AK$4:CN$104,33,0),"0"),IFERROR(VLOOKUP($A141,'Season 14'!AK$4:CN$104,33,0),"0"),IFERROR(VLOOKUP($A141,'Season 15'!AK$4:CN$104,33,0),"0"),)</f>
        <v>0</v>
      </c>
      <c r="AG141" s="398">
        <f>SUM(IFERROR(VLOOKUP($A141,'Season 2'!AK$4:CN$104,34,0),"0"),
IFERROR(VLOOKUP($A141,'Season 3'!AK$4:CN$104,34,0),"0"),IFERROR(VLOOKUP($A141,'Season 4'!AK$4:CN$104,34,0),"0"),
IFERROR(VLOOKUP($A141,'Season 5'!AK$4:CN$104,34,0),"0"),IFERROR(VLOOKUP($A141,'Season 6'!AK$4:CN$104,34,0),"0"),
IFERROR(VLOOKUP($A141,'Season 7'!AK$4:CN$104,34,0),"0"),IFERROR(VLOOKUP($A141,'Season 8'!AK$4:CN$104,34,0),"0"),
IFERROR(VLOOKUP($A141,'Season 9'!AK$4:CN$104,34,0),"0"),IFERROR(VLOOKUP($A141,'Season 10'!AK$4:CN$104,34,0),"0"),
IFERROR(VLOOKUP($A141,'Season 11'!AK$4:CN$104,34,0),"0"),IFERROR(VLOOKUP($A141,'Season 12'!AK$4:CN$104,34,0),"0"),
IFERROR(VLOOKUP($A141,'Season 13'!AK$4:CN$104,34,0),"0"),IFERROR(VLOOKUP($A141,'Season 14'!AK$4:CN$104,34,0),"0"),IFERROR(VLOOKUP($A141,'Season 15'!AK$4:CN$104,34,0),"0"),)</f>
        <v>0</v>
      </c>
      <c r="AH141" s="518">
        <f>SUM(IFERROR(VLOOKUP($A141,'Season 2'!AK$4:CN$104,35,0),"0"),
IFERROR(VLOOKUP($A141,'Season 3'!AK$4:CN$104,35,0),"0"),IFERROR(VLOOKUP($A141,'Season 4'!AK$4:CN$104,35,0),"0"),
IFERROR(VLOOKUP($A141,'Season 5'!AK$4:CN$104,35,0),"0"),IFERROR(VLOOKUP($A141,'Season 6'!AK$4:CN$104,35,0),"0"),
IFERROR(VLOOKUP($A141,'Season 7'!AK$4:CN$104,35,0),"0"),IFERROR(VLOOKUP($A141,'Season 8'!AK$4:CN$104,35,0),"0"),
IFERROR(VLOOKUP($A141,'Season 9'!AK$4:CN$104,35,0),"0"),IFERROR(VLOOKUP($A141,'Season 10'!AK$4:CN$104,35,0),"0"),
IFERROR(VLOOKUP($A141,'Season 11'!AK$4:CN$104,35,0),"0"),IFERROR(VLOOKUP($A141,'Season 12'!AK$4:CN$104,35,0),"0"),
IFERROR(VLOOKUP($A141,'Season 13'!AK$4:CN$104,35,0),"0"),IFERROR(VLOOKUP($A141,'Season 14'!AK$4:CN$104,35,0),"0"),IFERROR(VLOOKUP($A141,'Season 15'!AK$4:CN$104,35,0),"0"),)</f>
        <v>0</v>
      </c>
      <c r="AI141" s="21">
        <f>SUM(IFERROR(VLOOKUP($A141,'Season 2'!AK$4:CN$104,36,0),"0"),
IFERROR(VLOOKUP($A141,'Season 3'!AK$4:CN$104,36,0),"0"),IFERROR(VLOOKUP($A141,'Season 4'!AK$4:CN$104,36,0),"0"),
IFERROR(VLOOKUP($A141,'Season 5'!AK$4:CN$104,36,0),"0"),IFERROR(VLOOKUP($A141,'Season 6'!AK$4:CN$104,36,0),"0"),
IFERROR(VLOOKUP($A141,'Season 7'!AK$4:CN$104,36,0),"0"),IFERROR(VLOOKUP($A141,'Season 8'!AK$4:CN$104,36,0),"0"),
IFERROR(VLOOKUP($A141,'Season 9'!AK$4:CN$104,36,0),"0"),IFERROR(VLOOKUP($A141,'Season 10'!AK$4:CN$104,36,0),"0"),
IFERROR(VLOOKUP($A141,'Season 11'!AK$4:CN$104,36,0),"0"),IFERROR(VLOOKUP($A141,'Season 12'!AK$4:CN$104,36,0),"0"),
IFERROR(VLOOKUP($A141,'Season 13'!AK$4:CN$104,36,0),"0"),IFERROR(VLOOKUP($A141,'Season 14'!AK$4:CN$104,36,0),"0"),IFERROR(VLOOKUP($A141,'Season 15'!AK$4:CN$104,36,0),"0"),)</f>
        <v>0</v>
      </c>
      <c r="AJ141" s="402">
        <f>SUM(IFERROR(VLOOKUP($A141,'Season 2'!AK$4:CN$104,37,0),"0"),
IFERROR(VLOOKUP($A141,'Season 3'!AK$4:CN$104,37,0),"0"),IFERROR(VLOOKUP($A141,'Season 4'!AK$4:CN$104,37,0),"0"),
IFERROR(VLOOKUP($A141,'Season 5'!AK$4:CN$104,37,0),"0"),IFERROR(VLOOKUP($A141,'Season 6'!AK$4:CN$104,37,0),"0"),
IFERROR(VLOOKUP($A141,'Season 7'!AK$4:CN$104,37,0),"0"),IFERROR(VLOOKUP($A141,'Season 8'!AK$4:CN$104,37,0),"0"),
IFERROR(VLOOKUP($A141,'Season 9'!AK$4:CN$104,37,0),"0"),IFERROR(VLOOKUP($A141,'Season 10'!AK$4:CN$104,37,0),"0"),
IFERROR(VLOOKUP($A141,'Season 11'!AK$4:CN$104,37,0),"0"),IFERROR(VLOOKUP($A141,'Season 12'!AK$4:CN$104,37,0),"0"),
IFERROR(VLOOKUP($A141,'Season 13'!AK$4:CN$104,37,0),"0"),IFERROR(VLOOKUP($A141,'Season 14'!AK$4:CN$104,37,0),"0"),IFERROR(VLOOKUP($A141,'Season 15'!AK$4:CN$104,37,0),"0"),)</f>
        <v>0</v>
      </c>
      <c r="AK141" s="403">
        <f>SUM(IFERROR(VLOOKUP($A141,'Season 1'!AJ$4:CM$104,33,0),"0"),IFERROR(VLOOKUP($A141,'Season 2'!AK$4:CN$104,38,0),"0"),
IFERROR(VLOOKUP($A141,'Season 3'!AK$4:CN$104,38,0),"0"),IFERROR(VLOOKUP($A141,'Season 4'!AK$4:CN$104,38,0),"0"),
IFERROR(VLOOKUP($A141,'Season 5'!AK$4:CN$104,38,0),"0"),IFERROR(VLOOKUP($A141,'Season 6'!AK$4:CN$104,38,0),"0"),
IFERROR(VLOOKUP($A141,'Season 7'!AK$4:CN$104,38,0),"0"),IFERROR(VLOOKUP($A141,'Season 8'!AK$4:CN$104,38,0),"0"),
IFERROR(VLOOKUP($A141,'Season 9'!AK$4:CN$104,38,0),"0"),IFERROR(VLOOKUP($A141,'Season 10'!AK$4:CN$104,38,0),"0"),
IFERROR(VLOOKUP($A141,'Season 11'!AK$4:CN$104,38,0),"0"),IFERROR(VLOOKUP($A141,'Season 12'!AK$4:CN$104,38,0),"0"),
IFERROR(VLOOKUP($A141,'Season 13'!AK$4:CN$104,38,0),"0"),IFERROR(VLOOKUP($A141,'Season 14'!AK$4:CN$104,38,0),"0"),IFERROR(VLOOKUP($A141,'Season 15'!AK$4:CN$104,38,0),"0"),)</f>
        <v>0</v>
      </c>
      <c r="AL141" s="398">
        <f>SUM(IFERROR(VLOOKUP($A141,'Season 1'!AJ$4:CM$104,34,0),"0"),IFERROR(VLOOKUP($A141,'Season 2'!AK$4:CN$104,39,0),"0"),
IFERROR(VLOOKUP($A141,'Season 3'!AK$4:CN$104,39,0),"0"),IFERROR(VLOOKUP($A141,'Season 4'!AK$4:CN$104,39,0),"0"),
IFERROR(VLOOKUP($A141,'Season 5'!AK$4:CN$104,39,0),"0"),IFERROR(VLOOKUP($A141,'Season 6'!AK$4:CN$104,39,0),"0"),
IFERROR(VLOOKUP($A141,'Season 7'!AK$4:CN$104,39,0),"0"),IFERROR(VLOOKUP($A141,'Season 8'!AK$4:CN$104,39,0),"0"),
IFERROR(VLOOKUP($A141,'Season 9'!AK$4:CN$104,39,0),"0"),IFERROR(VLOOKUP($A141,'Season 10'!AK$4:CN$104,39,0),"0"),
IFERROR(VLOOKUP($A141,'Season 11'!AK$4:CN$104,39,0),"0"),IFERROR(VLOOKUP($A141,'Season 12'!AK$4:CN$104,39,0),"0"),
IFERROR(VLOOKUP($A141,'Season 13'!AK$4:CN$104,39,0),"0"),IFERROR(VLOOKUP($A141,'Season 14'!AK$4:CN$104,39,0),"0"),IFERROR(VLOOKUP($A141,'Season 15'!AK$4:CN$104,39,0),"0"),)</f>
        <v>0</v>
      </c>
      <c r="AM141" s="518">
        <f>SUM(IFERROR(VLOOKUP($A141,'Season 1'!AJ$4:CM$104,35,0),"0"),IFERROR(VLOOKUP($A141,'Season 2'!AK$4:CN$104,40,0),"0"),
IFERROR(VLOOKUP($A141,'Season 3'!AK$4:CN$104,40,0),"0"),IFERROR(VLOOKUP($A141,'Season 4'!AK$4:CN$104,40,0),"0"),
IFERROR(VLOOKUP($A141,'Season 5'!AK$4:CN$104,40,0),"0"),IFERROR(VLOOKUP($A141,'Season 6'!AK$4:CN$104,40,0),"0"),
IFERROR(VLOOKUP($A141,'Season 7'!AK$4:CN$104,40,0),"0"),IFERROR(VLOOKUP($A141,'Season 8'!AK$4:CN$104,40,0),"0"),
IFERROR(VLOOKUP($A141,'Season 9'!AK$4:CN$104,40,0),"0"),IFERROR(VLOOKUP($A141,'Season 10'!AK$4:CN$104,40,0),"0"),
IFERROR(VLOOKUP($A141,'Season 11'!AK$4:CN$104,40,0),"0"),IFERROR(VLOOKUP($A141,'Season 12'!AK$4:CN$104,40,0),"0"),
IFERROR(VLOOKUP($A141,'Season 13'!AK$4:CN$104,40,0),"0"),IFERROR(VLOOKUP($A141,'Season 14'!AK$4:CN$104,40,0),"0"),IFERROR(VLOOKUP($A141,'Season 15'!AK$4:CN$104,40,0),"0"),)</f>
        <v>0</v>
      </c>
      <c r="AN141" s="21">
        <f>SUM(IFERROR(VLOOKUP($A141,'Season 1'!AJ$4:CM$104,36,0),"0"),IFERROR(VLOOKUP($A141,'Season 2'!AK$4:CN$104,41,0),"0"),
IFERROR(VLOOKUP($A141,'Season 3'!AK$4:CN$104,41,0),"0"),IFERROR(VLOOKUP($A141,'Season 4'!AK$4:CN$104,41,0),"0"),
IFERROR(VLOOKUP($A141,'Season 5'!AK$4:CN$104,41,0),"0"),IFERROR(VLOOKUP($A141,'Season 6'!AK$4:CN$104,41,0),"0"),
IFERROR(VLOOKUP($A141,'Season 7'!AK$4:CN$104,41,0),"0"),IFERROR(VLOOKUP($A141,'Season 8'!AK$4:CN$104,41,0),"0"),
IFERROR(VLOOKUP($A141,'Season 9'!AK$4:CN$104,41,0),"0"),IFERROR(VLOOKUP($A141,'Season 10'!AK$4:CN$104,41,0),"0"),
IFERROR(VLOOKUP($A141,'Season 11'!AK$4:CN$104,41,0),"0"),IFERROR(VLOOKUP($A141,'Season 12'!AK$4:CN$104,41,0),"0"),
IFERROR(VLOOKUP($A141,'Season 13'!AK$4:CN$104,41,0),"0"),IFERROR(VLOOKUP($A141,'Season 14'!AK$4:CN$104,41,0),"0"),IFERROR(VLOOKUP($A141,'Season 15'!AK$4:CN$104,41,0),"0"),)</f>
        <v>0</v>
      </c>
      <c r="AO141" s="402">
        <f>SUM(IFERROR(VLOOKUP($A141,'Season 1'!AJ$4:CM$104,37,0),"0"),IFERROR(VLOOKUP($A141,'Season 2'!AK$4:CN$104,42,0),"0"),
IFERROR(VLOOKUP($A141,'Season 3'!AK$4:CN$104,42,0),"0"),IFERROR(VLOOKUP($A141,'Season 4'!AK$4:CN$104,42,0),"0"),
IFERROR(VLOOKUP($A141,'Season 5'!AK$4:CN$104,42,0),"0"),IFERROR(VLOOKUP($A141,'Season 6'!AK$4:CN$104,42,0),"0"),
IFERROR(VLOOKUP($A141,'Season 7'!AK$4:CN$104,42,0),"0"),IFERROR(VLOOKUP($A141,'Season 8'!AK$4:CN$104,42,0),"0"),
IFERROR(VLOOKUP($A141,'Season 9'!AK$4:CN$104,42,0),"0"),IFERROR(VLOOKUP($A141,'Season 10'!AK$4:CN$104,42,0),"0"),
IFERROR(VLOOKUP($A141,'Season 11'!AK$4:CN$104,42,0),"0"),IFERROR(VLOOKUP($A141,'Season 12'!AK$4:CN$104,42,0),"0"),
IFERROR(VLOOKUP($A141,'Season 13'!AK$4:CN$104,42,0),"0"),IFERROR(VLOOKUP($A141,'Season 14'!AK$4:CN$104,42,0),"0"),IFERROR(VLOOKUP($A141,'Season 15'!AK$4:CN$104,42,0),"0"),)</f>
        <v>0</v>
      </c>
      <c r="AP141" s="403">
        <f>SUM(IFERROR(VLOOKUP($A141,'Season 1'!AJ$4:CM$104,43,0),"0"),IFERROR(VLOOKUP($A141,'Season 2'!AK$4:CN$104,43,0),"0"),
IFERROR(VLOOKUP($A141,'Season 3'!AK$4:CN$104,43,0),"0"),IFERROR(VLOOKUP($A141,'Season 4'!AK$4:CN$104,43,0),"0"),
IFERROR(VLOOKUP($A141,'Season 5'!AK$4:CN$104,43,0),"0"),IFERROR(VLOOKUP($A141,'Season 6'!AK$4:CN$104,43,0),"0"),
IFERROR(VLOOKUP($A141,'Season 7'!AK$4:CN$104,43,0),"0"),IFERROR(VLOOKUP($A141,'Season 8'!AK$4:CN$104,43,0),"0"),
IFERROR(VLOOKUP($A141,'Season 9'!AK$4:CN$104,43,0),"0"),IFERROR(VLOOKUP($A141,'Season 10'!AK$4:CN$104,43,0),"0"),
IFERROR(VLOOKUP($A141,'Season 11'!AK$4:CN$104,43,0),"0"),IFERROR(VLOOKUP($A141,'Season 12'!AK$4:CN$104,43,0),"0"),
IFERROR(VLOOKUP($A141,'Season 13'!AK$4:CN$104,43,0),"0"),IFERROR(VLOOKUP($A141,'Season 14'!AK$4:CN$104,43,0),"0"),IFERROR(VLOOKUP($A141,'Season 15'!AK$4:CN$104,43,0),"0"),)</f>
        <v>0</v>
      </c>
      <c r="AQ141" s="398">
        <f>SUM(IFERROR(VLOOKUP($A141,'Season 1'!AJ$4:CM$104,44,0),"0"),IFERROR(VLOOKUP($A141,'Season 2'!AK$4:CN$104,44,0),"0"),
IFERROR(VLOOKUP($A141,'Season 3'!AK$4:CN$104,44,0),"0"),IFERROR(VLOOKUP($A141,'Season 4'!AK$4:CN$104,44,0),"0"),
IFERROR(VLOOKUP($A141,'Season 5'!AK$4:CN$104,44,0),"0"),IFERROR(VLOOKUP($A141,'Season 6'!AK$4:CN$104,44,0),"0"),
IFERROR(VLOOKUP($A141,'Season 7'!AK$4:CN$104,44,0),"0"),IFERROR(VLOOKUP($A141,'Season 8'!AK$4:CN$104,44,0),"0"),
IFERROR(VLOOKUP($A141,'Season 9'!AK$4:CN$104,44,0),"0"),IFERROR(VLOOKUP($A141,'Season 10'!AK$4:CN$104,44,0),"0"),
IFERROR(VLOOKUP($A141,'Season 11'!AK$4:CN$104,44,0),"0"),IFERROR(VLOOKUP($A141,'Season 12'!AK$4:CN$104,44,0),"0"),
IFERROR(VLOOKUP($A141,'Season 13'!AK$4:CN$104,44,0),"0"),IFERROR(VLOOKUP($A141,'Season 14'!AK$4:CN$104,44,0),"0"),IFERROR(VLOOKUP($A141,'Season 15'!AK$4:CN$104,44,0),"0"),)</f>
        <v>0</v>
      </c>
      <c r="AR141" s="518">
        <f>SUM(IFERROR(VLOOKUP($A141,'Season 1'!AJ$4:CM$104,45,0),"0"),IFERROR(VLOOKUP($A141,'Season 2'!AK$4:CN$104,45,0),"0"),
IFERROR(VLOOKUP($A141,'Season 3'!AK$4:CN$104,45,0),"0"),IFERROR(VLOOKUP($A141,'Season 4'!AK$4:CN$104,45,0),"0"),
IFERROR(VLOOKUP($A141,'Season 5'!AK$4:CN$104,45,0),"0"),IFERROR(VLOOKUP($A141,'Season 6'!AK$4:CN$104,45,0),"0"),
IFERROR(VLOOKUP($A141,'Season 7'!AK$4:CN$104,45,0),"0"),IFERROR(VLOOKUP($A141,'Season 8'!AK$4:CN$104,45,0),"0"),
IFERROR(VLOOKUP($A141,'Season 9'!AK$4:CN$104,45,0),"0"),IFERROR(VLOOKUP($A141,'Season 10'!AK$4:CN$104,45,0),"0"),
IFERROR(VLOOKUP($A141,'Season 11'!AK$4:CN$104,45,0),"0"),IFERROR(VLOOKUP($A141,'Season 12'!AK$4:CN$104,45,0),"0"),
IFERROR(VLOOKUP($A141,'Season 13'!AK$4:CN$104,45,0),"0"),IFERROR(VLOOKUP($A141,'Season 14'!AK$4:CN$104,45,0),"0"),IFERROR(VLOOKUP($A141,'Season 15'!AK$4:CN$104,45,0),"0"),)</f>
        <v>0</v>
      </c>
      <c r="AS141" s="21">
        <f>SUM(IFERROR(VLOOKUP($A141,'Season 1'!AJ$4:CM$104,46,0),"0"),IFERROR(VLOOKUP($A141,'Season 2'!AK$4:CN$104,46,0),"0"),
IFERROR(VLOOKUP($A141,'Season 3'!AK$4:CN$104,46,0),"0"),IFERROR(VLOOKUP($A141,'Season 4'!AK$4:CN$104,46,0),"0"),
IFERROR(VLOOKUP($A141,'Season 5'!AK$4:CN$104,46,0),"0"),IFERROR(VLOOKUP($A141,'Season 6'!AK$4:CN$104,46,0),"0"),
IFERROR(VLOOKUP($A141,'Season 7'!AK$4:CN$104,46,0),"0"),IFERROR(VLOOKUP($A141,'Season 8'!AK$4:CN$104,46,0),"0"),
IFERROR(VLOOKUP($A141,'Season 9'!AK$4:CN$104,46,0),"0"),IFERROR(VLOOKUP($A141,'Season 10'!AK$4:CN$104,46,0),"0"),
IFERROR(VLOOKUP($A141,'Season 11'!AK$4:CN$104,46,0),"0"),IFERROR(VLOOKUP($A141,'Season 12'!AK$4:CN$104,46,0),"0"),
IFERROR(VLOOKUP($A141,'Season 13'!AK$4:CN$104,46,0),"0"),IFERROR(VLOOKUP($A141,'Season 14'!AK$4:CN$104,46,0),"0"),IFERROR(VLOOKUP($A141,'Season 15'!AK$4:CN$104,46,0),"0"),)</f>
        <v>0</v>
      </c>
      <c r="AT141" s="402">
        <f>SUM(IFERROR(VLOOKUP($A141,'Season 1'!AJ$4:CM$104,47,0),"0"),IFERROR(VLOOKUP($A141,'Season 2'!AK$4:CN$104,47,0),"0"),
IFERROR(VLOOKUP($A141,'Season 3'!AK$4:CN$104,47,0),"0"),IFERROR(VLOOKUP($A141,'Season 4'!AK$4:CN$104,47,0),"0"),
IFERROR(VLOOKUP($A141,'Season 5'!AK$4:CN$104,47,0),"0"),IFERROR(VLOOKUP($A141,'Season 6'!AK$4:CN$104,47,0),"0"),
IFERROR(VLOOKUP($A141,'Season 7'!AK$4:CN$104,47,0),"0"),IFERROR(VLOOKUP($A141,'Season 8'!AK$4:CN$104,47,0),"0"),
IFERROR(VLOOKUP($A141,'Season 9'!AK$4:CN$104,47,0),"0"),IFERROR(VLOOKUP($A141,'Season 10'!AK$4:CN$104,47,0),"0"),
IFERROR(VLOOKUP($A141,'Season 11'!AK$4:CN$104,47,0),"0"),IFERROR(VLOOKUP($A141,'Season 12'!AK$4:CN$104,47,0),"0"),
IFERROR(VLOOKUP($A141,'Season 13'!AK$4:CN$104,47,0),"0"),IFERROR(VLOOKUP($A141,'Season 14'!AK$4:CN$104,47,0),"0"),IFERROR(VLOOKUP($A141,'Season 15'!AK$4:CN$104,47,0),"0"),)</f>
        <v>0</v>
      </c>
      <c r="AU141" s="403">
        <f>SUM(IFERROR(VLOOKUP($A141,'Season 3'!AK$4:CN$104,48,0),"0"),IFERROR(VLOOKUP($A141,'Season 4'!AK$4:CN$104,48,0),"0"),
IFERROR(VLOOKUP($A141,'Season 5'!AK$4:CN$104,48,0),"0"),IFERROR(VLOOKUP($A141,'Season 6'!AK$4:CN$104,48,0),"0"),
IFERROR(VLOOKUP($A141,'Season 7'!AK$4:CN$104,48,0),"0"),IFERROR(VLOOKUP($A141,'Season 8'!AK$4:CN$104,48,0),"0"),
IFERROR(VLOOKUP($A141,'Season 9'!AK$4:CN$104,48,0),"0"),IFERROR(VLOOKUP($A141,'Season 10'!AK$4:CN$104,48,0),"0"),
IFERROR(VLOOKUP($A141,'Season 11'!AK$4:CN$104,48,0),"0"),IFERROR(VLOOKUP($A141,'Season 12'!AK$4:CN$104,48,0),"0"),
IFERROR(VLOOKUP($A141,'Season 13'!AK$4:CN$104,48,0),"0"),IFERROR(VLOOKUP($A141,'Season 14'!AK$4:CN$104,48,0),"0"),IFERROR(VLOOKUP($A141,'Season 15'!AK$4:CN$104,48,0),"0"),)</f>
        <v>0</v>
      </c>
      <c r="AV141" s="398">
        <f>SUM(IFERROR(VLOOKUP($A141,'Season 3'!AK$4:CN$104,49,0),"0"),IFERROR(VLOOKUP($A141,'Season 4'!AK$4:CN$104,49,0),"0"),
IFERROR(VLOOKUP($A141,'Season 5'!AK$4:CN$104,49,0),"0"),IFERROR(VLOOKUP($A141,'Season 6'!AK$4:CN$104,49,0),"0"),
IFERROR(VLOOKUP($A141,'Season 7'!AK$4:CN$104,49,0),"0"),IFERROR(VLOOKUP($A141,'Season 8'!AK$4:CN$104,49,0),"0"),
IFERROR(VLOOKUP($A141,'Season 9'!AK$4:CN$104,49,0),"0"),IFERROR(VLOOKUP($A141,'Season 10'!AK$4:CN$104,49,0),"0"),
IFERROR(VLOOKUP($A141,'Season 11'!AK$4:CN$104,49,0),"0"),IFERROR(VLOOKUP($A141,'Season 12'!AK$4:CN$104,49,0),"0"),
IFERROR(VLOOKUP($A141,'Season 13'!AK$4:CN$104,49,0),"0"),IFERROR(VLOOKUP($A141,'Season 14'!AK$4:CN$104,49,0),"0"),IFERROR(VLOOKUP($A141,'Season 15'!AK$4:CN$104,49,0),"0"),)</f>
        <v>0</v>
      </c>
      <c r="AW141" s="518">
        <f>SUM(IFERROR(VLOOKUP($A141,'Season 3'!AK$4:CN$104,50,0),"0"),IFERROR(VLOOKUP($A141,'Season 4'!AK$4:CN$104,50,0),"0"),
IFERROR(VLOOKUP($A141,'Season 5'!AK$4:CN$104,50,0),"0"),IFERROR(VLOOKUP($A141,'Season 6'!AK$4:CN$104,50,0),"0"),
IFERROR(VLOOKUP($A141,'Season 7'!AK$4:CN$104,50,0),"0"),IFERROR(VLOOKUP($A141,'Season 8'!AK$4:CN$104,50,0),"0"),
IFERROR(VLOOKUP($A141,'Season 9'!AK$4:CN$104,50,0),"0"),IFERROR(VLOOKUP($A141,'Season 10'!AK$4:CN$104,50,0),"0"),
IFERROR(VLOOKUP($A141,'Season 11'!AK$4:CN$104,50,0),"0"),IFERROR(VLOOKUP($A141,'Season 12'!AK$4:CN$104,50,0),"0"),
IFERROR(VLOOKUP($A141,'Season 13'!AK$4:CN$104,50,0),"0"),IFERROR(VLOOKUP($A141,'Season 14'!AK$4:CN$104,50,0),"0"),IFERROR(VLOOKUP($A141,'Season 15'!AK$4:CN$104,50,0),"0"),)</f>
        <v>0</v>
      </c>
      <c r="AX141" s="21">
        <f>SUM(IFERROR(VLOOKUP($A141,'Season 3'!AK$4:CN$104,51,0),"0"),IFERROR(VLOOKUP($A141,'Season 4'!AK$4:CN$104,51,0),"0"),
IFERROR(VLOOKUP($A141,'Season 5'!AK$4:CN$104,51,0),"0"),IFERROR(VLOOKUP($A141,'Season 6'!AK$4:CN$104,51,0),"0"),
IFERROR(VLOOKUP($A141,'Season 7'!AK$4:CN$104,51,0),"0"),IFERROR(VLOOKUP($A141,'Season 8'!AK$4:CN$104,51,0),"0"),
IFERROR(VLOOKUP($A141,'Season 9'!AK$4:CN$104,51,0),"0"),IFERROR(VLOOKUP($A141,'Season 10'!AK$4:CN$104,51,0),"0"),
IFERROR(VLOOKUP($A141,'Season 11'!AK$4:CN$104,51,0),"0"),IFERROR(VLOOKUP($A141,'Season 12'!AK$4:CN$104,51,0),"0"),
IFERROR(VLOOKUP($A141,'Season 13'!AK$4:CN$104,51,0),"0"),IFERROR(VLOOKUP($A141,'Season 14'!AK$4:CN$104,51,0),"0"),IFERROR(VLOOKUP($A141,'Season 15'!AK$4:CN$104,51,0),"0"),)</f>
        <v>0</v>
      </c>
      <c r="AY141" s="402">
        <f>SUM(IFERROR(VLOOKUP($A141,'Season 3'!AK$4:CN$104,52,0),"0"),IFERROR(VLOOKUP($A141,'Season 4'!AK$4:CN$104,52,0),"0"),
IFERROR(VLOOKUP($A141,'Season 5'!AK$4:CN$104,52,0),"0"),IFERROR(VLOOKUP($A141,'Season 6'!AK$4:CN$104,52,0),"0"),
IFERROR(VLOOKUP($A141,'Season 7'!AK$4:CN$104,52,0),"0"),IFERROR(VLOOKUP($A141,'Season 8'!AK$4:CN$104,52,0),"0"),
IFERROR(VLOOKUP($A141,'Season 9'!AK$4:CN$104,52,0),"0"),IFERROR(VLOOKUP($A141,'Season 10'!AK$4:CN$104,52,0),"0"),
IFERROR(VLOOKUP($A141,'Season 11'!AK$4:CN$104,52,0),"0"),IFERROR(VLOOKUP($A141,'Season 12'!AK$4:CN$104,52,0),"0"),
IFERROR(VLOOKUP($A141,'Season 13'!AK$4:CN$104,52,0),"0"),IFERROR(VLOOKUP($A141,'Season 14'!AK$4:CN$104,52,0),"0"),IFERROR(VLOOKUP($A141,'Season 15'!AK$4:CN$104,52,0),"0"),)</f>
        <v>0</v>
      </c>
      <c r="AZ141" s="403">
        <f>SUM(IFERROR(VLOOKUP($A141,'Season 1'!AJ$4:CM$104,38,0),"0"),IFERROR(VLOOKUP($A141,'Season 2'!AK$4:CN$104,48,0),"0"),)</f>
        <v>0</v>
      </c>
      <c r="BA141" s="398">
        <f>SUM(IFERROR(VLOOKUP($A141,'Season 1'!AJ$4:CM$104,39,0),"0"),IFERROR(VLOOKUP($A141,'Season 2'!AK$4:CN$104,49,0),"0"),)</f>
        <v>0</v>
      </c>
      <c r="BB141" s="518">
        <f>SUM(IFERROR(VLOOKUP($A141,'Season 1'!AJ$4:CM$104,40,0),"0"),IFERROR(VLOOKUP($A141,'Season 2'!AK$4:CN$104,50,0),"0"),)</f>
        <v>0</v>
      </c>
      <c r="BC141" s="21">
        <f>SUM(IFERROR(VLOOKUP($A141,'Season 1'!AJ$4:CM$104,41,0),"0"),IFERROR(VLOOKUP($A141,'Season 2'!AK$4:CN$104,51,0),"0"),)</f>
        <v>0</v>
      </c>
      <c r="BD141" s="402">
        <f>SUM(IFERROR(VLOOKUP($A141,'Season 1'!AJ$4:CM$104,42,0),"0"),IFERROR(VLOOKUP($A141,'Season 2'!AK$4:CN$104,52,0),"0"),)</f>
        <v>0</v>
      </c>
      <c r="BE141" s="561">
        <f>SUM(
IFERROR(VLOOKUP($A141,'Season 1'!AJ$4:CM$104,48,0),"0"),IFERROR(VLOOKUP($A141,'Season 2'!AK$4:CN$104,53,0),"0"),
IFERROR(VLOOKUP($A141,'Season 3'!AK$4:CN$104,53,0),"0"),IFERROR(VLOOKUP($A141,'Season 4'!AK$4:CN$104,53,0),"0"),
IFERROR(VLOOKUP($A141,'Season 5'!AK$4:CN$104,53,0),"0"),IFERROR(VLOOKUP($A141,'Season 6'!AK$4:CN$104,53,0),"0"),
IFERROR(VLOOKUP($A141,'Season 7'!AK$4:CN$104,53,0),"0"),IFERROR(VLOOKUP($A141,'Season 8'!AK$4:CN$104,53,0),"0"),
IFERROR(VLOOKUP($A141,'Season 9'!AK$4:CN$104,53,0),"0"),IFERROR(VLOOKUP($A141,'Season 10'!AK$4:CN$104,53,0),"0"),
IFERROR(VLOOKUP($A141,'Season 11'!AK$4:CN$104,53,0),"0"),IFERROR(VLOOKUP($A141,'Season 12'!AK$4:CN$104,53,0),"0"),
IFERROR(VLOOKUP($A141,'Season 13'!AK$4:CN$104,53,0),"0"),IFERROR(VLOOKUP($A141,'Season 14'!AK$4:CN$104,53,0),"0"),IFERROR(VLOOKUP($A141,'Season 15'!AK$4:CN$104,53,0),"0"),)</f>
        <v>0</v>
      </c>
      <c r="BF141" s="562">
        <f>SUM(
IFERROR(VLOOKUP($A141,'Season 1'!AJ$4:CM$104,49,0),"0"),IFERROR(VLOOKUP($A141,'Season 2'!AK$4:CN$104,54,0),"0"),
IFERROR(VLOOKUP($A141,'Season 3'!AK$4:CN$104,54,0),"0"),IFERROR(VLOOKUP($A141,'Season 4'!AK$4:CN$104,54,0),"0"),
IFERROR(VLOOKUP($A141,'Season 5'!AK$4:CN$104,54,0),"0"),IFERROR(VLOOKUP($A141,'Season 6'!AK$4:CN$104,54,0),"0"),
IFERROR(VLOOKUP($A141,'Season 7'!AK$4:CN$104,54,0),"0"),IFERROR(VLOOKUP($A141,'Season 8'!AK$4:CN$104,54,0),"0"),
IFERROR(VLOOKUP($A141,'Season 9'!AK$4:CN$104,54,0),"0"),IFERROR(VLOOKUP($A141,'Season 10'!AK$4:CN$104,54,0),"0"),
IFERROR(VLOOKUP($A141,'Season 11'!AK$4:CN$104,540),"0"),IFERROR(VLOOKUP($A141,'Season 12'!AK$4:CN$104,54,0),"0"),
IFERROR(VLOOKUP($A141,'Season 13'!AK$4:CN$104,54,0),"0"),IFERROR(VLOOKUP($A141,'Season 14'!AK$4:CN$104,54,0),"0"),IFERROR(VLOOKUP($A141,'Season 15'!AK$4:CN$104,54,0),"0"),)</f>
        <v>0</v>
      </c>
      <c r="BG141" s="529" t="e">
        <f t="shared" si="5"/>
        <v>#DIV/0!</v>
      </c>
      <c r="BI141" s="553"/>
      <c r="BJ141" s="553"/>
      <c r="BK141" s="553"/>
      <c r="BL141" s="553"/>
      <c r="BM141" s="553"/>
      <c r="BN141" s="553"/>
      <c r="BO141" s="822"/>
      <c r="BP141" s="822"/>
      <c r="BQ141" s="822"/>
      <c r="BR141" s="822"/>
      <c r="BS141" s="12" t="str">
        <f>IFERROR(VLOOKUP($A141,'Season 1'!$AJ$4:$CM$104,50,0),"0")</f>
        <v>0</v>
      </c>
      <c r="BT141" s="12" t="str">
        <f>IFERROR(VLOOKUP($A141,'Season 1'!$AJ$4:$CM$104,51,0),"0")</f>
        <v>0</v>
      </c>
      <c r="BU141" s="12" t="str">
        <f>IFERROR(VLOOKUP($A141,'Season 2'!$AK$4:$CN$104,55,0),"0")</f>
        <v>0</v>
      </c>
      <c r="BV141" s="12" t="str">
        <f>IFERROR(VLOOKUP($A141,'Season 2'!$AK$4:$CN$104,56,0),"0")</f>
        <v>0</v>
      </c>
      <c r="BW141" s="12" t="str">
        <f>IFERROR(VLOOKUP($A141,'Season 3'!$AK$4:$CN$104,55,0),"0")</f>
        <v>0</v>
      </c>
      <c r="BX141" s="12" t="str">
        <f>IFERROR(VLOOKUP($A141,'Season 3'!$AK$4:$CN$104,56,0),"0")</f>
        <v>0</v>
      </c>
      <c r="BY141" s="12" t="str">
        <f>IFERROR(VLOOKUP($A141,'Season 4'!$AK$4:$CN$104,55,0),"0")</f>
        <v>0</v>
      </c>
      <c r="BZ141" s="12" t="str">
        <f>IFERROR(VLOOKUP($A141,'Season 4'!$AK$4:$CN$104,56,0),"0")</f>
        <v>0</v>
      </c>
      <c r="CA141" s="12" t="str">
        <f>IFERROR(VLOOKUP($A141,'Season 5'!$AK$4:$CN$104,55,0),"0")</f>
        <v>0</v>
      </c>
      <c r="CB141" s="12" t="str">
        <f>IFERROR(VLOOKUP($A141,'Season 5'!$AK$4:$CN$104,56,0),"0")</f>
        <v>0</v>
      </c>
      <c r="CC141" s="12" t="str">
        <f>IFERROR(VLOOKUP($A141,'Season 6'!$AK$4:$CN$104,55,0),"0")</f>
        <v>0</v>
      </c>
      <c r="CD141" s="12" t="str">
        <f>IFERROR(VLOOKUP($A141,'Season 6'!$AK$4:$CN$104,56,0),"0")</f>
        <v>0</v>
      </c>
      <c r="CE141" s="12" t="str">
        <f>IFERROR(VLOOKUP($A141,'Season 7'!$AK$4:$CN$104,55,0),"0")</f>
        <v>0</v>
      </c>
      <c r="CF141" s="12" t="str">
        <f>IFERROR(VLOOKUP($A141,'Season 7'!$AK$4:$CN$104,56,0),"0")</f>
        <v>0</v>
      </c>
      <c r="CG141" s="12" t="str">
        <f>IFERROR(VLOOKUP($A141,'Season 8'!$AK$4:$CN$104,55,0),"0")</f>
        <v>0</v>
      </c>
      <c r="CH141" s="12" t="str">
        <f>IFERROR(VLOOKUP($A141,'Season 8'!$AK$4:$CN$104,56,0),"0")</f>
        <v>0</v>
      </c>
      <c r="CI141" s="12" t="str">
        <f>IFERROR(VLOOKUP($A141,'Season 9'!$AK$4:$CN$104,55,0),"0")</f>
        <v>0</v>
      </c>
      <c r="CJ141" s="12" t="str">
        <f>IFERROR(VLOOKUP($A141,'Season 9'!$AK$4:$CN$104,56,0),"0")</f>
        <v>0</v>
      </c>
      <c r="CK141" s="12" t="str">
        <f>IFERROR(VLOOKUP($A141,'Season 10'!$AK$4:$CN$104,55,0),"0")</f>
        <v>0</v>
      </c>
      <c r="CL141" s="12" t="str">
        <f>IFERROR(VLOOKUP($A141,'Season 10'!$AK$4:$CN$104,56,0),"0")</f>
        <v>0</v>
      </c>
      <c r="CM141" s="12" t="str">
        <f>IFERROR(VLOOKUP($A141,'Season 11'!$AK$4:$CN$104,55,0),"0")</f>
        <v>0</v>
      </c>
      <c r="CN141" s="12" t="str">
        <f>IFERROR(VLOOKUP($A141,'Season 11'!$AK$4:$CN$104,56,0),"0")</f>
        <v>0</v>
      </c>
      <c r="CO141" s="12" t="str">
        <f>IFERROR(VLOOKUP($A141,'Season 12'!$AK$4:$CN$104,55,0),"0")</f>
        <v>0</v>
      </c>
      <c r="CP141" s="12" t="str">
        <f>IFERROR(VLOOKUP($A141,'Season 12'!$AK$4:$CN$104,56,0),"0")</f>
        <v>0</v>
      </c>
      <c r="CQ141" s="12" t="str">
        <f>IFERROR(VLOOKUP($A141,'Season 13'!$AK$4:$CN$104,55,0),"0")</f>
        <v>0</v>
      </c>
      <c r="CR141" s="12" t="str">
        <f>IFERROR(VLOOKUP($A141,'Season 13'!$AK$4:$CN$104,56,0),"0")</f>
        <v>0</v>
      </c>
      <c r="CS141" s="12" t="str">
        <f>IFERROR(VLOOKUP($A141,'Season 14'!$AK$4:$CN$104,55,0),"0")</f>
        <v>0</v>
      </c>
      <c r="CT141" s="12" t="str">
        <f>IFERROR(VLOOKUP($A141,'Season 14'!$AK$4:$CN$104,56,0),"0")</f>
        <v>0</v>
      </c>
      <c r="CU141" s="12" t="str">
        <f>IFERROR(VLOOKUP($A141,'Season 15'!$AK$4:$CN$104,55,0),"0")</f>
        <v>0</v>
      </c>
      <c r="CV141" s="12" t="str">
        <f>IFERROR(VLOOKUP($A141,'Season 15'!$AK$4:$CN$104,56,0),"0")</f>
        <v>0</v>
      </c>
    </row>
    <row r="142" spans="1:100" x14ac:dyDescent="0.25">
      <c r="A142" s="2" t="s">
        <v>35</v>
      </c>
      <c r="B142" s="516" t="str">
        <f>IFERROR(VLOOKUP('Data Totals'!A142,'Season 1'!AJ$4:CH$104,2,FALSE),IFERROR(VLOOKUP('Data Totals'!A142,'Season 2'!AK$4:CI$104,2,FALSE),IFERROR(VLOOKUP('Data Totals'!A142,'Season 3'!AK$4:CI$104,2,FALSE),IFERROR(VLOOKUP('Data Totals'!A142,'Season 4'!AK$4:CI$104,2,FALSE),IFERROR(VLOOKUP('Data Totals'!A142,'Season 5'!AK$4:CI$104,2,FALSE),IFERROR(VLOOKUP('Data Totals'!A142,'Season 6'!AK$4:CI$104,2,FALSE),IFERROR(VLOOKUP('Data Totals'!A142,'Season 7'!AK$4:CI$104,2,FALSE),IFERROR(VLOOKUP('Data Totals'!A142,'Season 8'!AK$4:CI$104,2,FALSE),IFERROR(VLOOKUP('Data Totals'!A142,'Season 9'!AK$4:CI$104,2,FALSE),IFERROR(VLOOKUP('Data Totals'!A142,'Season 10'!AK$4:CI$104,2,FALSE),IFERROR(VLOOKUP('Data Totals'!A142,'Season 11'!AK$4:CI$104,2,FALSE),IFERROR(VLOOKUP('Data Totals'!A142,'Season 12'!AK$4:CI$104,2,FALSE),IFERROR(VLOOKUP('Data Totals'!A142,'Season 13'!AK$4:CI$104,2,FALSE),IFERROR(VLOOKUP('Data Totals'!A142,'Season 14'!AK$4:CI$104,2,FALSE),IFERROR(VLOOKUP('Data Totals'!A142,'Season 15'!AK$4:CI$104,2,FALSE),"N/A")))))))))))))))</f>
        <v>N/A</v>
      </c>
      <c r="C142" s="517" t="str">
        <f>IFERROR(VLOOKUP('Data Totals'!A142,'Season 1'!AJ$4:CH$104,3,FALSE),IFERROR(VLOOKUP('Data Totals'!A142,'Season 2'!AK$4:CI$104,3,FALSE),IFERROR(VLOOKUP('Data Totals'!A142,'Season 3'!AK$4:CI$104,3,FALSE),IFERROR(VLOOKUP('Data Totals'!A142,'Season 4'!AK$4:CI$104,3,FALSE),IFERROR(VLOOKUP('Data Totals'!A142,'Season 5'!AK$4:CI$104,3,FALSE),IFERROR(VLOOKUP('Data Totals'!A142,'Season 6'!AK$4:CI$104,3,FALSE),IFERROR(VLOOKUP('Data Totals'!A142,'Season 7'!AK$4:CI$104,3,FALSE),IFERROR(VLOOKUP('Data Totals'!A142,'Season 8'!AK$4:CI$104,3,FALSE),IFERROR(VLOOKUP('Data Totals'!A142,'Season 9'!AK$4:CI$104,3,FALSE),IFERROR(VLOOKUP('Data Totals'!A142,'Season 10'!AK$4:CI$104,3,FALSE),IFERROR(VLOOKUP('Data Totals'!A142,'Season 11'!AK$4:CI$104,3,FALSE),IFERROR(VLOOKUP('Data Totals'!A142,'Season 12'!AK$4:CI$104,3,FALSE),IFERROR(VLOOKUP('Data Totals'!A142,'Season 13'!AK$4:CI$104,3,FALSE),IFERROR(VLOOKUP('Data Totals'!A142,'Season 14'!AK$4:CI$104,3,FALSE),IFERROR(VLOOKUP('Data Totals'!A142,'Season 15'!AK$4:CI$104,3,FALSE),"N/A")))))))))))))))</f>
        <v>N/A</v>
      </c>
      <c r="D142" s="517" t="str">
        <f>IFERROR(VLOOKUP('Data Totals'!A142,'Season 15'!AK$4:CI$104,4,FALSE),IFERROR(VLOOKUP('Data Totals'!A142,'Season 14'!AK$4:CI$104,4,FALSE),IFERROR(VLOOKUP('Data Totals'!A142,'Season 13'!AK$4:CI$104,4,FALSE),IFERROR(VLOOKUP('Data Totals'!A142,'Season 12'!AK$4:CI$104,4,FALSE),IFERROR(VLOOKUP('Data Totals'!A142,'Season 11'!AK$4:CI$104,4,FALSE),IFERROR(VLOOKUP('Data Totals'!A142,'Season 10'!AK$4:CI$104,4,FALSE),IFERROR(VLOOKUP('Data Totals'!A142,'Season 9'!AK$4:CI$104,4,FALSE),IFERROR(VLOOKUP('Data Totals'!A142,'Season 8'!AK$4:CI$104,4,FALSE),IFERROR(VLOOKUP('Data Totals'!A142,'Season 7'!AK$4:CI$104,4,FALSE),IFERROR(VLOOKUP('Data Totals'!A142,'Season 6'!AK$4:CI$104,4,FALSE),IFERROR(VLOOKUP('Data Totals'!A142,'Season 5'!AK$4:CI$104,4,FALSE),IFERROR(VLOOKUP('Data Totals'!A142,'Season 4'!AK$4:CI$104,4,FALSE),IFERROR(VLOOKUP('Data Totals'!A142,'Season 3'!AK$4:CI$104,4,FALSE),IFERROR(VLOOKUP('Data Totals'!A142,'Season 2'!AK$4:CI$104,4,FALSE),IFERROR(VLOOKUP('Data Totals'!A142,'Season 1'!AJ$4:CH$104,4,FALSE),"N/A")))))))))))))))</f>
        <v>N/A</v>
      </c>
      <c r="E142" s="517" t="e">
        <f t="shared" si="4"/>
        <v>#VALUE!</v>
      </c>
      <c r="F142" s="398">
        <f>SUM(IFERROR(VLOOKUP(A142,BI$3:BN$152,2,0),"0"),
IFERROR(VLOOKUP(A142,'Season 1'!AJ$4:CM$104,7,0),"0"),IFERROR(VLOOKUP(A142,'Season 2'!AK$4:CN$104,7,0),"0"),
IFERROR(VLOOKUP(A142,'Season 3'!AK$4:CN$104,7,0),"0"),IFERROR(VLOOKUP(A142,'Season 4'!AK$4:CN$104,7,0),"0"),
IFERROR(VLOOKUP(A142,'Season 5'!AK$4:CN$104,7,0),"0"),IFERROR(VLOOKUP(A142,'Season 6'!AK$4:CN$104,7,0),"0"),
IFERROR(VLOOKUP(A142,'Season 7'!AK$4:CN$104,7,0),"0"),IFERROR(VLOOKUP(A142,'Season 8'!AK$4:CN$104,7,0),"0"),
IFERROR(VLOOKUP(A142,'Season 9'!AK$4:CN$104,7,0),"0"),IFERROR(VLOOKUP(A142,'Season 10'!AK$4:CN$104,7,0),"0"),
IFERROR(VLOOKUP(A142,'Season 11'!AK$4:CN$104,7,0),"0"),IFERROR(VLOOKUP(A142,'Season 12'!AK$4:CN$104,7,0),"0"),
IFERROR(VLOOKUP(A142,'Season 13'!AK$4:CN$104,7,0),"0"),IFERROR(VLOOKUP(A142,'Season 14'!AK$4:CN$104,7,0),"0"),IFERROR(VLOOKUP(A142,'Season 15'!AK$4:CN$104,7,0),"0"),)</f>
        <v>0</v>
      </c>
      <c r="G142" s="398">
        <f>SUM(
IFERROR(VLOOKUP(A142,'Season 1'!AJ$4:CM$104,8,0),"0"),IFERROR(VLOOKUP(A142,'Season 2'!AK$4:CN$104,8,0),"0"),
IFERROR(VLOOKUP(A142,'Season 3'!AK$4:CN$104,8,0),"0"),IFERROR(VLOOKUP(A142,'Season 4'!AK$4:CN$104,8,0),"0"),
IFERROR(VLOOKUP(A142,'Season 5'!AK$4:CN$104,8,0),"0"),IFERROR(VLOOKUP(A142,'Season 6'!AK$4:CN$104,8,0),"0"),
IFERROR(VLOOKUP(A142,'Season 7'!AK$4:CN$104,8,0),"0"),IFERROR(VLOOKUP(A142,'Season 8'!AK$4:CN$104,8,0),"0"),
IFERROR(VLOOKUP(A142,'Season 9'!AK$4:CN$104,8,0),"0"),IFERROR(VLOOKUP(A142,'Season 10'!AK$4:CN$104,8,0),"0"),
IFERROR(VLOOKUP(A142,'Season 11'!AK$4:CN$104,8,0),"0"),IFERROR(VLOOKUP(A142,'Season 12'!AK$4:CN$104,8,0),"0"),
IFERROR(VLOOKUP(A142,'Season 13'!AK$4:CN$104,8,0),"0"),IFERROR(VLOOKUP(A142,'Season 14'!AK$4:CN$104,8,0),"0"),IFERROR(VLOOKUP(A142,'Season 15'!AK$4:CN$104,8,0),"0"),)</f>
        <v>0</v>
      </c>
      <c r="H142" s="329">
        <f>SUM(
IFERROR(VLOOKUP(A142,'Season 1'!AJ$4:CM$104,9,0),"0"),IFERROR(VLOOKUP(A142,'Season 2'!AK$4:CN$104,9,0),"0"),
IFERROR(VLOOKUP(A142,'Season 3'!AK$4:CN$104,9,0),"0"),IFERROR(VLOOKUP(A142,'Season 4'!AK$4:CN$104,9,0),"0"),
IFERROR(VLOOKUP(A142,'Season 5'!AK$4:CN$104,9,0),"0"),IFERROR(VLOOKUP(A142,'Season 6'!AK$4:CN$104,9,0),"0"),
IFERROR(VLOOKUP(A142,'Season 7'!AK$4:CN$104,9,0),"0"),IFERROR(VLOOKUP(A142,'Season 8'!AK$4:CN$104,9,0),"0"),
IFERROR(VLOOKUP(A142,'Season 9'!AK$4:CN$104,9,0),"0"),IFERROR(VLOOKUP(A142,'Season 10'!AK$4:CN$104,9,0),"0"),
IFERROR(VLOOKUP(A142,'Season 11'!AK$4:CN$104,9,0),"0"),IFERROR(VLOOKUP(A142,'Season 12'!AK$4:CN$104,9,0),"0"),
IFERROR(VLOOKUP(A142,'Season 13'!AK$4:CN$104,9,0),"0"),IFERROR(VLOOKUP(A142,'Season 14'!AK$4:CN$104,9,0),"0"),IFERROR(VLOOKUP(A142,'Season 15'!AK$4:CN$104,9,0),"0"),)</f>
        <v>0</v>
      </c>
      <c r="I142" s="518">
        <f>SUM(
IFERROR(VLOOKUP(A142,'Season 1'!AJ$4:CM$104,10,0),"0"),IFERROR(VLOOKUP(A142,'Season 2'!AK$4:CN$104,10,0),"0"),
IFERROR(VLOOKUP(A142,'Season 3'!AK$4:CN$104,10,0),"0"),IFERROR(VLOOKUP(A142,'Season 4'!AK$4:CN$104,10,0),"0"),
IFERROR(VLOOKUP(A142,'Season 5'!AK$4:CN$104,10,0),"0"),IFERROR(VLOOKUP(A142,'Season 6'!AK$4:CN$104,10,0),"0"),
IFERROR(VLOOKUP(A142,'Season 7'!AK$4:CN$104,10,0),"0"),IFERROR(VLOOKUP(A142,'Season 8'!AK$4:CN$104,10,0),"0"),
IFERROR(VLOOKUP(A142,'Season 9'!AK$4:CN$104,10,0),"0"),IFERROR(VLOOKUP(A142,'Season 10'!AK$4:CN$104,10,0),"0"),
IFERROR(VLOOKUP(A142,'Season 11'!AK$4:CN$104,10,0),"0"),IFERROR(VLOOKUP(A142,'Season 12'!AK$4:CN$104,10,0),"0"),
IFERROR(VLOOKUP(A142,'Season 13'!AK$4:CN$104,10,0),"0"),IFERROR(VLOOKUP(A142,'Season 14'!AK$4:CN$104,10,0),"0"),IFERROR(VLOOKUP(A142,'Season 15'!AK$4:CN$104,10,0),"0"),)</f>
        <v>0</v>
      </c>
      <c r="J142" s="21">
        <f>SUM(IFERROR(VLOOKUP(A142,BI$3:BN$152,3,0),"0"),
IFERROR(VLOOKUP(A142,'Season 1'!AJ$4:CM$104,11,0),"0"),IFERROR(VLOOKUP(A142,'Season 2'!AK$4:CN$104,11,0),"0"),
IFERROR(VLOOKUP(A142,'Season 3'!AK$4:CN$104,11,0),"0"),IFERROR(VLOOKUP(A142,'Season 4'!AK$4:CN$104,11,0),"0"),
IFERROR(VLOOKUP(A142,'Season 5'!AK$4:CN$104,11,0),"0"),IFERROR(VLOOKUP(A142,'Season 6'!AK$4:CN$104,11,0),"0"),
IFERROR(VLOOKUP(A142,'Season 7'!AK$4:CN$104,11,0),"0"),IFERROR(VLOOKUP(A142,'Season 8'!AK$4:CN$104,11,0),"0"),
IFERROR(VLOOKUP(A142,'Season 9'!AK$4:CN$104,11,0),"0"),IFERROR(VLOOKUP(A142,'Season 10'!AK$4:CN$104,11,0),"0"),
IFERROR(VLOOKUP(A142,'Season 11'!AK$4:CN$104,11,0),"0"),IFERROR(VLOOKUP(A142,'Season 12'!AK$4:CN$104,11,0),"0"),
IFERROR(VLOOKUP(A142,'Season 13'!AK$4:CN$104,11,0),"0"),IFERROR(VLOOKUP(A142,'Season 14'!AK$4:CN$104,11,0),"0"),IFERROR(VLOOKUP(A142,'Season 15'!AK$4:CN$104,11,0),"0"),)</f>
        <v>0</v>
      </c>
      <c r="K142" s="402">
        <f>SUM(IFERROR(VLOOKUP($A142,BI$3:BN$152,4,0),"0"),
IFERROR(VLOOKUP($A142,'Season 1'!AJ$4:CM$104,12,0),"0"),IFERROR(VLOOKUP($A142,'Season 2'!AK$4:CN$104,12,0),"0"),
IFERROR(VLOOKUP($A142,'Season 3'!AK$4:CN$104,12,0),"0"),IFERROR(VLOOKUP($A142,'Season 4'!AK$4:CN$104,12,0),"0"),
IFERROR(VLOOKUP($A142,'Season 5'!AK$4:CN$104,12,0),"0"),IFERROR(VLOOKUP($A142,'Season 6'!AK$4:CN$104,12,0),"0"),
IFERROR(VLOOKUP($A142,'Season 7'!AK$4:CN$104,12,0),"0"),IFERROR(VLOOKUP($A142,'Season 8'!AK$4:CN$104,12,0),"0"),
IFERROR(VLOOKUP($A142,'Season 9'!AK$4:CN$104,12,0),"0"),IFERROR(VLOOKUP($A142,'Season 10'!AK$4:CN$104,12,0),"0"),
IFERROR(VLOOKUP($A142,'Season 11'!AK$4:CN$104,12,0),"0"),IFERROR(VLOOKUP($A142,'Season 12'!AK$4:CN$104,12,0),"0"),
IFERROR(VLOOKUP($A142,'Season 13'!AK$4:CN$104,12,0),"0"),IFERROR(VLOOKUP($A142,'Season 14'!AK$4:CN$104,12,0),"0"),IFERROR(VLOOKUP(A142,'Season 15'!AK$4:CN$104,12,0),"0"),)</f>
        <v>0</v>
      </c>
      <c r="L142" s="403">
        <f>SUM(
IFERROR(VLOOKUP($A142,'Season 1'!AJ$4:CM$104,13,0),"0"),IFERROR(VLOOKUP($A142,'Season 2'!AK$4:CN$104,13,0),"0"),
IFERROR(VLOOKUP($A142,'Season 3'!AK$4:CN$104,13,0),"0"),IFERROR(VLOOKUP($A142,'Season 4'!AK$4:CN$104,13,0),"0"),
IFERROR(VLOOKUP($A142,'Season 5'!AK$4:CN$104,13,0),"0"),IFERROR(VLOOKUP($A142,'Season 6'!AK$4:CN$104,13,0),"0"),
IFERROR(VLOOKUP($A142,'Season 7'!AK$4:CN$104,13,0),"0"),IFERROR(VLOOKUP($A142,'Season 8'!AK$4:CN$104,13,0),"0"),
IFERROR(VLOOKUP($A142,'Season 9'!AK$4:CN$104,13,0),"0"),IFERROR(VLOOKUP($A142,'Season 10'!AK$4:CN$104,13,0),"0"),
IFERROR(VLOOKUP($A142,'Season 11'!AK$4:CN$104,13,0),"0"),IFERROR(VLOOKUP($A142,'Season 12'!AK$4:CN$104,13,0),"0"),
IFERROR(VLOOKUP($A142,'Season 13'!AK$4:CN$104,13,0),"0"),IFERROR(VLOOKUP($A142,'Season 14'!AK$4:CN$104,13,0),"0"),IFERROR(VLOOKUP(A142,'Season 15'!AK$4:CN$104,13,0),"0"),)</f>
        <v>0</v>
      </c>
      <c r="M142" s="398">
        <f>SUM(
IFERROR(VLOOKUP($A142,'Season 1'!AJ$4:CM$104,14,0),"0"),IFERROR(VLOOKUP($A142,'Season 2'!AK$4:CN$104,14,0),"0"),
IFERROR(VLOOKUP($A142,'Season 3'!AK$4:CN$104,14,0),"0"),IFERROR(VLOOKUP($A142,'Season 4'!AK$4:CN$104,14,0),"0"),
IFERROR(VLOOKUP($A142,'Season 5'!AK$4:CN$104,14,0),"0"),IFERROR(VLOOKUP($A142,'Season 6'!AK$4:CN$104,14,0),"0"),
IFERROR(VLOOKUP($A142,'Season 7'!AK$4:CN$104,14,0),"0"),IFERROR(VLOOKUP($A142,'Season 8'!AK$4:CN$104,14,0),"0"),
IFERROR(VLOOKUP($A142,'Season 9'!AK$4:CN$104,14,0),"0"),IFERROR(VLOOKUP($A142,'Season 10'!AK$4:CN$104,14,0),"0"),
IFERROR(VLOOKUP($A142,'Season 11'!AK$4:CN$104,14,0),"0"),IFERROR(VLOOKUP($A142,'Season 12'!AK$4:CN$104,14,0),"0"),
IFERROR(VLOOKUP($A142,'Season 13'!AK$4:CN$104,14,0),"0"),IFERROR(VLOOKUP($A142,'Season 14'!AK$4:CN$104,14,0),"0"),IFERROR(VLOOKUP(A142,'Season 15'!AK$4:CN$104,14,0),"0"),)</f>
        <v>0</v>
      </c>
      <c r="N142" s="518">
        <f>SUM(
IFERROR(VLOOKUP($A142,'Season 1'!AJ$4:CM$104,15,0),"0"),IFERROR(VLOOKUP($A142,'Season 2'!AK$4:CN$104,15,0),"0"),
IFERROR(VLOOKUP($A142,'Season 3'!AK$4:CN$104,15,0),"0"),IFERROR(VLOOKUP($A142,'Season 4'!AK$4:CN$104,15,0),"0"),
IFERROR(VLOOKUP($A142,'Season 5'!AK$4:CN$104,15,0),"0"),IFERROR(VLOOKUP($A142,'Season 6'!AK$4:CN$104,15,0),"0"),
IFERROR(VLOOKUP($A142,'Season 7'!AK$4:CN$104,15,0),"0"),IFERROR(VLOOKUP($A142,'Season 8'!AK$4:CN$104,15,0),"0"),
IFERROR(VLOOKUP($A142,'Season 9'!AK$4:CN$104,15,0),"0"),IFERROR(VLOOKUP($A142,'Season 10'!AK$4:CN$104,15,0),"0"),
IFERROR(VLOOKUP($A142,'Season 11'!AK$4:CN$104,15,0),"0"),IFERROR(VLOOKUP($A142,'Season 12'!AK$4:CN$104,15,0),"0"),
IFERROR(VLOOKUP($A142,'Season 13'!AK$4:CN$104,15,0),"0"),IFERROR(VLOOKUP($A142,'Season 14'!AK$4:CN$104,15,0),"0"),IFERROR(VLOOKUP(A142,'Season 15'!AK$4:CN$104,15,0),"0"),)</f>
        <v>0</v>
      </c>
      <c r="O142" s="21">
        <f>SUM(
IFERROR(VLOOKUP($A142,'Season 1'!AJ$4:CM$104,16,0),"0"),IFERROR(VLOOKUP($A142,'Season 2'!AK$4:CN$104,16,0),"0"),
IFERROR(VLOOKUP($A142,'Season 3'!AK$4:CN$104,16,0),"0"),IFERROR(VLOOKUP($A142,'Season 4'!AK$4:CN$104,16,0),"0"),
IFERROR(VLOOKUP($A142,'Season 5'!AK$4:CN$104,16,0),"0"),IFERROR(VLOOKUP($A142,'Season 6'!AK$4:CN$104,16,0),"0"),
IFERROR(VLOOKUP($A142,'Season 7'!AK$4:CN$104,16,0),"0"),IFERROR(VLOOKUP($A142,'Season 8'!AK$4:CN$104,16,0),"0"),
IFERROR(VLOOKUP($A142,'Season 9'!AK$4:CN$104,16,0),"0"),IFERROR(VLOOKUP($A142,'Season 10'!AK$4:CN$104,16,0),"0"),
IFERROR(VLOOKUP($A142,'Season 11'!AK$4:CN$104,16,0),"0"),IFERROR(VLOOKUP($A142,'Season 12'!AK$4:CN$104,16,0),"0"),
IFERROR(VLOOKUP($A142,'Season 13'!AK$4:CN$104,16,0),"0"),IFERROR(VLOOKUP($A142,'Season 14'!AK$4:CN$104,16,0),"0"),IFERROR(VLOOKUP(A142,'Season 15'!AK$4:CN$104,16,0),"0"),)</f>
        <v>0</v>
      </c>
      <c r="P142" s="402">
        <f>SUM(
IFERROR(VLOOKUP($A142,'Season 1'!AJ$4:CM$104,17,0),"0"),IFERROR(VLOOKUP($A142,'Season 2'!AK$4:CN$104,17,0),"0"),
IFERROR(VLOOKUP($A142,'Season 3'!AK$4:CN$104,17,0),"0"),IFERROR(VLOOKUP($A142,'Season 4'!AK$4:CN$104,17,0),"0"),
IFERROR(VLOOKUP($A142,'Season 5'!AK$4:CN$104,17,0),"0"),IFERROR(VLOOKUP($A142,'Season 6'!AK$4:CN$104,17,0),"0"),
IFERROR(VLOOKUP($A142,'Season 7'!AK$4:CN$104,17,0),"0"),IFERROR(VLOOKUP($A142,'Season 8'!AK$4:CN$104,17,0),"0"),
IFERROR(VLOOKUP($A142,'Season 9'!AK$4:CN$104,17,0),"0"),IFERROR(VLOOKUP($A142,'Season 10'!AK$4:CN$104,17,0),"0"),
IFERROR(VLOOKUP($A142,'Season 11'!AK$4:CN$104,17,0),"0"),IFERROR(VLOOKUP($A142,'Season 12'!AK$4:CN$104,17,0),"0"),
IFERROR(VLOOKUP($A142,'Season 13'!AK$4:CN$104,17,0),"0"),IFERROR(VLOOKUP($A142,'Season 14'!AK$4:CN$104,17,0),"0"),IFERROR(VLOOKUP(A142,'Season 15'!AK$4:CN$104,17,0),"0"),)</f>
        <v>0</v>
      </c>
      <c r="Q142" s="403">
        <f>SUM(
IFERROR(VLOOKUP($A142,'Season 1'!AJ$4:CM$104,18,0),"0"),IFERROR(VLOOKUP($A142,'Season 2'!AK$4:CN$104,18,0),"0"),
IFERROR(VLOOKUP($A142,'Season 3'!AK$4:CN$104,18,0),"0"),IFERROR(VLOOKUP($A142,'Season 4'!AK$4:CN$104,18,0),"0"),
IFERROR(VLOOKUP($A142,'Season 5'!AK$4:CN$104,18,0),"0"),IFERROR(VLOOKUP($A142,'Season 6'!AK$4:CN$104,18,0),"0"),
IFERROR(VLOOKUP($A142,'Season 7'!AK$4:CN$104,18,0),"0"),IFERROR(VLOOKUP($A142,'Season 8'!AK$4:CN$104,18,0),"0"),
IFERROR(VLOOKUP($A142,'Season 9'!AK$4:CN$104,18,0),"0"),IFERROR(VLOOKUP($A142,'Season 10'!AK$4:CN$104,18,0),"0"),
IFERROR(VLOOKUP($A142,'Season 11'!AK$4:CN$104,18,0),"0"),IFERROR(VLOOKUP($A142,'Season 12'!AK$4:CN$104,18,0),"0"),
IFERROR(VLOOKUP($A142,'Season 13'!AK$4:CN$104,18,0),"0"),IFERROR(VLOOKUP($A142,'Season 14'!AK$4:CN$104,18,0),"0"),IFERROR(VLOOKUP(A142,'Season 15'!AK$4:CN$104,18,0),"0"),)</f>
        <v>0</v>
      </c>
      <c r="R142" s="398">
        <f>SUM(
IFERROR(VLOOKUP($A142,'Season 1'!AJ$4:CM$104,19,0),"0"),IFERROR(VLOOKUP($A142,'Season 2'!AK$4:CN$104,19,0),"0"),
IFERROR(VLOOKUP($A142,'Season 3'!AK$4:CN$104,19,0),"0"),IFERROR(VLOOKUP($A142,'Season 4'!AK$4:CN$104,19,0),"0"),
IFERROR(VLOOKUP($A142,'Season 5'!AK$4:CN$104,19,0),"0"),IFERROR(VLOOKUP($A142,'Season 6'!AK$4:CN$104,19,0),"0"),
IFERROR(VLOOKUP($A142,'Season 7'!AK$4:CN$104,19,0),"0"),IFERROR(VLOOKUP($A142,'Season 8'!AK$4:CN$104,19,0),"0"),
IFERROR(VLOOKUP($A142,'Season 9'!AK$4:CN$104,19,0),"0"),IFERROR(VLOOKUP($A142,'Season 10'!AK$4:CN$104,19,0),"0"),
IFERROR(VLOOKUP($A142,'Season 11'!AK$4:CN$104,19,0),"0"),IFERROR(VLOOKUP($A142,'Season 12'!AK$4:CN$104,19,0),"0"),
IFERROR(VLOOKUP($A142,'Season 13'!AK$4:CN$104,19,0),"0"),IFERROR(VLOOKUP($A142,'Season 14'!AK$4:CN$104,19,0),"0"),IFERROR(VLOOKUP(A142,'Season 15'!AK$4:CN$104,19,0),"0"),)</f>
        <v>0</v>
      </c>
      <c r="S142" s="518">
        <f>SUM(
IFERROR(VLOOKUP($A142,'Season 1'!AJ$4:CM$104,20,0),"0"),IFERROR(VLOOKUP($A142,'Season 2'!AK$4:CN$104,20,0),"0"),
IFERROR(VLOOKUP($A142,'Season 3'!AK$4:CN$104,20,0),"0"),IFERROR(VLOOKUP($A142,'Season 4'!AK$4:CN$104,20,0),"0"),
IFERROR(VLOOKUP($A142,'Season 5'!AK$4:CN$104,20,0),"0"),IFERROR(VLOOKUP($A142,'Season 6'!AK$4:CN$104,20,0),"0"),
IFERROR(VLOOKUP($A142,'Season 7'!AK$4:CN$104,20,0),"0"),IFERROR(VLOOKUP($A142,'Season 8'!AK$4:CN$104,20,0),"0"),
IFERROR(VLOOKUP($A142,'Season 9'!AK$4:CN$104,20,0),"0"),IFERROR(VLOOKUP($A142,'Season 10'!AK$4:CN$104,20,0),"0"),
IFERROR(VLOOKUP($A142,'Season 11'!AK$4:CN$104,20,0),"0"),IFERROR(VLOOKUP($A142,'Season 12'!AK$4:CN$104,20,0),"0"),
IFERROR(VLOOKUP($A142,'Season 13'!AK$4:CN$104,20,0),"0"),IFERROR(VLOOKUP($A142,'Season 14'!AK$4:CN$104,20,0),"0"),IFERROR(VLOOKUP(A142,'Season 15'!AK$4:CN$104,20,0),"0"),)</f>
        <v>0</v>
      </c>
      <c r="T142" s="21">
        <f>SUM(
IFERROR(VLOOKUP($A142,'Season 1'!AJ$4:CM$104,21,0),"0"),IFERROR(VLOOKUP($A142,'Season 2'!AK$4:CN$104,21,0),"0"),
IFERROR(VLOOKUP($A142,'Season 3'!AK$4:CN$104,21,0),"0"),IFERROR(VLOOKUP($A142,'Season 4'!AK$4:CN$104,21,0),"0"),
IFERROR(VLOOKUP($A142,'Season 5'!AK$4:CN$104,21,0),"0"),IFERROR(VLOOKUP($A142,'Season 6'!AK$4:CN$104,21,0),"0"),
IFERROR(VLOOKUP($A142,'Season 7'!AK$4:CN$104,21,0),"0"),IFERROR(VLOOKUP($A142,'Season 8'!AK$4:CN$104,21,0),"0"),
IFERROR(VLOOKUP($A142,'Season 9'!AK$4:CN$104,21,0),"0"),IFERROR(VLOOKUP($A142,'Season 10'!AK$4:CN$104,21,0),"0"),
IFERROR(VLOOKUP($A142,'Season 11'!AK$4:CN$104,21,0),"0"),IFERROR(VLOOKUP($A142,'Season 12'!AK$4:CN$104,21,0),"0"),
IFERROR(VLOOKUP($A142,'Season 13'!AK$4:CN$104,21,0),"0"),IFERROR(VLOOKUP($A142,'Season 14'!AK$4:CN$104,21,0),"0"),IFERROR(VLOOKUP(A142,'Season 15'!AK$4:CN$104,21,0),"0"),)</f>
        <v>0</v>
      </c>
      <c r="U142" s="402">
        <f>SUM(
IFERROR(VLOOKUP($A142,'Season 1'!AJ$4:CM$104,22,0),"0"),IFERROR(VLOOKUP($A142,'Season 2'!AK$4:CN$104,22,0),"0"),
IFERROR(VLOOKUP($A142,'Season 3'!AK$4:CN$104,22,0),"0"),IFERROR(VLOOKUP($A142,'Season 4'!AK$4:CN$104,22,0),"0"),
IFERROR(VLOOKUP($A142,'Season 5'!AK$4:CN$104,22,0),"0"),IFERROR(VLOOKUP($A142,'Season 6'!AK$4:CN$104,22,0),"0"),
IFERROR(VLOOKUP($A142,'Season 7'!AK$4:CN$104,22,0),"0"),IFERROR(VLOOKUP($A142,'Season 8'!AK$4:CN$104,22,0),"0"),
IFERROR(VLOOKUP($A142,'Season 9'!AK$4:CN$104,22,0),"0"),IFERROR(VLOOKUP($A142,'Season 10'!AK$4:CN$104,22,0),"0"),
IFERROR(VLOOKUP($A142,'Season 11'!AK$4:CN$104,22,0),"0"),IFERROR(VLOOKUP($A142,'Season 12'!AK$4:CN$104,22,0),"0"),
IFERROR(VLOOKUP($A142,'Season 13'!AK$4:CN$104,22,0),"0"),IFERROR(VLOOKUP($A142,'Season 14'!AK$4:CN$104,22,0),"0"),IFERROR(VLOOKUP(A142,'Season 15'!AK$4:CN$104,22,0),"0"),)</f>
        <v>0</v>
      </c>
      <c r="V142" s="403">
        <f>SUM(
IFERROR(VLOOKUP($A142,'Season 1'!AJ$4:CM$104,23,0),"0"),IFERROR(VLOOKUP($A142,'Season 2'!AK$4:CN$104,23,0),"0"),
IFERROR(VLOOKUP($A142,'Season 3'!AK$4:CN$104,23,0),"0"),IFERROR(VLOOKUP($A142,'Season 4'!AK$4:CN$104,23,0),"0"),
IFERROR(VLOOKUP($A142,'Season 5'!AK$4:CN$104,23,0),"0"),IFERROR(VLOOKUP($A142,'Season 6'!AK$4:CN$104,23,0),"0"),
IFERROR(VLOOKUP($A142,'Season 7'!AK$4:CN$104,23,0),"0"),IFERROR(VLOOKUP($A142,'Season 8'!AK$4:CN$104,23,0),"0"),
IFERROR(VLOOKUP($A142,'Season 9'!AK$4:CN$104,23,0),"0"),IFERROR(VLOOKUP($A142,'Season 10'!AK$4:CN$104,23,0),"0"),
IFERROR(VLOOKUP($A142,'Season 11'!AK$4:CN$104,23,0),"0"),IFERROR(VLOOKUP($A142,'Season 12'!AK$4:CN$104,23,0),"0"),
IFERROR(VLOOKUP($A142,'Season 13'!AK$4:CN$104,23,0),"0"),IFERROR(VLOOKUP($A142,'Season 14'!AK$4:CN$104,23,0),"0"),IFERROR(VLOOKUP($A142,'Season 15'!AK$4:CN$104,23,0),"0"),)</f>
        <v>0</v>
      </c>
      <c r="W142" s="398">
        <f>SUM(
IFERROR(VLOOKUP($A142,'Season 1'!AJ$4:CM$104,24,0),"0"),IFERROR(VLOOKUP($A142,'Season 2'!AK$4:CN$104,24,0),"0"),
IFERROR(VLOOKUP($A142,'Season 3'!AK$4:CN$104,24,0),"0"),IFERROR(VLOOKUP($A142,'Season 4'!AK$4:CN$104,24,0),"0"),
IFERROR(VLOOKUP($A142,'Season 5'!AK$4:CN$104,24,0),"0"),IFERROR(VLOOKUP($A142,'Season 6'!AK$4:CN$104,24,0),"0"),
IFERROR(VLOOKUP($A142,'Season 7'!AK$4:CN$104,24,0),"0"),IFERROR(VLOOKUP($A142,'Season 8'!AK$4:CN$104,24,0),"0"),
IFERROR(VLOOKUP($A142,'Season 9'!AK$4:CN$104,24,0),"0"),IFERROR(VLOOKUP($A142,'Season 10'!AK$4:CN$104,24,0),"0"),
IFERROR(VLOOKUP($A142,'Season 11'!AK$4:CN$104,24,0),"0"),IFERROR(VLOOKUP($A142,'Season 12'!AK$4:CN$104,24,0),"0"),
IFERROR(VLOOKUP($A142,'Season 13'!AK$4:CN$104,24,0),"0"),IFERROR(VLOOKUP($A142,'Season 14'!AK$4:CN$104,24,0),"0"),IFERROR(VLOOKUP($A142,'Season 15'!AK$4:CN$104,24,0),"0"),)</f>
        <v>0</v>
      </c>
      <c r="X142" s="518">
        <f>SUM(
IFERROR(VLOOKUP($A142,'Season 1'!AJ$4:CM$104,25,0),"0"),IFERROR(VLOOKUP($A142,'Season 2'!AK$4:CN$104,25,0),"0"),
IFERROR(VLOOKUP($A142,'Season 3'!AK$4:CN$104,25,0),"0"),IFERROR(VLOOKUP($A142,'Season 4'!AK$4:CN$104,25,0),"0"),
IFERROR(VLOOKUP($A142,'Season 5'!AK$4:CN$104,25,0),"0"),IFERROR(VLOOKUP($A142,'Season 6'!AK$4:CN$104,25,0),"0"),
IFERROR(VLOOKUP($A142,'Season 7'!AK$4:CN$104,25,0),"0"),IFERROR(VLOOKUP($A142,'Season 8'!AK$4:CN$104,25,0),"0"),
IFERROR(VLOOKUP($A142,'Season 9'!AK$4:CN$104,25,0),"0"),IFERROR(VLOOKUP($A142,'Season 10'!AK$4:CN$104,25,0),"0"),
IFERROR(VLOOKUP($A142,'Season 11'!AK$4:CN$104,25,0),"0"),IFERROR(VLOOKUP($A142,'Season 12'!AK$4:CN$104,25,0),"0"),
IFERROR(VLOOKUP($A142,'Season 13'!AK$4:CN$104,25,0),"0"),IFERROR(VLOOKUP($A142,'Season 14'!AK$4:CN$104,25,0),"0"),IFERROR(VLOOKUP($A142,'Season 15'!AK$4:CN$104,25,0),"0"),)</f>
        <v>0</v>
      </c>
      <c r="Y142" s="21">
        <f>SUM(
IFERROR(VLOOKUP($A142,'Season 1'!AJ$4:CM$104,26,0),"0"),IFERROR(VLOOKUP($A142,'Season 2'!AK$4:CN$104,26,0),"0"),
IFERROR(VLOOKUP($A142,'Season 3'!AK$4:CN$104,26,0),"0"),IFERROR(VLOOKUP($A142,'Season 4'!AK$4:CN$104,26,0),"0"),
IFERROR(VLOOKUP($A142,'Season 5'!AK$4:CN$104,26,0),"0"),IFERROR(VLOOKUP($A142,'Season 6'!AK$4:CN$104,26,0),"0"),
IFERROR(VLOOKUP($A142,'Season 7'!AK$4:CN$104,26,0),"0"),IFERROR(VLOOKUP($A142,'Season 8'!AK$4:CN$104,26,0),"0"),
IFERROR(VLOOKUP($A142,'Season 9'!AK$4:CN$104,26,0),"0"),IFERROR(VLOOKUP($A142,'Season 10'!AK$4:CN$104,26,0),"0"),
IFERROR(VLOOKUP($A142,'Season 11'!AK$4:CN$104,26,0),"0"),IFERROR(VLOOKUP($A142,'Season 12'!AK$4:CN$104,26,0),"0"),
IFERROR(VLOOKUP($A142,'Season 13'!AK$4:CN$104,26,0),"0"),IFERROR(VLOOKUP($A142,'Season 14'!AK$4:CN$104,26,0),"0"),IFERROR(VLOOKUP($A142,'Season 15'!AK$4:CN$104,26,0),"0"),)</f>
        <v>0</v>
      </c>
      <c r="Z142" s="402">
        <f>SUM(
IFERROR(VLOOKUP($A142,'Season 1'!AJ$4:CM$104,27,0),"0"),IFERROR(VLOOKUP($A142,'Season 2'!AK$4:CN$104,27,0),"0"),
IFERROR(VLOOKUP($A142,'Season 3'!AK$4:CN$104,27,0),"0"),IFERROR(VLOOKUP($A142,'Season 4'!AK$4:CN$104,27,0),"0"),
IFERROR(VLOOKUP($A142,'Season 5'!AK$4:CN$104,27,0),"0"),IFERROR(VLOOKUP($A142,'Season 6'!AK$4:CN$104,27,0),"0"),
IFERROR(VLOOKUP($A142,'Season 7'!AK$4:CN$104,27,0),"0"),IFERROR(VLOOKUP($A142,'Season 8'!AK$4:CN$104,27,0),"0"),
IFERROR(VLOOKUP($A142,'Season 9'!AK$4:CN$104,27,0),"0"),IFERROR(VLOOKUP($A142,'Season 10'!AK$4:CN$104,27,0),"0"),
IFERROR(VLOOKUP($A142,'Season 11'!AK$4:CN$104,27,0),"0"),IFERROR(VLOOKUP($A142,'Season 12'!AK$4:CN$104,27,0),"0"),
IFERROR(VLOOKUP($A142,'Season 13'!AK$4:CN$104,27,0),"0"),IFERROR(VLOOKUP($A142,'Season 14'!AK$4:CN$104,27,0),"0"),IFERROR(VLOOKUP($A142,'Season 15'!AK$4:CN$104,27,0),"0"),)</f>
        <v>0</v>
      </c>
      <c r="AA142" s="403">
        <f>SUM(
IFERROR(VLOOKUP($A142,'Season 1'!AJ$4:CM$104,28,0),"0"),IFERROR(VLOOKUP($A142,'Season 2'!AK$4:CN$104,28,0),"0"),
IFERROR(VLOOKUP($A142,'Season 3'!AK$4:CN$104,28,0),"0"),IFERROR(VLOOKUP($A142,'Season 4'!AK$4:CN$104,28,0),"0"),
IFERROR(VLOOKUP($A142,'Season 5'!AK$4:CN$104,28,0),"0"),IFERROR(VLOOKUP($A142,'Season 6'!AK$4:CN$104,28,0),"0"),
IFERROR(VLOOKUP($A142,'Season 7'!AK$4:CN$104,28,0),"0"),IFERROR(VLOOKUP($A142,'Season 8'!AK$4:CN$104,28,0),"0"),
IFERROR(VLOOKUP($A142,'Season 9'!AK$4:CN$104,28,0),"0"),IFERROR(VLOOKUP($A142,'Season 10'!AK$4:CN$104,28,0),"0"),
IFERROR(VLOOKUP($A142,'Season 11'!AK$4:CN$104,28,0),"0"),IFERROR(VLOOKUP($A142,'Season 12'!AK$4:CN$104,28,0),"0"),
IFERROR(VLOOKUP($A142,'Season 13'!AK$4:CN$104,28,0),"0"),IFERROR(VLOOKUP($A142,'Season 14'!AK$4:CN$104,28,0),"0"),IFERROR(VLOOKUP($A142,'Season 15'!AK$4:CN$104,28,0),"0"),)</f>
        <v>0</v>
      </c>
      <c r="AB142" s="398">
        <f>SUM(
IFERROR(VLOOKUP($A142,'Season 1'!AJ$4:CM$104,29,0),"0"),IFERROR(VLOOKUP($A142,'Season 2'!AK$4:CN$104,29,0),"0"),
IFERROR(VLOOKUP($A142,'Season 3'!AK$4:CN$104,29,0),"0"),IFERROR(VLOOKUP($A142,'Season 4'!AK$4:CN$104,29,0),"0"),
IFERROR(VLOOKUP($A142,'Season 5'!AK$4:CN$104,29,0),"0"),IFERROR(VLOOKUP($A142,'Season 6'!AK$4:CN$104,29,0),"0"),
IFERROR(VLOOKUP($A142,'Season 7'!AK$4:CN$104,29,0),"0"),IFERROR(VLOOKUP($A142,'Season 8'!AK$4:CN$104,29,0),"0"),
IFERROR(VLOOKUP($A142,'Season 9'!AK$4:CN$104,29,0),"0"),IFERROR(VLOOKUP($A142,'Season 10'!AK$4:CN$104,29,0),"0"),
IFERROR(VLOOKUP($A142,'Season 11'!AK$4:CN$104,29,0),"0"),IFERROR(VLOOKUP($A142,'Season 12'!AK$4:CN$104,29,0),"0"),
IFERROR(VLOOKUP($A142,'Season 13'!AK$4:CN$104,29,0),"0"),IFERROR(VLOOKUP($A142,'Season 14'!AK$4:CN$104,29,0),"0"),IFERROR(VLOOKUP($A142,'Season 15'!AK$4:CN$104,29,0),"0"),)</f>
        <v>0</v>
      </c>
      <c r="AC142" s="518">
        <f>SUM(
IFERROR(VLOOKUP($A142,'Season 1'!AJ$4:CM$104,30,0),"0"),IFERROR(VLOOKUP($A142,'Season 2'!AK$4:CN$104,30,0),"0"),
IFERROR(VLOOKUP($A142,'Season 3'!AK$4:CN$104,30,0),"0"),IFERROR(VLOOKUP($A142,'Season 4'!AK$4:CN$104,30,0),"0"),
IFERROR(VLOOKUP($A142,'Season 5'!AK$4:CN$104,30,0),"0"),IFERROR(VLOOKUP($A142,'Season 6'!AK$4:CN$104,30,0),"0"),
IFERROR(VLOOKUP($A142,'Season 7'!AK$4:CN$104,30,0),"0"),IFERROR(VLOOKUP($A142,'Season 8'!AK$4:CN$104,30,0),"0"),
IFERROR(VLOOKUP($A142,'Season 9'!AK$4:CN$104,30,0),"0"),IFERROR(VLOOKUP($A142,'Season 10'!AK$4:CN$104,30,0),"0"),
IFERROR(VLOOKUP($A142,'Season 11'!AK$4:CN$104,30,0),"0"),IFERROR(VLOOKUP($A142,'Season 12'!AK$4:CN$104,30,0),"0"),
IFERROR(VLOOKUP($A142,'Season 13'!AK$4:CN$104,30,0),"0"),IFERROR(VLOOKUP($A142,'Season 14'!AK$4:CN$104,30,0),"0"),IFERROR(VLOOKUP($A142,'Season 15'!AK$4:CN$104,30,0),"0"),)</f>
        <v>0</v>
      </c>
      <c r="AD142" s="21">
        <f>SUM(
IFERROR(VLOOKUP($A142,'Season 1'!AJ$4:CM$104,31,0),"0"),IFERROR(VLOOKUP($A142,'Season 2'!AK$4:CN$104,31,0),"0"),
IFERROR(VLOOKUP($A142,'Season 3'!AK$4:CN$104,31,0),"0"),IFERROR(VLOOKUP($A142,'Season 4'!AK$4:CN$104,31,0),"0"),
IFERROR(VLOOKUP($A142,'Season 5'!AK$4:CN$104,31,0),"0"),IFERROR(VLOOKUP($A142,'Season 6'!AK$4:CN$104,31,0),"0"),
IFERROR(VLOOKUP($A142,'Season 7'!AK$4:CN$104,31,0),"0"),IFERROR(VLOOKUP($A142,'Season 8'!AK$4:CN$104,31,0),"0"),
IFERROR(VLOOKUP($A142,'Season 9'!AK$4:CN$104,31,0),"0"),IFERROR(VLOOKUP($A142,'Season 10'!AK$4:CN$104,31,0),"0"),
IFERROR(VLOOKUP($A142,'Season 11'!AK$4:CN$104,31,0),"0"),IFERROR(VLOOKUP($A142,'Season 12'!AK$4:CN$104,31,0),"0"),
IFERROR(VLOOKUP($A142,'Season 13'!AK$4:CN$104,31,0),"0"),IFERROR(VLOOKUP($A142,'Season 14'!AK$4:CN$104,31,0),"0"),IFERROR(VLOOKUP($A142,'Season 15'!AK$4:CN$104,31,0),"0"),)</f>
        <v>0</v>
      </c>
      <c r="AE142" s="402">
        <f>SUM(
IFERROR(VLOOKUP($A142,'Season 1'!AJ$4:CM$104,32,0),"0"),IFERROR(VLOOKUP($A142,'Season 2'!AK$4:CN$104,32,0),"0"),
IFERROR(VLOOKUP($A142,'Season 3'!AK$4:CN$104,32,0),"0"),IFERROR(VLOOKUP($A142,'Season 4'!AK$4:CN$104,32,0),"0"),
IFERROR(VLOOKUP($A142,'Season 5'!AK$4:CN$104,32,0),"0"),IFERROR(VLOOKUP($A142,'Season 6'!AK$4:CN$104,32,0),"0"),
IFERROR(VLOOKUP($A142,'Season 7'!AK$4:CN$104,32,0),"0"),IFERROR(VLOOKUP($A142,'Season 8'!AK$4:CN$104,32,0),"0"),
IFERROR(VLOOKUP($A142,'Season 9'!AK$4:CN$104,32,0),"0"),IFERROR(VLOOKUP($A142,'Season 10'!AK$4:CN$104,32,0),"0"),
IFERROR(VLOOKUP($A142,'Season 11'!AK$4:CN$104,32,0),"0"),IFERROR(VLOOKUP($A142,'Season 12'!AK$4:CN$104,32,0),"0"),
IFERROR(VLOOKUP($A142,'Season 13'!AK$4:CN$104,32,0),"0"),IFERROR(VLOOKUP($A142,'Season 14'!AK$4:CN$104,32,0),"0"),IFERROR(VLOOKUP($A142,'Season 15'!AK$4:CN$104,32,0),"0"),)</f>
        <v>0</v>
      </c>
      <c r="AF142" s="403">
        <f>SUM(IFERROR(VLOOKUP($A142,'Season 2'!AK$4:CN$104,33,0),"0"),
IFERROR(VLOOKUP($A142,'Season 3'!AK$4:CN$104,33,0),"0"),IFERROR(VLOOKUP($A142,'Season 4'!AK$4:CN$104,33,0),"0"),
IFERROR(VLOOKUP($A142,'Season 5'!AK$4:CN$104,33,0),"0"),IFERROR(VLOOKUP($A142,'Season 6'!AK$4:CN$104,33,0),"0"),
IFERROR(VLOOKUP($A142,'Season 7'!AK$4:CN$104,33,0),"0"),IFERROR(VLOOKUP($A142,'Season 8'!AK$4:CN$104,33,0),"0"),
IFERROR(VLOOKUP($A142,'Season 9'!AK$4:CN$104,33,0),"0"),IFERROR(VLOOKUP($A142,'Season 10'!AK$4:CN$104,33,0),"0"),
IFERROR(VLOOKUP($A142,'Season 11'!AK$4:CN$104,33,0),"0"),IFERROR(VLOOKUP($A142,'Season 12'!AK$4:CN$104,33,0),"0"),
IFERROR(VLOOKUP($A142,'Season 13'!AK$4:CN$104,33,0),"0"),IFERROR(VLOOKUP($A142,'Season 14'!AK$4:CN$104,33,0),"0"),IFERROR(VLOOKUP($A142,'Season 15'!AK$4:CN$104,33,0),"0"),)</f>
        <v>0</v>
      </c>
      <c r="AG142" s="398">
        <f>SUM(IFERROR(VLOOKUP($A142,'Season 2'!AK$4:CN$104,34,0),"0"),
IFERROR(VLOOKUP($A142,'Season 3'!AK$4:CN$104,34,0),"0"),IFERROR(VLOOKUP($A142,'Season 4'!AK$4:CN$104,34,0),"0"),
IFERROR(VLOOKUP($A142,'Season 5'!AK$4:CN$104,34,0),"0"),IFERROR(VLOOKUP($A142,'Season 6'!AK$4:CN$104,34,0),"0"),
IFERROR(VLOOKUP($A142,'Season 7'!AK$4:CN$104,34,0),"0"),IFERROR(VLOOKUP($A142,'Season 8'!AK$4:CN$104,34,0),"0"),
IFERROR(VLOOKUP($A142,'Season 9'!AK$4:CN$104,34,0),"0"),IFERROR(VLOOKUP($A142,'Season 10'!AK$4:CN$104,34,0),"0"),
IFERROR(VLOOKUP($A142,'Season 11'!AK$4:CN$104,34,0),"0"),IFERROR(VLOOKUP($A142,'Season 12'!AK$4:CN$104,34,0),"0"),
IFERROR(VLOOKUP($A142,'Season 13'!AK$4:CN$104,34,0),"0"),IFERROR(VLOOKUP($A142,'Season 14'!AK$4:CN$104,34,0),"0"),IFERROR(VLOOKUP($A142,'Season 15'!AK$4:CN$104,34,0),"0"),)</f>
        <v>0</v>
      </c>
      <c r="AH142" s="518">
        <f>SUM(IFERROR(VLOOKUP($A142,'Season 2'!AK$4:CN$104,35,0),"0"),
IFERROR(VLOOKUP($A142,'Season 3'!AK$4:CN$104,35,0),"0"),IFERROR(VLOOKUP($A142,'Season 4'!AK$4:CN$104,35,0),"0"),
IFERROR(VLOOKUP($A142,'Season 5'!AK$4:CN$104,35,0),"0"),IFERROR(VLOOKUP($A142,'Season 6'!AK$4:CN$104,35,0),"0"),
IFERROR(VLOOKUP($A142,'Season 7'!AK$4:CN$104,35,0),"0"),IFERROR(VLOOKUP($A142,'Season 8'!AK$4:CN$104,35,0),"0"),
IFERROR(VLOOKUP($A142,'Season 9'!AK$4:CN$104,35,0),"0"),IFERROR(VLOOKUP($A142,'Season 10'!AK$4:CN$104,35,0),"0"),
IFERROR(VLOOKUP($A142,'Season 11'!AK$4:CN$104,35,0),"0"),IFERROR(VLOOKUP($A142,'Season 12'!AK$4:CN$104,35,0),"0"),
IFERROR(VLOOKUP($A142,'Season 13'!AK$4:CN$104,35,0),"0"),IFERROR(VLOOKUP($A142,'Season 14'!AK$4:CN$104,35,0),"0"),IFERROR(VLOOKUP($A142,'Season 15'!AK$4:CN$104,35,0),"0"),)</f>
        <v>0</v>
      </c>
      <c r="AI142" s="21">
        <f>SUM(IFERROR(VLOOKUP($A142,'Season 2'!AK$4:CN$104,36,0),"0"),
IFERROR(VLOOKUP($A142,'Season 3'!AK$4:CN$104,36,0),"0"),IFERROR(VLOOKUP($A142,'Season 4'!AK$4:CN$104,36,0),"0"),
IFERROR(VLOOKUP($A142,'Season 5'!AK$4:CN$104,36,0),"0"),IFERROR(VLOOKUP($A142,'Season 6'!AK$4:CN$104,36,0),"0"),
IFERROR(VLOOKUP($A142,'Season 7'!AK$4:CN$104,36,0),"0"),IFERROR(VLOOKUP($A142,'Season 8'!AK$4:CN$104,36,0),"0"),
IFERROR(VLOOKUP($A142,'Season 9'!AK$4:CN$104,36,0),"0"),IFERROR(VLOOKUP($A142,'Season 10'!AK$4:CN$104,36,0),"0"),
IFERROR(VLOOKUP($A142,'Season 11'!AK$4:CN$104,36,0),"0"),IFERROR(VLOOKUP($A142,'Season 12'!AK$4:CN$104,36,0),"0"),
IFERROR(VLOOKUP($A142,'Season 13'!AK$4:CN$104,36,0),"0"),IFERROR(VLOOKUP($A142,'Season 14'!AK$4:CN$104,36,0),"0"),IFERROR(VLOOKUP($A142,'Season 15'!AK$4:CN$104,36,0),"0"),)</f>
        <v>0</v>
      </c>
      <c r="AJ142" s="402">
        <f>SUM(IFERROR(VLOOKUP($A142,'Season 2'!AK$4:CN$104,37,0),"0"),
IFERROR(VLOOKUP($A142,'Season 3'!AK$4:CN$104,37,0),"0"),IFERROR(VLOOKUP($A142,'Season 4'!AK$4:CN$104,37,0),"0"),
IFERROR(VLOOKUP($A142,'Season 5'!AK$4:CN$104,37,0),"0"),IFERROR(VLOOKUP($A142,'Season 6'!AK$4:CN$104,37,0),"0"),
IFERROR(VLOOKUP($A142,'Season 7'!AK$4:CN$104,37,0),"0"),IFERROR(VLOOKUP($A142,'Season 8'!AK$4:CN$104,37,0),"0"),
IFERROR(VLOOKUP($A142,'Season 9'!AK$4:CN$104,37,0),"0"),IFERROR(VLOOKUP($A142,'Season 10'!AK$4:CN$104,37,0),"0"),
IFERROR(VLOOKUP($A142,'Season 11'!AK$4:CN$104,37,0),"0"),IFERROR(VLOOKUP($A142,'Season 12'!AK$4:CN$104,37,0),"0"),
IFERROR(VLOOKUP($A142,'Season 13'!AK$4:CN$104,37,0),"0"),IFERROR(VLOOKUP($A142,'Season 14'!AK$4:CN$104,37,0),"0"),IFERROR(VLOOKUP($A142,'Season 15'!AK$4:CN$104,37,0),"0"),)</f>
        <v>0</v>
      </c>
      <c r="AK142" s="403">
        <f>SUM(IFERROR(VLOOKUP($A142,'Season 1'!AJ$4:CM$104,33,0),"0"),IFERROR(VLOOKUP($A142,'Season 2'!AK$4:CN$104,38,0),"0"),
IFERROR(VLOOKUP($A142,'Season 3'!AK$4:CN$104,38,0),"0"),IFERROR(VLOOKUP($A142,'Season 4'!AK$4:CN$104,38,0),"0"),
IFERROR(VLOOKUP($A142,'Season 5'!AK$4:CN$104,38,0),"0"),IFERROR(VLOOKUP($A142,'Season 6'!AK$4:CN$104,38,0),"0"),
IFERROR(VLOOKUP($A142,'Season 7'!AK$4:CN$104,38,0),"0"),IFERROR(VLOOKUP($A142,'Season 8'!AK$4:CN$104,38,0),"0"),
IFERROR(VLOOKUP($A142,'Season 9'!AK$4:CN$104,38,0),"0"),IFERROR(VLOOKUP($A142,'Season 10'!AK$4:CN$104,38,0),"0"),
IFERROR(VLOOKUP($A142,'Season 11'!AK$4:CN$104,38,0),"0"),IFERROR(VLOOKUP($A142,'Season 12'!AK$4:CN$104,38,0),"0"),
IFERROR(VLOOKUP($A142,'Season 13'!AK$4:CN$104,38,0),"0"),IFERROR(VLOOKUP($A142,'Season 14'!AK$4:CN$104,38,0),"0"),IFERROR(VLOOKUP($A142,'Season 15'!AK$4:CN$104,38,0),"0"),)</f>
        <v>0</v>
      </c>
      <c r="AL142" s="398">
        <f>SUM(IFERROR(VLOOKUP($A142,'Season 1'!AJ$4:CM$104,34,0),"0"),IFERROR(VLOOKUP($A142,'Season 2'!AK$4:CN$104,39,0),"0"),
IFERROR(VLOOKUP($A142,'Season 3'!AK$4:CN$104,39,0),"0"),IFERROR(VLOOKUP($A142,'Season 4'!AK$4:CN$104,39,0),"0"),
IFERROR(VLOOKUP($A142,'Season 5'!AK$4:CN$104,39,0),"0"),IFERROR(VLOOKUP($A142,'Season 6'!AK$4:CN$104,39,0),"0"),
IFERROR(VLOOKUP($A142,'Season 7'!AK$4:CN$104,39,0),"0"),IFERROR(VLOOKUP($A142,'Season 8'!AK$4:CN$104,39,0),"0"),
IFERROR(VLOOKUP($A142,'Season 9'!AK$4:CN$104,39,0),"0"),IFERROR(VLOOKUP($A142,'Season 10'!AK$4:CN$104,39,0),"0"),
IFERROR(VLOOKUP($A142,'Season 11'!AK$4:CN$104,39,0),"0"),IFERROR(VLOOKUP($A142,'Season 12'!AK$4:CN$104,39,0),"0"),
IFERROR(VLOOKUP($A142,'Season 13'!AK$4:CN$104,39,0),"0"),IFERROR(VLOOKUP($A142,'Season 14'!AK$4:CN$104,39,0),"0"),IFERROR(VLOOKUP($A142,'Season 15'!AK$4:CN$104,39,0),"0"),)</f>
        <v>0</v>
      </c>
      <c r="AM142" s="518">
        <f>SUM(IFERROR(VLOOKUP($A142,'Season 1'!AJ$4:CM$104,35,0),"0"),IFERROR(VLOOKUP($A142,'Season 2'!AK$4:CN$104,40,0),"0"),
IFERROR(VLOOKUP($A142,'Season 3'!AK$4:CN$104,40,0),"0"),IFERROR(VLOOKUP($A142,'Season 4'!AK$4:CN$104,40,0),"0"),
IFERROR(VLOOKUP($A142,'Season 5'!AK$4:CN$104,40,0),"0"),IFERROR(VLOOKUP($A142,'Season 6'!AK$4:CN$104,40,0),"0"),
IFERROR(VLOOKUP($A142,'Season 7'!AK$4:CN$104,40,0),"0"),IFERROR(VLOOKUP($A142,'Season 8'!AK$4:CN$104,40,0),"0"),
IFERROR(VLOOKUP($A142,'Season 9'!AK$4:CN$104,40,0),"0"),IFERROR(VLOOKUP($A142,'Season 10'!AK$4:CN$104,40,0),"0"),
IFERROR(VLOOKUP($A142,'Season 11'!AK$4:CN$104,40,0),"0"),IFERROR(VLOOKUP($A142,'Season 12'!AK$4:CN$104,40,0),"0"),
IFERROR(VLOOKUP($A142,'Season 13'!AK$4:CN$104,40,0),"0"),IFERROR(VLOOKUP($A142,'Season 14'!AK$4:CN$104,40,0),"0"),IFERROR(VLOOKUP($A142,'Season 15'!AK$4:CN$104,40,0),"0"),)</f>
        <v>0</v>
      </c>
      <c r="AN142" s="21">
        <f>SUM(IFERROR(VLOOKUP($A142,'Season 1'!AJ$4:CM$104,36,0),"0"),IFERROR(VLOOKUP($A142,'Season 2'!AK$4:CN$104,41,0),"0"),
IFERROR(VLOOKUP($A142,'Season 3'!AK$4:CN$104,41,0),"0"),IFERROR(VLOOKUP($A142,'Season 4'!AK$4:CN$104,41,0),"0"),
IFERROR(VLOOKUP($A142,'Season 5'!AK$4:CN$104,41,0),"0"),IFERROR(VLOOKUP($A142,'Season 6'!AK$4:CN$104,41,0),"0"),
IFERROR(VLOOKUP($A142,'Season 7'!AK$4:CN$104,41,0),"0"),IFERROR(VLOOKUP($A142,'Season 8'!AK$4:CN$104,41,0),"0"),
IFERROR(VLOOKUP($A142,'Season 9'!AK$4:CN$104,41,0),"0"),IFERROR(VLOOKUP($A142,'Season 10'!AK$4:CN$104,41,0),"0"),
IFERROR(VLOOKUP($A142,'Season 11'!AK$4:CN$104,41,0),"0"),IFERROR(VLOOKUP($A142,'Season 12'!AK$4:CN$104,41,0),"0"),
IFERROR(VLOOKUP($A142,'Season 13'!AK$4:CN$104,41,0),"0"),IFERROR(VLOOKUP($A142,'Season 14'!AK$4:CN$104,41,0),"0"),IFERROR(VLOOKUP($A142,'Season 15'!AK$4:CN$104,41,0),"0"),)</f>
        <v>0</v>
      </c>
      <c r="AO142" s="402">
        <f>SUM(IFERROR(VLOOKUP($A142,'Season 1'!AJ$4:CM$104,37,0),"0"),IFERROR(VLOOKUP($A142,'Season 2'!AK$4:CN$104,42,0),"0"),
IFERROR(VLOOKUP($A142,'Season 3'!AK$4:CN$104,42,0),"0"),IFERROR(VLOOKUP($A142,'Season 4'!AK$4:CN$104,42,0),"0"),
IFERROR(VLOOKUP($A142,'Season 5'!AK$4:CN$104,42,0),"0"),IFERROR(VLOOKUP($A142,'Season 6'!AK$4:CN$104,42,0),"0"),
IFERROR(VLOOKUP($A142,'Season 7'!AK$4:CN$104,42,0),"0"),IFERROR(VLOOKUP($A142,'Season 8'!AK$4:CN$104,42,0),"0"),
IFERROR(VLOOKUP($A142,'Season 9'!AK$4:CN$104,42,0),"0"),IFERROR(VLOOKUP($A142,'Season 10'!AK$4:CN$104,42,0),"0"),
IFERROR(VLOOKUP($A142,'Season 11'!AK$4:CN$104,42,0),"0"),IFERROR(VLOOKUP($A142,'Season 12'!AK$4:CN$104,42,0),"0"),
IFERROR(VLOOKUP($A142,'Season 13'!AK$4:CN$104,42,0),"0"),IFERROR(VLOOKUP($A142,'Season 14'!AK$4:CN$104,42,0),"0"),IFERROR(VLOOKUP($A142,'Season 15'!AK$4:CN$104,42,0),"0"),)</f>
        <v>0</v>
      </c>
      <c r="AP142" s="403">
        <f>SUM(IFERROR(VLOOKUP($A142,'Season 1'!AJ$4:CM$104,43,0),"0"),IFERROR(VLOOKUP($A142,'Season 2'!AK$4:CN$104,43,0),"0"),
IFERROR(VLOOKUP($A142,'Season 3'!AK$4:CN$104,43,0),"0"),IFERROR(VLOOKUP($A142,'Season 4'!AK$4:CN$104,43,0),"0"),
IFERROR(VLOOKUP($A142,'Season 5'!AK$4:CN$104,43,0),"0"),IFERROR(VLOOKUP($A142,'Season 6'!AK$4:CN$104,43,0),"0"),
IFERROR(VLOOKUP($A142,'Season 7'!AK$4:CN$104,43,0),"0"),IFERROR(VLOOKUP($A142,'Season 8'!AK$4:CN$104,43,0),"0"),
IFERROR(VLOOKUP($A142,'Season 9'!AK$4:CN$104,43,0),"0"),IFERROR(VLOOKUP($A142,'Season 10'!AK$4:CN$104,43,0),"0"),
IFERROR(VLOOKUP($A142,'Season 11'!AK$4:CN$104,43,0),"0"),IFERROR(VLOOKUP($A142,'Season 12'!AK$4:CN$104,43,0),"0"),
IFERROR(VLOOKUP($A142,'Season 13'!AK$4:CN$104,43,0),"0"),IFERROR(VLOOKUP($A142,'Season 14'!AK$4:CN$104,43,0),"0"),IFERROR(VLOOKUP($A142,'Season 15'!AK$4:CN$104,43,0),"0"),)</f>
        <v>0</v>
      </c>
      <c r="AQ142" s="398">
        <f>SUM(IFERROR(VLOOKUP($A142,'Season 1'!AJ$4:CM$104,44,0),"0"),IFERROR(VLOOKUP($A142,'Season 2'!AK$4:CN$104,44,0),"0"),
IFERROR(VLOOKUP($A142,'Season 3'!AK$4:CN$104,44,0),"0"),IFERROR(VLOOKUP($A142,'Season 4'!AK$4:CN$104,44,0),"0"),
IFERROR(VLOOKUP($A142,'Season 5'!AK$4:CN$104,44,0),"0"),IFERROR(VLOOKUP($A142,'Season 6'!AK$4:CN$104,44,0),"0"),
IFERROR(VLOOKUP($A142,'Season 7'!AK$4:CN$104,44,0),"0"),IFERROR(VLOOKUP($A142,'Season 8'!AK$4:CN$104,44,0),"0"),
IFERROR(VLOOKUP($A142,'Season 9'!AK$4:CN$104,44,0),"0"),IFERROR(VLOOKUP($A142,'Season 10'!AK$4:CN$104,44,0),"0"),
IFERROR(VLOOKUP($A142,'Season 11'!AK$4:CN$104,44,0),"0"),IFERROR(VLOOKUP($A142,'Season 12'!AK$4:CN$104,44,0),"0"),
IFERROR(VLOOKUP($A142,'Season 13'!AK$4:CN$104,44,0),"0"),IFERROR(VLOOKUP($A142,'Season 14'!AK$4:CN$104,44,0),"0"),IFERROR(VLOOKUP($A142,'Season 15'!AK$4:CN$104,44,0),"0"),)</f>
        <v>0</v>
      </c>
      <c r="AR142" s="518">
        <f>SUM(IFERROR(VLOOKUP($A142,'Season 1'!AJ$4:CM$104,45,0),"0"),IFERROR(VLOOKUP($A142,'Season 2'!AK$4:CN$104,45,0),"0"),
IFERROR(VLOOKUP($A142,'Season 3'!AK$4:CN$104,45,0),"0"),IFERROR(VLOOKUP($A142,'Season 4'!AK$4:CN$104,45,0),"0"),
IFERROR(VLOOKUP($A142,'Season 5'!AK$4:CN$104,45,0),"0"),IFERROR(VLOOKUP($A142,'Season 6'!AK$4:CN$104,45,0),"0"),
IFERROR(VLOOKUP($A142,'Season 7'!AK$4:CN$104,45,0),"0"),IFERROR(VLOOKUP($A142,'Season 8'!AK$4:CN$104,45,0),"0"),
IFERROR(VLOOKUP($A142,'Season 9'!AK$4:CN$104,45,0),"0"),IFERROR(VLOOKUP($A142,'Season 10'!AK$4:CN$104,45,0),"0"),
IFERROR(VLOOKUP($A142,'Season 11'!AK$4:CN$104,45,0),"0"),IFERROR(VLOOKUP($A142,'Season 12'!AK$4:CN$104,45,0),"0"),
IFERROR(VLOOKUP($A142,'Season 13'!AK$4:CN$104,45,0),"0"),IFERROR(VLOOKUP($A142,'Season 14'!AK$4:CN$104,45,0),"0"),IFERROR(VLOOKUP($A142,'Season 15'!AK$4:CN$104,45,0),"0"),)</f>
        <v>0</v>
      </c>
      <c r="AS142" s="21">
        <f>SUM(IFERROR(VLOOKUP($A142,'Season 1'!AJ$4:CM$104,46,0),"0"),IFERROR(VLOOKUP($A142,'Season 2'!AK$4:CN$104,46,0),"0"),
IFERROR(VLOOKUP($A142,'Season 3'!AK$4:CN$104,46,0),"0"),IFERROR(VLOOKUP($A142,'Season 4'!AK$4:CN$104,46,0),"0"),
IFERROR(VLOOKUP($A142,'Season 5'!AK$4:CN$104,46,0),"0"),IFERROR(VLOOKUP($A142,'Season 6'!AK$4:CN$104,46,0),"0"),
IFERROR(VLOOKUP($A142,'Season 7'!AK$4:CN$104,46,0),"0"),IFERROR(VLOOKUP($A142,'Season 8'!AK$4:CN$104,46,0),"0"),
IFERROR(VLOOKUP($A142,'Season 9'!AK$4:CN$104,46,0),"0"),IFERROR(VLOOKUP($A142,'Season 10'!AK$4:CN$104,46,0),"0"),
IFERROR(VLOOKUP($A142,'Season 11'!AK$4:CN$104,46,0),"0"),IFERROR(VLOOKUP($A142,'Season 12'!AK$4:CN$104,46,0),"0"),
IFERROR(VLOOKUP($A142,'Season 13'!AK$4:CN$104,46,0),"0"),IFERROR(VLOOKUP($A142,'Season 14'!AK$4:CN$104,46,0),"0"),IFERROR(VLOOKUP($A142,'Season 15'!AK$4:CN$104,46,0),"0"),)</f>
        <v>0</v>
      </c>
      <c r="AT142" s="402">
        <f>SUM(IFERROR(VLOOKUP($A142,'Season 1'!AJ$4:CM$104,47,0),"0"),IFERROR(VLOOKUP($A142,'Season 2'!AK$4:CN$104,47,0),"0"),
IFERROR(VLOOKUP($A142,'Season 3'!AK$4:CN$104,47,0),"0"),IFERROR(VLOOKUP($A142,'Season 4'!AK$4:CN$104,47,0),"0"),
IFERROR(VLOOKUP($A142,'Season 5'!AK$4:CN$104,47,0),"0"),IFERROR(VLOOKUP($A142,'Season 6'!AK$4:CN$104,47,0),"0"),
IFERROR(VLOOKUP($A142,'Season 7'!AK$4:CN$104,47,0),"0"),IFERROR(VLOOKUP($A142,'Season 8'!AK$4:CN$104,47,0),"0"),
IFERROR(VLOOKUP($A142,'Season 9'!AK$4:CN$104,47,0),"0"),IFERROR(VLOOKUP($A142,'Season 10'!AK$4:CN$104,47,0),"0"),
IFERROR(VLOOKUP($A142,'Season 11'!AK$4:CN$104,47,0),"0"),IFERROR(VLOOKUP($A142,'Season 12'!AK$4:CN$104,47,0),"0"),
IFERROR(VLOOKUP($A142,'Season 13'!AK$4:CN$104,47,0),"0"),IFERROR(VLOOKUP($A142,'Season 14'!AK$4:CN$104,47,0),"0"),IFERROR(VLOOKUP($A142,'Season 15'!AK$4:CN$104,47,0),"0"),)</f>
        <v>0</v>
      </c>
      <c r="AU142" s="403">
        <f>SUM(IFERROR(VLOOKUP($A142,'Season 3'!AK$4:CN$104,48,0),"0"),IFERROR(VLOOKUP($A142,'Season 4'!AK$4:CN$104,48,0),"0"),
IFERROR(VLOOKUP($A142,'Season 5'!AK$4:CN$104,48,0),"0"),IFERROR(VLOOKUP($A142,'Season 6'!AK$4:CN$104,48,0),"0"),
IFERROR(VLOOKUP($A142,'Season 7'!AK$4:CN$104,48,0),"0"),IFERROR(VLOOKUP($A142,'Season 8'!AK$4:CN$104,48,0),"0"),
IFERROR(VLOOKUP($A142,'Season 9'!AK$4:CN$104,48,0),"0"),IFERROR(VLOOKUP($A142,'Season 10'!AK$4:CN$104,48,0),"0"),
IFERROR(VLOOKUP($A142,'Season 11'!AK$4:CN$104,48,0),"0"),IFERROR(VLOOKUP($A142,'Season 12'!AK$4:CN$104,48,0),"0"),
IFERROR(VLOOKUP($A142,'Season 13'!AK$4:CN$104,48,0),"0"),IFERROR(VLOOKUP($A142,'Season 14'!AK$4:CN$104,48,0),"0"),IFERROR(VLOOKUP($A142,'Season 15'!AK$4:CN$104,48,0),"0"),)</f>
        <v>0</v>
      </c>
      <c r="AV142" s="398">
        <f>SUM(IFERROR(VLOOKUP($A142,'Season 3'!AK$4:CN$104,49,0),"0"),IFERROR(VLOOKUP($A142,'Season 4'!AK$4:CN$104,49,0),"0"),
IFERROR(VLOOKUP($A142,'Season 5'!AK$4:CN$104,49,0),"0"),IFERROR(VLOOKUP($A142,'Season 6'!AK$4:CN$104,49,0),"0"),
IFERROR(VLOOKUP($A142,'Season 7'!AK$4:CN$104,49,0),"0"),IFERROR(VLOOKUP($A142,'Season 8'!AK$4:CN$104,49,0),"0"),
IFERROR(VLOOKUP($A142,'Season 9'!AK$4:CN$104,49,0),"0"),IFERROR(VLOOKUP($A142,'Season 10'!AK$4:CN$104,49,0),"0"),
IFERROR(VLOOKUP($A142,'Season 11'!AK$4:CN$104,49,0),"0"),IFERROR(VLOOKUP($A142,'Season 12'!AK$4:CN$104,49,0),"0"),
IFERROR(VLOOKUP($A142,'Season 13'!AK$4:CN$104,49,0),"0"),IFERROR(VLOOKUP($A142,'Season 14'!AK$4:CN$104,49,0),"0"),IFERROR(VLOOKUP($A142,'Season 15'!AK$4:CN$104,49,0),"0"),)</f>
        <v>0</v>
      </c>
      <c r="AW142" s="518">
        <f>SUM(IFERROR(VLOOKUP($A142,'Season 3'!AK$4:CN$104,50,0),"0"),IFERROR(VLOOKUP($A142,'Season 4'!AK$4:CN$104,50,0),"0"),
IFERROR(VLOOKUP($A142,'Season 5'!AK$4:CN$104,50,0),"0"),IFERROR(VLOOKUP($A142,'Season 6'!AK$4:CN$104,50,0),"0"),
IFERROR(VLOOKUP($A142,'Season 7'!AK$4:CN$104,50,0),"0"),IFERROR(VLOOKUP($A142,'Season 8'!AK$4:CN$104,50,0),"0"),
IFERROR(VLOOKUP($A142,'Season 9'!AK$4:CN$104,50,0),"0"),IFERROR(VLOOKUP($A142,'Season 10'!AK$4:CN$104,50,0),"0"),
IFERROR(VLOOKUP($A142,'Season 11'!AK$4:CN$104,50,0),"0"),IFERROR(VLOOKUP($A142,'Season 12'!AK$4:CN$104,50,0),"0"),
IFERROR(VLOOKUP($A142,'Season 13'!AK$4:CN$104,50,0),"0"),IFERROR(VLOOKUP($A142,'Season 14'!AK$4:CN$104,50,0),"0"),IFERROR(VLOOKUP($A142,'Season 15'!AK$4:CN$104,50,0),"0"),)</f>
        <v>0</v>
      </c>
      <c r="AX142" s="21">
        <f>SUM(IFERROR(VLOOKUP($A142,'Season 3'!AK$4:CN$104,51,0),"0"),IFERROR(VLOOKUP($A142,'Season 4'!AK$4:CN$104,51,0),"0"),
IFERROR(VLOOKUP($A142,'Season 5'!AK$4:CN$104,51,0),"0"),IFERROR(VLOOKUP($A142,'Season 6'!AK$4:CN$104,51,0),"0"),
IFERROR(VLOOKUP($A142,'Season 7'!AK$4:CN$104,51,0),"0"),IFERROR(VLOOKUP($A142,'Season 8'!AK$4:CN$104,51,0),"0"),
IFERROR(VLOOKUP($A142,'Season 9'!AK$4:CN$104,51,0),"0"),IFERROR(VLOOKUP($A142,'Season 10'!AK$4:CN$104,51,0),"0"),
IFERROR(VLOOKUP($A142,'Season 11'!AK$4:CN$104,51,0),"0"),IFERROR(VLOOKUP($A142,'Season 12'!AK$4:CN$104,51,0),"0"),
IFERROR(VLOOKUP($A142,'Season 13'!AK$4:CN$104,51,0),"0"),IFERROR(VLOOKUP($A142,'Season 14'!AK$4:CN$104,51,0),"0"),IFERROR(VLOOKUP($A142,'Season 15'!AK$4:CN$104,51,0),"0"),)</f>
        <v>0</v>
      </c>
      <c r="AY142" s="402">
        <f>SUM(IFERROR(VLOOKUP($A142,'Season 3'!AK$4:CN$104,52,0),"0"),IFERROR(VLOOKUP($A142,'Season 4'!AK$4:CN$104,52,0),"0"),
IFERROR(VLOOKUP($A142,'Season 5'!AK$4:CN$104,52,0),"0"),IFERROR(VLOOKUP($A142,'Season 6'!AK$4:CN$104,52,0),"0"),
IFERROR(VLOOKUP($A142,'Season 7'!AK$4:CN$104,52,0),"0"),IFERROR(VLOOKUP($A142,'Season 8'!AK$4:CN$104,52,0),"0"),
IFERROR(VLOOKUP($A142,'Season 9'!AK$4:CN$104,52,0),"0"),IFERROR(VLOOKUP($A142,'Season 10'!AK$4:CN$104,52,0),"0"),
IFERROR(VLOOKUP($A142,'Season 11'!AK$4:CN$104,52,0),"0"),IFERROR(VLOOKUP($A142,'Season 12'!AK$4:CN$104,52,0),"0"),
IFERROR(VLOOKUP($A142,'Season 13'!AK$4:CN$104,52,0),"0"),IFERROR(VLOOKUP($A142,'Season 14'!AK$4:CN$104,52,0),"0"),IFERROR(VLOOKUP($A142,'Season 15'!AK$4:CN$104,52,0),"0"),)</f>
        <v>0</v>
      </c>
      <c r="AZ142" s="403">
        <f>SUM(IFERROR(VLOOKUP($A142,'Season 1'!AJ$4:CM$104,38,0),"0"),IFERROR(VLOOKUP($A142,'Season 2'!AK$4:CN$104,48,0),"0"),)</f>
        <v>0</v>
      </c>
      <c r="BA142" s="398">
        <f>SUM(IFERROR(VLOOKUP($A142,'Season 1'!AJ$4:CM$104,39,0),"0"),IFERROR(VLOOKUP($A142,'Season 2'!AK$4:CN$104,49,0),"0"),)</f>
        <v>0</v>
      </c>
      <c r="BB142" s="518">
        <f>SUM(IFERROR(VLOOKUP($A142,'Season 1'!AJ$4:CM$104,40,0),"0"),IFERROR(VLOOKUP($A142,'Season 2'!AK$4:CN$104,50,0),"0"),)</f>
        <v>0</v>
      </c>
      <c r="BC142" s="21">
        <f>SUM(IFERROR(VLOOKUP($A142,'Season 1'!AJ$4:CM$104,41,0),"0"),IFERROR(VLOOKUP($A142,'Season 2'!AK$4:CN$104,51,0),"0"),)</f>
        <v>0</v>
      </c>
      <c r="BD142" s="402">
        <f>SUM(IFERROR(VLOOKUP($A142,'Season 1'!AJ$4:CM$104,42,0),"0"),IFERROR(VLOOKUP($A142,'Season 2'!AK$4:CN$104,52,0),"0"),)</f>
        <v>0</v>
      </c>
      <c r="BE142" s="561">
        <f>SUM(
IFERROR(VLOOKUP($A142,'Season 1'!AJ$4:CM$104,48,0),"0"),IFERROR(VLOOKUP($A142,'Season 2'!AK$4:CN$104,53,0),"0"),
IFERROR(VLOOKUP($A142,'Season 3'!AK$4:CN$104,53,0),"0"),IFERROR(VLOOKUP($A142,'Season 4'!AK$4:CN$104,53,0),"0"),
IFERROR(VLOOKUP($A142,'Season 5'!AK$4:CN$104,53,0),"0"),IFERROR(VLOOKUP($A142,'Season 6'!AK$4:CN$104,53,0),"0"),
IFERROR(VLOOKUP($A142,'Season 7'!AK$4:CN$104,53,0),"0"),IFERROR(VLOOKUP($A142,'Season 8'!AK$4:CN$104,53,0),"0"),
IFERROR(VLOOKUP($A142,'Season 9'!AK$4:CN$104,53,0),"0"),IFERROR(VLOOKUP($A142,'Season 10'!AK$4:CN$104,53,0),"0"),
IFERROR(VLOOKUP($A142,'Season 11'!AK$4:CN$104,53,0),"0"),IFERROR(VLOOKUP($A142,'Season 12'!AK$4:CN$104,53,0),"0"),
IFERROR(VLOOKUP($A142,'Season 13'!AK$4:CN$104,53,0),"0"),IFERROR(VLOOKUP($A142,'Season 14'!AK$4:CN$104,53,0),"0"),IFERROR(VLOOKUP($A142,'Season 15'!AK$4:CN$104,53,0),"0"),)</f>
        <v>0</v>
      </c>
      <c r="BF142" s="562">
        <f>SUM(
IFERROR(VLOOKUP($A142,'Season 1'!AJ$4:CM$104,49,0),"0"),IFERROR(VLOOKUP($A142,'Season 2'!AK$4:CN$104,54,0),"0"),
IFERROR(VLOOKUP($A142,'Season 3'!AK$4:CN$104,54,0),"0"),IFERROR(VLOOKUP($A142,'Season 4'!AK$4:CN$104,54,0),"0"),
IFERROR(VLOOKUP($A142,'Season 5'!AK$4:CN$104,54,0),"0"),IFERROR(VLOOKUP($A142,'Season 6'!AK$4:CN$104,54,0),"0"),
IFERROR(VLOOKUP($A142,'Season 7'!AK$4:CN$104,54,0),"0"),IFERROR(VLOOKUP($A142,'Season 8'!AK$4:CN$104,54,0),"0"),
IFERROR(VLOOKUP($A142,'Season 9'!AK$4:CN$104,54,0),"0"),IFERROR(VLOOKUP($A142,'Season 10'!AK$4:CN$104,54,0),"0"),
IFERROR(VLOOKUP($A142,'Season 11'!AK$4:CN$104,540),"0"),IFERROR(VLOOKUP($A142,'Season 12'!AK$4:CN$104,54,0),"0"),
IFERROR(VLOOKUP($A142,'Season 13'!AK$4:CN$104,54,0),"0"),IFERROR(VLOOKUP($A142,'Season 14'!AK$4:CN$104,54,0),"0"),IFERROR(VLOOKUP($A142,'Season 15'!AK$4:CN$104,54,0),"0"),)</f>
        <v>0</v>
      </c>
      <c r="BG142" s="529" t="e">
        <f t="shared" si="5"/>
        <v>#DIV/0!</v>
      </c>
      <c r="BI142" s="553"/>
      <c r="BJ142" s="553"/>
      <c r="BK142" s="553"/>
      <c r="BL142" s="553"/>
      <c r="BM142" s="553"/>
      <c r="BN142" s="553"/>
      <c r="BO142" s="822"/>
      <c r="BP142" s="822"/>
      <c r="BQ142" s="822"/>
      <c r="BR142" s="822"/>
      <c r="BS142" s="12" t="str">
        <f>IFERROR(VLOOKUP($A142,'Season 1'!$AJ$4:$CM$104,50,0),"0")</f>
        <v>0</v>
      </c>
      <c r="BT142" s="12" t="str">
        <f>IFERROR(VLOOKUP($A142,'Season 1'!$AJ$4:$CM$104,51,0),"0")</f>
        <v>0</v>
      </c>
      <c r="BU142" s="12" t="str">
        <f>IFERROR(VLOOKUP($A142,'Season 2'!$AK$4:$CN$104,55,0),"0")</f>
        <v>0</v>
      </c>
      <c r="BV142" s="12" t="str">
        <f>IFERROR(VLOOKUP($A142,'Season 2'!$AK$4:$CN$104,56,0),"0")</f>
        <v>0</v>
      </c>
      <c r="BW142" s="12" t="str">
        <f>IFERROR(VLOOKUP($A142,'Season 3'!$AK$4:$CN$104,55,0),"0")</f>
        <v>0</v>
      </c>
      <c r="BX142" s="12" t="str">
        <f>IFERROR(VLOOKUP($A142,'Season 3'!$AK$4:$CN$104,56,0),"0")</f>
        <v>0</v>
      </c>
      <c r="BY142" s="12" t="str">
        <f>IFERROR(VLOOKUP($A142,'Season 4'!$AK$4:$CN$104,55,0),"0")</f>
        <v>0</v>
      </c>
      <c r="BZ142" s="12" t="str">
        <f>IFERROR(VLOOKUP($A142,'Season 4'!$AK$4:$CN$104,56,0),"0")</f>
        <v>0</v>
      </c>
      <c r="CA142" s="12" t="str">
        <f>IFERROR(VLOOKUP($A142,'Season 5'!$AK$4:$CN$104,55,0),"0")</f>
        <v>0</v>
      </c>
      <c r="CB142" s="12" t="str">
        <f>IFERROR(VLOOKUP($A142,'Season 5'!$AK$4:$CN$104,56,0),"0")</f>
        <v>0</v>
      </c>
      <c r="CC142" s="12" t="str">
        <f>IFERROR(VLOOKUP($A142,'Season 6'!$AK$4:$CN$104,55,0),"0")</f>
        <v>0</v>
      </c>
      <c r="CD142" s="12" t="str">
        <f>IFERROR(VLOOKUP($A142,'Season 6'!$AK$4:$CN$104,56,0),"0")</f>
        <v>0</v>
      </c>
      <c r="CE142" s="12" t="str">
        <f>IFERROR(VLOOKUP($A142,'Season 7'!$AK$4:$CN$104,55,0),"0")</f>
        <v>0</v>
      </c>
      <c r="CF142" s="12" t="str">
        <f>IFERROR(VLOOKUP($A142,'Season 7'!$AK$4:$CN$104,56,0),"0")</f>
        <v>0</v>
      </c>
      <c r="CG142" s="12" t="str">
        <f>IFERROR(VLOOKUP($A142,'Season 8'!$AK$4:$CN$104,55,0),"0")</f>
        <v>0</v>
      </c>
      <c r="CH142" s="12" t="str">
        <f>IFERROR(VLOOKUP($A142,'Season 8'!$AK$4:$CN$104,56,0),"0")</f>
        <v>0</v>
      </c>
      <c r="CI142" s="12" t="str">
        <f>IFERROR(VLOOKUP($A142,'Season 9'!$AK$4:$CN$104,55,0),"0")</f>
        <v>0</v>
      </c>
      <c r="CJ142" s="12" t="str">
        <f>IFERROR(VLOOKUP($A142,'Season 9'!$AK$4:$CN$104,56,0),"0")</f>
        <v>0</v>
      </c>
      <c r="CK142" s="12" t="str">
        <f>IFERROR(VLOOKUP($A142,'Season 10'!$AK$4:$CN$104,55,0),"0")</f>
        <v>0</v>
      </c>
      <c r="CL142" s="12" t="str">
        <f>IFERROR(VLOOKUP($A142,'Season 10'!$AK$4:$CN$104,56,0),"0")</f>
        <v>0</v>
      </c>
      <c r="CM142" s="12" t="str">
        <f>IFERROR(VLOOKUP($A142,'Season 11'!$AK$4:$CN$104,55,0),"0")</f>
        <v>0</v>
      </c>
      <c r="CN142" s="12" t="str">
        <f>IFERROR(VLOOKUP($A142,'Season 11'!$AK$4:$CN$104,56,0),"0")</f>
        <v>0</v>
      </c>
      <c r="CO142" s="12" t="str">
        <f>IFERROR(VLOOKUP($A142,'Season 12'!$AK$4:$CN$104,55,0),"0")</f>
        <v>0</v>
      </c>
      <c r="CP142" s="12" t="str">
        <f>IFERROR(VLOOKUP($A142,'Season 12'!$AK$4:$CN$104,56,0),"0")</f>
        <v>0</v>
      </c>
      <c r="CQ142" s="12" t="str">
        <f>IFERROR(VLOOKUP($A142,'Season 13'!$AK$4:$CN$104,55,0),"0")</f>
        <v>0</v>
      </c>
      <c r="CR142" s="12" t="str">
        <f>IFERROR(VLOOKUP($A142,'Season 13'!$AK$4:$CN$104,56,0),"0")</f>
        <v>0</v>
      </c>
      <c r="CS142" s="12" t="str">
        <f>IFERROR(VLOOKUP($A142,'Season 14'!$AK$4:$CN$104,55,0),"0")</f>
        <v>0</v>
      </c>
      <c r="CT142" s="12" t="str">
        <f>IFERROR(VLOOKUP($A142,'Season 14'!$AK$4:$CN$104,56,0),"0")</f>
        <v>0</v>
      </c>
      <c r="CU142" s="12" t="str">
        <f>IFERROR(VLOOKUP($A142,'Season 15'!$AK$4:$CN$104,55,0),"0")</f>
        <v>0</v>
      </c>
      <c r="CV142" s="12" t="str">
        <f>IFERROR(VLOOKUP($A142,'Season 15'!$AK$4:$CN$104,56,0),"0")</f>
        <v>0</v>
      </c>
    </row>
    <row r="143" spans="1:100" x14ac:dyDescent="0.25">
      <c r="A143" s="2" t="s">
        <v>35</v>
      </c>
      <c r="B143" s="516" t="str">
        <f>IFERROR(VLOOKUP('Data Totals'!A143,'Season 1'!AJ$4:CH$104,2,FALSE),IFERROR(VLOOKUP('Data Totals'!A143,'Season 2'!AK$4:CI$104,2,FALSE),IFERROR(VLOOKUP('Data Totals'!A143,'Season 3'!AK$4:CI$104,2,FALSE),IFERROR(VLOOKUP('Data Totals'!A143,'Season 4'!AK$4:CI$104,2,FALSE),IFERROR(VLOOKUP('Data Totals'!A143,'Season 5'!AK$4:CI$104,2,FALSE),IFERROR(VLOOKUP('Data Totals'!A143,'Season 6'!AK$4:CI$104,2,FALSE),IFERROR(VLOOKUP('Data Totals'!A143,'Season 7'!AK$4:CI$104,2,FALSE),IFERROR(VLOOKUP('Data Totals'!A143,'Season 8'!AK$4:CI$104,2,FALSE),IFERROR(VLOOKUP('Data Totals'!A143,'Season 9'!AK$4:CI$104,2,FALSE),IFERROR(VLOOKUP('Data Totals'!A143,'Season 10'!AK$4:CI$104,2,FALSE),IFERROR(VLOOKUP('Data Totals'!A143,'Season 11'!AK$4:CI$104,2,FALSE),IFERROR(VLOOKUP('Data Totals'!A143,'Season 12'!AK$4:CI$104,2,FALSE),IFERROR(VLOOKUP('Data Totals'!A143,'Season 13'!AK$4:CI$104,2,FALSE),IFERROR(VLOOKUP('Data Totals'!A143,'Season 14'!AK$4:CI$104,2,FALSE),IFERROR(VLOOKUP('Data Totals'!A143,'Season 15'!AK$4:CI$104,2,FALSE),"N/A")))))))))))))))</f>
        <v>N/A</v>
      </c>
      <c r="C143" s="517" t="str">
        <f>IFERROR(VLOOKUP('Data Totals'!A143,'Season 1'!AJ$4:CH$104,3,FALSE),IFERROR(VLOOKUP('Data Totals'!A143,'Season 2'!AK$4:CI$104,3,FALSE),IFERROR(VLOOKUP('Data Totals'!A143,'Season 3'!AK$4:CI$104,3,FALSE),IFERROR(VLOOKUP('Data Totals'!A143,'Season 4'!AK$4:CI$104,3,FALSE),IFERROR(VLOOKUP('Data Totals'!A143,'Season 5'!AK$4:CI$104,3,FALSE),IFERROR(VLOOKUP('Data Totals'!A143,'Season 6'!AK$4:CI$104,3,FALSE),IFERROR(VLOOKUP('Data Totals'!A143,'Season 7'!AK$4:CI$104,3,FALSE),IFERROR(VLOOKUP('Data Totals'!A143,'Season 8'!AK$4:CI$104,3,FALSE),IFERROR(VLOOKUP('Data Totals'!A143,'Season 9'!AK$4:CI$104,3,FALSE),IFERROR(VLOOKUP('Data Totals'!A143,'Season 10'!AK$4:CI$104,3,FALSE),IFERROR(VLOOKUP('Data Totals'!A143,'Season 11'!AK$4:CI$104,3,FALSE),IFERROR(VLOOKUP('Data Totals'!A143,'Season 12'!AK$4:CI$104,3,FALSE),IFERROR(VLOOKUP('Data Totals'!A143,'Season 13'!AK$4:CI$104,3,FALSE),IFERROR(VLOOKUP('Data Totals'!A143,'Season 14'!AK$4:CI$104,3,FALSE),IFERROR(VLOOKUP('Data Totals'!A143,'Season 15'!AK$4:CI$104,3,FALSE),"N/A")))))))))))))))</f>
        <v>N/A</v>
      </c>
      <c r="D143" s="517" t="str">
        <f>IFERROR(VLOOKUP('Data Totals'!A143,'Season 15'!AK$4:CI$104,4,FALSE),IFERROR(VLOOKUP('Data Totals'!A143,'Season 14'!AK$4:CI$104,4,FALSE),IFERROR(VLOOKUP('Data Totals'!A143,'Season 13'!AK$4:CI$104,4,FALSE),IFERROR(VLOOKUP('Data Totals'!A143,'Season 12'!AK$4:CI$104,4,FALSE),IFERROR(VLOOKUP('Data Totals'!A143,'Season 11'!AK$4:CI$104,4,FALSE),IFERROR(VLOOKUP('Data Totals'!A143,'Season 10'!AK$4:CI$104,4,FALSE),IFERROR(VLOOKUP('Data Totals'!A143,'Season 9'!AK$4:CI$104,4,FALSE),IFERROR(VLOOKUP('Data Totals'!A143,'Season 8'!AK$4:CI$104,4,FALSE),IFERROR(VLOOKUP('Data Totals'!A143,'Season 7'!AK$4:CI$104,4,FALSE),IFERROR(VLOOKUP('Data Totals'!A143,'Season 6'!AK$4:CI$104,4,FALSE),IFERROR(VLOOKUP('Data Totals'!A143,'Season 5'!AK$4:CI$104,4,FALSE),IFERROR(VLOOKUP('Data Totals'!A143,'Season 4'!AK$4:CI$104,4,FALSE),IFERROR(VLOOKUP('Data Totals'!A143,'Season 3'!AK$4:CI$104,4,FALSE),IFERROR(VLOOKUP('Data Totals'!A143,'Season 2'!AK$4:CI$104,4,FALSE),IFERROR(VLOOKUP('Data Totals'!A143,'Season 1'!AJ$4:CH$104,4,FALSE),"N/A")))))))))))))))</f>
        <v>N/A</v>
      </c>
      <c r="E143" s="517" t="e">
        <f t="shared" si="4"/>
        <v>#VALUE!</v>
      </c>
      <c r="F143" s="398">
        <f>SUM(IFERROR(VLOOKUP(A143,BI$3:BN$152,2,0),"0"),
IFERROR(VLOOKUP(A143,'Season 1'!AJ$4:CM$104,7,0),"0"),IFERROR(VLOOKUP(A143,'Season 2'!AK$4:CN$104,7,0),"0"),
IFERROR(VLOOKUP(A143,'Season 3'!AK$4:CN$104,7,0),"0"),IFERROR(VLOOKUP(A143,'Season 4'!AK$4:CN$104,7,0),"0"),
IFERROR(VLOOKUP(A143,'Season 5'!AK$4:CN$104,7,0),"0"),IFERROR(VLOOKUP(A143,'Season 6'!AK$4:CN$104,7,0),"0"),
IFERROR(VLOOKUP(A143,'Season 7'!AK$4:CN$104,7,0),"0"),IFERROR(VLOOKUP(A143,'Season 8'!AK$4:CN$104,7,0),"0"),
IFERROR(VLOOKUP(A143,'Season 9'!AK$4:CN$104,7,0),"0"),IFERROR(VLOOKUP(A143,'Season 10'!AK$4:CN$104,7,0),"0"),
IFERROR(VLOOKUP(A143,'Season 11'!AK$4:CN$104,7,0),"0"),IFERROR(VLOOKUP(A143,'Season 12'!AK$4:CN$104,7,0),"0"),
IFERROR(VLOOKUP(A143,'Season 13'!AK$4:CN$104,7,0),"0"),IFERROR(VLOOKUP(A143,'Season 14'!AK$4:CN$104,7,0),"0"),IFERROR(VLOOKUP(A143,'Season 15'!AK$4:CN$104,7,0),"0"),)</f>
        <v>0</v>
      </c>
      <c r="G143" s="398">
        <f>SUM(
IFERROR(VLOOKUP(A143,'Season 1'!AJ$4:CM$104,8,0),"0"),IFERROR(VLOOKUP(A143,'Season 2'!AK$4:CN$104,8,0),"0"),
IFERROR(VLOOKUP(A143,'Season 3'!AK$4:CN$104,8,0),"0"),IFERROR(VLOOKUP(A143,'Season 4'!AK$4:CN$104,8,0),"0"),
IFERROR(VLOOKUP(A143,'Season 5'!AK$4:CN$104,8,0),"0"),IFERROR(VLOOKUP(A143,'Season 6'!AK$4:CN$104,8,0),"0"),
IFERROR(VLOOKUP(A143,'Season 7'!AK$4:CN$104,8,0),"0"),IFERROR(VLOOKUP(A143,'Season 8'!AK$4:CN$104,8,0),"0"),
IFERROR(VLOOKUP(A143,'Season 9'!AK$4:CN$104,8,0),"0"),IFERROR(VLOOKUP(A143,'Season 10'!AK$4:CN$104,8,0),"0"),
IFERROR(VLOOKUP(A143,'Season 11'!AK$4:CN$104,8,0),"0"),IFERROR(VLOOKUP(A143,'Season 12'!AK$4:CN$104,8,0),"0"),
IFERROR(VLOOKUP(A143,'Season 13'!AK$4:CN$104,8,0),"0"),IFERROR(VLOOKUP(A143,'Season 14'!AK$4:CN$104,8,0),"0"),IFERROR(VLOOKUP(A143,'Season 15'!AK$4:CN$104,8,0),"0"),)</f>
        <v>0</v>
      </c>
      <c r="H143" s="329">
        <f>SUM(
IFERROR(VLOOKUP(A143,'Season 1'!AJ$4:CM$104,9,0),"0"),IFERROR(VLOOKUP(A143,'Season 2'!AK$4:CN$104,9,0),"0"),
IFERROR(VLOOKUP(A143,'Season 3'!AK$4:CN$104,9,0),"0"),IFERROR(VLOOKUP(A143,'Season 4'!AK$4:CN$104,9,0),"0"),
IFERROR(VLOOKUP(A143,'Season 5'!AK$4:CN$104,9,0),"0"),IFERROR(VLOOKUP(A143,'Season 6'!AK$4:CN$104,9,0),"0"),
IFERROR(VLOOKUP(A143,'Season 7'!AK$4:CN$104,9,0),"0"),IFERROR(VLOOKUP(A143,'Season 8'!AK$4:CN$104,9,0),"0"),
IFERROR(VLOOKUP(A143,'Season 9'!AK$4:CN$104,9,0),"0"),IFERROR(VLOOKUP(A143,'Season 10'!AK$4:CN$104,9,0),"0"),
IFERROR(VLOOKUP(A143,'Season 11'!AK$4:CN$104,9,0),"0"),IFERROR(VLOOKUP(A143,'Season 12'!AK$4:CN$104,9,0),"0"),
IFERROR(VLOOKUP(A143,'Season 13'!AK$4:CN$104,9,0),"0"),IFERROR(VLOOKUP(A143,'Season 14'!AK$4:CN$104,9,0),"0"),IFERROR(VLOOKUP(A143,'Season 15'!AK$4:CN$104,9,0),"0"),)</f>
        <v>0</v>
      </c>
      <c r="I143" s="518">
        <f>SUM(
IFERROR(VLOOKUP(A143,'Season 1'!AJ$4:CM$104,10,0),"0"),IFERROR(VLOOKUP(A143,'Season 2'!AK$4:CN$104,10,0),"0"),
IFERROR(VLOOKUP(A143,'Season 3'!AK$4:CN$104,10,0),"0"),IFERROR(VLOOKUP(A143,'Season 4'!AK$4:CN$104,10,0),"0"),
IFERROR(VLOOKUP(A143,'Season 5'!AK$4:CN$104,10,0),"0"),IFERROR(VLOOKUP(A143,'Season 6'!AK$4:CN$104,10,0),"0"),
IFERROR(VLOOKUP(A143,'Season 7'!AK$4:CN$104,10,0),"0"),IFERROR(VLOOKUP(A143,'Season 8'!AK$4:CN$104,10,0),"0"),
IFERROR(VLOOKUP(A143,'Season 9'!AK$4:CN$104,10,0),"0"),IFERROR(VLOOKUP(A143,'Season 10'!AK$4:CN$104,10,0),"0"),
IFERROR(VLOOKUP(A143,'Season 11'!AK$4:CN$104,10,0),"0"),IFERROR(VLOOKUP(A143,'Season 12'!AK$4:CN$104,10,0),"0"),
IFERROR(VLOOKUP(A143,'Season 13'!AK$4:CN$104,10,0),"0"),IFERROR(VLOOKUP(A143,'Season 14'!AK$4:CN$104,10,0),"0"),IFERROR(VLOOKUP(A143,'Season 15'!AK$4:CN$104,10,0),"0"),)</f>
        <v>0</v>
      </c>
      <c r="J143" s="21">
        <f>SUM(IFERROR(VLOOKUP(A143,BI$3:BN$152,3,0),"0"),
IFERROR(VLOOKUP(A143,'Season 1'!AJ$4:CM$104,11,0),"0"),IFERROR(VLOOKUP(A143,'Season 2'!AK$4:CN$104,11,0),"0"),
IFERROR(VLOOKUP(A143,'Season 3'!AK$4:CN$104,11,0),"0"),IFERROR(VLOOKUP(A143,'Season 4'!AK$4:CN$104,11,0),"0"),
IFERROR(VLOOKUP(A143,'Season 5'!AK$4:CN$104,11,0),"0"),IFERROR(VLOOKUP(A143,'Season 6'!AK$4:CN$104,11,0),"0"),
IFERROR(VLOOKUP(A143,'Season 7'!AK$4:CN$104,11,0),"0"),IFERROR(VLOOKUP(A143,'Season 8'!AK$4:CN$104,11,0),"0"),
IFERROR(VLOOKUP(A143,'Season 9'!AK$4:CN$104,11,0),"0"),IFERROR(VLOOKUP(A143,'Season 10'!AK$4:CN$104,11,0),"0"),
IFERROR(VLOOKUP(A143,'Season 11'!AK$4:CN$104,11,0),"0"),IFERROR(VLOOKUP(A143,'Season 12'!AK$4:CN$104,11,0),"0"),
IFERROR(VLOOKUP(A143,'Season 13'!AK$4:CN$104,11,0),"0"),IFERROR(VLOOKUP(A143,'Season 14'!AK$4:CN$104,11,0),"0"),IFERROR(VLOOKUP(A143,'Season 15'!AK$4:CN$104,11,0),"0"),)</f>
        <v>0</v>
      </c>
      <c r="K143" s="402">
        <f>SUM(IFERROR(VLOOKUP($A143,BI$3:BN$152,4,0),"0"),
IFERROR(VLOOKUP($A143,'Season 1'!AJ$4:CM$104,12,0),"0"),IFERROR(VLOOKUP($A143,'Season 2'!AK$4:CN$104,12,0),"0"),
IFERROR(VLOOKUP($A143,'Season 3'!AK$4:CN$104,12,0),"0"),IFERROR(VLOOKUP($A143,'Season 4'!AK$4:CN$104,12,0),"0"),
IFERROR(VLOOKUP($A143,'Season 5'!AK$4:CN$104,12,0),"0"),IFERROR(VLOOKUP($A143,'Season 6'!AK$4:CN$104,12,0),"0"),
IFERROR(VLOOKUP($A143,'Season 7'!AK$4:CN$104,12,0),"0"),IFERROR(VLOOKUP($A143,'Season 8'!AK$4:CN$104,12,0),"0"),
IFERROR(VLOOKUP($A143,'Season 9'!AK$4:CN$104,12,0),"0"),IFERROR(VLOOKUP($A143,'Season 10'!AK$4:CN$104,12,0),"0"),
IFERROR(VLOOKUP($A143,'Season 11'!AK$4:CN$104,12,0),"0"),IFERROR(VLOOKUP($A143,'Season 12'!AK$4:CN$104,12,0),"0"),
IFERROR(VLOOKUP($A143,'Season 13'!AK$4:CN$104,12,0),"0"),IFERROR(VLOOKUP($A143,'Season 14'!AK$4:CN$104,12,0),"0"),IFERROR(VLOOKUP(A143,'Season 15'!AK$4:CN$104,12,0),"0"),)</f>
        <v>0</v>
      </c>
      <c r="L143" s="403">
        <f>SUM(
IFERROR(VLOOKUP($A143,'Season 1'!AJ$4:CM$104,13,0),"0"),IFERROR(VLOOKUP($A143,'Season 2'!AK$4:CN$104,13,0),"0"),
IFERROR(VLOOKUP($A143,'Season 3'!AK$4:CN$104,13,0),"0"),IFERROR(VLOOKUP($A143,'Season 4'!AK$4:CN$104,13,0),"0"),
IFERROR(VLOOKUP($A143,'Season 5'!AK$4:CN$104,13,0),"0"),IFERROR(VLOOKUP($A143,'Season 6'!AK$4:CN$104,13,0),"0"),
IFERROR(VLOOKUP($A143,'Season 7'!AK$4:CN$104,13,0),"0"),IFERROR(VLOOKUP($A143,'Season 8'!AK$4:CN$104,13,0),"0"),
IFERROR(VLOOKUP($A143,'Season 9'!AK$4:CN$104,13,0),"0"),IFERROR(VLOOKUP($A143,'Season 10'!AK$4:CN$104,13,0),"0"),
IFERROR(VLOOKUP($A143,'Season 11'!AK$4:CN$104,13,0),"0"),IFERROR(VLOOKUP($A143,'Season 12'!AK$4:CN$104,13,0),"0"),
IFERROR(VLOOKUP($A143,'Season 13'!AK$4:CN$104,13,0),"0"),IFERROR(VLOOKUP($A143,'Season 14'!AK$4:CN$104,13,0),"0"),IFERROR(VLOOKUP(A143,'Season 15'!AK$4:CN$104,13,0),"0"),)</f>
        <v>0</v>
      </c>
      <c r="M143" s="398">
        <f>SUM(
IFERROR(VLOOKUP($A143,'Season 1'!AJ$4:CM$104,14,0),"0"),IFERROR(VLOOKUP($A143,'Season 2'!AK$4:CN$104,14,0),"0"),
IFERROR(VLOOKUP($A143,'Season 3'!AK$4:CN$104,14,0),"0"),IFERROR(VLOOKUP($A143,'Season 4'!AK$4:CN$104,14,0),"0"),
IFERROR(VLOOKUP($A143,'Season 5'!AK$4:CN$104,14,0),"0"),IFERROR(VLOOKUP($A143,'Season 6'!AK$4:CN$104,14,0),"0"),
IFERROR(VLOOKUP($A143,'Season 7'!AK$4:CN$104,14,0),"0"),IFERROR(VLOOKUP($A143,'Season 8'!AK$4:CN$104,14,0),"0"),
IFERROR(VLOOKUP($A143,'Season 9'!AK$4:CN$104,14,0),"0"),IFERROR(VLOOKUP($A143,'Season 10'!AK$4:CN$104,14,0),"0"),
IFERROR(VLOOKUP($A143,'Season 11'!AK$4:CN$104,14,0),"0"),IFERROR(VLOOKUP($A143,'Season 12'!AK$4:CN$104,14,0),"0"),
IFERROR(VLOOKUP($A143,'Season 13'!AK$4:CN$104,14,0),"0"),IFERROR(VLOOKUP($A143,'Season 14'!AK$4:CN$104,14,0),"0"),IFERROR(VLOOKUP(A143,'Season 15'!AK$4:CN$104,14,0),"0"),)</f>
        <v>0</v>
      </c>
      <c r="N143" s="518">
        <f>SUM(
IFERROR(VLOOKUP($A143,'Season 1'!AJ$4:CM$104,15,0),"0"),IFERROR(VLOOKUP($A143,'Season 2'!AK$4:CN$104,15,0),"0"),
IFERROR(VLOOKUP($A143,'Season 3'!AK$4:CN$104,15,0),"0"),IFERROR(VLOOKUP($A143,'Season 4'!AK$4:CN$104,15,0),"0"),
IFERROR(VLOOKUP($A143,'Season 5'!AK$4:CN$104,15,0),"0"),IFERROR(VLOOKUP($A143,'Season 6'!AK$4:CN$104,15,0),"0"),
IFERROR(VLOOKUP($A143,'Season 7'!AK$4:CN$104,15,0),"0"),IFERROR(VLOOKUP($A143,'Season 8'!AK$4:CN$104,15,0),"0"),
IFERROR(VLOOKUP($A143,'Season 9'!AK$4:CN$104,15,0),"0"),IFERROR(VLOOKUP($A143,'Season 10'!AK$4:CN$104,15,0),"0"),
IFERROR(VLOOKUP($A143,'Season 11'!AK$4:CN$104,15,0),"0"),IFERROR(VLOOKUP($A143,'Season 12'!AK$4:CN$104,15,0),"0"),
IFERROR(VLOOKUP($A143,'Season 13'!AK$4:CN$104,15,0),"0"),IFERROR(VLOOKUP($A143,'Season 14'!AK$4:CN$104,15,0),"0"),IFERROR(VLOOKUP(A143,'Season 15'!AK$4:CN$104,15,0),"0"),)</f>
        <v>0</v>
      </c>
      <c r="O143" s="21">
        <f>SUM(
IFERROR(VLOOKUP($A143,'Season 1'!AJ$4:CM$104,16,0),"0"),IFERROR(VLOOKUP($A143,'Season 2'!AK$4:CN$104,16,0),"0"),
IFERROR(VLOOKUP($A143,'Season 3'!AK$4:CN$104,16,0),"0"),IFERROR(VLOOKUP($A143,'Season 4'!AK$4:CN$104,16,0),"0"),
IFERROR(VLOOKUP($A143,'Season 5'!AK$4:CN$104,16,0),"0"),IFERROR(VLOOKUP($A143,'Season 6'!AK$4:CN$104,16,0),"0"),
IFERROR(VLOOKUP($A143,'Season 7'!AK$4:CN$104,16,0),"0"),IFERROR(VLOOKUP($A143,'Season 8'!AK$4:CN$104,16,0),"0"),
IFERROR(VLOOKUP($A143,'Season 9'!AK$4:CN$104,16,0),"0"),IFERROR(VLOOKUP($A143,'Season 10'!AK$4:CN$104,16,0),"0"),
IFERROR(VLOOKUP($A143,'Season 11'!AK$4:CN$104,16,0),"0"),IFERROR(VLOOKUP($A143,'Season 12'!AK$4:CN$104,16,0),"0"),
IFERROR(VLOOKUP($A143,'Season 13'!AK$4:CN$104,16,0),"0"),IFERROR(VLOOKUP($A143,'Season 14'!AK$4:CN$104,16,0),"0"),IFERROR(VLOOKUP(A143,'Season 15'!AK$4:CN$104,16,0),"0"),)</f>
        <v>0</v>
      </c>
      <c r="P143" s="402">
        <f>SUM(
IFERROR(VLOOKUP($A143,'Season 1'!AJ$4:CM$104,17,0),"0"),IFERROR(VLOOKUP($A143,'Season 2'!AK$4:CN$104,17,0),"0"),
IFERROR(VLOOKUP($A143,'Season 3'!AK$4:CN$104,17,0),"0"),IFERROR(VLOOKUP($A143,'Season 4'!AK$4:CN$104,17,0),"0"),
IFERROR(VLOOKUP($A143,'Season 5'!AK$4:CN$104,17,0),"0"),IFERROR(VLOOKUP($A143,'Season 6'!AK$4:CN$104,17,0),"0"),
IFERROR(VLOOKUP($A143,'Season 7'!AK$4:CN$104,17,0),"0"),IFERROR(VLOOKUP($A143,'Season 8'!AK$4:CN$104,17,0),"0"),
IFERROR(VLOOKUP($A143,'Season 9'!AK$4:CN$104,17,0),"0"),IFERROR(VLOOKUP($A143,'Season 10'!AK$4:CN$104,17,0),"0"),
IFERROR(VLOOKUP($A143,'Season 11'!AK$4:CN$104,17,0),"0"),IFERROR(VLOOKUP($A143,'Season 12'!AK$4:CN$104,17,0),"0"),
IFERROR(VLOOKUP($A143,'Season 13'!AK$4:CN$104,17,0),"0"),IFERROR(VLOOKUP($A143,'Season 14'!AK$4:CN$104,17,0),"0"),IFERROR(VLOOKUP(A143,'Season 15'!AK$4:CN$104,17,0),"0"),)</f>
        <v>0</v>
      </c>
      <c r="Q143" s="403">
        <f>SUM(
IFERROR(VLOOKUP($A143,'Season 1'!AJ$4:CM$104,18,0),"0"),IFERROR(VLOOKUP($A143,'Season 2'!AK$4:CN$104,18,0),"0"),
IFERROR(VLOOKUP($A143,'Season 3'!AK$4:CN$104,18,0),"0"),IFERROR(VLOOKUP($A143,'Season 4'!AK$4:CN$104,18,0),"0"),
IFERROR(VLOOKUP($A143,'Season 5'!AK$4:CN$104,18,0),"0"),IFERROR(VLOOKUP($A143,'Season 6'!AK$4:CN$104,18,0),"0"),
IFERROR(VLOOKUP($A143,'Season 7'!AK$4:CN$104,18,0),"0"),IFERROR(VLOOKUP($A143,'Season 8'!AK$4:CN$104,18,0),"0"),
IFERROR(VLOOKUP($A143,'Season 9'!AK$4:CN$104,18,0),"0"),IFERROR(VLOOKUP($A143,'Season 10'!AK$4:CN$104,18,0),"0"),
IFERROR(VLOOKUP($A143,'Season 11'!AK$4:CN$104,18,0),"0"),IFERROR(VLOOKUP($A143,'Season 12'!AK$4:CN$104,18,0),"0"),
IFERROR(VLOOKUP($A143,'Season 13'!AK$4:CN$104,18,0),"0"),IFERROR(VLOOKUP($A143,'Season 14'!AK$4:CN$104,18,0),"0"),IFERROR(VLOOKUP(A143,'Season 15'!AK$4:CN$104,18,0),"0"),)</f>
        <v>0</v>
      </c>
      <c r="R143" s="398">
        <f>SUM(
IFERROR(VLOOKUP($A143,'Season 1'!AJ$4:CM$104,19,0),"0"),IFERROR(VLOOKUP($A143,'Season 2'!AK$4:CN$104,19,0),"0"),
IFERROR(VLOOKUP($A143,'Season 3'!AK$4:CN$104,19,0),"0"),IFERROR(VLOOKUP($A143,'Season 4'!AK$4:CN$104,19,0),"0"),
IFERROR(VLOOKUP($A143,'Season 5'!AK$4:CN$104,19,0),"0"),IFERROR(VLOOKUP($A143,'Season 6'!AK$4:CN$104,19,0),"0"),
IFERROR(VLOOKUP($A143,'Season 7'!AK$4:CN$104,19,0),"0"),IFERROR(VLOOKUP($A143,'Season 8'!AK$4:CN$104,19,0),"0"),
IFERROR(VLOOKUP($A143,'Season 9'!AK$4:CN$104,19,0),"0"),IFERROR(VLOOKUP($A143,'Season 10'!AK$4:CN$104,19,0),"0"),
IFERROR(VLOOKUP($A143,'Season 11'!AK$4:CN$104,19,0),"0"),IFERROR(VLOOKUP($A143,'Season 12'!AK$4:CN$104,19,0),"0"),
IFERROR(VLOOKUP($A143,'Season 13'!AK$4:CN$104,19,0),"0"),IFERROR(VLOOKUP($A143,'Season 14'!AK$4:CN$104,19,0),"0"),IFERROR(VLOOKUP(A143,'Season 15'!AK$4:CN$104,19,0),"0"),)</f>
        <v>0</v>
      </c>
      <c r="S143" s="518">
        <f>SUM(
IFERROR(VLOOKUP($A143,'Season 1'!AJ$4:CM$104,20,0),"0"),IFERROR(VLOOKUP($A143,'Season 2'!AK$4:CN$104,20,0),"0"),
IFERROR(VLOOKUP($A143,'Season 3'!AK$4:CN$104,20,0),"0"),IFERROR(VLOOKUP($A143,'Season 4'!AK$4:CN$104,20,0),"0"),
IFERROR(VLOOKUP($A143,'Season 5'!AK$4:CN$104,20,0),"0"),IFERROR(VLOOKUP($A143,'Season 6'!AK$4:CN$104,20,0),"0"),
IFERROR(VLOOKUP($A143,'Season 7'!AK$4:CN$104,20,0),"0"),IFERROR(VLOOKUP($A143,'Season 8'!AK$4:CN$104,20,0),"0"),
IFERROR(VLOOKUP($A143,'Season 9'!AK$4:CN$104,20,0),"0"),IFERROR(VLOOKUP($A143,'Season 10'!AK$4:CN$104,20,0),"0"),
IFERROR(VLOOKUP($A143,'Season 11'!AK$4:CN$104,20,0),"0"),IFERROR(VLOOKUP($A143,'Season 12'!AK$4:CN$104,20,0),"0"),
IFERROR(VLOOKUP($A143,'Season 13'!AK$4:CN$104,20,0),"0"),IFERROR(VLOOKUP($A143,'Season 14'!AK$4:CN$104,20,0),"0"),IFERROR(VLOOKUP(A143,'Season 15'!AK$4:CN$104,20,0),"0"),)</f>
        <v>0</v>
      </c>
      <c r="T143" s="21">
        <f>SUM(
IFERROR(VLOOKUP($A143,'Season 1'!AJ$4:CM$104,21,0),"0"),IFERROR(VLOOKUP($A143,'Season 2'!AK$4:CN$104,21,0),"0"),
IFERROR(VLOOKUP($A143,'Season 3'!AK$4:CN$104,21,0),"0"),IFERROR(VLOOKUP($A143,'Season 4'!AK$4:CN$104,21,0),"0"),
IFERROR(VLOOKUP($A143,'Season 5'!AK$4:CN$104,21,0),"0"),IFERROR(VLOOKUP($A143,'Season 6'!AK$4:CN$104,21,0),"0"),
IFERROR(VLOOKUP($A143,'Season 7'!AK$4:CN$104,21,0),"0"),IFERROR(VLOOKUP($A143,'Season 8'!AK$4:CN$104,21,0),"0"),
IFERROR(VLOOKUP($A143,'Season 9'!AK$4:CN$104,21,0),"0"),IFERROR(VLOOKUP($A143,'Season 10'!AK$4:CN$104,21,0),"0"),
IFERROR(VLOOKUP($A143,'Season 11'!AK$4:CN$104,21,0),"0"),IFERROR(VLOOKUP($A143,'Season 12'!AK$4:CN$104,21,0),"0"),
IFERROR(VLOOKUP($A143,'Season 13'!AK$4:CN$104,21,0),"0"),IFERROR(VLOOKUP($A143,'Season 14'!AK$4:CN$104,21,0),"0"),IFERROR(VLOOKUP(A143,'Season 15'!AK$4:CN$104,21,0),"0"),)</f>
        <v>0</v>
      </c>
      <c r="U143" s="402">
        <f>SUM(
IFERROR(VLOOKUP($A143,'Season 1'!AJ$4:CM$104,22,0),"0"),IFERROR(VLOOKUP($A143,'Season 2'!AK$4:CN$104,22,0),"0"),
IFERROR(VLOOKUP($A143,'Season 3'!AK$4:CN$104,22,0),"0"),IFERROR(VLOOKUP($A143,'Season 4'!AK$4:CN$104,22,0),"0"),
IFERROR(VLOOKUP($A143,'Season 5'!AK$4:CN$104,22,0),"0"),IFERROR(VLOOKUP($A143,'Season 6'!AK$4:CN$104,22,0),"0"),
IFERROR(VLOOKUP($A143,'Season 7'!AK$4:CN$104,22,0),"0"),IFERROR(VLOOKUP($A143,'Season 8'!AK$4:CN$104,22,0),"0"),
IFERROR(VLOOKUP($A143,'Season 9'!AK$4:CN$104,22,0),"0"),IFERROR(VLOOKUP($A143,'Season 10'!AK$4:CN$104,22,0),"0"),
IFERROR(VLOOKUP($A143,'Season 11'!AK$4:CN$104,22,0),"0"),IFERROR(VLOOKUP($A143,'Season 12'!AK$4:CN$104,22,0),"0"),
IFERROR(VLOOKUP($A143,'Season 13'!AK$4:CN$104,22,0),"0"),IFERROR(VLOOKUP($A143,'Season 14'!AK$4:CN$104,22,0),"0"),IFERROR(VLOOKUP(A143,'Season 15'!AK$4:CN$104,22,0),"0"),)</f>
        <v>0</v>
      </c>
      <c r="V143" s="403">
        <f>SUM(
IFERROR(VLOOKUP($A143,'Season 1'!AJ$4:CM$104,23,0),"0"),IFERROR(VLOOKUP($A143,'Season 2'!AK$4:CN$104,23,0),"0"),
IFERROR(VLOOKUP($A143,'Season 3'!AK$4:CN$104,23,0),"0"),IFERROR(VLOOKUP($A143,'Season 4'!AK$4:CN$104,23,0),"0"),
IFERROR(VLOOKUP($A143,'Season 5'!AK$4:CN$104,23,0),"0"),IFERROR(VLOOKUP($A143,'Season 6'!AK$4:CN$104,23,0),"0"),
IFERROR(VLOOKUP($A143,'Season 7'!AK$4:CN$104,23,0),"0"),IFERROR(VLOOKUP($A143,'Season 8'!AK$4:CN$104,23,0),"0"),
IFERROR(VLOOKUP($A143,'Season 9'!AK$4:CN$104,23,0),"0"),IFERROR(VLOOKUP($A143,'Season 10'!AK$4:CN$104,23,0),"0"),
IFERROR(VLOOKUP($A143,'Season 11'!AK$4:CN$104,23,0),"0"),IFERROR(VLOOKUP($A143,'Season 12'!AK$4:CN$104,23,0),"0"),
IFERROR(VLOOKUP($A143,'Season 13'!AK$4:CN$104,23,0),"0"),IFERROR(VLOOKUP($A143,'Season 14'!AK$4:CN$104,23,0),"0"),IFERROR(VLOOKUP($A143,'Season 15'!AK$4:CN$104,23,0),"0"),)</f>
        <v>0</v>
      </c>
      <c r="W143" s="398">
        <f>SUM(
IFERROR(VLOOKUP($A143,'Season 1'!AJ$4:CM$104,24,0),"0"),IFERROR(VLOOKUP($A143,'Season 2'!AK$4:CN$104,24,0),"0"),
IFERROR(VLOOKUP($A143,'Season 3'!AK$4:CN$104,24,0),"0"),IFERROR(VLOOKUP($A143,'Season 4'!AK$4:CN$104,24,0),"0"),
IFERROR(VLOOKUP($A143,'Season 5'!AK$4:CN$104,24,0),"0"),IFERROR(VLOOKUP($A143,'Season 6'!AK$4:CN$104,24,0),"0"),
IFERROR(VLOOKUP($A143,'Season 7'!AK$4:CN$104,24,0),"0"),IFERROR(VLOOKUP($A143,'Season 8'!AK$4:CN$104,24,0),"0"),
IFERROR(VLOOKUP($A143,'Season 9'!AK$4:CN$104,24,0),"0"),IFERROR(VLOOKUP($A143,'Season 10'!AK$4:CN$104,24,0),"0"),
IFERROR(VLOOKUP($A143,'Season 11'!AK$4:CN$104,24,0),"0"),IFERROR(VLOOKUP($A143,'Season 12'!AK$4:CN$104,24,0),"0"),
IFERROR(VLOOKUP($A143,'Season 13'!AK$4:CN$104,24,0),"0"),IFERROR(VLOOKUP($A143,'Season 14'!AK$4:CN$104,24,0),"0"),IFERROR(VLOOKUP($A143,'Season 15'!AK$4:CN$104,24,0),"0"),)</f>
        <v>0</v>
      </c>
      <c r="X143" s="518">
        <f>SUM(
IFERROR(VLOOKUP($A143,'Season 1'!AJ$4:CM$104,25,0),"0"),IFERROR(VLOOKUP($A143,'Season 2'!AK$4:CN$104,25,0),"0"),
IFERROR(VLOOKUP($A143,'Season 3'!AK$4:CN$104,25,0),"0"),IFERROR(VLOOKUP($A143,'Season 4'!AK$4:CN$104,25,0),"0"),
IFERROR(VLOOKUP($A143,'Season 5'!AK$4:CN$104,25,0),"0"),IFERROR(VLOOKUP($A143,'Season 6'!AK$4:CN$104,25,0),"0"),
IFERROR(VLOOKUP($A143,'Season 7'!AK$4:CN$104,25,0),"0"),IFERROR(VLOOKUP($A143,'Season 8'!AK$4:CN$104,25,0),"0"),
IFERROR(VLOOKUP($A143,'Season 9'!AK$4:CN$104,25,0),"0"),IFERROR(VLOOKUP($A143,'Season 10'!AK$4:CN$104,25,0),"0"),
IFERROR(VLOOKUP($A143,'Season 11'!AK$4:CN$104,25,0),"0"),IFERROR(VLOOKUP($A143,'Season 12'!AK$4:CN$104,25,0),"0"),
IFERROR(VLOOKUP($A143,'Season 13'!AK$4:CN$104,25,0),"0"),IFERROR(VLOOKUP($A143,'Season 14'!AK$4:CN$104,25,0),"0"),IFERROR(VLOOKUP($A143,'Season 15'!AK$4:CN$104,25,0),"0"),)</f>
        <v>0</v>
      </c>
      <c r="Y143" s="21">
        <f>SUM(
IFERROR(VLOOKUP($A143,'Season 1'!AJ$4:CM$104,26,0),"0"),IFERROR(VLOOKUP($A143,'Season 2'!AK$4:CN$104,26,0),"0"),
IFERROR(VLOOKUP($A143,'Season 3'!AK$4:CN$104,26,0),"0"),IFERROR(VLOOKUP($A143,'Season 4'!AK$4:CN$104,26,0),"0"),
IFERROR(VLOOKUP($A143,'Season 5'!AK$4:CN$104,26,0),"0"),IFERROR(VLOOKUP($A143,'Season 6'!AK$4:CN$104,26,0),"0"),
IFERROR(VLOOKUP($A143,'Season 7'!AK$4:CN$104,26,0),"0"),IFERROR(VLOOKUP($A143,'Season 8'!AK$4:CN$104,26,0),"0"),
IFERROR(VLOOKUP($A143,'Season 9'!AK$4:CN$104,26,0),"0"),IFERROR(VLOOKUP($A143,'Season 10'!AK$4:CN$104,26,0),"0"),
IFERROR(VLOOKUP($A143,'Season 11'!AK$4:CN$104,26,0),"0"),IFERROR(VLOOKUP($A143,'Season 12'!AK$4:CN$104,26,0),"0"),
IFERROR(VLOOKUP($A143,'Season 13'!AK$4:CN$104,26,0),"0"),IFERROR(VLOOKUP($A143,'Season 14'!AK$4:CN$104,26,0),"0"),IFERROR(VLOOKUP($A143,'Season 15'!AK$4:CN$104,26,0),"0"),)</f>
        <v>0</v>
      </c>
      <c r="Z143" s="402">
        <f>SUM(
IFERROR(VLOOKUP($A143,'Season 1'!AJ$4:CM$104,27,0),"0"),IFERROR(VLOOKUP($A143,'Season 2'!AK$4:CN$104,27,0),"0"),
IFERROR(VLOOKUP($A143,'Season 3'!AK$4:CN$104,27,0),"0"),IFERROR(VLOOKUP($A143,'Season 4'!AK$4:CN$104,27,0),"0"),
IFERROR(VLOOKUP($A143,'Season 5'!AK$4:CN$104,27,0),"0"),IFERROR(VLOOKUP($A143,'Season 6'!AK$4:CN$104,27,0),"0"),
IFERROR(VLOOKUP($A143,'Season 7'!AK$4:CN$104,27,0),"0"),IFERROR(VLOOKUP($A143,'Season 8'!AK$4:CN$104,27,0),"0"),
IFERROR(VLOOKUP($A143,'Season 9'!AK$4:CN$104,27,0),"0"),IFERROR(VLOOKUP($A143,'Season 10'!AK$4:CN$104,27,0),"0"),
IFERROR(VLOOKUP($A143,'Season 11'!AK$4:CN$104,27,0),"0"),IFERROR(VLOOKUP($A143,'Season 12'!AK$4:CN$104,27,0),"0"),
IFERROR(VLOOKUP($A143,'Season 13'!AK$4:CN$104,27,0),"0"),IFERROR(VLOOKUP($A143,'Season 14'!AK$4:CN$104,27,0),"0"),IFERROR(VLOOKUP($A143,'Season 15'!AK$4:CN$104,27,0),"0"),)</f>
        <v>0</v>
      </c>
      <c r="AA143" s="403">
        <f>SUM(
IFERROR(VLOOKUP($A143,'Season 1'!AJ$4:CM$104,28,0),"0"),IFERROR(VLOOKUP($A143,'Season 2'!AK$4:CN$104,28,0),"0"),
IFERROR(VLOOKUP($A143,'Season 3'!AK$4:CN$104,28,0),"0"),IFERROR(VLOOKUP($A143,'Season 4'!AK$4:CN$104,28,0),"0"),
IFERROR(VLOOKUP($A143,'Season 5'!AK$4:CN$104,28,0),"0"),IFERROR(VLOOKUP($A143,'Season 6'!AK$4:CN$104,28,0),"0"),
IFERROR(VLOOKUP($A143,'Season 7'!AK$4:CN$104,28,0),"0"),IFERROR(VLOOKUP($A143,'Season 8'!AK$4:CN$104,28,0),"0"),
IFERROR(VLOOKUP($A143,'Season 9'!AK$4:CN$104,28,0),"0"),IFERROR(VLOOKUP($A143,'Season 10'!AK$4:CN$104,28,0),"0"),
IFERROR(VLOOKUP($A143,'Season 11'!AK$4:CN$104,28,0),"0"),IFERROR(VLOOKUP($A143,'Season 12'!AK$4:CN$104,28,0),"0"),
IFERROR(VLOOKUP($A143,'Season 13'!AK$4:CN$104,28,0),"0"),IFERROR(VLOOKUP($A143,'Season 14'!AK$4:CN$104,28,0),"0"),IFERROR(VLOOKUP($A143,'Season 15'!AK$4:CN$104,28,0),"0"),)</f>
        <v>0</v>
      </c>
      <c r="AB143" s="398">
        <f>SUM(
IFERROR(VLOOKUP($A143,'Season 1'!AJ$4:CM$104,29,0),"0"),IFERROR(VLOOKUP($A143,'Season 2'!AK$4:CN$104,29,0),"0"),
IFERROR(VLOOKUP($A143,'Season 3'!AK$4:CN$104,29,0),"0"),IFERROR(VLOOKUP($A143,'Season 4'!AK$4:CN$104,29,0),"0"),
IFERROR(VLOOKUP($A143,'Season 5'!AK$4:CN$104,29,0),"0"),IFERROR(VLOOKUP($A143,'Season 6'!AK$4:CN$104,29,0),"0"),
IFERROR(VLOOKUP($A143,'Season 7'!AK$4:CN$104,29,0),"0"),IFERROR(VLOOKUP($A143,'Season 8'!AK$4:CN$104,29,0),"0"),
IFERROR(VLOOKUP($A143,'Season 9'!AK$4:CN$104,29,0),"0"),IFERROR(VLOOKUP($A143,'Season 10'!AK$4:CN$104,29,0),"0"),
IFERROR(VLOOKUP($A143,'Season 11'!AK$4:CN$104,29,0),"0"),IFERROR(VLOOKUP($A143,'Season 12'!AK$4:CN$104,29,0),"0"),
IFERROR(VLOOKUP($A143,'Season 13'!AK$4:CN$104,29,0),"0"),IFERROR(VLOOKUP($A143,'Season 14'!AK$4:CN$104,29,0),"0"),IFERROR(VLOOKUP($A143,'Season 15'!AK$4:CN$104,29,0),"0"),)</f>
        <v>0</v>
      </c>
      <c r="AC143" s="518">
        <f>SUM(
IFERROR(VLOOKUP($A143,'Season 1'!AJ$4:CM$104,30,0),"0"),IFERROR(VLOOKUP($A143,'Season 2'!AK$4:CN$104,30,0),"0"),
IFERROR(VLOOKUP($A143,'Season 3'!AK$4:CN$104,30,0),"0"),IFERROR(VLOOKUP($A143,'Season 4'!AK$4:CN$104,30,0),"0"),
IFERROR(VLOOKUP($A143,'Season 5'!AK$4:CN$104,30,0),"0"),IFERROR(VLOOKUP($A143,'Season 6'!AK$4:CN$104,30,0),"0"),
IFERROR(VLOOKUP($A143,'Season 7'!AK$4:CN$104,30,0),"0"),IFERROR(VLOOKUP($A143,'Season 8'!AK$4:CN$104,30,0),"0"),
IFERROR(VLOOKUP($A143,'Season 9'!AK$4:CN$104,30,0),"0"),IFERROR(VLOOKUP($A143,'Season 10'!AK$4:CN$104,30,0),"0"),
IFERROR(VLOOKUP($A143,'Season 11'!AK$4:CN$104,30,0),"0"),IFERROR(VLOOKUP($A143,'Season 12'!AK$4:CN$104,30,0),"0"),
IFERROR(VLOOKUP($A143,'Season 13'!AK$4:CN$104,30,0),"0"),IFERROR(VLOOKUP($A143,'Season 14'!AK$4:CN$104,30,0),"0"),IFERROR(VLOOKUP($A143,'Season 15'!AK$4:CN$104,30,0),"0"),)</f>
        <v>0</v>
      </c>
      <c r="AD143" s="21">
        <f>SUM(
IFERROR(VLOOKUP($A143,'Season 1'!AJ$4:CM$104,31,0),"0"),IFERROR(VLOOKUP($A143,'Season 2'!AK$4:CN$104,31,0),"0"),
IFERROR(VLOOKUP($A143,'Season 3'!AK$4:CN$104,31,0),"0"),IFERROR(VLOOKUP($A143,'Season 4'!AK$4:CN$104,31,0),"0"),
IFERROR(VLOOKUP($A143,'Season 5'!AK$4:CN$104,31,0),"0"),IFERROR(VLOOKUP($A143,'Season 6'!AK$4:CN$104,31,0),"0"),
IFERROR(VLOOKUP($A143,'Season 7'!AK$4:CN$104,31,0),"0"),IFERROR(VLOOKUP($A143,'Season 8'!AK$4:CN$104,31,0),"0"),
IFERROR(VLOOKUP($A143,'Season 9'!AK$4:CN$104,31,0),"0"),IFERROR(VLOOKUP($A143,'Season 10'!AK$4:CN$104,31,0),"0"),
IFERROR(VLOOKUP($A143,'Season 11'!AK$4:CN$104,31,0),"0"),IFERROR(VLOOKUP($A143,'Season 12'!AK$4:CN$104,31,0),"0"),
IFERROR(VLOOKUP($A143,'Season 13'!AK$4:CN$104,31,0),"0"),IFERROR(VLOOKUP($A143,'Season 14'!AK$4:CN$104,31,0),"0"),IFERROR(VLOOKUP($A143,'Season 15'!AK$4:CN$104,31,0),"0"),)</f>
        <v>0</v>
      </c>
      <c r="AE143" s="402">
        <f>SUM(
IFERROR(VLOOKUP($A143,'Season 1'!AJ$4:CM$104,32,0),"0"),IFERROR(VLOOKUP($A143,'Season 2'!AK$4:CN$104,32,0),"0"),
IFERROR(VLOOKUP($A143,'Season 3'!AK$4:CN$104,32,0),"0"),IFERROR(VLOOKUP($A143,'Season 4'!AK$4:CN$104,32,0),"0"),
IFERROR(VLOOKUP($A143,'Season 5'!AK$4:CN$104,32,0),"0"),IFERROR(VLOOKUP($A143,'Season 6'!AK$4:CN$104,32,0),"0"),
IFERROR(VLOOKUP($A143,'Season 7'!AK$4:CN$104,32,0),"0"),IFERROR(VLOOKUP($A143,'Season 8'!AK$4:CN$104,32,0),"0"),
IFERROR(VLOOKUP($A143,'Season 9'!AK$4:CN$104,32,0),"0"),IFERROR(VLOOKUP($A143,'Season 10'!AK$4:CN$104,32,0),"0"),
IFERROR(VLOOKUP($A143,'Season 11'!AK$4:CN$104,32,0),"0"),IFERROR(VLOOKUP($A143,'Season 12'!AK$4:CN$104,32,0),"0"),
IFERROR(VLOOKUP($A143,'Season 13'!AK$4:CN$104,32,0),"0"),IFERROR(VLOOKUP($A143,'Season 14'!AK$4:CN$104,32,0),"0"),IFERROR(VLOOKUP($A143,'Season 15'!AK$4:CN$104,32,0),"0"),)</f>
        <v>0</v>
      </c>
      <c r="AF143" s="403">
        <f>SUM(IFERROR(VLOOKUP($A143,'Season 2'!AK$4:CN$104,33,0),"0"),
IFERROR(VLOOKUP($A143,'Season 3'!AK$4:CN$104,33,0),"0"),IFERROR(VLOOKUP($A143,'Season 4'!AK$4:CN$104,33,0),"0"),
IFERROR(VLOOKUP($A143,'Season 5'!AK$4:CN$104,33,0),"0"),IFERROR(VLOOKUP($A143,'Season 6'!AK$4:CN$104,33,0),"0"),
IFERROR(VLOOKUP($A143,'Season 7'!AK$4:CN$104,33,0),"0"),IFERROR(VLOOKUP($A143,'Season 8'!AK$4:CN$104,33,0),"0"),
IFERROR(VLOOKUP($A143,'Season 9'!AK$4:CN$104,33,0),"0"),IFERROR(VLOOKUP($A143,'Season 10'!AK$4:CN$104,33,0),"0"),
IFERROR(VLOOKUP($A143,'Season 11'!AK$4:CN$104,33,0),"0"),IFERROR(VLOOKUP($A143,'Season 12'!AK$4:CN$104,33,0),"0"),
IFERROR(VLOOKUP($A143,'Season 13'!AK$4:CN$104,33,0),"0"),IFERROR(VLOOKUP($A143,'Season 14'!AK$4:CN$104,33,0),"0"),IFERROR(VLOOKUP($A143,'Season 15'!AK$4:CN$104,33,0),"0"),)</f>
        <v>0</v>
      </c>
      <c r="AG143" s="398">
        <f>SUM(IFERROR(VLOOKUP($A143,'Season 2'!AK$4:CN$104,34,0),"0"),
IFERROR(VLOOKUP($A143,'Season 3'!AK$4:CN$104,34,0),"0"),IFERROR(VLOOKUP($A143,'Season 4'!AK$4:CN$104,34,0),"0"),
IFERROR(VLOOKUP($A143,'Season 5'!AK$4:CN$104,34,0),"0"),IFERROR(VLOOKUP($A143,'Season 6'!AK$4:CN$104,34,0),"0"),
IFERROR(VLOOKUP($A143,'Season 7'!AK$4:CN$104,34,0),"0"),IFERROR(VLOOKUP($A143,'Season 8'!AK$4:CN$104,34,0),"0"),
IFERROR(VLOOKUP($A143,'Season 9'!AK$4:CN$104,34,0),"0"),IFERROR(VLOOKUP($A143,'Season 10'!AK$4:CN$104,34,0),"0"),
IFERROR(VLOOKUP($A143,'Season 11'!AK$4:CN$104,34,0),"0"),IFERROR(VLOOKUP($A143,'Season 12'!AK$4:CN$104,34,0),"0"),
IFERROR(VLOOKUP($A143,'Season 13'!AK$4:CN$104,34,0),"0"),IFERROR(VLOOKUP($A143,'Season 14'!AK$4:CN$104,34,0),"0"),IFERROR(VLOOKUP($A143,'Season 15'!AK$4:CN$104,34,0),"0"),)</f>
        <v>0</v>
      </c>
      <c r="AH143" s="518">
        <f>SUM(IFERROR(VLOOKUP($A143,'Season 2'!AK$4:CN$104,35,0),"0"),
IFERROR(VLOOKUP($A143,'Season 3'!AK$4:CN$104,35,0),"0"),IFERROR(VLOOKUP($A143,'Season 4'!AK$4:CN$104,35,0),"0"),
IFERROR(VLOOKUP($A143,'Season 5'!AK$4:CN$104,35,0),"0"),IFERROR(VLOOKUP($A143,'Season 6'!AK$4:CN$104,35,0),"0"),
IFERROR(VLOOKUP($A143,'Season 7'!AK$4:CN$104,35,0),"0"),IFERROR(VLOOKUP($A143,'Season 8'!AK$4:CN$104,35,0),"0"),
IFERROR(VLOOKUP($A143,'Season 9'!AK$4:CN$104,35,0),"0"),IFERROR(VLOOKUP($A143,'Season 10'!AK$4:CN$104,35,0),"0"),
IFERROR(VLOOKUP($A143,'Season 11'!AK$4:CN$104,35,0),"0"),IFERROR(VLOOKUP($A143,'Season 12'!AK$4:CN$104,35,0),"0"),
IFERROR(VLOOKUP($A143,'Season 13'!AK$4:CN$104,35,0),"0"),IFERROR(VLOOKUP($A143,'Season 14'!AK$4:CN$104,35,0),"0"),IFERROR(VLOOKUP($A143,'Season 15'!AK$4:CN$104,35,0),"0"),)</f>
        <v>0</v>
      </c>
      <c r="AI143" s="21">
        <f>SUM(IFERROR(VLOOKUP($A143,'Season 2'!AK$4:CN$104,36,0),"0"),
IFERROR(VLOOKUP($A143,'Season 3'!AK$4:CN$104,36,0),"0"),IFERROR(VLOOKUP($A143,'Season 4'!AK$4:CN$104,36,0),"0"),
IFERROR(VLOOKUP($A143,'Season 5'!AK$4:CN$104,36,0),"0"),IFERROR(VLOOKUP($A143,'Season 6'!AK$4:CN$104,36,0),"0"),
IFERROR(VLOOKUP($A143,'Season 7'!AK$4:CN$104,36,0),"0"),IFERROR(VLOOKUP($A143,'Season 8'!AK$4:CN$104,36,0),"0"),
IFERROR(VLOOKUP($A143,'Season 9'!AK$4:CN$104,36,0),"0"),IFERROR(VLOOKUP($A143,'Season 10'!AK$4:CN$104,36,0),"0"),
IFERROR(VLOOKUP($A143,'Season 11'!AK$4:CN$104,36,0),"0"),IFERROR(VLOOKUP($A143,'Season 12'!AK$4:CN$104,36,0),"0"),
IFERROR(VLOOKUP($A143,'Season 13'!AK$4:CN$104,36,0),"0"),IFERROR(VLOOKUP($A143,'Season 14'!AK$4:CN$104,36,0),"0"),IFERROR(VLOOKUP($A143,'Season 15'!AK$4:CN$104,36,0),"0"),)</f>
        <v>0</v>
      </c>
      <c r="AJ143" s="402">
        <f>SUM(IFERROR(VLOOKUP($A143,'Season 2'!AK$4:CN$104,37,0),"0"),
IFERROR(VLOOKUP($A143,'Season 3'!AK$4:CN$104,37,0),"0"),IFERROR(VLOOKUP($A143,'Season 4'!AK$4:CN$104,37,0),"0"),
IFERROR(VLOOKUP($A143,'Season 5'!AK$4:CN$104,37,0),"0"),IFERROR(VLOOKUP($A143,'Season 6'!AK$4:CN$104,37,0),"0"),
IFERROR(VLOOKUP($A143,'Season 7'!AK$4:CN$104,37,0),"0"),IFERROR(VLOOKUP($A143,'Season 8'!AK$4:CN$104,37,0),"0"),
IFERROR(VLOOKUP($A143,'Season 9'!AK$4:CN$104,37,0),"0"),IFERROR(VLOOKUP($A143,'Season 10'!AK$4:CN$104,37,0),"0"),
IFERROR(VLOOKUP($A143,'Season 11'!AK$4:CN$104,37,0),"0"),IFERROR(VLOOKUP($A143,'Season 12'!AK$4:CN$104,37,0),"0"),
IFERROR(VLOOKUP($A143,'Season 13'!AK$4:CN$104,37,0),"0"),IFERROR(VLOOKUP($A143,'Season 14'!AK$4:CN$104,37,0),"0"),IFERROR(VLOOKUP($A143,'Season 15'!AK$4:CN$104,37,0),"0"),)</f>
        <v>0</v>
      </c>
      <c r="AK143" s="403">
        <f>SUM(IFERROR(VLOOKUP($A143,'Season 1'!AJ$4:CM$104,33,0),"0"),IFERROR(VLOOKUP($A143,'Season 2'!AK$4:CN$104,38,0),"0"),
IFERROR(VLOOKUP($A143,'Season 3'!AK$4:CN$104,38,0),"0"),IFERROR(VLOOKUP($A143,'Season 4'!AK$4:CN$104,38,0),"0"),
IFERROR(VLOOKUP($A143,'Season 5'!AK$4:CN$104,38,0),"0"),IFERROR(VLOOKUP($A143,'Season 6'!AK$4:CN$104,38,0),"0"),
IFERROR(VLOOKUP($A143,'Season 7'!AK$4:CN$104,38,0),"0"),IFERROR(VLOOKUP($A143,'Season 8'!AK$4:CN$104,38,0),"0"),
IFERROR(VLOOKUP($A143,'Season 9'!AK$4:CN$104,38,0),"0"),IFERROR(VLOOKUP($A143,'Season 10'!AK$4:CN$104,38,0),"0"),
IFERROR(VLOOKUP($A143,'Season 11'!AK$4:CN$104,38,0),"0"),IFERROR(VLOOKUP($A143,'Season 12'!AK$4:CN$104,38,0),"0"),
IFERROR(VLOOKUP($A143,'Season 13'!AK$4:CN$104,38,0),"0"),IFERROR(VLOOKUP($A143,'Season 14'!AK$4:CN$104,38,0),"0"),IFERROR(VLOOKUP($A143,'Season 15'!AK$4:CN$104,38,0),"0"),)</f>
        <v>0</v>
      </c>
      <c r="AL143" s="398">
        <f>SUM(IFERROR(VLOOKUP($A143,'Season 1'!AJ$4:CM$104,34,0),"0"),IFERROR(VLOOKUP($A143,'Season 2'!AK$4:CN$104,39,0),"0"),
IFERROR(VLOOKUP($A143,'Season 3'!AK$4:CN$104,39,0),"0"),IFERROR(VLOOKUP($A143,'Season 4'!AK$4:CN$104,39,0),"0"),
IFERROR(VLOOKUP($A143,'Season 5'!AK$4:CN$104,39,0),"0"),IFERROR(VLOOKUP($A143,'Season 6'!AK$4:CN$104,39,0),"0"),
IFERROR(VLOOKUP($A143,'Season 7'!AK$4:CN$104,39,0),"0"),IFERROR(VLOOKUP($A143,'Season 8'!AK$4:CN$104,39,0),"0"),
IFERROR(VLOOKUP($A143,'Season 9'!AK$4:CN$104,39,0),"0"),IFERROR(VLOOKUP($A143,'Season 10'!AK$4:CN$104,39,0),"0"),
IFERROR(VLOOKUP($A143,'Season 11'!AK$4:CN$104,39,0),"0"),IFERROR(VLOOKUP($A143,'Season 12'!AK$4:CN$104,39,0),"0"),
IFERROR(VLOOKUP($A143,'Season 13'!AK$4:CN$104,39,0),"0"),IFERROR(VLOOKUP($A143,'Season 14'!AK$4:CN$104,39,0),"0"),IFERROR(VLOOKUP($A143,'Season 15'!AK$4:CN$104,39,0),"0"),)</f>
        <v>0</v>
      </c>
      <c r="AM143" s="518">
        <f>SUM(IFERROR(VLOOKUP($A143,'Season 1'!AJ$4:CM$104,35,0),"0"),IFERROR(VLOOKUP($A143,'Season 2'!AK$4:CN$104,40,0),"0"),
IFERROR(VLOOKUP($A143,'Season 3'!AK$4:CN$104,40,0),"0"),IFERROR(VLOOKUP($A143,'Season 4'!AK$4:CN$104,40,0),"0"),
IFERROR(VLOOKUP($A143,'Season 5'!AK$4:CN$104,40,0),"0"),IFERROR(VLOOKUP($A143,'Season 6'!AK$4:CN$104,40,0),"0"),
IFERROR(VLOOKUP($A143,'Season 7'!AK$4:CN$104,40,0),"0"),IFERROR(VLOOKUP($A143,'Season 8'!AK$4:CN$104,40,0),"0"),
IFERROR(VLOOKUP($A143,'Season 9'!AK$4:CN$104,40,0),"0"),IFERROR(VLOOKUP($A143,'Season 10'!AK$4:CN$104,40,0),"0"),
IFERROR(VLOOKUP($A143,'Season 11'!AK$4:CN$104,40,0),"0"),IFERROR(VLOOKUP($A143,'Season 12'!AK$4:CN$104,40,0),"0"),
IFERROR(VLOOKUP($A143,'Season 13'!AK$4:CN$104,40,0),"0"),IFERROR(VLOOKUP($A143,'Season 14'!AK$4:CN$104,40,0),"0"),IFERROR(VLOOKUP($A143,'Season 15'!AK$4:CN$104,40,0),"0"),)</f>
        <v>0</v>
      </c>
      <c r="AN143" s="21">
        <f>SUM(IFERROR(VLOOKUP($A143,'Season 1'!AJ$4:CM$104,36,0),"0"),IFERROR(VLOOKUP($A143,'Season 2'!AK$4:CN$104,41,0),"0"),
IFERROR(VLOOKUP($A143,'Season 3'!AK$4:CN$104,41,0),"0"),IFERROR(VLOOKUP($A143,'Season 4'!AK$4:CN$104,41,0),"0"),
IFERROR(VLOOKUP($A143,'Season 5'!AK$4:CN$104,41,0),"0"),IFERROR(VLOOKUP($A143,'Season 6'!AK$4:CN$104,41,0),"0"),
IFERROR(VLOOKUP($A143,'Season 7'!AK$4:CN$104,41,0),"0"),IFERROR(VLOOKUP($A143,'Season 8'!AK$4:CN$104,41,0),"0"),
IFERROR(VLOOKUP($A143,'Season 9'!AK$4:CN$104,41,0),"0"),IFERROR(VLOOKUP($A143,'Season 10'!AK$4:CN$104,41,0),"0"),
IFERROR(VLOOKUP($A143,'Season 11'!AK$4:CN$104,41,0),"0"),IFERROR(VLOOKUP($A143,'Season 12'!AK$4:CN$104,41,0),"0"),
IFERROR(VLOOKUP($A143,'Season 13'!AK$4:CN$104,41,0),"0"),IFERROR(VLOOKUP($A143,'Season 14'!AK$4:CN$104,41,0),"0"),IFERROR(VLOOKUP($A143,'Season 15'!AK$4:CN$104,41,0),"0"),)</f>
        <v>0</v>
      </c>
      <c r="AO143" s="402">
        <f>SUM(IFERROR(VLOOKUP($A143,'Season 1'!AJ$4:CM$104,37,0),"0"),IFERROR(VLOOKUP($A143,'Season 2'!AK$4:CN$104,42,0),"0"),
IFERROR(VLOOKUP($A143,'Season 3'!AK$4:CN$104,42,0),"0"),IFERROR(VLOOKUP($A143,'Season 4'!AK$4:CN$104,42,0),"0"),
IFERROR(VLOOKUP($A143,'Season 5'!AK$4:CN$104,42,0),"0"),IFERROR(VLOOKUP($A143,'Season 6'!AK$4:CN$104,42,0),"0"),
IFERROR(VLOOKUP($A143,'Season 7'!AK$4:CN$104,42,0),"0"),IFERROR(VLOOKUP($A143,'Season 8'!AK$4:CN$104,42,0),"0"),
IFERROR(VLOOKUP($A143,'Season 9'!AK$4:CN$104,42,0),"0"),IFERROR(VLOOKUP($A143,'Season 10'!AK$4:CN$104,42,0),"0"),
IFERROR(VLOOKUP($A143,'Season 11'!AK$4:CN$104,42,0),"0"),IFERROR(VLOOKUP($A143,'Season 12'!AK$4:CN$104,42,0),"0"),
IFERROR(VLOOKUP($A143,'Season 13'!AK$4:CN$104,42,0),"0"),IFERROR(VLOOKUP($A143,'Season 14'!AK$4:CN$104,42,0),"0"),IFERROR(VLOOKUP($A143,'Season 15'!AK$4:CN$104,42,0),"0"),)</f>
        <v>0</v>
      </c>
      <c r="AP143" s="403">
        <f>SUM(IFERROR(VLOOKUP($A143,'Season 1'!AJ$4:CM$104,43,0),"0"),IFERROR(VLOOKUP($A143,'Season 2'!AK$4:CN$104,43,0),"0"),
IFERROR(VLOOKUP($A143,'Season 3'!AK$4:CN$104,43,0),"0"),IFERROR(VLOOKUP($A143,'Season 4'!AK$4:CN$104,43,0),"0"),
IFERROR(VLOOKUP($A143,'Season 5'!AK$4:CN$104,43,0),"0"),IFERROR(VLOOKUP($A143,'Season 6'!AK$4:CN$104,43,0),"0"),
IFERROR(VLOOKUP($A143,'Season 7'!AK$4:CN$104,43,0),"0"),IFERROR(VLOOKUP($A143,'Season 8'!AK$4:CN$104,43,0),"0"),
IFERROR(VLOOKUP($A143,'Season 9'!AK$4:CN$104,43,0),"0"),IFERROR(VLOOKUP($A143,'Season 10'!AK$4:CN$104,43,0),"0"),
IFERROR(VLOOKUP($A143,'Season 11'!AK$4:CN$104,43,0),"0"),IFERROR(VLOOKUP($A143,'Season 12'!AK$4:CN$104,43,0),"0"),
IFERROR(VLOOKUP($A143,'Season 13'!AK$4:CN$104,43,0),"0"),IFERROR(VLOOKUP($A143,'Season 14'!AK$4:CN$104,43,0),"0"),IFERROR(VLOOKUP($A143,'Season 15'!AK$4:CN$104,43,0),"0"),)</f>
        <v>0</v>
      </c>
      <c r="AQ143" s="398">
        <f>SUM(IFERROR(VLOOKUP($A143,'Season 1'!AJ$4:CM$104,44,0),"0"),IFERROR(VLOOKUP($A143,'Season 2'!AK$4:CN$104,44,0),"0"),
IFERROR(VLOOKUP($A143,'Season 3'!AK$4:CN$104,44,0),"0"),IFERROR(VLOOKUP($A143,'Season 4'!AK$4:CN$104,44,0),"0"),
IFERROR(VLOOKUP($A143,'Season 5'!AK$4:CN$104,44,0),"0"),IFERROR(VLOOKUP($A143,'Season 6'!AK$4:CN$104,44,0),"0"),
IFERROR(VLOOKUP($A143,'Season 7'!AK$4:CN$104,44,0),"0"),IFERROR(VLOOKUP($A143,'Season 8'!AK$4:CN$104,44,0),"0"),
IFERROR(VLOOKUP($A143,'Season 9'!AK$4:CN$104,44,0),"0"),IFERROR(VLOOKUP($A143,'Season 10'!AK$4:CN$104,44,0),"0"),
IFERROR(VLOOKUP($A143,'Season 11'!AK$4:CN$104,44,0),"0"),IFERROR(VLOOKUP($A143,'Season 12'!AK$4:CN$104,44,0),"0"),
IFERROR(VLOOKUP($A143,'Season 13'!AK$4:CN$104,44,0),"0"),IFERROR(VLOOKUP($A143,'Season 14'!AK$4:CN$104,44,0),"0"),IFERROR(VLOOKUP($A143,'Season 15'!AK$4:CN$104,44,0),"0"),)</f>
        <v>0</v>
      </c>
      <c r="AR143" s="518">
        <f>SUM(IFERROR(VLOOKUP($A143,'Season 1'!AJ$4:CM$104,45,0),"0"),IFERROR(VLOOKUP($A143,'Season 2'!AK$4:CN$104,45,0),"0"),
IFERROR(VLOOKUP($A143,'Season 3'!AK$4:CN$104,45,0),"0"),IFERROR(VLOOKUP($A143,'Season 4'!AK$4:CN$104,45,0),"0"),
IFERROR(VLOOKUP($A143,'Season 5'!AK$4:CN$104,45,0),"0"),IFERROR(VLOOKUP($A143,'Season 6'!AK$4:CN$104,45,0),"0"),
IFERROR(VLOOKUP($A143,'Season 7'!AK$4:CN$104,45,0),"0"),IFERROR(VLOOKUP($A143,'Season 8'!AK$4:CN$104,45,0),"0"),
IFERROR(VLOOKUP($A143,'Season 9'!AK$4:CN$104,45,0),"0"),IFERROR(VLOOKUP($A143,'Season 10'!AK$4:CN$104,45,0),"0"),
IFERROR(VLOOKUP($A143,'Season 11'!AK$4:CN$104,45,0),"0"),IFERROR(VLOOKUP($A143,'Season 12'!AK$4:CN$104,45,0),"0"),
IFERROR(VLOOKUP($A143,'Season 13'!AK$4:CN$104,45,0),"0"),IFERROR(VLOOKUP($A143,'Season 14'!AK$4:CN$104,45,0),"0"),IFERROR(VLOOKUP($A143,'Season 15'!AK$4:CN$104,45,0),"0"),)</f>
        <v>0</v>
      </c>
      <c r="AS143" s="21">
        <f>SUM(IFERROR(VLOOKUP($A143,'Season 1'!AJ$4:CM$104,46,0),"0"),IFERROR(VLOOKUP($A143,'Season 2'!AK$4:CN$104,46,0),"0"),
IFERROR(VLOOKUP($A143,'Season 3'!AK$4:CN$104,46,0),"0"),IFERROR(VLOOKUP($A143,'Season 4'!AK$4:CN$104,46,0),"0"),
IFERROR(VLOOKUP($A143,'Season 5'!AK$4:CN$104,46,0),"0"),IFERROR(VLOOKUP($A143,'Season 6'!AK$4:CN$104,46,0),"0"),
IFERROR(VLOOKUP($A143,'Season 7'!AK$4:CN$104,46,0),"0"),IFERROR(VLOOKUP($A143,'Season 8'!AK$4:CN$104,46,0),"0"),
IFERROR(VLOOKUP($A143,'Season 9'!AK$4:CN$104,46,0),"0"),IFERROR(VLOOKUP($A143,'Season 10'!AK$4:CN$104,46,0),"0"),
IFERROR(VLOOKUP($A143,'Season 11'!AK$4:CN$104,46,0),"0"),IFERROR(VLOOKUP($A143,'Season 12'!AK$4:CN$104,46,0),"0"),
IFERROR(VLOOKUP($A143,'Season 13'!AK$4:CN$104,46,0),"0"),IFERROR(VLOOKUP($A143,'Season 14'!AK$4:CN$104,46,0),"0"),IFERROR(VLOOKUP($A143,'Season 15'!AK$4:CN$104,46,0),"0"),)</f>
        <v>0</v>
      </c>
      <c r="AT143" s="402">
        <f>SUM(IFERROR(VLOOKUP($A143,'Season 1'!AJ$4:CM$104,47,0),"0"),IFERROR(VLOOKUP($A143,'Season 2'!AK$4:CN$104,47,0),"0"),
IFERROR(VLOOKUP($A143,'Season 3'!AK$4:CN$104,47,0),"0"),IFERROR(VLOOKUP($A143,'Season 4'!AK$4:CN$104,47,0),"0"),
IFERROR(VLOOKUP($A143,'Season 5'!AK$4:CN$104,47,0),"0"),IFERROR(VLOOKUP($A143,'Season 6'!AK$4:CN$104,47,0),"0"),
IFERROR(VLOOKUP($A143,'Season 7'!AK$4:CN$104,47,0),"0"),IFERROR(VLOOKUP($A143,'Season 8'!AK$4:CN$104,47,0),"0"),
IFERROR(VLOOKUP($A143,'Season 9'!AK$4:CN$104,47,0),"0"),IFERROR(VLOOKUP($A143,'Season 10'!AK$4:CN$104,47,0),"0"),
IFERROR(VLOOKUP($A143,'Season 11'!AK$4:CN$104,47,0),"0"),IFERROR(VLOOKUP($A143,'Season 12'!AK$4:CN$104,47,0),"0"),
IFERROR(VLOOKUP($A143,'Season 13'!AK$4:CN$104,47,0),"0"),IFERROR(VLOOKUP($A143,'Season 14'!AK$4:CN$104,47,0),"0"),IFERROR(VLOOKUP($A143,'Season 15'!AK$4:CN$104,47,0),"0"),)</f>
        <v>0</v>
      </c>
      <c r="AU143" s="403">
        <f>SUM(IFERROR(VLOOKUP($A143,'Season 3'!AK$4:CN$104,48,0),"0"),IFERROR(VLOOKUP($A143,'Season 4'!AK$4:CN$104,48,0),"0"),
IFERROR(VLOOKUP($A143,'Season 5'!AK$4:CN$104,48,0),"0"),IFERROR(VLOOKUP($A143,'Season 6'!AK$4:CN$104,48,0),"0"),
IFERROR(VLOOKUP($A143,'Season 7'!AK$4:CN$104,48,0),"0"),IFERROR(VLOOKUP($A143,'Season 8'!AK$4:CN$104,48,0),"0"),
IFERROR(VLOOKUP($A143,'Season 9'!AK$4:CN$104,48,0),"0"),IFERROR(VLOOKUP($A143,'Season 10'!AK$4:CN$104,48,0),"0"),
IFERROR(VLOOKUP($A143,'Season 11'!AK$4:CN$104,48,0),"0"),IFERROR(VLOOKUP($A143,'Season 12'!AK$4:CN$104,48,0),"0"),
IFERROR(VLOOKUP($A143,'Season 13'!AK$4:CN$104,48,0),"0"),IFERROR(VLOOKUP($A143,'Season 14'!AK$4:CN$104,48,0),"0"),IFERROR(VLOOKUP($A143,'Season 15'!AK$4:CN$104,48,0),"0"),)</f>
        <v>0</v>
      </c>
      <c r="AV143" s="398">
        <f>SUM(IFERROR(VLOOKUP($A143,'Season 3'!AK$4:CN$104,49,0),"0"),IFERROR(VLOOKUP($A143,'Season 4'!AK$4:CN$104,49,0),"0"),
IFERROR(VLOOKUP($A143,'Season 5'!AK$4:CN$104,49,0),"0"),IFERROR(VLOOKUP($A143,'Season 6'!AK$4:CN$104,49,0),"0"),
IFERROR(VLOOKUP($A143,'Season 7'!AK$4:CN$104,49,0),"0"),IFERROR(VLOOKUP($A143,'Season 8'!AK$4:CN$104,49,0),"0"),
IFERROR(VLOOKUP($A143,'Season 9'!AK$4:CN$104,49,0),"0"),IFERROR(VLOOKUP($A143,'Season 10'!AK$4:CN$104,49,0),"0"),
IFERROR(VLOOKUP($A143,'Season 11'!AK$4:CN$104,49,0),"0"),IFERROR(VLOOKUP($A143,'Season 12'!AK$4:CN$104,49,0),"0"),
IFERROR(VLOOKUP($A143,'Season 13'!AK$4:CN$104,49,0),"0"),IFERROR(VLOOKUP($A143,'Season 14'!AK$4:CN$104,49,0),"0"),IFERROR(VLOOKUP($A143,'Season 15'!AK$4:CN$104,49,0),"0"),)</f>
        <v>0</v>
      </c>
      <c r="AW143" s="518">
        <f>SUM(IFERROR(VLOOKUP($A143,'Season 3'!AK$4:CN$104,50,0),"0"),IFERROR(VLOOKUP($A143,'Season 4'!AK$4:CN$104,50,0),"0"),
IFERROR(VLOOKUP($A143,'Season 5'!AK$4:CN$104,50,0),"0"),IFERROR(VLOOKUP($A143,'Season 6'!AK$4:CN$104,50,0),"0"),
IFERROR(VLOOKUP($A143,'Season 7'!AK$4:CN$104,50,0),"0"),IFERROR(VLOOKUP($A143,'Season 8'!AK$4:CN$104,50,0),"0"),
IFERROR(VLOOKUP($A143,'Season 9'!AK$4:CN$104,50,0),"0"),IFERROR(VLOOKUP($A143,'Season 10'!AK$4:CN$104,50,0),"0"),
IFERROR(VLOOKUP($A143,'Season 11'!AK$4:CN$104,50,0),"0"),IFERROR(VLOOKUP($A143,'Season 12'!AK$4:CN$104,50,0),"0"),
IFERROR(VLOOKUP($A143,'Season 13'!AK$4:CN$104,50,0),"0"),IFERROR(VLOOKUP($A143,'Season 14'!AK$4:CN$104,50,0),"0"),IFERROR(VLOOKUP($A143,'Season 15'!AK$4:CN$104,50,0),"0"),)</f>
        <v>0</v>
      </c>
      <c r="AX143" s="21">
        <f>SUM(IFERROR(VLOOKUP($A143,'Season 3'!AK$4:CN$104,51,0),"0"),IFERROR(VLOOKUP($A143,'Season 4'!AK$4:CN$104,51,0),"0"),
IFERROR(VLOOKUP($A143,'Season 5'!AK$4:CN$104,51,0),"0"),IFERROR(VLOOKUP($A143,'Season 6'!AK$4:CN$104,51,0),"0"),
IFERROR(VLOOKUP($A143,'Season 7'!AK$4:CN$104,51,0),"0"),IFERROR(VLOOKUP($A143,'Season 8'!AK$4:CN$104,51,0),"0"),
IFERROR(VLOOKUP($A143,'Season 9'!AK$4:CN$104,51,0),"0"),IFERROR(VLOOKUP($A143,'Season 10'!AK$4:CN$104,51,0),"0"),
IFERROR(VLOOKUP($A143,'Season 11'!AK$4:CN$104,51,0),"0"),IFERROR(VLOOKUP($A143,'Season 12'!AK$4:CN$104,51,0),"0"),
IFERROR(VLOOKUP($A143,'Season 13'!AK$4:CN$104,51,0),"0"),IFERROR(VLOOKUP($A143,'Season 14'!AK$4:CN$104,51,0),"0"),IFERROR(VLOOKUP($A143,'Season 15'!AK$4:CN$104,51,0),"0"),)</f>
        <v>0</v>
      </c>
      <c r="AY143" s="402">
        <f>SUM(IFERROR(VLOOKUP($A143,'Season 3'!AK$4:CN$104,52,0),"0"),IFERROR(VLOOKUP($A143,'Season 4'!AK$4:CN$104,52,0),"0"),
IFERROR(VLOOKUP($A143,'Season 5'!AK$4:CN$104,52,0),"0"),IFERROR(VLOOKUP($A143,'Season 6'!AK$4:CN$104,52,0),"0"),
IFERROR(VLOOKUP($A143,'Season 7'!AK$4:CN$104,52,0),"0"),IFERROR(VLOOKUP($A143,'Season 8'!AK$4:CN$104,52,0),"0"),
IFERROR(VLOOKUP($A143,'Season 9'!AK$4:CN$104,52,0),"0"),IFERROR(VLOOKUP($A143,'Season 10'!AK$4:CN$104,52,0),"0"),
IFERROR(VLOOKUP($A143,'Season 11'!AK$4:CN$104,52,0),"0"),IFERROR(VLOOKUP($A143,'Season 12'!AK$4:CN$104,52,0),"0"),
IFERROR(VLOOKUP($A143,'Season 13'!AK$4:CN$104,52,0),"0"),IFERROR(VLOOKUP($A143,'Season 14'!AK$4:CN$104,52,0),"0"),IFERROR(VLOOKUP($A143,'Season 15'!AK$4:CN$104,52,0),"0"),)</f>
        <v>0</v>
      </c>
      <c r="AZ143" s="403">
        <f>SUM(IFERROR(VLOOKUP($A143,'Season 1'!AJ$4:CM$104,38,0),"0"),IFERROR(VLOOKUP($A143,'Season 2'!AK$4:CN$104,48,0),"0"),)</f>
        <v>0</v>
      </c>
      <c r="BA143" s="398">
        <f>SUM(IFERROR(VLOOKUP($A143,'Season 1'!AJ$4:CM$104,39,0),"0"),IFERROR(VLOOKUP($A143,'Season 2'!AK$4:CN$104,49,0),"0"),)</f>
        <v>0</v>
      </c>
      <c r="BB143" s="518">
        <f>SUM(IFERROR(VLOOKUP($A143,'Season 1'!AJ$4:CM$104,40,0),"0"),IFERROR(VLOOKUP($A143,'Season 2'!AK$4:CN$104,50,0),"0"),)</f>
        <v>0</v>
      </c>
      <c r="BC143" s="21">
        <f>SUM(IFERROR(VLOOKUP($A143,'Season 1'!AJ$4:CM$104,41,0),"0"),IFERROR(VLOOKUP($A143,'Season 2'!AK$4:CN$104,51,0),"0"),)</f>
        <v>0</v>
      </c>
      <c r="BD143" s="402">
        <f>SUM(IFERROR(VLOOKUP($A143,'Season 1'!AJ$4:CM$104,42,0),"0"),IFERROR(VLOOKUP($A143,'Season 2'!AK$4:CN$104,52,0),"0"),)</f>
        <v>0</v>
      </c>
      <c r="BE143" s="561">
        <f>SUM(
IFERROR(VLOOKUP($A143,'Season 1'!AJ$4:CM$104,48,0),"0"),IFERROR(VLOOKUP($A143,'Season 2'!AK$4:CN$104,53,0),"0"),
IFERROR(VLOOKUP($A143,'Season 3'!AK$4:CN$104,53,0),"0"),IFERROR(VLOOKUP($A143,'Season 4'!AK$4:CN$104,53,0),"0"),
IFERROR(VLOOKUP($A143,'Season 5'!AK$4:CN$104,53,0),"0"),IFERROR(VLOOKUP($A143,'Season 6'!AK$4:CN$104,53,0),"0"),
IFERROR(VLOOKUP($A143,'Season 7'!AK$4:CN$104,53,0),"0"),IFERROR(VLOOKUP($A143,'Season 8'!AK$4:CN$104,53,0),"0"),
IFERROR(VLOOKUP($A143,'Season 9'!AK$4:CN$104,53,0),"0"),IFERROR(VLOOKUP($A143,'Season 10'!AK$4:CN$104,53,0),"0"),
IFERROR(VLOOKUP($A143,'Season 11'!AK$4:CN$104,53,0),"0"),IFERROR(VLOOKUP($A143,'Season 12'!AK$4:CN$104,53,0),"0"),
IFERROR(VLOOKUP($A143,'Season 13'!AK$4:CN$104,53,0),"0"),IFERROR(VLOOKUP($A143,'Season 14'!AK$4:CN$104,53,0),"0"),IFERROR(VLOOKUP($A143,'Season 15'!AK$4:CN$104,53,0),"0"),)</f>
        <v>0</v>
      </c>
      <c r="BF143" s="562">
        <f>SUM(
IFERROR(VLOOKUP($A143,'Season 1'!AJ$4:CM$104,49,0),"0"),IFERROR(VLOOKUP($A143,'Season 2'!AK$4:CN$104,54,0),"0"),
IFERROR(VLOOKUP($A143,'Season 3'!AK$4:CN$104,54,0),"0"),IFERROR(VLOOKUP($A143,'Season 4'!AK$4:CN$104,54,0),"0"),
IFERROR(VLOOKUP($A143,'Season 5'!AK$4:CN$104,54,0),"0"),IFERROR(VLOOKUP($A143,'Season 6'!AK$4:CN$104,54,0),"0"),
IFERROR(VLOOKUP($A143,'Season 7'!AK$4:CN$104,54,0),"0"),IFERROR(VLOOKUP($A143,'Season 8'!AK$4:CN$104,54,0),"0"),
IFERROR(VLOOKUP($A143,'Season 9'!AK$4:CN$104,54,0),"0"),IFERROR(VLOOKUP($A143,'Season 10'!AK$4:CN$104,54,0),"0"),
IFERROR(VLOOKUP($A143,'Season 11'!AK$4:CN$104,540),"0"),IFERROR(VLOOKUP($A143,'Season 12'!AK$4:CN$104,54,0),"0"),
IFERROR(VLOOKUP($A143,'Season 13'!AK$4:CN$104,54,0),"0"),IFERROR(VLOOKUP($A143,'Season 14'!AK$4:CN$104,54,0),"0"),IFERROR(VLOOKUP($A143,'Season 15'!AK$4:CN$104,54,0),"0"),)</f>
        <v>0</v>
      </c>
      <c r="BG143" s="529" t="e">
        <f t="shared" si="5"/>
        <v>#DIV/0!</v>
      </c>
      <c r="BI143" s="553"/>
      <c r="BJ143" s="553"/>
      <c r="BK143" s="553"/>
      <c r="BL143" s="553"/>
      <c r="BM143" s="553"/>
      <c r="BN143" s="553"/>
      <c r="BO143" s="822"/>
      <c r="BP143" s="822"/>
      <c r="BQ143" s="822"/>
      <c r="BR143" s="822"/>
      <c r="BS143" s="12" t="str">
        <f>IFERROR(VLOOKUP($A143,'Season 1'!$AJ$4:$CM$104,50,0),"0")</f>
        <v>0</v>
      </c>
      <c r="BT143" s="12" t="str">
        <f>IFERROR(VLOOKUP($A143,'Season 1'!$AJ$4:$CM$104,51,0),"0")</f>
        <v>0</v>
      </c>
      <c r="BU143" s="12" t="str">
        <f>IFERROR(VLOOKUP($A143,'Season 2'!$AK$4:$CN$104,55,0),"0")</f>
        <v>0</v>
      </c>
      <c r="BV143" s="12" t="str">
        <f>IFERROR(VLOOKUP($A143,'Season 2'!$AK$4:$CN$104,56,0),"0")</f>
        <v>0</v>
      </c>
      <c r="BW143" s="12" t="str">
        <f>IFERROR(VLOOKUP($A143,'Season 3'!$AK$4:$CN$104,55,0),"0")</f>
        <v>0</v>
      </c>
      <c r="BX143" s="12" t="str">
        <f>IFERROR(VLOOKUP($A143,'Season 3'!$AK$4:$CN$104,56,0),"0")</f>
        <v>0</v>
      </c>
      <c r="BY143" s="12" t="str">
        <f>IFERROR(VLOOKUP($A143,'Season 4'!$AK$4:$CN$104,55,0),"0")</f>
        <v>0</v>
      </c>
      <c r="BZ143" s="12" t="str">
        <f>IFERROR(VLOOKUP($A143,'Season 4'!$AK$4:$CN$104,56,0),"0")</f>
        <v>0</v>
      </c>
      <c r="CA143" s="12" t="str">
        <f>IFERROR(VLOOKUP($A143,'Season 5'!$AK$4:$CN$104,55,0),"0")</f>
        <v>0</v>
      </c>
      <c r="CB143" s="12" t="str">
        <f>IFERROR(VLOOKUP($A143,'Season 5'!$AK$4:$CN$104,56,0),"0")</f>
        <v>0</v>
      </c>
      <c r="CC143" s="12" t="str">
        <f>IFERROR(VLOOKUP($A143,'Season 6'!$AK$4:$CN$104,55,0),"0")</f>
        <v>0</v>
      </c>
      <c r="CD143" s="12" t="str">
        <f>IFERROR(VLOOKUP($A143,'Season 6'!$AK$4:$CN$104,56,0),"0")</f>
        <v>0</v>
      </c>
      <c r="CE143" s="12" t="str">
        <f>IFERROR(VLOOKUP($A143,'Season 7'!$AK$4:$CN$104,55,0),"0")</f>
        <v>0</v>
      </c>
      <c r="CF143" s="12" t="str">
        <f>IFERROR(VLOOKUP($A143,'Season 7'!$AK$4:$CN$104,56,0),"0")</f>
        <v>0</v>
      </c>
      <c r="CG143" s="12" t="str">
        <f>IFERROR(VLOOKUP($A143,'Season 8'!$AK$4:$CN$104,55,0),"0")</f>
        <v>0</v>
      </c>
      <c r="CH143" s="12" t="str">
        <f>IFERROR(VLOOKUP($A143,'Season 8'!$AK$4:$CN$104,56,0),"0")</f>
        <v>0</v>
      </c>
      <c r="CI143" s="12" t="str">
        <f>IFERROR(VLOOKUP($A143,'Season 9'!$AK$4:$CN$104,55,0),"0")</f>
        <v>0</v>
      </c>
      <c r="CJ143" s="12" t="str">
        <f>IFERROR(VLOOKUP($A143,'Season 9'!$AK$4:$CN$104,56,0),"0")</f>
        <v>0</v>
      </c>
      <c r="CK143" s="12" t="str">
        <f>IFERROR(VLOOKUP($A143,'Season 10'!$AK$4:$CN$104,55,0),"0")</f>
        <v>0</v>
      </c>
      <c r="CL143" s="12" t="str">
        <f>IFERROR(VLOOKUP($A143,'Season 10'!$AK$4:$CN$104,56,0),"0")</f>
        <v>0</v>
      </c>
      <c r="CM143" s="12" t="str">
        <f>IFERROR(VLOOKUP($A143,'Season 11'!$AK$4:$CN$104,55,0),"0")</f>
        <v>0</v>
      </c>
      <c r="CN143" s="12" t="str">
        <f>IFERROR(VLOOKUP($A143,'Season 11'!$AK$4:$CN$104,56,0),"0")</f>
        <v>0</v>
      </c>
      <c r="CO143" s="12" t="str">
        <f>IFERROR(VLOOKUP($A143,'Season 12'!$AK$4:$CN$104,55,0),"0")</f>
        <v>0</v>
      </c>
      <c r="CP143" s="12" t="str">
        <f>IFERROR(VLOOKUP($A143,'Season 12'!$AK$4:$CN$104,56,0),"0")</f>
        <v>0</v>
      </c>
      <c r="CQ143" s="12" t="str">
        <f>IFERROR(VLOOKUP($A143,'Season 13'!$AK$4:$CN$104,55,0),"0")</f>
        <v>0</v>
      </c>
      <c r="CR143" s="12" t="str">
        <f>IFERROR(VLOOKUP($A143,'Season 13'!$AK$4:$CN$104,56,0),"0")</f>
        <v>0</v>
      </c>
      <c r="CS143" s="12" t="str">
        <f>IFERROR(VLOOKUP($A143,'Season 14'!$AK$4:$CN$104,55,0),"0")</f>
        <v>0</v>
      </c>
      <c r="CT143" s="12" t="str">
        <f>IFERROR(VLOOKUP($A143,'Season 14'!$AK$4:$CN$104,56,0),"0")</f>
        <v>0</v>
      </c>
      <c r="CU143" s="12" t="str">
        <f>IFERROR(VLOOKUP($A143,'Season 15'!$AK$4:$CN$104,55,0),"0")</f>
        <v>0</v>
      </c>
      <c r="CV143" s="12" t="str">
        <f>IFERROR(VLOOKUP($A143,'Season 15'!$AK$4:$CN$104,56,0),"0")</f>
        <v>0</v>
      </c>
    </row>
    <row r="144" spans="1:100" x14ac:dyDescent="0.25">
      <c r="A144" s="2" t="s">
        <v>35</v>
      </c>
      <c r="B144" s="516" t="str">
        <f>IFERROR(VLOOKUP('Data Totals'!A144,'Season 1'!AJ$4:CH$104,2,FALSE),IFERROR(VLOOKUP('Data Totals'!A144,'Season 2'!AK$4:CI$104,2,FALSE),IFERROR(VLOOKUP('Data Totals'!A144,'Season 3'!AK$4:CI$104,2,FALSE),IFERROR(VLOOKUP('Data Totals'!A144,'Season 4'!AK$4:CI$104,2,FALSE),IFERROR(VLOOKUP('Data Totals'!A144,'Season 5'!AK$4:CI$104,2,FALSE),IFERROR(VLOOKUP('Data Totals'!A144,'Season 6'!AK$4:CI$104,2,FALSE),IFERROR(VLOOKUP('Data Totals'!A144,'Season 7'!AK$4:CI$104,2,FALSE),IFERROR(VLOOKUP('Data Totals'!A144,'Season 8'!AK$4:CI$104,2,FALSE),IFERROR(VLOOKUP('Data Totals'!A144,'Season 9'!AK$4:CI$104,2,FALSE),IFERROR(VLOOKUP('Data Totals'!A144,'Season 10'!AK$4:CI$104,2,FALSE),IFERROR(VLOOKUP('Data Totals'!A144,'Season 11'!AK$4:CI$104,2,FALSE),IFERROR(VLOOKUP('Data Totals'!A144,'Season 12'!AK$4:CI$104,2,FALSE),IFERROR(VLOOKUP('Data Totals'!A144,'Season 13'!AK$4:CI$104,2,FALSE),IFERROR(VLOOKUP('Data Totals'!A144,'Season 14'!AK$4:CI$104,2,FALSE),IFERROR(VLOOKUP('Data Totals'!A144,'Season 15'!AK$4:CI$104,2,FALSE),"N/A")))))))))))))))</f>
        <v>N/A</v>
      </c>
      <c r="C144" s="517" t="str">
        <f>IFERROR(VLOOKUP('Data Totals'!A144,'Season 1'!AJ$4:CH$104,3,FALSE),IFERROR(VLOOKUP('Data Totals'!A144,'Season 2'!AK$4:CI$104,3,FALSE),IFERROR(VLOOKUP('Data Totals'!A144,'Season 3'!AK$4:CI$104,3,FALSE),IFERROR(VLOOKUP('Data Totals'!A144,'Season 4'!AK$4:CI$104,3,FALSE),IFERROR(VLOOKUP('Data Totals'!A144,'Season 5'!AK$4:CI$104,3,FALSE),IFERROR(VLOOKUP('Data Totals'!A144,'Season 6'!AK$4:CI$104,3,FALSE),IFERROR(VLOOKUP('Data Totals'!A144,'Season 7'!AK$4:CI$104,3,FALSE),IFERROR(VLOOKUP('Data Totals'!A144,'Season 8'!AK$4:CI$104,3,FALSE),IFERROR(VLOOKUP('Data Totals'!A144,'Season 9'!AK$4:CI$104,3,FALSE),IFERROR(VLOOKUP('Data Totals'!A144,'Season 10'!AK$4:CI$104,3,FALSE),IFERROR(VLOOKUP('Data Totals'!A144,'Season 11'!AK$4:CI$104,3,FALSE),IFERROR(VLOOKUP('Data Totals'!A144,'Season 12'!AK$4:CI$104,3,FALSE),IFERROR(VLOOKUP('Data Totals'!A144,'Season 13'!AK$4:CI$104,3,FALSE),IFERROR(VLOOKUP('Data Totals'!A144,'Season 14'!AK$4:CI$104,3,FALSE),IFERROR(VLOOKUP('Data Totals'!A144,'Season 15'!AK$4:CI$104,3,FALSE),"N/A")))))))))))))))</f>
        <v>N/A</v>
      </c>
      <c r="D144" s="517" t="str">
        <f>IFERROR(VLOOKUP('Data Totals'!A144,'Season 15'!AK$4:CI$104,4,FALSE),IFERROR(VLOOKUP('Data Totals'!A144,'Season 14'!AK$4:CI$104,4,FALSE),IFERROR(VLOOKUP('Data Totals'!A144,'Season 13'!AK$4:CI$104,4,FALSE),IFERROR(VLOOKUP('Data Totals'!A144,'Season 12'!AK$4:CI$104,4,FALSE),IFERROR(VLOOKUP('Data Totals'!A144,'Season 11'!AK$4:CI$104,4,FALSE),IFERROR(VLOOKUP('Data Totals'!A144,'Season 10'!AK$4:CI$104,4,FALSE),IFERROR(VLOOKUP('Data Totals'!A144,'Season 9'!AK$4:CI$104,4,FALSE),IFERROR(VLOOKUP('Data Totals'!A144,'Season 8'!AK$4:CI$104,4,FALSE),IFERROR(VLOOKUP('Data Totals'!A144,'Season 7'!AK$4:CI$104,4,FALSE),IFERROR(VLOOKUP('Data Totals'!A144,'Season 6'!AK$4:CI$104,4,FALSE),IFERROR(VLOOKUP('Data Totals'!A144,'Season 5'!AK$4:CI$104,4,FALSE),IFERROR(VLOOKUP('Data Totals'!A144,'Season 4'!AK$4:CI$104,4,FALSE),IFERROR(VLOOKUP('Data Totals'!A144,'Season 3'!AK$4:CI$104,4,FALSE),IFERROR(VLOOKUP('Data Totals'!A144,'Season 2'!AK$4:CI$104,4,FALSE),IFERROR(VLOOKUP('Data Totals'!A144,'Season 1'!AJ$4:CH$104,4,FALSE),"N/A")))))))))))))))</f>
        <v>N/A</v>
      </c>
      <c r="E144" s="517" t="e">
        <f t="shared" si="4"/>
        <v>#VALUE!</v>
      </c>
      <c r="F144" s="398">
        <f>SUM(IFERROR(VLOOKUP(A144,BI$3:BN$152,2,0),"0"),
IFERROR(VLOOKUP(A144,'Season 1'!AJ$4:CM$104,7,0),"0"),IFERROR(VLOOKUP(A144,'Season 2'!AK$4:CN$104,7,0),"0"),
IFERROR(VLOOKUP(A144,'Season 3'!AK$4:CN$104,7,0),"0"),IFERROR(VLOOKUP(A144,'Season 4'!AK$4:CN$104,7,0),"0"),
IFERROR(VLOOKUP(A144,'Season 5'!AK$4:CN$104,7,0),"0"),IFERROR(VLOOKUP(A144,'Season 6'!AK$4:CN$104,7,0),"0"),
IFERROR(VLOOKUP(A144,'Season 7'!AK$4:CN$104,7,0),"0"),IFERROR(VLOOKUP(A144,'Season 8'!AK$4:CN$104,7,0),"0"),
IFERROR(VLOOKUP(A144,'Season 9'!AK$4:CN$104,7,0),"0"),IFERROR(VLOOKUP(A144,'Season 10'!AK$4:CN$104,7,0),"0"),
IFERROR(VLOOKUP(A144,'Season 11'!AK$4:CN$104,7,0),"0"),IFERROR(VLOOKUP(A144,'Season 12'!AK$4:CN$104,7,0),"0"),
IFERROR(VLOOKUP(A144,'Season 13'!AK$4:CN$104,7,0),"0"),IFERROR(VLOOKUP(A144,'Season 14'!AK$4:CN$104,7,0),"0"),IFERROR(VLOOKUP(A144,'Season 15'!AK$4:CN$104,7,0),"0"),)</f>
        <v>0</v>
      </c>
      <c r="G144" s="398">
        <f>SUM(
IFERROR(VLOOKUP(A144,'Season 1'!AJ$4:CM$104,8,0),"0"),IFERROR(VLOOKUP(A144,'Season 2'!AK$4:CN$104,8,0),"0"),
IFERROR(VLOOKUP(A144,'Season 3'!AK$4:CN$104,8,0),"0"),IFERROR(VLOOKUP(A144,'Season 4'!AK$4:CN$104,8,0),"0"),
IFERROR(VLOOKUP(A144,'Season 5'!AK$4:CN$104,8,0),"0"),IFERROR(VLOOKUP(A144,'Season 6'!AK$4:CN$104,8,0),"0"),
IFERROR(VLOOKUP(A144,'Season 7'!AK$4:CN$104,8,0),"0"),IFERROR(VLOOKUP(A144,'Season 8'!AK$4:CN$104,8,0),"0"),
IFERROR(VLOOKUP(A144,'Season 9'!AK$4:CN$104,8,0),"0"),IFERROR(VLOOKUP(A144,'Season 10'!AK$4:CN$104,8,0),"0"),
IFERROR(VLOOKUP(A144,'Season 11'!AK$4:CN$104,8,0),"0"),IFERROR(VLOOKUP(A144,'Season 12'!AK$4:CN$104,8,0),"0"),
IFERROR(VLOOKUP(A144,'Season 13'!AK$4:CN$104,8,0),"0"),IFERROR(VLOOKUP(A144,'Season 14'!AK$4:CN$104,8,0),"0"),IFERROR(VLOOKUP(A144,'Season 15'!AK$4:CN$104,8,0),"0"),)</f>
        <v>0</v>
      </c>
      <c r="H144" s="329">
        <f>SUM(
IFERROR(VLOOKUP(A144,'Season 1'!AJ$4:CM$104,9,0),"0"),IFERROR(VLOOKUP(A144,'Season 2'!AK$4:CN$104,9,0),"0"),
IFERROR(VLOOKUP(A144,'Season 3'!AK$4:CN$104,9,0),"0"),IFERROR(VLOOKUP(A144,'Season 4'!AK$4:CN$104,9,0),"0"),
IFERROR(VLOOKUP(A144,'Season 5'!AK$4:CN$104,9,0),"0"),IFERROR(VLOOKUP(A144,'Season 6'!AK$4:CN$104,9,0),"0"),
IFERROR(VLOOKUP(A144,'Season 7'!AK$4:CN$104,9,0),"0"),IFERROR(VLOOKUP(A144,'Season 8'!AK$4:CN$104,9,0),"0"),
IFERROR(VLOOKUP(A144,'Season 9'!AK$4:CN$104,9,0),"0"),IFERROR(VLOOKUP(A144,'Season 10'!AK$4:CN$104,9,0),"0"),
IFERROR(VLOOKUP(A144,'Season 11'!AK$4:CN$104,9,0),"0"),IFERROR(VLOOKUP(A144,'Season 12'!AK$4:CN$104,9,0),"0"),
IFERROR(VLOOKUP(A144,'Season 13'!AK$4:CN$104,9,0),"0"),IFERROR(VLOOKUP(A144,'Season 14'!AK$4:CN$104,9,0),"0"),IFERROR(VLOOKUP(A144,'Season 15'!AK$4:CN$104,9,0),"0"),)</f>
        <v>0</v>
      </c>
      <c r="I144" s="518">
        <f>SUM(
IFERROR(VLOOKUP(A144,'Season 1'!AJ$4:CM$104,10,0),"0"),IFERROR(VLOOKUP(A144,'Season 2'!AK$4:CN$104,10,0),"0"),
IFERROR(VLOOKUP(A144,'Season 3'!AK$4:CN$104,10,0),"0"),IFERROR(VLOOKUP(A144,'Season 4'!AK$4:CN$104,10,0),"0"),
IFERROR(VLOOKUP(A144,'Season 5'!AK$4:CN$104,10,0),"0"),IFERROR(VLOOKUP(A144,'Season 6'!AK$4:CN$104,10,0),"0"),
IFERROR(VLOOKUP(A144,'Season 7'!AK$4:CN$104,10,0),"0"),IFERROR(VLOOKUP(A144,'Season 8'!AK$4:CN$104,10,0),"0"),
IFERROR(VLOOKUP(A144,'Season 9'!AK$4:CN$104,10,0),"0"),IFERROR(VLOOKUP(A144,'Season 10'!AK$4:CN$104,10,0),"0"),
IFERROR(VLOOKUP(A144,'Season 11'!AK$4:CN$104,10,0),"0"),IFERROR(VLOOKUP(A144,'Season 12'!AK$4:CN$104,10,0),"0"),
IFERROR(VLOOKUP(A144,'Season 13'!AK$4:CN$104,10,0),"0"),IFERROR(VLOOKUP(A144,'Season 14'!AK$4:CN$104,10,0),"0"),IFERROR(VLOOKUP(A144,'Season 15'!AK$4:CN$104,10,0),"0"),)</f>
        <v>0</v>
      </c>
      <c r="J144" s="21">
        <f>SUM(IFERROR(VLOOKUP(A144,BI$3:BN$152,3,0),"0"),
IFERROR(VLOOKUP(A144,'Season 1'!AJ$4:CM$104,11,0),"0"),IFERROR(VLOOKUP(A144,'Season 2'!AK$4:CN$104,11,0),"0"),
IFERROR(VLOOKUP(A144,'Season 3'!AK$4:CN$104,11,0),"0"),IFERROR(VLOOKUP(A144,'Season 4'!AK$4:CN$104,11,0),"0"),
IFERROR(VLOOKUP(A144,'Season 5'!AK$4:CN$104,11,0),"0"),IFERROR(VLOOKUP(A144,'Season 6'!AK$4:CN$104,11,0),"0"),
IFERROR(VLOOKUP(A144,'Season 7'!AK$4:CN$104,11,0),"0"),IFERROR(VLOOKUP(A144,'Season 8'!AK$4:CN$104,11,0),"0"),
IFERROR(VLOOKUP(A144,'Season 9'!AK$4:CN$104,11,0),"0"),IFERROR(VLOOKUP(A144,'Season 10'!AK$4:CN$104,11,0),"0"),
IFERROR(VLOOKUP(A144,'Season 11'!AK$4:CN$104,11,0),"0"),IFERROR(VLOOKUP(A144,'Season 12'!AK$4:CN$104,11,0),"0"),
IFERROR(VLOOKUP(A144,'Season 13'!AK$4:CN$104,11,0),"0"),IFERROR(VLOOKUP(A144,'Season 14'!AK$4:CN$104,11,0),"0"),IFERROR(VLOOKUP(A144,'Season 15'!AK$4:CN$104,11,0),"0"),)</f>
        <v>0</v>
      </c>
      <c r="K144" s="402">
        <f>SUM(IFERROR(VLOOKUP($A144,BI$3:BN$152,4,0),"0"),
IFERROR(VLOOKUP($A144,'Season 1'!AJ$4:CM$104,12,0),"0"),IFERROR(VLOOKUP($A144,'Season 2'!AK$4:CN$104,12,0),"0"),
IFERROR(VLOOKUP($A144,'Season 3'!AK$4:CN$104,12,0),"0"),IFERROR(VLOOKUP($A144,'Season 4'!AK$4:CN$104,12,0),"0"),
IFERROR(VLOOKUP($A144,'Season 5'!AK$4:CN$104,12,0),"0"),IFERROR(VLOOKUP($A144,'Season 6'!AK$4:CN$104,12,0),"0"),
IFERROR(VLOOKUP($A144,'Season 7'!AK$4:CN$104,12,0),"0"),IFERROR(VLOOKUP($A144,'Season 8'!AK$4:CN$104,12,0),"0"),
IFERROR(VLOOKUP($A144,'Season 9'!AK$4:CN$104,12,0),"0"),IFERROR(VLOOKUP($A144,'Season 10'!AK$4:CN$104,12,0),"0"),
IFERROR(VLOOKUP($A144,'Season 11'!AK$4:CN$104,12,0),"0"),IFERROR(VLOOKUP($A144,'Season 12'!AK$4:CN$104,12,0),"0"),
IFERROR(VLOOKUP($A144,'Season 13'!AK$4:CN$104,12,0),"0"),IFERROR(VLOOKUP($A144,'Season 14'!AK$4:CN$104,12,0),"0"),IFERROR(VLOOKUP(A144,'Season 15'!AK$4:CN$104,12,0),"0"),)</f>
        <v>0</v>
      </c>
      <c r="L144" s="403">
        <f>SUM(
IFERROR(VLOOKUP($A144,'Season 1'!AJ$4:CM$104,13,0),"0"),IFERROR(VLOOKUP($A144,'Season 2'!AK$4:CN$104,13,0),"0"),
IFERROR(VLOOKUP($A144,'Season 3'!AK$4:CN$104,13,0),"0"),IFERROR(VLOOKUP($A144,'Season 4'!AK$4:CN$104,13,0),"0"),
IFERROR(VLOOKUP($A144,'Season 5'!AK$4:CN$104,13,0),"0"),IFERROR(VLOOKUP($A144,'Season 6'!AK$4:CN$104,13,0),"0"),
IFERROR(VLOOKUP($A144,'Season 7'!AK$4:CN$104,13,0),"0"),IFERROR(VLOOKUP($A144,'Season 8'!AK$4:CN$104,13,0),"0"),
IFERROR(VLOOKUP($A144,'Season 9'!AK$4:CN$104,13,0),"0"),IFERROR(VLOOKUP($A144,'Season 10'!AK$4:CN$104,13,0),"0"),
IFERROR(VLOOKUP($A144,'Season 11'!AK$4:CN$104,13,0),"0"),IFERROR(VLOOKUP($A144,'Season 12'!AK$4:CN$104,13,0),"0"),
IFERROR(VLOOKUP($A144,'Season 13'!AK$4:CN$104,13,0),"0"),IFERROR(VLOOKUP($A144,'Season 14'!AK$4:CN$104,13,0),"0"),IFERROR(VLOOKUP(A144,'Season 15'!AK$4:CN$104,13,0),"0"),)</f>
        <v>0</v>
      </c>
      <c r="M144" s="398">
        <f>SUM(
IFERROR(VLOOKUP($A144,'Season 1'!AJ$4:CM$104,14,0),"0"),IFERROR(VLOOKUP($A144,'Season 2'!AK$4:CN$104,14,0),"0"),
IFERROR(VLOOKUP($A144,'Season 3'!AK$4:CN$104,14,0),"0"),IFERROR(VLOOKUP($A144,'Season 4'!AK$4:CN$104,14,0),"0"),
IFERROR(VLOOKUP($A144,'Season 5'!AK$4:CN$104,14,0),"0"),IFERROR(VLOOKUP($A144,'Season 6'!AK$4:CN$104,14,0),"0"),
IFERROR(VLOOKUP($A144,'Season 7'!AK$4:CN$104,14,0),"0"),IFERROR(VLOOKUP($A144,'Season 8'!AK$4:CN$104,14,0),"0"),
IFERROR(VLOOKUP($A144,'Season 9'!AK$4:CN$104,14,0),"0"),IFERROR(VLOOKUP($A144,'Season 10'!AK$4:CN$104,14,0),"0"),
IFERROR(VLOOKUP($A144,'Season 11'!AK$4:CN$104,14,0),"0"),IFERROR(VLOOKUP($A144,'Season 12'!AK$4:CN$104,14,0),"0"),
IFERROR(VLOOKUP($A144,'Season 13'!AK$4:CN$104,14,0),"0"),IFERROR(VLOOKUP($A144,'Season 14'!AK$4:CN$104,14,0),"0"),IFERROR(VLOOKUP(A144,'Season 15'!AK$4:CN$104,14,0),"0"),)</f>
        <v>0</v>
      </c>
      <c r="N144" s="518">
        <f>SUM(
IFERROR(VLOOKUP($A144,'Season 1'!AJ$4:CM$104,15,0),"0"),IFERROR(VLOOKUP($A144,'Season 2'!AK$4:CN$104,15,0),"0"),
IFERROR(VLOOKUP($A144,'Season 3'!AK$4:CN$104,15,0),"0"),IFERROR(VLOOKUP($A144,'Season 4'!AK$4:CN$104,15,0),"0"),
IFERROR(VLOOKUP($A144,'Season 5'!AK$4:CN$104,15,0),"0"),IFERROR(VLOOKUP($A144,'Season 6'!AK$4:CN$104,15,0),"0"),
IFERROR(VLOOKUP($A144,'Season 7'!AK$4:CN$104,15,0),"0"),IFERROR(VLOOKUP($A144,'Season 8'!AK$4:CN$104,15,0),"0"),
IFERROR(VLOOKUP($A144,'Season 9'!AK$4:CN$104,15,0),"0"),IFERROR(VLOOKUP($A144,'Season 10'!AK$4:CN$104,15,0),"0"),
IFERROR(VLOOKUP($A144,'Season 11'!AK$4:CN$104,15,0),"0"),IFERROR(VLOOKUP($A144,'Season 12'!AK$4:CN$104,15,0),"0"),
IFERROR(VLOOKUP($A144,'Season 13'!AK$4:CN$104,15,0),"0"),IFERROR(VLOOKUP($A144,'Season 14'!AK$4:CN$104,15,0),"0"),IFERROR(VLOOKUP(A144,'Season 15'!AK$4:CN$104,15,0),"0"),)</f>
        <v>0</v>
      </c>
      <c r="O144" s="21">
        <f>SUM(
IFERROR(VLOOKUP($A144,'Season 1'!AJ$4:CM$104,16,0),"0"),IFERROR(VLOOKUP($A144,'Season 2'!AK$4:CN$104,16,0),"0"),
IFERROR(VLOOKUP($A144,'Season 3'!AK$4:CN$104,16,0),"0"),IFERROR(VLOOKUP($A144,'Season 4'!AK$4:CN$104,16,0),"0"),
IFERROR(VLOOKUP($A144,'Season 5'!AK$4:CN$104,16,0),"0"),IFERROR(VLOOKUP($A144,'Season 6'!AK$4:CN$104,16,0),"0"),
IFERROR(VLOOKUP($A144,'Season 7'!AK$4:CN$104,16,0),"0"),IFERROR(VLOOKUP($A144,'Season 8'!AK$4:CN$104,16,0),"0"),
IFERROR(VLOOKUP($A144,'Season 9'!AK$4:CN$104,16,0),"0"),IFERROR(VLOOKUP($A144,'Season 10'!AK$4:CN$104,16,0),"0"),
IFERROR(VLOOKUP($A144,'Season 11'!AK$4:CN$104,16,0),"0"),IFERROR(VLOOKUP($A144,'Season 12'!AK$4:CN$104,16,0),"0"),
IFERROR(VLOOKUP($A144,'Season 13'!AK$4:CN$104,16,0),"0"),IFERROR(VLOOKUP($A144,'Season 14'!AK$4:CN$104,16,0),"0"),IFERROR(VLOOKUP(A144,'Season 15'!AK$4:CN$104,16,0),"0"),)</f>
        <v>0</v>
      </c>
      <c r="P144" s="402">
        <f>SUM(
IFERROR(VLOOKUP($A144,'Season 1'!AJ$4:CM$104,17,0),"0"),IFERROR(VLOOKUP($A144,'Season 2'!AK$4:CN$104,17,0),"0"),
IFERROR(VLOOKUP($A144,'Season 3'!AK$4:CN$104,17,0),"0"),IFERROR(VLOOKUP($A144,'Season 4'!AK$4:CN$104,17,0),"0"),
IFERROR(VLOOKUP($A144,'Season 5'!AK$4:CN$104,17,0),"0"),IFERROR(VLOOKUP($A144,'Season 6'!AK$4:CN$104,17,0),"0"),
IFERROR(VLOOKUP($A144,'Season 7'!AK$4:CN$104,17,0),"0"),IFERROR(VLOOKUP($A144,'Season 8'!AK$4:CN$104,17,0),"0"),
IFERROR(VLOOKUP($A144,'Season 9'!AK$4:CN$104,17,0),"0"),IFERROR(VLOOKUP($A144,'Season 10'!AK$4:CN$104,17,0),"0"),
IFERROR(VLOOKUP($A144,'Season 11'!AK$4:CN$104,17,0),"0"),IFERROR(VLOOKUP($A144,'Season 12'!AK$4:CN$104,17,0),"0"),
IFERROR(VLOOKUP($A144,'Season 13'!AK$4:CN$104,17,0),"0"),IFERROR(VLOOKUP($A144,'Season 14'!AK$4:CN$104,17,0),"0"),IFERROR(VLOOKUP(A144,'Season 15'!AK$4:CN$104,17,0),"0"),)</f>
        <v>0</v>
      </c>
      <c r="Q144" s="403">
        <f>SUM(
IFERROR(VLOOKUP($A144,'Season 1'!AJ$4:CM$104,18,0),"0"),IFERROR(VLOOKUP($A144,'Season 2'!AK$4:CN$104,18,0),"0"),
IFERROR(VLOOKUP($A144,'Season 3'!AK$4:CN$104,18,0),"0"),IFERROR(VLOOKUP($A144,'Season 4'!AK$4:CN$104,18,0),"0"),
IFERROR(VLOOKUP($A144,'Season 5'!AK$4:CN$104,18,0),"0"),IFERROR(VLOOKUP($A144,'Season 6'!AK$4:CN$104,18,0),"0"),
IFERROR(VLOOKUP($A144,'Season 7'!AK$4:CN$104,18,0),"0"),IFERROR(VLOOKUP($A144,'Season 8'!AK$4:CN$104,18,0),"0"),
IFERROR(VLOOKUP($A144,'Season 9'!AK$4:CN$104,18,0),"0"),IFERROR(VLOOKUP($A144,'Season 10'!AK$4:CN$104,18,0),"0"),
IFERROR(VLOOKUP($A144,'Season 11'!AK$4:CN$104,18,0),"0"),IFERROR(VLOOKUP($A144,'Season 12'!AK$4:CN$104,18,0),"0"),
IFERROR(VLOOKUP($A144,'Season 13'!AK$4:CN$104,18,0),"0"),IFERROR(VLOOKUP($A144,'Season 14'!AK$4:CN$104,18,0),"0"),IFERROR(VLOOKUP(A144,'Season 15'!AK$4:CN$104,18,0),"0"),)</f>
        <v>0</v>
      </c>
      <c r="R144" s="398">
        <f>SUM(
IFERROR(VLOOKUP($A144,'Season 1'!AJ$4:CM$104,19,0),"0"),IFERROR(VLOOKUP($A144,'Season 2'!AK$4:CN$104,19,0),"0"),
IFERROR(VLOOKUP($A144,'Season 3'!AK$4:CN$104,19,0),"0"),IFERROR(VLOOKUP($A144,'Season 4'!AK$4:CN$104,19,0),"0"),
IFERROR(VLOOKUP($A144,'Season 5'!AK$4:CN$104,19,0),"0"),IFERROR(VLOOKUP($A144,'Season 6'!AK$4:CN$104,19,0),"0"),
IFERROR(VLOOKUP($A144,'Season 7'!AK$4:CN$104,19,0),"0"),IFERROR(VLOOKUP($A144,'Season 8'!AK$4:CN$104,19,0),"0"),
IFERROR(VLOOKUP($A144,'Season 9'!AK$4:CN$104,19,0),"0"),IFERROR(VLOOKUP($A144,'Season 10'!AK$4:CN$104,19,0),"0"),
IFERROR(VLOOKUP($A144,'Season 11'!AK$4:CN$104,19,0),"0"),IFERROR(VLOOKUP($A144,'Season 12'!AK$4:CN$104,19,0),"0"),
IFERROR(VLOOKUP($A144,'Season 13'!AK$4:CN$104,19,0),"0"),IFERROR(VLOOKUP($A144,'Season 14'!AK$4:CN$104,19,0),"0"),IFERROR(VLOOKUP(A144,'Season 15'!AK$4:CN$104,19,0),"0"),)</f>
        <v>0</v>
      </c>
      <c r="S144" s="518">
        <f>SUM(
IFERROR(VLOOKUP($A144,'Season 1'!AJ$4:CM$104,20,0),"0"),IFERROR(VLOOKUP($A144,'Season 2'!AK$4:CN$104,20,0),"0"),
IFERROR(VLOOKUP($A144,'Season 3'!AK$4:CN$104,20,0),"0"),IFERROR(VLOOKUP($A144,'Season 4'!AK$4:CN$104,20,0),"0"),
IFERROR(VLOOKUP($A144,'Season 5'!AK$4:CN$104,20,0),"0"),IFERROR(VLOOKUP($A144,'Season 6'!AK$4:CN$104,20,0),"0"),
IFERROR(VLOOKUP($A144,'Season 7'!AK$4:CN$104,20,0),"0"),IFERROR(VLOOKUP($A144,'Season 8'!AK$4:CN$104,20,0),"0"),
IFERROR(VLOOKUP($A144,'Season 9'!AK$4:CN$104,20,0),"0"),IFERROR(VLOOKUP($A144,'Season 10'!AK$4:CN$104,20,0),"0"),
IFERROR(VLOOKUP($A144,'Season 11'!AK$4:CN$104,20,0),"0"),IFERROR(VLOOKUP($A144,'Season 12'!AK$4:CN$104,20,0),"0"),
IFERROR(VLOOKUP($A144,'Season 13'!AK$4:CN$104,20,0),"0"),IFERROR(VLOOKUP($A144,'Season 14'!AK$4:CN$104,20,0),"0"),IFERROR(VLOOKUP(A144,'Season 15'!AK$4:CN$104,20,0),"0"),)</f>
        <v>0</v>
      </c>
      <c r="T144" s="21">
        <f>SUM(
IFERROR(VLOOKUP($A144,'Season 1'!AJ$4:CM$104,21,0),"0"),IFERROR(VLOOKUP($A144,'Season 2'!AK$4:CN$104,21,0),"0"),
IFERROR(VLOOKUP($A144,'Season 3'!AK$4:CN$104,21,0),"0"),IFERROR(VLOOKUP($A144,'Season 4'!AK$4:CN$104,21,0),"0"),
IFERROR(VLOOKUP($A144,'Season 5'!AK$4:CN$104,21,0),"0"),IFERROR(VLOOKUP($A144,'Season 6'!AK$4:CN$104,21,0),"0"),
IFERROR(VLOOKUP($A144,'Season 7'!AK$4:CN$104,21,0),"0"),IFERROR(VLOOKUP($A144,'Season 8'!AK$4:CN$104,21,0),"0"),
IFERROR(VLOOKUP($A144,'Season 9'!AK$4:CN$104,21,0),"0"),IFERROR(VLOOKUP($A144,'Season 10'!AK$4:CN$104,21,0),"0"),
IFERROR(VLOOKUP($A144,'Season 11'!AK$4:CN$104,21,0),"0"),IFERROR(VLOOKUP($A144,'Season 12'!AK$4:CN$104,21,0),"0"),
IFERROR(VLOOKUP($A144,'Season 13'!AK$4:CN$104,21,0),"0"),IFERROR(VLOOKUP($A144,'Season 14'!AK$4:CN$104,21,0),"0"),IFERROR(VLOOKUP(A144,'Season 15'!AK$4:CN$104,21,0),"0"),)</f>
        <v>0</v>
      </c>
      <c r="U144" s="402">
        <f>SUM(
IFERROR(VLOOKUP($A144,'Season 1'!AJ$4:CM$104,22,0),"0"),IFERROR(VLOOKUP($A144,'Season 2'!AK$4:CN$104,22,0),"0"),
IFERROR(VLOOKUP($A144,'Season 3'!AK$4:CN$104,22,0),"0"),IFERROR(VLOOKUP($A144,'Season 4'!AK$4:CN$104,22,0),"0"),
IFERROR(VLOOKUP($A144,'Season 5'!AK$4:CN$104,22,0),"0"),IFERROR(VLOOKUP($A144,'Season 6'!AK$4:CN$104,22,0),"0"),
IFERROR(VLOOKUP($A144,'Season 7'!AK$4:CN$104,22,0),"0"),IFERROR(VLOOKUP($A144,'Season 8'!AK$4:CN$104,22,0),"0"),
IFERROR(VLOOKUP($A144,'Season 9'!AK$4:CN$104,22,0),"0"),IFERROR(VLOOKUP($A144,'Season 10'!AK$4:CN$104,22,0),"0"),
IFERROR(VLOOKUP($A144,'Season 11'!AK$4:CN$104,22,0),"0"),IFERROR(VLOOKUP($A144,'Season 12'!AK$4:CN$104,22,0),"0"),
IFERROR(VLOOKUP($A144,'Season 13'!AK$4:CN$104,22,0),"0"),IFERROR(VLOOKUP($A144,'Season 14'!AK$4:CN$104,22,0),"0"),IFERROR(VLOOKUP(A144,'Season 15'!AK$4:CN$104,22,0),"0"),)</f>
        <v>0</v>
      </c>
      <c r="V144" s="403">
        <f>SUM(
IFERROR(VLOOKUP($A144,'Season 1'!AJ$4:CM$104,23,0),"0"),IFERROR(VLOOKUP($A144,'Season 2'!AK$4:CN$104,23,0),"0"),
IFERROR(VLOOKUP($A144,'Season 3'!AK$4:CN$104,23,0),"0"),IFERROR(VLOOKUP($A144,'Season 4'!AK$4:CN$104,23,0),"0"),
IFERROR(VLOOKUP($A144,'Season 5'!AK$4:CN$104,23,0),"0"),IFERROR(VLOOKUP($A144,'Season 6'!AK$4:CN$104,23,0),"0"),
IFERROR(VLOOKUP($A144,'Season 7'!AK$4:CN$104,23,0),"0"),IFERROR(VLOOKUP($A144,'Season 8'!AK$4:CN$104,23,0),"0"),
IFERROR(VLOOKUP($A144,'Season 9'!AK$4:CN$104,23,0),"0"),IFERROR(VLOOKUP($A144,'Season 10'!AK$4:CN$104,23,0),"0"),
IFERROR(VLOOKUP($A144,'Season 11'!AK$4:CN$104,23,0),"0"),IFERROR(VLOOKUP($A144,'Season 12'!AK$4:CN$104,23,0),"0"),
IFERROR(VLOOKUP($A144,'Season 13'!AK$4:CN$104,23,0),"0"),IFERROR(VLOOKUP($A144,'Season 14'!AK$4:CN$104,23,0),"0"),IFERROR(VLOOKUP($A144,'Season 15'!AK$4:CN$104,23,0),"0"),)</f>
        <v>0</v>
      </c>
      <c r="W144" s="398">
        <f>SUM(
IFERROR(VLOOKUP($A144,'Season 1'!AJ$4:CM$104,24,0),"0"),IFERROR(VLOOKUP($A144,'Season 2'!AK$4:CN$104,24,0),"0"),
IFERROR(VLOOKUP($A144,'Season 3'!AK$4:CN$104,24,0),"0"),IFERROR(VLOOKUP($A144,'Season 4'!AK$4:CN$104,24,0),"0"),
IFERROR(VLOOKUP($A144,'Season 5'!AK$4:CN$104,24,0),"0"),IFERROR(VLOOKUP($A144,'Season 6'!AK$4:CN$104,24,0),"0"),
IFERROR(VLOOKUP($A144,'Season 7'!AK$4:CN$104,24,0),"0"),IFERROR(VLOOKUP($A144,'Season 8'!AK$4:CN$104,24,0),"0"),
IFERROR(VLOOKUP($A144,'Season 9'!AK$4:CN$104,24,0),"0"),IFERROR(VLOOKUP($A144,'Season 10'!AK$4:CN$104,24,0),"0"),
IFERROR(VLOOKUP($A144,'Season 11'!AK$4:CN$104,24,0),"0"),IFERROR(VLOOKUP($A144,'Season 12'!AK$4:CN$104,24,0),"0"),
IFERROR(VLOOKUP($A144,'Season 13'!AK$4:CN$104,24,0),"0"),IFERROR(VLOOKUP($A144,'Season 14'!AK$4:CN$104,24,0),"0"),IFERROR(VLOOKUP($A144,'Season 15'!AK$4:CN$104,24,0),"0"),)</f>
        <v>0</v>
      </c>
      <c r="X144" s="518">
        <f>SUM(
IFERROR(VLOOKUP($A144,'Season 1'!AJ$4:CM$104,25,0),"0"),IFERROR(VLOOKUP($A144,'Season 2'!AK$4:CN$104,25,0),"0"),
IFERROR(VLOOKUP($A144,'Season 3'!AK$4:CN$104,25,0),"0"),IFERROR(VLOOKUP($A144,'Season 4'!AK$4:CN$104,25,0),"0"),
IFERROR(VLOOKUP($A144,'Season 5'!AK$4:CN$104,25,0),"0"),IFERROR(VLOOKUP($A144,'Season 6'!AK$4:CN$104,25,0),"0"),
IFERROR(VLOOKUP($A144,'Season 7'!AK$4:CN$104,25,0),"0"),IFERROR(VLOOKUP($A144,'Season 8'!AK$4:CN$104,25,0),"0"),
IFERROR(VLOOKUP($A144,'Season 9'!AK$4:CN$104,25,0),"0"),IFERROR(VLOOKUP($A144,'Season 10'!AK$4:CN$104,25,0),"0"),
IFERROR(VLOOKUP($A144,'Season 11'!AK$4:CN$104,25,0),"0"),IFERROR(VLOOKUP($A144,'Season 12'!AK$4:CN$104,25,0),"0"),
IFERROR(VLOOKUP($A144,'Season 13'!AK$4:CN$104,25,0),"0"),IFERROR(VLOOKUP($A144,'Season 14'!AK$4:CN$104,25,0),"0"),IFERROR(VLOOKUP($A144,'Season 15'!AK$4:CN$104,25,0),"0"),)</f>
        <v>0</v>
      </c>
      <c r="Y144" s="21">
        <f>SUM(
IFERROR(VLOOKUP($A144,'Season 1'!AJ$4:CM$104,26,0),"0"),IFERROR(VLOOKUP($A144,'Season 2'!AK$4:CN$104,26,0),"0"),
IFERROR(VLOOKUP($A144,'Season 3'!AK$4:CN$104,26,0),"0"),IFERROR(VLOOKUP($A144,'Season 4'!AK$4:CN$104,26,0),"0"),
IFERROR(VLOOKUP($A144,'Season 5'!AK$4:CN$104,26,0),"0"),IFERROR(VLOOKUP($A144,'Season 6'!AK$4:CN$104,26,0),"0"),
IFERROR(VLOOKUP($A144,'Season 7'!AK$4:CN$104,26,0),"0"),IFERROR(VLOOKUP($A144,'Season 8'!AK$4:CN$104,26,0),"0"),
IFERROR(VLOOKUP($A144,'Season 9'!AK$4:CN$104,26,0),"0"),IFERROR(VLOOKUP($A144,'Season 10'!AK$4:CN$104,26,0),"0"),
IFERROR(VLOOKUP($A144,'Season 11'!AK$4:CN$104,26,0),"0"),IFERROR(VLOOKUP($A144,'Season 12'!AK$4:CN$104,26,0),"0"),
IFERROR(VLOOKUP($A144,'Season 13'!AK$4:CN$104,26,0),"0"),IFERROR(VLOOKUP($A144,'Season 14'!AK$4:CN$104,26,0),"0"),IFERROR(VLOOKUP($A144,'Season 15'!AK$4:CN$104,26,0),"0"),)</f>
        <v>0</v>
      </c>
      <c r="Z144" s="402">
        <f>SUM(
IFERROR(VLOOKUP($A144,'Season 1'!AJ$4:CM$104,27,0),"0"),IFERROR(VLOOKUP($A144,'Season 2'!AK$4:CN$104,27,0),"0"),
IFERROR(VLOOKUP($A144,'Season 3'!AK$4:CN$104,27,0),"0"),IFERROR(VLOOKUP($A144,'Season 4'!AK$4:CN$104,27,0),"0"),
IFERROR(VLOOKUP($A144,'Season 5'!AK$4:CN$104,27,0),"0"),IFERROR(VLOOKUP($A144,'Season 6'!AK$4:CN$104,27,0),"0"),
IFERROR(VLOOKUP($A144,'Season 7'!AK$4:CN$104,27,0),"0"),IFERROR(VLOOKUP($A144,'Season 8'!AK$4:CN$104,27,0),"0"),
IFERROR(VLOOKUP($A144,'Season 9'!AK$4:CN$104,27,0),"0"),IFERROR(VLOOKUP($A144,'Season 10'!AK$4:CN$104,27,0),"0"),
IFERROR(VLOOKUP($A144,'Season 11'!AK$4:CN$104,27,0),"0"),IFERROR(VLOOKUP($A144,'Season 12'!AK$4:CN$104,27,0),"0"),
IFERROR(VLOOKUP($A144,'Season 13'!AK$4:CN$104,27,0),"0"),IFERROR(VLOOKUP($A144,'Season 14'!AK$4:CN$104,27,0),"0"),IFERROR(VLOOKUP($A144,'Season 15'!AK$4:CN$104,27,0),"0"),)</f>
        <v>0</v>
      </c>
      <c r="AA144" s="403">
        <f>SUM(
IFERROR(VLOOKUP($A144,'Season 1'!AJ$4:CM$104,28,0),"0"),IFERROR(VLOOKUP($A144,'Season 2'!AK$4:CN$104,28,0),"0"),
IFERROR(VLOOKUP($A144,'Season 3'!AK$4:CN$104,28,0),"0"),IFERROR(VLOOKUP($A144,'Season 4'!AK$4:CN$104,28,0),"0"),
IFERROR(VLOOKUP($A144,'Season 5'!AK$4:CN$104,28,0),"0"),IFERROR(VLOOKUP($A144,'Season 6'!AK$4:CN$104,28,0),"0"),
IFERROR(VLOOKUP($A144,'Season 7'!AK$4:CN$104,28,0),"0"),IFERROR(VLOOKUP($A144,'Season 8'!AK$4:CN$104,28,0),"0"),
IFERROR(VLOOKUP($A144,'Season 9'!AK$4:CN$104,28,0),"0"),IFERROR(VLOOKUP($A144,'Season 10'!AK$4:CN$104,28,0),"0"),
IFERROR(VLOOKUP($A144,'Season 11'!AK$4:CN$104,28,0),"0"),IFERROR(VLOOKUP($A144,'Season 12'!AK$4:CN$104,28,0),"0"),
IFERROR(VLOOKUP($A144,'Season 13'!AK$4:CN$104,28,0),"0"),IFERROR(VLOOKUP($A144,'Season 14'!AK$4:CN$104,28,0),"0"),IFERROR(VLOOKUP($A144,'Season 15'!AK$4:CN$104,28,0),"0"),)</f>
        <v>0</v>
      </c>
      <c r="AB144" s="398">
        <f>SUM(
IFERROR(VLOOKUP($A144,'Season 1'!AJ$4:CM$104,29,0),"0"),IFERROR(VLOOKUP($A144,'Season 2'!AK$4:CN$104,29,0),"0"),
IFERROR(VLOOKUP($A144,'Season 3'!AK$4:CN$104,29,0),"0"),IFERROR(VLOOKUP($A144,'Season 4'!AK$4:CN$104,29,0),"0"),
IFERROR(VLOOKUP($A144,'Season 5'!AK$4:CN$104,29,0),"0"),IFERROR(VLOOKUP($A144,'Season 6'!AK$4:CN$104,29,0),"0"),
IFERROR(VLOOKUP($A144,'Season 7'!AK$4:CN$104,29,0),"0"),IFERROR(VLOOKUP($A144,'Season 8'!AK$4:CN$104,29,0),"0"),
IFERROR(VLOOKUP($A144,'Season 9'!AK$4:CN$104,29,0),"0"),IFERROR(VLOOKUP($A144,'Season 10'!AK$4:CN$104,29,0),"0"),
IFERROR(VLOOKUP($A144,'Season 11'!AK$4:CN$104,29,0),"0"),IFERROR(VLOOKUP($A144,'Season 12'!AK$4:CN$104,29,0),"0"),
IFERROR(VLOOKUP($A144,'Season 13'!AK$4:CN$104,29,0),"0"),IFERROR(VLOOKUP($A144,'Season 14'!AK$4:CN$104,29,0),"0"),IFERROR(VLOOKUP($A144,'Season 15'!AK$4:CN$104,29,0),"0"),)</f>
        <v>0</v>
      </c>
      <c r="AC144" s="518">
        <f>SUM(
IFERROR(VLOOKUP($A144,'Season 1'!AJ$4:CM$104,30,0),"0"),IFERROR(VLOOKUP($A144,'Season 2'!AK$4:CN$104,30,0),"0"),
IFERROR(VLOOKUP($A144,'Season 3'!AK$4:CN$104,30,0),"0"),IFERROR(VLOOKUP($A144,'Season 4'!AK$4:CN$104,30,0),"0"),
IFERROR(VLOOKUP($A144,'Season 5'!AK$4:CN$104,30,0),"0"),IFERROR(VLOOKUP($A144,'Season 6'!AK$4:CN$104,30,0),"0"),
IFERROR(VLOOKUP($A144,'Season 7'!AK$4:CN$104,30,0),"0"),IFERROR(VLOOKUP($A144,'Season 8'!AK$4:CN$104,30,0),"0"),
IFERROR(VLOOKUP($A144,'Season 9'!AK$4:CN$104,30,0),"0"),IFERROR(VLOOKUP($A144,'Season 10'!AK$4:CN$104,30,0),"0"),
IFERROR(VLOOKUP($A144,'Season 11'!AK$4:CN$104,30,0),"0"),IFERROR(VLOOKUP($A144,'Season 12'!AK$4:CN$104,30,0),"0"),
IFERROR(VLOOKUP($A144,'Season 13'!AK$4:CN$104,30,0),"0"),IFERROR(VLOOKUP($A144,'Season 14'!AK$4:CN$104,30,0),"0"),IFERROR(VLOOKUP($A144,'Season 15'!AK$4:CN$104,30,0),"0"),)</f>
        <v>0</v>
      </c>
      <c r="AD144" s="21">
        <f>SUM(
IFERROR(VLOOKUP($A144,'Season 1'!AJ$4:CM$104,31,0),"0"),IFERROR(VLOOKUP($A144,'Season 2'!AK$4:CN$104,31,0),"0"),
IFERROR(VLOOKUP($A144,'Season 3'!AK$4:CN$104,31,0),"0"),IFERROR(VLOOKUP($A144,'Season 4'!AK$4:CN$104,31,0),"0"),
IFERROR(VLOOKUP($A144,'Season 5'!AK$4:CN$104,31,0),"0"),IFERROR(VLOOKUP($A144,'Season 6'!AK$4:CN$104,31,0),"0"),
IFERROR(VLOOKUP($A144,'Season 7'!AK$4:CN$104,31,0),"0"),IFERROR(VLOOKUP($A144,'Season 8'!AK$4:CN$104,31,0),"0"),
IFERROR(VLOOKUP($A144,'Season 9'!AK$4:CN$104,31,0),"0"),IFERROR(VLOOKUP($A144,'Season 10'!AK$4:CN$104,31,0),"0"),
IFERROR(VLOOKUP($A144,'Season 11'!AK$4:CN$104,31,0),"0"),IFERROR(VLOOKUP($A144,'Season 12'!AK$4:CN$104,31,0),"0"),
IFERROR(VLOOKUP($A144,'Season 13'!AK$4:CN$104,31,0),"0"),IFERROR(VLOOKUP($A144,'Season 14'!AK$4:CN$104,31,0),"0"),IFERROR(VLOOKUP($A144,'Season 15'!AK$4:CN$104,31,0),"0"),)</f>
        <v>0</v>
      </c>
      <c r="AE144" s="402">
        <f>SUM(
IFERROR(VLOOKUP($A144,'Season 1'!AJ$4:CM$104,32,0),"0"),IFERROR(VLOOKUP($A144,'Season 2'!AK$4:CN$104,32,0),"0"),
IFERROR(VLOOKUP($A144,'Season 3'!AK$4:CN$104,32,0),"0"),IFERROR(VLOOKUP($A144,'Season 4'!AK$4:CN$104,32,0),"0"),
IFERROR(VLOOKUP($A144,'Season 5'!AK$4:CN$104,32,0),"0"),IFERROR(VLOOKUP($A144,'Season 6'!AK$4:CN$104,32,0),"0"),
IFERROR(VLOOKUP($A144,'Season 7'!AK$4:CN$104,32,0),"0"),IFERROR(VLOOKUP($A144,'Season 8'!AK$4:CN$104,32,0),"0"),
IFERROR(VLOOKUP($A144,'Season 9'!AK$4:CN$104,32,0),"0"),IFERROR(VLOOKUP($A144,'Season 10'!AK$4:CN$104,32,0),"0"),
IFERROR(VLOOKUP($A144,'Season 11'!AK$4:CN$104,32,0),"0"),IFERROR(VLOOKUP($A144,'Season 12'!AK$4:CN$104,32,0),"0"),
IFERROR(VLOOKUP($A144,'Season 13'!AK$4:CN$104,32,0),"0"),IFERROR(VLOOKUP($A144,'Season 14'!AK$4:CN$104,32,0),"0"),IFERROR(VLOOKUP($A144,'Season 15'!AK$4:CN$104,32,0),"0"),)</f>
        <v>0</v>
      </c>
      <c r="AF144" s="403">
        <f>SUM(IFERROR(VLOOKUP($A144,'Season 2'!AK$4:CN$104,33,0),"0"),
IFERROR(VLOOKUP($A144,'Season 3'!AK$4:CN$104,33,0),"0"),IFERROR(VLOOKUP($A144,'Season 4'!AK$4:CN$104,33,0),"0"),
IFERROR(VLOOKUP($A144,'Season 5'!AK$4:CN$104,33,0),"0"),IFERROR(VLOOKUP($A144,'Season 6'!AK$4:CN$104,33,0),"0"),
IFERROR(VLOOKUP($A144,'Season 7'!AK$4:CN$104,33,0),"0"),IFERROR(VLOOKUP($A144,'Season 8'!AK$4:CN$104,33,0),"0"),
IFERROR(VLOOKUP($A144,'Season 9'!AK$4:CN$104,33,0),"0"),IFERROR(VLOOKUP($A144,'Season 10'!AK$4:CN$104,33,0),"0"),
IFERROR(VLOOKUP($A144,'Season 11'!AK$4:CN$104,33,0),"0"),IFERROR(VLOOKUP($A144,'Season 12'!AK$4:CN$104,33,0),"0"),
IFERROR(VLOOKUP($A144,'Season 13'!AK$4:CN$104,33,0),"0"),IFERROR(VLOOKUP($A144,'Season 14'!AK$4:CN$104,33,0),"0"),IFERROR(VLOOKUP($A144,'Season 15'!AK$4:CN$104,33,0),"0"),)</f>
        <v>0</v>
      </c>
      <c r="AG144" s="398">
        <f>SUM(IFERROR(VLOOKUP($A144,'Season 2'!AK$4:CN$104,34,0),"0"),
IFERROR(VLOOKUP($A144,'Season 3'!AK$4:CN$104,34,0),"0"),IFERROR(VLOOKUP($A144,'Season 4'!AK$4:CN$104,34,0),"0"),
IFERROR(VLOOKUP($A144,'Season 5'!AK$4:CN$104,34,0),"0"),IFERROR(VLOOKUP($A144,'Season 6'!AK$4:CN$104,34,0),"0"),
IFERROR(VLOOKUP($A144,'Season 7'!AK$4:CN$104,34,0),"0"),IFERROR(VLOOKUP($A144,'Season 8'!AK$4:CN$104,34,0),"0"),
IFERROR(VLOOKUP($A144,'Season 9'!AK$4:CN$104,34,0),"0"),IFERROR(VLOOKUP($A144,'Season 10'!AK$4:CN$104,34,0),"0"),
IFERROR(VLOOKUP($A144,'Season 11'!AK$4:CN$104,34,0),"0"),IFERROR(VLOOKUP($A144,'Season 12'!AK$4:CN$104,34,0),"0"),
IFERROR(VLOOKUP($A144,'Season 13'!AK$4:CN$104,34,0),"0"),IFERROR(VLOOKUP($A144,'Season 14'!AK$4:CN$104,34,0),"0"),IFERROR(VLOOKUP($A144,'Season 15'!AK$4:CN$104,34,0),"0"),)</f>
        <v>0</v>
      </c>
      <c r="AH144" s="518">
        <f>SUM(IFERROR(VLOOKUP($A144,'Season 2'!AK$4:CN$104,35,0),"0"),
IFERROR(VLOOKUP($A144,'Season 3'!AK$4:CN$104,35,0),"0"),IFERROR(VLOOKUP($A144,'Season 4'!AK$4:CN$104,35,0),"0"),
IFERROR(VLOOKUP($A144,'Season 5'!AK$4:CN$104,35,0),"0"),IFERROR(VLOOKUP($A144,'Season 6'!AK$4:CN$104,35,0),"0"),
IFERROR(VLOOKUP($A144,'Season 7'!AK$4:CN$104,35,0),"0"),IFERROR(VLOOKUP($A144,'Season 8'!AK$4:CN$104,35,0),"0"),
IFERROR(VLOOKUP($A144,'Season 9'!AK$4:CN$104,35,0),"0"),IFERROR(VLOOKUP($A144,'Season 10'!AK$4:CN$104,35,0),"0"),
IFERROR(VLOOKUP($A144,'Season 11'!AK$4:CN$104,35,0),"0"),IFERROR(VLOOKUP($A144,'Season 12'!AK$4:CN$104,35,0),"0"),
IFERROR(VLOOKUP($A144,'Season 13'!AK$4:CN$104,35,0),"0"),IFERROR(VLOOKUP($A144,'Season 14'!AK$4:CN$104,35,0),"0"),IFERROR(VLOOKUP($A144,'Season 15'!AK$4:CN$104,35,0),"0"),)</f>
        <v>0</v>
      </c>
      <c r="AI144" s="21">
        <f>SUM(IFERROR(VLOOKUP($A144,'Season 2'!AK$4:CN$104,36,0),"0"),
IFERROR(VLOOKUP($A144,'Season 3'!AK$4:CN$104,36,0),"0"),IFERROR(VLOOKUP($A144,'Season 4'!AK$4:CN$104,36,0),"0"),
IFERROR(VLOOKUP($A144,'Season 5'!AK$4:CN$104,36,0),"0"),IFERROR(VLOOKUP($A144,'Season 6'!AK$4:CN$104,36,0),"0"),
IFERROR(VLOOKUP($A144,'Season 7'!AK$4:CN$104,36,0),"0"),IFERROR(VLOOKUP($A144,'Season 8'!AK$4:CN$104,36,0),"0"),
IFERROR(VLOOKUP($A144,'Season 9'!AK$4:CN$104,36,0),"0"),IFERROR(VLOOKUP($A144,'Season 10'!AK$4:CN$104,36,0),"0"),
IFERROR(VLOOKUP($A144,'Season 11'!AK$4:CN$104,36,0),"0"),IFERROR(VLOOKUP($A144,'Season 12'!AK$4:CN$104,36,0),"0"),
IFERROR(VLOOKUP($A144,'Season 13'!AK$4:CN$104,36,0),"0"),IFERROR(VLOOKUP($A144,'Season 14'!AK$4:CN$104,36,0),"0"),IFERROR(VLOOKUP($A144,'Season 15'!AK$4:CN$104,36,0),"0"),)</f>
        <v>0</v>
      </c>
      <c r="AJ144" s="402">
        <f>SUM(IFERROR(VLOOKUP($A144,'Season 2'!AK$4:CN$104,37,0),"0"),
IFERROR(VLOOKUP($A144,'Season 3'!AK$4:CN$104,37,0),"0"),IFERROR(VLOOKUP($A144,'Season 4'!AK$4:CN$104,37,0),"0"),
IFERROR(VLOOKUP($A144,'Season 5'!AK$4:CN$104,37,0),"0"),IFERROR(VLOOKUP($A144,'Season 6'!AK$4:CN$104,37,0),"0"),
IFERROR(VLOOKUP($A144,'Season 7'!AK$4:CN$104,37,0),"0"),IFERROR(VLOOKUP($A144,'Season 8'!AK$4:CN$104,37,0),"0"),
IFERROR(VLOOKUP($A144,'Season 9'!AK$4:CN$104,37,0),"0"),IFERROR(VLOOKUP($A144,'Season 10'!AK$4:CN$104,37,0),"0"),
IFERROR(VLOOKUP($A144,'Season 11'!AK$4:CN$104,37,0),"0"),IFERROR(VLOOKUP($A144,'Season 12'!AK$4:CN$104,37,0),"0"),
IFERROR(VLOOKUP($A144,'Season 13'!AK$4:CN$104,37,0),"0"),IFERROR(VLOOKUP($A144,'Season 14'!AK$4:CN$104,37,0),"0"),IFERROR(VLOOKUP($A144,'Season 15'!AK$4:CN$104,37,0),"0"),)</f>
        <v>0</v>
      </c>
      <c r="AK144" s="403">
        <f>SUM(IFERROR(VLOOKUP($A144,'Season 1'!AJ$4:CM$104,33,0),"0"),IFERROR(VLOOKUP($A144,'Season 2'!AK$4:CN$104,38,0),"0"),
IFERROR(VLOOKUP($A144,'Season 3'!AK$4:CN$104,38,0),"0"),IFERROR(VLOOKUP($A144,'Season 4'!AK$4:CN$104,38,0),"0"),
IFERROR(VLOOKUP($A144,'Season 5'!AK$4:CN$104,38,0),"0"),IFERROR(VLOOKUP($A144,'Season 6'!AK$4:CN$104,38,0),"0"),
IFERROR(VLOOKUP($A144,'Season 7'!AK$4:CN$104,38,0),"0"),IFERROR(VLOOKUP($A144,'Season 8'!AK$4:CN$104,38,0),"0"),
IFERROR(VLOOKUP($A144,'Season 9'!AK$4:CN$104,38,0),"0"),IFERROR(VLOOKUP($A144,'Season 10'!AK$4:CN$104,38,0),"0"),
IFERROR(VLOOKUP($A144,'Season 11'!AK$4:CN$104,38,0),"0"),IFERROR(VLOOKUP($A144,'Season 12'!AK$4:CN$104,38,0),"0"),
IFERROR(VLOOKUP($A144,'Season 13'!AK$4:CN$104,38,0),"0"),IFERROR(VLOOKUP($A144,'Season 14'!AK$4:CN$104,38,0),"0"),IFERROR(VLOOKUP($A144,'Season 15'!AK$4:CN$104,38,0),"0"),)</f>
        <v>0</v>
      </c>
      <c r="AL144" s="398">
        <f>SUM(IFERROR(VLOOKUP($A144,'Season 1'!AJ$4:CM$104,34,0),"0"),IFERROR(VLOOKUP($A144,'Season 2'!AK$4:CN$104,39,0),"0"),
IFERROR(VLOOKUP($A144,'Season 3'!AK$4:CN$104,39,0),"0"),IFERROR(VLOOKUP($A144,'Season 4'!AK$4:CN$104,39,0),"0"),
IFERROR(VLOOKUP($A144,'Season 5'!AK$4:CN$104,39,0),"0"),IFERROR(VLOOKUP($A144,'Season 6'!AK$4:CN$104,39,0),"0"),
IFERROR(VLOOKUP($A144,'Season 7'!AK$4:CN$104,39,0),"0"),IFERROR(VLOOKUP($A144,'Season 8'!AK$4:CN$104,39,0),"0"),
IFERROR(VLOOKUP($A144,'Season 9'!AK$4:CN$104,39,0),"0"),IFERROR(VLOOKUP($A144,'Season 10'!AK$4:CN$104,39,0),"0"),
IFERROR(VLOOKUP($A144,'Season 11'!AK$4:CN$104,39,0),"0"),IFERROR(VLOOKUP($A144,'Season 12'!AK$4:CN$104,39,0),"0"),
IFERROR(VLOOKUP($A144,'Season 13'!AK$4:CN$104,39,0),"0"),IFERROR(VLOOKUP($A144,'Season 14'!AK$4:CN$104,39,0),"0"),IFERROR(VLOOKUP($A144,'Season 15'!AK$4:CN$104,39,0),"0"),)</f>
        <v>0</v>
      </c>
      <c r="AM144" s="518">
        <f>SUM(IFERROR(VLOOKUP($A144,'Season 1'!AJ$4:CM$104,35,0),"0"),IFERROR(VLOOKUP($A144,'Season 2'!AK$4:CN$104,40,0),"0"),
IFERROR(VLOOKUP($A144,'Season 3'!AK$4:CN$104,40,0),"0"),IFERROR(VLOOKUP($A144,'Season 4'!AK$4:CN$104,40,0),"0"),
IFERROR(VLOOKUP($A144,'Season 5'!AK$4:CN$104,40,0),"0"),IFERROR(VLOOKUP($A144,'Season 6'!AK$4:CN$104,40,0),"0"),
IFERROR(VLOOKUP($A144,'Season 7'!AK$4:CN$104,40,0),"0"),IFERROR(VLOOKUP($A144,'Season 8'!AK$4:CN$104,40,0),"0"),
IFERROR(VLOOKUP($A144,'Season 9'!AK$4:CN$104,40,0),"0"),IFERROR(VLOOKUP($A144,'Season 10'!AK$4:CN$104,40,0),"0"),
IFERROR(VLOOKUP($A144,'Season 11'!AK$4:CN$104,40,0),"0"),IFERROR(VLOOKUP($A144,'Season 12'!AK$4:CN$104,40,0),"0"),
IFERROR(VLOOKUP($A144,'Season 13'!AK$4:CN$104,40,0),"0"),IFERROR(VLOOKUP($A144,'Season 14'!AK$4:CN$104,40,0),"0"),IFERROR(VLOOKUP($A144,'Season 15'!AK$4:CN$104,40,0),"0"),)</f>
        <v>0</v>
      </c>
      <c r="AN144" s="21">
        <f>SUM(IFERROR(VLOOKUP($A144,'Season 1'!AJ$4:CM$104,36,0),"0"),IFERROR(VLOOKUP($A144,'Season 2'!AK$4:CN$104,41,0),"0"),
IFERROR(VLOOKUP($A144,'Season 3'!AK$4:CN$104,41,0),"0"),IFERROR(VLOOKUP($A144,'Season 4'!AK$4:CN$104,41,0),"0"),
IFERROR(VLOOKUP($A144,'Season 5'!AK$4:CN$104,41,0),"0"),IFERROR(VLOOKUP($A144,'Season 6'!AK$4:CN$104,41,0),"0"),
IFERROR(VLOOKUP($A144,'Season 7'!AK$4:CN$104,41,0),"0"),IFERROR(VLOOKUP($A144,'Season 8'!AK$4:CN$104,41,0),"0"),
IFERROR(VLOOKUP($A144,'Season 9'!AK$4:CN$104,41,0),"0"),IFERROR(VLOOKUP($A144,'Season 10'!AK$4:CN$104,41,0),"0"),
IFERROR(VLOOKUP($A144,'Season 11'!AK$4:CN$104,41,0),"0"),IFERROR(VLOOKUP($A144,'Season 12'!AK$4:CN$104,41,0),"0"),
IFERROR(VLOOKUP($A144,'Season 13'!AK$4:CN$104,41,0),"0"),IFERROR(VLOOKUP($A144,'Season 14'!AK$4:CN$104,41,0),"0"),IFERROR(VLOOKUP($A144,'Season 15'!AK$4:CN$104,41,0),"0"),)</f>
        <v>0</v>
      </c>
      <c r="AO144" s="402">
        <f>SUM(IFERROR(VLOOKUP($A144,'Season 1'!AJ$4:CM$104,37,0),"0"),IFERROR(VLOOKUP($A144,'Season 2'!AK$4:CN$104,42,0),"0"),
IFERROR(VLOOKUP($A144,'Season 3'!AK$4:CN$104,42,0),"0"),IFERROR(VLOOKUP($A144,'Season 4'!AK$4:CN$104,42,0),"0"),
IFERROR(VLOOKUP($A144,'Season 5'!AK$4:CN$104,42,0),"0"),IFERROR(VLOOKUP($A144,'Season 6'!AK$4:CN$104,42,0),"0"),
IFERROR(VLOOKUP($A144,'Season 7'!AK$4:CN$104,42,0),"0"),IFERROR(VLOOKUP($A144,'Season 8'!AK$4:CN$104,42,0),"0"),
IFERROR(VLOOKUP($A144,'Season 9'!AK$4:CN$104,42,0),"0"),IFERROR(VLOOKUP($A144,'Season 10'!AK$4:CN$104,42,0),"0"),
IFERROR(VLOOKUP($A144,'Season 11'!AK$4:CN$104,42,0),"0"),IFERROR(VLOOKUP($A144,'Season 12'!AK$4:CN$104,42,0),"0"),
IFERROR(VLOOKUP($A144,'Season 13'!AK$4:CN$104,42,0),"0"),IFERROR(VLOOKUP($A144,'Season 14'!AK$4:CN$104,42,0),"0"),IFERROR(VLOOKUP($A144,'Season 15'!AK$4:CN$104,42,0),"0"),)</f>
        <v>0</v>
      </c>
      <c r="AP144" s="403">
        <f>SUM(IFERROR(VLOOKUP($A144,'Season 1'!AJ$4:CM$104,43,0),"0"),IFERROR(VLOOKUP($A144,'Season 2'!AK$4:CN$104,43,0),"0"),
IFERROR(VLOOKUP($A144,'Season 3'!AK$4:CN$104,43,0),"0"),IFERROR(VLOOKUP($A144,'Season 4'!AK$4:CN$104,43,0),"0"),
IFERROR(VLOOKUP($A144,'Season 5'!AK$4:CN$104,43,0),"0"),IFERROR(VLOOKUP($A144,'Season 6'!AK$4:CN$104,43,0),"0"),
IFERROR(VLOOKUP($A144,'Season 7'!AK$4:CN$104,43,0),"0"),IFERROR(VLOOKUP($A144,'Season 8'!AK$4:CN$104,43,0),"0"),
IFERROR(VLOOKUP($A144,'Season 9'!AK$4:CN$104,43,0),"0"),IFERROR(VLOOKUP($A144,'Season 10'!AK$4:CN$104,43,0),"0"),
IFERROR(VLOOKUP($A144,'Season 11'!AK$4:CN$104,43,0),"0"),IFERROR(VLOOKUP($A144,'Season 12'!AK$4:CN$104,43,0),"0"),
IFERROR(VLOOKUP($A144,'Season 13'!AK$4:CN$104,43,0),"0"),IFERROR(VLOOKUP($A144,'Season 14'!AK$4:CN$104,43,0),"0"),IFERROR(VLOOKUP($A144,'Season 15'!AK$4:CN$104,43,0),"0"),)</f>
        <v>0</v>
      </c>
      <c r="AQ144" s="398">
        <f>SUM(IFERROR(VLOOKUP($A144,'Season 1'!AJ$4:CM$104,44,0),"0"),IFERROR(VLOOKUP($A144,'Season 2'!AK$4:CN$104,44,0),"0"),
IFERROR(VLOOKUP($A144,'Season 3'!AK$4:CN$104,44,0),"0"),IFERROR(VLOOKUP($A144,'Season 4'!AK$4:CN$104,44,0),"0"),
IFERROR(VLOOKUP($A144,'Season 5'!AK$4:CN$104,44,0),"0"),IFERROR(VLOOKUP($A144,'Season 6'!AK$4:CN$104,44,0),"0"),
IFERROR(VLOOKUP($A144,'Season 7'!AK$4:CN$104,44,0),"0"),IFERROR(VLOOKUP($A144,'Season 8'!AK$4:CN$104,44,0),"0"),
IFERROR(VLOOKUP($A144,'Season 9'!AK$4:CN$104,44,0),"0"),IFERROR(VLOOKUP($A144,'Season 10'!AK$4:CN$104,44,0),"0"),
IFERROR(VLOOKUP($A144,'Season 11'!AK$4:CN$104,44,0),"0"),IFERROR(VLOOKUP($A144,'Season 12'!AK$4:CN$104,44,0),"0"),
IFERROR(VLOOKUP($A144,'Season 13'!AK$4:CN$104,44,0),"0"),IFERROR(VLOOKUP($A144,'Season 14'!AK$4:CN$104,44,0),"0"),IFERROR(VLOOKUP($A144,'Season 15'!AK$4:CN$104,44,0),"0"),)</f>
        <v>0</v>
      </c>
      <c r="AR144" s="518">
        <f>SUM(IFERROR(VLOOKUP($A144,'Season 1'!AJ$4:CM$104,45,0),"0"),IFERROR(VLOOKUP($A144,'Season 2'!AK$4:CN$104,45,0),"0"),
IFERROR(VLOOKUP($A144,'Season 3'!AK$4:CN$104,45,0),"0"),IFERROR(VLOOKUP($A144,'Season 4'!AK$4:CN$104,45,0),"0"),
IFERROR(VLOOKUP($A144,'Season 5'!AK$4:CN$104,45,0),"0"),IFERROR(VLOOKUP($A144,'Season 6'!AK$4:CN$104,45,0),"0"),
IFERROR(VLOOKUP($A144,'Season 7'!AK$4:CN$104,45,0),"0"),IFERROR(VLOOKUP($A144,'Season 8'!AK$4:CN$104,45,0),"0"),
IFERROR(VLOOKUP($A144,'Season 9'!AK$4:CN$104,45,0),"0"),IFERROR(VLOOKUP($A144,'Season 10'!AK$4:CN$104,45,0),"0"),
IFERROR(VLOOKUP($A144,'Season 11'!AK$4:CN$104,45,0),"0"),IFERROR(VLOOKUP($A144,'Season 12'!AK$4:CN$104,45,0),"0"),
IFERROR(VLOOKUP($A144,'Season 13'!AK$4:CN$104,45,0),"0"),IFERROR(VLOOKUP($A144,'Season 14'!AK$4:CN$104,45,0),"0"),IFERROR(VLOOKUP($A144,'Season 15'!AK$4:CN$104,45,0),"0"),)</f>
        <v>0</v>
      </c>
      <c r="AS144" s="21">
        <f>SUM(IFERROR(VLOOKUP($A144,'Season 1'!AJ$4:CM$104,46,0),"0"),IFERROR(VLOOKUP($A144,'Season 2'!AK$4:CN$104,46,0),"0"),
IFERROR(VLOOKUP($A144,'Season 3'!AK$4:CN$104,46,0),"0"),IFERROR(VLOOKUP($A144,'Season 4'!AK$4:CN$104,46,0),"0"),
IFERROR(VLOOKUP($A144,'Season 5'!AK$4:CN$104,46,0),"0"),IFERROR(VLOOKUP($A144,'Season 6'!AK$4:CN$104,46,0),"0"),
IFERROR(VLOOKUP($A144,'Season 7'!AK$4:CN$104,46,0),"0"),IFERROR(VLOOKUP($A144,'Season 8'!AK$4:CN$104,46,0),"0"),
IFERROR(VLOOKUP($A144,'Season 9'!AK$4:CN$104,46,0),"0"),IFERROR(VLOOKUP($A144,'Season 10'!AK$4:CN$104,46,0),"0"),
IFERROR(VLOOKUP($A144,'Season 11'!AK$4:CN$104,46,0),"0"),IFERROR(VLOOKUP($A144,'Season 12'!AK$4:CN$104,46,0),"0"),
IFERROR(VLOOKUP($A144,'Season 13'!AK$4:CN$104,46,0),"0"),IFERROR(VLOOKUP($A144,'Season 14'!AK$4:CN$104,46,0),"0"),IFERROR(VLOOKUP($A144,'Season 15'!AK$4:CN$104,46,0),"0"),)</f>
        <v>0</v>
      </c>
      <c r="AT144" s="402">
        <f>SUM(IFERROR(VLOOKUP($A144,'Season 1'!AJ$4:CM$104,47,0),"0"),IFERROR(VLOOKUP($A144,'Season 2'!AK$4:CN$104,47,0),"0"),
IFERROR(VLOOKUP($A144,'Season 3'!AK$4:CN$104,47,0),"0"),IFERROR(VLOOKUP($A144,'Season 4'!AK$4:CN$104,47,0),"0"),
IFERROR(VLOOKUP($A144,'Season 5'!AK$4:CN$104,47,0),"0"),IFERROR(VLOOKUP($A144,'Season 6'!AK$4:CN$104,47,0),"0"),
IFERROR(VLOOKUP($A144,'Season 7'!AK$4:CN$104,47,0),"0"),IFERROR(VLOOKUP($A144,'Season 8'!AK$4:CN$104,47,0),"0"),
IFERROR(VLOOKUP($A144,'Season 9'!AK$4:CN$104,47,0),"0"),IFERROR(VLOOKUP($A144,'Season 10'!AK$4:CN$104,47,0),"0"),
IFERROR(VLOOKUP($A144,'Season 11'!AK$4:CN$104,47,0),"0"),IFERROR(VLOOKUP($A144,'Season 12'!AK$4:CN$104,47,0),"0"),
IFERROR(VLOOKUP($A144,'Season 13'!AK$4:CN$104,47,0),"0"),IFERROR(VLOOKUP($A144,'Season 14'!AK$4:CN$104,47,0),"0"),IFERROR(VLOOKUP($A144,'Season 15'!AK$4:CN$104,47,0),"0"),)</f>
        <v>0</v>
      </c>
      <c r="AU144" s="403">
        <f>SUM(IFERROR(VLOOKUP($A144,'Season 3'!AK$4:CN$104,48,0),"0"),IFERROR(VLOOKUP($A144,'Season 4'!AK$4:CN$104,48,0),"0"),
IFERROR(VLOOKUP($A144,'Season 5'!AK$4:CN$104,48,0),"0"),IFERROR(VLOOKUP($A144,'Season 6'!AK$4:CN$104,48,0),"0"),
IFERROR(VLOOKUP($A144,'Season 7'!AK$4:CN$104,48,0),"0"),IFERROR(VLOOKUP($A144,'Season 8'!AK$4:CN$104,48,0),"0"),
IFERROR(VLOOKUP($A144,'Season 9'!AK$4:CN$104,48,0),"0"),IFERROR(VLOOKUP($A144,'Season 10'!AK$4:CN$104,48,0),"0"),
IFERROR(VLOOKUP($A144,'Season 11'!AK$4:CN$104,48,0),"0"),IFERROR(VLOOKUP($A144,'Season 12'!AK$4:CN$104,48,0),"0"),
IFERROR(VLOOKUP($A144,'Season 13'!AK$4:CN$104,48,0),"0"),IFERROR(VLOOKUP($A144,'Season 14'!AK$4:CN$104,48,0),"0"),IFERROR(VLOOKUP($A144,'Season 15'!AK$4:CN$104,48,0),"0"),)</f>
        <v>0</v>
      </c>
      <c r="AV144" s="398">
        <f>SUM(IFERROR(VLOOKUP($A144,'Season 3'!AK$4:CN$104,49,0),"0"),IFERROR(VLOOKUP($A144,'Season 4'!AK$4:CN$104,49,0),"0"),
IFERROR(VLOOKUP($A144,'Season 5'!AK$4:CN$104,49,0),"0"),IFERROR(VLOOKUP($A144,'Season 6'!AK$4:CN$104,49,0),"0"),
IFERROR(VLOOKUP($A144,'Season 7'!AK$4:CN$104,49,0),"0"),IFERROR(VLOOKUP($A144,'Season 8'!AK$4:CN$104,49,0),"0"),
IFERROR(VLOOKUP($A144,'Season 9'!AK$4:CN$104,49,0),"0"),IFERROR(VLOOKUP($A144,'Season 10'!AK$4:CN$104,49,0),"0"),
IFERROR(VLOOKUP($A144,'Season 11'!AK$4:CN$104,49,0),"0"),IFERROR(VLOOKUP($A144,'Season 12'!AK$4:CN$104,49,0),"0"),
IFERROR(VLOOKUP($A144,'Season 13'!AK$4:CN$104,49,0),"0"),IFERROR(VLOOKUP($A144,'Season 14'!AK$4:CN$104,49,0),"0"),IFERROR(VLOOKUP($A144,'Season 15'!AK$4:CN$104,49,0),"0"),)</f>
        <v>0</v>
      </c>
      <c r="AW144" s="518">
        <f>SUM(IFERROR(VLOOKUP($A144,'Season 3'!AK$4:CN$104,50,0),"0"),IFERROR(VLOOKUP($A144,'Season 4'!AK$4:CN$104,50,0),"0"),
IFERROR(VLOOKUP($A144,'Season 5'!AK$4:CN$104,50,0),"0"),IFERROR(VLOOKUP($A144,'Season 6'!AK$4:CN$104,50,0),"0"),
IFERROR(VLOOKUP($A144,'Season 7'!AK$4:CN$104,50,0),"0"),IFERROR(VLOOKUP($A144,'Season 8'!AK$4:CN$104,50,0),"0"),
IFERROR(VLOOKUP($A144,'Season 9'!AK$4:CN$104,50,0),"0"),IFERROR(VLOOKUP($A144,'Season 10'!AK$4:CN$104,50,0),"0"),
IFERROR(VLOOKUP($A144,'Season 11'!AK$4:CN$104,50,0),"0"),IFERROR(VLOOKUP($A144,'Season 12'!AK$4:CN$104,50,0),"0"),
IFERROR(VLOOKUP($A144,'Season 13'!AK$4:CN$104,50,0),"0"),IFERROR(VLOOKUP($A144,'Season 14'!AK$4:CN$104,50,0),"0"),IFERROR(VLOOKUP($A144,'Season 15'!AK$4:CN$104,50,0),"0"),)</f>
        <v>0</v>
      </c>
      <c r="AX144" s="21">
        <f>SUM(IFERROR(VLOOKUP($A144,'Season 3'!AK$4:CN$104,51,0),"0"),IFERROR(VLOOKUP($A144,'Season 4'!AK$4:CN$104,51,0),"0"),
IFERROR(VLOOKUP($A144,'Season 5'!AK$4:CN$104,51,0),"0"),IFERROR(VLOOKUP($A144,'Season 6'!AK$4:CN$104,51,0),"0"),
IFERROR(VLOOKUP($A144,'Season 7'!AK$4:CN$104,51,0),"0"),IFERROR(VLOOKUP($A144,'Season 8'!AK$4:CN$104,51,0),"0"),
IFERROR(VLOOKUP($A144,'Season 9'!AK$4:CN$104,51,0),"0"),IFERROR(VLOOKUP($A144,'Season 10'!AK$4:CN$104,51,0),"0"),
IFERROR(VLOOKUP($A144,'Season 11'!AK$4:CN$104,51,0),"0"),IFERROR(VLOOKUP($A144,'Season 12'!AK$4:CN$104,51,0),"0"),
IFERROR(VLOOKUP($A144,'Season 13'!AK$4:CN$104,51,0),"0"),IFERROR(VLOOKUP($A144,'Season 14'!AK$4:CN$104,51,0),"0"),IFERROR(VLOOKUP($A144,'Season 15'!AK$4:CN$104,51,0),"0"),)</f>
        <v>0</v>
      </c>
      <c r="AY144" s="402">
        <f>SUM(IFERROR(VLOOKUP($A144,'Season 3'!AK$4:CN$104,52,0),"0"),IFERROR(VLOOKUP($A144,'Season 4'!AK$4:CN$104,52,0),"0"),
IFERROR(VLOOKUP($A144,'Season 5'!AK$4:CN$104,52,0),"0"),IFERROR(VLOOKUP($A144,'Season 6'!AK$4:CN$104,52,0),"0"),
IFERROR(VLOOKUP($A144,'Season 7'!AK$4:CN$104,52,0),"0"),IFERROR(VLOOKUP($A144,'Season 8'!AK$4:CN$104,52,0),"0"),
IFERROR(VLOOKUP($A144,'Season 9'!AK$4:CN$104,52,0),"0"),IFERROR(VLOOKUP($A144,'Season 10'!AK$4:CN$104,52,0),"0"),
IFERROR(VLOOKUP($A144,'Season 11'!AK$4:CN$104,52,0),"0"),IFERROR(VLOOKUP($A144,'Season 12'!AK$4:CN$104,52,0),"0"),
IFERROR(VLOOKUP($A144,'Season 13'!AK$4:CN$104,52,0),"0"),IFERROR(VLOOKUP($A144,'Season 14'!AK$4:CN$104,52,0),"0"),IFERROR(VLOOKUP($A144,'Season 15'!AK$4:CN$104,52,0),"0"),)</f>
        <v>0</v>
      </c>
      <c r="AZ144" s="403">
        <f>SUM(IFERROR(VLOOKUP($A144,'Season 1'!AJ$4:CM$104,38,0),"0"),IFERROR(VLOOKUP($A144,'Season 2'!AK$4:CN$104,48,0),"0"),)</f>
        <v>0</v>
      </c>
      <c r="BA144" s="398">
        <f>SUM(IFERROR(VLOOKUP($A144,'Season 1'!AJ$4:CM$104,39,0),"0"),IFERROR(VLOOKUP($A144,'Season 2'!AK$4:CN$104,49,0),"0"),)</f>
        <v>0</v>
      </c>
      <c r="BB144" s="518">
        <f>SUM(IFERROR(VLOOKUP($A144,'Season 1'!AJ$4:CM$104,40,0),"0"),IFERROR(VLOOKUP($A144,'Season 2'!AK$4:CN$104,50,0),"0"),)</f>
        <v>0</v>
      </c>
      <c r="BC144" s="21">
        <f>SUM(IFERROR(VLOOKUP($A144,'Season 1'!AJ$4:CM$104,41,0),"0"),IFERROR(VLOOKUP($A144,'Season 2'!AK$4:CN$104,51,0),"0"),)</f>
        <v>0</v>
      </c>
      <c r="BD144" s="402">
        <f>SUM(IFERROR(VLOOKUP($A144,'Season 1'!AJ$4:CM$104,42,0),"0"),IFERROR(VLOOKUP($A144,'Season 2'!AK$4:CN$104,52,0),"0"),)</f>
        <v>0</v>
      </c>
      <c r="BE144" s="561">
        <f>SUM(
IFERROR(VLOOKUP($A144,'Season 1'!AJ$4:CM$104,48,0),"0"),IFERROR(VLOOKUP($A144,'Season 2'!AK$4:CN$104,53,0),"0"),
IFERROR(VLOOKUP($A144,'Season 3'!AK$4:CN$104,53,0),"0"),IFERROR(VLOOKUP($A144,'Season 4'!AK$4:CN$104,53,0),"0"),
IFERROR(VLOOKUP($A144,'Season 5'!AK$4:CN$104,53,0),"0"),IFERROR(VLOOKUP($A144,'Season 6'!AK$4:CN$104,53,0),"0"),
IFERROR(VLOOKUP($A144,'Season 7'!AK$4:CN$104,53,0),"0"),IFERROR(VLOOKUP($A144,'Season 8'!AK$4:CN$104,53,0),"0"),
IFERROR(VLOOKUP($A144,'Season 9'!AK$4:CN$104,53,0),"0"),IFERROR(VLOOKUP($A144,'Season 10'!AK$4:CN$104,53,0),"0"),
IFERROR(VLOOKUP($A144,'Season 11'!AK$4:CN$104,53,0),"0"),IFERROR(VLOOKUP($A144,'Season 12'!AK$4:CN$104,53,0),"0"),
IFERROR(VLOOKUP($A144,'Season 13'!AK$4:CN$104,53,0),"0"),IFERROR(VLOOKUP($A144,'Season 14'!AK$4:CN$104,53,0),"0"),IFERROR(VLOOKUP($A144,'Season 15'!AK$4:CN$104,53,0),"0"),)</f>
        <v>0</v>
      </c>
      <c r="BF144" s="562">
        <f>SUM(
IFERROR(VLOOKUP($A144,'Season 1'!AJ$4:CM$104,49,0),"0"),IFERROR(VLOOKUP($A144,'Season 2'!AK$4:CN$104,54,0),"0"),
IFERROR(VLOOKUP($A144,'Season 3'!AK$4:CN$104,54,0),"0"),IFERROR(VLOOKUP($A144,'Season 4'!AK$4:CN$104,54,0),"0"),
IFERROR(VLOOKUP($A144,'Season 5'!AK$4:CN$104,54,0),"0"),IFERROR(VLOOKUP($A144,'Season 6'!AK$4:CN$104,54,0),"0"),
IFERROR(VLOOKUP($A144,'Season 7'!AK$4:CN$104,54,0),"0"),IFERROR(VLOOKUP($A144,'Season 8'!AK$4:CN$104,54,0),"0"),
IFERROR(VLOOKUP($A144,'Season 9'!AK$4:CN$104,54,0),"0"),IFERROR(VLOOKUP($A144,'Season 10'!AK$4:CN$104,54,0),"0"),
IFERROR(VLOOKUP($A144,'Season 11'!AK$4:CN$104,540),"0"),IFERROR(VLOOKUP($A144,'Season 12'!AK$4:CN$104,54,0),"0"),
IFERROR(VLOOKUP($A144,'Season 13'!AK$4:CN$104,54,0),"0"),IFERROR(VLOOKUP($A144,'Season 14'!AK$4:CN$104,54,0),"0"),IFERROR(VLOOKUP($A144,'Season 15'!AK$4:CN$104,54,0),"0"),)</f>
        <v>0</v>
      </c>
      <c r="BG144" s="529" t="e">
        <f t="shared" si="5"/>
        <v>#DIV/0!</v>
      </c>
      <c r="BI144" s="553"/>
      <c r="BJ144" s="553"/>
      <c r="BK144" s="553"/>
      <c r="BL144" s="553"/>
      <c r="BM144" s="553"/>
      <c r="BN144" s="553"/>
      <c r="BO144" s="822"/>
      <c r="BP144" s="822"/>
      <c r="BQ144" s="822"/>
      <c r="BR144" s="822"/>
      <c r="BS144" s="12" t="str">
        <f>IFERROR(VLOOKUP($A144,'Season 1'!$AJ$4:$CM$104,50,0),"0")</f>
        <v>0</v>
      </c>
      <c r="BT144" s="12" t="str">
        <f>IFERROR(VLOOKUP($A144,'Season 1'!$AJ$4:$CM$104,51,0),"0")</f>
        <v>0</v>
      </c>
      <c r="BU144" s="12" t="str">
        <f>IFERROR(VLOOKUP($A144,'Season 2'!$AK$4:$CN$104,55,0),"0")</f>
        <v>0</v>
      </c>
      <c r="BV144" s="12" t="str">
        <f>IFERROR(VLOOKUP($A144,'Season 2'!$AK$4:$CN$104,56,0),"0")</f>
        <v>0</v>
      </c>
      <c r="BW144" s="12" t="str">
        <f>IFERROR(VLOOKUP($A144,'Season 3'!$AK$4:$CN$104,55,0),"0")</f>
        <v>0</v>
      </c>
      <c r="BX144" s="12" t="str">
        <f>IFERROR(VLOOKUP($A144,'Season 3'!$AK$4:$CN$104,56,0),"0")</f>
        <v>0</v>
      </c>
      <c r="BY144" s="12" t="str">
        <f>IFERROR(VLOOKUP($A144,'Season 4'!$AK$4:$CN$104,55,0),"0")</f>
        <v>0</v>
      </c>
      <c r="BZ144" s="12" t="str">
        <f>IFERROR(VLOOKUP($A144,'Season 4'!$AK$4:$CN$104,56,0),"0")</f>
        <v>0</v>
      </c>
      <c r="CA144" s="12" t="str">
        <f>IFERROR(VLOOKUP($A144,'Season 5'!$AK$4:$CN$104,55,0),"0")</f>
        <v>0</v>
      </c>
      <c r="CB144" s="12" t="str">
        <f>IFERROR(VLOOKUP($A144,'Season 5'!$AK$4:$CN$104,56,0),"0")</f>
        <v>0</v>
      </c>
      <c r="CC144" s="12" t="str">
        <f>IFERROR(VLOOKUP($A144,'Season 6'!$AK$4:$CN$104,55,0),"0")</f>
        <v>0</v>
      </c>
      <c r="CD144" s="12" t="str">
        <f>IFERROR(VLOOKUP($A144,'Season 6'!$AK$4:$CN$104,56,0),"0")</f>
        <v>0</v>
      </c>
      <c r="CE144" s="12" t="str">
        <f>IFERROR(VLOOKUP($A144,'Season 7'!$AK$4:$CN$104,55,0),"0")</f>
        <v>0</v>
      </c>
      <c r="CF144" s="12" t="str">
        <f>IFERROR(VLOOKUP($A144,'Season 7'!$AK$4:$CN$104,56,0),"0")</f>
        <v>0</v>
      </c>
      <c r="CG144" s="12" t="str">
        <f>IFERROR(VLOOKUP($A144,'Season 8'!$AK$4:$CN$104,55,0),"0")</f>
        <v>0</v>
      </c>
      <c r="CH144" s="12" t="str">
        <f>IFERROR(VLOOKUP($A144,'Season 8'!$AK$4:$CN$104,56,0),"0")</f>
        <v>0</v>
      </c>
      <c r="CI144" s="12" t="str">
        <f>IFERROR(VLOOKUP($A144,'Season 9'!$AK$4:$CN$104,55,0),"0")</f>
        <v>0</v>
      </c>
      <c r="CJ144" s="12" t="str">
        <f>IFERROR(VLOOKUP($A144,'Season 9'!$AK$4:$CN$104,56,0),"0")</f>
        <v>0</v>
      </c>
      <c r="CK144" s="12" t="str">
        <f>IFERROR(VLOOKUP($A144,'Season 10'!$AK$4:$CN$104,55,0),"0")</f>
        <v>0</v>
      </c>
      <c r="CL144" s="12" t="str">
        <f>IFERROR(VLOOKUP($A144,'Season 10'!$AK$4:$CN$104,56,0),"0")</f>
        <v>0</v>
      </c>
      <c r="CM144" s="12" t="str">
        <f>IFERROR(VLOOKUP($A144,'Season 11'!$AK$4:$CN$104,55,0),"0")</f>
        <v>0</v>
      </c>
      <c r="CN144" s="12" t="str">
        <f>IFERROR(VLOOKUP($A144,'Season 11'!$AK$4:$CN$104,56,0),"0")</f>
        <v>0</v>
      </c>
      <c r="CO144" s="12" t="str">
        <f>IFERROR(VLOOKUP($A144,'Season 12'!$AK$4:$CN$104,55,0),"0")</f>
        <v>0</v>
      </c>
      <c r="CP144" s="12" t="str">
        <f>IFERROR(VLOOKUP($A144,'Season 12'!$AK$4:$CN$104,56,0),"0")</f>
        <v>0</v>
      </c>
      <c r="CQ144" s="12" t="str">
        <f>IFERROR(VLOOKUP($A144,'Season 13'!$AK$4:$CN$104,55,0),"0")</f>
        <v>0</v>
      </c>
      <c r="CR144" s="12" t="str">
        <f>IFERROR(VLOOKUP($A144,'Season 13'!$AK$4:$CN$104,56,0),"0")</f>
        <v>0</v>
      </c>
      <c r="CS144" s="12" t="str">
        <f>IFERROR(VLOOKUP($A144,'Season 14'!$AK$4:$CN$104,55,0),"0")</f>
        <v>0</v>
      </c>
      <c r="CT144" s="12" t="str">
        <f>IFERROR(VLOOKUP($A144,'Season 14'!$AK$4:$CN$104,56,0),"0")</f>
        <v>0</v>
      </c>
      <c r="CU144" s="12" t="str">
        <f>IFERROR(VLOOKUP($A144,'Season 15'!$AK$4:$CN$104,55,0),"0")</f>
        <v>0</v>
      </c>
      <c r="CV144" s="12" t="str">
        <f>IFERROR(VLOOKUP($A144,'Season 15'!$AK$4:$CN$104,56,0),"0")</f>
        <v>0</v>
      </c>
    </row>
    <row r="145" spans="1:100" x14ac:dyDescent="0.25">
      <c r="A145" s="2" t="s">
        <v>35</v>
      </c>
      <c r="B145" s="516" t="str">
        <f>IFERROR(VLOOKUP('Data Totals'!A145,'Season 1'!AJ$4:CH$104,2,FALSE),IFERROR(VLOOKUP('Data Totals'!A145,'Season 2'!AK$4:CI$104,2,FALSE),IFERROR(VLOOKUP('Data Totals'!A145,'Season 3'!AK$4:CI$104,2,FALSE),IFERROR(VLOOKUP('Data Totals'!A145,'Season 4'!AK$4:CI$104,2,FALSE),IFERROR(VLOOKUP('Data Totals'!A145,'Season 5'!AK$4:CI$104,2,FALSE),IFERROR(VLOOKUP('Data Totals'!A145,'Season 6'!AK$4:CI$104,2,FALSE),IFERROR(VLOOKUP('Data Totals'!A145,'Season 7'!AK$4:CI$104,2,FALSE),IFERROR(VLOOKUP('Data Totals'!A145,'Season 8'!AK$4:CI$104,2,FALSE),IFERROR(VLOOKUP('Data Totals'!A145,'Season 9'!AK$4:CI$104,2,FALSE),IFERROR(VLOOKUP('Data Totals'!A145,'Season 10'!AK$4:CI$104,2,FALSE),IFERROR(VLOOKUP('Data Totals'!A145,'Season 11'!AK$4:CI$104,2,FALSE),IFERROR(VLOOKUP('Data Totals'!A145,'Season 12'!AK$4:CI$104,2,FALSE),IFERROR(VLOOKUP('Data Totals'!A145,'Season 13'!AK$4:CI$104,2,FALSE),IFERROR(VLOOKUP('Data Totals'!A145,'Season 14'!AK$4:CI$104,2,FALSE),IFERROR(VLOOKUP('Data Totals'!A145,'Season 15'!AK$4:CI$104,2,FALSE),"N/A")))))))))))))))</f>
        <v>N/A</v>
      </c>
      <c r="C145" s="517" t="str">
        <f>IFERROR(VLOOKUP('Data Totals'!A145,'Season 1'!AJ$4:CH$104,3,FALSE),IFERROR(VLOOKUP('Data Totals'!A145,'Season 2'!AK$4:CI$104,3,FALSE),IFERROR(VLOOKUP('Data Totals'!A145,'Season 3'!AK$4:CI$104,3,FALSE),IFERROR(VLOOKUP('Data Totals'!A145,'Season 4'!AK$4:CI$104,3,FALSE),IFERROR(VLOOKUP('Data Totals'!A145,'Season 5'!AK$4:CI$104,3,FALSE),IFERROR(VLOOKUP('Data Totals'!A145,'Season 6'!AK$4:CI$104,3,FALSE),IFERROR(VLOOKUP('Data Totals'!A145,'Season 7'!AK$4:CI$104,3,FALSE),IFERROR(VLOOKUP('Data Totals'!A145,'Season 8'!AK$4:CI$104,3,FALSE),IFERROR(VLOOKUP('Data Totals'!A145,'Season 9'!AK$4:CI$104,3,FALSE),IFERROR(VLOOKUP('Data Totals'!A145,'Season 10'!AK$4:CI$104,3,FALSE),IFERROR(VLOOKUP('Data Totals'!A145,'Season 11'!AK$4:CI$104,3,FALSE),IFERROR(VLOOKUP('Data Totals'!A145,'Season 12'!AK$4:CI$104,3,FALSE),IFERROR(VLOOKUP('Data Totals'!A145,'Season 13'!AK$4:CI$104,3,FALSE),IFERROR(VLOOKUP('Data Totals'!A145,'Season 14'!AK$4:CI$104,3,FALSE),IFERROR(VLOOKUP('Data Totals'!A145,'Season 15'!AK$4:CI$104,3,FALSE),"N/A")))))))))))))))</f>
        <v>N/A</v>
      </c>
      <c r="D145" s="517" t="str">
        <f>IFERROR(VLOOKUP('Data Totals'!A145,'Season 15'!AK$4:CI$104,4,FALSE),IFERROR(VLOOKUP('Data Totals'!A145,'Season 14'!AK$4:CI$104,4,FALSE),IFERROR(VLOOKUP('Data Totals'!A145,'Season 13'!AK$4:CI$104,4,FALSE),IFERROR(VLOOKUP('Data Totals'!A145,'Season 12'!AK$4:CI$104,4,FALSE),IFERROR(VLOOKUP('Data Totals'!A145,'Season 11'!AK$4:CI$104,4,FALSE),IFERROR(VLOOKUP('Data Totals'!A145,'Season 10'!AK$4:CI$104,4,FALSE),IFERROR(VLOOKUP('Data Totals'!A145,'Season 9'!AK$4:CI$104,4,FALSE),IFERROR(VLOOKUP('Data Totals'!A145,'Season 8'!AK$4:CI$104,4,FALSE),IFERROR(VLOOKUP('Data Totals'!A145,'Season 7'!AK$4:CI$104,4,FALSE),IFERROR(VLOOKUP('Data Totals'!A145,'Season 6'!AK$4:CI$104,4,FALSE),IFERROR(VLOOKUP('Data Totals'!A145,'Season 5'!AK$4:CI$104,4,FALSE),IFERROR(VLOOKUP('Data Totals'!A145,'Season 4'!AK$4:CI$104,4,FALSE),IFERROR(VLOOKUP('Data Totals'!A145,'Season 3'!AK$4:CI$104,4,FALSE),IFERROR(VLOOKUP('Data Totals'!A145,'Season 2'!AK$4:CI$104,4,FALSE),IFERROR(VLOOKUP('Data Totals'!A145,'Season 1'!AJ$4:CH$104,4,FALSE),"N/A")))))))))))))))</f>
        <v>N/A</v>
      </c>
      <c r="E145" s="517" t="e">
        <f t="shared" si="4"/>
        <v>#VALUE!</v>
      </c>
      <c r="F145" s="398">
        <f>SUM(IFERROR(VLOOKUP(A145,BI$3:BN$152,2,0),"0"),
IFERROR(VLOOKUP(A145,'Season 1'!AJ$4:CM$104,7,0),"0"),IFERROR(VLOOKUP(A145,'Season 2'!AK$4:CN$104,7,0),"0"),
IFERROR(VLOOKUP(A145,'Season 3'!AK$4:CN$104,7,0),"0"),IFERROR(VLOOKUP(A145,'Season 4'!AK$4:CN$104,7,0),"0"),
IFERROR(VLOOKUP(A145,'Season 5'!AK$4:CN$104,7,0),"0"),IFERROR(VLOOKUP(A145,'Season 6'!AK$4:CN$104,7,0),"0"),
IFERROR(VLOOKUP(A145,'Season 7'!AK$4:CN$104,7,0),"0"),IFERROR(VLOOKUP(A145,'Season 8'!AK$4:CN$104,7,0),"0"),
IFERROR(VLOOKUP(A145,'Season 9'!AK$4:CN$104,7,0),"0"),IFERROR(VLOOKUP(A145,'Season 10'!AK$4:CN$104,7,0),"0"),
IFERROR(VLOOKUP(A145,'Season 11'!AK$4:CN$104,7,0),"0"),IFERROR(VLOOKUP(A145,'Season 12'!AK$4:CN$104,7,0),"0"),
IFERROR(VLOOKUP(A145,'Season 13'!AK$4:CN$104,7,0),"0"),IFERROR(VLOOKUP(A145,'Season 14'!AK$4:CN$104,7,0),"0"),IFERROR(VLOOKUP(A145,'Season 15'!AK$4:CN$104,7,0),"0"),)</f>
        <v>0</v>
      </c>
      <c r="G145" s="398">
        <f>SUM(
IFERROR(VLOOKUP(A145,'Season 1'!AJ$4:CM$104,8,0),"0"),IFERROR(VLOOKUP(A145,'Season 2'!AK$4:CN$104,8,0),"0"),
IFERROR(VLOOKUP(A145,'Season 3'!AK$4:CN$104,8,0),"0"),IFERROR(VLOOKUP(A145,'Season 4'!AK$4:CN$104,8,0),"0"),
IFERROR(VLOOKUP(A145,'Season 5'!AK$4:CN$104,8,0),"0"),IFERROR(VLOOKUP(A145,'Season 6'!AK$4:CN$104,8,0),"0"),
IFERROR(VLOOKUP(A145,'Season 7'!AK$4:CN$104,8,0),"0"),IFERROR(VLOOKUP(A145,'Season 8'!AK$4:CN$104,8,0),"0"),
IFERROR(VLOOKUP(A145,'Season 9'!AK$4:CN$104,8,0),"0"),IFERROR(VLOOKUP(A145,'Season 10'!AK$4:CN$104,8,0),"0"),
IFERROR(VLOOKUP(A145,'Season 11'!AK$4:CN$104,8,0),"0"),IFERROR(VLOOKUP(A145,'Season 12'!AK$4:CN$104,8,0),"0"),
IFERROR(VLOOKUP(A145,'Season 13'!AK$4:CN$104,8,0),"0"),IFERROR(VLOOKUP(A145,'Season 14'!AK$4:CN$104,8,0),"0"),IFERROR(VLOOKUP(A145,'Season 15'!AK$4:CN$104,8,0),"0"),)</f>
        <v>0</v>
      </c>
      <c r="H145" s="329">
        <f>SUM(
IFERROR(VLOOKUP(A145,'Season 1'!AJ$4:CM$104,9,0),"0"),IFERROR(VLOOKUP(A145,'Season 2'!AK$4:CN$104,9,0),"0"),
IFERROR(VLOOKUP(A145,'Season 3'!AK$4:CN$104,9,0),"0"),IFERROR(VLOOKUP(A145,'Season 4'!AK$4:CN$104,9,0),"0"),
IFERROR(VLOOKUP(A145,'Season 5'!AK$4:CN$104,9,0),"0"),IFERROR(VLOOKUP(A145,'Season 6'!AK$4:CN$104,9,0),"0"),
IFERROR(VLOOKUP(A145,'Season 7'!AK$4:CN$104,9,0),"0"),IFERROR(VLOOKUP(A145,'Season 8'!AK$4:CN$104,9,0),"0"),
IFERROR(VLOOKUP(A145,'Season 9'!AK$4:CN$104,9,0),"0"),IFERROR(VLOOKUP(A145,'Season 10'!AK$4:CN$104,9,0),"0"),
IFERROR(VLOOKUP(A145,'Season 11'!AK$4:CN$104,9,0),"0"),IFERROR(VLOOKUP(A145,'Season 12'!AK$4:CN$104,9,0),"0"),
IFERROR(VLOOKUP(A145,'Season 13'!AK$4:CN$104,9,0),"0"),IFERROR(VLOOKUP(A145,'Season 14'!AK$4:CN$104,9,0),"0"),IFERROR(VLOOKUP(A145,'Season 15'!AK$4:CN$104,9,0),"0"),)</f>
        <v>0</v>
      </c>
      <c r="I145" s="518">
        <f>SUM(
IFERROR(VLOOKUP(A145,'Season 1'!AJ$4:CM$104,10,0),"0"),IFERROR(VLOOKUP(A145,'Season 2'!AK$4:CN$104,10,0),"0"),
IFERROR(VLOOKUP(A145,'Season 3'!AK$4:CN$104,10,0),"0"),IFERROR(VLOOKUP(A145,'Season 4'!AK$4:CN$104,10,0),"0"),
IFERROR(VLOOKUP(A145,'Season 5'!AK$4:CN$104,10,0),"0"),IFERROR(VLOOKUP(A145,'Season 6'!AK$4:CN$104,10,0),"0"),
IFERROR(VLOOKUP(A145,'Season 7'!AK$4:CN$104,10,0),"0"),IFERROR(VLOOKUP(A145,'Season 8'!AK$4:CN$104,10,0),"0"),
IFERROR(VLOOKUP(A145,'Season 9'!AK$4:CN$104,10,0),"0"),IFERROR(VLOOKUP(A145,'Season 10'!AK$4:CN$104,10,0),"0"),
IFERROR(VLOOKUP(A145,'Season 11'!AK$4:CN$104,10,0),"0"),IFERROR(VLOOKUP(A145,'Season 12'!AK$4:CN$104,10,0),"0"),
IFERROR(VLOOKUP(A145,'Season 13'!AK$4:CN$104,10,0),"0"),IFERROR(VLOOKUP(A145,'Season 14'!AK$4:CN$104,10,0),"0"),IFERROR(VLOOKUP(A145,'Season 15'!AK$4:CN$104,10,0),"0"),)</f>
        <v>0</v>
      </c>
      <c r="J145" s="21">
        <f>SUM(IFERROR(VLOOKUP(A145,BI$3:BN$152,3,0),"0"),
IFERROR(VLOOKUP(A145,'Season 1'!AJ$4:CM$104,11,0),"0"),IFERROR(VLOOKUP(A145,'Season 2'!AK$4:CN$104,11,0),"0"),
IFERROR(VLOOKUP(A145,'Season 3'!AK$4:CN$104,11,0),"0"),IFERROR(VLOOKUP(A145,'Season 4'!AK$4:CN$104,11,0),"0"),
IFERROR(VLOOKUP(A145,'Season 5'!AK$4:CN$104,11,0),"0"),IFERROR(VLOOKUP(A145,'Season 6'!AK$4:CN$104,11,0),"0"),
IFERROR(VLOOKUP(A145,'Season 7'!AK$4:CN$104,11,0),"0"),IFERROR(VLOOKUP(A145,'Season 8'!AK$4:CN$104,11,0),"0"),
IFERROR(VLOOKUP(A145,'Season 9'!AK$4:CN$104,11,0),"0"),IFERROR(VLOOKUP(A145,'Season 10'!AK$4:CN$104,11,0),"0"),
IFERROR(VLOOKUP(A145,'Season 11'!AK$4:CN$104,11,0),"0"),IFERROR(VLOOKUP(A145,'Season 12'!AK$4:CN$104,11,0),"0"),
IFERROR(VLOOKUP(A145,'Season 13'!AK$4:CN$104,11,0),"0"),IFERROR(VLOOKUP(A145,'Season 14'!AK$4:CN$104,11,0),"0"),IFERROR(VLOOKUP(A145,'Season 15'!AK$4:CN$104,11,0),"0"),)</f>
        <v>0</v>
      </c>
      <c r="K145" s="402">
        <f>SUM(IFERROR(VLOOKUP($A145,BI$3:BN$152,4,0),"0"),
IFERROR(VLOOKUP($A145,'Season 1'!AJ$4:CM$104,12,0),"0"),IFERROR(VLOOKUP($A145,'Season 2'!AK$4:CN$104,12,0),"0"),
IFERROR(VLOOKUP($A145,'Season 3'!AK$4:CN$104,12,0),"0"),IFERROR(VLOOKUP($A145,'Season 4'!AK$4:CN$104,12,0),"0"),
IFERROR(VLOOKUP($A145,'Season 5'!AK$4:CN$104,12,0),"0"),IFERROR(VLOOKUP($A145,'Season 6'!AK$4:CN$104,12,0),"0"),
IFERROR(VLOOKUP($A145,'Season 7'!AK$4:CN$104,12,0),"0"),IFERROR(VLOOKUP($A145,'Season 8'!AK$4:CN$104,12,0),"0"),
IFERROR(VLOOKUP($A145,'Season 9'!AK$4:CN$104,12,0),"0"),IFERROR(VLOOKUP($A145,'Season 10'!AK$4:CN$104,12,0),"0"),
IFERROR(VLOOKUP($A145,'Season 11'!AK$4:CN$104,12,0),"0"),IFERROR(VLOOKUP($A145,'Season 12'!AK$4:CN$104,12,0),"0"),
IFERROR(VLOOKUP($A145,'Season 13'!AK$4:CN$104,12,0),"0"),IFERROR(VLOOKUP($A145,'Season 14'!AK$4:CN$104,12,0),"0"),IFERROR(VLOOKUP(A145,'Season 15'!AK$4:CN$104,12,0),"0"),)</f>
        <v>0</v>
      </c>
      <c r="L145" s="403">
        <f>SUM(
IFERROR(VLOOKUP($A145,'Season 1'!AJ$4:CM$104,13,0),"0"),IFERROR(VLOOKUP($A145,'Season 2'!AK$4:CN$104,13,0),"0"),
IFERROR(VLOOKUP($A145,'Season 3'!AK$4:CN$104,13,0),"0"),IFERROR(VLOOKUP($A145,'Season 4'!AK$4:CN$104,13,0),"0"),
IFERROR(VLOOKUP($A145,'Season 5'!AK$4:CN$104,13,0),"0"),IFERROR(VLOOKUP($A145,'Season 6'!AK$4:CN$104,13,0),"0"),
IFERROR(VLOOKUP($A145,'Season 7'!AK$4:CN$104,13,0),"0"),IFERROR(VLOOKUP($A145,'Season 8'!AK$4:CN$104,13,0),"0"),
IFERROR(VLOOKUP($A145,'Season 9'!AK$4:CN$104,13,0),"0"),IFERROR(VLOOKUP($A145,'Season 10'!AK$4:CN$104,13,0),"0"),
IFERROR(VLOOKUP($A145,'Season 11'!AK$4:CN$104,13,0),"0"),IFERROR(VLOOKUP($A145,'Season 12'!AK$4:CN$104,13,0),"0"),
IFERROR(VLOOKUP($A145,'Season 13'!AK$4:CN$104,13,0),"0"),IFERROR(VLOOKUP($A145,'Season 14'!AK$4:CN$104,13,0),"0"),IFERROR(VLOOKUP(A145,'Season 15'!AK$4:CN$104,13,0),"0"),)</f>
        <v>0</v>
      </c>
      <c r="M145" s="398">
        <f>SUM(
IFERROR(VLOOKUP($A145,'Season 1'!AJ$4:CM$104,14,0),"0"),IFERROR(VLOOKUP($A145,'Season 2'!AK$4:CN$104,14,0),"0"),
IFERROR(VLOOKUP($A145,'Season 3'!AK$4:CN$104,14,0),"0"),IFERROR(VLOOKUP($A145,'Season 4'!AK$4:CN$104,14,0),"0"),
IFERROR(VLOOKUP($A145,'Season 5'!AK$4:CN$104,14,0),"0"),IFERROR(VLOOKUP($A145,'Season 6'!AK$4:CN$104,14,0),"0"),
IFERROR(VLOOKUP($A145,'Season 7'!AK$4:CN$104,14,0),"0"),IFERROR(VLOOKUP($A145,'Season 8'!AK$4:CN$104,14,0),"0"),
IFERROR(VLOOKUP($A145,'Season 9'!AK$4:CN$104,14,0),"0"),IFERROR(VLOOKUP($A145,'Season 10'!AK$4:CN$104,14,0),"0"),
IFERROR(VLOOKUP($A145,'Season 11'!AK$4:CN$104,14,0),"0"),IFERROR(VLOOKUP($A145,'Season 12'!AK$4:CN$104,14,0),"0"),
IFERROR(VLOOKUP($A145,'Season 13'!AK$4:CN$104,14,0),"0"),IFERROR(VLOOKUP($A145,'Season 14'!AK$4:CN$104,14,0),"0"),IFERROR(VLOOKUP(A145,'Season 15'!AK$4:CN$104,14,0),"0"),)</f>
        <v>0</v>
      </c>
      <c r="N145" s="518">
        <f>SUM(
IFERROR(VLOOKUP($A145,'Season 1'!AJ$4:CM$104,15,0),"0"),IFERROR(VLOOKUP($A145,'Season 2'!AK$4:CN$104,15,0),"0"),
IFERROR(VLOOKUP($A145,'Season 3'!AK$4:CN$104,15,0),"0"),IFERROR(VLOOKUP($A145,'Season 4'!AK$4:CN$104,15,0),"0"),
IFERROR(VLOOKUP($A145,'Season 5'!AK$4:CN$104,15,0),"0"),IFERROR(VLOOKUP($A145,'Season 6'!AK$4:CN$104,15,0),"0"),
IFERROR(VLOOKUP($A145,'Season 7'!AK$4:CN$104,15,0),"0"),IFERROR(VLOOKUP($A145,'Season 8'!AK$4:CN$104,15,0),"0"),
IFERROR(VLOOKUP($A145,'Season 9'!AK$4:CN$104,15,0),"0"),IFERROR(VLOOKUP($A145,'Season 10'!AK$4:CN$104,15,0),"0"),
IFERROR(VLOOKUP($A145,'Season 11'!AK$4:CN$104,15,0),"0"),IFERROR(VLOOKUP($A145,'Season 12'!AK$4:CN$104,15,0),"0"),
IFERROR(VLOOKUP($A145,'Season 13'!AK$4:CN$104,15,0),"0"),IFERROR(VLOOKUP($A145,'Season 14'!AK$4:CN$104,15,0),"0"),IFERROR(VLOOKUP(A145,'Season 15'!AK$4:CN$104,15,0),"0"),)</f>
        <v>0</v>
      </c>
      <c r="O145" s="21">
        <f>SUM(
IFERROR(VLOOKUP($A145,'Season 1'!AJ$4:CM$104,16,0),"0"),IFERROR(VLOOKUP($A145,'Season 2'!AK$4:CN$104,16,0),"0"),
IFERROR(VLOOKUP($A145,'Season 3'!AK$4:CN$104,16,0),"0"),IFERROR(VLOOKUP($A145,'Season 4'!AK$4:CN$104,16,0),"0"),
IFERROR(VLOOKUP($A145,'Season 5'!AK$4:CN$104,16,0),"0"),IFERROR(VLOOKUP($A145,'Season 6'!AK$4:CN$104,16,0),"0"),
IFERROR(VLOOKUP($A145,'Season 7'!AK$4:CN$104,16,0),"0"),IFERROR(VLOOKUP($A145,'Season 8'!AK$4:CN$104,16,0),"0"),
IFERROR(VLOOKUP($A145,'Season 9'!AK$4:CN$104,16,0),"0"),IFERROR(VLOOKUP($A145,'Season 10'!AK$4:CN$104,16,0),"0"),
IFERROR(VLOOKUP($A145,'Season 11'!AK$4:CN$104,16,0),"0"),IFERROR(VLOOKUP($A145,'Season 12'!AK$4:CN$104,16,0),"0"),
IFERROR(VLOOKUP($A145,'Season 13'!AK$4:CN$104,16,0),"0"),IFERROR(VLOOKUP($A145,'Season 14'!AK$4:CN$104,16,0),"0"),IFERROR(VLOOKUP(A145,'Season 15'!AK$4:CN$104,16,0),"0"),)</f>
        <v>0</v>
      </c>
      <c r="P145" s="402">
        <f>SUM(
IFERROR(VLOOKUP($A145,'Season 1'!AJ$4:CM$104,17,0),"0"),IFERROR(VLOOKUP($A145,'Season 2'!AK$4:CN$104,17,0),"0"),
IFERROR(VLOOKUP($A145,'Season 3'!AK$4:CN$104,17,0),"0"),IFERROR(VLOOKUP($A145,'Season 4'!AK$4:CN$104,17,0),"0"),
IFERROR(VLOOKUP($A145,'Season 5'!AK$4:CN$104,17,0),"0"),IFERROR(VLOOKUP($A145,'Season 6'!AK$4:CN$104,17,0),"0"),
IFERROR(VLOOKUP($A145,'Season 7'!AK$4:CN$104,17,0),"0"),IFERROR(VLOOKUP($A145,'Season 8'!AK$4:CN$104,17,0),"0"),
IFERROR(VLOOKUP($A145,'Season 9'!AK$4:CN$104,17,0),"0"),IFERROR(VLOOKUP($A145,'Season 10'!AK$4:CN$104,17,0),"0"),
IFERROR(VLOOKUP($A145,'Season 11'!AK$4:CN$104,17,0),"0"),IFERROR(VLOOKUP($A145,'Season 12'!AK$4:CN$104,17,0),"0"),
IFERROR(VLOOKUP($A145,'Season 13'!AK$4:CN$104,17,0),"0"),IFERROR(VLOOKUP($A145,'Season 14'!AK$4:CN$104,17,0),"0"),IFERROR(VLOOKUP(A145,'Season 15'!AK$4:CN$104,17,0),"0"),)</f>
        <v>0</v>
      </c>
      <c r="Q145" s="403">
        <f>SUM(
IFERROR(VLOOKUP($A145,'Season 1'!AJ$4:CM$104,18,0),"0"),IFERROR(VLOOKUP($A145,'Season 2'!AK$4:CN$104,18,0),"0"),
IFERROR(VLOOKUP($A145,'Season 3'!AK$4:CN$104,18,0),"0"),IFERROR(VLOOKUP($A145,'Season 4'!AK$4:CN$104,18,0),"0"),
IFERROR(VLOOKUP($A145,'Season 5'!AK$4:CN$104,18,0),"0"),IFERROR(VLOOKUP($A145,'Season 6'!AK$4:CN$104,18,0),"0"),
IFERROR(VLOOKUP($A145,'Season 7'!AK$4:CN$104,18,0),"0"),IFERROR(VLOOKUP($A145,'Season 8'!AK$4:CN$104,18,0),"0"),
IFERROR(VLOOKUP($A145,'Season 9'!AK$4:CN$104,18,0),"0"),IFERROR(VLOOKUP($A145,'Season 10'!AK$4:CN$104,18,0),"0"),
IFERROR(VLOOKUP($A145,'Season 11'!AK$4:CN$104,18,0),"0"),IFERROR(VLOOKUP($A145,'Season 12'!AK$4:CN$104,18,0),"0"),
IFERROR(VLOOKUP($A145,'Season 13'!AK$4:CN$104,18,0),"0"),IFERROR(VLOOKUP($A145,'Season 14'!AK$4:CN$104,18,0),"0"),IFERROR(VLOOKUP(A145,'Season 15'!AK$4:CN$104,18,0),"0"),)</f>
        <v>0</v>
      </c>
      <c r="R145" s="398">
        <f>SUM(
IFERROR(VLOOKUP($A145,'Season 1'!AJ$4:CM$104,19,0),"0"),IFERROR(VLOOKUP($A145,'Season 2'!AK$4:CN$104,19,0),"0"),
IFERROR(VLOOKUP($A145,'Season 3'!AK$4:CN$104,19,0),"0"),IFERROR(VLOOKUP($A145,'Season 4'!AK$4:CN$104,19,0),"0"),
IFERROR(VLOOKUP($A145,'Season 5'!AK$4:CN$104,19,0),"0"),IFERROR(VLOOKUP($A145,'Season 6'!AK$4:CN$104,19,0),"0"),
IFERROR(VLOOKUP($A145,'Season 7'!AK$4:CN$104,19,0),"0"),IFERROR(VLOOKUP($A145,'Season 8'!AK$4:CN$104,19,0),"0"),
IFERROR(VLOOKUP($A145,'Season 9'!AK$4:CN$104,19,0),"0"),IFERROR(VLOOKUP($A145,'Season 10'!AK$4:CN$104,19,0),"0"),
IFERROR(VLOOKUP($A145,'Season 11'!AK$4:CN$104,19,0),"0"),IFERROR(VLOOKUP($A145,'Season 12'!AK$4:CN$104,19,0),"0"),
IFERROR(VLOOKUP($A145,'Season 13'!AK$4:CN$104,19,0),"0"),IFERROR(VLOOKUP($A145,'Season 14'!AK$4:CN$104,19,0),"0"),IFERROR(VLOOKUP(A145,'Season 15'!AK$4:CN$104,19,0),"0"),)</f>
        <v>0</v>
      </c>
      <c r="S145" s="518">
        <f>SUM(
IFERROR(VLOOKUP($A145,'Season 1'!AJ$4:CM$104,20,0),"0"),IFERROR(VLOOKUP($A145,'Season 2'!AK$4:CN$104,20,0),"0"),
IFERROR(VLOOKUP($A145,'Season 3'!AK$4:CN$104,20,0),"0"),IFERROR(VLOOKUP($A145,'Season 4'!AK$4:CN$104,20,0),"0"),
IFERROR(VLOOKUP($A145,'Season 5'!AK$4:CN$104,20,0),"0"),IFERROR(VLOOKUP($A145,'Season 6'!AK$4:CN$104,20,0),"0"),
IFERROR(VLOOKUP($A145,'Season 7'!AK$4:CN$104,20,0),"0"),IFERROR(VLOOKUP($A145,'Season 8'!AK$4:CN$104,20,0),"0"),
IFERROR(VLOOKUP($A145,'Season 9'!AK$4:CN$104,20,0),"0"),IFERROR(VLOOKUP($A145,'Season 10'!AK$4:CN$104,20,0),"0"),
IFERROR(VLOOKUP($A145,'Season 11'!AK$4:CN$104,20,0),"0"),IFERROR(VLOOKUP($A145,'Season 12'!AK$4:CN$104,20,0),"0"),
IFERROR(VLOOKUP($A145,'Season 13'!AK$4:CN$104,20,0),"0"),IFERROR(VLOOKUP($A145,'Season 14'!AK$4:CN$104,20,0),"0"),IFERROR(VLOOKUP(A145,'Season 15'!AK$4:CN$104,20,0),"0"),)</f>
        <v>0</v>
      </c>
      <c r="T145" s="21">
        <f>SUM(
IFERROR(VLOOKUP($A145,'Season 1'!AJ$4:CM$104,21,0),"0"),IFERROR(VLOOKUP($A145,'Season 2'!AK$4:CN$104,21,0),"0"),
IFERROR(VLOOKUP($A145,'Season 3'!AK$4:CN$104,21,0),"0"),IFERROR(VLOOKUP($A145,'Season 4'!AK$4:CN$104,21,0),"0"),
IFERROR(VLOOKUP($A145,'Season 5'!AK$4:CN$104,21,0),"0"),IFERROR(VLOOKUP($A145,'Season 6'!AK$4:CN$104,21,0),"0"),
IFERROR(VLOOKUP($A145,'Season 7'!AK$4:CN$104,21,0),"0"),IFERROR(VLOOKUP($A145,'Season 8'!AK$4:CN$104,21,0),"0"),
IFERROR(VLOOKUP($A145,'Season 9'!AK$4:CN$104,21,0),"0"),IFERROR(VLOOKUP($A145,'Season 10'!AK$4:CN$104,21,0),"0"),
IFERROR(VLOOKUP($A145,'Season 11'!AK$4:CN$104,21,0),"0"),IFERROR(VLOOKUP($A145,'Season 12'!AK$4:CN$104,21,0),"0"),
IFERROR(VLOOKUP($A145,'Season 13'!AK$4:CN$104,21,0),"0"),IFERROR(VLOOKUP($A145,'Season 14'!AK$4:CN$104,21,0),"0"),IFERROR(VLOOKUP(A145,'Season 15'!AK$4:CN$104,21,0),"0"),)</f>
        <v>0</v>
      </c>
      <c r="U145" s="402">
        <f>SUM(
IFERROR(VLOOKUP($A145,'Season 1'!AJ$4:CM$104,22,0),"0"),IFERROR(VLOOKUP($A145,'Season 2'!AK$4:CN$104,22,0),"0"),
IFERROR(VLOOKUP($A145,'Season 3'!AK$4:CN$104,22,0),"0"),IFERROR(VLOOKUP($A145,'Season 4'!AK$4:CN$104,22,0),"0"),
IFERROR(VLOOKUP($A145,'Season 5'!AK$4:CN$104,22,0),"0"),IFERROR(VLOOKUP($A145,'Season 6'!AK$4:CN$104,22,0),"0"),
IFERROR(VLOOKUP($A145,'Season 7'!AK$4:CN$104,22,0),"0"),IFERROR(VLOOKUP($A145,'Season 8'!AK$4:CN$104,22,0),"0"),
IFERROR(VLOOKUP($A145,'Season 9'!AK$4:CN$104,22,0),"0"),IFERROR(VLOOKUP($A145,'Season 10'!AK$4:CN$104,22,0),"0"),
IFERROR(VLOOKUP($A145,'Season 11'!AK$4:CN$104,22,0),"0"),IFERROR(VLOOKUP($A145,'Season 12'!AK$4:CN$104,22,0),"0"),
IFERROR(VLOOKUP($A145,'Season 13'!AK$4:CN$104,22,0),"0"),IFERROR(VLOOKUP($A145,'Season 14'!AK$4:CN$104,22,0),"0"),IFERROR(VLOOKUP(A145,'Season 15'!AK$4:CN$104,22,0),"0"),)</f>
        <v>0</v>
      </c>
      <c r="V145" s="403">
        <f>SUM(
IFERROR(VLOOKUP($A145,'Season 1'!AJ$4:CM$104,23,0),"0"),IFERROR(VLOOKUP($A145,'Season 2'!AK$4:CN$104,23,0),"0"),
IFERROR(VLOOKUP($A145,'Season 3'!AK$4:CN$104,23,0),"0"),IFERROR(VLOOKUP($A145,'Season 4'!AK$4:CN$104,23,0),"0"),
IFERROR(VLOOKUP($A145,'Season 5'!AK$4:CN$104,23,0),"0"),IFERROR(VLOOKUP($A145,'Season 6'!AK$4:CN$104,23,0),"0"),
IFERROR(VLOOKUP($A145,'Season 7'!AK$4:CN$104,23,0),"0"),IFERROR(VLOOKUP($A145,'Season 8'!AK$4:CN$104,23,0),"0"),
IFERROR(VLOOKUP($A145,'Season 9'!AK$4:CN$104,23,0),"0"),IFERROR(VLOOKUP($A145,'Season 10'!AK$4:CN$104,23,0),"0"),
IFERROR(VLOOKUP($A145,'Season 11'!AK$4:CN$104,23,0),"0"),IFERROR(VLOOKUP($A145,'Season 12'!AK$4:CN$104,23,0),"0"),
IFERROR(VLOOKUP($A145,'Season 13'!AK$4:CN$104,23,0),"0"),IFERROR(VLOOKUP($A145,'Season 14'!AK$4:CN$104,23,0),"0"),IFERROR(VLOOKUP($A145,'Season 15'!AK$4:CN$104,23,0),"0"),)</f>
        <v>0</v>
      </c>
      <c r="W145" s="398">
        <f>SUM(
IFERROR(VLOOKUP($A145,'Season 1'!AJ$4:CM$104,24,0),"0"),IFERROR(VLOOKUP($A145,'Season 2'!AK$4:CN$104,24,0),"0"),
IFERROR(VLOOKUP($A145,'Season 3'!AK$4:CN$104,24,0),"0"),IFERROR(VLOOKUP($A145,'Season 4'!AK$4:CN$104,24,0),"0"),
IFERROR(VLOOKUP($A145,'Season 5'!AK$4:CN$104,24,0),"0"),IFERROR(VLOOKUP($A145,'Season 6'!AK$4:CN$104,24,0),"0"),
IFERROR(VLOOKUP($A145,'Season 7'!AK$4:CN$104,24,0),"0"),IFERROR(VLOOKUP($A145,'Season 8'!AK$4:CN$104,24,0),"0"),
IFERROR(VLOOKUP($A145,'Season 9'!AK$4:CN$104,24,0),"0"),IFERROR(VLOOKUP($A145,'Season 10'!AK$4:CN$104,24,0),"0"),
IFERROR(VLOOKUP($A145,'Season 11'!AK$4:CN$104,24,0),"0"),IFERROR(VLOOKUP($A145,'Season 12'!AK$4:CN$104,24,0),"0"),
IFERROR(VLOOKUP($A145,'Season 13'!AK$4:CN$104,24,0),"0"),IFERROR(VLOOKUP($A145,'Season 14'!AK$4:CN$104,24,0),"0"),IFERROR(VLOOKUP($A145,'Season 15'!AK$4:CN$104,24,0),"0"),)</f>
        <v>0</v>
      </c>
      <c r="X145" s="518">
        <f>SUM(
IFERROR(VLOOKUP($A145,'Season 1'!AJ$4:CM$104,25,0),"0"),IFERROR(VLOOKUP($A145,'Season 2'!AK$4:CN$104,25,0),"0"),
IFERROR(VLOOKUP($A145,'Season 3'!AK$4:CN$104,25,0),"0"),IFERROR(VLOOKUP($A145,'Season 4'!AK$4:CN$104,25,0),"0"),
IFERROR(VLOOKUP($A145,'Season 5'!AK$4:CN$104,25,0),"0"),IFERROR(VLOOKUP($A145,'Season 6'!AK$4:CN$104,25,0),"0"),
IFERROR(VLOOKUP($A145,'Season 7'!AK$4:CN$104,25,0),"0"),IFERROR(VLOOKUP($A145,'Season 8'!AK$4:CN$104,25,0),"0"),
IFERROR(VLOOKUP($A145,'Season 9'!AK$4:CN$104,25,0),"0"),IFERROR(VLOOKUP($A145,'Season 10'!AK$4:CN$104,25,0),"0"),
IFERROR(VLOOKUP($A145,'Season 11'!AK$4:CN$104,25,0),"0"),IFERROR(VLOOKUP($A145,'Season 12'!AK$4:CN$104,25,0),"0"),
IFERROR(VLOOKUP($A145,'Season 13'!AK$4:CN$104,25,0),"0"),IFERROR(VLOOKUP($A145,'Season 14'!AK$4:CN$104,25,0),"0"),IFERROR(VLOOKUP($A145,'Season 15'!AK$4:CN$104,25,0),"0"),)</f>
        <v>0</v>
      </c>
      <c r="Y145" s="21">
        <f>SUM(
IFERROR(VLOOKUP($A145,'Season 1'!AJ$4:CM$104,26,0),"0"),IFERROR(VLOOKUP($A145,'Season 2'!AK$4:CN$104,26,0),"0"),
IFERROR(VLOOKUP($A145,'Season 3'!AK$4:CN$104,26,0),"0"),IFERROR(VLOOKUP($A145,'Season 4'!AK$4:CN$104,26,0),"0"),
IFERROR(VLOOKUP($A145,'Season 5'!AK$4:CN$104,26,0),"0"),IFERROR(VLOOKUP($A145,'Season 6'!AK$4:CN$104,26,0),"0"),
IFERROR(VLOOKUP($A145,'Season 7'!AK$4:CN$104,26,0),"0"),IFERROR(VLOOKUP($A145,'Season 8'!AK$4:CN$104,26,0),"0"),
IFERROR(VLOOKUP($A145,'Season 9'!AK$4:CN$104,26,0),"0"),IFERROR(VLOOKUP($A145,'Season 10'!AK$4:CN$104,26,0),"0"),
IFERROR(VLOOKUP($A145,'Season 11'!AK$4:CN$104,26,0),"0"),IFERROR(VLOOKUP($A145,'Season 12'!AK$4:CN$104,26,0),"0"),
IFERROR(VLOOKUP($A145,'Season 13'!AK$4:CN$104,26,0),"0"),IFERROR(VLOOKUP($A145,'Season 14'!AK$4:CN$104,26,0),"0"),IFERROR(VLOOKUP($A145,'Season 15'!AK$4:CN$104,26,0),"0"),)</f>
        <v>0</v>
      </c>
      <c r="Z145" s="402">
        <f>SUM(
IFERROR(VLOOKUP($A145,'Season 1'!AJ$4:CM$104,27,0),"0"),IFERROR(VLOOKUP($A145,'Season 2'!AK$4:CN$104,27,0),"0"),
IFERROR(VLOOKUP($A145,'Season 3'!AK$4:CN$104,27,0),"0"),IFERROR(VLOOKUP($A145,'Season 4'!AK$4:CN$104,27,0),"0"),
IFERROR(VLOOKUP($A145,'Season 5'!AK$4:CN$104,27,0),"0"),IFERROR(VLOOKUP($A145,'Season 6'!AK$4:CN$104,27,0),"0"),
IFERROR(VLOOKUP($A145,'Season 7'!AK$4:CN$104,27,0),"0"),IFERROR(VLOOKUP($A145,'Season 8'!AK$4:CN$104,27,0),"0"),
IFERROR(VLOOKUP($A145,'Season 9'!AK$4:CN$104,27,0),"0"),IFERROR(VLOOKUP($A145,'Season 10'!AK$4:CN$104,27,0),"0"),
IFERROR(VLOOKUP($A145,'Season 11'!AK$4:CN$104,27,0),"0"),IFERROR(VLOOKUP($A145,'Season 12'!AK$4:CN$104,27,0),"0"),
IFERROR(VLOOKUP($A145,'Season 13'!AK$4:CN$104,27,0),"0"),IFERROR(VLOOKUP($A145,'Season 14'!AK$4:CN$104,27,0),"0"),IFERROR(VLOOKUP($A145,'Season 15'!AK$4:CN$104,27,0),"0"),)</f>
        <v>0</v>
      </c>
      <c r="AA145" s="403">
        <f>SUM(
IFERROR(VLOOKUP($A145,'Season 1'!AJ$4:CM$104,28,0),"0"),IFERROR(VLOOKUP($A145,'Season 2'!AK$4:CN$104,28,0),"0"),
IFERROR(VLOOKUP($A145,'Season 3'!AK$4:CN$104,28,0),"0"),IFERROR(VLOOKUP($A145,'Season 4'!AK$4:CN$104,28,0),"0"),
IFERROR(VLOOKUP($A145,'Season 5'!AK$4:CN$104,28,0),"0"),IFERROR(VLOOKUP($A145,'Season 6'!AK$4:CN$104,28,0),"0"),
IFERROR(VLOOKUP($A145,'Season 7'!AK$4:CN$104,28,0),"0"),IFERROR(VLOOKUP($A145,'Season 8'!AK$4:CN$104,28,0),"0"),
IFERROR(VLOOKUP($A145,'Season 9'!AK$4:CN$104,28,0),"0"),IFERROR(VLOOKUP($A145,'Season 10'!AK$4:CN$104,28,0),"0"),
IFERROR(VLOOKUP($A145,'Season 11'!AK$4:CN$104,28,0),"0"),IFERROR(VLOOKUP($A145,'Season 12'!AK$4:CN$104,28,0),"0"),
IFERROR(VLOOKUP($A145,'Season 13'!AK$4:CN$104,28,0),"0"),IFERROR(VLOOKUP($A145,'Season 14'!AK$4:CN$104,28,0),"0"),IFERROR(VLOOKUP($A145,'Season 15'!AK$4:CN$104,28,0),"0"),)</f>
        <v>0</v>
      </c>
      <c r="AB145" s="398">
        <f>SUM(
IFERROR(VLOOKUP($A145,'Season 1'!AJ$4:CM$104,29,0),"0"),IFERROR(VLOOKUP($A145,'Season 2'!AK$4:CN$104,29,0),"0"),
IFERROR(VLOOKUP($A145,'Season 3'!AK$4:CN$104,29,0),"0"),IFERROR(VLOOKUP($A145,'Season 4'!AK$4:CN$104,29,0),"0"),
IFERROR(VLOOKUP($A145,'Season 5'!AK$4:CN$104,29,0),"0"),IFERROR(VLOOKUP($A145,'Season 6'!AK$4:CN$104,29,0),"0"),
IFERROR(VLOOKUP($A145,'Season 7'!AK$4:CN$104,29,0),"0"),IFERROR(VLOOKUP($A145,'Season 8'!AK$4:CN$104,29,0),"0"),
IFERROR(VLOOKUP($A145,'Season 9'!AK$4:CN$104,29,0),"0"),IFERROR(VLOOKUP($A145,'Season 10'!AK$4:CN$104,29,0),"0"),
IFERROR(VLOOKUP($A145,'Season 11'!AK$4:CN$104,29,0),"0"),IFERROR(VLOOKUP($A145,'Season 12'!AK$4:CN$104,29,0),"0"),
IFERROR(VLOOKUP($A145,'Season 13'!AK$4:CN$104,29,0),"0"),IFERROR(VLOOKUP($A145,'Season 14'!AK$4:CN$104,29,0),"0"),IFERROR(VLOOKUP($A145,'Season 15'!AK$4:CN$104,29,0),"0"),)</f>
        <v>0</v>
      </c>
      <c r="AC145" s="518">
        <f>SUM(
IFERROR(VLOOKUP($A145,'Season 1'!AJ$4:CM$104,30,0),"0"),IFERROR(VLOOKUP($A145,'Season 2'!AK$4:CN$104,30,0),"0"),
IFERROR(VLOOKUP($A145,'Season 3'!AK$4:CN$104,30,0),"0"),IFERROR(VLOOKUP($A145,'Season 4'!AK$4:CN$104,30,0),"0"),
IFERROR(VLOOKUP($A145,'Season 5'!AK$4:CN$104,30,0),"0"),IFERROR(VLOOKUP($A145,'Season 6'!AK$4:CN$104,30,0),"0"),
IFERROR(VLOOKUP($A145,'Season 7'!AK$4:CN$104,30,0),"0"),IFERROR(VLOOKUP($A145,'Season 8'!AK$4:CN$104,30,0),"0"),
IFERROR(VLOOKUP($A145,'Season 9'!AK$4:CN$104,30,0),"0"),IFERROR(VLOOKUP($A145,'Season 10'!AK$4:CN$104,30,0),"0"),
IFERROR(VLOOKUP($A145,'Season 11'!AK$4:CN$104,30,0),"0"),IFERROR(VLOOKUP($A145,'Season 12'!AK$4:CN$104,30,0),"0"),
IFERROR(VLOOKUP($A145,'Season 13'!AK$4:CN$104,30,0),"0"),IFERROR(VLOOKUP($A145,'Season 14'!AK$4:CN$104,30,0),"0"),IFERROR(VLOOKUP($A145,'Season 15'!AK$4:CN$104,30,0),"0"),)</f>
        <v>0</v>
      </c>
      <c r="AD145" s="21">
        <f>SUM(
IFERROR(VLOOKUP($A145,'Season 1'!AJ$4:CM$104,31,0),"0"),IFERROR(VLOOKUP($A145,'Season 2'!AK$4:CN$104,31,0),"0"),
IFERROR(VLOOKUP($A145,'Season 3'!AK$4:CN$104,31,0),"0"),IFERROR(VLOOKUP($A145,'Season 4'!AK$4:CN$104,31,0),"0"),
IFERROR(VLOOKUP($A145,'Season 5'!AK$4:CN$104,31,0),"0"),IFERROR(VLOOKUP($A145,'Season 6'!AK$4:CN$104,31,0),"0"),
IFERROR(VLOOKUP($A145,'Season 7'!AK$4:CN$104,31,0),"0"),IFERROR(VLOOKUP($A145,'Season 8'!AK$4:CN$104,31,0),"0"),
IFERROR(VLOOKUP($A145,'Season 9'!AK$4:CN$104,31,0),"0"),IFERROR(VLOOKUP($A145,'Season 10'!AK$4:CN$104,31,0),"0"),
IFERROR(VLOOKUP($A145,'Season 11'!AK$4:CN$104,31,0),"0"),IFERROR(VLOOKUP($A145,'Season 12'!AK$4:CN$104,31,0),"0"),
IFERROR(VLOOKUP($A145,'Season 13'!AK$4:CN$104,31,0),"0"),IFERROR(VLOOKUP($A145,'Season 14'!AK$4:CN$104,31,0),"0"),IFERROR(VLOOKUP($A145,'Season 15'!AK$4:CN$104,31,0),"0"),)</f>
        <v>0</v>
      </c>
      <c r="AE145" s="402">
        <f>SUM(
IFERROR(VLOOKUP($A145,'Season 1'!AJ$4:CM$104,32,0),"0"),IFERROR(VLOOKUP($A145,'Season 2'!AK$4:CN$104,32,0),"0"),
IFERROR(VLOOKUP($A145,'Season 3'!AK$4:CN$104,32,0),"0"),IFERROR(VLOOKUP($A145,'Season 4'!AK$4:CN$104,32,0),"0"),
IFERROR(VLOOKUP($A145,'Season 5'!AK$4:CN$104,32,0),"0"),IFERROR(VLOOKUP($A145,'Season 6'!AK$4:CN$104,32,0),"0"),
IFERROR(VLOOKUP($A145,'Season 7'!AK$4:CN$104,32,0),"0"),IFERROR(VLOOKUP($A145,'Season 8'!AK$4:CN$104,32,0),"0"),
IFERROR(VLOOKUP($A145,'Season 9'!AK$4:CN$104,32,0),"0"),IFERROR(VLOOKUP($A145,'Season 10'!AK$4:CN$104,32,0),"0"),
IFERROR(VLOOKUP($A145,'Season 11'!AK$4:CN$104,32,0),"0"),IFERROR(VLOOKUP($A145,'Season 12'!AK$4:CN$104,32,0),"0"),
IFERROR(VLOOKUP($A145,'Season 13'!AK$4:CN$104,32,0),"0"),IFERROR(VLOOKUP($A145,'Season 14'!AK$4:CN$104,32,0),"0"),IFERROR(VLOOKUP($A145,'Season 15'!AK$4:CN$104,32,0),"0"),)</f>
        <v>0</v>
      </c>
      <c r="AF145" s="403">
        <f>SUM(IFERROR(VLOOKUP($A145,'Season 2'!AK$4:CN$104,33,0),"0"),
IFERROR(VLOOKUP($A145,'Season 3'!AK$4:CN$104,33,0),"0"),IFERROR(VLOOKUP($A145,'Season 4'!AK$4:CN$104,33,0),"0"),
IFERROR(VLOOKUP($A145,'Season 5'!AK$4:CN$104,33,0),"0"),IFERROR(VLOOKUP($A145,'Season 6'!AK$4:CN$104,33,0),"0"),
IFERROR(VLOOKUP($A145,'Season 7'!AK$4:CN$104,33,0),"0"),IFERROR(VLOOKUP($A145,'Season 8'!AK$4:CN$104,33,0),"0"),
IFERROR(VLOOKUP($A145,'Season 9'!AK$4:CN$104,33,0),"0"),IFERROR(VLOOKUP($A145,'Season 10'!AK$4:CN$104,33,0),"0"),
IFERROR(VLOOKUP($A145,'Season 11'!AK$4:CN$104,33,0),"0"),IFERROR(VLOOKUP($A145,'Season 12'!AK$4:CN$104,33,0),"0"),
IFERROR(VLOOKUP($A145,'Season 13'!AK$4:CN$104,33,0),"0"),IFERROR(VLOOKUP($A145,'Season 14'!AK$4:CN$104,33,0),"0"),IFERROR(VLOOKUP($A145,'Season 15'!AK$4:CN$104,33,0),"0"),)</f>
        <v>0</v>
      </c>
      <c r="AG145" s="398">
        <f>SUM(IFERROR(VLOOKUP($A145,'Season 2'!AK$4:CN$104,34,0),"0"),
IFERROR(VLOOKUP($A145,'Season 3'!AK$4:CN$104,34,0),"0"),IFERROR(VLOOKUP($A145,'Season 4'!AK$4:CN$104,34,0),"0"),
IFERROR(VLOOKUP($A145,'Season 5'!AK$4:CN$104,34,0),"0"),IFERROR(VLOOKUP($A145,'Season 6'!AK$4:CN$104,34,0),"0"),
IFERROR(VLOOKUP($A145,'Season 7'!AK$4:CN$104,34,0),"0"),IFERROR(VLOOKUP($A145,'Season 8'!AK$4:CN$104,34,0),"0"),
IFERROR(VLOOKUP($A145,'Season 9'!AK$4:CN$104,34,0),"0"),IFERROR(VLOOKUP($A145,'Season 10'!AK$4:CN$104,34,0),"0"),
IFERROR(VLOOKUP($A145,'Season 11'!AK$4:CN$104,34,0),"0"),IFERROR(VLOOKUP($A145,'Season 12'!AK$4:CN$104,34,0),"0"),
IFERROR(VLOOKUP($A145,'Season 13'!AK$4:CN$104,34,0),"0"),IFERROR(VLOOKUP($A145,'Season 14'!AK$4:CN$104,34,0),"0"),IFERROR(VLOOKUP($A145,'Season 15'!AK$4:CN$104,34,0),"0"),)</f>
        <v>0</v>
      </c>
      <c r="AH145" s="518">
        <f>SUM(IFERROR(VLOOKUP($A145,'Season 2'!AK$4:CN$104,35,0),"0"),
IFERROR(VLOOKUP($A145,'Season 3'!AK$4:CN$104,35,0),"0"),IFERROR(VLOOKUP($A145,'Season 4'!AK$4:CN$104,35,0),"0"),
IFERROR(VLOOKUP($A145,'Season 5'!AK$4:CN$104,35,0),"0"),IFERROR(VLOOKUP($A145,'Season 6'!AK$4:CN$104,35,0),"0"),
IFERROR(VLOOKUP($A145,'Season 7'!AK$4:CN$104,35,0),"0"),IFERROR(VLOOKUP($A145,'Season 8'!AK$4:CN$104,35,0),"0"),
IFERROR(VLOOKUP($A145,'Season 9'!AK$4:CN$104,35,0),"0"),IFERROR(VLOOKUP($A145,'Season 10'!AK$4:CN$104,35,0),"0"),
IFERROR(VLOOKUP($A145,'Season 11'!AK$4:CN$104,35,0),"0"),IFERROR(VLOOKUP($A145,'Season 12'!AK$4:CN$104,35,0),"0"),
IFERROR(VLOOKUP($A145,'Season 13'!AK$4:CN$104,35,0),"0"),IFERROR(VLOOKUP($A145,'Season 14'!AK$4:CN$104,35,0),"0"),IFERROR(VLOOKUP($A145,'Season 15'!AK$4:CN$104,35,0),"0"),)</f>
        <v>0</v>
      </c>
      <c r="AI145" s="21">
        <f>SUM(IFERROR(VLOOKUP($A145,'Season 2'!AK$4:CN$104,36,0),"0"),
IFERROR(VLOOKUP($A145,'Season 3'!AK$4:CN$104,36,0),"0"),IFERROR(VLOOKUP($A145,'Season 4'!AK$4:CN$104,36,0),"0"),
IFERROR(VLOOKUP($A145,'Season 5'!AK$4:CN$104,36,0),"0"),IFERROR(VLOOKUP($A145,'Season 6'!AK$4:CN$104,36,0),"0"),
IFERROR(VLOOKUP($A145,'Season 7'!AK$4:CN$104,36,0),"0"),IFERROR(VLOOKUP($A145,'Season 8'!AK$4:CN$104,36,0),"0"),
IFERROR(VLOOKUP($A145,'Season 9'!AK$4:CN$104,36,0),"0"),IFERROR(VLOOKUP($A145,'Season 10'!AK$4:CN$104,36,0),"0"),
IFERROR(VLOOKUP($A145,'Season 11'!AK$4:CN$104,36,0),"0"),IFERROR(VLOOKUP($A145,'Season 12'!AK$4:CN$104,36,0),"0"),
IFERROR(VLOOKUP($A145,'Season 13'!AK$4:CN$104,36,0),"0"),IFERROR(VLOOKUP($A145,'Season 14'!AK$4:CN$104,36,0),"0"),IFERROR(VLOOKUP($A145,'Season 15'!AK$4:CN$104,36,0),"0"),)</f>
        <v>0</v>
      </c>
      <c r="AJ145" s="402">
        <f>SUM(IFERROR(VLOOKUP($A145,'Season 2'!AK$4:CN$104,37,0),"0"),
IFERROR(VLOOKUP($A145,'Season 3'!AK$4:CN$104,37,0),"0"),IFERROR(VLOOKUP($A145,'Season 4'!AK$4:CN$104,37,0),"0"),
IFERROR(VLOOKUP($A145,'Season 5'!AK$4:CN$104,37,0),"0"),IFERROR(VLOOKUP($A145,'Season 6'!AK$4:CN$104,37,0),"0"),
IFERROR(VLOOKUP($A145,'Season 7'!AK$4:CN$104,37,0),"0"),IFERROR(VLOOKUP($A145,'Season 8'!AK$4:CN$104,37,0),"0"),
IFERROR(VLOOKUP($A145,'Season 9'!AK$4:CN$104,37,0),"0"),IFERROR(VLOOKUP($A145,'Season 10'!AK$4:CN$104,37,0),"0"),
IFERROR(VLOOKUP($A145,'Season 11'!AK$4:CN$104,37,0),"0"),IFERROR(VLOOKUP($A145,'Season 12'!AK$4:CN$104,37,0),"0"),
IFERROR(VLOOKUP($A145,'Season 13'!AK$4:CN$104,37,0),"0"),IFERROR(VLOOKUP($A145,'Season 14'!AK$4:CN$104,37,0),"0"),IFERROR(VLOOKUP($A145,'Season 15'!AK$4:CN$104,37,0),"0"),)</f>
        <v>0</v>
      </c>
      <c r="AK145" s="403">
        <f>SUM(IFERROR(VLOOKUP($A145,'Season 1'!AJ$4:CM$104,33,0),"0"),IFERROR(VLOOKUP($A145,'Season 2'!AK$4:CN$104,38,0),"0"),
IFERROR(VLOOKUP($A145,'Season 3'!AK$4:CN$104,38,0),"0"),IFERROR(VLOOKUP($A145,'Season 4'!AK$4:CN$104,38,0),"0"),
IFERROR(VLOOKUP($A145,'Season 5'!AK$4:CN$104,38,0),"0"),IFERROR(VLOOKUP($A145,'Season 6'!AK$4:CN$104,38,0),"0"),
IFERROR(VLOOKUP($A145,'Season 7'!AK$4:CN$104,38,0),"0"),IFERROR(VLOOKUP($A145,'Season 8'!AK$4:CN$104,38,0),"0"),
IFERROR(VLOOKUP($A145,'Season 9'!AK$4:CN$104,38,0),"0"),IFERROR(VLOOKUP($A145,'Season 10'!AK$4:CN$104,38,0),"0"),
IFERROR(VLOOKUP($A145,'Season 11'!AK$4:CN$104,38,0),"0"),IFERROR(VLOOKUP($A145,'Season 12'!AK$4:CN$104,38,0),"0"),
IFERROR(VLOOKUP($A145,'Season 13'!AK$4:CN$104,38,0),"0"),IFERROR(VLOOKUP($A145,'Season 14'!AK$4:CN$104,38,0),"0"),IFERROR(VLOOKUP($A145,'Season 15'!AK$4:CN$104,38,0),"0"),)</f>
        <v>0</v>
      </c>
      <c r="AL145" s="398">
        <f>SUM(IFERROR(VLOOKUP($A145,'Season 1'!AJ$4:CM$104,34,0),"0"),IFERROR(VLOOKUP($A145,'Season 2'!AK$4:CN$104,39,0),"0"),
IFERROR(VLOOKUP($A145,'Season 3'!AK$4:CN$104,39,0),"0"),IFERROR(VLOOKUP($A145,'Season 4'!AK$4:CN$104,39,0),"0"),
IFERROR(VLOOKUP($A145,'Season 5'!AK$4:CN$104,39,0),"0"),IFERROR(VLOOKUP($A145,'Season 6'!AK$4:CN$104,39,0),"0"),
IFERROR(VLOOKUP($A145,'Season 7'!AK$4:CN$104,39,0),"0"),IFERROR(VLOOKUP($A145,'Season 8'!AK$4:CN$104,39,0),"0"),
IFERROR(VLOOKUP($A145,'Season 9'!AK$4:CN$104,39,0),"0"),IFERROR(VLOOKUP($A145,'Season 10'!AK$4:CN$104,39,0),"0"),
IFERROR(VLOOKUP($A145,'Season 11'!AK$4:CN$104,39,0),"0"),IFERROR(VLOOKUP($A145,'Season 12'!AK$4:CN$104,39,0),"0"),
IFERROR(VLOOKUP($A145,'Season 13'!AK$4:CN$104,39,0),"0"),IFERROR(VLOOKUP($A145,'Season 14'!AK$4:CN$104,39,0),"0"),IFERROR(VLOOKUP($A145,'Season 15'!AK$4:CN$104,39,0),"0"),)</f>
        <v>0</v>
      </c>
      <c r="AM145" s="518">
        <f>SUM(IFERROR(VLOOKUP($A145,'Season 1'!AJ$4:CM$104,35,0),"0"),IFERROR(VLOOKUP($A145,'Season 2'!AK$4:CN$104,40,0),"0"),
IFERROR(VLOOKUP($A145,'Season 3'!AK$4:CN$104,40,0),"0"),IFERROR(VLOOKUP($A145,'Season 4'!AK$4:CN$104,40,0),"0"),
IFERROR(VLOOKUP($A145,'Season 5'!AK$4:CN$104,40,0),"0"),IFERROR(VLOOKUP($A145,'Season 6'!AK$4:CN$104,40,0),"0"),
IFERROR(VLOOKUP($A145,'Season 7'!AK$4:CN$104,40,0),"0"),IFERROR(VLOOKUP($A145,'Season 8'!AK$4:CN$104,40,0),"0"),
IFERROR(VLOOKUP($A145,'Season 9'!AK$4:CN$104,40,0),"0"),IFERROR(VLOOKUP($A145,'Season 10'!AK$4:CN$104,40,0),"0"),
IFERROR(VLOOKUP($A145,'Season 11'!AK$4:CN$104,40,0),"0"),IFERROR(VLOOKUP($A145,'Season 12'!AK$4:CN$104,40,0),"0"),
IFERROR(VLOOKUP($A145,'Season 13'!AK$4:CN$104,40,0),"0"),IFERROR(VLOOKUP($A145,'Season 14'!AK$4:CN$104,40,0),"0"),IFERROR(VLOOKUP($A145,'Season 15'!AK$4:CN$104,40,0),"0"),)</f>
        <v>0</v>
      </c>
      <c r="AN145" s="21">
        <f>SUM(IFERROR(VLOOKUP($A145,'Season 1'!AJ$4:CM$104,36,0),"0"),IFERROR(VLOOKUP($A145,'Season 2'!AK$4:CN$104,41,0),"0"),
IFERROR(VLOOKUP($A145,'Season 3'!AK$4:CN$104,41,0),"0"),IFERROR(VLOOKUP($A145,'Season 4'!AK$4:CN$104,41,0),"0"),
IFERROR(VLOOKUP($A145,'Season 5'!AK$4:CN$104,41,0),"0"),IFERROR(VLOOKUP($A145,'Season 6'!AK$4:CN$104,41,0),"0"),
IFERROR(VLOOKUP($A145,'Season 7'!AK$4:CN$104,41,0),"0"),IFERROR(VLOOKUP($A145,'Season 8'!AK$4:CN$104,41,0),"0"),
IFERROR(VLOOKUP($A145,'Season 9'!AK$4:CN$104,41,0),"0"),IFERROR(VLOOKUP($A145,'Season 10'!AK$4:CN$104,41,0),"0"),
IFERROR(VLOOKUP($A145,'Season 11'!AK$4:CN$104,41,0),"0"),IFERROR(VLOOKUP($A145,'Season 12'!AK$4:CN$104,41,0),"0"),
IFERROR(VLOOKUP($A145,'Season 13'!AK$4:CN$104,41,0),"0"),IFERROR(VLOOKUP($A145,'Season 14'!AK$4:CN$104,41,0),"0"),IFERROR(VLOOKUP($A145,'Season 15'!AK$4:CN$104,41,0),"0"),)</f>
        <v>0</v>
      </c>
      <c r="AO145" s="402">
        <f>SUM(IFERROR(VLOOKUP($A145,'Season 1'!AJ$4:CM$104,37,0),"0"),IFERROR(VLOOKUP($A145,'Season 2'!AK$4:CN$104,42,0),"0"),
IFERROR(VLOOKUP($A145,'Season 3'!AK$4:CN$104,42,0),"0"),IFERROR(VLOOKUP($A145,'Season 4'!AK$4:CN$104,42,0),"0"),
IFERROR(VLOOKUP($A145,'Season 5'!AK$4:CN$104,42,0),"0"),IFERROR(VLOOKUP($A145,'Season 6'!AK$4:CN$104,42,0),"0"),
IFERROR(VLOOKUP($A145,'Season 7'!AK$4:CN$104,42,0),"0"),IFERROR(VLOOKUP($A145,'Season 8'!AK$4:CN$104,42,0),"0"),
IFERROR(VLOOKUP($A145,'Season 9'!AK$4:CN$104,42,0),"0"),IFERROR(VLOOKUP($A145,'Season 10'!AK$4:CN$104,42,0),"0"),
IFERROR(VLOOKUP($A145,'Season 11'!AK$4:CN$104,42,0),"0"),IFERROR(VLOOKUP($A145,'Season 12'!AK$4:CN$104,42,0),"0"),
IFERROR(VLOOKUP($A145,'Season 13'!AK$4:CN$104,42,0),"0"),IFERROR(VLOOKUP($A145,'Season 14'!AK$4:CN$104,42,0),"0"),IFERROR(VLOOKUP($A145,'Season 15'!AK$4:CN$104,42,0),"0"),)</f>
        <v>0</v>
      </c>
      <c r="AP145" s="403">
        <f>SUM(IFERROR(VLOOKUP($A145,'Season 1'!AJ$4:CM$104,43,0),"0"),IFERROR(VLOOKUP($A145,'Season 2'!AK$4:CN$104,43,0),"0"),
IFERROR(VLOOKUP($A145,'Season 3'!AK$4:CN$104,43,0),"0"),IFERROR(VLOOKUP($A145,'Season 4'!AK$4:CN$104,43,0),"0"),
IFERROR(VLOOKUP($A145,'Season 5'!AK$4:CN$104,43,0),"0"),IFERROR(VLOOKUP($A145,'Season 6'!AK$4:CN$104,43,0),"0"),
IFERROR(VLOOKUP($A145,'Season 7'!AK$4:CN$104,43,0),"0"),IFERROR(VLOOKUP($A145,'Season 8'!AK$4:CN$104,43,0),"0"),
IFERROR(VLOOKUP($A145,'Season 9'!AK$4:CN$104,43,0),"0"),IFERROR(VLOOKUP($A145,'Season 10'!AK$4:CN$104,43,0),"0"),
IFERROR(VLOOKUP($A145,'Season 11'!AK$4:CN$104,43,0),"0"),IFERROR(VLOOKUP($A145,'Season 12'!AK$4:CN$104,43,0),"0"),
IFERROR(VLOOKUP($A145,'Season 13'!AK$4:CN$104,43,0),"0"),IFERROR(VLOOKUP($A145,'Season 14'!AK$4:CN$104,43,0),"0"),IFERROR(VLOOKUP($A145,'Season 15'!AK$4:CN$104,43,0),"0"),)</f>
        <v>0</v>
      </c>
      <c r="AQ145" s="398">
        <f>SUM(IFERROR(VLOOKUP($A145,'Season 1'!AJ$4:CM$104,44,0),"0"),IFERROR(VLOOKUP($A145,'Season 2'!AK$4:CN$104,44,0),"0"),
IFERROR(VLOOKUP($A145,'Season 3'!AK$4:CN$104,44,0),"0"),IFERROR(VLOOKUP($A145,'Season 4'!AK$4:CN$104,44,0),"0"),
IFERROR(VLOOKUP($A145,'Season 5'!AK$4:CN$104,44,0),"0"),IFERROR(VLOOKUP($A145,'Season 6'!AK$4:CN$104,44,0),"0"),
IFERROR(VLOOKUP($A145,'Season 7'!AK$4:CN$104,44,0),"0"),IFERROR(VLOOKUP($A145,'Season 8'!AK$4:CN$104,44,0),"0"),
IFERROR(VLOOKUP($A145,'Season 9'!AK$4:CN$104,44,0),"0"),IFERROR(VLOOKUP($A145,'Season 10'!AK$4:CN$104,44,0),"0"),
IFERROR(VLOOKUP($A145,'Season 11'!AK$4:CN$104,44,0),"0"),IFERROR(VLOOKUP($A145,'Season 12'!AK$4:CN$104,44,0),"0"),
IFERROR(VLOOKUP($A145,'Season 13'!AK$4:CN$104,44,0),"0"),IFERROR(VLOOKUP($A145,'Season 14'!AK$4:CN$104,44,0),"0"),IFERROR(VLOOKUP($A145,'Season 15'!AK$4:CN$104,44,0),"0"),)</f>
        <v>0</v>
      </c>
      <c r="AR145" s="518">
        <f>SUM(IFERROR(VLOOKUP($A145,'Season 1'!AJ$4:CM$104,45,0),"0"),IFERROR(VLOOKUP($A145,'Season 2'!AK$4:CN$104,45,0),"0"),
IFERROR(VLOOKUP($A145,'Season 3'!AK$4:CN$104,45,0),"0"),IFERROR(VLOOKUP($A145,'Season 4'!AK$4:CN$104,45,0),"0"),
IFERROR(VLOOKUP($A145,'Season 5'!AK$4:CN$104,45,0),"0"),IFERROR(VLOOKUP($A145,'Season 6'!AK$4:CN$104,45,0),"0"),
IFERROR(VLOOKUP($A145,'Season 7'!AK$4:CN$104,45,0),"0"),IFERROR(VLOOKUP($A145,'Season 8'!AK$4:CN$104,45,0),"0"),
IFERROR(VLOOKUP($A145,'Season 9'!AK$4:CN$104,45,0),"0"),IFERROR(VLOOKUP($A145,'Season 10'!AK$4:CN$104,45,0),"0"),
IFERROR(VLOOKUP($A145,'Season 11'!AK$4:CN$104,45,0),"0"),IFERROR(VLOOKUP($A145,'Season 12'!AK$4:CN$104,45,0),"0"),
IFERROR(VLOOKUP($A145,'Season 13'!AK$4:CN$104,45,0),"0"),IFERROR(VLOOKUP($A145,'Season 14'!AK$4:CN$104,45,0),"0"),IFERROR(VLOOKUP($A145,'Season 15'!AK$4:CN$104,45,0),"0"),)</f>
        <v>0</v>
      </c>
      <c r="AS145" s="21">
        <f>SUM(IFERROR(VLOOKUP($A145,'Season 1'!AJ$4:CM$104,46,0),"0"),IFERROR(VLOOKUP($A145,'Season 2'!AK$4:CN$104,46,0),"0"),
IFERROR(VLOOKUP($A145,'Season 3'!AK$4:CN$104,46,0),"0"),IFERROR(VLOOKUP($A145,'Season 4'!AK$4:CN$104,46,0),"0"),
IFERROR(VLOOKUP($A145,'Season 5'!AK$4:CN$104,46,0),"0"),IFERROR(VLOOKUP($A145,'Season 6'!AK$4:CN$104,46,0),"0"),
IFERROR(VLOOKUP($A145,'Season 7'!AK$4:CN$104,46,0),"0"),IFERROR(VLOOKUP($A145,'Season 8'!AK$4:CN$104,46,0),"0"),
IFERROR(VLOOKUP($A145,'Season 9'!AK$4:CN$104,46,0),"0"),IFERROR(VLOOKUP($A145,'Season 10'!AK$4:CN$104,46,0),"0"),
IFERROR(VLOOKUP($A145,'Season 11'!AK$4:CN$104,46,0),"0"),IFERROR(VLOOKUP($A145,'Season 12'!AK$4:CN$104,46,0),"0"),
IFERROR(VLOOKUP($A145,'Season 13'!AK$4:CN$104,46,0),"0"),IFERROR(VLOOKUP($A145,'Season 14'!AK$4:CN$104,46,0),"0"),IFERROR(VLOOKUP($A145,'Season 15'!AK$4:CN$104,46,0),"0"),)</f>
        <v>0</v>
      </c>
      <c r="AT145" s="402">
        <f>SUM(IFERROR(VLOOKUP($A145,'Season 1'!AJ$4:CM$104,47,0),"0"),IFERROR(VLOOKUP($A145,'Season 2'!AK$4:CN$104,47,0),"0"),
IFERROR(VLOOKUP($A145,'Season 3'!AK$4:CN$104,47,0),"0"),IFERROR(VLOOKUP($A145,'Season 4'!AK$4:CN$104,47,0),"0"),
IFERROR(VLOOKUP($A145,'Season 5'!AK$4:CN$104,47,0),"0"),IFERROR(VLOOKUP($A145,'Season 6'!AK$4:CN$104,47,0),"0"),
IFERROR(VLOOKUP($A145,'Season 7'!AK$4:CN$104,47,0),"0"),IFERROR(VLOOKUP($A145,'Season 8'!AK$4:CN$104,47,0),"0"),
IFERROR(VLOOKUP($A145,'Season 9'!AK$4:CN$104,47,0),"0"),IFERROR(VLOOKUP($A145,'Season 10'!AK$4:CN$104,47,0),"0"),
IFERROR(VLOOKUP($A145,'Season 11'!AK$4:CN$104,47,0),"0"),IFERROR(VLOOKUP($A145,'Season 12'!AK$4:CN$104,47,0),"0"),
IFERROR(VLOOKUP($A145,'Season 13'!AK$4:CN$104,47,0),"0"),IFERROR(VLOOKUP($A145,'Season 14'!AK$4:CN$104,47,0),"0"),IFERROR(VLOOKUP($A145,'Season 15'!AK$4:CN$104,47,0),"0"),)</f>
        <v>0</v>
      </c>
      <c r="AU145" s="403">
        <f>SUM(IFERROR(VLOOKUP($A145,'Season 3'!AK$4:CN$104,48,0),"0"),IFERROR(VLOOKUP($A145,'Season 4'!AK$4:CN$104,48,0),"0"),
IFERROR(VLOOKUP($A145,'Season 5'!AK$4:CN$104,48,0),"0"),IFERROR(VLOOKUP($A145,'Season 6'!AK$4:CN$104,48,0),"0"),
IFERROR(VLOOKUP($A145,'Season 7'!AK$4:CN$104,48,0),"0"),IFERROR(VLOOKUP($A145,'Season 8'!AK$4:CN$104,48,0),"0"),
IFERROR(VLOOKUP($A145,'Season 9'!AK$4:CN$104,48,0),"0"),IFERROR(VLOOKUP($A145,'Season 10'!AK$4:CN$104,48,0),"0"),
IFERROR(VLOOKUP($A145,'Season 11'!AK$4:CN$104,48,0),"0"),IFERROR(VLOOKUP($A145,'Season 12'!AK$4:CN$104,48,0),"0"),
IFERROR(VLOOKUP($A145,'Season 13'!AK$4:CN$104,48,0),"0"),IFERROR(VLOOKUP($A145,'Season 14'!AK$4:CN$104,48,0),"0"),IFERROR(VLOOKUP($A145,'Season 15'!AK$4:CN$104,48,0),"0"),)</f>
        <v>0</v>
      </c>
      <c r="AV145" s="398">
        <f>SUM(IFERROR(VLOOKUP($A145,'Season 3'!AK$4:CN$104,49,0),"0"),IFERROR(VLOOKUP($A145,'Season 4'!AK$4:CN$104,49,0),"0"),
IFERROR(VLOOKUP($A145,'Season 5'!AK$4:CN$104,49,0),"0"),IFERROR(VLOOKUP($A145,'Season 6'!AK$4:CN$104,49,0),"0"),
IFERROR(VLOOKUP($A145,'Season 7'!AK$4:CN$104,49,0),"0"),IFERROR(VLOOKUP($A145,'Season 8'!AK$4:CN$104,49,0),"0"),
IFERROR(VLOOKUP($A145,'Season 9'!AK$4:CN$104,49,0),"0"),IFERROR(VLOOKUP($A145,'Season 10'!AK$4:CN$104,49,0),"0"),
IFERROR(VLOOKUP($A145,'Season 11'!AK$4:CN$104,49,0),"0"),IFERROR(VLOOKUP($A145,'Season 12'!AK$4:CN$104,49,0),"0"),
IFERROR(VLOOKUP($A145,'Season 13'!AK$4:CN$104,49,0),"0"),IFERROR(VLOOKUP($A145,'Season 14'!AK$4:CN$104,49,0),"0"),IFERROR(VLOOKUP($A145,'Season 15'!AK$4:CN$104,49,0),"0"),)</f>
        <v>0</v>
      </c>
      <c r="AW145" s="518">
        <f>SUM(IFERROR(VLOOKUP($A145,'Season 3'!AK$4:CN$104,50,0),"0"),IFERROR(VLOOKUP($A145,'Season 4'!AK$4:CN$104,50,0),"0"),
IFERROR(VLOOKUP($A145,'Season 5'!AK$4:CN$104,50,0),"0"),IFERROR(VLOOKUP($A145,'Season 6'!AK$4:CN$104,50,0),"0"),
IFERROR(VLOOKUP($A145,'Season 7'!AK$4:CN$104,50,0),"0"),IFERROR(VLOOKUP($A145,'Season 8'!AK$4:CN$104,50,0),"0"),
IFERROR(VLOOKUP($A145,'Season 9'!AK$4:CN$104,50,0),"0"),IFERROR(VLOOKUP($A145,'Season 10'!AK$4:CN$104,50,0),"0"),
IFERROR(VLOOKUP($A145,'Season 11'!AK$4:CN$104,50,0),"0"),IFERROR(VLOOKUP($A145,'Season 12'!AK$4:CN$104,50,0),"0"),
IFERROR(VLOOKUP($A145,'Season 13'!AK$4:CN$104,50,0),"0"),IFERROR(VLOOKUP($A145,'Season 14'!AK$4:CN$104,50,0),"0"),IFERROR(VLOOKUP($A145,'Season 15'!AK$4:CN$104,50,0),"0"),)</f>
        <v>0</v>
      </c>
      <c r="AX145" s="21">
        <f>SUM(IFERROR(VLOOKUP($A145,'Season 3'!AK$4:CN$104,51,0),"0"),IFERROR(VLOOKUP($A145,'Season 4'!AK$4:CN$104,51,0),"0"),
IFERROR(VLOOKUP($A145,'Season 5'!AK$4:CN$104,51,0),"0"),IFERROR(VLOOKUP($A145,'Season 6'!AK$4:CN$104,51,0),"0"),
IFERROR(VLOOKUP($A145,'Season 7'!AK$4:CN$104,51,0),"0"),IFERROR(VLOOKUP($A145,'Season 8'!AK$4:CN$104,51,0),"0"),
IFERROR(VLOOKUP($A145,'Season 9'!AK$4:CN$104,51,0),"0"),IFERROR(VLOOKUP($A145,'Season 10'!AK$4:CN$104,51,0),"0"),
IFERROR(VLOOKUP($A145,'Season 11'!AK$4:CN$104,51,0),"0"),IFERROR(VLOOKUP($A145,'Season 12'!AK$4:CN$104,51,0),"0"),
IFERROR(VLOOKUP($A145,'Season 13'!AK$4:CN$104,51,0),"0"),IFERROR(VLOOKUP($A145,'Season 14'!AK$4:CN$104,51,0),"0"),IFERROR(VLOOKUP($A145,'Season 15'!AK$4:CN$104,51,0),"0"),)</f>
        <v>0</v>
      </c>
      <c r="AY145" s="402">
        <f>SUM(IFERROR(VLOOKUP($A145,'Season 3'!AK$4:CN$104,52,0),"0"),IFERROR(VLOOKUP($A145,'Season 4'!AK$4:CN$104,52,0),"0"),
IFERROR(VLOOKUP($A145,'Season 5'!AK$4:CN$104,52,0),"0"),IFERROR(VLOOKUP($A145,'Season 6'!AK$4:CN$104,52,0),"0"),
IFERROR(VLOOKUP($A145,'Season 7'!AK$4:CN$104,52,0),"0"),IFERROR(VLOOKUP($A145,'Season 8'!AK$4:CN$104,52,0),"0"),
IFERROR(VLOOKUP($A145,'Season 9'!AK$4:CN$104,52,0),"0"),IFERROR(VLOOKUP($A145,'Season 10'!AK$4:CN$104,52,0),"0"),
IFERROR(VLOOKUP($A145,'Season 11'!AK$4:CN$104,52,0),"0"),IFERROR(VLOOKUP($A145,'Season 12'!AK$4:CN$104,52,0),"0"),
IFERROR(VLOOKUP($A145,'Season 13'!AK$4:CN$104,52,0),"0"),IFERROR(VLOOKUP($A145,'Season 14'!AK$4:CN$104,52,0),"0"),IFERROR(VLOOKUP($A145,'Season 15'!AK$4:CN$104,52,0),"0"),)</f>
        <v>0</v>
      </c>
      <c r="AZ145" s="403">
        <f>SUM(IFERROR(VLOOKUP($A145,'Season 1'!AJ$4:CM$104,38,0),"0"),IFERROR(VLOOKUP($A145,'Season 2'!AK$4:CN$104,48,0),"0"),)</f>
        <v>0</v>
      </c>
      <c r="BA145" s="398">
        <f>SUM(IFERROR(VLOOKUP($A145,'Season 1'!AJ$4:CM$104,39,0),"0"),IFERROR(VLOOKUP($A145,'Season 2'!AK$4:CN$104,49,0),"0"),)</f>
        <v>0</v>
      </c>
      <c r="BB145" s="518">
        <f>SUM(IFERROR(VLOOKUP($A145,'Season 1'!AJ$4:CM$104,40,0),"0"),IFERROR(VLOOKUP($A145,'Season 2'!AK$4:CN$104,50,0),"0"),)</f>
        <v>0</v>
      </c>
      <c r="BC145" s="21">
        <f>SUM(IFERROR(VLOOKUP($A145,'Season 1'!AJ$4:CM$104,41,0),"0"),IFERROR(VLOOKUP($A145,'Season 2'!AK$4:CN$104,51,0),"0"),)</f>
        <v>0</v>
      </c>
      <c r="BD145" s="402">
        <f>SUM(IFERROR(VLOOKUP($A145,'Season 1'!AJ$4:CM$104,42,0),"0"),IFERROR(VLOOKUP($A145,'Season 2'!AK$4:CN$104,52,0),"0"),)</f>
        <v>0</v>
      </c>
      <c r="BE145" s="561">
        <f>SUM(
IFERROR(VLOOKUP($A145,'Season 1'!AJ$4:CM$104,48,0),"0"),IFERROR(VLOOKUP($A145,'Season 2'!AK$4:CN$104,53,0),"0"),
IFERROR(VLOOKUP($A145,'Season 3'!AK$4:CN$104,53,0),"0"),IFERROR(VLOOKUP($A145,'Season 4'!AK$4:CN$104,53,0),"0"),
IFERROR(VLOOKUP($A145,'Season 5'!AK$4:CN$104,53,0),"0"),IFERROR(VLOOKUP($A145,'Season 6'!AK$4:CN$104,53,0),"0"),
IFERROR(VLOOKUP($A145,'Season 7'!AK$4:CN$104,53,0),"0"),IFERROR(VLOOKUP($A145,'Season 8'!AK$4:CN$104,53,0),"0"),
IFERROR(VLOOKUP($A145,'Season 9'!AK$4:CN$104,53,0),"0"),IFERROR(VLOOKUP($A145,'Season 10'!AK$4:CN$104,53,0),"0"),
IFERROR(VLOOKUP($A145,'Season 11'!AK$4:CN$104,53,0),"0"),IFERROR(VLOOKUP($A145,'Season 12'!AK$4:CN$104,53,0),"0"),
IFERROR(VLOOKUP($A145,'Season 13'!AK$4:CN$104,53,0),"0"),IFERROR(VLOOKUP($A145,'Season 14'!AK$4:CN$104,53,0),"0"),IFERROR(VLOOKUP($A145,'Season 15'!AK$4:CN$104,53,0),"0"),)</f>
        <v>0</v>
      </c>
      <c r="BF145" s="562">
        <f>SUM(
IFERROR(VLOOKUP($A145,'Season 1'!AJ$4:CM$104,49,0),"0"),IFERROR(VLOOKUP($A145,'Season 2'!AK$4:CN$104,54,0),"0"),
IFERROR(VLOOKUP($A145,'Season 3'!AK$4:CN$104,54,0),"0"),IFERROR(VLOOKUP($A145,'Season 4'!AK$4:CN$104,54,0),"0"),
IFERROR(VLOOKUP($A145,'Season 5'!AK$4:CN$104,54,0),"0"),IFERROR(VLOOKUP($A145,'Season 6'!AK$4:CN$104,54,0),"0"),
IFERROR(VLOOKUP($A145,'Season 7'!AK$4:CN$104,54,0),"0"),IFERROR(VLOOKUP($A145,'Season 8'!AK$4:CN$104,54,0),"0"),
IFERROR(VLOOKUP($A145,'Season 9'!AK$4:CN$104,54,0),"0"),IFERROR(VLOOKUP($A145,'Season 10'!AK$4:CN$104,54,0),"0"),
IFERROR(VLOOKUP($A145,'Season 11'!AK$4:CN$104,540),"0"),IFERROR(VLOOKUP($A145,'Season 12'!AK$4:CN$104,54,0),"0"),
IFERROR(VLOOKUP($A145,'Season 13'!AK$4:CN$104,54,0),"0"),IFERROR(VLOOKUP($A145,'Season 14'!AK$4:CN$104,54,0),"0"),IFERROR(VLOOKUP($A145,'Season 15'!AK$4:CN$104,54,0),"0"),)</f>
        <v>0</v>
      </c>
      <c r="BG145" s="529" t="e">
        <f t="shared" si="5"/>
        <v>#DIV/0!</v>
      </c>
      <c r="BI145" s="553"/>
      <c r="BJ145" s="553"/>
      <c r="BK145" s="553"/>
      <c r="BL145" s="553"/>
      <c r="BM145" s="553"/>
      <c r="BN145" s="553"/>
      <c r="BO145" s="822"/>
      <c r="BP145" s="822"/>
      <c r="BQ145" s="822"/>
      <c r="BR145" s="822"/>
      <c r="BS145" s="12" t="str">
        <f>IFERROR(VLOOKUP($A145,'Season 1'!$AJ$4:$CM$104,50,0),"0")</f>
        <v>0</v>
      </c>
      <c r="BT145" s="12" t="str">
        <f>IFERROR(VLOOKUP($A145,'Season 1'!$AJ$4:$CM$104,51,0),"0")</f>
        <v>0</v>
      </c>
      <c r="BU145" s="12" t="str">
        <f>IFERROR(VLOOKUP($A145,'Season 2'!$AK$4:$CN$104,55,0),"0")</f>
        <v>0</v>
      </c>
      <c r="BV145" s="12" t="str">
        <f>IFERROR(VLOOKUP($A145,'Season 2'!$AK$4:$CN$104,56,0),"0")</f>
        <v>0</v>
      </c>
      <c r="BW145" s="12" t="str">
        <f>IFERROR(VLOOKUP($A145,'Season 3'!$AK$4:$CN$104,55,0),"0")</f>
        <v>0</v>
      </c>
      <c r="BX145" s="12" t="str">
        <f>IFERROR(VLOOKUP($A145,'Season 3'!$AK$4:$CN$104,56,0),"0")</f>
        <v>0</v>
      </c>
      <c r="BY145" s="12" t="str">
        <f>IFERROR(VLOOKUP($A145,'Season 4'!$AK$4:$CN$104,55,0),"0")</f>
        <v>0</v>
      </c>
      <c r="BZ145" s="12" t="str">
        <f>IFERROR(VLOOKUP($A145,'Season 4'!$AK$4:$CN$104,56,0),"0")</f>
        <v>0</v>
      </c>
      <c r="CA145" s="12" t="str">
        <f>IFERROR(VLOOKUP($A145,'Season 5'!$AK$4:$CN$104,55,0),"0")</f>
        <v>0</v>
      </c>
      <c r="CB145" s="12" t="str">
        <f>IFERROR(VLOOKUP($A145,'Season 5'!$AK$4:$CN$104,56,0),"0")</f>
        <v>0</v>
      </c>
      <c r="CC145" s="12" t="str">
        <f>IFERROR(VLOOKUP($A145,'Season 6'!$AK$4:$CN$104,55,0),"0")</f>
        <v>0</v>
      </c>
      <c r="CD145" s="12" t="str">
        <f>IFERROR(VLOOKUP($A145,'Season 6'!$AK$4:$CN$104,56,0),"0")</f>
        <v>0</v>
      </c>
      <c r="CE145" s="12" t="str">
        <f>IFERROR(VLOOKUP($A145,'Season 7'!$AK$4:$CN$104,55,0),"0")</f>
        <v>0</v>
      </c>
      <c r="CF145" s="12" t="str">
        <f>IFERROR(VLOOKUP($A145,'Season 7'!$AK$4:$CN$104,56,0),"0")</f>
        <v>0</v>
      </c>
      <c r="CG145" s="12" t="str">
        <f>IFERROR(VLOOKUP($A145,'Season 8'!$AK$4:$CN$104,55,0),"0")</f>
        <v>0</v>
      </c>
      <c r="CH145" s="12" t="str">
        <f>IFERROR(VLOOKUP($A145,'Season 8'!$AK$4:$CN$104,56,0),"0")</f>
        <v>0</v>
      </c>
      <c r="CI145" s="12" t="str">
        <f>IFERROR(VLOOKUP($A145,'Season 9'!$AK$4:$CN$104,55,0),"0")</f>
        <v>0</v>
      </c>
      <c r="CJ145" s="12" t="str">
        <f>IFERROR(VLOOKUP($A145,'Season 9'!$AK$4:$CN$104,56,0),"0")</f>
        <v>0</v>
      </c>
      <c r="CK145" s="12" t="str">
        <f>IFERROR(VLOOKUP($A145,'Season 10'!$AK$4:$CN$104,55,0),"0")</f>
        <v>0</v>
      </c>
      <c r="CL145" s="12" t="str">
        <f>IFERROR(VLOOKUP($A145,'Season 10'!$AK$4:$CN$104,56,0),"0")</f>
        <v>0</v>
      </c>
      <c r="CM145" s="12" t="str">
        <f>IFERROR(VLOOKUP($A145,'Season 11'!$AK$4:$CN$104,55,0),"0")</f>
        <v>0</v>
      </c>
      <c r="CN145" s="12" t="str">
        <f>IFERROR(VLOOKUP($A145,'Season 11'!$AK$4:$CN$104,56,0),"0")</f>
        <v>0</v>
      </c>
      <c r="CO145" s="12" t="str">
        <f>IFERROR(VLOOKUP($A145,'Season 12'!$AK$4:$CN$104,55,0),"0")</f>
        <v>0</v>
      </c>
      <c r="CP145" s="12" t="str">
        <f>IFERROR(VLOOKUP($A145,'Season 12'!$AK$4:$CN$104,56,0),"0")</f>
        <v>0</v>
      </c>
      <c r="CQ145" s="12" t="str">
        <f>IFERROR(VLOOKUP($A145,'Season 13'!$AK$4:$CN$104,55,0),"0")</f>
        <v>0</v>
      </c>
      <c r="CR145" s="12" t="str">
        <f>IFERROR(VLOOKUP($A145,'Season 13'!$AK$4:$CN$104,56,0),"0")</f>
        <v>0</v>
      </c>
      <c r="CS145" s="12" t="str">
        <f>IFERROR(VLOOKUP($A145,'Season 14'!$AK$4:$CN$104,55,0),"0")</f>
        <v>0</v>
      </c>
      <c r="CT145" s="12" t="str">
        <f>IFERROR(VLOOKUP($A145,'Season 14'!$AK$4:$CN$104,56,0),"0")</f>
        <v>0</v>
      </c>
      <c r="CU145" s="12" t="str">
        <f>IFERROR(VLOOKUP($A145,'Season 15'!$AK$4:$CN$104,55,0),"0")</f>
        <v>0</v>
      </c>
      <c r="CV145" s="12" t="str">
        <f>IFERROR(VLOOKUP($A145,'Season 15'!$AK$4:$CN$104,56,0),"0")</f>
        <v>0</v>
      </c>
    </row>
    <row r="146" spans="1:100" x14ac:dyDescent="0.25">
      <c r="A146" s="2" t="s">
        <v>35</v>
      </c>
      <c r="B146" s="516" t="str">
        <f>IFERROR(VLOOKUP('Data Totals'!A146,'Season 1'!AJ$4:CH$104,2,FALSE),IFERROR(VLOOKUP('Data Totals'!A146,'Season 2'!AK$4:CI$104,2,FALSE),IFERROR(VLOOKUP('Data Totals'!A146,'Season 3'!AK$4:CI$104,2,FALSE),IFERROR(VLOOKUP('Data Totals'!A146,'Season 4'!AK$4:CI$104,2,FALSE),IFERROR(VLOOKUP('Data Totals'!A146,'Season 5'!AK$4:CI$104,2,FALSE),IFERROR(VLOOKUP('Data Totals'!A146,'Season 6'!AK$4:CI$104,2,FALSE),IFERROR(VLOOKUP('Data Totals'!A146,'Season 7'!AK$4:CI$104,2,FALSE),IFERROR(VLOOKUP('Data Totals'!A146,'Season 8'!AK$4:CI$104,2,FALSE),IFERROR(VLOOKUP('Data Totals'!A146,'Season 9'!AK$4:CI$104,2,FALSE),IFERROR(VLOOKUP('Data Totals'!A146,'Season 10'!AK$4:CI$104,2,FALSE),IFERROR(VLOOKUP('Data Totals'!A146,'Season 11'!AK$4:CI$104,2,FALSE),IFERROR(VLOOKUP('Data Totals'!A146,'Season 12'!AK$4:CI$104,2,FALSE),IFERROR(VLOOKUP('Data Totals'!A146,'Season 13'!AK$4:CI$104,2,FALSE),IFERROR(VLOOKUP('Data Totals'!A146,'Season 14'!AK$4:CI$104,2,FALSE),IFERROR(VLOOKUP('Data Totals'!A146,'Season 15'!AK$4:CI$104,2,FALSE),"N/A")))))))))))))))</f>
        <v>N/A</v>
      </c>
      <c r="C146" s="517" t="str">
        <f>IFERROR(VLOOKUP('Data Totals'!A146,'Season 1'!AJ$4:CH$104,3,FALSE),IFERROR(VLOOKUP('Data Totals'!A146,'Season 2'!AK$4:CI$104,3,FALSE),IFERROR(VLOOKUP('Data Totals'!A146,'Season 3'!AK$4:CI$104,3,FALSE),IFERROR(VLOOKUP('Data Totals'!A146,'Season 4'!AK$4:CI$104,3,FALSE),IFERROR(VLOOKUP('Data Totals'!A146,'Season 5'!AK$4:CI$104,3,FALSE),IFERROR(VLOOKUP('Data Totals'!A146,'Season 6'!AK$4:CI$104,3,FALSE),IFERROR(VLOOKUP('Data Totals'!A146,'Season 7'!AK$4:CI$104,3,FALSE),IFERROR(VLOOKUP('Data Totals'!A146,'Season 8'!AK$4:CI$104,3,FALSE),IFERROR(VLOOKUP('Data Totals'!A146,'Season 9'!AK$4:CI$104,3,FALSE),IFERROR(VLOOKUP('Data Totals'!A146,'Season 10'!AK$4:CI$104,3,FALSE),IFERROR(VLOOKUP('Data Totals'!A146,'Season 11'!AK$4:CI$104,3,FALSE),IFERROR(VLOOKUP('Data Totals'!A146,'Season 12'!AK$4:CI$104,3,FALSE),IFERROR(VLOOKUP('Data Totals'!A146,'Season 13'!AK$4:CI$104,3,FALSE),IFERROR(VLOOKUP('Data Totals'!A146,'Season 14'!AK$4:CI$104,3,FALSE),IFERROR(VLOOKUP('Data Totals'!A146,'Season 15'!AK$4:CI$104,3,FALSE),"N/A")))))))))))))))</f>
        <v>N/A</v>
      </c>
      <c r="D146" s="517" t="str">
        <f>IFERROR(VLOOKUP('Data Totals'!A146,'Season 15'!AK$4:CI$104,4,FALSE),IFERROR(VLOOKUP('Data Totals'!A146,'Season 14'!AK$4:CI$104,4,FALSE),IFERROR(VLOOKUP('Data Totals'!A146,'Season 13'!AK$4:CI$104,4,FALSE),IFERROR(VLOOKUP('Data Totals'!A146,'Season 12'!AK$4:CI$104,4,FALSE),IFERROR(VLOOKUP('Data Totals'!A146,'Season 11'!AK$4:CI$104,4,FALSE),IFERROR(VLOOKUP('Data Totals'!A146,'Season 10'!AK$4:CI$104,4,FALSE),IFERROR(VLOOKUP('Data Totals'!A146,'Season 9'!AK$4:CI$104,4,FALSE),IFERROR(VLOOKUP('Data Totals'!A146,'Season 8'!AK$4:CI$104,4,FALSE),IFERROR(VLOOKUP('Data Totals'!A146,'Season 7'!AK$4:CI$104,4,FALSE),IFERROR(VLOOKUP('Data Totals'!A146,'Season 6'!AK$4:CI$104,4,FALSE),IFERROR(VLOOKUP('Data Totals'!A146,'Season 5'!AK$4:CI$104,4,FALSE),IFERROR(VLOOKUP('Data Totals'!A146,'Season 4'!AK$4:CI$104,4,FALSE),IFERROR(VLOOKUP('Data Totals'!A146,'Season 3'!AK$4:CI$104,4,FALSE),IFERROR(VLOOKUP('Data Totals'!A146,'Season 2'!AK$4:CI$104,4,FALSE),IFERROR(VLOOKUP('Data Totals'!A146,'Season 1'!AJ$4:CH$104,4,FALSE),"N/A")))))))))))))))</f>
        <v>N/A</v>
      </c>
      <c r="E146" s="517" t="e">
        <f t="shared" si="4"/>
        <v>#VALUE!</v>
      </c>
      <c r="F146" s="398">
        <f>SUM(IFERROR(VLOOKUP(A146,BI$3:BN$152,2,0),"0"),
IFERROR(VLOOKUP(A146,'Season 1'!AJ$4:CM$104,7,0),"0"),IFERROR(VLOOKUP(A146,'Season 2'!AK$4:CN$104,7,0),"0"),
IFERROR(VLOOKUP(A146,'Season 3'!AK$4:CN$104,7,0),"0"),IFERROR(VLOOKUP(A146,'Season 4'!AK$4:CN$104,7,0),"0"),
IFERROR(VLOOKUP(A146,'Season 5'!AK$4:CN$104,7,0),"0"),IFERROR(VLOOKUP(A146,'Season 6'!AK$4:CN$104,7,0),"0"),
IFERROR(VLOOKUP(A146,'Season 7'!AK$4:CN$104,7,0),"0"),IFERROR(VLOOKUP(A146,'Season 8'!AK$4:CN$104,7,0),"0"),
IFERROR(VLOOKUP(A146,'Season 9'!AK$4:CN$104,7,0),"0"),IFERROR(VLOOKUP(A146,'Season 10'!AK$4:CN$104,7,0),"0"),
IFERROR(VLOOKUP(A146,'Season 11'!AK$4:CN$104,7,0),"0"),IFERROR(VLOOKUP(A146,'Season 12'!AK$4:CN$104,7,0),"0"),
IFERROR(VLOOKUP(A146,'Season 13'!AK$4:CN$104,7,0),"0"),IFERROR(VLOOKUP(A146,'Season 14'!AK$4:CN$104,7,0),"0"),IFERROR(VLOOKUP(A146,'Season 15'!AK$4:CN$104,7,0),"0"),)</f>
        <v>0</v>
      </c>
      <c r="G146" s="398">
        <f>SUM(
IFERROR(VLOOKUP(A146,'Season 1'!AJ$4:CM$104,8,0),"0"),IFERROR(VLOOKUP(A146,'Season 2'!AK$4:CN$104,8,0),"0"),
IFERROR(VLOOKUP(A146,'Season 3'!AK$4:CN$104,8,0),"0"),IFERROR(VLOOKUP(A146,'Season 4'!AK$4:CN$104,8,0),"0"),
IFERROR(VLOOKUP(A146,'Season 5'!AK$4:CN$104,8,0),"0"),IFERROR(VLOOKUP(A146,'Season 6'!AK$4:CN$104,8,0),"0"),
IFERROR(VLOOKUP(A146,'Season 7'!AK$4:CN$104,8,0),"0"),IFERROR(VLOOKUP(A146,'Season 8'!AK$4:CN$104,8,0),"0"),
IFERROR(VLOOKUP(A146,'Season 9'!AK$4:CN$104,8,0),"0"),IFERROR(VLOOKUP(A146,'Season 10'!AK$4:CN$104,8,0),"0"),
IFERROR(VLOOKUP(A146,'Season 11'!AK$4:CN$104,8,0),"0"),IFERROR(VLOOKUP(A146,'Season 12'!AK$4:CN$104,8,0),"0"),
IFERROR(VLOOKUP(A146,'Season 13'!AK$4:CN$104,8,0),"0"),IFERROR(VLOOKUP(A146,'Season 14'!AK$4:CN$104,8,0),"0"),IFERROR(VLOOKUP(A146,'Season 15'!AK$4:CN$104,8,0),"0"),)</f>
        <v>0</v>
      </c>
      <c r="H146" s="329">
        <f>SUM(
IFERROR(VLOOKUP(A146,'Season 1'!AJ$4:CM$104,9,0),"0"),IFERROR(VLOOKUP(A146,'Season 2'!AK$4:CN$104,9,0),"0"),
IFERROR(VLOOKUP(A146,'Season 3'!AK$4:CN$104,9,0),"0"),IFERROR(VLOOKUP(A146,'Season 4'!AK$4:CN$104,9,0),"0"),
IFERROR(VLOOKUP(A146,'Season 5'!AK$4:CN$104,9,0),"0"),IFERROR(VLOOKUP(A146,'Season 6'!AK$4:CN$104,9,0),"0"),
IFERROR(VLOOKUP(A146,'Season 7'!AK$4:CN$104,9,0),"0"),IFERROR(VLOOKUP(A146,'Season 8'!AK$4:CN$104,9,0),"0"),
IFERROR(VLOOKUP(A146,'Season 9'!AK$4:CN$104,9,0),"0"),IFERROR(VLOOKUP(A146,'Season 10'!AK$4:CN$104,9,0),"0"),
IFERROR(VLOOKUP(A146,'Season 11'!AK$4:CN$104,9,0),"0"),IFERROR(VLOOKUP(A146,'Season 12'!AK$4:CN$104,9,0),"0"),
IFERROR(VLOOKUP(A146,'Season 13'!AK$4:CN$104,9,0),"0"),IFERROR(VLOOKUP(A146,'Season 14'!AK$4:CN$104,9,0),"0"),IFERROR(VLOOKUP(A146,'Season 15'!AK$4:CN$104,9,0),"0"),)</f>
        <v>0</v>
      </c>
      <c r="I146" s="518">
        <f>SUM(
IFERROR(VLOOKUP(A146,'Season 1'!AJ$4:CM$104,10,0),"0"),IFERROR(VLOOKUP(A146,'Season 2'!AK$4:CN$104,10,0),"0"),
IFERROR(VLOOKUP(A146,'Season 3'!AK$4:CN$104,10,0),"0"),IFERROR(VLOOKUP(A146,'Season 4'!AK$4:CN$104,10,0),"0"),
IFERROR(VLOOKUP(A146,'Season 5'!AK$4:CN$104,10,0),"0"),IFERROR(VLOOKUP(A146,'Season 6'!AK$4:CN$104,10,0),"0"),
IFERROR(VLOOKUP(A146,'Season 7'!AK$4:CN$104,10,0),"0"),IFERROR(VLOOKUP(A146,'Season 8'!AK$4:CN$104,10,0),"0"),
IFERROR(VLOOKUP(A146,'Season 9'!AK$4:CN$104,10,0),"0"),IFERROR(VLOOKUP(A146,'Season 10'!AK$4:CN$104,10,0),"0"),
IFERROR(VLOOKUP(A146,'Season 11'!AK$4:CN$104,10,0),"0"),IFERROR(VLOOKUP(A146,'Season 12'!AK$4:CN$104,10,0),"0"),
IFERROR(VLOOKUP(A146,'Season 13'!AK$4:CN$104,10,0),"0"),IFERROR(VLOOKUP(A146,'Season 14'!AK$4:CN$104,10,0),"0"),IFERROR(VLOOKUP(A146,'Season 15'!AK$4:CN$104,10,0),"0"),)</f>
        <v>0</v>
      </c>
      <c r="J146" s="21">
        <f>SUM(IFERROR(VLOOKUP(A146,BI$3:BN$152,3,0),"0"),
IFERROR(VLOOKUP(A146,'Season 1'!AJ$4:CM$104,11,0),"0"),IFERROR(VLOOKUP(A146,'Season 2'!AK$4:CN$104,11,0),"0"),
IFERROR(VLOOKUP(A146,'Season 3'!AK$4:CN$104,11,0),"0"),IFERROR(VLOOKUP(A146,'Season 4'!AK$4:CN$104,11,0),"0"),
IFERROR(VLOOKUP(A146,'Season 5'!AK$4:CN$104,11,0),"0"),IFERROR(VLOOKUP(A146,'Season 6'!AK$4:CN$104,11,0),"0"),
IFERROR(VLOOKUP(A146,'Season 7'!AK$4:CN$104,11,0),"0"),IFERROR(VLOOKUP(A146,'Season 8'!AK$4:CN$104,11,0),"0"),
IFERROR(VLOOKUP(A146,'Season 9'!AK$4:CN$104,11,0),"0"),IFERROR(VLOOKUP(A146,'Season 10'!AK$4:CN$104,11,0),"0"),
IFERROR(VLOOKUP(A146,'Season 11'!AK$4:CN$104,11,0),"0"),IFERROR(VLOOKUP(A146,'Season 12'!AK$4:CN$104,11,0),"0"),
IFERROR(VLOOKUP(A146,'Season 13'!AK$4:CN$104,11,0),"0"),IFERROR(VLOOKUP(A146,'Season 14'!AK$4:CN$104,11,0),"0"),IFERROR(VLOOKUP(A146,'Season 15'!AK$4:CN$104,11,0),"0"),)</f>
        <v>0</v>
      </c>
      <c r="K146" s="402">
        <f>SUM(IFERROR(VLOOKUP($A146,BI$3:BN$152,4,0),"0"),
IFERROR(VLOOKUP($A146,'Season 1'!AJ$4:CM$104,12,0),"0"),IFERROR(VLOOKUP($A146,'Season 2'!AK$4:CN$104,12,0),"0"),
IFERROR(VLOOKUP($A146,'Season 3'!AK$4:CN$104,12,0),"0"),IFERROR(VLOOKUP($A146,'Season 4'!AK$4:CN$104,12,0),"0"),
IFERROR(VLOOKUP($A146,'Season 5'!AK$4:CN$104,12,0),"0"),IFERROR(VLOOKUP($A146,'Season 6'!AK$4:CN$104,12,0),"0"),
IFERROR(VLOOKUP($A146,'Season 7'!AK$4:CN$104,12,0),"0"),IFERROR(VLOOKUP($A146,'Season 8'!AK$4:CN$104,12,0),"0"),
IFERROR(VLOOKUP($A146,'Season 9'!AK$4:CN$104,12,0),"0"),IFERROR(VLOOKUP($A146,'Season 10'!AK$4:CN$104,12,0),"0"),
IFERROR(VLOOKUP($A146,'Season 11'!AK$4:CN$104,12,0),"0"),IFERROR(VLOOKUP($A146,'Season 12'!AK$4:CN$104,12,0),"0"),
IFERROR(VLOOKUP($A146,'Season 13'!AK$4:CN$104,12,0),"0"),IFERROR(VLOOKUP($A146,'Season 14'!AK$4:CN$104,12,0),"0"),IFERROR(VLOOKUP(A146,'Season 15'!AK$4:CN$104,12,0),"0"),)</f>
        <v>0</v>
      </c>
      <c r="L146" s="403">
        <f>SUM(
IFERROR(VLOOKUP($A146,'Season 1'!AJ$4:CM$104,13,0),"0"),IFERROR(VLOOKUP($A146,'Season 2'!AK$4:CN$104,13,0),"0"),
IFERROR(VLOOKUP($A146,'Season 3'!AK$4:CN$104,13,0),"0"),IFERROR(VLOOKUP($A146,'Season 4'!AK$4:CN$104,13,0),"0"),
IFERROR(VLOOKUP($A146,'Season 5'!AK$4:CN$104,13,0),"0"),IFERROR(VLOOKUP($A146,'Season 6'!AK$4:CN$104,13,0),"0"),
IFERROR(VLOOKUP($A146,'Season 7'!AK$4:CN$104,13,0),"0"),IFERROR(VLOOKUP($A146,'Season 8'!AK$4:CN$104,13,0),"0"),
IFERROR(VLOOKUP($A146,'Season 9'!AK$4:CN$104,13,0),"0"),IFERROR(VLOOKUP($A146,'Season 10'!AK$4:CN$104,13,0),"0"),
IFERROR(VLOOKUP($A146,'Season 11'!AK$4:CN$104,13,0),"0"),IFERROR(VLOOKUP($A146,'Season 12'!AK$4:CN$104,13,0),"0"),
IFERROR(VLOOKUP($A146,'Season 13'!AK$4:CN$104,13,0),"0"),IFERROR(VLOOKUP($A146,'Season 14'!AK$4:CN$104,13,0),"0"),IFERROR(VLOOKUP(A146,'Season 15'!AK$4:CN$104,13,0),"0"),)</f>
        <v>0</v>
      </c>
      <c r="M146" s="398">
        <f>SUM(
IFERROR(VLOOKUP($A146,'Season 1'!AJ$4:CM$104,14,0),"0"),IFERROR(VLOOKUP($A146,'Season 2'!AK$4:CN$104,14,0),"0"),
IFERROR(VLOOKUP($A146,'Season 3'!AK$4:CN$104,14,0),"0"),IFERROR(VLOOKUP($A146,'Season 4'!AK$4:CN$104,14,0),"0"),
IFERROR(VLOOKUP($A146,'Season 5'!AK$4:CN$104,14,0),"0"),IFERROR(VLOOKUP($A146,'Season 6'!AK$4:CN$104,14,0),"0"),
IFERROR(VLOOKUP($A146,'Season 7'!AK$4:CN$104,14,0),"0"),IFERROR(VLOOKUP($A146,'Season 8'!AK$4:CN$104,14,0),"0"),
IFERROR(VLOOKUP($A146,'Season 9'!AK$4:CN$104,14,0),"0"),IFERROR(VLOOKUP($A146,'Season 10'!AK$4:CN$104,14,0),"0"),
IFERROR(VLOOKUP($A146,'Season 11'!AK$4:CN$104,14,0),"0"),IFERROR(VLOOKUP($A146,'Season 12'!AK$4:CN$104,14,0),"0"),
IFERROR(VLOOKUP($A146,'Season 13'!AK$4:CN$104,14,0),"0"),IFERROR(VLOOKUP($A146,'Season 14'!AK$4:CN$104,14,0),"0"),IFERROR(VLOOKUP(A146,'Season 15'!AK$4:CN$104,14,0),"0"),)</f>
        <v>0</v>
      </c>
      <c r="N146" s="518">
        <f>SUM(
IFERROR(VLOOKUP($A146,'Season 1'!AJ$4:CM$104,15,0),"0"),IFERROR(VLOOKUP($A146,'Season 2'!AK$4:CN$104,15,0),"0"),
IFERROR(VLOOKUP($A146,'Season 3'!AK$4:CN$104,15,0),"0"),IFERROR(VLOOKUP($A146,'Season 4'!AK$4:CN$104,15,0),"0"),
IFERROR(VLOOKUP($A146,'Season 5'!AK$4:CN$104,15,0),"0"),IFERROR(VLOOKUP($A146,'Season 6'!AK$4:CN$104,15,0),"0"),
IFERROR(VLOOKUP($A146,'Season 7'!AK$4:CN$104,15,0),"0"),IFERROR(VLOOKUP($A146,'Season 8'!AK$4:CN$104,15,0),"0"),
IFERROR(VLOOKUP($A146,'Season 9'!AK$4:CN$104,15,0),"0"),IFERROR(VLOOKUP($A146,'Season 10'!AK$4:CN$104,15,0),"0"),
IFERROR(VLOOKUP($A146,'Season 11'!AK$4:CN$104,15,0),"0"),IFERROR(VLOOKUP($A146,'Season 12'!AK$4:CN$104,15,0),"0"),
IFERROR(VLOOKUP($A146,'Season 13'!AK$4:CN$104,15,0),"0"),IFERROR(VLOOKUP($A146,'Season 14'!AK$4:CN$104,15,0),"0"),IFERROR(VLOOKUP(A146,'Season 15'!AK$4:CN$104,15,0),"0"),)</f>
        <v>0</v>
      </c>
      <c r="O146" s="21">
        <f>SUM(
IFERROR(VLOOKUP($A146,'Season 1'!AJ$4:CM$104,16,0),"0"),IFERROR(VLOOKUP($A146,'Season 2'!AK$4:CN$104,16,0),"0"),
IFERROR(VLOOKUP($A146,'Season 3'!AK$4:CN$104,16,0),"0"),IFERROR(VLOOKUP($A146,'Season 4'!AK$4:CN$104,16,0),"0"),
IFERROR(VLOOKUP($A146,'Season 5'!AK$4:CN$104,16,0),"0"),IFERROR(VLOOKUP($A146,'Season 6'!AK$4:CN$104,16,0),"0"),
IFERROR(VLOOKUP($A146,'Season 7'!AK$4:CN$104,16,0),"0"),IFERROR(VLOOKUP($A146,'Season 8'!AK$4:CN$104,16,0),"0"),
IFERROR(VLOOKUP($A146,'Season 9'!AK$4:CN$104,16,0),"0"),IFERROR(VLOOKUP($A146,'Season 10'!AK$4:CN$104,16,0),"0"),
IFERROR(VLOOKUP($A146,'Season 11'!AK$4:CN$104,16,0),"0"),IFERROR(VLOOKUP($A146,'Season 12'!AK$4:CN$104,16,0),"0"),
IFERROR(VLOOKUP($A146,'Season 13'!AK$4:CN$104,16,0),"0"),IFERROR(VLOOKUP($A146,'Season 14'!AK$4:CN$104,16,0),"0"),IFERROR(VLOOKUP(A146,'Season 15'!AK$4:CN$104,16,0),"0"),)</f>
        <v>0</v>
      </c>
      <c r="P146" s="402">
        <f>SUM(
IFERROR(VLOOKUP($A146,'Season 1'!AJ$4:CM$104,17,0),"0"),IFERROR(VLOOKUP($A146,'Season 2'!AK$4:CN$104,17,0),"0"),
IFERROR(VLOOKUP($A146,'Season 3'!AK$4:CN$104,17,0),"0"),IFERROR(VLOOKUP($A146,'Season 4'!AK$4:CN$104,17,0),"0"),
IFERROR(VLOOKUP($A146,'Season 5'!AK$4:CN$104,17,0),"0"),IFERROR(VLOOKUP($A146,'Season 6'!AK$4:CN$104,17,0),"0"),
IFERROR(VLOOKUP($A146,'Season 7'!AK$4:CN$104,17,0),"0"),IFERROR(VLOOKUP($A146,'Season 8'!AK$4:CN$104,17,0),"0"),
IFERROR(VLOOKUP($A146,'Season 9'!AK$4:CN$104,17,0),"0"),IFERROR(VLOOKUP($A146,'Season 10'!AK$4:CN$104,17,0),"0"),
IFERROR(VLOOKUP($A146,'Season 11'!AK$4:CN$104,17,0),"0"),IFERROR(VLOOKUP($A146,'Season 12'!AK$4:CN$104,17,0),"0"),
IFERROR(VLOOKUP($A146,'Season 13'!AK$4:CN$104,17,0),"0"),IFERROR(VLOOKUP($A146,'Season 14'!AK$4:CN$104,17,0),"0"),IFERROR(VLOOKUP(A146,'Season 15'!AK$4:CN$104,17,0),"0"),)</f>
        <v>0</v>
      </c>
      <c r="Q146" s="403">
        <f>SUM(
IFERROR(VLOOKUP($A146,'Season 1'!AJ$4:CM$104,18,0),"0"),IFERROR(VLOOKUP($A146,'Season 2'!AK$4:CN$104,18,0),"0"),
IFERROR(VLOOKUP($A146,'Season 3'!AK$4:CN$104,18,0),"0"),IFERROR(VLOOKUP($A146,'Season 4'!AK$4:CN$104,18,0),"0"),
IFERROR(VLOOKUP($A146,'Season 5'!AK$4:CN$104,18,0),"0"),IFERROR(VLOOKUP($A146,'Season 6'!AK$4:CN$104,18,0),"0"),
IFERROR(VLOOKUP($A146,'Season 7'!AK$4:CN$104,18,0),"0"),IFERROR(VLOOKUP($A146,'Season 8'!AK$4:CN$104,18,0),"0"),
IFERROR(VLOOKUP($A146,'Season 9'!AK$4:CN$104,18,0),"0"),IFERROR(VLOOKUP($A146,'Season 10'!AK$4:CN$104,18,0),"0"),
IFERROR(VLOOKUP($A146,'Season 11'!AK$4:CN$104,18,0),"0"),IFERROR(VLOOKUP($A146,'Season 12'!AK$4:CN$104,18,0),"0"),
IFERROR(VLOOKUP($A146,'Season 13'!AK$4:CN$104,18,0),"0"),IFERROR(VLOOKUP($A146,'Season 14'!AK$4:CN$104,18,0),"0"),IFERROR(VLOOKUP(A146,'Season 15'!AK$4:CN$104,18,0),"0"),)</f>
        <v>0</v>
      </c>
      <c r="R146" s="398">
        <f>SUM(
IFERROR(VLOOKUP($A146,'Season 1'!AJ$4:CM$104,19,0),"0"),IFERROR(VLOOKUP($A146,'Season 2'!AK$4:CN$104,19,0),"0"),
IFERROR(VLOOKUP($A146,'Season 3'!AK$4:CN$104,19,0),"0"),IFERROR(VLOOKUP($A146,'Season 4'!AK$4:CN$104,19,0),"0"),
IFERROR(VLOOKUP($A146,'Season 5'!AK$4:CN$104,19,0),"0"),IFERROR(VLOOKUP($A146,'Season 6'!AK$4:CN$104,19,0),"0"),
IFERROR(VLOOKUP($A146,'Season 7'!AK$4:CN$104,19,0),"0"),IFERROR(VLOOKUP($A146,'Season 8'!AK$4:CN$104,19,0),"0"),
IFERROR(VLOOKUP($A146,'Season 9'!AK$4:CN$104,19,0),"0"),IFERROR(VLOOKUP($A146,'Season 10'!AK$4:CN$104,19,0),"0"),
IFERROR(VLOOKUP($A146,'Season 11'!AK$4:CN$104,19,0),"0"),IFERROR(VLOOKUP($A146,'Season 12'!AK$4:CN$104,19,0),"0"),
IFERROR(VLOOKUP($A146,'Season 13'!AK$4:CN$104,19,0),"0"),IFERROR(VLOOKUP($A146,'Season 14'!AK$4:CN$104,19,0),"0"),IFERROR(VLOOKUP(A146,'Season 15'!AK$4:CN$104,19,0),"0"),)</f>
        <v>0</v>
      </c>
      <c r="S146" s="518">
        <f>SUM(
IFERROR(VLOOKUP($A146,'Season 1'!AJ$4:CM$104,20,0),"0"),IFERROR(VLOOKUP($A146,'Season 2'!AK$4:CN$104,20,0),"0"),
IFERROR(VLOOKUP($A146,'Season 3'!AK$4:CN$104,20,0),"0"),IFERROR(VLOOKUP($A146,'Season 4'!AK$4:CN$104,20,0),"0"),
IFERROR(VLOOKUP($A146,'Season 5'!AK$4:CN$104,20,0),"0"),IFERROR(VLOOKUP($A146,'Season 6'!AK$4:CN$104,20,0),"0"),
IFERROR(VLOOKUP($A146,'Season 7'!AK$4:CN$104,20,0),"0"),IFERROR(VLOOKUP($A146,'Season 8'!AK$4:CN$104,20,0),"0"),
IFERROR(VLOOKUP($A146,'Season 9'!AK$4:CN$104,20,0),"0"),IFERROR(VLOOKUP($A146,'Season 10'!AK$4:CN$104,20,0),"0"),
IFERROR(VLOOKUP($A146,'Season 11'!AK$4:CN$104,20,0),"0"),IFERROR(VLOOKUP($A146,'Season 12'!AK$4:CN$104,20,0),"0"),
IFERROR(VLOOKUP($A146,'Season 13'!AK$4:CN$104,20,0),"0"),IFERROR(VLOOKUP($A146,'Season 14'!AK$4:CN$104,20,0),"0"),IFERROR(VLOOKUP(A146,'Season 15'!AK$4:CN$104,20,0),"0"),)</f>
        <v>0</v>
      </c>
      <c r="T146" s="21">
        <f>SUM(
IFERROR(VLOOKUP($A146,'Season 1'!AJ$4:CM$104,21,0),"0"),IFERROR(VLOOKUP($A146,'Season 2'!AK$4:CN$104,21,0),"0"),
IFERROR(VLOOKUP($A146,'Season 3'!AK$4:CN$104,21,0),"0"),IFERROR(VLOOKUP($A146,'Season 4'!AK$4:CN$104,21,0),"0"),
IFERROR(VLOOKUP($A146,'Season 5'!AK$4:CN$104,21,0),"0"),IFERROR(VLOOKUP($A146,'Season 6'!AK$4:CN$104,21,0),"0"),
IFERROR(VLOOKUP($A146,'Season 7'!AK$4:CN$104,21,0),"0"),IFERROR(VLOOKUP($A146,'Season 8'!AK$4:CN$104,21,0),"0"),
IFERROR(VLOOKUP($A146,'Season 9'!AK$4:CN$104,21,0),"0"),IFERROR(VLOOKUP($A146,'Season 10'!AK$4:CN$104,21,0),"0"),
IFERROR(VLOOKUP($A146,'Season 11'!AK$4:CN$104,21,0),"0"),IFERROR(VLOOKUP($A146,'Season 12'!AK$4:CN$104,21,0),"0"),
IFERROR(VLOOKUP($A146,'Season 13'!AK$4:CN$104,21,0),"0"),IFERROR(VLOOKUP($A146,'Season 14'!AK$4:CN$104,21,0),"0"),IFERROR(VLOOKUP(A146,'Season 15'!AK$4:CN$104,21,0),"0"),)</f>
        <v>0</v>
      </c>
      <c r="U146" s="402">
        <f>SUM(
IFERROR(VLOOKUP($A146,'Season 1'!AJ$4:CM$104,22,0),"0"),IFERROR(VLOOKUP($A146,'Season 2'!AK$4:CN$104,22,0),"0"),
IFERROR(VLOOKUP($A146,'Season 3'!AK$4:CN$104,22,0),"0"),IFERROR(VLOOKUP($A146,'Season 4'!AK$4:CN$104,22,0),"0"),
IFERROR(VLOOKUP($A146,'Season 5'!AK$4:CN$104,22,0),"0"),IFERROR(VLOOKUP($A146,'Season 6'!AK$4:CN$104,22,0),"0"),
IFERROR(VLOOKUP($A146,'Season 7'!AK$4:CN$104,22,0),"0"),IFERROR(VLOOKUP($A146,'Season 8'!AK$4:CN$104,22,0),"0"),
IFERROR(VLOOKUP($A146,'Season 9'!AK$4:CN$104,22,0),"0"),IFERROR(VLOOKUP($A146,'Season 10'!AK$4:CN$104,22,0),"0"),
IFERROR(VLOOKUP($A146,'Season 11'!AK$4:CN$104,22,0),"0"),IFERROR(VLOOKUP($A146,'Season 12'!AK$4:CN$104,22,0),"0"),
IFERROR(VLOOKUP($A146,'Season 13'!AK$4:CN$104,22,0),"0"),IFERROR(VLOOKUP($A146,'Season 14'!AK$4:CN$104,22,0),"0"),IFERROR(VLOOKUP(A146,'Season 15'!AK$4:CN$104,22,0),"0"),)</f>
        <v>0</v>
      </c>
      <c r="V146" s="403">
        <f>SUM(
IFERROR(VLOOKUP($A146,'Season 1'!AJ$4:CM$104,23,0),"0"),IFERROR(VLOOKUP($A146,'Season 2'!AK$4:CN$104,23,0),"0"),
IFERROR(VLOOKUP($A146,'Season 3'!AK$4:CN$104,23,0),"0"),IFERROR(VLOOKUP($A146,'Season 4'!AK$4:CN$104,23,0),"0"),
IFERROR(VLOOKUP($A146,'Season 5'!AK$4:CN$104,23,0),"0"),IFERROR(VLOOKUP($A146,'Season 6'!AK$4:CN$104,23,0),"0"),
IFERROR(VLOOKUP($A146,'Season 7'!AK$4:CN$104,23,0),"0"),IFERROR(VLOOKUP($A146,'Season 8'!AK$4:CN$104,23,0),"0"),
IFERROR(VLOOKUP($A146,'Season 9'!AK$4:CN$104,23,0),"0"),IFERROR(VLOOKUP($A146,'Season 10'!AK$4:CN$104,23,0),"0"),
IFERROR(VLOOKUP($A146,'Season 11'!AK$4:CN$104,23,0),"0"),IFERROR(VLOOKUP($A146,'Season 12'!AK$4:CN$104,23,0),"0"),
IFERROR(VLOOKUP($A146,'Season 13'!AK$4:CN$104,23,0),"0"),IFERROR(VLOOKUP($A146,'Season 14'!AK$4:CN$104,23,0),"0"),IFERROR(VLOOKUP($A146,'Season 15'!AK$4:CN$104,23,0),"0"),)</f>
        <v>0</v>
      </c>
      <c r="W146" s="398">
        <f>SUM(
IFERROR(VLOOKUP($A146,'Season 1'!AJ$4:CM$104,24,0),"0"),IFERROR(VLOOKUP($A146,'Season 2'!AK$4:CN$104,24,0),"0"),
IFERROR(VLOOKUP($A146,'Season 3'!AK$4:CN$104,24,0),"0"),IFERROR(VLOOKUP($A146,'Season 4'!AK$4:CN$104,24,0),"0"),
IFERROR(VLOOKUP($A146,'Season 5'!AK$4:CN$104,24,0),"0"),IFERROR(VLOOKUP($A146,'Season 6'!AK$4:CN$104,24,0),"0"),
IFERROR(VLOOKUP($A146,'Season 7'!AK$4:CN$104,24,0),"0"),IFERROR(VLOOKUP($A146,'Season 8'!AK$4:CN$104,24,0),"0"),
IFERROR(VLOOKUP($A146,'Season 9'!AK$4:CN$104,24,0),"0"),IFERROR(VLOOKUP($A146,'Season 10'!AK$4:CN$104,24,0),"0"),
IFERROR(VLOOKUP($A146,'Season 11'!AK$4:CN$104,24,0),"0"),IFERROR(VLOOKUP($A146,'Season 12'!AK$4:CN$104,24,0),"0"),
IFERROR(VLOOKUP($A146,'Season 13'!AK$4:CN$104,24,0),"0"),IFERROR(VLOOKUP($A146,'Season 14'!AK$4:CN$104,24,0),"0"),IFERROR(VLOOKUP($A146,'Season 15'!AK$4:CN$104,24,0),"0"),)</f>
        <v>0</v>
      </c>
      <c r="X146" s="518">
        <f>SUM(
IFERROR(VLOOKUP($A146,'Season 1'!AJ$4:CM$104,25,0),"0"),IFERROR(VLOOKUP($A146,'Season 2'!AK$4:CN$104,25,0),"0"),
IFERROR(VLOOKUP($A146,'Season 3'!AK$4:CN$104,25,0),"0"),IFERROR(VLOOKUP($A146,'Season 4'!AK$4:CN$104,25,0),"0"),
IFERROR(VLOOKUP($A146,'Season 5'!AK$4:CN$104,25,0),"0"),IFERROR(VLOOKUP($A146,'Season 6'!AK$4:CN$104,25,0),"0"),
IFERROR(VLOOKUP($A146,'Season 7'!AK$4:CN$104,25,0),"0"),IFERROR(VLOOKUP($A146,'Season 8'!AK$4:CN$104,25,0),"0"),
IFERROR(VLOOKUP($A146,'Season 9'!AK$4:CN$104,25,0),"0"),IFERROR(VLOOKUP($A146,'Season 10'!AK$4:CN$104,25,0),"0"),
IFERROR(VLOOKUP($A146,'Season 11'!AK$4:CN$104,25,0),"0"),IFERROR(VLOOKUP($A146,'Season 12'!AK$4:CN$104,25,0),"0"),
IFERROR(VLOOKUP($A146,'Season 13'!AK$4:CN$104,25,0),"0"),IFERROR(VLOOKUP($A146,'Season 14'!AK$4:CN$104,25,0),"0"),IFERROR(VLOOKUP($A146,'Season 15'!AK$4:CN$104,25,0),"0"),)</f>
        <v>0</v>
      </c>
      <c r="Y146" s="21">
        <f>SUM(
IFERROR(VLOOKUP($A146,'Season 1'!AJ$4:CM$104,26,0),"0"),IFERROR(VLOOKUP($A146,'Season 2'!AK$4:CN$104,26,0),"0"),
IFERROR(VLOOKUP($A146,'Season 3'!AK$4:CN$104,26,0),"0"),IFERROR(VLOOKUP($A146,'Season 4'!AK$4:CN$104,26,0),"0"),
IFERROR(VLOOKUP($A146,'Season 5'!AK$4:CN$104,26,0),"0"),IFERROR(VLOOKUP($A146,'Season 6'!AK$4:CN$104,26,0),"0"),
IFERROR(VLOOKUP($A146,'Season 7'!AK$4:CN$104,26,0),"0"),IFERROR(VLOOKUP($A146,'Season 8'!AK$4:CN$104,26,0),"0"),
IFERROR(VLOOKUP($A146,'Season 9'!AK$4:CN$104,26,0),"0"),IFERROR(VLOOKUP($A146,'Season 10'!AK$4:CN$104,26,0),"0"),
IFERROR(VLOOKUP($A146,'Season 11'!AK$4:CN$104,26,0),"0"),IFERROR(VLOOKUP($A146,'Season 12'!AK$4:CN$104,26,0),"0"),
IFERROR(VLOOKUP($A146,'Season 13'!AK$4:CN$104,26,0),"0"),IFERROR(VLOOKUP($A146,'Season 14'!AK$4:CN$104,26,0),"0"),IFERROR(VLOOKUP($A146,'Season 15'!AK$4:CN$104,26,0),"0"),)</f>
        <v>0</v>
      </c>
      <c r="Z146" s="402">
        <f>SUM(
IFERROR(VLOOKUP($A146,'Season 1'!AJ$4:CM$104,27,0),"0"),IFERROR(VLOOKUP($A146,'Season 2'!AK$4:CN$104,27,0),"0"),
IFERROR(VLOOKUP($A146,'Season 3'!AK$4:CN$104,27,0),"0"),IFERROR(VLOOKUP($A146,'Season 4'!AK$4:CN$104,27,0),"0"),
IFERROR(VLOOKUP($A146,'Season 5'!AK$4:CN$104,27,0),"0"),IFERROR(VLOOKUP($A146,'Season 6'!AK$4:CN$104,27,0),"0"),
IFERROR(VLOOKUP($A146,'Season 7'!AK$4:CN$104,27,0),"0"),IFERROR(VLOOKUP($A146,'Season 8'!AK$4:CN$104,27,0),"0"),
IFERROR(VLOOKUP($A146,'Season 9'!AK$4:CN$104,27,0),"0"),IFERROR(VLOOKUP($A146,'Season 10'!AK$4:CN$104,27,0),"0"),
IFERROR(VLOOKUP($A146,'Season 11'!AK$4:CN$104,27,0),"0"),IFERROR(VLOOKUP($A146,'Season 12'!AK$4:CN$104,27,0),"0"),
IFERROR(VLOOKUP($A146,'Season 13'!AK$4:CN$104,27,0),"0"),IFERROR(VLOOKUP($A146,'Season 14'!AK$4:CN$104,27,0),"0"),IFERROR(VLOOKUP($A146,'Season 15'!AK$4:CN$104,27,0),"0"),)</f>
        <v>0</v>
      </c>
      <c r="AA146" s="403">
        <f>SUM(
IFERROR(VLOOKUP($A146,'Season 1'!AJ$4:CM$104,28,0),"0"),IFERROR(VLOOKUP($A146,'Season 2'!AK$4:CN$104,28,0),"0"),
IFERROR(VLOOKUP($A146,'Season 3'!AK$4:CN$104,28,0),"0"),IFERROR(VLOOKUP($A146,'Season 4'!AK$4:CN$104,28,0),"0"),
IFERROR(VLOOKUP($A146,'Season 5'!AK$4:CN$104,28,0),"0"),IFERROR(VLOOKUP($A146,'Season 6'!AK$4:CN$104,28,0),"0"),
IFERROR(VLOOKUP($A146,'Season 7'!AK$4:CN$104,28,0),"0"),IFERROR(VLOOKUP($A146,'Season 8'!AK$4:CN$104,28,0),"0"),
IFERROR(VLOOKUP($A146,'Season 9'!AK$4:CN$104,28,0),"0"),IFERROR(VLOOKUP($A146,'Season 10'!AK$4:CN$104,28,0),"0"),
IFERROR(VLOOKUP($A146,'Season 11'!AK$4:CN$104,28,0),"0"),IFERROR(VLOOKUP($A146,'Season 12'!AK$4:CN$104,28,0),"0"),
IFERROR(VLOOKUP($A146,'Season 13'!AK$4:CN$104,28,0),"0"),IFERROR(VLOOKUP($A146,'Season 14'!AK$4:CN$104,28,0),"0"),IFERROR(VLOOKUP($A146,'Season 15'!AK$4:CN$104,28,0),"0"),)</f>
        <v>0</v>
      </c>
      <c r="AB146" s="398">
        <f>SUM(
IFERROR(VLOOKUP($A146,'Season 1'!AJ$4:CM$104,29,0),"0"),IFERROR(VLOOKUP($A146,'Season 2'!AK$4:CN$104,29,0),"0"),
IFERROR(VLOOKUP($A146,'Season 3'!AK$4:CN$104,29,0),"0"),IFERROR(VLOOKUP($A146,'Season 4'!AK$4:CN$104,29,0),"0"),
IFERROR(VLOOKUP($A146,'Season 5'!AK$4:CN$104,29,0),"0"),IFERROR(VLOOKUP($A146,'Season 6'!AK$4:CN$104,29,0),"0"),
IFERROR(VLOOKUP($A146,'Season 7'!AK$4:CN$104,29,0),"0"),IFERROR(VLOOKUP($A146,'Season 8'!AK$4:CN$104,29,0),"0"),
IFERROR(VLOOKUP($A146,'Season 9'!AK$4:CN$104,29,0),"0"),IFERROR(VLOOKUP($A146,'Season 10'!AK$4:CN$104,29,0),"0"),
IFERROR(VLOOKUP($A146,'Season 11'!AK$4:CN$104,29,0),"0"),IFERROR(VLOOKUP($A146,'Season 12'!AK$4:CN$104,29,0),"0"),
IFERROR(VLOOKUP($A146,'Season 13'!AK$4:CN$104,29,0),"0"),IFERROR(VLOOKUP($A146,'Season 14'!AK$4:CN$104,29,0),"0"),IFERROR(VLOOKUP($A146,'Season 15'!AK$4:CN$104,29,0),"0"),)</f>
        <v>0</v>
      </c>
      <c r="AC146" s="518">
        <f>SUM(
IFERROR(VLOOKUP($A146,'Season 1'!AJ$4:CM$104,30,0),"0"),IFERROR(VLOOKUP($A146,'Season 2'!AK$4:CN$104,30,0),"0"),
IFERROR(VLOOKUP($A146,'Season 3'!AK$4:CN$104,30,0),"0"),IFERROR(VLOOKUP($A146,'Season 4'!AK$4:CN$104,30,0),"0"),
IFERROR(VLOOKUP($A146,'Season 5'!AK$4:CN$104,30,0),"0"),IFERROR(VLOOKUP($A146,'Season 6'!AK$4:CN$104,30,0),"0"),
IFERROR(VLOOKUP($A146,'Season 7'!AK$4:CN$104,30,0),"0"),IFERROR(VLOOKUP($A146,'Season 8'!AK$4:CN$104,30,0),"0"),
IFERROR(VLOOKUP($A146,'Season 9'!AK$4:CN$104,30,0),"0"),IFERROR(VLOOKUP($A146,'Season 10'!AK$4:CN$104,30,0),"0"),
IFERROR(VLOOKUP($A146,'Season 11'!AK$4:CN$104,30,0),"0"),IFERROR(VLOOKUP($A146,'Season 12'!AK$4:CN$104,30,0),"0"),
IFERROR(VLOOKUP($A146,'Season 13'!AK$4:CN$104,30,0),"0"),IFERROR(VLOOKUP($A146,'Season 14'!AK$4:CN$104,30,0),"0"),IFERROR(VLOOKUP($A146,'Season 15'!AK$4:CN$104,30,0),"0"),)</f>
        <v>0</v>
      </c>
      <c r="AD146" s="21">
        <f>SUM(
IFERROR(VLOOKUP($A146,'Season 1'!AJ$4:CM$104,31,0),"0"),IFERROR(VLOOKUP($A146,'Season 2'!AK$4:CN$104,31,0),"0"),
IFERROR(VLOOKUP($A146,'Season 3'!AK$4:CN$104,31,0),"0"),IFERROR(VLOOKUP($A146,'Season 4'!AK$4:CN$104,31,0),"0"),
IFERROR(VLOOKUP($A146,'Season 5'!AK$4:CN$104,31,0),"0"),IFERROR(VLOOKUP($A146,'Season 6'!AK$4:CN$104,31,0),"0"),
IFERROR(VLOOKUP($A146,'Season 7'!AK$4:CN$104,31,0),"0"),IFERROR(VLOOKUP($A146,'Season 8'!AK$4:CN$104,31,0),"0"),
IFERROR(VLOOKUP($A146,'Season 9'!AK$4:CN$104,31,0),"0"),IFERROR(VLOOKUP($A146,'Season 10'!AK$4:CN$104,31,0),"0"),
IFERROR(VLOOKUP($A146,'Season 11'!AK$4:CN$104,31,0),"0"),IFERROR(VLOOKUP($A146,'Season 12'!AK$4:CN$104,31,0),"0"),
IFERROR(VLOOKUP($A146,'Season 13'!AK$4:CN$104,31,0),"0"),IFERROR(VLOOKUP($A146,'Season 14'!AK$4:CN$104,31,0),"0"),IFERROR(VLOOKUP($A146,'Season 15'!AK$4:CN$104,31,0),"0"),)</f>
        <v>0</v>
      </c>
      <c r="AE146" s="402">
        <f>SUM(
IFERROR(VLOOKUP($A146,'Season 1'!AJ$4:CM$104,32,0),"0"),IFERROR(VLOOKUP($A146,'Season 2'!AK$4:CN$104,32,0),"0"),
IFERROR(VLOOKUP($A146,'Season 3'!AK$4:CN$104,32,0),"0"),IFERROR(VLOOKUP($A146,'Season 4'!AK$4:CN$104,32,0),"0"),
IFERROR(VLOOKUP($A146,'Season 5'!AK$4:CN$104,32,0),"0"),IFERROR(VLOOKUP($A146,'Season 6'!AK$4:CN$104,32,0),"0"),
IFERROR(VLOOKUP($A146,'Season 7'!AK$4:CN$104,32,0),"0"),IFERROR(VLOOKUP($A146,'Season 8'!AK$4:CN$104,32,0),"0"),
IFERROR(VLOOKUP($A146,'Season 9'!AK$4:CN$104,32,0),"0"),IFERROR(VLOOKUP($A146,'Season 10'!AK$4:CN$104,32,0),"0"),
IFERROR(VLOOKUP($A146,'Season 11'!AK$4:CN$104,32,0),"0"),IFERROR(VLOOKUP($A146,'Season 12'!AK$4:CN$104,32,0),"0"),
IFERROR(VLOOKUP($A146,'Season 13'!AK$4:CN$104,32,0),"0"),IFERROR(VLOOKUP($A146,'Season 14'!AK$4:CN$104,32,0),"0"),IFERROR(VLOOKUP($A146,'Season 15'!AK$4:CN$104,32,0),"0"),)</f>
        <v>0</v>
      </c>
      <c r="AF146" s="403">
        <f>SUM(IFERROR(VLOOKUP($A146,'Season 2'!AK$4:CN$104,33,0),"0"),
IFERROR(VLOOKUP($A146,'Season 3'!AK$4:CN$104,33,0),"0"),IFERROR(VLOOKUP($A146,'Season 4'!AK$4:CN$104,33,0),"0"),
IFERROR(VLOOKUP($A146,'Season 5'!AK$4:CN$104,33,0),"0"),IFERROR(VLOOKUP($A146,'Season 6'!AK$4:CN$104,33,0),"0"),
IFERROR(VLOOKUP($A146,'Season 7'!AK$4:CN$104,33,0),"0"),IFERROR(VLOOKUP($A146,'Season 8'!AK$4:CN$104,33,0),"0"),
IFERROR(VLOOKUP($A146,'Season 9'!AK$4:CN$104,33,0),"0"),IFERROR(VLOOKUP($A146,'Season 10'!AK$4:CN$104,33,0),"0"),
IFERROR(VLOOKUP($A146,'Season 11'!AK$4:CN$104,33,0),"0"),IFERROR(VLOOKUP($A146,'Season 12'!AK$4:CN$104,33,0),"0"),
IFERROR(VLOOKUP($A146,'Season 13'!AK$4:CN$104,33,0),"0"),IFERROR(VLOOKUP($A146,'Season 14'!AK$4:CN$104,33,0),"0"),IFERROR(VLOOKUP($A146,'Season 15'!AK$4:CN$104,33,0),"0"),)</f>
        <v>0</v>
      </c>
      <c r="AG146" s="398">
        <f>SUM(IFERROR(VLOOKUP($A146,'Season 2'!AK$4:CN$104,34,0),"0"),
IFERROR(VLOOKUP($A146,'Season 3'!AK$4:CN$104,34,0),"0"),IFERROR(VLOOKUP($A146,'Season 4'!AK$4:CN$104,34,0),"0"),
IFERROR(VLOOKUP($A146,'Season 5'!AK$4:CN$104,34,0),"0"),IFERROR(VLOOKUP($A146,'Season 6'!AK$4:CN$104,34,0),"0"),
IFERROR(VLOOKUP($A146,'Season 7'!AK$4:CN$104,34,0),"0"),IFERROR(VLOOKUP($A146,'Season 8'!AK$4:CN$104,34,0),"0"),
IFERROR(VLOOKUP($A146,'Season 9'!AK$4:CN$104,34,0),"0"),IFERROR(VLOOKUP($A146,'Season 10'!AK$4:CN$104,34,0),"0"),
IFERROR(VLOOKUP($A146,'Season 11'!AK$4:CN$104,34,0),"0"),IFERROR(VLOOKUP($A146,'Season 12'!AK$4:CN$104,34,0),"0"),
IFERROR(VLOOKUP($A146,'Season 13'!AK$4:CN$104,34,0),"0"),IFERROR(VLOOKUP($A146,'Season 14'!AK$4:CN$104,34,0),"0"),IFERROR(VLOOKUP($A146,'Season 15'!AK$4:CN$104,34,0),"0"),)</f>
        <v>0</v>
      </c>
      <c r="AH146" s="518">
        <f>SUM(IFERROR(VLOOKUP($A146,'Season 2'!AK$4:CN$104,35,0),"0"),
IFERROR(VLOOKUP($A146,'Season 3'!AK$4:CN$104,35,0),"0"),IFERROR(VLOOKUP($A146,'Season 4'!AK$4:CN$104,35,0),"0"),
IFERROR(VLOOKUP($A146,'Season 5'!AK$4:CN$104,35,0),"0"),IFERROR(VLOOKUP($A146,'Season 6'!AK$4:CN$104,35,0),"0"),
IFERROR(VLOOKUP($A146,'Season 7'!AK$4:CN$104,35,0),"0"),IFERROR(VLOOKUP($A146,'Season 8'!AK$4:CN$104,35,0),"0"),
IFERROR(VLOOKUP($A146,'Season 9'!AK$4:CN$104,35,0),"0"),IFERROR(VLOOKUP($A146,'Season 10'!AK$4:CN$104,35,0),"0"),
IFERROR(VLOOKUP($A146,'Season 11'!AK$4:CN$104,35,0),"0"),IFERROR(VLOOKUP($A146,'Season 12'!AK$4:CN$104,35,0),"0"),
IFERROR(VLOOKUP($A146,'Season 13'!AK$4:CN$104,35,0),"0"),IFERROR(VLOOKUP($A146,'Season 14'!AK$4:CN$104,35,0),"0"),IFERROR(VLOOKUP($A146,'Season 15'!AK$4:CN$104,35,0),"0"),)</f>
        <v>0</v>
      </c>
      <c r="AI146" s="21">
        <f>SUM(IFERROR(VLOOKUP($A146,'Season 2'!AK$4:CN$104,36,0),"0"),
IFERROR(VLOOKUP($A146,'Season 3'!AK$4:CN$104,36,0),"0"),IFERROR(VLOOKUP($A146,'Season 4'!AK$4:CN$104,36,0),"0"),
IFERROR(VLOOKUP($A146,'Season 5'!AK$4:CN$104,36,0),"0"),IFERROR(VLOOKUP($A146,'Season 6'!AK$4:CN$104,36,0),"0"),
IFERROR(VLOOKUP($A146,'Season 7'!AK$4:CN$104,36,0),"0"),IFERROR(VLOOKUP($A146,'Season 8'!AK$4:CN$104,36,0),"0"),
IFERROR(VLOOKUP($A146,'Season 9'!AK$4:CN$104,36,0),"0"),IFERROR(VLOOKUP($A146,'Season 10'!AK$4:CN$104,36,0),"0"),
IFERROR(VLOOKUP($A146,'Season 11'!AK$4:CN$104,36,0),"0"),IFERROR(VLOOKUP($A146,'Season 12'!AK$4:CN$104,36,0),"0"),
IFERROR(VLOOKUP($A146,'Season 13'!AK$4:CN$104,36,0),"0"),IFERROR(VLOOKUP($A146,'Season 14'!AK$4:CN$104,36,0),"0"),IFERROR(VLOOKUP($A146,'Season 15'!AK$4:CN$104,36,0),"0"),)</f>
        <v>0</v>
      </c>
      <c r="AJ146" s="402">
        <f>SUM(IFERROR(VLOOKUP($A146,'Season 2'!AK$4:CN$104,37,0),"0"),
IFERROR(VLOOKUP($A146,'Season 3'!AK$4:CN$104,37,0),"0"),IFERROR(VLOOKUP($A146,'Season 4'!AK$4:CN$104,37,0),"0"),
IFERROR(VLOOKUP($A146,'Season 5'!AK$4:CN$104,37,0),"0"),IFERROR(VLOOKUP($A146,'Season 6'!AK$4:CN$104,37,0),"0"),
IFERROR(VLOOKUP($A146,'Season 7'!AK$4:CN$104,37,0),"0"),IFERROR(VLOOKUP($A146,'Season 8'!AK$4:CN$104,37,0),"0"),
IFERROR(VLOOKUP($A146,'Season 9'!AK$4:CN$104,37,0),"0"),IFERROR(VLOOKUP($A146,'Season 10'!AK$4:CN$104,37,0),"0"),
IFERROR(VLOOKUP($A146,'Season 11'!AK$4:CN$104,37,0),"0"),IFERROR(VLOOKUP($A146,'Season 12'!AK$4:CN$104,37,0),"0"),
IFERROR(VLOOKUP($A146,'Season 13'!AK$4:CN$104,37,0),"0"),IFERROR(VLOOKUP($A146,'Season 14'!AK$4:CN$104,37,0),"0"),IFERROR(VLOOKUP($A146,'Season 15'!AK$4:CN$104,37,0),"0"),)</f>
        <v>0</v>
      </c>
      <c r="AK146" s="403">
        <f>SUM(IFERROR(VLOOKUP($A146,'Season 1'!AJ$4:CM$104,33,0),"0"),IFERROR(VLOOKUP($A146,'Season 2'!AK$4:CN$104,38,0),"0"),
IFERROR(VLOOKUP($A146,'Season 3'!AK$4:CN$104,38,0),"0"),IFERROR(VLOOKUP($A146,'Season 4'!AK$4:CN$104,38,0),"0"),
IFERROR(VLOOKUP($A146,'Season 5'!AK$4:CN$104,38,0),"0"),IFERROR(VLOOKUP($A146,'Season 6'!AK$4:CN$104,38,0),"0"),
IFERROR(VLOOKUP($A146,'Season 7'!AK$4:CN$104,38,0),"0"),IFERROR(VLOOKUP($A146,'Season 8'!AK$4:CN$104,38,0),"0"),
IFERROR(VLOOKUP($A146,'Season 9'!AK$4:CN$104,38,0),"0"),IFERROR(VLOOKUP($A146,'Season 10'!AK$4:CN$104,38,0),"0"),
IFERROR(VLOOKUP($A146,'Season 11'!AK$4:CN$104,38,0),"0"),IFERROR(VLOOKUP($A146,'Season 12'!AK$4:CN$104,38,0),"0"),
IFERROR(VLOOKUP($A146,'Season 13'!AK$4:CN$104,38,0),"0"),IFERROR(VLOOKUP($A146,'Season 14'!AK$4:CN$104,38,0),"0"),IFERROR(VLOOKUP($A146,'Season 15'!AK$4:CN$104,38,0),"0"),)</f>
        <v>0</v>
      </c>
      <c r="AL146" s="398">
        <f>SUM(IFERROR(VLOOKUP($A146,'Season 1'!AJ$4:CM$104,34,0),"0"),IFERROR(VLOOKUP($A146,'Season 2'!AK$4:CN$104,39,0),"0"),
IFERROR(VLOOKUP($A146,'Season 3'!AK$4:CN$104,39,0),"0"),IFERROR(VLOOKUP($A146,'Season 4'!AK$4:CN$104,39,0),"0"),
IFERROR(VLOOKUP($A146,'Season 5'!AK$4:CN$104,39,0),"0"),IFERROR(VLOOKUP($A146,'Season 6'!AK$4:CN$104,39,0),"0"),
IFERROR(VLOOKUP($A146,'Season 7'!AK$4:CN$104,39,0),"0"),IFERROR(VLOOKUP($A146,'Season 8'!AK$4:CN$104,39,0),"0"),
IFERROR(VLOOKUP($A146,'Season 9'!AK$4:CN$104,39,0),"0"),IFERROR(VLOOKUP($A146,'Season 10'!AK$4:CN$104,39,0),"0"),
IFERROR(VLOOKUP($A146,'Season 11'!AK$4:CN$104,39,0),"0"),IFERROR(VLOOKUP($A146,'Season 12'!AK$4:CN$104,39,0),"0"),
IFERROR(VLOOKUP($A146,'Season 13'!AK$4:CN$104,39,0),"0"),IFERROR(VLOOKUP($A146,'Season 14'!AK$4:CN$104,39,0),"0"),IFERROR(VLOOKUP($A146,'Season 15'!AK$4:CN$104,39,0),"0"),)</f>
        <v>0</v>
      </c>
      <c r="AM146" s="518">
        <f>SUM(IFERROR(VLOOKUP($A146,'Season 1'!AJ$4:CM$104,35,0),"0"),IFERROR(VLOOKUP($A146,'Season 2'!AK$4:CN$104,40,0),"0"),
IFERROR(VLOOKUP($A146,'Season 3'!AK$4:CN$104,40,0),"0"),IFERROR(VLOOKUP($A146,'Season 4'!AK$4:CN$104,40,0),"0"),
IFERROR(VLOOKUP($A146,'Season 5'!AK$4:CN$104,40,0),"0"),IFERROR(VLOOKUP($A146,'Season 6'!AK$4:CN$104,40,0),"0"),
IFERROR(VLOOKUP($A146,'Season 7'!AK$4:CN$104,40,0),"0"),IFERROR(VLOOKUP($A146,'Season 8'!AK$4:CN$104,40,0),"0"),
IFERROR(VLOOKUP($A146,'Season 9'!AK$4:CN$104,40,0),"0"),IFERROR(VLOOKUP($A146,'Season 10'!AK$4:CN$104,40,0),"0"),
IFERROR(VLOOKUP($A146,'Season 11'!AK$4:CN$104,40,0),"0"),IFERROR(VLOOKUP($A146,'Season 12'!AK$4:CN$104,40,0),"0"),
IFERROR(VLOOKUP($A146,'Season 13'!AK$4:CN$104,40,0),"0"),IFERROR(VLOOKUP($A146,'Season 14'!AK$4:CN$104,40,0),"0"),IFERROR(VLOOKUP($A146,'Season 15'!AK$4:CN$104,40,0),"0"),)</f>
        <v>0</v>
      </c>
      <c r="AN146" s="21">
        <f>SUM(IFERROR(VLOOKUP($A146,'Season 1'!AJ$4:CM$104,36,0),"0"),IFERROR(VLOOKUP($A146,'Season 2'!AK$4:CN$104,41,0),"0"),
IFERROR(VLOOKUP($A146,'Season 3'!AK$4:CN$104,41,0),"0"),IFERROR(VLOOKUP($A146,'Season 4'!AK$4:CN$104,41,0),"0"),
IFERROR(VLOOKUP($A146,'Season 5'!AK$4:CN$104,41,0),"0"),IFERROR(VLOOKUP($A146,'Season 6'!AK$4:CN$104,41,0),"0"),
IFERROR(VLOOKUP($A146,'Season 7'!AK$4:CN$104,41,0),"0"),IFERROR(VLOOKUP($A146,'Season 8'!AK$4:CN$104,41,0),"0"),
IFERROR(VLOOKUP($A146,'Season 9'!AK$4:CN$104,41,0),"0"),IFERROR(VLOOKUP($A146,'Season 10'!AK$4:CN$104,41,0),"0"),
IFERROR(VLOOKUP($A146,'Season 11'!AK$4:CN$104,41,0),"0"),IFERROR(VLOOKUP($A146,'Season 12'!AK$4:CN$104,41,0),"0"),
IFERROR(VLOOKUP($A146,'Season 13'!AK$4:CN$104,41,0),"0"),IFERROR(VLOOKUP($A146,'Season 14'!AK$4:CN$104,41,0),"0"),IFERROR(VLOOKUP($A146,'Season 15'!AK$4:CN$104,41,0),"0"),)</f>
        <v>0</v>
      </c>
      <c r="AO146" s="402">
        <f>SUM(IFERROR(VLOOKUP($A146,'Season 1'!AJ$4:CM$104,37,0),"0"),IFERROR(VLOOKUP($A146,'Season 2'!AK$4:CN$104,42,0),"0"),
IFERROR(VLOOKUP($A146,'Season 3'!AK$4:CN$104,42,0),"0"),IFERROR(VLOOKUP($A146,'Season 4'!AK$4:CN$104,42,0),"0"),
IFERROR(VLOOKUP($A146,'Season 5'!AK$4:CN$104,42,0),"0"),IFERROR(VLOOKUP($A146,'Season 6'!AK$4:CN$104,42,0),"0"),
IFERROR(VLOOKUP($A146,'Season 7'!AK$4:CN$104,42,0),"0"),IFERROR(VLOOKUP($A146,'Season 8'!AK$4:CN$104,42,0),"0"),
IFERROR(VLOOKUP($A146,'Season 9'!AK$4:CN$104,42,0),"0"),IFERROR(VLOOKUP($A146,'Season 10'!AK$4:CN$104,42,0),"0"),
IFERROR(VLOOKUP($A146,'Season 11'!AK$4:CN$104,42,0),"0"),IFERROR(VLOOKUP($A146,'Season 12'!AK$4:CN$104,42,0),"0"),
IFERROR(VLOOKUP($A146,'Season 13'!AK$4:CN$104,42,0),"0"),IFERROR(VLOOKUP($A146,'Season 14'!AK$4:CN$104,42,0),"0"),IFERROR(VLOOKUP($A146,'Season 15'!AK$4:CN$104,42,0),"0"),)</f>
        <v>0</v>
      </c>
      <c r="AP146" s="403">
        <f>SUM(IFERROR(VLOOKUP($A146,'Season 1'!AJ$4:CM$104,43,0),"0"),IFERROR(VLOOKUP($A146,'Season 2'!AK$4:CN$104,43,0),"0"),
IFERROR(VLOOKUP($A146,'Season 3'!AK$4:CN$104,43,0),"0"),IFERROR(VLOOKUP($A146,'Season 4'!AK$4:CN$104,43,0),"0"),
IFERROR(VLOOKUP($A146,'Season 5'!AK$4:CN$104,43,0),"0"),IFERROR(VLOOKUP($A146,'Season 6'!AK$4:CN$104,43,0),"0"),
IFERROR(VLOOKUP($A146,'Season 7'!AK$4:CN$104,43,0),"0"),IFERROR(VLOOKUP($A146,'Season 8'!AK$4:CN$104,43,0),"0"),
IFERROR(VLOOKUP($A146,'Season 9'!AK$4:CN$104,43,0),"0"),IFERROR(VLOOKUP($A146,'Season 10'!AK$4:CN$104,43,0),"0"),
IFERROR(VLOOKUP($A146,'Season 11'!AK$4:CN$104,43,0),"0"),IFERROR(VLOOKUP($A146,'Season 12'!AK$4:CN$104,43,0),"0"),
IFERROR(VLOOKUP($A146,'Season 13'!AK$4:CN$104,43,0),"0"),IFERROR(VLOOKUP($A146,'Season 14'!AK$4:CN$104,43,0),"0"),IFERROR(VLOOKUP($A146,'Season 15'!AK$4:CN$104,43,0),"0"),)</f>
        <v>0</v>
      </c>
      <c r="AQ146" s="398">
        <f>SUM(IFERROR(VLOOKUP($A146,'Season 1'!AJ$4:CM$104,44,0),"0"),IFERROR(VLOOKUP($A146,'Season 2'!AK$4:CN$104,44,0),"0"),
IFERROR(VLOOKUP($A146,'Season 3'!AK$4:CN$104,44,0),"0"),IFERROR(VLOOKUP($A146,'Season 4'!AK$4:CN$104,44,0),"0"),
IFERROR(VLOOKUP($A146,'Season 5'!AK$4:CN$104,44,0),"0"),IFERROR(VLOOKUP($A146,'Season 6'!AK$4:CN$104,44,0),"0"),
IFERROR(VLOOKUP($A146,'Season 7'!AK$4:CN$104,44,0),"0"),IFERROR(VLOOKUP($A146,'Season 8'!AK$4:CN$104,44,0),"0"),
IFERROR(VLOOKUP($A146,'Season 9'!AK$4:CN$104,44,0),"0"),IFERROR(VLOOKUP($A146,'Season 10'!AK$4:CN$104,44,0),"0"),
IFERROR(VLOOKUP($A146,'Season 11'!AK$4:CN$104,44,0),"0"),IFERROR(VLOOKUP($A146,'Season 12'!AK$4:CN$104,44,0),"0"),
IFERROR(VLOOKUP($A146,'Season 13'!AK$4:CN$104,44,0),"0"),IFERROR(VLOOKUP($A146,'Season 14'!AK$4:CN$104,44,0),"0"),IFERROR(VLOOKUP($A146,'Season 15'!AK$4:CN$104,44,0),"0"),)</f>
        <v>0</v>
      </c>
      <c r="AR146" s="518">
        <f>SUM(IFERROR(VLOOKUP($A146,'Season 1'!AJ$4:CM$104,45,0),"0"),IFERROR(VLOOKUP($A146,'Season 2'!AK$4:CN$104,45,0),"0"),
IFERROR(VLOOKUP($A146,'Season 3'!AK$4:CN$104,45,0),"0"),IFERROR(VLOOKUP($A146,'Season 4'!AK$4:CN$104,45,0),"0"),
IFERROR(VLOOKUP($A146,'Season 5'!AK$4:CN$104,45,0),"0"),IFERROR(VLOOKUP($A146,'Season 6'!AK$4:CN$104,45,0),"0"),
IFERROR(VLOOKUP($A146,'Season 7'!AK$4:CN$104,45,0),"0"),IFERROR(VLOOKUP($A146,'Season 8'!AK$4:CN$104,45,0),"0"),
IFERROR(VLOOKUP($A146,'Season 9'!AK$4:CN$104,45,0),"0"),IFERROR(VLOOKUP($A146,'Season 10'!AK$4:CN$104,45,0),"0"),
IFERROR(VLOOKUP($A146,'Season 11'!AK$4:CN$104,45,0),"0"),IFERROR(VLOOKUP($A146,'Season 12'!AK$4:CN$104,45,0),"0"),
IFERROR(VLOOKUP($A146,'Season 13'!AK$4:CN$104,45,0),"0"),IFERROR(VLOOKUP($A146,'Season 14'!AK$4:CN$104,45,0),"0"),IFERROR(VLOOKUP($A146,'Season 15'!AK$4:CN$104,45,0),"0"),)</f>
        <v>0</v>
      </c>
      <c r="AS146" s="21">
        <f>SUM(IFERROR(VLOOKUP($A146,'Season 1'!AJ$4:CM$104,46,0),"0"),IFERROR(VLOOKUP($A146,'Season 2'!AK$4:CN$104,46,0),"0"),
IFERROR(VLOOKUP($A146,'Season 3'!AK$4:CN$104,46,0),"0"),IFERROR(VLOOKUP($A146,'Season 4'!AK$4:CN$104,46,0),"0"),
IFERROR(VLOOKUP($A146,'Season 5'!AK$4:CN$104,46,0),"0"),IFERROR(VLOOKUP($A146,'Season 6'!AK$4:CN$104,46,0),"0"),
IFERROR(VLOOKUP($A146,'Season 7'!AK$4:CN$104,46,0),"0"),IFERROR(VLOOKUP($A146,'Season 8'!AK$4:CN$104,46,0),"0"),
IFERROR(VLOOKUP($A146,'Season 9'!AK$4:CN$104,46,0),"0"),IFERROR(VLOOKUP($A146,'Season 10'!AK$4:CN$104,46,0),"0"),
IFERROR(VLOOKUP($A146,'Season 11'!AK$4:CN$104,46,0),"0"),IFERROR(VLOOKUP($A146,'Season 12'!AK$4:CN$104,46,0),"0"),
IFERROR(VLOOKUP($A146,'Season 13'!AK$4:CN$104,46,0),"0"),IFERROR(VLOOKUP($A146,'Season 14'!AK$4:CN$104,46,0),"0"),IFERROR(VLOOKUP($A146,'Season 15'!AK$4:CN$104,46,0),"0"),)</f>
        <v>0</v>
      </c>
      <c r="AT146" s="402">
        <f>SUM(IFERROR(VLOOKUP($A146,'Season 1'!AJ$4:CM$104,47,0),"0"),IFERROR(VLOOKUP($A146,'Season 2'!AK$4:CN$104,47,0),"0"),
IFERROR(VLOOKUP($A146,'Season 3'!AK$4:CN$104,47,0),"0"),IFERROR(VLOOKUP($A146,'Season 4'!AK$4:CN$104,47,0),"0"),
IFERROR(VLOOKUP($A146,'Season 5'!AK$4:CN$104,47,0),"0"),IFERROR(VLOOKUP($A146,'Season 6'!AK$4:CN$104,47,0),"0"),
IFERROR(VLOOKUP($A146,'Season 7'!AK$4:CN$104,47,0),"0"),IFERROR(VLOOKUP($A146,'Season 8'!AK$4:CN$104,47,0),"0"),
IFERROR(VLOOKUP($A146,'Season 9'!AK$4:CN$104,47,0),"0"),IFERROR(VLOOKUP($A146,'Season 10'!AK$4:CN$104,47,0),"0"),
IFERROR(VLOOKUP($A146,'Season 11'!AK$4:CN$104,47,0),"0"),IFERROR(VLOOKUP($A146,'Season 12'!AK$4:CN$104,47,0),"0"),
IFERROR(VLOOKUP($A146,'Season 13'!AK$4:CN$104,47,0),"0"),IFERROR(VLOOKUP($A146,'Season 14'!AK$4:CN$104,47,0),"0"),IFERROR(VLOOKUP($A146,'Season 15'!AK$4:CN$104,47,0),"0"),)</f>
        <v>0</v>
      </c>
      <c r="AU146" s="403">
        <f>SUM(IFERROR(VLOOKUP($A146,'Season 3'!AK$4:CN$104,48,0),"0"),IFERROR(VLOOKUP($A146,'Season 4'!AK$4:CN$104,48,0),"0"),
IFERROR(VLOOKUP($A146,'Season 5'!AK$4:CN$104,48,0),"0"),IFERROR(VLOOKUP($A146,'Season 6'!AK$4:CN$104,48,0),"0"),
IFERROR(VLOOKUP($A146,'Season 7'!AK$4:CN$104,48,0),"0"),IFERROR(VLOOKUP($A146,'Season 8'!AK$4:CN$104,48,0),"0"),
IFERROR(VLOOKUP($A146,'Season 9'!AK$4:CN$104,48,0),"0"),IFERROR(VLOOKUP($A146,'Season 10'!AK$4:CN$104,48,0),"0"),
IFERROR(VLOOKUP($A146,'Season 11'!AK$4:CN$104,48,0),"0"),IFERROR(VLOOKUP($A146,'Season 12'!AK$4:CN$104,48,0),"0"),
IFERROR(VLOOKUP($A146,'Season 13'!AK$4:CN$104,48,0),"0"),IFERROR(VLOOKUP($A146,'Season 14'!AK$4:CN$104,48,0),"0"),IFERROR(VLOOKUP($A146,'Season 15'!AK$4:CN$104,48,0),"0"),)</f>
        <v>0</v>
      </c>
      <c r="AV146" s="398">
        <f>SUM(IFERROR(VLOOKUP($A146,'Season 3'!AK$4:CN$104,49,0),"0"),IFERROR(VLOOKUP($A146,'Season 4'!AK$4:CN$104,49,0),"0"),
IFERROR(VLOOKUP($A146,'Season 5'!AK$4:CN$104,49,0),"0"),IFERROR(VLOOKUP($A146,'Season 6'!AK$4:CN$104,49,0),"0"),
IFERROR(VLOOKUP($A146,'Season 7'!AK$4:CN$104,49,0),"0"),IFERROR(VLOOKUP($A146,'Season 8'!AK$4:CN$104,49,0),"0"),
IFERROR(VLOOKUP($A146,'Season 9'!AK$4:CN$104,49,0),"0"),IFERROR(VLOOKUP($A146,'Season 10'!AK$4:CN$104,49,0),"0"),
IFERROR(VLOOKUP($A146,'Season 11'!AK$4:CN$104,49,0),"0"),IFERROR(VLOOKUP($A146,'Season 12'!AK$4:CN$104,49,0),"0"),
IFERROR(VLOOKUP($A146,'Season 13'!AK$4:CN$104,49,0),"0"),IFERROR(VLOOKUP($A146,'Season 14'!AK$4:CN$104,49,0),"0"),IFERROR(VLOOKUP($A146,'Season 15'!AK$4:CN$104,49,0),"0"),)</f>
        <v>0</v>
      </c>
      <c r="AW146" s="518">
        <f>SUM(IFERROR(VLOOKUP($A146,'Season 3'!AK$4:CN$104,50,0),"0"),IFERROR(VLOOKUP($A146,'Season 4'!AK$4:CN$104,50,0),"0"),
IFERROR(VLOOKUP($A146,'Season 5'!AK$4:CN$104,50,0),"0"),IFERROR(VLOOKUP($A146,'Season 6'!AK$4:CN$104,50,0),"0"),
IFERROR(VLOOKUP($A146,'Season 7'!AK$4:CN$104,50,0),"0"),IFERROR(VLOOKUP($A146,'Season 8'!AK$4:CN$104,50,0),"0"),
IFERROR(VLOOKUP($A146,'Season 9'!AK$4:CN$104,50,0),"0"),IFERROR(VLOOKUP($A146,'Season 10'!AK$4:CN$104,50,0),"0"),
IFERROR(VLOOKUP($A146,'Season 11'!AK$4:CN$104,50,0),"0"),IFERROR(VLOOKUP($A146,'Season 12'!AK$4:CN$104,50,0),"0"),
IFERROR(VLOOKUP($A146,'Season 13'!AK$4:CN$104,50,0),"0"),IFERROR(VLOOKUP($A146,'Season 14'!AK$4:CN$104,50,0),"0"),IFERROR(VLOOKUP($A146,'Season 15'!AK$4:CN$104,50,0),"0"),)</f>
        <v>0</v>
      </c>
      <c r="AX146" s="21">
        <f>SUM(IFERROR(VLOOKUP($A146,'Season 3'!AK$4:CN$104,51,0),"0"),IFERROR(VLOOKUP($A146,'Season 4'!AK$4:CN$104,51,0),"0"),
IFERROR(VLOOKUP($A146,'Season 5'!AK$4:CN$104,51,0),"0"),IFERROR(VLOOKUP($A146,'Season 6'!AK$4:CN$104,51,0),"0"),
IFERROR(VLOOKUP($A146,'Season 7'!AK$4:CN$104,51,0),"0"),IFERROR(VLOOKUP($A146,'Season 8'!AK$4:CN$104,51,0),"0"),
IFERROR(VLOOKUP($A146,'Season 9'!AK$4:CN$104,51,0),"0"),IFERROR(VLOOKUP($A146,'Season 10'!AK$4:CN$104,51,0),"0"),
IFERROR(VLOOKUP($A146,'Season 11'!AK$4:CN$104,51,0),"0"),IFERROR(VLOOKUP($A146,'Season 12'!AK$4:CN$104,51,0),"0"),
IFERROR(VLOOKUP($A146,'Season 13'!AK$4:CN$104,51,0),"0"),IFERROR(VLOOKUP($A146,'Season 14'!AK$4:CN$104,51,0),"0"),IFERROR(VLOOKUP($A146,'Season 15'!AK$4:CN$104,51,0),"0"),)</f>
        <v>0</v>
      </c>
      <c r="AY146" s="402">
        <f>SUM(IFERROR(VLOOKUP($A146,'Season 3'!AK$4:CN$104,52,0),"0"),IFERROR(VLOOKUP($A146,'Season 4'!AK$4:CN$104,52,0),"0"),
IFERROR(VLOOKUP($A146,'Season 5'!AK$4:CN$104,52,0),"0"),IFERROR(VLOOKUP($A146,'Season 6'!AK$4:CN$104,52,0),"0"),
IFERROR(VLOOKUP($A146,'Season 7'!AK$4:CN$104,52,0),"0"),IFERROR(VLOOKUP($A146,'Season 8'!AK$4:CN$104,52,0),"0"),
IFERROR(VLOOKUP($A146,'Season 9'!AK$4:CN$104,52,0),"0"),IFERROR(VLOOKUP($A146,'Season 10'!AK$4:CN$104,52,0),"0"),
IFERROR(VLOOKUP($A146,'Season 11'!AK$4:CN$104,52,0),"0"),IFERROR(VLOOKUP($A146,'Season 12'!AK$4:CN$104,52,0),"0"),
IFERROR(VLOOKUP($A146,'Season 13'!AK$4:CN$104,52,0),"0"),IFERROR(VLOOKUP($A146,'Season 14'!AK$4:CN$104,52,0),"0"),IFERROR(VLOOKUP($A146,'Season 15'!AK$4:CN$104,52,0),"0"),)</f>
        <v>0</v>
      </c>
      <c r="AZ146" s="403">
        <f>SUM(IFERROR(VLOOKUP($A146,'Season 1'!AJ$4:CM$104,38,0),"0"),IFERROR(VLOOKUP($A146,'Season 2'!AK$4:CN$104,48,0),"0"),)</f>
        <v>0</v>
      </c>
      <c r="BA146" s="398">
        <f>SUM(IFERROR(VLOOKUP($A146,'Season 1'!AJ$4:CM$104,39,0),"0"),IFERROR(VLOOKUP($A146,'Season 2'!AK$4:CN$104,49,0),"0"),)</f>
        <v>0</v>
      </c>
      <c r="BB146" s="518">
        <f>SUM(IFERROR(VLOOKUP($A146,'Season 1'!AJ$4:CM$104,40,0),"0"),IFERROR(VLOOKUP($A146,'Season 2'!AK$4:CN$104,50,0),"0"),)</f>
        <v>0</v>
      </c>
      <c r="BC146" s="21">
        <f>SUM(IFERROR(VLOOKUP($A146,'Season 1'!AJ$4:CM$104,41,0),"0"),IFERROR(VLOOKUP($A146,'Season 2'!AK$4:CN$104,51,0),"0"),)</f>
        <v>0</v>
      </c>
      <c r="BD146" s="402">
        <f>SUM(IFERROR(VLOOKUP($A146,'Season 1'!AJ$4:CM$104,42,0),"0"),IFERROR(VLOOKUP($A146,'Season 2'!AK$4:CN$104,52,0),"0"),)</f>
        <v>0</v>
      </c>
      <c r="BE146" s="561">
        <f>SUM(
IFERROR(VLOOKUP($A146,'Season 1'!AJ$4:CM$104,48,0),"0"),IFERROR(VLOOKUP($A146,'Season 2'!AK$4:CN$104,53,0),"0"),
IFERROR(VLOOKUP($A146,'Season 3'!AK$4:CN$104,53,0),"0"),IFERROR(VLOOKUP($A146,'Season 4'!AK$4:CN$104,53,0),"0"),
IFERROR(VLOOKUP($A146,'Season 5'!AK$4:CN$104,53,0),"0"),IFERROR(VLOOKUP($A146,'Season 6'!AK$4:CN$104,53,0),"0"),
IFERROR(VLOOKUP($A146,'Season 7'!AK$4:CN$104,53,0),"0"),IFERROR(VLOOKUP($A146,'Season 8'!AK$4:CN$104,53,0),"0"),
IFERROR(VLOOKUP($A146,'Season 9'!AK$4:CN$104,53,0),"0"),IFERROR(VLOOKUP($A146,'Season 10'!AK$4:CN$104,53,0),"0"),
IFERROR(VLOOKUP($A146,'Season 11'!AK$4:CN$104,53,0),"0"),IFERROR(VLOOKUP($A146,'Season 12'!AK$4:CN$104,53,0),"0"),
IFERROR(VLOOKUP($A146,'Season 13'!AK$4:CN$104,53,0),"0"),IFERROR(VLOOKUP($A146,'Season 14'!AK$4:CN$104,53,0),"0"),IFERROR(VLOOKUP($A146,'Season 15'!AK$4:CN$104,53,0),"0"),)</f>
        <v>0</v>
      </c>
      <c r="BF146" s="562">
        <f>SUM(
IFERROR(VLOOKUP($A146,'Season 1'!AJ$4:CM$104,49,0),"0"),IFERROR(VLOOKUP($A146,'Season 2'!AK$4:CN$104,54,0),"0"),
IFERROR(VLOOKUP($A146,'Season 3'!AK$4:CN$104,54,0),"0"),IFERROR(VLOOKUP($A146,'Season 4'!AK$4:CN$104,54,0),"0"),
IFERROR(VLOOKUP($A146,'Season 5'!AK$4:CN$104,54,0),"0"),IFERROR(VLOOKUP($A146,'Season 6'!AK$4:CN$104,54,0),"0"),
IFERROR(VLOOKUP($A146,'Season 7'!AK$4:CN$104,54,0),"0"),IFERROR(VLOOKUP($A146,'Season 8'!AK$4:CN$104,54,0),"0"),
IFERROR(VLOOKUP($A146,'Season 9'!AK$4:CN$104,54,0),"0"),IFERROR(VLOOKUP($A146,'Season 10'!AK$4:CN$104,54,0),"0"),
IFERROR(VLOOKUP($A146,'Season 11'!AK$4:CN$104,540),"0"),IFERROR(VLOOKUP($A146,'Season 12'!AK$4:CN$104,54,0),"0"),
IFERROR(VLOOKUP($A146,'Season 13'!AK$4:CN$104,54,0),"0"),IFERROR(VLOOKUP($A146,'Season 14'!AK$4:CN$104,54,0),"0"),IFERROR(VLOOKUP($A146,'Season 15'!AK$4:CN$104,54,0),"0"),)</f>
        <v>0</v>
      </c>
      <c r="BG146" s="529" t="e">
        <f t="shared" si="5"/>
        <v>#DIV/0!</v>
      </c>
      <c r="BI146" s="553"/>
      <c r="BJ146" s="553"/>
      <c r="BK146" s="553"/>
      <c r="BL146" s="553"/>
      <c r="BM146" s="553"/>
      <c r="BN146" s="553"/>
      <c r="BO146" s="822"/>
      <c r="BP146" s="822"/>
      <c r="BQ146" s="822"/>
      <c r="BR146" s="822"/>
      <c r="BS146" s="12" t="str">
        <f>IFERROR(VLOOKUP($A146,'Season 1'!$AJ$4:$CM$104,50,0),"0")</f>
        <v>0</v>
      </c>
      <c r="BT146" s="12" t="str">
        <f>IFERROR(VLOOKUP($A146,'Season 1'!$AJ$4:$CM$104,51,0),"0")</f>
        <v>0</v>
      </c>
      <c r="BU146" s="12" t="str">
        <f>IFERROR(VLOOKUP($A146,'Season 2'!$AK$4:$CN$104,55,0),"0")</f>
        <v>0</v>
      </c>
      <c r="BV146" s="12" t="str">
        <f>IFERROR(VLOOKUP($A146,'Season 2'!$AK$4:$CN$104,56,0),"0")</f>
        <v>0</v>
      </c>
      <c r="BW146" s="12" t="str">
        <f>IFERROR(VLOOKUP($A146,'Season 3'!$AK$4:$CN$104,55,0),"0")</f>
        <v>0</v>
      </c>
      <c r="BX146" s="12" t="str">
        <f>IFERROR(VLOOKUP($A146,'Season 3'!$AK$4:$CN$104,56,0),"0")</f>
        <v>0</v>
      </c>
      <c r="BY146" s="12" t="str">
        <f>IFERROR(VLOOKUP($A146,'Season 4'!$AK$4:$CN$104,55,0),"0")</f>
        <v>0</v>
      </c>
      <c r="BZ146" s="12" t="str">
        <f>IFERROR(VLOOKUP($A146,'Season 4'!$AK$4:$CN$104,56,0),"0")</f>
        <v>0</v>
      </c>
      <c r="CA146" s="12" t="str">
        <f>IFERROR(VLOOKUP($A146,'Season 5'!$AK$4:$CN$104,55,0),"0")</f>
        <v>0</v>
      </c>
      <c r="CB146" s="12" t="str">
        <f>IFERROR(VLOOKUP($A146,'Season 5'!$AK$4:$CN$104,56,0),"0")</f>
        <v>0</v>
      </c>
      <c r="CC146" s="12" t="str">
        <f>IFERROR(VLOOKUP($A146,'Season 6'!$AK$4:$CN$104,55,0),"0")</f>
        <v>0</v>
      </c>
      <c r="CD146" s="12" t="str">
        <f>IFERROR(VLOOKUP($A146,'Season 6'!$AK$4:$CN$104,56,0),"0")</f>
        <v>0</v>
      </c>
      <c r="CE146" s="12" t="str">
        <f>IFERROR(VLOOKUP($A146,'Season 7'!$AK$4:$CN$104,55,0),"0")</f>
        <v>0</v>
      </c>
      <c r="CF146" s="12" t="str">
        <f>IFERROR(VLOOKUP($A146,'Season 7'!$AK$4:$CN$104,56,0),"0")</f>
        <v>0</v>
      </c>
      <c r="CG146" s="12" t="str">
        <f>IFERROR(VLOOKUP($A146,'Season 8'!$AK$4:$CN$104,55,0),"0")</f>
        <v>0</v>
      </c>
      <c r="CH146" s="12" t="str">
        <f>IFERROR(VLOOKUP($A146,'Season 8'!$AK$4:$CN$104,56,0),"0")</f>
        <v>0</v>
      </c>
      <c r="CI146" s="12" t="str">
        <f>IFERROR(VLOOKUP($A146,'Season 9'!$AK$4:$CN$104,55,0),"0")</f>
        <v>0</v>
      </c>
      <c r="CJ146" s="12" t="str">
        <f>IFERROR(VLOOKUP($A146,'Season 9'!$AK$4:$CN$104,56,0),"0")</f>
        <v>0</v>
      </c>
      <c r="CK146" s="12" t="str">
        <f>IFERROR(VLOOKUP($A146,'Season 10'!$AK$4:$CN$104,55,0),"0")</f>
        <v>0</v>
      </c>
      <c r="CL146" s="12" t="str">
        <f>IFERROR(VLOOKUP($A146,'Season 10'!$AK$4:$CN$104,56,0),"0")</f>
        <v>0</v>
      </c>
      <c r="CM146" s="12" t="str">
        <f>IFERROR(VLOOKUP($A146,'Season 11'!$AK$4:$CN$104,55,0),"0")</f>
        <v>0</v>
      </c>
      <c r="CN146" s="12" t="str">
        <f>IFERROR(VLOOKUP($A146,'Season 11'!$AK$4:$CN$104,56,0),"0")</f>
        <v>0</v>
      </c>
      <c r="CO146" s="12" t="str">
        <f>IFERROR(VLOOKUP($A146,'Season 12'!$AK$4:$CN$104,55,0),"0")</f>
        <v>0</v>
      </c>
      <c r="CP146" s="12" t="str">
        <f>IFERROR(VLOOKUP($A146,'Season 12'!$AK$4:$CN$104,56,0),"0")</f>
        <v>0</v>
      </c>
      <c r="CQ146" s="12" t="str">
        <f>IFERROR(VLOOKUP($A146,'Season 13'!$AK$4:$CN$104,55,0),"0")</f>
        <v>0</v>
      </c>
      <c r="CR146" s="12" t="str">
        <f>IFERROR(VLOOKUP($A146,'Season 13'!$AK$4:$CN$104,56,0),"0")</f>
        <v>0</v>
      </c>
      <c r="CS146" s="12" t="str">
        <f>IFERROR(VLOOKUP($A146,'Season 14'!$AK$4:$CN$104,55,0),"0")</f>
        <v>0</v>
      </c>
      <c r="CT146" s="12" t="str">
        <f>IFERROR(VLOOKUP($A146,'Season 14'!$AK$4:$CN$104,56,0),"0")</f>
        <v>0</v>
      </c>
      <c r="CU146" s="12" t="str">
        <f>IFERROR(VLOOKUP($A146,'Season 15'!$AK$4:$CN$104,55,0),"0")</f>
        <v>0</v>
      </c>
      <c r="CV146" s="12" t="str">
        <f>IFERROR(VLOOKUP($A146,'Season 15'!$AK$4:$CN$104,56,0),"0")</f>
        <v>0</v>
      </c>
    </row>
    <row r="147" spans="1:100" x14ac:dyDescent="0.25">
      <c r="A147" s="2" t="s">
        <v>35</v>
      </c>
      <c r="B147" s="516" t="str">
        <f>IFERROR(VLOOKUP('Data Totals'!A147,'Season 1'!AJ$4:CH$104,2,FALSE),IFERROR(VLOOKUP('Data Totals'!A147,'Season 2'!AK$4:CI$104,2,FALSE),IFERROR(VLOOKUP('Data Totals'!A147,'Season 3'!AK$4:CI$104,2,FALSE),IFERROR(VLOOKUP('Data Totals'!A147,'Season 4'!AK$4:CI$104,2,FALSE),IFERROR(VLOOKUP('Data Totals'!A147,'Season 5'!AK$4:CI$104,2,FALSE),IFERROR(VLOOKUP('Data Totals'!A147,'Season 6'!AK$4:CI$104,2,FALSE),IFERROR(VLOOKUP('Data Totals'!A147,'Season 7'!AK$4:CI$104,2,FALSE),IFERROR(VLOOKUP('Data Totals'!A147,'Season 8'!AK$4:CI$104,2,FALSE),IFERROR(VLOOKUP('Data Totals'!A147,'Season 9'!AK$4:CI$104,2,FALSE),IFERROR(VLOOKUP('Data Totals'!A147,'Season 10'!AK$4:CI$104,2,FALSE),IFERROR(VLOOKUP('Data Totals'!A147,'Season 11'!AK$4:CI$104,2,FALSE),IFERROR(VLOOKUP('Data Totals'!A147,'Season 12'!AK$4:CI$104,2,FALSE),IFERROR(VLOOKUP('Data Totals'!A147,'Season 13'!AK$4:CI$104,2,FALSE),IFERROR(VLOOKUP('Data Totals'!A147,'Season 14'!AK$4:CI$104,2,FALSE),IFERROR(VLOOKUP('Data Totals'!A147,'Season 15'!AK$4:CI$104,2,FALSE),"N/A")))))))))))))))</f>
        <v>N/A</v>
      </c>
      <c r="C147" s="517" t="str">
        <f>IFERROR(VLOOKUP('Data Totals'!A147,'Season 1'!AJ$4:CH$104,3,FALSE),IFERROR(VLOOKUP('Data Totals'!A147,'Season 2'!AK$4:CI$104,3,FALSE),IFERROR(VLOOKUP('Data Totals'!A147,'Season 3'!AK$4:CI$104,3,FALSE),IFERROR(VLOOKUP('Data Totals'!A147,'Season 4'!AK$4:CI$104,3,FALSE),IFERROR(VLOOKUP('Data Totals'!A147,'Season 5'!AK$4:CI$104,3,FALSE),IFERROR(VLOOKUP('Data Totals'!A147,'Season 6'!AK$4:CI$104,3,FALSE),IFERROR(VLOOKUP('Data Totals'!A147,'Season 7'!AK$4:CI$104,3,FALSE),IFERROR(VLOOKUP('Data Totals'!A147,'Season 8'!AK$4:CI$104,3,FALSE),IFERROR(VLOOKUP('Data Totals'!A147,'Season 9'!AK$4:CI$104,3,FALSE),IFERROR(VLOOKUP('Data Totals'!A147,'Season 10'!AK$4:CI$104,3,FALSE),IFERROR(VLOOKUP('Data Totals'!A147,'Season 11'!AK$4:CI$104,3,FALSE),IFERROR(VLOOKUP('Data Totals'!A147,'Season 12'!AK$4:CI$104,3,FALSE),IFERROR(VLOOKUP('Data Totals'!A147,'Season 13'!AK$4:CI$104,3,FALSE),IFERROR(VLOOKUP('Data Totals'!A147,'Season 14'!AK$4:CI$104,3,FALSE),IFERROR(VLOOKUP('Data Totals'!A147,'Season 15'!AK$4:CI$104,3,FALSE),"N/A")))))))))))))))</f>
        <v>N/A</v>
      </c>
      <c r="D147" s="517" t="str">
        <f>IFERROR(VLOOKUP('Data Totals'!A147,'Season 15'!AK$4:CI$104,4,FALSE),IFERROR(VLOOKUP('Data Totals'!A147,'Season 14'!AK$4:CI$104,4,FALSE),IFERROR(VLOOKUP('Data Totals'!A147,'Season 13'!AK$4:CI$104,4,FALSE),IFERROR(VLOOKUP('Data Totals'!A147,'Season 12'!AK$4:CI$104,4,FALSE),IFERROR(VLOOKUP('Data Totals'!A147,'Season 11'!AK$4:CI$104,4,FALSE),IFERROR(VLOOKUP('Data Totals'!A147,'Season 10'!AK$4:CI$104,4,FALSE),IFERROR(VLOOKUP('Data Totals'!A147,'Season 9'!AK$4:CI$104,4,FALSE),IFERROR(VLOOKUP('Data Totals'!A147,'Season 8'!AK$4:CI$104,4,FALSE),IFERROR(VLOOKUP('Data Totals'!A147,'Season 7'!AK$4:CI$104,4,FALSE),IFERROR(VLOOKUP('Data Totals'!A147,'Season 6'!AK$4:CI$104,4,FALSE),IFERROR(VLOOKUP('Data Totals'!A147,'Season 5'!AK$4:CI$104,4,FALSE),IFERROR(VLOOKUP('Data Totals'!A147,'Season 4'!AK$4:CI$104,4,FALSE),IFERROR(VLOOKUP('Data Totals'!A147,'Season 3'!AK$4:CI$104,4,FALSE),IFERROR(VLOOKUP('Data Totals'!A147,'Season 2'!AK$4:CI$104,4,FALSE),IFERROR(VLOOKUP('Data Totals'!A147,'Season 1'!AJ$4:CH$104,4,FALSE),"N/A")))))))))))))))</f>
        <v>N/A</v>
      </c>
      <c r="E147" s="517" t="e">
        <f t="shared" si="4"/>
        <v>#VALUE!</v>
      </c>
      <c r="F147" s="398">
        <f>SUM(IFERROR(VLOOKUP(A147,BI$3:BN$152,2,0),"0"),
IFERROR(VLOOKUP(A147,'Season 1'!AJ$4:CM$104,7,0),"0"),IFERROR(VLOOKUP(A147,'Season 2'!AK$4:CN$104,7,0),"0"),
IFERROR(VLOOKUP(A147,'Season 3'!AK$4:CN$104,7,0),"0"),IFERROR(VLOOKUP(A147,'Season 4'!AK$4:CN$104,7,0),"0"),
IFERROR(VLOOKUP(A147,'Season 5'!AK$4:CN$104,7,0),"0"),IFERROR(VLOOKUP(A147,'Season 6'!AK$4:CN$104,7,0),"0"),
IFERROR(VLOOKUP(A147,'Season 7'!AK$4:CN$104,7,0),"0"),IFERROR(VLOOKUP(A147,'Season 8'!AK$4:CN$104,7,0),"0"),
IFERROR(VLOOKUP(A147,'Season 9'!AK$4:CN$104,7,0),"0"),IFERROR(VLOOKUP(A147,'Season 10'!AK$4:CN$104,7,0),"0"),
IFERROR(VLOOKUP(A147,'Season 11'!AK$4:CN$104,7,0),"0"),IFERROR(VLOOKUP(A147,'Season 12'!AK$4:CN$104,7,0),"0"),
IFERROR(VLOOKUP(A147,'Season 13'!AK$4:CN$104,7,0),"0"),IFERROR(VLOOKUP(A147,'Season 14'!AK$4:CN$104,7,0),"0"),IFERROR(VLOOKUP(A147,'Season 15'!AK$4:CN$104,7,0),"0"),)</f>
        <v>0</v>
      </c>
      <c r="G147" s="398">
        <f>SUM(
IFERROR(VLOOKUP(A147,'Season 1'!AJ$4:CM$104,8,0),"0"),IFERROR(VLOOKUP(A147,'Season 2'!AK$4:CN$104,8,0),"0"),
IFERROR(VLOOKUP(A147,'Season 3'!AK$4:CN$104,8,0),"0"),IFERROR(VLOOKUP(A147,'Season 4'!AK$4:CN$104,8,0),"0"),
IFERROR(VLOOKUP(A147,'Season 5'!AK$4:CN$104,8,0),"0"),IFERROR(VLOOKUP(A147,'Season 6'!AK$4:CN$104,8,0),"0"),
IFERROR(VLOOKUP(A147,'Season 7'!AK$4:CN$104,8,0),"0"),IFERROR(VLOOKUP(A147,'Season 8'!AK$4:CN$104,8,0),"0"),
IFERROR(VLOOKUP(A147,'Season 9'!AK$4:CN$104,8,0),"0"),IFERROR(VLOOKUP(A147,'Season 10'!AK$4:CN$104,8,0),"0"),
IFERROR(VLOOKUP(A147,'Season 11'!AK$4:CN$104,8,0),"0"),IFERROR(VLOOKUP(A147,'Season 12'!AK$4:CN$104,8,0),"0"),
IFERROR(VLOOKUP(A147,'Season 13'!AK$4:CN$104,8,0),"0"),IFERROR(VLOOKUP(A147,'Season 14'!AK$4:CN$104,8,0),"0"),IFERROR(VLOOKUP(A147,'Season 15'!AK$4:CN$104,8,0),"0"),)</f>
        <v>0</v>
      </c>
      <c r="H147" s="329">
        <f>SUM(
IFERROR(VLOOKUP(A147,'Season 1'!AJ$4:CM$104,9,0),"0"),IFERROR(VLOOKUP(A147,'Season 2'!AK$4:CN$104,9,0),"0"),
IFERROR(VLOOKUP(A147,'Season 3'!AK$4:CN$104,9,0),"0"),IFERROR(VLOOKUP(A147,'Season 4'!AK$4:CN$104,9,0),"0"),
IFERROR(VLOOKUP(A147,'Season 5'!AK$4:CN$104,9,0),"0"),IFERROR(VLOOKUP(A147,'Season 6'!AK$4:CN$104,9,0),"0"),
IFERROR(VLOOKUP(A147,'Season 7'!AK$4:CN$104,9,0),"0"),IFERROR(VLOOKUP(A147,'Season 8'!AK$4:CN$104,9,0),"0"),
IFERROR(VLOOKUP(A147,'Season 9'!AK$4:CN$104,9,0),"0"),IFERROR(VLOOKUP(A147,'Season 10'!AK$4:CN$104,9,0),"0"),
IFERROR(VLOOKUP(A147,'Season 11'!AK$4:CN$104,9,0),"0"),IFERROR(VLOOKUP(A147,'Season 12'!AK$4:CN$104,9,0),"0"),
IFERROR(VLOOKUP(A147,'Season 13'!AK$4:CN$104,9,0),"0"),IFERROR(VLOOKUP(A147,'Season 14'!AK$4:CN$104,9,0),"0"),IFERROR(VLOOKUP(A147,'Season 15'!AK$4:CN$104,9,0),"0"),)</f>
        <v>0</v>
      </c>
      <c r="I147" s="518">
        <f>SUM(
IFERROR(VLOOKUP(A147,'Season 1'!AJ$4:CM$104,10,0),"0"),IFERROR(VLOOKUP(A147,'Season 2'!AK$4:CN$104,10,0),"0"),
IFERROR(VLOOKUP(A147,'Season 3'!AK$4:CN$104,10,0),"0"),IFERROR(VLOOKUP(A147,'Season 4'!AK$4:CN$104,10,0),"0"),
IFERROR(VLOOKUP(A147,'Season 5'!AK$4:CN$104,10,0),"0"),IFERROR(VLOOKUP(A147,'Season 6'!AK$4:CN$104,10,0),"0"),
IFERROR(VLOOKUP(A147,'Season 7'!AK$4:CN$104,10,0),"0"),IFERROR(VLOOKUP(A147,'Season 8'!AK$4:CN$104,10,0),"0"),
IFERROR(VLOOKUP(A147,'Season 9'!AK$4:CN$104,10,0),"0"),IFERROR(VLOOKUP(A147,'Season 10'!AK$4:CN$104,10,0),"0"),
IFERROR(VLOOKUP(A147,'Season 11'!AK$4:CN$104,10,0),"0"),IFERROR(VLOOKUP(A147,'Season 12'!AK$4:CN$104,10,0),"0"),
IFERROR(VLOOKUP(A147,'Season 13'!AK$4:CN$104,10,0),"0"),IFERROR(VLOOKUP(A147,'Season 14'!AK$4:CN$104,10,0),"0"),IFERROR(VLOOKUP(A147,'Season 15'!AK$4:CN$104,10,0),"0"),)</f>
        <v>0</v>
      </c>
      <c r="J147" s="21">
        <f>SUM(IFERROR(VLOOKUP(A147,BI$3:BN$152,3,0),"0"),
IFERROR(VLOOKUP(A147,'Season 1'!AJ$4:CM$104,11,0),"0"),IFERROR(VLOOKUP(A147,'Season 2'!AK$4:CN$104,11,0),"0"),
IFERROR(VLOOKUP(A147,'Season 3'!AK$4:CN$104,11,0),"0"),IFERROR(VLOOKUP(A147,'Season 4'!AK$4:CN$104,11,0),"0"),
IFERROR(VLOOKUP(A147,'Season 5'!AK$4:CN$104,11,0),"0"),IFERROR(VLOOKUP(A147,'Season 6'!AK$4:CN$104,11,0),"0"),
IFERROR(VLOOKUP(A147,'Season 7'!AK$4:CN$104,11,0),"0"),IFERROR(VLOOKUP(A147,'Season 8'!AK$4:CN$104,11,0),"0"),
IFERROR(VLOOKUP(A147,'Season 9'!AK$4:CN$104,11,0),"0"),IFERROR(VLOOKUP(A147,'Season 10'!AK$4:CN$104,11,0),"0"),
IFERROR(VLOOKUP(A147,'Season 11'!AK$4:CN$104,11,0),"0"),IFERROR(VLOOKUP(A147,'Season 12'!AK$4:CN$104,11,0),"0"),
IFERROR(VLOOKUP(A147,'Season 13'!AK$4:CN$104,11,0),"0"),IFERROR(VLOOKUP(A147,'Season 14'!AK$4:CN$104,11,0),"0"),IFERROR(VLOOKUP(A147,'Season 15'!AK$4:CN$104,11,0),"0"),)</f>
        <v>0</v>
      </c>
      <c r="K147" s="402">
        <f>SUM(IFERROR(VLOOKUP($A147,BI$3:BN$152,4,0),"0"),
IFERROR(VLOOKUP($A147,'Season 1'!AJ$4:CM$104,12,0),"0"),IFERROR(VLOOKUP($A147,'Season 2'!AK$4:CN$104,12,0),"0"),
IFERROR(VLOOKUP($A147,'Season 3'!AK$4:CN$104,12,0),"0"),IFERROR(VLOOKUP($A147,'Season 4'!AK$4:CN$104,12,0),"0"),
IFERROR(VLOOKUP($A147,'Season 5'!AK$4:CN$104,12,0),"0"),IFERROR(VLOOKUP($A147,'Season 6'!AK$4:CN$104,12,0),"0"),
IFERROR(VLOOKUP($A147,'Season 7'!AK$4:CN$104,12,0),"0"),IFERROR(VLOOKUP($A147,'Season 8'!AK$4:CN$104,12,0),"0"),
IFERROR(VLOOKUP($A147,'Season 9'!AK$4:CN$104,12,0),"0"),IFERROR(VLOOKUP($A147,'Season 10'!AK$4:CN$104,12,0),"0"),
IFERROR(VLOOKUP($A147,'Season 11'!AK$4:CN$104,12,0),"0"),IFERROR(VLOOKUP($A147,'Season 12'!AK$4:CN$104,12,0),"0"),
IFERROR(VLOOKUP($A147,'Season 13'!AK$4:CN$104,12,0),"0"),IFERROR(VLOOKUP($A147,'Season 14'!AK$4:CN$104,12,0),"0"),IFERROR(VLOOKUP(A147,'Season 15'!AK$4:CN$104,12,0),"0"),)</f>
        <v>0</v>
      </c>
      <c r="L147" s="403">
        <f>SUM(
IFERROR(VLOOKUP($A147,'Season 1'!AJ$4:CM$104,13,0),"0"),IFERROR(VLOOKUP($A147,'Season 2'!AK$4:CN$104,13,0),"0"),
IFERROR(VLOOKUP($A147,'Season 3'!AK$4:CN$104,13,0),"0"),IFERROR(VLOOKUP($A147,'Season 4'!AK$4:CN$104,13,0),"0"),
IFERROR(VLOOKUP($A147,'Season 5'!AK$4:CN$104,13,0),"0"),IFERROR(VLOOKUP($A147,'Season 6'!AK$4:CN$104,13,0),"0"),
IFERROR(VLOOKUP($A147,'Season 7'!AK$4:CN$104,13,0),"0"),IFERROR(VLOOKUP($A147,'Season 8'!AK$4:CN$104,13,0),"0"),
IFERROR(VLOOKUP($A147,'Season 9'!AK$4:CN$104,13,0),"0"),IFERROR(VLOOKUP($A147,'Season 10'!AK$4:CN$104,13,0),"0"),
IFERROR(VLOOKUP($A147,'Season 11'!AK$4:CN$104,13,0),"0"),IFERROR(VLOOKUP($A147,'Season 12'!AK$4:CN$104,13,0),"0"),
IFERROR(VLOOKUP($A147,'Season 13'!AK$4:CN$104,13,0),"0"),IFERROR(VLOOKUP($A147,'Season 14'!AK$4:CN$104,13,0),"0"),IFERROR(VLOOKUP(A147,'Season 15'!AK$4:CN$104,13,0),"0"),)</f>
        <v>0</v>
      </c>
      <c r="M147" s="398">
        <f>SUM(
IFERROR(VLOOKUP($A147,'Season 1'!AJ$4:CM$104,14,0),"0"),IFERROR(VLOOKUP($A147,'Season 2'!AK$4:CN$104,14,0),"0"),
IFERROR(VLOOKUP($A147,'Season 3'!AK$4:CN$104,14,0),"0"),IFERROR(VLOOKUP($A147,'Season 4'!AK$4:CN$104,14,0),"0"),
IFERROR(VLOOKUP($A147,'Season 5'!AK$4:CN$104,14,0),"0"),IFERROR(VLOOKUP($A147,'Season 6'!AK$4:CN$104,14,0),"0"),
IFERROR(VLOOKUP($A147,'Season 7'!AK$4:CN$104,14,0),"0"),IFERROR(VLOOKUP($A147,'Season 8'!AK$4:CN$104,14,0),"0"),
IFERROR(VLOOKUP($A147,'Season 9'!AK$4:CN$104,14,0),"0"),IFERROR(VLOOKUP($A147,'Season 10'!AK$4:CN$104,14,0),"0"),
IFERROR(VLOOKUP($A147,'Season 11'!AK$4:CN$104,14,0),"0"),IFERROR(VLOOKUP($A147,'Season 12'!AK$4:CN$104,14,0),"0"),
IFERROR(VLOOKUP($A147,'Season 13'!AK$4:CN$104,14,0),"0"),IFERROR(VLOOKUP($A147,'Season 14'!AK$4:CN$104,14,0),"0"),IFERROR(VLOOKUP(A147,'Season 15'!AK$4:CN$104,14,0),"0"),)</f>
        <v>0</v>
      </c>
      <c r="N147" s="518">
        <f>SUM(
IFERROR(VLOOKUP($A147,'Season 1'!AJ$4:CM$104,15,0),"0"),IFERROR(VLOOKUP($A147,'Season 2'!AK$4:CN$104,15,0),"0"),
IFERROR(VLOOKUP($A147,'Season 3'!AK$4:CN$104,15,0),"0"),IFERROR(VLOOKUP($A147,'Season 4'!AK$4:CN$104,15,0),"0"),
IFERROR(VLOOKUP($A147,'Season 5'!AK$4:CN$104,15,0),"0"),IFERROR(VLOOKUP($A147,'Season 6'!AK$4:CN$104,15,0),"0"),
IFERROR(VLOOKUP($A147,'Season 7'!AK$4:CN$104,15,0),"0"),IFERROR(VLOOKUP($A147,'Season 8'!AK$4:CN$104,15,0),"0"),
IFERROR(VLOOKUP($A147,'Season 9'!AK$4:CN$104,15,0),"0"),IFERROR(VLOOKUP($A147,'Season 10'!AK$4:CN$104,15,0),"0"),
IFERROR(VLOOKUP($A147,'Season 11'!AK$4:CN$104,15,0),"0"),IFERROR(VLOOKUP($A147,'Season 12'!AK$4:CN$104,15,0),"0"),
IFERROR(VLOOKUP($A147,'Season 13'!AK$4:CN$104,15,0),"0"),IFERROR(VLOOKUP($A147,'Season 14'!AK$4:CN$104,15,0),"0"),IFERROR(VLOOKUP(A147,'Season 15'!AK$4:CN$104,15,0),"0"),)</f>
        <v>0</v>
      </c>
      <c r="O147" s="21">
        <f>SUM(
IFERROR(VLOOKUP($A147,'Season 1'!AJ$4:CM$104,16,0),"0"),IFERROR(VLOOKUP($A147,'Season 2'!AK$4:CN$104,16,0),"0"),
IFERROR(VLOOKUP($A147,'Season 3'!AK$4:CN$104,16,0),"0"),IFERROR(VLOOKUP($A147,'Season 4'!AK$4:CN$104,16,0),"0"),
IFERROR(VLOOKUP($A147,'Season 5'!AK$4:CN$104,16,0),"0"),IFERROR(VLOOKUP($A147,'Season 6'!AK$4:CN$104,16,0),"0"),
IFERROR(VLOOKUP($A147,'Season 7'!AK$4:CN$104,16,0),"0"),IFERROR(VLOOKUP($A147,'Season 8'!AK$4:CN$104,16,0),"0"),
IFERROR(VLOOKUP($A147,'Season 9'!AK$4:CN$104,16,0),"0"),IFERROR(VLOOKUP($A147,'Season 10'!AK$4:CN$104,16,0),"0"),
IFERROR(VLOOKUP($A147,'Season 11'!AK$4:CN$104,16,0),"0"),IFERROR(VLOOKUP($A147,'Season 12'!AK$4:CN$104,16,0),"0"),
IFERROR(VLOOKUP($A147,'Season 13'!AK$4:CN$104,16,0),"0"),IFERROR(VLOOKUP($A147,'Season 14'!AK$4:CN$104,16,0),"0"),IFERROR(VLOOKUP(A147,'Season 15'!AK$4:CN$104,16,0),"0"),)</f>
        <v>0</v>
      </c>
      <c r="P147" s="402">
        <f>SUM(
IFERROR(VLOOKUP($A147,'Season 1'!AJ$4:CM$104,17,0),"0"),IFERROR(VLOOKUP($A147,'Season 2'!AK$4:CN$104,17,0),"0"),
IFERROR(VLOOKUP($A147,'Season 3'!AK$4:CN$104,17,0),"0"),IFERROR(VLOOKUP($A147,'Season 4'!AK$4:CN$104,17,0),"0"),
IFERROR(VLOOKUP($A147,'Season 5'!AK$4:CN$104,17,0),"0"),IFERROR(VLOOKUP($A147,'Season 6'!AK$4:CN$104,17,0),"0"),
IFERROR(VLOOKUP($A147,'Season 7'!AK$4:CN$104,17,0),"0"),IFERROR(VLOOKUP($A147,'Season 8'!AK$4:CN$104,17,0),"0"),
IFERROR(VLOOKUP($A147,'Season 9'!AK$4:CN$104,17,0),"0"),IFERROR(VLOOKUP($A147,'Season 10'!AK$4:CN$104,17,0),"0"),
IFERROR(VLOOKUP($A147,'Season 11'!AK$4:CN$104,17,0),"0"),IFERROR(VLOOKUP($A147,'Season 12'!AK$4:CN$104,17,0),"0"),
IFERROR(VLOOKUP($A147,'Season 13'!AK$4:CN$104,17,0),"0"),IFERROR(VLOOKUP($A147,'Season 14'!AK$4:CN$104,17,0),"0"),IFERROR(VLOOKUP(A147,'Season 15'!AK$4:CN$104,17,0),"0"),)</f>
        <v>0</v>
      </c>
      <c r="Q147" s="403">
        <f>SUM(
IFERROR(VLOOKUP($A147,'Season 1'!AJ$4:CM$104,18,0),"0"),IFERROR(VLOOKUP($A147,'Season 2'!AK$4:CN$104,18,0),"0"),
IFERROR(VLOOKUP($A147,'Season 3'!AK$4:CN$104,18,0),"0"),IFERROR(VLOOKUP($A147,'Season 4'!AK$4:CN$104,18,0),"0"),
IFERROR(VLOOKUP($A147,'Season 5'!AK$4:CN$104,18,0),"0"),IFERROR(VLOOKUP($A147,'Season 6'!AK$4:CN$104,18,0),"0"),
IFERROR(VLOOKUP($A147,'Season 7'!AK$4:CN$104,18,0),"0"),IFERROR(VLOOKUP($A147,'Season 8'!AK$4:CN$104,18,0),"0"),
IFERROR(VLOOKUP($A147,'Season 9'!AK$4:CN$104,18,0),"0"),IFERROR(VLOOKUP($A147,'Season 10'!AK$4:CN$104,18,0),"0"),
IFERROR(VLOOKUP($A147,'Season 11'!AK$4:CN$104,18,0),"0"),IFERROR(VLOOKUP($A147,'Season 12'!AK$4:CN$104,18,0),"0"),
IFERROR(VLOOKUP($A147,'Season 13'!AK$4:CN$104,18,0),"0"),IFERROR(VLOOKUP($A147,'Season 14'!AK$4:CN$104,18,0),"0"),IFERROR(VLOOKUP(A147,'Season 15'!AK$4:CN$104,18,0),"0"),)</f>
        <v>0</v>
      </c>
      <c r="R147" s="398">
        <f>SUM(
IFERROR(VLOOKUP($A147,'Season 1'!AJ$4:CM$104,19,0),"0"),IFERROR(VLOOKUP($A147,'Season 2'!AK$4:CN$104,19,0),"0"),
IFERROR(VLOOKUP($A147,'Season 3'!AK$4:CN$104,19,0),"0"),IFERROR(VLOOKUP($A147,'Season 4'!AK$4:CN$104,19,0),"0"),
IFERROR(VLOOKUP($A147,'Season 5'!AK$4:CN$104,19,0),"0"),IFERROR(VLOOKUP($A147,'Season 6'!AK$4:CN$104,19,0),"0"),
IFERROR(VLOOKUP($A147,'Season 7'!AK$4:CN$104,19,0),"0"),IFERROR(VLOOKUP($A147,'Season 8'!AK$4:CN$104,19,0),"0"),
IFERROR(VLOOKUP($A147,'Season 9'!AK$4:CN$104,19,0),"0"),IFERROR(VLOOKUP($A147,'Season 10'!AK$4:CN$104,19,0),"0"),
IFERROR(VLOOKUP($A147,'Season 11'!AK$4:CN$104,19,0),"0"),IFERROR(VLOOKUP($A147,'Season 12'!AK$4:CN$104,19,0),"0"),
IFERROR(VLOOKUP($A147,'Season 13'!AK$4:CN$104,19,0),"0"),IFERROR(VLOOKUP($A147,'Season 14'!AK$4:CN$104,19,0),"0"),IFERROR(VLOOKUP(A147,'Season 15'!AK$4:CN$104,19,0),"0"),)</f>
        <v>0</v>
      </c>
      <c r="S147" s="518">
        <f>SUM(
IFERROR(VLOOKUP($A147,'Season 1'!AJ$4:CM$104,20,0),"0"),IFERROR(VLOOKUP($A147,'Season 2'!AK$4:CN$104,20,0),"0"),
IFERROR(VLOOKUP($A147,'Season 3'!AK$4:CN$104,20,0),"0"),IFERROR(VLOOKUP($A147,'Season 4'!AK$4:CN$104,20,0),"0"),
IFERROR(VLOOKUP($A147,'Season 5'!AK$4:CN$104,20,0),"0"),IFERROR(VLOOKUP($A147,'Season 6'!AK$4:CN$104,20,0),"0"),
IFERROR(VLOOKUP($A147,'Season 7'!AK$4:CN$104,20,0),"0"),IFERROR(VLOOKUP($A147,'Season 8'!AK$4:CN$104,20,0),"0"),
IFERROR(VLOOKUP($A147,'Season 9'!AK$4:CN$104,20,0),"0"),IFERROR(VLOOKUP($A147,'Season 10'!AK$4:CN$104,20,0),"0"),
IFERROR(VLOOKUP($A147,'Season 11'!AK$4:CN$104,20,0),"0"),IFERROR(VLOOKUP($A147,'Season 12'!AK$4:CN$104,20,0),"0"),
IFERROR(VLOOKUP($A147,'Season 13'!AK$4:CN$104,20,0),"0"),IFERROR(VLOOKUP($A147,'Season 14'!AK$4:CN$104,20,0),"0"),IFERROR(VLOOKUP(A147,'Season 15'!AK$4:CN$104,20,0),"0"),)</f>
        <v>0</v>
      </c>
      <c r="T147" s="21">
        <f>SUM(
IFERROR(VLOOKUP($A147,'Season 1'!AJ$4:CM$104,21,0),"0"),IFERROR(VLOOKUP($A147,'Season 2'!AK$4:CN$104,21,0),"0"),
IFERROR(VLOOKUP($A147,'Season 3'!AK$4:CN$104,21,0),"0"),IFERROR(VLOOKUP($A147,'Season 4'!AK$4:CN$104,21,0),"0"),
IFERROR(VLOOKUP($A147,'Season 5'!AK$4:CN$104,21,0),"0"),IFERROR(VLOOKUP($A147,'Season 6'!AK$4:CN$104,21,0),"0"),
IFERROR(VLOOKUP($A147,'Season 7'!AK$4:CN$104,21,0),"0"),IFERROR(VLOOKUP($A147,'Season 8'!AK$4:CN$104,21,0),"0"),
IFERROR(VLOOKUP($A147,'Season 9'!AK$4:CN$104,21,0),"0"),IFERROR(VLOOKUP($A147,'Season 10'!AK$4:CN$104,21,0),"0"),
IFERROR(VLOOKUP($A147,'Season 11'!AK$4:CN$104,21,0),"0"),IFERROR(VLOOKUP($A147,'Season 12'!AK$4:CN$104,21,0),"0"),
IFERROR(VLOOKUP($A147,'Season 13'!AK$4:CN$104,21,0),"0"),IFERROR(VLOOKUP($A147,'Season 14'!AK$4:CN$104,21,0),"0"),IFERROR(VLOOKUP(A147,'Season 15'!AK$4:CN$104,21,0),"0"),)</f>
        <v>0</v>
      </c>
      <c r="U147" s="402">
        <f>SUM(
IFERROR(VLOOKUP($A147,'Season 1'!AJ$4:CM$104,22,0),"0"),IFERROR(VLOOKUP($A147,'Season 2'!AK$4:CN$104,22,0),"0"),
IFERROR(VLOOKUP($A147,'Season 3'!AK$4:CN$104,22,0),"0"),IFERROR(VLOOKUP($A147,'Season 4'!AK$4:CN$104,22,0),"0"),
IFERROR(VLOOKUP($A147,'Season 5'!AK$4:CN$104,22,0),"0"),IFERROR(VLOOKUP($A147,'Season 6'!AK$4:CN$104,22,0),"0"),
IFERROR(VLOOKUP($A147,'Season 7'!AK$4:CN$104,22,0),"0"),IFERROR(VLOOKUP($A147,'Season 8'!AK$4:CN$104,22,0),"0"),
IFERROR(VLOOKUP($A147,'Season 9'!AK$4:CN$104,22,0),"0"),IFERROR(VLOOKUP($A147,'Season 10'!AK$4:CN$104,22,0),"0"),
IFERROR(VLOOKUP($A147,'Season 11'!AK$4:CN$104,22,0),"0"),IFERROR(VLOOKUP($A147,'Season 12'!AK$4:CN$104,22,0),"0"),
IFERROR(VLOOKUP($A147,'Season 13'!AK$4:CN$104,22,0),"0"),IFERROR(VLOOKUP($A147,'Season 14'!AK$4:CN$104,22,0),"0"),IFERROR(VLOOKUP(A147,'Season 15'!AK$4:CN$104,22,0),"0"),)</f>
        <v>0</v>
      </c>
      <c r="V147" s="403">
        <f>SUM(
IFERROR(VLOOKUP($A147,'Season 1'!AJ$4:CM$104,23,0),"0"),IFERROR(VLOOKUP($A147,'Season 2'!AK$4:CN$104,23,0),"0"),
IFERROR(VLOOKUP($A147,'Season 3'!AK$4:CN$104,23,0),"0"),IFERROR(VLOOKUP($A147,'Season 4'!AK$4:CN$104,23,0),"0"),
IFERROR(VLOOKUP($A147,'Season 5'!AK$4:CN$104,23,0),"0"),IFERROR(VLOOKUP($A147,'Season 6'!AK$4:CN$104,23,0),"0"),
IFERROR(VLOOKUP($A147,'Season 7'!AK$4:CN$104,23,0),"0"),IFERROR(VLOOKUP($A147,'Season 8'!AK$4:CN$104,23,0),"0"),
IFERROR(VLOOKUP($A147,'Season 9'!AK$4:CN$104,23,0),"0"),IFERROR(VLOOKUP($A147,'Season 10'!AK$4:CN$104,23,0),"0"),
IFERROR(VLOOKUP($A147,'Season 11'!AK$4:CN$104,23,0),"0"),IFERROR(VLOOKUP($A147,'Season 12'!AK$4:CN$104,23,0),"0"),
IFERROR(VLOOKUP($A147,'Season 13'!AK$4:CN$104,23,0),"0"),IFERROR(VLOOKUP($A147,'Season 14'!AK$4:CN$104,23,0),"0"),IFERROR(VLOOKUP($A147,'Season 15'!AK$4:CN$104,23,0),"0"),)</f>
        <v>0</v>
      </c>
      <c r="W147" s="398">
        <f>SUM(
IFERROR(VLOOKUP($A147,'Season 1'!AJ$4:CM$104,24,0),"0"),IFERROR(VLOOKUP($A147,'Season 2'!AK$4:CN$104,24,0),"0"),
IFERROR(VLOOKUP($A147,'Season 3'!AK$4:CN$104,24,0),"0"),IFERROR(VLOOKUP($A147,'Season 4'!AK$4:CN$104,24,0),"0"),
IFERROR(VLOOKUP($A147,'Season 5'!AK$4:CN$104,24,0),"0"),IFERROR(VLOOKUP($A147,'Season 6'!AK$4:CN$104,24,0),"0"),
IFERROR(VLOOKUP($A147,'Season 7'!AK$4:CN$104,24,0),"0"),IFERROR(VLOOKUP($A147,'Season 8'!AK$4:CN$104,24,0),"0"),
IFERROR(VLOOKUP($A147,'Season 9'!AK$4:CN$104,24,0),"0"),IFERROR(VLOOKUP($A147,'Season 10'!AK$4:CN$104,24,0),"0"),
IFERROR(VLOOKUP($A147,'Season 11'!AK$4:CN$104,24,0),"0"),IFERROR(VLOOKUP($A147,'Season 12'!AK$4:CN$104,24,0),"0"),
IFERROR(VLOOKUP($A147,'Season 13'!AK$4:CN$104,24,0),"0"),IFERROR(VLOOKUP($A147,'Season 14'!AK$4:CN$104,24,0),"0"),IFERROR(VLOOKUP($A147,'Season 15'!AK$4:CN$104,24,0),"0"),)</f>
        <v>0</v>
      </c>
      <c r="X147" s="518">
        <f>SUM(
IFERROR(VLOOKUP($A147,'Season 1'!AJ$4:CM$104,25,0),"0"),IFERROR(VLOOKUP($A147,'Season 2'!AK$4:CN$104,25,0),"0"),
IFERROR(VLOOKUP($A147,'Season 3'!AK$4:CN$104,25,0),"0"),IFERROR(VLOOKUP($A147,'Season 4'!AK$4:CN$104,25,0),"0"),
IFERROR(VLOOKUP($A147,'Season 5'!AK$4:CN$104,25,0),"0"),IFERROR(VLOOKUP($A147,'Season 6'!AK$4:CN$104,25,0),"0"),
IFERROR(VLOOKUP($A147,'Season 7'!AK$4:CN$104,25,0),"0"),IFERROR(VLOOKUP($A147,'Season 8'!AK$4:CN$104,25,0),"0"),
IFERROR(VLOOKUP($A147,'Season 9'!AK$4:CN$104,25,0),"0"),IFERROR(VLOOKUP($A147,'Season 10'!AK$4:CN$104,25,0),"0"),
IFERROR(VLOOKUP($A147,'Season 11'!AK$4:CN$104,25,0),"0"),IFERROR(VLOOKUP($A147,'Season 12'!AK$4:CN$104,25,0),"0"),
IFERROR(VLOOKUP($A147,'Season 13'!AK$4:CN$104,25,0),"0"),IFERROR(VLOOKUP($A147,'Season 14'!AK$4:CN$104,25,0),"0"),IFERROR(VLOOKUP($A147,'Season 15'!AK$4:CN$104,25,0),"0"),)</f>
        <v>0</v>
      </c>
      <c r="Y147" s="21">
        <f>SUM(
IFERROR(VLOOKUP($A147,'Season 1'!AJ$4:CM$104,26,0),"0"),IFERROR(VLOOKUP($A147,'Season 2'!AK$4:CN$104,26,0),"0"),
IFERROR(VLOOKUP($A147,'Season 3'!AK$4:CN$104,26,0),"0"),IFERROR(VLOOKUP($A147,'Season 4'!AK$4:CN$104,26,0),"0"),
IFERROR(VLOOKUP($A147,'Season 5'!AK$4:CN$104,26,0),"0"),IFERROR(VLOOKUP($A147,'Season 6'!AK$4:CN$104,26,0),"0"),
IFERROR(VLOOKUP($A147,'Season 7'!AK$4:CN$104,26,0),"0"),IFERROR(VLOOKUP($A147,'Season 8'!AK$4:CN$104,26,0),"0"),
IFERROR(VLOOKUP($A147,'Season 9'!AK$4:CN$104,26,0),"0"),IFERROR(VLOOKUP($A147,'Season 10'!AK$4:CN$104,26,0),"0"),
IFERROR(VLOOKUP($A147,'Season 11'!AK$4:CN$104,26,0),"0"),IFERROR(VLOOKUP($A147,'Season 12'!AK$4:CN$104,26,0),"0"),
IFERROR(VLOOKUP($A147,'Season 13'!AK$4:CN$104,26,0),"0"),IFERROR(VLOOKUP($A147,'Season 14'!AK$4:CN$104,26,0),"0"),IFERROR(VLOOKUP($A147,'Season 15'!AK$4:CN$104,26,0),"0"),)</f>
        <v>0</v>
      </c>
      <c r="Z147" s="402">
        <f>SUM(
IFERROR(VLOOKUP($A147,'Season 1'!AJ$4:CM$104,27,0),"0"),IFERROR(VLOOKUP($A147,'Season 2'!AK$4:CN$104,27,0),"0"),
IFERROR(VLOOKUP($A147,'Season 3'!AK$4:CN$104,27,0),"0"),IFERROR(VLOOKUP($A147,'Season 4'!AK$4:CN$104,27,0),"0"),
IFERROR(VLOOKUP($A147,'Season 5'!AK$4:CN$104,27,0),"0"),IFERROR(VLOOKUP($A147,'Season 6'!AK$4:CN$104,27,0),"0"),
IFERROR(VLOOKUP($A147,'Season 7'!AK$4:CN$104,27,0),"0"),IFERROR(VLOOKUP($A147,'Season 8'!AK$4:CN$104,27,0),"0"),
IFERROR(VLOOKUP($A147,'Season 9'!AK$4:CN$104,27,0),"0"),IFERROR(VLOOKUP($A147,'Season 10'!AK$4:CN$104,27,0),"0"),
IFERROR(VLOOKUP($A147,'Season 11'!AK$4:CN$104,27,0),"0"),IFERROR(VLOOKUP($A147,'Season 12'!AK$4:CN$104,27,0),"0"),
IFERROR(VLOOKUP($A147,'Season 13'!AK$4:CN$104,27,0),"0"),IFERROR(VLOOKUP($A147,'Season 14'!AK$4:CN$104,27,0),"0"),IFERROR(VLOOKUP($A147,'Season 15'!AK$4:CN$104,27,0),"0"),)</f>
        <v>0</v>
      </c>
      <c r="AA147" s="403">
        <f>SUM(
IFERROR(VLOOKUP($A147,'Season 1'!AJ$4:CM$104,28,0),"0"),IFERROR(VLOOKUP($A147,'Season 2'!AK$4:CN$104,28,0),"0"),
IFERROR(VLOOKUP($A147,'Season 3'!AK$4:CN$104,28,0),"0"),IFERROR(VLOOKUP($A147,'Season 4'!AK$4:CN$104,28,0),"0"),
IFERROR(VLOOKUP($A147,'Season 5'!AK$4:CN$104,28,0),"0"),IFERROR(VLOOKUP($A147,'Season 6'!AK$4:CN$104,28,0),"0"),
IFERROR(VLOOKUP($A147,'Season 7'!AK$4:CN$104,28,0),"0"),IFERROR(VLOOKUP($A147,'Season 8'!AK$4:CN$104,28,0),"0"),
IFERROR(VLOOKUP($A147,'Season 9'!AK$4:CN$104,28,0),"0"),IFERROR(VLOOKUP($A147,'Season 10'!AK$4:CN$104,28,0),"0"),
IFERROR(VLOOKUP($A147,'Season 11'!AK$4:CN$104,28,0),"0"),IFERROR(VLOOKUP($A147,'Season 12'!AK$4:CN$104,28,0),"0"),
IFERROR(VLOOKUP($A147,'Season 13'!AK$4:CN$104,28,0),"0"),IFERROR(VLOOKUP($A147,'Season 14'!AK$4:CN$104,28,0),"0"),IFERROR(VLOOKUP($A147,'Season 15'!AK$4:CN$104,28,0),"0"),)</f>
        <v>0</v>
      </c>
      <c r="AB147" s="398">
        <f>SUM(
IFERROR(VLOOKUP($A147,'Season 1'!AJ$4:CM$104,29,0),"0"),IFERROR(VLOOKUP($A147,'Season 2'!AK$4:CN$104,29,0),"0"),
IFERROR(VLOOKUP($A147,'Season 3'!AK$4:CN$104,29,0),"0"),IFERROR(VLOOKUP($A147,'Season 4'!AK$4:CN$104,29,0),"0"),
IFERROR(VLOOKUP($A147,'Season 5'!AK$4:CN$104,29,0),"0"),IFERROR(VLOOKUP($A147,'Season 6'!AK$4:CN$104,29,0),"0"),
IFERROR(VLOOKUP($A147,'Season 7'!AK$4:CN$104,29,0),"0"),IFERROR(VLOOKUP($A147,'Season 8'!AK$4:CN$104,29,0),"0"),
IFERROR(VLOOKUP($A147,'Season 9'!AK$4:CN$104,29,0),"0"),IFERROR(VLOOKUP($A147,'Season 10'!AK$4:CN$104,29,0),"0"),
IFERROR(VLOOKUP($A147,'Season 11'!AK$4:CN$104,29,0),"0"),IFERROR(VLOOKUP($A147,'Season 12'!AK$4:CN$104,29,0),"0"),
IFERROR(VLOOKUP($A147,'Season 13'!AK$4:CN$104,29,0),"0"),IFERROR(VLOOKUP($A147,'Season 14'!AK$4:CN$104,29,0),"0"),IFERROR(VLOOKUP($A147,'Season 15'!AK$4:CN$104,29,0),"0"),)</f>
        <v>0</v>
      </c>
      <c r="AC147" s="518">
        <f>SUM(
IFERROR(VLOOKUP($A147,'Season 1'!AJ$4:CM$104,30,0),"0"),IFERROR(VLOOKUP($A147,'Season 2'!AK$4:CN$104,30,0),"0"),
IFERROR(VLOOKUP($A147,'Season 3'!AK$4:CN$104,30,0),"0"),IFERROR(VLOOKUP($A147,'Season 4'!AK$4:CN$104,30,0),"0"),
IFERROR(VLOOKUP($A147,'Season 5'!AK$4:CN$104,30,0),"0"),IFERROR(VLOOKUP($A147,'Season 6'!AK$4:CN$104,30,0),"0"),
IFERROR(VLOOKUP($A147,'Season 7'!AK$4:CN$104,30,0),"0"),IFERROR(VLOOKUP($A147,'Season 8'!AK$4:CN$104,30,0),"0"),
IFERROR(VLOOKUP($A147,'Season 9'!AK$4:CN$104,30,0),"0"),IFERROR(VLOOKUP($A147,'Season 10'!AK$4:CN$104,30,0),"0"),
IFERROR(VLOOKUP($A147,'Season 11'!AK$4:CN$104,30,0),"0"),IFERROR(VLOOKUP($A147,'Season 12'!AK$4:CN$104,30,0),"0"),
IFERROR(VLOOKUP($A147,'Season 13'!AK$4:CN$104,30,0),"0"),IFERROR(VLOOKUP($A147,'Season 14'!AK$4:CN$104,30,0),"0"),IFERROR(VLOOKUP($A147,'Season 15'!AK$4:CN$104,30,0),"0"),)</f>
        <v>0</v>
      </c>
      <c r="AD147" s="21">
        <f>SUM(
IFERROR(VLOOKUP($A147,'Season 1'!AJ$4:CM$104,31,0),"0"),IFERROR(VLOOKUP($A147,'Season 2'!AK$4:CN$104,31,0),"0"),
IFERROR(VLOOKUP($A147,'Season 3'!AK$4:CN$104,31,0),"0"),IFERROR(VLOOKUP($A147,'Season 4'!AK$4:CN$104,31,0),"0"),
IFERROR(VLOOKUP($A147,'Season 5'!AK$4:CN$104,31,0),"0"),IFERROR(VLOOKUP($A147,'Season 6'!AK$4:CN$104,31,0),"0"),
IFERROR(VLOOKUP($A147,'Season 7'!AK$4:CN$104,31,0),"0"),IFERROR(VLOOKUP($A147,'Season 8'!AK$4:CN$104,31,0),"0"),
IFERROR(VLOOKUP($A147,'Season 9'!AK$4:CN$104,31,0),"0"),IFERROR(VLOOKUP($A147,'Season 10'!AK$4:CN$104,31,0),"0"),
IFERROR(VLOOKUP($A147,'Season 11'!AK$4:CN$104,31,0),"0"),IFERROR(VLOOKUP($A147,'Season 12'!AK$4:CN$104,31,0),"0"),
IFERROR(VLOOKUP($A147,'Season 13'!AK$4:CN$104,31,0),"0"),IFERROR(VLOOKUP($A147,'Season 14'!AK$4:CN$104,31,0),"0"),IFERROR(VLOOKUP($A147,'Season 15'!AK$4:CN$104,31,0),"0"),)</f>
        <v>0</v>
      </c>
      <c r="AE147" s="402">
        <f>SUM(
IFERROR(VLOOKUP($A147,'Season 1'!AJ$4:CM$104,32,0),"0"),IFERROR(VLOOKUP($A147,'Season 2'!AK$4:CN$104,32,0),"0"),
IFERROR(VLOOKUP($A147,'Season 3'!AK$4:CN$104,32,0),"0"),IFERROR(VLOOKUP($A147,'Season 4'!AK$4:CN$104,32,0),"0"),
IFERROR(VLOOKUP($A147,'Season 5'!AK$4:CN$104,32,0),"0"),IFERROR(VLOOKUP($A147,'Season 6'!AK$4:CN$104,32,0),"0"),
IFERROR(VLOOKUP($A147,'Season 7'!AK$4:CN$104,32,0),"0"),IFERROR(VLOOKUP($A147,'Season 8'!AK$4:CN$104,32,0),"0"),
IFERROR(VLOOKUP($A147,'Season 9'!AK$4:CN$104,32,0),"0"),IFERROR(VLOOKUP($A147,'Season 10'!AK$4:CN$104,32,0),"0"),
IFERROR(VLOOKUP($A147,'Season 11'!AK$4:CN$104,32,0),"0"),IFERROR(VLOOKUP($A147,'Season 12'!AK$4:CN$104,32,0),"0"),
IFERROR(VLOOKUP($A147,'Season 13'!AK$4:CN$104,32,0),"0"),IFERROR(VLOOKUP($A147,'Season 14'!AK$4:CN$104,32,0),"0"),IFERROR(VLOOKUP($A147,'Season 15'!AK$4:CN$104,32,0),"0"),)</f>
        <v>0</v>
      </c>
      <c r="AF147" s="403">
        <f>SUM(IFERROR(VLOOKUP($A147,'Season 2'!AK$4:CN$104,33,0),"0"),
IFERROR(VLOOKUP($A147,'Season 3'!AK$4:CN$104,33,0),"0"),IFERROR(VLOOKUP($A147,'Season 4'!AK$4:CN$104,33,0),"0"),
IFERROR(VLOOKUP($A147,'Season 5'!AK$4:CN$104,33,0),"0"),IFERROR(VLOOKUP($A147,'Season 6'!AK$4:CN$104,33,0),"0"),
IFERROR(VLOOKUP($A147,'Season 7'!AK$4:CN$104,33,0),"0"),IFERROR(VLOOKUP($A147,'Season 8'!AK$4:CN$104,33,0),"0"),
IFERROR(VLOOKUP($A147,'Season 9'!AK$4:CN$104,33,0),"0"),IFERROR(VLOOKUP($A147,'Season 10'!AK$4:CN$104,33,0),"0"),
IFERROR(VLOOKUP($A147,'Season 11'!AK$4:CN$104,33,0),"0"),IFERROR(VLOOKUP($A147,'Season 12'!AK$4:CN$104,33,0),"0"),
IFERROR(VLOOKUP($A147,'Season 13'!AK$4:CN$104,33,0),"0"),IFERROR(VLOOKUP($A147,'Season 14'!AK$4:CN$104,33,0),"0"),IFERROR(VLOOKUP($A147,'Season 15'!AK$4:CN$104,33,0),"0"),)</f>
        <v>0</v>
      </c>
      <c r="AG147" s="398">
        <f>SUM(IFERROR(VLOOKUP($A147,'Season 2'!AK$4:CN$104,34,0),"0"),
IFERROR(VLOOKUP($A147,'Season 3'!AK$4:CN$104,34,0),"0"),IFERROR(VLOOKUP($A147,'Season 4'!AK$4:CN$104,34,0),"0"),
IFERROR(VLOOKUP($A147,'Season 5'!AK$4:CN$104,34,0),"0"),IFERROR(VLOOKUP($A147,'Season 6'!AK$4:CN$104,34,0),"0"),
IFERROR(VLOOKUP($A147,'Season 7'!AK$4:CN$104,34,0),"0"),IFERROR(VLOOKUP($A147,'Season 8'!AK$4:CN$104,34,0),"0"),
IFERROR(VLOOKUP($A147,'Season 9'!AK$4:CN$104,34,0),"0"),IFERROR(VLOOKUP($A147,'Season 10'!AK$4:CN$104,34,0),"0"),
IFERROR(VLOOKUP($A147,'Season 11'!AK$4:CN$104,34,0),"0"),IFERROR(VLOOKUP($A147,'Season 12'!AK$4:CN$104,34,0),"0"),
IFERROR(VLOOKUP($A147,'Season 13'!AK$4:CN$104,34,0),"0"),IFERROR(VLOOKUP($A147,'Season 14'!AK$4:CN$104,34,0),"0"),IFERROR(VLOOKUP($A147,'Season 15'!AK$4:CN$104,34,0),"0"),)</f>
        <v>0</v>
      </c>
      <c r="AH147" s="518">
        <f>SUM(IFERROR(VLOOKUP($A147,'Season 2'!AK$4:CN$104,35,0),"0"),
IFERROR(VLOOKUP($A147,'Season 3'!AK$4:CN$104,35,0),"0"),IFERROR(VLOOKUP($A147,'Season 4'!AK$4:CN$104,35,0),"0"),
IFERROR(VLOOKUP($A147,'Season 5'!AK$4:CN$104,35,0),"0"),IFERROR(VLOOKUP($A147,'Season 6'!AK$4:CN$104,35,0),"0"),
IFERROR(VLOOKUP($A147,'Season 7'!AK$4:CN$104,35,0),"0"),IFERROR(VLOOKUP($A147,'Season 8'!AK$4:CN$104,35,0),"0"),
IFERROR(VLOOKUP($A147,'Season 9'!AK$4:CN$104,35,0),"0"),IFERROR(VLOOKUP($A147,'Season 10'!AK$4:CN$104,35,0),"0"),
IFERROR(VLOOKUP($A147,'Season 11'!AK$4:CN$104,35,0),"0"),IFERROR(VLOOKUP($A147,'Season 12'!AK$4:CN$104,35,0),"0"),
IFERROR(VLOOKUP($A147,'Season 13'!AK$4:CN$104,35,0),"0"),IFERROR(VLOOKUP($A147,'Season 14'!AK$4:CN$104,35,0),"0"),IFERROR(VLOOKUP($A147,'Season 15'!AK$4:CN$104,35,0),"0"),)</f>
        <v>0</v>
      </c>
      <c r="AI147" s="21">
        <f>SUM(IFERROR(VLOOKUP($A147,'Season 2'!AK$4:CN$104,36,0),"0"),
IFERROR(VLOOKUP($A147,'Season 3'!AK$4:CN$104,36,0),"0"),IFERROR(VLOOKUP($A147,'Season 4'!AK$4:CN$104,36,0),"0"),
IFERROR(VLOOKUP($A147,'Season 5'!AK$4:CN$104,36,0),"0"),IFERROR(VLOOKUP($A147,'Season 6'!AK$4:CN$104,36,0),"0"),
IFERROR(VLOOKUP($A147,'Season 7'!AK$4:CN$104,36,0),"0"),IFERROR(VLOOKUP($A147,'Season 8'!AK$4:CN$104,36,0),"0"),
IFERROR(VLOOKUP($A147,'Season 9'!AK$4:CN$104,36,0),"0"),IFERROR(VLOOKUP($A147,'Season 10'!AK$4:CN$104,36,0),"0"),
IFERROR(VLOOKUP($A147,'Season 11'!AK$4:CN$104,36,0),"0"),IFERROR(VLOOKUP($A147,'Season 12'!AK$4:CN$104,36,0),"0"),
IFERROR(VLOOKUP($A147,'Season 13'!AK$4:CN$104,36,0),"0"),IFERROR(VLOOKUP($A147,'Season 14'!AK$4:CN$104,36,0),"0"),IFERROR(VLOOKUP($A147,'Season 15'!AK$4:CN$104,36,0),"0"),)</f>
        <v>0</v>
      </c>
      <c r="AJ147" s="402">
        <f>SUM(IFERROR(VLOOKUP($A147,'Season 2'!AK$4:CN$104,37,0),"0"),
IFERROR(VLOOKUP($A147,'Season 3'!AK$4:CN$104,37,0),"0"),IFERROR(VLOOKUP($A147,'Season 4'!AK$4:CN$104,37,0),"0"),
IFERROR(VLOOKUP($A147,'Season 5'!AK$4:CN$104,37,0),"0"),IFERROR(VLOOKUP($A147,'Season 6'!AK$4:CN$104,37,0),"0"),
IFERROR(VLOOKUP($A147,'Season 7'!AK$4:CN$104,37,0),"0"),IFERROR(VLOOKUP($A147,'Season 8'!AK$4:CN$104,37,0),"0"),
IFERROR(VLOOKUP($A147,'Season 9'!AK$4:CN$104,37,0),"0"),IFERROR(VLOOKUP($A147,'Season 10'!AK$4:CN$104,37,0),"0"),
IFERROR(VLOOKUP($A147,'Season 11'!AK$4:CN$104,37,0),"0"),IFERROR(VLOOKUP($A147,'Season 12'!AK$4:CN$104,37,0),"0"),
IFERROR(VLOOKUP($A147,'Season 13'!AK$4:CN$104,37,0),"0"),IFERROR(VLOOKUP($A147,'Season 14'!AK$4:CN$104,37,0),"0"),IFERROR(VLOOKUP($A147,'Season 15'!AK$4:CN$104,37,0),"0"),)</f>
        <v>0</v>
      </c>
      <c r="AK147" s="403">
        <f>SUM(IFERROR(VLOOKUP($A147,'Season 1'!AJ$4:CM$104,33,0),"0"),IFERROR(VLOOKUP($A147,'Season 2'!AK$4:CN$104,38,0),"0"),
IFERROR(VLOOKUP($A147,'Season 3'!AK$4:CN$104,38,0),"0"),IFERROR(VLOOKUP($A147,'Season 4'!AK$4:CN$104,38,0),"0"),
IFERROR(VLOOKUP($A147,'Season 5'!AK$4:CN$104,38,0),"0"),IFERROR(VLOOKUP($A147,'Season 6'!AK$4:CN$104,38,0),"0"),
IFERROR(VLOOKUP($A147,'Season 7'!AK$4:CN$104,38,0),"0"),IFERROR(VLOOKUP($A147,'Season 8'!AK$4:CN$104,38,0),"0"),
IFERROR(VLOOKUP($A147,'Season 9'!AK$4:CN$104,38,0),"0"),IFERROR(VLOOKUP($A147,'Season 10'!AK$4:CN$104,38,0),"0"),
IFERROR(VLOOKUP($A147,'Season 11'!AK$4:CN$104,38,0),"0"),IFERROR(VLOOKUP($A147,'Season 12'!AK$4:CN$104,38,0),"0"),
IFERROR(VLOOKUP($A147,'Season 13'!AK$4:CN$104,38,0),"0"),IFERROR(VLOOKUP($A147,'Season 14'!AK$4:CN$104,38,0),"0"),IFERROR(VLOOKUP($A147,'Season 15'!AK$4:CN$104,38,0),"0"),)</f>
        <v>0</v>
      </c>
      <c r="AL147" s="398">
        <f>SUM(IFERROR(VLOOKUP($A147,'Season 1'!AJ$4:CM$104,34,0),"0"),IFERROR(VLOOKUP($A147,'Season 2'!AK$4:CN$104,39,0),"0"),
IFERROR(VLOOKUP($A147,'Season 3'!AK$4:CN$104,39,0),"0"),IFERROR(VLOOKUP($A147,'Season 4'!AK$4:CN$104,39,0),"0"),
IFERROR(VLOOKUP($A147,'Season 5'!AK$4:CN$104,39,0),"0"),IFERROR(VLOOKUP($A147,'Season 6'!AK$4:CN$104,39,0),"0"),
IFERROR(VLOOKUP($A147,'Season 7'!AK$4:CN$104,39,0),"0"),IFERROR(VLOOKUP($A147,'Season 8'!AK$4:CN$104,39,0),"0"),
IFERROR(VLOOKUP($A147,'Season 9'!AK$4:CN$104,39,0),"0"),IFERROR(VLOOKUP($A147,'Season 10'!AK$4:CN$104,39,0),"0"),
IFERROR(VLOOKUP($A147,'Season 11'!AK$4:CN$104,39,0),"0"),IFERROR(VLOOKUP($A147,'Season 12'!AK$4:CN$104,39,0),"0"),
IFERROR(VLOOKUP($A147,'Season 13'!AK$4:CN$104,39,0),"0"),IFERROR(VLOOKUP($A147,'Season 14'!AK$4:CN$104,39,0),"0"),IFERROR(VLOOKUP($A147,'Season 15'!AK$4:CN$104,39,0),"0"),)</f>
        <v>0</v>
      </c>
      <c r="AM147" s="518">
        <f>SUM(IFERROR(VLOOKUP($A147,'Season 1'!AJ$4:CM$104,35,0),"0"),IFERROR(VLOOKUP($A147,'Season 2'!AK$4:CN$104,40,0),"0"),
IFERROR(VLOOKUP($A147,'Season 3'!AK$4:CN$104,40,0),"0"),IFERROR(VLOOKUP($A147,'Season 4'!AK$4:CN$104,40,0),"0"),
IFERROR(VLOOKUP($A147,'Season 5'!AK$4:CN$104,40,0),"0"),IFERROR(VLOOKUP($A147,'Season 6'!AK$4:CN$104,40,0),"0"),
IFERROR(VLOOKUP($A147,'Season 7'!AK$4:CN$104,40,0),"0"),IFERROR(VLOOKUP($A147,'Season 8'!AK$4:CN$104,40,0),"0"),
IFERROR(VLOOKUP($A147,'Season 9'!AK$4:CN$104,40,0),"0"),IFERROR(VLOOKUP($A147,'Season 10'!AK$4:CN$104,40,0),"0"),
IFERROR(VLOOKUP($A147,'Season 11'!AK$4:CN$104,40,0),"0"),IFERROR(VLOOKUP($A147,'Season 12'!AK$4:CN$104,40,0),"0"),
IFERROR(VLOOKUP($A147,'Season 13'!AK$4:CN$104,40,0),"0"),IFERROR(VLOOKUP($A147,'Season 14'!AK$4:CN$104,40,0),"0"),IFERROR(VLOOKUP($A147,'Season 15'!AK$4:CN$104,40,0),"0"),)</f>
        <v>0</v>
      </c>
      <c r="AN147" s="21">
        <f>SUM(IFERROR(VLOOKUP($A147,'Season 1'!AJ$4:CM$104,36,0),"0"),IFERROR(VLOOKUP($A147,'Season 2'!AK$4:CN$104,41,0),"0"),
IFERROR(VLOOKUP($A147,'Season 3'!AK$4:CN$104,41,0),"0"),IFERROR(VLOOKUP($A147,'Season 4'!AK$4:CN$104,41,0),"0"),
IFERROR(VLOOKUP($A147,'Season 5'!AK$4:CN$104,41,0),"0"),IFERROR(VLOOKUP($A147,'Season 6'!AK$4:CN$104,41,0),"0"),
IFERROR(VLOOKUP($A147,'Season 7'!AK$4:CN$104,41,0),"0"),IFERROR(VLOOKUP($A147,'Season 8'!AK$4:CN$104,41,0),"0"),
IFERROR(VLOOKUP($A147,'Season 9'!AK$4:CN$104,41,0),"0"),IFERROR(VLOOKUP($A147,'Season 10'!AK$4:CN$104,41,0),"0"),
IFERROR(VLOOKUP($A147,'Season 11'!AK$4:CN$104,41,0),"0"),IFERROR(VLOOKUP($A147,'Season 12'!AK$4:CN$104,41,0),"0"),
IFERROR(VLOOKUP($A147,'Season 13'!AK$4:CN$104,41,0),"0"),IFERROR(VLOOKUP($A147,'Season 14'!AK$4:CN$104,41,0),"0"),IFERROR(VLOOKUP($A147,'Season 15'!AK$4:CN$104,41,0),"0"),)</f>
        <v>0</v>
      </c>
      <c r="AO147" s="402">
        <f>SUM(IFERROR(VLOOKUP($A147,'Season 1'!AJ$4:CM$104,37,0),"0"),IFERROR(VLOOKUP($A147,'Season 2'!AK$4:CN$104,42,0),"0"),
IFERROR(VLOOKUP($A147,'Season 3'!AK$4:CN$104,42,0),"0"),IFERROR(VLOOKUP($A147,'Season 4'!AK$4:CN$104,42,0),"0"),
IFERROR(VLOOKUP($A147,'Season 5'!AK$4:CN$104,42,0),"0"),IFERROR(VLOOKUP($A147,'Season 6'!AK$4:CN$104,42,0),"0"),
IFERROR(VLOOKUP($A147,'Season 7'!AK$4:CN$104,42,0),"0"),IFERROR(VLOOKUP($A147,'Season 8'!AK$4:CN$104,42,0),"0"),
IFERROR(VLOOKUP($A147,'Season 9'!AK$4:CN$104,42,0),"0"),IFERROR(VLOOKUP($A147,'Season 10'!AK$4:CN$104,42,0),"0"),
IFERROR(VLOOKUP($A147,'Season 11'!AK$4:CN$104,42,0),"0"),IFERROR(VLOOKUP($A147,'Season 12'!AK$4:CN$104,42,0),"0"),
IFERROR(VLOOKUP($A147,'Season 13'!AK$4:CN$104,42,0),"0"),IFERROR(VLOOKUP($A147,'Season 14'!AK$4:CN$104,42,0),"0"),IFERROR(VLOOKUP($A147,'Season 15'!AK$4:CN$104,42,0),"0"),)</f>
        <v>0</v>
      </c>
      <c r="AP147" s="403">
        <f>SUM(IFERROR(VLOOKUP($A147,'Season 1'!AJ$4:CM$104,43,0),"0"),IFERROR(VLOOKUP($A147,'Season 2'!AK$4:CN$104,43,0),"0"),
IFERROR(VLOOKUP($A147,'Season 3'!AK$4:CN$104,43,0),"0"),IFERROR(VLOOKUP($A147,'Season 4'!AK$4:CN$104,43,0),"0"),
IFERROR(VLOOKUP($A147,'Season 5'!AK$4:CN$104,43,0),"0"),IFERROR(VLOOKUP($A147,'Season 6'!AK$4:CN$104,43,0),"0"),
IFERROR(VLOOKUP($A147,'Season 7'!AK$4:CN$104,43,0),"0"),IFERROR(VLOOKUP($A147,'Season 8'!AK$4:CN$104,43,0),"0"),
IFERROR(VLOOKUP($A147,'Season 9'!AK$4:CN$104,43,0),"0"),IFERROR(VLOOKUP($A147,'Season 10'!AK$4:CN$104,43,0),"0"),
IFERROR(VLOOKUP($A147,'Season 11'!AK$4:CN$104,43,0),"0"),IFERROR(VLOOKUP($A147,'Season 12'!AK$4:CN$104,43,0),"0"),
IFERROR(VLOOKUP($A147,'Season 13'!AK$4:CN$104,43,0),"0"),IFERROR(VLOOKUP($A147,'Season 14'!AK$4:CN$104,43,0),"0"),IFERROR(VLOOKUP($A147,'Season 15'!AK$4:CN$104,43,0),"0"),)</f>
        <v>0</v>
      </c>
      <c r="AQ147" s="398">
        <f>SUM(IFERROR(VLOOKUP($A147,'Season 1'!AJ$4:CM$104,44,0),"0"),IFERROR(VLOOKUP($A147,'Season 2'!AK$4:CN$104,44,0),"0"),
IFERROR(VLOOKUP($A147,'Season 3'!AK$4:CN$104,44,0),"0"),IFERROR(VLOOKUP($A147,'Season 4'!AK$4:CN$104,44,0),"0"),
IFERROR(VLOOKUP($A147,'Season 5'!AK$4:CN$104,44,0),"0"),IFERROR(VLOOKUP($A147,'Season 6'!AK$4:CN$104,44,0),"0"),
IFERROR(VLOOKUP($A147,'Season 7'!AK$4:CN$104,44,0),"0"),IFERROR(VLOOKUP($A147,'Season 8'!AK$4:CN$104,44,0),"0"),
IFERROR(VLOOKUP($A147,'Season 9'!AK$4:CN$104,44,0),"0"),IFERROR(VLOOKUP($A147,'Season 10'!AK$4:CN$104,44,0),"0"),
IFERROR(VLOOKUP($A147,'Season 11'!AK$4:CN$104,44,0),"0"),IFERROR(VLOOKUP($A147,'Season 12'!AK$4:CN$104,44,0),"0"),
IFERROR(VLOOKUP($A147,'Season 13'!AK$4:CN$104,44,0),"0"),IFERROR(VLOOKUP($A147,'Season 14'!AK$4:CN$104,44,0),"0"),IFERROR(VLOOKUP($A147,'Season 15'!AK$4:CN$104,44,0),"0"),)</f>
        <v>0</v>
      </c>
      <c r="AR147" s="518">
        <f>SUM(IFERROR(VLOOKUP($A147,'Season 1'!AJ$4:CM$104,45,0),"0"),IFERROR(VLOOKUP($A147,'Season 2'!AK$4:CN$104,45,0),"0"),
IFERROR(VLOOKUP($A147,'Season 3'!AK$4:CN$104,45,0),"0"),IFERROR(VLOOKUP($A147,'Season 4'!AK$4:CN$104,45,0),"0"),
IFERROR(VLOOKUP($A147,'Season 5'!AK$4:CN$104,45,0),"0"),IFERROR(VLOOKUP($A147,'Season 6'!AK$4:CN$104,45,0),"0"),
IFERROR(VLOOKUP($A147,'Season 7'!AK$4:CN$104,45,0),"0"),IFERROR(VLOOKUP($A147,'Season 8'!AK$4:CN$104,45,0),"0"),
IFERROR(VLOOKUP($A147,'Season 9'!AK$4:CN$104,45,0),"0"),IFERROR(VLOOKUP($A147,'Season 10'!AK$4:CN$104,45,0),"0"),
IFERROR(VLOOKUP($A147,'Season 11'!AK$4:CN$104,45,0),"0"),IFERROR(VLOOKUP($A147,'Season 12'!AK$4:CN$104,45,0),"0"),
IFERROR(VLOOKUP($A147,'Season 13'!AK$4:CN$104,45,0),"0"),IFERROR(VLOOKUP($A147,'Season 14'!AK$4:CN$104,45,0),"0"),IFERROR(VLOOKUP($A147,'Season 15'!AK$4:CN$104,45,0),"0"),)</f>
        <v>0</v>
      </c>
      <c r="AS147" s="21">
        <f>SUM(IFERROR(VLOOKUP($A147,'Season 1'!AJ$4:CM$104,46,0),"0"),IFERROR(VLOOKUP($A147,'Season 2'!AK$4:CN$104,46,0),"0"),
IFERROR(VLOOKUP($A147,'Season 3'!AK$4:CN$104,46,0),"0"),IFERROR(VLOOKUP($A147,'Season 4'!AK$4:CN$104,46,0),"0"),
IFERROR(VLOOKUP($A147,'Season 5'!AK$4:CN$104,46,0),"0"),IFERROR(VLOOKUP($A147,'Season 6'!AK$4:CN$104,46,0),"0"),
IFERROR(VLOOKUP($A147,'Season 7'!AK$4:CN$104,46,0),"0"),IFERROR(VLOOKUP($A147,'Season 8'!AK$4:CN$104,46,0),"0"),
IFERROR(VLOOKUP($A147,'Season 9'!AK$4:CN$104,46,0),"0"),IFERROR(VLOOKUP($A147,'Season 10'!AK$4:CN$104,46,0),"0"),
IFERROR(VLOOKUP($A147,'Season 11'!AK$4:CN$104,46,0),"0"),IFERROR(VLOOKUP($A147,'Season 12'!AK$4:CN$104,46,0),"0"),
IFERROR(VLOOKUP($A147,'Season 13'!AK$4:CN$104,46,0),"0"),IFERROR(VLOOKUP($A147,'Season 14'!AK$4:CN$104,46,0),"0"),IFERROR(VLOOKUP($A147,'Season 15'!AK$4:CN$104,46,0),"0"),)</f>
        <v>0</v>
      </c>
      <c r="AT147" s="402">
        <f>SUM(IFERROR(VLOOKUP($A147,'Season 1'!AJ$4:CM$104,47,0),"0"),IFERROR(VLOOKUP($A147,'Season 2'!AK$4:CN$104,47,0),"0"),
IFERROR(VLOOKUP($A147,'Season 3'!AK$4:CN$104,47,0),"0"),IFERROR(VLOOKUP($A147,'Season 4'!AK$4:CN$104,47,0),"0"),
IFERROR(VLOOKUP($A147,'Season 5'!AK$4:CN$104,47,0),"0"),IFERROR(VLOOKUP($A147,'Season 6'!AK$4:CN$104,47,0),"0"),
IFERROR(VLOOKUP($A147,'Season 7'!AK$4:CN$104,47,0),"0"),IFERROR(VLOOKUP($A147,'Season 8'!AK$4:CN$104,47,0),"0"),
IFERROR(VLOOKUP($A147,'Season 9'!AK$4:CN$104,47,0),"0"),IFERROR(VLOOKUP($A147,'Season 10'!AK$4:CN$104,47,0),"0"),
IFERROR(VLOOKUP($A147,'Season 11'!AK$4:CN$104,47,0),"0"),IFERROR(VLOOKUP($A147,'Season 12'!AK$4:CN$104,47,0),"0"),
IFERROR(VLOOKUP($A147,'Season 13'!AK$4:CN$104,47,0),"0"),IFERROR(VLOOKUP($A147,'Season 14'!AK$4:CN$104,47,0),"0"),IFERROR(VLOOKUP($A147,'Season 15'!AK$4:CN$104,47,0),"0"),)</f>
        <v>0</v>
      </c>
      <c r="AU147" s="403">
        <f>SUM(IFERROR(VLOOKUP($A147,'Season 3'!AK$4:CN$104,48,0),"0"),IFERROR(VLOOKUP($A147,'Season 4'!AK$4:CN$104,48,0),"0"),
IFERROR(VLOOKUP($A147,'Season 5'!AK$4:CN$104,48,0),"0"),IFERROR(VLOOKUP($A147,'Season 6'!AK$4:CN$104,48,0),"0"),
IFERROR(VLOOKUP($A147,'Season 7'!AK$4:CN$104,48,0),"0"),IFERROR(VLOOKUP($A147,'Season 8'!AK$4:CN$104,48,0),"0"),
IFERROR(VLOOKUP($A147,'Season 9'!AK$4:CN$104,48,0),"0"),IFERROR(VLOOKUP($A147,'Season 10'!AK$4:CN$104,48,0),"0"),
IFERROR(VLOOKUP($A147,'Season 11'!AK$4:CN$104,48,0),"0"),IFERROR(VLOOKUP($A147,'Season 12'!AK$4:CN$104,48,0),"0"),
IFERROR(VLOOKUP($A147,'Season 13'!AK$4:CN$104,48,0),"0"),IFERROR(VLOOKUP($A147,'Season 14'!AK$4:CN$104,48,0),"0"),IFERROR(VLOOKUP($A147,'Season 15'!AK$4:CN$104,48,0),"0"),)</f>
        <v>0</v>
      </c>
      <c r="AV147" s="398">
        <f>SUM(IFERROR(VLOOKUP($A147,'Season 3'!AK$4:CN$104,49,0),"0"),IFERROR(VLOOKUP($A147,'Season 4'!AK$4:CN$104,49,0),"0"),
IFERROR(VLOOKUP($A147,'Season 5'!AK$4:CN$104,49,0),"0"),IFERROR(VLOOKUP($A147,'Season 6'!AK$4:CN$104,49,0),"0"),
IFERROR(VLOOKUP($A147,'Season 7'!AK$4:CN$104,49,0),"0"),IFERROR(VLOOKUP($A147,'Season 8'!AK$4:CN$104,49,0),"0"),
IFERROR(VLOOKUP($A147,'Season 9'!AK$4:CN$104,49,0),"0"),IFERROR(VLOOKUP($A147,'Season 10'!AK$4:CN$104,49,0),"0"),
IFERROR(VLOOKUP($A147,'Season 11'!AK$4:CN$104,49,0),"0"),IFERROR(VLOOKUP($A147,'Season 12'!AK$4:CN$104,49,0),"0"),
IFERROR(VLOOKUP($A147,'Season 13'!AK$4:CN$104,49,0),"0"),IFERROR(VLOOKUP($A147,'Season 14'!AK$4:CN$104,49,0),"0"),IFERROR(VLOOKUP($A147,'Season 15'!AK$4:CN$104,49,0),"0"),)</f>
        <v>0</v>
      </c>
      <c r="AW147" s="518">
        <f>SUM(IFERROR(VLOOKUP($A147,'Season 3'!AK$4:CN$104,50,0),"0"),IFERROR(VLOOKUP($A147,'Season 4'!AK$4:CN$104,50,0),"0"),
IFERROR(VLOOKUP($A147,'Season 5'!AK$4:CN$104,50,0),"0"),IFERROR(VLOOKUP($A147,'Season 6'!AK$4:CN$104,50,0),"0"),
IFERROR(VLOOKUP($A147,'Season 7'!AK$4:CN$104,50,0),"0"),IFERROR(VLOOKUP($A147,'Season 8'!AK$4:CN$104,50,0),"0"),
IFERROR(VLOOKUP($A147,'Season 9'!AK$4:CN$104,50,0),"0"),IFERROR(VLOOKUP($A147,'Season 10'!AK$4:CN$104,50,0),"0"),
IFERROR(VLOOKUP($A147,'Season 11'!AK$4:CN$104,50,0),"0"),IFERROR(VLOOKUP($A147,'Season 12'!AK$4:CN$104,50,0),"0"),
IFERROR(VLOOKUP($A147,'Season 13'!AK$4:CN$104,50,0),"0"),IFERROR(VLOOKUP($A147,'Season 14'!AK$4:CN$104,50,0),"0"),IFERROR(VLOOKUP($A147,'Season 15'!AK$4:CN$104,50,0),"0"),)</f>
        <v>0</v>
      </c>
      <c r="AX147" s="21">
        <f>SUM(IFERROR(VLOOKUP($A147,'Season 3'!AK$4:CN$104,51,0),"0"),IFERROR(VLOOKUP($A147,'Season 4'!AK$4:CN$104,51,0),"0"),
IFERROR(VLOOKUP($A147,'Season 5'!AK$4:CN$104,51,0),"0"),IFERROR(VLOOKUP($A147,'Season 6'!AK$4:CN$104,51,0),"0"),
IFERROR(VLOOKUP($A147,'Season 7'!AK$4:CN$104,51,0),"0"),IFERROR(VLOOKUP($A147,'Season 8'!AK$4:CN$104,51,0),"0"),
IFERROR(VLOOKUP($A147,'Season 9'!AK$4:CN$104,51,0),"0"),IFERROR(VLOOKUP($A147,'Season 10'!AK$4:CN$104,51,0),"0"),
IFERROR(VLOOKUP($A147,'Season 11'!AK$4:CN$104,51,0),"0"),IFERROR(VLOOKUP($A147,'Season 12'!AK$4:CN$104,51,0),"0"),
IFERROR(VLOOKUP($A147,'Season 13'!AK$4:CN$104,51,0),"0"),IFERROR(VLOOKUP($A147,'Season 14'!AK$4:CN$104,51,0),"0"),IFERROR(VLOOKUP($A147,'Season 15'!AK$4:CN$104,51,0),"0"),)</f>
        <v>0</v>
      </c>
      <c r="AY147" s="402">
        <f>SUM(IFERROR(VLOOKUP($A147,'Season 3'!AK$4:CN$104,52,0),"0"),IFERROR(VLOOKUP($A147,'Season 4'!AK$4:CN$104,52,0),"0"),
IFERROR(VLOOKUP($A147,'Season 5'!AK$4:CN$104,52,0),"0"),IFERROR(VLOOKUP($A147,'Season 6'!AK$4:CN$104,52,0),"0"),
IFERROR(VLOOKUP($A147,'Season 7'!AK$4:CN$104,52,0),"0"),IFERROR(VLOOKUP($A147,'Season 8'!AK$4:CN$104,52,0),"0"),
IFERROR(VLOOKUP($A147,'Season 9'!AK$4:CN$104,52,0),"0"),IFERROR(VLOOKUP($A147,'Season 10'!AK$4:CN$104,52,0),"0"),
IFERROR(VLOOKUP($A147,'Season 11'!AK$4:CN$104,52,0),"0"),IFERROR(VLOOKUP($A147,'Season 12'!AK$4:CN$104,52,0),"0"),
IFERROR(VLOOKUP($A147,'Season 13'!AK$4:CN$104,52,0),"0"),IFERROR(VLOOKUP($A147,'Season 14'!AK$4:CN$104,52,0),"0"),IFERROR(VLOOKUP($A147,'Season 15'!AK$4:CN$104,52,0),"0"),)</f>
        <v>0</v>
      </c>
      <c r="AZ147" s="403">
        <f>SUM(IFERROR(VLOOKUP($A147,'Season 1'!AJ$4:CM$104,38,0),"0"),IFERROR(VLOOKUP($A147,'Season 2'!AK$4:CN$104,48,0),"0"),)</f>
        <v>0</v>
      </c>
      <c r="BA147" s="398">
        <f>SUM(IFERROR(VLOOKUP($A147,'Season 1'!AJ$4:CM$104,39,0),"0"),IFERROR(VLOOKUP($A147,'Season 2'!AK$4:CN$104,49,0),"0"),)</f>
        <v>0</v>
      </c>
      <c r="BB147" s="518">
        <f>SUM(IFERROR(VLOOKUP($A147,'Season 1'!AJ$4:CM$104,40,0),"0"),IFERROR(VLOOKUP($A147,'Season 2'!AK$4:CN$104,50,0),"0"),)</f>
        <v>0</v>
      </c>
      <c r="BC147" s="21">
        <f>SUM(IFERROR(VLOOKUP($A147,'Season 1'!AJ$4:CM$104,41,0),"0"),IFERROR(VLOOKUP($A147,'Season 2'!AK$4:CN$104,51,0),"0"),)</f>
        <v>0</v>
      </c>
      <c r="BD147" s="402">
        <f>SUM(IFERROR(VLOOKUP($A147,'Season 1'!AJ$4:CM$104,42,0),"0"),IFERROR(VLOOKUP($A147,'Season 2'!AK$4:CN$104,52,0),"0"),)</f>
        <v>0</v>
      </c>
      <c r="BE147" s="561">
        <f>SUM(
IFERROR(VLOOKUP($A147,'Season 1'!AJ$4:CM$104,48,0),"0"),IFERROR(VLOOKUP($A147,'Season 2'!AK$4:CN$104,53,0),"0"),
IFERROR(VLOOKUP($A147,'Season 3'!AK$4:CN$104,53,0),"0"),IFERROR(VLOOKUP($A147,'Season 4'!AK$4:CN$104,53,0),"0"),
IFERROR(VLOOKUP($A147,'Season 5'!AK$4:CN$104,53,0),"0"),IFERROR(VLOOKUP($A147,'Season 6'!AK$4:CN$104,53,0),"0"),
IFERROR(VLOOKUP($A147,'Season 7'!AK$4:CN$104,53,0),"0"),IFERROR(VLOOKUP($A147,'Season 8'!AK$4:CN$104,53,0),"0"),
IFERROR(VLOOKUP($A147,'Season 9'!AK$4:CN$104,53,0),"0"),IFERROR(VLOOKUP($A147,'Season 10'!AK$4:CN$104,53,0),"0"),
IFERROR(VLOOKUP($A147,'Season 11'!AK$4:CN$104,53,0),"0"),IFERROR(VLOOKUP($A147,'Season 12'!AK$4:CN$104,53,0),"0"),
IFERROR(VLOOKUP($A147,'Season 13'!AK$4:CN$104,53,0),"0"),IFERROR(VLOOKUP($A147,'Season 14'!AK$4:CN$104,53,0),"0"),IFERROR(VLOOKUP($A147,'Season 15'!AK$4:CN$104,53,0),"0"),)</f>
        <v>0</v>
      </c>
      <c r="BF147" s="562">
        <f>SUM(
IFERROR(VLOOKUP($A147,'Season 1'!AJ$4:CM$104,49,0),"0"),IFERROR(VLOOKUP($A147,'Season 2'!AK$4:CN$104,54,0),"0"),
IFERROR(VLOOKUP($A147,'Season 3'!AK$4:CN$104,54,0),"0"),IFERROR(VLOOKUP($A147,'Season 4'!AK$4:CN$104,54,0),"0"),
IFERROR(VLOOKUP($A147,'Season 5'!AK$4:CN$104,54,0),"0"),IFERROR(VLOOKUP($A147,'Season 6'!AK$4:CN$104,54,0),"0"),
IFERROR(VLOOKUP($A147,'Season 7'!AK$4:CN$104,54,0),"0"),IFERROR(VLOOKUP($A147,'Season 8'!AK$4:CN$104,54,0),"0"),
IFERROR(VLOOKUP($A147,'Season 9'!AK$4:CN$104,54,0),"0"),IFERROR(VLOOKUP($A147,'Season 10'!AK$4:CN$104,54,0),"0"),
IFERROR(VLOOKUP($A147,'Season 11'!AK$4:CN$104,540),"0"),IFERROR(VLOOKUP($A147,'Season 12'!AK$4:CN$104,54,0),"0"),
IFERROR(VLOOKUP($A147,'Season 13'!AK$4:CN$104,54,0),"0"),IFERROR(VLOOKUP($A147,'Season 14'!AK$4:CN$104,54,0),"0"),IFERROR(VLOOKUP($A147,'Season 15'!AK$4:CN$104,54,0),"0"),)</f>
        <v>0</v>
      </c>
      <c r="BG147" s="529" t="e">
        <f t="shared" si="5"/>
        <v>#DIV/0!</v>
      </c>
      <c r="BI147" s="553"/>
      <c r="BJ147" s="553"/>
      <c r="BK147" s="553"/>
      <c r="BL147" s="553"/>
      <c r="BM147" s="553"/>
      <c r="BN147" s="553"/>
      <c r="BO147" s="822"/>
      <c r="BP147" s="822"/>
      <c r="BQ147" s="822"/>
      <c r="BR147" s="822"/>
      <c r="BS147" s="12" t="str">
        <f>IFERROR(VLOOKUP($A147,'Season 1'!$AJ$4:$CM$104,50,0),"0")</f>
        <v>0</v>
      </c>
      <c r="BT147" s="12" t="str">
        <f>IFERROR(VLOOKUP($A147,'Season 1'!$AJ$4:$CM$104,51,0),"0")</f>
        <v>0</v>
      </c>
      <c r="BU147" s="12" t="str">
        <f>IFERROR(VLOOKUP($A147,'Season 2'!$AK$4:$CN$104,55,0),"0")</f>
        <v>0</v>
      </c>
      <c r="BV147" s="12" t="str">
        <f>IFERROR(VLOOKUP($A147,'Season 2'!$AK$4:$CN$104,56,0),"0")</f>
        <v>0</v>
      </c>
      <c r="BW147" s="12" t="str">
        <f>IFERROR(VLOOKUP($A147,'Season 3'!$AK$4:$CN$104,55,0),"0")</f>
        <v>0</v>
      </c>
      <c r="BX147" s="12" t="str">
        <f>IFERROR(VLOOKUP($A147,'Season 3'!$AK$4:$CN$104,56,0),"0")</f>
        <v>0</v>
      </c>
      <c r="BY147" s="12" t="str">
        <f>IFERROR(VLOOKUP($A147,'Season 4'!$AK$4:$CN$104,55,0),"0")</f>
        <v>0</v>
      </c>
      <c r="BZ147" s="12" t="str">
        <f>IFERROR(VLOOKUP($A147,'Season 4'!$AK$4:$CN$104,56,0),"0")</f>
        <v>0</v>
      </c>
      <c r="CA147" s="12" t="str">
        <f>IFERROR(VLOOKUP($A147,'Season 5'!$AK$4:$CN$104,55,0),"0")</f>
        <v>0</v>
      </c>
      <c r="CB147" s="12" t="str">
        <f>IFERROR(VLOOKUP($A147,'Season 5'!$AK$4:$CN$104,56,0),"0")</f>
        <v>0</v>
      </c>
      <c r="CC147" s="12" t="str">
        <f>IFERROR(VLOOKUP($A147,'Season 6'!$AK$4:$CN$104,55,0),"0")</f>
        <v>0</v>
      </c>
      <c r="CD147" s="12" t="str">
        <f>IFERROR(VLOOKUP($A147,'Season 6'!$AK$4:$CN$104,56,0),"0")</f>
        <v>0</v>
      </c>
      <c r="CE147" s="12" t="str">
        <f>IFERROR(VLOOKUP($A147,'Season 7'!$AK$4:$CN$104,55,0),"0")</f>
        <v>0</v>
      </c>
      <c r="CF147" s="12" t="str">
        <f>IFERROR(VLOOKUP($A147,'Season 7'!$AK$4:$CN$104,56,0),"0")</f>
        <v>0</v>
      </c>
      <c r="CG147" s="12" t="str">
        <f>IFERROR(VLOOKUP($A147,'Season 8'!$AK$4:$CN$104,55,0),"0")</f>
        <v>0</v>
      </c>
      <c r="CH147" s="12" t="str">
        <f>IFERROR(VLOOKUP($A147,'Season 8'!$AK$4:$CN$104,56,0),"0")</f>
        <v>0</v>
      </c>
      <c r="CI147" s="12" t="str">
        <f>IFERROR(VLOOKUP($A147,'Season 9'!$AK$4:$CN$104,55,0),"0")</f>
        <v>0</v>
      </c>
      <c r="CJ147" s="12" t="str">
        <f>IFERROR(VLOOKUP($A147,'Season 9'!$AK$4:$CN$104,56,0),"0")</f>
        <v>0</v>
      </c>
      <c r="CK147" s="12" t="str">
        <f>IFERROR(VLOOKUP($A147,'Season 10'!$AK$4:$CN$104,55,0),"0")</f>
        <v>0</v>
      </c>
      <c r="CL147" s="12" t="str">
        <f>IFERROR(VLOOKUP($A147,'Season 10'!$AK$4:$CN$104,56,0),"0")</f>
        <v>0</v>
      </c>
      <c r="CM147" s="12" t="str">
        <f>IFERROR(VLOOKUP($A147,'Season 11'!$AK$4:$CN$104,55,0),"0")</f>
        <v>0</v>
      </c>
      <c r="CN147" s="12" t="str">
        <f>IFERROR(VLOOKUP($A147,'Season 11'!$AK$4:$CN$104,56,0),"0")</f>
        <v>0</v>
      </c>
      <c r="CO147" s="12" t="str">
        <f>IFERROR(VLOOKUP($A147,'Season 12'!$AK$4:$CN$104,55,0),"0")</f>
        <v>0</v>
      </c>
      <c r="CP147" s="12" t="str">
        <f>IFERROR(VLOOKUP($A147,'Season 12'!$AK$4:$CN$104,56,0),"0")</f>
        <v>0</v>
      </c>
      <c r="CQ147" s="12" t="str">
        <f>IFERROR(VLOOKUP($A147,'Season 13'!$AK$4:$CN$104,55,0),"0")</f>
        <v>0</v>
      </c>
      <c r="CR147" s="12" t="str">
        <f>IFERROR(VLOOKUP($A147,'Season 13'!$AK$4:$CN$104,56,0),"0")</f>
        <v>0</v>
      </c>
      <c r="CS147" s="12" t="str">
        <f>IFERROR(VLOOKUP($A147,'Season 14'!$AK$4:$CN$104,55,0),"0")</f>
        <v>0</v>
      </c>
      <c r="CT147" s="12" t="str">
        <f>IFERROR(VLOOKUP($A147,'Season 14'!$AK$4:$CN$104,56,0),"0")</f>
        <v>0</v>
      </c>
      <c r="CU147" s="12" t="str">
        <f>IFERROR(VLOOKUP($A147,'Season 15'!$AK$4:$CN$104,55,0),"0")</f>
        <v>0</v>
      </c>
      <c r="CV147" s="12" t="str">
        <f>IFERROR(VLOOKUP($A147,'Season 15'!$AK$4:$CN$104,56,0),"0")</f>
        <v>0</v>
      </c>
    </row>
    <row r="148" spans="1:100" x14ac:dyDescent="0.25">
      <c r="A148" s="2" t="s">
        <v>35</v>
      </c>
      <c r="B148" s="516" t="str">
        <f>IFERROR(VLOOKUP('Data Totals'!A148,'Season 1'!AJ$4:CH$104,2,FALSE),IFERROR(VLOOKUP('Data Totals'!A148,'Season 2'!AK$4:CI$104,2,FALSE),IFERROR(VLOOKUP('Data Totals'!A148,'Season 3'!AK$4:CI$104,2,FALSE),IFERROR(VLOOKUP('Data Totals'!A148,'Season 4'!AK$4:CI$104,2,FALSE),IFERROR(VLOOKUP('Data Totals'!A148,'Season 5'!AK$4:CI$104,2,FALSE),IFERROR(VLOOKUP('Data Totals'!A148,'Season 6'!AK$4:CI$104,2,FALSE),IFERROR(VLOOKUP('Data Totals'!A148,'Season 7'!AK$4:CI$104,2,FALSE),IFERROR(VLOOKUP('Data Totals'!A148,'Season 8'!AK$4:CI$104,2,FALSE),IFERROR(VLOOKUP('Data Totals'!A148,'Season 9'!AK$4:CI$104,2,FALSE),IFERROR(VLOOKUP('Data Totals'!A148,'Season 10'!AK$4:CI$104,2,FALSE),IFERROR(VLOOKUP('Data Totals'!A148,'Season 11'!AK$4:CI$104,2,FALSE),IFERROR(VLOOKUP('Data Totals'!A148,'Season 12'!AK$4:CI$104,2,FALSE),IFERROR(VLOOKUP('Data Totals'!A148,'Season 13'!AK$4:CI$104,2,FALSE),IFERROR(VLOOKUP('Data Totals'!A148,'Season 14'!AK$4:CI$104,2,FALSE),IFERROR(VLOOKUP('Data Totals'!A148,'Season 15'!AK$4:CI$104,2,FALSE),"N/A")))))))))))))))</f>
        <v>N/A</v>
      </c>
      <c r="C148" s="517" t="str">
        <f>IFERROR(VLOOKUP('Data Totals'!A148,'Season 1'!AJ$4:CH$104,3,FALSE),IFERROR(VLOOKUP('Data Totals'!A148,'Season 2'!AK$4:CI$104,3,FALSE),IFERROR(VLOOKUP('Data Totals'!A148,'Season 3'!AK$4:CI$104,3,FALSE),IFERROR(VLOOKUP('Data Totals'!A148,'Season 4'!AK$4:CI$104,3,FALSE),IFERROR(VLOOKUP('Data Totals'!A148,'Season 5'!AK$4:CI$104,3,FALSE),IFERROR(VLOOKUP('Data Totals'!A148,'Season 6'!AK$4:CI$104,3,FALSE),IFERROR(VLOOKUP('Data Totals'!A148,'Season 7'!AK$4:CI$104,3,FALSE),IFERROR(VLOOKUP('Data Totals'!A148,'Season 8'!AK$4:CI$104,3,FALSE),IFERROR(VLOOKUP('Data Totals'!A148,'Season 9'!AK$4:CI$104,3,FALSE),IFERROR(VLOOKUP('Data Totals'!A148,'Season 10'!AK$4:CI$104,3,FALSE),IFERROR(VLOOKUP('Data Totals'!A148,'Season 11'!AK$4:CI$104,3,FALSE),IFERROR(VLOOKUP('Data Totals'!A148,'Season 12'!AK$4:CI$104,3,FALSE),IFERROR(VLOOKUP('Data Totals'!A148,'Season 13'!AK$4:CI$104,3,FALSE),IFERROR(VLOOKUP('Data Totals'!A148,'Season 14'!AK$4:CI$104,3,FALSE),IFERROR(VLOOKUP('Data Totals'!A148,'Season 15'!AK$4:CI$104,3,FALSE),"N/A")))))))))))))))</f>
        <v>N/A</v>
      </c>
      <c r="D148" s="517" t="str">
        <f>IFERROR(VLOOKUP('Data Totals'!A148,'Season 15'!AK$4:CI$104,4,FALSE),IFERROR(VLOOKUP('Data Totals'!A148,'Season 14'!AK$4:CI$104,4,FALSE),IFERROR(VLOOKUP('Data Totals'!A148,'Season 13'!AK$4:CI$104,4,FALSE),IFERROR(VLOOKUP('Data Totals'!A148,'Season 12'!AK$4:CI$104,4,FALSE),IFERROR(VLOOKUP('Data Totals'!A148,'Season 11'!AK$4:CI$104,4,FALSE),IFERROR(VLOOKUP('Data Totals'!A148,'Season 10'!AK$4:CI$104,4,FALSE),IFERROR(VLOOKUP('Data Totals'!A148,'Season 9'!AK$4:CI$104,4,FALSE),IFERROR(VLOOKUP('Data Totals'!A148,'Season 8'!AK$4:CI$104,4,FALSE),IFERROR(VLOOKUP('Data Totals'!A148,'Season 7'!AK$4:CI$104,4,FALSE),IFERROR(VLOOKUP('Data Totals'!A148,'Season 6'!AK$4:CI$104,4,FALSE),IFERROR(VLOOKUP('Data Totals'!A148,'Season 5'!AK$4:CI$104,4,FALSE),IFERROR(VLOOKUP('Data Totals'!A148,'Season 4'!AK$4:CI$104,4,FALSE),IFERROR(VLOOKUP('Data Totals'!A148,'Season 3'!AK$4:CI$104,4,FALSE),IFERROR(VLOOKUP('Data Totals'!A148,'Season 2'!AK$4:CI$104,4,FALSE),IFERROR(VLOOKUP('Data Totals'!A148,'Season 1'!AJ$4:CH$104,4,FALSE),"N/A")))))))))))))))</f>
        <v>N/A</v>
      </c>
      <c r="E148" s="517" t="e">
        <f t="shared" si="4"/>
        <v>#VALUE!</v>
      </c>
      <c r="F148" s="398">
        <f>SUM(IFERROR(VLOOKUP(A148,BI$3:BN$152,2,0),"0"),
IFERROR(VLOOKUP(A148,'Season 1'!AJ$4:CM$104,7,0),"0"),IFERROR(VLOOKUP(A148,'Season 2'!AK$4:CN$104,7,0),"0"),
IFERROR(VLOOKUP(A148,'Season 3'!AK$4:CN$104,7,0),"0"),IFERROR(VLOOKUP(A148,'Season 4'!AK$4:CN$104,7,0),"0"),
IFERROR(VLOOKUP(A148,'Season 5'!AK$4:CN$104,7,0),"0"),IFERROR(VLOOKUP(A148,'Season 6'!AK$4:CN$104,7,0),"0"),
IFERROR(VLOOKUP(A148,'Season 7'!AK$4:CN$104,7,0),"0"),IFERROR(VLOOKUP(A148,'Season 8'!AK$4:CN$104,7,0),"0"),
IFERROR(VLOOKUP(A148,'Season 9'!AK$4:CN$104,7,0),"0"),IFERROR(VLOOKUP(A148,'Season 10'!AK$4:CN$104,7,0),"0"),
IFERROR(VLOOKUP(A148,'Season 11'!AK$4:CN$104,7,0),"0"),IFERROR(VLOOKUP(A148,'Season 12'!AK$4:CN$104,7,0),"0"),
IFERROR(VLOOKUP(A148,'Season 13'!AK$4:CN$104,7,0),"0"),IFERROR(VLOOKUP(A148,'Season 14'!AK$4:CN$104,7,0),"0"),IFERROR(VLOOKUP(A148,'Season 15'!AK$4:CN$104,7,0),"0"),)</f>
        <v>0</v>
      </c>
      <c r="G148" s="398">
        <f>SUM(
IFERROR(VLOOKUP(A148,'Season 1'!AJ$4:CM$104,8,0),"0"),IFERROR(VLOOKUP(A148,'Season 2'!AK$4:CN$104,8,0),"0"),
IFERROR(VLOOKUP(A148,'Season 3'!AK$4:CN$104,8,0),"0"),IFERROR(VLOOKUP(A148,'Season 4'!AK$4:CN$104,8,0),"0"),
IFERROR(VLOOKUP(A148,'Season 5'!AK$4:CN$104,8,0),"0"),IFERROR(VLOOKUP(A148,'Season 6'!AK$4:CN$104,8,0),"0"),
IFERROR(VLOOKUP(A148,'Season 7'!AK$4:CN$104,8,0),"0"),IFERROR(VLOOKUP(A148,'Season 8'!AK$4:CN$104,8,0),"0"),
IFERROR(VLOOKUP(A148,'Season 9'!AK$4:CN$104,8,0),"0"),IFERROR(VLOOKUP(A148,'Season 10'!AK$4:CN$104,8,0),"0"),
IFERROR(VLOOKUP(A148,'Season 11'!AK$4:CN$104,8,0),"0"),IFERROR(VLOOKUP(A148,'Season 12'!AK$4:CN$104,8,0),"0"),
IFERROR(VLOOKUP(A148,'Season 13'!AK$4:CN$104,8,0),"0"),IFERROR(VLOOKUP(A148,'Season 14'!AK$4:CN$104,8,0),"0"),IFERROR(VLOOKUP(A148,'Season 15'!AK$4:CN$104,8,0),"0"),)</f>
        <v>0</v>
      </c>
      <c r="H148" s="329">
        <f>SUM(
IFERROR(VLOOKUP(A148,'Season 1'!AJ$4:CM$104,9,0),"0"),IFERROR(VLOOKUP(A148,'Season 2'!AK$4:CN$104,9,0),"0"),
IFERROR(VLOOKUP(A148,'Season 3'!AK$4:CN$104,9,0),"0"),IFERROR(VLOOKUP(A148,'Season 4'!AK$4:CN$104,9,0),"0"),
IFERROR(VLOOKUP(A148,'Season 5'!AK$4:CN$104,9,0),"0"),IFERROR(VLOOKUP(A148,'Season 6'!AK$4:CN$104,9,0),"0"),
IFERROR(VLOOKUP(A148,'Season 7'!AK$4:CN$104,9,0),"0"),IFERROR(VLOOKUP(A148,'Season 8'!AK$4:CN$104,9,0),"0"),
IFERROR(VLOOKUP(A148,'Season 9'!AK$4:CN$104,9,0),"0"),IFERROR(VLOOKUP(A148,'Season 10'!AK$4:CN$104,9,0),"0"),
IFERROR(VLOOKUP(A148,'Season 11'!AK$4:CN$104,9,0),"0"),IFERROR(VLOOKUP(A148,'Season 12'!AK$4:CN$104,9,0),"0"),
IFERROR(VLOOKUP(A148,'Season 13'!AK$4:CN$104,9,0),"0"),IFERROR(VLOOKUP(A148,'Season 14'!AK$4:CN$104,9,0),"0"),IFERROR(VLOOKUP(A148,'Season 15'!AK$4:CN$104,9,0),"0"),)</f>
        <v>0</v>
      </c>
      <c r="I148" s="518">
        <f>SUM(
IFERROR(VLOOKUP(A148,'Season 1'!AJ$4:CM$104,10,0),"0"),IFERROR(VLOOKUP(A148,'Season 2'!AK$4:CN$104,10,0),"0"),
IFERROR(VLOOKUP(A148,'Season 3'!AK$4:CN$104,10,0),"0"),IFERROR(VLOOKUP(A148,'Season 4'!AK$4:CN$104,10,0),"0"),
IFERROR(VLOOKUP(A148,'Season 5'!AK$4:CN$104,10,0),"0"),IFERROR(VLOOKUP(A148,'Season 6'!AK$4:CN$104,10,0),"0"),
IFERROR(VLOOKUP(A148,'Season 7'!AK$4:CN$104,10,0),"0"),IFERROR(VLOOKUP(A148,'Season 8'!AK$4:CN$104,10,0),"0"),
IFERROR(VLOOKUP(A148,'Season 9'!AK$4:CN$104,10,0),"0"),IFERROR(VLOOKUP(A148,'Season 10'!AK$4:CN$104,10,0),"0"),
IFERROR(VLOOKUP(A148,'Season 11'!AK$4:CN$104,10,0),"0"),IFERROR(VLOOKUP(A148,'Season 12'!AK$4:CN$104,10,0),"0"),
IFERROR(VLOOKUP(A148,'Season 13'!AK$4:CN$104,10,0),"0"),IFERROR(VLOOKUP(A148,'Season 14'!AK$4:CN$104,10,0),"0"),IFERROR(VLOOKUP(A148,'Season 15'!AK$4:CN$104,10,0),"0"),)</f>
        <v>0</v>
      </c>
      <c r="J148" s="21">
        <f>SUM(IFERROR(VLOOKUP(A148,BI$3:BN$152,3,0),"0"),
IFERROR(VLOOKUP(A148,'Season 1'!AJ$4:CM$104,11,0),"0"),IFERROR(VLOOKUP(A148,'Season 2'!AK$4:CN$104,11,0),"0"),
IFERROR(VLOOKUP(A148,'Season 3'!AK$4:CN$104,11,0),"0"),IFERROR(VLOOKUP(A148,'Season 4'!AK$4:CN$104,11,0),"0"),
IFERROR(VLOOKUP(A148,'Season 5'!AK$4:CN$104,11,0),"0"),IFERROR(VLOOKUP(A148,'Season 6'!AK$4:CN$104,11,0),"0"),
IFERROR(VLOOKUP(A148,'Season 7'!AK$4:CN$104,11,0),"0"),IFERROR(VLOOKUP(A148,'Season 8'!AK$4:CN$104,11,0),"0"),
IFERROR(VLOOKUP(A148,'Season 9'!AK$4:CN$104,11,0),"0"),IFERROR(VLOOKUP(A148,'Season 10'!AK$4:CN$104,11,0),"0"),
IFERROR(VLOOKUP(A148,'Season 11'!AK$4:CN$104,11,0),"0"),IFERROR(VLOOKUP(A148,'Season 12'!AK$4:CN$104,11,0),"0"),
IFERROR(VLOOKUP(A148,'Season 13'!AK$4:CN$104,11,0),"0"),IFERROR(VLOOKUP(A148,'Season 14'!AK$4:CN$104,11,0),"0"),IFERROR(VLOOKUP(A148,'Season 15'!AK$4:CN$104,11,0),"0"),)</f>
        <v>0</v>
      </c>
      <c r="K148" s="402">
        <f>SUM(IFERROR(VLOOKUP($A148,BI$3:BN$152,4,0),"0"),
IFERROR(VLOOKUP($A148,'Season 1'!AJ$4:CM$104,12,0),"0"),IFERROR(VLOOKUP($A148,'Season 2'!AK$4:CN$104,12,0),"0"),
IFERROR(VLOOKUP($A148,'Season 3'!AK$4:CN$104,12,0),"0"),IFERROR(VLOOKUP($A148,'Season 4'!AK$4:CN$104,12,0),"0"),
IFERROR(VLOOKUP($A148,'Season 5'!AK$4:CN$104,12,0),"0"),IFERROR(VLOOKUP($A148,'Season 6'!AK$4:CN$104,12,0),"0"),
IFERROR(VLOOKUP($A148,'Season 7'!AK$4:CN$104,12,0),"0"),IFERROR(VLOOKUP($A148,'Season 8'!AK$4:CN$104,12,0),"0"),
IFERROR(VLOOKUP($A148,'Season 9'!AK$4:CN$104,12,0),"0"),IFERROR(VLOOKUP($A148,'Season 10'!AK$4:CN$104,12,0),"0"),
IFERROR(VLOOKUP($A148,'Season 11'!AK$4:CN$104,12,0),"0"),IFERROR(VLOOKUP($A148,'Season 12'!AK$4:CN$104,12,0),"0"),
IFERROR(VLOOKUP($A148,'Season 13'!AK$4:CN$104,12,0),"0"),IFERROR(VLOOKUP($A148,'Season 14'!AK$4:CN$104,12,0),"0"),IFERROR(VLOOKUP(A148,'Season 15'!AK$4:CN$104,12,0),"0"),)</f>
        <v>0</v>
      </c>
      <c r="L148" s="403">
        <f>SUM(
IFERROR(VLOOKUP($A148,'Season 1'!AJ$4:CM$104,13,0),"0"),IFERROR(VLOOKUP($A148,'Season 2'!AK$4:CN$104,13,0),"0"),
IFERROR(VLOOKUP($A148,'Season 3'!AK$4:CN$104,13,0),"0"),IFERROR(VLOOKUP($A148,'Season 4'!AK$4:CN$104,13,0),"0"),
IFERROR(VLOOKUP($A148,'Season 5'!AK$4:CN$104,13,0),"0"),IFERROR(VLOOKUP($A148,'Season 6'!AK$4:CN$104,13,0),"0"),
IFERROR(VLOOKUP($A148,'Season 7'!AK$4:CN$104,13,0),"0"),IFERROR(VLOOKUP($A148,'Season 8'!AK$4:CN$104,13,0),"0"),
IFERROR(VLOOKUP($A148,'Season 9'!AK$4:CN$104,13,0),"0"),IFERROR(VLOOKUP($A148,'Season 10'!AK$4:CN$104,13,0),"0"),
IFERROR(VLOOKUP($A148,'Season 11'!AK$4:CN$104,13,0),"0"),IFERROR(VLOOKUP($A148,'Season 12'!AK$4:CN$104,13,0),"0"),
IFERROR(VLOOKUP($A148,'Season 13'!AK$4:CN$104,13,0),"0"),IFERROR(VLOOKUP($A148,'Season 14'!AK$4:CN$104,13,0),"0"),IFERROR(VLOOKUP(A148,'Season 15'!AK$4:CN$104,13,0),"0"),)</f>
        <v>0</v>
      </c>
      <c r="M148" s="398">
        <f>SUM(
IFERROR(VLOOKUP($A148,'Season 1'!AJ$4:CM$104,14,0),"0"),IFERROR(VLOOKUP($A148,'Season 2'!AK$4:CN$104,14,0),"0"),
IFERROR(VLOOKUP($A148,'Season 3'!AK$4:CN$104,14,0),"0"),IFERROR(VLOOKUP($A148,'Season 4'!AK$4:CN$104,14,0),"0"),
IFERROR(VLOOKUP($A148,'Season 5'!AK$4:CN$104,14,0),"0"),IFERROR(VLOOKUP($A148,'Season 6'!AK$4:CN$104,14,0),"0"),
IFERROR(VLOOKUP($A148,'Season 7'!AK$4:CN$104,14,0),"0"),IFERROR(VLOOKUP($A148,'Season 8'!AK$4:CN$104,14,0),"0"),
IFERROR(VLOOKUP($A148,'Season 9'!AK$4:CN$104,14,0),"0"),IFERROR(VLOOKUP($A148,'Season 10'!AK$4:CN$104,14,0),"0"),
IFERROR(VLOOKUP($A148,'Season 11'!AK$4:CN$104,14,0),"0"),IFERROR(VLOOKUP($A148,'Season 12'!AK$4:CN$104,14,0),"0"),
IFERROR(VLOOKUP($A148,'Season 13'!AK$4:CN$104,14,0),"0"),IFERROR(VLOOKUP($A148,'Season 14'!AK$4:CN$104,14,0),"0"),IFERROR(VLOOKUP(A148,'Season 15'!AK$4:CN$104,14,0),"0"),)</f>
        <v>0</v>
      </c>
      <c r="N148" s="518">
        <f>SUM(
IFERROR(VLOOKUP($A148,'Season 1'!AJ$4:CM$104,15,0),"0"),IFERROR(VLOOKUP($A148,'Season 2'!AK$4:CN$104,15,0),"0"),
IFERROR(VLOOKUP($A148,'Season 3'!AK$4:CN$104,15,0),"0"),IFERROR(VLOOKUP($A148,'Season 4'!AK$4:CN$104,15,0),"0"),
IFERROR(VLOOKUP($A148,'Season 5'!AK$4:CN$104,15,0),"0"),IFERROR(VLOOKUP($A148,'Season 6'!AK$4:CN$104,15,0),"0"),
IFERROR(VLOOKUP($A148,'Season 7'!AK$4:CN$104,15,0),"0"),IFERROR(VLOOKUP($A148,'Season 8'!AK$4:CN$104,15,0),"0"),
IFERROR(VLOOKUP($A148,'Season 9'!AK$4:CN$104,15,0),"0"),IFERROR(VLOOKUP($A148,'Season 10'!AK$4:CN$104,15,0),"0"),
IFERROR(VLOOKUP($A148,'Season 11'!AK$4:CN$104,15,0),"0"),IFERROR(VLOOKUP($A148,'Season 12'!AK$4:CN$104,15,0),"0"),
IFERROR(VLOOKUP($A148,'Season 13'!AK$4:CN$104,15,0),"0"),IFERROR(VLOOKUP($A148,'Season 14'!AK$4:CN$104,15,0),"0"),IFERROR(VLOOKUP(A148,'Season 15'!AK$4:CN$104,15,0),"0"),)</f>
        <v>0</v>
      </c>
      <c r="O148" s="21">
        <f>SUM(
IFERROR(VLOOKUP($A148,'Season 1'!AJ$4:CM$104,16,0),"0"),IFERROR(VLOOKUP($A148,'Season 2'!AK$4:CN$104,16,0),"0"),
IFERROR(VLOOKUP($A148,'Season 3'!AK$4:CN$104,16,0),"0"),IFERROR(VLOOKUP($A148,'Season 4'!AK$4:CN$104,16,0),"0"),
IFERROR(VLOOKUP($A148,'Season 5'!AK$4:CN$104,16,0),"0"),IFERROR(VLOOKUP($A148,'Season 6'!AK$4:CN$104,16,0),"0"),
IFERROR(VLOOKUP($A148,'Season 7'!AK$4:CN$104,16,0),"0"),IFERROR(VLOOKUP($A148,'Season 8'!AK$4:CN$104,16,0),"0"),
IFERROR(VLOOKUP($A148,'Season 9'!AK$4:CN$104,16,0),"0"),IFERROR(VLOOKUP($A148,'Season 10'!AK$4:CN$104,16,0),"0"),
IFERROR(VLOOKUP($A148,'Season 11'!AK$4:CN$104,16,0),"0"),IFERROR(VLOOKUP($A148,'Season 12'!AK$4:CN$104,16,0),"0"),
IFERROR(VLOOKUP($A148,'Season 13'!AK$4:CN$104,16,0),"0"),IFERROR(VLOOKUP($A148,'Season 14'!AK$4:CN$104,16,0),"0"),IFERROR(VLOOKUP(A148,'Season 15'!AK$4:CN$104,16,0),"0"),)</f>
        <v>0</v>
      </c>
      <c r="P148" s="402">
        <f>SUM(
IFERROR(VLOOKUP($A148,'Season 1'!AJ$4:CM$104,17,0),"0"),IFERROR(VLOOKUP($A148,'Season 2'!AK$4:CN$104,17,0),"0"),
IFERROR(VLOOKUP($A148,'Season 3'!AK$4:CN$104,17,0),"0"),IFERROR(VLOOKUP($A148,'Season 4'!AK$4:CN$104,17,0),"0"),
IFERROR(VLOOKUP($A148,'Season 5'!AK$4:CN$104,17,0),"0"),IFERROR(VLOOKUP($A148,'Season 6'!AK$4:CN$104,17,0),"0"),
IFERROR(VLOOKUP($A148,'Season 7'!AK$4:CN$104,17,0),"0"),IFERROR(VLOOKUP($A148,'Season 8'!AK$4:CN$104,17,0),"0"),
IFERROR(VLOOKUP($A148,'Season 9'!AK$4:CN$104,17,0),"0"),IFERROR(VLOOKUP($A148,'Season 10'!AK$4:CN$104,17,0),"0"),
IFERROR(VLOOKUP($A148,'Season 11'!AK$4:CN$104,17,0),"0"),IFERROR(VLOOKUP($A148,'Season 12'!AK$4:CN$104,17,0),"0"),
IFERROR(VLOOKUP($A148,'Season 13'!AK$4:CN$104,17,0),"0"),IFERROR(VLOOKUP($A148,'Season 14'!AK$4:CN$104,17,0),"0"),IFERROR(VLOOKUP(A148,'Season 15'!AK$4:CN$104,17,0),"0"),)</f>
        <v>0</v>
      </c>
      <c r="Q148" s="403">
        <f>SUM(
IFERROR(VLOOKUP($A148,'Season 1'!AJ$4:CM$104,18,0),"0"),IFERROR(VLOOKUP($A148,'Season 2'!AK$4:CN$104,18,0),"0"),
IFERROR(VLOOKUP($A148,'Season 3'!AK$4:CN$104,18,0),"0"),IFERROR(VLOOKUP($A148,'Season 4'!AK$4:CN$104,18,0),"0"),
IFERROR(VLOOKUP($A148,'Season 5'!AK$4:CN$104,18,0),"0"),IFERROR(VLOOKUP($A148,'Season 6'!AK$4:CN$104,18,0),"0"),
IFERROR(VLOOKUP($A148,'Season 7'!AK$4:CN$104,18,0),"0"),IFERROR(VLOOKUP($A148,'Season 8'!AK$4:CN$104,18,0),"0"),
IFERROR(VLOOKUP($A148,'Season 9'!AK$4:CN$104,18,0),"0"),IFERROR(VLOOKUP($A148,'Season 10'!AK$4:CN$104,18,0),"0"),
IFERROR(VLOOKUP($A148,'Season 11'!AK$4:CN$104,18,0),"0"),IFERROR(VLOOKUP($A148,'Season 12'!AK$4:CN$104,18,0),"0"),
IFERROR(VLOOKUP($A148,'Season 13'!AK$4:CN$104,18,0),"0"),IFERROR(VLOOKUP($A148,'Season 14'!AK$4:CN$104,18,0),"0"),IFERROR(VLOOKUP(A148,'Season 15'!AK$4:CN$104,18,0),"0"),)</f>
        <v>0</v>
      </c>
      <c r="R148" s="398">
        <f>SUM(
IFERROR(VLOOKUP($A148,'Season 1'!AJ$4:CM$104,19,0),"0"),IFERROR(VLOOKUP($A148,'Season 2'!AK$4:CN$104,19,0),"0"),
IFERROR(VLOOKUP($A148,'Season 3'!AK$4:CN$104,19,0),"0"),IFERROR(VLOOKUP($A148,'Season 4'!AK$4:CN$104,19,0),"0"),
IFERROR(VLOOKUP($A148,'Season 5'!AK$4:CN$104,19,0),"0"),IFERROR(VLOOKUP($A148,'Season 6'!AK$4:CN$104,19,0),"0"),
IFERROR(VLOOKUP($A148,'Season 7'!AK$4:CN$104,19,0),"0"),IFERROR(VLOOKUP($A148,'Season 8'!AK$4:CN$104,19,0),"0"),
IFERROR(VLOOKUP($A148,'Season 9'!AK$4:CN$104,19,0),"0"),IFERROR(VLOOKUP($A148,'Season 10'!AK$4:CN$104,19,0),"0"),
IFERROR(VLOOKUP($A148,'Season 11'!AK$4:CN$104,19,0),"0"),IFERROR(VLOOKUP($A148,'Season 12'!AK$4:CN$104,19,0),"0"),
IFERROR(VLOOKUP($A148,'Season 13'!AK$4:CN$104,19,0),"0"),IFERROR(VLOOKUP($A148,'Season 14'!AK$4:CN$104,19,0),"0"),IFERROR(VLOOKUP(A148,'Season 15'!AK$4:CN$104,19,0),"0"),)</f>
        <v>0</v>
      </c>
      <c r="S148" s="518">
        <f>SUM(
IFERROR(VLOOKUP($A148,'Season 1'!AJ$4:CM$104,20,0),"0"),IFERROR(VLOOKUP($A148,'Season 2'!AK$4:CN$104,20,0),"0"),
IFERROR(VLOOKUP($A148,'Season 3'!AK$4:CN$104,20,0),"0"),IFERROR(VLOOKUP($A148,'Season 4'!AK$4:CN$104,20,0),"0"),
IFERROR(VLOOKUP($A148,'Season 5'!AK$4:CN$104,20,0),"0"),IFERROR(VLOOKUP($A148,'Season 6'!AK$4:CN$104,20,0),"0"),
IFERROR(VLOOKUP($A148,'Season 7'!AK$4:CN$104,20,0),"0"),IFERROR(VLOOKUP($A148,'Season 8'!AK$4:CN$104,20,0),"0"),
IFERROR(VLOOKUP($A148,'Season 9'!AK$4:CN$104,20,0),"0"),IFERROR(VLOOKUP($A148,'Season 10'!AK$4:CN$104,20,0),"0"),
IFERROR(VLOOKUP($A148,'Season 11'!AK$4:CN$104,20,0),"0"),IFERROR(VLOOKUP($A148,'Season 12'!AK$4:CN$104,20,0),"0"),
IFERROR(VLOOKUP($A148,'Season 13'!AK$4:CN$104,20,0),"0"),IFERROR(VLOOKUP($A148,'Season 14'!AK$4:CN$104,20,0),"0"),IFERROR(VLOOKUP(A148,'Season 15'!AK$4:CN$104,20,0),"0"),)</f>
        <v>0</v>
      </c>
      <c r="T148" s="21">
        <f>SUM(
IFERROR(VLOOKUP($A148,'Season 1'!AJ$4:CM$104,21,0),"0"),IFERROR(VLOOKUP($A148,'Season 2'!AK$4:CN$104,21,0),"0"),
IFERROR(VLOOKUP($A148,'Season 3'!AK$4:CN$104,21,0),"0"),IFERROR(VLOOKUP($A148,'Season 4'!AK$4:CN$104,21,0),"0"),
IFERROR(VLOOKUP($A148,'Season 5'!AK$4:CN$104,21,0),"0"),IFERROR(VLOOKUP($A148,'Season 6'!AK$4:CN$104,21,0),"0"),
IFERROR(VLOOKUP($A148,'Season 7'!AK$4:CN$104,21,0),"0"),IFERROR(VLOOKUP($A148,'Season 8'!AK$4:CN$104,21,0),"0"),
IFERROR(VLOOKUP($A148,'Season 9'!AK$4:CN$104,21,0),"0"),IFERROR(VLOOKUP($A148,'Season 10'!AK$4:CN$104,21,0),"0"),
IFERROR(VLOOKUP($A148,'Season 11'!AK$4:CN$104,21,0),"0"),IFERROR(VLOOKUP($A148,'Season 12'!AK$4:CN$104,21,0),"0"),
IFERROR(VLOOKUP($A148,'Season 13'!AK$4:CN$104,21,0),"0"),IFERROR(VLOOKUP($A148,'Season 14'!AK$4:CN$104,21,0),"0"),IFERROR(VLOOKUP(A148,'Season 15'!AK$4:CN$104,21,0),"0"),)</f>
        <v>0</v>
      </c>
      <c r="U148" s="402">
        <f>SUM(
IFERROR(VLOOKUP($A148,'Season 1'!AJ$4:CM$104,22,0),"0"),IFERROR(VLOOKUP($A148,'Season 2'!AK$4:CN$104,22,0),"0"),
IFERROR(VLOOKUP($A148,'Season 3'!AK$4:CN$104,22,0),"0"),IFERROR(VLOOKUP($A148,'Season 4'!AK$4:CN$104,22,0),"0"),
IFERROR(VLOOKUP($A148,'Season 5'!AK$4:CN$104,22,0),"0"),IFERROR(VLOOKUP($A148,'Season 6'!AK$4:CN$104,22,0),"0"),
IFERROR(VLOOKUP($A148,'Season 7'!AK$4:CN$104,22,0),"0"),IFERROR(VLOOKUP($A148,'Season 8'!AK$4:CN$104,22,0),"0"),
IFERROR(VLOOKUP($A148,'Season 9'!AK$4:CN$104,22,0),"0"),IFERROR(VLOOKUP($A148,'Season 10'!AK$4:CN$104,22,0),"0"),
IFERROR(VLOOKUP($A148,'Season 11'!AK$4:CN$104,22,0),"0"),IFERROR(VLOOKUP($A148,'Season 12'!AK$4:CN$104,22,0),"0"),
IFERROR(VLOOKUP($A148,'Season 13'!AK$4:CN$104,22,0),"0"),IFERROR(VLOOKUP($A148,'Season 14'!AK$4:CN$104,22,0),"0"),IFERROR(VLOOKUP(A148,'Season 15'!AK$4:CN$104,22,0),"0"),)</f>
        <v>0</v>
      </c>
      <c r="V148" s="403">
        <f>SUM(
IFERROR(VLOOKUP($A148,'Season 1'!AJ$4:CM$104,23,0),"0"),IFERROR(VLOOKUP($A148,'Season 2'!AK$4:CN$104,23,0),"0"),
IFERROR(VLOOKUP($A148,'Season 3'!AK$4:CN$104,23,0),"0"),IFERROR(VLOOKUP($A148,'Season 4'!AK$4:CN$104,23,0),"0"),
IFERROR(VLOOKUP($A148,'Season 5'!AK$4:CN$104,23,0),"0"),IFERROR(VLOOKUP($A148,'Season 6'!AK$4:CN$104,23,0),"0"),
IFERROR(VLOOKUP($A148,'Season 7'!AK$4:CN$104,23,0),"0"),IFERROR(VLOOKUP($A148,'Season 8'!AK$4:CN$104,23,0),"0"),
IFERROR(VLOOKUP($A148,'Season 9'!AK$4:CN$104,23,0),"0"),IFERROR(VLOOKUP($A148,'Season 10'!AK$4:CN$104,23,0),"0"),
IFERROR(VLOOKUP($A148,'Season 11'!AK$4:CN$104,23,0),"0"),IFERROR(VLOOKUP($A148,'Season 12'!AK$4:CN$104,23,0),"0"),
IFERROR(VLOOKUP($A148,'Season 13'!AK$4:CN$104,23,0),"0"),IFERROR(VLOOKUP($A148,'Season 14'!AK$4:CN$104,23,0),"0"),IFERROR(VLOOKUP($A148,'Season 15'!AK$4:CN$104,23,0),"0"),)</f>
        <v>0</v>
      </c>
      <c r="W148" s="398">
        <f>SUM(
IFERROR(VLOOKUP($A148,'Season 1'!AJ$4:CM$104,24,0),"0"),IFERROR(VLOOKUP($A148,'Season 2'!AK$4:CN$104,24,0),"0"),
IFERROR(VLOOKUP($A148,'Season 3'!AK$4:CN$104,24,0),"0"),IFERROR(VLOOKUP($A148,'Season 4'!AK$4:CN$104,24,0),"0"),
IFERROR(VLOOKUP($A148,'Season 5'!AK$4:CN$104,24,0),"0"),IFERROR(VLOOKUP($A148,'Season 6'!AK$4:CN$104,24,0),"0"),
IFERROR(VLOOKUP($A148,'Season 7'!AK$4:CN$104,24,0),"0"),IFERROR(VLOOKUP($A148,'Season 8'!AK$4:CN$104,24,0),"0"),
IFERROR(VLOOKUP($A148,'Season 9'!AK$4:CN$104,24,0),"0"),IFERROR(VLOOKUP($A148,'Season 10'!AK$4:CN$104,24,0),"0"),
IFERROR(VLOOKUP($A148,'Season 11'!AK$4:CN$104,24,0),"0"),IFERROR(VLOOKUP($A148,'Season 12'!AK$4:CN$104,24,0),"0"),
IFERROR(VLOOKUP($A148,'Season 13'!AK$4:CN$104,24,0),"0"),IFERROR(VLOOKUP($A148,'Season 14'!AK$4:CN$104,24,0),"0"),IFERROR(VLOOKUP($A148,'Season 15'!AK$4:CN$104,24,0),"0"),)</f>
        <v>0</v>
      </c>
      <c r="X148" s="518">
        <f>SUM(
IFERROR(VLOOKUP($A148,'Season 1'!AJ$4:CM$104,25,0),"0"),IFERROR(VLOOKUP($A148,'Season 2'!AK$4:CN$104,25,0),"0"),
IFERROR(VLOOKUP($A148,'Season 3'!AK$4:CN$104,25,0),"0"),IFERROR(VLOOKUP($A148,'Season 4'!AK$4:CN$104,25,0),"0"),
IFERROR(VLOOKUP($A148,'Season 5'!AK$4:CN$104,25,0),"0"),IFERROR(VLOOKUP($A148,'Season 6'!AK$4:CN$104,25,0),"0"),
IFERROR(VLOOKUP($A148,'Season 7'!AK$4:CN$104,25,0),"0"),IFERROR(VLOOKUP($A148,'Season 8'!AK$4:CN$104,25,0),"0"),
IFERROR(VLOOKUP($A148,'Season 9'!AK$4:CN$104,25,0),"0"),IFERROR(VLOOKUP($A148,'Season 10'!AK$4:CN$104,25,0),"0"),
IFERROR(VLOOKUP($A148,'Season 11'!AK$4:CN$104,25,0),"0"),IFERROR(VLOOKUP($A148,'Season 12'!AK$4:CN$104,25,0),"0"),
IFERROR(VLOOKUP($A148,'Season 13'!AK$4:CN$104,25,0),"0"),IFERROR(VLOOKUP($A148,'Season 14'!AK$4:CN$104,25,0),"0"),IFERROR(VLOOKUP($A148,'Season 15'!AK$4:CN$104,25,0),"0"),)</f>
        <v>0</v>
      </c>
      <c r="Y148" s="21">
        <f>SUM(
IFERROR(VLOOKUP($A148,'Season 1'!AJ$4:CM$104,26,0),"0"),IFERROR(VLOOKUP($A148,'Season 2'!AK$4:CN$104,26,0),"0"),
IFERROR(VLOOKUP($A148,'Season 3'!AK$4:CN$104,26,0),"0"),IFERROR(VLOOKUP($A148,'Season 4'!AK$4:CN$104,26,0),"0"),
IFERROR(VLOOKUP($A148,'Season 5'!AK$4:CN$104,26,0),"0"),IFERROR(VLOOKUP($A148,'Season 6'!AK$4:CN$104,26,0),"0"),
IFERROR(VLOOKUP($A148,'Season 7'!AK$4:CN$104,26,0),"0"),IFERROR(VLOOKUP($A148,'Season 8'!AK$4:CN$104,26,0),"0"),
IFERROR(VLOOKUP($A148,'Season 9'!AK$4:CN$104,26,0),"0"),IFERROR(VLOOKUP($A148,'Season 10'!AK$4:CN$104,26,0),"0"),
IFERROR(VLOOKUP($A148,'Season 11'!AK$4:CN$104,26,0),"0"),IFERROR(VLOOKUP($A148,'Season 12'!AK$4:CN$104,26,0),"0"),
IFERROR(VLOOKUP($A148,'Season 13'!AK$4:CN$104,26,0),"0"),IFERROR(VLOOKUP($A148,'Season 14'!AK$4:CN$104,26,0),"0"),IFERROR(VLOOKUP($A148,'Season 15'!AK$4:CN$104,26,0),"0"),)</f>
        <v>0</v>
      </c>
      <c r="Z148" s="402">
        <f>SUM(
IFERROR(VLOOKUP($A148,'Season 1'!AJ$4:CM$104,27,0),"0"),IFERROR(VLOOKUP($A148,'Season 2'!AK$4:CN$104,27,0),"0"),
IFERROR(VLOOKUP($A148,'Season 3'!AK$4:CN$104,27,0),"0"),IFERROR(VLOOKUP($A148,'Season 4'!AK$4:CN$104,27,0),"0"),
IFERROR(VLOOKUP($A148,'Season 5'!AK$4:CN$104,27,0),"0"),IFERROR(VLOOKUP($A148,'Season 6'!AK$4:CN$104,27,0),"0"),
IFERROR(VLOOKUP($A148,'Season 7'!AK$4:CN$104,27,0),"0"),IFERROR(VLOOKUP($A148,'Season 8'!AK$4:CN$104,27,0),"0"),
IFERROR(VLOOKUP($A148,'Season 9'!AK$4:CN$104,27,0),"0"),IFERROR(VLOOKUP($A148,'Season 10'!AK$4:CN$104,27,0),"0"),
IFERROR(VLOOKUP($A148,'Season 11'!AK$4:CN$104,27,0),"0"),IFERROR(VLOOKUP($A148,'Season 12'!AK$4:CN$104,27,0),"0"),
IFERROR(VLOOKUP($A148,'Season 13'!AK$4:CN$104,27,0),"0"),IFERROR(VLOOKUP($A148,'Season 14'!AK$4:CN$104,27,0),"0"),IFERROR(VLOOKUP($A148,'Season 15'!AK$4:CN$104,27,0),"0"),)</f>
        <v>0</v>
      </c>
      <c r="AA148" s="403">
        <f>SUM(
IFERROR(VLOOKUP($A148,'Season 1'!AJ$4:CM$104,28,0),"0"),IFERROR(VLOOKUP($A148,'Season 2'!AK$4:CN$104,28,0),"0"),
IFERROR(VLOOKUP($A148,'Season 3'!AK$4:CN$104,28,0),"0"),IFERROR(VLOOKUP($A148,'Season 4'!AK$4:CN$104,28,0),"0"),
IFERROR(VLOOKUP($A148,'Season 5'!AK$4:CN$104,28,0),"0"),IFERROR(VLOOKUP($A148,'Season 6'!AK$4:CN$104,28,0),"0"),
IFERROR(VLOOKUP($A148,'Season 7'!AK$4:CN$104,28,0),"0"),IFERROR(VLOOKUP($A148,'Season 8'!AK$4:CN$104,28,0),"0"),
IFERROR(VLOOKUP($A148,'Season 9'!AK$4:CN$104,28,0),"0"),IFERROR(VLOOKUP($A148,'Season 10'!AK$4:CN$104,28,0),"0"),
IFERROR(VLOOKUP($A148,'Season 11'!AK$4:CN$104,28,0),"0"),IFERROR(VLOOKUP($A148,'Season 12'!AK$4:CN$104,28,0),"0"),
IFERROR(VLOOKUP($A148,'Season 13'!AK$4:CN$104,28,0),"0"),IFERROR(VLOOKUP($A148,'Season 14'!AK$4:CN$104,28,0),"0"),IFERROR(VLOOKUP($A148,'Season 15'!AK$4:CN$104,28,0),"0"),)</f>
        <v>0</v>
      </c>
      <c r="AB148" s="398">
        <f>SUM(
IFERROR(VLOOKUP($A148,'Season 1'!AJ$4:CM$104,29,0),"0"),IFERROR(VLOOKUP($A148,'Season 2'!AK$4:CN$104,29,0),"0"),
IFERROR(VLOOKUP($A148,'Season 3'!AK$4:CN$104,29,0),"0"),IFERROR(VLOOKUP($A148,'Season 4'!AK$4:CN$104,29,0),"0"),
IFERROR(VLOOKUP($A148,'Season 5'!AK$4:CN$104,29,0),"0"),IFERROR(VLOOKUP($A148,'Season 6'!AK$4:CN$104,29,0),"0"),
IFERROR(VLOOKUP($A148,'Season 7'!AK$4:CN$104,29,0),"0"),IFERROR(VLOOKUP($A148,'Season 8'!AK$4:CN$104,29,0),"0"),
IFERROR(VLOOKUP($A148,'Season 9'!AK$4:CN$104,29,0),"0"),IFERROR(VLOOKUP($A148,'Season 10'!AK$4:CN$104,29,0),"0"),
IFERROR(VLOOKUP($A148,'Season 11'!AK$4:CN$104,29,0),"0"),IFERROR(VLOOKUP($A148,'Season 12'!AK$4:CN$104,29,0),"0"),
IFERROR(VLOOKUP($A148,'Season 13'!AK$4:CN$104,29,0),"0"),IFERROR(VLOOKUP($A148,'Season 14'!AK$4:CN$104,29,0),"0"),IFERROR(VLOOKUP($A148,'Season 15'!AK$4:CN$104,29,0),"0"),)</f>
        <v>0</v>
      </c>
      <c r="AC148" s="518">
        <f>SUM(
IFERROR(VLOOKUP($A148,'Season 1'!AJ$4:CM$104,30,0),"0"),IFERROR(VLOOKUP($A148,'Season 2'!AK$4:CN$104,30,0),"0"),
IFERROR(VLOOKUP($A148,'Season 3'!AK$4:CN$104,30,0),"0"),IFERROR(VLOOKUP($A148,'Season 4'!AK$4:CN$104,30,0),"0"),
IFERROR(VLOOKUP($A148,'Season 5'!AK$4:CN$104,30,0),"0"),IFERROR(VLOOKUP($A148,'Season 6'!AK$4:CN$104,30,0),"0"),
IFERROR(VLOOKUP($A148,'Season 7'!AK$4:CN$104,30,0),"0"),IFERROR(VLOOKUP($A148,'Season 8'!AK$4:CN$104,30,0),"0"),
IFERROR(VLOOKUP($A148,'Season 9'!AK$4:CN$104,30,0),"0"),IFERROR(VLOOKUP($A148,'Season 10'!AK$4:CN$104,30,0),"0"),
IFERROR(VLOOKUP($A148,'Season 11'!AK$4:CN$104,30,0),"0"),IFERROR(VLOOKUP($A148,'Season 12'!AK$4:CN$104,30,0),"0"),
IFERROR(VLOOKUP($A148,'Season 13'!AK$4:CN$104,30,0),"0"),IFERROR(VLOOKUP($A148,'Season 14'!AK$4:CN$104,30,0),"0"),IFERROR(VLOOKUP($A148,'Season 15'!AK$4:CN$104,30,0),"0"),)</f>
        <v>0</v>
      </c>
      <c r="AD148" s="21">
        <f>SUM(
IFERROR(VLOOKUP($A148,'Season 1'!AJ$4:CM$104,31,0),"0"),IFERROR(VLOOKUP($A148,'Season 2'!AK$4:CN$104,31,0),"0"),
IFERROR(VLOOKUP($A148,'Season 3'!AK$4:CN$104,31,0),"0"),IFERROR(VLOOKUP($A148,'Season 4'!AK$4:CN$104,31,0),"0"),
IFERROR(VLOOKUP($A148,'Season 5'!AK$4:CN$104,31,0),"0"),IFERROR(VLOOKUP($A148,'Season 6'!AK$4:CN$104,31,0),"0"),
IFERROR(VLOOKUP($A148,'Season 7'!AK$4:CN$104,31,0),"0"),IFERROR(VLOOKUP($A148,'Season 8'!AK$4:CN$104,31,0),"0"),
IFERROR(VLOOKUP($A148,'Season 9'!AK$4:CN$104,31,0),"0"),IFERROR(VLOOKUP($A148,'Season 10'!AK$4:CN$104,31,0),"0"),
IFERROR(VLOOKUP($A148,'Season 11'!AK$4:CN$104,31,0),"0"),IFERROR(VLOOKUP($A148,'Season 12'!AK$4:CN$104,31,0),"0"),
IFERROR(VLOOKUP($A148,'Season 13'!AK$4:CN$104,31,0),"0"),IFERROR(VLOOKUP($A148,'Season 14'!AK$4:CN$104,31,0),"0"),IFERROR(VLOOKUP($A148,'Season 15'!AK$4:CN$104,31,0),"0"),)</f>
        <v>0</v>
      </c>
      <c r="AE148" s="402">
        <f>SUM(
IFERROR(VLOOKUP($A148,'Season 1'!AJ$4:CM$104,32,0),"0"),IFERROR(VLOOKUP($A148,'Season 2'!AK$4:CN$104,32,0),"0"),
IFERROR(VLOOKUP($A148,'Season 3'!AK$4:CN$104,32,0),"0"),IFERROR(VLOOKUP($A148,'Season 4'!AK$4:CN$104,32,0),"0"),
IFERROR(VLOOKUP($A148,'Season 5'!AK$4:CN$104,32,0),"0"),IFERROR(VLOOKUP($A148,'Season 6'!AK$4:CN$104,32,0),"0"),
IFERROR(VLOOKUP($A148,'Season 7'!AK$4:CN$104,32,0),"0"),IFERROR(VLOOKUP($A148,'Season 8'!AK$4:CN$104,32,0),"0"),
IFERROR(VLOOKUP($A148,'Season 9'!AK$4:CN$104,32,0),"0"),IFERROR(VLOOKUP($A148,'Season 10'!AK$4:CN$104,32,0),"0"),
IFERROR(VLOOKUP($A148,'Season 11'!AK$4:CN$104,32,0),"0"),IFERROR(VLOOKUP($A148,'Season 12'!AK$4:CN$104,32,0),"0"),
IFERROR(VLOOKUP($A148,'Season 13'!AK$4:CN$104,32,0),"0"),IFERROR(VLOOKUP($A148,'Season 14'!AK$4:CN$104,32,0),"0"),IFERROR(VLOOKUP($A148,'Season 15'!AK$4:CN$104,32,0),"0"),)</f>
        <v>0</v>
      </c>
      <c r="AF148" s="403">
        <f>SUM(IFERROR(VLOOKUP($A148,'Season 2'!AK$4:CN$104,33,0),"0"),
IFERROR(VLOOKUP($A148,'Season 3'!AK$4:CN$104,33,0),"0"),IFERROR(VLOOKUP($A148,'Season 4'!AK$4:CN$104,33,0),"0"),
IFERROR(VLOOKUP($A148,'Season 5'!AK$4:CN$104,33,0),"0"),IFERROR(VLOOKUP($A148,'Season 6'!AK$4:CN$104,33,0),"0"),
IFERROR(VLOOKUP($A148,'Season 7'!AK$4:CN$104,33,0),"0"),IFERROR(VLOOKUP($A148,'Season 8'!AK$4:CN$104,33,0),"0"),
IFERROR(VLOOKUP($A148,'Season 9'!AK$4:CN$104,33,0),"0"),IFERROR(VLOOKUP($A148,'Season 10'!AK$4:CN$104,33,0),"0"),
IFERROR(VLOOKUP($A148,'Season 11'!AK$4:CN$104,33,0),"0"),IFERROR(VLOOKUP($A148,'Season 12'!AK$4:CN$104,33,0),"0"),
IFERROR(VLOOKUP($A148,'Season 13'!AK$4:CN$104,33,0),"0"),IFERROR(VLOOKUP($A148,'Season 14'!AK$4:CN$104,33,0),"0"),IFERROR(VLOOKUP($A148,'Season 15'!AK$4:CN$104,33,0),"0"),)</f>
        <v>0</v>
      </c>
      <c r="AG148" s="398">
        <f>SUM(IFERROR(VLOOKUP($A148,'Season 2'!AK$4:CN$104,34,0),"0"),
IFERROR(VLOOKUP($A148,'Season 3'!AK$4:CN$104,34,0),"0"),IFERROR(VLOOKUP($A148,'Season 4'!AK$4:CN$104,34,0),"0"),
IFERROR(VLOOKUP($A148,'Season 5'!AK$4:CN$104,34,0),"0"),IFERROR(VLOOKUP($A148,'Season 6'!AK$4:CN$104,34,0),"0"),
IFERROR(VLOOKUP($A148,'Season 7'!AK$4:CN$104,34,0),"0"),IFERROR(VLOOKUP($A148,'Season 8'!AK$4:CN$104,34,0),"0"),
IFERROR(VLOOKUP($A148,'Season 9'!AK$4:CN$104,34,0),"0"),IFERROR(VLOOKUP($A148,'Season 10'!AK$4:CN$104,34,0),"0"),
IFERROR(VLOOKUP($A148,'Season 11'!AK$4:CN$104,34,0),"0"),IFERROR(VLOOKUP($A148,'Season 12'!AK$4:CN$104,34,0),"0"),
IFERROR(VLOOKUP($A148,'Season 13'!AK$4:CN$104,34,0),"0"),IFERROR(VLOOKUP($A148,'Season 14'!AK$4:CN$104,34,0),"0"),IFERROR(VLOOKUP($A148,'Season 15'!AK$4:CN$104,34,0),"0"),)</f>
        <v>0</v>
      </c>
      <c r="AH148" s="518">
        <f>SUM(IFERROR(VLOOKUP($A148,'Season 2'!AK$4:CN$104,35,0),"0"),
IFERROR(VLOOKUP($A148,'Season 3'!AK$4:CN$104,35,0),"0"),IFERROR(VLOOKUP($A148,'Season 4'!AK$4:CN$104,35,0),"0"),
IFERROR(VLOOKUP($A148,'Season 5'!AK$4:CN$104,35,0),"0"),IFERROR(VLOOKUP($A148,'Season 6'!AK$4:CN$104,35,0),"0"),
IFERROR(VLOOKUP($A148,'Season 7'!AK$4:CN$104,35,0),"0"),IFERROR(VLOOKUP($A148,'Season 8'!AK$4:CN$104,35,0),"0"),
IFERROR(VLOOKUP($A148,'Season 9'!AK$4:CN$104,35,0),"0"),IFERROR(VLOOKUP($A148,'Season 10'!AK$4:CN$104,35,0),"0"),
IFERROR(VLOOKUP($A148,'Season 11'!AK$4:CN$104,35,0),"0"),IFERROR(VLOOKUP($A148,'Season 12'!AK$4:CN$104,35,0),"0"),
IFERROR(VLOOKUP($A148,'Season 13'!AK$4:CN$104,35,0),"0"),IFERROR(VLOOKUP($A148,'Season 14'!AK$4:CN$104,35,0),"0"),IFERROR(VLOOKUP($A148,'Season 15'!AK$4:CN$104,35,0),"0"),)</f>
        <v>0</v>
      </c>
      <c r="AI148" s="21">
        <f>SUM(IFERROR(VLOOKUP($A148,'Season 2'!AK$4:CN$104,36,0),"0"),
IFERROR(VLOOKUP($A148,'Season 3'!AK$4:CN$104,36,0),"0"),IFERROR(VLOOKUP($A148,'Season 4'!AK$4:CN$104,36,0),"0"),
IFERROR(VLOOKUP($A148,'Season 5'!AK$4:CN$104,36,0),"0"),IFERROR(VLOOKUP($A148,'Season 6'!AK$4:CN$104,36,0),"0"),
IFERROR(VLOOKUP($A148,'Season 7'!AK$4:CN$104,36,0),"0"),IFERROR(VLOOKUP($A148,'Season 8'!AK$4:CN$104,36,0),"0"),
IFERROR(VLOOKUP($A148,'Season 9'!AK$4:CN$104,36,0),"0"),IFERROR(VLOOKUP($A148,'Season 10'!AK$4:CN$104,36,0),"0"),
IFERROR(VLOOKUP($A148,'Season 11'!AK$4:CN$104,36,0),"0"),IFERROR(VLOOKUP($A148,'Season 12'!AK$4:CN$104,36,0),"0"),
IFERROR(VLOOKUP($A148,'Season 13'!AK$4:CN$104,36,0),"0"),IFERROR(VLOOKUP($A148,'Season 14'!AK$4:CN$104,36,0),"0"),IFERROR(VLOOKUP($A148,'Season 15'!AK$4:CN$104,36,0),"0"),)</f>
        <v>0</v>
      </c>
      <c r="AJ148" s="402">
        <f>SUM(IFERROR(VLOOKUP($A148,'Season 2'!AK$4:CN$104,37,0),"0"),
IFERROR(VLOOKUP($A148,'Season 3'!AK$4:CN$104,37,0),"0"),IFERROR(VLOOKUP($A148,'Season 4'!AK$4:CN$104,37,0),"0"),
IFERROR(VLOOKUP($A148,'Season 5'!AK$4:CN$104,37,0),"0"),IFERROR(VLOOKUP($A148,'Season 6'!AK$4:CN$104,37,0),"0"),
IFERROR(VLOOKUP($A148,'Season 7'!AK$4:CN$104,37,0),"0"),IFERROR(VLOOKUP($A148,'Season 8'!AK$4:CN$104,37,0),"0"),
IFERROR(VLOOKUP($A148,'Season 9'!AK$4:CN$104,37,0),"0"),IFERROR(VLOOKUP($A148,'Season 10'!AK$4:CN$104,37,0),"0"),
IFERROR(VLOOKUP($A148,'Season 11'!AK$4:CN$104,37,0),"0"),IFERROR(VLOOKUP($A148,'Season 12'!AK$4:CN$104,37,0),"0"),
IFERROR(VLOOKUP($A148,'Season 13'!AK$4:CN$104,37,0),"0"),IFERROR(VLOOKUP($A148,'Season 14'!AK$4:CN$104,37,0),"0"),IFERROR(VLOOKUP($A148,'Season 15'!AK$4:CN$104,37,0),"0"),)</f>
        <v>0</v>
      </c>
      <c r="AK148" s="403">
        <f>SUM(IFERROR(VLOOKUP($A148,'Season 1'!AJ$4:CM$104,33,0),"0"),IFERROR(VLOOKUP($A148,'Season 2'!AK$4:CN$104,38,0),"0"),
IFERROR(VLOOKUP($A148,'Season 3'!AK$4:CN$104,38,0),"0"),IFERROR(VLOOKUP($A148,'Season 4'!AK$4:CN$104,38,0),"0"),
IFERROR(VLOOKUP($A148,'Season 5'!AK$4:CN$104,38,0),"0"),IFERROR(VLOOKUP($A148,'Season 6'!AK$4:CN$104,38,0),"0"),
IFERROR(VLOOKUP($A148,'Season 7'!AK$4:CN$104,38,0),"0"),IFERROR(VLOOKUP($A148,'Season 8'!AK$4:CN$104,38,0),"0"),
IFERROR(VLOOKUP($A148,'Season 9'!AK$4:CN$104,38,0),"0"),IFERROR(VLOOKUP($A148,'Season 10'!AK$4:CN$104,38,0),"0"),
IFERROR(VLOOKUP($A148,'Season 11'!AK$4:CN$104,38,0),"0"),IFERROR(VLOOKUP($A148,'Season 12'!AK$4:CN$104,38,0),"0"),
IFERROR(VLOOKUP($A148,'Season 13'!AK$4:CN$104,38,0),"0"),IFERROR(VLOOKUP($A148,'Season 14'!AK$4:CN$104,38,0),"0"),IFERROR(VLOOKUP($A148,'Season 15'!AK$4:CN$104,38,0),"0"),)</f>
        <v>0</v>
      </c>
      <c r="AL148" s="398">
        <f>SUM(IFERROR(VLOOKUP($A148,'Season 1'!AJ$4:CM$104,34,0),"0"),IFERROR(VLOOKUP($A148,'Season 2'!AK$4:CN$104,39,0),"0"),
IFERROR(VLOOKUP($A148,'Season 3'!AK$4:CN$104,39,0),"0"),IFERROR(VLOOKUP($A148,'Season 4'!AK$4:CN$104,39,0),"0"),
IFERROR(VLOOKUP($A148,'Season 5'!AK$4:CN$104,39,0),"0"),IFERROR(VLOOKUP($A148,'Season 6'!AK$4:CN$104,39,0),"0"),
IFERROR(VLOOKUP($A148,'Season 7'!AK$4:CN$104,39,0),"0"),IFERROR(VLOOKUP($A148,'Season 8'!AK$4:CN$104,39,0),"0"),
IFERROR(VLOOKUP($A148,'Season 9'!AK$4:CN$104,39,0),"0"),IFERROR(VLOOKUP($A148,'Season 10'!AK$4:CN$104,39,0),"0"),
IFERROR(VLOOKUP($A148,'Season 11'!AK$4:CN$104,39,0),"0"),IFERROR(VLOOKUP($A148,'Season 12'!AK$4:CN$104,39,0),"0"),
IFERROR(VLOOKUP($A148,'Season 13'!AK$4:CN$104,39,0),"0"),IFERROR(VLOOKUP($A148,'Season 14'!AK$4:CN$104,39,0),"0"),IFERROR(VLOOKUP($A148,'Season 15'!AK$4:CN$104,39,0),"0"),)</f>
        <v>0</v>
      </c>
      <c r="AM148" s="518">
        <f>SUM(IFERROR(VLOOKUP($A148,'Season 1'!AJ$4:CM$104,35,0),"0"),IFERROR(VLOOKUP($A148,'Season 2'!AK$4:CN$104,40,0),"0"),
IFERROR(VLOOKUP($A148,'Season 3'!AK$4:CN$104,40,0),"0"),IFERROR(VLOOKUP($A148,'Season 4'!AK$4:CN$104,40,0),"0"),
IFERROR(VLOOKUP($A148,'Season 5'!AK$4:CN$104,40,0),"0"),IFERROR(VLOOKUP($A148,'Season 6'!AK$4:CN$104,40,0),"0"),
IFERROR(VLOOKUP($A148,'Season 7'!AK$4:CN$104,40,0),"0"),IFERROR(VLOOKUP($A148,'Season 8'!AK$4:CN$104,40,0),"0"),
IFERROR(VLOOKUP($A148,'Season 9'!AK$4:CN$104,40,0),"0"),IFERROR(VLOOKUP($A148,'Season 10'!AK$4:CN$104,40,0),"0"),
IFERROR(VLOOKUP($A148,'Season 11'!AK$4:CN$104,40,0),"0"),IFERROR(VLOOKUP($A148,'Season 12'!AK$4:CN$104,40,0),"0"),
IFERROR(VLOOKUP($A148,'Season 13'!AK$4:CN$104,40,0),"0"),IFERROR(VLOOKUP($A148,'Season 14'!AK$4:CN$104,40,0),"0"),IFERROR(VLOOKUP($A148,'Season 15'!AK$4:CN$104,40,0),"0"),)</f>
        <v>0</v>
      </c>
      <c r="AN148" s="21">
        <f>SUM(IFERROR(VLOOKUP($A148,'Season 1'!AJ$4:CM$104,36,0),"0"),IFERROR(VLOOKUP($A148,'Season 2'!AK$4:CN$104,41,0),"0"),
IFERROR(VLOOKUP($A148,'Season 3'!AK$4:CN$104,41,0),"0"),IFERROR(VLOOKUP($A148,'Season 4'!AK$4:CN$104,41,0),"0"),
IFERROR(VLOOKUP($A148,'Season 5'!AK$4:CN$104,41,0),"0"),IFERROR(VLOOKUP($A148,'Season 6'!AK$4:CN$104,41,0),"0"),
IFERROR(VLOOKUP($A148,'Season 7'!AK$4:CN$104,41,0),"0"),IFERROR(VLOOKUP($A148,'Season 8'!AK$4:CN$104,41,0),"0"),
IFERROR(VLOOKUP($A148,'Season 9'!AK$4:CN$104,41,0),"0"),IFERROR(VLOOKUP($A148,'Season 10'!AK$4:CN$104,41,0),"0"),
IFERROR(VLOOKUP($A148,'Season 11'!AK$4:CN$104,41,0),"0"),IFERROR(VLOOKUP($A148,'Season 12'!AK$4:CN$104,41,0),"0"),
IFERROR(VLOOKUP($A148,'Season 13'!AK$4:CN$104,41,0),"0"),IFERROR(VLOOKUP($A148,'Season 14'!AK$4:CN$104,41,0),"0"),IFERROR(VLOOKUP($A148,'Season 15'!AK$4:CN$104,41,0),"0"),)</f>
        <v>0</v>
      </c>
      <c r="AO148" s="402">
        <f>SUM(IFERROR(VLOOKUP($A148,'Season 1'!AJ$4:CM$104,37,0),"0"),IFERROR(VLOOKUP($A148,'Season 2'!AK$4:CN$104,42,0),"0"),
IFERROR(VLOOKUP($A148,'Season 3'!AK$4:CN$104,42,0),"0"),IFERROR(VLOOKUP($A148,'Season 4'!AK$4:CN$104,42,0),"0"),
IFERROR(VLOOKUP($A148,'Season 5'!AK$4:CN$104,42,0),"0"),IFERROR(VLOOKUP($A148,'Season 6'!AK$4:CN$104,42,0),"0"),
IFERROR(VLOOKUP($A148,'Season 7'!AK$4:CN$104,42,0),"0"),IFERROR(VLOOKUP($A148,'Season 8'!AK$4:CN$104,42,0),"0"),
IFERROR(VLOOKUP($A148,'Season 9'!AK$4:CN$104,42,0),"0"),IFERROR(VLOOKUP($A148,'Season 10'!AK$4:CN$104,42,0),"0"),
IFERROR(VLOOKUP($A148,'Season 11'!AK$4:CN$104,42,0),"0"),IFERROR(VLOOKUP($A148,'Season 12'!AK$4:CN$104,42,0),"0"),
IFERROR(VLOOKUP($A148,'Season 13'!AK$4:CN$104,42,0),"0"),IFERROR(VLOOKUP($A148,'Season 14'!AK$4:CN$104,42,0),"0"),IFERROR(VLOOKUP($A148,'Season 15'!AK$4:CN$104,42,0),"0"),)</f>
        <v>0</v>
      </c>
      <c r="AP148" s="403">
        <f>SUM(IFERROR(VLOOKUP($A148,'Season 1'!AJ$4:CM$104,43,0),"0"),IFERROR(VLOOKUP($A148,'Season 2'!AK$4:CN$104,43,0),"0"),
IFERROR(VLOOKUP($A148,'Season 3'!AK$4:CN$104,43,0),"0"),IFERROR(VLOOKUP($A148,'Season 4'!AK$4:CN$104,43,0),"0"),
IFERROR(VLOOKUP($A148,'Season 5'!AK$4:CN$104,43,0),"0"),IFERROR(VLOOKUP($A148,'Season 6'!AK$4:CN$104,43,0),"0"),
IFERROR(VLOOKUP($A148,'Season 7'!AK$4:CN$104,43,0),"0"),IFERROR(VLOOKUP($A148,'Season 8'!AK$4:CN$104,43,0),"0"),
IFERROR(VLOOKUP($A148,'Season 9'!AK$4:CN$104,43,0),"0"),IFERROR(VLOOKUP($A148,'Season 10'!AK$4:CN$104,43,0),"0"),
IFERROR(VLOOKUP($A148,'Season 11'!AK$4:CN$104,43,0),"0"),IFERROR(VLOOKUP($A148,'Season 12'!AK$4:CN$104,43,0),"0"),
IFERROR(VLOOKUP($A148,'Season 13'!AK$4:CN$104,43,0),"0"),IFERROR(VLOOKUP($A148,'Season 14'!AK$4:CN$104,43,0),"0"),IFERROR(VLOOKUP($A148,'Season 15'!AK$4:CN$104,43,0),"0"),)</f>
        <v>0</v>
      </c>
      <c r="AQ148" s="398">
        <f>SUM(IFERROR(VLOOKUP($A148,'Season 1'!AJ$4:CM$104,44,0),"0"),IFERROR(VLOOKUP($A148,'Season 2'!AK$4:CN$104,44,0),"0"),
IFERROR(VLOOKUP($A148,'Season 3'!AK$4:CN$104,44,0),"0"),IFERROR(VLOOKUP($A148,'Season 4'!AK$4:CN$104,44,0),"0"),
IFERROR(VLOOKUP($A148,'Season 5'!AK$4:CN$104,44,0),"0"),IFERROR(VLOOKUP($A148,'Season 6'!AK$4:CN$104,44,0),"0"),
IFERROR(VLOOKUP($A148,'Season 7'!AK$4:CN$104,44,0),"0"),IFERROR(VLOOKUP($A148,'Season 8'!AK$4:CN$104,44,0),"0"),
IFERROR(VLOOKUP($A148,'Season 9'!AK$4:CN$104,44,0),"0"),IFERROR(VLOOKUP($A148,'Season 10'!AK$4:CN$104,44,0),"0"),
IFERROR(VLOOKUP($A148,'Season 11'!AK$4:CN$104,44,0),"0"),IFERROR(VLOOKUP($A148,'Season 12'!AK$4:CN$104,44,0),"0"),
IFERROR(VLOOKUP($A148,'Season 13'!AK$4:CN$104,44,0),"0"),IFERROR(VLOOKUP($A148,'Season 14'!AK$4:CN$104,44,0),"0"),IFERROR(VLOOKUP($A148,'Season 15'!AK$4:CN$104,44,0),"0"),)</f>
        <v>0</v>
      </c>
      <c r="AR148" s="518">
        <f>SUM(IFERROR(VLOOKUP($A148,'Season 1'!AJ$4:CM$104,45,0),"0"),IFERROR(VLOOKUP($A148,'Season 2'!AK$4:CN$104,45,0),"0"),
IFERROR(VLOOKUP($A148,'Season 3'!AK$4:CN$104,45,0),"0"),IFERROR(VLOOKUP($A148,'Season 4'!AK$4:CN$104,45,0),"0"),
IFERROR(VLOOKUP($A148,'Season 5'!AK$4:CN$104,45,0),"0"),IFERROR(VLOOKUP($A148,'Season 6'!AK$4:CN$104,45,0),"0"),
IFERROR(VLOOKUP($A148,'Season 7'!AK$4:CN$104,45,0),"0"),IFERROR(VLOOKUP($A148,'Season 8'!AK$4:CN$104,45,0),"0"),
IFERROR(VLOOKUP($A148,'Season 9'!AK$4:CN$104,45,0),"0"),IFERROR(VLOOKUP($A148,'Season 10'!AK$4:CN$104,45,0),"0"),
IFERROR(VLOOKUP($A148,'Season 11'!AK$4:CN$104,45,0),"0"),IFERROR(VLOOKUP($A148,'Season 12'!AK$4:CN$104,45,0),"0"),
IFERROR(VLOOKUP($A148,'Season 13'!AK$4:CN$104,45,0),"0"),IFERROR(VLOOKUP($A148,'Season 14'!AK$4:CN$104,45,0),"0"),IFERROR(VLOOKUP($A148,'Season 15'!AK$4:CN$104,45,0),"0"),)</f>
        <v>0</v>
      </c>
      <c r="AS148" s="21">
        <f>SUM(IFERROR(VLOOKUP($A148,'Season 1'!AJ$4:CM$104,46,0),"0"),IFERROR(VLOOKUP($A148,'Season 2'!AK$4:CN$104,46,0),"0"),
IFERROR(VLOOKUP($A148,'Season 3'!AK$4:CN$104,46,0),"0"),IFERROR(VLOOKUP($A148,'Season 4'!AK$4:CN$104,46,0),"0"),
IFERROR(VLOOKUP($A148,'Season 5'!AK$4:CN$104,46,0),"0"),IFERROR(VLOOKUP($A148,'Season 6'!AK$4:CN$104,46,0),"0"),
IFERROR(VLOOKUP($A148,'Season 7'!AK$4:CN$104,46,0),"0"),IFERROR(VLOOKUP($A148,'Season 8'!AK$4:CN$104,46,0),"0"),
IFERROR(VLOOKUP($A148,'Season 9'!AK$4:CN$104,46,0),"0"),IFERROR(VLOOKUP($A148,'Season 10'!AK$4:CN$104,46,0),"0"),
IFERROR(VLOOKUP($A148,'Season 11'!AK$4:CN$104,46,0),"0"),IFERROR(VLOOKUP($A148,'Season 12'!AK$4:CN$104,46,0),"0"),
IFERROR(VLOOKUP($A148,'Season 13'!AK$4:CN$104,46,0),"0"),IFERROR(VLOOKUP($A148,'Season 14'!AK$4:CN$104,46,0),"0"),IFERROR(VLOOKUP($A148,'Season 15'!AK$4:CN$104,46,0),"0"),)</f>
        <v>0</v>
      </c>
      <c r="AT148" s="402">
        <f>SUM(IFERROR(VLOOKUP($A148,'Season 1'!AJ$4:CM$104,47,0),"0"),IFERROR(VLOOKUP($A148,'Season 2'!AK$4:CN$104,47,0),"0"),
IFERROR(VLOOKUP($A148,'Season 3'!AK$4:CN$104,47,0),"0"),IFERROR(VLOOKUP($A148,'Season 4'!AK$4:CN$104,47,0),"0"),
IFERROR(VLOOKUP($A148,'Season 5'!AK$4:CN$104,47,0),"0"),IFERROR(VLOOKUP($A148,'Season 6'!AK$4:CN$104,47,0),"0"),
IFERROR(VLOOKUP($A148,'Season 7'!AK$4:CN$104,47,0),"0"),IFERROR(VLOOKUP($A148,'Season 8'!AK$4:CN$104,47,0),"0"),
IFERROR(VLOOKUP($A148,'Season 9'!AK$4:CN$104,47,0),"0"),IFERROR(VLOOKUP($A148,'Season 10'!AK$4:CN$104,47,0),"0"),
IFERROR(VLOOKUP($A148,'Season 11'!AK$4:CN$104,47,0),"0"),IFERROR(VLOOKUP($A148,'Season 12'!AK$4:CN$104,47,0),"0"),
IFERROR(VLOOKUP($A148,'Season 13'!AK$4:CN$104,47,0),"0"),IFERROR(VLOOKUP($A148,'Season 14'!AK$4:CN$104,47,0),"0"),IFERROR(VLOOKUP($A148,'Season 15'!AK$4:CN$104,47,0),"0"),)</f>
        <v>0</v>
      </c>
      <c r="AU148" s="403">
        <f>SUM(IFERROR(VLOOKUP($A148,'Season 3'!AK$4:CN$104,48,0),"0"),IFERROR(VLOOKUP($A148,'Season 4'!AK$4:CN$104,48,0),"0"),
IFERROR(VLOOKUP($A148,'Season 5'!AK$4:CN$104,48,0),"0"),IFERROR(VLOOKUP($A148,'Season 6'!AK$4:CN$104,48,0),"0"),
IFERROR(VLOOKUP($A148,'Season 7'!AK$4:CN$104,48,0),"0"),IFERROR(VLOOKUP($A148,'Season 8'!AK$4:CN$104,48,0),"0"),
IFERROR(VLOOKUP($A148,'Season 9'!AK$4:CN$104,48,0),"0"),IFERROR(VLOOKUP($A148,'Season 10'!AK$4:CN$104,48,0),"0"),
IFERROR(VLOOKUP($A148,'Season 11'!AK$4:CN$104,48,0),"0"),IFERROR(VLOOKUP($A148,'Season 12'!AK$4:CN$104,48,0),"0"),
IFERROR(VLOOKUP($A148,'Season 13'!AK$4:CN$104,48,0),"0"),IFERROR(VLOOKUP($A148,'Season 14'!AK$4:CN$104,48,0),"0"),IFERROR(VLOOKUP($A148,'Season 15'!AK$4:CN$104,48,0),"0"),)</f>
        <v>0</v>
      </c>
      <c r="AV148" s="398">
        <f>SUM(IFERROR(VLOOKUP($A148,'Season 3'!AK$4:CN$104,49,0),"0"),IFERROR(VLOOKUP($A148,'Season 4'!AK$4:CN$104,49,0),"0"),
IFERROR(VLOOKUP($A148,'Season 5'!AK$4:CN$104,49,0),"0"),IFERROR(VLOOKUP($A148,'Season 6'!AK$4:CN$104,49,0),"0"),
IFERROR(VLOOKUP($A148,'Season 7'!AK$4:CN$104,49,0),"0"),IFERROR(VLOOKUP($A148,'Season 8'!AK$4:CN$104,49,0),"0"),
IFERROR(VLOOKUP($A148,'Season 9'!AK$4:CN$104,49,0),"0"),IFERROR(VLOOKUP($A148,'Season 10'!AK$4:CN$104,49,0),"0"),
IFERROR(VLOOKUP($A148,'Season 11'!AK$4:CN$104,49,0),"0"),IFERROR(VLOOKUP($A148,'Season 12'!AK$4:CN$104,49,0),"0"),
IFERROR(VLOOKUP($A148,'Season 13'!AK$4:CN$104,49,0),"0"),IFERROR(VLOOKUP($A148,'Season 14'!AK$4:CN$104,49,0),"0"),IFERROR(VLOOKUP($A148,'Season 15'!AK$4:CN$104,49,0),"0"),)</f>
        <v>0</v>
      </c>
      <c r="AW148" s="518">
        <f>SUM(IFERROR(VLOOKUP($A148,'Season 3'!AK$4:CN$104,50,0),"0"),IFERROR(VLOOKUP($A148,'Season 4'!AK$4:CN$104,50,0),"0"),
IFERROR(VLOOKUP($A148,'Season 5'!AK$4:CN$104,50,0),"0"),IFERROR(VLOOKUP($A148,'Season 6'!AK$4:CN$104,50,0),"0"),
IFERROR(VLOOKUP($A148,'Season 7'!AK$4:CN$104,50,0),"0"),IFERROR(VLOOKUP($A148,'Season 8'!AK$4:CN$104,50,0),"0"),
IFERROR(VLOOKUP($A148,'Season 9'!AK$4:CN$104,50,0),"0"),IFERROR(VLOOKUP($A148,'Season 10'!AK$4:CN$104,50,0),"0"),
IFERROR(VLOOKUP($A148,'Season 11'!AK$4:CN$104,50,0),"0"),IFERROR(VLOOKUP($A148,'Season 12'!AK$4:CN$104,50,0),"0"),
IFERROR(VLOOKUP($A148,'Season 13'!AK$4:CN$104,50,0),"0"),IFERROR(VLOOKUP($A148,'Season 14'!AK$4:CN$104,50,0),"0"),IFERROR(VLOOKUP($A148,'Season 15'!AK$4:CN$104,50,0),"0"),)</f>
        <v>0</v>
      </c>
      <c r="AX148" s="21">
        <f>SUM(IFERROR(VLOOKUP($A148,'Season 3'!AK$4:CN$104,51,0),"0"),IFERROR(VLOOKUP($A148,'Season 4'!AK$4:CN$104,51,0),"0"),
IFERROR(VLOOKUP($A148,'Season 5'!AK$4:CN$104,51,0),"0"),IFERROR(VLOOKUP($A148,'Season 6'!AK$4:CN$104,51,0),"0"),
IFERROR(VLOOKUP($A148,'Season 7'!AK$4:CN$104,51,0),"0"),IFERROR(VLOOKUP($A148,'Season 8'!AK$4:CN$104,51,0),"0"),
IFERROR(VLOOKUP($A148,'Season 9'!AK$4:CN$104,51,0),"0"),IFERROR(VLOOKUP($A148,'Season 10'!AK$4:CN$104,51,0),"0"),
IFERROR(VLOOKUP($A148,'Season 11'!AK$4:CN$104,51,0),"0"),IFERROR(VLOOKUP($A148,'Season 12'!AK$4:CN$104,51,0),"0"),
IFERROR(VLOOKUP($A148,'Season 13'!AK$4:CN$104,51,0),"0"),IFERROR(VLOOKUP($A148,'Season 14'!AK$4:CN$104,51,0),"0"),IFERROR(VLOOKUP($A148,'Season 15'!AK$4:CN$104,51,0),"0"),)</f>
        <v>0</v>
      </c>
      <c r="AY148" s="402">
        <f>SUM(IFERROR(VLOOKUP($A148,'Season 3'!AK$4:CN$104,52,0),"0"),IFERROR(VLOOKUP($A148,'Season 4'!AK$4:CN$104,52,0),"0"),
IFERROR(VLOOKUP($A148,'Season 5'!AK$4:CN$104,52,0),"0"),IFERROR(VLOOKUP($A148,'Season 6'!AK$4:CN$104,52,0),"0"),
IFERROR(VLOOKUP($A148,'Season 7'!AK$4:CN$104,52,0),"0"),IFERROR(VLOOKUP($A148,'Season 8'!AK$4:CN$104,52,0),"0"),
IFERROR(VLOOKUP($A148,'Season 9'!AK$4:CN$104,52,0),"0"),IFERROR(VLOOKUP($A148,'Season 10'!AK$4:CN$104,52,0),"0"),
IFERROR(VLOOKUP($A148,'Season 11'!AK$4:CN$104,52,0),"0"),IFERROR(VLOOKUP($A148,'Season 12'!AK$4:CN$104,52,0),"0"),
IFERROR(VLOOKUP($A148,'Season 13'!AK$4:CN$104,52,0),"0"),IFERROR(VLOOKUP($A148,'Season 14'!AK$4:CN$104,52,0),"0"),IFERROR(VLOOKUP($A148,'Season 15'!AK$4:CN$104,52,0),"0"),)</f>
        <v>0</v>
      </c>
      <c r="AZ148" s="403">
        <f>SUM(IFERROR(VLOOKUP($A148,'Season 1'!AJ$4:CM$104,38,0),"0"),IFERROR(VLOOKUP($A148,'Season 2'!AK$4:CN$104,48,0),"0"),)</f>
        <v>0</v>
      </c>
      <c r="BA148" s="398">
        <f>SUM(IFERROR(VLOOKUP($A148,'Season 1'!AJ$4:CM$104,39,0),"0"),IFERROR(VLOOKUP($A148,'Season 2'!AK$4:CN$104,49,0),"0"),)</f>
        <v>0</v>
      </c>
      <c r="BB148" s="518">
        <f>SUM(IFERROR(VLOOKUP($A148,'Season 1'!AJ$4:CM$104,40,0),"0"),IFERROR(VLOOKUP($A148,'Season 2'!AK$4:CN$104,50,0),"0"),)</f>
        <v>0</v>
      </c>
      <c r="BC148" s="21">
        <f>SUM(IFERROR(VLOOKUP($A148,'Season 1'!AJ$4:CM$104,41,0),"0"),IFERROR(VLOOKUP($A148,'Season 2'!AK$4:CN$104,51,0),"0"),)</f>
        <v>0</v>
      </c>
      <c r="BD148" s="402">
        <f>SUM(IFERROR(VLOOKUP($A148,'Season 1'!AJ$4:CM$104,42,0),"0"),IFERROR(VLOOKUP($A148,'Season 2'!AK$4:CN$104,52,0),"0"),)</f>
        <v>0</v>
      </c>
      <c r="BE148" s="561">
        <f>SUM(
IFERROR(VLOOKUP($A148,'Season 1'!AJ$4:CM$104,48,0),"0"),IFERROR(VLOOKUP($A148,'Season 2'!AK$4:CN$104,53,0),"0"),
IFERROR(VLOOKUP($A148,'Season 3'!AK$4:CN$104,53,0),"0"),IFERROR(VLOOKUP($A148,'Season 4'!AK$4:CN$104,53,0),"0"),
IFERROR(VLOOKUP($A148,'Season 5'!AK$4:CN$104,53,0),"0"),IFERROR(VLOOKUP($A148,'Season 6'!AK$4:CN$104,53,0),"0"),
IFERROR(VLOOKUP($A148,'Season 7'!AK$4:CN$104,53,0),"0"),IFERROR(VLOOKUP($A148,'Season 8'!AK$4:CN$104,53,0),"0"),
IFERROR(VLOOKUP($A148,'Season 9'!AK$4:CN$104,53,0),"0"),IFERROR(VLOOKUP($A148,'Season 10'!AK$4:CN$104,53,0),"0"),
IFERROR(VLOOKUP($A148,'Season 11'!AK$4:CN$104,53,0),"0"),IFERROR(VLOOKUP($A148,'Season 12'!AK$4:CN$104,53,0),"0"),
IFERROR(VLOOKUP($A148,'Season 13'!AK$4:CN$104,53,0),"0"),IFERROR(VLOOKUP($A148,'Season 14'!AK$4:CN$104,53,0),"0"),IFERROR(VLOOKUP($A148,'Season 15'!AK$4:CN$104,53,0),"0"),)</f>
        <v>0</v>
      </c>
      <c r="BF148" s="562">
        <f>SUM(
IFERROR(VLOOKUP($A148,'Season 1'!AJ$4:CM$104,49,0),"0"),IFERROR(VLOOKUP($A148,'Season 2'!AK$4:CN$104,54,0),"0"),
IFERROR(VLOOKUP($A148,'Season 3'!AK$4:CN$104,54,0),"0"),IFERROR(VLOOKUP($A148,'Season 4'!AK$4:CN$104,54,0),"0"),
IFERROR(VLOOKUP($A148,'Season 5'!AK$4:CN$104,54,0),"0"),IFERROR(VLOOKUP($A148,'Season 6'!AK$4:CN$104,54,0),"0"),
IFERROR(VLOOKUP($A148,'Season 7'!AK$4:CN$104,54,0),"0"),IFERROR(VLOOKUP($A148,'Season 8'!AK$4:CN$104,54,0),"0"),
IFERROR(VLOOKUP($A148,'Season 9'!AK$4:CN$104,54,0),"0"),IFERROR(VLOOKUP($A148,'Season 10'!AK$4:CN$104,54,0),"0"),
IFERROR(VLOOKUP($A148,'Season 11'!AK$4:CN$104,540),"0"),IFERROR(VLOOKUP($A148,'Season 12'!AK$4:CN$104,54,0),"0"),
IFERROR(VLOOKUP($A148,'Season 13'!AK$4:CN$104,54,0),"0"),IFERROR(VLOOKUP($A148,'Season 14'!AK$4:CN$104,54,0),"0"),IFERROR(VLOOKUP($A148,'Season 15'!AK$4:CN$104,54,0),"0"),)</f>
        <v>0</v>
      </c>
      <c r="BG148" s="529" t="e">
        <f t="shared" si="5"/>
        <v>#DIV/0!</v>
      </c>
      <c r="BI148" s="553"/>
      <c r="BJ148" s="553"/>
      <c r="BK148" s="553"/>
      <c r="BL148" s="553"/>
      <c r="BM148" s="553"/>
      <c r="BN148" s="553"/>
      <c r="BO148" s="822"/>
      <c r="BP148" s="822"/>
      <c r="BQ148" s="822"/>
      <c r="BR148" s="822"/>
      <c r="BS148" s="12" t="str">
        <f>IFERROR(VLOOKUP($A148,'Season 1'!$AJ$4:$CM$104,50,0),"0")</f>
        <v>0</v>
      </c>
      <c r="BT148" s="12" t="str">
        <f>IFERROR(VLOOKUP($A148,'Season 1'!$AJ$4:$CM$104,51,0),"0")</f>
        <v>0</v>
      </c>
      <c r="BU148" s="12" t="str">
        <f>IFERROR(VLOOKUP($A148,'Season 2'!$AK$4:$CN$104,55,0),"0")</f>
        <v>0</v>
      </c>
      <c r="BV148" s="12" t="str">
        <f>IFERROR(VLOOKUP($A148,'Season 2'!$AK$4:$CN$104,56,0),"0")</f>
        <v>0</v>
      </c>
      <c r="BW148" s="12" t="str">
        <f>IFERROR(VLOOKUP($A148,'Season 3'!$AK$4:$CN$104,55,0),"0")</f>
        <v>0</v>
      </c>
      <c r="BX148" s="12" t="str">
        <f>IFERROR(VLOOKUP($A148,'Season 3'!$AK$4:$CN$104,56,0),"0")</f>
        <v>0</v>
      </c>
      <c r="BY148" s="12" t="str">
        <f>IFERROR(VLOOKUP($A148,'Season 4'!$AK$4:$CN$104,55,0),"0")</f>
        <v>0</v>
      </c>
      <c r="BZ148" s="12" t="str">
        <f>IFERROR(VLOOKUP($A148,'Season 4'!$AK$4:$CN$104,56,0),"0")</f>
        <v>0</v>
      </c>
      <c r="CA148" s="12" t="str">
        <f>IFERROR(VLOOKUP($A148,'Season 5'!$AK$4:$CN$104,55,0),"0")</f>
        <v>0</v>
      </c>
      <c r="CB148" s="12" t="str">
        <f>IFERROR(VLOOKUP($A148,'Season 5'!$AK$4:$CN$104,56,0),"0")</f>
        <v>0</v>
      </c>
      <c r="CC148" s="12" t="str">
        <f>IFERROR(VLOOKUP($A148,'Season 6'!$AK$4:$CN$104,55,0),"0")</f>
        <v>0</v>
      </c>
      <c r="CD148" s="12" t="str">
        <f>IFERROR(VLOOKUP($A148,'Season 6'!$AK$4:$CN$104,56,0),"0")</f>
        <v>0</v>
      </c>
      <c r="CE148" s="12" t="str">
        <f>IFERROR(VLOOKUP($A148,'Season 7'!$AK$4:$CN$104,55,0),"0")</f>
        <v>0</v>
      </c>
      <c r="CF148" s="12" t="str">
        <f>IFERROR(VLOOKUP($A148,'Season 7'!$AK$4:$CN$104,56,0),"0")</f>
        <v>0</v>
      </c>
      <c r="CG148" s="12" t="str">
        <f>IFERROR(VLOOKUP($A148,'Season 8'!$AK$4:$CN$104,55,0),"0")</f>
        <v>0</v>
      </c>
      <c r="CH148" s="12" t="str">
        <f>IFERROR(VLOOKUP($A148,'Season 8'!$AK$4:$CN$104,56,0),"0")</f>
        <v>0</v>
      </c>
      <c r="CI148" s="12" t="str">
        <f>IFERROR(VLOOKUP($A148,'Season 9'!$AK$4:$CN$104,55,0),"0")</f>
        <v>0</v>
      </c>
      <c r="CJ148" s="12" t="str">
        <f>IFERROR(VLOOKUP($A148,'Season 9'!$AK$4:$CN$104,56,0),"0")</f>
        <v>0</v>
      </c>
      <c r="CK148" s="12" t="str">
        <f>IFERROR(VLOOKUP($A148,'Season 10'!$AK$4:$CN$104,55,0),"0")</f>
        <v>0</v>
      </c>
      <c r="CL148" s="12" t="str">
        <f>IFERROR(VLOOKUP($A148,'Season 10'!$AK$4:$CN$104,56,0),"0")</f>
        <v>0</v>
      </c>
      <c r="CM148" s="12" t="str">
        <f>IFERROR(VLOOKUP($A148,'Season 11'!$AK$4:$CN$104,55,0),"0")</f>
        <v>0</v>
      </c>
      <c r="CN148" s="12" t="str">
        <f>IFERROR(VLOOKUP($A148,'Season 11'!$AK$4:$CN$104,56,0),"0")</f>
        <v>0</v>
      </c>
      <c r="CO148" s="12" t="str">
        <f>IFERROR(VLOOKUP($A148,'Season 12'!$AK$4:$CN$104,55,0),"0")</f>
        <v>0</v>
      </c>
      <c r="CP148" s="12" t="str">
        <f>IFERROR(VLOOKUP($A148,'Season 12'!$AK$4:$CN$104,56,0),"0")</f>
        <v>0</v>
      </c>
      <c r="CQ148" s="12" t="str">
        <f>IFERROR(VLOOKUP($A148,'Season 13'!$AK$4:$CN$104,55,0),"0")</f>
        <v>0</v>
      </c>
      <c r="CR148" s="12" t="str">
        <f>IFERROR(VLOOKUP($A148,'Season 13'!$AK$4:$CN$104,56,0),"0")</f>
        <v>0</v>
      </c>
      <c r="CS148" s="12" t="str">
        <f>IFERROR(VLOOKUP($A148,'Season 14'!$AK$4:$CN$104,55,0),"0")</f>
        <v>0</v>
      </c>
      <c r="CT148" s="12" t="str">
        <f>IFERROR(VLOOKUP($A148,'Season 14'!$AK$4:$CN$104,56,0),"0")</f>
        <v>0</v>
      </c>
      <c r="CU148" s="12" t="str">
        <f>IFERROR(VLOOKUP($A148,'Season 15'!$AK$4:$CN$104,55,0),"0")</f>
        <v>0</v>
      </c>
      <c r="CV148" s="12" t="str">
        <f>IFERROR(VLOOKUP($A148,'Season 15'!$AK$4:$CN$104,56,0),"0")</f>
        <v>0</v>
      </c>
    </row>
    <row r="149" spans="1:100" x14ac:dyDescent="0.25">
      <c r="A149" s="2" t="s">
        <v>35</v>
      </c>
      <c r="B149" s="516" t="str">
        <f>IFERROR(VLOOKUP('Data Totals'!A149,'Season 1'!AJ$4:CH$104,2,FALSE),IFERROR(VLOOKUP('Data Totals'!A149,'Season 2'!AK$4:CI$104,2,FALSE),IFERROR(VLOOKUP('Data Totals'!A149,'Season 3'!AK$4:CI$104,2,FALSE),IFERROR(VLOOKUP('Data Totals'!A149,'Season 4'!AK$4:CI$104,2,FALSE),IFERROR(VLOOKUP('Data Totals'!A149,'Season 5'!AK$4:CI$104,2,FALSE),IFERROR(VLOOKUP('Data Totals'!A149,'Season 6'!AK$4:CI$104,2,FALSE),IFERROR(VLOOKUP('Data Totals'!A149,'Season 7'!AK$4:CI$104,2,FALSE),IFERROR(VLOOKUP('Data Totals'!A149,'Season 8'!AK$4:CI$104,2,FALSE),IFERROR(VLOOKUP('Data Totals'!A149,'Season 9'!AK$4:CI$104,2,FALSE),IFERROR(VLOOKUP('Data Totals'!A149,'Season 10'!AK$4:CI$104,2,FALSE),IFERROR(VLOOKUP('Data Totals'!A149,'Season 11'!AK$4:CI$104,2,FALSE),IFERROR(VLOOKUP('Data Totals'!A149,'Season 12'!AK$4:CI$104,2,FALSE),IFERROR(VLOOKUP('Data Totals'!A149,'Season 13'!AK$4:CI$104,2,FALSE),IFERROR(VLOOKUP('Data Totals'!A149,'Season 14'!AK$4:CI$104,2,FALSE),IFERROR(VLOOKUP('Data Totals'!A149,'Season 15'!AK$4:CI$104,2,FALSE),"N/A")))))))))))))))</f>
        <v>N/A</v>
      </c>
      <c r="C149" s="517" t="str">
        <f>IFERROR(VLOOKUP('Data Totals'!A149,'Season 1'!AJ$4:CH$104,3,FALSE),IFERROR(VLOOKUP('Data Totals'!A149,'Season 2'!AK$4:CI$104,3,FALSE),IFERROR(VLOOKUP('Data Totals'!A149,'Season 3'!AK$4:CI$104,3,FALSE),IFERROR(VLOOKUP('Data Totals'!A149,'Season 4'!AK$4:CI$104,3,FALSE),IFERROR(VLOOKUP('Data Totals'!A149,'Season 5'!AK$4:CI$104,3,FALSE),IFERROR(VLOOKUP('Data Totals'!A149,'Season 6'!AK$4:CI$104,3,FALSE),IFERROR(VLOOKUP('Data Totals'!A149,'Season 7'!AK$4:CI$104,3,FALSE),IFERROR(VLOOKUP('Data Totals'!A149,'Season 8'!AK$4:CI$104,3,FALSE),IFERROR(VLOOKUP('Data Totals'!A149,'Season 9'!AK$4:CI$104,3,FALSE),IFERROR(VLOOKUP('Data Totals'!A149,'Season 10'!AK$4:CI$104,3,FALSE),IFERROR(VLOOKUP('Data Totals'!A149,'Season 11'!AK$4:CI$104,3,FALSE),IFERROR(VLOOKUP('Data Totals'!A149,'Season 12'!AK$4:CI$104,3,FALSE),IFERROR(VLOOKUP('Data Totals'!A149,'Season 13'!AK$4:CI$104,3,FALSE),IFERROR(VLOOKUP('Data Totals'!A149,'Season 14'!AK$4:CI$104,3,FALSE),IFERROR(VLOOKUP('Data Totals'!A149,'Season 15'!AK$4:CI$104,3,FALSE),"N/A")))))))))))))))</f>
        <v>N/A</v>
      </c>
      <c r="D149" s="517" t="str">
        <f>IFERROR(VLOOKUP('Data Totals'!A149,'Season 15'!AK$4:CI$104,4,FALSE),IFERROR(VLOOKUP('Data Totals'!A149,'Season 14'!AK$4:CI$104,4,FALSE),IFERROR(VLOOKUP('Data Totals'!A149,'Season 13'!AK$4:CI$104,4,FALSE),IFERROR(VLOOKUP('Data Totals'!A149,'Season 12'!AK$4:CI$104,4,FALSE),IFERROR(VLOOKUP('Data Totals'!A149,'Season 11'!AK$4:CI$104,4,FALSE),IFERROR(VLOOKUP('Data Totals'!A149,'Season 10'!AK$4:CI$104,4,FALSE),IFERROR(VLOOKUP('Data Totals'!A149,'Season 9'!AK$4:CI$104,4,FALSE),IFERROR(VLOOKUP('Data Totals'!A149,'Season 8'!AK$4:CI$104,4,FALSE),IFERROR(VLOOKUP('Data Totals'!A149,'Season 7'!AK$4:CI$104,4,FALSE),IFERROR(VLOOKUP('Data Totals'!A149,'Season 6'!AK$4:CI$104,4,FALSE),IFERROR(VLOOKUP('Data Totals'!A149,'Season 5'!AK$4:CI$104,4,FALSE),IFERROR(VLOOKUP('Data Totals'!A149,'Season 4'!AK$4:CI$104,4,FALSE),IFERROR(VLOOKUP('Data Totals'!A149,'Season 3'!AK$4:CI$104,4,FALSE),IFERROR(VLOOKUP('Data Totals'!A149,'Season 2'!AK$4:CI$104,4,FALSE),IFERROR(VLOOKUP('Data Totals'!A149,'Season 1'!AJ$4:CH$104,4,FALSE),"N/A")))))))))))))))</f>
        <v>N/A</v>
      </c>
      <c r="E149" s="517" t="e">
        <f t="shared" si="4"/>
        <v>#VALUE!</v>
      </c>
      <c r="F149" s="398">
        <f>SUM(IFERROR(VLOOKUP(A149,BI$3:BN$152,2,0),"0"),
IFERROR(VLOOKUP(A149,'Season 1'!AJ$4:CM$104,7,0),"0"),IFERROR(VLOOKUP(A149,'Season 2'!AK$4:CN$104,7,0),"0"),
IFERROR(VLOOKUP(A149,'Season 3'!AK$4:CN$104,7,0),"0"),IFERROR(VLOOKUP(A149,'Season 4'!AK$4:CN$104,7,0),"0"),
IFERROR(VLOOKUP(A149,'Season 5'!AK$4:CN$104,7,0),"0"),IFERROR(VLOOKUP(A149,'Season 6'!AK$4:CN$104,7,0),"0"),
IFERROR(VLOOKUP(A149,'Season 7'!AK$4:CN$104,7,0),"0"),IFERROR(VLOOKUP(A149,'Season 8'!AK$4:CN$104,7,0),"0"),
IFERROR(VLOOKUP(A149,'Season 9'!AK$4:CN$104,7,0),"0"),IFERROR(VLOOKUP(A149,'Season 10'!AK$4:CN$104,7,0),"0"),
IFERROR(VLOOKUP(A149,'Season 11'!AK$4:CN$104,7,0),"0"),IFERROR(VLOOKUP(A149,'Season 12'!AK$4:CN$104,7,0),"0"),
IFERROR(VLOOKUP(A149,'Season 13'!AK$4:CN$104,7,0),"0"),IFERROR(VLOOKUP(A149,'Season 14'!AK$4:CN$104,7,0),"0"),IFERROR(VLOOKUP(A149,'Season 15'!AK$4:CN$104,7,0),"0"),)</f>
        <v>0</v>
      </c>
      <c r="G149" s="398">
        <f>SUM(
IFERROR(VLOOKUP(A149,'Season 1'!AJ$4:CM$104,8,0),"0"),IFERROR(VLOOKUP(A149,'Season 2'!AK$4:CN$104,8,0),"0"),
IFERROR(VLOOKUP(A149,'Season 3'!AK$4:CN$104,8,0),"0"),IFERROR(VLOOKUP(A149,'Season 4'!AK$4:CN$104,8,0),"0"),
IFERROR(VLOOKUP(A149,'Season 5'!AK$4:CN$104,8,0),"0"),IFERROR(VLOOKUP(A149,'Season 6'!AK$4:CN$104,8,0),"0"),
IFERROR(VLOOKUP(A149,'Season 7'!AK$4:CN$104,8,0),"0"),IFERROR(VLOOKUP(A149,'Season 8'!AK$4:CN$104,8,0),"0"),
IFERROR(VLOOKUP(A149,'Season 9'!AK$4:CN$104,8,0),"0"),IFERROR(VLOOKUP(A149,'Season 10'!AK$4:CN$104,8,0),"0"),
IFERROR(VLOOKUP(A149,'Season 11'!AK$4:CN$104,8,0),"0"),IFERROR(VLOOKUP(A149,'Season 12'!AK$4:CN$104,8,0),"0"),
IFERROR(VLOOKUP(A149,'Season 13'!AK$4:CN$104,8,0),"0"),IFERROR(VLOOKUP(A149,'Season 14'!AK$4:CN$104,8,0),"0"),IFERROR(VLOOKUP(A149,'Season 15'!AK$4:CN$104,8,0),"0"),)</f>
        <v>0</v>
      </c>
      <c r="H149" s="329">
        <f>SUM(
IFERROR(VLOOKUP(A149,'Season 1'!AJ$4:CM$104,9,0),"0"),IFERROR(VLOOKUP(A149,'Season 2'!AK$4:CN$104,9,0),"0"),
IFERROR(VLOOKUP(A149,'Season 3'!AK$4:CN$104,9,0),"0"),IFERROR(VLOOKUP(A149,'Season 4'!AK$4:CN$104,9,0),"0"),
IFERROR(VLOOKUP(A149,'Season 5'!AK$4:CN$104,9,0),"0"),IFERROR(VLOOKUP(A149,'Season 6'!AK$4:CN$104,9,0),"0"),
IFERROR(VLOOKUP(A149,'Season 7'!AK$4:CN$104,9,0),"0"),IFERROR(VLOOKUP(A149,'Season 8'!AK$4:CN$104,9,0),"0"),
IFERROR(VLOOKUP(A149,'Season 9'!AK$4:CN$104,9,0),"0"),IFERROR(VLOOKUP(A149,'Season 10'!AK$4:CN$104,9,0),"0"),
IFERROR(VLOOKUP(A149,'Season 11'!AK$4:CN$104,9,0),"0"),IFERROR(VLOOKUP(A149,'Season 12'!AK$4:CN$104,9,0),"0"),
IFERROR(VLOOKUP(A149,'Season 13'!AK$4:CN$104,9,0),"0"),IFERROR(VLOOKUP(A149,'Season 14'!AK$4:CN$104,9,0),"0"),IFERROR(VLOOKUP(A149,'Season 15'!AK$4:CN$104,9,0),"0"),)</f>
        <v>0</v>
      </c>
      <c r="I149" s="518">
        <f>SUM(
IFERROR(VLOOKUP(A149,'Season 1'!AJ$4:CM$104,10,0),"0"),IFERROR(VLOOKUP(A149,'Season 2'!AK$4:CN$104,10,0),"0"),
IFERROR(VLOOKUP(A149,'Season 3'!AK$4:CN$104,10,0),"0"),IFERROR(VLOOKUP(A149,'Season 4'!AK$4:CN$104,10,0),"0"),
IFERROR(VLOOKUP(A149,'Season 5'!AK$4:CN$104,10,0),"0"),IFERROR(VLOOKUP(A149,'Season 6'!AK$4:CN$104,10,0),"0"),
IFERROR(VLOOKUP(A149,'Season 7'!AK$4:CN$104,10,0),"0"),IFERROR(VLOOKUP(A149,'Season 8'!AK$4:CN$104,10,0),"0"),
IFERROR(VLOOKUP(A149,'Season 9'!AK$4:CN$104,10,0),"0"),IFERROR(VLOOKUP(A149,'Season 10'!AK$4:CN$104,10,0),"0"),
IFERROR(VLOOKUP(A149,'Season 11'!AK$4:CN$104,10,0),"0"),IFERROR(VLOOKUP(A149,'Season 12'!AK$4:CN$104,10,0),"0"),
IFERROR(VLOOKUP(A149,'Season 13'!AK$4:CN$104,10,0),"0"),IFERROR(VLOOKUP(A149,'Season 14'!AK$4:CN$104,10,0),"0"),IFERROR(VLOOKUP(A149,'Season 15'!AK$4:CN$104,10,0),"0"),)</f>
        <v>0</v>
      </c>
      <c r="J149" s="21">
        <f>SUM(IFERROR(VLOOKUP(A149,BI$3:BN$152,3,0),"0"),
IFERROR(VLOOKUP(A149,'Season 1'!AJ$4:CM$104,11,0),"0"),IFERROR(VLOOKUP(A149,'Season 2'!AK$4:CN$104,11,0),"0"),
IFERROR(VLOOKUP(A149,'Season 3'!AK$4:CN$104,11,0),"0"),IFERROR(VLOOKUP(A149,'Season 4'!AK$4:CN$104,11,0),"0"),
IFERROR(VLOOKUP(A149,'Season 5'!AK$4:CN$104,11,0),"0"),IFERROR(VLOOKUP(A149,'Season 6'!AK$4:CN$104,11,0),"0"),
IFERROR(VLOOKUP(A149,'Season 7'!AK$4:CN$104,11,0),"0"),IFERROR(VLOOKUP(A149,'Season 8'!AK$4:CN$104,11,0),"0"),
IFERROR(VLOOKUP(A149,'Season 9'!AK$4:CN$104,11,0),"0"),IFERROR(VLOOKUP(A149,'Season 10'!AK$4:CN$104,11,0),"0"),
IFERROR(VLOOKUP(A149,'Season 11'!AK$4:CN$104,11,0),"0"),IFERROR(VLOOKUP(A149,'Season 12'!AK$4:CN$104,11,0),"0"),
IFERROR(VLOOKUP(A149,'Season 13'!AK$4:CN$104,11,0),"0"),IFERROR(VLOOKUP(A149,'Season 14'!AK$4:CN$104,11,0),"0"),IFERROR(VLOOKUP(A149,'Season 15'!AK$4:CN$104,11,0),"0"),)</f>
        <v>0</v>
      </c>
      <c r="K149" s="402">
        <f>SUM(IFERROR(VLOOKUP($A149,BI$3:BN$152,4,0),"0"),
IFERROR(VLOOKUP($A149,'Season 1'!AJ$4:CM$104,12,0),"0"),IFERROR(VLOOKUP($A149,'Season 2'!AK$4:CN$104,12,0),"0"),
IFERROR(VLOOKUP($A149,'Season 3'!AK$4:CN$104,12,0),"0"),IFERROR(VLOOKUP($A149,'Season 4'!AK$4:CN$104,12,0),"0"),
IFERROR(VLOOKUP($A149,'Season 5'!AK$4:CN$104,12,0),"0"),IFERROR(VLOOKUP($A149,'Season 6'!AK$4:CN$104,12,0),"0"),
IFERROR(VLOOKUP($A149,'Season 7'!AK$4:CN$104,12,0),"0"),IFERROR(VLOOKUP($A149,'Season 8'!AK$4:CN$104,12,0),"0"),
IFERROR(VLOOKUP($A149,'Season 9'!AK$4:CN$104,12,0),"0"),IFERROR(VLOOKUP($A149,'Season 10'!AK$4:CN$104,12,0),"0"),
IFERROR(VLOOKUP($A149,'Season 11'!AK$4:CN$104,12,0),"0"),IFERROR(VLOOKUP($A149,'Season 12'!AK$4:CN$104,12,0),"0"),
IFERROR(VLOOKUP($A149,'Season 13'!AK$4:CN$104,12,0),"0"),IFERROR(VLOOKUP($A149,'Season 14'!AK$4:CN$104,12,0),"0"),IFERROR(VLOOKUP(A149,'Season 15'!AK$4:CN$104,12,0),"0"),)</f>
        <v>0</v>
      </c>
      <c r="L149" s="403">
        <f>SUM(
IFERROR(VLOOKUP($A149,'Season 1'!AJ$4:CM$104,13,0),"0"),IFERROR(VLOOKUP($A149,'Season 2'!AK$4:CN$104,13,0),"0"),
IFERROR(VLOOKUP($A149,'Season 3'!AK$4:CN$104,13,0),"0"),IFERROR(VLOOKUP($A149,'Season 4'!AK$4:CN$104,13,0),"0"),
IFERROR(VLOOKUP($A149,'Season 5'!AK$4:CN$104,13,0),"0"),IFERROR(VLOOKUP($A149,'Season 6'!AK$4:CN$104,13,0),"0"),
IFERROR(VLOOKUP($A149,'Season 7'!AK$4:CN$104,13,0),"0"),IFERROR(VLOOKUP($A149,'Season 8'!AK$4:CN$104,13,0),"0"),
IFERROR(VLOOKUP($A149,'Season 9'!AK$4:CN$104,13,0),"0"),IFERROR(VLOOKUP($A149,'Season 10'!AK$4:CN$104,13,0),"0"),
IFERROR(VLOOKUP($A149,'Season 11'!AK$4:CN$104,13,0),"0"),IFERROR(VLOOKUP($A149,'Season 12'!AK$4:CN$104,13,0),"0"),
IFERROR(VLOOKUP($A149,'Season 13'!AK$4:CN$104,13,0),"0"),IFERROR(VLOOKUP($A149,'Season 14'!AK$4:CN$104,13,0),"0"),IFERROR(VLOOKUP(A149,'Season 15'!AK$4:CN$104,13,0),"0"),)</f>
        <v>0</v>
      </c>
      <c r="M149" s="398">
        <f>SUM(
IFERROR(VLOOKUP($A149,'Season 1'!AJ$4:CM$104,14,0),"0"),IFERROR(VLOOKUP($A149,'Season 2'!AK$4:CN$104,14,0),"0"),
IFERROR(VLOOKUP($A149,'Season 3'!AK$4:CN$104,14,0),"0"),IFERROR(VLOOKUP($A149,'Season 4'!AK$4:CN$104,14,0),"0"),
IFERROR(VLOOKUP($A149,'Season 5'!AK$4:CN$104,14,0),"0"),IFERROR(VLOOKUP($A149,'Season 6'!AK$4:CN$104,14,0),"0"),
IFERROR(VLOOKUP($A149,'Season 7'!AK$4:CN$104,14,0),"0"),IFERROR(VLOOKUP($A149,'Season 8'!AK$4:CN$104,14,0),"0"),
IFERROR(VLOOKUP($A149,'Season 9'!AK$4:CN$104,14,0),"0"),IFERROR(VLOOKUP($A149,'Season 10'!AK$4:CN$104,14,0),"0"),
IFERROR(VLOOKUP($A149,'Season 11'!AK$4:CN$104,14,0),"0"),IFERROR(VLOOKUP($A149,'Season 12'!AK$4:CN$104,14,0),"0"),
IFERROR(VLOOKUP($A149,'Season 13'!AK$4:CN$104,14,0),"0"),IFERROR(VLOOKUP($A149,'Season 14'!AK$4:CN$104,14,0),"0"),IFERROR(VLOOKUP(A149,'Season 15'!AK$4:CN$104,14,0),"0"),)</f>
        <v>0</v>
      </c>
      <c r="N149" s="518">
        <f>SUM(
IFERROR(VLOOKUP($A149,'Season 1'!AJ$4:CM$104,15,0),"0"),IFERROR(VLOOKUP($A149,'Season 2'!AK$4:CN$104,15,0),"0"),
IFERROR(VLOOKUP($A149,'Season 3'!AK$4:CN$104,15,0),"0"),IFERROR(VLOOKUP($A149,'Season 4'!AK$4:CN$104,15,0),"0"),
IFERROR(VLOOKUP($A149,'Season 5'!AK$4:CN$104,15,0),"0"),IFERROR(VLOOKUP($A149,'Season 6'!AK$4:CN$104,15,0),"0"),
IFERROR(VLOOKUP($A149,'Season 7'!AK$4:CN$104,15,0),"0"),IFERROR(VLOOKUP($A149,'Season 8'!AK$4:CN$104,15,0),"0"),
IFERROR(VLOOKUP($A149,'Season 9'!AK$4:CN$104,15,0),"0"),IFERROR(VLOOKUP($A149,'Season 10'!AK$4:CN$104,15,0),"0"),
IFERROR(VLOOKUP($A149,'Season 11'!AK$4:CN$104,15,0),"0"),IFERROR(VLOOKUP($A149,'Season 12'!AK$4:CN$104,15,0),"0"),
IFERROR(VLOOKUP($A149,'Season 13'!AK$4:CN$104,15,0),"0"),IFERROR(VLOOKUP($A149,'Season 14'!AK$4:CN$104,15,0),"0"),IFERROR(VLOOKUP(A149,'Season 15'!AK$4:CN$104,15,0),"0"),)</f>
        <v>0</v>
      </c>
      <c r="O149" s="21">
        <f>SUM(
IFERROR(VLOOKUP($A149,'Season 1'!AJ$4:CM$104,16,0),"0"),IFERROR(VLOOKUP($A149,'Season 2'!AK$4:CN$104,16,0),"0"),
IFERROR(VLOOKUP($A149,'Season 3'!AK$4:CN$104,16,0),"0"),IFERROR(VLOOKUP($A149,'Season 4'!AK$4:CN$104,16,0),"0"),
IFERROR(VLOOKUP($A149,'Season 5'!AK$4:CN$104,16,0),"0"),IFERROR(VLOOKUP($A149,'Season 6'!AK$4:CN$104,16,0),"0"),
IFERROR(VLOOKUP($A149,'Season 7'!AK$4:CN$104,16,0),"0"),IFERROR(VLOOKUP($A149,'Season 8'!AK$4:CN$104,16,0),"0"),
IFERROR(VLOOKUP($A149,'Season 9'!AK$4:CN$104,16,0),"0"),IFERROR(VLOOKUP($A149,'Season 10'!AK$4:CN$104,16,0),"0"),
IFERROR(VLOOKUP($A149,'Season 11'!AK$4:CN$104,16,0),"0"),IFERROR(VLOOKUP($A149,'Season 12'!AK$4:CN$104,16,0),"0"),
IFERROR(VLOOKUP($A149,'Season 13'!AK$4:CN$104,16,0),"0"),IFERROR(VLOOKUP($A149,'Season 14'!AK$4:CN$104,16,0),"0"),IFERROR(VLOOKUP(A149,'Season 15'!AK$4:CN$104,16,0),"0"),)</f>
        <v>0</v>
      </c>
      <c r="P149" s="402">
        <f>SUM(
IFERROR(VLOOKUP($A149,'Season 1'!AJ$4:CM$104,17,0),"0"),IFERROR(VLOOKUP($A149,'Season 2'!AK$4:CN$104,17,0),"0"),
IFERROR(VLOOKUP($A149,'Season 3'!AK$4:CN$104,17,0),"0"),IFERROR(VLOOKUP($A149,'Season 4'!AK$4:CN$104,17,0),"0"),
IFERROR(VLOOKUP($A149,'Season 5'!AK$4:CN$104,17,0),"0"),IFERROR(VLOOKUP($A149,'Season 6'!AK$4:CN$104,17,0),"0"),
IFERROR(VLOOKUP($A149,'Season 7'!AK$4:CN$104,17,0),"0"),IFERROR(VLOOKUP($A149,'Season 8'!AK$4:CN$104,17,0),"0"),
IFERROR(VLOOKUP($A149,'Season 9'!AK$4:CN$104,17,0),"0"),IFERROR(VLOOKUP($A149,'Season 10'!AK$4:CN$104,17,0),"0"),
IFERROR(VLOOKUP($A149,'Season 11'!AK$4:CN$104,17,0),"0"),IFERROR(VLOOKUP($A149,'Season 12'!AK$4:CN$104,17,0),"0"),
IFERROR(VLOOKUP($A149,'Season 13'!AK$4:CN$104,17,0),"0"),IFERROR(VLOOKUP($A149,'Season 14'!AK$4:CN$104,17,0),"0"),IFERROR(VLOOKUP(A149,'Season 15'!AK$4:CN$104,17,0),"0"),)</f>
        <v>0</v>
      </c>
      <c r="Q149" s="403">
        <f>SUM(
IFERROR(VLOOKUP($A149,'Season 1'!AJ$4:CM$104,18,0),"0"),IFERROR(VLOOKUP($A149,'Season 2'!AK$4:CN$104,18,0),"0"),
IFERROR(VLOOKUP($A149,'Season 3'!AK$4:CN$104,18,0),"0"),IFERROR(VLOOKUP($A149,'Season 4'!AK$4:CN$104,18,0),"0"),
IFERROR(VLOOKUP($A149,'Season 5'!AK$4:CN$104,18,0),"0"),IFERROR(VLOOKUP($A149,'Season 6'!AK$4:CN$104,18,0),"0"),
IFERROR(VLOOKUP($A149,'Season 7'!AK$4:CN$104,18,0),"0"),IFERROR(VLOOKUP($A149,'Season 8'!AK$4:CN$104,18,0),"0"),
IFERROR(VLOOKUP($A149,'Season 9'!AK$4:CN$104,18,0),"0"),IFERROR(VLOOKUP($A149,'Season 10'!AK$4:CN$104,18,0),"0"),
IFERROR(VLOOKUP($A149,'Season 11'!AK$4:CN$104,18,0),"0"),IFERROR(VLOOKUP($A149,'Season 12'!AK$4:CN$104,18,0),"0"),
IFERROR(VLOOKUP($A149,'Season 13'!AK$4:CN$104,18,0),"0"),IFERROR(VLOOKUP($A149,'Season 14'!AK$4:CN$104,18,0),"0"),IFERROR(VLOOKUP(A149,'Season 15'!AK$4:CN$104,18,0),"0"),)</f>
        <v>0</v>
      </c>
      <c r="R149" s="398">
        <f>SUM(
IFERROR(VLOOKUP($A149,'Season 1'!AJ$4:CM$104,19,0),"0"),IFERROR(VLOOKUP($A149,'Season 2'!AK$4:CN$104,19,0),"0"),
IFERROR(VLOOKUP($A149,'Season 3'!AK$4:CN$104,19,0),"0"),IFERROR(VLOOKUP($A149,'Season 4'!AK$4:CN$104,19,0),"0"),
IFERROR(VLOOKUP($A149,'Season 5'!AK$4:CN$104,19,0),"0"),IFERROR(VLOOKUP($A149,'Season 6'!AK$4:CN$104,19,0),"0"),
IFERROR(VLOOKUP($A149,'Season 7'!AK$4:CN$104,19,0),"0"),IFERROR(VLOOKUP($A149,'Season 8'!AK$4:CN$104,19,0),"0"),
IFERROR(VLOOKUP($A149,'Season 9'!AK$4:CN$104,19,0),"0"),IFERROR(VLOOKUP($A149,'Season 10'!AK$4:CN$104,19,0),"0"),
IFERROR(VLOOKUP($A149,'Season 11'!AK$4:CN$104,19,0),"0"),IFERROR(VLOOKUP($A149,'Season 12'!AK$4:CN$104,19,0),"0"),
IFERROR(VLOOKUP($A149,'Season 13'!AK$4:CN$104,19,0),"0"),IFERROR(VLOOKUP($A149,'Season 14'!AK$4:CN$104,19,0),"0"),IFERROR(VLOOKUP(A149,'Season 15'!AK$4:CN$104,19,0),"0"),)</f>
        <v>0</v>
      </c>
      <c r="S149" s="518">
        <f>SUM(
IFERROR(VLOOKUP($A149,'Season 1'!AJ$4:CM$104,20,0),"0"),IFERROR(VLOOKUP($A149,'Season 2'!AK$4:CN$104,20,0),"0"),
IFERROR(VLOOKUP($A149,'Season 3'!AK$4:CN$104,20,0),"0"),IFERROR(VLOOKUP($A149,'Season 4'!AK$4:CN$104,20,0),"0"),
IFERROR(VLOOKUP($A149,'Season 5'!AK$4:CN$104,20,0),"0"),IFERROR(VLOOKUP($A149,'Season 6'!AK$4:CN$104,20,0),"0"),
IFERROR(VLOOKUP($A149,'Season 7'!AK$4:CN$104,20,0),"0"),IFERROR(VLOOKUP($A149,'Season 8'!AK$4:CN$104,20,0),"0"),
IFERROR(VLOOKUP($A149,'Season 9'!AK$4:CN$104,20,0),"0"),IFERROR(VLOOKUP($A149,'Season 10'!AK$4:CN$104,20,0),"0"),
IFERROR(VLOOKUP($A149,'Season 11'!AK$4:CN$104,20,0),"0"),IFERROR(VLOOKUP($A149,'Season 12'!AK$4:CN$104,20,0),"0"),
IFERROR(VLOOKUP($A149,'Season 13'!AK$4:CN$104,20,0),"0"),IFERROR(VLOOKUP($A149,'Season 14'!AK$4:CN$104,20,0),"0"),IFERROR(VLOOKUP(A149,'Season 15'!AK$4:CN$104,20,0),"0"),)</f>
        <v>0</v>
      </c>
      <c r="T149" s="21">
        <f>SUM(
IFERROR(VLOOKUP($A149,'Season 1'!AJ$4:CM$104,21,0),"0"),IFERROR(VLOOKUP($A149,'Season 2'!AK$4:CN$104,21,0),"0"),
IFERROR(VLOOKUP($A149,'Season 3'!AK$4:CN$104,21,0),"0"),IFERROR(VLOOKUP($A149,'Season 4'!AK$4:CN$104,21,0),"0"),
IFERROR(VLOOKUP($A149,'Season 5'!AK$4:CN$104,21,0),"0"),IFERROR(VLOOKUP($A149,'Season 6'!AK$4:CN$104,21,0),"0"),
IFERROR(VLOOKUP($A149,'Season 7'!AK$4:CN$104,21,0),"0"),IFERROR(VLOOKUP($A149,'Season 8'!AK$4:CN$104,21,0),"0"),
IFERROR(VLOOKUP($A149,'Season 9'!AK$4:CN$104,21,0),"0"),IFERROR(VLOOKUP($A149,'Season 10'!AK$4:CN$104,21,0),"0"),
IFERROR(VLOOKUP($A149,'Season 11'!AK$4:CN$104,21,0),"0"),IFERROR(VLOOKUP($A149,'Season 12'!AK$4:CN$104,21,0),"0"),
IFERROR(VLOOKUP($A149,'Season 13'!AK$4:CN$104,21,0),"0"),IFERROR(VLOOKUP($A149,'Season 14'!AK$4:CN$104,21,0),"0"),IFERROR(VLOOKUP(A149,'Season 15'!AK$4:CN$104,21,0),"0"),)</f>
        <v>0</v>
      </c>
      <c r="U149" s="402">
        <f>SUM(
IFERROR(VLOOKUP($A149,'Season 1'!AJ$4:CM$104,22,0),"0"),IFERROR(VLOOKUP($A149,'Season 2'!AK$4:CN$104,22,0),"0"),
IFERROR(VLOOKUP($A149,'Season 3'!AK$4:CN$104,22,0),"0"),IFERROR(VLOOKUP($A149,'Season 4'!AK$4:CN$104,22,0),"0"),
IFERROR(VLOOKUP($A149,'Season 5'!AK$4:CN$104,22,0),"0"),IFERROR(VLOOKUP($A149,'Season 6'!AK$4:CN$104,22,0),"0"),
IFERROR(VLOOKUP($A149,'Season 7'!AK$4:CN$104,22,0),"0"),IFERROR(VLOOKUP($A149,'Season 8'!AK$4:CN$104,22,0),"0"),
IFERROR(VLOOKUP($A149,'Season 9'!AK$4:CN$104,22,0),"0"),IFERROR(VLOOKUP($A149,'Season 10'!AK$4:CN$104,22,0),"0"),
IFERROR(VLOOKUP($A149,'Season 11'!AK$4:CN$104,22,0),"0"),IFERROR(VLOOKUP($A149,'Season 12'!AK$4:CN$104,22,0),"0"),
IFERROR(VLOOKUP($A149,'Season 13'!AK$4:CN$104,22,0),"0"),IFERROR(VLOOKUP($A149,'Season 14'!AK$4:CN$104,22,0),"0"),IFERROR(VLOOKUP(A149,'Season 15'!AK$4:CN$104,22,0),"0"),)</f>
        <v>0</v>
      </c>
      <c r="V149" s="403">
        <f>SUM(
IFERROR(VLOOKUP($A149,'Season 1'!AJ$4:CM$104,23,0),"0"),IFERROR(VLOOKUP($A149,'Season 2'!AK$4:CN$104,23,0),"0"),
IFERROR(VLOOKUP($A149,'Season 3'!AK$4:CN$104,23,0),"0"),IFERROR(VLOOKUP($A149,'Season 4'!AK$4:CN$104,23,0),"0"),
IFERROR(VLOOKUP($A149,'Season 5'!AK$4:CN$104,23,0),"0"),IFERROR(VLOOKUP($A149,'Season 6'!AK$4:CN$104,23,0),"0"),
IFERROR(VLOOKUP($A149,'Season 7'!AK$4:CN$104,23,0),"0"),IFERROR(VLOOKUP($A149,'Season 8'!AK$4:CN$104,23,0),"0"),
IFERROR(VLOOKUP($A149,'Season 9'!AK$4:CN$104,23,0),"0"),IFERROR(VLOOKUP($A149,'Season 10'!AK$4:CN$104,23,0),"0"),
IFERROR(VLOOKUP($A149,'Season 11'!AK$4:CN$104,23,0),"0"),IFERROR(VLOOKUP($A149,'Season 12'!AK$4:CN$104,23,0),"0"),
IFERROR(VLOOKUP($A149,'Season 13'!AK$4:CN$104,23,0),"0"),IFERROR(VLOOKUP($A149,'Season 14'!AK$4:CN$104,23,0),"0"),IFERROR(VLOOKUP($A149,'Season 15'!AK$4:CN$104,23,0),"0"),)</f>
        <v>0</v>
      </c>
      <c r="W149" s="398">
        <f>SUM(
IFERROR(VLOOKUP($A149,'Season 1'!AJ$4:CM$104,24,0),"0"),IFERROR(VLOOKUP($A149,'Season 2'!AK$4:CN$104,24,0),"0"),
IFERROR(VLOOKUP($A149,'Season 3'!AK$4:CN$104,24,0),"0"),IFERROR(VLOOKUP($A149,'Season 4'!AK$4:CN$104,24,0),"0"),
IFERROR(VLOOKUP($A149,'Season 5'!AK$4:CN$104,24,0),"0"),IFERROR(VLOOKUP($A149,'Season 6'!AK$4:CN$104,24,0),"0"),
IFERROR(VLOOKUP($A149,'Season 7'!AK$4:CN$104,24,0),"0"),IFERROR(VLOOKUP($A149,'Season 8'!AK$4:CN$104,24,0),"0"),
IFERROR(VLOOKUP($A149,'Season 9'!AK$4:CN$104,24,0),"0"),IFERROR(VLOOKUP($A149,'Season 10'!AK$4:CN$104,24,0),"0"),
IFERROR(VLOOKUP($A149,'Season 11'!AK$4:CN$104,24,0),"0"),IFERROR(VLOOKUP($A149,'Season 12'!AK$4:CN$104,24,0),"0"),
IFERROR(VLOOKUP($A149,'Season 13'!AK$4:CN$104,24,0),"0"),IFERROR(VLOOKUP($A149,'Season 14'!AK$4:CN$104,24,0),"0"),IFERROR(VLOOKUP($A149,'Season 15'!AK$4:CN$104,24,0),"0"),)</f>
        <v>0</v>
      </c>
      <c r="X149" s="518">
        <f>SUM(
IFERROR(VLOOKUP($A149,'Season 1'!AJ$4:CM$104,25,0),"0"),IFERROR(VLOOKUP($A149,'Season 2'!AK$4:CN$104,25,0),"0"),
IFERROR(VLOOKUP($A149,'Season 3'!AK$4:CN$104,25,0),"0"),IFERROR(VLOOKUP($A149,'Season 4'!AK$4:CN$104,25,0),"0"),
IFERROR(VLOOKUP($A149,'Season 5'!AK$4:CN$104,25,0),"0"),IFERROR(VLOOKUP($A149,'Season 6'!AK$4:CN$104,25,0),"0"),
IFERROR(VLOOKUP($A149,'Season 7'!AK$4:CN$104,25,0),"0"),IFERROR(VLOOKUP($A149,'Season 8'!AK$4:CN$104,25,0),"0"),
IFERROR(VLOOKUP($A149,'Season 9'!AK$4:CN$104,25,0),"0"),IFERROR(VLOOKUP($A149,'Season 10'!AK$4:CN$104,25,0),"0"),
IFERROR(VLOOKUP($A149,'Season 11'!AK$4:CN$104,25,0),"0"),IFERROR(VLOOKUP($A149,'Season 12'!AK$4:CN$104,25,0),"0"),
IFERROR(VLOOKUP($A149,'Season 13'!AK$4:CN$104,25,0),"0"),IFERROR(VLOOKUP($A149,'Season 14'!AK$4:CN$104,25,0),"0"),IFERROR(VLOOKUP($A149,'Season 15'!AK$4:CN$104,25,0),"0"),)</f>
        <v>0</v>
      </c>
      <c r="Y149" s="21">
        <f>SUM(
IFERROR(VLOOKUP($A149,'Season 1'!AJ$4:CM$104,26,0),"0"),IFERROR(VLOOKUP($A149,'Season 2'!AK$4:CN$104,26,0),"0"),
IFERROR(VLOOKUP($A149,'Season 3'!AK$4:CN$104,26,0),"0"),IFERROR(VLOOKUP($A149,'Season 4'!AK$4:CN$104,26,0),"0"),
IFERROR(VLOOKUP($A149,'Season 5'!AK$4:CN$104,26,0),"0"),IFERROR(VLOOKUP($A149,'Season 6'!AK$4:CN$104,26,0),"0"),
IFERROR(VLOOKUP($A149,'Season 7'!AK$4:CN$104,26,0),"0"),IFERROR(VLOOKUP($A149,'Season 8'!AK$4:CN$104,26,0),"0"),
IFERROR(VLOOKUP($A149,'Season 9'!AK$4:CN$104,26,0),"0"),IFERROR(VLOOKUP($A149,'Season 10'!AK$4:CN$104,26,0),"0"),
IFERROR(VLOOKUP($A149,'Season 11'!AK$4:CN$104,26,0),"0"),IFERROR(VLOOKUP($A149,'Season 12'!AK$4:CN$104,26,0),"0"),
IFERROR(VLOOKUP($A149,'Season 13'!AK$4:CN$104,26,0),"0"),IFERROR(VLOOKUP($A149,'Season 14'!AK$4:CN$104,26,0),"0"),IFERROR(VLOOKUP($A149,'Season 15'!AK$4:CN$104,26,0),"0"),)</f>
        <v>0</v>
      </c>
      <c r="Z149" s="402">
        <f>SUM(
IFERROR(VLOOKUP($A149,'Season 1'!AJ$4:CM$104,27,0),"0"),IFERROR(VLOOKUP($A149,'Season 2'!AK$4:CN$104,27,0),"0"),
IFERROR(VLOOKUP($A149,'Season 3'!AK$4:CN$104,27,0),"0"),IFERROR(VLOOKUP($A149,'Season 4'!AK$4:CN$104,27,0),"0"),
IFERROR(VLOOKUP($A149,'Season 5'!AK$4:CN$104,27,0),"0"),IFERROR(VLOOKUP($A149,'Season 6'!AK$4:CN$104,27,0),"0"),
IFERROR(VLOOKUP($A149,'Season 7'!AK$4:CN$104,27,0),"0"),IFERROR(VLOOKUP($A149,'Season 8'!AK$4:CN$104,27,0),"0"),
IFERROR(VLOOKUP($A149,'Season 9'!AK$4:CN$104,27,0),"0"),IFERROR(VLOOKUP($A149,'Season 10'!AK$4:CN$104,27,0),"0"),
IFERROR(VLOOKUP($A149,'Season 11'!AK$4:CN$104,27,0),"0"),IFERROR(VLOOKUP($A149,'Season 12'!AK$4:CN$104,27,0),"0"),
IFERROR(VLOOKUP($A149,'Season 13'!AK$4:CN$104,27,0),"0"),IFERROR(VLOOKUP($A149,'Season 14'!AK$4:CN$104,27,0),"0"),IFERROR(VLOOKUP($A149,'Season 15'!AK$4:CN$104,27,0),"0"),)</f>
        <v>0</v>
      </c>
      <c r="AA149" s="403">
        <f>SUM(
IFERROR(VLOOKUP($A149,'Season 1'!AJ$4:CM$104,28,0),"0"),IFERROR(VLOOKUP($A149,'Season 2'!AK$4:CN$104,28,0),"0"),
IFERROR(VLOOKUP($A149,'Season 3'!AK$4:CN$104,28,0),"0"),IFERROR(VLOOKUP($A149,'Season 4'!AK$4:CN$104,28,0),"0"),
IFERROR(VLOOKUP($A149,'Season 5'!AK$4:CN$104,28,0),"0"),IFERROR(VLOOKUP($A149,'Season 6'!AK$4:CN$104,28,0),"0"),
IFERROR(VLOOKUP($A149,'Season 7'!AK$4:CN$104,28,0),"0"),IFERROR(VLOOKUP($A149,'Season 8'!AK$4:CN$104,28,0),"0"),
IFERROR(VLOOKUP($A149,'Season 9'!AK$4:CN$104,28,0),"0"),IFERROR(VLOOKUP($A149,'Season 10'!AK$4:CN$104,28,0),"0"),
IFERROR(VLOOKUP($A149,'Season 11'!AK$4:CN$104,28,0),"0"),IFERROR(VLOOKUP($A149,'Season 12'!AK$4:CN$104,28,0),"0"),
IFERROR(VLOOKUP($A149,'Season 13'!AK$4:CN$104,28,0),"0"),IFERROR(VLOOKUP($A149,'Season 14'!AK$4:CN$104,28,0),"0"),IFERROR(VLOOKUP($A149,'Season 15'!AK$4:CN$104,28,0),"0"),)</f>
        <v>0</v>
      </c>
      <c r="AB149" s="398">
        <f>SUM(
IFERROR(VLOOKUP($A149,'Season 1'!AJ$4:CM$104,29,0),"0"),IFERROR(VLOOKUP($A149,'Season 2'!AK$4:CN$104,29,0),"0"),
IFERROR(VLOOKUP($A149,'Season 3'!AK$4:CN$104,29,0),"0"),IFERROR(VLOOKUP($A149,'Season 4'!AK$4:CN$104,29,0),"0"),
IFERROR(VLOOKUP($A149,'Season 5'!AK$4:CN$104,29,0),"0"),IFERROR(VLOOKUP($A149,'Season 6'!AK$4:CN$104,29,0),"0"),
IFERROR(VLOOKUP($A149,'Season 7'!AK$4:CN$104,29,0),"0"),IFERROR(VLOOKUP($A149,'Season 8'!AK$4:CN$104,29,0),"0"),
IFERROR(VLOOKUP($A149,'Season 9'!AK$4:CN$104,29,0),"0"),IFERROR(VLOOKUP($A149,'Season 10'!AK$4:CN$104,29,0),"0"),
IFERROR(VLOOKUP($A149,'Season 11'!AK$4:CN$104,29,0),"0"),IFERROR(VLOOKUP($A149,'Season 12'!AK$4:CN$104,29,0),"0"),
IFERROR(VLOOKUP($A149,'Season 13'!AK$4:CN$104,29,0),"0"),IFERROR(VLOOKUP($A149,'Season 14'!AK$4:CN$104,29,0),"0"),IFERROR(VLOOKUP($A149,'Season 15'!AK$4:CN$104,29,0),"0"),)</f>
        <v>0</v>
      </c>
      <c r="AC149" s="518">
        <f>SUM(
IFERROR(VLOOKUP($A149,'Season 1'!AJ$4:CM$104,30,0),"0"),IFERROR(VLOOKUP($A149,'Season 2'!AK$4:CN$104,30,0),"0"),
IFERROR(VLOOKUP($A149,'Season 3'!AK$4:CN$104,30,0),"0"),IFERROR(VLOOKUP($A149,'Season 4'!AK$4:CN$104,30,0),"0"),
IFERROR(VLOOKUP($A149,'Season 5'!AK$4:CN$104,30,0),"0"),IFERROR(VLOOKUP($A149,'Season 6'!AK$4:CN$104,30,0),"0"),
IFERROR(VLOOKUP($A149,'Season 7'!AK$4:CN$104,30,0),"0"),IFERROR(VLOOKUP($A149,'Season 8'!AK$4:CN$104,30,0),"0"),
IFERROR(VLOOKUP($A149,'Season 9'!AK$4:CN$104,30,0),"0"),IFERROR(VLOOKUP($A149,'Season 10'!AK$4:CN$104,30,0),"0"),
IFERROR(VLOOKUP($A149,'Season 11'!AK$4:CN$104,30,0),"0"),IFERROR(VLOOKUP($A149,'Season 12'!AK$4:CN$104,30,0),"0"),
IFERROR(VLOOKUP($A149,'Season 13'!AK$4:CN$104,30,0),"0"),IFERROR(VLOOKUP($A149,'Season 14'!AK$4:CN$104,30,0),"0"),IFERROR(VLOOKUP($A149,'Season 15'!AK$4:CN$104,30,0),"0"),)</f>
        <v>0</v>
      </c>
      <c r="AD149" s="21">
        <f>SUM(
IFERROR(VLOOKUP($A149,'Season 1'!AJ$4:CM$104,31,0),"0"),IFERROR(VLOOKUP($A149,'Season 2'!AK$4:CN$104,31,0),"0"),
IFERROR(VLOOKUP($A149,'Season 3'!AK$4:CN$104,31,0),"0"),IFERROR(VLOOKUP($A149,'Season 4'!AK$4:CN$104,31,0),"0"),
IFERROR(VLOOKUP($A149,'Season 5'!AK$4:CN$104,31,0),"0"),IFERROR(VLOOKUP($A149,'Season 6'!AK$4:CN$104,31,0),"0"),
IFERROR(VLOOKUP($A149,'Season 7'!AK$4:CN$104,31,0),"0"),IFERROR(VLOOKUP($A149,'Season 8'!AK$4:CN$104,31,0),"0"),
IFERROR(VLOOKUP($A149,'Season 9'!AK$4:CN$104,31,0),"0"),IFERROR(VLOOKUP($A149,'Season 10'!AK$4:CN$104,31,0),"0"),
IFERROR(VLOOKUP($A149,'Season 11'!AK$4:CN$104,31,0),"0"),IFERROR(VLOOKUP($A149,'Season 12'!AK$4:CN$104,31,0),"0"),
IFERROR(VLOOKUP($A149,'Season 13'!AK$4:CN$104,31,0),"0"),IFERROR(VLOOKUP($A149,'Season 14'!AK$4:CN$104,31,0),"0"),IFERROR(VLOOKUP($A149,'Season 15'!AK$4:CN$104,31,0),"0"),)</f>
        <v>0</v>
      </c>
      <c r="AE149" s="402">
        <f>SUM(
IFERROR(VLOOKUP($A149,'Season 1'!AJ$4:CM$104,32,0),"0"),IFERROR(VLOOKUP($A149,'Season 2'!AK$4:CN$104,32,0),"0"),
IFERROR(VLOOKUP($A149,'Season 3'!AK$4:CN$104,32,0),"0"),IFERROR(VLOOKUP($A149,'Season 4'!AK$4:CN$104,32,0),"0"),
IFERROR(VLOOKUP($A149,'Season 5'!AK$4:CN$104,32,0),"0"),IFERROR(VLOOKUP($A149,'Season 6'!AK$4:CN$104,32,0),"0"),
IFERROR(VLOOKUP($A149,'Season 7'!AK$4:CN$104,32,0),"0"),IFERROR(VLOOKUP($A149,'Season 8'!AK$4:CN$104,32,0),"0"),
IFERROR(VLOOKUP($A149,'Season 9'!AK$4:CN$104,32,0),"0"),IFERROR(VLOOKUP($A149,'Season 10'!AK$4:CN$104,32,0),"0"),
IFERROR(VLOOKUP($A149,'Season 11'!AK$4:CN$104,32,0),"0"),IFERROR(VLOOKUP($A149,'Season 12'!AK$4:CN$104,32,0),"0"),
IFERROR(VLOOKUP($A149,'Season 13'!AK$4:CN$104,32,0),"0"),IFERROR(VLOOKUP($A149,'Season 14'!AK$4:CN$104,32,0),"0"),IFERROR(VLOOKUP($A149,'Season 15'!AK$4:CN$104,32,0),"0"),)</f>
        <v>0</v>
      </c>
      <c r="AF149" s="403">
        <f>SUM(IFERROR(VLOOKUP($A149,'Season 2'!AK$4:CN$104,33,0),"0"),
IFERROR(VLOOKUP($A149,'Season 3'!AK$4:CN$104,33,0),"0"),IFERROR(VLOOKUP($A149,'Season 4'!AK$4:CN$104,33,0),"0"),
IFERROR(VLOOKUP($A149,'Season 5'!AK$4:CN$104,33,0),"0"),IFERROR(VLOOKUP($A149,'Season 6'!AK$4:CN$104,33,0),"0"),
IFERROR(VLOOKUP($A149,'Season 7'!AK$4:CN$104,33,0),"0"),IFERROR(VLOOKUP($A149,'Season 8'!AK$4:CN$104,33,0),"0"),
IFERROR(VLOOKUP($A149,'Season 9'!AK$4:CN$104,33,0),"0"),IFERROR(VLOOKUP($A149,'Season 10'!AK$4:CN$104,33,0),"0"),
IFERROR(VLOOKUP($A149,'Season 11'!AK$4:CN$104,33,0),"0"),IFERROR(VLOOKUP($A149,'Season 12'!AK$4:CN$104,33,0),"0"),
IFERROR(VLOOKUP($A149,'Season 13'!AK$4:CN$104,33,0),"0"),IFERROR(VLOOKUP($A149,'Season 14'!AK$4:CN$104,33,0),"0"),IFERROR(VLOOKUP($A149,'Season 15'!AK$4:CN$104,33,0),"0"),)</f>
        <v>0</v>
      </c>
      <c r="AG149" s="398">
        <f>SUM(IFERROR(VLOOKUP($A149,'Season 2'!AK$4:CN$104,34,0),"0"),
IFERROR(VLOOKUP($A149,'Season 3'!AK$4:CN$104,34,0),"0"),IFERROR(VLOOKUP($A149,'Season 4'!AK$4:CN$104,34,0),"0"),
IFERROR(VLOOKUP($A149,'Season 5'!AK$4:CN$104,34,0),"0"),IFERROR(VLOOKUP($A149,'Season 6'!AK$4:CN$104,34,0),"0"),
IFERROR(VLOOKUP($A149,'Season 7'!AK$4:CN$104,34,0),"0"),IFERROR(VLOOKUP($A149,'Season 8'!AK$4:CN$104,34,0),"0"),
IFERROR(VLOOKUP($A149,'Season 9'!AK$4:CN$104,34,0),"0"),IFERROR(VLOOKUP($A149,'Season 10'!AK$4:CN$104,34,0),"0"),
IFERROR(VLOOKUP($A149,'Season 11'!AK$4:CN$104,34,0),"0"),IFERROR(VLOOKUP($A149,'Season 12'!AK$4:CN$104,34,0),"0"),
IFERROR(VLOOKUP($A149,'Season 13'!AK$4:CN$104,34,0),"0"),IFERROR(VLOOKUP($A149,'Season 14'!AK$4:CN$104,34,0),"0"),IFERROR(VLOOKUP($A149,'Season 15'!AK$4:CN$104,34,0),"0"),)</f>
        <v>0</v>
      </c>
      <c r="AH149" s="518">
        <f>SUM(IFERROR(VLOOKUP($A149,'Season 2'!AK$4:CN$104,35,0),"0"),
IFERROR(VLOOKUP($A149,'Season 3'!AK$4:CN$104,35,0),"0"),IFERROR(VLOOKUP($A149,'Season 4'!AK$4:CN$104,35,0),"0"),
IFERROR(VLOOKUP($A149,'Season 5'!AK$4:CN$104,35,0),"0"),IFERROR(VLOOKUP($A149,'Season 6'!AK$4:CN$104,35,0),"0"),
IFERROR(VLOOKUP($A149,'Season 7'!AK$4:CN$104,35,0),"0"),IFERROR(VLOOKUP($A149,'Season 8'!AK$4:CN$104,35,0),"0"),
IFERROR(VLOOKUP($A149,'Season 9'!AK$4:CN$104,35,0),"0"),IFERROR(VLOOKUP($A149,'Season 10'!AK$4:CN$104,35,0),"0"),
IFERROR(VLOOKUP($A149,'Season 11'!AK$4:CN$104,35,0),"0"),IFERROR(VLOOKUP($A149,'Season 12'!AK$4:CN$104,35,0),"0"),
IFERROR(VLOOKUP($A149,'Season 13'!AK$4:CN$104,35,0),"0"),IFERROR(VLOOKUP($A149,'Season 14'!AK$4:CN$104,35,0),"0"),IFERROR(VLOOKUP($A149,'Season 15'!AK$4:CN$104,35,0),"0"),)</f>
        <v>0</v>
      </c>
      <c r="AI149" s="21">
        <f>SUM(IFERROR(VLOOKUP($A149,'Season 2'!AK$4:CN$104,36,0),"0"),
IFERROR(VLOOKUP($A149,'Season 3'!AK$4:CN$104,36,0),"0"),IFERROR(VLOOKUP($A149,'Season 4'!AK$4:CN$104,36,0),"0"),
IFERROR(VLOOKUP($A149,'Season 5'!AK$4:CN$104,36,0),"0"),IFERROR(VLOOKUP($A149,'Season 6'!AK$4:CN$104,36,0),"0"),
IFERROR(VLOOKUP($A149,'Season 7'!AK$4:CN$104,36,0),"0"),IFERROR(VLOOKUP($A149,'Season 8'!AK$4:CN$104,36,0),"0"),
IFERROR(VLOOKUP($A149,'Season 9'!AK$4:CN$104,36,0),"0"),IFERROR(VLOOKUP($A149,'Season 10'!AK$4:CN$104,36,0),"0"),
IFERROR(VLOOKUP($A149,'Season 11'!AK$4:CN$104,36,0),"0"),IFERROR(VLOOKUP($A149,'Season 12'!AK$4:CN$104,36,0),"0"),
IFERROR(VLOOKUP($A149,'Season 13'!AK$4:CN$104,36,0),"0"),IFERROR(VLOOKUP($A149,'Season 14'!AK$4:CN$104,36,0),"0"),IFERROR(VLOOKUP($A149,'Season 15'!AK$4:CN$104,36,0),"0"),)</f>
        <v>0</v>
      </c>
      <c r="AJ149" s="402">
        <f>SUM(IFERROR(VLOOKUP($A149,'Season 2'!AK$4:CN$104,37,0),"0"),
IFERROR(VLOOKUP($A149,'Season 3'!AK$4:CN$104,37,0),"0"),IFERROR(VLOOKUP($A149,'Season 4'!AK$4:CN$104,37,0),"0"),
IFERROR(VLOOKUP($A149,'Season 5'!AK$4:CN$104,37,0),"0"),IFERROR(VLOOKUP($A149,'Season 6'!AK$4:CN$104,37,0),"0"),
IFERROR(VLOOKUP($A149,'Season 7'!AK$4:CN$104,37,0),"0"),IFERROR(VLOOKUP($A149,'Season 8'!AK$4:CN$104,37,0),"0"),
IFERROR(VLOOKUP($A149,'Season 9'!AK$4:CN$104,37,0),"0"),IFERROR(VLOOKUP($A149,'Season 10'!AK$4:CN$104,37,0),"0"),
IFERROR(VLOOKUP($A149,'Season 11'!AK$4:CN$104,37,0),"0"),IFERROR(VLOOKUP($A149,'Season 12'!AK$4:CN$104,37,0),"0"),
IFERROR(VLOOKUP($A149,'Season 13'!AK$4:CN$104,37,0),"0"),IFERROR(VLOOKUP($A149,'Season 14'!AK$4:CN$104,37,0),"0"),IFERROR(VLOOKUP($A149,'Season 15'!AK$4:CN$104,37,0),"0"),)</f>
        <v>0</v>
      </c>
      <c r="AK149" s="403">
        <f>SUM(IFERROR(VLOOKUP($A149,'Season 1'!AJ$4:CM$104,33,0),"0"),IFERROR(VLOOKUP($A149,'Season 2'!AK$4:CN$104,38,0),"0"),
IFERROR(VLOOKUP($A149,'Season 3'!AK$4:CN$104,38,0),"0"),IFERROR(VLOOKUP($A149,'Season 4'!AK$4:CN$104,38,0),"0"),
IFERROR(VLOOKUP($A149,'Season 5'!AK$4:CN$104,38,0),"0"),IFERROR(VLOOKUP($A149,'Season 6'!AK$4:CN$104,38,0),"0"),
IFERROR(VLOOKUP($A149,'Season 7'!AK$4:CN$104,38,0),"0"),IFERROR(VLOOKUP($A149,'Season 8'!AK$4:CN$104,38,0),"0"),
IFERROR(VLOOKUP($A149,'Season 9'!AK$4:CN$104,38,0),"0"),IFERROR(VLOOKUP($A149,'Season 10'!AK$4:CN$104,38,0),"0"),
IFERROR(VLOOKUP($A149,'Season 11'!AK$4:CN$104,38,0),"0"),IFERROR(VLOOKUP($A149,'Season 12'!AK$4:CN$104,38,0),"0"),
IFERROR(VLOOKUP($A149,'Season 13'!AK$4:CN$104,38,0),"0"),IFERROR(VLOOKUP($A149,'Season 14'!AK$4:CN$104,38,0),"0"),IFERROR(VLOOKUP($A149,'Season 15'!AK$4:CN$104,38,0),"0"),)</f>
        <v>0</v>
      </c>
      <c r="AL149" s="398">
        <f>SUM(IFERROR(VLOOKUP($A149,'Season 1'!AJ$4:CM$104,34,0),"0"),IFERROR(VLOOKUP($A149,'Season 2'!AK$4:CN$104,39,0),"0"),
IFERROR(VLOOKUP($A149,'Season 3'!AK$4:CN$104,39,0),"0"),IFERROR(VLOOKUP($A149,'Season 4'!AK$4:CN$104,39,0),"0"),
IFERROR(VLOOKUP($A149,'Season 5'!AK$4:CN$104,39,0),"0"),IFERROR(VLOOKUP($A149,'Season 6'!AK$4:CN$104,39,0),"0"),
IFERROR(VLOOKUP($A149,'Season 7'!AK$4:CN$104,39,0),"0"),IFERROR(VLOOKUP($A149,'Season 8'!AK$4:CN$104,39,0),"0"),
IFERROR(VLOOKUP($A149,'Season 9'!AK$4:CN$104,39,0),"0"),IFERROR(VLOOKUP($A149,'Season 10'!AK$4:CN$104,39,0),"0"),
IFERROR(VLOOKUP($A149,'Season 11'!AK$4:CN$104,39,0),"0"),IFERROR(VLOOKUP($A149,'Season 12'!AK$4:CN$104,39,0),"0"),
IFERROR(VLOOKUP($A149,'Season 13'!AK$4:CN$104,39,0),"0"),IFERROR(VLOOKUP($A149,'Season 14'!AK$4:CN$104,39,0),"0"),IFERROR(VLOOKUP($A149,'Season 15'!AK$4:CN$104,39,0),"0"),)</f>
        <v>0</v>
      </c>
      <c r="AM149" s="518">
        <f>SUM(IFERROR(VLOOKUP($A149,'Season 1'!AJ$4:CM$104,35,0),"0"),IFERROR(VLOOKUP($A149,'Season 2'!AK$4:CN$104,40,0),"0"),
IFERROR(VLOOKUP($A149,'Season 3'!AK$4:CN$104,40,0),"0"),IFERROR(VLOOKUP($A149,'Season 4'!AK$4:CN$104,40,0),"0"),
IFERROR(VLOOKUP($A149,'Season 5'!AK$4:CN$104,40,0),"0"),IFERROR(VLOOKUP($A149,'Season 6'!AK$4:CN$104,40,0),"0"),
IFERROR(VLOOKUP($A149,'Season 7'!AK$4:CN$104,40,0),"0"),IFERROR(VLOOKUP($A149,'Season 8'!AK$4:CN$104,40,0),"0"),
IFERROR(VLOOKUP($A149,'Season 9'!AK$4:CN$104,40,0),"0"),IFERROR(VLOOKUP($A149,'Season 10'!AK$4:CN$104,40,0),"0"),
IFERROR(VLOOKUP($A149,'Season 11'!AK$4:CN$104,40,0),"0"),IFERROR(VLOOKUP($A149,'Season 12'!AK$4:CN$104,40,0),"0"),
IFERROR(VLOOKUP($A149,'Season 13'!AK$4:CN$104,40,0),"0"),IFERROR(VLOOKUP($A149,'Season 14'!AK$4:CN$104,40,0),"0"),IFERROR(VLOOKUP($A149,'Season 15'!AK$4:CN$104,40,0),"0"),)</f>
        <v>0</v>
      </c>
      <c r="AN149" s="21">
        <f>SUM(IFERROR(VLOOKUP($A149,'Season 1'!AJ$4:CM$104,36,0),"0"),IFERROR(VLOOKUP($A149,'Season 2'!AK$4:CN$104,41,0),"0"),
IFERROR(VLOOKUP($A149,'Season 3'!AK$4:CN$104,41,0),"0"),IFERROR(VLOOKUP($A149,'Season 4'!AK$4:CN$104,41,0),"0"),
IFERROR(VLOOKUP($A149,'Season 5'!AK$4:CN$104,41,0),"0"),IFERROR(VLOOKUP($A149,'Season 6'!AK$4:CN$104,41,0),"0"),
IFERROR(VLOOKUP($A149,'Season 7'!AK$4:CN$104,41,0),"0"),IFERROR(VLOOKUP($A149,'Season 8'!AK$4:CN$104,41,0),"0"),
IFERROR(VLOOKUP($A149,'Season 9'!AK$4:CN$104,41,0),"0"),IFERROR(VLOOKUP($A149,'Season 10'!AK$4:CN$104,41,0),"0"),
IFERROR(VLOOKUP($A149,'Season 11'!AK$4:CN$104,41,0),"0"),IFERROR(VLOOKUP($A149,'Season 12'!AK$4:CN$104,41,0),"0"),
IFERROR(VLOOKUP($A149,'Season 13'!AK$4:CN$104,41,0),"0"),IFERROR(VLOOKUP($A149,'Season 14'!AK$4:CN$104,41,0),"0"),IFERROR(VLOOKUP($A149,'Season 15'!AK$4:CN$104,41,0),"0"),)</f>
        <v>0</v>
      </c>
      <c r="AO149" s="402">
        <f>SUM(IFERROR(VLOOKUP($A149,'Season 1'!AJ$4:CM$104,37,0),"0"),IFERROR(VLOOKUP($A149,'Season 2'!AK$4:CN$104,42,0),"0"),
IFERROR(VLOOKUP($A149,'Season 3'!AK$4:CN$104,42,0),"0"),IFERROR(VLOOKUP($A149,'Season 4'!AK$4:CN$104,42,0),"0"),
IFERROR(VLOOKUP($A149,'Season 5'!AK$4:CN$104,42,0),"0"),IFERROR(VLOOKUP($A149,'Season 6'!AK$4:CN$104,42,0),"0"),
IFERROR(VLOOKUP($A149,'Season 7'!AK$4:CN$104,42,0),"0"),IFERROR(VLOOKUP($A149,'Season 8'!AK$4:CN$104,42,0),"0"),
IFERROR(VLOOKUP($A149,'Season 9'!AK$4:CN$104,42,0),"0"),IFERROR(VLOOKUP($A149,'Season 10'!AK$4:CN$104,42,0),"0"),
IFERROR(VLOOKUP($A149,'Season 11'!AK$4:CN$104,42,0),"0"),IFERROR(VLOOKUP($A149,'Season 12'!AK$4:CN$104,42,0),"0"),
IFERROR(VLOOKUP($A149,'Season 13'!AK$4:CN$104,42,0),"0"),IFERROR(VLOOKUP($A149,'Season 14'!AK$4:CN$104,42,0),"0"),IFERROR(VLOOKUP($A149,'Season 15'!AK$4:CN$104,42,0),"0"),)</f>
        <v>0</v>
      </c>
      <c r="AP149" s="403">
        <f>SUM(IFERROR(VLOOKUP($A149,'Season 1'!AJ$4:CM$104,43,0),"0"),IFERROR(VLOOKUP($A149,'Season 2'!AK$4:CN$104,43,0),"0"),
IFERROR(VLOOKUP($A149,'Season 3'!AK$4:CN$104,43,0),"0"),IFERROR(VLOOKUP($A149,'Season 4'!AK$4:CN$104,43,0),"0"),
IFERROR(VLOOKUP($A149,'Season 5'!AK$4:CN$104,43,0),"0"),IFERROR(VLOOKUP($A149,'Season 6'!AK$4:CN$104,43,0),"0"),
IFERROR(VLOOKUP($A149,'Season 7'!AK$4:CN$104,43,0),"0"),IFERROR(VLOOKUP($A149,'Season 8'!AK$4:CN$104,43,0),"0"),
IFERROR(VLOOKUP($A149,'Season 9'!AK$4:CN$104,43,0),"0"),IFERROR(VLOOKUP($A149,'Season 10'!AK$4:CN$104,43,0),"0"),
IFERROR(VLOOKUP($A149,'Season 11'!AK$4:CN$104,43,0),"0"),IFERROR(VLOOKUP($A149,'Season 12'!AK$4:CN$104,43,0),"0"),
IFERROR(VLOOKUP($A149,'Season 13'!AK$4:CN$104,43,0),"0"),IFERROR(VLOOKUP($A149,'Season 14'!AK$4:CN$104,43,0),"0"),IFERROR(VLOOKUP($A149,'Season 15'!AK$4:CN$104,43,0),"0"),)</f>
        <v>0</v>
      </c>
      <c r="AQ149" s="398">
        <f>SUM(IFERROR(VLOOKUP($A149,'Season 1'!AJ$4:CM$104,44,0),"0"),IFERROR(VLOOKUP($A149,'Season 2'!AK$4:CN$104,44,0),"0"),
IFERROR(VLOOKUP($A149,'Season 3'!AK$4:CN$104,44,0),"0"),IFERROR(VLOOKUP($A149,'Season 4'!AK$4:CN$104,44,0),"0"),
IFERROR(VLOOKUP($A149,'Season 5'!AK$4:CN$104,44,0),"0"),IFERROR(VLOOKUP($A149,'Season 6'!AK$4:CN$104,44,0),"0"),
IFERROR(VLOOKUP($A149,'Season 7'!AK$4:CN$104,44,0),"0"),IFERROR(VLOOKUP($A149,'Season 8'!AK$4:CN$104,44,0),"0"),
IFERROR(VLOOKUP($A149,'Season 9'!AK$4:CN$104,44,0),"0"),IFERROR(VLOOKUP($A149,'Season 10'!AK$4:CN$104,44,0),"0"),
IFERROR(VLOOKUP($A149,'Season 11'!AK$4:CN$104,44,0),"0"),IFERROR(VLOOKUP($A149,'Season 12'!AK$4:CN$104,44,0),"0"),
IFERROR(VLOOKUP($A149,'Season 13'!AK$4:CN$104,44,0),"0"),IFERROR(VLOOKUP($A149,'Season 14'!AK$4:CN$104,44,0),"0"),IFERROR(VLOOKUP($A149,'Season 15'!AK$4:CN$104,44,0),"0"),)</f>
        <v>0</v>
      </c>
      <c r="AR149" s="518">
        <f>SUM(IFERROR(VLOOKUP($A149,'Season 1'!AJ$4:CM$104,45,0),"0"),IFERROR(VLOOKUP($A149,'Season 2'!AK$4:CN$104,45,0),"0"),
IFERROR(VLOOKUP($A149,'Season 3'!AK$4:CN$104,45,0),"0"),IFERROR(VLOOKUP($A149,'Season 4'!AK$4:CN$104,45,0),"0"),
IFERROR(VLOOKUP($A149,'Season 5'!AK$4:CN$104,45,0),"0"),IFERROR(VLOOKUP($A149,'Season 6'!AK$4:CN$104,45,0),"0"),
IFERROR(VLOOKUP($A149,'Season 7'!AK$4:CN$104,45,0),"0"),IFERROR(VLOOKUP($A149,'Season 8'!AK$4:CN$104,45,0),"0"),
IFERROR(VLOOKUP($A149,'Season 9'!AK$4:CN$104,45,0),"0"),IFERROR(VLOOKUP($A149,'Season 10'!AK$4:CN$104,45,0),"0"),
IFERROR(VLOOKUP($A149,'Season 11'!AK$4:CN$104,45,0),"0"),IFERROR(VLOOKUP($A149,'Season 12'!AK$4:CN$104,45,0),"0"),
IFERROR(VLOOKUP($A149,'Season 13'!AK$4:CN$104,45,0),"0"),IFERROR(VLOOKUP($A149,'Season 14'!AK$4:CN$104,45,0),"0"),IFERROR(VLOOKUP($A149,'Season 15'!AK$4:CN$104,45,0),"0"),)</f>
        <v>0</v>
      </c>
      <c r="AS149" s="21">
        <f>SUM(IFERROR(VLOOKUP($A149,'Season 1'!AJ$4:CM$104,46,0),"0"),IFERROR(VLOOKUP($A149,'Season 2'!AK$4:CN$104,46,0),"0"),
IFERROR(VLOOKUP($A149,'Season 3'!AK$4:CN$104,46,0),"0"),IFERROR(VLOOKUP($A149,'Season 4'!AK$4:CN$104,46,0),"0"),
IFERROR(VLOOKUP($A149,'Season 5'!AK$4:CN$104,46,0),"0"),IFERROR(VLOOKUP($A149,'Season 6'!AK$4:CN$104,46,0),"0"),
IFERROR(VLOOKUP($A149,'Season 7'!AK$4:CN$104,46,0),"0"),IFERROR(VLOOKUP($A149,'Season 8'!AK$4:CN$104,46,0),"0"),
IFERROR(VLOOKUP($A149,'Season 9'!AK$4:CN$104,46,0),"0"),IFERROR(VLOOKUP($A149,'Season 10'!AK$4:CN$104,46,0),"0"),
IFERROR(VLOOKUP($A149,'Season 11'!AK$4:CN$104,46,0),"0"),IFERROR(VLOOKUP($A149,'Season 12'!AK$4:CN$104,46,0),"0"),
IFERROR(VLOOKUP($A149,'Season 13'!AK$4:CN$104,46,0),"0"),IFERROR(VLOOKUP($A149,'Season 14'!AK$4:CN$104,46,0),"0"),IFERROR(VLOOKUP($A149,'Season 15'!AK$4:CN$104,46,0),"0"),)</f>
        <v>0</v>
      </c>
      <c r="AT149" s="402">
        <f>SUM(IFERROR(VLOOKUP($A149,'Season 1'!AJ$4:CM$104,47,0),"0"),IFERROR(VLOOKUP($A149,'Season 2'!AK$4:CN$104,47,0),"0"),
IFERROR(VLOOKUP($A149,'Season 3'!AK$4:CN$104,47,0),"0"),IFERROR(VLOOKUP($A149,'Season 4'!AK$4:CN$104,47,0),"0"),
IFERROR(VLOOKUP($A149,'Season 5'!AK$4:CN$104,47,0),"0"),IFERROR(VLOOKUP($A149,'Season 6'!AK$4:CN$104,47,0),"0"),
IFERROR(VLOOKUP($A149,'Season 7'!AK$4:CN$104,47,0),"0"),IFERROR(VLOOKUP($A149,'Season 8'!AK$4:CN$104,47,0),"0"),
IFERROR(VLOOKUP($A149,'Season 9'!AK$4:CN$104,47,0),"0"),IFERROR(VLOOKUP($A149,'Season 10'!AK$4:CN$104,47,0),"0"),
IFERROR(VLOOKUP($A149,'Season 11'!AK$4:CN$104,47,0),"0"),IFERROR(VLOOKUP($A149,'Season 12'!AK$4:CN$104,47,0),"0"),
IFERROR(VLOOKUP($A149,'Season 13'!AK$4:CN$104,47,0),"0"),IFERROR(VLOOKUP($A149,'Season 14'!AK$4:CN$104,47,0),"0"),IFERROR(VLOOKUP($A149,'Season 15'!AK$4:CN$104,47,0),"0"),)</f>
        <v>0</v>
      </c>
      <c r="AU149" s="403">
        <f>SUM(IFERROR(VLOOKUP($A149,'Season 3'!AK$4:CN$104,48,0),"0"),IFERROR(VLOOKUP($A149,'Season 4'!AK$4:CN$104,48,0),"0"),
IFERROR(VLOOKUP($A149,'Season 5'!AK$4:CN$104,48,0),"0"),IFERROR(VLOOKUP($A149,'Season 6'!AK$4:CN$104,48,0),"0"),
IFERROR(VLOOKUP($A149,'Season 7'!AK$4:CN$104,48,0),"0"),IFERROR(VLOOKUP($A149,'Season 8'!AK$4:CN$104,48,0),"0"),
IFERROR(VLOOKUP($A149,'Season 9'!AK$4:CN$104,48,0),"0"),IFERROR(VLOOKUP($A149,'Season 10'!AK$4:CN$104,48,0),"0"),
IFERROR(VLOOKUP($A149,'Season 11'!AK$4:CN$104,48,0),"0"),IFERROR(VLOOKUP($A149,'Season 12'!AK$4:CN$104,48,0),"0"),
IFERROR(VLOOKUP($A149,'Season 13'!AK$4:CN$104,48,0),"0"),IFERROR(VLOOKUP($A149,'Season 14'!AK$4:CN$104,48,0),"0"),IFERROR(VLOOKUP($A149,'Season 15'!AK$4:CN$104,48,0),"0"),)</f>
        <v>0</v>
      </c>
      <c r="AV149" s="398">
        <f>SUM(IFERROR(VLOOKUP($A149,'Season 3'!AK$4:CN$104,49,0),"0"),IFERROR(VLOOKUP($A149,'Season 4'!AK$4:CN$104,49,0),"0"),
IFERROR(VLOOKUP($A149,'Season 5'!AK$4:CN$104,49,0),"0"),IFERROR(VLOOKUP($A149,'Season 6'!AK$4:CN$104,49,0),"0"),
IFERROR(VLOOKUP($A149,'Season 7'!AK$4:CN$104,49,0),"0"),IFERROR(VLOOKUP($A149,'Season 8'!AK$4:CN$104,49,0),"0"),
IFERROR(VLOOKUP($A149,'Season 9'!AK$4:CN$104,49,0),"0"),IFERROR(VLOOKUP($A149,'Season 10'!AK$4:CN$104,49,0),"0"),
IFERROR(VLOOKUP($A149,'Season 11'!AK$4:CN$104,49,0),"0"),IFERROR(VLOOKUP($A149,'Season 12'!AK$4:CN$104,49,0),"0"),
IFERROR(VLOOKUP($A149,'Season 13'!AK$4:CN$104,49,0),"0"),IFERROR(VLOOKUP($A149,'Season 14'!AK$4:CN$104,49,0),"0"),IFERROR(VLOOKUP($A149,'Season 15'!AK$4:CN$104,49,0),"0"),)</f>
        <v>0</v>
      </c>
      <c r="AW149" s="518">
        <f>SUM(IFERROR(VLOOKUP($A149,'Season 3'!AK$4:CN$104,50,0),"0"),IFERROR(VLOOKUP($A149,'Season 4'!AK$4:CN$104,50,0),"0"),
IFERROR(VLOOKUP($A149,'Season 5'!AK$4:CN$104,50,0),"0"),IFERROR(VLOOKUP($A149,'Season 6'!AK$4:CN$104,50,0),"0"),
IFERROR(VLOOKUP($A149,'Season 7'!AK$4:CN$104,50,0),"0"),IFERROR(VLOOKUP($A149,'Season 8'!AK$4:CN$104,50,0),"0"),
IFERROR(VLOOKUP($A149,'Season 9'!AK$4:CN$104,50,0),"0"),IFERROR(VLOOKUP($A149,'Season 10'!AK$4:CN$104,50,0),"0"),
IFERROR(VLOOKUP($A149,'Season 11'!AK$4:CN$104,50,0),"0"),IFERROR(VLOOKUP($A149,'Season 12'!AK$4:CN$104,50,0),"0"),
IFERROR(VLOOKUP($A149,'Season 13'!AK$4:CN$104,50,0),"0"),IFERROR(VLOOKUP($A149,'Season 14'!AK$4:CN$104,50,0),"0"),IFERROR(VLOOKUP($A149,'Season 15'!AK$4:CN$104,50,0),"0"),)</f>
        <v>0</v>
      </c>
      <c r="AX149" s="21">
        <f>SUM(IFERROR(VLOOKUP($A149,'Season 3'!AK$4:CN$104,51,0),"0"),IFERROR(VLOOKUP($A149,'Season 4'!AK$4:CN$104,51,0),"0"),
IFERROR(VLOOKUP($A149,'Season 5'!AK$4:CN$104,51,0),"0"),IFERROR(VLOOKUP($A149,'Season 6'!AK$4:CN$104,51,0),"0"),
IFERROR(VLOOKUP($A149,'Season 7'!AK$4:CN$104,51,0),"0"),IFERROR(VLOOKUP($A149,'Season 8'!AK$4:CN$104,51,0),"0"),
IFERROR(VLOOKUP($A149,'Season 9'!AK$4:CN$104,51,0),"0"),IFERROR(VLOOKUP($A149,'Season 10'!AK$4:CN$104,51,0),"0"),
IFERROR(VLOOKUP($A149,'Season 11'!AK$4:CN$104,51,0),"0"),IFERROR(VLOOKUP($A149,'Season 12'!AK$4:CN$104,51,0),"0"),
IFERROR(VLOOKUP($A149,'Season 13'!AK$4:CN$104,51,0),"0"),IFERROR(VLOOKUP($A149,'Season 14'!AK$4:CN$104,51,0),"0"),IFERROR(VLOOKUP($A149,'Season 15'!AK$4:CN$104,51,0),"0"),)</f>
        <v>0</v>
      </c>
      <c r="AY149" s="402">
        <f>SUM(IFERROR(VLOOKUP($A149,'Season 3'!AK$4:CN$104,52,0),"0"),IFERROR(VLOOKUP($A149,'Season 4'!AK$4:CN$104,52,0),"0"),
IFERROR(VLOOKUP($A149,'Season 5'!AK$4:CN$104,52,0),"0"),IFERROR(VLOOKUP($A149,'Season 6'!AK$4:CN$104,52,0),"0"),
IFERROR(VLOOKUP($A149,'Season 7'!AK$4:CN$104,52,0),"0"),IFERROR(VLOOKUP($A149,'Season 8'!AK$4:CN$104,52,0),"0"),
IFERROR(VLOOKUP($A149,'Season 9'!AK$4:CN$104,52,0),"0"),IFERROR(VLOOKUP($A149,'Season 10'!AK$4:CN$104,52,0),"0"),
IFERROR(VLOOKUP($A149,'Season 11'!AK$4:CN$104,52,0),"0"),IFERROR(VLOOKUP($A149,'Season 12'!AK$4:CN$104,52,0),"0"),
IFERROR(VLOOKUP($A149,'Season 13'!AK$4:CN$104,52,0),"0"),IFERROR(VLOOKUP($A149,'Season 14'!AK$4:CN$104,52,0),"0"),IFERROR(VLOOKUP($A149,'Season 15'!AK$4:CN$104,52,0),"0"),)</f>
        <v>0</v>
      </c>
      <c r="AZ149" s="403">
        <f>SUM(IFERROR(VLOOKUP($A149,'Season 1'!AJ$4:CM$104,38,0),"0"),IFERROR(VLOOKUP($A149,'Season 2'!AK$4:CN$104,48,0),"0"),)</f>
        <v>0</v>
      </c>
      <c r="BA149" s="398">
        <f>SUM(IFERROR(VLOOKUP($A149,'Season 1'!AJ$4:CM$104,39,0),"0"),IFERROR(VLOOKUP($A149,'Season 2'!AK$4:CN$104,49,0),"0"),)</f>
        <v>0</v>
      </c>
      <c r="BB149" s="518">
        <f>SUM(IFERROR(VLOOKUP($A149,'Season 1'!AJ$4:CM$104,40,0),"0"),IFERROR(VLOOKUP($A149,'Season 2'!AK$4:CN$104,50,0),"0"),)</f>
        <v>0</v>
      </c>
      <c r="BC149" s="21">
        <f>SUM(IFERROR(VLOOKUP($A149,'Season 1'!AJ$4:CM$104,41,0),"0"),IFERROR(VLOOKUP($A149,'Season 2'!AK$4:CN$104,51,0),"0"),)</f>
        <v>0</v>
      </c>
      <c r="BD149" s="402">
        <f>SUM(IFERROR(VLOOKUP($A149,'Season 1'!AJ$4:CM$104,42,0),"0"),IFERROR(VLOOKUP($A149,'Season 2'!AK$4:CN$104,52,0),"0"),)</f>
        <v>0</v>
      </c>
      <c r="BE149" s="561">
        <f>SUM(
IFERROR(VLOOKUP($A149,'Season 1'!AJ$4:CM$104,48,0),"0"),IFERROR(VLOOKUP($A149,'Season 2'!AK$4:CN$104,53,0),"0"),
IFERROR(VLOOKUP($A149,'Season 3'!AK$4:CN$104,53,0),"0"),IFERROR(VLOOKUP($A149,'Season 4'!AK$4:CN$104,53,0),"0"),
IFERROR(VLOOKUP($A149,'Season 5'!AK$4:CN$104,53,0),"0"),IFERROR(VLOOKUP($A149,'Season 6'!AK$4:CN$104,53,0),"0"),
IFERROR(VLOOKUP($A149,'Season 7'!AK$4:CN$104,53,0),"0"),IFERROR(VLOOKUP($A149,'Season 8'!AK$4:CN$104,53,0),"0"),
IFERROR(VLOOKUP($A149,'Season 9'!AK$4:CN$104,53,0),"0"),IFERROR(VLOOKUP($A149,'Season 10'!AK$4:CN$104,53,0),"0"),
IFERROR(VLOOKUP($A149,'Season 11'!AK$4:CN$104,53,0),"0"),IFERROR(VLOOKUP($A149,'Season 12'!AK$4:CN$104,53,0),"0"),
IFERROR(VLOOKUP($A149,'Season 13'!AK$4:CN$104,53,0),"0"),IFERROR(VLOOKUP($A149,'Season 14'!AK$4:CN$104,53,0),"0"),IFERROR(VLOOKUP($A149,'Season 15'!AK$4:CN$104,53,0),"0"),)</f>
        <v>0</v>
      </c>
      <c r="BF149" s="562">
        <f>SUM(
IFERROR(VLOOKUP($A149,'Season 1'!AJ$4:CM$104,49,0),"0"),IFERROR(VLOOKUP($A149,'Season 2'!AK$4:CN$104,54,0),"0"),
IFERROR(VLOOKUP($A149,'Season 3'!AK$4:CN$104,54,0),"0"),IFERROR(VLOOKUP($A149,'Season 4'!AK$4:CN$104,54,0),"0"),
IFERROR(VLOOKUP($A149,'Season 5'!AK$4:CN$104,54,0),"0"),IFERROR(VLOOKUP($A149,'Season 6'!AK$4:CN$104,54,0),"0"),
IFERROR(VLOOKUP($A149,'Season 7'!AK$4:CN$104,54,0),"0"),IFERROR(VLOOKUP($A149,'Season 8'!AK$4:CN$104,54,0),"0"),
IFERROR(VLOOKUP($A149,'Season 9'!AK$4:CN$104,54,0),"0"),IFERROR(VLOOKUP($A149,'Season 10'!AK$4:CN$104,54,0),"0"),
IFERROR(VLOOKUP($A149,'Season 11'!AK$4:CN$104,540),"0"),IFERROR(VLOOKUP($A149,'Season 12'!AK$4:CN$104,54,0),"0"),
IFERROR(VLOOKUP($A149,'Season 13'!AK$4:CN$104,54,0),"0"),IFERROR(VLOOKUP($A149,'Season 14'!AK$4:CN$104,54,0),"0"),IFERROR(VLOOKUP($A149,'Season 15'!AK$4:CN$104,54,0),"0"),)</f>
        <v>0</v>
      </c>
      <c r="BG149" s="529" t="e">
        <f t="shared" si="5"/>
        <v>#DIV/0!</v>
      </c>
      <c r="BI149" s="553"/>
      <c r="BJ149" s="553"/>
      <c r="BK149" s="553"/>
      <c r="BL149" s="553"/>
      <c r="BM149" s="553"/>
      <c r="BN149" s="553"/>
      <c r="BO149" s="822"/>
      <c r="BP149" s="822"/>
      <c r="BQ149" s="822"/>
      <c r="BR149" s="822"/>
      <c r="BS149" s="12" t="str">
        <f>IFERROR(VLOOKUP($A149,'Season 1'!$AJ$4:$CM$104,50,0),"0")</f>
        <v>0</v>
      </c>
      <c r="BT149" s="12" t="str">
        <f>IFERROR(VLOOKUP($A149,'Season 1'!$AJ$4:$CM$104,51,0),"0")</f>
        <v>0</v>
      </c>
      <c r="BU149" s="12" t="str">
        <f>IFERROR(VLOOKUP($A149,'Season 2'!$AK$4:$CN$104,55,0),"0")</f>
        <v>0</v>
      </c>
      <c r="BV149" s="12" t="str">
        <f>IFERROR(VLOOKUP($A149,'Season 2'!$AK$4:$CN$104,56,0),"0")</f>
        <v>0</v>
      </c>
      <c r="BW149" s="12" t="str">
        <f>IFERROR(VLOOKUP($A149,'Season 3'!$AK$4:$CN$104,55,0),"0")</f>
        <v>0</v>
      </c>
      <c r="BX149" s="12" t="str">
        <f>IFERROR(VLOOKUP($A149,'Season 3'!$AK$4:$CN$104,56,0),"0")</f>
        <v>0</v>
      </c>
      <c r="BY149" s="12" t="str">
        <f>IFERROR(VLOOKUP($A149,'Season 4'!$AK$4:$CN$104,55,0),"0")</f>
        <v>0</v>
      </c>
      <c r="BZ149" s="12" t="str">
        <f>IFERROR(VLOOKUP($A149,'Season 4'!$AK$4:$CN$104,56,0),"0")</f>
        <v>0</v>
      </c>
      <c r="CA149" s="12" t="str">
        <f>IFERROR(VLOOKUP($A149,'Season 5'!$AK$4:$CN$104,55,0),"0")</f>
        <v>0</v>
      </c>
      <c r="CB149" s="12" t="str">
        <f>IFERROR(VLOOKUP($A149,'Season 5'!$AK$4:$CN$104,56,0),"0")</f>
        <v>0</v>
      </c>
      <c r="CC149" s="12" t="str">
        <f>IFERROR(VLOOKUP($A149,'Season 6'!$AK$4:$CN$104,55,0),"0")</f>
        <v>0</v>
      </c>
      <c r="CD149" s="12" t="str">
        <f>IFERROR(VLOOKUP($A149,'Season 6'!$AK$4:$CN$104,56,0),"0")</f>
        <v>0</v>
      </c>
      <c r="CE149" s="12" t="str">
        <f>IFERROR(VLOOKUP($A149,'Season 7'!$AK$4:$CN$104,55,0),"0")</f>
        <v>0</v>
      </c>
      <c r="CF149" s="12" t="str">
        <f>IFERROR(VLOOKUP($A149,'Season 7'!$AK$4:$CN$104,56,0),"0")</f>
        <v>0</v>
      </c>
      <c r="CG149" s="12" t="str">
        <f>IFERROR(VLOOKUP($A149,'Season 8'!$AK$4:$CN$104,55,0),"0")</f>
        <v>0</v>
      </c>
      <c r="CH149" s="12" t="str">
        <f>IFERROR(VLOOKUP($A149,'Season 8'!$AK$4:$CN$104,56,0),"0")</f>
        <v>0</v>
      </c>
      <c r="CI149" s="12" t="str">
        <f>IFERROR(VLOOKUP($A149,'Season 9'!$AK$4:$CN$104,55,0),"0")</f>
        <v>0</v>
      </c>
      <c r="CJ149" s="12" t="str">
        <f>IFERROR(VLOOKUP($A149,'Season 9'!$AK$4:$CN$104,56,0),"0")</f>
        <v>0</v>
      </c>
      <c r="CK149" s="12" t="str">
        <f>IFERROR(VLOOKUP($A149,'Season 10'!$AK$4:$CN$104,55,0),"0")</f>
        <v>0</v>
      </c>
      <c r="CL149" s="12" t="str">
        <f>IFERROR(VLOOKUP($A149,'Season 10'!$AK$4:$CN$104,56,0),"0")</f>
        <v>0</v>
      </c>
      <c r="CM149" s="12" t="str">
        <f>IFERROR(VLOOKUP($A149,'Season 11'!$AK$4:$CN$104,55,0),"0")</f>
        <v>0</v>
      </c>
      <c r="CN149" s="12" t="str">
        <f>IFERROR(VLOOKUP($A149,'Season 11'!$AK$4:$CN$104,56,0),"0")</f>
        <v>0</v>
      </c>
      <c r="CO149" s="12" t="str">
        <f>IFERROR(VLOOKUP($A149,'Season 12'!$AK$4:$CN$104,55,0),"0")</f>
        <v>0</v>
      </c>
      <c r="CP149" s="12" t="str">
        <f>IFERROR(VLOOKUP($A149,'Season 12'!$AK$4:$CN$104,56,0),"0")</f>
        <v>0</v>
      </c>
      <c r="CQ149" s="12" t="str">
        <f>IFERROR(VLOOKUP($A149,'Season 13'!$AK$4:$CN$104,55,0),"0")</f>
        <v>0</v>
      </c>
      <c r="CR149" s="12" t="str">
        <f>IFERROR(VLOOKUP($A149,'Season 13'!$AK$4:$CN$104,56,0),"0")</f>
        <v>0</v>
      </c>
      <c r="CS149" s="12" t="str">
        <f>IFERROR(VLOOKUP($A149,'Season 14'!$AK$4:$CN$104,55,0),"0")</f>
        <v>0</v>
      </c>
      <c r="CT149" s="12" t="str">
        <f>IFERROR(VLOOKUP($A149,'Season 14'!$AK$4:$CN$104,56,0),"0")</f>
        <v>0</v>
      </c>
      <c r="CU149" s="12" t="str">
        <f>IFERROR(VLOOKUP($A149,'Season 15'!$AK$4:$CN$104,55,0),"0")</f>
        <v>0</v>
      </c>
      <c r="CV149" s="12" t="str">
        <f>IFERROR(VLOOKUP($A149,'Season 15'!$AK$4:$CN$104,56,0),"0")</f>
        <v>0</v>
      </c>
    </row>
    <row r="150" spans="1:100" x14ac:dyDescent="0.25">
      <c r="A150" s="2" t="s">
        <v>35</v>
      </c>
      <c r="B150" s="516" t="str">
        <f>IFERROR(VLOOKUP('Data Totals'!A150,'Season 1'!AJ$4:CH$104,2,FALSE),IFERROR(VLOOKUP('Data Totals'!A150,'Season 2'!AK$4:CI$104,2,FALSE),IFERROR(VLOOKUP('Data Totals'!A150,'Season 3'!AK$4:CI$104,2,FALSE),IFERROR(VLOOKUP('Data Totals'!A150,'Season 4'!AK$4:CI$104,2,FALSE),IFERROR(VLOOKUP('Data Totals'!A150,'Season 5'!AK$4:CI$104,2,FALSE),IFERROR(VLOOKUP('Data Totals'!A150,'Season 6'!AK$4:CI$104,2,FALSE),IFERROR(VLOOKUP('Data Totals'!A150,'Season 7'!AK$4:CI$104,2,FALSE),IFERROR(VLOOKUP('Data Totals'!A150,'Season 8'!AK$4:CI$104,2,FALSE),IFERROR(VLOOKUP('Data Totals'!A150,'Season 9'!AK$4:CI$104,2,FALSE),IFERROR(VLOOKUP('Data Totals'!A150,'Season 10'!AK$4:CI$104,2,FALSE),IFERROR(VLOOKUP('Data Totals'!A150,'Season 11'!AK$4:CI$104,2,FALSE),IFERROR(VLOOKUP('Data Totals'!A150,'Season 12'!AK$4:CI$104,2,FALSE),IFERROR(VLOOKUP('Data Totals'!A150,'Season 13'!AK$4:CI$104,2,FALSE),IFERROR(VLOOKUP('Data Totals'!A150,'Season 14'!AK$4:CI$104,2,FALSE),IFERROR(VLOOKUP('Data Totals'!A150,'Season 15'!AK$4:CI$104,2,FALSE),"N/A")))))))))))))))</f>
        <v>N/A</v>
      </c>
      <c r="C150" s="517" t="str">
        <f>IFERROR(VLOOKUP('Data Totals'!A150,'Season 1'!AJ$4:CH$104,3,FALSE),IFERROR(VLOOKUP('Data Totals'!A150,'Season 2'!AK$4:CI$104,3,FALSE),IFERROR(VLOOKUP('Data Totals'!A150,'Season 3'!AK$4:CI$104,3,FALSE),IFERROR(VLOOKUP('Data Totals'!A150,'Season 4'!AK$4:CI$104,3,FALSE),IFERROR(VLOOKUP('Data Totals'!A150,'Season 5'!AK$4:CI$104,3,FALSE),IFERROR(VLOOKUP('Data Totals'!A150,'Season 6'!AK$4:CI$104,3,FALSE),IFERROR(VLOOKUP('Data Totals'!A150,'Season 7'!AK$4:CI$104,3,FALSE),IFERROR(VLOOKUP('Data Totals'!A150,'Season 8'!AK$4:CI$104,3,FALSE),IFERROR(VLOOKUP('Data Totals'!A150,'Season 9'!AK$4:CI$104,3,FALSE),IFERROR(VLOOKUP('Data Totals'!A150,'Season 10'!AK$4:CI$104,3,FALSE),IFERROR(VLOOKUP('Data Totals'!A150,'Season 11'!AK$4:CI$104,3,FALSE),IFERROR(VLOOKUP('Data Totals'!A150,'Season 12'!AK$4:CI$104,3,FALSE),IFERROR(VLOOKUP('Data Totals'!A150,'Season 13'!AK$4:CI$104,3,FALSE),IFERROR(VLOOKUP('Data Totals'!A150,'Season 14'!AK$4:CI$104,3,FALSE),IFERROR(VLOOKUP('Data Totals'!A150,'Season 15'!AK$4:CI$104,3,FALSE),"N/A")))))))))))))))</f>
        <v>N/A</v>
      </c>
      <c r="D150" s="517" t="str">
        <f>IFERROR(VLOOKUP('Data Totals'!A150,'Season 15'!AK$4:CI$104,4,FALSE),IFERROR(VLOOKUP('Data Totals'!A150,'Season 14'!AK$4:CI$104,4,FALSE),IFERROR(VLOOKUP('Data Totals'!A150,'Season 13'!AK$4:CI$104,4,FALSE),IFERROR(VLOOKUP('Data Totals'!A150,'Season 12'!AK$4:CI$104,4,FALSE),IFERROR(VLOOKUP('Data Totals'!A150,'Season 11'!AK$4:CI$104,4,FALSE),IFERROR(VLOOKUP('Data Totals'!A150,'Season 10'!AK$4:CI$104,4,FALSE),IFERROR(VLOOKUP('Data Totals'!A150,'Season 9'!AK$4:CI$104,4,FALSE),IFERROR(VLOOKUP('Data Totals'!A150,'Season 8'!AK$4:CI$104,4,FALSE),IFERROR(VLOOKUP('Data Totals'!A150,'Season 7'!AK$4:CI$104,4,FALSE),IFERROR(VLOOKUP('Data Totals'!A150,'Season 6'!AK$4:CI$104,4,FALSE),IFERROR(VLOOKUP('Data Totals'!A150,'Season 5'!AK$4:CI$104,4,FALSE),IFERROR(VLOOKUP('Data Totals'!A150,'Season 4'!AK$4:CI$104,4,FALSE),IFERROR(VLOOKUP('Data Totals'!A150,'Season 3'!AK$4:CI$104,4,FALSE),IFERROR(VLOOKUP('Data Totals'!A150,'Season 2'!AK$4:CI$104,4,FALSE),IFERROR(VLOOKUP('Data Totals'!A150,'Season 1'!AJ$4:CH$104,4,FALSE),"N/A")))))))))))))))</f>
        <v>N/A</v>
      </c>
      <c r="E150" s="517" t="e">
        <f t="shared" si="4"/>
        <v>#VALUE!</v>
      </c>
      <c r="F150" s="398">
        <f>SUM(IFERROR(VLOOKUP(A150,BI$3:BN$152,2,0),"0"),
IFERROR(VLOOKUP(A150,'Season 1'!AJ$4:CM$104,7,0),"0"),IFERROR(VLOOKUP(A150,'Season 2'!AK$4:CN$104,7,0),"0"),
IFERROR(VLOOKUP(A150,'Season 3'!AK$4:CN$104,7,0),"0"),IFERROR(VLOOKUP(A150,'Season 4'!AK$4:CN$104,7,0),"0"),
IFERROR(VLOOKUP(A150,'Season 5'!AK$4:CN$104,7,0),"0"),IFERROR(VLOOKUP(A150,'Season 6'!AK$4:CN$104,7,0),"0"),
IFERROR(VLOOKUP(A150,'Season 7'!AK$4:CN$104,7,0),"0"),IFERROR(VLOOKUP(A150,'Season 8'!AK$4:CN$104,7,0),"0"),
IFERROR(VLOOKUP(A150,'Season 9'!AK$4:CN$104,7,0),"0"),IFERROR(VLOOKUP(A150,'Season 10'!AK$4:CN$104,7,0),"0"),
IFERROR(VLOOKUP(A150,'Season 11'!AK$4:CN$104,7,0),"0"),IFERROR(VLOOKUP(A150,'Season 12'!AK$4:CN$104,7,0),"0"),
IFERROR(VLOOKUP(A150,'Season 13'!AK$4:CN$104,7,0),"0"),IFERROR(VLOOKUP(A150,'Season 14'!AK$4:CN$104,7,0),"0"),IFERROR(VLOOKUP(A150,'Season 15'!AK$4:CN$104,7,0),"0"),)</f>
        <v>0</v>
      </c>
      <c r="G150" s="398">
        <f>SUM(
IFERROR(VLOOKUP(A150,'Season 1'!AJ$4:CM$104,8,0),"0"),IFERROR(VLOOKUP(A150,'Season 2'!AK$4:CN$104,8,0),"0"),
IFERROR(VLOOKUP(A150,'Season 3'!AK$4:CN$104,8,0),"0"),IFERROR(VLOOKUP(A150,'Season 4'!AK$4:CN$104,8,0),"0"),
IFERROR(VLOOKUP(A150,'Season 5'!AK$4:CN$104,8,0),"0"),IFERROR(VLOOKUP(A150,'Season 6'!AK$4:CN$104,8,0),"0"),
IFERROR(VLOOKUP(A150,'Season 7'!AK$4:CN$104,8,0),"0"),IFERROR(VLOOKUP(A150,'Season 8'!AK$4:CN$104,8,0),"0"),
IFERROR(VLOOKUP(A150,'Season 9'!AK$4:CN$104,8,0),"0"),IFERROR(VLOOKUP(A150,'Season 10'!AK$4:CN$104,8,0),"0"),
IFERROR(VLOOKUP(A150,'Season 11'!AK$4:CN$104,8,0),"0"),IFERROR(VLOOKUP(A150,'Season 12'!AK$4:CN$104,8,0),"0"),
IFERROR(VLOOKUP(A150,'Season 13'!AK$4:CN$104,8,0),"0"),IFERROR(VLOOKUP(A150,'Season 14'!AK$4:CN$104,8,0),"0"),IFERROR(VLOOKUP(A150,'Season 15'!AK$4:CN$104,8,0),"0"),)</f>
        <v>0</v>
      </c>
      <c r="H150" s="329">
        <f>SUM(
IFERROR(VLOOKUP(A150,'Season 1'!AJ$4:CM$104,9,0),"0"),IFERROR(VLOOKUP(A150,'Season 2'!AK$4:CN$104,9,0),"0"),
IFERROR(VLOOKUP(A150,'Season 3'!AK$4:CN$104,9,0),"0"),IFERROR(VLOOKUP(A150,'Season 4'!AK$4:CN$104,9,0),"0"),
IFERROR(VLOOKUP(A150,'Season 5'!AK$4:CN$104,9,0),"0"),IFERROR(VLOOKUP(A150,'Season 6'!AK$4:CN$104,9,0),"0"),
IFERROR(VLOOKUP(A150,'Season 7'!AK$4:CN$104,9,0),"0"),IFERROR(VLOOKUP(A150,'Season 8'!AK$4:CN$104,9,0),"0"),
IFERROR(VLOOKUP(A150,'Season 9'!AK$4:CN$104,9,0),"0"),IFERROR(VLOOKUP(A150,'Season 10'!AK$4:CN$104,9,0),"0"),
IFERROR(VLOOKUP(A150,'Season 11'!AK$4:CN$104,9,0),"0"),IFERROR(VLOOKUP(A150,'Season 12'!AK$4:CN$104,9,0),"0"),
IFERROR(VLOOKUP(A150,'Season 13'!AK$4:CN$104,9,0),"0"),IFERROR(VLOOKUP(A150,'Season 14'!AK$4:CN$104,9,0),"0"),IFERROR(VLOOKUP(A150,'Season 15'!AK$4:CN$104,9,0),"0"),)</f>
        <v>0</v>
      </c>
      <c r="I150" s="518">
        <f>SUM(
IFERROR(VLOOKUP(A150,'Season 1'!AJ$4:CM$104,10,0),"0"),IFERROR(VLOOKUP(A150,'Season 2'!AK$4:CN$104,10,0),"0"),
IFERROR(VLOOKUP(A150,'Season 3'!AK$4:CN$104,10,0),"0"),IFERROR(VLOOKUP(A150,'Season 4'!AK$4:CN$104,10,0),"0"),
IFERROR(VLOOKUP(A150,'Season 5'!AK$4:CN$104,10,0),"0"),IFERROR(VLOOKUP(A150,'Season 6'!AK$4:CN$104,10,0),"0"),
IFERROR(VLOOKUP(A150,'Season 7'!AK$4:CN$104,10,0),"0"),IFERROR(VLOOKUP(A150,'Season 8'!AK$4:CN$104,10,0),"0"),
IFERROR(VLOOKUP(A150,'Season 9'!AK$4:CN$104,10,0),"0"),IFERROR(VLOOKUP(A150,'Season 10'!AK$4:CN$104,10,0),"0"),
IFERROR(VLOOKUP(A150,'Season 11'!AK$4:CN$104,10,0),"0"),IFERROR(VLOOKUP(A150,'Season 12'!AK$4:CN$104,10,0),"0"),
IFERROR(VLOOKUP(A150,'Season 13'!AK$4:CN$104,10,0),"0"),IFERROR(VLOOKUP(A150,'Season 14'!AK$4:CN$104,10,0),"0"),IFERROR(VLOOKUP(A150,'Season 15'!AK$4:CN$104,10,0),"0"),)</f>
        <v>0</v>
      </c>
      <c r="J150" s="21">
        <f>SUM(IFERROR(VLOOKUP(A150,BI$3:BN$152,3,0),"0"),
IFERROR(VLOOKUP(A150,'Season 1'!AJ$4:CM$104,11,0),"0"),IFERROR(VLOOKUP(A150,'Season 2'!AK$4:CN$104,11,0),"0"),
IFERROR(VLOOKUP(A150,'Season 3'!AK$4:CN$104,11,0),"0"),IFERROR(VLOOKUP(A150,'Season 4'!AK$4:CN$104,11,0),"0"),
IFERROR(VLOOKUP(A150,'Season 5'!AK$4:CN$104,11,0),"0"),IFERROR(VLOOKUP(A150,'Season 6'!AK$4:CN$104,11,0),"0"),
IFERROR(VLOOKUP(A150,'Season 7'!AK$4:CN$104,11,0),"0"),IFERROR(VLOOKUP(A150,'Season 8'!AK$4:CN$104,11,0),"0"),
IFERROR(VLOOKUP(A150,'Season 9'!AK$4:CN$104,11,0),"0"),IFERROR(VLOOKUP(A150,'Season 10'!AK$4:CN$104,11,0),"0"),
IFERROR(VLOOKUP(A150,'Season 11'!AK$4:CN$104,11,0),"0"),IFERROR(VLOOKUP(A150,'Season 12'!AK$4:CN$104,11,0),"0"),
IFERROR(VLOOKUP(A150,'Season 13'!AK$4:CN$104,11,0),"0"),IFERROR(VLOOKUP(A150,'Season 14'!AK$4:CN$104,11,0),"0"),IFERROR(VLOOKUP(A150,'Season 15'!AK$4:CN$104,11,0),"0"),)</f>
        <v>0</v>
      </c>
      <c r="K150" s="402">
        <f>SUM(IFERROR(VLOOKUP($A150,BI$3:BN$152,4,0),"0"),
IFERROR(VLOOKUP($A150,'Season 1'!AJ$4:CM$104,12,0),"0"),IFERROR(VLOOKUP($A150,'Season 2'!AK$4:CN$104,12,0),"0"),
IFERROR(VLOOKUP($A150,'Season 3'!AK$4:CN$104,12,0),"0"),IFERROR(VLOOKUP($A150,'Season 4'!AK$4:CN$104,12,0),"0"),
IFERROR(VLOOKUP($A150,'Season 5'!AK$4:CN$104,12,0),"0"),IFERROR(VLOOKUP($A150,'Season 6'!AK$4:CN$104,12,0),"0"),
IFERROR(VLOOKUP($A150,'Season 7'!AK$4:CN$104,12,0),"0"),IFERROR(VLOOKUP($A150,'Season 8'!AK$4:CN$104,12,0),"0"),
IFERROR(VLOOKUP($A150,'Season 9'!AK$4:CN$104,12,0),"0"),IFERROR(VLOOKUP($A150,'Season 10'!AK$4:CN$104,12,0),"0"),
IFERROR(VLOOKUP($A150,'Season 11'!AK$4:CN$104,12,0),"0"),IFERROR(VLOOKUP($A150,'Season 12'!AK$4:CN$104,12,0),"0"),
IFERROR(VLOOKUP($A150,'Season 13'!AK$4:CN$104,12,0),"0"),IFERROR(VLOOKUP($A150,'Season 14'!AK$4:CN$104,12,0),"0"),IFERROR(VLOOKUP(A150,'Season 15'!AK$4:CN$104,12,0),"0"),)</f>
        <v>0</v>
      </c>
      <c r="L150" s="403">
        <f>SUM(
IFERROR(VLOOKUP($A150,'Season 1'!AJ$4:CM$104,13,0),"0"),IFERROR(VLOOKUP($A150,'Season 2'!AK$4:CN$104,13,0),"0"),
IFERROR(VLOOKUP($A150,'Season 3'!AK$4:CN$104,13,0),"0"),IFERROR(VLOOKUP($A150,'Season 4'!AK$4:CN$104,13,0),"0"),
IFERROR(VLOOKUP($A150,'Season 5'!AK$4:CN$104,13,0),"0"),IFERROR(VLOOKUP($A150,'Season 6'!AK$4:CN$104,13,0),"0"),
IFERROR(VLOOKUP($A150,'Season 7'!AK$4:CN$104,13,0),"0"),IFERROR(VLOOKUP($A150,'Season 8'!AK$4:CN$104,13,0),"0"),
IFERROR(VLOOKUP($A150,'Season 9'!AK$4:CN$104,13,0),"0"),IFERROR(VLOOKUP($A150,'Season 10'!AK$4:CN$104,13,0),"0"),
IFERROR(VLOOKUP($A150,'Season 11'!AK$4:CN$104,13,0),"0"),IFERROR(VLOOKUP($A150,'Season 12'!AK$4:CN$104,13,0),"0"),
IFERROR(VLOOKUP($A150,'Season 13'!AK$4:CN$104,13,0),"0"),IFERROR(VLOOKUP($A150,'Season 14'!AK$4:CN$104,13,0),"0"),IFERROR(VLOOKUP(A150,'Season 15'!AK$4:CN$104,13,0),"0"),)</f>
        <v>0</v>
      </c>
      <c r="M150" s="398">
        <f>SUM(
IFERROR(VLOOKUP($A150,'Season 1'!AJ$4:CM$104,14,0),"0"),IFERROR(VLOOKUP($A150,'Season 2'!AK$4:CN$104,14,0),"0"),
IFERROR(VLOOKUP($A150,'Season 3'!AK$4:CN$104,14,0),"0"),IFERROR(VLOOKUP($A150,'Season 4'!AK$4:CN$104,14,0),"0"),
IFERROR(VLOOKUP($A150,'Season 5'!AK$4:CN$104,14,0),"0"),IFERROR(VLOOKUP($A150,'Season 6'!AK$4:CN$104,14,0),"0"),
IFERROR(VLOOKUP($A150,'Season 7'!AK$4:CN$104,14,0),"0"),IFERROR(VLOOKUP($A150,'Season 8'!AK$4:CN$104,14,0),"0"),
IFERROR(VLOOKUP($A150,'Season 9'!AK$4:CN$104,14,0),"0"),IFERROR(VLOOKUP($A150,'Season 10'!AK$4:CN$104,14,0),"0"),
IFERROR(VLOOKUP($A150,'Season 11'!AK$4:CN$104,14,0),"0"),IFERROR(VLOOKUP($A150,'Season 12'!AK$4:CN$104,14,0),"0"),
IFERROR(VLOOKUP($A150,'Season 13'!AK$4:CN$104,14,0),"0"),IFERROR(VLOOKUP($A150,'Season 14'!AK$4:CN$104,14,0),"0"),IFERROR(VLOOKUP(A150,'Season 15'!AK$4:CN$104,14,0),"0"),)</f>
        <v>0</v>
      </c>
      <c r="N150" s="518">
        <f>SUM(
IFERROR(VLOOKUP($A150,'Season 1'!AJ$4:CM$104,15,0),"0"),IFERROR(VLOOKUP($A150,'Season 2'!AK$4:CN$104,15,0),"0"),
IFERROR(VLOOKUP($A150,'Season 3'!AK$4:CN$104,15,0),"0"),IFERROR(VLOOKUP($A150,'Season 4'!AK$4:CN$104,15,0),"0"),
IFERROR(VLOOKUP($A150,'Season 5'!AK$4:CN$104,15,0),"0"),IFERROR(VLOOKUP($A150,'Season 6'!AK$4:CN$104,15,0),"0"),
IFERROR(VLOOKUP($A150,'Season 7'!AK$4:CN$104,15,0),"0"),IFERROR(VLOOKUP($A150,'Season 8'!AK$4:CN$104,15,0),"0"),
IFERROR(VLOOKUP($A150,'Season 9'!AK$4:CN$104,15,0),"0"),IFERROR(VLOOKUP($A150,'Season 10'!AK$4:CN$104,15,0),"0"),
IFERROR(VLOOKUP($A150,'Season 11'!AK$4:CN$104,15,0),"0"),IFERROR(VLOOKUP($A150,'Season 12'!AK$4:CN$104,15,0),"0"),
IFERROR(VLOOKUP($A150,'Season 13'!AK$4:CN$104,15,0),"0"),IFERROR(VLOOKUP($A150,'Season 14'!AK$4:CN$104,15,0),"0"),IFERROR(VLOOKUP(A150,'Season 15'!AK$4:CN$104,15,0),"0"),)</f>
        <v>0</v>
      </c>
      <c r="O150" s="21">
        <f>SUM(
IFERROR(VLOOKUP($A150,'Season 1'!AJ$4:CM$104,16,0),"0"),IFERROR(VLOOKUP($A150,'Season 2'!AK$4:CN$104,16,0),"0"),
IFERROR(VLOOKUP($A150,'Season 3'!AK$4:CN$104,16,0),"0"),IFERROR(VLOOKUP($A150,'Season 4'!AK$4:CN$104,16,0),"0"),
IFERROR(VLOOKUP($A150,'Season 5'!AK$4:CN$104,16,0),"0"),IFERROR(VLOOKUP($A150,'Season 6'!AK$4:CN$104,16,0),"0"),
IFERROR(VLOOKUP($A150,'Season 7'!AK$4:CN$104,16,0),"0"),IFERROR(VLOOKUP($A150,'Season 8'!AK$4:CN$104,16,0),"0"),
IFERROR(VLOOKUP($A150,'Season 9'!AK$4:CN$104,16,0),"0"),IFERROR(VLOOKUP($A150,'Season 10'!AK$4:CN$104,16,0),"0"),
IFERROR(VLOOKUP($A150,'Season 11'!AK$4:CN$104,16,0),"0"),IFERROR(VLOOKUP($A150,'Season 12'!AK$4:CN$104,16,0),"0"),
IFERROR(VLOOKUP($A150,'Season 13'!AK$4:CN$104,16,0),"0"),IFERROR(VLOOKUP($A150,'Season 14'!AK$4:CN$104,16,0),"0"),IFERROR(VLOOKUP(A150,'Season 15'!AK$4:CN$104,16,0),"0"),)</f>
        <v>0</v>
      </c>
      <c r="P150" s="402">
        <f>SUM(
IFERROR(VLOOKUP($A150,'Season 1'!AJ$4:CM$104,17,0),"0"),IFERROR(VLOOKUP($A150,'Season 2'!AK$4:CN$104,17,0),"0"),
IFERROR(VLOOKUP($A150,'Season 3'!AK$4:CN$104,17,0),"0"),IFERROR(VLOOKUP($A150,'Season 4'!AK$4:CN$104,17,0),"0"),
IFERROR(VLOOKUP($A150,'Season 5'!AK$4:CN$104,17,0),"0"),IFERROR(VLOOKUP($A150,'Season 6'!AK$4:CN$104,17,0),"0"),
IFERROR(VLOOKUP($A150,'Season 7'!AK$4:CN$104,17,0),"0"),IFERROR(VLOOKUP($A150,'Season 8'!AK$4:CN$104,17,0),"0"),
IFERROR(VLOOKUP($A150,'Season 9'!AK$4:CN$104,17,0),"0"),IFERROR(VLOOKUP($A150,'Season 10'!AK$4:CN$104,17,0),"0"),
IFERROR(VLOOKUP($A150,'Season 11'!AK$4:CN$104,17,0),"0"),IFERROR(VLOOKUP($A150,'Season 12'!AK$4:CN$104,17,0),"0"),
IFERROR(VLOOKUP($A150,'Season 13'!AK$4:CN$104,17,0),"0"),IFERROR(VLOOKUP($A150,'Season 14'!AK$4:CN$104,17,0),"0"),IFERROR(VLOOKUP(A150,'Season 15'!AK$4:CN$104,17,0),"0"),)</f>
        <v>0</v>
      </c>
      <c r="Q150" s="403">
        <f>SUM(
IFERROR(VLOOKUP($A150,'Season 1'!AJ$4:CM$104,18,0),"0"),IFERROR(VLOOKUP($A150,'Season 2'!AK$4:CN$104,18,0),"0"),
IFERROR(VLOOKUP($A150,'Season 3'!AK$4:CN$104,18,0),"0"),IFERROR(VLOOKUP($A150,'Season 4'!AK$4:CN$104,18,0),"0"),
IFERROR(VLOOKUP($A150,'Season 5'!AK$4:CN$104,18,0),"0"),IFERROR(VLOOKUP($A150,'Season 6'!AK$4:CN$104,18,0),"0"),
IFERROR(VLOOKUP($A150,'Season 7'!AK$4:CN$104,18,0),"0"),IFERROR(VLOOKUP($A150,'Season 8'!AK$4:CN$104,18,0),"0"),
IFERROR(VLOOKUP($A150,'Season 9'!AK$4:CN$104,18,0),"0"),IFERROR(VLOOKUP($A150,'Season 10'!AK$4:CN$104,18,0),"0"),
IFERROR(VLOOKUP($A150,'Season 11'!AK$4:CN$104,18,0),"0"),IFERROR(VLOOKUP($A150,'Season 12'!AK$4:CN$104,18,0),"0"),
IFERROR(VLOOKUP($A150,'Season 13'!AK$4:CN$104,18,0),"0"),IFERROR(VLOOKUP($A150,'Season 14'!AK$4:CN$104,18,0),"0"),IFERROR(VLOOKUP(A150,'Season 15'!AK$4:CN$104,18,0),"0"),)</f>
        <v>0</v>
      </c>
      <c r="R150" s="398">
        <f>SUM(
IFERROR(VLOOKUP($A150,'Season 1'!AJ$4:CM$104,19,0),"0"),IFERROR(VLOOKUP($A150,'Season 2'!AK$4:CN$104,19,0),"0"),
IFERROR(VLOOKUP($A150,'Season 3'!AK$4:CN$104,19,0),"0"),IFERROR(VLOOKUP($A150,'Season 4'!AK$4:CN$104,19,0),"0"),
IFERROR(VLOOKUP($A150,'Season 5'!AK$4:CN$104,19,0),"0"),IFERROR(VLOOKUP($A150,'Season 6'!AK$4:CN$104,19,0),"0"),
IFERROR(VLOOKUP($A150,'Season 7'!AK$4:CN$104,19,0),"0"),IFERROR(VLOOKUP($A150,'Season 8'!AK$4:CN$104,19,0),"0"),
IFERROR(VLOOKUP($A150,'Season 9'!AK$4:CN$104,19,0),"0"),IFERROR(VLOOKUP($A150,'Season 10'!AK$4:CN$104,19,0),"0"),
IFERROR(VLOOKUP($A150,'Season 11'!AK$4:CN$104,19,0),"0"),IFERROR(VLOOKUP($A150,'Season 12'!AK$4:CN$104,19,0),"0"),
IFERROR(VLOOKUP($A150,'Season 13'!AK$4:CN$104,19,0),"0"),IFERROR(VLOOKUP($A150,'Season 14'!AK$4:CN$104,19,0),"0"),IFERROR(VLOOKUP(A150,'Season 15'!AK$4:CN$104,19,0),"0"),)</f>
        <v>0</v>
      </c>
      <c r="S150" s="518">
        <f>SUM(
IFERROR(VLOOKUP($A150,'Season 1'!AJ$4:CM$104,20,0),"0"),IFERROR(VLOOKUP($A150,'Season 2'!AK$4:CN$104,20,0),"0"),
IFERROR(VLOOKUP($A150,'Season 3'!AK$4:CN$104,20,0),"0"),IFERROR(VLOOKUP($A150,'Season 4'!AK$4:CN$104,20,0),"0"),
IFERROR(VLOOKUP($A150,'Season 5'!AK$4:CN$104,20,0),"0"),IFERROR(VLOOKUP($A150,'Season 6'!AK$4:CN$104,20,0),"0"),
IFERROR(VLOOKUP($A150,'Season 7'!AK$4:CN$104,20,0),"0"),IFERROR(VLOOKUP($A150,'Season 8'!AK$4:CN$104,20,0),"0"),
IFERROR(VLOOKUP($A150,'Season 9'!AK$4:CN$104,20,0),"0"),IFERROR(VLOOKUP($A150,'Season 10'!AK$4:CN$104,20,0),"0"),
IFERROR(VLOOKUP($A150,'Season 11'!AK$4:CN$104,20,0),"0"),IFERROR(VLOOKUP($A150,'Season 12'!AK$4:CN$104,20,0),"0"),
IFERROR(VLOOKUP($A150,'Season 13'!AK$4:CN$104,20,0),"0"),IFERROR(VLOOKUP($A150,'Season 14'!AK$4:CN$104,20,0),"0"),IFERROR(VLOOKUP(A150,'Season 15'!AK$4:CN$104,20,0),"0"),)</f>
        <v>0</v>
      </c>
      <c r="T150" s="21">
        <f>SUM(
IFERROR(VLOOKUP($A150,'Season 1'!AJ$4:CM$104,21,0),"0"),IFERROR(VLOOKUP($A150,'Season 2'!AK$4:CN$104,21,0),"0"),
IFERROR(VLOOKUP($A150,'Season 3'!AK$4:CN$104,21,0),"0"),IFERROR(VLOOKUP($A150,'Season 4'!AK$4:CN$104,21,0),"0"),
IFERROR(VLOOKUP($A150,'Season 5'!AK$4:CN$104,21,0),"0"),IFERROR(VLOOKUP($A150,'Season 6'!AK$4:CN$104,21,0),"0"),
IFERROR(VLOOKUP($A150,'Season 7'!AK$4:CN$104,21,0),"0"),IFERROR(VLOOKUP($A150,'Season 8'!AK$4:CN$104,21,0),"0"),
IFERROR(VLOOKUP($A150,'Season 9'!AK$4:CN$104,21,0),"0"),IFERROR(VLOOKUP($A150,'Season 10'!AK$4:CN$104,21,0),"0"),
IFERROR(VLOOKUP($A150,'Season 11'!AK$4:CN$104,21,0),"0"),IFERROR(VLOOKUP($A150,'Season 12'!AK$4:CN$104,21,0),"0"),
IFERROR(VLOOKUP($A150,'Season 13'!AK$4:CN$104,21,0),"0"),IFERROR(VLOOKUP($A150,'Season 14'!AK$4:CN$104,21,0),"0"),IFERROR(VLOOKUP(A150,'Season 15'!AK$4:CN$104,21,0),"0"),)</f>
        <v>0</v>
      </c>
      <c r="U150" s="402">
        <f>SUM(
IFERROR(VLOOKUP($A150,'Season 1'!AJ$4:CM$104,22,0),"0"),IFERROR(VLOOKUP($A150,'Season 2'!AK$4:CN$104,22,0),"0"),
IFERROR(VLOOKUP($A150,'Season 3'!AK$4:CN$104,22,0),"0"),IFERROR(VLOOKUP($A150,'Season 4'!AK$4:CN$104,22,0),"0"),
IFERROR(VLOOKUP($A150,'Season 5'!AK$4:CN$104,22,0),"0"),IFERROR(VLOOKUP($A150,'Season 6'!AK$4:CN$104,22,0),"0"),
IFERROR(VLOOKUP($A150,'Season 7'!AK$4:CN$104,22,0),"0"),IFERROR(VLOOKUP($A150,'Season 8'!AK$4:CN$104,22,0),"0"),
IFERROR(VLOOKUP($A150,'Season 9'!AK$4:CN$104,22,0),"0"),IFERROR(VLOOKUP($A150,'Season 10'!AK$4:CN$104,22,0),"0"),
IFERROR(VLOOKUP($A150,'Season 11'!AK$4:CN$104,22,0),"0"),IFERROR(VLOOKUP($A150,'Season 12'!AK$4:CN$104,22,0),"0"),
IFERROR(VLOOKUP($A150,'Season 13'!AK$4:CN$104,22,0),"0"),IFERROR(VLOOKUP($A150,'Season 14'!AK$4:CN$104,22,0),"0"),IFERROR(VLOOKUP(A150,'Season 15'!AK$4:CN$104,22,0),"0"),)</f>
        <v>0</v>
      </c>
      <c r="V150" s="403">
        <f>SUM(
IFERROR(VLOOKUP($A150,'Season 1'!AJ$4:CM$104,23,0),"0"),IFERROR(VLOOKUP($A150,'Season 2'!AK$4:CN$104,23,0),"0"),
IFERROR(VLOOKUP($A150,'Season 3'!AK$4:CN$104,23,0),"0"),IFERROR(VLOOKUP($A150,'Season 4'!AK$4:CN$104,23,0),"0"),
IFERROR(VLOOKUP($A150,'Season 5'!AK$4:CN$104,23,0),"0"),IFERROR(VLOOKUP($A150,'Season 6'!AK$4:CN$104,23,0),"0"),
IFERROR(VLOOKUP($A150,'Season 7'!AK$4:CN$104,23,0),"0"),IFERROR(VLOOKUP($A150,'Season 8'!AK$4:CN$104,23,0),"0"),
IFERROR(VLOOKUP($A150,'Season 9'!AK$4:CN$104,23,0),"0"),IFERROR(VLOOKUP($A150,'Season 10'!AK$4:CN$104,23,0),"0"),
IFERROR(VLOOKUP($A150,'Season 11'!AK$4:CN$104,23,0),"0"),IFERROR(VLOOKUP($A150,'Season 12'!AK$4:CN$104,23,0),"0"),
IFERROR(VLOOKUP($A150,'Season 13'!AK$4:CN$104,23,0),"0"),IFERROR(VLOOKUP($A150,'Season 14'!AK$4:CN$104,23,0),"0"),IFERROR(VLOOKUP($A150,'Season 15'!AK$4:CN$104,23,0),"0"),)</f>
        <v>0</v>
      </c>
      <c r="W150" s="398">
        <f>SUM(
IFERROR(VLOOKUP($A150,'Season 1'!AJ$4:CM$104,24,0),"0"),IFERROR(VLOOKUP($A150,'Season 2'!AK$4:CN$104,24,0),"0"),
IFERROR(VLOOKUP($A150,'Season 3'!AK$4:CN$104,24,0),"0"),IFERROR(VLOOKUP($A150,'Season 4'!AK$4:CN$104,24,0),"0"),
IFERROR(VLOOKUP($A150,'Season 5'!AK$4:CN$104,24,0),"0"),IFERROR(VLOOKUP($A150,'Season 6'!AK$4:CN$104,24,0),"0"),
IFERROR(VLOOKUP($A150,'Season 7'!AK$4:CN$104,24,0),"0"),IFERROR(VLOOKUP($A150,'Season 8'!AK$4:CN$104,24,0),"0"),
IFERROR(VLOOKUP($A150,'Season 9'!AK$4:CN$104,24,0),"0"),IFERROR(VLOOKUP($A150,'Season 10'!AK$4:CN$104,24,0),"0"),
IFERROR(VLOOKUP($A150,'Season 11'!AK$4:CN$104,24,0),"0"),IFERROR(VLOOKUP($A150,'Season 12'!AK$4:CN$104,24,0),"0"),
IFERROR(VLOOKUP($A150,'Season 13'!AK$4:CN$104,24,0),"0"),IFERROR(VLOOKUP($A150,'Season 14'!AK$4:CN$104,24,0),"0"),IFERROR(VLOOKUP($A150,'Season 15'!AK$4:CN$104,24,0),"0"),)</f>
        <v>0</v>
      </c>
      <c r="X150" s="518">
        <f>SUM(
IFERROR(VLOOKUP($A150,'Season 1'!AJ$4:CM$104,25,0),"0"),IFERROR(VLOOKUP($A150,'Season 2'!AK$4:CN$104,25,0),"0"),
IFERROR(VLOOKUP($A150,'Season 3'!AK$4:CN$104,25,0),"0"),IFERROR(VLOOKUP($A150,'Season 4'!AK$4:CN$104,25,0),"0"),
IFERROR(VLOOKUP($A150,'Season 5'!AK$4:CN$104,25,0),"0"),IFERROR(VLOOKUP($A150,'Season 6'!AK$4:CN$104,25,0),"0"),
IFERROR(VLOOKUP($A150,'Season 7'!AK$4:CN$104,25,0),"0"),IFERROR(VLOOKUP($A150,'Season 8'!AK$4:CN$104,25,0),"0"),
IFERROR(VLOOKUP($A150,'Season 9'!AK$4:CN$104,25,0),"0"),IFERROR(VLOOKUP($A150,'Season 10'!AK$4:CN$104,25,0),"0"),
IFERROR(VLOOKUP($A150,'Season 11'!AK$4:CN$104,25,0),"0"),IFERROR(VLOOKUP($A150,'Season 12'!AK$4:CN$104,25,0),"0"),
IFERROR(VLOOKUP($A150,'Season 13'!AK$4:CN$104,25,0),"0"),IFERROR(VLOOKUP($A150,'Season 14'!AK$4:CN$104,25,0),"0"),IFERROR(VLOOKUP($A150,'Season 15'!AK$4:CN$104,25,0),"0"),)</f>
        <v>0</v>
      </c>
      <c r="Y150" s="21">
        <f>SUM(
IFERROR(VLOOKUP($A150,'Season 1'!AJ$4:CM$104,26,0),"0"),IFERROR(VLOOKUP($A150,'Season 2'!AK$4:CN$104,26,0),"0"),
IFERROR(VLOOKUP($A150,'Season 3'!AK$4:CN$104,26,0),"0"),IFERROR(VLOOKUP($A150,'Season 4'!AK$4:CN$104,26,0),"0"),
IFERROR(VLOOKUP($A150,'Season 5'!AK$4:CN$104,26,0),"0"),IFERROR(VLOOKUP($A150,'Season 6'!AK$4:CN$104,26,0),"0"),
IFERROR(VLOOKUP($A150,'Season 7'!AK$4:CN$104,26,0),"0"),IFERROR(VLOOKUP($A150,'Season 8'!AK$4:CN$104,26,0),"0"),
IFERROR(VLOOKUP($A150,'Season 9'!AK$4:CN$104,26,0),"0"),IFERROR(VLOOKUP($A150,'Season 10'!AK$4:CN$104,26,0),"0"),
IFERROR(VLOOKUP($A150,'Season 11'!AK$4:CN$104,26,0),"0"),IFERROR(VLOOKUP($A150,'Season 12'!AK$4:CN$104,26,0),"0"),
IFERROR(VLOOKUP($A150,'Season 13'!AK$4:CN$104,26,0),"0"),IFERROR(VLOOKUP($A150,'Season 14'!AK$4:CN$104,26,0),"0"),IFERROR(VLOOKUP($A150,'Season 15'!AK$4:CN$104,26,0),"0"),)</f>
        <v>0</v>
      </c>
      <c r="Z150" s="402">
        <f>SUM(
IFERROR(VLOOKUP($A150,'Season 1'!AJ$4:CM$104,27,0),"0"),IFERROR(VLOOKUP($A150,'Season 2'!AK$4:CN$104,27,0),"0"),
IFERROR(VLOOKUP($A150,'Season 3'!AK$4:CN$104,27,0),"0"),IFERROR(VLOOKUP($A150,'Season 4'!AK$4:CN$104,27,0),"0"),
IFERROR(VLOOKUP($A150,'Season 5'!AK$4:CN$104,27,0),"0"),IFERROR(VLOOKUP($A150,'Season 6'!AK$4:CN$104,27,0),"0"),
IFERROR(VLOOKUP($A150,'Season 7'!AK$4:CN$104,27,0),"0"),IFERROR(VLOOKUP($A150,'Season 8'!AK$4:CN$104,27,0),"0"),
IFERROR(VLOOKUP($A150,'Season 9'!AK$4:CN$104,27,0),"0"),IFERROR(VLOOKUP($A150,'Season 10'!AK$4:CN$104,27,0),"0"),
IFERROR(VLOOKUP($A150,'Season 11'!AK$4:CN$104,27,0),"0"),IFERROR(VLOOKUP($A150,'Season 12'!AK$4:CN$104,27,0),"0"),
IFERROR(VLOOKUP($A150,'Season 13'!AK$4:CN$104,27,0),"0"),IFERROR(VLOOKUP($A150,'Season 14'!AK$4:CN$104,27,0),"0"),IFERROR(VLOOKUP($A150,'Season 15'!AK$4:CN$104,27,0),"0"),)</f>
        <v>0</v>
      </c>
      <c r="AA150" s="403">
        <f>SUM(
IFERROR(VLOOKUP($A150,'Season 1'!AJ$4:CM$104,28,0),"0"),IFERROR(VLOOKUP($A150,'Season 2'!AK$4:CN$104,28,0),"0"),
IFERROR(VLOOKUP($A150,'Season 3'!AK$4:CN$104,28,0),"0"),IFERROR(VLOOKUP($A150,'Season 4'!AK$4:CN$104,28,0),"0"),
IFERROR(VLOOKUP($A150,'Season 5'!AK$4:CN$104,28,0),"0"),IFERROR(VLOOKUP($A150,'Season 6'!AK$4:CN$104,28,0),"0"),
IFERROR(VLOOKUP($A150,'Season 7'!AK$4:CN$104,28,0),"0"),IFERROR(VLOOKUP($A150,'Season 8'!AK$4:CN$104,28,0),"0"),
IFERROR(VLOOKUP($A150,'Season 9'!AK$4:CN$104,28,0),"0"),IFERROR(VLOOKUP($A150,'Season 10'!AK$4:CN$104,28,0),"0"),
IFERROR(VLOOKUP($A150,'Season 11'!AK$4:CN$104,28,0),"0"),IFERROR(VLOOKUP($A150,'Season 12'!AK$4:CN$104,28,0),"0"),
IFERROR(VLOOKUP($A150,'Season 13'!AK$4:CN$104,28,0),"0"),IFERROR(VLOOKUP($A150,'Season 14'!AK$4:CN$104,28,0),"0"),IFERROR(VLOOKUP($A150,'Season 15'!AK$4:CN$104,28,0),"0"),)</f>
        <v>0</v>
      </c>
      <c r="AB150" s="398">
        <f>SUM(
IFERROR(VLOOKUP($A150,'Season 1'!AJ$4:CM$104,29,0),"0"),IFERROR(VLOOKUP($A150,'Season 2'!AK$4:CN$104,29,0),"0"),
IFERROR(VLOOKUP($A150,'Season 3'!AK$4:CN$104,29,0),"0"),IFERROR(VLOOKUP($A150,'Season 4'!AK$4:CN$104,29,0),"0"),
IFERROR(VLOOKUP($A150,'Season 5'!AK$4:CN$104,29,0),"0"),IFERROR(VLOOKUP($A150,'Season 6'!AK$4:CN$104,29,0),"0"),
IFERROR(VLOOKUP($A150,'Season 7'!AK$4:CN$104,29,0),"0"),IFERROR(VLOOKUP($A150,'Season 8'!AK$4:CN$104,29,0),"0"),
IFERROR(VLOOKUP($A150,'Season 9'!AK$4:CN$104,29,0),"0"),IFERROR(VLOOKUP($A150,'Season 10'!AK$4:CN$104,29,0),"0"),
IFERROR(VLOOKUP($A150,'Season 11'!AK$4:CN$104,29,0),"0"),IFERROR(VLOOKUP($A150,'Season 12'!AK$4:CN$104,29,0),"0"),
IFERROR(VLOOKUP($A150,'Season 13'!AK$4:CN$104,29,0),"0"),IFERROR(VLOOKUP($A150,'Season 14'!AK$4:CN$104,29,0),"0"),IFERROR(VLOOKUP($A150,'Season 15'!AK$4:CN$104,29,0),"0"),)</f>
        <v>0</v>
      </c>
      <c r="AC150" s="518">
        <f>SUM(
IFERROR(VLOOKUP($A150,'Season 1'!AJ$4:CM$104,30,0),"0"),IFERROR(VLOOKUP($A150,'Season 2'!AK$4:CN$104,30,0),"0"),
IFERROR(VLOOKUP($A150,'Season 3'!AK$4:CN$104,30,0),"0"),IFERROR(VLOOKUP($A150,'Season 4'!AK$4:CN$104,30,0),"0"),
IFERROR(VLOOKUP($A150,'Season 5'!AK$4:CN$104,30,0),"0"),IFERROR(VLOOKUP($A150,'Season 6'!AK$4:CN$104,30,0),"0"),
IFERROR(VLOOKUP($A150,'Season 7'!AK$4:CN$104,30,0),"0"),IFERROR(VLOOKUP($A150,'Season 8'!AK$4:CN$104,30,0),"0"),
IFERROR(VLOOKUP($A150,'Season 9'!AK$4:CN$104,30,0),"0"),IFERROR(VLOOKUP($A150,'Season 10'!AK$4:CN$104,30,0),"0"),
IFERROR(VLOOKUP($A150,'Season 11'!AK$4:CN$104,30,0),"0"),IFERROR(VLOOKUP($A150,'Season 12'!AK$4:CN$104,30,0),"0"),
IFERROR(VLOOKUP($A150,'Season 13'!AK$4:CN$104,30,0),"0"),IFERROR(VLOOKUP($A150,'Season 14'!AK$4:CN$104,30,0),"0"),IFERROR(VLOOKUP($A150,'Season 15'!AK$4:CN$104,30,0),"0"),)</f>
        <v>0</v>
      </c>
      <c r="AD150" s="21">
        <f>SUM(
IFERROR(VLOOKUP($A150,'Season 1'!AJ$4:CM$104,31,0),"0"),IFERROR(VLOOKUP($A150,'Season 2'!AK$4:CN$104,31,0),"0"),
IFERROR(VLOOKUP($A150,'Season 3'!AK$4:CN$104,31,0),"0"),IFERROR(VLOOKUP($A150,'Season 4'!AK$4:CN$104,31,0),"0"),
IFERROR(VLOOKUP($A150,'Season 5'!AK$4:CN$104,31,0),"0"),IFERROR(VLOOKUP($A150,'Season 6'!AK$4:CN$104,31,0),"0"),
IFERROR(VLOOKUP($A150,'Season 7'!AK$4:CN$104,31,0),"0"),IFERROR(VLOOKUP($A150,'Season 8'!AK$4:CN$104,31,0),"0"),
IFERROR(VLOOKUP($A150,'Season 9'!AK$4:CN$104,31,0),"0"),IFERROR(VLOOKUP($A150,'Season 10'!AK$4:CN$104,31,0),"0"),
IFERROR(VLOOKUP($A150,'Season 11'!AK$4:CN$104,31,0),"0"),IFERROR(VLOOKUP($A150,'Season 12'!AK$4:CN$104,31,0),"0"),
IFERROR(VLOOKUP($A150,'Season 13'!AK$4:CN$104,31,0),"0"),IFERROR(VLOOKUP($A150,'Season 14'!AK$4:CN$104,31,0),"0"),IFERROR(VLOOKUP($A150,'Season 15'!AK$4:CN$104,31,0),"0"),)</f>
        <v>0</v>
      </c>
      <c r="AE150" s="402">
        <f>SUM(
IFERROR(VLOOKUP($A150,'Season 1'!AJ$4:CM$104,32,0),"0"),IFERROR(VLOOKUP($A150,'Season 2'!AK$4:CN$104,32,0),"0"),
IFERROR(VLOOKUP($A150,'Season 3'!AK$4:CN$104,32,0),"0"),IFERROR(VLOOKUP($A150,'Season 4'!AK$4:CN$104,32,0),"0"),
IFERROR(VLOOKUP($A150,'Season 5'!AK$4:CN$104,32,0),"0"),IFERROR(VLOOKUP($A150,'Season 6'!AK$4:CN$104,32,0),"0"),
IFERROR(VLOOKUP($A150,'Season 7'!AK$4:CN$104,32,0),"0"),IFERROR(VLOOKUP($A150,'Season 8'!AK$4:CN$104,32,0),"0"),
IFERROR(VLOOKUP($A150,'Season 9'!AK$4:CN$104,32,0),"0"),IFERROR(VLOOKUP($A150,'Season 10'!AK$4:CN$104,32,0),"0"),
IFERROR(VLOOKUP($A150,'Season 11'!AK$4:CN$104,32,0),"0"),IFERROR(VLOOKUP($A150,'Season 12'!AK$4:CN$104,32,0),"0"),
IFERROR(VLOOKUP($A150,'Season 13'!AK$4:CN$104,32,0),"0"),IFERROR(VLOOKUP($A150,'Season 14'!AK$4:CN$104,32,0),"0"),IFERROR(VLOOKUP($A150,'Season 15'!AK$4:CN$104,32,0),"0"),)</f>
        <v>0</v>
      </c>
      <c r="AF150" s="403">
        <f>SUM(IFERROR(VLOOKUP($A150,'Season 2'!AK$4:CN$104,33,0),"0"),
IFERROR(VLOOKUP($A150,'Season 3'!AK$4:CN$104,33,0),"0"),IFERROR(VLOOKUP($A150,'Season 4'!AK$4:CN$104,33,0),"0"),
IFERROR(VLOOKUP($A150,'Season 5'!AK$4:CN$104,33,0),"0"),IFERROR(VLOOKUP($A150,'Season 6'!AK$4:CN$104,33,0),"0"),
IFERROR(VLOOKUP($A150,'Season 7'!AK$4:CN$104,33,0),"0"),IFERROR(VLOOKUP($A150,'Season 8'!AK$4:CN$104,33,0),"0"),
IFERROR(VLOOKUP($A150,'Season 9'!AK$4:CN$104,33,0),"0"),IFERROR(VLOOKUP($A150,'Season 10'!AK$4:CN$104,33,0),"0"),
IFERROR(VLOOKUP($A150,'Season 11'!AK$4:CN$104,33,0),"0"),IFERROR(VLOOKUP($A150,'Season 12'!AK$4:CN$104,33,0),"0"),
IFERROR(VLOOKUP($A150,'Season 13'!AK$4:CN$104,33,0),"0"),IFERROR(VLOOKUP($A150,'Season 14'!AK$4:CN$104,33,0),"0"),IFERROR(VLOOKUP($A150,'Season 15'!AK$4:CN$104,33,0),"0"),)</f>
        <v>0</v>
      </c>
      <c r="AG150" s="398">
        <f>SUM(IFERROR(VLOOKUP($A150,'Season 2'!AK$4:CN$104,34,0),"0"),
IFERROR(VLOOKUP($A150,'Season 3'!AK$4:CN$104,34,0),"0"),IFERROR(VLOOKUP($A150,'Season 4'!AK$4:CN$104,34,0),"0"),
IFERROR(VLOOKUP($A150,'Season 5'!AK$4:CN$104,34,0),"0"),IFERROR(VLOOKUP($A150,'Season 6'!AK$4:CN$104,34,0),"0"),
IFERROR(VLOOKUP($A150,'Season 7'!AK$4:CN$104,34,0),"0"),IFERROR(VLOOKUP($A150,'Season 8'!AK$4:CN$104,34,0),"0"),
IFERROR(VLOOKUP($A150,'Season 9'!AK$4:CN$104,34,0),"0"),IFERROR(VLOOKUP($A150,'Season 10'!AK$4:CN$104,34,0),"0"),
IFERROR(VLOOKUP($A150,'Season 11'!AK$4:CN$104,34,0),"0"),IFERROR(VLOOKUP($A150,'Season 12'!AK$4:CN$104,34,0),"0"),
IFERROR(VLOOKUP($A150,'Season 13'!AK$4:CN$104,34,0),"0"),IFERROR(VLOOKUP($A150,'Season 14'!AK$4:CN$104,34,0),"0"),IFERROR(VLOOKUP($A150,'Season 15'!AK$4:CN$104,34,0),"0"),)</f>
        <v>0</v>
      </c>
      <c r="AH150" s="518">
        <f>SUM(IFERROR(VLOOKUP($A150,'Season 2'!AK$4:CN$104,35,0),"0"),
IFERROR(VLOOKUP($A150,'Season 3'!AK$4:CN$104,35,0),"0"),IFERROR(VLOOKUP($A150,'Season 4'!AK$4:CN$104,35,0),"0"),
IFERROR(VLOOKUP($A150,'Season 5'!AK$4:CN$104,35,0),"0"),IFERROR(VLOOKUP($A150,'Season 6'!AK$4:CN$104,35,0),"0"),
IFERROR(VLOOKUP($A150,'Season 7'!AK$4:CN$104,35,0),"0"),IFERROR(VLOOKUP($A150,'Season 8'!AK$4:CN$104,35,0),"0"),
IFERROR(VLOOKUP($A150,'Season 9'!AK$4:CN$104,35,0),"0"),IFERROR(VLOOKUP($A150,'Season 10'!AK$4:CN$104,35,0),"0"),
IFERROR(VLOOKUP($A150,'Season 11'!AK$4:CN$104,35,0),"0"),IFERROR(VLOOKUP($A150,'Season 12'!AK$4:CN$104,35,0),"0"),
IFERROR(VLOOKUP($A150,'Season 13'!AK$4:CN$104,35,0),"0"),IFERROR(VLOOKUP($A150,'Season 14'!AK$4:CN$104,35,0),"0"),IFERROR(VLOOKUP($A150,'Season 15'!AK$4:CN$104,35,0),"0"),)</f>
        <v>0</v>
      </c>
      <c r="AI150" s="21">
        <f>SUM(IFERROR(VLOOKUP($A150,'Season 2'!AK$4:CN$104,36,0),"0"),
IFERROR(VLOOKUP($A150,'Season 3'!AK$4:CN$104,36,0),"0"),IFERROR(VLOOKUP($A150,'Season 4'!AK$4:CN$104,36,0),"0"),
IFERROR(VLOOKUP($A150,'Season 5'!AK$4:CN$104,36,0),"0"),IFERROR(VLOOKUP($A150,'Season 6'!AK$4:CN$104,36,0),"0"),
IFERROR(VLOOKUP($A150,'Season 7'!AK$4:CN$104,36,0),"0"),IFERROR(VLOOKUP($A150,'Season 8'!AK$4:CN$104,36,0),"0"),
IFERROR(VLOOKUP($A150,'Season 9'!AK$4:CN$104,36,0),"0"),IFERROR(VLOOKUP($A150,'Season 10'!AK$4:CN$104,36,0),"0"),
IFERROR(VLOOKUP($A150,'Season 11'!AK$4:CN$104,36,0),"0"),IFERROR(VLOOKUP($A150,'Season 12'!AK$4:CN$104,36,0),"0"),
IFERROR(VLOOKUP($A150,'Season 13'!AK$4:CN$104,36,0),"0"),IFERROR(VLOOKUP($A150,'Season 14'!AK$4:CN$104,36,0),"0"),IFERROR(VLOOKUP($A150,'Season 15'!AK$4:CN$104,36,0),"0"),)</f>
        <v>0</v>
      </c>
      <c r="AJ150" s="402">
        <f>SUM(IFERROR(VLOOKUP($A150,'Season 2'!AK$4:CN$104,37,0),"0"),
IFERROR(VLOOKUP($A150,'Season 3'!AK$4:CN$104,37,0),"0"),IFERROR(VLOOKUP($A150,'Season 4'!AK$4:CN$104,37,0),"0"),
IFERROR(VLOOKUP($A150,'Season 5'!AK$4:CN$104,37,0),"0"),IFERROR(VLOOKUP($A150,'Season 6'!AK$4:CN$104,37,0),"0"),
IFERROR(VLOOKUP($A150,'Season 7'!AK$4:CN$104,37,0),"0"),IFERROR(VLOOKUP($A150,'Season 8'!AK$4:CN$104,37,0),"0"),
IFERROR(VLOOKUP($A150,'Season 9'!AK$4:CN$104,37,0),"0"),IFERROR(VLOOKUP($A150,'Season 10'!AK$4:CN$104,37,0),"0"),
IFERROR(VLOOKUP($A150,'Season 11'!AK$4:CN$104,37,0),"0"),IFERROR(VLOOKUP($A150,'Season 12'!AK$4:CN$104,37,0),"0"),
IFERROR(VLOOKUP($A150,'Season 13'!AK$4:CN$104,37,0),"0"),IFERROR(VLOOKUP($A150,'Season 14'!AK$4:CN$104,37,0),"0"),IFERROR(VLOOKUP($A150,'Season 15'!AK$4:CN$104,37,0),"0"),)</f>
        <v>0</v>
      </c>
      <c r="AK150" s="403">
        <f>SUM(IFERROR(VLOOKUP($A150,'Season 1'!AJ$4:CM$104,33,0),"0"),IFERROR(VLOOKUP($A150,'Season 2'!AK$4:CN$104,38,0),"0"),
IFERROR(VLOOKUP($A150,'Season 3'!AK$4:CN$104,38,0),"0"),IFERROR(VLOOKUP($A150,'Season 4'!AK$4:CN$104,38,0),"0"),
IFERROR(VLOOKUP($A150,'Season 5'!AK$4:CN$104,38,0),"0"),IFERROR(VLOOKUP($A150,'Season 6'!AK$4:CN$104,38,0),"0"),
IFERROR(VLOOKUP($A150,'Season 7'!AK$4:CN$104,38,0),"0"),IFERROR(VLOOKUP($A150,'Season 8'!AK$4:CN$104,38,0),"0"),
IFERROR(VLOOKUP($A150,'Season 9'!AK$4:CN$104,38,0),"0"),IFERROR(VLOOKUP($A150,'Season 10'!AK$4:CN$104,38,0),"0"),
IFERROR(VLOOKUP($A150,'Season 11'!AK$4:CN$104,38,0),"0"),IFERROR(VLOOKUP($A150,'Season 12'!AK$4:CN$104,38,0),"0"),
IFERROR(VLOOKUP($A150,'Season 13'!AK$4:CN$104,38,0),"0"),IFERROR(VLOOKUP($A150,'Season 14'!AK$4:CN$104,38,0),"0"),IFERROR(VLOOKUP($A150,'Season 15'!AK$4:CN$104,38,0),"0"),)</f>
        <v>0</v>
      </c>
      <c r="AL150" s="398">
        <f>SUM(IFERROR(VLOOKUP($A150,'Season 1'!AJ$4:CM$104,34,0),"0"),IFERROR(VLOOKUP($A150,'Season 2'!AK$4:CN$104,39,0),"0"),
IFERROR(VLOOKUP($A150,'Season 3'!AK$4:CN$104,39,0),"0"),IFERROR(VLOOKUP($A150,'Season 4'!AK$4:CN$104,39,0),"0"),
IFERROR(VLOOKUP($A150,'Season 5'!AK$4:CN$104,39,0),"0"),IFERROR(VLOOKUP($A150,'Season 6'!AK$4:CN$104,39,0),"0"),
IFERROR(VLOOKUP($A150,'Season 7'!AK$4:CN$104,39,0),"0"),IFERROR(VLOOKUP($A150,'Season 8'!AK$4:CN$104,39,0),"0"),
IFERROR(VLOOKUP($A150,'Season 9'!AK$4:CN$104,39,0),"0"),IFERROR(VLOOKUP($A150,'Season 10'!AK$4:CN$104,39,0),"0"),
IFERROR(VLOOKUP($A150,'Season 11'!AK$4:CN$104,39,0),"0"),IFERROR(VLOOKUP($A150,'Season 12'!AK$4:CN$104,39,0),"0"),
IFERROR(VLOOKUP($A150,'Season 13'!AK$4:CN$104,39,0),"0"),IFERROR(VLOOKUP($A150,'Season 14'!AK$4:CN$104,39,0),"0"),IFERROR(VLOOKUP($A150,'Season 15'!AK$4:CN$104,39,0),"0"),)</f>
        <v>0</v>
      </c>
      <c r="AM150" s="518">
        <f>SUM(IFERROR(VLOOKUP($A150,'Season 1'!AJ$4:CM$104,35,0),"0"),IFERROR(VLOOKUP($A150,'Season 2'!AK$4:CN$104,40,0),"0"),
IFERROR(VLOOKUP($A150,'Season 3'!AK$4:CN$104,40,0),"0"),IFERROR(VLOOKUP($A150,'Season 4'!AK$4:CN$104,40,0),"0"),
IFERROR(VLOOKUP($A150,'Season 5'!AK$4:CN$104,40,0),"0"),IFERROR(VLOOKUP($A150,'Season 6'!AK$4:CN$104,40,0),"0"),
IFERROR(VLOOKUP($A150,'Season 7'!AK$4:CN$104,40,0),"0"),IFERROR(VLOOKUP($A150,'Season 8'!AK$4:CN$104,40,0),"0"),
IFERROR(VLOOKUP($A150,'Season 9'!AK$4:CN$104,40,0),"0"),IFERROR(VLOOKUP($A150,'Season 10'!AK$4:CN$104,40,0),"0"),
IFERROR(VLOOKUP($A150,'Season 11'!AK$4:CN$104,40,0),"0"),IFERROR(VLOOKUP($A150,'Season 12'!AK$4:CN$104,40,0),"0"),
IFERROR(VLOOKUP($A150,'Season 13'!AK$4:CN$104,40,0),"0"),IFERROR(VLOOKUP($A150,'Season 14'!AK$4:CN$104,40,0),"0"),IFERROR(VLOOKUP($A150,'Season 15'!AK$4:CN$104,40,0),"0"),)</f>
        <v>0</v>
      </c>
      <c r="AN150" s="21">
        <f>SUM(IFERROR(VLOOKUP($A150,'Season 1'!AJ$4:CM$104,36,0),"0"),IFERROR(VLOOKUP($A150,'Season 2'!AK$4:CN$104,41,0),"0"),
IFERROR(VLOOKUP($A150,'Season 3'!AK$4:CN$104,41,0),"0"),IFERROR(VLOOKUP($A150,'Season 4'!AK$4:CN$104,41,0),"0"),
IFERROR(VLOOKUP($A150,'Season 5'!AK$4:CN$104,41,0),"0"),IFERROR(VLOOKUP($A150,'Season 6'!AK$4:CN$104,41,0),"0"),
IFERROR(VLOOKUP($A150,'Season 7'!AK$4:CN$104,41,0),"0"),IFERROR(VLOOKUP($A150,'Season 8'!AK$4:CN$104,41,0),"0"),
IFERROR(VLOOKUP($A150,'Season 9'!AK$4:CN$104,41,0),"0"),IFERROR(VLOOKUP($A150,'Season 10'!AK$4:CN$104,41,0),"0"),
IFERROR(VLOOKUP($A150,'Season 11'!AK$4:CN$104,41,0),"0"),IFERROR(VLOOKUP($A150,'Season 12'!AK$4:CN$104,41,0),"0"),
IFERROR(VLOOKUP($A150,'Season 13'!AK$4:CN$104,41,0),"0"),IFERROR(VLOOKUP($A150,'Season 14'!AK$4:CN$104,41,0),"0"),IFERROR(VLOOKUP($A150,'Season 15'!AK$4:CN$104,41,0),"0"),)</f>
        <v>0</v>
      </c>
      <c r="AO150" s="402">
        <f>SUM(IFERROR(VLOOKUP($A150,'Season 1'!AJ$4:CM$104,37,0),"0"),IFERROR(VLOOKUP($A150,'Season 2'!AK$4:CN$104,42,0),"0"),
IFERROR(VLOOKUP($A150,'Season 3'!AK$4:CN$104,42,0),"0"),IFERROR(VLOOKUP($A150,'Season 4'!AK$4:CN$104,42,0),"0"),
IFERROR(VLOOKUP($A150,'Season 5'!AK$4:CN$104,42,0),"0"),IFERROR(VLOOKUP($A150,'Season 6'!AK$4:CN$104,42,0),"0"),
IFERROR(VLOOKUP($A150,'Season 7'!AK$4:CN$104,42,0),"0"),IFERROR(VLOOKUP($A150,'Season 8'!AK$4:CN$104,42,0),"0"),
IFERROR(VLOOKUP($A150,'Season 9'!AK$4:CN$104,42,0),"0"),IFERROR(VLOOKUP($A150,'Season 10'!AK$4:CN$104,42,0),"0"),
IFERROR(VLOOKUP($A150,'Season 11'!AK$4:CN$104,42,0),"0"),IFERROR(VLOOKUP($A150,'Season 12'!AK$4:CN$104,42,0),"0"),
IFERROR(VLOOKUP($A150,'Season 13'!AK$4:CN$104,42,0),"0"),IFERROR(VLOOKUP($A150,'Season 14'!AK$4:CN$104,42,0),"0"),IFERROR(VLOOKUP($A150,'Season 15'!AK$4:CN$104,42,0),"0"),)</f>
        <v>0</v>
      </c>
      <c r="AP150" s="403">
        <f>SUM(IFERROR(VLOOKUP($A150,'Season 1'!AJ$4:CM$104,43,0),"0"),IFERROR(VLOOKUP($A150,'Season 2'!AK$4:CN$104,43,0),"0"),
IFERROR(VLOOKUP($A150,'Season 3'!AK$4:CN$104,43,0),"0"),IFERROR(VLOOKUP($A150,'Season 4'!AK$4:CN$104,43,0),"0"),
IFERROR(VLOOKUP($A150,'Season 5'!AK$4:CN$104,43,0),"0"),IFERROR(VLOOKUP($A150,'Season 6'!AK$4:CN$104,43,0),"0"),
IFERROR(VLOOKUP($A150,'Season 7'!AK$4:CN$104,43,0),"0"),IFERROR(VLOOKUP($A150,'Season 8'!AK$4:CN$104,43,0),"0"),
IFERROR(VLOOKUP($A150,'Season 9'!AK$4:CN$104,43,0),"0"),IFERROR(VLOOKUP($A150,'Season 10'!AK$4:CN$104,43,0),"0"),
IFERROR(VLOOKUP($A150,'Season 11'!AK$4:CN$104,43,0),"0"),IFERROR(VLOOKUP($A150,'Season 12'!AK$4:CN$104,43,0),"0"),
IFERROR(VLOOKUP($A150,'Season 13'!AK$4:CN$104,43,0),"0"),IFERROR(VLOOKUP($A150,'Season 14'!AK$4:CN$104,43,0),"0"),IFERROR(VLOOKUP($A150,'Season 15'!AK$4:CN$104,43,0),"0"),)</f>
        <v>0</v>
      </c>
      <c r="AQ150" s="398">
        <f>SUM(IFERROR(VLOOKUP($A150,'Season 1'!AJ$4:CM$104,44,0),"0"),IFERROR(VLOOKUP($A150,'Season 2'!AK$4:CN$104,44,0),"0"),
IFERROR(VLOOKUP($A150,'Season 3'!AK$4:CN$104,44,0),"0"),IFERROR(VLOOKUP($A150,'Season 4'!AK$4:CN$104,44,0),"0"),
IFERROR(VLOOKUP($A150,'Season 5'!AK$4:CN$104,44,0),"0"),IFERROR(VLOOKUP($A150,'Season 6'!AK$4:CN$104,44,0),"0"),
IFERROR(VLOOKUP($A150,'Season 7'!AK$4:CN$104,44,0),"0"),IFERROR(VLOOKUP($A150,'Season 8'!AK$4:CN$104,44,0),"0"),
IFERROR(VLOOKUP($A150,'Season 9'!AK$4:CN$104,44,0),"0"),IFERROR(VLOOKUP($A150,'Season 10'!AK$4:CN$104,44,0),"0"),
IFERROR(VLOOKUP($A150,'Season 11'!AK$4:CN$104,44,0),"0"),IFERROR(VLOOKUP($A150,'Season 12'!AK$4:CN$104,44,0),"0"),
IFERROR(VLOOKUP($A150,'Season 13'!AK$4:CN$104,44,0),"0"),IFERROR(VLOOKUP($A150,'Season 14'!AK$4:CN$104,44,0),"0"),IFERROR(VLOOKUP($A150,'Season 15'!AK$4:CN$104,44,0),"0"),)</f>
        <v>0</v>
      </c>
      <c r="AR150" s="518">
        <f>SUM(IFERROR(VLOOKUP($A150,'Season 1'!AJ$4:CM$104,45,0),"0"),IFERROR(VLOOKUP($A150,'Season 2'!AK$4:CN$104,45,0),"0"),
IFERROR(VLOOKUP($A150,'Season 3'!AK$4:CN$104,45,0),"0"),IFERROR(VLOOKUP($A150,'Season 4'!AK$4:CN$104,45,0),"0"),
IFERROR(VLOOKUP($A150,'Season 5'!AK$4:CN$104,45,0),"0"),IFERROR(VLOOKUP($A150,'Season 6'!AK$4:CN$104,45,0),"0"),
IFERROR(VLOOKUP($A150,'Season 7'!AK$4:CN$104,45,0),"0"),IFERROR(VLOOKUP($A150,'Season 8'!AK$4:CN$104,45,0),"0"),
IFERROR(VLOOKUP($A150,'Season 9'!AK$4:CN$104,45,0),"0"),IFERROR(VLOOKUP($A150,'Season 10'!AK$4:CN$104,45,0),"0"),
IFERROR(VLOOKUP($A150,'Season 11'!AK$4:CN$104,45,0),"0"),IFERROR(VLOOKUP($A150,'Season 12'!AK$4:CN$104,45,0),"0"),
IFERROR(VLOOKUP($A150,'Season 13'!AK$4:CN$104,45,0),"0"),IFERROR(VLOOKUP($A150,'Season 14'!AK$4:CN$104,45,0),"0"),IFERROR(VLOOKUP($A150,'Season 15'!AK$4:CN$104,45,0),"0"),)</f>
        <v>0</v>
      </c>
      <c r="AS150" s="21">
        <f>SUM(IFERROR(VLOOKUP($A150,'Season 1'!AJ$4:CM$104,46,0),"0"),IFERROR(VLOOKUP($A150,'Season 2'!AK$4:CN$104,46,0),"0"),
IFERROR(VLOOKUP($A150,'Season 3'!AK$4:CN$104,46,0),"0"),IFERROR(VLOOKUP($A150,'Season 4'!AK$4:CN$104,46,0),"0"),
IFERROR(VLOOKUP($A150,'Season 5'!AK$4:CN$104,46,0),"0"),IFERROR(VLOOKUP($A150,'Season 6'!AK$4:CN$104,46,0),"0"),
IFERROR(VLOOKUP($A150,'Season 7'!AK$4:CN$104,46,0),"0"),IFERROR(VLOOKUP($A150,'Season 8'!AK$4:CN$104,46,0),"0"),
IFERROR(VLOOKUP($A150,'Season 9'!AK$4:CN$104,46,0),"0"),IFERROR(VLOOKUP($A150,'Season 10'!AK$4:CN$104,46,0),"0"),
IFERROR(VLOOKUP($A150,'Season 11'!AK$4:CN$104,46,0),"0"),IFERROR(VLOOKUP($A150,'Season 12'!AK$4:CN$104,46,0),"0"),
IFERROR(VLOOKUP($A150,'Season 13'!AK$4:CN$104,46,0),"0"),IFERROR(VLOOKUP($A150,'Season 14'!AK$4:CN$104,46,0),"0"),IFERROR(VLOOKUP($A150,'Season 15'!AK$4:CN$104,46,0),"0"),)</f>
        <v>0</v>
      </c>
      <c r="AT150" s="402">
        <f>SUM(IFERROR(VLOOKUP($A150,'Season 1'!AJ$4:CM$104,47,0),"0"),IFERROR(VLOOKUP($A150,'Season 2'!AK$4:CN$104,47,0),"0"),
IFERROR(VLOOKUP($A150,'Season 3'!AK$4:CN$104,47,0),"0"),IFERROR(VLOOKUP($A150,'Season 4'!AK$4:CN$104,47,0),"0"),
IFERROR(VLOOKUP($A150,'Season 5'!AK$4:CN$104,47,0),"0"),IFERROR(VLOOKUP($A150,'Season 6'!AK$4:CN$104,47,0),"0"),
IFERROR(VLOOKUP($A150,'Season 7'!AK$4:CN$104,47,0),"0"),IFERROR(VLOOKUP($A150,'Season 8'!AK$4:CN$104,47,0),"0"),
IFERROR(VLOOKUP($A150,'Season 9'!AK$4:CN$104,47,0),"0"),IFERROR(VLOOKUP($A150,'Season 10'!AK$4:CN$104,47,0),"0"),
IFERROR(VLOOKUP($A150,'Season 11'!AK$4:CN$104,47,0),"0"),IFERROR(VLOOKUP($A150,'Season 12'!AK$4:CN$104,47,0),"0"),
IFERROR(VLOOKUP($A150,'Season 13'!AK$4:CN$104,47,0),"0"),IFERROR(VLOOKUP($A150,'Season 14'!AK$4:CN$104,47,0),"0"),IFERROR(VLOOKUP($A150,'Season 15'!AK$4:CN$104,47,0),"0"),)</f>
        <v>0</v>
      </c>
      <c r="AU150" s="403">
        <f>SUM(IFERROR(VLOOKUP($A150,'Season 3'!AK$4:CN$104,48,0),"0"),IFERROR(VLOOKUP($A150,'Season 4'!AK$4:CN$104,48,0),"0"),
IFERROR(VLOOKUP($A150,'Season 5'!AK$4:CN$104,48,0),"0"),IFERROR(VLOOKUP($A150,'Season 6'!AK$4:CN$104,48,0),"0"),
IFERROR(VLOOKUP($A150,'Season 7'!AK$4:CN$104,48,0),"0"),IFERROR(VLOOKUP($A150,'Season 8'!AK$4:CN$104,48,0),"0"),
IFERROR(VLOOKUP($A150,'Season 9'!AK$4:CN$104,48,0),"0"),IFERROR(VLOOKUP($A150,'Season 10'!AK$4:CN$104,48,0),"0"),
IFERROR(VLOOKUP($A150,'Season 11'!AK$4:CN$104,48,0),"0"),IFERROR(VLOOKUP($A150,'Season 12'!AK$4:CN$104,48,0),"0"),
IFERROR(VLOOKUP($A150,'Season 13'!AK$4:CN$104,48,0),"0"),IFERROR(VLOOKUP($A150,'Season 14'!AK$4:CN$104,48,0),"0"),IFERROR(VLOOKUP($A150,'Season 15'!AK$4:CN$104,48,0),"0"),)</f>
        <v>0</v>
      </c>
      <c r="AV150" s="398">
        <f>SUM(IFERROR(VLOOKUP($A150,'Season 3'!AK$4:CN$104,49,0),"0"),IFERROR(VLOOKUP($A150,'Season 4'!AK$4:CN$104,49,0),"0"),
IFERROR(VLOOKUP($A150,'Season 5'!AK$4:CN$104,49,0),"0"),IFERROR(VLOOKUP($A150,'Season 6'!AK$4:CN$104,49,0),"0"),
IFERROR(VLOOKUP($A150,'Season 7'!AK$4:CN$104,49,0),"0"),IFERROR(VLOOKUP($A150,'Season 8'!AK$4:CN$104,49,0),"0"),
IFERROR(VLOOKUP($A150,'Season 9'!AK$4:CN$104,49,0),"0"),IFERROR(VLOOKUP($A150,'Season 10'!AK$4:CN$104,49,0),"0"),
IFERROR(VLOOKUP($A150,'Season 11'!AK$4:CN$104,49,0),"0"),IFERROR(VLOOKUP($A150,'Season 12'!AK$4:CN$104,49,0),"0"),
IFERROR(VLOOKUP($A150,'Season 13'!AK$4:CN$104,49,0),"0"),IFERROR(VLOOKUP($A150,'Season 14'!AK$4:CN$104,49,0),"0"),IFERROR(VLOOKUP($A150,'Season 15'!AK$4:CN$104,49,0),"0"),)</f>
        <v>0</v>
      </c>
      <c r="AW150" s="518">
        <f>SUM(IFERROR(VLOOKUP($A150,'Season 3'!AK$4:CN$104,50,0),"0"),IFERROR(VLOOKUP($A150,'Season 4'!AK$4:CN$104,50,0),"0"),
IFERROR(VLOOKUP($A150,'Season 5'!AK$4:CN$104,50,0),"0"),IFERROR(VLOOKUP($A150,'Season 6'!AK$4:CN$104,50,0),"0"),
IFERROR(VLOOKUP($A150,'Season 7'!AK$4:CN$104,50,0),"0"),IFERROR(VLOOKUP($A150,'Season 8'!AK$4:CN$104,50,0),"0"),
IFERROR(VLOOKUP($A150,'Season 9'!AK$4:CN$104,50,0),"0"),IFERROR(VLOOKUP($A150,'Season 10'!AK$4:CN$104,50,0),"0"),
IFERROR(VLOOKUP($A150,'Season 11'!AK$4:CN$104,50,0),"0"),IFERROR(VLOOKUP($A150,'Season 12'!AK$4:CN$104,50,0),"0"),
IFERROR(VLOOKUP($A150,'Season 13'!AK$4:CN$104,50,0),"0"),IFERROR(VLOOKUP($A150,'Season 14'!AK$4:CN$104,50,0),"0"),IFERROR(VLOOKUP($A150,'Season 15'!AK$4:CN$104,50,0),"0"),)</f>
        <v>0</v>
      </c>
      <c r="AX150" s="21">
        <f>SUM(IFERROR(VLOOKUP($A150,'Season 3'!AK$4:CN$104,51,0),"0"),IFERROR(VLOOKUP($A150,'Season 4'!AK$4:CN$104,51,0),"0"),
IFERROR(VLOOKUP($A150,'Season 5'!AK$4:CN$104,51,0),"0"),IFERROR(VLOOKUP($A150,'Season 6'!AK$4:CN$104,51,0),"0"),
IFERROR(VLOOKUP($A150,'Season 7'!AK$4:CN$104,51,0),"0"),IFERROR(VLOOKUP($A150,'Season 8'!AK$4:CN$104,51,0),"0"),
IFERROR(VLOOKUP($A150,'Season 9'!AK$4:CN$104,51,0),"0"),IFERROR(VLOOKUP($A150,'Season 10'!AK$4:CN$104,51,0),"0"),
IFERROR(VLOOKUP($A150,'Season 11'!AK$4:CN$104,51,0),"0"),IFERROR(VLOOKUP($A150,'Season 12'!AK$4:CN$104,51,0),"0"),
IFERROR(VLOOKUP($A150,'Season 13'!AK$4:CN$104,51,0),"0"),IFERROR(VLOOKUP($A150,'Season 14'!AK$4:CN$104,51,0),"0"),IFERROR(VLOOKUP($A150,'Season 15'!AK$4:CN$104,51,0),"0"),)</f>
        <v>0</v>
      </c>
      <c r="AY150" s="402">
        <f>SUM(IFERROR(VLOOKUP($A150,'Season 3'!AK$4:CN$104,52,0),"0"),IFERROR(VLOOKUP($A150,'Season 4'!AK$4:CN$104,52,0),"0"),
IFERROR(VLOOKUP($A150,'Season 5'!AK$4:CN$104,52,0),"0"),IFERROR(VLOOKUP($A150,'Season 6'!AK$4:CN$104,52,0),"0"),
IFERROR(VLOOKUP($A150,'Season 7'!AK$4:CN$104,52,0),"0"),IFERROR(VLOOKUP($A150,'Season 8'!AK$4:CN$104,52,0),"0"),
IFERROR(VLOOKUP($A150,'Season 9'!AK$4:CN$104,52,0),"0"),IFERROR(VLOOKUP($A150,'Season 10'!AK$4:CN$104,52,0),"0"),
IFERROR(VLOOKUP($A150,'Season 11'!AK$4:CN$104,52,0),"0"),IFERROR(VLOOKUP($A150,'Season 12'!AK$4:CN$104,52,0),"0"),
IFERROR(VLOOKUP($A150,'Season 13'!AK$4:CN$104,52,0),"0"),IFERROR(VLOOKUP($A150,'Season 14'!AK$4:CN$104,52,0),"0"),IFERROR(VLOOKUP($A150,'Season 15'!AK$4:CN$104,52,0),"0"),)</f>
        <v>0</v>
      </c>
      <c r="AZ150" s="403">
        <f>SUM(IFERROR(VLOOKUP($A150,'Season 1'!AJ$4:CM$104,38,0),"0"),IFERROR(VLOOKUP($A150,'Season 2'!AK$4:CN$104,48,0),"0"),)</f>
        <v>0</v>
      </c>
      <c r="BA150" s="398">
        <f>SUM(IFERROR(VLOOKUP($A150,'Season 1'!AJ$4:CM$104,39,0),"0"),IFERROR(VLOOKUP($A150,'Season 2'!AK$4:CN$104,49,0),"0"),)</f>
        <v>0</v>
      </c>
      <c r="BB150" s="518">
        <f>SUM(IFERROR(VLOOKUP($A150,'Season 1'!AJ$4:CM$104,40,0),"0"),IFERROR(VLOOKUP($A150,'Season 2'!AK$4:CN$104,50,0),"0"),)</f>
        <v>0</v>
      </c>
      <c r="BC150" s="21">
        <f>SUM(IFERROR(VLOOKUP($A150,'Season 1'!AJ$4:CM$104,41,0),"0"),IFERROR(VLOOKUP($A150,'Season 2'!AK$4:CN$104,51,0),"0"),)</f>
        <v>0</v>
      </c>
      <c r="BD150" s="402">
        <f>SUM(IFERROR(VLOOKUP($A150,'Season 1'!AJ$4:CM$104,42,0),"0"),IFERROR(VLOOKUP($A150,'Season 2'!AK$4:CN$104,52,0),"0"),)</f>
        <v>0</v>
      </c>
      <c r="BE150" s="561">
        <f>SUM(
IFERROR(VLOOKUP($A150,'Season 1'!AJ$4:CM$104,48,0),"0"),IFERROR(VLOOKUP($A150,'Season 2'!AK$4:CN$104,53,0),"0"),
IFERROR(VLOOKUP($A150,'Season 3'!AK$4:CN$104,53,0),"0"),IFERROR(VLOOKUP($A150,'Season 4'!AK$4:CN$104,53,0),"0"),
IFERROR(VLOOKUP($A150,'Season 5'!AK$4:CN$104,53,0),"0"),IFERROR(VLOOKUP($A150,'Season 6'!AK$4:CN$104,53,0),"0"),
IFERROR(VLOOKUP($A150,'Season 7'!AK$4:CN$104,53,0),"0"),IFERROR(VLOOKUP($A150,'Season 8'!AK$4:CN$104,53,0),"0"),
IFERROR(VLOOKUP($A150,'Season 9'!AK$4:CN$104,53,0),"0"),IFERROR(VLOOKUP($A150,'Season 10'!AK$4:CN$104,53,0),"0"),
IFERROR(VLOOKUP($A150,'Season 11'!AK$4:CN$104,53,0),"0"),IFERROR(VLOOKUP($A150,'Season 12'!AK$4:CN$104,53,0),"0"),
IFERROR(VLOOKUP($A150,'Season 13'!AK$4:CN$104,53,0),"0"),IFERROR(VLOOKUP($A150,'Season 14'!AK$4:CN$104,53,0),"0"),IFERROR(VLOOKUP($A150,'Season 15'!AK$4:CN$104,53,0),"0"),)</f>
        <v>0</v>
      </c>
      <c r="BF150" s="562">
        <f>SUM(
IFERROR(VLOOKUP($A150,'Season 1'!AJ$4:CM$104,49,0),"0"),IFERROR(VLOOKUP($A150,'Season 2'!AK$4:CN$104,54,0),"0"),
IFERROR(VLOOKUP($A150,'Season 3'!AK$4:CN$104,54,0),"0"),IFERROR(VLOOKUP($A150,'Season 4'!AK$4:CN$104,54,0),"0"),
IFERROR(VLOOKUP($A150,'Season 5'!AK$4:CN$104,54,0),"0"),IFERROR(VLOOKUP($A150,'Season 6'!AK$4:CN$104,54,0),"0"),
IFERROR(VLOOKUP($A150,'Season 7'!AK$4:CN$104,54,0),"0"),IFERROR(VLOOKUP($A150,'Season 8'!AK$4:CN$104,54,0),"0"),
IFERROR(VLOOKUP($A150,'Season 9'!AK$4:CN$104,54,0),"0"),IFERROR(VLOOKUP($A150,'Season 10'!AK$4:CN$104,54,0),"0"),
IFERROR(VLOOKUP($A150,'Season 11'!AK$4:CN$104,540),"0"),IFERROR(VLOOKUP($A150,'Season 12'!AK$4:CN$104,54,0),"0"),
IFERROR(VLOOKUP($A150,'Season 13'!AK$4:CN$104,54,0),"0"),IFERROR(VLOOKUP($A150,'Season 14'!AK$4:CN$104,54,0),"0"),IFERROR(VLOOKUP($A150,'Season 15'!AK$4:CN$104,54,0),"0"),)</f>
        <v>0</v>
      </c>
      <c r="BG150" s="529" t="e">
        <f t="shared" si="5"/>
        <v>#DIV/0!</v>
      </c>
      <c r="BI150" s="553"/>
      <c r="BJ150" s="553"/>
      <c r="BK150" s="553"/>
      <c r="BL150" s="553"/>
      <c r="BM150" s="553"/>
      <c r="BN150" s="553"/>
      <c r="BO150" s="822"/>
      <c r="BP150" s="822"/>
      <c r="BQ150" s="822"/>
      <c r="BR150" s="822"/>
      <c r="BS150" s="12" t="str">
        <f>IFERROR(VLOOKUP($A150,'Season 1'!$AJ$4:$CM$104,50,0),"0")</f>
        <v>0</v>
      </c>
      <c r="BT150" s="12" t="str">
        <f>IFERROR(VLOOKUP($A150,'Season 1'!$AJ$4:$CM$104,51,0),"0")</f>
        <v>0</v>
      </c>
      <c r="BU150" s="12" t="str">
        <f>IFERROR(VLOOKUP($A150,'Season 2'!$AK$4:$CN$104,55,0),"0")</f>
        <v>0</v>
      </c>
      <c r="BV150" s="12" t="str">
        <f>IFERROR(VLOOKUP($A150,'Season 2'!$AK$4:$CN$104,56,0),"0")</f>
        <v>0</v>
      </c>
      <c r="BW150" s="12" t="str">
        <f>IFERROR(VLOOKUP($A150,'Season 3'!$AK$4:$CN$104,55,0),"0")</f>
        <v>0</v>
      </c>
      <c r="BX150" s="12" t="str">
        <f>IFERROR(VLOOKUP($A150,'Season 3'!$AK$4:$CN$104,56,0),"0")</f>
        <v>0</v>
      </c>
      <c r="BY150" s="12" t="str">
        <f>IFERROR(VLOOKUP($A150,'Season 4'!$AK$4:$CN$104,55,0),"0")</f>
        <v>0</v>
      </c>
      <c r="BZ150" s="12" t="str">
        <f>IFERROR(VLOOKUP($A150,'Season 4'!$AK$4:$CN$104,56,0),"0")</f>
        <v>0</v>
      </c>
      <c r="CA150" s="12" t="str">
        <f>IFERROR(VLOOKUP($A150,'Season 5'!$AK$4:$CN$104,55,0),"0")</f>
        <v>0</v>
      </c>
      <c r="CB150" s="12" t="str">
        <f>IFERROR(VLOOKUP($A150,'Season 5'!$AK$4:$CN$104,56,0),"0")</f>
        <v>0</v>
      </c>
      <c r="CC150" s="12" t="str">
        <f>IFERROR(VLOOKUP($A150,'Season 6'!$AK$4:$CN$104,55,0),"0")</f>
        <v>0</v>
      </c>
      <c r="CD150" s="12" t="str">
        <f>IFERROR(VLOOKUP($A150,'Season 6'!$AK$4:$CN$104,56,0),"0")</f>
        <v>0</v>
      </c>
      <c r="CE150" s="12" t="str">
        <f>IFERROR(VLOOKUP($A150,'Season 7'!$AK$4:$CN$104,55,0),"0")</f>
        <v>0</v>
      </c>
      <c r="CF150" s="12" t="str">
        <f>IFERROR(VLOOKUP($A150,'Season 7'!$AK$4:$CN$104,56,0),"0")</f>
        <v>0</v>
      </c>
      <c r="CG150" s="12" t="str">
        <f>IFERROR(VLOOKUP($A150,'Season 8'!$AK$4:$CN$104,55,0),"0")</f>
        <v>0</v>
      </c>
      <c r="CH150" s="12" t="str">
        <f>IFERROR(VLOOKUP($A150,'Season 8'!$AK$4:$CN$104,56,0),"0")</f>
        <v>0</v>
      </c>
      <c r="CI150" s="12" t="str">
        <f>IFERROR(VLOOKUP($A150,'Season 9'!$AK$4:$CN$104,55,0),"0")</f>
        <v>0</v>
      </c>
      <c r="CJ150" s="12" t="str">
        <f>IFERROR(VLOOKUP($A150,'Season 9'!$AK$4:$CN$104,56,0),"0")</f>
        <v>0</v>
      </c>
      <c r="CK150" s="12" t="str">
        <f>IFERROR(VLOOKUP($A150,'Season 10'!$AK$4:$CN$104,55,0),"0")</f>
        <v>0</v>
      </c>
      <c r="CL150" s="12" t="str">
        <f>IFERROR(VLOOKUP($A150,'Season 10'!$AK$4:$CN$104,56,0),"0")</f>
        <v>0</v>
      </c>
      <c r="CM150" s="12" t="str">
        <f>IFERROR(VLOOKUP($A150,'Season 11'!$AK$4:$CN$104,55,0),"0")</f>
        <v>0</v>
      </c>
      <c r="CN150" s="12" t="str">
        <f>IFERROR(VLOOKUP($A150,'Season 11'!$AK$4:$CN$104,56,0),"0")</f>
        <v>0</v>
      </c>
      <c r="CO150" s="12" t="str">
        <f>IFERROR(VLOOKUP($A150,'Season 12'!$AK$4:$CN$104,55,0),"0")</f>
        <v>0</v>
      </c>
      <c r="CP150" s="12" t="str">
        <f>IFERROR(VLOOKUP($A150,'Season 12'!$AK$4:$CN$104,56,0),"0")</f>
        <v>0</v>
      </c>
      <c r="CQ150" s="12" t="str">
        <f>IFERROR(VLOOKUP($A150,'Season 13'!$AK$4:$CN$104,55,0),"0")</f>
        <v>0</v>
      </c>
      <c r="CR150" s="12" t="str">
        <f>IFERROR(VLOOKUP($A150,'Season 13'!$AK$4:$CN$104,56,0),"0")</f>
        <v>0</v>
      </c>
      <c r="CS150" s="12" t="str">
        <f>IFERROR(VLOOKUP($A150,'Season 14'!$AK$4:$CN$104,55,0),"0")</f>
        <v>0</v>
      </c>
      <c r="CT150" s="12" t="str">
        <f>IFERROR(VLOOKUP($A150,'Season 14'!$AK$4:$CN$104,56,0),"0")</f>
        <v>0</v>
      </c>
      <c r="CU150" s="12" t="str">
        <f>IFERROR(VLOOKUP($A150,'Season 15'!$AK$4:$CN$104,55,0),"0")</f>
        <v>0</v>
      </c>
      <c r="CV150" s="12" t="str">
        <f>IFERROR(VLOOKUP($A150,'Season 15'!$AK$4:$CN$104,56,0),"0")</f>
        <v>0</v>
      </c>
    </row>
    <row r="151" spans="1:100" x14ac:dyDescent="0.25">
      <c r="A151" s="2" t="s">
        <v>35</v>
      </c>
      <c r="B151" s="516" t="str">
        <f>IFERROR(VLOOKUP('Data Totals'!A151,'Season 1'!AJ$4:CH$104,2,FALSE),IFERROR(VLOOKUP('Data Totals'!A151,'Season 2'!AK$4:CI$104,2,FALSE),IFERROR(VLOOKUP('Data Totals'!A151,'Season 3'!AK$4:CI$104,2,FALSE),IFERROR(VLOOKUP('Data Totals'!A151,'Season 4'!AK$4:CI$104,2,FALSE),IFERROR(VLOOKUP('Data Totals'!A151,'Season 5'!AK$4:CI$104,2,FALSE),IFERROR(VLOOKUP('Data Totals'!A151,'Season 6'!AK$4:CI$104,2,FALSE),IFERROR(VLOOKUP('Data Totals'!A151,'Season 7'!AK$4:CI$104,2,FALSE),IFERROR(VLOOKUP('Data Totals'!A151,'Season 8'!AK$4:CI$104,2,FALSE),IFERROR(VLOOKUP('Data Totals'!A151,'Season 9'!AK$4:CI$104,2,FALSE),IFERROR(VLOOKUP('Data Totals'!A151,'Season 10'!AK$4:CI$104,2,FALSE),IFERROR(VLOOKUP('Data Totals'!A151,'Season 11'!AK$4:CI$104,2,FALSE),IFERROR(VLOOKUP('Data Totals'!A151,'Season 12'!AK$4:CI$104,2,FALSE),IFERROR(VLOOKUP('Data Totals'!A151,'Season 13'!AK$4:CI$104,2,FALSE),IFERROR(VLOOKUP('Data Totals'!A151,'Season 14'!AK$4:CI$104,2,FALSE),IFERROR(VLOOKUP('Data Totals'!A151,'Season 15'!AK$4:CI$104,2,FALSE),"N/A")))))))))))))))</f>
        <v>N/A</v>
      </c>
      <c r="C151" s="517" t="str">
        <f>IFERROR(VLOOKUP('Data Totals'!A151,'Season 1'!AJ$4:CH$104,3,FALSE),IFERROR(VLOOKUP('Data Totals'!A151,'Season 2'!AK$4:CI$104,3,FALSE),IFERROR(VLOOKUP('Data Totals'!A151,'Season 3'!AK$4:CI$104,3,FALSE),IFERROR(VLOOKUP('Data Totals'!A151,'Season 4'!AK$4:CI$104,3,FALSE),IFERROR(VLOOKUP('Data Totals'!A151,'Season 5'!AK$4:CI$104,3,FALSE),IFERROR(VLOOKUP('Data Totals'!A151,'Season 6'!AK$4:CI$104,3,FALSE),IFERROR(VLOOKUP('Data Totals'!A151,'Season 7'!AK$4:CI$104,3,FALSE),IFERROR(VLOOKUP('Data Totals'!A151,'Season 8'!AK$4:CI$104,3,FALSE),IFERROR(VLOOKUP('Data Totals'!A151,'Season 9'!AK$4:CI$104,3,FALSE),IFERROR(VLOOKUP('Data Totals'!A151,'Season 10'!AK$4:CI$104,3,FALSE),IFERROR(VLOOKUP('Data Totals'!A151,'Season 11'!AK$4:CI$104,3,FALSE),IFERROR(VLOOKUP('Data Totals'!A151,'Season 12'!AK$4:CI$104,3,FALSE),IFERROR(VLOOKUP('Data Totals'!A151,'Season 13'!AK$4:CI$104,3,FALSE),IFERROR(VLOOKUP('Data Totals'!A151,'Season 14'!AK$4:CI$104,3,FALSE),IFERROR(VLOOKUP('Data Totals'!A151,'Season 15'!AK$4:CI$104,3,FALSE),"N/A")))))))))))))))</f>
        <v>N/A</v>
      </c>
      <c r="D151" s="517" t="str">
        <f>IFERROR(VLOOKUP('Data Totals'!A151,'Season 15'!AK$4:CI$104,4,FALSE),IFERROR(VLOOKUP('Data Totals'!A151,'Season 14'!AK$4:CI$104,4,FALSE),IFERROR(VLOOKUP('Data Totals'!A151,'Season 13'!AK$4:CI$104,4,FALSE),IFERROR(VLOOKUP('Data Totals'!A151,'Season 12'!AK$4:CI$104,4,FALSE),IFERROR(VLOOKUP('Data Totals'!A151,'Season 11'!AK$4:CI$104,4,FALSE),IFERROR(VLOOKUP('Data Totals'!A151,'Season 10'!AK$4:CI$104,4,FALSE),IFERROR(VLOOKUP('Data Totals'!A151,'Season 9'!AK$4:CI$104,4,FALSE),IFERROR(VLOOKUP('Data Totals'!A151,'Season 8'!AK$4:CI$104,4,FALSE),IFERROR(VLOOKUP('Data Totals'!A151,'Season 7'!AK$4:CI$104,4,FALSE),IFERROR(VLOOKUP('Data Totals'!A151,'Season 6'!AK$4:CI$104,4,FALSE),IFERROR(VLOOKUP('Data Totals'!A151,'Season 5'!AK$4:CI$104,4,FALSE),IFERROR(VLOOKUP('Data Totals'!A151,'Season 4'!AK$4:CI$104,4,FALSE),IFERROR(VLOOKUP('Data Totals'!A151,'Season 3'!AK$4:CI$104,4,FALSE),IFERROR(VLOOKUP('Data Totals'!A151,'Season 2'!AK$4:CI$104,4,FALSE),IFERROR(VLOOKUP('Data Totals'!A151,'Season 1'!AJ$4:CH$104,4,FALSE),"N/A")))))))))))))))</f>
        <v>N/A</v>
      </c>
      <c r="E151" s="517" t="e">
        <f t="shared" si="4"/>
        <v>#VALUE!</v>
      </c>
      <c r="F151" s="398">
        <f>SUM(IFERROR(VLOOKUP(A151,BI$3:BN$152,2,0),"0"),
IFERROR(VLOOKUP(A151,'Season 1'!AJ$4:CM$104,7,0),"0"),IFERROR(VLOOKUP(A151,'Season 2'!AK$4:CN$104,7,0),"0"),
IFERROR(VLOOKUP(A151,'Season 3'!AK$4:CN$104,7,0),"0"),IFERROR(VLOOKUP(A151,'Season 4'!AK$4:CN$104,7,0),"0"),
IFERROR(VLOOKUP(A151,'Season 5'!AK$4:CN$104,7,0),"0"),IFERROR(VLOOKUP(A151,'Season 6'!AK$4:CN$104,7,0),"0"),
IFERROR(VLOOKUP(A151,'Season 7'!AK$4:CN$104,7,0),"0"),IFERROR(VLOOKUP(A151,'Season 8'!AK$4:CN$104,7,0),"0"),
IFERROR(VLOOKUP(A151,'Season 9'!AK$4:CN$104,7,0),"0"),IFERROR(VLOOKUP(A151,'Season 10'!AK$4:CN$104,7,0),"0"),
IFERROR(VLOOKUP(A151,'Season 11'!AK$4:CN$104,7,0),"0"),IFERROR(VLOOKUP(A151,'Season 12'!AK$4:CN$104,7,0),"0"),
IFERROR(VLOOKUP(A151,'Season 13'!AK$4:CN$104,7,0),"0"),IFERROR(VLOOKUP(A151,'Season 14'!AK$4:CN$104,7,0),"0"),IFERROR(VLOOKUP(A151,'Season 15'!AK$4:CN$104,7,0),"0"),)</f>
        <v>0</v>
      </c>
      <c r="G151" s="398">
        <f>SUM(
IFERROR(VLOOKUP(A151,'Season 1'!AJ$4:CM$104,8,0),"0"),IFERROR(VLOOKUP(A151,'Season 2'!AK$4:CN$104,8,0),"0"),
IFERROR(VLOOKUP(A151,'Season 3'!AK$4:CN$104,8,0),"0"),IFERROR(VLOOKUP(A151,'Season 4'!AK$4:CN$104,8,0),"0"),
IFERROR(VLOOKUP(A151,'Season 5'!AK$4:CN$104,8,0),"0"),IFERROR(VLOOKUP(A151,'Season 6'!AK$4:CN$104,8,0),"0"),
IFERROR(VLOOKUP(A151,'Season 7'!AK$4:CN$104,8,0),"0"),IFERROR(VLOOKUP(A151,'Season 8'!AK$4:CN$104,8,0),"0"),
IFERROR(VLOOKUP(A151,'Season 9'!AK$4:CN$104,8,0),"0"),IFERROR(VLOOKUP(A151,'Season 10'!AK$4:CN$104,8,0),"0"),
IFERROR(VLOOKUP(A151,'Season 11'!AK$4:CN$104,8,0),"0"),IFERROR(VLOOKUP(A151,'Season 12'!AK$4:CN$104,8,0),"0"),
IFERROR(VLOOKUP(A151,'Season 13'!AK$4:CN$104,8,0),"0"),IFERROR(VLOOKUP(A151,'Season 14'!AK$4:CN$104,8,0),"0"),IFERROR(VLOOKUP(A151,'Season 15'!AK$4:CN$104,8,0),"0"),)</f>
        <v>0</v>
      </c>
      <c r="H151" s="329">
        <f>SUM(
IFERROR(VLOOKUP(A151,'Season 1'!AJ$4:CM$104,9,0),"0"),IFERROR(VLOOKUP(A151,'Season 2'!AK$4:CN$104,9,0),"0"),
IFERROR(VLOOKUP(A151,'Season 3'!AK$4:CN$104,9,0),"0"),IFERROR(VLOOKUP(A151,'Season 4'!AK$4:CN$104,9,0),"0"),
IFERROR(VLOOKUP(A151,'Season 5'!AK$4:CN$104,9,0),"0"),IFERROR(VLOOKUP(A151,'Season 6'!AK$4:CN$104,9,0),"0"),
IFERROR(VLOOKUP(A151,'Season 7'!AK$4:CN$104,9,0),"0"),IFERROR(VLOOKUP(A151,'Season 8'!AK$4:CN$104,9,0),"0"),
IFERROR(VLOOKUP(A151,'Season 9'!AK$4:CN$104,9,0),"0"),IFERROR(VLOOKUP(A151,'Season 10'!AK$4:CN$104,9,0),"0"),
IFERROR(VLOOKUP(A151,'Season 11'!AK$4:CN$104,9,0),"0"),IFERROR(VLOOKUP(A151,'Season 12'!AK$4:CN$104,9,0),"0"),
IFERROR(VLOOKUP(A151,'Season 13'!AK$4:CN$104,9,0),"0"),IFERROR(VLOOKUP(A151,'Season 14'!AK$4:CN$104,9,0),"0"),IFERROR(VLOOKUP(A151,'Season 15'!AK$4:CN$104,9,0),"0"),)</f>
        <v>0</v>
      </c>
      <c r="I151" s="518">
        <f>SUM(
IFERROR(VLOOKUP(A151,'Season 1'!AJ$4:CM$104,10,0),"0"),IFERROR(VLOOKUP(A151,'Season 2'!AK$4:CN$104,10,0),"0"),
IFERROR(VLOOKUP(A151,'Season 3'!AK$4:CN$104,10,0),"0"),IFERROR(VLOOKUP(A151,'Season 4'!AK$4:CN$104,10,0),"0"),
IFERROR(VLOOKUP(A151,'Season 5'!AK$4:CN$104,10,0),"0"),IFERROR(VLOOKUP(A151,'Season 6'!AK$4:CN$104,10,0),"0"),
IFERROR(VLOOKUP(A151,'Season 7'!AK$4:CN$104,10,0),"0"),IFERROR(VLOOKUP(A151,'Season 8'!AK$4:CN$104,10,0),"0"),
IFERROR(VLOOKUP(A151,'Season 9'!AK$4:CN$104,10,0),"0"),IFERROR(VLOOKUP(A151,'Season 10'!AK$4:CN$104,10,0),"0"),
IFERROR(VLOOKUP(A151,'Season 11'!AK$4:CN$104,10,0),"0"),IFERROR(VLOOKUP(A151,'Season 12'!AK$4:CN$104,10,0),"0"),
IFERROR(VLOOKUP(A151,'Season 13'!AK$4:CN$104,10,0),"0"),IFERROR(VLOOKUP(A151,'Season 14'!AK$4:CN$104,10,0),"0"),IFERROR(VLOOKUP(A151,'Season 15'!AK$4:CN$104,10,0),"0"),)</f>
        <v>0</v>
      </c>
      <c r="J151" s="21">
        <f>SUM(IFERROR(VLOOKUP(A151,BI$3:BN$152,3,0),"0"),
IFERROR(VLOOKUP(A151,'Season 1'!AJ$4:CM$104,11,0),"0"),IFERROR(VLOOKUP(A151,'Season 2'!AK$4:CN$104,11,0),"0"),
IFERROR(VLOOKUP(A151,'Season 3'!AK$4:CN$104,11,0),"0"),IFERROR(VLOOKUP(A151,'Season 4'!AK$4:CN$104,11,0),"0"),
IFERROR(VLOOKUP(A151,'Season 5'!AK$4:CN$104,11,0),"0"),IFERROR(VLOOKUP(A151,'Season 6'!AK$4:CN$104,11,0),"0"),
IFERROR(VLOOKUP(A151,'Season 7'!AK$4:CN$104,11,0),"0"),IFERROR(VLOOKUP(A151,'Season 8'!AK$4:CN$104,11,0),"0"),
IFERROR(VLOOKUP(A151,'Season 9'!AK$4:CN$104,11,0),"0"),IFERROR(VLOOKUP(A151,'Season 10'!AK$4:CN$104,11,0),"0"),
IFERROR(VLOOKUP(A151,'Season 11'!AK$4:CN$104,11,0),"0"),IFERROR(VLOOKUP(A151,'Season 12'!AK$4:CN$104,11,0),"0"),
IFERROR(VLOOKUP(A151,'Season 13'!AK$4:CN$104,11,0),"0"),IFERROR(VLOOKUP(A151,'Season 14'!AK$4:CN$104,11,0),"0"),IFERROR(VLOOKUP(A151,'Season 15'!AK$4:CN$104,11,0),"0"),)</f>
        <v>0</v>
      </c>
      <c r="K151" s="402">
        <f>SUM(IFERROR(VLOOKUP($A151,BI$3:BN$152,4,0),"0"),
IFERROR(VLOOKUP($A151,'Season 1'!AJ$4:CM$104,12,0),"0"),IFERROR(VLOOKUP($A151,'Season 2'!AK$4:CN$104,12,0),"0"),
IFERROR(VLOOKUP($A151,'Season 3'!AK$4:CN$104,12,0),"0"),IFERROR(VLOOKUP($A151,'Season 4'!AK$4:CN$104,12,0),"0"),
IFERROR(VLOOKUP($A151,'Season 5'!AK$4:CN$104,12,0),"0"),IFERROR(VLOOKUP($A151,'Season 6'!AK$4:CN$104,12,0),"0"),
IFERROR(VLOOKUP($A151,'Season 7'!AK$4:CN$104,12,0),"0"),IFERROR(VLOOKUP($A151,'Season 8'!AK$4:CN$104,12,0),"0"),
IFERROR(VLOOKUP($A151,'Season 9'!AK$4:CN$104,12,0),"0"),IFERROR(VLOOKUP($A151,'Season 10'!AK$4:CN$104,12,0),"0"),
IFERROR(VLOOKUP($A151,'Season 11'!AK$4:CN$104,12,0),"0"),IFERROR(VLOOKUP($A151,'Season 12'!AK$4:CN$104,12,0),"0"),
IFERROR(VLOOKUP($A151,'Season 13'!AK$4:CN$104,12,0),"0"),IFERROR(VLOOKUP($A151,'Season 14'!AK$4:CN$104,12,0),"0"),IFERROR(VLOOKUP(A151,'Season 15'!AK$4:CN$104,12,0),"0"),)</f>
        <v>0</v>
      </c>
      <c r="L151" s="403">
        <f>SUM(
IFERROR(VLOOKUP($A151,'Season 1'!AJ$4:CM$104,13,0),"0"),IFERROR(VLOOKUP($A151,'Season 2'!AK$4:CN$104,13,0),"0"),
IFERROR(VLOOKUP($A151,'Season 3'!AK$4:CN$104,13,0),"0"),IFERROR(VLOOKUP($A151,'Season 4'!AK$4:CN$104,13,0),"0"),
IFERROR(VLOOKUP($A151,'Season 5'!AK$4:CN$104,13,0),"0"),IFERROR(VLOOKUP($A151,'Season 6'!AK$4:CN$104,13,0),"0"),
IFERROR(VLOOKUP($A151,'Season 7'!AK$4:CN$104,13,0),"0"),IFERROR(VLOOKUP($A151,'Season 8'!AK$4:CN$104,13,0),"0"),
IFERROR(VLOOKUP($A151,'Season 9'!AK$4:CN$104,13,0),"0"),IFERROR(VLOOKUP($A151,'Season 10'!AK$4:CN$104,13,0),"0"),
IFERROR(VLOOKUP($A151,'Season 11'!AK$4:CN$104,13,0),"0"),IFERROR(VLOOKUP($A151,'Season 12'!AK$4:CN$104,13,0),"0"),
IFERROR(VLOOKUP($A151,'Season 13'!AK$4:CN$104,13,0),"0"),IFERROR(VLOOKUP($A151,'Season 14'!AK$4:CN$104,13,0),"0"),IFERROR(VLOOKUP(A151,'Season 15'!AK$4:CN$104,13,0),"0"),)</f>
        <v>0</v>
      </c>
      <c r="M151" s="398">
        <f>SUM(
IFERROR(VLOOKUP($A151,'Season 1'!AJ$4:CM$104,14,0),"0"),IFERROR(VLOOKUP($A151,'Season 2'!AK$4:CN$104,14,0),"0"),
IFERROR(VLOOKUP($A151,'Season 3'!AK$4:CN$104,14,0),"0"),IFERROR(VLOOKUP($A151,'Season 4'!AK$4:CN$104,14,0),"0"),
IFERROR(VLOOKUP($A151,'Season 5'!AK$4:CN$104,14,0),"0"),IFERROR(VLOOKUP($A151,'Season 6'!AK$4:CN$104,14,0),"0"),
IFERROR(VLOOKUP($A151,'Season 7'!AK$4:CN$104,14,0),"0"),IFERROR(VLOOKUP($A151,'Season 8'!AK$4:CN$104,14,0),"0"),
IFERROR(VLOOKUP($A151,'Season 9'!AK$4:CN$104,14,0),"0"),IFERROR(VLOOKUP($A151,'Season 10'!AK$4:CN$104,14,0),"0"),
IFERROR(VLOOKUP($A151,'Season 11'!AK$4:CN$104,14,0),"0"),IFERROR(VLOOKUP($A151,'Season 12'!AK$4:CN$104,14,0),"0"),
IFERROR(VLOOKUP($A151,'Season 13'!AK$4:CN$104,14,0),"0"),IFERROR(VLOOKUP($A151,'Season 14'!AK$4:CN$104,14,0),"0"),IFERROR(VLOOKUP(A151,'Season 15'!AK$4:CN$104,14,0),"0"),)</f>
        <v>0</v>
      </c>
      <c r="N151" s="518">
        <f>SUM(
IFERROR(VLOOKUP($A151,'Season 1'!AJ$4:CM$104,15,0),"0"),IFERROR(VLOOKUP($A151,'Season 2'!AK$4:CN$104,15,0),"0"),
IFERROR(VLOOKUP($A151,'Season 3'!AK$4:CN$104,15,0),"0"),IFERROR(VLOOKUP($A151,'Season 4'!AK$4:CN$104,15,0),"0"),
IFERROR(VLOOKUP($A151,'Season 5'!AK$4:CN$104,15,0),"0"),IFERROR(VLOOKUP($A151,'Season 6'!AK$4:CN$104,15,0),"0"),
IFERROR(VLOOKUP($A151,'Season 7'!AK$4:CN$104,15,0),"0"),IFERROR(VLOOKUP($A151,'Season 8'!AK$4:CN$104,15,0),"0"),
IFERROR(VLOOKUP($A151,'Season 9'!AK$4:CN$104,15,0),"0"),IFERROR(VLOOKUP($A151,'Season 10'!AK$4:CN$104,15,0),"0"),
IFERROR(VLOOKUP($A151,'Season 11'!AK$4:CN$104,15,0),"0"),IFERROR(VLOOKUP($A151,'Season 12'!AK$4:CN$104,15,0),"0"),
IFERROR(VLOOKUP($A151,'Season 13'!AK$4:CN$104,15,0),"0"),IFERROR(VLOOKUP($A151,'Season 14'!AK$4:CN$104,15,0),"0"),IFERROR(VLOOKUP(A151,'Season 15'!AK$4:CN$104,15,0),"0"),)</f>
        <v>0</v>
      </c>
      <c r="O151" s="21">
        <f>SUM(
IFERROR(VLOOKUP($A151,'Season 1'!AJ$4:CM$104,16,0),"0"),IFERROR(VLOOKUP($A151,'Season 2'!AK$4:CN$104,16,0),"0"),
IFERROR(VLOOKUP($A151,'Season 3'!AK$4:CN$104,16,0),"0"),IFERROR(VLOOKUP($A151,'Season 4'!AK$4:CN$104,16,0),"0"),
IFERROR(VLOOKUP($A151,'Season 5'!AK$4:CN$104,16,0),"0"),IFERROR(VLOOKUP($A151,'Season 6'!AK$4:CN$104,16,0),"0"),
IFERROR(VLOOKUP($A151,'Season 7'!AK$4:CN$104,16,0),"0"),IFERROR(VLOOKUP($A151,'Season 8'!AK$4:CN$104,16,0),"0"),
IFERROR(VLOOKUP($A151,'Season 9'!AK$4:CN$104,16,0),"0"),IFERROR(VLOOKUP($A151,'Season 10'!AK$4:CN$104,16,0),"0"),
IFERROR(VLOOKUP($A151,'Season 11'!AK$4:CN$104,16,0),"0"),IFERROR(VLOOKUP($A151,'Season 12'!AK$4:CN$104,16,0),"0"),
IFERROR(VLOOKUP($A151,'Season 13'!AK$4:CN$104,16,0),"0"),IFERROR(VLOOKUP($A151,'Season 14'!AK$4:CN$104,16,0),"0"),IFERROR(VLOOKUP(A151,'Season 15'!AK$4:CN$104,16,0),"0"),)</f>
        <v>0</v>
      </c>
      <c r="P151" s="402">
        <f>SUM(
IFERROR(VLOOKUP($A151,'Season 1'!AJ$4:CM$104,17,0),"0"),IFERROR(VLOOKUP($A151,'Season 2'!AK$4:CN$104,17,0),"0"),
IFERROR(VLOOKUP($A151,'Season 3'!AK$4:CN$104,17,0),"0"),IFERROR(VLOOKUP($A151,'Season 4'!AK$4:CN$104,17,0),"0"),
IFERROR(VLOOKUP($A151,'Season 5'!AK$4:CN$104,17,0),"0"),IFERROR(VLOOKUP($A151,'Season 6'!AK$4:CN$104,17,0),"0"),
IFERROR(VLOOKUP($A151,'Season 7'!AK$4:CN$104,17,0),"0"),IFERROR(VLOOKUP($A151,'Season 8'!AK$4:CN$104,17,0),"0"),
IFERROR(VLOOKUP($A151,'Season 9'!AK$4:CN$104,17,0),"0"),IFERROR(VLOOKUP($A151,'Season 10'!AK$4:CN$104,17,0),"0"),
IFERROR(VLOOKUP($A151,'Season 11'!AK$4:CN$104,17,0),"0"),IFERROR(VLOOKUP($A151,'Season 12'!AK$4:CN$104,17,0),"0"),
IFERROR(VLOOKUP($A151,'Season 13'!AK$4:CN$104,17,0),"0"),IFERROR(VLOOKUP($A151,'Season 14'!AK$4:CN$104,17,0),"0"),IFERROR(VLOOKUP(A151,'Season 15'!AK$4:CN$104,17,0),"0"),)</f>
        <v>0</v>
      </c>
      <c r="Q151" s="403">
        <f>SUM(
IFERROR(VLOOKUP($A151,'Season 1'!AJ$4:CM$104,18,0),"0"),IFERROR(VLOOKUP($A151,'Season 2'!AK$4:CN$104,18,0),"0"),
IFERROR(VLOOKUP($A151,'Season 3'!AK$4:CN$104,18,0),"0"),IFERROR(VLOOKUP($A151,'Season 4'!AK$4:CN$104,18,0),"0"),
IFERROR(VLOOKUP($A151,'Season 5'!AK$4:CN$104,18,0),"0"),IFERROR(VLOOKUP($A151,'Season 6'!AK$4:CN$104,18,0),"0"),
IFERROR(VLOOKUP($A151,'Season 7'!AK$4:CN$104,18,0),"0"),IFERROR(VLOOKUP($A151,'Season 8'!AK$4:CN$104,18,0),"0"),
IFERROR(VLOOKUP($A151,'Season 9'!AK$4:CN$104,18,0),"0"),IFERROR(VLOOKUP($A151,'Season 10'!AK$4:CN$104,18,0),"0"),
IFERROR(VLOOKUP($A151,'Season 11'!AK$4:CN$104,18,0),"0"),IFERROR(VLOOKUP($A151,'Season 12'!AK$4:CN$104,18,0),"0"),
IFERROR(VLOOKUP($A151,'Season 13'!AK$4:CN$104,18,0),"0"),IFERROR(VLOOKUP($A151,'Season 14'!AK$4:CN$104,18,0),"0"),IFERROR(VLOOKUP(A151,'Season 15'!AK$4:CN$104,18,0),"0"),)</f>
        <v>0</v>
      </c>
      <c r="R151" s="398">
        <f>SUM(
IFERROR(VLOOKUP($A151,'Season 1'!AJ$4:CM$104,19,0),"0"),IFERROR(VLOOKUP($A151,'Season 2'!AK$4:CN$104,19,0),"0"),
IFERROR(VLOOKUP($A151,'Season 3'!AK$4:CN$104,19,0),"0"),IFERROR(VLOOKUP($A151,'Season 4'!AK$4:CN$104,19,0),"0"),
IFERROR(VLOOKUP($A151,'Season 5'!AK$4:CN$104,19,0),"0"),IFERROR(VLOOKUP($A151,'Season 6'!AK$4:CN$104,19,0),"0"),
IFERROR(VLOOKUP($A151,'Season 7'!AK$4:CN$104,19,0),"0"),IFERROR(VLOOKUP($A151,'Season 8'!AK$4:CN$104,19,0),"0"),
IFERROR(VLOOKUP($A151,'Season 9'!AK$4:CN$104,19,0),"0"),IFERROR(VLOOKUP($A151,'Season 10'!AK$4:CN$104,19,0),"0"),
IFERROR(VLOOKUP($A151,'Season 11'!AK$4:CN$104,19,0),"0"),IFERROR(VLOOKUP($A151,'Season 12'!AK$4:CN$104,19,0),"0"),
IFERROR(VLOOKUP($A151,'Season 13'!AK$4:CN$104,19,0),"0"),IFERROR(VLOOKUP($A151,'Season 14'!AK$4:CN$104,19,0),"0"),IFERROR(VLOOKUP(A151,'Season 15'!AK$4:CN$104,19,0),"0"),)</f>
        <v>0</v>
      </c>
      <c r="S151" s="518">
        <f>SUM(
IFERROR(VLOOKUP($A151,'Season 1'!AJ$4:CM$104,20,0),"0"),IFERROR(VLOOKUP($A151,'Season 2'!AK$4:CN$104,20,0),"0"),
IFERROR(VLOOKUP($A151,'Season 3'!AK$4:CN$104,20,0),"0"),IFERROR(VLOOKUP($A151,'Season 4'!AK$4:CN$104,20,0),"0"),
IFERROR(VLOOKUP($A151,'Season 5'!AK$4:CN$104,20,0),"0"),IFERROR(VLOOKUP($A151,'Season 6'!AK$4:CN$104,20,0),"0"),
IFERROR(VLOOKUP($A151,'Season 7'!AK$4:CN$104,20,0),"0"),IFERROR(VLOOKUP($A151,'Season 8'!AK$4:CN$104,20,0),"0"),
IFERROR(VLOOKUP($A151,'Season 9'!AK$4:CN$104,20,0),"0"),IFERROR(VLOOKUP($A151,'Season 10'!AK$4:CN$104,20,0),"0"),
IFERROR(VLOOKUP($A151,'Season 11'!AK$4:CN$104,20,0),"0"),IFERROR(VLOOKUP($A151,'Season 12'!AK$4:CN$104,20,0),"0"),
IFERROR(VLOOKUP($A151,'Season 13'!AK$4:CN$104,20,0),"0"),IFERROR(VLOOKUP($A151,'Season 14'!AK$4:CN$104,20,0),"0"),IFERROR(VLOOKUP(A151,'Season 15'!AK$4:CN$104,20,0),"0"),)</f>
        <v>0</v>
      </c>
      <c r="T151" s="21">
        <f>SUM(
IFERROR(VLOOKUP($A151,'Season 1'!AJ$4:CM$104,21,0),"0"),IFERROR(VLOOKUP($A151,'Season 2'!AK$4:CN$104,21,0),"0"),
IFERROR(VLOOKUP($A151,'Season 3'!AK$4:CN$104,21,0),"0"),IFERROR(VLOOKUP($A151,'Season 4'!AK$4:CN$104,21,0),"0"),
IFERROR(VLOOKUP($A151,'Season 5'!AK$4:CN$104,21,0),"0"),IFERROR(VLOOKUP($A151,'Season 6'!AK$4:CN$104,21,0),"0"),
IFERROR(VLOOKUP($A151,'Season 7'!AK$4:CN$104,21,0),"0"),IFERROR(VLOOKUP($A151,'Season 8'!AK$4:CN$104,21,0),"0"),
IFERROR(VLOOKUP($A151,'Season 9'!AK$4:CN$104,21,0),"0"),IFERROR(VLOOKUP($A151,'Season 10'!AK$4:CN$104,21,0),"0"),
IFERROR(VLOOKUP($A151,'Season 11'!AK$4:CN$104,21,0),"0"),IFERROR(VLOOKUP($A151,'Season 12'!AK$4:CN$104,21,0),"0"),
IFERROR(VLOOKUP($A151,'Season 13'!AK$4:CN$104,21,0),"0"),IFERROR(VLOOKUP($A151,'Season 14'!AK$4:CN$104,21,0),"0"),IFERROR(VLOOKUP(A151,'Season 15'!AK$4:CN$104,21,0),"0"),)</f>
        <v>0</v>
      </c>
      <c r="U151" s="402">
        <f>SUM(
IFERROR(VLOOKUP($A151,'Season 1'!AJ$4:CM$104,22,0),"0"),IFERROR(VLOOKUP($A151,'Season 2'!AK$4:CN$104,22,0),"0"),
IFERROR(VLOOKUP($A151,'Season 3'!AK$4:CN$104,22,0),"0"),IFERROR(VLOOKUP($A151,'Season 4'!AK$4:CN$104,22,0),"0"),
IFERROR(VLOOKUP($A151,'Season 5'!AK$4:CN$104,22,0),"0"),IFERROR(VLOOKUP($A151,'Season 6'!AK$4:CN$104,22,0),"0"),
IFERROR(VLOOKUP($A151,'Season 7'!AK$4:CN$104,22,0),"0"),IFERROR(VLOOKUP($A151,'Season 8'!AK$4:CN$104,22,0),"0"),
IFERROR(VLOOKUP($A151,'Season 9'!AK$4:CN$104,22,0),"0"),IFERROR(VLOOKUP($A151,'Season 10'!AK$4:CN$104,22,0),"0"),
IFERROR(VLOOKUP($A151,'Season 11'!AK$4:CN$104,22,0),"0"),IFERROR(VLOOKUP($A151,'Season 12'!AK$4:CN$104,22,0),"0"),
IFERROR(VLOOKUP($A151,'Season 13'!AK$4:CN$104,22,0),"0"),IFERROR(VLOOKUP($A151,'Season 14'!AK$4:CN$104,22,0),"0"),IFERROR(VLOOKUP(A151,'Season 15'!AK$4:CN$104,22,0),"0"),)</f>
        <v>0</v>
      </c>
      <c r="V151" s="403">
        <f>SUM(
IFERROR(VLOOKUP($A151,'Season 1'!AJ$4:CM$104,23,0),"0"),IFERROR(VLOOKUP($A151,'Season 2'!AK$4:CN$104,23,0),"0"),
IFERROR(VLOOKUP($A151,'Season 3'!AK$4:CN$104,23,0),"0"),IFERROR(VLOOKUP($A151,'Season 4'!AK$4:CN$104,23,0),"0"),
IFERROR(VLOOKUP($A151,'Season 5'!AK$4:CN$104,23,0),"0"),IFERROR(VLOOKUP($A151,'Season 6'!AK$4:CN$104,23,0),"0"),
IFERROR(VLOOKUP($A151,'Season 7'!AK$4:CN$104,23,0),"0"),IFERROR(VLOOKUP($A151,'Season 8'!AK$4:CN$104,23,0),"0"),
IFERROR(VLOOKUP($A151,'Season 9'!AK$4:CN$104,23,0),"0"),IFERROR(VLOOKUP($A151,'Season 10'!AK$4:CN$104,23,0),"0"),
IFERROR(VLOOKUP($A151,'Season 11'!AK$4:CN$104,23,0),"0"),IFERROR(VLOOKUP($A151,'Season 12'!AK$4:CN$104,23,0),"0"),
IFERROR(VLOOKUP($A151,'Season 13'!AK$4:CN$104,23,0),"0"),IFERROR(VLOOKUP($A151,'Season 14'!AK$4:CN$104,23,0),"0"),IFERROR(VLOOKUP($A151,'Season 15'!AK$4:CN$104,23,0),"0"),)</f>
        <v>0</v>
      </c>
      <c r="W151" s="398">
        <f>SUM(
IFERROR(VLOOKUP($A151,'Season 1'!AJ$4:CM$104,24,0),"0"),IFERROR(VLOOKUP($A151,'Season 2'!AK$4:CN$104,24,0),"0"),
IFERROR(VLOOKUP($A151,'Season 3'!AK$4:CN$104,24,0),"0"),IFERROR(VLOOKUP($A151,'Season 4'!AK$4:CN$104,24,0),"0"),
IFERROR(VLOOKUP($A151,'Season 5'!AK$4:CN$104,24,0),"0"),IFERROR(VLOOKUP($A151,'Season 6'!AK$4:CN$104,24,0),"0"),
IFERROR(VLOOKUP($A151,'Season 7'!AK$4:CN$104,24,0),"0"),IFERROR(VLOOKUP($A151,'Season 8'!AK$4:CN$104,24,0),"0"),
IFERROR(VLOOKUP($A151,'Season 9'!AK$4:CN$104,24,0),"0"),IFERROR(VLOOKUP($A151,'Season 10'!AK$4:CN$104,24,0),"0"),
IFERROR(VLOOKUP($A151,'Season 11'!AK$4:CN$104,24,0),"0"),IFERROR(VLOOKUP($A151,'Season 12'!AK$4:CN$104,24,0),"0"),
IFERROR(VLOOKUP($A151,'Season 13'!AK$4:CN$104,24,0),"0"),IFERROR(VLOOKUP($A151,'Season 14'!AK$4:CN$104,24,0),"0"),IFERROR(VLOOKUP($A151,'Season 15'!AK$4:CN$104,24,0),"0"),)</f>
        <v>0</v>
      </c>
      <c r="X151" s="518">
        <f>SUM(
IFERROR(VLOOKUP($A151,'Season 1'!AJ$4:CM$104,25,0),"0"),IFERROR(VLOOKUP($A151,'Season 2'!AK$4:CN$104,25,0),"0"),
IFERROR(VLOOKUP($A151,'Season 3'!AK$4:CN$104,25,0),"0"),IFERROR(VLOOKUP($A151,'Season 4'!AK$4:CN$104,25,0),"0"),
IFERROR(VLOOKUP($A151,'Season 5'!AK$4:CN$104,25,0),"0"),IFERROR(VLOOKUP($A151,'Season 6'!AK$4:CN$104,25,0),"0"),
IFERROR(VLOOKUP($A151,'Season 7'!AK$4:CN$104,25,0),"0"),IFERROR(VLOOKUP($A151,'Season 8'!AK$4:CN$104,25,0),"0"),
IFERROR(VLOOKUP($A151,'Season 9'!AK$4:CN$104,25,0),"0"),IFERROR(VLOOKUP($A151,'Season 10'!AK$4:CN$104,25,0),"0"),
IFERROR(VLOOKUP($A151,'Season 11'!AK$4:CN$104,25,0),"0"),IFERROR(VLOOKUP($A151,'Season 12'!AK$4:CN$104,25,0),"0"),
IFERROR(VLOOKUP($A151,'Season 13'!AK$4:CN$104,25,0),"0"),IFERROR(VLOOKUP($A151,'Season 14'!AK$4:CN$104,25,0),"0"),IFERROR(VLOOKUP($A151,'Season 15'!AK$4:CN$104,25,0),"0"),)</f>
        <v>0</v>
      </c>
      <c r="Y151" s="21">
        <f>SUM(
IFERROR(VLOOKUP($A151,'Season 1'!AJ$4:CM$104,26,0),"0"),IFERROR(VLOOKUP($A151,'Season 2'!AK$4:CN$104,26,0),"0"),
IFERROR(VLOOKUP($A151,'Season 3'!AK$4:CN$104,26,0),"0"),IFERROR(VLOOKUP($A151,'Season 4'!AK$4:CN$104,26,0),"0"),
IFERROR(VLOOKUP($A151,'Season 5'!AK$4:CN$104,26,0),"0"),IFERROR(VLOOKUP($A151,'Season 6'!AK$4:CN$104,26,0),"0"),
IFERROR(VLOOKUP($A151,'Season 7'!AK$4:CN$104,26,0),"0"),IFERROR(VLOOKUP($A151,'Season 8'!AK$4:CN$104,26,0),"0"),
IFERROR(VLOOKUP($A151,'Season 9'!AK$4:CN$104,26,0),"0"),IFERROR(VLOOKUP($A151,'Season 10'!AK$4:CN$104,26,0),"0"),
IFERROR(VLOOKUP($A151,'Season 11'!AK$4:CN$104,26,0),"0"),IFERROR(VLOOKUP($A151,'Season 12'!AK$4:CN$104,26,0),"0"),
IFERROR(VLOOKUP($A151,'Season 13'!AK$4:CN$104,26,0),"0"),IFERROR(VLOOKUP($A151,'Season 14'!AK$4:CN$104,26,0),"0"),IFERROR(VLOOKUP($A151,'Season 15'!AK$4:CN$104,26,0),"0"),)</f>
        <v>0</v>
      </c>
      <c r="Z151" s="402">
        <f>SUM(
IFERROR(VLOOKUP($A151,'Season 1'!AJ$4:CM$104,27,0),"0"),IFERROR(VLOOKUP($A151,'Season 2'!AK$4:CN$104,27,0),"0"),
IFERROR(VLOOKUP($A151,'Season 3'!AK$4:CN$104,27,0),"0"),IFERROR(VLOOKUP($A151,'Season 4'!AK$4:CN$104,27,0),"0"),
IFERROR(VLOOKUP($A151,'Season 5'!AK$4:CN$104,27,0),"0"),IFERROR(VLOOKUP($A151,'Season 6'!AK$4:CN$104,27,0),"0"),
IFERROR(VLOOKUP($A151,'Season 7'!AK$4:CN$104,27,0),"0"),IFERROR(VLOOKUP($A151,'Season 8'!AK$4:CN$104,27,0),"0"),
IFERROR(VLOOKUP($A151,'Season 9'!AK$4:CN$104,27,0),"0"),IFERROR(VLOOKUP($A151,'Season 10'!AK$4:CN$104,27,0),"0"),
IFERROR(VLOOKUP($A151,'Season 11'!AK$4:CN$104,27,0),"0"),IFERROR(VLOOKUP($A151,'Season 12'!AK$4:CN$104,27,0),"0"),
IFERROR(VLOOKUP($A151,'Season 13'!AK$4:CN$104,27,0),"0"),IFERROR(VLOOKUP($A151,'Season 14'!AK$4:CN$104,27,0),"0"),IFERROR(VLOOKUP($A151,'Season 15'!AK$4:CN$104,27,0),"0"),)</f>
        <v>0</v>
      </c>
      <c r="AA151" s="403">
        <f>SUM(
IFERROR(VLOOKUP($A151,'Season 1'!AJ$4:CM$104,28,0),"0"),IFERROR(VLOOKUP($A151,'Season 2'!AK$4:CN$104,28,0),"0"),
IFERROR(VLOOKUP($A151,'Season 3'!AK$4:CN$104,28,0),"0"),IFERROR(VLOOKUP($A151,'Season 4'!AK$4:CN$104,28,0),"0"),
IFERROR(VLOOKUP($A151,'Season 5'!AK$4:CN$104,28,0),"0"),IFERROR(VLOOKUP($A151,'Season 6'!AK$4:CN$104,28,0),"0"),
IFERROR(VLOOKUP($A151,'Season 7'!AK$4:CN$104,28,0),"0"),IFERROR(VLOOKUP($A151,'Season 8'!AK$4:CN$104,28,0),"0"),
IFERROR(VLOOKUP($A151,'Season 9'!AK$4:CN$104,28,0),"0"),IFERROR(VLOOKUP($A151,'Season 10'!AK$4:CN$104,28,0),"0"),
IFERROR(VLOOKUP($A151,'Season 11'!AK$4:CN$104,28,0),"0"),IFERROR(VLOOKUP($A151,'Season 12'!AK$4:CN$104,28,0),"0"),
IFERROR(VLOOKUP($A151,'Season 13'!AK$4:CN$104,28,0),"0"),IFERROR(VLOOKUP($A151,'Season 14'!AK$4:CN$104,28,0),"0"),IFERROR(VLOOKUP($A151,'Season 15'!AK$4:CN$104,28,0),"0"),)</f>
        <v>0</v>
      </c>
      <c r="AB151" s="398">
        <f>SUM(
IFERROR(VLOOKUP($A151,'Season 1'!AJ$4:CM$104,29,0),"0"),IFERROR(VLOOKUP($A151,'Season 2'!AK$4:CN$104,29,0),"0"),
IFERROR(VLOOKUP($A151,'Season 3'!AK$4:CN$104,29,0),"0"),IFERROR(VLOOKUP($A151,'Season 4'!AK$4:CN$104,29,0),"0"),
IFERROR(VLOOKUP($A151,'Season 5'!AK$4:CN$104,29,0),"0"),IFERROR(VLOOKUP($A151,'Season 6'!AK$4:CN$104,29,0),"0"),
IFERROR(VLOOKUP($A151,'Season 7'!AK$4:CN$104,29,0),"0"),IFERROR(VLOOKUP($A151,'Season 8'!AK$4:CN$104,29,0),"0"),
IFERROR(VLOOKUP($A151,'Season 9'!AK$4:CN$104,29,0),"0"),IFERROR(VLOOKUP($A151,'Season 10'!AK$4:CN$104,29,0),"0"),
IFERROR(VLOOKUP($A151,'Season 11'!AK$4:CN$104,29,0),"0"),IFERROR(VLOOKUP($A151,'Season 12'!AK$4:CN$104,29,0),"0"),
IFERROR(VLOOKUP($A151,'Season 13'!AK$4:CN$104,29,0),"0"),IFERROR(VLOOKUP($A151,'Season 14'!AK$4:CN$104,29,0),"0"),IFERROR(VLOOKUP($A151,'Season 15'!AK$4:CN$104,29,0),"0"),)</f>
        <v>0</v>
      </c>
      <c r="AC151" s="518">
        <f>SUM(
IFERROR(VLOOKUP($A151,'Season 1'!AJ$4:CM$104,30,0),"0"),IFERROR(VLOOKUP($A151,'Season 2'!AK$4:CN$104,30,0),"0"),
IFERROR(VLOOKUP($A151,'Season 3'!AK$4:CN$104,30,0),"0"),IFERROR(VLOOKUP($A151,'Season 4'!AK$4:CN$104,30,0),"0"),
IFERROR(VLOOKUP($A151,'Season 5'!AK$4:CN$104,30,0),"0"),IFERROR(VLOOKUP($A151,'Season 6'!AK$4:CN$104,30,0),"0"),
IFERROR(VLOOKUP($A151,'Season 7'!AK$4:CN$104,30,0),"0"),IFERROR(VLOOKUP($A151,'Season 8'!AK$4:CN$104,30,0),"0"),
IFERROR(VLOOKUP($A151,'Season 9'!AK$4:CN$104,30,0),"0"),IFERROR(VLOOKUP($A151,'Season 10'!AK$4:CN$104,30,0),"0"),
IFERROR(VLOOKUP($A151,'Season 11'!AK$4:CN$104,30,0),"0"),IFERROR(VLOOKUP($A151,'Season 12'!AK$4:CN$104,30,0),"0"),
IFERROR(VLOOKUP($A151,'Season 13'!AK$4:CN$104,30,0),"0"),IFERROR(VLOOKUP($A151,'Season 14'!AK$4:CN$104,30,0),"0"),IFERROR(VLOOKUP($A151,'Season 15'!AK$4:CN$104,30,0),"0"),)</f>
        <v>0</v>
      </c>
      <c r="AD151" s="21">
        <f>SUM(
IFERROR(VLOOKUP($A151,'Season 1'!AJ$4:CM$104,31,0),"0"),IFERROR(VLOOKUP($A151,'Season 2'!AK$4:CN$104,31,0),"0"),
IFERROR(VLOOKUP($A151,'Season 3'!AK$4:CN$104,31,0),"0"),IFERROR(VLOOKUP($A151,'Season 4'!AK$4:CN$104,31,0),"0"),
IFERROR(VLOOKUP($A151,'Season 5'!AK$4:CN$104,31,0),"0"),IFERROR(VLOOKUP($A151,'Season 6'!AK$4:CN$104,31,0),"0"),
IFERROR(VLOOKUP($A151,'Season 7'!AK$4:CN$104,31,0),"0"),IFERROR(VLOOKUP($A151,'Season 8'!AK$4:CN$104,31,0),"0"),
IFERROR(VLOOKUP($A151,'Season 9'!AK$4:CN$104,31,0),"0"),IFERROR(VLOOKUP($A151,'Season 10'!AK$4:CN$104,31,0),"0"),
IFERROR(VLOOKUP($A151,'Season 11'!AK$4:CN$104,31,0),"0"),IFERROR(VLOOKUP($A151,'Season 12'!AK$4:CN$104,31,0),"0"),
IFERROR(VLOOKUP($A151,'Season 13'!AK$4:CN$104,31,0),"0"),IFERROR(VLOOKUP($A151,'Season 14'!AK$4:CN$104,31,0),"0"),IFERROR(VLOOKUP($A151,'Season 15'!AK$4:CN$104,31,0),"0"),)</f>
        <v>0</v>
      </c>
      <c r="AE151" s="402">
        <f>SUM(
IFERROR(VLOOKUP($A151,'Season 1'!AJ$4:CM$104,32,0),"0"),IFERROR(VLOOKUP($A151,'Season 2'!AK$4:CN$104,32,0),"0"),
IFERROR(VLOOKUP($A151,'Season 3'!AK$4:CN$104,32,0),"0"),IFERROR(VLOOKUP($A151,'Season 4'!AK$4:CN$104,32,0),"0"),
IFERROR(VLOOKUP($A151,'Season 5'!AK$4:CN$104,32,0),"0"),IFERROR(VLOOKUP($A151,'Season 6'!AK$4:CN$104,32,0),"0"),
IFERROR(VLOOKUP($A151,'Season 7'!AK$4:CN$104,32,0),"0"),IFERROR(VLOOKUP($A151,'Season 8'!AK$4:CN$104,32,0),"0"),
IFERROR(VLOOKUP($A151,'Season 9'!AK$4:CN$104,32,0),"0"),IFERROR(VLOOKUP($A151,'Season 10'!AK$4:CN$104,32,0),"0"),
IFERROR(VLOOKUP($A151,'Season 11'!AK$4:CN$104,32,0),"0"),IFERROR(VLOOKUP($A151,'Season 12'!AK$4:CN$104,32,0),"0"),
IFERROR(VLOOKUP($A151,'Season 13'!AK$4:CN$104,32,0),"0"),IFERROR(VLOOKUP($A151,'Season 14'!AK$4:CN$104,32,0),"0"),IFERROR(VLOOKUP($A151,'Season 15'!AK$4:CN$104,32,0),"0"),)</f>
        <v>0</v>
      </c>
      <c r="AF151" s="403">
        <f>SUM(IFERROR(VLOOKUP($A151,'Season 2'!AK$4:CN$104,33,0),"0"),
IFERROR(VLOOKUP($A151,'Season 3'!AK$4:CN$104,33,0),"0"),IFERROR(VLOOKUP($A151,'Season 4'!AK$4:CN$104,33,0),"0"),
IFERROR(VLOOKUP($A151,'Season 5'!AK$4:CN$104,33,0),"0"),IFERROR(VLOOKUP($A151,'Season 6'!AK$4:CN$104,33,0),"0"),
IFERROR(VLOOKUP($A151,'Season 7'!AK$4:CN$104,33,0),"0"),IFERROR(VLOOKUP($A151,'Season 8'!AK$4:CN$104,33,0),"0"),
IFERROR(VLOOKUP($A151,'Season 9'!AK$4:CN$104,33,0),"0"),IFERROR(VLOOKUP($A151,'Season 10'!AK$4:CN$104,33,0),"0"),
IFERROR(VLOOKUP($A151,'Season 11'!AK$4:CN$104,33,0),"0"),IFERROR(VLOOKUP($A151,'Season 12'!AK$4:CN$104,33,0),"0"),
IFERROR(VLOOKUP($A151,'Season 13'!AK$4:CN$104,33,0),"0"),IFERROR(VLOOKUP($A151,'Season 14'!AK$4:CN$104,33,0),"0"),IFERROR(VLOOKUP($A151,'Season 15'!AK$4:CN$104,33,0),"0"),)</f>
        <v>0</v>
      </c>
      <c r="AG151" s="398">
        <f>SUM(IFERROR(VLOOKUP($A151,'Season 2'!AK$4:CN$104,34,0),"0"),
IFERROR(VLOOKUP($A151,'Season 3'!AK$4:CN$104,34,0),"0"),IFERROR(VLOOKUP($A151,'Season 4'!AK$4:CN$104,34,0),"0"),
IFERROR(VLOOKUP($A151,'Season 5'!AK$4:CN$104,34,0),"0"),IFERROR(VLOOKUP($A151,'Season 6'!AK$4:CN$104,34,0),"0"),
IFERROR(VLOOKUP($A151,'Season 7'!AK$4:CN$104,34,0),"0"),IFERROR(VLOOKUP($A151,'Season 8'!AK$4:CN$104,34,0),"0"),
IFERROR(VLOOKUP($A151,'Season 9'!AK$4:CN$104,34,0),"0"),IFERROR(VLOOKUP($A151,'Season 10'!AK$4:CN$104,34,0),"0"),
IFERROR(VLOOKUP($A151,'Season 11'!AK$4:CN$104,34,0),"0"),IFERROR(VLOOKUP($A151,'Season 12'!AK$4:CN$104,34,0),"0"),
IFERROR(VLOOKUP($A151,'Season 13'!AK$4:CN$104,34,0),"0"),IFERROR(VLOOKUP($A151,'Season 14'!AK$4:CN$104,34,0),"0"),IFERROR(VLOOKUP($A151,'Season 15'!AK$4:CN$104,34,0),"0"),)</f>
        <v>0</v>
      </c>
      <c r="AH151" s="518">
        <f>SUM(IFERROR(VLOOKUP($A151,'Season 2'!AK$4:CN$104,35,0),"0"),
IFERROR(VLOOKUP($A151,'Season 3'!AK$4:CN$104,35,0),"0"),IFERROR(VLOOKUP($A151,'Season 4'!AK$4:CN$104,35,0),"0"),
IFERROR(VLOOKUP($A151,'Season 5'!AK$4:CN$104,35,0),"0"),IFERROR(VLOOKUP($A151,'Season 6'!AK$4:CN$104,35,0),"0"),
IFERROR(VLOOKUP($A151,'Season 7'!AK$4:CN$104,35,0),"0"),IFERROR(VLOOKUP($A151,'Season 8'!AK$4:CN$104,35,0),"0"),
IFERROR(VLOOKUP($A151,'Season 9'!AK$4:CN$104,35,0),"0"),IFERROR(VLOOKUP($A151,'Season 10'!AK$4:CN$104,35,0),"0"),
IFERROR(VLOOKUP($A151,'Season 11'!AK$4:CN$104,35,0),"0"),IFERROR(VLOOKUP($A151,'Season 12'!AK$4:CN$104,35,0),"0"),
IFERROR(VLOOKUP($A151,'Season 13'!AK$4:CN$104,35,0),"0"),IFERROR(VLOOKUP($A151,'Season 14'!AK$4:CN$104,35,0),"0"),IFERROR(VLOOKUP($A151,'Season 15'!AK$4:CN$104,35,0),"0"),)</f>
        <v>0</v>
      </c>
      <c r="AI151" s="21">
        <f>SUM(IFERROR(VLOOKUP($A151,'Season 2'!AK$4:CN$104,36,0),"0"),
IFERROR(VLOOKUP($A151,'Season 3'!AK$4:CN$104,36,0),"0"),IFERROR(VLOOKUP($A151,'Season 4'!AK$4:CN$104,36,0),"0"),
IFERROR(VLOOKUP($A151,'Season 5'!AK$4:CN$104,36,0),"0"),IFERROR(VLOOKUP($A151,'Season 6'!AK$4:CN$104,36,0),"0"),
IFERROR(VLOOKUP($A151,'Season 7'!AK$4:CN$104,36,0),"0"),IFERROR(VLOOKUP($A151,'Season 8'!AK$4:CN$104,36,0),"0"),
IFERROR(VLOOKUP($A151,'Season 9'!AK$4:CN$104,36,0),"0"),IFERROR(VLOOKUP($A151,'Season 10'!AK$4:CN$104,36,0),"0"),
IFERROR(VLOOKUP($A151,'Season 11'!AK$4:CN$104,36,0),"0"),IFERROR(VLOOKUP($A151,'Season 12'!AK$4:CN$104,36,0),"0"),
IFERROR(VLOOKUP($A151,'Season 13'!AK$4:CN$104,36,0),"0"),IFERROR(VLOOKUP($A151,'Season 14'!AK$4:CN$104,36,0),"0"),IFERROR(VLOOKUP($A151,'Season 15'!AK$4:CN$104,36,0),"0"),)</f>
        <v>0</v>
      </c>
      <c r="AJ151" s="402">
        <f>SUM(IFERROR(VLOOKUP($A151,'Season 2'!AK$4:CN$104,37,0),"0"),
IFERROR(VLOOKUP($A151,'Season 3'!AK$4:CN$104,37,0),"0"),IFERROR(VLOOKUP($A151,'Season 4'!AK$4:CN$104,37,0),"0"),
IFERROR(VLOOKUP($A151,'Season 5'!AK$4:CN$104,37,0),"0"),IFERROR(VLOOKUP($A151,'Season 6'!AK$4:CN$104,37,0),"0"),
IFERROR(VLOOKUP($A151,'Season 7'!AK$4:CN$104,37,0),"0"),IFERROR(VLOOKUP($A151,'Season 8'!AK$4:CN$104,37,0),"0"),
IFERROR(VLOOKUP($A151,'Season 9'!AK$4:CN$104,37,0),"0"),IFERROR(VLOOKUP($A151,'Season 10'!AK$4:CN$104,37,0),"0"),
IFERROR(VLOOKUP($A151,'Season 11'!AK$4:CN$104,37,0),"0"),IFERROR(VLOOKUP($A151,'Season 12'!AK$4:CN$104,37,0),"0"),
IFERROR(VLOOKUP($A151,'Season 13'!AK$4:CN$104,37,0),"0"),IFERROR(VLOOKUP($A151,'Season 14'!AK$4:CN$104,37,0),"0"),IFERROR(VLOOKUP($A151,'Season 15'!AK$4:CN$104,37,0),"0"),)</f>
        <v>0</v>
      </c>
      <c r="AK151" s="403">
        <f>SUM(IFERROR(VLOOKUP($A151,'Season 1'!AJ$4:CM$104,33,0),"0"),IFERROR(VLOOKUP($A151,'Season 2'!AK$4:CN$104,38,0),"0"),
IFERROR(VLOOKUP($A151,'Season 3'!AK$4:CN$104,38,0),"0"),IFERROR(VLOOKUP($A151,'Season 4'!AK$4:CN$104,38,0),"0"),
IFERROR(VLOOKUP($A151,'Season 5'!AK$4:CN$104,38,0),"0"),IFERROR(VLOOKUP($A151,'Season 6'!AK$4:CN$104,38,0),"0"),
IFERROR(VLOOKUP($A151,'Season 7'!AK$4:CN$104,38,0),"0"),IFERROR(VLOOKUP($A151,'Season 8'!AK$4:CN$104,38,0),"0"),
IFERROR(VLOOKUP($A151,'Season 9'!AK$4:CN$104,38,0),"0"),IFERROR(VLOOKUP($A151,'Season 10'!AK$4:CN$104,38,0),"0"),
IFERROR(VLOOKUP($A151,'Season 11'!AK$4:CN$104,38,0),"0"),IFERROR(VLOOKUP($A151,'Season 12'!AK$4:CN$104,38,0),"0"),
IFERROR(VLOOKUP($A151,'Season 13'!AK$4:CN$104,38,0),"0"),IFERROR(VLOOKUP($A151,'Season 14'!AK$4:CN$104,38,0),"0"),IFERROR(VLOOKUP($A151,'Season 15'!AK$4:CN$104,38,0),"0"),)</f>
        <v>0</v>
      </c>
      <c r="AL151" s="398">
        <f>SUM(IFERROR(VLOOKUP($A151,'Season 1'!AJ$4:CM$104,34,0),"0"),IFERROR(VLOOKUP($A151,'Season 2'!AK$4:CN$104,39,0),"0"),
IFERROR(VLOOKUP($A151,'Season 3'!AK$4:CN$104,39,0),"0"),IFERROR(VLOOKUP($A151,'Season 4'!AK$4:CN$104,39,0),"0"),
IFERROR(VLOOKUP($A151,'Season 5'!AK$4:CN$104,39,0),"0"),IFERROR(VLOOKUP($A151,'Season 6'!AK$4:CN$104,39,0),"0"),
IFERROR(VLOOKUP($A151,'Season 7'!AK$4:CN$104,39,0),"0"),IFERROR(VLOOKUP($A151,'Season 8'!AK$4:CN$104,39,0),"0"),
IFERROR(VLOOKUP($A151,'Season 9'!AK$4:CN$104,39,0),"0"),IFERROR(VLOOKUP($A151,'Season 10'!AK$4:CN$104,39,0),"0"),
IFERROR(VLOOKUP($A151,'Season 11'!AK$4:CN$104,39,0),"0"),IFERROR(VLOOKUP($A151,'Season 12'!AK$4:CN$104,39,0),"0"),
IFERROR(VLOOKUP($A151,'Season 13'!AK$4:CN$104,39,0),"0"),IFERROR(VLOOKUP($A151,'Season 14'!AK$4:CN$104,39,0),"0"),IFERROR(VLOOKUP($A151,'Season 15'!AK$4:CN$104,39,0),"0"),)</f>
        <v>0</v>
      </c>
      <c r="AM151" s="518">
        <f>SUM(IFERROR(VLOOKUP($A151,'Season 1'!AJ$4:CM$104,35,0),"0"),IFERROR(VLOOKUP($A151,'Season 2'!AK$4:CN$104,40,0),"0"),
IFERROR(VLOOKUP($A151,'Season 3'!AK$4:CN$104,40,0),"0"),IFERROR(VLOOKUP($A151,'Season 4'!AK$4:CN$104,40,0),"0"),
IFERROR(VLOOKUP($A151,'Season 5'!AK$4:CN$104,40,0),"0"),IFERROR(VLOOKUP($A151,'Season 6'!AK$4:CN$104,40,0),"0"),
IFERROR(VLOOKUP($A151,'Season 7'!AK$4:CN$104,40,0),"0"),IFERROR(VLOOKUP($A151,'Season 8'!AK$4:CN$104,40,0),"0"),
IFERROR(VLOOKUP($A151,'Season 9'!AK$4:CN$104,40,0),"0"),IFERROR(VLOOKUP($A151,'Season 10'!AK$4:CN$104,40,0),"0"),
IFERROR(VLOOKUP($A151,'Season 11'!AK$4:CN$104,40,0),"0"),IFERROR(VLOOKUP($A151,'Season 12'!AK$4:CN$104,40,0),"0"),
IFERROR(VLOOKUP($A151,'Season 13'!AK$4:CN$104,40,0),"0"),IFERROR(VLOOKUP($A151,'Season 14'!AK$4:CN$104,40,0),"0"),IFERROR(VLOOKUP($A151,'Season 15'!AK$4:CN$104,40,0),"0"),)</f>
        <v>0</v>
      </c>
      <c r="AN151" s="21">
        <f>SUM(IFERROR(VLOOKUP($A151,'Season 1'!AJ$4:CM$104,36,0),"0"),IFERROR(VLOOKUP($A151,'Season 2'!AK$4:CN$104,41,0),"0"),
IFERROR(VLOOKUP($A151,'Season 3'!AK$4:CN$104,41,0),"0"),IFERROR(VLOOKUP($A151,'Season 4'!AK$4:CN$104,41,0),"0"),
IFERROR(VLOOKUP($A151,'Season 5'!AK$4:CN$104,41,0),"0"),IFERROR(VLOOKUP($A151,'Season 6'!AK$4:CN$104,41,0),"0"),
IFERROR(VLOOKUP($A151,'Season 7'!AK$4:CN$104,41,0),"0"),IFERROR(VLOOKUP($A151,'Season 8'!AK$4:CN$104,41,0),"0"),
IFERROR(VLOOKUP($A151,'Season 9'!AK$4:CN$104,41,0),"0"),IFERROR(VLOOKUP($A151,'Season 10'!AK$4:CN$104,41,0),"0"),
IFERROR(VLOOKUP($A151,'Season 11'!AK$4:CN$104,41,0),"0"),IFERROR(VLOOKUP($A151,'Season 12'!AK$4:CN$104,41,0),"0"),
IFERROR(VLOOKUP($A151,'Season 13'!AK$4:CN$104,41,0),"0"),IFERROR(VLOOKUP($A151,'Season 14'!AK$4:CN$104,41,0),"0"),IFERROR(VLOOKUP($A151,'Season 15'!AK$4:CN$104,41,0),"0"),)</f>
        <v>0</v>
      </c>
      <c r="AO151" s="402">
        <f>SUM(IFERROR(VLOOKUP($A151,'Season 1'!AJ$4:CM$104,37,0),"0"),IFERROR(VLOOKUP($A151,'Season 2'!AK$4:CN$104,42,0),"0"),
IFERROR(VLOOKUP($A151,'Season 3'!AK$4:CN$104,42,0),"0"),IFERROR(VLOOKUP($A151,'Season 4'!AK$4:CN$104,42,0),"0"),
IFERROR(VLOOKUP($A151,'Season 5'!AK$4:CN$104,42,0),"0"),IFERROR(VLOOKUP($A151,'Season 6'!AK$4:CN$104,42,0),"0"),
IFERROR(VLOOKUP($A151,'Season 7'!AK$4:CN$104,42,0),"0"),IFERROR(VLOOKUP($A151,'Season 8'!AK$4:CN$104,42,0),"0"),
IFERROR(VLOOKUP($A151,'Season 9'!AK$4:CN$104,42,0),"0"),IFERROR(VLOOKUP($A151,'Season 10'!AK$4:CN$104,42,0),"0"),
IFERROR(VLOOKUP($A151,'Season 11'!AK$4:CN$104,42,0),"0"),IFERROR(VLOOKUP($A151,'Season 12'!AK$4:CN$104,42,0),"0"),
IFERROR(VLOOKUP($A151,'Season 13'!AK$4:CN$104,42,0),"0"),IFERROR(VLOOKUP($A151,'Season 14'!AK$4:CN$104,42,0),"0"),IFERROR(VLOOKUP($A151,'Season 15'!AK$4:CN$104,42,0),"0"),)</f>
        <v>0</v>
      </c>
      <c r="AP151" s="403">
        <f>SUM(IFERROR(VLOOKUP($A151,'Season 1'!AJ$4:CM$104,43,0),"0"),IFERROR(VLOOKUP($A151,'Season 2'!AK$4:CN$104,43,0),"0"),
IFERROR(VLOOKUP($A151,'Season 3'!AK$4:CN$104,43,0),"0"),IFERROR(VLOOKUP($A151,'Season 4'!AK$4:CN$104,43,0),"0"),
IFERROR(VLOOKUP($A151,'Season 5'!AK$4:CN$104,43,0),"0"),IFERROR(VLOOKUP($A151,'Season 6'!AK$4:CN$104,43,0),"0"),
IFERROR(VLOOKUP($A151,'Season 7'!AK$4:CN$104,43,0),"0"),IFERROR(VLOOKUP($A151,'Season 8'!AK$4:CN$104,43,0),"0"),
IFERROR(VLOOKUP($A151,'Season 9'!AK$4:CN$104,43,0),"0"),IFERROR(VLOOKUP($A151,'Season 10'!AK$4:CN$104,43,0),"0"),
IFERROR(VLOOKUP($A151,'Season 11'!AK$4:CN$104,43,0),"0"),IFERROR(VLOOKUP($A151,'Season 12'!AK$4:CN$104,43,0),"0"),
IFERROR(VLOOKUP($A151,'Season 13'!AK$4:CN$104,43,0),"0"),IFERROR(VLOOKUP($A151,'Season 14'!AK$4:CN$104,43,0),"0"),IFERROR(VLOOKUP($A151,'Season 15'!AK$4:CN$104,43,0),"0"),)</f>
        <v>0</v>
      </c>
      <c r="AQ151" s="398">
        <f>SUM(IFERROR(VLOOKUP($A151,'Season 1'!AJ$4:CM$104,44,0),"0"),IFERROR(VLOOKUP($A151,'Season 2'!AK$4:CN$104,44,0),"0"),
IFERROR(VLOOKUP($A151,'Season 3'!AK$4:CN$104,44,0),"0"),IFERROR(VLOOKUP($A151,'Season 4'!AK$4:CN$104,44,0),"0"),
IFERROR(VLOOKUP($A151,'Season 5'!AK$4:CN$104,44,0),"0"),IFERROR(VLOOKUP($A151,'Season 6'!AK$4:CN$104,44,0),"0"),
IFERROR(VLOOKUP($A151,'Season 7'!AK$4:CN$104,44,0),"0"),IFERROR(VLOOKUP($A151,'Season 8'!AK$4:CN$104,44,0),"0"),
IFERROR(VLOOKUP($A151,'Season 9'!AK$4:CN$104,44,0),"0"),IFERROR(VLOOKUP($A151,'Season 10'!AK$4:CN$104,44,0),"0"),
IFERROR(VLOOKUP($A151,'Season 11'!AK$4:CN$104,44,0),"0"),IFERROR(VLOOKUP($A151,'Season 12'!AK$4:CN$104,44,0),"0"),
IFERROR(VLOOKUP($A151,'Season 13'!AK$4:CN$104,44,0),"0"),IFERROR(VLOOKUP($A151,'Season 14'!AK$4:CN$104,44,0),"0"),IFERROR(VLOOKUP($A151,'Season 15'!AK$4:CN$104,44,0),"0"),)</f>
        <v>0</v>
      </c>
      <c r="AR151" s="518">
        <f>SUM(IFERROR(VLOOKUP($A151,'Season 1'!AJ$4:CM$104,45,0),"0"),IFERROR(VLOOKUP($A151,'Season 2'!AK$4:CN$104,45,0),"0"),
IFERROR(VLOOKUP($A151,'Season 3'!AK$4:CN$104,45,0),"0"),IFERROR(VLOOKUP($A151,'Season 4'!AK$4:CN$104,45,0),"0"),
IFERROR(VLOOKUP($A151,'Season 5'!AK$4:CN$104,45,0),"0"),IFERROR(VLOOKUP($A151,'Season 6'!AK$4:CN$104,45,0),"0"),
IFERROR(VLOOKUP($A151,'Season 7'!AK$4:CN$104,45,0),"0"),IFERROR(VLOOKUP($A151,'Season 8'!AK$4:CN$104,45,0),"0"),
IFERROR(VLOOKUP($A151,'Season 9'!AK$4:CN$104,45,0),"0"),IFERROR(VLOOKUP($A151,'Season 10'!AK$4:CN$104,45,0),"0"),
IFERROR(VLOOKUP($A151,'Season 11'!AK$4:CN$104,45,0),"0"),IFERROR(VLOOKUP($A151,'Season 12'!AK$4:CN$104,45,0),"0"),
IFERROR(VLOOKUP($A151,'Season 13'!AK$4:CN$104,45,0),"0"),IFERROR(VLOOKUP($A151,'Season 14'!AK$4:CN$104,45,0),"0"),IFERROR(VLOOKUP($A151,'Season 15'!AK$4:CN$104,45,0),"0"),)</f>
        <v>0</v>
      </c>
      <c r="AS151" s="21">
        <f>SUM(IFERROR(VLOOKUP($A151,'Season 1'!AJ$4:CM$104,46,0),"0"),IFERROR(VLOOKUP($A151,'Season 2'!AK$4:CN$104,46,0),"0"),
IFERROR(VLOOKUP($A151,'Season 3'!AK$4:CN$104,46,0),"0"),IFERROR(VLOOKUP($A151,'Season 4'!AK$4:CN$104,46,0),"0"),
IFERROR(VLOOKUP($A151,'Season 5'!AK$4:CN$104,46,0),"0"),IFERROR(VLOOKUP($A151,'Season 6'!AK$4:CN$104,46,0),"0"),
IFERROR(VLOOKUP($A151,'Season 7'!AK$4:CN$104,46,0),"0"),IFERROR(VLOOKUP($A151,'Season 8'!AK$4:CN$104,46,0),"0"),
IFERROR(VLOOKUP($A151,'Season 9'!AK$4:CN$104,46,0),"0"),IFERROR(VLOOKUP($A151,'Season 10'!AK$4:CN$104,46,0),"0"),
IFERROR(VLOOKUP($A151,'Season 11'!AK$4:CN$104,46,0),"0"),IFERROR(VLOOKUP($A151,'Season 12'!AK$4:CN$104,46,0),"0"),
IFERROR(VLOOKUP($A151,'Season 13'!AK$4:CN$104,46,0),"0"),IFERROR(VLOOKUP($A151,'Season 14'!AK$4:CN$104,46,0),"0"),IFERROR(VLOOKUP($A151,'Season 15'!AK$4:CN$104,46,0),"0"),)</f>
        <v>0</v>
      </c>
      <c r="AT151" s="402">
        <f>SUM(IFERROR(VLOOKUP($A151,'Season 1'!AJ$4:CM$104,47,0),"0"),IFERROR(VLOOKUP($A151,'Season 2'!AK$4:CN$104,47,0),"0"),
IFERROR(VLOOKUP($A151,'Season 3'!AK$4:CN$104,47,0),"0"),IFERROR(VLOOKUP($A151,'Season 4'!AK$4:CN$104,47,0),"0"),
IFERROR(VLOOKUP($A151,'Season 5'!AK$4:CN$104,47,0),"0"),IFERROR(VLOOKUP($A151,'Season 6'!AK$4:CN$104,47,0),"0"),
IFERROR(VLOOKUP($A151,'Season 7'!AK$4:CN$104,47,0),"0"),IFERROR(VLOOKUP($A151,'Season 8'!AK$4:CN$104,47,0),"0"),
IFERROR(VLOOKUP($A151,'Season 9'!AK$4:CN$104,47,0),"0"),IFERROR(VLOOKUP($A151,'Season 10'!AK$4:CN$104,47,0),"0"),
IFERROR(VLOOKUP($A151,'Season 11'!AK$4:CN$104,47,0),"0"),IFERROR(VLOOKUP($A151,'Season 12'!AK$4:CN$104,47,0),"0"),
IFERROR(VLOOKUP($A151,'Season 13'!AK$4:CN$104,47,0),"0"),IFERROR(VLOOKUP($A151,'Season 14'!AK$4:CN$104,47,0),"0"),IFERROR(VLOOKUP($A151,'Season 15'!AK$4:CN$104,47,0),"0"),)</f>
        <v>0</v>
      </c>
      <c r="AU151" s="403">
        <f>SUM(IFERROR(VLOOKUP($A151,'Season 3'!AK$4:CN$104,48,0),"0"),IFERROR(VLOOKUP($A151,'Season 4'!AK$4:CN$104,48,0),"0"),
IFERROR(VLOOKUP($A151,'Season 5'!AK$4:CN$104,48,0),"0"),IFERROR(VLOOKUP($A151,'Season 6'!AK$4:CN$104,48,0),"0"),
IFERROR(VLOOKUP($A151,'Season 7'!AK$4:CN$104,48,0),"0"),IFERROR(VLOOKUP($A151,'Season 8'!AK$4:CN$104,48,0),"0"),
IFERROR(VLOOKUP($A151,'Season 9'!AK$4:CN$104,48,0),"0"),IFERROR(VLOOKUP($A151,'Season 10'!AK$4:CN$104,48,0),"0"),
IFERROR(VLOOKUP($A151,'Season 11'!AK$4:CN$104,48,0),"0"),IFERROR(VLOOKUP($A151,'Season 12'!AK$4:CN$104,48,0),"0"),
IFERROR(VLOOKUP($A151,'Season 13'!AK$4:CN$104,48,0),"0"),IFERROR(VLOOKUP($A151,'Season 14'!AK$4:CN$104,48,0),"0"),IFERROR(VLOOKUP($A151,'Season 15'!AK$4:CN$104,48,0),"0"),)</f>
        <v>0</v>
      </c>
      <c r="AV151" s="398">
        <f>SUM(IFERROR(VLOOKUP($A151,'Season 3'!AK$4:CN$104,49,0),"0"),IFERROR(VLOOKUP($A151,'Season 4'!AK$4:CN$104,49,0),"0"),
IFERROR(VLOOKUP($A151,'Season 5'!AK$4:CN$104,49,0),"0"),IFERROR(VLOOKUP($A151,'Season 6'!AK$4:CN$104,49,0),"0"),
IFERROR(VLOOKUP($A151,'Season 7'!AK$4:CN$104,49,0),"0"),IFERROR(VLOOKUP($A151,'Season 8'!AK$4:CN$104,49,0),"0"),
IFERROR(VLOOKUP($A151,'Season 9'!AK$4:CN$104,49,0),"0"),IFERROR(VLOOKUP($A151,'Season 10'!AK$4:CN$104,49,0),"0"),
IFERROR(VLOOKUP($A151,'Season 11'!AK$4:CN$104,49,0),"0"),IFERROR(VLOOKUP($A151,'Season 12'!AK$4:CN$104,49,0),"0"),
IFERROR(VLOOKUP($A151,'Season 13'!AK$4:CN$104,49,0),"0"),IFERROR(VLOOKUP($A151,'Season 14'!AK$4:CN$104,49,0),"0"),IFERROR(VLOOKUP($A151,'Season 15'!AK$4:CN$104,49,0),"0"),)</f>
        <v>0</v>
      </c>
      <c r="AW151" s="518">
        <f>SUM(IFERROR(VLOOKUP($A151,'Season 3'!AK$4:CN$104,50,0),"0"),IFERROR(VLOOKUP($A151,'Season 4'!AK$4:CN$104,50,0),"0"),
IFERROR(VLOOKUP($A151,'Season 5'!AK$4:CN$104,50,0),"0"),IFERROR(VLOOKUP($A151,'Season 6'!AK$4:CN$104,50,0),"0"),
IFERROR(VLOOKUP($A151,'Season 7'!AK$4:CN$104,50,0),"0"),IFERROR(VLOOKUP($A151,'Season 8'!AK$4:CN$104,50,0),"0"),
IFERROR(VLOOKUP($A151,'Season 9'!AK$4:CN$104,50,0),"0"),IFERROR(VLOOKUP($A151,'Season 10'!AK$4:CN$104,50,0),"0"),
IFERROR(VLOOKUP($A151,'Season 11'!AK$4:CN$104,50,0),"0"),IFERROR(VLOOKUP($A151,'Season 12'!AK$4:CN$104,50,0),"0"),
IFERROR(VLOOKUP($A151,'Season 13'!AK$4:CN$104,50,0),"0"),IFERROR(VLOOKUP($A151,'Season 14'!AK$4:CN$104,50,0),"0"),IFERROR(VLOOKUP($A151,'Season 15'!AK$4:CN$104,50,0),"0"),)</f>
        <v>0</v>
      </c>
      <c r="AX151" s="21">
        <f>SUM(IFERROR(VLOOKUP($A151,'Season 3'!AK$4:CN$104,51,0),"0"),IFERROR(VLOOKUP($A151,'Season 4'!AK$4:CN$104,51,0),"0"),
IFERROR(VLOOKUP($A151,'Season 5'!AK$4:CN$104,51,0),"0"),IFERROR(VLOOKUP($A151,'Season 6'!AK$4:CN$104,51,0),"0"),
IFERROR(VLOOKUP($A151,'Season 7'!AK$4:CN$104,51,0),"0"),IFERROR(VLOOKUP($A151,'Season 8'!AK$4:CN$104,51,0),"0"),
IFERROR(VLOOKUP($A151,'Season 9'!AK$4:CN$104,51,0),"0"),IFERROR(VLOOKUP($A151,'Season 10'!AK$4:CN$104,51,0),"0"),
IFERROR(VLOOKUP($A151,'Season 11'!AK$4:CN$104,51,0),"0"),IFERROR(VLOOKUP($A151,'Season 12'!AK$4:CN$104,51,0),"0"),
IFERROR(VLOOKUP($A151,'Season 13'!AK$4:CN$104,51,0),"0"),IFERROR(VLOOKUP($A151,'Season 14'!AK$4:CN$104,51,0),"0"),IFERROR(VLOOKUP($A151,'Season 15'!AK$4:CN$104,51,0),"0"),)</f>
        <v>0</v>
      </c>
      <c r="AY151" s="402">
        <f>SUM(IFERROR(VLOOKUP($A151,'Season 3'!AK$4:CN$104,52,0),"0"),IFERROR(VLOOKUP($A151,'Season 4'!AK$4:CN$104,52,0),"0"),
IFERROR(VLOOKUP($A151,'Season 5'!AK$4:CN$104,52,0),"0"),IFERROR(VLOOKUP($A151,'Season 6'!AK$4:CN$104,52,0),"0"),
IFERROR(VLOOKUP($A151,'Season 7'!AK$4:CN$104,52,0),"0"),IFERROR(VLOOKUP($A151,'Season 8'!AK$4:CN$104,52,0),"0"),
IFERROR(VLOOKUP($A151,'Season 9'!AK$4:CN$104,52,0),"0"),IFERROR(VLOOKUP($A151,'Season 10'!AK$4:CN$104,52,0),"0"),
IFERROR(VLOOKUP($A151,'Season 11'!AK$4:CN$104,52,0),"0"),IFERROR(VLOOKUP($A151,'Season 12'!AK$4:CN$104,52,0),"0"),
IFERROR(VLOOKUP($A151,'Season 13'!AK$4:CN$104,52,0),"0"),IFERROR(VLOOKUP($A151,'Season 14'!AK$4:CN$104,52,0),"0"),IFERROR(VLOOKUP($A151,'Season 15'!AK$4:CN$104,52,0),"0"),)</f>
        <v>0</v>
      </c>
      <c r="AZ151" s="403">
        <f>SUM(IFERROR(VLOOKUP($A151,'Season 1'!AJ$4:CM$104,38,0),"0"),IFERROR(VLOOKUP($A151,'Season 2'!AK$4:CN$104,48,0),"0"),)</f>
        <v>0</v>
      </c>
      <c r="BA151" s="398">
        <f>SUM(IFERROR(VLOOKUP($A151,'Season 1'!AJ$4:CM$104,39,0),"0"),IFERROR(VLOOKUP($A151,'Season 2'!AK$4:CN$104,49,0),"0"),)</f>
        <v>0</v>
      </c>
      <c r="BB151" s="518">
        <f>SUM(IFERROR(VLOOKUP($A151,'Season 1'!AJ$4:CM$104,40,0),"0"),IFERROR(VLOOKUP($A151,'Season 2'!AK$4:CN$104,50,0),"0"),)</f>
        <v>0</v>
      </c>
      <c r="BC151" s="21">
        <f>SUM(IFERROR(VLOOKUP($A151,'Season 1'!AJ$4:CM$104,41,0),"0"),IFERROR(VLOOKUP($A151,'Season 2'!AK$4:CN$104,51,0),"0"),)</f>
        <v>0</v>
      </c>
      <c r="BD151" s="402">
        <f>SUM(IFERROR(VLOOKUP($A151,'Season 1'!AJ$4:CM$104,42,0),"0"),IFERROR(VLOOKUP($A151,'Season 2'!AK$4:CN$104,52,0),"0"),)</f>
        <v>0</v>
      </c>
      <c r="BE151" s="561">
        <f>SUM(
IFERROR(VLOOKUP($A151,'Season 1'!AJ$4:CM$104,48,0),"0"),IFERROR(VLOOKUP($A151,'Season 2'!AK$4:CN$104,53,0),"0"),
IFERROR(VLOOKUP($A151,'Season 3'!AK$4:CN$104,53,0),"0"),IFERROR(VLOOKUP($A151,'Season 4'!AK$4:CN$104,53,0),"0"),
IFERROR(VLOOKUP($A151,'Season 5'!AK$4:CN$104,53,0),"0"),IFERROR(VLOOKUP($A151,'Season 6'!AK$4:CN$104,53,0),"0"),
IFERROR(VLOOKUP($A151,'Season 7'!AK$4:CN$104,53,0),"0"),IFERROR(VLOOKUP($A151,'Season 8'!AK$4:CN$104,53,0),"0"),
IFERROR(VLOOKUP($A151,'Season 9'!AK$4:CN$104,53,0),"0"),IFERROR(VLOOKUP($A151,'Season 10'!AK$4:CN$104,53,0),"0"),
IFERROR(VLOOKUP($A151,'Season 11'!AK$4:CN$104,53,0),"0"),IFERROR(VLOOKUP($A151,'Season 12'!AK$4:CN$104,53,0),"0"),
IFERROR(VLOOKUP($A151,'Season 13'!AK$4:CN$104,53,0),"0"),IFERROR(VLOOKUP($A151,'Season 14'!AK$4:CN$104,53,0),"0"),IFERROR(VLOOKUP($A151,'Season 15'!AK$4:CN$104,53,0),"0"),)</f>
        <v>0</v>
      </c>
      <c r="BF151" s="562">
        <f>SUM(
IFERROR(VLOOKUP($A151,'Season 1'!AJ$4:CM$104,49,0),"0"),IFERROR(VLOOKUP($A151,'Season 2'!AK$4:CN$104,54,0),"0"),
IFERROR(VLOOKUP($A151,'Season 3'!AK$4:CN$104,54,0),"0"),IFERROR(VLOOKUP($A151,'Season 4'!AK$4:CN$104,54,0),"0"),
IFERROR(VLOOKUP($A151,'Season 5'!AK$4:CN$104,54,0),"0"),IFERROR(VLOOKUP($A151,'Season 6'!AK$4:CN$104,54,0),"0"),
IFERROR(VLOOKUP($A151,'Season 7'!AK$4:CN$104,54,0),"0"),IFERROR(VLOOKUP($A151,'Season 8'!AK$4:CN$104,54,0),"0"),
IFERROR(VLOOKUP($A151,'Season 9'!AK$4:CN$104,54,0),"0"),IFERROR(VLOOKUP($A151,'Season 10'!AK$4:CN$104,54,0),"0"),
IFERROR(VLOOKUP($A151,'Season 11'!AK$4:CN$104,540),"0"),IFERROR(VLOOKUP($A151,'Season 12'!AK$4:CN$104,54,0),"0"),
IFERROR(VLOOKUP($A151,'Season 13'!AK$4:CN$104,54,0),"0"),IFERROR(VLOOKUP($A151,'Season 14'!AK$4:CN$104,54,0),"0"),IFERROR(VLOOKUP($A151,'Season 15'!AK$4:CN$104,54,0),"0"),)</f>
        <v>0</v>
      </c>
      <c r="BG151" s="529" t="e">
        <f t="shared" si="5"/>
        <v>#DIV/0!</v>
      </c>
      <c r="BI151" s="553"/>
      <c r="BJ151" s="553"/>
      <c r="BK151" s="553"/>
      <c r="BL151" s="553"/>
      <c r="BM151" s="553"/>
      <c r="BN151" s="553"/>
      <c r="BO151" s="822"/>
      <c r="BP151" s="822"/>
      <c r="BQ151" s="822"/>
      <c r="BR151" s="822"/>
      <c r="BS151" s="12" t="str">
        <f>IFERROR(VLOOKUP($A151,'Season 1'!$AJ$4:$CM$104,50,0),"0")</f>
        <v>0</v>
      </c>
      <c r="BT151" s="12" t="str">
        <f>IFERROR(VLOOKUP($A151,'Season 1'!$AJ$4:$CM$104,51,0),"0")</f>
        <v>0</v>
      </c>
      <c r="BU151" s="12" t="str">
        <f>IFERROR(VLOOKUP($A151,'Season 2'!$AK$4:$CN$104,55,0),"0")</f>
        <v>0</v>
      </c>
      <c r="BV151" s="12" t="str">
        <f>IFERROR(VLOOKUP($A151,'Season 2'!$AK$4:$CN$104,56,0),"0")</f>
        <v>0</v>
      </c>
      <c r="BW151" s="12" t="str">
        <f>IFERROR(VLOOKUP($A151,'Season 3'!$AK$4:$CN$104,55,0),"0")</f>
        <v>0</v>
      </c>
      <c r="BX151" s="12" t="str">
        <f>IFERROR(VLOOKUP($A151,'Season 3'!$AK$4:$CN$104,56,0),"0")</f>
        <v>0</v>
      </c>
      <c r="BY151" s="12" t="str">
        <f>IFERROR(VLOOKUP($A151,'Season 4'!$AK$4:$CN$104,55,0),"0")</f>
        <v>0</v>
      </c>
      <c r="BZ151" s="12" t="str">
        <f>IFERROR(VLOOKUP($A151,'Season 4'!$AK$4:$CN$104,56,0),"0")</f>
        <v>0</v>
      </c>
      <c r="CA151" s="12" t="str">
        <f>IFERROR(VLOOKUP($A151,'Season 5'!$AK$4:$CN$104,55,0),"0")</f>
        <v>0</v>
      </c>
      <c r="CB151" s="12" t="str">
        <f>IFERROR(VLOOKUP($A151,'Season 5'!$AK$4:$CN$104,56,0),"0")</f>
        <v>0</v>
      </c>
      <c r="CC151" s="12" t="str">
        <f>IFERROR(VLOOKUP($A151,'Season 6'!$AK$4:$CN$104,55,0),"0")</f>
        <v>0</v>
      </c>
      <c r="CD151" s="12" t="str">
        <f>IFERROR(VLOOKUP($A151,'Season 6'!$AK$4:$CN$104,56,0),"0")</f>
        <v>0</v>
      </c>
      <c r="CE151" s="12" t="str">
        <f>IFERROR(VLOOKUP($A151,'Season 7'!$AK$4:$CN$104,55,0),"0")</f>
        <v>0</v>
      </c>
      <c r="CF151" s="12" t="str">
        <f>IFERROR(VLOOKUP($A151,'Season 7'!$AK$4:$CN$104,56,0),"0")</f>
        <v>0</v>
      </c>
      <c r="CG151" s="12" t="str">
        <f>IFERROR(VLOOKUP($A151,'Season 8'!$AK$4:$CN$104,55,0),"0")</f>
        <v>0</v>
      </c>
      <c r="CH151" s="12" t="str">
        <f>IFERROR(VLOOKUP($A151,'Season 8'!$AK$4:$CN$104,56,0),"0")</f>
        <v>0</v>
      </c>
      <c r="CI151" s="12" t="str">
        <f>IFERROR(VLOOKUP($A151,'Season 9'!$AK$4:$CN$104,55,0),"0")</f>
        <v>0</v>
      </c>
      <c r="CJ151" s="12" t="str">
        <f>IFERROR(VLOOKUP($A151,'Season 9'!$AK$4:$CN$104,56,0),"0")</f>
        <v>0</v>
      </c>
      <c r="CK151" s="12" t="str">
        <f>IFERROR(VLOOKUP($A151,'Season 10'!$AK$4:$CN$104,55,0),"0")</f>
        <v>0</v>
      </c>
      <c r="CL151" s="12" t="str">
        <f>IFERROR(VLOOKUP($A151,'Season 10'!$AK$4:$CN$104,56,0),"0")</f>
        <v>0</v>
      </c>
      <c r="CM151" s="12" t="str">
        <f>IFERROR(VLOOKUP($A151,'Season 11'!$AK$4:$CN$104,55,0),"0")</f>
        <v>0</v>
      </c>
      <c r="CN151" s="12" t="str">
        <f>IFERROR(VLOOKUP($A151,'Season 11'!$AK$4:$CN$104,56,0),"0")</f>
        <v>0</v>
      </c>
      <c r="CO151" s="12" t="str">
        <f>IFERROR(VLOOKUP($A151,'Season 12'!$AK$4:$CN$104,55,0),"0")</f>
        <v>0</v>
      </c>
      <c r="CP151" s="12" t="str">
        <f>IFERROR(VLOOKUP($A151,'Season 12'!$AK$4:$CN$104,56,0),"0")</f>
        <v>0</v>
      </c>
      <c r="CQ151" s="12" t="str">
        <f>IFERROR(VLOOKUP($A151,'Season 13'!$AK$4:$CN$104,55,0),"0")</f>
        <v>0</v>
      </c>
      <c r="CR151" s="12" t="str">
        <f>IFERROR(VLOOKUP($A151,'Season 13'!$AK$4:$CN$104,56,0),"0")</f>
        <v>0</v>
      </c>
      <c r="CS151" s="12" t="str">
        <f>IFERROR(VLOOKUP($A151,'Season 14'!$AK$4:$CN$104,55,0),"0")</f>
        <v>0</v>
      </c>
      <c r="CT151" s="12" t="str">
        <f>IFERROR(VLOOKUP($A151,'Season 14'!$AK$4:$CN$104,56,0),"0")</f>
        <v>0</v>
      </c>
      <c r="CU151" s="12" t="str">
        <f>IFERROR(VLOOKUP($A151,'Season 15'!$AK$4:$CN$104,55,0),"0")</f>
        <v>0</v>
      </c>
      <c r="CV151" s="12" t="str">
        <f>IFERROR(VLOOKUP($A151,'Season 15'!$AK$4:$CN$104,56,0),"0")</f>
        <v>0</v>
      </c>
    </row>
    <row r="152" spans="1:100" x14ac:dyDescent="0.25">
      <c r="A152" s="2" t="s">
        <v>35</v>
      </c>
      <c r="B152" s="516" t="str">
        <f>IFERROR(VLOOKUP('Data Totals'!A152,'Season 1'!AJ$4:CH$104,2,FALSE),IFERROR(VLOOKUP('Data Totals'!A152,'Season 2'!AK$4:CI$104,2,FALSE),IFERROR(VLOOKUP('Data Totals'!A152,'Season 3'!AK$4:CI$104,2,FALSE),IFERROR(VLOOKUP('Data Totals'!A152,'Season 4'!AK$4:CI$104,2,FALSE),IFERROR(VLOOKUP('Data Totals'!A152,'Season 5'!AK$4:CI$104,2,FALSE),IFERROR(VLOOKUP('Data Totals'!A152,'Season 6'!AK$4:CI$104,2,FALSE),IFERROR(VLOOKUP('Data Totals'!A152,'Season 7'!AK$4:CI$104,2,FALSE),IFERROR(VLOOKUP('Data Totals'!A152,'Season 8'!AK$4:CI$104,2,FALSE),IFERROR(VLOOKUP('Data Totals'!A152,'Season 9'!AK$4:CI$104,2,FALSE),IFERROR(VLOOKUP('Data Totals'!A152,'Season 10'!AK$4:CI$104,2,FALSE),IFERROR(VLOOKUP('Data Totals'!A152,'Season 11'!AK$4:CI$104,2,FALSE),IFERROR(VLOOKUP('Data Totals'!A152,'Season 12'!AK$4:CI$104,2,FALSE),IFERROR(VLOOKUP('Data Totals'!A152,'Season 13'!AK$4:CI$104,2,FALSE),IFERROR(VLOOKUP('Data Totals'!A152,'Season 14'!AK$4:CI$104,2,FALSE),IFERROR(VLOOKUP('Data Totals'!A152,'Season 15'!AK$4:CI$104,2,FALSE),"N/A")))))))))))))))</f>
        <v>N/A</v>
      </c>
      <c r="C152" s="517" t="str">
        <f>IFERROR(VLOOKUP('Data Totals'!A152,'Season 1'!AJ$4:CH$104,3,FALSE),IFERROR(VLOOKUP('Data Totals'!A152,'Season 2'!AK$4:CI$104,3,FALSE),IFERROR(VLOOKUP('Data Totals'!A152,'Season 3'!AK$4:CI$104,3,FALSE),IFERROR(VLOOKUP('Data Totals'!A152,'Season 4'!AK$4:CI$104,3,FALSE),IFERROR(VLOOKUP('Data Totals'!A152,'Season 5'!AK$4:CI$104,3,FALSE),IFERROR(VLOOKUP('Data Totals'!A152,'Season 6'!AK$4:CI$104,3,FALSE),IFERROR(VLOOKUP('Data Totals'!A152,'Season 7'!AK$4:CI$104,3,FALSE),IFERROR(VLOOKUP('Data Totals'!A152,'Season 8'!AK$4:CI$104,3,FALSE),IFERROR(VLOOKUP('Data Totals'!A152,'Season 9'!AK$4:CI$104,3,FALSE),IFERROR(VLOOKUP('Data Totals'!A152,'Season 10'!AK$4:CI$104,3,FALSE),IFERROR(VLOOKUP('Data Totals'!A152,'Season 11'!AK$4:CI$104,3,FALSE),IFERROR(VLOOKUP('Data Totals'!A152,'Season 12'!AK$4:CI$104,3,FALSE),IFERROR(VLOOKUP('Data Totals'!A152,'Season 13'!AK$4:CI$104,3,FALSE),IFERROR(VLOOKUP('Data Totals'!A152,'Season 14'!AK$4:CI$104,3,FALSE),IFERROR(VLOOKUP('Data Totals'!A152,'Season 15'!AK$4:CI$104,3,FALSE),"N/A")))))))))))))))</f>
        <v>N/A</v>
      </c>
      <c r="D152" s="517" t="str">
        <f>IFERROR(VLOOKUP('Data Totals'!A152,'Season 15'!AK$4:CI$104,4,FALSE),IFERROR(VLOOKUP('Data Totals'!A152,'Season 14'!AK$4:CI$104,4,FALSE),IFERROR(VLOOKUP('Data Totals'!A152,'Season 13'!AK$4:CI$104,4,FALSE),IFERROR(VLOOKUP('Data Totals'!A152,'Season 12'!AK$4:CI$104,4,FALSE),IFERROR(VLOOKUP('Data Totals'!A152,'Season 11'!AK$4:CI$104,4,FALSE),IFERROR(VLOOKUP('Data Totals'!A152,'Season 10'!AK$4:CI$104,4,FALSE),IFERROR(VLOOKUP('Data Totals'!A152,'Season 9'!AK$4:CI$104,4,FALSE),IFERROR(VLOOKUP('Data Totals'!A152,'Season 8'!AK$4:CI$104,4,FALSE),IFERROR(VLOOKUP('Data Totals'!A152,'Season 7'!AK$4:CI$104,4,FALSE),IFERROR(VLOOKUP('Data Totals'!A152,'Season 6'!AK$4:CI$104,4,FALSE),IFERROR(VLOOKUP('Data Totals'!A152,'Season 5'!AK$4:CI$104,4,FALSE),IFERROR(VLOOKUP('Data Totals'!A152,'Season 4'!AK$4:CI$104,4,FALSE),IFERROR(VLOOKUP('Data Totals'!A152,'Season 3'!AK$4:CI$104,4,FALSE),IFERROR(VLOOKUP('Data Totals'!A152,'Season 2'!AK$4:CI$104,4,FALSE),IFERROR(VLOOKUP('Data Totals'!A152,'Season 1'!AJ$4:CH$104,4,FALSE),"N/A")))))))))))))))</f>
        <v>N/A</v>
      </c>
      <c r="E152" s="517" t="e">
        <f t="shared" si="4"/>
        <v>#VALUE!</v>
      </c>
      <c r="F152" s="398">
        <f>SUM(IFERROR(VLOOKUP(A152,BI$3:BN$152,2,0),"0"),
IFERROR(VLOOKUP(A152,'Season 1'!AJ$4:CM$104,7,0),"0"),IFERROR(VLOOKUP(A152,'Season 2'!AK$4:CN$104,7,0),"0"),
IFERROR(VLOOKUP(A152,'Season 3'!AK$4:CN$104,7,0),"0"),IFERROR(VLOOKUP(A152,'Season 4'!AK$4:CN$104,7,0),"0"),
IFERROR(VLOOKUP(A152,'Season 5'!AK$4:CN$104,7,0),"0"),IFERROR(VLOOKUP(A152,'Season 6'!AK$4:CN$104,7,0),"0"),
IFERROR(VLOOKUP(A152,'Season 7'!AK$4:CN$104,7,0),"0"),IFERROR(VLOOKUP(A152,'Season 8'!AK$4:CN$104,7,0),"0"),
IFERROR(VLOOKUP(A152,'Season 9'!AK$4:CN$104,7,0),"0"),IFERROR(VLOOKUP(A152,'Season 10'!AK$4:CN$104,7,0),"0"),
IFERROR(VLOOKUP(A152,'Season 11'!AK$4:CN$104,7,0),"0"),IFERROR(VLOOKUP(A152,'Season 12'!AK$4:CN$104,7,0),"0"),
IFERROR(VLOOKUP(A152,'Season 13'!AK$4:CN$104,7,0),"0"),IFERROR(VLOOKUP(A152,'Season 14'!AK$4:CN$104,7,0),"0"),IFERROR(VLOOKUP(A152,'Season 15'!AK$4:CN$104,7,0),"0"),)</f>
        <v>0</v>
      </c>
      <c r="G152" s="398">
        <f>SUM(
IFERROR(VLOOKUP(A152,'Season 1'!AJ$4:CM$104,8,0),"0"),IFERROR(VLOOKUP(A152,'Season 2'!AK$4:CN$104,8,0),"0"),
IFERROR(VLOOKUP(A152,'Season 3'!AK$4:CN$104,8,0),"0"),IFERROR(VLOOKUP(A152,'Season 4'!AK$4:CN$104,8,0),"0"),
IFERROR(VLOOKUP(A152,'Season 5'!AK$4:CN$104,8,0),"0"),IFERROR(VLOOKUP(A152,'Season 6'!AK$4:CN$104,8,0),"0"),
IFERROR(VLOOKUP(A152,'Season 7'!AK$4:CN$104,8,0),"0"),IFERROR(VLOOKUP(A152,'Season 8'!AK$4:CN$104,8,0),"0"),
IFERROR(VLOOKUP(A152,'Season 9'!AK$4:CN$104,8,0),"0"),IFERROR(VLOOKUP(A152,'Season 10'!AK$4:CN$104,8,0),"0"),
IFERROR(VLOOKUP(A152,'Season 11'!AK$4:CN$104,8,0),"0"),IFERROR(VLOOKUP(A152,'Season 12'!AK$4:CN$104,8,0),"0"),
IFERROR(VLOOKUP(A152,'Season 13'!AK$4:CN$104,8,0),"0"),IFERROR(VLOOKUP(A152,'Season 14'!AK$4:CN$104,8,0),"0"),IFERROR(VLOOKUP(A152,'Season 15'!AK$4:CN$104,8,0),"0"),)</f>
        <v>0</v>
      </c>
      <c r="H152" s="329">
        <f>SUM(
IFERROR(VLOOKUP(A152,'Season 1'!AJ$4:CM$104,9,0),"0"),IFERROR(VLOOKUP(A152,'Season 2'!AK$4:CN$104,9,0),"0"),
IFERROR(VLOOKUP(A152,'Season 3'!AK$4:CN$104,9,0),"0"),IFERROR(VLOOKUP(A152,'Season 4'!AK$4:CN$104,9,0),"0"),
IFERROR(VLOOKUP(A152,'Season 5'!AK$4:CN$104,9,0),"0"),IFERROR(VLOOKUP(A152,'Season 6'!AK$4:CN$104,9,0),"0"),
IFERROR(VLOOKUP(A152,'Season 7'!AK$4:CN$104,9,0),"0"),IFERROR(VLOOKUP(A152,'Season 8'!AK$4:CN$104,9,0),"0"),
IFERROR(VLOOKUP(A152,'Season 9'!AK$4:CN$104,9,0),"0"),IFERROR(VLOOKUP(A152,'Season 10'!AK$4:CN$104,9,0),"0"),
IFERROR(VLOOKUP(A152,'Season 11'!AK$4:CN$104,9,0),"0"),IFERROR(VLOOKUP(A152,'Season 12'!AK$4:CN$104,9,0),"0"),
IFERROR(VLOOKUP(A152,'Season 13'!AK$4:CN$104,9,0),"0"),IFERROR(VLOOKUP(A152,'Season 14'!AK$4:CN$104,9,0),"0"),IFERROR(VLOOKUP(A152,'Season 15'!AK$4:CN$104,9,0),"0"),)</f>
        <v>0</v>
      </c>
      <c r="I152" s="518">
        <f>SUM(
IFERROR(VLOOKUP(A152,'Season 1'!AJ$4:CM$104,10,0),"0"),IFERROR(VLOOKUP(A152,'Season 2'!AK$4:CN$104,10,0),"0"),
IFERROR(VLOOKUP(A152,'Season 3'!AK$4:CN$104,10,0),"0"),IFERROR(VLOOKUP(A152,'Season 4'!AK$4:CN$104,10,0),"0"),
IFERROR(VLOOKUP(A152,'Season 5'!AK$4:CN$104,10,0),"0"),IFERROR(VLOOKUP(A152,'Season 6'!AK$4:CN$104,10,0),"0"),
IFERROR(VLOOKUP(A152,'Season 7'!AK$4:CN$104,10,0),"0"),IFERROR(VLOOKUP(A152,'Season 8'!AK$4:CN$104,10,0),"0"),
IFERROR(VLOOKUP(A152,'Season 9'!AK$4:CN$104,10,0),"0"),IFERROR(VLOOKUP(A152,'Season 10'!AK$4:CN$104,10,0),"0"),
IFERROR(VLOOKUP(A152,'Season 11'!AK$4:CN$104,10,0),"0"),IFERROR(VLOOKUP(A152,'Season 12'!AK$4:CN$104,10,0),"0"),
IFERROR(VLOOKUP(A152,'Season 13'!AK$4:CN$104,10,0),"0"),IFERROR(VLOOKUP(A152,'Season 14'!AK$4:CN$104,10,0),"0"),IFERROR(VLOOKUP(A152,'Season 15'!AK$4:CN$104,10,0),"0"),)</f>
        <v>0</v>
      </c>
      <c r="J152" s="21">
        <f>SUM(IFERROR(VLOOKUP(A152,BI$3:BN$152,3,0),"0"),
IFERROR(VLOOKUP(A152,'Season 1'!AJ$4:CM$104,11,0),"0"),IFERROR(VLOOKUP(A152,'Season 2'!AK$4:CN$104,11,0),"0"),
IFERROR(VLOOKUP(A152,'Season 3'!AK$4:CN$104,11,0),"0"),IFERROR(VLOOKUP(A152,'Season 4'!AK$4:CN$104,11,0),"0"),
IFERROR(VLOOKUP(A152,'Season 5'!AK$4:CN$104,11,0),"0"),IFERROR(VLOOKUP(A152,'Season 6'!AK$4:CN$104,11,0),"0"),
IFERROR(VLOOKUP(A152,'Season 7'!AK$4:CN$104,11,0),"0"),IFERROR(VLOOKUP(A152,'Season 8'!AK$4:CN$104,11,0),"0"),
IFERROR(VLOOKUP(A152,'Season 9'!AK$4:CN$104,11,0),"0"),IFERROR(VLOOKUP(A152,'Season 10'!AK$4:CN$104,11,0),"0"),
IFERROR(VLOOKUP(A152,'Season 11'!AK$4:CN$104,11,0),"0"),IFERROR(VLOOKUP(A152,'Season 12'!AK$4:CN$104,11,0),"0"),
IFERROR(VLOOKUP(A152,'Season 13'!AK$4:CN$104,11,0),"0"),IFERROR(VLOOKUP(A152,'Season 14'!AK$4:CN$104,11,0),"0"),IFERROR(VLOOKUP(A152,'Season 15'!AK$4:CN$104,11,0),"0"),)</f>
        <v>0</v>
      </c>
      <c r="K152" s="402">
        <f>SUM(IFERROR(VLOOKUP($A152,BI$3:BN$152,4,0),"0"),
IFERROR(VLOOKUP($A152,'Season 1'!AJ$4:CM$104,12,0),"0"),IFERROR(VLOOKUP($A152,'Season 2'!AK$4:CN$104,12,0),"0"),
IFERROR(VLOOKUP($A152,'Season 3'!AK$4:CN$104,12,0),"0"),IFERROR(VLOOKUP($A152,'Season 4'!AK$4:CN$104,12,0),"0"),
IFERROR(VLOOKUP($A152,'Season 5'!AK$4:CN$104,12,0),"0"),IFERROR(VLOOKUP($A152,'Season 6'!AK$4:CN$104,12,0),"0"),
IFERROR(VLOOKUP($A152,'Season 7'!AK$4:CN$104,12,0),"0"),IFERROR(VLOOKUP($A152,'Season 8'!AK$4:CN$104,12,0),"0"),
IFERROR(VLOOKUP($A152,'Season 9'!AK$4:CN$104,12,0),"0"),IFERROR(VLOOKUP($A152,'Season 10'!AK$4:CN$104,12,0),"0"),
IFERROR(VLOOKUP($A152,'Season 11'!AK$4:CN$104,12,0),"0"),IFERROR(VLOOKUP($A152,'Season 12'!AK$4:CN$104,12,0),"0"),
IFERROR(VLOOKUP($A152,'Season 13'!AK$4:CN$104,12,0),"0"),IFERROR(VLOOKUP($A152,'Season 14'!AK$4:CN$104,12,0),"0"),IFERROR(VLOOKUP(A152,'Season 15'!AK$4:CN$104,12,0),"0"),)</f>
        <v>0</v>
      </c>
      <c r="L152" s="403">
        <f>SUM(
IFERROR(VLOOKUP($A152,'Season 1'!AJ$4:CM$104,13,0),"0"),IFERROR(VLOOKUP($A152,'Season 2'!AK$4:CN$104,13,0),"0"),
IFERROR(VLOOKUP($A152,'Season 3'!AK$4:CN$104,13,0),"0"),IFERROR(VLOOKUP($A152,'Season 4'!AK$4:CN$104,13,0),"0"),
IFERROR(VLOOKUP($A152,'Season 5'!AK$4:CN$104,13,0),"0"),IFERROR(VLOOKUP($A152,'Season 6'!AK$4:CN$104,13,0),"0"),
IFERROR(VLOOKUP($A152,'Season 7'!AK$4:CN$104,13,0),"0"),IFERROR(VLOOKUP($A152,'Season 8'!AK$4:CN$104,13,0),"0"),
IFERROR(VLOOKUP($A152,'Season 9'!AK$4:CN$104,13,0),"0"),IFERROR(VLOOKUP($A152,'Season 10'!AK$4:CN$104,13,0),"0"),
IFERROR(VLOOKUP($A152,'Season 11'!AK$4:CN$104,13,0),"0"),IFERROR(VLOOKUP($A152,'Season 12'!AK$4:CN$104,13,0),"0"),
IFERROR(VLOOKUP($A152,'Season 13'!AK$4:CN$104,13,0),"0"),IFERROR(VLOOKUP($A152,'Season 14'!AK$4:CN$104,13,0),"0"),IFERROR(VLOOKUP(A152,'Season 15'!AK$4:CN$104,13,0),"0"),)</f>
        <v>0</v>
      </c>
      <c r="M152" s="398">
        <f>SUM(
IFERROR(VLOOKUP($A152,'Season 1'!AJ$4:CM$104,14,0),"0"),IFERROR(VLOOKUP($A152,'Season 2'!AK$4:CN$104,14,0),"0"),
IFERROR(VLOOKUP($A152,'Season 3'!AK$4:CN$104,14,0),"0"),IFERROR(VLOOKUP($A152,'Season 4'!AK$4:CN$104,14,0),"0"),
IFERROR(VLOOKUP($A152,'Season 5'!AK$4:CN$104,14,0),"0"),IFERROR(VLOOKUP($A152,'Season 6'!AK$4:CN$104,14,0),"0"),
IFERROR(VLOOKUP($A152,'Season 7'!AK$4:CN$104,14,0),"0"),IFERROR(VLOOKUP($A152,'Season 8'!AK$4:CN$104,14,0),"0"),
IFERROR(VLOOKUP($A152,'Season 9'!AK$4:CN$104,14,0),"0"),IFERROR(VLOOKUP($A152,'Season 10'!AK$4:CN$104,14,0),"0"),
IFERROR(VLOOKUP($A152,'Season 11'!AK$4:CN$104,14,0),"0"),IFERROR(VLOOKUP($A152,'Season 12'!AK$4:CN$104,14,0),"0"),
IFERROR(VLOOKUP($A152,'Season 13'!AK$4:CN$104,14,0),"0"),IFERROR(VLOOKUP($A152,'Season 14'!AK$4:CN$104,14,0),"0"),IFERROR(VLOOKUP(A152,'Season 15'!AK$4:CN$104,14,0),"0"),)</f>
        <v>0</v>
      </c>
      <c r="N152" s="518">
        <f>SUM(
IFERROR(VLOOKUP($A152,'Season 1'!AJ$4:CM$104,15,0),"0"),IFERROR(VLOOKUP($A152,'Season 2'!AK$4:CN$104,15,0),"0"),
IFERROR(VLOOKUP($A152,'Season 3'!AK$4:CN$104,15,0),"0"),IFERROR(VLOOKUP($A152,'Season 4'!AK$4:CN$104,15,0),"0"),
IFERROR(VLOOKUP($A152,'Season 5'!AK$4:CN$104,15,0),"0"),IFERROR(VLOOKUP($A152,'Season 6'!AK$4:CN$104,15,0),"0"),
IFERROR(VLOOKUP($A152,'Season 7'!AK$4:CN$104,15,0),"0"),IFERROR(VLOOKUP($A152,'Season 8'!AK$4:CN$104,15,0),"0"),
IFERROR(VLOOKUP($A152,'Season 9'!AK$4:CN$104,15,0),"0"),IFERROR(VLOOKUP($A152,'Season 10'!AK$4:CN$104,15,0),"0"),
IFERROR(VLOOKUP($A152,'Season 11'!AK$4:CN$104,15,0),"0"),IFERROR(VLOOKUP($A152,'Season 12'!AK$4:CN$104,15,0),"0"),
IFERROR(VLOOKUP($A152,'Season 13'!AK$4:CN$104,15,0),"0"),IFERROR(VLOOKUP($A152,'Season 14'!AK$4:CN$104,15,0),"0"),IFERROR(VLOOKUP(A152,'Season 15'!AK$4:CN$104,15,0),"0"),)</f>
        <v>0</v>
      </c>
      <c r="O152" s="21">
        <f>SUM(
IFERROR(VLOOKUP($A152,'Season 1'!AJ$4:CM$104,16,0),"0"),IFERROR(VLOOKUP($A152,'Season 2'!AK$4:CN$104,16,0),"0"),
IFERROR(VLOOKUP($A152,'Season 3'!AK$4:CN$104,16,0),"0"),IFERROR(VLOOKUP($A152,'Season 4'!AK$4:CN$104,16,0),"0"),
IFERROR(VLOOKUP($A152,'Season 5'!AK$4:CN$104,16,0),"0"),IFERROR(VLOOKUP($A152,'Season 6'!AK$4:CN$104,16,0),"0"),
IFERROR(VLOOKUP($A152,'Season 7'!AK$4:CN$104,16,0),"0"),IFERROR(VLOOKUP($A152,'Season 8'!AK$4:CN$104,16,0),"0"),
IFERROR(VLOOKUP($A152,'Season 9'!AK$4:CN$104,16,0),"0"),IFERROR(VLOOKUP($A152,'Season 10'!AK$4:CN$104,16,0),"0"),
IFERROR(VLOOKUP($A152,'Season 11'!AK$4:CN$104,16,0),"0"),IFERROR(VLOOKUP($A152,'Season 12'!AK$4:CN$104,16,0),"0"),
IFERROR(VLOOKUP($A152,'Season 13'!AK$4:CN$104,16,0),"0"),IFERROR(VLOOKUP($A152,'Season 14'!AK$4:CN$104,16,0),"0"),IFERROR(VLOOKUP(A152,'Season 15'!AK$4:CN$104,16,0),"0"),)</f>
        <v>0</v>
      </c>
      <c r="P152" s="402">
        <f>SUM(
IFERROR(VLOOKUP($A152,'Season 1'!AJ$4:CM$104,17,0),"0"),IFERROR(VLOOKUP($A152,'Season 2'!AK$4:CN$104,17,0),"0"),
IFERROR(VLOOKUP($A152,'Season 3'!AK$4:CN$104,17,0),"0"),IFERROR(VLOOKUP($A152,'Season 4'!AK$4:CN$104,17,0),"0"),
IFERROR(VLOOKUP($A152,'Season 5'!AK$4:CN$104,17,0),"0"),IFERROR(VLOOKUP($A152,'Season 6'!AK$4:CN$104,17,0),"0"),
IFERROR(VLOOKUP($A152,'Season 7'!AK$4:CN$104,17,0),"0"),IFERROR(VLOOKUP($A152,'Season 8'!AK$4:CN$104,17,0),"0"),
IFERROR(VLOOKUP($A152,'Season 9'!AK$4:CN$104,17,0),"0"),IFERROR(VLOOKUP($A152,'Season 10'!AK$4:CN$104,17,0),"0"),
IFERROR(VLOOKUP($A152,'Season 11'!AK$4:CN$104,17,0),"0"),IFERROR(VLOOKUP($A152,'Season 12'!AK$4:CN$104,17,0),"0"),
IFERROR(VLOOKUP($A152,'Season 13'!AK$4:CN$104,17,0),"0"),IFERROR(VLOOKUP($A152,'Season 14'!AK$4:CN$104,17,0),"0"),IFERROR(VLOOKUP(A152,'Season 15'!AK$4:CN$104,17,0),"0"),)</f>
        <v>0</v>
      </c>
      <c r="Q152" s="403">
        <f>SUM(
IFERROR(VLOOKUP($A152,'Season 1'!AJ$4:CM$104,18,0),"0"),IFERROR(VLOOKUP($A152,'Season 2'!AK$4:CN$104,18,0),"0"),
IFERROR(VLOOKUP($A152,'Season 3'!AK$4:CN$104,18,0),"0"),IFERROR(VLOOKUP($A152,'Season 4'!AK$4:CN$104,18,0),"0"),
IFERROR(VLOOKUP($A152,'Season 5'!AK$4:CN$104,18,0),"0"),IFERROR(VLOOKUP($A152,'Season 6'!AK$4:CN$104,18,0),"0"),
IFERROR(VLOOKUP($A152,'Season 7'!AK$4:CN$104,18,0),"0"),IFERROR(VLOOKUP($A152,'Season 8'!AK$4:CN$104,18,0),"0"),
IFERROR(VLOOKUP($A152,'Season 9'!AK$4:CN$104,18,0),"0"),IFERROR(VLOOKUP($A152,'Season 10'!AK$4:CN$104,18,0),"0"),
IFERROR(VLOOKUP($A152,'Season 11'!AK$4:CN$104,18,0),"0"),IFERROR(VLOOKUP($A152,'Season 12'!AK$4:CN$104,18,0),"0"),
IFERROR(VLOOKUP($A152,'Season 13'!AK$4:CN$104,18,0),"0"),IFERROR(VLOOKUP($A152,'Season 14'!AK$4:CN$104,18,0),"0"),IFERROR(VLOOKUP(A152,'Season 15'!AK$4:CN$104,18,0),"0"),)</f>
        <v>0</v>
      </c>
      <c r="R152" s="398">
        <f>SUM(
IFERROR(VLOOKUP($A152,'Season 1'!AJ$4:CM$104,19,0),"0"),IFERROR(VLOOKUP($A152,'Season 2'!AK$4:CN$104,19,0),"0"),
IFERROR(VLOOKUP($A152,'Season 3'!AK$4:CN$104,19,0),"0"),IFERROR(VLOOKUP($A152,'Season 4'!AK$4:CN$104,19,0),"0"),
IFERROR(VLOOKUP($A152,'Season 5'!AK$4:CN$104,19,0),"0"),IFERROR(VLOOKUP($A152,'Season 6'!AK$4:CN$104,19,0),"0"),
IFERROR(VLOOKUP($A152,'Season 7'!AK$4:CN$104,19,0),"0"),IFERROR(VLOOKUP($A152,'Season 8'!AK$4:CN$104,19,0),"0"),
IFERROR(VLOOKUP($A152,'Season 9'!AK$4:CN$104,19,0),"0"),IFERROR(VLOOKUP($A152,'Season 10'!AK$4:CN$104,19,0),"0"),
IFERROR(VLOOKUP($A152,'Season 11'!AK$4:CN$104,19,0),"0"),IFERROR(VLOOKUP($A152,'Season 12'!AK$4:CN$104,19,0),"0"),
IFERROR(VLOOKUP($A152,'Season 13'!AK$4:CN$104,19,0),"0"),IFERROR(VLOOKUP($A152,'Season 14'!AK$4:CN$104,19,0),"0"),IFERROR(VLOOKUP(A152,'Season 15'!AK$4:CN$104,19,0),"0"),)</f>
        <v>0</v>
      </c>
      <c r="S152" s="518">
        <f>SUM(
IFERROR(VLOOKUP($A152,'Season 1'!AJ$4:CM$104,20,0),"0"),IFERROR(VLOOKUP($A152,'Season 2'!AK$4:CN$104,20,0),"0"),
IFERROR(VLOOKUP($A152,'Season 3'!AK$4:CN$104,20,0),"0"),IFERROR(VLOOKUP($A152,'Season 4'!AK$4:CN$104,20,0),"0"),
IFERROR(VLOOKUP($A152,'Season 5'!AK$4:CN$104,20,0),"0"),IFERROR(VLOOKUP($A152,'Season 6'!AK$4:CN$104,20,0),"0"),
IFERROR(VLOOKUP($A152,'Season 7'!AK$4:CN$104,20,0),"0"),IFERROR(VLOOKUP($A152,'Season 8'!AK$4:CN$104,20,0),"0"),
IFERROR(VLOOKUP($A152,'Season 9'!AK$4:CN$104,20,0),"0"),IFERROR(VLOOKUP($A152,'Season 10'!AK$4:CN$104,20,0),"0"),
IFERROR(VLOOKUP($A152,'Season 11'!AK$4:CN$104,20,0),"0"),IFERROR(VLOOKUP($A152,'Season 12'!AK$4:CN$104,20,0),"0"),
IFERROR(VLOOKUP($A152,'Season 13'!AK$4:CN$104,20,0),"0"),IFERROR(VLOOKUP($A152,'Season 14'!AK$4:CN$104,20,0),"0"),IFERROR(VLOOKUP(A152,'Season 15'!AK$4:CN$104,20,0),"0"),)</f>
        <v>0</v>
      </c>
      <c r="T152" s="21">
        <f>SUM(
IFERROR(VLOOKUP($A152,'Season 1'!AJ$4:CM$104,21,0),"0"),IFERROR(VLOOKUP($A152,'Season 2'!AK$4:CN$104,21,0),"0"),
IFERROR(VLOOKUP($A152,'Season 3'!AK$4:CN$104,21,0),"0"),IFERROR(VLOOKUP($A152,'Season 4'!AK$4:CN$104,21,0),"0"),
IFERROR(VLOOKUP($A152,'Season 5'!AK$4:CN$104,21,0),"0"),IFERROR(VLOOKUP($A152,'Season 6'!AK$4:CN$104,21,0),"0"),
IFERROR(VLOOKUP($A152,'Season 7'!AK$4:CN$104,21,0),"0"),IFERROR(VLOOKUP($A152,'Season 8'!AK$4:CN$104,21,0),"0"),
IFERROR(VLOOKUP($A152,'Season 9'!AK$4:CN$104,21,0),"0"),IFERROR(VLOOKUP($A152,'Season 10'!AK$4:CN$104,21,0),"0"),
IFERROR(VLOOKUP($A152,'Season 11'!AK$4:CN$104,21,0),"0"),IFERROR(VLOOKUP($A152,'Season 12'!AK$4:CN$104,21,0),"0"),
IFERROR(VLOOKUP($A152,'Season 13'!AK$4:CN$104,21,0),"0"),IFERROR(VLOOKUP($A152,'Season 14'!AK$4:CN$104,21,0),"0"),IFERROR(VLOOKUP(A152,'Season 15'!AK$4:CN$104,21,0),"0"),)</f>
        <v>0</v>
      </c>
      <c r="U152" s="402">
        <f>SUM(
IFERROR(VLOOKUP($A152,'Season 1'!AJ$4:CM$104,22,0),"0"),IFERROR(VLOOKUP($A152,'Season 2'!AK$4:CN$104,22,0),"0"),
IFERROR(VLOOKUP($A152,'Season 3'!AK$4:CN$104,22,0),"0"),IFERROR(VLOOKUP($A152,'Season 4'!AK$4:CN$104,22,0),"0"),
IFERROR(VLOOKUP($A152,'Season 5'!AK$4:CN$104,22,0),"0"),IFERROR(VLOOKUP($A152,'Season 6'!AK$4:CN$104,22,0),"0"),
IFERROR(VLOOKUP($A152,'Season 7'!AK$4:CN$104,22,0),"0"),IFERROR(VLOOKUP($A152,'Season 8'!AK$4:CN$104,22,0),"0"),
IFERROR(VLOOKUP($A152,'Season 9'!AK$4:CN$104,22,0),"0"),IFERROR(VLOOKUP($A152,'Season 10'!AK$4:CN$104,22,0),"0"),
IFERROR(VLOOKUP($A152,'Season 11'!AK$4:CN$104,22,0),"0"),IFERROR(VLOOKUP($A152,'Season 12'!AK$4:CN$104,22,0),"0"),
IFERROR(VLOOKUP($A152,'Season 13'!AK$4:CN$104,22,0),"0"),IFERROR(VLOOKUP($A152,'Season 14'!AK$4:CN$104,22,0),"0"),IFERROR(VLOOKUP(A152,'Season 15'!AK$4:CN$104,22,0),"0"),)</f>
        <v>0</v>
      </c>
      <c r="V152" s="403">
        <f>SUM(
IFERROR(VLOOKUP($A152,'Season 1'!AJ$4:CM$104,23,0),"0"),IFERROR(VLOOKUP($A152,'Season 2'!AK$4:CN$104,23,0),"0"),
IFERROR(VLOOKUP($A152,'Season 3'!AK$4:CN$104,23,0),"0"),IFERROR(VLOOKUP($A152,'Season 4'!AK$4:CN$104,23,0),"0"),
IFERROR(VLOOKUP($A152,'Season 5'!AK$4:CN$104,23,0),"0"),IFERROR(VLOOKUP($A152,'Season 6'!AK$4:CN$104,23,0),"0"),
IFERROR(VLOOKUP($A152,'Season 7'!AK$4:CN$104,23,0),"0"),IFERROR(VLOOKUP($A152,'Season 8'!AK$4:CN$104,23,0),"0"),
IFERROR(VLOOKUP($A152,'Season 9'!AK$4:CN$104,23,0),"0"),IFERROR(VLOOKUP($A152,'Season 10'!AK$4:CN$104,23,0),"0"),
IFERROR(VLOOKUP($A152,'Season 11'!AK$4:CN$104,23,0),"0"),IFERROR(VLOOKUP($A152,'Season 12'!AK$4:CN$104,23,0),"0"),
IFERROR(VLOOKUP($A152,'Season 13'!AK$4:CN$104,23,0),"0"),IFERROR(VLOOKUP($A152,'Season 14'!AK$4:CN$104,23,0),"0"),IFERROR(VLOOKUP($A152,'Season 15'!AK$4:CN$104,23,0),"0"),)</f>
        <v>0</v>
      </c>
      <c r="W152" s="398">
        <f>SUM(
IFERROR(VLOOKUP($A152,'Season 1'!AJ$4:CM$104,24,0),"0"),IFERROR(VLOOKUP($A152,'Season 2'!AK$4:CN$104,24,0),"0"),
IFERROR(VLOOKUP($A152,'Season 3'!AK$4:CN$104,24,0),"0"),IFERROR(VLOOKUP($A152,'Season 4'!AK$4:CN$104,24,0),"0"),
IFERROR(VLOOKUP($A152,'Season 5'!AK$4:CN$104,24,0),"0"),IFERROR(VLOOKUP($A152,'Season 6'!AK$4:CN$104,24,0),"0"),
IFERROR(VLOOKUP($A152,'Season 7'!AK$4:CN$104,24,0),"0"),IFERROR(VLOOKUP($A152,'Season 8'!AK$4:CN$104,24,0),"0"),
IFERROR(VLOOKUP($A152,'Season 9'!AK$4:CN$104,24,0),"0"),IFERROR(VLOOKUP($A152,'Season 10'!AK$4:CN$104,24,0),"0"),
IFERROR(VLOOKUP($A152,'Season 11'!AK$4:CN$104,24,0),"0"),IFERROR(VLOOKUP($A152,'Season 12'!AK$4:CN$104,24,0),"0"),
IFERROR(VLOOKUP($A152,'Season 13'!AK$4:CN$104,24,0),"0"),IFERROR(VLOOKUP($A152,'Season 14'!AK$4:CN$104,24,0),"0"),IFERROR(VLOOKUP($A152,'Season 15'!AK$4:CN$104,24,0),"0"),)</f>
        <v>0</v>
      </c>
      <c r="X152" s="518">
        <f>SUM(
IFERROR(VLOOKUP($A152,'Season 1'!AJ$4:CM$104,25,0),"0"),IFERROR(VLOOKUP($A152,'Season 2'!AK$4:CN$104,25,0),"0"),
IFERROR(VLOOKUP($A152,'Season 3'!AK$4:CN$104,25,0),"0"),IFERROR(VLOOKUP($A152,'Season 4'!AK$4:CN$104,25,0),"0"),
IFERROR(VLOOKUP($A152,'Season 5'!AK$4:CN$104,25,0),"0"),IFERROR(VLOOKUP($A152,'Season 6'!AK$4:CN$104,25,0),"0"),
IFERROR(VLOOKUP($A152,'Season 7'!AK$4:CN$104,25,0),"0"),IFERROR(VLOOKUP($A152,'Season 8'!AK$4:CN$104,25,0),"0"),
IFERROR(VLOOKUP($A152,'Season 9'!AK$4:CN$104,25,0),"0"),IFERROR(VLOOKUP($A152,'Season 10'!AK$4:CN$104,25,0),"0"),
IFERROR(VLOOKUP($A152,'Season 11'!AK$4:CN$104,25,0),"0"),IFERROR(VLOOKUP($A152,'Season 12'!AK$4:CN$104,25,0),"0"),
IFERROR(VLOOKUP($A152,'Season 13'!AK$4:CN$104,25,0),"0"),IFERROR(VLOOKUP($A152,'Season 14'!AK$4:CN$104,25,0),"0"),IFERROR(VLOOKUP($A152,'Season 15'!AK$4:CN$104,25,0),"0"),)</f>
        <v>0</v>
      </c>
      <c r="Y152" s="21">
        <f>SUM(
IFERROR(VLOOKUP($A152,'Season 1'!AJ$4:CM$104,26,0),"0"),IFERROR(VLOOKUP($A152,'Season 2'!AK$4:CN$104,26,0),"0"),
IFERROR(VLOOKUP($A152,'Season 3'!AK$4:CN$104,26,0),"0"),IFERROR(VLOOKUP($A152,'Season 4'!AK$4:CN$104,26,0),"0"),
IFERROR(VLOOKUP($A152,'Season 5'!AK$4:CN$104,26,0),"0"),IFERROR(VLOOKUP($A152,'Season 6'!AK$4:CN$104,26,0),"0"),
IFERROR(VLOOKUP($A152,'Season 7'!AK$4:CN$104,26,0),"0"),IFERROR(VLOOKUP($A152,'Season 8'!AK$4:CN$104,26,0),"0"),
IFERROR(VLOOKUP($A152,'Season 9'!AK$4:CN$104,26,0),"0"),IFERROR(VLOOKUP($A152,'Season 10'!AK$4:CN$104,26,0),"0"),
IFERROR(VLOOKUP($A152,'Season 11'!AK$4:CN$104,26,0),"0"),IFERROR(VLOOKUP($A152,'Season 12'!AK$4:CN$104,26,0),"0"),
IFERROR(VLOOKUP($A152,'Season 13'!AK$4:CN$104,26,0),"0"),IFERROR(VLOOKUP($A152,'Season 14'!AK$4:CN$104,26,0),"0"),IFERROR(VLOOKUP($A152,'Season 15'!AK$4:CN$104,26,0),"0"),)</f>
        <v>0</v>
      </c>
      <c r="Z152" s="402">
        <f>SUM(
IFERROR(VLOOKUP($A152,'Season 1'!AJ$4:CM$104,27,0),"0"),IFERROR(VLOOKUP($A152,'Season 2'!AK$4:CN$104,27,0),"0"),
IFERROR(VLOOKUP($A152,'Season 3'!AK$4:CN$104,27,0),"0"),IFERROR(VLOOKUP($A152,'Season 4'!AK$4:CN$104,27,0),"0"),
IFERROR(VLOOKUP($A152,'Season 5'!AK$4:CN$104,27,0),"0"),IFERROR(VLOOKUP($A152,'Season 6'!AK$4:CN$104,27,0),"0"),
IFERROR(VLOOKUP($A152,'Season 7'!AK$4:CN$104,27,0),"0"),IFERROR(VLOOKUP($A152,'Season 8'!AK$4:CN$104,27,0),"0"),
IFERROR(VLOOKUP($A152,'Season 9'!AK$4:CN$104,27,0),"0"),IFERROR(VLOOKUP($A152,'Season 10'!AK$4:CN$104,27,0),"0"),
IFERROR(VLOOKUP($A152,'Season 11'!AK$4:CN$104,27,0),"0"),IFERROR(VLOOKUP($A152,'Season 12'!AK$4:CN$104,27,0),"0"),
IFERROR(VLOOKUP($A152,'Season 13'!AK$4:CN$104,27,0),"0"),IFERROR(VLOOKUP($A152,'Season 14'!AK$4:CN$104,27,0),"0"),IFERROR(VLOOKUP($A152,'Season 15'!AK$4:CN$104,27,0),"0"),)</f>
        <v>0</v>
      </c>
      <c r="AA152" s="403">
        <f>SUM(
IFERROR(VLOOKUP($A152,'Season 1'!AJ$4:CM$104,28,0),"0"),IFERROR(VLOOKUP($A152,'Season 2'!AK$4:CN$104,28,0),"0"),
IFERROR(VLOOKUP($A152,'Season 3'!AK$4:CN$104,28,0),"0"),IFERROR(VLOOKUP($A152,'Season 4'!AK$4:CN$104,28,0),"0"),
IFERROR(VLOOKUP($A152,'Season 5'!AK$4:CN$104,28,0),"0"),IFERROR(VLOOKUP($A152,'Season 6'!AK$4:CN$104,28,0),"0"),
IFERROR(VLOOKUP($A152,'Season 7'!AK$4:CN$104,28,0),"0"),IFERROR(VLOOKUP($A152,'Season 8'!AK$4:CN$104,28,0),"0"),
IFERROR(VLOOKUP($A152,'Season 9'!AK$4:CN$104,28,0),"0"),IFERROR(VLOOKUP($A152,'Season 10'!AK$4:CN$104,28,0),"0"),
IFERROR(VLOOKUP($A152,'Season 11'!AK$4:CN$104,28,0),"0"),IFERROR(VLOOKUP($A152,'Season 12'!AK$4:CN$104,28,0),"0"),
IFERROR(VLOOKUP($A152,'Season 13'!AK$4:CN$104,28,0),"0"),IFERROR(VLOOKUP($A152,'Season 14'!AK$4:CN$104,28,0),"0"),IFERROR(VLOOKUP($A152,'Season 15'!AK$4:CN$104,28,0),"0"),)</f>
        <v>0</v>
      </c>
      <c r="AB152" s="398">
        <f>SUM(
IFERROR(VLOOKUP($A152,'Season 1'!AJ$4:CM$104,29,0),"0"),IFERROR(VLOOKUP($A152,'Season 2'!AK$4:CN$104,29,0),"0"),
IFERROR(VLOOKUP($A152,'Season 3'!AK$4:CN$104,29,0),"0"),IFERROR(VLOOKUP($A152,'Season 4'!AK$4:CN$104,29,0),"0"),
IFERROR(VLOOKUP($A152,'Season 5'!AK$4:CN$104,29,0),"0"),IFERROR(VLOOKUP($A152,'Season 6'!AK$4:CN$104,29,0),"0"),
IFERROR(VLOOKUP($A152,'Season 7'!AK$4:CN$104,29,0),"0"),IFERROR(VLOOKUP($A152,'Season 8'!AK$4:CN$104,29,0),"0"),
IFERROR(VLOOKUP($A152,'Season 9'!AK$4:CN$104,29,0),"0"),IFERROR(VLOOKUP($A152,'Season 10'!AK$4:CN$104,29,0),"0"),
IFERROR(VLOOKUP($A152,'Season 11'!AK$4:CN$104,29,0),"0"),IFERROR(VLOOKUP($A152,'Season 12'!AK$4:CN$104,29,0),"0"),
IFERROR(VLOOKUP($A152,'Season 13'!AK$4:CN$104,29,0),"0"),IFERROR(VLOOKUP($A152,'Season 14'!AK$4:CN$104,29,0),"0"),IFERROR(VLOOKUP($A152,'Season 15'!AK$4:CN$104,29,0),"0"),)</f>
        <v>0</v>
      </c>
      <c r="AC152" s="518">
        <f>SUM(
IFERROR(VLOOKUP($A152,'Season 1'!AJ$4:CM$104,30,0),"0"),IFERROR(VLOOKUP($A152,'Season 2'!AK$4:CN$104,30,0),"0"),
IFERROR(VLOOKUP($A152,'Season 3'!AK$4:CN$104,30,0),"0"),IFERROR(VLOOKUP($A152,'Season 4'!AK$4:CN$104,30,0),"0"),
IFERROR(VLOOKUP($A152,'Season 5'!AK$4:CN$104,30,0),"0"),IFERROR(VLOOKUP($A152,'Season 6'!AK$4:CN$104,30,0),"0"),
IFERROR(VLOOKUP($A152,'Season 7'!AK$4:CN$104,30,0),"0"),IFERROR(VLOOKUP($A152,'Season 8'!AK$4:CN$104,30,0),"0"),
IFERROR(VLOOKUP($A152,'Season 9'!AK$4:CN$104,30,0),"0"),IFERROR(VLOOKUP($A152,'Season 10'!AK$4:CN$104,30,0),"0"),
IFERROR(VLOOKUP($A152,'Season 11'!AK$4:CN$104,30,0),"0"),IFERROR(VLOOKUP($A152,'Season 12'!AK$4:CN$104,30,0),"0"),
IFERROR(VLOOKUP($A152,'Season 13'!AK$4:CN$104,30,0),"0"),IFERROR(VLOOKUP($A152,'Season 14'!AK$4:CN$104,30,0),"0"),IFERROR(VLOOKUP($A152,'Season 15'!AK$4:CN$104,30,0),"0"),)</f>
        <v>0</v>
      </c>
      <c r="AD152" s="21">
        <f>SUM(
IFERROR(VLOOKUP($A152,'Season 1'!AJ$4:CM$104,31,0),"0"),IFERROR(VLOOKUP($A152,'Season 2'!AK$4:CN$104,31,0),"0"),
IFERROR(VLOOKUP($A152,'Season 3'!AK$4:CN$104,31,0),"0"),IFERROR(VLOOKUP($A152,'Season 4'!AK$4:CN$104,31,0),"0"),
IFERROR(VLOOKUP($A152,'Season 5'!AK$4:CN$104,31,0),"0"),IFERROR(VLOOKUP($A152,'Season 6'!AK$4:CN$104,31,0),"0"),
IFERROR(VLOOKUP($A152,'Season 7'!AK$4:CN$104,31,0),"0"),IFERROR(VLOOKUP($A152,'Season 8'!AK$4:CN$104,31,0),"0"),
IFERROR(VLOOKUP($A152,'Season 9'!AK$4:CN$104,31,0),"0"),IFERROR(VLOOKUP($A152,'Season 10'!AK$4:CN$104,31,0),"0"),
IFERROR(VLOOKUP($A152,'Season 11'!AK$4:CN$104,31,0),"0"),IFERROR(VLOOKUP($A152,'Season 12'!AK$4:CN$104,31,0),"0"),
IFERROR(VLOOKUP($A152,'Season 13'!AK$4:CN$104,31,0),"0"),IFERROR(VLOOKUP($A152,'Season 14'!AK$4:CN$104,31,0),"0"),IFERROR(VLOOKUP($A152,'Season 15'!AK$4:CN$104,31,0),"0"),)</f>
        <v>0</v>
      </c>
      <c r="AE152" s="402">
        <f>SUM(
IFERROR(VLOOKUP($A152,'Season 1'!AJ$4:CM$104,32,0),"0"),IFERROR(VLOOKUP($A152,'Season 2'!AK$4:CN$104,32,0),"0"),
IFERROR(VLOOKUP($A152,'Season 3'!AK$4:CN$104,32,0),"0"),IFERROR(VLOOKUP($A152,'Season 4'!AK$4:CN$104,32,0),"0"),
IFERROR(VLOOKUP($A152,'Season 5'!AK$4:CN$104,32,0),"0"),IFERROR(VLOOKUP($A152,'Season 6'!AK$4:CN$104,32,0),"0"),
IFERROR(VLOOKUP($A152,'Season 7'!AK$4:CN$104,32,0),"0"),IFERROR(VLOOKUP($A152,'Season 8'!AK$4:CN$104,32,0),"0"),
IFERROR(VLOOKUP($A152,'Season 9'!AK$4:CN$104,32,0),"0"),IFERROR(VLOOKUP($A152,'Season 10'!AK$4:CN$104,32,0),"0"),
IFERROR(VLOOKUP($A152,'Season 11'!AK$4:CN$104,32,0),"0"),IFERROR(VLOOKUP($A152,'Season 12'!AK$4:CN$104,32,0),"0"),
IFERROR(VLOOKUP($A152,'Season 13'!AK$4:CN$104,32,0),"0"),IFERROR(VLOOKUP($A152,'Season 14'!AK$4:CN$104,32,0),"0"),IFERROR(VLOOKUP($A152,'Season 15'!AK$4:CN$104,32,0),"0"),)</f>
        <v>0</v>
      </c>
      <c r="AF152" s="403">
        <f>SUM(IFERROR(VLOOKUP($A152,'Season 2'!AK$4:CN$104,33,0),"0"),
IFERROR(VLOOKUP($A152,'Season 3'!AK$4:CN$104,33,0),"0"),IFERROR(VLOOKUP($A152,'Season 4'!AK$4:CN$104,33,0),"0"),
IFERROR(VLOOKUP($A152,'Season 5'!AK$4:CN$104,33,0),"0"),IFERROR(VLOOKUP($A152,'Season 6'!AK$4:CN$104,33,0),"0"),
IFERROR(VLOOKUP($A152,'Season 7'!AK$4:CN$104,33,0),"0"),IFERROR(VLOOKUP($A152,'Season 8'!AK$4:CN$104,33,0),"0"),
IFERROR(VLOOKUP($A152,'Season 9'!AK$4:CN$104,33,0),"0"),IFERROR(VLOOKUP($A152,'Season 10'!AK$4:CN$104,33,0),"0"),
IFERROR(VLOOKUP($A152,'Season 11'!AK$4:CN$104,33,0),"0"),IFERROR(VLOOKUP($A152,'Season 12'!AK$4:CN$104,33,0),"0"),
IFERROR(VLOOKUP($A152,'Season 13'!AK$4:CN$104,33,0),"0"),IFERROR(VLOOKUP($A152,'Season 14'!AK$4:CN$104,33,0),"0"),IFERROR(VLOOKUP($A152,'Season 15'!AK$4:CN$104,33,0),"0"),)</f>
        <v>0</v>
      </c>
      <c r="AG152" s="398">
        <f>SUM(IFERROR(VLOOKUP($A152,'Season 2'!AK$4:CN$104,34,0),"0"),
IFERROR(VLOOKUP($A152,'Season 3'!AK$4:CN$104,34,0),"0"),IFERROR(VLOOKUP($A152,'Season 4'!AK$4:CN$104,34,0),"0"),
IFERROR(VLOOKUP($A152,'Season 5'!AK$4:CN$104,34,0),"0"),IFERROR(VLOOKUP($A152,'Season 6'!AK$4:CN$104,34,0),"0"),
IFERROR(VLOOKUP($A152,'Season 7'!AK$4:CN$104,34,0),"0"),IFERROR(VLOOKUP($A152,'Season 8'!AK$4:CN$104,34,0),"0"),
IFERROR(VLOOKUP($A152,'Season 9'!AK$4:CN$104,34,0),"0"),IFERROR(VLOOKUP($A152,'Season 10'!AK$4:CN$104,34,0),"0"),
IFERROR(VLOOKUP($A152,'Season 11'!AK$4:CN$104,34,0),"0"),IFERROR(VLOOKUP($A152,'Season 12'!AK$4:CN$104,34,0),"0"),
IFERROR(VLOOKUP($A152,'Season 13'!AK$4:CN$104,34,0),"0"),IFERROR(VLOOKUP($A152,'Season 14'!AK$4:CN$104,34,0),"0"),IFERROR(VLOOKUP($A152,'Season 15'!AK$4:CN$104,34,0),"0"),)</f>
        <v>0</v>
      </c>
      <c r="AH152" s="518">
        <f>SUM(IFERROR(VLOOKUP($A152,'Season 2'!AK$4:CN$104,35,0),"0"),
IFERROR(VLOOKUP($A152,'Season 3'!AK$4:CN$104,35,0),"0"),IFERROR(VLOOKUP($A152,'Season 4'!AK$4:CN$104,35,0),"0"),
IFERROR(VLOOKUP($A152,'Season 5'!AK$4:CN$104,35,0),"0"),IFERROR(VLOOKUP($A152,'Season 6'!AK$4:CN$104,35,0),"0"),
IFERROR(VLOOKUP($A152,'Season 7'!AK$4:CN$104,35,0),"0"),IFERROR(VLOOKUP($A152,'Season 8'!AK$4:CN$104,35,0),"0"),
IFERROR(VLOOKUP($A152,'Season 9'!AK$4:CN$104,35,0),"0"),IFERROR(VLOOKUP($A152,'Season 10'!AK$4:CN$104,35,0),"0"),
IFERROR(VLOOKUP($A152,'Season 11'!AK$4:CN$104,35,0),"0"),IFERROR(VLOOKUP($A152,'Season 12'!AK$4:CN$104,35,0),"0"),
IFERROR(VLOOKUP($A152,'Season 13'!AK$4:CN$104,35,0),"0"),IFERROR(VLOOKUP($A152,'Season 14'!AK$4:CN$104,35,0),"0"),IFERROR(VLOOKUP($A152,'Season 15'!AK$4:CN$104,35,0),"0"),)</f>
        <v>0</v>
      </c>
      <c r="AI152" s="21">
        <f>SUM(IFERROR(VLOOKUP($A152,'Season 2'!AK$4:CN$104,36,0),"0"),
IFERROR(VLOOKUP($A152,'Season 3'!AK$4:CN$104,36,0),"0"),IFERROR(VLOOKUP($A152,'Season 4'!AK$4:CN$104,36,0),"0"),
IFERROR(VLOOKUP($A152,'Season 5'!AK$4:CN$104,36,0),"0"),IFERROR(VLOOKUP($A152,'Season 6'!AK$4:CN$104,36,0),"0"),
IFERROR(VLOOKUP($A152,'Season 7'!AK$4:CN$104,36,0),"0"),IFERROR(VLOOKUP($A152,'Season 8'!AK$4:CN$104,36,0),"0"),
IFERROR(VLOOKUP($A152,'Season 9'!AK$4:CN$104,36,0),"0"),IFERROR(VLOOKUP($A152,'Season 10'!AK$4:CN$104,36,0),"0"),
IFERROR(VLOOKUP($A152,'Season 11'!AK$4:CN$104,36,0),"0"),IFERROR(VLOOKUP($A152,'Season 12'!AK$4:CN$104,36,0),"0"),
IFERROR(VLOOKUP($A152,'Season 13'!AK$4:CN$104,36,0),"0"),IFERROR(VLOOKUP($A152,'Season 14'!AK$4:CN$104,36,0),"0"),IFERROR(VLOOKUP($A152,'Season 15'!AK$4:CN$104,36,0),"0"),)</f>
        <v>0</v>
      </c>
      <c r="AJ152" s="402">
        <f>SUM(IFERROR(VLOOKUP($A152,'Season 2'!AK$4:CN$104,37,0),"0"),
IFERROR(VLOOKUP($A152,'Season 3'!AK$4:CN$104,37,0),"0"),IFERROR(VLOOKUP($A152,'Season 4'!AK$4:CN$104,37,0),"0"),
IFERROR(VLOOKUP($A152,'Season 5'!AK$4:CN$104,37,0),"0"),IFERROR(VLOOKUP($A152,'Season 6'!AK$4:CN$104,37,0),"0"),
IFERROR(VLOOKUP($A152,'Season 7'!AK$4:CN$104,37,0),"0"),IFERROR(VLOOKUP($A152,'Season 8'!AK$4:CN$104,37,0),"0"),
IFERROR(VLOOKUP($A152,'Season 9'!AK$4:CN$104,37,0),"0"),IFERROR(VLOOKUP($A152,'Season 10'!AK$4:CN$104,37,0),"0"),
IFERROR(VLOOKUP($A152,'Season 11'!AK$4:CN$104,37,0),"0"),IFERROR(VLOOKUP($A152,'Season 12'!AK$4:CN$104,37,0),"0"),
IFERROR(VLOOKUP($A152,'Season 13'!AK$4:CN$104,37,0),"0"),IFERROR(VLOOKUP($A152,'Season 14'!AK$4:CN$104,37,0),"0"),IFERROR(VLOOKUP($A152,'Season 15'!AK$4:CN$104,37,0),"0"),)</f>
        <v>0</v>
      </c>
      <c r="AK152" s="403">
        <f>SUM(IFERROR(VLOOKUP($A152,'Season 1'!AJ$4:CM$104,33,0),"0"),IFERROR(VLOOKUP($A152,'Season 2'!AK$4:CN$104,38,0),"0"),
IFERROR(VLOOKUP($A152,'Season 3'!AK$4:CN$104,38,0),"0"),IFERROR(VLOOKUP($A152,'Season 4'!AK$4:CN$104,38,0),"0"),
IFERROR(VLOOKUP($A152,'Season 5'!AK$4:CN$104,38,0),"0"),IFERROR(VLOOKUP($A152,'Season 6'!AK$4:CN$104,38,0),"0"),
IFERROR(VLOOKUP($A152,'Season 7'!AK$4:CN$104,38,0),"0"),IFERROR(VLOOKUP($A152,'Season 8'!AK$4:CN$104,38,0),"0"),
IFERROR(VLOOKUP($A152,'Season 9'!AK$4:CN$104,38,0),"0"),IFERROR(VLOOKUP($A152,'Season 10'!AK$4:CN$104,38,0),"0"),
IFERROR(VLOOKUP($A152,'Season 11'!AK$4:CN$104,38,0),"0"),IFERROR(VLOOKUP($A152,'Season 12'!AK$4:CN$104,38,0),"0"),
IFERROR(VLOOKUP($A152,'Season 13'!AK$4:CN$104,38,0),"0"),IFERROR(VLOOKUP($A152,'Season 14'!AK$4:CN$104,38,0),"0"),IFERROR(VLOOKUP($A152,'Season 15'!AK$4:CN$104,38,0),"0"),)</f>
        <v>0</v>
      </c>
      <c r="AL152" s="398">
        <f>SUM(IFERROR(VLOOKUP($A152,'Season 1'!AJ$4:CM$104,34,0),"0"),IFERROR(VLOOKUP($A152,'Season 2'!AK$4:CN$104,39,0),"0"),
IFERROR(VLOOKUP($A152,'Season 3'!AK$4:CN$104,39,0),"0"),IFERROR(VLOOKUP($A152,'Season 4'!AK$4:CN$104,39,0),"0"),
IFERROR(VLOOKUP($A152,'Season 5'!AK$4:CN$104,39,0),"0"),IFERROR(VLOOKUP($A152,'Season 6'!AK$4:CN$104,39,0),"0"),
IFERROR(VLOOKUP($A152,'Season 7'!AK$4:CN$104,39,0),"0"),IFERROR(VLOOKUP($A152,'Season 8'!AK$4:CN$104,39,0),"0"),
IFERROR(VLOOKUP($A152,'Season 9'!AK$4:CN$104,39,0),"0"),IFERROR(VLOOKUP($A152,'Season 10'!AK$4:CN$104,39,0),"0"),
IFERROR(VLOOKUP($A152,'Season 11'!AK$4:CN$104,39,0),"0"),IFERROR(VLOOKUP($A152,'Season 12'!AK$4:CN$104,39,0),"0"),
IFERROR(VLOOKUP($A152,'Season 13'!AK$4:CN$104,39,0),"0"),IFERROR(VLOOKUP($A152,'Season 14'!AK$4:CN$104,39,0),"0"),IFERROR(VLOOKUP($A152,'Season 15'!AK$4:CN$104,39,0),"0"),)</f>
        <v>0</v>
      </c>
      <c r="AM152" s="518">
        <f>SUM(IFERROR(VLOOKUP($A152,'Season 1'!AJ$4:CM$104,35,0),"0"),IFERROR(VLOOKUP($A152,'Season 2'!AK$4:CN$104,40,0),"0"),
IFERROR(VLOOKUP($A152,'Season 3'!AK$4:CN$104,40,0),"0"),IFERROR(VLOOKUP($A152,'Season 4'!AK$4:CN$104,40,0),"0"),
IFERROR(VLOOKUP($A152,'Season 5'!AK$4:CN$104,40,0),"0"),IFERROR(VLOOKUP($A152,'Season 6'!AK$4:CN$104,40,0),"0"),
IFERROR(VLOOKUP($A152,'Season 7'!AK$4:CN$104,40,0),"0"),IFERROR(VLOOKUP($A152,'Season 8'!AK$4:CN$104,40,0),"0"),
IFERROR(VLOOKUP($A152,'Season 9'!AK$4:CN$104,40,0),"0"),IFERROR(VLOOKUP($A152,'Season 10'!AK$4:CN$104,40,0),"0"),
IFERROR(VLOOKUP($A152,'Season 11'!AK$4:CN$104,40,0),"0"),IFERROR(VLOOKUP($A152,'Season 12'!AK$4:CN$104,40,0),"0"),
IFERROR(VLOOKUP($A152,'Season 13'!AK$4:CN$104,40,0),"0"),IFERROR(VLOOKUP($A152,'Season 14'!AK$4:CN$104,40,0),"0"),IFERROR(VLOOKUP($A152,'Season 15'!AK$4:CN$104,40,0),"0"),)</f>
        <v>0</v>
      </c>
      <c r="AN152" s="21">
        <f>SUM(IFERROR(VLOOKUP($A152,'Season 1'!AJ$4:CM$104,36,0),"0"),IFERROR(VLOOKUP($A152,'Season 2'!AK$4:CN$104,41,0),"0"),
IFERROR(VLOOKUP($A152,'Season 3'!AK$4:CN$104,41,0),"0"),IFERROR(VLOOKUP($A152,'Season 4'!AK$4:CN$104,41,0),"0"),
IFERROR(VLOOKUP($A152,'Season 5'!AK$4:CN$104,41,0),"0"),IFERROR(VLOOKUP($A152,'Season 6'!AK$4:CN$104,41,0),"0"),
IFERROR(VLOOKUP($A152,'Season 7'!AK$4:CN$104,41,0),"0"),IFERROR(VLOOKUP($A152,'Season 8'!AK$4:CN$104,41,0),"0"),
IFERROR(VLOOKUP($A152,'Season 9'!AK$4:CN$104,41,0),"0"),IFERROR(VLOOKUP($A152,'Season 10'!AK$4:CN$104,41,0),"0"),
IFERROR(VLOOKUP($A152,'Season 11'!AK$4:CN$104,41,0),"0"),IFERROR(VLOOKUP($A152,'Season 12'!AK$4:CN$104,41,0),"0"),
IFERROR(VLOOKUP($A152,'Season 13'!AK$4:CN$104,41,0),"0"),IFERROR(VLOOKUP($A152,'Season 14'!AK$4:CN$104,41,0),"0"),IFERROR(VLOOKUP($A152,'Season 15'!AK$4:CN$104,41,0),"0"),)</f>
        <v>0</v>
      </c>
      <c r="AO152" s="402">
        <f>SUM(IFERROR(VLOOKUP($A152,'Season 1'!AJ$4:CM$104,37,0),"0"),IFERROR(VLOOKUP($A152,'Season 2'!AK$4:CN$104,42,0),"0"),
IFERROR(VLOOKUP($A152,'Season 3'!AK$4:CN$104,42,0),"0"),IFERROR(VLOOKUP($A152,'Season 4'!AK$4:CN$104,42,0),"0"),
IFERROR(VLOOKUP($A152,'Season 5'!AK$4:CN$104,42,0),"0"),IFERROR(VLOOKUP($A152,'Season 6'!AK$4:CN$104,42,0),"0"),
IFERROR(VLOOKUP($A152,'Season 7'!AK$4:CN$104,42,0),"0"),IFERROR(VLOOKUP($A152,'Season 8'!AK$4:CN$104,42,0),"0"),
IFERROR(VLOOKUP($A152,'Season 9'!AK$4:CN$104,42,0),"0"),IFERROR(VLOOKUP($A152,'Season 10'!AK$4:CN$104,42,0),"0"),
IFERROR(VLOOKUP($A152,'Season 11'!AK$4:CN$104,42,0),"0"),IFERROR(VLOOKUP($A152,'Season 12'!AK$4:CN$104,42,0),"0"),
IFERROR(VLOOKUP($A152,'Season 13'!AK$4:CN$104,42,0),"0"),IFERROR(VLOOKUP($A152,'Season 14'!AK$4:CN$104,42,0),"0"),IFERROR(VLOOKUP($A152,'Season 15'!AK$4:CN$104,42,0),"0"),)</f>
        <v>0</v>
      </c>
      <c r="AP152" s="403">
        <f>SUM(IFERROR(VLOOKUP($A152,'Season 1'!AJ$4:CM$104,43,0),"0"),IFERROR(VLOOKUP($A152,'Season 2'!AK$4:CN$104,43,0),"0"),
IFERROR(VLOOKUP($A152,'Season 3'!AK$4:CN$104,43,0),"0"),IFERROR(VLOOKUP($A152,'Season 4'!AK$4:CN$104,43,0),"0"),
IFERROR(VLOOKUP($A152,'Season 5'!AK$4:CN$104,43,0),"0"),IFERROR(VLOOKUP($A152,'Season 6'!AK$4:CN$104,43,0),"0"),
IFERROR(VLOOKUP($A152,'Season 7'!AK$4:CN$104,43,0),"0"),IFERROR(VLOOKUP($A152,'Season 8'!AK$4:CN$104,43,0),"0"),
IFERROR(VLOOKUP($A152,'Season 9'!AK$4:CN$104,43,0),"0"),IFERROR(VLOOKUP($A152,'Season 10'!AK$4:CN$104,43,0),"0"),
IFERROR(VLOOKUP($A152,'Season 11'!AK$4:CN$104,43,0),"0"),IFERROR(VLOOKUP($A152,'Season 12'!AK$4:CN$104,43,0),"0"),
IFERROR(VLOOKUP($A152,'Season 13'!AK$4:CN$104,43,0),"0"),IFERROR(VLOOKUP($A152,'Season 14'!AK$4:CN$104,43,0),"0"),IFERROR(VLOOKUP($A152,'Season 15'!AK$4:CN$104,43,0),"0"),)</f>
        <v>0</v>
      </c>
      <c r="AQ152" s="398">
        <f>SUM(IFERROR(VLOOKUP($A152,'Season 1'!AJ$4:CM$104,44,0),"0"),IFERROR(VLOOKUP($A152,'Season 2'!AK$4:CN$104,44,0),"0"),
IFERROR(VLOOKUP($A152,'Season 3'!AK$4:CN$104,44,0),"0"),IFERROR(VLOOKUP($A152,'Season 4'!AK$4:CN$104,44,0),"0"),
IFERROR(VLOOKUP($A152,'Season 5'!AK$4:CN$104,44,0),"0"),IFERROR(VLOOKUP($A152,'Season 6'!AK$4:CN$104,44,0),"0"),
IFERROR(VLOOKUP($A152,'Season 7'!AK$4:CN$104,44,0),"0"),IFERROR(VLOOKUP($A152,'Season 8'!AK$4:CN$104,44,0),"0"),
IFERROR(VLOOKUP($A152,'Season 9'!AK$4:CN$104,44,0),"0"),IFERROR(VLOOKUP($A152,'Season 10'!AK$4:CN$104,44,0),"0"),
IFERROR(VLOOKUP($A152,'Season 11'!AK$4:CN$104,44,0),"0"),IFERROR(VLOOKUP($A152,'Season 12'!AK$4:CN$104,44,0),"0"),
IFERROR(VLOOKUP($A152,'Season 13'!AK$4:CN$104,44,0),"0"),IFERROR(VLOOKUP($A152,'Season 14'!AK$4:CN$104,44,0),"0"),IFERROR(VLOOKUP($A152,'Season 15'!AK$4:CN$104,44,0),"0"),)</f>
        <v>0</v>
      </c>
      <c r="AR152" s="518">
        <f>SUM(IFERROR(VLOOKUP($A152,'Season 1'!AJ$4:CM$104,45,0),"0"),IFERROR(VLOOKUP($A152,'Season 2'!AK$4:CN$104,45,0),"0"),
IFERROR(VLOOKUP($A152,'Season 3'!AK$4:CN$104,45,0),"0"),IFERROR(VLOOKUP($A152,'Season 4'!AK$4:CN$104,45,0),"0"),
IFERROR(VLOOKUP($A152,'Season 5'!AK$4:CN$104,45,0),"0"),IFERROR(VLOOKUP($A152,'Season 6'!AK$4:CN$104,45,0),"0"),
IFERROR(VLOOKUP($A152,'Season 7'!AK$4:CN$104,45,0),"0"),IFERROR(VLOOKUP($A152,'Season 8'!AK$4:CN$104,45,0),"0"),
IFERROR(VLOOKUP($A152,'Season 9'!AK$4:CN$104,45,0),"0"),IFERROR(VLOOKUP($A152,'Season 10'!AK$4:CN$104,45,0),"0"),
IFERROR(VLOOKUP($A152,'Season 11'!AK$4:CN$104,45,0),"0"),IFERROR(VLOOKUP($A152,'Season 12'!AK$4:CN$104,45,0),"0"),
IFERROR(VLOOKUP($A152,'Season 13'!AK$4:CN$104,45,0),"0"),IFERROR(VLOOKUP($A152,'Season 14'!AK$4:CN$104,45,0),"0"),IFERROR(VLOOKUP($A152,'Season 15'!AK$4:CN$104,45,0),"0"),)</f>
        <v>0</v>
      </c>
      <c r="AS152" s="21">
        <f>SUM(IFERROR(VLOOKUP($A152,'Season 1'!AJ$4:CM$104,46,0),"0"),IFERROR(VLOOKUP($A152,'Season 2'!AK$4:CN$104,46,0),"0"),
IFERROR(VLOOKUP($A152,'Season 3'!AK$4:CN$104,46,0),"0"),IFERROR(VLOOKUP($A152,'Season 4'!AK$4:CN$104,46,0),"0"),
IFERROR(VLOOKUP($A152,'Season 5'!AK$4:CN$104,46,0),"0"),IFERROR(VLOOKUP($A152,'Season 6'!AK$4:CN$104,46,0),"0"),
IFERROR(VLOOKUP($A152,'Season 7'!AK$4:CN$104,46,0),"0"),IFERROR(VLOOKUP($A152,'Season 8'!AK$4:CN$104,46,0),"0"),
IFERROR(VLOOKUP($A152,'Season 9'!AK$4:CN$104,46,0),"0"),IFERROR(VLOOKUP($A152,'Season 10'!AK$4:CN$104,46,0),"0"),
IFERROR(VLOOKUP($A152,'Season 11'!AK$4:CN$104,46,0),"0"),IFERROR(VLOOKUP($A152,'Season 12'!AK$4:CN$104,46,0),"0"),
IFERROR(VLOOKUP($A152,'Season 13'!AK$4:CN$104,46,0),"0"),IFERROR(VLOOKUP($A152,'Season 14'!AK$4:CN$104,46,0),"0"),IFERROR(VLOOKUP($A152,'Season 15'!AK$4:CN$104,46,0),"0"),)</f>
        <v>0</v>
      </c>
      <c r="AT152" s="402">
        <f>SUM(IFERROR(VLOOKUP($A152,'Season 1'!AJ$4:CM$104,47,0),"0"),IFERROR(VLOOKUP($A152,'Season 2'!AK$4:CN$104,47,0),"0"),
IFERROR(VLOOKUP($A152,'Season 3'!AK$4:CN$104,47,0),"0"),IFERROR(VLOOKUP($A152,'Season 4'!AK$4:CN$104,47,0),"0"),
IFERROR(VLOOKUP($A152,'Season 5'!AK$4:CN$104,47,0),"0"),IFERROR(VLOOKUP($A152,'Season 6'!AK$4:CN$104,47,0),"0"),
IFERROR(VLOOKUP($A152,'Season 7'!AK$4:CN$104,47,0),"0"),IFERROR(VLOOKUP($A152,'Season 8'!AK$4:CN$104,47,0),"0"),
IFERROR(VLOOKUP($A152,'Season 9'!AK$4:CN$104,47,0),"0"),IFERROR(VLOOKUP($A152,'Season 10'!AK$4:CN$104,47,0),"0"),
IFERROR(VLOOKUP($A152,'Season 11'!AK$4:CN$104,47,0),"0"),IFERROR(VLOOKUP($A152,'Season 12'!AK$4:CN$104,47,0),"0"),
IFERROR(VLOOKUP($A152,'Season 13'!AK$4:CN$104,47,0),"0"),IFERROR(VLOOKUP($A152,'Season 14'!AK$4:CN$104,47,0),"0"),IFERROR(VLOOKUP($A152,'Season 15'!AK$4:CN$104,47,0),"0"),)</f>
        <v>0</v>
      </c>
      <c r="AU152" s="403">
        <f>SUM(IFERROR(VLOOKUP($A152,'Season 3'!AK$4:CN$104,48,0),"0"),IFERROR(VLOOKUP($A152,'Season 4'!AK$4:CN$104,48,0),"0"),
IFERROR(VLOOKUP($A152,'Season 5'!AK$4:CN$104,48,0),"0"),IFERROR(VLOOKUP($A152,'Season 6'!AK$4:CN$104,48,0),"0"),
IFERROR(VLOOKUP($A152,'Season 7'!AK$4:CN$104,48,0),"0"),IFERROR(VLOOKUP($A152,'Season 8'!AK$4:CN$104,48,0),"0"),
IFERROR(VLOOKUP($A152,'Season 9'!AK$4:CN$104,48,0),"0"),IFERROR(VLOOKUP($A152,'Season 10'!AK$4:CN$104,48,0),"0"),
IFERROR(VLOOKUP($A152,'Season 11'!AK$4:CN$104,48,0),"0"),IFERROR(VLOOKUP($A152,'Season 12'!AK$4:CN$104,48,0),"0"),
IFERROR(VLOOKUP($A152,'Season 13'!AK$4:CN$104,48,0),"0"),IFERROR(VLOOKUP($A152,'Season 14'!AK$4:CN$104,48,0),"0"),IFERROR(VLOOKUP($A152,'Season 15'!AK$4:CN$104,48,0),"0"),)</f>
        <v>0</v>
      </c>
      <c r="AV152" s="398">
        <f>SUM(IFERROR(VLOOKUP($A152,'Season 3'!AK$4:CN$104,49,0),"0"),IFERROR(VLOOKUP($A152,'Season 4'!AK$4:CN$104,49,0),"0"),
IFERROR(VLOOKUP($A152,'Season 5'!AK$4:CN$104,49,0),"0"),IFERROR(VLOOKUP($A152,'Season 6'!AK$4:CN$104,49,0),"0"),
IFERROR(VLOOKUP($A152,'Season 7'!AK$4:CN$104,49,0),"0"),IFERROR(VLOOKUP($A152,'Season 8'!AK$4:CN$104,49,0),"0"),
IFERROR(VLOOKUP($A152,'Season 9'!AK$4:CN$104,49,0),"0"),IFERROR(VLOOKUP($A152,'Season 10'!AK$4:CN$104,49,0),"0"),
IFERROR(VLOOKUP($A152,'Season 11'!AK$4:CN$104,49,0),"0"),IFERROR(VLOOKUP($A152,'Season 12'!AK$4:CN$104,49,0),"0"),
IFERROR(VLOOKUP($A152,'Season 13'!AK$4:CN$104,49,0),"0"),IFERROR(VLOOKUP($A152,'Season 14'!AK$4:CN$104,49,0),"0"),IFERROR(VLOOKUP($A152,'Season 15'!AK$4:CN$104,49,0),"0"),)</f>
        <v>0</v>
      </c>
      <c r="AW152" s="518">
        <f>SUM(IFERROR(VLOOKUP($A152,'Season 3'!AK$4:CN$104,50,0),"0"),IFERROR(VLOOKUP($A152,'Season 4'!AK$4:CN$104,50,0),"0"),
IFERROR(VLOOKUP($A152,'Season 5'!AK$4:CN$104,50,0),"0"),IFERROR(VLOOKUP($A152,'Season 6'!AK$4:CN$104,50,0),"0"),
IFERROR(VLOOKUP($A152,'Season 7'!AK$4:CN$104,50,0),"0"),IFERROR(VLOOKUP($A152,'Season 8'!AK$4:CN$104,50,0),"0"),
IFERROR(VLOOKUP($A152,'Season 9'!AK$4:CN$104,50,0),"0"),IFERROR(VLOOKUP($A152,'Season 10'!AK$4:CN$104,50,0),"0"),
IFERROR(VLOOKUP($A152,'Season 11'!AK$4:CN$104,50,0),"0"),IFERROR(VLOOKUP($A152,'Season 12'!AK$4:CN$104,50,0),"0"),
IFERROR(VLOOKUP($A152,'Season 13'!AK$4:CN$104,50,0),"0"),IFERROR(VLOOKUP($A152,'Season 14'!AK$4:CN$104,50,0),"0"),IFERROR(VLOOKUP($A152,'Season 15'!AK$4:CN$104,50,0),"0"),)</f>
        <v>0</v>
      </c>
      <c r="AX152" s="21">
        <f>SUM(IFERROR(VLOOKUP($A152,'Season 3'!AK$4:CN$104,51,0),"0"),IFERROR(VLOOKUP($A152,'Season 4'!AK$4:CN$104,51,0),"0"),
IFERROR(VLOOKUP($A152,'Season 5'!AK$4:CN$104,51,0),"0"),IFERROR(VLOOKUP($A152,'Season 6'!AK$4:CN$104,51,0),"0"),
IFERROR(VLOOKUP($A152,'Season 7'!AK$4:CN$104,51,0),"0"),IFERROR(VLOOKUP($A152,'Season 8'!AK$4:CN$104,51,0),"0"),
IFERROR(VLOOKUP($A152,'Season 9'!AK$4:CN$104,51,0),"0"),IFERROR(VLOOKUP($A152,'Season 10'!AK$4:CN$104,51,0),"0"),
IFERROR(VLOOKUP($A152,'Season 11'!AK$4:CN$104,51,0),"0"),IFERROR(VLOOKUP($A152,'Season 12'!AK$4:CN$104,51,0),"0"),
IFERROR(VLOOKUP($A152,'Season 13'!AK$4:CN$104,51,0),"0"),IFERROR(VLOOKUP($A152,'Season 14'!AK$4:CN$104,51,0),"0"),IFERROR(VLOOKUP($A152,'Season 15'!AK$4:CN$104,51,0),"0"),)</f>
        <v>0</v>
      </c>
      <c r="AY152" s="402">
        <f>SUM(IFERROR(VLOOKUP($A152,'Season 3'!AK$4:CN$104,52,0),"0"),IFERROR(VLOOKUP($A152,'Season 4'!AK$4:CN$104,52,0),"0"),
IFERROR(VLOOKUP($A152,'Season 5'!AK$4:CN$104,52,0),"0"),IFERROR(VLOOKUP($A152,'Season 6'!AK$4:CN$104,52,0),"0"),
IFERROR(VLOOKUP($A152,'Season 7'!AK$4:CN$104,52,0),"0"),IFERROR(VLOOKUP($A152,'Season 8'!AK$4:CN$104,52,0),"0"),
IFERROR(VLOOKUP($A152,'Season 9'!AK$4:CN$104,52,0),"0"),IFERROR(VLOOKUP($A152,'Season 10'!AK$4:CN$104,52,0),"0"),
IFERROR(VLOOKUP($A152,'Season 11'!AK$4:CN$104,52,0),"0"),IFERROR(VLOOKUP($A152,'Season 12'!AK$4:CN$104,52,0),"0"),
IFERROR(VLOOKUP($A152,'Season 13'!AK$4:CN$104,52,0),"0"),IFERROR(VLOOKUP($A152,'Season 14'!AK$4:CN$104,52,0),"0"),IFERROR(VLOOKUP($A152,'Season 15'!AK$4:CN$104,52,0),"0"),)</f>
        <v>0</v>
      </c>
      <c r="AZ152" s="403">
        <f>SUM(IFERROR(VLOOKUP($A152,'Season 1'!AJ$4:CM$104,38,0),"0"),IFERROR(VLOOKUP($A152,'Season 2'!AK$4:CN$104,48,0),"0"),)</f>
        <v>0</v>
      </c>
      <c r="BA152" s="398">
        <f>SUM(IFERROR(VLOOKUP($A152,'Season 1'!AJ$4:CM$104,39,0),"0"),IFERROR(VLOOKUP($A152,'Season 2'!AK$4:CN$104,49,0),"0"),)</f>
        <v>0</v>
      </c>
      <c r="BB152" s="518">
        <f>SUM(IFERROR(VLOOKUP($A152,'Season 1'!AJ$4:CM$104,40,0),"0"),IFERROR(VLOOKUP($A152,'Season 2'!AK$4:CN$104,50,0),"0"),)</f>
        <v>0</v>
      </c>
      <c r="BC152" s="21">
        <f>SUM(IFERROR(VLOOKUP($A152,'Season 1'!AJ$4:CM$104,41,0),"0"),IFERROR(VLOOKUP($A152,'Season 2'!AK$4:CN$104,51,0),"0"),)</f>
        <v>0</v>
      </c>
      <c r="BD152" s="402">
        <f>SUM(IFERROR(VLOOKUP($A152,'Season 1'!AJ$4:CM$104,42,0),"0"),IFERROR(VLOOKUP($A152,'Season 2'!AK$4:CN$104,52,0),"0"),)</f>
        <v>0</v>
      </c>
      <c r="BE152" s="561">
        <f>SUM(
IFERROR(VLOOKUP($A152,'Season 1'!AJ$4:CM$104,48,0),"0"),IFERROR(VLOOKUP($A152,'Season 2'!AK$4:CN$104,53,0),"0"),
IFERROR(VLOOKUP($A152,'Season 3'!AK$4:CN$104,53,0),"0"),IFERROR(VLOOKUP($A152,'Season 4'!AK$4:CN$104,53,0),"0"),
IFERROR(VLOOKUP($A152,'Season 5'!AK$4:CN$104,53,0),"0"),IFERROR(VLOOKUP($A152,'Season 6'!AK$4:CN$104,53,0),"0"),
IFERROR(VLOOKUP($A152,'Season 7'!AK$4:CN$104,53,0),"0"),IFERROR(VLOOKUP($A152,'Season 8'!AK$4:CN$104,53,0),"0"),
IFERROR(VLOOKUP($A152,'Season 9'!AK$4:CN$104,53,0),"0"),IFERROR(VLOOKUP($A152,'Season 10'!AK$4:CN$104,53,0),"0"),
IFERROR(VLOOKUP($A152,'Season 11'!AK$4:CN$104,53,0),"0"),IFERROR(VLOOKUP($A152,'Season 12'!AK$4:CN$104,53,0),"0"),
IFERROR(VLOOKUP($A152,'Season 13'!AK$4:CN$104,53,0),"0"),IFERROR(VLOOKUP($A152,'Season 14'!AK$4:CN$104,53,0),"0"),IFERROR(VLOOKUP($A152,'Season 15'!AK$4:CN$104,53,0),"0"),)</f>
        <v>0</v>
      </c>
      <c r="BF152" s="562">
        <f>SUM(
IFERROR(VLOOKUP($A152,'Season 1'!AJ$4:CM$104,49,0),"0"),IFERROR(VLOOKUP($A152,'Season 2'!AK$4:CN$104,54,0),"0"),
IFERROR(VLOOKUP($A152,'Season 3'!AK$4:CN$104,54,0),"0"),IFERROR(VLOOKUP($A152,'Season 4'!AK$4:CN$104,54,0),"0"),
IFERROR(VLOOKUP($A152,'Season 5'!AK$4:CN$104,54,0),"0"),IFERROR(VLOOKUP($A152,'Season 6'!AK$4:CN$104,54,0),"0"),
IFERROR(VLOOKUP($A152,'Season 7'!AK$4:CN$104,54,0),"0"),IFERROR(VLOOKUP($A152,'Season 8'!AK$4:CN$104,54,0),"0"),
IFERROR(VLOOKUP($A152,'Season 9'!AK$4:CN$104,54,0),"0"),IFERROR(VLOOKUP($A152,'Season 10'!AK$4:CN$104,54,0),"0"),
IFERROR(VLOOKUP($A152,'Season 11'!AK$4:CN$104,540),"0"),IFERROR(VLOOKUP($A152,'Season 12'!AK$4:CN$104,54,0),"0"),
IFERROR(VLOOKUP($A152,'Season 13'!AK$4:CN$104,54,0),"0"),IFERROR(VLOOKUP($A152,'Season 14'!AK$4:CN$104,54,0),"0"),IFERROR(VLOOKUP($A152,'Season 15'!AK$4:CN$104,54,0),"0"),)</f>
        <v>0</v>
      </c>
      <c r="BG152" s="529" t="e">
        <f t="shared" si="5"/>
        <v>#DIV/0!</v>
      </c>
      <c r="BI152" s="553"/>
      <c r="BJ152" s="553"/>
      <c r="BK152" s="553"/>
      <c r="BL152" s="553"/>
      <c r="BM152" s="553"/>
      <c r="BN152" s="553"/>
      <c r="BO152" s="822"/>
      <c r="BP152" s="822"/>
      <c r="BQ152" s="822"/>
      <c r="BR152" s="822"/>
      <c r="BS152" s="12" t="str">
        <f>IFERROR(VLOOKUP($A152,'Season 1'!$AJ$4:$CM$104,50,0),"0")</f>
        <v>0</v>
      </c>
      <c r="BT152" s="12" t="str">
        <f>IFERROR(VLOOKUP($A152,'Season 1'!$AJ$4:$CM$104,51,0),"0")</f>
        <v>0</v>
      </c>
      <c r="BU152" s="12" t="str">
        <f>IFERROR(VLOOKUP($A152,'Season 2'!$AK$4:$CN$104,55,0),"0")</f>
        <v>0</v>
      </c>
      <c r="BV152" s="12" t="str">
        <f>IFERROR(VLOOKUP($A152,'Season 2'!$AK$4:$CN$104,56,0),"0")</f>
        <v>0</v>
      </c>
      <c r="BW152" s="12" t="str">
        <f>IFERROR(VLOOKUP($A152,'Season 3'!$AK$4:$CN$104,55,0),"0")</f>
        <v>0</v>
      </c>
      <c r="BX152" s="12" t="str">
        <f>IFERROR(VLOOKUP($A152,'Season 3'!$AK$4:$CN$104,56,0),"0")</f>
        <v>0</v>
      </c>
      <c r="BY152" s="12" t="str">
        <f>IFERROR(VLOOKUP($A152,'Season 4'!$AK$4:$CN$104,55,0),"0")</f>
        <v>0</v>
      </c>
      <c r="BZ152" s="12" t="str">
        <f>IFERROR(VLOOKUP($A152,'Season 4'!$AK$4:$CN$104,56,0),"0")</f>
        <v>0</v>
      </c>
      <c r="CA152" s="12" t="str">
        <f>IFERROR(VLOOKUP($A152,'Season 5'!$AK$4:$CN$104,55,0),"0")</f>
        <v>0</v>
      </c>
      <c r="CB152" s="12" t="str">
        <f>IFERROR(VLOOKUP($A152,'Season 5'!$AK$4:$CN$104,56,0),"0")</f>
        <v>0</v>
      </c>
      <c r="CC152" s="12" t="str">
        <f>IFERROR(VLOOKUP($A152,'Season 6'!$AK$4:$CN$104,55,0),"0")</f>
        <v>0</v>
      </c>
      <c r="CD152" s="12" t="str">
        <f>IFERROR(VLOOKUP($A152,'Season 6'!$AK$4:$CN$104,56,0),"0")</f>
        <v>0</v>
      </c>
      <c r="CE152" s="12" t="str">
        <f>IFERROR(VLOOKUP($A152,'Season 7'!$AK$4:$CN$104,55,0),"0")</f>
        <v>0</v>
      </c>
      <c r="CF152" s="12" t="str">
        <f>IFERROR(VLOOKUP($A152,'Season 7'!$AK$4:$CN$104,56,0),"0")</f>
        <v>0</v>
      </c>
      <c r="CG152" s="12" t="str">
        <f>IFERROR(VLOOKUP($A152,'Season 8'!$AK$4:$CN$104,55,0),"0")</f>
        <v>0</v>
      </c>
      <c r="CH152" s="12" t="str">
        <f>IFERROR(VLOOKUP($A152,'Season 8'!$AK$4:$CN$104,56,0),"0")</f>
        <v>0</v>
      </c>
      <c r="CI152" s="12" t="str">
        <f>IFERROR(VLOOKUP($A152,'Season 9'!$AK$4:$CN$104,55,0),"0")</f>
        <v>0</v>
      </c>
      <c r="CJ152" s="12" t="str">
        <f>IFERROR(VLOOKUP($A152,'Season 9'!$AK$4:$CN$104,56,0),"0")</f>
        <v>0</v>
      </c>
      <c r="CK152" s="12" t="str">
        <f>IFERROR(VLOOKUP($A152,'Season 10'!$AK$4:$CN$104,55,0),"0")</f>
        <v>0</v>
      </c>
      <c r="CL152" s="12" t="str">
        <f>IFERROR(VLOOKUP($A152,'Season 10'!$AK$4:$CN$104,56,0),"0")</f>
        <v>0</v>
      </c>
      <c r="CM152" s="12" t="str">
        <f>IFERROR(VLOOKUP($A152,'Season 11'!$AK$4:$CN$104,55,0),"0")</f>
        <v>0</v>
      </c>
      <c r="CN152" s="12" t="str">
        <f>IFERROR(VLOOKUP($A152,'Season 11'!$AK$4:$CN$104,56,0),"0")</f>
        <v>0</v>
      </c>
      <c r="CO152" s="12" t="str">
        <f>IFERROR(VLOOKUP($A152,'Season 12'!$AK$4:$CN$104,55,0),"0")</f>
        <v>0</v>
      </c>
      <c r="CP152" s="12" t="str">
        <f>IFERROR(VLOOKUP($A152,'Season 12'!$AK$4:$CN$104,56,0),"0")</f>
        <v>0</v>
      </c>
      <c r="CQ152" s="12" t="str">
        <f>IFERROR(VLOOKUP($A152,'Season 13'!$AK$4:$CN$104,55,0),"0")</f>
        <v>0</v>
      </c>
      <c r="CR152" s="12" t="str">
        <f>IFERROR(VLOOKUP($A152,'Season 13'!$AK$4:$CN$104,56,0),"0")</f>
        <v>0</v>
      </c>
      <c r="CS152" s="12" t="str">
        <f>IFERROR(VLOOKUP($A152,'Season 14'!$AK$4:$CN$104,55,0),"0")</f>
        <v>0</v>
      </c>
      <c r="CT152" s="12" t="str">
        <f>IFERROR(VLOOKUP($A152,'Season 14'!$AK$4:$CN$104,56,0),"0")</f>
        <v>0</v>
      </c>
      <c r="CU152" s="12" t="str">
        <f>IFERROR(VLOOKUP($A152,'Season 15'!$AK$4:$CN$104,55,0),"0")</f>
        <v>0</v>
      </c>
      <c r="CV152" s="12" t="str">
        <f>IFERROR(VLOOKUP($A152,'Season 15'!$AK$4:$CN$104,56,0),"0")</f>
        <v>0</v>
      </c>
    </row>
    <row r="153" spans="1:100" x14ac:dyDescent="0.25">
      <c r="A153" s="822"/>
      <c r="B153" s="822"/>
      <c r="C153" s="822"/>
      <c r="D153" s="822"/>
      <c r="E153" s="822"/>
      <c r="F153" s="822"/>
      <c r="G153" s="822"/>
      <c r="H153" s="822"/>
      <c r="I153" s="822"/>
      <c r="J153" s="822"/>
      <c r="K153" s="822"/>
      <c r="L153" s="822"/>
      <c r="M153" s="822"/>
      <c r="N153" s="822"/>
      <c r="O153" s="822"/>
      <c r="P153" s="822"/>
      <c r="Q153" s="822"/>
      <c r="R153" s="822"/>
      <c r="S153" s="822"/>
      <c r="T153" s="822"/>
      <c r="U153" s="822"/>
      <c r="V153" s="822"/>
      <c r="W153" s="822"/>
      <c r="X153" s="822"/>
      <c r="Y153" s="822"/>
      <c r="Z153" s="822"/>
      <c r="AA153" s="822"/>
      <c r="AB153" s="515"/>
      <c r="AC153" s="515"/>
      <c r="AD153" s="515"/>
      <c r="AE153" s="515"/>
      <c r="AF153" s="515"/>
      <c r="AG153" s="515"/>
      <c r="AH153" s="515"/>
      <c r="AI153" s="515"/>
      <c r="AJ153" s="515"/>
      <c r="AK153" s="515"/>
      <c r="AL153" s="515"/>
      <c r="AM153" s="515"/>
      <c r="AN153" s="515"/>
      <c r="AO153" s="515"/>
      <c r="AP153" s="515"/>
      <c r="AQ153" s="515"/>
      <c r="AR153" s="515"/>
      <c r="AS153" s="515"/>
      <c r="AT153" s="515"/>
      <c r="AU153" s="515"/>
      <c r="AV153" s="515"/>
      <c r="AW153" s="515"/>
      <c r="AX153" s="515"/>
      <c r="AY153" s="515"/>
      <c r="AZ153" s="515"/>
      <c r="BA153" s="515"/>
      <c r="BB153" s="515"/>
      <c r="BC153" s="515"/>
      <c r="BD153" s="515"/>
      <c r="BE153" s="515"/>
      <c r="BF153" s="515"/>
      <c r="BG153" s="515"/>
      <c r="BI153" s="553"/>
      <c r="BJ153" s="553"/>
      <c r="BK153" s="553"/>
      <c r="BL153" s="553"/>
      <c r="BM153" s="553"/>
      <c r="BN153" s="553"/>
      <c r="BO153" s="822"/>
      <c r="BP153" s="822"/>
      <c r="BQ153" s="822"/>
      <c r="BR153" s="822"/>
      <c r="BS153" s="822"/>
      <c r="BT153" s="822"/>
      <c r="BU153" s="822"/>
      <c r="BV153" s="822"/>
      <c r="BW153" s="822"/>
      <c r="BX153" s="822"/>
      <c r="BY153" s="822"/>
      <c r="BZ153" s="822"/>
      <c r="CA153" s="822"/>
      <c r="CB153" s="822"/>
      <c r="CC153" s="822"/>
      <c r="CD153" s="822"/>
      <c r="CE153" s="822"/>
      <c r="CF153" s="822"/>
      <c r="CG153" s="822"/>
      <c r="CH153" s="822"/>
      <c r="CI153" s="822"/>
      <c r="CJ153" s="822"/>
      <c r="CK153" s="822"/>
      <c r="CL153" s="822"/>
      <c r="CM153" s="822"/>
      <c r="CN153" s="822"/>
      <c r="CO153" s="822"/>
      <c r="CP153" s="822"/>
      <c r="CQ153" s="822"/>
      <c r="CR153" s="822"/>
      <c r="CS153" s="822"/>
      <c r="CT153" s="822"/>
      <c r="CU153" s="822"/>
      <c r="CV153" s="822"/>
    </row>
  </sheetData>
  <mergeCells count="13">
    <mergeCell ref="BS1:CV1"/>
    <mergeCell ref="C1:E1"/>
    <mergeCell ref="BQ1:BR1"/>
    <mergeCell ref="BO1:BO2"/>
    <mergeCell ref="L1:P1"/>
    <mergeCell ref="Q1:U1"/>
    <mergeCell ref="V1:Z1"/>
    <mergeCell ref="AA1:AE1"/>
    <mergeCell ref="AF1:AJ1"/>
    <mergeCell ref="AK1:AO1"/>
    <mergeCell ref="AP1:AT1"/>
    <mergeCell ref="AU1:AY1"/>
    <mergeCell ref="AZ1:BD1"/>
  </mergeCells>
  <conditionalFormatting sqref="B3:B152">
    <cfRule type="beginsWith" dxfId="2436" priority="220" operator="beginsWith" text="ST">
      <formula>LEFT(B3,LEN("ST"))="ST"</formula>
    </cfRule>
    <cfRule type="beginsWith" dxfId="2435" priority="221" operator="beginsWith" text="RW">
      <formula>LEFT(B3,LEN("RW"))="RW"</formula>
    </cfRule>
    <cfRule type="beginsWith" dxfId="2434" priority="222" operator="beginsWith" text="LW">
      <formula>LEFT(B3,LEN("LW"))="LW"</formula>
    </cfRule>
    <cfRule type="beginsWith" dxfId="2433" priority="223" operator="beginsWith" text="LF">
      <formula>LEFT(B3,LEN("LF"))="LF"</formula>
    </cfRule>
    <cfRule type="beginsWith" dxfId="2432" priority="224" operator="beginsWith" text="CF">
      <formula>LEFT(B3,LEN("CF"))="CF"</formula>
    </cfRule>
    <cfRule type="beginsWith" dxfId="2431" priority="225" operator="beginsWith" text="CF">
      <formula>LEFT(B3,LEN("CF"))="CF"</formula>
    </cfRule>
    <cfRule type="beginsWith" dxfId="2430" priority="226" operator="beginsWith" text="CAM">
      <formula>LEFT(B3,LEN("CAM"))="CAM"</formula>
    </cfRule>
    <cfRule type="beginsWith" dxfId="2429" priority="227" operator="beginsWith" text="LM">
      <formula>LEFT(B3,LEN("LM"))="LM"</formula>
    </cfRule>
    <cfRule type="beginsWith" dxfId="2428" priority="228" operator="beginsWith" text="CM">
      <formula>LEFT(B3,LEN("CM"))="CM"</formula>
    </cfRule>
    <cfRule type="beginsWith" dxfId="2427" priority="229" operator="beginsWith" text="RM">
      <formula>LEFT(B3,LEN("RM"))="RM"</formula>
    </cfRule>
    <cfRule type="beginsWith" dxfId="2426" priority="230" operator="beginsWith" text="CDM">
      <formula>LEFT(B3,LEN("CDM"))="CDM"</formula>
    </cfRule>
    <cfRule type="beginsWith" dxfId="2425" priority="231" operator="beginsWith" text="LWB">
      <formula>LEFT(B3,LEN("LWB"))="LWB"</formula>
    </cfRule>
    <cfRule type="beginsWith" dxfId="2424" priority="232" operator="beginsWith" text="RWB">
      <formula>LEFT(B3,LEN("RWB"))="RWB"</formula>
    </cfRule>
    <cfRule type="beginsWith" dxfId="2423" priority="233" operator="beginsWith" text="RB">
      <formula>LEFT(B3,LEN("RB"))="RB"</formula>
    </cfRule>
    <cfRule type="beginsWith" dxfId="2422" priority="234" operator="beginsWith" text="CB">
      <formula>LEFT(B3,LEN("CB"))="CB"</formula>
    </cfRule>
    <cfRule type="beginsWith" dxfId="2421" priority="235" operator="beginsWith" text="LB">
      <formula>LEFT(B3,LEN("LB"))="LB"</formula>
    </cfRule>
    <cfRule type="beginsWith" dxfId="2420" priority="236" operator="beginsWith" text="GK">
      <formula>LEFT(B3,LEN("GK"))="GK"</formula>
    </cfRule>
  </conditionalFormatting>
  <conditionalFormatting sqref="C3:D152">
    <cfRule type="cellIs" dxfId="2419" priority="213" operator="between">
      <formula>30</formula>
      <formula>39</formula>
    </cfRule>
    <cfRule type="cellIs" dxfId="2418" priority="214" operator="between">
      <formula>90</formula>
      <formula>99</formula>
    </cfRule>
    <cfRule type="cellIs" dxfId="2417" priority="215" operator="between">
      <formula>40</formula>
      <formula>49</formula>
    </cfRule>
    <cfRule type="cellIs" dxfId="2416" priority="216" operator="between">
      <formula>50</formula>
      <formula>59</formula>
    </cfRule>
    <cfRule type="cellIs" dxfId="2415" priority="217" operator="between">
      <formula>60</formula>
      <formula>69</formula>
    </cfRule>
    <cfRule type="cellIs" dxfId="2414" priority="218" operator="between">
      <formula>70</formula>
      <formula>79</formula>
    </cfRule>
    <cfRule type="cellIs" dxfId="2413" priority="219" operator="between">
      <formula>80</formula>
      <formula>89</formula>
    </cfRule>
  </conditionalFormatting>
  <conditionalFormatting sqref="E3:E152">
    <cfRule type="cellIs" dxfId="2412" priority="205" operator="between">
      <formula>-5</formula>
      <formula>-100</formula>
    </cfRule>
    <cfRule type="cellIs" dxfId="2411" priority="206" operator="between">
      <formula>-1</formula>
      <formula>-4</formula>
    </cfRule>
    <cfRule type="cellIs" dxfId="2410" priority="207" operator="equal">
      <formula>0</formula>
    </cfRule>
    <cfRule type="cellIs" dxfId="2409" priority="208" operator="between">
      <formula>20</formula>
      <formula>100</formula>
    </cfRule>
    <cfRule type="cellIs" dxfId="2408" priority="209" operator="between">
      <formula>15</formula>
      <formula>19</formula>
    </cfRule>
    <cfRule type="cellIs" dxfId="2407" priority="210" operator="between">
      <formula>10</formula>
      <formula>14</formula>
    </cfRule>
    <cfRule type="cellIs" dxfId="2406" priority="211" operator="between">
      <formula>5</formula>
      <formula>9</formula>
    </cfRule>
    <cfRule type="cellIs" dxfId="2405" priority="212" operator="between">
      <formula>1</formula>
      <formula>4</formula>
    </cfRule>
  </conditionalFormatting>
  <conditionalFormatting sqref="A37:A47">
    <cfRule type="containsText" dxfId="2404" priority="189" operator="containsText" text="RW">
      <formula>NOT(ISERROR(SEARCH("RW",A37)))</formula>
    </cfRule>
    <cfRule type="containsText" dxfId="2403" priority="190" operator="containsText" text="LW">
      <formula>NOT(ISERROR(SEARCH("LW",A37)))</formula>
    </cfRule>
    <cfRule type="containsText" dxfId="2402" priority="191" operator="containsText" text="LF">
      <formula>NOT(ISERROR(SEARCH("LF",A37)))</formula>
    </cfRule>
    <cfRule type="containsText" dxfId="2401" priority="192" operator="containsText" text="CF">
      <formula>NOT(ISERROR(SEARCH("CF",A37)))</formula>
    </cfRule>
    <cfRule type="containsText" dxfId="2400" priority="193" operator="containsText" text="CF">
      <formula>NOT(ISERROR(SEARCH("CF",A37)))</formula>
    </cfRule>
    <cfRule type="containsText" dxfId="2399" priority="194" operator="containsText" text="CAM">
      <formula>NOT(ISERROR(SEARCH("CAM",A37)))</formula>
    </cfRule>
    <cfRule type="containsText" dxfId="2398" priority="195" operator="containsText" text="LM">
      <formula>NOT(ISERROR(SEARCH("LM",A37)))</formula>
    </cfRule>
    <cfRule type="containsText" dxfId="2397" priority="196" operator="containsText" text="CM">
      <formula>NOT(ISERROR(SEARCH("CM",A37)))</formula>
    </cfRule>
    <cfRule type="containsText" dxfId="2396" priority="197" operator="containsText" text="RM">
      <formula>NOT(ISERROR(SEARCH("RM",A37)))</formula>
    </cfRule>
    <cfRule type="containsText" dxfId="2395" priority="198" operator="containsText" text="CDM">
      <formula>NOT(ISERROR(SEARCH("CDM",A37)))</formula>
    </cfRule>
    <cfRule type="containsText" dxfId="2394" priority="199" operator="containsText" text="LWB">
      <formula>NOT(ISERROR(SEARCH("LWB",A37)))</formula>
    </cfRule>
    <cfRule type="containsText" dxfId="2393" priority="200" operator="containsText" text="RWB">
      <formula>NOT(ISERROR(SEARCH("RWB",A37)))</formula>
    </cfRule>
    <cfRule type="containsText" dxfId="2392" priority="201" operator="containsText" text="RB">
      <formula>NOT(ISERROR(SEARCH("RB",A37)))</formula>
    </cfRule>
    <cfRule type="containsText" dxfId="2391" priority="202" operator="containsText" text="CB">
      <formula>NOT(ISERROR(SEARCH("CB",A37)))</formula>
    </cfRule>
    <cfRule type="containsText" dxfId="2390" priority="203" operator="containsText" text="LB">
      <formula>NOT(ISERROR(SEARCH("LB",A37)))</formula>
    </cfRule>
    <cfRule type="containsText" dxfId="2389" priority="204" operator="containsText" text="GK">
      <formula>NOT(ISERROR(SEARCH("GK",A37)))</formula>
    </cfRule>
  </conditionalFormatting>
  <conditionalFormatting sqref="A53">
    <cfRule type="containsText" dxfId="2388" priority="173" operator="containsText" text="RW">
      <formula>NOT(ISERROR(SEARCH("RW",A53)))</formula>
    </cfRule>
    <cfRule type="containsText" dxfId="2387" priority="174" operator="containsText" text="LW">
      <formula>NOT(ISERROR(SEARCH("LW",A53)))</formula>
    </cfRule>
    <cfRule type="containsText" dxfId="2386" priority="175" operator="containsText" text="LF">
      <formula>NOT(ISERROR(SEARCH("LF",A53)))</formula>
    </cfRule>
    <cfRule type="containsText" dxfId="2385" priority="176" operator="containsText" text="CF">
      <formula>NOT(ISERROR(SEARCH("CF",A53)))</formula>
    </cfRule>
    <cfRule type="containsText" dxfId="2384" priority="177" operator="containsText" text="CF">
      <formula>NOT(ISERROR(SEARCH("CF",A53)))</formula>
    </cfRule>
    <cfRule type="containsText" dxfId="2383" priority="178" operator="containsText" text="CAM">
      <formula>NOT(ISERROR(SEARCH("CAM",A53)))</formula>
    </cfRule>
    <cfRule type="containsText" dxfId="2382" priority="179" operator="containsText" text="LM">
      <formula>NOT(ISERROR(SEARCH("LM",A53)))</formula>
    </cfRule>
    <cfRule type="containsText" dxfId="2381" priority="180" operator="containsText" text="CM">
      <formula>NOT(ISERROR(SEARCH("CM",A53)))</formula>
    </cfRule>
    <cfRule type="containsText" dxfId="2380" priority="181" operator="containsText" text="RM">
      <formula>NOT(ISERROR(SEARCH("RM",A53)))</formula>
    </cfRule>
    <cfRule type="containsText" dxfId="2379" priority="182" operator="containsText" text="CDM">
      <formula>NOT(ISERROR(SEARCH("CDM",A53)))</formula>
    </cfRule>
    <cfRule type="containsText" dxfId="2378" priority="183" operator="containsText" text="LWB">
      <formula>NOT(ISERROR(SEARCH("LWB",A53)))</formula>
    </cfRule>
    <cfRule type="containsText" dxfId="2377" priority="184" operator="containsText" text="RWB">
      <formula>NOT(ISERROR(SEARCH("RWB",A53)))</formula>
    </cfRule>
    <cfRule type="containsText" dxfId="2376" priority="185" operator="containsText" text="RB">
      <formula>NOT(ISERROR(SEARCH("RB",A53)))</formula>
    </cfRule>
    <cfRule type="containsText" dxfId="2375" priority="186" operator="containsText" text="CB">
      <formula>NOT(ISERROR(SEARCH("CB",A53)))</formula>
    </cfRule>
    <cfRule type="containsText" dxfId="2374" priority="187" operator="containsText" text="LB">
      <formula>NOT(ISERROR(SEARCH("LB",A53)))</formula>
    </cfRule>
    <cfRule type="containsText" dxfId="2373" priority="188" operator="containsText" text="GK">
      <formula>NOT(ISERROR(SEARCH("GK",A53)))</formula>
    </cfRule>
  </conditionalFormatting>
  <conditionalFormatting sqref="A52">
    <cfRule type="containsText" dxfId="2372" priority="158" operator="containsText" text="RW">
      <formula>NOT(ISERROR(SEARCH("RW",A52)))</formula>
    </cfRule>
    <cfRule type="containsText" dxfId="2371" priority="159" operator="containsText" text="LW">
      <formula>NOT(ISERROR(SEARCH("LW",A52)))</formula>
    </cfRule>
    <cfRule type="containsText" dxfId="2370" priority="160" operator="containsText" text="LF">
      <formula>NOT(ISERROR(SEARCH("LF",A52)))</formula>
    </cfRule>
    <cfRule type="containsText" dxfId="2369" priority="161" operator="containsText" text="CF">
      <formula>NOT(ISERROR(SEARCH("CF",A52)))</formula>
    </cfRule>
    <cfRule type="containsText" dxfId="2368" priority="162" operator="containsText" text="CF">
      <formula>NOT(ISERROR(SEARCH("CF",A52)))</formula>
    </cfRule>
    <cfRule type="containsText" dxfId="2367" priority="163" operator="containsText" text="CAM">
      <formula>NOT(ISERROR(SEARCH("CAM",A52)))</formula>
    </cfRule>
    <cfRule type="containsText" dxfId="2366" priority="164" operator="containsText" text="LM">
      <formula>NOT(ISERROR(SEARCH("LM",A52)))</formula>
    </cfRule>
    <cfRule type="containsText" dxfId="2365" priority="165" operator="containsText" text="RM">
      <formula>NOT(ISERROR(SEARCH("RM",A52)))</formula>
    </cfRule>
    <cfRule type="containsText" dxfId="2364" priority="166" operator="containsText" text="CDM">
      <formula>NOT(ISERROR(SEARCH("CDM",A52)))</formula>
    </cfRule>
    <cfRule type="containsText" dxfId="2363" priority="167" operator="containsText" text="LWB">
      <formula>NOT(ISERROR(SEARCH("LWB",A52)))</formula>
    </cfRule>
    <cfRule type="containsText" dxfId="2362" priority="168" operator="containsText" text="RWB">
      <formula>NOT(ISERROR(SEARCH("RWB",A52)))</formula>
    </cfRule>
    <cfRule type="containsText" dxfId="2361" priority="169" operator="containsText" text="RB">
      <formula>NOT(ISERROR(SEARCH("RB",A52)))</formula>
    </cfRule>
    <cfRule type="containsText" dxfId="2360" priority="170" operator="containsText" text="CB">
      <formula>NOT(ISERROR(SEARCH("CB",A52)))</formula>
    </cfRule>
    <cfRule type="containsText" dxfId="2359" priority="171" operator="containsText" text="LB">
      <formula>NOT(ISERROR(SEARCH("LB",A52)))</formula>
    </cfRule>
    <cfRule type="containsText" dxfId="2358" priority="172" operator="containsText" text="GK">
      <formula>NOT(ISERROR(SEARCH("GK",A52)))</formula>
    </cfRule>
  </conditionalFormatting>
  <conditionalFormatting sqref="A54">
    <cfRule type="containsText" dxfId="2357" priority="143" operator="containsText" text="RW">
      <formula>NOT(ISERROR(SEARCH("RW",A54)))</formula>
    </cfRule>
    <cfRule type="containsText" dxfId="2356" priority="144" operator="containsText" text="LW">
      <formula>NOT(ISERROR(SEARCH("LW",A54)))</formula>
    </cfRule>
    <cfRule type="containsText" dxfId="2355" priority="145" operator="containsText" text="LF">
      <formula>NOT(ISERROR(SEARCH("LF",A54)))</formula>
    </cfRule>
    <cfRule type="containsText" dxfId="2354" priority="146" operator="containsText" text="CF">
      <formula>NOT(ISERROR(SEARCH("CF",A54)))</formula>
    </cfRule>
    <cfRule type="containsText" dxfId="2353" priority="147" operator="containsText" text="CF">
      <formula>NOT(ISERROR(SEARCH("CF",A54)))</formula>
    </cfRule>
    <cfRule type="containsText" dxfId="2352" priority="148" operator="containsText" text="CAM">
      <formula>NOT(ISERROR(SEARCH("CAM",A54)))</formula>
    </cfRule>
    <cfRule type="containsText" dxfId="2351" priority="149" operator="containsText" text="LM">
      <formula>NOT(ISERROR(SEARCH("LM",A54)))</formula>
    </cfRule>
    <cfRule type="containsText" dxfId="2350" priority="150" operator="containsText" text="RM">
      <formula>NOT(ISERROR(SEARCH("RM",A54)))</formula>
    </cfRule>
    <cfRule type="containsText" dxfId="2349" priority="151" operator="containsText" text="CDM">
      <formula>NOT(ISERROR(SEARCH("CDM",A54)))</formula>
    </cfRule>
    <cfRule type="containsText" dxfId="2348" priority="152" operator="containsText" text="LWB">
      <formula>NOT(ISERROR(SEARCH("LWB",A54)))</formula>
    </cfRule>
    <cfRule type="containsText" dxfId="2347" priority="153" operator="containsText" text="RWB">
      <formula>NOT(ISERROR(SEARCH("RWB",A54)))</formula>
    </cfRule>
    <cfRule type="containsText" dxfId="2346" priority="154" operator="containsText" text="RB">
      <formula>NOT(ISERROR(SEARCH("RB",A54)))</formula>
    </cfRule>
    <cfRule type="containsText" dxfId="2345" priority="155" operator="containsText" text="CB">
      <formula>NOT(ISERROR(SEARCH("CB",A54)))</formula>
    </cfRule>
    <cfRule type="containsText" dxfId="2344" priority="156" operator="containsText" text="LB">
      <formula>NOT(ISERROR(SEARCH("LB",A54)))</formula>
    </cfRule>
    <cfRule type="containsText" dxfId="2343" priority="157" operator="containsText" text="GK">
      <formula>NOT(ISERROR(SEARCH("GK",A54)))</formula>
    </cfRule>
  </conditionalFormatting>
  <conditionalFormatting sqref="A55">
    <cfRule type="containsText" dxfId="2342" priority="128" operator="containsText" text="RW">
      <formula>NOT(ISERROR(SEARCH("RW",A55)))</formula>
    </cfRule>
    <cfRule type="containsText" dxfId="2341" priority="129" operator="containsText" text="LW">
      <formula>NOT(ISERROR(SEARCH("LW",A55)))</formula>
    </cfRule>
    <cfRule type="containsText" dxfId="2340" priority="130" operator="containsText" text="LF">
      <formula>NOT(ISERROR(SEARCH("LF",A55)))</formula>
    </cfRule>
    <cfRule type="containsText" dxfId="2339" priority="131" operator="containsText" text="CF">
      <formula>NOT(ISERROR(SEARCH("CF",A55)))</formula>
    </cfRule>
    <cfRule type="containsText" dxfId="2338" priority="132" operator="containsText" text="CF">
      <formula>NOT(ISERROR(SEARCH("CF",A55)))</formula>
    </cfRule>
    <cfRule type="containsText" dxfId="2337" priority="133" operator="containsText" text="CAM">
      <formula>NOT(ISERROR(SEARCH("CAM",A55)))</formula>
    </cfRule>
    <cfRule type="containsText" dxfId="2336" priority="134" operator="containsText" text="LM">
      <formula>NOT(ISERROR(SEARCH("LM",A55)))</formula>
    </cfRule>
    <cfRule type="containsText" dxfId="2335" priority="135" operator="containsText" text="RM">
      <formula>NOT(ISERROR(SEARCH("RM",A55)))</formula>
    </cfRule>
    <cfRule type="containsText" dxfId="2334" priority="136" operator="containsText" text="CDM">
      <formula>NOT(ISERROR(SEARCH("CDM",A55)))</formula>
    </cfRule>
    <cfRule type="containsText" dxfId="2333" priority="137" operator="containsText" text="LWB">
      <formula>NOT(ISERROR(SEARCH("LWB",A55)))</formula>
    </cfRule>
    <cfRule type="containsText" dxfId="2332" priority="138" operator="containsText" text="RWB">
      <formula>NOT(ISERROR(SEARCH("RWB",A55)))</formula>
    </cfRule>
    <cfRule type="containsText" dxfId="2331" priority="139" operator="containsText" text="RB">
      <formula>NOT(ISERROR(SEARCH("RB",A55)))</formula>
    </cfRule>
    <cfRule type="containsText" dxfId="2330" priority="140" operator="containsText" text="CB">
      <formula>NOT(ISERROR(SEARCH("CB",A55)))</formula>
    </cfRule>
    <cfRule type="containsText" dxfId="2329" priority="141" operator="containsText" text="LB">
      <formula>NOT(ISERROR(SEARCH("LB",A55)))</formula>
    </cfRule>
    <cfRule type="containsText" dxfId="2328" priority="142" operator="containsText" text="GK">
      <formula>NOT(ISERROR(SEARCH("GK",A55)))</formula>
    </cfRule>
  </conditionalFormatting>
  <conditionalFormatting sqref="A59">
    <cfRule type="containsText" dxfId="2327" priority="113" operator="containsText" text="RW">
      <formula>NOT(ISERROR(SEARCH("RW",A59)))</formula>
    </cfRule>
    <cfRule type="containsText" dxfId="2326" priority="114" operator="containsText" text="LW">
      <formula>NOT(ISERROR(SEARCH("LW",A59)))</formula>
    </cfRule>
    <cfRule type="containsText" dxfId="2325" priority="115" operator="containsText" text="LF">
      <formula>NOT(ISERROR(SEARCH("LF",A59)))</formula>
    </cfRule>
    <cfRule type="containsText" dxfId="2324" priority="116" operator="containsText" text="CF">
      <formula>NOT(ISERROR(SEARCH("CF",A59)))</formula>
    </cfRule>
    <cfRule type="containsText" dxfId="2323" priority="117" operator="containsText" text="CF">
      <formula>NOT(ISERROR(SEARCH("CF",A59)))</formula>
    </cfRule>
    <cfRule type="containsText" dxfId="2322" priority="118" operator="containsText" text="CAM">
      <formula>NOT(ISERROR(SEARCH("CAM",A59)))</formula>
    </cfRule>
    <cfRule type="containsText" dxfId="2321" priority="119" operator="containsText" text="LM">
      <formula>NOT(ISERROR(SEARCH("LM",A59)))</formula>
    </cfRule>
    <cfRule type="containsText" dxfId="2320" priority="120" operator="containsText" text="RM">
      <formula>NOT(ISERROR(SEARCH("RM",A59)))</formula>
    </cfRule>
    <cfRule type="containsText" dxfId="2319" priority="121" operator="containsText" text="CDM">
      <formula>NOT(ISERROR(SEARCH("CDM",A59)))</formula>
    </cfRule>
    <cfRule type="containsText" dxfId="2318" priority="122" operator="containsText" text="LWB">
      <formula>NOT(ISERROR(SEARCH("LWB",A59)))</formula>
    </cfRule>
    <cfRule type="containsText" dxfId="2317" priority="123" operator="containsText" text="RWB">
      <formula>NOT(ISERROR(SEARCH("RWB",A59)))</formula>
    </cfRule>
    <cfRule type="containsText" dxfId="2316" priority="124" operator="containsText" text="RB">
      <formula>NOT(ISERROR(SEARCH("RB",A59)))</formula>
    </cfRule>
    <cfRule type="containsText" dxfId="2315" priority="125" operator="containsText" text="CB">
      <formula>NOT(ISERROR(SEARCH("CB",A59)))</formula>
    </cfRule>
    <cfRule type="containsText" dxfId="2314" priority="126" operator="containsText" text="LB">
      <formula>NOT(ISERROR(SEARCH("LB",A59)))</formula>
    </cfRule>
    <cfRule type="containsText" dxfId="2313" priority="127" operator="containsText" text="GK">
      <formula>NOT(ISERROR(SEARCH("GK",A59)))</formula>
    </cfRule>
  </conditionalFormatting>
  <conditionalFormatting sqref="A58">
    <cfRule type="containsText" dxfId="2312" priority="97" operator="containsText" text="RW">
      <formula>NOT(ISERROR(SEARCH("RW",A58)))</formula>
    </cfRule>
    <cfRule type="containsText" dxfId="2311" priority="98" operator="containsText" text="LW">
      <formula>NOT(ISERROR(SEARCH("LW",A58)))</formula>
    </cfRule>
    <cfRule type="containsText" dxfId="2310" priority="99" operator="containsText" text="LF">
      <formula>NOT(ISERROR(SEARCH("LF",A58)))</formula>
    </cfRule>
    <cfRule type="containsText" dxfId="2309" priority="100" operator="containsText" text="CF">
      <formula>NOT(ISERROR(SEARCH("CF",A58)))</formula>
    </cfRule>
    <cfRule type="containsText" dxfId="2308" priority="101" operator="containsText" text="CF">
      <formula>NOT(ISERROR(SEARCH("CF",A58)))</formula>
    </cfRule>
    <cfRule type="containsText" dxfId="2307" priority="102" operator="containsText" text="CAM">
      <formula>NOT(ISERROR(SEARCH("CAM",A58)))</formula>
    </cfRule>
    <cfRule type="containsText" dxfId="2306" priority="103" operator="containsText" text="LM">
      <formula>NOT(ISERROR(SEARCH("LM",A58)))</formula>
    </cfRule>
    <cfRule type="containsText" dxfId="2305" priority="104" operator="containsText" text="CM">
      <formula>NOT(ISERROR(SEARCH("CM",A58)))</formula>
    </cfRule>
    <cfRule type="containsText" dxfId="2304" priority="105" operator="containsText" text="RM">
      <formula>NOT(ISERROR(SEARCH("RM",A58)))</formula>
    </cfRule>
    <cfRule type="containsText" dxfId="2303" priority="106" operator="containsText" text="CDM">
      <formula>NOT(ISERROR(SEARCH("CDM",A58)))</formula>
    </cfRule>
    <cfRule type="containsText" dxfId="2302" priority="107" operator="containsText" text="LWB">
      <formula>NOT(ISERROR(SEARCH("LWB",A58)))</formula>
    </cfRule>
    <cfRule type="containsText" dxfId="2301" priority="108" operator="containsText" text="RWB">
      <formula>NOT(ISERROR(SEARCH("RWB",A58)))</formula>
    </cfRule>
    <cfRule type="containsText" dxfId="2300" priority="109" operator="containsText" text="RB">
      <formula>NOT(ISERROR(SEARCH("RB",A58)))</formula>
    </cfRule>
    <cfRule type="containsText" dxfId="2299" priority="110" operator="containsText" text="CB">
      <formula>NOT(ISERROR(SEARCH("CB",A58)))</formula>
    </cfRule>
    <cfRule type="containsText" dxfId="2298" priority="111" operator="containsText" text="LB">
      <formula>NOT(ISERROR(SEARCH("LB",A58)))</formula>
    </cfRule>
    <cfRule type="containsText" dxfId="2297" priority="112" operator="containsText" text="GK">
      <formula>NOT(ISERROR(SEARCH("GK",A58)))</formula>
    </cfRule>
  </conditionalFormatting>
  <conditionalFormatting sqref="A58">
    <cfRule type="containsText" dxfId="2296" priority="81" operator="containsText" text="RW">
      <formula>NOT(ISERROR(SEARCH("RW",A58)))</formula>
    </cfRule>
    <cfRule type="containsText" dxfId="2295" priority="82" operator="containsText" text="LW">
      <formula>NOT(ISERROR(SEARCH("LW",A58)))</formula>
    </cfRule>
    <cfRule type="containsText" dxfId="2294" priority="83" operator="containsText" text="LF">
      <formula>NOT(ISERROR(SEARCH("LF",A58)))</formula>
    </cfRule>
    <cfRule type="containsText" dxfId="2293" priority="84" operator="containsText" text="CF">
      <formula>NOT(ISERROR(SEARCH("CF",A58)))</formula>
    </cfRule>
    <cfRule type="containsText" dxfId="2292" priority="85" operator="containsText" text="CF">
      <formula>NOT(ISERROR(SEARCH("CF",A58)))</formula>
    </cfRule>
    <cfRule type="containsText" dxfId="2291" priority="86" operator="containsText" text="CAM">
      <formula>NOT(ISERROR(SEARCH("CAM",A58)))</formula>
    </cfRule>
    <cfRule type="containsText" dxfId="2290" priority="87" operator="containsText" text="LM">
      <formula>NOT(ISERROR(SEARCH("LM",A58)))</formula>
    </cfRule>
    <cfRule type="containsText" dxfId="2289" priority="88" operator="containsText" text="CM">
      <formula>NOT(ISERROR(SEARCH("CM",A58)))</formula>
    </cfRule>
    <cfRule type="containsText" dxfId="2288" priority="89" operator="containsText" text="RM">
      <formula>NOT(ISERROR(SEARCH("RM",A58)))</formula>
    </cfRule>
    <cfRule type="containsText" dxfId="2287" priority="90" operator="containsText" text="CDM">
      <formula>NOT(ISERROR(SEARCH("CDM",A58)))</formula>
    </cfRule>
    <cfRule type="containsText" dxfId="2286" priority="91" operator="containsText" text="LWB">
      <formula>NOT(ISERROR(SEARCH("LWB",A58)))</formula>
    </cfRule>
    <cfRule type="containsText" dxfId="2285" priority="92" operator="containsText" text="RWB">
      <formula>NOT(ISERROR(SEARCH("RWB",A58)))</formula>
    </cfRule>
    <cfRule type="containsText" dxfId="2284" priority="93" operator="containsText" text="RB">
      <formula>NOT(ISERROR(SEARCH("RB",A58)))</formula>
    </cfRule>
    <cfRule type="containsText" dxfId="2283" priority="94" operator="containsText" text="CB">
      <formula>NOT(ISERROR(SEARCH("CB",A58)))</formula>
    </cfRule>
    <cfRule type="containsText" dxfId="2282" priority="95" operator="containsText" text="LB">
      <formula>NOT(ISERROR(SEARCH("LB",A58)))</formula>
    </cfRule>
    <cfRule type="containsText" dxfId="2281" priority="96" operator="containsText" text="GK">
      <formula>NOT(ISERROR(SEARCH("GK",A58)))</formula>
    </cfRule>
  </conditionalFormatting>
  <conditionalFormatting sqref="A59">
    <cfRule type="containsText" dxfId="2280" priority="65" operator="containsText" text="RW">
      <formula>NOT(ISERROR(SEARCH("RW",A59)))</formula>
    </cfRule>
    <cfRule type="containsText" dxfId="2279" priority="66" operator="containsText" text="LW">
      <formula>NOT(ISERROR(SEARCH("LW",A59)))</formula>
    </cfRule>
    <cfRule type="containsText" dxfId="2278" priority="67" operator="containsText" text="LF">
      <formula>NOT(ISERROR(SEARCH("LF",A59)))</formula>
    </cfRule>
    <cfRule type="containsText" dxfId="2277" priority="68" operator="containsText" text="CF">
      <formula>NOT(ISERROR(SEARCH("CF",A59)))</formula>
    </cfRule>
    <cfRule type="containsText" dxfId="2276" priority="69" operator="containsText" text="CF">
      <formula>NOT(ISERROR(SEARCH("CF",A59)))</formula>
    </cfRule>
    <cfRule type="containsText" dxfId="2275" priority="70" operator="containsText" text="CAM">
      <formula>NOT(ISERROR(SEARCH("CAM",A59)))</formula>
    </cfRule>
    <cfRule type="containsText" dxfId="2274" priority="71" operator="containsText" text="LM">
      <formula>NOT(ISERROR(SEARCH("LM",A59)))</formula>
    </cfRule>
    <cfRule type="containsText" dxfId="2273" priority="72" operator="containsText" text="CM">
      <formula>NOT(ISERROR(SEARCH("CM",A59)))</formula>
    </cfRule>
    <cfRule type="containsText" dxfId="2272" priority="73" operator="containsText" text="RM">
      <formula>NOT(ISERROR(SEARCH("RM",A59)))</formula>
    </cfRule>
    <cfRule type="containsText" dxfId="2271" priority="74" operator="containsText" text="CDM">
      <formula>NOT(ISERROR(SEARCH("CDM",A59)))</formula>
    </cfRule>
    <cfRule type="containsText" dxfId="2270" priority="75" operator="containsText" text="LWB">
      <formula>NOT(ISERROR(SEARCH("LWB",A59)))</formula>
    </cfRule>
    <cfRule type="containsText" dxfId="2269" priority="76" operator="containsText" text="RWB">
      <formula>NOT(ISERROR(SEARCH("RWB",A59)))</formula>
    </cfRule>
    <cfRule type="containsText" dxfId="2268" priority="77" operator="containsText" text="RB">
      <formula>NOT(ISERROR(SEARCH("RB",A59)))</formula>
    </cfRule>
    <cfRule type="containsText" dxfId="2267" priority="78" operator="containsText" text="CB">
      <formula>NOT(ISERROR(SEARCH("CB",A59)))</formula>
    </cfRule>
    <cfRule type="containsText" dxfId="2266" priority="79" operator="containsText" text="LB">
      <formula>NOT(ISERROR(SEARCH("LB",A59)))</formula>
    </cfRule>
    <cfRule type="containsText" dxfId="2265" priority="80" operator="containsText" text="GK">
      <formula>NOT(ISERROR(SEARCH("GK",A59)))</formula>
    </cfRule>
  </conditionalFormatting>
  <conditionalFormatting sqref="A58">
    <cfRule type="containsText" dxfId="2264" priority="49" operator="containsText" text="RW">
      <formula>NOT(ISERROR(SEARCH("RW",A58)))</formula>
    </cfRule>
    <cfRule type="containsText" dxfId="2263" priority="50" operator="containsText" text="LW">
      <formula>NOT(ISERROR(SEARCH("LW",A58)))</formula>
    </cfRule>
    <cfRule type="containsText" dxfId="2262" priority="51" operator="containsText" text="LF">
      <formula>NOT(ISERROR(SEARCH("LF",A58)))</formula>
    </cfRule>
    <cfRule type="containsText" dxfId="2261" priority="52" operator="containsText" text="CF">
      <formula>NOT(ISERROR(SEARCH("CF",A58)))</formula>
    </cfRule>
    <cfRule type="containsText" dxfId="2260" priority="53" operator="containsText" text="CF">
      <formula>NOT(ISERROR(SEARCH("CF",A58)))</formula>
    </cfRule>
    <cfRule type="containsText" dxfId="2259" priority="54" operator="containsText" text="CAM">
      <formula>NOT(ISERROR(SEARCH("CAM",A58)))</formula>
    </cfRule>
    <cfRule type="containsText" dxfId="2258" priority="55" operator="containsText" text="LM">
      <formula>NOT(ISERROR(SEARCH("LM",A58)))</formula>
    </cfRule>
    <cfRule type="containsText" dxfId="2257" priority="56" operator="containsText" text="CM">
      <formula>NOT(ISERROR(SEARCH("CM",A58)))</formula>
    </cfRule>
    <cfRule type="containsText" dxfId="2256" priority="57" operator="containsText" text="RM">
      <formula>NOT(ISERROR(SEARCH("RM",A58)))</formula>
    </cfRule>
    <cfRule type="containsText" dxfId="2255" priority="58" operator="containsText" text="CDM">
      <formula>NOT(ISERROR(SEARCH("CDM",A58)))</formula>
    </cfRule>
    <cfRule type="containsText" dxfId="2254" priority="59" operator="containsText" text="LWB">
      <formula>NOT(ISERROR(SEARCH("LWB",A58)))</formula>
    </cfRule>
    <cfRule type="containsText" dxfId="2253" priority="60" operator="containsText" text="RWB">
      <formula>NOT(ISERROR(SEARCH("RWB",A58)))</formula>
    </cfRule>
    <cfRule type="containsText" dxfId="2252" priority="61" operator="containsText" text="RB">
      <formula>NOT(ISERROR(SEARCH("RB",A58)))</formula>
    </cfRule>
    <cfRule type="containsText" dxfId="2251" priority="62" operator="containsText" text="CB">
      <formula>NOT(ISERROR(SEARCH("CB",A58)))</formula>
    </cfRule>
    <cfRule type="containsText" dxfId="2250" priority="63" operator="containsText" text="LB">
      <formula>NOT(ISERROR(SEARCH("LB",A58)))</formula>
    </cfRule>
    <cfRule type="containsText" dxfId="2249" priority="64" operator="containsText" text="GK">
      <formula>NOT(ISERROR(SEARCH("GK",A58)))</formula>
    </cfRule>
  </conditionalFormatting>
  <conditionalFormatting sqref="A59">
    <cfRule type="containsText" dxfId="2248" priority="33" operator="containsText" text="RW">
      <formula>NOT(ISERROR(SEARCH("RW",A59)))</formula>
    </cfRule>
    <cfRule type="containsText" dxfId="2247" priority="34" operator="containsText" text="LW">
      <formula>NOT(ISERROR(SEARCH("LW",A59)))</formula>
    </cfRule>
    <cfRule type="containsText" dxfId="2246" priority="35" operator="containsText" text="LF">
      <formula>NOT(ISERROR(SEARCH("LF",A59)))</formula>
    </cfRule>
    <cfRule type="containsText" dxfId="2245" priority="36" operator="containsText" text="CF">
      <formula>NOT(ISERROR(SEARCH("CF",A59)))</formula>
    </cfRule>
    <cfRule type="containsText" dxfId="2244" priority="37" operator="containsText" text="CF">
      <formula>NOT(ISERROR(SEARCH("CF",A59)))</formula>
    </cfRule>
    <cfRule type="containsText" dxfId="2243" priority="38" operator="containsText" text="CAM">
      <formula>NOT(ISERROR(SEARCH("CAM",A59)))</formula>
    </cfRule>
    <cfRule type="containsText" dxfId="2242" priority="39" operator="containsText" text="LM">
      <formula>NOT(ISERROR(SEARCH("LM",A59)))</formula>
    </cfRule>
    <cfRule type="containsText" dxfId="2241" priority="40" operator="containsText" text="CM">
      <formula>NOT(ISERROR(SEARCH("CM",A59)))</formula>
    </cfRule>
    <cfRule type="containsText" dxfId="2240" priority="41" operator="containsText" text="RM">
      <formula>NOT(ISERROR(SEARCH("RM",A59)))</formula>
    </cfRule>
    <cfRule type="containsText" dxfId="2239" priority="42" operator="containsText" text="CDM">
      <formula>NOT(ISERROR(SEARCH("CDM",A59)))</formula>
    </cfRule>
    <cfRule type="containsText" dxfId="2238" priority="43" operator="containsText" text="LWB">
      <formula>NOT(ISERROR(SEARCH("LWB",A59)))</formula>
    </cfRule>
    <cfRule type="containsText" dxfId="2237" priority="44" operator="containsText" text="RWB">
      <formula>NOT(ISERROR(SEARCH("RWB",A59)))</formula>
    </cfRule>
    <cfRule type="containsText" dxfId="2236" priority="45" operator="containsText" text="RB">
      <formula>NOT(ISERROR(SEARCH("RB",A59)))</formula>
    </cfRule>
    <cfRule type="containsText" dxfId="2235" priority="46" operator="containsText" text="CB">
      <formula>NOT(ISERROR(SEARCH("CB",A59)))</formula>
    </cfRule>
    <cfRule type="containsText" dxfId="2234" priority="47" operator="containsText" text="LB">
      <formula>NOT(ISERROR(SEARCH("LB",A59)))</formula>
    </cfRule>
    <cfRule type="containsText" dxfId="2233" priority="48" operator="containsText" text="GK">
      <formula>NOT(ISERROR(SEARCH("GK",A59)))</formula>
    </cfRule>
  </conditionalFormatting>
  <conditionalFormatting sqref="A59">
    <cfRule type="containsText" dxfId="2232" priority="17" operator="containsText" text="RW">
      <formula>NOT(ISERROR(SEARCH("RW",A59)))</formula>
    </cfRule>
    <cfRule type="containsText" dxfId="2231" priority="18" operator="containsText" text="LW">
      <formula>NOT(ISERROR(SEARCH("LW",A59)))</formula>
    </cfRule>
    <cfRule type="containsText" dxfId="2230" priority="19" operator="containsText" text="LF">
      <formula>NOT(ISERROR(SEARCH("LF",A59)))</formula>
    </cfRule>
    <cfRule type="containsText" dxfId="2229" priority="20" operator="containsText" text="CF">
      <formula>NOT(ISERROR(SEARCH("CF",A59)))</formula>
    </cfRule>
    <cfRule type="containsText" dxfId="2228" priority="21" operator="containsText" text="CF">
      <formula>NOT(ISERROR(SEARCH("CF",A59)))</formula>
    </cfRule>
    <cfRule type="containsText" dxfId="2227" priority="22" operator="containsText" text="CAM">
      <formula>NOT(ISERROR(SEARCH("CAM",A59)))</formula>
    </cfRule>
    <cfRule type="containsText" dxfId="2226" priority="23" operator="containsText" text="LM">
      <formula>NOT(ISERROR(SEARCH("LM",A59)))</formula>
    </cfRule>
    <cfRule type="containsText" dxfId="2225" priority="24" operator="containsText" text="CM">
      <formula>NOT(ISERROR(SEARCH("CM",A59)))</formula>
    </cfRule>
    <cfRule type="containsText" dxfId="2224" priority="25" operator="containsText" text="RM">
      <formula>NOT(ISERROR(SEARCH("RM",A59)))</formula>
    </cfRule>
    <cfRule type="containsText" dxfId="2223" priority="26" operator="containsText" text="CDM">
      <formula>NOT(ISERROR(SEARCH("CDM",A59)))</formula>
    </cfRule>
    <cfRule type="containsText" dxfId="2222" priority="27" operator="containsText" text="LWB">
      <formula>NOT(ISERROR(SEARCH("LWB",A59)))</formula>
    </cfRule>
    <cfRule type="containsText" dxfId="2221" priority="28" operator="containsText" text="RWB">
      <formula>NOT(ISERROR(SEARCH("RWB",A59)))</formula>
    </cfRule>
    <cfRule type="containsText" dxfId="2220" priority="29" operator="containsText" text="RB">
      <formula>NOT(ISERROR(SEARCH("RB",A59)))</formula>
    </cfRule>
    <cfRule type="containsText" dxfId="2219" priority="30" operator="containsText" text="CB">
      <formula>NOT(ISERROR(SEARCH("CB",A59)))</formula>
    </cfRule>
    <cfRule type="containsText" dxfId="2218" priority="31" operator="containsText" text="LB">
      <formula>NOT(ISERROR(SEARCH("LB",A59)))</formula>
    </cfRule>
    <cfRule type="containsText" dxfId="2217" priority="32" operator="containsText" text="GK">
      <formula>NOT(ISERROR(SEARCH("GK",A59)))</formula>
    </cfRule>
  </conditionalFormatting>
  <conditionalFormatting sqref="A58">
    <cfRule type="containsText" dxfId="2216" priority="1" operator="containsText" text="RW">
      <formula>NOT(ISERROR(SEARCH("RW",A58)))</formula>
    </cfRule>
    <cfRule type="containsText" dxfId="2215" priority="2" operator="containsText" text="LW">
      <formula>NOT(ISERROR(SEARCH("LW",A58)))</formula>
    </cfRule>
    <cfRule type="containsText" dxfId="2214" priority="3" operator="containsText" text="LF">
      <formula>NOT(ISERROR(SEARCH("LF",A58)))</formula>
    </cfRule>
    <cfRule type="containsText" dxfId="2213" priority="4" operator="containsText" text="CF">
      <formula>NOT(ISERROR(SEARCH("CF",A58)))</formula>
    </cfRule>
    <cfRule type="containsText" dxfId="2212" priority="5" operator="containsText" text="CF">
      <formula>NOT(ISERROR(SEARCH("CF",A58)))</formula>
    </cfRule>
    <cfRule type="containsText" dxfId="2211" priority="6" operator="containsText" text="CAM">
      <formula>NOT(ISERROR(SEARCH("CAM",A58)))</formula>
    </cfRule>
    <cfRule type="containsText" dxfId="2210" priority="7" operator="containsText" text="LM">
      <formula>NOT(ISERROR(SEARCH("LM",A58)))</formula>
    </cfRule>
    <cfRule type="containsText" dxfId="2209" priority="8" operator="containsText" text="CM">
      <formula>NOT(ISERROR(SEARCH("CM",A58)))</formula>
    </cfRule>
    <cfRule type="containsText" dxfId="2208" priority="9" operator="containsText" text="RM">
      <formula>NOT(ISERROR(SEARCH("RM",A58)))</formula>
    </cfRule>
    <cfRule type="containsText" dxfId="2207" priority="10" operator="containsText" text="CDM">
      <formula>NOT(ISERROR(SEARCH("CDM",A58)))</formula>
    </cfRule>
    <cfRule type="containsText" dxfId="2206" priority="11" operator="containsText" text="LWB">
      <formula>NOT(ISERROR(SEARCH("LWB",A58)))</formula>
    </cfRule>
    <cfRule type="containsText" dxfId="2205" priority="12" operator="containsText" text="RWB">
      <formula>NOT(ISERROR(SEARCH("RWB",A58)))</formula>
    </cfRule>
    <cfRule type="containsText" dxfId="2204" priority="13" operator="containsText" text="RB">
      <formula>NOT(ISERROR(SEARCH("RB",A58)))</formula>
    </cfRule>
    <cfRule type="containsText" dxfId="2203" priority="14" operator="containsText" text="CB">
      <formula>NOT(ISERROR(SEARCH("CB",A58)))</formula>
    </cfRule>
    <cfRule type="containsText" dxfId="2202" priority="15" operator="containsText" text="LB">
      <formula>NOT(ISERROR(SEARCH("LB",A58)))</formula>
    </cfRule>
    <cfRule type="containsText" dxfId="2201" priority="16" operator="containsText" text="GK">
      <formula>NOT(ISERROR(SEARCH("GK",A58)))</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FF"/>
  </sheetPr>
  <dimension ref="B1:DC164"/>
  <sheetViews>
    <sheetView topLeftCell="A4" zoomScale="70" zoomScaleNormal="70" workbookViewId="0">
      <selection activeCell="AN24" sqref="AN24"/>
    </sheetView>
  </sheetViews>
  <sheetFormatPr defaultRowHeight="15" x14ac:dyDescent="0.25"/>
  <cols>
    <col min="1" max="2" width="4.28515625" customWidth="1"/>
    <col min="3" max="3" width="12.140625" customWidth="1"/>
    <col min="4" max="4" width="4" customWidth="1"/>
    <col min="5" max="6" width="4" style="327" customWidth="1"/>
    <col min="7" max="9" width="4" style="822" customWidth="1"/>
    <col min="10" max="10" width="4" customWidth="1"/>
    <col min="11" max="12" width="4" style="327" customWidth="1"/>
    <col min="13" max="15" width="4" style="822" customWidth="1"/>
    <col min="16" max="16" width="4" customWidth="1"/>
    <col min="17" max="18" width="4" style="327" customWidth="1"/>
    <col min="19" max="21" width="4" style="822" customWidth="1"/>
    <col min="22" max="22" width="4" customWidth="1"/>
    <col min="23" max="24" width="4" style="327" customWidth="1"/>
    <col min="25" max="27" width="4" style="822" customWidth="1"/>
    <col min="28" max="28" width="4" customWidth="1"/>
    <col min="29" max="30" width="4" style="327" customWidth="1"/>
    <col min="31" max="33" width="4" style="822" customWidth="1"/>
    <col min="34" max="34" width="4" customWidth="1"/>
    <col min="35" max="36" width="4" style="327" customWidth="1"/>
    <col min="37" max="39" width="4" style="822" customWidth="1"/>
    <col min="40" max="40" width="4" customWidth="1"/>
    <col min="41" max="42" width="4" style="327" customWidth="1"/>
    <col min="43" max="45" width="4" style="822" customWidth="1"/>
    <col min="46" max="46" width="4" customWidth="1"/>
    <col min="47" max="48" width="4" style="327" customWidth="1"/>
    <col min="49" max="51" width="4" style="822" customWidth="1"/>
    <col min="52" max="52" width="4" customWidth="1"/>
    <col min="53" max="54" width="4" style="327" customWidth="1"/>
    <col min="55" max="57" width="4" style="822" customWidth="1"/>
    <col min="58" max="58" width="4" customWidth="1"/>
    <col min="59" max="60" width="4" style="327" customWidth="1"/>
    <col min="61" max="63" width="4" style="822" customWidth="1"/>
    <col min="64" max="64" width="4" customWidth="1"/>
    <col min="65" max="66" width="4" style="327" customWidth="1"/>
    <col min="67" max="69" width="4" style="822" customWidth="1"/>
    <col min="70" max="70" width="4" customWidth="1"/>
    <col min="71" max="72" width="4" style="327" customWidth="1"/>
    <col min="73" max="75" width="4" style="822" customWidth="1"/>
    <col min="76" max="76" width="4" customWidth="1"/>
    <col min="77" max="78" width="4" style="327" customWidth="1"/>
    <col min="79" max="81" width="4" style="822" customWidth="1"/>
    <col min="82" max="82" width="4" customWidth="1"/>
    <col min="83" max="84" width="4" style="327" customWidth="1"/>
    <col min="85" max="87" width="4" style="822" customWidth="1"/>
    <col min="88" max="89" width="4" customWidth="1"/>
    <col min="90" max="90" width="4" style="327" customWidth="1"/>
    <col min="91" max="93" width="4" style="822" customWidth="1"/>
    <col min="99" max="99" width="18.28515625" customWidth="1"/>
  </cols>
  <sheetData>
    <row r="1" spans="2:107" ht="22.5" customHeight="1" x14ac:dyDescent="0.25">
      <c r="B1" s="822"/>
      <c r="C1" s="1706" t="s">
        <v>158</v>
      </c>
      <c r="D1" s="1707"/>
      <c r="E1" s="1707"/>
      <c r="F1" s="1707"/>
      <c r="G1" s="1707"/>
      <c r="H1" s="1707"/>
      <c r="I1" s="1707"/>
      <c r="J1" s="1707"/>
      <c r="K1" s="1707"/>
      <c r="L1" s="1707"/>
      <c r="M1" s="1707"/>
      <c r="N1" s="1707"/>
      <c r="O1" s="1707"/>
      <c r="P1" s="1707"/>
      <c r="Q1" s="1707"/>
      <c r="R1" s="1707"/>
      <c r="S1" s="1707"/>
      <c r="T1" s="1707"/>
      <c r="U1" s="1707"/>
      <c r="V1" s="1707"/>
      <c r="W1" s="1707"/>
      <c r="X1" s="1707"/>
      <c r="Y1" s="1707"/>
      <c r="Z1" s="1707"/>
      <c r="AA1" s="1707"/>
      <c r="AB1" s="1707"/>
      <c r="AC1" s="1707"/>
      <c r="AD1" s="1707"/>
      <c r="AE1" s="1707"/>
      <c r="AF1" s="1707"/>
      <c r="AG1" s="1707"/>
      <c r="AH1" s="1707"/>
      <c r="AI1" s="1707"/>
      <c r="AJ1" s="1707"/>
      <c r="AK1" s="1707"/>
      <c r="AL1" s="1707"/>
      <c r="AM1" s="1707"/>
      <c r="AN1" s="1707"/>
      <c r="AO1" s="1707"/>
      <c r="AP1" s="1707"/>
      <c r="AQ1" s="1707"/>
      <c r="AR1" s="1707"/>
      <c r="AS1" s="1707"/>
      <c r="AT1" s="1707"/>
      <c r="AU1" s="1707"/>
      <c r="AV1" s="1707"/>
      <c r="AW1" s="1707"/>
      <c r="AX1" s="1707"/>
      <c r="AY1" s="1707"/>
      <c r="AZ1" s="1707"/>
      <c r="BA1" s="1707"/>
      <c r="BB1" s="1707"/>
      <c r="BC1" s="1707"/>
      <c r="BD1" s="1707"/>
      <c r="BE1" s="1707"/>
      <c r="BF1" s="1707"/>
      <c r="BG1" s="1707"/>
      <c r="BH1" s="1707"/>
      <c r="BI1" s="1707"/>
      <c r="BJ1" s="1707"/>
      <c r="BK1" s="1707"/>
      <c r="BL1" s="1707"/>
      <c r="BM1" s="1707"/>
      <c r="BN1" s="1707"/>
      <c r="BO1" s="1707"/>
      <c r="BP1" s="1707"/>
      <c r="BQ1" s="1707"/>
      <c r="BR1" s="1707"/>
      <c r="BS1" s="1707"/>
      <c r="BT1" s="1707"/>
      <c r="BU1" s="1707"/>
      <c r="BV1" s="1707"/>
      <c r="BW1" s="1707"/>
      <c r="BX1" s="1707"/>
      <c r="BY1" s="1707"/>
      <c r="BZ1" s="1707"/>
      <c r="CA1" s="1707"/>
      <c r="CB1" s="1707"/>
      <c r="CC1" s="1707"/>
      <c r="CD1" s="1707"/>
      <c r="CE1" s="1707"/>
      <c r="CF1" s="1707"/>
      <c r="CG1" s="1707"/>
      <c r="CH1" s="1707"/>
      <c r="CI1" s="1707"/>
      <c r="CJ1" s="1707"/>
      <c r="CK1" s="1707"/>
      <c r="CL1" s="1707"/>
      <c r="CM1" s="1707"/>
      <c r="CN1" s="1707"/>
      <c r="CO1" s="994"/>
      <c r="CP1" s="822"/>
      <c r="CQ1" s="822"/>
      <c r="CR1" s="822"/>
      <c r="CS1" s="822"/>
      <c r="CT1" s="822"/>
      <c r="CU1" s="822"/>
      <c r="CV1" s="822"/>
      <c r="CW1" s="822"/>
      <c r="CX1" s="822"/>
      <c r="CY1" s="822"/>
      <c r="CZ1" s="822"/>
      <c r="DA1" s="822"/>
      <c r="DB1" s="822"/>
      <c r="DC1" s="822"/>
    </row>
    <row r="2" spans="2:107" ht="22.5" customHeight="1" x14ac:dyDescent="0.25">
      <c r="B2" s="822"/>
      <c r="C2" s="993"/>
      <c r="D2" s="1697" t="s">
        <v>160</v>
      </c>
      <c r="E2" s="1697"/>
      <c r="F2" s="1697"/>
      <c r="G2" s="1697"/>
      <c r="H2" s="1697"/>
      <c r="I2" s="1697"/>
      <c r="J2" s="1697" t="s">
        <v>161</v>
      </c>
      <c r="K2" s="1697"/>
      <c r="L2" s="1697"/>
      <c r="M2" s="1697"/>
      <c r="N2" s="1697"/>
      <c r="O2" s="1699"/>
      <c r="P2" s="1698" t="s">
        <v>162</v>
      </c>
      <c r="Q2" s="1697"/>
      <c r="R2" s="1697"/>
      <c r="S2" s="1697"/>
      <c r="T2" s="1697"/>
      <c r="U2" s="1699"/>
      <c r="V2" s="1703" t="s">
        <v>163</v>
      </c>
      <c r="W2" s="1704"/>
      <c r="X2" s="1704"/>
      <c r="Y2" s="1704"/>
      <c r="Z2" s="1704"/>
      <c r="AA2" s="1705"/>
      <c r="AB2" s="1698" t="s">
        <v>164</v>
      </c>
      <c r="AC2" s="1697"/>
      <c r="AD2" s="1697"/>
      <c r="AE2" s="1697"/>
      <c r="AF2" s="1697"/>
      <c r="AG2" s="1699"/>
      <c r="AH2" s="1698" t="s">
        <v>165</v>
      </c>
      <c r="AI2" s="1697"/>
      <c r="AJ2" s="1697"/>
      <c r="AK2" s="1697"/>
      <c r="AL2" s="1697"/>
      <c r="AM2" s="1699"/>
      <c r="AN2" s="1698" t="s">
        <v>166</v>
      </c>
      <c r="AO2" s="1697"/>
      <c r="AP2" s="1697"/>
      <c r="AQ2" s="1697"/>
      <c r="AR2" s="1697"/>
      <c r="AS2" s="1699"/>
      <c r="AT2" s="1698" t="s">
        <v>167</v>
      </c>
      <c r="AU2" s="1697"/>
      <c r="AV2" s="1697"/>
      <c r="AW2" s="1697"/>
      <c r="AX2" s="1697"/>
      <c r="AY2" s="1699"/>
      <c r="AZ2" s="1698" t="s">
        <v>168</v>
      </c>
      <c r="BA2" s="1697"/>
      <c r="BB2" s="1697"/>
      <c r="BC2" s="1697"/>
      <c r="BD2" s="1697"/>
      <c r="BE2" s="1699"/>
      <c r="BF2" s="1698" t="s">
        <v>169</v>
      </c>
      <c r="BG2" s="1697"/>
      <c r="BH2" s="1697"/>
      <c r="BI2" s="1697"/>
      <c r="BJ2" s="1697"/>
      <c r="BK2" s="1699"/>
      <c r="BL2" s="1698" t="s">
        <v>170</v>
      </c>
      <c r="BM2" s="1697"/>
      <c r="BN2" s="1697"/>
      <c r="BO2" s="1697"/>
      <c r="BP2" s="1697"/>
      <c r="BQ2" s="1699"/>
      <c r="BR2" s="1698" t="s">
        <v>171</v>
      </c>
      <c r="BS2" s="1697"/>
      <c r="BT2" s="1697"/>
      <c r="BU2" s="1697"/>
      <c r="BV2" s="1697"/>
      <c r="BW2" s="1699"/>
      <c r="BX2" s="1698" t="s">
        <v>172</v>
      </c>
      <c r="BY2" s="1697"/>
      <c r="BZ2" s="1697"/>
      <c r="CA2" s="1697"/>
      <c r="CB2" s="1697"/>
      <c r="CC2" s="1699"/>
      <c r="CD2" s="1698" t="s">
        <v>173</v>
      </c>
      <c r="CE2" s="1697"/>
      <c r="CF2" s="1697"/>
      <c r="CG2" s="1697"/>
      <c r="CH2" s="1697"/>
      <c r="CI2" s="1699"/>
      <c r="CJ2" s="1698" t="s">
        <v>722</v>
      </c>
      <c r="CK2" s="1697"/>
      <c r="CL2" s="1697"/>
      <c r="CM2" s="1697"/>
      <c r="CN2" s="1697"/>
      <c r="CO2" s="1699"/>
      <c r="CP2" s="822"/>
      <c r="CQ2" s="822"/>
      <c r="CR2" s="822"/>
      <c r="CS2" s="822"/>
      <c r="CT2" s="822"/>
      <c r="CU2" s="822"/>
      <c r="CV2" s="822"/>
      <c r="CW2" s="822"/>
      <c r="CX2" s="822"/>
      <c r="CY2" s="822"/>
      <c r="CZ2" s="822"/>
      <c r="DA2" s="822"/>
      <c r="DB2" s="822"/>
      <c r="DC2" s="822" t="s">
        <v>35</v>
      </c>
    </row>
    <row r="3" spans="2:107" s="822" customFormat="1" ht="79.5" customHeight="1" x14ac:dyDescent="0.25">
      <c r="C3" s="993" t="s">
        <v>73</v>
      </c>
      <c r="D3" s="1697" t="s">
        <v>31</v>
      </c>
      <c r="E3" s="1697"/>
      <c r="F3" s="1700" t="s">
        <v>174</v>
      </c>
      <c r="G3" s="1700"/>
      <c r="H3" s="1701" t="s">
        <v>635</v>
      </c>
      <c r="I3" s="1702"/>
      <c r="J3" s="1697" t="s">
        <v>31</v>
      </c>
      <c r="K3" s="1697"/>
      <c r="L3" s="1700" t="s">
        <v>176</v>
      </c>
      <c r="M3" s="1700"/>
      <c r="N3" s="1701" t="s">
        <v>177</v>
      </c>
      <c r="O3" s="1702"/>
      <c r="P3" s="1697" t="s">
        <v>31</v>
      </c>
      <c r="Q3" s="1697"/>
      <c r="R3" s="1700" t="s">
        <v>178</v>
      </c>
      <c r="S3" s="1700"/>
      <c r="T3" s="1701" t="s">
        <v>177</v>
      </c>
      <c r="U3" s="1702"/>
      <c r="V3" s="1697" t="s">
        <v>31</v>
      </c>
      <c r="W3" s="1697"/>
      <c r="X3" s="1700" t="s">
        <v>178</v>
      </c>
      <c r="Y3" s="1700"/>
      <c r="Z3" s="1701" t="s">
        <v>177</v>
      </c>
      <c r="AA3" s="1702"/>
      <c r="AB3" s="1697" t="s">
        <v>31</v>
      </c>
      <c r="AC3" s="1697"/>
      <c r="AD3" s="1700" t="s">
        <v>178</v>
      </c>
      <c r="AE3" s="1700"/>
      <c r="AF3" s="1701" t="s">
        <v>179</v>
      </c>
      <c r="AG3" s="1702"/>
      <c r="AH3" s="1697" t="s">
        <v>31</v>
      </c>
      <c r="AI3" s="1697"/>
      <c r="AJ3" s="1700" t="s">
        <v>178</v>
      </c>
      <c r="AK3" s="1700"/>
      <c r="AL3" s="1701" t="s">
        <v>179</v>
      </c>
      <c r="AM3" s="1702"/>
      <c r="AN3" s="1697" t="s">
        <v>31</v>
      </c>
      <c r="AO3" s="1697"/>
      <c r="AP3" s="1700" t="s">
        <v>178</v>
      </c>
      <c r="AQ3" s="1700"/>
      <c r="AR3" s="1701" t="s">
        <v>179</v>
      </c>
      <c r="AS3" s="1702"/>
      <c r="AT3" s="1697" t="s">
        <v>31</v>
      </c>
      <c r="AU3" s="1697"/>
      <c r="AV3" s="1700" t="s">
        <v>178</v>
      </c>
      <c r="AW3" s="1700"/>
      <c r="AX3" s="1701" t="s">
        <v>179</v>
      </c>
      <c r="AY3" s="1702"/>
      <c r="AZ3" s="1697" t="s">
        <v>31</v>
      </c>
      <c r="BA3" s="1697"/>
      <c r="BB3" s="1700" t="s">
        <v>178</v>
      </c>
      <c r="BC3" s="1700"/>
      <c r="BD3" s="1701" t="s">
        <v>179</v>
      </c>
      <c r="BE3" s="1702"/>
      <c r="BF3" s="1697" t="s">
        <v>31</v>
      </c>
      <c r="BG3" s="1697"/>
      <c r="BH3" s="1700" t="s">
        <v>178</v>
      </c>
      <c r="BI3" s="1700"/>
      <c r="BJ3" s="1701" t="s">
        <v>179</v>
      </c>
      <c r="BK3" s="1702"/>
      <c r="BL3" s="1697" t="s">
        <v>31</v>
      </c>
      <c r="BM3" s="1697"/>
      <c r="BN3" s="1700" t="s">
        <v>178</v>
      </c>
      <c r="BO3" s="1700"/>
      <c r="BP3" s="1701" t="s">
        <v>179</v>
      </c>
      <c r="BQ3" s="1702"/>
      <c r="BR3" s="1697" t="s">
        <v>31</v>
      </c>
      <c r="BS3" s="1697"/>
      <c r="BT3" s="1700" t="s">
        <v>178</v>
      </c>
      <c r="BU3" s="1700"/>
      <c r="BV3" s="1701" t="s">
        <v>179</v>
      </c>
      <c r="BW3" s="1702"/>
      <c r="BX3" s="1697" t="s">
        <v>31</v>
      </c>
      <c r="BY3" s="1697"/>
      <c r="BZ3" s="1700" t="s">
        <v>178</v>
      </c>
      <c r="CA3" s="1700"/>
      <c r="CB3" s="1701" t="s">
        <v>179</v>
      </c>
      <c r="CC3" s="1702"/>
      <c r="CD3" s="1697" t="s">
        <v>31</v>
      </c>
      <c r="CE3" s="1697"/>
      <c r="CF3" s="1700" t="s">
        <v>178</v>
      </c>
      <c r="CG3" s="1700"/>
      <c r="CH3" s="1701" t="s">
        <v>179</v>
      </c>
      <c r="CI3" s="1702"/>
      <c r="CJ3" s="1697" t="s">
        <v>31</v>
      </c>
      <c r="CK3" s="1697"/>
      <c r="CL3" s="1700" t="s">
        <v>178</v>
      </c>
      <c r="CM3" s="1700"/>
      <c r="CN3" s="1701" t="s">
        <v>179</v>
      </c>
      <c r="CO3" s="1702"/>
    </row>
    <row r="4" spans="2:107" x14ac:dyDescent="0.25">
      <c r="B4" s="679"/>
      <c r="C4" s="680" t="s">
        <v>180</v>
      </c>
      <c r="D4" s="965" t="str">
        <f>IFERROR(INDEX('Season 1'!$D$9:$D$31,MATCH('VS stats'!$C4,'Season 1'!$B$9:$B$31,0)),"-")</f>
        <v>-</v>
      </c>
      <c r="E4" s="965" t="str">
        <f>IFERROR(INDEX('Season 1'!$D$32:$D$54,MATCH('VS stats'!$C4,'Season 1'!$B$32:$B$54,0)),"-")</f>
        <v>-</v>
      </c>
      <c r="F4" s="965" t="str">
        <f>IFERROR(INDEX('Season 1'!$J$9:$J$16,MATCH('VS stats'!$C4,'Season 1'!$H$9:$H$16,0)),IFERROR(INDEX('Season 1'!$W$9:$W$14,MATCH('VS stats'!$C4,'Season 1'!$T$9:$T$14,0)),"-"))</f>
        <v>-</v>
      </c>
      <c r="G4" s="965" t="str">
        <f>IFERROR(INDEX('Season 1'!$P$9:$P$16,MATCH('VS stats'!$C4,'Season 1'!$N$9:$N$16,0)),"-")</f>
        <v>-</v>
      </c>
      <c r="H4" s="965" t="str">
        <f>IFERROR(INDEX('Season 1'!$P$20:$P$24,MATCH('VS stats'!$C4,'Season 1'!$N$20:$N$24,0)),"-")</f>
        <v>-</v>
      </c>
      <c r="I4" s="966" t="s">
        <v>35</v>
      </c>
      <c r="J4" s="965" t="str">
        <f>IFERROR(INDEX('Season 2'!$D$9:$D$31,MATCH('VS stats'!$C4,'Season 2'!$B$9:$B$31,0)),"-")</f>
        <v>-</v>
      </c>
      <c r="K4" s="965" t="str">
        <f>IFERROR(INDEX('Season 2'!$D$32:$D$54,MATCH('VS stats'!$C4,'Season 2'!$B$32:$B$54,0)),"-")</f>
        <v>-</v>
      </c>
      <c r="L4" s="965" t="str">
        <f>IFERROR(INDEX('Season 2'!$J$9:$J$16,MATCH('VS stats'!$C4,'Season 2'!$H$9:$H$16,0)),IFERROR(INDEX('Season 2'!$J$45:$J$50,MATCH('VS stats'!$C4,'Season 2'!$H$45:$H$50,0)),"-"))</f>
        <v>-</v>
      </c>
      <c r="M4" s="965" t="str">
        <f>IFERROR(INDEX('Season 2'!$P$9:$P$16,MATCH('VS stats'!$C4,'Season 2'!$N$9:$N$16,0)),IFERROR(INDEX('Season 2'!$J$30,MATCH('VS stats'!$C4,'Season 2'!$H$30,0)),"-"))</f>
        <v>-</v>
      </c>
      <c r="N4" s="965" t="str">
        <f>IFERROR(INDEX('Season 2'!$P$20:$P$24,MATCH('VS stats'!$C4,'Season 2'!$N$20:$N$24,0)),
IFERROR(INDEX('Season 2'!$X$9,MATCH('VS stats'!$C4,'Season 2'!$U$9,0)),
IFERROR(INDEX('Season 2'!$X$11:$X$13,MATCH('VS stats'!$C4,'Season 2'!$U$11:$U12,0)),
IFERROR(INDEX('Season 2'!$X$17,MATCH('VS stats'!$C4,'Season 2'!$U$17,0)),
IFERROR(INDEX('Season 2'!$X$19,MATCH('VS stats'!$C4,'Season 2'!$U$19,0)),
IFERROR(INDEX('Season 2'!$X$21,MATCH('VS stats'!$C4,'Season 2'!$U$21,0)),
IFERROR(INDEX('Season 2'!$X$23,MATCH('VS stats'!$C4,'Season 2'!$U$23,0)),
IFERROR(INDEX('Season 2'!$X$25,MATCH('VS stats'!$C4,'Season 2'!$U$25,0)),"-"))))))))</f>
        <v>-</v>
      </c>
      <c r="O4" s="966" t="str">
        <f>IFERROR(INDEX('Season 2'!$X$10,MATCH('VS stats'!$C4,'Season 2'!$U$10,0)),
IFERROR(INDEX('Season 2'!$X$14:$X$16,MATCH('VS stats'!$C4,'Season 2'!$U$14:$U$16,0)),
IFERROR(INDEX('Season 2'!$X$18,MATCH('VS stats'!$C4,'Season 2'!$U$18,0)),
IFERROR(INDEX('Season 2'!$X$20,MATCH('VS stats'!$C4,'Season 2'!$U$20,0)),
IFERROR(INDEX('Season 2'!$X$22,MATCH('VS stats'!$C4,'Season 2'!$U$22,0)),
IFERROR(INDEX('Season 2'!$X$24,MATCH('VS stats'!$C4,'Season 2'!$U$24,0)),"-"))))))</f>
        <v>-</v>
      </c>
      <c r="P4" s="965" t="str">
        <f>IFERROR(INDEX('Season 3'!$D$9:$D$31,MATCH('VS stats'!$C4,'Season 3'!$B$9:$B$31,0)),"-")</f>
        <v>-</v>
      </c>
      <c r="Q4" s="965" t="str">
        <f>IFERROR(INDEX('Season 3'!$D$32:$D$54,MATCH('VS stats'!$C4,'Season 3'!$B$32:$B$54,0)),"-")</f>
        <v>-</v>
      </c>
      <c r="R4" s="965" t="str">
        <f>IFERROR(INDEX('Season 3'!$J$9:$J$16,MATCH('VS stats'!$C4,'Season 3'!$H$9:$H$16,0)),IFERROR(INDEX('Season 3'!$J$39,MATCH('VS stats'!$C4,'Season 3'!$H$39,0)),"-"))</f>
        <v>-</v>
      </c>
      <c r="S4" s="965" t="str">
        <f>IFERROR(INDEX('Season 3'!$P$9:$P$16,MATCH('VS stats'!$C4,'Season 3'!$N$9:$N$16,0)),IFERROR(INDEX('Season 3'!$J$30,MATCH('VS stats'!$C4,'Season 3'!$H$30,0)),"-"))</f>
        <v>-</v>
      </c>
      <c r="T4" s="965" t="str">
        <f>IFERROR(INDEX('Season 3'!$P$20:$P$24,MATCH('VS stats'!$C4,'Season 3'!$N$20:$N$24,0)),
IFERROR(INDEX('Season 3'!$X$9,MATCH('VS stats'!$C4,'Season 3'!$U$9,0)),
IFERROR(INDEX('Season 3'!$X$11:$X$13,MATCH('VS stats'!$C4,'Season 3'!$U$11:$U12,0)),
IFERROR(INDEX('Season 3'!$X$17,MATCH('VS stats'!$C4,'Season 3'!$U$17,0)),
IFERROR(INDEX('Season 3'!$X$19,MATCH('VS stats'!$C4,'Season 3'!$U$19,0)),
IFERROR(INDEX('Season 3'!$X$21,MATCH('VS stats'!$C4,'Season 3'!$U$21,0)),
IFERROR(INDEX('Season 3'!$X$23,MATCH('VS stats'!$C4,'Season 3'!$U$23,0)),
IFERROR(INDEX('Season 3'!$X$25,MATCH('VS stats'!$C4,'Season 3'!$U$25,0)),"-"))))))))</f>
        <v>-</v>
      </c>
      <c r="U4" s="966" t="str">
        <f>IFERROR(INDEX('Season 3'!$X$10,MATCH('VS stats'!$C4,'Season 3'!$U$10,0)),
IFERROR(INDEX('Season 3'!$X$14:$X$16,MATCH('VS stats'!$C4,'Season 3'!$U$14:$U$16,0)),
IFERROR(INDEX('Season 3'!$X$18,MATCH('VS stats'!$C4,'Season 3'!$U$18,0)),
IFERROR(INDEX('Season 3'!$X$20,MATCH('VS stats'!$C4,'Season 3'!$U$20,0)),
IFERROR(INDEX('Season 3'!$X$22,MATCH('VS stats'!$C4,'Season 3'!$U$22,0)),
IFERROR(INDEX('Season 3'!$X$24,MATCH('VS stats'!$C4,'Season 3'!$U$24,0)),"-"))))))</f>
        <v>-</v>
      </c>
      <c r="V4" s="965" t="str">
        <f>IFERROR(INDEX('Season 4'!$D$9:$D$27,MATCH('VS stats'!$C4,'Season 4'!$B$9:$B$27,0)),"-")</f>
        <v>-</v>
      </c>
      <c r="W4" s="965" t="str">
        <f>IFERROR(INDEX('Season 4'!$D$28:$D$46,MATCH('VS stats'!$C4,'Season 4'!$B$28:$B$46,0)),"-")</f>
        <v>-</v>
      </c>
      <c r="X4" s="965" t="str">
        <f>IFERROR(INDEX('Season 4'!$J$9:$J$16,MATCH('VS stats'!$C4,'Season 4'!$H$9:$H$16,0)),IFERROR(INDEX('Season 4'!$J$39,MATCH('VS stats'!$C4,'Season 4'!$H$39,0)),"-"))</f>
        <v>-</v>
      </c>
      <c r="Y4" s="965" t="str">
        <f>IFERROR(INDEX('Season 4'!$P$9:$P$16,MATCH('VS stats'!$C4,'Season 4'!$N$9:$N$16,0)),IFERROR(INDEX('Season 4'!$J$30,MATCH('VS stats'!$C4,'Season 4'!$H$30,0)),"-"))</f>
        <v>-</v>
      </c>
      <c r="Z4" s="965" t="str">
        <f>IFERROR(INDEX('Season 4'!$P$20:$P$24,MATCH('VS stats'!$C4,'Season 4'!$N$20:$N$24,0)),
IFERROR(INDEX('Season 4'!$X$9,MATCH('VS stats'!$C4,'Season 4'!$U$9,0)),
IFERROR(INDEX('Season 4'!$X$11:$X$13,MATCH('VS stats'!$C4,'Season 4'!$U$11:$U12,0)),
IFERROR(INDEX('Season 4'!$X$17,MATCH('VS stats'!$C4,'Season 4'!$U$17,0)),
IFERROR(INDEX('Season 4'!$X$19,MATCH('VS stats'!$C4,'Season 4'!$U$19,0)),
IFERROR(INDEX('Season 4'!$X$21,MATCH('VS stats'!$C4,'Season 4'!$U$21,0)),
IFERROR(INDEX('Season 4'!$X$23,MATCH('VS stats'!$C4,'Season 4'!$U$23,0)),
IFERROR(INDEX('Season 4'!$X$25,MATCH('VS stats'!$C4,'Season 4'!$U$25,0)),"-"))))))))</f>
        <v>-</v>
      </c>
      <c r="AA4" s="966" t="str">
        <f>IFERROR(INDEX('Season 4'!$X$10,MATCH('VS stats'!$C4,'Season 4'!$U$10,0)),
IFERROR(INDEX('Season 4'!$X$14:$X$16,MATCH('VS stats'!$C4,'Season 4'!$U$14:$U$16,0)),
IFERROR(INDEX('Season 4'!$X$18,MATCH('VS stats'!$C4,'Season 4'!$U$18,0)),
IFERROR(INDEX('Season 4'!$X$20,MATCH('VS stats'!$C4,'Season 4'!$U$20,0)),
IFERROR(INDEX('Season 4'!$X$22,MATCH('VS stats'!$C4,'Season 4'!$U$22,0)),
IFERROR(INDEX('Season 4'!$X$24,MATCH('VS stats'!$C4,'Season 4'!$U$24,0)),"-"))))))</f>
        <v>-</v>
      </c>
      <c r="AB4" s="965" t="str">
        <f>IFERROR(INDEX('Season 5'!$D$9:$D$27,MATCH('VS stats'!$C4,'Season 5'!$B$9:$B$27,0)),"-")</f>
        <v>-</v>
      </c>
      <c r="AC4" s="965" t="str">
        <f>IFERROR(INDEX('Season 5'!$D$28:$D$46,MATCH('VS stats'!$C4,'Season 5'!$B$28:$B$46,0)),"-")</f>
        <v>-</v>
      </c>
      <c r="AD4" s="965" t="str">
        <f>IFERROR(INDEX('Season 5'!$J$9:$J$16,MATCH('VS stats'!$C4,'Season 5'!$H$9:$H$16,0)),IFERROR(INDEX('Season 5'!$J$39,MATCH('VS stats'!$C4,'Season 5'!$H$39,0)),"-"))</f>
        <v>-</v>
      </c>
      <c r="AE4" s="965" t="str">
        <f>IFERROR(INDEX('Season 5'!$P$9:$P$16,MATCH('VS stats'!$C4,'Season 5'!$N$9:$N$16,0)),IFERROR(INDEX('Season 5'!$J$30,MATCH('VS stats'!$C4,'Season 5'!$H$30,0)),"-"))</f>
        <v>-</v>
      </c>
      <c r="AF4" s="965" t="str">
        <f>IFERROR(INDEX('Season 5'!$P$20:$P$24,MATCH('VS stats'!$C4,'Season 5'!$N$20:$N$24,0)),
IFERROR(INDEX('Season 5'!$X$9,MATCH('VS stats'!$C4,'Season 5'!$U$9,0)),
IFERROR(INDEX('Season 5'!$X$11:$X$13,MATCH('VS stats'!$C4,'Season 5'!$U$11:$U12,0)),
IFERROR(INDEX('Season 5'!$X$17,MATCH('VS stats'!$C4,'Season 5'!$U$17,0)),
IFERROR(INDEX('Season 5'!$X$19,MATCH('VS stats'!$C4,'Season 5'!$U$19,0)),
IFERROR(INDEX('Season 5'!$X$21,MATCH('VS stats'!$C4,'Season 5'!$U$21,0)),
IFERROR(INDEX('Season 5'!$X$23,MATCH('VS stats'!$C4,'Season 5'!$U$23,0)),"-")))))))</f>
        <v>-</v>
      </c>
      <c r="AG4" s="966" t="str">
        <f>IFERROR(INDEX('Season 5'!$X$10,MATCH('VS stats'!$C4,'Season 5'!$U$10,0)),
IFERROR(INDEX('Season 5'!$X$14:$X$16,MATCH('VS stats'!$C4,'Season 5'!$U$14:$U$16,0)),
IFERROR(INDEX('Season 5'!$X$18,MATCH('VS stats'!$C4,'Season 5'!$U$18,0)),
IFERROR(INDEX('Season 5'!$X$20,MATCH('VS stats'!$C4,'Season 5'!$U$20,0)),
IFERROR(INDEX('Season 5'!$X$22,MATCH('VS stats'!$C4,'Season 5'!$U$22,0)),"-")))))</f>
        <v>-</v>
      </c>
      <c r="AH4" s="965" t="str">
        <f>IFERROR(INDEX('Season 6'!$D$9:$D$27,MATCH('VS stats'!$C4,'Season 6'!$B$9:$B$27,0)),"-")</f>
        <v>-</v>
      </c>
      <c r="AI4" s="965" t="str">
        <f>IFERROR(INDEX('Season 6'!$D$28:$D$46,MATCH('VS stats'!$C4,'Season 6'!$B$28:$B$46,0)),"-")</f>
        <v>-</v>
      </c>
      <c r="AJ4" s="965" t="str">
        <f>IFERROR(INDEX('Season 6'!$J$9:$J$16,MATCH('VS stats'!$C4,'Season 6'!$H$9:$H$16,0)),IFERROR(INDEX('Season 6'!$J$39,MATCH('VS stats'!$C4,'Season 6'!$H$39,0)),"-"))</f>
        <v>-</v>
      </c>
      <c r="AK4" s="965" t="str">
        <f>IFERROR(INDEX('Season 6'!$P$9:$P$16,MATCH('VS stats'!$C4,'Season 6'!$N$9:$N$16,0)),IFERROR(INDEX('Season 6'!$J$30,MATCH('VS stats'!$C4,'Season 6'!$H$30,0)),"-"))</f>
        <v>-</v>
      </c>
      <c r="AL4" s="965" t="str">
        <f>IFERROR(INDEX('Season 6'!$P$20:$P$24,MATCH('VS stats'!$C4,'Season 6'!$N$20:$N$24,0)),
IFERROR(INDEX('Season 6'!$X$9,MATCH('VS stats'!$C4,'Season 6'!$U$9,0)),
IFERROR(INDEX('Season 6'!$X$11:$X$13,MATCH('VS stats'!$C4,'Season 6'!$U$11:$U12,0)),
IFERROR(INDEX('Season 6'!$X$17,MATCH('VS stats'!$C4,'Season 6'!$U$17,0)),
IFERROR(INDEX('Season 6'!$X$19,MATCH('VS stats'!$C4,'Season 6'!$U$19,0)),
IFERROR(INDEX('Season 6'!$X$21,MATCH('VS stats'!$C4,'Season 6'!$U$21,0)),
IFERROR(INDEX('Season 6'!$X$23,MATCH('VS stats'!$C4,'Season 6'!$U$23,0)),"-")))))))</f>
        <v>-</v>
      </c>
      <c r="AM4" s="966" t="str">
        <f>IFERROR(INDEX('Season 6'!$X$10,MATCH('VS stats'!$C4,'Season 6'!$U$10,0)),
IFERROR(INDEX('Season 6'!$X$14:$X$16,MATCH('VS stats'!$C4,'Season 6'!$U$14:$U$16,0)),
IFERROR(INDEX('Season 6'!$X$18,MATCH('VS stats'!$C4,'Season 6'!$U$18,0)),
IFERROR(INDEX('Season 6'!$X$20,MATCH('VS stats'!$C4,'Season 6'!$U$20,0)),
IFERROR(INDEX('Season 6'!$X$22,MATCH('VS stats'!$C4,'Season 6'!$U$22,0)),"-")))))</f>
        <v>-</v>
      </c>
      <c r="AN4" s="965" t="str">
        <f>IFERROR(INDEX('Season 7'!$D$9:$D$27,MATCH('VS stats'!$C4,'Season 7'!$B$9:$B$27,0)),"-")</f>
        <v>-</v>
      </c>
      <c r="AO4" s="965" t="str">
        <f>IFERROR(INDEX('Season 7'!$D$28:$D$46,MATCH('VS stats'!$C4,'Season 7'!$B$28:$B$46,0)),"-")</f>
        <v>-</v>
      </c>
      <c r="AP4" s="965" t="str">
        <f>IFERROR(INDEX('Season 7'!$J$9:$J$16,MATCH('VS stats'!$C4,'Season 7'!$H$9:$H$16,0)),IFERROR(INDEX('Season 7'!$J$39,MATCH('VS stats'!$C4,'Season 7'!$H$39,0)),"-"))</f>
        <v>-</v>
      </c>
      <c r="AQ4" s="965" t="str">
        <f>IFERROR(INDEX('Season 7'!$P$9:$P$16,MATCH('VS stats'!$C4,'Season 7'!$N$9:$N$16,0)),IFERROR(INDEX('Season 7'!$J$30,MATCH('VS stats'!$C4,'Season 7'!$H$30,0)),"-"))</f>
        <v>-</v>
      </c>
      <c r="AR4" s="965" t="str">
        <f>IFERROR(INDEX('Season 7'!$P$20:$P$24,MATCH('VS stats'!$C4,'Season 7'!$N$20:$N$24,0)),
IFERROR(INDEX('Season 7'!$X$9,MATCH('VS stats'!$C4,'Season 7'!$U$9,0)),
IFERROR(INDEX('Season 7'!$X$11:$X$13,MATCH('VS stats'!$C4,'Season 7'!$U$11:$U12,0)),
IFERROR(INDEX('Season 7'!$X$17,MATCH('VS stats'!$C4,'Season 7'!$U$17,0)),
IFERROR(INDEX('Season 7'!$X$19,MATCH('VS stats'!$C4,'Season 7'!$U$19,0)),
IFERROR(INDEX('Season 7'!$X$21,MATCH('VS stats'!$C4,'Season 7'!$U$21,0)),
IFERROR(INDEX('Season 7'!$X$23,MATCH('VS stats'!$C4,'Season 7'!$U$23,0)),"-")))))))</f>
        <v>-</v>
      </c>
      <c r="AS4" s="966" t="str">
        <f>IFERROR(INDEX('Season 7'!$X$10,MATCH('VS stats'!$C4,'Season 7'!$U$10,0)),
IFERROR(INDEX('Season 7'!$X$14:$X$16,MATCH('VS stats'!$C4,'Season 7'!$U$14:$U$16,0)),
IFERROR(INDEX('Season 7'!$X$18,MATCH('VS stats'!$C4,'Season 7'!$U$18,0)),
IFERROR(INDEX('Season 7'!$X$20,MATCH('VS stats'!$C4,'Season 7'!$U$20,0)),
IFERROR(INDEX('Season 7'!$X$22,MATCH('VS stats'!$C4,'Season 7'!$U$22,0)),"-")))))</f>
        <v>-</v>
      </c>
      <c r="AT4" s="965" t="str">
        <f>IFERROR(INDEX('Season 8'!$D$9:$D$27,MATCH('VS stats'!$C4,'Season 8'!$B$9:$B$27,0)),"-")</f>
        <v>-</v>
      </c>
      <c r="AU4" s="965" t="str">
        <f>IFERROR(INDEX('Season 8'!$D$28:$D$46,MATCH('VS stats'!$C4,'Season 8'!$B$28:$B$46,0)),"-")</f>
        <v>-</v>
      </c>
      <c r="AV4" s="965" t="str">
        <f>IFERROR(INDEX('Season 8'!$J$9:$J$16,MATCH('VS stats'!$C4,'Season 8'!$H$9:$H$16,0)),IFERROR(INDEX('Season 8'!$J$39,MATCH('VS stats'!$C4,'Season 8'!$H$39,0)),"-"))</f>
        <v>-</v>
      </c>
      <c r="AW4" s="965" t="str">
        <f>IFERROR(INDEX('Season 8'!$P$9:$P$16,MATCH('VS stats'!$C4,'Season 8'!$N$9:$N$16,0)),IFERROR(INDEX('Season 8'!$J$30,MATCH('VS stats'!$C4,'Season 8'!$H$30,0)),"-"))</f>
        <v>-</v>
      </c>
      <c r="AX4" s="965" t="str">
        <f>IFERROR(INDEX('Season 8'!$P$20:$P$24,MATCH('VS stats'!$C4,'Season 8'!$N$20:$N$24,0)),
IFERROR(INDEX('Season 8'!$X$9,MATCH('VS stats'!$C4,'Season 8'!$U$9,0)),
IFERROR(INDEX('Season 8'!$X$11:$X$13,MATCH('VS stats'!$C4,'Season 8'!$U$11:$U12,0)),
IFERROR(INDEX('Season 8'!$X$17,MATCH('VS stats'!$C4,'Season 8'!$U$17,0)),
IFERROR(INDEX('Season 8'!$X$19,MATCH('VS stats'!$C4,'Season 8'!$U$19,0)),
IFERROR(INDEX('Season 8'!$X$21,MATCH('VS stats'!$C4,'Season 8'!$U$21,0)),
IFERROR(INDEX('Season 8'!$X$23,MATCH('VS stats'!$C4,'Season 8'!$U$23,0)),"-")))))))</f>
        <v>-</v>
      </c>
      <c r="AY4" s="966" t="str">
        <f>IFERROR(INDEX('Season 8'!$X$10,MATCH('VS stats'!$C4,'Season 8'!$U$10,0)),
IFERROR(INDEX('Season 8'!$X$14:$X$16,MATCH('VS stats'!$C4,'Season 8'!$U$14:$U$16,0)),
IFERROR(INDEX('Season 8'!$X$18,MATCH('VS stats'!$C4,'Season 8'!$U$18,0)),
IFERROR(INDEX('Season 8'!$X$20,MATCH('VS stats'!$C4,'Season 8'!$U$20,0)),
IFERROR(INDEX('Season 8'!$X$22,MATCH('VS stats'!$C4,'Season 8'!$U$22,0)),"-")))))</f>
        <v>-</v>
      </c>
      <c r="AZ4" s="965" t="str">
        <f>IFERROR(INDEX('Season 9'!$D$9:$D$27,MATCH('VS stats'!$C4,'Season 9'!$B$9:$B$27,0)),"-")</f>
        <v>-</v>
      </c>
      <c r="BA4" s="965" t="str">
        <f>IFERROR(INDEX('Season 9'!$D$28:$D$46,MATCH('VS stats'!$C4,'Season 9'!$B$28:$B$46,0)),"-")</f>
        <v>-</v>
      </c>
      <c r="BB4" s="965" t="str">
        <f>IFERROR(INDEX('Season 9'!$J$9:$J$16,MATCH('VS stats'!$C4,'Season 9'!$H$9:$H$16,0)),IFERROR(INDEX('Season 9'!$J$39,MATCH('VS stats'!$C4,'Season 9'!$H$39,0)),"-"))</f>
        <v>-</v>
      </c>
      <c r="BC4" s="965" t="str">
        <f>IFERROR(INDEX('Season 9'!$P$9:$P$16,MATCH('VS stats'!$C4,'Season 9'!$N$9:$N$16,0)),IFERROR(INDEX('Season 9'!$J$30,MATCH('VS stats'!$C4,'Season 9'!$H$30,0)),"-"))</f>
        <v>-</v>
      </c>
      <c r="BD4" s="965" t="str">
        <f>IFERROR(INDEX('Season 9'!$P$20:$P$24,MATCH('VS stats'!$C4,'Season 9'!$N$20:$N$24,0)),
IFERROR(INDEX('Season 9'!$X$9,MATCH('VS stats'!$C4,'Season 9'!$U$9,0)),
IFERROR(INDEX('Season 9'!$X$11:$X$13,MATCH('VS stats'!$C4,'Season 9'!$U$11:$U12,0)),
IFERROR(INDEX('Season 9'!$X$17,MATCH('VS stats'!$C4,'Season 9'!$U$17,0)),
IFERROR(INDEX('Season 9'!$X$19,MATCH('VS stats'!$C4,'Season 9'!$U$19,0)),
IFERROR(INDEX('Season 9'!$X$21,MATCH('VS stats'!$C4,'Season 9'!$U$21,0)),
IFERROR(INDEX('Season 9'!$X$23,MATCH('VS stats'!$C4,'Season 9'!$U$23,0)),"-")))))))</f>
        <v>-</v>
      </c>
      <c r="BE4" s="966" t="str">
        <f>IFERROR(INDEX('Season 9'!$X$10,MATCH('VS stats'!$C4,'Season 9'!$U$10,0)),
IFERROR(INDEX('Season 9'!$X$14:$X$16,MATCH('VS stats'!$C4,'Season 9'!$U$14:$U$16,0)),
IFERROR(INDEX('Season 9'!$X$18,MATCH('VS stats'!$C4,'Season 9'!$U$18,0)),
IFERROR(INDEX('Season 9'!$X$20,MATCH('VS stats'!$C4,'Season 9'!$U$20,0)),
IFERROR(INDEX('Season 9'!$X$22,MATCH('VS stats'!$C4,'Season 9'!$U$22,0)),"-")))))</f>
        <v>-</v>
      </c>
      <c r="BF4" s="965" t="str">
        <f>IFERROR(INDEX('Season 10'!$D$9:$D$27,MATCH('VS stats'!$C4,'Season 10'!$B$9:$B$27,0)),"-")</f>
        <v>-</v>
      </c>
      <c r="BG4" s="965" t="str">
        <f>IFERROR(INDEX('Season 10'!$D$28:$D$46,MATCH('VS stats'!$C4,'Season 10'!$B$28:$B$46,0)),"-")</f>
        <v>-</v>
      </c>
      <c r="BH4" s="965" t="str">
        <f>IFERROR(INDEX('Season 10'!$J$9:$J$16,MATCH('VS stats'!$C4,'Season 10'!$H$9:$H$16,0)),IFERROR(INDEX('Season 10'!$J$39,MATCH('VS stats'!$C4,'Season 10'!$H$39,0)),"-"))</f>
        <v>-</v>
      </c>
      <c r="BI4" s="965" t="str">
        <f>IFERROR(INDEX('Season 10'!$P$9:$P$16,MATCH('VS stats'!$C4,'Season 10'!$N$9:$N$16,0)),IFERROR(INDEX('Season 10'!$J$30,MATCH('VS stats'!$C4,'Season 10'!$H$30,0)),"-"))</f>
        <v>-</v>
      </c>
      <c r="BJ4" s="965" t="str">
        <f>IFERROR(INDEX('Season 10'!$P$20:$P$24,MATCH('VS stats'!$C4,'Season 10'!$N$20:$N$24,0)),
IFERROR(INDEX('Season 10'!$X$9,MATCH('VS stats'!$C4,'Season 10'!$U$9,0)),
IFERROR(INDEX('Season 10'!$X$11:$X$13,MATCH('VS stats'!$C4,'Season 10'!$U$11:$U12,0)),
IFERROR(INDEX('Season 10'!$X$17,MATCH('VS stats'!$C4,'Season 10'!$U$17,0)),
IFERROR(INDEX('Season 10'!$X$19,MATCH('VS stats'!$C4,'Season 10'!$U$19,0)),
IFERROR(INDEX('Season 10'!$X$21,MATCH('VS stats'!$C4,'Season 10'!$U$21,0)),
IFERROR(INDEX('Season 10'!$X$23,MATCH('VS stats'!$C4,'Season 10'!$U$23,0)),"-")))))))</f>
        <v>-</v>
      </c>
      <c r="BK4" s="966" t="str">
        <f>IFERROR(INDEX('Season 10'!$X$10,MATCH('VS stats'!$C4,'Season 10'!$U$10,0)),
IFERROR(INDEX('Season 10'!$X$14:$X$16,MATCH('VS stats'!$C4,'Season 10'!$U$14:$U$16,0)),
IFERROR(INDEX('Season 10'!$X$18,MATCH('VS stats'!$C4,'Season 10'!$U$18,0)),
IFERROR(INDEX('Season 10'!$X$20,MATCH('VS stats'!$C4,'Season 10'!$U$20,0)),
IFERROR(INDEX('Season 10'!$X$22,MATCH('VS stats'!$C4,'Season 10'!$U$22,0)),"-")))))</f>
        <v>-</v>
      </c>
      <c r="BL4" s="965" t="str">
        <f>IFERROR(INDEX('Season 11'!$D$9:$D$27,MATCH('VS stats'!$C4,'Season 11'!$B$9:$B$27,0)),"-")</f>
        <v>-</v>
      </c>
      <c r="BM4" s="965" t="str">
        <f>IFERROR(INDEX('Season 11'!$D$28:$D$46,MATCH('VS stats'!$C4,'Season 11'!$B$28:$B$46,0)),"-")</f>
        <v>-</v>
      </c>
      <c r="BN4" s="965" t="str">
        <f>IFERROR(INDEX('Season 11'!$J$9:$J$16,MATCH('VS stats'!$C4,'Season 11'!$H$9:$H$16,0)),IFERROR(INDEX('Season 11'!$J$39,MATCH('VS stats'!$C4,'Season 11'!$H$39,0)),"-"))</f>
        <v>-</v>
      </c>
      <c r="BO4" s="965" t="str">
        <f>IFERROR(INDEX('Season 11'!$P$9:$P$16,MATCH('VS stats'!$C4,'Season 11'!$N$9:$N$16,0)),IFERROR(INDEX('Season 11'!$J$30,MATCH('VS stats'!$C4,'Season 11'!$H$30,0)),"-"))</f>
        <v>-</v>
      </c>
      <c r="BP4" s="965" t="str">
        <f>IFERROR(INDEX('Season 11'!$P$20:$P$24,MATCH('VS stats'!$C4,'Season 11'!$N$20:$N$24,0)),
IFERROR(INDEX('Season 11'!$X$9,MATCH('VS stats'!$C4,'Season 11'!$U$9,0)),
IFERROR(INDEX('Season 11'!$X$11:$X$13,MATCH('VS stats'!$C4,'Season 11'!$U$11:$U12,0)),
IFERROR(INDEX('Season 11'!$X$17,MATCH('VS stats'!$C4,'Season 11'!$U$17,0)),
IFERROR(INDEX('Season 11'!$X$19,MATCH('VS stats'!$C4,'Season 11'!$U$19,0)),
IFERROR(INDEX('Season 11'!$X$21,MATCH('VS stats'!$C4,'Season 11'!$U$21,0)),
IFERROR(INDEX('Season 11'!$X$23,MATCH('VS stats'!$C4,'Season 11'!$U$23,0)),"-")))))))</f>
        <v>-</v>
      </c>
      <c r="BQ4" s="966" t="str">
        <f>IFERROR(INDEX('Season 11'!$X$10,MATCH('VS stats'!$C4,'Season 11'!$U$10,0)),
IFERROR(INDEX('Season 11'!$X$14:$X$16,MATCH('VS stats'!$C4,'Season 11'!$U$14:$U$16,0)),
IFERROR(INDEX('Season 11'!$X$18,MATCH('VS stats'!$C4,'Season 11'!$U$18,0)),
IFERROR(INDEX('Season 11'!$X$20,MATCH('VS stats'!$C4,'Season 11'!$U$20,0)),
IFERROR(INDEX('Season 11'!$X$22,MATCH('VS stats'!$C4,'Season 11'!$U$22,0)),"-")))))</f>
        <v>-</v>
      </c>
      <c r="BR4" s="965" t="str">
        <f>IFERROR(INDEX('Season 12'!$D$9:$D$27,MATCH('VS stats'!$C4,'Season 12'!$B$9:$B$27,0)),"-")</f>
        <v>-</v>
      </c>
      <c r="BS4" s="965" t="str">
        <f>IFERROR(INDEX('Season 12'!$D$28:$D$46,MATCH('VS stats'!$C4,'Season 12'!$B$28:$B$46,0)),"-")</f>
        <v>-</v>
      </c>
      <c r="BT4" s="965" t="str">
        <f>IFERROR(INDEX('Season 12'!$J$9:$J$16,MATCH('VS stats'!$C4,'Season 12'!$H$9:$H$16,0)),IFERROR(INDEX('Season 12'!$J$39,MATCH('VS stats'!$C4,'Season 12'!$H$39,0)),"-"))</f>
        <v>-</v>
      </c>
      <c r="BU4" s="965" t="str">
        <f>IFERROR(INDEX('Season 12'!$P$9:$P$16,MATCH('VS stats'!$C4,'Season 12'!$N$9:$N$16,0)),IFERROR(INDEX('Season 12'!$J$30,MATCH('VS stats'!$C4,'Season 12'!$H$30,0)),"-"))</f>
        <v>-</v>
      </c>
      <c r="BV4" s="965" t="str">
        <f>IFERROR(INDEX('Season 12'!$P$20:$P$24,MATCH('VS stats'!$C4,'Season 12'!$N$20:$N$24,0)),
IFERROR(INDEX('Season 12'!$X$9,MATCH('VS stats'!$C4,'Season 12'!$U$9,0)),
IFERROR(INDEX('Season 12'!$X$11:$X$13,MATCH('VS stats'!$C4,'Season 12'!$U$11:$U12,0)),
IFERROR(INDEX('Season 12'!$X$17,MATCH('VS stats'!$C4,'Season 12'!$U$17,0)),
IFERROR(INDEX('Season 12'!$X$19,MATCH('VS stats'!$C4,'Season 12'!$U$19,0)),
IFERROR(INDEX('Season 12'!$X$21,MATCH('VS stats'!$C4,'Season 12'!$U$21,0)),
IFERROR(INDEX('Season 12'!$X$23,MATCH('VS stats'!$C4,'Season 12'!$U$23,0)),"-")))))))</f>
        <v>-</v>
      </c>
      <c r="BW4" s="966" t="str">
        <f>IFERROR(INDEX('Season 12'!$X$10,MATCH('VS stats'!$C4,'Season 12'!$U$10,0)),
IFERROR(INDEX('Season 12'!$X$14:$X$16,MATCH('VS stats'!$C4,'Season 12'!$U$14:$U$16,0)),
IFERROR(INDEX('Season 12'!$X$18,MATCH('VS stats'!$C4,'Season 12'!$U$18,0)),
IFERROR(INDEX('Season 12'!$X$20,MATCH('VS stats'!$C4,'Season 12'!$U$20,0)),
IFERROR(INDEX('Season 12'!$X$22,MATCH('VS stats'!$C4,'Season 12'!$U$22,0)),"-")))))</f>
        <v>-</v>
      </c>
      <c r="BX4" s="965" t="str">
        <f>IFERROR(INDEX('Season 13'!$D$9:$D$27,MATCH('VS stats'!$C4,'Season 13'!$B$9:$B$27,0)),"-")</f>
        <v>-</v>
      </c>
      <c r="BY4" s="965" t="str">
        <f>IFERROR(INDEX('Season 13'!$D$28:$D$46,MATCH('VS stats'!$C4,'Season 13'!$B$28:$B$46,0)),"-")</f>
        <v>-</v>
      </c>
      <c r="BZ4" s="965" t="str">
        <f>IFERROR(INDEX('Season 13'!$J$9:$J$16,MATCH('VS stats'!$C4,'Season 13'!$H$9:$H$16,0)),IFERROR(INDEX('Season 13'!$J$39,MATCH('VS stats'!$C4,'Season 13'!$H$39,0)),"-"))</f>
        <v>-</v>
      </c>
      <c r="CA4" s="965" t="str">
        <f>IFERROR(INDEX('Season 13'!$P$9:$P$16,MATCH('VS stats'!$C4,'Season 13'!$N$9:$N$16,0)),IFERROR(INDEX('Season 13'!$J$30,MATCH('VS stats'!$C4,'Season 13'!$H$30,0)),"-"))</f>
        <v>-</v>
      </c>
      <c r="CB4" s="965" t="str">
        <f>IFERROR(INDEX('Season 13'!$P$20:$P$24,MATCH('VS stats'!$C4,'Season 13'!$N$20:$N$24,0)),
IFERROR(INDEX('Season 13'!$X$9,MATCH('VS stats'!$C4,'Season 13'!$U$9,0)),
IFERROR(INDEX('Season 13'!$X$11:$X$13,MATCH('VS stats'!$C4,'Season 13'!$U$11:$U12,0)),
IFERROR(INDEX('Season 13'!$X$17,MATCH('VS stats'!$C4,'Season 13'!$U$17,0)),
IFERROR(INDEX('Season 13'!$X$19,MATCH('VS stats'!$C4,'Season 13'!$U$19,0)),
IFERROR(INDEX('Season 13'!$X$21,MATCH('VS stats'!$C4,'Season 13'!$U$21,0)),
IFERROR(INDEX('Season 13'!$X$23,MATCH('VS stats'!$C4,'Season 13'!$U$23,0)),"-")))))))</f>
        <v>-</v>
      </c>
      <c r="CC4" s="966" t="str">
        <f>IFERROR(INDEX('Season 13'!$X$10,MATCH('VS stats'!$C4,'Season 13'!$U$10,0)),
IFERROR(INDEX('Season 13'!$X$14:$X$16,MATCH('VS stats'!$C4,'Season 13'!$U$14:$U$16,0)),
IFERROR(INDEX('Season 13'!$X$18,MATCH('VS stats'!$C4,'Season 13'!$U$18,0)),
IFERROR(INDEX('Season 13'!$X$20,MATCH('VS stats'!$C4,'Season 13'!$U$20,0)),
IFERROR(INDEX('Season 13'!$X$22,MATCH('VS stats'!$C4,'Season 13'!$U$22,0)),"-")))))</f>
        <v>-</v>
      </c>
      <c r="CD4" s="965" t="str">
        <f>IFERROR(INDEX('Season 14'!$D$9:$D$27,MATCH('VS stats'!$C4,'Season 14'!$B$9:$B$27,0)),"-")</f>
        <v>-</v>
      </c>
      <c r="CE4" s="965" t="str">
        <f>IFERROR(INDEX('Season 14'!$D$28:$D$46,MATCH('VS stats'!$C4,'Season 14'!$B$28:$B$46,0)),"-")</f>
        <v>-</v>
      </c>
      <c r="CF4" s="965" t="str">
        <f>IFERROR(INDEX('Season 14'!$J$9:$J$16,MATCH('VS stats'!$C4,'Season 14'!$H$9:$H$16,0)),IFERROR(INDEX('Season 14'!$J$39,MATCH('VS stats'!$C4,'Season 14'!$H$39,0)),"-"))</f>
        <v>-</v>
      </c>
      <c r="CG4" s="965" t="str">
        <f>IFERROR(INDEX('Season 14'!$P$9:$P$16,MATCH('VS stats'!$C4,'Season 14'!$N$9:$N$16,0)),IFERROR(INDEX('Season 14'!$J$30,MATCH('VS stats'!$C4,'Season 14'!$H$30,0)),"-"))</f>
        <v>-</v>
      </c>
      <c r="CH4" s="965" t="str">
        <f>IFERROR(INDEX('Season 14'!$P$20:$P$24,MATCH('VS stats'!$C4,'Season 14'!$N$20:$N$24,0)),
IFERROR(INDEX('Season 14'!$X$9,MATCH('VS stats'!$C4,'Season 14'!$U$9,0)),
IFERROR(INDEX('Season 14'!$X$11:$X$13,MATCH('VS stats'!$C4,'Season 14'!$U$11:$U12,0)),
IFERROR(INDEX('Season 14'!$X$17,MATCH('VS stats'!$C4,'Season 14'!$U$17,0)),
IFERROR(INDEX('Season 14'!$X$19,MATCH('VS stats'!$C4,'Season 14'!$U$19,0)),
IFERROR(INDEX('Season 14'!$X$21,MATCH('VS stats'!$C4,'Season 14'!$U$21,0)),
IFERROR(INDEX('Season 14'!$X$23,MATCH('VS stats'!$C4,'Season 14'!$U$23,0)),"-")))))))</f>
        <v>-</v>
      </c>
      <c r="CI4" s="966" t="str">
        <f>IFERROR(INDEX('Season 14'!$X$10,MATCH('VS stats'!$C4,'Season 14'!$U$10,0)),
IFERROR(INDEX('Season 14'!$X$14:$X$16,MATCH('VS stats'!$C4,'Season 14'!$U$14:$U$16,0)),
IFERROR(INDEX('Season 14'!$X$18,MATCH('VS stats'!$C4,'Season 14'!$U$18,0)),
IFERROR(INDEX('Season 14'!$X$20,MATCH('VS stats'!$C4,'Season 14'!$U$20,0)),
IFERROR(INDEX('Season 14'!$X$22,MATCH('VS stats'!$C4,'Season 14'!$U$22,0)),"-")))))</f>
        <v>-</v>
      </c>
      <c r="CJ4" s="965" t="str">
        <f>IFERROR(INDEX('Season 15'!$D$9:$D$27,MATCH('VS stats'!$C4,'Season 15'!$B$9:$B$27,0)),"-")</f>
        <v>-</v>
      </c>
      <c r="CK4" s="965" t="str">
        <f>IFERROR(INDEX('Season 15'!$D$28:$D$46,MATCH('VS stats'!$C4,'Season 15'!$B$28:$B$46,0)),"-")</f>
        <v>-</v>
      </c>
      <c r="CL4" s="965" t="str">
        <f>IFERROR(INDEX('Season 15'!$J$9:$J$16,MATCH('VS stats'!$C4,'Season 15'!$H$9:$H$16,0)),IFERROR(INDEX('Season 15'!$J$39,MATCH('VS stats'!$C4,'Season 15'!$H$39,0)),"-"))</f>
        <v>-</v>
      </c>
      <c r="CM4" s="965" t="str">
        <f>IFERROR(INDEX('Season 15'!$P$9:$P$16,MATCH('VS stats'!$C4,'Season 15'!$N$9:$N$16,0)),IFERROR(INDEX('Season 15'!$J$30,MATCH('VS stats'!$C4,'Season 15'!$H$30,0)),"-"))</f>
        <v>-</v>
      </c>
      <c r="CN4" s="965" t="str">
        <f>IFERROR(INDEX('Season 15'!$P$20:$P$24,MATCH('VS stats'!$C4,'Season 15'!$N$20:$N$24,0)),
IFERROR(INDEX('Season 15'!$X$9,MATCH('VS stats'!$C4,'Season 15'!$U$9,0)),
IFERROR(INDEX('Season 15'!$X$11:$X$13,MATCH('VS stats'!$C4,'Season 15'!$U$11:$U12,0)),
IFERROR(INDEX('Season 15'!$X$17,MATCH('VS stats'!$C4,'Season 15'!$U$17,0)),
IFERROR(INDEX('Season 15'!$X$19,MATCH('VS stats'!$C4,'Season 15'!$U$19,0)),
IFERROR(INDEX('Season 15'!$X$21,MATCH('VS stats'!$C4,'Season 15'!$U$21,0)),
IFERROR(INDEX('Season 15'!$X$23,MATCH('VS stats'!$C4,'Season 15'!$U$23,0)),"-")))))))</f>
        <v>-</v>
      </c>
      <c r="CO4" s="966" t="str">
        <f>IFERROR(INDEX('Season 15'!$X$10,MATCH('VS stats'!$C4,'Season 15'!$U$10,0)),
IFERROR(INDEX('Season 15'!$X$14:$X$16,MATCH('VS stats'!$C4,'Season 15'!$U$14:$U$16,0)),
IFERROR(INDEX('Season 15'!$X$18,MATCH('VS stats'!$C4,'Season 15'!$U$18,0)),
IFERROR(INDEX('Season 15'!$X$20,MATCH('VS stats'!$C4,'Season 15'!$U$20,0)),
IFERROR(INDEX('Season 15'!$X$22,MATCH('VS stats'!$C4,'Season 15'!$U$22,0)),"-")))))</f>
        <v>-</v>
      </c>
      <c r="CP4" s="976"/>
      <c r="CQ4" s="822"/>
      <c r="CR4" s="822"/>
      <c r="CS4" s="822"/>
      <c r="CT4" s="822"/>
      <c r="CU4" s="822"/>
      <c r="CV4" s="822"/>
      <c r="CW4" s="822"/>
      <c r="CX4" s="822"/>
      <c r="CY4" s="822"/>
      <c r="CZ4" s="822"/>
      <c r="DA4" s="822"/>
      <c r="DB4" s="822"/>
      <c r="DC4" s="822"/>
    </row>
    <row r="5" spans="2:107" x14ac:dyDescent="0.25">
      <c r="B5" s="678"/>
      <c r="C5" s="682" t="s">
        <v>181</v>
      </c>
      <c r="D5" s="965" t="str">
        <f>IFERROR(INDEX('Season 1'!$D$9:$D$31,MATCH('VS stats'!$C5,'Season 1'!$B$9:$B$31,0)),"-")</f>
        <v>-</v>
      </c>
      <c r="E5" s="965" t="str">
        <f>IFERROR(INDEX('Season 1'!$D$32:$D$54,MATCH('VS stats'!$C5,'Season 1'!$B$32:$B$54,0)),"-")</f>
        <v>-</v>
      </c>
      <c r="F5" s="965" t="str">
        <f>IFERROR(INDEX('Season 1'!$J$9:$J$16,MATCH('VS stats'!$C5,'Season 1'!$H$9:$H$16,0)),IFERROR(INDEX('Season 1'!$W$9:$W$14,MATCH('VS stats'!$C5,'Season 1'!$T$9:$T$14,0)),"-"))</f>
        <v>-</v>
      </c>
      <c r="G5" s="965" t="str">
        <f>IFERROR(INDEX('Season 1'!$P$9:$P$16,MATCH('VS stats'!$C5,'Season 1'!$N$9:$N$16,0)),"-")</f>
        <v>-</v>
      </c>
      <c r="H5" s="965" t="str">
        <f>IFERROR(INDEX('Season 1'!$P$20:$P$24,MATCH('VS stats'!$C5,'Season 1'!$N$20:$N$24,0)),"-")</f>
        <v>-</v>
      </c>
      <c r="I5" s="966" t="s">
        <v>35</v>
      </c>
      <c r="J5" s="965" t="str">
        <f>IFERROR(INDEX('Season 2'!$D$9:$D$31,MATCH('VS stats'!$C5,'Season 2'!$B$9:$B$31,0)),"-")</f>
        <v>-</v>
      </c>
      <c r="K5" s="965" t="str">
        <f>IFERROR(INDEX('Season 2'!$D$32:$D$54,MATCH('VS stats'!$C5,'Season 2'!$B$32:$B$54,0)),"-")</f>
        <v>-</v>
      </c>
      <c r="L5" s="965" t="str">
        <f>IFERROR(INDEX('Season 2'!$J$9:$J$16,MATCH('VS stats'!$C5,'Season 2'!$H$9:$H$16,0)),IFERROR(INDEX('Season 2'!$J$45:$J$50,MATCH('VS stats'!$C5,'Season 2'!$H$45:$H$50,0)),"-"))</f>
        <v>-</v>
      </c>
      <c r="M5" s="965" t="str">
        <f>IFERROR(INDEX('Season 2'!$P$9:$P$16,MATCH('VS stats'!$C5,'Season 2'!$N$9:$N$16,0)),IFERROR(INDEX('Season 2'!$J$30,MATCH('VS stats'!$C5,'Season 2'!$H$30,0)),"-"))</f>
        <v>-</v>
      </c>
      <c r="N5" s="965" t="str">
        <f>IFERROR(INDEX('Season 2'!$P$20:$P$24,MATCH('VS stats'!$C5,'Season 2'!$N$20:$N$24,0)),
IFERROR(INDEX('Season 2'!$X$9,MATCH('VS stats'!$C5,'Season 2'!$U$9,0)),
IFERROR(INDEX('Season 2'!$X$11:$X$13,MATCH('VS stats'!$C5,'Season 2'!$U$11:$U13,0)),
IFERROR(INDEX('Season 2'!$X$17,MATCH('VS stats'!$C5,'Season 2'!$U$17,0)),
IFERROR(INDEX('Season 2'!$X$19,MATCH('VS stats'!$C5,'Season 2'!$U$19,0)),
IFERROR(INDEX('Season 2'!$X$21,MATCH('VS stats'!$C5,'Season 2'!$U$21,0)),
IFERROR(INDEX('Season 2'!$X$23,MATCH('VS stats'!$C5,'Season 2'!$U$23,0)),
IFERROR(INDEX('Season 2'!$X$25,MATCH('VS stats'!$C5,'Season 2'!$U$25,0)),"-"))))))))</f>
        <v>-</v>
      </c>
      <c r="O5" s="966" t="str">
        <f>IFERROR(INDEX('Season 2'!$X$10,MATCH('VS stats'!$C5,'Season 2'!$U$10,0)),
IFERROR(INDEX('Season 2'!$X$14:$X$16,MATCH('VS stats'!$C5,'Season 2'!$U$14:$U$16,0)),
IFERROR(INDEX('Season 2'!$X$18,MATCH('VS stats'!$C5,'Season 2'!$U$18,0)),
IFERROR(INDEX('Season 2'!$X$20,MATCH('VS stats'!$C5,'Season 2'!$U$20,0)),
IFERROR(INDEX('Season 2'!$X$22,MATCH('VS stats'!$C5,'Season 2'!$U$22,0)),
IFERROR(INDEX('Season 2'!$X$24,MATCH('VS stats'!$C5,'Season 2'!$U$24,0)),"-"))))))</f>
        <v>-</v>
      </c>
      <c r="P5" s="965" t="str">
        <f>IFERROR(INDEX('Season 3'!$D$9:$D$31,MATCH('VS stats'!$C5,'Season 3'!$B$9:$B$31,0)),"-")</f>
        <v>-</v>
      </c>
      <c r="Q5" s="965" t="str">
        <f>IFERROR(INDEX('Season 3'!$D$32:$D$54,MATCH('VS stats'!$C5,'Season 3'!$B$32:$B$54,0)),"-")</f>
        <v>-</v>
      </c>
      <c r="R5" s="965" t="str">
        <f>IFERROR(INDEX('Season 3'!$J$9:$J$16,MATCH('VS stats'!$C5,'Season 3'!$H$9:$H$16,0)),IFERROR(INDEX('Season 3'!$J$39,MATCH('VS stats'!$C5,'Season 3'!$H$39,0)),"-"))</f>
        <v>-</v>
      </c>
      <c r="S5" s="965" t="str">
        <f>IFERROR(INDEX('Season 3'!$P$9:$P$16,MATCH('VS stats'!$C5,'Season 3'!$N$9:$N$16,0)),IFERROR(INDEX('Season 3'!$J$30,MATCH('VS stats'!$C5,'Season 3'!$H$30,0)),"-"))</f>
        <v>-</v>
      </c>
      <c r="T5" s="965" t="str">
        <f>IFERROR(INDEX('Season 3'!$P$20:$P$24,MATCH('VS stats'!$C5,'Season 3'!$N$20:$N$24,0)),
IFERROR(INDEX('Season 3'!$X$9,MATCH('VS stats'!$C5,'Season 3'!$U$9,0)),
IFERROR(INDEX('Season 3'!$X$11:$X$13,MATCH('VS stats'!$C5,'Season 3'!$U$11:$U13,0)),
IFERROR(INDEX('Season 3'!$X$17,MATCH('VS stats'!$C5,'Season 3'!$U$17,0)),
IFERROR(INDEX('Season 3'!$X$19,MATCH('VS stats'!$C5,'Season 3'!$U$19,0)),
IFERROR(INDEX('Season 3'!$X$21,MATCH('VS stats'!$C5,'Season 3'!$U$21,0)),
IFERROR(INDEX('Season 3'!$X$23,MATCH('VS stats'!$C5,'Season 3'!$U$23,0)),
IFERROR(INDEX('Season 3'!$X$25,MATCH('VS stats'!$C5,'Season 3'!$U$25,0)),"-"))))))))</f>
        <v>-</v>
      </c>
      <c r="U5" s="966" t="str">
        <f>IFERROR(INDEX('Season 3'!$X$10,MATCH('VS stats'!$C5,'Season 3'!$U$10,0)),
IFERROR(INDEX('Season 3'!$X$14:$X$16,MATCH('VS stats'!$C5,'Season 3'!$U$14:$U$16,0)),
IFERROR(INDEX('Season 3'!$X$18,MATCH('VS stats'!$C5,'Season 3'!$U$18,0)),
IFERROR(INDEX('Season 3'!$X$20,MATCH('VS stats'!$C5,'Season 3'!$U$20,0)),
IFERROR(INDEX('Season 3'!$X$22,MATCH('VS stats'!$C5,'Season 3'!$U$22,0)),
IFERROR(INDEX('Season 3'!$X$24,MATCH('VS stats'!$C5,'Season 3'!$U$24,0)),"-"))))))</f>
        <v>-</v>
      </c>
      <c r="V5" s="965" t="str">
        <f>IFERROR(INDEX('Season 4'!$D$9:$D$27,MATCH('VS stats'!$C5,'Season 4'!$B$9:$B$27,0)),"-")</f>
        <v>-</v>
      </c>
      <c r="W5" s="965" t="str">
        <f>IFERROR(INDEX('Season 4'!$D$28:$D$46,MATCH('VS stats'!$C5,'Season 4'!$B$28:$B$46,0)),"-")</f>
        <v>-</v>
      </c>
      <c r="X5" s="965" t="str">
        <f>IFERROR(INDEX('Season 4'!$J$9:$J$16,MATCH('VS stats'!$C5,'Season 4'!$H$9:$H$16,0)),IFERROR(INDEX('Season 4'!$J$39,MATCH('VS stats'!$C5,'Season 4'!$H$39,0)),"-"))</f>
        <v>-</v>
      </c>
      <c r="Y5" s="965" t="str">
        <f>IFERROR(INDEX('Season 4'!$P$9:$P$16,MATCH('VS stats'!$C5,'Season 4'!$N$9:$N$16,0)),IFERROR(INDEX('Season 4'!$J$30,MATCH('VS stats'!$C5,'Season 4'!$H$30,0)),"-"))</f>
        <v>-</v>
      </c>
      <c r="Z5" s="965" t="str">
        <f>IFERROR(INDEX('Season 4'!$P$20:$P$24,MATCH('VS stats'!$C5,'Season 4'!$N$20:$N$24,0)),
IFERROR(INDEX('Season 4'!$X$9,MATCH('VS stats'!$C5,'Season 4'!$U$9,0)),
IFERROR(INDEX('Season 4'!$X$11:$X$13,MATCH('VS stats'!$C5,'Season 4'!$U$11:$U13,0)),
IFERROR(INDEX('Season 4'!$X$17,MATCH('VS stats'!$C5,'Season 4'!$U$17,0)),
IFERROR(INDEX('Season 4'!$X$19,MATCH('VS stats'!$C5,'Season 4'!$U$19,0)),
IFERROR(INDEX('Season 4'!$X$21,MATCH('VS stats'!$C5,'Season 4'!$U$21,0)),
IFERROR(INDEX('Season 4'!$X$23,MATCH('VS stats'!$C5,'Season 4'!$U$23,0)),
IFERROR(INDEX('Season 4'!$X$25,MATCH('VS stats'!$C5,'Season 4'!$U$25,0)),"-"))))))))</f>
        <v>-</v>
      </c>
      <c r="AA5" s="966" t="str">
        <f>IFERROR(INDEX('Season 4'!$X$10,MATCH('VS stats'!$C5,'Season 4'!$U$10,0)),
IFERROR(INDEX('Season 4'!$X$14:$X$16,MATCH('VS stats'!$C5,'Season 4'!$U$14:$U$16,0)),
IFERROR(INDEX('Season 4'!$X$18,MATCH('VS stats'!$C5,'Season 4'!$U$18,0)),
IFERROR(INDEX('Season 4'!$X$20,MATCH('VS stats'!$C5,'Season 4'!$U$20,0)),
IFERROR(INDEX('Season 4'!$X$22,MATCH('VS stats'!$C5,'Season 4'!$U$22,0)),
IFERROR(INDEX('Season 4'!$X$24,MATCH('VS stats'!$C5,'Season 4'!$U$24,0)),"-"))))))</f>
        <v>-</v>
      </c>
      <c r="AB5" s="965" t="str">
        <f>IFERROR(INDEX('Season 5'!$D$9:$D$27,MATCH('VS stats'!$C5,'Season 5'!$B$9:$B$27,0)),"-")</f>
        <v>-</v>
      </c>
      <c r="AC5" s="965" t="str">
        <f>IFERROR(INDEX('Season 5'!$D$28:$D$46,MATCH('VS stats'!$C5,'Season 5'!$B$28:$B$46,0)),"-")</f>
        <v>-</v>
      </c>
      <c r="AD5" s="965" t="str">
        <f>IFERROR(INDEX('Season 5'!$J$9:$J$16,MATCH('VS stats'!$C5,'Season 5'!$H$9:$H$16,0)),IFERROR(INDEX('Season 5'!$J$39,MATCH('VS stats'!$C5,'Season 5'!$H$39,0)),"-"))</f>
        <v>-</v>
      </c>
      <c r="AE5" s="965" t="str">
        <f>IFERROR(INDEX('Season 5'!$P$9:$P$16,MATCH('VS stats'!$C5,'Season 5'!$N$9:$N$16,0)),IFERROR(INDEX('Season 5'!$J$30,MATCH('VS stats'!$C5,'Season 5'!$H$30,0)),"-"))</f>
        <v>-</v>
      </c>
      <c r="AF5" s="965" t="str">
        <f>IFERROR(INDEX('Season 5'!$P$20:$P$24,MATCH('VS stats'!$C5,'Season 5'!$N$20:$N$24,0)),
IFERROR(INDEX('Season 5'!$X$9,MATCH('VS stats'!$C5,'Season 5'!$U$9,0)),
IFERROR(INDEX('Season 5'!$X$11:$X$13,MATCH('VS stats'!$C5,'Season 5'!$U$11:$U13,0)),
IFERROR(INDEX('Season 5'!$X$17,MATCH('VS stats'!$C5,'Season 5'!$U$17,0)),
IFERROR(INDEX('Season 5'!$X$19,MATCH('VS stats'!$C5,'Season 5'!$U$19,0)),
IFERROR(INDEX('Season 5'!$X$21,MATCH('VS stats'!$C5,'Season 5'!$U$21,0)),
IFERROR(INDEX('Season 5'!$X$23,MATCH('VS stats'!$C5,'Season 5'!$U$23,0)),"-")))))))</f>
        <v>-</v>
      </c>
      <c r="AG5" s="966" t="str">
        <f>IFERROR(INDEX('Season 5'!$X$10,MATCH('VS stats'!$C5,'Season 5'!$U$10,0)),
IFERROR(INDEX('Season 5'!$X$14:$X$16,MATCH('VS stats'!$C5,'Season 5'!$U$14:$U$16,0)),
IFERROR(INDEX('Season 5'!$X$18,MATCH('VS stats'!$C5,'Season 5'!$U$18,0)),
IFERROR(INDEX('Season 5'!$X$20,MATCH('VS stats'!$C5,'Season 5'!$U$20,0)),
IFERROR(INDEX('Season 5'!$X$22,MATCH('VS stats'!$C5,'Season 5'!$U$22,0)),"-")))))</f>
        <v>-</v>
      </c>
      <c r="AH5" s="965" t="str">
        <f>IFERROR(INDEX('Season 6'!$D$9:$D$27,MATCH('VS stats'!$C5,'Season 6'!$B$9:$B$27,0)),"-")</f>
        <v>-</v>
      </c>
      <c r="AI5" s="965" t="str">
        <f>IFERROR(INDEX('Season 6'!$D$28:$D$46,MATCH('VS stats'!$C5,'Season 6'!$B$28:$B$46,0)),"-")</f>
        <v>-</v>
      </c>
      <c r="AJ5" s="965" t="str">
        <f>IFERROR(INDEX('Season 6'!$J$9:$J$16,MATCH('VS stats'!$C5,'Season 6'!$H$9:$H$16,0)),IFERROR(INDEX('Season 6'!$J$39,MATCH('VS stats'!$C5,'Season 6'!$H$39,0)),"-"))</f>
        <v>-</v>
      </c>
      <c r="AK5" s="965" t="str">
        <f>IFERROR(INDEX('Season 6'!$P$9:$P$16,MATCH('VS stats'!$C5,'Season 6'!$N$9:$N$16,0)),IFERROR(INDEX('Season 6'!$J$30,MATCH('VS stats'!$C5,'Season 6'!$H$30,0)),"-"))</f>
        <v>-</v>
      </c>
      <c r="AL5" s="965" t="str">
        <f>IFERROR(INDEX('Season 6'!$P$20:$P$24,MATCH('VS stats'!$C5,'Season 6'!$N$20:$N$24,0)),
IFERROR(INDEX('Season 6'!$X$9,MATCH('VS stats'!$C5,'Season 6'!$U$9,0)),
IFERROR(INDEX('Season 6'!$X$11:$X$13,MATCH('VS stats'!$C5,'Season 6'!$U$11:$U13,0)),
IFERROR(INDEX('Season 6'!$X$17,MATCH('VS stats'!$C5,'Season 6'!$U$17,0)),
IFERROR(INDEX('Season 6'!$X$19,MATCH('VS stats'!$C5,'Season 6'!$U$19,0)),
IFERROR(INDEX('Season 6'!$X$21,MATCH('VS stats'!$C5,'Season 6'!$U$21,0)),
IFERROR(INDEX('Season 6'!$X$23,MATCH('VS stats'!$C5,'Season 6'!$U$23,0)),"-")))))))</f>
        <v>-</v>
      </c>
      <c r="AM5" s="966" t="str">
        <f>IFERROR(INDEX('Season 6'!$X$10,MATCH('VS stats'!$C5,'Season 6'!$U$10,0)),
IFERROR(INDEX('Season 6'!$X$14:$X$16,MATCH('VS stats'!$C5,'Season 6'!$U$14:$U$16,0)),
IFERROR(INDEX('Season 6'!$X$18,MATCH('VS stats'!$C5,'Season 6'!$U$18,0)),
IFERROR(INDEX('Season 6'!$X$20,MATCH('VS stats'!$C5,'Season 6'!$U$20,0)),
IFERROR(INDEX('Season 6'!$X$22,MATCH('VS stats'!$C5,'Season 6'!$U$22,0)),"-")))))</f>
        <v>-</v>
      </c>
      <c r="AN5" s="965" t="str">
        <f>IFERROR(INDEX('Season 7'!$D$9:$D$27,MATCH('VS stats'!$C5,'Season 7'!$B$9:$B$27,0)),"-")</f>
        <v>-</v>
      </c>
      <c r="AO5" s="965" t="str">
        <f>IFERROR(INDEX('Season 7'!$D$28:$D$46,MATCH('VS stats'!$C5,'Season 7'!$B$28:$B$46,0)),"-")</f>
        <v>-</v>
      </c>
      <c r="AP5" s="965" t="str">
        <f>IFERROR(INDEX('Season 7'!$J$9:$J$16,MATCH('VS stats'!$C5,'Season 7'!$H$9:$H$16,0)),IFERROR(INDEX('Season 7'!$J$39,MATCH('VS stats'!$C5,'Season 7'!$H$39,0)),"-"))</f>
        <v>-</v>
      </c>
      <c r="AQ5" s="965" t="str">
        <f>IFERROR(INDEX('Season 7'!$P$9:$P$16,MATCH('VS stats'!$C5,'Season 7'!$N$9:$N$16,0)),IFERROR(INDEX('Season 7'!$J$30,MATCH('VS stats'!$C5,'Season 7'!$H$30,0)),"-"))</f>
        <v>-</v>
      </c>
      <c r="AR5" s="965" t="str">
        <f>IFERROR(INDEX('Season 7'!$P$20:$P$24,MATCH('VS stats'!$C5,'Season 7'!$N$20:$N$24,0)),
IFERROR(INDEX('Season 7'!$X$9,MATCH('VS stats'!$C5,'Season 7'!$U$9,0)),
IFERROR(INDEX('Season 7'!$X$11:$X$13,MATCH('VS stats'!$C5,'Season 7'!$U$11:$U13,0)),
IFERROR(INDEX('Season 7'!$X$17,MATCH('VS stats'!$C5,'Season 7'!$U$17,0)),
IFERROR(INDEX('Season 7'!$X$19,MATCH('VS stats'!$C5,'Season 7'!$U$19,0)),
IFERROR(INDEX('Season 7'!$X$21,MATCH('VS stats'!$C5,'Season 7'!$U$21,0)),
IFERROR(INDEX('Season 7'!$X$23,MATCH('VS stats'!$C5,'Season 7'!$U$23,0)),"-")))))))</f>
        <v>-</v>
      </c>
      <c r="AS5" s="966" t="str">
        <f>IFERROR(INDEX('Season 7'!$X$10,MATCH('VS stats'!$C5,'Season 7'!$U$10,0)),
IFERROR(INDEX('Season 7'!$X$14:$X$16,MATCH('VS stats'!$C5,'Season 7'!$U$14:$U$16,0)),
IFERROR(INDEX('Season 7'!$X$18,MATCH('VS stats'!$C5,'Season 7'!$U$18,0)),
IFERROR(INDEX('Season 7'!$X$20,MATCH('VS stats'!$C5,'Season 7'!$U$20,0)),
IFERROR(INDEX('Season 7'!$X$22,MATCH('VS stats'!$C5,'Season 7'!$U$22,0)),"-")))))</f>
        <v>-</v>
      </c>
      <c r="AT5" s="965" t="str">
        <f>IFERROR(INDEX('Season 8'!$D$9:$D$27,MATCH('VS stats'!$C5,'Season 8'!$B$9:$B$27,0)),"-")</f>
        <v>-</v>
      </c>
      <c r="AU5" s="965" t="str">
        <f>IFERROR(INDEX('Season 8'!$D$28:$D$46,MATCH('VS stats'!$C5,'Season 8'!$B$28:$B$46,0)),"-")</f>
        <v>-</v>
      </c>
      <c r="AV5" s="965" t="str">
        <f>IFERROR(INDEX('Season 8'!$J$9:$J$16,MATCH('VS stats'!$C5,'Season 8'!$H$9:$H$16,0)),IFERROR(INDEX('Season 8'!$J$39,MATCH('VS stats'!$C5,'Season 8'!$H$39,0)),"-"))</f>
        <v>-</v>
      </c>
      <c r="AW5" s="965" t="str">
        <f>IFERROR(INDEX('Season 8'!$P$9:$P$16,MATCH('VS stats'!$C5,'Season 8'!$N$9:$N$16,0)),IFERROR(INDEX('Season 8'!$J$30,MATCH('VS stats'!$C5,'Season 8'!$H$30,0)),"-"))</f>
        <v>-</v>
      </c>
      <c r="AX5" s="965" t="str">
        <f>IFERROR(INDEX('Season 8'!$P$20:$P$24,MATCH('VS stats'!$C5,'Season 8'!$N$20:$N$24,0)),
IFERROR(INDEX('Season 8'!$X$9,MATCH('VS stats'!$C5,'Season 8'!$U$9,0)),
IFERROR(INDEX('Season 8'!$X$11:$X$13,MATCH('VS stats'!$C5,'Season 8'!$U$11:$U13,0)),
IFERROR(INDEX('Season 8'!$X$17,MATCH('VS stats'!$C5,'Season 8'!$U$17,0)),
IFERROR(INDEX('Season 8'!$X$19,MATCH('VS stats'!$C5,'Season 8'!$U$19,0)),
IFERROR(INDEX('Season 8'!$X$21,MATCH('VS stats'!$C5,'Season 8'!$U$21,0)),
IFERROR(INDEX('Season 8'!$X$23,MATCH('VS stats'!$C5,'Season 8'!$U$23,0)),"-")))))))</f>
        <v>-</v>
      </c>
      <c r="AY5" s="966" t="str">
        <f>IFERROR(INDEX('Season 8'!$X$10,MATCH('VS stats'!$C5,'Season 8'!$U$10,0)),
IFERROR(INDEX('Season 8'!$X$14:$X$16,MATCH('VS stats'!$C5,'Season 8'!$U$14:$U$16,0)),
IFERROR(INDEX('Season 8'!$X$18,MATCH('VS stats'!$C5,'Season 8'!$U$18,0)),
IFERROR(INDEX('Season 8'!$X$20,MATCH('VS stats'!$C5,'Season 8'!$U$20,0)),
IFERROR(INDEX('Season 8'!$X$22,MATCH('VS stats'!$C5,'Season 8'!$U$22,0)),"-")))))</f>
        <v>-</v>
      </c>
      <c r="AZ5" s="965" t="str">
        <f>IFERROR(INDEX('Season 9'!$D$9:$D$27,MATCH('VS stats'!$C5,'Season 9'!$B$9:$B$27,0)),"-")</f>
        <v>-</v>
      </c>
      <c r="BA5" s="965" t="str">
        <f>IFERROR(INDEX('Season 9'!$D$28:$D$46,MATCH('VS stats'!$C5,'Season 9'!$B$28:$B$46,0)),"-")</f>
        <v>-</v>
      </c>
      <c r="BB5" s="965" t="str">
        <f>IFERROR(INDEX('Season 9'!$J$9:$J$16,MATCH('VS stats'!$C5,'Season 9'!$H$9:$H$16,0)),IFERROR(INDEX('Season 9'!$J$39,MATCH('VS stats'!$C5,'Season 9'!$H$39,0)),"-"))</f>
        <v>-</v>
      </c>
      <c r="BC5" s="965" t="str">
        <f>IFERROR(INDEX('Season 9'!$P$9:$P$16,MATCH('VS stats'!$C5,'Season 9'!$N$9:$N$16,0)),IFERROR(INDEX('Season 9'!$J$30,MATCH('VS stats'!$C5,'Season 9'!$H$30,0)),"-"))</f>
        <v>-</v>
      </c>
      <c r="BD5" s="965" t="str">
        <f>IFERROR(INDEX('Season 9'!$P$20:$P$24,MATCH('VS stats'!$C5,'Season 9'!$N$20:$N$24,0)),
IFERROR(INDEX('Season 9'!$X$9,MATCH('VS stats'!$C5,'Season 9'!$U$9,0)),
IFERROR(INDEX('Season 9'!$X$11:$X$13,MATCH('VS stats'!$C5,'Season 9'!$U$11:$U13,0)),
IFERROR(INDEX('Season 9'!$X$17,MATCH('VS stats'!$C5,'Season 9'!$U$17,0)),
IFERROR(INDEX('Season 9'!$X$19,MATCH('VS stats'!$C5,'Season 9'!$U$19,0)),
IFERROR(INDEX('Season 9'!$X$21,MATCH('VS stats'!$C5,'Season 9'!$U$21,0)),
IFERROR(INDEX('Season 9'!$X$23,MATCH('VS stats'!$C5,'Season 9'!$U$23,0)),"-")))))))</f>
        <v>-</v>
      </c>
      <c r="BE5" s="966" t="str">
        <f>IFERROR(INDEX('Season 9'!$X$10,MATCH('VS stats'!$C5,'Season 9'!$U$10,0)),
IFERROR(INDEX('Season 9'!$X$14:$X$16,MATCH('VS stats'!$C5,'Season 9'!$U$14:$U$16,0)),
IFERROR(INDEX('Season 9'!$X$18,MATCH('VS stats'!$C5,'Season 9'!$U$18,0)),
IFERROR(INDEX('Season 9'!$X$20,MATCH('VS stats'!$C5,'Season 9'!$U$20,0)),
IFERROR(INDEX('Season 9'!$X$22,MATCH('VS stats'!$C5,'Season 9'!$U$22,0)),"-")))))</f>
        <v>-</v>
      </c>
      <c r="BF5" s="965" t="str">
        <f>IFERROR(INDEX('Season 10'!$D$9:$D$27,MATCH('VS stats'!$C5,'Season 10'!$B$9:$B$27,0)),"-")</f>
        <v>-</v>
      </c>
      <c r="BG5" s="965" t="str">
        <f>IFERROR(INDEX('Season 10'!$D$28:$D$46,MATCH('VS stats'!$C5,'Season 10'!$B$28:$B$46,0)),"-")</f>
        <v>-</v>
      </c>
      <c r="BH5" s="965" t="str">
        <f>IFERROR(INDEX('Season 10'!$J$9:$J$16,MATCH('VS stats'!$C5,'Season 10'!$H$9:$H$16,0)),IFERROR(INDEX('Season 10'!$J$39,MATCH('VS stats'!$C5,'Season 10'!$H$39,0)),"-"))</f>
        <v>-</v>
      </c>
      <c r="BI5" s="965" t="str">
        <f>IFERROR(INDEX('Season 10'!$P$9:$P$16,MATCH('VS stats'!$C5,'Season 10'!$N$9:$N$16,0)),IFERROR(INDEX('Season 10'!$J$30,MATCH('VS stats'!$C5,'Season 10'!$H$30,0)),"-"))</f>
        <v>-</v>
      </c>
      <c r="BJ5" s="965" t="str">
        <f>IFERROR(INDEX('Season 10'!$P$20:$P$24,MATCH('VS stats'!$C5,'Season 10'!$N$20:$N$24,0)),
IFERROR(INDEX('Season 10'!$X$9,MATCH('VS stats'!$C5,'Season 10'!$U$9,0)),
IFERROR(INDEX('Season 10'!$X$11:$X$13,MATCH('VS stats'!$C5,'Season 10'!$U$11:$U13,0)),
IFERROR(INDEX('Season 10'!$X$17,MATCH('VS stats'!$C5,'Season 10'!$U$17,0)),
IFERROR(INDEX('Season 10'!$X$19,MATCH('VS stats'!$C5,'Season 10'!$U$19,0)),
IFERROR(INDEX('Season 10'!$X$21,MATCH('VS stats'!$C5,'Season 10'!$U$21,0)),
IFERROR(INDEX('Season 10'!$X$23,MATCH('VS stats'!$C5,'Season 10'!$U$23,0)),"-")))))))</f>
        <v>-</v>
      </c>
      <c r="BK5" s="966" t="str">
        <f>IFERROR(INDEX('Season 10'!$X$10,MATCH('VS stats'!$C5,'Season 10'!$U$10,0)),
IFERROR(INDEX('Season 10'!$X$14:$X$16,MATCH('VS stats'!$C5,'Season 10'!$U$14:$U$16,0)),
IFERROR(INDEX('Season 10'!$X$18,MATCH('VS stats'!$C5,'Season 10'!$U$18,0)),
IFERROR(INDEX('Season 10'!$X$20,MATCH('VS stats'!$C5,'Season 10'!$U$20,0)),
IFERROR(INDEX('Season 10'!$X$22,MATCH('VS stats'!$C5,'Season 10'!$U$22,0)),"-")))))</f>
        <v>-</v>
      </c>
      <c r="BL5" s="965" t="str">
        <f>IFERROR(INDEX('Season 11'!$D$9:$D$27,MATCH('VS stats'!$C5,'Season 11'!$B$9:$B$27,0)),"-")</f>
        <v>-</v>
      </c>
      <c r="BM5" s="965" t="str">
        <f>IFERROR(INDEX('Season 11'!$D$28:$D$46,MATCH('VS stats'!$C5,'Season 11'!$B$28:$B$46,0)),"-")</f>
        <v>-</v>
      </c>
      <c r="BN5" s="965" t="str">
        <f>IFERROR(INDEX('Season 11'!$J$9:$J$16,MATCH('VS stats'!$C5,'Season 11'!$H$9:$H$16,0)),IFERROR(INDEX('Season 11'!$J$39,MATCH('VS stats'!$C5,'Season 11'!$H$39,0)),"-"))</f>
        <v>-</v>
      </c>
      <c r="BO5" s="965" t="str">
        <f>IFERROR(INDEX('Season 11'!$P$9:$P$16,MATCH('VS stats'!$C5,'Season 11'!$N$9:$N$16,0)),IFERROR(INDEX('Season 11'!$J$30,MATCH('VS stats'!$C5,'Season 11'!$H$30,0)),"-"))</f>
        <v>-</v>
      </c>
      <c r="BP5" s="965" t="str">
        <f>IFERROR(INDEX('Season 11'!$P$20:$P$24,MATCH('VS stats'!$C5,'Season 11'!$N$20:$N$24,0)),
IFERROR(INDEX('Season 11'!$X$9,MATCH('VS stats'!$C5,'Season 11'!$U$9,0)),
IFERROR(INDEX('Season 11'!$X$11:$X$13,MATCH('VS stats'!$C5,'Season 11'!$U$11:$U13,0)),
IFERROR(INDEX('Season 11'!$X$17,MATCH('VS stats'!$C5,'Season 11'!$U$17,0)),
IFERROR(INDEX('Season 11'!$X$19,MATCH('VS stats'!$C5,'Season 11'!$U$19,0)),
IFERROR(INDEX('Season 11'!$X$21,MATCH('VS stats'!$C5,'Season 11'!$U$21,0)),
IFERROR(INDEX('Season 11'!$X$23,MATCH('VS stats'!$C5,'Season 11'!$U$23,0)),"-")))))))</f>
        <v>-</v>
      </c>
      <c r="BQ5" s="966" t="str">
        <f>IFERROR(INDEX('Season 11'!$X$10,MATCH('VS stats'!$C5,'Season 11'!$U$10,0)),
IFERROR(INDEX('Season 11'!$X$14:$X$16,MATCH('VS stats'!$C5,'Season 11'!$U$14:$U$16,0)),
IFERROR(INDEX('Season 11'!$X$18,MATCH('VS stats'!$C5,'Season 11'!$U$18,0)),
IFERROR(INDEX('Season 11'!$X$20,MATCH('VS stats'!$C5,'Season 11'!$U$20,0)),
IFERROR(INDEX('Season 11'!$X$22,MATCH('VS stats'!$C5,'Season 11'!$U$22,0)),"-")))))</f>
        <v>-</v>
      </c>
      <c r="BR5" s="965" t="str">
        <f>IFERROR(INDEX('Season 12'!$D$9:$D$27,MATCH('VS stats'!$C5,'Season 12'!$B$9:$B$27,0)),"-")</f>
        <v>-</v>
      </c>
      <c r="BS5" s="965" t="str">
        <f>IFERROR(INDEX('Season 12'!$D$28:$D$46,MATCH('VS stats'!$C5,'Season 12'!$B$28:$B$46,0)),"-")</f>
        <v>-</v>
      </c>
      <c r="BT5" s="965" t="str">
        <f>IFERROR(INDEX('Season 12'!$J$9:$J$16,MATCH('VS stats'!$C5,'Season 12'!$H$9:$H$16,0)),IFERROR(INDEX('Season 12'!$J$39,MATCH('VS stats'!$C5,'Season 12'!$H$39,0)),"-"))</f>
        <v>-</v>
      </c>
      <c r="BU5" s="965" t="str">
        <f>IFERROR(INDEX('Season 12'!$P$9:$P$16,MATCH('VS stats'!$C5,'Season 12'!$N$9:$N$16,0)),IFERROR(INDEX('Season 12'!$J$30,MATCH('VS stats'!$C5,'Season 12'!$H$30,0)),"-"))</f>
        <v>-</v>
      </c>
      <c r="BV5" s="965" t="str">
        <f>IFERROR(INDEX('Season 12'!$P$20:$P$24,MATCH('VS stats'!$C5,'Season 12'!$N$20:$N$24,0)),
IFERROR(INDEX('Season 12'!$X$9,MATCH('VS stats'!$C5,'Season 12'!$U$9,0)),
IFERROR(INDEX('Season 12'!$X$11:$X$13,MATCH('VS stats'!$C5,'Season 12'!$U$11:$U13,0)),
IFERROR(INDEX('Season 12'!$X$17,MATCH('VS stats'!$C5,'Season 12'!$U$17,0)),
IFERROR(INDEX('Season 12'!$X$19,MATCH('VS stats'!$C5,'Season 12'!$U$19,0)),
IFERROR(INDEX('Season 12'!$X$21,MATCH('VS stats'!$C5,'Season 12'!$U$21,0)),
IFERROR(INDEX('Season 12'!$X$23,MATCH('VS stats'!$C5,'Season 12'!$U$23,0)),"-")))))))</f>
        <v>-</v>
      </c>
      <c r="BW5" s="966" t="str">
        <f>IFERROR(INDEX('Season 12'!$X$10,MATCH('VS stats'!$C5,'Season 12'!$U$10,0)),
IFERROR(INDEX('Season 12'!$X$14:$X$16,MATCH('VS stats'!$C5,'Season 12'!$U$14:$U$16,0)),
IFERROR(INDEX('Season 12'!$X$18,MATCH('VS stats'!$C5,'Season 12'!$U$18,0)),
IFERROR(INDEX('Season 12'!$X$20,MATCH('VS stats'!$C5,'Season 12'!$U$20,0)),
IFERROR(INDEX('Season 12'!$X$22,MATCH('VS stats'!$C5,'Season 12'!$U$22,0)),"-")))))</f>
        <v>-</v>
      </c>
      <c r="BX5" s="965" t="str">
        <f>IFERROR(INDEX('Season 13'!$D$9:$D$27,MATCH('VS stats'!$C5,'Season 13'!$B$9:$B$27,0)),"-")</f>
        <v>-</v>
      </c>
      <c r="BY5" s="965" t="str">
        <f>IFERROR(INDEX('Season 13'!$D$28:$D$46,MATCH('VS stats'!$C5,'Season 13'!$B$28:$B$46,0)),"-")</f>
        <v>-</v>
      </c>
      <c r="BZ5" s="965" t="str">
        <f>IFERROR(INDEX('Season 13'!$J$9:$J$16,MATCH('VS stats'!$C5,'Season 13'!$H$9:$H$16,0)),IFERROR(INDEX('Season 13'!$J$39,MATCH('VS stats'!$C5,'Season 13'!$H$39,0)),"-"))</f>
        <v>-</v>
      </c>
      <c r="CA5" s="965" t="str">
        <f>IFERROR(INDEX('Season 13'!$P$9:$P$16,MATCH('VS stats'!$C5,'Season 13'!$N$9:$N$16,0)),IFERROR(INDEX('Season 13'!$J$30,MATCH('VS stats'!$C5,'Season 13'!$H$30,0)),"-"))</f>
        <v>-</v>
      </c>
      <c r="CB5" s="965" t="str">
        <f>IFERROR(INDEX('Season 13'!$P$20:$P$24,MATCH('VS stats'!$C5,'Season 13'!$N$20:$N$24,0)),
IFERROR(INDEX('Season 13'!$X$9,MATCH('VS stats'!$C5,'Season 13'!$U$9,0)),
IFERROR(INDEX('Season 13'!$X$11:$X$13,MATCH('VS stats'!$C5,'Season 13'!$U$11:$U13,0)),
IFERROR(INDEX('Season 13'!$X$17,MATCH('VS stats'!$C5,'Season 13'!$U$17,0)),
IFERROR(INDEX('Season 13'!$X$19,MATCH('VS stats'!$C5,'Season 13'!$U$19,0)),
IFERROR(INDEX('Season 13'!$X$21,MATCH('VS stats'!$C5,'Season 13'!$U$21,0)),
IFERROR(INDEX('Season 13'!$X$23,MATCH('VS stats'!$C5,'Season 13'!$U$23,0)),"-")))))))</f>
        <v>-</v>
      </c>
      <c r="CC5" s="966" t="str">
        <f>IFERROR(INDEX('Season 13'!$X$10,MATCH('VS stats'!$C5,'Season 13'!$U$10,0)),
IFERROR(INDEX('Season 13'!$X$14:$X$16,MATCH('VS stats'!$C5,'Season 13'!$U$14:$U$16,0)),
IFERROR(INDEX('Season 13'!$X$18,MATCH('VS stats'!$C5,'Season 13'!$U$18,0)),
IFERROR(INDEX('Season 13'!$X$20,MATCH('VS stats'!$C5,'Season 13'!$U$20,0)),
IFERROR(INDEX('Season 13'!$X$22,MATCH('VS stats'!$C5,'Season 13'!$U$22,0)),"-")))))</f>
        <v>-</v>
      </c>
      <c r="CD5" s="965" t="str">
        <f>IFERROR(INDEX('Season 14'!$D$9:$D$27,MATCH('VS stats'!$C5,'Season 14'!$B$9:$B$27,0)),"-")</f>
        <v>-</v>
      </c>
      <c r="CE5" s="965" t="str">
        <f>IFERROR(INDEX('Season 14'!$D$28:$D$46,MATCH('VS stats'!$C5,'Season 14'!$B$28:$B$46,0)),"-")</f>
        <v>-</v>
      </c>
      <c r="CF5" s="965" t="str">
        <f>IFERROR(INDEX('Season 14'!$J$9:$J$16,MATCH('VS stats'!$C5,'Season 14'!$H$9:$H$16,0)),IFERROR(INDEX('Season 14'!$J$39,MATCH('VS stats'!$C5,'Season 14'!$H$39,0)),"-"))</f>
        <v>-</v>
      </c>
      <c r="CG5" s="965" t="str">
        <f>IFERROR(INDEX('Season 14'!$P$9:$P$16,MATCH('VS stats'!$C5,'Season 14'!$N$9:$N$16,0)),IFERROR(INDEX('Season 14'!$J$30,MATCH('VS stats'!$C5,'Season 14'!$H$30,0)),"-"))</f>
        <v>-</v>
      </c>
      <c r="CH5" s="965" t="str">
        <f>IFERROR(INDEX('Season 14'!$P$20:$P$24,MATCH('VS stats'!$C5,'Season 14'!$N$20:$N$24,0)),
IFERROR(INDEX('Season 14'!$X$9,MATCH('VS stats'!$C5,'Season 14'!$U$9,0)),
IFERROR(INDEX('Season 14'!$X$11:$X$13,MATCH('VS stats'!$C5,'Season 14'!$U$11:$U13,0)),
IFERROR(INDEX('Season 14'!$X$17,MATCH('VS stats'!$C5,'Season 14'!$U$17,0)),
IFERROR(INDEX('Season 14'!$X$19,MATCH('VS stats'!$C5,'Season 14'!$U$19,0)),
IFERROR(INDEX('Season 14'!$X$21,MATCH('VS stats'!$C5,'Season 14'!$U$21,0)),
IFERROR(INDEX('Season 14'!$X$23,MATCH('VS stats'!$C5,'Season 14'!$U$23,0)),"-")))))))</f>
        <v>-</v>
      </c>
      <c r="CI5" s="966" t="str">
        <f>IFERROR(INDEX('Season 14'!$X$10,MATCH('VS stats'!$C5,'Season 14'!$U$10,0)),
IFERROR(INDEX('Season 14'!$X$14:$X$16,MATCH('VS stats'!$C5,'Season 14'!$U$14:$U$16,0)),
IFERROR(INDEX('Season 14'!$X$18,MATCH('VS stats'!$C5,'Season 14'!$U$18,0)),
IFERROR(INDEX('Season 14'!$X$20,MATCH('VS stats'!$C5,'Season 14'!$U$20,0)),
IFERROR(INDEX('Season 14'!$X$22,MATCH('VS stats'!$C5,'Season 14'!$U$22,0)),"-")))))</f>
        <v>-</v>
      </c>
      <c r="CJ5" s="965" t="str">
        <f>IFERROR(INDEX('Season 15'!$D$9:$D$27,MATCH('VS stats'!$C5,'Season 15'!$B$9:$B$27,0)),"-")</f>
        <v>-</v>
      </c>
      <c r="CK5" s="965" t="str">
        <f>IFERROR(INDEX('Season 15'!$D$28:$D$46,MATCH('VS stats'!$C5,'Season 15'!$B$28:$B$46,0)),"-")</f>
        <v>-</v>
      </c>
      <c r="CL5" s="965" t="str">
        <f>IFERROR(INDEX('Season 15'!$J$9:$J$16,MATCH('VS stats'!$C5,'Season 15'!$H$9:$H$16,0)),IFERROR(INDEX('Season 15'!$J$39,MATCH('VS stats'!$C5,'Season 15'!$H$39,0)),"-"))</f>
        <v>-</v>
      </c>
      <c r="CM5" s="965" t="str">
        <f>IFERROR(INDEX('Season 15'!$P$9:$P$16,MATCH('VS stats'!$C5,'Season 15'!$N$9:$N$16,0)),IFERROR(INDEX('Season 15'!$J$30,MATCH('VS stats'!$C5,'Season 15'!$H$30,0)),"-"))</f>
        <v>-</v>
      </c>
      <c r="CN5" s="965" t="str">
        <f>IFERROR(INDEX('Season 15'!$P$20:$P$24,MATCH('VS stats'!$C5,'Season 15'!$N$20:$N$24,0)),
IFERROR(INDEX('Season 15'!$X$9,MATCH('VS stats'!$C5,'Season 15'!$U$9,0)),
IFERROR(INDEX('Season 15'!$X$11:$X$13,MATCH('VS stats'!$C5,'Season 15'!$U$11:$U13,0)),
IFERROR(INDEX('Season 15'!$X$17,MATCH('VS stats'!$C5,'Season 15'!$U$17,0)),
IFERROR(INDEX('Season 15'!$X$19,MATCH('VS stats'!$C5,'Season 15'!$U$19,0)),
IFERROR(INDEX('Season 15'!$X$21,MATCH('VS stats'!$C5,'Season 15'!$U$21,0)),
IFERROR(INDEX('Season 15'!$X$23,MATCH('VS stats'!$C5,'Season 15'!$U$23,0)),"-")))))))</f>
        <v>-</v>
      </c>
      <c r="CO5" s="966" t="str">
        <f>IFERROR(INDEX('Season 15'!$X$10,MATCH('VS stats'!$C5,'Season 15'!$U$10,0)),
IFERROR(INDEX('Season 15'!$X$14:$X$16,MATCH('VS stats'!$C5,'Season 15'!$U$14:$U$16,0)),
IFERROR(INDEX('Season 15'!$X$18,MATCH('VS stats'!$C5,'Season 15'!$U$18,0)),
IFERROR(INDEX('Season 15'!$X$20,MATCH('VS stats'!$C5,'Season 15'!$U$20,0)),
IFERROR(INDEX('Season 15'!$X$22,MATCH('VS stats'!$C5,'Season 15'!$U$22,0)),"-")))))</f>
        <v>-</v>
      </c>
      <c r="CP5" s="976"/>
      <c r="CQ5" s="822"/>
      <c r="CR5" s="822"/>
      <c r="CS5" s="822"/>
      <c r="CT5" s="822"/>
      <c r="CU5" s="822"/>
      <c r="CV5" s="822"/>
      <c r="CW5" s="822"/>
      <c r="CX5" s="822"/>
      <c r="CY5" s="822"/>
      <c r="CZ5" s="822"/>
      <c r="DA5" s="822"/>
      <c r="DB5" s="822"/>
      <c r="DC5" s="822"/>
    </row>
    <row r="6" spans="2:107" x14ac:dyDescent="0.25">
      <c r="B6" s="678"/>
      <c r="C6" s="681" t="s">
        <v>85</v>
      </c>
      <c r="D6" s="965" t="str">
        <f>IFERROR(INDEX('Season 1'!$D$9:$D$31,MATCH('VS stats'!$C6,'Season 1'!$B$9:$B$31,0)),"-")</f>
        <v>-</v>
      </c>
      <c r="E6" s="965" t="str">
        <f>IFERROR(INDEX('Season 1'!$D$32:$D$54,MATCH('VS stats'!$C6,'Season 1'!$B$32:$B$54,0)),"-")</f>
        <v>-</v>
      </c>
      <c r="F6" s="965" t="str">
        <f>IFERROR(INDEX('Season 1'!$J$9:$J$16,MATCH('VS stats'!$C6,'Season 1'!$H$9:$H$16,0)),IFERROR(INDEX('Season 1'!$W$9:$W$14,MATCH('VS stats'!$C6,'Season 1'!$T$9:$T$14,0)),"-"))</f>
        <v>-</v>
      </c>
      <c r="G6" s="965" t="str">
        <f>IFERROR(INDEX('Season 1'!$P$9:$P$16,MATCH('VS stats'!$C6,'Season 1'!$N$9:$N$16,0)),"-")</f>
        <v>-</v>
      </c>
      <c r="H6" s="965" t="str">
        <f>IFERROR(INDEX('Season 1'!$P$20:$P$24,MATCH('VS stats'!$C6,'Season 1'!$N$20:$N$24,0)),"-")</f>
        <v>-</v>
      </c>
      <c r="I6" s="966" t="s">
        <v>35</v>
      </c>
      <c r="J6" s="965" t="str">
        <f>IFERROR(INDEX('Season 2'!$D$9:$D$31,MATCH('VS stats'!$C6,'Season 2'!$B$9:$B$31,0)),"-")</f>
        <v>-</v>
      </c>
      <c r="K6" s="965" t="str">
        <f>IFERROR(INDEX('Season 2'!$D$32:$D$54,MATCH('VS stats'!$C6,'Season 2'!$B$32:$B$54,0)),"-")</f>
        <v>-</v>
      </c>
      <c r="L6" s="965" t="str">
        <f>IFERROR(INDEX('Season 2'!$J$9:$J$16,MATCH('VS stats'!$C6,'Season 2'!$H$9:$H$16,0)),IFERROR(INDEX('Season 2'!$J$45:$J$50,MATCH('VS stats'!$C6,'Season 2'!$H$45:$H$50,0)),"-"))</f>
        <v>-</v>
      </c>
      <c r="M6" s="965" t="str">
        <f>IFERROR(INDEX('Season 2'!$P$9:$P$16,MATCH('VS stats'!$C6,'Season 2'!$N$9:$N$16,0)),IFERROR(INDEX('Season 2'!$J$30,MATCH('VS stats'!$C6,'Season 2'!$H$30,0)),"-"))</f>
        <v>-</v>
      </c>
      <c r="N6" s="965" t="str">
        <f>IFERROR(INDEX('Season 2'!$P$20:$P$24,MATCH('VS stats'!$C6,'Season 2'!$N$20:$N$24,0)),
IFERROR(INDEX('Season 2'!$X$9,MATCH('VS stats'!$C6,'Season 2'!$U$9,0)),
IFERROR(INDEX('Season 2'!$X$11:$X$13,MATCH('VS stats'!$C6,'Season 2'!$U$11:$U14,0)),
IFERROR(INDEX('Season 2'!$X$17,MATCH('VS stats'!$C6,'Season 2'!$U$17,0)),
IFERROR(INDEX('Season 2'!$X$19,MATCH('VS stats'!$C6,'Season 2'!$U$19,0)),
IFERROR(INDEX('Season 2'!$X$21,MATCH('VS stats'!$C6,'Season 2'!$U$21,0)),
IFERROR(INDEX('Season 2'!$X$23,MATCH('VS stats'!$C6,'Season 2'!$U$23,0)),
IFERROR(INDEX('Season 2'!$X$25,MATCH('VS stats'!$C6,'Season 2'!$U$25,0)),"-"))))))))</f>
        <v>-</v>
      </c>
      <c r="O6" s="966" t="str">
        <f>IFERROR(INDEX('Season 2'!$X$10,MATCH('VS stats'!$C6,'Season 2'!$U$10,0)),
IFERROR(INDEX('Season 2'!$X$14:$X$16,MATCH('VS stats'!$C6,'Season 2'!$U$14:$U$16,0)),
IFERROR(INDEX('Season 2'!$X$18,MATCH('VS stats'!$C6,'Season 2'!$U$18,0)),
IFERROR(INDEX('Season 2'!$X$20,MATCH('VS stats'!$C6,'Season 2'!$U$20,0)),
IFERROR(INDEX('Season 2'!$X$22,MATCH('VS stats'!$C6,'Season 2'!$U$22,0)),
IFERROR(INDEX('Season 2'!$X$24,MATCH('VS stats'!$C6,'Season 2'!$U$24,0)),"-"))))))</f>
        <v>-</v>
      </c>
      <c r="P6" s="965" t="str">
        <f>IFERROR(INDEX('Season 3'!$D$9:$D$31,MATCH('VS stats'!$C6,'Season 3'!$B$9:$B$31,0)),"-")</f>
        <v>-</v>
      </c>
      <c r="Q6" s="965" t="str">
        <f>IFERROR(INDEX('Season 3'!$D$32:$D$54,MATCH('VS stats'!$C6,'Season 3'!$B$32:$B$54,0)),"-")</f>
        <v>-</v>
      </c>
      <c r="R6" s="965" t="str">
        <f>IFERROR(INDEX('Season 3'!$J$9:$J$16,MATCH('VS stats'!$C6,'Season 3'!$H$9:$H$16,0)),IFERROR(INDEX('Season 3'!$J$39,MATCH('VS stats'!$C6,'Season 3'!$H$39,0)),"-"))</f>
        <v>-</v>
      </c>
      <c r="S6" s="965" t="str">
        <f>IFERROR(INDEX('Season 3'!$P$9:$P$16,MATCH('VS stats'!$C6,'Season 3'!$N$9:$N$16,0)),IFERROR(INDEX('Season 3'!$J$30,MATCH('VS stats'!$C6,'Season 3'!$H$30,0)),"-"))</f>
        <v>-</v>
      </c>
      <c r="T6" s="965" t="str">
        <f>IFERROR(INDEX('Season 3'!$P$20:$P$24,MATCH('VS stats'!$C6,'Season 3'!$N$20:$N$24,0)),
IFERROR(INDEX('Season 3'!$X$9,MATCH('VS stats'!$C6,'Season 3'!$U$9,0)),
IFERROR(INDEX('Season 3'!$X$11:$X$13,MATCH('VS stats'!$C6,'Season 3'!$U$11:$U14,0)),
IFERROR(INDEX('Season 3'!$X$17,MATCH('VS stats'!$C6,'Season 3'!$U$17,0)),
IFERROR(INDEX('Season 3'!$X$19,MATCH('VS stats'!$C6,'Season 3'!$U$19,0)),
IFERROR(INDEX('Season 3'!$X$21,MATCH('VS stats'!$C6,'Season 3'!$U$21,0)),
IFERROR(INDEX('Season 3'!$X$23,MATCH('VS stats'!$C6,'Season 3'!$U$23,0)),
IFERROR(INDEX('Season 3'!$X$25,MATCH('VS stats'!$C6,'Season 3'!$U$25,0)),"-"))))))))</f>
        <v>-</v>
      </c>
      <c r="U6" s="966" t="str">
        <f>IFERROR(INDEX('Season 3'!$X$10,MATCH('VS stats'!$C6,'Season 3'!$U$10,0)),
IFERROR(INDEX('Season 3'!$X$14:$X$16,MATCH('VS stats'!$C6,'Season 3'!$U$14:$U$16,0)),
IFERROR(INDEX('Season 3'!$X$18,MATCH('VS stats'!$C6,'Season 3'!$U$18,0)),
IFERROR(INDEX('Season 3'!$X$20,MATCH('VS stats'!$C6,'Season 3'!$U$20,0)),
IFERROR(INDEX('Season 3'!$X$22,MATCH('VS stats'!$C6,'Season 3'!$U$22,0)),
IFERROR(INDEX('Season 3'!$X$24,MATCH('VS stats'!$C6,'Season 3'!$U$24,0)),"-"))))))</f>
        <v>-</v>
      </c>
      <c r="V6" s="965" t="str">
        <f>IFERROR(INDEX('Season 4'!$D$9:$D$27,MATCH('VS stats'!$C6,'Season 4'!$B$9:$B$27,0)),"-")</f>
        <v>-</v>
      </c>
      <c r="W6" s="965" t="str">
        <f>IFERROR(INDEX('Season 4'!$D$28:$D$46,MATCH('VS stats'!$C6,'Season 4'!$B$28:$B$46,0)),"-")</f>
        <v>-</v>
      </c>
      <c r="X6" s="965" t="str">
        <f>IFERROR(INDEX('Season 4'!$J$9:$J$16,MATCH('VS stats'!$C6,'Season 4'!$H$9:$H$16,0)),IFERROR(INDEX('Season 4'!$J$39,MATCH('VS stats'!$C6,'Season 4'!$H$39,0)),"-"))</f>
        <v>-</v>
      </c>
      <c r="Y6" s="965" t="str">
        <f>IFERROR(INDEX('Season 4'!$P$9:$P$16,MATCH('VS stats'!$C6,'Season 4'!$N$9:$N$16,0)),IFERROR(INDEX('Season 4'!$J$30,MATCH('VS stats'!$C6,'Season 4'!$H$30,0)),"-"))</f>
        <v>-</v>
      </c>
      <c r="Z6" s="965" t="str">
        <f>IFERROR(INDEX('Season 4'!$P$20:$P$24,MATCH('VS stats'!$C6,'Season 4'!$N$20:$N$24,0)),
IFERROR(INDEX('Season 4'!$X$9,MATCH('VS stats'!$C6,'Season 4'!$U$9,0)),
IFERROR(INDEX('Season 4'!$X$11:$X$13,MATCH('VS stats'!$C6,'Season 4'!$U$11:$U14,0)),
IFERROR(INDEX('Season 4'!$X$17,MATCH('VS stats'!$C6,'Season 4'!$U$17,0)),
IFERROR(INDEX('Season 4'!$X$19,MATCH('VS stats'!$C6,'Season 4'!$U$19,0)),
IFERROR(INDEX('Season 4'!$X$21,MATCH('VS stats'!$C6,'Season 4'!$U$21,0)),
IFERROR(INDEX('Season 4'!$X$23,MATCH('VS stats'!$C6,'Season 4'!$U$23,0)),
IFERROR(INDEX('Season 4'!$X$25,MATCH('VS stats'!$C6,'Season 4'!$U$25,0)),"-"))))))))</f>
        <v>-</v>
      </c>
      <c r="AA6" s="966" t="str">
        <f>IFERROR(INDEX('Season 4'!$X$10,MATCH('VS stats'!$C6,'Season 4'!$U$10,0)),
IFERROR(INDEX('Season 4'!$X$14:$X$16,MATCH('VS stats'!$C6,'Season 4'!$U$14:$U$16,0)),
IFERROR(INDEX('Season 4'!$X$18,MATCH('VS stats'!$C6,'Season 4'!$U$18,0)),
IFERROR(INDEX('Season 4'!$X$20,MATCH('VS stats'!$C6,'Season 4'!$U$20,0)),
IFERROR(INDEX('Season 4'!$X$22,MATCH('VS stats'!$C6,'Season 4'!$U$22,0)),
IFERROR(INDEX('Season 4'!$X$24,MATCH('VS stats'!$C6,'Season 4'!$U$24,0)),"-"))))))</f>
        <v>-</v>
      </c>
      <c r="AB6" s="965" t="str">
        <f>IFERROR(INDEX('Season 5'!$D$9:$D$27,MATCH('VS stats'!$C6,'Season 5'!$B$9:$B$27,0)),"-")</f>
        <v>-</v>
      </c>
      <c r="AC6" s="965" t="str">
        <f>IFERROR(INDEX('Season 5'!$D$28:$D$46,MATCH('VS stats'!$C6,'Season 5'!$B$28:$B$46,0)),"-")</f>
        <v>-</v>
      </c>
      <c r="AD6" s="965" t="str">
        <f>IFERROR(INDEX('Season 5'!$J$9:$J$16,MATCH('VS stats'!$C6,'Season 5'!$H$9:$H$16,0)),IFERROR(INDEX('Season 5'!$J$39,MATCH('VS stats'!$C6,'Season 5'!$H$39,0)),"-"))</f>
        <v>-</v>
      </c>
      <c r="AE6" s="965" t="str">
        <f>IFERROR(INDEX('Season 5'!$P$9:$P$16,MATCH('VS stats'!$C6,'Season 5'!$N$9:$N$16,0)),IFERROR(INDEX('Season 5'!$J$30,MATCH('VS stats'!$C6,'Season 5'!$H$30,0)),"-"))</f>
        <v>-</v>
      </c>
      <c r="AF6" s="965" t="str">
        <f>IFERROR(INDEX('Season 5'!$P$20:$P$24,MATCH('VS stats'!$C6,'Season 5'!$N$20:$N$24,0)),
IFERROR(INDEX('Season 5'!$X$9,MATCH('VS stats'!$C6,'Season 5'!$U$9,0)),
IFERROR(INDEX('Season 5'!$X$11:$X$13,MATCH('VS stats'!$C6,'Season 5'!$U$11:$U14,0)),
IFERROR(INDEX('Season 5'!$X$17,MATCH('VS stats'!$C6,'Season 5'!$U$17,0)),
IFERROR(INDEX('Season 5'!$X$19,MATCH('VS stats'!$C6,'Season 5'!$U$19,0)),
IFERROR(INDEX('Season 5'!$X$21,MATCH('VS stats'!$C6,'Season 5'!$U$21,0)),
IFERROR(INDEX('Season 5'!$X$23,MATCH('VS stats'!$C6,'Season 5'!$U$23,0)),"-")))))))</f>
        <v>-</v>
      </c>
      <c r="AG6" s="966" t="str">
        <f>IFERROR(INDEX('Season 5'!$X$10,MATCH('VS stats'!$C6,'Season 5'!$U$10,0)),
IFERROR(INDEX('Season 5'!$X$14:$X$16,MATCH('VS stats'!$C6,'Season 5'!$U$14:$U$16,0)),
IFERROR(INDEX('Season 5'!$X$18,MATCH('VS stats'!$C6,'Season 5'!$U$18,0)),
IFERROR(INDEX('Season 5'!$X$20,MATCH('VS stats'!$C6,'Season 5'!$U$20,0)),
IFERROR(INDEX('Season 5'!$X$22,MATCH('VS stats'!$C6,'Season 5'!$U$22,0)),"-")))))</f>
        <v>-</v>
      </c>
      <c r="AH6" s="965" t="str">
        <f>IFERROR(INDEX('Season 6'!$D$9:$D$27,MATCH('VS stats'!$C6,'Season 6'!$B$9:$B$27,0)),"-")</f>
        <v>-</v>
      </c>
      <c r="AI6" s="965" t="str">
        <f>IFERROR(INDEX('Season 6'!$D$28:$D$46,MATCH('VS stats'!$C6,'Season 6'!$B$28:$B$46,0)),"-")</f>
        <v>-</v>
      </c>
      <c r="AJ6" s="965" t="str">
        <f>IFERROR(INDEX('Season 6'!$J$9:$J$16,MATCH('VS stats'!$C6,'Season 6'!$H$9:$H$16,0)),IFERROR(INDEX('Season 6'!$J$39,MATCH('VS stats'!$C6,'Season 6'!$H$39,0)),"-"))</f>
        <v>-</v>
      </c>
      <c r="AK6" s="965" t="str">
        <f>IFERROR(INDEX('Season 6'!$P$9:$P$16,MATCH('VS stats'!$C6,'Season 6'!$N$9:$N$16,0)),IFERROR(INDEX('Season 6'!$J$30,MATCH('VS stats'!$C6,'Season 6'!$H$30,0)),"-"))</f>
        <v>-</v>
      </c>
      <c r="AL6" s="965" t="str">
        <f>IFERROR(INDEX('Season 6'!$P$20:$P$24,MATCH('VS stats'!$C6,'Season 6'!$N$20:$N$24,0)),
IFERROR(INDEX('Season 6'!$X$9,MATCH('VS stats'!$C6,'Season 6'!$U$9,0)),
IFERROR(INDEX('Season 6'!$X$11:$X$13,MATCH('VS stats'!$C6,'Season 6'!$U$11:$U14,0)),
IFERROR(INDEX('Season 6'!$X$17,MATCH('VS stats'!$C6,'Season 6'!$U$17,0)),
IFERROR(INDEX('Season 6'!$X$19,MATCH('VS stats'!$C6,'Season 6'!$U$19,0)),
IFERROR(INDEX('Season 6'!$X$21,MATCH('VS stats'!$C6,'Season 6'!$U$21,0)),
IFERROR(INDEX('Season 6'!$X$23,MATCH('VS stats'!$C6,'Season 6'!$U$23,0)),"-")))))))</f>
        <v>-</v>
      </c>
      <c r="AM6" s="966" t="str">
        <f>IFERROR(INDEX('Season 6'!$X$10,MATCH('VS stats'!$C6,'Season 6'!$U$10,0)),
IFERROR(INDEX('Season 6'!$X$14:$X$16,MATCH('VS stats'!$C6,'Season 6'!$U$14:$U$16,0)),
IFERROR(INDEX('Season 6'!$X$18,MATCH('VS stats'!$C6,'Season 6'!$U$18,0)),
IFERROR(INDEX('Season 6'!$X$20,MATCH('VS stats'!$C6,'Season 6'!$U$20,0)),
IFERROR(INDEX('Season 6'!$X$22,MATCH('VS stats'!$C6,'Season 6'!$U$22,0)),"-")))))</f>
        <v>-</v>
      </c>
      <c r="AN6" s="965" t="str">
        <f>IFERROR(INDEX('Season 7'!$D$9:$D$27,MATCH('VS stats'!$C6,'Season 7'!$B$9:$B$27,0)),"-")</f>
        <v>-</v>
      </c>
      <c r="AO6" s="965" t="str">
        <f>IFERROR(INDEX('Season 7'!$D$28:$D$46,MATCH('VS stats'!$C6,'Season 7'!$B$28:$B$46,0)),"-")</f>
        <v>-</v>
      </c>
      <c r="AP6" s="965" t="str">
        <f>IFERROR(INDEX('Season 7'!$J$9:$J$16,MATCH('VS stats'!$C6,'Season 7'!$H$9:$H$16,0)),IFERROR(INDEX('Season 7'!$J$39,MATCH('VS stats'!$C6,'Season 7'!$H$39,0)),"-"))</f>
        <v>-</v>
      </c>
      <c r="AQ6" s="965" t="str">
        <f>IFERROR(INDEX('Season 7'!$P$9:$P$16,MATCH('VS stats'!$C6,'Season 7'!$N$9:$N$16,0)),IFERROR(INDEX('Season 7'!$J$30,MATCH('VS stats'!$C6,'Season 7'!$H$30,0)),"-"))</f>
        <v>-</v>
      </c>
      <c r="AR6" s="965" t="str">
        <f>IFERROR(INDEX('Season 7'!$P$20:$P$24,MATCH('VS stats'!$C6,'Season 7'!$N$20:$N$24,0)),
IFERROR(INDEX('Season 7'!$X$9,MATCH('VS stats'!$C6,'Season 7'!$U$9,0)),
IFERROR(INDEX('Season 7'!$X$11:$X$13,MATCH('VS stats'!$C6,'Season 7'!$U$11:$U14,0)),
IFERROR(INDEX('Season 7'!$X$17,MATCH('VS stats'!$C6,'Season 7'!$U$17,0)),
IFERROR(INDEX('Season 7'!$X$19,MATCH('VS stats'!$C6,'Season 7'!$U$19,0)),
IFERROR(INDEX('Season 7'!$X$21,MATCH('VS stats'!$C6,'Season 7'!$U$21,0)),
IFERROR(INDEX('Season 7'!$X$23,MATCH('VS stats'!$C6,'Season 7'!$U$23,0)),"-")))))))</f>
        <v>-</v>
      </c>
      <c r="AS6" s="966" t="str">
        <f>IFERROR(INDEX('Season 7'!$X$10,MATCH('VS stats'!$C6,'Season 7'!$U$10,0)),
IFERROR(INDEX('Season 7'!$X$14:$X$16,MATCH('VS stats'!$C6,'Season 7'!$U$14:$U$16,0)),
IFERROR(INDEX('Season 7'!$X$18,MATCH('VS stats'!$C6,'Season 7'!$U$18,0)),
IFERROR(INDEX('Season 7'!$X$20,MATCH('VS stats'!$C6,'Season 7'!$U$20,0)),
IFERROR(INDEX('Season 7'!$X$22,MATCH('VS stats'!$C6,'Season 7'!$U$22,0)),"-")))))</f>
        <v>-</v>
      </c>
      <c r="AT6" s="965" t="str">
        <f>IFERROR(INDEX('Season 8'!$D$9:$D$27,MATCH('VS stats'!$C6,'Season 8'!$B$9:$B$27,0)),"-")</f>
        <v>-</v>
      </c>
      <c r="AU6" s="965" t="str">
        <f>IFERROR(INDEX('Season 8'!$D$28:$D$46,MATCH('VS stats'!$C6,'Season 8'!$B$28:$B$46,0)),"-")</f>
        <v>-</v>
      </c>
      <c r="AV6" s="965" t="str">
        <f>IFERROR(INDEX('Season 8'!$J$9:$J$16,MATCH('VS stats'!$C6,'Season 8'!$H$9:$H$16,0)),IFERROR(INDEX('Season 8'!$J$39,MATCH('VS stats'!$C6,'Season 8'!$H$39,0)),"-"))</f>
        <v>-</v>
      </c>
      <c r="AW6" s="965" t="str">
        <f>IFERROR(INDEX('Season 8'!$P$9:$P$16,MATCH('VS stats'!$C6,'Season 8'!$N$9:$N$16,0)),IFERROR(INDEX('Season 8'!$J$30,MATCH('VS stats'!$C6,'Season 8'!$H$30,0)),"-"))</f>
        <v>-</v>
      </c>
      <c r="AX6" s="965" t="str">
        <f>IFERROR(INDEX('Season 8'!$P$20:$P$24,MATCH('VS stats'!$C6,'Season 8'!$N$20:$N$24,0)),
IFERROR(INDEX('Season 8'!$X$9,MATCH('VS stats'!$C6,'Season 8'!$U$9,0)),
IFERROR(INDEX('Season 8'!$X$11:$X$13,MATCH('VS stats'!$C6,'Season 8'!$U$11:$U14,0)),
IFERROR(INDEX('Season 8'!$X$17,MATCH('VS stats'!$C6,'Season 8'!$U$17,0)),
IFERROR(INDEX('Season 8'!$X$19,MATCH('VS stats'!$C6,'Season 8'!$U$19,0)),
IFERROR(INDEX('Season 8'!$X$21,MATCH('VS stats'!$C6,'Season 8'!$U$21,0)),
IFERROR(INDEX('Season 8'!$X$23,MATCH('VS stats'!$C6,'Season 8'!$U$23,0)),"-")))))))</f>
        <v>-</v>
      </c>
      <c r="AY6" s="966" t="str">
        <f>IFERROR(INDEX('Season 8'!$X$10,MATCH('VS stats'!$C6,'Season 8'!$U$10,0)),
IFERROR(INDEX('Season 8'!$X$14:$X$16,MATCH('VS stats'!$C6,'Season 8'!$U$14:$U$16,0)),
IFERROR(INDEX('Season 8'!$X$18,MATCH('VS stats'!$C6,'Season 8'!$U$18,0)),
IFERROR(INDEX('Season 8'!$X$20,MATCH('VS stats'!$C6,'Season 8'!$U$20,0)),
IFERROR(INDEX('Season 8'!$X$22,MATCH('VS stats'!$C6,'Season 8'!$U$22,0)),"-")))))</f>
        <v>-</v>
      </c>
      <c r="AZ6" s="965" t="str">
        <f>IFERROR(INDEX('Season 9'!$D$9:$D$27,MATCH('VS stats'!$C6,'Season 9'!$B$9:$B$27,0)),"-")</f>
        <v>-</v>
      </c>
      <c r="BA6" s="965" t="str">
        <f>IFERROR(INDEX('Season 9'!$D$28:$D$46,MATCH('VS stats'!$C6,'Season 9'!$B$28:$B$46,0)),"-")</f>
        <v>-</v>
      </c>
      <c r="BB6" s="965" t="str">
        <f>IFERROR(INDEX('Season 9'!$J$9:$J$16,MATCH('VS stats'!$C6,'Season 9'!$H$9:$H$16,0)),IFERROR(INDEX('Season 9'!$J$39,MATCH('VS stats'!$C6,'Season 9'!$H$39,0)),"-"))</f>
        <v>-</v>
      </c>
      <c r="BC6" s="965" t="str">
        <f>IFERROR(INDEX('Season 9'!$P$9:$P$16,MATCH('VS stats'!$C6,'Season 9'!$N$9:$N$16,0)),IFERROR(INDEX('Season 9'!$J$30,MATCH('VS stats'!$C6,'Season 9'!$H$30,0)),"-"))</f>
        <v>-</v>
      </c>
      <c r="BD6" s="965" t="str">
        <f>IFERROR(INDEX('Season 9'!$P$20:$P$24,MATCH('VS stats'!$C6,'Season 9'!$N$20:$N$24,0)),
IFERROR(INDEX('Season 9'!$X$9,MATCH('VS stats'!$C6,'Season 9'!$U$9,0)),
IFERROR(INDEX('Season 9'!$X$11:$X$13,MATCH('VS stats'!$C6,'Season 9'!$U$11:$U14,0)),
IFERROR(INDEX('Season 9'!$X$17,MATCH('VS stats'!$C6,'Season 9'!$U$17,0)),
IFERROR(INDEX('Season 9'!$X$19,MATCH('VS stats'!$C6,'Season 9'!$U$19,0)),
IFERROR(INDEX('Season 9'!$X$21,MATCH('VS stats'!$C6,'Season 9'!$U$21,0)),
IFERROR(INDEX('Season 9'!$X$23,MATCH('VS stats'!$C6,'Season 9'!$U$23,0)),"-")))))))</f>
        <v>-</v>
      </c>
      <c r="BE6" s="966" t="str">
        <f>IFERROR(INDEX('Season 9'!$X$10,MATCH('VS stats'!$C6,'Season 9'!$U$10,0)),
IFERROR(INDEX('Season 9'!$X$14:$X$16,MATCH('VS stats'!$C6,'Season 9'!$U$14:$U$16,0)),
IFERROR(INDEX('Season 9'!$X$18,MATCH('VS stats'!$C6,'Season 9'!$U$18,0)),
IFERROR(INDEX('Season 9'!$X$20,MATCH('VS stats'!$C6,'Season 9'!$U$20,0)),
IFERROR(INDEX('Season 9'!$X$22,MATCH('VS stats'!$C6,'Season 9'!$U$22,0)),"-")))))</f>
        <v>-</v>
      </c>
      <c r="BF6" s="965" t="str">
        <f>IFERROR(INDEX('Season 10'!$D$9:$D$27,MATCH('VS stats'!$C6,'Season 10'!$B$9:$B$27,0)),"-")</f>
        <v>-</v>
      </c>
      <c r="BG6" s="965" t="str">
        <f>IFERROR(INDEX('Season 10'!$D$28:$D$46,MATCH('VS stats'!$C6,'Season 10'!$B$28:$B$46,0)),"-")</f>
        <v>-</v>
      </c>
      <c r="BH6" s="965" t="str">
        <f>IFERROR(INDEX('Season 10'!$J$9:$J$16,MATCH('VS stats'!$C6,'Season 10'!$H$9:$H$16,0)),IFERROR(INDEX('Season 10'!$J$39,MATCH('VS stats'!$C6,'Season 10'!$H$39,0)),"-"))</f>
        <v>-</v>
      </c>
      <c r="BI6" s="965" t="str">
        <f>IFERROR(INDEX('Season 10'!$P$9:$P$16,MATCH('VS stats'!$C6,'Season 10'!$N$9:$N$16,0)),IFERROR(INDEX('Season 10'!$J$30,MATCH('VS stats'!$C6,'Season 10'!$H$30,0)),"-"))</f>
        <v>-</v>
      </c>
      <c r="BJ6" s="965" t="str">
        <f>IFERROR(INDEX('Season 10'!$P$20:$P$24,MATCH('VS stats'!$C6,'Season 10'!$N$20:$N$24,0)),
IFERROR(INDEX('Season 10'!$X$9,MATCH('VS stats'!$C6,'Season 10'!$U$9,0)),
IFERROR(INDEX('Season 10'!$X$11:$X$13,MATCH('VS stats'!$C6,'Season 10'!$U$11:$U14,0)),
IFERROR(INDEX('Season 10'!$X$17,MATCH('VS stats'!$C6,'Season 10'!$U$17,0)),
IFERROR(INDEX('Season 10'!$X$19,MATCH('VS stats'!$C6,'Season 10'!$U$19,0)),
IFERROR(INDEX('Season 10'!$X$21,MATCH('VS stats'!$C6,'Season 10'!$U$21,0)),
IFERROR(INDEX('Season 10'!$X$23,MATCH('VS stats'!$C6,'Season 10'!$U$23,0)),"-")))))))</f>
        <v>-</v>
      </c>
      <c r="BK6" s="966" t="str">
        <f>IFERROR(INDEX('Season 10'!$X$10,MATCH('VS stats'!$C6,'Season 10'!$U$10,0)),
IFERROR(INDEX('Season 10'!$X$14:$X$16,MATCH('VS stats'!$C6,'Season 10'!$U$14:$U$16,0)),
IFERROR(INDEX('Season 10'!$X$18,MATCH('VS stats'!$C6,'Season 10'!$U$18,0)),
IFERROR(INDEX('Season 10'!$X$20,MATCH('VS stats'!$C6,'Season 10'!$U$20,0)),
IFERROR(INDEX('Season 10'!$X$22,MATCH('VS stats'!$C6,'Season 10'!$U$22,0)),"-")))))</f>
        <v>-</v>
      </c>
      <c r="BL6" s="965" t="str">
        <f>IFERROR(INDEX('Season 11'!$D$9:$D$27,MATCH('VS stats'!$C6,'Season 11'!$B$9:$B$27,0)),"-")</f>
        <v>-</v>
      </c>
      <c r="BM6" s="965" t="str">
        <f>IFERROR(INDEX('Season 11'!$D$28:$D$46,MATCH('VS stats'!$C6,'Season 11'!$B$28:$B$46,0)),"-")</f>
        <v>-</v>
      </c>
      <c r="BN6" s="965" t="str">
        <f>IFERROR(INDEX('Season 11'!$J$9:$J$16,MATCH('VS stats'!$C6,'Season 11'!$H$9:$H$16,0)),IFERROR(INDEX('Season 11'!$J$39,MATCH('VS stats'!$C6,'Season 11'!$H$39,0)),"-"))</f>
        <v>-</v>
      </c>
      <c r="BO6" s="965" t="str">
        <f>IFERROR(INDEX('Season 11'!$P$9:$P$16,MATCH('VS stats'!$C6,'Season 11'!$N$9:$N$16,0)),IFERROR(INDEX('Season 11'!$J$30,MATCH('VS stats'!$C6,'Season 11'!$H$30,0)),"-"))</f>
        <v>-</v>
      </c>
      <c r="BP6" s="965" t="str">
        <f>IFERROR(INDEX('Season 11'!$P$20:$P$24,MATCH('VS stats'!$C6,'Season 11'!$N$20:$N$24,0)),
IFERROR(INDEX('Season 11'!$X$9,MATCH('VS stats'!$C6,'Season 11'!$U$9,0)),
IFERROR(INDEX('Season 11'!$X$11:$X$13,MATCH('VS stats'!$C6,'Season 11'!$U$11:$U14,0)),
IFERROR(INDEX('Season 11'!$X$17,MATCH('VS stats'!$C6,'Season 11'!$U$17,0)),
IFERROR(INDEX('Season 11'!$X$19,MATCH('VS stats'!$C6,'Season 11'!$U$19,0)),
IFERROR(INDEX('Season 11'!$X$21,MATCH('VS stats'!$C6,'Season 11'!$U$21,0)),
IFERROR(INDEX('Season 11'!$X$23,MATCH('VS stats'!$C6,'Season 11'!$U$23,0)),"-")))))))</f>
        <v>-</v>
      </c>
      <c r="BQ6" s="966" t="str">
        <f>IFERROR(INDEX('Season 11'!$X$10,MATCH('VS stats'!$C6,'Season 11'!$U$10,0)),
IFERROR(INDEX('Season 11'!$X$14:$X$16,MATCH('VS stats'!$C6,'Season 11'!$U$14:$U$16,0)),
IFERROR(INDEX('Season 11'!$X$18,MATCH('VS stats'!$C6,'Season 11'!$U$18,0)),
IFERROR(INDEX('Season 11'!$X$20,MATCH('VS stats'!$C6,'Season 11'!$U$20,0)),
IFERROR(INDEX('Season 11'!$X$22,MATCH('VS stats'!$C6,'Season 11'!$U$22,0)),"-")))))</f>
        <v>-</v>
      </c>
      <c r="BR6" s="965" t="str">
        <f>IFERROR(INDEX('Season 12'!$D$9:$D$27,MATCH('VS stats'!$C6,'Season 12'!$B$9:$B$27,0)),"-")</f>
        <v>-</v>
      </c>
      <c r="BS6" s="965" t="str">
        <f>IFERROR(INDEX('Season 12'!$D$28:$D$46,MATCH('VS stats'!$C6,'Season 12'!$B$28:$B$46,0)),"-")</f>
        <v>-</v>
      </c>
      <c r="BT6" s="965" t="str">
        <f>IFERROR(INDEX('Season 12'!$J$9:$J$16,MATCH('VS stats'!$C6,'Season 12'!$H$9:$H$16,0)),IFERROR(INDEX('Season 12'!$J$39,MATCH('VS stats'!$C6,'Season 12'!$H$39,0)),"-"))</f>
        <v>-</v>
      </c>
      <c r="BU6" s="965" t="str">
        <f>IFERROR(INDEX('Season 12'!$P$9:$P$16,MATCH('VS stats'!$C6,'Season 12'!$N$9:$N$16,0)),IFERROR(INDEX('Season 12'!$J$30,MATCH('VS stats'!$C6,'Season 12'!$H$30,0)),"-"))</f>
        <v>-</v>
      </c>
      <c r="BV6" s="965" t="str">
        <f>IFERROR(INDEX('Season 12'!$P$20:$P$24,MATCH('VS stats'!$C6,'Season 12'!$N$20:$N$24,0)),
IFERROR(INDEX('Season 12'!$X$9,MATCH('VS stats'!$C6,'Season 12'!$U$9,0)),
IFERROR(INDEX('Season 12'!$X$11:$X$13,MATCH('VS stats'!$C6,'Season 12'!$U$11:$U14,0)),
IFERROR(INDEX('Season 12'!$X$17,MATCH('VS stats'!$C6,'Season 12'!$U$17,0)),
IFERROR(INDEX('Season 12'!$X$19,MATCH('VS stats'!$C6,'Season 12'!$U$19,0)),
IFERROR(INDEX('Season 12'!$X$21,MATCH('VS stats'!$C6,'Season 12'!$U$21,0)),
IFERROR(INDEX('Season 12'!$X$23,MATCH('VS stats'!$C6,'Season 12'!$U$23,0)),"-")))))))</f>
        <v>-</v>
      </c>
      <c r="BW6" s="966" t="str">
        <f>IFERROR(INDEX('Season 12'!$X$10,MATCH('VS stats'!$C6,'Season 12'!$U$10,0)),
IFERROR(INDEX('Season 12'!$X$14:$X$16,MATCH('VS stats'!$C6,'Season 12'!$U$14:$U$16,0)),
IFERROR(INDEX('Season 12'!$X$18,MATCH('VS stats'!$C6,'Season 12'!$U$18,0)),
IFERROR(INDEX('Season 12'!$X$20,MATCH('VS stats'!$C6,'Season 12'!$U$20,0)),
IFERROR(INDEX('Season 12'!$X$22,MATCH('VS stats'!$C6,'Season 12'!$U$22,0)),"-")))))</f>
        <v>-</v>
      </c>
      <c r="BX6" s="965" t="str">
        <f>IFERROR(INDEX('Season 13'!$D$9:$D$27,MATCH('VS stats'!$C6,'Season 13'!$B$9:$B$27,0)),"-")</f>
        <v>-</v>
      </c>
      <c r="BY6" s="965" t="str">
        <f>IFERROR(INDEX('Season 13'!$D$28:$D$46,MATCH('VS stats'!$C6,'Season 13'!$B$28:$B$46,0)),"-")</f>
        <v>-</v>
      </c>
      <c r="BZ6" s="965" t="str">
        <f>IFERROR(INDEX('Season 13'!$J$9:$J$16,MATCH('VS stats'!$C6,'Season 13'!$H$9:$H$16,0)),IFERROR(INDEX('Season 13'!$J$39,MATCH('VS stats'!$C6,'Season 13'!$H$39,0)),"-"))</f>
        <v>-</v>
      </c>
      <c r="CA6" s="965" t="str">
        <f>IFERROR(INDEX('Season 13'!$P$9:$P$16,MATCH('VS stats'!$C6,'Season 13'!$N$9:$N$16,0)),IFERROR(INDEX('Season 13'!$J$30,MATCH('VS stats'!$C6,'Season 13'!$H$30,0)),"-"))</f>
        <v>-</v>
      </c>
      <c r="CB6" s="965" t="str">
        <f>IFERROR(INDEX('Season 13'!$P$20:$P$24,MATCH('VS stats'!$C6,'Season 13'!$N$20:$N$24,0)),
IFERROR(INDEX('Season 13'!$X$9,MATCH('VS stats'!$C6,'Season 13'!$U$9,0)),
IFERROR(INDEX('Season 13'!$X$11:$X$13,MATCH('VS stats'!$C6,'Season 13'!$U$11:$U14,0)),
IFERROR(INDEX('Season 13'!$X$17,MATCH('VS stats'!$C6,'Season 13'!$U$17,0)),
IFERROR(INDEX('Season 13'!$X$19,MATCH('VS stats'!$C6,'Season 13'!$U$19,0)),
IFERROR(INDEX('Season 13'!$X$21,MATCH('VS stats'!$C6,'Season 13'!$U$21,0)),
IFERROR(INDEX('Season 13'!$X$23,MATCH('VS stats'!$C6,'Season 13'!$U$23,0)),"-")))))))</f>
        <v>-</v>
      </c>
      <c r="CC6" s="966" t="str">
        <f>IFERROR(INDEX('Season 13'!$X$10,MATCH('VS stats'!$C6,'Season 13'!$U$10,0)),
IFERROR(INDEX('Season 13'!$X$14:$X$16,MATCH('VS stats'!$C6,'Season 13'!$U$14:$U$16,0)),
IFERROR(INDEX('Season 13'!$X$18,MATCH('VS stats'!$C6,'Season 13'!$U$18,0)),
IFERROR(INDEX('Season 13'!$X$20,MATCH('VS stats'!$C6,'Season 13'!$U$20,0)),
IFERROR(INDEX('Season 13'!$X$22,MATCH('VS stats'!$C6,'Season 13'!$U$22,0)),"-")))))</f>
        <v>-</v>
      </c>
      <c r="CD6" s="965" t="str">
        <f>IFERROR(INDEX('Season 14'!$D$9:$D$27,MATCH('VS stats'!$C6,'Season 14'!$B$9:$B$27,0)),"-")</f>
        <v>-</v>
      </c>
      <c r="CE6" s="965" t="str">
        <f>IFERROR(INDEX('Season 14'!$D$28:$D$46,MATCH('VS stats'!$C6,'Season 14'!$B$28:$B$46,0)),"-")</f>
        <v>-</v>
      </c>
      <c r="CF6" s="965" t="str">
        <f>IFERROR(INDEX('Season 14'!$J$9:$J$16,MATCH('VS stats'!$C6,'Season 14'!$H$9:$H$16,0)),IFERROR(INDEX('Season 14'!$J$39,MATCH('VS stats'!$C6,'Season 14'!$H$39,0)),"-"))</f>
        <v>-</v>
      </c>
      <c r="CG6" s="965" t="str">
        <f>IFERROR(INDEX('Season 14'!$P$9:$P$16,MATCH('VS stats'!$C6,'Season 14'!$N$9:$N$16,0)),IFERROR(INDEX('Season 14'!$J$30,MATCH('VS stats'!$C6,'Season 14'!$H$30,0)),"-"))</f>
        <v>-</v>
      </c>
      <c r="CH6" s="965" t="str">
        <f>IFERROR(INDEX('Season 14'!$P$20:$P$24,MATCH('VS stats'!$C6,'Season 14'!$N$20:$N$24,0)),
IFERROR(INDEX('Season 14'!$X$9,MATCH('VS stats'!$C6,'Season 14'!$U$9,0)),
IFERROR(INDEX('Season 14'!$X$11:$X$13,MATCH('VS stats'!$C6,'Season 14'!$U$11:$U14,0)),
IFERROR(INDEX('Season 14'!$X$17,MATCH('VS stats'!$C6,'Season 14'!$U$17,0)),
IFERROR(INDEX('Season 14'!$X$19,MATCH('VS stats'!$C6,'Season 14'!$U$19,0)),
IFERROR(INDEX('Season 14'!$X$21,MATCH('VS stats'!$C6,'Season 14'!$U$21,0)),
IFERROR(INDEX('Season 14'!$X$23,MATCH('VS stats'!$C6,'Season 14'!$U$23,0)),"-")))))))</f>
        <v>-</v>
      </c>
      <c r="CI6" s="966" t="str">
        <f>IFERROR(INDEX('Season 14'!$X$10,MATCH('VS stats'!$C6,'Season 14'!$U$10,0)),
IFERROR(INDEX('Season 14'!$X$14:$X$16,MATCH('VS stats'!$C6,'Season 14'!$U$14:$U$16,0)),
IFERROR(INDEX('Season 14'!$X$18,MATCH('VS stats'!$C6,'Season 14'!$U$18,0)),
IFERROR(INDEX('Season 14'!$X$20,MATCH('VS stats'!$C6,'Season 14'!$U$20,0)),
IFERROR(INDEX('Season 14'!$X$22,MATCH('VS stats'!$C6,'Season 14'!$U$22,0)),"-")))))</f>
        <v>-</v>
      </c>
      <c r="CJ6" s="965" t="str">
        <f>IFERROR(INDEX('Season 15'!$D$9:$D$27,MATCH('VS stats'!$C6,'Season 15'!$B$9:$B$27,0)),"-")</f>
        <v>-</v>
      </c>
      <c r="CK6" s="965" t="str">
        <f>IFERROR(INDEX('Season 15'!$D$28:$D$46,MATCH('VS stats'!$C6,'Season 15'!$B$28:$B$46,0)),"-")</f>
        <v>-</v>
      </c>
      <c r="CL6" s="965" t="str">
        <f>IFERROR(INDEX('Season 15'!$J$9:$J$16,MATCH('VS stats'!$C6,'Season 15'!$H$9:$H$16,0)),IFERROR(INDEX('Season 15'!$J$39,MATCH('VS stats'!$C6,'Season 15'!$H$39,0)),"-"))</f>
        <v>-</v>
      </c>
      <c r="CM6" s="965" t="str">
        <f>IFERROR(INDEX('Season 15'!$P$9:$P$16,MATCH('VS stats'!$C6,'Season 15'!$N$9:$N$16,0)),IFERROR(INDEX('Season 15'!$J$30,MATCH('VS stats'!$C6,'Season 15'!$H$30,0)),"-"))</f>
        <v>-</v>
      </c>
      <c r="CN6" s="965" t="str">
        <f>IFERROR(INDEX('Season 15'!$P$20:$P$24,MATCH('VS stats'!$C6,'Season 15'!$N$20:$N$24,0)),
IFERROR(INDEX('Season 15'!$X$9,MATCH('VS stats'!$C6,'Season 15'!$U$9,0)),
IFERROR(INDEX('Season 15'!$X$11:$X$13,MATCH('VS stats'!$C6,'Season 15'!$U$11:$U14,0)),
IFERROR(INDEX('Season 15'!$X$17,MATCH('VS stats'!$C6,'Season 15'!$U$17,0)),
IFERROR(INDEX('Season 15'!$X$19,MATCH('VS stats'!$C6,'Season 15'!$U$19,0)),
IFERROR(INDEX('Season 15'!$X$21,MATCH('VS stats'!$C6,'Season 15'!$U$21,0)),
IFERROR(INDEX('Season 15'!$X$23,MATCH('VS stats'!$C6,'Season 15'!$U$23,0)),"-")))))))</f>
        <v>-</v>
      </c>
      <c r="CO6" s="966" t="str">
        <f>IFERROR(INDEX('Season 15'!$X$10,MATCH('VS stats'!$C6,'Season 15'!$U$10,0)),
IFERROR(INDEX('Season 15'!$X$14:$X$16,MATCH('VS stats'!$C6,'Season 15'!$U$14:$U$16,0)),
IFERROR(INDEX('Season 15'!$X$18,MATCH('VS stats'!$C6,'Season 15'!$U$18,0)),
IFERROR(INDEX('Season 15'!$X$20,MATCH('VS stats'!$C6,'Season 15'!$U$20,0)),
IFERROR(INDEX('Season 15'!$X$22,MATCH('VS stats'!$C6,'Season 15'!$U$22,0)),"-")))))</f>
        <v>-</v>
      </c>
      <c r="CP6" s="976"/>
      <c r="CQ6" s="822"/>
      <c r="CR6" s="822"/>
      <c r="CS6" s="822"/>
      <c r="CT6" s="822"/>
      <c r="CU6" s="822"/>
      <c r="CV6" s="822"/>
      <c r="CW6" s="822"/>
      <c r="CX6" s="822"/>
      <c r="CY6" s="822"/>
      <c r="CZ6" s="822"/>
      <c r="DA6" s="822"/>
      <c r="DB6" s="822"/>
      <c r="DC6" s="822"/>
    </row>
    <row r="7" spans="2:107" x14ac:dyDescent="0.25">
      <c r="B7" s="678"/>
      <c r="C7" s="680" t="s">
        <v>182</v>
      </c>
      <c r="D7" s="965" t="str">
        <f>IFERROR(INDEX('Season 1'!$D$9:$D$31,MATCH('VS stats'!$C7,'Season 1'!$B$9:$B$31,0)),"-")</f>
        <v>-</v>
      </c>
      <c r="E7" s="965" t="str">
        <f>IFERROR(INDEX('Season 1'!$D$32:$D$54,MATCH('VS stats'!$C7,'Season 1'!$B$32:$B$54,0)),"-")</f>
        <v>-</v>
      </c>
      <c r="F7" s="965" t="str">
        <f>IFERROR(INDEX('Season 1'!$J$9:$J$16,MATCH('VS stats'!$C7,'Season 1'!$H$9:$H$16,0)),IFERROR(INDEX('Season 1'!$W$9:$W$14,MATCH('VS stats'!$C7,'Season 1'!$T$9:$T$14,0)),"-"))</f>
        <v>-</v>
      </c>
      <c r="G7" s="965" t="str">
        <f>IFERROR(INDEX('Season 1'!$P$9:$P$16,MATCH('VS stats'!$C7,'Season 1'!$N$9:$N$16,0)),"-")</f>
        <v>-</v>
      </c>
      <c r="H7" s="965" t="str">
        <f>IFERROR(INDEX('Season 1'!$P$20:$P$24,MATCH('VS stats'!$C7,'Season 1'!$N$20:$N$24,0)),"-")</f>
        <v>-</v>
      </c>
      <c r="I7" s="966" t="s">
        <v>35</v>
      </c>
      <c r="J7" s="1065" t="str">
        <f>IFERROR(INDEX('Season 2'!$D$9:$D$31,MATCH('VS stats'!$C7,'Season 2'!$B$9:$B$31,0)),"-")</f>
        <v>5-2</v>
      </c>
      <c r="K7" s="1065" t="str">
        <f>IFERROR(INDEX('Season 2'!$D$32:$D$54,MATCH('VS stats'!$C7,'Season 2'!$B$32:$B$54,0)),"-")</f>
        <v>1-0</v>
      </c>
      <c r="L7" s="965" t="str">
        <f>IFERROR(INDEX('Season 2'!$J$9:$J$16,MATCH('VS stats'!$C7,'Season 2'!$H$9:$H$16,0)),IFERROR(INDEX('Season 2'!$J$45:$J$50,MATCH('VS stats'!$C7,'Season 2'!$H$45:$H$50,0)),"-"))</f>
        <v>-</v>
      </c>
      <c r="M7" s="965" t="str">
        <f>IFERROR(INDEX('Season 2'!$P$9:$P$16,MATCH('VS stats'!$C7,'Season 2'!$N$9:$N$16,0)),IFERROR(INDEX('Season 2'!$J$30,MATCH('VS stats'!$C7,'Season 2'!$H$30,0)),"-"))</f>
        <v>-</v>
      </c>
      <c r="N7" s="965" t="str">
        <f>IFERROR(INDEX('Season 2'!$P$20:$P$24,MATCH('VS stats'!$C7,'Season 2'!$N$20:$N$24,0)),
IFERROR(INDEX('Season 2'!$X$9,MATCH('VS stats'!$C7,'Season 2'!$U$9,0)),
IFERROR(INDEX('Season 2'!$X$11:$X$13,MATCH('VS stats'!$C7,'Season 2'!$U$11:$U15,0)),
IFERROR(INDEX('Season 2'!$X$17,MATCH('VS stats'!$C7,'Season 2'!$U$17,0)),
IFERROR(INDEX('Season 2'!$X$19,MATCH('VS stats'!$C7,'Season 2'!$U$19,0)),
IFERROR(INDEX('Season 2'!$X$21,MATCH('VS stats'!$C7,'Season 2'!$U$21,0)),
IFERROR(INDEX('Season 2'!$X$23,MATCH('VS stats'!$C7,'Season 2'!$U$23,0)),
IFERROR(INDEX('Season 2'!$X$25,MATCH('VS stats'!$C7,'Season 2'!$U$25,0)),"-"))))))))</f>
        <v>-</v>
      </c>
      <c r="O7" s="966" t="str">
        <f>IFERROR(INDEX('Season 2'!$X$10,MATCH('VS stats'!$C7,'Season 2'!$U$10,0)),
IFERROR(INDEX('Season 2'!$X$14:$X$16,MATCH('VS stats'!$C7,'Season 2'!$U$14:$U$16,0)),
IFERROR(INDEX('Season 2'!$X$18,MATCH('VS stats'!$C7,'Season 2'!$U$18,0)),
IFERROR(INDEX('Season 2'!$X$20,MATCH('VS stats'!$C7,'Season 2'!$U$20,0)),
IFERROR(INDEX('Season 2'!$X$22,MATCH('VS stats'!$C7,'Season 2'!$U$22,0)),
IFERROR(INDEX('Season 2'!$X$24,MATCH('VS stats'!$C7,'Season 2'!$U$24,0)),"-"))))))</f>
        <v>-</v>
      </c>
      <c r="P7" s="965" t="str">
        <f>IFERROR(INDEX('Season 3'!$D$9:$D$31,MATCH('VS stats'!$C7,'Season 3'!$B$9:$B$31,0)),"-")</f>
        <v>-</v>
      </c>
      <c r="Q7" s="965" t="str">
        <f>IFERROR(INDEX('Season 3'!$D$32:$D$54,MATCH('VS stats'!$C7,'Season 3'!$B$32:$B$54,0)),"-")</f>
        <v>-</v>
      </c>
      <c r="R7" s="965" t="str">
        <f>IFERROR(INDEX('Season 3'!$J$9:$J$16,MATCH('VS stats'!$C7,'Season 3'!$H$9:$H$16,0)),IFERROR(INDEX('Season 3'!$J$39,MATCH('VS stats'!$C7,'Season 3'!$H$39,0)),"-"))</f>
        <v>-</v>
      </c>
      <c r="S7" s="965" t="str">
        <f>IFERROR(INDEX('Season 3'!$P$9:$P$16,MATCH('VS stats'!$C7,'Season 3'!$N$9:$N$16,0)),IFERROR(INDEX('Season 3'!$J$30,MATCH('VS stats'!$C7,'Season 3'!$H$30,0)),"-"))</f>
        <v>-</v>
      </c>
      <c r="T7" s="965" t="str">
        <f>IFERROR(INDEX('Season 3'!$P$20:$P$24,MATCH('VS stats'!$C7,'Season 3'!$N$20:$N$24,0)),
IFERROR(INDEX('Season 3'!$X$9,MATCH('VS stats'!$C7,'Season 3'!$U$9,0)),
IFERROR(INDEX('Season 3'!$X$11:$X$13,MATCH('VS stats'!$C7,'Season 3'!$U$11:$U15,0)),
IFERROR(INDEX('Season 3'!$X$17,MATCH('VS stats'!$C7,'Season 3'!$U$17,0)),
IFERROR(INDEX('Season 3'!$X$19,MATCH('VS stats'!$C7,'Season 3'!$U$19,0)),
IFERROR(INDEX('Season 3'!$X$21,MATCH('VS stats'!$C7,'Season 3'!$U$21,0)),
IFERROR(INDEX('Season 3'!$X$23,MATCH('VS stats'!$C7,'Season 3'!$U$23,0)),
IFERROR(INDEX('Season 3'!$X$25,MATCH('VS stats'!$C7,'Season 3'!$U$25,0)),"-"))))))))</f>
        <v>-</v>
      </c>
      <c r="U7" s="966" t="str">
        <f>IFERROR(INDEX('Season 3'!$X$10,MATCH('VS stats'!$C7,'Season 3'!$U$10,0)),
IFERROR(INDEX('Season 3'!$X$14:$X$16,MATCH('VS stats'!$C7,'Season 3'!$U$14:$U$16,0)),
IFERROR(INDEX('Season 3'!$X$18,MATCH('VS stats'!$C7,'Season 3'!$U$18,0)),
IFERROR(INDEX('Season 3'!$X$20,MATCH('VS stats'!$C7,'Season 3'!$U$20,0)),
IFERROR(INDEX('Season 3'!$X$22,MATCH('VS stats'!$C7,'Season 3'!$U$22,0)),
IFERROR(INDEX('Season 3'!$X$24,MATCH('VS stats'!$C7,'Season 3'!$U$24,0)),"-"))))))</f>
        <v>-</v>
      </c>
      <c r="V7" s="965" t="str">
        <f>IFERROR(INDEX('Season 4'!$D$9:$D$27,MATCH('VS stats'!$C7,'Season 4'!$B$9:$B$27,0)),"-")</f>
        <v>-</v>
      </c>
      <c r="W7" s="965" t="str">
        <f>IFERROR(INDEX('Season 4'!$D$28:$D$46,MATCH('VS stats'!$C7,'Season 4'!$B$28:$B$46,0)),"-")</f>
        <v>-</v>
      </c>
      <c r="X7" s="965" t="str">
        <f>IFERROR(INDEX('Season 4'!$J$9:$J$16,MATCH('VS stats'!$C7,'Season 4'!$H$9:$H$16,0)),IFERROR(INDEX('Season 4'!$J$39,MATCH('VS stats'!$C7,'Season 4'!$H$39,0)),"-"))</f>
        <v>-</v>
      </c>
      <c r="Y7" s="965" t="str">
        <f>IFERROR(INDEX('Season 4'!$P$9:$P$16,MATCH('VS stats'!$C7,'Season 4'!$N$9:$N$16,0)),IFERROR(INDEX('Season 4'!$J$30,MATCH('VS stats'!$C7,'Season 4'!$H$30,0)),"-"))</f>
        <v>-</v>
      </c>
      <c r="Z7" s="965" t="str">
        <f>IFERROR(INDEX('Season 4'!$P$20:$P$24,MATCH('VS stats'!$C7,'Season 4'!$N$20:$N$24,0)),
IFERROR(INDEX('Season 4'!$X$9,MATCH('VS stats'!$C7,'Season 4'!$U$9,0)),
IFERROR(INDEX('Season 4'!$X$11:$X$13,MATCH('VS stats'!$C7,'Season 4'!$U$11:$U15,0)),
IFERROR(INDEX('Season 4'!$X$17,MATCH('VS stats'!$C7,'Season 4'!$U$17,0)),
IFERROR(INDEX('Season 4'!$X$19,MATCH('VS stats'!$C7,'Season 4'!$U$19,0)),
IFERROR(INDEX('Season 4'!$X$21,MATCH('VS stats'!$C7,'Season 4'!$U$21,0)),
IFERROR(INDEX('Season 4'!$X$23,MATCH('VS stats'!$C7,'Season 4'!$U$23,0)),
IFERROR(INDEX('Season 4'!$X$25,MATCH('VS stats'!$C7,'Season 4'!$U$25,0)),"-"))))))))</f>
        <v>-</v>
      </c>
      <c r="AA7" s="966" t="str">
        <f>IFERROR(INDEX('Season 4'!$X$10,MATCH('VS stats'!$C7,'Season 4'!$U$10,0)),
IFERROR(INDEX('Season 4'!$X$14:$X$16,MATCH('VS stats'!$C7,'Season 4'!$U$14:$U$16,0)),
IFERROR(INDEX('Season 4'!$X$18,MATCH('VS stats'!$C7,'Season 4'!$U$18,0)),
IFERROR(INDEX('Season 4'!$X$20,MATCH('VS stats'!$C7,'Season 4'!$U$20,0)),
IFERROR(INDEX('Season 4'!$X$22,MATCH('VS stats'!$C7,'Season 4'!$U$22,0)),
IFERROR(INDEX('Season 4'!$X$24,MATCH('VS stats'!$C7,'Season 4'!$U$24,0)),"-"))))))</f>
        <v>-</v>
      </c>
      <c r="AB7" s="965" t="str">
        <f>IFERROR(INDEX('Season 5'!$D$9:$D$27,MATCH('VS stats'!$C7,'Season 5'!$B$9:$B$27,0)),"-")</f>
        <v>-</v>
      </c>
      <c r="AC7" s="965" t="str">
        <f>IFERROR(INDEX('Season 5'!$D$28:$D$46,MATCH('VS stats'!$C7,'Season 5'!$B$28:$B$46,0)),"-")</f>
        <v>-</v>
      </c>
      <c r="AD7" s="965" t="str">
        <f>IFERROR(INDEX('Season 5'!$J$9:$J$16,MATCH('VS stats'!$C7,'Season 5'!$H$9:$H$16,0)),IFERROR(INDEX('Season 5'!$J$39,MATCH('VS stats'!$C7,'Season 5'!$H$39,0)),"-"))</f>
        <v>-</v>
      </c>
      <c r="AE7" s="965" t="str">
        <f>IFERROR(INDEX('Season 5'!$P$9:$P$16,MATCH('VS stats'!$C7,'Season 5'!$N$9:$N$16,0)),IFERROR(INDEX('Season 5'!$J$30,MATCH('VS stats'!$C7,'Season 5'!$H$30,0)),"-"))</f>
        <v>-</v>
      </c>
      <c r="AF7" s="965" t="str">
        <f>IFERROR(INDEX('Season 5'!$P$20:$P$24,MATCH('VS stats'!$C7,'Season 5'!$N$20:$N$24,0)),
IFERROR(INDEX('Season 5'!$X$9,MATCH('VS stats'!$C7,'Season 5'!$U$9,0)),
IFERROR(INDEX('Season 5'!$X$11:$X$13,MATCH('VS stats'!$C7,'Season 5'!$U$11:$U15,0)),
IFERROR(INDEX('Season 5'!$X$17,MATCH('VS stats'!$C7,'Season 5'!$U$17,0)),
IFERROR(INDEX('Season 5'!$X$19,MATCH('VS stats'!$C7,'Season 5'!$U$19,0)),
IFERROR(INDEX('Season 5'!$X$21,MATCH('VS stats'!$C7,'Season 5'!$U$21,0)),
IFERROR(INDEX('Season 5'!$X$23,MATCH('VS stats'!$C7,'Season 5'!$U$23,0)),"-")))))))</f>
        <v>-</v>
      </c>
      <c r="AG7" s="966" t="str">
        <f>IFERROR(INDEX('Season 5'!$X$10,MATCH('VS stats'!$C7,'Season 5'!$U$10,0)),
IFERROR(INDEX('Season 5'!$X$14:$X$16,MATCH('VS stats'!$C7,'Season 5'!$U$14:$U$16,0)),
IFERROR(INDEX('Season 5'!$X$18,MATCH('VS stats'!$C7,'Season 5'!$U$18,0)),
IFERROR(INDEX('Season 5'!$X$20,MATCH('VS stats'!$C7,'Season 5'!$U$20,0)),
IFERROR(INDEX('Season 5'!$X$22,MATCH('VS stats'!$C7,'Season 5'!$U$22,0)),"-")))))</f>
        <v>-</v>
      </c>
      <c r="AH7" s="965" t="str">
        <f>IFERROR(INDEX('Season 6'!$D$9:$D$27,MATCH('VS stats'!$C7,'Season 6'!$B$9:$B$27,0)),"-")</f>
        <v>-</v>
      </c>
      <c r="AI7" s="965" t="str">
        <f>IFERROR(INDEX('Season 6'!$D$28:$D$46,MATCH('VS stats'!$C7,'Season 6'!$B$28:$B$46,0)),"-")</f>
        <v>-</v>
      </c>
      <c r="AJ7" s="965" t="str">
        <f>IFERROR(INDEX('Season 6'!$J$9:$J$16,MATCH('VS stats'!$C7,'Season 6'!$H$9:$H$16,0)),IFERROR(INDEX('Season 6'!$J$39,MATCH('VS stats'!$C7,'Season 6'!$H$39,0)),"-"))</f>
        <v>-</v>
      </c>
      <c r="AK7" s="965" t="str">
        <f>IFERROR(INDEX('Season 6'!$P$9:$P$16,MATCH('VS stats'!$C7,'Season 6'!$N$9:$N$16,0)),IFERROR(INDEX('Season 6'!$J$30,MATCH('VS stats'!$C7,'Season 6'!$H$30,0)),"-"))</f>
        <v>-</v>
      </c>
      <c r="AL7" s="965" t="str">
        <f>IFERROR(INDEX('Season 6'!$P$20:$P$24,MATCH('VS stats'!$C7,'Season 6'!$N$20:$N$24,0)),
IFERROR(INDEX('Season 6'!$X$9,MATCH('VS stats'!$C7,'Season 6'!$U$9,0)),
IFERROR(INDEX('Season 6'!$X$11:$X$13,MATCH('VS stats'!$C7,'Season 6'!$U$11:$U15,0)),
IFERROR(INDEX('Season 6'!$X$17,MATCH('VS stats'!$C7,'Season 6'!$U$17,0)),
IFERROR(INDEX('Season 6'!$X$19,MATCH('VS stats'!$C7,'Season 6'!$U$19,0)),
IFERROR(INDEX('Season 6'!$X$21,MATCH('VS stats'!$C7,'Season 6'!$U$21,0)),
IFERROR(INDEX('Season 6'!$X$23,MATCH('VS stats'!$C7,'Season 6'!$U$23,0)),"-")))))))</f>
        <v>-</v>
      </c>
      <c r="AM7" s="966" t="str">
        <f>IFERROR(INDEX('Season 6'!$X$10,MATCH('VS stats'!$C7,'Season 6'!$U$10,0)),
IFERROR(INDEX('Season 6'!$X$14:$X$16,MATCH('VS stats'!$C7,'Season 6'!$U$14:$U$16,0)),
IFERROR(INDEX('Season 6'!$X$18,MATCH('VS stats'!$C7,'Season 6'!$U$18,0)),
IFERROR(INDEX('Season 6'!$X$20,MATCH('VS stats'!$C7,'Season 6'!$U$20,0)),
IFERROR(INDEX('Season 6'!$X$22,MATCH('VS stats'!$C7,'Season 6'!$U$22,0)),"-")))))</f>
        <v>-</v>
      </c>
      <c r="AN7" s="965" t="str">
        <f>IFERROR(INDEX('Season 7'!$D$9:$D$27,MATCH('VS stats'!$C7,'Season 7'!$B$9:$B$27,0)),"-")</f>
        <v>-</v>
      </c>
      <c r="AO7" s="965" t="str">
        <f>IFERROR(INDEX('Season 7'!$D$28:$D$46,MATCH('VS stats'!$C7,'Season 7'!$B$28:$B$46,0)),"-")</f>
        <v>-</v>
      </c>
      <c r="AP7" s="965" t="str">
        <f>IFERROR(INDEX('Season 7'!$J$9:$J$16,MATCH('VS stats'!$C7,'Season 7'!$H$9:$H$16,0)),IFERROR(INDEX('Season 7'!$J$39,MATCH('VS stats'!$C7,'Season 7'!$H$39,0)),"-"))</f>
        <v>-</v>
      </c>
      <c r="AQ7" s="965" t="str">
        <f>IFERROR(INDEX('Season 7'!$P$9:$P$16,MATCH('VS stats'!$C7,'Season 7'!$N$9:$N$16,0)),IFERROR(INDEX('Season 7'!$J$30,MATCH('VS stats'!$C7,'Season 7'!$H$30,0)),"-"))</f>
        <v>-</v>
      </c>
      <c r="AR7" s="965" t="str">
        <f>IFERROR(INDEX('Season 7'!$P$20:$P$24,MATCH('VS stats'!$C7,'Season 7'!$N$20:$N$24,0)),
IFERROR(INDEX('Season 7'!$X$9,MATCH('VS stats'!$C7,'Season 7'!$U$9,0)),
IFERROR(INDEX('Season 7'!$X$11:$X$13,MATCH('VS stats'!$C7,'Season 7'!$U$11:$U15,0)),
IFERROR(INDEX('Season 7'!$X$17,MATCH('VS stats'!$C7,'Season 7'!$U$17,0)),
IFERROR(INDEX('Season 7'!$X$19,MATCH('VS stats'!$C7,'Season 7'!$U$19,0)),
IFERROR(INDEX('Season 7'!$X$21,MATCH('VS stats'!$C7,'Season 7'!$U$21,0)),
IFERROR(INDEX('Season 7'!$X$23,MATCH('VS stats'!$C7,'Season 7'!$U$23,0)),"-")))))))</f>
        <v>-</v>
      </c>
      <c r="AS7" s="966" t="str">
        <f>IFERROR(INDEX('Season 7'!$X$10,MATCH('VS stats'!$C7,'Season 7'!$U$10,0)),
IFERROR(INDEX('Season 7'!$X$14:$X$16,MATCH('VS stats'!$C7,'Season 7'!$U$14:$U$16,0)),
IFERROR(INDEX('Season 7'!$X$18,MATCH('VS stats'!$C7,'Season 7'!$U$18,0)),
IFERROR(INDEX('Season 7'!$X$20,MATCH('VS stats'!$C7,'Season 7'!$U$20,0)),
IFERROR(INDEX('Season 7'!$X$22,MATCH('VS stats'!$C7,'Season 7'!$U$22,0)),"-")))))</f>
        <v>-</v>
      </c>
      <c r="AT7" s="965" t="str">
        <f>IFERROR(INDEX('Season 8'!$D$9:$D$27,MATCH('VS stats'!$C7,'Season 8'!$B$9:$B$27,0)),"-")</f>
        <v>-</v>
      </c>
      <c r="AU7" s="965" t="str">
        <f>IFERROR(INDEX('Season 8'!$D$28:$D$46,MATCH('VS stats'!$C7,'Season 8'!$B$28:$B$46,0)),"-")</f>
        <v>-</v>
      </c>
      <c r="AV7" s="965" t="str">
        <f>IFERROR(INDEX('Season 8'!$J$9:$J$16,MATCH('VS stats'!$C7,'Season 8'!$H$9:$H$16,0)),IFERROR(INDEX('Season 8'!$J$39,MATCH('VS stats'!$C7,'Season 8'!$H$39,0)),"-"))</f>
        <v>-</v>
      </c>
      <c r="AW7" s="965" t="str">
        <f>IFERROR(INDEX('Season 8'!$P$9:$P$16,MATCH('VS stats'!$C7,'Season 8'!$N$9:$N$16,0)),IFERROR(INDEX('Season 8'!$J$30,MATCH('VS stats'!$C7,'Season 8'!$H$30,0)),"-"))</f>
        <v>-</v>
      </c>
      <c r="AX7" s="965" t="str">
        <f>IFERROR(INDEX('Season 8'!$P$20:$P$24,MATCH('VS stats'!$C7,'Season 8'!$N$20:$N$24,0)),
IFERROR(INDEX('Season 8'!$X$9,MATCH('VS stats'!$C7,'Season 8'!$U$9,0)),
IFERROR(INDEX('Season 8'!$X$11:$X$13,MATCH('VS stats'!$C7,'Season 8'!$U$11:$U15,0)),
IFERROR(INDEX('Season 8'!$X$17,MATCH('VS stats'!$C7,'Season 8'!$U$17,0)),
IFERROR(INDEX('Season 8'!$X$19,MATCH('VS stats'!$C7,'Season 8'!$U$19,0)),
IFERROR(INDEX('Season 8'!$X$21,MATCH('VS stats'!$C7,'Season 8'!$U$21,0)),
IFERROR(INDEX('Season 8'!$X$23,MATCH('VS stats'!$C7,'Season 8'!$U$23,0)),"-")))))))</f>
        <v>-</v>
      </c>
      <c r="AY7" s="966" t="str">
        <f>IFERROR(INDEX('Season 8'!$X$10,MATCH('VS stats'!$C7,'Season 8'!$U$10,0)),
IFERROR(INDEX('Season 8'!$X$14:$X$16,MATCH('VS stats'!$C7,'Season 8'!$U$14:$U$16,0)),
IFERROR(INDEX('Season 8'!$X$18,MATCH('VS stats'!$C7,'Season 8'!$U$18,0)),
IFERROR(INDEX('Season 8'!$X$20,MATCH('VS stats'!$C7,'Season 8'!$U$20,0)),
IFERROR(INDEX('Season 8'!$X$22,MATCH('VS stats'!$C7,'Season 8'!$U$22,0)),"-")))))</f>
        <v>-</v>
      </c>
      <c r="AZ7" s="965" t="str">
        <f>IFERROR(INDEX('Season 9'!$D$9:$D$27,MATCH('VS stats'!$C7,'Season 9'!$B$9:$B$27,0)),"-")</f>
        <v>-</v>
      </c>
      <c r="BA7" s="965" t="str">
        <f>IFERROR(INDEX('Season 9'!$D$28:$D$46,MATCH('VS stats'!$C7,'Season 9'!$B$28:$B$46,0)),"-")</f>
        <v>-</v>
      </c>
      <c r="BB7" s="965" t="str">
        <f>IFERROR(INDEX('Season 9'!$J$9:$J$16,MATCH('VS stats'!$C7,'Season 9'!$H$9:$H$16,0)),IFERROR(INDEX('Season 9'!$J$39,MATCH('VS stats'!$C7,'Season 9'!$H$39,0)),"-"))</f>
        <v>-</v>
      </c>
      <c r="BC7" s="965" t="str">
        <f>IFERROR(INDEX('Season 9'!$P$9:$P$16,MATCH('VS stats'!$C7,'Season 9'!$N$9:$N$16,0)),IFERROR(INDEX('Season 9'!$J$30,MATCH('VS stats'!$C7,'Season 9'!$H$30,0)),"-"))</f>
        <v>-</v>
      </c>
      <c r="BD7" s="965" t="str">
        <f>IFERROR(INDEX('Season 9'!$P$20:$P$24,MATCH('VS stats'!$C7,'Season 9'!$N$20:$N$24,0)),
IFERROR(INDEX('Season 9'!$X$9,MATCH('VS stats'!$C7,'Season 9'!$U$9,0)),
IFERROR(INDEX('Season 9'!$X$11:$X$13,MATCH('VS stats'!$C7,'Season 9'!$U$11:$U15,0)),
IFERROR(INDEX('Season 9'!$X$17,MATCH('VS stats'!$C7,'Season 9'!$U$17,0)),
IFERROR(INDEX('Season 9'!$X$19,MATCH('VS stats'!$C7,'Season 9'!$U$19,0)),
IFERROR(INDEX('Season 9'!$X$21,MATCH('VS stats'!$C7,'Season 9'!$U$21,0)),
IFERROR(INDEX('Season 9'!$X$23,MATCH('VS stats'!$C7,'Season 9'!$U$23,0)),"-")))))))</f>
        <v>-</v>
      </c>
      <c r="BE7" s="966" t="str">
        <f>IFERROR(INDEX('Season 9'!$X$10,MATCH('VS stats'!$C7,'Season 9'!$U$10,0)),
IFERROR(INDEX('Season 9'!$X$14:$X$16,MATCH('VS stats'!$C7,'Season 9'!$U$14:$U$16,0)),
IFERROR(INDEX('Season 9'!$X$18,MATCH('VS stats'!$C7,'Season 9'!$U$18,0)),
IFERROR(INDEX('Season 9'!$X$20,MATCH('VS stats'!$C7,'Season 9'!$U$20,0)),
IFERROR(INDEX('Season 9'!$X$22,MATCH('VS stats'!$C7,'Season 9'!$U$22,0)),"-")))))</f>
        <v>-</v>
      </c>
      <c r="BF7" s="965" t="str">
        <f>IFERROR(INDEX('Season 10'!$D$9:$D$27,MATCH('VS stats'!$C7,'Season 10'!$B$9:$B$27,0)),"-")</f>
        <v>-</v>
      </c>
      <c r="BG7" s="965" t="str">
        <f>IFERROR(INDEX('Season 10'!$D$28:$D$46,MATCH('VS stats'!$C7,'Season 10'!$B$28:$B$46,0)),"-")</f>
        <v>-</v>
      </c>
      <c r="BH7" s="965" t="str">
        <f>IFERROR(INDEX('Season 10'!$J$9:$J$16,MATCH('VS stats'!$C7,'Season 10'!$H$9:$H$16,0)),IFERROR(INDEX('Season 10'!$J$39,MATCH('VS stats'!$C7,'Season 10'!$H$39,0)),"-"))</f>
        <v>-</v>
      </c>
      <c r="BI7" s="965" t="str">
        <f>IFERROR(INDEX('Season 10'!$P$9:$P$16,MATCH('VS stats'!$C7,'Season 10'!$N$9:$N$16,0)),IFERROR(INDEX('Season 10'!$J$30,MATCH('VS stats'!$C7,'Season 10'!$H$30,0)),"-"))</f>
        <v>-</v>
      </c>
      <c r="BJ7" s="965" t="str">
        <f>IFERROR(INDEX('Season 10'!$P$20:$P$24,MATCH('VS stats'!$C7,'Season 10'!$N$20:$N$24,0)),
IFERROR(INDEX('Season 10'!$X$9,MATCH('VS stats'!$C7,'Season 10'!$U$9,0)),
IFERROR(INDEX('Season 10'!$X$11:$X$13,MATCH('VS stats'!$C7,'Season 10'!$U$11:$U15,0)),
IFERROR(INDEX('Season 10'!$X$17,MATCH('VS stats'!$C7,'Season 10'!$U$17,0)),
IFERROR(INDEX('Season 10'!$X$19,MATCH('VS stats'!$C7,'Season 10'!$U$19,0)),
IFERROR(INDEX('Season 10'!$X$21,MATCH('VS stats'!$C7,'Season 10'!$U$21,0)),
IFERROR(INDEX('Season 10'!$X$23,MATCH('VS stats'!$C7,'Season 10'!$U$23,0)),"-")))))))</f>
        <v>-</v>
      </c>
      <c r="BK7" s="966" t="str">
        <f>IFERROR(INDEX('Season 10'!$X$10,MATCH('VS stats'!$C7,'Season 10'!$U$10,0)),
IFERROR(INDEX('Season 10'!$X$14:$X$16,MATCH('VS stats'!$C7,'Season 10'!$U$14:$U$16,0)),
IFERROR(INDEX('Season 10'!$X$18,MATCH('VS stats'!$C7,'Season 10'!$U$18,0)),
IFERROR(INDEX('Season 10'!$X$20,MATCH('VS stats'!$C7,'Season 10'!$U$20,0)),
IFERROR(INDEX('Season 10'!$X$22,MATCH('VS stats'!$C7,'Season 10'!$U$22,0)),"-")))))</f>
        <v>-</v>
      </c>
      <c r="BL7" s="965" t="str">
        <f>IFERROR(INDEX('Season 11'!$D$9:$D$27,MATCH('VS stats'!$C7,'Season 11'!$B$9:$B$27,0)),"-")</f>
        <v>-</v>
      </c>
      <c r="BM7" s="965" t="str">
        <f>IFERROR(INDEX('Season 11'!$D$28:$D$46,MATCH('VS stats'!$C7,'Season 11'!$B$28:$B$46,0)),"-")</f>
        <v>-</v>
      </c>
      <c r="BN7" s="965" t="str">
        <f>IFERROR(INDEX('Season 11'!$J$9:$J$16,MATCH('VS stats'!$C7,'Season 11'!$H$9:$H$16,0)),IFERROR(INDEX('Season 11'!$J$39,MATCH('VS stats'!$C7,'Season 11'!$H$39,0)),"-"))</f>
        <v>-</v>
      </c>
      <c r="BO7" s="965" t="str">
        <f>IFERROR(INDEX('Season 11'!$P$9:$P$16,MATCH('VS stats'!$C7,'Season 11'!$N$9:$N$16,0)),IFERROR(INDEX('Season 11'!$J$30,MATCH('VS stats'!$C7,'Season 11'!$H$30,0)),"-"))</f>
        <v>-</v>
      </c>
      <c r="BP7" s="965" t="str">
        <f>IFERROR(INDEX('Season 11'!$P$20:$P$24,MATCH('VS stats'!$C7,'Season 11'!$N$20:$N$24,0)),
IFERROR(INDEX('Season 11'!$X$9,MATCH('VS stats'!$C7,'Season 11'!$U$9,0)),
IFERROR(INDEX('Season 11'!$X$11:$X$13,MATCH('VS stats'!$C7,'Season 11'!$U$11:$U15,0)),
IFERROR(INDEX('Season 11'!$X$17,MATCH('VS stats'!$C7,'Season 11'!$U$17,0)),
IFERROR(INDEX('Season 11'!$X$19,MATCH('VS stats'!$C7,'Season 11'!$U$19,0)),
IFERROR(INDEX('Season 11'!$X$21,MATCH('VS stats'!$C7,'Season 11'!$U$21,0)),
IFERROR(INDEX('Season 11'!$X$23,MATCH('VS stats'!$C7,'Season 11'!$U$23,0)),"-")))))))</f>
        <v>-</v>
      </c>
      <c r="BQ7" s="966" t="str">
        <f>IFERROR(INDEX('Season 11'!$X$10,MATCH('VS stats'!$C7,'Season 11'!$U$10,0)),
IFERROR(INDEX('Season 11'!$X$14:$X$16,MATCH('VS stats'!$C7,'Season 11'!$U$14:$U$16,0)),
IFERROR(INDEX('Season 11'!$X$18,MATCH('VS stats'!$C7,'Season 11'!$U$18,0)),
IFERROR(INDEX('Season 11'!$X$20,MATCH('VS stats'!$C7,'Season 11'!$U$20,0)),
IFERROR(INDEX('Season 11'!$X$22,MATCH('VS stats'!$C7,'Season 11'!$U$22,0)),"-")))))</f>
        <v>-</v>
      </c>
      <c r="BR7" s="965" t="str">
        <f>IFERROR(INDEX('Season 12'!$D$9:$D$27,MATCH('VS stats'!$C7,'Season 12'!$B$9:$B$27,0)),"-")</f>
        <v>-</v>
      </c>
      <c r="BS7" s="965" t="str">
        <f>IFERROR(INDEX('Season 12'!$D$28:$D$46,MATCH('VS stats'!$C7,'Season 12'!$B$28:$B$46,0)),"-")</f>
        <v>-</v>
      </c>
      <c r="BT7" s="965" t="str">
        <f>IFERROR(INDEX('Season 12'!$J$9:$J$16,MATCH('VS stats'!$C7,'Season 12'!$H$9:$H$16,0)),IFERROR(INDEX('Season 12'!$J$39,MATCH('VS stats'!$C7,'Season 12'!$H$39,0)),"-"))</f>
        <v>-</v>
      </c>
      <c r="BU7" s="965" t="str">
        <f>IFERROR(INDEX('Season 12'!$P$9:$P$16,MATCH('VS stats'!$C7,'Season 12'!$N$9:$N$16,0)),IFERROR(INDEX('Season 12'!$J$30,MATCH('VS stats'!$C7,'Season 12'!$H$30,0)),"-"))</f>
        <v>-</v>
      </c>
      <c r="BV7" s="965" t="str">
        <f>IFERROR(INDEX('Season 12'!$P$20:$P$24,MATCH('VS stats'!$C7,'Season 12'!$N$20:$N$24,0)),
IFERROR(INDEX('Season 12'!$X$9,MATCH('VS stats'!$C7,'Season 12'!$U$9,0)),
IFERROR(INDEX('Season 12'!$X$11:$X$13,MATCH('VS stats'!$C7,'Season 12'!$U$11:$U15,0)),
IFERROR(INDEX('Season 12'!$X$17,MATCH('VS stats'!$C7,'Season 12'!$U$17,0)),
IFERROR(INDEX('Season 12'!$X$19,MATCH('VS stats'!$C7,'Season 12'!$U$19,0)),
IFERROR(INDEX('Season 12'!$X$21,MATCH('VS stats'!$C7,'Season 12'!$U$21,0)),
IFERROR(INDEX('Season 12'!$X$23,MATCH('VS stats'!$C7,'Season 12'!$U$23,0)),"-")))))))</f>
        <v>-</v>
      </c>
      <c r="BW7" s="966" t="str">
        <f>IFERROR(INDEX('Season 12'!$X$10,MATCH('VS stats'!$C7,'Season 12'!$U$10,0)),
IFERROR(INDEX('Season 12'!$X$14:$X$16,MATCH('VS stats'!$C7,'Season 12'!$U$14:$U$16,0)),
IFERROR(INDEX('Season 12'!$X$18,MATCH('VS stats'!$C7,'Season 12'!$U$18,0)),
IFERROR(INDEX('Season 12'!$X$20,MATCH('VS stats'!$C7,'Season 12'!$U$20,0)),
IFERROR(INDEX('Season 12'!$X$22,MATCH('VS stats'!$C7,'Season 12'!$U$22,0)),"-")))))</f>
        <v>-</v>
      </c>
      <c r="BX7" s="965" t="str">
        <f>IFERROR(INDEX('Season 13'!$D$9:$D$27,MATCH('VS stats'!$C7,'Season 13'!$B$9:$B$27,0)),"-")</f>
        <v>-</v>
      </c>
      <c r="BY7" s="965" t="str">
        <f>IFERROR(INDEX('Season 13'!$D$28:$D$46,MATCH('VS stats'!$C7,'Season 13'!$B$28:$B$46,0)),"-")</f>
        <v>-</v>
      </c>
      <c r="BZ7" s="965" t="str">
        <f>IFERROR(INDEX('Season 13'!$J$9:$J$16,MATCH('VS stats'!$C7,'Season 13'!$H$9:$H$16,0)),IFERROR(INDEX('Season 13'!$J$39,MATCH('VS stats'!$C7,'Season 13'!$H$39,0)),"-"))</f>
        <v>-</v>
      </c>
      <c r="CA7" s="965" t="str">
        <f>IFERROR(INDEX('Season 13'!$P$9:$P$16,MATCH('VS stats'!$C7,'Season 13'!$N$9:$N$16,0)),IFERROR(INDEX('Season 13'!$J$30,MATCH('VS stats'!$C7,'Season 13'!$H$30,0)),"-"))</f>
        <v>-</v>
      </c>
      <c r="CB7" s="965" t="str">
        <f>IFERROR(INDEX('Season 13'!$P$20:$P$24,MATCH('VS stats'!$C7,'Season 13'!$N$20:$N$24,0)),
IFERROR(INDEX('Season 13'!$X$9,MATCH('VS stats'!$C7,'Season 13'!$U$9,0)),
IFERROR(INDEX('Season 13'!$X$11:$X$13,MATCH('VS stats'!$C7,'Season 13'!$U$11:$U15,0)),
IFERROR(INDEX('Season 13'!$X$17,MATCH('VS stats'!$C7,'Season 13'!$U$17,0)),
IFERROR(INDEX('Season 13'!$X$19,MATCH('VS stats'!$C7,'Season 13'!$U$19,0)),
IFERROR(INDEX('Season 13'!$X$21,MATCH('VS stats'!$C7,'Season 13'!$U$21,0)),
IFERROR(INDEX('Season 13'!$X$23,MATCH('VS stats'!$C7,'Season 13'!$U$23,0)),"-")))))))</f>
        <v>-</v>
      </c>
      <c r="CC7" s="966" t="str">
        <f>IFERROR(INDEX('Season 13'!$X$10,MATCH('VS stats'!$C7,'Season 13'!$U$10,0)),
IFERROR(INDEX('Season 13'!$X$14:$X$16,MATCH('VS stats'!$C7,'Season 13'!$U$14:$U$16,0)),
IFERROR(INDEX('Season 13'!$X$18,MATCH('VS stats'!$C7,'Season 13'!$U$18,0)),
IFERROR(INDEX('Season 13'!$X$20,MATCH('VS stats'!$C7,'Season 13'!$U$20,0)),
IFERROR(INDEX('Season 13'!$X$22,MATCH('VS stats'!$C7,'Season 13'!$U$22,0)),"-")))))</f>
        <v>-</v>
      </c>
      <c r="CD7" s="965" t="str">
        <f>IFERROR(INDEX('Season 14'!$D$9:$D$27,MATCH('VS stats'!$C7,'Season 14'!$B$9:$B$27,0)),"-")</f>
        <v>-</v>
      </c>
      <c r="CE7" s="965" t="str">
        <f>IFERROR(INDEX('Season 14'!$D$28:$D$46,MATCH('VS stats'!$C7,'Season 14'!$B$28:$B$46,0)),"-")</f>
        <v>-</v>
      </c>
      <c r="CF7" s="965" t="str">
        <f>IFERROR(INDEX('Season 14'!$J$9:$J$16,MATCH('VS stats'!$C7,'Season 14'!$H$9:$H$16,0)),IFERROR(INDEX('Season 14'!$J$39,MATCH('VS stats'!$C7,'Season 14'!$H$39,0)),"-"))</f>
        <v>-</v>
      </c>
      <c r="CG7" s="965" t="str">
        <f>IFERROR(INDEX('Season 14'!$P$9:$P$16,MATCH('VS stats'!$C7,'Season 14'!$N$9:$N$16,0)),IFERROR(INDEX('Season 14'!$J$30,MATCH('VS stats'!$C7,'Season 14'!$H$30,0)),"-"))</f>
        <v>-</v>
      </c>
      <c r="CH7" s="965" t="str">
        <f>IFERROR(INDEX('Season 14'!$P$20:$P$24,MATCH('VS stats'!$C7,'Season 14'!$N$20:$N$24,0)),
IFERROR(INDEX('Season 14'!$X$9,MATCH('VS stats'!$C7,'Season 14'!$U$9,0)),
IFERROR(INDEX('Season 14'!$X$11:$X$13,MATCH('VS stats'!$C7,'Season 14'!$U$11:$U15,0)),
IFERROR(INDEX('Season 14'!$X$17,MATCH('VS stats'!$C7,'Season 14'!$U$17,0)),
IFERROR(INDEX('Season 14'!$X$19,MATCH('VS stats'!$C7,'Season 14'!$U$19,0)),
IFERROR(INDEX('Season 14'!$X$21,MATCH('VS stats'!$C7,'Season 14'!$U$21,0)),
IFERROR(INDEX('Season 14'!$X$23,MATCH('VS stats'!$C7,'Season 14'!$U$23,0)),"-")))))))</f>
        <v>-</v>
      </c>
      <c r="CI7" s="966" t="str">
        <f>IFERROR(INDEX('Season 14'!$X$10,MATCH('VS stats'!$C7,'Season 14'!$U$10,0)),
IFERROR(INDEX('Season 14'!$X$14:$X$16,MATCH('VS stats'!$C7,'Season 14'!$U$14:$U$16,0)),
IFERROR(INDEX('Season 14'!$X$18,MATCH('VS stats'!$C7,'Season 14'!$U$18,0)),
IFERROR(INDEX('Season 14'!$X$20,MATCH('VS stats'!$C7,'Season 14'!$U$20,0)),
IFERROR(INDEX('Season 14'!$X$22,MATCH('VS stats'!$C7,'Season 14'!$U$22,0)),"-")))))</f>
        <v>-</v>
      </c>
      <c r="CJ7" s="965" t="str">
        <f>IFERROR(INDEX('Season 15'!$D$9:$D$27,MATCH('VS stats'!$C7,'Season 15'!$B$9:$B$27,0)),"-")</f>
        <v>-</v>
      </c>
      <c r="CK7" s="965" t="str">
        <f>IFERROR(INDEX('Season 15'!$D$28:$D$46,MATCH('VS stats'!$C7,'Season 15'!$B$28:$B$46,0)),"-")</f>
        <v>-</v>
      </c>
      <c r="CL7" s="965" t="str">
        <f>IFERROR(INDEX('Season 15'!$J$9:$J$16,MATCH('VS stats'!$C7,'Season 15'!$H$9:$H$16,0)),IFERROR(INDEX('Season 15'!$J$39,MATCH('VS stats'!$C7,'Season 15'!$H$39,0)),"-"))</f>
        <v>-</v>
      </c>
      <c r="CM7" s="965" t="str">
        <f>IFERROR(INDEX('Season 15'!$P$9:$P$16,MATCH('VS stats'!$C7,'Season 15'!$N$9:$N$16,0)),IFERROR(INDEX('Season 15'!$J$30,MATCH('VS stats'!$C7,'Season 15'!$H$30,0)),"-"))</f>
        <v>-</v>
      </c>
      <c r="CN7" s="965" t="str">
        <f>IFERROR(INDEX('Season 15'!$P$20:$P$24,MATCH('VS stats'!$C7,'Season 15'!$N$20:$N$24,0)),
IFERROR(INDEX('Season 15'!$X$9,MATCH('VS stats'!$C7,'Season 15'!$U$9,0)),
IFERROR(INDEX('Season 15'!$X$11:$X$13,MATCH('VS stats'!$C7,'Season 15'!$U$11:$U15,0)),
IFERROR(INDEX('Season 15'!$X$17,MATCH('VS stats'!$C7,'Season 15'!$U$17,0)),
IFERROR(INDEX('Season 15'!$X$19,MATCH('VS stats'!$C7,'Season 15'!$U$19,0)),
IFERROR(INDEX('Season 15'!$X$21,MATCH('VS stats'!$C7,'Season 15'!$U$21,0)),
IFERROR(INDEX('Season 15'!$X$23,MATCH('VS stats'!$C7,'Season 15'!$U$23,0)),"-")))))))</f>
        <v>-</v>
      </c>
      <c r="CO7" s="966" t="str">
        <f>IFERROR(INDEX('Season 15'!$X$10,MATCH('VS stats'!$C7,'Season 15'!$U$10,0)),
IFERROR(INDEX('Season 15'!$X$14:$X$16,MATCH('VS stats'!$C7,'Season 15'!$U$14:$U$16,0)),
IFERROR(INDEX('Season 15'!$X$18,MATCH('VS stats'!$C7,'Season 15'!$U$18,0)),
IFERROR(INDEX('Season 15'!$X$20,MATCH('VS stats'!$C7,'Season 15'!$U$20,0)),
IFERROR(INDEX('Season 15'!$X$22,MATCH('VS stats'!$C7,'Season 15'!$U$22,0)),"-")))))</f>
        <v>-</v>
      </c>
      <c r="CP7" s="976"/>
      <c r="CQ7" s="822"/>
      <c r="CR7" s="822"/>
      <c r="CS7" s="822"/>
      <c r="CT7" s="822"/>
      <c r="CU7" s="822"/>
      <c r="CV7" s="822"/>
      <c r="CW7" s="822"/>
      <c r="CX7" s="822"/>
      <c r="CY7" s="822"/>
      <c r="CZ7" s="822"/>
      <c r="DA7" s="822"/>
      <c r="DB7" s="822"/>
      <c r="DC7" s="822"/>
    </row>
    <row r="8" spans="2:107" x14ac:dyDescent="0.25">
      <c r="B8" s="678"/>
      <c r="C8" s="1301" t="s">
        <v>795</v>
      </c>
      <c r="D8" s="965" t="str">
        <f>IFERROR(INDEX('Season 1'!$D$9:$D$31,MATCH('VS stats'!$C8,'Season 1'!$B$9:$B$31,0)),"-")</f>
        <v>-</v>
      </c>
      <c r="E8" s="965" t="str">
        <f>IFERROR(INDEX('Season 1'!$D$32:$D$54,MATCH('VS stats'!$C8,'Season 1'!$B$32:$B$54,0)),"-")</f>
        <v>-</v>
      </c>
      <c r="F8" s="965" t="str">
        <f>IFERROR(INDEX('Season 1'!$J$9:$J$16,MATCH('VS stats'!$C8,'Season 1'!$H$9:$H$16,0)),IFERROR(INDEX('Season 1'!$W$9:$W$14,MATCH('VS stats'!$C8,'Season 1'!$T$9:$T$14,0)),"-"))</f>
        <v>-</v>
      </c>
      <c r="G8" s="965" t="str">
        <f>IFERROR(INDEX('Season 1'!$P$9:$P$16,MATCH('VS stats'!$C8,'Season 1'!$N$9:$N$16,0)),"-")</f>
        <v>-</v>
      </c>
      <c r="H8" s="965" t="str">
        <f>IFERROR(INDEX('Season 1'!$P$20:$P$24,MATCH('VS stats'!$C8,'Season 1'!$N$20:$N$24,0)),"-")</f>
        <v>-</v>
      </c>
      <c r="I8" s="966" t="s">
        <v>35</v>
      </c>
      <c r="J8" s="965" t="str">
        <f>IFERROR(INDEX('Season 2'!$D$9:$D$31,MATCH('VS stats'!$C8,'Season 2'!$B$9:$B$31,0)),"-")</f>
        <v>-</v>
      </c>
      <c r="K8" s="965" t="str">
        <f>IFERROR(INDEX('Season 2'!$D$32:$D$54,MATCH('VS stats'!$C8,'Season 2'!$B$32:$B$54,0)),"-")</f>
        <v>-</v>
      </c>
      <c r="L8" s="965" t="str">
        <f>IFERROR(INDEX('Season 2'!$J$9:$J$16,MATCH('VS stats'!$C8,'Season 2'!$H$9:$H$16,0)),IFERROR(INDEX('Season 2'!$J$45:$J$50,MATCH('VS stats'!$C8,'Season 2'!$H$45:$H$50,0)),"-"))</f>
        <v>-</v>
      </c>
      <c r="M8" s="965" t="str">
        <f>IFERROR(INDEX('Season 2'!$P$9:$P$16,MATCH('VS stats'!$C8,'Season 2'!$N$9:$N$16,0)),IFERROR(INDEX('Season 2'!$J$30,MATCH('VS stats'!$C8,'Season 2'!$H$30,0)),"-"))</f>
        <v>-</v>
      </c>
      <c r="N8" s="965" t="str">
        <f>IFERROR(INDEX('Season 2'!$P$20:$P$24,MATCH('VS stats'!$C8,'Season 2'!$N$20:$N$24,0)),
IFERROR(INDEX('Season 2'!$X$9,MATCH('VS stats'!$C8,'Season 2'!$U$9,0)),
IFERROR(INDEX('Season 2'!$X$11:$X$13,MATCH('VS stats'!$C8,'Season 2'!$U$11:$U16,0)),
IFERROR(INDEX('Season 2'!$X$17,MATCH('VS stats'!$C8,'Season 2'!$U$17,0)),
IFERROR(INDEX('Season 2'!$X$19,MATCH('VS stats'!$C8,'Season 2'!$U$19,0)),
IFERROR(INDEX('Season 2'!$X$21,MATCH('VS stats'!$C8,'Season 2'!$U$21,0)),
IFERROR(INDEX('Season 2'!$X$23,MATCH('VS stats'!$C8,'Season 2'!$U$23,0)),
IFERROR(INDEX('Season 2'!$X$25,MATCH('VS stats'!$C8,'Season 2'!$U$25,0)),"-"))))))))</f>
        <v>-</v>
      </c>
      <c r="O8" s="966" t="str">
        <f>IFERROR(INDEX('Season 2'!$X$10,MATCH('VS stats'!$C8,'Season 2'!$U$10,0)),
IFERROR(INDEX('Season 2'!$X$14:$X$16,MATCH('VS stats'!$C8,'Season 2'!$U$14:$U$16,0)),
IFERROR(INDEX('Season 2'!$X$18,MATCH('VS stats'!$C8,'Season 2'!$U$18,0)),
IFERROR(INDEX('Season 2'!$X$20,MATCH('VS stats'!$C8,'Season 2'!$U$20,0)),
IFERROR(INDEX('Season 2'!$X$22,MATCH('VS stats'!$C8,'Season 2'!$U$22,0)),
IFERROR(INDEX('Season 2'!$X$24,MATCH('VS stats'!$C8,'Season 2'!$U$24,0)),"-"))))))</f>
        <v>-</v>
      </c>
      <c r="P8" s="965" t="str">
        <f>IFERROR(INDEX('Season 3'!$D$9:$D$31,MATCH('VS stats'!$C8,'Season 3'!$B$9:$B$31,0)),"-")</f>
        <v>-</v>
      </c>
      <c r="Q8" s="965" t="str">
        <f>IFERROR(INDEX('Season 3'!$D$32:$D$54,MATCH('VS stats'!$C8,'Season 3'!$B$32:$B$54,0)),"-")</f>
        <v>-</v>
      </c>
      <c r="R8" s="965" t="str">
        <f>IFERROR(INDEX('Season 3'!$J$9:$J$16,MATCH('VS stats'!$C8,'Season 3'!$H$9:$H$16,0)),IFERROR(INDEX('Season 3'!$J$39,MATCH('VS stats'!$C8,'Season 3'!$H$39,0)),"-"))</f>
        <v>-</v>
      </c>
      <c r="S8" s="965" t="str">
        <f>IFERROR(INDEX('Season 3'!$P$9:$P$16,MATCH('VS stats'!$C8,'Season 3'!$N$9:$N$16,0)),IFERROR(INDEX('Season 3'!$J$30,MATCH('VS stats'!$C8,'Season 3'!$H$30,0)),"-"))</f>
        <v>-</v>
      </c>
      <c r="T8" s="965" t="str">
        <f>IFERROR(INDEX('Season 3'!$P$20:$P$24,MATCH('VS stats'!$C8,'Season 3'!$N$20:$N$24,0)),
IFERROR(INDEX('Season 3'!$X$9,MATCH('VS stats'!$C8,'Season 3'!$U$9,0)),
IFERROR(INDEX('Season 3'!$X$11:$X$13,MATCH('VS stats'!$C8,'Season 3'!$U$11:$U16,0)),
IFERROR(INDEX('Season 3'!$X$17,MATCH('VS stats'!$C8,'Season 3'!$U$17,0)),
IFERROR(INDEX('Season 3'!$X$19,MATCH('VS stats'!$C8,'Season 3'!$U$19,0)),
IFERROR(INDEX('Season 3'!$X$21,MATCH('VS stats'!$C8,'Season 3'!$U$21,0)),
IFERROR(INDEX('Season 3'!$X$23,MATCH('VS stats'!$C8,'Season 3'!$U$23,0)),
IFERROR(INDEX('Season 3'!$X$25,MATCH('VS stats'!$C8,'Season 3'!$U$25,0)),"-"))))))))</f>
        <v>-</v>
      </c>
      <c r="U8" s="966" t="str">
        <f>IFERROR(INDEX('Season 3'!$X$10,MATCH('VS stats'!$C8,'Season 3'!$U$10,0)),
IFERROR(INDEX('Season 3'!$X$14:$X$16,MATCH('VS stats'!$C8,'Season 3'!$U$14:$U$16,0)),
IFERROR(INDEX('Season 3'!$X$18,MATCH('VS stats'!$C8,'Season 3'!$U$18,0)),
IFERROR(INDEX('Season 3'!$X$20,MATCH('VS stats'!$C8,'Season 3'!$U$20,0)),
IFERROR(INDEX('Season 3'!$X$22,MATCH('VS stats'!$C8,'Season 3'!$U$22,0)),
IFERROR(INDEX('Season 3'!$X$24,MATCH('VS stats'!$C8,'Season 3'!$U$24,0)),"-"))))))</f>
        <v>-</v>
      </c>
      <c r="V8" s="965" t="str">
        <f>IFERROR(INDEX('Season 4'!$D$9:$D$27,MATCH('VS stats'!$C8,'Season 4'!$B$9:$B$27,0)),"-")</f>
        <v>-</v>
      </c>
      <c r="W8" s="965" t="str">
        <f>IFERROR(INDEX('Season 4'!$D$28:$D$46,MATCH('VS stats'!$C8,'Season 4'!$B$28:$B$46,0)),"-")</f>
        <v>-</v>
      </c>
      <c r="X8" s="965" t="str">
        <f>IFERROR(INDEX('Season 4'!$J$9:$J$16,MATCH('VS stats'!$C8,'Season 4'!$H$9:$H$16,0)),IFERROR(INDEX('Season 4'!$J$39,MATCH('VS stats'!$C8,'Season 4'!$H$39,0)),"-"))</f>
        <v>-</v>
      </c>
      <c r="Y8" s="965" t="str">
        <f>IFERROR(INDEX('Season 4'!$P$9:$P$16,MATCH('VS stats'!$C8,'Season 4'!$N$9:$N$16,0)),IFERROR(INDEX('Season 4'!$J$30,MATCH('VS stats'!$C8,'Season 4'!$H$30,0)),"-"))</f>
        <v>-</v>
      </c>
      <c r="Z8" s="965" t="str">
        <f>IFERROR(INDEX('Season 4'!$P$20:$P$24,MATCH('VS stats'!$C8,'Season 4'!$N$20:$N$24,0)),
IFERROR(INDEX('Season 4'!$X$9,MATCH('VS stats'!$C8,'Season 4'!$U$9,0)),
IFERROR(INDEX('Season 4'!$X$11:$X$13,MATCH('VS stats'!$C8,'Season 4'!$U$11:$U16,0)),
IFERROR(INDEX('Season 4'!$X$17,MATCH('VS stats'!$C8,'Season 4'!$U$17,0)),
IFERROR(INDEX('Season 4'!$X$19,MATCH('VS stats'!$C8,'Season 4'!$U$19,0)),
IFERROR(INDEX('Season 4'!$X$21,MATCH('VS stats'!$C8,'Season 4'!$U$21,0)),
IFERROR(INDEX('Season 4'!$X$23,MATCH('VS stats'!$C8,'Season 4'!$U$23,0)),
IFERROR(INDEX('Season 4'!$X$25,MATCH('VS stats'!$C8,'Season 4'!$U$25,0)),"-"))))))))</f>
        <v>-</v>
      </c>
      <c r="AA8" s="966" t="str">
        <f>IFERROR(INDEX('Season 4'!$X$10,MATCH('VS stats'!$C8,'Season 4'!$U$10,0)),
IFERROR(INDEX('Season 4'!$X$14:$X$16,MATCH('VS stats'!$C8,'Season 4'!$U$14:$U$16,0)),
IFERROR(INDEX('Season 4'!$X$18,MATCH('VS stats'!$C8,'Season 4'!$U$18,0)),
IFERROR(INDEX('Season 4'!$X$20,MATCH('VS stats'!$C8,'Season 4'!$U$20,0)),
IFERROR(INDEX('Season 4'!$X$22,MATCH('VS stats'!$C8,'Season 4'!$U$22,0)),
IFERROR(INDEX('Season 4'!$X$24,MATCH('VS stats'!$C8,'Season 4'!$U$24,0)),"-"))))))</f>
        <v>-</v>
      </c>
      <c r="AB8" s="965" t="str">
        <f>IFERROR(INDEX('Season 5'!$D$9:$D$27,MATCH('VS stats'!$C8,'Season 5'!$B$9:$B$27,0)),"-")</f>
        <v>-</v>
      </c>
      <c r="AC8" s="965" t="str">
        <f>IFERROR(INDEX('Season 5'!$D$28:$D$46,MATCH('VS stats'!$C8,'Season 5'!$B$28:$B$46,0)),"-")</f>
        <v>-</v>
      </c>
      <c r="AD8" s="965" t="str">
        <f>IFERROR(INDEX('Season 5'!$J$9:$J$16,MATCH('VS stats'!$C8,'Season 5'!$H$9:$H$16,0)),IFERROR(INDEX('Season 5'!$J$39,MATCH('VS stats'!$C8,'Season 5'!$H$39,0)),"-"))</f>
        <v>-</v>
      </c>
      <c r="AE8" s="965" t="str">
        <f>IFERROR(INDEX('Season 5'!$P$9:$P$16,MATCH('VS stats'!$C8,'Season 5'!$N$9:$N$16,0)),IFERROR(INDEX('Season 5'!$J$30,MATCH('VS stats'!$C8,'Season 5'!$H$30,0)),"-"))</f>
        <v>-</v>
      </c>
      <c r="AF8" s="965" t="str">
        <f>IFERROR(INDEX('Season 5'!$P$20:$P$24,MATCH('VS stats'!$C8,'Season 5'!$N$20:$N$24,0)),
IFERROR(INDEX('Season 5'!$X$9,MATCH('VS stats'!$C8,'Season 5'!$U$9,0)),
IFERROR(INDEX('Season 5'!$X$11:$X$13,MATCH('VS stats'!$C8,'Season 5'!$U$11:$U16,0)),
IFERROR(INDEX('Season 5'!$X$17,MATCH('VS stats'!$C8,'Season 5'!$U$17,0)),
IFERROR(INDEX('Season 5'!$X$19,MATCH('VS stats'!$C8,'Season 5'!$U$19,0)),
IFERROR(INDEX('Season 5'!$X$21,MATCH('VS stats'!$C8,'Season 5'!$U$21,0)),
IFERROR(INDEX('Season 5'!$X$23,MATCH('VS stats'!$C8,'Season 5'!$U$23,0)),"-")))))))</f>
        <v>-</v>
      </c>
      <c r="AG8" s="966" t="str">
        <f>IFERROR(INDEX('Season 5'!$X$10,MATCH('VS stats'!$C8,'Season 5'!$U$10,0)),
IFERROR(INDEX('Season 5'!$X$14:$X$16,MATCH('VS stats'!$C8,'Season 5'!$U$14:$U$16,0)),
IFERROR(INDEX('Season 5'!$X$18,MATCH('VS stats'!$C8,'Season 5'!$U$18,0)),
IFERROR(INDEX('Season 5'!$X$20,MATCH('VS stats'!$C8,'Season 5'!$U$20,0)),
IFERROR(INDEX('Season 5'!$X$22,MATCH('VS stats'!$C8,'Season 5'!$U$22,0)),"-")))))</f>
        <v>-</v>
      </c>
      <c r="AH8" s="965" t="str">
        <f>IFERROR(INDEX('Season 6'!$D$9:$D$27,MATCH('VS stats'!$C8,'Season 6'!$B$9:$B$27,0)),"-")</f>
        <v>-</v>
      </c>
      <c r="AI8" s="965" t="str">
        <f>IFERROR(INDEX('Season 6'!$D$28:$D$46,MATCH('VS stats'!$C8,'Season 6'!$B$28:$B$46,0)),"-")</f>
        <v>-</v>
      </c>
      <c r="AJ8" s="965" t="str">
        <f>IFERROR(INDEX('Season 6'!$J$9:$J$16,MATCH('VS stats'!$C8,'Season 6'!$H$9:$H$16,0)),IFERROR(INDEX('Season 6'!$J$39,MATCH('VS stats'!$C8,'Season 6'!$H$39,0)),"-"))</f>
        <v>-</v>
      </c>
      <c r="AK8" s="965" t="str">
        <f>IFERROR(INDEX('Season 6'!$P$9:$P$16,MATCH('VS stats'!$C8,'Season 6'!$N$9:$N$16,0)),IFERROR(INDEX('Season 6'!$J$30,MATCH('VS stats'!$C8,'Season 6'!$H$30,0)),"-"))</f>
        <v>-</v>
      </c>
      <c r="AL8" s="965" t="str">
        <f>IFERROR(INDEX('Season 6'!$P$20:$P$24,MATCH('VS stats'!$C8,'Season 6'!$N$20:$N$24,0)),
IFERROR(INDEX('Season 6'!$X$9,MATCH('VS stats'!$C8,'Season 6'!$U$9,0)),
IFERROR(INDEX('Season 6'!$X$11:$X$13,MATCH('VS stats'!$C8,'Season 6'!$U$11:$U16,0)),
IFERROR(INDEX('Season 6'!$X$17,MATCH('VS stats'!$C8,'Season 6'!$U$17,0)),
IFERROR(INDEX('Season 6'!$X$19,MATCH('VS stats'!$C8,'Season 6'!$U$19,0)),
IFERROR(INDEX('Season 6'!$X$21,MATCH('VS stats'!$C8,'Season 6'!$U$21,0)),
IFERROR(INDEX('Season 6'!$X$23,MATCH('VS stats'!$C8,'Season 6'!$U$23,0)),"-")))))))</f>
        <v>-</v>
      </c>
      <c r="AM8" s="966" t="str">
        <f>IFERROR(INDEX('Season 6'!$X$10,MATCH('VS stats'!$C8,'Season 6'!$U$10,0)),
IFERROR(INDEX('Season 6'!$X$14:$X$16,MATCH('VS stats'!$C8,'Season 6'!$U$14:$U$16,0)),
IFERROR(INDEX('Season 6'!$X$18,MATCH('VS stats'!$C8,'Season 6'!$U$18,0)),
IFERROR(INDEX('Season 6'!$X$20,MATCH('VS stats'!$C8,'Season 6'!$U$20,0)),
IFERROR(INDEX('Season 6'!$X$22,MATCH('VS stats'!$C8,'Season 6'!$U$22,0)),"-")))))</f>
        <v>-</v>
      </c>
      <c r="AN8" s="965" t="str">
        <f>IFERROR(INDEX('Season 7'!$D$9:$D$27,MATCH('VS stats'!$C8,'Season 7'!$B$9:$B$27,0)),"-")</f>
        <v>-</v>
      </c>
      <c r="AO8" s="965" t="str">
        <f>IFERROR(INDEX('Season 7'!$D$28:$D$46,MATCH('VS stats'!$C8,'Season 7'!$B$28:$B$46,0)),"-")</f>
        <v>-</v>
      </c>
      <c r="AP8" s="965" t="str">
        <f>IFERROR(INDEX('Season 7'!$J$9:$J$16,MATCH('VS stats'!$C8,'Season 7'!$H$9:$H$16,0)),IFERROR(INDEX('Season 7'!$J$39,MATCH('VS stats'!$C8,'Season 7'!$H$39,0)),"-"))</f>
        <v>-</v>
      </c>
      <c r="AQ8" s="965" t="str">
        <f>IFERROR(INDEX('Season 7'!$P$9:$P$16,MATCH('VS stats'!$C8,'Season 7'!$N$9:$N$16,0)),IFERROR(INDEX('Season 7'!$J$30,MATCH('VS stats'!$C8,'Season 7'!$H$30,0)),"-"))</f>
        <v>-</v>
      </c>
      <c r="AR8" s="965" t="str">
        <f>IFERROR(INDEX('Season 7'!$P$20:$P$24,MATCH('VS stats'!$C8,'Season 7'!$N$20:$N$24,0)),
IFERROR(INDEX('Season 7'!$X$9,MATCH('VS stats'!$C8,'Season 7'!$U$9,0)),
IFERROR(INDEX('Season 7'!$X$11:$X$13,MATCH('VS stats'!$C8,'Season 7'!$U$11:$U16,0)),
IFERROR(INDEX('Season 7'!$X$17,MATCH('VS stats'!$C8,'Season 7'!$U$17,0)),
IFERROR(INDEX('Season 7'!$X$19,MATCH('VS stats'!$C8,'Season 7'!$U$19,0)),
IFERROR(INDEX('Season 7'!$X$21,MATCH('VS stats'!$C8,'Season 7'!$U$21,0)),
IFERROR(INDEX('Season 7'!$X$23,MATCH('VS stats'!$C8,'Season 7'!$U$23,0)),"-")))))))</f>
        <v>-</v>
      </c>
      <c r="AS8" s="966" t="str">
        <f>IFERROR(INDEX('Season 7'!$X$10,MATCH('VS stats'!$C8,'Season 7'!$U$10,0)),
IFERROR(INDEX('Season 7'!$X$14:$X$16,MATCH('VS stats'!$C8,'Season 7'!$U$14:$U$16,0)),
IFERROR(INDEX('Season 7'!$X$18,MATCH('VS stats'!$C8,'Season 7'!$U$18,0)),
IFERROR(INDEX('Season 7'!$X$20,MATCH('VS stats'!$C8,'Season 7'!$U$20,0)),
IFERROR(INDEX('Season 7'!$X$22,MATCH('VS stats'!$C8,'Season 7'!$U$22,0)),"-")))))</f>
        <v>-</v>
      </c>
      <c r="AT8" s="965" t="str">
        <f>IFERROR(INDEX('Season 8'!$D$9:$D$27,MATCH('VS stats'!$C8,'Season 8'!$B$9:$B$27,0)),"-")</f>
        <v>-</v>
      </c>
      <c r="AU8" s="965" t="str">
        <f>IFERROR(INDEX('Season 8'!$D$28:$D$46,MATCH('VS stats'!$C8,'Season 8'!$B$28:$B$46,0)),"-")</f>
        <v>-</v>
      </c>
      <c r="AV8" s="965" t="str">
        <f>IFERROR(INDEX('Season 8'!$J$9:$J$16,MATCH('VS stats'!$C8,'Season 8'!$H$9:$H$16,0)),IFERROR(INDEX('Season 8'!$J$39,MATCH('VS stats'!$C8,'Season 8'!$H$39,0)),"-"))</f>
        <v>-</v>
      </c>
      <c r="AW8" s="965" t="str">
        <f>IFERROR(INDEX('Season 8'!$P$9:$P$16,MATCH('VS stats'!$C8,'Season 8'!$N$9:$N$16,0)),IFERROR(INDEX('Season 8'!$J$30,MATCH('VS stats'!$C8,'Season 8'!$H$30,0)),"-"))</f>
        <v>-</v>
      </c>
      <c r="AX8" s="965" t="str">
        <f>IFERROR(INDEX('Season 8'!$P$20:$P$24,MATCH('VS stats'!$C8,'Season 8'!$N$20:$N$24,0)),
IFERROR(INDEX('Season 8'!$X$9,MATCH('VS stats'!$C8,'Season 8'!$U$9,0)),
IFERROR(INDEX('Season 8'!$X$11:$X$13,MATCH('VS stats'!$C8,'Season 8'!$U$11:$U16,0)),
IFERROR(INDEX('Season 8'!$X$17,MATCH('VS stats'!$C8,'Season 8'!$U$17,0)),
IFERROR(INDEX('Season 8'!$X$19,MATCH('VS stats'!$C8,'Season 8'!$U$19,0)),
IFERROR(INDEX('Season 8'!$X$21,MATCH('VS stats'!$C8,'Season 8'!$U$21,0)),
IFERROR(INDEX('Season 8'!$X$23,MATCH('VS stats'!$C8,'Season 8'!$U$23,0)),"-")))))))</f>
        <v>-</v>
      </c>
      <c r="AY8" s="966" t="str">
        <f>IFERROR(INDEX('Season 8'!$X$10,MATCH('VS stats'!$C8,'Season 8'!$U$10,0)),
IFERROR(INDEX('Season 8'!$X$14:$X$16,MATCH('VS stats'!$C8,'Season 8'!$U$14:$U$16,0)),
IFERROR(INDEX('Season 8'!$X$18,MATCH('VS stats'!$C8,'Season 8'!$U$18,0)),
IFERROR(INDEX('Season 8'!$X$20,MATCH('VS stats'!$C8,'Season 8'!$U$20,0)),
IFERROR(INDEX('Season 8'!$X$22,MATCH('VS stats'!$C8,'Season 8'!$U$22,0)),"-")))))</f>
        <v>-</v>
      </c>
      <c r="AZ8" s="965" t="str">
        <f>IFERROR(INDEX('Season 9'!$D$9:$D$27,MATCH('VS stats'!$C8,'Season 9'!$B$9:$B$27,0)),"-")</f>
        <v>-</v>
      </c>
      <c r="BA8" s="965" t="str">
        <f>IFERROR(INDEX('Season 9'!$D$28:$D$46,MATCH('VS stats'!$C8,'Season 9'!$B$28:$B$46,0)),"-")</f>
        <v>-</v>
      </c>
      <c r="BB8" s="965" t="str">
        <f>IFERROR(INDEX('Season 9'!$J$9:$J$16,MATCH('VS stats'!$C8,'Season 9'!$H$9:$H$16,0)),IFERROR(INDEX('Season 9'!$J$39,MATCH('VS stats'!$C8,'Season 9'!$H$39,0)),"-"))</f>
        <v>-</v>
      </c>
      <c r="BC8" s="965" t="str">
        <f>IFERROR(INDEX('Season 9'!$P$9:$P$16,MATCH('VS stats'!$C8,'Season 9'!$N$9:$N$16,0)),IFERROR(INDEX('Season 9'!$J$30,MATCH('VS stats'!$C8,'Season 9'!$H$30,0)),"-"))</f>
        <v>-</v>
      </c>
      <c r="BD8" s="965" t="str">
        <f>IFERROR(INDEX('Season 9'!$P$20:$P$24,MATCH('VS stats'!$C8,'Season 9'!$N$20:$N$24,0)),
IFERROR(INDEX('Season 9'!$X$9,MATCH('VS stats'!$C8,'Season 9'!$U$9,0)),
IFERROR(INDEX('Season 9'!$X$11:$X$13,MATCH('VS stats'!$C8,'Season 9'!$U$11:$U16,0)),
IFERROR(INDEX('Season 9'!$X$17,MATCH('VS stats'!$C8,'Season 9'!$U$17,0)),
IFERROR(INDEX('Season 9'!$X$19,MATCH('VS stats'!$C8,'Season 9'!$U$19,0)),
IFERROR(INDEX('Season 9'!$X$21,MATCH('VS stats'!$C8,'Season 9'!$U$21,0)),
IFERROR(INDEX('Season 9'!$X$23,MATCH('VS stats'!$C8,'Season 9'!$U$23,0)),"-")))))))</f>
        <v>-</v>
      </c>
      <c r="BE8" s="966" t="str">
        <f>IFERROR(INDEX('Season 9'!$X$10,MATCH('VS stats'!$C8,'Season 9'!$U$10,0)),
IFERROR(INDEX('Season 9'!$X$14:$X$16,MATCH('VS stats'!$C8,'Season 9'!$U$14:$U$16,0)),
IFERROR(INDEX('Season 9'!$X$18,MATCH('VS stats'!$C8,'Season 9'!$U$18,0)),
IFERROR(INDEX('Season 9'!$X$20,MATCH('VS stats'!$C8,'Season 9'!$U$20,0)),
IFERROR(INDEX('Season 9'!$X$22,MATCH('VS stats'!$C8,'Season 9'!$U$22,0)),"-")))))</f>
        <v>-</v>
      </c>
      <c r="BF8" s="965" t="str">
        <f>IFERROR(INDEX('Season 10'!$D$9:$D$27,MATCH('VS stats'!$C8,'Season 10'!$B$9:$B$27,0)),"-")</f>
        <v>-</v>
      </c>
      <c r="BG8" s="965" t="str">
        <f>IFERROR(INDEX('Season 10'!$D$28:$D$46,MATCH('VS stats'!$C8,'Season 10'!$B$28:$B$46,0)),"-")</f>
        <v>-</v>
      </c>
      <c r="BH8" s="965" t="str">
        <f>IFERROR(INDEX('Season 10'!$J$9:$J$16,MATCH('VS stats'!$C8,'Season 10'!$H$9:$H$16,0)),IFERROR(INDEX('Season 10'!$J$39,MATCH('VS stats'!$C8,'Season 10'!$H$39,0)),"-"))</f>
        <v>-</v>
      </c>
      <c r="BI8" s="965" t="str">
        <f>IFERROR(INDEX('Season 10'!$P$9:$P$16,MATCH('VS stats'!$C8,'Season 10'!$N$9:$N$16,0)),IFERROR(INDEX('Season 10'!$J$30,MATCH('VS stats'!$C8,'Season 10'!$H$30,0)),"-"))</f>
        <v>-</v>
      </c>
      <c r="BJ8" s="965" t="str">
        <f>IFERROR(INDEX('Season 10'!$P$20:$P$24,MATCH('VS stats'!$C8,'Season 10'!$N$20:$N$24,0)),
IFERROR(INDEX('Season 10'!$X$9,MATCH('VS stats'!$C8,'Season 10'!$U$9,0)),
IFERROR(INDEX('Season 10'!$X$11:$X$13,MATCH('VS stats'!$C8,'Season 10'!$U$11:$U16,0)),
IFERROR(INDEX('Season 10'!$X$17,MATCH('VS stats'!$C8,'Season 10'!$U$17,0)),
IFERROR(INDEX('Season 10'!$X$19,MATCH('VS stats'!$C8,'Season 10'!$U$19,0)),
IFERROR(INDEX('Season 10'!$X$21,MATCH('VS stats'!$C8,'Season 10'!$U$21,0)),
IFERROR(INDEX('Season 10'!$X$23,MATCH('VS stats'!$C8,'Season 10'!$U$23,0)),"-")))))))</f>
        <v>-</v>
      </c>
      <c r="BK8" s="966" t="str">
        <f>IFERROR(INDEX('Season 10'!$X$10,MATCH('VS stats'!$C8,'Season 10'!$U$10,0)),
IFERROR(INDEX('Season 10'!$X$14:$X$16,MATCH('VS stats'!$C8,'Season 10'!$U$14:$U$16,0)),
IFERROR(INDEX('Season 10'!$X$18,MATCH('VS stats'!$C8,'Season 10'!$U$18,0)),
IFERROR(INDEX('Season 10'!$X$20,MATCH('VS stats'!$C8,'Season 10'!$U$20,0)),
IFERROR(INDEX('Season 10'!$X$22,MATCH('VS stats'!$C8,'Season 10'!$U$22,0)),"-")))))</f>
        <v>-</v>
      </c>
      <c r="BL8" s="965" t="str">
        <f>IFERROR(INDEX('Season 11'!$D$9:$D$27,MATCH('VS stats'!$C8,'Season 11'!$B$9:$B$27,0)),"-")</f>
        <v>-</v>
      </c>
      <c r="BM8" s="965" t="str">
        <f>IFERROR(INDEX('Season 11'!$D$28:$D$46,MATCH('VS stats'!$C8,'Season 11'!$B$28:$B$46,0)),"-")</f>
        <v>-</v>
      </c>
      <c r="BN8" s="965" t="str">
        <f>IFERROR(INDEX('Season 11'!$J$9:$J$16,MATCH('VS stats'!$C8,'Season 11'!$H$9:$H$16,0)),IFERROR(INDEX('Season 11'!$J$39,MATCH('VS stats'!$C8,'Season 11'!$H$39,0)),"-"))</f>
        <v>-</v>
      </c>
      <c r="BO8" s="965" t="str">
        <f>IFERROR(INDEX('Season 11'!$P$9:$P$16,MATCH('VS stats'!$C8,'Season 11'!$N$9:$N$16,0)),IFERROR(INDEX('Season 11'!$J$30,MATCH('VS stats'!$C8,'Season 11'!$H$30,0)),"-"))</f>
        <v>-</v>
      </c>
      <c r="BP8" s="965" t="str">
        <f>IFERROR(INDEX('Season 11'!$P$20:$P$24,MATCH('VS stats'!$C8,'Season 11'!$N$20:$N$24,0)),
IFERROR(INDEX('Season 11'!$X$9,MATCH('VS stats'!$C8,'Season 11'!$U$9,0)),
IFERROR(INDEX('Season 11'!$X$11:$X$13,MATCH('VS stats'!$C8,'Season 11'!$U$11:$U16,0)),
IFERROR(INDEX('Season 11'!$X$17,MATCH('VS stats'!$C8,'Season 11'!$U$17,0)),
IFERROR(INDEX('Season 11'!$X$19,MATCH('VS stats'!$C8,'Season 11'!$U$19,0)),
IFERROR(INDEX('Season 11'!$X$21,MATCH('VS stats'!$C8,'Season 11'!$U$21,0)),
IFERROR(INDEX('Season 11'!$X$23,MATCH('VS stats'!$C8,'Season 11'!$U$23,0)),"-")))))))</f>
        <v>-</v>
      </c>
      <c r="BQ8" s="966" t="str">
        <f>IFERROR(INDEX('Season 11'!$X$10,MATCH('VS stats'!$C8,'Season 11'!$U$10,0)),
IFERROR(INDEX('Season 11'!$X$14:$X$16,MATCH('VS stats'!$C8,'Season 11'!$U$14:$U$16,0)),
IFERROR(INDEX('Season 11'!$X$18,MATCH('VS stats'!$C8,'Season 11'!$U$18,0)),
IFERROR(INDEX('Season 11'!$X$20,MATCH('VS stats'!$C8,'Season 11'!$U$20,0)),
IFERROR(INDEX('Season 11'!$X$22,MATCH('VS stats'!$C8,'Season 11'!$U$22,0)),"-")))))</f>
        <v>-</v>
      </c>
      <c r="BR8" s="965" t="str">
        <f>IFERROR(INDEX('Season 12'!$D$9:$D$27,MATCH('VS stats'!$C8,'Season 12'!$B$9:$B$27,0)),"-")</f>
        <v>-</v>
      </c>
      <c r="BS8" s="965" t="str">
        <f>IFERROR(INDEX('Season 12'!$D$28:$D$46,MATCH('VS stats'!$C8,'Season 12'!$B$28:$B$46,0)),"-")</f>
        <v>-</v>
      </c>
      <c r="BT8" s="965" t="str">
        <f>IFERROR(INDEX('Season 12'!$J$9:$J$16,MATCH('VS stats'!$C8,'Season 12'!$H$9:$H$16,0)),IFERROR(INDEX('Season 12'!$J$39,MATCH('VS stats'!$C8,'Season 12'!$H$39,0)),"-"))</f>
        <v>-</v>
      </c>
      <c r="BU8" s="965" t="str">
        <f>IFERROR(INDEX('Season 12'!$P$9:$P$16,MATCH('VS stats'!$C8,'Season 12'!$N$9:$N$16,0)),IFERROR(INDEX('Season 12'!$J$30,MATCH('VS stats'!$C8,'Season 12'!$H$30,0)),"-"))</f>
        <v>-</v>
      </c>
      <c r="BV8" s="965" t="str">
        <f>IFERROR(INDEX('Season 12'!$P$20:$P$24,MATCH('VS stats'!$C8,'Season 12'!$N$20:$N$24,0)),
IFERROR(INDEX('Season 12'!$X$9,MATCH('VS stats'!$C8,'Season 12'!$U$9,0)),
IFERROR(INDEX('Season 12'!$X$11:$X$13,MATCH('VS stats'!$C8,'Season 12'!$U$11:$U16,0)),
IFERROR(INDEX('Season 12'!$X$17,MATCH('VS stats'!$C8,'Season 12'!$U$17,0)),
IFERROR(INDEX('Season 12'!$X$19,MATCH('VS stats'!$C8,'Season 12'!$U$19,0)),
IFERROR(INDEX('Season 12'!$X$21,MATCH('VS stats'!$C8,'Season 12'!$U$21,0)),
IFERROR(INDEX('Season 12'!$X$23,MATCH('VS stats'!$C8,'Season 12'!$U$23,0)),"-")))))))</f>
        <v>-</v>
      </c>
      <c r="BW8" s="966" t="str">
        <f>IFERROR(INDEX('Season 12'!$X$10,MATCH('VS stats'!$C8,'Season 12'!$U$10,0)),
IFERROR(INDEX('Season 12'!$X$14:$X$16,MATCH('VS stats'!$C8,'Season 12'!$U$14:$U$16,0)),
IFERROR(INDEX('Season 12'!$X$18,MATCH('VS stats'!$C8,'Season 12'!$U$18,0)),
IFERROR(INDEX('Season 12'!$X$20,MATCH('VS stats'!$C8,'Season 12'!$U$20,0)),
IFERROR(INDEX('Season 12'!$X$22,MATCH('VS stats'!$C8,'Season 12'!$U$22,0)),"-")))))</f>
        <v>-</v>
      </c>
      <c r="BX8" s="965" t="str">
        <f>IFERROR(INDEX('Season 13'!$D$9:$D$27,MATCH('VS stats'!$C8,'Season 13'!$B$9:$B$27,0)),"-")</f>
        <v>-</v>
      </c>
      <c r="BY8" s="965" t="str">
        <f>IFERROR(INDEX('Season 13'!$D$28:$D$46,MATCH('VS stats'!$C8,'Season 13'!$B$28:$B$46,0)),"-")</f>
        <v>-</v>
      </c>
      <c r="BZ8" s="965" t="str">
        <f>IFERROR(INDEX('Season 13'!$J$9:$J$16,MATCH('VS stats'!$C8,'Season 13'!$H$9:$H$16,0)),IFERROR(INDEX('Season 13'!$J$39,MATCH('VS stats'!$C8,'Season 13'!$H$39,0)),"-"))</f>
        <v>-</v>
      </c>
      <c r="CA8" s="965" t="str">
        <f>IFERROR(INDEX('Season 13'!$P$9:$P$16,MATCH('VS stats'!$C8,'Season 13'!$N$9:$N$16,0)),IFERROR(INDEX('Season 13'!$J$30,MATCH('VS stats'!$C8,'Season 13'!$H$30,0)),"-"))</f>
        <v>-</v>
      </c>
      <c r="CB8" s="965" t="str">
        <f>IFERROR(INDEX('Season 13'!$P$20:$P$24,MATCH('VS stats'!$C8,'Season 13'!$N$20:$N$24,0)),
IFERROR(INDEX('Season 13'!$X$9,MATCH('VS stats'!$C8,'Season 13'!$U$9,0)),
IFERROR(INDEX('Season 13'!$X$11:$X$13,MATCH('VS stats'!$C8,'Season 13'!$U$11:$U16,0)),
IFERROR(INDEX('Season 13'!$X$17,MATCH('VS stats'!$C8,'Season 13'!$U$17,0)),
IFERROR(INDEX('Season 13'!$X$19,MATCH('VS stats'!$C8,'Season 13'!$U$19,0)),
IFERROR(INDEX('Season 13'!$X$21,MATCH('VS stats'!$C8,'Season 13'!$U$21,0)),
IFERROR(INDEX('Season 13'!$X$23,MATCH('VS stats'!$C8,'Season 13'!$U$23,0)),"-")))))))</f>
        <v>-</v>
      </c>
      <c r="CC8" s="966" t="str">
        <f>IFERROR(INDEX('Season 13'!$X$10,MATCH('VS stats'!$C8,'Season 13'!$U$10,0)),
IFERROR(INDEX('Season 13'!$X$14:$X$16,MATCH('VS stats'!$C8,'Season 13'!$U$14:$U$16,0)),
IFERROR(INDEX('Season 13'!$X$18,MATCH('VS stats'!$C8,'Season 13'!$U$18,0)),
IFERROR(INDEX('Season 13'!$X$20,MATCH('VS stats'!$C8,'Season 13'!$U$20,0)),
IFERROR(INDEX('Season 13'!$X$22,MATCH('VS stats'!$C8,'Season 13'!$U$22,0)),"-")))))</f>
        <v>-</v>
      </c>
      <c r="CD8" s="965" t="str">
        <f>IFERROR(INDEX('Season 14'!$D$9:$D$27,MATCH('VS stats'!$C8,'Season 14'!$B$9:$B$27,0)),"-")</f>
        <v>-</v>
      </c>
      <c r="CE8" s="965" t="str">
        <f>IFERROR(INDEX('Season 14'!$D$28:$D$46,MATCH('VS stats'!$C8,'Season 14'!$B$28:$B$46,0)),"-")</f>
        <v>-</v>
      </c>
      <c r="CF8" s="965" t="str">
        <f>IFERROR(INDEX('Season 14'!$J$9:$J$16,MATCH('VS stats'!$C8,'Season 14'!$H$9:$H$16,0)),IFERROR(INDEX('Season 14'!$J$39,MATCH('VS stats'!$C8,'Season 14'!$H$39,0)),"-"))</f>
        <v>-</v>
      </c>
      <c r="CG8" s="965" t="str">
        <f>IFERROR(INDEX('Season 14'!$P$9:$P$16,MATCH('VS stats'!$C8,'Season 14'!$N$9:$N$16,0)),IFERROR(INDEX('Season 14'!$J$30,MATCH('VS stats'!$C8,'Season 14'!$H$30,0)),"-"))</f>
        <v>-</v>
      </c>
      <c r="CH8" s="965" t="str">
        <f>IFERROR(INDEX('Season 14'!$P$20:$P$24,MATCH('VS stats'!$C8,'Season 14'!$N$20:$N$24,0)),
IFERROR(INDEX('Season 14'!$X$9,MATCH('VS stats'!$C8,'Season 14'!$U$9,0)),
IFERROR(INDEX('Season 14'!$X$11:$X$13,MATCH('VS stats'!$C8,'Season 14'!$U$11:$U16,0)),
IFERROR(INDEX('Season 14'!$X$17,MATCH('VS stats'!$C8,'Season 14'!$U$17,0)),
IFERROR(INDEX('Season 14'!$X$19,MATCH('VS stats'!$C8,'Season 14'!$U$19,0)),
IFERROR(INDEX('Season 14'!$X$21,MATCH('VS stats'!$C8,'Season 14'!$U$21,0)),
IFERROR(INDEX('Season 14'!$X$23,MATCH('VS stats'!$C8,'Season 14'!$U$23,0)),"-")))))))</f>
        <v>-</v>
      </c>
      <c r="CI8" s="966" t="str">
        <f>IFERROR(INDEX('Season 14'!$X$10,MATCH('VS stats'!$C8,'Season 14'!$U$10,0)),
IFERROR(INDEX('Season 14'!$X$14:$X$16,MATCH('VS stats'!$C8,'Season 14'!$U$14:$U$16,0)),
IFERROR(INDEX('Season 14'!$X$18,MATCH('VS stats'!$C8,'Season 14'!$U$18,0)),
IFERROR(INDEX('Season 14'!$X$20,MATCH('VS stats'!$C8,'Season 14'!$U$20,0)),
IFERROR(INDEX('Season 14'!$X$22,MATCH('VS stats'!$C8,'Season 14'!$U$22,0)),"-")))))</f>
        <v>-</v>
      </c>
      <c r="CJ8" s="965" t="str">
        <f>IFERROR(INDEX('Season 15'!$D$9:$D$27,MATCH('VS stats'!$C8,'Season 15'!$B$9:$B$27,0)),"-")</f>
        <v>-</v>
      </c>
      <c r="CK8" s="965" t="str">
        <f>IFERROR(INDEX('Season 15'!$D$28:$D$46,MATCH('VS stats'!$C8,'Season 15'!$B$28:$B$46,0)),"-")</f>
        <v>-</v>
      </c>
      <c r="CL8" s="965" t="str">
        <f>IFERROR(INDEX('Season 15'!$J$9:$J$16,MATCH('VS stats'!$C8,'Season 15'!$H$9:$H$16,0)),IFERROR(INDEX('Season 15'!$J$39,MATCH('VS stats'!$C8,'Season 15'!$H$39,0)),"-"))</f>
        <v>-</v>
      </c>
      <c r="CM8" s="965" t="str">
        <f>IFERROR(INDEX('Season 15'!$P$9:$P$16,MATCH('VS stats'!$C8,'Season 15'!$N$9:$N$16,0)),IFERROR(INDEX('Season 15'!$J$30,MATCH('VS stats'!$C8,'Season 15'!$H$30,0)),"-"))</f>
        <v>-</v>
      </c>
      <c r="CN8" s="965" t="str">
        <f>IFERROR(INDEX('Season 15'!$P$20:$P$24,MATCH('VS stats'!$C8,'Season 15'!$N$20:$N$24,0)),
IFERROR(INDEX('Season 15'!$X$9,MATCH('VS stats'!$C8,'Season 15'!$U$9,0)),
IFERROR(INDEX('Season 15'!$X$11:$X$13,MATCH('VS stats'!$C8,'Season 15'!$U$11:$U16,0)),
IFERROR(INDEX('Season 15'!$X$17,MATCH('VS stats'!$C8,'Season 15'!$U$17,0)),
IFERROR(INDEX('Season 15'!$X$19,MATCH('VS stats'!$C8,'Season 15'!$U$19,0)),
IFERROR(INDEX('Season 15'!$X$21,MATCH('VS stats'!$C8,'Season 15'!$U$21,0)),
IFERROR(INDEX('Season 15'!$X$23,MATCH('VS stats'!$C8,'Season 15'!$U$23,0)),"-")))))))</f>
        <v>-</v>
      </c>
      <c r="CO8" s="966" t="str">
        <f>IFERROR(INDEX('Season 15'!$X$10,MATCH('VS stats'!$C8,'Season 15'!$U$10,0)),
IFERROR(INDEX('Season 15'!$X$14:$X$16,MATCH('VS stats'!$C8,'Season 15'!$U$14:$U$16,0)),
IFERROR(INDEX('Season 15'!$X$18,MATCH('VS stats'!$C8,'Season 15'!$U$18,0)),
IFERROR(INDEX('Season 15'!$X$20,MATCH('VS stats'!$C8,'Season 15'!$U$20,0)),
IFERROR(INDEX('Season 15'!$X$22,MATCH('VS stats'!$C8,'Season 15'!$U$22,0)),"-")))))</f>
        <v>-</v>
      </c>
      <c r="CP8" s="976"/>
      <c r="CQ8" s="822"/>
      <c r="CR8" s="822"/>
      <c r="CS8" s="822"/>
      <c r="CT8" s="822"/>
      <c r="CU8" s="822"/>
      <c r="CV8" s="822"/>
      <c r="CW8" s="822"/>
      <c r="CX8" s="822"/>
      <c r="CY8" s="822"/>
      <c r="CZ8" s="822"/>
      <c r="DA8" s="822"/>
      <c r="DB8" s="822"/>
      <c r="DC8" s="822"/>
    </row>
    <row r="9" spans="2:107" x14ac:dyDescent="0.25">
      <c r="B9" s="678"/>
      <c r="C9" s="687" t="s">
        <v>183</v>
      </c>
      <c r="D9" s="965" t="str">
        <f>IFERROR(INDEX('Season 1'!$D$9:$D$31,MATCH('VS stats'!$C9,'Season 1'!$B$9:$B$31,0)),"-")</f>
        <v>-</v>
      </c>
      <c r="E9" s="965" t="str">
        <f>IFERROR(INDEX('Season 1'!$D$32:$D$54,MATCH('VS stats'!$C9,'Season 1'!$B$32:$B$54,0)),"-")</f>
        <v>-</v>
      </c>
      <c r="F9" s="965" t="str">
        <f>IFERROR(INDEX('Season 1'!$J$9:$J$16,MATCH('VS stats'!$C9,'Season 1'!$H$9:$H$16,0)),IFERROR(INDEX('Season 1'!$W$9:$W$14,MATCH('VS stats'!$C9,'Season 1'!$T$9:$T$14,0)),"-"))</f>
        <v>-</v>
      </c>
      <c r="G9" s="965" t="str">
        <f>IFERROR(INDEX('Season 1'!$P$9:$P$16,MATCH('VS stats'!$C9,'Season 1'!$N$9:$N$16,0)),"-")</f>
        <v>-</v>
      </c>
      <c r="H9" s="965" t="str">
        <f>IFERROR(INDEX('Season 1'!$P$20:$P$24,MATCH('VS stats'!$C9,'Season 1'!$N$20:$N$24,0)),"-")</f>
        <v>-</v>
      </c>
      <c r="I9" s="966" t="s">
        <v>35</v>
      </c>
      <c r="J9" s="965" t="str">
        <f>IFERROR(INDEX('Season 2'!$D$9:$D$31,MATCH('VS stats'!$C9,'Season 2'!$B$9:$B$31,0)),"-")</f>
        <v>-</v>
      </c>
      <c r="K9" s="965" t="str">
        <f>IFERROR(INDEX('Season 2'!$D$32:$D$54,MATCH('VS stats'!$C9,'Season 2'!$B$32:$B$54,0)),"-")</f>
        <v>-</v>
      </c>
      <c r="L9" s="965" t="str">
        <f>IFERROR(INDEX('Season 2'!$J$9:$J$16,MATCH('VS stats'!$C9,'Season 2'!$H$9:$H$16,0)),IFERROR(INDEX('Season 2'!$J$45:$J$50,MATCH('VS stats'!$C9,'Season 2'!$H$45:$H$50,0)),"-"))</f>
        <v>-</v>
      </c>
      <c r="M9" s="965" t="str">
        <f>IFERROR(INDEX('Season 2'!$P$9:$P$16,MATCH('VS stats'!$C9,'Season 2'!$N$9:$N$16,0)),IFERROR(INDEX('Season 2'!$J$30,MATCH('VS stats'!$C9,'Season 2'!$H$30,0)),"-"))</f>
        <v>-</v>
      </c>
      <c r="N9" s="965" t="str">
        <f>IFERROR(INDEX('Season 2'!$P$20:$P$24,MATCH('VS stats'!$C9,'Season 2'!$N$20:$N$24,0)),
IFERROR(INDEX('Season 2'!$X$9,MATCH('VS stats'!$C9,'Season 2'!$U$9,0)),
IFERROR(INDEX('Season 2'!$X$11:$X$13,MATCH('VS stats'!$C9,'Season 2'!$U$11:$U17,0)),
IFERROR(INDEX('Season 2'!$X$17,MATCH('VS stats'!$C9,'Season 2'!$U$17,0)),
IFERROR(INDEX('Season 2'!$X$19,MATCH('VS stats'!$C9,'Season 2'!$U$19,0)),
IFERROR(INDEX('Season 2'!$X$21,MATCH('VS stats'!$C9,'Season 2'!$U$21,0)),
IFERROR(INDEX('Season 2'!$X$23,MATCH('VS stats'!$C9,'Season 2'!$U$23,0)),
IFERROR(INDEX('Season 2'!$X$25,MATCH('VS stats'!$C9,'Season 2'!$U$25,0)),"-"))))))))</f>
        <v>-</v>
      </c>
      <c r="O9" s="966" t="str">
        <f>IFERROR(INDEX('Season 2'!$X$10,MATCH('VS stats'!$C9,'Season 2'!$U$10,0)),
IFERROR(INDEX('Season 2'!$X$14:$X$16,MATCH('VS stats'!$C9,'Season 2'!$U$14:$U$16,0)),
IFERROR(INDEX('Season 2'!$X$18,MATCH('VS stats'!$C9,'Season 2'!$U$18,0)),
IFERROR(INDEX('Season 2'!$X$20,MATCH('VS stats'!$C9,'Season 2'!$U$20,0)),
IFERROR(INDEX('Season 2'!$X$22,MATCH('VS stats'!$C9,'Season 2'!$U$22,0)),
IFERROR(INDEX('Season 2'!$X$24,MATCH('VS stats'!$C9,'Season 2'!$U$24,0)),"-"))))))</f>
        <v>-</v>
      </c>
      <c r="P9" s="965" t="str">
        <f>IFERROR(INDEX('Season 3'!$D$9:$D$31,MATCH('VS stats'!$C9,'Season 3'!$B$9:$B$31,0)),"-")</f>
        <v>-</v>
      </c>
      <c r="Q9" s="965" t="str">
        <f>IFERROR(INDEX('Season 3'!$D$32:$D$54,MATCH('VS stats'!$C9,'Season 3'!$B$32:$B$54,0)),"-")</f>
        <v>-</v>
      </c>
      <c r="R9" s="965" t="str">
        <f>IFERROR(INDEX('Season 3'!$J$9:$J$16,MATCH('VS stats'!$C9,'Season 3'!$H$9:$H$16,0)),IFERROR(INDEX('Season 3'!$J$39,MATCH('VS stats'!$C9,'Season 3'!$H$39,0)),"-"))</f>
        <v>-</v>
      </c>
      <c r="S9" s="965" t="str">
        <f>IFERROR(INDEX('Season 3'!$P$9:$P$16,MATCH('VS stats'!$C9,'Season 3'!$N$9:$N$16,0)),IFERROR(INDEX('Season 3'!$J$30,MATCH('VS stats'!$C9,'Season 3'!$H$30,0)),"-"))</f>
        <v>-</v>
      </c>
      <c r="T9" s="965" t="str">
        <f>IFERROR(INDEX('Season 3'!$P$20:$P$24,MATCH('VS stats'!$C9,'Season 3'!$N$20:$N$24,0)),
IFERROR(INDEX('Season 3'!$X$9,MATCH('VS stats'!$C9,'Season 3'!$U$9,0)),
IFERROR(INDEX('Season 3'!$X$11:$X$13,MATCH('VS stats'!$C9,'Season 3'!$U$11:$U17,0)),
IFERROR(INDEX('Season 3'!$X$17,MATCH('VS stats'!$C9,'Season 3'!$U$17,0)),
IFERROR(INDEX('Season 3'!$X$19,MATCH('VS stats'!$C9,'Season 3'!$U$19,0)),
IFERROR(INDEX('Season 3'!$X$21,MATCH('VS stats'!$C9,'Season 3'!$U$21,0)),
IFERROR(INDEX('Season 3'!$X$23,MATCH('VS stats'!$C9,'Season 3'!$U$23,0)),
IFERROR(INDEX('Season 3'!$X$25,MATCH('VS stats'!$C9,'Season 3'!$U$25,0)),"-"))))))))</f>
        <v>-</v>
      </c>
      <c r="U9" s="966" t="str">
        <f>IFERROR(INDEX('Season 3'!$X$10,MATCH('VS stats'!$C9,'Season 3'!$U$10,0)),
IFERROR(INDEX('Season 3'!$X$14:$X$16,MATCH('VS stats'!$C9,'Season 3'!$U$14:$U$16,0)),
IFERROR(INDEX('Season 3'!$X$18,MATCH('VS stats'!$C9,'Season 3'!$U$18,0)),
IFERROR(INDEX('Season 3'!$X$20,MATCH('VS stats'!$C9,'Season 3'!$U$20,0)),
IFERROR(INDEX('Season 3'!$X$22,MATCH('VS stats'!$C9,'Season 3'!$U$22,0)),
IFERROR(INDEX('Season 3'!$X$24,MATCH('VS stats'!$C9,'Season 3'!$U$24,0)),"-"))))))</f>
        <v>-</v>
      </c>
      <c r="V9" s="965" t="str">
        <f>IFERROR(INDEX('Season 4'!$D$9:$D$27,MATCH('VS stats'!$C9,'Season 4'!$B$9:$B$27,0)),"-")</f>
        <v>-</v>
      </c>
      <c r="W9" s="965" t="str">
        <f>IFERROR(INDEX('Season 4'!$D$28:$D$46,MATCH('VS stats'!$C9,'Season 4'!$B$28:$B$46,0)),"-")</f>
        <v>-</v>
      </c>
      <c r="X9" s="965" t="str">
        <f>IFERROR(INDEX('Season 4'!$J$9:$J$16,MATCH('VS stats'!$C9,'Season 4'!$H$9:$H$16,0)),IFERROR(INDEX('Season 4'!$J$39,MATCH('VS stats'!$C9,'Season 4'!$H$39,0)),"-"))</f>
        <v>-</v>
      </c>
      <c r="Y9" s="965" t="str">
        <f>IFERROR(INDEX('Season 4'!$P$9:$P$16,MATCH('VS stats'!$C9,'Season 4'!$N$9:$N$16,0)),IFERROR(INDEX('Season 4'!$J$30,MATCH('VS stats'!$C9,'Season 4'!$H$30,0)),"-"))</f>
        <v>-</v>
      </c>
      <c r="Z9" s="965" t="str">
        <f>IFERROR(INDEX('Season 4'!$P$20:$P$24,MATCH('VS stats'!$C9,'Season 4'!$N$20:$N$24,0)),
IFERROR(INDEX('Season 4'!$X$9,MATCH('VS stats'!$C9,'Season 4'!$U$9,0)),
IFERROR(INDEX('Season 4'!$X$11:$X$13,MATCH('VS stats'!$C9,'Season 4'!$U$11:$U17,0)),
IFERROR(INDEX('Season 4'!$X$17,MATCH('VS stats'!$C9,'Season 4'!$U$17,0)),
IFERROR(INDEX('Season 4'!$X$19,MATCH('VS stats'!$C9,'Season 4'!$U$19,0)),
IFERROR(INDEX('Season 4'!$X$21,MATCH('VS stats'!$C9,'Season 4'!$U$21,0)),
IFERROR(INDEX('Season 4'!$X$23,MATCH('VS stats'!$C9,'Season 4'!$U$23,0)),
IFERROR(INDEX('Season 4'!$X$25,MATCH('VS stats'!$C9,'Season 4'!$U$25,0)),"-"))))))))</f>
        <v>-</v>
      </c>
      <c r="AA9" s="966" t="str">
        <f>IFERROR(INDEX('Season 4'!$X$10,MATCH('VS stats'!$C9,'Season 4'!$U$10,0)),
IFERROR(INDEX('Season 4'!$X$14:$X$16,MATCH('VS stats'!$C9,'Season 4'!$U$14:$U$16,0)),
IFERROR(INDEX('Season 4'!$X$18,MATCH('VS stats'!$C9,'Season 4'!$U$18,0)),
IFERROR(INDEX('Season 4'!$X$20,MATCH('VS stats'!$C9,'Season 4'!$U$20,0)),
IFERROR(INDEX('Season 4'!$X$22,MATCH('VS stats'!$C9,'Season 4'!$U$22,0)),
IFERROR(INDEX('Season 4'!$X$24,MATCH('VS stats'!$C9,'Season 4'!$U$24,0)),"-"))))))</f>
        <v>-</v>
      </c>
      <c r="AB9" s="965" t="str">
        <f>IFERROR(INDEX('Season 5'!$D$9:$D$27,MATCH('VS stats'!$C9,'Season 5'!$B$9:$B$27,0)),"-")</f>
        <v>-</v>
      </c>
      <c r="AC9" s="965" t="str">
        <f>IFERROR(INDEX('Season 5'!$D$28:$D$46,MATCH('VS stats'!$C9,'Season 5'!$B$28:$B$46,0)),"-")</f>
        <v>-</v>
      </c>
      <c r="AD9" s="965" t="str">
        <f>IFERROR(INDEX('Season 5'!$J$9:$J$16,MATCH('VS stats'!$C9,'Season 5'!$H$9:$H$16,0)),IFERROR(INDEX('Season 5'!$J$39,MATCH('VS stats'!$C9,'Season 5'!$H$39,0)),"-"))</f>
        <v>-</v>
      </c>
      <c r="AE9" s="965" t="str">
        <f>IFERROR(INDEX('Season 5'!$P$9:$P$16,MATCH('VS stats'!$C9,'Season 5'!$N$9:$N$16,0)),IFERROR(INDEX('Season 5'!$J$30,MATCH('VS stats'!$C9,'Season 5'!$H$30,0)),"-"))</f>
        <v>-</v>
      </c>
      <c r="AF9" s="965" t="str">
        <f>IFERROR(INDEX('Season 5'!$P$20:$P$24,MATCH('VS stats'!$C9,'Season 5'!$N$20:$N$24,0)),
IFERROR(INDEX('Season 5'!$X$9,MATCH('VS stats'!$C9,'Season 5'!$U$9,0)),
IFERROR(INDEX('Season 5'!$X$11:$X$13,MATCH('VS stats'!$C9,'Season 5'!$U$11:$U17,0)),
IFERROR(INDEX('Season 5'!$X$17,MATCH('VS stats'!$C9,'Season 5'!$U$17,0)),
IFERROR(INDEX('Season 5'!$X$19,MATCH('VS stats'!$C9,'Season 5'!$U$19,0)),
IFERROR(INDEX('Season 5'!$X$21,MATCH('VS stats'!$C9,'Season 5'!$U$21,0)),
IFERROR(INDEX('Season 5'!$X$23,MATCH('VS stats'!$C9,'Season 5'!$U$23,0)),"-")))))))</f>
        <v>-</v>
      </c>
      <c r="AG9" s="966" t="str">
        <f>IFERROR(INDEX('Season 5'!$X$10,MATCH('VS stats'!$C9,'Season 5'!$U$10,0)),
IFERROR(INDEX('Season 5'!$X$14:$X$16,MATCH('VS stats'!$C9,'Season 5'!$U$14:$U$16,0)),
IFERROR(INDEX('Season 5'!$X$18,MATCH('VS stats'!$C9,'Season 5'!$U$18,0)),
IFERROR(INDEX('Season 5'!$X$20,MATCH('VS stats'!$C9,'Season 5'!$U$20,0)),
IFERROR(INDEX('Season 5'!$X$22,MATCH('VS stats'!$C9,'Season 5'!$U$22,0)),"-")))))</f>
        <v>-</v>
      </c>
      <c r="AH9" s="965" t="str">
        <f>IFERROR(INDEX('Season 6'!$D$9:$D$27,MATCH('VS stats'!$C9,'Season 6'!$B$9:$B$27,0)),"-")</f>
        <v>-</v>
      </c>
      <c r="AI9" s="965" t="str">
        <f>IFERROR(INDEX('Season 6'!$D$28:$D$46,MATCH('VS stats'!$C9,'Season 6'!$B$28:$B$46,0)),"-")</f>
        <v>-</v>
      </c>
      <c r="AJ9" s="965" t="str">
        <f>IFERROR(INDEX('Season 6'!$J$9:$J$16,MATCH('VS stats'!$C9,'Season 6'!$H$9:$H$16,0)),IFERROR(INDEX('Season 6'!$J$39,MATCH('VS stats'!$C9,'Season 6'!$H$39,0)),"-"))</f>
        <v>-</v>
      </c>
      <c r="AK9" s="965" t="str">
        <f>IFERROR(INDEX('Season 6'!$P$9:$P$16,MATCH('VS stats'!$C9,'Season 6'!$N$9:$N$16,0)),IFERROR(INDEX('Season 6'!$J$30,MATCH('VS stats'!$C9,'Season 6'!$H$30,0)),"-"))</f>
        <v>-</v>
      </c>
      <c r="AL9" s="965" t="str">
        <f>IFERROR(INDEX('Season 6'!$P$20:$P$24,MATCH('VS stats'!$C9,'Season 6'!$N$20:$N$24,0)),
IFERROR(INDEX('Season 6'!$X$9,MATCH('VS stats'!$C9,'Season 6'!$U$9,0)),
IFERROR(INDEX('Season 6'!$X$11:$X$13,MATCH('VS stats'!$C9,'Season 6'!$U$11:$U17,0)),
IFERROR(INDEX('Season 6'!$X$17,MATCH('VS stats'!$C9,'Season 6'!$U$17,0)),
IFERROR(INDEX('Season 6'!$X$19,MATCH('VS stats'!$C9,'Season 6'!$U$19,0)),
IFERROR(INDEX('Season 6'!$X$21,MATCH('VS stats'!$C9,'Season 6'!$U$21,0)),
IFERROR(INDEX('Season 6'!$X$23,MATCH('VS stats'!$C9,'Season 6'!$U$23,0)),"-")))))))</f>
        <v>-</v>
      </c>
      <c r="AM9" s="966" t="str">
        <f>IFERROR(INDEX('Season 6'!$X$10,MATCH('VS stats'!$C9,'Season 6'!$U$10,0)),
IFERROR(INDEX('Season 6'!$X$14:$X$16,MATCH('VS stats'!$C9,'Season 6'!$U$14:$U$16,0)),
IFERROR(INDEX('Season 6'!$X$18,MATCH('VS stats'!$C9,'Season 6'!$U$18,0)),
IFERROR(INDEX('Season 6'!$X$20,MATCH('VS stats'!$C9,'Season 6'!$U$20,0)),
IFERROR(INDEX('Season 6'!$X$22,MATCH('VS stats'!$C9,'Season 6'!$U$22,0)),"-")))))</f>
        <v>-</v>
      </c>
      <c r="AN9" s="965" t="str">
        <f>IFERROR(INDEX('Season 7'!$D$9:$D$27,MATCH('VS stats'!$C9,'Season 7'!$B$9:$B$27,0)),"-")</f>
        <v>-</v>
      </c>
      <c r="AO9" s="965" t="str">
        <f>IFERROR(INDEX('Season 7'!$D$28:$D$46,MATCH('VS stats'!$C9,'Season 7'!$B$28:$B$46,0)),"-")</f>
        <v>-</v>
      </c>
      <c r="AP9" s="965" t="str">
        <f>IFERROR(INDEX('Season 7'!$J$9:$J$16,MATCH('VS stats'!$C9,'Season 7'!$H$9:$H$16,0)),IFERROR(INDEX('Season 7'!$J$39,MATCH('VS stats'!$C9,'Season 7'!$H$39,0)),"-"))</f>
        <v>-</v>
      </c>
      <c r="AQ9" s="965" t="str">
        <f>IFERROR(INDEX('Season 7'!$P$9:$P$16,MATCH('VS stats'!$C9,'Season 7'!$N$9:$N$16,0)),IFERROR(INDEX('Season 7'!$J$30,MATCH('VS stats'!$C9,'Season 7'!$H$30,0)),"-"))</f>
        <v>-</v>
      </c>
      <c r="AR9" s="965" t="str">
        <f>IFERROR(INDEX('Season 7'!$P$20:$P$24,MATCH('VS stats'!$C9,'Season 7'!$N$20:$N$24,0)),
IFERROR(INDEX('Season 7'!$X$9,MATCH('VS stats'!$C9,'Season 7'!$U$9,0)),
IFERROR(INDEX('Season 7'!$X$11:$X$13,MATCH('VS stats'!$C9,'Season 7'!$U$11:$U17,0)),
IFERROR(INDEX('Season 7'!$X$17,MATCH('VS stats'!$C9,'Season 7'!$U$17,0)),
IFERROR(INDEX('Season 7'!$X$19,MATCH('VS stats'!$C9,'Season 7'!$U$19,0)),
IFERROR(INDEX('Season 7'!$X$21,MATCH('VS stats'!$C9,'Season 7'!$U$21,0)),
IFERROR(INDEX('Season 7'!$X$23,MATCH('VS stats'!$C9,'Season 7'!$U$23,0)),"-")))))))</f>
        <v>-</v>
      </c>
      <c r="AS9" s="966" t="str">
        <f>IFERROR(INDEX('Season 7'!$X$10,MATCH('VS stats'!$C9,'Season 7'!$U$10,0)),
IFERROR(INDEX('Season 7'!$X$14:$X$16,MATCH('VS stats'!$C9,'Season 7'!$U$14:$U$16,0)),
IFERROR(INDEX('Season 7'!$X$18,MATCH('VS stats'!$C9,'Season 7'!$U$18,0)),
IFERROR(INDEX('Season 7'!$X$20,MATCH('VS stats'!$C9,'Season 7'!$U$20,0)),
IFERROR(INDEX('Season 7'!$X$22,MATCH('VS stats'!$C9,'Season 7'!$U$22,0)),"-")))))</f>
        <v>-</v>
      </c>
      <c r="AT9" s="965" t="str">
        <f>IFERROR(INDEX('Season 8'!$D$9:$D$27,MATCH('VS stats'!$C9,'Season 8'!$B$9:$B$27,0)),"-")</f>
        <v>-</v>
      </c>
      <c r="AU9" s="965" t="str">
        <f>IFERROR(INDEX('Season 8'!$D$28:$D$46,MATCH('VS stats'!$C9,'Season 8'!$B$28:$B$46,0)),"-")</f>
        <v>-</v>
      </c>
      <c r="AV9" s="965" t="str">
        <f>IFERROR(INDEX('Season 8'!$J$9:$J$16,MATCH('VS stats'!$C9,'Season 8'!$H$9:$H$16,0)),IFERROR(INDEX('Season 8'!$J$39,MATCH('VS stats'!$C9,'Season 8'!$H$39,0)),"-"))</f>
        <v>-</v>
      </c>
      <c r="AW9" s="965" t="str">
        <f>IFERROR(INDEX('Season 8'!$P$9:$P$16,MATCH('VS stats'!$C9,'Season 8'!$N$9:$N$16,0)),IFERROR(INDEX('Season 8'!$J$30,MATCH('VS stats'!$C9,'Season 8'!$H$30,0)),"-"))</f>
        <v>-</v>
      </c>
      <c r="AX9" s="965" t="str">
        <f>IFERROR(INDEX('Season 8'!$P$20:$P$24,MATCH('VS stats'!$C9,'Season 8'!$N$20:$N$24,0)),
IFERROR(INDEX('Season 8'!$X$9,MATCH('VS stats'!$C9,'Season 8'!$U$9,0)),
IFERROR(INDEX('Season 8'!$X$11:$X$13,MATCH('VS stats'!$C9,'Season 8'!$U$11:$U17,0)),
IFERROR(INDEX('Season 8'!$X$17,MATCH('VS stats'!$C9,'Season 8'!$U$17,0)),
IFERROR(INDEX('Season 8'!$X$19,MATCH('VS stats'!$C9,'Season 8'!$U$19,0)),
IFERROR(INDEX('Season 8'!$X$21,MATCH('VS stats'!$C9,'Season 8'!$U$21,0)),
IFERROR(INDEX('Season 8'!$X$23,MATCH('VS stats'!$C9,'Season 8'!$U$23,0)),"-")))))))</f>
        <v>-</v>
      </c>
      <c r="AY9" s="966" t="str">
        <f>IFERROR(INDEX('Season 8'!$X$10,MATCH('VS stats'!$C9,'Season 8'!$U$10,0)),
IFERROR(INDEX('Season 8'!$X$14:$X$16,MATCH('VS stats'!$C9,'Season 8'!$U$14:$U$16,0)),
IFERROR(INDEX('Season 8'!$X$18,MATCH('VS stats'!$C9,'Season 8'!$U$18,0)),
IFERROR(INDEX('Season 8'!$X$20,MATCH('VS stats'!$C9,'Season 8'!$U$20,0)),
IFERROR(INDEX('Season 8'!$X$22,MATCH('VS stats'!$C9,'Season 8'!$U$22,0)),"-")))))</f>
        <v>-</v>
      </c>
      <c r="AZ9" s="965" t="str">
        <f>IFERROR(INDEX('Season 9'!$D$9:$D$27,MATCH('VS stats'!$C9,'Season 9'!$B$9:$B$27,0)),"-")</f>
        <v>-</v>
      </c>
      <c r="BA9" s="965" t="str">
        <f>IFERROR(INDEX('Season 9'!$D$28:$D$46,MATCH('VS stats'!$C9,'Season 9'!$B$28:$B$46,0)),"-")</f>
        <v>-</v>
      </c>
      <c r="BB9" s="965" t="str">
        <f>IFERROR(INDEX('Season 9'!$J$9:$J$16,MATCH('VS stats'!$C9,'Season 9'!$H$9:$H$16,0)),IFERROR(INDEX('Season 9'!$J$39,MATCH('VS stats'!$C9,'Season 9'!$H$39,0)),"-"))</f>
        <v>-</v>
      </c>
      <c r="BC9" s="965" t="str">
        <f>IFERROR(INDEX('Season 9'!$P$9:$P$16,MATCH('VS stats'!$C9,'Season 9'!$N$9:$N$16,0)),IFERROR(INDEX('Season 9'!$J$30,MATCH('VS stats'!$C9,'Season 9'!$H$30,0)),"-"))</f>
        <v>-</v>
      </c>
      <c r="BD9" s="965" t="str">
        <f>IFERROR(INDEX('Season 9'!$P$20:$P$24,MATCH('VS stats'!$C9,'Season 9'!$N$20:$N$24,0)),
IFERROR(INDEX('Season 9'!$X$9,MATCH('VS stats'!$C9,'Season 9'!$U$9,0)),
IFERROR(INDEX('Season 9'!$X$11:$X$13,MATCH('VS stats'!$C9,'Season 9'!$U$11:$U17,0)),
IFERROR(INDEX('Season 9'!$X$17,MATCH('VS stats'!$C9,'Season 9'!$U$17,0)),
IFERROR(INDEX('Season 9'!$X$19,MATCH('VS stats'!$C9,'Season 9'!$U$19,0)),
IFERROR(INDEX('Season 9'!$X$21,MATCH('VS stats'!$C9,'Season 9'!$U$21,0)),
IFERROR(INDEX('Season 9'!$X$23,MATCH('VS stats'!$C9,'Season 9'!$U$23,0)),"-")))))))</f>
        <v>-</v>
      </c>
      <c r="BE9" s="966" t="str">
        <f>IFERROR(INDEX('Season 9'!$X$10,MATCH('VS stats'!$C9,'Season 9'!$U$10,0)),
IFERROR(INDEX('Season 9'!$X$14:$X$16,MATCH('VS stats'!$C9,'Season 9'!$U$14:$U$16,0)),
IFERROR(INDEX('Season 9'!$X$18,MATCH('VS stats'!$C9,'Season 9'!$U$18,0)),
IFERROR(INDEX('Season 9'!$X$20,MATCH('VS stats'!$C9,'Season 9'!$U$20,0)),
IFERROR(INDEX('Season 9'!$X$22,MATCH('VS stats'!$C9,'Season 9'!$U$22,0)),"-")))))</f>
        <v>-</v>
      </c>
      <c r="BF9" s="965" t="str">
        <f>IFERROR(INDEX('Season 10'!$D$9:$D$27,MATCH('VS stats'!$C9,'Season 10'!$B$9:$B$27,0)),"-")</f>
        <v>-</v>
      </c>
      <c r="BG9" s="965" t="str">
        <f>IFERROR(INDEX('Season 10'!$D$28:$D$46,MATCH('VS stats'!$C9,'Season 10'!$B$28:$B$46,0)),"-")</f>
        <v>-</v>
      </c>
      <c r="BH9" s="965" t="str">
        <f>IFERROR(INDEX('Season 10'!$J$9:$J$16,MATCH('VS stats'!$C9,'Season 10'!$H$9:$H$16,0)),IFERROR(INDEX('Season 10'!$J$39,MATCH('VS stats'!$C9,'Season 10'!$H$39,0)),"-"))</f>
        <v>-</v>
      </c>
      <c r="BI9" s="965" t="str">
        <f>IFERROR(INDEX('Season 10'!$P$9:$P$16,MATCH('VS stats'!$C9,'Season 10'!$N$9:$N$16,0)),IFERROR(INDEX('Season 10'!$J$30,MATCH('VS stats'!$C9,'Season 10'!$H$30,0)),"-"))</f>
        <v>-</v>
      </c>
      <c r="BJ9" s="965" t="str">
        <f>IFERROR(INDEX('Season 10'!$P$20:$P$24,MATCH('VS stats'!$C9,'Season 10'!$N$20:$N$24,0)),
IFERROR(INDEX('Season 10'!$X$9,MATCH('VS stats'!$C9,'Season 10'!$U$9,0)),
IFERROR(INDEX('Season 10'!$X$11:$X$13,MATCH('VS stats'!$C9,'Season 10'!$U$11:$U17,0)),
IFERROR(INDEX('Season 10'!$X$17,MATCH('VS stats'!$C9,'Season 10'!$U$17,0)),
IFERROR(INDEX('Season 10'!$X$19,MATCH('VS stats'!$C9,'Season 10'!$U$19,0)),
IFERROR(INDEX('Season 10'!$X$21,MATCH('VS stats'!$C9,'Season 10'!$U$21,0)),
IFERROR(INDEX('Season 10'!$X$23,MATCH('VS stats'!$C9,'Season 10'!$U$23,0)),"-")))))))</f>
        <v>-</v>
      </c>
      <c r="BK9" s="966" t="str">
        <f>IFERROR(INDEX('Season 10'!$X$10,MATCH('VS stats'!$C9,'Season 10'!$U$10,0)),
IFERROR(INDEX('Season 10'!$X$14:$X$16,MATCH('VS stats'!$C9,'Season 10'!$U$14:$U$16,0)),
IFERROR(INDEX('Season 10'!$X$18,MATCH('VS stats'!$C9,'Season 10'!$U$18,0)),
IFERROR(INDEX('Season 10'!$X$20,MATCH('VS stats'!$C9,'Season 10'!$U$20,0)),
IFERROR(INDEX('Season 10'!$X$22,MATCH('VS stats'!$C9,'Season 10'!$U$22,0)),"-")))))</f>
        <v>-</v>
      </c>
      <c r="BL9" s="965" t="str">
        <f>IFERROR(INDEX('Season 11'!$D$9:$D$27,MATCH('VS stats'!$C9,'Season 11'!$B$9:$B$27,0)),"-")</f>
        <v>-</v>
      </c>
      <c r="BM9" s="965" t="str">
        <f>IFERROR(INDEX('Season 11'!$D$28:$D$46,MATCH('VS stats'!$C9,'Season 11'!$B$28:$B$46,0)),"-")</f>
        <v>-</v>
      </c>
      <c r="BN9" s="965" t="str">
        <f>IFERROR(INDEX('Season 11'!$J$9:$J$16,MATCH('VS stats'!$C9,'Season 11'!$H$9:$H$16,0)),IFERROR(INDEX('Season 11'!$J$39,MATCH('VS stats'!$C9,'Season 11'!$H$39,0)),"-"))</f>
        <v>-</v>
      </c>
      <c r="BO9" s="965" t="str">
        <f>IFERROR(INDEX('Season 11'!$P$9:$P$16,MATCH('VS stats'!$C9,'Season 11'!$N$9:$N$16,0)),IFERROR(INDEX('Season 11'!$J$30,MATCH('VS stats'!$C9,'Season 11'!$H$30,0)),"-"))</f>
        <v>-</v>
      </c>
      <c r="BP9" s="965" t="str">
        <f>IFERROR(INDEX('Season 11'!$P$20:$P$24,MATCH('VS stats'!$C9,'Season 11'!$N$20:$N$24,0)),
IFERROR(INDEX('Season 11'!$X$9,MATCH('VS stats'!$C9,'Season 11'!$U$9,0)),
IFERROR(INDEX('Season 11'!$X$11:$X$13,MATCH('VS stats'!$C9,'Season 11'!$U$11:$U17,0)),
IFERROR(INDEX('Season 11'!$X$17,MATCH('VS stats'!$C9,'Season 11'!$U$17,0)),
IFERROR(INDEX('Season 11'!$X$19,MATCH('VS stats'!$C9,'Season 11'!$U$19,0)),
IFERROR(INDEX('Season 11'!$X$21,MATCH('VS stats'!$C9,'Season 11'!$U$21,0)),
IFERROR(INDEX('Season 11'!$X$23,MATCH('VS stats'!$C9,'Season 11'!$U$23,0)),"-")))))))</f>
        <v>-</v>
      </c>
      <c r="BQ9" s="966" t="str">
        <f>IFERROR(INDEX('Season 11'!$X$10,MATCH('VS stats'!$C9,'Season 11'!$U$10,0)),
IFERROR(INDEX('Season 11'!$X$14:$X$16,MATCH('VS stats'!$C9,'Season 11'!$U$14:$U$16,0)),
IFERROR(INDEX('Season 11'!$X$18,MATCH('VS stats'!$C9,'Season 11'!$U$18,0)),
IFERROR(INDEX('Season 11'!$X$20,MATCH('VS stats'!$C9,'Season 11'!$U$20,0)),
IFERROR(INDEX('Season 11'!$X$22,MATCH('VS stats'!$C9,'Season 11'!$U$22,0)),"-")))))</f>
        <v>-</v>
      </c>
      <c r="BR9" s="965" t="str">
        <f>IFERROR(INDEX('Season 12'!$D$9:$D$27,MATCH('VS stats'!$C9,'Season 12'!$B$9:$B$27,0)),"-")</f>
        <v>-</v>
      </c>
      <c r="BS9" s="965" t="str">
        <f>IFERROR(INDEX('Season 12'!$D$28:$D$46,MATCH('VS stats'!$C9,'Season 12'!$B$28:$B$46,0)),"-")</f>
        <v>-</v>
      </c>
      <c r="BT9" s="965" t="str">
        <f>IFERROR(INDEX('Season 12'!$J$9:$J$16,MATCH('VS stats'!$C9,'Season 12'!$H$9:$H$16,0)),IFERROR(INDEX('Season 12'!$J$39,MATCH('VS stats'!$C9,'Season 12'!$H$39,0)),"-"))</f>
        <v>-</v>
      </c>
      <c r="BU9" s="965" t="str">
        <f>IFERROR(INDEX('Season 12'!$P$9:$P$16,MATCH('VS stats'!$C9,'Season 12'!$N$9:$N$16,0)),IFERROR(INDEX('Season 12'!$J$30,MATCH('VS stats'!$C9,'Season 12'!$H$30,0)),"-"))</f>
        <v>-</v>
      </c>
      <c r="BV9" s="965" t="str">
        <f>IFERROR(INDEX('Season 12'!$P$20:$P$24,MATCH('VS stats'!$C9,'Season 12'!$N$20:$N$24,0)),
IFERROR(INDEX('Season 12'!$X$9,MATCH('VS stats'!$C9,'Season 12'!$U$9,0)),
IFERROR(INDEX('Season 12'!$X$11:$X$13,MATCH('VS stats'!$C9,'Season 12'!$U$11:$U17,0)),
IFERROR(INDEX('Season 12'!$X$17,MATCH('VS stats'!$C9,'Season 12'!$U$17,0)),
IFERROR(INDEX('Season 12'!$X$19,MATCH('VS stats'!$C9,'Season 12'!$U$19,0)),
IFERROR(INDEX('Season 12'!$X$21,MATCH('VS stats'!$C9,'Season 12'!$U$21,0)),
IFERROR(INDEX('Season 12'!$X$23,MATCH('VS stats'!$C9,'Season 12'!$U$23,0)),"-")))))))</f>
        <v>-</v>
      </c>
      <c r="BW9" s="966" t="str">
        <f>IFERROR(INDEX('Season 12'!$X$10,MATCH('VS stats'!$C9,'Season 12'!$U$10,0)),
IFERROR(INDEX('Season 12'!$X$14:$X$16,MATCH('VS stats'!$C9,'Season 12'!$U$14:$U$16,0)),
IFERROR(INDEX('Season 12'!$X$18,MATCH('VS stats'!$C9,'Season 12'!$U$18,0)),
IFERROR(INDEX('Season 12'!$X$20,MATCH('VS stats'!$C9,'Season 12'!$U$20,0)),
IFERROR(INDEX('Season 12'!$X$22,MATCH('VS stats'!$C9,'Season 12'!$U$22,0)),"-")))))</f>
        <v>-</v>
      </c>
      <c r="BX9" s="965" t="str">
        <f>IFERROR(INDEX('Season 13'!$D$9:$D$27,MATCH('VS stats'!$C9,'Season 13'!$B$9:$B$27,0)),"-")</f>
        <v>-</v>
      </c>
      <c r="BY9" s="965" t="str">
        <f>IFERROR(INDEX('Season 13'!$D$28:$D$46,MATCH('VS stats'!$C9,'Season 13'!$B$28:$B$46,0)),"-")</f>
        <v>-</v>
      </c>
      <c r="BZ9" s="965" t="str">
        <f>IFERROR(INDEX('Season 13'!$J$9:$J$16,MATCH('VS stats'!$C9,'Season 13'!$H$9:$H$16,0)),IFERROR(INDEX('Season 13'!$J$39,MATCH('VS stats'!$C9,'Season 13'!$H$39,0)),"-"))</f>
        <v>-</v>
      </c>
      <c r="CA9" s="965" t="str">
        <f>IFERROR(INDEX('Season 13'!$P$9:$P$16,MATCH('VS stats'!$C9,'Season 13'!$N$9:$N$16,0)),IFERROR(INDEX('Season 13'!$J$30,MATCH('VS stats'!$C9,'Season 13'!$H$30,0)),"-"))</f>
        <v>-</v>
      </c>
      <c r="CB9" s="965" t="str">
        <f>IFERROR(INDEX('Season 13'!$P$20:$P$24,MATCH('VS stats'!$C9,'Season 13'!$N$20:$N$24,0)),
IFERROR(INDEX('Season 13'!$X$9,MATCH('VS stats'!$C9,'Season 13'!$U$9,0)),
IFERROR(INDEX('Season 13'!$X$11:$X$13,MATCH('VS stats'!$C9,'Season 13'!$U$11:$U17,0)),
IFERROR(INDEX('Season 13'!$X$17,MATCH('VS stats'!$C9,'Season 13'!$U$17,0)),
IFERROR(INDEX('Season 13'!$X$19,MATCH('VS stats'!$C9,'Season 13'!$U$19,0)),
IFERROR(INDEX('Season 13'!$X$21,MATCH('VS stats'!$C9,'Season 13'!$U$21,0)),
IFERROR(INDEX('Season 13'!$X$23,MATCH('VS stats'!$C9,'Season 13'!$U$23,0)),"-")))))))</f>
        <v>-</v>
      </c>
      <c r="CC9" s="966" t="str">
        <f>IFERROR(INDEX('Season 13'!$X$10,MATCH('VS stats'!$C9,'Season 13'!$U$10,0)),
IFERROR(INDEX('Season 13'!$X$14:$X$16,MATCH('VS stats'!$C9,'Season 13'!$U$14:$U$16,0)),
IFERROR(INDEX('Season 13'!$X$18,MATCH('VS stats'!$C9,'Season 13'!$U$18,0)),
IFERROR(INDEX('Season 13'!$X$20,MATCH('VS stats'!$C9,'Season 13'!$U$20,0)),
IFERROR(INDEX('Season 13'!$X$22,MATCH('VS stats'!$C9,'Season 13'!$U$22,0)),"-")))))</f>
        <v>-</v>
      </c>
      <c r="CD9" s="965" t="str">
        <f>IFERROR(INDEX('Season 14'!$D$9:$D$27,MATCH('VS stats'!$C9,'Season 14'!$B$9:$B$27,0)),"-")</f>
        <v>-</v>
      </c>
      <c r="CE9" s="965" t="str">
        <f>IFERROR(INDEX('Season 14'!$D$28:$D$46,MATCH('VS stats'!$C9,'Season 14'!$B$28:$B$46,0)),"-")</f>
        <v>-</v>
      </c>
      <c r="CF9" s="965" t="str">
        <f>IFERROR(INDEX('Season 14'!$J$9:$J$16,MATCH('VS stats'!$C9,'Season 14'!$H$9:$H$16,0)),IFERROR(INDEX('Season 14'!$J$39,MATCH('VS stats'!$C9,'Season 14'!$H$39,0)),"-"))</f>
        <v>-</v>
      </c>
      <c r="CG9" s="965" t="str">
        <f>IFERROR(INDEX('Season 14'!$P$9:$P$16,MATCH('VS stats'!$C9,'Season 14'!$N$9:$N$16,0)),IFERROR(INDEX('Season 14'!$J$30,MATCH('VS stats'!$C9,'Season 14'!$H$30,0)),"-"))</f>
        <v>-</v>
      </c>
      <c r="CH9" s="965" t="str">
        <f>IFERROR(INDEX('Season 14'!$P$20:$P$24,MATCH('VS stats'!$C9,'Season 14'!$N$20:$N$24,0)),
IFERROR(INDEX('Season 14'!$X$9,MATCH('VS stats'!$C9,'Season 14'!$U$9,0)),
IFERROR(INDEX('Season 14'!$X$11:$X$13,MATCH('VS stats'!$C9,'Season 14'!$U$11:$U17,0)),
IFERROR(INDEX('Season 14'!$X$17,MATCH('VS stats'!$C9,'Season 14'!$U$17,0)),
IFERROR(INDEX('Season 14'!$X$19,MATCH('VS stats'!$C9,'Season 14'!$U$19,0)),
IFERROR(INDEX('Season 14'!$X$21,MATCH('VS stats'!$C9,'Season 14'!$U$21,0)),
IFERROR(INDEX('Season 14'!$X$23,MATCH('VS stats'!$C9,'Season 14'!$U$23,0)),"-")))))))</f>
        <v>-</v>
      </c>
      <c r="CI9" s="966" t="str">
        <f>IFERROR(INDEX('Season 14'!$X$10,MATCH('VS stats'!$C9,'Season 14'!$U$10,0)),
IFERROR(INDEX('Season 14'!$X$14:$X$16,MATCH('VS stats'!$C9,'Season 14'!$U$14:$U$16,0)),
IFERROR(INDEX('Season 14'!$X$18,MATCH('VS stats'!$C9,'Season 14'!$U$18,0)),
IFERROR(INDEX('Season 14'!$X$20,MATCH('VS stats'!$C9,'Season 14'!$U$20,0)),
IFERROR(INDEX('Season 14'!$X$22,MATCH('VS stats'!$C9,'Season 14'!$U$22,0)),"-")))))</f>
        <v>-</v>
      </c>
      <c r="CJ9" s="965" t="str">
        <f>IFERROR(INDEX('Season 15'!$D$9:$D$27,MATCH('VS stats'!$C9,'Season 15'!$B$9:$B$27,0)),"-")</f>
        <v>-</v>
      </c>
      <c r="CK9" s="965" t="str">
        <f>IFERROR(INDEX('Season 15'!$D$28:$D$46,MATCH('VS stats'!$C9,'Season 15'!$B$28:$B$46,0)),"-")</f>
        <v>-</v>
      </c>
      <c r="CL9" s="965" t="str">
        <f>IFERROR(INDEX('Season 15'!$J$9:$J$16,MATCH('VS stats'!$C9,'Season 15'!$H$9:$H$16,0)),IFERROR(INDEX('Season 15'!$J$39,MATCH('VS stats'!$C9,'Season 15'!$H$39,0)),"-"))</f>
        <v>-</v>
      </c>
      <c r="CM9" s="965" t="str">
        <f>IFERROR(INDEX('Season 15'!$P$9:$P$16,MATCH('VS stats'!$C9,'Season 15'!$N$9:$N$16,0)),IFERROR(INDEX('Season 15'!$J$30,MATCH('VS stats'!$C9,'Season 15'!$H$30,0)),"-"))</f>
        <v>-</v>
      </c>
      <c r="CN9" s="965" t="str">
        <f>IFERROR(INDEX('Season 15'!$P$20:$P$24,MATCH('VS stats'!$C9,'Season 15'!$N$20:$N$24,0)),
IFERROR(INDEX('Season 15'!$X$9,MATCH('VS stats'!$C9,'Season 15'!$U$9,0)),
IFERROR(INDEX('Season 15'!$X$11:$X$13,MATCH('VS stats'!$C9,'Season 15'!$U$11:$U17,0)),
IFERROR(INDEX('Season 15'!$X$17,MATCH('VS stats'!$C9,'Season 15'!$U$17,0)),
IFERROR(INDEX('Season 15'!$X$19,MATCH('VS stats'!$C9,'Season 15'!$U$19,0)),
IFERROR(INDEX('Season 15'!$X$21,MATCH('VS stats'!$C9,'Season 15'!$U$21,0)),
IFERROR(INDEX('Season 15'!$X$23,MATCH('VS stats'!$C9,'Season 15'!$U$23,0)),"-")))))))</f>
        <v>-</v>
      </c>
      <c r="CO9" s="966" t="str">
        <f>IFERROR(INDEX('Season 15'!$X$10,MATCH('VS stats'!$C9,'Season 15'!$U$10,0)),
IFERROR(INDEX('Season 15'!$X$14:$X$16,MATCH('VS stats'!$C9,'Season 15'!$U$14:$U$16,0)),
IFERROR(INDEX('Season 15'!$X$18,MATCH('VS stats'!$C9,'Season 15'!$U$18,0)),
IFERROR(INDEX('Season 15'!$X$20,MATCH('VS stats'!$C9,'Season 15'!$U$20,0)),
IFERROR(INDEX('Season 15'!$X$22,MATCH('VS stats'!$C9,'Season 15'!$U$22,0)),"-")))))</f>
        <v>-</v>
      </c>
      <c r="CP9" s="976"/>
      <c r="CQ9" s="822"/>
      <c r="CR9" s="822"/>
      <c r="CS9" s="822"/>
      <c r="CT9" s="822"/>
      <c r="CU9" s="822"/>
      <c r="CV9" s="822"/>
      <c r="CW9" s="822"/>
      <c r="CX9" s="822"/>
      <c r="CY9" s="822"/>
      <c r="CZ9" s="822"/>
      <c r="DA9" s="822"/>
      <c r="DB9" s="822"/>
      <c r="DC9" s="822"/>
    </row>
    <row r="10" spans="2:107" x14ac:dyDescent="0.25">
      <c r="B10" s="678"/>
      <c r="C10" s="690" t="s">
        <v>184</v>
      </c>
      <c r="D10" s="965" t="str">
        <f>IFERROR(INDEX('Season 1'!$D$9:$D$31,MATCH('VS stats'!$C10,'Season 1'!$B$9:$B$31,0)),"-")</f>
        <v>-</v>
      </c>
      <c r="E10" s="965" t="str">
        <f>IFERROR(INDEX('Season 1'!$D$32:$D$54,MATCH('VS stats'!$C10,'Season 1'!$B$32:$B$54,0)),"-")</f>
        <v>-</v>
      </c>
      <c r="F10" s="965" t="str">
        <f>IFERROR(INDEX('Season 1'!$J$9:$J$16,MATCH('VS stats'!$C10,'Season 1'!$H$9:$H$16,0)),IFERROR(INDEX('Season 1'!$W$9:$W$14,MATCH('VS stats'!$C10,'Season 1'!$T$9:$T$14,0)),"-"))</f>
        <v>-</v>
      </c>
      <c r="G10" s="965" t="str">
        <f>IFERROR(INDEX('Season 1'!$P$9:$P$16,MATCH('VS stats'!$C10,'Season 1'!$N$9:$N$16,0)),"-")</f>
        <v>-</v>
      </c>
      <c r="H10" s="965" t="str">
        <f>IFERROR(INDEX('Season 1'!$P$20:$P$24,MATCH('VS stats'!$C10,'Season 1'!$N$20:$N$24,0)),"-")</f>
        <v>-</v>
      </c>
      <c r="I10" s="966" t="s">
        <v>35</v>
      </c>
      <c r="J10" s="1299" t="str">
        <f>IFERROR(INDEX('Season 2'!$D$9:$D$31,MATCH('VS stats'!$C10,'Season 2'!$B$9:$B$31,0)),"-")</f>
        <v>-</v>
      </c>
      <c r="K10" s="1299" t="str">
        <f>IFERROR(INDEX('Season 2'!$D$32:$D$54,MATCH('VS stats'!$C10,'Season 2'!$B$32:$B$54,0)),"-")</f>
        <v>-</v>
      </c>
      <c r="L10" s="965" t="str">
        <f>IFERROR(INDEX('Season 2'!$J$9:$J$16,MATCH('VS stats'!$C10,'Season 2'!$H$9:$H$16,0)),IFERROR(INDEX('Season 2'!$J$45:$J$50,MATCH('VS stats'!$C10,'Season 2'!$H$45:$H$50,0)),"-"))</f>
        <v>-</v>
      </c>
      <c r="M10" s="965" t="str">
        <f>IFERROR(INDEX('Season 2'!$P$9:$P$16,MATCH('VS stats'!$C10,'Season 2'!$N$9:$N$16,0)),IFERROR(INDEX('Season 2'!$J$30,MATCH('VS stats'!$C10,'Season 2'!$H$30,0)),"-"))</f>
        <v>-</v>
      </c>
      <c r="N10" s="965" t="str">
        <f>IFERROR(INDEX('Season 2'!$P$20:$P$24,MATCH('VS stats'!$C10,'Season 2'!$N$20:$N$24,0)),
IFERROR(INDEX('Season 2'!$X$9,MATCH('VS stats'!$C10,'Season 2'!$U$9,0)),
IFERROR(INDEX('Season 2'!$X$11:$X$13,MATCH('VS stats'!$C10,'Season 2'!$U$11:$U18,0)),
IFERROR(INDEX('Season 2'!$X$17,MATCH('VS stats'!$C10,'Season 2'!$U$17,0)),
IFERROR(INDEX('Season 2'!$X$19,MATCH('VS stats'!$C10,'Season 2'!$U$19,0)),
IFERROR(INDEX('Season 2'!$X$21,MATCH('VS stats'!$C10,'Season 2'!$U$21,0)),
IFERROR(INDEX('Season 2'!$X$23,MATCH('VS stats'!$C10,'Season 2'!$U$23,0)),
IFERROR(INDEX('Season 2'!$X$25,MATCH('VS stats'!$C10,'Season 2'!$U$25,0)),"-"))))))))</f>
        <v>-</v>
      </c>
      <c r="O10" s="966" t="str">
        <f>IFERROR(INDEX('Season 2'!$X$10,MATCH('VS stats'!$C10,'Season 2'!$U$10,0)),
IFERROR(INDEX('Season 2'!$X$14:$X$16,MATCH('VS stats'!$C10,'Season 2'!$U$14:$U$16,0)),
IFERROR(INDEX('Season 2'!$X$18,MATCH('VS stats'!$C10,'Season 2'!$U$18,0)),
IFERROR(INDEX('Season 2'!$X$20,MATCH('VS stats'!$C10,'Season 2'!$U$20,0)),
IFERROR(INDEX('Season 2'!$X$22,MATCH('VS stats'!$C10,'Season 2'!$U$22,0)),
IFERROR(INDEX('Season 2'!$X$24,MATCH('VS stats'!$C10,'Season 2'!$U$24,0)),"-"))))))</f>
        <v>-</v>
      </c>
      <c r="P10" s="965" t="str">
        <f>IFERROR(INDEX('Season 3'!$D$9:$D$31,MATCH('VS stats'!$C10,'Season 3'!$B$9:$B$31,0)),"-")</f>
        <v>-</v>
      </c>
      <c r="Q10" s="965" t="str">
        <f>IFERROR(INDEX('Season 3'!$D$32:$D$54,MATCH('VS stats'!$C10,'Season 3'!$B$32:$B$54,0)),"-")</f>
        <v>-</v>
      </c>
      <c r="R10" s="965" t="str">
        <f>IFERROR(INDEX('Season 3'!$J$9:$J$16,MATCH('VS stats'!$C10,'Season 3'!$H$9:$H$16,0)),IFERROR(INDEX('Season 3'!$J$39,MATCH('VS stats'!$C10,'Season 3'!$H$39,0)),"-"))</f>
        <v>-</v>
      </c>
      <c r="S10" s="965" t="str">
        <f>IFERROR(INDEX('Season 3'!$P$9:$P$16,MATCH('VS stats'!$C10,'Season 3'!$N$9:$N$16,0)),IFERROR(INDEX('Season 3'!$J$30,MATCH('VS stats'!$C10,'Season 3'!$H$30,0)),"-"))</f>
        <v>-</v>
      </c>
      <c r="T10" s="965" t="str">
        <f>IFERROR(INDEX('Season 3'!$P$20:$P$24,MATCH('VS stats'!$C10,'Season 3'!$N$20:$N$24,0)),
IFERROR(INDEX('Season 3'!$X$9,MATCH('VS stats'!$C10,'Season 3'!$U$9,0)),
IFERROR(INDEX('Season 3'!$X$11:$X$13,MATCH('VS stats'!$C10,'Season 3'!$U$11:$U18,0)),
IFERROR(INDEX('Season 3'!$X$17,MATCH('VS stats'!$C10,'Season 3'!$U$17,0)),
IFERROR(INDEX('Season 3'!$X$19,MATCH('VS stats'!$C10,'Season 3'!$U$19,0)),
IFERROR(INDEX('Season 3'!$X$21,MATCH('VS stats'!$C10,'Season 3'!$U$21,0)),
IFERROR(INDEX('Season 3'!$X$23,MATCH('VS stats'!$C10,'Season 3'!$U$23,0)),
IFERROR(INDEX('Season 3'!$X$25,MATCH('VS stats'!$C10,'Season 3'!$U$25,0)),"-"))))))))</f>
        <v>-</v>
      </c>
      <c r="U10" s="966" t="str">
        <f>IFERROR(INDEX('Season 3'!$X$10,MATCH('VS stats'!$C10,'Season 3'!$U$10,0)),
IFERROR(INDEX('Season 3'!$X$14:$X$16,MATCH('VS stats'!$C10,'Season 3'!$U$14:$U$16,0)),
IFERROR(INDEX('Season 3'!$X$18,MATCH('VS stats'!$C10,'Season 3'!$U$18,0)),
IFERROR(INDEX('Season 3'!$X$20,MATCH('VS stats'!$C10,'Season 3'!$U$20,0)),
IFERROR(INDEX('Season 3'!$X$22,MATCH('VS stats'!$C10,'Season 3'!$U$22,0)),
IFERROR(INDEX('Season 3'!$X$24,MATCH('VS stats'!$C10,'Season 3'!$U$24,0)),"-"))))))</f>
        <v>-</v>
      </c>
      <c r="V10" s="965" t="str">
        <f>IFERROR(INDEX('Season 4'!$D$9:$D$27,MATCH('VS stats'!$C10,'Season 4'!$B$9:$B$27,0)),"-")</f>
        <v>-</v>
      </c>
      <c r="W10" s="965" t="str">
        <f>IFERROR(INDEX('Season 4'!$D$28:$D$46,MATCH('VS stats'!$C10,'Season 4'!$B$28:$B$46,0)),"-")</f>
        <v>-</v>
      </c>
      <c r="X10" s="965" t="str">
        <f>IFERROR(INDEX('Season 4'!$J$9:$J$16,MATCH('VS stats'!$C10,'Season 4'!$H$9:$H$16,0)),IFERROR(INDEX('Season 4'!$J$39,MATCH('VS stats'!$C10,'Season 4'!$H$39,0)),"-"))</f>
        <v>-</v>
      </c>
      <c r="Y10" s="965" t="str">
        <f>IFERROR(INDEX('Season 4'!$P$9:$P$16,MATCH('VS stats'!$C10,'Season 4'!$N$9:$N$16,0)),IFERROR(INDEX('Season 4'!$J$30,MATCH('VS stats'!$C10,'Season 4'!$H$30,0)),"-"))</f>
        <v>-</v>
      </c>
      <c r="Z10" s="965" t="str">
        <f>IFERROR(INDEX('Season 4'!$P$20:$P$24,MATCH('VS stats'!$C10,'Season 4'!$N$20:$N$24,0)),
IFERROR(INDEX('Season 4'!$X$9,MATCH('VS stats'!$C10,'Season 4'!$U$9,0)),
IFERROR(INDEX('Season 4'!$X$11:$X$13,MATCH('VS stats'!$C10,'Season 4'!$U$11:$U18,0)),
IFERROR(INDEX('Season 4'!$X$17,MATCH('VS stats'!$C10,'Season 4'!$U$17,0)),
IFERROR(INDEX('Season 4'!$X$19,MATCH('VS stats'!$C10,'Season 4'!$U$19,0)),
IFERROR(INDEX('Season 4'!$X$21,MATCH('VS stats'!$C10,'Season 4'!$U$21,0)),
IFERROR(INDEX('Season 4'!$X$23,MATCH('VS stats'!$C10,'Season 4'!$U$23,0)),
IFERROR(INDEX('Season 4'!$X$25,MATCH('VS stats'!$C10,'Season 4'!$U$25,0)),"-"))))))))</f>
        <v>-</v>
      </c>
      <c r="AA10" s="966" t="str">
        <f>IFERROR(INDEX('Season 4'!$X$10,MATCH('VS stats'!$C10,'Season 4'!$U$10,0)),
IFERROR(INDEX('Season 4'!$X$14:$X$16,MATCH('VS stats'!$C10,'Season 4'!$U$14:$U$16,0)),
IFERROR(INDEX('Season 4'!$X$18,MATCH('VS stats'!$C10,'Season 4'!$U$18,0)),
IFERROR(INDEX('Season 4'!$X$20,MATCH('VS stats'!$C10,'Season 4'!$U$20,0)),
IFERROR(INDEX('Season 4'!$X$22,MATCH('VS stats'!$C10,'Season 4'!$U$22,0)),
IFERROR(INDEX('Season 4'!$X$24,MATCH('VS stats'!$C10,'Season 4'!$U$24,0)),"-"))))))</f>
        <v>-</v>
      </c>
      <c r="AB10" s="965" t="str">
        <f>IFERROR(INDEX('Season 5'!$D$9:$D$27,MATCH('VS stats'!$C10,'Season 5'!$B$9:$B$27,0)),"-")</f>
        <v>-</v>
      </c>
      <c r="AC10" s="965" t="str">
        <f>IFERROR(INDEX('Season 5'!$D$28:$D$46,MATCH('VS stats'!$C10,'Season 5'!$B$28:$B$46,0)),"-")</f>
        <v>-</v>
      </c>
      <c r="AD10" s="965" t="str">
        <f>IFERROR(INDEX('Season 5'!$J$9:$J$16,MATCH('VS stats'!$C10,'Season 5'!$H$9:$H$16,0)),IFERROR(INDEX('Season 5'!$J$39,MATCH('VS stats'!$C10,'Season 5'!$H$39,0)),"-"))</f>
        <v>-</v>
      </c>
      <c r="AE10" s="965" t="str">
        <f>IFERROR(INDEX('Season 5'!$P$9:$P$16,MATCH('VS stats'!$C10,'Season 5'!$N$9:$N$16,0)),IFERROR(INDEX('Season 5'!$J$30,MATCH('VS stats'!$C10,'Season 5'!$H$30,0)),"-"))</f>
        <v>-</v>
      </c>
      <c r="AF10" s="965" t="str">
        <f>IFERROR(INDEX('Season 5'!$P$20:$P$24,MATCH('VS stats'!$C10,'Season 5'!$N$20:$N$24,0)),
IFERROR(INDEX('Season 5'!$X$9,MATCH('VS stats'!$C10,'Season 5'!$U$9,0)),
IFERROR(INDEX('Season 5'!$X$11:$X$13,MATCH('VS stats'!$C10,'Season 5'!$U$11:$U18,0)),
IFERROR(INDEX('Season 5'!$X$17,MATCH('VS stats'!$C10,'Season 5'!$U$17,0)),
IFERROR(INDEX('Season 5'!$X$19,MATCH('VS stats'!$C10,'Season 5'!$U$19,0)),
IFERROR(INDEX('Season 5'!$X$21,MATCH('VS stats'!$C10,'Season 5'!$U$21,0)),
IFERROR(INDEX('Season 5'!$X$23,MATCH('VS stats'!$C10,'Season 5'!$U$23,0)),"-")))))))</f>
        <v>-</v>
      </c>
      <c r="AG10" s="966" t="str">
        <f>IFERROR(INDEX('Season 5'!$X$10,MATCH('VS stats'!$C10,'Season 5'!$U$10,0)),
IFERROR(INDEX('Season 5'!$X$14:$X$16,MATCH('VS stats'!$C10,'Season 5'!$U$14:$U$16,0)),
IFERROR(INDEX('Season 5'!$X$18,MATCH('VS stats'!$C10,'Season 5'!$U$18,0)),
IFERROR(INDEX('Season 5'!$X$20,MATCH('VS stats'!$C10,'Season 5'!$U$20,0)),
IFERROR(INDEX('Season 5'!$X$22,MATCH('VS stats'!$C10,'Season 5'!$U$22,0)),"-")))))</f>
        <v>-</v>
      </c>
      <c r="AH10" s="965" t="str">
        <f>IFERROR(INDEX('Season 6'!$D$9:$D$27,MATCH('VS stats'!$C10,'Season 6'!$B$9:$B$27,0)),"-")</f>
        <v>-</v>
      </c>
      <c r="AI10" s="965" t="str">
        <f>IFERROR(INDEX('Season 6'!$D$28:$D$46,MATCH('VS stats'!$C10,'Season 6'!$B$28:$B$46,0)),"-")</f>
        <v>-</v>
      </c>
      <c r="AJ10" s="965" t="str">
        <f>IFERROR(INDEX('Season 6'!$J$9:$J$16,MATCH('VS stats'!$C10,'Season 6'!$H$9:$H$16,0)),IFERROR(INDEX('Season 6'!$J$39,MATCH('VS stats'!$C10,'Season 6'!$H$39,0)),"-"))</f>
        <v>-</v>
      </c>
      <c r="AK10" s="965" t="str">
        <f>IFERROR(INDEX('Season 6'!$P$9:$P$16,MATCH('VS stats'!$C10,'Season 6'!$N$9:$N$16,0)),IFERROR(INDEX('Season 6'!$J$30,MATCH('VS stats'!$C10,'Season 6'!$H$30,0)),"-"))</f>
        <v>-</v>
      </c>
      <c r="AL10" s="965" t="str">
        <f>IFERROR(INDEX('Season 6'!$P$20:$P$24,MATCH('VS stats'!$C10,'Season 6'!$N$20:$N$24,0)),
IFERROR(INDEX('Season 6'!$X$9,MATCH('VS stats'!$C10,'Season 6'!$U$9,0)),
IFERROR(INDEX('Season 6'!$X$11:$X$13,MATCH('VS stats'!$C10,'Season 6'!$U$11:$U18,0)),
IFERROR(INDEX('Season 6'!$X$17,MATCH('VS stats'!$C10,'Season 6'!$U$17,0)),
IFERROR(INDEX('Season 6'!$X$19,MATCH('VS stats'!$C10,'Season 6'!$U$19,0)),
IFERROR(INDEX('Season 6'!$X$21,MATCH('VS stats'!$C10,'Season 6'!$U$21,0)),
IFERROR(INDEX('Season 6'!$X$23,MATCH('VS stats'!$C10,'Season 6'!$U$23,0)),"-")))))))</f>
        <v>-</v>
      </c>
      <c r="AM10" s="966" t="str">
        <f>IFERROR(INDEX('Season 6'!$X$10,MATCH('VS stats'!$C10,'Season 6'!$U$10,0)),
IFERROR(INDEX('Season 6'!$X$14:$X$16,MATCH('VS stats'!$C10,'Season 6'!$U$14:$U$16,0)),
IFERROR(INDEX('Season 6'!$X$18,MATCH('VS stats'!$C10,'Season 6'!$U$18,0)),
IFERROR(INDEX('Season 6'!$X$20,MATCH('VS stats'!$C10,'Season 6'!$U$20,0)),
IFERROR(INDEX('Season 6'!$X$22,MATCH('VS stats'!$C10,'Season 6'!$U$22,0)),"-")))))</f>
        <v>-</v>
      </c>
      <c r="AN10" s="965" t="str">
        <f>IFERROR(INDEX('Season 7'!$D$9:$D$27,MATCH('VS stats'!$C10,'Season 7'!$B$9:$B$27,0)),"-")</f>
        <v>-</v>
      </c>
      <c r="AO10" s="965" t="str">
        <f>IFERROR(INDEX('Season 7'!$D$28:$D$46,MATCH('VS stats'!$C10,'Season 7'!$B$28:$B$46,0)),"-")</f>
        <v>-</v>
      </c>
      <c r="AP10" s="965" t="str">
        <f>IFERROR(INDEX('Season 7'!$J$9:$J$16,MATCH('VS stats'!$C10,'Season 7'!$H$9:$H$16,0)),IFERROR(INDEX('Season 7'!$J$39,MATCH('VS stats'!$C10,'Season 7'!$H$39,0)),"-"))</f>
        <v>-</v>
      </c>
      <c r="AQ10" s="965" t="str">
        <f>IFERROR(INDEX('Season 7'!$P$9:$P$16,MATCH('VS stats'!$C10,'Season 7'!$N$9:$N$16,0)),IFERROR(INDEX('Season 7'!$J$30,MATCH('VS stats'!$C10,'Season 7'!$H$30,0)),"-"))</f>
        <v>-</v>
      </c>
      <c r="AR10" s="965" t="str">
        <f>IFERROR(INDEX('Season 7'!$P$20:$P$24,MATCH('VS stats'!$C10,'Season 7'!$N$20:$N$24,0)),
IFERROR(INDEX('Season 7'!$X$9,MATCH('VS stats'!$C10,'Season 7'!$U$9,0)),
IFERROR(INDEX('Season 7'!$X$11:$X$13,MATCH('VS stats'!$C10,'Season 7'!$U$11:$U18,0)),
IFERROR(INDEX('Season 7'!$X$17,MATCH('VS stats'!$C10,'Season 7'!$U$17,0)),
IFERROR(INDEX('Season 7'!$X$19,MATCH('VS stats'!$C10,'Season 7'!$U$19,0)),
IFERROR(INDEX('Season 7'!$X$21,MATCH('VS stats'!$C10,'Season 7'!$U$21,0)),
IFERROR(INDEX('Season 7'!$X$23,MATCH('VS stats'!$C10,'Season 7'!$U$23,0)),"-")))))))</f>
        <v>-</v>
      </c>
      <c r="AS10" s="966" t="str">
        <f>IFERROR(INDEX('Season 7'!$X$10,MATCH('VS stats'!$C10,'Season 7'!$U$10,0)),
IFERROR(INDEX('Season 7'!$X$14:$X$16,MATCH('VS stats'!$C10,'Season 7'!$U$14:$U$16,0)),
IFERROR(INDEX('Season 7'!$X$18,MATCH('VS stats'!$C10,'Season 7'!$U$18,0)),
IFERROR(INDEX('Season 7'!$X$20,MATCH('VS stats'!$C10,'Season 7'!$U$20,0)),
IFERROR(INDEX('Season 7'!$X$22,MATCH('VS stats'!$C10,'Season 7'!$U$22,0)),"-")))))</f>
        <v>-</v>
      </c>
      <c r="AT10" s="965" t="str">
        <f>IFERROR(INDEX('Season 8'!$D$9:$D$27,MATCH('VS stats'!$C10,'Season 8'!$B$9:$B$27,0)),"-")</f>
        <v>-</v>
      </c>
      <c r="AU10" s="965" t="str">
        <f>IFERROR(INDEX('Season 8'!$D$28:$D$46,MATCH('VS stats'!$C10,'Season 8'!$B$28:$B$46,0)),"-")</f>
        <v>-</v>
      </c>
      <c r="AV10" s="965" t="str">
        <f>IFERROR(INDEX('Season 8'!$J$9:$J$16,MATCH('VS stats'!$C10,'Season 8'!$H$9:$H$16,0)),IFERROR(INDEX('Season 8'!$J$39,MATCH('VS stats'!$C10,'Season 8'!$H$39,0)),"-"))</f>
        <v>-</v>
      </c>
      <c r="AW10" s="965" t="str">
        <f>IFERROR(INDEX('Season 8'!$P$9:$P$16,MATCH('VS stats'!$C10,'Season 8'!$N$9:$N$16,0)),IFERROR(INDEX('Season 8'!$J$30,MATCH('VS stats'!$C10,'Season 8'!$H$30,0)),"-"))</f>
        <v>-</v>
      </c>
      <c r="AX10" s="965" t="str">
        <f>IFERROR(INDEX('Season 8'!$P$20:$P$24,MATCH('VS stats'!$C10,'Season 8'!$N$20:$N$24,0)),
IFERROR(INDEX('Season 8'!$X$9,MATCH('VS stats'!$C10,'Season 8'!$U$9,0)),
IFERROR(INDEX('Season 8'!$X$11:$X$13,MATCH('VS stats'!$C10,'Season 8'!$U$11:$U18,0)),
IFERROR(INDEX('Season 8'!$X$17,MATCH('VS stats'!$C10,'Season 8'!$U$17,0)),
IFERROR(INDEX('Season 8'!$X$19,MATCH('VS stats'!$C10,'Season 8'!$U$19,0)),
IFERROR(INDEX('Season 8'!$X$21,MATCH('VS stats'!$C10,'Season 8'!$U$21,0)),
IFERROR(INDEX('Season 8'!$X$23,MATCH('VS stats'!$C10,'Season 8'!$U$23,0)),"-")))))))</f>
        <v>-</v>
      </c>
      <c r="AY10" s="966" t="str">
        <f>IFERROR(INDEX('Season 8'!$X$10,MATCH('VS stats'!$C10,'Season 8'!$U$10,0)),
IFERROR(INDEX('Season 8'!$X$14:$X$16,MATCH('VS stats'!$C10,'Season 8'!$U$14:$U$16,0)),
IFERROR(INDEX('Season 8'!$X$18,MATCH('VS stats'!$C10,'Season 8'!$U$18,0)),
IFERROR(INDEX('Season 8'!$X$20,MATCH('VS stats'!$C10,'Season 8'!$U$20,0)),
IFERROR(INDEX('Season 8'!$X$22,MATCH('VS stats'!$C10,'Season 8'!$U$22,0)),"-")))))</f>
        <v>-</v>
      </c>
      <c r="AZ10" s="965" t="str">
        <f>IFERROR(INDEX('Season 9'!$D$9:$D$27,MATCH('VS stats'!$C10,'Season 9'!$B$9:$B$27,0)),"-")</f>
        <v>-</v>
      </c>
      <c r="BA10" s="965" t="str">
        <f>IFERROR(INDEX('Season 9'!$D$28:$D$46,MATCH('VS stats'!$C10,'Season 9'!$B$28:$B$46,0)),"-")</f>
        <v>-</v>
      </c>
      <c r="BB10" s="965" t="str">
        <f>IFERROR(INDEX('Season 9'!$J$9:$J$16,MATCH('VS stats'!$C10,'Season 9'!$H$9:$H$16,0)),IFERROR(INDEX('Season 9'!$J$39,MATCH('VS stats'!$C10,'Season 9'!$H$39,0)),"-"))</f>
        <v>-</v>
      </c>
      <c r="BC10" s="965" t="str">
        <f>IFERROR(INDEX('Season 9'!$P$9:$P$16,MATCH('VS stats'!$C10,'Season 9'!$N$9:$N$16,0)),IFERROR(INDEX('Season 9'!$J$30,MATCH('VS stats'!$C10,'Season 9'!$H$30,0)),"-"))</f>
        <v>-</v>
      </c>
      <c r="BD10" s="965" t="str">
        <f>IFERROR(INDEX('Season 9'!$P$20:$P$24,MATCH('VS stats'!$C10,'Season 9'!$N$20:$N$24,0)),
IFERROR(INDEX('Season 9'!$X$9,MATCH('VS stats'!$C10,'Season 9'!$U$9,0)),
IFERROR(INDEX('Season 9'!$X$11:$X$13,MATCH('VS stats'!$C10,'Season 9'!$U$11:$U18,0)),
IFERROR(INDEX('Season 9'!$X$17,MATCH('VS stats'!$C10,'Season 9'!$U$17,0)),
IFERROR(INDEX('Season 9'!$X$19,MATCH('VS stats'!$C10,'Season 9'!$U$19,0)),
IFERROR(INDEX('Season 9'!$X$21,MATCH('VS stats'!$C10,'Season 9'!$U$21,0)),
IFERROR(INDEX('Season 9'!$X$23,MATCH('VS stats'!$C10,'Season 9'!$U$23,0)),"-")))))))</f>
        <v>-</v>
      </c>
      <c r="BE10" s="966" t="str">
        <f>IFERROR(INDEX('Season 9'!$X$10,MATCH('VS stats'!$C10,'Season 9'!$U$10,0)),
IFERROR(INDEX('Season 9'!$X$14:$X$16,MATCH('VS stats'!$C10,'Season 9'!$U$14:$U$16,0)),
IFERROR(INDEX('Season 9'!$X$18,MATCH('VS stats'!$C10,'Season 9'!$U$18,0)),
IFERROR(INDEX('Season 9'!$X$20,MATCH('VS stats'!$C10,'Season 9'!$U$20,0)),
IFERROR(INDEX('Season 9'!$X$22,MATCH('VS stats'!$C10,'Season 9'!$U$22,0)),"-")))))</f>
        <v>-</v>
      </c>
      <c r="BF10" s="965" t="str">
        <f>IFERROR(INDEX('Season 10'!$D$9:$D$27,MATCH('VS stats'!$C10,'Season 10'!$B$9:$B$27,0)),"-")</f>
        <v>-</v>
      </c>
      <c r="BG10" s="965" t="str">
        <f>IFERROR(INDEX('Season 10'!$D$28:$D$46,MATCH('VS stats'!$C10,'Season 10'!$B$28:$B$46,0)),"-")</f>
        <v>-</v>
      </c>
      <c r="BH10" s="965" t="str">
        <f>IFERROR(INDEX('Season 10'!$J$9:$J$16,MATCH('VS stats'!$C10,'Season 10'!$H$9:$H$16,0)),IFERROR(INDEX('Season 10'!$J$39,MATCH('VS stats'!$C10,'Season 10'!$H$39,0)),"-"))</f>
        <v>-</v>
      </c>
      <c r="BI10" s="965" t="str">
        <f>IFERROR(INDEX('Season 10'!$P$9:$P$16,MATCH('VS stats'!$C10,'Season 10'!$N$9:$N$16,0)),IFERROR(INDEX('Season 10'!$J$30,MATCH('VS stats'!$C10,'Season 10'!$H$30,0)),"-"))</f>
        <v>-</v>
      </c>
      <c r="BJ10" s="965" t="str">
        <f>IFERROR(INDEX('Season 10'!$P$20:$P$24,MATCH('VS stats'!$C10,'Season 10'!$N$20:$N$24,0)),
IFERROR(INDEX('Season 10'!$X$9,MATCH('VS stats'!$C10,'Season 10'!$U$9,0)),
IFERROR(INDEX('Season 10'!$X$11:$X$13,MATCH('VS stats'!$C10,'Season 10'!$U$11:$U18,0)),
IFERROR(INDEX('Season 10'!$X$17,MATCH('VS stats'!$C10,'Season 10'!$U$17,0)),
IFERROR(INDEX('Season 10'!$X$19,MATCH('VS stats'!$C10,'Season 10'!$U$19,0)),
IFERROR(INDEX('Season 10'!$X$21,MATCH('VS stats'!$C10,'Season 10'!$U$21,0)),
IFERROR(INDEX('Season 10'!$X$23,MATCH('VS stats'!$C10,'Season 10'!$U$23,0)),"-")))))))</f>
        <v>-</v>
      </c>
      <c r="BK10" s="966" t="str">
        <f>IFERROR(INDEX('Season 10'!$X$10,MATCH('VS stats'!$C10,'Season 10'!$U$10,0)),
IFERROR(INDEX('Season 10'!$X$14:$X$16,MATCH('VS stats'!$C10,'Season 10'!$U$14:$U$16,0)),
IFERROR(INDEX('Season 10'!$X$18,MATCH('VS stats'!$C10,'Season 10'!$U$18,0)),
IFERROR(INDEX('Season 10'!$X$20,MATCH('VS stats'!$C10,'Season 10'!$U$20,0)),
IFERROR(INDEX('Season 10'!$X$22,MATCH('VS stats'!$C10,'Season 10'!$U$22,0)),"-")))))</f>
        <v>-</v>
      </c>
      <c r="BL10" s="965" t="str">
        <f>IFERROR(INDEX('Season 11'!$D$9:$D$27,MATCH('VS stats'!$C10,'Season 11'!$B$9:$B$27,0)),"-")</f>
        <v>-</v>
      </c>
      <c r="BM10" s="965" t="str">
        <f>IFERROR(INDEX('Season 11'!$D$28:$D$46,MATCH('VS stats'!$C10,'Season 11'!$B$28:$B$46,0)),"-")</f>
        <v>-</v>
      </c>
      <c r="BN10" s="965" t="str">
        <f>IFERROR(INDEX('Season 11'!$J$9:$J$16,MATCH('VS stats'!$C10,'Season 11'!$H$9:$H$16,0)),IFERROR(INDEX('Season 11'!$J$39,MATCH('VS stats'!$C10,'Season 11'!$H$39,0)),"-"))</f>
        <v>-</v>
      </c>
      <c r="BO10" s="965" t="str">
        <f>IFERROR(INDEX('Season 11'!$P$9:$P$16,MATCH('VS stats'!$C10,'Season 11'!$N$9:$N$16,0)),IFERROR(INDEX('Season 11'!$J$30,MATCH('VS stats'!$C10,'Season 11'!$H$30,0)),"-"))</f>
        <v>-</v>
      </c>
      <c r="BP10" s="965" t="str">
        <f>IFERROR(INDEX('Season 11'!$P$20:$P$24,MATCH('VS stats'!$C10,'Season 11'!$N$20:$N$24,0)),
IFERROR(INDEX('Season 11'!$X$9,MATCH('VS stats'!$C10,'Season 11'!$U$9,0)),
IFERROR(INDEX('Season 11'!$X$11:$X$13,MATCH('VS stats'!$C10,'Season 11'!$U$11:$U18,0)),
IFERROR(INDEX('Season 11'!$X$17,MATCH('VS stats'!$C10,'Season 11'!$U$17,0)),
IFERROR(INDEX('Season 11'!$X$19,MATCH('VS stats'!$C10,'Season 11'!$U$19,0)),
IFERROR(INDEX('Season 11'!$X$21,MATCH('VS stats'!$C10,'Season 11'!$U$21,0)),
IFERROR(INDEX('Season 11'!$X$23,MATCH('VS stats'!$C10,'Season 11'!$U$23,0)),"-")))))))</f>
        <v>-</v>
      </c>
      <c r="BQ10" s="966" t="str">
        <f>IFERROR(INDEX('Season 11'!$X$10,MATCH('VS stats'!$C10,'Season 11'!$U$10,0)),
IFERROR(INDEX('Season 11'!$X$14:$X$16,MATCH('VS stats'!$C10,'Season 11'!$U$14:$U$16,0)),
IFERROR(INDEX('Season 11'!$X$18,MATCH('VS stats'!$C10,'Season 11'!$U$18,0)),
IFERROR(INDEX('Season 11'!$X$20,MATCH('VS stats'!$C10,'Season 11'!$U$20,0)),
IFERROR(INDEX('Season 11'!$X$22,MATCH('VS stats'!$C10,'Season 11'!$U$22,0)),"-")))))</f>
        <v>-</v>
      </c>
      <c r="BR10" s="965" t="str">
        <f>IFERROR(INDEX('Season 12'!$D$9:$D$27,MATCH('VS stats'!$C10,'Season 12'!$B$9:$B$27,0)),"-")</f>
        <v>-</v>
      </c>
      <c r="BS10" s="965" t="str">
        <f>IFERROR(INDEX('Season 12'!$D$28:$D$46,MATCH('VS stats'!$C10,'Season 12'!$B$28:$B$46,0)),"-")</f>
        <v>-</v>
      </c>
      <c r="BT10" s="965" t="str">
        <f>IFERROR(INDEX('Season 12'!$J$9:$J$16,MATCH('VS stats'!$C10,'Season 12'!$H$9:$H$16,0)),IFERROR(INDEX('Season 12'!$J$39,MATCH('VS stats'!$C10,'Season 12'!$H$39,0)),"-"))</f>
        <v>-</v>
      </c>
      <c r="BU10" s="965" t="str">
        <f>IFERROR(INDEX('Season 12'!$P$9:$P$16,MATCH('VS stats'!$C10,'Season 12'!$N$9:$N$16,0)),IFERROR(INDEX('Season 12'!$J$30,MATCH('VS stats'!$C10,'Season 12'!$H$30,0)),"-"))</f>
        <v>-</v>
      </c>
      <c r="BV10" s="965" t="str">
        <f>IFERROR(INDEX('Season 12'!$P$20:$P$24,MATCH('VS stats'!$C10,'Season 12'!$N$20:$N$24,0)),
IFERROR(INDEX('Season 12'!$X$9,MATCH('VS stats'!$C10,'Season 12'!$U$9,0)),
IFERROR(INDEX('Season 12'!$X$11:$X$13,MATCH('VS stats'!$C10,'Season 12'!$U$11:$U18,0)),
IFERROR(INDEX('Season 12'!$X$17,MATCH('VS stats'!$C10,'Season 12'!$U$17,0)),
IFERROR(INDEX('Season 12'!$X$19,MATCH('VS stats'!$C10,'Season 12'!$U$19,0)),
IFERROR(INDEX('Season 12'!$X$21,MATCH('VS stats'!$C10,'Season 12'!$U$21,0)),
IFERROR(INDEX('Season 12'!$X$23,MATCH('VS stats'!$C10,'Season 12'!$U$23,0)),"-")))))))</f>
        <v>-</v>
      </c>
      <c r="BW10" s="966" t="str">
        <f>IFERROR(INDEX('Season 12'!$X$10,MATCH('VS stats'!$C10,'Season 12'!$U$10,0)),
IFERROR(INDEX('Season 12'!$X$14:$X$16,MATCH('VS stats'!$C10,'Season 12'!$U$14:$U$16,0)),
IFERROR(INDEX('Season 12'!$X$18,MATCH('VS stats'!$C10,'Season 12'!$U$18,0)),
IFERROR(INDEX('Season 12'!$X$20,MATCH('VS stats'!$C10,'Season 12'!$U$20,0)),
IFERROR(INDEX('Season 12'!$X$22,MATCH('VS stats'!$C10,'Season 12'!$U$22,0)),"-")))))</f>
        <v>-</v>
      </c>
      <c r="BX10" s="965" t="str">
        <f>IFERROR(INDEX('Season 13'!$D$9:$D$27,MATCH('VS stats'!$C10,'Season 13'!$B$9:$B$27,0)),"-")</f>
        <v>-</v>
      </c>
      <c r="BY10" s="965" t="str">
        <f>IFERROR(INDEX('Season 13'!$D$28:$D$46,MATCH('VS stats'!$C10,'Season 13'!$B$28:$B$46,0)),"-")</f>
        <v>-</v>
      </c>
      <c r="BZ10" s="965" t="str">
        <f>IFERROR(INDEX('Season 13'!$J$9:$J$16,MATCH('VS stats'!$C10,'Season 13'!$H$9:$H$16,0)),IFERROR(INDEX('Season 13'!$J$39,MATCH('VS stats'!$C10,'Season 13'!$H$39,0)),"-"))</f>
        <v>-</v>
      </c>
      <c r="CA10" s="965" t="str">
        <f>IFERROR(INDEX('Season 13'!$P$9:$P$16,MATCH('VS stats'!$C10,'Season 13'!$N$9:$N$16,0)),IFERROR(INDEX('Season 13'!$J$30,MATCH('VS stats'!$C10,'Season 13'!$H$30,0)),"-"))</f>
        <v>-</v>
      </c>
      <c r="CB10" s="965" t="str">
        <f>IFERROR(INDEX('Season 13'!$P$20:$P$24,MATCH('VS stats'!$C10,'Season 13'!$N$20:$N$24,0)),
IFERROR(INDEX('Season 13'!$X$9,MATCH('VS stats'!$C10,'Season 13'!$U$9,0)),
IFERROR(INDEX('Season 13'!$X$11:$X$13,MATCH('VS stats'!$C10,'Season 13'!$U$11:$U18,0)),
IFERROR(INDEX('Season 13'!$X$17,MATCH('VS stats'!$C10,'Season 13'!$U$17,0)),
IFERROR(INDEX('Season 13'!$X$19,MATCH('VS stats'!$C10,'Season 13'!$U$19,0)),
IFERROR(INDEX('Season 13'!$X$21,MATCH('VS stats'!$C10,'Season 13'!$U$21,0)),
IFERROR(INDEX('Season 13'!$X$23,MATCH('VS stats'!$C10,'Season 13'!$U$23,0)),"-")))))))</f>
        <v>-</v>
      </c>
      <c r="CC10" s="966" t="str">
        <f>IFERROR(INDEX('Season 13'!$X$10,MATCH('VS stats'!$C10,'Season 13'!$U$10,0)),
IFERROR(INDEX('Season 13'!$X$14:$X$16,MATCH('VS stats'!$C10,'Season 13'!$U$14:$U$16,0)),
IFERROR(INDEX('Season 13'!$X$18,MATCH('VS stats'!$C10,'Season 13'!$U$18,0)),
IFERROR(INDEX('Season 13'!$X$20,MATCH('VS stats'!$C10,'Season 13'!$U$20,0)),
IFERROR(INDEX('Season 13'!$X$22,MATCH('VS stats'!$C10,'Season 13'!$U$22,0)),"-")))))</f>
        <v>-</v>
      </c>
      <c r="CD10" s="965" t="str">
        <f>IFERROR(INDEX('Season 14'!$D$9:$D$27,MATCH('VS stats'!$C10,'Season 14'!$B$9:$B$27,0)),"-")</f>
        <v>-</v>
      </c>
      <c r="CE10" s="965" t="str">
        <f>IFERROR(INDEX('Season 14'!$D$28:$D$46,MATCH('VS stats'!$C10,'Season 14'!$B$28:$B$46,0)),"-")</f>
        <v>-</v>
      </c>
      <c r="CF10" s="965" t="str">
        <f>IFERROR(INDEX('Season 14'!$J$9:$J$16,MATCH('VS stats'!$C10,'Season 14'!$H$9:$H$16,0)),IFERROR(INDEX('Season 14'!$J$39,MATCH('VS stats'!$C10,'Season 14'!$H$39,0)),"-"))</f>
        <v>-</v>
      </c>
      <c r="CG10" s="965" t="str">
        <f>IFERROR(INDEX('Season 14'!$P$9:$P$16,MATCH('VS stats'!$C10,'Season 14'!$N$9:$N$16,0)),IFERROR(INDEX('Season 14'!$J$30,MATCH('VS stats'!$C10,'Season 14'!$H$30,0)),"-"))</f>
        <v>-</v>
      </c>
      <c r="CH10" s="965" t="str">
        <f>IFERROR(INDEX('Season 14'!$P$20:$P$24,MATCH('VS stats'!$C10,'Season 14'!$N$20:$N$24,0)),
IFERROR(INDEX('Season 14'!$X$9,MATCH('VS stats'!$C10,'Season 14'!$U$9,0)),
IFERROR(INDEX('Season 14'!$X$11:$X$13,MATCH('VS stats'!$C10,'Season 14'!$U$11:$U18,0)),
IFERROR(INDEX('Season 14'!$X$17,MATCH('VS stats'!$C10,'Season 14'!$U$17,0)),
IFERROR(INDEX('Season 14'!$X$19,MATCH('VS stats'!$C10,'Season 14'!$U$19,0)),
IFERROR(INDEX('Season 14'!$X$21,MATCH('VS stats'!$C10,'Season 14'!$U$21,0)),
IFERROR(INDEX('Season 14'!$X$23,MATCH('VS stats'!$C10,'Season 14'!$U$23,0)),"-")))))))</f>
        <v>-</v>
      </c>
      <c r="CI10" s="966" t="str">
        <f>IFERROR(INDEX('Season 14'!$X$10,MATCH('VS stats'!$C10,'Season 14'!$U$10,0)),
IFERROR(INDEX('Season 14'!$X$14:$X$16,MATCH('VS stats'!$C10,'Season 14'!$U$14:$U$16,0)),
IFERROR(INDEX('Season 14'!$X$18,MATCH('VS stats'!$C10,'Season 14'!$U$18,0)),
IFERROR(INDEX('Season 14'!$X$20,MATCH('VS stats'!$C10,'Season 14'!$U$20,0)),
IFERROR(INDEX('Season 14'!$X$22,MATCH('VS stats'!$C10,'Season 14'!$U$22,0)),"-")))))</f>
        <v>-</v>
      </c>
      <c r="CJ10" s="965" t="str">
        <f>IFERROR(INDEX('Season 15'!$D$9:$D$27,MATCH('VS stats'!$C10,'Season 15'!$B$9:$B$27,0)),"-")</f>
        <v>-</v>
      </c>
      <c r="CK10" s="965" t="str">
        <f>IFERROR(INDEX('Season 15'!$D$28:$D$46,MATCH('VS stats'!$C10,'Season 15'!$B$28:$B$46,0)),"-")</f>
        <v>-</v>
      </c>
      <c r="CL10" s="965" t="str">
        <f>IFERROR(INDEX('Season 15'!$J$9:$J$16,MATCH('VS stats'!$C10,'Season 15'!$H$9:$H$16,0)),IFERROR(INDEX('Season 15'!$J$39,MATCH('VS stats'!$C10,'Season 15'!$H$39,0)),"-"))</f>
        <v>-</v>
      </c>
      <c r="CM10" s="965" t="str">
        <f>IFERROR(INDEX('Season 15'!$P$9:$P$16,MATCH('VS stats'!$C10,'Season 15'!$N$9:$N$16,0)),IFERROR(INDEX('Season 15'!$J$30,MATCH('VS stats'!$C10,'Season 15'!$H$30,0)),"-"))</f>
        <v>-</v>
      </c>
      <c r="CN10" s="965" t="str">
        <f>IFERROR(INDEX('Season 15'!$P$20:$P$24,MATCH('VS stats'!$C10,'Season 15'!$N$20:$N$24,0)),
IFERROR(INDEX('Season 15'!$X$9,MATCH('VS stats'!$C10,'Season 15'!$U$9,0)),
IFERROR(INDEX('Season 15'!$X$11:$X$13,MATCH('VS stats'!$C10,'Season 15'!$U$11:$U18,0)),
IFERROR(INDEX('Season 15'!$X$17,MATCH('VS stats'!$C10,'Season 15'!$U$17,0)),
IFERROR(INDEX('Season 15'!$X$19,MATCH('VS stats'!$C10,'Season 15'!$U$19,0)),
IFERROR(INDEX('Season 15'!$X$21,MATCH('VS stats'!$C10,'Season 15'!$U$21,0)),
IFERROR(INDEX('Season 15'!$X$23,MATCH('VS stats'!$C10,'Season 15'!$U$23,0)),"-")))))))</f>
        <v>-</v>
      </c>
      <c r="CO10" s="966" t="str">
        <f>IFERROR(INDEX('Season 15'!$X$10,MATCH('VS stats'!$C10,'Season 15'!$U$10,0)),
IFERROR(INDEX('Season 15'!$X$14:$X$16,MATCH('VS stats'!$C10,'Season 15'!$U$14:$U$16,0)),
IFERROR(INDEX('Season 15'!$X$18,MATCH('VS stats'!$C10,'Season 15'!$U$18,0)),
IFERROR(INDEX('Season 15'!$X$20,MATCH('VS stats'!$C10,'Season 15'!$U$20,0)),
IFERROR(INDEX('Season 15'!$X$22,MATCH('VS stats'!$C10,'Season 15'!$U$22,0)),"-")))))</f>
        <v>-</v>
      </c>
      <c r="CP10" s="976"/>
      <c r="CQ10" s="822"/>
      <c r="CR10" s="822"/>
      <c r="CS10" s="822"/>
      <c r="CT10" s="822"/>
      <c r="CU10" s="822"/>
      <c r="CV10" s="822"/>
      <c r="CW10" s="822"/>
      <c r="CX10" s="822"/>
      <c r="CY10" s="822"/>
      <c r="CZ10" s="822"/>
      <c r="DA10" s="822"/>
      <c r="DB10" s="822"/>
      <c r="DC10" s="822"/>
    </row>
    <row r="11" spans="2:107" x14ac:dyDescent="0.25">
      <c r="B11" s="678"/>
      <c r="C11" s="685" t="s">
        <v>185</v>
      </c>
      <c r="D11" s="965" t="str">
        <f>IFERROR(INDEX('Season 1'!$D$9:$D$31,MATCH('VS stats'!$C11,'Season 1'!$B$9:$B$31,0)),"-")</f>
        <v>-</v>
      </c>
      <c r="E11" s="965" t="str">
        <f>IFERROR(INDEX('Season 1'!$D$32:$D$54,MATCH('VS stats'!$C11,'Season 1'!$B$32:$B$54,0)),"-")</f>
        <v>-</v>
      </c>
      <c r="F11" s="965" t="str">
        <f>IFERROR(INDEX('Season 1'!$J$9:$J$16,MATCH('VS stats'!$C11,'Season 1'!$H$9:$H$16,0)),IFERROR(INDEX('Season 1'!$W$9:$W$14,MATCH('VS stats'!$C11,'Season 1'!$T$9:$T$14,0)),"-"))</f>
        <v>-</v>
      </c>
      <c r="G11" s="965" t="str">
        <f>IFERROR(INDEX('Season 1'!$P$9:$P$16,MATCH('VS stats'!$C11,'Season 1'!$N$9:$N$16,0)),"-")</f>
        <v>-</v>
      </c>
      <c r="H11" s="965" t="str">
        <f>IFERROR(INDEX('Season 1'!$P$20:$P$24,MATCH('VS stats'!$C11,'Season 1'!$N$20:$N$24,0)),"-")</f>
        <v>-</v>
      </c>
      <c r="I11" s="966" t="s">
        <v>35</v>
      </c>
      <c r="J11" s="1065" t="str">
        <f>IFERROR(INDEX('Season 2'!$D$9:$D$31,MATCH('VS stats'!$C11,'Season 2'!$B$9:$B$31,0)),"-")</f>
        <v>2-1</v>
      </c>
      <c r="K11" s="1065" t="str">
        <f>IFERROR(INDEX('Season 2'!$D$32:$D$54,MATCH('VS stats'!$C11,'Season 2'!$B$32:$B$54,0)),"-")</f>
        <v>3-2</v>
      </c>
      <c r="L11" s="965" t="str">
        <f>IFERROR(INDEX('Season 2'!$J$9:$J$16,MATCH('VS stats'!$C11,'Season 2'!$H$9:$H$16,0)),IFERROR(INDEX('Season 2'!$J$45:$J$50,MATCH('VS stats'!$C11,'Season 2'!$H$45:$H$50,0)),"-"))</f>
        <v>-</v>
      </c>
      <c r="M11" s="965" t="str">
        <f>IFERROR(INDEX('Season 2'!$P$9:$P$16,MATCH('VS stats'!$C11,'Season 2'!$N$9:$N$16,0)),IFERROR(INDEX('Season 2'!$J$30,MATCH('VS stats'!$C11,'Season 2'!$H$30,0)),"-"))</f>
        <v>-</v>
      </c>
      <c r="N11" s="965" t="str">
        <f>IFERROR(INDEX('Season 2'!$P$20:$P$24,MATCH('VS stats'!$C11,'Season 2'!$N$20:$N$24,0)),
IFERROR(INDEX('Season 2'!$X$9,MATCH('VS stats'!$C11,'Season 2'!$U$9,0)),
IFERROR(INDEX('Season 2'!$X$11:$X$13,MATCH('VS stats'!$C11,'Season 2'!$U$11:$U19,0)),
IFERROR(INDEX('Season 2'!$X$17,MATCH('VS stats'!$C11,'Season 2'!$U$17,0)),
IFERROR(INDEX('Season 2'!$X$19,MATCH('VS stats'!$C11,'Season 2'!$U$19,0)),
IFERROR(INDEX('Season 2'!$X$21,MATCH('VS stats'!$C11,'Season 2'!$U$21,0)),
IFERROR(INDEX('Season 2'!$X$23,MATCH('VS stats'!$C11,'Season 2'!$U$23,0)),
IFERROR(INDEX('Season 2'!$X$25,MATCH('VS stats'!$C11,'Season 2'!$U$25,0)),"-"))))))))</f>
        <v>-</v>
      </c>
      <c r="O11" s="966" t="str">
        <f>IFERROR(INDEX('Season 2'!$X$10,MATCH('VS stats'!$C11,'Season 2'!$U$10,0)),
IFERROR(INDEX('Season 2'!$X$14:$X$16,MATCH('VS stats'!$C11,'Season 2'!$U$14:$U$16,0)),
IFERROR(INDEX('Season 2'!$X$18,MATCH('VS stats'!$C11,'Season 2'!$U$18,0)),
IFERROR(INDEX('Season 2'!$X$20,MATCH('VS stats'!$C11,'Season 2'!$U$20,0)),
IFERROR(INDEX('Season 2'!$X$22,MATCH('VS stats'!$C11,'Season 2'!$U$22,0)),
IFERROR(INDEX('Season 2'!$X$24,MATCH('VS stats'!$C11,'Season 2'!$U$24,0)),"-"))))))</f>
        <v>-</v>
      </c>
      <c r="P11" s="965" t="str">
        <f>IFERROR(INDEX('Season 3'!$D$9:$D$31,MATCH('VS stats'!$C11,'Season 3'!$B$9:$B$31,0)),"-")</f>
        <v>-</v>
      </c>
      <c r="Q11" s="965" t="str">
        <f>IFERROR(INDEX('Season 3'!$D$32:$D$54,MATCH('VS stats'!$C11,'Season 3'!$B$32:$B$54,0)),"-")</f>
        <v>-</v>
      </c>
      <c r="R11" s="965" t="str">
        <f>IFERROR(INDEX('Season 3'!$J$9:$J$16,MATCH('VS stats'!$C11,'Season 3'!$H$9:$H$16,0)),IFERROR(INDEX('Season 3'!$J$39,MATCH('VS stats'!$C11,'Season 3'!$H$39,0)),"-"))</f>
        <v>-</v>
      </c>
      <c r="S11" s="965" t="str">
        <f>IFERROR(INDEX('Season 3'!$P$9:$P$16,MATCH('VS stats'!$C11,'Season 3'!$N$9:$N$16,0)),IFERROR(INDEX('Season 3'!$J$30,MATCH('VS stats'!$C11,'Season 3'!$H$30,0)),"-"))</f>
        <v>-</v>
      </c>
      <c r="T11" s="965" t="str">
        <f>IFERROR(INDEX('Season 3'!$P$20:$P$24,MATCH('VS stats'!$C11,'Season 3'!$N$20:$N$24,0)),
IFERROR(INDEX('Season 3'!$X$9,MATCH('VS stats'!$C11,'Season 3'!$U$9,0)),
IFERROR(INDEX('Season 3'!$X$11:$X$13,MATCH('VS stats'!$C11,'Season 3'!$U$11:$U19,0)),
IFERROR(INDEX('Season 3'!$X$17,MATCH('VS stats'!$C11,'Season 3'!$U$17,0)),
IFERROR(INDEX('Season 3'!$X$19,MATCH('VS stats'!$C11,'Season 3'!$U$19,0)),
IFERROR(INDEX('Season 3'!$X$21,MATCH('VS stats'!$C11,'Season 3'!$U$21,0)),
IFERROR(INDEX('Season 3'!$X$23,MATCH('VS stats'!$C11,'Season 3'!$U$23,0)),
IFERROR(INDEX('Season 3'!$X$25,MATCH('VS stats'!$C11,'Season 3'!$U$25,0)),"-"))))))))</f>
        <v>-</v>
      </c>
      <c r="U11" s="966" t="str">
        <f>IFERROR(INDEX('Season 3'!$X$10,MATCH('VS stats'!$C11,'Season 3'!$U$10,0)),
IFERROR(INDEX('Season 3'!$X$14:$X$16,MATCH('VS stats'!$C11,'Season 3'!$U$14:$U$16,0)),
IFERROR(INDEX('Season 3'!$X$18,MATCH('VS stats'!$C11,'Season 3'!$U$18,0)),
IFERROR(INDEX('Season 3'!$X$20,MATCH('VS stats'!$C11,'Season 3'!$U$20,0)),
IFERROR(INDEX('Season 3'!$X$22,MATCH('VS stats'!$C11,'Season 3'!$U$22,0)),
IFERROR(INDEX('Season 3'!$X$24,MATCH('VS stats'!$C11,'Season 3'!$U$24,0)),"-"))))))</f>
        <v>-</v>
      </c>
      <c r="V11" s="965" t="str">
        <f>IFERROR(INDEX('Season 4'!$D$9:$D$27,MATCH('VS stats'!$C11,'Season 4'!$B$9:$B$27,0)),"-")</f>
        <v>-</v>
      </c>
      <c r="W11" s="965" t="str">
        <f>IFERROR(INDEX('Season 4'!$D$28:$D$46,MATCH('VS stats'!$C11,'Season 4'!$B$28:$B$46,0)),"-")</f>
        <v>-</v>
      </c>
      <c r="X11" s="965" t="str">
        <f>IFERROR(INDEX('Season 4'!$J$9:$J$16,MATCH('VS stats'!$C11,'Season 4'!$H$9:$H$16,0)),IFERROR(INDEX('Season 4'!$J$39,MATCH('VS stats'!$C11,'Season 4'!$H$39,0)),"-"))</f>
        <v>-</v>
      </c>
      <c r="Y11" s="965" t="str">
        <f>IFERROR(INDEX('Season 4'!$P$9:$P$16,MATCH('VS stats'!$C11,'Season 4'!$N$9:$N$16,0)),IFERROR(INDEX('Season 4'!$J$30,MATCH('VS stats'!$C11,'Season 4'!$H$30,0)),"-"))</f>
        <v>-</v>
      </c>
      <c r="Z11" s="965" t="str">
        <f>IFERROR(INDEX('Season 4'!$P$20:$P$24,MATCH('VS stats'!$C11,'Season 4'!$N$20:$N$24,0)),
IFERROR(INDEX('Season 4'!$X$9,MATCH('VS stats'!$C11,'Season 4'!$U$9,0)),
IFERROR(INDEX('Season 4'!$X$11:$X$13,MATCH('VS stats'!$C11,'Season 4'!$U$11:$U19,0)),
IFERROR(INDEX('Season 4'!$X$17,MATCH('VS stats'!$C11,'Season 4'!$U$17,0)),
IFERROR(INDEX('Season 4'!$X$19,MATCH('VS stats'!$C11,'Season 4'!$U$19,0)),
IFERROR(INDEX('Season 4'!$X$21,MATCH('VS stats'!$C11,'Season 4'!$U$21,0)),
IFERROR(INDEX('Season 4'!$X$23,MATCH('VS stats'!$C11,'Season 4'!$U$23,0)),
IFERROR(INDEX('Season 4'!$X$25,MATCH('VS stats'!$C11,'Season 4'!$U$25,0)),"-"))))))))</f>
        <v>-</v>
      </c>
      <c r="AA11" s="966" t="str">
        <f>IFERROR(INDEX('Season 4'!$X$10,MATCH('VS stats'!$C11,'Season 4'!$U$10,0)),
IFERROR(INDEX('Season 4'!$X$14:$X$16,MATCH('VS stats'!$C11,'Season 4'!$U$14:$U$16,0)),
IFERROR(INDEX('Season 4'!$X$18,MATCH('VS stats'!$C11,'Season 4'!$U$18,0)),
IFERROR(INDEX('Season 4'!$X$20,MATCH('VS stats'!$C11,'Season 4'!$U$20,0)),
IFERROR(INDEX('Season 4'!$X$22,MATCH('VS stats'!$C11,'Season 4'!$U$22,0)),
IFERROR(INDEX('Season 4'!$X$24,MATCH('VS stats'!$C11,'Season 4'!$U$24,0)),"-"))))))</f>
        <v>-</v>
      </c>
      <c r="AB11" s="965" t="str">
        <f>IFERROR(INDEX('Season 5'!$D$9:$D$27,MATCH('VS stats'!$C11,'Season 5'!$B$9:$B$27,0)),"-")</f>
        <v>-</v>
      </c>
      <c r="AC11" s="965" t="str">
        <f>IFERROR(INDEX('Season 5'!$D$28:$D$46,MATCH('VS stats'!$C11,'Season 5'!$B$28:$B$46,0)),"-")</f>
        <v>-</v>
      </c>
      <c r="AD11" s="965" t="str">
        <f>IFERROR(INDEX('Season 5'!$J$9:$J$16,MATCH('VS stats'!$C11,'Season 5'!$H$9:$H$16,0)),IFERROR(INDEX('Season 5'!$J$39,MATCH('VS stats'!$C11,'Season 5'!$H$39,0)),"-"))</f>
        <v>-</v>
      </c>
      <c r="AE11" s="965" t="str">
        <f>IFERROR(INDEX('Season 5'!$P$9:$P$16,MATCH('VS stats'!$C11,'Season 5'!$N$9:$N$16,0)),IFERROR(INDEX('Season 5'!$J$30,MATCH('VS stats'!$C11,'Season 5'!$H$30,0)),"-"))</f>
        <v>-</v>
      </c>
      <c r="AF11" s="965" t="str">
        <f>IFERROR(INDEX('Season 5'!$P$20:$P$24,MATCH('VS stats'!$C11,'Season 5'!$N$20:$N$24,0)),
IFERROR(INDEX('Season 5'!$X$9,MATCH('VS stats'!$C11,'Season 5'!$U$9,0)),
IFERROR(INDEX('Season 5'!$X$11:$X$13,MATCH('VS stats'!$C11,'Season 5'!$U$11:$U19,0)),
IFERROR(INDEX('Season 5'!$X$17,MATCH('VS stats'!$C11,'Season 5'!$U$17,0)),
IFERROR(INDEX('Season 5'!$X$19,MATCH('VS stats'!$C11,'Season 5'!$U$19,0)),
IFERROR(INDEX('Season 5'!$X$21,MATCH('VS stats'!$C11,'Season 5'!$U$21,0)),
IFERROR(INDEX('Season 5'!$X$23,MATCH('VS stats'!$C11,'Season 5'!$U$23,0)),"-")))))))</f>
        <v>-</v>
      </c>
      <c r="AG11" s="966" t="str">
        <f>IFERROR(INDEX('Season 5'!$X$10,MATCH('VS stats'!$C11,'Season 5'!$U$10,0)),
IFERROR(INDEX('Season 5'!$X$14:$X$16,MATCH('VS stats'!$C11,'Season 5'!$U$14:$U$16,0)),
IFERROR(INDEX('Season 5'!$X$18,MATCH('VS stats'!$C11,'Season 5'!$U$18,0)),
IFERROR(INDEX('Season 5'!$X$20,MATCH('VS stats'!$C11,'Season 5'!$U$20,0)),
IFERROR(INDEX('Season 5'!$X$22,MATCH('VS stats'!$C11,'Season 5'!$U$22,0)),"-")))))</f>
        <v>-</v>
      </c>
      <c r="AH11" s="965" t="str">
        <f>IFERROR(INDEX('Season 6'!$D$9:$D$27,MATCH('VS stats'!$C11,'Season 6'!$B$9:$B$27,0)),"-")</f>
        <v>-</v>
      </c>
      <c r="AI11" s="965" t="str">
        <f>IFERROR(INDEX('Season 6'!$D$28:$D$46,MATCH('VS stats'!$C11,'Season 6'!$B$28:$B$46,0)),"-")</f>
        <v>-</v>
      </c>
      <c r="AJ11" s="965" t="str">
        <f>IFERROR(INDEX('Season 6'!$J$9:$J$16,MATCH('VS stats'!$C11,'Season 6'!$H$9:$H$16,0)),IFERROR(INDEX('Season 6'!$J$39,MATCH('VS stats'!$C11,'Season 6'!$H$39,0)),"-"))</f>
        <v>-</v>
      </c>
      <c r="AK11" s="965" t="str">
        <f>IFERROR(INDEX('Season 6'!$P$9:$P$16,MATCH('VS stats'!$C11,'Season 6'!$N$9:$N$16,0)),IFERROR(INDEX('Season 6'!$J$30,MATCH('VS stats'!$C11,'Season 6'!$H$30,0)),"-"))</f>
        <v>-</v>
      </c>
      <c r="AL11" s="965" t="str">
        <f>IFERROR(INDEX('Season 6'!$P$20:$P$24,MATCH('VS stats'!$C11,'Season 6'!$N$20:$N$24,0)),
IFERROR(INDEX('Season 6'!$X$9,MATCH('VS stats'!$C11,'Season 6'!$U$9,0)),
IFERROR(INDEX('Season 6'!$X$11:$X$13,MATCH('VS stats'!$C11,'Season 6'!$U$11:$U19,0)),
IFERROR(INDEX('Season 6'!$X$17,MATCH('VS stats'!$C11,'Season 6'!$U$17,0)),
IFERROR(INDEX('Season 6'!$X$19,MATCH('VS stats'!$C11,'Season 6'!$U$19,0)),
IFERROR(INDEX('Season 6'!$X$21,MATCH('VS stats'!$C11,'Season 6'!$U$21,0)),
IFERROR(INDEX('Season 6'!$X$23,MATCH('VS stats'!$C11,'Season 6'!$U$23,0)),"-")))))))</f>
        <v>-</v>
      </c>
      <c r="AM11" s="966" t="str">
        <f>IFERROR(INDEX('Season 6'!$X$10,MATCH('VS stats'!$C11,'Season 6'!$U$10,0)),
IFERROR(INDEX('Season 6'!$X$14:$X$16,MATCH('VS stats'!$C11,'Season 6'!$U$14:$U$16,0)),
IFERROR(INDEX('Season 6'!$X$18,MATCH('VS stats'!$C11,'Season 6'!$U$18,0)),
IFERROR(INDEX('Season 6'!$X$20,MATCH('VS stats'!$C11,'Season 6'!$U$20,0)),
IFERROR(INDEX('Season 6'!$X$22,MATCH('VS stats'!$C11,'Season 6'!$U$22,0)),"-")))))</f>
        <v>-</v>
      </c>
      <c r="AN11" s="965" t="str">
        <f>IFERROR(INDEX('Season 7'!$D$9:$D$27,MATCH('VS stats'!$C11,'Season 7'!$B$9:$B$27,0)),"-")</f>
        <v>-</v>
      </c>
      <c r="AO11" s="965" t="str">
        <f>IFERROR(INDEX('Season 7'!$D$28:$D$46,MATCH('VS stats'!$C11,'Season 7'!$B$28:$B$46,0)),"-")</f>
        <v>-</v>
      </c>
      <c r="AP11" s="965" t="str">
        <f>IFERROR(INDEX('Season 7'!$J$9:$J$16,MATCH('VS stats'!$C11,'Season 7'!$H$9:$H$16,0)),IFERROR(INDEX('Season 7'!$J$39,MATCH('VS stats'!$C11,'Season 7'!$H$39,0)),"-"))</f>
        <v>-</v>
      </c>
      <c r="AQ11" s="965" t="str">
        <f>IFERROR(INDEX('Season 7'!$P$9:$P$16,MATCH('VS stats'!$C11,'Season 7'!$N$9:$N$16,0)),IFERROR(INDEX('Season 7'!$J$30,MATCH('VS stats'!$C11,'Season 7'!$H$30,0)),"-"))</f>
        <v>-</v>
      </c>
      <c r="AR11" s="965" t="str">
        <f>IFERROR(INDEX('Season 7'!$P$20:$P$24,MATCH('VS stats'!$C11,'Season 7'!$N$20:$N$24,0)),
IFERROR(INDEX('Season 7'!$X$9,MATCH('VS stats'!$C11,'Season 7'!$U$9,0)),
IFERROR(INDEX('Season 7'!$X$11:$X$13,MATCH('VS stats'!$C11,'Season 7'!$U$11:$U19,0)),
IFERROR(INDEX('Season 7'!$X$17,MATCH('VS stats'!$C11,'Season 7'!$U$17,0)),
IFERROR(INDEX('Season 7'!$X$19,MATCH('VS stats'!$C11,'Season 7'!$U$19,0)),
IFERROR(INDEX('Season 7'!$X$21,MATCH('VS stats'!$C11,'Season 7'!$U$21,0)),
IFERROR(INDEX('Season 7'!$X$23,MATCH('VS stats'!$C11,'Season 7'!$U$23,0)),"-")))))))</f>
        <v>-</v>
      </c>
      <c r="AS11" s="966" t="str">
        <f>IFERROR(INDEX('Season 7'!$X$10,MATCH('VS stats'!$C11,'Season 7'!$U$10,0)),
IFERROR(INDEX('Season 7'!$X$14:$X$16,MATCH('VS stats'!$C11,'Season 7'!$U$14:$U$16,0)),
IFERROR(INDEX('Season 7'!$X$18,MATCH('VS stats'!$C11,'Season 7'!$U$18,0)),
IFERROR(INDEX('Season 7'!$X$20,MATCH('VS stats'!$C11,'Season 7'!$U$20,0)),
IFERROR(INDEX('Season 7'!$X$22,MATCH('VS stats'!$C11,'Season 7'!$U$22,0)),"-")))))</f>
        <v>-</v>
      </c>
      <c r="AT11" s="965" t="str">
        <f>IFERROR(INDEX('Season 8'!$D$9:$D$27,MATCH('VS stats'!$C11,'Season 8'!$B$9:$B$27,0)),"-")</f>
        <v>-</v>
      </c>
      <c r="AU11" s="965" t="str">
        <f>IFERROR(INDEX('Season 8'!$D$28:$D$46,MATCH('VS stats'!$C11,'Season 8'!$B$28:$B$46,0)),"-")</f>
        <v>-</v>
      </c>
      <c r="AV11" s="965" t="str">
        <f>IFERROR(INDEX('Season 8'!$J$9:$J$16,MATCH('VS stats'!$C11,'Season 8'!$H$9:$H$16,0)),IFERROR(INDEX('Season 8'!$J$39,MATCH('VS stats'!$C11,'Season 8'!$H$39,0)),"-"))</f>
        <v>-</v>
      </c>
      <c r="AW11" s="965" t="str">
        <f>IFERROR(INDEX('Season 8'!$P$9:$P$16,MATCH('VS stats'!$C11,'Season 8'!$N$9:$N$16,0)),IFERROR(INDEX('Season 8'!$J$30,MATCH('VS stats'!$C11,'Season 8'!$H$30,0)),"-"))</f>
        <v>-</v>
      </c>
      <c r="AX11" s="965" t="str">
        <f>IFERROR(INDEX('Season 8'!$P$20:$P$24,MATCH('VS stats'!$C11,'Season 8'!$N$20:$N$24,0)),
IFERROR(INDEX('Season 8'!$X$9,MATCH('VS stats'!$C11,'Season 8'!$U$9,0)),
IFERROR(INDEX('Season 8'!$X$11:$X$13,MATCH('VS stats'!$C11,'Season 8'!$U$11:$U19,0)),
IFERROR(INDEX('Season 8'!$X$17,MATCH('VS stats'!$C11,'Season 8'!$U$17,0)),
IFERROR(INDEX('Season 8'!$X$19,MATCH('VS stats'!$C11,'Season 8'!$U$19,0)),
IFERROR(INDEX('Season 8'!$X$21,MATCH('VS stats'!$C11,'Season 8'!$U$21,0)),
IFERROR(INDEX('Season 8'!$X$23,MATCH('VS stats'!$C11,'Season 8'!$U$23,0)),"-")))))))</f>
        <v>-</v>
      </c>
      <c r="AY11" s="966" t="str">
        <f>IFERROR(INDEX('Season 8'!$X$10,MATCH('VS stats'!$C11,'Season 8'!$U$10,0)),
IFERROR(INDEX('Season 8'!$X$14:$X$16,MATCH('VS stats'!$C11,'Season 8'!$U$14:$U$16,0)),
IFERROR(INDEX('Season 8'!$X$18,MATCH('VS stats'!$C11,'Season 8'!$U$18,0)),
IFERROR(INDEX('Season 8'!$X$20,MATCH('VS stats'!$C11,'Season 8'!$U$20,0)),
IFERROR(INDEX('Season 8'!$X$22,MATCH('VS stats'!$C11,'Season 8'!$U$22,0)),"-")))))</f>
        <v>-</v>
      </c>
      <c r="AZ11" s="965" t="str">
        <f>IFERROR(INDEX('Season 9'!$D$9:$D$27,MATCH('VS stats'!$C11,'Season 9'!$B$9:$B$27,0)),"-")</f>
        <v>-</v>
      </c>
      <c r="BA11" s="965" t="str">
        <f>IFERROR(INDEX('Season 9'!$D$28:$D$46,MATCH('VS stats'!$C11,'Season 9'!$B$28:$B$46,0)),"-")</f>
        <v>-</v>
      </c>
      <c r="BB11" s="965" t="str">
        <f>IFERROR(INDEX('Season 9'!$J$9:$J$16,MATCH('VS stats'!$C11,'Season 9'!$H$9:$H$16,0)),IFERROR(INDEX('Season 9'!$J$39,MATCH('VS stats'!$C11,'Season 9'!$H$39,0)),"-"))</f>
        <v>-</v>
      </c>
      <c r="BC11" s="965" t="str">
        <f>IFERROR(INDEX('Season 9'!$P$9:$P$16,MATCH('VS stats'!$C11,'Season 9'!$N$9:$N$16,0)),IFERROR(INDEX('Season 9'!$J$30,MATCH('VS stats'!$C11,'Season 9'!$H$30,0)),"-"))</f>
        <v>-</v>
      </c>
      <c r="BD11" s="965" t="str">
        <f>IFERROR(INDEX('Season 9'!$P$20:$P$24,MATCH('VS stats'!$C11,'Season 9'!$N$20:$N$24,0)),
IFERROR(INDEX('Season 9'!$X$9,MATCH('VS stats'!$C11,'Season 9'!$U$9,0)),
IFERROR(INDEX('Season 9'!$X$11:$X$13,MATCH('VS stats'!$C11,'Season 9'!$U$11:$U19,0)),
IFERROR(INDEX('Season 9'!$X$17,MATCH('VS stats'!$C11,'Season 9'!$U$17,0)),
IFERROR(INDEX('Season 9'!$X$19,MATCH('VS stats'!$C11,'Season 9'!$U$19,0)),
IFERROR(INDEX('Season 9'!$X$21,MATCH('VS stats'!$C11,'Season 9'!$U$21,0)),
IFERROR(INDEX('Season 9'!$X$23,MATCH('VS stats'!$C11,'Season 9'!$U$23,0)),"-")))))))</f>
        <v>-</v>
      </c>
      <c r="BE11" s="966" t="str">
        <f>IFERROR(INDEX('Season 9'!$X$10,MATCH('VS stats'!$C11,'Season 9'!$U$10,0)),
IFERROR(INDEX('Season 9'!$X$14:$X$16,MATCH('VS stats'!$C11,'Season 9'!$U$14:$U$16,0)),
IFERROR(INDEX('Season 9'!$X$18,MATCH('VS stats'!$C11,'Season 9'!$U$18,0)),
IFERROR(INDEX('Season 9'!$X$20,MATCH('VS stats'!$C11,'Season 9'!$U$20,0)),
IFERROR(INDEX('Season 9'!$X$22,MATCH('VS stats'!$C11,'Season 9'!$U$22,0)),"-")))))</f>
        <v>-</v>
      </c>
      <c r="BF11" s="965" t="str">
        <f>IFERROR(INDEX('Season 10'!$D$9:$D$27,MATCH('VS stats'!$C11,'Season 10'!$B$9:$B$27,0)),"-")</f>
        <v>-</v>
      </c>
      <c r="BG11" s="965" t="str">
        <f>IFERROR(INDEX('Season 10'!$D$28:$D$46,MATCH('VS stats'!$C11,'Season 10'!$B$28:$B$46,0)),"-")</f>
        <v>-</v>
      </c>
      <c r="BH11" s="965" t="str">
        <f>IFERROR(INDEX('Season 10'!$J$9:$J$16,MATCH('VS stats'!$C11,'Season 10'!$H$9:$H$16,0)),IFERROR(INDEX('Season 10'!$J$39,MATCH('VS stats'!$C11,'Season 10'!$H$39,0)),"-"))</f>
        <v>-</v>
      </c>
      <c r="BI11" s="965" t="str">
        <f>IFERROR(INDEX('Season 10'!$P$9:$P$16,MATCH('VS stats'!$C11,'Season 10'!$N$9:$N$16,0)),IFERROR(INDEX('Season 10'!$J$30,MATCH('VS stats'!$C11,'Season 10'!$H$30,0)),"-"))</f>
        <v>-</v>
      </c>
      <c r="BJ11" s="965" t="str">
        <f>IFERROR(INDEX('Season 10'!$P$20:$P$24,MATCH('VS stats'!$C11,'Season 10'!$N$20:$N$24,0)),
IFERROR(INDEX('Season 10'!$X$9,MATCH('VS stats'!$C11,'Season 10'!$U$9,0)),
IFERROR(INDEX('Season 10'!$X$11:$X$13,MATCH('VS stats'!$C11,'Season 10'!$U$11:$U19,0)),
IFERROR(INDEX('Season 10'!$X$17,MATCH('VS stats'!$C11,'Season 10'!$U$17,0)),
IFERROR(INDEX('Season 10'!$X$19,MATCH('VS stats'!$C11,'Season 10'!$U$19,0)),
IFERROR(INDEX('Season 10'!$X$21,MATCH('VS stats'!$C11,'Season 10'!$U$21,0)),
IFERROR(INDEX('Season 10'!$X$23,MATCH('VS stats'!$C11,'Season 10'!$U$23,0)),"-")))))))</f>
        <v>-</v>
      </c>
      <c r="BK11" s="966" t="str">
        <f>IFERROR(INDEX('Season 10'!$X$10,MATCH('VS stats'!$C11,'Season 10'!$U$10,0)),
IFERROR(INDEX('Season 10'!$X$14:$X$16,MATCH('VS stats'!$C11,'Season 10'!$U$14:$U$16,0)),
IFERROR(INDEX('Season 10'!$X$18,MATCH('VS stats'!$C11,'Season 10'!$U$18,0)),
IFERROR(INDEX('Season 10'!$X$20,MATCH('VS stats'!$C11,'Season 10'!$U$20,0)),
IFERROR(INDEX('Season 10'!$X$22,MATCH('VS stats'!$C11,'Season 10'!$U$22,0)),"-")))))</f>
        <v>-</v>
      </c>
      <c r="BL11" s="965" t="str">
        <f>IFERROR(INDEX('Season 11'!$D$9:$D$27,MATCH('VS stats'!$C11,'Season 11'!$B$9:$B$27,0)),"-")</f>
        <v>-</v>
      </c>
      <c r="BM11" s="965" t="str">
        <f>IFERROR(INDEX('Season 11'!$D$28:$D$46,MATCH('VS stats'!$C11,'Season 11'!$B$28:$B$46,0)),"-")</f>
        <v>-</v>
      </c>
      <c r="BN11" s="965" t="str">
        <f>IFERROR(INDEX('Season 11'!$J$9:$J$16,MATCH('VS stats'!$C11,'Season 11'!$H$9:$H$16,0)),IFERROR(INDEX('Season 11'!$J$39,MATCH('VS stats'!$C11,'Season 11'!$H$39,0)),"-"))</f>
        <v>-</v>
      </c>
      <c r="BO11" s="965" t="str">
        <f>IFERROR(INDEX('Season 11'!$P$9:$P$16,MATCH('VS stats'!$C11,'Season 11'!$N$9:$N$16,0)),IFERROR(INDEX('Season 11'!$J$30,MATCH('VS stats'!$C11,'Season 11'!$H$30,0)),"-"))</f>
        <v>-</v>
      </c>
      <c r="BP11" s="965" t="str">
        <f>IFERROR(INDEX('Season 11'!$P$20:$P$24,MATCH('VS stats'!$C11,'Season 11'!$N$20:$N$24,0)),
IFERROR(INDEX('Season 11'!$X$9,MATCH('VS stats'!$C11,'Season 11'!$U$9,0)),
IFERROR(INDEX('Season 11'!$X$11:$X$13,MATCH('VS stats'!$C11,'Season 11'!$U$11:$U19,0)),
IFERROR(INDEX('Season 11'!$X$17,MATCH('VS stats'!$C11,'Season 11'!$U$17,0)),
IFERROR(INDEX('Season 11'!$X$19,MATCH('VS stats'!$C11,'Season 11'!$U$19,0)),
IFERROR(INDEX('Season 11'!$X$21,MATCH('VS stats'!$C11,'Season 11'!$U$21,0)),
IFERROR(INDEX('Season 11'!$X$23,MATCH('VS stats'!$C11,'Season 11'!$U$23,0)),"-")))))))</f>
        <v>-</v>
      </c>
      <c r="BQ11" s="966" t="str">
        <f>IFERROR(INDEX('Season 11'!$X$10,MATCH('VS stats'!$C11,'Season 11'!$U$10,0)),
IFERROR(INDEX('Season 11'!$X$14:$X$16,MATCH('VS stats'!$C11,'Season 11'!$U$14:$U$16,0)),
IFERROR(INDEX('Season 11'!$X$18,MATCH('VS stats'!$C11,'Season 11'!$U$18,0)),
IFERROR(INDEX('Season 11'!$X$20,MATCH('VS stats'!$C11,'Season 11'!$U$20,0)),
IFERROR(INDEX('Season 11'!$X$22,MATCH('VS stats'!$C11,'Season 11'!$U$22,0)),"-")))))</f>
        <v>-</v>
      </c>
      <c r="BR11" s="965" t="str">
        <f>IFERROR(INDEX('Season 12'!$D$9:$D$27,MATCH('VS stats'!$C11,'Season 12'!$B$9:$B$27,0)),"-")</f>
        <v>-</v>
      </c>
      <c r="BS11" s="965" t="str">
        <f>IFERROR(INDEX('Season 12'!$D$28:$D$46,MATCH('VS stats'!$C11,'Season 12'!$B$28:$B$46,0)),"-")</f>
        <v>-</v>
      </c>
      <c r="BT11" s="965" t="str">
        <f>IFERROR(INDEX('Season 12'!$J$9:$J$16,MATCH('VS stats'!$C11,'Season 12'!$H$9:$H$16,0)),IFERROR(INDEX('Season 12'!$J$39,MATCH('VS stats'!$C11,'Season 12'!$H$39,0)),"-"))</f>
        <v>-</v>
      </c>
      <c r="BU11" s="965" t="str">
        <f>IFERROR(INDEX('Season 12'!$P$9:$P$16,MATCH('VS stats'!$C11,'Season 12'!$N$9:$N$16,0)),IFERROR(INDEX('Season 12'!$J$30,MATCH('VS stats'!$C11,'Season 12'!$H$30,0)),"-"))</f>
        <v>-</v>
      </c>
      <c r="BV11" s="965" t="str">
        <f>IFERROR(INDEX('Season 12'!$P$20:$P$24,MATCH('VS stats'!$C11,'Season 12'!$N$20:$N$24,0)),
IFERROR(INDEX('Season 12'!$X$9,MATCH('VS stats'!$C11,'Season 12'!$U$9,0)),
IFERROR(INDEX('Season 12'!$X$11:$X$13,MATCH('VS stats'!$C11,'Season 12'!$U$11:$U19,0)),
IFERROR(INDEX('Season 12'!$X$17,MATCH('VS stats'!$C11,'Season 12'!$U$17,0)),
IFERROR(INDEX('Season 12'!$X$19,MATCH('VS stats'!$C11,'Season 12'!$U$19,0)),
IFERROR(INDEX('Season 12'!$X$21,MATCH('VS stats'!$C11,'Season 12'!$U$21,0)),
IFERROR(INDEX('Season 12'!$X$23,MATCH('VS stats'!$C11,'Season 12'!$U$23,0)),"-")))))))</f>
        <v>-</v>
      </c>
      <c r="BW11" s="966" t="str">
        <f>IFERROR(INDEX('Season 12'!$X$10,MATCH('VS stats'!$C11,'Season 12'!$U$10,0)),
IFERROR(INDEX('Season 12'!$X$14:$X$16,MATCH('VS stats'!$C11,'Season 12'!$U$14:$U$16,0)),
IFERROR(INDEX('Season 12'!$X$18,MATCH('VS stats'!$C11,'Season 12'!$U$18,0)),
IFERROR(INDEX('Season 12'!$X$20,MATCH('VS stats'!$C11,'Season 12'!$U$20,0)),
IFERROR(INDEX('Season 12'!$X$22,MATCH('VS stats'!$C11,'Season 12'!$U$22,0)),"-")))))</f>
        <v>-</v>
      </c>
      <c r="BX11" s="965" t="str">
        <f>IFERROR(INDEX('Season 13'!$D$9:$D$27,MATCH('VS stats'!$C11,'Season 13'!$B$9:$B$27,0)),"-")</f>
        <v>-</v>
      </c>
      <c r="BY11" s="965" t="str">
        <f>IFERROR(INDEX('Season 13'!$D$28:$D$46,MATCH('VS stats'!$C11,'Season 13'!$B$28:$B$46,0)),"-")</f>
        <v>-</v>
      </c>
      <c r="BZ11" s="965" t="str">
        <f>IFERROR(INDEX('Season 13'!$J$9:$J$16,MATCH('VS stats'!$C11,'Season 13'!$H$9:$H$16,0)),IFERROR(INDEX('Season 13'!$J$39,MATCH('VS stats'!$C11,'Season 13'!$H$39,0)),"-"))</f>
        <v>-</v>
      </c>
      <c r="CA11" s="965" t="str">
        <f>IFERROR(INDEX('Season 13'!$P$9:$P$16,MATCH('VS stats'!$C11,'Season 13'!$N$9:$N$16,0)),IFERROR(INDEX('Season 13'!$J$30,MATCH('VS stats'!$C11,'Season 13'!$H$30,0)),"-"))</f>
        <v>-</v>
      </c>
      <c r="CB11" s="965" t="str">
        <f>IFERROR(INDEX('Season 13'!$P$20:$P$24,MATCH('VS stats'!$C11,'Season 13'!$N$20:$N$24,0)),
IFERROR(INDEX('Season 13'!$X$9,MATCH('VS stats'!$C11,'Season 13'!$U$9,0)),
IFERROR(INDEX('Season 13'!$X$11:$X$13,MATCH('VS stats'!$C11,'Season 13'!$U$11:$U19,0)),
IFERROR(INDEX('Season 13'!$X$17,MATCH('VS stats'!$C11,'Season 13'!$U$17,0)),
IFERROR(INDEX('Season 13'!$X$19,MATCH('VS stats'!$C11,'Season 13'!$U$19,0)),
IFERROR(INDEX('Season 13'!$X$21,MATCH('VS stats'!$C11,'Season 13'!$U$21,0)),
IFERROR(INDEX('Season 13'!$X$23,MATCH('VS stats'!$C11,'Season 13'!$U$23,0)),"-")))))))</f>
        <v>-</v>
      </c>
      <c r="CC11" s="966" t="str">
        <f>IFERROR(INDEX('Season 13'!$X$10,MATCH('VS stats'!$C11,'Season 13'!$U$10,0)),
IFERROR(INDEX('Season 13'!$X$14:$X$16,MATCH('VS stats'!$C11,'Season 13'!$U$14:$U$16,0)),
IFERROR(INDEX('Season 13'!$X$18,MATCH('VS stats'!$C11,'Season 13'!$U$18,0)),
IFERROR(INDEX('Season 13'!$X$20,MATCH('VS stats'!$C11,'Season 13'!$U$20,0)),
IFERROR(INDEX('Season 13'!$X$22,MATCH('VS stats'!$C11,'Season 13'!$U$22,0)),"-")))))</f>
        <v>-</v>
      </c>
      <c r="CD11" s="965" t="str">
        <f>IFERROR(INDEX('Season 14'!$D$9:$D$27,MATCH('VS stats'!$C11,'Season 14'!$B$9:$B$27,0)),"-")</f>
        <v>-</v>
      </c>
      <c r="CE11" s="965" t="str">
        <f>IFERROR(INDEX('Season 14'!$D$28:$D$46,MATCH('VS stats'!$C11,'Season 14'!$B$28:$B$46,0)),"-")</f>
        <v>-</v>
      </c>
      <c r="CF11" s="965" t="str">
        <f>IFERROR(INDEX('Season 14'!$J$9:$J$16,MATCH('VS stats'!$C11,'Season 14'!$H$9:$H$16,0)),IFERROR(INDEX('Season 14'!$J$39,MATCH('VS stats'!$C11,'Season 14'!$H$39,0)),"-"))</f>
        <v>-</v>
      </c>
      <c r="CG11" s="965" t="str">
        <f>IFERROR(INDEX('Season 14'!$P$9:$P$16,MATCH('VS stats'!$C11,'Season 14'!$N$9:$N$16,0)),IFERROR(INDEX('Season 14'!$J$30,MATCH('VS stats'!$C11,'Season 14'!$H$30,0)),"-"))</f>
        <v>-</v>
      </c>
      <c r="CH11" s="965" t="str">
        <f>IFERROR(INDEX('Season 14'!$P$20:$P$24,MATCH('VS stats'!$C11,'Season 14'!$N$20:$N$24,0)),
IFERROR(INDEX('Season 14'!$X$9,MATCH('VS stats'!$C11,'Season 14'!$U$9,0)),
IFERROR(INDEX('Season 14'!$X$11:$X$13,MATCH('VS stats'!$C11,'Season 14'!$U$11:$U19,0)),
IFERROR(INDEX('Season 14'!$X$17,MATCH('VS stats'!$C11,'Season 14'!$U$17,0)),
IFERROR(INDEX('Season 14'!$X$19,MATCH('VS stats'!$C11,'Season 14'!$U$19,0)),
IFERROR(INDEX('Season 14'!$X$21,MATCH('VS stats'!$C11,'Season 14'!$U$21,0)),
IFERROR(INDEX('Season 14'!$X$23,MATCH('VS stats'!$C11,'Season 14'!$U$23,0)),"-")))))))</f>
        <v>-</v>
      </c>
      <c r="CI11" s="966" t="str">
        <f>IFERROR(INDEX('Season 14'!$X$10,MATCH('VS stats'!$C11,'Season 14'!$U$10,0)),
IFERROR(INDEX('Season 14'!$X$14:$X$16,MATCH('VS stats'!$C11,'Season 14'!$U$14:$U$16,0)),
IFERROR(INDEX('Season 14'!$X$18,MATCH('VS stats'!$C11,'Season 14'!$U$18,0)),
IFERROR(INDEX('Season 14'!$X$20,MATCH('VS stats'!$C11,'Season 14'!$U$20,0)),
IFERROR(INDEX('Season 14'!$X$22,MATCH('VS stats'!$C11,'Season 14'!$U$22,0)),"-")))))</f>
        <v>-</v>
      </c>
      <c r="CJ11" s="965" t="str">
        <f>IFERROR(INDEX('Season 15'!$D$9:$D$27,MATCH('VS stats'!$C11,'Season 15'!$B$9:$B$27,0)),"-")</f>
        <v>-</v>
      </c>
      <c r="CK11" s="965" t="str">
        <f>IFERROR(INDEX('Season 15'!$D$28:$D$46,MATCH('VS stats'!$C11,'Season 15'!$B$28:$B$46,0)),"-")</f>
        <v>-</v>
      </c>
      <c r="CL11" s="965" t="str">
        <f>IFERROR(INDEX('Season 15'!$J$9:$J$16,MATCH('VS stats'!$C11,'Season 15'!$H$9:$H$16,0)),IFERROR(INDEX('Season 15'!$J$39,MATCH('VS stats'!$C11,'Season 15'!$H$39,0)),"-"))</f>
        <v>-</v>
      </c>
      <c r="CM11" s="965" t="str">
        <f>IFERROR(INDEX('Season 15'!$P$9:$P$16,MATCH('VS stats'!$C11,'Season 15'!$N$9:$N$16,0)),IFERROR(INDEX('Season 15'!$J$30,MATCH('VS stats'!$C11,'Season 15'!$H$30,0)),"-"))</f>
        <v>-</v>
      </c>
      <c r="CN11" s="965" t="str">
        <f>IFERROR(INDEX('Season 15'!$P$20:$P$24,MATCH('VS stats'!$C11,'Season 15'!$N$20:$N$24,0)),
IFERROR(INDEX('Season 15'!$X$9,MATCH('VS stats'!$C11,'Season 15'!$U$9,0)),
IFERROR(INDEX('Season 15'!$X$11:$X$13,MATCH('VS stats'!$C11,'Season 15'!$U$11:$U19,0)),
IFERROR(INDEX('Season 15'!$X$17,MATCH('VS stats'!$C11,'Season 15'!$U$17,0)),
IFERROR(INDEX('Season 15'!$X$19,MATCH('VS stats'!$C11,'Season 15'!$U$19,0)),
IFERROR(INDEX('Season 15'!$X$21,MATCH('VS stats'!$C11,'Season 15'!$U$21,0)),
IFERROR(INDEX('Season 15'!$X$23,MATCH('VS stats'!$C11,'Season 15'!$U$23,0)),"-")))))))</f>
        <v>-</v>
      </c>
      <c r="CO11" s="966" t="str">
        <f>IFERROR(INDEX('Season 15'!$X$10,MATCH('VS stats'!$C11,'Season 15'!$U$10,0)),
IFERROR(INDEX('Season 15'!$X$14:$X$16,MATCH('VS stats'!$C11,'Season 15'!$U$14:$U$16,0)),
IFERROR(INDEX('Season 15'!$X$18,MATCH('VS stats'!$C11,'Season 15'!$U$18,0)),
IFERROR(INDEX('Season 15'!$X$20,MATCH('VS stats'!$C11,'Season 15'!$U$20,0)),
IFERROR(INDEX('Season 15'!$X$22,MATCH('VS stats'!$C11,'Season 15'!$U$22,0)),"-")))))</f>
        <v>-</v>
      </c>
      <c r="CP11" s="976"/>
      <c r="CQ11" s="822"/>
      <c r="CR11" s="822"/>
      <c r="CS11" s="822"/>
      <c r="CT11" s="822"/>
      <c r="CU11" s="822"/>
      <c r="CV11" s="822"/>
      <c r="CW11" s="822"/>
      <c r="CX11" s="822"/>
      <c r="CY11" s="822"/>
      <c r="CZ11" s="822"/>
      <c r="DA11" s="822"/>
      <c r="DB11" s="822"/>
      <c r="DC11" s="822"/>
    </row>
    <row r="12" spans="2:107" x14ac:dyDescent="0.25">
      <c r="B12" s="678"/>
      <c r="C12" s="693" t="s">
        <v>186</v>
      </c>
      <c r="D12" s="965" t="str">
        <f>IFERROR(INDEX('Season 1'!$D$9:$D$31,MATCH('VS stats'!$C12,'Season 1'!$B$9:$B$31,0)),"-")</f>
        <v>-</v>
      </c>
      <c r="E12" s="965" t="str">
        <f>IFERROR(INDEX('Season 1'!$D$32:$D$54,MATCH('VS stats'!$C12,'Season 1'!$B$32:$B$54,0)),"-")</f>
        <v>-</v>
      </c>
      <c r="F12" s="965" t="str">
        <f>IFERROR(INDEX('Season 1'!$J$9:$J$16,MATCH('VS stats'!$C12,'Season 1'!$H$9:$H$16,0)),IFERROR(INDEX('Season 1'!$W$9:$W$14,MATCH('VS stats'!$C12,'Season 1'!$T$9:$T$14,0)),"-"))</f>
        <v>-</v>
      </c>
      <c r="G12" s="965" t="str">
        <f>IFERROR(INDEX('Season 1'!$P$9:$P$16,MATCH('VS stats'!$C12,'Season 1'!$N$9:$N$16,0)),"-")</f>
        <v>-</v>
      </c>
      <c r="H12" s="965" t="str">
        <f>IFERROR(INDEX('Season 1'!$P$20:$P$24,MATCH('VS stats'!$C12,'Season 1'!$N$20:$N$24,0)),"-")</f>
        <v>-</v>
      </c>
      <c r="I12" s="966" t="s">
        <v>35</v>
      </c>
      <c r="J12" s="1065" t="str">
        <f>IFERROR(INDEX('Season 2'!$D$9:$D$31,MATCH('VS stats'!$C12,'Season 2'!$B$9:$B$31,0)),"-")</f>
        <v>2-0</v>
      </c>
      <c r="K12" s="965" t="str">
        <f>IFERROR(INDEX('Season 2'!$D$32:$D$54,MATCH('VS stats'!$C12,'Season 2'!$B$32:$B$54,0)),"-")</f>
        <v>-</v>
      </c>
      <c r="L12" s="965" t="str">
        <f>IFERROR(INDEX('Season 2'!$J$9:$J$16,MATCH('VS stats'!$C12,'Season 2'!$H$9:$H$16,0)),IFERROR(INDEX('Season 2'!$J$45:$J$50,MATCH('VS stats'!$C12,'Season 2'!$H$45:$H$50,0)),"-"))</f>
        <v>-</v>
      </c>
      <c r="M12" s="965" t="str">
        <f>IFERROR(INDEX('Season 2'!$P$9:$P$16,MATCH('VS stats'!$C12,'Season 2'!$N$9:$N$16,0)),IFERROR(INDEX('Season 2'!$J$30,MATCH('VS stats'!$C12,'Season 2'!$H$30,0)),"-"))</f>
        <v>-</v>
      </c>
      <c r="N12" s="965" t="str">
        <f>IFERROR(INDEX('Season 2'!$P$20:$P$24,MATCH('VS stats'!$C12,'Season 2'!$N$20:$N$24,0)),
IFERROR(INDEX('Season 2'!$X$9,MATCH('VS stats'!$C12,'Season 2'!$U$9,0)),
IFERROR(INDEX('Season 2'!$X$11:$X$13,MATCH('VS stats'!$C12,'Season 2'!$U$11:$U20,0)),
IFERROR(INDEX('Season 2'!$X$17,MATCH('VS stats'!$C12,'Season 2'!$U$17,0)),
IFERROR(INDEX('Season 2'!$X$19,MATCH('VS stats'!$C12,'Season 2'!$U$19,0)),
IFERROR(INDEX('Season 2'!$X$21,MATCH('VS stats'!$C12,'Season 2'!$U$21,0)),
IFERROR(INDEX('Season 2'!$X$23,MATCH('VS stats'!$C12,'Season 2'!$U$23,0)),
IFERROR(INDEX('Season 2'!$X$25,MATCH('VS stats'!$C12,'Season 2'!$U$25,0)),"-"))))))))</f>
        <v>-</v>
      </c>
      <c r="O12" s="966" t="str">
        <f>IFERROR(INDEX('Season 2'!$X$10,MATCH('VS stats'!$C12,'Season 2'!$U$10,0)),
IFERROR(INDEX('Season 2'!$X$14:$X$16,MATCH('VS stats'!$C12,'Season 2'!$U$14:$U$16,0)),
IFERROR(INDEX('Season 2'!$X$18,MATCH('VS stats'!$C12,'Season 2'!$U$18,0)),
IFERROR(INDEX('Season 2'!$X$20,MATCH('VS stats'!$C12,'Season 2'!$U$20,0)),
IFERROR(INDEX('Season 2'!$X$22,MATCH('VS stats'!$C12,'Season 2'!$U$22,0)),
IFERROR(INDEX('Season 2'!$X$24,MATCH('VS stats'!$C12,'Season 2'!$U$24,0)),"-"))))))</f>
        <v>-</v>
      </c>
      <c r="P12" s="965" t="str">
        <f>IFERROR(INDEX('Season 3'!$D$9:$D$31,MATCH('VS stats'!$C12,'Season 3'!$B$9:$B$31,0)),"-")</f>
        <v>-</v>
      </c>
      <c r="Q12" s="965" t="str">
        <f>IFERROR(INDEX('Season 3'!$D$32:$D$54,MATCH('VS stats'!$C12,'Season 3'!$B$32:$B$54,0)),"-")</f>
        <v>-</v>
      </c>
      <c r="R12" s="965" t="str">
        <f>IFERROR(INDEX('Season 3'!$J$9:$J$16,MATCH('VS stats'!$C12,'Season 3'!$H$9:$H$16,0)),IFERROR(INDEX('Season 3'!$J$39,MATCH('VS stats'!$C12,'Season 3'!$H$39,0)),"-"))</f>
        <v>-</v>
      </c>
      <c r="S12" s="965" t="str">
        <f>IFERROR(INDEX('Season 3'!$P$9:$P$16,MATCH('VS stats'!$C12,'Season 3'!$N$9:$N$16,0)),IFERROR(INDEX('Season 3'!$J$30,MATCH('VS stats'!$C12,'Season 3'!$H$30,0)),"-"))</f>
        <v>-</v>
      </c>
      <c r="T12" s="965" t="str">
        <f>IFERROR(INDEX('Season 3'!$P$20:$P$24,MATCH('VS stats'!$C12,'Season 3'!$N$20:$N$24,0)),
IFERROR(INDEX('Season 3'!$X$9,MATCH('VS stats'!$C12,'Season 3'!$U$9,0)),
IFERROR(INDEX('Season 3'!$X$11:$X$13,MATCH('VS stats'!$C12,'Season 3'!$U$11:$U20,0)),
IFERROR(INDEX('Season 3'!$X$17,MATCH('VS stats'!$C12,'Season 3'!$U$17,0)),
IFERROR(INDEX('Season 3'!$X$19,MATCH('VS stats'!$C12,'Season 3'!$U$19,0)),
IFERROR(INDEX('Season 3'!$X$21,MATCH('VS stats'!$C12,'Season 3'!$U$21,0)),
IFERROR(INDEX('Season 3'!$X$23,MATCH('VS stats'!$C12,'Season 3'!$U$23,0)),
IFERROR(INDEX('Season 3'!$X$25,MATCH('VS stats'!$C12,'Season 3'!$U$25,0)),"-"))))))))</f>
        <v>-</v>
      </c>
      <c r="U12" s="966" t="str">
        <f>IFERROR(INDEX('Season 3'!$X$10,MATCH('VS stats'!$C12,'Season 3'!$U$10,0)),
IFERROR(INDEX('Season 3'!$X$14:$X$16,MATCH('VS stats'!$C12,'Season 3'!$U$14:$U$16,0)),
IFERROR(INDEX('Season 3'!$X$18,MATCH('VS stats'!$C12,'Season 3'!$U$18,0)),
IFERROR(INDEX('Season 3'!$X$20,MATCH('VS stats'!$C12,'Season 3'!$U$20,0)),
IFERROR(INDEX('Season 3'!$X$22,MATCH('VS stats'!$C12,'Season 3'!$U$22,0)),
IFERROR(INDEX('Season 3'!$X$24,MATCH('VS stats'!$C12,'Season 3'!$U$24,0)),"-"))))))</f>
        <v>-</v>
      </c>
      <c r="V12" s="965" t="str">
        <f>IFERROR(INDEX('Season 4'!$D$9:$D$27,MATCH('VS stats'!$C12,'Season 4'!$B$9:$B$27,0)),"-")</f>
        <v>-</v>
      </c>
      <c r="W12" s="965" t="str">
        <f>IFERROR(INDEX('Season 4'!$D$28:$D$46,MATCH('VS stats'!$C12,'Season 4'!$B$28:$B$46,0)),"-")</f>
        <v>-</v>
      </c>
      <c r="X12" s="965" t="str">
        <f>IFERROR(INDEX('Season 4'!$J$9:$J$16,MATCH('VS stats'!$C12,'Season 4'!$H$9:$H$16,0)),IFERROR(INDEX('Season 4'!$J$39,MATCH('VS stats'!$C12,'Season 4'!$H$39,0)),"-"))</f>
        <v>-</v>
      </c>
      <c r="Y12" s="965" t="str">
        <f>IFERROR(INDEX('Season 4'!$P$9:$P$16,MATCH('VS stats'!$C12,'Season 4'!$N$9:$N$16,0)),IFERROR(INDEX('Season 4'!$J$30,MATCH('VS stats'!$C12,'Season 4'!$H$30,0)),"-"))</f>
        <v>-</v>
      </c>
      <c r="Z12" s="965" t="str">
        <f>IFERROR(INDEX('Season 4'!$P$20:$P$24,MATCH('VS stats'!$C12,'Season 4'!$N$20:$N$24,0)),
IFERROR(INDEX('Season 4'!$X$9,MATCH('VS stats'!$C12,'Season 4'!$U$9,0)),
IFERROR(INDEX('Season 4'!$X$11:$X$13,MATCH('VS stats'!$C12,'Season 4'!$U$11:$U20,0)),
IFERROR(INDEX('Season 4'!$X$17,MATCH('VS stats'!$C12,'Season 4'!$U$17,0)),
IFERROR(INDEX('Season 4'!$X$19,MATCH('VS stats'!$C12,'Season 4'!$U$19,0)),
IFERROR(INDEX('Season 4'!$X$21,MATCH('VS stats'!$C12,'Season 4'!$U$21,0)),
IFERROR(INDEX('Season 4'!$X$23,MATCH('VS stats'!$C12,'Season 4'!$U$23,0)),
IFERROR(INDEX('Season 4'!$X$25,MATCH('VS stats'!$C12,'Season 4'!$U$25,0)),"-"))))))))</f>
        <v>-</v>
      </c>
      <c r="AA12" s="966" t="str">
        <f>IFERROR(INDEX('Season 4'!$X$10,MATCH('VS stats'!$C12,'Season 4'!$U$10,0)),
IFERROR(INDEX('Season 4'!$X$14:$X$16,MATCH('VS stats'!$C12,'Season 4'!$U$14:$U$16,0)),
IFERROR(INDEX('Season 4'!$X$18,MATCH('VS stats'!$C12,'Season 4'!$U$18,0)),
IFERROR(INDEX('Season 4'!$X$20,MATCH('VS stats'!$C12,'Season 4'!$U$20,0)),
IFERROR(INDEX('Season 4'!$X$22,MATCH('VS stats'!$C12,'Season 4'!$U$22,0)),
IFERROR(INDEX('Season 4'!$X$24,MATCH('VS stats'!$C12,'Season 4'!$U$24,0)),"-"))))))</f>
        <v>-</v>
      </c>
      <c r="AB12" s="965" t="str">
        <f>IFERROR(INDEX('Season 5'!$D$9:$D$27,MATCH('VS stats'!$C12,'Season 5'!$B$9:$B$27,0)),"-")</f>
        <v>-</v>
      </c>
      <c r="AC12" s="965" t="str">
        <f>IFERROR(INDEX('Season 5'!$D$28:$D$46,MATCH('VS stats'!$C12,'Season 5'!$B$28:$B$46,0)),"-")</f>
        <v>-</v>
      </c>
      <c r="AD12" s="965" t="str">
        <f>IFERROR(INDEX('Season 5'!$J$9:$J$16,MATCH('VS stats'!$C12,'Season 5'!$H$9:$H$16,0)),IFERROR(INDEX('Season 5'!$J$39,MATCH('VS stats'!$C12,'Season 5'!$H$39,0)),"-"))</f>
        <v>-</v>
      </c>
      <c r="AE12" s="965" t="str">
        <f>IFERROR(INDEX('Season 5'!$P$9:$P$16,MATCH('VS stats'!$C12,'Season 5'!$N$9:$N$16,0)),IFERROR(INDEX('Season 5'!$J$30,MATCH('VS stats'!$C12,'Season 5'!$H$30,0)),"-"))</f>
        <v>-</v>
      </c>
      <c r="AF12" s="965" t="str">
        <f>IFERROR(INDEX('Season 5'!$P$20:$P$24,MATCH('VS stats'!$C12,'Season 5'!$N$20:$N$24,0)),
IFERROR(INDEX('Season 5'!$X$9,MATCH('VS stats'!$C12,'Season 5'!$U$9,0)),
IFERROR(INDEX('Season 5'!$X$11:$X$13,MATCH('VS stats'!$C12,'Season 5'!$U$11:$U20,0)),
IFERROR(INDEX('Season 5'!$X$17,MATCH('VS stats'!$C12,'Season 5'!$U$17,0)),
IFERROR(INDEX('Season 5'!$X$19,MATCH('VS stats'!$C12,'Season 5'!$U$19,0)),
IFERROR(INDEX('Season 5'!$X$21,MATCH('VS stats'!$C12,'Season 5'!$U$21,0)),
IFERROR(INDEX('Season 5'!$X$23,MATCH('VS stats'!$C12,'Season 5'!$U$23,0)),"-")))))))</f>
        <v>-</v>
      </c>
      <c r="AG12" s="966" t="str">
        <f>IFERROR(INDEX('Season 5'!$X$10,MATCH('VS stats'!$C12,'Season 5'!$U$10,0)),
IFERROR(INDEX('Season 5'!$X$14:$X$16,MATCH('VS stats'!$C12,'Season 5'!$U$14:$U$16,0)),
IFERROR(INDEX('Season 5'!$X$18,MATCH('VS stats'!$C12,'Season 5'!$U$18,0)),
IFERROR(INDEX('Season 5'!$X$20,MATCH('VS stats'!$C12,'Season 5'!$U$20,0)),
IFERROR(INDEX('Season 5'!$X$22,MATCH('VS stats'!$C12,'Season 5'!$U$22,0)),"-")))))</f>
        <v>-</v>
      </c>
      <c r="AH12" s="965" t="str">
        <f>IFERROR(INDEX('Season 6'!$D$9:$D$27,MATCH('VS stats'!$C12,'Season 6'!$B$9:$B$27,0)),"-")</f>
        <v>-</v>
      </c>
      <c r="AI12" s="965" t="str">
        <f>IFERROR(INDEX('Season 6'!$D$28:$D$46,MATCH('VS stats'!$C12,'Season 6'!$B$28:$B$46,0)),"-")</f>
        <v>-</v>
      </c>
      <c r="AJ12" s="965" t="str">
        <f>IFERROR(INDEX('Season 6'!$J$9:$J$16,MATCH('VS stats'!$C12,'Season 6'!$H$9:$H$16,0)),IFERROR(INDEX('Season 6'!$J$39,MATCH('VS stats'!$C12,'Season 6'!$H$39,0)),"-"))</f>
        <v>-</v>
      </c>
      <c r="AK12" s="965" t="str">
        <f>IFERROR(INDEX('Season 6'!$P$9:$P$16,MATCH('VS stats'!$C12,'Season 6'!$N$9:$N$16,0)),IFERROR(INDEX('Season 6'!$J$30,MATCH('VS stats'!$C12,'Season 6'!$H$30,0)),"-"))</f>
        <v>-</v>
      </c>
      <c r="AL12" s="965" t="str">
        <f>IFERROR(INDEX('Season 6'!$P$20:$P$24,MATCH('VS stats'!$C12,'Season 6'!$N$20:$N$24,0)),
IFERROR(INDEX('Season 6'!$X$9,MATCH('VS stats'!$C12,'Season 6'!$U$9,0)),
IFERROR(INDEX('Season 6'!$X$11:$X$13,MATCH('VS stats'!$C12,'Season 6'!$U$11:$U20,0)),
IFERROR(INDEX('Season 6'!$X$17,MATCH('VS stats'!$C12,'Season 6'!$U$17,0)),
IFERROR(INDEX('Season 6'!$X$19,MATCH('VS stats'!$C12,'Season 6'!$U$19,0)),
IFERROR(INDEX('Season 6'!$X$21,MATCH('VS stats'!$C12,'Season 6'!$U$21,0)),
IFERROR(INDEX('Season 6'!$X$23,MATCH('VS stats'!$C12,'Season 6'!$U$23,0)),"-")))))))</f>
        <v>-</v>
      </c>
      <c r="AM12" s="966" t="str">
        <f>IFERROR(INDEX('Season 6'!$X$10,MATCH('VS stats'!$C12,'Season 6'!$U$10,0)),
IFERROR(INDEX('Season 6'!$X$14:$X$16,MATCH('VS stats'!$C12,'Season 6'!$U$14:$U$16,0)),
IFERROR(INDEX('Season 6'!$X$18,MATCH('VS stats'!$C12,'Season 6'!$U$18,0)),
IFERROR(INDEX('Season 6'!$X$20,MATCH('VS stats'!$C12,'Season 6'!$U$20,0)),
IFERROR(INDEX('Season 6'!$X$22,MATCH('VS stats'!$C12,'Season 6'!$U$22,0)),"-")))))</f>
        <v>-</v>
      </c>
      <c r="AN12" s="965" t="str">
        <f>IFERROR(INDEX('Season 7'!$D$9:$D$27,MATCH('VS stats'!$C12,'Season 7'!$B$9:$B$27,0)),"-")</f>
        <v>-</v>
      </c>
      <c r="AO12" s="965" t="str">
        <f>IFERROR(INDEX('Season 7'!$D$28:$D$46,MATCH('VS stats'!$C12,'Season 7'!$B$28:$B$46,0)),"-")</f>
        <v>-</v>
      </c>
      <c r="AP12" s="965" t="str">
        <f>IFERROR(INDEX('Season 7'!$J$9:$J$16,MATCH('VS stats'!$C12,'Season 7'!$H$9:$H$16,0)),IFERROR(INDEX('Season 7'!$J$39,MATCH('VS stats'!$C12,'Season 7'!$H$39,0)),"-"))</f>
        <v>-</v>
      </c>
      <c r="AQ12" s="965" t="str">
        <f>IFERROR(INDEX('Season 7'!$P$9:$P$16,MATCH('VS stats'!$C12,'Season 7'!$N$9:$N$16,0)),IFERROR(INDEX('Season 7'!$J$30,MATCH('VS stats'!$C12,'Season 7'!$H$30,0)),"-"))</f>
        <v>-</v>
      </c>
      <c r="AR12" s="965" t="str">
        <f>IFERROR(INDEX('Season 7'!$P$20:$P$24,MATCH('VS stats'!$C12,'Season 7'!$N$20:$N$24,0)),
IFERROR(INDEX('Season 7'!$X$9,MATCH('VS stats'!$C12,'Season 7'!$U$9,0)),
IFERROR(INDEX('Season 7'!$X$11:$X$13,MATCH('VS stats'!$C12,'Season 7'!$U$11:$U20,0)),
IFERROR(INDEX('Season 7'!$X$17,MATCH('VS stats'!$C12,'Season 7'!$U$17,0)),
IFERROR(INDEX('Season 7'!$X$19,MATCH('VS stats'!$C12,'Season 7'!$U$19,0)),
IFERROR(INDEX('Season 7'!$X$21,MATCH('VS stats'!$C12,'Season 7'!$U$21,0)),
IFERROR(INDEX('Season 7'!$X$23,MATCH('VS stats'!$C12,'Season 7'!$U$23,0)),"-")))))))</f>
        <v>-</v>
      </c>
      <c r="AS12" s="966" t="str">
        <f>IFERROR(INDEX('Season 7'!$X$10,MATCH('VS stats'!$C12,'Season 7'!$U$10,0)),
IFERROR(INDEX('Season 7'!$X$14:$X$16,MATCH('VS stats'!$C12,'Season 7'!$U$14:$U$16,0)),
IFERROR(INDEX('Season 7'!$X$18,MATCH('VS stats'!$C12,'Season 7'!$U$18,0)),
IFERROR(INDEX('Season 7'!$X$20,MATCH('VS stats'!$C12,'Season 7'!$U$20,0)),
IFERROR(INDEX('Season 7'!$X$22,MATCH('VS stats'!$C12,'Season 7'!$U$22,0)),"-")))))</f>
        <v>-</v>
      </c>
      <c r="AT12" s="965" t="str">
        <f>IFERROR(INDEX('Season 8'!$D$9:$D$27,MATCH('VS stats'!$C12,'Season 8'!$B$9:$B$27,0)),"-")</f>
        <v>-</v>
      </c>
      <c r="AU12" s="965" t="str">
        <f>IFERROR(INDEX('Season 8'!$D$28:$D$46,MATCH('VS stats'!$C12,'Season 8'!$B$28:$B$46,0)),"-")</f>
        <v>-</v>
      </c>
      <c r="AV12" s="965" t="str">
        <f>IFERROR(INDEX('Season 8'!$J$9:$J$16,MATCH('VS stats'!$C12,'Season 8'!$H$9:$H$16,0)),IFERROR(INDEX('Season 8'!$J$39,MATCH('VS stats'!$C12,'Season 8'!$H$39,0)),"-"))</f>
        <v>-</v>
      </c>
      <c r="AW12" s="965" t="str">
        <f>IFERROR(INDEX('Season 8'!$P$9:$P$16,MATCH('VS stats'!$C12,'Season 8'!$N$9:$N$16,0)),IFERROR(INDEX('Season 8'!$J$30,MATCH('VS stats'!$C12,'Season 8'!$H$30,0)),"-"))</f>
        <v>-</v>
      </c>
      <c r="AX12" s="965" t="str">
        <f>IFERROR(INDEX('Season 8'!$P$20:$P$24,MATCH('VS stats'!$C12,'Season 8'!$N$20:$N$24,0)),
IFERROR(INDEX('Season 8'!$X$9,MATCH('VS stats'!$C12,'Season 8'!$U$9,0)),
IFERROR(INDEX('Season 8'!$X$11:$X$13,MATCH('VS stats'!$C12,'Season 8'!$U$11:$U20,0)),
IFERROR(INDEX('Season 8'!$X$17,MATCH('VS stats'!$C12,'Season 8'!$U$17,0)),
IFERROR(INDEX('Season 8'!$X$19,MATCH('VS stats'!$C12,'Season 8'!$U$19,0)),
IFERROR(INDEX('Season 8'!$X$21,MATCH('VS stats'!$C12,'Season 8'!$U$21,0)),
IFERROR(INDEX('Season 8'!$X$23,MATCH('VS stats'!$C12,'Season 8'!$U$23,0)),"-")))))))</f>
        <v>-</v>
      </c>
      <c r="AY12" s="966" t="str">
        <f>IFERROR(INDEX('Season 8'!$X$10,MATCH('VS stats'!$C12,'Season 8'!$U$10,0)),
IFERROR(INDEX('Season 8'!$X$14:$X$16,MATCH('VS stats'!$C12,'Season 8'!$U$14:$U$16,0)),
IFERROR(INDEX('Season 8'!$X$18,MATCH('VS stats'!$C12,'Season 8'!$U$18,0)),
IFERROR(INDEX('Season 8'!$X$20,MATCH('VS stats'!$C12,'Season 8'!$U$20,0)),
IFERROR(INDEX('Season 8'!$X$22,MATCH('VS stats'!$C12,'Season 8'!$U$22,0)),"-")))))</f>
        <v>-</v>
      </c>
      <c r="AZ12" s="965" t="str">
        <f>IFERROR(INDEX('Season 9'!$D$9:$D$27,MATCH('VS stats'!$C12,'Season 9'!$B$9:$B$27,0)),"-")</f>
        <v>-</v>
      </c>
      <c r="BA12" s="965" t="str">
        <f>IFERROR(INDEX('Season 9'!$D$28:$D$46,MATCH('VS stats'!$C12,'Season 9'!$B$28:$B$46,0)),"-")</f>
        <v>-</v>
      </c>
      <c r="BB12" s="965" t="str">
        <f>IFERROR(INDEX('Season 9'!$J$9:$J$16,MATCH('VS stats'!$C12,'Season 9'!$H$9:$H$16,0)),IFERROR(INDEX('Season 9'!$J$39,MATCH('VS stats'!$C12,'Season 9'!$H$39,0)),"-"))</f>
        <v>-</v>
      </c>
      <c r="BC12" s="965" t="str">
        <f>IFERROR(INDEX('Season 9'!$P$9:$P$16,MATCH('VS stats'!$C12,'Season 9'!$N$9:$N$16,0)),IFERROR(INDEX('Season 9'!$J$30,MATCH('VS stats'!$C12,'Season 9'!$H$30,0)),"-"))</f>
        <v>-</v>
      </c>
      <c r="BD12" s="965" t="str">
        <f>IFERROR(INDEX('Season 9'!$P$20:$P$24,MATCH('VS stats'!$C12,'Season 9'!$N$20:$N$24,0)),
IFERROR(INDEX('Season 9'!$X$9,MATCH('VS stats'!$C12,'Season 9'!$U$9,0)),
IFERROR(INDEX('Season 9'!$X$11:$X$13,MATCH('VS stats'!$C12,'Season 9'!$U$11:$U20,0)),
IFERROR(INDEX('Season 9'!$X$17,MATCH('VS stats'!$C12,'Season 9'!$U$17,0)),
IFERROR(INDEX('Season 9'!$X$19,MATCH('VS stats'!$C12,'Season 9'!$U$19,0)),
IFERROR(INDEX('Season 9'!$X$21,MATCH('VS stats'!$C12,'Season 9'!$U$21,0)),
IFERROR(INDEX('Season 9'!$X$23,MATCH('VS stats'!$C12,'Season 9'!$U$23,0)),"-")))))))</f>
        <v>-</v>
      </c>
      <c r="BE12" s="966" t="str">
        <f>IFERROR(INDEX('Season 9'!$X$10,MATCH('VS stats'!$C12,'Season 9'!$U$10,0)),
IFERROR(INDEX('Season 9'!$X$14:$X$16,MATCH('VS stats'!$C12,'Season 9'!$U$14:$U$16,0)),
IFERROR(INDEX('Season 9'!$X$18,MATCH('VS stats'!$C12,'Season 9'!$U$18,0)),
IFERROR(INDEX('Season 9'!$X$20,MATCH('VS stats'!$C12,'Season 9'!$U$20,0)),
IFERROR(INDEX('Season 9'!$X$22,MATCH('VS stats'!$C12,'Season 9'!$U$22,0)),"-")))))</f>
        <v>-</v>
      </c>
      <c r="BF12" s="965" t="str">
        <f>IFERROR(INDEX('Season 10'!$D$9:$D$27,MATCH('VS stats'!$C12,'Season 10'!$B$9:$B$27,0)),"-")</f>
        <v>-</v>
      </c>
      <c r="BG12" s="965" t="str">
        <f>IFERROR(INDEX('Season 10'!$D$28:$D$46,MATCH('VS stats'!$C12,'Season 10'!$B$28:$B$46,0)),"-")</f>
        <v>-</v>
      </c>
      <c r="BH12" s="965" t="str">
        <f>IFERROR(INDEX('Season 10'!$J$9:$J$16,MATCH('VS stats'!$C12,'Season 10'!$H$9:$H$16,0)),IFERROR(INDEX('Season 10'!$J$39,MATCH('VS stats'!$C12,'Season 10'!$H$39,0)),"-"))</f>
        <v>-</v>
      </c>
      <c r="BI12" s="965" t="str">
        <f>IFERROR(INDEX('Season 10'!$P$9:$P$16,MATCH('VS stats'!$C12,'Season 10'!$N$9:$N$16,0)),IFERROR(INDEX('Season 10'!$J$30,MATCH('VS stats'!$C12,'Season 10'!$H$30,0)),"-"))</f>
        <v>-</v>
      </c>
      <c r="BJ12" s="965" t="str">
        <f>IFERROR(INDEX('Season 10'!$P$20:$P$24,MATCH('VS stats'!$C12,'Season 10'!$N$20:$N$24,0)),
IFERROR(INDEX('Season 10'!$X$9,MATCH('VS stats'!$C12,'Season 10'!$U$9,0)),
IFERROR(INDEX('Season 10'!$X$11:$X$13,MATCH('VS stats'!$C12,'Season 10'!$U$11:$U20,0)),
IFERROR(INDEX('Season 10'!$X$17,MATCH('VS stats'!$C12,'Season 10'!$U$17,0)),
IFERROR(INDEX('Season 10'!$X$19,MATCH('VS stats'!$C12,'Season 10'!$U$19,0)),
IFERROR(INDEX('Season 10'!$X$21,MATCH('VS stats'!$C12,'Season 10'!$U$21,0)),
IFERROR(INDEX('Season 10'!$X$23,MATCH('VS stats'!$C12,'Season 10'!$U$23,0)),"-")))))))</f>
        <v>-</v>
      </c>
      <c r="BK12" s="966" t="str">
        <f>IFERROR(INDEX('Season 10'!$X$10,MATCH('VS stats'!$C12,'Season 10'!$U$10,0)),
IFERROR(INDEX('Season 10'!$X$14:$X$16,MATCH('VS stats'!$C12,'Season 10'!$U$14:$U$16,0)),
IFERROR(INDEX('Season 10'!$X$18,MATCH('VS stats'!$C12,'Season 10'!$U$18,0)),
IFERROR(INDEX('Season 10'!$X$20,MATCH('VS stats'!$C12,'Season 10'!$U$20,0)),
IFERROR(INDEX('Season 10'!$X$22,MATCH('VS stats'!$C12,'Season 10'!$U$22,0)),"-")))))</f>
        <v>-</v>
      </c>
      <c r="BL12" s="965" t="str">
        <f>IFERROR(INDEX('Season 11'!$D$9:$D$27,MATCH('VS stats'!$C12,'Season 11'!$B$9:$B$27,0)),"-")</f>
        <v>-</v>
      </c>
      <c r="BM12" s="965" t="str">
        <f>IFERROR(INDEX('Season 11'!$D$28:$D$46,MATCH('VS stats'!$C12,'Season 11'!$B$28:$B$46,0)),"-")</f>
        <v>-</v>
      </c>
      <c r="BN12" s="965" t="str">
        <f>IFERROR(INDEX('Season 11'!$J$9:$J$16,MATCH('VS stats'!$C12,'Season 11'!$H$9:$H$16,0)),IFERROR(INDEX('Season 11'!$J$39,MATCH('VS stats'!$C12,'Season 11'!$H$39,0)),"-"))</f>
        <v>-</v>
      </c>
      <c r="BO12" s="965" t="str">
        <f>IFERROR(INDEX('Season 11'!$P$9:$P$16,MATCH('VS stats'!$C12,'Season 11'!$N$9:$N$16,0)),IFERROR(INDEX('Season 11'!$J$30,MATCH('VS stats'!$C12,'Season 11'!$H$30,0)),"-"))</f>
        <v>-</v>
      </c>
      <c r="BP12" s="965" t="str">
        <f>IFERROR(INDEX('Season 11'!$P$20:$P$24,MATCH('VS stats'!$C12,'Season 11'!$N$20:$N$24,0)),
IFERROR(INDEX('Season 11'!$X$9,MATCH('VS stats'!$C12,'Season 11'!$U$9,0)),
IFERROR(INDEX('Season 11'!$X$11:$X$13,MATCH('VS stats'!$C12,'Season 11'!$U$11:$U20,0)),
IFERROR(INDEX('Season 11'!$X$17,MATCH('VS stats'!$C12,'Season 11'!$U$17,0)),
IFERROR(INDEX('Season 11'!$X$19,MATCH('VS stats'!$C12,'Season 11'!$U$19,0)),
IFERROR(INDEX('Season 11'!$X$21,MATCH('VS stats'!$C12,'Season 11'!$U$21,0)),
IFERROR(INDEX('Season 11'!$X$23,MATCH('VS stats'!$C12,'Season 11'!$U$23,0)),"-")))))))</f>
        <v>-</v>
      </c>
      <c r="BQ12" s="966" t="str">
        <f>IFERROR(INDEX('Season 11'!$X$10,MATCH('VS stats'!$C12,'Season 11'!$U$10,0)),
IFERROR(INDEX('Season 11'!$X$14:$X$16,MATCH('VS stats'!$C12,'Season 11'!$U$14:$U$16,0)),
IFERROR(INDEX('Season 11'!$X$18,MATCH('VS stats'!$C12,'Season 11'!$U$18,0)),
IFERROR(INDEX('Season 11'!$X$20,MATCH('VS stats'!$C12,'Season 11'!$U$20,0)),
IFERROR(INDEX('Season 11'!$X$22,MATCH('VS stats'!$C12,'Season 11'!$U$22,0)),"-")))))</f>
        <v>-</v>
      </c>
      <c r="BR12" s="965" t="str">
        <f>IFERROR(INDEX('Season 12'!$D$9:$D$27,MATCH('VS stats'!$C12,'Season 12'!$B$9:$B$27,0)),"-")</f>
        <v>-</v>
      </c>
      <c r="BS12" s="965" t="str">
        <f>IFERROR(INDEX('Season 12'!$D$28:$D$46,MATCH('VS stats'!$C12,'Season 12'!$B$28:$B$46,0)),"-")</f>
        <v>-</v>
      </c>
      <c r="BT12" s="965" t="str">
        <f>IFERROR(INDEX('Season 12'!$J$9:$J$16,MATCH('VS stats'!$C12,'Season 12'!$H$9:$H$16,0)),IFERROR(INDEX('Season 12'!$J$39,MATCH('VS stats'!$C12,'Season 12'!$H$39,0)),"-"))</f>
        <v>-</v>
      </c>
      <c r="BU12" s="965" t="str">
        <f>IFERROR(INDEX('Season 12'!$P$9:$P$16,MATCH('VS stats'!$C12,'Season 12'!$N$9:$N$16,0)),IFERROR(INDEX('Season 12'!$J$30,MATCH('VS stats'!$C12,'Season 12'!$H$30,0)),"-"))</f>
        <v>-</v>
      </c>
      <c r="BV12" s="965" t="str">
        <f>IFERROR(INDEX('Season 12'!$P$20:$P$24,MATCH('VS stats'!$C12,'Season 12'!$N$20:$N$24,0)),
IFERROR(INDEX('Season 12'!$X$9,MATCH('VS stats'!$C12,'Season 12'!$U$9,0)),
IFERROR(INDEX('Season 12'!$X$11:$X$13,MATCH('VS stats'!$C12,'Season 12'!$U$11:$U20,0)),
IFERROR(INDEX('Season 12'!$X$17,MATCH('VS stats'!$C12,'Season 12'!$U$17,0)),
IFERROR(INDEX('Season 12'!$X$19,MATCH('VS stats'!$C12,'Season 12'!$U$19,0)),
IFERROR(INDEX('Season 12'!$X$21,MATCH('VS stats'!$C12,'Season 12'!$U$21,0)),
IFERROR(INDEX('Season 12'!$X$23,MATCH('VS stats'!$C12,'Season 12'!$U$23,0)),"-")))))))</f>
        <v>-</v>
      </c>
      <c r="BW12" s="966" t="str">
        <f>IFERROR(INDEX('Season 12'!$X$10,MATCH('VS stats'!$C12,'Season 12'!$U$10,0)),
IFERROR(INDEX('Season 12'!$X$14:$X$16,MATCH('VS stats'!$C12,'Season 12'!$U$14:$U$16,0)),
IFERROR(INDEX('Season 12'!$X$18,MATCH('VS stats'!$C12,'Season 12'!$U$18,0)),
IFERROR(INDEX('Season 12'!$X$20,MATCH('VS stats'!$C12,'Season 12'!$U$20,0)),
IFERROR(INDEX('Season 12'!$X$22,MATCH('VS stats'!$C12,'Season 12'!$U$22,0)),"-")))))</f>
        <v>-</v>
      </c>
      <c r="BX12" s="965" t="str">
        <f>IFERROR(INDEX('Season 13'!$D$9:$D$27,MATCH('VS stats'!$C12,'Season 13'!$B$9:$B$27,0)),"-")</f>
        <v>-</v>
      </c>
      <c r="BY12" s="965" t="str">
        <f>IFERROR(INDEX('Season 13'!$D$28:$D$46,MATCH('VS stats'!$C12,'Season 13'!$B$28:$B$46,0)),"-")</f>
        <v>-</v>
      </c>
      <c r="BZ12" s="965" t="str">
        <f>IFERROR(INDEX('Season 13'!$J$9:$J$16,MATCH('VS stats'!$C12,'Season 13'!$H$9:$H$16,0)),IFERROR(INDEX('Season 13'!$J$39,MATCH('VS stats'!$C12,'Season 13'!$H$39,0)),"-"))</f>
        <v>-</v>
      </c>
      <c r="CA12" s="965" t="str">
        <f>IFERROR(INDEX('Season 13'!$P$9:$P$16,MATCH('VS stats'!$C12,'Season 13'!$N$9:$N$16,0)),IFERROR(INDEX('Season 13'!$J$30,MATCH('VS stats'!$C12,'Season 13'!$H$30,0)),"-"))</f>
        <v>-</v>
      </c>
      <c r="CB12" s="965" t="str">
        <f>IFERROR(INDEX('Season 13'!$P$20:$P$24,MATCH('VS stats'!$C12,'Season 13'!$N$20:$N$24,0)),
IFERROR(INDEX('Season 13'!$X$9,MATCH('VS stats'!$C12,'Season 13'!$U$9,0)),
IFERROR(INDEX('Season 13'!$X$11:$X$13,MATCH('VS stats'!$C12,'Season 13'!$U$11:$U20,0)),
IFERROR(INDEX('Season 13'!$X$17,MATCH('VS stats'!$C12,'Season 13'!$U$17,0)),
IFERROR(INDEX('Season 13'!$X$19,MATCH('VS stats'!$C12,'Season 13'!$U$19,0)),
IFERROR(INDEX('Season 13'!$X$21,MATCH('VS stats'!$C12,'Season 13'!$U$21,0)),
IFERROR(INDEX('Season 13'!$X$23,MATCH('VS stats'!$C12,'Season 13'!$U$23,0)),"-")))))))</f>
        <v>-</v>
      </c>
      <c r="CC12" s="966" t="str">
        <f>IFERROR(INDEX('Season 13'!$X$10,MATCH('VS stats'!$C12,'Season 13'!$U$10,0)),
IFERROR(INDEX('Season 13'!$X$14:$X$16,MATCH('VS stats'!$C12,'Season 13'!$U$14:$U$16,0)),
IFERROR(INDEX('Season 13'!$X$18,MATCH('VS stats'!$C12,'Season 13'!$U$18,0)),
IFERROR(INDEX('Season 13'!$X$20,MATCH('VS stats'!$C12,'Season 13'!$U$20,0)),
IFERROR(INDEX('Season 13'!$X$22,MATCH('VS stats'!$C12,'Season 13'!$U$22,0)),"-")))))</f>
        <v>-</v>
      </c>
      <c r="CD12" s="965" t="str">
        <f>IFERROR(INDEX('Season 14'!$D$9:$D$27,MATCH('VS stats'!$C12,'Season 14'!$B$9:$B$27,0)),"-")</f>
        <v>-</v>
      </c>
      <c r="CE12" s="965" t="str">
        <f>IFERROR(INDEX('Season 14'!$D$28:$D$46,MATCH('VS stats'!$C12,'Season 14'!$B$28:$B$46,0)),"-")</f>
        <v>-</v>
      </c>
      <c r="CF12" s="965" t="str">
        <f>IFERROR(INDEX('Season 14'!$J$9:$J$16,MATCH('VS stats'!$C12,'Season 14'!$H$9:$H$16,0)),IFERROR(INDEX('Season 14'!$J$39,MATCH('VS stats'!$C12,'Season 14'!$H$39,0)),"-"))</f>
        <v>-</v>
      </c>
      <c r="CG12" s="965" t="str">
        <f>IFERROR(INDEX('Season 14'!$P$9:$P$16,MATCH('VS stats'!$C12,'Season 14'!$N$9:$N$16,0)),IFERROR(INDEX('Season 14'!$J$30,MATCH('VS stats'!$C12,'Season 14'!$H$30,0)),"-"))</f>
        <v>-</v>
      </c>
      <c r="CH12" s="965" t="str">
        <f>IFERROR(INDEX('Season 14'!$P$20:$P$24,MATCH('VS stats'!$C12,'Season 14'!$N$20:$N$24,0)),
IFERROR(INDEX('Season 14'!$X$9,MATCH('VS stats'!$C12,'Season 14'!$U$9,0)),
IFERROR(INDEX('Season 14'!$X$11:$X$13,MATCH('VS stats'!$C12,'Season 14'!$U$11:$U20,0)),
IFERROR(INDEX('Season 14'!$X$17,MATCH('VS stats'!$C12,'Season 14'!$U$17,0)),
IFERROR(INDEX('Season 14'!$X$19,MATCH('VS stats'!$C12,'Season 14'!$U$19,0)),
IFERROR(INDEX('Season 14'!$X$21,MATCH('VS stats'!$C12,'Season 14'!$U$21,0)),
IFERROR(INDEX('Season 14'!$X$23,MATCH('VS stats'!$C12,'Season 14'!$U$23,0)),"-")))))))</f>
        <v>-</v>
      </c>
      <c r="CI12" s="966" t="str">
        <f>IFERROR(INDEX('Season 14'!$X$10,MATCH('VS stats'!$C12,'Season 14'!$U$10,0)),
IFERROR(INDEX('Season 14'!$X$14:$X$16,MATCH('VS stats'!$C12,'Season 14'!$U$14:$U$16,0)),
IFERROR(INDEX('Season 14'!$X$18,MATCH('VS stats'!$C12,'Season 14'!$U$18,0)),
IFERROR(INDEX('Season 14'!$X$20,MATCH('VS stats'!$C12,'Season 14'!$U$20,0)),
IFERROR(INDEX('Season 14'!$X$22,MATCH('VS stats'!$C12,'Season 14'!$U$22,0)),"-")))))</f>
        <v>-</v>
      </c>
      <c r="CJ12" s="965" t="str">
        <f>IFERROR(INDEX('Season 15'!$D$9:$D$27,MATCH('VS stats'!$C12,'Season 15'!$B$9:$B$27,0)),"-")</f>
        <v>-</v>
      </c>
      <c r="CK12" s="965" t="str">
        <f>IFERROR(INDEX('Season 15'!$D$28:$D$46,MATCH('VS stats'!$C12,'Season 15'!$B$28:$B$46,0)),"-")</f>
        <v>-</v>
      </c>
      <c r="CL12" s="965" t="str">
        <f>IFERROR(INDEX('Season 15'!$J$9:$J$16,MATCH('VS stats'!$C12,'Season 15'!$H$9:$H$16,0)),IFERROR(INDEX('Season 15'!$J$39,MATCH('VS stats'!$C12,'Season 15'!$H$39,0)),"-"))</f>
        <v>-</v>
      </c>
      <c r="CM12" s="965" t="str">
        <f>IFERROR(INDEX('Season 15'!$P$9:$P$16,MATCH('VS stats'!$C12,'Season 15'!$N$9:$N$16,0)),IFERROR(INDEX('Season 15'!$J$30,MATCH('VS stats'!$C12,'Season 15'!$H$30,0)),"-"))</f>
        <v>-</v>
      </c>
      <c r="CN12" s="965" t="str">
        <f>IFERROR(INDEX('Season 15'!$P$20:$P$24,MATCH('VS stats'!$C12,'Season 15'!$N$20:$N$24,0)),
IFERROR(INDEX('Season 15'!$X$9,MATCH('VS stats'!$C12,'Season 15'!$U$9,0)),
IFERROR(INDEX('Season 15'!$X$11:$X$13,MATCH('VS stats'!$C12,'Season 15'!$U$11:$U20,0)),
IFERROR(INDEX('Season 15'!$X$17,MATCH('VS stats'!$C12,'Season 15'!$U$17,0)),
IFERROR(INDEX('Season 15'!$X$19,MATCH('VS stats'!$C12,'Season 15'!$U$19,0)),
IFERROR(INDEX('Season 15'!$X$21,MATCH('VS stats'!$C12,'Season 15'!$U$21,0)),
IFERROR(INDEX('Season 15'!$X$23,MATCH('VS stats'!$C12,'Season 15'!$U$23,0)),"-")))))))</f>
        <v>-</v>
      </c>
      <c r="CO12" s="966" t="str">
        <f>IFERROR(INDEX('Season 15'!$X$10,MATCH('VS stats'!$C12,'Season 15'!$U$10,0)),
IFERROR(INDEX('Season 15'!$X$14:$X$16,MATCH('VS stats'!$C12,'Season 15'!$U$14:$U$16,0)),
IFERROR(INDEX('Season 15'!$X$18,MATCH('VS stats'!$C12,'Season 15'!$U$18,0)),
IFERROR(INDEX('Season 15'!$X$20,MATCH('VS stats'!$C12,'Season 15'!$U$20,0)),
IFERROR(INDEX('Season 15'!$X$22,MATCH('VS stats'!$C12,'Season 15'!$U$22,0)),"-")))))</f>
        <v>-</v>
      </c>
      <c r="CP12" s="976"/>
      <c r="CQ12" s="822"/>
      <c r="CR12" s="822"/>
      <c r="CS12" s="822"/>
      <c r="CT12" s="822"/>
      <c r="CU12" s="822"/>
      <c r="CV12" s="822"/>
      <c r="CW12" s="822"/>
      <c r="CX12" s="822"/>
      <c r="CY12" s="822"/>
      <c r="CZ12" s="822"/>
      <c r="DA12" s="822"/>
      <c r="DB12" s="822"/>
      <c r="DC12" s="822"/>
    </row>
    <row r="13" spans="2:107" x14ac:dyDescent="0.25">
      <c r="B13" s="678"/>
      <c r="C13" s="691" t="s">
        <v>187</v>
      </c>
      <c r="D13" s="965" t="str">
        <f>IFERROR(INDEX('Season 1'!$D$9:$D$31,MATCH('VS stats'!$C13,'Season 1'!$B$9:$B$31,0)),"-")</f>
        <v>-</v>
      </c>
      <c r="E13" s="965" t="str">
        <f>IFERROR(INDEX('Season 1'!$D$32:$D$54,MATCH('VS stats'!$C13,'Season 1'!$B$32:$B$54,0)),"-")</f>
        <v>-</v>
      </c>
      <c r="F13" s="965" t="str">
        <f>IFERROR(INDEX('Season 1'!$J$9:$J$16,MATCH('VS stats'!$C13,'Season 1'!$H$9:$H$16,0)),IFERROR(INDEX('Season 1'!$W$9:$W$14,MATCH('VS stats'!$C13,'Season 1'!$T$9:$T$14,0)),"-"))</f>
        <v>-</v>
      </c>
      <c r="G13" s="965" t="str">
        <f>IFERROR(INDEX('Season 1'!$P$9:$P$16,MATCH('VS stats'!$C13,'Season 1'!$N$9:$N$16,0)),"-")</f>
        <v>-</v>
      </c>
      <c r="H13" s="965" t="str">
        <f>IFERROR(INDEX('Season 1'!$P$20:$P$24,MATCH('VS stats'!$C13,'Season 1'!$N$20:$N$24,0)),"-")</f>
        <v>-</v>
      </c>
      <c r="I13" s="966" t="s">
        <v>35</v>
      </c>
      <c r="J13" s="965" t="str">
        <f>IFERROR(INDEX('Season 2'!$D$9:$D$31,MATCH('VS stats'!$C13,'Season 2'!$B$9:$B$31,0)),"-")</f>
        <v>-</v>
      </c>
      <c r="K13" s="965" t="str">
        <f>IFERROR(INDEX('Season 2'!$D$32:$D$54,MATCH('VS stats'!$C13,'Season 2'!$B$32:$B$54,0)),"-")</f>
        <v>-</v>
      </c>
      <c r="L13" s="965" t="str">
        <f>IFERROR(INDEX('Season 2'!$J$9:$J$16,MATCH('VS stats'!$C13,'Season 2'!$H$9:$H$16,0)),IFERROR(INDEX('Season 2'!$J$45:$J$50,MATCH('VS stats'!$C13,'Season 2'!$H$45:$H$50,0)),"-"))</f>
        <v>-</v>
      </c>
      <c r="M13" s="965" t="str">
        <f>IFERROR(INDEX('Season 2'!$P$9:$P$16,MATCH('VS stats'!$C13,'Season 2'!$N$9:$N$16,0)),IFERROR(INDEX('Season 2'!$J$30,MATCH('VS stats'!$C13,'Season 2'!$H$30,0)),"-"))</f>
        <v>-</v>
      </c>
      <c r="N13" s="965" t="str">
        <f>IFERROR(INDEX('Season 2'!$P$20:$P$24,MATCH('VS stats'!$C13,'Season 2'!$N$20:$N$24,0)),
IFERROR(INDEX('Season 2'!$X$9,MATCH('VS stats'!$C13,'Season 2'!$U$9,0)),
IFERROR(INDEX('Season 2'!$X$11:$X$13,MATCH('VS stats'!$C13,'Season 2'!$U$11:$U21,0)),
IFERROR(INDEX('Season 2'!$X$17,MATCH('VS stats'!$C13,'Season 2'!$U$17,0)),
IFERROR(INDEX('Season 2'!$X$19,MATCH('VS stats'!$C13,'Season 2'!$U$19,0)),
IFERROR(INDEX('Season 2'!$X$21,MATCH('VS stats'!$C13,'Season 2'!$U$21,0)),
IFERROR(INDEX('Season 2'!$X$23,MATCH('VS stats'!$C13,'Season 2'!$U$23,0)),
IFERROR(INDEX('Season 2'!$X$25,MATCH('VS stats'!$C13,'Season 2'!$U$25,0)),"-"))))))))</f>
        <v>-</v>
      </c>
      <c r="O13" s="966" t="str">
        <f>IFERROR(INDEX('Season 2'!$X$10,MATCH('VS stats'!$C13,'Season 2'!$U$10,0)),
IFERROR(INDEX('Season 2'!$X$14:$X$16,MATCH('VS stats'!$C13,'Season 2'!$U$14:$U$16,0)),
IFERROR(INDEX('Season 2'!$X$18,MATCH('VS stats'!$C13,'Season 2'!$U$18,0)),
IFERROR(INDEX('Season 2'!$X$20,MATCH('VS stats'!$C13,'Season 2'!$U$20,0)),
IFERROR(INDEX('Season 2'!$X$22,MATCH('VS stats'!$C13,'Season 2'!$U$22,0)),
IFERROR(INDEX('Season 2'!$X$24,MATCH('VS stats'!$C13,'Season 2'!$U$24,0)),"-"))))))</f>
        <v>-</v>
      </c>
      <c r="P13" s="965" t="str">
        <f>IFERROR(INDEX('Season 3'!$D$9:$D$31,MATCH('VS stats'!$C13,'Season 3'!$B$9:$B$31,0)),"-")</f>
        <v>-</v>
      </c>
      <c r="Q13" s="965" t="str">
        <f>IFERROR(INDEX('Season 3'!$D$32:$D$54,MATCH('VS stats'!$C13,'Season 3'!$B$32:$B$54,0)),"-")</f>
        <v>-</v>
      </c>
      <c r="R13" s="965" t="str">
        <f>IFERROR(INDEX('Season 3'!$J$9:$J$16,MATCH('VS stats'!$C13,'Season 3'!$H$9:$H$16,0)),IFERROR(INDEX('Season 3'!$J$39,MATCH('VS stats'!$C13,'Season 3'!$H$39,0)),"-"))</f>
        <v>-</v>
      </c>
      <c r="S13" s="965" t="str">
        <f>IFERROR(INDEX('Season 3'!$P$9:$P$16,MATCH('VS stats'!$C13,'Season 3'!$N$9:$N$16,0)),IFERROR(INDEX('Season 3'!$J$30,MATCH('VS stats'!$C13,'Season 3'!$H$30,0)),"-"))</f>
        <v>-</v>
      </c>
      <c r="T13" s="965" t="str">
        <f>IFERROR(INDEX('Season 3'!$P$20:$P$24,MATCH('VS stats'!$C13,'Season 3'!$N$20:$N$24,0)),
IFERROR(INDEX('Season 3'!$X$9,MATCH('VS stats'!$C13,'Season 3'!$U$9,0)),
IFERROR(INDEX('Season 3'!$X$11:$X$13,MATCH('VS stats'!$C13,'Season 3'!$U$11:$U21,0)),
IFERROR(INDEX('Season 3'!$X$17,MATCH('VS stats'!$C13,'Season 3'!$U$17,0)),
IFERROR(INDEX('Season 3'!$X$19,MATCH('VS stats'!$C13,'Season 3'!$U$19,0)),
IFERROR(INDEX('Season 3'!$X$21,MATCH('VS stats'!$C13,'Season 3'!$U$21,0)),
IFERROR(INDEX('Season 3'!$X$23,MATCH('VS stats'!$C13,'Season 3'!$U$23,0)),
IFERROR(INDEX('Season 3'!$X$25,MATCH('VS stats'!$C13,'Season 3'!$U$25,0)),"-"))))))))</f>
        <v>-</v>
      </c>
      <c r="U13" s="966" t="str">
        <f>IFERROR(INDEX('Season 3'!$X$10,MATCH('VS stats'!$C13,'Season 3'!$U$10,0)),
IFERROR(INDEX('Season 3'!$X$14:$X$16,MATCH('VS stats'!$C13,'Season 3'!$U$14:$U$16,0)),
IFERROR(INDEX('Season 3'!$X$18,MATCH('VS stats'!$C13,'Season 3'!$U$18,0)),
IFERROR(INDEX('Season 3'!$X$20,MATCH('VS stats'!$C13,'Season 3'!$U$20,0)),
IFERROR(INDEX('Season 3'!$X$22,MATCH('VS stats'!$C13,'Season 3'!$U$22,0)),
IFERROR(INDEX('Season 3'!$X$24,MATCH('VS stats'!$C13,'Season 3'!$U$24,0)),"-"))))))</f>
        <v>-</v>
      </c>
      <c r="V13" s="965" t="str">
        <f>IFERROR(INDEX('Season 4'!$D$9:$D$27,MATCH('VS stats'!$C13,'Season 4'!$B$9:$B$27,0)),"-")</f>
        <v>-</v>
      </c>
      <c r="W13" s="965" t="str">
        <f>IFERROR(INDEX('Season 4'!$D$28:$D$46,MATCH('VS stats'!$C13,'Season 4'!$B$28:$B$46,0)),"-")</f>
        <v>-</v>
      </c>
      <c r="X13" s="965" t="str">
        <f>IFERROR(INDEX('Season 4'!$J$9:$J$16,MATCH('VS stats'!$C13,'Season 4'!$H$9:$H$16,0)),IFERROR(INDEX('Season 4'!$J$39,MATCH('VS stats'!$C13,'Season 4'!$H$39,0)),"-"))</f>
        <v>-</v>
      </c>
      <c r="Y13" s="965" t="str">
        <f>IFERROR(INDEX('Season 4'!$P$9:$P$16,MATCH('VS stats'!$C13,'Season 4'!$N$9:$N$16,0)),IFERROR(INDEX('Season 4'!$J$30,MATCH('VS stats'!$C13,'Season 4'!$H$30,0)),"-"))</f>
        <v>-</v>
      </c>
      <c r="Z13" s="965" t="str">
        <f>IFERROR(INDEX('Season 4'!$P$20:$P$24,MATCH('VS stats'!$C13,'Season 4'!$N$20:$N$24,0)),
IFERROR(INDEX('Season 4'!$X$9,MATCH('VS stats'!$C13,'Season 4'!$U$9,0)),
IFERROR(INDEX('Season 4'!$X$11:$X$13,MATCH('VS stats'!$C13,'Season 4'!$U$11:$U21,0)),
IFERROR(INDEX('Season 4'!$X$17,MATCH('VS stats'!$C13,'Season 4'!$U$17,0)),
IFERROR(INDEX('Season 4'!$X$19,MATCH('VS stats'!$C13,'Season 4'!$U$19,0)),
IFERROR(INDEX('Season 4'!$X$21,MATCH('VS stats'!$C13,'Season 4'!$U$21,0)),
IFERROR(INDEX('Season 4'!$X$23,MATCH('VS stats'!$C13,'Season 4'!$U$23,0)),
IFERROR(INDEX('Season 4'!$X$25,MATCH('VS stats'!$C13,'Season 4'!$U$25,0)),"-"))))))))</f>
        <v>-</v>
      </c>
      <c r="AA13" s="966" t="str">
        <f>IFERROR(INDEX('Season 4'!$X$10,MATCH('VS stats'!$C13,'Season 4'!$U$10,0)),
IFERROR(INDEX('Season 4'!$X$14:$X$16,MATCH('VS stats'!$C13,'Season 4'!$U$14:$U$16,0)),
IFERROR(INDEX('Season 4'!$X$18,MATCH('VS stats'!$C13,'Season 4'!$U$18,0)),
IFERROR(INDEX('Season 4'!$X$20,MATCH('VS stats'!$C13,'Season 4'!$U$20,0)),
IFERROR(INDEX('Season 4'!$X$22,MATCH('VS stats'!$C13,'Season 4'!$U$22,0)),
IFERROR(INDEX('Season 4'!$X$24,MATCH('VS stats'!$C13,'Season 4'!$U$24,0)),"-"))))))</f>
        <v>-</v>
      </c>
      <c r="AB13" s="965" t="str">
        <f>IFERROR(INDEX('Season 5'!$D$9:$D$27,MATCH('VS stats'!$C13,'Season 5'!$B$9:$B$27,0)),"-")</f>
        <v>-</v>
      </c>
      <c r="AC13" s="965" t="str">
        <f>IFERROR(INDEX('Season 5'!$D$28:$D$46,MATCH('VS stats'!$C13,'Season 5'!$B$28:$B$46,0)),"-")</f>
        <v>-</v>
      </c>
      <c r="AD13" s="965" t="str">
        <f>IFERROR(INDEX('Season 5'!$J$9:$J$16,MATCH('VS stats'!$C13,'Season 5'!$H$9:$H$16,0)),IFERROR(INDEX('Season 5'!$J$39,MATCH('VS stats'!$C13,'Season 5'!$H$39,0)),"-"))</f>
        <v>-</v>
      </c>
      <c r="AE13" s="965" t="str">
        <f>IFERROR(INDEX('Season 5'!$P$9:$P$16,MATCH('VS stats'!$C13,'Season 5'!$N$9:$N$16,0)),IFERROR(INDEX('Season 5'!$J$30,MATCH('VS stats'!$C13,'Season 5'!$H$30,0)),"-"))</f>
        <v>-</v>
      </c>
      <c r="AF13" s="965" t="str">
        <f>IFERROR(INDEX('Season 5'!$P$20:$P$24,MATCH('VS stats'!$C13,'Season 5'!$N$20:$N$24,0)),
IFERROR(INDEX('Season 5'!$X$9,MATCH('VS stats'!$C13,'Season 5'!$U$9,0)),
IFERROR(INDEX('Season 5'!$X$11:$X$13,MATCH('VS stats'!$C13,'Season 5'!$U$11:$U21,0)),
IFERROR(INDEX('Season 5'!$X$17,MATCH('VS stats'!$C13,'Season 5'!$U$17,0)),
IFERROR(INDEX('Season 5'!$X$19,MATCH('VS stats'!$C13,'Season 5'!$U$19,0)),
IFERROR(INDEX('Season 5'!$X$21,MATCH('VS stats'!$C13,'Season 5'!$U$21,0)),
IFERROR(INDEX('Season 5'!$X$23,MATCH('VS stats'!$C13,'Season 5'!$U$23,0)),"-")))))))</f>
        <v>-</v>
      </c>
      <c r="AG13" s="966" t="str">
        <f>IFERROR(INDEX('Season 5'!$X$10,MATCH('VS stats'!$C13,'Season 5'!$U$10,0)),
IFERROR(INDEX('Season 5'!$X$14:$X$16,MATCH('VS stats'!$C13,'Season 5'!$U$14:$U$16,0)),
IFERROR(INDEX('Season 5'!$X$18,MATCH('VS stats'!$C13,'Season 5'!$U$18,0)),
IFERROR(INDEX('Season 5'!$X$20,MATCH('VS stats'!$C13,'Season 5'!$U$20,0)),
IFERROR(INDEX('Season 5'!$X$22,MATCH('VS stats'!$C13,'Season 5'!$U$22,0)),"-")))))</f>
        <v>-</v>
      </c>
      <c r="AH13" s="965" t="str">
        <f>IFERROR(INDEX('Season 6'!$D$9:$D$27,MATCH('VS stats'!$C13,'Season 6'!$B$9:$B$27,0)),"-")</f>
        <v>-</v>
      </c>
      <c r="AI13" s="965" t="str">
        <f>IFERROR(INDEX('Season 6'!$D$28:$D$46,MATCH('VS stats'!$C13,'Season 6'!$B$28:$B$46,0)),"-")</f>
        <v>-</v>
      </c>
      <c r="AJ13" s="965" t="str">
        <f>IFERROR(INDEX('Season 6'!$J$9:$J$16,MATCH('VS stats'!$C13,'Season 6'!$H$9:$H$16,0)),IFERROR(INDEX('Season 6'!$J$39,MATCH('VS stats'!$C13,'Season 6'!$H$39,0)),"-"))</f>
        <v>-</v>
      </c>
      <c r="AK13" s="965" t="str">
        <f>IFERROR(INDEX('Season 6'!$P$9:$P$16,MATCH('VS stats'!$C13,'Season 6'!$N$9:$N$16,0)),IFERROR(INDEX('Season 6'!$J$30,MATCH('VS stats'!$C13,'Season 6'!$H$30,0)),"-"))</f>
        <v>-</v>
      </c>
      <c r="AL13" s="965" t="str">
        <f>IFERROR(INDEX('Season 6'!$P$20:$P$24,MATCH('VS stats'!$C13,'Season 6'!$N$20:$N$24,0)),
IFERROR(INDEX('Season 6'!$X$9,MATCH('VS stats'!$C13,'Season 6'!$U$9,0)),
IFERROR(INDEX('Season 6'!$X$11:$X$13,MATCH('VS stats'!$C13,'Season 6'!$U$11:$U21,0)),
IFERROR(INDEX('Season 6'!$X$17,MATCH('VS stats'!$C13,'Season 6'!$U$17,0)),
IFERROR(INDEX('Season 6'!$X$19,MATCH('VS stats'!$C13,'Season 6'!$U$19,0)),
IFERROR(INDEX('Season 6'!$X$21,MATCH('VS stats'!$C13,'Season 6'!$U$21,0)),
IFERROR(INDEX('Season 6'!$X$23,MATCH('VS stats'!$C13,'Season 6'!$U$23,0)),"-")))))))</f>
        <v>-</v>
      </c>
      <c r="AM13" s="966" t="str">
        <f>IFERROR(INDEX('Season 6'!$X$10,MATCH('VS stats'!$C13,'Season 6'!$U$10,0)),
IFERROR(INDEX('Season 6'!$X$14:$X$16,MATCH('VS stats'!$C13,'Season 6'!$U$14:$U$16,0)),
IFERROR(INDEX('Season 6'!$X$18,MATCH('VS stats'!$C13,'Season 6'!$U$18,0)),
IFERROR(INDEX('Season 6'!$X$20,MATCH('VS stats'!$C13,'Season 6'!$U$20,0)),
IFERROR(INDEX('Season 6'!$X$22,MATCH('VS stats'!$C13,'Season 6'!$U$22,0)),"-")))))</f>
        <v>-</v>
      </c>
      <c r="AN13" s="965" t="str">
        <f>IFERROR(INDEX('Season 7'!$D$9:$D$27,MATCH('VS stats'!$C13,'Season 7'!$B$9:$B$27,0)),"-")</f>
        <v>-</v>
      </c>
      <c r="AO13" s="965" t="str">
        <f>IFERROR(INDEX('Season 7'!$D$28:$D$46,MATCH('VS stats'!$C13,'Season 7'!$B$28:$B$46,0)),"-")</f>
        <v>-</v>
      </c>
      <c r="AP13" s="965" t="str">
        <f>IFERROR(INDEX('Season 7'!$J$9:$J$16,MATCH('VS stats'!$C13,'Season 7'!$H$9:$H$16,0)),IFERROR(INDEX('Season 7'!$J$39,MATCH('VS stats'!$C13,'Season 7'!$H$39,0)),"-"))</f>
        <v>-</v>
      </c>
      <c r="AQ13" s="965" t="str">
        <f>IFERROR(INDEX('Season 7'!$P$9:$P$16,MATCH('VS stats'!$C13,'Season 7'!$N$9:$N$16,0)),IFERROR(INDEX('Season 7'!$J$30,MATCH('VS stats'!$C13,'Season 7'!$H$30,0)),"-"))</f>
        <v>-</v>
      </c>
      <c r="AR13" s="965" t="str">
        <f>IFERROR(INDEX('Season 7'!$P$20:$P$24,MATCH('VS stats'!$C13,'Season 7'!$N$20:$N$24,0)),
IFERROR(INDEX('Season 7'!$X$9,MATCH('VS stats'!$C13,'Season 7'!$U$9,0)),
IFERROR(INDEX('Season 7'!$X$11:$X$13,MATCH('VS stats'!$C13,'Season 7'!$U$11:$U21,0)),
IFERROR(INDEX('Season 7'!$X$17,MATCH('VS stats'!$C13,'Season 7'!$U$17,0)),
IFERROR(INDEX('Season 7'!$X$19,MATCH('VS stats'!$C13,'Season 7'!$U$19,0)),
IFERROR(INDEX('Season 7'!$X$21,MATCH('VS stats'!$C13,'Season 7'!$U$21,0)),
IFERROR(INDEX('Season 7'!$X$23,MATCH('VS stats'!$C13,'Season 7'!$U$23,0)),"-")))))))</f>
        <v>-</v>
      </c>
      <c r="AS13" s="966" t="str">
        <f>IFERROR(INDEX('Season 7'!$X$10,MATCH('VS stats'!$C13,'Season 7'!$U$10,0)),
IFERROR(INDEX('Season 7'!$X$14:$X$16,MATCH('VS stats'!$C13,'Season 7'!$U$14:$U$16,0)),
IFERROR(INDEX('Season 7'!$X$18,MATCH('VS stats'!$C13,'Season 7'!$U$18,0)),
IFERROR(INDEX('Season 7'!$X$20,MATCH('VS stats'!$C13,'Season 7'!$U$20,0)),
IFERROR(INDEX('Season 7'!$X$22,MATCH('VS stats'!$C13,'Season 7'!$U$22,0)),"-")))))</f>
        <v>-</v>
      </c>
      <c r="AT13" s="965" t="str">
        <f>IFERROR(INDEX('Season 8'!$D$9:$D$27,MATCH('VS stats'!$C13,'Season 8'!$B$9:$B$27,0)),"-")</f>
        <v>-</v>
      </c>
      <c r="AU13" s="965" t="str">
        <f>IFERROR(INDEX('Season 8'!$D$28:$D$46,MATCH('VS stats'!$C13,'Season 8'!$B$28:$B$46,0)),"-")</f>
        <v>-</v>
      </c>
      <c r="AV13" s="965" t="str">
        <f>IFERROR(INDEX('Season 8'!$J$9:$J$16,MATCH('VS stats'!$C13,'Season 8'!$H$9:$H$16,0)),IFERROR(INDEX('Season 8'!$J$39,MATCH('VS stats'!$C13,'Season 8'!$H$39,0)),"-"))</f>
        <v>-</v>
      </c>
      <c r="AW13" s="965" t="str">
        <f>IFERROR(INDEX('Season 8'!$P$9:$P$16,MATCH('VS stats'!$C13,'Season 8'!$N$9:$N$16,0)),IFERROR(INDEX('Season 8'!$J$30,MATCH('VS stats'!$C13,'Season 8'!$H$30,0)),"-"))</f>
        <v>-</v>
      </c>
      <c r="AX13" s="965" t="str">
        <f>IFERROR(INDEX('Season 8'!$P$20:$P$24,MATCH('VS stats'!$C13,'Season 8'!$N$20:$N$24,0)),
IFERROR(INDEX('Season 8'!$X$9,MATCH('VS stats'!$C13,'Season 8'!$U$9,0)),
IFERROR(INDEX('Season 8'!$X$11:$X$13,MATCH('VS stats'!$C13,'Season 8'!$U$11:$U21,0)),
IFERROR(INDEX('Season 8'!$X$17,MATCH('VS stats'!$C13,'Season 8'!$U$17,0)),
IFERROR(INDEX('Season 8'!$X$19,MATCH('VS stats'!$C13,'Season 8'!$U$19,0)),
IFERROR(INDEX('Season 8'!$X$21,MATCH('VS stats'!$C13,'Season 8'!$U$21,0)),
IFERROR(INDEX('Season 8'!$X$23,MATCH('VS stats'!$C13,'Season 8'!$U$23,0)),"-")))))))</f>
        <v>-</v>
      </c>
      <c r="AY13" s="966" t="str">
        <f>IFERROR(INDEX('Season 8'!$X$10,MATCH('VS stats'!$C13,'Season 8'!$U$10,0)),
IFERROR(INDEX('Season 8'!$X$14:$X$16,MATCH('VS stats'!$C13,'Season 8'!$U$14:$U$16,0)),
IFERROR(INDEX('Season 8'!$X$18,MATCH('VS stats'!$C13,'Season 8'!$U$18,0)),
IFERROR(INDEX('Season 8'!$X$20,MATCH('VS stats'!$C13,'Season 8'!$U$20,0)),
IFERROR(INDEX('Season 8'!$X$22,MATCH('VS stats'!$C13,'Season 8'!$U$22,0)),"-")))))</f>
        <v>-</v>
      </c>
      <c r="AZ13" s="965" t="str">
        <f>IFERROR(INDEX('Season 9'!$D$9:$D$27,MATCH('VS stats'!$C13,'Season 9'!$B$9:$B$27,0)),"-")</f>
        <v>-</v>
      </c>
      <c r="BA13" s="965" t="str">
        <f>IFERROR(INDEX('Season 9'!$D$28:$D$46,MATCH('VS stats'!$C13,'Season 9'!$B$28:$B$46,0)),"-")</f>
        <v>-</v>
      </c>
      <c r="BB13" s="965" t="str">
        <f>IFERROR(INDEX('Season 9'!$J$9:$J$16,MATCH('VS stats'!$C13,'Season 9'!$H$9:$H$16,0)),IFERROR(INDEX('Season 9'!$J$39,MATCH('VS stats'!$C13,'Season 9'!$H$39,0)),"-"))</f>
        <v>-</v>
      </c>
      <c r="BC13" s="965" t="str">
        <f>IFERROR(INDEX('Season 9'!$P$9:$P$16,MATCH('VS stats'!$C13,'Season 9'!$N$9:$N$16,0)),IFERROR(INDEX('Season 9'!$J$30,MATCH('VS stats'!$C13,'Season 9'!$H$30,0)),"-"))</f>
        <v>-</v>
      </c>
      <c r="BD13" s="965" t="str">
        <f>IFERROR(INDEX('Season 9'!$P$20:$P$24,MATCH('VS stats'!$C13,'Season 9'!$N$20:$N$24,0)),
IFERROR(INDEX('Season 9'!$X$9,MATCH('VS stats'!$C13,'Season 9'!$U$9,0)),
IFERROR(INDEX('Season 9'!$X$11:$X$13,MATCH('VS stats'!$C13,'Season 9'!$U$11:$U21,0)),
IFERROR(INDEX('Season 9'!$X$17,MATCH('VS stats'!$C13,'Season 9'!$U$17,0)),
IFERROR(INDEX('Season 9'!$X$19,MATCH('VS stats'!$C13,'Season 9'!$U$19,0)),
IFERROR(INDEX('Season 9'!$X$21,MATCH('VS stats'!$C13,'Season 9'!$U$21,0)),
IFERROR(INDEX('Season 9'!$X$23,MATCH('VS stats'!$C13,'Season 9'!$U$23,0)),"-")))))))</f>
        <v>-</v>
      </c>
      <c r="BE13" s="966" t="str">
        <f>IFERROR(INDEX('Season 9'!$X$10,MATCH('VS stats'!$C13,'Season 9'!$U$10,0)),
IFERROR(INDEX('Season 9'!$X$14:$X$16,MATCH('VS stats'!$C13,'Season 9'!$U$14:$U$16,0)),
IFERROR(INDEX('Season 9'!$X$18,MATCH('VS stats'!$C13,'Season 9'!$U$18,0)),
IFERROR(INDEX('Season 9'!$X$20,MATCH('VS stats'!$C13,'Season 9'!$U$20,0)),
IFERROR(INDEX('Season 9'!$X$22,MATCH('VS stats'!$C13,'Season 9'!$U$22,0)),"-")))))</f>
        <v>-</v>
      </c>
      <c r="BF13" s="965" t="str">
        <f>IFERROR(INDEX('Season 10'!$D$9:$D$27,MATCH('VS stats'!$C13,'Season 10'!$B$9:$B$27,0)),"-")</f>
        <v>-</v>
      </c>
      <c r="BG13" s="965" t="str">
        <f>IFERROR(INDEX('Season 10'!$D$28:$D$46,MATCH('VS stats'!$C13,'Season 10'!$B$28:$B$46,0)),"-")</f>
        <v>-</v>
      </c>
      <c r="BH13" s="965" t="str">
        <f>IFERROR(INDEX('Season 10'!$J$9:$J$16,MATCH('VS stats'!$C13,'Season 10'!$H$9:$H$16,0)),IFERROR(INDEX('Season 10'!$J$39,MATCH('VS stats'!$C13,'Season 10'!$H$39,0)),"-"))</f>
        <v>-</v>
      </c>
      <c r="BI13" s="965" t="str">
        <f>IFERROR(INDEX('Season 10'!$P$9:$P$16,MATCH('VS stats'!$C13,'Season 10'!$N$9:$N$16,0)),IFERROR(INDEX('Season 10'!$J$30,MATCH('VS stats'!$C13,'Season 10'!$H$30,0)),"-"))</f>
        <v>-</v>
      </c>
      <c r="BJ13" s="965" t="str">
        <f>IFERROR(INDEX('Season 10'!$P$20:$P$24,MATCH('VS stats'!$C13,'Season 10'!$N$20:$N$24,0)),
IFERROR(INDEX('Season 10'!$X$9,MATCH('VS stats'!$C13,'Season 10'!$U$9,0)),
IFERROR(INDEX('Season 10'!$X$11:$X$13,MATCH('VS stats'!$C13,'Season 10'!$U$11:$U21,0)),
IFERROR(INDEX('Season 10'!$X$17,MATCH('VS stats'!$C13,'Season 10'!$U$17,0)),
IFERROR(INDEX('Season 10'!$X$19,MATCH('VS stats'!$C13,'Season 10'!$U$19,0)),
IFERROR(INDEX('Season 10'!$X$21,MATCH('VS stats'!$C13,'Season 10'!$U$21,0)),
IFERROR(INDEX('Season 10'!$X$23,MATCH('VS stats'!$C13,'Season 10'!$U$23,0)),"-")))))))</f>
        <v>-</v>
      </c>
      <c r="BK13" s="966" t="str">
        <f>IFERROR(INDEX('Season 10'!$X$10,MATCH('VS stats'!$C13,'Season 10'!$U$10,0)),
IFERROR(INDEX('Season 10'!$X$14:$X$16,MATCH('VS stats'!$C13,'Season 10'!$U$14:$U$16,0)),
IFERROR(INDEX('Season 10'!$X$18,MATCH('VS stats'!$C13,'Season 10'!$U$18,0)),
IFERROR(INDEX('Season 10'!$X$20,MATCH('VS stats'!$C13,'Season 10'!$U$20,0)),
IFERROR(INDEX('Season 10'!$X$22,MATCH('VS stats'!$C13,'Season 10'!$U$22,0)),"-")))))</f>
        <v>-</v>
      </c>
      <c r="BL13" s="965" t="str">
        <f>IFERROR(INDEX('Season 11'!$D$9:$D$27,MATCH('VS stats'!$C13,'Season 11'!$B$9:$B$27,0)),"-")</f>
        <v>-</v>
      </c>
      <c r="BM13" s="965" t="str">
        <f>IFERROR(INDEX('Season 11'!$D$28:$D$46,MATCH('VS stats'!$C13,'Season 11'!$B$28:$B$46,0)),"-")</f>
        <v>-</v>
      </c>
      <c r="BN13" s="965" t="str">
        <f>IFERROR(INDEX('Season 11'!$J$9:$J$16,MATCH('VS stats'!$C13,'Season 11'!$H$9:$H$16,0)),IFERROR(INDEX('Season 11'!$J$39,MATCH('VS stats'!$C13,'Season 11'!$H$39,0)),"-"))</f>
        <v>-</v>
      </c>
      <c r="BO13" s="965" t="str">
        <f>IFERROR(INDEX('Season 11'!$P$9:$P$16,MATCH('VS stats'!$C13,'Season 11'!$N$9:$N$16,0)),IFERROR(INDEX('Season 11'!$J$30,MATCH('VS stats'!$C13,'Season 11'!$H$30,0)),"-"))</f>
        <v>-</v>
      </c>
      <c r="BP13" s="965" t="str">
        <f>IFERROR(INDEX('Season 11'!$P$20:$P$24,MATCH('VS stats'!$C13,'Season 11'!$N$20:$N$24,0)),
IFERROR(INDEX('Season 11'!$X$9,MATCH('VS stats'!$C13,'Season 11'!$U$9,0)),
IFERROR(INDEX('Season 11'!$X$11:$X$13,MATCH('VS stats'!$C13,'Season 11'!$U$11:$U21,0)),
IFERROR(INDEX('Season 11'!$X$17,MATCH('VS stats'!$C13,'Season 11'!$U$17,0)),
IFERROR(INDEX('Season 11'!$X$19,MATCH('VS stats'!$C13,'Season 11'!$U$19,0)),
IFERROR(INDEX('Season 11'!$X$21,MATCH('VS stats'!$C13,'Season 11'!$U$21,0)),
IFERROR(INDEX('Season 11'!$X$23,MATCH('VS stats'!$C13,'Season 11'!$U$23,0)),"-")))))))</f>
        <v>-</v>
      </c>
      <c r="BQ13" s="966" t="str">
        <f>IFERROR(INDEX('Season 11'!$X$10,MATCH('VS stats'!$C13,'Season 11'!$U$10,0)),
IFERROR(INDEX('Season 11'!$X$14:$X$16,MATCH('VS stats'!$C13,'Season 11'!$U$14:$U$16,0)),
IFERROR(INDEX('Season 11'!$X$18,MATCH('VS stats'!$C13,'Season 11'!$U$18,0)),
IFERROR(INDEX('Season 11'!$X$20,MATCH('VS stats'!$C13,'Season 11'!$U$20,0)),
IFERROR(INDEX('Season 11'!$X$22,MATCH('VS stats'!$C13,'Season 11'!$U$22,0)),"-")))))</f>
        <v>-</v>
      </c>
      <c r="BR13" s="965" t="str">
        <f>IFERROR(INDEX('Season 12'!$D$9:$D$27,MATCH('VS stats'!$C13,'Season 12'!$B$9:$B$27,0)),"-")</f>
        <v>-</v>
      </c>
      <c r="BS13" s="965" t="str">
        <f>IFERROR(INDEX('Season 12'!$D$28:$D$46,MATCH('VS stats'!$C13,'Season 12'!$B$28:$B$46,0)),"-")</f>
        <v>-</v>
      </c>
      <c r="BT13" s="965" t="str">
        <f>IFERROR(INDEX('Season 12'!$J$9:$J$16,MATCH('VS stats'!$C13,'Season 12'!$H$9:$H$16,0)),IFERROR(INDEX('Season 12'!$J$39,MATCH('VS stats'!$C13,'Season 12'!$H$39,0)),"-"))</f>
        <v>-</v>
      </c>
      <c r="BU13" s="965" t="str">
        <f>IFERROR(INDEX('Season 12'!$P$9:$P$16,MATCH('VS stats'!$C13,'Season 12'!$N$9:$N$16,0)),IFERROR(INDEX('Season 12'!$J$30,MATCH('VS stats'!$C13,'Season 12'!$H$30,0)),"-"))</f>
        <v>-</v>
      </c>
      <c r="BV13" s="965" t="str">
        <f>IFERROR(INDEX('Season 12'!$P$20:$P$24,MATCH('VS stats'!$C13,'Season 12'!$N$20:$N$24,0)),
IFERROR(INDEX('Season 12'!$X$9,MATCH('VS stats'!$C13,'Season 12'!$U$9,0)),
IFERROR(INDEX('Season 12'!$X$11:$X$13,MATCH('VS stats'!$C13,'Season 12'!$U$11:$U21,0)),
IFERROR(INDEX('Season 12'!$X$17,MATCH('VS stats'!$C13,'Season 12'!$U$17,0)),
IFERROR(INDEX('Season 12'!$X$19,MATCH('VS stats'!$C13,'Season 12'!$U$19,0)),
IFERROR(INDEX('Season 12'!$X$21,MATCH('VS stats'!$C13,'Season 12'!$U$21,0)),
IFERROR(INDEX('Season 12'!$X$23,MATCH('VS stats'!$C13,'Season 12'!$U$23,0)),"-")))))))</f>
        <v>-</v>
      </c>
      <c r="BW13" s="966" t="str">
        <f>IFERROR(INDEX('Season 12'!$X$10,MATCH('VS stats'!$C13,'Season 12'!$U$10,0)),
IFERROR(INDEX('Season 12'!$X$14:$X$16,MATCH('VS stats'!$C13,'Season 12'!$U$14:$U$16,0)),
IFERROR(INDEX('Season 12'!$X$18,MATCH('VS stats'!$C13,'Season 12'!$U$18,0)),
IFERROR(INDEX('Season 12'!$X$20,MATCH('VS stats'!$C13,'Season 12'!$U$20,0)),
IFERROR(INDEX('Season 12'!$X$22,MATCH('VS stats'!$C13,'Season 12'!$U$22,0)),"-")))))</f>
        <v>-</v>
      </c>
      <c r="BX13" s="965" t="str">
        <f>IFERROR(INDEX('Season 13'!$D$9:$D$27,MATCH('VS stats'!$C13,'Season 13'!$B$9:$B$27,0)),"-")</f>
        <v>-</v>
      </c>
      <c r="BY13" s="965" t="str">
        <f>IFERROR(INDEX('Season 13'!$D$28:$D$46,MATCH('VS stats'!$C13,'Season 13'!$B$28:$B$46,0)),"-")</f>
        <v>-</v>
      </c>
      <c r="BZ13" s="965" t="str">
        <f>IFERROR(INDEX('Season 13'!$J$9:$J$16,MATCH('VS stats'!$C13,'Season 13'!$H$9:$H$16,0)),IFERROR(INDEX('Season 13'!$J$39,MATCH('VS stats'!$C13,'Season 13'!$H$39,0)),"-"))</f>
        <v>-</v>
      </c>
      <c r="CA13" s="965" t="str">
        <f>IFERROR(INDEX('Season 13'!$P$9:$P$16,MATCH('VS stats'!$C13,'Season 13'!$N$9:$N$16,0)),IFERROR(INDEX('Season 13'!$J$30,MATCH('VS stats'!$C13,'Season 13'!$H$30,0)),"-"))</f>
        <v>-</v>
      </c>
      <c r="CB13" s="965" t="str">
        <f>IFERROR(INDEX('Season 13'!$P$20:$P$24,MATCH('VS stats'!$C13,'Season 13'!$N$20:$N$24,0)),
IFERROR(INDEX('Season 13'!$X$9,MATCH('VS stats'!$C13,'Season 13'!$U$9,0)),
IFERROR(INDEX('Season 13'!$X$11:$X$13,MATCH('VS stats'!$C13,'Season 13'!$U$11:$U21,0)),
IFERROR(INDEX('Season 13'!$X$17,MATCH('VS stats'!$C13,'Season 13'!$U$17,0)),
IFERROR(INDEX('Season 13'!$X$19,MATCH('VS stats'!$C13,'Season 13'!$U$19,0)),
IFERROR(INDEX('Season 13'!$X$21,MATCH('VS stats'!$C13,'Season 13'!$U$21,0)),
IFERROR(INDEX('Season 13'!$X$23,MATCH('VS stats'!$C13,'Season 13'!$U$23,0)),"-")))))))</f>
        <v>-</v>
      </c>
      <c r="CC13" s="966" t="str">
        <f>IFERROR(INDEX('Season 13'!$X$10,MATCH('VS stats'!$C13,'Season 13'!$U$10,0)),
IFERROR(INDEX('Season 13'!$X$14:$X$16,MATCH('VS stats'!$C13,'Season 13'!$U$14:$U$16,0)),
IFERROR(INDEX('Season 13'!$X$18,MATCH('VS stats'!$C13,'Season 13'!$U$18,0)),
IFERROR(INDEX('Season 13'!$X$20,MATCH('VS stats'!$C13,'Season 13'!$U$20,0)),
IFERROR(INDEX('Season 13'!$X$22,MATCH('VS stats'!$C13,'Season 13'!$U$22,0)),"-")))))</f>
        <v>-</v>
      </c>
      <c r="CD13" s="965" t="str">
        <f>IFERROR(INDEX('Season 14'!$D$9:$D$27,MATCH('VS stats'!$C13,'Season 14'!$B$9:$B$27,0)),"-")</f>
        <v>-</v>
      </c>
      <c r="CE13" s="965" t="str">
        <f>IFERROR(INDEX('Season 14'!$D$28:$D$46,MATCH('VS stats'!$C13,'Season 14'!$B$28:$B$46,0)),"-")</f>
        <v>-</v>
      </c>
      <c r="CF13" s="965" t="str">
        <f>IFERROR(INDEX('Season 14'!$J$9:$J$16,MATCH('VS stats'!$C13,'Season 14'!$H$9:$H$16,0)),IFERROR(INDEX('Season 14'!$J$39,MATCH('VS stats'!$C13,'Season 14'!$H$39,0)),"-"))</f>
        <v>-</v>
      </c>
      <c r="CG13" s="965" t="str">
        <f>IFERROR(INDEX('Season 14'!$P$9:$P$16,MATCH('VS stats'!$C13,'Season 14'!$N$9:$N$16,0)),IFERROR(INDEX('Season 14'!$J$30,MATCH('VS stats'!$C13,'Season 14'!$H$30,0)),"-"))</f>
        <v>-</v>
      </c>
      <c r="CH13" s="965" t="str">
        <f>IFERROR(INDEX('Season 14'!$P$20:$P$24,MATCH('VS stats'!$C13,'Season 14'!$N$20:$N$24,0)),
IFERROR(INDEX('Season 14'!$X$9,MATCH('VS stats'!$C13,'Season 14'!$U$9,0)),
IFERROR(INDEX('Season 14'!$X$11:$X$13,MATCH('VS stats'!$C13,'Season 14'!$U$11:$U21,0)),
IFERROR(INDEX('Season 14'!$X$17,MATCH('VS stats'!$C13,'Season 14'!$U$17,0)),
IFERROR(INDEX('Season 14'!$X$19,MATCH('VS stats'!$C13,'Season 14'!$U$19,0)),
IFERROR(INDEX('Season 14'!$X$21,MATCH('VS stats'!$C13,'Season 14'!$U$21,0)),
IFERROR(INDEX('Season 14'!$X$23,MATCH('VS stats'!$C13,'Season 14'!$U$23,0)),"-")))))))</f>
        <v>-</v>
      </c>
      <c r="CI13" s="966" t="str">
        <f>IFERROR(INDEX('Season 14'!$X$10,MATCH('VS stats'!$C13,'Season 14'!$U$10,0)),
IFERROR(INDEX('Season 14'!$X$14:$X$16,MATCH('VS stats'!$C13,'Season 14'!$U$14:$U$16,0)),
IFERROR(INDEX('Season 14'!$X$18,MATCH('VS stats'!$C13,'Season 14'!$U$18,0)),
IFERROR(INDEX('Season 14'!$X$20,MATCH('VS stats'!$C13,'Season 14'!$U$20,0)),
IFERROR(INDEX('Season 14'!$X$22,MATCH('VS stats'!$C13,'Season 14'!$U$22,0)),"-")))))</f>
        <v>-</v>
      </c>
      <c r="CJ13" s="965" t="str">
        <f>IFERROR(INDEX('Season 15'!$D$9:$D$27,MATCH('VS stats'!$C13,'Season 15'!$B$9:$B$27,0)),"-")</f>
        <v>-</v>
      </c>
      <c r="CK13" s="965" t="str">
        <f>IFERROR(INDEX('Season 15'!$D$28:$D$46,MATCH('VS stats'!$C13,'Season 15'!$B$28:$B$46,0)),"-")</f>
        <v>-</v>
      </c>
      <c r="CL13" s="965" t="str">
        <f>IFERROR(INDEX('Season 15'!$J$9:$J$16,MATCH('VS stats'!$C13,'Season 15'!$H$9:$H$16,0)),IFERROR(INDEX('Season 15'!$J$39,MATCH('VS stats'!$C13,'Season 15'!$H$39,0)),"-"))</f>
        <v>-</v>
      </c>
      <c r="CM13" s="965" t="str">
        <f>IFERROR(INDEX('Season 15'!$P$9:$P$16,MATCH('VS stats'!$C13,'Season 15'!$N$9:$N$16,0)),IFERROR(INDEX('Season 15'!$J$30,MATCH('VS stats'!$C13,'Season 15'!$H$30,0)),"-"))</f>
        <v>-</v>
      </c>
      <c r="CN13" s="965" t="str">
        <f>IFERROR(INDEX('Season 15'!$P$20:$P$24,MATCH('VS stats'!$C13,'Season 15'!$N$20:$N$24,0)),
IFERROR(INDEX('Season 15'!$X$9,MATCH('VS stats'!$C13,'Season 15'!$U$9,0)),
IFERROR(INDEX('Season 15'!$X$11:$X$13,MATCH('VS stats'!$C13,'Season 15'!$U$11:$U21,0)),
IFERROR(INDEX('Season 15'!$X$17,MATCH('VS stats'!$C13,'Season 15'!$U$17,0)),
IFERROR(INDEX('Season 15'!$X$19,MATCH('VS stats'!$C13,'Season 15'!$U$19,0)),
IFERROR(INDEX('Season 15'!$X$21,MATCH('VS stats'!$C13,'Season 15'!$U$21,0)),
IFERROR(INDEX('Season 15'!$X$23,MATCH('VS stats'!$C13,'Season 15'!$U$23,0)),"-")))))))</f>
        <v>-</v>
      </c>
      <c r="CO13" s="966" t="str">
        <f>IFERROR(INDEX('Season 15'!$X$10,MATCH('VS stats'!$C13,'Season 15'!$U$10,0)),
IFERROR(INDEX('Season 15'!$X$14:$X$16,MATCH('VS stats'!$C13,'Season 15'!$U$14:$U$16,0)),
IFERROR(INDEX('Season 15'!$X$18,MATCH('VS stats'!$C13,'Season 15'!$U$18,0)),
IFERROR(INDEX('Season 15'!$X$20,MATCH('VS stats'!$C13,'Season 15'!$U$20,0)),
IFERROR(INDEX('Season 15'!$X$22,MATCH('VS stats'!$C13,'Season 15'!$U$22,0)),"-")))))</f>
        <v>-</v>
      </c>
      <c r="CP13" s="976"/>
      <c r="CQ13" s="822"/>
      <c r="CR13" s="822"/>
      <c r="CS13" s="822"/>
      <c r="CT13" s="822"/>
      <c r="CU13" s="822"/>
      <c r="CV13" s="822"/>
      <c r="CW13" s="822"/>
      <c r="CX13" s="822"/>
      <c r="CY13" s="822"/>
      <c r="CZ13" s="822"/>
      <c r="DA13" s="822"/>
      <c r="DB13" s="822"/>
      <c r="DC13" s="822"/>
    </row>
    <row r="14" spans="2:107" x14ac:dyDescent="0.25">
      <c r="B14" s="678"/>
      <c r="C14" s="680" t="s">
        <v>188</v>
      </c>
      <c r="D14" s="965" t="str">
        <f>IFERROR(INDEX('Season 1'!$D$9:$D$31,MATCH('VS stats'!$C14,'Season 1'!$B$9:$B$31,0)),"-")</f>
        <v>-</v>
      </c>
      <c r="E14" s="965" t="str">
        <f>IFERROR(INDEX('Season 1'!$D$32:$D$54,MATCH('VS stats'!$C14,'Season 1'!$B$32:$B$54,0)),"-")</f>
        <v>-</v>
      </c>
      <c r="F14" s="965" t="str">
        <f>IFERROR(INDEX('Season 1'!$J$9:$J$16,MATCH('VS stats'!$C14,'Season 1'!$H$9:$H$16,0)),IFERROR(INDEX('Season 1'!$W$9:$W$14,MATCH('VS stats'!$C14,'Season 1'!$T$9:$T$14,0)),"-"))</f>
        <v>-</v>
      </c>
      <c r="G14" s="965" t="str">
        <f>IFERROR(INDEX('Season 1'!$P$9:$P$16,MATCH('VS stats'!$C14,'Season 1'!$N$9:$N$16,0)),"-")</f>
        <v>-</v>
      </c>
      <c r="H14" s="965" t="str">
        <f>IFERROR(INDEX('Season 1'!$P$20:$P$24,MATCH('VS stats'!$C14,'Season 1'!$N$20:$N$24,0)),"-")</f>
        <v>-</v>
      </c>
      <c r="I14" s="966" t="s">
        <v>35</v>
      </c>
      <c r="J14" s="965" t="str">
        <f>IFERROR(INDEX('Season 2'!$D$9:$D$31,MATCH('VS stats'!$C14,'Season 2'!$B$9:$B$31,0)),"-")</f>
        <v>-</v>
      </c>
      <c r="K14" s="965" t="str">
        <f>IFERROR(INDEX('Season 2'!$D$32:$D$54,MATCH('VS stats'!$C14,'Season 2'!$B$32:$B$54,0)),"-")</f>
        <v>-</v>
      </c>
      <c r="L14" s="965" t="str">
        <f>IFERROR(INDEX('Season 2'!$J$9:$J$16,MATCH('VS stats'!$C14,'Season 2'!$H$9:$H$16,0)),IFERROR(INDEX('Season 2'!$J$45:$J$50,MATCH('VS stats'!$C14,'Season 2'!$H$45:$H$50,0)),"-"))</f>
        <v>-</v>
      </c>
      <c r="M14" s="965" t="str">
        <f>IFERROR(INDEX('Season 2'!$P$9:$P$16,MATCH('VS stats'!$C14,'Season 2'!$N$9:$N$16,0)),IFERROR(INDEX('Season 2'!$J$30,MATCH('VS stats'!$C14,'Season 2'!$H$30,0)),"-"))</f>
        <v>-</v>
      </c>
      <c r="N14" s="965" t="str">
        <f>IFERROR(INDEX('Season 2'!$P$20:$P$24,MATCH('VS stats'!$C14,'Season 2'!$N$20:$N$24,0)),
IFERROR(INDEX('Season 2'!$X$9,MATCH('VS stats'!$C14,'Season 2'!$U$9,0)),
IFERROR(INDEX('Season 2'!$X$11:$X$13,MATCH('VS stats'!$C14,'Season 2'!$U$11:$U22,0)),
IFERROR(INDEX('Season 2'!$X$17,MATCH('VS stats'!$C14,'Season 2'!$U$17,0)),
IFERROR(INDEX('Season 2'!$X$19,MATCH('VS stats'!$C14,'Season 2'!$U$19,0)),
IFERROR(INDEX('Season 2'!$X$21,MATCH('VS stats'!$C14,'Season 2'!$U$21,0)),
IFERROR(INDEX('Season 2'!$X$23,MATCH('VS stats'!$C14,'Season 2'!$U$23,0)),
IFERROR(INDEX('Season 2'!$X$25,MATCH('VS stats'!$C14,'Season 2'!$U$25,0)),"-"))))))))</f>
        <v>-</v>
      </c>
      <c r="O14" s="966" t="str">
        <f>IFERROR(INDEX('Season 2'!$X$10,MATCH('VS stats'!$C14,'Season 2'!$U$10,0)),
IFERROR(INDEX('Season 2'!$X$14:$X$16,MATCH('VS stats'!$C14,'Season 2'!$U$14:$U$16,0)),
IFERROR(INDEX('Season 2'!$X$18,MATCH('VS stats'!$C14,'Season 2'!$U$18,0)),
IFERROR(INDEX('Season 2'!$X$20,MATCH('VS stats'!$C14,'Season 2'!$U$20,0)),
IFERROR(INDEX('Season 2'!$X$22,MATCH('VS stats'!$C14,'Season 2'!$U$22,0)),
IFERROR(INDEX('Season 2'!$X$24,MATCH('VS stats'!$C14,'Season 2'!$U$24,0)),"-"))))))</f>
        <v>-</v>
      </c>
      <c r="P14" s="965" t="str">
        <f>IFERROR(INDEX('Season 3'!$D$9:$D$31,MATCH('VS stats'!$C14,'Season 3'!$B$9:$B$31,0)),"-")</f>
        <v>-</v>
      </c>
      <c r="Q14" s="965" t="str">
        <f>IFERROR(INDEX('Season 3'!$D$32:$D$54,MATCH('VS stats'!$C14,'Season 3'!$B$32:$B$54,0)),"-")</f>
        <v>-</v>
      </c>
      <c r="R14" s="965" t="str">
        <f>IFERROR(INDEX('Season 3'!$J$9:$J$16,MATCH('VS stats'!$C14,'Season 3'!$H$9:$H$16,0)),IFERROR(INDEX('Season 3'!$J$39,MATCH('VS stats'!$C14,'Season 3'!$H$39,0)),"-"))</f>
        <v>-</v>
      </c>
      <c r="S14" s="965" t="str">
        <f>IFERROR(INDEX('Season 3'!$P$9:$P$16,MATCH('VS stats'!$C14,'Season 3'!$N$9:$N$16,0)),IFERROR(INDEX('Season 3'!$J$30,MATCH('VS stats'!$C14,'Season 3'!$H$30,0)),"-"))</f>
        <v>-</v>
      </c>
      <c r="T14" s="965" t="str">
        <f>IFERROR(INDEX('Season 3'!$P$20:$P$24,MATCH('VS stats'!$C14,'Season 3'!$N$20:$N$24,0)),
IFERROR(INDEX('Season 3'!$X$9,MATCH('VS stats'!$C14,'Season 3'!$U$9,0)),
IFERROR(INDEX('Season 3'!$X$11:$X$13,MATCH('VS stats'!$C14,'Season 3'!$U$11:$U22,0)),
IFERROR(INDEX('Season 3'!$X$17,MATCH('VS stats'!$C14,'Season 3'!$U$17,0)),
IFERROR(INDEX('Season 3'!$X$19,MATCH('VS stats'!$C14,'Season 3'!$U$19,0)),
IFERROR(INDEX('Season 3'!$X$21,MATCH('VS stats'!$C14,'Season 3'!$U$21,0)),
IFERROR(INDEX('Season 3'!$X$23,MATCH('VS stats'!$C14,'Season 3'!$U$23,0)),
IFERROR(INDEX('Season 3'!$X$25,MATCH('VS stats'!$C14,'Season 3'!$U$25,0)),"-"))))))))</f>
        <v>-</v>
      </c>
      <c r="U14" s="966" t="str">
        <f>IFERROR(INDEX('Season 3'!$X$10,MATCH('VS stats'!$C14,'Season 3'!$U$10,0)),
IFERROR(INDEX('Season 3'!$X$14:$X$16,MATCH('VS stats'!$C14,'Season 3'!$U$14:$U$16,0)),
IFERROR(INDEX('Season 3'!$X$18,MATCH('VS stats'!$C14,'Season 3'!$U$18,0)),
IFERROR(INDEX('Season 3'!$X$20,MATCH('VS stats'!$C14,'Season 3'!$U$20,0)),
IFERROR(INDEX('Season 3'!$X$22,MATCH('VS stats'!$C14,'Season 3'!$U$22,0)),
IFERROR(INDEX('Season 3'!$X$24,MATCH('VS stats'!$C14,'Season 3'!$U$24,0)),"-"))))))</f>
        <v>-</v>
      </c>
      <c r="V14" s="965" t="str">
        <f>IFERROR(INDEX('Season 4'!$D$9:$D$27,MATCH('VS stats'!$C14,'Season 4'!$B$9:$B$27,0)),"-")</f>
        <v>-</v>
      </c>
      <c r="W14" s="965" t="str">
        <f>IFERROR(INDEX('Season 4'!$D$28:$D$46,MATCH('VS stats'!$C14,'Season 4'!$B$28:$B$46,0)),"-")</f>
        <v>-</v>
      </c>
      <c r="X14" s="965" t="str">
        <f>IFERROR(INDEX('Season 4'!$J$9:$J$16,MATCH('VS stats'!$C14,'Season 4'!$H$9:$H$16,0)),IFERROR(INDEX('Season 4'!$J$39,MATCH('VS stats'!$C14,'Season 4'!$H$39,0)),"-"))</f>
        <v>-</v>
      </c>
      <c r="Y14" s="965" t="str">
        <f>IFERROR(INDEX('Season 4'!$P$9:$P$16,MATCH('VS stats'!$C14,'Season 4'!$N$9:$N$16,0)),IFERROR(INDEX('Season 4'!$J$30,MATCH('VS stats'!$C14,'Season 4'!$H$30,0)),"-"))</f>
        <v>-</v>
      </c>
      <c r="Z14" s="965" t="str">
        <f>IFERROR(INDEX('Season 4'!$P$20:$P$24,MATCH('VS stats'!$C14,'Season 4'!$N$20:$N$24,0)),
IFERROR(INDEX('Season 4'!$X$9,MATCH('VS stats'!$C14,'Season 4'!$U$9,0)),
IFERROR(INDEX('Season 4'!$X$11:$X$13,MATCH('VS stats'!$C14,'Season 4'!$U$11:$U22,0)),
IFERROR(INDEX('Season 4'!$X$17,MATCH('VS stats'!$C14,'Season 4'!$U$17,0)),
IFERROR(INDEX('Season 4'!$X$19,MATCH('VS stats'!$C14,'Season 4'!$U$19,0)),
IFERROR(INDEX('Season 4'!$X$21,MATCH('VS stats'!$C14,'Season 4'!$U$21,0)),
IFERROR(INDEX('Season 4'!$X$23,MATCH('VS stats'!$C14,'Season 4'!$U$23,0)),
IFERROR(INDEX('Season 4'!$X$25,MATCH('VS stats'!$C14,'Season 4'!$U$25,0)),"-"))))))))</f>
        <v>-</v>
      </c>
      <c r="AA14" s="966" t="str">
        <f>IFERROR(INDEX('Season 4'!$X$10,MATCH('VS stats'!$C14,'Season 4'!$U$10,0)),
IFERROR(INDEX('Season 4'!$X$14:$X$16,MATCH('VS stats'!$C14,'Season 4'!$U$14:$U$16,0)),
IFERROR(INDEX('Season 4'!$X$18,MATCH('VS stats'!$C14,'Season 4'!$U$18,0)),
IFERROR(INDEX('Season 4'!$X$20,MATCH('VS stats'!$C14,'Season 4'!$U$20,0)),
IFERROR(INDEX('Season 4'!$X$22,MATCH('VS stats'!$C14,'Season 4'!$U$22,0)),
IFERROR(INDEX('Season 4'!$X$24,MATCH('VS stats'!$C14,'Season 4'!$U$24,0)),"-"))))))</f>
        <v>-</v>
      </c>
      <c r="AB14" s="965" t="str">
        <f>IFERROR(INDEX('Season 5'!$D$9:$D$27,MATCH('VS stats'!$C14,'Season 5'!$B$9:$B$27,0)),"-")</f>
        <v>-</v>
      </c>
      <c r="AC14" s="965" t="str">
        <f>IFERROR(INDEX('Season 5'!$D$28:$D$46,MATCH('VS stats'!$C14,'Season 5'!$B$28:$B$46,0)),"-")</f>
        <v>-</v>
      </c>
      <c r="AD14" s="965" t="str">
        <f>IFERROR(INDEX('Season 5'!$J$9:$J$16,MATCH('VS stats'!$C14,'Season 5'!$H$9:$H$16,0)),IFERROR(INDEX('Season 5'!$J$39,MATCH('VS stats'!$C14,'Season 5'!$H$39,0)),"-"))</f>
        <v>-</v>
      </c>
      <c r="AE14" s="965" t="str">
        <f>IFERROR(INDEX('Season 5'!$P$9:$P$16,MATCH('VS stats'!$C14,'Season 5'!$N$9:$N$16,0)),IFERROR(INDEX('Season 5'!$J$30,MATCH('VS stats'!$C14,'Season 5'!$H$30,0)),"-"))</f>
        <v>-</v>
      </c>
      <c r="AF14" s="965" t="str">
        <f>IFERROR(INDEX('Season 5'!$P$20:$P$24,MATCH('VS stats'!$C14,'Season 5'!$N$20:$N$24,0)),
IFERROR(INDEX('Season 5'!$X$9,MATCH('VS stats'!$C14,'Season 5'!$U$9,0)),
IFERROR(INDEX('Season 5'!$X$11:$X$13,MATCH('VS stats'!$C14,'Season 5'!$U$11:$U22,0)),
IFERROR(INDEX('Season 5'!$X$17,MATCH('VS stats'!$C14,'Season 5'!$U$17,0)),
IFERROR(INDEX('Season 5'!$X$19,MATCH('VS stats'!$C14,'Season 5'!$U$19,0)),
IFERROR(INDEX('Season 5'!$X$21,MATCH('VS stats'!$C14,'Season 5'!$U$21,0)),
IFERROR(INDEX('Season 5'!$X$23,MATCH('VS stats'!$C14,'Season 5'!$U$23,0)),"-")))))))</f>
        <v>-</v>
      </c>
      <c r="AG14" s="966" t="str">
        <f>IFERROR(INDEX('Season 5'!$X$10,MATCH('VS stats'!$C14,'Season 5'!$U$10,0)),
IFERROR(INDEX('Season 5'!$X$14:$X$16,MATCH('VS stats'!$C14,'Season 5'!$U$14:$U$16,0)),
IFERROR(INDEX('Season 5'!$X$18,MATCH('VS stats'!$C14,'Season 5'!$U$18,0)),
IFERROR(INDEX('Season 5'!$X$20,MATCH('VS stats'!$C14,'Season 5'!$U$20,0)),
IFERROR(INDEX('Season 5'!$X$22,MATCH('VS stats'!$C14,'Season 5'!$U$22,0)),"-")))))</f>
        <v>-</v>
      </c>
      <c r="AH14" s="965" t="str">
        <f>IFERROR(INDEX('Season 6'!$D$9:$D$27,MATCH('VS stats'!$C14,'Season 6'!$B$9:$B$27,0)),"-")</f>
        <v>-</v>
      </c>
      <c r="AI14" s="965" t="str">
        <f>IFERROR(INDEX('Season 6'!$D$28:$D$46,MATCH('VS stats'!$C14,'Season 6'!$B$28:$B$46,0)),"-")</f>
        <v>-</v>
      </c>
      <c r="AJ14" s="965" t="str">
        <f>IFERROR(INDEX('Season 6'!$J$9:$J$16,MATCH('VS stats'!$C14,'Season 6'!$H$9:$H$16,0)),IFERROR(INDEX('Season 6'!$J$39,MATCH('VS stats'!$C14,'Season 6'!$H$39,0)),"-"))</f>
        <v>-</v>
      </c>
      <c r="AK14" s="965" t="str">
        <f>IFERROR(INDEX('Season 6'!$P$9:$P$16,MATCH('VS stats'!$C14,'Season 6'!$N$9:$N$16,0)),IFERROR(INDEX('Season 6'!$J$30,MATCH('VS stats'!$C14,'Season 6'!$H$30,0)),"-"))</f>
        <v>-</v>
      </c>
      <c r="AL14" s="965" t="str">
        <f>IFERROR(INDEX('Season 6'!$P$20:$P$24,MATCH('VS stats'!$C14,'Season 6'!$N$20:$N$24,0)),
IFERROR(INDEX('Season 6'!$X$9,MATCH('VS stats'!$C14,'Season 6'!$U$9,0)),
IFERROR(INDEX('Season 6'!$X$11:$X$13,MATCH('VS stats'!$C14,'Season 6'!$U$11:$U22,0)),
IFERROR(INDEX('Season 6'!$X$17,MATCH('VS stats'!$C14,'Season 6'!$U$17,0)),
IFERROR(INDEX('Season 6'!$X$19,MATCH('VS stats'!$C14,'Season 6'!$U$19,0)),
IFERROR(INDEX('Season 6'!$X$21,MATCH('VS stats'!$C14,'Season 6'!$U$21,0)),
IFERROR(INDEX('Season 6'!$X$23,MATCH('VS stats'!$C14,'Season 6'!$U$23,0)),"-")))))))</f>
        <v>-</v>
      </c>
      <c r="AM14" s="966" t="str">
        <f>IFERROR(INDEX('Season 6'!$X$10,MATCH('VS stats'!$C14,'Season 6'!$U$10,0)),
IFERROR(INDEX('Season 6'!$X$14:$X$16,MATCH('VS stats'!$C14,'Season 6'!$U$14:$U$16,0)),
IFERROR(INDEX('Season 6'!$X$18,MATCH('VS stats'!$C14,'Season 6'!$U$18,0)),
IFERROR(INDEX('Season 6'!$X$20,MATCH('VS stats'!$C14,'Season 6'!$U$20,0)),
IFERROR(INDEX('Season 6'!$X$22,MATCH('VS stats'!$C14,'Season 6'!$U$22,0)),"-")))))</f>
        <v>-</v>
      </c>
      <c r="AN14" s="965" t="str">
        <f>IFERROR(INDEX('Season 7'!$D$9:$D$27,MATCH('VS stats'!$C14,'Season 7'!$B$9:$B$27,0)),"-")</f>
        <v>-</v>
      </c>
      <c r="AO14" s="965" t="str">
        <f>IFERROR(INDEX('Season 7'!$D$28:$D$46,MATCH('VS stats'!$C14,'Season 7'!$B$28:$B$46,0)),"-")</f>
        <v>-</v>
      </c>
      <c r="AP14" s="965" t="str">
        <f>IFERROR(INDEX('Season 7'!$J$9:$J$16,MATCH('VS stats'!$C14,'Season 7'!$H$9:$H$16,0)),IFERROR(INDEX('Season 7'!$J$39,MATCH('VS stats'!$C14,'Season 7'!$H$39,0)),"-"))</f>
        <v>-</v>
      </c>
      <c r="AQ14" s="965" t="str">
        <f>IFERROR(INDEX('Season 7'!$P$9:$P$16,MATCH('VS stats'!$C14,'Season 7'!$N$9:$N$16,0)),IFERROR(INDEX('Season 7'!$J$30,MATCH('VS stats'!$C14,'Season 7'!$H$30,0)),"-"))</f>
        <v>-</v>
      </c>
      <c r="AR14" s="965" t="str">
        <f>IFERROR(INDEX('Season 7'!$P$20:$P$24,MATCH('VS stats'!$C14,'Season 7'!$N$20:$N$24,0)),
IFERROR(INDEX('Season 7'!$X$9,MATCH('VS stats'!$C14,'Season 7'!$U$9,0)),
IFERROR(INDEX('Season 7'!$X$11:$X$13,MATCH('VS stats'!$C14,'Season 7'!$U$11:$U22,0)),
IFERROR(INDEX('Season 7'!$X$17,MATCH('VS stats'!$C14,'Season 7'!$U$17,0)),
IFERROR(INDEX('Season 7'!$X$19,MATCH('VS stats'!$C14,'Season 7'!$U$19,0)),
IFERROR(INDEX('Season 7'!$X$21,MATCH('VS stats'!$C14,'Season 7'!$U$21,0)),
IFERROR(INDEX('Season 7'!$X$23,MATCH('VS stats'!$C14,'Season 7'!$U$23,0)),"-")))))))</f>
        <v>-</v>
      </c>
      <c r="AS14" s="966" t="str">
        <f>IFERROR(INDEX('Season 7'!$X$10,MATCH('VS stats'!$C14,'Season 7'!$U$10,0)),
IFERROR(INDEX('Season 7'!$X$14:$X$16,MATCH('VS stats'!$C14,'Season 7'!$U$14:$U$16,0)),
IFERROR(INDEX('Season 7'!$X$18,MATCH('VS stats'!$C14,'Season 7'!$U$18,0)),
IFERROR(INDEX('Season 7'!$X$20,MATCH('VS stats'!$C14,'Season 7'!$U$20,0)),
IFERROR(INDEX('Season 7'!$X$22,MATCH('VS stats'!$C14,'Season 7'!$U$22,0)),"-")))))</f>
        <v>-</v>
      </c>
      <c r="AT14" s="965" t="str">
        <f>IFERROR(INDEX('Season 8'!$D$9:$D$27,MATCH('VS stats'!$C14,'Season 8'!$B$9:$B$27,0)),"-")</f>
        <v>-</v>
      </c>
      <c r="AU14" s="965" t="str">
        <f>IFERROR(INDEX('Season 8'!$D$28:$D$46,MATCH('VS stats'!$C14,'Season 8'!$B$28:$B$46,0)),"-")</f>
        <v>-</v>
      </c>
      <c r="AV14" s="965" t="str">
        <f>IFERROR(INDEX('Season 8'!$J$9:$J$16,MATCH('VS stats'!$C14,'Season 8'!$H$9:$H$16,0)),IFERROR(INDEX('Season 8'!$J$39,MATCH('VS stats'!$C14,'Season 8'!$H$39,0)),"-"))</f>
        <v>-</v>
      </c>
      <c r="AW14" s="965" t="str">
        <f>IFERROR(INDEX('Season 8'!$P$9:$P$16,MATCH('VS stats'!$C14,'Season 8'!$N$9:$N$16,0)),IFERROR(INDEX('Season 8'!$J$30,MATCH('VS stats'!$C14,'Season 8'!$H$30,0)),"-"))</f>
        <v>-</v>
      </c>
      <c r="AX14" s="965" t="str">
        <f>IFERROR(INDEX('Season 8'!$P$20:$P$24,MATCH('VS stats'!$C14,'Season 8'!$N$20:$N$24,0)),
IFERROR(INDEX('Season 8'!$X$9,MATCH('VS stats'!$C14,'Season 8'!$U$9,0)),
IFERROR(INDEX('Season 8'!$X$11:$X$13,MATCH('VS stats'!$C14,'Season 8'!$U$11:$U22,0)),
IFERROR(INDEX('Season 8'!$X$17,MATCH('VS stats'!$C14,'Season 8'!$U$17,0)),
IFERROR(INDEX('Season 8'!$X$19,MATCH('VS stats'!$C14,'Season 8'!$U$19,0)),
IFERROR(INDEX('Season 8'!$X$21,MATCH('VS stats'!$C14,'Season 8'!$U$21,0)),
IFERROR(INDEX('Season 8'!$X$23,MATCH('VS stats'!$C14,'Season 8'!$U$23,0)),"-")))))))</f>
        <v>-</v>
      </c>
      <c r="AY14" s="966" t="str">
        <f>IFERROR(INDEX('Season 8'!$X$10,MATCH('VS stats'!$C14,'Season 8'!$U$10,0)),
IFERROR(INDEX('Season 8'!$X$14:$X$16,MATCH('VS stats'!$C14,'Season 8'!$U$14:$U$16,0)),
IFERROR(INDEX('Season 8'!$X$18,MATCH('VS stats'!$C14,'Season 8'!$U$18,0)),
IFERROR(INDEX('Season 8'!$X$20,MATCH('VS stats'!$C14,'Season 8'!$U$20,0)),
IFERROR(INDEX('Season 8'!$X$22,MATCH('VS stats'!$C14,'Season 8'!$U$22,0)),"-")))))</f>
        <v>-</v>
      </c>
      <c r="AZ14" s="965" t="str">
        <f>IFERROR(INDEX('Season 9'!$D$9:$D$27,MATCH('VS stats'!$C14,'Season 9'!$B$9:$B$27,0)),"-")</f>
        <v>-</v>
      </c>
      <c r="BA14" s="965" t="str">
        <f>IFERROR(INDEX('Season 9'!$D$28:$D$46,MATCH('VS stats'!$C14,'Season 9'!$B$28:$B$46,0)),"-")</f>
        <v>-</v>
      </c>
      <c r="BB14" s="965" t="str">
        <f>IFERROR(INDEX('Season 9'!$J$9:$J$16,MATCH('VS stats'!$C14,'Season 9'!$H$9:$H$16,0)),IFERROR(INDEX('Season 9'!$J$39,MATCH('VS stats'!$C14,'Season 9'!$H$39,0)),"-"))</f>
        <v>-</v>
      </c>
      <c r="BC14" s="965" t="str">
        <f>IFERROR(INDEX('Season 9'!$P$9:$P$16,MATCH('VS stats'!$C14,'Season 9'!$N$9:$N$16,0)),IFERROR(INDEX('Season 9'!$J$30,MATCH('VS stats'!$C14,'Season 9'!$H$30,0)),"-"))</f>
        <v>-</v>
      </c>
      <c r="BD14" s="965" t="str">
        <f>IFERROR(INDEX('Season 9'!$P$20:$P$24,MATCH('VS stats'!$C14,'Season 9'!$N$20:$N$24,0)),
IFERROR(INDEX('Season 9'!$X$9,MATCH('VS stats'!$C14,'Season 9'!$U$9,0)),
IFERROR(INDEX('Season 9'!$X$11:$X$13,MATCH('VS stats'!$C14,'Season 9'!$U$11:$U22,0)),
IFERROR(INDEX('Season 9'!$X$17,MATCH('VS stats'!$C14,'Season 9'!$U$17,0)),
IFERROR(INDEX('Season 9'!$X$19,MATCH('VS stats'!$C14,'Season 9'!$U$19,0)),
IFERROR(INDEX('Season 9'!$X$21,MATCH('VS stats'!$C14,'Season 9'!$U$21,0)),
IFERROR(INDEX('Season 9'!$X$23,MATCH('VS stats'!$C14,'Season 9'!$U$23,0)),"-")))))))</f>
        <v>-</v>
      </c>
      <c r="BE14" s="966" t="str">
        <f>IFERROR(INDEX('Season 9'!$X$10,MATCH('VS stats'!$C14,'Season 9'!$U$10,0)),
IFERROR(INDEX('Season 9'!$X$14:$X$16,MATCH('VS stats'!$C14,'Season 9'!$U$14:$U$16,0)),
IFERROR(INDEX('Season 9'!$X$18,MATCH('VS stats'!$C14,'Season 9'!$U$18,0)),
IFERROR(INDEX('Season 9'!$X$20,MATCH('VS stats'!$C14,'Season 9'!$U$20,0)),
IFERROR(INDEX('Season 9'!$X$22,MATCH('VS stats'!$C14,'Season 9'!$U$22,0)),"-")))))</f>
        <v>-</v>
      </c>
      <c r="BF14" s="965" t="str">
        <f>IFERROR(INDEX('Season 10'!$D$9:$D$27,MATCH('VS stats'!$C14,'Season 10'!$B$9:$B$27,0)),"-")</f>
        <v>-</v>
      </c>
      <c r="BG14" s="965" t="str">
        <f>IFERROR(INDEX('Season 10'!$D$28:$D$46,MATCH('VS stats'!$C14,'Season 10'!$B$28:$B$46,0)),"-")</f>
        <v>-</v>
      </c>
      <c r="BH14" s="965" t="str">
        <f>IFERROR(INDEX('Season 10'!$J$9:$J$16,MATCH('VS stats'!$C14,'Season 10'!$H$9:$H$16,0)),IFERROR(INDEX('Season 10'!$J$39,MATCH('VS stats'!$C14,'Season 10'!$H$39,0)),"-"))</f>
        <v>-</v>
      </c>
      <c r="BI14" s="965" t="str">
        <f>IFERROR(INDEX('Season 10'!$P$9:$P$16,MATCH('VS stats'!$C14,'Season 10'!$N$9:$N$16,0)),IFERROR(INDEX('Season 10'!$J$30,MATCH('VS stats'!$C14,'Season 10'!$H$30,0)),"-"))</f>
        <v>-</v>
      </c>
      <c r="BJ14" s="965" t="str">
        <f>IFERROR(INDEX('Season 10'!$P$20:$P$24,MATCH('VS stats'!$C14,'Season 10'!$N$20:$N$24,0)),
IFERROR(INDEX('Season 10'!$X$9,MATCH('VS stats'!$C14,'Season 10'!$U$9,0)),
IFERROR(INDEX('Season 10'!$X$11:$X$13,MATCH('VS stats'!$C14,'Season 10'!$U$11:$U22,0)),
IFERROR(INDEX('Season 10'!$X$17,MATCH('VS stats'!$C14,'Season 10'!$U$17,0)),
IFERROR(INDEX('Season 10'!$X$19,MATCH('VS stats'!$C14,'Season 10'!$U$19,0)),
IFERROR(INDEX('Season 10'!$X$21,MATCH('VS stats'!$C14,'Season 10'!$U$21,0)),
IFERROR(INDEX('Season 10'!$X$23,MATCH('VS stats'!$C14,'Season 10'!$U$23,0)),"-")))))))</f>
        <v>-</v>
      </c>
      <c r="BK14" s="966" t="str">
        <f>IFERROR(INDEX('Season 10'!$X$10,MATCH('VS stats'!$C14,'Season 10'!$U$10,0)),
IFERROR(INDEX('Season 10'!$X$14:$X$16,MATCH('VS stats'!$C14,'Season 10'!$U$14:$U$16,0)),
IFERROR(INDEX('Season 10'!$X$18,MATCH('VS stats'!$C14,'Season 10'!$U$18,0)),
IFERROR(INDEX('Season 10'!$X$20,MATCH('VS stats'!$C14,'Season 10'!$U$20,0)),
IFERROR(INDEX('Season 10'!$X$22,MATCH('VS stats'!$C14,'Season 10'!$U$22,0)),"-")))))</f>
        <v>-</v>
      </c>
      <c r="BL14" s="965" t="str">
        <f>IFERROR(INDEX('Season 11'!$D$9:$D$27,MATCH('VS stats'!$C14,'Season 11'!$B$9:$B$27,0)),"-")</f>
        <v>-</v>
      </c>
      <c r="BM14" s="965" t="str">
        <f>IFERROR(INDEX('Season 11'!$D$28:$D$46,MATCH('VS stats'!$C14,'Season 11'!$B$28:$B$46,0)),"-")</f>
        <v>-</v>
      </c>
      <c r="BN14" s="965" t="str">
        <f>IFERROR(INDEX('Season 11'!$J$9:$J$16,MATCH('VS stats'!$C14,'Season 11'!$H$9:$H$16,0)),IFERROR(INDEX('Season 11'!$J$39,MATCH('VS stats'!$C14,'Season 11'!$H$39,0)),"-"))</f>
        <v>-</v>
      </c>
      <c r="BO14" s="965" t="str">
        <f>IFERROR(INDEX('Season 11'!$P$9:$P$16,MATCH('VS stats'!$C14,'Season 11'!$N$9:$N$16,0)),IFERROR(INDEX('Season 11'!$J$30,MATCH('VS stats'!$C14,'Season 11'!$H$30,0)),"-"))</f>
        <v>-</v>
      </c>
      <c r="BP14" s="965" t="str">
        <f>IFERROR(INDEX('Season 11'!$P$20:$P$24,MATCH('VS stats'!$C14,'Season 11'!$N$20:$N$24,0)),
IFERROR(INDEX('Season 11'!$X$9,MATCH('VS stats'!$C14,'Season 11'!$U$9,0)),
IFERROR(INDEX('Season 11'!$X$11:$X$13,MATCH('VS stats'!$C14,'Season 11'!$U$11:$U22,0)),
IFERROR(INDEX('Season 11'!$X$17,MATCH('VS stats'!$C14,'Season 11'!$U$17,0)),
IFERROR(INDEX('Season 11'!$X$19,MATCH('VS stats'!$C14,'Season 11'!$U$19,0)),
IFERROR(INDEX('Season 11'!$X$21,MATCH('VS stats'!$C14,'Season 11'!$U$21,0)),
IFERROR(INDEX('Season 11'!$X$23,MATCH('VS stats'!$C14,'Season 11'!$U$23,0)),"-")))))))</f>
        <v>-</v>
      </c>
      <c r="BQ14" s="966" t="str">
        <f>IFERROR(INDEX('Season 11'!$X$10,MATCH('VS stats'!$C14,'Season 11'!$U$10,0)),
IFERROR(INDEX('Season 11'!$X$14:$X$16,MATCH('VS stats'!$C14,'Season 11'!$U$14:$U$16,0)),
IFERROR(INDEX('Season 11'!$X$18,MATCH('VS stats'!$C14,'Season 11'!$U$18,0)),
IFERROR(INDEX('Season 11'!$X$20,MATCH('VS stats'!$C14,'Season 11'!$U$20,0)),
IFERROR(INDEX('Season 11'!$X$22,MATCH('VS stats'!$C14,'Season 11'!$U$22,0)),"-")))))</f>
        <v>-</v>
      </c>
      <c r="BR14" s="965" t="str">
        <f>IFERROR(INDEX('Season 12'!$D$9:$D$27,MATCH('VS stats'!$C14,'Season 12'!$B$9:$B$27,0)),"-")</f>
        <v>-</v>
      </c>
      <c r="BS14" s="965" t="str">
        <f>IFERROR(INDEX('Season 12'!$D$28:$D$46,MATCH('VS stats'!$C14,'Season 12'!$B$28:$B$46,0)),"-")</f>
        <v>-</v>
      </c>
      <c r="BT14" s="965" t="str">
        <f>IFERROR(INDEX('Season 12'!$J$9:$J$16,MATCH('VS stats'!$C14,'Season 12'!$H$9:$H$16,0)),IFERROR(INDEX('Season 12'!$J$39,MATCH('VS stats'!$C14,'Season 12'!$H$39,0)),"-"))</f>
        <v>-</v>
      </c>
      <c r="BU14" s="965" t="str">
        <f>IFERROR(INDEX('Season 12'!$P$9:$P$16,MATCH('VS stats'!$C14,'Season 12'!$N$9:$N$16,0)),IFERROR(INDEX('Season 12'!$J$30,MATCH('VS stats'!$C14,'Season 12'!$H$30,0)),"-"))</f>
        <v>-</v>
      </c>
      <c r="BV14" s="965" t="str">
        <f>IFERROR(INDEX('Season 12'!$P$20:$P$24,MATCH('VS stats'!$C14,'Season 12'!$N$20:$N$24,0)),
IFERROR(INDEX('Season 12'!$X$9,MATCH('VS stats'!$C14,'Season 12'!$U$9,0)),
IFERROR(INDEX('Season 12'!$X$11:$X$13,MATCH('VS stats'!$C14,'Season 12'!$U$11:$U22,0)),
IFERROR(INDEX('Season 12'!$X$17,MATCH('VS stats'!$C14,'Season 12'!$U$17,0)),
IFERROR(INDEX('Season 12'!$X$19,MATCH('VS stats'!$C14,'Season 12'!$U$19,0)),
IFERROR(INDEX('Season 12'!$X$21,MATCH('VS stats'!$C14,'Season 12'!$U$21,0)),
IFERROR(INDEX('Season 12'!$X$23,MATCH('VS stats'!$C14,'Season 12'!$U$23,0)),"-")))))))</f>
        <v>-</v>
      </c>
      <c r="BW14" s="966" t="str">
        <f>IFERROR(INDEX('Season 12'!$X$10,MATCH('VS stats'!$C14,'Season 12'!$U$10,0)),
IFERROR(INDEX('Season 12'!$X$14:$X$16,MATCH('VS stats'!$C14,'Season 12'!$U$14:$U$16,0)),
IFERROR(INDEX('Season 12'!$X$18,MATCH('VS stats'!$C14,'Season 12'!$U$18,0)),
IFERROR(INDEX('Season 12'!$X$20,MATCH('VS stats'!$C14,'Season 12'!$U$20,0)),
IFERROR(INDEX('Season 12'!$X$22,MATCH('VS stats'!$C14,'Season 12'!$U$22,0)),"-")))))</f>
        <v>-</v>
      </c>
      <c r="BX14" s="965" t="str">
        <f>IFERROR(INDEX('Season 13'!$D$9:$D$27,MATCH('VS stats'!$C14,'Season 13'!$B$9:$B$27,0)),"-")</f>
        <v>-</v>
      </c>
      <c r="BY14" s="965" t="str">
        <f>IFERROR(INDEX('Season 13'!$D$28:$D$46,MATCH('VS stats'!$C14,'Season 13'!$B$28:$B$46,0)),"-")</f>
        <v>-</v>
      </c>
      <c r="BZ14" s="965" t="str">
        <f>IFERROR(INDEX('Season 13'!$J$9:$J$16,MATCH('VS stats'!$C14,'Season 13'!$H$9:$H$16,0)),IFERROR(INDEX('Season 13'!$J$39,MATCH('VS stats'!$C14,'Season 13'!$H$39,0)),"-"))</f>
        <v>-</v>
      </c>
      <c r="CA14" s="965" t="str">
        <f>IFERROR(INDEX('Season 13'!$P$9:$P$16,MATCH('VS stats'!$C14,'Season 13'!$N$9:$N$16,0)),IFERROR(INDEX('Season 13'!$J$30,MATCH('VS stats'!$C14,'Season 13'!$H$30,0)),"-"))</f>
        <v>-</v>
      </c>
      <c r="CB14" s="965" t="str">
        <f>IFERROR(INDEX('Season 13'!$P$20:$P$24,MATCH('VS stats'!$C14,'Season 13'!$N$20:$N$24,0)),
IFERROR(INDEX('Season 13'!$X$9,MATCH('VS stats'!$C14,'Season 13'!$U$9,0)),
IFERROR(INDEX('Season 13'!$X$11:$X$13,MATCH('VS stats'!$C14,'Season 13'!$U$11:$U22,0)),
IFERROR(INDEX('Season 13'!$X$17,MATCH('VS stats'!$C14,'Season 13'!$U$17,0)),
IFERROR(INDEX('Season 13'!$X$19,MATCH('VS stats'!$C14,'Season 13'!$U$19,0)),
IFERROR(INDEX('Season 13'!$X$21,MATCH('VS stats'!$C14,'Season 13'!$U$21,0)),
IFERROR(INDEX('Season 13'!$X$23,MATCH('VS stats'!$C14,'Season 13'!$U$23,0)),"-")))))))</f>
        <v>-</v>
      </c>
      <c r="CC14" s="966" t="str">
        <f>IFERROR(INDEX('Season 13'!$X$10,MATCH('VS stats'!$C14,'Season 13'!$U$10,0)),
IFERROR(INDEX('Season 13'!$X$14:$X$16,MATCH('VS stats'!$C14,'Season 13'!$U$14:$U$16,0)),
IFERROR(INDEX('Season 13'!$X$18,MATCH('VS stats'!$C14,'Season 13'!$U$18,0)),
IFERROR(INDEX('Season 13'!$X$20,MATCH('VS stats'!$C14,'Season 13'!$U$20,0)),
IFERROR(INDEX('Season 13'!$X$22,MATCH('VS stats'!$C14,'Season 13'!$U$22,0)),"-")))))</f>
        <v>-</v>
      </c>
      <c r="CD14" s="965" t="str">
        <f>IFERROR(INDEX('Season 14'!$D$9:$D$27,MATCH('VS stats'!$C14,'Season 14'!$B$9:$B$27,0)),"-")</f>
        <v>-</v>
      </c>
      <c r="CE14" s="965" t="str">
        <f>IFERROR(INDEX('Season 14'!$D$28:$D$46,MATCH('VS stats'!$C14,'Season 14'!$B$28:$B$46,0)),"-")</f>
        <v>-</v>
      </c>
      <c r="CF14" s="965" t="str">
        <f>IFERROR(INDEX('Season 14'!$J$9:$J$16,MATCH('VS stats'!$C14,'Season 14'!$H$9:$H$16,0)),IFERROR(INDEX('Season 14'!$J$39,MATCH('VS stats'!$C14,'Season 14'!$H$39,0)),"-"))</f>
        <v>-</v>
      </c>
      <c r="CG14" s="965" t="str">
        <f>IFERROR(INDEX('Season 14'!$P$9:$P$16,MATCH('VS stats'!$C14,'Season 14'!$N$9:$N$16,0)),IFERROR(INDEX('Season 14'!$J$30,MATCH('VS stats'!$C14,'Season 14'!$H$30,0)),"-"))</f>
        <v>-</v>
      </c>
      <c r="CH14" s="965" t="str">
        <f>IFERROR(INDEX('Season 14'!$P$20:$P$24,MATCH('VS stats'!$C14,'Season 14'!$N$20:$N$24,0)),
IFERROR(INDEX('Season 14'!$X$9,MATCH('VS stats'!$C14,'Season 14'!$U$9,0)),
IFERROR(INDEX('Season 14'!$X$11:$X$13,MATCH('VS stats'!$C14,'Season 14'!$U$11:$U22,0)),
IFERROR(INDEX('Season 14'!$X$17,MATCH('VS stats'!$C14,'Season 14'!$U$17,0)),
IFERROR(INDEX('Season 14'!$X$19,MATCH('VS stats'!$C14,'Season 14'!$U$19,0)),
IFERROR(INDEX('Season 14'!$X$21,MATCH('VS stats'!$C14,'Season 14'!$U$21,0)),
IFERROR(INDEX('Season 14'!$X$23,MATCH('VS stats'!$C14,'Season 14'!$U$23,0)),"-")))))))</f>
        <v>-</v>
      </c>
      <c r="CI14" s="966" t="str">
        <f>IFERROR(INDEX('Season 14'!$X$10,MATCH('VS stats'!$C14,'Season 14'!$U$10,0)),
IFERROR(INDEX('Season 14'!$X$14:$X$16,MATCH('VS stats'!$C14,'Season 14'!$U$14:$U$16,0)),
IFERROR(INDEX('Season 14'!$X$18,MATCH('VS stats'!$C14,'Season 14'!$U$18,0)),
IFERROR(INDEX('Season 14'!$X$20,MATCH('VS stats'!$C14,'Season 14'!$U$20,0)),
IFERROR(INDEX('Season 14'!$X$22,MATCH('VS stats'!$C14,'Season 14'!$U$22,0)),"-")))))</f>
        <v>-</v>
      </c>
      <c r="CJ14" s="965" t="str">
        <f>IFERROR(INDEX('Season 15'!$D$9:$D$27,MATCH('VS stats'!$C14,'Season 15'!$B$9:$B$27,0)),"-")</f>
        <v>-</v>
      </c>
      <c r="CK14" s="965" t="str">
        <f>IFERROR(INDEX('Season 15'!$D$28:$D$46,MATCH('VS stats'!$C14,'Season 15'!$B$28:$B$46,0)),"-")</f>
        <v>-</v>
      </c>
      <c r="CL14" s="965" t="str">
        <f>IFERROR(INDEX('Season 15'!$J$9:$J$16,MATCH('VS stats'!$C14,'Season 15'!$H$9:$H$16,0)),IFERROR(INDEX('Season 15'!$J$39,MATCH('VS stats'!$C14,'Season 15'!$H$39,0)),"-"))</f>
        <v>-</v>
      </c>
      <c r="CM14" s="965" t="str">
        <f>IFERROR(INDEX('Season 15'!$P$9:$P$16,MATCH('VS stats'!$C14,'Season 15'!$N$9:$N$16,0)),IFERROR(INDEX('Season 15'!$J$30,MATCH('VS stats'!$C14,'Season 15'!$H$30,0)),"-"))</f>
        <v>-</v>
      </c>
      <c r="CN14" s="965" t="str">
        <f>IFERROR(INDEX('Season 15'!$P$20:$P$24,MATCH('VS stats'!$C14,'Season 15'!$N$20:$N$24,0)),
IFERROR(INDEX('Season 15'!$X$9,MATCH('VS stats'!$C14,'Season 15'!$U$9,0)),
IFERROR(INDEX('Season 15'!$X$11:$X$13,MATCH('VS stats'!$C14,'Season 15'!$U$11:$U22,0)),
IFERROR(INDEX('Season 15'!$X$17,MATCH('VS stats'!$C14,'Season 15'!$U$17,0)),
IFERROR(INDEX('Season 15'!$X$19,MATCH('VS stats'!$C14,'Season 15'!$U$19,0)),
IFERROR(INDEX('Season 15'!$X$21,MATCH('VS stats'!$C14,'Season 15'!$U$21,0)),
IFERROR(INDEX('Season 15'!$X$23,MATCH('VS stats'!$C14,'Season 15'!$U$23,0)),"-")))))))</f>
        <v>-</v>
      </c>
      <c r="CO14" s="966" t="str">
        <f>IFERROR(INDEX('Season 15'!$X$10,MATCH('VS stats'!$C14,'Season 15'!$U$10,0)),
IFERROR(INDEX('Season 15'!$X$14:$X$16,MATCH('VS stats'!$C14,'Season 15'!$U$14:$U$16,0)),
IFERROR(INDEX('Season 15'!$X$18,MATCH('VS stats'!$C14,'Season 15'!$U$18,0)),
IFERROR(INDEX('Season 15'!$X$20,MATCH('VS stats'!$C14,'Season 15'!$U$20,0)),
IFERROR(INDEX('Season 15'!$X$22,MATCH('VS stats'!$C14,'Season 15'!$U$22,0)),"-")))))</f>
        <v>-</v>
      </c>
      <c r="CP14" s="976"/>
      <c r="CQ14" s="822"/>
      <c r="CR14" s="822"/>
      <c r="CS14" s="822"/>
      <c r="CT14" s="822"/>
      <c r="CU14" s="822"/>
      <c r="CV14" s="822"/>
      <c r="CW14" s="822"/>
      <c r="CX14" s="822"/>
      <c r="CY14" s="822"/>
      <c r="CZ14" s="822"/>
      <c r="DA14" s="822"/>
      <c r="DB14" s="822"/>
      <c r="DC14" s="822"/>
    </row>
    <row r="15" spans="2:107" x14ac:dyDescent="0.25">
      <c r="B15" s="678"/>
      <c r="C15" s="690" t="s">
        <v>189</v>
      </c>
      <c r="D15" s="965" t="str">
        <f>IFERROR(INDEX('Season 1'!$D$9:$D$31,MATCH('VS stats'!$C15,'Season 1'!$B$9:$B$31,0)),"-")</f>
        <v>-</v>
      </c>
      <c r="E15" s="965" t="str">
        <f>IFERROR(INDEX('Season 1'!$D$32:$D$54,MATCH('VS stats'!$C15,'Season 1'!$B$32:$B$54,0)),"-")</f>
        <v>-</v>
      </c>
      <c r="F15" s="965" t="str">
        <f>IFERROR(INDEX('Season 1'!$J$9:$J$16,MATCH('VS stats'!$C15,'Season 1'!$H$9:$H$16,0)),IFERROR(INDEX('Season 1'!$W$9:$W$14,MATCH('VS stats'!$C15,'Season 1'!$T$9:$T$14,0)),"-"))</f>
        <v>-</v>
      </c>
      <c r="G15" s="965" t="str">
        <f>IFERROR(INDEX('Season 1'!$P$9:$P$16,MATCH('VS stats'!$C15,'Season 1'!$N$9:$N$16,0)),"-")</f>
        <v>-</v>
      </c>
      <c r="H15" s="965" t="str">
        <f>IFERROR(INDEX('Season 1'!$P$20:$P$24,MATCH('VS stats'!$C15,'Season 1'!$N$20:$N$24,0)),"-")</f>
        <v>-</v>
      </c>
      <c r="I15" s="966" t="s">
        <v>35</v>
      </c>
      <c r="J15" s="965" t="str">
        <f>IFERROR(INDEX('Season 2'!$D$9:$D$31,MATCH('VS stats'!$C15,'Season 2'!$B$9:$B$31,0)),"-")</f>
        <v>-</v>
      </c>
      <c r="K15" s="965" t="str">
        <f>IFERROR(INDEX('Season 2'!$D$32:$D$54,MATCH('VS stats'!$C15,'Season 2'!$B$32:$B$54,0)),"-")</f>
        <v>-</v>
      </c>
      <c r="L15" s="965" t="str">
        <f>IFERROR(INDEX('Season 2'!$J$9:$J$16,MATCH('VS stats'!$C15,'Season 2'!$H$9:$H$16,0)),IFERROR(INDEX('Season 2'!$J$45:$J$50,MATCH('VS stats'!$C15,'Season 2'!$H$45:$H$50,0)),"-"))</f>
        <v>-</v>
      </c>
      <c r="M15" s="965" t="str">
        <f>IFERROR(INDEX('Season 2'!$P$9:$P$16,MATCH('VS stats'!$C15,'Season 2'!$N$9:$N$16,0)),IFERROR(INDEX('Season 2'!$J$30,MATCH('VS stats'!$C15,'Season 2'!$H$30,0)),"-"))</f>
        <v>-</v>
      </c>
      <c r="N15" s="965" t="str">
        <f>IFERROR(INDEX('Season 2'!$P$20:$P$24,MATCH('VS stats'!$C15,'Season 2'!$N$20:$N$24,0)),
IFERROR(INDEX('Season 2'!$X$9,MATCH('VS stats'!$C15,'Season 2'!$U$9,0)),
IFERROR(INDEX('Season 2'!$X$11:$X$13,MATCH('VS stats'!$C15,'Season 2'!$U$11:$U23,0)),
IFERROR(INDEX('Season 2'!$X$17,MATCH('VS stats'!$C15,'Season 2'!$U$17,0)),
IFERROR(INDEX('Season 2'!$X$19,MATCH('VS stats'!$C15,'Season 2'!$U$19,0)),
IFERROR(INDEX('Season 2'!$X$21,MATCH('VS stats'!$C15,'Season 2'!$U$21,0)),
IFERROR(INDEX('Season 2'!$X$23,MATCH('VS stats'!$C15,'Season 2'!$U$23,0)),
IFERROR(INDEX('Season 2'!$X$25,MATCH('VS stats'!$C15,'Season 2'!$U$25,0)),"-"))))))))</f>
        <v>-</v>
      </c>
      <c r="O15" s="966" t="str">
        <f>IFERROR(INDEX('Season 2'!$X$10,MATCH('VS stats'!$C15,'Season 2'!$U$10,0)),
IFERROR(INDEX('Season 2'!$X$14:$X$16,MATCH('VS stats'!$C15,'Season 2'!$U$14:$U$16,0)),
IFERROR(INDEX('Season 2'!$X$18,MATCH('VS stats'!$C15,'Season 2'!$U$18,0)),
IFERROR(INDEX('Season 2'!$X$20,MATCH('VS stats'!$C15,'Season 2'!$U$20,0)),
IFERROR(INDEX('Season 2'!$X$22,MATCH('VS stats'!$C15,'Season 2'!$U$22,0)),
IFERROR(INDEX('Season 2'!$X$24,MATCH('VS stats'!$C15,'Season 2'!$U$24,0)),"-"))))))</f>
        <v>-</v>
      </c>
      <c r="P15" s="965" t="str">
        <f>IFERROR(INDEX('Season 3'!$D$9:$D$31,MATCH('VS stats'!$C15,'Season 3'!$B$9:$B$31,0)),"-")</f>
        <v>-</v>
      </c>
      <c r="Q15" s="965" t="str">
        <f>IFERROR(INDEX('Season 3'!$D$32:$D$54,MATCH('VS stats'!$C15,'Season 3'!$B$32:$B$54,0)),"-")</f>
        <v>-</v>
      </c>
      <c r="R15" s="965" t="str">
        <f>IFERROR(INDEX('Season 3'!$J$9:$J$16,MATCH('VS stats'!$C15,'Season 3'!$H$9:$H$16,0)),IFERROR(INDEX('Season 3'!$J$39,MATCH('VS stats'!$C15,'Season 3'!$H$39,0)),"-"))</f>
        <v>-</v>
      </c>
      <c r="S15" s="965" t="str">
        <f>IFERROR(INDEX('Season 3'!$P$9:$P$16,MATCH('VS stats'!$C15,'Season 3'!$N$9:$N$16,0)),IFERROR(INDEX('Season 3'!$J$30,MATCH('VS stats'!$C15,'Season 3'!$H$30,0)),"-"))</f>
        <v>-</v>
      </c>
      <c r="T15" s="965" t="str">
        <f>IFERROR(INDEX('Season 3'!$P$20:$P$24,MATCH('VS stats'!$C15,'Season 3'!$N$20:$N$24,0)),
IFERROR(INDEX('Season 3'!$X$9,MATCH('VS stats'!$C15,'Season 3'!$U$9,0)),
IFERROR(INDEX('Season 3'!$X$11:$X$13,MATCH('VS stats'!$C15,'Season 3'!$U$11:$U23,0)),
IFERROR(INDEX('Season 3'!$X$17,MATCH('VS stats'!$C15,'Season 3'!$U$17,0)),
IFERROR(INDEX('Season 3'!$X$19,MATCH('VS stats'!$C15,'Season 3'!$U$19,0)),
IFERROR(INDEX('Season 3'!$X$21,MATCH('VS stats'!$C15,'Season 3'!$U$21,0)),
IFERROR(INDEX('Season 3'!$X$23,MATCH('VS stats'!$C15,'Season 3'!$U$23,0)),
IFERROR(INDEX('Season 3'!$X$25,MATCH('VS stats'!$C15,'Season 3'!$U$25,0)),"-"))))))))</f>
        <v>-</v>
      </c>
      <c r="U15" s="966" t="str">
        <f>IFERROR(INDEX('Season 3'!$X$10,MATCH('VS stats'!$C15,'Season 3'!$U$10,0)),
IFERROR(INDEX('Season 3'!$X$14:$X$16,MATCH('VS stats'!$C15,'Season 3'!$U$14:$U$16,0)),
IFERROR(INDEX('Season 3'!$X$18,MATCH('VS stats'!$C15,'Season 3'!$U$18,0)),
IFERROR(INDEX('Season 3'!$X$20,MATCH('VS stats'!$C15,'Season 3'!$U$20,0)),
IFERROR(INDEX('Season 3'!$X$22,MATCH('VS stats'!$C15,'Season 3'!$U$22,0)),
IFERROR(INDEX('Season 3'!$X$24,MATCH('VS stats'!$C15,'Season 3'!$U$24,0)),"-"))))))</f>
        <v>-</v>
      </c>
      <c r="V15" s="965" t="str">
        <f>IFERROR(INDEX('Season 4'!$D$9:$D$27,MATCH('VS stats'!$C15,'Season 4'!$B$9:$B$27,0)),"-")</f>
        <v>-</v>
      </c>
      <c r="W15" s="965" t="str">
        <f>IFERROR(INDEX('Season 4'!$D$28:$D$46,MATCH('VS stats'!$C15,'Season 4'!$B$28:$B$46,0)),"-")</f>
        <v>-</v>
      </c>
      <c r="X15" s="965" t="str">
        <f>IFERROR(INDEX('Season 4'!$J$9:$J$16,MATCH('VS stats'!$C15,'Season 4'!$H$9:$H$16,0)),IFERROR(INDEX('Season 4'!$J$39,MATCH('VS stats'!$C15,'Season 4'!$H$39,0)),"-"))</f>
        <v>-</v>
      </c>
      <c r="Y15" s="965" t="str">
        <f>IFERROR(INDEX('Season 4'!$P$9:$P$16,MATCH('VS stats'!$C15,'Season 4'!$N$9:$N$16,0)),IFERROR(INDEX('Season 4'!$J$30,MATCH('VS stats'!$C15,'Season 4'!$H$30,0)),"-"))</f>
        <v>-</v>
      </c>
      <c r="Z15" s="965" t="str">
        <f>IFERROR(INDEX('Season 4'!$P$20:$P$24,MATCH('VS stats'!$C15,'Season 4'!$N$20:$N$24,0)),
IFERROR(INDEX('Season 4'!$X$9,MATCH('VS stats'!$C15,'Season 4'!$U$9,0)),
IFERROR(INDEX('Season 4'!$X$11:$X$13,MATCH('VS stats'!$C15,'Season 4'!$U$11:$U23,0)),
IFERROR(INDEX('Season 4'!$X$17,MATCH('VS stats'!$C15,'Season 4'!$U$17,0)),
IFERROR(INDEX('Season 4'!$X$19,MATCH('VS stats'!$C15,'Season 4'!$U$19,0)),
IFERROR(INDEX('Season 4'!$X$21,MATCH('VS stats'!$C15,'Season 4'!$U$21,0)),
IFERROR(INDEX('Season 4'!$X$23,MATCH('VS stats'!$C15,'Season 4'!$U$23,0)),
IFERROR(INDEX('Season 4'!$X$25,MATCH('VS stats'!$C15,'Season 4'!$U$25,0)),"-"))))))))</f>
        <v>-</v>
      </c>
      <c r="AA15" s="966" t="str">
        <f>IFERROR(INDEX('Season 4'!$X$10,MATCH('VS stats'!$C15,'Season 4'!$U$10,0)),
IFERROR(INDEX('Season 4'!$X$14:$X$16,MATCH('VS stats'!$C15,'Season 4'!$U$14:$U$16,0)),
IFERROR(INDEX('Season 4'!$X$18,MATCH('VS stats'!$C15,'Season 4'!$U$18,0)),
IFERROR(INDEX('Season 4'!$X$20,MATCH('VS stats'!$C15,'Season 4'!$U$20,0)),
IFERROR(INDEX('Season 4'!$X$22,MATCH('VS stats'!$C15,'Season 4'!$U$22,0)),
IFERROR(INDEX('Season 4'!$X$24,MATCH('VS stats'!$C15,'Season 4'!$U$24,0)),"-"))))))</f>
        <v>-</v>
      </c>
      <c r="AB15" s="965" t="str">
        <f>IFERROR(INDEX('Season 5'!$D$9:$D$27,MATCH('VS stats'!$C15,'Season 5'!$B$9:$B$27,0)),"-")</f>
        <v>-</v>
      </c>
      <c r="AC15" s="965" t="str">
        <f>IFERROR(INDEX('Season 5'!$D$28:$D$46,MATCH('VS stats'!$C15,'Season 5'!$B$28:$B$46,0)),"-")</f>
        <v>-</v>
      </c>
      <c r="AD15" s="965" t="str">
        <f>IFERROR(INDEX('Season 5'!$J$9:$J$16,MATCH('VS stats'!$C15,'Season 5'!$H$9:$H$16,0)),IFERROR(INDEX('Season 5'!$J$39,MATCH('VS stats'!$C15,'Season 5'!$H$39,0)),"-"))</f>
        <v>-</v>
      </c>
      <c r="AE15" s="965" t="str">
        <f>IFERROR(INDEX('Season 5'!$P$9:$P$16,MATCH('VS stats'!$C15,'Season 5'!$N$9:$N$16,0)),IFERROR(INDEX('Season 5'!$J$30,MATCH('VS stats'!$C15,'Season 5'!$H$30,0)),"-"))</f>
        <v>-</v>
      </c>
      <c r="AF15" s="965" t="str">
        <f>IFERROR(INDEX('Season 5'!$P$20:$P$24,MATCH('VS stats'!$C15,'Season 5'!$N$20:$N$24,0)),
IFERROR(INDEX('Season 5'!$X$9,MATCH('VS stats'!$C15,'Season 5'!$U$9,0)),
IFERROR(INDEX('Season 5'!$X$11:$X$13,MATCH('VS stats'!$C15,'Season 5'!$U$11:$U23,0)),
IFERROR(INDEX('Season 5'!$X$17,MATCH('VS stats'!$C15,'Season 5'!$U$17,0)),
IFERROR(INDEX('Season 5'!$X$19,MATCH('VS stats'!$C15,'Season 5'!$U$19,0)),
IFERROR(INDEX('Season 5'!$X$21,MATCH('VS stats'!$C15,'Season 5'!$U$21,0)),
IFERROR(INDEX('Season 5'!$X$23,MATCH('VS stats'!$C15,'Season 5'!$U$23,0)),"-")))))))</f>
        <v>-</v>
      </c>
      <c r="AG15" s="966" t="str">
        <f>IFERROR(INDEX('Season 5'!$X$10,MATCH('VS stats'!$C15,'Season 5'!$U$10,0)),
IFERROR(INDEX('Season 5'!$X$14:$X$16,MATCH('VS stats'!$C15,'Season 5'!$U$14:$U$16,0)),
IFERROR(INDEX('Season 5'!$X$18,MATCH('VS stats'!$C15,'Season 5'!$U$18,0)),
IFERROR(INDEX('Season 5'!$X$20,MATCH('VS stats'!$C15,'Season 5'!$U$20,0)),
IFERROR(INDEX('Season 5'!$X$22,MATCH('VS stats'!$C15,'Season 5'!$U$22,0)),"-")))))</f>
        <v>-</v>
      </c>
      <c r="AH15" s="965" t="str">
        <f>IFERROR(INDEX('Season 6'!$D$9:$D$27,MATCH('VS stats'!$C15,'Season 6'!$B$9:$B$27,0)),"-")</f>
        <v>-</v>
      </c>
      <c r="AI15" s="965" t="str">
        <f>IFERROR(INDEX('Season 6'!$D$28:$D$46,MATCH('VS stats'!$C15,'Season 6'!$B$28:$B$46,0)),"-")</f>
        <v>-</v>
      </c>
      <c r="AJ15" s="965" t="str">
        <f>IFERROR(INDEX('Season 6'!$J$9:$J$16,MATCH('VS stats'!$C15,'Season 6'!$H$9:$H$16,0)),IFERROR(INDEX('Season 6'!$J$39,MATCH('VS stats'!$C15,'Season 6'!$H$39,0)),"-"))</f>
        <v>-</v>
      </c>
      <c r="AK15" s="965" t="str">
        <f>IFERROR(INDEX('Season 6'!$P$9:$P$16,MATCH('VS stats'!$C15,'Season 6'!$N$9:$N$16,0)),IFERROR(INDEX('Season 6'!$J$30,MATCH('VS stats'!$C15,'Season 6'!$H$30,0)),"-"))</f>
        <v>-</v>
      </c>
      <c r="AL15" s="965" t="str">
        <f>IFERROR(INDEX('Season 6'!$P$20:$P$24,MATCH('VS stats'!$C15,'Season 6'!$N$20:$N$24,0)),
IFERROR(INDEX('Season 6'!$X$9,MATCH('VS stats'!$C15,'Season 6'!$U$9,0)),
IFERROR(INDEX('Season 6'!$X$11:$X$13,MATCH('VS stats'!$C15,'Season 6'!$U$11:$U23,0)),
IFERROR(INDEX('Season 6'!$X$17,MATCH('VS stats'!$C15,'Season 6'!$U$17,0)),
IFERROR(INDEX('Season 6'!$X$19,MATCH('VS stats'!$C15,'Season 6'!$U$19,0)),
IFERROR(INDEX('Season 6'!$X$21,MATCH('VS stats'!$C15,'Season 6'!$U$21,0)),
IFERROR(INDEX('Season 6'!$X$23,MATCH('VS stats'!$C15,'Season 6'!$U$23,0)),"-")))))))</f>
        <v>-</v>
      </c>
      <c r="AM15" s="966" t="str">
        <f>IFERROR(INDEX('Season 6'!$X$10,MATCH('VS stats'!$C15,'Season 6'!$U$10,0)),
IFERROR(INDEX('Season 6'!$X$14:$X$16,MATCH('VS stats'!$C15,'Season 6'!$U$14:$U$16,0)),
IFERROR(INDEX('Season 6'!$X$18,MATCH('VS stats'!$C15,'Season 6'!$U$18,0)),
IFERROR(INDEX('Season 6'!$X$20,MATCH('VS stats'!$C15,'Season 6'!$U$20,0)),
IFERROR(INDEX('Season 6'!$X$22,MATCH('VS stats'!$C15,'Season 6'!$U$22,0)),"-")))))</f>
        <v>-</v>
      </c>
      <c r="AN15" s="965" t="str">
        <f>IFERROR(INDEX('Season 7'!$D$9:$D$27,MATCH('VS stats'!$C15,'Season 7'!$B$9:$B$27,0)),"-")</f>
        <v>-</v>
      </c>
      <c r="AO15" s="965" t="str">
        <f>IFERROR(INDEX('Season 7'!$D$28:$D$46,MATCH('VS stats'!$C15,'Season 7'!$B$28:$B$46,0)),"-")</f>
        <v>-</v>
      </c>
      <c r="AP15" s="965" t="str">
        <f>IFERROR(INDEX('Season 7'!$J$9:$J$16,MATCH('VS stats'!$C15,'Season 7'!$H$9:$H$16,0)),IFERROR(INDEX('Season 7'!$J$39,MATCH('VS stats'!$C15,'Season 7'!$H$39,0)),"-"))</f>
        <v>-</v>
      </c>
      <c r="AQ15" s="965" t="str">
        <f>IFERROR(INDEX('Season 7'!$P$9:$P$16,MATCH('VS stats'!$C15,'Season 7'!$N$9:$N$16,0)),IFERROR(INDEX('Season 7'!$J$30,MATCH('VS stats'!$C15,'Season 7'!$H$30,0)),"-"))</f>
        <v>-</v>
      </c>
      <c r="AR15" s="965" t="str">
        <f>IFERROR(INDEX('Season 7'!$P$20:$P$24,MATCH('VS stats'!$C15,'Season 7'!$N$20:$N$24,0)),
IFERROR(INDEX('Season 7'!$X$9,MATCH('VS stats'!$C15,'Season 7'!$U$9,0)),
IFERROR(INDEX('Season 7'!$X$11:$X$13,MATCH('VS stats'!$C15,'Season 7'!$U$11:$U23,0)),
IFERROR(INDEX('Season 7'!$X$17,MATCH('VS stats'!$C15,'Season 7'!$U$17,0)),
IFERROR(INDEX('Season 7'!$X$19,MATCH('VS stats'!$C15,'Season 7'!$U$19,0)),
IFERROR(INDEX('Season 7'!$X$21,MATCH('VS stats'!$C15,'Season 7'!$U$21,0)),
IFERROR(INDEX('Season 7'!$X$23,MATCH('VS stats'!$C15,'Season 7'!$U$23,0)),"-")))))))</f>
        <v>-</v>
      </c>
      <c r="AS15" s="966" t="str">
        <f>IFERROR(INDEX('Season 7'!$X$10,MATCH('VS stats'!$C15,'Season 7'!$U$10,0)),
IFERROR(INDEX('Season 7'!$X$14:$X$16,MATCH('VS stats'!$C15,'Season 7'!$U$14:$U$16,0)),
IFERROR(INDEX('Season 7'!$X$18,MATCH('VS stats'!$C15,'Season 7'!$U$18,0)),
IFERROR(INDEX('Season 7'!$X$20,MATCH('VS stats'!$C15,'Season 7'!$U$20,0)),
IFERROR(INDEX('Season 7'!$X$22,MATCH('VS stats'!$C15,'Season 7'!$U$22,0)),"-")))))</f>
        <v>-</v>
      </c>
      <c r="AT15" s="965" t="str">
        <f>IFERROR(INDEX('Season 8'!$D$9:$D$27,MATCH('VS stats'!$C15,'Season 8'!$B$9:$B$27,0)),"-")</f>
        <v>-</v>
      </c>
      <c r="AU15" s="965" t="str">
        <f>IFERROR(INDEX('Season 8'!$D$28:$D$46,MATCH('VS stats'!$C15,'Season 8'!$B$28:$B$46,0)),"-")</f>
        <v>-</v>
      </c>
      <c r="AV15" s="965" t="str">
        <f>IFERROR(INDEX('Season 8'!$J$9:$J$16,MATCH('VS stats'!$C15,'Season 8'!$H$9:$H$16,0)),IFERROR(INDEX('Season 8'!$J$39,MATCH('VS stats'!$C15,'Season 8'!$H$39,0)),"-"))</f>
        <v>-</v>
      </c>
      <c r="AW15" s="965" t="str">
        <f>IFERROR(INDEX('Season 8'!$P$9:$P$16,MATCH('VS stats'!$C15,'Season 8'!$N$9:$N$16,0)),IFERROR(INDEX('Season 8'!$J$30,MATCH('VS stats'!$C15,'Season 8'!$H$30,0)),"-"))</f>
        <v>-</v>
      </c>
      <c r="AX15" s="965" t="str">
        <f>IFERROR(INDEX('Season 8'!$P$20:$P$24,MATCH('VS stats'!$C15,'Season 8'!$N$20:$N$24,0)),
IFERROR(INDEX('Season 8'!$X$9,MATCH('VS stats'!$C15,'Season 8'!$U$9,0)),
IFERROR(INDEX('Season 8'!$X$11:$X$13,MATCH('VS stats'!$C15,'Season 8'!$U$11:$U23,0)),
IFERROR(INDEX('Season 8'!$X$17,MATCH('VS stats'!$C15,'Season 8'!$U$17,0)),
IFERROR(INDEX('Season 8'!$X$19,MATCH('VS stats'!$C15,'Season 8'!$U$19,0)),
IFERROR(INDEX('Season 8'!$X$21,MATCH('VS stats'!$C15,'Season 8'!$U$21,0)),
IFERROR(INDEX('Season 8'!$X$23,MATCH('VS stats'!$C15,'Season 8'!$U$23,0)),"-")))))))</f>
        <v>-</v>
      </c>
      <c r="AY15" s="966" t="str">
        <f>IFERROR(INDEX('Season 8'!$X$10,MATCH('VS stats'!$C15,'Season 8'!$U$10,0)),
IFERROR(INDEX('Season 8'!$X$14:$X$16,MATCH('VS stats'!$C15,'Season 8'!$U$14:$U$16,0)),
IFERROR(INDEX('Season 8'!$X$18,MATCH('VS stats'!$C15,'Season 8'!$U$18,0)),
IFERROR(INDEX('Season 8'!$X$20,MATCH('VS stats'!$C15,'Season 8'!$U$20,0)),
IFERROR(INDEX('Season 8'!$X$22,MATCH('VS stats'!$C15,'Season 8'!$U$22,0)),"-")))))</f>
        <v>-</v>
      </c>
      <c r="AZ15" s="965" t="str">
        <f>IFERROR(INDEX('Season 9'!$D$9:$D$27,MATCH('VS stats'!$C15,'Season 9'!$B$9:$B$27,0)),"-")</f>
        <v>-</v>
      </c>
      <c r="BA15" s="965" t="str">
        <f>IFERROR(INDEX('Season 9'!$D$28:$D$46,MATCH('VS stats'!$C15,'Season 9'!$B$28:$B$46,0)),"-")</f>
        <v>-</v>
      </c>
      <c r="BB15" s="965" t="str">
        <f>IFERROR(INDEX('Season 9'!$J$9:$J$16,MATCH('VS stats'!$C15,'Season 9'!$H$9:$H$16,0)),IFERROR(INDEX('Season 9'!$J$39,MATCH('VS stats'!$C15,'Season 9'!$H$39,0)),"-"))</f>
        <v>-</v>
      </c>
      <c r="BC15" s="965" t="str">
        <f>IFERROR(INDEX('Season 9'!$P$9:$P$16,MATCH('VS stats'!$C15,'Season 9'!$N$9:$N$16,0)),IFERROR(INDEX('Season 9'!$J$30,MATCH('VS stats'!$C15,'Season 9'!$H$30,0)),"-"))</f>
        <v>-</v>
      </c>
      <c r="BD15" s="965" t="str">
        <f>IFERROR(INDEX('Season 9'!$P$20:$P$24,MATCH('VS stats'!$C15,'Season 9'!$N$20:$N$24,0)),
IFERROR(INDEX('Season 9'!$X$9,MATCH('VS stats'!$C15,'Season 9'!$U$9,0)),
IFERROR(INDEX('Season 9'!$X$11:$X$13,MATCH('VS stats'!$C15,'Season 9'!$U$11:$U23,0)),
IFERROR(INDEX('Season 9'!$X$17,MATCH('VS stats'!$C15,'Season 9'!$U$17,0)),
IFERROR(INDEX('Season 9'!$X$19,MATCH('VS stats'!$C15,'Season 9'!$U$19,0)),
IFERROR(INDEX('Season 9'!$X$21,MATCH('VS stats'!$C15,'Season 9'!$U$21,0)),
IFERROR(INDEX('Season 9'!$X$23,MATCH('VS stats'!$C15,'Season 9'!$U$23,0)),"-")))))))</f>
        <v>-</v>
      </c>
      <c r="BE15" s="966" t="str">
        <f>IFERROR(INDEX('Season 9'!$X$10,MATCH('VS stats'!$C15,'Season 9'!$U$10,0)),
IFERROR(INDEX('Season 9'!$X$14:$X$16,MATCH('VS stats'!$C15,'Season 9'!$U$14:$U$16,0)),
IFERROR(INDEX('Season 9'!$X$18,MATCH('VS stats'!$C15,'Season 9'!$U$18,0)),
IFERROR(INDEX('Season 9'!$X$20,MATCH('VS stats'!$C15,'Season 9'!$U$20,0)),
IFERROR(INDEX('Season 9'!$X$22,MATCH('VS stats'!$C15,'Season 9'!$U$22,0)),"-")))))</f>
        <v>-</v>
      </c>
      <c r="BF15" s="965" t="str">
        <f>IFERROR(INDEX('Season 10'!$D$9:$D$27,MATCH('VS stats'!$C15,'Season 10'!$B$9:$B$27,0)),"-")</f>
        <v>-</v>
      </c>
      <c r="BG15" s="965" t="str">
        <f>IFERROR(INDEX('Season 10'!$D$28:$D$46,MATCH('VS stats'!$C15,'Season 10'!$B$28:$B$46,0)),"-")</f>
        <v>-</v>
      </c>
      <c r="BH15" s="965" t="str">
        <f>IFERROR(INDEX('Season 10'!$J$9:$J$16,MATCH('VS stats'!$C15,'Season 10'!$H$9:$H$16,0)),IFERROR(INDEX('Season 10'!$J$39,MATCH('VS stats'!$C15,'Season 10'!$H$39,0)),"-"))</f>
        <v>-</v>
      </c>
      <c r="BI15" s="965" t="str">
        <f>IFERROR(INDEX('Season 10'!$P$9:$P$16,MATCH('VS stats'!$C15,'Season 10'!$N$9:$N$16,0)),IFERROR(INDEX('Season 10'!$J$30,MATCH('VS stats'!$C15,'Season 10'!$H$30,0)),"-"))</f>
        <v>-</v>
      </c>
      <c r="BJ15" s="965" t="str">
        <f>IFERROR(INDEX('Season 10'!$P$20:$P$24,MATCH('VS stats'!$C15,'Season 10'!$N$20:$N$24,0)),
IFERROR(INDEX('Season 10'!$X$9,MATCH('VS stats'!$C15,'Season 10'!$U$9,0)),
IFERROR(INDEX('Season 10'!$X$11:$X$13,MATCH('VS stats'!$C15,'Season 10'!$U$11:$U23,0)),
IFERROR(INDEX('Season 10'!$X$17,MATCH('VS stats'!$C15,'Season 10'!$U$17,0)),
IFERROR(INDEX('Season 10'!$X$19,MATCH('VS stats'!$C15,'Season 10'!$U$19,0)),
IFERROR(INDEX('Season 10'!$X$21,MATCH('VS stats'!$C15,'Season 10'!$U$21,0)),
IFERROR(INDEX('Season 10'!$X$23,MATCH('VS stats'!$C15,'Season 10'!$U$23,0)),"-")))))))</f>
        <v>-</v>
      </c>
      <c r="BK15" s="966" t="str">
        <f>IFERROR(INDEX('Season 10'!$X$10,MATCH('VS stats'!$C15,'Season 10'!$U$10,0)),
IFERROR(INDEX('Season 10'!$X$14:$X$16,MATCH('VS stats'!$C15,'Season 10'!$U$14:$U$16,0)),
IFERROR(INDEX('Season 10'!$X$18,MATCH('VS stats'!$C15,'Season 10'!$U$18,0)),
IFERROR(INDEX('Season 10'!$X$20,MATCH('VS stats'!$C15,'Season 10'!$U$20,0)),
IFERROR(INDEX('Season 10'!$X$22,MATCH('VS stats'!$C15,'Season 10'!$U$22,0)),"-")))))</f>
        <v>-</v>
      </c>
      <c r="BL15" s="965" t="str">
        <f>IFERROR(INDEX('Season 11'!$D$9:$D$27,MATCH('VS stats'!$C15,'Season 11'!$B$9:$B$27,0)),"-")</f>
        <v>-</v>
      </c>
      <c r="BM15" s="965" t="str">
        <f>IFERROR(INDEX('Season 11'!$D$28:$D$46,MATCH('VS stats'!$C15,'Season 11'!$B$28:$B$46,0)),"-")</f>
        <v>-</v>
      </c>
      <c r="BN15" s="965" t="str">
        <f>IFERROR(INDEX('Season 11'!$J$9:$J$16,MATCH('VS stats'!$C15,'Season 11'!$H$9:$H$16,0)),IFERROR(INDEX('Season 11'!$J$39,MATCH('VS stats'!$C15,'Season 11'!$H$39,0)),"-"))</f>
        <v>-</v>
      </c>
      <c r="BO15" s="965" t="str">
        <f>IFERROR(INDEX('Season 11'!$P$9:$P$16,MATCH('VS stats'!$C15,'Season 11'!$N$9:$N$16,0)),IFERROR(INDEX('Season 11'!$J$30,MATCH('VS stats'!$C15,'Season 11'!$H$30,0)),"-"))</f>
        <v>-</v>
      </c>
      <c r="BP15" s="965" t="str">
        <f>IFERROR(INDEX('Season 11'!$P$20:$P$24,MATCH('VS stats'!$C15,'Season 11'!$N$20:$N$24,0)),
IFERROR(INDEX('Season 11'!$X$9,MATCH('VS stats'!$C15,'Season 11'!$U$9,0)),
IFERROR(INDEX('Season 11'!$X$11:$X$13,MATCH('VS stats'!$C15,'Season 11'!$U$11:$U23,0)),
IFERROR(INDEX('Season 11'!$X$17,MATCH('VS stats'!$C15,'Season 11'!$U$17,0)),
IFERROR(INDEX('Season 11'!$X$19,MATCH('VS stats'!$C15,'Season 11'!$U$19,0)),
IFERROR(INDEX('Season 11'!$X$21,MATCH('VS stats'!$C15,'Season 11'!$U$21,0)),
IFERROR(INDEX('Season 11'!$X$23,MATCH('VS stats'!$C15,'Season 11'!$U$23,0)),"-")))))))</f>
        <v>-</v>
      </c>
      <c r="BQ15" s="966" t="str">
        <f>IFERROR(INDEX('Season 11'!$X$10,MATCH('VS stats'!$C15,'Season 11'!$U$10,0)),
IFERROR(INDEX('Season 11'!$X$14:$X$16,MATCH('VS stats'!$C15,'Season 11'!$U$14:$U$16,0)),
IFERROR(INDEX('Season 11'!$X$18,MATCH('VS stats'!$C15,'Season 11'!$U$18,0)),
IFERROR(INDEX('Season 11'!$X$20,MATCH('VS stats'!$C15,'Season 11'!$U$20,0)),
IFERROR(INDEX('Season 11'!$X$22,MATCH('VS stats'!$C15,'Season 11'!$U$22,0)),"-")))))</f>
        <v>-</v>
      </c>
      <c r="BR15" s="965" t="str">
        <f>IFERROR(INDEX('Season 12'!$D$9:$D$27,MATCH('VS stats'!$C15,'Season 12'!$B$9:$B$27,0)),"-")</f>
        <v>-</v>
      </c>
      <c r="BS15" s="965" t="str">
        <f>IFERROR(INDEX('Season 12'!$D$28:$D$46,MATCH('VS stats'!$C15,'Season 12'!$B$28:$B$46,0)),"-")</f>
        <v>-</v>
      </c>
      <c r="BT15" s="965" t="str">
        <f>IFERROR(INDEX('Season 12'!$J$9:$J$16,MATCH('VS stats'!$C15,'Season 12'!$H$9:$H$16,0)),IFERROR(INDEX('Season 12'!$J$39,MATCH('VS stats'!$C15,'Season 12'!$H$39,0)),"-"))</f>
        <v>-</v>
      </c>
      <c r="BU15" s="965" t="str">
        <f>IFERROR(INDEX('Season 12'!$P$9:$P$16,MATCH('VS stats'!$C15,'Season 12'!$N$9:$N$16,0)),IFERROR(INDEX('Season 12'!$J$30,MATCH('VS stats'!$C15,'Season 12'!$H$30,0)),"-"))</f>
        <v>-</v>
      </c>
      <c r="BV15" s="965" t="str">
        <f>IFERROR(INDEX('Season 12'!$P$20:$P$24,MATCH('VS stats'!$C15,'Season 12'!$N$20:$N$24,0)),
IFERROR(INDEX('Season 12'!$X$9,MATCH('VS stats'!$C15,'Season 12'!$U$9,0)),
IFERROR(INDEX('Season 12'!$X$11:$X$13,MATCH('VS stats'!$C15,'Season 12'!$U$11:$U23,0)),
IFERROR(INDEX('Season 12'!$X$17,MATCH('VS stats'!$C15,'Season 12'!$U$17,0)),
IFERROR(INDEX('Season 12'!$X$19,MATCH('VS stats'!$C15,'Season 12'!$U$19,0)),
IFERROR(INDEX('Season 12'!$X$21,MATCH('VS stats'!$C15,'Season 12'!$U$21,0)),
IFERROR(INDEX('Season 12'!$X$23,MATCH('VS stats'!$C15,'Season 12'!$U$23,0)),"-")))))))</f>
        <v>-</v>
      </c>
      <c r="BW15" s="966" t="str">
        <f>IFERROR(INDEX('Season 12'!$X$10,MATCH('VS stats'!$C15,'Season 12'!$U$10,0)),
IFERROR(INDEX('Season 12'!$X$14:$X$16,MATCH('VS stats'!$C15,'Season 12'!$U$14:$U$16,0)),
IFERROR(INDEX('Season 12'!$X$18,MATCH('VS stats'!$C15,'Season 12'!$U$18,0)),
IFERROR(INDEX('Season 12'!$X$20,MATCH('VS stats'!$C15,'Season 12'!$U$20,0)),
IFERROR(INDEX('Season 12'!$X$22,MATCH('VS stats'!$C15,'Season 12'!$U$22,0)),"-")))))</f>
        <v>-</v>
      </c>
      <c r="BX15" s="965" t="str">
        <f>IFERROR(INDEX('Season 13'!$D$9:$D$27,MATCH('VS stats'!$C15,'Season 13'!$B$9:$B$27,0)),"-")</f>
        <v>-</v>
      </c>
      <c r="BY15" s="965" t="str">
        <f>IFERROR(INDEX('Season 13'!$D$28:$D$46,MATCH('VS stats'!$C15,'Season 13'!$B$28:$B$46,0)),"-")</f>
        <v>-</v>
      </c>
      <c r="BZ15" s="965" t="str">
        <f>IFERROR(INDEX('Season 13'!$J$9:$J$16,MATCH('VS stats'!$C15,'Season 13'!$H$9:$H$16,0)),IFERROR(INDEX('Season 13'!$J$39,MATCH('VS stats'!$C15,'Season 13'!$H$39,0)),"-"))</f>
        <v>-</v>
      </c>
      <c r="CA15" s="965" t="str">
        <f>IFERROR(INDEX('Season 13'!$P$9:$P$16,MATCH('VS stats'!$C15,'Season 13'!$N$9:$N$16,0)),IFERROR(INDEX('Season 13'!$J$30,MATCH('VS stats'!$C15,'Season 13'!$H$30,0)),"-"))</f>
        <v>-</v>
      </c>
      <c r="CB15" s="965" t="str">
        <f>IFERROR(INDEX('Season 13'!$P$20:$P$24,MATCH('VS stats'!$C15,'Season 13'!$N$20:$N$24,0)),
IFERROR(INDEX('Season 13'!$X$9,MATCH('VS stats'!$C15,'Season 13'!$U$9,0)),
IFERROR(INDEX('Season 13'!$X$11:$X$13,MATCH('VS stats'!$C15,'Season 13'!$U$11:$U23,0)),
IFERROR(INDEX('Season 13'!$X$17,MATCH('VS stats'!$C15,'Season 13'!$U$17,0)),
IFERROR(INDEX('Season 13'!$X$19,MATCH('VS stats'!$C15,'Season 13'!$U$19,0)),
IFERROR(INDEX('Season 13'!$X$21,MATCH('VS stats'!$C15,'Season 13'!$U$21,0)),
IFERROR(INDEX('Season 13'!$X$23,MATCH('VS stats'!$C15,'Season 13'!$U$23,0)),"-")))))))</f>
        <v>-</v>
      </c>
      <c r="CC15" s="966" t="str">
        <f>IFERROR(INDEX('Season 13'!$X$10,MATCH('VS stats'!$C15,'Season 13'!$U$10,0)),
IFERROR(INDEX('Season 13'!$X$14:$X$16,MATCH('VS stats'!$C15,'Season 13'!$U$14:$U$16,0)),
IFERROR(INDEX('Season 13'!$X$18,MATCH('VS stats'!$C15,'Season 13'!$U$18,0)),
IFERROR(INDEX('Season 13'!$X$20,MATCH('VS stats'!$C15,'Season 13'!$U$20,0)),
IFERROR(INDEX('Season 13'!$X$22,MATCH('VS stats'!$C15,'Season 13'!$U$22,0)),"-")))))</f>
        <v>-</v>
      </c>
      <c r="CD15" s="965" t="str">
        <f>IFERROR(INDEX('Season 14'!$D$9:$D$27,MATCH('VS stats'!$C15,'Season 14'!$B$9:$B$27,0)),"-")</f>
        <v>-</v>
      </c>
      <c r="CE15" s="965" t="str">
        <f>IFERROR(INDEX('Season 14'!$D$28:$D$46,MATCH('VS stats'!$C15,'Season 14'!$B$28:$B$46,0)),"-")</f>
        <v>-</v>
      </c>
      <c r="CF15" s="965" t="str">
        <f>IFERROR(INDEX('Season 14'!$J$9:$J$16,MATCH('VS stats'!$C15,'Season 14'!$H$9:$H$16,0)),IFERROR(INDEX('Season 14'!$J$39,MATCH('VS stats'!$C15,'Season 14'!$H$39,0)),"-"))</f>
        <v>-</v>
      </c>
      <c r="CG15" s="965" t="str">
        <f>IFERROR(INDEX('Season 14'!$P$9:$P$16,MATCH('VS stats'!$C15,'Season 14'!$N$9:$N$16,0)),IFERROR(INDEX('Season 14'!$J$30,MATCH('VS stats'!$C15,'Season 14'!$H$30,0)),"-"))</f>
        <v>-</v>
      </c>
      <c r="CH15" s="965" t="str">
        <f>IFERROR(INDEX('Season 14'!$P$20:$P$24,MATCH('VS stats'!$C15,'Season 14'!$N$20:$N$24,0)),
IFERROR(INDEX('Season 14'!$X$9,MATCH('VS stats'!$C15,'Season 14'!$U$9,0)),
IFERROR(INDEX('Season 14'!$X$11:$X$13,MATCH('VS stats'!$C15,'Season 14'!$U$11:$U23,0)),
IFERROR(INDEX('Season 14'!$X$17,MATCH('VS stats'!$C15,'Season 14'!$U$17,0)),
IFERROR(INDEX('Season 14'!$X$19,MATCH('VS stats'!$C15,'Season 14'!$U$19,0)),
IFERROR(INDEX('Season 14'!$X$21,MATCH('VS stats'!$C15,'Season 14'!$U$21,0)),
IFERROR(INDEX('Season 14'!$X$23,MATCH('VS stats'!$C15,'Season 14'!$U$23,0)),"-")))))))</f>
        <v>-</v>
      </c>
      <c r="CI15" s="966" t="str">
        <f>IFERROR(INDEX('Season 14'!$X$10,MATCH('VS stats'!$C15,'Season 14'!$U$10,0)),
IFERROR(INDEX('Season 14'!$X$14:$X$16,MATCH('VS stats'!$C15,'Season 14'!$U$14:$U$16,0)),
IFERROR(INDEX('Season 14'!$X$18,MATCH('VS stats'!$C15,'Season 14'!$U$18,0)),
IFERROR(INDEX('Season 14'!$X$20,MATCH('VS stats'!$C15,'Season 14'!$U$20,0)),
IFERROR(INDEX('Season 14'!$X$22,MATCH('VS stats'!$C15,'Season 14'!$U$22,0)),"-")))))</f>
        <v>-</v>
      </c>
      <c r="CJ15" s="965" t="str">
        <f>IFERROR(INDEX('Season 15'!$D$9:$D$27,MATCH('VS stats'!$C15,'Season 15'!$B$9:$B$27,0)),"-")</f>
        <v>-</v>
      </c>
      <c r="CK15" s="965" t="str">
        <f>IFERROR(INDEX('Season 15'!$D$28:$D$46,MATCH('VS stats'!$C15,'Season 15'!$B$28:$B$46,0)),"-")</f>
        <v>-</v>
      </c>
      <c r="CL15" s="965" t="str">
        <f>IFERROR(INDEX('Season 15'!$J$9:$J$16,MATCH('VS stats'!$C15,'Season 15'!$H$9:$H$16,0)),IFERROR(INDEX('Season 15'!$J$39,MATCH('VS stats'!$C15,'Season 15'!$H$39,0)),"-"))</f>
        <v>-</v>
      </c>
      <c r="CM15" s="965" t="str">
        <f>IFERROR(INDEX('Season 15'!$P$9:$P$16,MATCH('VS stats'!$C15,'Season 15'!$N$9:$N$16,0)),IFERROR(INDEX('Season 15'!$J$30,MATCH('VS stats'!$C15,'Season 15'!$H$30,0)),"-"))</f>
        <v>-</v>
      </c>
      <c r="CN15" s="965" t="str">
        <f>IFERROR(INDEX('Season 15'!$P$20:$P$24,MATCH('VS stats'!$C15,'Season 15'!$N$20:$N$24,0)),
IFERROR(INDEX('Season 15'!$X$9,MATCH('VS stats'!$C15,'Season 15'!$U$9,0)),
IFERROR(INDEX('Season 15'!$X$11:$X$13,MATCH('VS stats'!$C15,'Season 15'!$U$11:$U23,0)),
IFERROR(INDEX('Season 15'!$X$17,MATCH('VS stats'!$C15,'Season 15'!$U$17,0)),
IFERROR(INDEX('Season 15'!$X$19,MATCH('VS stats'!$C15,'Season 15'!$U$19,0)),
IFERROR(INDEX('Season 15'!$X$21,MATCH('VS stats'!$C15,'Season 15'!$U$21,0)),
IFERROR(INDEX('Season 15'!$X$23,MATCH('VS stats'!$C15,'Season 15'!$U$23,0)),"-")))))))</f>
        <v>-</v>
      </c>
      <c r="CO15" s="966" t="str">
        <f>IFERROR(INDEX('Season 15'!$X$10,MATCH('VS stats'!$C15,'Season 15'!$U$10,0)),
IFERROR(INDEX('Season 15'!$X$14:$X$16,MATCH('VS stats'!$C15,'Season 15'!$U$14:$U$16,0)),
IFERROR(INDEX('Season 15'!$X$18,MATCH('VS stats'!$C15,'Season 15'!$U$18,0)),
IFERROR(INDEX('Season 15'!$X$20,MATCH('VS stats'!$C15,'Season 15'!$U$20,0)),
IFERROR(INDEX('Season 15'!$X$22,MATCH('VS stats'!$C15,'Season 15'!$U$22,0)),"-")))))</f>
        <v>-</v>
      </c>
      <c r="CP15" s="976"/>
      <c r="CQ15" s="822"/>
      <c r="CR15" s="822"/>
      <c r="CS15" s="822"/>
      <c r="CT15" s="822"/>
      <c r="CU15" s="822"/>
      <c r="CV15" s="822"/>
      <c r="CW15" s="822"/>
      <c r="CX15" s="822"/>
      <c r="CY15" s="822"/>
      <c r="CZ15" s="822"/>
      <c r="DA15" s="822"/>
      <c r="DB15" s="822"/>
      <c r="DC15" s="822"/>
    </row>
    <row r="16" spans="2:107" x14ac:dyDescent="0.25">
      <c r="B16" s="678"/>
      <c r="C16" s="684" t="s">
        <v>190</v>
      </c>
      <c r="D16" s="965" t="str">
        <f>IFERROR(INDEX('Season 1'!$D$9:$D$31,MATCH('VS stats'!$C16,'Season 1'!$B$9:$B$31,0)),"-")</f>
        <v>-</v>
      </c>
      <c r="E16" s="965" t="str">
        <f>IFERROR(INDEX('Season 1'!$D$32:$D$54,MATCH('VS stats'!$C16,'Season 1'!$B$32:$B$54,0)),"-")</f>
        <v>-</v>
      </c>
      <c r="F16" s="965" t="str">
        <f>IFERROR(INDEX('Season 1'!$J$9:$J$16,MATCH('VS stats'!$C16,'Season 1'!$H$9:$H$16,0)),IFERROR(INDEX('Season 1'!$W$9:$W$14,MATCH('VS stats'!$C16,'Season 1'!$T$9:$T$14,0)),"-"))</f>
        <v>-</v>
      </c>
      <c r="G16" s="965" t="str">
        <f>IFERROR(INDEX('Season 1'!$P$9:$P$16,MATCH('VS stats'!$C16,'Season 1'!$N$9:$N$16,0)),"-")</f>
        <v>-</v>
      </c>
      <c r="H16" s="1299" t="str">
        <f>IFERROR(INDEX('Season 1'!$P$20:$P$24,MATCH('VS stats'!$C16,'Season 1'!$N$20:$N$24,0)),"-")</f>
        <v>-</v>
      </c>
      <c r="I16" s="1300" t="s">
        <v>35</v>
      </c>
      <c r="J16" s="1299" t="str">
        <f>IFERROR(INDEX('Season 2'!$D$9:$D$31,MATCH('VS stats'!$C16,'Season 2'!$B$9:$B$31,0)),"-")</f>
        <v>-</v>
      </c>
      <c r="K16" s="1299" t="str">
        <f>IFERROR(INDEX('Season 2'!$D$32:$D$54,MATCH('VS stats'!$C16,'Season 2'!$B$32:$B$54,0)),"-")</f>
        <v>-</v>
      </c>
      <c r="L16" s="1299" t="str">
        <f>IFERROR(INDEX('Season 2'!$J$9:$J$16,MATCH('VS stats'!$C16,'Season 2'!$H$9:$H$16,0)),IFERROR(INDEX('Season 2'!$J$45:$J$50,MATCH('VS stats'!$C16,'Season 2'!$H$45:$H$50,0)),"-"))</f>
        <v>-</v>
      </c>
      <c r="M16" s="965" t="str">
        <f>IFERROR(INDEX('Season 2'!$P$9:$P$16,MATCH('VS stats'!$C16,'Season 2'!$N$9:$N$16,0)),IFERROR(INDEX('Season 2'!$J$30,MATCH('VS stats'!$C16,'Season 2'!$H$30,0)),"-"))</f>
        <v>-</v>
      </c>
      <c r="N16" s="965" t="str">
        <f>IFERROR(INDEX('Season 2'!$P$20:$P$24,MATCH('VS stats'!$C16,'Season 2'!$N$20:$N$24,0)),
IFERROR(INDEX('Season 2'!$X$9,MATCH('VS stats'!$C16,'Season 2'!$U$9,0)),
IFERROR(INDEX('Season 2'!$X$11:$X$13,MATCH('VS stats'!$C16,'Season 2'!$U$11:$U24,0)),
IFERROR(INDEX('Season 2'!$X$17,MATCH('VS stats'!$C16,'Season 2'!$U$17,0)),
IFERROR(INDEX('Season 2'!$X$19,MATCH('VS stats'!$C16,'Season 2'!$U$19,0)),
IFERROR(INDEX('Season 2'!$X$21,MATCH('VS stats'!$C16,'Season 2'!$U$21,0)),
IFERROR(INDEX('Season 2'!$X$23,MATCH('VS stats'!$C16,'Season 2'!$U$23,0)),
IFERROR(INDEX('Season 2'!$X$25,MATCH('VS stats'!$C16,'Season 2'!$U$25,0)),"-"))))))))</f>
        <v>-</v>
      </c>
      <c r="O16" s="966" t="str">
        <f>IFERROR(INDEX('Season 2'!$X$10,MATCH('VS stats'!$C16,'Season 2'!$U$10,0)),
IFERROR(INDEX('Season 2'!$X$14:$X$16,MATCH('VS stats'!$C16,'Season 2'!$U$14:$U$16,0)),
IFERROR(INDEX('Season 2'!$X$18,MATCH('VS stats'!$C16,'Season 2'!$U$18,0)),
IFERROR(INDEX('Season 2'!$X$20,MATCH('VS stats'!$C16,'Season 2'!$U$20,0)),
IFERROR(INDEX('Season 2'!$X$22,MATCH('VS stats'!$C16,'Season 2'!$U$22,0)),
IFERROR(INDEX('Season 2'!$X$24,MATCH('VS stats'!$C16,'Season 2'!$U$24,0)),"-"))))))</f>
        <v>-</v>
      </c>
      <c r="P16" s="965" t="str">
        <f>IFERROR(INDEX('Season 3'!$D$9:$D$31,MATCH('VS stats'!$C16,'Season 3'!$B$9:$B$31,0)),"-")</f>
        <v>-</v>
      </c>
      <c r="Q16" s="965" t="str">
        <f>IFERROR(INDEX('Season 3'!$D$32:$D$54,MATCH('VS stats'!$C16,'Season 3'!$B$32:$B$54,0)),"-")</f>
        <v>-</v>
      </c>
      <c r="R16" s="965" t="str">
        <f>IFERROR(INDEX('Season 3'!$J$9:$J$16,MATCH('VS stats'!$C16,'Season 3'!$H$9:$H$16,0)),IFERROR(INDEX('Season 3'!$J$39,MATCH('VS stats'!$C16,'Season 3'!$H$39,0)),"-"))</f>
        <v>-</v>
      </c>
      <c r="S16" s="965" t="str">
        <f>IFERROR(INDEX('Season 3'!$P$9:$P$16,MATCH('VS stats'!$C16,'Season 3'!$N$9:$N$16,0)),IFERROR(INDEX('Season 3'!$J$30,MATCH('VS stats'!$C16,'Season 3'!$H$30,0)),"-"))</f>
        <v>-</v>
      </c>
      <c r="T16" s="965" t="str">
        <f>IFERROR(INDEX('Season 3'!$P$20:$P$24,MATCH('VS stats'!$C16,'Season 3'!$N$20:$N$24,0)),
IFERROR(INDEX('Season 3'!$X$9,MATCH('VS stats'!$C16,'Season 3'!$U$9,0)),
IFERROR(INDEX('Season 3'!$X$11:$X$13,MATCH('VS stats'!$C16,'Season 3'!$U$11:$U24,0)),
IFERROR(INDEX('Season 3'!$X$17,MATCH('VS stats'!$C16,'Season 3'!$U$17,0)),
IFERROR(INDEX('Season 3'!$X$19,MATCH('VS stats'!$C16,'Season 3'!$U$19,0)),
IFERROR(INDEX('Season 3'!$X$21,MATCH('VS stats'!$C16,'Season 3'!$U$21,0)),
IFERROR(INDEX('Season 3'!$X$23,MATCH('VS stats'!$C16,'Season 3'!$U$23,0)),
IFERROR(INDEX('Season 3'!$X$25,MATCH('VS stats'!$C16,'Season 3'!$U$25,0)),"-"))))))))</f>
        <v>-</v>
      </c>
      <c r="U16" s="966" t="str">
        <f>IFERROR(INDEX('Season 3'!$X$10,MATCH('VS stats'!$C16,'Season 3'!$U$10,0)),
IFERROR(INDEX('Season 3'!$X$14:$X$16,MATCH('VS stats'!$C16,'Season 3'!$U$14:$U$16,0)),
IFERROR(INDEX('Season 3'!$X$18,MATCH('VS stats'!$C16,'Season 3'!$U$18,0)),
IFERROR(INDEX('Season 3'!$X$20,MATCH('VS stats'!$C16,'Season 3'!$U$20,0)),
IFERROR(INDEX('Season 3'!$X$22,MATCH('VS stats'!$C16,'Season 3'!$U$22,0)),
IFERROR(INDEX('Season 3'!$X$24,MATCH('VS stats'!$C16,'Season 3'!$U$24,0)),"-"))))))</f>
        <v>-</v>
      </c>
      <c r="V16" s="965" t="str">
        <f>IFERROR(INDEX('Season 4'!$D$9:$D$27,MATCH('VS stats'!$C16,'Season 4'!$B$9:$B$27,0)),"-")</f>
        <v>-</v>
      </c>
      <c r="W16" s="965" t="str">
        <f>IFERROR(INDEX('Season 4'!$D$28:$D$46,MATCH('VS stats'!$C16,'Season 4'!$B$28:$B$46,0)),"-")</f>
        <v>-</v>
      </c>
      <c r="X16" s="965" t="str">
        <f>IFERROR(INDEX('Season 4'!$J$9:$J$16,MATCH('VS stats'!$C16,'Season 4'!$H$9:$H$16,0)),IFERROR(INDEX('Season 4'!$J$39,MATCH('VS stats'!$C16,'Season 4'!$H$39,0)),"-"))</f>
        <v>-</v>
      </c>
      <c r="Y16" s="965" t="str">
        <f>IFERROR(INDEX('Season 4'!$P$9:$P$16,MATCH('VS stats'!$C16,'Season 4'!$N$9:$N$16,0)),IFERROR(INDEX('Season 4'!$J$30,MATCH('VS stats'!$C16,'Season 4'!$H$30,0)),"-"))</f>
        <v>-</v>
      </c>
      <c r="Z16" s="965" t="str">
        <f>IFERROR(INDEX('Season 4'!$P$20:$P$24,MATCH('VS stats'!$C16,'Season 4'!$N$20:$N$24,0)),
IFERROR(INDEX('Season 4'!$X$9,MATCH('VS stats'!$C16,'Season 4'!$U$9,0)),
IFERROR(INDEX('Season 4'!$X$11:$X$13,MATCH('VS stats'!$C16,'Season 4'!$U$11:$U24,0)),
IFERROR(INDEX('Season 4'!$X$17,MATCH('VS stats'!$C16,'Season 4'!$U$17,0)),
IFERROR(INDEX('Season 4'!$X$19,MATCH('VS stats'!$C16,'Season 4'!$U$19,0)),
IFERROR(INDEX('Season 4'!$X$21,MATCH('VS stats'!$C16,'Season 4'!$U$21,0)),
IFERROR(INDEX('Season 4'!$X$23,MATCH('VS stats'!$C16,'Season 4'!$U$23,0)),
IFERROR(INDEX('Season 4'!$X$25,MATCH('VS stats'!$C16,'Season 4'!$U$25,0)),"-"))))))))</f>
        <v>-</v>
      </c>
      <c r="AA16" s="966" t="str">
        <f>IFERROR(INDEX('Season 4'!$X$10,MATCH('VS stats'!$C16,'Season 4'!$U$10,0)),
IFERROR(INDEX('Season 4'!$X$14:$X$16,MATCH('VS stats'!$C16,'Season 4'!$U$14:$U$16,0)),
IFERROR(INDEX('Season 4'!$X$18,MATCH('VS stats'!$C16,'Season 4'!$U$18,0)),
IFERROR(INDEX('Season 4'!$X$20,MATCH('VS stats'!$C16,'Season 4'!$U$20,0)),
IFERROR(INDEX('Season 4'!$X$22,MATCH('VS stats'!$C16,'Season 4'!$U$22,0)),
IFERROR(INDEX('Season 4'!$X$24,MATCH('VS stats'!$C16,'Season 4'!$U$24,0)),"-"))))))</f>
        <v>-</v>
      </c>
      <c r="AB16" s="965" t="str">
        <f>IFERROR(INDEX('Season 5'!$D$9:$D$27,MATCH('VS stats'!$C16,'Season 5'!$B$9:$B$27,0)),"-")</f>
        <v>-</v>
      </c>
      <c r="AC16" s="965" t="str">
        <f>IFERROR(INDEX('Season 5'!$D$28:$D$46,MATCH('VS stats'!$C16,'Season 5'!$B$28:$B$46,0)),"-")</f>
        <v>-</v>
      </c>
      <c r="AD16" s="965" t="str">
        <f>IFERROR(INDEX('Season 5'!$J$9:$J$16,MATCH('VS stats'!$C16,'Season 5'!$H$9:$H$16,0)),IFERROR(INDEX('Season 5'!$J$39,MATCH('VS stats'!$C16,'Season 5'!$H$39,0)),"-"))</f>
        <v>-</v>
      </c>
      <c r="AE16" s="965" t="str">
        <f>IFERROR(INDEX('Season 5'!$P$9:$P$16,MATCH('VS stats'!$C16,'Season 5'!$N$9:$N$16,0)),IFERROR(INDEX('Season 5'!$J$30,MATCH('VS stats'!$C16,'Season 5'!$H$30,0)),"-"))</f>
        <v>-</v>
      </c>
      <c r="AF16" s="965" t="str">
        <f>IFERROR(INDEX('Season 5'!$P$20:$P$24,MATCH('VS stats'!$C16,'Season 5'!$N$20:$N$24,0)),
IFERROR(INDEX('Season 5'!$X$9,MATCH('VS stats'!$C16,'Season 5'!$U$9,0)),
IFERROR(INDEX('Season 5'!$X$11:$X$13,MATCH('VS stats'!$C16,'Season 5'!$U$11:$U24,0)),
IFERROR(INDEX('Season 5'!$X$17,MATCH('VS stats'!$C16,'Season 5'!$U$17,0)),
IFERROR(INDEX('Season 5'!$X$19,MATCH('VS stats'!$C16,'Season 5'!$U$19,0)),
IFERROR(INDEX('Season 5'!$X$21,MATCH('VS stats'!$C16,'Season 5'!$U$21,0)),
IFERROR(INDEX('Season 5'!$X$23,MATCH('VS stats'!$C16,'Season 5'!$U$23,0)),"-")))))))</f>
        <v>-</v>
      </c>
      <c r="AG16" s="966" t="str">
        <f>IFERROR(INDEX('Season 5'!$X$10,MATCH('VS stats'!$C16,'Season 5'!$U$10,0)),
IFERROR(INDEX('Season 5'!$X$14:$X$16,MATCH('VS stats'!$C16,'Season 5'!$U$14:$U$16,0)),
IFERROR(INDEX('Season 5'!$X$18,MATCH('VS stats'!$C16,'Season 5'!$U$18,0)),
IFERROR(INDEX('Season 5'!$X$20,MATCH('VS stats'!$C16,'Season 5'!$U$20,0)),
IFERROR(INDEX('Season 5'!$X$22,MATCH('VS stats'!$C16,'Season 5'!$U$22,0)),"-")))))</f>
        <v>-</v>
      </c>
      <c r="AH16" s="965" t="str">
        <f>IFERROR(INDEX('Season 6'!$D$9:$D$27,MATCH('VS stats'!$C16,'Season 6'!$B$9:$B$27,0)),"-")</f>
        <v>-</v>
      </c>
      <c r="AI16" s="965" t="str">
        <f>IFERROR(INDEX('Season 6'!$D$28:$D$46,MATCH('VS stats'!$C16,'Season 6'!$B$28:$B$46,0)),"-")</f>
        <v>-</v>
      </c>
      <c r="AJ16" s="965" t="str">
        <f>IFERROR(INDEX('Season 6'!$J$9:$J$16,MATCH('VS stats'!$C16,'Season 6'!$H$9:$H$16,0)),IFERROR(INDEX('Season 6'!$J$39,MATCH('VS stats'!$C16,'Season 6'!$H$39,0)),"-"))</f>
        <v>-</v>
      </c>
      <c r="AK16" s="965" t="str">
        <f>IFERROR(INDEX('Season 6'!$P$9:$P$16,MATCH('VS stats'!$C16,'Season 6'!$N$9:$N$16,0)),IFERROR(INDEX('Season 6'!$J$30,MATCH('VS stats'!$C16,'Season 6'!$H$30,0)),"-"))</f>
        <v>-</v>
      </c>
      <c r="AL16" s="965" t="str">
        <f>IFERROR(INDEX('Season 6'!$P$20:$P$24,MATCH('VS stats'!$C16,'Season 6'!$N$20:$N$24,0)),
IFERROR(INDEX('Season 6'!$X$9,MATCH('VS stats'!$C16,'Season 6'!$U$9,0)),
IFERROR(INDEX('Season 6'!$X$11:$X$13,MATCH('VS stats'!$C16,'Season 6'!$U$11:$U24,0)),
IFERROR(INDEX('Season 6'!$X$17,MATCH('VS stats'!$C16,'Season 6'!$U$17,0)),
IFERROR(INDEX('Season 6'!$X$19,MATCH('VS stats'!$C16,'Season 6'!$U$19,0)),
IFERROR(INDEX('Season 6'!$X$21,MATCH('VS stats'!$C16,'Season 6'!$U$21,0)),
IFERROR(INDEX('Season 6'!$X$23,MATCH('VS stats'!$C16,'Season 6'!$U$23,0)),"-")))))))</f>
        <v>-</v>
      </c>
      <c r="AM16" s="966" t="str">
        <f>IFERROR(INDEX('Season 6'!$X$10,MATCH('VS stats'!$C16,'Season 6'!$U$10,0)),
IFERROR(INDEX('Season 6'!$X$14:$X$16,MATCH('VS stats'!$C16,'Season 6'!$U$14:$U$16,0)),
IFERROR(INDEX('Season 6'!$X$18,MATCH('VS stats'!$C16,'Season 6'!$U$18,0)),
IFERROR(INDEX('Season 6'!$X$20,MATCH('VS stats'!$C16,'Season 6'!$U$20,0)),
IFERROR(INDEX('Season 6'!$X$22,MATCH('VS stats'!$C16,'Season 6'!$U$22,0)),"-")))))</f>
        <v>-</v>
      </c>
      <c r="AN16" s="965" t="str">
        <f>IFERROR(INDEX('Season 7'!$D$9:$D$27,MATCH('VS stats'!$C16,'Season 7'!$B$9:$B$27,0)),"-")</f>
        <v>-</v>
      </c>
      <c r="AO16" s="965" t="str">
        <f>IFERROR(INDEX('Season 7'!$D$28:$D$46,MATCH('VS stats'!$C16,'Season 7'!$B$28:$B$46,0)),"-")</f>
        <v>-</v>
      </c>
      <c r="AP16" s="965" t="str">
        <f>IFERROR(INDEX('Season 7'!$J$9:$J$16,MATCH('VS stats'!$C16,'Season 7'!$H$9:$H$16,0)),IFERROR(INDEX('Season 7'!$J$39,MATCH('VS stats'!$C16,'Season 7'!$H$39,0)),"-"))</f>
        <v>-</v>
      </c>
      <c r="AQ16" s="965" t="str">
        <f>IFERROR(INDEX('Season 7'!$P$9:$P$16,MATCH('VS stats'!$C16,'Season 7'!$N$9:$N$16,0)),IFERROR(INDEX('Season 7'!$J$30,MATCH('VS stats'!$C16,'Season 7'!$H$30,0)),"-"))</f>
        <v>-</v>
      </c>
      <c r="AR16" s="965" t="str">
        <f>IFERROR(INDEX('Season 7'!$P$20:$P$24,MATCH('VS stats'!$C16,'Season 7'!$N$20:$N$24,0)),
IFERROR(INDEX('Season 7'!$X$9,MATCH('VS stats'!$C16,'Season 7'!$U$9,0)),
IFERROR(INDEX('Season 7'!$X$11:$X$13,MATCH('VS stats'!$C16,'Season 7'!$U$11:$U24,0)),
IFERROR(INDEX('Season 7'!$X$17,MATCH('VS stats'!$C16,'Season 7'!$U$17,0)),
IFERROR(INDEX('Season 7'!$X$19,MATCH('VS stats'!$C16,'Season 7'!$U$19,0)),
IFERROR(INDEX('Season 7'!$X$21,MATCH('VS stats'!$C16,'Season 7'!$U$21,0)),
IFERROR(INDEX('Season 7'!$X$23,MATCH('VS stats'!$C16,'Season 7'!$U$23,0)),"-")))))))</f>
        <v>-</v>
      </c>
      <c r="AS16" s="966" t="str">
        <f>IFERROR(INDEX('Season 7'!$X$10,MATCH('VS stats'!$C16,'Season 7'!$U$10,0)),
IFERROR(INDEX('Season 7'!$X$14:$X$16,MATCH('VS stats'!$C16,'Season 7'!$U$14:$U$16,0)),
IFERROR(INDEX('Season 7'!$X$18,MATCH('VS stats'!$C16,'Season 7'!$U$18,0)),
IFERROR(INDEX('Season 7'!$X$20,MATCH('VS stats'!$C16,'Season 7'!$U$20,0)),
IFERROR(INDEX('Season 7'!$X$22,MATCH('VS stats'!$C16,'Season 7'!$U$22,0)),"-")))))</f>
        <v>-</v>
      </c>
      <c r="AT16" s="965" t="str">
        <f>IFERROR(INDEX('Season 8'!$D$9:$D$27,MATCH('VS stats'!$C16,'Season 8'!$B$9:$B$27,0)),"-")</f>
        <v>-</v>
      </c>
      <c r="AU16" s="965" t="str">
        <f>IFERROR(INDEX('Season 8'!$D$28:$D$46,MATCH('VS stats'!$C16,'Season 8'!$B$28:$B$46,0)),"-")</f>
        <v>-</v>
      </c>
      <c r="AV16" s="965" t="str">
        <f>IFERROR(INDEX('Season 8'!$J$9:$J$16,MATCH('VS stats'!$C16,'Season 8'!$H$9:$H$16,0)),IFERROR(INDEX('Season 8'!$J$39,MATCH('VS stats'!$C16,'Season 8'!$H$39,0)),"-"))</f>
        <v>-</v>
      </c>
      <c r="AW16" s="965" t="str">
        <f>IFERROR(INDEX('Season 8'!$P$9:$P$16,MATCH('VS stats'!$C16,'Season 8'!$N$9:$N$16,0)),IFERROR(INDEX('Season 8'!$J$30,MATCH('VS stats'!$C16,'Season 8'!$H$30,0)),"-"))</f>
        <v>-</v>
      </c>
      <c r="AX16" s="965" t="str">
        <f>IFERROR(INDEX('Season 8'!$P$20:$P$24,MATCH('VS stats'!$C16,'Season 8'!$N$20:$N$24,0)),
IFERROR(INDEX('Season 8'!$X$9,MATCH('VS stats'!$C16,'Season 8'!$U$9,0)),
IFERROR(INDEX('Season 8'!$X$11:$X$13,MATCH('VS stats'!$C16,'Season 8'!$U$11:$U24,0)),
IFERROR(INDEX('Season 8'!$X$17,MATCH('VS stats'!$C16,'Season 8'!$U$17,0)),
IFERROR(INDEX('Season 8'!$X$19,MATCH('VS stats'!$C16,'Season 8'!$U$19,0)),
IFERROR(INDEX('Season 8'!$X$21,MATCH('VS stats'!$C16,'Season 8'!$U$21,0)),
IFERROR(INDEX('Season 8'!$X$23,MATCH('VS stats'!$C16,'Season 8'!$U$23,0)),"-")))))))</f>
        <v>-</v>
      </c>
      <c r="AY16" s="966" t="str">
        <f>IFERROR(INDEX('Season 8'!$X$10,MATCH('VS stats'!$C16,'Season 8'!$U$10,0)),
IFERROR(INDEX('Season 8'!$X$14:$X$16,MATCH('VS stats'!$C16,'Season 8'!$U$14:$U$16,0)),
IFERROR(INDEX('Season 8'!$X$18,MATCH('VS stats'!$C16,'Season 8'!$U$18,0)),
IFERROR(INDEX('Season 8'!$X$20,MATCH('VS stats'!$C16,'Season 8'!$U$20,0)),
IFERROR(INDEX('Season 8'!$X$22,MATCH('VS stats'!$C16,'Season 8'!$U$22,0)),"-")))))</f>
        <v>-</v>
      </c>
      <c r="AZ16" s="965" t="str">
        <f>IFERROR(INDEX('Season 9'!$D$9:$D$27,MATCH('VS stats'!$C16,'Season 9'!$B$9:$B$27,0)),"-")</f>
        <v>-</v>
      </c>
      <c r="BA16" s="965" t="str">
        <f>IFERROR(INDEX('Season 9'!$D$28:$D$46,MATCH('VS stats'!$C16,'Season 9'!$B$28:$B$46,0)),"-")</f>
        <v>-</v>
      </c>
      <c r="BB16" s="965" t="str">
        <f>IFERROR(INDEX('Season 9'!$J$9:$J$16,MATCH('VS stats'!$C16,'Season 9'!$H$9:$H$16,0)),IFERROR(INDEX('Season 9'!$J$39,MATCH('VS stats'!$C16,'Season 9'!$H$39,0)),"-"))</f>
        <v>-</v>
      </c>
      <c r="BC16" s="965" t="str">
        <f>IFERROR(INDEX('Season 9'!$P$9:$P$16,MATCH('VS stats'!$C16,'Season 9'!$N$9:$N$16,0)),IFERROR(INDEX('Season 9'!$J$30,MATCH('VS stats'!$C16,'Season 9'!$H$30,0)),"-"))</f>
        <v>-</v>
      </c>
      <c r="BD16" s="965" t="str">
        <f>IFERROR(INDEX('Season 9'!$P$20:$P$24,MATCH('VS stats'!$C16,'Season 9'!$N$20:$N$24,0)),
IFERROR(INDEX('Season 9'!$X$9,MATCH('VS stats'!$C16,'Season 9'!$U$9,0)),
IFERROR(INDEX('Season 9'!$X$11:$X$13,MATCH('VS stats'!$C16,'Season 9'!$U$11:$U24,0)),
IFERROR(INDEX('Season 9'!$X$17,MATCH('VS stats'!$C16,'Season 9'!$U$17,0)),
IFERROR(INDEX('Season 9'!$X$19,MATCH('VS stats'!$C16,'Season 9'!$U$19,0)),
IFERROR(INDEX('Season 9'!$X$21,MATCH('VS stats'!$C16,'Season 9'!$U$21,0)),
IFERROR(INDEX('Season 9'!$X$23,MATCH('VS stats'!$C16,'Season 9'!$U$23,0)),"-")))))))</f>
        <v>-</v>
      </c>
      <c r="BE16" s="966" t="str">
        <f>IFERROR(INDEX('Season 9'!$X$10,MATCH('VS stats'!$C16,'Season 9'!$U$10,0)),
IFERROR(INDEX('Season 9'!$X$14:$X$16,MATCH('VS stats'!$C16,'Season 9'!$U$14:$U$16,0)),
IFERROR(INDEX('Season 9'!$X$18,MATCH('VS stats'!$C16,'Season 9'!$U$18,0)),
IFERROR(INDEX('Season 9'!$X$20,MATCH('VS stats'!$C16,'Season 9'!$U$20,0)),
IFERROR(INDEX('Season 9'!$X$22,MATCH('VS stats'!$C16,'Season 9'!$U$22,0)),"-")))))</f>
        <v>-</v>
      </c>
      <c r="BF16" s="965" t="str">
        <f>IFERROR(INDEX('Season 10'!$D$9:$D$27,MATCH('VS stats'!$C16,'Season 10'!$B$9:$B$27,0)),"-")</f>
        <v>-</v>
      </c>
      <c r="BG16" s="965" t="str">
        <f>IFERROR(INDEX('Season 10'!$D$28:$D$46,MATCH('VS stats'!$C16,'Season 10'!$B$28:$B$46,0)),"-")</f>
        <v>-</v>
      </c>
      <c r="BH16" s="965" t="str">
        <f>IFERROR(INDEX('Season 10'!$J$9:$J$16,MATCH('VS stats'!$C16,'Season 10'!$H$9:$H$16,0)),IFERROR(INDEX('Season 10'!$J$39,MATCH('VS stats'!$C16,'Season 10'!$H$39,0)),"-"))</f>
        <v>-</v>
      </c>
      <c r="BI16" s="965" t="str">
        <f>IFERROR(INDEX('Season 10'!$P$9:$P$16,MATCH('VS stats'!$C16,'Season 10'!$N$9:$N$16,0)),IFERROR(INDEX('Season 10'!$J$30,MATCH('VS stats'!$C16,'Season 10'!$H$30,0)),"-"))</f>
        <v>-</v>
      </c>
      <c r="BJ16" s="965" t="str">
        <f>IFERROR(INDEX('Season 10'!$P$20:$P$24,MATCH('VS stats'!$C16,'Season 10'!$N$20:$N$24,0)),
IFERROR(INDEX('Season 10'!$X$9,MATCH('VS stats'!$C16,'Season 10'!$U$9,0)),
IFERROR(INDEX('Season 10'!$X$11:$X$13,MATCH('VS stats'!$C16,'Season 10'!$U$11:$U24,0)),
IFERROR(INDEX('Season 10'!$X$17,MATCH('VS stats'!$C16,'Season 10'!$U$17,0)),
IFERROR(INDEX('Season 10'!$X$19,MATCH('VS stats'!$C16,'Season 10'!$U$19,0)),
IFERROR(INDEX('Season 10'!$X$21,MATCH('VS stats'!$C16,'Season 10'!$U$21,0)),
IFERROR(INDEX('Season 10'!$X$23,MATCH('VS stats'!$C16,'Season 10'!$U$23,0)),"-")))))))</f>
        <v>-</v>
      </c>
      <c r="BK16" s="966" t="str">
        <f>IFERROR(INDEX('Season 10'!$X$10,MATCH('VS stats'!$C16,'Season 10'!$U$10,0)),
IFERROR(INDEX('Season 10'!$X$14:$X$16,MATCH('VS stats'!$C16,'Season 10'!$U$14:$U$16,0)),
IFERROR(INDEX('Season 10'!$X$18,MATCH('VS stats'!$C16,'Season 10'!$U$18,0)),
IFERROR(INDEX('Season 10'!$X$20,MATCH('VS stats'!$C16,'Season 10'!$U$20,0)),
IFERROR(INDEX('Season 10'!$X$22,MATCH('VS stats'!$C16,'Season 10'!$U$22,0)),"-")))))</f>
        <v>-</v>
      </c>
      <c r="BL16" s="965" t="str">
        <f>IFERROR(INDEX('Season 11'!$D$9:$D$27,MATCH('VS stats'!$C16,'Season 11'!$B$9:$B$27,0)),"-")</f>
        <v>-</v>
      </c>
      <c r="BM16" s="965" t="str">
        <f>IFERROR(INDEX('Season 11'!$D$28:$D$46,MATCH('VS stats'!$C16,'Season 11'!$B$28:$B$46,0)),"-")</f>
        <v>-</v>
      </c>
      <c r="BN16" s="965" t="str">
        <f>IFERROR(INDEX('Season 11'!$J$9:$J$16,MATCH('VS stats'!$C16,'Season 11'!$H$9:$H$16,0)),IFERROR(INDEX('Season 11'!$J$39,MATCH('VS stats'!$C16,'Season 11'!$H$39,0)),"-"))</f>
        <v>-</v>
      </c>
      <c r="BO16" s="965" t="str">
        <f>IFERROR(INDEX('Season 11'!$P$9:$P$16,MATCH('VS stats'!$C16,'Season 11'!$N$9:$N$16,0)),IFERROR(INDEX('Season 11'!$J$30,MATCH('VS stats'!$C16,'Season 11'!$H$30,0)),"-"))</f>
        <v>-</v>
      </c>
      <c r="BP16" s="965" t="str">
        <f>IFERROR(INDEX('Season 11'!$P$20:$P$24,MATCH('VS stats'!$C16,'Season 11'!$N$20:$N$24,0)),
IFERROR(INDEX('Season 11'!$X$9,MATCH('VS stats'!$C16,'Season 11'!$U$9,0)),
IFERROR(INDEX('Season 11'!$X$11:$X$13,MATCH('VS stats'!$C16,'Season 11'!$U$11:$U24,0)),
IFERROR(INDEX('Season 11'!$X$17,MATCH('VS stats'!$C16,'Season 11'!$U$17,0)),
IFERROR(INDEX('Season 11'!$X$19,MATCH('VS stats'!$C16,'Season 11'!$U$19,0)),
IFERROR(INDEX('Season 11'!$X$21,MATCH('VS stats'!$C16,'Season 11'!$U$21,0)),
IFERROR(INDEX('Season 11'!$X$23,MATCH('VS stats'!$C16,'Season 11'!$U$23,0)),"-")))))))</f>
        <v>-</v>
      </c>
      <c r="BQ16" s="966" t="str">
        <f>IFERROR(INDEX('Season 11'!$X$10,MATCH('VS stats'!$C16,'Season 11'!$U$10,0)),
IFERROR(INDEX('Season 11'!$X$14:$X$16,MATCH('VS stats'!$C16,'Season 11'!$U$14:$U$16,0)),
IFERROR(INDEX('Season 11'!$X$18,MATCH('VS stats'!$C16,'Season 11'!$U$18,0)),
IFERROR(INDEX('Season 11'!$X$20,MATCH('VS stats'!$C16,'Season 11'!$U$20,0)),
IFERROR(INDEX('Season 11'!$X$22,MATCH('VS stats'!$C16,'Season 11'!$U$22,0)),"-")))))</f>
        <v>-</v>
      </c>
      <c r="BR16" s="965" t="str">
        <f>IFERROR(INDEX('Season 12'!$D$9:$D$27,MATCH('VS stats'!$C16,'Season 12'!$B$9:$B$27,0)),"-")</f>
        <v>-</v>
      </c>
      <c r="BS16" s="965" t="str">
        <f>IFERROR(INDEX('Season 12'!$D$28:$D$46,MATCH('VS stats'!$C16,'Season 12'!$B$28:$B$46,0)),"-")</f>
        <v>-</v>
      </c>
      <c r="BT16" s="965" t="str">
        <f>IFERROR(INDEX('Season 12'!$J$9:$J$16,MATCH('VS stats'!$C16,'Season 12'!$H$9:$H$16,0)),IFERROR(INDEX('Season 12'!$J$39,MATCH('VS stats'!$C16,'Season 12'!$H$39,0)),"-"))</f>
        <v>-</v>
      </c>
      <c r="BU16" s="965" t="str">
        <f>IFERROR(INDEX('Season 12'!$P$9:$P$16,MATCH('VS stats'!$C16,'Season 12'!$N$9:$N$16,0)),IFERROR(INDEX('Season 12'!$J$30,MATCH('VS stats'!$C16,'Season 12'!$H$30,0)),"-"))</f>
        <v>-</v>
      </c>
      <c r="BV16" s="965" t="str">
        <f>IFERROR(INDEX('Season 12'!$P$20:$P$24,MATCH('VS stats'!$C16,'Season 12'!$N$20:$N$24,0)),
IFERROR(INDEX('Season 12'!$X$9,MATCH('VS stats'!$C16,'Season 12'!$U$9,0)),
IFERROR(INDEX('Season 12'!$X$11:$X$13,MATCH('VS stats'!$C16,'Season 12'!$U$11:$U24,0)),
IFERROR(INDEX('Season 12'!$X$17,MATCH('VS stats'!$C16,'Season 12'!$U$17,0)),
IFERROR(INDEX('Season 12'!$X$19,MATCH('VS stats'!$C16,'Season 12'!$U$19,0)),
IFERROR(INDEX('Season 12'!$X$21,MATCH('VS stats'!$C16,'Season 12'!$U$21,0)),
IFERROR(INDEX('Season 12'!$X$23,MATCH('VS stats'!$C16,'Season 12'!$U$23,0)),"-")))))))</f>
        <v>-</v>
      </c>
      <c r="BW16" s="966" t="str">
        <f>IFERROR(INDEX('Season 12'!$X$10,MATCH('VS stats'!$C16,'Season 12'!$U$10,0)),
IFERROR(INDEX('Season 12'!$X$14:$X$16,MATCH('VS stats'!$C16,'Season 12'!$U$14:$U$16,0)),
IFERROR(INDEX('Season 12'!$X$18,MATCH('VS stats'!$C16,'Season 12'!$U$18,0)),
IFERROR(INDEX('Season 12'!$X$20,MATCH('VS stats'!$C16,'Season 12'!$U$20,0)),
IFERROR(INDEX('Season 12'!$X$22,MATCH('VS stats'!$C16,'Season 12'!$U$22,0)),"-")))))</f>
        <v>-</v>
      </c>
      <c r="BX16" s="965" t="str">
        <f>IFERROR(INDEX('Season 13'!$D$9:$D$27,MATCH('VS stats'!$C16,'Season 13'!$B$9:$B$27,0)),"-")</f>
        <v>-</v>
      </c>
      <c r="BY16" s="965" t="str">
        <f>IFERROR(INDEX('Season 13'!$D$28:$D$46,MATCH('VS stats'!$C16,'Season 13'!$B$28:$B$46,0)),"-")</f>
        <v>-</v>
      </c>
      <c r="BZ16" s="965" t="str">
        <f>IFERROR(INDEX('Season 13'!$J$9:$J$16,MATCH('VS stats'!$C16,'Season 13'!$H$9:$H$16,0)),IFERROR(INDEX('Season 13'!$J$39,MATCH('VS stats'!$C16,'Season 13'!$H$39,0)),"-"))</f>
        <v>-</v>
      </c>
      <c r="CA16" s="965" t="str">
        <f>IFERROR(INDEX('Season 13'!$P$9:$P$16,MATCH('VS stats'!$C16,'Season 13'!$N$9:$N$16,0)),IFERROR(INDEX('Season 13'!$J$30,MATCH('VS stats'!$C16,'Season 13'!$H$30,0)),"-"))</f>
        <v>-</v>
      </c>
      <c r="CB16" s="965" t="str">
        <f>IFERROR(INDEX('Season 13'!$P$20:$P$24,MATCH('VS stats'!$C16,'Season 13'!$N$20:$N$24,0)),
IFERROR(INDEX('Season 13'!$X$9,MATCH('VS stats'!$C16,'Season 13'!$U$9,0)),
IFERROR(INDEX('Season 13'!$X$11:$X$13,MATCH('VS stats'!$C16,'Season 13'!$U$11:$U24,0)),
IFERROR(INDEX('Season 13'!$X$17,MATCH('VS stats'!$C16,'Season 13'!$U$17,0)),
IFERROR(INDEX('Season 13'!$X$19,MATCH('VS stats'!$C16,'Season 13'!$U$19,0)),
IFERROR(INDEX('Season 13'!$X$21,MATCH('VS stats'!$C16,'Season 13'!$U$21,0)),
IFERROR(INDEX('Season 13'!$X$23,MATCH('VS stats'!$C16,'Season 13'!$U$23,0)),"-")))))))</f>
        <v>-</v>
      </c>
      <c r="CC16" s="966" t="str">
        <f>IFERROR(INDEX('Season 13'!$X$10,MATCH('VS stats'!$C16,'Season 13'!$U$10,0)),
IFERROR(INDEX('Season 13'!$X$14:$X$16,MATCH('VS stats'!$C16,'Season 13'!$U$14:$U$16,0)),
IFERROR(INDEX('Season 13'!$X$18,MATCH('VS stats'!$C16,'Season 13'!$U$18,0)),
IFERROR(INDEX('Season 13'!$X$20,MATCH('VS stats'!$C16,'Season 13'!$U$20,0)),
IFERROR(INDEX('Season 13'!$X$22,MATCH('VS stats'!$C16,'Season 13'!$U$22,0)),"-")))))</f>
        <v>-</v>
      </c>
      <c r="CD16" s="965" t="str">
        <f>IFERROR(INDEX('Season 14'!$D$9:$D$27,MATCH('VS stats'!$C16,'Season 14'!$B$9:$B$27,0)),"-")</f>
        <v>-</v>
      </c>
      <c r="CE16" s="965" t="str">
        <f>IFERROR(INDEX('Season 14'!$D$28:$D$46,MATCH('VS stats'!$C16,'Season 14'!$B$28:$B$46,0)),"-")</f>
        <v>-</v>
      </c>
      <c r="CF16" s="965" t="str">
        <f>IFERROR(INDEX('Season 14'!$J$9:$J$16,MATCH('VS stats'!$C16,'Season 14'!$H$9:$H$16,0)),IFERROR(INDEX('Season 14'!$J$39,MATCH('VS stats'!$C16,'Season 14'!$H$39,0)),"-"))</f>
        <v>-</v>
      </c>
      <c r="CG16" s="965" t="str">
        <f>IFERROR(INDEX('Season 14'!$P$9:$P$16,MATCH('VS stats'!$C16,'Season 14'!$N$9:$N$16,0)),IFERROR(INDEX('Season 14'!$J$30,MATCH('VS stats'!$C16,'Season 14'!$H$30,0)),"-"))</f>
        <v>-</v>
      </c>
      <c r="CH16" s="965" t="str">
        <f>IFERROR(INDEX('Season 14'!$P$20:$P$24,MATCH('VS stats'!$C16,'Season 14'!$N$20:$N$24,0)),
IFERROR(INDEX('Season 14'!$X$9,MATCH('VS stats'!$C16,'Season 14'!$U$9,0)),
IFERROR(INDEX('Season 14'!$X$11:$X$13,MATCH('VS stats'!$C16,'Season 14'!$U$11:$U24,0)),
IFERROR(INDEX('Season 14'!$X$17,MATCH('VS stats'!$C16,'Season 14'!$U$17,0)),
IFERROR(INDEX('Season 14'!$X$19,MATCH('VS stats'!$C16,'Season 14'!$U$19,0)),
IFERROR(INDEX('Season 14'!$X$21,MATCH('VS stats'!$C16,'Season 14'!$U$21,0)),
IFERROR(INDEX('Season 14'!$X$23,MATCH('VS stats'!$C16,'Season 14'!$U$23,0)),"-")))))))</f>
        <v>-</v>
      </c>
      <c r="CI16" s="966" t="str">
        <f>IFERROR(INDEX('Season 14'!$X$10,MATCH('VS stats'!$C16,'Season 14'!$U$10,0)),
IFERROR(INDEX('Season 14'!$X$14:$X$16,MATCH('VS stats'!$C16,'Season 14'!$U$14:$U$16,0)),
IFERROR(INDEX('Season 14'!$X$18,MATCH('VS stats'!$C16,'Season 14'!$U$18,0)),
IFERROR(INDEX('Season 14'!$X$20,MATCH('VS stats'!$C16,'Season 14'!$U$20,0)),
IFERROR(INDEX('Season 14'!$X$22,MATCH('VS stats'!$C16,'Season 14'!$U$22,0)),"-")))))</f>
        <v>-</v>
      </c>
      <c r="CJ16" s="965" t="str">
        <f>IFERROR(INDEX('Season 15'!$D$9:$D$27,MATCH('VS stats'!$C16,'Season 15'!$B$9:$B$27,0)),"-")</f>
        <v>-</v>
      </c>
      <c r="CK16" s="965" t="str">
        <f>IFERROR(INDEX('Season 15'!$D$28:$D$46,MATCH('VS stats'!$C16,'Season 15'!$B$28:$B$46,0)),"-")</f>
        <v>-</v>
      </c>
      <c r="CL16" s="965" t="str">
        <f>IFERROR(INDEX('Season 15'!$J$9:$J$16,MATCH('VS stats'!$C16,'Season 15'!$H$9:$H$16,0)),IFERROR(INDEX('Season 15'!$J$39,MATCH('VS stats'!$C16,'Season 15'!$H$39,0)),"-"))</f>
        <v>-</v>
      </c>
      <c r="CM16" s="965" t="str">
        <f>IFERROR(INDEX('Season 15'!$P$9:$P$16,MATCH('VS stats'!$C16,'Season 15'!$N$9:$N$16,0)),IFERROR(INDEX('Season 15'!$J$30,MATCH('VS stats'!$C16,'Season 15'!$H$30,0)),"-"))</f>
        <v>-</v>
      </c>
      <c r="CN16" s="965" t="str">
        <f>IFERROR(INDEX('Season 15'!$P$20:$P$24,MATCH('VS stats'!$C16,'Season 15'!$N$20:$N$24,0)),
IFERROR(INDEX('Season 15'!$X$9,MATCH('VS stats'!$C16,'Season 15'!$U$9,0)),
IFERROR(INDEX('Season 15'!$X$11:$X$13,MATCH('VS stats'!$C16,'Season 15'!$U$11:$U24,0)),
IFERROR(INDEX('Season 15'!$X$17,MATCH('VS stats'!$C16,'Season 15'!$U$17,0)),
IFERROR(INDEX('Season 15'!$X$19,MATCH('VS stats'!$C16,'Season 15'!$U$19,0)),
IFERROR(INDEX('Season 15'!$X$21,MATCH('VS stats'!$C16,'Season 15'!$U$21,0)),
IFERROR(INDEX('Season 15'!$X$23,MATCH('VS stats'!$C16,'Season 15'!$U$23,0)),"-")))))))</f>
        <v>-</v>
      </c>
      <c r="CO16" s="966" t="str">
        <f>IFERROR(INDEX('Season 15'!$X$10,MATCH('VS stats'!$C16,'Season 15'!$U$10,0)),
IFERROR(INDEX('Season 15'!$X$14:$X$16,MATCH('VS stats'!$C16,'Season 15'!$U$14:$U$16,0)),
IFERROR(INDEX('Season 15'!$X$18,MATCH('VS stats'!$C16,'Season 15'!$U$18,0)),
IFERROR(INDEX('Season 15'!$X$20,MATCH('VS stats'!$C16,'Season 15'!$U$20,0)),
IFERROR(INDEX('Season 15'!$X$22,MATCH('VS stats'!$C16,'Season 15'!$U$22,0)),"-")))))</f>
        <v>-</v>
      </c>
      <c r="CP16" s="976"/>
      <c r="CQ16" s="822"/>
      <c r="CR16" s="822"/>
      <c r="CS16" s="822"/>
      <c r="CT16" s="822"/>
      <c r="CU16" s="822"/>
      <c r="CV16" s="822"/>
      <c r="CW16" s="822"/>
      <c r="CX16" s="822"/>
      <c r="CY16" s="822"/>
      <c r="CZ16" s="822"/>
      <c r="DA16" s="822"/>
      <c r="DB16" s="822"/>
      <c r="DC16" s="822"/>
    </row>
    <row r="17" spans="2:99" x14ac:dyDescent="0.25">
      <c r="B17" s="678"/>
      <c r="C17" s="690" t="s">
        <v>191</v>
      </c>
      <c r="D17" s="965" t="str">
        <f>IFERROR(INDEX('Season 1'!$D$9:$D$31,MATCH('VS stats'!$C17,'Season 1'!$B$9:$B$31,0)),"-")</f>
        <v>-</v>
      </c>
      <c r="E17" s="965" t="str">
        <f>IFERROR(INDEX('Season 1'!$D$32:$D$54,MATCH('VS stats'!$C17,'Season 1'!$B$32:$B$54,0)),"-")</f>
        <v>-</v>
      </c>
      <c r="F17" s="965" t="str">
        <f>IFERROR(INDEX('Season 1'!$J$9:$J$16,MATCH('VS stats'!$C17,'Season 1'!$H$9:$H$16,0)),IFERROR(INDEX('Season 1'!$W$9:$W$14,MATCH('VS stats'!$C17,'Season 1'!$T$9:$T$14,0)),"-"))</f>
        <v>-</v>
      </c>
      <c r="G17" s="965" t="str">
        <f>IFERROR(INDEX('Season 1'!$P$9:$P$16,MATCH('VS stats'!$C17,'Season 1'!$N$9:$N$16,0)),"-")</f>
        <v>-</v>
      </c>
      <c r="H17" s="1065" t="str">
        <f>IFERROR(INDEX('Season 1'!$P$20:$P$24,MATCH('VS stats'!$C17,'Season 1'!$N$20:$N$24,0)),"-")</f>
        <v>2-0</v>
      </c>
      <c r="I17" s="966" t="s">
        <v>35</v>
      </c>
      <c r="J17" s="1065" t="str">
        <f>IFERROR(INDEX('Season 2'!$D$9:$D$31,MATCH('VS stats'!$C17,'Season 2'!$B$9:$B$31,0)),"-")</f>
        <v>7-1</v>
      </c>
      <c r="K17" s="965" t="str">
        <f>IFERROR(INDEX('Season 2'!$D$32:$D$54,MATCH('VS stats'!$C17,'Season 2'!$B$32:$B$54,0)),"-")</f>
        <v>-</v>
      </c>
      <c r="L17" s="1065" t="str">
        <f>IFERROR(INDEX('Season 2'!$J$9:$J$16,MATCH('VS stats'!$C17,'Season 2'!$H$9:$H$16,0)),IFERROR(INDEX('Season 2'!$J$45:$J$50,MATCH('VS stats'!$C17,'Season 2'!$H$45:$H$50,0)),"-"))</f>
        <v>2-1</v>
      </c>
      <c r="M17" s="965" t="str">
        <f>IFERROR(INDEX('Season 2'!$P$9:$P$16,MATCH('VS stats'!$C17,'Season 2'!$N$9:$N$16,0)),IFERROR(INDEX('Season 2'!$J$30,MATCH('VS stats'!$C17,'Season 2'!$H$30,0)),"-"))</f>
        <v>-</v>
      </c>
      <c r="N17" s="965" t="str">
        <f>IFERROR(INDEX('Season 2'!$P$20:$P$24,MATCH('VS stats'!$C17,'Season 2'!$N$20:$N$24,0)),
IFERROR(INDEX('Season 2'!$X$9,MATCH('VS stats'!$C17,'Season 2'!$U$9,0)),
IFERROR(INDEX('Season 2'!$X$11:$X$13,MATCH('VS stats'!$C17,'Season 2'!$U$11:$U25,0)),
IFERROR(INDEX('Season 2'!$X$17,MATCH('VS stats'!$C17,'Season 2'!$U$17,0)),
IFERROR(INDEX('Season 2'!$X$19,MATCH('VS stats'!$C17,'Season 2'!$U$19,0)),
IFERROR(INDEX('Season 2'!$X$21,MATCH('VS stats'!$C17,'Season 2'!$U$21,0)),
IFERROR(INDEX('Season 2'!$X$23,MATCH('VS stats'!$C17,'Season 2'!$U$23,0)),
IFERROR(INDEX('Season 2'!$X$25,MATCH('VS stats'!$C17,'Season 2'!$U$25,0)),"-"))))))))</f>
        <v>-</v>
      </c>
      <c r="O17" s="966" t="str">
        <f>IFERROR(INDEX('Season 2'!$X$10,MATCH('VS stats'!$C17,'Season 2'!$U$10,0)),
IFERROR(INDEX('Season 2'!$X$14:$X$16,MATCH('VS stats'!$C17,'Season 2'!$U$14:$U$16,0)),
IFERROR(INDEX('Season 2'!$X$18,MATCH('VS stats'!$C17,'Season 2'!$U$18,0)),
IFERROR(INDEX('Season 2'!$X$20,MATCH('VS stats'!$C17,'Season 2'!$U$20,0)),
IFERROR(INDEX('Season 2'!$X$22,MATCH('VS stats'!$C17,'Season 2'!$U$22,0)),
IFERROR(INDEX('Season 2'!$X$24,MATCH('VS stats'!$C17,'Season 2'!$U$24,0)),"-"))))))</f>
        <v>-</v>
      </c>
      <c r="P17" s="965" t="str">
        <f>IFERROR(INDEX('Season 3'!$D$9:$D$31,MATCH('VS stats'!$C17,'Season 3'!$B$9:$B$31,0)),"-")</f>
        <v>-</v>
      </c>
      <c r="Q17" s="965" t="str">
        <f>IFERROR(INDEX('Season 3'!$D$32:$D$54,MATCH('VS stats'!$C17,'Season 3'!$B$32:$B$54,0)),"-")</f>
        <v>-</v>
      </c>
      <c r="R17" s="965" t="str">
        <f>IFERROR(INDEX('Season 3'!$J$9:$J$16,MATCH('VS stats'!$C17,'Season 3'!$H$9:$H$16,0)),IFERROR(INDEX('Season 3'!$J$39,MATCH('VS stats'!$C17,'Season 3'!$H$39,0)),"-"))</f>
        <v>-</v>
      </c>
      <c r="S17" s="965" t="str">
        <f>IFERROR(INDEX('Season 3'!$P$9:$P$16,MATCH('VS stats'!$C17,'Season 3'!$N$9:$N$16,0)),IFERROR(INDEX('Season 3'!$J$30,MATCH('VS stats'!$C17,'Season 3'!$H$30,0)),"-"))</f>
        <v>-</v>
      </c>
      <c r="T17" s="965" t="str">
        <f>IFERROR(INDEX('Season 3'!$P$20:$P$24,MATCH('VS stats'!$C17,'Season 3'!$N$20:$N$24,0)),
IFERROR(INDEX('Season 3'!$X$9,MATCH('VS stats'!$C17,'Season 3'!$U$9,0)),
IFERROR(INDEX('Season 3'!$X$11:$X$13,MATCH('VS stats'!$C17,'Season 3'!$U$11:$U25,0)),
IFERROR(INDEX('Season 3'!$X$17,MATCH('VS stats'!$C17,'Season 3'!$U$17,0)),
IFERROR(INDEX('Season 3'!$X$19,MATCH('VS stats'!$C17,'Season 3'!$U$19,0)),
IFERROR(INDEX('Season 3'!$X$21,MATCH('VS stats'!$C17,'Season 3'!$U$21,0)),
IFERROR(INDEX('Season 3'!$X$23,MATCH('VS stats'!$C17,'Season 3'!$U$23,0)),
IFERROR(INDEX('Season 3'!$X$25,MATCH('VS stats'!$C17,'Season 3'!$U$25,0)),"-"))))))))</f>
        <v>-</v>
      </c>
      <c r="U17" s="966" t="str">
        <f>IFERROR(INDEX('Season 3'!$X$10,MATCH('VS stats'!$C17,'Season 3'!$U$10,0)),
IFERROR(INDEX('Season 3'!$X$14:$X$16,MATCH('VS stats'!$C17,'Season 3'!$U$14:$U$16,0)),
IFERROR(INDEX('Season 3'!$X$18,MATCH('VS stats'!$C17,'Season 3'!$U$18,0)),
IFERROR(INDEX('Season 3'!$X$20,MATCH('VS stats'!$C17,'Season 3'!$U$20,0)),
IFERROR(INDEX('Season 3'!$X$22,MATCH('VS stats'!$C17,'Season 3'!$U$22,0)),
IFERROR(INDEX('Season 3'!$X$24,MATCH('VS stats'!$C17,'Season 3'!$U$24,0)),"-"))))))</f>
        <v>-</v>
      </c>
      <c r="V17" s="965" t="str">
        <f>IFERROR(INDEX('Season 4'!$D$9:$D$27,MATCH('VS stats'!$C17,'Season 4'!$B$9:$B$27,0)),"-")</f>
        <v>-</v>
      </c>
      <c r="W17" s="965" t="str">
        <f>IFERROR(INDEX('Season 4'!$D$28:$D$46,MATCH('VS stats'!$C17,'Season 4'!$B$28:$B$46,0)),"-")</f>
        <v>-</v>
      </c>
      <c r="X17" s="965" t="str">
        <f>IFERROR(INDEX('Season 4'!$J$9:$J$16,MATCH('VS stats'!$C17,'Season 4'!$H$9:$H$16,0)),IFERROR(INDEX('Season 4'!$J$39,MATCH('VS stats'!$C17,'Season 4'!$H$39,0)),"-"))</f>
        <v>-</v>
      </c>
      <c r="Y17" s="965" t="str">
        <f>IFERROR(INDEX('Season 4'!$P$9:$P$16,MATCH('VS stats'!$C17,'Season 4'!$N$9:$N$16,0)),IFERROR(INDEX('Season 4'!$J$30,MATCH('VS stats'!$C17,'Season 4'!$H$30,0)),"-"))</f>
        <v>-</v>
      </c>
      <c r="Z17" s="965" t="str">
        <f>IFERROR(INDEX('Season 4'!$P$20:$P$24,MATCH('VS stats'!$C17,'Season 4'!$N$20:$N$24,0)),
IFERROR(INDEX('Season 4'!$X$9,MATCH('VS stats'!$C17,'Season 4'!$U$9,0)),
IFERROR(INDEX('Season 4'!$X$11:$X$13,MATCH('VS stats'!$C17,'Season 4'!$U$11:$U25,0)),
IFERROR(INDEX('Season 4'!$X$17,MATCH('VS stats'!$C17,'Season 4'!$U$17,0)),
IFERROR(INDEX('Season 4'!$X$19,MATCH('VS stats'!$C17,'Season 4'!$U$19,0)),
IFERROR(INDEX('Season 4'!$X$21,MATCH('VS stats'!$C17,'Season 4'!$U$21,0)),
IFERROR(INDEX('Season 4'!$X$23,MATCH('VS stats'!$C17,'Season 4'!$U$23,0)),
IFERROR(INDEX('Season 4'!$X$25,MATCH('VS stats'!$C17,'Season 4'!$U$25,0)),"-"))))))))</f>
        <v>-</v>
      </c>
      <c r="AA17" s="966" t="str">
        <f>IFERROR(INDEX('Season 4'!$X$10,MATCH('VS stats'!$C17,'Season 4'!$U$10,0)),
IFERROR(INDEX('Season 4'!$X$14:$X$16,MATCH('VS stats'!$C17,'Season 4'!$U$14:$U$16,0)),
IFERROR(INDEX('Season 4'!$X$18,MATCH('VS stats'!$C17,'Season 4'!$U$18,0)),
IFERROR(INDEX('Season 4'!$X$20,MATCH('VS stats'!$C17,'Season 4'!$U$20,0)),
IFERROR(INDEX('Season 4'!$X$22,MATCH('VS stats'!$C17,'Season 4'!$U$22,0)),
IFERROR(INDEX('Season 4'!$X$24,MATCH('VS stats'!$C17,'Season 4'!$U$24,0)),"-"))))))</f>
        <v>-</v>
      </c>
      <c r="AB17" s="965" t="str">
        <f>IFERROR(INDEX('Season 5'!$D$9:$D$27,MATCH('VS stats'!$C17,'Season 5'!$B$9:$B$27,0)),"-")</f>
        <v>-</v>
      </c>
      <c r="AC17" s="965" t="str">
        <f>IFERROR(INDEX('Season 5'!$D$28:$D$46,MATCH('VS stats'!$C17,'Season 5'!$B$28:$B$46,0)),"-")</f>
        <v>-</v>
      </c>
      <c r="AD17" s="965" t="str">
        <f>IFERROR(INDEX('Season 5'!$J$9:$J$16,MATCH('VS stats'!$C17,'Season 5'!$H$9:$H$16,0)),IFERROR(INDEX('Season 5'!$J$39,MATCH('VS stats'!$C17,'Season 5'!$H$39,0)),"-"))</f>
        <v>-</v>
      </c>
      <c r="AE17" s="965" t="str">
        <f>IFERROR(INDEX('Season 5'!$P$9:$P$16,MATCH('VS stats'!$C17,'Season 5'!$N$9:$N$16,0)),IFERROR(INDEX('Season 5'!$J$30,MATCH('VS stats'!$C17,'Season 5'!$H$30,0)),"-"))</f>
        <v>-</v>
      </c>
      <c r="AF17" s="965" t="str">
        <f>IFERROR(INDEX('Season 5'!$P$20:$P$24,MATCH('VS stats'!$C17,'Season 5'!$N$20:$N$24,0)),
IFERROR(INDEX('Season 5'!$X$9,MATCH('VS stats'!$C17,'Season 5'!$U$9,0)),
IFERROR(INDEX('Season 5'!$X$11:$X$13,MATCH('VS stats'!$C17,'Season 5'!$U$11:$U25,0)),
IFERROR(INDEX('Season 5'!$X$17,MATCH('VS stats'!$C17,'Season 5'!$U$17,0)),
IFERROR(INDEX('Season 5'!$X$19,MATCH('VS stats'!$C17,'Season 5'!$U$19,0)),
IFERROR(INDEX('Season 5'!$X$21,MATCH('VS stats'!$C17,'Season 5'!$U$21,0)),
IFERROR(INDEX('Season 5'!$X$23,MATCH('VS stats'!$C17,'Season 5'!$U$23,0)),"-")))))))</f>
        <v>-</v>
      </c>
      <c r="AG17" s="966" t="str">
        <f>IFERROR(INDEX('Season 5'!$X$10,MATCH('VS stats'!$C17,'Season 5'!$U$10,0)),
IFERROR(INDEX('Season 5'!$X$14:$X$16,MATCH('VS stats'!$C17,'Season 5'!$U$14:$U$16,0)),
IFERROR(INDEX('Season 5'!$X$18,MATCH('VS stats'!$C17,'Season 5'!$U$18,0)),
IFERROR(INDEX('Season 5'!$X$20,MATCH('VS stats'!$C17,'Season 5'!$U$20,0)),
IFERROR(INDEX('Season 5'!$X$22,MATCH('VS stats'!$C17,'Season 5'!$U$22,0)),"-")))))</f>
        <v>-</v>
      </c>
      <c r="AH17" s="965" t="str">
        <f>IFERROR(INDEX('Season 6'!$D$9:$D$27,MATCH('VS stats'!$C17,'Season 6'!$B$9:$B$27,0)),"-")</f>
        <v>-</v>
      </c>
      <c r="AI17" s="965" t="str">
        <f>IFERROR(INDEX('Season 6'!$D$28:$D$46,MATCH('VS stats'!$C17,'Season 6'!$B$28:$B$46,0)),"-")</f>
        <v>-</v>
      </c>
      <c r="AJ17" s="965" t="str">
        <f>IFERROR(INDEX('Season 6'!$J$9:$J$16,MATCH('VS stats'!$C17,'Season 6'!$H$9:$H$16,0)),IFERROR(INDEX('Season 6'!$J$39,MATCH('VS stats'!$C17,'Season 6'!$H$39,0)),"-"))</f>
        <v>-</v>
      </c>
      <c r="AK17" s="965" t="str">
        <f>IFERROR(INDEX('Season 6'!$P$9:$P$16,MATCH('VS stats'!$C17,'Season 6'!$N$9:$N$16,0)),IFERROR(INDEX('Season 6'!$J$30,MATCH('VS stats'!$C17,'Season 6'!$H$30,0)),"-"))</f>
        <v>-</v>
      </c>
      <c r="AL17" s="965" t="str">
        <f>IFERROR(INDEX('Season 6'!$P$20:$P$24,MATCH('VS stats'!$C17,'Season 6'!$N$20:$N$24,0)),
IFERROR(INDEX('Season 6'!$X$9,MATCH('VS stats'!$C17,'Season 6'!$U$9,0)),
IFERROR(INDEX('Season 6'!$X$11:$X$13,MATCH('VS stats'!$C17,'Season 6'!$U$11:$U25,0)),
IFERROR(INDEX('Season 6'!$X$17,MATCH('VS stats'!$C17,'Season 6'!$U$17,0)),
IFERROR(INDEX('Season 6'!$X$19,MATCH('VS stats'!$C17,'Season 6'!$U$19,0)),
IFERROR(INDEX('Season 6'!$X$21,MATCH('VS stats'!$C17,'Season 6'!$U$21,0)),
IFERROR(INDEX('Season 6'!$X$23,MATCH('VS stats'!$C17,'Season 6'!$U$23,0)),"-")))))))</f>
        <v>-</v>
      </c>
      <c r="AM17" s="966" t="str">
        <f>IFERROR(INDEX('Season 6'!$X$10,MATCH('VS stats'!$C17,'Season 6'!$U$10,0)),
IFERROR(INDEX('Season 6'!$X$14:$X$16,MATCH('VS stats'!$C17,'Season 6'!$U$14:$U$16,0)),
IFERROR(INDEX('Season 6'!$X$18,MATCH('VS stats'!$C17,'Season 6'!$U$18,0)),
IFERROR(INDEX('Season 6'!$X$20,MATCH('VS stats'!$C17,'Season 6'!$U$20,0)),
IFERROR(INDEX('Season 6'!$X$22,MATCH('VS stats'!$C17,'Season 6'!$U$22,0)),"-")))))</f>
        <v>-</v>
      </c>
      <c r="AN17" s="965" t="str">
        <f>IFERROR(INDEX('Season 7'!$D$9:$D$27,MATCH('VS stats'!$C17,'Season 7'!$B$9:$B$27,0)),"-")</f>
        <v>-</v>
      </c>
      <c r="AO17" s="965" t="str">
        <f>IFERROR(INDEX('Season 7'!$D$28:$D$46,MATCH('VS stats'!$C17,'Season 7'!$B$28:$B$46,0)),"-")</f>
        <v>-</v>
      </c>
      <c r="AP17" s="965" t="str">
        <f>IFERROR(INDEX('Season 7'!$J$9:$J$16,MATCH('VS stats'!$C17,'Season 7'!$H$9:$H$16,0)),IFERROR(INDEX('Season 7'!$J$39,MATCH('VS stats'!$C17,'Season 7'!$H$39,0)),"-"))</f>
        <v>-</v>
      </c>
      <c r="AQ17" s="965" t="str">
        <f>IFERROR(INDEX('Season 7'!$P$9:$P$16,MATCH('VS stats'!$C17,'Season 7'!$N$9:$N$16,0)),IFERROR(INDEX('Season 7'!$J$30,MATCH('VS stats'!$C17,'Season 7'!$H$30,0)),"-"))</f>
        <v>-</v>
      </c>
      <c r="AR17" s="965" t="str">
        <f>IFERROR(INDEX('Season 7'!$P$20:$P$24,MATCH('VS stats'!$C17,'Season 7'!$N$20:$N$24,0)),
IFERROR(INDEX('Season 7'!$X$9,MATCH('VS stats'!$C17,'Season 7'!$U$9,0)),
IFERROR(INDEX('Season 7'!$X$11:$X$13,MATCH('VS stats'!$C17,'Season 7'!$U$11:$U25,0)),
IFERROR(INDEX('Season 7'!$X$17,MATCH('VS stats'!$C17,'Season 7'!$U$17,0)),
IFERROR(INDEX('Season 7'!$X$19,MATCH('VS stats'!$C17,'Season 7'!$U$19,0)),
IFERROR(INDEX('Season 7'!$X$21,MATCH('VS stats'!$C17,'Season 7'!$U$21,0)),
IFERROR(INDEX('Season 7'!$X$23,MATCH('VS stats'!$C17,'Season 7'!$U$23,0)),"-")))))))</f>
        <v>-</v>
      </c>
      <c r="AS17" s="966" t="str">
        <f>IFERROR(INDEX('Season 7'!$X$10,MATCH('VS stats'!$C17,'Season 7'!$U$10,0)),
IFERROR(INDEX('Season 7'!$X$14:$X$16,MATCH('VS stats'!$C17,'Season 7'!$U$14:$U$16,0)),
IFERROR(INDEX('Season 7'!$X$18,MATCH('VS stats'!$C17,'Season 7'!$U$18,0)),
IFERROR(INDEX('Season 7'!$X$20,MATCH('VS stats'!$C17,'Season 7'!$U$20,0)),
IFERROR(INDEX('Season 7'!$X$22,MATCH('VS stats'!$C17,'Season 7'!$U$22,0)),"-")))))</f>
        <v>-</v>
      </c>
      <c r="AT17" s="965" t="str">
        <f>IFERROR(INDEX('Season 8'!$D$9:$D$27,MATCH('VS stats'!$C17,'Season 8'!$B$9:$B$27,0)),"-")</f>
        <v>-</v>
      </c>
      <c r="AU17" s="965" t="str">
        <f>IFERROR(INDEX('Season 8'!$D$28:$D$46,MATCH('VS stats'!$C17,'Season 8'!$B$28:$B$46,0)),"-")</f>
        <v>-</v>
      </c>
      <c r="AV17" s="965" t="str">
        <f>IFERROR(INDEX('Season 8'!$J$9:$J$16,MATCH('VS stats'!$C17,'Season 8'!$H$9:$H$16,0)),IFERROR(INDEX('Season 8'!$J$39,MATCH('VS stats'!$C17,'Season 8'!$H$39,0)),"-"))</f>
        <v>-</v>
      </c>
      <c r="AW17" s="965" t="str">
        <f>IFERROR(INDEX('Season 8'!$P$9:$P$16,MATCH('VS stats'!$C17,'Season 8'!$N$9:$N$16,0)),IFERROR(INDEX('Season 8'!$J$30,MATCH('VS stats'!$C17,'Season 8'!$H$30,0)),"-"))</f>
        <v>-</v>
      </c>
      <c r="AX17" s="965" t="str">
        <f>IFERROR(INDEX('Season 8'!$P$20:$P$24,MATCH('VS stats'!$C17,'Season 8'!$N$20:$N$24,0)),
IFERROR(INDEX('Season 8'!$X$9,MATCH('VS stats'!$C17,'Season 8'!$U$9,0)),
IFERROR(INDEX('Season 8'!$X$11:$X$13,MATCH('VS stats'!$C17,'Season 8'!$U$11:$U25,0)),
IFERROR(INDEX('Season 8'!$X$17,MATCH('VS stats'!$C17,'Season 8'!$U$17,0)),
IFERROR(INDEX('Season 8'!$X$19,MATCH('VS stats'!$C17,'Season 8'!$U$19,0)),
IFERROR(INDEX('Season 8'!$X$21,MATCH('VS stats'!$C17,'Season 8'!$U$21,0)),
IFERROR(INDEX('Season 8'!$X$23,MATCH('VS stats'!$C17,'Season 8'!$U$23,0)),"-")))))))</f>
        <v>-</v>
      </c>
      <c r="AY17" s="966" t="str">
        <f>IFERROR(INDEX('Season 8'!$X$10,MATCH('VS stats'!$C17,'Season 8'!$U$10,0)),
IFERROR(INDEX('Season 8'!$X$14:$X$16,MATCH('VS stats'!$C17,'Season 8'!$U$14:$U$16,0)),
IFERROR(INDEX('Season 8'!$X$18,MATCH('VS stats'!$C17,'Season 8'!$U$18,0)),
IFERROR(INDEX('Season 8'!$X$20,MATCH('VS stats'!$C17,'Season 8'!$U$20,0)),
IFERROR(INDEX('Season 8'!$X$22,MATCH('VS stats'!$C17,'Season 8'!$U$22,0)),"-")))))</f>
        <v>-</v>
      </c>
      <c r="AZ17" s="965" t="str">
        <f>IFERROR(INDEX('Season 9'!$D$9:$D$27,MATCH('VS stats'!$C17,'Season 9'!$B$9:$B$27,0)),"-")</f>
        <v>-</v>
      </c>
      <c r="BA17" s="965" t="str">
        <f>IFERROR(INDEX('Season 9'!$D$28:$D$46,MATCH('VS stats'!$C17,'Season 9'!$B$28:$B$46,0)),"-")</f>
        <v>-</v>
      </c>
      <c r="BB17" s="965" t="str">
        <f>IFERROR(INDEX('Season 9'!$J$9:$J$16,MATCH('VS stats'!$C17,'Season 9'!$H$9:$H$16,0)),IFERROR(INDEX('Season 9'!$J$39,MATCH('VS stats'!$C17,'Season 9'!$H$39,0)),"-"))</f>
        <v>-</v>
      </c>
      <c r="BC17" s="965" t="str">
        <f>IFERROR(INDEX('Season 9'!$P$9:$P$16,MATCH('VS stats'!$C17,'Season 9'!$N$9:$N$16,0)),IFERROR(INDEX('Season 9'!$J$30,MATCH('VS stats'!$C17,'Season 9'!$H$30,0)),"-"))</f>
        <v>-</v>
      </c>
      <c r="BD17" s="965" t="str">
        <f>IFERROR(INDEX('Season 9'!$P$20:$P$24,MATCH('VS stats'!$C17,'Season 9'!$N$20:$N$24,0)),
IFERROR(INDEX('Season 9'!$X$9,MATCH('VS stats'!$C17,'Season 9'!$U$9,0)),
IFERROR(INDEX('Season 9'!$X$11:$X$13,MATCH('VS stats'!$C17,'Season 9'!$U$11:$U25,0)),
IFERROR(INDEX('Season 9'!$X$17,MATCH('VS stats'!$C17,'Season 9'!$U$17,0)),
IFERROR(INDEX('Season 9'!$X$19,MATCH('VS stats'!$C17,'Season 9'!$U$19,0)),
IFERROR(INDEX('Season 9'!$X$21,MATCH('VS stats'!$C17,'Season 9'!$U$21,0)),
IFERROR(INDEX('Season 9'!$X$23,MATCH('VS stats'!$C17,'Season 9'!$U$23,0)),"-")))))))</f>
        <v>-</v>
      </c>
      <c r="BE17" s="966" t="str">
        <f>IFERROR(INDEX('Season 9'!$X$10,MATCH('VS stats'!$C17,'Season 9'!$U$10,0)),
IFERROR(INDEX('Season 9'!$X$14:$X$16,MATCH('VS stats'!$C17,'Season 9'!$U$14:$U$16,0)),
IFERROR(INDEX('Season 9'!$X$18,MATCH('VS stats'!$C17,'Season 9'!$U$18,0)),
IFERROR(INDEX('Season 9'!$X$20,MATCH('VS stats'!$C17,'Season 9'!$U$20,0)),
IFERROR(INDEX('Season 9'!$X$22,MATCH('VS stats'!$C17,'Season 9'!$U$22,0)),"-")))))</f>
        <v>-</v>
      </c>
      <c r="BF17" s="965" t="str">
        <f>IFERROR(INDEX('Season 10'!$D$9:$D$27,MATCH('VS stats'!$C17,'Season 10'!$B$9:$B$27,0)),"-")</f>
        <v>-</v>
      </c>
      <c r="BG17" s="965" t="str">
        <f>IFERROR(INDEX('Season 10'!$D$28:$D$46,MATCH('VS stats'!$C17,'Season 10'!$B$28:$B$46,0)),"-")</f>
        <v>-</v>
      </c>
      <c r="BH17" s="965" t="str">
        <f>IFERROR(INDEX('Season 10'!$J$9:$J$16,MATCH('VS stats'!$C17,'Season 10'!$H$9:$H$16,0)),IFERROR(INDEX('Season 10'!$J$39,MATCH('VS stats'!$C17,'Season 10'!$H$39,0)),"-"))</f>
        <v>-</v>
      </c>
      <c r="BI17" s="965" t="str">
        <f>IFERROR(INDEX('Season 10'!$P$9:$P$16,MATCH('VS stats'!$C17,'Season 10'!$N$9:$N$16,0)),IFERROR(INDEX('Season 10'!$J$30,MATCH('VS stats'!$C17,'Season 10'!$H$30,0)),"-"))</f>
        <v>-</v>
      </c>
      <c r="BJ17" s="965" t="str">
        <f>IFERROR(INDEX('Season 10'!$P$20:$P$24,MATCH('VS stats'!$C17,'Season 10'!$N$20:$N$24,0)),
IFERROR(INDEX('Season 10'!$X$9,MATCH('VS stats'!$C17,'Season 10'!$U$9,0)),
IFERROR(INDEX('Season 10'!$X$11:$X$13,MATCH('VS stats'!$C17,'Season 10'!$U$11:$U25,0)),
IFERROR(INDEX('Season 10'!$X$17,MATCH('VS stats'!$C17,'Season 10'!$U$17,0)),
IFERROR(INDEX('Season 10'!$X$19,MATCH('VS stats'!$C17,'Season 10'!$U$19,0)),
IFERROR(INDEX('Season 10'!$X$21,MATCH('VS stats'!$C17,'Season 10'!$U$21,0)),
IFERROR(INDEX('Season 10'!$X$23,MATCH('VS stats'!$C17,'Season 10'!$U$23,0)),"-")))))))</f>
        <v>-</v>
      </c>
      <c r="BK17" s="966" t="str">
        <f>IFERROR(INDEX('Season 10'!$X$10,MATCH('VS stats'!$C17,'Season 10'!$U$10,0)),
IFERROR(INDEX('Season 10'!$X$14:$X$16,MATCH('VS stats'!$C17,'Season 10'!$U$14:$U$16,0)),
IFERROR(INDEX('Season 10'!$X$18,MATCH('VS stats'!$C17,'Season 10'!$U$18,0)),
IFERROR(INDEX('Season 10'!$X$20,MATCH('VS stats'!$C17,'Season 10'!$U$20,0)),
IFERROR(INDEX('Season 10'!$X$22,MATCH('VS stats'!$C17,'Season 10'!$U$22,0)),"-")))))</f>
        <v>-</v>
      </c>
      <c r="BL17" s="965" t="str">
        <f>IFERROR(INDEX('Season 11'!$D$9:$D$27,MATCH('VS stats'!$C17,'Season 11'!$B$9:$B$27,0)),"-")</f>
        <v>-</v>
      </c>
      <c r="BM17" s="965" t="str">
        <f>IFERROR(INDEX('Season 11'!$D$28:$D$46,MATCH('VS stats'!$C17,'Season 11'!$B$28:$B$46,0)),"-")</f>
        <v>-</v>
      </c>
      <c r="BN17" s="965" t="str">
        <f>IFERROR(INDEX('Season 11'!$J$9:$J$16,MATCH('VS stats'!$C17,'Season 11'!$H$9:$H$16,0)),IFERROR(INDEX('Season 11'!$J$39,MATCH('VS stats'!$C17,'Season 11'!$H$39,0)),"-"))</f>
        <v>-</v>
      </c>
      <c r="BO17" s="965" t="str">
        <f>IFERROR(INDEX('Season 11'!$P$9:$P$16,MATCH('VS stats'!$C17,'Season 11'!$N$9:$N$16,0)),IFERROR(INDEX('Season 11'!$J$30,MATCH('VS stats'!$C17,'Season 11'!$H$30,0)),"-"))</f>
        <v>-</v>
      </c>
      <c r="BP17" s="965" t="str">
        <f>IFERROR(INDEX('Season 11'!$P$20:$P$24,MATCH('VS stats'!$C17,'Season 11'!$N$20:$N$24,0)),
IFERROR(INDEX('Season 11'!$X$9,MATCH('VS stats'!$C17,'Season 11'!$U$9,0)),
IFERROR(INDEX('Season 11'!$X$11:$X$13,MATCH('VS stats'!$C17,'Season 11'!$U$11:$U25,0)),
IFERROR(INDEX('Season 11'!$X$17,MATCH('VS stats'!$C17,'Season 11'!$U$17,0)),
IFERROR(INDEX('Season 11'!$X$19,MATCH('VS stats'!$C17,'Season 11'!$U$19,0)),
IFERROR(INDEX('Season 11'!$X$21,MATCH('VS stats'!$C17,'Season 11'!$U$21,0)),
IFERROR(INDEX('Season 11'!$X$23,MATCH('VS stats'!$C17,'Season 11'!$U$23,0)),"-")))))))</f>
        <v>-</v>
      </c>
      <c r="BQ17" s="966" t="str">
        <f>IFERROR(INDEX('Season 11'!$X$10,MATCH('VS stats'!$C17,'Season 11'!$U$10,0)),
IFERROR(INDEX('Season 11'!$X$14:$X$16,MATCH('VS stats'!$C17,'Season 11'!$U$14:$U$16,0)),
IFERROR(INDEX('Season 11'!$X$18,MATCH('VS stats'!$C17,'Season 11'!$U$18,0)),
IFERROR(INDEX('Season 11'!$X$20,MATCH('VS stats'!$C17,'Season 11'!$U$20,0)),
IFERROR(INDEX('Season 11'!$X$22,MATCH('VS stats'!$C17,'Season 11'!$U$22,0)),"-")))))</f>
        <v>-</v>
      </c>
      <c r="BR17" s="965" t="str">
        <f>IFERROR(INDEX('Season 12'!$D$9:$D$27,MATCH('VS stats'!$C17,'Season 12'!$B$9:$B$27,0)),"-")</f>
        <v>-</v>
      </c>
      <c r="BS17" s="965" t="str">
        <f>IFERROR(INDEX('Season 12'!$D$28:$D$46,MATCH('VS stats'!$C17,'Season 12'!$B$28:$B$46,0)),"-")</f>
        <v>-</v>
      </c>
      <c r="BT17" s="965" t="str">
        <f>IFERROR(INDEX('Season 12'!$J$9:$J$16,MATCH('VS stats'!$C17,'Season 12'!$H$9:$H$16,0)),IFERROR(INDEX('Season 12'!$J$39,MATCH('VS stats'!$C17,'Season 12'!$H$39,0)),"-"))</f>
        <v>-</v>
      </c>
      <c r="BU17" s="965" t="str">
        <f>IFERROR(INDEX('Season 12'!$P$9:$P$16,MATCH('VS stats'!$C17,'Season 12'!$N$9:$N$16,0)),IFERROR(INDEX('Season 12'!$J$30,MATCH('VS stats'!$C17,'Season 12'!$H$30,0)),"-"))</f>
        <v>-</v>
      </c>
      <c r="BV17" s="965" t="str">
        <f>IFERROR(INDEX('Season 12'!$P$20:$P$24,MATCH('VS stats'!$C17,'Season 12'!$N$20:$N$24,0)),
IFERROR(INDEX('Season 12'!$X$9,MATCH('VS stats'!$C17,'Season 12'!$U$9,0)),
IFERROR(INDEX('Season 12'!$X$11:$X$13,MATCH('VS stats'!$C17,'Season 12'!$U$11:$U25,0)),
IFERROR(INDEX('Season 12'!$X$17,MATCH('VS stats'!$C17,'Season 12'!$U$17,0)),
IFERROR(INDEX('Season 12'!$X$19,MATCH('VS stats'!$C17,'Season 12'!$U$19,0)),
IFERROR(INDEX('Season 12'!$X$21,MATCH('VS stats'!$C17,'Season 12'!$U$21,0)),
IFERROR(INDEX('Season 12'!$X$23,MATCH('VS stats'!$C17,'Season 12'!$U$23,0)),"-")))))))</f>
        <v>-</v>
      </c>
      <c r="BW17" s="966" t="str">
        <f>IFERROR(INDEX('Season 12'!$X$10,MATCH('VS stats'!$C17,'Season 12'!$U$10,0)),
IFERROR(INDEX('Season 12'!$X$14:$X$16,MATCH('VS stats'!$C17,'Season 12'!$U$14:$U$16,0)),
IFERROR(INDEX('Season 12'!$X$18,MATCH('VS stats'!$C17,'Season 12'!$U$18,0)),
IFERROR(INDEX('Season 12'!$X$20,MATCH('VS stats'!$C17,'Season 12'!$U$20,0)),
IFERROR(INDEX('Season 12'!$X$22,MATCH('VS stats'!$C17,'Season 12'!$U$22,0)),"-")))))</f>
        <v>-</v>
      </c>
      <c r="BX17" s="965" t="str">
        <f>IFERROR(INDEX('Season 13'!$D$9:$D$27,MATCH('VS stats'!$C17,'Season 13'!$B$9:$B$27,0)),"-")</f>
        <v>-</v>
      </c>
      <c r="BY17" s="965" t="str">
        <f>IFERROR(INDEX('Season 13'!$D$28:$D$46,MATCH('VS stats'!$C17,'Season 13'!$B$28:$B$46,0)),"-")</f>
        <v>-</v>
      </c>
      <c r="BZ17" s="965" t="str">
        <f>IFERROR(INDEX('Season 13'!$J$9:$J$16,MATCH('VS stats'!$C17,'Season 13'!$H$9:$H$16,0)),IFERROR(INDEX('Season 13'!$J$39,MATCH('VS stats'!$C17,'Season 13'!$H$39,0)),"-"))</f>
        <v>-</v>
      </c>
      <c r="CA17" s="965" t="str">
        <f>IFERROR(INDEX('Season 13'!$P$9:$P$16,MATCH('VS stats'!$C17,'Season 13'!$N$9:$N$16,0)),IFERROR(INDEX('Season 13'!$J$30,MATCH('VS stats'!$C17,'Season 13'!$H$30,0)),"-"))</f>
        <v>-</v>
      </c>
      <c r="CB17" s="965" t="str">
        <f>IFERROR(INDEX('Season 13'!$P$20:$P$24,MATCH('VS stats'!$C17,'Season 13'!$N$20:$N$24,0)),
IFERROR(INDEX('Season 13'!$X$9,MATCH('VS stats'!$C17,'Season 13'!$U$9,0)),
IFERROR(INDEX('Season 13'!$X$11:$X$13,MATCH('VS stats'!$C17,'Season 13'!$U$11:$U25,0)),
IFERROR(INDEX('Season 13'!$X$17,MATCH('VS stats'!$C17,'Season 13'!$U$17,0)),
IFERROR(INDEX('Season 13'!$X$19,MATCH('VS stats'!$C17,'Season 13'!$U$19,0)),
IFERROR(INDEX('Season 13'!$X$21,MATCH('VS stats'!$C17,'Season 13'!$U$21,0)),
IFERROR(INDEX('Season 13'!$X$23,MATCH('VS stats'!$C17,'Season 13'!$U$23,0)),"-")))))))</f>
        <v>-</v>
      </c>
      <c r="CC17" s="966" t="str">
        <f>IFERROR(INDEX('Season 13'!$X$10,MATCH('VS stats'!$C17,'Season 13'!$U$10,0)),
IFERROR(INDEX('Season 13'!$X$14:$X$16,MATCH('VS stats'!$C17,'Season 13'!$U$14:$U$16,0)),
IFERROR(INDEX('Season 13'!$X$18,MATCH('VS stats'!$C17,'Season 13'!$U$18,0)),
IFERROR(INDEX('Season 13'!$X$20,MATCH('VS stats'!$C17,'Season 13'!$U$20,0)),
IFERROR(INDEX('Season 13'!$X$22,MATCH('VS stats'!$C17,'Season 13'!$U$22,0)),"-")))))</f>
        <v>-</v>
      </c>
      <c r="CD17" s="965" t="str">
        <f>IFERROR(INDEX('Season 14'!$D$9:$D$27,MATCH('VS stats'!$C17,'Season 14'!$B$9:$B$27,0)),"-")</f>
        <v>-</v>
      </c>
      <c r="CE17" s="965" t="str">
        <f>IFERROR(INDEX('Season 14'!$D$28:$D$46,MATCH('VS stats'!$C17,'Season 14'!$B$28:$B$46,0)),"-")</f>
        <v>-</v>
      </c>
      <c r="CF17" s="965" t="str">
        <f>IFERROR(INDEX('Season 14'!$J$9:$J$16,MATCH('VS stats'!$C17,'Season 14'!$H$9:$H$16,0)),IFERROR(INDEX('Season 14'!$J$39,MATCH('VS stats'!$C17,'Season 14'!$H$39,0)),"-"))</f>
        <v>-</v>
      </c>
      <c r="CG17" s="965" t="str">
        <f>IFERROR(INDEX('Season 14'!$P$9:$P$16,MATCH('VS stats'!$C17,'Season 14'!$N$9:$N$16,0)),IFERROR(INDEX('Season 14'!$J$30,MATCH('VS stats'!$C17,'Season 14'!$H$30,0)),"-"))</f>
        <v>-</v>
      </c>
      <c r="CH17" s="965" t="str">
        <f>IFERROR(INDEX('Season 14'!$P$20:$P$24,MATCH('VS stats'!$C17,'Season 14'!$N$20:$N$24,0)),
IFERROR(INDEX('Season 14'!$X$9,MATCH('VS stats'!$C17,'Season 14'!$U$9,0)),
IFERROR(INDEX('Season 14'!$X$11:$X$13,MATCH('VS stats'!$C17,'Season 14'!$U$11:$U25,0)),
IFERROR(INDEX('Season 14'!$X$17,MATCH('VS stats'!$C17,'Season 14'!$U$17,0)),
IFERROR(INDEX('Season 14'!$X$19,MATCH('VS stats'!$C17,'Season 14'!$U$19,0)),
IFERROR(INDEX('Season 14'!$X$21,MATCH('VS stats'!$C17,'Season 14'!$U$21,0)),
IFERROR(INDEX('Season 14'!$X$23,MATCH('VS stats'!$C17,'Season 14'!$U$23,0)),"-")))))))</f>
        <v>-</v>
      </c>
      <c r="CI17" s="966" t="str">
        <f>IFERROR(INDEX('Season 14'!$X$10,MATCH('VS stats'!$C17,'Season 14'!$U$10,0)),
IFERROR(INDEX('Season 14'!$X$14:$X$16,MATCH('VS stats'!$C17,'Season 14'!$U$14:$U$16,0)),
IFERROR(INDEX('Season 14'!$X$18,MATCH('VS stats'!$C17,'Season 14'!$U$18,0)),
IFERROR(INDEX('Season 14'!$X$20,MATCH('VS stats'!$C17,'Season 14'!$U$20,0)),
IFERROR(INDEX('Season 14'!$X$22,MATCH('VS stats'!$C17,'Season 14'!$U$22,0)),"-")))))</f>
        <v>-</v>
      </c>
      <c r="CJ17" s="965" t="str">
        <f>IFERROR(INDEX('Season 15'!$D$9:$D$27,MATCH('VS stats'!$C17,'Season 15'!$B$9:$B$27,0)),"-")</f>
        <v>-</v>
      </c>
      <c r="CK17" s="965" t="str">
        <f>IFERROR(INDEX('Season 15'!$D$28:$D$46,MATCH('VS stats'!$C17,'Season 15'!$B$28:$B$46,0)),"-")</f>
        <v>-</v>
      </c>
      <c r="CL17" s="965" t="str">
        <f>IFERROR(INDEX('Season 15'!$J$9:$J$16,MATCH('VS stats'!$C17,'Season 15'!$H$9:$H$16,0)),IFERROR(INDEX('Season 15'!$J$39,MATCH('VS stats'!$C17,'Season 15'!$H$39,0)),"-"))</f>
        <v>-</v>
      </c>
      <c r="CM17" s="965" t="str">
        <f>IFERROR(INDEX('Season 15'!$P$9:$P$16,MATCH('VS stats'!$C17,'Season 15'!$N$9:$N$16,0)),IFERROR(INDEX('Season 15'!$J$30,MATCH('VS stats'!$C17,'Season 15'!$H$30,0)),"-"))</f>
        <v>-</v>
      </c>
      <c r="CN17" s="965" t="str">
        <f>IFERROR(INDEX('Season 15'!$P$20:$P$24,MATCH('VS stats'!$C17,'Season 15'!$N$20:$N$24,0)),
IFERROR(INDEX('Season 15'!$X$9,MATCH('VS stats'!$C17,'Season 15'!$U$9,0)),
IFERROR(INDEX('Season 15'!$X$11:$X$13,MATCH('VS stats'!$C17,'Season 15'!$U$11:$U25,0)),
IFERROR(INDEX('Season 15'!$X$17,MATCH('VS stats'!$C17,'Season 15'!$U$17,0)),
IFERROR(INDEX('Season 15'!$X$19,MATCH('VS stats'!$C17,'Season 15'!$U$19,0)),
IFERROR(INDEX('Season 15'!$X$21,MATCH('VS stats'!$C17,'Season 15'!$U$21,0)),
IFERROR(INDEX('Season 15'!$X$23,MATCH('VS stats'!$C17,'Season 15'!$U$23,0)),"-")))))))</f>
        <v>-</v>
      </c>
      <c r="CO17" s="966" t="str">
        <f>IFERROR(INDEX('Season 15'!$X$10,MATCH('VS stats'!$C17,'Season 15'!$U$10,0)),
IFERROR(INDEX('Season 15'!$X$14:$X$16,MATCH('VS stats'!$C17,'Season 15'!$U$14:$U$16,0)),
IFERROR(INDEX('Season 15'!$X$18,MATCH('VS stats'!$C17,'Season 15'!$U$18,0)),
IFERROR(INDEX('Season 15'!$X$20,MATCH('VS stats'!$C17,'Season 15'!$U$20,0)),
IFERROR(INDEX('Season 15'!$X$22,MATCH('VS stats'!$C17,'Season 15'!$U$22,0)),"-")))))</f>
        <v>-</v>
      </c>
      <c r="CP17" s="976"/>
      <c r="CQ17" s="822"/>
      <c r="CR17" s="822"/>
      <c r="CS17" s="822"/>
      <c r="CT17" s="822"/>
      <c r="CU17" s="822"/>
    </row>
    <row r="18" spans="2:99" x14ac:dyDescent="0.25">
      <c r="B18" s="678"/>
      <c r="C18" s="701" t="s">
        <v>192</v>
      </c>
      <c r="D18" s="965" t="str">
        <f>IFERROR(INDEX('Season 1'!$D$9:$D$31,MATCH('VS stats'!$C18,'Season 1'!$B$9:$B$31,0)),"-")</f>
        <v>-</v>
      </c>
      <c r="E18" s="965" t="str">
        <f>IFERROR(INDEX('Season 1'!$D$32:$D$54,MATCH('VS stats'!$C18,'Season 1'!$B$32:$B$54,0)),"-")</f>
        <v>-</v>
      </c>
      <c r="F18" s="965" t="str">
        <f>IFERROR(INDEX('Season 1'!$J$9:$J$16,MATCH('VS stats'!$C18,'Season 1'!$H$9:$H$16,0)),IFERROR(INDEX('Season 1'!$W$9:$W$14,MATCH('VS stats'!$C18,'Season 1'!$T$9:$T$14,0)),"-"))</f>
        <v>-</v>
      </c>
      <c r="G18" s="965" t="str">
        <f>IFERROR(INDEX('Season 1'!$P$9:$P$16,MATCH('VS stats'!$C18,'Season 1'!$N$9:$N$16,0)),"-")</f>
        <v>-</v>
      </c>
      <c r="H18" s="965" t="str">
        <f>IFERROR(INDEX('Season 1'!$P$20:$P$24,MATCH('VS stats'!$C18,'Season 1'!$N$20:$N$24,0)),"-")</f>
        <v>-</v>
      </c>
      <c r="I18" s="966" t="s">
        <v>35</v>
      </c>
      <c r="J18" s="1299" t="str">
        <f>IFERROR(INDEX('Season 2'!$D$9:$D$31,MATCH('VS stats'!$C18,'Season 2'!$B$9:$B$31,0)),"-")</f>
        <v>-</v>
      </c>
      <c r="K18" s="965" t="str">
        <f>IFERROR(INDEX('Season 2'!$D$32:$D$54,MATCH('VS stats'!$C18,'Season 2'!$B$32:$B$54,0)),"-")</f>
        <v>-</v>
      </c>
      <c r="L18" s="965" t="str">
        <f>IFERROR(INDEX('Season 2'!$J$9:$J$16,MATCH('VS stats'!$C18,'Season 2'!$H$9:$H$16,0)),IFERROR(INDEX('Season 2'!$J$45:$J$50,MATCH('VS stats'!$C18,'Season 2'!$H$45:$H$50,0)),"-"))</f>
        <v>-</v>
      </c>
      <c r="M18" s="965" t="str">
        <f>IFERROR(INDEX('Season 2'!$P$9:$P$16,MATCH('VS stats'!$C18,'Season 2'!$N$9:$N$16,0)),IFERROR(INDEX('Season 2'!$J$30,MATCH('VS stats'!$C18,'Season 2'!$H$30,0)),"-"))</f>
        <v>-</v>
      </c>
      <c r="N18" s="965" t="str">
        <f>IFERROR(INDEX('Season 2'!$P$20:$P$24,MATCH('VS stats'!$C18,'Season 2'!$N$20:$N$24,0)),
IFERROR(INDEX('Season 2'!$X$9,MATCH('VS stats'!$C18,'Season 2'!$U$9,0)),
IFERROR(INDEX('Season 2'!$X$11:$X$13,MATCH('VS stats'!$C18,'Season 2'!$U$11:$U26,0)),
IFERROR(INDEX('Season 2'!$X$17,MATCH('VS stats'!$C18,'Season 2'!$U$17,0)),
IFERROR(INDEX('Season 2'!$X$19,MATCH('VS stats'!$C18,'Season 2'!$U$19,0)),
IFERROR(INDEX('Season 2'!$X$21,MATCH('VS stats'!$C18,'Season 2'!$U$21,0)),
IFERROR(INDEX('Season 2'!$X$23,MATCH('VS stats'!$C18,'Season 2'!$U$23,0)),
IFERROR(INDEX('Season 2'!$X$25,MATCH('VS stats'!$C18,'Season 2'!$U$25,0)),"-"))))))))</f>
        <v>-</v>
      </c>
      <c r="O18" s="966" t="str">
        <f>IFERROR(INDEX('Season 2'!$X$10,MATCH('VS stats'!$C18,'Season 2'!$U$10,0)),
IFERROR(INDEX('Season 2'!$X$14:$X$16,MATCH('VS stats'!$C18,'Season 2'!$U$14:$U$16,0)),
IFERROR(INDEX('Season 2'!$X$18,MATCH('VS stats'!$C18,'Season 2'!$U$18,0)),
IFERROR(INDEX('Season 2'!$X$20,MATCH('VS stats'!$C18,'Season 2'!$U$20,0)),
IFERROR(INDEX('Season 2'!$X$22,MATCH('VS stats'!$C18,'Season 2'!$U$22,0)),
IFERROR(INDEX('Season 2'!$X$24,MATCH('VS stats'!$C18,'Season 2'!$U$24,0)),"-"))))))</f>
        <v>-</v>
      </c>
      <c r="P18" s="965" t="str">
        <f>IFERROR(INDEX('Season 3'!$D$9:$D$31,MATCH('VS stats'!$C18,'Season 3'!$B$9:$B$31,0)),"-")</f>
        <v>-</v>
      </c>
      <c r="Q18" s="965" t="str">
        <f>IFERROR(INDEX('Season 3'!$D$32:$D$54,MATCH('VS stats'!$C18,'Season 3'!$B$32:$B$54,0)),"-")</f>
        <v>-</v>
      </c>
      <c r="R18" s="965" t="str">
        <f>IFERROR(INDEX('Season 3'!$J$9:$J$16,MATCH('VS stats'!$C18,'Season 3'!$H$9:$H$16,0)),IFERROR(INDEX('Season 3'!$J$39,MATCH('VS stats'!$C18,'Season 3'!$H$39,0)),"-"))</f>
        <v>-</v>
      </c>
      <c r="S18" s="965" t="str">
        <f>IFERROR(INDEX('Season 3'!$P$9:$P$16,MATCH('VS stats'!$C18,'Season 3'!$N$9:$N$16,0)),IFERROR(INDEX('Season 3'!$J$30,MATCH('VS stats'!$C18,'Season 3'!$H$30,0)),"-"))</f>
        <v>-</v>
      </c>
      <c r="T18" s="965" t="str">
        <f>IFERROR(INDEX('Season 3'!$P$20:$P$24,MATCH('VS stats'!$C18,'Season 3'!$N$20:$N$24,0)),
IFERROR(INDEX('Season 3'!$X$9,MATCH('VS stats'!$C18,'Season 3'!$U$9,0)),
IFERROR(INDEX('Season 3'!$X$11:$X$13,MATCH('VS stats'!$C18,'Season 3'!$U$11:$U26,0)),
IFERROR(INDEX('Season 3'!$X$17,MATCH('VS stats'!$C18,'Season 3'!$U$17,0)),
IFERROR(INDEX('Season 3'!$X$19,MATCH('VS stats'!$C18,'Season 3'!$U$19,0)),
IFERROR(INDEX('Season 3'!$X$21,MATCH('VS stats'!$C18,'Season 3'!$U$21,0)),
IFERROR(INDEX('Season 3'!$X$23,MATCH('VS stats'!$C18,'Season 3'!$U$23,0)),
IFERROR(INDEX('Season 3'!$X$25,MATCH('VS stats'!$C18,'Season 3'!$U$25,0)),"-"))))))))</f>
        <v>-</v>
      </c>
      <c r="U18" s="966" t="str">
        <f>IFERROR(INDEX('Season 3'!$X$10,MATCH('VS stats'!$C18,'Season 3'!$U$10,0)),
IFERROR(INDEX('Season 3'!$X$14:$X$16,MATCH('VS stats'!$C18,'Season 3'!$U$14:$U$16,0)),
IFERROR(INDEX('Season 3'!$X$18,MATCH('VS stats'!$C18,'Season 3'!$U$18,0)),
IFERROR(INDEX('Season 3'!$X$20,MATCH('VS stats'!$C18,'Season 3'!$U$20,0)),
IFERROR(INDEX('Season 3'!$X$22,MATCH('VS stats'!$C18,'Season 3'!$U$22,0)),
IFERROR(INDEX('Season 3'!$X$24,MATCH('VS stats'!$C18,'Season 3'!$U$24,0)),"-"))))))</f>
        <v>-</v>
      </c>
      <c r="V18" s="965" t="str">
        <f>IFERROR(INDEX('Season 4'!$D$9:$D$27,MATCH('VS stats'!$C18,'Season 4'!$B$9:$B$27,0)),"-")</f>
        <v>-</v>
      </c>
      <c r="W18" s="965" t="str">
        <f>IFERROR(INDEX('Season 4'!$D$28:$D$46,MATCH('VS stats'!$C18,'Season 4'!$B$28:$B$46,0)),"-")</f>
        <v>-</v>
      </c>
      <c r="X18" s="965" t="str">
        <f>IFERROR(INDEX('Season 4'!$J$9:$J$16,MATCH('VS stats'!$C18,'Season 4'!$H$9:$H$16,0)),IFERROR(INDEX('Season 4'!$J$39,MATCH('VS stats'!$C18,'Season 4'!$H$39,0)),"-"))</f>
        <v>-</v>
      </c>
      <c r="Y18" s="965" t="str">
        <f>IFERROR(INDEX('Season 4'!$P$9:$P$16,MATCH('VS stats'!$C18,'Season 4'!$N$9:$N$16,0)),IFERROR(INDEX('Season 4'!$J$30,MATCH('VS stats'!$C18,'Season 4'!$H$30,0)),"-"))</f>
        <v>-</v>
      </c>
      <c r="Z18" s="965" t="str">
        <f>IFERROR(INDEX('Season 4'!$P$20:$P$24,MATCH('VS stats'!$C18,'Season 4'!$N$20:$N$24,0)),
IFERROR(INDEX('Season 4'!$X$9,MATCH('VS stats'!$C18,'Season 4'!$U$9,0)),
IFERROR(INDEX('Season 4'!$X$11:$X$13,MATCH('VS stats'!$C18,'Season 4'!$U$11:$U26,0)),
IFERROR(INDEX('Season 4'!$X$17,MATCH('VS stats'!$C18,'Season 4'!$U$17,0)),
IFERROR(INDEX('Season 4'!$X$19,MATCH('VS stats'!$C18,'Season 4'!$U$19,0)),
IFERROR(INDEX('Season 4'!$X$21,MATCH('VS stats'!$C18,'Season 4'!$U$21,0)),
IFERROR(INDEX('Season 4'!$X$23,MATCH('VS stats'!$C18,'Season 4'!$U$23,0)),
IFERROR(INDEX('Season 4'!$X$25,MATCH('VS stats'!$C18,'Season 4'!$U$25,0)),"-"))))))))</f>
        <v>-</v>
      </c>
      <c r="AA18" s="966" t="str">
        <f>IFERROR(INDEX('Season 4'!$X$10,MATCH('VS stats'!$C18,'Season 4'!$U$10,0)),
IFERROR(INDEX('Season 4'!$X$14:$X$16,MATCH('VS stats'!$C18,'Season 4'!$U$14:$U$16,0)),
IFERROR(INDEX('Season 4'!$X$18,MATCH('VS stats'!$C18,'Season 4'!$U$18,0)),
IFERROR(INDEX('Season 4'!$X$20,MATCH('VS stats'!$C18,'Season 4'!$U$20,0)),
IFERROR(INDEX('Season 4'!$X$22,MATCH('VS stats'!$C18,'Season 4'!$U$22,0)),
IFERROR(INDEX('Season 4'!$X$24,MATCH('VS stats'!$C18,'Season 4'!$U$24,0)),"-"))))))</f>
        <v>-</v>
      </c>
      <c r="AB18" s="965" t="str">
        <f>IFERROR(INDEX('Season 5'!$D$9:$D$27,MATCH('VS stats'!$C18,'Season 5'!$B$9:$B$27,0)),"-")</f>
        <v>-</v>
      </c>
      <c r="AC18" s="965" t="str">
        <f>IFERROR(INDEX('Season 5'!$D$28:$D$46,MATCH('VS stats'!$C18,'Season 5'!$B$28:$B$46,0)),"-")</f>
        <v>-</v>
      </c>
      <c r="AD18" s="965" t="str">
        <f>IFERROR(INDEX('Season 5'!$J$9:$J$16,MATCH('VS stats'!$C18,'Season 5'!$H$9:$H$16,0)),IFERROR(INDEX('Season 5'!$J$39,MATCH('VS stats'!$C18,'Season 5'!$H$39,0)),"-"))</f>
        <v>-</v>
      </c>
      <c r="AE18" s="965" t="str">
        <f>IFERROR(INDEX('Season 5'!$P$9:$P$16,MATCH('VS stats'!$C18,'Season 5'!$N$9:$N$16,0)),IFERROR(INDEX('Season 5'!$J$30,MATCH('VS stats'!$C18,'Season 5'!$H$30,0)),"-"))</f>
        <v>-</v>
      </c>
      <c r="AF18" s="965" t="str">
        <f>IFERROR(INDEX('Season 5'!$P$20:$P$24,MATCH('VS stats'!$C18,'Season 5'!$N$20:$N$24,0)),
IFERROR(INDEX('Season 5'!$X$9,MATCH('VS stats'!$C18,'Season 5'!$U$9,0)),
IFERROR(INDEX('Season 5'!$X$11:$X$13,MATCH('VS stats'!$C18,'Season 5'!$U$11:$U26,0)),
IFERROR(INDEX('Season 5'!$X$17,MATCH('VS stats'!$C18,'Season 5'!$U$17,0)),
IFERROR(INDEX('Season 5'!$X$19,MATCH('VS stats'!$C18,'Season 5'!$U$19,0)),
IFERROR(INDEX('Season 5'!$X$21,MATCH('VS stats'!$C18,'Season 5'!$U$21,0)),
IFERROR(INDEX('Season 5'!$X$23,MATCH('VS stats'!$C18,'Season 5'!$U$23,0)),"-")))))))</f>
        <v>-</v>
      </c>
      <c r="AG18" s="966" t="str">
        <f>IFERROR(INDEX('Season 5'!$X$10,MATCH('VS stats'!$C18,'Season 5'!$U$10,0)),
IFERROR(INDEX('Season 5'!$X$14:$X$16,MATCH('VS stats'!$C18,'Season 5'!$U$14:$U$16,0)),
IFERROR(INDEX('Season 5'!$X$18,MATCH('VS stats'!$C18,'Season 5'!$U$18,0)),
IFERROR(INDEX('Season 5'!$X$20,MATCH('VS stats'!$C18,'Season 5'!$U$20,0)),
IFERROR(INDEX('Season 5'!$X$22,MATCH('VS stats'!$C18,'Season 5'!$U$22,0)),"-")))))</f>
        <v>-</v>
      </c>
      <c r="AH18" s="965" t="str">
        <f>IFERROR(INDEX('Season 6'!$D$9:$D$27,MATCH('VS stats'!$C18,'Season 6'!$B$9:$B$27,0)),"-")</f>
        <v>-</v>
      </c>
      <c r="AI18" s="965" t="str">
        <f>IFERROR(INDEX('Season 6'!$D$28:$D$46,MATCH('VS stats'!$C18,'Season 6'!$B$28:$B$46,0)),"-")</f>
        <v>-</v>
      </c>
      <c r="AJ18" s="965" t="str">
        <f>IFERROR(INDEX('Season 6'!$J$9:$J$16,MATCH('VS stats'!$C18,'Season 6'!$H$9:$H$16,0)),IFERROR(INDEX('Season 6'!$J$39,MATCH('VS stats'!$C18,'Season 6'!$H$39,0)),"-"))</f>
        <v>-</v>
      </c>
      <c r="AK18" s="965" t="str">
        <f>IFERROR(INDEX('Season 6'!$P$9:$P$16,MATCH('VS stats'!$C18,'Season 6'!$N$9:$N$16,0)),IFERROR(INDEX('Season 6'!$J$30,MATCH('VS stats'!$C18,'Season 6'!$H$30,0)),"-"))</f>
        <v>-</v>
      </c>
      <c r="AL18" s="965" t="str">
        <f>IFERROR(INDEX('Season 6'!$P$20:$P$24,MATCH('VS stats'!$C18,'Season 6'!$N$20:$N$24,0)),
IFERROR(INDEX('Season 6'!$X$9,MATCH('VS stats'!$C18,'Season 6'!$U$9,0)),
IFERROR(INDEX('Season 6'!$X$11:$X$13,MATCH('VS stats'!$C18,'Season 6'!$U$11:$U26,0)),
IFERROR(INDEX('Season 6'!$X$17,MATCH('VS stats'!$C18,'Season 6'!$U$17,0)),
IFERROR(INDEX('Season 6'!$X$19,MATCH('VS stats'!$C18,'Season 6'!$U$19,0)),
IFERROR(INDEX('Season 6'!$X$21,MATCH('VS stats'!$C18,'Season 6'!$U$21,0)),
IFERROR(INDEX('Season 6'!$X$23,MATCH('VS stats'!$C18,'Season 6'!$U$23,0)),"-")))))))</f>
        <v>-</v>
      </c>
      <c r="AM18" s="966" t="str">
        <f>IFERROR(INDEX('Season 6'!$X$10,MATCH('VS stats'!$C18,'Season 6'!$U$10,0)),
IFERROR(INDEX('Season 6'!$X$14:$X$16,MATCH('VS stats'!$C18,'Season 6'!$U$14:$U$16,0)),
IFERROR(INDEX('Season 6'!$X$18,MATCH('VS stats'!$C18,'Season 6'!$U$18,0)),
IFERROR(INDEX('Season 6'!$X$20,MATCH('VS stats'!$C18,'Season 6'!$U$20,0)),
IFERROR(INDEX('Season 6'!$X$22,MATCH('VS stats'!$C18,'Season 6'!$U$22,0)),"-")))))</f>
        <v>-</v>
      </c>
      <c r="AN18" s="965" t="str">
        <f>IFERROR(INDEX('Season 7'!$D$9:$D$27,MATCH('VS stats'!$C18,'Season 7'!$B$9:$B$27,0)),"-")</f>
        <v>-</v>
      </c>
      <c r="AO18" s="965" t="str">
        <f>IFERROR(INDEX('Season 7'!$D$28:$D$46,MATCH('VS stats'!$C18,'Season 7'!$B$28:$B$46,0)),"-")</f>
        <v>-</v>
      </c>
      <c r="AP18" s="965" t="str">
        <f>IFERROR(INDEX('Season 7'!$J$9:$J$16,MATCH('VS stats'!$C18,'Season 7'!$H$9:$H$16,0)),IFERROR(INDEX('Season 7'!$J$39,MATCH('VS stats'!$C18,'Season 7'!$H$39,0)),"-"))</f>
        <v>-</v>
      </c>
      <c r="AQ18" s="965" t="str">
        <f>IFERROR(INDEX('Season 7'!$P$9:$P$16,MATCH('VS stats'!$C18,'Season 7'!$N$9:$N$16,0)),IFERROR(INDEX('Season 7'!$J$30,MATCH('VS stats'!$C18,'Season 7'!$H$30,0)),"-"))</f>
        <v>-</v>
      </c>
      <c r="AR18" s="965" t="str">
        <f>IFERROR(INDEX('Season 7'!$P$20:$P$24,MATCH('VS stats'!$C18,'Season 7'!$N$20:$N$24,0)),
IFERROR(INDEX('Season 7'!$X$9,MATCH('VS stats'!$C18,'Season 7'!$U$9,0)),
IFERROR(INDEX('Season 7'!$X$11:$X$13,MATCH('VS stats'!$C18,'Season 7'!$U$11:$U26,0)),
IFERROR(INDEX('Season 7'!$X$17,MATCH('VS stats'!$C18,'Season 7'!$U$17,0)),
IFERROR(INDEX('Season 7'!$X$19,MATCH('VS stats'!$C18,'Season 7'!$U$19,0)),
IFERROR(INDEX('Season 7'!$X$21,MATCH('VS stats'!$C18,'Season 7'!$U$21,0)),
IFERROR(INDEX('Season 7'!$X$23,MATCH('VS stats'!$C18,'Season 7'!$U$23,0)),"-")))))))</f>
        <v>-</v>
      </c>
      <c r="AS18" s="966" t="str">
        <f>IFERROR(INDEX('Season 7'!$X$10,MATCH('VS stats'!$C18,'Season 7'!$U$10,0)),
IFERROR(INDEX('Season 7'!$X$14:$X$16,MATCH('VS stats'!$C18,'Season 7'!$U$14:$U$16,0)),
IFERROR(INDEX('Season 7'!$X$18,MATCH('VS stats'!$C18,'Season 7'!$U$18,0)),
IFERROR(INDEX('Season 7'!$X$20,MATCH('VS stats'!$C18,'Season 7'!$U$20,0)),
IFERROR(INDEX('Season 7'!$X$22,MATCH('VS stats'!$C18,'Season 7'!$U$22,0)),"-")))))</f>
        <v>-</v>
      </c>
      <c r="AT18" s="965" t="str">
        <f>IFERROR(INDEX('Season 8'!$D$9:$D$27,MATCH('VS stats'!$C18,'Season 8'!$B$9:$B$27,0)),"-")</f>
        <v>-</v>
      </c>
      <c r="AU18" s="965" t="str">
        <f>IFERROR(INDEX('Season 8'!$D$28:$D$46,MATCH('VS stats'!$C18,'Season 8'!$B$28:$B$46,0)),"-")</f>
        <v>-</v>
      </c>
      <c r="AV18" s="965" t="str">
        <f>IFERROR(INDEX('Season 8'!$J$9:$J$16,MATCH('VS stats'!$C18,'Season 8'!$H$9:$H$16,0)),IFERROR(INDEX('Season 8'!$J$39,MATCH('VS stats'!$C18,'Season 8'!$H$39,0)),"-"))</f>
        <v>-</v>
      </c>
      <c r="AW18" s="965" t="str">
        <f>IFERROR(INDEX('Season 8'!$P$9:$P$16,MATCH('VS stats'!$C18,'Season 8'!$N$9:$N$16,0)),IFERROR(INDEX('Season 8'!$J$30,MATCH('VS stats'!$C18,'Season 8'!$H$30,0)),"-"))</f>
        <v>-</v>
      </c>
      <c r="AX18" s="965" t="str">
        <f>IFERROR(INDEX('Season 8'!$P$20:$P$24,MATCH('VS stats'!$C18,'Season 8'!$N$20:$N$24,0)),
IFERROR(INDEX('Season 8'!$X$9,MATCH('VS stats'!$C18,'Season 8'!$U$9,0)),
IFERROR(INDEX('Season 8'!$X$11:$X$13,MATCH('VS stats'!$C18,'Season 8'!$U$11:$U26,0)),
IFERROR(INDEX('Season 8'!$X$17,MATCH('VS stats'!$C18,'Season 8'!$U$17,0)),
IFERROR(INDEX('Season 8'!$X$19,MATCH('VS stats'!$C18,'Season 8'!$U$19,0)),
IFERROR(INDEX('Season 8'!$X$21,MATCH('VS stats'!$C18,'Season 8'!$U$21,0)),
IFERROR(INDEX('Season 8'!$X$23,MATCH('VS stats'!$C18,'Season 8'!$U$23,0)),"-")))))))</f>
        <v>-</v>
      </c>
      <c r="AY18" s="966" t="str">
        <f>IFERROR(INDEX('Season 8'!$X$10,MATCH('VS stats'!$C18,'Season 8'!$U$10,0)),
IFERROR(INDEX('Season 8'!$X$14:$X$16,MATCH('VS stats'!$C18,'Season 8'!$U$14:$U$16,0)),
IFERROR(INDEX('Season 8'!$X$18,MATCH('VS stats'!$C18,'Season 8'!$U$18,0)),
IFERROR(INDEX('Season 8'!$X$20,MATCH('VS stats'!$C18,'Season 8'!$U$20,0)),
IFERROR(INDEX('Season 8'!$X$22,MATCH('VS stats'!$C18,'Season 8'!$U$22,0)),"-")))))</f>
        <v>-</v>
      </c>
      <c r="AZ18" s="965" t="str">
        <f>IFERROR(INDEX('Season 9'!$D$9:$D$27,MATCH('VS stats'!$C18,'Season 9'!$B$9:$B$27,0)),"-")</f>
        <v>-</v>
      </c>
      <c r="BA18" s="965" t="str">
        <f>IFERROR(INDEX('Season 9'!$D$28:$D$46,MATCH('VS stats'!$C18,'Season 9'!$B$28:$B$46,0)),"-")</f>
        <v>-</v>
      </c>
      <c r="BB18" s="965" t="str">
        <f>IFERROR(INDEX('Season 9'!$J$9:$J$16,MATCH('VS stats'!$C18,'Season 9'!$H$9:$H$16,0)),IFERROR(INDEX('Season 9'!$J$39,MATCH('VS stats'!$C18,'Season 9'!$H$39,0)),"-"))</f>
        <v>-</v>
      </c>
      <c r="BC18" s="965" t="str">
        <f>IFERROR(INDEX('Season 9'!$P$9:$P$16,MATCH('VS stats'!$C18,'Season 9'!$N$9:$N$16,0)),IFERROR(INDEX('Season 9'!$J$30,MATCH('VS stats'!$C18,'Season 9'!$H$30,0)),"-"))</f>
        <v>-</v>
      </c>
      <c r="BD18" s="965" t="str">
        <f>IFERROR(INDEX('Season 9'!$P$20:$P$24,MATCH('VS stats'!$C18,'Season 9'!$N$20:$N$24,0)),
IFERROR(INDEX('Season 9'!$X$9,MATCH('VS stats'!$C18,'Season 9'!$U$9,0)),
IFERROR(INDEX('Season 9'!$X$11:$X$13,MATCH('VS stats'!$C18,'Season 9'!$U$11:$U26,0)),
IFERROR(INDEX('Season 9'!$X$17,MATCH('VS stats'!$C18,'Season 9'!$U$17,0)),
IFERROR(INDEX('Season 9'!$X$19,MATCH('VS stats'!$C18,'Season 9'!$U$19,0)),
IFERROR(INDEX('Season 9'!$X$21,MATCH('VS stats'!$C18,'Season 9'!$U$21,0)),
IFERROR(INDEX('Season 9'!$X$23,MATCH('VS stats'!$C18,'Season 9'!$U$23,0)),"-")))))))</f>
        <v>-</v>
      </c>
      <c r="BE18" s="966" t="str">
        <f>IFERROR(INDEX('Season 9'!$X$10,MATCH('VS stats'!$C18,'Season 9'!$U$10,0)),
IFERROR(INDEX('Season 9'!$X$14:$X$16,MATCH('VS stats'!$C18,'Season 9'!$U$14:$U$16,0)),
IFERROR(INDEX('Season 9'!$X$18,MATCH('VS stats'!$C18,'Season 9'!$U$18,0)),
IFERROR(INDEX('Season 9'!$X$20,MATCH('VS stats'!$C18,'Season 9'!$U$20,0)),
IFERROR(INDEX('Season 9'!$X$22,MATCH('VS stats'!$C18,'Season 9'!$U$22,0)),"-")))))</f>
        <v>-</v>
      </c>
      <c r="BF18" s="965" t="str">
        <f>IFERROR(INDEX('Season 10'!$D$9:$D$27,MATCH('VS stats'!$C18,'Season 10'!$B$9:$B$27,0)),"-")</f>
        <v>-</v>
      </c>
      <c r="BG18" s="965" t="str">
        <f>IFERROR(INDEX('Season 10'!$D$28:$D$46,MATCH('VS stats'!$C18,'Season 10'!$B$28:$B$46,0)),"-")</f>
        <v>-</v>
      </c>
      <c r="BH18" s="965" t="str">
        <f>IFERROR(INDEX('Season 10'!$J$9:$J$16,MATCH('VS stats'!$C18,'Season 10'!$H$9:$H$16,0)),IFERROR(INDEX('Season 10'!$J$39,MATCH('VS stats'!$C18,'Season 10'!$H$39,0)),"-"))</f>
        <v>-</v>
      </c>
      <c r="BI18" s="965" t="str">
        <f>IFERROR(INDEX('Season 10'!$P$9:$P$16,MATCH('VS stats'!$C18,'Season 10'!$N$9:$N$16,0)),IFERROR(INDEX('Season 10'!$J$30,MATCH('VS stats'!$C18,'Season 10'!$H$30,0)),"-"))</f>
        <v>-</v>
      </c>
      <c r="BJ18" s="965" t="str">
        <f>IFERROR(INDEX('Season 10'!$P$20:$P$24,MATCH('VS stats'!$C18,'Season 10'!$N$20:$N$24,0)),
IFERROR(INDEX('Season 10'!$X$9,MATCH('VS stats'!$C18,'Season 10'!$U$9,0)),
IFERROR(INDEX('Season 10'!$X$11:$X$13,MATCH('VS stats'!$C18,'Season 10'!$U$11:$U26,0)),
IFERROR(INDEX('Season 10'!$X$17,MATCH('VS stats'!$C18,'Season 10'!$U$17,0)),
IFERROR(INDEX('Season 10'!$X$19,MATCH('VS stats'!$C18,'Season 10'!$U$19,0)),
IFERROR(INDEX('Season 10'!$X$21,MATCH('VS stats'!$C18,'Season 10'!$U$21,0)),
IFERROR(INDEX('Season 10'!$X$23,MATCH('VS stats'!$C18,'Season 10'!$U$23,0)),"-")))))))</f>
        <v>-</v>
      </c>
      <c r="BK18" s="966" t="str">
        <f>IFERROR(INDEX('Season 10'!$X$10,MATCH('VS stats'!$C18,'Season 10'!$U$10,0)),
IFERROR(INDEX('Season 10'!$X$14:$X$16,MATCH('VS stats'!$C18,'Season 10'!$U$14:$U$16,0)),
IFERROR(INDEX('Season 10'!$X$18,MATCH('VS stats'!$C18,'Season 10'!$U$18,0)),
IFERROR(INDEX('Season 10'!$X$20,MATCH('VS stats'!$C18,'Season 10'!$U$20,0)),
IFERROR(INDEX('Season 10'!$X$22,MATCH('VS stats'!$C18,'Season 10'!$U$22,0)),"-")))))</f>
        <v>-</v>
      </c>
      <c r="BL18" s="965" t="str">
        <f>IFERROR(INDEX('Season 11'!$D$9:$D$27,MATCH('VS stats'!$C18,'Season 11'!$B$9:$B$27,0)),"-")</f>
        <v>-</v>
      </c>
      <c r="BM18" s="965" t="str">
        <f>IFERROR(INDEX('Season 11'!$D$28:$D$46,MATCH('VS stats'!$C18,'Season 11'!$B$28:$B$46,0)),"-")</f>
        <v>-</v>
      </c>
      <c r="BN18" s="965" t="str">
        <f>IFERROR(INDEX('Season 11'!$J$9:$J$16,MATCH('VS stats'!$C18,'Season 11'!$H$9:$H$16,0)),IFERROR(INDEX('Season 11'!$J$39,MATCH('VS stats'!$C18,'Season 11'!$H$39,0)),"-"))</f>
        <v>-</v>
      </c>
      <c r="BO18" s="965" t="str">
        <f>IFERROR(INDEX('Season 11'!$P$9:$P$16,MATCH('VS stats'!$C18,'Season 11'!$N$9:$N$16,0)),IFERROR(INDEX('Season 11'!$J$30,MATCH('VS stats'!$C18,'Season 11'!$H$30,0)),"-"))</f>
        <v>-</v>
      </c>
      <c r="BP18" s="965" t="str">
        <f>IFERROR(INDEX('Season 11'!$P$20:$P$24,MATCH('VS stats'!$C18,'Season 11'!$N$20:$N$24,0)),
IFERROR(INDEX('Season 11'!$X$9,MATCH('VS stats'!$C18,'Season 11'!$U$9,0)),
IFERROR(INDEX('Season 11'!$X$11:$X$13,MATCH('VS stats'!$C18,'Season 11'!$U$11:$U26,0)),
IFERROR(INDEX('Season 11'!$X$17,MATCH('VS stats'!$C18,'Season 11'!$U$17,0)),
IFERROR(INDEX('Season 11'!$X$19,MATCH('VS stats'!$C18,'Season 11'!$U$19,0)),
IFERROR(INDEX('Season 11'!$X$21,MATCH('VS stats'!$C18,'Season 11'!$U$21,0)),
IFERROR(INDEX('Season 11'!$X$23,MATCH('VS stats'!$C18,'Season 11'!$U$23,0)),"-")))))))</f>
        <v>-</v>
      </c>
      <c r="BQ18" s="966" t="str">
        <f>IFERROR(INDEX('Season 11'!$X$10,MATCH('VS stats'!$C18,'Season 11'!$U$10,0)),
IFERROR(INDEX('Season 11'!$X$14:$X$16,MATCH('VS stats'!$C18,'Season 11'!$U$14:$U$16,0)),
IFERROR(INDEX('Season 11'!$X$18,MATCH('VS stats'!$C18,'Season 11'!$U$18,0)),
IFERROR(INDEX('Season 11'!$X$20,MATCH('VS stats'!$C18,'Season 11'!$U$20,0)),
IFERROR(INDEX('Season 11'!$X$22,MATCH('VS stats'!$C18,'Season 11'!$U$22,0)),"-")))))</f>
        <v>-</v>
      </c>
      <c r="BR18" s="965" t="str">
        <f>IFERROR(INDEX('Season 12'!$D$9:$D$27,MATCH('VS stats'!$C18,'Season 12'!$B$9:$B$27,0)),"-")</f>
        <v>-</v>
      </c>
      <c r="BS18" s="965" t="str">
        <f>IFERROR(INDEX('Season 12'!$D$28:$D$46,MATCH('VS stats'!$C18,'Season 12'!$B$28:$B$46,0)),"-")</f>
        <v>-</v>
      </c>
      <c r="BT18" s="965" t="str">
        <f>IFERROR(INDEX('Season 12'!$J$9:$J$16,MATCH('VS stats'!$C18,'Season 12'!$H$9:$H$16,0)),IFERROR(INDEX('Season 12'!$J$39,MATCH('VS stats'!$C18,'Season 12'!$H$39,0)),"-"))</f>
        <v>-</v>
      </c>
      <c r="BU18" s="965" t="str">
        <f>IFERROR(INDEX('Season 12'!$P$9:$P$16,MATCH('VS stats'!$C18,'Season 12'!$N$9:$N$16,0)),IFERROR(INDEX('Season 12'!$J$30,MATCH('VS stats'!$C18,'Season 12'!$H$30,0)),"-"))</f>
        <v>-</v>
      </c>
      <c r="BV18" s="965" t="str">
        <f>IFERROR(INDEX('Season 12'!$P$20:$P$24,MATCH('VS stats'!$C18,'Season 12'!$N$20:$N$24,0)),
IFERROR(INDEX('Season 12'!$X$9,MATCH('VS stats'!$C18,'Season 12'!$U$9,0)),
IFERROR(INDEX('Season 12'!$X$11:$X$13,MATCH('VS stats'!$C18,'Season 12'!$U$11:$U26,0)),
IFERROR(INDEX('Season 12'!$X$17,MATCH('VS stats'!$C18,'Season 12'!$U$17,0)),
IFERROR(INDEX('Season 12'!$X$19,MATCH('VS stats'!$C18,'Season 12'!$U$19,0)),
IFERROR(INDEX('Season 12'!$X$21,MATCH('VS stats'!$C18,'Season 12'!$U$21,0)),
IFERROR(INDEX('Season 12'!$X$23,MATCH('VS stats'!$C18,'Season 12'!$U$23,0)),"-")))))))</f>
        <v>-</v>
      </c>
      <c r="BW18" s="966" t="str">
        <f>IFERROR(INDEX('Season 12'!$X$10,MATCH('VS stats'!$C18,'Season 12'!$U$10,0)),
IFERROR(INDEX('Season 12'!$X$14:$X$16,MATCH('VS stats'!$C18,'Season 12'!$U$14:$U$16,0)),
IFERROR(INDEX('Season 12'!$X$18,MATCH('VS stats'!$C18,'Season 12'!$U$18,0)),
IFERROR(INDEX('Season 12'!$X$20,MATCH('VS stats'!$C18,'Season 12'!$U$20,0)),
IFERROR(INDEX('Season 12'!$X$22,MATCH('VS stats'!$C18,'Season 12'!$U$22,0)),"-")))))</f>
        <v>-</v>
      </c>
      <c r="BX18" s="965" t="str">
        <f>IFERROR(INDEX('Season 13'!$D$9:$D$27,MATCH('VS stats'!$C18,'Season 13'!$B$9:$B$27,0)),"-")</f>
        <v>-</v>
      </c>
      <c r="BY18" s="965" t="str">
        <f>IFERROR(INDEX('Season 13'!$D$28:$D$46,MATCH('VS stats'!$C18,'Season 13'!$B$28:$B$46,0)),"-")</f>
        <v>-</v>
      </c>
      <c r="BZ18" s="965" t="str">
        <f>IFERROR(INDEX('Season 13'!$J$9:$J$16,MATCH('VS stats'!$C18,'Season 13'!$H$9:$H$16,0)),IFERROR(INDEX('Season 13'!$J$39,MATCH('VS stats'!$C18,'Season 13'!$H$39,0)),"-"))</f>
        <v>-</v>
      </c>
      <c r="CA18" s="965" t="str">
        <f>IFERROR(INDEX('Season 13'!$P$9:$P$16,MATCH('VS stats'!$C18,'Season 13'!$N$9:$N$16,0)),IFERROR(INDEX('Season 13'!$J$30,MATCH('VS stats'!$C18,'Season 13'!$H$30,0)),"-"))</f>
        <v>-</v>
      </c>
      <c r="CB18" s="965" t="str">
        <f>IFERROR(INDEX('Season 13'!$P$20:$P$24,MATCH('VS stats'!$C18,'Season 13'!$N$20:$N$24,0)),
IFERROR(INDEX('Season 13'!$X$9,MATCH('VS stats'!$C18,'Season 13'!$U$9,0)),
IFERROR(INDEX('Season 13'!$X$11:$X$13,MATCH('VS stats'!$C18,'Season 13'!$U$11:$U26,0)),
IFERROR(INDEX('Season 13'!$X$17,MATCH('VS stats'!$C18,'Season 13'!$U$17,0)),
IFERROR(INDEX('Season 13'!$X$19,MATCH('VS stats'!$C18,'Season 13'!$U$19,0)),
IFERROR(INDEX('Season 13'!$X$21,MATCH('VS stats'!$C18,'Season 13'!$U$21,0)),
IFERROR(INDEX('Season 13'!$X$23,MATCH('VS stats'!$C18,'Season 13'!$U$23,0)),"-")))))))</f>
        <v>-</v>
      </c>
      <c r="CC18" s="966" t="str">
        <f>IFERROR(INDEX('Season 13'!$X$10,MATCH('VS stats'!$C18,'Season 13'!$U$10,0)),
IFERROR(INDEX('Season 13'!$X$14:$X$16,MATCH('VS stats'!$C18,'Season 13'!$U$14:$U$16,0)),
IFERROR(INDEX('Season 13'!$X$18,MATCH('VS stats'!$C18,'Season 13'!$U$18,0)),
IFERROR(INDEX('Season 13'!$X$20,MATCH('VS stats'!$C18,'Season 13'!$U$20,0)),
IFERROR(INDEX('Season 13'!$X$22,MATCH('VS stats'!$C18,'Season 13'!$U$22,0)),"-")))))</f>
        <v>-</v>
      </c>
      <c r="CD18" s="965" t="str">
        <f>IFERROR(INDEX('Season 14'!$D$9:$D$27,MATCH('VS stats'!$C18,'Season 14'!$B$9:$B$27,0)),"-")</f>
        <v>-</v>
      </c>
      <c r="CE18" s="965" t="str">
        <f>IFERROR(INDEX('Season 14'!$D$28:$D$46,MATCH('VS stats'!$C18,'Season 14'!$B$28:$B$46,0)),"-")</f>
        <v>-</v>
      </c>
      <c r="CF18" s="965" t="str">
        <f>IFERROR(INDEX('Season 14'!$J$9:$J$16,MATCH('VS stats'!$C18,'Season 14'!$H$9:$H$16,0)),IFERROR(INDEX('Season 14'!$J$39,MATCH('VS stats'!$C18,'Season 14'!$H$39,0)),"-"))</f>
        <v>-</v>
      </c>
      <c r="CG18" s="965" t="str">
        <f>IFERROR(INDEX('Season 14'!$P$9:$P$16,MATCH('VS stats'!$C18,'Season 14'!$N$9:$N$16,0)),IFERROR(INDEX('Season 14'!$J$30,MATCH('VS stats'!$C18,'Season 14'!$H$30,0)),"-"))</f>
        <v>-</v>
      </c>
      <c r="CH18" s="965" t="str">
        <f>IFERROR(INDEX('Season 14'!$P$20:$P$24,MATCH('VS stats'!$C18,'Season 14'!$N$20:$N$24,0)),
IFERROR(INDEX('Season 14'!$X$9,MATCH('VS stats'!$C18,'Season 14'!$U$9,0)),
IFERROR(INDEX('Season 14'!$X$11:$X$13,MATCH('VS stats'!$C18,'Season 14'!$U$11:$U26,0)),
IFERROR(INDEX('Season 14'!$X$17,MATCH('VS stats'!$C18,'Season 14'!$U$17,0)),
IFERROR(INDEX('Season 14'!$X$19,MATCH('VS stats'!$C18,'Season 14'!$U$19,0)),
IFERROR(INDEX('Season 14'!$X$21,MATCH('VS stats'!$C18,'Season 14'!$U$21,0)),
IFERROR(INDEX('Season 14'!$X$23,MATCH('VS stats'!$C18,'Season 14'!$U$23,0)),"-")))))))</f>
        <v>-</v>
      </c>
      <c r="CI18" s="966" t="str">
        <f>IFERROR(INDEX('Season 14'!$X$10,MATCH('VS stats'!$C18,'Season 14'!$U$10,0)),
IFERROR(INDEX('Season 14'!$X$14:$X$16,MATCH('VS stats'!$C18,'Season 14'!$U$14:$U$16,0)),
IFERROR(INDEX('Season 14'!$X$18,MATCH('VS stats'!$C18,'Season 14'!$U$18,0)),
IFERROR(INDEX('Season 14'!$X$20,MATCH('VS stats'!$C18,'Season 14'!$U$20,0)),
IFERROR(INDEX('Season 14'!$X$22,MATCH('VS stats'!$C18,'Season 14'!$U$22,0)),"-")))))</f>
        <v>-</v>
      </c>
      <c r="CJ18" s="965" t="str">
        <f>IFERROR(INDEX('Season 15'!$D$9:$D$27,MATCH('VS stats'!$C18,'Season 15'!$B$9:$B$27,0)),"-")</f>
        <v>-</v>
      </c>
      <c r="CK18" s="965" t="str">
        <f>IFERROR(INDEX('Season 15'!$D$28:$D$46,MATCH('VS stats'!$C18,'Season 15'!$B$28:$B$46,0)),"-")</f>
        <v>-</v>
      </c>
      <c r="CL18" s="965" t="str">
        <f>IFERROR(INDEX('Season 15'!$J$9:$J$16,MATCH('VS stats'!$C18,'Season 15'!$H$9:$H$16,0)),IFERROR(INDEX('Season 15'!$J$39,MATCH('VS stats'!$C18,'Season 15'!$H$39,0)),"-"))</f>
        <v>-</v>
      </c>
      <c r="CM18" s="965" t="str">
        <f>IFERROR(INDEX('Season 15'!$P$9:$P$16,MATCH('VS stats'!$C18,'Season 15'!$N$9:$N$16,0)),IFERROR(INDEX('Season 15'!$J$30,MATCH('VS stats'!$C18,'Season 15'!$H$30,0)),"-"))</f>
        <v>-</v>
      </c>
      <c r="CN18" s="965" t="str">
        <f>IFERROR(INDEX('Season 15'!$P$20:$P$24,MATCH('VS stats'!$C18,'Season 15'!$N$20:$N$24,0)),
IFERROR(INDEX('Season 15'!$X$9,MATCH('VS stats'!$C18,'Season 15'!$U$9,0)),
IFERROR(INDEX('Season 15'!$X$11:$X$13,MATCH('VS stats'!$C18,'Season 15'!$U$11:$U26,0)),
IFERROR(INDEX('Season 15'!$X$17,MATCH('VS stats'!$C18,'Season 15'!$U$17,0)),
IFERROR(INDEX('Season 15'!$X$19,MATCH('VS stats'!$C18,'Season 15'!$U$19,0)),
IFERROR(INDEX('Season 15'!$X$21,MATCH('VS stats'!$C18,'Season 15'!$U$21,0)),
IFERROR(INDEX('Season 15'!$X$23,MATCH('VS stats'!$C18,'Season 15'!$U$23,0)),"-")))))))</f>
        <v>-</v>
      </c>
      <c r="CO18" s="966" t="str">
        <f>IFERROR(INDEX('Season 15'!$X$10,MATCH('VS stats'!$C18,'Season 15'!$U$10,0)),
IFERROR(INDEX('Season 15'!$X$14:$X$16,MATCH('VS stats'!$C18,'Season 15'!$U$14:$U$16,0)),
IFERROR(INDEX('Season 15'!$X$18,MATCH('VS stats'!$C18,'Season 15'!$U$18,0)),
IFERROR(INDEX('Season 15'!$X$20,MATCH('VS stats'!$C18,'Season 15'!$U$20,0)),
IFERROR(INDEX('Season 15'!$X$22,MATCH('VS stats'!$C18,'Season 15'!$U$22,0)),"-")))))</f>
        <v>-</v>
      </c>
      <c r="CP18" s="976"/>
      <c r="CQ18" s="822"/>
      <c r="CR18" s="822"/>
      <c r="CS18" s="822"/>
      <c r="CT18" s="822"/>
      <c r="CU18" s="822"/>
    </row>
    <row r="19" spans="2:99" x14ac:dyDescent="0.25">
      <c r="B19" s="678"/>
      <c r="C19" s="700" t="s">
        <v>193</v>
      </c>
      <c r="D19" s="965" t="str">
        <f>IFERROR(INDEX('Season 1'!$D$9:$D$31,MATCH('VS stats'!$C19,'Season 1'!$B$9:$B$31,0)),"-")</f>
        <v>-</v>
      </c>
      <c r="E19" s="965" t="str">
        <f>IFERROR(INDEX('Season 1'!$D$32:$D$54,MATCH('VS stats'!$C19,'Season 1'!$B$32:$B$54,0)),"-")</f>
        <v>-</v>
      </c>
      <c r="F19" s="965" t="str">
        <f>IFERROR(INDEX('Season 1'!$J$9:$J$16,MATCH('VS stats'!$C19,'Season 1'!$H$9:$H$16,0)),IFERROR(INDEX('Season 1'!$W$9:$W$14,MATCH('VS stats'!$C19,'Season 1'!$T$9:$T$14,0)),"-"))</f>
        <v>-</v>
      </c>
      <c r="G19" s="965" t="str">
        <f>IFERROR(INDEX('Season 1'!$P$9:$P$16,MATCH('VS stats'!$C19,'Season 1'!$N$9:$N$16,0)),"-")</f>
        <v>-</v>
      </c>
      <c r="H19" s="965" t="str">
        <f>IFERROR(INDEX('Season 1'!$P$20:$P$24,MATCH('VS stats'!$C19,'Season 1'!$N$20:$N$24,0)),"-")</f>
        <v>-</v>
      </c>
      <c r="I19" s="966" t="s">
        <v>35</v>
      </c>
      <c r="J19" s="1065" t="str">
        <f>IFERROR(INDEX('Season 2'!$D$9:$D$31,MATCH('VS stats'!$C19,'Season 2'!$B$9:$B$31,0)),"-")</f>
        <v>1-0</v>
      </c>
      <c r="K19" s="965" t="str">
        <f>IFERROR(INDEX('Season 2'!$D$32:$D$54,MATCH('VS stats'!$C19,'Season 2'!$B$32:$B$54,0)),"-")</f>
        <v>-</v>
      </c>
      <c r="L19" s="965" t="str">
        <f>IFERROR(INDEX('Season 2'!$J$9:$J$16,MATCH('VS stats'!$C19,'Season 2'!$H$9:$H$16,0)),IFERROR(INDEX('Season 2'!$J$45:$J$50,MATCH('VS stats'!$C19,'Season 2'!$H$45:$H$50,0)),"-"))</f>
        <v>-</v>
      </c>
      <c r="M19" s="965" t="str">
        <f>IFERROR(INDEX('Season 2'!$P$9:$P$16,MATCH('VS stats'!$C19,'Season 2'!$N$9:$N$16,0)),IFERROR(INDEX('Season 2'!$J$30,MATCH('VS stats'!$C19,'Season 2'!$H$30,0)),"-"))</f>
        <v>-</v>
      </c>
      <c r="N19" s="965" t="str">
        <f>IFERROR(INDEX('Season 2'!$P$20:$P$24,MATCH('VS stats'!$C19,'Season 2'!$N$20:$N$24,0)),
IFERROR(INDEX('Season 2'!$X$9,MATCH('VS stats'!$C19,'Season 2'!$U$9,0)),
IFERROR(INDEX('Season 2'!$X$11:$X$13,MATCH('VS stats'!$C19,'Season 2'!$U$11:$U27,0)),
IFERROR(INDEX('Season 2'!$X$17,MATCH('VS stats'!$C19,'Season 2'!$U$17,0)),
IFERROR(INDEX('Season 2'!$X$19,MATCH('VS stats'!$C19,'Season 2'!$U$19,0)),
IFERROR(INDEX('Season 2'!$X$21,MATCH('VS stats'!$C19,'Season 2'!$U$21,0)),
IFERROR(INDEX('Season 2'!$X$23,MATCH('VS stats'!$C19,'Season 2'!$U$23,0)),
IFERROR(INDEX('Season 2'!$X$25,MATCH('VS stats'!$C19,'Season 2'!$U$25,0)),"-"))))))))</f>
        <v>-</v>
      </c>
      <c r="O19" s="966" t="str">
        <f>IFERROR(INDEX('Season 2'!$X$10,MATCH('VS stats'!$C19,'Season 2'!$U$10,0)),
IFERROR(INDEX('Season 2'!$X$14:$X$16,MATCH('VS stats'!$C19,'Season 2'!$U$14:$U$16,0)),
IFERROR(INDEX('Season 2'!$X$18,MATCH('VS stats'!$C19,'Season 2'!$U$18,0)),
IFERROR(INDEX('Season 2'!$X$20,MATCH('VS stats'!$C19,'Season 2'!$U$20,0)),
IFERROR(INDEX('Season 2'!$X$22,MATCH('VS stats'!$C19,'Season 2'!$U$22,0)),
IFERROR(INDEX('Season 2'!$X$24,MATCH('VS stats'!$C19,'Season 2'!$U$24,0)),"-"))))))</f>
        <v>-</v>
      </c>
      <c r="P19" s="965" t="str">
        <f>IFERROR(INDEX('Season 3'!$D$9:$D$31,MATCH('VS stats'!$C19,'Season 3'!$B$9:$B$31,0)),"-")</f>
        <v>-</v>
      </c>
      <c r="Q19" s="965" t="str">
        <f>IFERROR(INDEX('Season 3'!$D$32:$D$54,MATCH('VS stats'!$C19,'Season 3'!$B$32:$B$54,0)),"-")</f>
        <v>-</v>
      </c>
      <c r="R19" s="965" t="str">
        <f>IFERROR(INDEX('Season 3'!$J$9:$J$16,MATCH('VS stats'!$C19,'Season 3'!$H$9:$H$16,0)),IFERROR(INDEX('Season 3'!$J$39,MATCH('VS stats'!$C19,'Season 3'!$H$39,0)),"-"))</f>
        <v>-</v>
      </c>
      <c r="S19" s="965" t="str">
        <f>IFERROR(INDEX('Season 3'!$P$9:$P$16,MATCH('VS stats'!$C19,'Season 3'!$N$9:$N$16,0)),IFERROR(INDEX('Season 3'!$J$30,MATCH('VS stats'!$C19,'Season 3'!$H$30,0)),"-"))</f>
        <v>-</v>
      </c>
      <c r="T19" s="965" t="str">
        <f>IFERROR(INDEX('Season 3'!$P$20:$P$24,MATCH('VS stats'!$C19,'Season 3'!$N$20:$N$24,0)),
IFERROR(INDEX('Season 3'!$X$9,MATCH('VS stats'!$C19,'Season 3'!$U$9,0)),
IFERROR(INDEX('Season 3'!$X$11:$X$13,MATCH('VS stats'!$C19,'Season 3'!$U$11:$U27,0)),
IFERROR(INDEX('Season 3'!$X$17,MATCH('VS stats'!$C19,'Season 3'!$U$17,0)),
IFERROR(INDEX('Season 3'!$X$19,MATCH('VS stats'!$C19,'Season 3'!$U$19,0)),
IFERROR(INDEX('Season 3'!$X$21,MATCH('VS stats'!$C19,'Season 3'!$U$21,0)),
IFERROR(INDEX('Season 3'!$X$23,MATCH('VS stats'!$C19,'Season 3'!$U$23,0)),
IFERROR(INDEX('Season 3'!$X$25,MATCH('VS stats'!$C19,'Season 3'!$U$25,0)),"-"))))))))</f>
        <v>-</v>
      </c>
      <c r="U19" s="966" t="str">
        <f>IFERROR(INDEX('Season 3'!$X$10,MATCH('VS stats'!$C19,'Season 3'!$U$10,0)),
IFERROR(INDEX('Season 3'!$X$14:$X$16,MATCH('VS stats'!$C19,'Season 3'!$U$14:$U$16,0)),
IFERROR(INDEX('Season 3'!$X$18,MATCH('VS stats'!$C19,'Season 3'!$U$18,0)),
IFERROR(INDEX('Season 3'!$X$20,MATCH('VS stats'!$C19,'Season 3'!$U$20,0)),
IFERROR(INDEX('Season 3'!$X$22,MATCH('VS stats'!$C19,'Season 3'!$U$22,0)),
IFERROR(INDEX('Season 3'!$X$24,MATCH('VS stats'!$C19,'Season 3'!$U$24,0)),"-"))))))</f>
        <v>-</v>
      </c>
      <c r="V19" s="965" t="str">
        <f>IFERROR(INDEX('Season 4'!$D$9:$D$27,MATCH('VS stats'!$C19,'Season 4'!$B$9:$B$27,0)),"-")</f>
        <v>-</v>
      </c>
      <c r="W19" s="965" t="str">
        <f>IFERROR(INDEX('Season 4'!$D$28:$D$46,MATCH('VS stats'!$C19,'Season 4'!$B$28:$B$46,0)),"-")</f>
        <v>-</v>
      </c>
      <c r="X19" s="965" t="str">
        <f>IFERROR(INDEX('Season 4'!$J$9:$J$16,MATCH('VS stats'!$C19,'Season 4'!$H$9:$H$16,0)),IFERROR(INDEX('Season 4'!$J$39,MATCH('VS stats'!$C19,'Season 4'!$H$39,0)),"-"))</f>
        <v>-</v>
      </c>
      <c r="Y19" s="965" t="str">
        <f>IFERROR(INDEX('Season 4'!$P$9:$P$16,MATCH('VS stats'!$C19,'Season 4'!$N$9:$N$16,0)),IFERROR(INDEX('Season 4'!$J$30,MATCH('VS stats'!$C19,'Season 4'!$H$30,0)),"-"))</f>
        <v>-</v>
      </c>
      <c r="Z19" s="965" t="str">
        <f>IFERROR(INDEX('Season 4'!$P$20:$P$24,MATCH('VS stats'!$C19,'Season 4'!$N$20:$N$24,0)),
IFERROR(INDEX('Season 4'!$X$9,MATCH('VS stats'!$C19,'Season 4'!$U$9,0)),
IFERROR(INDEX('Season 4'!$X$11:$X$13,MATCH('VS stats'!$C19,'Season 4'!$U$11:$U27,0)),
IFERROR(INDEX('Season 4'!$X$17,MATCH('VS stats'!$C19,'Season 4'!$U$17,0)),
IFERROR(INDEX('Season 4'!$X$19,MATCH('VS stats'!$C19,'Season 4'!$U$19,0)),
IFERROR(INDEX('Season 4'!$X$21,MATCH('VS stats'!$C19,'Season 4'!$U$21,0)),
IFERROR(INDEX('Season 4'!$X$23,MATCH('VS stats'!$C19,'Season 4'!$U$23,0)),
IFERROR(INDEX('Season 4'!$X$25,MATCH('VS stats'!$C19,'Season 4'!$U$25,0)),"-"))))))))</f>
        <v>-</v>
      </c>
      <c r="AA19" s="966" t="str">
        <f>IFERROR(INDEX('Season 4'!$X$10,MATCH('VS stats'!$C19,'Season 4'!$U$10,0)),
IFERROR(INDEX('Season 4'!$X$14:$X$16,MATCH('VS stats'!$C19,'Season 4'!$U$14:$U$16,0)),
IFERROR(INDEX('Season 4'!$X$18,MATCH('VS stats'!$C19,'Season 4'!$U$18,0)),
IFERROR(INDEX('Season 4'!$X$20,MATCH('VS stats'!$C19,'Season 4'!$U$20,0)),
IFERROR(INDEX('Season 4'!$X$22,MATCH('VS stats'!$C19,'Season 4'!$U$22,0)),
IFERROR(INDEX('Season 4'!$X$24,MATCH('VS stats'!$C19,'Season 4'!$U$24,0)),"-"))))))</f>
        <v>-</v>
      </c>
      <c r="AB19" s="965" t="str">
        <f>IFERROR(INDEX('Season 5'!$D$9:$D$27,MATCH('VS stats'!$C19,'Season 5'!$B$9:$B$27,0)),"-")</f>
        <v>-</v>
      </c>
      <c r="AC19" s="965" t="str">
        <f>IFERROR(INDEX('Season 5'!$D$28:$D$46,MATCH('VS stats'!$C19,'Season 5'!$B$28:$B$46,0)),"-")</f>
        <v>-</v>
      </c>
      <c r="AD19" s="965" t="str">
        <f>IFERROR(INDEX('Season 5'!$J$9:$J$16,MATCH('VS stats'!$C19,'Season 5'!$H$9:$H$16,0)),IFERROR(INDEX('Season 5'!$J$39,MATCH('VS stats'!$C19,'Season 5'!$H$39,0)),"-"))</f>
        <v>-</v>
      </c>
      <c r="AE19" s="965" t="str">
        <f>IFERROR(INDEX('Season 5'!$P$9:$P$16,MATCH('VS stats'!$C19,'Season 5'!$N$9:$N$16,0)),IFERROR(INDEX('Season 5'!$J$30,MATCH('VS stats'!$C19,'Season 5'!$H$30,0)),"-"))</f>
        <v>-</v>
      </c>
      <c r="AF19" s="965" t="str">
        <f>IFERROR(INDEX('Season 5'!$P$20:$P$24,MATCH('VS stats'!$C19,'Season 5'!$N$20:$N$24,0)),
IFERROR(INDEX('Season 5'!$X$9,MATCH('VS stats'!$C19,'Season 5'!$U$9,0)),
IFERROR(INDEX('Season 5'!$X$11:$X$13,MATCH('VS stats'!$C19,'Season 5'!$U$11:$U27,0)),
IFERROR(INDEX('Season 5'!$X$17,MATCH('VS stats'!$C19,'Season 5'!$U$17,0)),
IFERROR(INDEX('Season 5'!$X$19,MATCH('VS stats'!$C19,'Season 5'!$U$19,0)),
IFERROR(INDEX('Season 5'!$X$21,MATCH('VS stats'!$C19,'Season 5'!$U$21,0)),
IFERROR(INDEX('Season 5'!$X$23,MATCH('VS stats'!$C19,'Season 5'!$U$23,0)),"-")))))))</f>
        <v>-</v>
      </c>
      <c r="AG19" s="966" t="str">
        <f>IFERROR(INDEX('Season 5'!$X$10,MATCH('VS stats'!$C19,'Season 5'!$U$10,0)),
IFERROR(INDEX('Season 5'!$X$14:$X$16,MATCH('VS stats'!$C19,'Season 5'!$U$14:$U$16,0)),
IFERROR(INDEX('Season 5'!$X$18,MATCH('VS stats'!$C19,'Season 5'!$U$18,0)),
IFERROR(INDEX('Season 5'!$X$20,MATCH('VS stats'!$C19,'Season 5'!$U$20,0)),
IFERROR(INDEX('Season 5'!$X$22,MATCH('VS stats'!$C19,'Season 5'!$U$22,0)),"-")))))</f>
        <v>-</v>
      </c>
      <c r="AH19" s="965" t="str">
        <f>IFERROR(INDEX('Season 6'!$D$9:$D$27,MATCH('VS stats'!$C19,'Season 6'!$B$9:$B$27,0)),"-")</f>
        <v>-</v>
      </c>
      <c r="AI19" s="965" t="str">
        <f>IFERROR(INDEX('Season 6'!$D$28:$D$46,MATCH('VS stats'!$C19,'Season 6'!$B$28:$B$46,0)),"-")</f>
        <v>-</v>
      </c>
      <c r="AJ19" s="965" t="str">
        <f>IFERROR(INDEX('Season 6'!$J$9:$J$16,MATCH('VS stats'!$C19,'Season 6'!$H$9:$H$16,0)),IFERROR(INDEX('Season 6'!$J$39,MATCH('VS stats'!$C19,'Season 6'!$H$39,0)),"-"))</f>
        <v>-</v>
      </c>
      <c r="AK19" s="965" t="str">
        <f>IFERROR(INDEX('Season 6'!$P$9:$P$16,MATCH('VS stats'!$C19,'Season 6'!$N$9:$N$16,0)),IFERROR(INDEX('Season 6'!$J$30,MATCH('VS stats'!$C19,'Season 6'!$H$30,0)),"-"))</f>
        <v>-</v>
      </c>
      <c r="AL19" s="965" t="str">
        <f>IFERROR(INDEX('Season 6'!$P$20:$P$24,MATCH('VS stats'!$C19,'Season 6'!$N$20:$N$24,0)),
IFERROR(INDEX('Season 6'!$X$9,MATCH('VS stats'!$C19,'Season 6'!$U$9,0)),
IFERROR(INDEX('Season 6'!$X$11:$X$13,MATCH('VS stats'!$C19,'Season 6'!$U$11:$U27,0)),
IFERROR(INDEX('Season 6'!$X$17,MATCH('VS stats'!$C19,'Season 6'!$U$17,0)),
IFERROR(INDEX('Season 6'!$X$19,MATCH('VS stats'!$C19,'Season 6'!$U$19,0)),
IFERROR(INDEX('Season 6'!$X$21,MATCH('VS stats'!$C19,'Season 6'!$U$21,0)),
IFERROR(INDEX('Season 6'!$X$23,MATCH('VS stats'!$C19,'Season 6'!$U$23,0)),"-")))))))</f>
        <v>-</v>
      </c>
      <c r="AM19" s="966" t="str">
        <f>IFERROR(INDEX('Season 6'!$X$10,MATCH('VS stats'!$C19,'Season 6'!$U$10,0)),
IFERROR(INDEX('Season 6'!$X$14:$X$16,MATCH('VS stats'!$C19,'Season 6'!$U$14:$U$16,0)),
IFERROR(INDEX('Season 6'!$X$18,MATCH('VS stats'!$C19,'Season 6'!$U$18,0)),
IFERROR(INDEX('Season 6'!$X$20,MATCH('VS stats'!$C19,'Season 6'!$U$20,0)),
IFERROR(INDEX('Season 6'!$X$22,MATCH('VS stats'!$C19,'Season 6'!$U$22,0)),"-")))))</f>
        <v>-</v>
      </c>
      <c r="AN19" s="965" t="str">
        <f>IFERROR(INDEX('Season 7'!$D$9:$D$27,MATCH('VS stats'!$C19,'Season 7'!$B$9:$B$27,0)),"-")</f>
        <v>-</v>
      </c>
      <c r="AO19" s="965" t="str">
        <f>IFERROR(INDEX('Season 7'!$D$28:$D$46,MATCH('VS stats'!$C19,'Season 7'!$B$28:$B$46,0)),"-")</f>
        <v>-</v>
      </c>
      <c r="AP19" s="965" t="str">
        <f>IFERROR(INDEX('Season 7'!$J$9:$J$16,MATCH('VS stats'!$C19,'Season 7'!$H$9:$H$16,0)),IFERROR(INDEX('Season 7'!$J$39,MATCH('VS stats'!$C19,'Season 7'!$H$39,0)),"-"))</f>
        <v>-</v>
      </c>
      <c r="AQ19" s="965" t="str">
        <f>IFERROR(INDEX('Season 7'!$P$9:$P$16,MATCH('VS stats'!$C19,'Season 7'!$N$9:$N$16,0)),IFERROR(INDEX('Season 7'!$J$30,MATCH('VS stats'!$C19,'Season 7'!$H$30,0)),"-"))</f>
        <v>-</v>
      </c>
      <c r="AR19" s="965" t="str">
        <f>IFERROR(INDEX('Season 7'!$P$20:$P$24,MATCH('VS stats'!$C19,'Season 7'!$N$20:$N$24,0)),
IFERROR(INDEX('Season 7'!$X$9,MATCH('VS stats'!$C19,'Season 7'!$U$9,0)),
IFERROR(INDEX('Season 7'!$X$11:$X$13,MATCH('VS stats'!$C19,'Season 7'!$U$11:$U27,0)),
IFERROR(INDEX('Season 7'!$X$17,MATCH('VS stats'!$C19,'Season 7'!$U$17,0)),
IFERROR(INDEX('Season 7'!$X$19,MATCH('VS stats'!$C19,'Season 7'!$U$19,0)),
IFERROR(INDEX('Season 7'!$X$21,MATCH('VS stats'!$C19,'Season 7'!$U$21,0)),
IFERROR(INDEX('Season 7'!$X$23,MATCH('VS stats'!$C19,'Season 7'!$U$23,0)),"-")))))))</f>
        <v>-</v>
      </c>
      <c r="AS19" s="966" t="str">
        <f>IFERROR(INDEX('Season 7'!$X$10,MATCH('VS stats'!$C19,'Season 7'!$U$10,0)),
IFERROR(INDEX('Season 7'!$X$14:$X$16,MATCH('VS stats'!$C19,'Season 7'!$U$14:$U$16,0)),
IFERROR(INDEX('Season 7'!$X$18,MATCH('VS stats'!$C19,'Season 7'!$U$18,0)),
IFERROR(INDEX('Season 7'!$X$20,MATCH('VS stats'!$C19,'Season 7'!$U$20,0)),
IFERROR(INDEX('Season 7'!$X$22,MATCH('VS stats'!$C19,'Season 7'!$U$22,0)),"-")))))</f>
        <v>-</v>
      </c>
      <c r="AT19" s="965" t="str">
        <f>IFERROR(INDEX('Season 8'!$D$9:$D$27,MATCH('VS stats'!$C19,'Season 8'!$B$9:$B$27,0)),"-")</f>
        <v>-</v>
      </c>
      <c r="AU19" s="965" t="str">
        <f>IFERROR(INDEX('Season 8'!$D$28:$D$46,MATCH('VS stats'!$C19,'Season 8'!$B$28:$B$46,0)),"-")</f>
        <v>-</v>
      </c>
      <c r="AV19" s="965" t="str">
        <f>IFERROR(INDEX('Season 8'!$J$9:$J$16,MATCH('VS stats'!$C19,'Season 8'!$H$9:$H$16,0)),IFERROR(INDEX('Season 8'!$J$39,MATCH('VS stats'!$C19,'Season 8'!$H$39,0)),"-"))</f>
        <v>-</v>
      </c>
      <c r="AW19" s="965" t="str">
        <f>IFERROR(INDEX('Season 8'!$P$9:$P$16,MATCH('VS stats'!$C19,'Season 8'!$N$9:$N$16,0)),IFERROR(INDEX('Season 8'!$J$30,MATCH('VS stats'!$C19,'Season 8'!$H$30,0)),"-"))</f>
        <v>-</v>
      </c>
      <c r="AX19" s="965" t="str">
        <f>IFERROR(INDEX('Season 8'!$P$20:$P$24,MATCH('VS stats'!$C19,'Season 8'!$N$20:$N$24,0)),
IFERROR(INDEX('Season 8'!$X$9,MATCH('VS stats'!$C19,'Season 8'!$U$9,0)),
IFERROR(INDEX('Season 8'!$X$11:$X$13,MATCH('VS stats'!$C19,'Season 8'!$U$11:$U27,0)),
IFERROR(INDEX('Season 8'!$X$17,MATCH('VS stats'!$C19,'Season 8'!$U$17,0)),
IFERROR(INDEX('Season 8'!$X$19,MATCH('VS stats'!$C19,'Season 8'!$U$19,0)),
IFERROR(INDEX('Season 8'!$X$21,MATCH('VS stats'!$C19,'Season 8'!$U$21,0)),
IFERROR(INDEX('Season 8'!$X$23,MATCH('VS stats'!$C19,'Season 8'!$U$23,0)),"-")))))))</f>
        <v>-</v>
      </c>
      <c r="AY19" s="966" t="str">
        <f>IFERROR(INDEX('Season 8'!$X$10,MATCH('VS stats'!$C19,'Season 8'!$U$10,0)),
IFERROR(INDEX('Season 8'!$X$14:$X$16,MATCH('VS stats'!$C19,'Season 8'!$U$14:$U$16,0)),
IFERROR(INDEX('Season 8'!$X$18,MATCH('VS stats'!$C19,'Season 8'!$U$18,0)),
IFERROR(INDEX('Season 8'!$X$20,MATCH('VS stats'!$C19,'Season 8'!$U$20,0)),
IFERROR(INDEX('Season 8'!$X$22,MATCH('VS stats'!$C19,'Season 8'!$U$22,0)),"-")))))</f>
        <v>-</v>
      </c>
      <c r="AZ19" s="965" t="str">
        <f>IFERROR(INDEX('Season 9'!$D$9:$D$27,MATCH('VS stats'!$C19,'Season 9'!$B$9:$B$27,0)),"-")</f>
        <v>-</v>
      </c>
      <c r="BA19" s="965" t="str">
        <f>IFERROR(INDEX('Season 9'!$D$28:$D$46,MATCH('VS stats'!$C19,'Season 9'!$B$28:$B$46,0)),"-")</f>
        <v>-</v>
      </c>
      <c r="BB19" s="965" t="str">
        <f>IFERROR(INDEX('Season 9'!$J$9:$J$16,MATCH('VS stats'!$C19,'Season 9'!$H$9:$H$16,0)),IFERROR(INDEX('Season 9'!$J$39,MATCH('VS stats'!$C19,'Season 9'!$H$39,0)),"-"))</f>
        <v>-</v>
      </c>
      <c r="BC19" s="965" t="str">
        <f>IFERROR(INDEX('Season 9'!$P$9:$P$16,MATCH('VS stats'!$C19,'Season 9'!$N$9:$N$16,0)),IFERROR(INDEX('Season 9'!$J$30,MATCH('VS stats'!$C19,'Season 9'!$H$30,0)),"-"))</f>
        <v>-</v>
      </c>
      <c r="BD19" s="965" t="str">
        <f>IFERROR(INDEX('Season 9'!$P$20:$P$24,MATCH('VS stats'!$C19,'Season 9'!$N$20:$N$24,0)),
IFERROR(INDEX('Season 9'!$X$9,MATCH('VS stats'!$C19,'Season 9'!$U$9,0)),
IFERROR(INDEX('Season 9'!$X$11:$X$13,MATCH('VS stats'!$C19,'Season 9'!$U$11:$U27,0)),
IFERROR(INDEX('Season 9'!$X$17,MATCH('VS stats'!$C19,'Season 9'!$U$17,0)),
IFERROR(INDEX('Season 9'!$X$19,MATCH('VS stats'!$C19,'Season 9'!$U$19,0)),
IFERROR(INDEX('Season 9'!$X$21,MATCH('VS stats'!$C19,'Season 9'!$U$21,0)),
IFERROR(INDEX('Season 9'!$X$23,MATCH('VS stats'!$C19,'Season 9'!$U$23,0)),"-")))))))</f>
        <v>-</v>
      </c>
      <c r="BE19" s="966" t="str">
        <f>IFERROR(INDEX('Season 9'!$X$10,MATCH('VS stats'!$C19,'Season 9'!$U$10,0)),
IFERROR(INDEX('Season 9'!$X$14:$X$16,MATCH('VS stats'!$C19,'Season 9'!$U$14:$U$16,0)),
IFERROR(INDEX('Season 9'!$X$18,MATCH('VS stats'!$C19,'Season 9'!$U$18,0)),
IFERROR(INDEX('Season 9'!$X$20,MATCH('VS stats'!$C19,'Season 9'!$U$20,0)),
IFERROR(INDEX('Season 9'!$X$22,MATCH('VS stats'!$C19,'Season 9'!$U$22,0)),"-")))))</f>
        <v>-</v>
      </c>
      <c r="BF19" s="965" t="str">
        <f>IFERROR(INDEX('Season 10'!$D$9:$D$27,MATCH('VS stats'!$C19,'Season 10'!$B$9:$B$27,0)),"-")</f>
        <v>-</v>
      </c>
      <c r="BG19" s="965" t="str">
        <f>IFERROR(INDEX('Season 10'!$D$28:$D$46,MATCH('VS stats'!$C19,'Season 10'!$B$28:$B$46,0)),"-")</f>
        <v>-</v>
      </c>
      <c r="BH19" s="965" t="str">
        <f>IFERROR(INDEX('Season 10'!$J$9:$J$16,MATCH('VS stats'!$C19,'Season 10'!$H$9:$H$16,0)),IFERROR(INDEX('Season 10'!$J$39,MATCH('VS stats'!$C19,'Season 10'!$H$39,0)),"-"))</f>
        <v>-</v>
      </c>
      <c r="BI19" s="965" t="str">
        <f>IFERROR(INDEX('Season 10'!$P$9:$P$16,MATCH('VS stats'!$C19,'Season 10'!$N$9:$N$16,0)),IFERROR(INDEX('Season 10'!$J$30,MATCH('VS stats'!$C19,'Season 10'!$H$30,0)),"-"))</f>
        <v>-</v>
      </c>
      <c r="BJ19" s="965" t="str">
        <f>IFERROR(INDEX('Season 10'!$P$20:$P$24,MATCH('VS stats'!$C19,'Season 10'!$N$20:$N$24,0)),
IFERROR(INDEX('Season 10'!$X$9,MATCH('VS stats'!$C19,'Season 10'!$U$9,0)),
IFERROR(INDEX('Season 10'!$X$11:$X$13,MATCH('VS stats'!$C19,'Season 10'!$U$11:$U27,0)),
IFERROR(INDEX('Season 10'!$X$17,MATCH('VS stats'!$C19,'Season 10'!$U$17,0)),
IFERROR(INDEX('Season 10'!$X$19,MATCH('VS stats'!$C19,'Season 10'!$U$19,0)),
IFERROR(INDEX('Season 10'!$X$21,MATCH('VS stats'!$C19,'Season 10'!$U$21,0)),
IFERROR(INDEX('Season 10'!$X$23,MATCH('VS stats'!$C19,'Season 10'!$U$23,0)),"-")))))))</f>
        <v>-</v>
      </c>
      <c r="BK19" s="966" t="str">
        <f>IFERROR(INDEX('Season 10'!$X$10,MATCH('VS stats'!$C19,'Season 10'!$U$10,0)),
IFERROR(INDEX('Season 10'!$X$14:$X$16,MATCH('VS stats'!$C19,'Season 10'!$U$14:$U$16,0)),
IFERROR(INDEX('Season 10'!$X$18,MATCH('VS stats'!$C19,'Season 10'!$U$18,0)),
IFERROR(INDEX('Season 10'!$X$20,MATCH('VS stats'!$C19,'Season 10'!$U$20,0)),
IFERROR(INDEX('Season 10'!$X$22,MATCH('VS stats'!$C19,'Season 10'!$U$22,0)),"-")))))</f>
        <v>-</v>
      </c>
      <c r="BL19" s="965" t="str">
        <f>IFERROR(INDEX('Season 11'!$D$9:$D$27,MATCH('VS stats'!$C19,'Season 11'!$B$9:$B$27,0)),"-")</f>
        <v>-</v>
      </c>
      <c r="BM19" s="965" t="str">
        <f>IFERROR(INDEX('Season 11'!$D$28:$D$46,MATCH('VS stats'!$C19,'Season 11'!$B$28:$B$46,0)),"-")</f>
        <v>-</v>
      </c>
      <c r="BN19" s="965" t="str">
        <f>IFERROR(INDEX('Season 11'!$J$9:$J$16,MATCH('VS stats'!$C19,'Season 11'!$H$9:$H$16,0)),IFERROR(INDEX('Season 11'!$J$39,MATCH('VS stats'!$C19,'Season 11'!$H$39,0)),"-"))</f>
        <v>-</v>
      </c>
      <c r="BO19" s="965" t="str">
        <f>IFERROR(INDEX('Season 11'!$P$9:$P$16,MATCH('VS stats'!$C19,'Season 11'!$N$9:$N$16,0)),IFERROR(INDEX('Season 11'!$J$30,MATCH('VS stats'!$C19,'Season 11'!$H$30,0)),"-"))</f>
        <v>-</v>
      </c>
      <c r="BP19" s="965" t="str">
        <f>IFERROR(INDEX('Season 11'!$P$20:$P$24,MATCH('VS stats'!$C19,'Season 11'!$N$20:$N$24,0)),
IFERROR(INDEX('Season 11'!$X$9,MATCH('VS stats'!$C19,'Season 11'!$U$9,0)),
IFERROR(INDEX('Season 11'!$X$11:$X$13,MATCH('VS stats'!$C19,'Season 11'!$U$11:$U27,0)),
IFERROR(INDEX('Season 11'!$X$17,MATCH('VS stats'!$C19,'Season 11'!$U$17,0)),
IFERROR(INDEX('Season 11'!$X$19,MATCH('VS stats'!$C19,'Season 11'!$U$19,0)),
IFERROR(INDEX('Season 11'!$X$21,MATCH('VS stats'!$C19,'Season 11'!$U$21,0)),
IFERROR(INDEX('Season 11'!$X$23,MATCH('VS stats'!$C19,'Season 11'!$U$23,0)),"-")))))))</f>
        <v>-</v>
      </c>
      <c r="BQ19" s="966" t="str">
        <f>IFERROR(INDEX('Season 11'!$X$10,MATCH('VS stats'!$C19,'Season 11'!$U$10,0)),
IFERROR(INDEX('Season 11'!$X$14:$X$16,MATCH('VS stats'!$C19,'Season 11'!$U$14:$U$16,0)),
IFERROR(INDEX('Season 11'!$X$18,MATCH('VS stats'!$C19,'Season 11'!$U$18,0)),
IFERROR(INDEX('Season 11'!$X$20,MATCH('VS stats'!$C19,'Season 11'!$U$20,0)),
IFERROR(INDEX('Season 11'!$X$22,MATCH('VS stats'!$C19,'Season 11'!$U$22,0)),"-")))))</f>
        <v>-</v>
      </c>
      <c r="BR19" s="965" t="str">
        <f>IFERROR(INDEX('Season 12'!$D$9:$D$27,MATCH('VS stats'!$C19,'Season 12'!$B$9:$B$27,0)),"-")</f>
        <v>-</v>
      </c>
      <c r="BS19" s="965" t="str">
        <f>IFERROR(INDEX('Season 12'!$D$28:$D$46,MATCH('VS stats'!$C19,'Season 12'!$B$28:$B$46,0)),"-")</f>
        <v>-</v>
      </c>
      <c r="BT19" s="965" t="str">
        <f>IFERROR(INDEX('Season 12'!$J$9:$J$16,MATCH('VS stats'!$C19,'Season 12'!$H$9:$H$16,0)),IFERROR(INDEX('Season 12'!$J$39,MATCH('VS stats'!$C19,'Season 12'!$H$39,0)),"-"))</f>
        <v>-</v>
      </c>
      <c r="BU19" s="965" t="str">
        <f>IFERROR(INDEX('Season 12'!$P$9:$P$16,MATCH('VS stats'!$C19,'Season 12'!$N$9:$N$16,0)),IFERROR(INDEX('Season 12'!$J$30,MATCH('VS stats'!$C19,'Season 12'!$H$30,0)),"-"))</f>
        <v>-</v>
      </c>
      <c r="BV19" s="965" t="str">
        <f>IFERROR(INDEX('Season 12'!$P$20:$P$24,MATCH('VS stats'!$C19,'Season 12'!$N$20:$N$24,0)),
IFERROR(INDEX('Season 12'!$X$9,MATCH('VS stats'!$C19,'Season 12'!$U$9,0)),
IFERROR(INDEX('Season 12'!$X$11:$X$13,MATCH('VS stats'!$C19,'Season 12'!$U$11:$U27,0)),
IFERROR(INDEX('Season 12'!$X$17,MATCH('VS stats'!$C19,'Season 12'!$U$17,0)),
IFERROR(INDEX('Season 12'!$X$19,MATCH('VS stats'!$C19,'Season 12'!$U$19,0)),
IFERROR(INDEX('Season 12'!$X$21,MATCH('VS stats'!$C19,'Season 12'!$U$21,0)),
IFERROR(INDEX('Season 12'!$X$23,MATCH('VS stats'!$C19,'Season 12'!$U$23,0)),"-")))))))</f>
        <v>-</v>
      </c>
      <c r="BW19" s="966" t="str">
        <f>IFERROR(INDEX('Season 12'!$X$10,MATCH('VS stats'!$C19,'Season 12'!$U$10,0)),
IFERROR(INDEX('Season 12'!$X$14:$X$16,MATCH('VS stats'!$C19,'Season 12'!$U$14:$U$16,0)),
IFERROR(INDEX('Season 12'!$X$18,MATCH('VS stats'!$C19,'Season 12'!$U$18,0)),
IFERROR(INDEX('Season 12'!$X$20,MATCH('VS stats'!$C19,'Season 12'!$U$20,0)),
IFERROR(INDEX('Season 12'!$X$22,MATCH('VS stats'!$C19,'Season 12'!$U$22,0)),"-")))))</f>
        <v>-</v>
      </c>
      <c r="BX19" s="965" t="str">
        <f>IFERROR(INDEX('Season 13'!$D$9:$D$27,MATCH('VS stats'!$C19,'Season 13'!$B$9:$B$27,0)),"-")</f>
        <v>-</v>
      </c>
      <c r="BY19" s="965" t="str">
        <f>IFERROR(INDEX('Season 13'!$D$28:$D$46,MATCH('VS stats'!$C19,'Season 13'!$B$28:$B$46,0)),"-")</f>
        <v>-</v>
      </c>
      <c r="BZ19" s="965" t="str">
        <f>IFERROR(INDEX('Season 13'!$J$9:$J$16,MATCH('VS stats'!$C19,'Season 13'!$H$9:$H$16,0)),IFERROR(INDEX('Season 13'!$J$39,MATCH('VS stats'!$C19,'Season 13'!$H$39,0)),"-"))</f>
        <v>-</v>
      </c>
      <c r="CA19" s="965" t="str">
        <f>IFERROR(INDEX('Season 13'!$P$9:$P$16,MATCH('VS stats'!$C19,'Season 13'!$N$9:$N$16,0)),IFERROR(INDEX('Season 13'!$J$30,MATCH('VS stats'!$C19,'Season 13'!$H$30,0)),"-"))</f>
        <v>-</v>
      </c>
      <c r="CB19" s="965" t="str">
        <f>IFERROR(INDEX('Season 13'!$P$20:$P$24,MATCH('VS stats'!$C19,'Season 13'!$N$20:$N$24,0)),
IFERROR(INDEX('Season 13'!$X$9,MATCH('VS stats'!$C19,'Season 13'!$U$9,0)),
IFERROR(INDEX('Season 13'!$X$11:$X$13,MATCH('VS stats'!$C19,'Season 13'!$U$11:$U27,0)),
IFERROR(INDEX('Season 13'!$X$17,MATCH('VS stats'!$C19,'Season 13'!$U$17,0)),
IFERROR(INDEX('Season 13'!$X$19,MATCH('VS stats'!$C19,'Season 13'!$U$19,0)),
IFERROR(INDEX('Season 13'!$X$21,MATCH('VS stats'!$C19,'Season 13'!$U$21,0)),
IFERROR(INDEX('Season 13'!$X$23,MATCH('VS stats'!$C19,'Season 13'!$U$23,0)),"-")))))))</f>
        <v>-</v>
      </c>
      <c r="CC19" s="966" t="str">
        <f>IFERROR(INDEX('Season 13'!$X$10,MATCH('VS stats'!$C19,'Season 13'!$U$10,0)),
IFERROR(INDEX('Season 13'!$X$14:$X$16,MATCH('VS stats'!$C19,'Season 13'!$U$14:$U$16,0)),
IFERROR(INDEX('Season 13'!$X$18,MATCH('VS stats'!$C19,'Season 13'!$U$18,0)),
IFERROR(INDEX('Season 13'!$X$20,MATCH('VS stats'!$C19,'Season 13'!$U$20,0)),
IFERROR(INDEX('Season 13'!$X$22,MATCH('VS stats'!$C19,'Season 13'!$U$22,0)),"-")))))</f>
        <v>-</v>
      </c>
      <c r="CD19" s="965" t="str">
        <f>IFERROR(INDEX('Season 14'!$D$9:$D$27,MATCH('VS stats'!$C19,'Season 14'!$B$9:$B$27,0)),"-")</f>
        <v>-</v>
      </c>
      <c r="CE19" s="965" t="str">
        <f>IFERROR(INDEX('Season 14'!$D$28:$D$46,MATCH('VS stats'!$C19,'Season 14'!$B$28:$B$46,0)),"-")</f>
        <v>-</v>
      </c>
      <c r="CF19" s="965" t="str">
        <f>IFERROR(INDEX('Season 14'!$J$9:$J$16,MATCH('VS stats'!$C19,'Season 14'!$H$9:$H$16,0)),IFERROR(INDEX('Season 14'!$J$39,MATCH('VS stats'!$C19,'Season 14'!$H$39,0)),"-"))</f>
        <v>-</v>
      </c>
      <c r="CG19" s="965" t="str">
        <f>IFERROR(INDEX('Season 14'!$P$9:$P$16,MATCH('VS stats'!$C19,'Season 14'!$N$9:$N$16,0)),IFERROR(INDEX('Season 14'!$J$30,MATCH('VS stats'!$C19,'Season 14'!$H$30,0)),"-"))</f>
        <v>-</v>
      </c>
      <c r="CH19" s="965" t="str">
        <f>IFERROR(INDEX('Season 14'!$P$20:$P$24,MATCH('VS stats'!$C19,'Season 14'!$N$20:$N$24,0)),
IFERROR(INDEX('Season 14'!$X$9,MATCH('VS stats'!$C19,'Season 14'!$U$9,0)),
IFERROR(INDEX('Season 14'!$X$11:$X$13,MATCH('VS stats'!$C19,'Season 14'!$U$11:$U27,0)),
IFERROR(INDEX('Season 14'!$X$17,MATCH('VS stats'!$C19,'Season 14'!$U$17,0)),
IFERROR(INDEX('Season 14'!$X$19,MATCH('VS stats'!$C19,'Season 14'!$U$19,0)),
IFERROR(INDEX('Season 14'!$X$21,MATCH('VS stats'!$C19,'Season 14'!$U$21,0)),
IFERROR(INDEX('Season 14'!$X$23,MATCH('VS stats'!$C19,'Season 14'!$U$23,0)),"-")))))))</f>
        <v>-</v>
      </c>
      <c r="CI19" s="966" t="str">
        <f>IFERROR(INDEX('Season 14'!$X$10,MATCH('VS stats'!$C19,'Season 14'!$U$10,0)),
IFERROR(INDEX('Season 14'!$X$14:$X$16,MATCH('VS stats'!$C19,'Season 14'!$U$14:$U$16,0)),
IFERROR(INDEX('Season 14'!$X$18,MATCH('VS stats'!$C19,'Season 14'!$U$18,0)),
IFERROR(INDEX('Season 14'!$X$20,MATCH('VS stats'!$C19,'Season 14'!$U$20,0)),
IFERROR(INDEX('Season 14'!$X$22,MATCH('VS stats'!$C19,'Season 14'!$U$22,0)),"-")))))</f>
        <v>-</v>
      </c>
      <c r="CJ19" s="965" t="str">
        <f>IFERROR(INDEX('Season 15'!$D$9:$D$27,MATCH('VS stats'!$C19,'Season 15'!$B$9:$B$27,0)),"-")</f>
        <v>-</v>
      </c>
      <c r="CK19" s="965" t="str">
        <f>IFERROR(INDEX('Season 15'!$D$28:$D$46,MATCH('VS stats'!$C19,'Season 15'!$B$28:$B$46,0)),"-")</f>
        <v>-</v>
      </c>
      <c r="CL19" s="965" t="str">
        <f>IFERROR(INDEX('Season 15'!$J$9:$J$16,MATCH('VS stats'!$C19,'Season 15'!$H$9:$H$16,0)),IFERROR(INDEX('Season 15'!$J$39,MATCH('VS stats'!$C19,'Season 15'!$H$39,0)),"-"))</f>
        <v>-</v>
      </c>
      <c r="CM19" s="965" t="str">
        <f>IFERROR(INDEX('Season 15'!$P$9:$P$16,MATCH('VS stats'!$C19,'Season 15'!$N$9:$N$16,0)),IFERROR(INDEX('Season 15'!$J$30,MATCH('VS stats'!$C19,'Season 15'!$H$30,0)),"-"))</f>
        <v>-</v>
      </c>
      <c r="CN19" s="965" t="str">
        <f>IFERROR(INDEX('Season 15'!$P$20:$P$24,MATCH('VS stats'!$C19,'Season 15'!$N$20:$N$24,0)),
IFERROR(INDEX('Season 15'!$X$9,MATCH('VS stats'!$C19,'Season 15'!$U$9,0)),
IFERROR(INDEX('Season 15'!$X$11:$X$13,MATCH('VS stats'!$C19,'Season 15'!$U$11:$U27,0)),
IFERROR(INDEX('Season 15'!$X$17,MATCH('VS stats'!$C19,'Season 15'!$U$17,0)),
IFERROR(INDEX('Season 15'!$X$19,MATCH('VS stats'!$C19,'Season 15'!$U$19,0)),
IFERROR(INDEX('Season 15'!$X$21,MATCH('VS stats'!$C19,'Season 15'!$U$21,0)),
IFERROR(INDEX('Season 15'!$X$23,MATCH('VS stats'!$C19,'Season 15'!$U$23,0)),"-")))))))</f>
        <v>-</v>
      </c>
      <c r="CO19" s="966" t="str">
        <f>IFERROR(INDEX('Season 15'!$X$10,MATCH('VS stats'!$C19,'Season 15'!$U$10,0)),
IFERROR(INDEX('Season 15'!$X$14:$X$16,MATCH('VS stats'!$C19,'Season 15'!$U$14:$U$16,0)),
IFERROR(INDEX('Season 15'!$X$18,MATCH('VS stats'!$C19,'Season 15'!$U$18,0)),
IFERROR(INDEX('Season 15'!$X$20,MATCH('VS stats'!$C19,'Season 15'!$U$20,0)),
IFERROR(INDEX('Season 15'!$X$22,MATCH('VS stats'!$C19,'Season 15'!$U$22,0)),"-")))))</f>
        <v>-</v>
      </c>
      <c r="CP19" s="976"/>
      <c r="CQ19" s="822"/>
      <c r="CR19" s="822"/>
      <c r="CS19" s="822"/>
      <c r="CT19" s="822"/>
      <c r="CU19" s="822"/>
    </row>
    <row r="20" spans="2:99" x14ac:dyDescent="0.25">
      <c r="B20" s="678"/>
      <c r="C20" s="700" t="s">
        <v>463</v>
      </c>
      <c r="D20" s="1073" t="str">
        <f>IFERROR(INDEX('Season 1'!$D$9:$D$31,MATCH('VS stats'!$C20,'Season 1'!$B$9:$B$31,0)),"-")</f>
        <v>2-4</v>
      </c>
      <c r="E20" s="1074" t="str">
        <f>IFERROR(INDEX('Season 1'!$D$32:$D$54,MATCH('VS stats'!$C20,'Season 1'!$B$32:$B$54,0)),"-")</f>
        <v>1-1</v>
      </c>
      <c r="F20" s="965" t="str">
        <f>IFERROR(INDEX('Season 1'!$J$9:$J$16,MATCH('VS stats'!$C20,'Season 1'!$H$9:$H$16,0)),IFERROR(INDEX('Season 1'!$W$9:$W$14,MATCH('VS stats'!$C20,'Season 1'!$T$9:$T$14,0)),"-"))</f>
        <v>-</v>
      </c>
      <c r="G20" s="965" t="str">
        <f>IFERROR(INDEX('Season 1'!$P$9:$P$16,MATCH('VS stats'!$C20,'Season 1'!$N$9:$N$16,0)),"-")</f>
        <v>-</v>
      </c>
      <c r="H20" s="965" t="str">
        <f>IFERROR(INDEX('Season 1'!$P$20:$P$24,MATCH('VS stats'!$C20,'Season 1'!$N$20:$N$24,0)),"-")</f>
        <v>-</v>
      </c>
      <c r="I20" s="966" t="s">
        <v>35</v>
      </c>
      <c r="J20" s="965" t="str">
        <f>IFERROR(INDEX('Season 2'!$D$9:$D$31,MATCH('VS stats'!$C20,'Season 2'!$B$9:$B$31,0)),"-")</f>
        <v>-</v>
      </c>
      <c r="K20" s="965" t="str">
        <f>IFERROR(INDEX('Season 2'!$D$32:$D$54,MATCH('VS stats'!$C20,'Season 2'!$B$32:$B$54,0)),"-")</f>
        <v>-</v>
      </c>
      <c r="L20" s="965" t="str">
        <f>IFERROR(INDEX('Season 2'!$J$9:$J$16,MATCH('VS stats'!$C20,'Season 2'!$H$9:$H$16,0)),IFERROR(INDEX('Season 2'!$J$45:$J$50,MATCH('VS stats'!$C20,'Season 2'!$H$45:$H$50,0)),"-"))</f>
        <v>-</v>
      </c>
      <c r="M20" s="965" t="str">
        <f>IFERROR(INDEX('Season 2'!$P$9:$P$16,MATCH('VS stats'!$C20,'Season 2'!$N$9:$N$16,0)),IFERROR(INDEX('Season 2'!$J$30,MATCH('VS stats'!$C20,'Season 2'!$H$30,0)),"-"))</f>
        <v>-</v>
      </c>
      <c r="N20" s="965" t="str">
        <f>IFERROR(INDEX('Season 2'!$P$20:$P$24,MATCH('VS stats'!$C20,'Season 2'!$N$20:$N$24,0)),
IFERROR(INDEX('Season 2'!$X$9,MATCH('VS stats'!$C20,'Season 2'!$U$9,0)),
IFERROR(INDEX('Season 2'!$X$11:$X$13,MATCH('VS stats'!$C20,'Season 2'!$U$11:$U28,0)),
IFERROR(INDEX('Season 2'!$X$17,MATCH('VS stats'!$C20,'Season 2'!$U$17,0)),
IFERROR(INDEX('Season 2'!$X$19,MATCH('VS stats'!$C20,'Season 2'!$U$19,0)),
IFERROR(INDEX('Season 2'!$X$21,MATCH('VS stats'!$C20,'Season 2'!$U$21,0)),
IFERROR(INDEX('Season 2'!$X$23,MATCH('VS stats'!$C20,'Season 2'!$U$23,0)),
IFERROR(INDEX('Season 2'!$X$25,MATCH('VS stats'!$C20,'Season 2'!$U$25,0)),"-"))))))))</f>
        <v>-</v>
      </c>
      <c r="O20" s="966" t="str">
        <f>IFERROR(INDEX('Season 2'!$X$10,MATCH('VS stats'!$C20,'Season 2'!$U$10,0)),
IFERROR(INDEX('Season 2'!$X$14:$X$16,MATCH('VS stats'!$C20,'Season 2'!$U$14:$U$16,0)),
IFERROR(INDEX('Season 2'!$X$18,MATCH('VS stats'!$C20,'Season 2'!$U$18,0)),
IFERROR(INDEX('Season 2'!$X$20,MATCH('VS stats'!$C20,'Season 2'!$U$20,0)),
IFERROR(INDEX('Season 2'!$X$22,MATCH('VS stats'!$C20,'Season 2'!$U$22,0)),
IFERROR(INDEX('Season 2'!$X$24,MATCH('VS stats'!$C20,'Season 2'!$U$24,0)),"-"))))))</f>
        <v>-</v>
      </c>
      <c r="P20" s="965" t="str">
        <f>IFERROR(INDEX('Season 3'!$D$9:$D$31,MATCH('VS stats'!$C20,'Season 3'!$B$9:$B$31,0)),"-")</f>
        <v>-</v>
      </c>
      <c r="Q20" s="965" t="str">
        <f>IFERROR(INDEX('Season 3'!$D$32:$D$54,MATCH('VS stats'!$C20,'Season 3'!$B$32:$B$54,0)),"-")</f>
        <v>-</v>
      </c>
      <c r="R20" s="965" t="str">
        <f>IFERROR(INDEX('Season 3'!$J$9:$J$16,MATCH('VS stats'!$C20,'Season 3'!$H$9:$H$16,0)),IFERROR(INDEX('Season 3'!$J$39,MATCH('VS stats'!$C20,'Season 3'!$H$39,0)),"-"))</f>
        <v>-</v>
      </c>
      <c r="S20" s="965" t="str">
        <f>IFERROR(INDEX('Season 3'!$P$9:$P$16,MATCH('VS stats'!$C20,'Season 3'!$N$9:$N$16,0)),IFERROR(INDEX('Season 3'!$J$30,MATCH('VS stats'!$C20,'Season 3'!$H$30,0)),"-"))</f>
        <v>-</v>
      </c>
      <c r="T20" s="965" t="str">
        <f>IFERROR(INDEX('Season 3'!$P$20:$P$24,MATCH('VS stats'!$C20,'Season 3'!$N$20:$N$24,0)),
IFERROR(INDEX('Season 3'!$X$9,MATCH('VS stats'!$C20,'Season 3'!$U$9,0)),
IFERROR(INDEX('Season 3'!$X$11:$X$13,MATCH('VS stats'!$C20,'Season 3'!$U$11:$U28,0)),
IFERROR(INDEX('Season 3'!$X$17,MATCH('VS stats'!$C20,'Season 3'!$U$17,0)),
IFERROR(INDEX('Season 3'!$X$19,MATCH('VS stats'!$C20,'Season 3'!$U$19,0)),
IFERROR(INDEX('Season 3'!$X$21,MATCH('VS stats'!$C20,'Season 3'!$U$21,0)),
IFERROR(INDEX('Season 3'!$X$23,MATCH('VS stats'!$C20,'Season 3'!$U$23,0)),
IFERROR(INDEX('Season 3'!$X$25,MATCH('VS stats'!$C20,'Season 3'!$U$25,0)),"-"))))))))</f>
        <v>-</v>
      </c>
      <c r="U20" s="966" t="str">
        <f>IFERROR(INDEX('Season 3'!$X$10,MATCH('VS stats'!$C20,'Season 3'!$U$10,0)),
IFERROR(INDEX('Season 3'!$X$14:$X$16,MATCH('VS stats'!$C20,'Season 3'!$U$14:$U$16,0)),
IFERROR(INDEX('Season 3'!$X$18,MATCH('VS stats'!$C20,'Season 3'!$U$18,0)),
IFERROR(INDEX('Season 3'!$X$20,MATCH('VS stats'!$C20,'Season 3'!$U$20,0)),
IFERROR(INDEX('Season 3'!$X$22,MATCH('VS stats'!$C20,'Season 3'!$U$22,0)),
IFERROR(INDEX('Season 3'!$X$24,MATCH('VS stats'!$C20,'Season 3'!$U$24,0)),"-"))))))</f>
        <v>-</v>
      </c>
      <c r="V20" s="965" t="str">
        <f>IFERROR(INDEX('Season 4'!$D$9:$D$27,MATCH('VS stats'!$C20,'Season 4'!$B$9:$B$27,0)),"-")</f>
        <v>-</v>
      </c>
      <c r="W20" s="965" t="str">
        <f>IFERROR(INDEX('Season 4'!$D$28:$D$46,MATCH('VS stats'!$C20,'Season 4'!$B$28:$B$46,0)),"-")</f>
        <v>-</v>
      </c>
      <c r="X20" s="965" t="str">
        <f>IFERROR(INDEX('Season 4'!$J$9:$J$16,MATCH('VS stats'!$C20,'Season 4'!$H$9:$H$16,0)),IFERROR(INDEX('Season 4'!$J$39,MATCH('VS stats'!$C20,'Season 4'!$H$39,0)),"-"))</f>
        <v>-</v>
      </c>
      <c r="Y20" s="965" t="str">
        <f>IFERROR(INDEX('Season 4'!$P$9:$P$16,MATCH('VS stats'!$C20,'Season 4'!$N$9:$N$16,0)),IFERROR(INDEX('Season 4'!$J$30,MATCH('VS stats'!$C20,'Season 4'!$H$30,0)),"-"))</f>
        <v>-</v>
      </c>
      <c r="Z20" s="965" t="str">
        <f>IFERROR(INDEX('Season 4'!$P$20:$P$24,MATCH('VS stats'!$C20,'Season 4'!$N$20:$N$24,0)),
IFERROR(INDEX('Season 4'!$X$9,MATCH('VS stats'!$C20,'Season 4'!$U$9,0)),
IFERROR(INDEX('Season 4'!$X$11:$X$13,MATCH('VS stats'!$C20,'Season 4'!$U$11:$U28,0)),
IFERROR(INDEX('Season 4'!$X$17,MATCH('VS stats'!$C20,'Season 4'!$U$17,0)),
IFERROR(INDEX('Season 4'!$X$19,MATCH('VS stats'!$C20,'Season 4'!$U$19,0)),
IFERROR(INDEX('Season 4'!$X$21,MATCH('VS stats'!$C20,'Season 4'!$U$21,0)),
IFERROR(INDEX('Season 4'!$X$23,MATCH('VS stats'!$C20,'Season 4'!$U$23,0)),
IFERROR(INDEX('Season 4'!$X$25,MATCH('VS stats'!$C20,'Season 4'!$U$25,0)),"-"))))))))</f>
        <v>-</v>
      </c>
      <c r="AA20" s="966" t="str">
        <f>IFERROR(INDEX('Season 4'!$X$10,MATCH('VS stats'!$C20,'Season 4'!$U$10,0)),
IFERROR(INDEX('Season 4'!$X$14:$X$16,MATCH('VS stats'!$C20,'Season 4'!$U$14:$U$16,0)),
IFERROR(INDEX('Season 4'!$X$18,MATCH('VS stats'!$C20,'Season 4'!$U$18,0)),
IFERROR(INDEX('Season 4'!$X$20,MATCH('VS stats'!$C20,'Season 4'!$U$20,0)),
IFERROR(INDEX('Season 4'!$X$22,MATCH('VS stats'!$C20,'Season 4'!$U$22,0)),
IFERROR(INDEX('Season 4'!$X$24,MATCH('VS stats'!$C20,'Season 4'!$U$24,0)),"-"))))))</f>
        <v>-</v>
      </c>
      <c r="AB20" s="965" t="str">
        <f>IFERROR(INDEX('Season 5'!$D$9:$D$27,MATCH('VS stats'!$C20,'Season 5'!$B$9:$B$27,0)),"-")</f>
        <v>-</v>
      </c>
      <c r="AC20" s="965" t="str">
        <f>IFERROR(INDEX('Season 5'!$D$28:$D$46,MATCH('VS stats'!$C20,'Season 5'!$B$28:$B$46,0)),"-")</f>
        <v>-</v>
      </c>
      <c r="AD20" s="965" t="str">
        <f>IFERROR(INDEX('Season 5'!$J$9:$J$16,MATCH('VS stats'!$C20,'Season 5'!$H$9:$H$16,0)),IFERROR(INDEX('Season 5'!$J$39,MATCH('VS stats'!$C20,'Season 5'!$H$39,0)),"-"))</f>
        <v>-</v>
      </c>
      <c r="AE20" s="965" t="str">
        <f>IFERROR(INDEX('Season 5'!$P$9:$P$16,MATCH('VS stats'!$C20,'Season 5'!$N$9:$N$16,0)),IFERROR(INDEX('Season 5'!$J$30,MATCH('VS stats'!$C20,'Season 5'!$H$30,0)),"-"))</f>
        <v>-</v>
      </c>
      <c r="AF20" s="965" t="str">
        <f>IFERROR(INDEX('Season 5'!$P$20:$P$24,MATCH('VS stats'!$C20,'Season 5'!$N$20:$N$24,0)),
IFERROR(INDEX('Season 5'!$X$9,MATCH('VS stats'!$C20,'Season 5'!$U$9,0)),
IFERROR(INDEX('Season 5'!$X$11:$X$13,MATCH('VS stats'!$C20,'Season 5'!$U$11:$U28,0)),
IFERROR(INDEX('Season 5'!$X$17,MATCH('VS stats'!$C20,'Season 5'!$U$17,0)),
IFERROR(INDEX('Season 5'!$X$19,MATCH('VS stats'!$C20,'Season 5'!$U$19,0)),
IFERROR(INDEX('Season 5'!$X$21,MATCH('VS stats'!$C20,'Season 5'!$U$21,0)),
IFERROR(INDEX('Season 5'!$X$23,MATCH('VS stats'!$C20,'Season 5'!$U$23,0)),"-")))))))</f>
        <v>-</v>
      </c>
      <c r="AG20" s="966" t="str">
        <f>IFERROR(INDEX('Season 5'!$X$10,MATCH('VS stats'!$C20,'Season 5'!$U$10,0)),
IFERROR(INDEX('Season 5'!$X$14:$X$16,MATCH('VS stats'!$C20,'Season 5'!$U$14:$U$16,0)),
IFERROR(INDEX('Season 5'!$X$18,MATCH('VS stats'!$C20,'Season 5'!$U$18,0)),
IFERROR(INDEX('Season 5'!$X$20,MATCH('VS stats'!$C20,'Season 5'!$U$20,0)),
IFERROR(INDEX('Season 5'!$X$22,MATCH('VS stats'!$C20,'Season 5'!$U$22,0)),"-")))))</f>
        <v>-</v>
      </c>
      <c r="AH20" s="965" t="str">
        <f>IFERROR(INDEX('Season 6'!$D$9:$D$27,MATCH('VS stats'!$C20,'Season 6'!$B$9:$B$27,0)),"-")</f>
        <v>-</v>
      </c>
      <c r="AI20" s="965" t="str">
        <f>IFERROR(INDEX('Season 6'!$D$28:$D$46,MATCH('VS stats'!$C20,'Season 6'!$B$28:$B$46,0)),"-")</f>
        <v>-</v>
      </c>
      <c r="AJ20" s="965" t="str">
        <f>IFERROR(INDEX('Season 6'!$J$9:$J$16,MATCH('VS stats'!$C20,'Season 6'!$H$9:$H$16,0)),IFERROR(INDEX('Season 6'!$J$39,MATCH('VS stats'!$C20,'Season 6'!$H$39,0)),"-"))</f>
        <v>-</v>
      </c>
      <c r="AK20" s="965" t="str">
        <f>IFERROR(INDEX('Season 6'!$P$9:$P$16,MATCH('VS stats'!$C20,'Season 6'!$N$9:$N$16,0)),IFERROR(INDEX('Season 6'!$J$30,MATCH('VS stats'!$C20,'Season 6'!$H$30,0)),"-"))</f>
        <v>-</v>
      </c>
      <c r="AL20" s="965" t="str">
        <f>IFERROR(INDEX('Season 6'!$P$20:$P$24,MATCH('VS stats'!$C20,'Season 6'!$N$20:$N$24,0)),
IFERROR(INDEX('Season 6'!$X$9,MATCH('VS stats'!$C20,'Season 6'!$U$9,0)),
IFERROR(INDEX('Season 6'!$X$11:$X$13,MATCH('VS stats'!$C20,'Season 6'!$U$11:$U28,0)),
IFERROR(INDEX('Season 6'!$X$17,MATCH('VS stats'!$C20,'Season 6'!$U$17,0)),
IFERROR(INDEX('Season 6'!$X$19,MATCH('VS stats'!$C20,'Season 6'!$U$19,0)),
IFERROR(INDEX('Season 6'!$X$21,MATCH('VS stats'!$C20,'Season 6'!$U$21,0)),
IFERROR(INDEX('Season 6'!$X$23,MATCH('VS stats'!$C20,'Season 6'!$U$23,0)),"-")))))))</f>
        <v>-</v>
      </c>
      <c r="AM20" s="966" t="str">
        <f>IFERROR(INDEX('Season 6'!$X$10,MATCH('VS stats'!$C20,'Season 6'!$U$10,0)),
IFERROR(INDEX('Season 6'!$X$14:$X$16,MATCH('VS stats'!$C20,'Season 6'!$U$14:$U$16,0)),
IFERROR(INDEX('Season 6'!$X$18,MATCH('VS stats'!$C20,'Season 6'!$U$18,0)),
IFERROR(INDEX('Season 6'!$X$20,MATCH('VS stats'!$C20,'Season 6'!$U$20,0)),
IFERROR(INDEX('Season 6'!$X$22,MATCH('VS stats'!$C20,'Season 6'!$U$22,0)),"-")))))</f>
        <v>-</v>
      </c>
      <c r="AN20" s="965" t="str">
        <f>IFERROR(INDEX('Season 7'!$D$9:$D$27,MATCH('VS stats'!$C20,'Season 7'!$B$9:$B$27,0)),"-")</f>
        <v>-</v>
      </c>
      <c r="AO20" s="965" t="str">
        <f>IFERROR(INDEX('Season 7'!$D$28:$D$46,MATCH('VS stats'!$C20,'Season 7'!$B$28:$B$46,0)),"-")</f>
        <v>-</v>
      </c>
      <c r="AP20" s="965" t="str">
        <f>IFERROR(INDEX('Season 7'!$J$9:$J$16,MATCH('VS stats'!$C20,'Season 7'!$H$9:$H$16,0)),IFERROR(INDEX('Season 7'!$J$39,MATCH('VS stats'!$C20,'Season 7'!$H$39,0)),"-"))</f>
        <v>-</v>
      </c>
      <c r="AQ20" s="965" t="str">
        <f>IFERROR(INDEX('Season 7'!$P$9:$P$16,MATCH('VS stats'!$C20,'Season 7'!$N$9:$N$16,0)),IFERROR(INDEX('Season 7'!$J$30,MATCH('VS stats'!$C20,'Season 7'!$H$30,0)),"-"))</f>
        <v>-</v>
      </c>
      <c r="AR20" s="965" t="str">
        <f>IFERROR(INDEX('Season 7'!$P$20:$P$24,MATCH('VS stats'!$C20,'Season 7'!$N$20:$N$24,0)),
IFERROR(INDEX('Season 7'!$X$9,MATCH('VS stats'!$C20,'Season 7'!$U$9,0)),
IFERROR(INDEX('Season 7'!$X$11:$X$13,MATCH('VS stats'!$C20,'Season 7'!$U$11:$U28,0)),
IFERROR(INDEX('Season 7'!$X$17,MATCH('VS stats'!$C20,'Season 7'!$U$17,0)),
IFERROR(INDEX('Season 7'!$X$19,MATCH('VS stats'!$C20,'Season 7'!$U$19,0)),
IFERROR(INDEX('Season 7'!$X$21,MATCH('VS stats'!$C20,'Season 7'!$U$21,0)),
IFERROR(INDEX('Season 7'!$X$23,MATCH('VS stats'!$C20,'Season 7'!$U$23,0)),"-")))))))</f>
        <v>-</v>
      </c>
      <c r="AS20" s="966" t="str">
        <f>IFERROR(INDEX('Season 7'!$X$10,MATCH('VS stats'!$C20,'Season 7'!$U$10,0)),
IFERROR(INDEX('Season 7'!$X$14:$X$16,MATCH('VS stats'!$C20,'Season 7'!$U$14:$U$16,0)),
IFERROR(INDEX('Season 7'!$X$18,MATCH('VS stats'!$C20,'Season 7'!$U$18,0)),
IFERROR(INDEX('Season 7'!$X$20,MATCH('VS stats'!$C20,'Season 7'!$U$20,0)),
IFERROR(INDEX('Season 7'!$X$22,MATCH('VS stats'!$C20,'Season 7'!$U$22,0)),"-")))))</f>
        <v>-</v>
      </c>
      <c r="AT20" s="965" t="str">
        <f>IFERROR(INDEX('Season 8'!$D$9:$D$27,MATCH('VS stats'!$C20,'Season 8'!$B$9:$B$27,0)),"-")</f>
        <v>-</v>
      </c>
      <c r="AU20" s="965" t="str">
        <f>IFERROR(INDEX('Season 8'!$D$28:$D$46,MATCH('VS stats'!$C20,'Season 8'!$B$28:$B$46,0)),"-")</f>
        <v>-</v>
      </c>
      <c r="AV20" s="965" t="str">
        <f>IFERROR(INDEX('Season 8'!$J$9:$J$16,MATCH('VS stats'!$C20,'Season 8'!$H$9:$H$16,0)),IFERROR(INDEX('Season 8'!$J$39,MATCH('VS stats'!$C20,'Season 8'!$H$39,0)),"-"))</f>
        <v>-</v>
      </c>
      <c r="AW20" s="965" t="str">
        <f>IFERROR(INDEX('Season 8'!$P$9:$P$16,MATCH('VS stats'!$C20,'Season 8'!$N$9:$N$16,0)),IFERROR(INDEX('Season 8'!$J$30,MATCH('VS stats'!$C20,'Season 8'!$H$30,0)),"-"))</f>
        <v>-</v>
      </c>
      <c r="AX20" s="965" t="str">
        <f>IFERROR(INDEX('Season 8'!$P$20:$P$24,MATCH('VS stats'!$C20,'Season 8'!$N$20:$N$24,0)),
IFERROR(INDEX('Season 8'!$X$9,MATCH('VS stats'!$C20,'Season 8'!$U$9,0)),
IFERROR(INDEX('Season 8'!$X$11:$X$13,MATCH('VS stats'!$C20,'Season 8'!$U$11:$U28,0)),
IFERROR(INDEX('Season 8'!$X$17,MATCH('VS stats'!$C20,'Season 8'!$U$17,0)),
IFERROR(INDEX('Season 8'!$X$19,MATCH('VS stats'!$C20,'Season 8'!$U$19,0)),
IFERROR(INDEX('Season 8'!$X$21,MATCH('VS stats'!$C20,'Season 8'!$U$21,0)),
IFERROR(INDEX('Season 8'!$X$23,MATCH('VS stats'!$C20,'Season 8'!$U$23,0)),"-")))))))</f>
        <v>-</v>
      </c>
      <c r="AY20" s="966" t="str">
        <f>IFERROR(INDEX('Season 8'!$X$10,MATCH('VS stats'!$C20,'Season 8'!$U$10,0)),
IFERROR(INDEX('Season 8'!$X$14:$X$16,MATCH('VS stats'!$C20,'Season 8'!$U$14:$U$16,0)),
IFERROR(INDEX('Season 8'!$X$18,MATCH('VS stats'!$C20,'Season 8'!$U$18,0)),
IFERROR(INDEX('Season 8'!$X$20,MATCH('VS stats'!$C20,'Season 8'!$U$20,0)),
IFERROR(INDEX('Season 8'!$X$22,MATCH('VS stats'!$C20,'Season 8'!$U$22,0)),"-")))))</f>
        <v>-</v>
      </c>
      <c r="AZ20" s="965" t="str">
        <f>IFERROR(INDEX('Season 9'!$D$9:$D$27,MATCH('VS stats'!$C20,'Season 9'!$B$9:$B$27,0)),"-")</f>
        <v>-</v>
      </c>
      <c r="BA20" s="965" t="str">
        <f>IFERROR(INDEX('Season 9'!$D$28:$D$46,MATCH('VS stats'!$C20,'Season 9'!$B$28:$B$46,0)),"-")</f>
        <v>-</v>
      </c>
      <c r="BB20" s="965" t="str">
        <f>IFERROR(INDEX('Season 9'!$J$9:$J$16,MATCH('VS stats'!$C20,'Season 9'!$H$9:$H$16,0)),IFERROR(INDEX('Season 9'!$J$39,MATCH('VS stats'!$C20,'Season 9'!$H$39,0)),"-"))</f>
        <v>-</v>
      </c>
      <c r="BC20" s="965" t="str">
        <f>IFERROR(INDEX('Season 9'!$P$9:$P$16,MATCH('VS stats'!$C20,'Season 9'!$N$9:$N$16,0)),IFERROR(INDEX('Season 9'!$J$30,MATCH('VS stats'!$C20,'Season 9'!$H$30,0)),"-"))</f>
        <v>-</v>
      </c>
      <c r="BD20" s="965" t="str">
        <f>IFERROR(INDEX('Season 9'!$P$20:$P$24,MATCH('VS stats'!$C20,'Season 9'!$N$20:$N$24,0)),
IFERROR(INDEX('Season 9'!$X$9,MATCH('VS stats'!$C20,'Season 9'!$U$9,0)),
IFERROR(INDEX('Season 9'!$X$11:$X$13,MATCH('VS stats'!$C20,'Season 9'!$U$11:$U28,0)),
IFERROR(INDEX('Season 9'!$X$17,MATCH('VS stats'!$C20,'Season 9'!$U$17,0)),
IFERROR(INDEX('Season 9'!$X$19,MATCH('VS stats'!$C20,'Season 9'!$U$19,0)),
IFERROR(INDEX('Season 9'!$X$21,MATCH('VS stats'!$C20,'Season 9'!$U$21,0)),
IFERROR(INDEX('Season 9'!$X$23,MATCH('VS stats'!$C20,'Season 9'!$U$23,0)),"-")))))))</f>
        <v>-</v>
      </c>
      <c r="BE20" s="966" t="str">
        <f>IFERROR(INDEX('Season 9'!$X$10,MATCH('VS stats'!$C20,'Season 9'!$U$10,0)),
IFERROR(INDEX('Season 9'!$X$14:$X$16,MATCH('VS stats'!$C20,'Season 9'!$U$14:$U$16,0)),
IFERROR(INDEX('Season 9'!$X$18,MATCH('VS stats'!$C20,'Season 9'!$U$18,0)),
IFERROR(INDEX('Season 9'!$X$20,MATCH('VS stats'!$C20,'Season 9'!$U$20,0)),
IFERROR(INDEX('Season 9'!$X$22,MATCH('VS stats'!$C20,'Season 9'!$U$22,0)),"-")))))</f>
        <v>-</v>
      </c>
      <c r="BF20" s="965" t="str">
        <f>IFERROR(INDEX('Season 10'!$D$9:$D$27,MATCH('VS stats'!$C20,'Season 10'!$B$9:$B$27,0)),"-")</f>
        <v>-</v>
      </c>
      <c r="BG20" s="965" t="str">
        <f>IFERROR(INDEX('Season 10'!$D$28:$D$46,MATCH('VS stats'!$C20,'Season 10'!$B$28:$B$46,0)),"-")</f>
        <v>-</v>
      </c>
      <c r="BH20" s="965" t="str">
        <f>IFERROR(INDEX('Season 10'!$J$9:$J$16,MATCH('VS stats'!$C20,'Season 10'!$H$9:$H$16,0)),IFERROR(INDEX('Season 10'!$J$39,MATCH('VS stats'!$C20,'Season 10'!$H$39,0)),"-"))</f>
        <v>-</v>
      </c>
      <c r="BI20" s="965" t="str">
        <f>IFERROR(INDEX('Season 10'!$P$9:$P$16,MATCH('VS stats'!$C20,'Season 10'!$N$9:$N$16,0)),IFERROR(INDEX('Season 10'!$J$30,MATCH('VS stats'!$C20,'Season 10'!$H$30,0)),"-"))</f>
        <v>-</v>
      </c>
      <c r="BJ20" s="965" t="str">
        <f>IFERROR(INDEX('Season 10'!$P$20:$P$24,MATCH('VS stats'!$C20,'Season 10'!$N$20:$N$24,0)),
IFERROR(INDEX('Season 10'!$X$9,MATCH('VS stats'!$C20,'Season 10'!$U$9,0)),
IFERROR(INDEX('Season 10'!$X$11:$X$13,MATCH('VS stats'!$C20,'Season 10'!$U$11:$U28,0)),
IFERROR(INDEX('Season 10'!$X$17,MATCH('VS stats'!$C20,'Season 10'!$U$17,0)),
IFERROR(INDEX('Season 10'!$X$19,MATCH('VS stats'!$C20,'Season 10'!$U$19,0)),
IFERROR(INDEX('Season 10'!$X$21,MATCH('VS stats'!$C20,'Season 10'!$U$21,0)),
IFERROR(INDEX('Season 10'!$X$23,MATCH('VS stats'!$C20,'Season 10'!$U$23,0)),"-")))))))</f>
        <v>-</v>
      </c>
      <c r="BK20" s="966" t="str">
        <f>IFERROR(INDEX('Season 10'!$X$10,MATCH('VS stats'!$C20,'Season 10'!$U$10,0)),
IFERROR(INDEX('Season 10'!$X$14:$X$16,MATCH('VS stats'!$C20,'Season 10'!$U$14:$U$16,0)),
IFERROR(INDEX('Season 10'!$X$18,MATCH('VS stats'!$C20,'Season 10'!$U$18,0)),
IFERROR(INDEX('Season 10'!$X$20,MATCH('VS stats'!$C20,'Season 10'!$U$20,0)),
IFERROR(INDEX('Season 10'!$X$22,MATCH('VS stats'!$C20,'Season 10'!$U$22,0)),"-")))))</f>
        <v>-</v>
      </c>
      <c r="BL20" s="965" t="str">
        <f>IFERROR(INDEX('Season 11'!$D$9:$D$27,MATCH('VS stats'!$C20,'Season 11'!$B$9:$B$27,0)),"-")</f>
        <v>-</v>
      </c>
      <c r="BM20" s="965" t="str">
        <f>IFERROR(INDEX('Season 11'!$D$28:$D$46,MATCH('VS stats'!$C20,'Season 11'!$B$28:$B$46,0)),"-")</f>
        <v>-</v>
      </c>
      <c r="BN20" s="965" t="str">
        <f>IFERROR(INDEX('Season 11'!$J$9:$J$16,MATCH('VS stats'!$C20,'Season 11'!$H$9:$H$16,0)),IFERROR(INDEX('Season 11'!$J$39,MATCH('VS stats'!$C20,'Season 11'!$H$39,0)),"-"))</f>
        <v>-</v>
      </c>
      <c r="BO20" s="965" t="str">
        <f>IFERROR(INDEX('Season 11'!$P$9:$P$16,MATCH('VS stats'!$C20,'Season 11'!$N$9:$N$16,0)),IFERROR(INDEX('Season 11'!$J$30,MATCH('VS stats'!$C20,'Season 11'!$H$30,0)),"-"))</f>
        <v>-</v>
      </c>
      <c r="BP20" s="965" t="str">
        <f>IFERROR(INDEX('Season 11'!$P$20:$P$24,MATCH('VS stats'!$C20,'Season 11'!$N$20:$N$24,0)),
IFERROR(INDEX('Season 11'!$X$9,MATCH('VS stats'!$C20,'Season 11'!$U$9,0)),
IFERROR(INDEX('Season 11'!$X$11:$X$13,MATCH('VS stats'!$C20,'Season 11'!$U$11:$U28,0)),
IFERROR(INDEX('Season 11'!$X$17,MATCH('VS stats'!$C20,'Season 11'!$U$17,0)),
IFERROR(INDEX('Season 11'!$X$19,MATCH('VS stats'!$C20,'Season 11'!$U$19,0)),
IFERROR(INDEX('Season 11'!$X$21,MATCH('VS stats'!$C20,'Season 11'!$U$21,0)),
IFERROR(INDEX('Season 11'!$X$23,MATCH('VS stats'!$C20,'Season 11'!$U$23,0)),"-")))))))</f>
        <v>-</v>
      </c>
      <c r="BQ20" s="966" t="str">
        <f>IFERROR(INDEX('Season 11'!$X$10,MATCH('VS stats'!$C20,'Season 11'!$U$10,0)),
IFERROR(INDEX('Season 11'!$X$14:$X$16,MATCH('VS stats'!$C20,'Season 11'!$U$14:$U$16,0)),
IFERROR(INDEX('Season 11'!$X$18,MATCH('VS stats'!$C20,'Season 11'!$U$18,0)),
IFERROR(INDEX('Season 11'!$X$20,MATCH('VS stats'!$C20,'Season 11'!$U$20,0)),
IFERROR(INDEX('Season 11'!$X$22,MATCH('VS stats'!$C20,'Season 11'!$U$22,0)),"-")))))</f>
        <v>-</v>
      </c>
      <c r="BR20" s="965" t="str">
        <f>IFERROR(INDEX('Season 12'!$D$9:$D$27,MATCH('VS stats'!$C20,'Season 12'!$B$9:$B$27,0)),"-")</f>
        <v>-</v>
      </c>
      <c r="BS20" s="965" t="str">
        <f>IFERROR(INDEX('Season 12'!$D$28:$D$46,MATCH('VS stats'!$C20,'Season 12'!$B$28:$B$46,0)),"-")</f>
        <v>-</v>
      </c>
      <c r="BT20" s="965" t="str">
        <f>IFERROR(INDEX('Season 12'!$J$9:$J$16,MATCH('VS stats'!$C20,'Season 12'!$H$9:$H$16,0)),IFERROR(INDEX('Season 12'!$J$39,MATCH('VS stats'!$C20,'Season 12'!$H$39,0)),"-"))</f>
        <v>-</v>
      </c>
      <c r="BU20" s="965" t="str">
        <f>IFERROR(INDEX('Season 12'!$P$9:$P$16,MATCH('VS stats'!$C20,'Season 12'!$N$9:$N$16,0)),IFERROR(INDEX('Season 12'!$J$30,MATCH('VS stats'!$C20,'Season 12'!$H$30,0)),"-"))</f>
        <v>-</v>
      </c>
      <c r="BV20" s="965" t="str">
        <f>IFERROR(INDEX('Season 12'!$P$20:$P$24,MATCH('VS stats'!$C20,'Season 12'!$N$20:$N$24,0)),
IFERROR(INDEX('Season 12'!$X$9,MATCH('VS stats'!$C20,'Season 12'!$U$9,0)),
IFERROR(INDEX('Season 12'!$X$11:$X$13,MATCH('VS stats'!$C20,'Season 12'!$U$11:$U28,0)),
IFERROR(INDEX('Season 12'!$X$17,MATCH('VS stats'!$C20,'Season 12'!$U$17,0)),
IFERROR(INDEX('Season 12'!$X$19,MATCH('VS stats'!$C20,'Season 12'!$U$19,0)),
IFERROR(INDEX('Season 12'!$X$21,MATCH('VS stats'!$C20,'Season 12'!$U$21,0)),
IFERROR(INDEX('Season 12'!$X$23,MATCH('VS stats'!$C20,'Season 12'!$U$23,0)),"-")))))))</f>
        <v>-</v>
      </c>
      <c r="BW20" s="966" t="str">
        <f>IFERROR(INDEX('Season 12'!$X$10,MATCH('VS stats'!$C20,'Season 12'!$U$10,0)),
IFERROR(INDEX('Season 12'!$X$14:$X$16,MATCH('VS stats'!$C20,'Season 12'!$U$14:$U$16,0)),
IFERROR(INDEX('Season 12'!$X$18,MATCH('VS stats'!$C20,'Season 12'!$U$18,0)),
IFERROR(INDEX('Season 12'!$X$20,MATCH('VS stats'!$C20,'Season 12'!$U$20,0)),
IFERROR(INDEX('Season 12'!$X$22,MATCH('VS stats'!$C20,'Season 12'!$U$22,0)),"-")))))</f>
        <v>-</v>
      </c>
      <c r="BX20" s="965" t="str">
        <f>IFERROR(INDEX('Season 13'!$D$9:$D$27,MATCH('VS stats'!$C20,'Season 13'!$B$9:$B$27,0)),"-")</f>
        <v>-</v>
      </c>
      <c r="BY20" s="965" t="str">
        <f>IFERROR(INDEX('Season 13'!$D$28:$D$46,MATCH('VS stats'!$C20,'Season 13'!$B$28:$B$46,0)),"-")</f>
        <v>-</v>
      </c>
      <c r="BZ20" s="965" t="str">
        <f>IFERROR(INDEX('Season 13'!$J$9:$J$16,MATCH('VS stats'!$C20,'Season 13'!$H$9:$H$16,0)),IFERROR(INDEX('Season 13'!$J$39,MATCH('VS stats'!$C20,'Season 13'!$H$39,0)),"-"))</f>
        <v>-</v>
      </c>
      <c r="CA20" s="965" t="str">
        <f>IFERROR(INDEX('Season 13'!$P$9:$P$16,MATCH('VS stats'!$C20,'Season 13'!$N$9:$N$16,0)),IFERROR(INDEX('Season 13'!$J$30,MATCH('VS stats'!$C20,'Season 13'!$H$30,0)),"-"))</f>
        <v>-</v>
      </c>
      <c r="CB20" s="965" t="str">
        <f>IFERROR(INDEX('Season 13'!$P$20:$P$24,MATCH('VS stats'!$C20,'Season 13'!$N$20:$N$24,0)),
IFERROR(INDEX('Season 13'!$X$9,MATCH('VS stats'!$C20,'Season 13'!$U$9,0)),
IFERROR(INDEX('Season 13'!$X$11:$X$13,MATCH('VS stats'!$C20,'Season 13'!$U$11:$U28,0)),
IFERROR(INDEX('Season 13'!$X$17,MATCH('VS stats'!$C20,'Season 13'!$U$17,0)),
IFERROR(INDEX('Season 13'!$X$19,MATCH('VS stats'!$C20,'Season 13'!$U$19,0)),
IFERROR(INDEX('Season 13'!$X$21,MATCH('VS stats'!$C20,'Season 13'!$U$21,0)),
IFERROR(INDEX('Season 13'!$X$23,MATCH('VS stats'!$C20,'Season 13'!$U$23,0)),"-")))))))</f>
        <v>-</v>
      </c>
      <c r="CC20" s="966" t="str">
        <f>IFERROR(INDEX('Season 13'!$X$10,MATCH('VS stats'!$C20,'Season 13'!$U$10,0)),
IFERROR(INDEX('Season 13'!$X$14:$X$16,MATCH('VS stats'!$C20,'Season 13'!$U$14:$U$16,0)),
IFERROR(INDEX('Season 13'!$X$18,MATCH('VS stats'!$C20,'Season 13'!$U$18,0)),
IFERROR(INDEX('Season 13'!$X$20,MATCH('VS stats'!$C20,'Season 13'!$U$20,0)),
IFERROR(INDEX('Season 13'!$X$22,MATCH('VS stats'!$C20,'Season 13'!$U$22,0)),"-")))))</f>
        <v>-</v>
      </c>
      <c r="CD20" s="965" t="str">
        <f>IFERROR(INDEX('Season 14'!$D$9:$D$27,MATCH('VS stats'!$C20,'Season 14'!$B$9:$B$27,0)),"-")</f>
        <v>-</v>
      </c>
      <c r="CE20" s="965" t="str">
        <f>IFERROR(INDEX('Season 14'!$D$28:$D$46,MATCH('VS stats'!$C20,'Season 14'!$B$28:$B$46,0)),"-")</f>
        <v>-</v>
      </c>
      <c r="CF20" s="965" t="str">
        <f>IFERROR(INDEX('Season 14'!$J$9:$J$16,MATCH('VS stats'!$C20,'Season 14'!$H$9:$H$16,0)),IFERROR(INDEX('Season 14'!$J$39,MATCH('VS stats'!$C20,'Season 14'!$H$39,0)),"-"))</f>
        <v>-</v>
      </c>
      <c r="CG20" s="965" t="str">
        <f>IFERROR(INDEX('Season 14'!$P$9:$P$16,MATCH('VS stats'!$C20,'Season 14'!$N$9:$N$16,0)),IFERROR(INDEX('Season 14'!$J$30,MATCH('VS stats'!$C20,'Season 14'!$H$30,0)),"-"))</f>
        <v>-</v>
      </c>
      <c r="CH20" s="965" t="str">
        <f>IFERROR(INDEX('Season 14'!$P$20:$P$24,MATCH('VS stats'!$C20,'Season 14'!$N$20:$N$24,0)),
IFERROR(INDEX('Season 14'!$X$9,MATCH('VS stats'!$C20,'Season 14'!$U$9,0)),
IFERROR(INDEX('Season 14'!$X$11:$X$13,MATCH('VS stats'!$C20,'Season 14'!$U$11:$U28,0)),
IFERROR(INDEX('Season 14'!$X$17,MATCH('VS stats'!$C20,'Season 14'!$U$17,0)),
IFERROR(INDEX('Season 14'!$X$19,MATCH('VS stats'!$C20,'Season 14'!$U$19,0)),
IFERROR(INDEX('Season 14'!$X$21,MATCH('VS stats'!$C20,'Season 14'!$U$21,0)),
IFERROR(INDEX('Season 14'!$X$23,MATCH('VS stats'!$C20,'Season 14'!$U$23,0)),"-")))))))</f>
        <v>-</v>
      </c>
      <c r="CI20" s="966" t="str">
        <f>IFERROR(INDEX('Season 14'!$X$10,MATCH('VS stats'!$C20,'Season 14'!$U$10,0)),
IFERROR(INDEX('Season 14'!$X$14:$X$16,MATCH('VS stats'!$C20,'Season 14'!$U$14:$U$16,0)),
IFERROR(INDEX('Season 14'!$X$18,MATCH('VS stats'!$C20,'Season 14'!$U$18,0)),
IFERROR(INDEX('Season 14'!$X$20,MATCH('VS stats'!$C20,'Season 14'!$U$20,0)),
IFERROR(INDEX('Season 14'!$X$22,MATCH('VS stats'!$C20,'Season 14'!$U$22,0)),"-")))))</f>
        <v>-</v>
      </c>
      <c r="CJ20" s="965" t="str">
        <f>IFERROR(INDEX('Season 15'!$D$9:$D$27,MATCH('VS stats'!$C20,'Season 15'!$B$9:$B$27,0)),"-")</f>
        <v>-</v>
      </c>
      <c r="CK20" s="965" t="str">
        <f>IFERROR(INDEX('Season 15'!$D$28:$D$46,MATCH('VS stats'!$C20,'Season 15'!$B$28:$B$46,0)),"-")</f>
        <v>-</v>
      </c>
      <c r="CL20" s="965" t="str">
        <f>IFERROR(INDEX('Season 15'!$J$9:$J$16,MATCH('VS stats'!$C20,'Season 15'!$H$9:$H$16,0)),IFERROR(INDEX('Season 15'!$J$39,MATCH('VS stats'!$C20,'Season 15'!$H$39,0)),"-"))</f>
        <v>-</v>
      </c>
      <c r="CM20" s="965" t="str">
        <f>IFERROR(INDEX('Season 15'!$P$9:$P$16,MATCH('VS stats'!$C20,'Season 15'!$N$9:$N$16,0)),IFERROR(INDEX('Season 15'!$J$30,MATCH('VS stats'!$C20,'Season 15'!$H$30,0)),"-"))</f>
        <v>-</v>
      </c>
      <c r="CN20" s="965" t="str">
        <f>IFERROR(INDEX('Season 15'!$P$20:$P$24,MATCH('VS stats'!$C20,'Season 15'!$N$20:$N$24,0)),
IFERROR(INDEX('Season 15'!$X$9,MATCH('VS stats'!$C20,'Season 15'!$U$9,0)),
IFERROR(INDEX('Season 15'!$X$11:$X$13,MATCH('VS stats'!$C20,'Season 15'!$U$11:$U28,0)),
IFERROR(INDEX('Season 15'!$X$17,MATCH('VS stats'!$C20,'Season 15'!$U$17,0)),
IFERROR(INDEX('Season 15'!$X$19,MATCH('VS stats'!$C20,'Season 15'!$U$19,0)),
IFERROR(INDEX('Season 15'!$X$21,MATCH('VS stats'!$C20,'Season 15'!$U$21,0)),
IFERROR(INDEX('Season 15'!$X$23,MATCH('VS stats'!$C20,'Season 15'!$U$23,0)),"-")))))))</f>
        <v>-</v>
      </c>
      <c r="CO20" s="966" t="str">
        <f>IFERROR(INDEX('Season 15'!$X$10,MATCH('VS stats'!$C20,'Season 15'!$U$10,0)),
IFERROR(INDEX('Season 15'!$X$14:$X$16,MATCH('VS stats'!$C20,'Season 15'!$U$14:$U$16,0)),
IFERROR(INDEX('Season 15'!$X$18,MATCH('VS stats'!$C20,'Season 15'!$U$18,0)),
IFERROR(INDEX('Season 15'!$X$20,MATCH('VS stats'!$C20,'Season 15'!$U$20,0)),
IFERROR(INDEX('Season 15'!$X$22,MATCH('VS stats'!$C20,'Season 15'!$U$22,0)),"-")))))</f>
        <v>-</v>
      </c>
      <c r="CP20" s="976"/>
      <c r="CQ20" s="822"/>
      <c r="CR20" s="822"/>
      <c r="CS20" s="822"/>
      <c r="CT20" s="822"/>
      <c r="CU20" s="822"/>
    </row>
    <row r="21" spans="2:99" x14ac:dyDescent="0.25">
      <c r="B21" s="822"/>
      <c r="C21" s="1311" t="s">
        <v>194</v>
      </c>
      <c r="D21" s="965" t="str">
        <f>IFERROR(INDEX('Season 1'!$D$9:$D$31,MATCH('VS stats'!$C21,'Season 1'!$B$9:$B$31,0)),"-")</f>
        <v>-</v>
      </c>
      <c r="E21" s="965" t="str">
        <f>IFERROR(INDEX('Season 1'!$D$32:$D$54,MATCH('VS stats'!$C21,'Season 1'!$B$32:$B$54,0)),"-")</f>
        <v>-</v>
      </c>
      <c r="F21" s="965" t="str">
        <f>IFERROR(INDEX('Season 1'!$J$9:$J$16,MATCH('VS stats'!$C21,'Season 1'!$H$9:$H$16,0)),IFERROR(INDEX('Season 1'!$W$9:$W$14,MATCH('VS stats'!$C21,'Season 1'!$T$9:$T$14,0)),"-"))</f>
        <v>-</v>
      </c>
      <c r="G21" s="965" t="str">
        <f>IFERROR(INDEX('Season 1'!$P$9:$P$16,MATCH('VS stats'!$C21,'Season 1'!$N$9:$N$16,0)),"-")</f>
        <v>-</v>
      </c>
      <c r="H21" s="965" t="str">
        <f>IFERROR(INDEX('Season 1'!$P$20:$P$24,MATCH('VS stats'!$C21,'Season 1'!$N$20:$N$24,0)),"-")</f>
        <v>-</v>
      </c>
      <c r="I21" s="966" t="s">
        <v>35</v>
      </c>
      <c r="J21" s="965" t="str">
        <f>IFERROR(INDEX('Season 2'!$D$9:$D$31,MATCH('VS stats'!$C21,'Season 2'!$B$9:$B$31,0)),"-")</f>
        <v>-</v>
      </c>
      <c r="K21" s="965" t="str">
        <f>IFERROR(INDEX('Season 2'!$D$32:$D$54,MATCH('VS stats'!$C21,'Season 2'!$B$32:$B$54,0)),"-")</f>
        <v>-</v>
      </c>
      <c r="L21" s="965" t="str">
        <f>IFERROR(INDEX('Season 2'!$J$9:$J$16,MATCH('VS stats'!$C21,'Season 2'!$H$9:$H$16,0)),IFERROR(INDEX('Season 2'!$J$45:$J$50,MATCH('VS stats'!$C21,'Season 2'!$H$45:$H$50,0)),"-"))</f>
        <v>-</v>
      </c>
      <c r="M21" s="965" t="str">
        <f>IFERROR(INDEX('Season 2'!$P$9:$P$16,MATCH('VS stats'!$C21,'Season 2'!$N$9:$N$16,0)),IFERROR(INDEX('Season 2'!$J$30,MATCH('VS stats'!$C21,'Season 2'!$H$30,0)),"-"))</f>
        <v>-</v>
      </c>
      <c r="N21" s="965" t="str">
        <f>IFERROR(INDEX('Season 2'!$P$20:$P$24,MATCH('VS stats'!$C21,'Season 2'!$N$20:$N$24,0)),
IFERROR(INDEX('Season 2'!$X$9,MATCH('VS stats'!$C21,'Season 2'!$U$9,0)),
IFERROR(INDEX('Season 2'!$X$11:$X$13,MATCH('VS stats'!$C21,'Season 2'!$U$11:$U29,0)),
IFERROR(INDEX('Season 2'!$X$17,MATCH('VS stats'!$C21,'Season 2'!$U$17,0)),
IFERROR(INDEX('Season 2'!$X$19,MATCH('VS stats'!$C21,'Season 2'!$U$19,0)),
IFERROR(INDEX('Season 2'!$X$21,MATCH('VS stats'!$C21,'Season 2'!$U$21,0)),
IFERROR(INDEX('Season 2'!$X$23,MATCH('VS stats'!$C21,'Season 2'!$U$23,0)),
IFERROR(INDEX('Season 2'!$X$25,MATCH('VS stats'!$C21,'Season 2'!$U$25,0)),"-"))))))))</f>
        <v>-</v>
      </c>
      <c r="O21" s="966" t="str">
        <f>IFERROR(INDEX('Season 2'!$X$10,MATCH('VS stats'!$C21,'Season 2'!$U$10,0)),
IFERROR(INDEX('Season 2'!$X$14:$X$16,MATCH('VS stats'!$C21,'Season 2'!$U$14:$U$16,0)),
IFERROR(INDEX('Season 2'!$X$18,MATCH('VS stats'!$C21,'Season 2'!$U$18,0)),
IFERROR(INDEX('Season 2'!$X$20,MATCH('VS stats'!$C21,'Season 2'!$U$20,0)),
IFERROR(INDEX('Season 2'!$X$22,MATCH('VS stats'!$C21,'Season 2'!$U$22,0)),
IFERROR(INDEX('Season 2'!$X$24,MATCH('VS stats'!$C21,'Season 2'!$U$24,0)),"-"))))))</f>
        <v>-</v>
      </c>
      <c r="P21" s="965" t="str">
        <f>IFERROR(INDEX('Season 3'!$D$9:$D$31,MATCH('VS stats'!$C21,'Season 3'!$B$9:$B$31,0)),"-")</f>
        <v>-</v>
      </c>
      <c r="Q21" s="965" t="str">
        <f>IFERROR(INDEX('Season 3'!$D$32:$D$54,MATCH('VS stats'!$C21,'Season 3'!$B$32:$B$54,0)),"-")</f>
        <v>-</v>
      </c>
      <c r="R21" s="965" t="str">
        <f>IFERROR(INDEX('Season 3'!$J$9:$J$16,MATCH('VS stats'!$C21,'Season 3'!$H$9:$H$16,0)),IFERROR(INDEX('Season 3'!$J$39,MATCH('VS stats'!$C21,'Season 3'!$H$39,0)),"-"))</f>
        <v>-</v>
      </c>
      <c r="S21" s="965" t="str">
        <f>IFERROR(INDEX('Season 3'!$P$9:$P$16,MATCH('VS stats'!$C21,'Season 3'!$N$9:$N$16,0)),IFERROR(INDEX('Season 3'!$J$30,MATCH('VS stats'!$C21,'Season 3'!$H$30,0)),"-"))</f>
        <v>-</v>
      </c>
      <c r="T21" s="965" t="str">
        <f>IFERROR(INDEX('Season 3'!$P$20:$P$24,MATCH('VS stats'!$C21,'Season 3'!$N$20:$N$24,0)),
IFERROR(INDEX('Season 3'!$X$9,MATCH('VS stats'!$C21,'Season 3'!$U$9,0)),
IFERROR(INDEX('Season 3'!$X$11:$X$13,MATCH('VS stats'!$C21,'Season 3'!$U$11:$U29,0)),
IFERROR(INDEX('Season 3'!$X$17,MATCH('VS stats'!$C21,'Season 3'!$U$17,0)),
IFERROR(INDEX('Season 3'!$X$19,MATCH('VS stats'!$C21,'Season 3'!$U$19,0)),
IFERROR(INDEX('Season 3'!$X$21,MATCH('VS stats'!$C21,'Season 3'!$U$21,0)),
IFERROR(INDEX('Season 3'!$X$23,MATCH('VS stats'!$C21,'Season 3'!$U$23,0)),
IFERROR(INDEX('Season 3'!$X$25,MATCH('VS stats'!$C21,'Season 3'!$U$25,0)),"-"))))))))</f>
        <v>-</v>
      </c>
      <c r="U21" s="966" t="str">
        <f>IFERROR(INDEX('Season 3'!$X$10,MATCH('VS stats'!$C21,'Season 3'!$U$10,0)),
IFERROR(INDEX('Season 3'!$X$14:$X$16,MATCH('VS stats'!$C21,'Season 3'!$U$14:$U$16,0)),
IFERROR(INDEX('Season 3'!$X$18,MATCH('VS stats'!$C21,'Season 3'!$U$18,0)),
IFERROR(INDEX('Season 3'!$X$20,MATCH('VS stats'!$C21,'Season 3'!$U$20,0)),
IFERROR(INDEX('Season 3'!$X$22,MATCH('VS stats'!$C21,'Season 3'!$U$22,0)),
IFERROR(INDEX('Season 3'!$X$24,MATCH('VS stats'!$C21,'Season 3'!$U$24,0)),"-"))))))</f>
        <v>-</v>
      </c>
      <c r="V21" s="965" t="str">
        <f>IFERROR(INDEX('Season 4'!$D$9:$D$27,MATCH('VS stats'!$C21,'Season 4'!$B$9:$B$27,0)),"-")</f>
        <v>-</v>
      </c>
      <c r="W21" s="965" t="str">
        <f>IFERROR(INDEX('Season 4'!$D$28:$D$46,MATCH('VS stats'!$C21,'Season 4'!$B$28:$B$46,0)),"-")</f>
        <v>-</v>
      </c>
      <c r="X21" s="965" t="str">
        <f>IFERROR(INDEX('Season 4'!$J$9:$J$16,MATCH('VS stats'!$C21,'Season 4'!$H$9:$H$16,0)),IFERROR(INDEX('Season 4'!$J$39,MATCH('VS stats'!$C21,'Season 4'!$H$39,0)),"-"))</f>
        <v>-</v>
      </c>
      <c r="Y21" s="965" t="str">
        <f>IFERROR(INDEX('Season 4'!$P$9:$P$16,MATCH('VS stats'!$C21,'Season 4'!$N$9:$N$16,0)),IFERROR(INDEX('Season 4'!$J$30,MATCH('VS stats'!$C21,'Season 4'!$H$30,0)),"-"))</f>
        <v>-</v>
      </c>
      <c r="Z21" s="965" t="str">
        <f>IFERROR(INDEX('Season 4'!$P$20:$P$24,MATCH('VS stats'!$C21,'Season 4'!$N$20:$N$24,0)),
IFERROR(INDEX('Season 4'!$X$9,MATCH('VS stats'!$C21,'Season 4'!$U$9,0)),
IFERROR(INDEX('Season 4'!$X$11:$X$13,MATCH('VS stats'!$C21,'Season 4'!$U$11:$U29,0)),
IFERROR(INDEX('Season 4'!$X$17,MATCH('VS stats'!$C21,'Season 4'!$U$17,0)),
IFERROR(INDEX('Season 4'!$X$19,MATCH('VS stats'!$C21,'Season 4'!$U$19,0)),
IFERROR(INDEX('Season 4'!$X$21,MATCH('VS stats'!$C21,'Season 4'!$U$21,0)),
IFERROR(INDEX('Season 4'!$X$23,MATCH('VS stats'!$C21,'Season 4'!$U$23,0)),
IFERROR(INDEX('Season 4'!$X$25,MATCH('VS stats'!$C21,'Season 4'!$U$25,0)),"-"))))))))</f>
        <v>-</v>
      </c>
      <c r="AA21" s="966" t="str">
        <f>IFERROR(INDEX('Season 4'!$X$10,MATCH('VS stats'!$C21,'Season 4'!$U$10,0)),
IFERROR(INDEX('Season 4'!$X$14:$X$16,MATCH('VS stats'!$C21,'Season 4'!$U$14:$U$16,0)),
IFERROR(INDEX('Season 4'!$X$18,MATCH('VS stats'!$C21,'Season 4'!$U$18,0)),
IFERROR(INDEX('Season 4'!$X$20,MATCH('VS stats'!$C21,'Season 4'!$U$20,0)),
IFERROR(INDEX('Season 4'!$X$22,MATCH('VS stats'!$C21,'Season 4'!$U$22,0)),
IFERROR(INDEX('Season 4'!$X$24,MATCH('VS stats'!$C21,'Season 4'!$U$24,0)),"-"))))))</f>
        <v>-</v>
      </c>
      <c r="AB21" s="965" t="str">
        <f>IFERROR(INDEX('Season 5'!$D$9:$D$27,MATCH('VS stats'!$C21,'Season 5'!$B$9:$B$27,0)),"-")</f>
        <v>-</v>
      </c>
      <c r="AC21" s="965" t="str">
        <f>IFERROR(INDEX('Season 5'!$D$28:$D$46,MATCH('VS stats'!$C21,'Season 5'!$B$28:$B$46,0)),"-")</f>
        <v>-</v>
      </c>
      <c r="AD21" s="965" t="str">
        <f>IFERROR(INDEX('Season 5'!$J$9:$J$16,MATCH('VS stats'!$C21,'Season 5'!$H$9:$H$16,0)),IFERROR(INDEX('Season 5'!$J$39,MATCH('VS stats'!$C21,'Season 5'!$H$39,0)),"-"))</f>
        <v>-</v>
      </c>
      <c r="AE21" s="965" t="str">
        <f>IFERROR(INDEX('Season 5'!$P$9:$P$16,MATCH('VS stats'!$C21,'Season 5'!$N$9:$N$16,0)),IFERROR(INDEX('Season 5'!$J$30,MATCH('VS stats'!$C21,'Season 5'!$H$30,0)),"-"))</f>
        <v>-</v>
      </c>
      <c r="AF21" s="965" t="str">
        <f>IFERROR(INDEX('Season 5'!$P$20:$P$24,MATCH('VS stats'!$C21,'Season 5'!$N$20:$N$24,0)),
IFERROR(INDEX('Season 5'!$X$9,MATCH('VS stats'!$C21,'Season 5'!$U$9,0)),
IFERROR(INDEX('Season 5'!$X$11:$X$13,MATCH('VS stats'!$C21,'Season 5'!$U$11:$U29,0)),
IFERROR(INDEX('Season 5'!$X$17,MATCH('VS stats'!$C21,'Season 5'!$U$17,0)),
IFERROR(INDEX('Season 5'!$X$19,MATCH('VS stats'!$C21,'Season 5'!$U$19,0)),
IFERROR(INDEX('Season 5'!$X$21,MATCH('VS stats'!$C21,'Season 5'!$U$21,0)),
IFERROR(INDEX('Season 5'!$X$23,MATCH('VS stats'!$C21,'Season 5'!$U$23,0)),"-")))))))</f>
        <v>-</v>
      </c>
      <c r="AG21" s="966" t="str">
        <f>IFERROR(INDEX('Season 5'!$X$10,MATCH('VS stats'!$C21,'Season 5'!$U$10,0)),
IFERROR(INDEX('Season 5'!$X$14:$X$16,MATCH('VS stats'!$C21,'Season 5'!$U$14:$U$16,0)),
IFERROR(INDEX('Season 5'!$X$18,MATCH('VS stats'!$C21,'Season 5'!$U$18,0)),
IFERROR(INDEX('Season 5'!$X$20,MATCH('VS stats'!$C21,'Season 5'!$U$20,0)),
IFERROR(INDEX('Season 5'!$X$22,MATCH('VS stats'!$C21,'Season 5'!$U$22,0)),"-")))))</f>
        <v>-</v>
      </c>
      <c r="AH21" s="965" t="str">
        <f>IFERROR(INDEX('Season 6'!$D$9:$D$27,MATCH('VS stats'!$C21,'Season 6'!$B$9:$B$27,0)),"-")</f>
        <v>-</v>
      </c>
      <c r="AI21" s="965" t="str">
        <f>IFERROR(INDEX('Season 6'!$D$28:$D$46,MATCH('VS stats'!$C21,'Season 6'!$B$28:$B$46,0)),"-")</f>
        <v>-</v>
      </c>
      <c r="AJ21" s="965" t="str">
        <f>IFERROR(INDEX('Season 6'!$J$9:$J$16,MATCH('VS stats'!$C21,'Season 6'!$H$9:$H$16,0)),IFERROR(INDEX('Season 6'!$J$39,MATCH('VS stats'!$C21,'Season 6'!$H$39,0)),"-"))</f>
        <v>-</v>
      </c>
      <c r="AK21" s="965" t="str">
        <f>IFERROR(INDEX('Season 6'!$P$9:$P$16,MATCH('VS stats'!$C21,'Season 6'!$N$9:$N$16,0)),IFERROR(INDEX('Season 6'!$J$30,MATCH('VS stats'!$C21,'Season 6'!$H$30,0)),"-"))</f>
        <v>-</v>
      </c>
      <c r="AL21" s="965" t="str">
        <f>IFERROR(INDEX('Season 6'!$P$20:$P$24,MATCH('VS stats'!$C21,'Season 6'!$N$20:$N$24,0)),
IFERROR(INDEX('Season 6'!$X$9,MATCH('VS stats'!$C21,'Season 6'!$U$9,0)),
IFERROR(INDEX('Season 6'!$X$11:$X$13,MATCH('VS stats'!$C21,'Season 6'!$U$11:$U29,0)),
IFERROR(INDEX('Season 6'!$X$17,MATCH('VS stats'!$C21,'Season 6'!$U$17,0)),
IFERROR(INDEX('Season 6'!$X$19,MATCH('VS stats'!$C21,'Season 6'!$U$19,0)),
IFERROR(INDEX('Season 6'!$X$21,MATCH('VS stats'!$C21,'Season 6'!$U$21,0)),
IFERROR(INDEX('Season 6'!$X$23,MATCH('VS stats'!$C21,'Season 6'!$U$23,0)),"-")))))))</f>
        <v>-</v>
      </c>
      <c r="AM21" s="966" t="str">
        <f>IFERROR(INDEX('Season 6'!$X$10,MATCH('VS stats'!$C21,'Season 6'!$U$10,0)),
IFERROR(INDEX('Season 6'!$X$14:$X$16,MATCH('VS stats'!$C21,'Season 6'!$U$14:$U$16,0)),
IFERROR(INDEX('Season 6'!$X$18,MATCH('VS stats'!$C21,'Season 6'!$U$18,0)),
IFERROR(INDEX('Season 6'!$X$20,MATCH('VS stats'!$C21,'Season 6'!$U$20,0)),
IFERROR(INDEX('Season 6'!$X$22,MATCH('VS stats'!$C21,'Season 6'!$U$22,0)),"-")))))</f>
        <v>-</v>
      </c>
      <c r="AN21" s="965" t="str">
        <f>IFERROR(INDEX('Season 7'!$D$9:$D$27,MATCH('VS stats'!$C21,'Season 7'!$B$9:$B$27,0)),"-")</f>
        <v>-</v>
      </c>
      <c r="AO21" s="965" t="str">
        <f>IFERROR(INDEX('Season 7'!$D$28:$D$46,MATCH('VS stats'!$C21,'Season 7'!$B$28:$B$46,0)),"-")</f>
        <v>-</v>
      </c>
      <c r="AP21" s="965" t="str">
        <f>IFERROR(INDEX('Season 7'!$J$9:$J$16,MATCH('VS stats'!$C21,'Season 7'!$H$9:$H$16,0)),IFERROR(INDEX('Season 7'!$J$39,MATCH('VS stats'!$C21,'Season 7'!$H$39,0)),"-"))</f>
        <v>-</v>
      </c>
      <c r="AQ21" s="965" t="str">
        <f>IFERROR(INDEX('Season 7'!$P$9:$P$16,MATCH('VS stats'!$C21,'Season 7'!$N$9:$N$16,0)),IFERROR(INDEX('Season 7'!$J$30,MATCH('VS stats'!$C21,'Season 7'!$H$30,0)),"-"))</f>
        <v>-</v>
      </c>
      <c r="AR21" s="965" t="str">
        <f>IFERROR(INDEX('Season 7'!$P$20:$P$24,MATCH('VS stats'!$C21,'Season 7'!$N$20:$N$24,0)),
IFERROR(INDEX('Season 7'!$X$9,MATCH('VS stats'!$C21,'Season 7'!$U$9,0)),
IFERROR(INDEX('Season 7'!$X$11:$X$13,MATCH('VS stats'!$C21,'Season 7'!$U$11:$U29,0)),
IFERROR(INDEX('Season 7'!$X$17,MATCH('VS stats'!$C21,'Season 7'!$U$17,0)),
IFERROR(INDEX('Season 7'!$X$19,MATCH('VS stats'!$C21,'Season 7'!$U$19,0)),
IFERROR(INDEX('Season 7'!$X$21,MATCH('VS stats'!$C21,'Season 7'!$U$21,0)),
IFERROR(INDEX('Season 7'!$X$23,MATCH('VS stats'!$C21,'Season 7'!$U$23,0)),"-")))))))</f>
        <v>-</v>
      </c>
      <c r="AS21" s="966" t="str">
        <f>IFERROR(INDEX('Season 7'!$X$10,MATCH('VS stats'!$C21,'Season 7'!$U$10,0)),
IFERROR(INDEX('Season 7'!$X$14:$X$16,MATCH('VS stats'!$C21,'Season 7'!$U$14:$U$16,0)),
IFERROR(INDEX('Season 7'!$X$18,MATCH('VS stats'!$C21,'Season 7'!$U$18,0)),
IFERROR(INDEX('Season 7'!$X$20,MATCH('VS stats'!$C21,'Season 7'!$U$20,0)),
IFERROR(INDEX('Season 7'!$X$22,MATCH('VS stats'!$C21,'Season 7'!$U$22,0)),"-")))))</f>
        <v>-</v>
      </c>
      <c r="AT21" s="965" t="str">
        <f>IFERROR(INDEX('Season 8'!$D$9:$D$27,MATCH('VS stats'!$C21,'Season 8'!$B$9:$B$27,0)),"-")</f>
        <v>-</v>
      </c>
      <c r="AU21" s="965" t="str">
        <f>IFERROR(INDEX('Season 8'!$D$28:$D$46,MATCH('VS stats'!$C21,'Season 8'!$B$28:$B$46,0)),"-")</f>
        <v>-</v>
      </c>
      <c r="AV21" s="965" t="str">
        <f>IFERROR(INDEX('Season 8'!$J$9:$J$16,MATCH('VS stats'!$C21,'Season 8'!$H$9:$H$16,0)),IFERROR(INDEX('Season 8'!$J$39,MATCH('VS stats'!$C21,'Season 8'!$H$39,0)),"-"))</f>
        <v>-</v>
      </c>
      <c r="AW21" s="965" t="str">
        <f>IFERROR(INDEX('Season 8'!$P$9:$P$16,MATCH('VS stats'!$C21,'Season 8'!$N$9:$N$16,0)),IFERROR(INDEX('Season 8'!$J$30,MATCH('VS stats'!$C21,'Season 8'!$H$30,0)),"-"))</f>
        <v>-</v>
      </c>
      <c r="AX21" s="965" t="str">
        <f>IFERROR(INDEX('Season 8'!$P$20:$P$24,MATCH('VS stats'!$C21,'Season 8'!$N$20:$N$24,0)),
IFERROR(INDEX('Season 8'!$X$9,MATCH('VS stats'!$C21,'Season 8'!$U$9,0)),
IFERROR(INDEX('Season 8'!$X$11:$X$13,MATCH('VS stats'!$C21,'Season 8'!$U$11:$U29,0)),
IFERROR(INDEX('Season 8'!$X$17,MATCH('VS stats'!$C21,'Season 8'!$U$17,0)),
IFERROR(INDEX('Season 8'!$X$19,MATCH('VS stats'!$C21,'Season 8'!$U$19,0)),
IFERROR(INDEX('Season 8'!$X$21,MATCH('VS stats'!$C21,'Season 8'!$U$21,0)),
IFERROR(INDEX('Season 8'!$X$23,MATCH('VS stats'!$C21,'Season 8'!$U$23,0)),"-")))))))</f>
        <v>-</v>
      </c>
      <c r="AY21" s="966" t="str">
        <f>IFERROR(INDEX('Season 8'!$X$10,MATCH('VS stats'!$C21,'Season 8'!$U$10,0)),
IFERROR(INDEX('Season 8'!$X$14:$X$16,MATCH('VS stats'!$C21,'Season 8'!$U$14:$U$16,0)),
IFERROR(INDEX('Season 8'!$X$18,MATCH('VS stats'!$C21,'Season 8'!$U$18,0)),
IFERROR(INDEX('Season 8'!$X$20,MATCH('VS stats'!$C21,'Season 8'!$U$20,0)),
IFERROR(INDEX('Season 8'!$X$22,MATCH('VS stats'!$C21,'Season 8'!$U$22,0)),"-")))))</f>
        <v>-</v>
      </c>
      <c r="AZ21" s="965" t="str">
        <f>IFERROR(INDEX('Season 9'!$D$9:$D$27,MATCH('VS stats'!$C21,'Season 9'!$B$9:$B$27,0)),"-")</f>
        <v>-</v>
      </c>
      <c r="BA21" s="965" t="str">
        <f>IFERROR(INDEX('Season 9'!$D$28:$D$46,MATCH('VS stats'!$C21,'Season 9'!$B$28:$B$46,0)),"-")</f>
        <v>-</v>
      </c>
      <c r="BB21" s="965" t="str">
        <f>IFERROR(INDEX('Season 9'!$J$9:$J$16,MATCH('VS stats'!$C21,'Season 9'!$H$9:$H$16,0)),IFERROR(INDEX('Season 9'!$J$39,MATCH('VS stats'!$C21,'Season 9'!$H$39,0)),"-"))</f>
        <v>-</v>
      </c>
      <c r="BC21" s="965" t="str">
        <f>IFERROR(INDEX('Season 9'!$P$9:$P$16,MATCH('VS stats'!$C21,'Season 9'!$N$9:$N$16,0)),IFERROR(INDEX('Season 9'!$J$30,MATCH('VS stats'!$C21,'Season 9'!$H$30,0)),"-"))</f>
        <v>-</v>
      </c>
      <c r="BD21" s="965" t="str">
        <f>IFERROR(INDEX('Season 9'!$P$20:$P$24,MATCH('VS stats'!$C21,'Season 9'!$N$20:$N$24,0)),
IFERROR(INDEX('Season 9'!$X$9,MATCH('VS stats'!$C21,'Season 9'!$U$9,0)),
IFERROR(INDEX('Season 9'!$X$11:$X$13,MATCH('VS stats'!$C21,'Season 9'!$U$11:$U29,0)),
IFERROR(INDEX('Season 9'!$X$17,MATCH('VS stats'!$C21,'Season 9'!$U$17,0)),
IFERROR(INDEX('Season 9'!$X$19,MATCH('VS stats'!$C21,'Season 9'!$U$19,0)),
IFERROR(INDEX('Season 9'!$X$21,MATCH('VS stats'!$C21,'Season 9'!$U$21,0)),
IFERROR(INDEX('Season 9'!$X$23,MATCH('VS stats'!$C21,'Season 9'!$U$23,0)),"-")))))))</f>
        <v>-</v>
      </c>
      <c r="BE21" s="966" t="str">
        <f>IFERROR(INDEX('Season 9'!$X$10,MATCH('VS stats'!$C21,'Season 9'!$U$10,0)),
IFERROR(INDEX('Season 9'!$X$14:$X$16,MATCH('VS stats'!$C21,'Season 9'!$U$14:$U$16,0)),
IFERROR(INDEX('Season 9'!$X$18,MATCH('VS stats'!$C21,'Season 9'!$U$18,0)),
IFERROR(INDEX('Season 9'!$X$20,MATCH('VS stats'!$C21,'Season 9'!$U$20,0)),
IFERROR(INDEX('Season 9'!$X$22,MATCH('VS stats'!$C21,'Season 9'!$U$22,0)),"-")))))</f>
        <v>-</v>
      </c>
      <c r="BF21" s="965" t="str">
        <f>IFERROR(INDEX('Season 10'!$D$9:$D$27,MATCH('VS stats'!$C21,'Season 10'!$B$9:$B$27,0)),"-")</f>
        <v>-</v>
      </c>
      <c r="BG21" s="965" t="str">
        <f>IFERROR(INDEX('Season 10'!$D$28:$D$46,MATCH('VS stats'!$C21,'Season 10'!$B$28:$B$46,0)),"-")</f>
        <v>-</v>
      </c>
      <c r="BH21" s="965" t="str">
        <f>IFERROR(INDEX('Season 10'!$J$9:$J$16,MATCH('VS stats'!$C21,'Season 10'!$H$9:$H$16,0)),IFERROR(INDEX('Season 10'!$J$39,MATCH('VS stats'!$C21,'Season 10'!$H$39,0)),"-"))</f>
        <v>-</v>
      </c>
      <c r="BI21" s="965" t="str">
        <f>IFERROR(INDEX('Season 10'!$P$9:$P$16,MATCH('VS stats'!$C21,'Season 10'!$N$9:$N$16,0)),IFERROR(INDEX('Season 10'!$J$30,MATCH('VS stats'!$C21,'Season 10'!$H$30,0)),"-"))</f>
        <v>-</v>
      </c>
      <c r="BJ21" s="965" t="str">
        <f>IFERROR(INDEX('Season 10'!$P$20:$P$24,MATCH('VS stats'!$C21,'Season 10'!$N$20:$N$24,0)),
IFERROR(INDEX('Season 10'!$X$9,MATCH('VS stats'!$C21,'Season 10'!$U$9,0)),
IFERROR(INDEX('Season 10'!$X$11:$X$13,MATCH('VS stats'!$C21,'Season 10'!$U$11:$U29,0)),
IFERROR(INDEX('Season 10'!$X$17,MATCH('VS stats'!$C21,'Season 10'!$U$17,0)),
IFERROR(INDEX('Season 10'!$X$19,MATCH('VS stats'!$C21,'Season 10'!$U$19,0)),
IFERROR(INDEX('Season 10'!$X$21,MATCH('VS stats'!$C21,'Season 10'!$U$21,0)),
IFERROR(INDEX('Season 10'!$X$23,MATCH('VS stats'!$C21,'Season 10'!$U$23,0)),"-")))))))</f>
        <v>-</v>
      </c>
      <c r="BK21" s="966" t="str">
        <f>IFERROR(INDEX('Season 10'!$X$10,MATCH('VS stats'!$C21,'Season 10'!$U$10,0)),
IFERROR(INDEX('Season 10'!$X$14:$X$16,MATCH('VS stats'!$C21,'Season 10'!$U$14:$U$16,0)),
IFERROR(INDEX('Season 10'!$X$18,MATCH('VS stats'!$C21,'Season 10'!$U$18,0)),
IFERROR(INDEX('Season 10'!$X$20,MATCH('VS stats'!$C21,'Season 10'!$U$20,0)),
IFERROR(INDEX('Season 10'!$X$22,MATCH('VS stats'!$C21,'Season 10'!$U$22,0)),"-")))))</f>
        <v>-</v>
      </c>
      <c r="BL21" s="965" t="str">
        <f>IFERROR(INDEX('Season 11'!$D$9:$D$27,MATCH('VS stats'!$C21,'Season 11'!$B$9:$B$27,0)),"-")</f>
        <v>-</v>
      </c>
      <c r="BM21" s="965" t="str">
        <f>IFERROR(INDEX('Season 11'!$D$28:$D$46,MATCH('VS stats'!$C21,'Season 11'!$B$28:$B$46,0)),"-")</f>
        <v>-</v>
      </c>
      <c r="BN21" s="965" t="str">
        <f>IFERROR(INDEX('Season 11'!$J$9:$J$16,MATCH('VS stats'!$C21,'Season 11'!$H$9:$H$16,0)),IFERROR(INDEX('Season 11'!$J$39,MATCH('VS stats'!$C21,'Season 11'!$H$39,0)),"-"))</f>
        <v>-</v>
      </c>
      <c r="BO21" s="965" t="str">
        <f>IFERROR(INDEX('Season 11'!$P$9:$P$16,MATCH('VS stats'!$C21,'Season 11'!$N$9:$N$16,0)),IFERROR(INDEX('Season 11'!$J$30,MATCH('VS stats'!$C21,'Season 11'!$H$30,0)),"-"))</f>
        <v>-</v>
      </c>
      <c r="BP21" s="965" t="str">
        <f>IFERROR(INDEX('Season 11'!$P$20:$P$24,MATCH('VS stats'!$C21,'Season 11'!$N$20:$N$24,0)),
IFERROR(INDEX('Season 11'!$X$9,MATCH('VS stats'!$C21,'Season 11'!$U$9,0)),
IFERROR(INDEX('Season 11'!$X$11:$X$13,MATCH('VS stats'!$C21,'Season 11'!$U$11:$U29,0)),
IFERROR(INDEX('Season 11'!$X$17,MATCH('VS stats'!$C21,'Season 11'!$U$17,0)),
IFERROR(INDEX('Season 11'!$X$19,MATCH('VS stats'!$C21,'Season 11'!$U$19,0)),
IFERROR(INDEX('Season 11'!$X$21,MATCH('VS stats'!$C21,'Season 11'!$U$21,0)),
IFERROR(INDEX('Season 11'!$X$23,MATCH('VS stats'!$C21,'Season 11'!$U$23,0)),"-")))))))</f>
        <v>-</v>
      </c>
      <c r="BQ21" s="966" t="str">
        <f>IFERROR(INDEX('Season 11'!$X$10,MATCH('VS stats'!$C21,'Season 11'!$U$10,0)),
IFERROR(INDEX('Season 11'!$X$14:$X$16,MATCH('VS stats'!$C21,'Season 11'!$U$14:$U$16,0)),
IFERROR(INDEX('Season 11'!$X$18,MATCH('VS stats'!$C21,'Season 11'!$U$18,0)),
IFERROR(INDEX('Season 11'!$X$20,MATCH('VS stats'!$C21,'Season 11'!$U$20,0)),
IFERROR(INDEX('Season 11'!$X$22,MATCH('VS stats'!$C21,'Season 11'!$U$22,0)),"-")))))</f>
        <v>-</v>
      </c>
      <c r="BR21" s="965" t="str">
        <f>IFERROR(INDEX('Season 12'!$D$9:$D$27,MATCH('VS stats'!$C21,'Season 12'!$B$9:$B$27,0)),"-")</f>
        <v>-</v>
      </c>
      <c r="BS21" s="965" t="str">
        <f>IFERROR(INDEX('Season 12'!$D$28:$D$46,MATCH('VS stats'!$C21,'Season 12'!$B$28:$B$46,0)),"-")</f>
        <v>-</v>
      </c>
      <c r="BT21" s="965" t="str">
        <f>IFERROR(INDEX('Season 12'!$J$9:$J$16,MATCH('VS stats'!$C21,'Season 12'!$H$9:$H$16,0)),IFERROR(INDEX('Season 12'!$J$39,MATCH('VS stats'!$C21,'Season 12'!$H$39,0)),"-"))</f>
        <v>-</v>
      </c>
      <c r="BU21" s="965" t="str">
        <f>IFERROR(INDEX('Season 12'!$P$9:$P$16,MATCH('VS stats'!$C21,'Season 12'!$N$9:$N$16,0)),IFERROR(INDEX('Season 12'!$J$30,MATCH('VS stats'!$C21,'Season 12'!$H$30,0)),"-"))</f>
        <v>-</v>
      </c>
      <c r="BV21" s="965" t="str">
        <f>IFERROR(INDEX('Season 12'!$P$20:$P$24,MATCH('VS stats'!$C21,'Season 12'!$N$20:$N$24,0)),
IFERROR(INDEX('Season 12'!$X$9,MATCH('VS stats'!$C21,'Season 12'!$U$9,0)),
IFERROR(INDEX('Season 12'!$X$11:$X$13,MATCH('VS stats'!$C21,'Season 12'!$U$11:$U29,0)),
IFERROR(INDEX('Season 12'!$X$17,MATCH('VS stats'!$C21,'Season 12'!$U$17,0)),
IFERROR(INDEX('Season 12'!$X$19,MATCH('VS stats'!$C21,'Season 12'!$U$19,0)),
IFERROR(INDEX('Season 12'!$X$21,MATCH('VS stats'!$C21,'Season 12'!$U$21,0)),
IFERROR(INDEX('Season 12'!$X$23,MATCH('VS stats'!$C21,'Season 12'!$U$23,0)),"-")))))))</f>
        <v>-</v>
      </c>
      <c r="BW21" s="966" t="str">
        <f>IFERROR(INDEX('Season 12'!$X$10,MATCH('VS stats'!$C21,'Season 12'!$U$10,0)),
IFERROR(INDEX('Season 12'!$X$14:$X$16,MATCH('VS stats'!$C21,'Season 12'!$U$14:$U$16,0)),
IFERROR(INDEX('Season 12'!$X$18,MATCH('VS stats'!$C21,'Season 12'!$U$18,0)),
IFERROR(INDEX('Season 12'!$X$20,MATCH('VS stats'!$C21,'Season 12'!$U$20,0)),
IFERROR(INDEX('Season 12'!$X$22,MATCH('VS stats'!$C21,'Season 12'!$U$22,0)),"-")))))</f>
        <v>-</v>
      </c>
      <c r="BX21" s="965" t="str">
        <f>IFERROR(INDEX('Season 13'!$D$9:$D$27,MATCH('VS stats'!$C21,'Season 13'!$B$9:$B$27,0)),"-")</f>
        <v>-</v>
      </c>
      <c r="BY21" s="965" t="str">
        <f>IFERROR(INDEX('Season 13'!$D$28:$D$46,MATCH('VS stats'!$C21,'Season 13'!$B$28:$B$46,0)),"-")</f>
        <v>-</v>
      </c>
      <c r="BZ21" s="965" t="str">
        <f>IFERROR(INDEX('Season 13'!$J$9:$J$16,MATCH('VS stats'!$C21,'Season 13'!$H$9:$H$16,0)),IFERROR(INDEX('Season 13'!$J$39,MATCH('VS stats'!$C21,'Season 13'!$H$39,0)),"-"))</f>
        <v>-</v>
      </c>
      <c r="CA21" s="965" t="str">
        <f>IFERROR(INDEX('Season 13'!$P$9:$P$16,MATCH('VS stats'!$C21,'Season 13'!$N$9:$N$16,0)),IFERROR(INDEX('Season 13'!$J$30,MATCH('VS stats'!$C21,'Season 13'!$H$30,0)),"-"))</f>
        <v>-</v>
      </c>
      <c r="CB21" s="965" t="str">
        <f>IFERROR(INDEX('Season 13'!$P$20:$P$24,MATCH('VS stats'!$C21,'Season 13'!$N$20:$N$24,0)),
IFERROR(INDEX('Season 13'!$X$9,MATCH('VS stats'!$C21,'Season 13'!$U$9,0)),
IFERROR(INDEX('Season 13'!$X$11:$X$13,MATCH('VS stats'!$C21,'Season 13'!$U$11:$U29,0)),
IFERROR(INDEX('Season 13'!$X$17,MATCH('VS stats'!$C21,'Season 13'!$U$17,0)),
IFERROR(INDEX('Season 13'!$X$19,MATCH('VS stats'!$C21,'Season 13'!$U$19,0)),
IFERROR(INDEX('Season 13'!$X$21,MATCH('VS stats'!$C21,'Season 13'!$U$21,0)),
IFERROR(INDEX('Season 13'!$X$23,MATCH('VS stats'!$C21,'Season 13'!$U$23,0)),"-")))))))</f>
        <v>-</v>
      </c>
      <c r="CC21" s="966" t="str">
        <f>IFERROR(INDEX('Season 13'!$X$10,MATCH('VS stats'!$C21,'Season 13'!$U$10,0)),
IFERROR(INDEX('Season 13'!$X$14:$X$16,MATCH('VS stats'!$C21,'Season 13'!$U$14:$U$16,0)),
IFERROR(INDEX('Season 13'!$X$18,MATCH('VS stats'!$C21,'Season 13'!$U$18,0)),
IFERROR(INDEX('Season 13'!$X$20,MATCH('VS stats'!$C21,'Season 13'!$U$20,0)),
IFERROR(INDEX('Season 13'!$X$22,MATCH('VS stats'!$C21,'Season 13'!$U$22,0)),"-")))))</f>
        <v>-</v>
      </c>
      <c r="CD21" s="965" t="str">
        <f>IFERROR(INDEX('Season 14'!$D$9:$D$27,MATCH('VS stats'!$C21,'Season 14'!$B$9:$B$27,0)),"-")</f>
        <v>-</v>
      </c>
      <c r="CE21" s="965" t="str">
        <f>IFERROR(INDEX('Season 14'!$D$28:$D$46,MATCH('VS stats'!$C21,'Season 14'!$B$28:$B$46,0)),"-")</f>
        <v>-</v>
      </c>
      <c r="CF21" s="965" t="str">
        <f>IFERROR(INDEX('Season 14'!$J$9:$J$16,MATCH('VS stats'!$C21,'Season 14'!$H$9:$H$16,0)),IFERROR(INDEX('Season 14'!$J$39,MATCH('VS stats'!$C21,'Season 14'!$H$39,0)),"-"))</f>
        <v>-</v>
      </c>
      <c r="CG21" s="965" t="str">
        <f>IFERROR(INDEX('Season 14'!$P$9:$P$16,MATCH('VS stats'!$C21,'Season 14'!$N$9:$N$16,0)),IFERROR(INDEX('Season 14'!$J$30,MATCH('VS stats'!$C21,'Season 14'!$H$30,0)),"-"))</f>
        <v>-</v>
      </c>
      <c r="CH21" s="965" t="str">
        <f>IFERROR(INDEX('Season 14'!$P$20:$P$24,MATCH('VS stats'!$C21,'Season 14'!$N$20:$N$24,0)),
IFERROR(INDEX('Season 14'!$X$9,MATCH('VS stats'!$C21,'Season 14'!$U$9,0)),
IFERROR(INDEX('Season 14'!$X$11:$X$13,MATCH('VS stats'!$C21,'Season 14'!$U$11:$U29,0)),
IFERROR(INDEX('Season 14'!$X$17,MATCH('VS stats'!$C21,'Season 14'!$U$17,0)),
IFERROR(INDEX('Season 14'!$X$19,MATCH('VS stats'!$C21,'Season 14'!$U$19,0)),
IFERROR(INDEX('Season 14'!$X$21,MATCH('VS stats'!$C21,'Season 14'!$U$21,0)),
IFERROR(INDEX('Season 14'!$X$23,MATCH('VS stats'!$C21,'Season 14'!$U$23,0)),"-")))))))</f>
        <v>-</v>
      </c>
      <c r="CI21" s="966" t="str">
        <f>IFERROR(INDEX('Season 14'!$X$10,MATCH('VS stats'!$C21,'Season 14'!$U$10,0)),
IFERROR(INDEX('Season 14'!$X$14:$X$16,MATCH('VS stats'!$C21,'Season 14'!$U$14:$U$16,0)),
IFERROR(INDEX('Season 14'!$X$18,MATCH('VS stats'!$C21,'Season 14'!$U$18,0)),
IFERROR(INDEX('Season 14'!$X$20,MATCH('VS stats'!$C21,'Season 14'!$U$20,0)),
IFERROR(INDEX('Season 14'!$X$22,MATCH('VS stats'!$C21,'Season 14'!$U$22,0)),"-")))))</f>
        <v>-</v>
      </c>
      <c r="CJ21" s="965" t="str">
        <f>IFERROR(INDEX('Season 15'!$D$9:$D$27,MATCH('VS stats'!$C21,'Season 15'!$B$9:$B$27,0)),"-")</f>
        <v>-</v>
      </c>
      <c r="CK21" s="965" t="str">
        <f>IFERROR(INDEX('Season 15'!$D$28:$D$46,MATCH('VS stats'!$C21,'Season 15'!$B$28:$B$46,0)),"-")</f>
        <v>-</v>
      </c>
      <c r="CL21" s="965" t="str">
        <f>IFERROR(INDEX('Season 15'!$J$9:$J$16,MATCH('VS stats'!$C21,'Season 15'!$H$9:$H$16,0)),IFERROR(INDEX('Season 15'!$J$39,MATCH('VS stats'!$C21,'Season 15'!$H$39,0)),"-"))</f>
        <v>-</v>
      </c>
      <c r="CM21" s="965" t="str">
        <f>IFERROR(INDEX('Season 15'!$P$9:$P$16,MATCH('VS stats'!$C21,'Season 15'!$N$9:$N$16,0)),IFERROR(INDEX('Season 15'!$J$30,MATCH('VS stats'!$C21,'Season 15'!$H$30,0)),"-"))</f>
        <v>-</v>
      </c>
      <c r="CN21" s="965" t="str">
        <f>IFERROR(INDEX('Season 15'!$P$20:$P$24,MATCH('VS stats'!$C21,'Season 15'!$N$20:$N$24,0)),
IFERROR(INDEX('Season 15'!$X$9,MATCH('VS stats'!$C21,'Season 15'!$U$9,0)),
IFERROR(INDEX('Season 15'!$X$11:$X$13,MATCH('VS stats'!$C21,'Season 15'!$U$11:$U29,0)),
IFERROR(INDEX('Season 15'!$X$17,MATCH('VS stats'!$C21,'Season 15'!$U$17,0)),
IFERROR(INDEX('Season 15'!$X$19,MATCH('VS stats'!$C21,'Season 15'!$U$19,0)),
IFERROR(INDEX('Season 15'!$X$21,MATCH('VS stats'!$C21,'Season 15'!$U$21,0)),
IFERROR(INDEX('Season 15'!$X$23,MATCH('VS stats'!$C21,'Season 15'!$U$23,0)),"-")))))))</f>
        <v>-</v>
      </c>
      <c r="CO21" s="966" t="str">
        <f>IFERROR(INDEX('Season 15'!$X$10,MATCH('VS stats'!$C21,'Season 15'!$U$10,0)),
IFERROR(INDEX('Season 15'!$X$14:$X$16,MATCH('VS stats'!$C21,'Season 15'!$U$14:$U$16,0)),
IFERROR(INDEX('Season 15'!$X$18,MATCH('VS stats'!$C21,'Season 15'!$U$18,0)),
IFERROR(INDEX('Season 15'!$X$20,MATCH('VS stats'!$C21,'Season 15'!$U$20,0)),
IFERROR(INDEX('Season 15'!$X$22,MATCH('VS stats'!$C21,'Season 15'!$U$22,0)),"-")))))</f>
        <v>-</v>
      </c>
      <c r="CP21" s="976"/>
      <c r="CQ21" s="822"/>
      <c r="CR21" s="822"/>
      <c r="CS21" s="822"/>
      <c r="CT21" s="822"/>
      <c r="CU21" s="822"/>
    </row>
    <row r="22" spans="2:99" x14ac:dyDescent="0.25">
      <c r="B22" s="822"/>
      <c r="C22" s="695" t="s">
        <v>195</v>
      </c>
      <c r="D22" s="1073" t="str">
        <f>IFERROR(INDEX('Season 1'!$D$9:$D$31,MATCH('VS stats'!$C22,'Season 1'!$B$9:$B$31,0)),"-")</f>
        <v>0-1</v>
      </c>
      <c r="E22" s="1074" t="str">
        <f>IFERROR(INDEX('Season 1'!$D$30:$D$54,MATCH('VS stats'!$C22,'Season 1'!$B$30:$B$54,0)),"-")</f>
        <v>1-1</v>
      </c>
      <c r="F22" s="965" t="str">
        <f>IFERROR(INDEX('Season 1'!$J$9:$J$16,MATCH('VS stats'!$C22,'Season 1'!$H$9:$H$16,0)),IFERROR(INDEX('Season 1'!$W$9:$W$14,MATCH('VS stats'!$C22,'Season 1'!$T$9:$T$14,0)),"-"))</f>
        <v>-</v>
      </c>
      <c r="G22" s="965" t="str">
        <f>IFERROR(INDEX('Season 1'!$P$9:$P$16,MATCH('VS stats'!$C22,'Season 1'!$N$9:$N$16,0)),"-")</f>
        <v>-</v>
      </c>
      <c r="H22" s="965" t="str">
        <f>IFERROR(INDEX('Season 1'!$P$20:$P$24,MATCH('VS stats'!$C22,'Season 1'!$N$20:$N$24,0)),"-")</f>
        <v>-</v>
      </c>
      <c r="I22" s="966" t="s">
        <v>35</v>
      </c>
      <c r="J22" s="965" t="str">
        <f>IFERROR(INDEX('Season 2'!$D$9:$D$31,MATCH('VS stats'!$C22,'Season 2'!$B$9:$B$31,0)),"-")</f>
        <v>-</v>
      </c>
      <c r="K22" s="965" t="str">
        <f>IFERROR(INDEX('Season 2'!$D$32:$D$54,MATCH('VS stats'!$C22,'Season 2'!$B$32:$B$54,0)),"-")</f>
        <v>-</v>
      </c>
      <c r="L22" s="965" t="str">
        <f>IFERROR(INDEX('Season 2'!$J$9:$J$16,MATCH('VS stats'!$C22,'Season 2'!$H$9:$H$16,0)),IFERROR(INDEX('Season 2'!$J$45:$J$50,MATCH('VS stats'!$C22,'Season 2'!$H$45:$H$50,0)),"-"))</f>
        <v>-</v>
      </c>
      <c r="M22" s="965" t="str">
        <f>IFERROR(INDEX('Season 2'!$P$9:$P$16,MATCH('VS stats'!$C22,'Season 2'!$N$9:$N$16,0)),IFERROR(INDEX('Season 2'!$J$30,MATCH('VS stats'!$C22,'Season 2'!$H$30,0)),"-"))</f>
        <v>-</v>
      </c>
      <c r="N22" s="965" t="str">
        <f>IFERROR(INDEX('Season 2'!$P$20:$P$24,MATCH('VS stats'!$C22,'Season 2'!$N$20:$N$24,0)),
IFERROR(INDEX('Season 2'!$X$9,MATCH('VS stats'!$C22,'Season 2'!$U$9,0)),
IFERROR(INDEX('Season 2'!$X$11:$X$13,MATCH('VS stats'!$C22,'Season 2'!$U$11:$U30,0)),
IFERROR(INDEX('Season 2'!$X$17,MATCH('VS stats'!$C22,'Season 2'!$U$17,0)),
IFERROR(INDEX('Season 2'!$X$19,MATCH('VS stats'!$C22,'Season 2'!$U$19,0)),
IFERROR(INDEX('Season 2'!$X$21,MATCH('VS stats'!$C22,'Season 2'!$U$21,0)),
IFERROR(INDEX('Season 2'!$X$23,MATCH('VS stats'!$C22,'Season 2'!$U$23,0)),
IFERROR(INDEX('Season 2'!$X$25,MATCH('VS stats'!$C22,'Season 2'!$U$25,0)),"-"))))))))</f>
        <v>-</v>
      </c>
      <c r="O22" s="966" t="str">
        <f>IFERROR(INDEX('Season 2'!$X$10,MATCH('VS stats'!$C22,'Season 2'!$U$10,0)),
IFERROR(INDEX('Season 2'!$X$14:$X$16,MATCH('VS stats'!$C22,'Season 2'!$U$14:$U$16,0)),
IFERROR(INDEX('Season 2'!$X$18,MATCH('VS stats'!$C22,'Season 2'!$U$18,0)),
IFERROR(INDEX('Season 2'!$X$20,MATCH('VS stats'!$C22,'Season 2'!$U$20,0)),
IFERROR(INDEX('Season 2'!$X$22,MATCH('VS stats'!$C22,'Season 2'!$U$22,0)),
IFERROR(INDEX('Season 2'!$X$24,MATCH('VS stats'!$C22,'Season 2'!$U$24,0)),"-"))))))</f>
        <v>-</v>
      </c>
      <c r="P22" s="965" t="str">
        <f>IFERROR(INDEX('Season 3'!$D$9:$D$31,MATCH('VS stats'!$C22,'Season 3'!$B$9:$B$31,0)),"-")</f>
        <v>-</v>
      </c>
      <c r="Q22" s="965" t="str">
        <f>IFERROR(INDEX('Season 3'!$D$32:$D$54,MATCH('VS stats'!$C22,'Season 3'!$B$32:$B$54,0)),"-")</f>
        <v>-</v>
      </c>
      <c r="R22" s="965" t="str">
        <f>IFERROR(INDEX('Season 3'!$J$9:$J$16,MATCH('VS stats'!$C22,'Season 3'!$H$9:$H$16,0)),IFERROR(INDEX('Season 3'!$J$39,MATCH('VS stats'!$C22,'Season 3'!$H$39,0)),"-"))</f>
        <v>-</v>
      </c>
      <c r="S22" s="965" t="str">
        <f>IFERROR(INDEX('Season 3'!$P$9:$P$16,MATCH('VS stats'!$C22,'Season 3'!$N$9:$N$16,0)),IFERROR(INDEX('Season 3'!$J$30,MATCH('VS stats'!$C22,'Season 3'!$H$30,0)),"-"))</f>
        <v>-</v>
      </c>
      <c r="T22" s="965" t="str">
        <f>IFERROR(INDEX('Season 3'!$P$20:$P$24,MATCH('VS stats'!$C22,'Season 3'!$N$20:$N$24,0)),
IFERROR(INDEX('Season 3'!$X$9,MATCH('VS stats'!$C22,'Season 3'!$U$9,0)),
IFERROR(INDEX('Season 3'!$X$11:$X$13,MATCH('VS stats'!$C22,'Season 3'!$U$11:$U30,0)),
IFERROR(INDEX('Season 3'!$X$17,MATCH('VS stats'!$C22,'Season 3'!$U$17,0)),
IFERROR(INDEX('Season 3'!$X$19,MATCH('VS stats'!$C22,'Season 3'!$U$19,0)),
IFERROR(INDEX('Season 3'!$X$21,MATCH('VS stats'!$C22,'Season 3'!$U$21,0)),
IFERROR(INDEX('Season 3'!$X$23,MATCH('VS stats'!$C22,'Season 3'!$U$23,0)),
IFERROR(INDEX('Season 3'!$X$25,MATCH('VS stats'!$C22,'Season 3'!$U$25,0)),"-"))))))))</f>
        <v>-</v>
      </c>
      <c r="U22" s="966" t="str">
        <f>IFERROR(INDEX('Season 3'!$X$10,MATCH('VS stats'!$C22,'Season 3'!$U$10,0)),
IFERROR(INDEX('Season 3'!$X$14:$X$16,MATCH('VS stats'!$C22,'Season 3'!$U$14:$U$16,0)),
IFERROR(INDEX('Season 3'!$X$18,MATCH('VS stats'!$C22,'Season 3'!$U$18,0)),
IFERROR(INDEX('Season 3'!$X$20,MATCH('VS stats'!$C22,'Season 3'!$U$20,0)),
IFERROR(INDEX('Season 3'!$X$22,MATCH('VS stats'!$C22,'Season 3'!$U$22,0)),
IFERROR(INDEX('Season 3'!$X$24,MATCH('VS stats'!$C22,'Season 3'!$U$24,0)),"-"))))))</f>
        <v>-</v>
      </c>
      <c r="V22" s="965" t="str">
        <f>IFERROR(INDEX('Season 4'!$D$9:$D$27,MATCH('VS stats'!$C22,'Season 4'!$B$9:$B$27,0)),"-")</f>
        <v>-</v>
      </c>
      <c r="W22" s="965" t="str">
        <f>IFERROR(INDEX('Season 4'!$D$28:$D$46,MATCH('VS stats'!$C22,'Season 4'!$B$28:$B$46,0)),"-")</f>
        <v>-</v>
      </c>
      <c r="X22" s="965" t="str">
        <f>IFERROR(INDEX('Season 4'!$J$9:$J$16,MATCH('VS stats'!$C22,'Season 4'!$H$9:$H$16,0)),IFERROR(INDEX('Season 4'!$J$39,MATCH('VS stats'!$C22,'Season 4'!$H$39,0)),"-"))</f>
        <v>-</v>
      </c>
      <c r="Y22" s="965" t="str">
        <f>IFERROR(INDEX('Season 4'!$P$9:$P$16,MATCH('VS stats'!$C22,'Season 4'!$N$9:$N$16,0)),IFERROR(INDEX('Season 4'!$J$30,MATCH('VS stats'!$C22,'Season 4'!$H$30,0)),"-"))</f>
        <v>-</v>
      </c>
      <c r="Z22" s="965" t="str">
        <f>IFERROR(INDEX('Season 4'!$P$20:$P$24,MATCH('VS stats'!$C22,'Season 4'!$N$20:$N$24,0)),
IFERROR(INDEX('Season 4'!$X$9,MATCH('VS stats'!$C22,'Season 4'!$U$9,0)),
IFERROR(INDEX('Season 4'!$X$11:$X$13,MATCH('VS stats'!$C22,'Season 4'!$U$11:$U30,0)),
IFERROR(INDEX('Season 4'!$X$17,MATCH('VS stats'!$C22,'Season 4'!$U$17,0)),
IFERROR(INDEX('Season 4'!$X$19,MATCH('VS stats'!$C22,'Season 4'!$U$19,0)),
IFERROR(INDEX('Season 4'!$X$21,MATCH('VS stats'!$C22,'Season 4'!$U$21,0)),
IFERROR(INDEX('Season 4'!$X$23,MATCH('VS stats'!$C22,'Season 4'!$U$23,0)),
IFERROR(INDEX('Season 4'!$X$25,MATCH('VS stats'!$C22,'Season 4'!$U$25,0)),"-"))))))))</f>
        <v>-</v>
      </c>
      <c r="AA22" s="966" t="str">
        <f>IFERROR(INDEX('Season 4'!$X$10,MATCH('VS stats'!$C22,'Season 4'!$U$10,0)),
IFERROR(INDEX('Season 4'!$X$14:$X$16,MATCH('VS stats'!$C22,'Season 4'!$U$14:$U$16,0)),
IFERROR(INDEX('Season 4'!$X$18,MATCH('VS stats'!$C22,'Season 4'!$U$18,0)),
IFERROR(INDEX('Season 4'!$X$20,MATCH('VS stats'!$C22,'Season 4'!$U$20,0)),
IFERROR(INDEX('Season 4'!$X$22,MATCH('VS stats'!$C22,'Season 4'!$U$22,0)),
IFERROR(INDEX('Season 4'!$X$24,MATCH('VS stats'!$C22,'Season 4'!$U$24,0)),"-"))))))</f>
        <v>-</v>
      </c>
      <c r="AB22" s="965" t="str">
        <f>IFERROR(INDEX('Season 5'!$D$9:$D$27,MATCH('VS stats'!$C22,'Season 5'!$B$9:$B$27,0)),"-")</f>
        <v>-</v>
      </c>
      <c r="AC22" s="965" t="str">
        <f>IFERROR(INDEX('Season 5'!$D$28:$D$46,MATCH('VS stats'!$C22,'Season 5'!$B$28:$B$46,0)),"-")</f>
        <v>-</v>
      </c>
      <c r="AD22" s="965" t="str">
        <f>IFERROR(INDEX('Season 5'!$J$9:$J$16,MATCH('VS stats'!$C22,'Season 5'!$H$9:$H$16,0)),IFERROR(INDEX('Season 5'!$J$39,MATCH('VS stats'!$C22,'Season 5'!$H$39,0)),"-"))</f>
        <v>-</v>
      </c>
      <c r="AE22" s="965" t="str">
        <f>IFERROR(INDEX('Season 5'!$P$9:$P$16,MATCH('VS stats'!$C22,'Season 5'!$N$9:$N$16,0)),IFERROR(INDEX('Season 5'!$J$30,MATCH('VS stats'!$C22,'Season 5'!$H$30,0)),"-"))</f>
        <v>-</v>
      </c>
      <c r="AF22" s="965" t="str">
        <f>IFERROR(INDEX('Season 5'!$P$20:$P$24,MATCH('VS stats'!$C22,'Season 5'!$N$20:$N$24,0)),
IFERROR(INDEX('Season 5'!$X$9,MATCH('VS stats'!$C22,'Season 5'!$U$9,0)),
IFERROR(INDEX('Season 5'!$X$11:$X$13,MATCH('VS stats'!$C22,'Season 5'!$U$11:$U30,0)),
IFERROR(INDEX('Season 5'!$X$17,MATCH('VS stats'!$C22,'Season 5'!$U$17,0)),
IFERROR(INDEX('Season 5'!$X$19,MATCH('VS stats'!$C22,'Season 5'!$U$19,0)),
IFERROR(INDEX('Season 5'!$X$21,MATCH('VS stats'!$C22,'Season 5'!$U$21,0)),
IFERROR(INDEX('Season 5'!$X$23,MATCH('VS stats'!$C22,'Season 5'!$U$23,0)),"-")))))))</f>
        <v>-</v>
      </c>
      <c r="AG22" s="966" t="str">
        <f>IFERROR(INDEX('Season 5'!$X$10,MATCH('VS stats'!$C22,'Season 5'!$U$10,0)),
IFERROR(INDEX('Season 5'!$X$14:$X$16,MATCH('VS stats'!$C22,'Season 5'!$U$14:$U$16,0)),
IFERROR(INDEX('Season 5'!$X$18,MATCH('VS stats'!$C22,'Season 5'!$U$18,0)),
IFERROR(INDEX('Season 5'!$X$20,MATCH('VS stats'!$C22,'Season 5'!$U$20,0)),
IFERROR(INDEX('Season 5'!$X$22,MATCH('VS stats'!$C22,'Season 5'!$U$22,0)),"-")))))</f>
        <v>-</v>
      </c>
      <c r="AH22" s="965" t="str">
        <f>IFERROR(INDEX('Season 6'!$D$9:$D$27,MATCH('VS stats'!$C22,'Season 6'!$B$9:$B$27,0)),"-")</f>
        <v>-</v>
      </c>
      <c r="AI22" s="965" t="str">
        <f>IFERROR(INDEX('Season 6'!$D$28:$D$46,MATCH('VS stats'!$C22,'Season 6'!$B$28:$B$46,0)),"-")</f>
        <v>-</v>
      </c>
      <c r="AJ22" s="965" t="str">
        <f>IFERROR(INDEX('Season 6'!$J$9:$J$16,MATCH('VS stats'!$C22,'Season 6'!$H$9:$H$16,0)),IFERROR(INDEX('Season 6'!$J$39,MATCH('VS stats'!$C22,'Season 6'!$H$39,0)),"-"))</f>
        <v>-</v>
      </c>
      <c r="AK22" s="965" t="str">
        <f>IFERROR(INDEX('Season 6'!$P$9:$P$16,MATCH('VS stats'!$C22,'Season 6'!$N$9:$N$16,0)),IFERROR(INDEX('Season 6'!$J$30,MATCH('VS stats'!$C22,'Season 6'!$H$30,0)),"-"))</f>
        <v>-</v>
      </c>
      <c r="AL22" s="965" t="str">
        <f>IFERROR(INDEX('Season 6'!$P$20:$P$24,MATCH('VS stats'!$C22,'Season 6'!$N$20:$N$24,0)),
IFERROR(INDEX('Season 6'!$X$9,MATCH('VS stats'!$C22,'Season 6'!$U$9,0)),
IFERROR(INDEX('Season 6'!$X$11:$X$13,MATCH('VS stats'!$C22,'Season 6'!$U$11:$U30,0)),
IFERROR(INDEX('Season 6'!$X$17,MATCH('VS stats'!$C22,'Season 6'!$U$17,0)),
IFERROR(INDEX('Season 6'!$X$19,MATCH('VS stats'!$C22,'Season 6'!$U$19,0)),
IFERROR(INDEX('Season 6'!$X$21,MATCH('VS stats'!$C22,'Season 6'!$U$21,0)),
IFERROR(INDEX('Season 6'!$X$23,MATCH('VS stats'!$C22,'Season 6'!$U$23,0)),"-")))))))</f>
        <v>-</v>
      </c>
      <c r="AM22" s="966" t="str">
        <f>IFERROR(INDEX('Season 6'!$X$10,MATCH('VS stats'!$C22,'Season 6'!$U$10,0)),
IFERROR(INDEX('Season 6'!$X$14:$X$16,MATCH('VS stats'!$C22,'Season 6'!$U$14:$U$16,0)),
IFERROR(INDEX('Season 6'!$X$18,MATCH('VS stats'!$C22,'Season 6'!$U$18,0)),
IFERROR(INDEX('Season 6'!$X$20,MATCH('VS stats'!$C22,'Season 6'!$U$20,0)),
IFERROR(INDEX('Season 6'!$X$22,MATCH('VS stats'!$C22,'Season 6'!$U$22,0)),"-")))))</f>
        <v>-</v>
      </c>
      <c r="AN22" s="965" t="str">
        <f>IFERROR(INDEX('Season 7'!$D$9:$D$27,MATCH('VS stats'!$C22,'Season 7'!$B$9:$B$27,0)),"-")</f>
        <v>-</v>
      </c>
      <c r="AO22" s="965" t="str">
        <f>IFERROR(INDEX('Season 7'!$D$28:$D$46,MATCH('VS stats'!$C22,'Season 7'!$B$28:$B$46,0)),"-")</f>
        <v>-</v>
      </c>
      <c r="AP22" s="965" t="str">
        <f>IFERROR(INDEX('Season 7'!$J$9:$J$16,MATCH('VS stats'!$C22,'Season 7'!$H$9:$H$16,0)),IFERROR(INDEX('Season 7'!$J$39,MATCH('VS stats'!$C22,'Season 7'!$H$39,0)),"-"))</f>
        <v>-</v>
      </c>
      <c r="AQ22" s="965" t="str">
        <f>IFERROR(INDEX('Season 7'!$P$9:$P$16,MATCH('VS stats'!$C22,'Season 7'!$N$9:$N$16,0)),IFERROR(INDEX('Season 7'!$J$30,MATCH('VS stats'!$C22,'Season 7'!$H$30,0)),"-"))</f>
        <v>-</v>
      </c>
      <c r="AR22" s="965" t="str">
        <f>IFERROR(INDEX('Season 7'!$P$20:$P$24,MATCH('VS stats'!$C22,'Season 7'!$N$20:$N$24,0)),
IFERROR(INDEX('Season 7'!$X$9,MATCH('VS stats'!$C22,'Season 7'!$U$9,0)),
IFERROR(INDEX('Season 7'!$X$11:$X$13,MATCH('VS stats'!$C22,'Season 7'!$U$11:$U30,0)),
IFERROR(INDEX('Season 7'!$X$17,MATCH('VS stats'!$C22,'Season 7'!$U$17,0)),
IFERROR(INDEX('Season 7'!$X$19,MATCH('VS stats'!$C22,'Season 7'!$U$19,0)),
IFERROR(INDEX('Season 7'!$X$21,MATCH('VS stats'!$C22,'Season 7'!$U$21,0)),
IFERROR(INDEX('Season 7'!$X$23,MATCH('VS stats'!$C22,'Season 7'!$U$23,0)),"-")))))))</f>
        <v>-</v>
      </c>
      <c r="AS22" s="966" t="str">
        <f>IFERROR(INDEX('Season 7'!$X$10,MATCH('VS stats'!$C22,'Season 7'!$U$10,0)),
IFERROR(INDEX('Season 7'!$X$14:$X$16,MATCH('VS stats'!$C22,'Season 7'!$U$14:$U$16,0)),
IFERROR(INDEX('Season 7'!$X$18,MATCH('VS stats'!$C22,'Season 7'!$U$18,0)),
IFERROR(INDEX('Season 7'!$X$20,MATCH('VS stats'!$C22,'Season 7'!$U$20,0)),
IFERROR(INDEX('Season 7'!$X$22,MATCH('VS stats'!$C22,'Season 7'!$U$22,0)),"-")))))</f>
        <v>-</v>
      </c>
      <c r="AT22" s="965" t="str">
        <f>IFERROR(INDEX('Season 8'!$D$9:$D$27,MATCH('VS stats'!$C22,'Season 8'!$B$9:$B$27,0)),"-")</f>
        <v>-</v>
      </c>
      <c r="AU22" s="965" t="str">
        <f>IFERROR(INDEX('Season 8'!$D$28:$D$46,MATCH('VS stats'!$C22,'Season 8'!$B$28:$B$46,0)),"-")</f>
        <v>-</v>
      </c>
      <c r="AV22" s="965" t="str">
        <f>IFERROR(INDEX('Season 8'!$J$9:$J$16,MATCH('VS stats'!$C22,'Season 8'!$H$9:$H$16,0)),IFERROR(INDEX('Season 8'!$J$39,MATCH('VS stats'!$C22,'Season 8'!$H$39,0)),"-"))</f>
        <v>-</v>
      </c>
      <c r="AW22" s="965" t="str">
        <f>IFERROR(INDEX('Season 8'!$P$9:$P$16,MATCH('VS stats'!$C22,'Season 8'!$N$9:$N$16,0)),IFERROR(INDEX('Season 8'!$J$30,MATCH('VS stats'!$C22,'Season 8'!$H$30,0)),"-"))</f>
        <v>-</v>
      </c>
      <c r="AX22" s="965" t="str">
        <f>IFERROR(INDEX('Season 8'!$P$20:$P$24,MATCH('VS stats'!$C22,'Season 8'!$N$20:$N$24,0)),
IFERROR(INDEX('Season 8'!$X$9,MATCH('VS stats'!$C22,'Season 8'!$U$9,0)),
IFERROR(INDEX('Season 8'!$X$11:$X$13,MATCH('VS stats'!$C22,'Season 8'!$U$11:$U30,0)),
IFERROR(INDEX('Season 8'!$X$17,MATCH('VS stats'!$C22,'Season 8'!$U$17,0)),
IFERROR(INDEX('Season 8'!$X$19,MATCH('VS stats'!$C22,'Season 8'!$U$19,0)),
IFERROR(INDEX('Season 8'!$X$21,MATCH('VS stats'!$C22,'Season 8'!$U$21,0)),
IFERROR(INDEX('Season 8'!$X$23,MATCH('VS stats'!$C22,'Season 8'!$U$23,0)),"-")))))))</f>
        <v>-</v>
      </c>
      <c r="AY22" s="966" t="str">
        <f>IFERROR(INDEX('Season 8'!$X$10,MATCH('VS stats'!$C22,'Season 8'!$U$10,0)),
IFERROR(INDEX('Season 8'!$X$14:$X$16,MATCH('VS stats'!$C22,'Season 8'!$U$14:$U$16,0)),
IFERROR(INDEX('Season 8'!$X$18,MATCH('VS stats'!$C22,'Season 8'!$U$18,0)),
IFERROR(INDEX('Season 8'!$X$20,MATCH('VS stats'!$C22,'Season 8'!$U$20,0)),
IFERROR(INDEX('Season 8'!$X$22,MATCH('VS stats'!$C22,'Season 8'!$U$22,0)),"-")))))</f>
        <v>-</v>
      </c>
      <c r="AZ22" s="965" t="str">
        <f>IFERROR(INDEX('Season 9'!$D$9:$D$27,MATCH('VS stats'!$C22,'Season 9'!$B$9:$B$27,0)),"-")</f>
        <v>-</v>
      </c>
      <c r="BA22" s="965" t="str">
        <f>IFERROR(INDEX('Season 9'!$D$28:$D$46,MATCH('VS stats'!$C22,'Season 9'!$B$28:$B$46,0)),"-")</f>
        <v>-</v>
      </c>
      <c r="BB22" s="965" t="str">
        <f>IFERROR(INDEX('Season 9'!$J$9:$J$16,MATCH('VS stats'!$C22,'Season 9'!$H$9:$H$16,0)),IFERROR(INDEX('Season 9'!$J$39,MATCH('VS stats'!$C22,'Season 9'!$H$39,0)),"-"))</f>
        <v>-</v>
      </c>
      <c r="BC22" s="965" t="str">
        <f>IFERROR(INDEX('Season 9'!$P$9:$P$16,MATCH('VS stats'!$C22,'Season 9'!$N$9:$N$16,0)),IFERROR(INDEX('Season 9'!$J$30,MATCH('VS stats'!$C22,'Season 9'!$H$30,0)),"-"))</f>
        <v>-</v>
      </c>
      <c r="BD22" s="965" t="str">
        <f>IFERROR(INDEX('Season 9'!$P$20:$P$24,MATCH('VS stats'!$C22,'Season 9'!$N$20:$N$24,0)),
IFERROR(INDEX('Season 9'!$X$9,MATCH('VS stats'!$C22,'Season 9'!$U$9,0)),
IFERROR(INDEX('Season 9'!$X$11:$X$13,MATCH('VS stats'!$C22,'Season 9'!$U$11:$U30,0)),
IFERROR(INDEX('Season 9'!$X$17,MATCH('VS stats'!$C22,'Season 9'!$U$17,0)),
IFERROR(INDEX('Season 9'!$X$19,MATCH('VS stats'!$C22,'Season 9'!$U$19,0)),
IFERROR(INDEX('Season 9'!$X$21,MATCH('VS stats'!$C22,'Season 9'!$U$21,0)),
IFERROR(INDEX('Season 9'!$X$23,MATCH('VS stats'!$C22,'Season 9'!$U$23,0)),"-")))))))</f>
        <v>-</v>
      </c>
      <c r="BE22" s="966" t="str">
        <f>IFERROR(INDEX('Season 9'!$X$10,MATCH('VS stats'!$C22,'Season 9'!$U$10,0)),
IFERROR(INDEX('Season 9'!$X$14:$X$16,MATCH('VS stats'!$C22,'Season 9'!$U$14:$U$16,0)),
IFERROR(INDEX('Season 9'!$X$18,MATCH('VS stats'!$C22,'Season 9'!$U$18,0)),
IFERROR(INDEX('Season 9'!$X$20,MATCH('VS stats'!$C22,'Season 9'!$U$20,0)),
IFERROR(INDEX('Season 9'!$X$22,MATCH('VS stats'!$C22,'Season 9'!$U$22,0)),"-")))))</f>
        <v>-</v>
      </c>
      <c r="BF22" s="965" t="str">
        <f>IFERROR(INDEX('Season 10'!$D$9:$D$27,MATCH('VS stats'!$C22,'Season 10'!$B$9:$B$27,0)),"-")</f>
        <v>-</v>
      </c>
      <c r="BG22" s="965" t="str">
        <f>IFERROR(INDEX('Season 10'!$D$28:$D$46,MATCH('VS stats'!$C22,'Season 10'!$B$28:$B$46,0)),"-")</f>
        <v>-</v>
      </c>
      <c r="BH22" s="965" t="str">
        <f>IFERROR(INDEX('Season 10'!$J$9:$J$16,MATCH('VS stats'!$C22,'Season 10'!$H$9:$H$16,0)),IFERROR(INDEX('Season 10'!$J$39,MATCH('VS stats'!$C22,'Season 10'!$H$39,0)),"-"))</f>
        <v>-</v>
      </c>
      <c r="BI22" s="965" t="str">
        <f>IFERROR(INDEX('Season 10'!$P$9:$P$16,MATCH('VS stats'!$C22,'Season 10'!$N$9:$N$16,0)),IFERROR(INDEX('Season 10'!$J$30,MATCH('VS stats'!$C22,'Season 10'!$H$30,0)),"-"))</f>
        <v>-</v>
      </c>
      <c r="BJ22" s="965" t="str">
        <f>IFERROR(INDEX('Season 10'!$P$20:$P$24,MATCH('VS stats'!$C22,'Season 10'!$N$20:$N$24,0)),
IFERROR(INDEX('Season 10'!$X$9,MATCH('VS stats'!$C22,'Season 10'!$U$9,0)),
IFERROR(INDEX('Season 10'!$X$11:$X$13,MATCH('VS stats'!$C22,'Season 10'!$U$11:$U30,0)),
IFERROR(INDEX('Season 10'!$X$17,MATCH('VS stats'!$C22,'Season 10'!$U$17,0)),
IFERROR(INDEX('Season 10'!$X$19,MATCH('VS stats'!$C22,'Season 10'!$U$19,0)),
IFERROR(INDEX('Season 10'!$X$21,MATCH('VS stats'!$C22,'Season 10'!$U$21,0)),
IFERROR(INDEX('Season 10'!$X$23,MATCH('VS stats'!$C22,'Season 10'!$U$23,0)),"-")))))))</f>
        <v>-</v>
      </c>
      <c r="BK22" s="966" t="str">
        <f>IFERROR(INDEX('Season 10'!$X$10,MATCH('VS stats'!$C22,'Season 10'!$U$10,0)),
IFERROR(INDEX('Season 10'!$X$14:$X$16,MATCH('VS stats'!$C22,'Season 10'!$U$14:$U$16,0)),
IFERROR(INDEX('Season 10'!$X$18,MATCH('VS stats'!$C22,'Season 10'!$U$18,0)),
IFERROR(INDEX('Season 10'!$X$20,MATCH('VS stats'!$C22,'Season 10'!$U$20,0)),
IFERROR(INDEX('Season 10'!$X$22,MATCH('VS stats'!$C22,'Season 10'!$U$22,0)),"-")))))</f>
        <v>-</v>
      </c>
      <c r="BL22" s="965" t="str">
        <f>IFERROR(INDEX('Season 11'!$D$9:$D$27,MATCH('VS stats'!$C22,'Season 11'!$B$9:$B$27,0)),"-")</f>
        <v>-</v>
      </c>
      <c r="BM22" s="965" t="str">
        <f>IFERROR(INDEX('Season 11'!$D$28:$D$46,MATCH('VS stats'!$C22,'Season 11'!$B$28:$B$46,0)),"-")</f>
        <v>-</v>
      </c>
      <c r="BN22" s="965" t="str">
        <f>IFERROR(INDEX('Season 11'!$J$9:$J$16,MATCH('VS stats'!$C22,'Season 11'!$H$9:$H$16,0)),IFERROR(INDEX('Season 11'!$J$39,MATCH('VS stats'!$C22,'Season 11'!$H$39,0)),"-"))</f>
        <v>-</v>
      </c>
      <c r="BO22" s="965" t="str">
        <f>IFERROR(INDEX('Season 11'!$P$9:$P$16,MATCH('VS stats'!$C22,'Season 11'!$N$9:$N$16,0)),IFERROR(INDEX('Season 11'!$J$30,MATCH('VS stats'!$C22,'Season 11'!$H$30,0)),"-"))</f>
        <v>-</v>
      </c>
      <c r="BP22" s="965" t="str">
        <f>IFERROR(INDEX('Season 11'!$P$20:$P$24,MATCH('VS stats'!$C22,'Season 11'!$N$20:$N$24,0)),
IFERROR(INDEX('Season 11'!$X$9,MATCH('VS stats'!$C22,'Season 11'!$U$9,0)),
IFERROR(INDEX('Season 11'!$X$11:$X$13,MATCH('VS stats'!$C22,'Season 11'!$U$11:$U30,0)),
IFERROR(INDEX('Season 11'!$X$17,MATCH('VS stats'!$C22,'Season 11'!$U$17,0)),
IFERROR(INDEX('Season 11'!$X$19,MATCH('VS stats'!$C22,'Season 11'!$U$19,0)),
IFERROR(INDEX('Season 11'!$X$21,MATCH('VS stats'!$C22,'Season 11'!$U$21,0)),
IFERROR(INDEX('Season 11'!$X$23,MATCH('VS stats'!$C22,'Season 11'!$U$23,0)),"-")))))))</f>
        <v>-</v>
      </c>
      <c r="BQ22" s="966" t="str">
        <f>IFERROR(INDEX('Season 11'!$X$10,MATCH('VS stats'!$C22,'Season 11'!$U$10,0)),
IFERROR(INDEX('Season 11'!$X$14:$X$16,MATCH('VS stats'!$C22,'Season 11'!$U$14:$U$16,0)),
IFERROR(INDEX('Season 11'!$X$18,MATCH('VS stats'!$C22,'Season 11'!$U$18,0)),
IFERROR(INDEX('Season 11'!$X$20,MATCH('VS stats'!$C22,'Season 11'!$U$20,0)),
IFERROR(INDEX('Season 11'!$X$22,MATCH('VS stats'!$C22,'Season 11'!$U$22,0)),"-")))))</f>
        <v>-</v>
      </c>
      <c r="BR22" s="965" t="str">
        <f>IFERROR(INDEX('Season 12'!$D$9:$D$27,MATCH('VS stats'!$C22,'Season 12'!$B$9:$B$27,0)),"-")</f>
        <v>-</v>
      </c>
      <c r="BS22" s="965" t="str">
        <f>IFERROR(INDEX('Season 12'!$D$28:$D$46,MATCH('VS stats'!$C22,'Season 12'!$B$28:$B$46,0)),"-")</f>
        <v>-</v>
      </c>
      <c r="BT22" s="965" t="str">
        <f>IFERROR(INDEX('Season 12'!$J$9:$J$16,MATCH('VS stats'!$C22,'Season 12'!$H$9:$H$16,0)),IFERROR(INDEX('Season 12'!$J$39,MATCH('VS stats'!$C22,'Season 12'!$H$39,0)),"-"))</f>
        <v>-</v>
      </c>
      <c r="BU22" s="965" t="str">
        <f>IFERROR(INDEX('Season 12'!$P$9:$P$16,MATCH('VS stats'!$C22,'Season 12'!$N$9:$N$16,0)),IFERROR(INDEX('Season 12'!$J$30,MATCH('VS stats'!$C22,'Season 12'!$H$30,0)),"-"))</f>
        <v>-</v>
      </c>
      <c r="BV22" s="965" t="str">
        <f>IFERROR(INDEX('Season 12'!$P$20:$P$24,MATCH('VS stats'!$C22,'Season 12'!$N$20:$N$24,0)),
IFERROR(INDEX('Season 12'!$X$9,MATCH('VS stats'!$C22,'Season 12'!$U$9,0)),
IFERROR(INDEX('Season 12'!$X$11:$X$13,MATCH('VS stats'!$C22,'Season 12'!$U$11:$U30,0)),
IFERROR(INDEX('Season 12'!$X$17,MATCH('VS stats'!$C22,'Season 12'!$U$17,0)),
IFERROR(INDEX('Season 12'!$X$19,MATCH('VS stats'!$C22,'Season 12'!$U$19,0)),
IFERROR(INDEX('Season 12'!$X$21,MATCH('VS stats'!$C22,'Season 12'!$U$21,0)),
IFERROR(INDEX('Season 12'!$X$23,MATCH('VS stats'!$C22,'Season 12'!$U$23,0)),"-")))))))</f>
        <v>-</v>
      </c>
      <c r="BW22" s="966" t="str">
        <f>IFERROR(INDEX('Season 12'!$X$10,MATCH('VS stats'!$C22,'Season 12'!$U$10,0)),
IFERROR(INDEX('Season 12'!$X$14:$X$16,MATCH('VS stats'!$C22,'Season 12'!$U$14:$U$16,0)),
IFERROR(INDEX('Season 12'!$X$18,MATCH('VS stats'!$C22,'Season 12'!$U$18,0)),
IFERROR(INDEX('Season 12'!$X$20,MATCH('VS stats'!$C22,'Season 12'!$U$20,0)),
IFERROR(INDEX('Season 12'!$X$22,MATCH('VS stats'!$C22,'Season 12'!$U$22,0)),"-")))))</f>
        <v>-</v>
      </c>
      <c r="BX22" s="965" t="str">
        <f>IFERROR(INDEX('Season 13'!$D$9:$D$27,MATCH('VS stats'!$C22,'Season 13'!$B$9:$B$27,0)),"-")</f>
        <v>-</v>
      </c>
      <c r="BY22" s="965" t="str">
        <f>IFERROR(INDEX('Season 13'!$D$28:$D$46,MATCH('VS stats'!$C22,'Season 13'!$B$28:$B$46,0)),"-")</f>
        <v>-</v>
      </c>
      <c r="BZ22" s="965" t="str">
        <f>IFERROR(INDEX('Season 13'!$J$9:$J$16,MATCH('VS stats'!$C22,'Season 13'!$H$9:$H$16,0)),IFERROR(INDEX('Season 13'!$J$39,MATCH('VS stats'!$C22,'Season 13'!$H$39,0)),"-"))</f>
        <v>-</v>
      </c>
      <c r="CA22" s="965" t="str">
        <f>IFERROR(INDEX('Season 13'!$P$9:$P$16,MATCH('VS stats'!$C22,'Season 13'!$N$9:$N$16,0)),IFERROR(INDEX('Season 13'!$J$30,MATCH('VS stats'!$C22,'Season 13'!$H$30,0)),"-"))</f>
        <v>-</v>
      </c>
      <c r="CB22" s="965" t="str">
        <f>IFERROR(INDEX('Season 13'!$P$20:$P$24,MATCH('VS stats'!$C22,'Season 13'!$N$20:$N$24,0)),
IFERROR(INDEX('Season 13'!$X$9,MATCH('VS stats'!$C22,'Season 13'!$U$9,0)),
IFERROR(INDEX('Season 13'!$X$11:$X$13,MATCH('VS stats'!$C22,'Season 13'!$U$11:$U30,0)),
IFERROR(INDEX('Season 13'!$X$17,MATCH('VS stats'!$C22,'Season 13'!$U$17,0)),
IFERROR(INDEX('Season 13'!$X$19,MATCH('VS stats'!$C22,'Season 13'!$U$19,0)),
IFERROR(INDEX('Season 13'!$X$21,MATCH('VS stats'!$C22,'Season 13'!$U$21,0)),
IFERROR(INDEX('Season 13'!$X$23,MATCH('VS stats'!$C22,'Season 13'!$U$23,0)),"-")))))))</f>
        <v>-</v>
      </c>
      <c r="CC22" s="966" t="str">
        <f>IFERROR(INDEX('Season 13'!$X$10,MATCH('VS stats'!$C22,'Season 13'!$U$10,0)),
IFERROR(INDEX('Season 13'!$X$14:$X$16,MATCH('VS stats'!$C22,'Season 13'!$U$14:$U$16,0)),
IFERROR(INDEX('Season 13'!$X$18,MATCH('VS stats'!$C22,'Season 13'!$U$18,0)),
IFERROR(INDEX('Season 13'!$X$20,MATCH('VS stats'!$C22,'Season 13'!$U$20,0)),
IFERROR(INDEX('Season 13'!$X$22,MATCH('VS stats'!$C22,'Season 13'!$U$22,0)),"-")))))</f>
        <v>-</v>
      </c>
      <c r="CD22" s="965" t="str">
        <f>IFERROR(INDEX('Season 14'!$D$9:$D$27,MATCH('VS stats'!$C22,'Season 14'!$B$9:$B$27,0)),"-")</f>
        <v>-</v>
      </c>
      <c r="CE22" s="965" t="str">
        <f>IFERROR(INDEX('Season 14'!$D$28:$D$46,MATCH('VS stats'!$C22,'Season 14'!$B$28:$B$46,0)),"-")</f>
        <v>-</v>
      </c>
      <c r="CF22" s="965" t="str">
        <f>IFERROR(INDEX('Season 14'!$J$9:$J$16,MATCH('VS stats'!$C22,'Season 14'!$H$9:$H$16,0)),IFERROR(INDEX('Season 14'!$J$39,MATCH('VS stats'!$C22,'Season 14'!$H$39,0)),"-"))</f>
        <v>-</v>
      </c>
      <c r="CG22" s="965" t="str">
        <f>IFERROR(INDEX('Season 14'!$P$9:$P$16,MATCH('VS stats'!$C22,'Season 14'!$N$9:$N$16,0)),IFERROR(INDEX('Season 14'!$J$30,MATCH('VS stats'!$C22,'Season 14'!$H$30,0)),"-"))</f>
        <v>-</v>
      </c>
      <c r="CH22" s="965" t="str">
        <f>IFERROR(INDEX('Season 14'!$P$20:$P$24,MATCH('VS stats'!$C22,'Season 14'!$N$20:$N$24,0)),
IFERROR(INDEX('Season 14'!$X$9,MATCH('VS stats'!$C22,'Season 14'!$U$9,0)),
IFERROR(INDEX('Season 14'!$X$11:$X$13,MATCH('VS stats'!$C22,'Season 14'!$U$11:$U30,0)),
IFERROR(INDEX('Season 14'!$X$17,MATCH('VS stats'!$C22,'Season 14'!$U$17,0)),
IFERROR(INDEX('Season 14'!$X$19,MATCH('VS stats'!$C22,'Season 14'!$U$19,0)),
IFERROR(INDEX('Season 14'!$X$21,MATCH('VS stats'!$C22,'Season 14'!$U$21,0)),
IFERROR(INDEX('Season 14'!$X$23,MATCH('VS stats'!$C22,'Season 14'!$U$23,0)),"-")))))))</f>
        <v>-</v>
      </c>
      <c r="CI22" s="966" t="str">
        <f>IFERROR(INDEX('Season 14'!$X$10,MATCH('VS stats'!$C22,'Season 14'!$U$10,0)),
IFERROR(INDEX('Season 14'!$X$14:$X$16,MATCH('VS stats'!$C22,'Season 14'!$U$14:$U$16,0)),
IFERROR(INDEX('Season 14'!$X$18,MATCH('VS stats'!$C22,'Season 14'!$U$18,0)),
IFERROR(INDEX('Season 14'!$X$20,MATCH('VS stats'!$C22,'Season 14'!$U$20,0)),
IFERROR(INDEX('Season 14'!$X$22,MATCH('VS stats'!$C22,'Season 14'!$U$22,0)),"-")))))</f>
        <v>-</v>
      </c>
      <c r="CJ22" s="965" t="str">
        <f>IFERROR(INDEX('Season 15'!$D$9:$D$27,MATCH('VS stats'!$C22,'Season 15'!$B$9:$B$27,0)),"-")</f>
        <v>-</v>
      </c>
      <c r="CK22" s="965" t="str">
        <f>IFERROR(INDEX('Season 15'!$D$28:$D$46,MATCH('VS stats'!$C22,'Season 15'!$B$28:$B$46,0)),"-")</f>
        <v>-</v>
      </c>
      <c r="CL22" s="965" t="str">
        <f>IFERROR(INDEX('Season 15'!$J$9:$J$16,MATCH('VS stats'!$C22,'Season 15'!$H$9:$H$16,0)),IFERROR(INDEX('Season 15'!$J$39,MATCH('VS stats'!$C22,'Season 15'!$H$39,0)),"-"))</f>
        <v>-</v>
      </c>
      <c r="CM22" s="965" t="str">
        <f>IFERROR(INDEX('Season 15'!$P$9:$P$16,MATCH('VS stats'!$C22,'Season 15'!$N$9:$N$16,0)),IFERROR(INDEX('Season 15'!$J$30,MATCH('VS stats'!$C22,'Season 15'!$H$30,0)),"-"))</f>
        <v>-</v>
      </c>
      <c r="CN22" s="965" t="str">
        <f>IFERROR(INDEX('Season 15'!$P$20:$P$24,MATCH('VS stats'!$C22,'Season 15'!$N$20:$N$24,0)),
IFERROR(INDEX('Season 15'!$X$9,MATCH('VS stats'!$C22,'Season 15'!$U$9,0)),
IFERROR(INDEX('Season 15'!$X$11:$X$13,MATCH('VS stats'!$C22,'Season 15'!$U$11:$U30,0)),
IFERROR(INDEX('Season 15'!$X$17,MATCH('VS stats'!$C22,'Season 15'!$U$17,0)),
IFERROR(INDEX('Season 15'!$X$19,MATCH('VS stats'!$C22,'Season 15'!$U$19,0)),
IFERROR(INDEX('Season 15'!$X$21,MATCH('VS stats'!$C22,'Season 15'!$U$21,0)),
IFERROR(INDEX('Season 15'!$X$23,MATCH('VS stats'!$C22,'Season 15'!$U$23,0)),"-")))))))</f>
        <v>-</v>
      </c>
      <c r="CO22" s="966" t="str">
        <f>IFERROR(INDEX('Season 15'!$X$10,MATCH('VS stats'!$C22,'Season 15'!$U$10,0)),
IFERROR(INDEX('Season 15'!$X$14:$X$16,MATCH('VS stats'!$C22,'Season 15'!$U$14:$U$16,0)),
IFERROR(INDEX('Season 15'!$X$18,MATCH('VS stats'!$C22,'Season 15'!$U$18,0)),
IFERROR(INDEX('Season 15'!$X$20,MATCH('VS stats'!$C22,'Season 15'!$U$20,0)),
IFERROR(INDEX('Season 15'!$X$22,MATCH('VS stats'!$C22,'Season 15'!$U$22,0)),"-")))))</f>
        <v>-</v>
      </c>
      <c r="CP22" s="976"/>
      <c r="CQ22" s="822"/>
      <c r="CR22" s="822"/>
      <c r="CS22" s="822"/>
      <c r="CT22" s="822"/>
      <c r="CU22" s="822"/>
    </row>
    <row r="23" spans="2:99" x14ac:dyDescent="0.25">
      <c r="B23" s="822"/>
      <c r="C23" s="684" t="s">
        <v>196</v>
      </c>
      <c r="D23" s="965" t="str">
        <f>IFERROR(INDEX('Season 1'!$D$9:$D$31,MATCH('VS stats'!$C23,'Season 1'!$B$9:$B$31,0)),"-")</f>
        <v>-</v>
      </c>
      <c r="E23" s="965" t="str">
        <f>IFERROR(INDEX('Season 1'!$D$32:$D$54,MATCH('VS stats'!$C23,'Season 1'!$B$32:$B$54,0)),"-")</f>
        <v>-</v>
      </c>
      <c r="F23" s="965" t="str">
        <f>IFERROR(INDEX('Season 1'!$J$9:$J$16,MATCH('VS stats'!$C23,'Season 1'!$H$9:$H$16,0)),IFERROR(INDEX('Season 1'!$W$9:$W$14,MATCH('VS stats'!$C23,'Season 1'!$T$9:$T$14,0)),"-"))</f>
        <v>-</v>
      </c>
      <c r="G23" s="965" t="str">
        <f>IFERROR(INDEX('Season 1'!$P$9:$P$16,MATCH('VS stats'!$C23,'Season 1'!$N$9:$N$16,0)),"-")</f>
        <v>-</v>
      </c>
      <c r="H23" s="965" t="str">
        <f>IFERROR(INDEX('Season 1'!$P$20:$P$24,MATCH('VS stats'!$C23,'Season 1'!$N$20:$N$24,0)),"-")</f>
        <v>-</v>
      </c>
      <c r="I23" s="966" t="s">
        <v>35</v>
      </c>
      <c r="J23" s="1073" t="str">
        <f>IFERROR(INDEX('Season 2'!$D$9:$D$31,MATCH('VS stats'!$C23,'Season 2'!$B$9:$B$31,0)),"-")</f>
        <v>1-3</v>
      </c>
      <c r="K23" s="965" t="str">
        <f>IFERROR(INDEX('Season 2'!$D$32:$D$54,MATCH('VS stats'!$C23,'Season 2'!$B$32:$B$54,0)),"-")</f>
        <v>-</v>
      </c>
      <c r="L23" s="965" t="str">
        <f>IFERROR(INDEX('Season 2'!$J$9:$J$16,MATCH('VS stats'!$C23,'Season 2'!$H$9:$H$16,0)),IFERROR(INDEX('Season 2'!$J$45:$J$50,MATCH('VS stats'!$C23,'Season 2'!$H$45:$H$50,0)),"-"))</f>
        <v>-</v>
      </c>
      <c r="M23" s="965" t="str">
        <f>IFERROR(INDEX('Season 2'!$P$9:$P$16,MATCH('VS stats'!$C23,'Season 2'!$N$9:$N$16,0)),IFERROR(INDEX('Season 2'!$J$30,MATCH('VS stats'!$C23,'Season 2'!$H$30,0)),"-"))</f>
        <v>-</v>
      </c>
      <c r="N23" s="965" t="str">
        <f>IFERROR(INDEX('Season 2'!$P$20:$P$24,MATCH('VS stats'!$C23,'Season 2'!$N$20:$N$24,0)),
IFERROR(INDEX('Season 2'!$X$9,MATCH('VS stats'!$C23,'Season 2'!$U$9,0)),
IFERROR(INDEX('Season 2'!$X$11:$X$13,MATCH('VS stats'!$C23,'Season 2'!$U$11:$U31,0)),
IFERROR(INDEX('Season 2'!$X$17,MATCH('VS stats'!$C23,'Season 2'!$U$17,0)),
IFERROR(INDEX('Season 2'!$X$19,MATCH('VS stats'!$C23,'Season 2'!$U$19,0)),
IFERROR(INDEX('Season 2'!$X$21,MATCH('VS stats'!$C23,'Season 2'!$U$21,0)),
IFERROR(INDEX('Season 2'!$X$23,MATCH('VS stats'!$C23,'Season 2'!$U$23,0)),
IFERROR(INDEX('Season 2'!$X$25,MATCH('VS stats'!$C23,'Season 2'!$U$25,0)),"-"))))))))</f>
        <v>-</v>
      </c>
      <c r="O23" s="966" t="str">
        <f>IFERROR(INDEX('Season 2'!$X$10,MATCH('VS stats'!$C23,'Season 2'!$U$10,0)),
IFERROR(INDEX('Season 2'!$X$14:$X$16,MATCH('VS stats'!$C23,'Season 2'!$U$14:$U$16,0)),
IFERROR(INDEX('Season 2'!$X$18,MATCH('VS stats'!$C23,'Season 2'!$U$18,0)),
IFERROR(INDEX('Season 2'!$X$20,MATCH('VS stats'!$C23,'Season 2'!$U$20,0)),
IFERROR(INDEX('Season 2'!$X$22,MATCH('VS stats'!$C23,'Season 2'!$U$22,0)),
IFERROR(INDEX('Season 2'!$X$24,MATCH('VS stats'!$C23,'Season 2'!$U$24,0)),"-"))))))</f>
        <v>-</v>
      </c>
      <c r="P23" s="965" t="str">
        <f>IFERROR(INDEX('Season 3'!$D$9:$D$31,MATCH('VS stats'!$C23,'Season 3'!$B$9:$B$31,0)),"-")</f>
        <v>-</v>
      </c>
      <c r="Q23" s="965" t="str">
        <f>IFERROR(INDEX('Season 3'!$D$32:$D$54,MATCH('VS stats'!$C23,'Season 3'!$B$32:$B$54,0)),"-")</f>
        <v>-</v>
      </c>
      <c r="R23" s="965" t="str">
        <f>IFERROR(INDEX('Season 3'!$J$9:$J$16,MATCH('VS stats'!$C23,'Season 3'!$H$9:$H$16,0)),IFERROR(INDEX('Season 3'!$J$39,MATCH('VS stats'!$C23,'Season 3'!$H$39,0)),"-"))</f>
        <v>-</v>
      </c>
      <c r="S23" s="965" t="str">
        <f>IFERROR(INDEX('Season 3'!$P$9:$P$16,MATCH('VS stats'!$C23,'Season 3'!$N$9:$N$16,0)),IFERROR(INDEX('Season 3'!$J$30,MATCH('VS stats'!$C23,'Season 3'!$H$30,0)),"-"))</f>
        <v>-</v>
      </c>
      <c r="T23" s="965" t="str">
        <f>IFERROR(INDEX('Season 3'!$P$20:$P$24,MATCH('VS stats'!$C23,'Season 3'!$N$20:$N$24,0)),
IFERROR(INDEX('Season 3'!$X$9,MATCH('VS stats'!$C23,'Season 3'!$U$9,0)),
IFERROR(INDEX('Season 3'!$X$11:$X$13,MATCH('VS stats'!$C23,'Season 3'!$U$11:$U31,0)),
IFERROR(INDEX('Season 3'!$X$17,MATCH('VS stats'!$C23,'Season 3'!$U$17,0)),
IFERROR(INDEX('Season 3'!$X$19,MATCH('VS stats'!$C23,'Season 3'!$U$19,0)),
IFERROR(INDEX('Season 3'!$X$21,MATCH('VS stats'!$C23,'Season 3'!$U$21,0)),
IFERROR(INDEX('Season 3'!$X$23,MATCH('VS stats'!$C23,'Season 3'!$U$23,0)),
IFERROR(INDEX('Season 3'!$X$25,MATCH('VS stats'!$C23,'Season 3'!$U$25,0)),"-"))))))))</f>
        <v>-</v>
      </c>
      <c r="U23" s="966" t="str">
        <f>IFERROR(INDEX('Season 3'!$X$10,MATCH('VS stats'!$C23,'Season 3'!$U$10,0)),
IFERROR(INDEX('Season 3'!$X$14:$X$16,MATCH('VS stats'!$C23,'Season 3'!$U$14:$U$16,0)),
IFERROR(INDEX('Season 3'!$X$18,MATCH('VS stats'!$C23,'Season 3'!$U$18,0)),
IFERROR(INDEX('Season 3'!$X$20,MATCH('VS stats'!$C23,'Season 3'!$U$20,0)),
IFERROR(INDEX('Season 3'!$X$22,MATCH('VS stats'!$C23,'Season 3'!$U$22,0)),
IFERROR(INDEX('Season 3'!$X$24,MATCH('VS stats'!$C23,'Season 3'!$U$24,0)),"-"))))))</f>
        <v>-</v>
      </c>
      <c r="V23" s="965" t="str">
        <f>IFERROR(INDEX('Season 4'!$D$9:$D$27,MATCH('VS stats'!$C23,'Season 4'!$B$9:$B$27,0)),"-")</f>
        <v>-</v>
      </c>
      <c r="W23" s="965" t="str">
        <f>IFERROR(INDEX('Season 4'!$D$28:$D$46,MATCH('VS stats'!$C23,'Season 4'!$B$28:$B$46,0)),"-")</f>
        <v>-</v>
      </c>
      <c r="X23" s="965" t="str">
        <f>IFERROR(INDEX('Season 4'!$J$9:$J$16,MATCH('VS stats'!$C23,'Season 4'!$H$9:$H$16,0)),IFERROR(INDEX('Season 4'!$J$39,MATCH('VS stats'!$C23,'Season 4'!$H$39,0)),"-"))</f>
        <v>-</v>
      </c>
      <c r="Y23" s="965" t="str">
        <f>IFERROR(INDEX('Season 4'!$P$9:$P$16,MATCH('VS stats'!$C23,'Season 4'!$N$9:$N$16,0)),IFERROR(INDEX('Season 4'!$J$30,MATCH('VS stats'!$C23,'Season 4'!$H$30,0)),"-"))</f>
        <v>-</v>
      </c>
      <c r="Z23" s="965" t="str">
        <f>IFERROR(INDEX('Season 4'!$P$20:$P$24,MATCH('VS stats'!$C23,'Season 4'!$N$20:$N$24,0)),
IFERROR(INDEX('Season 4'!$X$9,MATCH('VS stats'!$C23,'Season 4'!$U$9,0)),
IFERROR(INDEX('Season 4'!$X$11:$X$13,MATCH('VS stats'!$C23,'Season 4'!$U$11:$U31,0)),
IFERROR(INDEX('Season 4'!$X$17,MATCH('VS stats'!$C23,'Season 4'!$U$17,0)),
IFERROR(INDEX('Season 4'!$X$19,MATCH('VS stats'!$C23,'Season 4'!$U$19,0)),
IFERROR(INDEX('Season 4'!$X$21,MATCH('VS stats'!$C23,'Season 4'!$U$21,0)),
IFERROR(INDEX('Season 4'!$X$23,MATCH('VS stats'!$C23,'Season 4'!$U$23,0)),
IFERROR(INDEX('Season 4'!$X$25,MATCH('VS stats'!$C23,'Season 4'!$U$25,0)),"-"))))))))</f>
        <v>-</v>
      </c>
      <c r="AA23" s="966" t="str">
        <f>IFERROR(INDEX('Season 4'!$X$10,MATCH('VS stats'!$C23,'Season 4'!$U$10,0)),
IFERROR(INDEX('Season 4'!$X$14:$X$16,MATCH('VS stats'!$C23,'Season 4'!$U$14:$U$16,0)),
IFERROR(INDEX('Season 4'!$X$18,MATCH('VS stats'!$C23,'Season 4'!$U$18,0)),
IFERROR(INDEX('Season 4'!$X$20,MATCH('VS stats'!$C23,'Season 4'!$U$20,0)),
IFERROR(INDEX('Season 4'!$X$22,MATCH('VS stats'!$C23,'Season 4'!$U$22,0)),
IFERROR(INDEX('Season 4'!$X$24,MATCH('VS stats'!$C23,'Season 4'!$U$24,0)),"-"))))))</f>
        <v>-</v>
      </c>
      <c r="AB23" s="965" t="str">
        <f>IFERROR(INDEX('Season 5'!$D$9:$D$27,MATCH('VS stats'!$C23,'Season 5'!$B$9:$B$27,0)),"-")</f>
        <v>-</v>
      </c>
      <c r="AC23" s="965" t="str">
        <f>IFERROR(INDEX('Season 5'!$D$28:$D$46,MATCH('VS stats'!$C23,'Season 5'!$B$28:$B$46,0)),"-")</f>
        <v>-</v>
      </c>
      <c r="AD23" s="965" t="str">
        <f>IFERROR(INDEX('Season 5'!$J$9:$J$16,MATCH('VS stats'!$C23,'Season 5'!$H$9:$H$16,0)),IFERROR(INDEX('Season 5'!$J$39,MATCH('VS stats'!$C23,'Season 5'!$H$39,0)),"-"))</f>
        <v>-</v>
      </c>
      <c r="AE23" s="965" t="str">
        <f>IFERROR(INDEX('Season 5'!$P$9:$P$16,MATCH('VS stats'!$C23,'Season 5'!$N$9:$N$16,0)),IFERROR(INDEX('Season 5'!$J$30,MATCH('VS stats'!$C23,'Season 5'!$H$30,0)),"-"))</f>
        <v>-</v>
      </c>
      <c r="AF23" s="965" t="str">
        <f>IFERROR(INDEX('Season 5'!$P$20:$P$24,MATCH('VS stats'!$C23,'Season 5'!$N$20:$N$24,0)),
IFERROR(INDEX('Season 5'!$X$9,MATCH('VS stats'!$C23,'Season 5'!$U$9,0)),
IFERROR(INDEX('Season 5'!$X$11:$X$13,MATCH('VS stats'!$C23,'Season 5'!$U$11:$U31,0)),
IFERROR(INDEX('Season 5'!$X$17,MATCH('VS stats'!$C23,'Season 5'!$U$17,0)),
IFERROR(INDEX('Season 5'!$X$19,MATCH('VS stats'!$C23,'Season 5'!$U$19,0)),
IFERROR(INDEX('Season 5'!$X$21,MATCH('VS stats'!$C23,'Season 5'!$U$21,0)),
IFERROR(INDEX('Season 5'!$X$23,MATCH('VS stats'!$C23,'Season 5'!$U$23,0)),"-")))))))</f>
        <v>-</v>
      </c>
      <c r="AG23" s="966" t="str">
        <f>IFERROR(INDEX('Season 5'!$X$10,MATCH('VS stats'!$C23,'Season 5'!$U$10,0)),
IFERROR(INDEX('Season 5'!$X$14:$X$16,MATCH('VS stats'!$C23,'Season 5'!$U$14:$U$16,0)),
IFERROR(INDEX('Season 5'!$X$18,MATCH('VS stats'!$C23,'Season 5'!$U$18,0)),
IFERROR(INDEX('Season 5'!$X$20,MATCH('VS stats'!$C23,'Season 5'!$U$20,0)),
IFERROR(INDEX('Season 5'!$X$22,MATCH('VS stats'!$C23,'Season 5'!$U$22,0)),"-")))))</f>
        <v>-</v>
      </c>
      <c r="AH23" s="965" t="str">
        <f>IFERROR(INDEX('Season 6'!$D$9:$D$27,MATCH('VS stats'!$C23,'Season 6'!$B$9:$B$27,0)),"-")</f>
        <v>-</v>
      </c>
      <c r="AI23" s="965" t="str">
        <f>IFERROR(INDEX('Season 6'!$D$28:$D$46,MATCH('VS stats'!$C23,'Season 6'!$B$28:$B$46,0)),"-")</f>
        <v>-</v>
      </c>
      <c r="AJ23" s="965" t="str">
        <f>IFERROR(INDEX('Season 6'!$J$9:$J$16,MATCH('VS stats'!$C23,'Season 6'!$H$9:$H$16,0)),IFERROR(INDEX('Season 6'!$J$39,MATCH('VS stats'!$C23,'Season 6'!$H$39,0)),"-"))</f>
        <v>-</v>
      </c>
      <c r="AK23" s="965" t="str">
        <f>IFERROR(INDEX('Season 6'!$P$9:$P$16,MATCH('VS stats'!$C23,'Season 6'!$N$9:$N$16,0)),IFERROR(INDEX('Season 6'!$J$30,MATCH('VS stats'!$C23,'Season 6'!$H$30,0)),"-"))</f>
        <v>-</v>
      </c>
      <c r="AL23" s="965" t="str">
        <f>IFERROR(INDEX('Season 6'!$P$20:$P$24,MATCH('VS stats'!$C23,'Season 6'!$N$20:$N$24,0)),
IFERROR(INDEX('Season 6'!$X$9,MATCH('VS stats'!$C23,'Season 6'!$U$9,0)),
IFERROR(INDEX('Season 6'!$X$11:$X$13,MATCH('VS stats'!$C23,'Season 6'!$U$11:$U31,0)),
IFERROR(INDEX('Season 6'!$X$17,MATCH('VS stats'!$C23,'Season 6'!$U$17,0)),
IFERROR(INDEX('Season 6'!$X$19,MATCH('VS stats'!$C23,'Season 6'!$U$19,0)),
IFERROR(INDEX('Season 6'!$X$21,MATCH('VS stats'!$C23,'Season 6'!$U$21,0)),
IFERROR(INDEX('Season 6'!$X$23,MATCH('VS stats'!$C23,'Season 6'!$U$23,0)),"-")))))))</f>
        <v>-</v>
      </c>
      <c r="AM23" s="966" t="str">
        <f>IFERROR(INDEX('Season 6'!$X$10,MATCH('VS stats'!$C23,'Season 6'!$U$10,0)),
IFERROR(INDEX('Season 6'!$X$14:$X$16,MATCH('VS stats'!$C23,'Season 6'!$U$14:$U$16,0)),
IFERROR(INDEX('Season 6'!$X$18,MATCH('VS stats'!$C23,'Season 6'!$U$18,0)),
IFERROR(INDEX('Season 6'!$X$20,MATCH('VS stats'!$C23,'Season 6'!$U$20,0)),
IFERROR(INDEX('Season 6'!$X$22,MATCH('VS stats'!$C23,'Season 6'!$U$22,0)),"-")))))</f>
        <v>-</v>
      </c>
      <c r="AN23" s="965" t="str">
        <f>IFERROR(INDEX('Season 7'!$D$9:$D$27,MATCH('VS stats'!$C23,'Season 7'!$B$9:$B$27,0)),"-")</f>
        <v>-</v>
      </c>
      <c r="AO23" s="965" t="str">
        <f>IFERROR(INDEX('Season 7'!$D$28:$D$46,MATCH('VS stats'!$C23,'Season 7'!$B$28:$B$46,0)),"-")</f>
        <v>-</v>
      </c>
      <c r="AP23" s="965" t="str">
        <f>IFERROR(INDEX('Season 7'!$J$9:$J$16,MATCH('VS stats'!$C23,'Season 7'!$H$9:$H$16,0)),IFERROR(INDEX('Season 7'!$J$39,MATCH('VS stats'!$C23,'Season 7'!$H$39,0)),"-"))</f>
        <v>-</v>
      </c>
      <c r="AQ23" s="965" t="str">
        <f>IFERROR(INDEX('Season 7'!$P$9:$P$16,MATCH('VS stats'!$C23,'Season 7'!$N$9:$N$16,0)),IFERROR(INDEX('Season 7'!$J$30,MATCH('VS stats'!$C23,'Season 7'!$H$30,0)),"-"))</f>
        <v>-</v>
      </c>
      <c r="AR23" s="965" t="str">
        <f>IFERROR(INDEX('Season 7'!$P$20:$P$24,MATCH('VS stats'!$C23,'Season 7'!$N$20:$N$24,0)),
IFERROR(INDEX('Season 7'!$X$9,MATCH('VS stats'!$C23,'Season 7'!$U$9,0)),
IFERROR(INDEX('Season 7'!$X$11:$X$13,MATCH('VS stats'!$C23,'Season 7'!$U$11:$U31,0)),
IFERROR(INDEX('Season 7'!$X$17,MATCH('VS stats'!$C23,'Season 7'!$U$17,0)),
IFERROR(INDEX('Season 7'!$X$19,MATCH('VS stats'!$C23,'Season 7'!$U$19,0)),
IFERROR(INDEX('Season 7'!$X$21,MATCH('VS stats'!$C23,'Season 7'!$U$21,0)),
IFERROR(INDEX('Season 7'!$X$23,MATCH('VS stats'!$C23,'Season 7'!$U$23,0)),"-")))))))</f>
        <v>-</v>
      </c>
      <c r="AS23" s="966" t="str">
        <f>IFERROR(INDEX('Season 7'!$X$10,MATCH('VS stats'!$C23,'Season 7'!$U$10,0)),
IFERROR(INDEX('Season 7'!$X$14:$X$16,MATCH('VS stats'!$C23,'Season 7'!$U$14:$U$16,0)),
IFERROR(INDEX('Season 7'!$X$18,MATCH('VS stats'!$C23,'Season 7'!$U$18,0)),
IFERROR(INDEX('Season 7'!$X$20,MATCH('VS stats'!$C23,'Season 7'!$U$20,0)),
IFERROR(INDEX('Season 7'!$X$22,MATCH('VS stats'!$C23,'Season 7'!$U$22,0)),"-")))))</f>
        <v>-</v>
      </c>
      <c r="AT23" s="965" t="str">
        <f>IFERROR(INDEX('Season 8'!$D$9:$D$27,MATCH('VS stats'!$C23,'Season 8'!$B$9:$B$27,0)),"-")</f>
        <v>-</v>
      </c>
      <c r="AU23" s="965" t="str">
        <f>IFERROR(INDEX('Season 8'!$D$28:$D$46,MATCH('VS stats'!$C23,'Season 8'!$B$28:$B$46,0)),"-")</f>
        <v>-</v>
      </c>
      <c r="AV23" s="965" t="str">
        <f>IFERROR(INDEX('Season 8'!$J$9:$J$16,MATCH('VS stats'!$C23,'Season 8'!$H$9:$H$16,0)),IFERROR(INDEX('Season 8'!$J$39,MATCH('VS stats'!$C23,'Season 8'!$H$39,0)),"-"))</f>
        <v>-</v>
      </c>
      <c r="AW23" s="965" t="str">
        <f>IFERROR(INDEX('Season 8'!$P$9:$P$16,MATCH('VS stats'!$C23,'Season 8'!$N$9:$N$16,0)),IFERROR(INDEX('Season 8'!$J$30,MATCH('VS stats'!$C23,'Season 8'!$H$30,0)),"-"))</f>
        <v>-</v>
      </c>
      <c r="AX23" s="965" t="str">
        <f>IFERROR(INDEX('Season 8'!$P$20:$P$24,MATCH('VS stats'!$C23,'Season 8'!$N$20:$N$24,0)),
IFERROR(INDEX('Season 8'!$X$9,MATCH('VS stats'!$C23,'Season 8'!$U$9,0)),
IFERROR(INDEX('Season 8'!$X$11:$X$13,MATCH('VS stats'!$C23,'Season 8'!$U$11:$U31,0)),
IFERROR(INDEX('Season 8'!$X$17,MATCH('VS stats'!$C23,'Season 8'!$U$17,0)),
IFERROR(INDEX('Season 8'!$X$19,MATCH('VS stats'!$C23,'Season 8'!$U$19,0)),
IFERROR(INDEX('Season 8'!$X$21,MATCH('VS stats'!$C23,'Season 8'!$U$21,0)),
IFERROR(INDEX('Season 8'!$X$23,MATCH('VS stats'!$C23,'Season 8'!$U$23,0)),"-")))))))</f>
        <v>-</v>
      </c>
      <c r="AY23" s="966" t="str">
        <f>IFERROR(INDEX('Season 8'!$X$10,MATCH('VS stats'!$C23,'Season 8'!$U$10,0)),
IFERROR(INDEX('Season 8'!$X$14:$X$16,MATCH('VS stats'!$C23,'Season 8'!$U$14:$U$16,0)),
IFERROR(INDEX('Season 8'!$X$18,MATCH('VS stats'!$C23,'Season 8'!$U$18,0)),
IFERROR(INDEX('Season 8'!$X$20,MATCH('VS stats'!$C23,'Season 8'!$U$20,0)),
IFERROR(INDEX('Season 8'!$X$22,MATCH('VS stats'!$C23,'Season 8'!$U$22,0)),"-")))))</f>
        <v>-</v>
      </c>
      <c r="AZ23" s="965" t="str">
        <f>IFERROR(INDEX('Season 9'!$D$9:$D$27,MATCH('VS stats'!$C23,'Season 9'!$B$9:$B$27,0)),"-")</f>
        <v>-</v>
      </c>
      <c r="BA23" s="965" t="str">
        <f>IFERROR(INDEX('Season 9'!$D$28:$D$46,MATCH('VS stats'!$C23,'Season 9'!$B$28:$B$46,0)),"-")</f>
        <v>-</v>
      </c>
      <c r="BB23" s="965" t="str">
        <f>IFERROR(INDEX('Season 9'!$J$9:$J$16,MATCH('VS stats'!$C23,'Season 9'!$H$9:$H$16,0)),IFERROR(INDEX('Season 9'!$J$39,MATCH('VS stats'!$C23,'Season 9'!$H$39,0)),"-"))</f>
        <v>-</v>
      </c>
      <c r="BC23" s="965" t="str">
        <f>IFERROR(INDEX('Season 9'!$P$9:$P$16,MATCH('VS stats'!$C23,'Season 9'!$N$9:$N$16,0)),IFERROR(INDEX('Season 9'!$J$30,MATCH('VS stats'!$C23,'Season 9'!$H$30,0)),"-"))</f>
        <v>-</v>
      </c>
      <c r="BD23" s="965" t="str">
        <f>IFERROR(INDEX('Season 9'!$P$20:$P$24,MATCH('VS stats'!$C23,'Season 9'!$N$20:$N$24,0)),
IFERROR(INDEX('Season 9'!$X$9,MATCH('VS stats'!$C23,'Season 9'!$U$9,0)),
IFERROR(INDEX('Season 9'!$X$11:$X$13,MATCH('VS stats'!$C23,'Season 9'!$U$11:$U31,0)),
IFERROR(INDEX('Season 9'!$X$17,MATCH('VS stats'!$C23,'Season 9'!$U$17,0)),
IFERROR(INDEX('Season 9'!$X$19,MATCH('VS stats'!$C23,'Season 9'!$U$19,0)),
IFERROR(INDEX('Season 9'!$X$21,MATCH('VS stats'!$C23,'Season 9'!$U$21,0)),
IFERROR(INDEX('Season 9'!$X$23,MATCH('VS stats'!$C23,'Season 9'!$U$23,0)),"-")))))))</f>
        <v>-</v>
      </c>
      <c r="BE23" s="966" t="str">
        <f>IFERROR(INDEX('Season 9'!$X$10,MATCH('VS stats'!$C23,'Season 9'!$U$10,0)),
IFERROR(INDEX('Season 9'!$X$14:$X$16,MATCH('VS stats'!$C23,'Season 9'!$U$14:$U$16,0)),
IFERROR(INDEX('Season 9'!$X$18,MATCH('VS stats'!$C23,'Season 9'!$U$18,0)),
IFERROR(INDEX('Season 9'!$X$20,MATCH('VS stats'!$C23,'Season 9'!$U$20,0)),
IFERROR(INDEX('Season 9'!$X$22,MATCH('VS stats'!$C23,'Season 9'!$U$22,0)),"-")))))</f>
        <v>-</v>
      </c>
      <c r="BF23" s="965" t="str">
        <f>IFERROR(INDEX('Season 10'!$D$9:$D$27,MATCH('VS stats'!$C23,'Season 10'!$B$9:$B$27,0)),"-")</f>
        <v>-</v>
      </c>
      <c r="BG23" s="965" t="str">
        <f>IFERROR(INDEX('Season 10'!$D$28:$D$46,MATCH('VS stats'!$C23,'Season 10'!$B$28:$B$46,0)),"-")</f>
        <v>-</v>
      </c>
      <c r="BH23" s="965" t="str">
        <f>IFERROR(INDEX('Season 10'!$J$9:$J$16,MATCH('VS stats'!$C23,'Season 10'!$H$9:$H$16,0)),IFERROR(INDEX('Season 10'!$J$39,MATCH('VS stats'!$C23,'Season 10'!$H$39,0)),"-"))</f>
        <v>-</v>
      </c>
      <c r="BI23" s="965" t="str">
        <f>IFERROR(INDEX('Season 10'!$P$9:$P$16,MATCH('VS stats'!$C23,'Season 10'!$N$9:$N$16,0)),IFERROR(INDEX('Season 10'!$J$30,MATCH('VS stats'!$C23,'Season 10'!$H$30,0)),"-"))</f>
        <v>-</v>
      </c>
      <c r="BJ23" s="965" t="str">
        <f>IFERROR(INDEX('Season 10'!$P$20:$P$24,MATCH('VS stats'!$C23,'Season 10'!$N$20:$N$24,0)),
IFERROR(INDEX('Season 10'!$X$9,MATCH('VS stats'!$C23,'Season 10'!$U$9,0)),
IFERROR(INDEX('Season 10'!$X$11:$X$13,MATCH('VS stats'!$C23,'Season 10'!$U$11:$U31,0)),
IFERROR(INDEX('Season 10'!$X$17,MATCH('VS stats'!$C23,'Season 10'!$U$17,0)),
IFERROR(INDEX('Season 10'!$X$19,MATCH('VS stats'!$C23,'Season 10'!$U$19,0)),
IFERROR(INDEX('Season 10'!$X$21,MATCH('VS stats'!$C23,'Season 10'!$U$21,0)),
IFERROR(INDEX('Season 10'!$X$23,MATCH('VS stats'!$C23,'Season 10'!$U$23,0)),"-")))))))</f>
        <v>-</v>
      </c>
      <c r="BK23" s="966" t="str">
        <f>IFERROR(INDEX('Season 10'!$X$10,MATCH('VS stats'!$C23,'Season 10'!$U$10,0)),
IFERROR(INDEX('Season 10'!$X$14:$X$16,MATCH('VS stats'!$C23,'Season 10'!$U$14:$U$16,0)),
IFERROR(INDEX('Season 10'!$X$18,MATCH('VS stats'!$C23,'Season 10'!$U$18,0)),
IFERROR(INDEX('Season 10'!$X$20,MATCH('VS stats'!$C23,'Season 10'!$U$20,0)),
IFERROR(INDEX('Season 10'!$X$22,MATCH('VS stats'!$C23,'Season 10'!$U$22,0)),"-")))))</f>
        <v>-</v>
      </c>
      <c r="BL23" s="965" t="str">
        <f>IFERROR(INDEX('Season 11'!$D$9:$D$27,MATCH('VS stats'!$C23,'Season 11'!$B$9:$B$27,0)),"-")</f>
        <v>-</v>
      </c>
      <c r="BM23" s="965" t="str">
        <f>IFERROR(INDEX('Season 11'!$D$28:$D$46,MATCH('VS stats'!$C23,'Season 11'!$B$28:$B$46,0)),"-")</f>
        <v>-</v>
      </c>
      <c r="BN23" s="965" t="str">
        <f>IFERROR(INDEX('Season 11'!$J$9:$J$16,MATCH('VS stats'!$C23,'Season 11'!$H$9:$H$16,0)),IFERROR(INDEX('Season 11'!$J$39,MATCH('VS stats'!$C23,'Season 11'!$H$39,0)),"-"))</f>
        <v>-</v>
      </c>
      <c r="BO23" s="965" t="str">
        <f>IFERROR(INDEX('Season 11'!$P$9:$P$16,MATCH('VS stats'!$C23,'Season 11'!$N$9:$N$16,0)),IFERROR(INDEX('Season 11'!$J$30,MATCH('VS stats'!$C23,'Season 11'!$H$30,0)),"-"))</f>
        <v>-</v>
      </c>
      <c r="BP23" s="965" t="str">
        <f>IFERROR(INDEX('Season 11'!$P$20:$P$24,MATCH('VS stats'!$C23,'Season 11'!$N$20:$N$24,0)),
IFERROR(INDEX('Season 11'!$X$9,MATCH('VS stats'!$C23,'Season 11'!$U$9,0)),
IFERROR(INDEX('Season 11'!$X$11:$X$13,MATCH('VS stats'!$C23,'Season 11'!$U$11:$U31,0)),
IFERROR(INDEX('Season 11'!$X$17,MATCH('VS stats'!$C23,'Season 11'!$U$17,0)),
IFERROR(INDEX('Season 11'!$X$19,MATCH('VS stats'!$C23,'Season 11'!$U$19,0)),
IFERROR(INDEX('Season 11'!$X$21,MATCH('VS stats'!$C23,'Season 11'!$U$21,0)),
IFERROR(INDEX('Season 11'!$X$23,MATCH('VS stats'!$C23,'Season 11'!$U$23,0)),"-")))))))</f>
        <v>-</v>
      </c>
      <c r="BQ23" s="966" t="str">
        <f>IFERROR(INDEX('Season 11'!$X$10,MATCH('VS stats'!$C23,'Season 11'!$U$10,0)),
IFERROR(INDEX('Season 11'!$X$14:$X$16,MATCH('VS stats'!$C23,'Season 11'!$U$14:$U$16,0)),
IFERROR(INDEX('Season 11'!$X$18,MATCH('VS stats'!$C23,'Season 11'!$U$18,0)),
IFERROR(INDEX('Season 11'!$X$20,MATCH('VS stats'!$C23,'Season 11'!$U$20,0)),
IFERROR(INDEX('Season 11'!$X$22,MATCH('VS stats'!$C23,'Season 11'!$U$22,0)),"-")))))</f>
        <v>-</v>
      </c>
      <c r="BR23" s="965" t="str">
        <f>IFERROR(INDEX('Season 12'!$D$9:$D$27,MATCH('VS stats'!$C23,'Season 12'!$B$9:$B$27,0)),"-")</f>
        <v>-</v>
      </c>
      <c r="BS23" s="965" t="str">
        <f>IFERROR(INDEX('Season 12'!$D$28:$D$46,MATCH('VS stats'!$C23,'Season 12'!$B$28:$B$46,0)),"-")</f>
        <v>-</v>
      </c>
      <c r="BT23" s="965" t="str">
        <f>IFERROR(INDEX('Season 12'!$J$9:$J$16,MATCH('VS stats'!$C23,'Season 12'!$H$9:$H$16,0)),IFERROR(INDEX('Season 12'!$J$39,MATCH('VS stats'!$C23,'Season 12'!$H$39,0)),"-"))</f>
        <v>-</v>
      </c>
      <c r="BU23" s="965" t="str">
        <f>IFERROR(INDEX('Season 12'!$P$9:$P$16,MATCH('VS stats'!$C23,'Season 12'!$N$9:$N$16,0)),IFERROR(INDEX('Season 12'!$J$30,MATCH('VS stats'!$C23,'Season 12'!$H$30,0)),"-"))</f>
        <v>-</v>
      </c>
      <c r="BV23" s="965" t="str">
        <f>IFERROR(INDEX('Season 12'!$P$20:$P$24,MATCH('VS stats'!$C23,'Season 12'!$N$20:$N$24,0)),
IFERROR(INDEX('Season 12'!$X$9,MATCH('VS stats'!$C23,'Season 12'!$U$9,0)),
IFERROR(INDEX('Season 12'!$X$11:$X$13,MATCH('VS stats'!$C23,'Season 12'!$U$11:$U31,0)),
IFERROR(INDEX('Season 12'!$X$17,MATCH('VS stats'!$C23,'Season 12'!$U$17,0)),
IFERROR(INDEX('Season 12'!$X$19,MATCH('VS stats'!$C23,'Season 12'!$U$19,0)),
IFERROR(INDEX('Season 12'!$X$21,MATCH('VS stats'!$C23,'Season 12'!$U$21,0)),
IFERROR(INDEX('Season 12'!$X$23,MATCH('VS stats'!$C23,'Season 12'!$U$23,0)),"-")))))))</f>
        <v>-</v>
      </c>
      <c r="BW23" s="966" t="str">
        <f>IFERROR(INDEX('Season 12'!$X$10,MATCH('VS stats'!$C23,'Season 12'!$U$10,0)),
IFERROR(INDEX('Season 12'!$X$14:$X$16,MATCH('VS stats'!$C23,'Season 12'!$U$14:$U$16,0)),
IFERROR(INDEX('Season 12'!$X$18,MATCH('VS stats'!$C23,'Season 12'!$U$18,0)),
IFERROR(INDEX('Season 12'!$X$20,MATCH('VS stats'!$C23,'Season 12'!$U$20,0)),
IFERROR(INDEX('Season 12'!$X$22,MATCH('VS stats'!$C23,'Season 12'!$U$22,0)),"-")))))</f>
        <v>-</v>
      </c>
      <c r="BX23" s="965" t="str">
        <f>IFERROR(INDEX('Season 13'!$D$9:$D$27,MATCH('VS stats'!$C23,'Season 13'!$B$9:$B$27,0)),"-")</f>
        <v>-</v>
      </c>
      <c r="BY23" s="965" t="str">
        <f>IFERROR(INDEX('Season 13'!$D$28:$D$46,MATCH('VS stats'!$C23,'Season 13'!$B$28:$B$46,0)),"-")</f>
        <v>-</v>
      </c>
      <c r="BZ23" s="965" t="str">
        <f>IFERROR(INDEX('Season 13'!$J$9:$J$16,MATCH('VS stats'!$C23,'Season 13'!$H$9:$H$16,0)),IFERROR(INDEX('Season 13'!$J$39,MATCH('VS stats'!$C23,'Season 13'!$H$39,0)),"-"))</f>
        <v>-</v>
      </c>
      <c r="CA23" s="965" t="str">
        <f>IFERROR(INDEX('Season 13'!$P$9:$P$16,MATCH('VS stats'!$C23,'Season 13'!$N$9:$N$16,0)),IFERROR(INDEX('Season 13'!$J$30,MATCH('VS stats'!$C23,'Season 13'!$H$30,0)),"-"))</f>
        <v>-</v>
      </c>
      <c r="CB23" s="965" t="str">
        <f>IFERROR(INDEX('Season 13'!$P$20:$P$24,MATCH('VS stats'!$C23,'Season 13'!$N$20:$N$24,0)),
IFERROR(INDEX('Season 13'!$X$9,MATCH('VS stats'!$C23,'Season 13'!$U$9,0)),
IFERROR(INDEX('Season 13'!$X$11:$X$13,MATCH('VS stats'!$C23,'Season 13'!$U$11:$U31,0)),
IFERROR(INDEX('Season 13'!$X$17,MATCH('VS stats'!$C23,'Season 13'!$U$17,0)),
IFERROR(INDEX('Season 13'!$X$19,MATCH('VS stats'!$C23,'Season 13'!$U$19,0)),
IFERROR(INDEX('Season 13'!$X$21,MATCH('VS stats'!$C23,'Season 13'!$U$21,0)),
IFERROR(INDEX('Season 13'!$X$23,MATCH('VS stats'!$C23,'Season 13'!$U$23,0)),"-")))))))</f>
        <v>-</v>
      </c>
      <c r="CC23" s="966" t="str">
        <f>IFERROR(INDEX('Season 13'!$X$10,MATCH('VS stats'!$C23,'Season 13'!$U$10,0)),
IFERROR(INDEX('Season 13'!$X$14:$X$16,MATCH('VS stats'!$C23,'Season 13'!$U$14:$U$16,0)),
IFERROR(INDEX('Season 13'!$X$18,MATCH('VS stats'!$C23,'Season 13'!$U$18,0)),
IFERROR(INDEX('Season 13'!$X$20,MATCH('VS stats'!$C23,'Season 13'!$U$20,0)),
IFERROR(INDEX('Season 13'!$X$22,MATCH('VS stats'!$C23,'Season 13'!$U$22,0)),"-")))))</f>
        <v>-</v>
      </c>
      <c r="CD23" s="965" t="str">
        <f>IFERROR(INDEX('Season 14'!$D$9:$D$27,MATCH('VS stats'!$C23,'Season 14'!$B$9:$B$27,0)),"-")</f>
        <v>-</v>
      </c>
      <c r="CE23" s="965" t="str">
        <f>IFERROR(INDEX('Season 14'!$D$28:$D$46,MATCH('VS stats'!$C23,'Season 14'!$B$28:$B$46,0)),"-")</f>
        <v>-</v>
      </c>
      <c r="CF23" s="965" t="str">
        <f>IFERROR(INDEX('Season 14'!$J$9:$J$16,MATCH('VS stats'!$C23,'Season 14'!$H$9:$H$16,0)),IFERROR(INDEX('Season 14'!$J$39,MATCH('VS stats'!$C23,'Season 14'!$H$39,0)),"-"))</f>
        <v>-</v>
      </c>
      <c r="CG23" s="965" t="str">
        <f>IFERROR(INDEX('Season 14'!$P$9:$P$16,MATCH('VS stats'!$C23,'Season 14'!$N$9:$N$16,0)),IFERROR(INDEX('Season 14'!$J$30,MATCH('VS stats'!$C23,'Season 14'!$H$30,0)),"-"))</f>
        <v>-</v>
      </c>
      <c r="CH23" s="965" t="str">
        <f>IFERROR(INDEX('Season 14'!$P$20:$P$24,MATCH('VS stats'!$C23,'Season 14'!$N$20:$N$24,0)),
IFERROR(INDEX('Season 14'!$X$9,MATCH('VS stats'!$C23,'Season 14'!$U$9,0)),
IFERROR(INDEX('Season 14'!$X$11:$X$13,MATCH('VS stats'!$C23,'Season 14'!$U$11:$U31,0)),
IFERROR(INDEX('Season 14'!$X$17,MATCH('VS stats'!$C23,'Season 14'!$U$17,0)),
IFERROR(INDEX('Season 14'!$X$19,MATCH('VS stats'!$C23,'Season 14'!$U$19,0)),
IFERROR(INDEX('Season 14'!$X$21,MATCH('VS stats'!$C23,'Season 14'!$U$21,0)),
IFERROR(INDEX('Season 14'!$X$23,MATCH('VS stats'!$C23,'Season 14'!$U$23,0)),"-")))))))</f>
        <v>-</v>
      </c>
      <c r="CI23" s="966" t="str">
        <f>IFERROR(INDEX('Season 14'!$X$10,MATCH('VS stats'!$C23,'Season 14'!$U$10,0)),
IFERROR(INDEX('Season 14'!$X$14:$X$16,MATCH('VS stats'!$C23,'Season 14'!$U$14:$U$16,0)),
IFERROR(INDEX('Season 14'!$X$18,MATCH('VS stats'!$C23,'Season 14'!$U$18,0)),
IFERROR(INDEX('Season 14'!$X$20,MATCH('VS stats'!$C23,'Season 14'!$U$20,0)),
IFERROR(INDEX('Season 14'!$X$22,MATCH('VS stats'!$C23,'Season 14'!$U$22,0)),"-")))))</f>
        <v>-</v>
      </c>
      <c r="CJ23" s="965" t="str">
        <f>IFERROR(INDEX('Season 15'!$D$9:$D$27,MATCH('VS stats'!$C23,'Season 15'!$B$9:$B$27,0)),"-")</f>
        <v>-</v>
      </c>
      <c r="CK23" s="965" t="str">
        <f>IFERROR(INDEX('Season 15'!$D$28:$D$46,MATCH('VS stats'!$C23,'Season 15'!$B$28:$B$46,0)),"-")</f>
        <v>-</v>
      </c>
      <c r="CL23" s="965" t="str">
        <f>IFERROR(INDEX('Season 15'!$J$9:$J$16,MATCH('VS stats'!$C23,'Season 15'!$H$9:$H$16,0)),IFERROR(INDEX('Season 15'!$J$39,MATCH('VS stats'!$C23,'Season 15'!$H$39,0)),"-"))</f>
        <v>-</v>
      </c>
      <c r="CM23" s="965" t="str">
        <f>IFERROR(INDEX('Season 15'!$P$9:$P$16,MATCH('VS stats'!$C23,'Season 15'!$N$9:$N$16,0)),IFERROR(INDEX('Season 15'!$J$30,MATCH('VS stats'!$C23,'Season 15'!$H$30,0)),"-"))</f>
        <v>-</v>
      </c>
      <c r="CN23" s="965" t="str">
        <f>IFERROR(INDEX('Season 15'!$P$20:$P$24,MATCH('VS stats'!$C23,'Season 15'!$N$20:$N$24,0)),
IFERROR(INDEX('Season 15'!$X$9,MATCH('VS stats'!$C23,'Season 15'!$U$9,0)),
IFERROR(INDEX('Season 15'!$X$11:$X$13,MATCH('VS stats'!$C23,'Season 15'!$U$11:$U31,0)),
IFERROR(INDEX('Season 15'!$X$17,MATCH('VS stats'!$C23,'Season 15'!$U$17,0)),
IFERROR(INDEX('Season 15'!$X$19,MATCH('VS stats'!$C23,'Season 15'!$U$19,0)),
IFERROR(INDEX('Season 15'!$X$21,MATCH('VS stats'!$C23,'Season 15'!$U$21,0)),
IFERROR(INDEX('Season 15'!$X$23,MATCH('VS stats'!$C23,'Season 15'!$U$23,0)),"-")))))))</f>
        <v>-</v>
      </c>
      <c r="CO23" s="966" t="str">
        <f>IFERROR(INDEX('Season 15'!$X$10,MATCH('VS stats'!$C23,'Season 15'!$U$10,0)),
IFERROR(INDEX('Season 15'!$X$14:$X$16,MATCH('VS stats'!$C23,'Season 15'!$U$14:$U$16,0)),
IFERROR(INDEX('Season 15'!$X$18,MATCH('VS stats'!$C23,'Season 15'!$U$18,0)),
IFERROR(INDEX('Season 15'!$X$20,MATCH('VS stats'!$C23,'Season 15'!$U$20,0)),
IFERROR(INDEX('Season 15'!$X$22,MATCH('VS stats'!$C23,'Season 15'!$U$22,0)),"-")))))</f>
        <v>-</v>
      </c>
      <c r="CP23" s="976"/>
      <c r="CQ23" s="822"/>
      <c r="CR23" s="822"/>
      <c r="CS23" s="822"/>
      <c r="CT23" s="822"/>
      <c r="CU23" s="822"/>
    </row>
    <row r="24" spans="2:99" x14ac:dyDescent="0.25">
      <c r="B24" s="822"/>
      <c r="C24" s="687" t="s">
        <v>197</v>
      </c>
      <c r="D24" s="965" t="str">
        <f>IFERROR(INDEX('Season 1'!$D$9:$D$31,MATCH('VS stats'!$C24,'Season 1'!$B$9:$B$31,0)),"-")</f>
        <v>-</v>
      </c>
      <c r="E24" s="965" t="str">
        <f>IFERROR(INDEX('Season 1'!$D$32:$D$54,MATCH('VS stats'!$C24,'Season 1'!$B$32:$B$54,0)),"-")</f>
        <v>-</v>
      </c>
      <c r="F24" s="965" t="str">
        <f>IFERROR(INDEX('Season 1'!$J$9:$J$16,MATCH('VS stats'!$C24,'Season 1'!$H$9:$H$16,0)),IFERROR(INDEX('Season 1'!$W$9:$W$14,MATCH('VS stats'!$C24,'Season 1'!$T$9:$T$14,0)),"-"))</f>
        <v>-</v>
      </c>
      <c r="G24" s="965" t="str">
        <f>IFERROR(INDEX('Season 1'!$P$9:$P$16,MATCH('VS stats'!$C24,'Season 1'!$N$9:$N$16,0)),"-")</f>
        <v>-</v>
      </c>
      <c r="H24" s="965" t="str">
        <f>IFERROR(INDEX('Season 1'!$P$20:$P$24,MATCH('VS stats'!$C24,'Season 1'!$N$20:$N$24,0)),"-")</f>
        <v>-</v>
      </c>
      <c r="I24" s="966" t="s">
        <v>35</v>
      </c>
      <c r="J24" s="965" t="str">
        <f>IFERROR(INDEX('Season 2'!$D$9:$D$31,MATCH('VS stats'!$C24,'Season 2'!$B$9:$B$31,0)),"-")</f>
        <v>-</v>
      </c>
      <c r="K24" s="965" t="str">
        <f>IFERROR(INDEX('Season 2'!$D$32:$D$54,MATCH('VS stats'!$C24,'Season 2'!$B$32:$B$54,0)),"-")</f>
        <v>-</v>
      </c>
      <c r="L24" s="965" t="str">
        <f>IFERROR(INDEX('Season 2'!$J$9:$J$16,MATCH('VS stats'!$C24,'Season 2'!$H$9:$H$16,0)),IFERROR(INDEX('Season 2'!$J$45:$J$50,MATCH('VS stats'!$C24,'Season 2'!$H$45:$H$50,0)),"-"))</f>
        <v>-</v>
      </c>
      <c r="M24" s="965" t="str">
        <f>IFERROR(INDEX('Season 2'!$P$9:$P$16,MATCH('VS stats'!$C24,'Season 2'!$N$9:$N$16,0)),IFERROR(INDEX('Season 2'!$J$30,MATCH('VS stats'!$C24,'Season 2'!$H$30,0)),"-"))</f>
        <v>-</v>
      </c>
      <c r="N24" s="965" t="str">
        <f>IFERROR(INDEX('Season 2'!$P$20:$P$24,MATCH('VS stats'!$C24,'Season 2'!$N$20:$N$24,0)),
IFERROR(INDEX('Season 2'!$X$9,MATCH('VS stats'!$C24,'Season 2'!$U$9,0)),
IFERROR(INDEX('Season 2'!$X$11:$X$13,MATCH('VS stats'!$C24,'Season 2'!$U$11:$U32,0)),
IFERROR(INDEX('Season 2'!$X$17,MATCH('VS stats'!$C24,'Season 2'!$U$17,0)),
IFERROR(INDEX('Season 2'!$X$19,MATCH('VS stats'!$C24,'Season 2'!$U$19,0)),
IFERROR(INDEX('Season 2'!$X$21,MATCH('VS stats'!$C24,'Season 2'!$U$21,0)),
IFERROR(INDEX('Season 2'!$X$23,MATCH('VS stats'!$C24,'Season 2'!$U$23,0)),
IFERROR(INDEX('Season 2'!$X$25,MATCH('VS stats'!$C24,'Season 2'!$U$25,0)),"-"))))))))</f>
        <v>-</v>
      </c>
      <c r="O24" s="966" t="str">
        <f>IFERROR(INDEX('Season 2'!$X$10,MATCH('VS stats'!$C24,'Season 2'!$U$10,0)),
IFERROR(INDEX('Season 2'!$X$14:$X$16,MATCH('VS stats'!$C24,'Season 2'!$U$14:$U$16,0)),
IFERROR(INDEX('Season 2'!$X$18,MATCH('VS stats'!$C24,'Season 2'!$U$18,0)),
IFERROR(INDEX('Season 2'!$X$20,MATCH('VS stats'!$C24,'Season 2'!$U$20,0)),
IFERROR(INDEX('Season 2'!$X$22,MATCH('VS stats'!$C24,'Season 2'!$U$22,0)),
IFERROR(INDEX('Season 2'!$X$24,MATCH('VS stats'!$C24,'Season 2'!$U$24,0)),"-"))))))</f>
        <v>-</v>
      </c>
      <c r="P24" s="965" t="str">
        <f>IFERROR(INDEX('Season 3'!$D$9:$D$31,MATCH('VS stats'!$C24,'Season 3'!$B$9:$B$31,0)),"-")</f>
        <v>-</v>
      </c>
      <c r="Q24" s="965" t="str">
        <f>IFERROR(INDEX('Season 3'!$D$32:$D$54,MATCH('VS stats'!$C24,'Season 3'!$B$32:$B$54,0)),"-")</f>
        <v>-</v>
      </c>
      <c r="R24" s="965" t="str">
        <f>IFERROR(INDEX('Season 3'!$J$9:$J$16,MATCH('VS stats'!$C24,'Season 3'!$H$9:$H$16,0)),IFERROR(INDEX('Season 3'!$J$39,MATCH('VS stats'!$C24,'Season 3'!$H$39,0)),"-"))</f>
        <v>-</v>
      </c>
      <c r="S24" s="965" t="str">
        <f>IFERROR(INDEX('Season 3'!$P$9:$P$16,MATCH('VS stats'!$C24,'Season 3'!$N$9:$N$16,0)),IFERROR(INDEX('Season 3'!$J$30,MATCH('VS stats'!$C24,'Season 3'!$H$30,0)),"-"))</f>
        <v>-</v>
      </c>
      <c r="T24" s="965" t="str">
        <f>IFERROR(INDEX('Season 3'!$P$20:$P$24,MATCH('VS stats'!$C24,'Season 3'!$N$20:$N$24,0)),
IFERROR(INDEX('Season 3'!$X$9,MATCH('VS stats'!$C24,'Season 3'!$U$9,0)),
IFERROR(INDEX('Season 3'!$X$11:$X$13,MATCH('VS stats'!$C24,'Season 3'!$U$11:$U32,0)),
IFERROR(INDEX('Season 3'!$X$17,MATCH('VS stats'!$C24,'Season 3'!$U$17,0)),
IFERROR(INDEX('Season 3'!$X$19,MATCH('VS stats'!$C24,'Season 3'!$U$19,0)),
IFERROR(INDEX('Season 3'!$X$21,MATCH('VS stats'!$C24,'Season 3'!$U$21,0)),
IFERROR(INDEX('Season 3'!$X$23,MATCH('VS stats'!$C24,'Season 3'!$U$23,0)),
IFERROR(INDEX('Season 3'!$X$25,MATCH('VS stats'!$C24,'Season 3'!$U$25,0)),"-"))))))))</f>
        <v>-</v>
      </c>
      <c r="U24" s="966" t="str">
        <f>IFERROR(INDEX('Season 3'!$X$10,MATCH('VS stats'!$C24,'Season 3'!$U$10,0)),
IFERROR(INDEX('Season 3'!$X$14:$X$16,MATCH('VS stats'!$C24,'Season 3'!$U$14:$U$16,0)),
IFERROR(INDEX('Season 3'!$X$18,MATCH('VS stats'!$C24,'Season 3'!$U$18,0)),
IFERROR(INDEX('Season 3'!$X$20,MATCH('VS stats'!$C24,'Season 3'!$U$20,0)),
IFERROR(INDEX('Season 3'!$X$22,MATCH('VS stats'!$C24,'Season 3'!$U$22,0)),
IFERROR(INDEX('Season 3'!$X$24,MATCH('VS stats'!$C24,'Season 3'!$U$24,0)),"-"))))))</f>
        <v>-</v>
      </c>
      <c r="V24" s="965" t="str">
        <f>IFERROR(INDEX('Season 4'!$D$9:$D$27,MATCH('VS stats'!$C24,'Season 4'!$B$9:$B$27,0)),"-")</f>
        <v>-</v>
      </c>
      <c r="W24" s="965" t="str">
        <f>IFERROR(INDEX('Season 4'!$D$28:$D$46,MATCH('VS stats'!$C24,'Season 4'!$B$28:$B$46,0)),"-")</f>
        <v>-</v>
      </c>
      <c r="X24" s="965" t="str">
        <f>IFERROR(INDEX('Season 4'!$J$9:$J$16,MATCH('VS stats'!$C24,'Season 4'!$H$9:$H$16,0)),IFERROR(INDEX('Season 4'!$J$39,MATCH('VS stats'!$C24,'Season 4'!$H$39,0)),"-"))</f>
        <v>-</v>
      </c>
      <c r="Y24" s="965" t="str">
        <f>IFERROR(INDEX('Season 4'!$P$9:$P$16,MATCH('VS stats'!$C24,'Season 4'!$N$9:$N$16,0)),IFERROR(INDEX('Season 4'!$J$30,MATCH('VS stats'!$C24,'Season 4'!$H$30,0)),"-"))</f>
        <v>-</v>
      </c>
      <c r="Z24" s="965" t="str">
        <f>IFERROR(INDEX('Season 4'!$P$20:$P$24,MATCH('VS stats'!$C24,'Season 4'!$N$20:$N$24,0)),
IFERROR(INDEX('Season 4'!$X$9,MATCH('VS stats'!$C24,'Season 4'!$U$9,0)),
IFERROR(INDEX('Season 4'!$X$11:$X$13,MATCH('VS stats'!$C24,'Season 4'!$U$11:$U32,0)),
IFERROR(INDEX('Season 4'!$X$17,MATCH('VS stats'!$C24,'Season 4'!$U$17,0)),
IFERROR(INDEX('Season 4'!$X$19,MATCH('VS stats'!$C24,'Season 4'!$U$19,0)),
IFERROR(INDEX('Season 4'!$X$21,MATCH('VS stats'!$C24,'Season 4'!$U$21,0)),
IFERROR(INDEX('Season 4'!$X$23,MATCH('VS stats'!$C24,'Season 4'!$U$23,0)),
IFERROR(INDEX('Season 4'!$X$25,MATCH('VS stats'!$C24,'Season 4'!$U$25,0)),"-"))))))))</f>
        <v>-</v>
      </c>
      <c r="AA24" s="966" t="str">
        <f>IFERROR(INDEX('Season 4'!$X$10,MATCH('VS stats'!$C24,'Season 4'!$U$10,0)),
IFERROR(INDEX('Season 4'!$X$14:$X$16,MATCH('VS stats'!$C24,'Season 4'!$U$14:$U$16,0)),
IFERROR(INDEX('Season 4'!$X$18,MATCH('VS stats'!$C24,'Season 4'!$U$18,0)),
IFERROR(INDEX('Season 4'!$X$20,MATCH('VS stats'!$C24,'Season 4'!$U$20,0)),
IFERROR(INDEX('Season 4'!$X$22,MATCH('VS stats'!$C24,'Season 4'!$U$22,0)),
IFERROR(INDEX('Season 4'!$X$24,MATCH('VS stats'!$C24,'Season 4'!$U$24,0)),"-"))))))</f>
        <v>-</v>
      </c>
      <c r="AB24" s="965" t="str">
        <f>IFERROR(INDEX('Season 5'!$D$9:$D$27,MATCH('VS stats'!$C24,'Season 5'!$B$9:$B$27,0)),"-")</f>
        <v>-</v>
      </c>
      <c r="AC24" s="965" t="str">
        <f>IFERROR(INDEX('Season 5'!$D$28:$D$46,MATCH('VS stats'!$C24,'Season 5'!$B$28:$B$46,0)),"-")</f>
        <v>-</v>
      </c>
      <c r="AD24" s="965" t="str">
        <f>IFERROR(INDEX('Season 5'!$J$9:$J$16,MATCH('VS stats'!$C24,'Season 5'!$H$9:$H$16,0)),IFERROR(INDEX('Season 5'!$J$39,MATCH('VS stats'!$C24,'Season 5'!$H$39,0)),"-"))</f>
        <v>-</v>
      </c>
      <c r="AE24" s="965" t="str">
        <f>IFERROR(INDEX('Season 5'!$P$9:$P$16,MATCH('VS stats'!$C24,'Season 5'!$N$9:$N$16,0)),IFERROR(INDEX('Season 5'!$J$30,MATCH('VS stats'!$C24,'Season 5'!$H$30,0)),"-"))</f>
        <v>-</v>
      </c>
      <c r="AF24" s="965" t="str">
        <f>IFERROR(INDEX('Season 5'!$P$20:$P$24,MATCH('VS stats'!$C24,'Season 5'!$N$20:$N$24,0)),
IFERROR(INDEX('Season 5'!$X$9,MATCH('VS stats'!$C24,'Season 5'!$U$9,0)),
IFERROR(INDEX('Season 5'!$X$11:$X$13,MATCH('VS stats'!$C24,'Season 5'!$U$11:$U32,0)),
IFERROR(INDEX('Season 5'!$X$17,MATCH('VS stats'!$C24,'Season 5'!$U$17,0)),
IFERROR(INDEX('Season 5'!$X$19,MATCH('VS stats'!$C24,'Season 5'!$U$19,0)),
IFERROR(INDEX('Season 5'!$X$21,MATCH('VS stats'!$C24,'Season 5'!$U$21,0)),
IFERROR(INDEX('Season 5'!$X$23,MATCH('VS stats'!$C24,'Season 5'!$U$23,0)),"-")))))))</f>
        <v>-</v>
      </c>
      <c r="AG24" s="966" t="str">
        <f>IFERROR(INDEX('Season 5'!$X$10,MATCH('VS stats'!$C24,'Season 5'!$U$10,0)),
IFERROR(INDEX('Season 5'!$X$14:$X$16,MATCH('VS stats'!$C24,'Season 5'!$U$14:$U$16,0)),
IFERROR(INDEX('Season 5'!$X$18,MATCH('VS stats'!$C24,'Season 5'!$U$18,0)),
IFERROR(INDEX('Season 5'!$X$20,MATCH('VS stats'!$C24,'Season 5'!$U$20,0)),
IFERROR(INDEX('Season 5'!$X$22,MATCH('VS stats'!$C24,'Season 5'!$U$22,0)),"-")))))</f>
        <v>-</v>
      </c>
      <c r="AH24" s="965" t="str">
        <f>IFERROR(INDEX('Season 6'!$D$9:$D$27,MATCH('VS stats'!$C24,'Season 6'!$B$9:$B$27,0)),"-")</f>
        <v>-</v>
      </c>
      <c r="AI24" s="965" t="str">
        <f>IFERROR(INDEX('Season 6'!$D$28:$D$46,MATCH('VS stats'!$C24,'Season 6'!$B$28:$B$46,0)),"-")</f>
        <v>-</v>
      </c>
      <c r="AJ24" s="965" t="str">
        <f>IFERROR(INDEX('Season 6'!$J$9:$J$16,MATCH('VS stats'!$C24,'Season 6'!$H$9:$H$16,0)),IFERROR(INDEX('Season 6'!$J$39,MATCH('VS stats'!$C24,'Season 6'!$H$39,0)),"-"))</f>
        <v>-</v>
      </c>
      <c r="AK24" s="965" t="str">
        <f>IFERROR(INDEX('Season 6'!$P$9:$P$16,MATCH('VS stats'!$C24,'Season 6'!$N$9:$N$16,0)),IFERROR(INDEX('Season 6'!$J$30,MATCH('VS stats'!$C24,'Season 6'!$H$30,0)),"-"))</f>
        <v>-</v>
      </c>
      <c r="AL24" s="965" t="str">
        <f>IFERROR(INDEX('Season 6'!$P$20:$P$24,MATCH('VS stats'!$C24,'Season 6'!$N$20:$N$24,0)),
IFERROR(INDEX('Season 6'!$X$9,MATCH('VS stats'!$C24,'Season 6'!$U$9,0)),
IFERROR(INDEX('Season 6'!$X$11:$X$13,MATCH('VS stats'!$C24,'Season 6'!$U$11:$U32,0)),
IFERROR(INDEX('Season 6'!$X$17,MATCH('VS stats'!$C24,'Season 6'!$U$17,0)),
IFERROR(INDEX('Season 6'!$X$19,MATCH('VS stats'!$C24,'Season 6'!$U$19,0)),
IFERROR(INDEX('Season 6'!$X$21,MATCH('VS stats'!$C24,'Season 6'!$U$21,0)),
IFERROR(INDEX('Season 6'!$X$23,MATCH('VS stats'!$C24,'Season 6'!$U$23,0)),"-")))))))</f>
        <v>-</v>
      </c>
      <c r="AM24" s="966" t="str">
        <f>IFERROR(INDEX('Season 6'!$X$10,MATCH('VS stats'!$C24,'Season 6'!$U$10,0)),
IFERROR(INDEX('Season 6'!$X$14:$X$16,MATCH('VS stats'!$C24,'Season 6'!$U$14:$U$16,0)),
IFERROR(INDEX('Season 6'!$X$18,MATCH('VS stats'!$C24,'Season 6'!$U$18,0)),
IFERROR(INDEX('Season 6'!$X$20,MATCH('VS stats'!$C24,'Season 6'!$U$20,0)),
IFERROR(INDEX('Season 6'!$X$22,MATCH('VS stats'!$C24,'Season 6'!$U$22,0)),"-")))))</f>
        <v>-</v>
      </c>
      <c r="AN24" s="965" t="str">
        <f>IFERROR(INDEX('Season 7'!$D$9:$D$27,MATCH('VS stats'!$C24,'Season 7'!$B$9:$B$27,0)),"-")</f>
        <v>-</v>
      </c>
      <c r="AO24" s="965" t="str">
        <f>IFERROR(INDEX('Season 7'!$D$28:$D$46,MATCH('VS stats'!$C24,'Season 7'!$B$28:$B$46,0)),"-")</f>
        <v>-</v>
      </c>
      <c r="AP24" s="965" t="str">
        <f>IFERROR(INDEX('Season 7'!$J$9:$J$16,MATCH('VS stats'!$C24,'Season 7'!$H$9:$H$16,0)),IFERROR(INDEX('Season 7'!$J$39,MATCH('VS stats'!$C24,'Season 7'!$H$39,0)),"-"))</f>
        <v>-</v>
      </c>
      <c r="AQ24" s="965" t="str">
        <f>IFERROR(INDEX('Season 7'!$P$9:$P$16,MATCH('VS stats'!$C24,'Season 7'!$N$9:$N$16,0)),IFERROR(INDEX('Season 7'!$J$30,MATCH('VS stats'!$C24,'Season 7'!$H$30,0)),"-"))</f>
        <v>-</v>
      </c>
      <c r="AR24" s="965" t="str">
        <f>IFERROR(INDEX('Season 7'!$P$20:$P$24,MATCH('VS stats'!$C24,'Season 7'!$N$20:$N$24,0)),
IFERROR(INDEX('Season 7'!$X$9,MATCH('VS stats'!$C24,'Season 7'!$U$9,0)),
IFERROR(INDEX('Season 7'!$X$11:$X$13,MATCH('VS stats'!$C24,'Season 7'!$U$11:$U32,0)),
IFERROR(INDEX('Season 7'!$X$17,MATCH('VS stats'!$C24,'Season 7'!$U$17,0)),
IFERROR(INDEX('Season 7'!$X$19,MATCH('VS stats'!$C24,'Season 7'!$U$19,0)),
IFERROR(INDEX('Season 7'!$X$21,MATCH('VS stats'!$C24,'Season 7'!$U$21,0)),
IFERROR(INDEX('Season 7'!$X$23,MATCH('VS stats'!$C24,'Season 7'!$U$23,0)),"-")))))))</f>
        <v>-</v>
      </c>
      <c r="AS24" s="966" t="str">
        <f>IFERROR(INDEX('Season 7'!$X$10,MATCH('VS stats'!$C24,'Season 7'!$U$10,0)),
IFERROR(INDEX('Season 7'!$X$14:$X$16,MATCH('VS stats'!$C24,'Season 7'!$U$14:$U$16,0)),
IFERROR(INDEX('Season 7'!$X$18,MATCH('VS stats'!$C24,'Season 7'!$U$18,0)),
IFERROR(INDEX('Season 7'!$X$20,MATCH('VS stats'!$C24,'Season 7'!$U$20,0)),
IFERROR(INDEX('Season 7'!$X$22,MATCH('VS stats'!$C24,'Season 7'!$U$22,0)),"-")))))</f>
        <v>-</v>
      </c>
      <c r="AT24" s="965" t="str">
        <f>IFERROR(INDEX('Season 8'!$D$9:$D$27,MATCH('VS stats'!$C24,'Season 8'!$B$9:$B$27,0)),"-")</f>
        <v>-</v>
      </c>
      <c r="AU24" s="965" t="str">
        <f>IFERROR(INDEX('Season 8'!$D$28:$D$46,MATCH('VS stats'!$C24,'Season 8'!$B$28:$B$46,0)),"-")</f>
        <v>-</v>
      </c>
      <c r="AV24" s="965" t="str">
        <f>IFERROR(INDEX('Season 8'!$J$9:$J$16,MATCH('VS stats'!$C24,'Season 8'!$H$9:$H$16,0)),IFERROR(INDEX('Season 8'!$J$39,MATCH('VS stats'!$C24,'Season 8'!$H$39,0)),"-"))</f>
        <v>-</v>
      </c>
      <c r="AW24" s="965" t="str">
        <f>IFERROR(INDEX('Season 8'!$P$9:$P$16,MATCH('VS stats'!$C24,'Season 8'!$N$9:$N$16,0)),IFERROR(INDEX('Season 8'!$J$30,MATCH('VS stats'!$C24,'Season 8'!$H$30,0)),"-"))</f>
        <v>-</v>
      </c>
      <c r="AX24" s="965" t="str">
        <f>IFERROR(INDEX('Season 8'!$P$20:$P$24,MATCH('VS stats'!$C24,'Season 8'!$N$20:$N$24,0)),
IFERROR(INDEX('Season 8'!$X$9,MATCH('VS stats'!$C24,'Season 8'!$U$9,0)),
IFERROR(INDEX('Season 8'!$X$11:$X$13,MATCH('VS stats'!$C24,'Season 8'!$U$11:$U32,0)),
IFERROR(INDEX('Season 8'!$X$17,MATCH('VS stats'!$C24,'Season 8'!$U$17,0)),
IFERROR(INDEX('Season 8'!$X$19,MATCH('VS stats'!$C24,'Season 8'!$U$19,0)),
IFERROR(INDEX('Season 8'!$X$21,MATCH('VS stats'!$C24,'Season 8'!$U$21,0)),
IFERROR(INDEX('Season 8'!$X$23,MATCH('VS stats'!$C24,'Season 8'!$U$23,0)),"-")))))))</f>
        <v>-</v>
      </c>
      <c r="AY24" s="966" t="str">
        <f>IFERROR(INDEX('Season 8'!$X$10,MATCH('VS stats'!$C24,'Season 8'!$U$10,0)),
IFERROR(INDEX('Season 8'!$X$14:$X$16,MATCH('VS stats'!$C24,'Season 8'!$U$14:$U$16,0)),
IFERROR(INDEX('Season 8'!$X$18,MATCH('VS stats'!$C24,'Season 8'!$U$18,0)),
IFERROR(INDEX('Season 8'!$X$20,MATCH('VS stats'!$C24,'Season 8'!$U$20,0)),
IFERROR(INDEX('Season 8'!$X$22,MATCH('VS stats'!$C24,'Season 8'!$U$22,0)),"-")))))</f>
        <v>-</v>
      </c>
      <c r="AZ24" s="965" t="str">
        <f>IFERROR(INDEX('Season 9'!$D$9:$D$27,MATCH('VS stats'!$C24,'Season 9'!$B$9:$B$27,0)),"-")</f>
        <v>-</v>
      </c>
      <c r="BA24" s="965" t="str">
        <f>IFERROR(INDEX('Season 9'!$D$28:$D$46,MATCH('VS stats'!$C24,'Season 9'!$B$28:$B$46,0)),"-")</f>
        <v>-</v>
      </c>
      <c r="BB24" s="965" t="str">
        <f>IFERROR(INDEX('Season 9'!$J$9:$J$16,MATCH('VS stats'!$C24,'Season 9'!$H$9:$H$16,0)),IFERROR(INDEX('Season 9'!$J$39,MATCH('VS stats'!$C24,'Season 9'!$H$39,0)),"-"))</f>
        <v>-</v>
      </c>
      <c r="BC24" s="965" t="str">
        <f>IFERROR(INDEX('Season 9'!$P$9:$P$16,MATCH('VS stats'!$C24,'Season 9'!$N$9:$N$16,0)),IFERROR(INDEX('Season 9'!$J$30,MATCH('VS stats'!$C24,'Season 9'!$H$30,0)),"-"))</f>
        <v>-</v>
      </c>
      <c r="BD24" s="965" t="str">
        <f>IFERROR(INDEX('Season 9'!$P$20:$P$24,MATCH('VS stats'!$C24,'Season 9'!$N$20:$N$24,0)),
IFERROR(INDEX('Season 9'!$X$9,MATCH('VS stats'!$C24,'Season 9'!$U$9,0)),
IFERROR(INDEX('Season 9'!$X$11:$X$13,MATCH('VS stats'!$C24,'Season 9'!$U$11:$U32,0)),
IFERROR(INDEX('Season 9'!$X$17,MATCH('VS stats'!$C24,'Season 9'!$U$17,0)),
IFERROR(INDEX('Season 9'!$X$19,MATCH('VS stats'!$C24,'Season 9'!$U$19,0)),
IFERROR(INDEX('Season 9'!$X$21,MATCH('VS stats'!$C24,'Season 9'!$U$21,0)),
IFERROR(INDEX('Season 9'!$X$23,MATCH('VS stats'!$C24,'Season 9'!$U$23,0)),"-")))))))</f>
        <v>-</v>
      </c>
      <c r="BE24" s="966" t="str">
        <f>IFERROR(INDEX('Season 9'!$X$10,MATCH('VS stats'!$C24,'Season 9'!$U$10,0)),
IFERROR(INDEX('Season 9'!$X$14:$X$16,MATCH('VS stats'!$C24,'Season 9'!$U$14:$U$16,0)),
IFERROR(INDEX('Season 9'!$X$18,MATCH('VS stats'!$C24,'Season 9'!$U$18,0)),
IFERROR(INDEX('Season 9'!$X$20,MATCH('VS stats'!$C24,'Season 9'!$U$20,0)),
IFERROR(INDEX('Season 9'!$X$22,MATCH('VS stats'!$C24,'Season 9'!$U$22,0)),"-")))))</f>
        <v>-</v>
      </c>
      <c r="BF24" s="965" t="str">
        <f>IFERROR(INDEX('Season 10'!$D$9:$D$27,MATCH('VS stats'!$C24,'Season 10'!$B$9:$B$27,0)),"-")</f>
        <v>-</v>
      </c>
      <c r="BG24" s="965" t="str">
        <f>IFERROR(INDEX('Season 10'!$D$28:$D$46,MATCH('VS stats'!$C24,'Season 10'!$B$28:$B$46,0)),"-")</f>
        <v>-</v>
      </c>
      <c r="BH24" s="965" t="str">
        <f>IFERROR(INDEX('Season 10'!$J$9:$J$16,MATCH('VS stats'!$C24,'Season 10'!$H$9:$H$16,0)),IFERROR(INDEX('Season 10'!$J$39,MATCH('VS stats'!$C24,'Season 10'!$H$39,0)),"-"))</f>
        <v>-</v>
      </c>
      <c r="BI24" s="965" t="str">
        <f>IFERROR(INDEX('Season 10'!$P$9:$P$16,MATCH('VS stats'!$C24,'Season 10'!$N$9:$N$16,0)),IFERROR(INDEX('Season 10'!$J$30,MATCH('VS stats'!$C24,'Season 10'!$H$30,0)),"-"))</f>
        <v>-</v>
      </c>
      <c r="BJ24" s="965" t="str">
        <f>IFERROR(INDEX('Season 10'!$P$20:$P$24,MATCH('VS stats'!$C24,'Season 10'!$N$20:$N$24,0)),
IFERROR(INDEX('Season 10'!$X$9,MATCH('VS stats'!$C24,'Season 10'!$U$9,0)),
IFERROR(INDEX('Season 10'!$X$11:$X$13,MATCH('VS stats'!$C24,'Season 10'!$U$11:$U32,0)),
IFERROR(INDEX('Season 10'!$X$17,MATCH('VS stats'!$C24,'Season 10'!$U$17,0)),
IFERROR(INDEX('Season 10'!$X$19,MATCH('VS stats'!$C24,'Season 10'!$U$19,0)),
IFERROR(INDEX('Season 10'!$X$21,MATCH('VS stats'!$C24,'Season 10'!$U$21,0)),
IFERROR(INDEX('Season 10'!$X$23,MATCH('VS stats'!$C24,'Season 10'!$U$23,0)),"-")))))))</f>
        <v>-</v>
      </c>
      <c r="BK24" s="966" t="str">
        <f>IFERROR(INDEX('Season 10'!$X$10,MATCH('VS stats'!$C24,'Season 10'!$U$10,0)),
IFERROR(INDEX('Season 10'!$X$14:$X$16,MATCH('VS stats'!$C24,'Season 10'!$U$14:$U$16,0)),
IFERROR(INDEX('Season 10'!$X$18,MATCH('VS stats'!$C24,'Season 10'!$U$18,0)),
IFERROR(INDEX('Season 10'!$X$20,MATCH('VS stats'!$C24,'Season 10'!$U$20,0)),
IFERROR(INDEX('Season 10'!$X$22,MATCH('VS stats'!$C24,'Season 10'!$U$22,0)),"-")))))</f>
        <v>-</v>
      </c>
      <c r="BL24" s="965" t="str">
        <f>IFERROR(INDEX('Season 11'!$D$9:$D$27,MATCH('VS stats'!$C24,'Season 11'!$B$9:$B$27,0)),"-")</f>
        <v>-</v>
      </c>
      <c r="BM24" s="965" t="str">
        <f>IFERROR(INDEX('Season 11'!$D$28:$D$46,MATCH('VS stats'!$C24,'Season 11'!$B$28:$B$46,0)),"-")</f>
        <v>-</v>
      </c>
      <c r="BN24" s="965" t="str">
        <f>IFERROR(INDEX('Season 11'!$J$9:$J$16,MATCH('VS stats'!$C24,'Season 11'!$H$9:$H$16,0)),IFERROR(INDEX('Season 11'!$J$39,MATCH('VS stats'!$C24,'Season 11'!$H$39,0)),"-"))</f>
        <v>-</v>
      </c>
      <c r="BO24" s="965" t="str">
        <f>IFERROR(INDEX('Season 11'!$P$9:$P$16,MATCH('VS stats'!$C24,'Season 11'!$N$9:$N$16,0)),IFERROR(INDEX('Season 11'!$J$30,MATCH('VS stats'!$C24,'Season 11'!$H$30,0)),"-"))</f>
        <v>-</v>
      </c>
      <c r="BP24" s="965" t="str">
        <f>IFERROR(INDEX('Season 11'!$P$20:$P$24,MATCH('VS stats'!$C24,'Season 11'!$N$20:$N$24,0)),
IFERROR(INDEX('Season 11'!$X$9,MATCH('VS stats'!$C24,'Season 11'!$U$9,0)),
IFERROR(INDEX('Season 11'!$X$11:$X$13,MATCH('VS stats'!$C24,'Season 11'!$U$11:$U32,0)),
IFERROR(INDEX('Season 11'!$X$17,MATCH('VS stats'!$C24,'Season 11'!$U$17,0)),
IFERROR(INDEX('Season 11'!$X$19,MATCH('VS stats'!$C24,'Season 11'!$U$19,0)),
IFERROR(INDEX('Season 11'!$X$21,MATCH('VS stats'!$C24,'Season 11'!$U$21,0)),
IFERROR(INDEX('Season 11'!$X$23,MATCH('VS stats'!$C24,'Season 11'!$U$23,0)),"-")))))))</f>
        <v>-</v>
      </c>
      <c r="BQ24" s="966" t="str">
        <f>IFERROR(INDEX('Season 11'!$X$10,MATCH('VS stats'!$C24,'Season 11'!$U$10,0)),
IFERROR(INDEX('Season 11'!$X$14:$X$16,MATCH('VS stats'!$C24,'Season 11'!$U$14:$U$16,0)),
IFERROR(INDEX('Season 11'!$X$18,MATCH('VS stats'!$C24,'Season 11'!$U$18,0)),
IFERROR(INDEX('Season 11'!$X$20,MATCH('VS stats'!$C24,'Season 11'!$U$20,0)),
IFERROR(INDEX('Season 11'!$X$22,MATCH('VS stats'!$C24,'Season 11'!$U$22,0)),"-")))))</f>
        <v>-</v>
      </c>
      <c r="BR24" s="965" t="str">
        <f>IFERROR(INDEX('Season 12'!$D$9:$D$27,MATCH('VS stats'!$C24,'Season 12'!$B$9:$B$27,0)),"-")</f>
        <v>-</v>
      </c>
      <c r="BS24" s="965" t="str">
        <f>IFERROR(INDEX('Season 12'!$D$28:$D$46,MATCH('VS stats'!$C24,'Season 12'!$B$28:$B$46,0)),"-")</f>
        <v>-</v>
      </c>
      <c r="BT24" s="965" t="str">
        <f>IFERROR(INDEX('Season 12'!$J$9:$J$16,MATCH('VS stats'!$C24,'Season 12'!$H$9:$H$16,0)),IFERROR(INDEX('Season 12'!$J$39,MATCH('VS stats'!$C24,'Season 12'!$H$39,0)),"-"))</f>
        <v>-</v>
      </c>
      <c r="BU24" s="965" t="str">
        <f>IFERROR(INDEX('Season 12'!$P$9:$P$16,MATCH('VS stats'!$C24,'Season 12'!$N$9:$N$16,0)),IFERROR(INDEX('Season 12'!$J$30,MATCH('VS stats'!$C24,'Season 12'!$H$30,0)),"-"))</f>
        <v>-</v>
      </c>
      <c r="BV24" s="965" t="str">
        <f>IFERROR(INDEX('Season 12'!$P$20:$P$24,MATCH('VS stats'!$C24,'Season 12'!$N$20:$N$24,0)),
IFERROR(INDEX('Season 12'!$X$9,MATCH('VS stats'!$C24,'Season 12'!$U$9,0)),
IFERROR(INDEX('Season 12'!$X$11:$X$13,MATCH('VS stats'!$C24,'Season 12'!$U$11:$U32,0)),
IFERROR(INDEX('Season 12'!$X$17,MATCH('VS stats'!$C24,'Season 12'!$U$17,0)),
IFERROR(INDEX('Season 12'!$X$19,MATCH('VS stats'!$C24,'Season 12'!$U$19,0)),
IFERROR(INDEX('Season 12'!$X$21,MATCH('VS stats'!$C24,'Season 12'!$U$21,0)),
IFERROR(INDEX('Season 12'!$X$23,MATCH('VS stats'!$C24,'Season 12'!$U$23,0)),"-")))))))</f>
        <v>-</v>
      </c>
      <c r="BW24" s="966" t="str">
        <f>IFERROR(INDEX('Season 12'!$X$10,MATCH('VS stats'!$C24,'Season 12'!$U$10,0)),
IFERROR(INDEX('Season 12'!$X$14:$X$16,MATCH('VS stats'!$C24,'Season 12'!$U$14:$U$16,0)),
IFERROR(INDEX('Season 12'!$X$18,MATCH('VS stats'!$C24,'Season 12'!$U$18,0)),
IFERROR(INDEX('Season 12'!$X$20,MATCH('VS stats'!$C24,'Season 12'!$U$20,0)),
IFERROR(INDEX('Season 12'!$X$22,MATCH('VS stats'!$C24,'Season 12'!$U$22,0)),"-")))))</f>
        <v>-</v>
      </c>
      <c r="BX24" s="965" t="str">
        <f>IFERROR(INDEX('Season 13'!$D$9:$D$27,MATCH('VS stats'!$C24,'Season 13'!$B$9:$B$27,0)),"-")</f>
        <v>-</v>
      </c>
      <c r="BY24" s="965" t="str">
        <f>IFERROR(INDEX('Season 13'!$D$28:$D$46,MATCH('VS stats'!$C24,'Season 13'!$B$28:$B$46,0)),"-")</f>
        <v>-</v>
      </c>
      <c r="BZ24" s="965" t="str">
        <f>IFERROR(INDEX('Season 13'!$J$9:$J$16,MATCH('VS stats'!$C24,'Season 13'!$H$9:$H$16,0)),IFERROR(INDEX('Season 13'!$J$39,MATCH('VS stats'!$C24,'Season 13'!$H$39,0)),"-"))</f>
        <v>-</v>
      </c>
      <c r="CA24" s="965" t="str">
        <f>IFERROR(INDEX('Season 13'!$P$9:$P$16,MATCH('VS stats'!$C24,'Season 13'!$N$9:$N$16,0)),IFERROR(INDEX('Season 13'!$J$30,MATCH('VS stats'!$C24,'Season 13'!$H$30,0)),"-"))</f>
        <v>-</v>
      </c>
      <c r="CB24" s="965" t="str">
        <f>IFERROR(INDEX('Season 13'!$P$20:$P$24,MATCH('VS stats'!$C24,'Season 13'!$N$20:$N$24,0)),
IFERROR(INDEX('Season 13'!$X$9,MATCH('VS stats'!$C24,'Season 13'!$U$9,0)),
IFERROR(INDEX('Season 13'!$X$11:$X$13,MATCH('VS stats'!$C24,'Season 13'!$U$11:$U32,0)),
IFERROR(INDEX('Season 13'!$X$17,MATCH('VS stats'!$C24,'Season 13'!$U$17,0)),
IFERROR(INDEX('Season 13'!$X$19,MATCH('VS stats'!$C24,'Season 13'!$U$19,0)),
IFERROR(INDEX('Season 13'!$X$21,MATCH('VS stats'!$C24,'Season 13'!$U$21,0)),
IFERROR(INDEX('Season 13'!$X$23,MATCH('VS stats'!$C24,'Season 13'!$U$23,0)),"-")))))))</f>
        <v>-</v>
      </c>
      <c r="CC24" s="966" t="str">
        <f>IFERROR(INDEX('Season 13'!$X$10,MATCH('VS stats'!$C24,'Season 13'!$U$10,0)),
IFERROR(INDEX('Season 13'!$X$14:$X$16,MATCH('VS stats'!$C24,'Season 13'!$U$14:$U$16,0)),
IFERROR(INDEX('Season 13'!$X$18,MATCH('VS stats'!$C24,'Season 13'!$U$18,0)),
IFERROR(INDEX('Season 13'!$X$20,MATCH('VS stats'!$C24,'Season 13'!$U$20,0)),
IFERROR(INDEX('Season 13'!$X$22,MATCH('VS stats'!$C24,'Season 13'!$U$22,0)),"-")))))</f>
        <v>-</v>
      </c>
      <c r="CD24" s="965" t="str">
        <f>IFERROR(INDEX('Season 14'!$D$9:$D$27,MATCH('VS stats'!$C24,'Season 14'!$B$9:$B$27,0)),"-")</f>
        <v>-</v>
      </c>
      <c r="CE24" s="965" t="str">
        <f>IFERROR(INDEX('Season 14'!$D$28:$D$46,MATCH('VS stats'!$C24,'Season 14'!$B$28:$B$46,0)),"-")</f>
        <v>-</v>
      </c>
      <c r="CF24" s="965" t="str">
        <f>IFERROR(INDEX('Season 14'!$J$9:$J$16,MATCH('VS stats'!$C24,'Season 14'!$H$9:$H$16,0)),IFERROR(INDEX('Season 14'!$J$39,MATCH('VS stats'!$C24,'Season 14'!$H$39,0)),"-"))</f>
        <v>-</v>
      </c>
      <c r="CG24" s="965" t="str">
        <f>IFERROR(INDEX('Season 14'!$P$9:$P$16,MATCH('VS stats'!$C24,'Season 14'!$N$9:$N$16,0)),IFERROR(INDEX('Season 14'!$J$30,MATCH('VS stats'!$C24,'Season 14'!$H$30,0)),"-"))</f>
        <v>-</v>
      </c>
      <c r="CH24" s="965" t="str">
        <f>IFERROR(INDEX('Season 14'!$P$20:$P$24,MATCH('VS stats'!$C24,'Season 14'!$N$20:$N$24,0)),
IFERROR(INDEX('Season 14'!$X$9,MATCH('VS stats'!$C24,'Season 14'!$U$9,0)),
IFERROR(INDEX('Season 14'!$X$11:$X$13,MATCH('VS stats'!$C24,'Season 14'!$U$11:$U32,0)),
IFERROR(INDEX('Season 14'!$X$17,MATCH('VS stats'!$C24,'Season 14'!$U$17,0)),
IFERROR(INDEX('Season 14'!$X$19,MATCH('VS stats'!$C24,'Season 14'!$U$19,0)),
IFERROR(INDEX('Season 14'!$X$21,MATCH('VS stats'!$C24,'Season 14'!$U$21,0)),
IFERROR(INDEX('Season 14'!$X$23,MATCH('VS stats'!$C24,'Season 14'!$U$23,0)),"-")))))))</f>
        <v>-</v>
      </c>
      <c r="CI24" s="966" t="str">
        <f>IFERROR(INDEX('Season 14'!$X$10,MATCH('VS stats'!$C24,'Season 14'!$U$10,0)),
IFERROR(INDEX('Season 14'!$X$14:$X$16,MATCH('VS stats'!$C24,'Season 14'!$U$14:$U$16,0)),
IFERROR(INDEX('Season 14'!$X$18,MATCH('VS stats'!$C24,'Season 14'!$U$18,0)),
IFERROR(INDEX('Season 14'!$X$20,MATCH('VS stats'!$C24,'Season 14'!$U$20,0)),
IFERROR(INDEX('Season 14'!$X$22,MATCH('VS stats'!$C24,'Season 14'!$U$22,0)),"-")))))</f>
        <v>-</v>
      </c>
      <c r="CJ24" s="965" t="str">
        <f>IFERROR(INDEX('Season 15'!$D$9:$D$27,MATCH('VS stats'!$C24,'Season 15'!$B$9:$B$27,0)),"-")</f>
        <v>-</v>
      </c>
      <c r="CK24" s="965" t="str">
        <f>IFERROR(INDEX('Season 15'!$D$28:$D$46,MATCH('VS stats'!$C24,'Season 15'!$B$28:$B$46,0)),"-")</f>
        <v>-</v>
      </c>
      <c r="CL24" s="965" t="str">
        <f>IFERROR(INDEX('Season 15'!$J$9:$J$16,MATCH('VS stats'!$C24,'Season 15'!$H$9:$H$16,0)),IFERROR(INDEX('Season 15'!$J$39,MATCH('VS stats'!$C24,'Season 15'!$H$39,0)),"-"))</f>
        <v>-</v>
      </c>
      <c r="CM24" s="965" t="str">
        <f>IFERROR(INDEX('Season 15'!$P$9:$P$16,MATCH('VS stats'!$C24,'Season 15'!$N$9:$N$16,0)),IFERROR(INDEX('Season 15'!$J$30,MATCH('VS stats'!$C24,'Season 15'!$H$30,0)),"-"))</f>
        <v>-</v>
      </c>
      <c r="CN24" s="965" t="str">
        <f>IFERROR(INDEX('Season 15'!$P$20:$P$24,MATCH('VS stats'!$C24,'Season 15'!$N$20:$N$24,0)),
IFERROR(INDEX('Season 15'!$X$9,MATCH('VS stats'!$C24,'Season 15'!$U$9,0)),
IFERROR(INDEX('Season 15'!$X$11:$X$13,MATCH('VS stats'!$C24,'Season 15'!$U$11:$U32,0)),
IFERROR(INDEX('Season 15'!$X$17,MATCH('VS stats'!$C24,'Season 15'!$U$17,0)),
IFERROR(INDEX('Season 15'!$X$19,MATCH('VS stats'!$C24,'Season 15'!$U$19,0)),
IFERROR(INDEX('Season 15'!$X$21,MATCH('VS stats'!$C24,'Season 15'!$U$21,0)),
IFERROR(INDEX('Season 15'!$X$23,MATCH('VS stats'!$C24,'Season 15'!$U$23,0)),"-")))))))</f>
        <v>-</v>
      </c>
      <c r="CO24" s="966" t="str">
        <f>IFERROR(INDEX('Season 15'!$X$10,MATCH('VS stats'!$C24,'Season 15'!$U$10,0)),
IFERROR(INDEX('Season 15'!$X$14:$X$16,MATCH('VS stats'!$C24,'Season 15'!$U$14:$U$16,0)),
IFERROR(INDEX('Season 15'!$X$18,MATCH('VS stats'!$C24,'Season 15'!$U$18,0)),
IFERROR(INDEX('Season 15'!$X$20,MATCH('VS stats'!$C24,'Season 15'!$U$20,0)),
IFERROR(INDEX('Season 15'!$X$22,MATCH('VS stats'!$C24,'Season 15'!$U$22,0)),"-")))))</f>
        <v>-</v>
      </c>
      <c r="CP24" s="976"/>
      <c r="CQ24" s="822"/>
      <c r="CR24" s="822"/>
      <c r="CS24" s="822"/>
      <c r="CT24" s="822"/>
      <c r="CU24" s="822"/>
    </row>
    <row r="25" spans="2:99" x14ac:dyDescent="0.25">
      <c r="B25" s="822"/>
      <c r="C25" s="694" t="s">
        <v>198</v>
      </c>
      <c r="D25" s="1065" t="str">
        <f>IFERROR(INDEX('Season 1'!$D$9:$D$31,MATCH('VS stats'!$C25,'Season 1'!$B$9:$B$31,0)),"-")</f>
        <v>3-1</v>
      </c>
      <c r="E25" s="1065" t="str">
        <f>IFERROR(INDEX('Season 1'!$D$32:$D$54,MATCH('VS stats'!$C25,'Season 1'!$B$32:$B$54,0)),"-")</f>
        <v>1-0</v>
      </c>
      <c r="F25" s="965" t="str">
        <f>IFERROR(INDEX('Season 1'!$J$9:$J$16,MATCH('VS stats'!$C25,'Season 1'!$H$9:$H$16,0)),IFERROR(INDEX('Season 1'!$W$9:$W$14,MATCH('VS stats'!$C25,'Season 1'!$T$9:$T$14,0)),"-"))</f>
        <v>-</v>
      </c>
      <c r="G25" s="965" t="str">
        <f>IFERROR(INDEX('Season 1'!$P$9:$P$16,MATCH('VS stats'!$C25,'Season 1'!$N$9:$N$16,0)),"-")</f>
        <v>-</v>
      </c>
      <c r="H25" s="965" t="str">
        <f>IFERROR(INDEX('Season 1'!$P$20:$P$24,MATCH('VS stats'!$C25,'Season 1'!$N$20:$N$24,0)),"-")</f>
        <v>-</v>
      </c>
      <c r="I25" s="966" t="s">
        <v>35</v>
      </c>
      <c r="J25" s="965" t="str">
        <f>IFERROR(INDEX('Season 2'!$D$9:$D$31,MATCH('VS stats'!$C25,'Season 2'!$B$9:$B$31,0)),"-")</f>
        <v>-</v>
      </c>
      <c r="K25" s="965" t="str">
        <f>IFERROR(INDEX('Season 2'!$D$32:$D$54,MATCH('VS stats'!$C25,'Season 2'!$B$32:$B$54,0)),"-")</f>
        <v>-</v>
      </c>
      <c r="L25" s="965" t="str">
        <f>IFERROR(INDEX('Season 2'!$J$9:$J$16,MATCH('VS stats'!$C25,'Season 2'!$H$9:$H$16,0)),IFERROR(INDEX('Season 2'!$J$45:$J$50,MATCH('VS stats'!$C25,'Season 2'!$H$45:$H$50,0)),"-"))</f>
        <v>-</v>
      </c>
      <c r="M25" s="965" t="str">
        <f>IFERROR(INDEX('Season 2'!$P$9:$P$16,MATCH('VS stats'!$C25,'Season 2'!$N$9:$N$16,0)),IFERROR(INDEX('Season 2'!$J$30,MATCH('VS stats'!$C25,'Season 2'!$H$30,0)),"-"))</f>
        <v>-</v>
      </c>
      <c r="N25" s="965" t="str">
        <f>IFERROR(INDEX('Season 2'!$P$20:$P$24,MATCH('VS stats'!$C25,'Season 2'!$N$20:$N$24,0)),
IFERROR(INDEX('Season 2'!$X$9,MATCH('VS stats'!$C25,'Season 2'!$U$9,0)),
IFERROR(INDEX('Season 2'!$X$11:$X$13,MATCH('VS stats'!$C25,'Season 2'!$U$11:$U33,0)),
IFERROR(INDEX('Season 2'!$X$17,MATCH('VS stats'!$C25,'Season 2'!$U$17,0)),
IFERROR(INDEX('Season 2'!$X$19,MATCH('VS stats'!$C25,'Season 2'!$U$19,0)),
IFERROR(INDEX('Season 2'!$X$21,MATCH('VS stats'!$C25,'Season 2'!$U$21,0)),
IFERROR(INDEX('Season 2'!$X$23,MATCH('VS stats'!$C25,'Season 2'!$U$23,0)),
IFERROR(INDEX('Season 2'!$X$25,MATCH('VS stats'!$C25,'Season 2'!$U$25,0)),"-"))))))))</f>
        <v>-</v>
      </c>
      <c r="O25" s="966" t="str">
        <f>IFERROR(INDEX('Season 2'!$X$10,MATCH('VS stats'!$C25,'Season 2'!$U$10,0)),
IFERROR(INDEX('Season 2'!$X$14:$X$16,MATCH('VS stats'!$C25,'Season 2'!$U$14:$U$16,0)),
IFERROR(INDEX('Season 2'!$X$18,MATCH('VS stats'!$C25,'Season 2'!$U$18,0)),
IFERROR(INDEX('Season 2'!$X$20,MATCH('VS stats'!$C25,'Season 2'!$U$20,0)),
IFERROR(INDEX('Season 2'!$X$22,MATCH('VS stats'!$C25,'Season 2'!$U$22,0)),
IFERROR(INDEX('Season 2'!$X$24,MATCH('VS stats'!$C25,'Season 2'!$U$24,0)),"-"))))))</f>
        <v>-</v>
      </c>
      <c r="P25" s="965" t="str">
        <f>IFERROR(INDEX('Season 3'!$D$9:$D$31,MATCH('VS stats'!$C25,'Season 3'!$B$9:$B$31,0)),"-")</f>
        <v>-</v>
      </c>
      <c r="Q25" s="965" t="str">
        <f>IFERROR(INDEX('Season 3'!$D$32:$D$54,MATCH('VS stats'!$C25,'Season 3'!$B$32:$B$54,0)),"-")</f>
        <v>-</v>
      </c>
      <c r="R25" s="965" t="str">
        <f>IFERROR(INDEX('Season 3'!$J$9:$J$16,MATCH('VS stats'!$C25,'Season 3'!$H$9:$H$16,0)),IFERROR(INDEX('Season 3'!$J$39,MATCH('VS stats'!$C25,'Season 3'!$H$39,0)),"-"))</f>
        <v>-</v>
      </c>
      <c r="S25" s="965" t="str">
        <f>IFERROR(INDEX('Season 3'!$P$9:$P$16,MATCH('VS stats'!$C25,'Season 3'!$N$9:$N$16,0)),IFERROR(INDEX('Season 3'!$J$30,MATCH('VS stats'!$C25,'Season 3'!$H$30,0)),"-"))</f>
        <v>-</v>
      </c>
      <c r="T25" s="965" t="str">
        <f>IFERROR(INDEX('Season 3'!$P$20:$P$24,MATCH('VS stats'!$C25,'Season 3'!$N$20:$N$24,0)),
IFERROR(INDEX('Season 3'!$X$9,MATCH('VS stats'!$C25,'Season 3'!$U$9,0)),
IFERROR(INDEX('Season 3'!$X$11:$X$13,MATCH('VS stats'!$C25,'Season 3'!$U$11:$U33,0)),
IFERROR(INDEX('Season 3'!$X$17,MATCH('VS stats'!$C25,'Season 3'!$U$17,0)),
IFERROR(INDEX('Season 3'!$X$19,MATCH('VS stats'!$C25,'Season 3'!$U$19,0)),
IFERROR(INDEX('Season 3'!$X$21,MATCH('VS stats'!$C25,'Season 3'!$U$21,0)),
IFERROR(INDEX('Season 3'!$X$23,MATCH('VS stats'!$C25,'Season 3'!$U$23,0)),
IFERROR(INDEX('Season 3'!$X$25,MATCH('VS stats'!$C25,'Season 3'!$U$25,0)),"-"))))))))</f>
        <v>-</v>
      </c>
      <c r="U25" s="966" t="str">
        <f>IFERROR(INDEX('Season 3'!$X$10,MATCH('VS stats'!$C25,'Season 3'!$U$10,0)),
IFERROR(INDEX('Season 3'!$X$14:$X$16,MATCH('VS stats'!$C25,'Season 3'!$U$14:$U$16,0)),
IFERROR(INDEX('Season 3'!$X$18,MATCH('VS stats'!$C25,'Season 3'!$U$18,0)),
IFERROR(INDEX('Season 3'!$X$20,MATCH('VS stats'!$C25,'Season 3'!$U$20,0)),
IFERROR(INDEX('Season 3'!$X$22,MATCH('VS stats'!$C25,'Season 3'!$U$22,0)),
IFERROR(INDEX('Season 3'!$X$24,MATCH('VS stats'!$C25,'Season 3'!$U$24,0)),"-"))))))</f>
        <v>-</v>
      </c>
      <c r="V25" s="965" t="str">
        <f>IFERROR(INDEX('Season 4'!$D$9:$D$27,MATCH('VS stats'!$C25,'Season 4'!$B$9:$B$27,0)),"-")</f>
        <v>-</v>
      </c>
      <c r="W25" s="965" t="str">
        <f>IFERROR(INDEX('Season 4'!$D$28:$D$46,MATCH('VS stats'!$C25,'Season 4'!$B$28:$B$46,0)),"-")</f>
        <v>-</v>
      </c>
      <c r="X25" s="965" t="str">
        <f>IFERROR(INDEX('Season 4'!$J$9:$J$16,MATCH('VS stats'!$C25,'Season 4'!$H$9:$H$16,0)),IFERROR(INDEX('Season 4'!$J$39,MATCH('VS stats'!$C25,'Season 4'!$H$39,0)),"-"))</f>
        <v>-</v>
      </c>
      <c r="Y25" s="965" t="str">
        <f>IFERROR(INDEX('Season 4'!$P$9:$P$16,MATCH('VS stats'!$C25,'Season 4'!$N$9:$N$16,0)),IFERROR(INDEX('Season 4'!$J$30,MATCH('VS stats'!$C25,'Season 4'!$H$30,0)),"-"))</f>
        <v>-</v>
      </c>
      <c r="Z25" s="965" t="str">
        <f>IFERROR(INDEX('Season 4'!$P$20:$P$24,MATCH('VS stats'!$C25,'Season 4'!$N$20:$N$24,0)),
IFERROR(INDEX('Season 4'!$X$9,MATCH('VS stats'!$C25,'Season 4'!$U$9,0)),
IFERROR(INDEX('Season 4'!$X$11:$X$13,MATCH('VS stats'!$C25,'Season 4'!$U$11:$U33,0)),
IFERROR(INDEX('Season 4'!$X$17,MATCH('VS stats'!$C25,'Season 4'!$U$17,0)),
IFERROR(INDEX('Season 4'!$X$19,MATCH('VS stats'!$C25,'Season 4'!$U$19,0)),
IFERROR(INDEX('Season 4'!$X$21,MATCH('VS stats'!$C25,'Season 4'!$U$21,0)),
IFERROR(INDEX('Season 4'!$X$23,MATCH('VS stats'!$C25,'Season 4'!$U$23,0)),
IFERROR(INDEX('Season 4'!$X$25,MATCH('VS stats'!$C25,'Season 4'!$U$25,0)),"-"))))))))</f>
        <v>-</v>
      </c>
      <c r="AA25" s="966" t="str">
        <f>IFERROR(INDEX('Season 4'!$X$10,MATCH('VS stats'!$C25,'Season 4'!$U$10,0)),
IFERROR(INDEX('Season 4'!$X$14:$X$16,MATCH('VS stats'!$C25,'Season 4'!$U$14:$U$16,0)),
IFERROR(INDEX('Season 4'!$X$18,MATCH('VS stats'!$C25,'Season 4'!$U$18,0)),
IFERROR(INDEX('Season 4'!$X$20,MATCH('VS stats'!$C25,'Season 4'!$U$20,0)),
IFERROR(INDEX('Season 4'!$X$22,MATCH('VS stats'!$C25,'Season 4'!$U$22,0)),
IFERROR(INDEX('Season 4'!$X$24,MATCH('VS stats'!$C25,'Season 4'!$U$24,0)),"-"))))))</f>
        <v>-</v>
      </c>
      <c r="AB25" s="965" t="str">
        <f>IFERROR(INDEX('Season 5'!$D$9:$D$27,MATCH('VS stats'!$C25,'Season 5'!$B$9:$B$27,0)),"-")</f>
        <v>-</v>
      </c>
      <c r="AC25" s="965" t="str">
        <f>IFERROR(INDEX('Season 5'!$D$28:$D$46,MATCH('VS stats'!$C25,'Season 5'!$B$28:$B$46,0)),"-")</f>
        <v>-</v>
      </c>
      <c r="AD25" s="965" t="str">
        <f>IFERROR(INDEX('Season 5'!$J$9:$J$16,MATCH('VS stats'!$C25,'Season 5'!$H$9:$H$16,0)),IFERROR(INDEX('Season 5'!$J$39,MATCH('VS stats'!$C25,'Season 5'!$H$39,0)),"-"))</f>
        <v>-</v>
      </c>
      <c r="AE25" s="965" t="str">
        <f>IFERROR(INDEX('Season 5'!$P$9:$P$16,MATCH('VS stats'!$C25,'Season 5'!$N$9:$N$16,0)),IFERROR(INDEX('Season 5'!$J$30,MATCH('VS stats'!$C25,'Season 5'!$H$30,0)),"-"))</f>
        <v>-</v>
      </c>
      <c r="AF25" s="965" t="str">
        <f>IFERROR(INDEX('Season 5'!$P$20:$P$24,MATCH('VS stats'!$C25,'Season 5'!$N$20:$N$24,0)),
IFERROR(INDEX('Season 5'!$X$9,MATCH('VS stats'!$C25,'Season 5'!$U$9,0)),
IFERROR(INDEX('Season 5'!$X$11:$X$13,MATCH('VS stats'!$C25,'Season 5'!$U$11:$U33,0)),
IFERROR(INDEX('Season 5'!$X$17,MATCH('VS stats'!$C25,'Season 5'!$U$17,0)),
IFERROR(INDEX('Season 5'!$X$19,MATCH('VS stats'!$C25,'Season 5'!$U$19,0)),
IFERROR(INDEX('Season 5'!$X$21,MATCH('VS stats'!$C25,'Season 5'!$U$21,0)),
IFERROR(INDEX('Season 5'!$X$23,MATCH('VS stats'!$C25,'Season 5'!$U$23,0)),"-")))))))</f>
        <v>-</v>
      </c>
      <c r="AG25" s="966" t="str">
        <f>IFERROR(INDEX('Season 5'!$X$10,MATCH('VS stats'!$C25,'Season 5'!$U$10,0)),
IFERROR(INDEX('Season 5'!$X$14:$X$16,MATCH('VS stats'!$C25,'Season 5'!$U$14:$U$16,0)),
IFERROR(INDEX('Season 5'!$X$18,MATCH('VS stats'!$C25,'Season 5'!$U$18,0)),
IFERROR(INDEX('Season 5'!$X$20,MATCH('VS stats'!$C25,'Season 5'!$U$20,0)),
IFERROR(INDEX('Season 5'!$X$22,MATCH('VS stats'!$C25,'Season 5'!$U$22,0)),"-")))))</f>
        <v>-</v>
      </c>
      <c r="AH25" s="965" t="str">
        <f>IFERROR(INDEX('Season 6'!$D$9:$D$27,MATCH('VS stats'!$C25,'Season 6'!$B$9:$B$27,0)),"-")</f>
        <v>-</v>
      </c>
      <c r="AI25" s="965" t="str">
        <f>IFERROR(INDEX('Season 6'!$D$28:$D$46,MATCH('VS stats'!$C25,'Season 6'!$B$28:$B$46,0)),"-")</f>
        <v>-</v>
      </c>
      <c r="AJ25" s="965" t="str">
        <f>IFERROR(INDEX('Season 6'!$J$9:$J$16,MATCH('VS stats'!$C25,'Season 6'!$H$9:$H$16,0)),IFERROR(INDEX('Season 6'!$J$39,MATCH('VS stats'!$C25,'Season 6'!$H$39,0)),"-"))</f>
        <v>-</v>
      </c>
      <c r="AK25" s="965" t="str">
        <f>IFERROR(INDEX('Season 6'!$P$9:$P$16,MATCH('VS stats'!$C25,'Season 6'!$N$9:$N$16,0)),IFERROR(INDEX('Season 6'!$J$30,MATCH('VS stats'!$C25,'Season 6'!$H$30,0)),"-"))</f>
        <v>-</v>
      </c>
      <c r="AL25" s="965" t="str">
        <f>IFERROR(INDEX('Season 6'!$P$20:$P$24,MATCH('VS stats'!$C25,'Season 6'!$N$20:$N$24,0)),
IFERROR(INDEX('Season 6'!$X$9,MATCH('VS stats'!$C25,'Season 6'!$U$9,0)),
IFERROR(INDEX('Season 6'!$X$11:$X$13,MATCH('VS stats'!$C25,'Season 6'!$U$11:$U33,0)),
IFERROR(INDEX('Season 6'!$X$17,MATCH('VS stats'!$C25,'Season 6'!$U$17,0)),
IFERROR(INDEX('Season 6'!$X$19,MATCH('VS stats'!$C25,'Season 6'!$U$19,0)),
IFERROR(INDEX('Season 6'!$X$21,MATCH('VS stats'!$C25,'Season 6'!$U$21,0)),
IFERROR(INDEX('Season 6'!$X$23,MATCH('VS stats'!$C25,'Season 6'!$U$23,0)),"-")))))))</f>
        <v>-</v>
      </c>
      <c r="AM25" s="966" t="str">
        <f>IFERROR(INDEX('Season 6'!$X$10,MATCH('VS stats'!$C25,'Season 6'!$U$10,0)),
IFERROR(INDEX('Season 6'!$X$14:$X$16,MATCH('VS stats'!$C25,'Season 6'!$U$14:$U$16,0)),
IFERROR(INDEX('Season 6'!$X$18,MATCH('VS stats'!$C25,'Season 6'!$U$18,0)),
IFERROR(INDEX('Season 6'!$X$20,MATCH('VS stats'!$C25,'Season 6'!$U$20,0)),
IFERROR(INDEX('Season 6'!$X$22,MATCH('VS stats'!$C25,'Season 6'!$U$22,0)),"-")))))</f>
        <v>-</v>
      </c>
      <c r="AN25" s="965" t="str">
        <f>IFERROR(INDEX('Season 7'!$D$9:$D$27,MATCH('VS stats'!$C25,'Season 7'!$B$9:$B$27,0)),"-")</f>
        <v>-</v>
      </c>
      <c r="AO25" s="965" t="str">
        <f>IFERROR(INDEX('Season 7'!$D$28:$D$46,MATCH('VS stats'!$C25,'Season 7'!$B$28:$B$46,0)),"-")</f>
        <v>-</v>
      </c>
      <c r="AP25" s="965" t="str">
        <f>IFERROR(INDEX('Season 7'!$J$9:$J$16,MATCH('VS stats'!$C25,'Season 7'!$H$9:$H$16,0)),IFERROR(INDEX('Season 7'!$J$39,MATCH('VS stats'!$C25,'Season 7'!$H$39,0)),"-"))</f>
        <v>-</v>
      </c>
      <c r="AQ25" s="965" t="str">
        <f>IFERROR(INDEX('Season 7'!$P$9:$P$16,MATCH('VS stats'!$C25,'Season 7'!$N$9:$N$16,0)),IFERROR(INDEX('Season 7'!$J$30,MATCH('VS stats'!$C25,'Season 7'!$H$30,0)),"-"))</f>
        <v>-</v>
      </c>
      <c r="AR25" s="965" t="str">
        <f>IFERROR(INDEX('Season 7'!$P$20:$P$24,MATCH('VS stats'!$C25,'Season 7'!$N$20:$N$24,0)),
IFERROR(INDEX('Season 7'!$X$9,MATCH('VS stats'!$C25,'Season 7'!$U$9,0)),
IFERROR(INDEX('Season 7'!$X$11:$X$13,MATCH('VS stats'!$C25,'Season 7'!$U$11:$U33,0)),
IFERROR(INDEX('Season 7'!$X$17,MATCH('VS stats'!$C25,'Season 7'!$U$17,0)),
IFERROR(INDEX('Season 7'!$X$19,MATCH('VS stats'!$C25,'Season 7'!$U$19,0)),
IFERROR(INDEX('Season 7'!$X$21,MATCH('VS stats'!$C25,'Season 7'!$U$21,0)),
IFERROR(INDEX('Season 7'!$X$23,MATCH('VS stats'!$C25,'Season 7'!$U$23,0)),"-")))))))</f>
        <v>-</v>
      </c>
      <c r="AS25" s="966" t="str">
        <f>IFERROR(INDEX('Season 7'!$X$10,MATCH('VS stats'!$C25,'Season 7'!$U$10,0)),
IFERROR(INDEX('Season 7'!$X$14:$X$16,MATCH('VS stats'!$C25,'Season 7'!$U$14:$U$16,0)),
IFERROR(INDEX('Season 7'!$X$18,MATCH('VS stats'!$C25,'Season 7'!$U$18,0)),
IFERROR(INDEX('Season 7'!$X$20,MATCH('VS stats'!$C25,'Season 7'!$U$20,0)),
IFERROR(INDEX('Season 7'!$X$22,MATCH('VS stats'!$C25,'Season 7'!$U$22,0)),"-")))))</f>
        <v>-</v>
      </c>
      <c r="AT25" s="965" t="str">
        <f>IFERROR(INDEX('Season 8'!$D$9:$D$27,MATCH('VS stats'!$C25,'Season 8'!$B$9:$B$27,0)),"-")</f>
        <v>-</v>
      </c>
      <c r="AU25" s="965" t="str">
        <f>IFERROR(INDEX('Season 8'!$D$28:$D$46,MATCH('VS stats'!$C25,'Season 8'!$B$28:$B$46,0)),"-")</f>
        <v>-</v>
      </c>
      <c r="AV25" s="965" t="str">
        <f>IFERROR(INDEX('Season 8'!$J$9:$J$16,MATCH('VS stats'!$C25,'Season 8'!$H$9:$H$16,0)),IFERROR(INDEX('Season 8'!$J$39,MATCH('VS stats'!$C25,'Season 8'!$H$39,0)),"-"))</f>
        <v>-</v>
      </c>
      <c r="AW25" s="965" t="str">
        <f>IFERROR(INDEX('Season 8'!$P$9:$P$16,MATCH('VS stats'!$C25,'Season 8'!$N$9:$N$16,0)),IFERROR(INDEX('Season 8'!$J$30,MATCH('VS stats'!$C25,'Season 8'!$H$30,0)),"-"))</f>
        <v>-</v>
      </c>
      <c r="AX25" s="965" t="str">
        <f>IFERROR(INDEX('Season 8'!$P$20:$P$24,MATCH('VS stats'!$C25,'Season 8'!$N$20:$N$24,0)),
IFERROR(INDEX('Season 8'!$X$9,MATCH('VS stats'!$C25,'Season 8'!$U$9,0)),
IFERROR(INDEX('Season 8'!$X$11:$X$13,MATCH('VS stats'!$C25,'Season 8'!$U$11:$U33,0)),
IFERROR(INDEX('Season 8'!$X$17,MATCH('VS stats'!$C25,'Season 8'!$U$17,0)),
IFERROR(INDEX('Season 8'!$X$19,MATCH('VS stats'!$C25,'Season 8'!$U$19,0)),
IFERROR(INDEX('Season 8'!$X$21,MATCH('VS stats'!$C25,'Season 8'!$U$21,0)),
IFERROR(INDEX('Season 8'!$X$23,MATCH('VS stats'!$C25,'Season 8'!$U$23,0)),"-")))))))</f>
        <v>-</v>
      </c>
      <c r="AY25" s="966" t="str">
        <f>IFERROR(INDEX('Season 8'!$X$10,MATCH('VS stats'!$C25,'Season 8'!$U$10,0)),
IFERROR(INDEX('Season 8'!$X$14:$X$16,MATCH('VS stats'!$C25,'Season 8'!$U$14:$U$16,0)),
IFERROR(INDEX('Season 8'!$X$18,MATCH('VS stats'!$C25,'Season 8'!$U$18,0)),
IFERROR(INDEX('Season 8'!$X$20,MATCH('VS stats'!$C25,'Season 8'!$U$20,0)),
IFERROR(INDEX('Season 8'!$X$22,MATCH('VS stats'!$C25,'Season 8'!$U$22,0)),"-")))))</f>
        <v>-</v>
      </c>
      <c r="AZ25" s="965" t="str">
        <f>IFERROR(INDEX('Season 9'!$D$9:$D$27,MATCH('VS stats'!$C25,'Season 9'!$B$9:$B$27,0)),"-")</f>
        <v>-</v>
      </c>
      <c r="BA25" s="965" t="str">
        <f>IFERROR(INDEX('Season 9'!$D$28:$D$46,MATCH('VS stats'!$C25,'Season 9'!$B$28:$B$46,0)),"-")</f>
        <v>-</v>
      </c>
      <c r="BB25" s="965" t="str">
        <f>IFERROR(INDEX('Season 9'!$J$9:$J$16,MATCH('VS stats'!$C25,'Season 9'!$H$9:$H$16,0)),IFERROR(INDEX('Season 9'!$J$39,MATCH('VS stats'!$C25,'Season 9'!$H$39,0)),"-"))</f>
        <v>-</v>
      </c>
      <c r="BC25" s="965" t="str">
        <f>IFERROR(INDEX('Season 9'!$P$9:$P$16,MATCH('VS stats'!$C25,'Season 9'!$N$9:$N$16,0)),IFERROR(INDEX('Season 9'!$J$30,MATCH('VS stats'!$C25,'Season 9'!$H$30,0)),"-"))</f>
        <v>-</v>
      </c>
      <c r="BD25" s="965" t="str">
        <f>IFERROR(INDEX('Season 9'!$P$20:$P$24,MATCH('VS stats'!$C25,'Season 9'!$N$20:$N$24,0)),
IFERROR(INDEX('Season 9'!$X$9,MATCH('VS stats'!$C25,'Season 9'!$U$9,0)),
IFERROR(INDEX('Season 9'!$X$11:$X$13,MATCH('VS stats'!$C25,'Season 9'!$U$11:$U33,0)),
IFERROR(INDEX('Season 9'!$X$17,MATCH('VS stats'!$C25,'Season 9'!$U$17,0)),
IFERROR(INDEX('Season 9'!$X$19,MATCH('VS stats'!$C25,'Season 9'!$U$19,0)),
IFERROR(INDEX('Season 9'!$X$21,MATCH('VS stats'!$C25,'Season 9'!$U$21,0)),
IFERROR(INDEX('Season 9'!$X$23,MATCH('VS stats'!$C25,'Season 9'!$U$23,0)),"-")))))))</f>
        <v>-</v>
      </c>
      <c r="BE25" s="966" t="str">
        <f>IFERROR(INDEX('Season 9'!$X$10,MATCH('VS stats'!$C25,'Season 9'!$U$10,0)),
IFERROR(INDEX('Season 9'!$X$14:$X$16,MATCH('VS stats'!$C25,'Season 9'!$U$14:$U$16,0)),
IFERROR(INDEX('Season 9'!$X$18,MATCH('VS stats'!$C25,'Season 9'!$U$18,0)),
IFERROR(INDEX('Season 9'!$X$20,MATCH('VS stats'!$C25,'Season 9'!$U$20,0)),
IFERROR(INDEX('Season 9'!$X$22,MATCH('VS stats'!$C25,'Season 9'!$U$22,0)),"-")))))</f>
        <v>-</v>
      </c>
      <c r="BF25" s="965" t="str">
        <f>IFERROR(INDEX('Season 10'!$D$9:$D$27,MATCH('VS stats'!$C25,'Season 10'!$B$9:$B$27,0)),"-")</f>
        <v>-</v>
      </c>
      <c r="BG25" s="965" t="str">
        <f>IFERROR(INDEX('Season 10'!$D$28:$D$46,MATCH('VS stats'!$C25,'Season 10'!$B$28:$B$46,0)),"-")</f>
        <v>-</v>
      </c>
      <c r="BH25" s="965" t="str">
        <f>IFERROR(INDEX('Season 10'!$J$9:$J$16,MATCH('VS stats'!$C25,'Season 10'!$H$9:$H$16,0)),IFERROR(INDEX('Season 10'!$J$39,MATCH('VS stats'!$C25,'Season 10'!$H$39,0)),"-"))</f>
        <v>-</v>
      </c>
      <c r="BI25" s="965" t="str">
        <f>IFERROR(INDEX('Season 10'!$P$9:$P$16,MATCH('VS stats'!$C25,'Season 10'!$N$9:$N$16,0)),IFERROR(INDEX('Season 10'!$J$30,MATCH('VS stats'!$C25,'Season 10'!$H$30,0)),"-"))</f>
        <v>-</v>
      </c>
      <c r="BJ25" s="965" t="str">
        <f>IFERROR(INDEX('Season 10'!$P$20:$P$24,MATCH('VS stats'!$C25,'Season 10'!$N$20:$N$24,0)),
IFERROR(INDEX('Season 10'!$X$9,MATCH('VS stats'!$C25,'Season 10'!$U$9,0)),
IFERROR(INDEX('Season 10'!$X$11:$X$13,MATCH('VS stats'!$C25,'Season 10'!$U$11:$U33,0)),
IFERROR(INDEX('Season 10'!$X$17,MATCH('VS stats'!$C25,'Season 10'!$U$17,0)),
IFERROR(INDEX('Season 10'!$X$19,MATCH('VS stats'!$C25,'Season 10'!$U$19,0)),
IFERROR(INDEX('Season 10'!$X$21,MATCH('VS stats'!$C25,'Season 10'!$U$21,0)),
IFERROR(INDEX('Season 10'!$X$23,MATCH('VS stats'!$C25,'Season 10'!$U$23,0)),"-")))))))</f>
        <v>-</v>
      </c>
      <c r="BK25" s="966" t="str">
        <f>IFERROR(INDEX('Season 10'!$X$10,MATCH('VS stats'!$C25,'Season 10'!$U$10,0)),
IFERROR(INDEX('Season 10'!$X$14:$X$16,MATCH('VS stats'!$C25,'Season 10'!$U$14:$U$16,0)),
IFERROR(INDEX('Season 10'!$X$18,MATCH('VS stats'!$C25,'Season 10'!$U$18,0)),
IFERROR(INDEX('Season 10'!$X$20,MATCH('VS stats'!$C25,'Season 10'!$U$20,0)),
IFERROR(INDEX('Season 10'!$X$22,MATCH('VS stats'!$C25,'Season 10'!$U$22,0)),"-")))))</f>
        <v>-</v>
      </c>
      <c r="BL25" s="965" t="str">
        <f>IFERROR(INDEX('Season 11'!$D$9:$D$27,MATCH('VS stats'!$C25,'Season 11'!$B$9:$B$27,0)),"-")</f>
        <v>-</v>
      </c>
      <c r="BM25" s="965" t="str">
        <f>IFERROR(INDEX('Season 11'!$D$28:$D$46,MATCH('VS stats'!$C25,'Season 11'!$B$28:$B$46,0)),"-")</f>
        <v>-</v>
      </c>
      <c r="BN25" s="965" t="str">
        <f>IFERROR(INDEX('Season 11'!$J$9:$J$16,MATCH('VS stats'!$C25,'Season 11'!$H$9:$H$16,0)),IFERROR(INDEX('Season 11'!$J$39,MATCH('VS stats'!$C25,'Season 11'!$H$39,0)),"-"))</f>
        <v>-</v>
      </c>
      <c r="BO25" s="965" t="str">
        <f>IFERROR(INDEX('Season 11'!$P$9:$P$16,MATCH('VS stats'!$C25,'Season 11'!$N$9:$N$16,0)),IFERROR(INDEX('Season 11'!$J$30,MATCH('VS stats'!$C25,'Season 11'!$H$30,0)),"-"))</f>
        <v>-</v>
      </c>
      <c r="BP25" s="965" t="str">
        <f>IFERROR(INDEX('Season 11'!$P$20:$P$24,MATCH('VS stats'!$C25,'Season 11'!$N$20:$N$24,0)),
IFERROR(INDEX('Season 11'!$X$9,MATCH('VS stats'!$C25,'Season 11'!$U$9,0)),
IFERROR(INDEX('Season 11'!$X$11:$X$13,MATCH('VS stats'!$C25,'Season 11'!$U$11:$U33,0)),
IFERROR(INDEX('Season 11'!$X$17,MATCH('VS stats'!$C25,'Season 11'!$U$17,0)),
IFERROR(INDEX('Season 11'!$X$19,MATCH('VS stats'!$C25,'Season 11'!$U$19,0)),
IFERROR(INDEX('Season 11'!$X$21,MATCH('VS stats'!$C25,'Season 11'!$U$21,0)),
IFERROR(INDEX('Season 11'!$X$23,MATCH('VS stats'!$C25,'Season 11'!$U$23,0)),"-")))))))</f>
        <v>-</v>
      </c>
      <c r="BQ25" s="966" t="str">
        <f>IFERROR(INDEX('Season 11'!$X$10,MATCH('VS stats'!$C25,'Season 11'!$U$10,0)),
IFERROR(INDEX('Season 11'!$X$14:$X$16,MATCH('VS stats'!$C25,'Season 11'!$U$14:$U$16,0)),
IFERROR(INDEX('Season 11'!$X$18,MATCH('VS stats'!$C25,'Season 11'!$U$18,0)),
IFERROR(INDEX('Season 11'!$X$20,MATCH('VS stats'!$C25,'Season 11'!$U$20,0)),
IFERROR(INDEX('Season 11'!$X$22,MATCH('VS stats'!$C25,'Season 11'!$U$22,0)),"-")))))</f>
        <v>-</v>
      </c>
      <c r="BR25" s="965" t="str">
        <f>IFERROR(INDEX('Season 12'!$D$9:$D$27,MATCH('VS stats'!$C25,'Season 12'!$B$9:$B$27,0)),"-")</f>
        <v>-</v>
      </c>
      <c r="BS25" s="965" t="str">
        <f>IFERROR(INDEX('Season 12'!$D$28:$D$46,MATCH('VS stats'!$C25,'Season 12'!$B$28:$B$46,0)),"-")</f>
        <v>-</v>
      </c>
      <c r="BT25" s="965" t="str">
        <f>IFERROR(INDEX('Season 12'!$J$9:$J$16,MATCH('VS stats'!$C25,'Season 12'!$H$9:$H$16,0)),IFERROR(INDEX('Season 12'!$J$39,MATCH('VS stats'!$C25,'Season 12'!$H$39,0)),"-"))</f>
        <v>-</v>
      </c>
      <c r="BU25" s="965" t="str">
        <f>IFERROR(INDEX('Season 12'!$P$9:$P$16,MATCH('VS stats'!$C25,'Season 12'!$N$9:$N$16,0)),IFERROR(INDEX('Season 12'!$J$30,MATCH('VS stats'!$C25,'Season 12'!$H$30,0)),"-"))</f>
        <v>-</v>
      </c>
      <c r="BV25" s="965" t="str">
        <f>IFERROR(INDEX('Season 12'!$P$20:$P$24,MATCH('VS stats'!$C25,'Season 12'!$N$20:$N$24,0)),
IFERROR(INDEX('Season 12'!$X$9,MATCH('VS stats'!$C25,'Season 12'!$U$9,0)),
IFERROR(INDEX('Season 12'!$X$11:$X$13,MATCH('VS stats'!$C25,'Season 12'!$U$11:$U33,0)),
IFERROR(INDEX('Season 12'!$X$17,MATCH('VS stats'!$C25,'Season 12'!$U$17,0)),
IFERROR(INDEX('Season 12'!$X$19,MATCH('VS stats'!$C25,'Season 12'!$U$19,0)),
IFERROR(INDEX('Season 12'!$X$21,MATCH('VS stats'!$C25,'Season 12'!$U$21,0)),
IFERROR(INDEX('Season 12'!$X$23,MATCH('VS stats'!$C25,'Season 12'!$U$23,0)),"-")))))))</f>
        <v>-</v>
      </c>
      <c r="BW25" s="966" t="str">
        <f>IFERROR(INDEX('Season 12'!$X$10,MATCH('VS stats'!$C25,'Season 12'!$U$10,0)),
IFERROR(INDEX('Season 12'!$X$14:$X$16,MATCH('VS stats'!$C25,'Season 12'!$U$14:$U$16,0)),
IFERROR(INDEX('Season 12'!$X$18,MATCH('VS stats'!$C25,'Season 12'!$U$18,0)),
IFERROR(INDEX('Season 12'!$X$20,MATCH('VS stats'!$C25,'Season 12'!$U$20,0)),
IFERROR(INDEX('Season 12'!$X$22,MATCH('VS stats'!$C25,'Season 12'!$U$22,0)),"-")))))</f>
        <v>-</v>
      </c>
      <c r="BX25" s="965" t="str">
        <f>IFERROR(INDEX('Season 13'!$D$9:$D$27,MATCH('VS stats'!$C25,'Season 13'!$B$9:$B$27,0)),"-")</f>
        <v>-</v>
      </c>
      <c r="BY25" s="965" t="str">
        <f>IFERROR(INDEX('Season 13'!$D$28:$D$46,MATCH('VS stats'!$C25,'Season 13'!$B$28:$B$46,0)),"-")</f>
        <v>-</v>
      </c>
      <c r="BZ25" s="965" t="str">
        <f>IFERROR(INDEX('Season 13'!$J$9:$J$16,MATCH('VS stats'!$C25,'Season 13'!$H$9:$H$16,0)),IFERROR(INDEX('Season 13'!$J$39,MATCH('VS stats'!$C25,'Season 13'!$H$39,0)),"-"))</f>
        <v>-</v>
      </c>
      <c r="CA25" s="965" t="str">
        <f>IFERROR(INDEX('Season 13'!$P$9:$P$16,MATCH('VS stats'!$C25,'Season 13'!$N$9:$N$16,0)),IFERROR(INDEX('Season 13'!$J$30,MATCH('VS stats'!$C25,'Season 13'!$H$30,0)),"-"))</f>
        <v>-</v>
      </c>
      <c r="CB25" s="965" t="str">
        <f>IFERROR(INDEX('Season 13'!$P$20:$P$24,MATCH('VS stats'!$C25,'Season 13'!$N$20:$N$24,0)),
IFERROR(INDEX('Season 13'!$X$9,MATCH('VS stats'!$C25,'Season 13'!$U$9,0)),
IFERROR(INDEX('Season 13'!$X$11:$X$13,MATCH('VS stats'!$C25,'Season 13'!$U$11:$U33,0)),
IFERROR(INDEX('Season 13'!$X$17,MATCH('VS stats'!$C25,'Season 13'!$U$17,0)),
IFERROR(INDEX('Season 13'!$X$19,MATCH('VS stats'!$C25,'Season 13'!$U$19,0)),
IFERROR(INDEX('Season 13'!$X$21,MATCH('VS stats'!$C25,'Season 13'!$U$21,0)),
IFERROR(INDEX('Season 13'!$X$23,MATCH('VS stats'!$C25,'Season 13'!$U$23,0)),"-")))))))</f>
        <v>-</v>
      </c>
      <c r="CC25" s="966" t="str">
        <f>IFERROR(INDEX('Season 13'!$X$10,MATCH('VS stats'!$C25,'Season 13'!$U$10,0)),
IFERROR(INDEX('Season 13'!$X$14:$X$16,MATCH('VS stats'!$C25,'Season 13'!$U$14:$U$16,0)),
IFERROR(INDEX('Season 13'!$X$18,MATCH('VS stats'!$C25,'Season 13'!$U$18,0)),
IFERROR(INDEX('Season 13'!$X$20,MATCH('VS stats'!$C25,'Season 13'!$U$20,0)),
IFERROR(INDEX('Season 13'!$X$22,MATCH('VS stats'!$C25,'Season 13'!$U$22,0)),"-")))))</f>
        <v>-</v>
      </c>
      <c r="CD25" s="965" t="str">
        <f>IFERROR(INDEX('Season 14'!$D$9:$D$27,MATCH('VS stats'!$C25,'Season 14'!$B$9:$B$27,0)),"-")</f>
        <v>-</v>
      </c>
      <c r="CE25" s="965" t="str">
        <f>IFERROR(INDEX('Season 14'!$D$28:$D$46,MATCH('VS stats'!$C25,'Season 14'!$B$28:$B$46,0)),"-")</f>
        <v>-</v>
      </c>
      <c r="CF25" s="965" t="str">
        <f>IFERROR(INDEX('Season 14'!$J$9:$J$16,MATCH('VS stats'!$C25,'Season 14'!$H$9:$H$16,0)),IFERROR(INDEX('Season 14'!$J$39,MATCH('VS stats'!$C25,'Season 14'!$H$39,0)),"-"))</f>
        <v>-</v>
      </c>
      <c r="CG25" s="965" t="str">
        <f>IFERROR(INDEX('Season 14'!$P$9:$P$16,MATCH('VS stats'!$C25,'Season 14'!$N$9:$N$16,0)),IFERROR(INDEX('Season 14'!$J$30,MATCH('VS stats'!$C25,'Season 14'!$H$30,0)),"-"))</f>
        <v>-</v>
      </c>
      <c r="CH25" s="965" t="str">
        <f>IFERROR(INDEX('Season 14'!$P$20:$P$24,MATCH('VS stats'!$C25,'Season 14'!$N$20:$N$24,0)),
IFERROR(INDEX('Season 14'!$X$9,MATCH('VS stats'!$C25,'Season 14'!$U$9,0)),
IFERROR(INDEX('Season 14'!$X$11:$X$13,MATCH('VS stats'!$C25,'Season 14'!$U$11:$U33,0)),
IFERROR(INDEX('Season 14'!$X$17,MATCH('VS stats'!$C25,'Season 14'!$U$17,0)),
IFERROR(INDEX('Season 14'!$X$19,MATCH('VS stats'!$C25,'Season 14'!$U$19,0)),
IFERROR(INDEX('Season 14'!$X$21,MATCH('VS stats'!$C25,'Season 14'!$U$21,0)),
IFERROR(INDEX('Season 14'!$X$23,MATCH('VS stats'!$C25,'Season 14'!$U$23,0)),"-")))))))</f>
        <v>-</v>
      </c>
      <c r="CI25" s="966" t="str">
        <f>IFERROR(INDEX('Season 14'!$X$10,MATCH('VS stats'!$C25,'Season 14'!$U$10,0)),
IFERROR(INDEX('Season 14'!$X$14:$X$16,MATCH('VS stats'!$C25,'Season 14'!$U$14:$U$16,0)),
IFERROR(INDEX('Season 14'!$X$18,MATCH('VS stats'!$C25,'Season 14'!$U$18,0)),
IFERROR(INDEX('Season 14'!$X$20,MATCH('VS stats'!$C25,'Season 14'!$U$20,0)),
IFERROR(INDEX('Season 14'!$X$22,MATCH('VS stats'!$C25,'Season 14'!$U$22,0)),"-")))))</f>
        <v>-</v>
      </c>
      <c r="CJ25" s="965" t="str">
        <f>IFERROR(INDEX('Season 15'!$D$9:$D$27,MATCH('VS stats'!$C25,'Season 15'!$B$9:$B$27,0)),"-")</f>
        <v>-</v>
      </c>
      <c r="CK25" s="965" t="str">
        <f>IFERROR(INDEX('Season 15'!$D$28:$D$46,MATCH('VS stats'!$C25,'Season 15'!$B$28:$B$46,0)),"-")</f>
        <v>-</v>
      </c>
      <c r="CL25" s="965" t="str">
        <f>IFERROR(INDEX('Season 15'!$J$9:$J$16,MATCH('VS stats'!$C25,'Season 15'!$H$9:$H$16,0)),IFERROR(INDEX('Season 15'!$J$39,MATCH('VS stats'!$C25,'Season 15'!$H$39,0)),"-"))</f>
        <v>-</v>
      </c>
      <c r="CM25" s="965" t="str">
        <f>IFERROR(INDEX('Season 15'!$P$9:$P$16,MATCH('VS stats'!$C25,'Season 15'!$N$9:$N$16,0)),IFERROR(INDEX('Season 15'!$J$30,MATCH('VS stats'!$C25,'Season 15'!$H$30,0)),"-"))</f>
        <v>-</v>
      </c>
      <c r="CN25" s="965" t="str">
        <f>IFERROR(INDEX('Season 15'!$P$20:$P$24,MATCH('VS stats'!$C25,'Season 15'!$N$20:$N$24,0)),
IFERROR(INDEX('Season 15'!$X$9,MATCH('VS stats'!$C25,'Season 15'!$U$9,0)),
IFERROR(INDEX('Season 15'!$X$11:$X$13,MATCH('VS stats'!$C25,'Season 15'!$U$11:$U33,0)),
IFERROR(INDEX('Season 15'!$X$17,MATCH('VS stats'!$C25,'Season 15'!$U$17,0)),
IFERROR(INDEX('Season 15'!$X$19,MATCH('VS stats'!$C25,'Season 15'!$U$19,0)),
IFERROR(INDEX('Season 15'!$X$21,MATCH('VS stats'!$C25,'Season 15'!$U$21,0)),
IFERROR(INDEX('Season 15'!$X$23,MATCH('VS stats'!$C25,'Season 15'!$U$23,0)),"-")))))))</f>
        <v>-</v>
      </c>
      <c r="CO25" s="966" t="str">
        <f>IFERROR(INDEX('Season 15'!$X$10,MATCH('VS stats'!$C25,'Season 15'!$U$10,0)),
IFERROR(INDEX('Season 15'!$X$14:$X$16,MATCH('VS stats'!$C25,'Season 15'!$U$14:$U$16,0)),
IFERROR(INDEX('Season 15'!$X$18,MATCH('VS stats'!$C25,'Season 15'!$U$18,0)),
IFERROR(INDEX('Season 15'!$X$20,MATCH('VS stats'!$C25,'Season 15'!$U$20,0)),
IFERROR(INDEX('Season 15'!$X$22,MATCH('VS stats'!$C25,'Season 15'!$U$22,0)),"-")))))</f>
        <v>-</v>
      </c>
      <c r="CP25" s="976"/>
      <c r="CQ25" s="822"/>
      <c r="CR25" s="822"/>
      <c r="CS25" s="822"/>
      <c r="CT25" s="822"/>
      <c r="CU25" s="822"/>
    </row>
    <row r="26" spans="2:99" x14ac:dyDescent="0.25">
      <c r="B26" s="822"/>
      <c r="C26" s="687" t="s">
        <v>199</v>
      </c>
      <c r="D26" s="1065" t="str">
        <f>IFERROR(INDEX('Season 1'!$D$9:$D$31,MATCH('VS stats'!$C26,'Season 1'!$B$9:$B$31,0)),"-")</f>
        <v>1-0</v>
      </c>
      <c r="E26" s="1065" t="str">
        <f>IFERROR(INDEX('Season 1'!$D$32:$D$54,MATCH('VS stats'!$C26,'Season 1'!$B$32:$B$54,0)),"-")</f>
        <v>2-0</v>
      </c>
      <c r="F26" s="965" t="str">
        <f>IFERROR(INDEX('Season 1'!$J$9:$J$16,MATCH('VS stats'!$C26,'Season 1'!$H$9:$H$16,0)),IFERROR(INDEX('Season 1'!$W$9:$W$14,MATCH('VS stats'!$C26,'Season 1'!$T$9:$T$14,0)),"-"))</f>
        <v>-</v>
      </c>
      <c r="G26" s="1065" t="str">
        <f>IFERROR(INDEX('Season 1'!$P$9:$P$16,MATCH('VS stats'!$C26,'Season 1'!$N$9:$N$16,0)),"-")</f>
        <v>4-0</v>
      </c>
      <c r="H26" s="965" t="str">
        <f>IFERROR(INDEX('Season 1'!$P$20:$P$24,MATCH('VS stats'!$C26,'Season 1'!$N$20:$N$24,0)),"-")</f>
        <v>-</v>
      </c>
      <c r="I26" s="966" t="s">
        <v>35</v>
      </c>
      <c r="J26" s="1065" t="str">
        <f>IFERROR(INDEX('Season 2'!$D$9:$D$31,MATCH('VS stats'!$C26,'Season 2'!$B$9:$B$31,0)),"-")</f>
        <v>2-1</v>
      </c>
      <c r="K26" s="1074" t="str">
        <f>IFERROR(INDEX('Season 2'!$D$32:$D$54,MATCH('VS stats'!$C26,'Season 2'!$B$32:$B$54,0)),"-")</f>
        <v>2-2</v>
      </c>
      <c r="L26" s="965" t="str">
        <f>IFERROR(INDEX('Season 2'!$J$9:$J$16,MATCH('VS stats'!$C26,'Season 2'!$H$9:$H$16,0)),IFERROR(INDEX('Season 2'!$J$45:$J$50,MATCH('VS stats'!$C26,'Season 2'!$H$45:$H$50,0)),"-"))</f>
        <v>-</v>
      </c>
      <c r="M26" s="965" t="str">
        <f>IFERROR(INDEX('Season 2'!$P$9:$P$16,MATCH('VS stats'!$C26,'Season 2'!$N$9:$N$16,0)),IFERROR(INDEX('Season 2'!$J$30,MATCH('VS stats'!$C26,'Season 2'!$H$30,0)),"-"))</f>
        <v>-</v>
      </c>
      <c r="N26" s="965" t="str">
        <f>IFERROR(INDEX('Season 2'!$P$20:$P$24,MATCH('VS stats'!$C26,'Season 2'!$N$20:$N$24,0)),
IFERROR(INDEX('Season 2'!$X$9,MATCH('VS stats'!$C26,'Season 2'!$U$9,0)),
IFERROR(INDEX('Season 2'!$X$11:$X$13,MATCH('VS stats'!$C26,'Season 2'!$U$11:$U34,0)),
IFERROR(INDEX('Season 2'!$X$17,MATCH('VS stats'!$C26,'Season 2'!$U$17,0)),
IFERROR(INDEX('Season 2'!$X$19,MATCH('VS stats'!$C26,'Season 2'!$U$19,0)),
IFERROR(INDEX('Season 2'!$X$21,MATCH('VS stats'!$C26,'Season 2'!$U$21,0)),
IFERROR(INDEX('Season 2'!$X$23,MATCH('VS stats'!$C26,'Season 2'!$U$23,0)),
IFERROR(INDEX('Season 2'!$X$25,MATCH('VS stats'!$C26,'Season 2'!$U$25,0)),"-"))))))))</f>
        <v>-</v>
      </c>
      <c r="O26" s="966" t="str">
        <f>IFERROR(INDEX('Season 2'!$X$10,MATCH('VS stats'!$C26,'Season 2'!$U$10,0)),
IFERROR(INDEX('Season 2'!$X$14:$X$16,MATCH('VS stats'!$C26,'Season 2'!$U$14:$U$16,0)),
IFERROR(INDEX('Season 2'!$X$18,MATCH('VS stats'!$C26,'Season 2'!$U$18,0)),
IFERROR(INDEX('Season 2'!$X$20,MATCH('VS stats'!$C26,'Season 2'!$U$20,0)),
IFERROR(INDEX('Season 2'!$X$22,MATCH('VS stats'!$C26,'Season 2'!$U$22,0)),
IFERROR(INDEX('Season 2'!$X$24,MATCH('VS stats'!$C26,'Season 2'!$U$24,0)),"-"))))))</f>
        <v>-</v>
      </c>
      <c r="P26" s="965" t="str">
        <f>IFERROR(INDEX('Season 3'!$D$9:$D$31,MATCH('VS stats'!$C26,'Season 3'!$B$9:$B$31,0)),"-")</f>
        <v>-</v>
      </c>
      <c r="Q26" s="965" t="str">
        <f>IFERROR(INDEX('Season 3'!$D$32:$D$54,MATCH('VS stats'!$C26,'Season 3'!$B$32:$B$54,0)),"-")</f>
        <v>-</v>
      </c>
      <c r="R26" s="965" t="str">
        <f>IFERROR(INDEX('Season 3'!$J$9:$J$16,MATCH('VS stats'!$C26,'Season 3'!$H$9:$H$16,0)),IFERROR(INDEX('Season 3'!$J$39,MATCH('VS stats'!$C26,'Season 3'!$H$39,0)),"-"))</f>
        <v>-</v>
      </c>
      <c r="S26" s="965" t="str">
        <f>IFERROR(INDEX('Season 3'!$P$9:$P$16,MATCH('VS stats'!$C26,'Season 3'!$N$9:$N$16,0)),IFERROR(INDEX('Season 3'!$J$30,MATCH('VS stats'!$C26,'Season 3'!$H$30,0)),"-"))</f>
        <v>-</v>
      </c>
      <c r="T26" s="965" t="str">
        <f>IFERROR(INDEX('Season 3'!$P$20:$P$24,MATCH('VS stats'!$C26,'Season 3'!$N$20:$N$24,0)),
IFERROR(INDEX('Season 3'!$X$9,MATCH('VS stats'!$C26,'Season 3'!$U$9,0)),
IFERROR(INDEX('Season 3'!$X$11:$X$13,MATCH('VS stats'!$C26,'Season 3'!$U$11:$U34,0)),
IFERROR(INDEX('Season 3'!$X$17,MATCH('VS stats'!$C26,'Season 3'!$U$17,0)),
IFERROR(INDEX('Season 3'!$X$19,MATCH('VS stats'!$C26,'Season 3'!$U$19,0)),
IFERROR(INDEX('Season 3'!$X$21,MATCH('VS stats'!$C26,'Season 3'!$U$21,0)),
IFERROR(INDEX('Season 3'!$X$23,MATCH('VS stats'!$C26,'Season 3'!$U$23,0)),
IFERROR(INDEX('Season 3'!$X$25,MATCH('VS stats'!$C26,'Season 3'!$U$25,0)),"-"))))))))</f>
        <v>-</v>
      </c>
      <c r="U26" s="966" t="str">
        <f>IFERROR(INDEX('Season 3'!$X$10,MATCH('VS stats'!$C26,'Season 3'!$U$10,0)),
IFERROR(INDEX('Season 3'!$X$14:$X$16,MATCH('VS stats'!$C26,'Season 3'!$U$14:$U$16,0)),
IFERROR(INDEX('Season 3'!$X$18,MATCH('VS stats'!$C26,'Season 3'!$U$18,0)),
IFERROR(INDEX('Season 3'!$X$20,MATCH('VS stats'!$C26,'Season 3'!$U$20,0)),
IFERROR(INDEX('Season 3'!$X$22,MATCH('VS stats'!$C26,'Season 3'!$U$22,0)),
IFERROR(INDEX('Season 3'!$X$24,MATCH('VS stats'!$C26,'Season 3'!$U$24,0)),"-"))))))</f>
        <v>-</v>
      </c>
      <c r="V26" s="965" t="str">
        <f>IFERROR(INDEX('Season 4'!$D$9:$D$27,MATCH('VS stats'!$C26,'Season 4'!$B$9:$B$27,0)),"-")</f>
        <v>-</v>
      </c>
      <c r="W26" s="965" t="str">
        <f>IFERROR(INDEX('Season 4'!$D$28:$D$46,MATCH('VS stats'!$C26,'Season 4'!$B$28:$B$46,0)),"-")</f>
        <v>-</v>
      </c>
      <c r="X26" s="965" t="str">
        <f>IFERROR(INDEX('Season 4'!$J$9:$J$16,MATCH('VS stats'!$C26,'Season 4'!$H$9:$H$16,0)),IFERROR(INDEX('Season 4'!$J$39,MATCH('VS stats'!$C26,'Season 4'!$H$39,0)),"-"))</f>
        <v>-</v>
      </c>
      <c r="Y26" s="965" t="str">
        <f>IFERROR(INDEX('Season 4'!$P$9:$P$16,MATCH('VS stats'!$C26,'Season 4'!$N$9:$N$16,0)),IFERROR(INDEX('Season 4'!$J$30,MATCH('VS stats'!$C26,'Season 4'!$H$30,0)),"-"))</f>
        <v>-</v>
      </c>
      <c r="Z26" s="965" t="str">
        <f>IFERROR(INDEX('Season 4'!$P$20:$P$24,MATCH('VS stats'!$C26,'Season 4'!$N$20:$N$24,0)),
IFERROR(INDEX('Season 4'!$X$9,MATCH('VS stats'!$C26,'Season 4'!$U$9,0)),
IFERROR(INDEX('Season 4'!$X$11:$X$13,MATCH('VS stats'!$C26,'Season 4'!$U$11:$U34,0)),
IFERROR(INDEX('Season 4'!$X$17,MATCH('VS stats'!$C26,'Season 4'!$U$17,0)),
IFERROR(INDEX('Season 4'!$X$19,MATCH('VS stats'!$C26,'Season 4'!$U$19,0)),
IFERROR(INDEX('Season 4'!$X$21,MATCH('VS stats'!$C26,'Season 4'!$U$21,0)),
IFERROR(INDEX('Season 4'!$X$23,MATCH('VS stats'!$C26,'Season 4'!$U$23,0)),
IFERROR(INDEX('Season 4'!$X$25,MATCH('VS stats'!$C26,'Season 4'!$U$25,0)),"-"))))))))</f>
        <v>-</v>
      </c>
      <c r="AA26" s="966" t="str">
        <f>IFERROR(INDEX('Season 4'!$X$10,MATCH('VS stats'!$C26,'Season 4'!$U$10,0)),
IFERROR(INDEX('Season 4'!$X$14:$X$16,MATCH('VS stats'!$C26,'Season 4'!$U$14:$U$16,0)),
IFERROR(INDEX('Season 4'!$X$18,MATCH('VS stats'!$C26,'Season 4'!$U$18,0)),
IFERROR(INDEX('Season 4'!$X$20,MATCH('VS stats'!$C26,'Season 4'!$U$20,0)),
IFERROR(INDEX('Season 4'!$X$22,MATCH('VS stats'!$C26,'Season 4'!$U$22,0)),
IFERROR(INDEX('Season 4'!$X$24,MATCH('VS stats'!$C26,'Season 4'!$U$24,0)),"-"))))))</f>
        <v>-</v>
      </c>
      <c r="AB26" s="965" t="str">
        <f>IFERROR(INDEX('Season 5'!$D$9:$D$27,MATCH('VS stats'!$C26,'Season 5'!$B$9:$B$27,0)),"-")</f>
        <v>-</v>
      </c>
      <c r="AC26" s="965" t="str">
        <f>IFERROR(INDEX('Season 5'!$D$28:$D$46,MATCH('VS stats'!$C26,'Season 5'!$B$28:$B$46,0)),"-")</f>
        <v>-</v>
      </c>
      <c r="AD26" s="965" t="str">
        <f>IFERROR(INDEX('Season 5'!$J$9:$J$16,MATCH('VS stats'!$C26,'Season 5'!$H$9:$H$16,0)),IFERROR(INDEX('Season 5'!$J$39,MATCH('VS stats'!$C26,'Season 5'!$H$39,0)),"-"))</f>
        <v>-</v>
      </c>
      <c r="AE26" s="965" t="str">
        <f>IFERROR(INDEX('Season 5'!$P$9:$P$16,MATCH('VS stats'!$C26,'Season 5'!$N$9:$N$16,0)),IFERROR(INDEX('Season 5'!$J$30,MATCH('VS stats'!$C26,'Season 5'!$H$30,0)),"-"))</f>
        <v>-</v>
      </c>
      <c r="AF26" s="965" t="str">
        <f>IFERROR(INDEX('Season 5'!$P$20:$P$24,MATCH('VS stats'!$C26,'Season 5'!$N$20:$N$24,0)),
IFERROR(INDEX('Season 5'!$X$9,MATCH('VS stats'!$C26,'Season 5'!$U$9,0)),
IFERROR(INDEX('Season 5'!$X$11:$X$13,MATCH('VS stats'!$C26,'Season 5'!$U$11:$U34,0)),
IFERROR(INDEX('Season 5'!$X$17,MATCH('VS stats'!$C26,'Season 5'!$U$17,0)),
IFERROR(INDEX('Season 5'!$X$19,MATCH('VS stats'!$C26,'Season 5'!$U$19,0)),
IFERROR(INDEX('Season 5'!$X$21,MATCH('VS stats'!$C26,'Season 5'!$U$21,0)),
IFERROR(INDEX('Season 5'!$X$23,MATCH('VS stats'!$C26,'Season 5'!$U$23,0)),"-")))))))</f>
        <v>-</v>
      </c>
      <c r="AG26" s="966" t="str">
        <f>IFERROR(INDEX('Season 5'!$X$10,MATCH('VS stats'!$C26,'Season 5'!$U$10,0)),
IFERROR(INDEX('Season 5'!$X$14:$X$16,MATCH('VS stats'!$C26,'Season 5'!$U$14:$U$16,0)),
IFERROR(INDEX('Season 5'!$X$18,MATCH('VS stats'!$C26,'Season 5'!$U$18,0)),
IFERROR(INDEX('Season 5'!$X$20,MATCH('VS stats'!$C26,'Season 5'!$U$20,0)),
IFERROR(INDEX('Season 5'!$X$22,MATCH('VS stats'!$C26,'Season 5'!$U$22,0)),"-")))))</f>
        <v>-</v>
      </c>
      <c r="AH26" s="965" t="str">
        <f>IFERROR(INDEX('Season 6'!$D$9:$D$27,MATCH('VS stats'!$C26,'Season 6'!$B$9:$B$27,0)),"-")</f>
        <v>-</v>
      </c>
      <c r="AI26" s="965" t="str">
        <f>IFERROR(INDEX('Season 6'!$D$28:$D$46,MATCH('VS stats'!$C26,'Season 6'!$B$28:$B$46,0)),"-")</f>
        <v>-</v>
      </c>
      <c r="AJ26" s="965" t="str">
        <f>IFERROR(INDEX('Season 6'!$J$9:$J$16,MATCH('VS stats'!$C26,'Season 6'!$H$9:$H$16,0)),IFERROR(INDEX('Season 6'!$J$39,MATCH('VS stats'!$C26,'Season 6'!$H$39,0)),"-"))</f>
        <v>-</v>
      </c>
      <c r="AK26" s="965" t="str">
        <f>IFERROR(INDEX('Season 6'!$P$9:$P$16,MATCH('VS stats'!$C26,'Season 6'!$N$9:$N$16,0)),IFERROR(INDEX('Season 6'!$J$30,MATCH('VS stats'!$C26,'Season 6'!$H$30,0)),"-"))</f>
        <v>-</v>
      </c>
      <c r="AL26" s="965" t="str">
        <f>IFERROR(INDEX('Season 6'!$P$20:$P$24,MATCH('VS stats'!$C26,'Season 6'!$N$20:$N$24,0)),
IFERROR(INDEX('Season 6'!$X$9,MATCH('VS stats'!$C26,'Season 6'!$U$9,0)),
IFERROR(INDEX('Season 6'!$X$11:$X$13,MATCH('VS stats'!$C26,'Season 6'!$U$11:$U34,0)),
IFERROR(INDEX('Season 6'!$X$17,MATCH('VS stats'!$C26,'Season 6'!$U$17,0)),
IFERROR(INDEX('Season 6'!$X$19,MATCH('VS stats'!$C26,'Season 6'!$U$19,0)),
IFERROR(INDEX('Season 6'!$X$21,MATCH('VS stats'!$C26,'Season 6'!$U$21,0)),
IFERROR(INDEX('Season 6'!$X$23,MATCH('VS stats'!$C26,'Season 6'!$U$23,0)),"-")))))))</f>
        <v>-</v>
      </c>
      <c r="AM26" s="966" t="str">
        <f>IFERROR(INDEX('Season 6'!$X$10,MATCH('VS stats'!$C26,'Season 6'!$U$10,0)),
IFERROR(INDEX('Season 6'!$X$14:$X$16,MATCH('VS stats'!$C26,'Season 6'!$U$14:$U$16,0)),
IFERROR(INDEX('Season 6'!$X$18,MATCH('VS stats'!$C26,'Season 6'!$U$18,0)),
IFERROR(INDEX('Season 6'!$X$20,MATCH('VS stats'!$C26,'Season 6'!$U$20,0)),
IFERROR(INDEX('Season 6'!$X$22,MATCH('VS stats'!$C26,'Season 6'!$U$22,0)),"-")))))</f>
        <v>-</v>
      </c>
      <c r="AN26" s="965" t="str">
        <f>IFERROR(INDEX('Season 7'!$D$9:$D$27,MATCH('VS stats'!$C26,'Season 7'!$B$9:$B$27,0)),"-")</f>
        <v>-</v>
      </c>
      <c r="AO26" s="965" t="str">
        <f>IFERROR(INDEX('Season 7'!$D$28:$D$46,MATCH('VS stats'!$C26,'Season 7'!$B$28:$B$46,0)),"-")</f>
        <v>-</v>
      </c>
      <c r="AP26" s="965" t="str">
        <f>IFERROR(INDEX('Season 7'!$J$9:$J$16,MATCH('VS stats'!$C26,'Season 7'!$H$9:$H$16,0)),IFERROR(INDEX('Season 7'!$J$39,MATCH('VS stats'!$C26,'Season 7'!$H$39,0)),"-"))</f>
        <v>-</v>
      </c>
      <c r="AQ26" s="965" t="str">
        <f>IFERROR(INDEX('Season 7'!$P$9:$P$16,MATCH('VS stats'!$C26,'Season 7'!$N$9:$N$16,0)),IFERROR(INDEX('Season 7'!$J$30,MATCH('VS stats'!$C26,'Season 7'!$H$30,0)),"-"))</f>
        <v>-</v>
      </c>
      <c r="AR26" s="965" t="str">
        <f>IFERROR(INDEX('Season 7'!$P$20:$P$24,MATCH('VS stats'!$C26,'Season 7'!$N$20:$N$24,0)),
IFERROR(INDEX('Season 7'!$X$9,MATCH('VS stats'!$C26,'Season 7'!$U$9,0)),
IFERROR(INDEX('Season 7'!$X$11:$X$13,MATCH('VS stats'!$C26,'Season 7'!$U$11:$U34,0)),
IFERROR(INDEX('Season 7'!$X$17,MATCH('VS stats'!$C26,'Season 7'!$U$17,0)),
IFERROR(INDEX('Season 7'!$X$19,MATCH('VS stats'!$C26,'Season 7'!$U$19,0)),
IFERROR(INDEX('Season 7'!$X$21,MATCH('VS stats'!$C26,'Season 7'!$U$21,0)),
IFERROR(INDEX('Season 7'!$X$23,MATCH('VS stats'!$C26,'Season 7'!$U$23,0)),"-")))))))</f>
        <v>-</v>
      </c>
      <c r="AS26" s="966" t="str">
        <f>IFERROR(INDEX('Season 7'!$X$10,MATCH('VS stats'!$C26,'Season 7'!$U$10,0)),
IFERROR(INDEX('Season 7'!$X$14:$X$16,MATCH('VS stats'!$C26,'Season 7'!$U$14:$U$16,0)),
IFERROR(INDEX('Season 7'!$X$18,MATCH('VS stats'!$C26,'Season 7'!$U$18,0)),
IFERROR(INDEX('Season 7'!$X$20,MATCH('VS stats'!$C26,'Season 7'!$U$20,0)),
IFERROR(INDEX('Season 7'!$X$22,MATCH('VS stats'!$C26,'Season 7'!$U$22,0)),"-")))))</f>
        <v>-</v>
      </c>
      <c r="AT26" s="965" t="str">
        <f>IFERROR(INDEX('Season 8'!$D$9:$D$27,MATCH('VS stats'!$C26,'Season 8'!$B$9:$B$27,0)),"-")</f>
        <v>-</v>
      </c>
      <c r="AU26" s="965" t="str">
        <f>IFERROR(INDEX('Season 8'!$D$28:$D$46,MATCH('VS stats'!$C26,'Season 8'!$B$28:$B$46,0)),"-")</f>
        <v>-</v>
      </c>
      <c r="AV26" s="965" t="str">
        <f>IFERROR(INDEX('Season 8'!$J$9:$J$16,MATCH('VS stats'!$C26,'Season 8'!$H$9:$H$16,0)),IFERROR(INDEX('Season 8'!$J$39,MATCH('VS stats'!$C26,'Season 8'!$H$39,0)),"-"))</f>
        <v>-</v>
      </c>
      <c r="AW26" s="965" t="str">
        <f>IFERROR(INDEX('Season 8'!$P$9:$P$16,MATCH('VS stats'!$C26,'Season 8'!$N$9:$N$16,0)),IFERROR(INDEX('Season 8'!$J$30,MATCH('VS stats'!$C26,'Season 8'!$H$30,0)),"-"))</f>
        <v>-</v>
      </c>
      <c r="AX26" s="965" t="str">
        <f>IFERROR(INDEX('Season 8'!$P$20:$P$24,MATCH('VS stats'!$C26,'Season 8'!$N$20:$N$24,0)),
IFERROR(INDEX('Season 8'!$X$9,MATCH('VS stats'!$C26,'Season 8'!$U$9,0)),
IFERROR(INDEX('Season 8'!$X$11:$X$13,MATCH('VS stats'!$C26,'Season 8'!$U$11:$U34,0)),
IFERROR(INDEX('Season 8'!$X$17,MATCH('VS stats'!$C26,'Season 8'!$U$17,0)),
IFERROR(INDEX('Season 8'!$X$19,MATCH('VS stats'!$C26,'Season 8'!$U$19,0)),
IFERROR(INDEX('Season 8'!$X$21,MATCH('VS stats'!$C26,'Season 8'!$U$21,0)),
IFERROR(INDEX('Season 8'!$X$23,MATCH('VS stats'!$C26,'Season 8'!$U$23,0)),"-")))))))</f>
        <v>-</v>
      </c>
      <c r="AY26" s="966" t="str">
        <f>IFERROR(INDEX('Season 8'!$X$10,MATCH('VS stats'!$C26,'Season 8'!$U$10,0)),
IFERROR(INDEX('Season 8'!$X$14:$X$16,MATCH('VS stats'!$C26,'Season 8'!$U$14:$U$16,0)),
IFERROR(INDEX('Season 8'!$X$18,MATCH('VS stats'!$C26,'Season 8'!$U$18,0)),
IFERROR(INDEX('Season 8'!$X$20,MATCH('VS stats'!$C26,'Season 8'!$U$20,0)),
IFERROR(INDEX('Season 8'!$X$22,MATCH('VS stats'!$C26,'Season 8'!$U$22,0)),"-")))))</f>
        <v>-</v>
      </c>
      <c r="AZ26" s="965" t="str">
        <f>IFERROR(INDEX('Season 9'!$D$9:$D$27,MATCH('VS stats'!$C26,'Season 9'!$B$9:$B$27,0)),"-")</f>
        <v>-</v>
      </c>
      <c r="BA26" s="965" t="str">
        <f>IFERROR(INDEX('Season 9'!$D$28:$D$46,MATCH('VS stats'!$C26,'Season 9'!$B$28:$B$46,0)),"-")</f>
        <v>-</v>
      </c>
      <c r="BB26" s="965" t="str">
        <f>IFERROR(INDEX('Season 9'!$J$9:$J$16,MATCH('VS stats'!$C26,'Season 9'!$H$9:$H$16,0)),IFERROR(INDEX('Season 9'!$J$39,MATCH('VS stats'!$C26,'Season 9'!$H$39,0)),"-"))</f>
        <v>-</v>
      </c>
      <c r="BC26" s="965" t="str">
        <f>IFERROR(INDEX('Season 9'!$P$9:$P$16,MATCH('VS stats'!$C26,'Season 9'!$N$9:$N$16,0)),IFERROR(INDEX('Season 9'!$J$30,MATCH('VS stats'!$C26,'Season 9'!$H$30,0)),"-"))</f>
        <v>-</v>
      </c>
      <c r="BD26" s="965" t="str">
        <f>IFERROR(INDEX('Season 9'!$P$20:$P$24,MATCH('VS stats'!$C26,'Season 9'!$N$20:$N$24,0)),
IFERROR(INDEX('Season 9'!$X$9,MATCH('VS stats'!$C26,'Season 9'!$U$9,0)),
IFERROR(INDEX('Season 9'!$X$11:$X$13,MATCH('VS stats'!$C26,'Season 9'!$U$11:$U34,0)),
IFERROR(INDEX('Season 9'!$X$17,MATCH('VS stats'!$C26,'Season 9'!$U$17,0)),
IFERROR(INDEX('Season 9'!$X$19,MATCH('VS stats'!$C26,'Season 9'!$U$19,0)),
IFERROR(INDEX('Season 9'!$X$21,MATCH('VS stats'!$C26,'Season 9'!$U$21,0)),
IFERROR(INDEX('Season 9'!$X$23,MATCH('VS stats'!$C26,'Season 9'!$U$23,0)),"-")))))))</f>
        <v>-</v>
      </c>
      <c r="BE26" s="966" t="str">
        <f>IFERROR(INDEX('Season 9'!$X$10,MATCH('VS stats'!$C26,'Season 9'!$U$10,0)),
IFERROR(INDEX('Season 9'!$X$14:$X$16,MATCH('VS stats'!$C26,'Season 9'!$U$14:$U$16,0)),
IFERROR(INDEX('Season 9'!$X$18,MATCH('VS stats'!$C26,'Season 9'!$U$18,0)),
IFERROR(INDEX('Season 9'!$X$20,MATCH('VS stats'!$C26,'Season 9'!$U$20,0)),
IFERROR(INDEX('Season 9'!$X$22,MATCH('VS stats'!$C26,'Season 9'!$U$22,0)),"-")))))</f>
        <v>-</v>
      </c>
      <c r="BF26" s="965" t="str">
        <f>IFERROR(INDEX('Season 10'!$D$9:$D$27,MATCH('VS stats'!$C26,'Season 10'!$B$9:$B$27,0)),"-")</f>
        <v>-</v>
      </c>
      <c r="BG26" s="965" t="str">
        <f>IFERROR(INDEX('Season 10'!$D$28:$D$46,MATCH('VS stats'!$C26,'Season 10'!$B$28:$B$46,0)),"-")</f>
        <v>-</v>
      </c>
      <c r="BH26" s="965" t="str">
        <f>IFERROR(INDEX('Season 10'!$J$9:$J$16,MATCH('VS stats'!$C26,'Season 10'!$H$9:$H$16,0)),IFERROR(INDEX('Season 10'!$J$39,MATCH('VS stats'!$C26,'Season 10'!$H$39,0)),"-"))</f>
        <v>-</v>
      </c>
      <c r="BI26" s="965" t="str">
        <f>IFERROR(INDEX('Season 10'!$P$9:$P$16,MATCH('VS stats'!$C26,'Season 10'!$N$9:$N$16,0)),IFERROR(INDEX('Season 10'!$J$30,MATCH('VS stats'!$C26,'Season 10'!$H$30,0)),"-"))</f>
        <v>-</v>
      </c>
      <c r="BJ26" s="965" t="str">
        <f>IFERROR(INDEX('Season 10'!$P$20:$P$24,MATCH('VS stats'!$C26,'Season 10'!$N$20:$N$24,0)),
IFERROR(INDEX('Season 10'!$X$9,MATCH('VS stats'!$C26,'Season 10'!$U$9,0)),
IFERROR(INDEX('Season 10'!$X$11:$X$13,MATCH('VS stats'!$C26,'Season 10'!$U$11:$U34,0)),
IFERROR(INDEX('Season 10'!$X$17,MATCH('VS stats'!$C26,'Season 10'!$U$17,0)),
IFERROR(INDEX('Season 10'!$X$19,MATCH('VS stats'!$C26,'Season 10'!$U$19,0)),
IFERROR(INDEX('Season 10'!$X$21,MATCH('VS stats'!$C26,'Season 10'!$U$21,0)),
IFERROR(INDEX('Season 10'!$X$23,MATCH('VS stats'!$C26,'Season 10'!$U$23,0)),"-")))))))</f>
        <v>-</v>
      </c>
      <c r="BK26" s="966" t="str">
        <f>IFERROR(INDEX('Season 10'!$X$10,MATCH('VS stats'!$C26,'Season 10'!$U$10,0)),
IFERROR(INDEX('Season 10'!$X$14:$X$16,MATCH('VS stats'!$C26,'Season 10'!$U$14:$U$16,0)),
IFERROR(INDEX('Season 10'!$X$18,MATCH('VS stats'!$C26,'Season 10'!$U$18,0)),
IFERROR(INDEX('Season 10'!$X$20,MATCH('VS stats'!$C26,'Season 10'!$U$20,0)),
IFERROR(INDEX('Season 10'!$X$22,MATCH('VS stats'!$C26,'Season 10'!$U$22,0)),"-")))))</f>
        <v>-</v>
      </c>
      <c r="BL26" s="965" t="str">
        <f>IFERROR(INDEX('Season 11'!$D$9:$D$27,MATCH('VS stats'!$C26,'Season 11'!$B$9:$B$27,0)),"-")</f>
        <v>-</v>
      </c>
      <c r="BM26" s="965" t="str">
        <f>IFERROR(INDEX('Season 11'!$D$28:$D$46,MATCH('VS stats'!$C26,'Season 11'!$B$28:$B$46,0)),"-")</f>
        <v>-</v>
      </c>
      <c r="BN26" s="965" t="str">
        <f>IFERROR(INDEX('Season 11'!$J$9:$J$16,MATCH('VS stats'!$C26,'Season 11'!$H$9:$H$16,0)),IFERROR(INDEX('Season 11'!$J$39,MATCH('VS stats'!$C26,'Season 11'!$H$39,0)),"-"))</f>
        <v>-</v>
      </c>
      <c r="BO26" s="965" t="str">
        <f>IFERROR(INDEX('Season 11'!$P$9:$P$16,MATCH('VS stats'!$C26,'Season 11'!$N$9:$N$16,0)),IFERROR(INDEX('Season 11'!$J$30,MATCH('VS stats'!$C26,'Season 11'!$H$30,0)),"-"))</f>
        <v>-</v>
      </c>
      <c r="BP26" s="965" t="str">
        <f>IFERROR(INDEX('Season 11'!$P$20:$P$24,MATCH('VS stats'!$C26,'Season 11'!$N$20:$N$24,0)),
IFERROR(INDEX('Season 11'!$X$9,MATCH('VS stats'!$C26,'Season 11'!$U$9,0)),
IFERROR(INDEX('Season 11'!$X$11:$X$13,MATCH('VS stats'!$C26,'Season 11'!$U$11:$U34,0)),
IFERROR(INDEX('Season 11'!$X$17,MATCH('VS stats'!$C26,'Season 11'!$U$17,0)),
IFERROR(INDEX('Season 11'!$X$19,MATCH('VS stats'!$C26,'Season 11'!$U$19,0)),
IFERROR(INDEX('Season 11'!$X$21,MATCH('VS stats'!$C26,'Season 11'!$U$21,0)),
IFERROR(INDEX('Season 11'!$X$23,MATCH('VS stats'!$C26,'Season 11'!$U$23,0)),"-")))))))</f>
        <v>-</v>
      </c>
      <c r="BQ26" s="966" t="str">
        <f>IFERROR(INDEX('Season 11'!$X$10,MATCH('VS stats'!$C26,'Season 11'!$U$10,0)),
IFERROR(INDEX('Season 11'!$X$14:$X$16,MATCH('VS stats'!$C26,'Season 11'!$U$14:$U$16,0)),
IFERROR(INDEX('Season 11'!$X$18,MATCH('VS stats'!$C26,'Season 11'!$U$18,0)),
IFERROR(INDEX('Season 11'!$X$20,MATCH('VS stats'!$C26,'Season 11'!$U$20,0)),
IFERROR(INDEX('Season 11'!$X$22,MATCH('VS stats'!$C26,'Season 11'!$U$22,0)),"-")))))</f>
        <v>-</v>
      </c>
      <c r="BR26" s="965" t="str">
        <f>IFERROR(INDEX('Season 12'!$D$9:$D$27,MATCH('VS stats'!$C26,'Season 12'!$B$9:$B$27,0)),"-")</f>
        <v>-</v>
      </c>
      <c r="BS26" s="965" t="str">
        <f>IFERROR(INDEX('Season 12'!$D$28:$D$46,MATCH('VS stats'!$C26,'Season 12'!$B$28:$B$46,0)),"-")</f>
        <v>-</v>
      </c>
      <c r="BT26" s="965" t="str">
        <f>IFERROR(INDEX('Season 12'!$J$9:$J$16,MATCH('VS stats'!$C26,'Season 12'!$H$9:$H$16,0)),IFERROR(INDEX('Season 12'!$J$39,MATCH('VS stats'!$C26,'Season 12'!$H$39,0)),"-"))</f>
        <v>-</v>
      </c>
      <c r="BU26" s="965" t="str">
        <f>IFERROR(INDEX('Season 12'!$P$9:$P$16,MATCH('VS stats'!$C26,'Season 12'!$N$9:$N$16,0)),IFERROR(INDEX('Season 12'!$J$30,MATCH('VS stats'!$C26,'Season 12'!$H$30,0)),"-"))</f>
        <v>-</v>
      </c>
      <c r="BV26" s="965" t="str">
        <f>IFERROR(INDEX('Season 12'!$P$20:$P$24,MATCH('VS stats'!$C26,'Season 12'!$N$20:$N$24,0)),
IFERROR(INDEX('Season 12'!$X$9,MATCH('VS stats'!$C26,'Season 12'!$U$9,0)),
IFERROR(INDEX('Season 12'!$X$11:$X$13,MATCH('VS stats'!$C26,'Season 12'!$U$11:$U34,0)),
IFERROR(INDEX('Season 12'!$X$17,MATCH('VS stats'!$C26,'Season 12'!$U$17,0)),
IFERROR(INDEX('Season 12'!$X$19,MATCH('VS stats'!$C26,'Season 12'!$U$19,0)),
IFERROR(INDEX('Season 12'!$X$21,MATCH('VS stats'!$C26,'Season 12'!$U$21,0)),
IFERROR(INDEX('Season 12'!$X$23,MATCH('VS stats'!$C26,'Season 12'!$U$23,0)),"-")))))))</f>
        <v>-</v>
      </c>
      <c r="BW26" s="966" t="str">
        <f>IFERROR(INDEX('Season 12'!$X$10,MATCH('VS stats'!$C26,'Season 12'!$U$10,0)),
IFERROR(INDEX('Season 12'!$X$14:$X$16,MATCH('VS stats'!$C26,'Season 12'!$U$14:$U$16,0)),
IFERROR(INDEX('Season 12'!$X$18,MATCH('VS stats'!$C26,'Season 12'!$U$18,0)),
IFERROR(INDEX('Season 12'!$X$20,MATCH('VS stats'!$C26,'Season 12'!$U$20,0)),
IFERROR(INDEX('Season 12'!$X$22,MATCH('VS stats'!$C26,'Season 12'!$U$22,0)),"-")))))</f>
        <v>-</v>
      </c>
      <c r="BX26" s="965" t="str">
        <f>IFERROR(INDEX('Season 13'!$D$9:$D$27,MATCH('VS stats'!$C26,'Season 13'!$B$9:$B$27,0)),"-")</f>
        <v>-</v>
      </c>
      <c r="BY26" s="965" t="str">
        <f>IFERROR(INDEX('Season 13'!$D$28:$D$46,MATCH('VS stats'!$C26,'Season 13'!$B$28:$B$46,0)),"-")</f>
        <v>-</v>
      </c>
      <c r="BZ26" s="965" t="str">
        <f>IFERROR(INDEX('Season 13'!$J$9:$J$16,MATCH('VS stats'!$C26,'Season 13'!$H$9:$H$16,0)),IFERROR(INDEX('Season 13'!$J$39,MATCH('VS stats'!$C26,'Season 13'!$H$39,0)),"-"))</f>
        <v>-</v>
      </c>
      <c r="CA26" s="965" t="str">
        <f>IFERROR(INDEX('Season 13'!$P$9:$P$16,MATCH('VS stats'!$C26,'Season 13'!$N$9:$N$16,0)),IFERROR(INDEX('Season 13'!$J$30,MATCH('VS stats'!$C26,'Season 13'!$H$30,0)),"-"))</f>
        <v>-</v>
      </c>
      <c r="CB26" s="965" t="str">
        <f>IFERROR(INDEX('Season 13'!$P$20:$P$24,MATCH('VS stats'!$C26,'Season 13'!$N$20:$N$24,0)),
IFERROR(INDEX('Season 13'!$X$9,MATCH('VS stats'!$C26,'Season 13'!$U$9,0)),
IFERROR(INDEX('Season 13'!$X$11:$X$13,MATCH('VS stats'!$C26,'Season 13'!$U$11:$U34,0)),
IFERROR(INDEX('Season 13'!$X$17,MATCH('VS stats'!$C26,'Season 13'!$U$17,0)),
IFERROR(INDEX('Season 13'!$X$19,MATCH('VS stats'!$C26,'Season 13'!$U$19,0)),
IFERROR(INDEX('Season 13'!$X$21,MATCH('VS stats'!$C26,'Season 13'!$U$21,0)),
IFERROR(INDEX('Season 13'!$X$23,MATCH('VS stats'!$C26,'Season 13'!$U$23,0)),"-")))))))</f>
        <v>-</v>
      </c>
      <c r="CC26" s="966" t="str">
        <f>IFERROR(INDEX('Season 13'!$X$10,MATCH('VS stats'!$C26,'Season 13'!$U$10,0)),
IFERROR(INDEX('Season 13'!$X$14:$X$16,MATCH('VS stats'!$C26,'Season 13'!$U$14:$U$16,0)),
IFERROR(INDEX('Season 13'!$X$18,MATCH('VS stats'!$C26,'Season 13'!$U$18,0)),
IFERROR(INDEX('Season 13'!$X$20,MATCH('VS stats'!$C26,'Season 13'!$U$20,0)),
IFERROR(INDEX('Season 13'!$X$22,MATCH('VS stats'!$C26,'Season 13'!$U$22,0)),"-")))))</f>
        <v>-</v>
      </c>
      <c r="CD26" s="965" t="str">
        <f>IFERROR(INDEX('Season 14'!$D$9:$D$27,MATCH('VS stats'!$C26,'Season 14'!$B$9:$B$27,0)),"-")</f>
        <v>-</v>
      </c>
      <c r="CE26" s="965" t="str">
        <f>IFERROR(INDEX('Season 14'!$D$28:$D$46,MATCH('VS stats'!$C26,'Season 14'!$B$28:$B$46,0)),"-")</f>
        <v>-</v>
      </c>
      <c r="CF26" s="965" t="str">
        <f>IFERROR(INDEX('Season 14'!$J$9:$J$16,MATCH('VS stats'!$C26,'Season 14'!$H$9:$H$16,0)),IFERROR(INDEX('Season 14'!$J$39,MATCH('VS stats'!$C26,'Season 14'!$H$39,0)),"-"))</f>
        <v>-</v>
      </c>
      <c r="CG26" s="965" t="str">
        <f>IFERROR(INDEX('Season 14'!$P$9:$P$16,MATCH('VS stats'!$C26,'Season 14'!$N$9:$N$16,0)),IFERROR(INDEX('Season 14'!$J$30,MATCH('VS stats'!$C26,'Season 14'!$H$30,0)),"-"))</f>
        <v>-</v>
      </c>
      <c r="CH26" s="965" t="str">
        <f>IFERROR(INDEX('Season 14'!$P$20:$P$24,MATCH('VS stats'!$C26,'Season 14'!$N$20:$N$24,0)),
IFERROR(INDEX('Season 14'!$X$9,MATCH('VS stats'!$C26,'Season 14'!$U$9,0)),
IFERROR(INDEX('Season 14'!$X$11:$X$13,MATCH('VS stats'!$C26,'Season 14'!$U$11:$U34,0)),
IFERROR(INDEX('Season 14'!$X$17,MATCH('VS stats'!$C26,'Season 14'!$U$17,0)),
IFERROR(INDEX('Season 14'!$X$19,MATCH('VS stats'!$C26,'Season 14'!$U$19,0)),
IFERROR(INDEX('Season 14'!$X$21,MATCH('VS stats'!$C26,'Season 14'!$U$21,0)),
IFERROR(INDEX('Season 14'!$X$23,MATCH('VS stats'!$C26,'Season 14'!$U$23,0)),"-")))))))</f>
        <v>-</v>
      </c>
      <c r="CI26" s="966" t="str">
        <f>IFERROR(INDEX('Season 14'!$X$10,MATCH('VS stats'!$C26,'Season 14'!$U$10,0)),
IFERROR(INDEX('Season 14'!$X$14:$X$16,MATCH('VS stats'!$C26,'Season 14'!$U$14:$U$16,0)),
IFERROR(INDEX('Season 14'!$X$18,MATCH('VS stats'!$C26,'Season 14'!$U$18,0)),
IFERROR(INDEX('Season 14'!$X$20,MATCH('VS stats'!$C26,'Season 14'!$U$20,0)),
IFERROR(INDEX('Season 14'!$X$22,MATCH('VS stats'!$C26,'Season 14'!$U$22,0)),"-")))))</f>
        <v>-</v>
      </c>
      <c r="CJ26" s="965" t="str">
        <f>IFERROR(INDEX('Season 15'!$D$9:$D$27,MATCH('VS stats'!$C26,'Season 15'!$B$9:$B$27,0)),"-")</f>
        <v>-</v>
      </c>
      <c r="CK26" s="965" t="str">
        <f>IFERROR(INDEX('Season 15'!$D$28:$D$46,MATCH('VS stats'!$C26,'Season 15'!$B$28:$B$46,0)),"-")</f>
        <v>-</v>
      </c>
      <c r="CL26" s="965" t="str">
        <f>IFERROR(INDEX('Season 15'!$J$9:$J$16,MATCH('VS stats'!$C26,'Season 15'!$H$9:$H$16,0)),IFERROR(INDEX('Season 15'!$J$39,MATCH('VS stats'!$C26,'Season 15'!$H$39,0)),"-"))</f>
        <v>-</v>
      </c>
      <c r="CM26" s="965" t="str">
        <f>IFERROR(INDEX('Season 15'!$P$9:$P$16,MATCH('VS stats'!$C26,'Season 15'!$N$9:$N$16,0)),IFERROR(INDEX('Season 15'!$J$30,MATCH('VS stats'!$C26,'Season 15'!$H$30,0)),"-"))</f>
        <v>-</v>
      </c>
      <c r="CN26" s="965" t="str">
        <f>IFERROR(INDEX('Season 15'!$P$20:$P$24,MATCH('VS stats'!$C26,'Season 15'!$N$20:$N$24,0)),
IFERROR(INDEX('Season 15'!$X$9,MATCH('VS stats'!$C26,'Season 15'!$U$9,0)),
IFERROR(INDEX('Season 15'!$X$11:$X$13,MATCH('VS stats'!$C26,'Season 15'!$U$11:$U34,0)),
IFERROR(INDEX('Season 15'!$X$17,MATCH('VS stats'!$C26,'Season 15'!$U$17,0)),
IFERROR(INDEX('Season 15'!$X$19,MATCH('VS stats'!$C26,'Season 15'!$U$19,0)),
IFERROR(INDEX('Season 15'!$X$21,MATCH('VS stats'!$C26,'Season 15'!$U$21,0)),
IFERROR(INDEX('Season 15'!$X$23,MATCH('VS stats'!$C26,'Season 15'!$U$23,0)),"-")))))))</f>
        <v>-</v>
      </c>
      <c r="CO26" s="966" t="str">
        <f>IFERROR(INDEX('Season 15'!$X$10,MATCH('VS stats'!$C26,'Season 15'!$U$10,0)),
IFERROR(INDEX('Season 15'!$X$14:$X$16,MATCH('VS stats'!$C26,'Season 15'!$U$14:$U$16,0)),
IFERROR(INDEX('Season 15'!$X$18,MATCH('VS stats'!$C26,'Season 15'!$U$18,0)),
IFERROR(INDEX('Season 15'!$X$20,MATCH('VS stats'!$C26,'Season 15'!$U$20,0)),
IFERROR(INDEX('Season 15'!$X$22,MATCH('VS stats'!$C26,'Season 15'!$U$22,0)),"-")))))</f>
        <v>-</v>
      </c>
      <c r="CP26" s="976"/>
      <c r="CQ26" s="822"/>
      <c r="CR26" s="822"/>
      <c r="CS26" s="822"/>
      <c r="CT26" s="822"/>
      <c r="CU26" s="822"/>
    </row>
    <row r="27" spans="2:99" x14ac:dyDescent="0.25">
      <c r="B27" s="822"/>
      <c r="C27" s="688" t="s">
        <v>200</v>
      </c>
      <c r="D27" s="965" t="str">
        <f>IFERROR(INDEX('Season 1'!$D$9:$D$31,MATCH('VS stats'!$C27,'Season 1'!$B$9:$B$31,0)),"-")</f>
        <v>-</v>
      </c>
      <c r="E27" s="965" t="str">
        <f>IFERROR(INDEX('Season 1'!$D$32:$D$54,MATCH('VS stats'!$C27,'Season 1'!$B$32:$B$54,0)),"-")</f>
        <v>-</v>
      </c>
      <c r="F27" s="965" t="str">
        <f>IFERROR(INDEX('Season 1'!$J$9:$J$16,MATCH('VS stats'!$C27,'Season 1'!$H$9:$H$16,0)),IFERROR(INDEX('Season 1'!$W$9:$W$14,MATCH('VS stats'!$C27,'Season 1'!$T$9:$T$14,0)),"-"))</f>
        <v>-</v>
      </c>
      <c r="G27" s="965" t="str">
        <f>IFERROR(INDEX('Season 1'!$P$9:$P$16,MATCH('VS stats'!$C27,'Season 1'!$N$9:$N$16,0)),"-")</f>
        <v>-</v>
      </c>
      <c r="H27" s="965" t="str">
        <f>IFERROR(INDEX('Season 1'!$P$20:$P$24,MATCH('VS stats'!$C27,'Season 1'!$N$20:$N$24,0)),"-")</f>
        <v>-</v>
      </c>
      <c r="I27" s="966" t="s">
        <v>35</v>
      </c>
      <c r="J27" s="1065" t="str">
        <f>IFERROR(INDEX('Season 2'!$D$9:$D$31,MATCH('VS stats'!$C27,'Season 2'!$B$9:$B$31,0)),"-")</f>
        <v>2-1</v>
      </c>
      <c r="K27" s="965" t="str">
        <f>IFERROR(INDEX('Season 2'!$D$32:$D$54,MATCH('VS stats'!$C27,'Season 2'!$B$32:$B$54,0)),"-")</f>
        <v>-</v>
      </c>
      <c r="L27" s="965" t="str">
        <f>IFERROR(INDEX('Season 2'!$J$9:$J$16,MATCH('VS stats'!$C27,'Season 2'!$H$9:$H$16,0)),IFERROR(INDEX('Season 2'!$J$45:$J$50,MATCH('VS stats'!$C27,'Season 2'!$H$45:$H$50,0)),"-"))</f>
        <v>-</v>
      </c>
      <c r="M27" s="965" t="str">
        <f>IFERROR(INDEX('Season 2'!$P$9:$P$16,MATCH('VS stats'!$C27,'Season 2'!$N$9:$N$16,0)),IFERROR(INDEX('Season 2'!$J$30,MATCH('VS stats'!$C27,'Season 2'!$H$30,0)),"-"))</f>
        <v>-</v>
      </c>
      <c r="N27" s="965" t="str">
        <f>IFERROR(INDEX('Season 2'!$P$20:$P$24,MATCH('VS stats'!$C27,'Season 2'!$N$20:$N$24,0)),
IFERROR(INDEX('Season 2'!$X$9,MATCH('VS stats'!$C27,'Season 2'!$U$9,0)),
IFERROR(INDEX('Season 2'!$X$11:$X$13,MATCH('VS stats'!$C27,'Season 2'!$U$11:$U35,0)),
IFERROR(INDEX('Season 2'!$X$17,MATCH('VS stats'!$C27,'Season 2'!$U$17,0)),
IFERROR(INDEX('Season 2'!$X$19,MATCH('VS stats'!$C27,'Season 2'!$U$19,0)),
IFERROR(INDEX('Season 2'!$X$21,MATCH('VS stats'!$C27,'Season 2'!$U$21,0)),
IFERROR(INDEX('Season 2'!$X$23,MATCH('VS stats'!$C27,'Season 2'!$U$23,0)),
IFERROR(INDEX('Season 2'!$X$25,MATCH('VS stats'!$C27,'Season 2'!$U$25,0)),"-"))))))))</f>
        <v>-</v>
      </c>
      <c r="O27" s="966" t="str">
        <f>IFERROR(INDEX('Season 2'!$X$10,MATCH('VS stats'!$C27,'Season 2'!$U$10,0)),
IFERROR(INDEX('Season 2'!$X$14:$X$16,MATCH('VS stats'!$C27,'Season 2'!$U$14:$U$16,0)),
IFERROR(INDEX('Season 2'!$X$18,MATCH('VS stats'!$C27,'Season 2'!$U$18,0)),
IFERROR(INDEX('Season 2'!$X$20,MATCH('VS stats'!$C27,'Season 2'!$U$20,0)),
IFERROR(INDEX('Season 2'!$X$22,MATCH('VS stats'!$C27,'Season 2'!$U$22,0)),
IFERROR(INDEX('Season 2'!$X$24,MATCH('VS stats'!$C27,'Season 2'!$U$24,0)),"-"))))))</f>
        <v>-</v>
      </c>
      <c r="P27" s="965" t="str">
        <f>IFERROR(INDEX('Season 3'!$D$9:$D$31,MATCH('VS stats'!$C27,'Season 3'!$B$9:$B$31,0)),"-")</f>
        <v>-</v>
      </c>
      <c r="Q27" s="965" t="str">
        <f>IFERROR(INDEX('Season 3'!$D$32:$D$54,MATCH('VS stats'!$C27,'Season 3'!$B$32:$B$54,0)),"-")</f>
        <v>-</v>
      </c>
      <c r="R27" s="965" t="str">
        <f>IFERROR(INDEX('Season 3'!$J$9:$J$16,MATCH('VS stats'!$C27,'Season 3'!$H$9:$H$16,0)),IFERROR(INDEX('Season 3'!$J$39,MATCH('VS stats'!$C27,'Season 3'!$H$39,0)),"-"))</f>
        <v>-</v>
      </c>
      <c r="S27" s="965" t="str">
        <f>IFERROR(INDEX('Season 3'!$P$9:$P$16,MATCH('VS stats'!$C27,'Season 3'!$N$9:$N$16,0)),IFERROR(INDEX('Season 3'!$J$30,MATCH('VS stats'!$C27,'Season 3'!$H$30,0)),"-"))</f>
        <v>-</v>
      </c>
      <c r="T27" s="965" t="str">
        <f>IFERROR(INDEX('Season 3'!$P$20:$P$24,MATCH('VS stats'!$C27,'Season 3'!$N$20:$N$24,0)),
IFERROR(INDEX('Season 3'!$X$9,MATCH('VS stats'!$C27,'Season 3'!$U$9,0)),
IFERROR(INDEX('Season 3'!$X$11:$X$13,MATCH('VS stats'!$C27,'Season 3'!$U$11:$U35,0)),
IFERROR(INDEX('Season 3'!$X$17,MATCH('VS stats'!$C27,'Season 3'!$U$17,0)),
IFERROR(INDEX('Season 3'!$X$19,MATCH('VS stats'!$C27,'Season 3'!$U$19,0)),
IFERROR(INDEX('Season 3'!$X$21,MATCH('VS stats'!$C27,'Season 3'!$U$21,0)),
IFERROR(INDEX('Season 3'!$X$23,MATCH('VS stats'!$C27,'Season 3'!$U$23,0)),
IFERROR(INDEX('Season 3'!$X$25,MATCH('VS stats'!$C27,'Season 3'!$U$25,0)),"-"))))))))</f>
        <v>-</v>
      </c>
      <c r="U27" s="966" t="str">
        <f>IFERROR(INDEX('Season 3'!$X$10,MATCH('VS stats'!$C27,'Season 3'!$U$10,0)),
IFERROR(INDEX('Season 3'!$X$14:$X$16,MATCH('VS stats'!$C27,'Season 3'!$U$14:$U$16,0)),
IFERROR(INDEX('Season 3'!$X$18,MATCH('VS stats'!$C27,'Season 3'!$U$18,0)),
IFERROR(INDEX('Season 3'!$X$20,MATCH('VS stats'!$C27,'Season 3'!$U$20,0)),
IFERROR(INDEX('Season 3'!$X$22,MATCH('VS stats'!$C27,'Season 3'!$U$22,0)),
IFERROR(INDEX('Season 3'!$X$24,MATCH('VS stats'!$C27,'Season 3'!$U$24,0)),"-"))))))</f>
        <v>-</v>
      </c>
      <c r="V27" s="965" t="str">
        <f>IFERROR(INDEX('Season 4'!$D$9:$D$27,MATCH('VS stats'!$C27,'Season 4'!$B$9:$B$27,0)),"-")</f>
        <v>-</v>
      </c>
      <c r="W27" s="965" t="str">
        <f>IFERROR(INDEX('Season 4'!$D$28:$D$46,MATCH('VS stats'!$C27,'Season 4'!$B$28:$B$46,0)),"-")</f>
        <v>-</v>
      </c>
      <c r="X27" s="965" t="str">
        <f>IFERROR(INDEX('Season 4'!$J$9:$J$16,MATCH('VS stats'!$C27,'Season 4'!$H$9:$H$16,0)),IFERROR(INDEX('Season 4'!$J$39,MATCH('VS stats'!$C27,'Season 4'!$H$39,0)),"-"))</f>
        <v>-</v>
      </c>
      <c r="Y27" s="965" t="str">
        <f>IFERROR(INDEX('Season 4'!$P$9:$P$16,MATCH('VS stats'!$C27,'Season 4'!$N$9:$N$16,0)),IFERROR(INDEX('Season 4'!$J$30,MATCH('VS stats'!$C27,'Season 4'!$H$30,0)),"-"))</f>
        <v>-</v>
      </c>
      <c r="Z27" s="965" t="str">
        <f>IFERROR(INDEX('Season 4'!$P$20:$P$24,MATCH('VS stats'!$C27,'Season 4'!$N$20:$N$24,0)),
IFERROR(INDEX('Season 4'!$X$9,MATCH('VS stats'!$C27,'Season 4'!$U$9,0)),
IFERROR(INDEX('Season 4'!$X$11:$X$13,MATCH('VS stats'!$C27,'Season 4'!$U$11:$U35,0)),
IFERROR(INDEX('Season 4'!$X$17,MATCH('VS stats'!$C27,'Season 4'!$U$17,0)),
IFERROR(INDEX('Season 4'!$X$19,MATCH('VS stats'!$C27,'Season 4'!$U$19,0)),
IFERROR(INDEX('Season 4'!$X$21,MATCH('VS stats'!$C27,'Season 4'!$U$21,0)),
IFERROR(INDEX('Season 4'!$X$23,MATCH('VS stats'!$C27,'Season 4'!$U$23,0)),
IFERROR(INDEX('Season 4'!$X$25,MATCH('VS stats'!$C27,'Season 4'!$U$25,0)),"-"))))))))</f>
        <v>-</v>
      </c>
      <c r="AA27" s="966" t="str">
        <f>IFERROR(INDEX('Season 4'!$X$10,MATCH('VS stats'!$C27,'Season 4'!$U$10,0)),
IFERROR(INDEX('Season 4'!$X$14:$X$16,MATCH('VS stats'!$C27,'Season 4'!$U$14:$U$16,0)),
IFERROR(INDEX('Season 4'!$X$18,MATCH('VS stats'!$C27,'Season 4'!$U$18,0)),
IFERROR(INDEX('Season 4'!$X$20,MATCH('VS stats'!$C27,'Season 4'!$U$20,0)),
IFERROR(INDEX('Season 4'!$X$22,MATCH('VS stats'!$C27,'Season 4'!$U$22,0)),
IFERROR(INDEX('Season 4'!$X$24,MATCH('VS stats'!$C27,'Season 4'!$U$24,0)),"-"))))))</f>
        <v>-</v>
      </c>
      <c r="AB27" s="965" t="str">
        <f>IFERROR(INDEX('Season 5'!$D$9:$D$27,MATCH('VS stats'!$C27,'Season 5'!$B$9:$B$27,0)),"-")</f>
        <v>-</v>
      </c>
      <c r="AC27" s="965" t="str">
        <f>IFERROR(INDEX('Season 5'!$D$28:$D$46,MATCH('VS stats'!$C27,'Season 5'!$B$28:$B$46,0)),"-")</f>
        <v>-</v>
      </c>
      <c r="AD27" s="965" t="str">
        <f>IFERROR(INDEX('Season 5'!$J$9:$J$16,MATCH('VS stats'!$C27,'Season 5'!$H$9:$H$16,0)),IFERROR(INDEX('Season 5'!$J$39,MATCH('VS stats'!$C27,'Season 5'!$H$39,0)),"-"))</f>
        <v>-</v>
      </c>
      <c r="AE27" s="965" t="str">
        <f>IFERROR(INDEX('Season 5'!$P$9:$P$16,MATCH('VS stats'!$C27,'Season 5'!$N$9:$N$16,0)),IFERROR(INDEX('Season 5'!$J$30,MATCH('VS stats'!$C27,'Season 5'!$H$30,0)),"-"))</f>
        <v>-</v>
      </c>
      <c r="AF27" s="965" t="str">
        <f>IFERROR(INDEX('Season 5'!$P$20:$P$24,MATCH('VS stats'!$C27,'Season 5'!$N$20:$N$24,0)),
IFERROR(INDEX('Season 5'!$X$9,MATCH('VS stats'!$C27,'Season 5'!$U$9,0)),
IFERROR(INDEX('Season 5'!$X$11:$X$13,MATCH('VS stats'!$C27,'Season 5'!$U$11:$U35,0)),
IFERROR(INDEX('Season 5'!$X$17,MATCH('VS stats'!$C27,'Season 5'!$U$17,0)),
IFERROR(INDEX('Season 5'!$X$19,MATCH('VS stats'!$C27,'Season 5'!$U$19,0)),
IFERROR(INDEX('Season 5'!$X$21,MATCH('VS stats'!$C27,'Season 5'!$U$21,0)),
IFERROR(INDEX('Season 5'!$X$23,MATCH('VS stats'!$C27,'Season 5'!$U$23,0)),"-")))))))</f>
        <v>-</v>
      </c>
      <c r="AG27" s="966" t="str">
        <f>IFERROR(INDEX('Season 5'!$X$10,MATCH('VS stats'!$C27,'Season 5'!$U$10,0)),
IFERROR(INDEX('Season 5'!$X$14:$X$16,MATCH('VS stats'!$C27,'Season 5'!$U$14:$U$16,0)),
IFERROR(INDEX('Season 5'!$X$18,MATCH('VS stats'!$C27,'Season 5'!$U$18,0)),
IFERROR(INDEX('Season 5'!$X$20,MATCH('VS stats'!$C27,'Season 5'!$U$20,0)),
IFERROR(INDEX('Season 5'!$X$22,MATCH('VS stats'!$C27,'Season 5'!$U$22,0)),"-")))))</f>
        <v>-</v>
      </c>
      <c r="AH27" s="965" t="str">
        <f>IFERROR(INDEX('Season 6'!$D$9:$D$27,MATCH('VS stats'!$C27,'Season 6'!$B$9:$B$27,0)),"-")</f>
        <v>-</v>
      </c>
      <c r="AI27" s="965" t="str">
        <f>IFERROR(INDEX('Season 6'!$D$28:$D$46,MATCH('VS stats'!$C27,'Season 6'!$B$28:$B$46,0)),"-")</f>
        <v>-</v>
      </c>
      <c r="AJ27" s="965" t="str">
        <f>IFERROR(INDEX('Season 6'!$J$9:$J$16,MATCH('VS stats'!$C27,'Season 6'!$H$9:$H$16,0)),IFERROR(INDEX('Season 6'!$J$39,MATCH('VS stats'!$C27,'Season 6'!$H$39,0)),"-"))</f>
        <v>-</v>
      </c>
      <c r="AK27" s="965" t="str">
        <f>IFERROR(INDEX('Season 6'!$P$9:$P$16,MATCH('VS stats'!$C27,'Season 6'!$N$9:$N$16,0)),IFERROR(INDEX('Season 6'!$J$30,MATCH('VS stats'!$C27,'Season 6'!$H$30,0)),"-"))</f>
        <v>-</v>
      </c>
      <c r="AL27" s="965" t="str">
        <f>IFERROR(INDEX('Season 6'!$P$20:$P$24,MATCH('VS stats'!$C27,'Season 6'!$N$20:$N$24,0)),
IFERROR(INDEX('Season 6'!$X$9,MATCH('VS stats'!$C27,'Season 6'!$U$9,0)),
IFERROR(INDEX('Season 6'!$X$11:$X$13,MATCH('VS stats'!$C27,'Season 6'!$U$11:$U35,0)),
IFERROR(INDEX('Season 6'!$X$17,MATCH('VS stats'!$C27,'Season 6'!$U$17,0)),
IFERROR(INDEX('Season 6'!$X$19,MATCH('VS stats'!$C27,'Season 6'!$U$19,0)),
IFERROR(INDEX('Season 6'!$X$21,MATCH('VS stats'!$C27,'Season 6'!$U$21,0)),
IFERROR(INDEX('Season 6'!$X$23,MATCH('VS stats'!$C27,'Season 6'!$U$23,0)),"-")))))))</f>
        <v>-</v>
      </c>
      <c r="AM27" s="966" t="str">
        <f>IFERROR(INDEX('Season 6'!$X$10,MATCH('VS stats'!$C27,'Season 6'!$U$10,0)),
IFERROR(INDEX('Season 6'!$X$14:$X$16,MATCH('VS stats'!$C27,'Season 6'!$U$14:$U$16,0)),
IFERROR(INDEX('Season 6'!$X$18,MATCH('VS stats'!$C27,'Season 6'!$U$18,0)),
IFERROR(INDEX('Season 6'!$X$20,MATCH('VS stats'!$C27,'Season 6'!$U$20,0)),
IFERROR(INDEX('Season 6'!$X$22,MATCH('VS stats'!$C27,'Season 6'!$U$22,0)),"-")))))</f>
        <v>-</v>
      </c>
      <c r="AN27" s="965" t="str">
        <f>IFERROR(INDEX('Season 7'!$D$9:$D$27,MATCH('VS stats'!$C27,'Season 7'!$B$9:$B$27,0)),"-")</f>
        <v>-</v>
      </c>
      <c r="AO27" s="965" t="str">
        <f>IFERROR(INDEX('Season 7'!$D$28:$D$46,MATCH('VS stats'!$C27,'Season 7'!$B$28:$B$46,0)),"-")</f>
        <v>-</v>
      </c>
      <c r="AP27" s="965" t="str">
        <f>IFERROR(INDEX('Season 7'!$J$9:$J$16,MATCH('VS stats'!$C27,'Season 7'!$H$9:$H$16,0)),IFERROR(INDEX('Season 7'!$J$39,MATCH('VS stats'!$C27,'Season 7'!$H$39,0)),"-"))</f>
        <v>-</v>
      </c>
      <c r="AQ27" s="965" t="str">
        <f>IFERROR(INDEX('Season 7'!$P$9:$P$16,MATCH('VS stats'!$C27,'Season 7'!$N$9:$N$16,0)),IFERROR(INDEX('Season 7'!$J$30,MATCH('VS stats'!$C27,'Season 7'!$H$30,0)),"-"))</f>
        <v>-</v>
      </c>
      <c r="AR27" s="965" t="str">
        <f>IFERROR(INDEX('Season 7'!$P$20:$P$24,MATCH('VS stats'!$C27,'Season 7'!$N$20:$N$24,0)),
IFERROR(INDEX('Season 7'!$X$9,MATCH('VS stats'!$C27,'Season 7'!$U$9,0)),
IFERROR(INDEX('Season 7'!$X$11:$X$13,MATCH('VS stats'!$C27,'Season 7'!$U$11:$U35,0)),
IFERROR(INDEX('Season 7'!$X$17,MATCH('VS stats'!$C27,'Season 7'!$U$17,0)),
IFERROR(INDEX('Season 7'!$X$19,MATCH('VS stats'!$C27,'Season 7'!$U$19,0)),
IFERROR(INDEX('Season 7'!$X$21,MATCH('VS stats'!$C27,'Season 7'!$U$21,0)),
IFERROR(INDEX('Season 7'!$X$23,MATCH('VS stats'!$C27,'Season 7'!$U$23,0)),"-")))))))</f>
        <v>-</v>
      </c>
      <c r="AS27" s="966" t="str">
        <f>IFERROR(INDEX('Season 7'!$X$10,MATCH('VS stats'!$C27,'Season 7'!$U$10,0)),
IFERROR(INDEX('Season 7'!$X$14:$X$16,MATCH('VS stats'!$C27,'Season 7'!$U$14:$U$16,0)),
IFERROR(INDEX('Season 7'!$X$18,MATCH('VS stats'!$C27,'Season 7'!$U$18,0)),
IFERROR(INDEX('Season 7'!$X$20,MATCH('VS stats'!$C27,'Season 7'!$U$20,0)),
IFERROR(INDEX('Season 7'!$X$22,MATCH('VS stats'!$C27,'Season 7'!$U$22,0)),"-")))))</f>
        <v>-</v>
      </c>
      <c r="AT27" s="965" t="str">
        <f>IFERROR(INDEX('Season 8'!$D$9:$D$27,MATCH('VS stats'!$C27,'Season 8'!$B$9:$B$27,0)),"-")</f>
        <v>-</v>
      </c>
      <c r="AU27" s="965" t="str">
        <f>IFERROR(INDEX('Season 8'!$D$28:$D$46,MATCH('VS stats'!$C27,'Season 8'!$B$28:$B$46,0)),"-")</f>
        <v>-</v>
      </c>
      <c r="AV27" s="965" t="str">
        <f>IFERROR(INDEX('Season 8'!$J$9:$J$16,MATCH('VS stats'!$C27,'Season 8'!$H$9:$H$16,0)),IFERROR(INDEX('Season 8'!$J$39,MATCH('VS stats'!$C27,'Season 8'!$H$39,0)),"-"))</f>
        <v>-</v>
      </c>
      <c r="AW27" s="965" t="str">
        <f>IFERROR(INDEX('Season 8'!$P$9:$P$16,MATCH('VS stats'!$C27,'Season 8'!$N$9:$N$16,0)),IFERROR(INDEX('Season 8'!$J$30,MATCH('VS stats'!$C27,'Season 8'!$H$30,0)),"-"))</f>
        <v>-</v>
      </c>
      <c r="AX27" s="965" t="str">
        <f>IFERROR(INDEX('Season 8'!$P$20:$P$24,MATCH('VS stats'!$C27,'Season 8'!$N$20:$N$24,0)),
IFERROR(INDEX('Season 8'!$X$9,MATCH('VS stats'!$C27,'Season 8'!$U$9,0)),
IFERROR(INDEX('Season 8'!$X$11:$X$13,MATCH('VS stats'!$C27,'Season 8'!$U$11:$U35,0)),
IFERROR(INDEX('Season 8'!$X$17,MATCH('VS stats'!$C27,'Season 8'!$U$17,0)),
IFERROR(INDEX('Season 8'!$X$19,MATCH('VS stats'!$C27,'Season 8'!$U$19,0)),
IFERROR(INDEX('Season 8'!$X$21,MATCH('VS stats'!$C27,'Season 8'!$U$21,0)),
IFERROR(INDEX('Season 8'!$X$23,MATCH('VS stats'!$C27,'Season 8'!$U$23,0)),"-")))))))</f>
        <v>-</v>
      </c>
      <c r="AY27" s="966" t="str">
        <f>IFERROR(INDEX('Season 8'!$X$10,MATCH('VS stats'!$C27,'Season 8'!$U$10,0)),
IFERROR(INDEX('Season 8'!$X$14:$X$16,MATCH('VS stats'!$C27,'Season 8'!$U$14:$U$16,0)),
IFERROR(INDEX('Season 8'!$X$18,MATCH('VS stats'!$C27,'Season 8'!$U$18,0)),
IFERROR(INDEX('Season 8'!$X$20,MATCH('VS stats'!$C27,'Season 8'!$U$20,0)),
IFERROR(INDEX('Season 8'!$X$22,MATCH('VS stats'!$C27,'Season 8'!$U$22,0)),"-")))))</f>
        <v>-</v>
      </c>
      <c r="AZ27" s="965" t="str">
        <f>IFERROR(INDEX('Season 9'!$D$9:$D$27,MATCH('VS stats'!$C27,'Season 9'!$B$9:$B$27,0)),"-")</f>
        <v>-</v>
      </c>
      <c r="BA27" s="965" t="str">
        <f>IFERROR(INDEX('Season 9'!$D$28:$D$46,MATCH('VS stats'!$C27,'Season 9'!$B$28:$B$46,0)),"-")</f>
        <v>-</v>
      </c>
      <c r="BB27" s="965" t="str">
        <f>IFERROR(INDEX('Season 9'!$J$9:$J$16,MATCH('VS stats'!$C27,'Season 9'!$H$9:$H$16,0)),IFERROR(INDEX('Season 9'!$J$39,MATCH('VS stats'!$C27,'Season 9'!$H$39,0)),"-"))</f>
        <v>-</v>
      </c>
      <c r="BC27" s="965" t="str">
        <f>IFERROR(INDEX('Season 9'!$P$9:$P$16,MATCH('VS stats'!$C27,'Season 9'!$N$9:$N$16,0)),IFERROR(INDEX('Season 9'!$J$30,MATCH('VS stats'!$C27,'Season 9'!$H$30,0)),"-"))</f>
        <v>-</v>
      </c>
      <c r="BD27" s="965" t="str">
        <f>IFERROR(INDEX('Season 9'!$P$20:$P$24,MATCH('VS stats'!$C27,'Season 9'!$N$20:$N$24,0)),
IFERROR(INDEX('Season 9'!$X$9,MATCH('VS stats'!$C27,'Season 9'!$U$9,0)),
IFERROR(INDEX('Season 9'!$X$11:$X$13,MATCH('VS stats'!$C27,'Season 9'!$U$11:$U35,0)),
IFERROR(INDEX('Season 9'!$X$17,MATCH('VS stats'!$C27,'Season 9'!$U$17,0)),
IFERROR(INDEX('Season 9'!$X$19,MATCH('VS stats'!$C27,'Season 9'!$U$19,0)),
IFERROR(INDEX('Season 9'!$X$21,MATCH('VS stats'!$C27,'Season 9'!$U$21,0)),
IFERROR(INDEX('Season 9'!$X$23,MATCH('VS stats'!$C27,'Season 9'!$U$23,0)),"-")))))))</f>
        <v>-</v>
      </c>
      <c r="BE27" s="966" t="str">
        <f>IFERROR(INDEX('Season 9'!$X$10,MATCH('VS stats'!$C27,'Season 9'!$U$10,0)),
IFERROR(INDEX('Season 9'!$X$14:$X$16,MATCH('VS stats'!$C27,'Season 9'!$U$14:$U$16,0)),
IFERROR(INDEX('Season 9'!$X$18,MATCH('VS stats'!$C27,'Season 9'!$U$18,0)),
IFERROR(INDEX('Season 9'!$X$20,MATCH('VS stats'!$C27,'Season 9'!$U$20,0)),
IFERROR(INDEX('Season 9'!$X$22,MATCH('VS stats'!$C27,'Season 9'!$U$22,0)),"-")))))</f>
        <v>-</v>
      </c>
      <c r="BF27" s="965" t="str">
        <f>IFERROR(INDEX('Season 10'!$D$9:$D$27,MATCH('VS stats'!$C27,'Season 10'!$B$9:$B$27,0)),"-")</f>
        <v>-</v>
      </c>
      <c r="BG27" s="965" t="str">
        <f>IFERROR(INDEX('Season 10'!$D$28:$D$46,MATCH('VS stats'!$C27,'Season 10'!$B$28:$B$46,0)),"-")</f>
        <v>-</v>
      </c>
      <c r="BH27" s="965" t="str">
        <f>IFERROR(INDEX('Season 10'!$J$9:$J$16,MATCH('VS stats'!$C27,'Season 10'!$H$9:$H$16,0)),IFERROR(INDEX('Season 10'!$J$39,MATCH('VS stats'!$C27,'Season 10'!$H$39,0)),"-"))</f>
        <v>-</v>
      </c>
      <c r="BI27" s="965" t="str">
        <f>IFERROR(INDEX('Season 10'!$P$9:$P$16,MATCH('VS stats'!$C27,'Season 10'!$N$9:$N$16,0)),IFERROR(INDEX('Season 10'!$J$30,MATCH('VS stats'!$C27,'Season 10'!$H$30,0)),"-"))</f>
        <v>-</v>
      </c>
      <c r="BJ27" s="965" t="str">
        <f>IFERROR(INDEX('Season 10'!$P$20:$P$24,MATCH('VS stats'!$C27,'Season 10'!$N$20:$N$24,0)),
IFERROR(INDEX('Season 10'!$X$9,MATCH('VS stats'!$C27,'Season 10'!$U$9,0)),
IFERROR(INDEX('Season 10'!$X$11:$X$13,MATCH('VS stats'!$C27,'Season 10'!$U$11:$U35,0)),
IFERROR(INDEX('Season 10'!$X$17,MATCH('VS stats'!$C27,'Season 10'!$U$17,0)),
IFERROR(INDEX('Season 10'!$X$19,MATCH('VS stats'!$C27,'Season 10'!$U$19,0)),
IFERROR(INDEX('Season 10'!$X$21,MATCH('VS stats'!$C27,'Season 10'!$U$21,0)),
IFERROR(INDEX('Season 10'!$X$23,MATCH('VS stats'!$C27,'Season 10'!$U$23,0)),"-")))))))</f>
        <v>-</v>
      </c>
      <c r="BK27" s="966" t="str">
        <f>IFERROR(INDEX('Season 10'!$X$10,MATCH('VS stats'!$C27,'Season 10'!$U$10,0)),
IFERROR(INDEX('Season 10'!$X$14:$X$16,MATCH('VS stats'!$C27,'Season 10'!$U$14:$U$16,0)),
IFERROR(INDEX('Season 10'!$X$18,MATCH('VS stats'!$C27,'Season 10'!$U$18,0)),
IFERROR(INDEX('Season 10'!$X$20,MATCH('VS stats'!$C27,'Season 10'!$U$20,0)),
IFERROR(INDEX('Season 10'!$X$22,MATCH('VS stats'!$C27,'Season 10'!$U$22,0)),"-")))))</f>
        <v>-</v>
      </c>
      <c r="BL27" s="965" t="str">
        <f>IFERROR(INDEX('Season 11'!$D$9:$D$27,MATCH('VS stats'!$C27,'Season 11'!$B$9:$B$27,0)),"-")</f>
        <v>-</v>
      </c>
      <c r="BM27" s="965" t="str">
        <f>IFERROR(INDEX('Season 11'!$D$28:$D$46,MATCH('VS stats'!$C27,'Season 11'!$B$28:$B$46,0)),"-")</f>
        <v>-</v>
      </c>
      <c r="BN27" s="965" t="str">
        <f>IFERROR(INDEX('Season 11'!$J$9:$J$16,MATCH('VS stats'!$C27,'Season 11'!$H$9:$H$16,0)),IFERROR(INDEX('Season 11'!$J$39,MATCH('VS stats'!$C27,'Season 11'!$H$39,0)),"-"))</f>
        <v>-</v>
      </c>
      <c r="BO27" s="965" t="str">
        <f>IFERROR(INDEX('Season 11'!$P$9:$P$16,MATCH('VS stats'!$C27,'Season 11'!$N$9:$N$16,0)),IFERROR(INDEX('Season 11'!$J$30,MATCH('VS stats'!$C27,'Season 11'!$H$30,0)),"-"))</f>
        <v>-</v>
      </c>
      <c r="BP27" s="965" t="str">
        <f>IFERROR(INDEX('Season 11'!$P$20:$P$24,MATCH('VS stats'!$C27,'Season 11'!$N$20:$N$24,0)),
IFERROR(INDEX('Season 11'!$X$9,MATCH('VS stats'!$C27,'Season 11'!$U$9,0)),
IFERROR(INDEX('Season 11'!$X$11:$X$13,MATCH('VS stats'!$C27,'Season 11'!$U$11:$U35,0)),
IFERROR(INDEX('Season 11'!$X$17,MATCH('VS stats'!$C27,'Season 11'!$U$17,0)),
IFERROR(INDEX('Season 11'!$X$19,MATCH('VS stats'!$C27,'Season 11'!$U$19,0)),
IFERROR(INDEX('Season 11'!$X$21,MATCH('VS stats'!$C27,'Season 11'!$U$21,0)),
IFERROR(INDEX('Season 11'!$X$23,MATCH('VS stats'!$C27,'Season 11'!$U$23,0)),"-")))))))</f>
        <v>-</v>
      </c>
      <c r="BQ27" s="966" t="str">
        <f>IFERROR(INDEX('Season 11'!$X$10,MATCH('VS stats'!$C27,'Season 11'!$U$10,0)),
IFERROR(INDEX('Season 11'!$X$14:$X$16,MATCH('VS stats'!$C27,'Season 11'!$U$14:$U$16,0)),
IFERROR(INDEX('Season 11'!$X$18,MATCH('VS stats'!$C27,'Season 11'!$U$18,0)),
IFERROR(INDEX('Season 11'!$X$20,MATCH('VS stats'!$C27,'Season 11'!$U$20,0)),
IFERROR(INDEX('Season 11'!$X$22,MATCH('VS stats'!$C27,'Season 11'!$U$22,0)),"-")))))</f>
        <v>-</v>
      </c>
      <c r="BR27" s="965" t="str">
        <f>IFERROR(INDEX('Season 12'!$D$9:$D$27,MATCH('VS stats'!$C27,'Season 12'!$B$9:$B$27,0)),"-")</f>
        <v>-</v>
      </c>
      <c r="BS27" s="965" t="str">
        <f>IFERROR(INDEX('Season 12'!$D$28:$D$46,MATCH('VS stats'!$C27,'Season 12'!$B$28:$B$46,0)),"-")</f>
        <v>-</v>
      </c>
      <c r="BT27" s="965" t="str">
        <f>IFERROR(INDEX('Season 12'!$J$9:$J$16,MATCH('VS stats'!$C27,'Season 12'!$H$9:$H$16,0)),IFERROR(INDEX('Season 12'!$J$39,MATCH('VS stats'!$C27,'Season 12'!$H$39,0)),"-"))</f>
        <v>-</v>
      </c>
      <c r="BU27" s="965" t="str">
        <f>IFERROR(INDEX('Season 12'!$P$9:$P$16,MATCH('VS stats'!$C27,'Season 12'!$N$9:$N$16,0)),IFERROR(INDEX('Season 12'!$J$30,MATCH('VS stats'!$C27,'Season 12'!$H$30,0)),"-"))</f>
        <v>-</v>
      </c>
      <c r="BV27" s="965" t="str">
        <f>IFERROR(INDEX('Season 12'!$P$20:$P$24,MATCH('VS stats'!$C27,'Season 12'!$N$20:$N$24,0)),
IFERROR(INDEX('Season 12'!$X$9,MATCH('VS stats'!$C27,'Season 12'!$U$9,0)),
IFERROR(INDEX('Season 12'!$X$11:$X$13,MATCH('VS stats'!$C27,'Season 12'!$U$11:$U35,0)),
IFERROR(INDEX('Season 12'!$X$17,MATCH('VS stats'!$C27,'Season 12'!$U$17,0)),
IFERROR(INDEX('Season 12'!$X$19,MATCH('VS stats'!$C27,'Season 12'!$U$19,0)),
IFERROR(INDEX('Season 12'!$X$21,MATCH('VS stats'!$C27,'Season 12'!$U$21,0)),
IFERROR(INDEX('Season 12'!$X$23,MATCH('VS stats'!$C27,'Season 12'!$U$23,0)),"-")))))))</f>
        <v>-</v>
      </c>
      <c r="BW27" s="966" t="str">
        <f>IFERROR(INDEX('Season 12'!$X$10,MATCH('VS stats'!$C27,'Season 12'!$U$10,0)),
IFERROR(INDEX('Season 12'!$X$14:$X$16,MATCH('VS stats'!$C27,'Season 12'!$U$14:$U$16,0)),
IFERROR(INDEX('Season 12'!$X$18,MATCH('VS stats'!$C27,'Season 12'!$U$18,0)),
IFERROR(INDEX('Season 12'!$X$20,MATCH('VS stats'!$C27,'Season 12'!$U$20,0)),
IFERROR(INDEX('Season 12'!$X$22,MATCH('VS stats'!$C27,'Season 12'!$U$22,0)),"-")))))</f>
        <v>-</v>
      </c>
      <c r="BX27" s="965" t="str">
        <f>IFERROR(INDEX('Season 13'!$D$9:$D$27,MATCH('VS stats'!$C27,'Season 13'!$B$9:$B$27,0)),"-")</f>
        <v>-</v>
      </c>
      <c r="BY27" s="965" t="str">
        <f>IFERROR(INDEX('Season 13'!$D$28:$D$46,MATCH('VS stats'!$C27,'Season 13'!$B$28:$B$46,0)),"-")</f>
        <v>-</v>
      </c>
      <c r="BZ27" s="965" t="str">
        <f>IFERROR(INDEX('Season 13'!$J$9:$J$16,MATCH('VS stats'!$C27,'Season 13'!$H$9:$H$16,0)),IFERROR(INDEX('Season 13'!$J$39,MATCH('VS stats'!$C27,'Season 13'!$H$39,0)),"-"))</f>
        <v>-</v>
      </c>
      <c r="CA27" s="965" t="str">
        <f>IFERROR(INDEX('Season 13'!$P$9:$P$16,MATCH('VS stats'!$C27,'Season 13'!$N$9:$N$16,0)),IFERROR(INDEX('Season 13'!$J$30,MATCH('VS stats'!$C27,'Season 13'!$H$30,0)),"-"))</f>
        <v>-</v>
      </c>
      <c r="CB27" s="965" t="str">
        <f>IFERROR(INDEX('Season 13'!$P$20:$P$24,MATCH('VS stats'!$C27,'Season 13'!$N$20:$N$24,0)),
IFERROR(INDEX('Season 13'!$X$9,MATCH('VS stats'!$C27,'Season 13'!$U$9,0)),
IFERROR(INDEX('Season 13'!$X$11:$X$13,MATCH('VS stats'!$C27,'Season 13'!$U$11:$U35,0)),
IFERROR(INDEX('Season 13'!$X$17,MATCH('VS stats'!$C27,'Season 13'!$U$17,0)),
IFERROR(INDEX('Season 13'!$X$19,MATCH('VS stats'!$C27,'Season 13'!$U$19,0)),
IFERROR(INDEX('Season 13'!$X$21,MATCH('VS stats'!$C27,'Season 13'!$U$21,0)),
IFERROR(INDEX('Season 13'!$X$23,MATCH('VS stats'!$C27,'Season 13'!$U$23,0)),"-")))))))</f>
        <v>-</v>
      </c>
      <c r="CC27" s="966" t="str">
        <f>IFERROR(INDEX('Season 13'!$X$10,MATCH('VS stats'!$C27,'Season 13'!$U$10,0)),
IFERROR(INDEX('Season 13'!$X$14:$X$16,MATCH('VS stats'!$C27,'Season 13'!$U$14:$U$16,0)),
IFERROR(INDEX('Season 13'!$X$18,MATCH('VS stats'!$C27,'Season 13'!$U$18,0)),
IFERROR(INDEX('Season 13'!$X$20,MATCH('VS stats'!$C27,'Season 13'!$U$20,0)),
IFERROR(INDEX('Season 13'!$X$22,MATCH('VS stats'!$C27,'Season 13'!$U$22,0)),"-")))))</f>
        <v>-</v>
      </c>
      <c r="CD27" s="965" t="str">
        <f>IFERROR(INDEX('Season 14'!$D$9:$D$27,MATCH('VS stats'!$C27,'Season 14'!$B$9:$B$27,0)),"-")</f>
        <v>-</v>
      </c>
      <c r="CE27" s="965" t="str">
        <f>IFERROR(INDEX('Season 14'!$D$28:$D$46,MATCH('VS stats'!$C27,'Season 14'!$B$28:$B$46,0)),"-")</f>
        <v>-</v>
      </c>
      <c r="CF27" s="965" t="str">
        <f>IFERROR(INDEX('Season 14'!$J$9:$J$16,MATCH('VS stats'!$C27,'Season 14'!$H$9:$H$16,0)),IFERROR(INDEX('Season 14'!$J$39,MATCH('VS stats'!$C27,'Season 14'!$H$39,0)),"-"))</f>
        <v>-</v>
      </c>
      <c r="CG27" s="965" t="str">
        <f>IFERROR(INDEX('Season 14'!$P$9:$P$16,MATCH('VS stats'!$C27,'Season 14'!$N$9:$N$16,0)),IFERROR(INDEX('Season 14'!$J$30,MATCH('VS stats'!$C27,'Season 14'!$H$30,0)),"-"))</f>
        <v>-</v>
      </c>
      <c r="CH27" s="965" t="str">
        <f>IFERROR(INDEX('Season 14'!$P$20:$P$24,MATCH('VS stats'!$C27,'Season 14'!$N$20:$N$24,0)),
IFERROR(INDEX('Season 14'!$X$9,MATCH('VS stats'!$C27,'Season 14'!$U$9,0)),
IFERROR(INDEX('Season 14'!$X$11:$X$13,MATCH('VS stats'!$C27,'Season 14'!$U$11:$U35,0)),
IFERROR(INDEX('Season 14'!$X$17,MATCH('VS stats'!$C27,'Season 14'!$U$17,0)),
IFERROR(INDEX('Season 14'!$X$19,MATCH('VS stats'!$C27,'Season 14'!$U$19,0)),
IFERROR(INDEX('Season 14'!$X$21,MATCH('VS stats'!$C27,'Season 14'!$U$21,0)),
IFERROR(INDEX('Season 14'!$X$23,MATCH('VS stats'!$C27,'Season 14'!$U$23,0)),"-")))))))</f>
        <v>-</v>
      </c>
      <c r="CI27" s="966" t="str">
        <f>IFERROR(INDEX('Season 14'!$X$10,MATCH('VS stats'!$C27,'Season 14'!$U$10,0)),
IFERROR(INDEX('Season 14'!$X$14:$X$16,MATCH('VS stats'!$C27,'Season 14'!$U$14:$U$16,0)),
IFERROR(INDEX('Season 14'!$X$18,MATCH('VS stats'!$C27,'Season 14'!$U$18,0)),
IFERROR(INDEX('Season 14'!$X$20,MATCH('VS stats'!$C27,'Season 14'!$U$20,0)),
IFERROR(INDEX('Season 14'!$X$22,MATCH('VS stats'!$C27,'Season 14'!$U$22,0)),"-")))))</f>
        <v>-</v>
      </c>
      <c r="CJ27" s="965" t="str">
        <f>IFERROR(INDEX('Season 15'!$D$9:$D$27,MATCH('VS stats'!$C27,'Season 15'!$B$9:$B$27,0)),"-")</f>
        <v>-</v>
      </c>
      <c r="CK27" s="965" t="str">
        <f>IFERROR(INDEX('Season 15'!$D$28:$D$46,MATCH('VS stats'!$C27,'Season 15'!$B$28:$B$46,0)),"-")</f>
        <v>-</v>
      </c>
      <c r="CL27" s="965" t="str">
        <f>IFERROR(INDEX('Season 15'!$J$9:$J$16,MATCH('VS stats'!$C27,'Season 15'!$H$9:$H$16,0)),IFERROR(INDEX('Season 15'!$J$39,MATCH('VS stats'!$C27,'Season 15'!$H$39,0)),"-"))</f>
        <v>-</v>
      </c>
      <c r="CM27" s="965" t="str">
        <f>IFERROR(INDEX('Season 15'!$P$9:$P$16,MATCH('VS stats'!$C27,'Season 15'!$N$9:$N$16,0)),IFERROR(INDEX('Season 15'!$J$30,MATCH('VS stats'!$C27,'Season 15'!$H$30,0)),"-"))</f>
        <v>-</v>
      </c>
      <c r="CN27" s="965" t="str">
        <f>IFERROR(INDEX('Season 15'!$P$20:$P$24,MATCH('VS stats'!$C27,'Season 15'!$N$20:$N$24,0)),
IFERROR(INDEX('Season 15'!$X$9,MATCH('VS stats'!$C27,'Season 15'!$U$9,0)),
IFERROR(INDEX('Season 15'!$X$11:$X$13,MATCH('VS stats'!$C27,'Season 15'!$U$11:$U35,0)),
IFERROR(INDEX('Season 15'!$X$17,MATCH('VS stats'!$C27,'Season 15'!$U$17,0)),
IFERROR(INDEX('Season 15'!$X$19,MATCH('VS stats'!$C27,'Season 15'!$U$19,0)),
IFERROR(INDEX('Season 15'!$X$21,MATCH('VS stats'!$C27,'Season 15'!$U$21,0)),
IFERROR(INDEX('Season 15'!$X$23,MATCH('VS stats'!$C27,'Season 15'!$U$23,0)),"-")))))))</f>
        <v>-</v>
      </c>
      <c r="CO27" s="966" t="str">
        <f>IFERROR(INDEX('Season 15'!$X$10,MATCH('VS stats'!$C27,'Season 15'!$U$10,0)),
IFERROR(INDEX('Season 15'!$X$14:$X$16,MATCH('VS stats'!$C27,'Season 15'!$U$14:$U$16,0)),
IFERROR(INDEX('Season 15'!$X$18,MATCH('VS stats'!$C27,'Season 15'!$U$18,0)),
IFERROR(INDEX('Season 15'!$X$20,MATCH('VS stats'!$C27,'Season 15'!$U$20,0)),
IFERROR(INDEX('Season 15'!$X$22,MATCH('VS stats'!$C27,'Season 15'!$U$22,0)),"-")))))</f>
        <v>-</v>
      </c>
      <c r="CP27" s="976"/>
      <c r="CQ27" s="822"/>
      <c r="CR27" s="822"/>
      <c r="CS27" s="822"/>
      <c r="CT27" s="822"/>
      <c r="CU27" s="822"/>
    </row>
    <row r="28" spans="2:99" x14ac:dyDescent="0.25">
      <c r="B28" s="822"/>
      <c r="C28" s="680" t="s">
        <v>201</v>
      </c>
      <c r="D28" s="1074" t="str">
        <f>IFERROR(INDEX('Season 1'!$D$9:$D$31,MATCH('VS stats'!$C28,'Season 1'!$B$9:$B$31,0)),"-")</f>
        <v>1-1</v>
      </c>
      <c r="E28" s="1065" t="str">
        <f>IFERROR(INDEX('Season 1'!$D$32:$D$54,MATCH('VS stats'!$C28,'Season 1'!$B$32:$B$54,0)),"-")</f>
        <v>6-3</v>
      </c>
      <c r="F28" s="965" t="str">
        <f>IFERROR(INDEX('Season 1'!$J$9:$J$16,MATCH('VS stats'!$C28,'Season 1'!$H$9:$H$16,0)),IFERROR(INDEX('Season 1'!$W$9:$W$14,MATCH('VS stats'!$C28,'Season 1'!$T$9:$T$14,0)),"-"))</f>
        <v>-</v>
      </c>
      <c r="G28" s="965" t="str">
        <f>IFERROR(INDEX('Season 1'!$P$9:$P$16,MATCH('VS stats'!$C28,'Season 1'!$N$9:$N$16,0)),"-")</f>
        <v>-</v>
      </c>
      <c r="H28" s="1075" t="s">
        <v>439</v>
      </c>
      <c r="I28" s="1097" t="s">
        <v>438</v>
      </c>
      <c r="J28" s="965" t="str">
        <f>IFERROR(INDEX('Season 2'!$D$9:$D$31,MATCH('VS stats'!$C28,'Season 2'!$B$9:$B$31,0)),"-")</f>
        <v>-</v>
      </c>
      <c r="K28" s="965" t="str">
        <f>IFERROR(INDEX('Season 2'!$D$32:$D$54,MATCH('VS stats'!$C28,'Season 2'!$B$32:$B$54,0)),"-")</f>
        <v>-</v>
      </c>
      <c r="L28" s="965" t="str">
        <f>IFERROR(INDEX('Season 2'!$J$9:$J$16,MATCH('VS stats'!$C28,'Season 2'!$H$9:$H$16,0)),IFERROR(INDEX('Season 2'!$J$45:$J$50,MATCH('VS stats'!$C28,'Season 2'!$H$45:$H$50,0)),"-"))</f>
        <v>-</v>
      </c>
      <c r="M28" s="965" t="str">
        <f>IFERROR(INDEX('Season 2'!$P$9:$P$16,MATCH('VS stats'!$C28,'Season 2'!$N$9:$N$16,0)),IFERROR(INDEX('Season 2'!$J$30,MATCH('VS stats'!$C28,'Season 2'!$H$30,0)),"-"))</f>
        <v>-</v>
      </c>
      <c r="N28" s="965" t="str">
        <f>IFERROR(INDEX('Season 2'!$P$20:$P$24,MATCH('VS stats'!$C28,'Season 2'!$N$20:$N$24,0)),
IFERROR(INDEX('Season 2'!$X$9,MATCH('VS stats'!$C28,'Season 2'!$U$9,0)),
IFERROR(INDEX('Season 2'!$X$11:$X$13,MATCH('VS stats'!$C28,'Season 2'!$U$11:$U36,0)),
IFERROR(INDEX('Season 2'!$X$17,MATCH('VS stats'!$C28,'Season 2'!$U$17,0)),
IFERROR(INDEX('Season 2'!$X$19,MATCH('VS stats'!$C28,'Season 2'!$U$19,0)),
IFERROR(INDEX('Season 2'!$X$21,MATCH('VS stats'!$C28,'Season 2'!$U$21,0)),
IFERROR(INDEX('Season 2'!$X$23,MATCH('VS stats'!$C28,'Season 2'!$U$23,0)),
IFERROR(INDEX('Season 2'!$X$25,MATCH('VS stats'!$C28,'Season 2'!$U$25,0)),"-"))))))))</f>
        <v>-</v>
      </c>
      <c r="O28" s="966" t="str">
        <f>IFERROR(INDEX('Season 2'!$X$10,MATCH('VS stats'!$C28,'Season 2'!$U$10,0)),
IFERROR(INDEX('Season 2'!$X$14:$X$16,MATCH('VS stats'!$C28,'Season 2'!$U$14:$U$16,0)),
IFERROR(INDEX('Season 2'!$X$18,MATCH('VS stats'!$C28,'Season 2'!$U$18,0)),
IFERROR(INDEX('Season 2'!$X$20,MATCH('VS stats'!$C28,'Season 2'!$U$20,0)),
IFERROR(INDEX('Season 2'!$X$22,MATCH('VS stats'!$C28,'Season 2'!$U$22,0)),
IFERROR(INDEX('Season 2'!$X$24,MATCH('VS stats'!$C28,'Season 2'!$U$24,0)),"-"))))))</f>
        <v>-</v>
      </c>
      <c r="P28" s="965" t="str">
        <f>IFERROR(INDEX('Season 3'!$D$9:$D$31,MATCH('VS stats'!$C28,'Season 3'!$B$9:$B$31,0)),"-")</f>
        <v>-</v>
      </c>
      <c r="Q28" s="965" t="str">
        <f>IFERROR(INDEX('Season 3'!$D$32:$D$54,MATCH('VS stats'!$C28,'Season 3'!$B$32:$B$54,0)),"-")</f>
        <v>-</v>
      </c>
      <c r="R28" s="965" t="str">
        <f>IFERROR(INDEX('Season 3'!$J$9:$J$16,MATCH('VS stats'!$C28,'Season 3'!$H$9:$H$16,0)),IFERROR(INDEX('Season 3'!$J$39,MATCH('VS stats'!$C28,'Season 3'!$H$39,0)),"-"))</f>
        <v>-</v>
      </c>
      <c r="S28" s="965" t="str">
        <f>IFERROR(INDEX('Season 3'!$P$9:$P$16,MATCH('VS stats'!$C28,'Season 3'!$N$9:$N$16,0)),IFERROR(INDEX('Season 3'!$J$30,MATCH('VS stats'!$C28,'Season 3'!$H$30,0)),"-"))</f>
        <v>-</v>
      </c>
      <c r="T28" s="965" t="str">
        <f>IFERROR(INDEX('Season 3'!$P$20:$P$24,MATCH('VS stats'!$C28,'Season 3'!$N$20:$N$24,0)),
IFERROR(INDEX('Season 3'!$X$9,MATCH('VS stats'!$C28,'Season 3'!$U$9,0)),
IFERROR(INDEX('Season 3'!$X$11:$X$13,MATCH('VS stats'!$C28,'Season 3'!$U$11:$U36,0)),
IFERROR(INDEX('Season 3'!$X$17,MATCH('VS stats'!$C28,'Season 3'!$U$17,0)),
IFERROR(INDEX('Season 3'!$X$19,MATCH('VS stats'!$C28,'Season 3'!$U$19,0)),
IFERROR(INDEX('Season 3'!$X$21,MATCH('VS stats'!$C28,'Season 3'!$U$21,0)),
IFERROR(INDEX('Season 3'!$X$23,MATCH('VS stats'!$C28,'Season 3'!$U$23,0)),
IFERROR(INDEX('Season 3'!$X$25,MATCH('VS stats'!$C28,'Season 3'!$U$25,0)),"-"))))))))</f>
        <v>-</v>
      </c>
      <c r="U28" s="966" t="str">
        <f>IFERROR(INDEX('Season 3'!$X$10,MATCH('VS stats'!$C28,'Season 3'!$U$10,0)),
IFERROR(INDEX('Season 3'!$X$14:$X$16,MATCH('VS stats'!$C28,'Season 3'!$U$14:$U$16,0)),
IFERROR(INDEX('Season 3'!$X$18,MATCH('VS stats'!$C28,'Season 3'!$U$18,0)),
IFERROR(INDEX('Season 3'!$X$20,MATCH('VS stats'!$C28,'Season 3'!$U$20,0)),
IFERROR(INDEX('Season 3'!$X$22,MATCH('VS stats'!$C28,'Season 3'!$U$22,0)),
IFERROR(INDEX('Season 3'!$X$24,MATCH('VS stats'!$C28,'Season 3'!$U$24,0)),"-"))))))</f>
        <v>-</v>
      </c>
      <c r="V28" s="965" t="str">
        <f>IFERROR(INDEX('Season 4'!$D$9:$D$27,MATCH('VS stats'!$C28,'Season 4'!$B$9:$B$27,0)),"-")</f>
        <v>-</v>
      </c>
      <c r="W28" s="965" t="str">
        <f>IFERROR(INDEX('Season 4'!$D$28:$D$46,MATCH('VS stats'!$C28,'Season 4'!$B$28:$B$46,0)),"-")</f>
        <v>-</v>
      </c>
      <c r="X28" s="965" t="str">
        <f>IFERROR(INDEX('Season 4'!$J$9:$J$16,MATCH('VS stats'!$C28,'Season 4'!$H$9:$H$16,0)),IFERROR(INDEX('Season 4'!$J$39,MATCH('VS stats'!$C28,'Season 4'!$H$39,0)),"-"))</f>
        <v>-</v>
      </c>
      <c r="Y28" s="965" t="str">
        <f>IFERROR(INDEX('Season 4'!$P$9:$P$16,MATCH('VS stats'!$C28,'Season 4'!$N$9:$N$16,0)),IFERROR(INDEX('Season 4'!$J$30,MATCH('VS stats'!$C28,'Season 4'!$H$30,0)),"-"))</f>
        <v>-</v>
      </c>
      <c r="Z28" s="965" t="str">
        <f>IFERROR(INDEX('Season 4'!$P$20:$P$24,MATCH('VS stats'!$C28,'Season 4'!$N$20:$N$24,0)),
IFERROR(INDEX('Season 4'!$X$9,MATCH('VS stats'!$C28,'Season 4'!$U$9,0)),
IFERROR(INDEX('Season 4'!$X$11:$X$13,MATCH('VS stats'!$C28,'Season 4'!$U$11:$U36,0)),
IFERROR(INDEX('Season 4'!$X$17,MATCH('VS stats'!$C28,'Season 4'!$U$17,0)),
IFERROR(INDEX('Season 4'!$X$19,MATCH('VS stats'!$C28,'Season 4'!$U$19,0)),
IFERROR(INDEX('Season 4'!$X$21,MATCH('VS stats'!$C28,'Season 4'!$U$21,0)),
IFERROR(INDEX('Season 4'!$X$23,MATCH('VS stats'!$C28,'Season 4'!$U$23,0)),
IFERROR(INDEX('Season 4'!$X$25,MATCH('VS stats'!$C28,'Season 4'!$U$25,0)),"-"))))))))</f>
        <v>-</v>
      </c>
      <c r="AA28" s="966" t="str">
        <f>IFERROR(INDEX('Season 4'!$X$10,MATCH('VS stats'!$C28,'Season 4'!$U$10,0)),
IFERROR(INDEX('Season 4'!$X$14:$X$16,MATCH('VS stats'!$C28,'Season 4'!$U$14:$U$16,0)),
IFERROR(INDEX('Season 4'!$X$18,MATCH('VS stats'!$C28,'Season 4'!$U$18,0)),
IFERROR(INDEX('Season 4'!$X$20,MATCH('VS stats'!$C28,'Season 4'!$U$20,0)),
IFERROR(INDEX('Season 4'!$X$22,MATCH('VS stats'!$C28,'Season 4'!$U$22,0)),
IFERROR(INDEX('Season 4'!$X$24,MATCH('VS stats'!$C28,'Season 4'!$U$24,0)),"-"))))))</f>
        <v>-</v>
      </c>
      <c r="AB28" s="965" t="str">
        <f>IFERROR(INDEX('Season 5'!$D$9:$D$27,MATCH('VS stats'!$C28,'Season 5'!$B$9:$B$27,0)),"-")</f>
        <v>-</v>
      </c>
      <c r="AC28" s="965" t="str">
        <f>IFERROR(INDEX('Season 5'!$D$28:$D$46,MATCH('VS stats'!$C28,'Season 5'!$B$28:$B$46,0)),"-")</f>
        <v>-</v>
      </c>
      <c r="AD28" s="965" t="str">
        <f>IFERROR(INDEX('Season 5'!$J$9:$J$16,MATCH('VS stats'!$C28,'Season 5'!$H$9:$H$16,0)),IFERROR(INDEX('Season 5'!$J$39,MATCH('VS stats'!$C28,'Season 5'!$H$39,0)),"-"))</f>
        <v>-</v>
      </c>
      <c r="AE28" s="965" t="str">
        <f>IFERROR(INDEX('Season 5'!$P$9:$P$16,MATCH('VS stats'!$C28,'Season 5'!$N$9:$N$16,0)),IFERROR(INDEX('Season 5'!$J$30,MATCH('VS stats'!$C28,'Season 5'!$H$30,0)),"-"))</f>
        <v>-</v>
      </c>
      <c r="AF28" s="965" t="str">
        <f>IFERROR(INDEX('Season 5'!$P$20:$P$24,MATCH('VS stats'!$C28,'Season 5'!$N$20:$N$24,0)),
IFERROR(INDEX('Season 5'!$X$9,MATCH('VS stats'!$C28,'Season 5'!$U$9,0)),
IFERROR(INDEX('Season 5'!$X$11:$X$13,MATCH('VS stats'!$C28,'Season 5'!$U$11:$U36,0)),
IFERROR(INDEX('Season 5'!$X$17,MATCH('VS stats'!$C28,'Season 5'!$U$17,0)),
IFERROR(INDEX('Season 5'!$X$19,MATCH('VS stats'!$C28,'Season 5'!$U$19,0)),
IFERROR(INDEX('Season 5'!$X$21,MATCH('VS stats'!$C28,'Season 5'!$U$21,0)),
IFERROR(INDEX('Season 5'!$X$23,MATCH('VS stats'!$C28,'Season 5'!$U$23,0)),"-")))))))</f>
        <v>-</v>
      </c>
      <c r="AG28" s="966" t="str">
        <f>IFERROR(INDEX('Season 5'!$X$10,MATCH('VS stats'!$C28,'Season 5'!$U$10,0)),
IFERROR(INDEX('Season 5'!$X$14:$X$16,MATCH('VS stats'!$C28,'Season 5'!$U$14:$U$16,0)),
IFERROR(INDEX('Season 5'!$X$18,MATCH('VS stats'!$C28,'Season 5'!$U$18,0)),
IFERROR(INDEX('Season 5'!$X$20,MATCH('VS stats'!$C28,'Season 5'!$U$20,0)),
IFERROR(INDEX('Season 5'!$X$22,MATCH('VS stats'!$C28,'Season 5'!$U$22,0)),"-")))))</f>
        <v>-</v>
      </c>
      <c r="AH28" s="965" t="str">
        <f>IFERROR(INDEX('Season 6'!$D$9:$D$27,MATCH('VS stats'!$C28,'Season 6'!$B$9:$B$27,0)),"-")</f>
        <v>-</v>
      </c>
      <c r="AI28" s="965" t="str">
        <f>IFERROR(INDEX('Season 6'!$D$28:$D$46,MATCH('VS stats'!$C28,'Season 6'!$B$28:$B$46,0)),"-")</f>
        <v>-</v>
      </c>
      <c r="AJ28" s="965" t="str">
        <f>IFERROR(INDEX('Season 6'!$J$9:$J$16,MATCH('VS stats'!$C28,'Season 6'!$H$9:$H$16,0)),IFERROR(INDEX('Season 6'!$J$39,MATCH('VS stats'!$C28,'Season 6'!$H$39,0)),"-"))</f>
        <v>-</v>
      </c>
      <c r="AK28" s="965" t="str">
        <f>IFERROR(INDEX('Season 6'!$P$9:$P$16,MATCH('VS stats'!$C28,'Season 6'!$N$9:$N$16,0)),IFERROR(INDEX('Season 6'!$J$30,MATCH('VS stats'!$C28,'Season 6'!$H$30,0)),"-"))</f>
        <v>-</v>
      </c>
      <c r="AL28" s="965" t="str">
        <f>IFERROR(INDEX('Season 6'!$P$20:$P$24,MATCH('VS stats'!$C28,'Season 6'!$N$20:$N$24,0)),
IFERROR(INDEX('Season 6'!$X$9,MATCH('VS stats'!$C28,'Season 6'!$U$9,0)),
IFERROR(INDEX('Season 6'!$X$11:$X$13,MATCH('VS stats'!$C28,'Season 6'!$U$11:$U36,0)),
IFERROR(INDEX('Season 6'!$X$17,MATCH('VS stats'!$C28,'Season 6'!$U$17,0)),
IFERROR(INDEX('Season 6'!$X$19,MATCH('VS stats'!$C28,'Season 6'!$U$19,0)),
IFERROR(INDEX('Season 6'!$X$21,MATCH('VS stats'!$C28,'Season 6'!$U$21,0)),
IFERROR(INDEX('Season 6'!$X$23,MATCH('VS stats'!$C28,'Season 6'!$U$23,0)),"-")))))))</f>
        <v>-</v>
      </c>
      <c r="AM28" s="966" t="str">
        <f>IFERROR(INDEX('Season 6'!$X$10,MATCH('VS stats'!$C28,'Season 6'!$U$10,0)),
IFERROR(INDEX('Season 6'!$X$14:$X$16,MATCH('VS stats'!$C28,'Season 6'!$U$14:$U$16,0)),
IFERROR(INDEX('Season 6'!$X$18,MATCH('VS stats'!$C28,'Season 6'!$U$18,0)),
IFERROR(INDEX('Season 6'!$X$20,MATCH('VS stats'!$C28,'Season 6'!$U$20,0)),
IFERROR(INDEX('Season 6'!$X$22,MATCH('VS stats'!$C28,'Season 6'!$U$22,0)),"-")))))</f>
        <v>-</v>
      </c>
      <c r="AN28" s="965" t="str">
        <f>IFERROR(INDEX('Season 7'!$D$9:$D$27,MATCH('VS stats'!$C28,'Season 7'!$B$9:$B$27,0)),"-")</f>
        <v>-</v>
      </c>
      <c r="AO28" s="965" t="str">
        <f>IFERROR(INDEX('Season 7'!$D$28:$D$46,MATCH('VS stats'!$C28,'Season 7'!$B$28:$B$46,0)),"-")</f>
        <v>-</v>
      </c>
      <c r="AP28" s="965" t="str">
        <f>IFERROR(INDEX('Season 7'!$J$9:$J$16,MATCH('VS stats'!$C28,'Season 7'!$H$9:$H$16,0)),IFERROR(INDEX('Season 7'!$J$39,MATCH('VS stats'!$C28,'Season 7'!$H$39,0)),"-"))</f>
        <v>-</v>
      </c>
      <c r="AQ28" s="965" t="str">
        <f>IFERROR(INDEX('Season 7'!$P$9:$P$16,MATCH('VS stats'!$C28,'Season 7'!$N$9:$N$16,0)),IFERROR(INDEX('Season 7'!$J$30,MATCH('VS stats'!$C28,'Season 7'!$H$30,0)),"-"))</f>
        <v>-</v>
      </c>
      <c r="AR28" s="965" t="str">
        <f>IFERROR(INDEX('Season 7'!$P$20:$P$24,MATCH('VS stats'!$C28,'Season 7'!$N$20:$N$24,0)),
IFERROR(INDEX('Season 7'!$X$9,MATCH('VS stats'!$C28,'Season 7'!$U$9,0)),
IFERROR(INDEX('Season 7'!$X$11:$X$13,MATCH('VS stats'!$C28,'Season 7'!$U$11:$U36,0)),
IFERROR(INDEX('Season 7'!$X$17,MATCH('VS stats'!$C28,'Season 7'!$U$17,0)),
IFERROR(INDEX('Season 7'!$X$19,MATCH('VS stats'!$C28,'Season 7'!$U$19,0)),
IFERROR(INDEX('Season 7'!$X$21,MATCH('VS stats'!$C28,'Season 7'!$U$21,0)),
IFERROR(INDEX('Season 7'!$X$23,MATCH('VS stats'!$C28,'Season 7'!$U$23,0)),"-")))))))</f>
        <v>-</v>
      </c>
      <c r="AS28" s="966" t="str">
        <f>IFERROR(INDEX('Season 7'!$X$10,MATCH('VS stats'!$C28,'Season 7'!$U$10,0)),
IFERROR(INDEX('Season 7'!$X$14:$X$16,MATCH('VS stats'!$C28,'Season 7'!$U$14:$U$16,0)),
IFERROR(INDEX('Season 7'!$X$18,MATCH('VS stats'!$C28,'Season 7'!$U$18,0)),
IFERROR(INDEX('Season 7'!$X$20,MATCH('VS stats'!$C28,'Season 7'!$U$20,0)),
IFERROR(INDEX('Season 7'!$X$22,MATCH('VS stats'!$C28,'Season 7'!$U$22,0)),"-")))))</f>
        <v>-</v>
      </c>
      <c r="AT28" s="965" t="str">
        <f>IFERROR(INDEX('Season 8'!$D$9:$D$27,MATCH('VS stats'!$C28,'Season 8'!$B$9:$B$27,0)),"-")</f>
        <v>-</v>
      </c>
      <c r="AU28" s="965" t="str">
        <f>IFERROR(INDEX('Season 8'!$D$28:$D$46,MATCH('VS stats'!$C28,'Season 8'!$B$28:$B$46,0)),"-")</f>
        <v>-</v>
      </c>
      <c r="AV28" s="965" t="str">
        <f>IFERROR(INDEX('Season 8'!$J$9:$J$16,MATCH('VS stats'!$C28,'Season 8'!$H$9:$H$16,0)),IFERROR(INDEX('Season 8'!$J$39,MATCH('VS stats'!$C28,'Season 8'!$H$39,0)),"-"))</f>
        <v>-</v>
      </c>
      <c r="AW28" s="965" t="str">
        <f>IFERROR(INDEX('Season 8'!$P$9:$P$16,MATCH('VS stats'!$C28,'Season 8'!$N$9:$N$16,0)),IFERROR(INDEX('Season 8'!$J$30,MATCH('VS stats'!$C28,'Season 8'!$H$30,0)),"-"))</f>
        <v>-</v>
      </c>
      <c r="AX28" s="965" t="str">
        <f>IFERROR(INDEX('Season 8'!$P$20:$P$24,MATCH('VS stats'!$C28,'Season 8'!$N$20:$N$24,0)),
IFERROR(INDEX('Season 8'!$X$9,MATCH('VS stats'!$C28,'Season 8'!$U$9,0)),
IFERROR(INDEX('Season 8'!$X$11:$X$13,MATCH('VS stats'!$C28,'Season 8'!$U$11:$U36,0)),
IFERROR(INDEX('Season 8'!$X$17,MATCH('VS stats'!$C28,'Season 8'!$U$17,0)),
IFERROR(INDEX('Season 8'!$X$19,MATCH('VS stats'!$C28,'Season 8'!$U$19,0)),
IFERROR(INDEX('Season 8'!$X$21,MATCH('VS stats'!$C28,'Season 8'!$U$21,0)),
IFERROR(INDEX('Season 8'!$X$23,MATCH('VS stats'!$C28,'Season 8'!$U$23,0)),"-")))))))</f>
        <v>-</v>
      </c>
      <c r="AY28" s="966" t="str">
        <f>IFERROR(INDEX('Season 8'!$X$10,MATCH('VS stats'!$C28,'Season 8'!$U$10,0)),
IFERROR(INDEX('Season 8'!$X$14:$X$16,MATCH('VS stats'!$C28,'Season 8'!$U$14:$U$16,0)),
IFERROR(INDEX('Season 8'!$X$18,MATCH('VS stats'!$C28,'Season 8'!$U$18,0)),
IFERROR(INDEX('Season 8'!$X$20,MATCH('VS stats'!$C28,'Season 8'!$U$20,0)),
IFERROR(INDEX('Season 8'!$X$22,MATCH('VS stats'!$C28,'Season 8'!$U$22,0)),"-")))))</f>
        <v>-</v>
      </c>
      <c r="AZ28" s="965" t="str">
        <f>IFERROR(INDEX('Season 9'!$D$9:$D$27,MATCH('VS stats'!$C28,'Season 9'!$B$9:$B$27,0)),"-")</f>
        <v>-</v>
      </c>
      <c r="BA28" s="965" t="str">
        <f>IFERROR(INDEX('Season 9'!$D$28:$D$46,MATCH('VS stats'!$C28,'Season 9'!$B$28:$B$46,0)),"-")</f>
        <v>-</v>
      </c>
      <c r="BB28" s="965" t="str">
        <f>IFERROR(INDEX('Season 9'!$J$9:$J$16,MATCH('VS stats'!$C28,'Season 9'!$H$9:$H$16,0)),IFERROR(INDEX('Season 9'!$J$39,MATCH('VS stats'!$C28,'Season 9'!$H$39,0)),"-"))</f>
        <v>-</v>
      </c>
      <c r="BC28" s="965" t="str">
        <f>IFERROR(INDEX('Season 9'!$P$9:$P$16,MATCH('VS stats'!$C28,'Season 9'!$N$9:$N$16,0)),IFERROR(INDEX('Season 9'!$J$30,MATCH('VS stats'!$C28,'Season 9'!$H$30,0)),"-"))</f>
        <v>-</v>
      </c>
      <c r="BD28" s="965" t="str">
        <f>IFERROR(INDEX('Season 9'!$P$20:$P$24,MATCH('VS stats'!$C28,'Season 9'!$N$20:$N$24,0)),
IFERROR(INDEX('Season 9'!$X$9,MATCH('VS stats'!$C28,'Season 9'!$U$9,0)),
IFERROR(INDEX('Season 9'!$X$11:$X$13,MATCH('VS stats'!$C28,'Season 9'!$U$11:$U36,0)),
IFERROR(INDEX('Season 9'!$X$17,MATCH('VS stats'!$C28,'Season 9'!$U$17,0)),
IFERROR(INDEX('Season 9'!$X$19,MATCH('VS stats'!$C28,'Season 9'!$U$19,0)),
IFERROR(INDEX('Season 9'!$X$21,MATCH('VS stats'!$C28,'Season 9'!$U$21,0)),
IFERROR(INDEX('Season 9'!$X$23,MATCH('VS stats'!$C28,'Season 9'!$U$23,0)),"-")))))))</f>
        <v>-</v>
      </c>
      <c r="BE28" s="966" t="str">
        <f>IFERROR(INDEX('Season 9'!$X$10,MATCH('VS stats'!$C28,'Season 9'!$U$10,0)),
IFERROR(INDEX('Season 9'!$X$14:$X$16,MATCH('VS stats'!$C28,'Season 9'!$U$14:$U$16,0)),
IFERROR(INDEX('Season 9'!$X$18,MATCH('VS stats'!$C28,'Season 9'!$U$18,0)),
IFERROR(INDEX('Season 9'!$X$20,MATCH('VS stats'!$C28,'Season 9'!$U$20,0)),
IFERROR(INDEX('Season 9'!$X$22,MATCH('VS stats'!$C28,'Season 9'!$U$22,0)),"-")))))</f>
        <v>-</v>
      </c>
      <c r="BF28" s="965" t="str">
        <f>IFERROR(INDEX('Season 10'!$D$9:$D$27,MATCH('VS stats'!$C28,'Season 10'!$B$9:$B$27,0)),"-")</f>
        <v>-</v>
      </c>
      <c r="BG28" s="965" t="str">
        <f>IFERROR(INDEX('Season 10'!$D$28:$D$46,MATCH('VS stats'!$C28,'Season 10'!$B$28:$B$46,0)),"-")</f>
        <v>-</v>
      </c>
      <c r="BH28" s="965" t="str">
        <f>IFERROR(INDEX('Season 10'!$J$9:$J$16,MATCH('VS stats'!$C28,'Season 10'!$H$9:$H$16,0)),IFERROR(INDEX('Season 10'!$J$39,MATCH('VS stats'!$C28,'Season 10'!$H$39,0)),"-"))</f>
        <v>-</v>
      </c>
      <c r="BI28" s="965" t="str">
        <f>IFERROR(INDEX('Season 10'!$P$9:$P$16,MATCH('VS stats'!$C28,'Season 10'!$N$9:$N$16,0)),IFERROR(INDEX('Season 10'!$J$30,MATCH('VS stats'!$C28,'Season 10'!$H$30,0)),"-"))</f>
        <v>-</v>
      </c>
      <c r="BJ28" s="965" t="str">
        <f>IFERROR(INDEX('Season 10'!$P$20:$P$24,MATCH('VS stats'!$C28,'Season 10'!$N$20:$N$24,0)),
IFERROR(INDEX('Season 10'!$X$9,MATCH('VS stats'!$C28,'Season 10'!$U$9,0)),
IFERROR(INDEX('Season 10'!$X$11:$X$13,MATCH('VS stats'!$C28,'Season 10'!$U$11:$U36,0)),
IFERROR(INDEX('Season 10'!$X$17,MATCH('VS stats'!$C28,'Season 10'!$U$17,0)),
IFERROR(INDEX('Season 10'!$X$19,MATCH('VS stats'!$C28,'Season 10'!$U$19,0)),
IFERROR(INDEX('Season 10'!$X$21,MATCH('VS stats'!$C28,'Season 10'!$U$21,0)),
IFERROR(INDEX('Season 10'!$X$23,MATCH('VS stats'!$C28,'Season 10'!$U$23,0)),"-")))))))</f>
        <v>-</v>
      </c>
      <c r="BK28" s="966" t="str">
        <f>IFERROR(INDEX('Season 10'!$X$10,MATCH('VS stats'!$C28,'Season 10'!$U$10,0)),
IFERROR(INDEX('Season 10'!$X$14:$X$16,MATCH('VS stats'!$C28,'Season 10'!$U$14:$U$16,0)),
IFERROR(INDEX('Season 10'!$X$18,MATCH('VS stats'!$C28,'Season 10'!$U$18,0)),
IFERROR(INDEX('Season 10'!$X$20,MATCH('VS stats'!$C28,'Season 10'!$U$20,0)),
IFERROR(INDEX('Season 10'!$X$22,MATCH('VS stats'!$C28,'Season 10'!$U$22,0)),"-")))))</f>
        <v>-</v>
      </c>
      <c r="BL28" s="965" t="str">
        <f>IFERROR(INDEX('Season 11'!$D$9:$D$27,MATCH('VS stats'!$C28,'Season 11'!$B$9:$B$27,0)),"-")</f>
        <v>-</v>
      </c>
      <c r="BM28" s="965" t="str">
        <f>IFERROR(INDEX('Season 11'!$D$28:$D$46,MATCH('VS stats'!$C28,'Season 11'!$B$28:$B$46,0)),"-")</f>
        <v>-</v>
      </c>
      <c r="BN28" s="965" t="str">
        <f>IFERROR(INDEX('Season 11'!$J$9:$J$16,MATCH('VS stats'!$C28,'Season 11'!$H$9:$H$16,0)),IFERROR(INDEX('Season 11'!$J$39,MATCH('VS stats'!$C28,'Season 11'!$H$39,0)),"-"))</f>
        <v>-</v>
      </c>
      <c r="BO28" s="965" t="str">
        <f>IFERROR(INDEX('Season 11'!$P$9:$P$16,MATCH('VS stats'!$C28,'Season 11'!$N$9:$N$16,0)),IFERROR(INDEX('Season 11'!$J$30,MATCH('VS stats'!$C28,'Season 11'!$H$30,0)),"-"))</f>
        <v>-</v>
      </c>
      <c r="BP28" s="965" t="str">
        <f>IFERROR(INDEX('Season 11'!$P$20:$P$24,MATCH('VS stats'!$C28,'Season 11'!$N$20:$N$24,0)),
IFERROR(INDEX('Season 11'!$X$9,MATCH('VS stats'!$C28,'Season 11'!$U$9,0)),
IFERROR(INDEX('Season 11'!$X$11:$X$13,MATCH('VS stats'!$C28,'Season 11'!$U$11:$U36,0)),
IFERROR(INDEX('Season 11'!$X$17,MATCH('VS stats'!$C28,'Season 11'!$U$17,0)),
IFERROR(INDEX('Season 11'!$X$19,MATCH('VS stats'!$C28,'Season 11'!$U$19,0)),
IFERROR(INDEX('Season 11'!$X$21,MATCH('VS stats'!$C28,'Season 11'!$U$21,0)),
IFERROR(INDEX('Season 11'!$X$23,MATCH('VS stats'!$C28,'Season 11'!$U$23,0)),"-")))))))</f>
        <v>-</v>
      </c>
      <c r="BQ28" s="966" t="str">
        <f>IFERROR(INDEX('Season 11'!$X$10,MATCH('VS stats'!$C28,'Season 11'!$U$10,0)),
IFERROR(INDEX('Season 11'!$X$14:$X$16,MATCH('VS stats'!$C28,'Season 11'!$U$14:$U$16,0)),
IFERROR(INDEX('Season 11'!$X$18,MATCH('VS stats'!$C28,'Season 11'!$U$18,0)),
IFERROR(INDEX('Season 11'!$X$20,MATCH('VS stats'!$C28,'Season 11'!$U$20,0)),
IFERROR(INDEX('Season 11'!$X$22,MATCH('VS stats'!$C28,'Season 11'!$U$22,0)),"-")))))</f>
        <v>-</v>
      </c>
      <c r="BR28" s="965" t="str">
        <f>IFERROR(INDEX('Season 12'!$D$9:$D$27,MATCH('VS stats'!$C28,'Season 12'!$B$9:$B$27,0)),"-")</f>
        <v>-</v>
      </c>
      <c r="BS28" s="965" t="str">
        <f>IFERROR(INDEX('Season 12'!$D$28:$D$46,MATCH('VS stats'!$C28,'Season 12'!$B$28:$B$46,0)),"-")</f>
        <v>-</v>
      </c>
      <c r="BT28" s="965" t="str">
        <f>IFERROR(INDEX('Season 12'!$J$9:$J$16,MATCH('VS stats'!$C28,'Season 12'!$H$9:$H$16,0)),IFERROR(INDEX('Season 12'!$J$39,MATCH('VS stats'!$C28,'Season 12'!$H$39,0)),"-"))</f>
        <v>-</v>
      </c>
      <c r="BU28" s="965" t="str">
        <f>IFERROR(INDEX('Season 12'!$P$9:$P$16,MATCH('VS stats'!$C28,'Season 12'!$N$9:$N$16,0)),IFERROR(INDEX('Season 12'!$J$30,MATCH('VS stats'!$C28,'Season 12'!$H$30,0)),"-"))</f>
        <v>-</v>
      </c>
      <c r="BV28" s="965" t="str">
        <f>IFERROR(INDEX('Season 12'!$P$20:$P$24,MATCH('VS stats'!$C28,'Season 12'!$N$20:$N$24,0)),
IFERROR(INDEX('Season 12'!$X$9,MATCH('VS stats'!$C28,'Season 12'!$U$9,0)),
IFERROR(INDEX('Season 12'!$X$11:$X$13,MATCH('VS stats'!$C28,'Season 12'!$U$11:$U36,0)),
IFERROR(INDEX('Season 12'!$X$17,MATCH('VS stats'!$C28,'Season 12'!$U$17,0)),
IFERROR(INDEX('Season 12'!$X$19,MATCH('VS stats'!$C28,'Season 12'!$U$19,0)),
IFERROR(INDEX('Season 12'!$X$21,MATCH('VS stats'!$C28,'Season 12'!$U$21,0)),
IFERROR(INDEX('Season 12'!$X$23,MATCH('VS stats'!$C28,'Season 12'!$U$23,0)),"-")))))))</f>
        <v>-</v>
      </c>
      <c r="BW28" s="966" t="str">
        <f>IFERROR(INDEX('Season 12'!$X$10,MATCH('VS stats'!$C28,'Season 12'!$U$10,0)),
IFERROR(INDEX('Season 12'!$X$14:$X$16,MATCH('VS stats'!$C28,'Season 12'!$U$14:$U$16,0)),
IFERROR(INDEX('Season 12'!$X$18,MATCH('VS stats'!$C28,'Season 12'!$U$18,0)),
IFERROR(INDEX('Season 12'!$X$20,MATCH('VS stats'!$C28,'Season 12'!$U$20,0)),
IFERROR(INDEX('Season 12'!$X$22,MATCH('VS stats'!$C28,'Season 12'!$U$22,0)),"-")))))</f>
        <v>-</v>
      </c>
      <c r="BX28" s="965" t="str">
        <f>IFERROR(INDEX('Season 13'!$D$9:$D$27,MATCH('VS stats'!$C28,'Season 13'!$B$9:$B$27,0)),"-")</f>
        <v>-</v>
      </c>
      <c r="BY28" s="965" t="str">
        <f>IFERROR(INDEX('Season 13'!$D$28:$D$46,MATCH('VS stats'!$C28,'Season 13'!$B$28:$B$46,0)),"-")</f>
        <v>-</v>
      </c>
      <c r="BZ28" s="965" t="str">
        <f>IFERROR(INDEX('Season 13'!$J$9:$J$16,MATCH('VS stats'!$C28,'Season 13'!$H$9:$H$16,0)),IFERROR(INDEX('Season 13'!$J$39,MATCH('VS stats'!$C28,'Season 13'!$H$39,0)),"-"))</f>
        <v>-</v>
      </c>
      <c r="CA28" s="965" t="str">
        <f>IFERROR(INDEX('Season 13'!$P$9:$P$16,MATCH('VS stats'!$C28,'Season 13'!$N$9:$N$16,0)),IFERROR(INDEX('Season 13'!$J$30,MATCH('VS stats'!$C28,'Season 13'!$H$30,0)),"-"))</f>
        <v>-</v>
      </c>
      <c r="CB28" s="965" t="str">
        <f>IFERROR(INDEX('Season 13'!$P$20:$P$24,MATCH('VS stats'!$C28,'Season 13'!$N$20:$N$24,0)),
IFERROR(INDEX('Season 13'!$X$9,MATCH('VS stats'!$C28,'Season 13'!$U$9,0)),
IFERROR(INDEX('Season 13'!$X$11:$X$13,MATCH('VS stats'!$C28,'Season 13'!$U$11:$U36,0)),
IFERROR(INDEX('Season 13'!$X$17,MATCH('VS stats'!$C28,'Season 13'!$U$17,0)),
IFERROR(INDEX('Season 13'!$X$19,MATCH('VS stats'!$C28,'Season 13'!$U$19,0)),
IFERROR(INDEX('Season 13'!$X$21,MATCH('VS stats'!$C28,'Season 13'!$U$21,0)),
IFERROR(INDEX('Season 13'!$X$23,MATCH('VS stats'!$C28,'Season 13'!$U$23,0)),"-")))))))</f>
        <v>-</v>
      </c>
      <c r="CC28" s="966" t="str">
        <f>IFERROR(INDEX('Season 13'!$X$10,MATCH('VS stats'!$C28,'Season 13'!$U$10,0)),
IFERROR(INDEX('Season 13'!$X$14:$X$16,MATCH('VS stats'!$C28,'Season 13'!$U$14:$U$16,0)),
IFERROR(INDEX('Season 13'!$X$18,MATCH('VS stats'!$C28,'Season 13'!$U$18,0)),
IFERROR(INDEX('Season 13'!$X$20,MATCH('VS stats'!$C28,'Season 13'!$U$20,0)),
IFERROR(INDEX('Season 13'!$X$22,MATCH('VS stats'!$C28,'Season 13'!$U$22,0)),"-")))))</f>
        <v>-</v>
      </c>
      <c r="CD28" s="965" t="str">
        <f>IFERROR(INDEX('Season 14'!$D$9:$D$27,MATCH('VS stats'!$C28,'Season 14'!$B$9:$B$27,0)),"-")</f>
        <v>-</v>
      </c>
      <c r="CE28" s="965" t="str">
        <f>IFERROR(INDEX('Season 14'!$D$28:$D$46,MATCH('VS stats'!$C28,'Season 14'!$B$28:$B$46,0)),"-")</f>
        <v>-</v>
      </c>
      <c r="CF28" s="965" t="str">
        <f>IFERROR(INDEX('Season 14'!$J$9:$J$16,MATCH('VS stats'!$C28,'Season 14'!$H$9:$H$16,0)),IFERROR(INDEX('Season 14'!$J$39,MATCH('VS stats'!$C28,'Season 14'!$H$39,0)),"-"))</f>
        <v>-</v>
      </c>
      <c r="CG28" s="965" t="str">
        <f>IFERROR(INDEX('Season 14'!$P$9:$P$16,MATCH('VS stats'!$C28,'Season 14'!$N$9:$N$16,0)),IFERROR(INDEX('Season 14'!$J$30,MATCH('VS stats'!$C28,'Season 14'!$H$30,0)),"-"))</f>
        <v>-</v>
      </c>
      <c r="CH28" s="965" t="str">
        <f>IFERROR(INDEX('Season 14'!$P$20:$P$24,MATCH('VS stats'!$C28,'Season 14'!$N$20:$N$24,0)),
IFERROR(INDEX('Season 14'!$X$9,MATCH('VS stats'!$C28,'Season 14'!$U$9,0)),
IFERROR(INDEX('Season 14'!$X$11:$X$13,MATCH('VS stats'!$C28,'Season 14'!$U$11:$U36,0)),
IFERROR(INDEX('Season 14'!$X$17,MATCH('VS stats'!$C28,'Season 14'!$U$17,0)),
IFERROR(INDEX('Season 14'!$X$19,MATCH('VS stats'!$C28,'Season 14'!$U$19,0)),
IFERROR(INDEX('Season 14'!$X$21,MATCH('VS stats'!$C28,'Season 14'!$U$21,0)),
IFERROR(INDEX('Season 14'!$X$23,MATCH('VS stats'!$C28,'Season 14'!$U$23,0)),"-")))))))</f>
        <v>-</v>
      </c>
      <c r="CI28" s="966" t="str">
        <f>IFERROR(INDEX('Season 14'!$X$10,MATCH('VS stats'!$C28,'Season 14'!$U$10,0)),
IFERROR(INDEX('Season 14'!$X$14:$X$16,MATCH('VS stats'!$C28,'Season 14'!$U$14:$U$16,0)),
IFERROR(INDEX('Season 14'!$X$18,MATCH('VS stats'!$C28,'Season 14'!$U$18,0)),
IFERROR(INDEX('Season 14'!$X$20,MATCH('VS stats'!$C28,'Season 14'!$U$20,0)),
IFERROR(INDEX('Season 14'!$X$22,MATCH('VS stats'!$C28,'Season 14'!$U$22,0)),"-")))))</f>
        <v>-</v>
      </c>
      <c r="CJ28" s="965" t="str">
        <f>IFERROR(INDEX('Season 15'!$D$9:$D$27,MATCH('VS stats'!$C28,'Season 15'!$B$9:$B$27,0)),"-")</f>
        <v>-</v>
      </c>
      <c r="CK28" s="965" t="str">
        <f>IFERROR(INDEX('Season 15'!$D$28:$D$46,MATCH('VS stats'!$C28,'Season 15'!$B$28:$B$46,0)),"-")</f>
        <v>-</v>
      </c>
      <c r="CL28" s="965" t="str">
        <f>IFERROR(INDEX('Season 15'!$J$9:$J$16,MATCH('VS stats'!$C28,'Season 15'!$H$9:$H$16,0)),IFERROR(INDEX('Season 15'!$J$39,MATCH('VS stats'!$C28,'Season 15'!$H$39,0)),"-"))</f>
        <v>-</v>
      </c>
      <c r="CM28" s="965" t="str">
        <f>IFERROR(INDEX('Season 15'!$P$9:$P$16,MATCH('VS stats'!$C28,'Season 15'!$N$9:$N$16,0)),IFERROR(INDEX('Season 15'!$J$30,MATCH('VS stats'!$C28,'Season 15'!$H$30,0)),"-"))</f>
        <v>-</v>
      </c>
      <c r="CN28" s="965" t="str">
        <f>IFERROR(INDEX('Season 15'!$P$20:$P$24,MATCH('VS stats'!$C28,'Season 15'!$N$20:$N$24,0)),
IFERROR(INDEX('Season 15'!$X$9,MATCH('VS stats'!$C28,'Season 15'!$U$9,0)),
IFERROR(INDEX('Season 15'!$X$11:$X$13,MATCH('VS stats'!$C28,'Season 15'!$U$11:$U36,0)),
IFERROR(INDEX('Season 15'!$X$17,MATCH('VS stats'!$C28,'Season 15'!$U$17,0)),
IFERROR(INDEX('Season 15'!$X$19,MATCH('VS stats'!$C28,'Season 15'!$U$19,0)),
IFERROR(INDEX('Season 15'!$X$21,MATCH('VS stats'!$C28,'Season 15'!$U$21,0)),
IFERROR(INDEX('Season 15'!$X$23,MATCH('VS stats'!$C28,'Season 15'!$U$23,0)),"-")))))))</f>
        <v>-</v>
      </c>
      <c r="CO28" s="966" t="str">
        <f>IFERROR(INDEX('Season 15'!$X$10,MATCH('VS stats'!$C28,'Season 15'!$U$10,0)),
IFERROR(INDEX('Season 15'!$X$14:$X$16,MATCH('VS stats'!$C28,'Season 15'!$U$14:$U$16,0)),
IFERROR(INDEX('Season 15'!$X$18,MATCH('VS stats'!$C28,'Season 15'!$U$18,0)),
IFERROR(INDEX('Season 15'!$X$20,MATCH('VS stats'!$C28,'Season 15'!$U$20,0)),
IFERROR(INDEX('Season 15'!$X$22,MATCH('VS stats'!$C28,'Season 15'!$U$22,0)),"-")))))</f>
        <v>-</v>
      </c>
      <c r="CP28" s="976"/>
      <c r="CQ28" s="822"/>
      <c r="CR28" s="822"/>
      <c r="CS28" s="822"/>
      <c r="CT28" s="822"/>
      <c r="CU28" s="822"/>
    </row>
    <row r="29" spans="2:99" x14ac:dyDescent="0.25">
      <c r="B29" s="822"/>
      <c r="C29" s="694" t="s">
        <v>202</v>
      </c>
      <c r="D29" s="1065" t="str">
        <f>IFERROR(INDEX('Season 1'!$D$9:$D$31,MATCH('VS stats'!$C29,'Season 1'!$B$9:$B$31,0)),"-")</f>
        <v>2-1</v>
      </c>
      <c r="E29" s="1073" t="str">
        <f>IFERROR(INDEX('Season 1'!$D$32:$D$54,MATCH('VS stats'!$C29,'Season 1'!$B$32:$B$54,0)),"-")</f>
        <v>0-4</v>
      </c>
      <c r="F29" s="965" t="str">
        <f>IFERROR(INDEX('Season 1'!$J$9:$J$16,MATCH('VS stats'!$C29,'Season 1'!$H$9:$H$16,0)),IFERROR(INDEX('Season 1'!$W$9:$W$14,MATCH('VS stats'!$C29,'Season 1'!$T$9:$T$14,0)),"-"))</f>
        <v>-</v>
      </c>
      <c r="G29" s="965" t="str">
        <f>IFERROR(INDEX('Season 1'!$P$9:$P$16,MATCH('VS stats'!$C29,'Season 1'!$N$9:$N$16,0)),"-")</f>
        <v>-</v>
      </c>
      <c r="H29" s="965" t="str">
        <f>IFERROR(INDEX('Season 1'!$P$20:$P$24,MATCH('VS stats'!$C29,'Season 1'!$N$20:$N$24,0)),"-")</f>
        <v>-</v>
      </c>
      <c r="I29" s="966" t="s">
        <v>35</v>
      </c>
      <c r="J29" s="965" t="str">
        <f>IFERROR(INDEX('Season 2'!$D$9:$D$31,MATCH('VS stats'!$C29,'Season 2'!$B$9:$B$31,0)),"-")</f>
        <v>-</v>
      </c>
      <c r="K29" s="965" t="str">
        <f>IFERROR(INDEX('Season 2'!$D$32:$D$54,MATCH('VS stats'!$C29,'Season 2'!$B$32:$B$54,0)),"-")</f>
        <v>-</v>
      </c>
      <c r="L29" s="965" t="str">
        <f>IFERROR(INDEX('Season 2'!$J$9:$J$16,MATCH('VS stats'!$C29,'Season 2'!$H$9:$H$16,0)),IFERROR(INDEX('Season 2'!$J$45:$J$50,MATCH('VS stats'!$C29,'Season 2'!$H$45:$H$50,0)),"-"))</f>
        <v>-</v>
      </c>
      <c r="M29" s="965" t="str">
        <f>IFERROR(INDEX('Season 2'!$P$9:$P$16,MATCH('VS stats'!$C29,'Season 2'!$N$9:$N$16,0)),IFERROR(INDEX('Season 2'!$J$30,MATCH('VS stats'!$C29,'Season 2'!$H$30,0)),"-"))</f>
        <v>-</v>
      </c>
      <c r="N29" s="965" t="str">
        <f>IFERROR(INDEX('Season 2'!$P$20:$P$24,MATCH('VS stats'!$C29,'Season 2'!$N$20:$N$24,0)),
IFERROR(INDEX('Season 2'!$X$9,MATCH('VS stats'!$C29,'Season 2'!$U$9,0)),
IFERROR(INDEX('Season 2'!$X$11:$X$13,MATCH('VS stats'!$C29,'Season 2'!$U$11:$U37,0)),
IFERROR(INDEX('Season 2'!$X$17,MATCH('VS stats'!$C29,'Season 2'!$U$17,0)),
IFERROR(INDEX('Season 2'!$X$19,MATCH('VS stats'!$C29,'Season 2'!$U$19,0)),
IFERROR(INDEX('Season 2'!$X$21,MATCH('VS stats'!$C29,'Season 2'!$U$21,0)),
IFERROR(INDEX('Season 2'!$X$23,MATCH('VS stats'!$C29,'Season 2'!$U$23,0)),
IFERROR(INDEX('Season 2'!$X$25,MATCH('VS stats'!$C29,'Season 2'!$U$25,0)),"-"))))))))</f>
        <v>-</v>
      </c>
      <c r="O29" s="966" t="str">
        <f>IFERROR(INDEX('Season 2'!$X$10,MATCH('VS stats'!$C29,'Season 2'!$U$10,0)),
IFERROR(INDEX('Season 2'!$X$14:$X$16,MATCH('VS stats'!$C29,'Season 2'!$U$14:$U$16,0)),
IFERROR(INDEX('Season 2'!$X$18,MATCH('VS stats'!$C29,'Season 2'!$U$18,0)),
IFERROR(INDEX('Season 2'!$X$20,MATCH('VS stats'!$C29,'Season 2'!$U$20,0)),
IFERROR(INDEX('Season 2'!$X$22,MATCH('VS stats'!$C29,'Season 2'!$U$22,0)),
IFERROR(INDEX('Season 2'!$X$24,MATCH('VS stats'!$C29,'Season 2'!$U$24,0)),"-"))))))</f>
        <v>-</v>
      </c>
      <c r="P29" s="965" t="str">
        <f>IFERROR(INDEX('Season 3'!$D$9:$D$31,MATCH('VS stats'!$C29,'Season 3'!$B$9:$B$31,0)),"-")</f>
        <v>-</v>
      </c>
      <c r="Q29" s="965" t="str">
        <f>IFERROR(INDEX('Season 3'!$D$32:$D$54,MATCH('VS stats'!$C29,'Season 3'!$B$32:$B$54,0)),"-")</f>
        <v>-</v>
      </c>
      <c r="R29" s="965" t="str">
        <f>IFERROR(INDEX('Season 3'!$J$9:$J$16,MATCH('VS stats'!$C29,'Season 3'!$H$9:$H$16,0)),IFERROR(INDEX('Season 3'!$J$39,MATCH('VS stats'!$C29,'Season 3'!$H$39,0)),"-"))</f>
        <v>-</v>
      </c>
      <c r="S29" s="965" t="str">
        <f>IFERROR(INDEX('Season 3'!$P$9:$P$16,MATCH('VS stats'!$C29,'Season 3'!$N$9:$N$16,0)),IFERROR(INDEX('Season 3'!$J$30,MATCH('VS stats'!$C29,'Season 3'!$H$30,0)),"-"))</f>
        <v>-</v>
      </c>
      <c r="T29" s="965" t="str">
        <f>IFERROR(INDEX('Season 3'!$P$20:$P$24,MATCH('VS stats'!$C29,'Season 3'!$N$20:$N$24,0)),
IFERROR(INDEX('Season 3'!$X$9,MATCH('VS stats'!$C29,'Season 3'!$U$9,0)),
IFERROR(INDEX('Season 3'!$X$11:$X$13,MATCH('VS stats'!$C29,'Season 3'!$U$11:$U37,0)),
IFERROR(INDEX('Season 3'!$X$17,MATCH('VS stats'!$C29,'Season 3'!$U$17,0)),
IFERROR(INDEX('Season 3'!$X$19,MATCH('VS stats'!$C29,'Season 3'!$U$19,0)),
IFERROR(INDEX('Season 3'!$X$21,MATCH('VS stats'!$C29,'Season 3'!$U$21,0)),
IFERROR(INDEX('Season 3'!$X$23,MATCH('VS stats'!$C29,'Season 3'!$U$23,0)),
IFERROR(INDEX('Season 3'!$X$25,MATCH('VS stats'!$C29,'Season 3'!$U$25,0)),"-"))))))))</f>
        <v>-</v>
      </c>
      <c r="U29" s="966" t="str">
        <f>IFERROR(INDEX('Season 3'!$X$10,MATCH('VS stats'!$C29,'Season 3'!$U$10,0)),
IFERROR(INDEX('Season 3'!$X$14:$X$16,MATCH('VS stats'!$C29,'Season 3'!$U$14:$U$16,0)),
IFERROR(INDEX('Season 3'!$X$18,MATCH('VS stats'!$C29,'Season 3'!$U$18,0)),
IFERROR(INDEX('Season 3'!$X$20,MATCH('VS stats'!$C29,'Season 3'!$U$20,0)),
IFERROR(INDEX('Season 3'!$X$22,MATCH('VS stats'!$C29,'Season 3'!$U$22,0)),
IFERROR(INDEX('Season 3'!$X$24,MATCH('VS stats'!$C29,'Season 3'!$U$24,0)),"-"))))))</f>
        <v>-</v>
      </c>
      <c r="V29" s="965" t="str">
        <f>IFERROR(INDEX('Season 4'!$D$9:$D$27,MATCH('VS stats'!$C29,'Season 4'!$B$9:$B$27,0)),"-")</f>
        <v>-</v>
      </c>
      <c r="W29" s="965" t="str">
        <f>IFERROR(INDEX('Season 4'!$D$28:$D$46,MATCH('VS stats'!$C29,'Season 4'!$B$28:$B$46,0)),"-")</f>
        <v>-</v>
      </c>
      <c r="X29" s="965" t="str">
        <f>IFERROR(INDEX('Season 4'!$J$9:$J$16,MATCH('VS stats'!$C29,'Season 4'!$H$9:$H$16,0)),IFERROR(INDEX('Season 4'!$J$39,MATCH('VS stats'!$C29,'Season 4'!$H$39,0)),"-"))</f>
        <v>-</v>
      </c>
      <c r="Y29" s="965" t="str">
        <f>IFERROR(INDEX('Season 4'!$P$9:$P$16,MATCH('VS stats'!$C29,'Season 4'!$N$9:$N$16,0)),IFERROR(INDEX('Season 4'!$J$30,MATCH('VS stats'!$C29,'Season 4'!$H$30,0)),"-"))</f>
        <v>-</v>
      </c>
      <c r="Z29" s="965" t="str">
        <f>IFERROR(INDEX('Season 4'!$P$20:$P$24,MATCH('VS stats'!$C29,'Season 4'!$N$20:$N$24,0)),
IFERROR(INDEX('Season 4'!$X$9,MATCH('VS stats'!$C29,'Season 4'!$U$9,0)),
IFERROR(INDEX('Season 4'!$X$11:$X$13,MATCH('VS stats'!$C29,'Season 4'!$U$11:$U37,0)),
IFERROR(INDEX('Season 4'!$X$17,MATCH('VS stats'!$C29,'Season 4'!$U$17,0)),
IFERROR(INDEX('Season 4'!$X$19,MATCH('VS stats'!$C29,'Season 4'!$U$19,0)),
IFERROR(INDEX('Season 4'!$X$21,MATCH('VS stats'!$C29,'Season 4'!$U$21,0)),
IFERROR(INDEX('Season 4'!$X$23,MATCH('VS stats'!$C29,'Season 4'!$U$23,0)),
IFERROR(INDEX('Season 4'!$X$25,MATCH('VS stats'!$C29,'Season 4'!$U$25,0)),"-"))))))))</f>
        <v>-</v>
      </c>
      <c r="AA29" s="966" t="str">
        <f>IFERROR(INDEX('Season 4'!$X$10,MATCH('VS stats'!$C29,'Season 4'!$U$10,0)),
IFERROR(INDEX('Season 4'!$X$14:$X$16,MATCH('VS stats'!$C29,'Season 4'!$U$14:$U$16,0)),
IFERROR(INDEX('Season 4'!$X$18,MATCH('VS stats'!$C29,'Season 4'!$U$18,0)),
IFERROR(INDEX('Season 4'!$X$20,MATCH('VS stats'!$C29,'Season 4'!$U$20,0)),
IFERROR(INDEX('Season 4'!$X$22,MATCH('VS stats'!$C29,'Season 4'!$U$22,0)),
IFERROR(INDEX('Season 4'!$X$24,MATCH('VS stats'!$C29,'Season 4'!$U$24,0)),"-"))))))</f>
        <v>-</v>
      </c>
      <c r="AB29" s="965" t="str">
        <f>IFERROR(INDEX('Season 5'!$D$9:$D$27,MATCH('VS stats'!$C29,'Season 5'!$B$9:$B$27,0)),"-")</f>
        <v>-</v>
      </c>
      <c r="AC29" s="965" t="str">
        <f>IFERROR(INDEX('Season 5'!$D$28:$D$46,MATCH('VS stats'!$C29,'Season 5'!$B$28:$B$46,0)),"-")</f>
        <v>-</v>
      </c>
      <c r="AD29" s="965" t="str">
        <f>IFERROR(INDEX('Season 5'!$J$9:$J$16,MATCH('VS stats'!$C29,'Season 5'!$H$9:$H$16,0)),IFERROR(INDEX('Season 5'!$J$39,MATCH('VS stats'!$C29,'Season 5'!$H$39,0)),"-"))</f>
        <v>-</v>
      </c>
      <c r="AE29" s="965" t="str">
        <f>IFERROR(INDEX('Season 5'!$P$9:$P$16,MATCH('VS stats'!$C29,'Season 5'!$N$9:$N$16,0)),IFERROR(INDEX('Season 5'!$J$30,MATCH('VS stats'!$C29,'Season 5'!$H$30,0)),"-"))</f>
        <v>-</v>
      </c>
      <c r="AF29" s="965" t="str">
        <f>IFERROR(INDEX('Season 5'!$P$20:$P$24,MATCH('VS stats'!$C29,'Season 5'!$N$20:$N$24,0)),
IFERROR(INDEX('Season 5'!$X$9,MATCH('VS stats'!$C29,'Season 5'!$U$9,0)),
IFERROR(INDEX('Season 5'!$X$11:$X$13,MATCH('VS stats'!$C29,'Season 5'!$U$11:$U37,0)),
IFERROR(INDEX('Season 5'!$X$17,MATCH('VS stats'!$C29,'Season 5'!$U$17,0)),
IFERROR(INDEX('Season 5'!$X$19,MATCH('VS stats'!$C29,'Season 5'!$U$19,0)),
IFERROR(INDEX('Season 5'!$X$21,MATCH('VS stats'!$C29,'Season 5'!$U$21,0)),
IFERROR(INDEX('Season 5'!$X$23,MATCH('VS stats'!$C29,'Season 5'!$U$23,0)),"-")))))))</f>
        <v>-</v>
      </c>
      <c r="AG29" s="966" t="str">
        <f>IFERROR(INDEX('Season 5'!$X$10,MATCH('VS stats'!$C29,'Season 5'!$U$10,0)),
IFERROR(INDEX('Season 5'!$X$14:$X$16,MATCH('VS stats'!$C29,'Season 5'!$U$14:$U$16,0)),
IFERROR(INDEX('Season 5'!$X$18,MATCH('VS stats'!$C29,'Season 5'!$U$18,0)),
IFERROR(INDEX('Season 5'!$X$20,MATCH('VS stats'!$C29,'Season 5'!$U$20,0)),
IFERROR(INDEX('Season 5'!$X$22,MATCH('VS stats'!$C29,'Season 5'!$U$22,0)),"-")))))</f>
        <v>-</v>
      </c>
      <c r="AH29" s="965" t="str">
        <f>IFERROR(INDEX('Season 6'!$D$9:$D$27,MATCH('VS stats'!$C29,'Season 6'!$B$9:$B$27,0)),"-")</f>
        <v>-</v>
      </c>
      <c r="AI29" s="965" t="str">
        <f>IFERROR(INDEX('Season 6'!$D$28:$D$46,MATCH('VS stats'!$C29,'Season 6'!$B$28:$B$46,0)),"-")</f>
        <v>-</v>
      </c>
      <c r="AJ29" s="965" t="str">
        <f>IFERROR(INDEX('Season 6'!$J$9:$J$16,MATCH('VS stats'!$C29,'Season 6'!$H$9:$H$16,0)),IFERROR(INDEX('Season 6'!$J$39,MATCH('VS stats'!$C29,'Season 6'!$H$39,0)),"-"))</f>
        <v>-</v>
      </c>
      <c r="AK29" s="965" t="str">
        <f>IFERROR(INDEX('Season 6'!$P$9:$P$16,MATCH('VS stats'!$C29,'Season 6'!$N$9:$N$16,0)),IFERROR(INDEX('Season 6'!$J$30,MATCH('VS stats'!$C29,'Season 6'!$H$30,0)),"-"))</f>
        <v>-</v>
      </c>
      <c r="AL29" s="965" t="str">
        <f>IFERROR(INDEX('Season 6'!$P$20:$P$24,MATCH('VS stats'!$C29,'Season 6'!$N$20:$N$24,0)),
IFERROR(INDEX('Season 6'!$X$9,MATCH('VS stats'!$C29,'Season 6'!$U$9,0)),
IFERROR(INDEX('Season 6'!$X$11:$X$13,MATCH('VS stats'!$C29,'Season 6'!$U$11:$U37,0)),
IFERROR(INDEX('Season 6'!$X$17,MATCH('VS stats'!$C29,'Season 6'!$U$17,0)),
IFERROR(INDEX('Season 6'!$X$19,MATCH('VS stats'!$C29,'Season 6'!$U$19,0)),
IFERROR(INDEX('Season 6'!$X$21,MATCH('VS stats'!$C29,'Season 6'!$U$21,0)),
IFERROR(INDEX('Season 6'!$X$23,MATCH('VS stats'!$C29,'Season 6'!$U$23,0)),"-")))))))</f>
        <v>-</v>
      </c>
      <c r="AM29" s="966" t="str">
        <f>IFERROR(INDEX('Season 6'!$X$10,MATCH('VS stats'!$C29,'Season 6'!$U$10,0)),
IFERROR(INDEX('Season 6'!$X$14:$X$16,MATCH('VS stats'!$C29,'Season 6'!$U$14:$U$16,0)),
IFERROR(INDEX('Season 6'!$X$18,MATCH('VS stats'!$C29,'Season 6'!$U$18,0)),
IFERROR(INDEX('Season 6'!$X$20,MATCH('VS stats'!$C29,'Season 6'!$U$20,0)),
IFERROR(INDEX('Season 6'!$X$22,MATCH('VS stats'!$C29,'Season 6'!$U$22,0)),"-")))))</f>
        <v>-</v>
      </c>
      <c r="AN29" s="965" t="str">
        <f>IFERROR(INDEX('Season 7'!$D$9:$D$27,MATCH('VS stats'!$C29,'Season 7'!$B$9:$B$27,0)),"-")</f>
        <v>-</v>
      </c>
      <c r="AO29" s="965" t="str">
        <f>IFERROR(INDEX('Season 7'!$D$28:$D$46,MATCH('VS stats'!$C29,'Season 7'!$B$28:$B$46,0)),"-")</f>
        <v>-</v>
      </c>
      <c r="AP29" s="965" t="str">
        <f>IFERROR(INDEX('Season 7'!$J$9:$J$16,MATCH('VS stats'!$C29,'Season 7'!$H$9:$H$16,0)),IFERROR(INDEX('Season 7'!$J$39,MATCH('VS stats'!$C29,'Season 7'!$H$39,0)),"-"))</f>
        <v>-</v>
      </c>
      <c r="AQ29" s="965" t="str">
        <f>IFERROR(INDEX('Season 7'!$P$9:$P$16,MATCH('VS stats'!$C29,'Season 7'!$N$9:$N$16,0)),IFERROR(INDEX('Season 7'!$J$30,MATCH('VS stats'!$C29,'Season 7'!$H$30,0)),"-"))</f>
        <v>-</v>
      </c>
      <c r="AR29" s="965" t="str">
        <f>IFERROR(INDEX('Season 7'!$P$20:$P$24,MATCH('VS stats'!$C29,'Season 7'!$N$20:$N$24,0)),
IFERROR(INDEX('Season 7'!$X$9,MATCH('VS stats'!$C29,'Season 7'!$U$9,0)),
IFERROR(INDEX('Season 7'!$X$11:$X$13,MATCH('VS stats'!$C29,'Season 7'!$U$11:$U37,0)),
IFERROR(INDEX('Season 7'!$X$17,MATCH('VS stats'!$C29,'Season 7'!$U$17,0)),
IFERROR(INDEX('Season 7'!$X$19,MATCH('VS stats'!$C29,'Season 7'!$U$19,0)),
IFERROR(INDEX('Season 7'!$X$21,MATCH('VS stats'!$C29,'Season 7'!$U$21,0)),
IFERROR(INDEX('Season 7'!$X$23,MATCH('VS stats'!$C29,'Season 7'!$U$23,0)),"-")))))))</f>
        <v>-</v>
      </c>
      <c r="AS29" s="966" t="str">
        <f>IFERROR(INDEX('Season 7'!$X$10,MATCH('VS stats'!$C29,'Season 7'!$U$10,0)),
IFERROR(INDEX('Season 7'!$X$14:$X$16,MATCH('VS stats'!$C29,'Season 7'!$U$14:$U$16,0)),
IFERROR(INDEX('Season 7'!$X$18,MATCH('VS stats'!$C29,'Season 7'!$U$18,0)),
IFERROR(INDEX('Season 7'!$X$20,MATCH('VS stats'!$C29,'Season 7'!$U$20,0)),
IFERROR(INDEX('Season 7'!$X$22,MATCH('VS stats'!$C29,'Season 7'!$U$22,0)),"-")))))</f>
        <v>-</v>
      </c>
      <c r="AT29" s="965" t="str">
        <f>IFERROR(INDEX('Season 8'!$D$9:$D$27,MATCH('VS stats'!$C29,'Season 8'!$B$9:$B$27,0)),"-")</f>
        <v>-</v>
      </c>
      <c r="AU29" s="965" t="str">
        <f>IFERROR(INDEX('Season 8'!$D$28:$D$46,MATCH('VS stats'!$C29,'Season 8'!$B$28:$B$46,0)),"-")</f>
        <v>-</v>
      </c>
      <c r="AV29" s="965" t="str">
        <f>IFERROR(INDEX('Season 8'!$J$9:$J$16,MATCH('VS stats'!$C29,'Season 8'!$H$9:$H$16,0)),IFERROR(INDEX('Season 8'!$J$39,MATCH('VS stats'!$C29,'Season 8'!$H$39,0)),"-"))</f>
        <v>-</v>
      </c>
      <c r="AW29" s="965" t="str">
        <f>IFERROR(INDEX('Season 8'!$P$9:$P$16,MATCH('VS stats'!$C29,'Season 8'!$N$9:$N$16,0)),IFERROR(INDEX('Season 8'!$J$30,MATCH('VS stats'!$C29,'Season 8'!$H$30,0)),"-"))</f>
        <v>-</v>
      </c>
      <c r="AX29" s="965" t="str">
        <f>IFERROR(INDEX('Season 8'!$P$20:$P$24,MATCH('VS stats'!$C29,'Season 8'!$N$20:$N$24,0)),
IFERROR(INDEX('Season 8'!$X$9,MATCH('VS stats'!$C29,'Season 8'!$U$9,0)),
IFERROR(INDEX('Season 8'!$X$11:$X$13,MATCH('VS stats'!$C29,'Season 8'!$U$11:$U37,0)),
IFERROR(INDEX('Season 8'!$X$17,MATCH('VS stats'!$C29,'Season 8'!$U$17,0)),
IFERROR(INDEX('Season 8'!$X$19,MATCH('VS stats'!$C29,'Season 8'!$U$19,0)),
IFERROR(INDEX('Season 8'!$X$21,MATCH('VS stats'!$C29,'Season 8'!$U$21,0)),
IFERROR(INDEX('Season 8'!$X$23,MATCH('VS stats'!$C29,'Season 8'!$U$23,0)),"-")))))))</f>
        <v>-</v>
      </c>
      <c r="AY29" s="966" t="str">
        <f>IFERROR(INDEX('Season 8'!$X$10,MATCH('VS stats'!$C29,'Season 8'!$U$10,0)),
IFERROR(INDEX('Season 8'!$X$14:$X$16,MATCH('VS stats'!$C29,'Season 8'!$U$14:$U$16,0)),
IFERROR(INDEX('Season 8'!$X$18,MATCH('VS stats'!$C29,'Season 8'!$U$18,0)),
IFERROR(INDEX('Season 8'!$X$20,MATCH('VS stats'!$C29,'Season 8'!$U$20,0)),
IFERROR(INDEX('Season 8'!$X$22,MATCH('VS stats'!$C29,'Season 8'!$U$22,0)),"-")))))</f>
        <v>-</v>
      </c>
      <c r="AZ29" s="965" t="str">
        <f>IFERROR(INDEX('Season 9'!$D$9:$D$27,MATCH('VS stats'!$C29,'Season 9'!$B$9:$B$27,0)),"-")</f>
        <v>-</v>
      </c>
      <c r="BA29" s="965" t="str">
        <f>IFERROR(INDEX('Season 9'!$D$28:$D$46,MATCH('VS stats'!$C29,'Season 9'!$B$28:$B$46,0)),"-")</f>
        <v>-</v>
      </c>
      <c r="BB29" s="965" t="str">
        <f>IFERROR(INDEX('Season 9'!$J$9:$J$16,MATCH('VS stats'!$C29,'Season 9'!$H$9:$H$16,0)),IFERROR(INDEX('Season 9'!$J$39,MATCH('VS stats'!$C29,'Season 9'!$H$39,0)),"-"))</f>
        <v>-</v>
      </c>
      <c r="BC29" s="965" t="str">
        <f>IFERROR(INDEX('Season 9'!$P$9:$P$16,MATCH('VS stats'!$C29,'Season 9'!$N$9:$N$16,0)),IFERROR(INDEX('Season 9'!$J$30,MATCH('VS stats'!$C29,'Season 9'!$H$30,0)),"-"))</f>
        <v>-</v>
      </c>
      <c r="BD29" s="965" t="str">
        <f>IFERROR(INDEX('Season 9'!$P$20:$P$24,MATCH('VS stats'!$C29,'Season 9'!$N$20:$N$24,0)),
IFERROR(INDEX('Season 9'!$X$9,MATCH('VS stats'!$C29,'Season 9'!$U$9,0)),
IFERROR(INDEX('Season 9'!$X$11:$X$13,MATCH('VS stats'!$C29,'Season 9'!$U$11:$U37,0)),
IFERROR(INDEX('Season 9'!$X$17,MATCH('VS stats'!$C29,'Season 9'!$U$17,0)),
IFERROR(INDEX('Season 9'!$X$19,MATCH('VS stats'!$C29,'Season 9'!$U$19,0)),
IFERROR(INDEX('Season 9'!$X$21,MATCH('VS stats'!$C29,'Season 9'!$U$21,0)),
IFERROR(INDEX('Season 9'!$X$23,MATCH('VS stats'!$C29,'Season 9'!$U$23,0)),"-")))))))</f>
        <v>-</v>
      </c>
      <c r="BE29" s="966" t="str">
        <f>IFERROR(INDEX('Season 9'!$X$10,MATCH('VS stats'!$C29,'Season 9'!$U$10,0)),
IFERROR(INDEX('Season 9'!$X$14:$X$16,MATCH('VS stats'!$C29,'Season 9'!$U$14:$U$16,0)),
IFERROR(INDEX('Season 9'!$X$18,MATCH('VS stats'!$C29,'Season 9'!$U$18,0)),
IFERROR(INDEX('Season 9'!$X$20,MATCH('VS stats'!$C29,'Season 9'!$U$20,0)),
IFERROR(INDEX('Season 9'!$X$22,MATCH('VS stats'!$C29,'Season 9'!$U$22,0)),"-")))))</f>
        <v>-</v>
      </c>
      <c r="BF29" s="965" t="str">
        <f>IFERROR(INDEX('Season 10'!$D$9:$D$27,MATCH('VS stats'!$C29,'Season 10'!$B$9:$B$27,0)),"-")</f>
        <v>-</v>
      </c>
      <c r="BG29" s="965" t="str">
        <f>IFERROR(INDEX('Season 10'!$D$28:$D$46,MATCH('VS stats'!$C29,'Season 10'!$B$28:$B$46,0)),"-")</f>
        <v>-</v>
      </c>
      <c r="BH29" s="965" t="str">
        <f>IFERROR(INDEX('Season 10'!$J$9:$J$16,MATCH('VS stats'!$C29,'Season 10'!$H$9:$H$16,0)),IFERROR(INDEX('Season 10'!$J$39,MATCH('VS stats'!$C29,'Season 10'!$H$39,0)),"-"))</f>
        <v>-</v>
      </c>
      <c r="BI29" s="965" t="str">
        <f>IFERROR(INDEX('Season 10'!$P$9:$P$16,MATCH('VS stats'!$C29,'Season 10'!$N$9:$N$16,0)),IFERROR(INDEX('Season 10'!$J$30,MATCH('VS stats'!$C29,'Season 10'!$H$30,0)),"-"))</f>
        <v>-</v>
      </c>
      <c r="BJ29" s="965" t="str">
        <f>IFERROR(INDEX('Season 10'!$P$20:$P$24,MATCH('VS stats'!$C29,'Season 10'!$N$20:$N$24,0)),
IFERROR(INDEX('Season 10'!$X$9,MATCH('VS stats'!$C29,'Season 10'!$U$9,0)),
IFERROR(INDEX('Season 10'!$X$11:$X$13,MATCH('VS stats'!$C29,'Season 10'!$U$11:$U37,0)),
IFERROR(INDEX('Season 10'!$X$17,MATCH('VS stats'!$C29,'Season 10'!$U$17,0)),
IFERROR(INDEX('Season 10'!$X$19,MATCH('VS stats'!$C29,'Season 10'!$U$19,0)),
IFERROR(INDEX('Season 10'!$X$21,MATCH('VS stats'!$C29,'Season 10'!$U$21,0)),
IFERROR(INDEX('Season 10'!$X$23,MATCH('VS stats'!$C29,'Season 10'!$U$23,0)),"-")))))))</f>
        <v>-</v>
      </c>
      <c r="BK29" s="966" t="str">
        <f>IFERROR(INDEX('Season 10'!$X$10,MATCH('VS stats'!$C29,'Season 10'!$U$10,0)),
IFERROR(INDEX('Season 10'!$X$14:$X$16,MATCH('VS stats'!$C29,'Season 10'!$U$14:$U$16,0)),
IFERROR(INDEX('Season 10'!$X$18,MATCH('VS stats'!$C29,'Season 10'!$U$18,0)),
IFERROR(INDEX('Season 10'!$X$20,MATCH('VS stats'!$C29,'Season 10'!$U$20,0)),
IFERROR(INDEX('Season 10'!$X$22,MATCH('VS stats'!$C29,'Season 10'!$U$22,0)),"-")))))</f>
        <v>-</v>
      </c>
      <c r="BL29" s="965" t="str">
        <f>IFERROR(INDEX('Season 11'!$D$9:$D$27,MATCH('VS stats'!$C29,'Season 11'!$B$9:$B$27,0)),"-")</f>
        <v>-</v>
      </c>
      <c r="BM29" s="965" t="str">
        <f>IFERROR(INDEX('Season 11'!$D$28:$D$46,MATCH('VS stats'!$C29,'Season 11'!$B$28:$B$46,0)),"-")</f>
        <v>-</v>
      </c>
      <c r="BN29" s="965" t="str">
        <f>IFERROR(INDEX('Season 11'!$J$9:$J$16,MATCH('VS stats'!$C29,'Season 11'!$H$9:$H$16,0)),IFERROR(INDEX('Season 11'!$J$39,MATCH('VS stats'!$C29,'Season 11'!$H$39,0)),"-"))</f>
        <v>-</v>
      </c>
      <c r="BO29" s="965" t="str">
        <f>IFERROR(INDEX('Season 11'!$P$9:$P$16,MATCH('VS stats'!$C29,'Season 11'!$N$9:$N$16,0)),IFERROR(INDEX('Season 11'!$J$30,MATCH('VS stats'!$C29,'Season 11'!$H$30,0)),"-"))</f>
        <v>-</v>
      </c>
      <c r="BP29" s="965" t="str">
        <f>IFERROR(INDEX('Season 11'!$P$20:$P$24,MATCH('VS stats'!$C29,'Season 11'!$N$20:$N$24,0)),
IFERROR(INDEX('Season 11'!$X$9,MATCH('VS stats'!$C29,'Season 11'!$U$9,0)),
IFERROR(INDEX('Season 11'!$X$11:$X$13,MATCH('VS stats'!$C29,'Season 11'!$U$11:$U37,0)),
IFERROR(INDEX('Season 11'!$X$17,MATCH('VS stats'!$C29,'Season 11'!$U$17,0)),
IFERROR(INDEX('Season 11'!$X$19,MATCH('VS stats'!$C29,'Season 11'!$U$19,0)),
IFERROR(INDEX('Season 11'!$X$21,MATCH('VS stats'!$C29,'Season 11'!$U$21,0)),
IFERROR(INDEX('Season 11'!$X$23,MATCH('VS stats'!$C29,'Season 11'!$U$23,0)),"-")))))))</f>
        <v>-</v>
      </c>
      <c r="BQ29" s="966" t="str">
        <f>IFERROR(INDEX('Season 11'!$X$10,MATCH('VS stats'!$C29,'Season 11'!$U$10,0)),
IFERROR(INDEX('Season 11'!$X$14:$X$16,MATCH('VS stats'!$C29,'Season 11'!$U$14:$U$16,0)),
IFERROR(INDEX('Season 11'!$X$18,MATCH('VS stats'!$C29,'Season 11'!$U$18,0)),
IFERROR(INDEX('Season 11'!$X$20,MATCH('VS stats'!$C29,'Season 11'!$U$20,0)),
IFERROR(INDEX('Season 11'!$X$22,MATCH('VS stats'!$C29,'Season 11'!$U$22,0)),"-")))))</f>
        <v>-</v>
      </c>
      <c r="BR29" s="965" t="str">
        <f>IFERROR(INDEX('Season 12'!$D$9:$D$27,MATCH('VS stats'!$C29,'Season 12'!$B$9:$B$27,0)),"-")</f>
        <v>-</v>
      </c>
      <c r="BS29" s="965" t="str">
        <f>IFERROR(INDEX('Season 12'!$D$28:$D$46,MATCH('VS stats'!$C29,'Season 12'!$B$28:$B$46,0)),"-")</f>
        <v>-</v>
      </c>
      <c r="BT29" s="965" t="str">
        <f>IFERROR(INDEX('Season 12'!$J$9:$J$16,MATCH('VS stats'!$C29,'Season 12'!$H$9:$H$16,0)),IFERROR(INDEX('Season 12'!$J$39,MATCH('VS stats'!$C29,'Season 12'!$H$39,0)),"-"))</f>
        <v>-</v>
      </c>
      <c r="BU29" s="965" t="str">
        <f>IFERROR(INDEX('Season 12'!$P$9:$P$16,MATCH('VS stats'!$C29,'Season 12'!$N$9:$N$16,0)),IFERROR(INDEX('Season 12'!$J$30,MATCH('VS stats'!$C29,'Season 12'!$H$30,0)),"-"))</f>
        <v>-</v>
      </c>
      <c r="BV29" s="965" t="str">
        <f>IFERROR(INDEX('Season 12'!$P$20:$P$24,MATCH('VS stats'!$C29,'Season 12'!$N$20:$N$24,0)),
IFERROR(INDEX('Season 12'!$X$9,MATCH('VS stats'!$C29,'Season 12'!$U$9,0)),
IFERROR(INDEX('Season 12'!$X$11:$X$13,MATCH('VS stats'!$C29,'Season 12'!$U$11:$U37,0)),
IFERROR(INDEX('Season 12'!$X$17,MATCH('VS stats'!$C29,'Season 12'!$U$17,0)),
IFERROR(INDEX('Season 12'!$X$19,MATCH('VS stats'!$C29,'Season 12'!$U$19,0)),
IFERROR(INDEX('Season 12'!$X$21,MATCH('VS stats'!$C29,'Season 12'!$U$21,0)),
IFERROR(INDEX('Season 12'!$X$23,MATCH('VS stats'!$C29,'Season 12'!$U$23,0)),"-")))))))</f>
        <v>-</v>
      </c>
      <c r="BW29" s="966" t="str">
        <f>IFERROR(INDEX('Season 12'!$X$10,MATCH('VS stats'!$C29,'Season 12'!$U$10,0)),
IFERROR(INDEX('Season 12'!$X$14:$X$16,MATCH('VS stats'!$C29,'Season 12'!$U$14:$U$16,0)),
IFERROR(INDEX('Season 12'!$X$18,MATCH('VS stats'!$C29,'Season 12'!$U$18,0)),
IFERROR(INDEX('Season 12'!$X$20,MATCH('VS stats'!$C29,'Season 12'!$U$20,0)),
IFERROR(INDEX('Season 12'!$X$22,MATCH('VS stats'!$C29,'Season 12'!$U$22,0)),"-")))))</f>
        <v>-</v>
      </c>
      <c r="BX29" s="965" t="str">
        <f>IFERROR(INDEX('Season 13'!$D$9:$D$27,MATCH('VS stats'!$C29,'Season 13'!$B$9:$B$27,0)),"-")</f>
        <v>-</v>
      </c>
      <c r="BY29" s="965" t="str">
        <f>IFERROR(INDEX('Season 13'!$D$28:$D$46,MATCH('VS stats'!$C29,'Season 13'!$B$28:$B$46,0)),"-")</f>
        <v>-</v>
      </c>
      <c r="BZ29" s="965" t="str">
        <f>IFERROR(INDEX('Season 13'!$J$9:$J$16,MATCH('VS stats'!$C29,'Season 13'!$H$9:$H$16,0)),IFERROR(INDEX('Season 13'!$J$39,MATCH('VS stats'!$C29,'Season 13'!$H$39,0)),"-"))</f>
        <v>-</v>
      </c>
      <c r="CA29" s="965" t="str">
        <f>IFERROR(INDEX('Season 13'!$P$9:$P$16,MATCH('VS stats'!$C29,'Season 13'!$N$9:$N$16,0)),IFERROR(INDEX('Season 13'!$J$30,MATCH('VS stats'!$C29,'Season 13'!$H$30,0)),"-"))</f>
        <v>-</v>
      </c>
      <c r="CB29" s="965" t="str">
        <f>IFERROR(INDEX('Season 13'!$P$20:$P$24,MATCH('VS stats'!$C29,'Season 13'!$N$20:$N$24,0)),
IFERROR(INDEX('Season 13'!$X$9,MATCH('VS stats'!$C29,'Season 13'!$U$9,0)),
IFERROR(INDEX('Season 13'!$X$11:$X$13,MATCH('VS stats'!$C29,'Season 13'!$U$11:$U37,0)),
IFERROR(INDEX('Season 13'!$X$17,MATCH('VS stats'!$C29,'Season 13'!$U$17,0)),
IFERROR(INDEX('Season 13'!$X$19,MATCH('VS stats'!$C29,'Season 13'!$U$19,0)),
IFERROR(INDEX('Season 13'!$X$21,MATCH('VS stats'!$C29,'Season 13'!$U$21,0)),
IFERROR(INDEX('Season 13'!$X$23,MATCH('VS stats'!$C29,'Season 13'!$U$23,0)),"-")))))))</f>
        <v>-</v>
      </c>
      <c r="CC29" s="966" t="str">
        <f>IFERROR(INDEX('Season 13'!$X$10,MATCH('VS stats'!$C29,'Season 13'!$U$10,0)),
IFERROR(INDEX('Season 13'!$X$14:$X$16,MATCH('VS stats'!$C29,'Season 13'!$U$14:$U$16,0)),
IFERROR(INDEX('Season 13'!$X$18,MATCH('VS stats'!$C29,'Season 13'!$U$18,0)),
IFERROR(INDEX('Season 13'!$X$20,MATCH('VS stats'!$C29,'Season 13'!$U$20,0)),
IFERROR(INDEX('Season 13'!$X$22,MATCH('VS stats'!$C29,'Season 13'!$U$22,0)),"-")))))</f>
        <v>-</v>
      </c>
      <c r="CD29" s="965" t="str">
        <f>IFERROR(INDEX('Season 14'!$D$9:$D$27,MATCH('VS stats'!$C29,'Season 14'!$B$9:$B$27,0)),"-")</f>
        <v>-</v>
      </c>
      <c r="CE29" s="965" t="str">
        <f>IFERROR(INDEX('Season 14'!$D$28:$D$46,MATCH('VS stats'!$C29,'Season 14'!$B$28:$B$46,0)),"-")</f>
        <v>-</v>
      </c>
      <c r="CF29" s="965" t="str">
        <f>IFERROR(INDEX('Season 14'!$J$9:$J$16,MATCH('VS stats'!$C29,'Season 14'!$H$9:$H$16,0)),IFERROR(INDEX('Season 14'!$J$39,MATCH('VS stats'!$C29,'Season 14'!$H$39,0)),"-"))</f>
        <v>-</v>
      </c>
      <c r="CG29" s="965" t="str">
        <f>IFERROR(INDEX('Season 14'!$P$9:$P$16,MATCH('VS stats'!$C29,'Season 14'!$N$9:$N$16,0)),IFERROR(INDEX('Season 14'!$J$30,MATCH('VS stats'!$C29,'Season 14'!$H$30,0)),"-"))</f>
        <v>-</v>
      </c>
      <c r="CH29" s="965" t="str">
        <f>IFERROR(INDEX('Season 14'!$P$20:$P$24,MATCH('VS stats'!$C29,'Season 14'!$N$20:$N$24,0)),
IFERROR(INDEX('Season 14'!$X$9,MATCH('VS stats'!$C29,'Season 14'!$U$9,0)),
IFERROR(INDEX('Season 14'!$X$11:$X$13,MATCH('VS stats'!$C29,'Season 14'!$U$11:$U37,0)),
IFERROR(INDEX('Season 14'!$X$17,MATCH('VS stats'!$C29,'Season 14'!$U$17,0)),
IFERROR(INDEX('Season 14'!$X$19,MATCH('VS stats'!$C29,'Season 14'!$U$19,0)),
IFERROR(INDEX('Season 14'!$X$21,MATCH('VS stats'!$C29,'Season 14'!$U$21,0)),
IFERROR(INDEX('Season 14'!$X$23,MATCH('VS stats'!$C29,'Season 14'!$U$23,0)),"-")))))))</f>
        <v>-</v>
      </c>
      <c r="CI29" s="966" t="str">
        <f>IFERROR(INDEX('Season 14'!$X$10,MATCH('VS stats'!$C29,'Season 14'!$U$10,0)),
IFERROR(INDEX('Season 14'!$X$14:$X$16,MATCH('VS stats'!$C29,'Season 14'!$U$14:$U$16,0)),
IFERROR(INDEX('Season 14'!$X$18,MATCH('VS stats'!$C29,'Season 14'!$U$18,0)),
IFERROR(INDEX('Season 14'!$X$20,MATCH('VS stats'!$C29,'Season 14'!$U$20,0)),
IFERROR(INDEX('Season 14'!$X$22,MATCH('VS stats'!$C29,'Season 14'!$U$22,0)),"-")))))</f>
        <v>-</v>
      </c>
      <c r="CJ29" s="965" t="str">
        <f>IFERROR(INDEX('Season 15'!$D$9:$D$27,MATCH('VS stats'!$C29,'Season 15'!$B$9:$B$27,0)),"-")</f>
        <v>-</v>
      </c>
      <c r="CK29" s="965" t="str">
        <f>IFERROR(INDEX('Season 15'!$D$28:$D$46,MATCH('VS stats'!$C29,'Season 15'!$B$28:$B$46,0)),"-")</f>
        <v>-</v>
      </c>
      <c r="CL29" s="965" t="str">
        <f>IFERROR(INDEX('Season 15'!$J$9:$J$16,MATCH('VS stats'!$C29,'Season 15'!$H$9:$H$16,0)),IFERROR(INDEX('Season 15'!$J$39,MATCH('VS stats'!$C29,'Season 15'!$H$39,0)),"-"))</f>
        <v>-</v>
      </c>
      <c r="CM29" s="965" t="str">
        <f>IFERROR(INDEX('Season 15'!$P$9:$P$16,MATCH('VS stats'!$C29,'Season 15'!$N$9:$N$16,0)),IFERROR(INDEX('Season 15'!$J$30,MATCH('VS stats'!$C29,'Season 15'!$H$30,0)),"-"))</f>
        <v>-</v>
      </c>
      <c r="CN29" s="965" t="str">
        <f>IFERROR(INDEX('Season 15'!$P$20:$P$24,MATCH('VS stats'!$C29,'Season 15'!$N$20:$N$24,0)),
IFERROR(INDEX('Season 15'!$X$9,MATCH('VS stats'!$C29,'Season 15'!$U$9,0)),
IFERROR(INDEX('Season 15'!$X$11:$X$13,MATCH('VS stats'!$C29,'Season 15'!$U$11:$U37,0)),
IFERROR(INDEX('Season 15'!$X$17,MATCH('VS stats'!$C29,'Season 15'!$U$17,0)),
IFERROR(INDEX('Season 15'!$X$19,MATCH('VS stats'!$C29,'Season 15'!$U$19,0)),
IFERROR(INDEX('Season 15'!$X$21,MATCH('VS stats'!$C29,'Season 15'!$U$21,0)),
IFERROR(INDEX('Season 15'!$X$23,MATCH('VS stats'!$C29,'Season 15'!$U$23,0)),"-")))))))</f>
        <v>-</v>
      </c>
      <c r="CO29" s="966" t="str">
        <f>IFERROR(INDEX('Season 15'!$X$10,MATCH('VS stats'!$C29,'Season 15'!$U$10,0)),
IFERROR(INDEX('Season 15'!$X$14:$X$16,MATCH('VS stats'!$C29,'Season 15'!$U$14:$U$16,0)),
IFERROR(INDEX('Season 15'!$X$18,MATCH('VS stats'!$C29,'Season 15'!$U$18,0)),
IFERROR(INDEX('Season 15'!$X$20,MATCH('VS stats'!$C29,'Season 15'!$U$20,0)),
IFERROR(INDEX('Season 15'!$X$22,MATCH('VS stats'!$C29,'Season 15'!$U$22,0)),"-")))))</f>
        <v>-</v>
      </c>
      <c r="CP29" s="976"/>
      <c r="CQ29" s="822"/>
      <c r="CR29" s="822"/>
      <c r="CS29" s="822"/>
      <c r="CT29" s="822"/>
      <c r="CU29" s="822"/>
    </row>
    <row r="30" spans="2:99" x14ac:dyDescent="0.25">
      <c r="B30" s="822"/>
      <c r="C30" s="695" t="s">
        <v>203</v>
      </c>
      <c r="D30" s="965" t="str">
        <f>IFERROR(INDEX('Season 1'!$D$9:$D$31,MATCH('VS stats'!$C30,'Season 1'!$B$9:$B$31,0)),"-")</f>
        <v>-</v>
      </c>
      <c r="E30" s="965" t="str">
        <f>IFERROR(INDEX('Season 1'!$D$32:$D$54,MATCH('VS stats'!$C30,'Season 1'!$B$32:$B$54,0)),"-")</f>
        <v>-</v>
      </c>
      <c r="F30" s="965" t="str">
        <f>IFERROR(INDEX('Season 1'!$J$9:$J$16,MATCH('VS stats'!$C30,'Season 1'!$H$9:$H$16,0)),IFERROR(INDEX('Season 1'!$W$9:$W$14,MATCH('VS stats'!$C30,'Season 1'!$T$9:$T$14,0)),"-"))</f>
        <v>-</v>
      </c>
      <c r="G30" s="965" t="str">
        <f>IFERROR(INDEX('Season 1'!$P$9:$P$16,MATCH('VS stats'!$C30,'Season 1'!$N$9:$N$16,0)),"-")</f>
        <v>-</v>
      </c>
      <c r="H30" s="965" t="str">
        <f>IFERROR(INDEX('Season 1'!$P$20:$P$24,MATCH('VS stats'!$C30,'Season 1'!$N$20:$N$24,0)),"-")</f>
        <v>-</v>
      </c>
      <c r="I30" s="966" t="s">
        <v>35</v>
      </c>
      <c r="J30" s="965" t="str">
        <f>IFERROR(INDEX('Season 2'!$D$9:$D$31,MATCH('VS stats'!$C30,'Season 2'!$B$9:$B$31,0)),"-")</f>
        <v>-</v>
      </c>
      <c r="K30" s="965" t="str">
        <f>IFERROR(INDEX('Season 2'!$D$32:$D$54,MATCH('VS stats'!$C30,'Season 2'!$B$32:$B$54,0)),"-")</f>
        <v>-</v>
      </c>
      <c r="L30" s="965" t="str">
        <f>IFERROR(INDEX('Season 2'!$J$9:$J$16,MATCH('VS stats'!$C30,'Season 2'!$H$9:$H$16,0)),IFERROR(INDEX('Season 2'!$J$45:$J$50,MATCH('VS stats'!$C30,'Season 2'!$H$45:$H$50,0)),"-"))</f>
        <v>-</v>
      </c>
      <c r="M30" s="965" t="str">
        <f>IFERROR(INDEX('Season 2'!$P$9:$P$16,MATCH('VS stats'!$C30,'Season 2'!$N$9:$N$16,0)),IFERROR(INDEX('Season 2'!$J$30,MATCH('VS stats'!$C30,'Season 2'!$H$30,0)),"-"))</f>
        <v>-</v>
      </c>
      <c r="N30" s="965" t="str">
        <f>IFERROR(INDEX('Season 2'!$P$20:$P$24,MATCH('VS stats'!$C30,'Season 2'!$N$20:$N$24,0)),
IFERROR(INDEX('Season 2'!$X$9,MATCH('VS stats'!$C30,'Season 2'!$U$9,0)),
IFERROR(INDEX('Season 2'!$X$11:$X$13,MATCH('VS stats'!$C30,'Season 2'!$U$11:$U38,0)),
IFERROR(INDEX('Season 2'!$X$17,MATCH('VS stats'!$C30,'Season 2'!$U$17,0)),
IFERROR(INDEX('Season 2'!$X$19,MATCH('VS stats'!$C30,'Season 2'!$U$19,0)),
IFERROR(INDEX('Season 2'!$X$21,MATCH('VS stats'!$C30,'Season 2'!$U$21,0)),
IFERROR(INDEX('Season 2'!$X$23,MATCH('VS stats'!$C30,'Season 2'!$U$23,0)),
IFERROR(INDEX('Season 2'!$X$25,MATCH('VS stats'!$C30,'Season 2'!$U$25,0)),"-"))))))))</f>
        <v>-</v>
      </c>
      <c r="O30" s="966" t="str">
        <f>IFERROR(INDEX('Season 2'!$X$10,MATCH('VS stats'!$C30,'Season 2'!$U$10,0)),
IFERROR(INDEX('Season 2'!$X$14:$X$16,MATCH('VS stats'!$C30,'Season 2'!$U$14:$U$16,0)),
IFERROR(INDEX('Season 2'!$X$18,MATCH('VS stats'!$C30,'Season 2'!$U$18,0)),
IFERROR(INDEX('Season 2'!$X$20,MATCH('VS stats'!$C30,'Season 2'!$U$20,0)),
IFERROR(INDEX('Season 2'!$X$22,MATCH('VS stats'!$C30,'Season 2'!$U$22,0)),
IFERROR(INDEX('Season 2'!$X$24,MATCH('VS stats'!$C30,'Season 2'!$U$24,0)),"-"))))))</f>
        <v>-</v>
      </c>
      <c r="P30" s="965" t="str">
        <f>IFERROR(INDEX('Season 3'!$D$9:$D$31,MATCH('VS stats'!$C30,'Season 3'!$B$9:$B$31,0)),"-")</f>
        <v>-</v>
      </c>
      <c r="Q30" s="965" t="str">
        <f>IFERROR(INDEX('Season 3'!$D$32:$D$54,MATCH('VS stats'!$C30,'Season 3'!$B$32:$B$54,0)),"-")</f>
        <v>-</v>
      </c>
      <c r="R30" s="965" t="str">
        <f>IFERROR(INDEX('Season 3'!$J$9:$J$16,MATCH('VS stats'!$C30,'Season 3'!$H$9:$H$16,0)),IFERROR(INDEX('Season 3'!$J$39,MATCH('VS stats'!$C30,'Season 3'!$H$39,0)),"-"))</f>
        <v>-</v>
      </c>
      <c r="S30" s="965" t="str">
        <f>IFERROR(INDEX('Season 3'!$P$9:$P$16,MATCH('VS stats'!$C30,'Season 3'!$N$9:$N$16,0)),IFERROR(INDEX('Season 3'!$J$30,MATCH('VS stats'!$C30,'Season 3'!$H$30,0)),"-"))</f>
        <v>-</v>
      </c>
      <c r="T30" s="965" t="str">
        <f>IFERROR(INDEX('Season 3'!$P$20:$P$24,MATCH('VS stats'!$C30,'Season 3'!$N$20:$N$24,0)),
IFERROR(INDEX('Season 3'!$X$9,MATCH('VS stats'!$C30,'Season 3'!$U$9,0)),
IFERROR(INDEX('Season 3'!$X$11:$X$13,MATCH('VS stats'!$C30,'Season 3'!$U$11:$U38,0)),
IFERROR(INDEX('Season 3'!$X$17,MATCH('VS stats'!$C30,'Season 3'!$U$17,0)),
IFERROR(INDEX('Season 3'!$X$19,MATCH('VS stats'!$C30,'Season 3'!$U$19,0)),
IFERROR(INDEX('Season 3'!$X$21,MATCH('VS stats'!$C30,'Season 3'!$U$21,0)),
IFERROR(INDEX('Season 3'!$X$23,MATCH('VS stats'!$C30,'Season 3'!$U$23,0)),
IFERROR(INDEX('Season 3'!$X$25,MATCH('VS stats'!$C30,'Season 3'!$U$25,0)),"-"))))))))</f>
        <v>-</v>
      </c>
      <c r="U30" s="966" t="str">
        <f>IFERROR(INDEX('Season 3'!$X$10,MATCH('VS stats'!$C30,'Season 3'!$U$10,0)),
IFERROR(INDEX('Season 3'!$X$14:$X$16,MATCH('VS stats'!$C30,'Season 3'!$U$14:$U$16,0)),
IFERROR(INDEX('Season 3'!$X$18,MATCH('VS stats'!$C30,'Season 3'!$U$18,0)),
IFERROR(INDEX('Season 3'!$X$20,MATCH('VS stats'!$C30,'Season 3'!$U$20,0)),
IFERROR(INDEX('Season 3'!$X$22,MATCH('VS stats'!$C30,'Season 3'!$U$22,0)),
IFERROR(INDEX('Season 3'!$X$24,MATCH('VS stats'!$C30,'Season 3'!$U$24,0)),"-"))))))</f>
        <v>-</v>
      </c>
      <c r="V30" s="965" t="str">
        <f>IFERROR(INDEX('Season 4'!$D$9:$D$27,MATCH('VS stats'!$C30,'Season 4'!$B$9:$B$27,0)),"-")</f>
        <v>-</v>
      </c>
      <c r="W30" s="965" t="str">
        <f>IFERROR(INDEX('Season 4'!$D$28:$D$46,MATCH('VS stats'!$C30,'Season 4'!$B$28:$B$46,0)),"-")</f>
        <v>-</v>
      </c>
      <c r="X30" s="965" t="str">
        <f>IFERROR(INDEX('Season 4'!$J$9:$J$16,MATCH('VS stats'!$C30,'Season 4'!$H$9:$H$16,0)),IFERROR(INDEX('Season 4'!$J$39,MATCH('VS stats'!$C30,'Season 4'!$H$39,0)),"-"))</f>
        <v>-</v>
      </c>
      <c r="Y30" s="965" t="str">
        <f>IFERROR(INDEX('Season 4'!$P$9:$P$16,MATCH('VS stats'!$C30,'Season 4'!$N$9:$N$16,0)),IFERROR(INDEX('Season 4'!$J$30,MATCH('VS stats'!$C30,'Season 4'!$H$30,0)),"-"))</f>
        <v>-</v>
      </c>
      <c r="Z30" s="965" t="str">
        <f>IFERROR(INDEX('Season 4'!$P$20:$P$24,MATCH('VS stats'!$C30,'Season 4'!$N$20:$N$24,0)),
IFERROR(INDEX('Season 4'!$X$9,MATCH('VS stats'!$C30,'Season 4'!$U$9,0)),
IFERROR(INDEX('Season 4'!$X$11:$X$13,MATCH('VS stats'!$C30,'Season 4'!$U$11:$U38,0)),
IFERROR(INDEX('Season 4'!$X$17,MATCH('VS stats'!$C30,'Season 4'!$U$17,0)),
IFERROR(INDEX('Season 4'!$X$19,MATCH('VS stats'!$C30,'Season 4'!$U$19,0)),
IFERROR(INDEX('Season 4'!$X$21,MATCH('VS stats'!$C30,'Season 4'!$U$21,0)),
IFERROR(INDEX('Season 4'!$X$23,MATCH('VS stats'!$C30,'Season 4'!$U$23,0)),
IFERROR(INDEX('Season 4'!$X$25,MATCH('VS stats'!$C30,'Season 4'!$U$25,0)),"-"))))))))</f>
        <v>-</v>
      </c>
      <c r="AA30" s="966" t="str">
        <f>IFERROR(INDEX('Season 4'!$X$10,MATCH('VS stats'!$C30,'Season 4'!$U$10,0)),
IFERROR(INDEX('Season 4'!$X$14:$X$16,MATCH('VS stats'!$C30,'Season 4'!$U$14:$U$16,0)),
IFERROR(INDEX('Season 4'!$X$18,MATCH('VS stats'!$C30,'Season 4'!$U$18,0)),
IFERROR(INDEX('Season 4'!$X$20,MATCH('VS stats'!$C30,'Season 4'!$U$20,0)),
IFERROR(INDEX('Season 4'!$X$22,MATCH('VS stats'!$C30,'Season 4'!$U$22,0)),
IFERROR(INDEX('Season 4'!$X$24,MATCH('VS stats'!$C30,'Season 4'!$U$24,0)),"-"))))))</f>
        <v>-</v>
      </c>
      <c r="AB30" s="965" t="str">
        <f>IFERROR(INDEX('Season 5'!$D$9:$D$27,MATCH('VS stats'!$C30,'Season 5'!$B$9:$B$27,0)),"-")</f>
        <v>-</v>
      </c>
      <c r="AC30" s="965" t="str">
        <f>IFERROR(INDEX('Season 5'!$D$28:$D$46,MATCH('VS stats'!$C30,'Season 5'!$B$28:$B$46,0)),"-")</f>
        <v>-</v>
      </c>
      <c r="AD30" s="965" t="str">
        <f>IFERROR(INDEX('Season 5'!$J$9:$J$16,MATCH('VS stats'!$C30,'Season 5'!$H$9:$H$16,0)),IFERROR(INDEX('Season 5'!$J$39,MATCH('VS stats'!$C30,'Season 5'!$H$39,0)),"-"))</f>
        <v>-</v>
      </c>
      <c r="AE30" s="965" t="str">
        <f>IFERROR(INDEX('Season 5'!$P$9:$P$16,MATCH('VS stats'!$C30,'Season 5'!$N$9:$N$16,0)),IFERROR(INDEX('Season 5'!$J$30,MATCH('VS stats'!$C30,'Season 5'!$H$30,0)),"-"))</f>
        <v>-</v>
      </c>
      <c r="AF30" s="965" t="str">
        <f>IFERROR(INDEX('Season 5'!$P$20:$P$24,MATCH('VS stats'!$C30,'Season 5'!$N$20:$N$24,0)),
IFERROR(INDEX('Season 5'!$X$9,MATCH('VS stats'!$C30,'Season 5'!$U$9,0)),
IFERROR(INDEX('Season 5'!$X$11:$X$13,MATCH('VS stats'!$C30,'Season 5'!$U$11:$U38,0)),
IFERROR(INDEX('Season 5'!$X$17,MATCH('VS stats'!$C30,'Season 5'!$U$17,0)),
IFERROR(INDEX('Season 5'!$X$19,MATCH('VS stats'!$C30,'Season 5'!$U$19,0)),
IFERROR(INDEX('Season 5'!$X$21,MATCH('VS stats'!$C30,'Season 5'!$U$21,0)),
IFERROR(INDEX('Season 5'!$X$23,MATCH('VS stats'!$C30,'Season 5'!$U$23,0)),"-")))))))</f>
        <v>-</v>
      </c>
      <c r="AG30" s="966" t="str">
        <f>IFERROR(INDEX('Season 5'!$X$10,MATCH('VS stats'!$C30,'Season 5'!$U$10,0)),
IFERROR(INDEX('Season 5'!$X$14:$X$16,MATCH('VS stats'!$C30,'Season 5'!$U$14:$U$16,0)),
IFERROR(INDEX('Season 5'!$X$18,MATCH('VS stats'!$C30,'Season 5'!$U$18,0)),
IFERROR(INDEX('Season 5'!$X$20,MATCH('VS stats'!$C30,'Season 5'!$U$20,0)),
IFERROR(INDEX('Season 5'!$X$22,MATCH('VS stats'!$C30,'Season 5'!$U$22,0)),"-")))))</f>
        <v>-</v>
      </c>
      <c r="AH30" s="965" t="str">
        <f>IFERROR(INDEX('Season 6'!$D$9:$D$27,MATCH('VS stats'!$C30,'Season 6'!$B$9:$B$27,0)),"-")</f>
        <v>-</v>
      </c>
      <c r="AI30" s="965" t="str">
        <f>IFERROR(INDEX('Season 6'!$D$28:$D$46,MATCH('VS stats'!$C30,'Season 6'!$B$28:$B$46,0)),"-")</f>
        <v>-</v>
      </c>
      <c r="AJ30" s="965" t="str">
        <f>IFERROR(INDEX('Season 6'!$J$9:$J$16,MATCH('VS stats'!$C30,'Season 6'!$H$9:$H$16,0)),IFERROR(INDEX('Season 6'!$J$39,MATCH('VS stats'!$C30,'Season 6'!$H$39,0)),"-"))</f>
        <v>-</v>
      </c>
      <c r="AK30" s="965" t="str">
        <f>IFERROR(INDEX('Season 6'!$P$9:$P$16,MATCH('VS stats'!$C30,'Season 6'!$N$9:$N$16,0)),IFERROR(INDEX('Season 6'!$J$30,MATCH('VS stats'!$C30,'Season 6'!$H$30,0)),"-"))</f>
        <v>-</v>
      </c>
      <c r="AL30" s="965" t="str">
        <f>IFERROR(INDEX('Season 6'!$P$20:$P$24,MATCH('VS stats'!$C30,'Season 6'!$N$20:$N$24,0)),
IFERROR(INDEX('Season 6'!$X$9,MATCH('VS stats'!$C30,'Season 6'!$U$9,0)),
IFERROR(INDEX('Season 6'!$X$11:$X$13,MATCH('VS stats'!$C30,'Season 6'!$U$11:$U38,0)),
IFERROR(INDEX('Season 6'!$X$17,MATCH('VS stats'!$C30,'Season 6'!$U$17,0)),
IFERROR(INDEX('Season 6'!$X$19,MATCH('VS stats'!$C30,'Season 6'!$U$19,0)),
IFERROR(INDEX('Season 6'!$X$21,MATCH('VS stats'!$C30,'Season 6'!$U$21,0)),
IFERROR(INDEX('Season 6'!$X$23,MATCH('VS stats'!$C30,'Season 6'!$U$23,0)),"-")))))))</f>
        <v>-</v>
      </c>
      <c r="AM30" s="966" t="str">
        <f>IFERROR(INDEX('Season 6'!$X$10,MATCH('VS stats'!$C30,'Season 6'!$U$10,0)),
IFERROR(INDEX('Season 6'!$X$14:$X$16,MATCH('VS stats'!$C30,'Season 6'!$U$14:$U$16,0)),
IFERROR(INDEX('Season 6'!$X$18,MATCH('VS stats'!$C30,'Season 6'!$U$18,0)),
IFERROR(INDEX('Season 6'!$X$20,MATCH('VS stats'!$C30,'Season 6'!$U$20,0)),
IFERROR(INDEX('Season 6'!$X$22,MATCH('VS stats'!$C30,'Season 6'!$U$22,0)),"-")))))</f>
        <v>-</v>
      </c>
      <c r="AN30" s="965" t="str">
        <f>IFERROR(INDEX('Season 7'!$D$9:$D$27,MATCH('VS stats'!$C30,'Season 7'!$B$9:$B$27,0)),"-")</f>
        <v>-</v>
      </c>
      <c r="AO30" s="965" t="str">
        <f>IFERROR(INDEX('Season 7'!$D$28:$D$46,MATCH('VS stats'!$C30,'Season 7'!$B$28:$B$46,0)),"-")</f>
        <v>-</v>
      </c>
      <c r="AP30" s="965" t="str">
        <f>IFERROR(INDEX('Season 7'!$J$9:$J$16,MATCH('VS stats'!$C30,'Season 7'!$H$9:$H$16,0)),IFERROR(INDEX('Season 7'!$J$39,MATCH('VS stats'!$C30,'Season 7'!$H$39,0)),"-"))</f>
        <v>-</v>
      </c>
      <c r="AQ30" s="965" t="str">
        <f>IFERROR(INDEX('Season 7'!$P$9:$P$16,MATCH('VS stats'!$C30,'Season 7'!$N$9:$N$16,0)),IFERROR(INDEX('Season 7'!$J$30,MATCH('VS stats'!$C30,'Season 7'!$H$30,0)),"-"))</f>
        <v>-</v>
      </c>
      <c r="AR30" s="965" t="str">
        <f>IFERROR(INDEX('Season 7'!$P$20:$P$24,MATCH('VS stats'!$C30,'Season 7'!$N$20:$N$24,0)),
IFERROR(INDEX('Season 7'!$X$9,MATCH('VS stats'!$C30,'Season 7'!$U$9,0)),
IFERROR(INDEX('Season 7'!$X$11:$X$13,MATCH('VS stats'!$C30,'Season 7'!$U$11:$U38,0)),
IFERROR(INDEX('Season 7'!$X$17,MATCH('VS stats'!$C30,'Season 7'!$U$17,0)),
IFERROR(INDEX('Season 7'!$X$19,MATCH('VS stats'!$C30,'Season 7'!$U$19,0)),
IFERROR(INDEX('Season 7'!$X$21,MATCH('VS stats'!$C30,'Season 7'!$U$21,0)),
IFERROR(INDEX('Season 7'!$X$23,MATCH('VS stats'!$C30,'Season 7'!$U$23,0)),"-")))))))</f>
        <v>-</v>
      </c>
      <c r="AS30" s="966" t="str">
        <f>IFERROR(INDEX('Season 7'!$X$10,MATCH('VS stats'!$C30,'Season 7'!$U$10,0)),
IFERROR(INDEX('Season 7'!$X$14:$X$16,MATCH('VS stats'!$C30,'Season 7'!$U$14:$U$16,0)),
IFERROR(INDEX('Season 7'!$X$18,MATCH('VS stats'!$C30,'Season 7'!$U$18,0)),
IFERROR(INDEX('Season 7'!$X$20,MATCH('VS stats'!$C30,'Season 7'!$U$20,0)),
IFERROR(INDEX('Season 7'!$X$22,MATCH('VS stats'!$C30,'Season 7'!$U$22,0)),"-")))))</f>
        <v>-</v>
      </c>
      <c r="AT30" s="965" t="str">
        <f>IFERROR(INDEX('Season 8'!$D$9:$D$27,MATCH('VS stats'!$C30,'Season 8'!$B$9:$B$27,0)),"-")</f>
        <v>-</v>
      </c>
      <c r="AU30" s="965" t="str">
        <f>IFERROR(INDEX('Season 8'!$D$28:$D$46,MATCH('VS stats'!$C30,'Season 8'!$B$28:$B$46,0)),"-")</f>
        <v>-</v>
      </c>
      <c r="AV30" s="965" t="str">
        <f>IFERROR(INDEX('Season 8'!$J$9:$J$16,MATCH('VS stats'!$C30,'Season 8'!$H$9:$H$16,0)),IFERROR(INDEX('Season 8'!$J$39,MATCH('VS stats'!$C30,'Season 8'!$H$39,0)),"-"))</f>
        <v>-</v>
      </c>
      <c r="AW30" s="965" t="str">
        <f>IFERROR(INDEX('Season 8'!$P$9:$P$16,MATCH('VS stats'!$C30,'Season 8'!$N$9:$N$16,0)),IFERROR(INDEX('Season 8'!$J$30,MATCH('VS stats'!$C30,'Season 8'!$H$30,0)),"-"))</f>
        <v>-</v>
      </c>
      <c r="AX30" s="965" t="str">
        <f>IFERROR(INDEX('Season 8'!$P$20:$P$24,MATCH('VS stats'!$C30,'Season 8'!$N$20:$N$24,0)),
IFERROR(INDEX('Season 8'!$X$9,MATCH('VS stats'!$C30,'Season 8'!$U$9,0)),
IFERROR(INDEX('Season 8'!$X$11:$X$13,MATCH('VS stats'!$C30,'Season 8'!$U$11:$U38,0)),
IFERROR(INDEX('Season 8'!$X$17,MATCH('VS stats'!$C30,'Season 8'!$U$17,0)),
IFERROR(INDEX('Season 8'!$X$19,MATCH('VS stats'!$C30,'Season 8'!$U$19,0)),
IFERROR(INDEX('Season 8'!$X$21,MATCH('VS stats'!$C30,'Season 8'!$U$21,0)),
IFERROR(INDEX('Season 8'!$X$23,MATCH('VS stats'!$C30,'Season 8'!$U$23,0)),"-")))))))</f>
        <v>-</v>
      </c>
      <c r="AY30" s="966" t="str">
        <f>IFERROR(INDEX('Season 8'!$X$10,MATCH('VS stats'!$C30,'Season 8'!$U$10,0)),
IFERROR(INDEX('Season 8'!$X$14:$X$16,MATCH('VS stats'!$C30,'Season 8'!$U$14:$U$16,0)),
IFERROR(INDEX('Season 8'!$X$18,MATCH('VS stats'!$C30,'Season 8'!$U$18,0)),
IFERROR(INDEX('Season 8'!$X$20,MATCH('VS stats'!$C30,'Season 8'!$U$20,0)),
IFERROR(INDEX('Season 8'!$X$22,MATCH('VS stats'!$C30,'Season 8'!$U$22,0)),"-")))))</f>
        <v>-</v>
      </c>
      <c r="AZ30" s="965" t="str">
        <f>IFERROR(INDEX('Season 9'!$D$9:$D$27,MATCH('VS stats'!$C30,'Season 9'!$B$9:$B$27,0)),"-")</f>
        <v>-</v>
      </c>
      <c r="BA30" s="965" t="str">
        <f>IFERROR(INDEX('Season 9'!$D$28:$D$46,MATCH('VS stats'!$C30,'Season 9'!$B$28:$B$46,0)),"-")</f>
        <v>-</v>
      </c>
      <c r="BB30" s="965" t="str">
        <f>IFERROR(INDEX('Season 9'!$J$9:$J$16,MATCH('VS stats'!$C30,'Season 9'!$H$9:$H$16,0)),IFERROR(INDEX('Season 9'!$J$39,MATCH('VS stats'!$C30,'Season 9'!$H$39,0)),"-"))</f>
        <v>-</v>
      </c>
      <c r="BC30" s="965" t="str">
        <f>IFERROR(INDEX('Season 9'!$P$9:$P$16,MATCH('VS stats'!$C30,'Season 9'!$N$9:$N$16,0)),IFERROR(INDEX('Season 9'!$J$30,MATCH('VS stats'!$C30,'Season 9'!$H$30,0)),"-"))</f>
        <v>-</v>
      </c>
      <c r="BD30" s="965" t="str">
        <f>IFERROR(INDEX('Season 9'!$P$20:$P$24,MATCH('VS stats'!$C30,'Season 9'!$N$20:$N$24,0)),
IFERROR(INDEX('Season 9'!$X$9,MATCH('VS stats'!$C30,'Season 9'!$U$9,0)),
IFERROR(INDEX('Season 9'!$X$11:$X$13,MATCH('VS stats'!$C30,'Season 9'!$U$11:$U38,0)),
IFERROR(INDEX('Season 9'!$X$17,MATCH('VS stats'!$C30,'Season 9'!$U$17,0)),
IFERROR(INDEX('Season 9'!$X$19,MATCH('VS stats'!$C30,'Season 9'!$U$19,0)),
IFERROR(INDEX('Season 9'!$X$21,MATCH('VS stats'!$C30,'Season 9'!$U$21,0)),
IFERROR(INDEX('Season 9'!$X$23,MATCH('VS stats'!$C30,'Season 9'!$U$23,0)),"-")))))))</f>
        <v>-</v>
      </c>
      <c r="BE30" s="966" t="str">
        <f>IFERROR(INDEX('Season 9'!$X$10,MATCH('VS stats'!$C30,'Season 9'!$U$10,0)),
IFERROR(INDEX('Season 9'!$X$14:$X$16,MATCH('VS stats'!$C30,'Season 9'!$U$14:$U$16,0)),
IFERROR(INDEX('Season 9'!$X$18,MATCH('VS stats'!$C30,'Season 9'!$U$18,0)),
IFERROR(INDEX('Season 9'!$X$20,MATCH('VS stats'!$C30,'Season 9'!$U$20,0)),
IFERROR(INDEX('Season 9'!$X$22,MATCH('VS stats'!$C30,'Season 9'!$U$22,0)),"-")))))</f>
        <v>-</v>
      </c>
      <c r="BF30" s="965" t="str">
        <f>IFERROR(INDEX('Season 10'!$D$9:$D$27,MATCH('VS stats'!$C30,'Season 10'!$B$9:$B$27,0)),"-")</f>
        <v>-</v>
      </c>
      <c r="BG30" s="965" t="str">
        <f>IFERROR(INDEX('Season 10'!$D$28:$D$46,MATCH('VS stats'!$C30,'Season 10'!$B$28:$B$46,0)),"-")</f>
        <v>-</v>
      </c>
      <c r="BH30" s="965" t="str">
        <f>IFERROR(INDEX('Season 10'!$J$9:$J$16,MATCH('VS stats'!$C30,'Season 10'!$H$9:$H$16,0)),IFERROR(INDEX('Season 10'!$J$39,MATCH('VS stats'!$C30,'Season 10'!$H$39,0)),"-"))</f>
        <v>-</v>
      </c>
      <c r="BI30" s="965" t="str">
        <f>IFERROR(INDEX('Season 10'!$P$9:$P$16,MATCH('VS stats'!$C30,'Season 10'!$N$9:$N$16,0)),IFERROR(INDEX('Season 10'!$J$30,MATCH('VS stats'!$C30,'Season 10'!$H$30,0)),"-"))</f>
        <v>-</v>
      </c>
      <c r="BJ30" s="965" t="str">
        <f>IFERROR(INDEX('Season 10'!$P$20:$P$24,MATCH('VS stats'!$C30,'Season 10'!$N$20:$N$24,0)),
IFERROR(INDEX('Season 10'!$X$9,MATCH('VS stats'!$C30,'Season 10'!$U$9,0)),
IFERROR(INDEX('Season 10'!$X$11:$X$13,MATCH('VS stats'!$C30,'Season 10'!$U$11:$U38,0)),
IFERROR(INDEX('Season 10'!$X$17,MATCH('VS stats'!$C30,'Season 10'!$U$17,0)),
IFERROR(INDEX('Season 10'!$X$19,MATCH('VS stats'!$C30,'Season 10'!$U$19,0)),
IFERROR(INDEX('Season 10'!$X$21,MATCH('VS stats'!$C30,'Season 10'!$U$21,0)),
IFERROR(INDEX('Season 10'!$X$23,MATCH('VS stats'!$C30,'Season 10'!$U$23,0)),"-")))))))</f>
        <v>-</v>
      </c>
      <c r="BK30" s="966" t="str">
        <f>IFERROR(INDEX('Season 10'!$X$10,MATCH('VS stats'!$C30,'Season 10'!$U$10,0)),
IFERROR(INDEX('Season 10'!$X$14:$X$16,MATCH('VS stats'!$C30,'Season 10'!$U$14:$U$16,0)),
IFERROR(INDEX('Season 10'!$X$18,MATCH('VS stats'!$C30,'Season 10'!$U$18,0)),
IFERROR(INDEX('Season 10'!$X$20,MATCH('VS stats'!$C30,'Season 10'!$U$20,0)),
IFERROR(INDEX('Season 10'!$X$22,MATCH('VS stats'!$C30,'Season 10'!$U$22,0)),"-")))))</f>
        <v>-</v>
      </c>
      <c r="BL30" s="965" t="str">
        <f>IFERROR(INDEX('Season 11'!$D$9:$D$27,MATCH('VS stats'!$C30,'Season 11'!$B$9:$B$27,0)),"-")</f>
        <v>-</v>
      </c>
      <c r="BM30" s="965" t="str">
        <f>IFERROR(INDEX('Season 11'!$D$28:$D$46,MATCH('VS stats'!$C30,'Season 11'!$B$28:$B$46,0)),"-")</f>
        <v>-</v>
      </c>
      <c r="BN30" s="965" t="str">
        <f>IFERROR(INDEX('Season 11'!$J$9:$J$16,MATCH('VS stats'!$C30,'Season 11'!$H$9:$H$16,0)),IFERROR(INDEX('Season 11'!$J$39,MATCH('VS stats'!$C30,'Season 11'!$H$39,0)),"-"))</f>
        <v>-</v>
      </c>
      <c r="BO30" s="965" t="str">
        <f>IFERROR(INDEX('Season 11'!$P$9:$P$16,MATCH('VS stats'!$C30,'Season 11'!$N$9:$N$16,0)),IFERROR(INDEX('Season 11'!$J$30,MATCH('VS stats'!$C30,'Season 11'!$H$30,0)),"-"))</f>
        <v>-</v>
      </c>
      <c r="BP30" s="965" t="str">
        <f>IFERROR(INDEX('Season 11'!$P$20:$P$24,MATCH('VS stats'!$C30,'Season 11'!$N$20:$N$24,0)),
IFERROR(INDEX('Season 11'!$X$9,MATCH('VS stats'!$C30,'Season 11'!$U$9,0)),
IFERROR(INDEX('Season 11'!$X$11:$X$13,MATCH('VS stats'!$C30,'Season 11'!$U$11:$U38,0)),
IFERROR(INDEX('Season 11'!$X$17,MATCH('VS stats'!$C30,'Season 11'!$U$17,0)),
IFERROR(INDEX('Season 11'!$X$19,MATCH('VS stats'!$C30,'Season 11'!$U$19,0)),
IFERROR(INDEX('Season 11'!$X$21,MATCH('VS stats'!$C30,'Season 11'!$U$21,0)),
IFERROR(INDEX('Season 11'!$X$23,MATCH('VS stats'!$C30,'Season 11'!$U$23,0)),"-")))))))</f>
        <v>-</v>
      </c>
      <c r="BQ30" s="966" t="str">
        <f>IFERROR(INDEX('Season 11'!$X$10,MATCH('VS stats'!$C30,'Season 11'!$U$10,0)),
IFERROR(INDEX('Season 11'!$X$14:$X$16,MATCH('VS stats'!$C30,'Season 11'!$U$14:$U$16,0)),
IFERROR(INDEX('Season 11'!$X$18,MATCH('VS stats'!$C30,'Season 11'!$U$18,0)),
IFERROR(INDEX('Season 11'!$X$20,MATCH('VS stats'!$C30,'Season 11'!$U$20,0)),
IFERROR(INDEX('Season 11'!$X$22,MATCH('VS stats'!$C30,'Season 11'!$U$22,0)),"-")))))</f>
        <v>-</v>
      </c>
      <c r="BR30" s="965" t="str">
        <f>IFERROR(INDEX('Season 12'!$D$9:$D$27,MATCH('VS stats'!$C30,'Season 12'!$B$9:$B$27,0)),"-")</f>
        <v>-</v>
      </c>
      <c r="BS30" s="965" t="str">
        <f>IFERROR(INDEX('Season 12'!$D$28:$D$46,MATCH('VS stats'!$C30,'Season 12'!$B$28:$B$46,0)),"-")</f>
        <v>-</v>
      </c>
      <c r="BT30" s="965" t="str">
        <f>IFERROR(INDEX('Season 12'!$J$9:$J$16,MATCH('VS stats'!$C30,'Season 12'!$H$9:$H$16,0)),IFERROR(INDEX('Season 12'!$J$39,MATCH('VS stats'!$C30,'Season 12'!$H$39,0)),"-"))</f>
        <v>-</v>
      </c>
      <c r="BU30" s="965" t="str">
        <f>IFERROR(INDEX('Season 12'!$P$9:$P$16,MATCH('VS stats'!$C30,'Season 12'!$N$9:$N$16,0)),IFERROR(INDEX('Season 12'!$J$30,MATCH('VS stats'!$C30,'Season 12'!$H$30,0)),"-"))</f>
        <v>-</v>
      </c>
      <c r="BV30" s="965" t="str">
        <f>IFERROR(INDEX('Season 12'!$P$20:$P$24,MATCH('VS stats'!$C30,'Season 12'!$N$20:$N$24,0)),
IFERROR(INDEX('Season 12'!$X$9,MATCH('VS stats'!$C30,'Season 12'!$U$9,0)),
IFERROR(INDEX('Season 12'!$X$11:$X$13,MATCH('VS stats'!$C30,'Season 12'!$U$11:$U38,0)),
IFERROR(INDEX('Season 12'!$X$17,MATCH('VS stats'!$C30,'Season 12'!$U$17,0)),
IFERROR(INDEX('Season 12'!$X$19,MATCH('VS stats'!$C30,'Season 12'!$U$19,0)),
IFERROR(INDEX('Season 12'!$X$21,MATCH('VS stats'!$C30,'Season 12'!$U$21,0)),
IFERROR(INDEX('Season 12'!$X$23,MATCH('VS stats'!$C30,'Season 12'!$U$23,0)),"-")))))))</f>
        <v>-</v>
      </c>
      <c r="BW30" s="966" t="str">
        <f>IFERROR(INDEX('Season 12'!$X$10,MATCH('VS stats'!$C30,'Season 12'!$U$10,0)),
IFERROR(INDEX('Season 12'!$X$14:$X$16,MATCH('VS stats'!$C30,'Season 12'!$U$14:$U$16,0)),
IFERROR(INDEX('Season 12'!$X$18,MATCH('VS stats'!$C30,'Season 12'!$U$18,0)),
IFERROR(INDEX('Season 12'!$X$20,MATCH('VS stats'!$C30,'Season 12'!$U$20,0)),
IFERROR(INDEX('Season 12'!$X$22,MATCH('VS stats'!$C30,'Season 12'!$U$22,0)),"-")))))</f>
        <v>-</v>
      </c>
      <c r="BX30" s="965" t="str">
        <f>IFERROR(INDEX('Season 13'!$D$9:$D$27,MATCH('VS stats'!$C30,'Season 13'!$B$9:$B$27,0)),"-")</f>
        <v>-</v>
      </c>
      <c r="BY30" s="965" t="str">
        <f>IFERROR(INDEX('Season 13'!$D$28:$D$46,MATCH('VS stats'!$C30,'Season 13'!$B$28:$B$46,0)),"-")</f>
        <v>-</v>
      </c>
      <c r="BZ30" s="965" t="str">
        <f>IFERROR(INDEX('Season 13'!$J$9:$J$16,MATCH('VS stats'!$C30,'Season 13'!$H$9:$H$16,0)),IFERROR(INDEX('Season 13'!$J$39,MATCH('VS stats'!$C30,'Season 13'!$H$39,0)),"-"))</f>
        <v>-</v>
      </c>
      <c r="CA30" s="965" t="str">
        <f>IFERROR(INDEX('Season 13'!$P$9:$P$16,MATCH('VS stats'!$C30,'Season 13'!$N$9:$N$16,0)),IFERROR(INDEX('Season 13'!$J$30,MATCH('VS stats'!$C30,'Season 13'!$H$30,0)),"-"))</f>
        <v>-</v>
      </c>
      <c r="CB30" s="965" t="str">
        <f>IFERROR(INDEX('Season 13'!$P$20:$P$24,MATCH('VS stats'!$C30,'Season 13'!$N$20:$N$24,0)),
IFERROR(INDEX('Season 13'!$X$9,MATCH('VS stats'!$C30,'Season 13'!$U$9,0)),
IFERROR(INDEX('Season 13'!$X$11:$X$13,MATCH('VS stats'!$C30,'Season 13'!$U$11:$U38,0)),
IFERROR(INDEX('Season 13'!$X$17,MATCH('VS stats'!$C30,'Season 13'!$U$17,0)),
IFERROR(INDEX('Season 13'!$X$19,MATCH('VS stats'!$C30,'Season 13'!$U$19,0)),
IFERROR(INDEX('Season 13'!$X$21,MATCH('VS stats'!$C30,'Season 13'!$U$21,0)),
IFERROR(INDEX('Season 13'!$X$23,MATCH('VS stats'!$C30,'Season 13'!$U$23,0)),"-")))))))</f>
        <v>-</v>
      </c>
      <c r="CC30" s="966" t="str">
        <f>IFERROR(INDEX('Season 13'!$X$10,MATCH('VS stats'!$C30,'Season 13'!$U$10,0)),
IFERROR(INDEX('Season 13'!$X$14:$X$16,MATCH('VS stats'!$C30,'Season 13'!$U$14:$U$16,0)),
IFERROR(INDEX('Season 13'!$X$18,MATCH('VS stats'!$C30,'Season 13'!$U$18,0)),
IFERROR(INDEX('Season 13'!$X$20,MATCH('VS stats'!$C30,'Season 13'!$U$20,0)),
IFERROR(INDEX('Season 13'!$X$22,MATCH('VS stats'!$C30,'Season 13'!$U$22,0)),"-")))))</f>
        <v>-</v>
      </c>
      <c r="CD30" s="965" t="str">
        <f>IFERROR(INDEX('Season 14'!$D$9:$D$27,MATCH('VS stats'!$C30,'Season 14'!$B$9:$B$27,0)),"-")</f>
        <v>-</v>
      </c>
      <c r="CE30" s="965" t="str">
        <f>IFERROR(INDEX('Season 14'!$D$28:$D$46,MATCH('VS stats'!$C30,'Season 14'!$B$28:$B$46,0)),"-")</f>
        <v>-</v>
      </c>
      <c r="CF30" s="965" t="str">
        <f>IFERROR(INDEX('Season 14'!$J$9:$J$16,MATCH('VS stats'!$C30,'Season 14'!$H$9:$H$16,0)),IFERROR(INDEX('Season 14'!$J$39,MATCH('VS stats'!$C30,'Season 14'!$H$39,0)),"-"))</f>
        <v>-</v>
      </c>
      <c r="CG30" s="965" t="str">
        <f>IFERROR(INDEX('Season 14'!$P$9:$P$16,MATCH('VS stats'!$C30,'Season 14'!$N$9:$N$16,0)),IFERROR(INDEX('Season 14'!$J$30,MATCH('VS stats'!$C30,'Season 14'!$H$30,0)),"-"))</f>
        <v>-</v>
      </c>
      <c r="CH30" s="965" t="str">
        <f>IFERROR(INDEX('Season 14'!$P$20:$P$24,MATCH('VS stats'!$C30,'Season 14'!$N$20:$N$24,0)),
IFERROR(INDEX('Season 14'!$X$9,MATCH('VS stats'!$C30,'Season 14'!$U$9,0)),
IFERROR(INDEX('Season 14'!$X$11:$X$13,MATCH('VS stats'!$C30,'Season 14'!$U$11:$U38,0)),
IFERROR(INDEX('Season 14'!$X$17,MATCH('VS stats'!$C30,'Season 14'!$U$17,0)),
IFERROR(INDEX('Season 14'!$X$19,MATCH('VS stats'!$C30,'Season 14'!$U$19,0)),
IFERROR(INDEX('Season 14'!$X$21,MATCH('VS stats'!$C30,'Season 14'!$U$21,0)),
IFERROR(INDEX('Season 14'!$X$23,MATCH('VS stats'!$C30,'Season 14'!$U$23,0)),"-")))))))</f>
        <v>-</v>
      </c>
      <c r="CI30" s="966" t="str">
        <f>IFERROR(INDEX('Season 14'!$X$10,MATCH('VS stats'!$C30,'Season 14'!$U$10,0)),
IFERROR(INDEX('Season 14'!$X$14:$X$16,MATCH('VS stats'!$C30,'Season 14'!$U$14:$U$16,0)),
IFERROR(INDEX('Season 14'!$X$18,MATCH('VS stats'!$C30,'Season 14'!$U$18,0)),
IFERROR(INDEX('Season 14'!$X$20,MATCH('VS stats'!$C30,'Season 14'!$U$20,0)),
IFERROR(INDEX('Season 14'!$X$22,MATCH('VS stats'!$C30,'Season 14'!$U$22,0)),"-")))))</f>
        <v>-</v>
      </c>
      <c r="CJ30" s="965" t="str">
        <f>IFERROR(INDEX('Season 15'!$D$9:$D$27,MATCH('VS stats'!$C30,'Season 15'!$B$9:$B$27,0)),"-")</f>
        <v>-</v>
      </c>
      <c r="CK30" s="965" t="str">
        <f>IFERROR(INDEX('Season 15'!$D$28:$D$46,MATCH('VS stats'!$C30,'Season 15'!$B$28:$B$46,0)),"-")</f>
        <v>-</v>
      </c>
      <c r="CL30" s="965" t="str">
        <f>IFERROR(INDEX('Season 15'!$J$9:$J$16,MATCH('VS stats'!$C30,'Season 15'!$H$9:$H$16,0)),IFERROR(INDEX('Season 15'!$J$39,MATCH('VS stats'!$C30,'Season 15'!$H$39,0)),"-"))</f>
        <v>-</v>
      </c>
      <c r="CM30" s="965" t="str">
        <f>IFERROR(INDEX('Season 15'!$P$9:$P$16,MATCH('VS stats'!$C30,'Season 15'!$N$9:$N$16,0)),IFERROR(INDEX('Season 15'!$J$30,MATCH('VS stats'!$C30,'Season 15'!$H$30,0)),"-"))</f>
        <v>-</v>
      </c>
      <c r="CN30" s="965" t="str">
        <f>IFERROR(INDEX('Season 15'!$P$20:$P$24,MATCH('VS stats'!$C30,'Season 15'!$N$20:$N$24,0)),
IFERROR(INDEX('Season 15'!$X$9,MATCH('VS stats'!$C30,'Season 15'!$U$9,0)),
IFERROR(INDEX('Season 15'!$X$11:$X$13,MATCH('VS stats'!$C30,'Season 15'!$U$11:$U38,0)),
IFERROR(INDEX('Season 15'!$X$17,MATCH('VS stats'!$C30,'Season 15'!$U$17,0)),
IFERROR(INDEX('Season 15'!$X$19,MATCH('VS stats'!$C30,'Season 15'!$U$19,0)),
IFERROR(INDEX('Season 15'!$X$21,MATCH('VS stats'!$C30,'Season 15'!$U$21,0)),
IFERROR(INDEX('Season 15'!$X$23,MATCH('VS stats'!$C30,'Season 15'!$U$23,0)),"-")))))))</f>
        <v>-</v>
      </c>
      <c r="CO30" s="966" t="str">
        <f>IFERROR(INDEX('Season 15'!$X$10,MATCH('VS stats'!$C30,'Season 15'!$U$10,0)),
IFERROR(INDEX('Season 15'!$X$14:$X$16,MATCH('VS stats'!$C30,'Season 15'!$U$14:$U$16,0)),
IFERROR(INDEX('Season 15'!$X$18,MATCH('VS stats'!$C30,'Season 15'!$U$18,0)),
IFERROR(INDEX('Season 15'!$X$20,MATCH('VS stats'!$C30,'Season 15'!$U$20,0)),
IFERROR(INDEX('Season 15'!$X$22,MATCH('VS stats'!$C30,'Season 15'!$U$22,0)),"-")))))</f>
        <v>-</v>
      </c>
      <c r="CP30" s="976"/>
      <c r="CQ30" s="822"/>
      <c r="CR30" s="822"/>
      <c r="CS30" s="822"/>
      <c r="CT30" s="822"/>
      <c r="CU30" s="822"/>
    </row>
    <row r="31" spans="2:99" x14ac:dyDescent="0.25">
      <c r="B31" s="822"/>
      <c r="C31" s="683" t="s">
        <v>204</v>
      </c>
      <c r="D31" s="965" t="str">
        <f>IFERROR(INDEX('Season 1'!$D$9:$D$31,MATCH('VS stats'!$C31,'Season 1'!$B$9:$B$31,0)),"-")</f>
        <v>-</v>
      </c>
      <c r="E31" s="965" t="str">
        <f>IFERROR(INDEX('Season 1'!$D$32:$D$54,MATCH('VS stats'!$C31,'Season 1'!$B$32:$B$54,0)),"-")</f>
        <v>-</v>
      </c>
      <c r="F31" s="1065" t="str">
        <f>IFERROR(INDEX('Season 1'!$J$9:$J$16,MATCH('VS stats'!$C31,'Season 1'!$H$9:$H$16,0)),IFERROR(INDEX('Season 1'!$W$9:$W$14,MATCH('VS stats'!$C31,'Season 1'!$T$9:$T$14,0)),"-"))</f>
        <v>2-1</v>
      </c>
      <c r="G31" s="965" t="str">
        <f>IFERROR(INDEX('Season 1'!$P$9:$P$16,MATCH('VS stats'!$C31,'Season 1'!$N$9:$N$16,0)),"-")</f>
        <v>-</v>
      </c>
      <c r="H31" s="965" t="str">
        <f>IFERROR(INDEX('Season 1'!$P$20:$P$24,MATCH('VS stats'!$C31,'Season 1'!$N$20:$N$24,0)),"-")</f>
        <v>-</v>
      </c>
      <c r="I31" s="966" t="s">
        <v>35</v>
      </c>
      <c r="J31" s="965" t="str">
        <f>IFERROR(INDEX('Season 2'!$D$9:$D$31,MATCH('VS stats'!$C31,'Season 2'!$B$9:$B$31,0)),"-")</f>
        <v>-</v>
      </c>
      <c r="K31" s="965" t="str">
        <f>IFERROR(INDEX('Season 2'!$D$32:$D$54,MATCH('VS stats'!$C31,'Season 2'!$B$32:$B$54,0)),"-")</f>
        <v>-</v>
      </c>
      <c r="L31" s="965" t="str">
        <f>IFERROR(INDEX('Season 2'!$J$9:$J$16,MATCH('VS stats'!$C31,'Season 2'!$H$9:$H$16,0)),IFERROR(INDEX('Season 2'!$J$45:$J$50,MATCH('VS stats'!$C31,'Season 2'!$H$45:$H$50,0)),"-"))</f>
        <v>-</v>
      </c>
      <c r="M31" s="965" t="str">
        <f>IFERROR(INDEX('Season 2'!$P$9:$P$16,MATCH('VS stats'!$C31,'Season 2'!$N$9:$N$16,0)),IFERROR(INDEX('Season 2'!$J$30,MATCH('VS stats'!$C31,'Season 2'!$H$30,0)),"-"))</f>
        <v>-</v>
      </c>
      <c r="N31" s="965" t="str">
        <f>IFERROR(INDEX('Season 2'!$P$20:$P$24,MATCH('VS stats'!$C31,'Season 2'!$N$20:$N$24,0)),
IFERROR(INDEX('Season 2'!$X$9,MATCH('VS stats'!$C31,'Season 2'!$U$9,0)),
IFERROR(INDEX('Season 2'!$X$11:$X$13,MATCH('VS stats'!$C31,'Season 2'!$U$11:$U39,0)),
IFERROR(INDEX('Season 2'!$X$17,MATCH('VS stats'!$C31,'Season 2'!$U$17,0)),
IFERROR(INDEX('Season 2'!$X$19,MATCH('VS stats'!$C31,'Season 2'!$U$19,0)),
IFERROR(INDEX('Season 2'!$X$21,MATCH('VS stats'!$C31,'Season 2'!$U$21,0)),
IFERROR(INDEX('Season 2'!$X$23,MATCH('VS stats'!$C31,'Season 2'!$U$23,0)),
IFERROR(INDEX('Season 2'!$X$25,MATCH('VS stats'!$C31,'Season 2'!$U$25,0)),"-"))))))))</f>
        <v>-</v>
      </c>
      <c r="O31" s="966" t="str">
        <f>IFERROR(INDEX('Season 2'!$X$10,MATCH('VS stats'!$C31,'Season 2'!$U$10,0)),
IFERROR(INDEX('Season 2'!$X$14:$X$16,MATCH('VS stats'!$C31,'Season 2'!$U$14:$U$16,0)),
IFERROR(INDEX('Season 2'!$X$18,MATCH('VS stats'!$C31,'Season 2'!$U$18,0)),
IFERROR(INDEX('Season 2'!$X$20,MATCH('VS stats'!$C31,'Season 2'!$U$20,0)),
IFERROR(INDEX('Season 2'!$X$22,MATCH('VS stats'!$C31,'Season 2'!$U$22,0)),
IFERROR(INDEX('Season 2'!$X$24,MATCH('VS stats'!$C31,'Season 2'!$U$24,0)),"-"))))))</f>
        <v>-</v>
      </c>
      <c r="P31" s="965" t="str">
        <f>IFERROR(INDEX('Season 3'!$D$9:$D$31,MATCH('VS stats'!$C31,'Season 3'!$B$9:$B$31,0)),"-")</f>
        <v>-</v>
      </c>
      <c r="Q31" s="965" t="str">
        <f>IFERROR(INDEX('Season 3'!$D$32:$D$54,MATCH('VS stats'!$C31,'Season 3'!$B$32:$B$54,0)),"-")</f>
        <v>-</v>
      </c>
      <c r="R31" s="965" t="str">
        <f>IFERROR(INDEX('Season 3'!$J$9:$J$16,MATCH('VS stats'!$C31,'Season 3'!$H$9:$H$16,0)),IFERROR(INDEX('Season 3'!$J$39,MATCH('VS stats'!$C31,'Season 3'!$H$39,0)),"-"))</f>
        <v>-</v>
      </c>
      <c r="S31" s="965" t="str">
        <f>IFERROR(INDEX('Season 3'!$P$9:$P$16,MATCH('VS stats'!$C31,'Season 3'!$N$9:$N$16,0)),IFERROR(INDEX('Season 3'!$J$30,MATCH('VS stats'!$C31,'Season 3'!$H$30,0)),"-"))</f>
        <v>-</v>
      </c>
      <c r="T31" s="965" t="str">
        <f>IFERROR(INDEX('Season 3'!$P$20:$P$24,MATCH('VS stats'!$C31,'Season 3'!$N$20:$N$24,0)),
IFERROR(INDEX('Season 3'!$X$9,MATCH('VS stats'!$C31,'Season 3'!$U$9,0)),
IFERROR(INDEX('Season 3'!$X$11:$X$13,MATCH('VS stats'!$C31,'Season 3'!$U$11:$U39,0)),
IFERROR(INDEX('Season 3'!$X$17,MATCH('VS stats'!$C31,'Season 3'!$U$17,0)),
IFERROR(INDEX('Season 3'!$X$19,MATCH('VS stats'!$C31,'Season 3'!$U$19,0)),
IFERROR(INDEX('Season 3'!$X$21,MATCH('VS stats'!$C31,'Season 3'!$U$21,0)),
IFERROR(INDEX('Season 3'!$X$23,MATCH('VS stats'!$C31,'Season 3'!$U$23,0)),
IFERROR(INDEX('Season 3'!$X$25,MATCH('VS stats'!$C31,'Season 3'!$U$25,0)),"-"))))))))</f>
        <v>-</v>
      </c>
      <c r="U31" s="966" t="str">
        <f>IFERROR(INDEX('Season 3'!$X$10,MATCH('VS stats'!$C31,'Season 3'!$U$10,0)),
IFERROR(INDEX('Season 3'!$X$14:$X$16,MATCH('VS stats'!$C31,'Season 3'!$U$14:$U$16,0)),
IFERROR(INDEX('Season 3'!$X$18,MATCH('VS stats'!$C31,'Season 3'!$U$18,0)),
IFERROR(INDEX('Season 3'!$X$20,MATCH('VS stats'!$C31,'Season 3'!$U$20,0)),
IFERROR(INDEX('Season 3'!$X$22,MATCH('VS stats'!$C31,'Season 3'!$U$22,0)),
IFERROR(INDEX('Season 3'!$X$24,MATCH('VS stats'!$C31,'Season 3'!$U$24,0)),"-"))))))</f>
        <v>-</v>
      </c>
      <c r="V31" s="965" t="str">
        <f>IFERROR(INDEX('Season 4'!$D$9:$D$27,MATCH('VS stats'!$C31,'Season 4'!$B$9:$B$27,0)),"-")</f>
        <v>-</v>
      </c>
      <c r="W31" s="965" t="str">
        <f>IFERROR(INDEX('Season 4'!$D$28:$D$46,MATCH('VS stats'!$C31,'Season 4'!$B$28:$B$46,0)),"-")</f>
        <v>-</v>
      </c>
      <c r="X31" s="965" t="str">
        <f>IFERROR(INDEX('Season 4'!$J$9:$J$16,MATCH('VS stats'!$C31,'Season 4'!$H$9:$H$16,0)),IFERROR(INDEX('Season 4'!$J$39,MATCH('VS stats'!$C31,'Season 4'!$H$39,0)),"-"))</f>
        <v>-</v>
      </c>
      <c r="Y31" s="965" t="str">
        <f>IFERROR(INDEX('Season 4'!$P$9:$P$16,MATCH('VS stats'!$C31,'Season 4'!$N$9:$N$16,0)),IFERROR(INDEX('Season 4'!$J$30,MATCH('VS stats'!$C31,'Season 4'!$H$30,0)),"-"))</f>
        <v>-</v>
      </c>
      <c r="Z31" s="965" t="str">
        <f>IFERROR(INDEX('Season 4'!$P$20:$P$24,MATCH('VS stats'!$C31,'Season 4'!$N$20:$N$24,0)),
IFERROR(INDEX('Season 4'!$X$9,MATCH('VS stats'!$C31,'Season 4'!$U$9,0)),
IFERROR(INDEX('Season 4'!$X$11:$X$13,MATCH('VS stats'!$C31,'Season 4'!$U$11:$U39,0)),
IFERROR(INDEX('Season 4'!$X$17,MATCH('VS stats'!$C31,'Season 4'!$U$17,0)),
IFERROR(INDEX('Season 4'!$X$19,MATCH('VS stats'!$C31,'Season 4'!$U$19,0)),
IFERROR(INDEX('Season 4'!$X$21,MATCH('VS stats'!$C31,'Season 4'!$U$21,0)),
IFERROR(INDEX('Season 4'!$X$23,MATCH('VS stats'!$C31,'Season 4'!$U$23,0)),
IFERROR(INDEX('Season 4'!$X$25,MATCH('VS stats'!$C31,'Season 4'!$U$25,0)),"-"))))))))</f>
        <v>-</v>
      </c>
      <c r="AA31" s="966" t="str">
        <f>IFERROR(INDEX('Season 4'!$X$10,MATCH('VS stats'!$C31,'Season 4'!$U$10,0)),
IFERROR(INDEX('Season 4'!$X$14:$X$16,MATCH('VS stats'!$C31,'Season 4'!$U$14:$U$16,0)),
IFERROR(INDEX('Season 4'!$X$18,MATCH('VS stats'!$C31,'Season 4'!$U$18,0)),
IFERROR(INDEX('Season 4'!$X$20,MATCH('VS stats'!$C31,'Season 4'!$U$20,0)),
IFERROR(INDEX('Season 4'!$X$22,MATCH('VS stats'!$C31,'Season 4'!$U$22,0)),
IFERROR(INDEX('Season 4'!$X$24,MATCH('VS stats'!$C31,'Season 4'!$U$24,0)),"-"))))))</f>
        <v>-</v>
      </c>
      <c r="AB31" s="965" t="str">
        <f>IFERROR(INDEX('Season 5'!$D$9:$D$27,MATCH('VS stats'!$C31,'Season 5'!$B$9:$B$27,0)),"-")</f>
        <v>-</v>
      </c>
      <c r="AC31" s="965" t="str">
        <f>IFERROR(INDEX('Season 5'!$D$28:$D$46,MATCH('VS stats'!$C31,'Season 5'!$B$28:$B$46,0)),"-")</f>
        <v>-</v>
      </c>
      <c r="AD31" s="965" t="str">
        <f>IFERROR(INDEX('Season 5'!$J$9:$J$16,MATCH('VS stats'!$C31,'Season 5'!$H$9:$H$16,0)),IFERROR(INDEX('Season 5'!$J$39,MATCH('VS stats'!$C31,'Season 5'!$H$39,0)),"-"))</f>
        <v>-</v>
      </c>
      <c r="AE31" s="965" t="str">
        <f>IFERROR(INDEX('Season 5'!$P$9:$P$16,MATCH('VS stats'!$C31,'Season 5'!$N$9:$N$16,0)),IFERROR(INDEX('Season 5'!$J$30,MATCH('VS stats'!$C31,'Season 5'!$H$30,0)),"-"))</f>
        <v>-</v>
      </c>
      <c r="AF31" s="965" t="str">
        <f>IFERROR(INDEX('Season 5'!$P$20:$P$24,MATCH('VS stats'!$C31,'Season 5'!$N$20:$N$24,0)),
IFERROR(INDEX('Season 5'!$X$9,MATCH('VS stats'!$C31,'Season 5'!$U$9,0)),
IFERROR(INDEX('Season 5'!$X$11:$X$13,MATCH('VS stats'!$C31,'Season 5'!$U$11:$U39,0)),
IFERROR(INDEX('Season 5'!$X$17,MATCH('VS stats'!$C31,'Season 5'!$U$17,0)),
IFERROR(INDEX('Season 5'!$X$19,MATCH('VS stats'!$C31,'Season 5'!$U$19,0)),
IFERROR(INDEX('Season 5'!$X$21,MATCH('VS stats'!$C31,'Season 5'!$U$21,0)),
IFERROR(INDEX('Season 5'!$X$23,MATCH('VS stats'!$C31,'Season 5'!$U$23,0)),"-")))))))</f>
        <v>-</v>
      </c>
      <c r="AG31" s="966" t="str">
        <f>IFERROR(INDEX('Season 5'!$X$10,MATCH('VS stats'!$C31,'Season 5'!$U$10,0)),
IFERROR(INDEX('Season 5'!$X$14:$X$16,MATCH('VS stats'!$C31,'Season 5'!$U$14:$U$16,0)),
IFERROR(INDEX('Season 5'!$X$18,MATCH('VS stats'!$C31,'Season 5'!$U$18,0)),
IFERROR(INDEX('Season 5'!$X$20,MATCH('VS stats'!$C31,'Season 5'!$U$20,0)),
IFERROR(INDEX('Season 5'!$X$22,MATCH('VS stats'!$C31,'Season 5'!$U$22,0)),"-")))))</f>
        <v>-</v>
      </c>
      <c r="AH31" s="965" t="str">
        <f>IFERROR(INDEX('Season 6'!$D$9:$D$27,MATCH('VS stats'!$C31,'Season 6'!$B$9:$B$27,0)),"-")</f>
        <v>-</v>
      </c>
      <c r="AI31" s="965" t="str">
        <f>IFERROR(INDEX('Season 6'!$D$28:$D$46,MATCH('VS stats'!$C31,'Season 6'!$B$28:$B$46,0)),"-")</f>
        <v>-</v>
      </c>
      <c r="AJ31" s="965" t="str">
        <f>IFERROR(INDEX('Season 6'!$J$9:$J$16,MATCH('VS stats'!$C31,'Season 6'!$H$9:$H$16,0)),IFERROR(INDEX('Season 6'!$J$39,MATCH('VS stats'!$C31,'Season 6'!$H$39,0)),"-"))</f>
        <v>-</v>
      </c>
      <c r="AK31" s="965" t="str">
        <f>IFERROR(INDEX('Season 6'!$P$9:$P$16,MATCH('VS stats'!$C31,'Season 6'!$N$9:$N$16,0)),IFERROR(INDEX('Season 6'!$J$30,MATCH('VS stats'!$C31,'Season 6'!$H$30,0)),"-"))</f>
        <v>-</v>
      </c>
      <c r="AL31" s="965" t="str">
        <f>IFERROR(INDEX('Season 6'!$P$20:$P$24,MATCH('VS stats'!$C31,'Season 6'!$N$20:$N$24,0)),
IFERROR(INDEX('Season 6'!$X$9,MATCH('VS stats'!$C31,'Season 6'!$U$9,0)),
IFERROR(INDEX('Season 6'!$X$11:$X$13,MATCH('VS stats'!$C31,'Season 6'!$U$11:$U39,0)),
IFERROR(INDEX('Season 6'!$X$17,MATCH('VS stats'!$C31,'Season 6'!$U$17,0)),
IFERROR(INDEX('Season 6'!$X$19,MATCH('VS stats'!$C31,'Season 6'!$U$19,0)),
IFERROR(INDEX('Season 6'!$X$21,MATCH('VS stats'!$C31,'Season 6'!$U$21,0)),
IFERROR(INDEX('Season 6'!$X$23,MATCH('VS stats'!$C31,'Season 6'!$U$23,0)),"-")))))))</f>
        <v>-</v>
      </c>
      <c r="AM31" s="966" t="str">
        <f>IFERROR(INDEX('Season 6'!$X$10,MATCH('VS stats'!$C31,'Season 6'!$U$10,0)),
IFERROR(INDEX('Season 6'!$X$14:$X$16,MATCH('VS stats'!$C31,'Season 6'!$U$14:$U$16,0)),
IFERROR(INDEX('Season 6'!$X$18,MATCH('VS stats'!$C31,'Season 6'!$U$18,0)),
IFERROR(INDEX('Season 6'!$X$20,MATCH('VS stats'!$C31,'Season 6'!$U$20,0)),
IFERROR(INDEX('Season 6'!$X$22,MATCH('VS stats'!$C31,'Season 6'!$U$22,0)),"-")))))</f>
        <v>-</v>
      </c>
      <c r="AN31" s="965" t="str">
        <f>IFERROR(INDEX('Season 7'!$D$9:$D$27,MATCH('VS stats'!$C31,'Season 7'!$B$9:$B$27,0)),"-")</f>
        <v>-</v>
      </c>
      <c r="AO31" s="965" t="str">
        <f>IFERROR(INDEX('Season 7'!$D$28:$D$46,MATCH('VS stats'!$C31,'Season 7'!$B$28:$B$46,0)),"-")</f>
        <v>-</v>
      </c>
      <c r="AP31" s="965" t="str">
        <f>IFERROR(INDEX('Season 7'!$J$9:$J$16,MATCH('VS stats'!$C31,'Season 7'!$H$9:$H$16,0)),IFERROR(INDEX('Season 7'!$J$39,MATCH('VS stats'!$C31,'Season 7'!$H$39,0)),"-"))</f>
        <v>-</v>
      </c>
      <c r="AQ31" s="965" t="str">
        <f>IFERROR(INDEX('Season 7'!$P$9:$P$16,MATCH('VS stats'!$C31,'Season 7'!$N$9:$N$16,0)),IFERROR(INDEX('Season 7'!$J$30,MATCH('VS stats'!$C31,'Season 7'!$H$30,0)),"-"))</f>
        <v>-</v>
      </c>
      <c r="AR31" s="965" t="str">
        <f>IFERROR(INDEX('Season 7'!$P$20:$P$24,MATCH('VS stats'!$C31,'Season 7'!$N$20:$N$24,0)),
IFERROR(INDEX('Season 7'!$X$9,MATCH('VS stats'!$C31,'Season 7'!$U$9,0)),
IFERROR(INDEX('Season 7'!$X$11:$X$13,MATCH('VS stats'!$C31,'Season 7'!$U$11:$U39,0)),
IFERROR(INDEX('Season 7'!$X$17,MATCH('VS stats'!$C31,'Season 7'!$U$17,0)),
IFERROR(INDEX('Season 7'!$X$19,MATCH('VS stats'!$C31,'Season 7'!$U$19,0)),
IFERROR(INDEX('Season 7'!$X$21,MATCH('VS stats'!$C31,'Season 7'!$U$21,0)),
IFERROR(INDEX('Season 7'!$X$23,MATCH('VS stats'!$C31,'Season 7'!$U$23,0)),"-")))))))</f>
        <v>-</v>
      </c>
      <c r="AS31" s="966" t="str">
        <f>IFERROR(INDEX('Season 7'!$X$10,MATCH('VS stats'!$C31,'Season 7'!$U$10,0)),
IFERROR(INDEX('Season 7'!$X$14:$X$16,MATCH('VS stats'!$C31,'Season 7'!$U$14:$U$16,0)),
IFERROR(INDEX('Season 7'!$X$18,MATCH('VS stats'!$C31,'Season 7'!$U$18,0)),
IFERROR(INDEX('Season 7'!$X$20,MATCH('VS stats'!$C31,'Season 7'!$U$20,0)),
IFERROR(INDEX('Season 7'!$X$22,MATCH('VS stats'!$C31,'Season 7'!$U$22,0)),"-")))))</f>
        <v>-</v>
      </c>
      <c r="AT31" s="965" t="str">
        <f>IFERROR(INDEX('Season 8'!$D$9:$D$27,MATCH('VS stats'!$C31,'Season 8'!$B$9:$B$27,0)),"-")</f>
        <v>-</v>
      </c>
      <c r="AU31" s="965" t="str">
        <f>IFERROR(INDEX('Season 8'!$D$28:$D$46,MATCH('VS stats'!$C31,'Season 8'!$B$28:$B$46,0)),"-")</f>
        <v>-</v>
      </c>
      <c r="AV31" s="965" t="str">
        <f>IFERROR(INDEX('Season 8'!$J$9:$J$16,MATCH('VS stats'!$C31,'Season 8'!$H$9:$H$16,0)),IFERROR(INDEX('Season 8'!$J$39,MATCH('VS stats'!$C31,'Season 8'!$H$39,0)),"-"))</f>
        <v>-</v>
      </c>
      <c r="AW31" s="965" t="str">
        <f>IFERROR(INDEX('Season 8'!$P$9:$P$16,MATCH('VS stats'!$C31,'Season 8'!$N$9:$N$16,0)),IFERROR(INDEX('Season 8'!$J$30,MATCH('VS stats'!$C31,'Season 8'!$H$30,0)),"-"))</f>
        <v>-</v>
      </c>
      <c r="AX31" s="965" t="str">
        <f>IFERROR(INDEX('Season 8'!$P$20:$P$24,MATCH('VS stats'!$C31,'Season 8'!$N$20:$N$24,0)),
IFERROR(INDEX('Season 8'!$X$9,MATCH('VS stats'!$C31,'Season 8'!$U$9,0)),
IFERROR(INDEX('Season 8'!$X$11:$X$13,MATCH('VS stats'!$C31,'Season 8'!$U$11:$U39,0)),
IFERROR(INDEX('Season 8'!$X$17,MATCH('VS stats'!$C31,'Season 8'!$U$17,0)),
IFERROR(INDEX('Season 8'!$X$19,MATCH('VS stats'!$C31,'Season 8'!$U$19,0)),
IFERROR(INDEX('Season 8'!$X$21,MATCH('VS stats'!$C31,'Season 8'!$U$21,0)),
IFERROR(INDEX('Season 8'!$X$23,MATCH('VS stats'!$C31,'Season 8'!$U$23,0)),"-")))))))</f>
        <v>-</v>
      </c>
      <c r="AY31" s="966" t="str">
        <f>IFERROR(INDEX('Season 8'!$X$10,MATCH('VS stats'!$C31,'Season 8'!$U$10,0)),
IFERROR(INDEX('Season 8'!$X$14:$X$16,MATCH('VS stats'!$C31,'Season 8'!$U$14:$U$16,0)),
IFERROR(INDEX('Season 8'!$X$18,MATCH('VS stats'!$C31,'Season 8'!$U$18,0)),
IFERROR(INDEX('Season 8'!$X$20,MATCH('VS stats'!$C31,'Season 8'!$U$20,0)),
IFERROR(INDEX('Season 8'!$X$22,MATCH('VS stats'!$C31,'Season 8'!$U$22,0)),"-")))))</f>
        <v>-</v>
      </c>
      <c r="AZ31" s="965" t="str">
        <f>IFERROR(INDEX('Season 9'!$D$9:$D$27,MATCH('VS stats'!$C31,'Season 9'!$B$9:$B$27,0)),"-")</f>
        <v>-</v>
      </c>
      <c r="BA31" s="965" t="str">
        <f>IFERROR(INDEX('Season 9'!$D$28:$D$46,MATCH('VS stats'!$C31,'Season 9'!$B$28:$B$46,0)),"-")</f>
        <v>-</v>
      </c>
      <c r="BB31" s="965" t="str">
        <f>IFERROR(INDEX('Season 9'!$J$9:$J$16,MATCH('VS stats'!$C31,'Season 9'!$H$9:$H$16,0)),IFERROR(INDEX('Season 9'!$J$39,MATCH('VS stats'!$C31,'Season 9'!$H$39,0)),"-"))</f>
        <v>-</v>
      </c>
      <c r="BC31" s="965" t="str">
        <f>IFERROR(INDEX('Season 9'!$P$9:$P$16,MATCH('VS stats'!$C31,'Season 9'!$N$9:$N$16,0)),IFERROR(INDEX('Season 9'!$J$30,MATCH('VS stats'!$C31,'Season 9'!$H$30,0)),"-"))</f>
        <v>-</v>
      </c>
      <c r="BD31" s="965" t="str">
        <f>IFERROR(INDEX('Season 9'!$P$20:$P$24,MATCH('VS stats'!$C31,'Season 9'!$N$20:$N$24,0)),
IFERROR(INDEX('Season 9'!$X$9,MATCH('VS stats'!$C31,'Season 9'!$U$9,0)),
IFERROR(INDEX('Season 9'!$X$11:$X$13,MATCH('VS stats'!$C31,'Season 9'!$U$11:$U39,0)),
IFERROR(INDEX('Season 9'!$X$17,MATCH('VS stats'!$C31,'Season 9'!$U$17,0)),
IFERROR(INDEX('Season 9'!$X$19,MATCH('VS stats'!$C31,'Season 9'!$U$19,0)),
IFERROR(INDEX('Season 9'!$X$21,MATCH('VS stats'!$C31,'Season 9'!$U$21,0)),
IFERROR(INDEX('Season 9'!$X$23,MATCH('VS stats'!$C31,'Season 9'!$U$23,0)),"-")))))))</f>
        <v>-</v>
      </c>
      <c r="BE31" s="966" t="str">
        <f>IFERROR(INDEX('Season 9'!$X$10,MATCH('VS stats'!$C31,'Season 9'!$U$10,0)),
IFERROR(INDEX('Season 9'!$X$14:$X$16,MATCH('VS stats'!$C31,'Season 9'!$U$14:$U$16,0)),
IFERROR(INDEX('Season 9'!$X$18,MATCH('VS stats'!$C31,'Season 9'!$U$18,0)),
IFERROR(INDEX('Season 9'!$X$20,MATCH('VS stats'!$C31,'Season 9'!$U$20,0)),
IFERROR(INDEX('Season 9'!$X$22,MATCH('VS stats'!$C31,'Season 9'!$U$22,0)),"-")))))</f>
        <v>-</v>
      </c>
      <c r="BF31" s="965" t="str">
        <f>IFERROR(INDEX('Season 10'!$D$9:$D$27,MATCH('VS stats'!$C31,'Season 10'!$B$9:$B$27,0)),"-")</f>
        <v>-</v>
      </c>
      <c r="BG31" s="965" t="str">
        <f>IFERROR(INDEX('Season 10'!$D$28:$D$46,MATCH('VS stats'!$C31,'Season 10'!$B$28:$B$46,0)),"-")</f>
        <v>-</v>
      </c>
      <c r="BH31" s="965" t="str">
        <f>IFERROR(INDEX('Season 10'!$J$9:$J$16,MATCH('VS stats'!$C31,'Season 10'!$H$9:$H$16,0)),IFERROR(INDEX('Season 10'!$J$39,MATCH('VS stats'!$C31,'Season 10'!$H$39,0)),"-"))</f>
        <v>-</v>
      </c>
      <c r="BI31" s="965" t="str">
        <f>IFERROR(INDEX('Season 10'!$P$9:$P$16,MATCH('VS stats'!$C31,'Season 10'!$N$9:$N$16,0)),IFERROR(INDEX('Season 10'!$J$30,MATCH('VS stats'!$C31,'Season 10'!$H$30,0)),"-"))</f>
        <v>-</v>
      </c>
      <c r="BJ31" s="965" t="str">
        <f>IFERROR(INDEX('Season 10'!$P$20:$P$24,MATCH('VS stats'!$C31,'Season 10'!$N$20:$N$24,0)),
IFERROR(INDEX('Season 10'!$X$9,MATCH('VS stats'!$C31,'Season 10'!$U$9,0)),
IFERROR(INDEX('Season 10'!$X$11:$X$13,MATCH('VS stats'!$C31,'Season 10'!$U$11:$U39,0)),
IFERROR(INDEX('Season 10'!$X$17,MATCH('VS stats'!$C31,'Season 10'!$U$17,0)),
IFERROR(INDEX('Season 10'!$X$19,MATCH('VS stats'!$C31,'Season 10'!$U$19,0)),
IFERROR(INDEX('Season 10'!$X$21,MATCH('VS stats'!$C31,'Season 10'!$U$21,0)),
IFERROR(INDEX('Season 10'!$X$23,MATCH('VS stats'!$C31,'Season 10'!$U$23,0)),"-")))))))</f>
        <v>-</v>
      </c>
      <c r="BK31" s="966" t="str">
        <f>IFERROR(INDEX('Season 10'!$X$10,MATCH('VS stats'!$C31,'Season 10'!$U$10,0)),
IFERROR(INDEX('Season 10'!$X$14:$X$16,MATCH('VS stats'!$C31,'Season 10'!$U$14:$U$16,0)),
IFERROR(INDEX('Season 10'!$X$18,MATCH('VS stats'!$C31,'Season 10'!$U$18,0)),
IFERROR(INDEX('Season 10'!$X$20,MATCH('VS stats'!$C31,'Season 10'!$U$20,0)),
IFERROR(INDEX('Season 10'!$X$22,MATCH('VS stats'!$C31,'Season 10'!$U$22,0)),"-")))))</f>
        <v>-</v>
      </c>
      <c r="BL31" s="965" t="str">
        <f>IFERROR(INDEX('Season 11'!$D$9:$D$27,MATCH('VS stats'!$C31,'Season 11'!$B$9:$B$27,0)),"-")</f>
        <v>-</v>
      </c>
      <c r="BM31" s="965" t="str">
        <f>IFERROR(INDEX('Season 11'!$D$28:$D$46,MATCH('VS stats'!$C31,'Season 11'!$B$28:$B$46,0)),"-")</f>
        <v>-</v>
      </c>
      <c r="BN31" s="965" t="str">
        <f>IFERROR(INDEX('Season 11'!$J$9:$J$16,MATCH('VS stats'!$C31,'Season 11'!$H$9:$H$16,0)),IFERROR(INDEX('Season 11'!$J$39,MATCH('VS stats'!$C31,'Season 11'!$H$39,0)),"-"))</f>
        <v>-</v>
      </c>
      <c r="BO31" s="965" t="str">
        <f>IFERROR(INDEX('Season 11'!$P$9:$P$16,MATCH('VS stats'!$C31,'Season 11'!$N$9:$N$16,0)),IFERROR(INDEX('Season 11'!$J$30,MATCH('VS stats'!$C31,'Season 11'!$H$30,0)),"-"))</f>
        <v>-</v>
      </c>
      <c r="BP31" s="965" t="str">
        <f>IFERROR(INDEX('Season 11'!$P$20:$P$24,MATCH('VS stats'!$C31,'Season 11'!$N$20:$N$24,0)),
IFERROR(INDEX('Season 11'!$X$9,MATCH('VS stats'!$C31,'Season 11'!$U$9,0)),
IFERROR(INDEX('Season 11'!$X$11:$X$13,MATCH('VS stats'!$C31,'Season 11'!$U$11:$U39,0)),
IFERROR(INDEX('Season 11'!$X$17,MATCH('VS stats'!$C31,'Season 11'!$U$17,0)),
IFERROR(INDEX('Season 11'!$X$19,MATCH('VS stats'!$C31,'Season 11'!$U$19,0)),
IFERROR(INDEX('Season 11'!$X$21,MATCH('VS stats'!$C31,'Season 11'!$U$21,0)),
IFERROR(INDEX('Season 11'!$X$23,MATCH('VS stats'!$C31,'Season 11'!$U$23,0)),"-")))))))</f>
        <v>-</v>
      </c>
      <c r="BQ31" s="966" t="str">
        <f>IFERROR(INDEX('Season 11'!$X$10,MATCH('VS stats'!$C31,'Season 11'!$U$10,0)),
IFERROR(INDEX('Season 11'!$X$14:$X$16,MATCH('VS stats'!$C31,'Season 11'!$U$14:$U$16,0)),
IFERROR(INDEX('Season 11'!$X$18,MATCH('VS stats'!$C31,'Season 11'!$U$18,0)),
IFERROR(INDEX('Season 11'!$X$20,MATCH('VS stats'!$C31,'Season 11'!$U$20,0)),
IFERROR(INDEX('Season 11'!$X$22,MATCH('VS stats'!$C31,'Season 11'!$U$22,0)),"-")))))</f>
        <v>-</v>
      </c>
      <c r="BR31" s="965" t="str">
        <f>IFERROR(INDEX('Season 12'!$D$9:$D$27,MATCH('VS stats'!$C31,'Season 12'!$B$9:$B$27,0)),"-")</f>
        <v>-</v>
      </c>
      <c r="BS31" s="965" t="str">
        <f>IFERROR(INDEX('Season 12'!$D$28:$D$46,MATCH('VS stats'!$C31,'Season 12'!$B$28:$B$46,0)),"-")</f>
        <v>-</v>
      </c>
      <c r="BT31" s="965" t="str">
        <f>IFERROR(INDEX('Season 12'!$J$9:$J$16,MATCH('VS stats'!$C31,'Season 12'!$H$9:$H$16,0)),IFERROR(INDEX('Season 12'!$J$39,MATCH('VS stats'!$C31,'Season 12'!$H$39,0)),"-"))</f>
        <v>-</v>
      </c>
      <c r="BU31" s="965" t="str">
        <f>IFERROR(INDEX('Season 12'!$P$9:$P$16,MATCH('VS stats'!$C31,'Season 12'!$N$9:$N$16,0)),IFERROR(INDEX('Season 12'!$J$30,MATCH('VS stats'!$C31,'Season 12'!$H$30,0)),"-"))</f>
        <v>-</v>
      </c>
      <c r="BV31" s="965" t="str">
        <f>IFERROR(INDEX('Season 12'!$P$20:$P$24,MATCH('VS stats'!$C31,'Season 12'!$N$20:$N$24,0)),
IFERROR(INDEX('Season 12'!$X$9,MATCH('VS stats'!$C31,'Season 12'!$U$9,0)),
IFERROR(INDEX('Season 12'!$X$11:$X$13,MATCH('VS stats'!$C31,'Season 12'!$U$11:$U39,0)),
IFERROR(INDEX('Season 12'!$X$17,MATCH('VS stats'!$C31,'Season 12'!$U$17,0)),
IFERROR(INDEX('Season 12'!$X$19,MATCH('VS stats'!$C31,'Season 12'!$U$19,0)),
IFERROR(INDEX('Season 12'!$X$21,MATCH('VS stats'!$C31,'Season 12'!$U$21,0)),
IFERROR(INDEX('Season 12'!$X$23,MATCH('VS stats'!$C31,'Season 12'!$U$23,0)),"-")))))))</f>
        <v>-</v>
      </c>
      <c r="BW31" s="966" t="str">
        <f>IFERROR(INDEX('Season 12'!$X$10,MATCH('VS stats'!$C31,'Season 12'!$U$10,0)),
IFERROR(INDEX('Season 12'!$X$14:$X$16,MATCH('VS stats'!$C31,'Season 12'!$U$14:$U$16,0)),
IFERROR(INDEX('Season 12'!$X$18,MATCH('VS stats'!$C31,'Season 12'!$U$18,0)),
IFERROR(INDEX('Season 12'!$X$20,MATCH('VS stats'!$C31,'Season 12'!$U$20,0)),
IFERROR(INDEX('Season 12'!$X$22,MATCH('VS stats'!$C31,'Season 12'!$U$22,0)),"-")))))</f>
        <v>-</v>
      </c>
      <c r="BX31" s="965" t="str">
        <f>IFERROR(INDEX('Season 13'!$D$9:$D$27,MATCH('VS stats'!$C31,'Season 13'!$B$9:$B$27,0)),"-")</f>
        <v>-</v>
      </c>
      <c r="BY31" s="965" t="str">
        <f>IFERROR(INDEX('Season 13'!$D$28:$D$46,MATCH('VS stats'!$C31,'Season 13'!$B$28:$B$46,0)),"-")</f>
        <v>-</v>
      </c>
      <c r="BZ31" s="965" t="str">
        <f>IFERROR(INDEX('Season 13'!$J$9:$J$16,MATCH('VS stats'!$C31,'Season 13'!$H$9:$H$16,0)),IFERROR(INDEX('Season 13'!$J$39,MATCH('VS stats'!$C31,'Season 13'!$H$39,0)),"-"))</f>
        <v>-</v>
      </c>
      <c r="CA31" s="965" t="str">
        <f>IFERROR(INDEX('Season 13'!$P$9:$P$16,MATCH('VS stats'!$C31,'Season 13'!$N$9:$N$16,0)),IFERROR(INDEX('Season 13'!$J$30,MATCH('VS stats'!$C31,'Season 13'!$H$30,0)),"-"))</f>
        <v>-</v>
      </c>
      <c r="CB31" s="965" t="str">
        <f>IFERROR(INDEX('Season 13'!$P$20:$P$24,MATCH('VS stats'!$C31,'Season 13'!$N$20:$N$24,0)),
IFERROR(INDEX('Season 13'!$X$9,MATCH('VS stats'!$C31,'Season 13'!$U$9,0)),
IFERROR(INDEX('Season 13'!$X$11:$X$13,MATCH('VS stats'!$C31,'Season 13'!$U$11:$U39,0)),
IFERROR(INDEX('Season 13'!$X$17,MATCH('VS stats'!$C31,'Season 13'!$U$17,0)),
IFERROR(INDEX('Season 13'!$X$19,MATCH('VS stats'!$C31,'Season 13'!$U$19,0)),
IFERROR(INDEX('Season 13'!$X$21,MATCH('VS stats'!$C31,'Season 13'!$U$21,0)),
IFERROR(INDEX('Season 13'!$X$23,MATCH('VS stats'!$C31,'Season 13'!$U$23,0)),"-")))))))</f>
        <v>-</v>
      </c>
      <c r="CC31" s="966" t="str">
        <f>IFERROR(INDEX('Season 13'!$X$10,MATCH('VS stats'!$C31,'Season 13'!$U$10,0)),
IFERROR(INDEX('Season 13'!$X$14:$X$16,MATCH('VS stats'!$C31,'Season 13'!$U$14:$U$16,0)),
IFERROR(INDEX('Season 13'!$X$18,MATCH('VS stats'!$C31,'Season 13'!$U$18,0)),
IFERROR(INDEX('Season 13'!$X$20,MATCH('VS stats'!$C31,'Season 13'!$U$20,0)),
IFERROR(INDEX('Season 13'!$X$22,MATCH('VS stats'!$C31,'Season 13'!$U$22,0)),"-")))))</f>
        <v>-</v>
      </c>
      <c r="CD31" s="965" t="str">
        <f>IFERROR(INDEX('Season 14'!$D$9:$D$27,MATCH('VS stats'!$C31,'Season 14'!$B$9:$B$27,0)),"-")</f>
        <v>-</v>
      </c>
      <c r="CE31" s="965" t="str">
        <f>IFERROR(INDEX('Season 14'!$D$28:$D$46,MATCH('VS stats'!$C31,'Season 14'!$B$28:$B$46,0)),"-")</f>
        <v>-</v>
      </c>
      <c r="CF31" s="965" t="str">
        <f>IFERROR(INDEX('Season 14'!$J$9:$J$16,MATCH('VS stats'!$C31,'Season 14'!$H$9:$H$16,0)),IFERROR(INDEX('Season 14'!$J$39,MATCH('VS stats'!$C31,'Season 14'!$H$39,0)),"-"))</f>
        <v>-</v>
      </c>
      <c r="CG31" s="965" t="str">
        <f>IFERROR(INDEX('Season 14'!$P$9:$P$16,MATCH('VS stats'!$C31,'Season 14'!$N$9:$N$16,0)),IFERROR(INDEX('Season 14'!$J$30,MATCH('VS stats'!$C31,'Season 14'!$H$30,0)),"-"))</f>
        <v>-</v>
      </c>
      <c r="CH31" s="965" t="str">
        <f>IFERROR(INDEX('Season 14'!$P$20:$P$24,MATCH('VS stats'!$C31,'Season 14'!$N$20:$N$24,0)),
IFERROR(INDEX('Season 14'!$X$9,MATCH('VS stats'!$C31,'Season 14'!$U$9,0)),
IFERROR(INDEX('Season 14'!$X$11:$X$13,MATCH('VS stats'!$C31,'Season 14'!$U$11:$U39,0)),
IFERROR(INDEX('Season 14'!$X$17,MATCH('VS stats'!$C31,'Season 14'!$U$17,0)),
IFERROR(INDEX('Season 14'!$X$19,MATCH('VS stats'!$C31,'Season 14'!$U$19,0)),
IFERROR(INDEX('Season 14'!$X$21,MATCH('VS stats'!$C31,'Season 14'!$U$21,0)),
IFERROR(INDEX('Season 14'!$X$23,MATCH('VS stats'!$C31,'Season 14'!$U$23,0)),"-")))))))</f>
        <v>-</v>
      </c>
      <c r="CI31" s="966" t="str">
        <f>IFERROR(INDEX('Season 14'!$X$10,MATCH('VS stats'!$C31,'Season 14'!$U$10,0)),
IFERROR(INDEX('Season 14'!$X$14:$X$16,MATCH('VS stats'!$C31,'Season 14'!$U$14:$U$16,0)),
IFERROR(INDEX('Season 14'!$X$18,MATCH('VS stats'!$C31,'Season 14'!$U$18,0)),
IFERROR(INDEX('Season 14'!$X$20,MATCH('VS stats'!$C31,'Season 14'!$U$20,0)),
IFERROR(INDEX('Season 14'!$X$22,MATCH('VS stats'!$C31,'Season 14'!$U$22,0)),"-")))))</f>
        <v>-</v>
      </c>
      <c r="CJ31" s="965" t="str">
        <f>IFERROR(INDEX('Season 15'!$D$9:$D$27,MATCH('VS stats'!$C31,'Season 15'!$B$9:$B$27,0)),"-")</f>
        <v>-</v>
      </c>
      <c r="CK31" s="965" t="str">
        <f>IFERROR(INDEX('Season 15'!$D$28:$D$46,MATCH('VS stats'!$C31,'Season 15'!$B$28:$B$46,0)),"-")</f>
        <v>-</v>
      </c>
      <c r="CL31" s="965" t="str">
        <f>IFERROR(INDEX('Season 15'!$J$9:$J$16,MATCH('VS stats'!$C31,'Season 15'!$H$9:$H$16,0)),IFERROR(INDEX('Season 15'!$J$39,MATCH('VS stats'!$C31,'Season 15'!$H$39,0)),"-"))</f>
        <v>-</v>
      </c>
      <c r="CM31" s="965" t="str">
        <f>IFERROR(INDEX('Season 15'!$P$9:$P$16,MATCH('VS stats'!$C31,'Season 15'!$N$9:$N$16,0)),IFERROR(INDEX('Season 15'!$J$30,MATCH('VS stats'!$C31,'Season 15'!$H$30,0)),"-"))</f>
        <v>-</v>
      </c>
      <c r="CN31" s="965" t="str">
        <f>IFERROR(INDEX('Season 15'!$P$20:$P$24,MATCH('VS stats'!$C31,'Season 15'!$N$20:$N$24,0)),
IFERROR(INDEX('Season 15'!$X$9,MATCH('VS stats'!$C31,'Season 15'!$U$9,0)),
IFERROR(INDEX('Season 15'!$X$11:$X$13,MATCH('VS stats'!$C31,'Season 15'!$U$11:$U39,0)),
IFERROR(INDEX('Season 15'!$X$17,MATCH('VS stats'!$C31,'Season 15'!$U$17,0)),
IFERROR(INDEX('Season 15'!$X$19,MATCH('VS stats'!$C31,'Season 15'!$U$19,0)),
IFERROR(INDEX('Season 15'!$X$21,MATCH('VS stats'!$C31,'Season 15'!$U$21,0)),
IFERROR(INDEX('Season 15'!$X$23,MATCH('VS stats'!$C31,'Season 15'!$U$23,0)),"-")))))))</f>
        <v>-</v>
      </c>
      <c r="CO31" s="966" t="str">
        <f>IFERROR(INDEX('Season 15'!$X$10,MATCH('VS stats'!$C31,'Season 15'!$U$10,0)),
IFERROR(INDEX('Season 15'!$X$14:$X$16,MATCH('VS stats'!$C31,'Season 15'!$U$14:$U$16,0)),
IFERROR(INDEX('Season 15'!$X$18,MATCH('VS stats'!$C31,'Season 15'!$U$18,0)),
IFERROR(INDEX('Season 15'!$X$20,MATCH('VS stats'!$C31,'Season 15'!$U$20,0)),
IFERROR(INDEX('Season 15'!$X$22,MATCH('VS stats'!$C31,'Season 15'!$U$22,0)),"-")))))</f>
        <v>-</v>
      </c>
      <c r="CP31" s="976"/>
      <c r="CQ31" s="822"/>
      <c r="CR31" s="822"/>
      <c r="CS31" s="822"/>
      <c r="CT31" s="822"/>
      <c r="CU31" s="822"/>
    </row>
    <row r="32" spans="2:99" x14ac:dyDescent="0.25">
      <c r="B32" s="822"/>
      <c r="C32" s="694" t="s">
        <v>205</v>
      </c>
      <c r="D32" s="965" t="str">
        <f>IFERROR(INDEX('Season 1'!$D$9:$D$31,MATCH('VS stats'!$C32,'Season 1'!$B$9:$B$31,0)),"-")</f>
        <v>-</v>
      </c>
      <c r="E32" s="965" t="str">
        <f>IFERROR(INDEX('Season 1'!$D$32:$D$54,MATCH('VS stats'!$C32,'Season 1'!$B$32:$B$54,0)),"-")</f>
        <v>-</v>
      </c>
      <c r="F32" s="965" t="str">
        <f>IFERROR(INDEX('Season 1'!$J$9:$J$16,MATCH('VS stats'!$C32,'Season 1'!$H$9:$H$16,0)),IFERROR(INDEX('Season 1'!$W$9:$W$14,MATCH('VS stats'!$C32,'Season 1'!$T$9:$T$14,0)),"-"))</f>
        <v>-</v>
      </c>
      <c r="G32" s="965" t="str">
        <f>IFERROR(INDEX('Season 1'!$P$9:$P$16,MATCH('VS stats'!$C32,'Season 1'!$N$9:$N$16,0)),"-")</f>
        <v>-</v>
      </c>
      <c r="H32" s="965" t="str">
        <f>IFERROR(INDEX('Season 1'!$P$20:$P$24,MATCH('VS stats'!$C32,'Season 1'!$N$20:$N$24,0)),"-")</f>
        <v>-</v>
      </c>
      <c r="I32" s="966" t="s">
        <v>35</v>
      </c>
      <c r="J32" s="1065" t="str">
        <f>IFERROR(INDEX('Season 2'!$D$9:$D$31,MATCH('VS stats'!$C32,'Season 2'!$B$9:$B$31,0)),"-")</f>
        <v>2-0</v>
      </c>
      <c r="K32" s="965" t="str">
        <f>IFERROR(INDEX('Season 2'!$D$32:$D$54,MATCH('VS stats'!$C32,'Season 2'!$B$32:$B$54,0)),"-")</f>
        <v>-</v>
      </c>
      <c r="L32" s="1065" t="str">
        <f>IFERROR(INDEX('Season 2'!$J$9:$J$16,MATCH('VS stats'!$C32,'Season 2'!$H$9:$H$16,0)),IFERROR(INDEX('Season 2'!$J$45:$J$50,MATCH('VS stats'!$C32,'Season 2'!$H$45:$H$50,0)),"-"))</f>
        <v>0-0</v>
      </c>
      <c r="M32" s="965" t="str">
        <f>IFERROR(INDEX('Season 2'!$P$9:$P$16,MATCH('VS stats'!$C32,'Season 2'!$N$9:$N$16,0)),IFERROR(INDEX('Season 2'!$J$30,MATCH('VS stats'!$C32,'Season 2'!$H$30,0)),"-"))</f>
        <v>-</v>
      </c>
      <c r="N32" s="965" t="str">
        <f>IFERROR(INDEX('Season 2'!$P$20:$P$24,MATCH('VS stats'!$C32,'Season 2'!$N$20:$N$24,0)),
IFERROR(INDEX('Season 2'!$X$9,MATCH('VS stats'!$C32,'Season 2'!$U$9,0)),
IFERROR(INDEX('Season 2'!$X$11:$X$13,MATCH('VS stats'!$C32,'Season 2'!$U$11:$U40,0)),
IFERROR(INDEX('Season 2'!$X$17,MATCH('VS stats'!$C32,'Season 2'!$U$17,0)),
IFERROR(INDEX('Season 2'!$X$19,MATCH('VS stats'!$C32,'Season 2'!$U$19,0)),
IFERROR(INDEX('Season 2'!$X$21,MATCH('VS stats'!$C32,'Season 2'!$U$21,0)),
IFERROR(INDEX('Season 2'!$X$23,MATCH('VS stats'!$C32,'Season 2'!$U$23,0)),
IFERROR(INDEX('Season 2'!$X$25,MATCH('VS stats'!$C32,'Season 2'!$U$25,0)),"-"))))))))</f>
        <v>-</v>
      </c>
      <c r="O32" s="966" t="str">
        <f>IFERROR(INDEX('Season 2'!$X$10,MATCH('VS stats'!$C32,'Season 2'!$U$10,0)),
IFERROR(INDEX('Season 2'!$X$14:$X$16,MATCH('VS stats'!$C32,'Season 2'!$U$14:$U$16,0)),
IFERROR(INDEX('Season 2'!$X$18,MATCH('VS stats'!$C32,'Season 2'!$U$18,0)),
IFERROR(INDEX('Season 2'!$X$20,MATCH('VS stats'!$C32,'Season 2'!$U$20,0)),
IFERROR(INDEX('Season 2'!$X$22,MATCH('VS stats'!$C32,'Season 2'!$U$22,0)),
IFERROR(INDEX('Season 2'!$X$24,MATCH('VS stats'!$C32,'Season 2'!$U$24,0)),"-"))))))</f>
        <v>-</v>
      </c>
      <c r="P32" s="965" t="str">
        <f>IFERROR(INDEX('Season 3'!$D$9:$D$31,MATCH('VS stats'!$C32,'Season 3'!$B$9:$B$31,0)),"-")</f>
        <v>-</v>
      </c>
      <c r="Q32" s="965" t="str">
        <f>IFERROR(INDEX('Season 3'!$D$32:$D$54,MATCH('VS stats'!$C32,'Season 3'!$B$32:$B$54,0)),"-")</f>
        <v>-</v>
      </c>
      <c r="R32" s="965" t="str">
        <f>IFERROR(INDEX('Season 3'!$J$9:$J$16,MATCH('VS stats'!$C32,'Season 3'!$H$9:$H$16,0)),IFERROR(INDEX('Season 3'!$J$39,MATCH('VS stats'!$C32,'Season 3'!$H$39,0)),"-"))</f>
        <v>-</v>
      </c>
      <c r="S32" s="965" t="str">
        <f>IFERROR(INDEX('Season 3'!$P$9:$P$16,MATCH('VS stats'!$C32,'Season 3'!$N$9:$N$16,0)),IFERROR(INDEX('Season 3'!$J$30,MATCH('VS stats'!$C32,'Season 3'!$H$30,0)),"-"))</f>
        <v>-</v>
      </c>
      <c r="T32" s="965" t="str">
        <f>IFERROR(INDEX('Season 3'!$P$20:$P$24,MATCH('VS stats'!$C32,'Season 3'!$N$20:$N$24,0)),
IFERROR(INDEX('Season 3'!$X$9,MATCH('VS stats'!$C32,'Season 3'!$U$9,0)),
IFERROR(INDEX('Season 3'!$X$11:$X$13,MATCH('VS stats'!$C32,'Season 3'!$U$11:$U40,0)),
IFERROR(INDEX('Season 3'!$X$17,MATCH('VS stats'!$C32,'Season 3'!$U$17,0)),
IFERROR(INDEX('Season 3'!$X$19,MATCH('VS stats'!$C32,'Season 3'!$U$19,0)),
IFERROR(INDEX('Season 3'!$X$21,MATCH('VS stats'!$C32,'Season 3'!$U$21,0)),
IFERROR(INDEX('Season 3'!$X$23,MATCH('VS stats'!$C32,'Season 3'!$U$23,0)),
IFERROR(INDEX('Season 3'!$X$25,MATCH('VS stats'!$C32,'Season 3'!$U$25,0)),"-"))))))))</f>
        <v>-</v>
      </c>
      <c r="U32" s="966" t="str">
        <f>IFERROR(INDEX('Season 3'!$X$10,MATCH('VS stats'!$C32,'Season 3'!$U$10,0)),
IFERROR(INDEX('Season 3'!$X$14:$X$16,MATCH('VS stats'!$C32,'Season 3'!$U$14:$U$16,0)),
IFERROR(INDEX('Season 3'!$X$18,MATCH('VS stats'!$C32,'Season 3'!$U$18,0)),
IFERROR(INDEX('Season 3'!$X$20,MATCH('VS stats'!$C32,'Season 3'!$U$20,0)),
IFERROR(INDEX('Season 3'!$X$22,MATCH('VS stats'!$C32,'Season 3'!$U$22,0)),
IFERROR(INDEX('Season 3'!$X$24,MATCH('VS stats'!$C32,'Season 3'!$U$24,0)),"-"))))))</f>
        <v>-</v>
      </c>
      <c r="V32" s="965" t="str">
        <f>IFERROR(INDEX('Season 4'!$D$9:$D$27,MATCH('VS stats'!$C32,'Season 4'!$B$9:$B$27,0)),"-")</f>
        <v>-</v>
      </c>
      <c r="W32" s="965" t="str">
        <f>IFERROR(INDEX('Season 4'!$D$28:$D$46,MATCH('VS stats'!$C32,'Season 4'!$B$28:$B$46,0)),"-")</f>
        <v>-</v>
      </c>
      <c r="X32" s="965" t="str">
        <f>IFERROR(INDEX('Season 4'!$J$9:$J$16,MATCH('VS stats'!$C32,'Season 4'!$H$9:$H$16,0)),IFERROR(INDEX('Season 4'!$J$39,MATCH('VS stats'!$C32,'Season 4'!$H$39,0)),"-"))</f>
        <v>-</v>
      </c>
      <c r="Y32" s="965" t="str">
        <f>IFERROR(INDEX('Season 4'!$P$9:$P$16,MATCH('VS stats'!$C32,'Season 4'!$N$9:$N$16,0)),IFERROR(INDEX('Season 4'!$J$30,MATCH('VS stats'!$C32,'Season 4'!$H$30,0)),"-"))</f>
        <v>-</v>
      </c>
      <c r="Z32" s="965" t="str">
        <f>IFERROR(INDEX('Season 4'!$P$20:$P$24,MATCH('VS stats'!$C32,'Season 4'!$N$20:$N$24,0)),
IFERROR(INDEX('Season 4'!$X$9,MATCH('VS stats'!$C32,'Season 4'!$U$9,0)),
IFERROR(INDEX('Season 4'!$X$11:$X$13,MATCH('VS stats'!$C32,'Season 4'!$U$11:$U40,0)),
IFERROR(INDEX('Season 4'!$X$17,MATCH('VS stats'!$C32,'Season 4'!$U$17,0)),
IFERROR(INDEX('Season 4'!$X$19,MATCH('VS stats'!$C32,'Season 4'!$U$19,0)),
IFERROR(INDEX('Season 4'!$X$21,MATCH('VS stats'!$C32,'Season 4'!$U$21,0)),
IFERROR(INDEX('Season 4'!$X$23,MATCH('VS stats'!$C32,'Season 4'!$U$23,0)),
IFERROR(INDEX('Season 4'!$X$25,MATCH('VS stats'!$C32,'Season 4'!$U$25,0)),"-"))))))))</f>
        <v>-</v>
      </c>
      <c r="AA32" s="966" t="str">
        <f>IFERROR(INDEX('Season 4'!$X$10,MATCH('VS stats'!$C32,'Season 4'!$U$10,0)),
IFERROR(INDEX('Season 4'!$X$14:$X$16,MATCH('VS stats'!$C32,'Season 4'!$U$14:$U$16,0)),
IFERROR(INDEX('Season 4'!$X$18,MATCH('VS stats'!$C32,'Season 4'!$U$18,0)),
IFERROR(INDEX('Season 4'!$X$20,MATCH('VS stats'!$C32,'Season 4'!$U$20,0)),
IFERROR(INDEX('Season 4'!$X$22,MATCH('VS stats'!$C32,'Season 4'!$U$22,0)),
IFERROR(INDEX('Season 4'!$X$24,MATCH('VS stats'!$C32,'Season 4'!$U$24,0)),"-"))))))</f>
        <v>-</v>
      </c>
      <c r="AB32" s="965" t="str">
        <f>IFERROR(INDEX('Season 5'!$D$9:$D$27,MATCH('VS stats'!$C32,'Season 5'!$B$9:$B$27,0)),"-")</f>
        <v>-</v>
      </c>
      <c r="AC32" s="965" t="str">
        <f>IFERROR(INDEX('Season 5'!$D$28:$D$46,MATCH('VS stats'!$C32,'Season 5'!$B$28:$B$46,0)),"-")</f>
        <v>-</v>
      </c>
      <c r="AD32" s="965" t="str">
        <f>IFERROR(INDEX('Season 5'!$J$9:$J$16,MATCH('VS stats'!$C32,'Season 5'!$H$9:$H$16,0)),IFERROR(INDEX('Season 5'!$J$39,MATCH('VS stats'!$C32,'Season 5'!$H$39,0)),"-"))</f>
        <v>-</v>
      </c>
      <c r="AE32" s="965" t="str">
        <f>IFERROR(INDEX('Season 5'!$P$9:$P$16,MATCH('VS stats'!$C32,'Season 5'!$N$9:$N$16,0)),IFERROR(INDEX('Season 5'!$J$30,MATCH('VS stats'!$C32,'Season 5'!$H$30,0)),"-"))</f>
        <v>-</v>
      </c>
      <c r="AF32" s="965" t="str">
        <f>IFERROR(INDEX('Season 5'!$P$20:$P$24,MATCH('VS stats'!$C32,'Season 5'!$N$20:$N$24,0)),
IFERROR(INDEX('Season 5'!$X$9,MATCH('VS stats'!$C32,'Season 5'!$U$9,0)),
IFERROR(INDEX('Season 5'!$X$11:$X$13,MATCH('VS stats'!$C32,'Season 5'!$U$11:$U40,0)),
IFERROR(INDEX('Season 5'!$X$17,MATCH('VS stats'!$C32,'Season 5'!$U$17,0)),
IFERROR(INDEX('Season 5'!$X$19,MATCH('VS stats'!$C32,'Season 5'!$U$19,0)),
IFERROR(INDEX('Season 5'!$X$21,MATCH('VS stats'!$C32,'Season 5'!$U$21,0)),
IFERROR(INDEX('Season 5'!$X$23,MATCH('VS stats'!$C32,'Season 5'!$U$23,0)),"-")))))))</f>
        <v>-</v>
      </c>
      <c r="AG32" s="966" t="str">
        <f>IFERROR(INDEX('Season 5'!$X$10,MATCH('VS stats'!$C32,'Season 5'!$U$10,0)),
IFERROR(INDEX('Season 5'!$X$14:$X$16,MATCH('VS stats'!$C32,'Season 5'!$U$14:$U$16,0)),
IFERROR(INDEX('Season 5'!$X$18,MATCH('VS stats'!$C32,'Season 5'!$U$18,0)),
IFERROR(INDEX('Season 5'!$X$20,MATCH('VS stats'!$C32,'Season 5'!$U$20,0)),
IFERROR(INDEX('Season 5'!$X$22,MATCH('VS stats'!$C32,'Season 5'!$U$22,0)),"-")))))</f>
        <v>-</v>
      </c>
      <c r="AH32" s="965" t="str">
        <f>IFERROR(INDEX('Season 6'!$D$9:$D$27,MATCH('VS stats'!$C32,'Season 6'!$B$9:$B$27,0)),"-")</f>
        <v>-</v>
      </c>
      <c r="AI32" s="965" t="str">
        <f>IFERROR(INDEX('Season 6'!$D$28:$D$46,MATCH('VS stats'!$C32,'Season 6'!$B$28:$B$46,0)),"-")</f>
        <v>-</v>
      </c>
      <c r="AJ32" s="965" t="str">
        <f>IFERROR(INDEX('Season 6'!$J$9:$J$16,MATCH('VS stats'!$C32,'Season 6'!$H$9:$H$16,0)),IFERROR(INDEX('Season 6'!$J$39,MATCH('VS stats'!$C32,'Season 6'!$H$39,0)),"-"))</f>
        <v>-</v>
      </c>
      <c r="AK32" s="965" t="str">
        <f>IFERROR(INDEX('Season 6'!$P$9:$P$16,MATCH('VS stats'!$C32,'Season 6'!$N$9:$N$16,0)),IFERROR(INDEX('Season 6'!$J$30,MATCH('VS stats'!$C32,'Season 6'!$H$30,0)),"-"))</f>
        <v>-</v>
      </c>
      <c r="AL32" s="965" t="str">
        <f>IFERROR(INDEX('Season 6'!$P$20:$P$24,MATCH('VS stats'!$C32,'Season 6'!$N$20:$N$24,0)),
IFERROR(INDEX('Season 6'!$X$9,MATCH('VS stats'!$C32,'Season 6'!$U$9,0)),
IFERROR(INDEX('Season 6'!$X$11:$X$13,MATCH('VS stats'!$C32,'Season 6'!$U$11:$U40,0)),
IFERROR(INDEX('Season 6'!$X$17,MATCH('VS stats'!$C32,'Season 6'!$U$17,0)),
IFERROR(INDEX('Season 6'!$X$19,MATCH('VS stats'!$C32,'Season 6'!$U$19,0)),
IFERROR(INDEX('Season 6'!$X$21,MATCH('VS stats'!$C32,'Season 6'!$U$21,0)),
IFERROR(INDEX('Season 6'!$X$23,MATCH('VS stats'!$C32,'Season 6'!$U$23,0)),"-")))))))</f>
        <v>-</v>
      </c>
      <c r="AM32" s="966" t="str">
        <f>IFERROR(INDEX('Season 6'!$X$10,MATCH('VS stats'!$C32,'Season 6'!$U$10,0)),
IFERROR(INDEX('Season 6'!$X$14:$X$16,MATCH('VS stats'!$C32,'Season 6'!$U$14:$U$16,0)),
IFERROR(INDEX('Season 6'!$X$18,MATCH('VS stats'!$C32,'Season 6'!$U$18,0)),
IFERROR(INDEX('Season 6'!$X$20,MATCH('VS stats'!$C32,'Season 6'!$U$20,0)),
IFERROR(INDEX('Season 6'!$X$22,MATCH('VS stats'!$C32,'Season 6'!$U$22,0)),"-")))))</f>
        <v>-</v>
      </c>
      <c r="AN32" s="965" t="str">
        <f>IFERROR(INDEX('Season 7'!$D$9:$D$27,MATCH('VS stats'!$C32,'Season 7'!$B$9:$B$27,0)),"-")</f>
        <v>-</v>
      </c>
      <c r="AO32" s="965" t="str">
        <f>IFERROR(INDEX('Season 7'!$D$28:$D$46,MATCH('VS stats'!$C32,'Season 7'!$B$28:$B$46,0)),"-")</f>
        <v>-</v>
      </c>
      <c r="AP32" s="965" t="str">
        <f>IFERROR(INDEX('Season 7'!$J$9:$J$16,MATCH('VS stats'!$C32,'Season 7'!$H$9:$H$16,0)),IFERROR(INDEX('Season 7'!$J$39,MATCH('VS stats'!$C32,'Season 7'!$H$39,0)),"-"))</f>
        <v>-</v>
      </c>
      <c r="AQ32" s="965" t="str">
        <f>IFERROR(INDEX('Season 7'!$P$9:$P$16,MATCH('VS stats'!$C32,'Season 7'!$N$9:$N$16,0)),IFERROR(INDEX('Season 7'!$J$30,MATCH('VS stats'!$C32,'Season 7'!$H$30,0)),"-"))</f>
        <v>-</v>
      </c>
      <c r="AR32" s="965" t="str">
        <f>IFERROR(INDEX('Season 7'!$P$20:$P$24,MATCH('VS stats'!$C32,'Season 7'!$N$20:$N$24,0)),
IFERROR(INDEX('Season 7'!$X$9,MATCH('VS stats'!$C32,'Season 7'!$U$9,0)),
IFERROR(INDEX('Season 7'!$X$11:$X$13,MATCH('VS stats'!$C32,'Season 7'!$U$11:$U40,0)),
IFERROR(INDEX('Season 7'!$X$17,MATCH('VS stats'!$C32,'Season 7'!$U$17,0)),
IFERROR(INDEX('Season 7'!$X$19,MATCH('VS stats'!$C32,'Season 7'!$U$19,0)),
IFERROR(INDEX('Season 7'!$X$21,MATCH('VS stats'!$C32,'Season 7'!$U$21,0)),
IFERROR(INDEX('Season 7'!$X$23,MATCH('VS stats'!$C32,'Season 7'!$U$23,0)),"-")))))))</f>
        <v>-</v>
      </c>
      <c r="AS32" s="966" t="str">
        <f>IFERROR(INDEX('Season 7'!$X$10,MATCH('VS stats'!$C32,'Season 7'!$U$10,0)),
IFERROR(INDEX('Season 7'!$X$14:$X$16,MATCH('VS stats'!$C32,'Season 7'!$U$14:$U$16,0)),
IFERROR(INDEX('Season 7'!$X$18,MATCH('VS stats'!$C32,'Season 7'!$U$18,0)),
IFERROR(INDEX('Season 7'!$X$20,MATCH('VS stats'!$C32,'Season 7'!$U$20,0)),
IFERROR(INDEX('Season 7'!$X$22,MATCH('VS stats'!$C32,'Season 7'!$U$22,0)),"-")))))</f>
        <v>-</v>
      </c>
      <c r="AT32" s="965" t="str">
        <f>IFERROR(INDEX('Season 8'!$D$9:$D$27,MATCH('VS stats'!$C32,'Season 8'!$B$9:$B$27,0)),"-")</f>
        <v>-</v>
      </c>
      <c r="AU32" s="965" t="str">
        <f>IFERROR(INDEX('Season 8'!$D$28:$D$46,MATCH('VS stats'!$C32,'Season 8'!$B$28:$B$46,0)),"-")</f>
        <v>-</v>
      </c>
      <c r="AV32" s="965" t="str">
        <f>IFERROR(INDEX('Season 8'!$J$9:$J$16,MATCH('VS stats'!$C32,'Season 8'!$H$9:$H$16,0)),IFERROR(INDEX('Season 8'!$J$39,MATCH('VS stats'!$C32,'Season 8'!$H$39,0)),"-"))</f>
        <v>-</v>
      </c>
      <c r="AW32" s="965" t="str">
        <f>IFERROR(INDEX('Season 8'!$P$9:$P$16,MATCH('VS stats'!$C32,'Season 8'!$N$9:$N$16,0)),IFERROR(INDEX('Season 8'!$J$30,MATCH('VS stats'!$C32,'Season 8'!$H$30,0)),"-"))</f>
        <v>-</v>
      </c>
      <c r="AX32" s="965" t="str">
        <f>IFERROR(INDEX('Season 8'!$P$20:$P$24,MATCH('VS stats'!$C32,'Season 8'!$N$20:$N$24,0)),
IFERROR(INDEX('Season 8'!$X$9,MATCH('VS stats'!$C32,'Season 8'!$U$9,0)),
IFERROR(INDEX('Season 8'!$X$11:$X$13,MATCH('VS stats'!$C32,'Season 8'!$U$11:$U40,0)),
IFERROR(INDEX('Season 8'!$X$17,MATCH('VS stats'!$C32,'Season 8'!$U$17,0)),
IFERROR(INDEX('Season 8'!$X$19,MATCH('VS stats'!$C32,'Season 8'!$U$19,0)),
IFERROR(INDEX('Season 8'!$X$21,MATCH('VS stats'!$C32,'Season 8'!$U$21,0)),
IFERROR(INDEX('Season 8'!$X$23,MATCH('VS stats'!$C32,'Season 8'!$U$23,0)),"-")))))))</f>
        <v>-</v>
      </c>
      <c r="AY32" s="966" t="str">
        <f>IFERROR(INDEX('Season 8'!$X$10,MATCH('VS stats'!$C32,'Season 8'!$U$10,0)),
IFERROR(INDEX('Season 8'!$X$14:$X$16,MATCH('VS stats'!$C32,'Season 8'!$U$14:$U$16,0)),
IFERROR(INDEX('Season 8'!$X$18,MATCH('VS stats'!$C32,'Season 8'!$U$18,0)),
IFERROR(INDEX('Season 8'!$X$20,MATCH('VS stats'!$C32,'Season 8'!$U$20,0)),
IFERROR(INDEX('Season 8'!$X$22,MATCH('VS stats'!$C32,'Season 8'!$U$22,0)),"-")))))</f>
        <v>-</v>
      </c>
      <c r="AZ32" s="965" t="str">
        <f>IFERROR(INDEX('Season 9'!$D$9:$D$27,MATCH('VS stats'!$C32,'Season 9'!$B$9:$B$27,0)),"-")</f>
        <v>-</v>
      </c>
      <c r="BA32" s="965" t="str">
        <f>IFERROR(INDEX('Season 9'!$D$28:$D$46,MATCH('VS stats'!$C32,'Season 9'!$B$28:$B$46,0)),"-")</f>
        <v>-</v>
      </c>
      <c r="BB32" s="965" t="str">
        <f>IFERROR(INDEX('Season 9'!$J$9:$J$16,MATCH('VS stats'!$C32,'Season 9'!$H$9:$H$16,0)),IFERROR(INDEX('Season 9'!$J$39,MATCH('VS stats'!$C32,'Season 9'!$H$39,0)),"-"))</f>
        <v>-</v>
      </c>
      <c r="BC32" s="965" t="str">
        <f>IFERROR(INDEX('Season 9'!$P$9:$P$16,MATCH('VS stats'!$C32,'Season 9'!$N$9:$N$16,0)),IFERROR(INDEX('Season 9'!$J$30,MATCH('VS stats'!$C32,'Season 9'!$H$30,0)),"-"))</f>
        <v>-</v>
      </c>
      <c r="BD32" s="965" t="str">
        <f>IFERROR(INDEX('Season 9'!$P$20:$P$24,MATCH('VS stats'!$C32,'Season 9'!$N$20:$N$24,0)),
IFERROR(INDEX('Season 9'!$X$9,MATCH('VS stats'!$C32,'Season 9'!$U$9,0)),
IFERROR(INDEX('Season 9'!$X$11:$X$13,MATCH('VS stats'!$C32,'Season 9'!$U$11:$U40,0)),
IFERROR(INDEX('Season 9'!$X$17,MATCH('VS stats'!$C32,'Season 9'!$U$17,0)),
IFERROR(INDEX('Season 9'!$X$19,MATCH('VS stats'!$C32,'Season 9'!$U$19,0)),
IFERROR(INDEX('Season 9'!$X$21,MATCH('VS stats'!$C32,'Season 9'!$U$21,0)),
IFERROR(INDEX('Season 9'!$X$23,MATCH('VS stats'!$C32,'Season 9'!$U$23,0)),"-")))))))</f>
        <v>-</v>
      </c>
      <c r="BE32" s="966" t="str">
        <f>IFERROR(INDEX('Season 9'!$X$10,MATCH('VS stats'!$C32,'Season 9'!$U$10,0)),
IFERROR(INDEX('Season 9'!$X$14:$X$16,MATCH('VS stats'!$C32,'Season 9'!$U$14:$U$16,0)),
IFERROR(INDEX('Season 9'!$X$18,MATCH('VS stats'!$C32,'Season 9'!$U$18,0)),
IFERROR(INDEX('Season 9'!$X$20,MATCH('VS stats'!$C32,'Season 9'!$U$20,0)),
IFERROR(INDEX('Season 9'!$X$22,MATCH('VS stats'!$C32,'Season 9'!$U$22,0)),"-")))))</f>
        <v>-</v>
      </c>
      <c r="BF32" s="965" t="str">
        <f>IFERROR(INDEX('Season 10'!$D$9:$D$27,MATCH('VS stats'!$C32,'Season 10'!$B$9:$B$27,0)),"-")</f>
        <v>-</v>
      </c>
      <c r="BG32" s="965" t="str">
        <f>IFERROR(INDEX('Season 10'!$D$28:$D$46,MATCH('VS stats'!$C32,'Season 10'!$B$28:$B$46,0)),"-")</f>
        <v>-</v>
      </c>
      <c r="BH32" s="965" t="str">
        <f>IFERROR(INDEX('Season 10'!$J$9:$J$16,MATCH('VS stats'!$C32,'Season 10'!$H$9:$H$16,0)),IFERROR(INDEX('Season 10'!$J$39,MATCH('VS stats'!$C32,'Season 10'!$H$39,0)),"-"))</f>
        <v>-</v>
      </c>
      <c r="BI32" s="965" t="str">
        <f>IFERROR(INDEX('Season 10'!$P$9:$P$16,MATCH('VS stats'!$C32,'Season 10'!$N$9:$N$16,0)),IFERROR(INDEX('Season 10'!$J$30,MATCH('VS stats'!$C32,'Season 10'!$H$30,0)),"-"))</f>
        <v>-</v>
      </c>
      <c r="BJ32" s="965" t="str">
        <f>IFERROR(INDEX('Season 10'!$P$20:$P$24,MATCH('VS stats'!$C32,'Season 10'!$N$20:$N$24,0)),
IFERROR(INDEX('Season 10'!$X$9,MATCH('VS stats'!$C32,'Season 10'!$U$9,0)),
IFERROR(INDEX('Season 10'!$X$11:$X$13,MATCH('VS stats'!$C32,'Season 10'!$U$11:$U40,0)),
IFERROR(INDEX('Season 10'!$X$17,MATCH('VS stats'!$C32,'Season 10'!$U$17,0)),
IFERROR(INDEX('Season 10'!$X$19,MATCH('VS stats'!$C32,'Season 10'!$U$19,0)),
IFERROR(INDEX('Season 10'!$X$21,MATCH('VS stats'!$C32,'Season 10'!$U$21,0)),
IFERROR(INDEX('Season 10'!$X$23,MATCH('VS stats'!$C32,'Season 10'!$U$23,0)),"-")))))))</f>
        <v>-</v>
      </c>
      <c r="BK32" s="966" t="str">
        <f>IFERROR(INDEX('Season 10'!$X$10,MATCH('VS stats'!$C32,'Season 10'!$U$10,0)),
IFERROR(INDEX('Season 10'!$X$14:$X$16,MATCH('VS stats'!$C32,'Season 10'!$U$14:$U$16,0)),
IFERROR(INDEX('Season 10'!$X$18,MATCH('VS stats'!$C32,'Season 10'!$U$18,0)),
IFERROR(INDEX('Season 10'!$X$20,MATCH('VS stats'!$C32,'Season 10'!$U$20,0)),
IFERROR(INDEX('Season 10'!$X$22,MATCH('VS stats'!$C32,'Season 10'!$U$22,0)),"-")))))</f>
        <v>-</v>
      </c>
      <c r="BL32" s="965" t="str">
        <f>IFERROR(INDEX('Season 11'!$D$9:$D$27,MATCH('VS stats'!$C32,'Season 11'!$B$9:$B$27,0)),"-")</f>
        <v>-</v>
      </c>
      <c r="BM32" s="965" t="str">
        <f>IFERROR(INDEX('Season 11'!$D$28:$D$46,MATCH('VS stats'!$C32,'Season 11'!$B$28:$B$46,0)),"-")</f>
        <v>-</v>
      </c>
      <c r="BN32" s="965" t="str">
        <f>IFERROR(INDEX('Season 11'!$J$9:$J$16,MATCH('VS stats'!$C32,'Season 11'!$H$9:$H$16,0)),IFERROR(INDEX('Season 11'!$J$39,MATCH('VS stats'!$C32,'Season 11'!$H$39,0)),"-"))</f>
        <v>-</v>
      </c>
      <c r="BO32" s="965" t="str">
        <f>IFERROR(INDEX('Season 11'!$P$9:$P$16,MATCH('VS stats'!$C32,'Season 11'!$N$9:$N$16,0)),IFERROR(INDEX('Season 11'!$J$30,MATCH('VS stats'!$C32,'Season 11'!$H$30,0)),"-"))</f>
        <v>-</v>
      </c>
      <c r="BP32" s="965" t="str">
        <f>IFERROR(INDEX('Season 11'!$P$20:$P$24,MATCH('VS stats'!$C32,'Season 11'!$N$20:$N$24,0)),
IFERROR(INDEX('Season 11'!$X$9,MATCH('VS stats'!$C32,'Season 11'!$U$9,0)),
IFERROR(INDEX('Season 11'!$X$11:$X$13,MATCH('VS stats'!$C32,'Season 11'!$U$11:$U40,0)),
IFERROR(INDEX('Season 11'!$X$17,MATCH('VS stats'!$C32,'Season 11'!$U$17,0)),
IFERROR(INDEX('Season 11'!$X$19,MATCH('VS stats'!$C32,'Season 11'!$U$19,0)),
IFERROR(INDEX('Season 11'!$X$21,MATCH('VS stats'!$C32,'Season 11'!$U$21,0)),
IFERROR(INDEX('Season 11'!$X$23,MATCH('VS stats'!$C32,'Season 11'!$U$23,0)),"-")))))))</f>
        <v>-</v>
      </c>
      <c r="BQ32" s="966" t="str">
        <f>IFERROR(INDEX('Season 11'!$X$10,MATCH('VS stats'!$C32,'Season 11'!$U$10,0)),
IFERROR(INDEX('Season 11'!$X$14:$X$16,MATCH('VS stats'!$C32,'Season 11'!$U$14:$U$16,0)),
IFERROR(INDEX('Season 11'!$X$18,MATCH('VS stats'!$C32,'Season 11'!$U$18,0)),
IFERROR(INDEX('Season 11'!$X$20,MATCH('VS stats'!$C32,'Season 11'!$U$20,0)),
IFERROR(INDEX('Season 11'!$X$22,MATCH('VS stats'!$C32,'Season 11'!$U$22,0)),"-")))))</f>
        <v>-</v>
      </c>
      <c r="BR32" s="965" t="str">
        <f>IFERROR(INDEX('Season 12'!$D$9:$D$27,MATCH('VS stats'!$C32,'Season 12'!$B$9:$B$27,0)),"-")</f>
        <v>-</v>
      </c>
      <c r="BS32" s="965" t="str">
        <f>IFERROR(INDEX('Season 12'!$D$28:$D$46,MATCH('VS stats'!$C32,'Season 12'!$B$28:$B$46,0)),"-")</f>
        <v>-</v>
      </c>
      <c r="BT32" s="965" t="str">
        <f>IFERROR(INDEX('Season 12'!$J$9:$J$16,MATCH('VS stats'!$C32,'Season 12'!$H$9:$H$16,0)),IFERROR(INDEX('Season 12'!$J$39,MATCH('VS stats'!$C32,'Season 12'!$H$39,0)),"-"))</f>
        <v>-</v>
      </c>
      <c r="BU32" s="965" t="str">
        <f>IFERROR(INDEX('Season 12'!$P$9:$P$16,MATCH('VS stats'!$C32,'Season 12'!$N$9:$N$16,0)),IFERROR(INDEX('Season 12'!$J$30,MATCH('VS stats'!$C32,'Season 12'!$H$30,0)),"-"))</f>
        <v>-</v>
      </c>
      <c r="BV32" s="965" t="str">
        <f>IFERROR(INDEX('Season 12'!$P$20:$P$24,MATCH('VS stats'!$C32,'Season 12'!$N$20:$N$24,0)),
IFERROR(INDEX('Season 12'!$X$9,MATCH('VS stats'!$C32,'Season 12'!$U$9,0)),
IFERROR(INDEX('Season 12'!$X$11:$X$13,MATCH('VS stats'!$C32,'Season 12'!$U$11:$U40,0)),
IFERROR(INDEX('Season 12'!$X$17,MATCH('VS stats'!$C32,'Season 12'!$U$17,0)),
IFERROR(INDEX('Season 12'!$X$19,MATCH('VS stats'!$C32,'Season 12'!$U$19,0)),
IFERROR(INDEX('Season 12'!$X$21,MATCH('VS stats'!$C32,'Season 12'!$U$21,0)),
IFERROR(INDEX('Season 12'!$X$23,MATCH('VS stats'!$C32,'Season 12'!$U$23,0)),"-")))))))</f>
        <v>-</v>
      </c>
      <c r="BW32" s="966" t="str">
        <f>IFERROR(INDEX('Season 12'!$X$10,MATCH('VS stats'!$C32,'Season 12'!$U$10,0)),
IFERROR(INDEX('Season 12'!$X$14:$X$16,MATCH('VS stats'!$C32,'Season 12'!$U$14:$U$16,0)),
IFERROR(INDEX('Season 12'!$X$18,MATCH('VS stats'!$C32,'Season 12'!$U$18,0)),
IFERROR(INDEX('Season 12'!$X$20,MATCH('VS stats'!$C32,'Season 12'!$U$20,0)),
IFERROR(INDEX('Season 12'!$X$22,MATCH('VS stats'!$C32,'Season 12'!$U$22,0)),"-")))))</f>
        <v>-</v>
      </c>
      <c r="BX32" s="965" t="str">
        <f>IFERROR(INDEX('Season 13'!$D$9:$D$27,MATCH('VS stats'!$C32,'Season 13'!$B$9:$B$27,0)),"-")</f>
        <v>-</v>
      </c>
      <c r="BY32" s="965" t="str">
        <f>IFERROR(INDEX('Season 13'!$D$28:$D$46,MATCH('VS stats'!$C32,'Season 13'!$B$28:$B$46,0)),"-")</f>
        <v>-</v>
      </c>
      <c r="BZ32" s="965" t="str">
        <f>IFERROR(INDEX('Season 13'!$J$9:$J$16,MATCH('VS stats'!$C32,'Season 13'!$H$9:$H$16,0)),IFERROR(INDEX('Season 13'!$J$39,MATCH('VS stats'!$C32,'Season 13'!$H$39,0)),"-"))</f>
        <v>-</v>
      </c>
      <c r="CA32" s="965" t="str">
        <f>IFERROR(INDEX('Season 13'!$P$9:$P$16,MATCH('VS stats'!$C32,'Season 13'!$N$9:$N$16,0)),IFERROR(INDEX('Season 13'!$J$30,MATCH('VS stats'!$C32,'Season 13'!$H$30,0)),"-"))</f>
        <v>-</v>
      </c>
      <c r="CB32" s="965" t="str">
        <f>IFERROR(INDEX('Season 13'!$P$20:$P$24,MATCH('VS stats'!$C32,'Season 13'!$N$20:$N$24,0)),
IFERROR(INDEX('Season 13'!$X$9,MATCH('VS stats'!$C32,'Season 13'!$U$9,0)),
IFERROR(INDEX('Season 13'!$X$11:$X$13,MATCH('VS stats'!$C32,'Season 13'!$U$11:$U40,0)),
IFERROR(INDEX('Season 13'!$X$17,MATCH('VS stats'!$C32,'Season 13'!$U$17,0)),
IFERROR(INDEX('Season 13'!$X$19,MATCH('VS stats'!$C32,'Season 13'!$U$19,0)),
IFERROR(INDEX('Season 13'!$X$21,MATCH('VS stats'!$C32,'Season 13'!$U$21,0)),
IFERROR(INDEX('Season 13'!$X$23,MATCH('VS stats'!$C32,'Season 13'!$U$23,0)),"-")))))))</f>
        <v>-</v>
      </c>
      <c r="CC32" s="966" t="str">
        <f>IFERROR(INDEX('Season 13'!$X$10,MATCH('VS stats'!$C32,'Season 13'!$U$10,0)),
IFERROR(INDEX('Season 13'!$X$14:$X$16,MATCH('VS stats'!$C32,'Season 13'!$U$14:$U$16,0)),
IFERROR(INDEX('Season 13'!$X$18,MATCH('VS stats'!$C32,'Season 13'!$U$18,0)),
IFERROR(INDEX('Season 13'!$X$20,MATCH('VS stats'!$C32,'Season 13'!$U$20,0)),
IFERROR(INDEX('Season 13'!$X$22,MATCH('VS stats'!$C32,'Season 13'!$U$22,0)),"-")))))</f>
        <v>-</v>
      </c>
      <c r="CD32" s="965" t="str">
        <f>IFERROR(INDEX('Season 14'!$D$9:$D$27,MATCH('VS stats'!$C32,'Season 14'!$B$9:$B$27,0)),"-")</f>
        <v>-</v>
      </c>
      <c r="CE32" s="965" t="str">
        <f>IFERROR(INDEX('Season 14'!$D$28:$D$46,MATCH('VS stats'!$C32,'Season 14'!$B$28:$B$46,0)),"-")</f>
        <v>-</v>
      </c>
      <c r="CF32" s="965" t="str">
        <f>IFERROR(INDEX('Season 14'!$J$9:$J$16,MATCH('VS stats'!$C32,'Season 14'!$H$9:$H$16,0)),IFERROR(INDEX('Season 14'!$J$39,MATCH('VS stats'!$C32,'Season 14'!$H$39,0)),"-"))</f>
        <v>-</v>
      </c>
      <c r="CG32" s="965" t="str">
        <f>IFERROR(INDEX('Season 14'!$P$9:$P$16,MATCH('VS stats'!$C32,'Season 14'!$N$9:$N$16,0)),IFERROR(INDEX('Season 14'!$J$30,MATCH('VS stats'!$C32,'Season 14'!$H$30,0)),"-"))</f>
        <v>-</v>
      </c>
      <c r="CH32" s="965" t="str">
        <f>IFERROR(INDEX('Season 14'!$P$20:$P$24,MATCH('VS stats'!$C32,'Season 14'!$N$20:$N$24,0)),
IFERROR(INDEX('Season 14'!$X$9,MATCH('VS stats'!$C32,'Season 14'!$U$9,0)),
IFERROR(INDEX('Season 14'!$X$11:$X$13,MATCH('VS stats'!$C32,'Season 14'!$U$11:$U40,0)),
IFERROR(INDEX('Season 14'!$X$17,MATCH('VS stats'!$C32,'Season 14'!$U$17,0)),
IFERROR(INDEX('Season 14'!$X$19,MATCH('VS stats'!$C32,'Season 14'!$U$19,0)),
IFERROR(INDEX('Season 14'!$X$21,MATCH('VS stats'!$C32,'Season 14'!$U$21,0)),
IFERROR(INDEX('Season 14'!$X$23,MATCH('VS stats'!$C32,'Season 14'!$U$23,0)),"-")))))))</f>
        <v>-</v>
      </c>
      <c r="CI32" s="966" t="str">
        <f>IFERROR(INDEX('Season 14'!$X$10,MATCH('VS stats'!$C32,'Season 14'!$U$10,0)),
IFERROR(INDEX('Season 14'!$X$14:$X$16,MATCH('VS stats'!$C32,'Season 14'!$U$14:$U$16,0)),
IFERROR(INDEX('Season 14'!$X$18,MATCH('VS stats'!$C32,'Season 14'!$U$18,0)),
IFERROR(INDEX('Season 14'!$X$20,MATCH('VS stats'!$C32,'Season 14'!$U$20,0)),
IFERROR(INDEX('Season 14'!$X$22,MATCH('VS stats'!$C32,'Season 14'!$U$22,0)),"-")))))</f>
        <v>-</v>
      </c>
      <c r="CJ32" s="965" t="str">
        <f>IFERROR(INDEX('Season 15'!$D$9:$D$27,MATCH('VS stats'!$C32,'Season 15'!$B$9:$B$27,0)),"-")</f>
        <v>-</v>
      </c>
      <c r="CK32" s="965" t="str">
        <f>IFERROR(INDEX('Season 15'!$D$28:$D$46,MATCH('VS stats'!$C32,'Season 15'!$B$28:$B$46,0)),"-")</f>
        <v>-</v>
      </c>
      <c r="CL32" s="965" t="str">
        <f>IFERROR(INDEX('Season 15'!$J$9:$J$16,MATCH('VS stats'!$C32,'Season 15'!$H$9:$H$16,0)),IFERROR(INDEX('Season 15'!$J$39,MATCH('VS stats'!$C32,'Season 15'!$H$39,0)),"-"))</f>
        <v>-</v>
      </c>
      <c r="CM32" s="965" t="str">
        <f>IFERROR(INDEX('Season 15'!$P$9:$P$16,MATCH('VS stats'!$C32,'Season 15'!$N$9:$N$16,0)),IFERROR(INDEX('Season 15'!$J$30,MATCH('VS stats'!$C32,'Season 15'!$H$30,0)),"-"))</f>
        <v>-</v>
      </c>
      <c r="CN32" s="965" t="str">
        <f>IFERROR(INDEX('Season 15'!$P$20:$P$24,MATCH('VS stats'!$C32,'Season 15'!$N$20:$N$24,0)),
IFERROR(INDEX('Season 15'!$X$9,MATCH('VS stats'!$C32,'Season 15'!$U$9,0)),
IFERROR(INDEX('Season 15'!$X$11:$X$13,MATCH('VS stats'!$C32,'Season 15'!$U$11:$U40,0)),
IFERROR(INDEX('Season 15'!$X$17,MATCH('VS stats'!$C32,'Season 15'!$U$17,0)),
IFERROR(INDEX('Season 15'!$X$19,MATCH('VS stats'!$C32,'Season 15'!$U$19,0)),
IFERROR(INDEX('Season 15'!$X$21,MATCH('VS stats'!$C32,'Season 15'!$U$21,0)),
IFERROR(INDEX('Season 15'!$X$23,MATCH('VS stats'!$C32,'Season 15'!$U$23,0)),"-")))))))</f>
        <v>-</v>
      </c>
      <c r="CO32" s="966" t="str">
        <f>IFERROR(INDEX('Season 15'!$X$10,MATCH('VS stats'!$C32,'Season 15'!$U$10,0)),
IFERROR(INDEX('Season 15'!$X$14:$X$16,MATCH('VS stats'!$C32,'Season 15'!$U$14:$U$16,0)),
IFERROR(INDEX('Season 15'!$X$18,MATCH('VS stats'!$C32,'Season 15'!$U$18,0)),
IFERROR(INDEX('Season 15'!$X$20,MATCH('VS stats'!$C32,'Season 15'!$U$20,0)),
IFERROR(INDEX('Season 15'!$X$22,MATCH('VS stats'!$C32,'Season 15'!$U$22,0)),"-")))))</f>
        <v>-</v>
      </c>
      <c r="CP32" s="976"/>
      <c r="CQ32" s="822"/>
      <c r="CR32" s="822"/>
      <c r="CS32" s="822"/>
      <c r="CT32" s="822"/>
      <c r="CU32" s="822"/>
    </row>
    <row r="33" spans="3:99" x14ac:dyDescent="0.25">
      <c r="C33" s="687" t="s">
        <v>89</v>
      </c>
      <c r="D33" s="965" t="str">
        <f>IFERROR(INDEX('Season 1'!$D$9:$D$31,MATCH('VS stats'!$C33,'Season 1'!$B$9:$B$31,0)),"-")</f>
        <v>-</v>
      </c>
      <c r="E33" s="965" t="str">
        <f>IFERROR(INDEX('Season 1'!$D$32:$D$54,MATCH('VS stats'!$C33,'Season 1'!$B$32:$B$54,0)),"-")</f>
        <v>-</v>
      </c>
      <c r="F33" s="965" t="str">
        <f>IFERROR(INDEX('Season 1'!$J$9:$J$16,MATCH('VS stats'!$C33,'Season 1'!$H$9:$H$16,0)),IFERROR(INDEX('Season 1'!$W$9:$W$14,MATCH('VS stats'!$C33,'Season 1'!$T$9:$T$14,0)),"-"))</f>
        <v>-</v>
      </c>
      <c r="G33" s="965" t="str">
        <f>IFERROR(INDEX('Season 1'!$P$9:$P$16,MATCH('VS stats'!$C33,'Season 1'!$N$9:$N$16,0)),"-")</f>
        <v>-</v>
      </c>
      <c r="H33" s="965" t="str">
        <f>IFERROR(INDEX('Season 1'!$P$20:$P$24,MATCH('VS stats'!$C33,'Season 1'!$N$20:$N$24,0)),"-")</f>
        <v>-</v>
      </c>
      <c r="I33" s="966" t="s">
        <v>35</v>
      </c>
      <c r="J33" s="965" t="str">
        <f>IFERROR(INDEX('Season 2'!$D$9:$D$31,MATCH('VS stats'!$C33,'Season 2'!$B$9:$B$31,0)),"-")</f>
        <v>-</v>
      </c>
      <c r="K33" s="965" t="str">
        <f>IFERROR(INDEX('Season 2'!$D$32:$D$54,MATCH('VS stats'!$C33,'Season 2'!$B$32:$B$54,0)),"-")</f>
        <v>-</v>
      </c>
      <c r="L33" s="965" t="str">
        <f>IFERROR(INDEX('Season 2'!$J$9:$J$16,MATCH('VS stats'!$C33,'Season 2'!$H$9:$H$16,0)),IFERROR(INDEX('Season 2'!$J$45:$J$50,MATCH('VS stats'!$C33,'Season 2'!$H$45:$H$50,0)),"-"))</f>
        <v>-</v>
      </c>
      <c r="M33" s="965" t="str">
        <f>IFERROR(INDEX('Season 2'!$P$9:$P$16,MATCH('VS stats'!$C33,'Season 2'!$N$9:$N$16,0)),IFERROR(INDEX('Season 2'!$J$30,MATCH('VS stats'!$C33,'Season 2'!$H$30,0)),"-"))</f>
        <v>-</v>
      </c>
      <c r="N33" s="965" t="str">
        <f>IFERROR(INDEX('Season 2'!$P$20:$P$24,MATCH('VS stats'!$C33,'Season 2'!$N$20:$N$24,0)),
IFERROR(INDEX('Season 2'!$X$9,MATCH('VS stats'!$C33,'Season 2'!$U$9,0)),
IFERROR(INDEX('Season 2'!$X$11:$X$13,MATCH('VS stats'!$C33,'Season 2'!$U$11:$U41,0)),
IFERROR(INDEX('Season 2'!$X$17,MATCH('VS stats'!$C33,'Season 2'!$U$17,0)),
IFERROR(INDEX('Season 2'!$X$19,MATCH('VS stats'!$C33,'Season 2'!$U$19,0)),
IFERROR(INDEX('Season 2'!$X$21,MATCH('VS stats'!$C33,'Season 2'!$U$21,0)),
IFERROR(INDEX('Season 2'!$X$23,MATCH('VS stats'!$C33,'Season 2'!$U$23,0)),
IFERROR(INDEX('Season 2'!$X$25,MATCH('VS stats'!$C33,'Season 2'!$U$25,0)),"-"))))))))</f>
        <v>-</v>
      </c>
      <c r="O33" s="966" t="str">
        <f>IFERROR(INDEX('Season 2'!$X$10,MATCH('VS stats'!$C33,'Season 2'!$U$10,0)),
IFERROR(INDEX('Season 2'!$X$14:$X$16,MATCH('VS stats'!$C33,'Season 2'!$U$14:$U$16,0)),
IFERROR(INDEX('Season 2'!$X$18,MATCH('VS stats'!$C33,'Season 2'!$U$18,0)),
IFERROR(INDEX('Season 2'!$X$20,MATCH('VS stats'!$C33,'Season 2'!$U$20,0)),
IFERROR(INDEX('Season 2'!$X$22,MATCH('VS stats'!$C33,'Season 2'!$U$22,0)),
IFERROR(INDEX('Season 2'!$X$24,MATCH('VS stats'!$C33,'Season 2'!$U$24,0)),"-"))))))</f>
        <v>-</v>
      </c>
      <c r="P33" s="965" t="str">
        <f>IFERROR(INDEX('Season 3'!$D$9:$D$31,MATCH('VS stats'!$C33,'Season 3'!$B$9:$B$31,0)),"-")</f>
        <v>-</v>
      </c>
      <c r="Q33" s="965" t="str">
        <f>IFERROR(INDEX('Season 3'!$D$32:$D$54,MATCH('VS stats'!$C33,'Season 3'!$B$32:$B$54,0)),"-")</f>
        <v>-</v>
      </c>
      <c r="R33" s="965" t="str">
        <f>IFERROR(INDEX('Season 3'!$J$9:$J$16,MATCH('VS stats'!$C33,'Season 3'!$H$9:$H$16,0)),IFERROR(INDEX('Season 3'!$J$39,MATCH('VS stats'!$C33,'Season 3'!$H$39,0)),"-"))</f>
        <v>-</v>
      </c>
      <c r="S33" s="965" t="str">
        <f>IFERROR(INDEX('Season 3'!$P$9:$P$16,MATCH('VS stats'!$C33,'Season 3'!$N$9:$N$16,0)),IFERROR(INDEX('Season 3'!$J$30,MATCH('VS stats'!$C33,'Season 3'!$H$30,0)),"-"))</f>
        <v>-</v>
      </c>
      <c r="T33" s="965" t="str">
        <f>IFERROR(INDEX('Season 3'!$P$20:$P$24,MATCH('VS stats'!$C33,'Season 3'!$N$20:$N$24,0)),
IFERROR(INDEX('Season 3'!$X$9,MATCH('VS stats'!$C33,'Season 3'!$U$9,0)),
IFERROR(INDEX('Season 3'!$X$11:$X$13,MATCH('VS stats'!$C33,'Season 3'!$U$11:$U41,0)),
IFERROR(INDEX('Season 3'!$X$17,MATCH('VS stats'!$C33,'Season 3'!$U$17,0)),
IFERROR(INDEX('Season 3'!$X$19,MATCH('VS stats'!$C33,'Season 3'!$U$19,0)),
IFERROR(INDEX('Season 3'!$X$21,MATCH('VS stats'!$C33,'Season 3'!$U$21,0)),
IFERROR(INDEX('Season 3'!$X$23,MATCH('VS stats'!$C33,'Season 3'!$U$23,0)),
IFERROR(INDEX('Season 3'!$X$25,MATCH('VS stats'!$C33,'Season 3'!$U$25,0)),"-"))))))))</f>
        <v>-</v>
      </c>
      <c r="U33" s="966" t="str">
        <f>IFERROR(INDEX('Season 3'!$X$10,MATCH('VS stats'!$C33,'Season 3'!$U$10,0)),
IFERROR(INDEX('Season 3'!$X$14:$X$16,MATCH('VS stats'!$C33,'Season 3'!$U$14:$U$16,0)),
IFERROR(INDEX('Season 3'!$X$18,MATCH('VS stats'!$C33,'Season 3'!$U$18,0)),
IFERROR(INDEX('Season 3'!$X$20,MATCH('VS stats'!$C33,'Season 3'!$U$20,0)),
IFERROR(INDEX('Season 3'!$X$22,MATCH('VS stats'!$C33,'Season 3'!$U$22,0)),
IFERROR(INDEX('Season 3'!$X$24,MATCH('VS stats'!$C33,'Season 3'!$U$24,0)),"-"))))))</f>
        <v>-</v>
      </c>
      <c r="V33" s="965" t="str">
        <f>IFERROR(INDEX('Season 4'!$D$9:$D$27,MATCH('VS stats'!$C33,'Season 4'!$B$9:$B$27,0)),"-")</f>
        <v>-</v>
      </c>
      <c r="W33" s="965" t="str">
        <f>IFERROR(INDEX('Season 4'!$D$28:$D$46,MATCH('VS stats'!$C33,'Season 4'!$B$28:$B$46,0)),"-")</f>
        <v>-</v>
      </c>
      <c r="X33" s="965" t="str">
        <f>IFERROR(INDEX('Season 4'!$J$9:$J$16,MATCH('VS stats'!$C33,'Season 4'!$H$9:$H$16,0)),IFERROR(INDEX('Season 4'!$J$39,MATCH('VS stats'!$C33,'Season 4'!$H$39,0)),"-"))</f>
        <v>-</v>
      </c>
      <c r="Y33" s="965" t="str">
        <f>IFERROR(INDEX('Season 4'!$P$9:$P$16,MATCH('VS stats'!$C33,'Season 4'!$N$9:$N$16,0)),IFERROR(INDEX('Season 4'!$J$30,MATCH('VS stats'!$C33,'Season 4'!$H$30,0)),"-"))</f>
        <v>-</v>
      </c>
      <c r="Z33" s="965" t="str">
        <f>IFERROR(INDEX('Season 4'!$P$20:$P$24,MATCH('VS stats'!$C33,'Season 4'!$N$20:$N$24,0)),
IFERROR(INDEX('Season 4'!$X$9,MATCH('VS stats'!$C33,'Season 4'!$U$9,0)),
IFERROR(INDEX('Season 4'!$X$11:$X$13,MATCH('VS stats'!$C33,'Season 4'!$U$11:$U41,0)),
IFERROR(INDEX('Season 4'!$X$17,MATCH('VS stats'!$C33,'Season 4'!$U$17,0)),
IFERROR(INDEX('Season 4'!$X$19,MATCH('VS stats'!$C33,'Season 4'!$U$19,0)),
IFERROR(INDEX('Season 4'!$X$21,MATCH('VS stats'!$C33,'Season 4'!$U$21,0)),
IFERROR(INDEX('Season 4'!$X$23,MATCH('VS stats'!$C33,'Season 4'!$U$23,0)),
IFERROR(INDEX('Season 4'!$X$25,MATCH('VS stats'!$C33,'Season 4'!$U$25,0)),"-"))))))))</f>
        <v>-</v>
      </c>
      <c r="AA33" s="966" t="str">
        <f>IFERROR(INDEX('Season 4'!$X$10,MATCH('VS stats'!$C33,'Season 4'!$U$10,0)),
IFERROR(INDEX('Season 4'!$X$14:$X$16,MATCH('VS stats'!$C33,'Season 4'!$U$14:$U$16,0)),
IFERROR(INDEX('Season 4'!$X$18,MATCH('VS stats'!$C33,'Season 4'!$U$18,0)),
IFERROR(INDEX('Season 4'!$X$20,MATCH('VS stats'!$C33,'Season 4'!$U$20,0)),
IFERROR(INDEX('Season 4'!$X$22,MATCH('VS stats'!$C33,'Season 4'!$U$22,0)),
IFERROR(INDEX('Season 4'!$X$24,MATCH('VS stats'!$C33,'Season 4'!$U$24,0)),"-"))))))</f>
        <v>-</v>
      </c>
      <c r="AB33" s="965" t="str">
        <f>IFERROR(INDEX('Season 5'!$D$9:$D$27,MATCH('VS stats'!$C33,'Season 5'!$B$9:$B$27,0)),"-")</f>
        <v>-</v>
      </c>
      <c r="AC33" s="965" t="str">
        <f>IFERROR(INDEX('Season 5'!$D$28:$D$46,MATCH('VS stats'!$C33,'Season 5'!$B$28:$B$46,0)),"-")</f>
        <v>-</v>
      </c>
      <c r="AD33" s="965" t="str">
        <f>IFERROR(INDEX('Season 5'!$J$9:$J$16,MATCH('VS stats'!$C33,'Season 5'!$H$9:$H$16,0)),IFERROR(INDEX('Season 5'!$J$39,MATCH('VS stats'!$C33,'Season 5'!$H$39,0)),"-"))</f>
        <v>-</v>
      </c>
      <c r="AE33" s="965" t="str">
        <f>IFERROR(INDEX('Season 5'!$P$9:$P$16,MATCH('VS stats'!$C33,'Season 5'!$N$9:$N$16,0)),IFERROR(INDEX('Season 5'!$J$30,MATCH('VS stats'!$C33,'Season 5'!$H$30,0)),"-"))</f>
        <v>-</v>
      </c>
      <c r="AF33" s="965" t="str">
        <f>IFERROR(INDEX('Season 5'!$P$20:$P$24,MATCH('VS stats'!$C33,'Season 5'!$N$20:$N$24,0)),
IFERROR(INDEX('Season 5'!$X$9,MATCH('VS stats'!$C33,'Season 5'!$U$9,0)),
IFERROR(INDEX('Season 5'!$X$11:$X$13,MATCH('VS stats'!$C33,'Season 5'!$U$11:$U41,0)),
IFERROR(INDEX('Season 5'!$X$17,MATCH('VS stats'!$C33,'Season 5'!$U$17,0)),
IFERROR(INDEX('Season 5'!$X$19,MATCH('VS stats'!$C33,'Season 5'!$U$19,0)),
IFERROR(INDEX('Season 5'!$X$21,MATCH('VS stats'!$C33,'Season 5'!$U$21,0)),
IFERROR(INDEX('Season 5'!$X$23,MATCH('VS stats'!$C33,'Season 5'!$U$23,0)),"-")))))))</f>
        <v>-</v>
      </c>
      <c r="AG33" s="966" t="str">
        <f>IFERROR(INDEX('Season 5'!$X$10,MATCH('VS stats'!$C33,'Season 5'!$U$10,0)),
IFERROR(INDEX('Season 5'!$X$14:$X$16,MATCH('VS stats'!$C33,'Season 5'!$U$14:$U$16,0)),
IFERROR(INDEX('Season 5'!$X$18,MATCH('VS stats'!$C33,'Season 5'!$U$18,0)),
IFERROR(INDEX('Season 5'!$X$20,MATCH('VS stats'!$C33,'Season 5'!$U$20,0)),
IFERROR(INDEX('Season 5'!$X$22,MATCH('VS stats'!$C33,'Season 5'!$U$22,0)),"-")))))</f>
        <v>-</v>
      </c>
      <c r="AH33" s="965" t="str">
        <f>IFERROR(INDEX('Season 6'!$D$9:$D$27,MATCH('VS stats'!$C33,'Season 6'!$B$9:$B$27,0)),"-")</f>
        <v>-</v>
      </c>
      <c r="AI33" s="965" t="str">
        <f>IFERROR(INDEX('Season 6'!$D$28:$D$46,MATCH('VS stats'!$C33,'Season 6'!$B$28:$B$46,0)),"-")</f>
        <v>-</v>
      </c>
      <c r="AJ33" s="965" t="str">
        <f>IFERROR(INDEX('Season 6'!$J$9:$J$16,MATCH('VS stats'!$C33,'Season 6'!$H$9:$H$16,0)),IFERROR(INDEX('Season 6'!$J$39,MATCH('VS stats'!$C33,'Season 6'!$H$39,0)),"-"))</f>
        <v>-</v>
      </c>
      <c r="AK33" s="965" t="str">
        <f>IFERROR(INDEX('Season 6'!$P$9:$P$16,MATCH('VS stats'!$C33,'Season 6'!$N$9:$N$16,0)),IFERROR(INDEX('Season 6'!$J$30,MATCH('VS stats'!$C33,'Season 6'!$H$30,0)),"-"))</f>
        <v>-</v>
      </c>
      <c r="AL33" s="965" t="str">
        <f>IFERROR(INDEX('Season 6'!$P$20:$P$24,MATCH('VS stats'!$C33,'Season 6'!$N$20:$N$24,0)),
IFERROR(INDEX('Season 6'!$X$9,MATCH('VS stats'!$C33,'Season 6'!$U$9,0)),
IFERROR(INDEX('Season 6'!$X$11:$X$13,MATCH('VS stats'!$C33,'Season 6'!$U$11:$U41,0)),
IFERROR(INDEX('Season 6'!$X$17,MATCH('VS stats'!$C33,'Season 6'!$U$17,0)),
IFERROR(INDEX('Season 6'!$X$19,MATCH('VS stats'!$C33,'Season 6'!$U$19,0)),
IFERROR(INDEX('Season 6'!$X$21,MATCH('VS stats'!$C33,'Season 6'!$U$21,0)),
IFERROR(INDEX('Season 6'!$X$23,MATCH('VS stats'!$C33,'Season 6'!$U$23,0)),"-")))))))</f>
        <v>-</v>
      </c>
      <c r="AM33" s="966" t="str">
        <f>IFERROR(INDEX('Season 6'!$X$10,MATCH('VS stats'!$C33,'Season 6'!$U$10,0)),
IFERROR(INDEX('Season 6'!$X$14:$X$16,MATCH('VS stats'!$C33,'Season 6'!$U$14:$U$16,0)),
IFERROR(INDEX('Season 6'!$X$18,MATCH('VS stats'!$C33,'Season 6'!$U$18,0)),
IFERROR(INDEX('Season 6'!$X$20,MATCH('VS stats'!$C33,'Season 6'!$U$20,0)),
IFERROR(INDEX('Season 6'!$X$22,MATCH('VS stats'!$C33,'Season 6'!$U$22,0)),"-")))))</f>
        <v>-</v>
      </c>
      <c r="AN33" s="965" t="str">
        <f>IFERROR(INDEX('Season 7'!$D$9:$D$27,MATCH('VS stats'!$C33,'Season 7'!$B$9:$B$27,0)),"-")</f>
        <v>-</v>
      </c>
      <c r="AO33" s="965" t="str">
        <f>IFERROR(INDEX('Season 7'!$D$28:$D$46,MATCH('VS stats'!$C33,'Season 7'!$B$28:$B$46,0)),"-")</f>
        <v>-</v>
      </c>
      <c r="AP33" s="965" t="str">
        <f>IFERROR(INDEX('Season 7'!$J$9:$J$16,MATCH('VS stats'!$C33,'Season 7'!$H$9:$H$16,0)),IFERROR(INDEX('Season 7'!$J$39,MATCH('VS stats'!$C33,'Season 7'!$H$39,0)),"-"))</f>
        <v>-</v>
      </c>
      <c r="AQ33" s="965" t="str">
        <f>IFERROR(INDEX('Season 7'!$P$9:$P$16,MATCH('VS stats'!$C33,'Season 7'!$N$9:$N$16,0)),IFERROR(INDEX('Season 7'!$J$30,MATCH('VS stats'!$C33,'Season 7'!$H$30,0)),"-"))</f>
        <v>-</v>
      </c>
      <c r="AR33" s="965" t="str">
        <f>IFERROR(INDEX('Season 7'!$P$20:$P$24,MATCH('VS stats'!$C33,'Season 7'!$N$20:$N$24,0)),
IFERROR(INDEX('Season 7'!$X$9,MATCH('VS stats'!$C33,'Season 7'!$U$9,0)),
IFERROR(INDEX('Season 7'!$X$11:$X$13,MATCH('VS stats'!$C33,'Season 7'!$U$11:$U41,0)),
IFERROR(INDEX('Season 7'!$X$17,MATCH('VS stats'!$C33,'Season 7'!$U$17,0)),
IFERROR(INDEX('Season 7'!$X$19,MATCH('VS stats'!$C33,'Season 7'!$U$19,0)),
IFERROR(INDEX('Season 7'!$X$21,MATCH('VS stats'!$C33,'Season 7'!$U$21,0)),
IFERROR(INDEX('Season 7'!$X$23,MATCH('VS stats'!$C33,'Season 7'!$U$23,0)),"-")))))))</f>
        <v>-</v>
      </c>
      <c r="AS33" s="966" t="str">
        <f>IFERROR(INDEX('Season 7'!$X$10,MATCH('VS stats'!$C33,'Season 7'!$U$10,0)),
IFERROR(INDEX('Season 7'!$X$14:$X$16,MATCH('VS stats'!$C33,'Season 7'!$U$14:$U$16,0)),
IFERROR(INDEX('Season 7'!$X$18,MATCH('VS stats'!$C33,'Season 7'!$U$18,0)),
IFERROR(INDEX('Season 7'!$X$20,MATCH('VS stats'!$C33,'Season 7'!$U$20,0)),
IFERROR(INDEX('Season 7'!$X$22,MATCH('VS stats'!$C33,'Season 7'!$U$22,0)),"-")))))</f>
        <v>-</v>
      </c>
      <c r="AT33" s="965" t="str">
        <f>IFERROR(INDEX('Season 8'!$D$9:$D$27,MATCH('VS stats'!$C33,'Season 8'!$B$9:$B$27,0)),"-")</f>
        <v>-</v>
      </c>
      <c r="AU33" s="965" t="str">
        <f>IFERROR(INDEX('Season 8'!$D$28:$D$46,MATCH('VS stats'!$C33,'Season 8'!$B$28:$B$46,0)),"-")</f>
        <v>-</v>
      </c>
      <c r="AV33" s="965" t="str">
        <f>IFERROR(INDEX('Season 8'!$J$9:$J$16,MATCH('VS stats'!$C33,'Season 8'!$H$9:$H$16,0)),IFERROR(INDEX('Season 8'!$J$39,MATCH('VS stats'!$C33,'Season 8'!$H$39,0)),"-"))</f>
        <v>-</v>
      </c>
      <c r="AW33" s="965" t="str">
        <f>IFERROR(INDEX('Season 8'!$P$9:$P$16,MATCH('VS stats'!$C33,'Season 8'!$N$9:$N$16,0)),IFERROR(INDEX('Season 8'!$J$30,MATCH('VS stats'!$C33,'Season 8'!$H$30,0)),"-"))</f>
        <v>-</v>
      </c>
      <c r="AX33" s="965" t="str">
        <f>IFERROR(INDEX('Season 8'!$P$20:$P$24,MATCH('VS stats'!$C33,'Season 8'!$N$20:$N$24,0)),
IFERROR(INDEX('Season 8'!$X$9,MATCH('VS stats'!$C33,'Season 8'!$U$9,0)),
IFERROR(INDEX('Season 8'!$X$11:$X$13,MATCH('VS stats'!$C33,'Season 8'!$U$11:$U41,0)),
IFERROR(INDEX('Season 8'!$X$17,MATCH('VS stats'!$C33,'Season 8'!$U$17,0)),
IFERROR(INDEX('Season 8'!$X$19,MATCH('VS stats'!$C33,'Season 8'!$U$19,0)),
IFERROR(INDEX('Season 8'!$X$21,MATCH('VS stats'!$C33,'Season 8'!$U$21,0)),
IFERROR(INDEX('Season 8'!$X$23,MATCH('VS stats'!$C33,'Season 8'!$U$23,0)),"-")))))))</f>
        <v>-</v>
      </c>
      <c r="AY33" s="966" t="str">
        <f>IFERROR(INDEX('Season 8'!$X$10,MATCH('VS stats'!$C33,'Season 8'!$U$10,0)),
IFERROR(INDEX('Season 8'!$X$14:$X$16,MATCH('VS stats'!$C33,'Season 8'!$U$14:$U$16,0)),
IFERROR(INDEX('Season 8'!$X$18,MATCH('VS stats'!$C33,'Season 8'!$U$18,0)),
IFERROR(INDEX('Season 8'!$X$20,MATCH('VS stats'!$C33,'Season 8'!$U$20,0)),
IFERROR(INDEX('Season 8'!$X$22,MATCH('VS stats'!$C33,'Season 8'!$U$22,0)),"-")))))</f>
        <v>-</v>
      </c>
      <c r="AZ33" s="965" t="str">
        <f>IFERROR(INDEX('Season 9'!$D$9:$D$27,MATCH('VS stats'!$C33,'Season 9'!$B$9:$B$27,0)),"-")</f>
        <v>-</v>
      </c>
      <c r="BA33" s="965" t="str">
        <f>IFERROR(INDEX('Season 9'!$D$28:$D$46,MATCH('VS stats'!$C33,'Season 9'!$B$28:$B$46,0)),"-")</f>
        <v>-</v>
      </c>
      <c r="BB33" s="965" t="str">
        <f>IFERROR(INDEX('Season 9'!$J$9:$J$16,MATCH('VS stats'!$C33,'Season 9'!$H$9:$H$16,0)),IFERROR(INDEX('Season 9'!$J$39,MATCH('VS stats'!$C33,'Season 9'!$H$39,0)),"-"))</f>
        <v>-</v>
      </c>
      <c r="BC33" s="965" t="str">
        <f>IFERROR(INDEX('Season 9'!$P$9:$P$16,MATCH('VS stats'!$C33,'Season 9'!$N$9:$N$16,0)),IFERROR(INDEX('Season 9'!$J$30,MATCH('VS stats'!$C33,'Season 9'!$H$30,0)),"-"))</f>
        <v>-</v>
      </c>
      <c r="BD33" s="965" t="str">
        <f>IFERROR(INDEX('Season 9'!$P$20:$P$24,MATCH('VS stats'!$C33,'Season 9'!$N$20:$N$24,0)),
IFERROR(INDEX('Season 9'!$X$9,MATCH('VS stats'!$C33,'Season 9'!$U$9,0)),
IFERROR(INDEX('Season 9'!$X$11:$X$13,MATCH('VS stats'!$C33,'Season 9'!$U$11:$U41,0)),
IFERROR(INDEX('Season 9'!$X$17,MATCH('VS stats'!$C33,'Season 9'!$U$17,0)),
IFERROR(INDEX('Season 9'!$X$19,MATCH('VS stats'!$C33,'Season 9'!$U$19,0)),
IFERROR(INDEX('Season 9'!$X$21,MATCH('VS stats'!$C33,'Season 9'!$U$21,0)),
IFERROR(INDEX('Season 9'!$X$23,MATCH('VS stats'!$C33,'Season 9'!$U$23,0)),"-")))))))</f>
        <v>-</v>
      </c>
      <c r="BE33" s="966" t="str">
        <f>IFERROR(INDEX('Season 9'!$X$10,MATCH('VS stats'!$C33,'Season 9'!$U$10,0)),
IFERROR(INDEX('Season 9'!$X$14:$X$16,MATCH('VS stats'!$C33,'Season 9'!$U$14:$U$16,0)),
IFERROR(INDEX('Season 9'!$X$18,MATCH('VS stats'!$C33,'Season 9'!$U$18,0)),
IFERROR(INDEX('Season 9'!$X$20,MATCH('VS stats'!$C33,'Season 9'!$U$20,0)),
IFERROR(INDEX('Season 9'!$X$22,MATCH('VS stats'!$C33,'Season 9'!$U$22,0)),"-")))))</f>
        <v>-</v>
      </c>
      <c r="BF33" s="965" t="str">
        <f>IFERROR(INDEX('Season 10'!$D$9:$D$27,MATCH('VS stats'!$C33,'Season 10'!$B$9:$B$27,0)),"-")</f>
        <v>-</v>
      </c>
      <c r="BG33" s="965" t="str">
        <f>IFERROR(INDEX('Season 10'!$D$28:$D$46,MATCH('VS stats'!$C33,'Season 10'!$B$28:$B$46,0)),"-")</f>
        <v>-</v>
      </c>
      <c r="BH33" s="965" t="str">
        <f>IFERROR(INDEX('Season 10'!$J$9:$J$16,MATCH('VS stats'!$C33,'Season 10'!$H$9:$H$16,0)),IFERROR(INDEX('Season 10'!$J$39,MATCH('VS stats'!$C33,'Season 10'!$H$39,0)),"-"))</f>
        <v>-</v>
      </c>
      <c r="BI33" s="965" t="str">
        <f>IFERROR(INDEX('Season 10'!$P$9:$P$16,MATCH('VS stats'!$C33,'Season 10'!$N$9:$N$16,0)),IFERROR(INDEX('Season 10'!$J$30,MATCH('VS stats'!$C33,'Season 10'!$H$30,0)),"-"))</f>
        <v>-</v>
      </c>
      <c r="BJ33" s="965" t="str">
        <f>IFERROR(INDEX('Season 10'!$P$20:$P$24,MATCH('VS stats'!$C33,'Season 10'!$N$20:$N$24,0)),
IFERROR(INDEX('Season 10'!$X$9,MATCH('VS stats'!$C33,'Season 10'!$U$9,0)),
IFERROR(INDEX('Season 10'!$X$11:$X$13,MATCH('VS stats'!$C33,'Season 10'!$U$11:$U41,0)),
IFERROR(INDEX('Season 10'!$X$17,MATCH('VS stats'!$C33,'Season 10'!$U$17,0)),
IFERROR(INDEX('Season 10'!$X$19,MATCH('VS stats'!$C33,'Season 10'!$U$19,0)),
IFERROR(INDEX('Season 10'!$X$21,MATCH('VS stats'!$C33,'Season 10'!$U$21,0)),
IFERROR(INDEX('Season 10'!$X$23,MATCH('VS stats'!$C33,'Season 10'!$U$23,0)),"-")))))))</f>
        <v>-</v>
      </c>
      <c r="BK33" s="966" t="str">
        <f>IFERROR(INDEX('Season 10'!$X$10,MATCH('VS stats'!$C33,'Season 10'!$U$10,0)),
IFERROR(INDEX('Season 10'!$X$14:$X$16,MATCH('VS stats'!$C33,'Season 10'!$U$14:$U$16,0)),
IFERROR(INDEX('Season 10'!$X$18,MATCH('VS stats'!$C33,'Season 10'!$U$18,0)),
IFERROR(INDEX('Season 10'!$X$20,MATCH('VS stats'!$C33,'Season 10'!$U$20,0)),
IFERROR(INDEX('Season 10'!$X$22,MATCH('VS stats'!$C33,'Season 10'!$U$22,0)),"-")))))</f>
        <v>-</v>
      </c>
      <c r="BL33" s="965" t="str">
        <f>IFERROR(INDEX('Season 11'!$D$9:$D$27,MATCH('VS stats'!$C33,'Season 11'!$B$9:$B$27,0)),"-")</f>
        <v>-</v>
      </c>
      <c r="BM33" s="965" t="str">
        <f>IFERROR(INDEX('Season 11'!$D$28:$D$46,MATCH('VS stats'!$C33,'Season 11'!$B$28:$B$46,0)),"-")</f>
        <v>-</v>
      </c>
      <c r="BN33" s="965" t="str">
        <f>IFERROR(INDEX('Season 11'!$J$9:$J$16,MATCH('VS stats'!$C33,'Season 11'!$H$9:$H$16,0)),IFERROR(INDEX('Season 11'!$J$39,MATCH('VS stats'!$C33,'Season 11'!$H$39,0)),"-"))</f>
        <v>-</v>
      </c>
      <c r="BO33" s="965" t="str">
        <f>IFERROR(INDEX('Season 11'!$P$9:$P$16,MATCH('VS stats'!$C33,'Season 11'!$N$9:$N$16,0)),IFERROR(INDEX('Season 11'!$J$30,MATCH('VS stats'!$C33,'Season 11'!$H$30,0)),"-"))</f>
        <v>-</v>
      </c>
      <c r="BP33" s="965" t="str">
        <f>IFERROR(INDEX('Season 11'!$P$20:$P$24,MATCH('VS stats'!$C33,'Season 11'!$N$20:$N$24,0)),
IFERROR(INDEX('Season 11'!$X$9,MATCH('VS stats'!$C33,'Season 11'!$U$9,0)),
IFERROR(INDEX('Season 11'!$X$11:$X$13,MATCH('VS stats'!$C33,'Season 11'!$U$11:$U41,0)),
IFERROR(INDEX('Season 11'!$X$17,MATCH('VS stats'!$C33,'Season 11'!$U$17,0)),
IFERROR(INDEX('Season 11'!$X$19,MATCH('VS stats'!$C33,'Season 11'!$U$19,0)),
IFERROR(INDEX('Season 11'!$X$21,MATCH('VS stats'!$C33,'Season 11'!$U$21,0)),
IFERROR(INDEX('Season 11'!$X$23,MATCH('VS stats'!$C33,'Season 11'!$U$23,0)),"-")))))))</f>
        <v>-</v>
      </c>
      <c r="BQ33" s="966" t="str">
        <f>IFERROR(INDEX('Season 11'!$X$10,MATCH('VS stats'!$C33,'Season 11'!$U$10,0)),
IFERROR(INDEX('Season 11'!$X$14:$X$16,MATCH('VS stats'!$C33,'Season 11'!$U$14:$U$16,0)),
IFERROR(INDEX('Season 11'!$X$18,MATCH('VS stats'!$C33,'Season 11'!$U$18,0)),
IFERROR(INDEX('Season 11'!$X$20,MATCH('VS stats'!$C33,'Season 11'!$U$20,0)),
IFERROR(INDEX('Season 11'!$X$22,MATCH('VS stats'!$C33,'Season 11'!$U$22,0)),"-")))))</f>
        <v>-</v>
      </c>
      <c r="BR33" s="965" t="str">
        <f>IFERROR(INDEX('Season 12'!$D$9:$D$27,MATCH('VS stats'!$C33,'Season 12'!$B$9:$B$27,0)),"-")</f>
        <v>-</v>
      </c>
      <c r="BS33" s="965" t="str">
        <f>IFERROR(INDEX('Season 12'!$D$28:$D$46,MATCH('VS stats'!$C33,'Season 12'!$B$28:$B$46,0)),"-")</f>
        <v>-</v>
      </c>
      <c r="BT33" s="965" t="str">
        <f>IFERROR(INDEX('Season 12'!$J$9:$J$16,MATCH('VS stats'!$C33,'Season 12'!$H$9:$H$16,0)),IFERROR(INDEX('Season 12'!$J$39,MATCH('VS stats'!$C33,'Season 12'!$H$39,0)),"-"))</f>
        <v>-</v>
      </c>
      <c r="BU33" s="965" t="str">
        <f>IFERROR(INDEX('Season 12'!$P$9:$P$16,MATCH('VS stats'!$C33,'Season 12'!$N$9:$N$16,0)),IFERROR(INDEX('Season 12'!$J$30,MATCH('VS stats'!$C33,'Season 12'!$H$30,0)),"-"))</f>
        <v>-</v>
      </c>
      <c r="BV33" s="965" t="str">
        <f>IFERROR(INDEX('Season 12'!$P$20:$P$24,MATCH('VS stats'!$C33,'Season 12'!$N$20:$N$24,0)),
IFERROR(INDEX('Season 12'!$X$9,MATCH('VS stats'!$C33,'Season 12'!$U$9,0)),
IFERROR(INDEX('Season 12'!$X$11:$X$13,MATCH('VS stats'!$C33,'Season 12'!$U$11:$U41,0)),
IFERROR(INDEX('Season 12'!$X$17,MATCH('VS stats'!$C33,'Season 12'!$U$17,0)),
IFERROR(INDEX('Season 12'!$X$19,MATCH('VS stats'!$C33,'Season 12'!$U$19,0)),
IFERROR(INDEX('Season 12'!$X$21,MATCH('VS stats'!$C33,'Season 12'!$U$21,0)),
IFERROR(INDEX('Season 12'!$X$23,MATCH('VS stats'!$C33,'Season 12'!$U$23,0)),"-")))))))</f>
        <v>-</v>
      </c>
      <c r="BW33" s="966" t="str">
        <f>IFERROR(INDEX('Season 12'!$X$10,MATCH('VS stats'!$C33,'Season 12'!$U$10,0)),
IFERROR(INDEX('Season 12'!$X$14:$X$16,MATCH('VS stats'!$C33,'Season 12'!$U$14:$U$16,0)),
IFERROR(INDEX('Season 12'!$X$18,MATCH('VS stats'!$C33,'Season 12'!$U$18,0)),
IFERROR(INDEX('Season 12'!$X$20,MATCH('VS stats'!$C33,'Season 12'!$U$20,0)),
IFERROR(INDEX('Season 12'!$X$22,MATCH('VS stats'!$C33,'Season 12'!$U$22,0)),"-")))))</f>
        <v>-</v>
      </c>
      <c r="BX33" s="965" t="str">
        <f>IFERROR(INDEX('Season 13'!$D$9:$D$27,MATCH('VS stats'!$C33,'Season 13'!$B$9:$B$27,0)),"-")</f>
        <v>-</v>
      </c>
      <c r="BY33" s="965" t="str">
        <f>IFERROR(INDEX('Season 13'!$D$28:$D$46,MATCH('VS stats'!$C33,'Season 13'!$B$28:$B$46,0)),"-")</f>
        <v>-</v>
      </c>
      <c r="BZ33" s="965" t="str">
        <f>IFERROR(INDEX('Season 13'!$J$9:$J$16,MATCH('VS stats'!$C33,'Season 13'!$H$9:$H$16,0)),IFERROR(INDEX('Season 13'!$J$39,MATCH('VS stats'!$C33,'Season 13'!$H$39,0)),"-"))</f>
        <v>-</v>
      </c>
      <c r="CA33" s="965" t="str">
        <f>IFERROR(INDEX('Season 13'!$P$9:$P$16,MATCH('VS stats'!$C33,'Season 13'!$N$9:$N$16,0)),IFERROR(INDEX('Season 13'!$J$30,MATCH('VS stats'!$C33,'Season 13'!$H$30,0)),"-"))</f>
        <v>-</v>
      </c>
      <c r="CB33" s="965" t="str">
        <f>IFERROR(INDEX('Season 13'!$P$20:$P$24,MATCH('VS stats'!$C33,'Season 13'!$N$20:$N$24,0)),
IFERROR(INDEX('Season 13'!$X$9,MATCH('VS stats'!$C33,'Season 13'!$U$9,0)),
IFERROR(INDEX('Season 13'!$X$11:$X$13,MATCH('VS stats'!$C33,'Season 13'!$U$11:$U41,0)),
IFERROR(INDEX('Season 13'!$X$17,MATCH('VS stats'!$C33,'Season 13'!$U$17,0)),
IFERROR(INDEX('Season 13'!$X$19,MATCH('VS stats'!$C33,'Season 13'!$U$19,0)),
IFERROR(INDEX('Season 13'!$X$21,MATCH('VS stats'!$C33,'Season 13'!$U$21,0)),
IFERROR(INDEX('Season 13'!$X$23,MATCH('VS stats'!$C33,'Season 13'!$U$23,0)),"-")))))))</f>
        <v>-</v>
      </c>
      <c r="CC33" s="966" t="str">
        <f>IFERROR(INDEX('Season 13'!$X$10,MATCH('VS stats'!$C33,'Season 13'!$U$10,0)),
IFERROR(INDEX('Season 13'!$X$14:$X$16,MATCH('VS stats'!$C33,'Season 13'!$U$14:$U$16,0)),
IFERROR(INDEX('Season 13'!$X$18,MATCH('VS stats'!$C33,'Season 13'!$U$18,0)),
IFERROR(INDEX('Season 13'!$X$20,MATCH('VS stats'!$C33,'Season 13'!$U$20,0)),
IFERROR(INDEX('Season 13'!$X$22,MATCH('VS stats'!$C33,'Season 13'!$U$22,0)),"-")))))</f>
        <v>-</v>
      </c>
      <c r="CD33" s="965" t="str">
        <f>IFERROR(INDEX('Season 14'!$D$9:$D$27,MATCH('VS stats'!$C33,'Season 14'!$B$9:$B$27,0)),"-")</f>
        <v>-</v>
      </c>
      <c r="CE33" s="965" t="str">
        <f>IFERROR(INDEX('Season 14'!$D$28:$D$46,MATCH('VS stats'!$C33,'Season 14'!$B$28:$B$46,0)),"-")</f>
        <v>-</v>
      </c>
      <c r="CF33" s="965" t="str">
        <f>IFERROR(INDEX('Season 14'!$J$9:$J$16,MATCH('VS stats'!$C33,'Season 14'!$H$9:$H$16,0)),IFERROR(INDEX('Season 14'!$J$39,MATCH('VS stats'!$C33,'Season 14'!$H$39,0)),"-"))</f>
        <v>-</v>
      </c>
      <c r="CG33" s="965" t="str">
        <f>IFERROR(INDEX('Season 14'!$P$9:$P$16,MATCH('VS stats'!$C33,'Season 14'!$N$9:$N$16,0)),IFERROR(INDEX('Season 14'!$J$30,MATCH('VS stats'!$C33,'Season 14'!$H$30,0)),"-"))</f>
        <v>-</v>
      </c>
      <c r="CH33" s="965" t="str">
        <f>IFERROR(INDEX('Season 14'!$P$20:$P$24,MATCH('VS stats'!$C33,'Season 14'!$N$20:$N$24,0)),
IFERROR(INDEX('Season 14'!$X$9,MATCH('VS stats'!$C33,'Season 14'!$U$9,0)),
IFERROR(INDEX('Season 14'!$X$11:$X$13,MATCH('VS stats'!$C33,'Season 14'!$U$11:$U41,0)),
IFERROR(INDEX('Season 14'!$X$17,MATCH('VS stats'!$C33,'Season 14'!$U$17,0)),
IFERROR(INDEX('Season 14'!$X$19,MATCH('VS stats'!$C33,'Season 14'!$U$19,0)),
IFERROR(INDEX('Season 14'!$X$21,MATCH('VS stats'!$C33,'Season 14'!$U$21,0)),
IFERROR(INDEX('Season 14'!$X$23,MATCH('VS stats'!$C33,'Season 14'!$U$23,0)),"-")))))))</f>
        <v>-</v>
      </c>
      <c r="CI33" s="966" t="str">
        <f>IFERROR(INDEX('Season 14'!$X$10,MATCH('VS stats'!$C33,'Season 14'!$U$10,0)),
IFERROR(INDEX('Season 14'!$X$14:$X$16,MATCH('VS stats'!$C33,'Season 14'!$U$14:$U$16,0)),
IFERROR(INDEX('Season 14'!$X$18,MATCH('VS stats'!$C33,'Season 14'!$U$18,0)),
IFERROR(INDEX('Season 14'!$X$20,MATCH('VS stats'!$C33,'Season 14'!$U$20,0)),
IFERROR(INDEX('Season 14'!$X$22,MATCH('VS stats'!$C33,'Season 14'!$U$22,0)),"-")))))</f>
        <v>-</v>
      </c>
      <c r="CJ33" s="965" t="str">
        <f>IFERROR(INDEX('Season 15'!$D$9:$D$27,MATCH('VS stats'!$C33,'Season 15'!$B$9:$B$27,0)),"-")</f>
        <v>-</v>
      </c>
      <c r="CK33" s="965" t="str">
        <f>IFERROR(INDEX('Season 15'!$D$28:$D$46,MATCH('VS stats'!$C33,'Season 15'!$B$28:$B$46,0)),"-")</f>
        <v>-</v>
      </c>
      <c r="CL33" s="965" t="str">
        <f>IFERROR(INDEX('Season 15'!$J$9:$J$16,MATCH('VS stats'!$C33,'Season 15'!$H$9:$H$16,0)),IFERROR(INDEX('Season 15'!$J$39,MATCH('VS stats'!$C33,'Season 15'!$H$39,0)),"-"))</f>
        <v>-</v>
      </c>
      <c r="CM33" s="965" t="str">
        <f>IFERROR(INDEX('Season 15'!$P$9:$P$16,MATCH('VS stats'!$C33,'Season 15'!$N$9:$N$16,0)),IFERROR(INDEX('Season 15'!$J$30,MATCH('VS stats'!$C33,'Season 15'!$H$30,0)),"-"))</f>
        <v>-</v>
      </c>
      <c r="CN33" s="965" t="str">
        <f>IFERROR(INDEX('Season 15'!$P$20:$P$24,MATCH('VS stats'!$C33,'Season 15'!$N$20:$N$24,0)),
IFERROR(INDEX('Season 15'!$X$9,MATCH('VS stats'!$C33,'Season 15'!$U$9,0)),
IFERROR(INDEX('Season 15'!$X$11:$X$13,MATCH('VS stats'!$C33,'Season 15'!$U$11:$U41,0)),
IFERROR(INDEX('Season 15'!$X$17,MATCH('VS stats'!$C33,'Season 15'!$U$17,0)),
IFERROR(INDEX('Season 15'!$X$19,MATCH('VS stats'!$C33,'Season 15'!$U$19,0)),
IFERROR(INDEX('Season 15'!$X$21,MATCH('VS stats'!$C33,'Season 15'!$U$21,0)),
IFERROR(INDEX('Season 15'!$X$23,MATCH('VS stats'!$C33,'Season 15'!$U$23,0)),"-")))))))</f>
        <v>-</v>
      </c>
      <c r="CO33" s="966" t="str">
        <f>IFERROR(INDEX('Season 15'!$X$10,MATCH('VS stats'!$C33,'Season 15'!$U$10,0)),
IFERROR(INDEX('Season 15'!$X$14:$X$16,MATCH('VS stats'!$C33,'Season 15'!$U$14:$U$16,0)),
IFERROR(INDEX('Season 15'!$X$18,MATCH('VS stats'!$C33,'Season 15'!$U$18,0)),
IFERROR(INDEX('Season 15'!$X$20,MATCH('VS stats'!$C33,'Season 15'!$U$20,0)),
IFERROR(INDEX('Season 15'!$X$22,MATCH('VS stats'!$C33,'Season 15'!$U$22,0)),"-")))))</f>
        <v>-</v>
      </c>
      <c r="CP33" s="976"/>
      <c r="CQ33" s="822"/>
      <c r="CR33" s="822"/>
      <c r="CS33" s="822"/>
      <c r="CT33" s="822"/>
      <c r="CU33" s="822"/>
    </row>
    <row r="34" spans="3:99" x14ac:dyDescent="0.25">
      <c r="C34" s="691" t="s">
        <v>206</v>
      </c>
      <c r="D34" s="1065" t="str">
        <f>IFERROR(INDEX('Season 1'!$D$9:$D$31,MATCH('VS stats'!$C34,'Season 1'!$B$9:$B$31,0)),"-")</f>
        <v>3-1</v>
      </c>
      <c r="E34" s="1074" t="str">
        <f>IFERROR(INDEX('Season 1'!$D$32:$D$54,MATCH('VS stats'!$C34,'Season 1'!$B$32:$B$54,0)),"-")</f>
        <v>0-0</v>
      </c>
      <c r="F34" s="965" t="str">
        <f>IFERROR(INDEX('Season 1'!$J$9:$J$16,MATCH('VS stats'!$C34,'Season 1'!$H$9:$H$16,0)),IFERROR(INDEX('Season 1'!$W$9:$W$14,MATCH('VS stats'!$C34,'Season 1'!$T$9:$T$14,0)),"-"))</f>
        <v>-</v>
      </c>
      <c r="G34" s="965" t="str">
        <f>IFERROR(INDEX('Season 1'!$P$9:$P$16,MATCH('VS stats'!$C34,'Season 1'!$N$9:$N$16,0)),"-")</f>
        <v>-</v>
      </c>
      <c r="H34" s="965" t="str">
        <f>IFERROR(INDEX('Season 1'!$P$20:$P$24,MATCH('VS stats'!$C34,'Season 1'!$N$20:$N$24,0)),"-")</f>
        <v>-</v>
      </c>
      <c r="I34" s="966" t="s">
        <v>35</v>
      </c>
      <c r="J34" s="965" t="str">
        <f>IFERROR(INDEX('Season 2'!$D$9:$D$31,MATCH('VS stats'!$C34,'Season 2'!$B$9:$B$31,0)),"-")</f>
        <v>-</v>
      </c>
      <c r="K34" s="965" t="str">
        <f>IFERROR(INDEX('Season 2'!$D$32:$D$54,MATCH('VS stats'!$C34,'Season 2'!$B$32:$B$54,0)),"-")</f>
        <v>-</v>
      </c>
      <c r="L34" s="965" t="str">
        <f>IFERROR(INDEX('Season 2'!$J$9:$J$16,MATCH('VS stats'!$C34,'Season 2'!$H$9:$H$16,0)),IFERROR(INDEX('Season 2'!$J$45:$J$50,MATCH('VS stats'!$C34,'Season 2'!$H$45:$H$50,0)),"-"))</f>
        <v>-</v>
      </c>
      <c r="M34" s="965" t="str">
        <f>IFERROR(INDEX('Season 2'!$P$9:$P$16,MATCH('VS stats'!$C34,'Season 2'!$N$9:$N$16,0)),IFERROR(INDEX('Season 2'!$J$30,MATCH('VS stats'!$C34,'Season 2'!$H$30,0)),"-"))</f>
        <v>-</v>
      </c>
      <c r="N34" s="965" t="str">
        <f>IFERROR(INDEX('Season 2'!$P$20:$P$24,MATCH('VS stats'!$C34,'Season 2'!$N$20:$N$24,0)),
IFERROR(INDEX('Season 2'!$X$9,MATCH('VS stats'!$C34,'Season 2'!$U$9,0)),
IFERROR(INDEX('Season 2'!$X$11:$X$13,MATCH('VS stats'!$C34,'Season 2'!$U$11:$U42,0)),
IFERROR(INDEX('Season 2'!$X$17,MATCH('VS stats'!$C34,'Season 2'!$U$17,0)),
IFERROR(INDEX('Season 2'!$X$19,MATCH('VS stats'!$C34,'Season 2'!$U$19,0)),
IFERROR(INDEX('Season 2'!$X$21,MATCH('VS stats'!$C34,'Season 2'!$U$21,0)),
IFERROR(INDEX('Season 2'!$X$23,MATCH('VS stats'!$C34,'Season 2'!$U$23,0)),
IFERROR(INDEX('Season 2'!$X$25,MATCH('VS stats'!$C34,'Season 2'!$U$25,0)),"-"))))))))</f>
        <v>-</v>
      </c>
      <c r="O34" s="966" t="str">
        <f>IFERROR(INDEX('Season 2'!$X$10,MATCH('VS stats'!$C34,'Season 2'!$U$10,0)),
IFERROR(INDEX('Season 2'!$X$14:$X$16,MATCH('VS stats'!$C34,'Season 2'!$U$14:$U$16,0)),
IFERROR(INDEX('Season 2'!$X$18,MATCH('VS stats'!$C34,'Season 2'!$U$18,0)),
IFERROR(INDEX('Season 2'!$X$20,MATCH('VS stats'!$C34,'Season 2'!$U$20,0)),
IFERROR(INDEX('Season 2'!$X$22,MATCH('VS stats'!$C34,'Season 2'!$U$22,0)),
IFERROR(INDEX('Season 2'!$X$24,MATCH('VS stats'!$C34,'Season 2'!$U$24,0)),"-"))))))</f>
        <v>-</v>
      </c>
      <c r="P34" s="965" t="str">
        <f>IFERROR(INDEX('Season 3'!$D$9:$D$31,MATCH('VS stats'!$C34,'Season 3'!$B$9:$B$31,0)),"-")</f>
        <v>-</v>
      </c>
      <c r="Q34" s="965" t="str">
        <f>IFERROR(INDEX('Season 3'!$D$32:$D$54,MATCH('VS stats'!$C34,'Season 3'!$B$32:$B$54,0)),"-")</f>
        <v>-</v>
      </c>
      <c r="R34" s="965" t="str">
        <f>IFERROR(INDEX('Season 3'!$J$9:$J$16,MATCH('VS stats'!$C34,'Season 3'!$H$9:$H$16,0)),IFERROR(INDEX('Season 3'!$J$39,MATCH('VS stats'!$C34,'Season 3'!$H$39,0)),"-"))</f>
        <v>-</v>
      </c>
      <c r="S34" s="965" t="str">
        <f>IFERROR(INDEX('Season 3'!$P$9:$P$16,MATCH('VS stats'!$C34,'Season 3'!$N$9:$N$16,0)),IFERROR(INDEX('Season 3'!$J$30,MATCH('VS stats'!$C34,'Season 3'!$H$30,0)),"-"))</f>
        <v>-</v>
      </c>
      <c r="T34" s="965" t="str">
        <f>IFERROR(INDEX('Season 3'!$P$20:$P$24,MATCH('VS stats'!$C34,'Season 3'!$N$20:$N$24,0)),
IFERROR(INDEX('Season 3'!$X$9,MATCH('VS stats'!$C34,'Season 3'!$U$9,0)),
IFERROR(INDEX('Season 3'!$X$11:$X$13,MATCH('VS stats'!$C34,'Season 3'!$U$11:$U42,0)),
IFERROR(INDEX('Season 3'!$X$17,MATCH('VS stats'!$C34,'Season 3'!$U$17,0)),
IFERROR(INDEX('Season 3'!$X$19,MATCH('VS stats'!$C34,'Season 3'!$U$19,0)),
IFERROR(INDEX('Season 3'!$X$21,MATCH('VS stats'!$C34,'Season 3'!$U$21,0)),
IFERROR(INDEX('Season 3'!$X$23,MATCH('VS stats'!$C34,'Season 3'!$U$23,0)),
IFERROR(INDEX('Season 3'!$X$25,MATCH('VS stats'!$C34,'Season 3'!$U$25,0)),"-"))))))))</f>
        <v>-</v>
      </c>
      <c r="U34" s="966" t="str">
        <f>IFERROR(INDEX('Season 3'!$X$10,MATCH('VS stats'!$C34,'Season 3'!$U$10,0)),
IFERROR(INDEX('Season 3'!$X$14:$X$16,MATCH('VS stats'!$C34,'Season 3'!$U$14:$U$16,0)),
IFERROR(INDEX('Season 3'!$X$18,MATCH('VS stats'!$C34,'Season 3'!$U$18,0)),
IFERROR(INDEX('Season 3'!$X$20,MATCH('VS stats'!$C34,'Season 3'!$U$20,0)),
IFERROR(INDEX('Season 3'!$X$22,MATCH('VS stats'!$C34,'Season 3'!$U$22,0)),
IFERROR(INDEX('Season 3'!$X$24,MATCH('VS stats'!$C34,'Season 3'!$U$24,0)),"-"))))))</f>
        <v>-</v>
      </c>
      <c r="V34" s="965" t="str">
        <f>IFERROR(INDEX('Season 4'!$D$9:$D$27,MATCH('VS stats'!$C34,'Season 4'!$B$9:$B$27,0)),"-")</f>
        <v>-</v>
      </c>
      <c r="W34" s="965" t="str">
        <f>IFERROR(INDEX('Season 4'!$D$28:$D$46,MATCH('VS stats'!$C34,'Season 4'!$B$28:$B$46,0)),"-")</f>
        <v>-</v>
      </c>
      <c r="X34" s="965" t="str">
        <f>IFERROR(INDEX('Season 4'!$J$9:$J$16,MATCH('VS stats'!$C34,'Season 4'!$H$9:$H$16,0)),IFERROR(INDEX('Season 4'!$J$39,MATCH('VS stats'!$C34,'Season 4'!$H$39,0)),"-"))</f>
        <v>-</v>
      </c>
      <c r="Y34" s="965" t="str">
        <f>IFERROR(INDEX('Season 4'!$P$9:$P$16,MATCH('VS stats'!$C34,'Season 4'!$N$9:$N$16,0)),IFERROR(INDEX('Season 4'!$J$30,MATCH('VS stats'!$C34,'Season 4'!$H$30,0)),"-"))</f>
        <v>-</v>
      </c>
      <c r="Z34" s="965" t="str">
        <f>IFERROR(INDEX('Season 4'!$P$20:$P$24,MATCH('VS stats'!$C34,'Season 4'!$N$20:$N$24,0)),
IFERROR(INDEX('Season 4'!$X$9,MATCH('VS stats'!$C34,'Season 4'!$U$9,0)),
IFERROR(INDEX('Season 4'!$X$11:$X$13,MATCH('VS stats'!$C34,'Season 4'!$U$11:$U42,0)),
IFERROR(INDEX('Season 4'!$X$17,MATCH('VS stats'!$C34,'Season 4'!$U$17,0)),
IFERROR(INDEX('Season 4'!$X$19,MATCH('VS stats'!$C34,'Season 4'!$U$19,0)),
IFERROR(INDEX('Season 4'!$X$21,MATCH('VS stats'!$C34,'Season 4'!$U$21,0)),
IFERROR(INDEX('Season 4'!$X$23,MATCH('VS stats'!$C34,'Season 4'!$U$23,0)),
IFERROR(INDEX('Season 4'!$X$25,MATCH('VS stats'!$C34,'Season 4'!$U$25,0)),"-"))))))))</f>
        <v>-</v>
      </c>
      <c r="AA34" s="966" t="str">
        <f>IFERROR(INDEX('Season 4'!$X$10,MATCH('VS stats'!$C34,'Season 4'!$U$10,0)),
IFERROR(INDEX('Season 4'!$X$14:$X$16,MATCH('VS stats'!$C34,'Season 4'!$U$14:$U$16,0)),
IFERROR(INDEX('Season 4'!$X$18,MATCH('VS stats'!$C34,'Season 4'!$U$18,0)),
IFERROR(INDEX('Season 4'!$X$20,MATCH('VS stats'!$C34,'Season 4'!$U$20,0)),
IFERROR(INDEX('Season 4'!$X$22,MATCH('VS stats'!$C34,'Season 4'!$U$22,0)),
IFERROR(INDEX('Season 4'!$X$24,MATCH('VS stats'!$C34,'Season 4'!$U$24,0)),"-"))))))</f>
        <v>-</v>
      </c>
      <c r="AB34" s="965" t="str">
        <f>IFERROR(INDEX('Season 5'!$D$9:$D$27,MATCH('VS stats'!$C34,'Season 5'!$B$9:$B$27,0)),"-")</f>
        <v>-</v>
      </c>
      <c r="AC34" s="965" t="str">
        <f>IFERROR(INDEX('Season 5'!$D$28:$D$46,MATCH('VS stats'!$C34,'Season 5'!$B$28:$B$46,0)),"-")</f>
        <v>-</v>
      </c>
      <c r="AD34" s="965" t="str">
        <f>IFERROR(INDEX('Season 5'!$J$9:$J$16,MATCH('VS stats'!$C34,'Season 5'!$H$9:$H$16,0)),IFERROR(INDEX('Season 5'!$J$39,MATCH('VS stats'!$C34,'Season 5'!$H$39,0)),"-"))</f>
        <v>-</v>
      </c>
      <c r="AE34" s="965" t="str">
        <f>IFERROR(INDEX('Season 5'!$P$9:$P$16,MATCH('VS stats'!$C34,'Season 5'!$N$9:$N$16,0)),IFERROR(INDEX('Season 5'!$J$30,MATCH('VS stats'!$C34,'Season 5'!$H$30,0)),"-"))</f>
        <v>-</v>
      </c>
      <c r="AF34" s="965" t="str">
        <f>IFERROR(INDEX('Season 5'!$P$20:$P$24,MATCH('VS stats'!$C34,'Season 5'!$N$20:$N$24,0)),
IFERROR(INDEX('Season 5'!$X$9,MATCH('VS stats'!$C34,'Season 5'!$U$9,0)),
IFERROR(INDEX('Season 5'!$X$11:$X$13,MATCH('VS stats'!$C34,'Season 5'!$U$11:$U42,0)),
IFERROR(INDEX('Season 5'!$X$17,MATCH('VS stats'!$C34,'Season 5'!$U$17,0)),
IFERROR(INDEX('Season 5'!$X$19,MATCH('VS stats'!$C34,'Season 5'!$U$19,0)),
IFERROR(INDEX('Season 5'!$X$21,MATCH('VS stats'!$C34,'Season 5'!$U$21,0)),
IFERROR(INDEX('Season 5'!$X$23,MATCH('VS stats'!$C34,'Season 5'!$U$23,0)),"-")))))))</f>
        <v>-</v>
      </c>
      <c r="AG34" s="966" t="str">
        <f>IFERROR(INDEX('Season 5'!$X$10,MATCH('VS stats'!$C34,'Season 5'!$U$10,0)),
IFERROR(INDEX('Season 5'!$X$14:$X$16,MATCH('VS stats'!$C34,'Season 5'!$U$14:$U$16,0)),
IFERROR(INDEX('Season 5'!$X$18,MATCH('VS stats'!$C34,'Season 5'!$U$18,0)),
IFERROR(INDEX('Season 5'!$X$20,MATCH('VS stats'!$C34,'Season 5'!$U$20,0)),
IFERROR(INDEX('Season 5'!$X$22,MATCH('VS stats'!$C34,'Season 5'!$U$22,0)),"-")))))</f>
        <v>-</v>
      </c>
      <c r="AH34" s="965" t="str">
        <f>IFERROR(INDEX('Season 6'!$D$9:$D$27,MATCH('VS stats'!$C34,'Season 6'!$B$9:$B$27,0)),"-")</f>
        <v>-</v>
      </c>
      <c r="AI34" s="965" t="str">
        <f>IFERROR(INDEX('Season 6'!$D$28:$D$46,MATCH('VS stats'!$C34,'Season 6'!$B$28:$B$46,0)),"-")</f>
        <v>-</v>
      </c>
      <c r="AJ34" s="965" t="str">
        <f>IFERROR(INDEX('Season 6'!$J$9:$J$16,MATCH('VS stats'!$C34,'Season 6'!$H$9:$H$16,0)),IFERROR(INDEX('Season 6'!$J$39,MATCH('VS stats'!$C34,'Season 6'!$H$39,0)),"-"))</f>
        <v>-</v>
      </c>
      <c r="AK34" s="965" t="str">
        <f>IFERROR(INDEX('Season 6'!$P$9:$P$16,MATCH('VS stats'!$C34,'Season 6'!$N$9:$N$16,0)),IFERROR(INDEX('Season 6'!$J$30,MATCH('VS stats'!$C34,'Season 6'!$H$30,0)),"-"))</f>
        <v>-</v>
      </c>
      <c r="AL34" s="965" t="str">
        <f>IFERROR(INDEX('Season 6'!$P$20:$P$24,MATCH('VS stats'!$C34,'Season 6'!$N$20:$N$24,0)),
IFERROR(INDEX('Season 6'!$X$9,MATCH('VS stats'!$C34,'Season 6'!$U$9,0)),
IFERROR(INDEX('Season 6'!$X$11:$X$13,MATCH('VS stats'!$C34,'Season 6'!$U$11:$U42,0)),
IFERROR(INDEX('Season 6'!$X$17,MATCH('VS stats'!$C34,'Season 6'!$U$17,0)),
IFERROR(INDEX('Season 6'!$X$19,MATCH('VS stats'!$C34,'Season 6'!$U$19,0)),
IFERROR(INDEX('Season 6'!$X$21,MATCH('VS stats'!$C34,'Season 6'!$U$21,0)),
IFERROR(INDEX('Season 6'!$X$23,MATCH('VS stats'!$C34,'Season 6'!$U$23,0)),"-")))))))</f>
        <v>-</v>
      </c>
      <c r="AM34" s="966" t="str">
        <f>IFERROR(INDEX('Season 6'!$X$10,MATCH('VS stats'!$C34,'Season 6'!$U$10,0)),
IFERROR(INDEX('Season 6'!$X$14:$X$16,MATCH('VS stats'!$C34,'Season 6'!$U$14:$U$16,0)),
IFERROR(INDEX('Season 6'!$X$18,MATCH('VS stats'!$C34,'Season 6'!$U$18,0)),
IFERROR(INDEX('Season 6'!$X$20,MATCH('VS stats'!$C34,'Season 6'!$U$20,0)),
IFERROR(INDEX('Season 6'!$X$22,MATCH('VS stats'!$C34,'Season 6'!$U$22,0)),"-")))))</f>
        <v>-</v>
      </c>
      <c r="AN34" s="965" t="str">
        <f>IFERROR(INDEX('Season 7'!$D$9:$D$27,MATCH('VS stats'!$C34,'Season 7'!$B$9:$B$27,0)),"-")</f>
        <v>-</v>
      </c>
      <c r="AO34" s="965" t="str">
        <f>IFERROR(INDEX('Season 7'!$D$28:$D$46,MATCH('VS stats'!$C34,'Season 7'!$B$28:$B$46,0)),"-")</f>
        <v>-</v>
      </c>
      <c r="AP34" s="965" t="str">
        <f>IFERROR(INDEX('Season 7'!$J$9:$J$16,MATCH('VS stats'!$C34,'Season 7'!$H$9:$H$16,0)),IFERROR(INDEX('Season 7'!$J$39,MATCH('VS stats'!$C34,'Season 7'!$H$39,0)),"-"))</f>
        <v>-</v>
      </c>
      <c r="AQ34" s="965" t="str">
        <f>IFERROR(INDEX('Season 7'!$P$9:$P$16,MATCH('VS stats'!$C34,'Season 7'!$N$9:$N$16,0)),IFERROR(INDEX('Season 7'!$J$30,MATCH('VS stats'!$C34,'Season 7'!$H$30,0)),"-"))</f>
        <v>-</v>
      </c>
      <c r="AR34" s="965" t="str">
        <f>IFERROR(INDEX('Season 7'!$P$20:$P$24,MATCH('VS stats'!$C34,'Season 7'!$N$20:$N$24,0)),
IFERROR(INDEX('Season 7'!$X$9,MATCH('VS stats'!$C34,'Season 7'!$U$9,0)),
IFERROR(INDEX('Season 7'!$X$11:$X$13,MATCH('VS stats'!$C34,'Season 7'!$U$11:$U42,0)),
IFERROR(INDEX('Season 7'!$X$17,MATCH('VS stats'!$C34,'Season 7'!$U$17,0)),
IFERROR(INDEX('Season 7'!$X$19,MATCH('VS stats'!$C34,'Season 7'!$U$19,0)),
IFERROR(INDEX('Season 7'!$X$21,MATCH('VS stats'!$C34,'Season 7'!$U$21,0)),
IFERROR(INDEX('Season 7'!$X$23,MATCH('VS stats'!$C34,'Season 7'!$U$23,0)),"-")))))))</f>
        <v>-</v>
      </c>
      <c r="AS34" s="966" t="str">
        <f>IFERROR(INDEX('Season 7'!$X$10,MATCH('VS stats'!$C34,'Season 7'!$U$10,0)),
IFERROR(INDEX('Season 7'!$X$14:$X$16,MATCH('VS stats'!$C34,'Season 7'!$U$14:$U$16,0)),
IFERROR(INDEX('Season 7'!$X$18,MATCH('VS stats'!$C34,'Season 7'!$U$18,0)),
IFERROR(INDEX('Season 7'!$X$20,MATCH('VS stats'!$C34,'Season 7'!$U$20,0)),
IFERROR(INDEX('Season 7'!$X$22,MATCH('VS stats'!$C34,'Season 7'!$U$22,0)),"-")))))</f>
        <v>-</v>
      </c>
      <c r="AT34" s="965" t="str">
        <f>IFERROR(INDEX('Season 8'!$D$9:$D$27,MATCH('VS stats'!$C34,'Season 8'!$B$9:$B$27,0)),"-")</f>
        <v>-</v>
      </c>
      <c r="AU34" s="965" t="str">
        <f>IFERROR(INDEX('Season 8'!$D$28:$D$46,MATCH('VS stats'!$C34,'Season 8'!$B$28:$B$46,0)),"-")</f>
        <v>-</v>
      </c>
      <c r="AV34" s="965" t="str">
        <f>IFERROR(INDEX('Season 8'!$J$9:$J$16,MATCH('VS stats'!$C34,'Season 8'!$H$9:$H$16,0)),IFERROR(INDEX('Season 8'!$J$39,MATCH('VS stats'!$C34,'Season 8'!$H$39,0)),"-"))</f>
        <v>-</v>
      </c>
      <c r="AW34" s="965" t="str">
        <f>IFERROR(INDEX('Season 8'!$P$9:$P$16,MATCH('VS stats'!$C34,'Season 8'!$N$9:$N$16,0)),IFERROR(INDEX('Season 8'!$J$30,MATCH('VS stats'!$C34,'Season 8'!$H$30,0)),"-"))</f>
        <v>-</v>
      </c>
      <c r="AX34" s="965" t="str">
        <f>IFERROR(INDEX('Season 8'!$P$20:$P$24,MATCH('VS stats'!$C34,'Season 8'!$N$20:$N$24,0)),
IFERROR(INDEX('Season 8'!$X$9,MATCH('VS stats'!$C34,'Season 8'!$U$9,0)),
IFERROR(INDEX('Season 8'!$X$11:$X$13,MATCH('VS stats'!$C34,'Season 8'!$U$11:$U42,0)),
IFERROR(INDEX('Season 8'!$X$17,MATCH('VS stats'!$C34,'Season 8'!$U$17,0)),
IFERROR(INDEX('Season 8'!$X$19,MATCH('VS stats'!$C34,'Season 8'!$U$19,0)),
IFERROR(INDEX('Season 8'!$X$21,MATCH('VS stats'!$C34,'Season 8'!$U$21,0)),
IFERROR(INDEX('Season 8'!$X$23,MATCH('VS stats'!$C34,'Season 8'!$U$23,0)),"-")))))))</f>
        <v>-</v>
      </c>
      <c r="AY34" s="966" t="str">
        <f>IFERROR(INDEX('Season 8'!$X$10,MATCH('VS stats'!$C34,'Season 8'!$U$10,0)),
IFERROR(INDEX('Season 8'!$X$14:$X$16,MATCH('VS stats'!$C34,'Season 8'!$U$14:$U$16,0)),
IFERROR(INDEX('Season 8'!$X$18,MATCH('VS stats'!$C34,'Season 8'!$U$18,0)),
IFERROR(INDEX('Season 8'!$X$20,MATCH('VS stats'!$C34,'Season 8'!$U$20,0)),
IFERROR(INDEX('Season 8'!$X$22,MATCH('VS stats'!$C34,'Season 8'!$U$22,0)),"-")))))</f>
        <v>-</v>
      </c>
      <c r="AZ34" s="965" t="str">
        <f>IFERROR(INDEX('Season 9'!$D$9:$D$27,MATCH('VS stats'!$C34,'Season 9'!$B$9:$B$27,0)),"-")</f>
        <v>-</v>
      </c>
      <c r="BA34" s="965" t="str">
        <f>IFERROR(INDEX('Season 9'!$D$28:$D$46,MATCH('VS stats'!$C34,'Season 9'!$B$28:$B$46,0)),"-")</f>
        <v>-</v>
      </c>
      <c r="BB34" s="965" t="str">
        <f>IFERROR(INDEX('Season 9'!$J$9:$J$16,MATCH('VS stats'!$C34,'Season 9'!$H$9:$H$16,0)),IFERROR(INDEX('Season 9'!$J$39,MATCH('VS stats'!$C34,'Season 9'!$H$39,0)),"-"))</f>
        <v>-</v>
      </c>
      <c r="BC34" s="965" t="str">
        <f>IFERROR(INDEX('Season 9'!$P$9:$P$16,MATCH('VS stats'!$C34,'Season 9'!$N$9:$N$16,0)),IFERROR(INDEX('Season 9'!$J$30,MATCH('VS stats'!$C34,'Season 9'!$H$30,0)),"-"))</f>
        <v>-</v>
      </c>
      <c r="BD34" s="965" t="str">
        <f>IFERROR(INDEX('Season 9'!$P$20:$P$24,MATCH('VS stats'!$C34,'Season 9'!$N$20:$N$24,0)),
IFERROR(INDEX('Season 9'!$X$9,MATCH('VS stats'!$C34,'Season 9'!$U$9,0)),
IFERROR(INDEX('Season 9'!$X$11:$X$13,MATCH('VS stats'!$C34,'Season 9'!$U$11:$U42,0)),
IFERROR(INDEX('Season 9'!$X$17,MATCH('VS stats'!$C34,'Season 9'!$U$17,0)),
IFERROR(INDEX('Season 9'!$X$19,MATCH('VS stats'!$C34,'Season 9'!$U$19,0)),
IFERROR(INDEX('Season 9'!$X$21,MATCH('VS stats'!$C34,'Season 9'!$U$21,0)),
IFERROR(INDEX('Season 9'!$X$23,MATCH('VS stats'!$C34,'Season 9'!$U$23,0)),"-")))))))</f>
        <v>-</v>
      </c>
      <c r="BE34" s="966" t="str">
        <f>IFERROR(INDEX('Season 9'!$X$10,MATCH('VS stats'!$C34,'Season 9'!$U$10,0)),
IFERROR(INDEX('Season 9'!$X$14:$X$16,MATCH('VS stats'!$C34,'Season 9'!$U$14:$U$16,0)),
IFERROR(INDEX('Season 9'!$X$18,MATCH('VS stats'!$C34,'Season 9'!$U$18,0)),
IFERROR(INDEX('Season 9'!$X$20,MATCH('VS stats'!$C34,'Season 9'!$U$20,0)),
IFERROR(INDEX('Season 9'!$X$22,MATCH('VS stats'!$C34,'Season 9'!$U$22,0)),"-")))))</f>
        <v>-</v>
      </c>
      <c r="BF34" s="965" t="str">
        <f>IFERROR(INDEX('Season 10'!$D$9:$D$27,MATCH('VS stats'!$C34,'Season 10'!$B$9:$B$27,0)),"-")</f>
        <v>-</v>
      </c>
      <c r="BG34" s="965" t="str">
        <f>IFERROR(INDEX('Season 10'!$D$28:$D$46,MATCH('VS stats'!$C34,'Season 10'!$B$28:$B$46,0)),"-")</f>
        <v>-</v>
      </c>
      <c r="BH34" s="965" t="str">
        <f>IFERROR(INDEX('Season 10'!$J$9:$J$16,MATCH('VS stats'!$C34,'Season 10'!$H$9:$H$16,0)),IFERROR(INDEX('Season 10'!$J$39,MATCH('VS stats'!$C34,'Season 10'!$H$39,0)),"-"))</f>
        <v>-</v>
      </c>
      <c r="BI34" s="965" t="str">
        <f>IFERROR(INDEX('Season 10'!$P$9:$P$16,MATCH('VS stats'!$C34,'Season 10'!$N$9:$N$16,0)),IFERROR(INDEX('Season 10'!$J$30,MATCH('VS stats'!$C34,'Season 10'!$H$30,0)),"-"))</f>
        <v>-</v>
      </c>
      <c r="BJ34" s="965" t="str">
        <f>IFERROR(INDEX('Season 10'!$P$20:$P$24,MATCH('VS stats'!$C34,'Season 10'!$N$20:$N$24,0)),
IFERROR(INDEX('Season 10'!$X$9,MATCH('VS stats'!$C34,'Season 10'!$U$9,0)),
IFERROR(INDEX('Season 10'!$X$11:$X$13,MATCH('VS stats'!$C34,'Season 10'!$U$11:$U42,0)),
IFERROR(INDEX('Season 10'!$X$17,MATCH('VS stats'!$C34,'Season 10'!$U$17,0)),
IFERROR(INDEX('Season 10'!$X$19,MATCH('VS stats'!$C34,'Season 10'!$U$19,0)),
IFERROR(INDEX('Season 10'!$X$21,MATCH('VS stats'!$C34,'Season 10'!$U$21,0)),
IFERROR(INDEX('Season 10'!$X$23,MATCH('VS stats'!$C34,'Season 10'!$U$23,0)),"-")))))))</f>
        <v>-</v>
      </c>
      <c r="BK34" s="966" t="str">
        <f>IFERROR(INDEX('Season 10'!$X$10,MATCH('VS stats'!$C34,'Season 10'!$U$10,0)),
IFERROR(INDEX('Season 10'!$X$14:$X$16,MATCH('VS stats'!$C34,'Season 10'!$U$14:$U$16,0)),
IFERROR(INDEX('Season 10'!$X$18,MATCH('VS stats'!$C34,'Season 10'!$U$18,0)),
IFERROR(INDEX('Season 10'!$X$20,MATCH('VS stats'!$C34,'Season 10'!$U$20,0)),
IFERROR(INDEX('Season 10'!$X$22,MATCH('VS stats'!$C34,'Season 10'!$U$22,0)),"-")))))</f>
        <v>-</v>
      </c>
      <c r="BL34" s="965" t="str">
        <f>IFERROR(INDEX('Season 11'!$D$9:$D$27,MATCH('VS stats'!$C34,'Season 11'!$B$9:$B$27,0)),"-")</f>
        <v>-</v>
      </c>
      <c r="BM34" s="965" t="str">
        <f>IFERROR(INDEX('Season 11'!$D$28:$D$46,MATCH('VS stats'!$C34,'Season 11'!$B$28:$B$46,0)),"-")</f>
        <v>-</v>
      </c>
      <c r="BN34" s="965" t="str">
        <f>IFERROR(INDEX('Season 11'!$J$9:$J$16,MATCH('VS stats'!$C34,'Season 11'!$H$9:$H$16,0)),IFERROR(INDEX('Season 11'!$J$39,MATCH('VS stats'!$C34,'Season 11'!$H$39,0)),"-"))</f>
        <v>-</v>
      </c>
      <c r="BO34" s="965" t="str">
        <f>IFERROR(INDEX('Season 11'!$P$9:$P$16,MATCH('VS stats'!$C34,'Season 11'!$N$9:$N$16,0)),IFERROR(INDEX('Season 11'!$J$30,MATCH('VS stats'!$C34,'Season 11'!$H$30,0)),"-"))</f>
        <v>-</v>
      </c>
      <c r="BP34" s="965" t="str">
        <f>IFERROR(INDEX('Season 11'!$P$20:$P$24,MATCH('VS stats'!$C34,'Season 11'!$N$20:$N$24,0)),
IFERROR(INDEX('Season 11'!$X$9,MATCH('VS stats'!$C34,'Season 11'!$U$9,0)),
IFERROR(INDEX('Season 11'!$X$11:$X$13,MATCH('VS stats'!$C34,'Season 11'!$U$11:$U42,0)),
IFERROR(INDEX('Season 11'!$X$17,MATCH('VS stats'!$C34,'Season 11'!$U$17,0)),
IFERROR(INDEX('Season 11'!$X$19,MATCH('VS stats'!$C34,'Season 11'!$U$19,0)),
IFERROR(INDEX('Season 11'!$X$21,MATCH('VS stats'!$C34,'Season 11'!$U$21,0)),
IFERROR(INDEX('Season 11'!$X$23,MATCH('VS stats'!$C34,'Season 11'!$U$23,0)),"-")))))))</f>
        <v>-</v>
      </c>
      <c r="BQ34" s="966" t="str">
        <f>IFERROR(INDEX('Season 11'!$X$10,MATCH('VS stats'!$C34,'Season 11'!$U$10,0)),
IFERROR(INDEX('Season 11'!$X$14:$X$16,MATCH('VS stats'!$C34,'Season 11'!$U$14:$U$16,0)),
IFERROR(INDEX('Season 11'!$X$18,MATCH('VS stats'!$C34,'Season 11'!$U$18,0)),
IFERROR(INDEX('Season 11'!$X$20,MATCH('VS stats'!$C34,'Season 11'!$U$20,0)),
IFERROR(INDEX('Season 11'!$X$22,MATCH('VS stats'!$C34,'Season 11'!$U$22,0)),"-")))))</f>
        <v>-</v>
      </c>
      <c r="BR34" s="965" t="str">
        <f>IFERROR(INDEX('Season 12'!$D$9:$D$27,MATCH('VS stats'!$C34,'Season 12'!$B$9:$B$27,0)),"-")</f>
        <v>-</v>
      </c>
      <c r="BS34" s="965" t="str">
        <f>IFERROR(INDEX('Season 12'!$D$28:$D$46,MATCH('VS stats'!$C34,'Season 12'!$B$28:$B$46,0)),"-")</f>
        <v>-</v>
      </c>
      <c r="BT34" s="965" t="str">
        <f>IFERROR(INDEX('Season 12'!$J$9:$J$16,MATCH('VS stats'!$C34,'Season 12'!$H$9:$H$16,0)),IFERROR(INDEX('Season 12'!$J$39,MATCH('VS stats'!$C34,'Season 12'!$H$39,0)),"-"))</f>
        <v>-</v>
      </c>
      <c r="BU34" s="965" t="str">
        <f>IFERROR(INDEX('Season 12'!$P$9:$P$16,MATCH('VS stats'!$C34,'Season 12'!$N$9:$N$16,0)),IFERROR(INDEX('Season 12'!$J$30,MATCH('VS stats'!$C34,'Season 12'!$H$30,0)),"-"))</f>
        <v>-</v>
      </c>
      <c r="BV34" s="965" t="str">
        <f>IFERROR(INDEX('Season 12'!$P$20:$P$24,MATCH('VS stats'!$C34,'Season 12'!$N$20:$N$24,0)),
IFERROR(INDEX('Season 12'!$X$9,MATCH('VS stats'!$C34,'Season 12'!$U$9,0)),
IFERROR(INDEX('Season 12'!$X$11:$X$13,MATCH('VS stats'!$C34,'Season 12'!$U$11:$U42,0)),
IFERROR(INDEX('Season 12'!$X$17,MATCH('VS stats'!$C34,'Season 12'!$U$17,0)),
IFERROR(INDEX('Season 12'!$X$19,MATCH('VS stats'!$C34,'Season 12'!$U$19,0)),
IFERROR(INDEX('Season 12'!$X$21,MATCH('VS stats'!$C34,'Season 12'!$U$21,0)),
IFERROR(INDEX('Season 12'!$X$23,MATCH('VS stats'!$C34,'Season 12'!$U$23,0)),"-")))))))</f>
        <v>-</v>
      </c>
      <c r="BW34" s="966" t="str">
        <f>IFERROR(INDEX('Season 12'!$X$10,MATCH('VS stats'!$C34,'Season 12'!$U$10,0)),
IFERROR(INDEX('Season 12'!$X$14:$X$16,MATCH('VS stats'!$C34,'Season 12'!$U$14:$U$16,0)),
IFERROR(INDEX('Season 12'!$X$18,MATCH('VS stats'!$C34,'Season 12'!$U$18,0)),
IFERROR(INDEX('Season 12'!$X$20,MATCH('VS stats'!$C34,'Season 12'!$U$20,0)),
IFERROR(INDEX('Season 12'!$X$22,MATCH('VS stats'!$C34,'Season 12'!$U$22,0)),"-")))))</f>
        <v>-</v>
      </c>
      <c r="BX34" s="965" t="str">
        <f>IFERROR(INDEX('Season 13'!$D$9:$D$27,MATCH('VS stats'!$C34,'Season 13'!$B$9:$B$27,0)),"-")</f>
        <v>-</v>
      </c>
      <c r="BY34" s="965" t="str">
        <f>IFERROR(INDEX('Season 13'!$D$28:$D$46,MATCH('VS stats'!$C34,'Season 13'!$B$28:$B$46,0)),"-")</f>
        <v>-</v>
      </c>
      <c r="BZ34" s="965" t="str">
        <f>IFERROR(INDEX('Season 13'!$J$9:$J$16,MATCH('VS stats'!$C34,'Season 13'!$H$9:$H$16,0)),IFERROR(INDEX('Season 13'!$J$39,MATCH('VS stats'!$C34,'Season 13'!$H$39,0)),"-"))</f>
        <v>-</v>
      </c>
      <c r="CA34" s="965" t="str">
        <f>IFERROR(INDEX('Season 13'!$P$9:$P$16,MATCH('VS stats'!$C34,'Season 13'!$N$9:$N$16,0)),IFERROR(INDEX('Season 13'!$J$30,MATCH('VS stats'!$C34,'Season 13'!$H$30,0)),"-"))</f>
        <v>-</v>
      </c>
      <c r="CB34" s="965" t="str">
        <f>IFERROR(INDEX('Season 13'!$P$20:$P$24,MATCH('VS stats'!$C34,'Season 13'!$N$20:$N$24,0)),
IFERROR(INDEX('Season 13'!$X$9,MATCH('VS stats'!$C34,'Season 13'!$U$9,0)),
IFERROR(INDEX('Season 13'!$X$11:$X$13,MATCH('VS stats'!$C34,'Season 13'!$U$11:$U42,0)),
IFERROR(INDEX('Season 13'!$X$17,MATCH('VS stats'!$C34,'Season 13'!$U$17,0)),
IFERROR(INDEX('Season 13'!$X$19,MATCH('VS stats'!$C34,'Season 13'!$U$19,0)),
IFERROR(INDEX('Season 13'!$X$21,MATCH('VS stats'!$C34,'Season 13'!$U$21,0)),
IFERROR(INDEX('Season 13'!$X$23,MATCH('VS stats'!$C34,'Season 13'!$U$23,0)),"-")))))))</f>
        <v>-</v>
      </c>
      <c r="CC34" s="966" t="str">
        <f>IFERROR(INDEX('Season 13'!$X$10,MATCH('VS stats'!$C34,'Season 13'!$U$10,0)),
IFERROR(INDEX('Season 13'!$X$14:$X$16,MATCH('VS stats'!$C34,'Season 13'!$U$14:$U$16,0)),
IFERROR(INDEX('Season 13'!$X$18,MATCH('VS stats'!$C34,'Season 13'!$U$18,0)),
IFERROR(INDEX('Season 13'!$X$20,MATCH('VS stats'!$C34,'Season 13'!$U$20,0)),
IFERROR(INDEX('Season 13'!$X$22,MATCH('VS stats'!$C34,'Season 13'!$U$22,0)),"-")))))</f>
        <v>-</v>
      </c>
      <c r="CD34" s="965" t="str">
        <f>IFERROR(INDEX('Season 14'!$D$9:$D$27,MATCH('VS stats'!$C34,'Season 14'!$B$9:$B$27,0)),"-")</f>
        <v>-</v>
      </c>
      <c r="CE34" s="965" t="str">
        <f>IFERROR(INDEX('Season 14'!$D$28:$D$46,MATCH('VS stats'!$C34,'Season 14'!$B$28:$B$46,0)),"-")</f>
        <v>-</v>
      </c>
      <c r="CF34" s="965" t="str">
        <f>IFERROR(INDEX('Season 14'!$J$9:$J$16,MATCH('VS stats'!$C34,'Season 14'!$H$9:$H$16,0)),IFERROR(INDEX('Season 14'!$J$39,MATCH('VS stats'!$C34,'Season 14'!$H$39,0)),"-"))</f>
        <v>-</v>
      </c>
      <c r="CG34" s="965" t="str">
        <f>IFERROR(INDEX('Season 14'!$P$9:$P$16,MATCH('VS stats'!$C34,'Season 14'!$N$9:$N$16,0)),IFERROR(INDEX('Season 14'!$J$30,MATCH('VS stats'!$C34,'Season 14'!$H$30,0)),"-"))</f>
        <v>-</v>
      </c>
      <c r="CH34" s="965" t="str">
        <f>IFERROR(INDEX('Season 14'!$P$20:$P$24,MATCH('VS stats'!$C34,'Season 14'!$N$20:$N$24,0)),
IFERROR(INDEX('Season 14'!$X$9,MATCH('VS stats'!$C34,'Season 14'!$U$9,0)),
IFERROR(INDEX('Season 14'!$X$11:$X$13,MATCH('VS stats'!$C34,'Season 14'!$U$11:$U42,0)),
IFERROR(INDEX('Season 14'!$X$17,MATCH('VS stats'!$C34,'Season 14'!$U$17,0)),
IFERROR(INDEX('Season 14'!$X$19,MATCH('VS stats'!$C34,'Season 14'!$U$19,0)),
IFERROR(INDEX('Season 14'!$X$21,MATCH('VS stats'!$C34,'Season 14'!$U$21,0)),
IFERROR(INDEX('Season 14'!$X$23,MATCH('VS stats'!$C34,'Season 14'!$U$23,0)),"-")))))))</f>
        <v>-</v>
      </c>
      <c r="CI34" s="966" t="str">
        <f>IFERROR(INDEX('Season 14'!$X$10,MATCH('VS stats'!$C34,'Season 14'!$U$10,0)),
IFERROR(INDEX('Season 14'!$X$14:$X$16,MATCH('VS stats'!$C34,'Season 14'!$U$14:$U$16,0)),
IFERROR(INDEX('Season 14'!$X$18,MATCH('VS stats'!$C34,'Season 14'!$U$18,0)),
IFERROR(INDEX('Season 14'!$X$20,MATCH('VS stats'!$C34,'Season 14'!$U$20,0)),
IFERROR(INDEX('Season 14'!$X$22,MATCH('VS stats'!$C34,'Season 14'!$U$22,0)),"-")))))</f>
        <v>-</v>
      </c>
      <c r="CJ34" s="965" t="str">
        <f>IFERROR(INDEX('Season 15'!$D$9:$D$27,MATCH('VS stats'!$C34,'Season 15'!$B$9:$B$27,0)),"-")</f>
        <v>-</v>
      </c>
      <c r="CK34" s="965" t="str">
        <f>IFERROR(INDEX('Season 15'!$D$28:$D$46,MATCH('VS stats'!$C34,'Season 15'!$B$28:$B$46,0)),"-")</f>
        <v>-</v>
      </c>
      <c r="CL34" s="965" t="str">
        <f>IFERROR(INDEX('Season 15'!$J$9:$J$16,MATCH('VS stats'!$C34,'Season 15'!$H$9:$H$16,0)),IFERROR(INDEX('Season 15'!$J$39,MATCH('VS stats'!$C34,'Season 15'!$H$39,0)),"-"))</f>
        <v>-</v>
      </c>
      <c r="CM34" s="965" t="str">
        <f>IFERROR(INDEX('Season 15'!$P$9:$P$16,MATCH('VS stats'!$C34,'Season 15'!$N$9:$N$16,0)),IFERROR(INDEX('Season 15'!$J$30,MATCH('VS stats'!$C34,'Season 15'!$H$30,0)),"-"))</f>
        <v>-</v>
      </c>
      <c r="CN34" s="965" t="str">
        <f>IFERROR(INDEX('Season 15'!$P$20:$P$24,MATCH('VS stats'!$C34,'Season 15'!$N$20:$N$24,0)),
IFERROR(INDEX('Season 15'!$X$9,MATCH('VS stats'!$C34,'Season 15'!$U$9,0)),
IFERROR(INDEX('Season 15'!$X$11:$X$13,MATCH('VS stats'!$C34,'Season 15'!$U$11:$U42,0)),
IFERROR(INDEX('Season 15'!$X$17,MATCH('VS stats'!$C34,'Season 15'!$U$17,0)),
IFERROR(INDEX('Season 15'!$X$19,MATCH('VS stats'!$C34,'Season 15'!$U$19,0)),
IFERROR(INDEX('Season 15'!$X$21,MATCH('VS stats'!$C34,'Season 15'!$U$21,0)),
IFERROR(INDEX('Season 15'!$X$23,MATCH('VS stats'!$C34,'Season 15'!$U$23,0)),"-")))))))</f>
        <v>-</v>
      </c>
      <c r="CO34" s="966" t="str">
        <f>IFERROR(INDEX('Season 15'!$X$10,MATCH('VS stats'!$C34,'Season 15'!$U$10,0)),
IFERROR(INDEX('Season 15'!$X$14:$X$16,MATCH('VS stats'!$C34,'Season 15'!$U$14:$U$16,0)),
IFERROR(INDEX('Season 15'!$X$18,MATCH('VS stats'!$C34,'Season 15'!$U$18,0)),
IFERROR(INDEX('Season 15'!$X$20,MATCH('VS stats'!$C34,'Season 15'!$U$20,0)),
IFERROR(INDEX('Season 15'!$X$22,MATCH('VS stats'!$C34,'Season 15'!$U$22,0)),"-")))))</f>
        <v>-</v>
      </c>
      <c r="CP34" s="976"/>
      <c r="CQ34" s="822"/>
      <c r="CR34" s="822"/>
      <c r="CS34" s="822"/>
      <c r="CT34" s="822"/>
      <c r="CU34" s="822"/>
    </row>
    <row r="35" spans="3:99" x14ac:dyDescent="0.25">
      <c r="C35" s="694" t="s">
        <v>207</v>
      </c>
      <c r="D35" s="965" t="str">
        <f>IFERROR(INDEX('Season 1'!$D$9:$D$31,MATCH('VS stats'!$C35,'Season 1'!$B$9:$B$31,0)),"-")</f>
        <v>-</v>
      </c>
      <c r="E35" s="965" t="str">
        <f>IFERROR(INDEX('Season 1'!$D$32:$D$54,MATCH('VS stats'!$C35,'Season 1'!$B$32:$B$54,0)),"-")</f>
        <v>-</v>
      </c>
      <c r="F35" s="1073" t="str">
        <f>IFERROR(INDEX('Season 1'!$J$9:$J$16,MATCH('VS stats'!$C35,'Season 1'!$H$9:$H$16,0)),IFERROR(INDEX('Season 1'!$W$9:$W$14,MATCH('VS stats'!$C35,'Season 1'!$T$9:$T$14,0)),"-"))</f>
        <v>2-2</v>
      </c>
      <c r="G35" s="965" t="str">
        <f>IFERROR(INDEX('Season 1'!$P$9:$P$16,MATCH('VS stats'!$C35,'Season 1'!$N$9:$N$16,0)),"-")</f>
        <v>-</v>
      </c>
      <c r="H35" s="965" t="str">
        <f>IFERROR(INDEX('Season 1'!$P$20:$P$24,MATCH('VS stats'!$C35,'Season 1'!$N$20:$N$24,0)),"-")</f>
        <v>-</v>
      </c>
      <c r="I35" s="966" t="s">
        <v>35</v>
      </c>
      <c r="J35" s="1074" t="str">
        <f>IFERROR(INDEX('Season 2'!$D$9:$D$31,MATCH('VS stats'!$C35,'Season 2'!$B$9:$B$31,0)),"-")</f>
        <v>1-1</v>
      </c>
      <c r="K35" s="965" t="str">
        <f>IFERROR(INDEX('Season 2'!$D$32:$D$54,MATCH('VS stats'!$C35,'Season 2'!$B$32:$B$54,0)),"-")</f>
        <v>-</v>
      </c>
      <c r="L35" s="1065" t="str">
        <f>IFERROR(INDEX('Season 2'!$J$9:$J$16,MATCH('VS stats'!$C35,'Season 2'!$H$9:$H$16,0)),IFERROR(INDEX('Season 2'!$J$45:$J$50,MATCH('VS stats'!$C35,'Season 2'!$H$45:$H$50,0)),"-"))</f>
        <v>3-0</v>
      </c>
      <c r="M35" s="965" t="str">
        <f>IFERROR(INDEX('Season 2'!$P$9:$P$16,MATCH('VS stats'!$C35,'Season 2'!$N$9:$N$16,0)),IFERROR(INDEX('Season 2'!$J$30,MATCH('VS stats'!$C35,'Season 2'!$H$30,0)),"-"))</f>
        <v>-</v>
      </c>
      <c r="N35" s="965" t="str">
        <f>IFERROR(INDEX('Season 2'!$P$20:$P$24,MATCH('VS stats'!$C35,'Season 2'!$N$20:$N$24,0)),
IFERROR(INDEX('Season 2'!$X$9,MATCH('VS stats'!$C35,'Season 2'!$U$9,0)),
IFERROR(INDEX('Season 2'!$X$11:$X$13,MATCH('VS stats'!$C35,'Season 2'!$U$11:$U43,0)),
IFERROR(INDEX('Season 2'!$X$17,MATCH('VS stats'!$C35,'Season 2'!$U$17,0)),
IFERROR(INDEX('Season 2'!$X$19,MATCH('VS stats'!$C35,'Season 2'!$U$19,0)),
IFERROR(INDEX('Season 2'!$X$21,MATCH('VS stats'!$C35,'Season 2'!$U$21,0)),
IFERROR(INDEX('Season 2'!$X$23,MATCH('VS stats'!$C35,'Season 2'!$U$23,0)),
IFERROR(INDEX('Season 2'!$X$25,MATCH('VS stats'!$C35,'Season 2'!$U$25,0)),"-"))))))))</f>
        <v>-</v>
      </c>
      <c r="O35" s="966" t="str">
        <f>IFERROR(INDEX('Season 2'!$X$10,MATCH('VS stats'!$C35,'Season 2'!$U$10,0)),
IFERROR(INDEX('Season 2'!$X$14:$X$16,MATCH('VS stats'!$C35,'Season 2'!$U$14:$U$16,0)),
IFERROR(INDEX('Season 2'!$X$18,MATCH('VS stats'!$C35,'Season 2'!$U$18,0)),
IFERROR(INDEX('Season 2'!$X$20,MATCH('VS stats'!$C35,'Season 2'!$U$20,0)),
IFERROR(INDEX('Season 2'!$X$22,MATCH('VS stats'!$C35,'Season 2'!$U$22,0)),
IFERROR(INDEX('Season 2'!$X$24,MATCH('VS stats'!$C35,'Season 2'!$U$24,0)),"-"))))))</f>
        <v>-</v>
      </c>
      <c r="P35" s="965" t="str">
        <f>IFERROR(INDEX('Season 3'!$D$9:$D$31,MATCH('VS stats'!$C35,'Season 3'!$B$9:$B$31,0)),"-")</f>
        <v>-</v>
      </c>
      <c r="Q35" s="965" t="str">
        <f>IFERROR(INDEX('Season 3'!$D$32:$D$54,MATCH('VS stats'!$C35,'Season 3'!$B$32:$B$54,0)),"-")</f>
        <v>-</v>
      </c>
      <c r="R35" s="965" t="str">
        <f>IFERROR(INDEX('Season 3'!$J$9:$J$16,MATCH('VS stats'!$C35,'Season 3'!$H$9:$H$16,0)),IFERROR(INDEX('Season 3'!$J$39,MATCH('VS stats'!$C35,'Season 3'!$H$39,0)),"-"))</f>
        <v>-</v>
      </c>
      <c r="S35" s="965" t="str">
        <f>IFERROR(INDEX('Season 3'!$P$9:$P$16,MATCH('VS stats'!$C35,'Season 3'!$N$9:$N$16,0)),IFERROR(INDEX('Season 3'!$J$30,MATCH('VS stats'!$C35,'Season 3'!$H$30,0)),"-"))</f>
        <v>-</v>
      </c>
      <c r="T35" s="965" t="str">
        <f>IFERROR(INDEX('Season 3'!$P$20:$P$24,MATCH('VS stats'!$C35,'Season 3'!$N$20:$N$24,0)),
IFERROR(INDEX('Season 3'!$X$9,MATCH('VS stats'!$C35,'Season 3'!$U$9,0)),
IFERROR(INDEX('Season 3'!$X$11:$X$13,MATCH('VS stats'!$C35,'Season 3'!$U$11:$U43,0)),
IFERROR(INDEX('Season 3'!$X$17,MATCH('VS stats'!$C35,'Season 3'!$U$17,0)),
IFERROR(INDEX('Season 3'!$X$19,MATCH('VS stats'!$C35,'Season 3'!$U$19,0)),
IFERROR(INDEX('Season 3'!$X$21,MATCH('VS stats'!$C35,'Season 3'!$U$21,0)),
IFERROR(INDEX('Season 3'!$X$23,MATCH('VS stats'!$C35,'Season 3'!$U$23,0)),
IFERROR(INDEX('Season 3'!$X$25,MATCH('VS stats'!$C35,'Season 3'!$U$25,0)),"-"))))))))</f>
        <v>-</v>
      </c>
      <c r="U35" s="966" t="str">
        <f>IFERROR(INDEX('Season 3'!$X$10,MATCH('VS stats'!$C35,'Season 3'!$U$10,0)),
IFERROR(INDEX('Season 3'!$X$14:$X$16,MATCH('VS stats'!$C35,'Season 3'!$U$14:$U$16,0)),
IFERROR(INDEX('Season 3'!$X$18,MATCH('VS stats'!$C35,'Season 3'!$U$18,0)),
IFERROR(INDEX('Season 3'!$X$20,MATCH('VS stats'!$C35,'Season 3'!$U$20,0)),
IFERROR(INDEX('Season 3'!$X$22,MATCH('VS stats'!$C35,'Season 3'!$U$22,0)),
IFERROR(INDEX('Season 3'!$X$24,MATCH('VS stats'!$C35,'Season 3'!$U$24,0)),"-"))))))</f>
        <v>-</v>
      </c>
      <c r="V35" s="965" t="str">
        <f>IFERROR(INDEX('Season 4'!$D$9:$D$27,MATCH('VS stats'!$C35,'Season 4'!$B$9:$B$27,0)),"-")</f>
        <v>-</v>
      </c>
      <c r="W35" s="965" t="str">
        <f>IFERROR(INDEX('Season 4'!$D$28:$D$46,MATCH('VS stats'!$C35,'Season 4'!$B$28:$B$46,0)),"-")</f>
        <v>-</v>
      </c>
      <c r="X35" s="965" t="str">
        <f>IFERROR(INDEX('Season 4'!$J$9:$J$16,MATCH('VS stats'!$C35,'Season 4'!$H$9:$H$16,0)),IFERROR(INDEX('Season 4'!$J$39,MATCH('VS stats'!$C35,'Season 4'!$H$39,0)),"-"))</f>
        <v>-</v>
      </c>
      <c r="Y35" s="965" t="str">
        <f>IFERROR(INDEX('Season 4'!$P$9:$P$16,MATCH('VS stats'!$C35,'Season 4'!$N$9:$N$16,0)),IFERROR(INDEX('Season 4'!$J$30,MATCH('VS stats'!$C35,'Season 4'!$H$30,0)),"-"))</f>
        <v>-</v>
      </c>
      <c r="Z35" s="965" t="str">
        <f>IFERROR(INDEX('Season 4'!$P$20:$P$24,MATCH('VS stats'!$C35,'Season 4'!$N$20:$N$24,0)),
IFERROR(INDEX('Season 4'!$X$9,MATCH('VS stats'!$C35,'Season 4'!$U$9,0)),
IFERROR(INDEX('Season 4'!$X$11:$X$13,MATCH('VS stats'!$C35,'Season 4'!$U$11:$U43,0)),
IFERROR(INDEX('Season 4'!$X$17,MATCH('VS stats'!$C35,'Season 4'!$U$17,0)),
IFERROR(INDEX('Season 4'!$X$19,MATCH('VS stats'!$C35,'Season 4'!$U$19,0)),
IFERROR(INDEX('Season 4'!$X$21,MATCH('VS stats'!$C35,'Season 4'!$U$21,0)),
IFERROR(INDEX('Season 4'!$X$23,MATCH('VS stats'!$C35,'Season 4'!$U$23,0)),
IFERROR(INDEX('Season 4'!$X$25,MATCH('VS stats'!$C35,'Season 4'!$U$25,0)),"-"))))))))</f>
        <v>-</v>
      </c>
      <c r="AA35" s="966" t="str">
        <f>IFERROR(INDEX('Season 4'!$X$10,MATCH('VS stats'!$C35,'Season 4'!$U$10,0)),
IFERROR(INDEX('Season 4'!$X$14:$X$16,MATCH('VS stats'!$C35,'Season 4'!$U$14:$U$16,0)),
IFERROR(INDEX('Season 4'!$X$18,MATCH('VS stats'!$C35,'Season 4'!$U$18,0)),
IFERROR(INDEX('Season 4'!$X$20,MATCH('VS stats'!$C35,'Season 4'!$U$20,0)),
IFERROR(INDEX('Season 4'!$X$22,MATCH('VS stats'!$C35,'Season 4'!$U$22,0)),
IFERROR(INDEX('Season 4'!$X$24,MATCH('VS stats'!$C35,'Season 4'!$U$24,0)),"-"))))))</f>
        <v>-</v>
      </c>
      <c r="AB35" s="965" t="str">
        <f>IFERROR(INDEX('Season 5'!$D$9:$D$27,MATCH('VS stats'!$C35,'Season 5'!$B$9:$B$27,0)),"-")</f>
        <v>-</v>
      </c>
      <c r="AC35" s="965" t="str">
        <f>IFERROR(INDEX('Season 5'!$D$28:$D$46,MATCH('VS stats'!$C35,'Season 5'!$B$28:$B$46,0)),"-")</f>
        <v>-</v>
      </c>
      <c r="AD35" s="965" t="str">
        <f>IFERROR(INDEX('Season 5'!$J$9:$J$16,MATCH('VS stats'!$C35,'Season 5'!$H$9:$H$16,0)),IFERROR(INDEX('Season 5'!$J$39,MATCH('VS stats'!$C35,'Season 5'!$H$39,0)),"-"))</f>
        <v>-</v>
      </c>
      <c r="AE35" s="965" t="str">
        <f>IFERROR(INDEX('Season 5'!$P$9:$P$16,MATCH('VS stats'!$C35,'Season 5'!$N$9:$N$16,0)),IFERROR(INDEX('Season 5'!$J$30,MATCH('VS stats'!$C35,'Season 5'!$H$30,0)),"-"))</f>
        <v>-</v>
      </c>
      <c r="AF35" s="965" t="str">
        <f>IFERROR(INDEX('Season 5'!$P$20:$P$24,MATCH('VS stats'!$C35,'Season 5'!$N$20:$N$24,0)),
IFERROR(INDEX('Season 5'!$X$9,MATCH('VS stats'!$C35,'Season 5'!$U$9,0)),
IFERROR(INDEX('Season 5'!$X$11:$X$13,MATCH('VS stats'!$C35,'Season 5'!$U$11:$U43,0)),
IFERROR(INDEX('Season 5'!$X$17,MATCH('VS stats'!$C35,'Season 5'!$U$17,0)),
IFERROR(INDEX('Season 5'!$X$19,MATCH('VS stats'!$C35,'Season 5'!$U$19,0)),
IFERROR(INDEX('Season 5'!$X$21,MATCH('VS stats'!$C35,'Season 5'!$U$21,0)),
IFERROR(INDEX('Season 5'!$X$23,MATCH('VS stats'!$C35,'Season 5'!$U$23,0)),"-")))))))</f>
        <v>-</v>
      </c>
      <c r="AG35" s="966" t="str">
        <f>IFERROR(INDEX('Season 5'!$X$10,MATCH('VS stats'!$C35,'Season 5'!$U$10,0)),
IFERROR(INDEX('Season 5'!$X$14:$X$16,MATCH('VS stats'!$C35,'Season 5'!$U$14:$U$16,0)),
IFERROR(INDEX('Season 5'!$X$18,MATCH('VS stats'!$C35,'Season 5'!$U$18,0)),
IFERROR(INDEX('Season 5'!$X$20,MATCH('VS stats'!$C35,'Season 5'!$U$20,0)),
IFERROR(INDEX('Season 5'!$X$22,MATCH('VS stats'!$C35,'Season 5'!$U$22,0)),"-")))))</f>
        <v>-</v>
      </c>
      <c r="AH35" s="965" t="str">
        <f>IFERROR(INDEX('Season 6'!$D$9:$D$27,MATCH('VS stats'!$C35,'Season 6'!$B$9:$B$27,0)),"-")</f>
        <v>-</v>
      </c>
      <c r="AI35" s="965" t="str">
        <f>IFERROR(INDEX('Season 6'!$D$28:$D$46,MATCH('VS stats'!$C35,'Season 6'!$B$28:$B$46,0)),"-")</f>
        <v>-</v>
      </c>
      <c r="AJ35" s="965" t="str">
        <f>IFERROR(INDEX('Season 6'!$J$9:$J$16,MATCH('VS stats'!$C35,'Season 6'!$H$9:$H$16,0)),IFERROR(INDEX('Season 6'!$J$39,MATCH('VS stats'!$C35,'Season 6'!$H$39,0)),"-"))</f>
        <v>-</v>
      </c>
      <c r="AK35" s="965" t="str">
        <f>IFERROR(INDEX('Season 6'!$P$9:$P$16,MATCH('VS stats'!$C35,'Season 6'!$N$9:$N$16,0)),IFERROR(INDEX('Season 6'!$J$30,MATCH('VS stats'!$C35,'Season 6'!$H$30,0)),"-"))</f>
        <v>-</v>
      </c>
      <c r="AL35" s="965" t="str">
        <f>IFERROR(INDEX('Season 6'!$P$20:$P$24,MATCH('VS stats'!$C35,'Season 6'!$N$20:$N$24,0)),
IFERROR(INDEX('Season 6'!$X$9,MATCH('VS stats'!$C35,'Season 6'!$U$9,0)),
IFERROR(INDEX('Season 6'!$X$11:$X$13,MATCH('VS stats'!$C35,'Season 6'!$U$11:$U43,0)),
IFERROR(INDEX('Season 6'!$X$17,MATCH('VS stats'!$C35,'Season 6'!$U$17,0)),
IFERROR(INDEX('Season 6'!$X$19,MATCH('VS stats'!$C35,'Season 6'!$U$19,0)),
IFERROR(INDEX('Season 6'!$X$21,MATCH('VS stats'!$C35,'Season 6'!$U$21,0)),
IFERROR(INDEX('Season 6'!$X$23,MATCH('VS stats'!$C35,'Season 6'!$U$23,0)),"-")))))))</f>
        <v>-</v>
      </c>
      <c r="AM35" s="966" t="str">
        <f>IFERROR(INDEX('Season 6'!$X$10,MATCH('VS stats'!$C35,'Season 6'!$U$10,0)),
IFERROR(INDEX('Season 6'!$X$14:$X$16,MATCH('VS stats'!$C35,'Season 6'!$U$14:$U$16,0)),
IFERROR(INDEX('Season 6'!$X$18,MATCH('VS stats'!$C35,'Season 6'!$U$18,0)),
IFERROR(INDEX('Season 6'!$X$20,MATCH('VS stats'!$C35,'Season 6'!$U$20,0)),
IFERROR(INDEX('Season 6'!$X$22,MATCH('VS stats'!$C35,'Season 6'!$U$22,0)),"-")))))</f>
        <v>-</v>
      </c>
      <c r="AN35" s="965" t="str">
        <f>IFERROR(INDEX('Season 7'!$D$9:$D$27,MATCH('VS stats'!$C35,'Season 7'!$B$9:$B$27,0)),"-")</f>
        <v>-</v>
      </c>
      <c r="AO35" s="965" t="str">
        <f>IFERROR(INDEX('Season 7'!$D$28:$D$46,MATCH('VS stats'!$C35,'Season 7'!$B$28:$B$46,0)),"-")</f>
        <v>-</v>
      </c>
      <c r="AP35" s="965" t="str">
        <f>IFERROR(INDEX('Season 7'!$J$9:$J$16,MATCH('VS stats'!$C35,'Season 7'!$H$9:$H$16,0)),IFERROR(INDEX('Season 7'!$J$39,MATCH('VS stats'!$C35,'Season 7'!$H$39,0)),"-"))</f>
        <v>-</v>
      </c>
      <c r="AQ35" s="965" t="str">
        <f>IFERROR(INDEX('Season 7'!$P$9:$P$16,MATCH('VS stats'!$C35,'Season 7'!$N$9:$N$16,0)),IFERROR(INDEX('Season 7'!$J$30,MATCH('VS stats'!$C35,'Season 7'!$H$30,0)),"-"))</f>
        <v>-</v>
      </c>
      <c r="AR35" s="965" t="str">
        <f>IFERROR(INDEX('Season 7'!$P$20:$P$24,MATCH('VS stats'!$C35,'Season 7'!$N$20:$N$24,0)),
IFERROR(INDEX('Season 7'!$X$9,MATCH('VS stats'!$C35,'Season 7'!$U$9,0)),
IFERROR(INDEX('Season 7'!$X$11:$X$13,MATCH('VS stats'!$C35,'Season 7'!$U$11:$U43,0)),
IFERROR(INDEX('Season 7'!$X$17,MATCH('VS stats'!$C35,'Season 7'!$U$17,0)),
IFERROR(INDEX('Season 7'!$X$19,MATCH('VS stats'!$C35,'Season 7'!$U$19,0)),
IFERROR(INDEX('Season 7'!$X$21,MATCH('VS stats'!$C35,'Season 7'!$U$21,0)),
IFERROR(INDEX('Season 7'!$X$23,MATCH('VS stats'!$C35,'Season 7'!$U$23,0)),"-")))))))</f>
        <v>-</v>
      </c>
      <c r="AS35" s="966" t="str">
        <f>IFERROR(INDEX('Season 7'!$X$10,MATCH('VS stats'!$C35,'Season 7'!$U$10,0)),
IFERROR(INDEX('Season 7'!$X$14:$X$16,MATCH('VS stats'!$C35,'Season 7'!$U$14:$U$16,0)),
IFERROR(INDEX('Season 7'!$X$18,MATCH('VS stats'!$C35,'Season 7'!$U$18,0)),
IFERROR(INDEX('Season 7'!$X$20,MATCH('VS stats'!$C35,'Season 7'!$U$20,0)),
IFERROR(INDEX('Season 7'!$X$22,MATCH('VS stats'!$C35,'Season 7'!$U$22,0)),"-")))))</f>
        <v>-</v>
      </c>
      <c r="AT35" s="965" t="str">
        <f>IFERROR(INDEX('Season 8'!$D$9:$D$27,MATCH('VS stats'!$C35,'Season 8'!$B$9:$B$27,0)),"-")</f>
        <v>-</v>
      </c>
      <c r="AU35" s="965" t="str">
        <f>IFERROR(INDEX('Season 8'!$D$28:$D$46,MATCH('VS stats'!$C35,'Season 8'!$B$28:$B$46,0)),"-")</f>
        <v>-</v>
      </c>
      <c r="AV35" s="965" t="str">
        <f>IFERROR(INDEX('Season 8'!$J$9:$J$16,MATCH('VS stats'!$C35,'Season 8'!$H$9:$H$16,0)),IFERROR(INDEX('Season 8'!$J$39,MATCH('VS stats'!$C35,'Season 8'!$H$39,0)),"-"))</f>
        <v>-</v>
      </c>
      <c r="AW35" s="965" t="str">
        <f>IFERROR(INDEX('Season 8'!$P$9:$P$16,MATCH('VS stats'!$C35,'Season 8'!$N$9:$N$16,0)),IFERROR(INDEX('Season 8'!$J$30,MATCH('VS stats'!$C35,'Season 8'!$H$30,0)),"-"))</f>
        <v>-</v>
      </c>
      <c r="AX35" s="965" t="str">
        <f>IFERROR(INDEX('Season 8'!$P$20:$P$24,MATCH('VS stats'!$C35,'Season 8'!$N$20:$N$24,0)),
IFERROR(INDEX('Season 8'!$X$9,MATCH('VS stats'!$C35,'Season 8'!$U$9,0)),
IFERROR(INDEX('Season 8'!$X$11:$X$13,MATCH('VS stats'!$C35,'Season 8'!$U$11:$U43,0)),
IFERROR(INDEX('Season 8'!$X$17,MATCH('VS stats'!$C35,'Season 8'!$U$17,0)),
IFERROR(INDEX('Season 8'!$X$19,MATCH('VS stats'!$C35,'Season 8'!$U$19,0)),
IFERROR(INDEX('Season 8'!$X$21,MATCH('VS stats'!$C35,'Season 8'!$U$21,0)),
IFERROR(INDEX('Season 8'!$X$23,MATCH('VS stats'!$C35,'Season 8'!$U$23,0)),"-")))))))</f>
        <v>-</v>
      </c>
      <c r="AY35" s="966" t="str">
        <f>IFERROR(INDEX('Season 8'!$X$10,MATCH('VS stats'!$C35,'Season 8'!$U$10,0)),
IFERROR(INDEX('Season 8'!$X$14:$X$16,MATCH('VS stats'!$C35,'Season 8'!$U$14:$U$16,0)),
IFERROR(INDEX('Season 8'!$X$18,MATCH('VS stats'!$C35,'Season 8'!$U$18,0)),
IFERROR(INDEX('Season 8'!$X$20,MATCH('VS stats'!$C35,'Season 8'!$U$20,0)),
IFERROR(INDEX('Season 8'!$X$22,MATCH('VS stats'!$C35,'Season 8'!$U$22,0)),"-")))))</f>
        <v>-</v>
      </c>
      <c r="AZ35" s="965" t="str">
        <f>IFERROR(INDEX('Season 9'!$D$9:$D$27,MATCH('VS stats'!$C35,'Season 9'!$B$9:$B$27,0)),"-")</f>
        <v>-</v>
      </c>
      <c r="BA35" s="965" t="str">
        <f>IFERROR(INDEX('Season 9'!$D$28:$D$46,MATCH('VS stats'!$C35,'Season 9'!$B$28:$B$46,0)),"-")</f>
        <v>-</v>
      </c>
      <c r="BB35" s="965" t="str">
        <f>IFERROR(INDEX('Season 9'!$J$9:$J$16,MATCH('VS stats'!$C35,'Season 9'!$H$9:$H$16,0)),IFERROR(INDEX('Season 9'!$J$39,MATCH('VS stats'!$C35,'Season 9'!$H$39,0)),"-"))</f>
        <v>-</v>
      </c>
      <c r="BC35" s="965" t="str">
        <f>IFERROR(INDEX('Season 9'!$P$9:$P$16,MATCH('VS stats'!$C35,'Season 9'!$N$9:$N$16,0)),IFERROR(INDEX('Season 9'!$J$30,MATCH('VS stats'!$C35,'Season 9'!$H$30,0)),"-"))</f>
        <v>-</v>
      </c>
      <c r="BD35" s="965" t="str">
        <f>IFERROR(INDEX('Season 9'!$P$20:$P$24,MATCH('VS stats'!$C35,'Season 9'!$N$20:$N$24,0)),
IFERROR(INDEX('Season 9'!$X$9,MATCH('VS stats'!$C35,'Season 9'!$U$9,0)),
IFERROR(INDEX('Season 9'!$X$11:$X$13,MATCH('VS stats'!$C35,'Season 9'!$U$11:$U43,0)),
IFERROR(INDEX('Season 9'!$X$17,MATCH('VS stats'!$C35,'Season 9'!$U$17,0)),
IFERROR(INDEX('Season 9'!$X$19,MATCH('VS stats'!$C35,'Season 9'!$U$19,0)),
IFERROR(INDEX('Season 9'!$X$21,MATCH('VS stats'!$C35,'Season 9'!$U$21,0)),
IFERROR(INDEX('Season 9'!$X$23,MATCH('VS stats'!$C35,'Season 9'!$U$23,0)),"-")))))))</f>
        <v>-</v>
      </c>
      <c r="BE35" s="966" t="str">
        <f>IFERROR(INDEX('Season 9'!$X$10,MATCH('VS stats'!$C35,'Season 9'!$U$10,0)),
IFERROR(INDEX('Season 9'!$X$14:$X$16,MATCH('VS stats'!$C35,'Season 9'!$U$14:$U$16,0)),
IFERROR(INDEX('Season 9'!$X$18,MATCH('VS stats'!$C35,'Season 9'!$U$18,0)),
IFERROR(INDEX('Season 9'!$X$20,MATCH('VS stats'!$C35,'Season 9'!$U$20,0)),
IFERROR(INDEX('Season 9'!$X$22,MATCH('VS stats'!$C35,'Season 9'!$U$22,0)),"-")))))</f>
        <v>-</v>
      </c>
      <c r="BF35" s="965" t="str">
        <f>IFERROR(INDEX('Season 10'!$D$9:$D$27,MATCH('VS stats'!$C35,'Season 10'!$B$9:$B$27,0)),"-")</f>
        <v>-</v>
      </c>
      <c r="BG35" s="965" t="str">
        <f>IFERROR(INDEX('Season 10'!$D$28:$D$46,MATCH('VS stats'!$C35,'Season 10'!$B$28:$B$46,0)),"-")</f>
        <v>-</v>
      </c>
      <c r="BH35" s="965" t="str">
        <f>IFERROR(INDEX('Season 10'!$J$9:$J$16,MATCH('VS stats'!$C35,'Season 10'!$H$9:$H$16,0)),IFERROR(INDEX('Season 10'!$J$39,MATCH('VS stats'!$C35,'Season 10'!$H$39,0)),"-"))</f>
        <v>-</v>
      </c>
      <c r="BI35" s="965" t="str">
        <f>IFERROR(INDEX('Season 10'!$P$9:$P$16,MATCH('VS stats'!$C35,'Season 10'!$N$9:$N$16,0)),IFERROR(INDEX('Season 10'!$J$30,MATCH('VS stats'!$C35,'Season 10'!$H$30,0)),"-"))</f>
        <v>-</v>
      </c>
      <c r="BJ35" s="965" t="str">
        <f>IFERROR(INDEX('Season 10'!$P$20:$P$24,MATCH('VS stats'!$C35,'Season 10'!$N$20:$N$24,0)),
IFERROR(INDEX('Season 10'!$X$9,MATCH('VS stats'!$C35,'Season 10'!$U$9,0)),
IFERROR(INDEX('Season 10'!$X$11:$X$13,MATCH('VS stats'!$C35,'Season 10'!$U$11:$U43,0)),
IFERROR(INDEX('Season 10'!$X$17,MATCH('VS stats'!$C35,'Season 10'!$U$17,0)),
IFERROR(INDEX('Season 10'!$X$19,MATCH('VS stats'!$C35,'Season 10'!$U$19,0)),
IFERROR(INDEX('Season 10'!$X$21,MATCH('VS stats'!$C35,'Season 10'!$U$21,0)),
IFERROR(INDEX('Season 10'!$X$23,MATCH('VS stats'!$C35,'Season 10'!$U$23,0)),"-")))))))</f>
        <v>-</v>
      </c>
      <c r="BK35" s="966" t="str">
        <f>IFERROR(INDEX('Season 10'!$X$10,MATCH('VS stats'!$C35,'Season 10'!$U$10,0)),
IFERROR(INDEX('Season 10'!$X$14:$X$16,MATCH('VS stats'!$C35,'Season 10'!$U$14:$U$16,0)),
IFERROR(INDEX('Season 10'!$X$18,MATCH('VS stats'!$C35,'Season 10'!$U$18,0)),
IFERROR(INDEX('Season 10'!$X$20,MATCH('VS stats'!$C35,'Season 10'!$U$20,0)),
IFERROR(INDEX('Season 10'!$X$22,MATCH('VS stats'!$C35,'Season 10'!$U$22,0)),"-")))))</f>
        <v>-</v>
      </c>
      <c r="BL35" s="965" t="str">
        <f>IFERROR(INDEX('Season 11'!$D$9:$D$27,MATCH('VS stats'!$C35,'Season 11'!$B$9:$B$27,0)),"-")</f>
        <v>-</v>
      </c>
      <c r="BM35" s="965" t="str">
        <f>IFERROR(INDEX('Season 11'!$D$28:$D$46,MATCH('VS stats'!$C35,'Season 11'!$B$28:$B$46,0)),"-")</f>
        <v>-</v>
      </c>
      <c r="BN35" s="965" t="str">
        <f>IFERROR(INDEX('Season 11'!$J$9:$J$16,MATCH('VS stats'!$C35,'Season 11'!$H$9:$H$16,0)),IFERROR(INDEX('Season 11'!$J$39,MATCH('VS stats'!$C35,'Season 11'!$H$39,0)),"-"))</f>
        <v>-</v>
      </c>
      <c r="BO35" s="965" t="str">
        <f>IFERROR(INDEX('Season 11'!$P$9:$P$16,MATCH('VS stats'!$C35,'Season 11'!$N$9:$N$16,0)),IFERROR(INDEX('Season 11'!$J$30,MATCH('VS stats'!$C35,'Season 11'!$H$30,0)),"-"))</f>
        <v>-</v>
      </c>
      <c r="BP35" s="965" t="str">
        <f>IFERROR(INDEX('Season 11'!$P$20:$P$24,MATCH('VS stats'!$C35,'Season 11'!$N$20:$N$24,0)),
IFERROR(INDEX('Season 11'!$X$9,MATCH('VS stats'!$C35,'Season 11'!$U$9,0)),
IFERROR(INDEX('Season 11'!$X$11:$X$13,MATCH('VS stats'!$C35,'Season 11'!$U$11:$U43,0)),
IFERROR(INDEX('Season 11'!$X$17,MATCH('VS stats'!$C35,'Season 11'!$U$17,0)),
IFERROR(INDEX('Season 11'!$X$19,MATCH('VS stats'!$C35,'Season 11'!$U$19,0)),
IFERROR(INDEX('Season 11'!$X$21,MATCH('VS stats'!$C35,'Season 11'!$U$21,0)),
IFERROR(INDEX('Season 11'!$X$23,MATCH('VS stats'!$C35,'Season 11'!$U$23,0)),"-")))))))</f>
        <v>-</v>
      </c>
      <c r="BQ35" s="966" t="str">
        <f>IFERROR(INDEX('Season 11'!$X$10,MATCH('VS stats'!$C35,'Season 11'!$U$10,0)),
IFERROR(INDEX('Season 11'!$X$14:$X$16,MATCH('VS stats'!$C35,'Season 11'!$U$14:$U$16,0)),
IFERROR(INDEX('Season 11'!$X$18,MATCH('VS stats'!$C35,'Season 11'!$U$18,0)),
IFERROR(INDEX('Season 11'!$X$20,MATCH('VS stats'!$C35,'Season 11'!$U$20,0)),
IFERROR(INDEX('Season 11'!$X$22,MATCH('VS stats'!$C35,'Season 11'!$U$22,0)),"-")))))</f>
        <v>-</v>
      </c>
      <c r="BR35" s="965" t="str">
        <f>IFERROR(INDEX('Season 12'!$D$9:$D$27,MATCH('VS stats'!$C35,'Season 12'!$B$9:$B$27,0)),"-")</f>
        <v>-</v>
      </c>
      <c r="BS35" s="965" t="str">
        <f>IFERROR(INDEX('Season 12'!$D$28:$D$46,MATCH('VS stats'!$C35,'Season 12'!$B$28:$B$46,0)),"-")</f>
        <v>-</v>
      </c>
      <c r="BT35" s="965" t="str">
        <f>IFERROR(INDEX('Season 12'!$J$9:$J$16,MATCH('VS stats'!$C35,'Season 12'!$H$9:$H$16,0)),IFERROR(INDEX('Season 12'!$J$39,MATCH('VS stats'!$C35,'Season 12'!$H$39,0)),"-"))</f>
        <v>-</v>
      </c>
      <c r="BU35" s="965" t="str">
        <f>IFERROR(INDEX('Season 12'!$P$9:$P$16,MATCH('VS stats'!$C35,'Season 12'!$N$9:$N$16,0)),IFERROR(INDEX('Season 12'!$J$30,MATCH('VS stats'!$C35,'Season 12'!$H$30,0)),"-"))</f>
        <v>-</v>
      </c>
      <c r="BV35" s="965" t="str">
        <f>IFERROR(INDEX('Season 12'!$P$20:$P$24,MATCH('VS stats'!$C35,'Season 12'!$N$20:$N$24,0)),
IFERROR(INDEX('Season 12'!$X$9,MATCH('VS stats'!$C35,'Season 12'!$U$9,0)),
IFERROR(INDEX('Season 12'!$X$11:$X$13,MATCH('VS stats'!$C35,'Season 12'!$U$11:$U43,0)),
IFERROR(INDEX('Season 12'!$X$17,MATCH('VS stats'!$C35,'Season 12'!$U$17,0)),
IFERROR(INDEX('Season 12'!$X$19,MATCH('VS stats'!$C35,'Season 12'!$U$19,0)),
IFERROR(INDEX('Season 12'!$X$21,MATCH('VS stats'!$C35,'Season 12'!$U$21,0)),
IFERROR(INDEX('Season 12'!$X$23,MATCH('VS stats'!$C35,'Season 12'!$U$23,0)),"-")))))))</f>
        <v>-</v>
      </c>
      <c r="BW35" s="966" t="str">
        <f>IFERROR(INDEX('Season 12'!$X$10,MATCH('VS stats'!$C35,'Season 12'!$U$10,0)),
IFERROR(INDEX('Season 12'!$X$14:$X$16,MATCH('VS stats'!$C35,'Season 12'!$U$14:$U$16,0)),
IFERROR(INDEX('Season 12'!$X$18,MATCH('VS stats'!$C35,'Season 12'!$U$18,0)),
IFERROR(INDEX('Season 12'!$X$20,MATCH('VS stats'!$C35,'Season 12'!$U$20,0)),
IFERROR(INDEX('Season 12'!$X$22,MATCH('VS stats'!$C35,'Season 12'!$U$22,0)),"-")))))</f>
        <v>-</v>
      </c>
      <c r="BX35" s="965" t="str">
        <f>IFERROR(INDEX('Season 13'!$D$9:$D$27,MATCH('VS stats'!$C35,'Season 13'!$B$9:$B$27,0)),"-")</f>
        <v>-</v>
      </c>
      <c r="BY35" s="965" t="str">
        <f>IFERROR(INDEX('Season 13'!$D$28:$D$46,MATCH('VS stats'!$C35,'Season 13'!$B$28:$B$46,0)),"-")</f>
        <v>-</v>
      </c>
      <c r="BZ35" s="965" t="str">
        <f>IFERROR(INDEX('Season 13'!$J$9:$J$16,MATCH('VS stats'!$C35,'Season 13'!$H$9:$H$16,0)),IFERROR(INDEX('Season 13'!$J$39,MATCH('VS stats'!$C35,'Season 13'!$H$39,0)),"-"))</f>
        <v>-</v>
      </c>
      <c r="CA35" s="965" t="str">
        <f>IFERROR(INDEX('Season 13'!$P$9:$P$16,MATCH('VS stats'!$C35,'Season 13'!$N$9:$N$16,0)),IFERROR(INDEX('Season 13'!$J$30,MATCH('VS stats'!$C35,'Season 13'!$H$30,0)),"-"))</f>
        <v>-</v>
      </c>
      <c r="CB35" s="965" t="str">
        <f>IFERROR(INDEX('Season 13'!$P$20:$P$24,MATCH('VS stats'!$C35,'Season 13'!$N$20:$N$24,0)),
IFERROR(INDEX('Season 13'!$X$9,MATCH('VS stats'!$C35,'Season 13'!$U$9,0)),
IFERROR(INDEX('Season 13'!$X$11:$X$13,MATCH('VS stats'!$C35,'Season 13'!$U$11:$U43,0)),
IFERROR(INDEX('Season 13'!$X$17,MATCH('VS stats'!$C35,'Season 13'!$U$17,0)),
IFERROR(INDEX('Season 13'!$X$19,MATCH('VS stats'!$C35,'Season 13'!$U$19,0)),
IFERROR(INDEX('Season 13'!$X$21,MATCH('VS stats'!$C35,'Season 13'!$U$21,0)),
IFERROR(INDEX('Season 13'!$X$23,MATCH('VS stats'!$C35,'Season 13'!$U$23,0)),"-")))))))</f>
        <v>-</v>
      </c>
      <c r="CC35" s="966" t="str">
        <f>IFERROR(INDEX('Season 13'!$X$10,MATCH('VS stats'!$C35,'Season 13'!$U$10,0)),
IFERROR(INDEX('Season 13'!$X$14:$X$16,MATCH('VS stats'!$C35,'Season 13'!$U$14:$U$16,0)),
IFERROR(INDEX('Season 13'!$X$18,MATCH('VS stats'!$C35,'Season 13'!$U$18,0)),
IFERROR(INDEX('Season 13'!$X$20,MATCH('VS stats'!$C35,'Season 13'!$U$20,0)),
IFERROR(INDEX('Season 13'!$X$22,MATCH('VS stats'!$C35,'Season 13'!$U$22,0)),"-")))))</f>
        <v>-</v>
      </c>
      <c r="CD35" s="965" t="str">
        <f>IFERROR(INDEX('Season 14'!$D$9:$D$27,MATCH('VS stats'!$C35,'Season 14'!$B$9:$B$27,0)),"-")</f>
        <v>-</v>
      </c>
      <c r="CE35" s="965" t="str">
        <f>IFERROR(INDEX('Season 14'!$D$28:$D$46,MATCH('VS stats'!$C35,'Season 14'!$B$28:$B$46,0)),"-")</f>
        <v>-</v>
      </c>
      <c r="CF35" s="965" t="str">
        <f>IFERROR(INDEX('Season 14'!$J$9:$J$16,MATCH('VS stats'!$C35,'Season 14'!$H$9:$H$16,0)),IFERROR(INDEX('Season 14'!$J$39,MATCH('VS stats'!$C35,'Season 14'!$H$39,0)),"-"))</f>
        <v>-</v>
      </c>
      <c r="CG35" s="965" t="str">
        <f>IFERROR(INDEX('Season 14'!$P$9:$P$16,MATCH('VS stats'!$C35,'Season 14'!$N$9:$N$16,0)),IFERROR(INDEX('Season 14'!$J$30,MATCH('VS stats'!$C35,'Season 14'!$H$30,0)),"-"))</f>
        <v>-</v>
      </c>
      <c r="CH35" s="965" t="str">
        <f>IFERROR(INDEX('Season 14'!$P$20:$P$24,MATCH('VS stats'!$C35,'Season 14'!$N$20:$N$24,0)),
IFERROR(INDEX('Season 14'!$X$9,MATCH('VS stats'!$C35,'Season 14'!$U$9,0)),
IFERROR(INDEX('Season 14'!$X$11:$X$13,MATCH('VS stats'!$C35,'Season 14'!$U$11:$U43,0)),
IFERROR(INDEX('Season 14'!$X$17,MATCH('VS stats'!$C35,'Season 14'!$U$17,0)),
IFERROR(INDEX('Season 14'!$X$19,MATCH('VS stats'!$C35,'Season 14'!$U$19,0)),
IFERROR(INDEX('Season 14'!$X$21,MATCH('VS stats'!$C35,'Season 14'!$U$21,0)),
IFERROR(INDEX('Season 14'!$X$23,MATCH('VS stats'!$C35,'Season 14'!$U$23,0)),"-")))))))</f>
        <v>-</v>
      </c>
      <c r="CI35" s="966" t="str">
        <f>IFERROR(INDEX('Season 14'!$X$10,MATCH('VS stats'!$C35,'Season 14'!$U$10,0)),
IFERROR(INDEX('Season 14'!$X$14:$X$16,MATCH('VS stats'!$C35,'Season 14'!$U$14:$U$16,0)),
IFERROR(INDEX('Season 14'!$X$18,MATCH('VS stats'!$C35,'Season 14'!$U$18,0)),
IFERROR(INDEX('Season 14'!$X$20,MATCH('VS stats'!$C35,'Season 14'!$U$20,0)),
IFERROR(INDEX('Season 14'!$X$22,MATCH('VS stats'!$C35,'Season 14'!$U$22,0)),"-")))))</f>
        <v>-</v>
      </c>
      <c r="CJ35" s="965" t="str">
        <f>IFERROR(INDEX('Season 15'!$D$9:$D$27,MATCH('VS stats'!$C35,'Season 15'!$B$9:$B$27,0)),"-")</f>
        <v>-</v>
      </c>
      <c r="CK35" s="965" t="str">
        <f>IFERROR(INDEX('Season 15'!$D$28:$D$46,MATCH('VS stats'!$C35,'Season 15'!$B$28:$B$46,0)),"-")</f>
        <v>-</v>
      </c>
      <c r="CL35" s="965" t="str">
        <f>IFERROR(INDEX('Season 15'!$J$9:$J$16,MATCH('VS stats'!$C35,'Season 15'!$H$9:$H$16,0)),IFERROR(INDEX('Season 15'!$J$39,MATCH('VS stats'!$C35,'Season 15'!$H$39,0)),"-"))</f>
        <v>-</v>
      </c>
      <c r="CM35" s="965" t="str">
        <f>IFERROR(INDEX('Season 15'!$P$9:$P$16,MATCH('VS stats'!$C35,'Season 15'!$N$9:$N$16,0)),IFERROR(INDEX('Season 15'!$J$30,MATCH('VS stats'!$C35,'Season 15'!$H$30,0)),"-"))</f>
        <v>-</v>
      </c>
      <c r="CN35" s="965" t="str">
        <f>IFERROR(INDEX('Season 15'!$P$20:$P$24,MATCH('VS stats'!$C35,'Season 15'!$N$20:$N$24,0)),
IFERROR(INDEX('Season 15'!$X$9,MATCH('VS stats'!$C35,'Season 15'!$U$9,0)),
IFERROR(INDEX('Season 15'!$X$11:$X$13,MATCH('VS stats'!$C35,'Season 15'!$U$11:$U43,0)),
IFERROR(INDEX('Season 15'!$X$17,MATCH('VS stats'!$C35,'Season 15'!$U$17,0)),
IFERROR(INDEX('Season 15'!$X$19,MATCH('VS stats'!$C35,'Season 15'!$U$19,0)),
IFERROR(INDEX('Season 15'!$X$21,MATCH('VS stats'!$C35,'Season 15'!$U$21,0)),
IFERROR(INDEX('Season 15'!$X$23,MATCH('VS stats'!$C35,'Season 15'!$U$23,0)),"-")))))))</f>
        <v>-</v>
      </c>
      <c r="CO35" s="966" t="str">
        <f>IFERROR(INDEX('Season 15'!$X$10,MATCH('VS stats'!$C35,'Season 15'!$U$10,0)),
IFERROR(INDEX('Season 15'!$X$14:$X$16,MATCH('VS stats'!$C35,'Season 15'!$U$14:$U$16,0)),
IFERROR(INDEX('Season 15'!$X$18,MATCH('VS stats'!$C35,'Season 15'!$U$18,0)),
IFERROR(INDEX('Season 15'!$X$20,MATCH('VS stats'!$C35,'Season 15'!$U$20,0)),
IFERROR(INDEX('Season 15'!$X$22,MATCH('VS stats'!$C35,'Season 15'!$U$22,0)),"-")))))</f>
        <v>-</v>
      </c>
      <c r="CP35" s="976"/>
      <c r="CQ35" s="822"/>
      <c r="CR35" s="822"/>
      <c r="CS35" s="822"/>
      <c r="CT35" s="822"/>
      <c r="CU35" s="822"/>
    </row>
    <row r="36" spans="3:99" x14ac:dyDescent="0.25">
      <c r="C36" s="731" t="s">
        <v>208</v>
      </c>
      <c r="D36" s="1065" t="str">
        <f>IFERROR(INDEX('Season 1'!$D$9:$D$31,MATCH('VS stats'!$C36,'Season 1'!$B$9:$B$31,0)),"-")</f>
        <v>4-1</v>
      </c>
      <c r="E36" s="1065" t="str">
        <f>IFERROR(INDEX('Season 1'!$D$32:$D$54,MATCH('VS stats'!$C36,'Season 1'!$B$32:$B$54,0)),"-")</f>
        <v>2-0</v>
      </c>
      <c r="F36" s="965" t="str">
        <f>IFERROR(INDEX('Season 1'!$J$9:$J$16,MATCH('VS stats'!$C36,'Season 1'!$H$9:$H$16,0)),IFERROR(INDEX('Season 1'!$W$9:$W$14,MATCH('VS stats'!$C36,'Season 1'!$T$9:$T$14,0)),"-"))</f>
        <v>-</v>
      </c>
      <c r="G36" s="965" t="str">
        <f>IFERROR(INDEX('Season 1'!$P$9:$P$16,MATCH('VS stats'!$C36,'Season 1'!$N$9:$N$16,0)),"-")</f>
        <v>-</v>
      </c>
      <c r="H36" s="965" t="str">
        <f>IFERROR(INDEX('Season 1'!$P$20:$P$24,MATCH('VS stats'!$C36,'Season 1'!$N$20:$N$24,0)),"-")</f>
        <v>-</v>
      </c>
      <c r="I36" s="966" t="s">
        <v>35</v>
      </c>
      <c r="J36" s="965" t="str">
        <f>IFERROR(INDEX('Season 2'!$D$9:$D$31,MATCH('VS stats'!$C36,'Season 2'!$B$9:$B$31,0)),"-")</f>
        <v>-</v>
      </c>
      <c r="K36" s="965" t="str">
        <f>IFERROR(INDEX('Season 2'!$D$32:$D$54,MATCH('VS stats'!$C36,'Season 2'!$B$32:$B$54,0)),"-")</f>
        <v>-</v>
      </c>
      <c r="L36" s="965" t="str">
        <f>IFERROR(INDEX('Season 2'!$J$9:$J$16,MATCH('VS stats'!$C36,'Season 2'!$H$9:$H$16,0)),IFERROR(INDEX('Season 2'!$J$45:$J$50,MATCH('VS stats'!$C36,'Season 2'!$H$45:$H$50,0)),"-"))</f>
        <v>-</v>
      </c>
      <c r="M36" s="965" t="str">
        <f>IFERROR(INDEX('Season 2'!$P$9:$P$16,MATCH('VS stats'!$C36,'Season 2'!$N$9:$N$16,0)),IFERROR(INDEX('Season 2'!$J$30,MATCH('VS stats'!$C36,'Season 2'!$H$30,0)),"-"))</f>
        <v>-</v>
      </c>
      <c r="N36" s="965" t="str">
        <f>IFERROR(INDEX('Season 2'!$P$20:$P$24,MATCH('VS stats'!$C36,'Season 2'!$N$20:$N$24,0)),
IFERROR(INDEX('Season 2'!$X$9,MATCH('VS stats'!$C36,'Season 2'!$U$9,0)),
IFERROR(INDEX('Season 2'!$X$11:$X$13,MATCH('VS stats'!$C36,'Season 2'!$U$11:$U44,0)),
IFERROR(INDEX('Season 2'!$X$17,MATCH('VS stats'!$C36,'Season 2'!$U$17,0)),
IFERROR(INDEX('Season 2'!$X$19,MATCH('VS stats'!$C36,'Season 2'!$U$19,0)),
IFERROR(INDEX('Season 2'!$X$21,MATCH('VS stats'!$C36,'Season 2'!$U$21,0)),
IFERROR(INDEX('Season 2'!$X$23,MATCH('VS stats'!$C36,'Season 2'!$U$23,0)),
IFERROR(INDEX('Season 2'!$X$25,MATCH('VS stats'!$C36,'Season 2'!$U$25,0)),"-"))))))))</f>
        <v>-</v>
      </c>
      <c r="O36" s="966" t="str">
        <f>IFERROR(INDEX('Season 2'!$X$10,MATCH('VS stats'!$C36,'Season 2'!$U$10,0)),
IFERROR(INDEX('Season 2'!$X$14:$X$16,MATCH('VS stats'!$C36,'Season 2'!$U$14:$U$16,0)),
IFERROR(INDEX('Season 2'!$X$18,MATCH('VS stats'!$C36,'Season 2'!$U$18,0)),
IFERROR(INDEX('Season 2'!$X$20,MATCH('VS stats'!$C36,'Season 2'!$U$20,0)),
IFERROR(INDEX('Season 2'!$X$22,MATCH('VS stats'!$C36,'Season 2'!$U$22,0)),
IFERROR(INDEX('Season 2'!$X$24,MATCH('VS stats'!$C36,'Season 2'!$U$24,0)),"-"))))))</f>
        <v>-</v>
      </c>
      <c r="P36" s="965" t="str">
        <f>IFERROR(INDEX('Season 3'!$D$9:$D$31,MATCH('VS stats'!$C36,'Season 3'!$B$9:$B$31,0)),"-")</f>
        <v>-</v>
      </c>
      <c r="Q36" s="965" t="str">
        <f>IFERROR(INDEX('Season 3'!$D$32:$D$54,MATCH('VS stats'!$C36,'Season 3'!$B$32:$B$54,0)),"-")</f>
        <v>-</v>
      </c>
      <c r="R36" s="965" t="str">
        <f>IFERROR(INDEX('Season 3'!$J$9:$J$16,MATCH('VS stats'!$C36,'Season 3'!$H$9:$H$16,0)),IFERROR(INDEX('Season 3'!$J$39,MATCH('VS stats'!$C36,'Season 3'!$H$39,0)),"-"))</f>
        <v>-</v>
      </c>
      <c r="S36" s="965" t="str">
        <f>IFERROR(INDEX('Season 3'!$P$9:$P$16,MATCH('VS stats'!$C36,'Season 3'!$N$9:$N$16,0)),IFERROR(INDEX('Season 3'!$J$30,MATCH('VS stats'!$C36,'Season 3'!$H$30,0)),"-"))</f>
        <v>-</v>
      </c>
      <c r="T36" s="965" t="str">
        <f>IFERROR(INDEX('Season 3'!$P$20:$P$24,MATCH('VS stats'!$C36,'Season 3'!$N$20:$N$24,0)),
IFERROR(INDEX('Season 3'!$X$9,MATCH('VS stats'!$C36,'Season 3'!$U$9,0)),
IFERROR(INDEX('Season 3'!$X$11:$X$13,MATCH('VS stats'!$C36,'Season 3'!$U$11:$U44,0)),
IFERROR(INDEX('Season 3'!$X$17,MATCH('VS stats'!$C36,'Season 3'!$U$17,0)),
IFERROR(INDEX('Season 3'!$X$19,MATCH('VS stats'!$C36,'Season 3'!$U$19,0)),
IFERROR(INDEX('Season 3'!$X$21,MATCH('VS stats'!$C36,'Season 3'!$U$21,0)),
IFERROR(INDEX('Season 3'!$X$23,MATCH('VS stats'!$C36,'Season 3'!$U$23,0)),
IFERROR(INDEX('Season 3'!$X$25,MATCH('VS stats'!$C36,'Season 3'!$U$25,0)),"-"))))))))</f>
        <v>-</v>
      </c>
      <c r="U36" s="966" t="str">
        <f>IFERROR(INDEX('Season 3'!$X$10,MATCH('VS stats'!$C36,'Season 3'!$U$10,0)),
IFERROR(INDEX('Season 3'!$X$14:$X$16,MATCH('VS stats'!$C36,'Season 3'!$U$14:$U$16,0)),
IFERROR(INDEX('Season 3'!$X$18,MATCH('VS stats'!$C36,'Season 3'!$U$18,0)),
IFERROR(INDEX('Season 3'!$X$20,MATCH('VS stats'!$C36,'Season 3'!$U$20,0)),
IFERROR(INDEX('Season 3'!$X$22,MATCH('VS stats'!$C36,'Season 3'!$U$22,0)),
IFERROR(INDEX('Season 3'!$X$24,MATCH('VS stats'!$C36,'Season 3'!$U$24,0)),"-"))))))</f>
        <v>-</v>
      </c>
      <c r="V36" s="965" t="str">
        <f>IFERROR(INDEX('Season 4'!$D$9:$D$27,MATCH('VS stats'!$C36,'Season 4'!$B$9:$B$27,0)),"-")</f>
        <v>-</v>
      </c>
      <c r="W36" s="965" t="str">
        <f>IFERROR(INDEX('Season 4'!$D$28:$D$46,MATCH('VS stats'!$C36,'Season 4'!$B$28:$B$46,0)),"-")</f>
        <v>-</v>
      </c>
      <c r="X36" s="965" t="str">
        <f>IFERROR(INDEX('Season 4'!$J$9:$J$16,MATCH('VS stats'!$C36,'Season 4'!$H$9:$H$16,0)),IFERROR(INDEX('Season 4'!$J$39,MATCH('VS stats'!$C36,'Season 4'!$H$39,0)),"-"))</f>
        <v>-</v>
      </c>
      <c r="Y36" s="965" t="str">
        <f>IFERROR(INDEX('Season 4'!$P$9:$P$16,MATCH('VS stats'!$C36,'Season 4'!$N$9:$N$16,0)),IFERROR(INDEX('Season 4'!$J$30,MATCH('VS stats'!$C36,'Season 4'!$H$30,0)),"-"))</f>
        <v>-</v>
      </c>
      <c r="Z36" s="965" t="str">
        <f>IFERROR(INDEX('Season 4'!$P$20:$P$24,MATCH('VS stats'!$C36,'Season 4'!$N$20:$N$24,0)),
IFERROR(INDEX('Season 4'!$X$9,MATCH('VS stats'!$C36,'Season 4'!$U$9,0)),
IFERROR(INDEX('Season 4'!$X$11:$X$13,MATCH('VS stats'!$C36,'Season 4'!$U$11:$U44,0)),
IFERROR(INDEX('Season 4'!$X$17,MATCH('VS stats'!$C36,'Season 4'!$U$17,0)),
IFERROR(INDEX('Season 4'!$X$19,MATCH('VS stats'!$C36,'Season 4'!$U$19,0)),
IFERROR(INDEX('Season 4'!$X$21,MATCH('VS stats'!$C36,'Season 4'!$U$21,0)),
IFERROR(INDEX('Season 4'!$X$23,MATCH('VS stats'!$C36,'Season 4'!$U$23,0)),
IFERROR(INDEX('Season 4'!$X$25,MATCH('VS stats'!$C36,'Season 4'!$U$25,0)),"-"))))))))</f>
        <v>-</v>
      </c>
      <c r="AA36" s="966" t="str">
        <f>IFERROR(INDEX('Season 4'!$X$10,MATCH('VS stats'!$C36,'Season 4'!$U$10,0)),
IFERROR(INDEX('Season 4'!$X$14:$X$16,MATCH('VS stats'!$C36,'Season 4'!$U$14:$U$16,0)),
IFERROR(INDEX('Season 4'!$X$18,MATCH('VS stats'!$C36,'Season 4'!$U$18,0)),
IFERROR(INDEX('Season 4'!$X$20,MATCH('VS stats'!$C36,'Season 4'!$U$20,0)),
IFERROR(INDEX('Season 4'!$X$22,MATCH('VS stats'!$C36,'Season 4'!$U$22,0)),
IFERROR(INDEX('Season 4'!$X$24,MATCH('VS stats'!$C36,'Season 4'!$U$24,0)),"-"))))))</f>
        <v>-</v>
      </c>
      <c r="AB36" s="965" t="str">
        <f>IFERROR(INDEX('Season 5'!$D$9:$D$27,MATCH('VS stats'!$C36,'Season 5'!$B$9:$B$27,0)),"-")</f>
        <v>-</v>
      </c>
      <c r="AC36" s="965" t="str">
        <f>IFERROR(INDEX('Season 5'!$D$28:$D$46,MATCH('VS stats'!$C36,'Season 5'!$B$28:$B$46,0)),"-")</f>
        <v>-</v>
      </c>
      <c r="AD36" s="965" t="str">
        <f>IFERROR(INDEX('Season 5'!$J$9:$J$16,MATCH('VS stats'!$C36,'Season 5'!$H$9:$H$16,0)),IFERROR(INDEX('Season 5'!$J$39,MATCH('VS stats'!$C36,'Season 5'!$H$39,0)),"-"))</f>
        <v>-</v>
      </c>
      <c r="AE36" s="965" t="str">
        <f>IFERROR(INDEX('Season 5'!$P$9:$P$16,MATCH('VS stats'!$C36,'Season 5'!$N$9:$N$16,0)),IFERROR(INDEX('Season 5'!$J$30,MATCH('VS stats'!$C36,'Season 5'!$H$30,0)),"-"))</f>
        <v>-</v>
      </c>
      <c r="AF36" s="965" t="str">
        <f>IFERROR(INDEX('Season 5'!$P$20:$P$24,MATCH('VS stats'!$C36,'Season 5'!$N$20:$N$24,0)),
IFERROR(INDEX('Season 5'!$X$9,MATCH('VS stats'!$C36,'Season 5'!$U$9,0)),
IFERROR(INDEX('Season 5'!$X$11:$X$13,MATCH('VS stats'!$C36,'Season 5'!$U$11:$U44,0)),
IFERROR(INDEX('Season 5'!$X$17,MATCH('VS stats'!$C36,'Season 5'!$U$17,0)),
IFERROR(INDEX('Season 5'!$X$19,MATCH('VS stats'!$C36,'Season 5'!$U$19,0)),
IFERROR(INDEX('Season 5'!$X$21,MATCH('VS stats'!$C36,'Season 5'!$U$21,0)),
IFERROR(INDEX('Season 5'!$X$23,MATCH('VS stats'!$C36,'Season 5'!$U$23,0)),"-")))))))</f>
        <v>-</v>
      </c>
      <c r="AG36" s="966" t="str">
        <f>IFERROR(INDEX('Season 5'!$X$10,MATCH('VS stats'!$C36,'Season 5'!$U$10,0)),
IFERROR(INDEX('Season 5'!$X$14:$X$16,MATCH('VS stats'!$C36,'Season 5'!$U$14:$U$16,0)),
IFERROR(INDEX('Season 5'!$X$18,MATCH('VS stats'!$C36,'Season 5'!$U$18,0)),
IFERROR(INDEX('Season 5'!$X$20,MATCH('VS stats'!$C36,'Season 5'!$U$20,0)),
IFERROR(INDEX('Season 5'!$X$22,MATCH('VS stats'!$C36,'Season 5'!$U$22,0)),"-")))))</f>
        <v>-</v>
      </c>
      <c r="AH36" s="965" t="str">
        <f>IFERROR(INDEX('Season 6'!$D$9:$D$27,MATCH('VS stats'!$C36,'Season 6'!$B$9:$B$27,0)),"-")</f>
        <v>-</v>
      </c>
      <c r="AI36" s="965" t="str">
        <f>IFERROR(INDEX('Season 6'!$D$28:$D$46,MATCH('VS stats'!$C36,'Season 6'!$B$28:$B$46,0)),"-")</f>
        <v>-</v>
      </c>
      <c r="AJ36" s="965" t="str">
        <f>IFERROR(INDEX('Season 6'!$J$9:$J$16,MATCH('VS stats'!$C36,'Season 6'!$H$9:$H$16,0)),IFERROR(INDEX('Season 6'!$J$39,MATCH('VS stats'!$C36,'Season 6'!$H$39,0)),"-"))</f>
        <v>-</v>
      </c>
      <c r="AK36" s="965" t="str">
        <f>IFERROR(INDEX('Season 6'!$P$9:$P$16,MATCH('VS stats'!$C36,'Season 6'!$N$9:$N$16,0)),IFERROR(INDEX('Season 6'!$J$30,MATCH('VS stats'!$C36,'Season 6'!$H$30,0)),"-"))</f>
        <v>-</v>
      </c>
      <c r="AL36" s="965" t="str">
        <f>IFERROR(INDEX('Season 6'!$P$20:$P$24,MATCH('VS stats'!$C36,'Season 6'!$N$20:$N$24,0)),
IFERROR(INDEX('Season 6'!$X$9,MATCH('VS stats'!$C36,'Season 6'!$U$9,0)),
IFERROR(INDEX('Season 6'!$X$11:$X$13,MATCH('VS stats'!$C36,'Season 6'!$U$11:$U44,0)),
IFERROR(INDEX('Season 6'!$X$17,MATCH('VS stats'!$C36,'Season 6'!$U$17,0)),
IFERROR(INDEX('Season 6'!$X$19,MATCH('VS stats'!$C36,'Season 6'!$U$19,0)),
IFERROR(INDEX('Season 6'!$X$21,MATCH('VS stats'!$C36,'Season 6'!$U$21,0)),
IFERROR(INDEX('Season 6'!$X$23,MATCH('VS stats'!$C36,'Season 6'!$U$23,0)),"-")))))))</f>
        <v>-</v>
      </c>
      <c r="AM36" s="966" t="str">
        <f>IFERROR(INDEX('Season 6'!$X$10,MATCH('VS stats'!$C36,'Season 6'!$U$10,0)),
IFERROR(INDEX('Season 6'!$X$14:$X$16,MATCH('VS stats'!$C36,'Season 6'!$U$14:$U$16,0)),
IFERROR(INDEX('Season 6'!$X$18,MATCH('VS stats'!$C36,'Season 6'!$U$18,0)),
IFERROR(INDEX('Season 6'!$X$20,MATCH('VS stats'!$C36,'Season 6'!$U$20,0)),
IFERROR(INDEX('Season 6'!$X$22,MATCH('VS stats'!$C36,'Season 6'!$U$22,0)),"-")))))</f>
        <v>-</v>
      </c>
      <c r="AN36" s="965" t="str">
        <f>IFERROR(INDEX('Season 7'!$D$9:$D$27,MATCH('VS stats'!$C36,'Season 7'!$B$9:$B$27,0)),"-")</f>
        <v>-</v>
      </c>
      <c r="AO36" s="965" t="str">
        <f>IFERROR(INDEX('Season 7'!$D$28:$D$46,MATCH('VS stats'!$C36,'Season 7'!$B$28:$B$46,0)),"-")</f>
        <v>-</v>
      </c>
      <c r="AP36" s="965" t="str">
        <f>IFERROR(INDEX('Season 7'!$J$9:$J$16,MATCH('VS stats'!$C36,'Season 7'!$H$9:$H$16,0)),IFERROR(INDEX('Season 7'!$J$39,MATCH('VS stats'!$C36,'Season 7'!$H$39,0)),"-"))</f>
        <v>-</v>
      </c>
      <c r="AQ36" s="965" t="str">
        <f>IFERROR(INDEX('Season 7'!$P$9:$P$16,MATCH('VS stats'!$C36,'Season 7'!$N$9:$N$16,0)),IFERROR(INDEX('Season 7'!$J$30,MATCH('VS stats'!$C36,'Season 7'!$H$30,0)),"-"))</f>
        <v>-</v>
      </c>
      <c r="AR36" s="965" t="str">
        <f>IFERROR(INDEX('Season 7'!$P$20:$P$24,MATCH('VS stats'!$C36,'Season 7'!$N$20:$N$24,0)),
IFERROR(INDEX('Season 7'!$X$9,MATCH('VS stats'!$C36,'Season 7'!$U$9,0)),
IFERROR(INDEX('Season 7'!$X$11:$X$13,MATCH('VS stats'!$C36,'Season 7'!$U$11:$U44,0)),
IFERROR(INDEX('Season 7'!$X$17,MATCH('VS stats'!$C36,'Season 7'!$U$17,0)),
IFERROR(INDEX('Season 7'!$X$19,MATCH('VS stats'!$C36,'Season 7'!$U$19,0)),
IFERROR(INDEX('Season 7'!$X$21,MATCH('VS stats'!$C36,'Season 7'!$U$21,0)),
IFERROR(INDEX('Season 7'!$X$23,MATCH('VS stats'!$C36,'Season 7'!$U$23,0)),"-")))))))</f>
        <v>-</v>
      </c>
      <c r="AS36" s="966" t="str">
        <f>IFERROR(INDEX('Season 7'!$X$10,MATCH('VS stats'!$C36,'Season 7'!$U$10,0)),
IFERROR(INDEX('Season 7'!$X$14:$X$16,MATCH('VS stats'!$C36,'Season 7'!$U$14:$U$16,0)),
IFERROR(INDEX('Season 7'!$X$18,MATCH('VS stats'!$C36,'Season 7'!$U$18,0)),
IFERROR(INDEX('Season 7'!$X$20,MATCH('VS stats'!$C36,'Season 7'!$U$20,0)),
IFERROR(INDEX('Season 7'!$X$22,MATCH('VS stats'!$C36,'Season 7'!$U$22,0)),"-")))))</f>
        <v>-</v>
      </c>
      <c r="AT36" s="965" t="str">
        <f>IFERROR(INDEX('Season 8'!$D$9:$D$27,MATCH('VS stats'!$C36,'Season 8'!$B$9:$B$27,0)),"-")</f>
        <v>-</v>
      </c>
      <c r="AU36" s="965" t="str">
        <f>IFERROR(INDEX('Season 8'!$D$28:$D$46,MATCH('VS stats'!$C36,'Season 8'!$B$28:$B$46,0)),"-")</f>
        <v>-</v>
      </c>
      <c r="AV36" s="965" t="str">
        <f>IFERROR(INDEX('Season 8'!$J$9:$J$16,MATCH('VS stats'!$C36,'Season 8'!$H$9:$H$16,0)),IFERROR(INDEX('Season 8'!$J$39,MATCH('VS stats'!$C36,'Season 8'!$H$39,0)),"-"))</f>
        <v>-</v>
      </c>
      <c r="AW36" s="965" t="str">
        <f>IFERROR(INDEX('Season 8'!$P$9:$P$16,MATCH('VS stats'!$C36,'Season 8'!$N$9:$N$16,0)),IFERROR(INDEX('Season 8'!$J$30,MATCH('VS stats'!$C36,'Season 8'!$H$30,0)),"-"))</f>
        <v>-</v>
      </c>
      <c r="AX36" s="965" t="str">
        <f>IFERROR(INDEX('Season 8'!$P$20:$P$24,MATCH('VS stats'!$C36,'Season 8'!$N$20:$N$24,0)),
IFERROR(INDEX('Season 8'!$X$9,MATCH('VS stats'!$C36,'Season 8'!$U$9,0)),
IFERROR(INDEX('Season 8'!$X$11:$X$13,MATCH('VS stats'!$C36,'Season 8'!$U$11:$U44,0)),
IFERROR(INDEX('Season 8'!$X$17,MATCH('VS stats'!$C36,'Season 8'!$U$17,0)),
IFERROR(INDEX('Season 8'!$X$19,MATCH('VS stats'!$C36,'Season 8'!$U$19,0)),
IFERROR(INDEX('Season 8'!$X$21,MATCH('VS stats'!$C36,'Season 8'!$U$21,0)),
IFERROR(INDEX('Season 8'!$X$23,MATCH('VS stats'!$C36,'Season 8'!$U$23,0)),"-")))))))</f>
        <v>-</v>
      </c>
      <c r="AY36" s="966" t="str">
        <f>IFERROR(INDEX('Season 8'!$X$10,MATCH('VS stats'!$C36,'Season 8'!$U$10,0)),
IFERROR(INDEX('Season 8'!$X$14:$X$16,MATCH('VS stats'!$C36,'Season 8'!$U$14:$U$16,0)),
IFERROR(INDEX('Season 8'!$X$18,MATCH('VS stats'!$C36,'Season 8'!$U$18,0)),
IFERROR(INDEX('Season 8'!$X$20,MATCH('VS stats'!$C36,'Season 8'!$U$20,0)),
IFERROR(INDEX('Season 8'!$X$22,MATCH('VS stats'!$C36,'Season 8'!$U$22,0)),"-")))))</f>
        <v>-</v>
      </c>
      <c r="AZ36" s="965" t="str">
        <f>IFERROR(INDEX('Season 9'!$D$9:$D$27,MATCH('VS stats'!$C36,'Season 9'!$B$9:$B$27,0)),"-")</f>
        <v>-</v>
      </c>
      <c r="BA36" s="965" t="str">
        <f>IFERROR(INDEX('Season 9'!$D$28:$D$46,MATCH('VS stats'!$C36,'Season 9'!$B$28:$B$46,0)),"-")</f>
        <v>-</v>
      </c>
      <c r="BB36" s="965" t="str">
        <f>IFERROR(INDEX('Season 9'!$J$9:$J$16,MATCH('VS stats'!$C36,'Season 9'!$H$9:$H$16,0)),IFERROR(INDEX('Season 9'!$J$39,MATCH('VS stats'!$C36,'Season 9'!$H$39,0)),"-"))</f>
        <v>-</v>
      </c>
      <c r="BC36" s="965" t="str">
        <f>IFERROR(INDEX('Season 9'!$P$9:$P$16,MATCH('VS stats'!$C36,'Season 9'!$N$9:$N$16,0)),IFERROR(INDEX('Season 9'!$J$30,MATCH('VS stats'!$C36,'Season 9'!$H$30,0)),"-"))</f>
        <v>-</v>
      </c>
      <c r="BD36" s="965" t="str">
        <f>IFERROR(INDEX('Season 9'!$P$20:$P$24,MATCH('VS stats'!$C36,'Season 9'!$N$20:$N$24,0)),
IFERROR(INDEX('Season 9'!$X$9,MATCH('VS stats'!$C36,'Season 9'!$U$9,0)),
IFERROR(INDEX('Season 9'!$X$11:$X$13,MATCH('VS stats'!$C36,'Season 9'!$U$11:$U44,0)),
IFERROR(INDEX('Season 9'!$X$17,MATCH('VS stats'!$C36,'Season 9'!$U$17,0)),
IFERROR(INDEX('Season 9'!$X$19,MATCH('VS stats'!$C36,'Season 9'!$U$19,0)),
IFERROR(INDEX('Season 9'!$X$21,MATCH('VS stats'!$C36,'Season 9'!$U$21,0)),
IFERROR(INDEX('Season 9'!$X$23,MATCH('VS stats'!$C36,'Season 9'!$U$23,0)),"-")))))))</f>
        <v>-</v>
      </c>
      <c r="BE36" s="966" t="str">
        <f>IFERROR(INDEX('Season 9'!$X$10,MATCH('VS stats'!$C36,'Season 9'!$U$10,0)),
IFERROR(INDEX('Season 9'!$X$14:$X$16,MATCH('VS stats'!$C36,'Season 9'!$U$14:$U$16,0)),
IFERROR(INDEX('Season 9'!$X$18,MATCH('VS stats'!$C36,'Season 9'!$U$18,0)),
IFERROR(INDEX('Season 9'!$X$20,MATCH('VS stats'!$C36,'Season 9'!$U$20,0)),
IFERROR(INDEX('Season 9'!$X$22,MATCH('VS stats'!$C36,'Season 9'!$U$22,0)),"-")))))</f>
        <v>-</v>
      </c>
      <c r="BF36" s="965" t="str">
        <f>IFERROR(INDEX('Season 10'!$D$9:$D$27,MATCH('VS stats'!$C36,'Season 10'!$B$9:$B$27,0)),"-")</f>
        <v>-</v>
      </c>
      <c r="BG36" s="965" t="str">
        <f>IFERROR(INDEX('Season 10'!$D$28:$D$46,MATCH('VS stats'!$C36,'Season 10'!$B$28:$B$46,0)),"-")</f>
        <v>-</v>
      </c>
      <c r="BH36" s="965" t="str">
        <f>IFERROR(INDEX('Season 10'!$J$9:$J$16,MATCH('VS stats'!$C36,'Season 10'!$H$9:$H$16,0)),IFERROR(INDEX('Season 10'!$J$39,MATCH('VS stats'!$C36,'Season 10'!$H$39,0)),"-"))</f>
        <v>-</v>
      </c>
      <c r="BI36" s="965" t="str">
        <f>IFERROR(INDEX('Season 10'!$P$9:$P$16,MATCH('VS stats'!$C36,'Season 10'!$N$9:$N$16,0)),IFERROR(INDEX('Season 10'!$J$30,MATCH('VS stats'!$C36,'Season 10'!$H$30,0)),"-"))</f>
        <v>-</v>
      </c>
      <c r="BJ36" s="965" t="str">
        <f>IFERROR(INDEX('Season 10'!$P$20:$P$24,MATCH('VS stats'!$C36,'Season 10'!$N$20:$N$24,0)),
IFERROR(INDEX('Season 10'!$X$9,MATCH('VS stats'!$C36,'Season 10'!$U$9,0)),
IFERROR(INDEX('Season 10'!$X$11:$X$13,MATCH('VS stats'!$C36,'Season 10'!$U$11:$U44,0)),
IFERROR(INDEX('Season 10'!$X$17,MATCH('VS stats'!$C36,'Season 10'!$U$17,0)),
IFERROR(INDEX('Season 10'!$X$19,MATCH('VS stats'!$C36,'Season 10'!$U$19,0)),
IFERROR(INDEX('Season 10'!$X$21,MATCH('VS stats'!$C36,'Season 10'!$U$21,0)),
IFERROR(INDEX('Season 10'!$X$23,MATCH('VS stats'!$C36,'Season 10'!$U$23,0)),"-")))))))</f>
        <v>-</v>
      </c>
      <c r="BK36" s="966" t="str">
        <f>IFERROR(INDEX('Season 10'!$X$10,MATCH('VS stats'!$C36,'Season 10'!$U$10,0)),
IFERROR(INDEX('Season 10'!$X$14:$X$16,MATCH('VS stats'!$C36,'Season 10'!$U$14:$U$16,0)),
IFERROR(INDEX('Season 10'!$X$18,MATCH('VS stats'!$C36,'Season 10'!$U$18,0)),
IFERROR(INDEX('Season 10'!$X$20,MATCH('VS stats'!$C36,'Season 10'!$U$20,0)),
IFERROR(INDEX('Season 10'!$X$22,MATCH('VS stats'!$C36,'Season 10'!$U$22,0)),"-")))))</f>
        <v>-</v>
      </c>
      <c r="BL36" s="965" t="str">
        <f>IFERROR(INDEX('Season 11'!$D$9:$D$27,MATCH('VS stats'!$C36,'Season 11'!$B$9:$B$27,0)),"-")</f>
        <v>-</v>
      </c>
      <c r="BM36" s="965" t="str">
        <f>IFERROR(INDEX('Season 11'!$D$28:$D$46,MATCH('VS stats'!$C36,'Season 11'!$B$28:$B$46,0)),"-")</f>
        <v>-</v>
      </c>
      <c r="BN36" s="965" t="str">
        <f>IFERROR(INDEX('Season 11'!$J$9:$J$16,MATCH('VS stats'!$C36,'Season 11'!$H$9:$H$16,0)),IFERROR(INDEX('Season 11'!$J$39,MATCH('VS stats'!$C36,'Season 11'!$H$39,0)),"-"))</f>
        <v>-</v>
      </c>
      <c r="BO36" s="965" t="str">
        <f>IFERROR(INDEX('Season 11'!$P$9:$P$16,MATCH('VS stats'!$C36,'Season 11'!$N$9:$N$16,0)),IFERROR(INDEX('Season 11'!$J$30,MATCH('VS stats'!$C36,'Season 11'!$H$30,0)),"-"))</f>
        <v>-</v>
      </c>
      <c r="BP36" s="965" t="str">
        <f>IFERROR(INDEX('Season 11'!$P$20:$P$24,MATCH('VS stats'!$C36,'Season 11'!$N$20:$N$24,0)),
IFERROR(INDEX('Season 11'!$X$9,MATCH('VS stats'!$C36,'Season 11'!$U$9,0)),
IFERROR(INDEX('Season 11'!$X$11:$X$13,MATCH('VS stats'!$C36,'Season 11'!$U$11:$U44,0)),
IFERROR(INDEX('Season 11'!$X$17,MATCH('VS stats'!$C36,'Season 11'!$U$17,0)),
IFERROR(INDEX('Season 11'!$X$19,MATCH('VS stats'!$C36,'Season 11'!$U$19,0)),
IFERROR(INDEX('Season 11'!$X$21,MATCH('VS stats'!$C36,'Season 11'!$U$21,0)),
IFERROR(INDEX('Season 11'!$X$23,MATCH('VS stats'!$C36,'Season 11'!$U$23,0)),"-")))))))</f>
        <v>-</v>
      </c>
      <c r="BQ36" s="966" t="str">
        <f>IFERROR(INDEX('Season 11'!$X$10,MATCH('VS stats'!$C36,'Season 11'!$U$10,0)),
IFERROR(INDEX('Season 11'!$X$14:$X$16,MATCH('VS stats'!$C36,'Season 11'!$U$14:$U$16,0)),
IFERROR(INDEX('Season 11'!$X$18,MATCH('VS stats'!$C36,'Season 11'!$U$18,0)),
IFERROR(INDEX('Season 11'!$X$20,MATCH('VS stats'!$C36,'Season 11'!$U$20,0)),
IFERROR(INDEX('Season 11'!$X$22,MATCH('VS stats'!$C36,'Season 11'!$U$22,0)),"-")))))</f>
        <v>-</v>
      </c>
      <c r="BR36" s="965" t="str">
        <f>IFERROR(INDEX('Season 12'!$D$9:$D$27,MATCH('VS stats'!$C36,'Season 12'!$B$9:$B$27,0)),"-")</f>
        <v>-</v>
      </c>
      <c r="BS36" s="965" t="str">
        <f>IFERROR(INDEX('Season 12'!$D$28:$D$46,MATCH('VS stats'!$C36,'Season 12'!$B$28:$B$46,0)),"-")</f>
        <v>-</v>
      </c>
      <c r="BT36" s="965" t="str">
        <f>IFERROR(INDEX('Season 12'!$J$9:$J$16,MATCH('VS stats'!$C36,'Season 12'!$H$9:$H$16,0)),IFERROR(INDEX('Season 12'!$J$39,MATCH('VS stats'!$C36,'Season 12'!$H$39,0)),"-"))</f>
        <v>-</v>
      </c>
      <c r="BU36" s="965" t="str">
        <f>IFERROR(INDEX('Season 12'!$P$9:$P$16,MATCH('VS stats'!$C36,'Season 12'!$N$9:$N$16,0)),IFERROR(INDEX('Season 12'!$J$30,MATCH('VS stats'!$C36,'Season 12'!$H$30,0)),"-"))</f>
        <v>-</v>
      </c>
      <c r="BV36" s="965" t="str">
        <f>IFERROR(INDEX('Season 12'!$P$20:$P$24,MATCH('VS stats'!$C36,'Season 12'!$N$20:$N$24,0)),
IFERROR(INDEX('Season 12'!$X$9,MATCH('VS stats'!$C36,'Season 12'!$U$9,0)),
IFERROR(INDEX('Season 12'!$X$11:$X$13,MATCH('VS stats'!$C36,'Season 12'!$U$11:$U44,0)),
IFERROR(INDEX('Season 12'!$X$17,MATCH('VS stats'!$C36,'Season 12'!$U$17,0)),
IFERROR(INDEX('Season 12'!$X$19,MATCH('VS stats'!$C36,'Season 12'!$U$19,0)),
IFERROR(INDEX('Season 12'!$X$21,MATCH('VS stats'!$C36,'Season 12'!$U$21,0)),
IFERROR(INDEX('Season 12'!$X$23,MATCH('VS stats'!$C36,'Season 12'!$U$23,0)),"-")))))))</f>
        <v>-</v>
      </c>
      <c r="BW36" s="966" t="str">
        <f>IFERROR(INDEX('Season 12'!$X$10,MATCH('VS stats'!$C36,'Season 12'!$U$10,0)),
IFERROR(INDEX('Season 12'!$X$14:$X$16,MATCH('VS stats'!$C36,'Season 12'!$U$14:$U$16,0)),
IFERROR(INDEX('Season 12'!$X$18,MATCH('VS stats'!$C36,'Season 12'!$U$18,0)),
IFERROR(INDEX('Season 12'!$X$20,MATCH('VS stats'!$C36,'Season 12'!$U$20,0)),
IFERROR(INDEX('Season 12'!$X$22,MATCH('VS stats'!$C36,'Season 12'!$U$22,0)),"-")))))</f>
        <v>-</v>
      </c>
      <c r="BX36" s="965" t="str">
        <f>IFERROR(INDEX('Season 13'!$D$9:$D$27,MATCH('VS stats'!$C36,'Season 13'!$B$9:$B$27,0)),"-")</f>
        <v>-</v>
      </c>
      <c r="BY36" s="965" t="str">
        <f>IFERROR(INDEX('Season 13'!$D$28:$D$46,MATCH('VS stats'!$C36,'Season 13'!$B$28:$B$46,0)),"-")</f>
        <v>-</v>
      </c>
      <c r="BZ36" s="965" t="str">
        <f>IFERROR(INDEX('Season 13'!$J$9:$J$16,MATCH('VS stats'!$C36,'Season 13'!$H$9:$H$16,0)),IFERROR(INDEX('Season 13'!$J$39,MATCH('VS stats'!$C36,'Season 13'!$H$39,0)),"-"))</f>
        <v>-</v>
      </c>
      <c r="CA36" s="965" t="str">
        <f>IFERROR(INDEX('Season 13'!$P$9:$P$16,MATCH('VS stats'!$C36,'Season 13'!$N$9:$N$16,0)),IFERROR(INDEX('Season 13'!$J$30,MATCH('VS stats'!$C36,'Season 13'!$H$30,0)),"-"))</f>
        <v>-</v>
      </c>
      <c r="CB36" s="965" t="str">
        <f>IFERROR(INDEX('Season 13'!$P$20:$P$24,MATCH('VS stats'!$C36,'Season 13'!$N$20:$N$24,0)),
IFERROR(INDEX('Season 13'!$X$9,MATCH('VS stats'!$C36,'Season 13'!$U$9,0)),
IFERROR(INDEX('Season 13'!$X$11:$X$13,MATCH('VS stats'!$C36,'Season 13'!$U$11:$U44,0)),
IFERROR(INDEX('Season 13'!$X$17,MATCH('VS stats'!$C36,'Season 13'!$U$17,0)),
IFERROR(INDEX('Season 13'!$X$19,MATCH('VS stats'!$C36,'Season 13'!$U$19,0)),
IFERROR(INDEX('Season 13'!$X$21,MATCH('VS stats'!$C36,'Season 13'!$U$21,0)),
IFERROR(INDEX('Season 13'!$X$23,MATCH('VS stats'!$C36,'Season 13'!$U$23,0)),"-")))))))</f>
        <v>-</v>
      </c>
      <c r="CC36" s="966" t="str">
        <f>IFERROR(INDEX('Season 13'!$X$10,MATCH('VS stats'!$C36,'Season 13'!$U$10,0)),
IFERROR(INDEX('Season 13'!$X$14:$X$16,MATCH('VS stats'!$C36,'Season 13'!$U$14:$U$16,0)),
IFERROR(INDEX('Season 13'!$X$18,MATCH('VS stats'!$C36,'Season 13'!$U$18,0)),
IFERROR(INDEX('Season 13'!$X$20,MATCH('VS stats'!$C36,'Season 13'!$U$20,0)),
IFERROR(INDEX('Season 13'!$X$22,MATCH('VS stats'!$C36,'Season 13'!$U$22,0)),"-")))))</f>
        <v>-</v>
      </c>
      <c r="CD36" s="965" t="str">
        <f>IFERROR(INDEX('Season 14'!$D$9:$D$27,MATCH('VS stats'!$C36,'Season 14'!$B$9:$B$27,0)),"-")</f>
        <v>-</v>
      </c>
      <c r="CE36" s="965" t="str">
        <f>IFERROR(INDEX('Season 14'!$D$28:$D$46,MATCH('VS stats'!$C36,'Season 14'!$B$28:$B$46,0)),"-")</f>
        <v>-</v>
      </c>
      <c r="CF36" s="965" t="str">
        <f>IFERROR(INDEX('Season 14'!$J$9:$J$16,MATCH('VS stats'!$C36,'Season 14'!$H$9:$H$16,0)),IFERROR(INDEX('Season 14'!$J$39,MATCH('VS stats'!$C36,'Season 14'!$H$39,0)),"-"))</f>
        <v>-</v>
      </c>
      <c r="CG36" s="965" t="str">
        <f>IFERROR(INDEX('Season 14'!$P$9:$P$16,MATCH('VS stats'!$C36,'Season 14'!$N$9:$N$16,0)),IFERROR(INDEX('Season 14'!$J$30,MATCH('VS stats'!$C36,'Season 14'!$H$30,0)),"-"))</f>
        <v>-</v>
      </c>
      <c r="CH36" s="965" t="str">
        <f>IFERROR(INDEX('Season 14'!$P$20:$P$24,MATCH('VS stats'!$C36,'Season 14'!$N$20:$N$24,0)),
IFERROR(INDEX('Season 14'!$X$9,MATCH('VS stats'!$C36,'Season 14'!$U$9,0)),
IFERROR(INDEX('Season 14'!$X$11:$X$13,MATCH('VS stats'!$C36,'Season 14'!$U$11:$U44,0)),
IFERROR(INDEX('Season 14'!$X$17,MATCH('VS stats'!$C36,'Season 14'!$U$17,0)),
IFERROR(INDEX('Season 14'!$X$19,MATCH('VS stats'!$C36,'Season 14'!$U$19,0)),
IFERROR(INDEX('Season 14'!$X$21,MATCH('VS stats'!$C36,'Season 14'!$U$21,0)),
IFERROR(INDEX('Season 14'!$X$23,MATCH('VS stats'!$C36,'Season 14'!$U$23,0)),"-")))))))</f>
        <v>-</v>
      </c>
      <c r="CI36" s="966" t="str">
        <f>IFERROR(INDEX('Season 14'!$X$10,MATCH('VS stats'!$C36,'Season 14'!$U$10,0)),
IFERROR(INDEX('Season 14'!$X$14:$X$16,MATCH('VS stats'!$C36,'Season 14'!$U$14:$U$16,0)),
IFERROR(INDEX('Season 14'!$X$18,MATCH('VS stats'!$C36,'Season 14'!$U$18,0)),
IFERROR(INDEX('Season 14'!$X$20,MATCH('VS stats'!$C36,'Season 14'!$U$20,0)),
IFERROR(INDEX('Season 14'!$X$22,MATCH('VS stats'!$C36,'Season 14'!$U$22,0)),"-")))))</f>
        <v>-</v>
      </c>
      <c r="CJ36" s="965" t="str">
        <f>IFERROR(INDEX('Season 15'!$D$9:$D$27,MATCH('VS stats'!$C36,'Season 15'!$B$9:$B$27,0)),"-")</f>
        <v>-</v>
      </c>
      <c r="CK36" s="965" t="str">
        <f>IFERROR(INDEX('Season 15'!$D$28:$D$46,MATCH('VS stats'!$C36,'Season 15'!$B$28:$B$46,0)),"-")</f>
        <v>-</v>
      </c>
      <c r="CL36" s="965" t="str">
        <f>IFERROR(INDEX('Season 15'!$J$9:$J$16,MATCH('VS stats'!$C36,'Season 15'!$H$9:$H$16,0)),IFERROR(INDEX('Season 15'!$J$39,MATCH('VS stats'!$C36,'Season 15'!$H$39,0)),"-"))</f>
        <v>-</v>
      </c>
      <c r="CM36" s="965" t="str">
        <f>IFERROR(INDEX('Season 15'!$P$9:$P$16,MATCH('VS stats'!$C36,'Season 15'!$N$9:$N$16,0)),IFERROR(INDEX('Season 15'!$J$30,MATCH('VS stats'!$C36,'Season 15'!$H$30,0)),"-"))</f>
        <v>-</v>
      </c>
      <c r="CN36" s="965" t="str">
        <f>IFERROR(INDEX('Season 15'!$P$20:$P$24,MATCH('VS stats'!$C36,'Season 15'!$N$20:$N$24,0)),
IFERROR(INDEX('Season 15'!$X$9,MATCH('VS stats'!$C36,'Season 15'!$U$9,0)),
IFERROR(INDEX('Season 15'!$X$11:$X$13,MATCH('VS stats'!$C36,'Season 15'!$U$11:$U44,0)),
IFERROR(INDEX('Season 15'!$X$17,MATCH('VS stats'!$C36,'Season 15'!$U$17,0)),
IFERROR(INDEX('Season 15'!$X$19,MATCH('VS stats'!$C36,'Season 15'!$U$19,0)),
IFERROR(INDEX('Season 15'!$X$21,MATCH('VS stats'!$C36,'Season 15'!$U$21,0)),
IFERROR(INDEX('Season 15'!$X$23,MATCH('VS stats'!$C36,'Season 15'!$U$23,0)),"-")))))))</f>
        <v>-</v>
      </c>
      <c r="CO36" s="966" t="str">
        <f>IFERROR(INDEX('Season 15'!$X$10,MATCH('VS stats'!$C36,'Season 15'!$U$10,0)),
IFERROR(INDEX('Season 15'!$X$14:$X$16,MATCH('VS stats'!$C36,'Season 15'!$U$14:$U$16,0)),
IFERROR(INDEX('Season 15'!$X$18,MATCH('VS stats'!$C36,'Season 15'!$U$18,0)),
IFERROR(INDEX('Season 15'!$X$20,MATCH('VS stats'!$C36,'Season 15'!$U$20,0)),
IFERROR(INDEX('Season 15'!$X$22,MATCH('VS stats'!$C36,'Season 15'!$U$22,0)),"-")))))</f>
        <v>-</v>
      </c>
      <c r="CP36" s="976"/>
      <c r="CQ36" s="822"/>
      <c r="CR36" s="822"/>
      <c r="CS36" s="822"/>
      <c r="CT36" s="822"/>
      <c r="CU36" s="822"/>
    </row>
    <row r="37" spans="3:99" x14ac:dyDescent="0.25">
      <c r="C37" s="683" t="s">
        <v>209</v>
      </c>
      <c r="D37" s="965" t="str">
        <f>IFERROR(INDEX('Season 1'!$D$9:$D$31,MATCH('VS stats'!$C37,'Season 1'!$B$9:$B$31,0)),"-")</f>
        <v>-</v>
      </c>
      <c r="E37" s="965" t="str">
        <f>IFERROR(INDEX('Season 1'!$D$32:$D$54,MATCH('VS stats'!$C37,'Season 1'!$B$32:$B$54,0)),"-")</f>
        <v>-</v>
      </c>
      <c r="F37" s="965" t="str">
        <f>IFERROR(INDEX('Season 1'!$J$9:$J$16,MATCH('VS stats'!$C37,'Season 1'!$H$9:$H$16,0)),IFERROR(INDEX('Season 1'!$W$9:$W$14,MATCH('VS stats'!$C37,'Season 1'!$T$9:$T$14,0)),"-"))</f>
        <v>-</v>
      </c>
      <c r="G37" s="965" t="str">
        <f>IFERROR(INDEX('Season 1'!$P$9:$P$16,MATCH('VS stats'!$C37,'Season 1'!$N$9:$N$16,0)),"-")</f>
        <v>-</v>
      </c>
      <c r="H37" s="965" t="str">
        <f>IFERROR(INDEX('Season 1'!$P$20:$P$24,MATCH('VS stats'!$C37,'Season 1'!$N$20:$N$24,0)),"-")</f>
        <v>-</v>
      </c>
      <c r="I37" s="966" t="s">
        <v>35</v>
      </c>
      <c r="J37" s="965" t="str">
        <f>IFERROR(INDEX('Season 2'!$D$9:$D$31,MATCH('VS stats'!$C37,'Season 2'!$B$9:$B$31,0)),"-")</f>
        <v>-</v>
      </c>
      <c r="K37" s="965" t="str">
        <f>IFERROR(INDEX('Season 2'!$D$32:$D$54,MATCH('VS stats'!$C37,'Season 2'!$B$32:$B$54,0)),"-")</f>
        <v>-</v>
      </c>
      <c r="L37" s="965" t="str">
        <f>IFERROR(INDEX('Season 2'!$J$9:$J$16,MATCH('VS stats'!$C37,'Season 2'!$H$9:$H$16,0)),IFERROR(INDEX('Season 2'!$J$45:$J$50,MATCH('VS stats'!$C37,'Season 2'!$H$45:$H$50,0)),"-"))</f>
        <v>-</v>
      </c>
      <c r="M37" s="965" t="str">
        <f>IFERROR(INDEX('Season 2'!$P$9:$P$16,MATCH('VS stats'!$C37,'Season 2'!$N$9:$N$16,0)),IFERROR(INDEX('Season 2'!$J$30,MATCH('VS stats'!$C37,'Season 2'!$H$30,0)),"-"))</f>
        <v>-</v>
      </c>
      <c r="N37" s="965" t="str">
        <f>IFERROR(INDEX('Season 2'!$P$20:$P$24,MATCH('VS stats'!$C37,'Season 2'!$N$20:$N$24,0)),
IFERROR(INDEX('Season 2'!$X$9,MATCH('VS stats'!$C37,'Season 2'!$U$9,0)),
IFERROR(INDEX('Season 2'!$X$11:$X$13,MATCH('VS stats'!$C37,'Season 2'!$U$11:$U45,0)),
IFERROR(INDEX('Season 2'!$X$17,MATCH('VS stats'!$C37,'Season 2'!$U$17,0)),
IFERROR(INDEX('Season 2'!$X$19,MATCH('VS stats'!$C37,'Season 2'!$U$19,0)),
IFERROR(INDEX('Season 2'!$X$21,MATCH('VS stats'!$C37,'Season 2'!$U$21,0)),
IFERROR(INDEX('Season 2'!$X$23,MATCH('VS stats'!$C37,'Season 2'!$U$23,0)),
IFERROR(INDEX('Season 2'!$X$25,MATCH('VS stats'!$C37,'Season 2'!$U$25,0)),"-"))))))))</f>
        <v>-</v>
      </c>
      <c r="O37" s="966" t="str">
        <f>IFERROR(INDEX('Season 2'!$X$10,MATCH('VS stats'!$C37,'Season 2'!$U$10,0)),
IFERROR(INDEX('Season 2'!$X$14:$X$16,MATCH('VS stats'!$C37,'Season 2'!$U$14:$U$16,0)),
IFERROR(INDEX('Season 2'!$X$18,MATCH('VS stats'!$C37,'Season 2'!$U$18,0)),
IFERROR(INDEX('Season 2'!$X$20,MATCH('VS stats'!$C37,'Season 2'!$U$20,0)),
IFERROR(INDEX('Season 2'!$X$22,MATCH('VS stats'!$C37,'Season 2'!$U$22,0)),
IFERROR(INDEX('Season 2'!$X$24,MATCH('VS stats'!$C37,'Season 2'!$U$24,0)),"-"))))))</f>
        <v>-</v>
      </c>
      <c r="P37" s="965" t="str">
        <f>IFERROR(INDEX('Season 3'!$D$9:$D$31,MATCH('VS stats'!$C37,'Season 3'!$B$9:$B$31,0)),"-")</f>
        <v>-</v>
      </c>
      <c r="Q37" s="965" t="str">
        <f>IFERROR(INDEX('Season 3'!$D$32:$D$54,MATCH('VS stats'!$C37,'Season 3'!$B$32:$B$54,0)),"-")</f>
        <v>-</v>
      </c>
      <c r="R37" s="965" t="str">
        <f>IFERROR(INDEX('Season 3'!$J$9:$J$16,MATCH('VS stats'!$C37,'Season 3'!$H$9:$H$16,0)),IFERROR(INDEX('Season 3'!$J$39,MATCH('VS stats'!$C37,'Season 3'!$H$39,0)),"-"))</f>
        <v>-</v>
      </c>
      <c r="S37" s="965" t="str">
        <f>IFERROR(INDEX('Season 3'!$P$9:$P$16,MATCH('VS stats'!$C37,'Season 3'!$N$9:$N$16,0)),IFERROR(INDEX('Season 3'!$J$30,MATCH('VS stats'!$C37,'Season 3'!$H$30,0)),"-"))</f>
        <v>-</v>
      </c>
      <c r="T37" s="965" t="str">
        <f>IFERROR(INDEX('Season 3'!$P$20:$P$24,MATCH('VS stats'!$C37,'Season 3'!$N$20:$N$24,0)),
IFERROR(INDEX('Season 3'!$X$9,MATCH('VS stats'!$C37,'Season 3'!$U$9,0)),
IFERROR(INDEX('Season 3'!$X$11:$X$13,MATCH('VS stats'!$C37,'Season 3'!$U$11:$U45,0)),
IFERROR(INDEX('Season 3'!$X$17,MATCH('VS stats'!$C37,'Season 3'!$U$17,0)),
IFERROR(INDEX('Season 3'!$X$19,MATCH('VS stats'!$C37,'Season 3'!$U$19,0)),
IFERROR(INDEX('Season 3'!$X$21,MATCH('VS stats'!$C37,'Season 3'!$U$21,0)),
IFERROR(INDEX('Season 3'!$X$23,MATCH('VS stats'!$C37,'Season 3'!$U$23,0)),
IFERROR(INDEX('Season 3'!$X$25,MATCH('VS stats'!$C37,'Season 3'!$U$25,0)),"-"))))))))</f>
        <v>-</v>
      </c>
      <c r="U37" s="966" t="str">
        <f>IFERROR(INDEX('Season 3'!$X$10,MATCH('VS stats'!$C37,'Season 3'!$U$10,0)),
IFERROR(INDEX('Season 3'!$X$14:$X$16,MATCH('VS stats'!$C37,'Season 3'!$U$14:$U$16,0)),
IFERROR(INDEX('Season 3'!$X$18,MATCH('VS stats'!$C37,'Season 3'!$U$18,0)),
IFERROR(INDEX('Season 3'!$X$20,MATCH('VS stats'!$C37,'Season 3'!$U$20,0)),
IFERROR(INDEX('Season 3'!$X$22,MATCH('VS stats'!$C37,'Season 3'!$U$22,0)),
IFERROR(INDEX('Season 3'!$X$24,MATCH('VS stats'!$C37,'Season 3'!$U$24,0)),"-"))))))</f>
        <v>-</v>
      </c>
      <c r="V37" s="965" t="str">
        <f>IFERROR(INDEX('Season 4'!$D$9:$D$27,MATCH('VS stats'!$C37,'Season 4'!$B$9:$B$27,0)),"-")</f>
        <v>-</v>
      </c>
      <c r="W37" s="965" t="str">
        <f>IFERROR(INDEX('Season 4'!$D$28:$D$46,MATCH('VS stats'!$C37,'Season 4'!$B$28:$B$46,0)),"-")</f>
        <v>-</v>
      </c>
      <c r="X37" s="965" t="str">
        <f>IFERROR(INDEX('Season 4'!$J$9:$J$16,MATCH('VS stats'!$C37,'Season 4'!$H$9:$H$16,0)),IFERROR(INDEX('Season 4'!$J$39,MATCH('VS stats'!$C37,'Season 4'!$H$39,0)),"-"))</f>
        <v>-</v>
      </c>
      <c r="Y37" s="965" t="str">
        <f>IFERROR(INDEX('Season 4'!$P$9:$P$16,MATCH('VS stats'!$C37,'Season 4'!$N$9:$N$16,0)),IFERROR(INDEX('Season 4'!$J$30,MATCH('VS stats'!$C37,'Season 4'!$H$30,0)),"-"))</f>
        <v>-</v>
      </c>
      <c r="Z37" s="965" t="str">
        <f>IFERROR(INDEX('Season 4'!$P$20:$P$24,MATCH('VS stats'!$C37,'Season 4'!$N$20:$N$24,0)),
IFERROR(INDEX('Season 4'!$X$9,MATCH('VS stats'!$C37,'Season 4'!$U$9,0)),
IFERROR(INDEX('Season 4'!$X$11:$X$13,MATCH('VS stats'!$C37,'Season 4'!$U$11:$U45,0)),
IFERROR(INDEX('Season 4'!$X$17,MATCH('VS stats'!$C37,'Season 4'!$U$17,0)),
IFERROR(INDEX('Season 4'!$X$19,MATCH('VS stats'!$C37,'Season 4'!$U$19,0)),
IFERROR(INDEX('Season 4'!$X$21,MATCH('VS stats'!$C37,'Season 4'!$U$21,0)),
IFERROR(INDEX('Season 4'!$X$23,MATCH('VS stats'!$C37,'Season 4'!$U$23,0)),
IFERROR(INDEX('Season 4'!$X$25,MATCH('VS stats'!$C37,'Season 4'!$U$25,0)),"-"))))))))</f>
        <v>-</v>
      </c>
      <c r="AA37" s="966" t="str">
        <f>IFERROR(INDEX('Season 4'!$X$10,MATCH('VS stats'!$C37,'Season 4'!$U$10,0)),
IFERROR(INDEX('Season 4'!$X$14:$X$16,MATCH('VS stats'!$C37,'Season 4'!$U$14:$U$16,0)),
IFERROR(INDEX('Season 4'!$X$18,MATCH('VS stats'!$C37,'Season 4'!$U$18,0)),
IFERROR(INDEX('Season 4'!$X$20,MATCH('VS stats'!$C37,'Season 4'!$U$20,0)),
IFERROR(INDEX('Season 4'!$X$22,MATCH('VS stats'!$C37,'Season 4'!$U$22,0)),
IFERROR(INDEX('Season 4'!$X$24,MATCH('VS stats'!$C37,'Season 4'!$U$24,0)),"-"))))))</f>
        <v>-</v>
      </c>
      <c r="AB37" s="965" t="str">
        <f>IFERROR(INDEX('Season 5'!$D$9:$D$27,MATCH('VS stats'!$C37,'Season 5'!$B$9:$B$27,0)),"-")</f>
        <v>-</v>
      </c>
      <c r="AC37" s="965" t="str">
        <f>IFERROR(INDEX('Season 5'!$D$28:$D$46,MATCH('VS stats'!$C37,'Season 5'!$B$28:$B$46,0)),"-")</f>
        <v>-</v>
      </c>
      <c r="AD37" s="965" t="str">
        <f>IFERROR(INDEX('Season 5'!$J$9:$J$16,MATCH('VS stats'!$C37,'Season 5'!$H$9:$H$16,0)),IFERROR(INDEX('Season 5'!$J$39,MATCH('VS stats'!$C37,'Season 5'!$H$39,0)),"-"))</f>
        <v>-</v>
      </c>
      <c r="AE37" s="965" t="str">
        <f>IFERROR(INDEX('Season 5'!$P$9:$P$16,MATCH('VS stats'!$C37,'Season 5'!$N$9:$N$16,0)),IFERROR(INDEX('Season 5'!$J$30,MATCH('VS stats'!$C37,'Season 5'!$H$30,0)),"-"))</f>
        <v>-</v>
      </c>
      <c r="AF37" s="965" t="str">
        <f>IFERROR(INDEX('Season 5'!$P$20:$P$24,MATCH('VS stats'!$C37,'Season 5'!$N$20:$N$24,0)),
IFERROR(INDEX('Season 5'!$X$9,MATCH('VS stats'!$C37,'Season 5'!$U$9,0)),
IFERROR(INDEX('Season 5'!$X$11:$X$13,MATCH('VS stats'!$C37,'Season 5'!$U$11:$U45,0)),
IFERROR(INDEX('Season 5'!$X$17,MATCH('VS stats'!$C37,'Season 5'!$U$17,0)),
IFERROR(INDEX('Season 5'!$X$19,MATCH('VS stats'!$C37,'Season 5'!$U$19,0)),
IFERROR(INDEX('Season 5'!$X$21,MATCH('VS stats'!$C37,'Season 5'!$U$21,0)),
IFERROR(INDEX('Season 5'!$X$23,MATCH('VS stats'!$C37,'Season 5'!$U$23,0)),"-")))))))</f>
        <v>-</v>
      </c>
      <c r="AG37" s="966" t="str">
        <f>IFERROR(INDEX('Season 5'!$X$10,MATCH('VS stats'!$C37,'Season 5'!$U$10,0)),
IFERROR(INDEX('Season 5'!$X$14:$X$16,MATCH('VS stats'!$C37,'Season 5'!$U$14:$U$16,0)),
IFERROR(INDEX('Season 5'!$X$18,MATCH('VS stats'!$C37,'Season 5'!$U$18,0)),
IFERROR(INDEX('Season 5'!$X$20,MATCH('VS stats'!$C37,'Season 5'!$U$20,0)),
IFERROR(INDEX('Season 5'!$X$22,MATCH('VS stats'!$C37,'Season 5'!$U$22,0)),"-")))))</f>
        <v>-</v>
      </c>
      <c r="AH37" s="965" t="str">
        <f>IFERROR(INDEX('Season 6'!$D$9:$D$27,MATCH('VS stats'!$C37,'Season 6'!$B$9:$B$27,0)),"-")</f>
        <v>-</v>
      </c>
      <c r="AI37" s="965" t="str">
        <f>IFERROR(INDEX('Season 6'!$D$28:$D$46,MATCH('VS stats'!$C37,'Season 6'!$B$28:$B$46,0)),"-")</f>
        <v>-</v>
      </c>
      <c r="AJ37" s="965" t="str">
        <f>IFERROR(INDEX('Season 6'!$J$9:$J$16,MATCH('VS stats'!$C37,'Season 6'!$H$9:$H$16,0)),IFERROR(INDEX('Season 6'!$J$39,MATCH('VS stats'!$C37,'Season 6'!$H$39,0)),"-"))</f>
        <v>-</v>
      </c>
      <c r="AK37" s="965" t="str">
        <f>IFERROR(INDEX('Season 6'!$P$9:$P$16,MATCH('VS stats'!$C37,'Season 6'!$N$9:$N$16,0)),IFERROR(INDEX('Season 6'!$J$30,MATCH('VS stats'!$C37,'Season 6'!$H$30,0)),"-"))</f>
        <v>-</v>
      </c>
      <c r="AL37" s="965" t="str">
        <f>IFERROR(INDEX('Season 6'!$P$20:$P$24,MATCH('VS stats'!$C37,'Season 6'!$N$20:$N$24,0)),
IFERROR(INDEX('Season 6'!$X$9,MATCH('VS stats'!$C37,'Season 6'!$U$9,0)),
IFERROR(INDEX('Season 6'!$X$11:$X$13,MATCH('VS stats'!$C37,'Season 6'!$U$11:$U45,0)),
IFERROR(INDEX('Season 6'!$X$17,MATCH('VS stats'!$C37,'Season 6'!$U$17,0)),
IFERROR(INDEX('Season 6'!$X$19,MATCH('VS stats'!$C37,'Season 6'!$U$19,0)),
IFERROR(INDEX('Season 6'!$X$21,MATCH('VS stats'!$C37,'Season 6'!$U$21,0)),
IFERROR(INDEX('Season 6'!$X$23,MATCH('VS stats'!$C37,'Season 6'!$U$23,0)),"-")))))))</f>
        <v>-</v>
      </c>
      <c r="AM37" s="966" t="str">
        <f>IFERROR(INDEX('Season 6'!$X$10,MATCH('VS stats'!$C37,'Season 6'!$U$10,0)),
IFERROR(INDEX('Season 6'!$X$14:$X$16,MATCH('VS stats'!$C37,'Season 6'!$U$14:$U$16,0)),
IFERROR(INDEX('Season 6'!$X$18,MATCH('VS stats'!$C37,'Season 6'!$U$18,0)),
IFERROR(INDEX('Season 6'!$X$20,MATCH('VS stats'!$C37,'Season 6'!$U$20,0)),
IFERROR(INDEX('Season 6'!$X$22,MATCH('VS stats'!$C37,'Season 6'!$U$22,0)),"-")))))</f>
        <v>-</v>
      </c>
      <c r="AN37" s="965" t="str">
        <f>IFERROR(INDEX('Season 7'!$D$9:$D$27,MATCH('VS stats'!$C37,'Season 7'!$B$9:$B$27,0)),"-")</f>
        <v>-</v>
      </c>
      <c r="AO37" s="965" t="str">
        <f>IFERROR(INDEX('Season 7'!$D$28:$D$46,MATCH('VS stats'!$C37,'Season 7'!$B$28:$B$46,0)),"-")</f>
        <v>-</v>
      </c>
      <c r="AP37" s="965" t="str">
        <f>IFERROR(INDEX('Season 7'!$J$9:$J$16,MATCH('VS stats'!$C37,'Season 7'!$H$9:$H$16,0)),IFERROR(INDEX('Season 7'!$J$39,MATCH('VS stats'!$C37,'Season 7'!$H$39,0)),"-"))</f>
        <v>-</v>
      </c>
      <c r="AQ37" s="965" t="str">
        <f>IFERROR(INDEX('Season 7'!$P$9:$P$16,MATCH('VS stats'!$C37,'Season 7'!$N$9:$N$16,0)),IFERROR(INDEX('Season 7'!$J$30,MATCH('VS stats'!$C37,'Season 7'!$H$30,0)),"-"))</f>
        <v>-</v>
      </c>
      <c r="AR37" s="965" t="str">
        <f>IFERROR(INDEX('Season 7'!$P$20:$P$24,MATCH('VS stats'!$C37,'Season 7'!$N$20:$N$24,0)),
IFERROR(INDEX('Season 7'!$X$9,MATCH('VS stats'!$C37,'Season 7'!$U$9,0)),
IFERROR(INDEX('Season 7'!$X$11:$X$13,MATCH('VS stats'!$C37,'Season 7'!$U$11:$U45,0)),
IFERROR(INDEX('Season 7'!$X$17,MATCH('VS stats'!$C37,'Season 7'!$U$17,0)),
IFERROR(INDEX('Season 7'!$X$19,MATCH('VS stats'!$C37,'Season 7'!$U$19,0)),
IFERROR(INDEX('Season 7'!$X$21,MATCH('VS stats'!$C37,'Season 7'!$U$21,0)),
IFERROR(INDEX('Season 7'!$X$23,MATCH('VS stats'!$C37,'Season 7'!$U$23,0)),"-")))))))</f>
        <v>-</v>
      </c>
      <c r="AS37" s="966" t="str">
        <f>IFERROR(INDEX('Season 7'!$X$10,MATCH('VS stats'!$C37,'Season 7'!$U$10,0)),
IFERROR(INDEX('Season 7'!$X$14:$X$16,MATCH('VS stats'!$C37,'Season 7'!$U$14:$U$16,0)),
IFERROR(INDEX('Season 7'!$X$18,MATCH('VS stats'!$C37,'Season 7'!$U$18,0)),
IFERROR(INDEX('Season 7'!$X$20,MATCH('VS stats'!$C37,'Season 7'!$U$20,0)),
IFERROR(INDEX('Season 7'!$X$22,MATCH('VS stats'!$C37,'Season 7'!$U$22,0)),"-")))))</f>
        <v>-</v>
      </c>
      <c r="AT37" s="965" t="str">
        <f>IFERROR(INDEX('Season 8'!$D$9:$D$27,MATCH('VS stats'!$C37,'Season 8'!$B$9:$B$27,0)),"-")</f>
        <v>-</v>
      </c>
      <c r="AU37" s="965" t="str">
        <f>IFERROR(INDEX('Season 8'!$D$28:$D$46,MATCH('VS stats'!$C37,'Season 8'!$B$28:$B$46,0)),"-")</f>
        <v>-</v>
      </c>
      <c r="AV37" s="965" t="str">
        <f>IFERROR(INDEX('Season 8'!$J$9:$J$16,MATCH('VS stats'!$C37,'Season 8'!$H$9:$H$16,0)),IFERROR(INDEX('Season 8'!$J$39,MATCH('VS stats'!$C37,'Season 8'!$H$39,0)),"-"))</f>
        <v>-</v>
      </c>
      <c r="AW37" s="965" t="str">
        <f>IFERROR(INDEX('Season 8'!$P$9:$P$16,MATCH('VS stats'!$C37,'Season 8'!$N$9:$N$16,0)),IFERROR(INDEX('Season 8'!$J$30,MATCH('VS stats'!$C37,'Season 8'!$H$30,0)),"-"))</f>
        <v>-</v>
      </c>
      <c r="AX37" s="965" t="str">
        <f>IFERROR(INDEX('Season 8'!$P$20:$P$24,MATCH('VS stats'!$C37,'Season 8'!$N$20:$N$24,0)),
IFERROR(INDEX('Season 8'!$X$9,MATCH('VS stats'!$C37,'Season 8'!$U$9,0)),
IFERROR(INDEX('Season 8'!$X$11:$X$13,MATCH('VS stats'!$C37,'Season 8'!$U$11:$U45,0)),
IFERROR(INDEX('Season 8'!$X$17,MATCH('VS stats'!$C37,'Season 8'!$U$17,0)),
IFERROR(INDEX('Season 8'!$X$19,MATCH('VS stats'!$C37,'Season 8'!$U$19,0)),
IFERROR(INDEX('Season 8'!$X$21,MATCH('VS stats'!$C37,'Season 8'!$U$21,0)),
IFERROR(INDEX('Season 8'!$X$23,MATCH('VS stats'!$C37,'Season 8'!$U$23,0)),"-")))))))</f>
        <v>-</v>
      </c>
      <c r="AY37" s="966" t="str">
        <f>IFERROR(INDEX('Season 8'!$X$10,MATCH('VS stats'!$C37,'Season 8'!$U$10,0)),
IFERROR(INDEX('Season 8'!$X$14:$X$16,MATCH('VS stats'!$C37,'Season 8'!$U$14:$U$16,0)),
IFERROR(INDEX('Season 8'!$X$18,MATCH('VS stats'!$C37,'Season 8'!$U$18,0)),
IFERROR(INDEX('Season 8'!$X$20,MATCH('VS stats'!$C37,'Season 8'!$U$20,0)),
IFERROR(INDEX('Season 8'!$X$22,MATCH('VS stats'!$C37,'Season 8'!$U$22,0)),"-")))))</f>
        <v>-</v>
      </c>
      <c r="AZ37" s="965" t="str">
        <f>IFERROR(INDEX('Season 9'!$D$9:$D$27,MATCH('VS stats'!$C37,'Season 9'!$B$9:$B$27,0)),"-")</f>
        <v>-</v>
      </c>
      <c r="BA37" s="965" t="str">
        <f>IFERROR(INDEX('Season 9'!$D$28:$D$46,MATCH('VS stats'!$C37,'Season 9'!$B$28:$B$46,0)),"-")</f>
        <v>-</v>
      </c>
      <c r="BB37" s="965" t="str">
        <f>IFERROR(INDEX('Season 9'!$J$9:$J$16,MATCH('VS stats'!$C37,'Season 9'!$H$9:$H$16,0)),IFERROR(INDEX('Season 9'!$J$39,MATCH('VS stats'!$C37,'Season 9'!$H$39,0)),"-"))</f>
        <v>-</v>
      </c>
      <c r="BC37" s="965" t="str">
        <f>IFERROR(INDEX('Season 9'!$P$9:$P$16,MATCH('VS stats'!$C37,'Season 9'!$N$9:$N$16,0)),IFERROR(INDEX('Season 9'!$J$30,MATCH('VS stats'!$C37,'Season 9'!$H$30,0)),"-"))</f>
        <v>-</v>
      </c>
      <c r="BD37" s="965" t="str">
        <f>IFERROR(INDEX('Season 9'!$P$20:$P$24,MATCH('VS stats'!$C37,'Season 9'!$N$20:$N$24,0)),
IFERROR(INDEX('Season 9'!$X$9,MATCH('VS stats'!$C37,'Season 9'!$U$9,0)),
IFERROR(INDEX('Season 9'!$X$11:$X$13,MATCH('VS stats'!$C37,'Season 9'!$U$11:$U45,0)),
IFERROR(INDEX('Season 9'!$X$17,MATCH('VS stats'!$C37,'Season 9'!$U$17,0)),
IFERROR(INDEX('Season 9'!$X$19,MATCH('VS stats'!$C37,'Season 9'!$U$19,0)),
IFERROR(INDEX('Season 9'!$X$21,MATCH('VS stats'!$C37,'Season 9'!$U$21,0)),
IFERROR(INDEX('Season 9'!$X$23,MATCH('VS stats'!$C37,'Season 9'!$U$23,0)),"-")))))))</f>
        <v>-</v>
      </c>
      <c r="BE37" s="966" t="str">
        <f>IFERROR(INDEX('Season 9'!$X$10,MATCH('VS stats'!$C37,'Season 9'!$U$10,0)),
IFERROR(INDEX('Season 9'!$X$14:$X$16,MATCH('VS stats'!$C37,'Season 9'!$U$14:$U$16,0)),
IFERROR(INDEX('Season 9'!$X$18,MATCH('VS stats'!$C37,'Season 9'!$U$18,0)),
IFERROR(INDEX('Season 9'!$X$20,MATCH('VS stats'!$C37,'Season 9'!$U$20,0)),
IFERROR(INDEX('Season 9'!$X$22,MATCH('VS stats'!$C37,'Season 9'!$U$22,0)),"-")))))</f>
        <v>-</v>
      </c>
      <c r="BF37" s="965" t="str">
        <f>IFERROR(INDEX('Season 10'!$D$9:$D$27,MATCH('VS stats'!$C37,'Season 10'!$B$9:$B$27,0)),"-")</f>
        <v>-</v>
      </c>
      <c r="BG37" s="965" t="str">
        <f>IFERROR(INDEX('Season 10'!$D$28:$D$46,MATCH('VS stats'!$C37,'Season 10'!$B$28:$B$46,0)),"-")</f>
        <v>-</v>
      </c>
      <c r="BH37" s="965" t="str">
        <f>IFERROR(INDEX('Season 10'!$J$9:$J$16,MATCH('VS stats'!$C37,'Season 10'!$H$9:$H$16,0)),IFERROR(INDEX('Season 10'!$J$39,MATCH('VS stats'!$C37,'Season 10'!$H$39,0)),"-"))</f>
        <v>-</v>
      </c>
      <c r="BI37" s="965" t="str">
        <f>IFERROR(INDEX('Season 10'!$P$9:$P$16,MATCH('VS stats'!$C37,'Season 10'!$N$9:$N$16,0)),IFERROR(INDEX('Season 10'!$J$30,MATCH('VS stats'!$C37,'Season 10'!$H$30,0)),"-"))</f>
        <v>-</v>
      </c>
      <c r="BJ37" s="965" t="str">
        <f>IFERROR(INDEX('Season 10'!$P$20:$P$24,MATCH('VS stats'!$C37,'Season 10'!$N$20:$N$24,0)),
IFERROR(INDEX('Season 10'!$X$9,MATCH('VS stats'!$C37,'Season 10'!$U$9,0)),
IFERROR(INDEX('Season 10'!$X$11:$X$13,MATCH('VS stats'!$C37,'Season 10'!$U$11:$U45,0)),
IFERROR(INDEX('Season 10'!$X$17,MATCH('VS stats'!$C37,'Season 10'!$U$17,0)),
IFERROR(INDEX('Season 10'!$X$19,MATCH('VS stats'!$C37,'Season 10'!$U$19,0)),
IFERROR(INDEX('Season 10'!$X$21,MATCH('VS stats'!$C37,'Season 10'!$U$21,0)),
IFERROR(INDEX('Season 10'!$X$23,MATCH('VS stats'!$C37,'Season 10'!$U$23,0)),"-")))))))</f>
        <v>-</v>
      </c>
      <c r="BK37" s="966" t="str">
        <f>IFERROR(INDEX('Season 10'!$X$10,MATCH('VS stats'!$C37,'Season 10'!$U$10,0)),
IFERROR(INDEX('Season 10'!$X$14:$X$16,MATCH('VS stats'!$C37,'Season 10'!$U$14:$U$16,0)),
IFERROR(INDEX('Season 10'!$X$18,MATCH('VS stats'!$C37,'Season 10'!$U$18,0)),
IFERROR(INDEX('Season 10'!$X$20,MATCH('VS stats'!$C37,'Season 10'!$U$20,0)),
IFERROR(INDEX('Season 10'!$X$22,MATCH('VS stats'!$C37,'Season 10'!$U$22,0)),"-")))))</f>
        <v>-</v>
      </c>
      <c r="BL37" s="965" t="str">
        <f>IFERROR(INDEX('Season 11'!$D$9:$D$27,MATCH('VS stats'!$C37,'Season 11'!$B$9:$B$27,0)),"-")</f>
        <v>-</v>
      </c>
      <c r="BM37" s="965" t="str">
        <f>IFERROR(INDEX('Season 11'!$D$28:$D$46,MATCH('VS stats'!$C37,'Season 11'!$B$28:$B$46,0)),"-")</f>
        <v>-</v>
      </c>
      <c r="BN37" s="965" t="str">
        <f>IFERROR(INDEX('Season 11'!$J$9:$J$16,MATCH('VS stats'!$C37,'Season 11'!$H$9:$H$16,0)),IFERROR(INDEX('Season 11'!$J$39,MATCH('VS stats'!$C37,'Season 11'!$H$39,0)),"-"))</f>
        <v>-</v>
      </c>
      <c r="BO37" s="965" t="str">
        <f>IFERROR(INDEX('Season 11'!$P$9:$P$16,MATCH('VS stats'!$C37,'Season 11'!$N$9:$N$16,0)),IFERROR(INDEX('Season 11'!$J$30,MATCH('VS stats'!$C37,'Season 11'!$H$30,0)),"-"))</f>
        <v>-</v>
      </c>
      <c r="BP37" s="965" t="str">
        <f>IFERROR(INDEX('Season 11'!$P$20:$P$24,MATCH('VS stats'!$C37,'Season 11'!$N$20:$N$24,0)),
IFERROR(INDEX('Season 11'!$X$9,MATCH('VS stats'!$C37,'Season 11'!$U$9,0)),
IFERROR(INDEX('Season 11'!$X$11:$X$13,MATCH('VS stats'!$C37,'Season 11'!$U$11:$U45,0)),
IFERROR(INDEX('Season 11'!$X$17,MATCH('VS stats'!$C37,'Season 11'!$U$17,0)),
IFERROR(INDEX('Season 11'!$X$19,MATCH('VS stats'!$C37,'Season 11'!$U$19,0)),
IFERROR(INDEX('Season 11'!$X$21,MATCH('VS stats'!$C37,'Season 11'!$U$21,0)),
IFERROR(INDEX('Season 11'!$X$23,MATCH('VS stats'!$C37,'Season 11'!$U$23,0)),"-")))))))</f>
        <v>-</v>
      </c>
      <c r="BQ37" s="966" t="str">
        <f>IFERROR(INDEX('Season 11'!$X$10,MATCH('VS stats'!$C37,'Season 11'!$U$10,0)),
IFERROR(INDEX('Season 11'!$X$14:$X$16,MATCH('VS stats'!$C37,'Season 11'!$U$14:$U$16,0)),
IFERROR(INDEX('Season 11'!$X$18,MATCH('VS stats'!$C37,'Season 11'!$U$18,0)),
IFERROR(INDEX('Season 11'!$X$20,MATCH('VS stats'!$C37,'Season 11'!$U$20,0)),
IFERROR(INDEX('Season 11'!$X$22,MATCH('VS stats'!$C37,'Season 11'!$U$22,0)),"-")))))</f>
        <v>-</v>
      </c>
      <c r="BR37" s="965" t="str">
        <f>IFERROR(INDEX('Season 12'!$D$9:$D$27,MATCH('VS stats'!$C37,'Season 12'!$B$9:$B$27,0)),"-")</f>
        <v>-</v>
      </c>
      <c r="BS37" s="965" t="str">
        <f>IFERROR(INDEX('Season 12'!$D$28:$D$46,MATCH('VS stats'!$C37,'Season 12'!$B$28:$B$46,0)),"-")</f>
        <v>-</v>
      </c>
      <c r="BT37" s="965" t="str">
        <f>IFERROR(INDEX('Season 12'!$J$9:$J$16,MATCH('VS stats'!$C37,'Season 12'!$H$9:$H$16,0)),IFERROR(INDEX('Season 12'!$J$39,MATCH('VS stats'!$C37,'Season 12'!$H$39,0)),"-"))</f>
        <v>-</v>
      </c>
      <c r="BU37" s="965" t="str">
        <f>IFERROR(INDEX('Season 12'!$P$9:$P$16,MATCH('VS stats'!$C37,'Season 12'!$N$9:$N$16,0)),IFERROR(INDEX('Season 12'!$J$30,MATCH('VS stats'!$C37,'Season 12'!$H$30,0)),"-"))</f>
        <v>-</v>
      </c>
      <c r="BV37" s="965" t="str">
        <f>IFERROR(INDEX('Season 12'!$P$20:$P$24,MATCH('VS stats'!$C37,'Season 12'!$N$20:$N$24,0)),
IFERROR(INDEX('Season 12'!$X$9,MATCH('VS stats'!$C37,'Season 12'!$U$9,0)),
IFERROR(INDEX('Season 12'!$X$11:$X$13,MATCH('VS stats'!$C37,'Season 12'!$U$11:$U45,0)),
IFERROR(INDEX('Season 12'!$X$17,MATCH('VS stats'!$C37,'Season 12'!$U$17,0)),
IFERROR(INDEX('Season 12'!$X$19,MATCH('VS stats'!$C37,'Season 12'!$U$19,0)),
IFERROR(INDEX('Season 12'!$X$21,MATCH('VS stats'!$C37,'Season 12'!$U$21,0)),
IFERROR(INDEX('Season 12'!$X$23,MATCH('VS stats'!$C37,'Season 12'!$U$23,0)),"-")))))))</f>
        <v>-</v>
      </c>
      <c r="BW37" s="966" t="str">
        <f>IFERROR(INDEX('Season 12'!$X$10,MATCH('VS stats'!$C37,'Season 12'!$U$10,0)),
IFERROR(INDEX('Season 12'!$X$14:$X$16,MATCH('VS stats'!$C37,'Season 12'!$U$14:$U$16,0)),
IFERROR(INDEX('Season 12'!$X$18,MATCH('VS stats'!$C37,'Season 12'!$U$18,0)),
IFERROR(INDEX('Season 12'!$X$20,MATCH('VS stats'!$C37,'Season 12'!$U$20,0)),
IFERROR(INDEX('Season 12'!$X$22,MATCH('VS stats'!$C37,'Season 12'!$U$22,0)),"-")))))</f>
        <v>-</v>
      </c>
      <c r="BX37" s="965" t="str">
        <f>IFERROR(INDEX('Season 13'!$D$9:$D$27,MATCH('VS stats'!$C37,'Season 13'!$B$9:$B$27,0)),"-")</f>
        <v>-</v>
      </c>
      <c r="BY37" s="965" t="str">
        <f>IFERROR(INDEX('Season 13'!$D$28:$D$46,MATCH('VS stats'!$C37,'Season 13'!$B$28:$B$46,0)),"-")</f>
        <v>-</v>
      </c>
      <c r="BZ37" s="965" t="str">
        <f>IFERROR(INDEX('Season 13'!$J$9:$J$16,MATCH('VS stats'!$C37,'Season 13'!$H$9:$H$16,0)),IFERROR(INDEX('Season 13'!$J$39,MATCH('VS stats'!$C37,'Season 13'!$H$39,0)),"-"))</f>
        <v>-</v>
      </c>
      <c r="CA37" s="965" t="str">
        <f>IFERROR(INDEX('Season 13'!$P$9:$P$16,MATCH('VS stats'!$C37,'Season 13'!$N$9:$N$16,0)),IFERROR(INDEX('Season 13'!$J$30,MATCH('VS stats'!$C37,'Season 13'!$H$30,0)),"-"))</f>
        <v>-</v>
      </c>
      <c r="CB37" s="965" t="str">
        <f>IFERROR(INDEX('Season 13'!$P$20:$P$24,MATCH('VS stats'!$C37,'Season 13'!$N$20:$N$24,0)),
IFERROR(INDEX('Season 13'!$X$9,MATCH('VS stats'!$C37,'Season 13'!$U$9,0)),
IFERROR(INDEX('Season 13'!$X$11:$X$13,MATCH('VS stats'!$C37,'Season 13'!$U$11:$U45,0)),
IFERROR(INDEX('Season 13'!$X$17,MATCH('VS stats'!$C37,'Season 13'!$U$17,0)),
IFERROR(INDEX('Season 13'!$X$19,MATCH('VS stats'!$C37,'Season 13'!$U$19,0)),
IFERROR(INDEX('Season 13'!$X$21,MATCH('VS stats'!$C37,'Season 13'!$U$21,0)),
IFERROR(INDEX('Season 13'!$X$23,MATCH('VS stats'!$C37,'Season 13'!$U$23,0)),"-")))))))</f>
        <v>-</v>
      </c>
      <c r="CC37" s="966" t="str">
        <f>IFERROR(INDEX('Season 13'!$X$10,MATCH('VS stats'!$C37,'Season 13'!$U$10,0)),
IFERROR(INDEX('Season 13'!$X$14:$X$16,MATCH('VS stats'!$C37,'Season 13'!$U$14:$U$16,0)),
IFERROR(INDEX('Season 13'!$X$18,MATCH('VS stats'!$C37,'Season 13'!$U$18,0)),
IFERROR(INDEX('Season 13'!$X$20,MATCH('VS stats'!$C37,'Season 13'!$U$20,0)),
IFERROR(INDEX('Season 13'!$X$22,MATCH('VS stats'!$C37,'Season 13'!$U$22,0)),"-")))))</f>
        <v>-</v>
      </c>
      <c r="CD37" s="965" t="str">
        <f>IFERROR(INDEX('Season 14'!$D$9:$D$27,MATCH('VS stats'!$C37,'Season 14'!$B$9:$B$27,0)),"-")</f>
        <v>-</v>
      </c>
      <c r="CE37" s="965" t="str">
        <f>IFERROR(INDEX('Season 14'!$D$28:$D$46,MATCH('VS stats'!$C37,'Season 14'!$B$28:$B$46,0)),"-")</f>
        <v>-</v>
      </c>
      <c r="CF37" s="965" t="str">
        <f>IFERROR(INDEX('Season 14'!$J$9:$J$16,MATCH('VS stats'!$C37,'Season 14'!$H$9:$H$16,0)),IFERROR(INDEX('Season 14'!$J$39,MATCH('VS stats'!$C37,'Season 14'!$H$39,0)),"-"))</f>
        <v>-</v>
      </c>
      <c r="CG37" s="965" t="str">
        <f>IFERROR(INDEX('Season 14'!$P$9:$P$16,MATCH('VS stats'!$C37,'Season 14'!$N$9:$N$16,0)),IFERROR(INDEX('Season 14'!$J$30,MATCH('VS stats'!$C37,'Season 14'!$H$30,0)),"-"))</f>
        <v>-</v>
      </c>
      <c r="CH37" s="965" t="str">
        <f>IFERROR(INDEX('Season 14'!$P$20:$P$24,MATCH('VS stats'!$C37,'Season 14'!$N$20:$N$24,0)),
IFERROR(INDEX('Season 14'!$X$9,MATCH('VS stats'!$C37,'Season 14'!$U$9,0)),
IFERROR(INDEX('Season 14'!$X$11:$X$13,MATCH('VS stats'!$C37,'Season 14'!$U$11:$U45,0)),
IFERROR(INDEX('Season 14'!$X$17,MATCH('VS stats'!$C37,'Season 14'!$U$17,0)),
IFERROR(INDEX('Season 14'!$X$19,MATCH('VS stats'!$C37,'Season 14'!$U$19,0)),
IFERROR(INDEX('Season 14'!$X$21,MATCH('VS stats'!$C37,'Season 14'!$U$21,0)),
IFERROR(INDEX('Season 14'!$X$23,MATCH('VS stats'!$C37,'Season 14'!$U$23,0)),"-")))))))</f>
        <v>-</v>
      </c>
      <c r="CI37" s="966" t="str">
        <f>IFERROR(INDEX('Season 14'!$X$10,MATCH('VS stats'!$C37,'Season 14'!$U$10,0)),
IFERROR(INDEX('Season 14'!$X$14:$X$16,MATCH('VS stats'!$C37,'Season 14'!$U$14:$U$16,0)),
IFERROR(INDEX('Season 14'!$X$18,MATCH('VS stats'!$C37,'Season 14'!$U$18,0)),
IFERROR(INDEX('Season 14'!$X$20,MATCH('VS stats'!$C37,'Season 14'!$U$20,0)),
IFERROR(INDEX('Season 14'!$X$22,MATCH('VS stats'!$C37,'Season 14'!$U$22,0)),"-")))))</f>
        <v>-</v>
      </c>
      <c r="CJ37" s="965" t="str">
        <f>IFERROR(INDEX('Season 15'!$D$9:$D$27,MATCH('VS stats'!$C37,'Season 15'!$B$9:$B$27,0)),"-")</f>
        <v>-</v>
      </c>
      <c r="CK37" s="965" t="str">
        <f>IFERROR(INDEX('Season 15'!$D$28:$D$46,MATCH('VS stats'!$C37,'Season 15'!$B$28:$B$46,0)),"-")</f>
        <v>-</v>
      </c>
      <c r="CL37" s="965" t="str">
        <f>IFERROR(INDEX('Season 15'!$J$9:$J$16,MATCH('VS stats'!$C37,'Season 15'!$H$9:$H$16,0)),IFERROR(INDEX('Season 15'!$J$39,MATCH('VS stats'!$C37,'Season 15'!$H$39,0)),"-"))</f>
        <v>-</v>
      </c>
      <c r="CM37" s="965" t="str">
        <f>IFERROR(INDEX('Season 15'!$P$9:$P$16,MATCH('VS stats'!$C37,'Season 15'!$N$9:$N$16,0)),IFERROR(INDEX('Season 15'!$J$30,MATCH('VS stats'!$C37,'Season 15'!$H$30,0)),"-"))</f>
        <v>-</v>
      </c>
      <c r="CN37" s="965" t="str">
        <f>IFERROR(INDEX('Season 15'!$P$20:$P$24,MATCH('VS stats'!$C37,'Season 15'!$N$20:$N$24,0)),
IFERROR(INDEX('Season 15'!$X$9,MATCH('VS stats'!$C37,'Season 15'!$U$9,0)),
IFERROR(INDEX('Season 15'!$X$11:$X$13,MATCH('VS stats'!$C37,'Season 15'!$U$11:$U45,0)),
IFERROR(INDEX('Season 15'!$X$17,MATCH('VS stats'!$C37,'Season 15'!$U$17,0)),
IFERROR(INDEX('Season 15'!$X$19,MATCH('VS stats'!$C37,'Season 15'!$U$19,0)),
IFERROR(INDEX('Season 15'!$X$21,MATCH('VS stats'!$C37,'Season 15'!$U$21,0)),
IFERROR(INDEX('Season 15'!$X$23,MATCH('VS stats'!$C37,'Season 15'!$U$23,0)),"-")))))))</f>
        <v>-</v>
      </c>
      <c r="CO37" s="966" t="str">
        <f>IFERROR(INDEX('Season 15'!$X$10,MATCH('VS stats'!$C37,'Season 15'!$U$10,0)),
IFERROR(INDEX('Season 15'!$X$14:$X$16,MATCH('VS stats'!$C37,'Season 15'!$U$14:$U$16,0)),
IFERROR(INDEX('Season 15'!$X$18,MATCH('VS stats'!$C37,'Season 15'!$U$18,0)),
IFERROR(INDEX('Season 15'!$X$20,MATCH('VS stats'!$C37,'Season 15'!$U$20,0)),
IFERROR(INDEX('Season 15'!$X$22,MATCH('VS stats'!$C37,'Season 15'!$U$22,0)),"-")))))</f>
        <v>-</v>
      </c>
      <c r="CP37" s="976"/>
      <c r="CQ37" s="822"/>
      <c r="CR37" s="822"/>
      <c r="CS37" s="822"/>
      <c r="CT37" s="822"/>
      <c r="CU37" s="822"/>
    </row>
    <row r="38" spans="3:99" x14ac:dyDescent="0.25">
      <c r="C38" s="687" t="s">
        <v>210</v>
      </c>
      <c r="D38" s="965" t="str">
        <f>IFERROR(INDEX('Season 1'!$D$9:$D$31,MATCH('VS stats'!$C38,'Season 1'!$B$9:$B$31,0)),"-")</f>
        <v>-</v>
      </c>
      <c r="E38" s="965" t="str">
        <f>IFERROR(INDEX('Season 1'!$D$32:$D$54,MATCH('VS stats'!$C38,'Season 1'!$B$32:$B$54,0)),"-")</f>
        <v>-</v>
      </c>
      <c r="F38" s="965" t="str">
        <f>IFERROR(INDEX('Season 1'!$J$9:$J$16,MATCH('VS stats'!$C38,'Season 1'!$H$9:$H$16,0)),IFERROR(INDEX('Season 1'!$W$9:$W$14,MATCH('VS stats'!$C38,'Season 1'!$T$9:$T$14,0)),"-"))</f>
        <v>-</v>
      </c>
      <c r="G38" s="965" t="str">
        <f>IFERROR(INDEX('Season 1'!$P$9:$P$16,MATCH('VS stats'!$C38,'Season 1'!$N$9:$N$16,0)),"-")</f>
        <v>-</v>
      </c>
      <c r="H38" s="965" t="str">
        <f>IFERROR(INDEX('Season 1'!$P$20:$P$24,MATCH('VS stats'!$C38,'Season 1'!$N$20:$N$24,0)),"-")</f>
        <v>-</v>
      </c>
      <c r="I38" s="966" t="s">
        <v>35</v>
      </c>
      <c r="J38" s="965" t="str">
        <f>IFERROR(INDEX('Season 2'!$D$9:$D$31,MATCH('VS stats'!$C38,'Season 2'!$B$9:$B$31,0)),"-")</f>
        <v>-</v>
      </c>
      <c r="K38" s="965" t="str">
        <f>IFERROR(INDEX('Season 2'!$D$32:$D$54,MATCH('VS stats'!$C38,'Season 2'!$B$32:$B$54,0)),"-")</f>
        <v>-</v>
      </c>
      <c r="L38" s="965" t="str">
        <f>IFERROR(INDEX('Season 2'!$J$9:$J$16,MATCH('VS stats'!$C38,'Season 2'!$H$9:$H$16,0)),IFERROR(INDEX('Season 2'!$J$45:$J$50,MATCH('VS stats'!$C38,'Season 2'!$H$45:$H$50,0)),"-"))</f>
        <v>-</v>
      </c>
      <c r="M38" s="965" t="str">
        <f>IFERROR(INDEX('Season 2'!$P$9:$P$16,MATCH('VS stats'!$C38,'Season 2'!$N$9:$N$16,0)),IFERROR(INDEX('Season 2'!$J$30,MATCH('VS stats'!$C38,'Season 2'!$H$30,0)),"-"))</f>
        <v>-</v>
      </c>
      <c r="N38" s="965" t="str">
        <f>IFERROR(INDEX('Season 2'!$P$20:$P$24,MATCH('VS stats'!$C38,'Season 2'!$N$20:$N$24,0)),
IFERROR(INDEX('Season 2'!$X$9,MATCH('VS stats'!$C38,'Season 2'!$U$9,0)),
IFERROR(INDEX('Season 2'!$X$11:$X$13,MATCH('VS stats'!$C38,'Season 2'!$U$11:$U46,0)),
IFERROR(INDEX('Season 2'!$X$17,MATCH('VS stats'!$C38,'Season 2'!$U$17,0)),
IFERROR(INDEX('Season 2'!$X$19,MATCH('VS stats'!$C38,'Season 2'!$U$19,0)),
IFERROR(INDEX('Season 2'!$X$21,MATCH('VS stats'!$C38,'Season 2'!$U$21,0)),
IFERROR(INDEX('Season 2'!$X$23,MATCH('VS stats'!$C38,'Season 2'!$U$23,0)),
IFERROR(INDEX('Season 2'!$X$25,MATCH('VS stats'!$C38,'Season 2'!$U$25,0)),"-"))))))))</f>
        <v>-</v>
      </c>
      <c r="O38" s="966" t="str">
        <f>IFERROR(INDEX('Season 2'!$X$10,MATCH('VS stats'!$C38,'Season 2'!$U$10,0)),
IFERROR(INDEX('Season 2'!$X$14:$X$16,MATCH('VS stats'!$C38,'Season 2'!$U$14:$U$16,0)),
IFERROR(INDEX('Season 2'!$X$18,MATCH('VS stats'!$C38,'Season 2'!$U$18,0)),
IFERROR(INDEX('Season 2'!$X$20,MATCH('VS stats'!$C38,'Season 2'!$U$20,0)),
IFERROR(INDEX('Season 2'!$X$22,MATCH('VS stats'!$C38,'Season 2'!$U$22,0)),
IFERROR(INDEX('Season 2'!$X$24,MATCH('VS stats'!$C38,'Season 2'!$U$24,0)),"-"))))))</f>
        <v>-</v>
      </c>
      <c r="P38" s="965" t="str">
        <f>IFERROR(INDEX('Season 3'!$D$9:$D$31,MATCH('VS stats'!$C38,'Season 3'!$B$9:$B$31,0)),"-")</f>
        <v>-</v>
      </c>
      <c r="Q38" s="965" t="str">
        <f>IFERROR(INDEX('Season 3'!$D$32:$D$54,MATCH('VS stats'!$C38,'Season 3'!$B$32:$B$54,0)),"-")</f>
        <v>-</v>
      </c>
      <c r="R38" s="965" t="str">
        <f>IFERROR(INDEX('Season 3'!$J$9:$J$16,MATCH('VS stats'!$C38,'Season 3'!$H$9:$H$16,0)),IFERROR(INDEX('Season 3'!$J$39,MATCH('VS stats'!$C38,'Season 3'!$H$39,0)),"-"))</f>
        <v>-</v>
      </c>
      <c r="S38" s="965" t="str">
        <f>IFERROR(INDEX('Season 3'!$P$9:$P$16,MATCH('VS stats'!$C38,'Season 3'!$N$9:$N$16,0)),IFERROR(INDEX('Season 3'!$J$30,MATCH('VS stats'!$C38,'Season 3'!$H$30,0)),"-"))</f>
        <v>-</v>
      </c>
      <c r="T38" s="965" t="str">
        <f>IFERROR(INDEX('Season 3'!$P$20:$P$24,MATCH('VS stats'!$C38,'Season 3'!$N$20:$N$24,0)),
IFERROR(INDEX('Season 3'!$X$9,MATCH('VS stats'!$C38,'Season 3'!$U$9,0)),
IFERROR(INDEX('Season 3'!$X$11:$X$13,MATCH('VS stats'!$C38,'Season 3'!$U$11:$U46,0)),
IFERROR(INDEX('Season 3'!$X$17,MATCH('VS stats'!$C38,'Season 3'!$U$17,0)),
IFERROR(INDEX('Season 3'!$X$19,MATCH('VS stats'!$C38,'Season 3'!$U$19,0)),
IFERROR(INDEX('Season 3'!$X$21,MATCH('VS stats'!$C38,'Season 3'!$U$21,0)),
IFERROR(INDEX('Season 3'!$X$23,MATCH('VS stats'!$C38,'Season 3'!$U$23,0)),
IFERROR(INDEX('Season 3'!$X$25,MATCH('VS stats'!$C38,'Season 3'!$U$25,0)),"-"))))))))</f>
        <v>-</v>
      </c>
      <c r="U38" s="966" t="str">
        <f>IFERROR(INDEX('Season 3'!$X$10,MATCH('VS stats'!$C38,'Season 3'!$U$10,0)),
IFERROR(INDEX('Season 3'!$X$14:$X$16,MATCH('VS stats'!$C38,'Season 3'!$U$14:$U$16,0)),
IFERROR(INDEX('Season 3'!$X$18,MATCH('VS stats'!$C38,'Season 3'!$U$18,0)),
IFERROR(INDEX('Season 3'!$X$20,MATCH('VS stats'!$C38,'Season 3'!$U$20,0)),
IFERROR(INDEX('Season 3'!$X$22,MATCH('VS stats'!$C38,'Season 3'!$U$22,0)),
IFERROR(INDEX('Season 3'!$X$24,MATCH('VS stats'!$C38,'Season 3'!$U$24,0)),"-"))))))</f>
        <v>-</v>
      </c>
      <c r="V38" s="965" t="str">
        <f>IFERROR(INDEX('Season 4'!$D$9:$D$27,MATCH('VS stats'!$C38,'Season 4'!$B$9:$B$27,0)),"-")</f>
        <v>-</v>
      </c>
      <c r="W38" s="965" t="str">
        <f>IFERROR(INDEX('Season 4'!$D$28:$D$46,MATCH('VS stats'!$C38,'Season 4'!$B$28:$B$46,0)),"-")</f>
        <v>-</v>
      </c>
      <c r="X38" s="965" t="str">
        <f>IFERROR(INDEX('Season 4'!$J$9:$J$16,MATCH('VS stats'!$C38,'Season 4'!$H$9:$H$16,0)),IFERROR(INDEX('Season 4'!$J$39,MATCH('VS stats'!$C38,'Season 4'!$H$39,0)),"-"))</f>
        <v>-</v>
      </c>
      <c r="Y38" s="965" t="str">
        <f>IFERROR(INDEX('Season 4'!$P$9:$P$16,MATCH('VS stats'!$C38,'Season 4'!$N$9:$N$16,0)),IFERROR(INDEX('Season 4'!$J$30,MATCH('VS stats'!$C38,'Season 4'!$H$30,0)),"-"))</f>
        <v>-</v>
      </c>
      <c r="Z38" s="965" t="str">
        <f>IFERROR(INDEX('Season 4'!$P$20:$P$24,MATCH('VS stats'!$C38,'Season 4'!$N$20:$N$24,0)),
IFERROR(INDEX('Season 4'!$X$9,MATCH('VS stats'!$C38,'Season 4'!$U$9,0)),
IFERROR(INDEX('Season 4'!$X$11:$X$13,MATCH('VS stats'!$C38,'Season 4'!$U$11:$U46,0)),
IFERROR(INDEX('Season 4'!$X$17,MATCH('VS stats'!$C38,'Season 4'!$U$17,0)),
IFERROR(INDEX('Season 4'!$X$19,MATCH('VS stats'!$C38,'Season 4'!$U$19,0)),
IFERROR(INDEX('Season 4'!$X$21,MATCH('VS stats'!$C38,'Season 4'!$U$21,0)),
IFERROR(INDEX('Season 4'!$X$23,MATCH('VS stats'!$C38,'Season 4'!$U$23,0)),
IFERROR(INDEX('Season 4'!$X$25,MATCH('VS stats'!$C38,'Season 4'!$U$25,0)),"-"))))))))</f>
        <v>-</v>
      </c>
      <c r="AA38" s="966" t="str">
        <f>IFERROR(INDEX('Season 4'!$X$10,MATCH('VS stats'!$C38,'Season 4'!$U$10,0)),
IFERROR(INDEX('Season 4'!$X$14:$X$16,MATCH('VS stats'!$C38,'Season 4'!$U$14:$U$16,0)),
IFERROR(INDEX('Season 4'!$X$18,MATCH('VS stats'!$C38,'Season 4'!$U$18,0)),
IFERROR(INDEX('Season 4'!$X$20,MATCH('VS stats'!$C38,'Season 4'!$U$20,0)),
IFERROR(INDEX('Season 4'!$X$22,MATCH('VS stats'!$C38,'Season 4'!$U$22,0)),
IFERROR(INDEX('Season 4'!$X$24,MATCH('VS stats'!$C38,'Season 4'!$U$24,0)),"-"))))))</f>
        <v>-</v>
      </c>
      <c r="AB38" s="965" t="str">
        <f>IFERROR(INDEX('Season 5'!$D$9:$D$27,MATCH('VS stats'!$C38,'Season 5'!$B$9:$B$27,0)),"-")</f>
        <v>-</v>
      </c>
      <c r="AC38" s="965" t="str">
        <f>IFERROR(INDEX('Season 5'!$D$28:$D$46,MATCH('VS stats'!$C38,'Season 5'!$B$28:$B$46,0)),"-")</f>
        <v>-</v>
      </c>
      <c r="AD38" s="965" t="str">
        <f>IFERROR(INDEX('Season 5'!$J$9:$J$16,MATCH('VS stats'!$C38,'Season 5'!$H$9:$H$16,0)),IFERROR(INDEX('Season 5'!$J$39,MATCH('VS stats'!$C38,'Season 5'!$H$39,0)),"-"))</f>
        <v>-</v>
      </c>
      <c r="AE38" s="965" t="str">
        <f>IFERROR(INDEX('Season 5'!$P$9:$P$16,MATCH('VS stats'!$C38,'Season 5'!$N$9:$N$16,0)),IFERROR(INDEX('Season 5'!$J$30,MATCH('VS stats'!$C38,'Season 5'!$H$30,0)),"-"))</f>
        <v>-</v>
      </c>
      <c r="AF38" s="965" t="str">
        <f>IFERROR(INDEX('Season 5'!$P$20:$P$24,MATCH('VS stats'!$C38,'Season 5'!$N$20:$N$24,0)),
IFERROR(INDEX('Season 5'!$X$9,MATCH('VS stats'!$C38,'Season 5'!$U$9,0)),
IFERROR(INDEX('Season 5'!$X$11:$X$13,MATCH('VS stats'!$C38,'Season 5'!$U$11:$U46,0)),
IFERROR(INDEX('Season 5'!$X$17,MATCH('VS stats'!$C38,'Season 5'!$U$17,0)),
IFERROR(INDEX('Season 5'!$X$19,MATCH('VS stats'!$C38,'Season 5'!$U$19,0)),
IFERROR(INDEX('Season 5'!$X$21,MATCH('VS stats'!$C38,'Season 5'!$U$21,0)),
IFERROR(INDEX('Season 5'!$X$23,MATCH('VS stats'!$C38,'Season 5'!$U$23,0)),"-")))))))</f>
        <v>-</v>
      </c>
      <c r="AG38" s="966" t="str">
        <f>IFERROR(INDEX('Season 5'!$X$10,MATCH('VS stats'!$C38,'Season 5'!$U$10,0)),
IFERROR(INDEX('Season 5'!$X$14:$X$16,MATCH('VS stats'!$C38,'Season 5'!$U$14:$U$16,0)),
IFERROR(INDEX('Season 5'!$X$18,MATCH('VS stats'!$C38,'Season 5'!$U$18,0)),
IFERROR(INDEX('Season 5'!$X$20,MATCH('VS stats'!$C38,'Season 5'!$U$20,0)),
IFERROR(INDEX('Season 5'!$X$22,MATCH('VS stats'!$C38,'Season 5'!$U$22,0)),"-")))))</f>
        <v>-</v>
      </c>
      <c r="AH38" s="965" t="str">
        <f>IFERROR(INDEX('Season 6'!$D$9:$D$27,MATCH('VS stats'!$C38,'Season 6'!$B$9:$B$27,0)),"-")</f>
        <v>-</v>
      </c>
      <c r="AI38" s="965" t="str">
        <f>IFERROR(INDEX('Season 6'!$D$28:$D$46,MATCH('VS stats'!$C38,'Season 6'!$B$28:$B$46,0)),"-")</f>
        <v>-</v>
      </c>
      <c r="AJ38" s="965" t="str">
        <f>IFERROR(INDEX('Season 6'!$J$9:$J$16,MATCH('VS stats'!$C38,'Season 6'!$H$9:$H$16,0)),IFERROR(INDEX('Season 6'!$J$39,MATCH('VS stats'!$C38,'Season 6'!$H$39,0)),"-"))</f>
        <v>-</v>
      </c>
      <c r="AK38" s="965" t="str">
        <f>IFERROR(INDEX('Season 6'!$P$9:$P$16,MATCH('VS stats'!$C38,'Season 6'!$N$9:$N$16,0)),IFERROR(INDEX('Season 6'!$J$30,MATCH('VS stats'!$C38,'Season 6'!$H$30,0)),"-"))</f>
        <v>-</v>
      </c>
      <c r="AL38" s="965" t="str">
        <f>IFERROR(INDEX('Season 6'!$P$20:$P$24,MATCH('VS stats'!$C38,'Season 6'!$N$20:$N$24,0)),
IFERROR(INDEX('Season 6'!$X$9,MATCH('VS stats'!$C38,'Season 6'!$U$9,0)),
IFERROR(INDEX('Season 6'!$X$11:$X$13,MATCH('VS stats'!$C38,'Season 6'!$U$11:$U46,0)),
IFERROR(INDEX('Season 6'!$X$17,MATCH('VS stats'!$C38,'Season 6'!$U$17,0)),
IFERROR(INDEX('Season 6'!$X$19,MATCH('VS stats'!$C38,'Season 6'!$U$19,0)),
IFERROR(INDEX('Season 6'!$X$21,MATCH('VS stats'!$C38,'Season 6'!$U$21,0)),
IFERROR(INDEX('Season 6'!$X$23,MATCH('VS stats'!$C38,'Season 6'!$U$23,0)),"-")))))))</f>
        <v>-</v>
      </c>
      <c r="AM38" s="966" t="str">
        <f>IFERROR(INDEX('Season 6'!$X$10,MATCH('VS stats'!$C38,'Season 6'!$U$10,0)),
IFERROR(INDEX('Season 6'!$X$14:$X$16,MATCH('VS stats'!$C38,'Season 6'!$U$14:$U$16,0)),
IFERROR(INDEX('Season 6'!$X$18,MATCH('VS stats'!$C38,'Season 6'!$U$18,0)),
IFERROR(INDEX('Season 6'!$X$20,MATCH('VS stats'!$C38,'Season 6'!$U$20,0)),
IFERROR(INDEX('Season 6'!$X$22,MATCH('VS stats'!$C38,'Season 6'!$U$22,0)),"-")))))</f>
        <v>-</v>
      </c>
      <c r="AN38" s="965" t="str">
        <f>IFERROR(INDEX('Season 7'!$D$9:$D$27,MATCH('VS stats'!$C38,'Season 7'!$B$9:$B$27,0)),"-")</f>
        <v>-</v>
      </c>
      <c r="AO38" s="965" t="str">
        <f>IFERROR(INDEX('Season 7'!$D$28:$D$46,MATCH('VS stats'!$C38,'Season 7'!$B$28:$B$46,0)),"-")</f>
        <v>-</v>
      </c>
      <c r="AP38" s="965" t="str">
        <f>IFERROR(INDEX('Season 7'!$J$9:$J$16,MATCH('VS stats'!$C38,'Season 7'!$H$9:$H$16,0)),IFERROR(INDEX('Season 7'!$J$39,MATCH('VS stats'!$C38,'Season 7'!$H$39,0)),"-"))</f>
        <v>-</v>
      </c>
      <c r="AQ38" s="965" t="str">
        <f>IFERROR(INDEX('Season 7'!$P$9:$P$16,MATCH('VS stats'!$C38,'Season 7'!$N$9:$N$16,0)),IFERROR(INDEX('Season 7'!$J$30,MATCH('VS stats'!$C38,'Season 7'!$H$30,0)),"-"))</f>
        <v>-</v>
      </c>
      <c r="AR38" s="965" t="str">
        <f>IFERROR(INDEX('Season 7'!$P$20:$P$24,MATCH('VS stats'!$C38,'Season 7'!$N$20:$N$24,0)),
IFERROR(INDEX('Season 7'!$X$9,MATCH('VS stats'!$C38,'Season 7'!$U$9,0)),
IFERROR(INDEX('Season 7'!$X$11:$X$13,MATCH('VS stats'!$C38,'Season 7'!$U$11:$U46,0)),
IFERROR(INDEX('Season 7'!$X$17,MATCH('VS stats'!$C38,'Season 7'!$U$17,0)),
IFERROR(INDEX('Season 7'!$X$19,MATCH('VS stats'!$C38,'Season 7'!$U$19,0)),
IFERROR(INDEX('Season 7'!$X$21,MATCH('VS stats'!$C38,'Season 7'!$U$21,0)),
IFERROR(INDEX('Season 7'!$X$23,MATCH('VS stats'!$C38,'Season 7'!$U$23,0)),"-")))))))</f>
        <v>-</v>
      </c>
      <c r="AS38" s="966" t="str">
        <f>IFERROR(INDEX('Season 7'!$X$10,MATCH('VS stats'!$C38,'Season 7'!$U$10,0)),
IFERROR(INDEX('Season 7'!$X$14:$X$16,MATCH('VS stats'!$C38,'Season 7'!$U$14:$U$16,0)),
IFERROR(INDEX('Season 7'!$X$18,MATCH('VS stats'!$C38,'Season 7'!$U$18,0)),
IFERROR(INDEX('Season 7'!$X$20,MATCH('VS stats'!$C38,'Season 7'!$U$20,0)),
IFERROR(INDEX('Season 7'!$X$22,MATCH('VS stats'!$C38,'Season 7'!$U$22,0)),"-")))))</f>
        <v>-</v>
      </c>
      <c r="AT38" s="965" t="str">
        <f>IFERROR(INDEX('Season 8'!$D$9:$D$27,MATCH('VS stats'!$C38,'Season 8'!$B$9:$B$27,0)),"-")</f>
        <v>-</v>
      </c>
      <c r="AU38" s="965" t="str">
        <f>IFERROR(INDEX('Season 8'!$D$28:$D$46,MATCH('VS stats'!$C38,'Season 8'!$B$28:$B$46,0)),"-")</f>
        <v>-</v>
      </c>
      <c r="AV38" s="965" t="str">
        <f>IFERROR(INDEX('Season 8'!$J$9:$J$16,MATCH('VS stats'!$C38,'Season 8'!$H$9:$H$16,0)),IFERROR(INDEX('Season 8'!$J$39,MATCH('VS stats'!$C38,'Season 8'!$H$39,0)),"-"))</f>
        <v>-</v>
      </c>
      <c r="AW38" s="965" t="str">
        <f>IFERROR(INDEX('Season 8'!$P$9:$P$16,MATCH('VS stats'!$C38,'Season 8'!$N$9:$N$16,0)),IFERROR(INDEX('Season 8'!$J$30,MATCH('VS stats'!$C38,'Season 8'!$H$30,0)),"-"))</f>
        <v>-</v>
      </c>
      <c r="AX38" s="965" t="str">
        <f>IFERROR(INDEX('Season 8'!$P$20:$P$24,MATCH('VS stats'!$C38,'Season 8'!$N$20:$N$24,0)),
IFERROR(INDEX('Season 8'!$X$9,MATCH('VS stats'!$C38,'Season 8'!$U$9,0)),
IFERROR(INDEX('Season 8'!$X$11:$X$13,MATCH('VS stats'!$C38,'Season 8'!$U$11:$U46,0)),
IFERROR(INDEX('Season 8'!$X$17,MATCH('VS stats'!$C38,'Season 8'!$U$17,0)),
IFERROR(INDEX('Season 8'!$X$19,MATCH('VS stats'!$C38,'Season 8'!$U$19,0)),
IFERROR(INDEX('Season 8'!$X$21,MATCH('VS stats'!$C38,'Season 8'!$U$21,0)),
IFERROR(INDEX('Season 8'!$X$23,MATCH('VS stats'!$C38,'Season 8'!$U$23,0)),"-")))))))</f>
        <v>-</v>
      </c>
      <c r="AY38" s="966" t="str">
        <f>IFERROR(INDEX('Season 8'!$X$10,MATCH('VS stats'!$C38,'Season 8'!$U$10,0)),
IFERROR(INDEX('Season 8'!$X$14:$X$16,MATCH('VS stats'!$C38,'Season 8'!$U$14:$U$16,0)),
IFERROR(INDEX('Season 8'!$X$18,MATCH('VS stats'!$C38,'Season 8'!$U$18,0)),
IFERROR(INDEX('Season 8'!$X$20,MATCH('VS stats'!$C38,'Season 8'!$U$20,0)),
IFERROR(INDEX('Season 8'!$X$22,MATCH('VS stats'!$C38,'Season 8'!$U$22,0)),"-")))))</f>
        <v>-</v>
      </c>
      <c r="AZ38" s="965" t="str">
        <f>IFERROR(INDEX('Season 9'!$D$9:$D$27,MATCH('VS stats'!$C38,'Season 9'!$B$9:$B$27,0)),"-")</f>
        <v>-</v>
      </c>
      <c r="BA38" s="965" t="str">
        <f>IFERROR(INDEX('Season 9'!$D$28:$D$46,MATCH('VS stats'!$C38,'Season 9'!$B$28:$B$46,0)),"-")</f>
        <v>-</v>
      </c>
      <c r="BB38" s="965" t="str">
        <f>IFERROR(INDEX('Season 9'!$J$9:$J$16,MATCH('VS stats'!$C38,'Season 9'!$H$9:$H$16,0)),IFERROR(INDEX('Season 9'!$J$39,MATCH('VS stats'!$C38,'Season 9'!$H$39,0)),"-"))</f>
        <v>-</v>
      </c>
      <c r="BC38" s="965" t="str">
        <f>IFERROR(INDEX('Season 9'!$P$9:$P$16,MATCH('VS stats'!$C38,'Season 9'!$N$9:$N$16,0)),IFERROR(INDEX('Season 9'!$J$30,MATCH('VS stats'!$C38,'Season 9'!$H$30,0)),"-"))</f>
        <v>-</v>
      </c>
      <c r="BD38" s="965" t="str">
        <f>IFERROR(INDEX('Season 9'!$P$20:$P$24,MATCH('VS stats'!$C38,'Season 9'!$N$20:$N$24,0)),
IFERROR(INDEX('Season 9'!$X$9,MATCH('VS stats'!$C38,'Season 9'!$U$9,0)),
IFERROR(INDEX('Season 9'!$X$11:$X$13,MATCH('VS stats'!$C38,'Season 9'!$U$11:$U46,0)),
IFERROR(INDEX('Season 9'!$X$17,MATCH('VS stats'!$C38,'Season 9'!$U$17,0)),
IFERROR(INDEX('Season 9'!$X$19,MATCH('VS stats'!$C38,'Season 9'!$U$19,0)),
IFERROR(INDEX('Season 9'!$X$21,MATCH('VS stats'!$C38,'Season 9'!$U$21,0)),
IFERROR(INDEX('Season 9'!$X$23,MATCH('VS stats'!$C38,'Season 9'!$U$23,0)),"-")))))))</f>
        <v>-</v>
      </c>
      <c r="BE38" s="966" t="str">
        <f>IFERROR(INDEX('Season 9'!$X$10,MATCH('VS stats'!$C38,'Season 9'!$U$10,0)),
IFERROR(INDEX('Season 9'!$X$14:$X$16,MATCH('VS stats'!$C38,'Season 9'!$U$14:$U$16,0)),
IFERROR(INDEX('Season 9'!$X$18,MATCH('VS stats'!$C38,'Season 9'!$U$18,0)),
IFERROR(INDEX('Season 9'!$X$20,MATCH('VS stats'!$C38,'Season 9'!$U$20,0)),
IFERROR(INDEX('Season 9'!$X$22,MATCH('VS stats'!$C38,'Season 9'!$U$22,0)),"-")))))</f>
        <v>-</v>
      </c>
      <c r="BF38" s="965" t="str">
        <f>IFERROR(INDEX('Season 10'!$D$9:$D$27,MATCH('VS stats'!$C38,'Season 10'!$B$9:$B$27,0)),"-")</f>
        <v>-</v>
      </c>
      <c r="BG38" s="965" t="str">
        <f>IFERROR(INDEX('Season 10'!$D$28:$D$46,MATCH('VS stats'!$C38,'Season 10'!$B$28:$B$46,0)),"-")</f>
        <v>-</v>
      </c>
      <c r="BH38" s="965" t="str">
        <f>IFERROR(INDEX('Season 10'!$J$9:$J$16,MATCH('VS stats'!$C38,'Season 10'!$H$9:$H$16,0)),IFERROR(INDEX('Season 10'!$J$39,MATCH('VS stats'!$C38,'Season 10'!$H$39,0)),"-"))</f>
        <v>-</v>
      </c>
      <c r="BI38" s="965" t="str">
        <f>IFERROR(INDEX('Season 10'!$P$9:$P$16,MATCH('VS stats'!$C38,'Season 10'!$N$9:$N$16,0)),IFERROR(INDEX('Season 10'!$J$30,MATCH('VS stats'!$C38,'Season 10'!$H$30,0)),"-"))</f>
        <v>-</v>
      </c>
      <c r="BJ38" s="965" t="str">
        <f>IFERROR(INDEX('Season 10'!$P$20:$P$24,MATCH('VS stats'!$C38,'Season 10'!$N$20:$N$24,0)),
IFERROR(INDEX('Season 10'!$X$9,MATCH('VS stats'!$C38,'Season 10'!$U$9,0)),
IFERROR(INDEX('Season 10'!$X$11:$X$13,MATCH('VS stats'!$C38,'Season 10'!$U$11:$U46,0)),
IFERROR(INDEX('Season 10'!$X$17,MATCH('VS stats'!$C38,'Season 10'!$U$17,0)),
IFERROR(INDEX('Season 10'!$X$19,MATCH('VS stats'!$C38,'Season 10'!$U$19,0)),
IFERROR(INDEX('Season 10'!$X$21,MATCH('VS stats'!$C38,'Season 10'!$U$21,0)),
IFERROR(INDEX('Season 10'!$X$23,MATCH('VS stats'!$C38,'Season 10'!$U$23,0)),"-")))))))</f>
        <v>-</v>
      </c>
      <c r="BK38" s="966" t="str">
        <f>IFERROR(INDEX('Season 10'!$X$10,MATCH('VS stats'!$C38,'Season 10'!$U$10,0)),
IFERROR(INDEX('Season 10'!$X$14:$X$16,MATCH('VS stats'!$C38,'Season 10'!$U$14:$U$16,0)),
IFERROR(INDEX('Season 10'!$X$18,MATCH('VS stats'!$C38,'Season 10'!$U$18,0)),
IFERROR(INDEX('Season 10'!$X$20,MATCH('VS stats'!$C38,'Season 10'!$U$20,0)),
IFERROR(INDEX('Season 10'!$X$22,MATCH('VS stats'!$C38,'Season 10'!$U$22,0)),"-")))))</f>
        <v>-</v>
      </c>
      <c r="BL38" s="965" t="str">
        <f>IFERROR(INDEX('Season 11'!$D$9:$D$27,MATCH('VS stats'!$C38,'Season 11'!$B$9:$B$27,0)),"-")</f>
        <v>-</v>
      </c>
      <c r="BM38" s="965" t="str">
        <f>IFERROR(INDEX('Season 11'!$D$28:$D$46,MATCH('VS stats'!$C38,'Season 11'!$B$28:$B$46,0)),"-")</f>
        <v>-</v>
      </c>
      <c r="BN38" s="965" t="str">
        <f>IFERROR(INDEX('Season 11'!$J$9:$J$16,MATCH('VS stats'!$C38,'Season 11'!$H$9:$H$16,0)),IFERROR(INDEX('Season 11'!$J$39,MATCH('VS stats'!$C38,'Season 11'!$H$39,0)),"-"))</f>
        <v>-</v>
      </c>
      <c r="BO38" s="965" t="str">
        <f>IFERROR(INDEX('Season 11'!$P$9:$P$16,MATCH('VS stats'!$C38,'Season 11'!$N$9:$N$16,0)),IFERROR(INDEX('Season 11'!$J$30,MATCH('VS stats'!$C38,'Season 11'!$H$30,0)),"-"))</f>
        <v>-</v>
      </c>
      <c r="BP38" s="965" t="str">
        <f>IFERROR(INDEX('Season 11'!$P$20:$P$24,MATCH('VS stats'!$C38,'Season 11'!$N$20:$N$24,0)),
IFERROR(INDEX('Season 11'!$X$9,MATCH('VS stats'!$C38,'Season 11'!$U$9,0)),
IFERROR(INDEX('Season 11'!$X$11:$X$13,MATCH('VS stats'!$C38,'Season 11'!$U$11:$U46,0)),
IFERROR(INDEX('Season 11'!$X$17,MATCH('VS stats'!$C38,'Season 11'!$U$17,0)),
IFERROR(INDEX('Season 11'!$X$19,MATCH('VS stats'!$C38,'Season 11'!$U$19,0)),
IFERROR(INDEX('Season 11'!$X$21,MATCH('VS stats'!$C38,'Season 11'!$U$21,0)),
IFERROR(INDEX('Season 11'!$X$23,MATCH('VS stats'!$C38,'Season 11'!$U$23,0)),"-")))))))</f>
        <v>-</v>
      </c>
      <c r="BQ38" s="966" t="str">
        <f>IFERROR(INDEX('Season 11'!$X$10,MATCH('VS stats'!$C38,'Season 11'!$U$10,0)),
IFERROR(INDEX('Season 11'!$X$14:$X$16,MATCH('VS stats'!$C38,'Season 11'!$U$14:$U$16,0)),
IFERROR(INDEX('Season 11'!$X$18,MATCH('VS stats'!$C38,'Season 11'!$U$18,0)),
IFERROR(INDEX('Season 11'!$X$20,MATCH('VS stats'!$C38,'Season 11'!$U$20,0)),
IFERROR(INDEX('Season 11'!$X$22,MATCH('VS stats'!$C38,'Season 11'!$U$22,0)),"-")))))</f>
        <v>-</v>
      </c>
      <c r="BR38" s="965" t="str">
        <f>IFERROR(INDEX('Season 12'!$D$9:$D$27,MATCH('VS stats'!$C38,'Season 12'!$B$9:$B$27,0)),"-")</f>
        <v>-</v>
      </c>
      <c r="BS38" s="965" t="str">
        <f>IFERROR(INDEX('Season 12'!$D$28:$D$46,MATCH('VS stats'!$C38,'Season 12'!$B$28:$B$46,0)),"-")</f>
        <v>-</v>
      </c>
      <c r="BT38" s="965" t="str">
        <f>IFERROR(INDEX('Season 12'!$J$9:$J$16,MATCH('VS stats'!$C38,'Season 12'!$H$9:$H$16,0)),IFERROR(INDEX('Season 12'!$J$39,MATCH('VS stats'!$C38,'Season 12'!$H$39,0)),"-"))</f>
        <v>-</v>
      </c>
      <c r="BU38" s="965" t="str">
        <f>IFERROR(INDEX('Season 12'!$P$9:$P$16,MATCH('VS stats'!$C38,'Season 12'!$N$9:$N$16,0)),IFERROR(INDEX('Season 12'!$J$30,MATCH('VS stats'!$C38,'Season 12'!$H$30,0)),"-"))</f>
        <v>-</v>
      </c>
      <c r="BV38" s="965" t="str">
        <f>IFERROR(INDEX('Season 12'!$P$20:$P$24,MATCH('VS stats'!$C38,'Season 12'!$N$20:$N$24,0)),
IFERROR(INDEX('Season 12'!$X$9,MATCH('VS stats'!$C38,'Season 12'!$U$9,0)),
IFERROR(INDEX('Season 12'!$X$11:$X$13,MATCH('VS stats'!$C38,'Season 12'!$U$11:$U46,0)),
IFERROR(INDEX('Season 12'!$X$17,MATCH('VS stats'!$C38,'Season 12'!$U$17,0)),
IFERROR(INDEX('Season 12'!$X$19,MATCH('VS stats'!$C38,'Season 12'!$U$19,0)),
IFERROR(INDEX('Season 12'!$X$21,MATCH('VS stats'!$C38,'Season 12'!$U$21,0)),
IFERROR(INDEX('Season 12'!$X$23,MATCH('VS stats'!$C38,'Season 12'!$U$23,0)),"-")))))))</f>
        <v>-</v>
      </c>
      <c r="BW38" s="966" t="str">
        <f>IFERROR(INDEX('Season 12'!$X$10,MATCH('VS stats'!$C38,'Season 12'!$U$10,0)),
IFERROR(INDEX('Season 12'!$X$14:$X$16,MATCH('VS stats'!$C38,'Season 12'!$U$14:$U$16,0)),
IFERROR(INDEX('Season 12'!$X$18,MATCH('VS stats'!$C38,'Season 12'!$U$18,0)),
IFERROR(INDEX('Season 12'!$X$20,MATCH('VS stats'!$C38,'Season 12'!$U$20,0)),
IFERROR(INDEX('Season 12'!$X$22,MATCH('VS stats'!$C38,'Season 12'!$U$22,0)),"-")))))</f>
        <v>-</v>
      </c>
      <c r="BX38" s="965" t="str">
        <f>IFERROR(INDEX('Season 13'!$D$9:$D$27,MATCH('VS stats'!$C38,'Season 13'!$B$9:$B$27,0)),"-")</f>
        <v>-</v>
      </c>
      <c r="BY38" s="965" t="str">
        <f>IFERROR(INDEX('Season 13'!$D$28:$D$46,MATCH('VS stats'!$C38,'Season 13'!$B$28:$B$46,0)),"-")</f>
        <v>-</v>
      </c>
      <c r="BZ38" s="965" t="str">
        <f>IFERROR(INDEX('Season 13'!$J$9:$J$16,MATCH('VS stats'!$C38,'Season 13'!$H$9:$H$16,0)),IFERROR(INDEX('Season 13'!$J$39,MATCH('VS stats'!$C38,'Season 13'!$H$39,0)),"-"))</f>
        <v>-</v>
      </c>
      <c r="CA38" s="965" t="str">
        <f>IFERROR(INDEX('Season 13'!$P$9:$P$16,MATCH('VS stats'!$C38,'Season 13'!$N$9:$N$16,0)),IFERROR(INDEX('Season 13'!$J$30,MATCH('VS stats'!$C38,'Season 13'!$H$30,0)),"-"))</f>
        <v>-</v>
      </c>
      <c r="CB38" s="965" t="str">
        <f>IFERROR(INDEX('Season 13'!$P$20:$P$24,MATCH('VS stats'!$C38,'Season 13'!$N$20:$N$24,0)),
IFERROR(INDEX('Season 13'!$X$9,MATCH('VS stats'!$C38,'Season 13'!$U$9,0)),
IFERROR(INDEX('Season 13'!$X$11:$X$13,MATCH('VS stats'!$C38,'Season 13'!$U$11:$U46,0)),
IFERROR(INDEX('Season 13'!$X$17,MATCH('VS stats'!$C38,'Season 13'!$U$17,0)),
IFERROR(INDEX('Season 13'!$X$19,MATCH('VS stats'!$C38,'Season 13'!$U$19,0)),
IFERROR(INDEX('Season 13'!$X$21,MATCH('VS stats'!$C38,'Season 13'!$U$21,0)),
IFERROR(INDEX('Season 13'!$X$23,MATCH('VS stats'!$C38,'Season 13'!$U$23,0)),"-")))))))</f>
        <v>-</v>
      </c>
      <c r="CC38" s="966" t="str">
        <f>IFERROR(INDEX('Season 13'!$X$10,MATCH('VS stats'!$C38,'Season 13'!$U$10,0)),
IFERROR(INDEX('Season 13'!$X$14:$X$16,MATCH('VS stats'!$C38,'Season 13'!$U$14:$U$16,0)),
IFERROR(INDEX('Season 13'!$X$18,MATCH('VS stats'!$C38,'Season 13'!$U$18,0)),
IFERROR(INDEX('Season 13'!$X$20,MATCH('VS stats'!$C38,'Season 13'!$U$20,0)),
IFERROR(INDEX('Season 13'!$X$22,MATCH('VS stats'!$C38,'Season 13'!$U$22,0)),"-")))))</f>
        <v>-</v>
      </c>
      <c r="CD38" s="965" t="str">
        <f>IFERROR(INDEX('Season 14'!$D$9:$D$27,MATCH('VS stats'!$C38,'Season 14'!$B$9:$B$27,0)),"-")</f>
        <v>-</v>
      </c>
      <c r="CE38" s="965" t="str">
        <f>IFERROR(INDEX('Season 14'!$D$28:$D$46,MATCH('VS stats'!$C38,'Season 14'!$B$28:$B$46,0)),"-")</f>
        <v>-</v>
      </c>
      <c r="CF38" s="965" t="str">
        <f>IFERROR(INDEX('Season 14'!$J$9:$J$16,MATCH('VS stats'!$C38,'Season 14'!$H$9:$H$16,0)),IFERROR(INDEX('Season 14'!$J$39,MATCH('VS stats'!$C38,'Season 14'!$H$39,0)),"-"))</f>
        <v>-</v>
      </c>
      <c r="CG38" s="965" t="str">
        <f>IFERROR(INDEX('Season 14'!$P$9:$P$16,MATCH('VS stats'!$C38,'Season 14'!$N$9:$N$16,0)),IFERROR(INDEX('Season 14'!$J$30,MATCH('VS stats'!$C38,'Season 14'!$H$30,0)),"-"))</f>
        <v>-</v>
      </c>
      <c r="CH38" s="965" t="str">
        <f>IFERROR(INDEX('Season 14'!$P$20:$P$24,MATCH('VS stats'!$C38,'Season 14'!$N$20:$N$24,0)),
IFERROR(INDEX('Season 14'!$X$9,MATCH('VS stats'!$C38,'Season 14'!$U$9,0)),
IFERROR(INDEX('Season 14'!$X$11:$X$13,MATCH('VS stats'!$C38,'Season 14'!$U$11:$U46,0)),
IFERROR(INDEX('Season 14'!$X$17,MATCH('VS stats'!$C38,'Season 14'!$U$17,0)),
IFERROR(INDEX('Season 14'!$X$19,MATCH('VS stats'!$C38,'Season 14'!$U$19,0)),
IFERROR(INDEX('Season 14'!$X$21,MATCH('VS stats'!$C38,'Season 14'!$U$21,0)),
IFERROR(INDEX('Season 14'!$X$23,MATCH('VS stats'!$C38,'Season 14'!$U$23,0)),"-")))))))</f>
        <v>-</v>
      </c>
      <c r="CI38" s="966" t="str">
        <f>IFERROR(INDEX('Season 14'!$X$10,MATCH('VS stats'!$C38,'Season 14'!$U$10,0)),
IFERROR(INDEX('Season 14'!$X$14:$X$16,MATCH('VS stats'!$C38,'Season 14'!$U$14:$U$16,0)),
IFERROR(INDEX('Season 14'!$X$18,MATCH('VS stats'!$C38,'Season 14'!$U$18,0)),
IFERROR(INDEX('Season 14'!$X$20,MATCH('VS stats'!$C38,'Season 14'!$U$20,0)),
IFERROR(INDEX('Season 14'!$X$22,MATCH('VS stats'!$C38,'Season 14'!$U$22,0)),"-")))))</f>
        <v>-</v>
      </c>
      <c r="CJ38" s="965" t="str">
        <f>IFERROR(INDEX('Season 15'!$D$9:$D$27,MATCH('VS stats'!$C38,'Season 15'!$B$9:$B$27,0)),"-")</f>
        <v>-</v>
      </c>
      <c r="CK38" s="965" t="str">
        <f>IFERROR(INDEX('Season 15'!$D$28:$D$46,MATCH('VS stats'!$C38,'Season 15'!$B$28:$B$46,0)),"-")</f>
        <v>-</v>
      </c>
      <c r="CL38" s="965" t="str">
        <f>IFERROR(INDEX('Season 15'!$J$9:$J$16,MATCH('VS stats'!$C38,'Season 15'!$H$9:$H$16,0)),IFERROR(INDEX('Season 15'!$J$39,MATCH('VS stats'!$C38,'Season 15'!$H$39,0)),"-"))</f>
        <v>-</v>
      </c>
      <c r="CM38" s="965" t="str">
        <f>IFERROR(INDEX('Season 15'!$P$9:$P$16,MATCH('VS stats'!$C38,'Season 15'!$N$9:$N$16,0)),IFERROR(INDEX('Season 15'!$J$30,MATCH('VS stats'!$C38,'Season 15'!$H$30,0)),"-"))</f>
        <v>-</v>
      </c>
      <c r="CN38" s="965" t="str">
        <f>IFERROR(INDEX('Season 15'!$P$20:$P$24,MATCH('VS stats'!$C38,'Season 15'!$N$20:$N$24,0)),
IFERROR(INDEX('Season 15'!$X$9,MATCH('VS stats'!$C38,'Season 15'!$U$9,0)),
IFERROR(INDEX('Season 15'!$X$11:$X$13,MATCH('VS stats'!$C38,'Season 15'!$U$11:$U46,0)),
IFERROR(INDEX('Season 15'!$X$17,MATCH('VS stats'!$C38,'Season 15'!$U$17,0)),
IFERROR(INDEX('Season 15'!$X$19,MATCH('VS stats'!$C38,'Season 15'!$U$19,0)),
IFERROR(INDEX('Season 15'!$X$21,MATCH('VS stats'!$C38,'Season 15'!$U$21,0)),
IFERROR(INDEX('Season 15'!$X$23,MATCH('VS stats'!$C38,'Season 15'!$U$23,0)),"-")))))))</f>
        <v>-</v>
      </c>
      <c r="CO38" s="966" t="str">
        <f>IFERROR(INDEX('Season 15'!$X$10,MATCH('VS stats'!$C38,'Season 15'!$U$10,0)),
IFERROR(INDEX('Season 15'!$X$14:$X$16,MATCH('VS stats'!$C38,'Season 15'!$U$14:$U$16,0)),
IFERROR(INDEX('Season 15'!$X$18,MATCH('VS stats'!$C38,'Season 15'!$U$18,0)),
IFERROR(INDEX('Season 15'!$X$20,MATCH('VS stats'!$C38,'Season 15'!$U$20,0)),
IFERROR(INDEX('Season 15'!$X$22,MATCH('VS stats'!$C38,'Season 15'!$U$22,0)),"-")))))</f>
        <v>-</v>
      </c>
      <c r="CP38" s="976"/>
      <c r="CQ38" s="822"/>
      <c r="CR38" s="822"/>
      <c r="CS38" s="822"/>
      <c r="CT38" s="822"/>
      <c r="CU38" s="822"/>
    </row>
    <row r="39" spans="3:99" x14ac:dyDescent="0.25">
      <c r="C39" s="732" t="s">
        <v>462</v>
      </c>
      <c r="D39" s="1065" t="str">
        <f>IFERROR(INDEX('Season 1'!$D$9:$D$31,MATCH('VS stats'!$C39,'Season 1'!$B$9:$B$31,0)),"-")</f>
        <v>2-0</v>
      </c>
      <c r="E39" s="1074" t="str">
        <f>IFERROR(INDEX('Season 1'!$D$32:$D$54,MATCH('VS stats'!$C39,'Season 1'!$B$32:$B$54,0)),"-")</f>
        <v>1-1</v>
      </c>
      <c r="F39" s="965" t="str">
        <f>IFERROR(INDEX('Season 1'!$J$9:$J$16,MATCH('VS stats'!$C39,'Season 1'!$H$9:$H$16,0)),IFERROR(INDEX('Season 1'!$W$9:$W$14,MATCH('VS stats'!$C39,'Season 1'!$T$9:$T$14,0)),"-"))</f>
        <v>-</v>
      </c>
      <c r="G39" s="965" t="str">
        <f>IFERROR(INDEX('Season 1'!$P$9:$P$16,MATCH('VS stats'!$C39,'Season 1'!$N$9:$N$16,0)),"-")</f>
        <v>-</v>
      </c>
      <c r="H39" s="965" t="str">
        <f>IFERROR(INDEX('Season 1'!$P$20:$P$24,MATCH('VS stats'!$C39,'Season 1'!$N$20:$N$24,0)),"-")</f>
        <v>-</v>
      </c>
      <c r="I39" s="966" t="s">
        <v>35</v>
      </c>
      <c r="J39" s="1065" t="str">
        <f>IFERROR(INDEX('Season 2'!$D$9:$D$31,MATCH('VS stats'!$C39,'Season 2'!$B$9:$B$31,0)),"-")</f>
        <v>2-1</v>
      </c>
      <c r="K39" s="965" t="str">
        <f>IFERROR(INDEX('Season 2'!$D$32:$D$54,MATCH('VS stats'!$C39,'Season 2'!$B$32:$B$54,0)),"-")</f>
        <v>-</v>
      </c>
      <c r="L39" s="965" t="str">
        <f>IFERROR(INDEX('Season 2'!$J$9:$J$16,MATCH('VS stats'!$C39,'Season 2'!$H$9:$H$16,0)),IFERROR(INDEX('Season 2'!$J$45:$J$50,MATCH('VS stats'!$C39,'Season 2'!$H$45:$H$50,0)),"-"))</f>
        <v>-</v>
      </c>
      <c r="M39" s="965" t="str">
        <f>IFERROR(INDEX('Season 2'!$P$9:$P$16,MATCH('VS stats'!$C39,'Season 2'!$N$9:$N$16,0)),IFERROR(INDEX('Season 2'!$J$30,MATCH('VS stats'!$C39,'Season 2'!$H$30,0)),"-"))</f>
        <v>-</v>
      </c>
      <c r="N39" s="965" t="str">
        <f>IFERROR(INDEX('Season 2'!$P$20:$P$24,MATCH('VS stats'!$C39,'Season 2'!$N$20:$N$24,0)),
IFERROR(INDEX('Season 2'!$X$9,MATCH('VS stats'!$C39,'Season 2'!$U$9,0)),
IFERROR(INDEX('Season 2'!$X$11:$X$13,MATCH('VS stats'!$C39,'Season 2'!$U$11:$U47,0)),
IFERROR(INDEX('Season 2'!$X$17,MATCH('VS stats'!$C39,'Season 2'!$U$17,0)),
IFERROR(INDEX('Season 2'!$X$19,MATCH('VS stats'!$C39,'Season 2'!$U$19,0)),
IFERROR(INDEX('Season 2'!$X$21,MATCH('VS stats'!$C39,'Season 2'!$U$21,0)),
IFERROR(INDEX('Season 2'!$X$23,MATCH('VS stats'!$C39,'Season 2'!$U$23,0)),
IFERROR(INDEX('Season 2'!$X$25,MATCH('VS stats'!$C39,'Season 2'!$U$25,0)),"-"))))))))</f>
        <v>-</v>
      </c>
      <c r="O39" s="966" t="str">
        <f>IFERROR(INDEX('Season 2'!$X$10,MATCH('VS stats'!$C39,'Season 2'!$U$10,0)),
IFERROR(INDEX('Season 2'!$X$14:$X$16,MATCH('VS stats'!$C39,'Season 2'!$U$14:$U$16,0)),
IFERROR(INDEX('Season 2'!$X$18,MATCH('VS stats'!$C39,'Season 2'!$U$18,0)),
IFERROR(INDEX('Season 2'!$X$20,MATCH('VS stats'!$C39,'Season 2'!$U$20,0)),
IFERROR(INDEX('Season 2'!$X$22,MATCH('VS stats'!$C39,'Season 2'!$U$22,0)),
IFERROR(INDEX('Season 2'!$X$24,MATCH('VS stats'!$C39,'Season 2'!$U$24,0)),"-"))))))</f>
        <v>-</v>
      </c>
      <c r="P39" s="965" t="str">
        <f>IFERROR(INDEX('Season 3'!$D$9:$D$31,MATCH('VS stats'!$C39,'Season 3'!$B$9:$B$31,0)),"-")</f>
        <v>-</v>
      </c>
      <c r="Q39" s="965" t="str">
        <f>IFERROR(INDEX('Season 3'!$D$32:$D$54,MATCH('VS stats'!$C39,'Season 3'!$B$32:$B$54,0)),"-")</f>
        <v>-</v>
      </c>
      <c r="R39" s="965" t="str">
        <f>IFERROR(INDEX('Season 3'!$J$9:$J$16,MATCH('VS stats'!$C39,'Season 3'!$H$9:$H$16,0)),IFERROR(INDEX('Season 3'!$J$39,MATCH('VS stats'!$C39,'Season 3'!$H$39,0)),"-"))</f>
        <v>-</v>
      </c>
      <c r="S39" s="965" t="str">
        <f>IFERROR(INDEX('Season 3'!$P$9:$P$16,MATCH('VS stats'!$C39,'Season 3'!$N$9:$N$16,0)),IFERROR(INDEX('Season 3'!$J$30,MATCH('VS stats'!$C39,'Season 3'!$H$30,0)),"-"))</f>
        <v>-</v>
      </c>
      <c r="T39" s="965" t="str">
        <f>IFERROR(INDEX('Season 3'!$P$20:$P$24,MATCH('VS stats'!$C39,'Season 3'!$N$20:$N$24,0)),
IFERROR(INDEX('Season 3'!$X$9,MATCH('VS stats'!$C39,'Season 3'!$U$9,0)),
IFERROR(INDEX('Season 3'!$X$11:$X$13,MATCH('VS stats'!$C39,'Season 3'!$U$11:$U47,0)),
IFERROR(INDEX('Season 3'!$X$17,MATCH('VS stats'!$C39,'Season 3'!$U$17,0)),
IFERROR(INDEX('Season 3'!$X$19,MATCH('VS stats'!$C39,'Season 3'!$U$19,0)),
IFERROR(INDEX('Season 3'!$X$21,MATCH('VS stats'!$C39,'Season 3'!$U$21,0)),
IFERROR(INDEX('Season 3'!$X$23,MATCH('VS stats'!$C39,'Season 3'!$U$23,0)),
IFERROR(INDEX('Season 3'!$X$25,MATCH('VS stats'!$C39,'Season 3'!$U$25,0)),"-"))))))))</f>
        <v>-</v>
      </c>
      <c r="U39" s="966" t="str">
        <f>IFERROR(INDEX('Season 3'!$X$10,MATCH('VS stats'!$C39,'Season 3'!$U$10,0)),
IFERROR(INDEX('Season 3'!$X$14:$X$16,MATCH('VS stats'!$C39,'Season 3'!$U$14:$U$16,0)),
IFERROR(INDEX('Season 3'!$X$18,MATCH('VS stats'!$C39,'Season 3'!$U$18,0)),
IFERROR(INDEX('Season 3'!$X$20,MATCH('VS stats'!$C39,'Season 3'!$U$20,0)),
IFERROR(INDEX('Season 3'!$X$22,MATCH('VS stats'!$C39,'Season 3'!$U$22,0)),
IFERROR(INDEX('Season 3'!$X$24,MATCH('VS stats'!$C39,'Season 3'!$U$24,0)),"-"))))))</f>
        <v>-</v>
      </c>
      <c r="V39" s="965" t="str">
        <f>IFERROR(INDEX('Season 4'!$D$9:$D$27,MATCH('VS stats'!$C39,'Season 4'!$B$9:$B$27,0)),"-")</f>
        <v>-</v>
      </c>
      <c r="W39" s="965" t="str">
        <f>IFERROR(INDEX('Season 4'!$D$28:$D$46,MATCH('VS stats'!$C39,'Season 4'!$B$28:$B$46,0)),"-")</f>
        <v>-</v>
      </c>
      <c r="X39" s="965" t="str">
        <f>IFERROR(INDEX('Season 4'!$J$9:$J$16,MATCH('VS stats'!$C39,'Season 4'!$H$9:$H$16,0)),IFERROR(INDEX('Season 4'!$J$39,MATCH('VS stats'!$C39,'Season 4'!$H$39,0)),"-"))</f>
        <v>-</v>
      </c>
      <c r="Y39" s="965" t="str">
        <f>IFERROR(INDEX('Season 4'!$P$9:$P$16,MATCH('VS stats'!$C39,'Season 4'!$N$9:$N$16,0)),IFERROR(INDEX('Season 4'!$J$30,MATCH('VS stats'!$C39,'Season 4'!$H$30,0)),"-"))</f>
        <v>-</v>
      </c>
      <c r="Z39" s="965" t="str">
        <f>IFERROR(INDEX('Season 4'!$P$20:$P$24,MATCH('VS stats'!$C39,'Season 4'!$N$20:$N$24,0)),
IFERROR(INDEX('Season 4'!$X$9,MATCH('VS stats'!$C39,'Season 4'!$U$9,0)),
IFERROR(INDEX('Season 4'!$X$11:$X$13,MATCH('VS stats'!$C39,'Season 4'!$U$11:$U47,0)),
IFERROR(INDEX('Season 4'!$X$17,MATCH('VS stats'!$C39,'Season 4'!$U$17,0)),
IFERROR(INDEX('Season 4'!$X$19,MATCH('VS stats'!$C39,'Season 4'!$U$19,0)),
IFERROR(INDEX('Season 4'!$X$21,MATCH('VS stats'!$C39,'Season 4'!$U$21,0)),
IFERROR(INDEX('Season 4'!$X$23,MATCH('VS stats'!$C39,'Season 4'!$U$23,0)),
IFERROR(INDEX('Season 4'!$X$25,MATCH('VS stats'!$C39,'Season 4'!$U$25,0)),"-"))))))))</f>
        <v>-</v>
      </c>
      <c r="AA39" s="966" t="str">
        <f>IFERROR(INDEX('Season 4'!$X$10,MATCH('VS stats'!$C39,'Season 4'!$U$10,0)),
IFERROR(INDEX('Season 4'!$X$14:$X$16,MATCH('VS stats'!$C39,'Season 4'!$U$14:$U$16,0)),
IFERROR(INDEX('Season 4'!$X$18,MATCH('VS stats'!$C39,'Season 4'!$U$18,0)),
IFERROR(INDEX('Season 4'!$X$20,MATCH('VS stats'!$C39,'Season 4'!$U$20,0)),
IFERROR(INDEX('Season 4'!$X$22,MATCH('VS stats'!$C39,'Season 4'!$U$22,0)),
IFERROR(INDEX('Season 4'!$X$24,MATCH('VS stats'!$C39,'Season 4'!$U$24,0)),"-"))))))</f>
        <v>-</v>
      </c>
      <c r="AB39" s="965" t="str">
        <f>IFERROR(INDEX('Season 5'!$D$9:$D$27,MATCH('VS stats'!$C39,'Season 5'!$B$9:$B$27,0)),"-")</f>
        <v>-</v>
      </c>
      <c r="AC39" s="965" t="str">
        <f>IFERROR(INDEX('Season 5'!$D$28:$D$46,MATCH('VS stats'!$C39,'Season 5'!$B$28:$B$46,0)),"-")</f>
        <v>-</v>
      </c>
      <c r="AD39" s="965" t="str">
        <f>IFERROR(INDEX('Season 5'!$J$9:$J$16,MATCH('VS stats'!$C39,'Season 5'!$H$9:$H$16,0)),IFERROR(INDEX('Season 5'!$J$39,MATCH('VS stats'!$C39,'Season 5'!$H$39,0)),"-"))</f>
        <v>-</v>
      </c>
      <c r="AE39" s="965" t="str">
        <f>IFERROR(INDEX('Season 5'!$P$9:$P$16,MATCH('VS stats'!$C39,'Season 5'!$N$9:$N$16,0)),IFERROR(INDEX('Season 5'!$J$30,MATCH('VS stats'!$C39,'Season 5'!$H$30,0)),"-"))</f>
        <v>-</v>
      </c>
      <c r="AF39" s="965" t="str">
        <f>IFERROR(INDEX('Season 5'!$P$20:$P$24,MATCH('VS stats'!$C39,'Season 5'!$N$20:$N$24,0)),
IFERROR(INDEX('Season 5'!$X$9,MATCH('VS stats'!$C39,'Season 5'!$U$9,0)),
IFERROR(INDEX('Season 5'!$X$11:$X$13,MATCH('VS stats'!$C39,'Season 5'!$U$11:$U47,0)),
IFERROR(INDEX('Season 5'!$X$17,MATCH('VS stats'!$C39,'Season 5'!$U$17,0)),
IFERROR(INDEX('Season 5'!$X$19,MATCH('VS stats'!$C39,'Season 5'!$U$19,0)),
IFERROR(INDEX('Season 5'!$X$21,MATCH('VS stats'!$C39,'Season 5'!$U$21,0)),
IFERROR(INDEX('Season 5'!$X$23,MATCH('VS stats'!$C39,'Season 5'!$U$23,0)),"-")))))))</f>
        <v>-</v>
      </c>
      <c r="AG39" s="966" t="str">
        <f>IFERROR(INDEX('Season 5'!$X$10,MATCH('VS stats'!$C39,'Season 5'!$U$10,0)),
IFERROR(INDEX('Season 5'!$X$14:$X$16,MATCH('VS stats'!$C39,'Season 5'!$U$14:$U$16,0)),
IFERROR(INDEX('Season 5'!$X$18,MATCH('VS stats'!$C39,'Season 5'!$U$18,0)),
IFERROR(INDEX('Season 5'!$X$20,MATCH('VS stats'!$C39,'Season 5'!$U$20,0)),
IFERROR(INDEX('Season 5'!$X$22,MATCH('VS stats'!$C39,'Season 5'!$U$22,0)),"-")))))</f>
        <v>-</v>
      </c>
      <c r="AH39" s="965" t="str">
        <f>IFERROR(INDEX('Season 6'!$D$9:$D$27,MATCH('VS stats'!$C39,'Season 6'!$B$9:$B$27,0)),"-")</f>
        <v>-</v>
      </c>
      <c r="AI39" s="965" t="str">
        <f>IFERROR(INDEX('Season 6'!$D$28:$D$46,MATCH('VS stats'!$C39,'Season 6'!$B$28:$B$46,0)),"-")</f>
        <v>-</v>
      </c>
      <c r="AJ39" s="965" t="str">
        <f>IFERROR(INDEX('Season 6'!$J$9:$J$16,MATCH('VS stats'!$C39,'Season 6'!$H$9:$H$16,0)),IFERROR(INDEX('Season 6'!$J$39,MATCH('VS stats'!$C39,'Season 6'!$H$39,0)),"-"))</f>
        <v>-</v>
      </c>
      <c r="AK39" s="965" t="str">
        <f>IFERROR(INDEX('Season 6'!$P$9:$P$16,MATCH('VS stats'!$C39,'Season 6'!$N$9:$N$16,0)),IFERROR(INDEX('Season 6'!$J$30,MATCH('VS stats'!$C39,'Season 6'!$H$30,0)),"-"))</f>
        <v>-</v>
      </c>
      <c r="AL39" s="965" t="str">
        <f>IFERROR(INDEX('Season 6'!$P$20:$P$24,MATCH('VS stats'!$C39,'Season 6'!$N$20:$N$24,0)),
IFERROR(INDEX('Season 6'!$X$9,MATCH('VS stats'!$C39,'Season 6'!$U$9,0)),
IFERROR(INDEX('Season 6'!$X$11:$X$13,MATCH('VS stats'!$C39,'Season 6'!$U$11:$U47,0)),
IFERROR(INDEX('Season 6'!$X$17,MATCH('VS stats'!$C39,'Season 6'!$U$17,0)),
IFERROR(INDEX('Season 6'!$X$19,MATCH('VS stats'!$C39,'Season 6'!$U$19,0)),
IFERROR(INDEX('Season 6'!$X$21,MATCH('VS stats'!$C39,'Season 6'!$U$21,0)),
IFERROR(INDEX('Season 6'!$X$23,MATCH('VS stats'!$C39,'Season 6'!$U$23,0)),"-")))))))</f>
        <v>-</v>
      </c>
      <c r="AM39" s="966" t="str">
        <f>IFERROR(INDEX('Season 6'!$X$10,MATCH('VS stats'!$C39,'Season 6'!$U$10,0)),
IFERROR(INDEX('Season 6'!$X$14:$X$16,MATCH('VS stats'!$C39,'Season 6'!$U$14:$U$16,0)),
IFERROR(INDEX('Season 6'!$X$18,MATCH('VS stats'!$C39,'Season 6'!$U$18,0)),
IFERROR(INDEX('Season 6'!$X$20,MATCH('VS stats'!$C39,'Season 6'!$U$20,0)),
IFERROR(INDEX('Season 6'!$X$22,MATCH('VS stats'!$C39,'Season 6'!$U$22,0)),"-")))))</f>
        <v>-</v>
      </c>
      <c r="AN39" s="965" t="str">
        <f>IFERROR(INDEX('Season 7'!$D$9:$D$27,MATCH('VS stats'!$C39,'Season 7'!$B$9:$B$27,0)),"-")</f>
        <v>-</v>
      </c>
      <c r="AO39" s="965" t="str">
        <f>IFERROR(INDEX('Season 7'!$D$28:$D$46,MATCH('VS stats'!$C39,'Season 7'!$B$28:$B$46,0)),"-")</f>
        <v>-</v>
      </c>
      <c r="AP39" s="965" t="str">
        <f>IFERROR(INDEX('Season 7'!$J$9:$J$16,MATCH('VS stats'!$C39,'Season 7'!$H$9:$H$16,0)),IFERROR(INDEX('Season 7'!$J$39,MATCH('VS stats'!$C39,'Season 7'!$H$39,0)),"-"))</f>
        <v>-</v>
      </c>
      <c r="AQ39" s="965" t="str">
        <f>IFERROR(INDEX('Season 7'!$P$9:$P$16,MATCH('VS stats'!$C39,'Season 7'!$N$9:$N$16,0)),IFERROR(INDEX('Season 7'!$J$30,MATCH('VS stats'!$C39,'Season 7'!$H$30,0)),"-"))</f>
        <v>-</v>
      </c>
      <c r="AR39" s="965" t="str">
        <f>IFERROR(INDEX('Season 7'!$P$20:$P$24,MATCH('VS stats'!$C39,'Season 7'!$N$20:$N$24,0)),
IFERROR(INDEX('Season 7'!$X$9,MATCH('VS stats'!$C39,'Season 7'!$U$9,0)),
IFERROR(INDEX('Season 7'!$X$11:$X$13,MATCH('VS stats'!$C39,'Season 7'!$U$11:$U47,0)),
IFERROR(INDEX('Season 7'!$X$17,MATCH('VS stats'!$C39,'Season 7'!$U$17,0)),
IFERROR(INDEX('Season 7'!$X$19,MATCH('VS stats'!$C39,'Season 7'!$U$19,0)),
IFERROR(INDEX('Season 7'!$X$21,MATCH('VS stats'!$C39,'Season 7'!$U$21,0)),
IFERROR(INDEX('Season 7'!$X$23,MATCH('VS stats'!$C39,'Season 7'!$U$23,0)),"-")))))))</f>
        <v>-</v>
      </c>
      <c r="AS39" s="966" t="str">
        <f>IFERROR(INDEX('Season 7'!$X$10,MATCH('VS stats'!$C39,'Season 7'!$U$10,0)),
IFERROR(INDEX('Season 7'!$X$14:$X$16,MATCH('VS stats'!$C39,'Season 7'!$U$14:$U$16,0)),
IFERROR(INDEX('Season 7'!$X$18,MATCH('VS stats'!$C39,'Season 7'!$U$18,0)),
IFERROR(INDEX('Season 7'!$X$20,MATCH('VS stats'!$C39,'Season 7'!$U$20,0)),
IFERROR(INDEX('Season 7'!$X$22,MATCH('VS stats'!$C39,'Season 7'!$U$22,0)),"-")))))</f>
        <v>-</v>
      </c>
      <c r="AT39" s="965" t="str">
        <f>IFERROR(INDEX('Season 8'!$D$9:$D$27,MATCH('VS stats'!$C39,'Season 8'!$B$9:$B$27,0)),"-")</f>
        <v>-</v>
      </c>
      <c r="AU39" s="965" t="str">
        <f>IFERROR(INDEX('Season 8'!$D$28:$D$46,MATCH('VS stats'!$C39,'Season 8'!$B$28:$B$46,0)),"-")</f>
        <v>-</v>
      </c>
      <c r="AV39" s="965" t="str">
        <f>IFERROR(INDEX('Season 8'!$J$9:$J$16,MATCH('VS stats'!$C39,'Season 8'!$H$9:$H$16,0)),IFERROR(INDEX('Season 8'!$J$39,MATCH('VS stats'!$C39,'Season 8'!$H$39,0)),"-"))</f>
        <v>-</v>
      </c>
      <c r="AW39" s="965" t="str">
        <f>IFERROR(INDEX('Season 8'!$P$9:$P$16,MATCH('VS stats'!$C39,'Season 8'!$N$9:$N$16,0)),IFERROR(INDEX('Season 8'!$J$30,MATCH('VS stats'!$C39,'Season 8'!$H$30,0)),"-"))</f>
        <v>-</v>
      </c>
      <c r="AX39" s="965" t="str">
        <f>IFERROR(INDEX('Season 8'!$P$20:$P$24,MATCH('VS stats'!$C39,'Season 8'!$N$20:$N$24,0)),
IFERROR(INDEX('Season 8'!$X$9,MATCH('VS stats'!$C39,'Season 8'!$U$9,0)),
IFERROR(INDEX('Season 8'!$X$11:$X$13,MATCH('VS stats'!$C39,'Season 8'!$U$11:$U47,0)),
IFERROR(INDEX('Season 8'!$X$17,MATCH('VS stats'!$C39,'Season 8'!$U$17,0)),
IFERROR(INDEX('Season 8'!$X$19,MATCH('VS stats'!$C39,'Season 8'!$U$19,0)),
IFERROR(INDEX('Season 8'!$X$21,MATCH('VS stats'!$C39,'Season 8'!$U$21,0)),
IFERROR(INDEX('Season 8'!$X$23,MATCH('VS stats'!$C39,'Season 8'!$U$23,0)),"-")))))))</f>
        <v>-</v>
      </c>
      <c r="AY39" s="966" t="str">
        <f>IFERROR(INDEX('Season 8'!$X$10,MATCH('VS stats'!$C39,'Season 8'!$U$10,0)),
IFERROR(INDEX('Season 8'!$X$14:$X$16,MATCH('VS stats'!$C39,'Season 8'!$U$14:$U$16,0)),
IFERROR(INDEX('Season 8'!$X$18,MATCH('VS stats'!$C39,'Season 8'!$U$18,0)),
IFERROR(INDEX('Season 8'!$X$20,MATCH('VS stats'!$C39,'Season 8'!$U$20,0)),
IFERROR(INDEX('Season 8'!$X$22,MATCH('VS stats'!$C39,'Season 8'!$U$22,0)),"-")))))</f>
        <v>-</v>
      </c>
      <c r="AZ39" s="965" t="str">
        <f>IFERROR(INDEX('Season 9'!$D$9:$D$27,MATCH('VS stats'!$C39,'Season 9'!$B$9:$B$27,0)),"-")</f>
        <v>-</v>
      </c>
      <c r="BA39" s="965" t="str">
        <f>IFERROR(INDEX('Season 9'!$D$28:$D$46,MATCH('VS stats'!$C39,'Season 9'!$B$28:$B$46,0)),"-")</f>
        <v>-</v>
      </c>
      <c r="BB39" s="965" t="str">
        <f>IFERROR(INDEX('Season 9'!$J$9:$J$16,MATCH('VS stats'!$C39,'Season 9'!$H$9:$H$16,0)),IFERROR(INDEX('Season 9'!$J$39,MATCH('VS stats'!$C39,'Season 9'!$H$39,0)),"-"))</f>
        <v>-</v>
      </c>
      <c r="BC39" s="965" t="str">
        <f>IFERROR(INDEX('Season 9'!$P$9:$P$16,MATCH('VS stats'!$C39,'Season 9'!$N$9:$N$16,0)),IFERROR(INDEX('Season 9'!$J$30,MATCH('VS stats'!$C39,'Season 9'!$H$30,0)),"-"))</f>
        <v>-</v>
      </c>
      <c r="BD39" s="965" t="str">
        <f>IFERROR(INDEX('Season 9'!$P$20:$P$24,MATCH('VS stats'!$C39,'Season 9'!$N$20:$N$24,0)),
IFERROR(INDEX('Season 9'!$X$9,MATCH('VS stats'!$C39,'Season 9'!$U$9,0)),
IFERROR(INDEX('Season 9'!$X$11:$X$13,MATCH('VS stats'!$C39,'Season 9'!$U$11:$U47,0)),
IFERROR(INDEX('Season 9'!$X$17,MATCH('VS stats'!$C39,'Season 9'!$U$17,0)),
IFERROR(INDEX('Season 9'!$X$19,MATCH('VS stats'!$C39,'Season 9'!$U$19,0)),
IFERROR(INDEX('Season 9'!$X$21,MATCH('VS stats'!$C39,'Season 9'!$U$21,0)),
IFERROR(INDEX('Season 9'!$X$23,MATCH('VS stats'!$C39,'Season 9'!$U$23,0)),"-")))))))</f>
        <v>-</v>
      </c>
      <c r="BE39" s="966" t="str">
        <f>IFERROR(INDEX('Season 9'!$X$10,MATCH('VS stats'!$C39,'Season 9'!$U$10,0)),
IFERROR(INDEX('Season 9'!$X$14:$X$16,MATCH('VS stats'!$C39,'Season 9'!$U$14:$U$16,0)),
IFERROR(INDEX('Season 9'!$X$18,MATCH('VS stats'!$C39,'Season 9'!$U$18,0)),
IFERROR(INDEX('Season 9'!$X$20,MATCH('VS stats'!$C39,'Season 9'!$U$20,0)),
IFERROR(INDEX('Season 9'!$X$22,MATCH('VS stats'!$C39,'Season 9'!$U$22,0)),"-")))))</f>
        <v>-</v>
      </c>
      <c r="BF39" s="965" t="str">
        <f>IFERROR(INDEX('Season 10'!$D$9:$D$27,MATCH('VS stats'!$C39,'Season 10'!$B$9:$B$27,0)),"-")</f>
        <v>-</v>
      </c>
      <c r="BG39" s="965" t="str">
        <f>IFERROR(INDEX('Season 10'!$D$28:$D$46,MATCH('VS stats'!$C39,'Season 10'!$B$28:$B$46,0)),"-")</f>
        <v>-</v>
      </c>
      <c r="BH39" s="965" t="str">
        <f>IFERROR(INDEX('Season 10'!$J$9:$J$16,MATCH('VS stats'!$C39,'Season 10'!$H$9:$H$16,0)),IFERROR(INDEX('Season 10'!$J$39,MATCH('VS stats'!$C39,'Season 10'!$H$39,0)),"-"))</f>
        <v>-</v>
      </c>
      <c r="BI39" s="965" t="str">
        <f>IFERROR(INDEX('Season 10'!$P$9:$P$16,MATCH('VS stats'!$C39,'Season 10'!$N$9:$N$16,0)),IFERROR(INDEX('Season 10'!$J$30,MATCH('VS stats'!$C39,'Season 10'!$H$30,0)),"-"))</f>
        <v>-</v>
      </c>
      <c r="BJ39" s="965" t="str">
        <f>IFERROR(INDEX('Season 10'!$P$20:$P$24,MATCH('VS stats'!$C39,'Season 10'!$N$20:$N$24,0)),
IFERROR(INDEX('Season 10'!$X$9,MATCH('VS stats'!$C39,'Season 10'!$U$9,0)),
IFERROR(INDEX('Season 10'!$X$11:$X$13,MATCH('VS stats'!$C39,'Season 10'!$U$11:$U47,0)),
IFERROR(INDEX('Season 10'!$X$17,MATCH('VS stats'!$C39,'Season 10'!$U$17,0)),
IFERROR(INDEX('Season 10'!$X$19,MATCH('VS stats'!$C39,'Season 10'!$U$19,0)),
IFERROR(INDEX('Season 10'!$X$21,MATCH('VS stats'!$C39,'Season 10'!$U$21,0)),
IFERROR(INDEX('Season 10'!$X$23,MATCH('VS stats'!$C39,'Season 10'!$U$23,0)),"-")))))))</f>
        <v>-</v>
      </c>
      <c r="BK39" s="966" t="str">
        <f>IFERROR(INDEX('Season 10'!$X$10,MATCH('VS stats'!$C39,'Season 10'!$U$10,0)),
IFERROR(INDEX('Season 10'!$X$14:$X$16,MATCH('VS stats'!$C39,'Season 10'!$U$14:$U$16,0)),
IFERROR(INDEX('Season 10'!$X$18,MATCH('VS stats'!$C39,'Season 10'!$U$18,0)),
IFERROR(INDEX('Season 10'!$X$20,MATCH('VS stats'!$C39,'Season 10'!$U$20,0)),
IFERROR(INDEX('Season 10'!$X$22,MATCH('VS stats'!$C39,'Season 10'!$U$22,0)),"-")))))</f>
        <v>-</v>
      </c>
      <c r="BL39" s="965" t="str">
        <f>IFERROR(INDEX('Season 11'!$D$9:$D$27,MATCH('VS stats'!$C39,'Season 11'!$B$9:$B$27,0)),"-")</f>
        <v>-</v>
      </c>
      <c r="BM39" s="965" t="str">
        <f>IFERROR(INDEX('Season 11'!$D$28:$D$46,MATCH('VS stats'!$C39,'Season 11'!$B$28:$B$46,0)),"-")</f>
        <v>-</v>
      </c>
      <c r="BN39" s="965" t="str">
        <f>IFERROR(INDEX('Season 11'!$J$9:$J$16,MATCH('VS stats'!$C39,'Season 11'!$H$9:$H$16,0)),IFERROR(INDEX('Season 11'!$J$39,MATCH('VS stats'!$C39,'Season 11'!$H$39,0)),"-"))</f>
        <v>-</v>
      </c>
      <c r="BO39" s="965" t="str">
        <f>IFERROR(INDEX('Season 11'!$P$9:$P$16,MATCH('VS stats'!$C39,'Season 11'!$N$9:$N$16,0)),IFERROR(INDEX('Season 11'!$J$30,MATCH('VS stats'!$C39,'Season 11'!$H$30,0)),"-"))</f>
        <v>-</v>
      </c>
      <c r="BP39" s="965" t="str">
        <f>IFERROR(INDEX('Season 11'!$P$20:$P$24,MATCH('VS stats'!$C39,'Season 11'!$N$20:$N$24,0)),
IFERROR(INDEX('Season 11'!$X$9,MATCH('VS stats'!$C39,'Season 11'!$U$9,0)),
IFERROR(INDEX('Season 11'!$X$11:$X$13,MATCH('VS stats'!$C39,'Season 11'!$U$11:$U47,0)),
IFERROR(INDEX('Season 11'!$X$17,MATCH('VS stats'!$C39,'Season 11'!$U$17,0)),
IFERROR(INDEX('Season 11'!$X$19,MATCH('VS stats'!$C39,'Season 11'!$U$19,0)),
IFERROR(INDEX('Season 11'!$X$21,MATCH('VS stats'!$C39,'Season 11'!$U$21,0)),
IFERROR(INDEX('Season 11'!$X$23,MATCH('VS stats'!$C39,'Season 11'!$U$23,0)),"-")))))))</f>
        <v>-</v>
      </c>
      <c r="BQ39" s="966" t="str">
        <f>IFERROR(INDEX('Season 11'!$X$10,MATCH('VS stats'!$C39,'Season 11'!$U$10,0)),
IFERROR(INDEX('Season 11'!$X$14:$X$16,MATCH('VS stats'!$C39,'Season 11'!$U$14:$U$16,0)),
IFERROR(INDEX('Season 11'!$X$18,MATCH('VS stats'!$C39,'Season 11'!$U$18,0)),
IFERROR(INDEX('Season 11'!$X$20,MATCH('VS stats'!$C39,'Season 11'!$U$20,0)),
IFERROR(INDEX('Season 11'!$X$22,MATCH('VS stats'!$C39,'Season 11'!$U$22,0)),"-")))))</f>
        <v>-</v>
      </c>
      <c r="BR39" s="965" t="str">
        <f>IFERROR(INDEX('Season 12'!$D$9:$D$27,MATCH('VS stats'!$C39,'Season 12'!$B$9:$B$27,0)),"-")</f>
        <v>-</v>
      </c>
      <c r="BS39" s="965" t="str">
        <f>IFERROR(INDEX('Season 12'!$D$28:$D$46,MATCH('VS stats'!$C39,'Season 12'!$B$28:$B$46,0)),"-")</f>
        <v>-</v>
      </c>
      <c r="BT39" s="965" t="str">
        <f>IFERROR(INDEX('Season 12'!$J$9:$J$16,MATCH('VS stats'!$C39,'Season 12'!$H$9:$H$16,0)),IFERROR(INDEX('Season 12'!$J$39,MATCH('VS stats'!$C39,'Season 12'!$H$39,0)),"-"))</f>
        <v>-</v>
      </c>
      <c r="BU39" s="965" t="str">
        <f>IFERROR(INDEX('Season 12'!$P$9:$P$16,MATCH('VS stats'!$C39,'Season 12'!$N$9:$N$16,0)),IFERROR(INDEX('Season 12'!$J$30,MATCH('VS stats'!$C39,'Season 12'!$H$30,0)),"-"))</f>
        <v>-</v>
      </c>
      <c r="BV39" s="965" t="str">
        <f>IFERROR(INDEX('Season 12'!$P$20:$P$24,MATCH('VS stats'!$C39,'Season 12'!$N$20:$N$24,0)),
IFERROR(INDEX('Season 12'!$X$9,MATCH('VS stats'!$C39,'Season 12'!$U$9,0)),
IFERROR(INDEX('Season 12'!$X$11:$X$13,MATCH('VS stats'!$C39,'Season 12'!$U$11:$U47,0)),
IFERROR(INDEX('Season 12'!$X$17,MATCH('VS stats'!$C39,'Season 12'!$U$17,0)),
IFERROR(INDEX('Season 12'!$X$19,MATCH('VS stats'!$C39,'Season 12'!$U$19,0)),
IFERROR(INDEX('Season 12'!$X$21,MATCH('VS stats'!$C39,'Season 12'!$U$21,0)),
IFERROR(INDEX('Season 12'!$X$23,MATCH('VS stats'!$C39,'Season 12'!$U$23,0)),"-")))))))</f>
        <v>-</v>
      </c>
      <c r="BW39" s="966" t="str">
        <f>IFERROR(INDEX('Season 12'!$X$10,MATCH('VS stats'!$C39,'Season 12'!$U$10,0)),
IFERROR(INDEX('Season 12'!$X$14:$X$16,MATCH('VS stats'!$C39,'Season 12'!$U$14:$U$16,0)),
IFERROR(INDEX('Season 12'!$X$18,MATCH('VS stats'!$C39,'Season 12'!$U$18,0)),
IFERROR(INDEX('Season 12'!$X$20,MATCH('VS stats'!$C39,'Season 12'!$U$20,0)),
IFERROR(INDEX('Season 12'!$X$22,MATCH('VS stats'!$C39,'Season 12'!$U$22,0)),"-")))))</f>
        <v>-</v>
      </c>
      <c r="BX39" s="965" t="str">
        <f>IFERROR(INDEX('Season 13'!$D$9:$D$27,MATCH('VS stats'!$C39,'Season 13'!$B$9:$B$27,0)),"-")</f>
        <v>-</v>
      </c>
      <c r="BY39" s="965" t="str">
        <f>IFERROR(INDEX('Season 13'!$D$28:$D$46,MATCH('VS stats'!$C39,'Season 13'!$B$28:$B$46,0)),"-")</f>
        <v>-</v>
      </c>
      <c r="BZ39" s="965" t="str">
        <f>IFERROR(INDEX('Season 13'!$J$9:$J$16,MATCH('VS stats'!$C39,'Season 13'!$H$9:$H$16,0)),IFERROR(INDEX('Season 13'!$J$39,MATCH('VS stats'!$C39,'Season 13'!$H$39,0)),"-"))</f>
        <v>-</v>
      </c>
      <c r="CA39" s="965" t="str">
        <f>IFERROR(INDEX('Season 13'!$P$9:$P$16,MATCH('VS stats'!$C39,'Season 13'!$N$9:$N$16,0)),IFERROR(INDEX('Season 13'!$J$30,MATCH('VS stats'!$C39,'Season 13'!$H$30,0)),"-"))</f>
        <v>-</v>
      </c>
      <c r="CB39" s="965" t="str">
        <f>IFERROR(INDEX('Season 13'!$P$20:$P$24,MATCH('VS stats'!$C39,'Season 13'!$N$20:$N$24,0)),
IFERROR(INDEX('Season 13'!$X$9,MATCH('VS stats'!$C39,'Season 13'!$U$9,0)),
IFERROR(INDEX('Season 13'!$X$11:$X$13,MATCH('VS stats'!$C39,'Season 13'!$U$11:$U47,0)),
IFERROR(INDEX('Season 13'!$X$17,MATCH('VS stats'!$C39,'Season 13'!$U$17,0)),
IFERROR(INDEX('Season 13'!$X$19,MATCH('VS stats'!$C39,'Season 13'!$U$19,0)),
IFERROR(INDEX('Season 13'!$X$21,MATCH('VS stats'!$C39,'Season 13'!$U$21,0)),
IFERROR(INDEX('Season 13'!$X$23,MATCH('VS stats'!$C39,'Season 13'!$U$23,0)),"-")))))))</f>
        <v>-</v>
      </c>
      <c r="CC39" s="966" t="str">
        <f>IFERROR(INDEX('Season 13'!$X$10,MATCH('VS stats'!$C39,'Season 13'!$U$10,0)),
IFERROR(INDEX('Season 13'!$X$14:$X$16,MATCH('VS stats'!$C39,'Season 13'!$U$14:$U$16,0)),
IFERROR(INDEX('Season 13'!$X$18,MATCH('VS stats'!$C39,'Season 13'!$U$18,0)),
IFERROR(INDEX('Season 13'!$X$20,MATCH('VS stats'!$C39,'Season 13'!$U$20,0)),
IFERROR(INDEX('Season 13'!$X$22,MATCH('VS stats'!$C39,'Season 13'!$U$22,0)),"-")))))</f>
        <v>-</v>
      </c>
      <c r="CD39" s="965" t="str">
        <f>IFERROR(INDEX('Season 14'!$D$9:$D$27,MATCH('VS stats'!$C39,'Season 14'!$B$9:$B$27,0)),"-")</f>
        <v>-</v>
      </c>
      <c r="CE39" s="965" t="str">
        <f>IFERROR(INDEX('Season 14'!$D$28:$D$46,MATCH('VS stats'!$C39,'Season 14'!$B$28:$B$46,0)),"-")</f>
        <v>-</v>
      </c>
      <c r="CF39" s="965" t="str">
        <f>IFERROR(INDEX('Season 14'!$J$9:$J$16,MATCH('VS stats'!$C39,'Season 14'!$H$9:$H$16,0)),IFERROR(INDEX('Season 14'!$J$39,MATCH('VS stats'!$C39,'Season 14'!$H$39,0)),"-"))</f>
        <v>-</v>
      </c>
      <c r="CG39" s="965" t="str">
        <f>IFERROR(INDEX('Season 14'!$P$9:$P$16,MATCH('VS stats'!$C39,'Season 14'!$N$9:$N$16,0)),IFERROR(INDEX('Season 14'!$J$30,MATCH('VS stats'!$C39,'Season 14'!$H$30,0)),"-"))</f>
        <v>-</v>
      </c>
      <c r="CH39" s="965" t="str">
        <f>IFERROR(INDEX('Season 14'!$P$20:$P$24,MATCH('VS stats'!$C39,'Season 14'!$N$20:$N$24,0)),
IFERROR(INDEX('Season 14'!$X$9,MATCH('VS stats'!$C39,'Season 14'!$U$9,0)),
IFERROR(INDEX('Season 14'!$X$11:$X$13,MATCH('VS stats'!$C39,'Season 14'!$U$11:$U47,0)),
IFERROR(INDEX('Season 14'!$X$17,MATCH('VS stats'!$C39,'Season 14'!$U$17,0)),
IFERROR(INDEX('Season 14'!$X$19,MATCH('VS stats'!$C39,'Season 14'!$U$19,0)),
IFERROR(INDEX('Season 14'!$X$21,MATCH('VS stats'!$C39,'Season 14'!$U$21,0)),
IFERROR(INDEX('Season 14'!$X$23,MATCH('VS stats'!$C39,'Season 14'!$U$23,0)),"-")))))))</f>
        <v>-</v>
      </c>
      <c r="CI39" s="966" t="str">
        <f>IFERROR(INDEX('Season 14'!$X$10,MATCH('VS stats'!$C39,'Season 14'!$U$10,0)),
IFERROR(INDEX('Season 14'!$X$14:$X$16,MATCH('VS stats'!$C39,'Season 14'!$U$14:$U$16,0)),
IFERROR(INDEX('Season 14'!$X$18,MATCH('VS stats'!$C39,'Season 14'!$U$18,0)),
IFERROR(INDEX('Season 14'!$X$20,MATCH('VS stats'!$C39,'Season 14'!$U$20,0)),
IFERROR(INDEX('Season 14'!$X$22,MATCH('VS stats'!$C39,'Season 14'!$U$22,0)),"-")))))</f>
        <v>-</v>
      </c>
      <c r="CJ39" s="965" t="str">
        <f>IFERROR(INDEX('Season 15'!$D$9:$D$27,MATCH('VS stats'!$C39,'Season 15'!$B$9:$B$27,0)),"-")</f>
        <v>-</v>
      </c>
      <c r="CK39" s="965" t="str">
        <f>IFERROR(INDEX('Season 15'!$D$28:$D$46,MATCH('VS stats'!$C39,'Season 15'!$B$28:$B$46,0)),"-")</f>
        <v>-</v>
      </c>
      <c r="CL39" s="965" t="str">
        <f>IFERROR(INDEX('Season 15'!$J$9:$J$16,MATCH('VS stats'!$C39,'Season 15'!$H$9:$H$16,0)),IFERROR(INDEX('Season 15'!$J$39,MATCH('VS stats'!$C39,'Season 15'!$H$39,0)),"-"))</f>
        <v>-</v>
      </c>
      <c r="CM39" s="965" t="str">
        <f>IFERROR(INDEX('Season 15'!$P$9:$P$16,MATCH('VS stats'!$C39,'Season 15'!$N$9:$N$16,0)),IFERROR(INDEX('Season 15'!$J$30,MATCH('VS stats'!$C39,'Season 15'!$H$30,0)),"-"))</f>
        <v>-</v>
      </c>
      <c r="CN39" s="965" t="str">
        <f>IFERROR(INDEX('Season 15'!$P$20:$P$24,MATCH('VS stats'!$C39,'Season 15'!$N$20:$N$24,0)),
IFERROR(INDEX('Season 15'!$X$9,MATCH('VS stats'!$C39,'Season 15'!$U$9,0)),
IFERROR(INDEX('Season 15'!$X$11:$X$13,MATCH('VS stats'!$C39,'Season 15'!$U$11:$U47,0)),
IFERROR(INDEX('Season 15'!$X$17,MATCH('VS stats'!$C39,'Season 15'!$U$17,0)),
IFERROR(INDEX('Season 15'!$X$19,MATCH('VS stats'!$C39,'Season 15'!$U$19,0)),
IFERROR(INDEX('Season 15'!$X$21,MATCH('VS stats'!$C39,'Season 15'!$U$21,0)),
IFERROR(INDEX('Season 15'!$X$23,MATCH('VS stats'!$C39,'Season 15'!$U$23,0)),"-")))))))</f>
        <v>-</v>
      </c>
      <c r="CO39" s="966" t="str">
        <f>IFERROR(INDEX('Season 15'!$X$10,MATCH('VS stats'!$C39,'Season 15'!$U$10,0)),
IFERROR(INDEX('Season 15'!$X$14:$X$16,MATCH('VS stats'!$C39,'Season 15'!$U$14:$U$16,0)),
IFERROR(INDEX('Season 15'!$X$18,MATCH('VS stats'!$C39,'Season 15'!$U$18,0)),
IFERROR(INDEX('Season 15'!$X$20,MATCH('VS stats'!$C39,'Season 15'!$U$20,0)),
IFERROR(INDEX('Season 15'!$X$22,MATCH('VS stats'!$C39,'Season 15'!$U$22,0)),"-")))))</f>
        <v>-</v>
      </c>
      <c r="CP39" s="976"/>
      <c r="CQ39" s="822"/>
      <c r="CR39" s="822"/>
      <c r="CS39" s="822"/>
      <c r="CT39" s="822"/>
      <c r="CU39" s="822"/>
    </row>
    <row r="40" spans="3:99" x14ac:dyDescent="0.25">
      <c r="C40" s="700" t="s">
        <v>804</v>
      </c>
      <c r="D40" s="965" t="str">
        <f>IFERROR(INDEX('Season 1'!$D$9:$D$31,MATCH('VS stats'!$C40,'Season 1'!$B$9:$B$31,0)),"-")</f>
        <v>-</v>
      </c>
      <c r="E40" s="965" t="str">
        <f>IFERROR(INDEX('Season 1'!$D$32:$D$54,MATCH('VS stats'!$C40,'Season 1'!$B$32:$B$54,0)),"-")</f>
        <v>-</v>
      </c>
      <c r="F40" s="965" t="str">
        <f>IFERROR(INDEX('Season 1'!$J$9:$J$16,MATCH('VS stats'!$C40,'Season 1'!$H$9:$H$16,0)),IFERROR(INDEX('Season 1'!$W$9:$W$14,MATCH('VS stats'!$C40,'Season 1'!$T$9:$T$14,0)),"-"))</f>
        <v>-</v>
      </c>
      <c r="G40" s="965" t="str">
        <f>IFERROR(INDEX('Season 1'!$P$9:$P$16,MATCH('VS stats'!$C40,'Season 1'!$N$9:$N$16,0)),"-")</f>
        <v>-</v>
      </c>
      <c r="H40" s="965" t="str">
        <f>IFERROR(INDEX('Season 1'!$P$20:$P$24,MATCH('VS stats'!$C40,'Season 1'!$N$20:$N$24,0)),"-")</f>
        <v>-</v>
      </c>
      <c r="I40" s="966" t="s">
        <v>35</v>
      </c>
      <c r="J40" s="965" t="str">
        <f>IFERROR(INDEX('Season 2'!$D$9:$D$31,MATCH('VS stats'!$C40,'Season 2'!$B$9:$B$31,0)),"-")</f>
        <v>-</v>
      </c>
      <c r="K40" s="965" t="str">
        <f>IFERROR(INDEX('Season 2'!$D$32:$D$54,MATCH('VS stats'!$C40,'Season 2'!$B$32:$B$54,0)),"-")</f>
        <v>-</v>
      </c>
      <c r="L40" s="965" t="str">
        <f>IFERROR(INDEX('Season 2'!$J$9:$J$16,MATCH('VS stats'!$C40,'Season 2'!$H$9:$H$16,0)),IFERROR(INDEX('Season 2'!$J$45:$J$50,MATCH('VS stats'!$C40,'Season 2'!$H$45:$H$50,0)),"-"))</f>
        <v>-</v>
      </c>
      <c r="M40" s="965" t="str">
        <f>IFERROR(INDEX('Season 2'!$P$9:$P$16,MATCH('VS stats'!$C40,'Season 2'!$N$9:$N$16,0)),IFERROR(INDEX('Season 2'!$J$30,MATCH('VS stats'!$C40,'Season 2'!$H$30,0)),"-"))</f>
        <v>-</v>
      </c>
      <c r="N40" s="965" t="str">
        <f>IFERROR(INDEX('Season 2'!$P$20:$P$24,MATCH('VS stats'!$C40,'Season 2'!$N$20:$N$24,0)),
IFERROR(INDEX('Season 2'!$X$9,MATCH('VS stats'!$C40,'Season 2'!$U$9,0)),
IFERROR(INDEX('Season 2'!$X$11:$X$13,MATCH('VS stats'!$C40,'Season 2'!$U$11:$U48,0)),
IFERROR(INDEX('Season 2'!$X$17,MATCH('VS stats'!$C40,'Season 2'!$U$17,0)),
IFERROR(INDEX('Season 2'!$X$19,MATCH('VS stats'!$C40,'Season 2'!$U$19,0)),
IFERROR(INDEX('Season 2'!$X$21,MATCH('VS stats'!$C40,'Season 2'!$U$21,0)),
IFERROR(INDEX('Season 2'!$X$23,MATCH('VS stats'!$C40,'Season 2'!$U$23,0)),
IFERROR(INDEX('Season 2'!$X$25,MATCH('VS stats'!$C40,'Season 2'!$U$25,0)),"-"))))))))</f>
        <v>-</v>
      </c>
      <c r="O40" s="966" t="str">
        <f>IFERROR(INDEX('Season 2'!$X$10,MATCH('VS stats'!$C40,'Season 2'!$U$10,0)),
IFERROR(INDEX('Season 2'!$X$14:$X$16,MATCH('VS stats'!$C40,'Season 2'!$U$14:$U$16,0)),
IFERROR(INDEX('Season 2'!$X$18,MATCH('VS stats'!$C40,'Season 2'!$U$18,0)),
IFERROR(INDEX('Season 2'!$X$20,MATCH('VS stats'!$C40,'Season 2'!$U$20,0)),
IFERROR(INDEX('Season 2'!$X$22,MATCH('VS stats'!$C40,'Season 2'!$U$22,0)),
IFERROR(INDEX('Season 2'!$X$24,MATCH('VS stats'!$C40,'Season 2'!$U$24,0)),"-"))))))</f>
        <v>-</v>
      </c>
      <c r="P40" s="965" t="str">
        <f>IFERROR(INDEX('Season 3'!$D$9:$D$31,MATCH('VS stats'!$C40,'Season 3'!$B$9:$B$31,0)),"-")</f>
        <v>-</v>
      </c>
      <c r="Q40" s="965" t="str">
        <f>IFERROR(INDEX('Season 3'!$D$32:$D$54,MATCH('VS stats'!$C40,'Season 3'!$B$32:$B$54,0)),"-")</f>
        <v>-</v>
      </c>
      <c r="R40" s="965" t="str">
        <f>IFERROR(INDEX('Season 3'!$J$9:$J$16,MATCH('VS stats'!$C40,'Season 3'!$H$9:$H$16,0)),IFERROR(INDEX('Season 3'!$J$39,MATCH('VS stats'!$C40,'Season 3'!$H$39,0)),"-"))</f>
        <v>-</v>
      </c>
      <c r="S40" s="965" t="str">
        <f>IFERROR(INDEX('Season 3'!$P$9:$P$16,MATCH('VS stats'!$C40,'Season 3'!$N$9:$N$16,0)),IFERROR(INDEX('Season 3'!$J$30,MATCH('VS stats'!$C40,'Season 3'!$H$30,0)),"-"))</f>
        <v>-</v>
      </c>
      <c r="T40" s="965" t="str">
        <f>IFERROR(INDEX('Season 3'!$P$20:$P$24,MATCH('VS stats'!$C40,'Season 3'!$N$20:$N$24,0)),
IFERROR(INDEX('Season 3'!$X$9,MATCH('VS stats'!$C40,'Season 3'!$U$9,0)),
IFERROR(INDEX('Season 3'!$X$11:$X$13,MATCH('VS stats'!$C40,'Season 3'!$U$11:$U48,0)),
IFERROR(INDEX('Season 3'!$X$17,MATCH('VS stats'!$C40,'Season 3'!$U$17,0)),
IFERROR(INDEX('Season 3'!$X$19,MATCH('VS stats'!$C40,'Season 3'!$U$19,0)),
IFERROR(INDEX('Season 3'!$X$21,MATCH('VS stats'!$C40,'Season 3'!$U$21,0)),
IFERROR(INDEX('Season 3'!$X$23,MATCH('VS stats'!$C40,'Season 3'!$U$23,0)),
IFERROR(INDEX('Season 3'!$X$25,MATCH('VS stats'!$C40,'Season 3'!$U$25,0)),"-"))))))))</f>
        <v>-</v>
      </c>
      <c r="U40" s="966" t="str">
        <f>IFERROR(INDEX('Season 3'!$X$10,MATCH('VS stats'!$C40,'Season 3'!$U$10,0)),
IFERROR(INDEX('Season 3'!$X$14:$X$16,MATCH('VS stats'!$C40,'Season 3'!$U$14:$U$16,0)),
IFERROR(INDEX('Season 3'!$X$18,MATCH('VS stats'!$C40,'Season 3'!$U$18,0)),
IFERROR(INDEX('Season 3'!$X$20,MATCH('VS stats'!$C40,'Season 3'!$U$20,0)),
IFERROR(INDEX('Season 3'!$X$22,MATCH('VS stats'!$C40,'Season 3'!$U$22,0)),
IFERROR(INDEX('Season 3'!$X$24,MATCH('VS stats'!$C40,'Season 3'!$U$24,0)),"-"))))))</f>
        <v>-</v>
      </c>
      <c r="V40" s="965" t="str">
        <f>IFERROR(INDEX('Season 4'!$D$9:$D$27,MATCH('VS stats'!$C40,'Season 4'!$B$9:$B$27,0)),"-")</f>
        <v>-</v>
      </c>
      <c r="W40" s="965" t="str">
        <f>IFERROR(INDEX('Season 4'!$D$28:$D$46,MATCH('VS stats'!$C40,'Season 4'!$B$28:$B$46,0)),"-")</f>
        <v>-</v>
      </c>
      <c r="X40" s="965" t="str">
        <f>IFERROR(INDEX('Season 4'!$J$9:$J$16,MATCH('VS stats'!$C40,'Season 4'!$H$9:$H$16,0)),IFERROR(INDEX('Season 4'!$J$39,MATCH('VS stats'!$C40,'Season 4'!$H$39,0)),"-"))</f>
        <v>-</v>
      </c>
      <c r="Y40" s="965" t="str">
        <f>IFERROR(INDEX('Season 4'!$P$9:$P$16,MATCH('VS stats'!$C40,'Season 4'!$N$9:$N$16,0)),IFERROR(INDEX('Season 4'!$J$30,MATCH('VS stats'!$C40,'Season 4'!$H$30,0)),"-"))</f>
        <v>-</v>
      </c>
      <c r="Z40" s="965" t="str">
        <f>IFERROR(INDEX('Season 4'!$P$20:$P$24,MATCH('VS stats'!$C40,'Season 4'!$N$20:$N$24,0)),
IFERROR(INDEX('Season 4'!$X$9,MATCH('VS stats'!$C40,'Season 4'!$U$9,0)),
IFERROR(INDEX('Season 4'!$X$11:$X$13,MATCH('VS stats'!$C40,'Season 4'!$U$11:$U48,0)),
IFERROR(INDEX('Season 4'!$X$17,MATCH('VS stats'!$C40,'Season 4'!$U$17,0)),
IFERROR(INDEX('Season 4'!$X$19,MATCH('VS stats'!$C40,'Season 4'!$U$19,0)),
IFERROR(INDEX('Season 4'!$X$21,MATCH('VS stats'!$C40,'Season 4'!$U$21,0)),
IFERROR(INDEX('Season 4'!$X$23,MATCH('VS stats'!$C40,'Season 4'!$U$23,0)),
IFERROR(INDEX('Season 4'!$X$25,MATCH('VS stats'!$C40,'Season 4'!$U$25,0)),"-"))))))))</f>
        <v>-</v>
      </c>
      <c r="AA40" s="966" t="str">
        <f>IFERROR(INDEX('Season 4'!$X$10,MATCH('VS stats'!$C40,'Season 4'!$U$10,0)),
IFERROR(INDEX('Season 4'!$X$14:$X$16,MATCH('VS stats'!$C40,'Season 4'!$U$14:$U$16,0)),
IFERROR(INDEX('Season 4'!$X$18,MATCH('VS stats'!$C40,'Season 4'!$U$18,0)),
IFERROR(INDEX('Season 4'!$X$20,MATCH('VS stats'!$C40,'Season 4'!$U$20,0)),
IFERROR(INDEX('Season 4'!$X$22,MATCH('VS stats'!$C40,'Season 4'!$U$22,0)),
IFERROR(INDEX('Season 4'!$X$24,MATCH('VS stats'!$C40,'Season 4'!$U$24,0)),"-"))))))</f>
        <v>-</v>
      </c>
      <c r="AB40" s="965" t="str">
        <f>IFERROR(INDEX('Season 5'!$D$9:$D$27,MATCH('VS stats'!$C40,'Season 5'!$B$9:$B$27,0)),"-")</f>
        <v>-</v>
      </c>
      <c r="AC40" s="965" t="str">
        <f>IFERROR(INDEX('Season 5'!$D$28:$D$46,MATCH('VS stats'!$C40,'Season 5'!$B$28:$B$46,0)),"-")</f>
        <v>-</v>
      </c>
      <c r="AD40" s="965" t="str">
        <f>IFERROR(INDEX('Season 5'!$J$9:$J$16,MATCH('VS stats'!$C40,'Season 5'!$H$9:$H$16,0)),IFERROR(INDEX('Season 5'!$J$39,MATCH('VS stats'!$C40,'Season 5'!$H$39,0)),"-"))</f>
        <v>-</v>
      </c>
      <c r="AE40" s="965" t="str">
        <f>IFERROR(INDEX('Season 5'!$P$9:$P$16,MATCH('VS stats'!$C40,'Season 5'!$N$9:$N$16,0)),IFERROR(INDEX('Season 5'!$J$30,MATCH('VS stats'!$C40,'Season 5'!$H$30,0)),"-"))</f>
        <v>-</v>
      </c>
      <c r="AF40" s="965" t="str">
        <f>IFERROR(INDEX('Season 5'!$P$20:$P$24,MATCH('VS stats'!$C40,'Season 5'!$N$20:$N$24,0)),
IFERROR(INDEX('Season 5'!$X$9,MATCH('VS stats'!$C40,'Season 5'!$U$9,0)),
IFERROR(INDEX('Season 5'!$X$11:$X$13,MATCH('VS stats'!$C40,'Season 5'!$U$11:$U48,0)),
IFERROR(INDEX('Season 5'!$X$17,MATCH('VS stats'!$C40,'Season 5'!$U$17,0)),
IFERROR(INDEX('Season 5'!$X$19,MATCH('VS stats'!$C40,'Season 5'!$U$19,0)),
IFERROR(INDEX('Season 5'!$X$21,MATCH('VS stats'!$C40,'Season 5'!$U$21,0)),
IFERROR(INDEX('Season 5'!$X$23,MATCH('VS stats'!$C40,'Season 5'!$U$23,0)),"-")))))))</f>
        <v>-</v>
      </c>
      <c r="AG40" s="966" t="str">
        <f>IFERROR(INDEX('Season 5'!$X$10,MATCH('VS stats'!$C40,'Season 5'!$U$10,0)),
IFERROR(INDEX('Season 5'!$X$14:$X$16,MATCH('VS stats'!$C40,'Season 5'!$U$14:$U$16,0)),
IFERROR(INDEX('Season 5'!$X$18,MATCH('VS stats'!$C40,'Season 5'!$U$18,0)),
IFERROR(INDEX('Season 5'!$X$20,MATCH('VS stats'!$C40,'Season 5'!$U$20,0)),
IFERROR(INDEX('Season 5'!$X$22,MATCH('VS stats'!$C40,'Season 5'!$U$22,0)),"-")))))</f>
        <v>-</v>
      </c>
      <c r="AH40" s="965" t="str">
        <f>IFERROR(INDEX('Season 6'!$D$9:$D$27,MATCH('VS stats'!$C40,'Season 6'!$B$9:$B$27,0)),"-")</f>
        <v>-</v>
      </c>
      <c r="AI40" s="965" t="str">
        <f>IFERROR(INDEX('Season 6'!$D$28:$D$46,MATCH('VS stats'!$C40,'Season 6'!$B$28:$B$46,0)),"-")</f>
        <v>-</v>
      </c>
      <c r="AJ40" s="965" t="str">
        <f>IFERROR(INDEX('Season 6'!$J$9:$J$16,MATCH('VS stats'!$C40,'Season 6'!$H$9:$H$16,0)),IFERROR(INDEX('Season 6'!$J$39,MATCH('VS stats'!$C40,'Season 6'!$H$39,0)),"-"))</f>
        <v>-</v>
      </c>
      <c r="AK40" s="965" t="str">
        <f>IFERROR(INDEX('Season 6'!$P$9:$P$16,MATCH('VS stats'!$C40,'Season 6'!$N$9:$N$16,0)),IFERROR(INDEX('Season 6'!$J$30,MATCH('VS stats'!$C40,'Season 6'!$H$30,0)),"-"))</f>
        <v>-</v>
      </c>
      <c r="AL40" s="965" t="str">
        <f>IFERROR(INDEX('Season 6'!$P$20:$P$24,MATCH('VS stats'!$C40,'Season 6'!$N$20:$N$24,0)),
IFERROR(INDEX('Season 6'!$X$9,MATCH('VS stats'!$C40,'Season 6'!$U$9,0)),
IFERROR(INDEX('Season 6'!$X$11:$X$13,MATCH('VS stats'!$C40,'Season 6'!$U$11:$U48,0)),
IFERROR(INDEX('Season 6'!$X$17,MATCH('VS stats'!$C40,'Season 6'!$U$17,0)),
IFERROR(INDEX('Season 6'!$X$19,MATCH('VS stats'!$C40,'Season 6'!$U$19,0)),
IFERROR(INDEX('Season 6'!$X$21,MATCH('VS stats'!$C40,'Season 6'!$U$21,0)),
IFERROR(INDEX('Season 6'!$X$23,MATCH('VS stats'!$C40,'Season 6'!$U$23,0)),"-")))))))</f>
        <v>-</v>
      </c>
      <c r="AM40" s="966" t="str">
        <f>IFERROR(INDEX('Season 6'!$X$10,MATCH('VS stats'!$C40,'Season 6'!$U$10,0)),
IFERROR(INDEX('Season 6'!$X$14:$X$16,MATCH('VS stats'!$C40,'Season 6'!$U$14:$U$16,0)),
IFERROR(INDEX('Season 6'!$X$18,MATCH('VS stats'!$C40,'Season 6'!$U$18,0)),
IFERROR(INDEX('Season 6'!$X$20,MATCH('VS stats'!$C40,'Season 6'!$U$20,0)),
IFERROR(INDEX('Season 6'!$X$22,MATCH('VS stats'!$C40,'Season 6'!$U$22,0)),"-")))))</f>
        <v>-</v>
      </c>
      <c r="AN40" s="965" t="str">
        <f>IFERROR(INDEX('Season 7'!$D$9:$D$27,MATCH('VS stats'!$C40,'Season 7'!$B$9:$B$27,0)),"-")</f>
        <v>-</v>
      </c>
      <c r="AO40" s="965" t="str">
        <f>IFERROR(INDEX('Season 7'!$D$28:$D$46,MATCH('VS stats'!$C40,'Season 7'!$B$28:$B$46,0)),"-")</f>
        <v>-</v>
      </c>
      <c r="AP40" s="965" t="str">
        <f>IFERROR(INDEX('Season 7'!$J$9:$J$16,MATCH('VS stats'!$C40,'Season 7'!$H$9:$H$16,0)),IFERROR(INDEX('Season 7'!$J$39,MATCH('VS stats'!$C40,'Season 7'!$H$39,0)),"-"))</f>
        <v>-</v>
      </c>
      <c r="AQ40" s="965" t="str">
        <f>IFERROR(INDEX('Season 7'!$P$9:$P$16,MATCH('VS stats'!$C40,'Season 7'!$N$9:$N$16,0)),IFERROR(INDEX('Season 7'!$J$30,MATCH('VS stats'!$C40,'Season 7'!$H$30,0)),"-"))</f>
        <v>-</v>
      </c>
      <c r="AR40" s="965" t="str">
        <f>IFERROR(INDEX('Season 7'!$P$20:$P$24,MATCH('VS stats'!$C40,'Season 7'!$N$20:$N$24,0)),
IFERROR(INDEX('Season 7'!$X$9,MATCH('VS stats'!$C40,'Season 7'!$U$9,0)),
IFERROR(INDEX('Season 7'!$X$11:$X$13,MATCH('VS stats'!$C40,'Season 7'!$U$11:$U48,0)),
IFERROR(INDEX('Season 7'!$X$17,MATCH('VS stats'!$C40,'Season 7'!$U$17,0)),
IFERROR(INDEX('Season 7'!$X$19,MATCH('VS stats'!$C40,'Season 7'!$U$19,0)),
IFERROR(INDEX('Season 7'!$X$21,MATCH('VS stats'!$C40,'Season 7'!$U$21,0)),
IFERROR(INDEX('Season 7'!$X$23,MATCH('VS stats'!$C40,'Season 7'!$U$23,0)),"-")))))))</f>
        <v>-</v>
      </c>
      <c r="AS40" s="966" t="str">
        <f>IFERROR(INDEX('Season 7'!$X$10,MATCH('VS stats'!$C40,'Season 7'!$U$10,0)),
IFERROR(INDEX('Season 7'!$X$14:$X$16,MATCH('VS stats'!$C40,'Season 7'!$U$14:$U$16,0)),
IFERROR(INDEX('Season 7'!$X$18,MATCH('VS stats'!$C40,'Season 7'!$U$18,0)),
IFERROR(INDEX('Season 7'!$X$20,MATCH('VS stats'!$C40,'Season 7'!$U$20,0)),
IFERROR(INDEX('Season 7'!$X$22,MATCH('VS stats'!$C40,'Season 7'!$U$22,0)),"-")))))</f>
        <v>-</v>
      </c>
      <c r="AT40" s="965" t="str">
        <f>IFERROR(INDEX('Season 8'!$D$9:$D$27,MATCH('VS stats'!$C40,'Season 8'!$B$9:$B$27,0)),"-")</f>
        <v>-</v>
      </c>
      <c r="AU40" s="965" t="str">
        <f>IFERROR(INDEX('Season 8'!$D$28:$D$46,MATCH('VS stats'!$C40,'Season 8'!$B$28:$B$46,0)),"-")</f>
        <v>-</v>
      </c>
      <c r="AV40" s="965" t="str">
        <f>IFERROR(INDEX('Season 8'!$J$9:$J$16,MATCH('VS stats'!$C40,'Season 8'!$H$9:$H$16,0)),IFERROR(INDEX('Season 8'!$J$39,MATCH('VS stats'!$C40,'Season 8'!$H$39,0)),"-"))</f>
        <v>-</v>
      </c>
      <c r="AW40" s="965" t="str">
        <f>IFERROR(INDEX('Season 8'!$P$9:$P$16,MATCH('VS stats'!$C40,'Season 8'!$N$9:$N$16,0)),IFERROR(INDEX('Season 8'!$J$30,MATCH('VS stats'!$C40,'Season 8'!$H$30,0)),"-"))</f>
        <v>-</v>
      </c>
      <c r="AX40" s="965" t="str">
        <f>IFERROR(INDEX('Season 8'!$P$20:$P$24,MATCH('VS stats'!$C40,'Season 8'!$N$20:$N$24,0)),
IFERROR(INDEX('Season 8'!$X$9,MATCH('VS stats'!$C40,'Season 8'!$U$9,0)),
IFERROR(INDEX('Season 8'!$X$11:$X$13,MATCH('VS stats'!$C40,'Season 8'!$U$11:$U48,0)),
IFERROR(INDEX('Season 8'!$X$17,MATCH('VS stats'!$C40,'Season 8'!$U$17,0)),
IFERROR(INDEX('Season 8'!$X$19,MATCH('VS stats'!$C40,'Season 8'!$U$19,0)),
IFERROR(INDEX('Season 8'!$X$21,MATCH('VS stats'!$C40,'Season 8'!$U$21,0)),
IFERROR(INDEX('Season 8'!$X$23,MATCH('VS stats'!$C40,'Season 8'!$U$23,0)),"-")))))))</f>
        <v>-</v>
      </c>
      <c r="AY40" s="966" t="str">
        <f>IFERROR(INDEX('Season 8'!$X$10,MATCH('VS stats'!$C40,'Season 8'!$U$10,0)),
IFERROR(INDEX('Season 8'!$X$14:$X$16,MATCH('VS stats'!$C40,'Season 8'!$U$14:$U$16,0)),
IFERROR(INDEX('Season 8'!$X$18,MATCH('VS stats'!$C40,'Season 8'!$U$18,0)),
IFERROR(INDEX('Season 8'!$X$20,MATCH('VS stats'!$C40,'Season 8'!$U$20,0)),
IFERROR(INDEX('Season 8'!$X$22,MATCH('VS stats'!$C40,'Season 8'!$U$22,0)),"-")))))</f>
        <v>-</v>
      </c>
      <c r="AZ40" s="965" t="str">
        <f>IFERROR(INDEX('Season 9'!$D$9:$D$27,MATCH('VS stats'!$C40,'Season 9'!$B$9:$B$27,0)),"-")</f>
        <v>-</v>
      </c>
      <c r="BA40" s="965" t="str">
        <f>IFERROR(INDEX('Season 9'!$D$28:$D$46,MATCH('VS stats'!$C40,'Season 9'!$B$28:$B$46,0)),"-")</f>
        <v>-</v>
      </c>
      <c r="BB40" s="965" t="str">
        <f>IFERROR(INDEX('Season 9'!$J$9:$J$16,MATCH('VS stats'!$C40,'Season 9'!$H$9:$H$16,0)),IFERROR(INDEX('Season 9'!$J$39,MATCH('VS stats'!$C40,'Season 9'!$H$39,0)),"-"))</f>
        <v>-</v>
      </c>
      <c r="BC40" s="965" t="str">
        <f>IFERROR(INDEX('Season 9'!$P$9:$P$16,MATCH('VS stats'!$C40,'Season 9'!$N$9:$N$16,0)),IFERROR(INDEX('Season 9'!$J$30,MATCH('VS stats'!$C40,'Season 9'!$H$30,0)),"-"))</f>
        <v>-</v>
      </c>
      <c r="BD40" s="965" t="str">
        <f>IFERROR(INDEX('Season 9'!$P$20:$P$24,MATCH('VS stats'!$C40,'Season 9'!$N$20:$N$24,0)),
IFERROR(INDEX('Season 9'!$X$9,MATCH('VS stats'!$C40,'Season 9'!$U$9,0)),
IFERROR(INDEX('Season 9'!$X$11:$X$13,MATCH('VS stats'!$C40,'Season 9'!$U$11:$U48,0)),
IFERROR(INDEX('Season 9'!$X$17,MATCH('VS stats'!$C40,'Season 9'!$U$17,0)),
IFERROR(INDEX('Season 9'!$X$19,MATCH('VS stats'!$C40,'Season 9'!$U$19,0)),
IFERROR(INDEX('Season 9'!$X$21,MATCH('VS stats'!$C40,'Season 9'!$U$21,0)),
IFERROR(INDEX('Season 9'!$X$23,MATCH('VS stats'!$C40,'Season 9'!$U$23,0)),"-")))))))</f>
        <v>-</v>
      </c>
      <c r="BE40" s="966" t="str">
        <f>IFERROR(INDEX('Season 9'!$X$10,MATCH('VS stats'!$C40,'Season 9'!$U$10,0)),
IFERROR(INDEX('Season 9'!$X$14:$X$16,MATCH('VS stats'!$C40,'Season 9'!$U$14:$U$16,0)),
IFERROR(INDEX('Season 9'!$X$18,MATCH('VS stats'!$C40,'Season 9'!$U$18,0)),
IFERROR(INDEX('Season 9'!$X$20,MATCH('VS stats'!$C40,'Season 9'!$U$20,0)),
IFERROR(INDEX('Season 9'!$X$22,MATCH('VS stats'!$C40,'Season 9'!$U$22,0)),"-")))))</f>
        <v>-</v>
      </c>
      <c r="BF40" s="965" t="str">
        <f>IFERROR(INDEX('Season 10'!$D$9:$D$27,MATCH('VS stats'!$C40,'Season 10'!$B$9:$B$27,0)),"-")</f>
        <v>-</v>
      </c>
      <c r="BG40" s="965" t="str">
        <f>IFERROR(INDEX('Season 10'!$D$28:$D$46,MATCH('VS stats'!$C40,'Season 10'!$B$28:$B$46,0)),"-")</f>
        <v>-</v>
      </c>
      <c r="BH40" s="965" t="str">
        <f>IFERROR(INDEX('Season 10'!$J$9:$J$16,MATCH('VS stats'!$C40,'Season 10'!$H$9:$H$16,0)),IFERROR(INDEX('Season 10'!$J$39,MATCH('VS stats'!$C40,'Season 10'!$H$39,0)),"-"))</f>
        <v>-</v>
      </c>
      <c r="BI40" s="965" t="str">
        <f>IFERROR(INDEX('Season 10'!$P$9:$P$16,MATCH('VS stats'!$C40,'Season 10'!$N$9:$N$16,0)),IFERROR(INDEX('Season 10'!$J$30,MATCH('VS stats'!$C40,'Season 10'!$H$30,0)),"-"))</f>
        <v>-</v>
      </c>
      <c r="BJ40" s="965" t="str">
        <f>IFERROR(INDEX('Season 10'!$P$20:$P$24,MATCH('VS stats'!$C40,'Season 10'!$N$20:$N$24,0)),
IFERROR(INDEX('Season 10'!$X$9,MATCH('VS stats'!$C40,'Season 10'!$U$9,0)),
IFERROR(INDEX('Season 10'!$X$11:$X$13,MATCH('VS stats'!$C40,'Season 10'!$U$11:$U48,0)),
IFERROR(INDEX('Season 10'!$X$17,MATCH('VS stats'!$C40,'Season 10'!$U$17,0)),
IFERROR(INDEX('Season 10'!$X$19,MATCH('VS stats'!$C40,'Season 10'!$U$19,0)),
IFERROR(INDEX('Season 10'!$X$21,MATCH('VS stats'!$C40,'Season 10'!$U$21,0)),
IFERROR(INDEX('Season 10'!$X$23,MATCH('VS stats'!$C40,'Season 10'!$U$23,0)),"-")))))))</f>
        <v>-</v>
      </c>
      <c r="BK40" s="966" t="str">
        <f>IFERROR(INDEX('Season 10'!$X$10,MATCH('VS stats'!$C40,'Season 10'!$U$10,0)),
IFERROR(INDEX('Season 10'!$X$14:$X$16,MATCH('VS stats'!$C40,'Season 10'!$U$14:$U$16,0)),
IFERROR(INDEX('Season 10'!$X$18,MATCH('VS stats'!$C40,'Season 10'!$U$18,0)),
IFERROR(INDEX('Season 10'!$X$20,MATCH('VS stats'!$C40,'Season 10'!$U$20,0)),
IFERROR(INDEX('Season 10'!$X$22,MATCH('VS stats'!$C40,'Season 10'!$U$22,0)),"-")))))</f>
        <v>-</v>
      </c>
      <c r="BL40" s="965" t="str">
        <f>IFERROR(INDEX('Season 11'!$D$9:$D$27,MATCH('VS stats'!$C40,'Season 11'!$B$9:$B$27,0)),"-")</f>
        <v>-</v>
      </c>
      <c r="BM40" s="965" t="str">
        <f>IFERROR(INDEX('Season 11'!$D$28:$D$46,MATCH('VS stats'!$C40,'Season 11'!$B$28:$B$46,0)),"-")</f>
        <v>-</v>
      </c>
      <c r="BN40" s="965" t="str">
        <f>IFERROR(INDEX('Season 11'!$J$9:$J$16,MATCH('VS stats'!$C40,'Season 11'!$H$9:$H$16,0)),IFERROR(INDEX('Season 11'!$J$39,MATCH('VS stats'!$C40,'Season 11'!$H$39,0)),"-"))</f>
        <v>-</v>
      </c>
      <c r="BO40" s="965" t="str">
        <f>IFERROR(INDEX('Season 11'!$P$9:$P$16,MATCH('VS stats'!$C40,'Season 11'!$N$9:$N$16,0)),IFERROR(INDEX('Season 11'!$J$30,MATCH('VS stats'!$C40,'Season 11'!$H$30,0)),"-"))</f>
        <v>-</v>
      </c>
      <c r="BP40" s="965" t="str">
        <f>IFERROR(INDEX('Season 11'!$P$20:$P$24,MATCH('VS stats'!$C40,'Season 11'!$N$20:$N$24,0)),
IFERROR(INDEX('Season 11'!$X$9,MATCH('VS stats'!$C40,'Season 11'!$U$9,0)),
IFERROR(INDEX('Season 11'!$X$11:$X$13,MATCH('VS stats'!$C40,'Season 11'!$U$11:$U48,0)),
IFERROR(INDEX('Season 11'!$X$17,MATCH('VS stats'!$C40,'Season 11'!$U$17,0)),
IFERROR(INDEX('Season 11'!$X$19,MATCH('VS stats'!$C40,'Season 11'!$U$19,0)),
IFERROR(INDEX('Season 11'!$X$21,MATCH('VS stats'!$C40,'Season 11'!$U$21,0)),
IFERROR(INDEX('Season 11'!$X$23,MATCH('VS stats'!$C40,'Season 11'!$U$23,0)),"-")))))))</f>
        <v>-</v>
      </c>
      <c r="BQ40" s="966" t="str">
        <f>IFERROR(INDEX('Season 11'!$X$10,MATCH('VS stats'!$C40,'Season 11'!$U$10,0)),
IFERROR(INDEX('Season 11'!$X$14:$X$16,MATCH('VS stats'!$C40,'Season 11'!$U$14:$U$16,0)),
IFERROR(INDEX('Season 11'!$X$18,MATCH('VS stats'!$C40,'Season 11'!$U$18,0)),
IFERROR(INDEX('Season 11'!$X$20,MATCH('VS stats'!$C40,'Season 11'!$U$20,0)),
IFERROR(INDEX('Season 11'!$X$22,MATCH('VS stats'!$C40,'Season 11'!$U$22,0)),"-")))))</f>
        <v>-</v>
      </c>
      <c r="BR40" s="965" t="str">
        <f>IFERROR(INDEX('Season 12'!$D$9:$D$27,MATCH('VS stats'!$C40,'Season 12'!$B$9:$B$27,0)),"-")</f>
        <v>-</v>
      </c>
      <c r="BS40" s="965" t="str">
        <f>IFERROR(INDEX('Season 12'!$D$28:$D$46,MATCH('VS stats'!$C40,'Season 12'!$B$28:$B$46,0)),"-")</f>
        <v>-</v>
      </c>
      <c r="BT40" s="965" t="str">
        <f>IFERROR(INDEX('Season 12'!$J$9:$J$16,MATCH('VS stats'!$C40,'Season 12'!$H$9:$H$16,0)),IFERROR(INDEX('Season 12'!$J$39,MATCH('VS stats'!$C40,'Season 12'!$H$39,0)),"-"))</f>
        <v>-</v>
      </c>
      <c r="BU40" s="965" t="str">
        <f>IFERROR(INDEX('Season 12'!$P$9:$P$16,MATCH('VS stats'!$C40,'Season 12'!$N$9:$N$16,0)),IFERROR(INDEX('Season 12'!$J$30,MATCH('VS stats'!$C40,'Season 12'!$H$30,0)),"-"))</f>
        <v>-</v>
      </c>
      <c r="BV40" s="965" t="str">
        <f>IFERROR(INDEX('Season 12'!$P$20:$P$24,MATCH('VS stats'!$C40,'Season 12'!$N$20:$N$24,0)),
IFERROR(INDEX('Season 12'!$X$9,MATCH('VS stats'!$C40,'Season 12'!$U$9,0)),
IFERROR(INDEX('Season 12'!$X$11:$X$13,MATCH('VS stats'!$C40,'Season 12'!$U$11:$U48,0)),
IFERROR(INDEX('Season 12'!$X$17,MATCH('VS stats'!$C40,'Season 12'!$U$17,0)),
IFERROR(INDEX('Season 12'!$X$19,MATCH('VS stats'!$C40,'Season 12'!$U$19,0)),
IFERROR(INDEX('Season 12'!$X$21,MATCH('VS stats'!$C40,'Season 12'!$U$21,0)),
IFERROR(INDEX('Season 12'!$X$23,MATCH('VS stats'!$C40,'Season 12'!$U$23,0)),"-")))))))</f>
        <v>-</v>
      </c>
      <c r="BW40" s="966" t="str">
        <f>IFERROR(INDEX('Season 12'!$X$10,MATCH('VS stats'!$C40,'Season 12'!$U$10,0)),
IFERROR(INDEX('Season 12'!$X$14:$X$16,MATCH('VS stats'!$C40,'Season 12'!$U$14:$U$16,0)),
IFERROR(INDEX('Season 12'!$X$18,MATCH('VS stats'!$C40,'Season 12'!$U$18,0)),
IFERROR(INDEX('Season 12'!$X$20,MATCH('VS stats'!$C40,'Season 12'!$U$20,0)),
IFERROR(INDEX('Season 12'!$X$22,MATCH('VS stats'!$C40,'Season 12'!$U$22,0)),"-")))))</f>
        <v>-</v>
      </c>
      <c r="BX40" s="965" t="str">
        <f>IFERROR(INDEX('Season 13'!$D$9:$D$27,MATCH('VS stats'!$C40,'Season 13'!$B$9:$B$27,0)),"-")</f>
        <v>-</v>
      </c>
      <c r="BY40" s="965" t="str">
        <f>IFERROR(INDEX('Season 13'!$D$28:$D$46,MATCH('VS stats'!$C40,'Season 13'!$B$28:$B$46,0)),"-")</f>
        <v>-</v>
      </c>
      <c r="BZ40" s="965" t="str">
        <f>IFERROR(INDEX('Season 13'!$J$9:$J$16,MATCH('VS stats'!$C40,'Season 13'!$H$9:$H$16,0)),IFERROR(INDEX('Season 13'!$J$39,MATCH('VS stats'!$C40,'Season 13'!$H$39,0)),"-"))</f>
        <v>-</v>
      </c>
      <c r="CA40" s="965" t="str">
        <f>IFERROR(INDEX('Season 13'!$P$9:$P$16,MATCH('VS stats'!$C40,'Season 13'!$N$9:$N$16,0)),IFERROR(INDEX('Season 13'!$J$30,MATCH('VS stats'!$C40,'Season 13'!$H$30,0)),"-"))</f>
        <v>-</v>
      </c>
      <c r="CB40" s="965" t="str">
        <f>IFERROR(INDEX('Season 13'!$P$20:$P$24,MATCH('VS stats'!$C40,'Season 13'!$N$20:$N$24,0)),
IFERROR(INDEX('Season 13'!$X$9,MATCH('VS stats'!$C40,'Season 13'!$U$9,0)),
IFERROR(INDEX('Season 13'!$X$11:$X$13,MATCH('VS stats'!$C40,'Season 13'!$U$11:$U48,0)),
IFERROR(INDEX('Season 13'!$X$17,MATCH('VS stats'!$C40,'Season 13'!$U$17,0)),
IFERROR(INDEX('Season 13'!$X$19,MATCH('VS stats'!$C40,'Season 13'!$U$19,0)),
IFERROR(INDEX('Season 13'!$X$21,MATCH('VS stats'!$C40,'Season 13'!$U$21,0)),
IFERROR(INDEX('Season 13'!$X$23,MATCH('VS stats'!$C40,'Season 13'!$U$23,0)),"-")))))))</f>
        <v>-</v>
      </c>
      <c r="CC40" s="966" t="str">
        <f>IFERROR(INDEX('Season 13'!$X$10,MATCH('VS stats'!$C40,'Season 13'!$U$10,0)),
IFERROR(INDEX('Season 13'!$X$14:$X$16,MATCH('VS stats'!$C40,'Season 13'!$U$14:$U$16,0)),
IFERROR(INDEX('Season 13'!$X$18,MATCH('VS stats'!$C40,'Season 13'!$U$18,0)),
IFERROR(INDEX('Season 13'!$X$20,MATCH('VS stats'!$C40,'Season 13'!$U$20,0)),
IFERROR(INDEX('Season 13'!$X$22,MATCH('VS stats'!$C40,'Season 13'!$U$22,0)),"-")))))</f>
        <v>-</v>
      </c>
      <c r="CD40" s="965" t="str">
        <f>IFERROR(INDEX('Season 14'!$D$9:$D$27,MATCH('VS stats'!$C40,'Season 14'!$B$9:$B$27,0)),"-")</f>
        <v>-</v>
      </c>
      <c r="CE40" s="965" t="str">
        <f>IFERROR(INDEX('Season 14'!$D$28:$D$46,MATCH('VS stats'!$C40,'Season 14'!$B$28:$B$46,0)),"-")</f>
        <v>-</v>
      </c>
      <c r="CF40" s="965" t="str">
        <f>IFERROR(INDEX('Season 14'!$J$9:$J$16,MATCH('VS stats'!$C40,'Season 14'!$H$9:$H$16,0)),IFERROR(INDEX('Season 14'!$J$39,MATCH('VS stats'!$C40,'Season 14'!$H$39,0)),"-"))</f>
        <v>-</v>
      </c>
      <c r="CG40" s="965" t="str">
        <f>IFERROR(INDEX('Season 14'!$P$9:$P$16,MATCH('VS stats'!$C40,'Season 14'!$N$9:$N$16,0)),IFERROR(INDEX('Season 14'!$J$30,MATCH('VS stats'!$C40,'Season 14'!$H$30,0)),"-"))</f>
        <v>-</v>
      </c>
      <c r="CH40" s="965" t="str">
        <f>IFERROR(INDEX('Season 14'!$P$20:$P$24,MATCH('VS stats'!$C40,'Season 14'!$N$20:$N$24,0)),
IFERROR(INDEX('Season 14'!$X$9,MATCH('VS stats'!$C40,'Season 14'!$U$9,0)),
IFERROR(INDEX('Season 14'!$X$11:$X$13,MATCH('VS stats'!$C40,'Season 14'!$U$11:$U48,0)),
IFERROR(INDEX('Season 14'!$X$17,MATCH('VS stats'!$C40,'Season 14'!$U$17,0)),
IFERROR(INDEX('Season 14'!$X$19,MATCH('VS stats'!$C40,'Season 14'!$U$19,0)),
IFERROR(INDEX('Season 14'!$X$21,MATCH('VS stats'!$C40,'Season 14'!$U$21,0)),
IFERROR(INDEX('Season 14'!$X$23,MATCH('VS stats'!$C40,'Season 14'!$U$23,0)),"-")))))))</f>
        <v>-</v>
      </c>
      <c r="CI40" s="966" t="str">
        <f>IFERROR(INDEX('Season 14'!$X$10,MATCH('VS stats'!$C40,'Season 14'!$U$10,0)),
IFERROR(INDEX('Season 14'!$X$14:$X$16,MATCH('VS stats'!$C40,'Season 14'!$U$14:$U$16,0)),
IFERROR(INDEX('Season 14'!$X$18,MATCH('VS stats'!$C40,'Season 14'!$U$18,0)),
IFERROR(INDEX('Season 14'!$X$20,MATCH('VS stats'!$C40,'Season 14'!$U$20,0)),
IFERROR(INDEX('Season 14'!$X$22,MATCH('VS stats'!$C40,'Season 14'!$U$22,0)),"-")))))</f>
        <v>-</v>
      </c>
      <c r="CJ40" s="965" t="str">
        <f>IFERROR(INDEX('Season 15'!$D$9:$D$27,MATCH('VS stats'!$C40,'Season 15'!$B$9:$B$27,0)),"-")</f>
        <v>-</v>
      </c>
      <c r="CK40" s="965" t="str">
        <f>IFERROR(INDEX('Season 15'!$D$28:$D$46,MATCH('VS stats'!$C40,'Season 15'!$B$28:$B$46,0)),"-")</f>
        <v>-</v>
      </c>
      <c r="CL40" s="965" t="str">
        <f>IFERROR(INDEX('Season 15'!$J$9:$J$16,MATCH('VS stats'!$C40,'Season 15'!$H$9:$H$16,0)),IFERROR(INDEX('Season 15'!$J$39,MATCH('VS stats'!$C40,'Season 15'!$H$39,0)),"-"))</f>
        <v>-</v>
      </c>
      <c r="CM40" s="965" t="str">
        <f>IFERROR(INDEX('Season 15'!$P$9:$P$16,MATCH('VS stats'!$C40,'Season 15'!$N$9:$N$16,0)),IFERROR(INDEX('Season 15'!$J$30,MATCH('VS stats'!$C40,'Season 15'!$H$30,0)),"-"))</f>
        <v>-</v>
      </c>
      <c r="CN40" s="965" t="str">
        <f>IFERROR(INDEX('Season 15'!$P$20:$P$24,MATCH('VS stats'!$C40,'Season 15'!$N$20:$N$24,0)),
IFERROR(INDEX('Season 15'!$X$9,MATCH('VS stats'!$C40,'Season 15'!$U$9,0)),
IFERROR(INDEX('Season 15'!$X$11:$X$13,MATCH('VS stats'!$C40,'Season 15'!$U$11:$U48,0)),
IFERROR(INDEX('Season 15'!$X$17,MATCH('VS stats'!$C40,'Season 15'!$U$17,0)),
IFERROR(INDEX('Season 15'!$X$19,MATCH('VS stats'!$C40,'Season 15'!$U$19,0)),
IFERROR(INDEX('Season 15'!$X$21,MATCH('VS stats'!$C40,'Season 15'!$U$21,0)),
IFERROR(INDEX('Season 15'!$X$23,MATCH('VS stats'!$C40,'Season 15'!$U$23,0)),"-")))))))</f>
        <v>-</v>
      </c>
      <c r="CO40" s="966" t="str">
        <f>IFERROR(INDEX('Season 15'!$X$10,MATCH('VS stats'!$C40,'Season 15'!$U$10,0)),
IFERROR(INDEX('Season 15'!$X$14:$X$16,MATCH('VS stats'!$C40,'Season 15'!$U$14:$U$16,0)),
IFERROR(INDEX('Season 15'!$X$18,MATCH('VS stats'!$C40,'Season 15'!$U$18,0)),
IFERROR(INDEX('Season 15'!$X$20,MATCH('VS stats'!$C40,'Season 15'!$U$20,0)),
IFERROR(INDEX('Season 15'!$X$22,MATCH('VS stats'!$C40,'Season 15'!$U$22,0)),"-")))))</f>
        <v>-</v>
      </c>
      <c r="CP40" s="976"/>
      <c r="CQ40" s="822"/>
      <c r="CR40" s="822"/>
      <c r="CS40" s="822"/>
      <c r="CT40" s="822"/>
      <c r="CU40" s="822"/>
    </row>
    <row r="41" spans="3:99" x14ac:dyDescent="0.25">
      <c r="C41" s="734" t="s">
        <v>211</v>
      </c>
      <c r="D41" s="965" t="str">
        <f>IFERROR(INDEX('Season 1'!$D$9:$D$31,MATCH('VS stats'!$C41,'Season 1'!$B$9:$B$31,0)),"-")</f>
        <v>-</v>
      </c>
      <c r="E41" s="965" t="str">
        <f>IFERROR(INDEX('Season 1'!$D$32:$D$54,MATCH('VS stats'!$C41,'Season 1'!$B$32:$B$54,0)),"-")</f>
        <v>-</v>
      </c>
      <c r="F41" s="965" t="str">
        <f>IFERROR(INDEX('Season 1'!$J$9:$J$16,MATCH('VS stats'!$C41,'Season 1'!$H$9:$H$16,0)),IFERROR(INDEX('Season 1'!$W$9:$W$14,MATCH('VS stats'!$C41,'Season 1'!$T$9:$T$14,0)),"-"))</f>
        <v>-</v>
      </c>
      <c r="G41" s="965" t="str">
        <f>IFERROR(INDEX('Season 1'!$P$9:$P$16,MATCH('VS stats'!$C41,'Season 1'!$N$9:$N$16,0)),"-")</f>
        <v>-</v>
      </c>
      <c r="H41" s="965" t="str">
        <f>IFERROR(INDEX('Season 1'!$P$20:$P$24,MATCH('VS stats'!$C41,'Season 1'!$N$20:$N$24,0)),"-")</f>
        <v>-</v>
      </c>
      <c r="I41" s="966" t="s">
        <v>35</v>
      </c>
      <c r="J41" s="965" t="str">
        <f>IFERROR(INDEX('Season 2'!$D$9:$D$31,MATCH('VS stats'!$C41,'Season 2'!$B$9:$B$31,0)),"-")</f>
        <v>-</v>
      </c>
      <c r="K41" s="965" t="str">
        <f>IFERROR(INDEX('Season 2'!$D$32:$D$54,MATCH('VS stats'!$C41,'Season 2'!$B$32:$B$54,0)),"-")</f>
        <v>-</v>
      </c>
      <c r="L41" s="965" t="str">
        <f>IFERROR(INDEX('Season 2'!$J$9:$J$16,MATCH('VS stats'!$C41,'Season 2'!$H$9:$H$16,0)),IFERROR(INDEX('Season 2'!$J$45:$J$50,MATCH('VS stats'!$C41,'Season 2'!$H$45:$H$50,0)),"-"))</f>
        <v>-</v>
      </c>
      <c r="M41" s="965" t="str">
        <f>IFERROR(INDEX('Season 2'!$P$9:$P$16,MATCH('VS stats'!$C41,'Season 2'!$N$9:$N$16,0)),IFERROR(INDEX('Season 2'!$J$30,MATCH('VS stats'!$C41,'Season 2'!$H$30,0)),"-"))</f>
        <v>-</v>
      </c>
      <c r="N41" s="965" t="str">
        <f>IFERROR(INDEX('Season 2'!$P$20:$P$24,MATCH('VS stats'!$C41,'Season 2'!$N$20:$N$24,0)),
IFERROR(INDEX('Season 2'!$X$9,MATCH('VS stats'!$C41,'Season 2'!$U$9,0)),
IFERROR(INDEX('Season 2'!$X$11:$X$13,MATCH('VS stats'!$C41,'Season 2'!$U$11:$U49,0)),
IFERROR(INDEX('Season 2'!$X$17,MATCH('VS stats'!$C41,'Season 2'!$U$17,0)),
IFERROR(INDEX('Season 2'!$X$19,MATCH('VS stats'!$C41,'Season 2'!$U$19,0)),
IFERROR(INDEX('Season 2'!$X$21,MATCH('VS stats'!$C41,'Season 2'!$U$21,0)),
IFERROR(INDEX('Season 2'!$X$23,MATCH('VS stats'!$C41,'Season 2'!$U$23,0)),
IFERROR(INDEX('Season 2'!$X$25,MATCH('VS stats'!$C41,'Season 2'!$U$25,0)),"-"))))))))</f>
        <v>-</v>
      </c>
      <c r="O41" s="966" t="str">
        <f>IFERROR(INDEX('Season 2'!$X$10,MATCH('VS stats'!$C41,'Season 2'!$U$10,0)),
IFERROR(INDEX('Season 2'!$X$14:$X$16,MATCH('VS stats'!$C41,'Season 2'!$U$14:$U$16,0)),
IFERROR(INDEX('Season 2'!$X$18,MATCH('VS stats'!$C41,'Season 2'!$U$18,0)),
IFERROR(INDEX('Season 2'!$X$20,MATCH('VS stats'!$C41,'Season 2'!$U$20,0)),
IFERROR(INDEX('Season 2'!$X$22,MATCH('VS stats'!$C41,'Season 2'!$U$22,0)),
IFERROR(INDEX('Season 2'!$X$24,MATCH('VS stats'!$C41,'Season 2'!$U$24,0)),"-"))))))</f>
        <v>-</v>
      </c>
      <c r="P41" s="965" t="str">
        <f>IFERROR(INDEX('Season 3'!$D$9:$D$31,MATCH('VS stats'!$C41,'Season 3'!$B$9:$B$31,0)),"-")</f>
        <v>-</v>
      </c>
      <c r="Q41" s="965" t="str">
        <f>IFERROR(INDEX('Season 3'!$D$32:$D$54,MATCH('VS stats'!$C41,'Season 3'!$B$32:$B$54,0)),"-")</f>
        <v>-</v>
      </c>
      <c r="R41" s="965" t="str">
        <f>IFERROR(INDEX('Season 3'!$J$9:$J$16,MATCH('VS stats'!$C41,'Season 3'!$H$9:$H$16,0)),IFERROR(INDEX('Season 3'!$J$39,MATCH('VS stats'!$C41,'Season 3'!$H$39,0)),"-"))</f>
        <v>-</v>
      </c>
      <c r="S41" s="965" t="str">
        <f>IFERROR(INDEX('Season 3'!$P$9:$P$16,MATCH('VS stats'!$C41,'Season 3'!$N$9:$N$16,0)),IFERROR(INDEX('Season 3'!$J$30,MATCH('VS stats'!$C41,'Season 3'!$H$30,0)),"-"))</f>
        <v>-</v>
      </c>
      <c r="T41" s="965" t="str">
        <f>IFERROR(INDEX('Season 3'!$P$20:$P$24,MATCH('VS stats'!$C41,'Season 3'!$N$20:$N$24,0)),
IFERROR(INDEX('Season 3'!$X$9,MATCH('VS stats'!$C41,'Season 3'!$U$9,0)),
IFERROR(INDEX('Season 3'!$X$11:$X$13,MATCH('VS stats'!$C41,'Season 3'!$U$11:$U49,0)),
IFERROR(INDEX('Season 3'!$X$17,MATCH('VS stats'!$C41,'Season 3'!$U$17,0)),
IFERROR(INDEX('Season 3'!$X$19,MATCH('VS stats'!$C41,'Season 3'!$U$19,0)),
IFERROR(INDEX('Season 3'!$X$21,MATCH('VS stats'!$C41,'Season 3'!$U$21,0)),
IFERROR(INDEX('Season 3'!$X$23,MATCH('VS stats'!$C41,'Season 3'!$U$23,0)),
IFERROR(INDEX('Season 3'!$X$25,MATCH('VS stats'!$C41,'Season 3'!$U$25,0)),"-"))))))))</f>
        <v>-</v>
      </c>
      <c r="U41" s="966" t="str">
        <f>IFERROR(INDEX('Season 3'!$X$10,MATCH('VS stats'!$C41,'Season 3'!$U$10,0)),
IFERROR(INDEX('Season 3'!$X$14:$X$16,MATCH('VS stats'!$C41,'Season 3'!$U$14:$U$16,0)),
IFERROR(INDEX('Season 3'!$X$18,MATCH('VS stats'!$C41,'Season 3'!$U$18,0)),
IFERROR(INDEX('Season 3'!$X$20,MATCH('VS stats'!$C41,'Season 3'!$U$20,0)),
IFERROR(INDEX('Season 3'!$X$22,MATCH('VS stats'!$C41,'Season 3'!$U$22,0)),
IFERROR(INDEX('Season 3'!$X$24,MATCH('VS stats'!$C41,'Season 3'!$U$24,0)),"-"))))))</f>
        <v>-</v>
      </c>
      <c r="V41" s="965" t="str">
        <f>IFERROR(INDEX('Season 4'!$D$9:$D$27,MATCH('VS stats'!$C41,'Season 4'!$B$9:$B$27,0)),"-")</f>
        <v>-</v>
      </c>
      <c r="W41" s="965" t="str">
        <f>IFERROR(INDEX('Season 4'!$D$28:$D$46,MATCH('VS stats'!$C41,'Season 4'!$B$28:$B$46,0)),"-")</f>
        <v>-</v>
      </c>
      <c r="X41" s="965" t="str">
        <f>IFERROR(INDEX('Season 4'!$J$9:$J$16,MATCH('VS stats'!$C41,'Season 4'!$H$9:$H$16,0)),IFERROR(INDEX('Season 4'!$J$39,MATCH('VS stats'!$C41,'Season 4'!$H$39,0)),"-"))</f>
        <v>-</v>
      </c>
      <c r="Y41" s="965" t="str">
        <f>IFERROR(INDEX('Season 4'!$P$9:$P$16,MATCH('VS stats'!$C41,'Season 4'!$N$9:$N$16,0)),IFERROR(INDEX('Season 4'!$J$30,MATCH('VS stats'!$C41,'Season 4'!$H$30,0)),"-"))</f>
        <v>-</v>
      </c>
      <c r="Z41" s="965" t="str">
        <f>IFERROR(INDEX('Season 4'!$P$20:$P$24,MATCH('VS stats'!$C41,'Season 4'!$N$20:$N$24,0)),
IFERROR(INDEX('Season 4'!$X$9,MATCH('VS stats'!$C41,'Season 4'!$U$9,0)),
IFERROR(INDEX('Season 4'!$X$11:$X$13,MATCH('VS stats'!$C41,'Season 4'!$U$11:$U49,0)),
IFERROR(INDEX('Season 4'!$X$17,MATCH('VS stats'!$C41,'Season 4'!$U$17,0)),
IFERROR(INDEX('Season 4'!$X$19,MATCH('VS stats'!$C41,'Season 4'!$U$19,0)),
IFERROR(INDEX('Season 4'!$X$21,MATCH('VS stats'!$C41,'Season 4'!$U$21,0)),
IFERROR(INDEX('Season 4'!$X$23,MATCH('VS stats'!$C41,'Season 4'!$U$23,0)),
IFERROR(INDEX('Season 4'!$X$25,MATCH('VS stats'!$C41,'Season 4'!$U$25,0)),"-"))))))))</f>
        <v>-</v>
      </c>
      <c r="AA41" s="966" t="str">
        <f>IFERROR(INDEX('Season 4'!$X$10,MATCH('VS stats'!$C41,'Season 4'!$U$10,0)),
IFERROR(INDEX('Season 4'!$X$14:$X$16,MATCH('VS stats'!$C41,'Season 4'!$U$14:$U$16,0)),
IFERROR(INDEX('Season 4'!$X$18,MATCH('VS stats'!$C41,'Season 4'!$U$18,0)),
IFERROR(INDEX('Season 4'!$X$20,MATCH('VS stats'!$C41,'Season 4'!$U$20,0)),
IFERROR(INDEX('Season 4'!$X$22,MATCH('VS stats'!$C41,'Season 4'!$U$22,0)),
IFERROR(INDEX('Season 4'!$X$24,MATCH('VS stats'!$C41,'Season 4'!$U$24,0)),"-"))))))</f>
        <v>-</v>
      </c>
      <c r="AB41" s="965" t="str">
        <f>IFERROR(INDEX('Season 5'!$D$9:$D$27,MATCH('VS stats'!$C41,'Season 5'!$B$9:$B$27,0)),"-")</f>
        <v>-</v>
      </c>
      <c r="AC41" s="965" t="str">
        <f>IFERROR(INDEX('Season 5'!$D$28:$D$46,MATCH('VS stats'!$C41,'Season 5'!$B$28:$B$46,0)),"-")</f>
        <v>-</v>
      </c>
      <c r="AD41" s="965" t="str">
        <f>IFERROR(INDEX('Season 5'!$J$9:$J$16,MATCH('VS stats'!$C41,'Season 5'!$H$9:$H$16,0)),IFERROR(INDEX('Season 5'!$J$39,MATCH('VS stats'!$C41,'Season 5'!$H$39,0)),"-"))</f>
        <v>-</v>
      </c>
      <c r="AE41" s="965" t="str">
        <f>IFERROR(INDEX('Season 5'!$P$9:$P$16,MATCH('VS stats'!$C41,'Season 5'!$N$9:$N$16,0)),IFERROR(INDEX('Season 5'!$J$30,MATCH('VS stats'!$C41,'Season 5'!$H$30,0)),"-"))</f>
        <v>-</v>
      </c>
      <c r="AF41" s="965" t="str">
        <f>IFERROR(INDEX('Season 5'!$P$20:$P$24,MATCH('VS stats'!$C41,'Season 5'!$N$20:$N$24,0)),
IFERROR(INDEX('Season 5'!$X$9,MATCH('VS stats'!$C41,'Season 5'!$U$9,0)),
IFERROR(INDEX('Season 5'!$X$11:$X$13,MATCH('VS stats'!$C41,'Season 5'!$U$11:$U49,0)),
IFERROR(INDEX('Season 5'!$X$17,MATCH('VS stats'!$C41,'Season 5'!$U$17,0)),
IFERROR(INDEX('Season 5'!$X$19,MATCH('VS stats'!$C41,'Season 5'!$U$19,0)),
IFERROR(INDEX('Season 5'!$X$21,MATCH('VS stats'!$C41,'Season 5'!$U$21,0)),
IFERROR(INDEX('Season 5'!$X$23,MATCH('VS stats'!$C41,'Season 5'!$U$23,0)),"-")))))))</f>
        <v>-</v>
      </c>
      <c r="AG41" s="966" t="str">
        <f>IFERROR(INDEX('Season 5'!$X$10,MATCH('VS stats'!$C41,'Season 5'!$U$10,0)),
IFERROR(INDEX('Season 5'!$X$14:$X$16,MATCH('VS stats'!$C41,'Season 5'!$U$14:$U$16,0)),
IFERROR(INDEX('Season 5'!$X$18,MATCH('VS stats'!$C41,'Season 5'!$U$18,0)),
IFERROR(INDEX('Season 5'!$X$20,MATCH('VS stats'!$C41,'Season 5'!$U$20,0)),
IFERROR(INDEX('Season 5'!$X$22,MATCH('VS stats'!$C41,'Season 5'!$U$22,0)),"-")))))</f>
        <v>-</v>
      </c>
      <c r="AH41" s="965" t="str">
        <f>IFERROR(INDEX('Season 6'!$D$9:$D$27,MATCH('VS stats'!$C41,'Season 6'!$B$9:$B$27,0)),"-")</f>
        <v>-</v>
      </c>
      <c r="AI41" s="965" t="str">
        <f>IFERROR(INDEX('Season 6'!$D$28:$D$46,MATCH('VS stats'!$C41,'Season 6'!$B$28:$B$46,0)),"-")</f>
        <v>-</v>
      </c>
      <c r="AJ41" s="965" t="str">
        <f>IFERROR(INDEX('Season 6'!$J$9:$J$16,MATCH('VS stats'!$C41,'Season 6'!$H$9:$H$16,0)),IFERROR(INDEX('Season 6'!$J$39,MATCH('VS stats'!$C41,'Season 6'!$H$39,0)),"-"))</f>
        <v>-</v>
      </c>
      <c r="AK41" s="965" t="str">
        <f>IFERROR(INDEX('Season 6'!$P$9:$P$16,MATCH('VS stats'!$C41,'Season 6'!$N$9:$N$16,0)),IFERROR(INDEX('Season 6'!$J$30,MATCH('VS stats'!$C41,'Season 6'!$H$30,0)),"-"))</f>
        <v>-</v>
      </c>
      <c r="AL41" s="965" t="str">
        <f>IFERROR(INDEX('Season 6'!$P$20:$P$24,MATCH('VS stats'!$C41,'Season 6'!$N$20:$N$24,0)),
IFERROR(INDEX('Season 6'!$X$9,MATCH('VS stats'!$C41,'Season 6'!$U$9,0)),
IFERROR(INDEX('Season 6'!$X$11:$X$13,MATCH('VS stats'!$C41,'Season 6'!$U$11:$U49,0)),
IFERROR(INDEX('Season 6'!$X$17,MATCH('VS stats'!$C41,'Season 6'!$U$17,0)),
IFERROR(INDEX('Season 6'!$X$19,MATCH('VS stats'!$C41,'Season 6'!$U$19,0)),
IFERROR(INDEX('Season 6'!$X$21,MATCH('VS stats'!$C41,'Season 6'!$U$21,0)),
IFERROR(INDEX('Season 6'!$X$23,MATCH('VS stats'!$C41,'Season 6'!$U$23,0)),"-")))))))</f>
        <v>-</v>
      </c>
      <c r="AM41" s="966" t="str">
        <f>IFERROR(INDEX('Season 6'!$X$10,MATCH('VS stats'!$C41,'Season 6'!$U$10,0)),
IFERROR(INDEX('Season 6'!$X$14:$X$16,MATCH('VS stats'!$C41,'Season 6'!$U$14:$U$16,0)),
IFERROR(INDEX('Season 6'!$X$18,MATCH('VS stats'!$C41,'Season 6'!$U$18,0)),
IFERROR(INDEX('Season 6'!$X$20,MATCH('VS stats'!$C41,'Season 6'!$U$20,0)),
IFERROR(INDEX('Season 6'!$X$22,MATCH('VS stats'!$C41,'Season 6'!$U$22,0)),"-")))))</f>
        <v>-</v>
      </c>
      <c r="AN41" s="965" t="str">
        <f>IFERROR(INDEX('Season 7'!$D$9:$D$27,MATCH('VS stats'!$C41,'Season 7'!$B$9:$B$27,0)),"-")</f>
        <v>-</v>
      </c>
      <c r="AO41" s="965" t="str">
        <f>IFERROR(INDEX('Season 7'!$D$28:$D$46,MATCH('VS stats'!$C41,'Season 7'!$B$28:$B$46,0)),"-")</f>
        <v>-</v>
      </c>
      <c r="AP41" s="965" t="str">
        <f>IFERROR(INDEX('Season 7'!$J$9:$J$16,MATCH('VS stats'!$C41,'Season 7'!$H$9:$H$16,0)),IFERROR(INDEX('Season 7'!$J$39,MATCH('VS stats'!$C41,'Season 7'!$H$39,0)),"-"))</f>
        <v>-</v>
      </c>
      <c r="AQ41" s="965" t="str">
        <f>IFERROR(INDEX('Season 7'!$P$9:$P$16,MATCH('VS stats'!$C41,'Season 7'!$N$9:$N$16,0)),IFERROR(INDEX('Season 7'!$J$30,MATCH('VS stats'!$C41,'Season 7'!$H$30,0)),"-"))</f>
        <v>-</v>
      </c>
      <c r="AR41" s="965" t="str">
        <f>IFERROR(INDEX('Season 7'!$P$20:$P$24,MATCH('VS stats'!$C41,'Season 7'!$N$20:$N$24,0)),
IFERROR(INDEX('Season 7'!$X$9,MATCH('VS stats'!$C41,'Season 7'!$U$9,0)),
IFERROR(INDEX('Season 7'!$X$11:$X$13,MATCH('VS stats'!$C41,'Season 7'!$U$11:$U49,0)),
IFERROR(INDEX('Season 7'!$X$17,MATCH('VS stats'!$C41,'Season 7'!$U$17,0)),
IFERROR(INDEX('Season 7'!$X$19,MATCH('VS stats'!$C41,'Season 7'!$U$19,0)),
IFERROR(INDEX('Season 7'!$X$21,MATCH('VS stats'!$C41,'Season 7'!$U$21,0)),
IFERROR(INDEX('Season 7'!$X$23,MATCH('VS stats'!$C41,'Season 7'!$U$23,0)),"-")))))))</f>
        <v>-</v>
      </c>
      <c r="AS41" s="966" t="str">
        <f>IFERROR(INDEX('Season 7'!$X$10,MATCH('VS stats'!$C41,'Season 7'!$U$10,0)),
IFERROR(INDEX('Season 7'!$X$14:$X$16,MATCH('VS stats'!$C41,'Season 7'!$U$14:$U$16,0)),
IFERROR(INDEX('Season 7'!$X$18,MATCH('VS stats'!$C41,'Season 7'!$U$18,0)),
IFERROR(INDEX('Season 7'!$X$20,MATCH('VS stats'!$C41,'Season 7'!$U$20,0)),
IFERROR(INDEX('Season 7'!$X$22,MATCH('VS stats'!$C41,'Season 7'!$U$22,0)),"-")))))</f>
        <v>-</v>
      </c>
      <c r="AT41" s="965" t="str">
        <f>IFERROR(INDEX('Season 8'!$D$9:$D$27,MATCH('VS stats'!$C41,'Season 8'!$B$9:$B$27,0)),"-")</f>
        <v>-</v>
      </c>
      <c r="AU41" s="965" t="str">
        <f>IFERROR(INDEX('Season 8'!$D$28:$D$46,MATCH('VS stats'!$C41,'Season 8'!$B$28:$B$46,0)),"-")</f>
        <v>-</v>
      </c>
      <c r="AV41" s="965" t="str">
        <f>IFERROR(INDEX('Season 8'!$J$9:$J$16,MATCH('VS stats'!$C41,'Season 8'!$H$9:$H$16,0)),IFERROR(INDEX('Season 8'!$J$39,MATCH('VS stats'!$C41,'Season 8'!$H$39,0)),"-"))</f>
        <v>-</v>
      </c>
      <c r="AW41" s="965" t="str">
        <f>IFERROR(INDEX('Season 8'!$P$9:$P$16,MATCH('VS stats'!$C41,'Season 8'!$N$9:$N$16,0)),IFERROR(INDEX('Season 8'!$J$30,MATCH('VS stats'!$C41,'Season 8'!$H$30,0)),"-"))</f>
        <v>-</v>
      </c>
      <c r="AX41" s="965" t="str">
        <f>IFERROR(INDEX('Season 8'!$P$20:$P$24,MATCH('VS stats'!$C41,'Season 8'!$N$20:$N$24,0)),
IFERROR(INDEX('Season 8'!$X$9,MATCH('VS stats'!$C41,'Season 8'!$U$9,0)),
IFERROR(INDEX('Season 8'!$X$11:$X$13,MATCH('VS stats'!$C41,'Season 8'!$U$11:$U49,0)),
IFERROR(INDEX('Season 8'!$X$17,MATCH('VS stats'!$C41,'Season 8'!$U$17,0)),
IFERROR(INDEX('Season 8'!$X$19,MATCH('VS stats'!$C41,'Season 8'!$U$19,0)),
IFERROR(INDEX('Season 8'!$X$21,MATCH('VS stats'!$C41,'Season 8'!$U$21,0)),
IFERROR(INDEX('Season 8'!$X$23,MATCH('VS stats'!$C41,'Season 8'!$U$23,0)),"-")))))))</f>
        <v>-</v>
      </c>
      <c r="AY41" s="966" t="str">
        <f>IFERROR(INDEX('Season 8'!$X$10,MATCH('VS stats'!$C41,'Season 8'!$U$10,0)),
IFERROR(INDEX('Season 8'!$X$14:$X$16,MATCH('VS stats'!$C41,'Season 8'!$U$14:$U$16,0)),
IFERROR(INDEX('Season 8'!$X$18,MATCH('VS stats'!$C41,'Season 8'!$U$18,0)),
IFERROR(INDEX('Season 8'!$X$20,MATCH('VS stats'!$C41,'Season 8'!$U$20,0)),
IFERROR(INDEX('Season 8'!$X$22,MATCH('VS stats'!$C41,'Season 8'!$U$22,0)),"-")))))</f>
        <v>-</v>
      </c>
      <c r="AZ41" s="965" t="str">
        <f>IFERROR(INDEX('Season 9'!$D$9:$D$27,MATCH('VS stats'!$C41,'Season 9'!$B$9:$B$27,0)),"-")</f>
        <v>-</v>
      </c>
      <c r="BA41" s="965" t="str">
        <f>IFERROR(INDEX('Season 9'!$D$28:$D$46,MATCH('VS stats'!$C41,'Season 9'!$B$28:$B$46,0)),"-")</f>
        <v>-</v>
      </c>
      <c r="BB41" s="965" t="str">
        <f>IFERROR(INDEX('Season 9'!$J$9:$J$16,MATCH('VS stats'!$C41,'Season 9'!$H$9:$H$16,0)),IFERROR(INDEX('Season 9'!$J$39,MATCH('VS stats'!$C41,'Season 9'!$H$39,0)),"-"))</f>
        <v>-</v>
      </c>
      <c r="BC41" s="965" t="str">
        <f>IFERROR(INDEX('Season 9'!$P$9:$P$16,MATCH('VS stats'!$C41,'Season 9'!$N$9:$N$16,0)),IFERROR(INDEX('Season 9'!$J$30,MATCH('VS stats'!$C41,'Season 9'!$H$30,0)),"-"))</f>
        <v>-</v>
      </c>
      <c r="BD41" s="965" t="str">
        <f>IFERROR(INDEX('Season 9'!$P$20:$P$24,MATCH('VS stats'!$C41,'Season 9'!$N$20:$N$24,0)),
IFERROR(INDEX('Season 9'!$X$9,MATCH('VS stats'!$C41,'Season 9'!$U$9,0)),
IFERROR(INDEX('Season 9'!$X$11:$X$13,MATCH('VS stats'!$C41,'Season 9'!$U$11:$U49,0)),
IFERROR(INDEX('Season 9'!$X$17,MATCH('VS stats'!$C41,'Season 9'!$U$17,0)),
IFERROR(INDEX('Season 9'!$X$19,MATCH('VS stats'!$C41,'Season 9'!$U$19,0)),
IFERROR(INDEX('Season 9'!$X$21,MATCH('VS stats'!$C41,'Season 9'!$U$21,0)),
IFERROR(INDEX('Season 9'!$X$23,MATCH('VS stats'!$C41,'Season 9'!$U$23,0)),"-")))))))</f>
        <v>-</v>
      </c>
      <c r="BE41" s="966" t="str">
        <f>IFERROR(INDEX('Season 9'!$X$10,MATCH('VS stats'!$C41,'Season 9'!$U$10,0)),
IFERROR(INDEX('Season 9'!$X$14:$X$16,MATCH('VS stats'!$C41,'Season 9'!$U$14:$U$16,0)),
IFERROR(INDEX('Season 9'!$X$18,MATCH('VS stats'!$C41,'Season 9'!$U$18,0)),
IFERROR(INDEX('Season 9'!$X$20,MATCH('VS stats'!$C41,'Season 9'!$U$20,0)),
IFERROR(INDEX('Season 9'!$X$22,MATCH('VS stats'!$C41,'Season 9'!$U$22,0)),"-")))))</f>
        <v>-</v>
      </c>
      <c r="BF41" s="965" t="str">
        <f>IFERROR(INDEX('Season 10'!$D$9:$D$27,MATCH('VS stats'!$C41,'Season 10'!$B$9:$B$27,0)),"-")</f>
        <v>-</v>
      </c>
      <c r="BG41" s="965" t="str">
        <f>IFERROR(INDEX('Season 10'!$D$28:$D$46,MATCH('VS stats'!$C41,'Season 10'!$B$28:$B$46,0)),"-")</f>
        <v>-</v>
      </c>
      <c r="BH41" s="965" t="str">
        <f>IFERROR(INDEX('Season 10'!$J$9:$J$16,MATCH('VS stats'!$C41,'Season 10'!$H$9:$H$16,0)),IFERROR(INDEX('Season 10'!$J$39,MATCH('VS stats'!$C41,'Season 10'!$H$39,0)),"-"))</f>
        <v>-</v>
      </c>
      <c r="BI41" s="965" t="str">
        <f>IFERROR(INDEX('Season 10'!$P$9:$P$16,MATCH('VS stats'!$C41,'Season 10'!$N$9:$N$16,0)),IFERROR(INDEX('Season 10'!$J$30,MATCH('VS stats'!$C41,'Season 10'!$H$30,0)),"-"))</f>
        <v>-</v>
      </c>
      <c r="BJ41" s="965" t="str">
        <f>IFERROR(INDEX('Season 10'!$P$20:$P$24,MATCH('VS stats'!$C41,'Season 10'!$N$20:$N$24,0)),
IFERROR(INDEX('Season 10'!$X$9,MATCH('VS stats'!$C41,'Season 10'!$U$9,0)),
IFERROR(INDEX('Season 10'!$X$11:$X$13,MATCH('VS stats'!$C41,'Season 10'!$U$11:$U49,0)),
IFERROR(INDEX('Season 10'!$X$17,MATCH('VS stats'!$C41,'Season 10'!$U$17,0)),
IFERROR(INDEX('Season 10'!$X$19,MATCH('VS stats'!$C41,'Season 10'!$U$19,0)),
IFERROR(INDEX('Season 10'!$X$21,MATCH('VS stats'!$C41,'Season 10'!$U$21,0)),
IFERROR(INDEX('Season 10'!$X$23,MATCH('VS stats'!$C41,'Season 10'!$U$23,0)),"-")))))))</f>
        <v>-</v>
      </c>
      <c r="BK41" s="966" t="str">
        <f>IFERROR(INDEX('Season 10'!$X$10,MATCH('VS stats'!$C41,'Season 10'!$U$10,0)),
IFERROR(INDEX('Season 10'!$X$14:$X$16,MATCH('VS stats'!$C41,'Season 10'!$U$14:$U$16,0)),
IFERROR(INDEX('Season 10'!$X$18,MATCH('VS stats'!$C41,'Season 10'!$U$18,0)),
IFERROR(INDEX('Season 10'!$X$20,MATCH('VS stats'!$C41,'Season 10'!$U$20,0)),
IFERROR(INDEX('Season 10'!$X$22,MATCH('VS stats'!$C41,'Season 10'!$U$22,0)),"-")))))</f>
        <v>-</v>
      </c>
      <c r="BL41" s="965" t="str">
        <f>IFERROR(INDEX('Season 11'!$D$9:$D$27,MATCH('VS stats'!$C41,'Season 11'!$B$9:$B$27,0)),"-")</f>
        <v>-</v>
      </c>
      <c r="BM41" s="965" t="str">
        <f>IFERROR(INDEX('Season 11'!$D$28:$D$46,MATCH('VS stats'!$C41,'Season 11'!$B$28:$B$46,0)),"-")</f>
        <v>-</v>
      </c>
      <c r="BN41" s="965" t="str">
        <f>IFERROR(INDEX('Season 11'!$J$9:$J$16,MATCH('VS stats'!$C41,'Season 11'!$H$9:$H$16,0)),IFERROR(INDEX('Season 11'!$J$39,MATCH('VS stats'!$C41,'Season 11'!$H$39,0)),"-"))</f>
        <v>-</v>
      </c>
      <c r="BO41" s="965" t="str">
        <f>IFERROR(INDEX('Season 11'!$P$9:$P$16,MATCH('VS stats'!$C41,'Season 11'!$N$9:$N$16,0)),IFERROR(INDEX('Season 11'!$J$30,MATCH('VS stats'!$C41,'Season 11'!$H$30,0)),"-"))</f>
        <v>-</v>
      </c>
      <c r="BP41" s="965" t="str">
        <f>IFERROR(INDEX('Season 11'!$P$20:$P$24,MATCH('VS stats'!$C41,'Season 11'!$N$20:$N$24,0)),
IFERROR(INDEX('Season 11'!$X$9,MATCH('VS stats'!$C41,'Season 11'!$U$9,0)),
IFERROR(INDEX('Season 11'!$X$11:$X$13,MATCH('VS stats'!$C41,'Season 11'!$U$11:$U49,0)),
IFERROR(INDEX('Season 11'!$X$17,MATCH('VS stats'!$C41,'Season 11'!$U$17,0)),
IFERROR(INDEX('Season 11'!$X$19,MATCH('VS stats'!$C41,'Season 11'!$U$19,0)),
IFERROR(INDEX('Season 11'!$X$21,MATCH('VS stats'!$C41,'Season 11'!$U$21,0)),
IFERROR(INDEX('Season 11'!$X$23,MATCH('VS stats'!$C41,'Season 11'!$U$23,0)),"-")))))))</f>
        <v>-</v>
      </c>
      <c r="BQ41" s="966" t="str">
        <f>IFERROR(INDEX('Season 11'!$X$10,MATCH('VS stats'!$C41,'Season 11'!$U$10,0)),
IFERROR(INDEX('Season 11'!$X$14:$X$16,MATCH('VS stats'!$C41,'Season 11'!$U$14:$U$16,0)),
IFERROR(INDEX('Season 11'!$X$18,MATCH('VS stats'!$C41,'Season 11'!$U$18,0)),
IFERROR(INDEX('Season 11'!$X$20,MATCH('VS stats'!$C41,'Season 11'!$U$20,0)),
IFERROR(INDEX('Season 11'!$X$22,MATCH('VS stats'!$C41,'Season 11'!$U$22,0)),"-")))))</f>
        <v>-</v>
      </c>
      <c r="BR41" s="965" t="str">
        <f>IFERROR(INDEX('Season 12'!$D$9:$D$27,MATCH('VS stats'!$C41,'Season 12'!$B$9:$B$27,0)),"-")</f>
        <v>-</v>
      </c>
      <c r="BS41" s="965" t="str">
        <f>IFERROR(INDEX('Season 12'!$D$28:$D$46,MATCH('VS stats'!$C41,'Season 12'!$B$28:$B$46,0)),"-")</f>
        <v>-</v>
      </c>
      <c r="BT41" s="965" t="str">
        <f>IFERROR(INDEX('Season 12'!$J$9:$J$16,MATCH('VS stats'!$C41,'Season 12'!$H$9:$H$16,0)),IFERROR(INDEX('Season 12'!$J$39,MATCH('VS stats'!$C41,'Season 12'!$H$39,0)),"-"))</f>
        <v>-</v>
      </c>
      <c r="BU41" s="965" t="str">
        <f>IFERROR(INDEX('Season 12'!$P$9:$P$16,MATCH('VS stats'!$C41,'Season 12'!$N$9:$N$16,0)),IFERROR(INDEX('Season 12'!$J$30,MATCH('VS stats'!$C41,'Season 12'!$H$30,0)),"-"))</f>
        <v>-</v>
      </c>
      <c r="BV41" s="965" t="str">
        <f>IFERROR(INDEX('Season 12'!$P$20:$P$24,MATCH('VS stats'!$C41,'Season 12'!$N$20:$N$24,0)),
IFERROR(INDEX('Season 12'!$X$9,MATCH('VS stats'!$C41,'Season 12'!$U$9,0)),
IFERROR(INDEX('Season 12'!$X$11:$X$13,MATCH('VS stats'!$C41,'Season 12'!$U$11:$U49,0)),
IFERROR(INDEX('Season 12'!$X$17,MATCH('VS stats'!$C41,'Season 12'!$U$17,0)),
IFERROR(INDEX('Season 12'!$X$19,MATCH('VS stats'!$C41,'Season 12'!$U$19,0)),
IFERROR(INDEX('Season 12'!$X$21,MATCH('VS stats'!$C41,'Season 12'!$U$21,0)),
IFERROR(INDEX('Season 12'!$X$23,MATCH('VS stats'!$C41,'Season 12'!$U$23,0)),"-")))))))</f>
        <v>-</v>
      </c>
      <c r="BW41" s="966" t="str">
        <f>IFERROR(INDEX('Season 12'!$X$10,MATCH('VS stats'!$C41,'Season 12'!$U$10,0)),
IFERROR(INDEX('Season 12'!$X$14:$X$16,MATCH('VS stats'!$C41,'Season 12'!$U$14:$U$16,0)),
IFERROR(INDEX('Season 12'!$X$18,MATCH('VS stats'!$C41,'Season 12'!$U$18,0)),
IFERROR(INDEX('Season 12'!$X$20,MATCH('VS stats'!$C41,'Season 12'!$U$20,0)),
IFERROR(INDEX('Season 12'!$X$22,MATCH('VS stats'!$C41,'Season 12'!$U$22,0)),"-")))))</f>
        <v>-</v>
      </c>
      <c r="BX41" s="965" t="str">
        <f>IFERROR(INDEX('Season 13'!$D$9:$D$27,MATCH('VS stats'!$C41,'Season 13'!$B$9:$B$27,0)),"-")</f>
        <v>-</v>
      </c>
      <c r="BY41" s="965" t="str">
        <f>IFERROR(INDEX('Season 13'!$D$28:$D$46,MATCH('VS stats'!$C41,'Season 13'!$B$28:$B$46,0)),"-")</f>
        <v>-</v>
      </c>
      <c r="BZ41" s="965" t="str">
        <f>IFERROR(INDEX('Season 13'!$J$9:$J$16,MATCH('VS stats'!$C41,'Season 13'!$H$9:$H$16,0)),IFERROR(INDEX('Season 13'!$J$39,MATCH('VS stats'!$C41,'Season 13'!$H$39,0)),"-"))</f>
        <v>-</v>
      </c>
      <c r="CA41" s="965" t="str">
        <f>IFERROR(INDEX('Season 13'!$P$9:$P$16,MATCH('VS stats'!$C41,'Season 13'!$N$9:$N$16,0)),IFERROR(INDEX('Season 13'!$J$30,MATCH('VS stats'!$C41,'Season 13'!$H$30,0)),"-"))</f>
        <v>-</v>
      </c>
      <c r="CB41" s="965" t="str">
        <f>IFERROR(INDEX('Season 13'!$P$20:$P$24,MATCH('VS stats'!$C41,'Season 13'!$N$20:$N$24,0)),
IFERROR(INDEX('Season 13'!$X$9,MATCH('VS stats'!$C41,'Season 13'!$U$9,0)),
IFERROR(INDEX('Season 13'!$X$11:$X$13,MATCH('VS stats'!$C41,'Season 13'!$U$11:$U49,0)),
IFERROR(INDEX('Season 13'!$X$17,MATCH('VS stats'!$C41,'Season 13'!$U$17,0)),
IFERROR(INDEX('Season 13'!$X$19,MATCH('VS stats'!$C41,'Season 13'!$U$19,0)),
IFERROR(INDEX('Season 13'!$X$21,MATCH('VS stats'!$C41,'Season 13'!$U$21,0)),
IFERROR(INDEX('Season 13'!$X$23,MATCH('VS stats'!$C41,'Season 13'!$U$23,0)),"-")))))))</f>
        <v>-</v>
      </c>
      <c r="CC41" s="966" t="str">
        <f>IFERROR(INDEX('Season 13'!$X$10,MATCH('VS stats'!$C41,'Season 13'!$U$10,0)),
IFERROR(INDEX('Season 13'!$X$14:$X$16,MATCH('VS stats'!$C41,'Season 13'!$U$14:$U$16,0)),
IFERROR(INDEX('Season 13'!$X$18,MATCH('VS stats'!$C41,'Season 13'!$U$18,0)),
IFERROR(INDEX('Season 13'!$X$20,MATCH('VS stats'!$C41,'Season 13'!$U$20,0)),
IFERROR(INDEX('Season 13'!$X$22,MATCH('VS stats'!$C41,'Season 13'!$U$22,0)),"-")))))</f>
        <v>-</v>
      </c>
      <c r="CD41" s="965" t="str">
        <f>IFERROR(INDEX('Season 14'!$D$9:$D$27,MATCH('VS stats'!$C41,'Season 14'!$B$9:$B$27,0)),"-")</f>
        <v>-</v>
      </c>
      <c r="CE41" s="965" t="str">
        <f>IFERROR(INDEX('Season 14'!$D$28:$D$46,MATCH('VS stats'!$C41,'Season 14'!$B$28:$B$46,0)),"-")</f>
        <v>-</v>
      </c>
      <c r="CF41" s="965" t="str">
        <f>IFERROR(INDEX('Season 14'!$J$9:$J$16,MATCH('VS stats'!$C41,'Season 14'!$H$9:$H$16,0)),IFERROR(INDEX('Season 14'!$J$39,MATCH('VS stats'!$C41,'Season 14'!$H$39,0)),"-"))</f>
        <v>-</v>
      </c>
      <c r="CG41" s="965" t="str">
        <f>IFERROR(INDEX('Season 14'!$P$9:$P$16,MATCH('VS stats'!$C41,'Season 14'!$N$9:$N$16,0)),IFERROR(INDEX('Season 14'!$J$30,MATCH('VS stats'!$C41,'Season 14'!$H$30,0)),"-"))</f>
        <v>-</v>
      </c>
      <c r="CH41" s="965" t="str">
        <f>IFERROR(INDEX('Season 14'!$P$20:$P$24,MATCH('VS stats'!$C41,'Season 14'!$N$20:$N$24,0)),
IFERROR(INDEX('Season 14'!$X$9,MATCH('VS stats'!$C41,'Season 14'!$U$9,0)),
IFERROR(INDEX('Season 14'!$X$11:$X$13,MATCH('VS stats'!$C41,'Season 14'!$U$11:$U49,0)),
IFERROR(INDEX('Season 14'!$X$17,MATCH('VS stats'!$C41,'Season 14'!$U$17,0)),
IFERROR(INDEX('Season 14'!$X$19,MATCH('VS stats'!$C41,'Season 14'!$U$19,0)),
IFERROR(INDEX('Season 14'!$X$21,MATCH('VS stats'!$C41,'Season 14'!$U$21,0)),
IFERROR(INDEX('Season 14'!$X$23,MATCH('VS stats'!$C41,'Season 14'!$U$23,0)),"-")))))))</f>
        <v>-</v>
      </c>
      <c r="CI41" s="966" t="str">
        <f>IFERROR(INDEX('Season 14'!$X$10,MATCH('VS stats'!$C41,'Season 14'!$U$10,0)),
IFERROR(INDEX('Season 14'!$X$14:$X$16,MATCH('VS stats'!$C41,'Season 14'!$U$14:$U$16,0)),
IFERROR(INDEX('Season 14'!$X$18,MATCH('VS stats'!$C41,'Season 14'!$U$18,0)),
IFERROR(INDEX('Season 14'!$X$20,MATCH('VS stats'!$C41,'Season 14'!$U$20,0)),
IFERROR(INDEX('Season 14'!$X$22,MATCH('VS stats'!$C41,'Season 14'!$U$22,0)),"-")))))</f>
        <v>-</v>
      </c>
      <c r="CJ41" s="965" t="str">
        <f>IFERROR(INDEX('Season 15'!$D$9:$D$27,MATCH('VS stats'!$C41,'Season 15'!$B$9:$B$27,0)),"-")</f>
        <v>-</v>
      </c>
      <c r="CK41" s="965" t="str">
        <f>IFERROR(INDEX('Season 15'!$D$28:$D$46,MATCH('VS stats'!$C41,'Season 15'!$B$28:$B$46,0)),"-")</f>
        <v>-</v>
      </c>
      <c r="CL41" s="965" t="str">
        <f>IFERROR(INDEX('Season 15'!$J$9:$J$16,MATCH('VS stats'!$C41,'Season 15'!$H$9:$H$16,0)),IFERROR(INDEX('Season 15'!$J$39,MATCH('VS stats'!$C41,'Season 15'!$H$39,0)),"-"))</f>
        <v>-</v>
      </c>
      <c r="CM41" s="965" t="str">
        <f>IFERROR(INDEX('Season 15'!$P$9:$P$16,MATCH('VS stats'!$C41,'Season 15'!$N$9:$N$16,0)),IFERROR(INDEX('Season 15'!$J$30,MATCH('VS stats'!$C41,'Season 15'!$H$30,0)),"-"))</f>
        <v>-</v>
      </c>
      <c r="CN41" s="965" t="str">
        <f>IFERROR(INDEX('Season 15'!$P$20:$P$24,MATCH('VS stats'!$C41,'Season 15'!$N$20:$N$24,0)),
IFERROR(INDEX('Season 15'!$X$9,MATCH('VS stats'!$C41,'Season 15'!$U$9,0)),
IFERROR(INDEX('Season 15'!$X$11:$X$13,MATCH('VS stats'!$C41,'Season 15'!$U$11:$U49,0)),
IFERROR(INDEX('Season 15'!$X$17,MATCH('VS stats'!$C41,'Season 15'!$U$17,0)),
IFERROR(INDEX('Season 15'!$X$19,MATCH('VS stats'!$C41,'Season 15'!$U$19,0)),
IFERROR(INDEX('Season 15'!$X$21,MATCH('VS stats'!$C41,'Season 15'!$U$21,0)),
IFERROR(INDEX('Season 15'!$X$23,MATCH('VS stats'!$C41,'Season 15'!$U$23,0)),"-")))))))</f>
        <v>-</v>
      </c>
      <c r="CO41" s="966" t="str">
        <f>IFERROR(INDEX('Season 15'!$X$10,MATCH('VS stats'!$C41,'Season 15'!$U$10,0)),
IFERROR(INDEX('Season 15'!$X$14:$X$16,MATCH('VS stats'!$C41,'Season 15'!$U$14:$U$16,0)),
IFERROR(INDEX('Season 15'!$X$18,MATCH('VS stats'!$C41,'Season 15'!$U$18,0)),
IFERROR(INDEX('Season 15'!$X$20,MATCH('VS stats'!$C41,'Season 15'!$U$20,0)),
IFERROR(INDEX('Season 15'!$X$22,MATCH('VS stats'!$C41,'Season 15'!$U$22,0)),"-")))))</f>
        <v>-</v>
      </c>
      <c r="CP41" s="976"/>
      <c r="CQ41" s="822"/>
      <c r="CR41" s="822"/>
      <c r="CS41" s="822"/>
      <c r="CT41" s="822"/>
      <c r="CU41" s="822"/>
    </row>
    <row r="42" spans="3:99" x14ac:dyDescent="0.25">
      <c r="C42" s="692" t="s">
        <v>212</v>
      </c>
      <c r="D42" s="965" t="str">
        <f>IFERROR(INDEX('Season 1'!$D$9:$D$31,MATCH('VS stats'!$C42,'Season 1'!$B$9:$B$31,0)),"-")</f>
        <v>-</v>
      </c>
      <c r="E42" s="965" t="str">
        <f>IFERROR(INDEX('Season 1'!$D$32:$D$54,MATCH('VS stats'!$C42,'Season 1'!$B$32:$B$54,0)),"-")</f>
        <v>-</v>
      </c>
      <c r="F42" s="965" t="str">
        <f>IFERROR(INDEX('Season 1'!$J$9:$J$16,MATCH('VS stats'!$C42,'Season 1'!$H$9:$H$16,0)),IFERROR(INDEX('Season 1'!$W$9:$W$14,MATCH('VS stats'!$C42,'Season 1'!$T$9:$T$14,0)),"-"))</f>
        <v>-</v>
      </c>
      <c r="G42" s="965" t="str">
        <f>IFERROR(INDEX('Season 1'!$P$9:$P$16,MATCH('VS stats'!$C42,'Season 1'!$N$9:$N$16,0)),"-")</f>
        <v>-</v>
      </c>
      <c r="H42" s="965" t="str">
        <f>IFERROR(INDEX('Season 1'!$P$20:$P$24,MATCH('VS stats'!$C42,'Season 1'!$N$20:$N$24,0)),"-")</f>
        <v>-</v>
      </c>
      <c r="I42" s="966" t="s">
        <v>35</v>
      </c>
      <c r="J42" s="965" t="str">
        <f>IFERROR(INDEX('Season 2'!$D$9:$D$31,MATCH('VS stats'!$C42,'Season 2'!$B$9:$B$31,0)),"-")</f>
        <v>-</v>
      </c>
      <c r="K42" s="965" t="str">
        <f>IFERROR(INDEX('Season 2'!$D$32:$D$54,MATCH('VS stats'!$C42,'Season 2'!$B$32:$B$54,0)),"-")</f>
        <v>-</v>
      </c>
      <c r="L42" s="965" t="str">
        <f>IFERROR(INDEX('Season 2'!$J$9:$J$16,MATCH('VS stats'!$C42,'Season 2'!$H$9:$H$16,0)),IFERROR(INDEX('Season 2'!$J$45:$J$50,MATCH('VS stats'!$C42,'Season 2'!$H$45:$H$50,0)),"-"))</f>
        <v>-</v>
      </c>
      <c r="M42" s="965" t="str">
        <f>IFERROR(INDEX('Season 2'!$P$9:$P$16,MATCH('VS stats'!$C42,'Season 2'!$N$9:$N$16,0)),IFERROR(INDEX('Season 2'!$J$30,MATCH('VS stats'!$C42,'Season 2'!$H$30,0)),"-"))</f>
        <v>-</v>
      </c>
      <c r="N42" s="965" t="str">
        <f>IFERROR(INDEX('Season 2'!$P$20:$P$24,MATCH('VS stats'!$C42,'Season 2'!$N$20:$N$24,0)),
IFERROR(INDEX('Season 2'!$X$9,MATCH('VS stats'!$C42,'Season 2'!$U$9,0)),
IFERROR(INDEX('Season 2'!$X$11:$X$13,MATCH('VS stats'!$C42,'Season 2'!$U$11:$U50,0)),
IFERROR(INDEX('Season 2'!$X$17,MATCH('VS stats'!$C42,'Season 2'!$U$17,0)),
IFERROR(INDEX('Season 2'!$X$19,MATCH('VS stats'!$C42,'Season 2'!$U$19,0)),
IFERROR(INDEX('Season 2'!$X$21,MATCH('VS stats'!$C42,'Season 2'!$U$21,0)),
IFERROR(INDEX('Season 2'!$X$23,MATCH('VS stats'!$C42,'Season 2'!$U$23,0)),
IFERROR(INDEX('Season 2'!$X$25,MATCH('VS stats'!$C42,'Season 2'!$U$25,0)),"-"))))))))</f>
        <v>-</v>
      </c>
      <c r="O42" s="966" t="str">
        <f>IFERROR(INDEX('Season 2'!$X$10,MATCH('VS stats'!$C42,'Season 2'!$U$10,0)),
IFERROR(INDEX('Season 2'!$X$14:$X$16,MATCH('VS stats'!$C42,'Season 2'!$U$14:$U$16,0)),
IFERROR(INDEX('Season 2'!$X$18,MATCH('VS stats'!$C42,'Season 2'!$U$18,0)),
IFERROR(INDEX('Season 2'!$X$20,MATCH('VS stats'!$C42,'Season 2'!$U$20,0)),
IFERROR(INDEX('Season 2'!$X$22,MATCH('VS stats'!$C42,'Season 2'!$U$22,0)),
IFERROR(INDEX('Season 2'!$X$24,MATCH('VS stats'!$C42,'Season 2'!$U$24,0)),"-"))))))</f>
        <v>-</v>
      </c>
      <c r="P42" s="965" t="str">
        <f>IFERROR(INDEX('Season 3'!$D$9:$D$31,MATCH('VS stats'!$C42,'Season 3'!$B$9:$B$31,0)),"-")</f>
        <v>-</v>
      </c>
      <c r="Q42" s="965" t="str">
        <f>IFERROR(INDEX('Season 3'!$D$32:$D$54,MATCH('VS stats'!$C42,'Season 3'!$B$32:$B$54,0)),"-")</f>
        <v>-</v>
      </c>
      <c r="R42" s="965" t="str">
        <f>IFERROR(INDEX('Season 3'!$J$9:$J$16,MATCH('VS stats'!$C42,'Season 3'!$H$9:$H$16,0)),IFERROR(INDEX('Season 3'!$J$39,MATCH('VS stats'!$C42,'Season 3'!$H$39,0)),"-"))</f>
        <v>-</v>
      </c>
      <c r="S42" s="965" t="str">
        <f>IFERROR(INDEX('Season 3'!$P$9:$P$16,MATCH('VS stats'!$C42,'Season 3'!$N$9:$N$16,0)),IFERROR(INDEX('Season 3'!$J$30,MATCH('VS stats'!$C42,'Season 3'!$H$30,0)),"-"))</f>
        <v>-</v>
      </c>
      <c r="T42" s="965" t="str">
        <f>IFERROR(INDEX('Season 3'!$P$20:$P$24,MATCH('VS stats'!$C42,'Season 3'!$N$20:$N$24,0)),
IFERROR(INDEX('Season 3'!$X$9,MATCH('VS stats'!$C42,'Season 3'!$U$9,0)),
IFERROR(INDEX('Season 3'!$X$11:$X$13,MATCH('VS stats'!$C42,'Season 3'!$U$11:$U50,0)),
IFERROR(INDEX('Season 3'!$X$17,MATCH('VS stats'!$C42,'Season 3'!$U$17,0)),
IFERROR(INDEX('Season 3'!$X$19,MATCH('VS stats'!$C42,'Season 3'!$U$19,0)),
IFERROR(INDEX('Season 3'!$X$21,MATCH('VS stats'!$C42,'Season 3'!$U$21,0)),
IFERROR(INDEX('Season 3'!$X$23,MATCH('VS stats'!$C42,'Season 3'!$U$23,0)),
IFERROR(INDEX('Season 3'!$X$25,MATCH('VS stats'!$C42,'Season 3'!$U$25,0)),"-"))))))))</f>
        <v>-</v>
      </c>
      <c r="U42" s="966" t="str">
        <f>IFERROR(INDEX('Season 3'!$X$10,MATCH('VS stats'!$C42,'Season 3'!$U$10,0)),
IFERROR(INDEX('Season 3'!$X$14:$X$16,MATCH('VS stats'!$C42,'Season 3'!$U$14:$U$16,0)),
IFERROR(INDEX('Season 3'!$X$18,MATCH('VS stats'!$C42,'Season 3'!$U$18,0)),
IFERROR(INDEX('Season 3'!$X$20,MATCH('VS stats'!$C42,'Season 3'!$U$20,0)),
IFERROR(INDEX('Season 3'!$X$22,MATCH('VS stats'!$C42,'Season 3'!$U$22,0)),
IFERROR(INDEX('Season 3'!$X$24,MATCH('VS stats'!$C42,'Season 3'!$U$24,0)),"-"))))))</f>
        <v>-</v>
      </c>
      <c r="V42" s="965" t="str">
        <f>IFERROR(INDEX('Season 4'!$D$9:$D$27,MATCH('VS stats'!$C42,'Season 4'!$B$9:$B$27,0)),"-")</f>
        <v>-</v>
      </c>
      <c r="W42" s="965" t="str">
        <f>IFERROR(INDEX('Season 4'!$D$28:$D$46,MATCH('VS stats'!$C42,'Season 4'!$B$28:$B$46,0)),"-")</f>
        <v>-</v>
      </c>
      <c r="X42" s="965" t="str">
        <f>IFERROR(INDEX('Season 4'!$J$9:$J$16,MATCH('VS stats'!$C42,'Season 4'!$H$9:$H$16,0)),IFERROR(INDEX('Season 4'!$J$39,MATCH('VS stats'!$C42,'Season 4'!$H$39,0)),"-"))</f>
        <v>-</v>
      </c>
      <c r="Y42" s="965" t="str">
        <f>IFERROR(INDEX('Season 4'!$P$9:$P$16,MATCH('VS stats'!$C42,'Season 4'!$N$9:$N$16,0)),IFERROR(INDEX('Season 4'!$J$30,MATCH('VS stats'!$C42,'Season 4'!$H$30,0)),"-"))</f>
        <v>-</v>
      </c>
      <c r="Z42" s="965" t="str">
        <f>IFERROR(INDEX('Season 4'!$P$20:$P$24,MATCH('VS stats'!$C42,'Season 4'!$N$20:$N$24,0)),
IFERROR(INDEX('Season 4'!$X$9,MATCH('VS stats'!$C42,'Season 4'!$U$9,0)),
IFERROR(INDEX('Season 4'!$X$11:$X$13,MATCH('VS stats'!$C42,'Season 4'!$U$11:$U50,0)),
IFERROR(INDEX('Season 4'!$X$17,MATCH('VS stats'!$C42,'Season 4'!$U$17,0)),
IFERROR(INDEX('Season 4'!$X$19,MATCH('VS stats'!$C42,'Season 4'!$U$19,0)),
IFERROR(INDEX('Season 4'!$X$21,MATCH('VS stats'!$C42,'Season 4'!$U$21,0)),
IFERROR(INDEX('Season 4'!$X$23,MATCH('VS stats'!$C42,'Season 4'!$U$23,0)),
IFERROR(INDEX('Season 4'!$X$25,MATCH('VS stats'!$C42,'Season 4'!$U$25,0)),"-"))))))))</f>
        <v>-</v>
      </c>
      <c r="AA42" s="966" t="str">
        <f>IFERROR(INDEX('Season 4'!$X$10,MATCH('VS stats'!$C42,'Season 4'!$U$10,0)),
IFERROR(INDEX('Season 4'!$X$14:$X$16,MATCH('VS stats'!$C42,'Season 4'!$U$14:$U$16,0)),
IFERROR(INDEX('Season 4'!$X$18,MATCH('VS stats'!$C42,'Season 4'!$U$18,0)),
IFERROR(INDEX('Season 4'!$X$20,MATCH('VS stats'!$C42,'Season 4'!$U$20,0)),
IFERROR(INDEX('Season 4'!$X$22,MATCH('VS stats'!$C42,'Season 4'!$U$22,0)),
IFERROR(INDEX('Season 4'!$X$24,MATCH('VS stats'!$C42,'Season 4'!$U$24,0)),"-"))))))</f>
        <v>-</v>
      </c>
      <c r="AB42" s="965" t="str">
        <f>IFERROR(INDEX('Season 5'!$D$9:$D$27,MATCH('VS stats'!$C42,'Season 5'!$B$9:$B$27,0)),"-")</f>
        <v>-</v>
      </c>
      <c r="AC42" s="965" t="str">
        <f>IFERROR(INDEX('Season 5'!$D$28:$D$46,MATCH('VS stats'!$C42,'Season 5'!$B$28:$B$46,0)),"-")</f>
        <v>-</v>
      </c>
      <c r="AD42" s="965" t="str">
        <f>IFERROR(INDEX('Season 5'!$J$9:$J$16,MATCH('VS stats'!$C42,'Season 5'!$H$9:$H$16,0)),IFERROR(INDEX('Season 5'!$J$39,MATCH('VS stats'!$C42,'Season 5'!$H$39,0)),"-"))</f>
        <v>-</v>
      </c>
      <c r="AE42" s="965" t="str">
        <f>IFERROR(INDEX('Season 5'!$P$9:$P$16,MATCH('VS stats'!$C42,'Season 5'!$N$9:$N$16,0)),IFERROR(INDEX('Season 5'!$J$30,MATCH('VS stats'!$C42,'Season 5'!$H$30,0)),"-"))</f>
        <v>-</v>
      </c>
      <c r="AF42" s="965" t="str">
        <f>IFERROR(INDEX('Season 5'!$P$20:$P$24,MATCH('VS stats'!$C42,'Season 5'!$N$20:$N$24,0)),
IFERROR(INDEX('Season 5'!$X$9,MATCH('VS stats'!$C42,'Season 5'!$U$9,0)),
IFERROR(INDEX('Season 5'!$X$11:$X$13,MATCH('VS stats'!$C42,'Season 5'!$U$11:$U50,0)),
IFERROR(INDEX('Season 5'!$X$17,MATCH('VS stats'!$C42,'Season 5'!$U$17,0)),
IFERROR(INDEX('Season 5'!$X$19,MATCH('VS stats'!$C42,'Season 5'!$U$19,0)),
IFERROR(INDEX('Season 5'!$X$21,MATCH('VS stats'!$C42,'Season 5'!$U$21,0)),
IFERROR(INDEX('Season 5'!$X$23,MATCH('VS stats'!$C42,'Season 5'!$U$23,0)),"-")))))))</f>
        <v>-</v>
      </c>
      <c r="AG42" s="966" t="str">
        <f>IFERROR(INDEX('Season 5'!$X$10,MATCH('VS stats'!$C42,'Season 5'!$U$10,0)),
IFERROR(INDEX('Season 5'!$X$14:$X$16,MATCH('VS stats'!$C42,'Season 5'!$U$14:$U$16,0)),
IFERROR(INDEX('Season 5'!$X$18,MATCH('VS stats'!$C42,'Season 5'!$U$18,0)),
IFERROR(INDEX('Season 5'!$X$20,MATCH('VS stats'!$C42,'Season 5'!$U$20,0)),
IFERROR(INDEX('Season 5'!$X$22,MATCH('VS stats'!$C42,'Season 5'!$U$22,0)),"-")))))</f>
        <v>-</v>
      </c>
      <c r="AH42" s="965" t="str">
        <f>IFERROR(INDEX('Season 6'!$D$9:$D$27,MATCH('VS stats'!$C42,'Season 6'!$B$9:$B$27,0)),"-")</f>
        <v>-</v>
      </c>
      <c r="AI42" s="965" t="str">
        <f>IFERROR(INDEX('Season 6'!$D$28:$D$46,MATCH('VS stats'!$C42,'Season 6'!$B$28:$B$46,0)),"-")</f>
        <v>-</v>
      </c>
      <c r="AJ42" s="965" t="str">
        <f>IFERROR(INDEX('Season 6'!$J$9:$J$16,MATCH('VS stats'!$C42,'Season 6'!$H$9:$H$16,0)),IFERROR(INDEX('Season 6'!$J$39,MATCH('VS stats'!$C42,'Season 6'!$H$39,0)),"-"))</f>
        <v>-</v>
      </c>
      <c r="AK42" s="965" t="str">
        <f>IFERROR(INDEX('Season 6'!$P$9:$P$16,MATCH('VS stats'!$C42,'Season 6'!$N$9:$N$16,0)),IFERROR(INDEX('Season 6'!$J$30,MATCH('VS stats'!$C42,'Season 6'!$H$30,0)),"-"))</f>
        <v>-</v>
      </c>
      <c r="AL42" s="965" t="str">
        <f>IFERROR(INDEX('Season 6'!$P$20:$P$24,MATCH('VS stats'!$C42,'Season 6'!$N$20:$N$24,0)),
IFERROR(INDEX('Season 6'!$X$9,MATCH('VS stats'!$C42,'Season 6'!$U$9,0)),
IFERROR(INDEX('Season 6'!$X$11:$X$13,MATCH('VS stats'!$C42,'Season 6'!$U$11:$U50,0)),
IFERROR(INDEX('Season 6'!$X$17,MATCH('VS stats'!$C42,'Season 6'!$U$17,0)),
IFERROR(INDEX('Season 6'!$X$19,MATCH('VS stats'!$C42,'Season 6'!$U$19,0)),
IFERROR(INDEX('Season 6'!$X$21,MATCH('VS stats'!$C42,'Season 6'!$U$21,0)),
IFERROR(INDEX('Season 6'!$X$23,MATCH('VS stats'!$C42,'Season 6'!$U$23,0)),"-")))))))</f>
        <v>-</v>
      </c>
      <c r="AM42" s="966" t="str">
        <f>IFERROR(INDEX('Season 6'!$X$10,MATCH('VS stats'!$C42,'Season 6'!$U$10,0)),
IFERROR(INDEX('Season 6'!$X$14:$X$16,MATCH('VS stats'!$C42,'Season 6'!$U$14:$U$16,0)),
IFERROR(INDEX('Season 6'!$X$18,MATCH('VS stats'!$C42,'Season 6'!$U$18,0)),
IFERROR(INDEX('Season 6'!$X$20,MATCH('VS stats'!$C42,'Season 6'!$U$20,0)),
IFERROR(INDEX('Season 6'!$X$22,MATCH('VS stats'!$C42,'Season 6'!$U$22,0)),"-")))))</f>
        <v>-</v>
      </c>
      <c r="AN42" s="965" t="str">
        <f>IFERROR(INDEX('Season 7'!$D$9:$D$27,MATCH('VS stats'!$C42,'Season 7'!$B$9:$B$27,0)),"-")</f>
        <v>-</v>
      </c>
      <c r="AO42" s="965" t="str">
        <f>IFERROR(INDEX('Season 7'!$D$28:$D$46,MATCH('VS stats'!$C42,'Season 7'!$B$28:$B$46,0)),"-")</f>
        <v>-</v>
      </c>
      <c r="AP42" s="965" t="str">
        <f>IFERROR(INDEX('Season 7'!$J$9:$J$16,MATCH('VS stats'!$C42,'Season 7'!$H$9:$H$16,0)),IFERROR(INDEX('Season 7'!$J$39,MATCH('VS stats'!$C42,'Season 7'!$H$39,0)),"-"))</f>
        <v>-</v>
      </c>
      <c r="AQ42" s="965" t="str">
        <f>IFERROR(INDEX('Season 7'!$P$9:$P$16,MATCH('VS stats'!$C42,'Season 7'!$N$9:$N$16,0)),IFERROR(INDEX('Season 7'!$J$30,MATCH('VS stats'!$C42,'Season 7'!$H$30,0)),"-"))</f>
        <v>-</v>
      </c>
      <c r="AR42" s="965" t="str">
        <f>IFERROR(INDEX('Season 7'!$P$20:$P$24,MATCH('VS stats'!$C42,'Season 7'!$N$20:$N$24,0)),
IFERROR(INDEX('Season 7'!$X$9,MATCH('VS stats'!$C42,'Season 7'!$U$9,0)),
IFERROR(INDEX('Season 7'!$X$11:$X$13,MATCH('VS stats'!$C42,'Season 7'!$U$11:$U50,0)),
IFERROR(INDEX('Season 7'!$X$17,MATCH('VS stats'!$C42,'Season 7'!$U$17,0)),
IFERROR(INDEX('Season 7'!$X$19,MATCH('VS stats'!$C42,'Season 7'!$U$19,0)),
IFERROR(INDEX('Season 7'!$X$21,MATCH('VS stats'!$C42,'Season 7'!$U$21,0)),
IFERROR(INDEX('Season 7'!$X$23,MATCH('VS stats'!$C42,'Season 7'!$U$23,0)),"-")))))))</f>
        <v>-</v>
      </c>
      <c r="AS42" s="966" t="str">
        <f>IFERROR(INDEX('Season 7'!$X$10,MATCH('VS stats'!$C42,'Season 7'!$U$10,0)),
IFERROR(INDEX('Season 7'!$X$14:$X$16,MATCH('VS stats'!$C42,'Season 7'!$U$14:$U$16,0)),
IFERROR(INDEX('Season 7'!$X$18,MATCH('VS stats'!$C42,'Season 7'!$U$18,0)),
IFERROR(INDEX('Season 7'!$X$20,MATCH('VS stats'!$C42,'Season 7'!$U$20,0)),
IFERROR(INDEX('Season 7'!$X$22,MATCH('VS stats'!$C42,'Season 7'!$U$22,0)),"-")))))</f>
        <v>-</v>
      </c>
      <c r="AT42" s="965" t="str">
        <f>IFERROR(INDEX('Season 8'!$D$9:$D$27,MATCH('VS stats'!$C42,'Season 8'!$B$9:$B$27,0)),"-")</f>
        <v>-</v>
      </c>
      <c r="AU42" s="965" t="str">
        <f>IFERROR(INDEX('Season 8'!$D$28:$D$46,MATCH('VS stats'!$C42,'Season 8'!$B$28:$B$46,0)),"-")</f>
        <v>-</v>
      </c>
      <c r="AV42" s="965" t="str">
        <f>IFERROR(INDEX('Season 8'!$J$9:$J$16,MATCH('VS stats'!$C42,'Season 8'!$H$9:$H$16,0)),IFERROR(INDEX('Season 8'!$J$39,MATCH('VS stats'!$C42,'Season 8'!$H$39,0)),"-"))</f>
        <v>-</v>
      </c>
      <c r="AW42" s="965" t="str">
        <f>IFERROR(INDEX('Season 8'!$P$9:$P$16,MATCH('VS stats'!$C42,'Season 8'!$N$9:$N$16,0)),IFERROR(INDEX('Season 8'!$J$30,MATCH('VS stats'!$C42,'Season 8'!$H$30,0)),"-"))</f>
        <v>-</v>
      </c>
      <c r="AX42" s="965" t="str">
        <f>IFERROR(INDEX('Season 8'!$P$20:$P$24,MATCH('VS stats'!$C42,'Season 8'!$N$20:$N$24,0)),
IFERROR(INDEX('Season 8'!$X$9,MATCH('VS stats'!$C42,'Season 8'!$U$9,0)),
IFERROR(INDEX('Season 8'!$X$11:$X$13,MATCH('VS stats'!$C42,'Season 8'!$U$11:$U50,0)),
IFERROR(INDEX('Season 8'!$X$17,MATCH('VS stats'!$C42,'Season 8'!$U$17,0)),
IFERROR(INDEX('Season 8'!$X$19,MATCH('VS stats'!$C42,'Season 8'!$U$19,0)),
IFERROR(INDEX('Season 8'!$X$21,MATCH('VS stats'!$C42,'Season 8'!$U$21,0)),
IFERROR(INDEX('Season 8'!$X$23,MATCH('VS stats'!$C42,'Season 8'!$U$23,0)),"-")))))))</f>
        <v>-</v>
      </c>
      <c r="AY42" s="966" t="str">
        <f>IFERROR(INDEX('Season 8'!$X$10,MATCH('VS stats'!$C42,'Season 8'!$U$10,0)),
IFERROR(INDEX('Season 8'!$X$14:$X$16,MATCH('VS stats'!$C42,'Season 8'!$U$14:$U$16,0)),
IFERROR(INDEX('Season 8'!$X$18,MATCH('VS stats'!$C42,'Season 8'!$U$18,0)),
IFERROR(INDEX('Season 8'!$X$20,MATCH('VS stats'!$C42,'Season 8'!$U$20,0)),
IFERROR(INDEX('Season 8'!$X$22,MATCH('VS stats'!$C42,'Season 8'!$U$22,0)),"-")))))</f>
        <v>-</v>
      </c>
      <c r="AZ42" s="965" t="str">
        <f>IFERROR(INDEX('Season 9'!$D$9:$D$27,MATCH('VS stats'!$C42,'Season 9'!$B$9:$B$27,0)),"-")</f>
        <v>-</v>
      </c>
      <c r="BA42" s="965" t="str">
        <f>IFERROR(INDEX('Season 9'!$D$28:$D$46,MATCH('VS stats'!$C42,'Season 9'!$B$28:$B$46,0)),"-")</f>
        <v>-</v>
      </c>
      <c r="BB42" s="965" t="str">
        <f>IFERROR(INDEX('Season 9'!$J$9:$J$16,MATCH('VS stats'!$C42,'Season 9'!$H$9:$H$16,0)),IFERROR(INDEX('Season 9'!$J$39,MATCH('VS stats'!$C42,'Season 9'!$H$39,0)),"-"))</f>
        <v>-</v>
      </c>
      <c r="BC42" s="965" t="str">
        <f>IFERROR(INDEX('Season 9'!$P$9:$P$16,MATCH('VS stats'!$C42,'Season 9'!$N$9:$N$16,0)),IFERROR(INDEX('Season 9'!$J$30,MATCH('VS stats'!$C42,'Season 9'!$H$30,0)),"-"))</f>
        <v>-</v>
      </c>
      <c r="BD42" s="965" t="str">
        <f>IFERROR(INDEX('Season 9'!$P$20:$P$24,MATCH('VS stats'!$C42,'Season 9'!$N$20:$N$24,0)),
IFERROR(INDEX('Season 9'!$X$9,MATCH('VS stats'!$C42,'Season 9'!$U$9,0)),
IFERROR(INDEX('Season 9'!$X$11:$X$13,MATCH('VS stats'!$C42,'Season 9'!$U$11:$U50,0)),
IFERROR(INDEX('Season 9'!$X$17,MATCH('VS stats'!$C42,'Season 9'!$U$17,0)),
IFERROR(INDEX('Season 9'!$X$19,MATCH('VS stats'!$C42,'Season 9'!$U$19,0)),
IFERROR(INDEX('Season 9'!$X$21,MATCH('VS stats'!$C42,'Season 9'!$U$21,0)),
IFERROR(INDEX('Season 9'!$X$23,MATCH('VS stats'!$C42,'Season 9'!$U$23,0)),"-")))))))</f>
        <v>-</v>
      </c>
      <c r="BE42" s="966" t="str">
        <f>IFERROR(INDEX('Season 9'!$X$10,MATCH('VS stats'!$C42,'Season 9'!$U$10,0)),
IFERROR(INDEX('Season 9'!$X$14:$X$16,MATCH('VS stats'!$C42,'Season 9'!$U$14:$U$16,0)),
IFERROR(INDEX('Season 9'!$X$18,MATCH('VS stats'!$C42,'Season 9'!$U$18,0)),
IFERROR(INDEX('Season 9'!$X$20,MATCH('VS stats'!$C42,'Season 9'!$U$20,0)),
IFERROR(INDEX('Season 9'!$X$22,MATCH('VS stats'!$C42,'Season 9'!$U$22,0)),"-")))))</f>
        <v>-</v>
      </c>
      <c r="BF42" s="965" t="str">
        <f>IFERROR(INDEX('Season 10'!$D$9:$D$27,MATCH('VS stats'!$C42,'Season 10'!$B$9:$B$27,0)),"-")</f>
        <v>-</v>
      </c>
      <c r="BG42" s="965" t="str">
        <f>IFERROR(INDEX('Season 10'!$D$28:$D$46,MATCH('VS stats'!$C42,'Season 10'!$B$28:$B$46,0)),"-")</f>
        <v>-</v>
      </c>
      <c r="BH42" s="965" t="str">
        <f>IFERROR(INDEX('Season 10'!$J$9:$J$16,MATCH('VS stats'!$C42,'Season 10'!$H$9:$H$16,0)),IFERROR(INDEX('Season 10'!$J$39,MATCH('VS stats'!$C42,'Season 10'!$H$39,0)),"-"))</f>
        <v>-</v>
      </c>
      <c r="BI42" s="965" t="str">
        <f>IFERROR(INDEX('Season 10'!$P$9:$P$16,MATCH('VS stats'!$C42,'Season 10'!$N$9:$N$16,0)),IFERROR(INDEX('Season 10'!$J$30,MATCH('VS stats'!$C42,'Season 10'!$H$30,0)),"-"))</f>
        <v>-</v>
      </c>
      <c r="BJ42" s="965" t="str">
        <f>IFERROR(INDEX('Season 10'!$P$20:$P$24,MATCH('VS stats'!$C42,'Season 10'!$N$20:$N$24,0)),
IFERROR(INDEX('Season 10'!$X$9,MATCH('VS stats'!$C42,'Season 10'!$U$9,0)),
IFERROR(INDEX('Season 10'!$X$11:$X$13,MATCH('VS stats'!$C42,'Season 10'!$U$11:$U50,0)),
IFERROR(INDEX('Season 10'!$X$17,MATCH('VS stats'!$C42,'Season 10'!$U$17,0)),
IFERROR(INDEX('Season 10'!$X$19,MATCH('VS stats'!$C42,'Season 10'!$U$19,0)),
IFERROR(INDEX('Season 10'!$X$21,MATCH('VS stats'!$C42,'Season 10'!$U$21,0)),
IFERROR(INDEX('Season 10'!$X$23,MATCH('VS stats'!$C42,'Season 10'!$U$23,0)),"-")))))))</f>
        <v>-</v>
      </c>
      <c r="BK42" s="966" t="str">
        <f>IFERROR(INDEX('Season 10'!$X$10,MATCH('VS stats'!$C42,'Season 10'!$U$10,0)),
IFERROR(INDEX('Season 10'!$X$14:$X$16,MATCH('VS stats'!$C42,'Season 10'!$U$14:$U$16,0)),
IFERROR(INDEX('Season 10'!$X$18,MATCH('VS stats'!$C42,'Season 10'!$U$18,0)),
IFERROR(INDEX('Season 10'!$X$20,MATCH('VS stats'!$C42,'Season 10'!$U$20,0)),
IFERROR(INDEX('Season 10'!$X$22,MATCH('VS stats'!$C42,'Season 10'!$U$22,0)),"-")))))</f>
        <v>-</v>
      </c>
      <c r="BL42" s="965" t="str">
        <f>IFERROR(INDEX('Season 11'!$D$9:$D$27,MATCH('VS stats'!$C42,'Season 11'!$B$9:$B$27,0)),"-")</f>
        <v>-</v>
      </c>
      <c r="BM42" s="965" t="str">
        <f>IFERROR(INDEX('Season 11'!$D$28:$D$46,MATCH('VS stats'!$C42,'Season 11'!$B$28:$B$46,0)),"-")</f>
        <v>-</v>
      </c>
      <c r="BN42" s="965" t="str">
        <f>IFERROR(INDEX('Season 11'!$J$9:$J$16,MATCH('VS stats'!$C42,'Season 11'!$H$9:$H$16,0)),IFERROR(INDEX('Season 11'!$J$39,MATCH('VS stats'!$C42,'Season 11'!$H$39,0)),"-"))</f>
        <v>-</v>
      </c>
      <c r="BO42" s="965" t="str">
        <f>IFERROR(INDEX('Season 11'!$P$9:$P$16,MATCH('VS stats'!$C42,'Season 11'!$N$9:$N$16,0)),IFERROR(INDEX('Season 11'!$J$30,MATCH('VS stats'!$C42,'Season 11'!$H$30,0)),"-"))</f>
        <v>-</v>
      </c>
      <c r="BP42" s="965" t="str">
        <f>IFERROR(INDEX('Season 11'!$P$20:$P$24,MATCH('VS stats'!$C42,'Season 11'!$N$20:$N$24,0)),
IFERROR(INDEX('Season 11'!$X$9,MATCH('VS stats'!$C42,'Season 11'!$U$9,0)),
IFERROR(INDEX('Season 11'!$X$11:$X$13,MATCH('VS stats'!$C42,'Season 11'!$U$11:$U50,0)),
IFERROR(INDEX('Season 11'!$X$17,MATCH('VS stats'!$C42,'Season 11'!$U$17,0)),
IFERROR(INDEX('Season 11'!$X$19,MATCH('VS stats'!$C42,'Season 11'!$U$19,0)),
IFERROR(INDEX('Season 11'!$X$21,MATCH('VS stats'!$C42,'Season 11'!$U$21,0)),
IFERROR(INDEX('Season 11'!$X$23,MATCH('VS stats'!$C42,'Season 11'!$U$23,0)),"-")))))))</f>
        <v>-</v>
      </c>
      <c r="BQ42" s="966" t="str">
        <f>IFERROR(INDEX('Season 11'!$X$10,MATCH('VS stats'!$C42,'Season 11'!$U$10,0)),
IFERROR(INDEX('Season 11'!$X$14:$X$16,MATCH('VS stats'!$C42,'Season 11'!$U$14:$U$16,0)),
IFERROR(INDEX('Season 11'!$X$18,MATCH('VS stats'!$C42,'Season 11'!$U$18,0)),
IFERROR(INDEX('Season 11'!$X$20,MATCH('VS stats'!$C42,'Season 11'!$U$20,0)),
IFERROR(INDEX('Season 11'!$X$22,MATCH('VS stats'!$C42,'Season 11'!$U$22,0)),"-")))))</f>
        <v>-</v>
      </c>
      <c r="BR42" s="965" t="str">
        <f>IFERROR(INDEX('Season 12'!$D$9:$D$27,MATCH('VS stats'!$C42,'Season 12'!$B$9:$B$27,0)),"-")</f>
        <v>-</v>
      </c>
      <c r="BS42" s="965" t="str">
        <f>IFERROR(INDEX('Season 12'!$D$28:$D$46,MATCH('VS stats'!$C42,'Season 12'!$B$28:$B$46,0)),"-")</f>
        <v>-</v>
      </c>
      <c r="BT42" s="965" t="str">
        <f>IFERROR(INDEX('Season 12'!$J$9:$J$16,MATCH('VS stats'!$C42,'Season 12'!$H$9:$H$16,0)),IFERROR(INDEX('Season 12'!$J$39,MATCH('VS stats'!$C42,'Season 12'!$H$39,0)),"-"))</f>
        <v>-</v>
      </c>
      <c r="BU42" s="965" t="str">
        <f>IFERROR(INDEX('Season 12'!$P$9:$P$16,MATCH('VS stats'!$C42,'Season 12'!$N$9:$N$16,0)),IFERROR(INDEX('Season 12'!$J$30,MATCH('VS stats'!$C42,'Season 12'!$H$30,0)),"-"))</f>
        <v>-</v>
      </c>
      <c r="BV42" s="965" t="str">
        <f>IFERROR(INDEX('Season 12'!$P$20:$P$24,MATCH('VS stats'!$C42,'Season 12'!$N$20:$N$24,0)),
IFERROR(INDEX('Season 12'!$X$9,MATCH('VS stats'!$C42,'Season 12'!$U$9,0)),
IFERROR(INDEX('Season 12'!$X$11:$X$13,MATCH('VS stats'!$C42,'Season 12'!$U$11:$U50,0)),
IFERROR(INDEX('Season 12'!$X$17,MATCH('VS stats'!$C42,'Season 12'!$U$17,0)),
IFERROR(INDEX('Season 12'!$X$19,MATCH('VS stats'!$C42,'Season 12'!$U$19,0)),
IFERROR(INDEX('Season 12'!$X$21,MATCH('VS stats'!$C42,'Season 12'!$U$21,0)),
IFERROR(INDEX('Season 12'!$X$23,MATCH('VS stats'!$C42,'Season 12'!$U$23,0)),"-")))))))</f>
        <v>-</v>
      </c>
      <c r="BW42" s="966" t="str">
        <f>IFERROR(INDEX('Season 12'!$X$10,MATCH('VS stats'!$C42,'Season 12'!$U$10,0)),
IFERROR(INDEX('Season 12'!$X$14:$X$16,MATCH('VS stats'!$C42,'Season 12'!$U$14:$U$16,0)),
IFERROR(INDEX('Season 12'!$X$18,MATCH('VS stats'!$C42,'Season 12'!$U$18,0)),
IFERROR(INDEX('Season 12'!$X$20,MATCH('VS stats'!$C42,'Season 12'!$U$20,0)),
IFERROR(INDEX('Season 12'!$X$22,MATCH('VS stats'!$C42,'Season 12'!$U$22,0)),"-")))))</f>
        <v>-</v>
      </c>
      <c r="BX42" s="965" t="str">
        <f>IFERROR(INDEX('Season 13'!$D$9:$D$27,MATCH('VS stats'!$C42,'Season 13'!$B$9:$B$27,0)),"-")</f>
        <v>-</v>
      </c>
      <c r="BY42" s="965" t="str">
        <f>IFERROR(INDEX('Season 13'!$D$28:$D$46,MATCH('VS stats'!$C42,'Season 13'!$B$28:$B$46,0)),"-")</f>
        <v>-</v>
      </c>
      <c r="BZ42" s="965" t="str">
        <f>IFERROR(INDEX('Season 13'!$J$9:$J$16,MATCH('VS stats'!$C42,'Season 13'!$H$9:$H$16,0)),IFERROR(INDEX('Season 13'!$J$39,MATCH('VS stats'!$C42,'Season 13'!$H$39,0)),"-"))</f>
        <v>-</v>
      </c>
      <c r="CA42" s="965" t="str">
        <f>IFERROR(INDEX('Season 13'!$P$9:$P$16,MATCH('VS stats'!$C42,'Season 13'!$N$9:$N$16,0)),IFERROR(INDEX('Season 13'!$J$30,MATCH('VS stats'!$C42,'Season 13'!$H$30,0)),"-"))</f>
        <v>-</v>
      </c>
      <c r="CB42" s="965" t="str">
        <f>IFERROR(INDEX('Season 13'!$P$20:$P$24,MATCH('VS stats'!$C42,'Season 13'!$N$20:$N$24,0)),
IFERROR(INDEX('Season 13'!$X$9,MATCH('VS stats'!$C42,'Season 13'!$U$9,0)),
IFERROR(INDEX('Season 13'!$X$11:$X$13,MATCH('VS stats'!$C42,'Season 13'!$U$11:$U50,0)),
IFERROR(INDEX('Season 13'!$X$17,MATCH('VS stats'!$C42,'Season 13'!$U$17,0)),
IFERROR(INDEX('Season 13'!$X$19,MATCH('VS stats'!$C42,'Season 13'!$U$19,0)),
IFERROR(INDEX('Season 13'!$X$21,MATCH('VS stats'!$C42,'Season 13'!$U$21,0)),
IFERROR(INDEX('Season 13'!$X$23,MATCH('VS stats'!$C42,'Season 13'!$U$23,0)),"-")))))))</f>
        <v>-</v>
      </c>
      <c r="CC42" s="966" t="str">
        <f>IFERROR(INDEX('Season 13'!$X$10,MATCH('VS stats'!$C42,'Season 13'!$U$10,0)),
IFERROR(INDEX('Season 13'!$X$14:$X$16,MATCH('VS stats'!$C42,'Season 13'!$U$14:$U$16,0)),
IFERROR(INDEX('Season 13'!$X$18,MATCH('VS stats'!$C42,'Season 13'!$U$18,0)),
IFERROR(INDEX('Season 13'!$X$20,MATCH('VS stats'!$C42,'Season 13'!$U$20,0)),
IFERROR(INDEX('Season 13'!$X$22,MATCH('VS stats'!$C42,'Season 13'!$U$22,0)),"-")))))</f>
        <v>-</v>
      </c>
      <c r="CD42" s="965" t="str">
        <f>IFERROR(INDEX('Season 14'!$D$9:$D$27,MATCH('VS stats'!$C42,'Season 14'!$B$9:$B$27,0)),"-")</f>
        <v>-</v>
      </c>
      <c r="CE42" s="965" t="str">
        <f>IFERROR(INDEX('Season 14'!$D$28:$D$46,MATCH('VS stats'!$C42,'Season 14'!$B$28:$B$46,0)),"-")</f>
        <v>-</v>
      </c>
      <c r="CF42" s="965" t="str">
        <f>IFERROR(INDEX('Season 14'!$J$9:$J$16,MATCH('VS stats'!$C42,'Season 14'!$H$9:$H$16,0)),IFERROR(INDEX('Season 14'!$J$39,MATCH('VS stats'!$C42,'Season 14'!$H$39,0)),"-"))</f>
        <v>-</v>
      </c>
      <c r="CG42" s="965" t="str">
        <f>IFERROR(INDEX('Season 14'!$P$9:$P$16,MATCH('VS stats'!$C42,'Season 14'!$N$9:$N$16,0)),IFERROR(INDEX('Season 14'!$J$30,MATCH('VS stats'!$C42,'Season 14'!$H$30,0)),"-"))</f>
        <v>-</v>
      </c>
      <c r="CH42" s="965" t="str">
        <f>IFERROR(INDEX('Season 14'!$P$20:$P$24,MATCH('VS stats'!$C42,'Season 14'!$N$20:$N$24,0)),
IFERROR(INDEX('Season 14'!$X$9,MATCH('VS stats'!$C42,'Season 14'!$U$9,0)),
IFERROR(INDEX('Season 14'!$X$11:$X$13,MATCH('VS stats'!$C42,'Season 14'!$U$11:$U50,0)),
IFERROR(INDEX('Season 14'!$X$17,MATCH('VS stats'!$C42,'Season 14'!$U$17,0)),
IFERROR(INDEX('Season 14'!$X$19,MATCH('VS stats'!$C42,'Season 14'!$U$19,0)),
IFERROR(INDEX('Season 14'!$X$21,MATCH('VS stats'!$C42,'Season 14'!$U$21,0)),
IFERROR(INDEX('Season 14'!$X$23,MATCH('VS stats'!$C42,'Season 14'!$U$23,0)),"-")))))))</f>
        <v>-</v>
      </c>
      <c r="CI42" s="966" t="str">
        <f>IFERROR(INDEX('Season 14'!$X$10,MATCH('VS stats'!$C42,'Season 14'!$U$10,0)),
IFERROR(INDEX('Season 14'!$X$14:$X$16,MATCH('VS stats'!$C42,'Season 14'!$U$14:$U$16,0)),
IFERROR(INDEX('Season 14'!$X$18,MATCH('VS stats'!$C42,'Season 14'!$U$18,0)),
IFERROR(INDEX('Season 14'!$X$20,MATCH('VS stats'!$C42,'Season 14'!$U$20,0)),
IFERROR(INDEX('Season 14'!$X$22,MATCH('VS stats'!$C42,'Season 14'!$U$22,0)),"-")))))</f>
        <v>-</v>
      </c>
      <c r="CJ42" s="965" t="str">
        <f>IFERROR(INDEX('Season 15'!$D$9:$D$27,MATCH('VS stats'!$C42,'Season 15'!$B$9:$B$27,0)),"-")</f>
        <v>-</v>
      </c>
      <c r="CK42" s="965" t="str">
        <f>IFERROR(INDEX('Season 15'!$D$28:$D$46,MATCH('VS stats'!$C42,'Season 15'!$B$28:$B$46,0)),"-")</f>
        <v>-</v>
      </c>
      <c r="CL42" s="965" t="str">
        <f>IFERROR(INDEX('Season 15'!$J$9:$J$16,MATCH('VS stats'!$C42,'Season 15'!$H$9:$H$16,0)),IFERROR(INDEX('Season 15'!$J$39,MATCH('VS stats'!$C42,'Season 15'!$H$39,0)),"-"))</f>
        <v>-</v>
      </c>
      <c r="CM42" s="965" t="str">
        <f>IFERROR(INDEX('Season 15'!$P$9:$P$16,MATCH('VS stats'!$C42,'Season 15'!$N$9:$N$16,0)),IFERROR(INDEX('Season 15'!$J$30,MATCH('VS stats'!$C42,'Season 15'!$H$30,0)),"-"))</f>
        <v>-</v>
      </c>
      <c r="CN42" s="965" t="str">
        <f>IFERROR(INDEX('Season 15'!$P$20:$P$24,MATCH('VS stats'!$C42,'Season 15'!$N$20:$N$24,0)),
IFERROR(INDEX('Season 15'!$X$9,MATCH('VS stats'!$C42,'Season 15'!$U$9,0)),
IFERROR(INDEX('Season 15'!$X$11:$X$13,MATCH('VS stats'!$C42,'Season 15'!$U$11:$U50,0)),
IFERROR(INDEX('Season 15'!$X$17,MATCH('VS stats'!$C42,'Season 15'!$U$17,0)),
IFERROR(INDEX('Season 15'!$X$19,MATCH('VS stats'!$C42,'Season 15'!$U$19,0)),
IFERROR(INDEX('Season 15'!$X$21,MATCH('VS stats'!$C42,'Season 15'!$U$21,0)),
IFERROR(INDEX('Season 15'!$X$23,MATCH('VS stats'!$C42,'Season 15'!$U$23,0)),"-")))))))</f>
        <v>-</v>
      </c>
      <c r="CO42" s="966" t="str">
        <f>IFERROR(INDEX('Season 15'!$X$10,MATCH('VS stats'!$C42,'Season 15'!$U$10,0)),
IFERROR(INDEX('Season 15'!$X$14:$X$16,MATCH('VS stats'!$C42,'Season 15'!$U$14:$U$16,0)),
IFERROR(INDEX('Season 15'!$X$18,MATCH('VS stats'!$C42,'Season 15'!$U$18,0)),
IFERROR(INDEX('Season 15'!$X$20,MATCH('VS stats'!$C42,'Season 15'!$U$20,0)),
IFERROR(INDEX('Season 15'!$X$22,MATCH('VS stats'!$C42,'Season 15'!$U$22,0)),"-")))))</f>
        <v>-</v>
      </c>
      <c r="CP42" s="976"/>
      <c r="CQ42" s="822"/>
      <c r="CR42" s="822"/>
      <c r="CS42" s="822"/>
      <c r="CT42" s="822"/>
      <c r="CU42" s="822"/>
    </row>
    <row r="43" spans="3:99" x14ac:dyDescent="0.25">
      <c r="C43" s="695" t="s">
        <v>213</v>
      </c>
      <c r="D43" s="965" t="str">
        <f>IFERROR(INDEX('Season 1'!$D$9:$D$31,MATCH('VS stats'!$C43,'Season 1'!$B$9:$B$31,0)),"-")</f>
        <v>-</v>
      </c>
      <c r="E43" s="965" t="str">
        <f>IFERROR(INDEX('Season 1'!$D$32:$D$54,MATCH('VS stats'!$C43,'Season 1'!$B$32:$B$54,0)),"-")</f>
        <v>-</v>
      </c>
      <c r="F43" s="965" t="str">
        <f>IFERROR(INDEX('Season 1'!$J$9:$J$16,MATCH('VS stats'!$C43,'Season 1'!$H$9:$H$16,0)),IFERROR(INDEX('Season 1'!$W$9:$W$14,MATCH('VS stats'!$C43,'Season 1'!$T$9:$T$14,0)),"-"))</f>
        <v>-</v>
      </c>
      <c r="G43" s="965" t="str">
        <f>IFERROR(INDEX('Season 1'!$P$9:$P$16,MATCH('VS stats'!$C43,'Season 1'!$N$9:$N$16,0)),"-")</f>
        <v>-</v>
      </c>
      <c r="H43" s="965" t="str">
        <f>IFERROR(INDEX('Season 1'!$P$20:$P$24,MATCH('VS stats'!$C43,'Season 1'!$N$20:$N$24,0)),"-")</f>
        <v>-</v>
      </c>
      <c r="I43" s="966" t="s">
        <v>35</v>
      </c>
      <c r="J43" s="965" t="str">
        <f>IFERROR(INDEX('Season 2'!$D$9:$D$31,MATCH('VS stats'!$C43,'Season 2'!$B$9:$B$31,0)),"-")</f>
        <v>-</v>
      </c>
      <c r="K43" s="965" t="str">
        <f>IFERROR(INDEX('Season 2'!$D$32:$D$54,MATCH('VS stats'!$C43,'Season 2'!$B$32:$B$54,0)),"-")</f>
        <v>-</v>
      </c>
      <c r="L43" s="965" t="str">
        <f>IFERROR(INDEX('Season 2'!$J$9:$J$16,MATCH('VS stats'!$C43,'Season 2'!$H$9:$H$16,0)),IFERROR(INDEX('Season 2'!$J$45:$J$50,MATCH('VS stats'!$C43,'Season 2'!$H$45:$H$50,0)),"-"))</f>
        <v>-</v>
      </c>
      <c r="M43" s="965" t="str">
        <f>IFERROR(INDEX('Season 2'!$P$9:$P$16,MATCH('VS stats'!$C43,'Season 2'!$N$9:$N$16,0)),IFERROR(INDEX('Season 2'!$J$30,MATCH('VS stats'!$C43,'Season 2'!$H$30,0)),"-"))</f>
        <v>-</v>
      </c>
      <c r="N43" s="965" t="str">
        <f>IFERROR(INDEX('Season 2'!$P$20:$P$24,MATCH('VS stats'!$C43,'Season 2'!$N$20:$N$24,0)),
IFERROR(INDEX('Season 2'!$X$9,MATCH('VS stats'!$C43,'Season 2'!$U$9,0)),
IFERROR(INDEX('Season 2'!$X$11:$X$13,MATCH('VS stats'!$C43,'Season 2'!$U$11:$U51,0)),
IFERROR(INDEX('Season 2'!$X$17,MATCH('VS stats'!$C43,'Season 2'!$U$17,0)),
IFERROR(INDEX('Season 2'!$X$19,MATCH('VS stats'!$C43,'Season 2'!$U$19,0)),
IFERROR(INDEX('Season 2'!$X$21,MATCH('VS stats'!$C43,'Season 2'!$U$21,0)),
IFERROR(INDEX('Season 2'!$X$23,MATCH('VS stats'!$C43,'Season 2'!$U$23,0)),
IFERROR(INDEX('Season 2'!$X$25,MATCH('VS stats'!$C43,'Season 2'!$U$25,0)),"-"))))))))</f>
        <v>-</v>
      </c>
      <c r="O43" s="966" t="str">
        <f>IFERROR(INDEX('Season 2'!$X$10,MATCH('VS stats'!$C43,'Season 2'!$U$10,0)),
IFERROR(INDEX('Season 2'!$X$14:$X$16,MATCH('VS stats'!$C43,'Season 2'!$U$14:$U$16,0)),
IFERROR(INDEX('Season 2'!$X$18,MATCH('VS stats'!$C43,'Season 2'!$U$18,0)),
IFERROR(INDEX('Season 2'!$X$20,MATCH('VS stats'!$C43,'Season 2'!$U$20,0)),
IFERROR(INDEX('Season 2'!$X$22,MATCH('VS stats'!$C43,'Season 2'!$U$22,0)),
IFERROR(INDEX('Season 2'!$X$24,MATCH('VS stats'!$C43,'Season 2'!$U$24,0)),"-"))))))</f>
        <v>-</v>
      </c>
      <c r="P43" s="965" t="str">
        <f>IFERROR(INDEX('Season 3'!$D$9:$D$31,MATCH('VS stats'!$C43,'Season 3'!$B$9:$B$31,0)),"-")</f>
        <v>-</v>
      </c>
      <c r="Q43" s="965" t="str">
        <f>IFERROR(INDEX('Season 3'!$D$32:$D$54,MATCH('VS stats'!$C43,'Season 3'!$B$32:$B$54,0)),"-")</f>
        <v>-</v>
      </c>
      <c r="R43" s="965" t="str">
        <f>IFERROR(INDEX('Season 3'!$J$9:$J$16,MATCH('VS stats'!$C43,'Season 3'!$H$9:$H$16,0)),IFERROR(INDEX('Season 3'!$J$39,MATCH('VS stats'!$C43,'Season 3'!$H$39,0)),"-"))</f>
        <v>-</v>
      </c>
      <c r="S43" s="965" t="str">
        <f>IFERROR(INDEX('Season 3'!$P$9:$P$16,MATCH('VS stats'!$C43,'Season 3'!$N$9:$N$16,0)),IFERROR(INDEX('Season 3'!$J$30,MATCH('VS stats'!$C43,'Season 3'!$H$30,0)),"-"))</f>
        <v>-</v>
      </c>
      <c r="T43" s="965" t="str">
        <f>IFERROR(INDEX('Season 3'!$P$20:$P$24,MATCH('VS stats'!$C43,'Season 3'!$N$20:$N$24,0)),
IFERROR(INDEX('Season 3'!$X$9,MATCH('VS stats'!$C43,'Season 3'!$U$9,0)),
IFERROR(INDEX('Season 3'!$X$11:$X$13,MATCH('VS stats'!$C43,'Season 3'!$U$11:$U51,0)),
IFERROR(INDEX('Season 3'!$X$17,MATCH('VS stats'!$C43,'Season 3'!$U$17,0)),
IFERROR(INDEX('Season 3'!$X$19,MATCH('VS stats'!$C43,'Season 3'!$U$19,0)),
IFERROR(INDEX('Season 3'!$X$21,MATCH('VS stats'!$C43,'Season 3'!$U$21,0)),
IFERROR(INDEX('Season 3'!$X$23,MATCH('VS stats'!$C43,'Season 3'!$U$23,0)),
IFERROR(INDEX('Season 3'!$X$25,MATCH('VS stats'!$C43,'Season 3'!$U$25,0)),"-"))))))))</f>
        <v>-</v>
      </c>
      <c r="U43" s="966" t="str">
        <f>IFERROR(INDEX('Season 3'!$X$10,MATCH('VS stats'!$C43,'Season 3'!$U$10,0)),
IFERROR(INDEX('Season 3'!$X$14:$X$16,MATCH('VS stats'!$C43,'Season 3'!$U$14:$U$16,0)),
IFERROR(INDEX('Season 3'!$X$18,MATCH('VS stats'!$C43,'Season 3'!$U$18,0)),
IFERROR(INDEX('Season 3'!$X$20,MATCH('VS stats'!$C43,'Season 3'!$U$20,0)),
IFERROR(INDEX('Season 3'!$X$22,MATCH('VS stats'!$C43,'Season 3'!$U$22,0)),
IFERROR(INDEX('Season 3'!$X$24,MATCH('VS stats'!$C43,'Season 3'!$U$24,0)),"-"))))))</f>
        <v>-</v>
      </c>
      <c r="V43" s="965" t="str">
        <f>IFERROR(INDEX('Season 4'!$D$9:$D$27,MATCH('VS stats'!$C43,'Season 4'!$B$9:$B$27,0)),"-")</f>
        <v>-</v>
      </c>
      <c r="W43" s="965" t="str">
        <f>IFERROR(INDEX('Season 4'!$D$28:$D$46,MATCH('VS stats'!$C43,'Season 4'!$B$28:$B$46,0)),"-")</f>
        <v>-</v>
      </c>
      <c r="X43" s="965" t="str">
        <f>IFERROR(INDEX('Season 4'!$J$9:$J$16,MATCH('VS stats'!$C43,'Season 4'!$H$9:$H$16,0)),IFERROR(INDEX('Season 4'!$J$39,MATCH('VS stats'!$C43,'Season 4'!$H$39,0)),"-"))</f>
        <v>-</v>
      </c>
      <c r="Y43" s="965" t="str">
        <f>IFERROR(INDEX('Season 4'!$P$9:$P$16,MATCH('VS stats'!$C43,'Season 4'!$N$9:$N$16,0)),IFERROR(INDEX('Season 4'!$J$30,MATCH('VS stats'!$C43,'Season 4'!$H$30,0)),"-"))</f>
        <v>-</v>
      </c>
      <c r="Z43" s="965" t="str">
        <f>IFERROR(INDEX('Season 4'!$P$20:$P$24,MATCH('VS stats'!$C43,'Season 4'!$N$20:$N$24,0)),
IFERROR(INDEX('Season 4'!$X$9,MATCH('VS stats'!$C43,'Season 4'!$U$9,0)),
IFERROR(INDEX('Season 4'!$X$11:$X$13,MATCH('VS stats'!$C43,'Season 4'!$U$11:$U51,0)),
IFERROR(INDEX('Season 4'!$X$17,MATCH('VS stats'!$C43,'Season 4'!$U$17,0)),
IFERROR(INDEX('Season 4'!$X$19,MATCH('VS stats'!$C43,'Season 4'!$U$19,0)),
IFERROR(INDEX('Season 4'!$X$21,MATCH('VS stats'!$C43,'Season 4'!$U$21,0)),
IFERROR(INDEX('Season 4'!$X$23,MATCH('VS stats'!$C43,'Season 4'!$U$23,0)),
IFERROR(INDEX('Season 4'!$X$25,MATCH('VS stats'!$C43,'Season 4'!$U$25,0)),"-"))))))))</f>
        <v>-</v>
      </c>
      <c r="AA43" s="966" t="str">
        <f>IFERROR(INDEX('Season 4'!$X$10,MATCH('VS stats'!$C43,'Season 4'!$U$10,0)),
IFERROR(INDEX('Season 4'!$X$14:$X$16,MATCH('VS stats'!$C43,'Season 4'!$U$14:$U$16,0)),
IFERROR(INDEX('Season 4'!$X$18,MATCH('VS stats'!$C43,'Season 4'!$U$18,0)),
IFERROR(INDEX('Season 4'!$X$20,MATCH('VS stats'!$C43,'Season 4'!$U$20,0)),
IFERROR(INDEX('Season 4'!$X$22,MATCH('VS stats'!$C43,'Season 4'!$U$22,0)),
IFERROR(INDEX('Season 4'!$X$24,MATCH('VS stats'!$C43,'Season 4'!$U$24,0)),"-"))))))</f>
        <v>-</v>
      </c>
      <c r="AB43" s="965" t="str">
        <f>IFERROR(INDEX('Season 5'!$D$9:$D$27,MATCH('VS stats'!$C43,'Season 5'!$B$9:$B$27,0)),"-")</f>
        <v>-</v>
      </c>
      <c r="AC43" s="965" t="str">
        <f>IFERROR(INDEX('Season 5'!$D$28:$D$46,MATCH('VS stats'!$C43,'Season 5'!$B$28:$B$46,0)),"-")</f>
        <v>-</v>
      </c>
      <c r="AD43" s="965" t="str">
        <f>IFERROR(INDEX('Season 5'!$J$9:$J$16,MATCH('VS stats'!$C43,'Season 5'!$H$9:$H$16,0)),IFERROR(INDEX('Season 5'!$J$39,MATCH('VS stats'!$C43,'Season 5'!$H$39,0)),"-"))</f>
        <v>-</v>
      </c>
      <c r="AE43" s="965" t="str">
        <f>IFERROR(INDEX('Season 5'!$P$9:$P$16,MATCH('VS stats'!$C43,'Season 5'!$N$9:$N$16,0)),IFERROR(INDEX('Season 5'!$J$30,MATCH('VS stats'!$C43,'Season 5'!$H$30,0)),"-"))</f>
        <v>-</v>
      </c>
      <c r="AF43" s="965" t="str">
        <f>IFERROR(INDEX('Season 5'!$P$20:$P$24,MATCH('VS stats'!$C43,'Season 5'!$N$20:$N$24,0)),
IFERROR(INDEX('Season 5'!$X$9,MATCH('VS stats'!$C43,'Season 5'!$U$9,0)),
IFERROR(INDEX('Season 5'!$X$11:$X$13,MATCH('VS stats'!$C43,'Season 5'!$U$11:$U51,0)),
IFERROR(INDEX('Season 5'!$X$17,MATCH('VS stats'!$C43,'Season 5'!$U$17,0)),
IFERROR(INDEX('Season 5'!$X$19,MATCH('VS stats'!$C43,'Season 5'!$U$19,0)),
IFERROR(INDEX('Season 5'!$X$21,MATCH('VS stats'!$C43,'Season 5'!$U$21,0)),
IFERROR(INDEX('Season 5'!$X$23,MATCH('VS stats'!$C43,'Season 5'!$U$23,0)),"-")))))))</f>
        <v>-</v>
      </c>
      <c r="AG43" s="966" t="str">
        <f>IFERROR(INDEX('Season 5'!$X$10,MATCH('VS stats'!$C43,'Season 5'!$U$10,0)),
IFERROR(INDEX('Season 5'!$X$14:$X$16,MATCH('VS stats'!$C43,'Season 5'!$U$14:$U$16,0)),
IFERROR(INDEX('Season 5'!$X$18,MATCH('VS stats'!$C43,'Season 5'!$U$18,0)),
IFERROR(INDEX('Season 5'!$X$20,MATCH('VS stats'!$C43,'Season 5'!$U$20,0)),
IFERROR(INDEX('Season 5'!$X$22,MATCH('VS stats'!$C43,'Season 5'!$U$22,0)),"-")))))</f>
        <v>-</v>
      </c>
      <c r="AH43" s="965" t="str">
        <f>IFERROR(INDEX('Season 6'!$D$9:$D$27,MATCH('VS stats'!$C43,'Season 6'!$B$9:$B$27,0)),"-")</f>
        <v>-</v>
      </c>
      <c r="AI43" s="965" t="str">
        <f>IFERROR(INDEX('Season 6'!$D$28:$D$46,MATCH('VS stats'!$C43,'Season 6'!$B$28:$B$46,0)),"-")</f>
        <v>-</v>
      </c>
      <c r="AJ43" s="965" t="str">
        <f>IFERROR(INDEX('Season 6'!$J$9:$J$16,MATCH('VS stats'!$C43,'Season 6'!$H$9:$H$16,0)),IFERROR(INDEX('Season 6'!$J$39,MATCH('VS stats'!$C43,'Season 6'!$H$39,0)),"-"))</f>
        <v>-</v>
      </c>
      <c r="AK43" s="965" t="str">
        <f>IFERROR(INDEX('Season 6'!$P$9:$P$16,MATCH('VS stats'!$C43,'Season 6'!$N$9:$N$16,0)),IFERROR(INDEX('Season 6'!$J$30,MATCH('VS stats'!$C43,'Season 6'!$H$30,0)),"-"))</f>
        <v>-</v>
      </c>
      <c r="AL43" s="965" t="str">
        <f>IFERROR(INDEX('Season 6'!$P$20:$P$24,MATCH('VS stats'!$C43,'Season 6'!$N$20:$N$24,0)),
IFERROR(INDEX('Season 6'!$X$9,MATCH('VS stats'!$C43,'Season 6'!$U$9,0)),
IFERROR(INDEX('Season 6'!$X$11:$X$13,MATCH('VS stats'!$C43,'Season 6'!$U$11:$U51,0)),
IFERROR(INDEX('Season 6'!$X$17,MATCH('VS stats'!$C43,'Season 6'!$U$17,0)),
IFERROR(INDEX('Season 6'!$X$19,MATCH('VS stats'!$C43,'Season 6'!$U$19,0)),
IFERROR(INDEX('Season 6'!$X$21,MATCH('VS stats'!$C43,'Season 6'!$U$21,0)),
IFERROR(INDEX('Season 6'!$X$23,MATCH('VS stats'!$C43,'Season 6'!$U$23,0)),"-")))))))</f>
        <v>-</v>
      </c>
      <c r="AM43" s="966" t="str">
        <f>IFERROR(INDEX('Season 6'!$X$10,MATCH('VS stats'!$C43,'Season 6'!$U$10,0)),
IFERROR(INDEX('Season 6'!$X$14:$X$16,MATCH('VS stats'!$C43,'Season 6'!$U$14:$U$16,0)),
IFERROR(INDEX('Season 6'!$X$18,MATCH('VS stats'!$C43,'Season 6'!$U$18,0)),
IFERROR(INDEX('Season 6'!$X$20,MATCH('VS stats'!$C43,'Season 6'!$U$20,0)),
IFERROR(INDEX('Season 6'!$X$22,MATCH('VS stats'!$C43,'Season 6'!$U$22,0)),"-")))))</f>
        <v>-</v>
      </c>
      <c r="AN43" s="965" t="str">
        <f>IFERROR(INDEX('Season 7'!$D$9:$D$27,MATCH('VS stats'!$C43,'Season 7'!$B$9:$B$27,0)),"-")</f>
        <v>-</v>
      </c>
      <c r="AO43" s="965" t="str">
        <f>IFERROR(INDEX('Season 7'!$D$28:$D$46,MATCH('VS stats'!$C43,'Season 7'!$B$28:$B$46,0)),"-")</f>
        <v>-</v>
      </c>
      <c r="AP43" s="965" t="str">
        <f>IFERROR(INDEX('Season 7'!$J$9:$J$16,MATCH('VS stats'!$C43,'Season 7'!$H$9:$H$16,0)),IFERROR(INDEX('Season 7'!$J$39,MATCH('VS stats'!$C43,'Season 7'!$H$39,0)),"-"))</f>
        <v>-</v>
      </c>
      <c r="AQ43" s="965" t="str">
        <f>IFERROR(INDEX('Season 7'!$P$9:$P$16,MATCH('VS stats'!$C43,'Season 7'!$N$9:$N$16,0)),IFERROR(INDEX('Season 7'!$J$30,MATCH('VS stats'!$C43,'Season 7'!$H$30,0)),"-"))</f>
        <v>-</v>
      </c>
      <c r="AR43" s="965" t="str">
        <f>IFERROR(INDEX('Season 7'!$P$20:$P$24,MATCH('VS stats'!$C43,'Season 7'!$N$20:$N$24,0)),
IFERROR(INDEX('Season 7'!$X$9,MATCH('VS stats'!$C43,'Season 7'!$U$9,0)),
IFERROR(INDEX('Season 7'!$X$11:$X$13,MATCH('VS stats'!$C43,'Season 7'!$U$11:$U51,0)),
IFERROR(INDEX('Season 7'!$X$17,MATCH('VS stats'!$C43,'Season 7'!$U$17,0)),
IFERROR(INDEX('Season 7'!$X$19,MATCH('VS stats'!$C43,'Season 7'!$U$19,0)),
IFERROR(INDEX('Season 7'!$X$21,MATCH('VS stats'!$C43,'Season 7'!$U$21,0)),
IFERROR(INDEX('Season 7'!$X$23,MATCH('VS stats'!$C43,'Season 7'!$U$23,0)),"-")))))))</f>
        <v>-</v>
      </c>
      <c r="AS43" s="966" t="str">
        <f>IFERROR(INDEX('Season 7'!$X$10,MATCH('VS stats'!$C43,'Season 7'!$U$10,0)),
IFERROR(INDEX('Season 7'!$X$14:$X$16,MATCH('VS stats'!$C43,'Season 7'!$U$14:$U$16,0)),
IFERROR(INDEX('Season 7'!$X$18,MATCH('VS stats'!$C43,'Season 7'!$U$18,0)),
IFERROR(INDEX('Season 7'!$X$20,MATCH('VS stats'!$C43,'Season 7'!$U$20,0)),
IFERROR(INDEX('Season 7'!$X$22,MATCH('VS stats'!$C43,'Season 7'!$U$22,0)),"-")))))</f>
        <v>-</v>
      </c>
      <c r="AT43" s="965" t="str">
        <f>IFERROR(INDEX('Season 8'!$D$9:$D$27,MATCH('VS stats'!$C43,'Season 8'!$B$9:$B$27,0)),"-")</f>
        <v>-</v>
      </c>
      <c r="AU43" s="965" t="str">
        <f>IFERROR(INDEX('Season 8'!$D$28:$D$46,MATCH('VS stats'!$C43,'Season 8'!$B$28:$B$46,0)),"-")</f>
        <v>-</v>
      </c>
      <c r="AV43" s="965" t="str">
        <f>IFERROR(INDEX('Season 8'!$J$9:$J$16,MATCH('VS stats'!$C43,'Season 8'!$H$9:$H$16,0)),IFERROR(INDEX('Season 8'!$J$39,MATCH('VS stats'!$C43,'Season 8'!$H$39,0)),"-"))</f>
        <v>-</v>
      </c>
      <c r="AW43" s="965" t="str">
        <f>IFERROR(INDEX('Season 8'!$P$9:$P$16,MATCH('VS stats'!$C43,'Season 8'!$N$9:$N$16,0)),IFERROR(INDEX('Season 8'!$J$30,MATCH('VS stats'!$C43,'Season 8'!$H$30,0)),"-"))</f>
        <v>-</v>
      </c>
      <c r="AX43" s="965" t="str">
        <f>IFERROR(INDEX('Season 8'!$P$20:$P$24,MATCH('VS stats'!$C43,'Season 8'!$N$20:$N$24,0)),
IFERROR(INDEX('Season 8'!$X$9,MATCH('VS stats'!$C43,'Season 8'!$U$9,0)),
IFERROR(INDEX('Season 8'!$X$11:$X$13,MATCH('VS stats'!$C43,'Season 8'!$U$11:$U51,0)),
IFERROR(INDEX('Season 8'!$X$17,MATCH('VS stats'!$C43,'Season 8'!$U$17,0)),
IFERROR(INDEX('Season 8'!$X$19,MATCH('VS stats'!$C43,'Season 8'!$U$19,0)),
IFERROR(INDEX('Season 8'!$X$21,MATCH('VS stats'!$C43,'Season 8'!$U$21,0)),
IFERROR(INDEX('Season 8'!$X$23,MATCH('VS stats'!$C43,'Season 8'!$U$23,0)),"-")))))))</f>
        <v>-</v>
      </c>
      <c r="AY43" s="966" t="str">
        <f>IFERROR(INDEX('Season 8'!$X$10,MATCH('VS stats'!$C43,'Season 8'!$U$10,0)),
IFERROR(INDEX('Season 8'!$X$14:$X$16,MATCH('VS stats'!$C43,'Season 8'!$U$14:$U$16,0)),
IFERROR(INDEX('Season 8'!$X$18,MATCH('VS stats'!$C43,'Season 8'!$U$18,0)),
IFERROR(INDEX('Season 8'!$X$20,MATCH('VS stats'!$C43,'Season 8'!$U$20,0)),
IFERROR(INDEX('Season 8'!$X$22,MATCH('VS stats'!$C43,'Season 8'!$U$22,0)),"-")))))</f>
        <v>-</v>
      </c>
      <c r="AZ43" s="965" t="str">
        <f>IFERROR(INDEX('Season 9'!$D$9:$D$27,MATCH('VS stats'!$C43,'Season 9'!$B$9:$B$27,0)),"-")</f>
        <v>-</v>
      </c>
      <c r="BA43" s="965" t="str">
        <f>IFERROR(INDEX('Season 9'!$D$28:$D$46,MATCH('VS stats'!$C43,'Season 9'!$B$28:$B$46,0)),"-")</f>
        <v>-</v>
      </c>
      <c r="BB43" s="965" t="str">
        <f>IFERROR(INDEX('Season 9'!$J$9:$J$16,MATCH('VS stats'!$C43,'Season 9'!$H$9:$H$16,0)),IFERROR(INDEX('Season 9'!$J$39,MATCH('VS stats'!$C43,'Season 9'!$H$39,0)),"-"))</f>
        <v>-</v>
      </c>
      <c r="BC43" s="965" t="str">
        <f>IFERROR(INDEX('Season 9'!$P$9:$P$16,MATCH('VS stats'!$C43,'Season 9'!$N$9:$N$16,0)),IFERROR(INDEX('Season 9'!$J$30,MATCH('VS stats'!$C43,'Season 9'!$H$30,0)),"-"))</f>
        <v>-</v>
      </c>
      <c r="BD43" s="965" t="str">
        <f>IFERROR(INDEX('Season 9'!$P$20:$P$24,MATCH('VS stats'!$C43,'Season 9'!$N$20:$N$24,0)),
IFERROR(INDEX('Season 9'!$X$9,MATCH('VS stats'!$C43,'Season 9'!$U$9,0)),
IFERROR(INDEX('Season 9'!$X$11:$X$13,MATCH('VS stats'!$C43,'Season 9'!$U$11:$U51,0)),
IFERROR(INDEX('Season 9'!$X$17,MATCH('VS stats'!$C43,'Season 9'!$U$17,0)),
IFERROR(INDEX('Season 9'!$X$19,MATCH('VS stats'!$C43,'Season 9'!$U$19,0)),
IFERROR(INDEX('Season 9'!$X$21,MATCH('VS stats'!$C43,'Season 9'!$U$21,0)),
IFERROR(INDEX('Season 9'!$X$23,MATCH('VS stats'!$C43,'Season 9'!$U$23,0)),"-")))))))</f>
        <v>-</v>
      </c>
      <c r="BE43" s="966" t="str">
        <f>IFERROR(INDEX('Season 9'!$X$10,MATCH('VS stats'!$C43,'Season 9'!$U$10,0)),
IFERROR(INDEX('Season 9'!$X$14:$X$16,MATCH('VS stats'!$C43,'Season 9'!$U$14:$U$16,0)),
IFERROR(INDEX('Season 9'!$X$18,MATCH('VS stats'!$C43,'Season 9'!$U$18,0)),
IFERROR(INDEX('Season 9'!$X$20,MATCH('VS stats'!$C43,'Season 9'!$U$20,0)),
IFERROR(INDEX('Season 9'!$X$22,MATCH('VS stats'!$C43,'Season 9'!$U$22,0)),"-")))))</f>
        <v>-</v>
      </c>
      <c r="BF43" s="965" t="str">
        <f>IFERROR(INDEX('Season 10'!$D$9:$D$27,MATCH('VS stats'!$C43,'Season 10'!$B$9:$B$27,0)),"-")</f>
        <v>-</v>
      </c>
      <c r="BG43" s="965" t="str">
        <f>IFERROR(INDEX('Season 10'!$D$28:$D$46,MATCH('VS stats'!$C43,'Season 10'!$B$28:$B$46,0)),"-")</f>
        <v>-</v>
      </c>
      <c r="BH43" s="965" t="str">
        <f>IFERROR(INDEX('Season 10'!$J$9:$J$16,MATCH('VS stats'!$C43,'Season 10'!$H$9:$H$16,0)),IFERROR(INDEX('Season 10'!$J$39,MATCH('VS stats'!$C43,'Season 10'!$H$39,0)),"-"))</f>
        <v>-</v>
      </c>
      <c r="BI43" s="965" t="str">
        <f>IFERROR(INDEX('Season 10'!$P$9:$P$16,MATCH('VS stats'!$C43,'Season 10'!$N$9:$N$16,0)),IFERROR(INDEX('Season 10'!$J$30,MATCH('VS stats'!$C43,'Season 10'!$H$30,0)),"-"))</f>
        <v>-</v>
      </c>
      <c r="BJ43" s="965" t="str">
        <f>IFERROR(INDEX('Season 10'!$P$20:$P$24,MATCH('VS stats'!$C43,'Season 10'!$N$20:$N$24,0)),
IFERROR(INDEX('Season 10'!$X$9,MATCH('VS stats'!$C43,'Season 10'!$U$9,0)),
IFERROR(INDEX('Season 10'!$X$11:$X$13,MATCH('VS stats'!$C43,'Season 10'!$U$11:$U51,0)),
IFERROR(INDEX('Season 10'!$X$17,MATCH('VS stats'!$C43,'Season 10'!$U$17,0)),
IFERROR(INDEX('Season 10'!$X$19,MATCH('VS stats'!$C43,'Season 10'!$U$19,0)),
IFERROR(INDEX('Season 10'!$X$21,MATCH('VS stats'!$C43,'Season 10'!$U$21,0)),
IFERROR(INDEX('Season 10'!$X$23,MATCH('VS stats'!$C43,'Season 10'!$U$23,0)),"-")))))))</f>
        <v>-</v>
      </c>
      <c r="BK43" s="966" t="str">
        <f>IFERROR(INDEX('Season 10'!$X$10,MATCH('VS stats'!$C43,'Season 10'!$U$10,0)),
IFERROR(INDEX('Season 10'!$X$14:$X$16,MATCH('VS stats'!$C43,'Season 10'!$U$14:$U$16,0)),
IFERROR(INDEX('Season 10'!$X$18,MATCH('VS stats'!$C43,'Season 10'!$U$18,0)),
IFERROR(INDEX('Season 10'!$X$20,MATCH('VS stats'!$C43,'Season 10'!$U$20,0)),
IFERROR(INDEX('Season 10'!$X$22,MATCH('VS stats'!$C43,'Season 10'!$U$22,0)),"-")))))</f>
        <v>-</v>
      </c>
      <c r="BL43" s="965" t="str">
        <f>IFERROR(INDEX('Season 11'!$D$9:$D$27,MATCH('VS stats'!$C43,'Season 11'!$B$9:$B$27,0)),"-")</f>
        <v>-</v>
      </c>
      <c r="BM43" s="965" t="str">
        <f>IFERROR(INDEX('Season 11'!$D$28:$D$46,MATCH('VS stats'!$C43,'Season 11'!$B$28:$B$46,0)),"-")</f>
        <v>-</v>
      </c>
      <c r="BN43" s="965" t="str">
        <f>IFERROR(INDEX('Season 11'!$J$9:$J$16,MATCH('VS stats'!$C43,'Season 11'!$H$9:$H$16,0)),IFERROR(INDEX('Season 11'!$J$39,MATCH('VS stats'!$C43,'Season 11'!$H$39,0)),"-"))</f>
        <v>-</v>
      </c>
      <c r="BO43" s="965" t="str">
        <f>IFERROR(INDEX('Season 11'!$P$9:$P$16,MATCH('VS stats'!$C43,'Season 11'!$N$9:$N$16,0)),IFERROR(INDEX('Season 11'!$J$30,MATCH('VS stats'!$C43,'Season 11'!$H$30,0)),"-"))</f>
        <v>-</v>
      </c>
      <c r="BP43" s="965" t="str">
        <f>IFERROR(INDEX('Season 11'!$P$20:$P$24,MATCH('VS stats'!$C43,'Season 11'!$N$20:$N$24,0)),
IFERROR(INDEX('Season 11'!$X$9,MATCH('VS stats'!$C43,'Season 11'!$U$9,0)),
IFERROR(INDEX('Season 11'!$X$11:$X$13,MATCH('VS stats'!$C43,'Season 11'!$U$11:$U51,0)),
IFERROR(INDEX('Season 11'!$X$17,MATCH('VS stats'!$C43,'Season 11'!$U$17,0)),
IFERROR(INDEX('Season 11'!$X$19,MATCH('VS stats'!$C43,'Season 11'!$U$19,0)),
IFERROR(INDEX('Season 11'!$X$21,MATCH('VS stats'!$C43,'Season 11'!$U$21,0)),
IFERROR(INDEX('Season 11'!$X$23,MATCH('VS stats'!$C43,'Season 11'!$U$23,0)),"-")))))))</f>
        <v>-</v>
      </c>
      <c r="BQ43" s="966" t="str">
        <f>IFERROR(INDEX('Season 11'!$X$10,MATCH('VS stats'!$C43,'Season 11'!$U$10,0)),
IFERROR(INDEX('Season 11'!$X$14:$X$16,MATCH('VS stats'!$C43,'Season 11'!$U$14:$U$16,0)),
IFERROR(INDEX('Season 11'!$X$18,MATCH('VS stats'!$C43,'Season 11'!$U$18,0)),
IFERROR(INDEX('Season 11'!$X$20,MATCH('VS stats'!$C43,'Season 11'!$U$20,0)),
IFERROR(INDEX('Season 11'!$X$22,MATCH('VS stats'!$C43,'Season 11'!$U$22,0)),"-")))))</f>
        <v>-</v>
      </c>
      <c r="BR43" s="965" t="str">
        <f>IFERROR(INDEX('Season 12'!$D$9:$D$27,MATCH('VS stats'!$C43,'Season 12'!$B$9:$B$27,0)),"-")</f>
        <v>-</v>
      </c>
      <c r="BS43" s="965" t="str">
        <f>IFERROR(INDEX('Season 12'!$D$28:$D$46,MATCH('VS stats'!$C43,'Season 12'!$B$28:$B$46,0)),"-")</f>
        <v>-</v>
      </c>
      <c r="BT43" s="965" t="str">
        <f>IFERROR(INDEX('Season 12'!$J$9:$J$16,MATCH('VS stats'!$C43,'Season 12'!$H$9:$H$16,0)),IFERROR(INDEX('Season 12'!$J$39,MATCH('VS stats'!$C43,'Season 12'!$H$39,0)),"-"))</f>
        <v>-</v>
      </c>
      <c r="BU43" s="965" t="str">
        <f>IFERROR(INDEX('Season 12'!$P$9:$P$16,MATCH('VS stats'!$C43,'Season 12'!$N$9:$N$16,0)),IFERROR(INDEX('Season 12'!$J$30,MATCH('VS stats'!$C43,'Season 12'!$H$30,0)),"-"))</f>
        <v>-</v>
      </c>
      <c r="BV43" s="965" t="str">
        <f>IFERROR(INDEX('Season 12'!$P$20:$P$24,MATCH('VS stats'!$C43,'Season 12'!$N$20:$N$24,0)),
IFERROR(INDEX('Season 12'!$X$9,MATCH('VS stats'!$C43,'Season 12'!$U$9,0)),
IFERROR(INDEX('Season 12'!$X$11:$X$13,MATCH('VS stats'!$C43,'Season 12'!$U$11:$U51,0)),
IFERROR(INDEX('Season 12'!$X$17,MATCH('VS stats'!$C43,'Season 12'!$U$17,0)),
IFERROR(INDEX('Season 12'!$X$19,MATCH('VS stats'!$C43,'Season 12'!$U$19,0)),
IFERROR(INDEX('Season 12'!$X$21,MATCH('VS stats'!$C43,'Season 12'!$U$21,0)),
IFERROR(INDEX('Season 12'!$X$23,MATCH('VS stats'!$C43,'Season 12'!$U$23,0)),"-")))))))</f>
        <v>-</v>
      </c>
      <c r="BW43" s="966" t="str">
        <f>IFERROR(INDEX('Season 12'!$X$10,MATCH('VS stats'!$C43,'Season 12'!$U$10,0)),
IFERROR(INDEX('Season 12'!$X$14:$X$16,MATCH('VS stats'!$C43,'Season 12'!$U$14:$U$16,0)),
IFERROR(INDEX('Season 12'!$X$18,MATCH('VS stats'!$C43,'Season 12'!$U$18,0)),
IFERROR(INDEX('Season 12'!$X$20,MATCH('VS stats'!$C43,'Season 12'!$U$20,0)),
IFERROR(INDEX('Season 12'!$X$22,MATCH('VS stats'!$C43,'Season 12'!$U$22,0)),"-")))))</f>
        <v>-</v>
      </c>
      <c r="BX43" s="965" t="str">
        <f>IFERROR(INDEX('Season 13'!$D$9:$D$27,MATCH('VS stats'!$C43,'Season 13'!$B$9:$B$27,0)),"-")</f>
        <v>-</v>
      </c>
      <c r="BY43" s="965" t="str">
        <f>IFERROR(INDEX('Season 13'!$D$28:$D$46,MATCH('VS stats'!$C43,'Season 13'!$B$28:$B$46,0)),"-")</f>
        <v>-</v>
      </c>
      <c r="BZ43" s="965" t="str">
        <f>IFERROR(INDEX('Season 13'!$J$9:$J$16,MATCH('VS stats'!$C43,'Season 13'!$H$9:$H$16,0)),IFERROR(INDEX('Season 13'!$J$39,MATCH('VS stats'!$C43,'Season 13'!$H$39,0)),"-"))</f>
        <v>-</v>
      </c>
      <c r="CA43" s="965" t="str">
        <f>IFERROR(INDEX('Season 13'!$P$9:$P$16,MATCH('VS stats'!$C43,'Season 13'!$N$9:$N$16,0)),IFERROR(INDEX('Season 13'!$J$30,MATCH('VS stats'!$C43,'Season 13'!$H$30,0)),"-"))</f>
        <v>-</v>
      </c>
      <c r="CB43" s="965" t="str">
        <f>IFERROR(INDEX('Season 13'!$P$20:$P$24,MATCH('VS stats'!$C43,'Season 13'!$N$20:$N$24,0)),
IFERROR(INDEX('Season 13'!$X$9,MATCH('VS stats'!$C43,'Season 13'!$U$9,0)),
IFERROR(INDEX('Season 13'!$X$11:$X$13,MATCH('VS stats'!$C43,'Season 13'!$U$11:$U51,0)),
IFERROR(INDEX('Season 13'!$X$17,MATCH('VS stats'!$C43,'Season 13'!$U$17,0)),
IFERROR(INDEX('Season 13'!$X$19,MATCH('VS stats'!$C43,'Season 13'!$U$19,0)),
IFERROR(INDEX('Season 13'!$X$21,MATCH('VS stats'!$C43,'Season 13'!$U$21,0)),
IFERROR(INDEX('Season 13'!$X$23,MATCH('VS stats'!$C43,'Season 13'!$U$23,0)),"-")))))))</f>
        <v>-</v>
      </c>
      <c r="CC43" s="966" t="str">
        <f>IFERROR(INDEX('Season 13'!$X$10,MATCH('VS stats'!$C43,'Season 13'!$U$10,0)),
IFERROR(INDEX('Season 13'!$X$14:$X$16,MATCH('VS stats'!$C43,'Season 13'!$U$14:$U$16,0)),
IFERROR(INDEX('Season 13'!$X$18,MATCH('VS stats'!$C43,'Season 13'!$U$18,0)),
IFERROR(INDEX('Season 13'!$X$20,MATCH('VS stats'!$C43,'Season 13'!$U$20,0)),
IFERROR(INDEX('Season 13'!$X$22,MATCH('VS stats'!$C43,'Season 13'!$U$22,0)),"-")))))</f>
        <v>-</v>
      </c>
      <c r="CD43" s="965" t="str">
        <f>IFERROR(INDEX('Season 14'!$D$9:$D$27,MATCH('VS stats'!$C43,'Season 14'!$B$9:$B$27,0)),"-")</f>
        <v>-</v>
      </c>
      <c r="CE43" s="965" t="str">
        <f>IFERROR(INDEX('Season 14'!$D$28:$D$46,MATCH('VS stats'!$C43,'Season 14'!$B$28:$B$46,0)),"-")</f>
        <v>-</v>
      </c>
      <c r="CF43" s="965" t="str">
        <f>IFERROR(INDEX('Season 14'!$J$9:$J$16,MATCH('VS stats'!$C43,'Season 14'!$H$9:$H$16,0)),IFERROR(INDEX('Season 14'!$J$39,MATCH('VS stats'!$C43,'Season 14'!$H$39,0)),"-"))</f>
        <v>-</v>
      </c>
      <c r="CG43" s="965" t="str">
        <f>IFERROR(INDEX('Season 14'!$P$9:$P$16,MATCH('VS stats'!$C43,'Season 14'!$N$9:$N$16,0)),IFERROR(INDEX('Season 14'!$J$30,MATCH('VS stats'!$C43,'Season 14'!$H$30,0)),"-"))</f>
        <v>-</v>
      </c>
      <c r="CH43" s="965" t="str">
        <f>IFERROR(INDEX('Season 14'!$P$20:$P$24,MATCH('VS stats'!$C43,'Season 14'!$N$20:$N$24,0)),
IFERROR(INDEX('Season 14'!$X$9,MATCH('VS stats'!$C43,'Season 14'!$U$9,0)),
IFERROR(INDEX('Season 14'!$X$11:$X$13,MATCH('VS stats'!$C43,'Season 14'!$U$11:$U51,0)),
IFERROR(INDEX('Season 14'!$X$17,MATCH('VS stats'!$C43,'Season 14'!$U$17,0)),
IFERROR(INDEX('Season 14'!$X$19,MATCH('VS stats'!$C43,'Season 14'!$U$19,0)),
IFERROR(INDEX('Season 14'!$X$21,MATCH('VS stats'!$C43,'Season 14'!$U$21,0)),
IFERROR(INDEX('Season 14'!$X$23,MATCH('VS stats'!$C43,'Season 14'!$U$23,0)),"-")))))))</f>
        <v>-</v>
      </c>
      <c r="CI43" s="966" t="str">
        <f>IFERROR(INDEX('Season 14'!$X$10,MATCH('VS stats'!$C43,'Season 14'!$U$10,0)),
IFERROR(INDEX('Season 14'!$X$14:$X$16,MATCH('VS stats'!$C43,'Season 14'!$U$14:$U$16,0)),
IFERROR(INDEX('Season 14'!$X$18,MATCH('VS stats'!$C43,'Season 14'!$U$18,0)),
IFERROR(INDEX('Season 14'!$X$20,MATCH('VS stats'!$C43,'Season 14'!$U$20,0)),
IFERROR(INDEX('Season 14'!$X$22,MATCH('VS stats'!$C43,'Season 14'!$U$22,0)),"-")))))</f>
        <v>-</v>
      </c>
      <c r="CJ43" s="965" t="str">
        <f>IFERROR(INDEX('Season 15'!$D$9:$D$27,MATCH('VS stats'!$C43,'Season 15'!$B$9:$B$27,0)),"-")</f>
        <v>-</v>
      </c>
      <c r="CK43" s="965" t="str">
        <f>IFERROR(INDEX('Season 15'!$D$28:$D$46,MATCH('VS stats'!$C43,'Season 15'!$B$28:$B$46,0)),"-")</f>
        <v>-</v>
      </c>
      <c r="CL43" s="965" t="str">
        <f>IFERROR(INDEX('Season 15'!$J$9:$J$16,MATCH('VS stats'!$C43,'Season 15'!$H$9:$H$16,0)),IFERROR(INDEX('Season 15'!$J$39,MATCH('VS stats'!$C43,'Season 15'!$H$39,0)),"-"))</f>
        <v>-</v>
      </c>
      <c r="CM43" s="965" t="str">
        <f>IFERROR(INDEX('Season 15'!$P$9:$P$16,MATCH('VS stats'!$C43,'Season 15'!$N$9:$N$16,0)),IFERROR(INDEX('Season 15'!$J$30,MATCH('VS stats'!$C43,'Season 15'!$H$30,0)),"-"))</f>
        <v>-</v>
      </c>
      <c r="CN43" s="965" t="str">
        <f>IFERROR(INDEX('Season 15'!$P$20:$P$24,MATCH('VS stats'!$C43,'Season 15'!$N$20:$N$24,0)),
IFERROR(INDEX('Season 15'!$X$9,MATCH('VS stats'!$C43,'Season 15'!$U$9,0)),
IFERROR(INDEX('Season 15'!$X$11:$X$13,MATCH('VS stats'!$C43,'Season 15'!$U$11:$U51,0)),
IFERROR(INDEX('Season 15'!$X$17,MATCH('VS stats'!$C43,'Season 15'!$U$17,0)),
IFERROR(INDEX('Season 15'!$X$19,MATCH('VS stats'!$C43,'Season 15'!$U$19,0)),
IFERROR(INDEX('Season 15'!$X$21,MATCH('VS stats'!$C43,'Season 15'!$U$21,0)),
IFERROR(INDEX('Season 15'!$X$23,MATCH('VS stats'!$C43,'Season 15'!$U$23,0)),"-")))))))</f>
        <v>-</v>
      </c>
      <c r="CO43" s="966" t="str">
        <f>IFERROR(INDEX('Season 15'!$X$10,MATCH('VS stats'!$C43,'Season 15'!$U$10,0)),
IFERROR(INDEX('Season 15'!$X$14:$X$16,MATCH('VS stats'!$C43,'Season 15'!$U$14:$U$16,0)),
IFERROR(INDEX('Season 15'!$X$18,MATCH('VS stats'!$C43,'Season 15'!$U$18,0)),
IFERROR(INDEX('Season 15'!$X$20,MATCH('VS stats'!$C43,'Season 15'!$U$20,0)),
IFERROR(INDEX('Season 15'!$X$22,MATCH('VS stats'!$C43,'Season 15'!$U$22,0)),"-")))))</f>
        <v>-</v>
      </c>
      <c r="CP43" s="976"/>
      <c r="CQ43" s="822"/>
      <c r="CR43" s="822"/>
      <c r="CS43" s="822"/>
      <c r="CT43" s="822"/>
      <c r="CU43" s="822"/>
    </row>
    <row r="44" spans="3:99" x14ac:dyDescent="0.25">
      <c r="C44" s="686" t="s">
        <v>214</v>
      </c>
      <c r="D44" s="965" t="str">
        <f>IFERROR(INDEX('Season 1'!$D$9:$D$31,MATCH('VS stats'!$C44,'Season 1'!$B$9:$B$31,0)),"-")</f>
        <v>-</v>
      </c>
      <c r="E44" s="965" t="str">
        <f>IFERROR(INDEX('Season 1'!$D$32:$D$54,MATCH('VS stats'!$C44,'Season 1'!$B$32:$B$54,0)),"-")</f>
        <v>-</v>
      </c>
      <c r="F44" s="965" t="str">
        <f>IFERROR(INDEX('Season 1'!$J$9:$J$16,MATCH('VS stats'!$C44,'Season 1'!$H$9:$H$16,0)),IFERROR(INDEX('Season 1'!$W$9:$W$14,MATCH('VS stats'!$C44,'Season 1'!$T$9:$T$14,0)),"-"))</f>
        <v>-</v>
      </c>
      <c r="G44" s="965" t="str">
        <f>IFERROR(INDEX('Season 1'!$P$9:$P$16,MATCH('VS stats'!$C44,'Season 1'!$N$9:$N$16,0)),"-")</f>
        <v>-</v>
      </c>
      <c r="H44" s="965" t="str">
        <f>IFERROR(INDEX('Season 1'!$P$20:$P$24,MATCH('VS stats'!$C44,'Season 1'!$N$20:$N$24,0)),"-")</f>
        <v>-</v>
      </c>
      <c r="I44" s="966" t="s">
        <v>35</v>
      </c>
      <c r="J44" s="965" t="str">
        <f>IFERROR(INDEX('Season 2'!$D$9:$D$31,MATCH('VS stats'!$C44,'Season 2'!$B$9:$B$31,0)),"-")</f>
        <v>-</v>
      </c>
      <c r="K44" s="965" t="str">
        <f>IFERROR(INDEX('Season 2'!$D$32:$D$54,MATCH('VS stats'!$C44,'Season 2'!$B$32:$B$54,0)),"-")</f>
        <v>-</v>
      </c>
      <c r="L44" s="965" t="str">
        <f>IFERROR(INDEX('Season 2'!$J$9:$J$16,MATCH('VS stats'!$C44,'Season 2'!$H$9:$H$16,0)),IFERROR(INDEX('Season 2'!$J$45:$J$50,MATCH('VS stats'!$C44,'Season 2'!$H$45:$H$50,0)),"-"))</f>
        <v>-</v>
      </c>
      <c r="M44" s="965" t="str">
        <f>IFERROR(INDEX('Season 2'!$P$9:$P$16,MATCH('VS stats'!$C44,'Season 2'!$N$9:$N$16,0)),IFERROR(INDEX('Season 2'!$J$30,MATCH('VS stats'!$C44,'Season 2'!$H$30,0)),"-"))</f>
        <v>-</v>
      </c>
      <c r="N44" s="965" t="str">
        <f>IFERROR(INDEX('Season 2'!$P$20:$P$24,MATCH('VS stats'!$C44,'Season 2'!$N$20:$N$24,0)),
IFERROR(INDEX('Season 2'!$X$9,MATCH('VS stats'!$C44,'Season 2'!$U$9,0)),
IFERROR(INDEX('Season 2'!$X$11:$X$13,MATCH('VS stats'!$C44,'Season 2'!$U$11:$U52,0)),
IFERROR(INDEX('Season 2'!$X$17,MATCH('VS stats'!$C44,'Season 2'!$U$17,0)),
IFERROR(INDEX('Season 2'!$X$19,MATCH('VS stats'!$C44,'Season 2'!$U$19,0)),
IFERROR(INDEX('Season 2'!$X$21,MATCH('VS stats'!$C44,'Season 2'!$U$21,0)),
IFERROR(INDEX('Season 2'!$X$23,MATCH('VS stats'!$C44,'Season 2'!$U$23,0)),
IFERROR(INDEX('Season 2'!$X$25,MATCH('VS stats'!$C44,'Season 2'!$U$25,0)),"-"))))))))</f>
        <v>-</v>
      </c>
      <c r="O44" s="966" t="str">
        <f>IFERROR(INDEX('Season 2'!$X$10,MATCH('VS stats'!$C44,'Season 2'!$U$10,0)),
IFERROR(INDEX('Season 2'!$X$14:$X$16,MATCH('VS stats'!$C44,'Season 2'!$U$14:$U$16,0)),
IFERROR(INDEX('Season 2'!$X$18,MATCH('VS stats'!$C44,'Season 2'!$U$18,0)),
IFERROR(INDEX('Season 2'!$X$20,MATCH('VS stats'!$C44,'Season 2'!$U$20,0)),
IFERROR(INDEX('Season 2'!$X$22,MATCH('VS stats'!$C44,'Season 2'!$U$22,0)),
IFERROR(INDEX('Season 2'!$X$24,MATCH('VS stats'!$C44,'Season 2'!$U$24,0)),"-"))))))</f>
        <v>-</v>
      </c>
      <c r="P44" s="965" t="str">
        <f>IFERROR(INDEX('Season 3'!$D$9:$D$31,MATCH('VS stats'!$C44,'Season 3'!$B$9:$B$31,0)),"-")</f>
        <v>-</v>
      </c>
      <c r="Q44" s="965" t="str">
        <f>IFERROR(INDEX('Season 3'!$D$32:$D$54,MATCH('VS stats'!$C44,'Season 3'!$B$32:$B$54,0)),"-")</f>
        <v>-</v>
      </c>
      <c r="R44" s="965" t="str">
        <f>IFERROR(INDEX('Season 3'!$J$9:$J$16,MATCH('VS stats'!$C44,'Season 3'!$H$9:$H$16,0)),IFERROR(INDEX('Season 3'!$J$39,MATCH('VS stats'!$C44,'Season 3'!$H$39,0)),"-"))</f>
        <v>-</v>
      </c>
      <c r="S44" s="965" t="str">
        <f>IFERROR(INDEX('Season 3'!$P$9:$P$16,MATCH('VS stats'!$C44,'Season 3'!$N$9:$N$16,0)),IFERROR(INDEX('Season 3'!$J$30,MATCH('VS stats'!$C44,'Season 3'!$H$30,0)),"-"))</f>
        <v>-</v>
      </c>
      <c r="T44" s="965" t="str">
        <f>IFERROR(INDEX('Season 3'!$P$20:$P$24,MATCH('VS stats'!$C44,'Season 3'!$N$20:$N$24,0)),
IFERROR(INDEX('Season 3'!$X$9,MATCH('VS stats'!$C44,'Season 3'!$U$9,0)),
IFERROR(INDEX('Season 3'!$X$11:$X$13,MATCH('VS stats'!$C44,'Season 3'!$U$11:$U52,0)),
IFERROR(INDEX('Season 3'!$X$17,MATCH('VS stats'!$C44,'Season 3'!$U$17,0)),
IFERROR(INDEX('Season 3'!$X$19,MATCH('VS stats'!$C44,'Season 3'!$U$19,0)),
IFERROR(INDEX('Season 3'!$X$21,MATCH('VS stats'!$C44,'Season 3'!$U$21,0)),
IFERROR(INDEX('Season 3'!$X$23,MATCH('VS stats'!$C44,'Season 3'!$U$23,0)),
IFERROR(INDEX('Season 3'!$X$25,MATCH('VS stats'!$C44,'Season 3'!$U$25,0)),"-"))))))))</f>
        <v>-</v>
      </c>
      <c r="U44" s="966" t="str">
        <f>IFERROR(INDEX('Season 3'!$X$10,MATCH('VS stats'!$C44,'Season 3'!$U$10,0)),
IFERROR(INDEX('Season 3'!$X$14:$X$16,MATCH('VS stats'!$C44,'Season 3'!$U$14:$U$16,0)),
IFERROR(INDEX('Season 3'!$X$18,MATCH('VS stats'!$C44,'Season 3'!$U$18,0)),
IFERROR(INDEX('Season 3'!$X$20,MATCH('VS stats'!$C44,'Season 3'!$U$20,0)),
IFERROR(INDEX('Season 3'!$X$22,MATCH('VS stats'!$C44,'Season 3'!$U$22,0)),
IFERROR(INDEX('Season 3'!$X$24,MATCH('VS stats'!$C44,'Season 3'!$U$24,0)),"-"))))))</f>
        <v>-</v>
      </c>
      <c r="V44" s="965" t="str">
        <f>IFERROR(INDEX('Season 4'!$D$9:$D$27,MATCH('VS stats'!$C44,'Season 4'!$B$9:$B$27,0)),"-")</f>
        <v>-</v>
      </c>
      <c r="W44" s="965" t="str">
        <f>IFERROR(INDEX('Season 4'!$D$28:$D$46,MATCH('VS stats'!$C44,'Season 4'!$B$28:$B$46,0)),"-")</f>
        <v>-</v>
      </c>
      <c r="X44" s="965" t="str">
        <f>IFERROR(INDEX('Season 4'!$J$9:$J$16,MATCH('VS stats'!$C44,'Season 4'!$H$9:$H$16,0)),IFERROR(INDEX('Season 4'!$J$39,MATCH('VS stats'!$C44,'Season 4'!$H$39,0)),"-"))</f>
        <v>-</v>
      </c>
      <c r="Y44" s="965" t="str">
        <f>IFERROR(INDEX('Season 4'!$P$9:$P$16,MATCH('VS stats'!$C44,'Season 4'!$N$9:$N$16,0)),IFERROR(INDEX('Season 4'!$J$30,MATCH('VS stats'!$C44,'Season 4'!$H$30,0)),"-"))</f>
        <v>-</v>
      </c>
      <c r="Z44" s="965" t="str">
        <f>IFERROR(INDEX('Season 4'!$P$20:$P$24,MATCH('VS stats'!$C44,'Season 4'!$N$20:$N$24,0)),
IFERROR(INDEX('Season 4'!$X$9,MATCH('VS stats'!$C44,'Season 4'!$U$9,0)),
IFERROR(INDEX('Season 4'!$X$11:$X$13,MATCH('VS stats'!$C44,'Season 4'!$U$11:$U52,0)),
IFERROR(INDEX('Season 4'!$X$17,MATCH('VS stats'!$C44,'Season 4'!$U$17,0)),
IFERROR(INDEX('Season 4'!$X$19,MATCH('VS stats'!$C44,'Season 4'!$U$19,0)),
IFERROR(INDEX('Season 4'!$X$21,MATCH('VS stats'!$C44,'Season 4'!$U$21,0)),
IFERROR(INDEX('Season 4'!$X$23,MATCH('VS stats'!$C44,'Season 4'!$U$23,0)),
IFERROR(INDEX('Season 4'!$X$25,MATCH('VS stats'!$C44,'Season 4'!$U$25,0)),"-"))))))))</f>
        <v>-</v>
      </c>
      <c r="AA44" s="966" t="str">
        <f>IFERROR(INDEX('Season 4'!$X$10,MATCH('VS stats'!$C44,'Season 4'!$U$10,0)),
IFERROR(INDEX('Season 4'!$X$14:$X$16,MATCH('VS stats'!$C44,'Season 4'!$U$14:$U$16,0)),
IFERROR(INDEX('Season 4'!$X$18,MATCH('VS stats'!$C44,'Season 4'!$U$18,0)),
IFERROR(INDEX('Season 4'!$X$20,MATCH('VS stats'!$C44,'Season 4'!$U$20,0)),
IFERROR(INDEX('Season 4'!$X$22,MATCH('VS stats'!$C44,'Season 4'!$U$22,0)),
IFERROR(INDEX('Season 4'!$X$24,MATCH('VS stats'!$C44,'Season 4'!$U$24,0)),"-"))))))</f>
        <v>-</v>
      </c>
      <c r="AB44" s="965" t="str">
        <f>IFERROR(INDEX('Season 5'!$D$9:$D$27,MATCH('VS stats'!$C44,'Season 5'!$B$9:$B$27,0)),"-")</f>
        <v>-</v>
      </c>
      <c r="AC44" s="965" t="str">
        <f>IFERROR(INDEX('Season 5'!$D$28:$D$46,MATCH('VS stats'!$C44,'Season 5'!$B$28:$B$46,0)),"-")</f>
        <v>-</v>
      </c>
      <c r="AD44" s="965" t="str">
        <f>IFERROR(INDEX('Season 5'!$J$9:$J$16,MATCH('VS stats'!$C44,'Season 5'!$H$9:$H$16,0)),IFERROR(INDEX('Season 5'!$J$39,MATCH('VS stats'!$C44,'Season 5'!$H$39,0)),"-"))</f>
        <v>-</v>
      </c>
      <c r="AE44" s="965" t="str">
        <f>IFERROR(INDEX('Season 5'!$P$9:$P$16,MATCH('VS stats'!$C44,'Season 5'!$N$9:$N$16,0)),IFERROR(INDEX('Season 5'!$J$30,MATCH('VS stats'!$C44,'Season 5'!$H$30,0)),"-"))</f>
        <v>-</v>
      </c>
      <c r="AF44" s="965" t="str">
        <f>IFERROR(INDEX('Season 5'!$P$20:$P$24,MATCH('VS stats'!$C44,'Season 5'!$N$20:$N$24,0)),
IFERROR(INDEX('Season 5'!$X$9,MATCH('VS stats'!$C44,'Season 5'!$U$9,0)),
IFERROR(INDEX('Season 5'!$X$11:$X$13,MATCH('VS stats'!$C44,'Season 5'!$U$11:$U52,0)),
IFERROR(INDEX('Season 5'!$X$17,MATCH('VS stats'!$C44,'Season 5'!$U$17,0)),
IFERROR(INDEX('Season 5'!$X$19,MATCH('VS stats'!$C44,'Season 5'!$U$19,0)),
IFERROR(INDEX('Season 5'!$X$21,MATCH('VS stats'!$C44,'Season 5'!$U$21,0)),
IFERROR(INDEX('Season 5'!$X$23,MATCH('VS stats'!$C44,'Season 5'!$U$23,0)),"-")))))))</f>
        <v>-</v>
      </c>
      <c r="AG44" s="966" t="str">
        <f>IFERROR(INDEX('Season 5'!$X$10,MATCH('VS stats'!$C44,'Season 5'!$U$10,0)),
IFERROR(INDEX('Season 5'!$X$14:$X$16,MATCH('VS stats'!$C44,'Season 5'!$U$14:$U$16,0)),
IFERROR(INDEX('Season 5'!$X$18,MATCH('VS stats'!$C44,'Season 5'!$U$18,0)),
IFERROR(INDEX('Season 5'!$X$20,MATCH('VS stats'!$C44,'Season 5'!$U$20,0)),
IFERROR(INDEX('Season 5'!$X$22,MATCH('VS stats'!$C44,'Season 5'!$U$22,0)),"-")))))</f>
        <v>-</v>
      </c>
      <c r="AH44" s="965" t="str">
        <f>IFERROR(INDEX('Season 6'!$D$9:$D$27,MATCH('VS stats'!$C44,'Season 6'!$B$9:$B$27,0)),"-")</f>
        <v>-</v>
      </c>
      <c r="AI44" s="965" t="str">
        <f>IFERROR(INDEX('Season 6'!$D$28:$D$46,MATCH('VS stats'!$C44,'Season 6'!$B$28:$B$46,0)),"-")</f>
        <v>-</v>
      </c>
      <c r="AJ44" s="965" t="str">
        <f>IFERROR(INDEX('Season 6'!$J$9:$J$16,MATCH('VS stats'!$C44,'Season 6'!$H$9:$H$16,0)),IFERROR(INDEX('Season 6'!$J$39,MATCH('VS stats'!$C44,'Season 6'!$H$39,0)),"-"))</f>
        <v>-</v>
      </c>
      <c r="AK44" s="965" t="str">
        <f>IFERROR(INDEX('Season 6'!$P$9:$P$16,MATCH('VS stats'!$C44,'Season 6'!$N$9:$N$16,0)),IFERROR(INDEX('Season 6'!$J$30,MATCH('VS stats'!$C44,'Season 6'!$H$30,0)),"-"))</f>
        <v>-</v>
      </c>
      <c r="AL44" s="965" t="str">
        <f>IFERROR(INDEX('Season 6'!$P$20:$P$24,MATCH('VS stats'!$C44,'Season 6'!$N$20:$N$24,0)),
IFERROR(INDEX('Season 6'!$X$9,MATCH('VS stats'!$C44,'Season 6'!$U$9,0)),
IFERROR(INDEX('Season 6'!$X$11:$X$13,MATCH('VS stats'!$C44,'Season 6'!$U$11:$U52,0)),
IFERROR(INDEX('Season 6'!$X$17,MATCH('VS stats'!$C44,'Season 6'!$U$17,0)),
IFERROR(INDEX('Season 6'!$X$19,MATCH('VS stats'!$C44,'Season 6'!$U$19,0)),
IFERROR(INDEX('Season 6'!$X$21,MATCH('VS stats'!$C44,'Season 6'!$U$21,0)),
IFERROR(INDEX('Season 6'!$X$23,MATCH('VS stats'!$C44,'Season 6'!$U$23,0)),"-")))))))</f>
        <v>-</v>
      </c>
      <c r="AM44" s="966" t="str">
        <f>IFERROR(INDEX('Season 6'!$X$10,MATCH('VS stats'!$C44,'Season 6'!$U$10,0)),
IFERROR(INDEX('Season 6'!$X$14:$X$16,MATCH('VS stats'!$C44,'Season 6'!$U$14:$U$16,0)),
IFERROR(INDEX('Season 6'!$X$18,MATCH('VS stats'!$C44,'Season 6'!$U$18,0)),
IFERROR(INDEX('Season 6'!$X$20,MATCH('VS stats'!$C44,'Season 6'!$U$20,0)),
IFERROR(INDEX('Season 6'!$X$22,MATCH('VS stats'!$C44,'Season 6'!$U$22,0)),"-")))))</f>
        <v>-</v>
      </c>
      <c r="AN44" s="965" t="str">
        <f>IFERROR(INDEX('Season 7'!$D$9:$D$27,MATCH('VS stats'!$C44,'Season 7'!$B$9:$B$27,0)),"-")</f>
        <v>-</v>
      </c>
      <c r="AO44" s="965" t="str">
        <f>IFERROR(INDEX('Season 7'!$D$28:$D$46,MATCH('VS stats'!$C44,'Season 7'!$B$28:$B$46,0)),"-")</f>
        <v>-</v>
      </c>
      <c r="AP44" s="965" t="str">
        <f>IFERROR(INDEX('Season 7'!$J$9:$J$16,MATCH('VS stats'!$C44,'Season 7'!$H$9:$H$16,0)),IFERROR(INDEX('Season 7'!$J$39,MATCH('VS stats'!$C44,'Season 7'!$H$39,0)),"-"))</f>
        <v>-</v>
      </c>
      <c r="AQ44" s="965" t="str">
        <f>IFERROR(INDEX('Season 7'!$P$9:$P$16,MATCH('VS stats'!$C44,'Season 7'!$N$9:$N$16,0)),IFERROR(INDEX('Season 7'!$J$30,MATCH('VS stats'!$C44,'Season 7'!$H$30,0)),"-"))</f>
        <v>-</v>
      </c>
      <c r="AR44" s="965" t="str">
        <f>IFERROR(INDEX('Season 7'!$P$20:$P$24,MATCH('VS stats'!$C44,'Season 7'!$N$20:$N$24,0)),
IFERROR(INDEX('Season 7'!$X$9,MATCH('VS stats'!$C44,'Season 7'!$U$9,0)),
IFERROR(INDEX('Season 7'!$X$11:$X$13,MATCH('VS stats'!$C44,'Season 7'!$U$11:$U52,0)),
IFERROR(INDEX('Season 7'!$X$17,MATCH('VS stats'!$C44,'Season 7'!$U$17,0)),
IFERROR(INDEX('Season 7'!$X$19,MATCH('VS stats'!$C44,'Season 7'!$U$19,0)),
IFERROR(INDEX('Season 7'!$X$21,MATCH('VS stats'!$C44,'Season 7'!$U$21,0)),
IFERROR(INDEX('Season 7'!$X$23,MATCH('VS stats'!$C44,'Season 7'!$U$23,0)),"-")))))))</f>
        <v>-</v>
      </c>
      <c r="AS44" s="966" t="str">
        <f>IFERROR(INDEX('Season 7'!$X$10,MATCH('VS stats'!$C44,'Season 7'!$U$10,0)),
IFERROR(INDEX('Season 7'!$X$14:$X$16,MATCH('VS stats'!$C44,'Season 7'!$U$14:$U$16,0)),
IFERROR(INDEX('Season 7'!$X$18,MATCH('VS stats'!$C44,'Season 7'!$U$18,0)),
IFERROR(INDEX('Season 7'!$X$20,MATCH('VS stats'!$C44,'Season 7'!$U$20,0)),
IFERROR(INDEX('Season 7'!$X$22,MATCH('VS stats'!$C44,'Season 7'!$U$22,0)),"-")))))</f>
        <v>-</v>
      </c>
      <c r="AT44" s="965" t="str">
        <f>IFERROR(INDEX('Season 8'!$D$9:$D$27,MATCH('VS stats'!$C44,'Season 8'!$B$9:$B$27,0)),"-")</f>
        <v>-</v>
      </c>
      <c r="AU44" s="965" t="str">
        <f>IFERROR(INDEX('Season 8'!$D$28:$D$46,MATCH('VS stats'!$C44,'Season 8'!$B$28:$B$46,0)),"-")</f>
        <v>-</v>
      </c>
      <c r="AV44" s="965" t="str">
        <f>IFERROR(INDEX('Season 8'!$J$9:$J$16,MATCH('VS stats'!$C44,'Season 8'!$H$9:$H$16,0)),IFERROR(INDEX('Season 8'!$J$39,MATCH('VS stats'!$C44,'Season 8'!$H$39,0)),"-"))</f>
        <v>-</v>
      </c>
      <c r="AW44" s="965" t="str">
        <f>IFERROR(INDEX('Season 8'!$P$9:$P$16,MATCH('VS stats'!$C44,'Season 8'!$N$9:$N$16,0)),IFERROR(INDEX('Season 8'!$J$30,MATCH('VS stats'!$C44,'Season 8'!$H$30,0)),"-"))</f>
        <v>-</v>
      </c>
      <c r="AX44" s="965" t="str">
        <f>IFERROR(INDEX('Season 8'!$P$20:$P$24,MATCH('VS stats'!$C44,'Season 8'!$N$20:$N$24,0)),
IFERROR(INDEX('Season 8'!$X$9,MATCH('VS stats'!$C44,'Season 8'!$U$9,0)),
IFERROR(INDEX('Season 8'!$X$11:$X$13,MATCH('VS stats'!$C44,'Season 8'!$U$11:$U52,0)),
IFERROR(INDEX('Season 8'!$X$17,MATCH('VS stats'!$C44,'Season 8'!$U$17,0)),
IFERROR(INDEX('Season 8'!$X$19,MATCH('VS stats'!$C44,'Season 8'!$U$19,0)),
IFERROR(INDEX('Season 8'!$X$21,MATCH('VS stats'!$C44,'Season 8'!$U$21,0)),
IFERROR(INDEX('Season 8'!$X$23,MATCH('VS stats'!$C44,'Season 8'!$U$23,0)),"-")))))))</f>
        <v>-</v>
      </c>
      <c r="AY44" s="966" t="str">
        <f>IFERROR(INDEX('Season 8'!$X$10,MATCH('VS stats'!$C44,'Season 8'!$U$10,0)),
IFERROR(INDEX('Season 8'!$X$14:$X$16,MATCH('VS stats'!$C44,'Season 8'!$U$14:$U$16,0)),
IFERROR(INDEX('Season 8'!$X$18,MATCH('VS stats'!$C44,'Season 8'!$U$18,0)),
IFERROR(INDEX('Season 8'!$X$20,MATCH('VS stats'!$C44,'Season 8'!$U$20,0)),
IFERROR(INDEX('Season 8'!$X$22,MATCH('VS stats'!$C44,'Season 8'!$U$22,0)),"-")))))</f>
        <v>-</v>
      </c>
      <c r="AZ44" s="965" t="str">
        <f>IFERROR(INDEX('Season 9'!$D$9:$D$27,MATCH('VS stats'!$C44,'Season 9'!$B$9:$B$27,0)),"-")</f>
        <v>-</v>
      </c>
      <c r="BA44" s="965" t="str">
        <f>IFERROR(INDEX('Season 9'!$D$28:$D$46,MATCH('VS stats'!$C44,'Season 9'!$B$28:$B$46,0)),"-")</f>
        <v>-</v>
      </c>
      <c r="BB44" s="965" t="str">
        <f>IFERROR(INDEX('Season 9'!$J$9:$J$16,MATCH('VS stats'!$C44,'Season 9'!$H$9:$H$16,0)),IFERROR(INDEX('Season 9'!$J$39,MATCH('VS stats'!$C44,'Season 9'!$H$39,0)),"-"))</f>
        <v>-</v>
      </c>
      <c r="BC44" s="965" t="str">
        <f>IFERROR(INDEX('Season 9'!$P$9:$P$16,MATCH('VS stats'!$C44,'Season 9'!$N$9:$N$16,0)),IFERROR(INDEX('Season 9'!$J$30,MATCH('VS stats'!$C44,'Season 9'!$H$30,0)),"-"))</f>
        <v>-</v>
      </c>
      <c r="BD44" s="965" t="str">
        <f>IFERROR(INDEX('Season 9'!$P$20:$P$24,MATCH('VS stats'!$C44,'Season 9'!$N$20:$N$24,0)),
IFERROR(INDEX('Season 9'!$X$9,MATCH('VS stats'!$C44,'Season 9'!$U$9,0)),
IFERROR(INDEX('Season 9'!$X$11:$X$13,MATCH('VS stats'!$C44,'Season 9'!$U$11:$U52,0)),
IFERROR(INDEX('Season 9'!$X$17,MATCH('VS stats'!$C44,'Season 9'!$U$17,0)),
IFERROR(INDEX('Season 9'!$X$19,MATCH('VS stats'!$C44,'Season 9'!$U$19,0)),
IFERROR(INDEX('Season 9'!$X$21,MATCH('VS stats'!$C44,'Season 9'!$U$21,0)),
IFERROR(INDEX('Season 9'!$X$23,MATCH('VS stats'!$C44,'Season 9'!$U$23,0)),"-")))))))</f>
        <v>-</v>
      </c>
      <c r="BE44" s="966" t="str">
        <f>IFERROR(INDEX('Season 9'!$X$10,MATCH('VS stats'!$C44,'Season 9'!$U$10,0)),
IFERROR(INDEX('Season 9'!$X$14:$X$16,MATCH('VS stats'!$C44,'Season 9'!$U$14:$U$16,0)),
IFERROR(INDEX('Season 9'!$X$18,MATCH('VS stats'!$C44,'Season 9'!$U$18,0)),
IFERROR(INDEX('Season 9'!$X$20,MATCH('VS stats'!$C44,'Season 9'!$U$20,0)),
IFERROR(INDEX('Season 9'!$X$22,MATCH('VS stats'!$C44,'Season 9'!$U$22,0)),"-")))))</f>
        <v>-</v>
      </c>
      <c r="BF44" s="965" t="str">
        <f>IFERROR(INDEX('Season 10'!$D$9:$D$27,MATCH('VS stats'!$C44,'Season 10'!$B$9:$B$27,0)),"-")</f>
        <v>-</v>
      </c>
      <c r="BG44" s="965" t="str">
        <f>IFERROR(INDEX('Season 10'!$D$28:$D$46,MATCH('VS stats'!$C44,'Season 10'!$B$28:$B$46,0)),"-")</f>
        <v>-</v>
      </c>
      <c r="BH44" s="965" t="str">
        <f>IFERROR(INDEX('Season 10'!$J$9:$J$16,MATCH('VS stats'!$C44,'Season 10'!$H$9:$H$16,0)),IFERROR(INDEX('Season 10'!$J$39,MATCH('VS stats'!$C44,'Season 10'!$H$39,0)),"-"))</f>
        <v>-</v>
      </c>
      <c r="BI44" s="965" t="str">
        <f>IFERROR(INDEX('Season 10'!$P$9:$P$16,MATCH('VS stats'!$C44,'Season 10'!$N$9:$N$16,0)),IFERROR(INDEX('Season 10'!$J$30,MATCH('VS stats'!$C44,'Season 10'!$H$30,0)),"-"))</f>
        <v>-</v>
      </c>
      <c r="BJ44" s="965" t="str">
        <f>IFERROR(INDEX('Season 10'!$P$20:$P$24,MATCH('VS stats'!$C44,'Season 10'!$N$20:$N$24,0)),
IFERROR(INDEX('Season 10'!$X$9,MATCH('VS stats'!$C44,'Season 10'!$U$9,0)),
IFERROR(INDEX('Season 10'!$X$11:$X$13,MATCH('VS stats'!$C44,'Season 10'!$U$11:$U52,0)),
IFERROR(INDEX('Season 10'!$X$17,MATCH('VS stats'!$C44,'Season 10'!$U$17,0)),
IFERROR(INDEX('Season 10'!$X$19,MATCH('VS stats'!$C44,'Season 10'!$U$19,0)),
IFERROR(INDEX('Season 10'!$X$21,MATCH('VS stats'!$C44,'Season 10'!$U$21,0)),
IFERROR(INDEX('Season 10'!$X$23,MATCH('VS stats'!$C44,'Season 10'!$U$23,0)),"-")))))))</f>
        <v>-</v>
      </c>
      <c r="BK44" s="966" t="str">
        <f>IFERROR(INDEX('Season 10'!$X$10,MATCH('VS stats'!$C44,'Season 10'!$U$10,0)),
IFERROR(INDEX('Season 10'!$X$14:$X$16,MATCH('VS stats'!$C44,'Season 10'!$U$14:$U$16,0)),
IFERROR(INDEX('Season 10'!$X$18,MATCH('VS stats'!$C44,'Season 10'!$U$18,0)),
IFERROR(INDEX('Season 10'!$X$20,MATCH('VS stats'!$C44,'Season 10'!$U$20,0)),
IFERROR(INDEX('Season 10'!$X$22,MATCH('VS stats'!$C44,'Season 10'!$U$22,0)),"-")))))</f>
        <v>-</v>
      </c>
      <c r="BL44" s="965" t="str">
        <f>IFERROR(INDEX('Season 11'!$D$9:$D$27,MATCH('VS stats'!$C44,'Season 11'!$B$9:$B$27,0)),"-")</f>
        <v>-</v>
      </c>
      <c r="BM44" s="965" t="str">
        <f>IFERROR(INDEX('Season 11'!$D$28:$D$46,MATCH('VS stats'!$C44,'Season 11'!$B$28:$B$46,0)),"-")</f>
        <v>-</v>
      </c>
      <c r="BN44" s="965" t="str">
        <f>IFERROR(INDEX('Season 11'!$J$9:$J$16,MATCH('VS stats'!$C44,'Season 11'!$H$9:$H$16,0)),IFERROR(INDEX('Season 11'!$J$39,MATCH('VS stats'!$C44,'Season 11'!$H$39,0)),"-"))</f>
        <v>-</v>
      </c>
      <c r="BO44" s="965" t="str">
        <f>IFERROR(INDEX('Season 11'!$P$9:$P$16,MATCH('VS stats'!$C44,'Season 11'!$N$9:$N$16,0)),IFERROR(INDEX('Season 11'!$J$30,MATCH('VS stats'!$C44,'Season 11'!$H$30,0)),"-"))</f>
        <v>-</v>
      </c>
      <c r="BP44" s="965" t="str">
        <f>IFERROR(INDEX('Season 11'!$P$20:$P$24,MATCH('VS stats'!$C44,'Season 11'!$N$20:$N$24,0)),
IFERROR(INDEX('Season 11'!$X$9,MATCH('VS stats'!$C44,'Season 11'!$U$9,0)),
IFERROR(INDEX('Season 11'!$X$11:$X$13,MATCH('VS stats'!$C44,'Season 11'!$U$11:$U52,0)),
IFERROR(INDEX('Season 11'!$X$17,MATCH('VS stats'!$C44,'Season 11'!$U$17,0)),
IFERROR(INDEX('Season 11'!$X$19,MATCH('VS stats'!$C44,'Season 11'!$U$19,0)),
IFERROR(INDEX('Season 11'!$X$21,MATCH('VS stats'!$C44,'Season 11'!$U$21,0)),
IFERROR(INDEX('Season 11'!$X$23,MATCH('VS stats'!$C44,'Season 11'!$U$23,0)),"-")))))))</f>
        <v>-</v>
      </c>
      <c r="BQ44" s="966" t="str">
        <f>IFERROR(INDEX('Season 11'!$X$10,MATCH('VS stats'!$C44,'Season 11'!$U$10,0)),
IFERROR(INDEX('Season 11'!$X$14:$X$16,MATCH('VS stats'!$C44,'Season 11'!$U$14:$U$16,0)),
IFERROR(INDEX('Season 11'!$X$18,MATCH('VS stats'!$C44,'Season 11'!$U$18,0)),
IFERROR(INDEX('Season 11'!$X$20,MATCH('VS stats'!$C44,'Season 11'!$U$20,0)),
IFERROR(INDEX('Season 11'!$X$22,MATCH('VS stats'!$C44,'Season 11'!$U$22,0)),"-")))))</f>
        <v>-</v>
      </c>
      <c r="BR44" s="965" t="str">
        <f>IFERROR(INDEX('Season 12'!$D$9:$D$27,MATCH('VS stats'!$C44,'Season 12'!$B$9:$B$27,0)),"-")</f>
        <v>-</v>
      </c>
      <c r="BS44" s="965" t="str">
        <f>IFERROR(INDEX('Season 12'!$D$28:$D$46,MATCH('VS stats'!$C44,'Season 12'!$B$28:$B$46,0)),"-")</f>
        <v>-</v>
      </c>
      <c r="BT44" s="965" t="str">
        <f>IFERROR(INDEX('Season 12'!$J$9:$J$16,MATCH('VS stats'!$C44,'Season 12'!$H$9:$H$16,0)),IFERROR(INDEX('Season 12'!$J$39,MATCH('VS stats'!$C44,'Season 12'!$H$39,0)),"-"))</f>
        <v>-</v>
      </c>
      <c r="BU44" s="965" t="str">
        <f>IFERROR(INDEX('Season 12'!$P$9:$P$16,MATCH('VS stats'!$C44,'Season 12'!$N$9:$N$16,0)),IFERROR(INDEX('Season 12'!$J$30,MATCH('VS stats'!$C44,'Season 12'!$H$30,0)),"-"))</f>
        <v>-</v>
      </c>
      <c r="BV44" s="965" t="str">
        <f>IFERROR(INDEX('Season 12'!$P$20:$P$24,MATCH('VS stats'!$C44,'Season 12'!$N$20:$N$24,0)),
IFERROR(INDEX('Season 12'!$X$9,MATCH('VS stats'!$C44,'Season 12'!$U$9,0)),
IFERROR(INDEX('Season 12'!$X$11:$X$13,MATCH('VS stats'!$C44,'Season 12'!$U$11:$U52,0)),
IFERROR(INDEX('Season 12'!$X$17,MATCH('VS stats'!$C44,'Season 12'!$U$17,0)),
IFERROR(INDEX('Season 12'!$X$19,MATCH('VS stats'!$C44,'Season 12'!$U$19,0)),
IFERROR(INDEX('Season 12'!$X$21,MATCH('VS stats'!$C44,'Season 12'!$U$21,0)),
IFERROR(INDEX('Season 12'!$X$23,MATCH('VS stats'!$C44,'Season 12'!$U$23,0)),"-")))))))</f>
        <v>-</v>
      </c>
      <c r="BW44" s="966" t="str">
        <f>IFERROR(INDEX('Season 12'!$X$10,MATCH('VS stats'!$C44,'Season 12'!$U$10,0)),
IFERROR(INDEX('Season 12'!$X$14:$X$16,MATCH('VS stats'!$C44,'Season 12'!$U$14:$U$16,0)),
IFERROR(INDEX('Season 12'!$X$18,MATCH('VS stats'!$C44,'Season 12'!$U$18,0)),
IFERROR(INDEX('Season 12'!$X$20,MATCH('VS stats'!$C44,'Season 12'!$U$20,0)),
IFERROR(INDEX('Season 12'!$X$22,MATCH('VS stats'!$C44,'Season 12'!$U$22,0)),"-")))))</f>
        <v>-</v>
      </c>
      <c r="BX44" s="965" t="str">
        <f>IFERROR(INDEX('Season 13'!$D$9:$D$27,MATCH('VS stats'!$C44,'Season 13'!$B$9:$B$27,0)),"-")</f>
        <v>-</v>
      </c>
      <c r="BY44" s="965" t="str">
        <f>IFERROR(INDEX('Season 13'!$D$28:$D$46,MATCH('VS stats'!$C44,'Season 13'!$B$28:$B$46,0)),"-")</f>
        <v>-</v>
      </c>
      <c r="BZ44" s="965" t="str">
        <f>IFERROR(INDEX('Season 13'!$J$9:$J$16,MATCH('VS stats'!$C44,'Season 13'!$H$9:$H$16,0)),IFERROR(INDEX('Season 13'!$J$39,MATCH('VS stats'!$C44,'Season 13'!$H$39,0)),"-"))</f>
        <v>-</v>
      </c>
      <c r="CA44" s="965" t="str">
        <f>IFERROR(INDEX('Season 13'!$P$9:$P$16,MATCH('VS stats'!$C44,'Season 13'!$N$9:$N$16,0)),IFERROR(INDEX('Season 13'!$J$30,MATCH('VS stats'!$C44,'Season 13'!$H$30,0)),"-"))</f>
        <v>-</v>
      </c>
      <c r="CB44" s="965" t="str">
        <f>IFERROR(INDEX('Season 13'!$P$20:$P$24,MATCH('VS stats'!$C44,'Season 13'!$N$20:$N$24,0)),
IFERROR(INDEX('Season 13'!$X$9,MATCH('VS stats'!$C44,'Season 13'!$U$9,0)),
IFERROR(INDEX('Season 13'!$X$11:$X$13,MATCH('VS stats'!$C44,'Season 13'!$U$11:$U52,0)),
IFERROR(INDEX('Season 13'!$X$17,MATCH('VS stats'!$C44,'Season 13'!$U$17,0)),
IFERROR(INDEX('Season 13'!$X$19,MATCH('VS stats'!$C44,'Season 13'!$U$19,0)),
IFERROR(INDEX('Season 13'!$X$21,MATCH('VS stats'!$C44,'Season 13'!$U$21,0)),
IFERROR(INDEX('Season 13'!$X$23,MATCH('VS stats'!$C44,'Season 13'!$U$23,0)),"-")))))))</f>
        <v>-</v>
      </c>
      <c r="CC44" s="966" t="str">
        <f>IFERROR(INDEX('Season 13'!$X$10,MATCH('VS stats'!$C44,'Season 13'!$U$10,0)),
IFERROR(INDEX('Season 13'!$X$14:$X$16,MATCH('VS stats'!$C44,'Season 13'!$U$14:$U$16,0)),
IFERROR(INDEX('Season 13'!$X$18,MATCH('VS stats'!$C44,'Season 13'!$U$18,0)),
IFERROR(INDEX('Season 13'!$X$20,MATCH('VS stats'!$C44,'Season 13'!$U$20,0)),
IFERROR(INDEX('Season 13'!$X$22,MATCH('VS stats'!$C44,'Season 13'!$U$22,0)),"-")))))</f>
        <v>-</v>
      </c>
      <c r="CD44" s="965" t="str">
        <f>IFERROR(INDEX('Season 14'!$D$9:$D$27,MATCH('VS stats'!$C44,'Season 14'!$B$9:$B$27,0)),"-")</f>
        <v>-</v>
      </c>
      <c r="CE44" s="965" t="str">
        <f>IFERROR(INDEX('Season 14'!$D$28:$D$46,MATCH('VS stats'!$C44,'Season 14'!$B$28:$B$46,0)),"-")</f>
        <v>-</v>
      </c>
      <c r="CF44" s="965" t="str">
        <f>IFERROR(INDEX('Season 14'!$J$9:$J$16,MATCH('VS stats'!$C44,'Season 14'!$H$9:$H$16,0)),IFERROR(INDEX('Season 14'!$J$39,MATCH('VS stats'!$C44,'Season 14'!$H$39,0)),"-"))</f>
        <v>-</v>
      </c>
      <c r="CG44" s="965" t="str">
        <f>IFERROR(INDEX('Season 14'!$P$9:$P$16,MATCH('VS stats'!$C44,'Season 14'!$N$9:$N$16,0)),IFERROR(INDEX('Season 14'!$J$30,MATCH('VS stats'!$C44,'Season 14'!$H$30,0)),"-"))</f>
        <v>-</v>
      </c>
      <c r="CH44" s="965" t="str">
        <f>IFERROR(INDEX('Season 14'!$P$20:$P$24,MATCH('VS stats'!$C44,'Season 14'!$N$20:$N$24,0)),
IFERROR(INDEX('Season 14'!$X$9,MATCH('VS stats'!$C44,'Season 14'!$U$9,0)),
IFERROR(INDEX('Season 14'!$X$11:$X$13,MATCH('VS stats'!$C44,'Season 14'!$U$11:$U52,0)),
IFERROR(INDEX('Season 14'!$X$17,MATCH('VS stats'!$C44,'Season 14'!$U$17,0)),
IFERROR(INDEX('Season 14'!$X$19,MATCH('VS stats'!$C44,'Season 14'!$U$19,0)),
IFERROR(INDEX('Season 14'!$X$21,MATCH('VS stats'!$C44,'Season 14'!$U$21,0)),
IFERROR(INDEX('Season 14'!$X$23,MATCH('VS stats'!$C44,'Season 14'!$U$23,0)),"-")))))))</f>
        <v>-</v>
      </c>
      <c r="CI44" s="966" t="str">
        <f>IFERROR(INDEX('Season 14'!$X$10,MATCH('VS stats'!$C44,'Season 14'!$U$10,0)),
IFERROR(INDEX('Season 14'!$X$14:$X$16,MATCH('VS stats'!$C44,'Season 14'!$U$14:$U$16,0)),
IFERROR(INDEX('Season 14'!$X$18,MATCH('VS stats'!$C44,'Season 14'!$U$18,0)),
IFERROR(INDEX('Season 14'!$X$20,MATCH('VS stats'!$C44,'Season 14'!$U$20,0)),
IFERROR(INDEX('Season 14'!$X$22,MATCH('VS stats'!$C44,'Season 14'!$U$22,0)),"-")))))</f>
        <v>-</v>
      </c>
      <c r="CJ44" s="965" t="str">
        <f>IFERROR(INDEX('Season 15'!$D$9:$D$27,MATCH('VS stats'!$C44,'Season 15'!$B$9:$B$27,0)),"-")</f>
        <v>-</v>
      </c>
      <c r="CK44" s="965" t="str">
        <f>IFERROR(INDEX('Season 15'!$D$28:$D$46,MATCH('VS stats'!$C44,'Season 15'!$B$28:$B$46,0)),"-")</f>
        <v>-</v>
      </c>
      <c r="CL44" s="965" t="str">
        <f>IFERROR(INDEX('Season 15'!$J$9:$J$16,MATCH('VS stats'!$C44,'Season 15'!$H$9:$H$16,0)),IFERROR(INDEX('Season 15'!$J$39,MATCH('VS stats'!$C44,'Season 15'!$H$39,0)),"-"))</f>
        <v>-</v>
      </c>
      <c r="CM44" s="965" t="str">
        <f>IFERROR(INDEX('Season 15'!$P$9:$P$16,MATCH('VS stats'!$C44,'Season 15'!$N$9:$N$16,0)),IFERROR(INDEX('Season 15'!$J$30,MATCH('VS stats'!$C44,'Season 15'!$H$30,0)),"-"))</f>
        <v>-</v>
      </c>
      <c r="CN44" s="965" t="str">
        <f>IFERROR(INDEX('Season 15'!$P$20:$P$24,MATCH('VS stats'!$C44,'Season 15'!$N$20:$N$24,0)),
IFERROR(INDEX('Season 15'!$X$9,MATCH('VS stats'!$C44,'Season 15'!$U$9,0)),
IFERROR(INDEX('Season 15'!$X$11:$X$13,MATCH('VS stats'!$C44,'Season 15'!$U$11:$U52,0)),
IFERROR(INDEX('Season 15'!$X$17,MATCH('VS stats'!$C44,'Season 15'!$U$17,0)),
IFERROR(INDEX('Season 15'!$X$19,MATCH('VS stats'!$C44,'Season 15'!$U$19,0)),
IFERROR(INDEX('Season 15'!$X$21,MATCH('VS stats'!$C44,'Season 15'!$U$21,0)),
IFERROR(INDEX('Season 15'!$X$23,MATCH('VS stats'!$C44,'Season 15'!$U$23,0)),"-")))))))</f>
        <v>-</v>
      </c>
      <c r="CO44" s="966" t="str">
        <f>IFERROR(INDEX('Season 15'!$X$10,MATCH('VS stats'!$C44,'Season 15'!$U$10,0)),
IFERROR(INDEX('Season 15'!$X$14:$X$16,MATCH('VS stats'!$C44,'Season 15'!$U$14:$U$16,0)),
IFERROR(INDEX('Season 15'!$X$18,MATCH('VS stats'!$C44,'Season 15'!$U$18,0)),
IFERROR(INDEX('Season 15'!$X$20,MATCH('VS stats'!$C44,'Season 15'!$U$20,0)),
IFERROR(INDEX('Season 15'!$X$22,MATCH('VS stats'!$C44,'Season 15'!$U$22,0)),"-")))))</f>
        <v>-</v>
      </c>
      <c r="CP44" s="976"/>
      <c r="CQ44" s="822"/>
      <c r="CR44" s="822"/>
      <c r="CS44" s="822"/>
      <c r="CT44" s="822"/>
      <c r="CU44" s="822"/>
    </row>
    <row r="45" spans="3:99" x14ac:dyDescent="0.25">
      <c r="C45" s="687" t="s">
        <v>215</v>
      </c>
      <c r="D45" s="1299" t="str">
        <f>IFERROR(INDEX('Season 1'!$D$9:$D$31,MATCH('VS stats'!$C45,'Season 1'!$B$9:$B$31,0)),"-")</f>
        <v>-</v>
      </c>
      <c r="E45" s="1299" t="str">
        <f>IFERROR(INDEX('Season 1'!$D$32:$D$54,MATCH('VS stats'!$C45,'Season 1'!$B$32:$B$54,0)),"-")</f>
        <v>-</v>
      </c>
      <c r="F45" s="965" t="str">
        <f>IFERROR(INDEX('Season 1'!$J$9:$J$16,MATCH('VS stats'!$C45,'Season 1'!$H$9:$H$16,0)),IFERROR(INDEX('Season 1'!$W$9:$W$14,MATCH('VS stats'!$C45,'Season 1'!$T$9:$T$14,0)),"-"))</f>
        <v>-</v>
      </c>
      <c r="G45" s="965" t="str">
        <f>IFERROR(INDEX('Season 1'!$P$9:$P$16,MATCH('VS stats'!$C45,'Season 1'!$N$9:$N$16,0)),"-")</f>
        <v>-</v>
      </c>
      <c r="H45" s="965" t="str">
        <f>IFERROR(INDEX('Season 1'!$P$20:$P$24,MATCH('VS stats'!$C45,'Season 1'!$N$20:$N$24,0)),"-")</f>
        <v>-</v>
      </c>
      <c r="I45" s="966" t="s">
        <v>35</v>
      </c>
      <c r="J45" s="965" t="str">
        <f>IFERROR(INDEX('Season 2'!$D$9:$D$31,MATCH('VS stats'!$C45,'Season 2'!$B$9:$B$31,0)),"-")</f>
        <v>-</v>
      </c>
      <c r="K45" s="965" t="str">
        <f>IFERROR(INDEX('Season 2'!$D$32:$D$54,MATCH('VS stats'!$C45,'Season 2'!$B$32:$B$54,0)),"-")</f>
        <v>-</v>
      </c>
      <c r="L45" s="965" t="str">
        <f>IFERROR(INDEX('Season 2'!$J$9:$J$16,MATCH('VS stats'!$C45,'Season 2'!$H$9:$H$16,0)),IFERROR(INDEX('Season 2'!$J$45:$J$50,MATCH('VS stats'!$C45,'Season 2'!$H$45:$H$50,0)),"-"))</f>
        <v>-</v>
      </c>
      <c r="M45" s="965" t="str">
        <f>IFERROR(INDEX('Season 2'!$P$9:$P$16,MATCH('VS stats'!$C45,'Season 2'!$N$9:$N$16,0)),IFERROR(INDEX('Season 2'!$J$30,MATCH('VS stats'!$C45,'Season 2'!$H$30,0)),"-"))</f>
        <v>-</v>
      </c>
      <c r="N45" s="965" t="str">
        <f>IFERROR(INDEX('Season 2'!$P$20:$P$24,MATCH('VS stats'!$C45,'Season 2'!$N$20:$N$24,0)),
IFERROR(INDEX('Season 2'!$X$9,MATCH('VS stats'!$C45,'Season 2'!$U$9,0)),
IFERROR(INDEX('Season 2'!$X$11:$X$13,MATCH('VS stats'!$C45,'Season 2'!$U$11:$U53,0)),
IFERROR(INDEX('Season 2'!$X$17,MATCH('VS stats'!$C45,'Season 2'!$U$17,0)),
IFERROR(INDEX('Season 2'!$X$19,MATCH('VS stats'!$C45,'Season 2'!$U$19,0)),
IFERROR(INDEX('Season 2'!$X$21,MATCH('VS stats'!$C45,'Season 2'!$U$21,0)),
IFERROR(INDEX('Season 2'!$X$23,MATCH('VS stats'!$C45,'Season 2'!$U$23,0)),
IFERROR(INDEX('Season 2'!$X$25,MATCH('VS stats'!$C45,'Season 2'!$U$25,0)),"-"))))))))</f>
        <v>-</v>
      </c>
      <c r="O45" s="966" t="str">
        <f>IFERROR(INDEX('Season 2'!$X$10,MATCH('VS stats'!$C45,'Season 2'!$U$10,0)),
IFERROR(INDEX('Season 2'!$X$14:$X$16,MATCH('VS stats'!$C45,'Season 2'!$U$14:$U$16,0)),
IFERROR(INDEX('Season 2'!$X$18,MATCH('VS stats'!$C45,'Season 2'!$U$18,0)),
IFERROR(INDEX('Season 2'!$X$20,MATCH('VS stats'!$C45,'Season 2'!$U$20,0)),
IFERROR(INDEX('Season 2'!$X$22,MATCH('VS stats'!$C45,'Season 2'!$U$22,0)),
IFERROR(INDEX('Season 2'!$X$24,MATCH('VS stats'!$C45,'Season 2'!$U$24,0)),"-"))))))</f>
        <v>-</v>
      </c>
      <c r="P45" s="965" t="str">
        <f>IFERROR(INDEX('Season 3'!$D$9:$D$31,MATCH('VS stats'!$C45,'Season 3'!$B$9:$B$31,0)),"-")</f>
        <v>-</v>
      </c>
      <c r="Q45" s="965" t="str">
        <f>IFERROR(INDEX('Season 3'!$D$32:$D$54,MATCH('VS stats'!$C45,'Season 3'!$B$32:$B$54,0)),"-")</f>
        <v>-</v>
      </c>
      <c r="R45" s="965" t="str">
        <f>IFERROR(INDEX('Season 3'!$J$9:$J$16,MATCH('VS stats'!$C45,'Season 3'!$H$9:$H$16,0)),IFERROR(INDEX('Season 3'!$J$39,MATCH('VS stats'!$C45,'Season 3'!$H$39,0)),"-"))</f>
        <v>-</v>
      </c>
      <c r="S45" s="965" t="str">
        <f>IFERROR(INDEX('Season 3'!$P$9:$P$16,MATCH('VS stats'!$C45,'Season 3'!$N$9:$N$16,0)),IFERROR(INDEX('Season 3'!$J$30,MATCH('VS stats'!$C45,'Season 3'!$H$30,0)),"-"))</f>
        <v>-</v>
      </c>
      <c r="T45" s="965" t="str">
        <f>IFERROR(INDEX('Season 3'!$P$20:$P$24,MATCH('VS stats'!$C45,'Season 3'!$N$20:$N$24,0)),
IFERROR(INDEX('Season 3'!$X$9,MATCH('VS stats'!$C45,'Season 3'!$U$9,0)),
IFERROR(INDEX('Season 3'!$X$11:$X$13,MATCH('VS stats'!$C45,'Season 3'!$U$11:$U53,0)),
IFERROR(INDEX('Season 3'!$X$17,MATCH('VS stats'!$C45,'Season 3'!$U$17,0)),
IFERROR(INDEX('Season 3'!$X$19,MATCH('VS stats'!$C45,'Season 3'!$U$19,0)),
IFERROR(INDEX('Season 3'!$X$21,MATCH('VS stats'!$C45,'Season 3'!$U$21,0)),
IFERROR(INDEX('Season 3'!$X$23,MATCH('VS stats'!$C45,'Season 3'!$U$23,0)),
IFERROR(INDEX('Season 3'!$X$25,MATCH('VS stats'!$C45,'Season 3'!$U$25,0)),"-"))))))))</f>
        <v>-</v>
      </c>
      <c r="U45" s="966" t="str">
        <f>IFERROR(INDEX('Season 3'!$X$10,MATCH('VS stats'!$C45,'Season 3'!$U$10,0)),
IFERROR(INDEX('Season 3'!$X$14:$X$16,MATCH('VS stats'!$C45,'Season 3'!$U$14:$U$16,0)),
IFERROR(INDEX('Season 3'!$X$18,MATCH('VS stats'!$C45,'Season 3'!$U$18,0)),
IFERROR(INDEX('Season 3'!$X$20,MATCH('VS stats'!$C45,'Season 3'!$U$20,0)),
IFERROR(INDEX('Season 3'!$X$22,MATCH('VS stats'!$C45,'Season 3'!$U$22,0)),
IFERROR(INDEX('Season 3'!$X$24,MATCH('VS stats'!$C45,'Season 3'!$U$24,0)),"-"))))))</f>
        <v>-</v>
      </c>
      <c r="V45" s="965" t="str">
        <f>IFERROR(INDEX('Season 4'!$D$9:$D$27,MATCH('VS stats'!$C45,'Season 4'!$B$9:$B$27,0)),"-")</f>
        <v>-</v>
      </c>
      <c r="W45" s="965" t="str">
        <f>IFERROR(INDEX('Season 4'!$D$28:$D$46,MATCH('VS stats'!$C45,'Season 4'!$B$28:$B$46,0)),"-")</f>
        <v>-</v>
      </c>
      <c r="X45" s="965" t="str">
        <f>IFERROR(INDEX('Season 4'!$J$9:$J$16,MATCH('VS stats'!$C45,'Season 4'!$H$9:$H$16,0)),IFERROR(INDEX('Season 4'!$J$39,MATCH('VS stats'!$C45,'Season 4'!$H$39,0)),"-"))</f>
        <v>-</v>
      </c>
      <c r="Y45" s="965" t="str">
        <f>IFERROR(INDEX('Season 4'!$P$9:$P$16,MATCH('VS stats'!$C45,'Season 4'!$N$9:$N$16,0)),IFERROR(INDEX('Season 4'!$J$30,MATCH('VS stats'!$C45,'Season 4'!$H$30,0)),"-"))</f>
        <v>-</v>
      </c>
      <c r="Z45" s="965" t="str">
        <f>IFERROR(INDEX('Season 4'!$P$20:$P$24,MATCH('VS stats'!$C45,'Season 4'!$N$20:$N$24,0)),
IFERROR(INDEX('Season 4'!$X$9,MATCH('VS stats'!$C45,'Season 4'!$U$9,0)),
IFERROR(INDEX('Season 4'!$X$11:$X$13,MATCH('VS stats'!$C45,'Season 4'!$U$11:$U53,0)),
IFERROR(INDEX('Season 4'!$X$17,MATCH('VS stats'!$C45,'Season 4'!$U$17,0)),
IFERROR(INDEX('Season 4'!$X$19,MATCH('VS stats'!$C45,'Season 4'!$U$19,0)),
IFERROR(INDEX('Season 4'!$X$21,MATCH('VS stats'!$C45,'Season 4'!$U$21,0)),
IFERROR(INDEX('Season 4'!$X$23,MATCH('VS stats'!$C45,'Season 4'!$U$23,0)),
IFERROR(INDEX('Season 4'!$X$25,MATCH('VS stats'!$C45,'Season 4'!$U$25,0)),"-"))))))))</f>
        <v>-</v>
      </c>
      <c r="AA45" s="966" t="str">
        <f>IFERROR(INDEX('Season 4'!$X$10,MATCH('VS stats'!$C45,'Season 4'!$U$10,0)),
IFERROR(INDEX('Season 4'!$X$14:$X$16,MATCH('VS stats'!$C45,'Season 4'!$U$14:$U$16,0)),
IFERROR(INDEX('Season 4'!$X$18,MATCH('VS stats'!$C45,'Season 4'!$U$18,0)),
IFERROR(INDEX('Season 4'!$X$20,MATCH('VS stats'!$C45,'Season 4'!$U$20,0)),
IFERROR(INDEX('Season 4'!$X$22,MATCH('VS stats'!$C45,'Season 4'!$U$22,0)),
IFERROR(INDEX('Season 4'!$X$24,MATCH('VS stats'!$C45,'Season 4'!$U$24,0)),"-"))))))</f>
        <v>-</v>
      </c>
      <c r="AB45" s="965" t="str">
        <f>IFERROR(INDEX('Season 5'!$D$9:$D$27,MATCH('VS stats'!$C45,'Season 5'!$B$9:$B$27,0)),"-")</f>
        <v>-</v>
      </c>
      <c r="AC45" s="965" t="str">
        <f>IFERROR(INDEX('Season 5'!$D$28:$D$46,MATCH('VS stats'!$C45,'Season 5'!$B$28:$B$46,0)),"-")</f>
        <v>-</v>
      </c>
      <c r="AD45" s="965" t="str">
        <f>IFERROR(INDEX('Season 5'!$J$9:$J$16,MATCH('VS stats'!$C45,'Season 5'!$H$9:$H$16,0)),IFERROR(INDEX('Season 5'!$J$39,MATCH('VS stats'!$C45,'Season 5'!$H$39,0)),"-"))</f>
        <v>-</v>
      </c>
      <c r="AE45" s="965" t="str">
        <f>IFERROR(INDEX('Season 5'!$P$9:$P$16,MATCH('VS stats'!$C45,'Season 5'!$N$9:$N$16,0)),IFERROR(INDEX('Season 5'!$J$30,MATCH('VS stats'!$C45,'Season 5'!$H$30,0)),"-"))</f>
        <v>-</v>
      </c>
      <c r="AF45" s="965" t="str">
        <f>IFERROR(INDEX('Season 5'!$P$20:$P$24,MATCH('VS stats'!$C45,'Season 5'!$N$20:$N$24,0)),
IFERROR(INDEX('Season 5'!$X$9,MATCH('VS stats'!$C45,'Season 5'!$U$9,0)),
IFERROR(INDEX('Season 5'!$X$11:$X$13,MATCH('VS stats'!$C45,'Season 5'!$U$11:$U53,0)),
IFERROR(INDEX('Season 5'!$X$17,MATCH('VS stats'!$C45,'Season 5'!$U$17,0)),
IFERROR(INDEX('Season 5'!$X$19,MATCH('VS stats'!$C45,'Season 5'!$U$19,0)),
IFERROR(INDEX('Season 5'!$X$21,MATCH('VS stats'!$C45,'Season 5'!$U$21,0)),
IFERROR(INDEX('Season 5'!$X$23,MATCH('VS stats'!$C45,'Season 5'!$U$23,0)),"-")))))))</f>
        <v>-</v>
      </c>
      <c r="AG45" s="966" t="str">
        <f>IFERROR(INDEX('Season 5'!$X$10,MATCH('VS stats'!$C45,'Season 5'!$U$10,0)),
IFERROR(INDEX('Season 5'!$X$14:$X$16,MATCH('VS stats'!$C45,'Season 5'!$U$14:$U$16,0)),
IFERROR(INDEX('Season 5'!$X$18,MATCH('VS stats'!$C45,'Season 5'!$U$18,0)),
IFERROR(INDEX('Season 5'!$X$20,MATCH('VS stats'!$C45,'Season 5'!$U$20,0)),
IFERROR(INDEX('Season 5'!$X$22,MATCH('VS stats'!$C45,'Season 5'!$U$22,0)),"-")))))</f>
        <v>-</v>
      </c>
      <c r="AH45" s="965" t="str">
        <f>IFERROR(INDEX('Season 6'!$D$9:$D$27,MATCH('VS stats'!$C45,'Season 6'!$B$9:$B$27,0)),"-")</f>
        <v>-</v>
      </c>
      <c r="AI45" s="965" t="str">
        <f>IFERROR(INDEX('Season 6'!$D$28:$D$46,MATCH('VS stats'!$C45,'Season 6'!$B$28:$B$46,0)),"-")</f>
        <v>-</v>
      </c>
      <c r="AJ45" s="965" t="str">
        <f>IFERROR(INDEX('Season 6'!$J$9:$J$16,MATCH('VS stats'!$C45,'Season 6'!$H$9:$H$16,0)),IFERROR(INDEX('Season 6'!$J$39,MATCH('VS stats'!$C45,'Season 6'!$H$39,0)),"-"))</f>
        <v>-</v>
      </c>
      <c r="AK45" s="965" t="str">
        <f>IFERROR(INDEX('Season 6'!$P$9:$P$16,MATCH('VS stats'!$C45,'Season 6'!$N$9:$N$16,0)),IFERROR(INDEX('Season 6'!$J$30,MATCH('VS stats'!$C45,'Season 6'!$H$30,0)),"-"))</f>
        <v>-</v>
      </c>
      <c r="AL45" s="965" t="str">
        <f>IFERROR(INDEX('Season 6'!$P$20:$P$24,MATCH('VS stats'!$C45,'Season 6'!$N$20:$N$24,0)),
IFERROR(INDEX('Season 6'!$X$9,MATCH('VS stats'!$C45,'Season 6'!$U$9,0)),
IFERROR(INDEX('Season 6'!$X$11:$X$13,MATCH('VS stats'!$C45,'Season 6'!$U$11:$U53,0)),
IFERROR(INDEX('Season 6'!$X$17,MATCH('VS stats'!$C45,'Season 6'!$U$17,0)),
IFERROR(INDEX('Season 6'!$X$19,MATCH('VS stats'!$C45,'Season 6'!$U$19,0)),
IFERROR(INDEX('Season 6'!$X$21,MATCH('VS stats'!$C45,'Season 6'!$U$21,0)),
IFERROR(INDEX('Season 6'!$X$23,MATCH('VS stats'!$C45,'Season 6'!$U$23,0)),"-")))))))</f>
        <v>-</v>
      </c>
      <c r="AM45" s="966" t="str">
        <f>IFERROR(INDEX('Season 6'!$X$10,MATCH('VS stats'!$C45,'Season 6'!$U$10,0)),
IFERROR(INDEX('Season 6'!$X$14:$X$16,MATCH('VS stats'!$C45,'Season 6'!$U$14:$U$16,0)),
IFERROR(INDEX('Season 6'!$X$18,MATCH('VS stats'!$C45,'Season 6'!$U$18,0)),
IFERROR(INDEX('Season 6'!$X$20,MATCH('VS stats'!$C45,'Season 6'!$U$20,0)),
IFERROR(INDEX('Season 6'!$X$22,MATCH('VS stats'!$C45,'Season 6'!$U$22,0)),"-")))))</f>
        <v>-</v>
      </c>
      <c r="AN45" s="965" t="str">
        <f>IFERROR(INDEX('Season 7'!$D$9:$D$27,MATCH('VS stats'!$C45,'Season 7'!$B$9:$B$27,0)),"-")</f>
        <v>-</v>
      </c>
      <c r="AO45" s="965" t="str">
        <f>IFERROR(INDEX('Season 7'!$D$28:$D$46,MATCH('VS stats'!$C45,'Season 7'!$B$28:$B$46,0)),"-")</f>
        <v>-</v>
      </c>
      <c r="AP45" s="965" t="str">
        <f>IFERROR(INDEX('Season 7'!$J$9:$J$16,MATCH('VS stats'!$C45,'Season 7'!$H$9:$H$16,0)),IFERROR(INDEX('Season 7'!$J$39,MATCH('VS stats'!$C45,'Season 7'!$H$39,0)),"-"))</f>
        <v>-</v>
      </c>
      <c r="AQ45" s="965" t="str">
        <f>IFERROR(INDEX('Season 7'!$P$9:$P$16,MATCH('VS stats'!$C45,'Season 7'!$N$9:$N$16,0)),IFERROR(INDEX('Season 7'!$J$30,MATCH('VS stats'!$C45,'Season 7'!$H$30,0)),"-"))</f>
        <v>-</v>
      </c>
      <c r="AR45" s="965" t="str">
        <f>IFERROR(INDEX('Season 7'!$P$20:$P$24,MATCH('VS stats'!$C45,'Season 7'!$N$20:$N$24,0)),
IFERROR(INDEX('Season 7'!$X$9,MATCH('VS stats'!$C45,'Season 7'!$U$9,0)),
IFERROR(INDEX('Season 7'!$X$11:$X$13,MATCH('VS stats'!$C45,'Season 7'!$U$11:$U53,0)),
IFERROR(INDEX('Season 7'!$X$17,MATCH('VS stats'!$C45,'Season 7'!$U$17,0)),
IFERROR(INDEX('Season 7'!$X$19,MATCH('VS stats'!$C45,'Season 7'!$U$19,0)),
IFERROR(INDEX('Season 7'!$X$21,MATCH('VS stats'!$C45,'Season 7'!$U$21,0)),
IFERROR(INDEX('Season 7'!$X$23,MATCH('VS stats'!$C45,'Season 7'!$U$23,0)),"-")))))))</f>
        <v>-</v>
      </c>
      <c r="AS45" s="966" t="str">
        <f>IFERROR(INDEX('Season 7'!$X$10,MATCH('VS stats'!$C45,'Season 7'!$U$10,0)),
IFERROR(INDEX('Season 7'!$X$14:$X$16,MATCH('VS stats'!$C45,'Season 7'!$U$14:$U$16,0)),
IFERROR(INDEX('Season 7'!$X$18,MATCH('VS stats'!$C45,'Season 7'!$U$18,0)),
IFERROR(INDEX('Season 7'!$X$20,MATCH('VS stats'!$C45,'Season 7'!$U$20,0)),
IFERROR(INDEX('Season 7'!$X$22,MATCH('VS stats'!$C45,'Season 7'!$U$22,0)),"-")))))</f>
        <v>-</v>
      </c>
      <c r="AT45" s="965" t="str">
        <f>IFERROR(INDEX('Season 8'!$D$9:$D$27,MATCH('VS stats'!$C45,'Season 8'!$B$9:$B$27,0)),"-")</f>
        <v>-</v>
      </c>
      <c r="AU45" s="965" t="str">
        <f>IFERROR(INDEX('Season 8'!$D$28:$D$46,MATCH('VS stats'!$C45,'Season 8'!$B$28:$B$46,0)),"-")</f>
        <v>-</v>
      </c>
      <c r="AV45" s="965" t="str">
        <f>IFERROR(INDEX('Season 8'!$J$9:$J$16,MATCH('VS stats'!$C45,'Season 8'!$H$9:$H$16,0)),IFERROR(INDEX('Season 8'!$J$39,MATCH('VS stats'!$C45,'Season 8'!$H$39,0)),"-"))</f>
        <v>-</v>
      </c>
      <c r="AW45" s="965" t="str">
        <f>IFERROR(INDEX('Season 8'!$P$9:$P$16,MATCH('VS stats'!$C45,'Season 8'!$N$9:$N$16,0)),IFERROR(INDEX('Season 8'!$J$30,MATCH('VS stats'!$C45,'Season 8'!$H$30,0)),"-"))</f>
        <v>-</v>
      </c>
      <c r="AX45" s="965" t="str">
        <f>IFERROR(INDEX('Season 8'!$P$20:$P$24,MATCH('VS stats'!$C45,'Season 8'!$N$20:$N$24,0)),
IFERROR(INDEX('Season 8'!$X$9,MATCH('VS stats'!$C45,'Season 8'!$U$9,0)),
IFERROR(INDEX('Season 8'!$X$11:$X$13,MATCH('VS stats'!$C45,'Season 8'!$U$11:$U53,0)),
IFERROR(INDEX('Season 8'!$X$17,MATCH('VS stats'!$C45,'Season 8'!$U$17,0)),
IFERROR(INDEX('Season 8'!$X$19,MATCH('VS stats'!$C45,'Season 8'!$U$19,0)),
IFERROR(INDEX('Season 8'!$X$21,MATCH('VS stats'!$C45,'Season 8'!$U$21,0)),
IFERROR(INDEX('Season 8'!$X$23,MATCH('VS stats'!$C45,'Season 8'!$U$23,0)),"-")))))))</f>
        <v>-</v>
      </c>
      <c r="AY45" s="966" t="str">
        <f>IFERROR(INDEX('Season 8'!$X$10,MATCH('VS stats'!$C45,'Season 8'!$U$10,0)),
IFERROR(INDEX('Season 8'!$X$14:$X$16,MATCH('VS stats'!$C45,'Season 8'!$U$14:$U$16,0)),
IFERROR(INDEX('Season 8'!$X$18,MATCH('VS stats'!$C45,'Season 8'!$U$18,0)),
IFERROR(INDEX('Season 8'!$X$20,MATCH('VS stats'!$C45,'Season 8'!$U$20,0)),
IFERROR(INDEX('Season 8'!$X$22,MATCH('VS stats'!$C45,'Season 8'!$U$22,0)),"-")))))</f>
        <v>-</v>
      </c>
      <c r="AZ45" s="965" t="str">
        <f>IFERROR(INDEX('Season 9'!$D$9:$D$27,MATCH('VS stats'!$C45,'Season 9'!$B$9:$B$27,0)),"-")</f>
        <v>-</v>
      </c>
      <c r="BA45" s="965" t="str">
        <f>IFERROR(INDEX('Season 9'!$D$28:$D$46,MATCH('VS stats'!$C45,'Season 9'!$B$28:$B$46,0)),"-")</f>
        <v>-</v>
      </c>
      <c r="BB45" s="965" t="str">
        <f>IFERROR(INDEX('Season 9'!$J$9:$J$16,MATCH('VS stats'!$C45,'Season 9'!$H$9:$H$16,0)),IFERROR(INDEX('Season 9'!$J$39,MATCH('VS stats'!$C45,'Season 9'!$H$39,0)),"-"))</f>
        <v>-</v>
      </c>
      <c r="BC45" s="965" t="str">
        <f>IFERROR(INDEX('Season 9'!$P$9:$P$16,MATCH('VS stats'!$C45,'Season 9'!$N$9:$N$16,0)),IFERROR(INDEX('Season 9'!$J$30,MATCH('VS stats'!$C45,'Season 9'!$H$30,0)),"-"))</f>
        <v>-</v>
      </c>
      <c r="BD45" s="965" t="str">
        <f>IFERROR(INDEX('Season 9'!$P$20:$P$24,MATCH('VS stats'!$C45,'Season 9'!$N$20:$N$24,0)),
IFERROR(INDEX('Season 9'!$X$9,MATCH('VS stats'!$C45,'Season 9'!$U$9,0)),
IFERROR(INDEX('Season 9'!$X$11:$X$13,MATCH('VS stats'!$C45,'Season 9'!$U$11:$U53,0)),
IFERROR(INDEX('Season 9'!$X$17,MATCH('VS stats'!$C45,'Season 9'!$U$17,0)),
IFERROR(INDEX('Season 9'!$X$19,MATCH('VS stats'!$C45,'Season 9'!$U$19,0)),
IFERROR(INDEX('Season 9'!$X$21,MATCH('VS stats'!$C45,'Season 9'!$U$21,0)),
IFERROR(INDEX('Season 9'!$X$23,MATCH('VS stats'!$C45,'Season 9'!$U$23,0)),"-")))))))</f>
        <v>-</v>
      </c>
      <c r="BE45" s="966" t="str">
        <f>IFERROR(INDEX('Season 9'!$X$10,MATCH('VS stats'!$C45,'Season 9'!$U$10,0)),
IFERROR(INDEX('Season 9'!$X$14:$X$16,MATCH('VS stats'!$C45,'Season 9'!$U$14:$U$16,0)),
IFERROR(INDEX('Season 9'!$X$18,MATCH('VS stats'!$C45,'Season 9'!$U$18,0)),
IFERROR(INDEX('Season 9'!$X$20,MATCH('VS stats'!$C45,'Season 9'!$U$20,0)),
IFERROR(INDEX('Season 9'!$X$22,MATCH('VS stats'!$C45,'Season 9'!$U$22,0)),"-")))))</f>
        <v>-</v>
      </c>
      <c r="BF45" s="965" t="str">
        <f>IFERROR(INDEX('Season 10'!$D$9:$D$27,MATCH('VS stats'!$C45,'Season 10'!$B$9:$B$27,0)),"-")</f>
        <v>-</v>
      </c>
      <c r="BG45" s="965" t="str">
        <f>IFERROR(INDEX('Season 10'!$D$28:$D$46,MATCH('VS stats'!$C45,'Season 10'!$B$28:$B$46,0)),"-")</f>
        <v>-</v>
      </c>
      <c r="BH45" s="965" t="str">
        <f>IFERROR(INDEX('Season 10'!$J$9:$J$16,MATCH('VS stats'!$C45,'Season 10'!$H$9:$H$16,0)),IFERROR(INDEX('Season 10'!$J$39,MATCH('VS stats'!$C45,'Season 10'!$H$39,0)),"-"))</f>
        <v>-</v>
      </c>
      <c r="BI45" s="965" t="str">
        <f>IFERROR(INDEX('Season 10'!$P$9:$P$16,MATCH('VS stats'!$C45,'Season 10'!$N$9:$N$16,0)),IFERROR(INDEX('Season 10'!$J$30,MATCH('VS stats'!$C45,'Season 10'!$H$30,0)),"-"))</f>
        <v>-</v>
      </c>
      <c r="BJ45" s="965" t="str">
        <f>IFERROR(INDEX('Season 10'!$P$20:$P$24,MATCH('VS stats'!$C45,'Season 10'!$N$20:$N$24,0)),
IFERROR(INDEX('Season 10'!$X$9,MATCH('VS stats'!$C45,'Season 10'!$U$9,0)),
IFERROR(INDEX('Season 10'!$X$11:$X$13,MATCH('VS stats'!$C45,'Season 10'!$U$11:$U53,0)),
IFERROR(INDEX('Season 10'!$X$17,MATCH('VS stats'!$C45,'Season 10'!$U$17,0)),
IFERROR(INDEX('Season 10'!$X$19,MATCH('VS stats'!$C45,'Season 10'!$U$19,0)),
IFERROR(INDEX('Season 10'!$X$21,MATCH('VS stats'!$C45,'Season 10'!$U$21,0)),
IFERROR(INDEX('Season 10'!$X$23,MATCH('VS stats'!$C45,'Season 10'!$U$23,0)),"-")))))))</f>
        <v>-</v>
      </c>
      <c r="BK45" s="966" t="str">
        <f>IFERROR(INDEX('Season 10'!$X$10,MATCH('VS stats'!$C45,'Season 10'!$U$10,0)),
IFERROR(INDEX('Season 10'!$X$14:$X$16,MATCH('VS stats'!$C45,'Season 10'!$U$14:$U$16,0)),
IFERROR(INDEX('Season 10'!$X$18,MATCH('VS stats'!$C45,'Season 10'!$U$18,0)),
IFERROR(INDEX('Season 10'!$X$20,MATCH('VS stats'!$C45,'Season 10'!$U$20,0)),
IFERROR(INDEX('Season 10'!$X$22,MATCH('VS stats'!$C45,'Season 10'!$U$22,0)),"-")))))</f>
        <v>-</v>
      </c>
      <c r="BL45" s="965" t="str">
        <f>IFERROR(INDEX('Season 11'!$D$9:$D$27,MATCH('VS stats'!$C45,'Season 11'!$B$9:$B$27,0)),"-")</f>
        <v>-</v>
      </c>
      <c r="BM45" s="965" t="str">
        <f>IFERROR(INDEX('Season 11'!$D$28:$D$46,MATCH('VS stats'!$C45,'Season 11'!$B$28:$B$46,0)),"-")</f>
        <v>-</v>
      </c>
      <c r="BN45" s="965" t="str">
        <f>IFERROR(INDEX('Season 11'!$J$9:$J$16,MATCH('VS stats'!$C45,'Season 11'!$H$9:$H$16,0)),IFERROR(INDEX('Season 11'!$J$39,MATCH('VS stats'!$C45,'Season 11'!$H$39,0)),"-"))</f>
        <v>-</v>
      </c>
      <c r="BO45" s="965" t="str">
        <f>IFERROR(INDEX('Season 11'!$P$9:$P$16,MATCH('VS stats'!$C45,'Season 11'!$N$9:$N$16,0)),IFERROR(INDEX('Season 11'!$J$30,MATCH('VS stats'!$C45,'Season 11'!$H$30,0)),"-"))</f>
        <v>-</v>
      </c>
      <c r="BP45" s="965" t="str">
        <f>IFERROR(INDEX('Season 11'!$P$20:$P$24,MATCH('VS stats'!$C45,'Season 11'!$N$20:$N$24,0)),
IFERROR(INDEX('Season 11'!$X$9,MATCH('VS stats'!$C45,'Season 11'!$U$9,0)),
IFERROR(INDEX('Season 11'!$X$11:$X$13,MATCH('VS stats'!$C45,'Season 11'!$U$11:$U53,0)),
IFERROR(INDEX('Season 11'!$X$17,MATCH('VS stats'!$C45,'Season 11'!$U$17,0)),
IFERROR(INDEX('Season 11'!$X$19,MATCH('VS stats'!$C45,'Season 11'!$U$19,0)),
IFERROR(INDEX('Season 11'!$X$21,MATCH('VS stats'!$C45,'Season 11'!$U$21,0)),
IFERROR(INDEX('Season 11'!$X$23,MATCH('VS stats'!$C45,'Season 11'!$U$23,0)),"-")))))))</f>
        <v>-</v>
      </c>
      <c r="BQ45" s="966" t="str">
        <f>IFERROR(INDEX('Season 11'!$X$10,MATCH('VS stats'!$C45,'Season 11'!$U$10,0)),
IFERROR(INDEX('Season 11'!$X$14:$X$16,MATCH('VS stats'!$C45,'Season 11'!$U$14:$U$16,0)),
IFERROR(INDEX('Season 11'!$X$18,MATCH('VS stats'!$C45,'Season 11'!$U$18,0)),
IFERROR(INDEX('Season 11'!$X$20,MATCH('VS stats'!$C45,'Season 11'!$U$20,0)),
IFERROR(INDEX('Season 11'!$X$22,MATCH('VS stats'!$C45,'Season 11'!$U$22,0)),"-")))))</f>
        <v>-</v>
      </c>
      <c r="BR45" s="965" t="str">
        <f>IFERROR(INDEX('Season 12'!$D$9:$D$27,MATCH('VS stats'!$C45,'Season 12'!$B$9:$B$27,0)),"-")</f>
        <v>-</v>
      </c>
      <c r="BS45" s="965" t="str">
        <f>IFERROR(INDEX('Season 12'!$D$28:$D$46,MATCH('VS stats'!$C45,'Season 12'!$B$28:$B$46,0)),"-")</f>
        <v>-</v>
      </c>
      <c r="BT45" s="965" t="str">
        <f>IFERROR(INDEX('Season 12'!$J$9:$J$16,MATCH('VS stats'!$C45,'Season 12'!$H$9:$H$16,0)),IFERROR(INDEX('Season 12'!$J$39,MATCH('VS stats'!$C45,'Season 12'!$H$39,0)),"-"))</f>
        <v>-</v>
      </c>
      <c r="BU45" s="965" t="str">
        <f>IFERROR(INDEX('Season 12'!$P$9:$P$16,MATCH('VS stats'!$C45,'Season 12'!$N$9:$N$16,0)),IFERROR(INDEX('Season 12'!$J$30,MATCH('VS stats'!$C45,'Season 12'!$H$30,0)),"-"))</f>
        <v>-</v>
      </c>
      <c r="BV45" s="965" t="str">
        <f>IFERROR(INDEX('Season 12'!$P$20:$P$24,MATCH('VS stats'!$C45,'Season 12'!$N$20:$N$24,0)),
IFERROR(INDEX('Season 12'!$X$9,MATCH('VS stats'!$C45,'Season 12'!$U$9,0)),
IFERROR(INDEX('Season 12'!$X$11:$X$13,MATCH('VS stats'!$C45,'Season 12'!$U$11:$U53,0)),
IFERROR(INDEX('Season 12'!$X$17,MATCH('VS stats'!$C45,'Season 12'!$U$17,0)),
IFERROR(INDEX('Season 12'!$X$19,MATCH('VS stats'!$C45,'Season 12'!$U$19,0)),
IFERROR(INDEX('Season 12'!$X$21,MATCH('VS stats'!$C45,'Season 12'!$U$21,0)),
IFERROR(INDEX('Season 12'!$X$23,MATCH('VS stats'!$C45,'Season 12'!$U$23,0)),"-")))))))</f>
        <v>-</v>
      </c>
      <c r="BW45" s="966" t="str">
        <f>IFERROR(INDEX('Season 12'!$X$10,MATCH('VS stats'!$C45,'Season 12'!$U$10,0)),
IFERROR(INDEX('Season 12'!$X$14:$X$16,MATCH('VS stats'!$C45,'Season 12'!$U$14:$U$16,0)),
IFERROR(INDEX('Season 12'!$X$18,MATCH('VS stats'!$C45,'Season 12'!$U$18,0)),
IFERROR(INDEX('Season 12'!$X$20,MATCH('VS stats'!$C45,'Season 12'!$U$20,0)),
IFERROR(INDEX('Season 12'!$X$22,MATCH('VS stats'!$C45,'Season 12'!$U$22,0)),"-")))))</f>
        <v>-</v>
      </c>
      <c r="BX45" s="965" t="str">
        <f>IFERROR(INDEX('Season 13'!$D$9:$D$27,MATCH('VS stats'!$C45,'Season 13'!$B$9:$B$27,0)),"-")</f>
        <v>-</v>
      </c>
      <c r="BY45" s="965" t="str">
        <f>IFERROR(INDEX('Season 13'!$D$28:$D$46,MATCH('VS stats'!$C45,'Season 13'!$B$28:$B$46,0)),"-")</f>
        <v>-</v>
      </c>
      <c r="BZ45" s="965" t="str">
        <f>IFERROR(INDEX('Season 13'!$J$9:$J$16,MATCH('VS stats'!$C45,'Season 13'!$H$9:$H$16,0)),IFERROR(INDEX('Season 13'!$J$39,MATCH('VS stats'!$C45,'Season 13'!$H$39,0)),"-"))</f>
        <v>-</v>
      </c>
      <c r="CA45" s="965" t="str">
        <f>IFERROR(INDEX('Season 13'!$P$9:$P$16,MATCH('VS stats'!$C45,'Season 13'!$N$9:$N$16,0)),IFERROR(INDEX('Season 13'!$J$30,MATCH('VS stats'!$C45,'Season 13'!$H$30,0)),"-"))</f>
        <v>-</v>
      </c>
      <c r="CB45" s="965" t="str">
        <f>IFERROR(INDEX('Season 13'!$P$20:$P$24,MATCH('VS stats'!$C45,'Season 13'!$N$20:$N$24,0)),
IFERROR(INDEX('Season 13'!$X$9,MATCH('VS stats'!$C45,'Season 13'!$U$9,0)),
IFERROR(INDEX('Season 13'!$X$11:$X$13,MATCH('VS stats'!$C45,'Season 13'!$U$11:$U53,0)),
IFERROR(INDEX('Season 13'!$X$17,MATCH('VS stats'!$C45,'Season 13'!$U$17,0)),
IFERROR(INDEX('Season 13'!$X$19,MATCH('VS stats'!$C45,'Season 13'!$U$19,0)),
IFERROR(INDEX('Season 13'!$X$21,MATCH('VS stats'!$C45,'Season 13'!$U$21,0)),
IFERROR(INDEX('Season 13'!$X$23,MATCH('VS stats'!$C45,'Season 13'!$U$23,0)),"-")))))))</f>
        <v>-</v>
      </c>
      <c r="CC45" s="966" t="str">
        <f>IFERROR(INDEX('Season 13'!$X$10,MATCH('VS stats'!$C45,'Season 13'!$U$10,0)),
IFERROR(INDEX('Season 13'!$X$14:$X$16,MATCH('VS stats'!$C45,'Season 13'!$U$14:$U$16,0)),
IFERROR(INDEX('Season 13'!$X$18,MATCH('VS stats'!$C45,'Season 13'!$U$18,0)),
IFERROR(INDEX('Season 13'!$X$20,MATCH('VS stats'!$C45,'Season 13'!$U$20,0)),
IFERROR(INDEX('Season 13'!$X$22,MATCH('VS stats'!$C45,'Season 13'!$U$22,0)),"-")))))</f>
        <v>-</v>
      </c>
      <c r="CD45" s="965" t="str">
        <f>IFERROR(INDEX('Season 14'!$D$9:$D$27,MATCH('VS stats'!$C45,'Season 14'!$B$9:$B$27,0)),"-")</f>
        <v>-</v>
      </c>
      <c r="CE45" s="965" t="str">
        <f>IFERROR(INDEX('Season 14'!$D$28:$D$46,MATCH('VS stats'!$C45,'Season 14'!$B$28:$B$46,0)),"-")</f>
        <v>-</v>
      </c>
      <c r="CF45" s="965" t="str">
        <f>IFERROR(INDEX('Season 14'!$J$9:$J$16,MATCH('VS stats'!$C45,'Season 14'!$H$9:$H$16,0)),IFERROR(INDEX('Season 14'!$J$39,MATCH('VS stats'!$C45,'Season 14'!$H$39,0)),"-"))</f>
        <v>-</v>
      </c>
      <c r="CG45" s="965" t="str">
        <f>IFERROR(INDEX('Season 14'!$P$9:$P$16,MATCH('VS stats'!$C45,'Season 14'!$N$9:$N$16,0)),IFERROR(INDEX('Season 14'!$J$30,MATCH('VS stats'!$C45,'Season 14'!$H$30,0)),"-"))</f>
        <v>-</v>
      </c>
      <c r="CH45" s="965" t="str">
        <f>IFERROR(INDEX('Season 14'!$P$20:$P$24,MATCH('VS stats'!$C45,'Season 14'!$N$20:$N$24,0)),
IFERROR(INDEX('Season 14'!$X$9,MATCH('VS stats'!$C45,'Season 14'!$U$9,0)),
IFERROR(INDEX('Season 14'!$X$11:$X$13,MATCH('VS stats'!$C45,'Season 14'!$U$11:$U53,0)),
IFERROR(INDEX('Season 14'!$X$17,MATCH('VS stats'!$C45,'Season 14'!$U$17,0)),
IFERROR(INDEX('Season 14'!$X$19,MATCH('VS stats'!$C45,'Season 14'!$U$19,0)),
IFERROR(INDEX('Season 14'!$X$21,MATCH('VS stats'!$C45,'Season 14'!$U$21,0)),
IFERROR(INDEX('Season 14'!$X$23,MATCH('VS stats'!$C45,'Season 14'!$U$23,0)),"-")))))))</f>
        <v>-</v>
      </c>
      <c r="CI45" s="966" t="str">
        <f>IFERROR(INDEX('Season 14'!$X$10,MATCH('VS stats'!$C45,'Season 14'!$U$10,0)),
IFERROR(INDEX('Season 14'!$X$14:$X$16,MATCH('VS stats'!$C45,'Season 14'!$U$14:$U$16,0)),
IFERROR(INDEX('Season 14'!$X$18,MATCH('VS stats'!$C45,'Season 14'!$U$18,0)),
IFERROR(INDEX('Season 14'!$X$20,MATCH('VS stats'!$C45,'Season 14'!$U$20,0)),
IFERROR(INDEX('Season 14'!$X$22,MATCH('VS stats'!$C45,'Season 14'!$U$22,0)),"-")))))</f>
        <v>-</v>
      </c>
      <c r="CJ45" s="965" t="str">
        <f>IFERROR(INDEX('Season 15'!$D$9:$D$27,MATCH('VS stats'!$C45,'Season 15'!$B$9:$B$27,0)),"-")</f>
        <v>-</v>
      </c>
      <c r="CK45" s="965" t="str">
        <f>IFERROR(INDEX('Season 15'!$D$28:$D$46,MATCH('VS stats'!$C45,'Season 15'!$B$28:$B$46,0)),"-")</f>
        <v>-</v>
      </c>
      <c r="CL45" s="965" t="str">
        <f>IFERROR(INDEX('Season 15'!$J$9:$J$16,MATCH('VS stats'!$C45,'Season 15'!$H$9:$H$16,0)),IFERROR(INDEX('Season 15'!$J$39,MATCH('VS stats'!$C45,'Season 15'!$H$39,0)),"-"))</f>
        <v>-</v>
      </c>
      <c r="CM45" s="965" t="str">
        <f>IFERROR(INDEX('Season 15'!$P$9:$P$16,MATCH('VS stats'!$C45,'Season 15'!$N$9:$N$16,0)),IFERROR(INDEX('Season 15'!$J$30,MATCH('VS stats'!$C45,'Season 15'!$H$30,0)),"-"))</f>
        <v>-</v>
      </c>
      <c r="CN45" s="965" t="str">
        <f>IFERROR(INDEX('Season 15'!$P$20:$P$24,MATCH('VS stats'!$C45,'Season 15'!$N$20:$N$24,0)),
IFERROR(INDEX('Season 15'!$X$9,MATCH('VS stats'!$C45,'Season 15'!$U$9,0)),
IFERROR(INDEX('Season 15'!$X$11:$X$13,MATCH('VS stats'!$C45,'Season 15'!$U$11:$U53,0)),
IFERROR(INDEX('Season 15'!$X$17,MATCH('VS stats'!$C45,'Season 15'!$U$17,0)),
IFERROR(INDEX('Season 15'!$X$19,MATCH('VS stats'!$C45,'Season 15'!$U$19,0)),
IFERROR(INDEX('Season 15'!$X$21,MATCH('VS stats'!$C45,'Season 15'!$U$21,0)),
IFERROR(INDEX('Season 15'!$X$23,MATCH('VS stats'!$C45,'Season 15'!$U$23,0)),"-")))))))</f>
        <v>-</v>
      </c>
      <c r="CO45" s="966" t="str">
        <f>IFERROR(INDEX('Season 15'!$X$10,MATCH('VS stats'!$C45,'Season 15'!$U$10,0)),
IFERROR(INDEX('Season 15'!$X$14:$X$16,MATCH('VS stats'!$C45,'Season 15'!$U$14:$U$16,0)),
IFERROR(INDEX('Season 15'!$X$18,MATCH('VS stats'!$C45,'Season 15'!$U$18,0)),
IFERROR(INDEX('Season 15'!$X$20,MATCH('VS stats'!$C45,'Season 15'!$U$20,0)),
IFERROR(INDEX('Season 15'!$X$22,MATCH('VS stats'!$C45,'Season 15'!$U$22,0)),"-")))))</f>
        <v>-</v>
      </c>
      <c r="CP45" s="976"/>
      <c r="CQ45" s="822"/>
      <c r="CR45" s="822"/>
      <c r="CS45" s="822"/>
      <c r="CT45" s="822"/>
      <c r="CU45" s="822"/>
    </row>
    <row r="46" spans="3:99" x14ac:dyDescent="0.25">
      <c r="C46" s="696" t="s">
        <v>216</v>
      </c>
      <c r="D46" s="1074" t="str">
        <f>IFERROR(INDEX('Season 1'!$D$9:$D$31,MATCH('VS stats'!$C46,'Season 1'!$B$9:$B$31,0)),"-")</f>
        <v>2-2</v>
      </c>
      <c r="E46" s="1074" t="str">
        <f>IFERROR(INDEX('Season 1'!$D$32:$D$54,MATCH('VS stats'!$C46,'Season 1'!$B$32:$B$54,0)),"-")</f>
        <v>1-1</v>
      </c>
      <c r="F46" s="965" t="str">
        <f>IFERROR(INDEX('Season 1'!$J$9:$J$16,MATCH('VS stats'!$C46,'Season 1'!$H$9:$H$16,0)),IFERROR(INDEX('Season 1'!$W$9:$W$14,MATCH('VS stats'!$C46,'Season 1'!$T$9:$T$14,0)),"-"))</f>
        <v>-</v>
      </c>
      <c r="G46" s="965" t="str">
        <f>IFERROR(INDEX('Season 1'!$P$9:$P$16,MATCH('VS stats'!$C46,'Season 1'!$N$9:$N$16,0)),"-")</f>
        <v>-</v>
      </c>
      <c r="H46" s="965" t="str">
        <f>IFERROR(INDEX('Season 1'!$P$20:$P$24,MATCH('VS stats'!$C46,'Season 1'!$N$20:$N$24,0)),"-")</f>
        <v>-</v>
      </c>
      <c r="I46" s="966" t="s">
        <v>35</v>
      </c>
      <c r="J46" s="1299" t="str">
        <f>IFERROR(INDEX('Season 2'!$D$9:$D$31,MATCH('VS stats'!$C46,'Season 2'!$B$9:$B$31,0)),"-")</f>
        <v>-</v>
      </c>
      <c r="K46" s="965" t="str">
        <f>IFERROR(INDEX('Season 2'!$D$32:$D$54,MATCH('VS stats'!$C46,'Season 2'!$B$32:$B$54,0)),"-")</f>
        <v>-</v>
      </c>
      <c r="L46" s="965" t="str">
        <f>IFERROR(INDEX('Season 2'!$J$9:$J$16,MATCH('VS stats'!$C46,'Season 2'!$H$9:$H$16,0)),IFERROR(INDEX('Season 2'!$J$45:$J$50,MATCH('VS stats'!$C46,'Season 2'!$H$45:$H$50,0)),"-"))</f>
        <v>-</v>
      </c>
      <c r="M46" s="965" t="str">
        <f>IFERROR(INDEX('Season 2'!$P$9:$P$16,MATCH('VS stats'!$C46,'Season 2'!$N$9:$N$16,0)),IFERROR(INDEX('Season 2'!$J$30,MATCH('VS stats'!$C46,'Season 2'!$H$30,0)),"-"))</f>
        <v>-</v>
      </c>
      <c r="N46" s="965" t="str">
        <f>IFERROR(INDEX('Season 2'!$P$20:$P$24,MATCH('VS stats'!$C46,'Season 2'!$N$20:$N$24,0)),
IFERROR(INDEX('Season 2'!$X$9,MATCH('VS stats'!$C46,'Season 2'!$U$9,0)),
IFERROR(INDEX('Season 2'!$X$11:$X$13,MATCH('VS stats'!$C46,'Season 2'!$U$11:$U54,0)),
IFERROR(INDEX('Season 2'!$X$17,MATCH('VS stats'!$C46,'Season 2'!$U$17,0)),
IFERROR(INDEX('Season 2'!$X$19,MATCH('VS stats'!$C46,'Season 2'!$U$19,0)),
IFERROR(INDEX('Season 2'!$X$21,MATCH('VS stats'!$C46,'Season 2'!$U$21,0)),
IFERROR(INDEX('Season 2'!$X$23,MATCH('VS stats'!$C46,'Season 2'!$U$23,0)),
IFERROR(INDEX('Season 2'!$X$25,MATCH('VS stats'!$C46,'Season 2'!$U$25,0)),"-"))))))))</f>
        <v>-</v>
      </c>
      <c r="O46" s="966" t="str">
        <f>IFERROR(INDEX('Season 2'!$X$10,MATCH('VS stats'!$C46,'Season 2'!$U$10,0)),
IFERROR(INDEX('Season 2'!$X$14:$X$16,MATCH('VS stats'!$C46,'Season 2'!$U$14:$U$16,0)),
IFERROR(INDEX('Season 2'!$X$18,MATCH('VS stats'!$C46,'Season 2'!$U$18,0)),
IFERROR(INDEX('Season 2'!$X$20,MATCH('VS stats'!$C46,'Season 2'!$U$20,0)),
IFERROR(INDEX('Season 2'!$X$22,MATCH('VS stats'!$C46,'Season 2'!$U$22,0)),
IFERROR(INDEX('Season 2'!$X$24,MATCH('VS stats'!$C46,'Season 2'!$U$24,0)),"-"))))))</f>
        <v>-</v>
      </c>
      <c r="P46" s="965" t="str">
        <f>IFERROR(INDEX('Season 3'!$D$9:$D$31,MATCH('VS stats'!$C46,'Season 3'!$B$9:$B$31,0)),"-")</f>
        <v>-</v>
      </c>
      <c r="Q46" s="965" t="str">
        <f>IFERROR(INDEX('Season 3'!$D$32:$D$54,MATCH('VS stats'!$C46,'Season 3'!$B$32:$B$54,0)),"-")</f>
        <v>-</v>
      </c>
      <c r="R46" s="965" t="str">
        <f>IFERROR(INDEX('Season 3'!$J$9:$J$16,MATCH('VS stats'!$C46,'Season 3'!$H$9:$H$16,0)),IFERROR(INDEX('Season 3'!$J$39,MATCH('VS stats'!$C46,'Season 3'!$H$39,0)),"-"))</f>
        <v>-</v>
      </c>
      <c r="S46" s="965" t="str">
        <f>IFERROR(INDEX('Season 3'!$P$9:$P$16,MATCH('VS stats'!$C46,'Season 3'!$N$9:$N$16,0)),IFERROR(INDEX('Season 3'!$J$30,MATCH('VS stats'!$C46,'Season 3'!$H$30,0)),"-"))</f>
        <v>-</v>
      </c>
      <c r="T46" s="965" t="str">
        <f>IFERROR(INDEX('Season 3'!$P$20:$P$24,MATCH('VS stats'!$C46,'Season 3'!$N$20:$N$24,0)),
IFERROR(INDEX('Season 3'!$X$9,MATCH('VS stats'!$C46,'Season 3'!$U$9,0)),
IFERROR(INDEX('Season 3'!$X$11:$X$13,MATCH('VS stats'!$C46,'Season 3'!$U$11:$U54,0)),
IFERROR(INDEX('Season 3'!$X$17,MATCH('VS stats'!$C46,'Season 3'!$U$17,0)),
IFERROR(INDEX('Season 3'!$X$19,MATCH('VS stats'!$C46,'Season 3'!$U$19,0)),
IFERROR(INDEX('Season 3'!$X$21,MATCH('VS stats'!$C46,'Season 3'!$U$21,0)),
IFERROR(INDEX('Season 3'!$X$23,MATCH('VS stats'!$C46,'Season 3'!$U$23,0)),
IFERROR(INDEX('Season 3'!$X$25,MATCH('VS stats'!$C46,'Season 3'!$U$25,0)),"-"))))))))</f>
        <v>-</v>
      </c>
      <c r="U46" s="966" t="str">
        <f>IFERROR(INDEX('Season 3'!$X$10,MATCH('VS stats'!$C46,'Season 3'!$U$10,0)),
IFERROR(INDEX('Season 3'!$X$14:$X$16,MATCH('VS stats'!$C46,'Season 3'!$U$14:$U$16,0)),
IFERROR(INDEX('Season 3'!$X$18,MATCH('VS stats'!$C46,'Season 3'!$U$18,0)),
IFERROR(INDEX('Season 3'!$X$20,MATCH('VS stats'!$C46,'Season 3'!$U$20,0)),
IFERROR(INDEX('Season 3'!$X$22,MATCH('VS stats'!$C46,'Season 3'!$U$22,0)),
IFERROR(INDEX('Season 3'!$X$24,MATCH('VS stats'!$C46,'Season 3'!$U$24,0)),"-"))))))</f>
        <v>-</v>
      </c>
      <c r="V46" s="965" t="str">
        <f>IFERROR(INDEX('Season 4'!$D$9:$D$27,MATCH('VS stats'!$C46,'Season 4'!$B$9:$B$27,0)),"-")</f>
        <v>-</v>
      </c>
      <c r="W46" s="965" t="str">
        <f>IFERROR(INDEX('Season 4'!$D$28:$D$46,MATCH('VS stats'!$C46,'Season 4'!$B$28:$B$46,0)),"-")</f>
        <v>-</v>
      </c>
      <c r="X46" s="965" t="str">
        <f>IFERROR(INDEX('Season 4'!$J$9:$J$16,MATCH('VS stats'!$C46,'Season 4'!$H$9:$H$16,0)),IFERROR(INDEX('Season 4'!$J$39,MATCH('VS stats'!$C46,'Season 4'!$H$39,0)),"-"))</f>
        <v>-</v>
      </c>
      <c r="Y46" s="965" t="str">
        <f>IFERROR(INDEX('Season 4'!$P$9:$P$16,MATCH('VS stats'!$C46,'Season 4'!$N$9:$N$16,0)),IFERROR(INDEX('Season 4'!$J$30,MATCH('VS stats'!$C46,'Season 4'!$H$30,0)),"-"))</f>
        <v>-</v>
      </c>
      <c r="Z46" s="965" t="str">
        <f>IFERROR(INDEX('Season 4'!$P$20:$P$24,MATCH('VS stats'!$C46,'Season 4'!$N$20:$N$24,0)),
IFERROR(INDEX('Season 4'!$X$9,MATCH('VS stats'!$C46,'Season 4'!$U$9,0)),
IFERROR(INDEX('Season 4'!$X$11:$X$13,MATCH('VS stats'!$C46,'Season 4'!$U$11:$U54,0)),
IFERROR(INDEX('Season 4'!$X$17,MATCH('VS stats'!$C46,'Season 4'!$U$17,0)),
IFERROR(INDEX('Season 4'!$X$19,MATCH('VS stats'!$C46,'Season 4'!$U$19,0)),
IFERROR(INDEX('Season 4'!$X$21,MATCH('VS stats'!$C46,'Season 4'!$U$21,0)),
IFERROR(INDEX('Season 4'!$X$23,MATCH('VS stats'!$C46,'Season 4'!$U$23,0)),
IFERROR(INDEX('Season 4'!$X$25,MATCH('VS stats'!$C46,'Season 4'!$U$25,0)),"-"))))))))</f>
        <v>-</v>
      </c>
      <c r="AA46" s="966" t="str">
        <f>IFERROR(INDEX('Season 4'!$X$10,MATCH('VS stats'!$C46,'Season 4'!$U$10,0)),
IFERROR(INDEX('Season 4'!$X$14:$X$16,MATCH('VS stats'!$C46,'Season 4'!$U$14:$U$16,0)),
IFERROR(INDEX('Season 4'!$X$18,MATCH('VS stats'!$C46,'Season 4'!$U$18,0)),
IFERROR(INDEX('Season 4'!$X$20,MATCH('VS stats'!$C46,'Season 4'!$U$20,0)),
IFERROR(INDEX('Season 4'!$X$22,MATCH('VS stats'!$C46,'Season 4'!$U$22,0)),
IFERROR(INDEX('Season 4'!$X$24,MATCH('VS stats'!$C46,'Season 4'!$U$24,0)),"-"))))))</f>
        <v>-</v>
      </c>
      <c r="AB46" s="965" t="str">
        <f>IFERROR(INDEX('Season 5'!$D$9:$D$27,MATCH('VS stats'!$C46,'Season 5'!$B$9:$B$27,0)),"-")</f>
        <v>-</v>
      </c>
      <c r="AC46" s="965" t="str">
        <f>IFERROR(INDEX('Season 5'!$D$28:$D$46,MATCH('VS stats'!$C46,'Season 5'!$B$28:$B$46,0)),"-")</f>
        <v>-</v>
      </c>
      <c r="AD46" s="965" t="str">
        <f>IFERROR(INDEX('Season 5'!$J$9:$J$16,MATCH('VS stats'!$C46,'Season 5'!$H$9:$H$16,0)),IFERROR(INDEX('Season 5'!$J$39,MATCH('VS stats'!$C46,'Season 5'!$H$39,0)),"-"))</f>
        <v>-</v>
      </c>
      <c r="AE46" s="965" t="str">
        <f>IFERROR(INDEX('Season 5'!$P$9:$P$16,MATCH('VS stats'!$C46,'Season 5'!$N$9:$N$16,0)),IFERROR(INDEX('Season 5'!$J$30,MATCH('VS stats'!$C46,'Season 5'!$H$30,0)),"-"))</f>
        <v>-</v>
      </c>
      <c r="AF46" s="965" t="str">
        <f>IFERROR(INDEX('Season 5'!$P$20:$P$24,MATCH('VS stats'!$C46,'Season 5'!$N$20:$N$24,0)),
IFERROR(INDEX('Season 5'!$X$9,MATCH('VS stats'!$C46,'Season 5'!$U$9,0)),
IFERROR(INDEX('Season 5'!$X$11:$X$13,MATCH('VS stats'!$C46,'Season 5'!$U$11:$U54,0)),
IFERROR(INDEX('Season 5'!$X$17,MATCH('VS stats'!$C46,'Season 5'!$U$17,0)),
IFERROR(INDEX('Season 5'!$X$19,MATCH('VS stats'!$C46,'Season 5'!$U$19,0)),
IFERROR(INDEX('Season 5'!$X$21,MATCH('VS stats'!$C46,'Season 5'!$U$21,0)),
IFERROR(INDEX('Season 5'!$X$23,MATCH('VS stats'!$C46,'Season 5'!$U$23,0)),"-")))))))</f>
        <v>-</v>
      </c>
      <c r="AG46" s="966" t="str">
        <f>IFERROR(INDEX('Season 5'!$X$10,MATCH('VS stats'!$C46,'Season 5'!$U$10,0)),
IFERROR(INDEX('Season 5'!$X$14:$X$16,MATCH('VS stats'!$C46,'Season 5'!$U$14:$U$16,0)),
IFERROR(INDEX('Season 5'!$X$18,MATCH('VS stats'!$C46,'Season 5'!$U$18,0)),
IFERROR(INDEX('Season 5'!$X$20,MATCH('VS stats'!$C46,'Season 5'!$U$20,0)),
IFERROR(INDEX('Season 5'!$X$22,MATCH('VS stats'!$C46,'Season 5'!$U$22,0)),"-")))))</f>
        <v>-</v>
      </c>
      <c r="AH46" s="965" t="str">
        <f>IFERROR(INDEX('Season 6'!$D$9:$D$27,MATCH('VS stats'!$C46,'Season 6'!$B$9:$B$27,0)),"-")</f>
        <v>-</v>
      </c>
      <c r="AI46" s="965" t="str">
        <f>IFERROR(INDEX('Season 6'!$D$28:$D$46,MATCH('VS stats'!$C46,'Season 6'!$B$28:$B$46,0)),"-")</f>
        <v>-</v>
      </c>
      <c r="AJ46" s="965" t="str">
        <f>IFERROR(INDEX('Season 6'!$J$9:$J$16,MATCH('VS stats'!$C46,'Season 6'!$H$9:$H$16,0)),IFERROR(INDEX('Season 6'!$J$39,MATCH('VS stats'!$C46,'Season 6'!$H$39,0)),"-"))</f>
        <v>-</v>
      </c>
      <c r="AK46" s="965" t="str">
        <f>IFERROR(INDEX('Season 6'!$P$9:$P$16,MATCH('VS stats'!$C46,'Season 6'!$N$9:$N$16,0)),IFERROR(INDEX('Season 6'!$J$30,MATCH('VS stats'!$C46,'Season 6'!$H$30,0)),"-"))</f>
        <v>-</v>
      </c>
      <c r="AL46" s="965" t="str">
        <f>IFERROR(INDEX('Season 6'!$P$20:$P$24,MATCH('VS stats'!$C46,'Season 6'!$N$20:$N$24,0)),
IFERROR(INDEX('Season 6'!$X$9,MATCH('VS stats'!$C46,'Season 6'!$U$9,0)),
IFERROR(INDEX('Season 6'!$X$11:$X$13,MATCH('VS stats'!$C46,'Season 6'!$U$11:$U54,0)),
IFERROR(INDEX('Season 6'!$X$17,MATCH('VS stats'!$C46,'Season 6'!$U$17,0)),
IFERROR(INDEX('Season 6'!$X$19,MATCH('VS stats'!$C46,'Season 6'!$U$19,0)),
IFERROR(INDEX('Season 6'!$X$21,MATCH('VS stats'!$C46,'Season 6'!$U$21,0)),
IFERROR(INDEX('Season 6'!$X$23,MATCH('VS stats'!$C46,'Season 6'!$U$23,0)),"-")))))))</f>
        <v>-</v>
      </c>
      <c r="AM46" s="966" t="str">
        <f>IFERROR(INDEX('Season 6'!$X$10,MATCH('VS stats'!$C46,'Season 6'!$U$10,0)),
IFERROR(INDEX('Season 6'!$X$14:$X$16,MATCH('VS stats'!$C46,'Season 6'!$U$14:$U$16,0)),
IFERROR(INDEX('Season 6'!$X$18,MATCH('VS stats'!$C46,'Season 6'!$U$18,0)),
IFERROR(INDEX('Season 6'!$X$20,MATCH('VS stats'!$C46,'Season 6'!$U$20,0)),
IFERROR(INDEX('Season 6'!$X$22,MATCH('VS stats'!$C46,'Season 6'!$U$22,0)),"-")))))</f>
        <v>-</v>
      </c>
      <c r="AN46" s="965" t="str">
        <f>IFERROR(INDEX('Season 7'!$D$9:$D$27,MATCH('VS stats'!$C46,'Season 7'!$B$9:$B$27,0)),"-")</f>
        <v>-</v>
      </c>
      <c r="AO46" s="965" t="str">
        <f>IFERROR(INDEX('Season 7'!$D$28:$D$46,MATCH('VS stats'!$C46,'Season 7'!$B$28:$B$46,0)),"-")</f>
        <v>-</v>
      </c>
      <c r="AP46" s="965" t="str">
        <f>IFERROR(INDEX('Season 7'!$J$9:$J$16,MATCH('VS stats'!$C46,'Season 7'!$H$9:$H$16,0)),IFERROR(INDEX('Season 7'!$J$39,MATCH('VS stats'!$C46,'Season 7'!$H$39,0)),"-"))</f>
        <v>-</v>
      </c>
      <c r="AQ46" s="965" t="str">
        <f>IFERROR(INDEX('Season 7'!$P$9:$P$16,MATCH('VS stats'!$C46,'Season 7'!$N$9:$N$16,0)),IFERROR(INDEX('Season 7'!$J$30,MATCH('VS stats'!$C46,'Season 7'!$H$30,0)),"-"))</f>
        <v>-</v>
      </c>
      <c r="AR46" s="965" t="str">
        <f>IFERROR(INDEX('Season 7'!$P$20:$P$24,MATCH('VS stats'!$C46,'Season 7'!$N$20:$N$24,0)),
IFERROR(INDEX('Season 7'!$X$9,MATCH('VS stats'!$C46,'Season 7'!$U$9,0)),
IFERROR(INDEX('Season 7'!$X$11:$X$13,MATCH('VS stats'!$C46,'Season 7'!$U$11:$U54,0)),
IFERROR(INDEX('Season 7'!$X$17,MATCH('VS stats'!$C46,'Season 7'!$U$17,0)),
IFERROR(INDEX('Season 7'!$X$19,MATCH('VS stats'!$C46,'Season 7'!$U$19,0)),
IFERROR(INDEX('Season 7'!$X$21,MATCH('VS stats'!$C46,'Season 7'!$U$21,0)),
IFERROR(INDEX('Season 7'!$X$23,MATCH('VS stats'!$C46,'Season 7'!$U$23,0)),"-")))))))</f>
        <v>-</v>
      </c>
      <c r="AS46" s="966" t="str">
        <f>IFERROR(INDEX('Season 7'!$X$10,MATCH('VS stats'!$C46,'Season 7'!$U$10,0)),
IFERROR(INDEX('Season 7'!$X$14:$X$16,MATCH('VS stats'!$C46,'Season 7'!$U$14:$U$16,0)),
IFERROR(INDEX('Season 7'!$X$18,MATCH('VS stats'!$C46,'Season 7'!$U$18,0)),
IFERROR(INDEX('Season 7'!$X$20,MATCH('VS stats'!$C46,'Season 7'!$U$20,0)),
IFERROR(INDEX('Season 7'!$X$22,MATCH('VS stats'!$C46,'Season 7'!$U$22,0)),"-")))))</f>
        <v>-</v>
      </c>
      <c r="AT46" s="965" t="str">
        <f>IFERROR(INDEX('Season 8'!$D$9:$D$27,MATCH('VS stats'!$C46,'Season 8'!$B$9:$B$27,0)),"-")</f>
        <v>-</v>
      </c>
      <c r="AU46" s="965" t="str">
        <f>IFERROR(INDEX('Season 8'!$D$28:$D$46,MATCH('VS stats'!$C46,'Season 8'!$B$28:$B$46,0)),"-")</f>
        <v>-</v>
      </c>
      <c r="AV46" s="965" t="str">
        <f>IFERROR(INDEX('Season 8'!$J$9:$J$16,MATCH('VS stats'!$C46,'Season 8'!$H$9:$H$16,0)),IFERROR(INDEX('Season 8'!$J$39,MATCH('VS stats'!$C46,'Season 8'!$H$39,0)),"-"))</f>
        <v>-</v>
      </c>
      <c r="AW46" s="965" t="str">
        <f>IFERROR(INDEX('Season 8'!$P$9:$P$16,MATCH('VS stats'!$C46,'Season 8'!$N$9:$N$16,0)),IFERROR(INDEX('Season 8'!$J$30,MATCH('VS stats'!$C46,'Season 8'!$H$30,0)),"-"))</f>
        <v>-</v>
      </c>
      <c r="AX46" s="965" t="str">
        <f>IFERROR(INDEX('Season 8'!$P$20:$P$24,MATCH('VS stats'!$C46,'Season 8'!$N$20:$N$24,0)),
IFERROR(INDEX('Season 8'!$X$9,MATCH('VS stats'!$C46,'Season 8'!$U$9,0)),
IFERROR(INDEX('Season 8'!$X$11:$X$13,MATCH('VS stats'!$C46,'Season 8'!$U$11:$U54,0)),
IFERROR(INDEX('Season 8'!$X$17,MATCH('VS stats'!$C46,'Season 8'!$U$17,0)),
IFERROR(INDEX('Season 8'!$X$19,MATCH('VS stats'!$C46,'Season 8'!$U$19,0)),
IFERROR(INDEX('Season 8'!$X$21,MATCH('VS stats'!$C46,'Season 8'!$U$21,0)),
IFERROR(INDEX('Season 8'!$X$23,MATCH('VS stats'!$C46,'Season 8'!$U$23,0)),"-")))))))</f>
        <v>-</v>
      </c>
      <c r="AY46" s="966" t="str">
        <f>IFERROR(INDEX('Season 8'!$X$10,MATCH('VS stats'!$C46,'Season 8'!$U$10,0)),
IFERROR(INDEX('Season 8'!$X$14:$X$16,MATCH('VS stats'!$C46,'Season 8'!$U$14:$U$16,0)),
IFERROR(INDEX('Season 8'!$X$18,MATCH('VS stats'!$C46,'Season 8'!$U$18,0)),
IFERROR(INDEX('Season 8'!$X$20,MATCH('VS stats'!$C46,'Season 8'!$U$20,0)),
IFERROR(INDEX('Season 8'!$X$22,MATCH('VS stats'!$C46,'Season 8'!$U$22,0)),"-")))))</f>
        <v>-</v>
      </c>
      <c r="AZ46" s="965" t="str">
        <f>IFERROR(INDEX('Season 9'!$D$9:$D$27,MATCH('VS stats'!$C46,'Season 9'!$B$9:$B$27,0)),"-")</f>
        <v>-</v>
      </c>
      <c r="BA46" s="965" t="str">
        <f>IFERROR(INDEX('Season 9'!$D$28:$D$46,MATCH('VS stats'!$C46,'Season 9'!$B$28:$B$46,0)),"-")</f>
        <v>-</v>
      </c>
      <c r="BB46" s="965" t="str">
        <f>IFERROR(INDEX('Season 9'!$J$9:$J$16,MATCH('VS stats'!$C46,'Season 9'!$H$9:$H$16,0)),IFERROR(INDEX('Season 9'!$J$39,MATCH('VS stats'!$C46,'Season 9'!$H$39,0)),"-"))</f>
        <v>-</v>
      </c>
      <c r="BC46" s="965" t="str">
        <f>IFERROR(INDEX('Season 9'!$P$9:$P$16,MATCH('VS stats'!$C46,'Season 9'!$N$9:$N$16,0)),IFERROR(INDEX('Season 9'!$J$30,MATCH('VS stats'!$C46,'Season 9'!$H$30,0)),"-"))</f>
        <v>-</v>
      </c>
      <c r="BD46" s="965" t="str">
        <f>IFERROR(INDEX('Season 9'!$P$20:$P$24,MATCH('VS stats'!$C46,'Season 9'!$N$20:$N$24,0)),
IFERROR(INDEX('Season 9'!$X$9,MATCH('VS stats'!$C46,'Season 9'!$U$9,0)),
IFERROR(INDEX('Season 9'!$X$11:$X$13,MATCH('VS stats'!$C46,'Season 9'!$U$11:$U54,0)),
IFERROR(INDEX('Season 9'!$X$17,MATCH('VS stats'!$C46,'Season 9'!$U$17,0)),
IFERROR(INDEX('Season 9'!$X$19,MATCH('VS stats'!$C46,'Season 9'!$U$19,0)),
IFERROR(INDEX('Season 9'!$X$21,MATCH('VS stats'!$C46,'Season 9'!$U$21,0)),
IFERROR(INDEX('Season 9'!$X$23,MATCH('VS stats'!$C46,'Season 9'!$U$23,0)),"-")))))))</f>
        <v>-</v>
      </c>
      <c r="BE46" s="966" t="str">
        <f>IFERROR(INDEX('Season 9'!$X$10,MATCH('VS stats'!$C46,'Season 9'!$U$10,0)),
IFERROR(INDEX('Season 9'!$X$14:$X$16,MATCH('VS stats'!$C46,'Season 9'!$U$14:$U$16,0)),
IFERROR(INDEX('Season 9'!$X$18,MATCH('VS stats'!$C46,'Season 9'!$U$18,0)),
IFERROR(INDEX('Season 9'!$X$20,MATCH('VS stats'!$C46,'Season 9'!$U$20,0)),
IFERROR(INDEX('Season 9'!$X$22,MATCH('VS stats'!$C46,'Season 9'!$U$22,0)),"-")))))</f>
        <v>-</v>
      </c>
      <c r="BF46" s="965" t="str">
        <f>IFERROR(INDEX('Season 10'!$D$9:$D$27,MATCH('VS stats'!$C46,'Season 10'!$B$9:$B$27,0)),"-")</f>
        <v>-</v>
      </c>
      <c r="BG46" s="965" t="str">
        <f>IFERROR(INDEX('Season 10'!$D$28:$D$46,MATCH('VS stats'!$C46,'Season 10'!$B$28:$B$46,0)),"-")</f>
        <v>-</v>
      </c>
      <c r="BH46" s="965" t="str">
        <f>IFERROR(INDEX('Season 10'!$J$9:$J$16,MATCH('VS stats'!$C46,'Season 10'!$H$9:$H$16,0)),IFERROR(INDEX('Season 10'!$J$39,MATCH('VS stats'!$C46,'Season 10'!$H$39,0)),"-"))</f>
        <v>-</v>
      </c>
      <c r="BI46" s="965" t="str">
        <f>IFERROR(INDEX('Season 10'!$P$9:$P$16,MATCH('VS stats'!$C46,'Season 10'!$N$9:$N$16,0)),IFERROR(INDEX('Season 10'!$J$30,MATCH('VS stats'!$C46,'Season 10'!$H$30,0)),"-"))</f>
        <v>-</v>
      </c>
      <c r="BJ46" s="965" t="str">
        <f>IFERROR(INDEX('Season 10'!$P$20:$P$24,MATCH('VS stats'!$C46,'Season 10'!$N$20:$N$24,0)),
IFERROR(INDEX('Season 10'!$X$9,MATCH('VS stats'!$C46,'Season 10'!$U$9,0)),
IFERROR(INDEX('Season 10'!$X$11:$X$13,MATCH('VS stats'!$C46,'Season 10'!$U$11:$U54,0)),
IFERROR(INDEX('Season 10'!$X$17,MATCH('VS stats'!$C46,'Season 10'!$U$17,0)),
IFERROR(INDEX('Season 10'!$X$19,MATCH('VS stats'!$C46,'Season 10'!$U$19,0)),
IFERROR(INDEX('Season 10'!$X$21,MATCH('VS stats'!$C46,'Season 10'!$U$21,0)),
IFERROR(INDEX('Season 10'!$X$23,MATCH('VS stats'!$C46,'Season 10'!$U$23,0)),"-")))))))</f>
        <v>-</v>
      </c>
      <c r="BK46" s="966" t="str">
        <f>IFERROR(INDEX('Season 10'!$X$10,MATCH('VS stats'!$C46,'Season 10'!$U$10,0)),
IFERROR(INDEX('Season 10'!$X$14:$X$16,MATCH('VS stats'!$C46,'Season 10'!$U$14:$U$16,0)),
IFERROR(INDEX('Season 10'!$X$18,MATCH('VS stats'!$C46,'Season 10'!$U$18,0)),
IFERROR(INDEX('Season 10'!$X$20,MATCH('VS stats'!$C46,'Season 10'!$U$20,0)),
IFERROR(INDEX('Season 10'!$X$22,MATCH('VS stats'!$C46,'Season 10'!$U$22,0)),"-")))))</f>
        <v>-</v>
      </c>
      <c r="BL46" s="965" t="str">
        <f>IFERROR(INDEX('Season 11'!$D$9:$D$27,MATCH('VS stats'!$C46,'Season 11'!$B$9:$B$27,0)),"-")</f>
        <v>-</v>
      </c>
      <c r="BM46" s="965" t="str">
        <f>IFERROR(INDEX('Season 11'!$D$28:$D$46,MATCH('VS stats'!$C46,'Season 11'!$B$28:$B$46,0)),"-")</f>
        <v>-</v>
      </c>
      <c r="BN46" s="965" t="str">
        <f>IFERROR(INDEX('Season 11'!$J$9:$J$16,MATCH('VS stats'!$C46,'Season 11'!$H$9:$H$16,0)),IFERROR(INDEX('Season 11'!$J$39,MATCH('VS stats'!$C46,'Season 11'!$H$39,0)),"-"))</f>
        <v>-</v>
      </c>
      <c r="BO46" s="965" t="str">
        <f>IFERROR(INDEX('Season 11'!$P$9:$P$16,MATCH('VS stats'!$C46,'Season 11'!$N$9:$N$16,0)),IFERROR(INDEX('Season 11'!$J$30,MATCH('VS stats'!$C46,'Season 11'!$H$30,0)),"-"))</f>
        <v>-</v>
      </c>
      <c r="BP46" s="965" t="str">
        <f>IFERROR(INDEX('Season 11'!$P$20:$P$24,MATCH('VS stats'!$C46,'Season 11'!$N$20:$N$24,0)),
IFERROR(INDEX('Season 11'!$X$9,MATCH('VS stats'!$C46,'Season 11'!$U$9,0)),
IFERROR(INDEX('Season 11'!$X$11:$X$13,MATCH('VS stats'!$C46,'Season 11'!$U$11:$U54,0)),
IFERROR(INDEX('Season 11'!$X$17,MATCH('VS stats'!$C46,'Season 11'!$U$17,0)),
IFERROR(INDEX('Season 11'!$X$19,MATCH('VS stats'!$C46,'Season 11'!$U$19,0)),
IFERROR(INDEX('Season 11'!$X$21,MATCH('VS stats'!$C46,'Season 11'!$U$21,0)),
IFERROR(INDEX('Season 11'!$X$23,MATCH('VS stats'!$C46,'Season 11'!$U$23,0)),"-")))))))</f>
        <v>-</v>
      </c>
      <c r="BQ46" s="966" t="str">
        <f>IFERROR(INDEX('Season 11'!$X$10,MATCH('VS stats'!$C46,'Season 11'!$U$10,0)),
IFERROR(INDEX('Season 11'!$X$14:$X$16,MATCH('VS stats'!$C46,'Season 11'!$U$14:$U$16,0)),
IFERROR(INDEX('Season 11'!$X$18,MATCH('VS stats'!$C46,'Season 11'!$U$18,0)),
IFERROR(INDEX('Season 11'!$X$20,MATCH('VS stats'!$C46,'Season 11'!$U$20,0)),
IFERROR(INDEX('Season 11'!$X$22,MATCH('VS stats'!$C46,'Season 11'!$U$22,0)),"-")))))</f>
        <v>-</v>
      </c>
      <c r="BR46" s="965" t="str">
        <f>IFERROR(INDEX('Season 12'!$D$9:$D$27,MATCH('VS stats'!$C46,'Season 12'!$B$9:$B$27,0)),"-")</f>
        <v>-</v>
      </c>
      <c r="BS46" s="965" t="str">
        <f>IFERROR(INDEX('Season 12'!$D$28:$D$46,MATCH('VS stats'!$C46,'Season 12'!$B$28:$B$46,0)),"-")</f>
        <v>-</v>
      </c>
      <c r="BT46" s="965" t="str">
        <f>IFERROR(INDEX('Season 12'!$J$9:$J$16,MATCH('VS stats'!$C46,'Season 12'!$H$9:$H$16,0)),IFERROR(INDEX('Season 12'!$J$39,MATCH('VS stats'!$C46,'Season 12'!$H$39,0)),"-"))</f>
        <v>-</v>
      </c>
      <c r="BU46" s="965" t="str">
        <f>IFERROR(INDEX('Season 12'!$P$9:$P$16,MATCH('VS stats'!$C46,'Season 12'!$N$9:$N$16,0)),IFERROR(INDEX('Season 12'!$J$30,MATCH('VS stats'!$C46,'Season 12'!$H$30,0)),"-"))</f>
        <v>-</v>
      </c>
      <c r="BV46" s="965" t="str">
        <f>IFERROR(INDEX('Season 12'!$P$20:$P$24,MATCH('VS stats'!$C46,'Season 12'!$N$20:$N$24,0)),
IFERROR(INDEX('Season 12'!$X$9,MATCH('VS stats'!$C46,'Season 12'!$U$9,0)),
IFERROR(INDEX('Season 12'!$X$11:$X$13,MATCH('VS stats'!$C46,'Season 12'!$U$11:$U54,0)),
IFERROR(INDEX('Season 12'!$X$17,MATCH('VS stats'!$C46,'Season 12'!$U$17,0)),
IFERROR(INDEX('Season 12'!$X$19,MATCH('VS stats'!$C46,'Season 12'!$U$19,0)),
IFERROR(INDEX('Season 12'!$X$21,MATCH('VS stats'!$C46,'Season 12'!$U$21,0)),
IFERROR(INDEX('Season 12'!$X$23,MATCH('VS stats'!$C46,'Season 12'!$U$23,0)),"-")))))))</f>
        <v>-</v>
      </c>
      <c r="BW46" s="966" t="str">
        <f>IFERROR(INDEX('Season 12'!$X$10,MATCH('VS stats'!$C46,'Season 12'!$U$10,0)),
IFERROR(INDEX('Season 12'!$X$14:$X$16,MATCH('VS stats'!$C46,'Season 12'!$U$14:$U$16,0)),
IFERROR(INDEX('Season 12'!$X$18,MATCH('VS stats'!$C46,'Season 12'!$U$18,0)),
IFERROR(INDEX('Season 12'!$X$20,MATCH('VS stats'!$C46,'Season 12'!$U$20,0)),
IFERROR(INDEX('Season 12'!$X$22,MATCH('VS stats'!$C46,'Season 12'!$U$22,0)),"-")))))</f>
        <v>-</v>
      </c>
      <c r="BX46" s="965" t="str">
        <f>IFERROR(INDEX('Season 13'!$D$9:$D$27,MATCH('VS stats'!$C46,'Season 13'!$B$9:$B$27,0)),"-")</f>
        <v>-</v>
      </c>
      <c r="BY46" s="965" t="str">
        <f>IFERROR(INDEX('Season 13'!$D$28:$D$46,MATCH('VS stats'!$C46,'Season 13'!$B$28:$B$46,0)),"-")</f>
        <v>-</v>
      </c>
      <c r="BZ46" s="965" t="str">
        <f>IFERROR(INDEX('Season 13'!$J$9:$J$16,MATCH('VS stats'!$C46,'Season 13'!$H$9:$H$16,0)),IFERROR(INDEX('Season 13'!$J$39,MATCH('VS stats'!$C46,'Season 13'!$H$39,0)),"-"))</f>
        <v>-</v>
      </c>
      <c r="CA46" s="965" t="str">
        <f>IFERROR(INDEX('Season 13'!$P$9:$P$16,MATCH('VS stats'!$C46,'Season 13'!$N$9:$N$16,0)),IFERROR(INDEX('Season 13'!$J$30,MATCH('VS stats'!$C46,'Season 13'!$H$30,0)),"-"))</f>
        <v>-</v>
      </c>
      <c r="CB46" s="965" t="str">
        <f>IFERROR(INDEX('Season 13'!$P$20:$P$24,MATCH('VS stats'!$C46,'Season 13'!$N$20:$N$24,0)),
IFERROR(INDEX('Season 13'!$X$9,MATCH('VS stats'!$C46,'Season 13'!$U$9,0)),
IFERROR(INDEX('Season 13'!$X$11:$X$13,MATCH('VS stats'!$C46,'Season 13'!$U$11:$U54,0)),
IFERROR(INDEX('Season 13'!$X$17,MATCH('VS stats'!$C46,'Season 13'!$U$17,0)),
IFERROR(INDEX('Season 13'!$X$19,MATCH('VS stats'!$C46,'Season 13'!$U$19,0)),
IFERROR(INDEX('Season 13'!$X$21,MATCH('VS stats'!$C46,'Season 13'!$U$21,0)),
IFERROR(INDEX('Season 13'!$X$23,MATCH('VS stats'!$C46,'Season 13'!$U$23,0)),"-")))))))</f>
        <v>-</v>
      </c>
      <c r="CC46" s="966" t="str">
        <f>IFERROR(INDEX('Season 13'!$X$10,MATCH('VS stats'!$C46,'Season 13'!$U$10,0)),
IFERROR(INDEX('Season 13'!$X$14:$X$16,MATCH('VS stats'!$C46,'Season 13'!$U$14:$U$16,0)),
IFERROR(INDEX('Season 13'!$X$18,MATCH('VS stats'!$C46,'Season 13'!$U$18,0)),
IFERROR(INDEX('Season 13'!$X$20,MATCH('VS stats'!$C46,'Season 13'!$U$20,0)),
IFERROR(INDEX('Season 13'!$X$22,MATCH('VS stats'!$C46,'Season 13'!$U$22,0)),"-")))))</f>
        <v>-</v>
      </c>
      <c r="CD46" s="965" t="str">
        <f>IFERROR(INDEX('Season 14'!$D$9:$D$27,MATCH('VS stats'!$C46,'Season 14'!$B$9:$B$27,0)),"-")</f>
        <v>-</v>
      </c>
      <c r="CE46" s="965" t="str">
        <f>IFERROR(INDEX('Season 14'!$D$28:$D$46,MATCH('VS stats'!$C46,'Season 14'!$B$28:$B$46,0)),"-")</f>
        <v>-</v>
      </c>
      <c r="CF46" s="965" t="str">
        <f>IFERROR(INDEX('Season 14'!$J$9:$J$16,MATCH('VS stats'!$C46,'Season 14'!$H$9:$H$16,0)),IFERROR(INDEX('Season 14'!$J$39,MATCH('VS stats'!$C46,'Season 14'!$H$39,0)),"-"))</f>
        <v>-</v>
      </c>
      <c r="CG46" s="965" t="str">
        <f>IFERROR(INDEX('Season 14'!$P$9:$P$16,MATCH('VS stats'!$C46,'Season 14'!$N$9:$N$16,0)),IFERROR(INDEX('Season 14'!$J$30,MATCH('VS stats'!$C46,'Season 14'!$H$30,0)),"-"))</f>
        <v>-</v>
      </c>
      <c r="CH46" s="965" t="str">
        <f>IFERROR(INDEX('Season 14'!$P$20:$P$24,MATCH('VS stats'!$C46,'Season 14'!$N$20:$N$24,0)),
IFERROR(INDEX('Season 14'!$X$9,MATCH('VS stats'!$C46,'Season 14'!$U$9,0)),
IFERROR(INDEX('Season 14'!$X$11:$X$13,MATCH('VS stats'!$C46,'Season 14'!$U$11:$U54,0)),
IFERROR(INDEX('Season 14'!$X$17,MATCH('VS stats'!$C46,'Season 14'!$U$17,0)),
IFERROR(INDEX('Season 14'!$X$19,MATCH('VS stats'!$C46,'Season 14'!$U$19,0)),
IFERROR(INDEX('Season 14'!$X$21,MATCH('VS stats'!$C46,'Season 14'!$U$21,0)),
IFERROR(INDEX('Season 14'!$X$23,MATCH('VS stats'!$C46,'Season 14'!$U$23,0)),"-")))))))</f>
        <v>-</v>
      </c>
      <c r="CI46" s="966" t="str">
        <f>IFERROR(INDEX('Season 14'!$X$10,MATCH('VS stats'!$C46,'Season 14'!$U$10,0)),
IFERROR(INDEX('Season 14'!$X$14:$X$16,MATCH('VS stats'!$C46,'Season 14'!$U$14:$U$16,0)),
IFERROR(INDEX('Season 14'!$X$18,MATCH('VS stats'!$C46,'Season 14'!$U$18,0)),
IFERROR(INDEX('Season 14'!$X$20,MATCH('VS stats'!$C46,'Season 14'!$U$20,0)),
IFERROR(INDEX('Season 14'!$X$22,MATCH('VS stats'!$C46,'Season 14'!$U$22,0)),"-")))))</f>
        <v>-</v>
      </c>
      <c r="CJ46" s="965" t="str">
        <f>IFERROR(INDEX('Season 15'!$D$9:$D$27,MATCH('VS stats'!$C46,'Season 15'!$B$9:$B$27,0)),"-")</f>
        <v>-</v>
      </c>
      <c r="CK46" s="965" t="str">
        <f>IFERROR(INDEX('Season 15'!$D$28:$D$46,MATCH('VS stats'!$C46,'Season 15'!$B$28:$B$46,0)),"-")</f>
        <v>-</v>
      </c>
      <c r="CL46" s="965" t="str">
        <f>IFERROR(INDEX('Season 15'!$J$9:$J$16,MATCH('VS stats'!$C46,'Season 15'!$H$9:$H$16,0)),IFERROR(INDEX('Season 15'!$J$39,MATCH('VS stats'!$C46,'Season 15'!$H$39,0)),"-"))</f>
        <v>-</v>
      </c>
      <c r="CM46" s="965" t="str">
        <f>IFERROR(INDEX('Season 15'!$P$9:$P$16,MATCH('VS stats'!$C46,'Season 15'!$N$9:$N$16,0)),IFERROR(INDEX('Season 15'!$J$30,MATCH('VS stats'!$C46,'Season 15'!$H$30,0)),"-"))</f>
        <v>-</v>
      </c>
      <c r="CN46" s="965" t="str">
        <f>IFERROR(INDEX('Season 15'!$P$20:$P$24,MATCH('VS stats'!$C46,'Season 15'!$N$20:$N$24,0)),
IFERROR(INDEX('Season 15'!$X$9,MATCH('VS stats'!$C46,'Season 15'!$U$9,0)),
IFERROR(INDEX('Season 15'!$X$11:$X$13,MATCH('VS stats'!$C46,'Season 15'!$U$11:$U54,0)),
IFERROR(INDEX('Season 15'!$X$17,MATCH('VS stats'!$C46,'Season 15'!$U$17,0)),
IFERROR(INDEX('Season 15'!$X$19,MATCH('VS stats'!$C46,'Season 15'!$U$19,0)),
IFERROR(INDEX('Season 15'!$X$21,MATCH('VS stats'!$C46,'Season 15'!$U$21,0)),
IFERROR(INDEX('Season 15'!$X$23,MATCH('VS stats'!$C46,'Season 15'!$U$23,0)),"-")))))))</f>
        <v>-</v>
      </c>
      <c r="CO46" s="966" t="str">
        <f>IFERROR(INDEX('Season 15'!$X$10,MATCH('VS stats'!$C46,'Season 15'!$U$10,0)),
IFERROR(INDEX('Season 15'!$X$14:$X$16,MATCH('VS stats'!$C46,'Season 15'!$U$14:$U$16,0)),
IFERROR(INDEX('Season 15'!$X$18,MATCH('VS stats'!$C46,'Season 15'!$U$18,0)),
IFERROR(INDEX('Season 15'!$X$20,MATCH('VS stats'!$C46,'Season 15'!$U$20,0)),
IFERROR(INDEX('Season 15'!$X$22,MATCH('VS stats'!$C46,'Season 15'!$U$22,0)),"-")))))</f>
        <v>-</v>
      </c>
      <c r="CP46" s="976"/>
      <c r="CQ46" s="822"/>
      <c r="CR46" s="822"/>
      <c r="CS46" s="822"/>
      <c r="CT46" s="822"/>
      <c r="CU46" s="822"/>
    </row>
    <row r="47" spans="3:99" x14ac:dyDescent="0.25">
      <c r="C47" s="680" t="s">
        <v>217</v>
      </c>
      <c r="D47" s="965" t="str">
        <f>IFERROR(INDEX('Season 1'!$D$9:$D$31,MATCH('VS stats'!$C47,'Season 1'!$B$9:$B$31,0)),"-")</f>
        <v>-</v>
      </c>
      <c r="E47" s="965" t="str">
        <f>IFERROR(INDEX('Season 1'!$D$32:$D$54,MATCH('VS stats'!$C47,'Season 1'!$B$32:$B$54,0)),"-")</f>
        <v>-</v>
      </c>
      <c r="F47" s="965" t="str">
        <f>IFERROR(INDEX('Season 1'!$J$9:$J$16,MATCH('VS stats'!$C47,'Season 1'!$H$9:$H$16,0)),IFERROR(INDEX('Season 1'!$W$9:$W$14,MATCH('VS stats'!$C47,'Season 1'!$T$9:$T$14,0)),"-"))</f>
        <v>-</v>
      </c>
      <c r="G47" s="1299" t="str">
        <f>IFERROR(INDEX('Season 1'!$P$9:$P$16,MATCH('VS stats'!$C47,'Season 1'!$N$9:$N$16,0)),"-")</f>
        <v>-</v>
      </c>
      <c r="H47" s="965" t="str">
        <f>IFERROR(INDEX('Season 1'!$P$20:$P$24,MATCH('VS stats'!$C47,'Season 1'!$N$20:$N$24,0)),"-")</f>
        <v>-</v>
      </c>
      <c r="I47" s="966" t="s">
        <v>35</v>
      </c>
      <c r="J47" s="1065" t="str">
        <f>IFERROR(INDEX('Season 2'!$D$9:$D$31,MATCH('VS stats'!$C47,'Season 2'!$B$9:$B$31,0)),"-")</f>
        <v>1-0</v>
      </c>
      <c r="K47" s="965" t="str">
        <f>IFERROR(INDEX('Season 2'!$D$32:$D$54,MATCH('VS stats'!$C47,'Season 2'!$B$32:$B$54,0)),"-")</f>
        <v>-</v>
      </c>
      <c r="L47" s="965" t="str">
        <f>IFERROR(INDEX('Season 2'!$J$9:$J$16,MATCH('VS stats'!$C47,'Season 2'!$H$9:$H$16,0)),IFERROR(INDEX('Season 2'!$J$45:$J$50,MATCH('VS stats'!$C47,'Season 2'!$H$45:$H$50,0)),"-"))</f>
        <v>-</v>
      </c>
      <c r="M47" s="965" t="str">
        <f>IFERROR(INDEX('Season 2'!$P$9:$P$16,MATCH('VS stats'!$C47,'Season 2'!$N$9:$N$16,0)),IFERROR(INDEX('Season 2'!$J$30,MATCH('VS stats'!$C47,'Season 2'!$H$30,0)),"-"))</f>
        <v>-</v>
      </c>
      <c r="N47" s="965" t="str">
        <f>IFERROR(INDEX('Season 2'!$P$20:$P$24,MATCH('VS stats'!$C47,'Season 2'!$N$20:$N$24,0)),
IFERROR(INDEX('Season 2'!$X$9,MATCH('VS stats'!$C47,'Season 2'!$U$9,0)),
IFERROR(INDEX('Season 2'!$X$11:$X$13,MATCH('VS stats'!$C47,'Season 2'!$U$11:$U55,0)),
IFERROR(INDEX('Season 2'!$X$17,MATCH('VS stats'!$C47,'Season 2'!$U$17,0)),
IFERROR(INDEX('Season 2'!$X$19,MATCH('VS stats'!$C47,'Season 2'!$U$19,0)),
IFERROR(INDEX('Season 2'!$X$21,MATCH('VS stats'!$C47,'Season 2'!$U$21,0)),
IFERROR(INDEX('Season 2'!$X$23,MATCH('VS stats'!$C47,'Season 2'!$U$23,0)),
IFERROR(INDEX('Season 2'!$X$25,MATCH('VS stats'!$C47,'Season 2'!$U$25,0)),"-"))))))))</f>
        <v>-</v>
      </c>
      <c r="O47" s="966" t="str">
        <f>IFERROR(INDEX('Season 2'!$X$10,MATCH('VS stats'!$C47,'Season 2'!$U$10,0)),
IFERROR(INDEX('Season 2'!$X$14:$X$16,MATCH('VS stats'!$C47,'Season 2'!$U$14:$U$16,0)),
IFERROR(INDEX('Season 2'!$X$18,MATCH('VS stats'!$C47,'Season 2'!$U$18,0)),
IFERROR(INDEX('Season 2'!$X$20,MATCH('VS stats'!$C47,'Season 2'!$U$20,0)),
IFERROR(INDEX('Season 2'!$X$22,MATCH('VS stats'!$C47,'Season 2'!$U$22,0)),
IFERROR(INDEX('Season 2'!$X$24,MATCH('VS stats'!$C47,'Season 2'!$U$24,0)),"-"))))))</f>
        <v>-</v>
      </c>
      <c r="P47" s="965" t="str">
        <f>IFERROR(INDEX('Season 3'!$D$9:$D$31,MATCH('VS stats'!$C47,'Season 3'!$B$9:$B$31,0)),"-")</f>
        <v>-</v>
      </c>
      <c r="Q47" s="965" t="str">
        <f>IFERROR(INDEX('Season 3'!$D$32:$D$54,MATCH('VS stats'!$C47,'Season 3'!$B$32:$B$54,0)),"-")</f>
        <v>-</v>
      </c>
      <c r="R47" s="965" t="str">
        <f>IFERROR(INDEX('Season 3'!$J$9:$J$16,MATCH('VS stats'!$C47,'Season 3'!$H$9:$H$16,0)),IFERROR(INDEX('Season 3'!$J$39,MATCH('VS stats'!$C47,'Season 3'!$H$39,0)),"-"))</f>
        <v>-</v>
      </c>
      <c r="S47" s="965" t="str">
        <f>IFERROR(INDEX('Season 3'!$P$9:$P$16,MATCH('VS stats'!$C47,'Season 3'!$N$9:$N$16,0)),IFERROR(INDEX('Season 3'!$J$30,MATCH('VS stats'!$C47,'Season 3'!$H$30,0)),"-"))</f>
        <v>-</v>
      </c>
      <c r="T47" s="965" t="str">
        <f>IFERROR(INDEX('Season 3'!$P$20:$P$24,MATCH('VS stats'!$C47,'Season 3'!$N$20:$N$24,0)),
IFERROR(INDEX('Season 3'!$X$9,MATCH('VS stats'!$C47,'Season 3'!$U$9,0)),
IFERROR(INDEX('Season 3'!$X$11:$X$13,MATCH('VS stats'!$C47,'Season 3'!$U$11:$U55,0)),
IFERROR(INDEX('Season 3'!$X$17,MATCH('VS stats'!$C47,'Season 3'!$U$17,0)),
IFERROR(INDEX('Season 3'!$X$19,MATCH('VS stats'!$C47,'Season 3'!$U$19,0)),
IFERROR(INDEX('Season 3'!$X$21,MATCH('VS stats'!$C47,'Season 3'!$U$21,0)),
IFERROR(INDEX('Season 3'!$X$23,MATCH('VS stats'!$C47,'Season 3'!$U$23,0)),
IFERROR(INDEX('Season 3'!$X$25,MATCH('VS stats'!$C47,'Season 3'!$U$25,0)),"-"))))))))</f>
        <v>-</v>
      </c>
      <c r="U47" s="966" t="str">
        <f>IFERROR(INDEX('Season 3'!$X$10,MATCH('VS stats'!$C47,'Season 3'!$U$10,0)),
IFERROR(INDEX('Season 3'!$X$14:$X$16,MATCH('VS stats'!$C47,'Season 3'!$U$14:$U$16,0)),
IFERROR(INDEX('Season 3'!$X$18,MATCH('VS stats'!$C47,'Season 3'!$U$18,0)),
IFERROR(INDEX('Season 3'!$X$20,MATCH('VS stats'!$C47,'Season 3'!$U$20,0)),
IFERROR(INDEX('Season 3'!$X$22,MATCH('VS stats'!$C47,'Season 3'!$U$22,0)),
IFERROR(INDEX('Season 3'!$X$24,MATCH('VS stats'!$C47,'Season 3'!$U$24,0)),"-"))))))</f>
        <v>-</v>
      </c>
      <c r="V47" s="965" t="str">
        <f>IFERROR(INDEX('Season 4'!$D$9:$D$27,MATCH('VS stats'!$C47,'Season 4'!$B$9:$B$27,0)),"-")</f>
        <v>-</v>
      </c>
      <c r="W47" s="965" t="str">
        <f>IFERROR(INDEX('Season 4'!$D$28:$D$46,MATCH('VS stats'!$C47,'Season 4'!$B$28:$B$46,0)),"-")</f>
        <v>-</v>
      </c>
      <c r="X47" s="965" t="str">
        <f>IFERROR(INDEX('Season 4'!$J$9:$J$16,MATCH('VS stats'!$C47,'Season 4'!$H$9:$H$16,0)),IFERROR(INDEX('Season 4'!$J$39,MATCH('VS stats'!$C47,'Season 4'!$H$39,0)),"-"))</f>
        <v>-</v>
      </c>
      <c r="Y47" s="965" t="str">
        <f>IFERROR(INDEX('Season 4'!$P$9:$P$16,MATCH('VS stats'!$C47,'Season 4'!$N$9:$N$16,0)),IFERROR(INDEX('Season 4'!$J$30,MATCH('VS stats'!$C47,'Season 4'!$H$30,0)),"-"))</f>
        <v>-</v>
      </c>
      <c r="Z47" s="965" t="str">
        <f>IFERROR(INDEX('Season 4'!$P$20:$P$24,MATCH('VS stats'!$C47,'Season 4'!$N$20:$N$24,0)),
IFERROR(INDEX('Season 4'!$X$9,MATCH('VS stats'!$C47,'Season 4'!$U$9,0)),
IFERROR(INDEX('Season 4'!$X$11:$X$13,MATCH('VS stats'!$C47,'Season 4'!$U$11:$U55,0)),
IFERROR(INDEX('Season 4'!$X$17,MATCH('VS stats'!$C47,'Season 4'!$U$17,0)),
IFERROR(INDEX('Season 4'!$X$19,MATCH('VS stats'!$C47,'Season 4'!$U$19,0)),
IFERROR(INDEX('Season 4'!$X$21,MATCH('VS stats'!$C47,'Season 4'!$U$21,0)),
IFERROR(INDEX('Season 4'!$X$23,MATCH('VS stats'!$C47,'Season 4'!$U$23,0)),
IFERROR(INDEX('Season 4'!$X$25,MATCH('VS stats'!$C47,'Season 4'!$U$25,0)),"-"))))))))</f>
        <v>-</v>
      </c>
      <c r="AA47" s="966" t="str">
        <f>IFERROR(INDEX('Season 4'!$X$10,MATCH('VS stats'!$C47,'Season 4'!$U$10,0)),
IFERROR(INDEX('Season 4'!$X$14:$X$16,MATCH('VS stats'!$C47,'Season 4'!$U$14:$U$16,0)),
IFERROR(INDEX('Season 4'!$X$18,MATCH('VS stats'!$C47,'Season 4'!$U$18,0)),
IFERROR(INDEX('Season 4'!$X$20,MATCH('VS stats'!$C47,'Season 4'!$U$20,0)),
IFERROR(INDEX('Season 4'!$X$22,MATCH('VS stats'!$C47,'Season 4'!$U$22,0)),
IFERROR(INDEX('Season 4'!$X$24,MATCH('VS stats'!$C47,'Season 4'!$U$24,0)),"-"))))))</f>
        <v>-</v>
      </c>
      <c r="AB47" s="965" t="str">
        <f>IFERROR(INDEX('Season 5'!$D$9:$D$27,MATCH('VS stats'!$C47,'Season 5'!$B$9:$B$27,0)),"-")</f>
        <v>-</v>
      </c>
      <c r="AC47" s="965" t="str">
        <f>IFERROR(INDEX('Season 5'!$D$28:$D$46,MATCH('VS stats'!$C47,'Season 5'!$B$28:$B$46,0)),"-")</f>
        <v>-</v>
      </c>
      <c r="AD47" s="965" t="str">
        <f>IFERROR(INDEX('Season 5'!$J$9:$J$16,MATCH('VS stats'!$C47,'Season 5'!$H$9:$H$16,0)),IFERROR(INDEX('Season 5'!$J$39,MATCH('VS stats'!$C47,'Season 5'!$H$39,0)),"-"))</f>
        <v>-</v>
      </c>
      <c r="AE47" s="965" t="str">
        <f>IFERROR(INDEX('Season 5'!$P$9:$P$16,MATCH('VS stats'!$C47,'Season 5'!$N$9:$N$16,0)),IFERROR(INDEX('Season 5'!$J$30,MATCH('VS stats'!$C47,'Season 5'!$H$30,0)),"-"))</f>
        <v>-</v>
      </c>
      <c r="AF47" s="965" t="str">
        <f>IFERROR(INDEX('Season 5'!$P$20:$P$24,MATCH('VS stats'!$C47,'Season 5'!$N$20:$N$24,0)),
IFERROR(INDEX('Season 5'!$X$9,MATCH('VS stats'!$C47,'Season 5'!$U$9,0)),
IFERROR(INDEX('Season 5'!$X$11:$X$13,MATCH('VS stats'!$C47,'Season 5'!$U$11:$U55,0)),
IFERROR(INDEX('Season 5'!$X$17,MATCH('VS stats'!$C47,'Season 5'!$U$17,0)),
IFERROR(INDEX('Season 5'!$X$19,MATCH('VS stats'!$C47,'Season 5'!$U$19,0)),
IFERROR(INDEX('Season 5'!$X$21,MATCH('VS stats'!$C47,'Season 5'!$U$21,0)),
IFERROR(INDEX('Season 5'!$X$23,MATCH('VS stats'!$C47,'Season 5'!$U$23,0)),"-")))))))</f>
        <v>-</v>
      </c>
      <c r="AG47" s="966" t="str">
        <f>IFERROR(INDEX('Season 5'!$X$10,MATCH('VS stats'!$C47,'Season 5'!$U$10,0)),
IFERROR(INDEX('Season 5'!$X$14:$X$16,MATCH('VS stats'!$C47,'Season 5'!$U$14:$U$16,0)),
IFERROR(INDEX('Season 5'!$X$18,MATCH('VS stats'!$C47,'Season 5'!$U$18,0)),
IFERROR(INDEX('Season 5'!$X$20,MATCH('VS stats'!$C47,'Season 5'!$U$20,0)),
IFERROR(INDEX('Season 5'!$X$22,MATCH('VS stats'!$C47,'Season 5'!$U$22,0)),"-")))))</f>
        <v>-</v>
      </c>
      <c r="AH47" s="965" t="str">
        <f>IFERROR(INDEX('Season 6'!$D$9:$D$27,MATCH('VS stats'!$C47,'Season 6'!$B$9:$B$27,0)),"-")</f>
        <v>-</v>
      </c>
      <c r="AI47" s="965" t="str">
        <f>IFERROR(INDEX('Season 6'!$D$28:$D$46,MATCH('VS stats'!$C47,'Season 6'!$B$28:$B$46,0)),"-")</f>
        <v>-</v>
      </c>
      <c r="AJ47" s="965" t="str">
        <f>IFERROR(INDEX('Season 6'!$J$9:$J$16,MATCH('VS stats'!$C47,'Season 6'!$H$9:$H$16,0)),IFERROR(INDEX('Season 6'!$J$39,MATCH('VS stats'!$C47,'Season 6'!$H$39,0)),"-"))</f>
        <v>-</v>
      </c>
      <c r="AK47" s="965" t="str">
        <f>IFERROR(INDEX('Season 6'!$P$9:$P$16,MATCH('VS stats'!$C47,'Season 6'!$N$9:$N$16,0)),IFERROR(INDEX('Season 6'!$J$30,MATCH('VS stats'!$C47,'Season 6'!$H$30,0)),"-"))</f>
        <v>-</v>
      </c>
      <c r="AL47" s="965" t="str">
        <f>IFERROR(INDEX('Season 6'!$P$20:$P$24,MATCH('VS stats'!$C47,'Season 6'!$N$20:$N$24,0)),
IFERROR(INDEX('Season 6'!$X$9,MATCH('VS stats'!$C47,'Season 6'!$U$9,0)),
IFERROR(INDEX('Season 6'!$X$11:$X$13,MATCH('VS stats'!$C47,'Season 6'!$U$11:$U55,0)),
IFERROR(INDEX('Season 6'!$X$17,MATCH('VS stats'!$C47,'Season 6'!$U$17,0)),
IFERROR(INDEX('Season 6'!$X$19,MATCH('VS stats'!$C47,'Season 6'!$U$19,0)),
IFERROR(INDEX('Season 6'!$X$21,MATCH('VS stats'!$C47,'Season 6'!$U$21,0)),
IFERROR(INDEX('Season 6'!$X$23,MATCH('VS stats'!$C47,'Season 6'!$U$23,0)),"-")))))))</f>
        <v>-</v>
      </c>
      <c r="AM47" s="966" t="str">
        <f>IFERROR(INDEX('Season 6'!$X$10,MATCH('VS stats'!$C47,'Season 6'!$U$10,0)),
IFERROR(INDEX('Season 6'!$X$14:$X$16,MATCH('VS stats'!$C47,'Season 6'!$U$14:$U$16,0)),
IFERROR(INDEX('Season 6'!$X$18,MATCH('VS stats'!$C47,'Season 6'!$U$18,0)),
IFERROR(INDEX('Season 6'!$X$20,MATCH('VS stats'!$C47,'Season 6'!$U$20,0)),
IFERROR(INDEX('Season 6'!$X$22,MATCH('VS stats'!$C47,'Season 6'!$U$22,0)),"-")))))</f>
        <v>-</v>
      </c>
      <c r="AN47" s="965" t="str">
        <f>IFERROR(INDEX('Season 7'!$D$9:$D$27,MATCH('VS stats'!$C47,'Season 7'!$B$9:$B$27,0)),"-")</f>
        <v>-</v>
      </c>
      <c r="AO47" s="965" t="str">
        <f>IFERROR(INDEX('Season 7'!$D$28:$D$46,MATCH('VS stats'!$C47,'Season 7'!$B$28:$B$46,0)),"-")</f>
        <v>-</v>
      </c>
      <c r="AP47" s="965" t="str">
        <f>IFERROR(INDEX('Season 7'!$J$9:$J$16,MATCH('VS stats'!$C47,'Season 7'!$H$9:$H$16,0)),IFERROR(INDEX('Season 7'!$J$39,MATCH('VS stats'!$C47,'Season 7'!$H$39,0)),"-"))</f>
        <v>-</v>
      </c>
      <c r="AQ47" s="965" t="str">
        <f>IFERROR(INDEX('Season 7'!$P$9:$P$16,MATCH('VS stats'!$C47,'Season 7'!$N$9:$N$16,0)),IFERROR(INDEX('Season 7'!$J$30,MATCH('VS stats'!$C47,'Season 7'!$H$30,0)),"-"))</f>
        <v>-</v>
      </c>
      <c r="AR47" s="965" t="str">
        <f>IFERROR(INDEX('Season 7'!$P$20:$P$24,MATCH('VS stats'!$C47,'Season 7'!$N$20:$N$24,0)),
IFERROR(INDEX('Season 7'!$X$9,MATCH('VS stats'!$C47,'Season 7'!$U$9,0)),
IFERROR(INDEX('Season 7'!$X$11:$X$13,MATCH('VS stats'!$C47,'Season 7'!$U$11:$U55,0)),
IFERROR(INDEX('Season 7'!$X$17,MATCH('VS stats'!$C47,'Season 7'!$U$17,0)),
IFERROR(INDEX('Season 7'!$X$19,MATCH('VS stats'!$C47,'Season 7'!$U$19,0)),
IFERROR(INDEX('Season 7'!$X$21,MATCH('VS stats'!$C47,'Season 7'!$U$21,0)),
IFERROR(INDEX('Season 7'!$X$23,MATCH('VS stats'!$C47,'Season 7'!$U$23,0)),"-")))))))</f>
        <v>-</v>
      </c>
      <c r="AS47" s="966" t="str">
        <f>IFERROR(INDEX('Season 7'!$X$10,MATCH('VS stats'!$C47,'Season 7'!$U$10,0)),
IFERROR(INDEX('Season 7'!$X$14:$X$16,MATCH('VS stats'!$C47,'Season 7'!$U$14:$U$16,0)),
IFERROR(INDEX('Season 7'!$X$18,MATCH('VS stats'!$C47,'Season 7'!$U$18,0)),
IFERROR(INDEX('Season 7'!$X$20,MATCH('VS stats'!$C47,'Season 7'!$U$20,0)),
IFERROR(INDEX('Season 7'!$X$22,MATCH('VS stats'!$C47,'Season 7'!$U$22,0)),"-")))))</f>
        <v>-</v>
      </c>
      <c r="AT47" s="965" t="str">
        <f>IFERROR(INDEX('Season 8'!$D$9:$D$27,MATCH('VS stats'!$C47,'Season 8'!$B$9:$B$27,0)),"-")</f>
        <v>-</v>
      </c>
      <c r="AU47" s="965" t="str">
        <f>IFERROR(INDEX('Season 8'!$D$28:$D$46,MATCH('VS stats'!$C47,'Season 8'!$B$28:$B$46,0)),"-")</f>
        <v>-</v>
      </c>
      <c r="AV47" s="965" t="str">
        <f>IFERROR(INDEX('Season 8'!$J$9:$J$16,MATCH('VS stats'!$C47,'Season 8'!$H$9:$H$16,0)),IFERROR(INDEX('Season 8'!$J$39,MATCH('VS stats'!$C47,'Season 8'!$H$39,0)),"-"))</f>
        <v>-</v>
      </c>
      <c r="AW47" s="965" t="str">
        <f>IFERROR(INDEX('Season 8'!$P$9:$P$16,MATCH('VS stats'!$C47,'Season 8'!$N$9:$N$16,0)),IFERROR(INDEX('Season 8'!$J$30,MATCH('VS stats'!$C47,'Season 8'!$H$30,0)),"-"))</f>
        <v>-</v>
      </c>
      <c r="AX47" s="965" t="str">
        <f>IFERROR(INDEX('Season 8'!$P$20:$P$24,MATCH('VS stats'!$C47,'Season 8'!$N$20:$N$24,0)),
IFERROR(INDEX('Season 8'!$X$9,MATCH('VS stats'!$C47,'Season 8'!$U$9,0)),
IFERROR(INDEX('Season 8'!$X$11:$X$13,MATCH('VS stats'!$C47,'Season 8'!$U$11:$U55,0)),
IFERROR(INDEX('Season 8'!$X$17,MATCH('VS stats'!$C47,'Season 8'!$U$17,0)),
IFERROR(INDEX('Season 8'!$X$19,MATCH('VS stats'!$C47,'Season 8'!$U$19,0)),
IFERROR(INDEX('Season 8'!$X$21,MATCH('VS stats'!$C47,'Season 8'!$U$21,0)),
IFERROR(INDEX('Season 8'!$X$23,MATCH('VS stats'!$C47,'Season 8'!$U$23,0)),"-")))))))</f>
        <v>-</v>
      </c>
      <c r="AY47" s="966" t="str">
        <f>IFERROR(INDEX('Season 8'!$X$10,MATCH('VS stats'!$C47,'Season 8'!$U$10,0)),
IFERROR(INDEX('Season 8'!$X$14:$X$16,MATCH('VS stats'!$C47,'Season 8'!$U$14:$U$16,0)),
IFERROR(INDEX('Season 8'!$X$18,MATCH('VS stats'!$C47,'Season 8'!$U$18,0)),
IFERROR(INDEX('Season 8'!$X$20,MATCH('VS stats'!$C47,'Season 8'!$U$20,0)),
IFERROR(INDEX('Season 8'!$X$22,MATCH('VS stats'!$C47,'Season 8'!$U$22,0)),"-")))))</f>
        <v>-</v>
      </c>
      <c r="AZ47" s="965" t="str">
        <f>IFERROR(INDEX('Season 9'!$D$9:$D$27,MATCH('VS stats'!$C47,'Season 9'!$B$9:$B$27,0)),"-")</f>
        <v>-</v>
      </c>
      <c r="BA47" s="965" t="str">
        <f>IFERROR(INDEX('Season 9'!$D$28:$D$46,MATCH('VS stats'!$C47,'Season 9'!$B$28:$B$46,0)),"-")</f>
        <v>-</v>
      </c>
      <c r="BB47" s="965" t="str">
        <f>IFERROR(INDEX('Season 9'!$J$9:$J$16,MATCH('VS stats'!$C47,'Season 9'!$H$9:$H$16,0)),IFERROR(INDEX('Season 9'!$J$39,MATCH('VS stats'!$C47,'Season 9'!$H$39,0)),"-"))</f>
        <v>-</v>
      </c>
      <c r="BC47" s="965" t="str">
        <f>IFERROR(INDEX('Season 9'!$P$9:$P$16,MATCH('VS stats'!$C47,'Season 9'!$N$9:$N$16,0)),IFERROR(INDEX('Season 9'!$J$30,MATCH('VS stats'!$C47,'Season 9'!$H$30,0)),"-"))</f>
        <v>-</v>
      </c>
      <c r="BD47" s="965" t="str">
        <f>IFERROR(INDEX('Season 9'!$P$20:$P$24,MATCH('VS stats'!$C47,'Season 9'!$N$20:$N$24,0)),
IFERROR(INDEX('Season 9'!$X$9,MATCH('VS stats'!$C47,'Season 9'!$U$9,0)),
IFERROR(INDEX('Season 9'!$X$11:$X$13,MATCH('VS stats'!$C47,'Season 9'!$U$11:$U55,0)),
IFERROR(INDEX('Season 9'!$X$17,MATCH('VS stats'!$C47,'Season 9'!$U$17,0)),
IFERROR(INDEX('Season 9'!$X$19,MATCH('VS stats'!$C47,'Season 9'!$U$19,0)),
IFERROR(INDEX('Season 9'!$X$21,MATCH('VS stats'!$C47,'Season 9'!$U$21,0)),
IFERROR(INDEX('Season 9'!$X$23,MATCH('VS stats'!$C47,'Season 9'!$U$23,0)),"-")))))))</f>
        <v>-</v>
      </c>
      <c r="BE47" s="966" t="str">
        <f>IFERROR(INDEX('Season 9'!$X$10,MATCH('VS stats'!$C47,'Season 9'!$U$10,0)),
IFERROR(INDEX('Season 9'!$X$14:$X$16,MATCH('VS stats'!$C47,'Season 9'!$U$14:$U$16,0)),
IFERROR(INDEX('Season 9'!$X$18,MATCH('VS stats'!$C47,'Season 9'!$U$18,0)),
IFERROR(INDEX('Season 9'!$X$20,MATCH('VS stats'!$C47,'Season 9'!$U$20,0)),
IFERROR(INDEX('Season 9'!$X$22,MATCH('VS stats'!$C47,'Season 9'!$U$22,0)),"-")))))</f>
        <v>-</v>
      </c>
      <c r="BF47" s="965" t="str">
        <f>IFERROR(INDEX('Season 10'!$D$9:$D$27,MATCH('VS stats'!$C47,'Season 10'!$B$9:$B$27,0)),"-")</f>
        <v>-</v>
      </c>
      <c r="BG47" s="965" t="str">
        <f>IFERROR(INDEX('Season 10'!$D$28:$D$46,MATCH('VS stats'!$C47,'Season 10'!$B$28:$B$46,0)),"-")</f>
        <v>-</v>
      </c>
      <c r="BH47" s="965" t="str">
        <f>IFERROR(INDEX('Season 10'!$J$9:$J$16,MATCH('VS stats'!$C47,'Season 10'!$H$9:$H$16,0)),IFERROR(INDEX('Season 10'!$J$39,MATCH('VS stats'!$C47,'Season 10'!$H$39,0)),"-"))</f>
        <v>-</v>
      </c>
      <c r="BI47" s="965" t="str">
        <f>IFERROR(INDEX('Season 10'!$P$9:$P$16,MATCH('VS stats'!$C47,'Season 10'!$N$9:$N$16,0)),IFERROR(INDEX('Season 10'!$J$30,MATCH('VS stats'!$C47,'Season 10'!$H$30,0)),"-"))</f>
        <v>-</v>
      </c>
      <c r="BJ47" s="965" t="str">
        <f>IFERROR(INDEX('Season 10'!$P$20:$P$24,MATCH('VS stats'!$C47,'Season 10'!$N$20:$N$24,0)),
IFERROR(INDEX('Season 10'!$X$9,MATCH('VS stats'!$C47,'Season 10'!$U$9,0)),
IFERROR(INDEX('Season 10'!$X$11:$X$13,MATCH('VS stats'!$C47,'Season 10'!$U$11:$U55,0)),
IFERROR(INDEX('Season 10'!$X$17,MATCH('VS stats'!$C47,'Season 10'!$U$17,0)),
IFERROR(INDEX('Season 10'!$X$19,MATCH('VS stats'!$C47,'Season 10'!$U$19,0)),
IFERROR(INDEX('Season 10'!$X$21,MATCH('VS stats'!$C47,'Season 10'!$U$21,0)),
IFERROR(INDEX('Season 10'!$X$23,MATCH('VS stats'!$C47,'Season 10'!$U$23,0)),"-")))))))</f>
        <v>-</v>
      </c>
      <c r="BK47" s="966" t="str">
        <f>IFERROR(INDEX('Season 10'!$X$10,MATCH('VS stats'!$C47,'Season 10'!$U$10,0)),
IFERROR(INDEX('Season 10'!$X$14:$X$16,MATCH('VS stats'!$C47,'Season 10'!$U$14:$U$16,0)),
IFERROR(INDEX('Season 10'!$X$18,MATCH('VS stats'!$C47,'Season 10'!$U$18,0)),
IFERROR(INDEX('Season 10'!$X$20,MATCH('VS stats'!$C47,'Season 10'!$U$20,0)),
IFERROR(INDEX('Season 10'!$X$22,MATCH('VS stats'!$C47,'Season 10'!$U$22,0)),"-")))))</f>
        <v>-</v>
      </c>
      <c r="BL47" s="965" t="str">
        <f>IFERROR(INDEX('Season 11'!$D$9:$D$27,MATCH('VS stats'!$C47,'Season 11'!$B$9:$B$27,0)),"-")</f>
        <v>-</v>
      </c>
      <c r="BM47" s="965" t="str">
        <f>IFERROR(INDEX('Season 11'!$D$28:$D$46,MATCH('VS stats'!$C47,'Season 11'!$B$28:$B$46,0)),"-")</f>
        <v>-</v>
      </c>
      <c r="BN47" s="965" t="str">
        <f>IFERROR(INDEX('Season 11'!$J$9:$J$16,MATCH('VS stats'!$C47,'Season 11'!$H$9:$H$16,0)),IFERROR(INDEX('Season 11'!$J$39,MATCH('VS stats'!$C47,'Season 11'!$H$39,0)),"-"))</f>
        <v>-</v>
      </c>
      <c r="BO47" s="965" t="str">
        <f>IFERROR(INDEX('Season 11'!$P$9:$P$16,MATCH('VS stats'!$C47,'Season 11'!$N$9:$N$16,0)),IFERROR(INDEX('Season 11'!$J$30,MATCH('VS stats'!$C47,'Season 11'!$H$30,0)),"-"))</f>
        <v>-</v>
      </c>
      <c r="BP47" s="965" t="str">
        <f>IFERROR(INDEX('Season 11'!$P$20:$P$24,MATCH('VS stats'!$C47,'Season 11'!$N$20:$N$24,0)),
IFERROR(INDEX('Season 11'!$X$9,MATCH('VS stats'!$C47,'Season 11'!$U$9,0)),
IFERROR(INDEX('Season 11'!$X$11:$X$13,MATCH('VS stats'!$C47,'Season 11'!$U$11:$U55,0)),
IFERROR(INDEX('Season 11'!$X$17,MATCH('VS stats'!$C47,'Season 11'!$U$17,0)),
IFERROR(INDEX('Season 11'!$X$19,MATCH('VS stats'!$C47,'Season 11'!$U$19,0)),
IFERROR(INDEX('Season 11'!$X$21,MATCH('VS stats'!$C47,'Season 11'!$U$21,0)),
IFERROR(INDEX('Season 11'!$X$23,MATCH('VS stats'!$C47,'Season 11'!$U$23,0)),"-")))))))</f>
        <v>-</v>
      </c>
      <c r="BQ47" s="966" t="str">
        <f>IFERROR(INDEX('Season 11'!$X$10,MATCH('VS stats'!$C47,'Season 11'!$U$10,0)),
IFERROR(INDEX('Season 11'!$X$14:$X$16,MATCH('VS stats'!$C47,'Season 11'!$U$14:$U$16,0)),
IFERROR(INDEX('Season 11'!$X$18,MATCH('VS stats'!$C47,'Season 11'!$U$18,0)),
IFERROR(INDEX('Season 11'!$X$20,MATCH('VS stats'!$C47,'Season 11'!$U$20,0)),
IFERROR(INDEX('Season 11'!$X$22,MATCH('VS stats'!$C47,'Season 11'!$U$22,0)),"-")))))</f>
        <v>-</v>
      </c>
      <c r="BR47" s="965" t="str">
        <f>IFERROR(INDEX('Season 12'!$D$9:$D$27,MATCH('VS stats'!$C47,'Season 12'!$B$9:$B$27,0)),"-")</f>
        <v>-</v>
      </c>
      <c r="BS47" s="965" t="str">
        <f>IFERROR(INDEX('Season 12'!$D$28:$D$46,MATCH('VS stats'!$C47,'Season 12'!$B$28:$B$46,0)),"-")</f>
        <v>-</v>
      </c>
      <c r="BT47" s="965" t="str">
        <f>IFERROR(INDEX('Season 12'!$J$9:$J$16,MATCH('VS stats'!$C47,'Season 12'!$H$9:$H$16,0)),IFERROR(INDEX('Season 12'!$J$39,MATCH('VS stats'!$C47,'Season 12'!$H$39,0)),"-"))</f>
        <v>-</v>
      </c>
      <c r="BU47" s="965" t="str">
        <f>IFERROR(INDEX('Season 12'!$P$9:$P$16,MATCH('VS stats'!$C47,'Season 12'!$N$9:$N$16,0)),IFERROR(INDEX('Season 12'!$J$30,MATCH('VS stats'!$C47,'Season 12'!$H$30,0)),"-"))</f>
        <v>-</v>
      </c>
      <c r="BV47" s="965" t="str">
        <f>IFERROR(INDEX('Season 12'!$P$20:$P$24,MATCH('VS stats'!$C47,'Season 12'!$N$20:$N$24,0)),
IFERROR(INDEX('Season 12'!$X$9,MATCH('VS stats'!$C47,'Season 12'!$U$9,0)),
IFERROR(INDEX('Season 12'!$X$11:$X$13,MATCH('VS stats'!$C47,'Season 12'!$U$11:$U55,0)),
IFERROR(INDEX('Season 12'!$X$17,MATCH('VS stats'!$C47,'Season 12'!$U$17,0)),
IFERROR(INDEX('Season 12'!$X$19,MATCH('VS stats'!$C47,'Season 12'!$U$19,0)),
IFERROR(INDEX('Season 12'!$X$21,MATCH('VS stats'!$C47,'Season 12'!$U$21,0)),
IFERROR(INDEX('Season 12'!$X$23,MATCH('VS stats'!$C47,'Season 12'!$U$23,0)),"-")))))))</f>
        <v>-</v>
      </c>
      <c r="BW47" s="966" t="str">
        <f>IFERROR(INDEX('Season 12'!$X$10,MATCH('VS stats'!$C47,'Season 12'!$U$10,0)),
IFERROR(INDEX('Season 12'!$X$14:$X$16,MATCH('VS stats'!$C47,'Season 12'!$U$14:$U$16,0)),
IFERROR(INDEX('Season 12'!$X$18,MATCH('VS stats'!$C47,'Season 12'!$U$18,0)),
IFERROR(INDEX('Season 12'!$X$20,MATCH('VS stats'!$C47,'Season 12'!$U$20,0)),
IFERROR(INDEX('Season 12'!$X$22,MATCH('VS stats'!$C47,'Season 12'!$U$22,0)),"-")))))</f>
        <v>-</v>
      </c>
      <c r="BX47" s="965" t="str">
        <f>IFERROR(INDEX('Season 13'!$D$9:$D$27,MATCH('VS stats'!$C47,'Season 13'!$B$9:$B$27,0)),"-")</f>
        <v>-</v>
      </c>
      <c r="BY47" s="965" t="str">
        <f>IFERROR(INDEX('Season 13'!$D$28:$D$46,MATCH('VS stats'!$C47,'Season 13'!$B$28:$B$46,0)),"-")</f>
        <v>-</v>
      </c>
      <c r="BZ47" s="965" t="str">
        <f>IFERROR(INDEX('Season 13'!$J$9:$J$16,MATCH('VS stats'!$C47,'Season 13'!$H$9:$H$16,0)),IFERROR(INDEX('Season 13'!$J$39,MATCH('VS stats'!$C47,'Season 13'!$H$39,0)),"-"))</f>
        <v>-</v>
      </c>
      <c r="CA47" s="965" t="str">
        <f>IFERROR(INDEX('Season 13'!$P$9:$P$16,MATCH('VS stats'!$C47,'Season 13'!$N$9:$N$16,0)),IFERROR(INDEX('Season 13'!$J$30,MATCH('VS stats'!$C47,'Season 13'!$H$30,0)),"-"))</f>
        <v>-</v>
      </c>
      <c r="CB47" s="965" t="str">
        <f>IFERROR(INDEX('Season 13'!$P$20:$P$24,MATCH('VS stats'!$C47,'Season 13'!$N$20:$N$24,0)),
IFERROR(INDEX('Season 13'!$X$9,MATCH('VS stats'!$C47,'Season 13'!$U$9,0)),
IFERROR(INDEX('Season 13'!$X$11:$X$13,MATCH('VS stats'!$C47,'Season 13'!$U$11:$U55,0)),
IFERROR(INDEX('Season 13'!$X$17,MATCH('VS stats'!$C47,'Season 13'!$U$17,0)),
IFERROR(INDEX('Season 13'!$X$19,MATCH('VS stats'!$C47,'Season 13'!$U$19,0)),
IFERROR(INDEX('Season 13'!$X$21,MATCH('VS stats'!$C47,'Season 13'!$U$21,0)),
IFERROR(INDEX('Season 13'!$X$23,MATCH('VS stats'!$C47,'Season 13'!$U$23,0)),"-")))))))</f>
        <v>-</v>
      </c>
      <c r="CC47" s="966" t="str">
        <f>IFERROR(INDEX('Season 13'!$X$10,MATCH('VS stats'!$C47,'Season 13'!$U$10,0)),
IFERROR(INDEX('Season 13'!$X$14:$X$16,MATCH('VS stats'!$C47,'Season 13'!$U$14:$U$16,0)),
IFERROR(INDEX('Season 13'!$X$18,MATCH('VS stats'!$C47,'Season 13'!$U$18,0)),
IFERROR(INDEX('Season 13'!$X$20,MATCH('VS stats'!$C47,'Season 13'!$U$20,0)),
IFERROR(INDEX('Season 13'!$X$22,MATCH('VS stats'!$C47,'Season 13'!$U$22,0)),"-")))))</f>
        <v>-</v>
      </c>
      <c r="CD47" s="965" t="str">
        <f>IFERROR(INDEX('Season 14'!$D$9:$D$27,MATCH('VS stats'!$C47,'Season 14'!$B$9:$B$27,0)),"-")</f>
        <v>-</v>
      </c>
      <c r="CE47" s="965" t="str">
        <f>IFERROR(INDEX('Season 14'!$D$28:$D$46,MATCH('VS stats'!$C47,'Season 14'!$B$28:$B$46,0)),"-")</f>
        <v>-</v>
      </c>
      <c r="CF47" s="965" t="str">
        <f>IFERROR(INDEX('Season 14'!$J$9:$J$16,MATCH('VS stats'!$C47,'Season 14'!$H$9:$H$16,0)),IFERROR(INDEX('Season 14'!$J$39,MATCH('VS stats'!$C47,'Season 14'!$H$39,0)),"-"))</f>
        <v>-</v>
      </c>
      <c r="CG47" s="965" t="str">
        <f>IFERROR(INDEX('Season 14'!$P$9:$P$16,MATCH('VS stats'!$C47,'Season 14'!$N$9:$N$16,0)),IFERROR(INDEX('Season 14'!$J$30,MATCH('VS stats'!$C47,'Season 14'!$H$30,0)),"-"))</f>
        <v>-</v>
      </c>
      <c r="CH47" s="965" t="str">
        <f>IFERROR(INDEX('Season 14'!$P$20:$P$24,MATCH('VS stats'!$C47,'Season 14'!$N$20:$N$24,0)),
IFERROR(INDEX('Season 14'!$X$9,MATCH('VS stats'!$C47,'Season 14'!$U$9,0)),
IFERROR(INDEX('Season 14'!$X$11:$X$13,MATCH('VS stats'!$C47,'Season 14'!$U$11:$U55,0)),
IFERROR(INDEX('Season 14'!$X$17,MATCH('VS stats'!$C47,'Season 14'!$U$17,0)),
IFERROR(INDEX('Season 14'!$X$19,MATCH('VS stats'!$C47,'Season 14'!$U$19,0)),
IFERROR(INDEX('Season 14'!$X$21,MATCH('VS stats'!$C47,'Season 14'!$U$21,0)),
IFERROR(INDEX('Season 14'!$X$23,MATCH('VS stats'!$C47,'Season 14'!$U$23,0)),"-")))))))</f>
        <v>-</v>
      </c>
      <c r="CI47" s="966" t="str">
        <f>IFERROR(INDEX('Season 14'!$X$10,MATCH('VS stats'!$C47,'Season 14'!$U$10,0)),
IFERROR(INDEX('Season 14'!$X$14:$X$16,MATCH('VS stats'!$C47,'Season 14'!$U$14:$U$16,0)),
IFERROR(INDEX('Season 14'!$X$18,MATCH('VS stats'!$C47,'Season 14'!$U$18,0)),
IFERROR(INDEX('Season 14'!$X$20,MATCH('VS stats'!$C47,'Season 14'!$U$20,0)),
IFERROR(INDEX('Season 14'!$X$22,MATCH('VS stats'!$C47,'Season 14'!$U$22,0)),"-")))))</f>
        <v>-</v>
      </c>
      <c r="CJ47" s="965" t="str">
        <f>IFERROR(INDEX('Season 15'!$D$9:$D$27,MATCH('VS stats'!$C47,'Season 15'!$B$9:$B$27,0)),"-")</f>
        <v>-</v>
      </c>
      <c r="CK47" s="965" t="str">
        <f>IFERROR(INDEX('Season 15'!$D$28:$D$46,MATCH('VS stats'!$C47,'Season 15'!$B$28:$B$46,0)),"-")</f>
        <v>-</v>
      </c>
      <c r="CL47" s="965" t="str">
        <f>IFERROR(INDEX('Season 15'!$J$9:$J$16,MATCH('VS stats'!$C47,'Season 15'!$H$9:$H$16,0)),IFERROR(INDEX('Season 15'!$J$39,MATCH('VS stats'!$C47,'Season 15'!$H$39,0)),"-"))</f>
        <v>-</v>
      </c>
      <c r="CM47" s="965" t="str">
        <f>IFERROR(INDEX('Season 15'!$P$9:$P$16,MATCH('VS stats'!$C47,'Season 15'!$N$9:$N$16,0)),IFERROR(INDEX('Season 15'!$J$30,MATCH('VS stats'!$C47,'Season 15'!$H$30,0)),"-"))</f>
        <v>-</v>
      </c>
      <c r="CN47" s="965" t="str">
        <f>IFERROR(INDEX('Season 15'!$P$20:$P$24,MATCH('VS stats'!$C47,'Season 15'!$N$20:$N$24,0)),
IFERROR(INDEX('Season 15'!$X$9,MATCH('VS stats'!$C47,'Season 15'!$U$9,0)),
IFERROR(INDEX('Season 15'!$X$11:$X$13,MATCH('VS stats'!$C47,'Season 15'!$U$11:$U55,0)),
IFERROR(INDEX('Season 15'!$X$17,MATCH('VS stats'!$C47,'Season 15'!$U$17,0)),
IFERROR(INDEX('Season 15'!$X$19,MATCH('VS stats'!$C47,'Season 15'!$U$19,0)),
IFERROR(INDEX('Season 15'!$X$21,MATCH('VS stats'!$C47,'Season 15'!$U$21,0)),
IFERROR(INDEX('Season 15'!$X$23,MATCH('VS stats'!$C47,'Season 15'!$U$23,0)),"-")))))))</f>
        <v>-</v>
      </c>
      <c r="CO47" s="966" t="str">
        <f>IFERROR(INDEX('Season 15'!$X$10,MATCH('VS stats'!$C47,'Season 15'!$U$10,0)),
IFERROR(INDEX('Season 15'!$X$14:$X$16,MATCH('VS stats'!$C47,'Season 15'!$U$14:$U$16,0)),
IFERROR(INDEX('Season 15'!$X$18,MATCH('VS stats'!$C47,'Season 15'!$U$18,0)),
IFERROR(INDEX('Season 15'!$X$20,MATCH('VS stats'!$C47,'Season 15'!$U$20,0)),
IFERROR(INDEX('Season 15'!$X$22,MATCH('VS stats'!$C47,'Season 15'!$U$22,0)),"-")))))</f>
        <v>-</v>
      </c>
      <c r="CP47" s="976"/>
      <c r="CQ47" s="822"/>
      <c r="CR47" s="822"/>
      <c r="CS47" s="822"/>
      <c r="CT47" s="822"/>
      <c r="CU47" s="822"/>
    </row>
    <row r="48" spans="3:99" x14ac:dyDescent="0.25">
      <c r="C48" s="680" t="s">
        <v>218</v>
      </c>
      <c r="D48" s="965" t="str">
        <f>IFERROR(INDEX('Season 1'!$D$9:$D$31,MATCH('VS stats'!$C48,'Season 1'!$B$9:$B$31,0)),"-")</f>
        <v>-</v>
      </c>
      <c r="E48" s="965" t="str">
        <f>IFERROR(INDEX('Season 1'!$D$32:$D$54,MATCH('VS stats'!$C48,'Season 1'!$B$32:$B$54,0)),"-")</f>
        <v>-</v>
      </c>
      <c r="F48" s="965" t="str">
        <f>IFERROR(INDEX('Season 1'!$J$9:$J$16,MATCH('VS stats'!$C48,'Season 1'!$H$9:$H$16,0)),IFERROR(INDEX('Season 1'!$W$9:$W$14,MATCH('VS stats'!$C48,'Season 1'!$T$9:$T$14,0)),"-"))</f>
        <v>-</v>
      </c>
      <c r="G48" s="1073" t="str">
        <f>IFERROR(INDEX('Season 1'!$P$9:$P$16,MATCH('VS stats'!$C48,'Season 1'!$N$9:$N$16,0)),"-")</f>
        <v>0-8</v>
      </c>
      <c r="H48" s="965" t="str">
        <f>IFERROR(INDEX('Season 1'!$P$20:$P$24,MATCH('VS stats'!$C48,'Season 1'!$N$20:$N$24,0)),"-")</f>
        <v>-</v>
      </c>
      <c r="I48" s="966" t="s">
        <v>35</v>
      </c>
      <c r="J48" s="965" t="str">
        <f>IFERROR(INDEX('Season 2'!$D$9:$D$31,MATCH('VS stats'!$C48,'Season 2'!$B$9:$B$31,0)),"-")</f>
        <v>-</v>
      </c>
      <c r="K48" s="965" t="str">
        <f>IFERROR(INDEX('Season 2'!$D$32:$D$54,MATCH('VS stats'!$C48,'Season 2'!$B$32:$B$54,0)),"-")</f>
        <v>-</v>
      </c>
      <c r="L48" s="965" t="str">
        <f>IFERROR(INDEX('Season 2'!$J$9:$J$16,MATCH('VS stats'!$C48,'Season 2'!$H$9:$H$16,0)),IFERROR(INDEX('Season 2'!$J$45:$J$50,MATCH('VS stats'!$C48,'Season 2'!$H$45:$H$50,0)),"-"))</f>
        <v>-</v>
      </c>
      <c r="M48" s="965" t="str">
        <f>IFERROR(INDEX('Season 2'!$P$9:$P$16,MATCH('VS stats'!$C48,'Season 2'!$N$9:$N$16,0)),IFERROR(INDEX('Season 2'!$J$30,MATCH('VS stats'!$C48,'Season 2'!$H$30,0)),"-"))</f>
        <v>-</v>
      </c>
      <c r="N48" s="965" t="str">
        <f>IFERROR(INDEX('Season 2'!$P$20:$P$24,MATCH('VS stats'!$C48,'Season 2'!$N$20:$N$24,0)),
IFERROR(INDEX('Season 2'!$X$9,MATCH('VS stats'!$C48,'Season 2'!$U$9,0)),
IFERROR(INDEX('Season 2'!$X$11:$X$13,MATCH('VS stats'!$C48,'Season 2'!$U$11:$U56,0)),
IFERROR(INDEX('Season 2'!$X$17,MATCH('VS stats'!$C48,'Season 2'!$U$17,0)),
IFERROR(INDEX('Season 2'!$X$19,MATCH('VS stats'!$C48,'Season 2'!$U$19,0)),
IFERROR(INDEX('Season 2'!$X$21,MATCH('VS stats'!$C48,'Season 2'!$U$21,0)),
IFERROR(INDEX('Season 2'!$X$23,MATCH('VS stats'!$C48,'Season 2'!$U$23,0)),
IFERROR(INDEX('Season 2'!$X$25,MATCH('VS stats'!$C48,'Season 2'!$U$25,0)),"-"))))))))</f>
        <v>-</v>
      </c>
      <c r="O48" s="966" t="str">
        <f>IFERROR(INDEX('Season 2'!$X$10,MATCH('VS stats'!$C48,'Season 2'!$U$10,0)),
IFERROR(INDEX('Season 2'!$X$14:$X$16,MATCH('VS stats'!$C48,'Season 2'!$U$14:$U$16,0)),
IFERROR(INDEX('Season 2'!$X$18,MATCH('VS stats'!$C48,'Season 2'!$U$18,0)),
IFERROR(INDEX('Season 2'!$X$20,MATCH('VS stats'!$C48,'Season 2'!$U$20,0)),
IFERROR(INDEX('Season 2'!$X$22,MATCH('VS stats'!$C48,'Season 2'!$U$22,0)),
IFERROR(INDEX('Season 2'!$X$24,MATCH('VS stats'!$C48,'Season 2'!$U$24,0)),"-"))))))</f>
        <v>-</v>
      </c>
      <c r="P48" s="965" t="str">
        <f>IFERROR(INDEX('Season 3'!$D$9:$D$31,MATCH('VS stats'!$C48,'Season 3'!$B$9:$B$31,0)),"-")</f>
        <v>-</v>
      </c>
      <c r="Q48" s="965" t="str">
        <f>IFERROR(INDEX('Season 3'!$D$32:$D$54,MATCH('VS stats'!$C48,'Season 3'!$B$32:$B$54,0)),"-")</f>
        <v>-</v>
      </c>
      <c r="R48" s="965" t="str">
        <f>IFERROR(INDEX('Season 3'!$J$9:$J$16,MATCH('VS stats'!$C48,'Season 3'!$H$9:$H$16,0)),IFERROR(INDEX('Season 3'!$J$39,MATCH('VS stats'!$C48,'Season 3'!$H$39,0)),"-"))</f>
        <v>-</v>
      </c>
      <c r="S48" s="965" t="str">
        <f>IFERROR(INDEX('Season 3'!$P$9:$P$16,MATCH('VS stats'!$C48,'Season 3'!$N$9:$N$16,0)),IFERROR(INDEX('Season 3'!$J$30,MATCH('VS stats'!$C48,'Season 3'!$H$30,0)),"-"))</f>
        <v>-</v>
      </c>
      <c r="T48" s="965" t="str">
        <f>IFERROR(INDEX('Season 3'!$P$20:$P$24,MATCH('VS stats'!$C48,'Season 3'!$N$20:$N$24,0)),
IFERROR(INDEX('Season 3'!$X$9,MATCH('VS stats'!$C48,'Season 3'!$U$9,0)),
IFERROR(INDEX('Season 3'!$X$11:$X$13,MATCH('VS stats'!$C48,'Season 3'!$U$11:$U56,0)),
IFERROR(INDEX('Season 3'!$X$17,MATCH('VS stats'!$C48,'Season 3'!$U$17,0)),
IFERROR(INDEX('Season 3'!$X$19,MATCH('VS stats'!$C48,'Season 3'!$U$19,0)),
IFERROR(INDEX('Season 3'!$X$21,MATCH('VS stats'!$C48,'Season 3'!$U$21,0)),
IFERROR(INDEX('Season 3'!$X$23,MATCH('VS stats'!$C48,'Season 3'!$U$23,0)),
IFERROR(INDEX('Season 3'!$X$25,MATCH('VS stats'!$C48,'Season 3'!$U$25,0)),"-"))))))))</f>
        <v>-</v>
      </c>
      <c r="U48" s="966" t="str">
        <f>IFERROR(INDEX('Season 3'!$X$10,MATCH('VS stats'!$C48,'Season 3'!$U$10,0)),
IFERROR(INDEX('Season 3'!$X$14:$X$16,MATCH('VS stats'!$C48,'Season 3'!$U$14:$U$16,0)),
IFERROR(INDEX('Season 3'!$X$18,MATCH('VS stats'!$C48,'Season 3'!$U$18,0)),
IFERROR(INDEX('Season 3'!$X$20,MATCH('VS stats'!$C48,'Season 3'!$U$20,0)),
IFERROR(INDEX('Season 3'!$X$22,MATCH('VS stats'!$C48,'Season 3'!$U$22,0)),
IFERROR(INDEX('Season 3'!$X$24,MATCH('VS stats'!$C48,'Season 3'!$U$24,0)),"-"))))))</f>
        <v>-</v>
      </c>
      <c r="V48" s="965" t="str">
        <f>IFERROR(INDEX('Season 4'!$D$9:$D$27,MATCH('VS stats'!$C48,'Season 4'!$B$9:$B$27,0)),"-")</f>
        <v>-</v>
      </c>
      <c r="W48" s="965" t="str">
        <f>IFERROR(INDEX('Season 4'!$D$28:$D$46,MATCH('VS stats'!$C48,'Season 4'!$B$28:$B$46,0)),"-")</f>
        <v>-</v>
      </c>
      <c r="X48" s="965" t="str">
        <f>IFERROR(INDEX('Season 4'!$J$9:$J$16,MATCH('VS stats'!$C48,'Season 4'!$H$9:$H$16,0)),IFERROR(INDEX('Season 4'!$J$39,MATCH('VS stats'!$C48,'Season 4'!$H$39,0)),"-"))</f>
        <v>-</v>
      </c>
      <c r="Y48" s="965" t="str">
        <f>IFERROR(INDEX('Season 4'!$P$9:$P$16,MATCH('VS stats'!$C48,'Season 4'!$N$9:$N$16,0)),IFERROR(INDEX('Season 4'!$J$30,MATCH('VS stats'!$C48,'Season 4'!$H$30,0)),"-"))</f>
        <v>-</v>
      </c>
      <c r="Z48" s="965" t="str">
        <f>IFERROR(INDEX('Season 4'!$P$20:$P$24,MATCH('VS stats'!$C48,'Season 4'!$N$20:$N$24,0)),
IFERROR(INDEX('Season 4'!$X$9,MATCH('VS stats'!$C48,'Season 4'!$U$9,0)),
IFERROR(INDEX('Season 4'!$X$11:$X$13,MATCH('VS stats'!$C48,'Season 4'!$U$11:$U56,0)),
IFERROR(INDEX('Season 4'!$X$17,MATCH('VS stats'!$C48,'Season 4'!$U$17,0)),
IFERROR(INDEX('Season 4'!$X$19,MATCH('VS stats'!$C48,'Season 4'!$U$19,0)),
IFERROR(INDEX('Season 4'!$X$21,MATCH('VS stats'!$C48,'Season 4'!$U$21,0)),
IFERROR(INDEX('Season 4'!$X$23,MATCH('VS stats'!$C48,'Season 4'!$U$23,0)),
IFERROR(INDEX('Season 4'!$X$25,MATCH('VS stats'!$C48,'Season 4'!$U$25,0)),"-"))))))))</f>
        <v>-</v>
      </c>
      <c r="AA48" s="966" t="str">
        <f>IFERROR(INDEX('Season 4'!$X$10,MATCH('VS stats'!$C48,'Season 4'!$U$10,0)),
IFERROR(INDEX('Season 4'!$X$14:$X$16,MATCH('VS stats'!$C48,'Season 4'!$U$14:$U$16,0)),
IFERROR(INDEX('Season 4'!$X$18,MATCH('VS stats'!$C48,'Season 4'!$U$18,0)),
IFERROR(INDEX('Season 4'!$X$20,MATCH('VS stats'!$C48,'Season 4'!$U$20,0)),
IFERROR(INDEX('Season 4'!$X$22,MATCH('VS stats'!$C48,'Season 4'!$U$22,0)),
IFERROR(INDEX('Season 4'!$X$24,MATCH('VS stats'!$C48,'Season 4'!$U$24,0)),"-"))))))</f>
        <v>-</v>
      </c>
      <c r="AB48" s="965" t="str">
        <f>IFERROR(INDEX('Season 5'!$D$9:$D$27,MATCH('VS stats'!$C48,'Season 5'!$B$9:$B$27,0)),"-")</f>
        <v>-</v>
      </c>
      <c r="AC48" s="965" t="str">
        <f>IFERROR(INDEX('Season 5'!$D$28:$D$46,MATCH('VS stats'!$C48,'Season 5'!$B$28:$B$46,0)),"-")</f>
        <v>-</v>
      </c>
      <c r="AD48" s="965" t="str">
        <f>IFERROR(INDEX('Season 5'!$J$9:$J$16,MATCH('VS stats'!$C48,'Season 5'!$H$9:$H$16,0)),IFERROR(INDEX('Season 5'!$J$39,MATCH('VS stats'!$C48,'Season 5'!$H$39,0)),"-"))</f>
        <v>-</v>
      </c>
      <c r="AE48" s="965" t="str">
        <f>IFERROR(INDEX('Season 5'!$P$9:$P$16,MATCH('VS stats'!$C48,'Season 5'!$N$9:$N$16,0)),IFERROR(INDEX('Season 5'!$J$30,MATCH('VS stats'!$C48,'Season 5'!$H$30,0)),"-"))</f>
        <v>-</v>
      </c>
      <c r="AF48" s="965" t="str">
        <f>IFERROR(INDEX('Season 5'!$P$20:$P$24,MATCH('VS stats'!$C48,'Season 5'!$N$20:$N$24,0)),
IFERROR(INDEX('Season 5'!$X$9,MATCH('VS stats'!$C48,'Season 5'!$U$9,0)),
IFERROR(INDEX('Season 5'!$X$11:$X$13,MATCH('VS stats'!$C48,'Season 5'!$U$11:$U56,0)),
IFERROR(INDEX('Season 5'!$X$17,MATCH('VS stats'!$C48,'Season 5'!$U$17,0)),
IFERROR(INDEX('Season 5'!$X$19,MATCH('VS stats'!$C48,'Season 5'!$U$19,0)),
IFERROR(INDEX('Season 5'!$X$21,MATCH('VS stats'!$C48,'Season 5'!$U$21,0)),
IFERROR(INDEX('Season 5'!$X$23,MATCH('VS stats'!$C48,'Season 5'!$U$23,0)),"-")))))))</f>
        <v>-</v>
      </c>
      <c r="AG48" s="966" t="str">
        <f>IFERROR(INDEX('Season 5'!$X$10,MATCH('VS stats'!$C48,'Season 5'!$U$10,0)),
IFERROR(INDEX('Season 5'!$X$14:$X$16,MATCH('VS stats'!$C48,'Season 5'!$U$14:$U$16,0)),
IFERROR(INDEX('Season 5'!$X$18,MATCH('VS stats'!$C48,'Season 5'!$U$18,0)),
IFERROR(INDEX('Season 5'!$X$20,MATCH('VS stats'!$C48,'Season 5'!$U$20,0)),
IFERROR(INDEX('Season 5'!$X$22,MATCH('VS stats'!$C48,'Season 5'!$U$22,0)),"-")))))</f>
        <v>-</v>
      </c>
      <c r="AH48" s="965" t="str">
        <f>IFERROR(INDEX('Season 6'!$D$9:$D$27,MATCH('VS stats'!$C48,'Season 6'!$B$9:$B$27,0)),"-")</f>
        <v>-</v>
      </c>
      <c r="AI48" s="965" t="str">
        <f>IFERROR(INDEX('Season 6'!$D$28:$D$46,MATCH('VS stats'!$C48,'Season 6'!$B$28:$B$46,0)),"-")</f>
        <v>-</v>
      </c>
      <c r="AJ48" s="965" t="str">
        <f>IFERROR(INDEX('Season 6'!$J$9:$J$16,MATCH('VS stats'!$C48,'Season 6'!$H$9:$H$16,0)),IFERROR(INDEX('Season 6'!$J$39,MATCH('VS stats'!$C48,'Season 6'!$H$39,0)),"-"))</f>
        <v>-</v>
      </c>
      <c r="AK48" s="965" t="str">
        <f>IFERROR(INDEX('Season 6'!$P$9:$P$16,MATCH('VS stats'!$C48,'Season 6'!$N$9:$N$16,0)),IFERROR(INDEX('Season 6'!$J$30,MATCH('VS stats'!$C48,'Season 6'!$H$30,0)),"-"))</f>
        <v>-</v>
      </c>
      <c r="AL48" s="965" t="str">
        <f>IFERROR(INDEX('Season 6'!$P$20:$P$24,MATCH('VS stats'!$C48,'Season 6'!$N$20:$N$24,0)),
IFERROR(INDEX('Season 6'!$X$9,MATCH('VS stats'!$C48,'Season 6'!$U$9,0)),
IFERROR(INDEX('Season 6'!$X$11:$X$13,MATCH('VS stats'!$C48,'Season 6'!$U$11:$U56,0)),
IFERROR(INDEX('Season 6'!$X$17,MATCH('VS stats'!$C48,'Season 6'!$U$17,0)),
IFERROR(INDEX('Season 6'!$X$19,MATCH('VS stats'!$C48,'Season 6'!$U$19,0)),
IFERROR(INDEX('Season 6'!$X$21,MATCH('VS stats'!$C48,'Season 6'!$U$21,0)),
IFERROR(INDEX('Season 6'!$X$23,MATCH('VS stats'!$C48,'Season 6'!$U$23,0)),"-")))))))</f>
        <v>-</v>
      </c>
      <c r="AM48" s="966" t="str">
        <f>IFERROR(INDEX('Season 6'!$X$10,MATCH('VS stats'!$C48,'Season 6'!$U$10,0)),
IFERROR(INDEX('Season 6'!$X$14:$X$16,MATCH('VS stats'!$C48,'Season 6'!$U$14:$U$16,0)),
IFERROR(INDEX('Season 6'!$X$18,MATCH('VS stats'!$C48,'Season 6'!$U$18,0)),
IFERROR(INDEX('Season 6'!$X$20,MATCH('VS stats'!$C48,'Season 6'!$U$20,0)),
IFERROR(INDEX('Season 6'!$X$22,MATCH('VS stats'!$C48,'Season 6'!$U$22,0)),"-")))))</f>
        <v>-</v>
      </c>
      <c r="AN48" s="965" t="str">
        <f>IFERROR(INDEX('Season 7'!$D$9:$D$27,MATCH('VS stats'!$C48,'Season 7'!$B$9:$B$27,0)),"-")</f>
        <v>-</v>
      </c>
      <c r="AO48" s="965" t="str">
        <f>IFERROR(INDEX('Season 7'!$D$28:$D$46,MATCH('VS stats'!$C48,'Season 7'!$B$28:$B$46,0)),"-")</f>
        <v>-</v>
      </c>
      <c r="AP48" s="965" t="str">
        <f>IFERROR(INDEX('Season 7'!$J$9:$J$16,MATCH('VS stats'!$C48,'Season 7'!$H$9:$H$16,0)),IFERROR(INDEX('Season 7'!$J$39,MATCH('VS stats'!$C48,'Season 7'!$H$39,0)),"-"))</f>
        <v>-</v>
      </c>
      <c r="AQ48" s="965" t="str">
        <f>IFERROR(INDEX('Season 7'!$P$9:$P$16,MATCH('VS stats'!$C48,'Season 7'!$N$9:$N$16,0)),IFERROR(INDEX('Season 7'!$J$30,MATCH('VS stats'!$C48,'Season 7'!$H$30,0)),"-"))</f>
        <v>-</v>
      </c>
      <c r="AR48" s="965" t="str">
        <f>IFERROR(INDEX('Season 7'!$P$20:$P$24,MATCH('VS stats'!$C48,'Season 7'!$N$20:$N$24,0)),
IFERROR(INDEX('Season 7'!$X$9,MATCH('VS stats'!$C48,'Season 7'!$U$9,0)),
IFERROR(INDEX('Season 7'!$X$11:$X$13,MATCH('VS stats'!$C48,'Season 7'!$U$11:$U56,0)),
IFERROR(INDEX('Season 7'!$X$17,MATCH('VS stats'!$C48,'Season 7'!$U$17,0)),
IFERROR(INDEX('Season 7'!$X$19,MATCH('VS stats'!$C48,'Season 7'!$U$19,0)),
IFERROR(INDEX('Season 7'!$X$21,MATCH('VS stats'!$C48,'Season 7'!$U$21,0)),
IFERROR(INDEX('Season 7'!$X$23,MATCH('VS stats'!$C48,'Season 7'!$U$23,0)),"-")))))))</f>
        <v>-</v>
      </c>
      <c r="AS48" s="966" t="str">
        <f>IFERROR(INDEX('Season 7'!$X$10,MATCH('VS stats'!$C48,'Season 7'!$U$10,0)),
IFERROR(INDEX('Season 7'!$X$14:$X$16,MATCH('VS stats'!$C48,'Season 7'!$U$14:$U$16,0)),
IFERROR(INDEX('Season 7'!$X$18,MATCH('VS stats'!$C48,'Season 7'!$U$18,0)),
IFERROR(INDEX('Season 7'!$X$20,MATCH('VS stats'!$C48,'Season 7'!$U$20,0)),
IFERROR(INDEX('Season 7'!$X$22,MATCH('VS stats'!$C48,'Season 7'!$U$22,0)),"-")))))</f>
        <v>-</v>
      </c>
      <c r="AT48" s="965" t="str">
        <f>IFERROR(INDEX('Season 8'!$D$9:$D$27,MATCH('VS stats'!$C48,'Season 8'!$B$9:$B$27,0)),"-")</f>
        <v>-</v>
      </c>
      <c r="AU48" s="965" t="str">
        <f>IFERROR(INDEX('Season 8'!$D$28:$D$46,MATCH('VS stats'!$C48,'Season 8'!$B$28:$B$46,0)),"-")</f>
        <v>-</v>
      </c>
      <c r="AV48" s="965" t="str">
        <f>IFERROR(INDEX('Season 8'!$J$9:$J$16,MATCH('VS stats'!$C48,'Season 8'!$H$9:$H$16,0)),IFERROR(INDEX('Season 8'!$J$39,MATCH('VS stats'!$C48,'Season 8'!$H$39,0)),"-"))</f>
        <v>-</v>
      </c>
      <c r="AW48" s="965" t="str">
        <f>IFERROR(INDEX('Season 8'!$P$9:$P$16,MATCH('VS stats'!$C48,'Season 8'!$N$9:$N$16,0)),IFERROR(INDEX('Season 8'!$J$30,MATCH('VS stats'!$C48,'Season 8'!$H$30,0)),"-"))</f>
        <v>-</v>
      </c>
      <c r="AX48" s="965" t="str">
        <f>IFERROR(INDEX('Season 8'!$P$20:$P$24,MATCH('VS stats'!$C48,'Season 8'!$N$20:$N$24,0)),
IFERROR(INDEX('Season 8'!$X$9,MATCH('VS stats'!$C48,'Season 8'!$U$9,0)),
IFERROR(INDEX('Season 8'!$X$11:$X$13,MATCH('VS stats'!$C48,'Season 8'!$U$11:$U56,0)),
IFERROR(INDEX('Season 8'!$X$17,MATCH('VS stats'!$C48,'Season 8'!$U$17,0)),
IFERROR(INDEX('Season 8'!$X$19,MATCH('VS stats'!$C48,'Season 8'!$U$19,0)),
IFERROR(INDEX('Season 8'!$X$21,MATCH('VS stats'!$C48,'Season 8'!$U$21,0)),
IFERROR(INDEX('Season 8'!$X$23,MATCH('VS stats'!$C48,'Season 8'!$U$23,0)),"-")))))))</f>
        <v>-</v>
      </c>
      <c r="AY48" s="966" t="str">
        <f>IFERROR(INDEX('Season 8'!$X$10,MATCH('VS stats'!$C48,'Season 8'!$U$10,0)),
IFERROR(INDEX('Season 8'!$X$14:$X$16,MATCH('VS stats'!$C48,'Season 8'!$U$14:$U$16,0)),
IFERROR(INDEX('Season 8'!$X$18,MATCH('VS stats'!$C48,'Season 8'!$U$18,0)),
IFERROR(INDEX('Season 8'!$X$20,MATCH('VS stats'!$C48,'Season 8'!$U$20,0)),
IFERROR(INDEX('Season 8'!$X$22,MATCH('VS stats'!$C48,'Season 8'!$U$22,0)),"-")))))</f>
        <v>-</v>
      </c>
      <c r="AZ48" s="965" t="str">
        <f>IFERROR(INDEX('Season 9'!$D$9:$D$27,MATCH('VS stats'!$C48,'Season 9'!$B$9:$B$27,0)),"-")</f>
        <v>-</v>
      </c>
      <c r="BA48" s="965" t="str">
        <f>IFERROR(INDEX('Season 9'!$D$28:$D$46,MATCH('VS stats'!$C48,'Season 9'!$B$28:$B$46,0)),"-")</f>
        <v>-</v>
      </c>
      <c r="BB48" s="965" t="str">
        <f>IFERROR(INDEX('Season 9'!$J$9:$J$16,MATCH('VS stats'!$C48,'Season 9'!$H$9:$H$16,0)),IFERROR(INDEX('Season 9'!$J$39,MATCH('VS stats'!$C48,'Season 9'!$H$39,0)),"-"))</f>
        <v>-</v>
      </c>
      <c r="BC48" s="965" t="str">
        <f>IFERROR(INDEX('Season 9'!$P$9:$P$16,MATCH('VS stats'!$C48,'Season 9'!$N$9:$N$16,0)),IFERROR(INDEX('Season 9'!$J$30,MATCH('VS stats'!$C48,'Season 9'!$H$30,0)),"-"))</f>
        <v>-</v>
      </c>
      <c r="BD48" s="965" t="str">
        <f>IFERROR(INDEX('Season 9'!$P$20:$P$24,MATCH('VS stats'!$C48,'Season 9'!$N$20:$N$24,0)),
IFERROR(INDEX('Season 9'!$X$9,MATCH('VS stats'!$C48,'Season 9'!$U$9,0)),
IFERROR(INDEX('Season 9'!$X$11:$X$13,MATCH('VS stats'!$C48,'Season 9'!$U$11:$U56,0)),
IFERROR(INDEX('Season 9'!$X$17,MATCH('VS stats'!$C48,'Season 9'!$U$17,0)),
IFERROR(INDEX('Season 9'!$X$19,MATCH('VS stats'!$C48,'Season 9'!$U$19,0)),
IFERROR(INDEX('Season 9'!$X$21,MATCH('VS stats'!$C48,'Season 9'!$U$21,0)),
IFERROR(INDEX('Season 9'!$X$23,MATCH('VS stats'!$C48,'Season 9'!$U$23,0)),"-")))))))</f>
        <v>-</v>
      </c>
      <c r="BE48" s="966" t="str">
        <f>IFERROR(INDEX('Season 9'!$X$10,MATCH('VS stats'!$C48,'Season 9'!$U$10,0)),
IFERROR(INDEX('Season 9'!$X$14:$X$16,MATCH('VS stats'!$C48,'Season 9'!$U$14:$U$16,0)),
IFERROR(INDEX('Season 9'!$X$18,MATCH('VS stats'!$C48,'Season 9'!$U$18,0)),
IFERROR(INDEX('Season 9'!$X$20,MATCH('VS stats'!$C48,'Season 9'!$U$20,0)),
IFERROR(INDEX('Season 9'!$X$22,MATCH('VS stats'!$C48,'Season 9'!$U$22,0)),"-")))))</f>
        <v>-</v>
      </c>
      <c r="BF48" s="965" t="str">
        <f>IFERROR(INDEX('Season 10'!$D$9:$D$27,MATCH('VS stats'!$C48,'Season 10'!$B$9:$B$27,0)),"-")</f>
        <v>-</v>
      </c>
      <c r="BG48" s="965" t="str">
        <f>IFERROR(INDEX('Season 10'!$D$28:$D$46,MATCH('VS stats'!$C48,'Season 10'!$B$28:$B$46,0)),"-")</f>
        <v>-</v>
      </c>
      <c r="BH48" s="965" t="str">
        <f>IFERROR(INDEX('Season 10'!$J$9:$J$16,MATCH('VS stats'!$C48,'Season 10'!$H$9:$H$16,0)),IFERROR(INDEX('Season 10'!$J$39,MATCH('VS stats'!$C48,'Season 10'!$H$39,0)),"-"))</f>
        <v>-</v>
      </c>
      <c r="BI48" s="965" t="str">
        <f>IFERROR(INDEX('Season 10'!$P$9:$P$16,MATCH('VS stats'!$C48,'Season 10'!$N$9:$N$16,0)),IFERROR(INDEX('Season 10'!$J$30,MATCH('VS stats'!$C48,'Season 10'!$H$30,0)),"-"))</f>
        <v>-</v>
      </c>
      <c r="BJ48" s="965" t="str">
        <f>IFERROR(INDEX('Season 10'!$P$20:$P$24,MATCH('VS stats'!$C48,'Season 10'!$N$20:$N$24,0)),
IFERROR(INDEX('Season 10'!$X$9,MATCH('VS stats'!$C48,'Season 10'!$U$9,0)),
IFERROR(INDEX('Season 10'!$X$11:$X$13,MATCH('VS stats'!$C48,'Season 10'!$U$11:$U56,0)),
IFERROR(INDEX('Season 10'!$X$17,MATCH('VS stats'!$C48,'Season 10'!$U$17,0)),
IFERROR(INDEX('Season 10'!$X$19,MATCH('VS stats'!$C48,'Season 10'!$U$19,0)),
IFERROR(INDEX('Season 10'!$X$21,MATCH('VS stats'!$C48,'Season 10'!$U$21,0)),
IFERROR(INDEX('Season 10'!$X$23,MATCH('VS stats'!$C48,'Season 10'!$U$23,0)),"-")))))))</f>
        <v>-</v>
      </c>
      <c r="BK48" s="966" t="str">
        <f>IFERROR(INDEX('Season 10'!$X$10,MATCH('VS stats'!$C48,'Season 10'!$U$10,0)),
IFERROR(INDEX('Season 10'!$X$14:$X$16,MATCH('VS stats'!$C48,'Season 10'!$U$14:$U$16,0)),
IFERROR(INDEX('Season 10'!$X$18,MATCH('VS stats'!$C48,'Season 10'!$U$18,0)),
IFERROR(INDEX('Season 10'!$X$20,MATCH('VS stats'!$C48,'Season 10'!$U$20,0)),
IFERROR(INDEX('Season 10'!$X$22,MATCH('VS stats'!$C48,'Season 10'!$U$22,0)),"-")))))</f>
        <v>-</v>
      </c>
      <c r="BL48" s="965" t="str">
        <f>IFERROR(INDEX('Season 11'!$D$9:$D$27,MATCH('VS stats'!$C48,'Season 11'!$B$9:$B$27,0)),"-")</f>
        <v>-</v>
      </c>
      <c r="BM48" s="965" t="str">
        <f>IFERROR(INDEX('Season 11'!$D$28:$D$46,MATCH('VS stats'!$C48,'Season 11'!$B$28:$B$46,0)),"-")</f>
        <v>-</v>
      </c>
      <c r="BN48" s="965" t="str">
        <f>IFERROR(INDEX('Season 11'!$J$9:$J$16,MATCH('VS stats'!$C48,'Season 11'!$H$9:$H$16,0)),IFERROR(INDEX('Season 11'!$J$39,MATCH('VS stats'!$C48,'Season 11'!$H$39,0)),"-"))</f>
        <v>-</v>
      </c>
      <c r="BO48" s="965" t="str">
        <f>IFERROR(INDEX('Season 11'!$P$9:$P$16,MATCH('VS stats'!$C48,'Season 11'!$N$9:$N$16,0)),IFERROR(INDEX('Season 11'!$J$30,MATCH('VS stats'!$C48,'Season 11'!$H$30,0)),"-"))</f>
        <v>-</v>
      </c>
      <c r="BP48" s="965" t="str">
        <f>IFERROR(INDEX('Season 11'!$P$20:$P$24,MATCH('VS stats'!$C48,'Season 11'!$N$20:$N$24,0)),
IFERROR(INDEX('Season 11'!$X$9,MATCH('VS stats'!$C48,'Season 11'!$U$9,0)),
IFERROR(INDEX('Season 11'!$X$11:$X$13,MATCH('VS stats'!$C48,'Season 11'!$U$11:$U56,0)),
IFERROR(INDEX('Season 11'!$X$17,MATCH('VS stats'!$C48,'Season 11'!$U$17,0)),
IFERROR(INDEX('Season 11'!$X$19,MATCH('VS stats'!$C48,'Season 11'!$U$19,0)),
IFERROR(INDEX('Season 11'!$X$21,MATCH('VS stats'!$C48,'Season 11'!$U$21,0)),
IFERROR(INDEX('Season 11'!$X$23,MATCH('VS stats'!$C48,'Season 11'!$U$23,0)),"-")))))))</f>
        <v>-</v>
      </c>
      <c r="BQ48" s="966" t="str">
        <f>IFERROR(INDEX('Season 11'!$X$10,MATCH('VS stats'!$C48,'Season 11'!$U$10,0)),
IFERROR(INDEX('Season 11'!$X$14:$X$16,MATCH('VS stats'!$C48,'Season 11'!$U$14:$U$16,0)),
IFERROR(INDEX('Season 11'!$X$18,MATCH('VS stats'!$C48,'Season 11'!$U$18,0)),
IFERROR(INDEX('Season 11'!$X$20,MATCH('VS stats'!$C48,'Season 11'!$U$20,0)),
IFERROR(INDEX('Season 11'!$X$22,MATCH('VS stats'!$C48,'Season 11'!$U$22,0)),"-")))))</f>
        <v>-</v>
      </c>
      <c r="BR48" s="965" t="str">
        <f>IFERROR(INDEX('Season 12'!$D$9:$D$27,MATCH('VS stats'!$C48,'Season 12'!$B$9:$B$27,0)),"-")</f>
        <v>-</v>
      </c>
      <c r="BS48" s="965" t="str">
        <f>IFERROR(INDEX('Season 12'!$D$28:$D$46,MATCH('VS stats'!$C48,'Season 12'!$B$28:$B$46,0)),"-")</f>
        <v>-</v>
      </c>
      <c r="BT48" s="965" t="str">
        <f>IFERROR(INDEX('Season 12'!$J$9:$J$16,MATCH('VS stats'!$C48,'Season 12'!$H$9:$H$16,0)),IFERROR(INDEX('Season 12'!$J$39,MATCH('VS stats'!$C48,'Season 12'!$H$39,0)),"-"))</f>
        <v>-</v>
      </c>
      <c r="BU48" s="965" t="str">
        <f>IFERROR(INDEX('Season 12'!$P$9:$P$16,MATCH('VS stats'!$C48,'Season 12'!$N$9:$N$16,0)),IFERROR(INDEX('Season 12'!$J$30,MATCH('VS stats'!$C48,'Season 12'!$H$30,0)),"-"))</f>
        <v>-</v>
      </c>
      <c r="BV48" s="965" t="str">
        <f>IFERROR(INDEX('Season 12'!$P$20:$P$24,MATCH('VS stats'!$C48,'Season 12'!$N$20:$N$24,0)),
IFERROR(INDEX('Season 12'!$X$9,MATCH('VS stats'!$C48,'Season 12'!$U$9,0)),
IFERROR(INDEX('Season 12'!$X$11:$X$13,MATCH('VS stats'!$C48,'Season 12'!$U$11:$U56,0)),
IFERROR(INDEX('Season 12'!$X$17,MATCH('VS stats'!$C48,'Season 12'!$U$17,0)),
IFERROR(INDEX('Season 12'!$X$19,MATCH('VS stats'!$C48,'Season 12'!$U$19,0)),
IFERROR(INDEX('Season 12'!$X$21,MATCH('VS stats'!$C48,'Season 12'!$U$21,0)),
IFERROR(INDEX('Season 12'!$X$23,MATCH('VS stats'!$C48,'Season 12'!$U$23,0)),"-")))))))</f>
        <v>-</v>
      </c>
      <c r="BW48" s="966" t="str">
        <f>IFERROR(INDEX('Season 12'!$X$10,MATCH('VS stats'!$C48,'Season 12'!$U$10,0)),
IFERROR(INDEX('Season 12'!$X$14:$X$16,MATCH('VS stats'!$C48,'Season 12'!$U$14:$U$16,0)),
IFERROR(INDEX('Season 12'!$X$18,MATCH('VS stats'!$C48,'Season 12'!$U$18,0)),
IFERROR(INDEX('Season 12'!$X$20,MATCH('VS stats'!$C48,'Season 12'!$U$20,0)),
IFERROR(INDEX('Season 12'!$X$22,MATCH('VS stats'!$C48,'Season 12'!$U$22,0)),"-")))))</f>
        <v>-</v>
      </c>
      <c r="BX48" s="965" t="str">
        <f>IFERROR(INDEX('Season 13'!$D$9:$D$27,MATCH('VS stats'!$C48,'Season 13'!$B$9:$B$27,0)),"-")</f>
        <v>-</v>
      </c>
      <c r="BY48" s="965" t="str">
        <f>IFERROR(INDEX('Season 13'!$D$28:$D$46,MATCH('VS stats'!$C48,'Season 13'!$B$28:$B$46,0)),"-")</f>
        <v>-</v>
      </c>
      <c r="BZ48" s="965" t="str">
        <f>IFERROR(INDEX('Season 13'!$J$9:$J$16,MATCH('VS stats'!$C48,'Season 13'!$H$9:$H$16,0)),IFERROR(INDEX('Season 13'!$J$39,MATCH('VS stats'!$C48,'Season 13'!$H$39,0)),"-"))</f>
        <v>-</v>
      </c>
      <c r="CA48" s="965" t="str">
        <f>IFERROR(INDEX('Season 13'!$P$9:$P$16,MATCH('VS stats'!$C48,'Season 13'!$N$9:$N$16,0)),IFERROR(INDEX('Season 13'!$J$30,MATCH('VS stats'!$C48,'Season 13'!$H$30,0)),"-"))</f>
        <v>-</v>
      </c>
      <c r="CB48" s="965" t="str">
        <f>IFERROR(INDEX('Season 13'!$P$20:$P$24,MATCH('VS stats'!$C48,'Season 13'!$N$20:$N$24,0)),
IFERROR(INDEX('Season 13'!$X$9,MATCH('VS stats'!$C48,'Season 13'!$U$9,0)),
IFERROR(INDEX('Season 13'!$X$11:$X$13,MATCH('VS stats'!$C48,'Season 13'!$U$11:$U56,0)),
IFERROR(INDEX('Season 13'!$X$17,MATCH('VS stats'!$C48,'Season 13'!$U$17,0)),
IFERROR(INDEX('Season 13'!$X$19,MATCH('VS stats'!$C48,'Season 13'!$U$19,0)),
IFERROR(INDEX('Season 13'!$X$21,MATCH('VS stats'!$C48,'Season 13'!$U$21,0)),
IFERROR(INDEX('Season 13'!$X$23,MATCH('VS stats'!$C48,'Season 13'!$U$23,0)),"-")))))))</f>
        <v>-</v>
      </c>
      <c r="CC48" s="966" t="str">
        <f>IFERROR(INDEX('Season 13'!$X$10,MATCH('VS stats'!$C48,'Season 13'!$U$10,0)),
IFERROR(INDEX('Season 13'!$X$14:$X$16,MATCH('VS stats'!$C48,'Season 13'!$U$14:$U$16,0)),
IFERROR(INDEX('Season 13'!$X$18,MATCH('VS stats'!$C48,'Season 13'!$U$18,0)),
IFERROR(INDEX('Season 13'!$X$20,MATCH('VS stats'!$C48,'Season 13'!$U$20,0)),
IFERROR(INDEX('Season 13'!$X$22,MATCH('VS stats'!$C48,'Season 13'!$U$22,0)),"-")))))</f>
        <v>-</v>
      </c>
      <c r="CD48" s="965" t="str">
        <f>IFERROR(INDEX('Season 14'!$D$9:$D$27,MATCH('VS stats'!$C48,'Season 14'!$B$9:$B$27,0)),"-")</f>
        <v>-</v>
      </c>
      <c r="CE48" s="965" t="str">
        <f>IFERROR(INDEX('Season 14'!$D$28:$D$46,MATCH('VS stats'!$C48,'Season 14'!$B$28:$B$46,0)),"-")</f>
        <v>-</v>
      </c>
      <c r="CF48" s="965" t="str">
        <f>IFERROR(INDEX('Season 14'!$J$9:$J$16,MATCH('VS stats'!$C48,'Season 14'!$H$9:$H$16,0)),IFERROR(INDEX('Season 14'!$J$39,MATCH('VS stats'!$C48,'Season 14'!$H$39,0)),"-"))</f>
        <v>-</v>
      </c>
      <c r="CG48" s="965" t="str">
        <f>IFERROR(INDEX('Season 14'!$P$9:$P$16,MATCH('VS stats'!$C48,'Season 14'!$N$9:$N$16,0)),IFERROR(INDEX('Season 14'!$J$30,MATCH('VS stats'!$C48,'Season 14'!$H$30,0)),"-"))</f>
        <v>-</v>
      </c>
      <c r="CH48" s="965" t="str">
        <f>IFERROR(INDEX('Season 14'!$P$20:$P$24,MATCH('VS stats'!$C48,'Season 14'!$N$20:$N$24,0)),
IFERROR(INDEX('Season 14'!$X$9,MATCH('VS stats'!$C48,'Season 14'!$U$9,0)),
IFERROR(INDEX('Season 14'!$X$11:$X$13,MATCH('VS stats'!$C48,'Season 14'!$U$11:$U56,0)),
IFERROR(INDEX('Season 14'!$X$17,MATCH('VS stats'!$C48,'Season 14'!$U$17,0)),
IFERROR(INDEX('Season 14'!$X$19,MATCH('VS stats'!$C48,'Season 14'!$U$19,0)),
IFERROR(INDEX('Season 14'!$X$21,MATCH('VS stats'!$C48,'Season 14'!$U$21,0)),
IFERROR(INDEX('Season 14'!$X$23,MATCH('VS stats'!$C48,'Season 14'!$U$23,0)),"-")))))))</f>
        <v>-</v>
      </c>
      <c r="CI48" s="966" t="str">
        <f>IFERROR(INDEX('Season 14'!$X$10,MATCH('VS stats'!$C48,'Season 14'!$U$10,0)),
IFERROR(INDEX('Season 14'!$X$14:$X$16,MATCH('VS stats'!$C48,'Season 14'!$U$14:$U$16,0)),
IFERROR(INDEX('Season 14'!$X$18,MATCH('VS stats'!$C48,'Season 14'!$U$18,0)),
IFERROR(INDEX('Season 14'!$X$20,MATCH('VS stats'!$C48,'Season 14'!$U$20,0)),
IFERROR(INDEX('Season 14'!$X$22,MATCH('VS stats'!$C48,'Season 14'!$U$22,0)),"-")))))</f>
        <v>-</v>
      </c>
      <c r="CJ48" s="965" t="str">
        <f>IFERROR(INDEX('Season 15'!$D$9:$D$27,MATCH('VS stats'!$C48,'Season 15'!$B$9:$B$27,0)),"-")</f>
        <v>-</v>
      </c>
      <c r="CK48" s="965" t="str">
        <f>IFERROR(INDEX('Season 15'!$D$28:$D$46,MATCH('VS stats'!$C48,'Season 15'!$B$28:$B$46,0)),"-")</f>
        <v>-</v>
      </c>
      <c r="CL48" s="965" t="str">
        <f>IFERROR(INDEX('Season 15'!$J$9:$J$16,MATCH('VS stats'!$C48,'Season 15'!$H$9:$H$16,0)),IFERROR(INDEX('Season 15'!$J$39,MATCH('VS stats'!$C48,'Season 15'!$H$39,0)),"-"))</f>
        <v>-</v>
      </c>
      <c r="CM48" s="965" t="str">
        <f>IFERROR(INDEX('Season 15'!$P$9:$P$16,MATCH('VS stats'!$C48,'Season 15'!$N$9:$N$16,0)),IFERROR(INDEX('Season 15'!$J$30,MATCH('VS stats'!$C48,'Season 15'!$H$30,0)),"-"))</f>
        <v>-</v>
      </c>
      <c r="CN48" s="965" t="str">
        <f>IFERROR(INDEX('Season 15'!$P$20:$P$24,MATCH('VS stats'!$C48,'Season 15'!$N$20:$N$24,0)),
IFERROR(INDEX('Season 15'!$X$9,MATCH('VS stats'!$C48,'Season 15'!$U$9,0)),
IFERROR(INDEX('Season 15'!$X$11:$X$13,MATCH('VS stats'!$C48,'Season 15'!$U$11:$U56,0)),
IFERROR(INDEX('Season 15'!$X$17,MATCH('VS stats'!$C48,'Season 15'!$U$17,0)),
IFERROR(INDEX('Season 15'!$X$19,MATCH('VS stats'!$C48,'Season 15'!$U$19,0)),
IFERROR(INDEX('Season 15'!$X$21,MATCH('VS stats'!$C48,'Season 15'!$U$21,0)),
IFERROR(INDEX('Season 15'!$X$23,MATCH('VS stats'!$C48,'Season 15'!$U$23,0)),"-")))))))</f>
        <v>-</v>
      </c>
      <c r="CO48" s="966" t="str">
        <f>IFERROR(INDEX('Season 15'!$X$10,MATCH('VS stats'!$C48,'Season 15'!$U$10,0)),
IFERROR(INDEX('Season 15'!$X$14:$X$16,MATCH('VS stats'!$C48,'Season 15'!$U$14:$U$16,0)),
IFERROR(INDEX('Season 15'!$X$18,MATCH('VS stats'!$C48,'Season 15'!$U$18,0)),
IFERROR(INDEX('Season 15'!$X$20,MATCH('VS stats'!$C48,'Season 15'!$U$20,0)),
IFERROR(INDEX('Season 15'!$X$22,MATCH('VS stats'!$C48,'Season 15'!$U$22,0)),"-")))))</f>
        <v>-</v>
      </c>
      <c r="CP48" s="976"/>
      <c r="CQ48" s="822"/>
      <c r="CR48" s="822"/>
      <c r="CS48" s="822"/>
      <c r="CT48" s="822"/>
      <c r="CU48" s="822"/>
    </row>
    <row r="49" spans="3:99" x14ac:dyDescent="0.25">
      <c r="C49" s="698" t="s">
        <v>219</v>
      </c>
      <c r="D49" s="1299" t="str">
        <f>IFERROR(INDEX('Season 1'!$D$9:$D$31,MATCH('VS stats'!$C49,'Season 1'!$B$9:$B$31,0)),"-")</f>
        <v>-</v>
      </c>
      <c r="E49" s="1299" t="str">
        <f>IFERROR(INDEX('Season 1'!$D$32:$D$54,MATCH('VS stats'!$C49,'Season 1'!$B$32:$B$54,0)),"-")</f>
        <v>-</v>
      </c>
      <c r="F49" s="965" t="str">
        <f>IFERROR(INDEX('Season 1'!$J$9:$J$16,MATCH('VS stats'!$C49,'Season 1'!$H$9:$H$16,0)),IFERROR(INDEX('Season 1'!$W$9:$W$14,MATCH('VS stats'!$C49,'Season 1'!$T$9:$T$14,0)),"-"))</f>
        <v>-</v>
      </c>
      <c r="G49" s="965" t="str">
        <f>IFERROR(INDEX('Season 1'!$P$9:$P$16,MATCH('VS stats'!$C49,'Season 1'!$N$9:$N$16,0)),"-")</f>
        <v>-</v>
      </c>
      <c r="H49" s="965" t="str">
        <f>IFERROR(INDEX('Season 1'!$P$20:$P$24,MATCH('VS stats'!$C49,'Season 1'!$N$20:$N$24,0)),"-")</f>
        <v>-</v>
      </c>
      <c r="I49" s="966" t="s">
        <v>35</v>
      </c>
      <c r="J49" s="965" t="str">
        <f>IFERROR(INDEX('Season 2'!$D$9:$D$31,MATCH('VS stats'!$C49,'Season 2'!$B$9:$B$31,0)),"-")</f>
        <v>-</v>
      </c>
      <c r="K49" s="965" t="str">
        <f>IFERROR(INDEX('Season 2'!$D$32:$D$54,MATCH('VS stats'!$C49,'Season 2'!$B$32:$B$54,0)),"-")</f>
        <v>-</v>
      </c>
      <c r="L49" s="965" t="str">
        <f>IFERROR(INDEX('Season 2'!$J$9:$J$16,MATCH('VS stats'!$C49,'Season 2'!$H$9:$H$16,0)),IFERROR(INDEX('Season 2'!$J$45:$J$50,MATCH('VS stats'!$C49,'Season 2'!$H$45:$H$50,0)),"-"))</f>
        <v>-</v>
      </c>
      <c r="M49" s="965" t="str">
        <f>IFERROR(INDEX('Season 2'!$P$9:$P$16,MATCH('VS stats'!$C49,'Season 2'!$N$9:$N$16,0)),IFERROR(INDEX('Season 2'!$J$30,MATCH('VS stats'!$C49,'Season 2'!$H$30,0)),"-"))</f>
        <v>-</v>
      </c>
      <c r="N49" s="965" t="str">
        <f>IFERROR(INDEX('Season 2'!$P$20:$P$24,MATCH('VS stats'!$C49,'Season 2'!$N$20:$N$24,0)),
IFERROR(INDEX('Season 2'!$X$9,MATCH('VS stats'!$C49,'Season 2'!$U$9,0)),
IFERROR(INDEX('Season 2'!$X$11:$X$13,MATCH('VS stats'!$C49,'Season 2'!$U$11:$U57,0)),
IFERROR(INDEX('Season 2'!$X$17,MATCH('VS stats'!$C49,'Season 2'!$U$17,0)),
IFERROR(INDEX('Season 2'!$X$19,MATCH('VS stats'!$C49,'Season 2'!$U$19,0)),
IFERROR(INDEX('Season 2'!$X$21,MATCH('VS stats'!$C49,'Season 2'!$U$21,0)),
IFERROR(INDEX('Season 2'!$X$23,MATCH('VS stats'!$C49,'Season 2'!$U$23,0)),
IFERROR(INDEX('Season 2'!$X$25,MATCH('VS stats'!$C49,'Season 2'!$U$25,0)),"-"))))))))</f>
        <v>-</v>
      </c>
      <c r="O49" s="966" t="str">
        <f>IFERROR(INDEX('Season 2'!$X$10,MATCH('VS stats'!$C49,'Season 2'!$U$10,0)),
IFERROR(INDEX('Season 2'!$X$14:$X$16,MATCH('VS stats'!$C49,'Season 2'!$U$14:$U$16,0)),
IFERROR(INDEX('Season 2'!$X$18,MATCH('VS stats'!$C49,'Season 2'!$U$18,0)),
IFERROR(INDEX('Season 2'!$X$20,MATCH('VS stats'!$C49,'Season 2'!$U$20,0)),
IFERROR(INDEX('Season 2'!$X$22,MATCH('VS stats'!$C49,'Season 2'!$U$22,0)),
IFERROR(INDEX('Season 2'!$X$24,MATCH('VS stats'!$C49,'Season 2'!$U$24,0)),"-"))))))</f>
        <v>-</v>
      </c>
      <c r="P49" s="965" t="str">
        <f>IFERROR(INDEX('Season 3'!$D$9:$D$31,MATCH('VS stats'!$C49,'Season 3'!$B$9:$B$31,0)),"-")</f>
        <v>-</v>
      </c>
      <c r="Q49" s="965" t="str">
        <f>IFERROR(INDEX('Season 3'!$D$32:$D$54,MATCH('VS stats'!$C49,'Season 3'!$B$32:$B$54,0)),"-")</f>
        <v>-</v>
      </c>
      <c r="R49" s="965" t="str">
        <f>IFERROR(INDEX('Season 3'!$J$9:$J$16,MATCH('VS stats'!$C49,'Season 3'!$H$9:$H$16,0)),IFERROR(INDEX('Season 3'!$J$39,MATCH('VS stats'!$C49,'Season 3'!$H$39,0)),"-"))</f>
        <v>-</v>
      </c>
      <c r="S49" s="965" t="str">
        <f>IFERROR(INDEX('Season 3'!$P$9:$P$16,MATCH('VS stats'!$C49,'Season 3'!$N$9:$N$16,0)),IFERROR(INDEX('Season 3'!$J$30,MATCH('VS stats'!$C49,'Season 3'!$H$30,0)),"-"))</f>
        <v>-</v>
      </c>
      <c r="T49" s="965" t="str">
        <f>IFERROR(INDEX('Season 3'!$P$20:$P$24,MATCH('VS stats'!$C49,'Season 3'!$N$20:$N$24,0)),
IFERROR(INDEX('Season 3'!$X$9,MATCH('VS stats'!$C49,'Season 3'!$U$9,0)),
IFERROR(INDEX('Season 3'!$X$11:$X$13,MATCH('VS stats'!$C49,'Season 3'!$U$11:$U57,0)),
IFERROR(INDEX('Season 3'!$X$17,MATCH('VS stats'!$C49,'Season 3'!$U$17,0)),
IFERROR(INDEX('Season 3'!$X$19,MATCH('VS stats'!$C49,'Season 3'!$U$19,0)),
IFERROR(INDEX('Season 3'!$X$21,MATCH('VS stats'!$C49,'Season 3'!$U$21,0)),
IFERROR(INDEX('Season 3'!$X$23,MATCH('VS stats'!$C49,'Season 3'!$U$23,0)),
IFERROR(INDEX('Season 3'!$X$25,MATCH('VS stats'!$C49,'Season 3'!$U$25,0)),"-"))))))))</f>
        <v>-</v>
      </c>
      <c r="U49" s="966" t="str">
        <f>IFERROR(INDEX('Season 3'!$X$10,MATCH('VS stats'!$C49,'Season 3'!$U$10,0)),
IFERROR(INDEX('Season 3'!$X$14:$X$16,MATCH('VS stats'!$C49,'Season 3'!$U$14:$U$16,0)),
IFERROR(INDEX('Season 3'!$X$18,MATCH('VS stats'!$C49,'Season 3'!$U$18,0)),
IFERROR(INDEX('Season 3'!$X$20,MATCH('VS stats'!$C49,'Season 3'!$U$20,0)),
IFERROR(INDEX('Season 3'!$X$22,MATCH('VS stats'!$C49,'Season 3'!$U$22,0)),
IFERROR(INDEX('Season 3'!$X$24,MATCH('VS stats'!$C49,'Season 3'!$U$24,0)),"-"))))))</f>
        <v>-</v>
      </c>
      <c r="V49" s="965" t="str">
        <f>IFERROR(INDEX('Season 4'!$D$9:$D$27,MATCH('VS stats'!$C49,'Season 4'!$B$9:$B$27,0)),"-")</f>
        <v>-</v>
      </c>
      <c r="W49" s="965" t="str">
        <f>IFERROR(INDEX('Season 4'!$D$28:$D$46,MATCH('VS stats'!$C49,'Season 4'!$B$28:$B$46,0)),"-")</f>
        <v>-</v>
      </c>
      <c r="X49" s="965" t="str">
        <f>IFERROR(INDEX('Season 4'!$J$9:$J$16,MATCH('VS stats'!$C49,'Season 4'!$H$9:$H$16,0)),IFERROR(INDEX('Season 4'!$J$39,MATCH('VS stats'!$C49,'Season 4'!$H$39,0)),"-"))</f>
        <v>-</v>
      </c>
      <c r="Y49" s="965" t="str">
        <f>IFERROR(INDEX('Season 4'!$P$9:$P$16,MATCH('VS stats'!$C49,'Season 4'!$N$9:$N$16,0)),IFERROR(INDEX('Season 4'!$J$30,MATCH('VS stats'!$C49,'Season 4'!$H$30,0)),"-"))</f>
        <v>-</v>
      </c>
      <c r="Z49" s="965" t="str">
        <f>IFERROR(INDEX('Season 4'!$P$20:$P$24,MATCH('VS stats'!$C49,'Season 4'!$N$20:$N$24,0)),
IFERROR(INDEX('Season 4'!$X$9,MATCH('VS stats'!$C49,'Season 4'!$U$9,0)),
IFERROR(INDEX('Season 4'!$X$11:$X$13,MATCH('VS stats'!$C49,'Season 4'!$U$11:$U57,0)),
IFERROR(INDEX('Season 4'!$X$17,MATCH('VS stats'!$C49,'Season 4'!$U$17,0)),
IFERROR(INDEX('Season 4'!$X$19,MATCH('VS stats'!$C49,'Season 4'!$U$19,0)),
IFERROR(INDEX('Season 4'!$X$21,MATCH('VS stats'!$C49,'Season 4'!$U$21,0)),
IFERROR(INDEX('Season 4'!$X$23,MATCH('VS stats'!$C49,'Season 4'!$U$23,0)),
IFERROR(INDEX('Season 4'!$X$25,MATCH('VS stats'!$C49,'Season 4'!$U$25,0)),"-"))))))))</f>
        <v>-</v>
      </c>
      <c r="AA49" s="966" t="str">
        <f>IFERROR(INDEX('Season 4'!$X$10,MATCH('VS stats'!$C49,'Season 4'!$U$10,0)),
IFERROR(INDEX('Season 4'!$X$14:$X$16,MATCH('VS stats'!$C49,'Season 4'!$U$14:$U$16,0)),
IFERROR(INDEX('Season 4'!$X$18,MATCH('VS stats'!$C49,'Season 4'!$U$18,0)),
IFERROR(INDEX('Season 4'!$X$20,MATCH('VS stats'!$C49,'Season 4'!$U$20,0)),
IFERROR(INDEX('Season 4'!$X$22,MATCH('VS stats'!$C49,'Season 4'!$U$22,0)),
IFERROR(INDEX('Season 4'!$X$24,MATCH('VS stats'!$C49,'Season 4'!$U$24,0)),"-"))))))</f>
        <v>-</v>
      </c>
      <c r="AB49" s="965" t="str">
        <f>IFERROR(INDEX('Season 5'!$D$9:$D$27,MATCH('VS stats'!$C49,'Season 5'!$B$9:$B$27,0)),"-")</f>
        <v>-</v>
      </c>
      <c r="AC49" s="965" t="str">
        <f>IFERROR(INDEX('Season 5'!$D$28:$D$46,MATCH('VS stats'!$C49,'Season 5'!$B$28:$B$46,0)),"-")</f>
        <v>-</v>
      </c>
      <c r="AD49" s="965" t="str">
        <f>IFERROR(INDEX('Season 5'!$J$9:$J$16,MATCH('VS stats'!$C49,'Season 5'!$H$9:$H$16,0)),IFERROR(INDEX('Season 5'!$J$39,MATCH('VS stats'!$C49,'Season 5'!$H$39,0)),"-"))</f>
        <v>-</v>
      </c>
      <c r="AE49" s="965" t="str">
        <f>IFERROR(INDEX('Season 5'!$P$9:$P$16,MATCH('VS stats'!$C49,'Season 5'!$N$9:$N$16,0)),IFERROR(INDEX('Season 5'!$J$30,MATCH('VS stats'!$C49,'Season 5'!$H$30,0)),"-"))</f>
        <v>-</v>
      </c>
      <c r="AF49" s="965" t="str">
        <f>IFERROR(INDEX('Season 5'!$P$20:$P$24,MATCH('VS stats'!$C49,'Season 5'!$N$20:$N$24,0)),
IFERROR(INDEX('Season 5'!$X$9,MATCH('VS stats'!$C49,'Season 5'!$U$9,0)),
IFERROR(INDEX('Season 5'!$X$11:$X$13,MATCH('VS stats'!$C49,'Season 5'!$U$11:$U57,0)),
IFERROR(INDEX('Season 5'!$X$17,MATCH('VS stats'!$C49,'Season 5'!$U$17,0)),
IFERROR(INDEX('Season 5'!$X$19,MATCH('VS stats'!$C49,'Season 5'!$U$19,0)),
IFERROR(INDEX('Season 5'!$X$21,MATCH('VS stats'!$C49,'Season 5'!$U$21,0)),
IFERROR(INDEX('Season 5'!$X$23,MATCH('VS stats'!$C49,'Season 5'!$U$23,0)),"-")))))))</f>
        <v>-</v>
      </c>
      <c r="AG49" s="966" t="str">
        <f>IFERROR(INDEX('Season 5'!$X$10,MATCH('VS stats'!$C49,'Season 5'!$U$10,0)),
IFERROR(INDEX('Season 5'!$X$14:$X$16,MATCH('VS stats'!$C49,'Season 5'!$U$14:$U$16,0)),
IFERROR(INDEX('Season 5'!$X$18,MATCH('VS stats'!$C49,'Season 5'!$U$18,0)),
IFERROR(INDEX('Season 5'!$X$20,MATCH('VS stats'!$C49,'Season 5'!$U$20,0)),
IFERROR(INDEX('Season 5'!$X$22,MATCH('VS stats'!$C49,'Season 5'!$U$22,0)),"-")))))</f>
        <v>-</v>
      </c>
      <c r="AH49" s="965" t="str">
        <f>IFERROR(INDEX('Season 6'!$D$9:$D$27,MATCH('VS stats'!$C49,'Season 6'!$B$9:$B$27,0)),"-")</f>
        <v>-</v>
      </c>
      <c r="AI49" s="965" t="str">
        <f>IFERROR(INDEX('Season 6'!$D$28:$D$46,MATCH('VS stats'!$C49,'Season 6'!$B$28:$B$46,0)),"-")</f>
        <v>-</v>
      </c>
      <c r="AJ49" s="965" t="str">
        <f>IFERROR(INDEX('Season 6'!$J$9:$J$16,MATCH('VS stats'!$C49,'Season 6'!$H$9:$H$16,0)),IFERROR(INDEX('Season 6'!$J$39,MATCH('VS stats'!$C49,'Season 6'!$H$39,0)),"-"))</f>
        <v>-</v>
      </c>
      <c r="AK49" s="965" t="str">
        <f>IFERROR(INDEX('Season 6'!$P$9:$P$16,MATCH('VS stats'!$C49,'Season 6'!$N$9:$N$16,0)),IFERROR(INDEX('Season 6'!$J$30,MATCH('VS stats'!$C49,'Season 6'!$H$30,0)),"-"))</f>
        <v>-</v>
      </c>
      <c r="AL49" s="965" t="str">
        <f>IFERROR(INDEX('Season 6'!$P$20:$P$24,MATCH('VS stats'!$C49,'Season 6'!$N$20:$N$24,0)),
IFERROR(INDEX('Season 6'!$X$9,MATCH('VS stats'!$C49,'Season 6'!$U$9,0)),
IFERROR(INDEX('Season 6'!$X$11:$X$13,MATCH('VS stats'!$C49,'Season 6'!$U$11:$U57,0)),
IFERROR(INDEX('Season 6'!$X$17,MATCH('VS stats'!$C49,'Season 6'!$U$17,0)),
IFERROR(INDEX('Season 6'!$X$19,MATCH('VS stats'!$C49,'Season 6'!$U$19,0)),
IFERROR(INDEX('Season 6'!$X$21,MATCH('VS stats'!$C49,'Season 6'!$U$21,0)),
IFERROR(INDEX('Season 6'!$X$23,MATCH('VS stats'!$C49,'Season 6'!$U$23,0)),"-")))))))</f>
        <v>-</v>
      </c>
      <c r="AM49" s="966" t="str">
        <f>IFERROR(INDEX('Season 6'!$X$10,MATCH('VS stats'!$C49,'Season 6'!$U$10,0)),
IFERROR(INDEX('Season 6'!$X$14:$X$16,MATCH('VS stats'!$C49,'Season 6'!$U$14:$U$16,0)),
IFERROR(INDEX('Season 6'!$X$18,MATCH('VS stats'!$C49,'Season 6'!$U$18,0)),
IFERROR(INDEX('Season 6'!$X$20,MATCH('VS stats'!$C49,'Season 6'!$U$20,0)),
IFERROR(INDEX('Season 6'!$X$22,MATCH('VS stats'!$C49,'Season 6'!$U$22,0)),"-")))))</f>
        <v>-</v>
      </c>
      <c r="AN49" s="965" t="str">
        <f>IFERROR(INDEX('Season 7'!$D$9:$D$27,MATCH('VS stats'!$C49,'Season 7'!$B$9:$B$27,0)),"-")</f>
        <v>-</v>
      </c>
      <c r="AO49" s="965" t="str">
        <f>IFERROR(INDEX('Season 7'!$D$28:$D$46,MATCH('VS stats'!$C49,'Season 7'!$B$28:$B$46,0)),"-")</f>
        <v>-</v>
      </c>
      <c r="AP49" s="965" t="str">
        <f>IFERROR(INDEX('Season 7'!$J$9:$J$16,MATCH('VS stats'!$C49,'Season 7'!$H$9:$H$16,0)),IFERROR(INDEX('Season 7'!$J$39,MATCH('VS stats'!$C49,'Season 7'!$H$39,0)),"-"))</f>
        <v>-</v>
      </c>
      <c r="AQ49" s="965" t="str">
        <f>IFERROR(INDEX('Season 7'!$P$9:$P$16,MATCH('VS stats'!$C49,'Season 7'!$N$9:$N$16,0)),IFERROR(INDEX('Season 7'!$J$30,MATCH('VS stats'!$C49,'Season 7'!$H$30,0)),"-"))</f>
        <v>-</v>
      </c>
      <c r="AR49" s="965" t="str">
        <f>IFERROR(INDEX('Season 7'!$P$20:$P$24,MATCH('VS stats'!$C49,'Season 7'!$N$20:$N$24,0)),
IFERROR(INDEX('Season 7'!$X$9,MATCH('VS stats'!$C49,'Season 7'!$U$9,0)),
IFERROR(INDEX('Season 7'!$X$11:$X$13,MATCH('VS stats'!$C49,'Season 7'!$U$11:$U57,0)),
IFERROR(INDEX('Season 7'!$X$17,MATCH('VS stats'!$C49,'Season 7'!$U$17,0)),
IFERROR(INDEX('Season 7'!$X$19,MATCH('VS stats'!$C49,'Season 7'!$U$19,0)),
IFERROR(INDEX('Season 7'!$X$21,MATCH('VS stats'!$C49,'Season 7'!$U$21,0)),
IFERROR(INDEX('Season 7'!$X$23,MATCH('VS stats'!$C49,'Season 7'!$U$23,0)),"-")))))))</f>
        <v>-</v>
      </c>
      <c r="AS49" s="966" t="str">
        <f>IFERROR(INDEX('Season 7'!$X$10,MATCH('VS stats'!$C49,'Season 7'!$U$10,0)),
IFERROR(INDEX('Season 7'!$X$14:$X$16,MATCH('VS stats'!$C49,'Season 7'!$U$14:$U$16,0)),
IFERROR(INDEX('Season 7'!$X$18,MATCH('VS stats'!$C49,'Season 7'!$U$18,0)),
IFERROR(INDEX('Season 7'!$X$20,MATCH('VS stats'!$C49,'Season 7'!$U$20,0)),
IFERROR(INDEX('Season 7'!$X$22,MATCH('VS stats'!$C49,'Season 7'!$U$22,0)),"-")))))</f>
        <v>-</v>
      </c>
      <c r="AT49" s="965" t="str">
        <f>IFERROR(INDEX('Season 8'!$D$9:$D$27,MATCH('VS stats'!$C49,'Season 8'!$B$9:$B$27,0)),"-")</f>
        <v>-</v>
      </c>
      <c r="AU49" s="965" t="str">
        <f>IFERROR(INDEX('Season 8'!$D$28:$D$46,MATCH('VS stats'!$C49,'Season 8'!$B$28:$B$46,0)),"-")</f>
        <v>-</v>
      </c>
      <c r="AV49" s="965" t="str">
        <f>IFERROR(INDEX('Season 8'!$J$9:$J$16,MATCH('VS stats'!$C49,'Season 8'!$H$9:$H$16,0)),IFERROR(INDEX('Season 8'!$J$39,MATCH('VS stats'!$C49,'Season 8'!$H$39,0)),"-"))</f>
        <v>-</v>
      </c>
      <c r="AW49" s="965" t="str">
        <f>IFERROR(INDEX('Season 8'!$P$9:$P$16,MATCH('VS stats'!$C49,'Season 8'!$N$9:$N$16,0)),IFERROR(INDEX('Season 8'!$J$30,MATCH('VS stats'!$C49,'Season 8'!$H$30,0)),"-"))</f>
        <v>-</v>
      </c>
      <c r="AX49" s="965" t="str">
        <f>IFERROR(INDEX('Season 8'!$P$20:$P$24,MATCH('VS stats'!$C49,'Season 8'!$N$20:$N$24,0)),
IFERROR(INDEX('Season 8'!$X$9,MATCH('VS stats'!$C49,'Season 8'!$U$9,0)),
IFERROR(INDEX('Season 8'!$X$11:$X$13,MATCH('VS stats'!$C49,'Season 8'!$U$11:$U57,0)),
IFERROR(INDEX('Season 8'!$X$17,MATCH('VS stats'!$C49,'Season 8'!$U$17,0)),
IFERROR(INDEX('Season 8'!$X$19,MATCH('VS stats'!$C49,'Season 8'!$U$19,0)),
IFERROR(INDEX('Season 8'!$X$21,MATCH('VS stats'!$C49,'Season 8'!$U$21,0)),
IFERROR(INDEX('Season 8'!$X$23,MATCH('VS stats'!$C49,'Season 8'!$U$23,0)),"-")))))))</f>
        <v>-</v>
      </c>
      <c r="AY49" s="966" t="str">
        <f>IFERROR(INDEX('Season 8'!$X$10,MATCH('VS stats'!$C49,'Season 8'!$U$10,0)),
IFERROR(INDEX('Season 8'!$X$14:$X$16,MATCH('VS stats'!$C49,'Season 8'!$U$14:$U$16,0)),
IFERROR(INDEX('Season 8'!$X$18,MATCH('VS stats'!$C49,'Season 8'!$U$18,0)),
IFERROR(INDEX('Season 8'!$X$20,MATCH('VS stats'!$C49,'Season 8'!$U$20,0)),
IFERROR(INDEX('Season 8'!$X$22,MATCH('VS stats'!$C49,'Season 8'!$U$22,0)),"-")))))</f>
        <v>-</v>
      </c>
      <c r="AZ49" s="965" t="str">
        <f>IFERROR(INDEX('Season 9'!$D$9:$D$27,MATCH('VS stats'!$C49,'Season 9'!$B$9:$B$27,0)),"-")</f>
        <v>-</v>
      </c>
      <c r="BA49" s="965" t="str">
        <f>IFERROR(INDEX('Season 9'!$D$28:$D$46,MATCH('VS stats'!$C49,'Season 9'!$B$28:$B$46,0)),"-")</f>
        <v>-</v>
      </c>
      <c r="BB49" s="965" t="str">
        <f>IFERROR(INDEX('Season 9'!$J$9:$J$16,MATCH('VS stats'!$C49,'Season 9'!$H$9:$H$16,0)),IFERROR(INDEX('Season 9'!$J$39,MATCH('VS stats'!$C49,'Season 9'!$H$39,0)),"-"))</f>
        <v>-</v>
      </c>
      <c r="BC49" s="965" t="str">
        <f>IFERROR(INDEX('Season 9'!$P$9:$P$16,MATCH('VS stats'!$C49,'Season 9'!$N$9:$N$16,0)),IFERROR(INDEX('Season 9'!$J$30,MATCH('VS stats'!$C49,'Season 9'!$H$30,0)),"-"))</f>
        <v>-</v>
      </c>
      <c r="BD49" s="965" t="str">
        <f>IFERROR(INDEX('Season 9'!$P$20:$P$24,MATCH('VS stats'!$C49,'Season 9'!$N$20:$N$24,0)),
IFERROR(INDEX('Season 9'!$X$9,MATCH('VS stats'!$C49,'Season 9'!$U$9,0)),
IFERROR(INDEX('Season 9'!$X$11:$X$13,MATCH('VS stats'!$C49,'Season 9'!$U$11:$U57,0)),
IFERROR(INDEX('Season 9'!$X$17,MATCH('VS stats'!$C49,'Season 9'!$U$17,0)),
IFERROR(INDEX('Season 9'!$X$19,MATCH('VS stats'!$C49,'Season 9'!$U$19,0)),
IFERROR(INDEX('Season 9'!$X$21,MATCH('VS stats'!$C49,'Season 9'!$U$21,0)),
IFERROR(INDEX('Season 9'!$X$23,MATCH('VS stats'!$C49,'Season 9'!$U$23,0)),"-")))))))</f>
        <v>-</v>
      </c>
      <c r="BE49" s="966" t="str">
        <f>IFERROR(INDEX('Season 9'!$X$10,MATCH('VS stats'!$C49,'Season 9'!$U$10,0)),
IFERROR(INDEX('Season 9'!$X$14:$X$16,MATCH('VS stats'!$C49,'Season 9'!$U$14:$U$16,0)),
IFERROR(INDEX('Season 9'!$X$18,MATCH('VS stats'!$C49,'Season 9'!$U$18,0)),
IFERROR(INDEX('Season 9'!$X$20,MATCH('VS stats'!$C49,'Season 9'!$U$20,0)),
IFERROR(INDEX('Season 9'!$X$22,MATCH('VS stats'!$C49,'Season 9'!$U$22,0)),"-")))))</f>
        <v>-</v>
      </c>
      <c r="BF49" s="965" t="str">
        <f>IFERROR(INDEX('Season 10'!$D$9:$D$27,MATCH('VS stats'!$C49,'Season 10'!$B$9:$B$27,0)),"-")</f>
        <v>-</v>
      </c>
      <c r="BG49" s="965" t="str">
        <f>IFERROR(INDEX('Season 10'!$D$28:$D$46,MATCH('VS stats'!$C49,'Season 10'!$B$28:$B$46,0)),"-")</f>
        <v>-</v>
      </c>
      <c r="BH49" s="965" t="str">
        <f>IFERROR(INDEX('Season 10'!$J$9:$J$16,MATCH('VS stats'!$C49,'Season 10'!$H$9:$H$16,0)),IFERROR(INDEX('Season 10'!$J$39,MATCH('VS stats'!$C49,'Season 10'!$H$39,0)),"-"))</f>
        <v>-</v>
      </c>
      <c r="BI49" s="965" t="str">
        <f>IFERROR(INDEX('Season 10'!$P$9:$P$16,MATCH('VS stats'!$C49,'Season 10'!$N$9:$N$16,0)),IFERROR(INDEX('Season 10'!$J$30,MATCH('VS stats'!$C49,'Season 10'!$H$30,0)),"-"))</f>
        <v>-</v>
      </c>
      <c r="BJ49" s="965" t="str">
        <f>IFERROR(INDEX('Season 10'!$P$20:$P$24,MATCH('VS stats'!$C49,'Season 10'!$N$20:$N$24,0)),
IFERROR(INDEX('Season 10'!$X$9,MATCH('VS stats'!$C49,'Season 10'!$U$9,0)),
IFERROR(INDEX('Season 10'!$X$11:$X$13,MATCH('VS stats'!$C49,'Season 10'!$U$11:$U57,0)),
IFERROR(INDEX('Season 10'!$X$17,MATCH('VS stats'!$C49,'Season 10'!$U$17,0)),
IFERROR(INDEX('Season 10'!$X$19,MATCH('VS stats'!$C49,'Season 10'!$U$19,0)),
IFERROR(INDEX('Season 10'!$X$21,MATCH('VS stats'!$C49,'Season 10'!$U$21,0)),
IFERROR(INDEX('Season 10'!$X$23,MATCH('VS stats'!$C49,'Season 10'!$U$23,0)),"-")))))))</f>
        <v>-</v>
      </c>
      <c r="BK49" s="966" t="str">
        <f>IFERROR(INDEX('Season 10'!$X$10,MATCH('VS stats'!$C49,'Season 10'!$U$10,0)),
IFERROR(INDEX('Season 10'!$X$14:$X$16,MATCH('VS stats'!$C49,'Season 10'!$U$14:$U$16,0)),
IFERROR(INDEX('Season 10'!$X$18,MATCH('VS stats'!$C49,'Season 10'!$U$18,0)),
IFERROR(INDEX('Season 10'!$X$20,MATCH('VS stats'!$C49,'Season 10'!$U$20,0)),
IFERROR(INDEX('Season 10'!$X$22,MATCH('VS stats'!$C49,'Season 10'!$U$22,0)),"-")))))</f>
        <v>-</v>
      </c>
      <c r="BL49" s="965" t="str">
        <f>IFERROR(INDEX('Season 11'!$D$9:$D$27,MATCH('VS stats'!$C49,'Season 11'!$B$9:$B$27,0)),"-")</f>
        <v>-</v>
      </c>
      <c r="BM49" s="965" t="str">
        <f>IFERROR(INDEX('Season 11'!$D$28:$D$46,MATCH('VS stats'!$C49,'Season 11'!$B$28:$B$46,0)),"-")</f>
        <v>-</v>
      </c>
      <c r="BN49" s="965" t="str">
        <f>IFERROR(INDEX('Season 11'!$J$9:$J$16,MATCH('VS stats'!$C49,'Season 11'!$H$9:$H$16,0)),IFERROR(INDEX('Season 11'!$J$39,MATCH('VS stats'!$C49,'Season 11'!$H$39,0)),"-"))</f>
        <v>-</v>
      </c>
      <c r="BO49" s="965" t="str">
        <f>IFERROR(INDEX('Season 11'!$P$9:$P$16,MATCH('VS stats'!$C49,'Season 11'!$N$9:$N$16,0)),IFERROR(INDEX('Season 11'!$J$30,MATCH('VS stats'!$C49,'Season 11'!$H$30,0)),"-"))</f>
        <v>-</v>
      </c>
      <c r="BP49" s="965" t="str">
        <f>IFERROR(INDEX('Season 11'!$P$20:$P$24,MATCH('VS stats'!$C49,'Season 11'!$N$20:$N$24,0)),
IFERROR(INDEX('Season 11'!$X$9,MATCH('VS stats'!$C49,'Season 11'!$U$9,0)),
IFERROR(INDEX('Season 11'!$X$11:$X$13,MATCH('VS stats'!$C49,'Season 11'!$U$11:$U57,0)),
IFERROR(INDEX('Season 11'!$X$17,MATCH('VS stats'!$C49,'Season 11'!$U$17,0)),
IFERROR(INDEX('Season 11'!$X$19,MATCH('VS stats'!$C49,'Season 11'!$U$19,0)),
IFERROR(INDEX('Season 11'!$X$21,MATCH('VS stats'!$C49,'Season 11'!$U$21,0)),
IFERROR(INDEX('Season 11'!$X$23,MATCH('VS stats'!$C49,'Season 11'!$U$23,0)),"-")))))))</f>
        <v>-</v>
      </c>
      <c r="BQ49" s="966" t="str">
        <f>IFERROR(INDEX('Season 11'!$X$10,MATCH('VS stats'!$C49,'Season 11'!$U$10,0)),
IFERROR(INDEX('Season 11'!$X$14:$X$16,MATCH('VS stats'!$C49,'Season 11'!$U$14:$U$16,0)),
IFERROR(INDEX('Season 11'!$X$18,MATCH('VS stats'!$C49,'Season 11'!$U$18,0)),
IFERROR(INDEX('Season 11'!$X$20,MATCH('VS stats'!$C49,'Season 11'!$U$20,0)),
IFERROR(INDEX('Season 11'!$X$22,MATCH('VS stats'!$C49,'Season 11'!$U$22,0)),"-")))))</f>
        <v>-</v>
      </c>
      <c r="BR49" s="965" t="str">
        <f>IFERROR(INDEX('Season 12'!$D$9:$D$27,MATCH('VS stats'!$C49,'Season 12'!$B$9:$B$27,0)),"-")</f>
        <v>-</v>
      </c>
      <c r="BS49" s="965" t="str">
        <f>IFERROR(INDEX('Season 12'!$D$28:$D$46,MATCH('VS stats'!$C49,'Season 12'!$B$28:$B$46,0)),"-")</f>
        <v>-</v>
      </c>
      <c r="BT49" s="965" t="str">
        <f>IFERROR(INDEX('Season 12'!$J$9:$J$16,MATCH('VS stats'!$C49,'Season 12'!$H$9:$H$16,0)),IFERROR(INDEX('Season 12'!$J$39,MATCH('VS stats'!$C49,'Season 12'!$H$39,0)),"-"))</f>
        <v>-</v>
      </c>
      <c r="BU49" s="965" t="str">
        <f>IFERROR(INDEX('Season 12'!$P$9:$P$16,MATCH('VS stats'!$C49,'Season 12'!$N$9:$N$16,0)),IFERROR(INDEX('Season 12'!$J$30,MATCH('VS stats'!$C49,'Season 12'!$H$30,0)),"-"))</f>
        <v>-</v>
      </c>
      <c r="BV49" s="965" t="str">
        <f>IFERROR(INDEX('Season 12'!$P$20:$P$24,MATCH('VS stats'!$C49,'Season 12'!$N$20:$N$24,0)),
IFERROR(INDEX('Season 12'!$X$9,MATCH('VS stats'!$C49,'Season 12'!$U$9,0)),
IFERROR(INDEX('Season 12'!$X$11:$X$13,MATCH('VS stats'!$C49,'Season 12'!$U$11:$U57,0)),
IFERROR(INDEX('Season 12'!$X$17,MATCH('VS stats'!$C49,'Season 12'!$U$17,0)),
IFERROR(INDEX('Season 12'!$X$19,MATCH('VS stats'!$C49,'Season 12'!$U$19,0)),
IFERROR(INDEX('Season 12'!$X$21,MATCH('VS stats'!$C49,'Season 12'!$U$21,0)),
IFERROR(INDEX('Season 12'!$X$23,MATCH('VS stats'!$C49,'Season 12'!$U$23,0)),"-")))))))</f>
        <v>-</v>
      </c>
      <c r="BW49" s="966" t="str">
        <f>IFERROR(INDEX('Season 12'!$X$10,MATCH('VS stats'!$C49,'Season 12'!$U$10,0)),
IFERROR(INDEX('Season 12'!$X$14:$X$16,MATCH('VS stats'!$C49,'Season 12'!$U$14:$U$16,0)),
IFERROR(INDEX('Season 12'!$X$18,MATCH('VS stats'!$C49,'Season 12'!$U$18,0)),
IFERROR(INDEX('Season 12'!$X$20,MATCH('VS stats'!$C49,'Season 12'!$U$20,0)),
IFERROR(INDEX('Season 12'!$X$22,MATCH('VS stats'!$C49,'Season 12'!$U$22,0)),"-")))))</f>
        <v>-</v>
      </c>
      <c r="BX49" s="965" t="str">
        <f>IFERROR(INDEX('Season 13'!$D$9:$D$27,MATCH('VS stats'!$C49,'Season 13'!$B$9:$B$27,0)),"-")</f>
        <v>-</v>
      </c>
      <c r="BY49" s="965" t="str">
        <f>IFERROR(INDEX('Season 13'!$D$28:$D$46,MATCH('VS stats'!$C49,'Season 13'!$B$28:$B$46,0)),"-")</f>
        <v>-</v>
      </c>
      <c r="BZ49" s="965" t="str">
        <f>IFERROR(INDEX('Season 13'!$J$9:$J$16,MATCH('VS stats'!$C49,'Season 13'!$H$9:$H$16,0)),IFERROR(INDEX('Season 13'!$J$39,MATCH('VS stats'!$C49,'Season 13'!$H$39,0)),"-"))</f>
        <v>-</v>
      </c>
      <c r="CA49" s="965" t="str">
        <f>IFERROR(INDEX('Season 13'!$P$9:$P$16,MATCH('VS stats'!$C49,'Season 13'!$N$9:$N$16,0)),IFERROR(INDEX('Season 13'!$J$30,MATCH('VS stats'!$C49,'Season 13'!$H$30,0)),"-"))</f>
        <v>-</v>
      </c>
      <c r="CB49" s="965" t="str">
        <f>IFERROR(INDEX('Season 13'!$P$20:$P$24,MATCH('VS stats'!$C49,'Season 13'!$N$20:$N$24,0)),
IFERROR(INDEX('Season 13'!$X$9,MATCH('VS stats'!$C49,'Season 13'!$U$9,0)),
IFERROR(INDEX('Season 13'!$X$11:$X$13,MATCH('VS stats'!$C49,'Season 13'!$U$11:$U57,0)),
IFERROR(INDEX('Season 13'!$X$17,MATCH('VS stats'!$C49,'Season 13'!$U$17,0)),
IFERROR(INDEX('Season 13'!$X$19,MATCH('VS stats'!$C49,'Season 13'!$U$19,0)),
IFERROR(INDEX('Season 13'!$X$21,MATCH('VS stats'!$C49,'Season 13'!$U$21,0)),
IFERROR(INDEX('Season 13'!$X$23,MATCH('VS stats'!$C49,'Season 13'!$U$23,0)),"-")))))))</f>
        <v>-</v>
      </c>
      <c r="CC49" s="966" t="str">
        <f>IFERROR(INDEX('Season 13'!$X$10,MATCH('VS stats'!$C49,'Season 13'!$U$10,0)),
IFERROR(INDEX('Season 13'!$X$14:$X$16,MATCH('VS stats'!$C49,'Season 13'!$U$14:$U$16,0)),
IFERROR(INDEX('Season 13'!$X$18,MATCH('VS stats'!$C49,'Season 13'!$U$18,0)),
IFERROR(INDEX('Season 13'!$X$20,MATCH('VS stats'!$C49,'Season 13'!$U$20,0)),
IFERROR(INDEX('Season 13'!$X$22,MATCH('VS stats'!$C49,'Season 13'!$U$22,0)),"-")))))</f>
        <v>-</v>
      </c>
      <c r="CD49" s="965" t="str">
        <f>IFERROR(INDEX('Season 14'!$D$9:$D$27,MATCH('VS stats'!$C49,'Season 14'!$B$9:$B$27,0)),"-")</f>
        <v>-</v>
      </c>
      <c r="CE49" s="965" t="str">
        <f>IFERROR(INDEX('Season 14'!$D$28:$D$46,MATCH('VS stats'!$C49,'Season 14'!$B$28:$B$46,0)),"-")</f>
        <v>-</v>
      </c>
      <c r="CF49" s="965" t="str">
        <f>IFERROR(INDEX('Season 14'!$J$9:$J$16,MATCH('VS stats'!$C49,'Season 14'!$H$9:$H$16,0)),IFERROR(INDEX('Season 14'!$J$39,MATCH('VS stats'!$C49,'Season 14'!$H$39,0)),"-"))</f>
        <v>-</v>
      </c>
      <c r="CG49" s="965" t="str">
        <f>IFERROR(INDEX('Season 14'!$P$9:$P$16,MATCH('VS stats'!$C49,'Season 14'!$N$9:$N$16,0)),IFERROR(INDEX('Season 14'!$J$30,MATCH('VS stats'!$C49,'Season 14'!$H$30,0)),"-"))</f>
        <v>-</v>
      </c>
      <c r="CH49" s="965" t="str">
        <f>IFERROR(INDEX('Season 14'!$P$20:$P$24,MATCH('VS stats'!$C49,'Season 14'!$N$20:$N$24,0)),
IFERROR(INDEX('Season 14'!$X$9,MATCH('VS stats'!$C49,'Season 14'!$U$9,0)),
IFERROR(INDEX('Season 14'!$X$11:$X$13,MATCH('VS stats'!$C49,'Season 14'!$U$11:$U57,0)),
IFERROR(INDEX('Season 14'!$X$17,MATCH('VS stats'!$C49,'Season 14'!$U$17,0)),
IFERROR(INDEX('Season 14'!$X$19,MATCH('VS stats'!$C49,'Season 14'!$U$19,0)),
IFERROR(INDEX('Season 14'!$X$21,MATCH('VS stats'!$C49,'Season 14'!$U$21,0)),
IFERROR(INDEX('Season 14'!$X$23,MATCH('VS stats'!$C49,'Season 14'!$U$23,0)),"-")))))))</f>
        <v>-</v>
      </c>
      <c r="CI49" s="966" t="str">
        <f>IFERROR(INDEX('Season 14'!$X$10,MATCH('VS stats'!$C49,'Season 14'!$U$10,0)),
IFERROR(INDEX('Season 14'!$X$14:$X$16,MATCH('VS stats'!$C49,'Season 14'!$U$14:$U$16,0)),
IFERROR(INDEX('Season 14'!$X$18,MATCH('VS stats'!$C49,'Season 14'!$U$18,0)),
IFERROR(INDEX('Season 14'!$X$20,MATCH('VS stats'!$C49,'Season 14'!$U$20,0)),
IFERROR(INDEX('Season 14'!$X$22,MATCH('VS stats'!$C49,'Season 14'!$U$22,0)),"-")))))</f>
        <v>-</v>
      </c>
      <c r="CJ49" s="965" t="str">
        <f>IFERROR(INDEX('Season 15'!$D$9:$D$27,MATCH('VS stats'!$C49,'Season 15'!$B$9:$B$27,0)),"-")</f>
        <v>-</v>
      </c>
      <c r="CK49" s="965" t="str">
        <f>IFERROR(INDEX('Season 15'!$D$28:$D$46,MATCH('VS stats'!$C49,'Season 15'!$B$28:$B$46,0)),"-")</f>
        <v>-</v>
      </c>
      <c r="CL49" s="965" t="str">
        <f>IFERROR(INDEX('Season 15'!$J$9:$J$16,MATCH('VS stats'!$C49,'Season 15'!$H$9:$H$16,0)),IFERROR(INDEX('Season 15'!$J$39,MATCH('VS stats'!$C49,'Season 15'!$H$39,0)),"-"))</f>
        <v>-</v>
      </c>
      <c r="CM49" s="965" t="str">
        <f>IFERROR(INDEX('Season 15'!$P$9:$P$16,MATCH('VS stats'!$C49,'Season 15'!$N$9:$N$16,0)),IFERROR(INDEX('Season 15'!$J$30,MATCH('VS stats'!$C49,'Season 15'!$H$30,0)),"-"))</f>
        <v>-</v>
      </c>
      <c r="CN49" s="965" t="str">
        <f>IFERROR(INDEX('Season 15'!$P$20:$P$24,MATCH('VS stats'!$C49,'Season 15'!$N$20:$N$24,0)),
IFERROR(INDEX('Season 15'!$X$9,MATCH('VS stats'!$C49,'Season 15'!$U$9,0)),
IFERROR(INDEX('Season 15'!$X$11:$X$13,MATCH('VS stats'!$C49,'Season 15'!$U$11:$U57,0)),
IFERROR(INDEX('Season 15'!$X$17,MATCH('VS stats'!$C49,'Season 15'!$U$17,0)),
IFERROR(INDEX('Season 15'!$X$19,MATCH('VS stats'!$C49,'Season 15'!$U$19,0)),
IFERROR(INDEX('Season 15'!$X$21,MATCH('VS stats'!$C49,'Season 15'!$U$21,0)),
IFERROR(INDEX('Season 15'!$X$23,MATCH('VS stats'!$C49,'Season 15'!$U$23,0)),"-")))))))</f>
        <v>-</v>
      </c>
      <c r="CO49" s="966" t="str">
        <f>IFERROR(INDEX('Season 15'!$X$10,MATCH('VS stats'!$C49,'Season 15'!$U$10,0)),
IFERROR(INDEX('Season 15'!$X$14:$X$16,MATCH('VS stats'!$C49,'Season 15'!$U$14:$U$16,0)),
IFERROR(INDEX('Season 15'!$X$18,MATCH('VS stats'!$C49,'Season 15'!$U$18,0)),
IFERROR(INDEX('Season 15'!$X$20,MATCH('VS stats'!$C49,'Season 15'!$U$20,0)),
IFERROR(INDEX('Season 15'!$X$22,MATCH('VS stats'!$C49,'Season 15'!$U$22,0)),"-")))))</f>
        <v>-</v>
      </c>
      <c r="CP49" s="976"/>
      <c r="CQ49" s="822"/>
      <c r="CR49" s="822"/>
      <c r="CS49" s="822"/>
      <c r="CT49" s="822"/>
      <c r="CU49" s="822"/>
    </row>
    <row r="50" spans="3:99" x14ac:dyDescent="0.25">
      <c r="C50" s="697" t="s">
        <v>221</v>
      </c>
      <c r="D50" s="965" t="str">
        <f>IFERROR(INDEX('Season 1'!$D$9:$D$31,MATCH('VS stats'!$C50,'Season 1'!$B$9:$B$31,0)),"-")</f>
        <v>-</v>
      </c>
      <c r="E50" s="965" t="str">
        <f>IFERROR(INDEX('Season 1'!$D$32:$D$54,MATCH('VS stats'!$C50,'Season 1'!$B$32:$B$54,0)),"-")</f>
        <v>-</v>
      </c>
      <c r="F50" s="965" t="str">
        <f>IFERROR(INDEX('Season 1'!$J$9:$J$16,MATCH('VS stats'!$C50,'Season 1'!$H$9:$H$16,0)),IFERROR(INDEX('Season 1'!$W$9:$W$14,MATCH('VS stats'!$C50,'Season 1'!$T$9:$T$14,0)),"-"))</f>
        <v>-</v>
      </c>
      <c r="G50" s="965" t="str">
        <f>IFERROR(INDEX('Season 1'!$P$9:$P$16,MATCH('VS stats'!$C50,'Season 1'!$N$9:$N$16,0)),"-")</f>
        <v>-</v>
      </c>
      <c r="H50" s="965" t="str">
        <f>IFERROR(INDEX('Season 1'!$P$20:$P$24,MATCH('VS stats'!$C50,'Season 1'!$N$20:$N$24,0)),"-")</f>
        <v>-</v>
      </c>
      <c r="I50" s="966" t="s">
        <v>35</v>
      </c>
      <c r="J50" s="965" t="str">
        <f>IFERROR(INDEX('Season 2'!$D$9:$D$31,MATCH('VS stats'!$C50,'Season 2'!$B$9:$B$31,0)),"-")</f>
        <v>-</v>
      </c>
      <c r="K50" s="965" t="str">
        <f>IFERROR(INDEX('Season 2'!$D$32:$D$54,MATCH('VS stats'!$C50,'Season 2'!$B$32:$B$54,0)),"-")</f>
        <v>-</v>
      </c>
      <c r="L50" s="965" t="str">
        <f>IFERROR(INDEX('Season 2'!$J$9:$J$16,MATCH('VS stats'!$C50,'Season 2'!$H$9:$H$16,0)),IFERROR(INDEX('Season 2'!$J$45:$J$50,MATCH('VS stats'!$C50,'Season 2'!$H$45:$H$50,0)),"-"))</f>
        <v>-</v>
      </c>
      <c r="M50" s="965" t="str">
        <f>IFERROR(INDEX('Season 2'!$P$9:$P$16,MATCH('VS stats'!$C50,'Season 2'!$N$9:$N$16,0)),IFERROR(INDEX('Season 2'!$J$30,MATCH('VS stats'!$C50,'Season 2'!$H$30,0)),"-"))</f>
        <v>-</v>
      </c>
      <c r="N50" s="965" t="str">
        <f>IFERROR(INDEX('Season 2'!$P$20:$P$24,MATCH('VS stats'!$C50,'Season 2'!$N$20:$N$24,0)),
IFERROR(INDEX('Season 2'!$X$9,MATCH('VS stats'!$C50,'Season 2'!$U$9,0)),
IFERROR(INDEX('Season 2'!$X$11:$X$13,MATCH('VS stats'!$C50,'Season 2'!$U$11:$U58,0)),
IFERROR(INDEX('Season 2'!$X$17,MATCH('VS stats'!$C50,'Season 2'!$U$17,0)),
IFERROR(INDEX('Season 2'!$X$19,MATCH('VS stats'!$C50,'Season 2'!$U$19,0)),
IFERROR(INDEX('Season 2'!$X$21,MATCH('VS stats'!$C50,'Season 2'!$U$21,0)),
IFERROR(INDEX('Season 2'!$X$23,MATCH('VS stats'!$C50,'Season 2'!$U$23,0)),
IFERROR(INDEX('Season 2'!$X$25,MATCH('VS stats'!$C50,'Season 2'!$U$25,0)),"-"))))))))</f>
        <v>-</v>
      </c>
      <c r="O50" s="966" t="str">
        <f>IFERROR(INDEX('Season 2'!$X$10,MATCH('VS stats'!$C50,'Season 2'!$U$10,0)),
IFERROR(INDEX('Season 2'!$X$14:$X$16,MATCH('VS stats'!$C50,'Season 2'!$U$14:$U$16,0)),
IFERROR(INDEX('Season 2'!$X$18,MATCH('VS stats'!$C50,'Season 2'!$U$18,0)),
IFERROR(INDEX('Season 2'!$X$20,MATCH('VS stats'!$C50,'Season 2'!$U$20,0)),
IFERROR(INDEX('Season 2'!$X$22,MATCH('VS stats'!$C50,'Season 2'!$U$22,0)),
IFERROR(INDEX('Season 2'!$X$24,MATCH('VS stats'!$C50,'Season 2'!$U$24,0)),"-"))))))</f>
        <v>-</v>
      </c>
      <c r="P50" s="965" t="str">
        <f>IFERROR(INDEX('Season 3'!$D$9:$D$31,MATCH('VS stats'!$C50,'Season 3'!$B$9:$B$31,0)),"-")</f>
        <v>-</v>
      </c>
      <c r="Q50" s="965" t="str">
        <f>IFERROR(INDEX('Season 3'!$D$32:$D$54,MATCH('VS stats'!$C50,'Season 3'!$B$32:$B$54,0)),"-")</f>
        <v>-</v>
      </c>
      <c r="R50" s="965" t="str">
        <f>IFERROR(INDEX('Season 3'!$J$9:$J$16,MATCH('VS stats'!$C50,'Season 3'!$H$9:$H$16,0)),IFERROR(INDEX('Season 3'!$J$39,MATCH('VS stats'!$C50,'Season 3'!$H$39,0)),"-"))</f>
        <v>-</v>
      </c>
      <c r="S50" s="965" t="str">
        <f>IFERROR(INDEX('Season 3'!$P$9:$P$16,MATCH('VS stats'!$C50,'Season 3'!$N$9:$N$16,0)),IFERROR(INDEX('Season 3'!$J$30,MATCH('VS stats'!$C50,'Season 3'!$H$30,0)),"-"))</f>
        <v>-</v>
      </c>
      <c r="T50" s="965" t="str">
        <f>IFERROR(INDEX('Season 3'!$P$20:$P$24,MATCH('VS stats'!$C50,'Season 3'!$N$20:$N$24,0)),
IFERROR(INDEX('Season 3'!$X$9,MATCH('VS stats'!$C50,'Season 3'!$U$9,0)),
IFERROR(INDEX('Season 3'!$X$11:$X$13,MATCH('VS stats'!$C50,'Season 3'!$U$11:$U58,0)),
IFERROR(INDEX('Season 3'!$X$17,MATCH('VS stats'!$C50,'Season 3'!$U$17,0)),
IFERROR(INDEX('Season 3'!$X$19,MATCH('VS stats'!$C50,'Season 3'!$U$19,0)),
IFERROR(INDEX('Season 3'!$X$21,MATCH('VS stats'!$C50,'Season 3'!$U$21,0)),
IFERROR(INDEX('Season 3'!$X$23,MATCH('VS stats'!$C50,'Season 3'!$U$23,0)),
IFERROR(INDEX('Season 3'!$X$25,MATCH('VS stats'!$C50,'Season 3'!$U$25,0)),"-"))))))))</f>
        <v>-</v>
      </c>
      <c r="U50" s="966" t="str">
        <f>IFERROR(INDEX('Season 3'!$X$10,MATCH('VS stats'!$C50,'Season 3'!$U$10,0)),
IFERROR(INDEX('Season 3'!$X$14:$X$16,MATCH('VS stats'!$C50,'Season 3'!$U$14:$U$16,0)),
IFERROR(INDEX('Season 3'!$X$18,MATCH('VS stats'!$C50,'Season 3'!$U$18,0)),
IFERROR(INDEX('Season 3'!$X$20,MATCH('VS stats'!$C50,'Season 3'!$U$20,0)),
IFERROR(INDEX('Season 3'!$X$22,MATCH('VS stats'!$C50,'Season 3'!$U$22,0)),
IFERROR(INDEX('Season 3'!$X$24,MATCH('VS stats'!$C50,'Season 3'!$U$24,0)),"-"))))))</f>
        <v>-</v>
      </c>
      <c r="V50" s="965" t="str">
        <f>IFERROR(INDEX('Season 4'!$D$9:$D$27,MATCH('VS stats'!$C50,'Season 4'!$B$9:$B$27,0)),"-")</f>
        <v>-</v>
      </c>
      <c r="W50" s="965" t="str">
        <f>IFERROR(INDEX('Season 4'!$D$28:$D$46,MATCH('VS stats'!$C50,'Season 4'!$B$28:$B$46,0)),"-")</f>
        <v>-</v>
      </c>
      <c r="X50" s="965" t="str">
        <f>IFERROR(INDEX('Season 4'!$J$9:$J$16,MATCH('VS stats'!$C50,'Season 4'!$H$9:$H$16,0)),IFERROR(INDEX('Season 4'!$J$39,MATCH('VS stats'!$C50,'Season 4'!$H$39,0)),"-"))</f>
        <v>-</v>
      </c>
      <c r="Y50" s="965" t="str">
        <f>IFERROR(INDEX('Season 4'!$P$9:$P$16,MATCH('VS stats'!$C50,'Season 4'!$N$9:$N$16,0)),IFERROR(INDEX('Season 4'!$J$30,MATCH('VS stats'!$C50,'Season 4'!$H$30,0)),"-"))</f>
        <v>-</v>
      </c>
      <c r="Z50" s="965" t="str">
        <f>IFERROR(INDEX('Season 4'!$P$20:$P$24,MATCH('VS stats'!$C50,'Season 4'!$N$20:$N$24,0)),
IFERROR(INDEX('Season 4'!$X$9,MATCH('VS stats'!$C50,'Season 4'!$U$9,0)),
IFERROR(INDEX('Season 4'!$X$11:$X$13,MATCH('VS stats'!$C50,'Season 4'!$U$11:$U58,0)),
IFERROR(INDEX('Season 4'!$X$17,MATCH('VS stats'!$C50,'Season 4'!$U$17,0)),
IFERROR(INDEX('Season 4'!$X$19,MATCH('VS stats'!$C50,'Season 4'!$U$19,0)),
IFERROR(INDEX('Season 4'!$X$21,MATCH('VS stats'!$C50,'Season 4'!$U$21,0)),
IFERROR(INDEX('Season 4'!$X$23,MATCH('VS stats'!$C50,'Season 4'!$U$23,0)),
IFERROR(INDEX('Season 4'!$X$25,MATCH('VS stats'!$C50,'Season 4'!$U$25,0)),"-"))))))))</f>
        <v>-</v>
      </c>
      <c r="AA50" s="966" t="str">
        <f>IFERROR(INDEX('Season 4'!$X$10,MATCH('VS stats'!$C50,'Season 4'!$U$10,0)),
IFERROR(INDEX('Season 4'!$X$14:$X$16,MATCH('VS stats'!$C50,'Season 4'!$U$14:$U$16,0)),
IFERROR(INDEX('Season 4'!$X$18,MATCH('VS stats'!$C50,'Season 4'!$U$18,0)),
IFERROR(INDEX('Season 4'!$X$20,MATCH('VS stats'!$C50,'Season 4'!$U$20,0)),
IFERROR(INDEX('Season 4'!$X$22,MATCH('VS stats'!$C50,'Season 4'!$U$22,0)),
IFERROR(INDEX('Season 4'!$X$24,MATCH('VS stats'!$C50,'Season 4'!$U$24,0)),"-"))))))</f>
        <v>-</v>
      </c>
      <c r="AB50" s="965" t="str">
        <f>IFERROR(INDEX('Season 5'!$D$9:$D$27,MATCH('VS stats'!$C50,'Season 5'!$B$9:$B$27,0)),"-")</f>
        <v>-</v>
      </c>
      <c r="AC50" s="965" t="str">
        <f>IFERROR(INDEX('Season 5'!$D$28:$D$46,MATCH('VS stats'!$C50,'Season 5'!$B$28:$B$46,0)),"-")</f>
        <v>-</v>
      </c>
      <c r="AD50" s="965" t="str">
        <f>IFERROR(INDEX('Season 5'!$J$9:$J$16,MATCH('VS stats'!$C50,'Season 5'!$H$9:$H$16,0)),IFERROR(INDEX('Season 5'!$J$39,MATCH('VS stats'!$C50,'Season 5'!$H$39,0)),"-"))</f>
        <v>-</v>
      </c>
      <c r="AE50" s="965" t="str">
        <f>IFERROR(INDEX('Season 5'!$P$9:$P$16,MATCH('VS stats'!$C50,'Season 5'!$N$9:$N$16,0)),IFERROR(INDEX('Season 5'!$J$30,MATCH('VS stats'!$C50,'Season 5'!$H$30,0)),"-"))</f>
        <v>-</v>
      </c>
      <c r="AF50" s="965" t="str">
        <f>IFERROR(INDEX('Season 5'!$P$20:$P$24,MATCH('VS stats'!$C50,'Season 5'!$N$20:$N$24,0)),
IFERROR(INDEX('Season 5'!$X$9,MATCH('VS stats'!$C50,'Season 5'!$U$9,0)),
IFERROR(INDEX('Season 5'!$X$11:$X$13,MATCH('VS stats'!$C50,'Season 5'!$U$11:$U58,0)),
IFERROR(INDEX('Season 5'!$X$17,MATCH('VS stats'!$C50,'Season 5'!$U$17,0)),
IFERROR(INDEX('Season 5'!$X$19,MATCH('VS stats'!$C50,'Season 5'!$U$19,0)),
IFERROR(INDEX('Season 5'!$X$21,MATCH('VS stats'!$C50,'Season 5'!$U$21,0)),
IFERROR(INDEX('Season 5'!$X$23,MATCH('VS stats'!$C50,'Season 5'!$U$23,0)),"-")))))))</f>
        <v>-</v>
      </c>
      <c r="AG50" s="966" t="str">
        <f>IFERROR(INDEX('Season 5'!$X$10,MATCH('VS stats'!$C50,'Season 5'!$U$10,0)),
IFERROR(INDEX('Season 5'!$X$14:$X$16,MATCH('VS stats'!$C50,'Season 5'!$U$14:$U$16,0)),
IFERROR(INDEX('Season 5'!$X$18,MATCH('VS stats'!$C50,'Season 5'!$U$18,0)),
IFERROR(INDEX('Season 5'!$X$20,MATCH('VS stats'!$C50,'Season 5'!$U$20,0)),
IFERROR(INDEX('Season 5'!$X$22,MATCH('VS stats'!$C50,'Season 5'!$U$22,0)),"-")))))</f>
        <v>-</v>
      </c>
      <c r="AH50" s="965" t="str">
        <f>IFERROR(INDEX('Season 6'!$D$9:$D$27,MATCH('VS stats'!$C50,'Season 6'!$B$9:$B$27,0)),"-")</f>
        <v>-</v>
      </c>
      <c r="AI50" s="965" t="str">
        <f>IFERROR(INDEX('Season 6'!$D$28:$D$46,MATCH('VS stats'!$C50,'Season 6'!$B$28:$B$46,0)),"-")</f>
        <v>-</v>
      </c>
      <c r="AJ50" s="965" t="str">
        <f>IFERROR(INDEX('Season 6'!$J$9:$J$16,MATCH('VS stats'!$C50,'Season 6'!$H$9:$H$16,0)),IFERROR(INDEX('Season 6'!$J$39,MATCH('VS stats'!$C50,'Season 6'!$H$39,0)),"-"))</f>
        <v>-</v>
      </c>
      <c r="AK50" s="965" t="str">
        <f>IFERROR(INDEX('Season 6'!$P$9:$P$16,MATCH('VS stats'!$C50,'Season 6'!$N$9:$N$16,0)),IFERROR(INDEX('Season 6'!$J$30,MATCH('VS stats'!$C50,'Season 6'!$H$30,0)),"-"))</f>
        <v>-</v>
      </c>
      <c r="AL50" s="965" t="str">
        <f>IFERROR(INDEX('Season 6'!$P$20:$P$24,MATCH('VS stats'!$C50,'Season 6'!$N$20:$N$24,0)),
IFERROR(INDEX('Season 6'!$X$9,MATCH('VS stats'!$C50,'Season 6'!$U$9,0)),
IFERROR(INDEX('Season 6'!$X$11:$X$13,MATCH('VS stats'!$C50,'Season 6'!$U$11:$U58,0)),
IFERROR(INDEX('Season 6'!$X$17,MATCH('VS stats'!$C50,'Season 6'!$U$17,0)),
IFERROR(INDEX('Season 6'!$X$19,MATCH('VS stats'!$C50,'Season 6'!$U$19,0)),
IFERROR(INDEX('Season 6'!$X$21,MATCH('VS stats'!$C50,'Season 6'!$U$21,0)),
IFERROR(INDEX('Season 6'!$X$23,MATCH('VS stats'!$C50,'Season 6'!$U$23,0)),"-")))))))</f>
        <v>-</v>
      </c>
      <c r="AM50" s="966" t="str">
        <f>IFERROR(INDEX('Season 6'!$X$10,MATCH('VS stats'!$C50,'Season 6'!$U$10,0)),
IFERROR(INDEX('Season 6'!$X$14:$X$16,MATCH('VS stats'!$C50,'Season 6'!$U$14:$U$16,0)),
IFERROR(INDEX('Season 6'!$X$18,MATCH('VS stats'!$C50,'Season 6'!$U$18,0)),
IFERROR(INDEX('Season 6'!$X$20,MATCH('VS stats'!$C50,'Season 6'!$U$20,0)),
IFERROR(INDEX('Season 6'!$X$22,MATCH('VS stats'!$C50,'Season 6'!$U$22,0)),"-")))))</f>
        <v>-</v>
      </c>
      <c r="AN50" s="965" t="str">
        <f>IFERROR(INDEX('Season 7'!$D$9:$D$27,MATCH('VS stats'!$C50,'Season 7'!$B$9:$B$27,0)),"-")</f>
        <v>-</v>
      </c>
      <c r="AO50" s="965" t="str">
        <f>IFERROR(INDEX('Season 7'!$D$28:$D$46,MATCH('VS stats'!$C50,'Season 7'!$B$28:$B$46,0)),"-")</f>
        <v>-</v>
      </c>
      <c r="AP50" s="965" t="str">
        <f>IFERROR(INDEX('Season 7'!$J$9:$J$16,MATCH('VS stats'!$C50,'Season 7'!$H$9:$H$16,0)),IFERROR(INDEX('Season 7'!$J$39,MATCH('VS stats'!$C50,'Season 7'!$H$39,0)),"-"))</f>
        <v>-</v>
      </c>
      <c r="AQ50" s="965" t="str">
        <f>IFERROR(INDEX('Season 7'!$P$9:$P$16,MATCH('VS stats'!$C50,'Season 7'!$N$9:$N$16,0)),IFERROR(INDEX('Season 7'!$J$30,MATCH('VS stats'!$C50,'Season 7'!$H$30,0)),"-"))</f>
        <v>-</v>
      </c>
      <c r="AR50" s="965" t="str">
        <f>IFERROR(INDEX('Season 7'!$P$20:$P$24,MATCH('VS stats'!$C50,'Season 7'!$N$20:$N$24,0)),
IFERROR(INDEX('Season 7'!$X$9,MATCH('VS stats'!$C50,'Season 7'!$U$9,0)),
IFERROR(INDEX('Season 7'!$X$11:$X$13,MATCH('VS stats'!$C50,'Season 7'!$U$11:$U58,0)),
IFERROR(INDEX('Season 7'!$X$17,MATCH('VS stats'!$C50,'Season 7'!$U$17,0)),
IFERROR(INDEX('Season 7'!$X$19,MATCH('VS stats'!$C50,'Season 7'!$U$19,0)),
IFERROR(INDEX('Season 7'!$X$21,MATCH('VS stats'!$C50,'Season 7'!$U$21,0)),
IFERROR(INDEX('Season 7'!$X$23,MATCH('VS stats'!$C50,'Season 7'!$U$23,0)),"-")))))))</f>
        <v>-</v>
      </c>
      <c r="AS50" s="966" t="str">
        <f>IFERROR(INDEX('Season 7'!$X$10,MATCH('VS stats'!$C50,'Season 7'!$U$10,0)),
IFERROR(INDEX('Season 7'!$X$14:$X$16,MATCH('VS stats'!$C50,'Season 7'!$U$14:$U$16,0)),
IFERROR(INDEX('Season 7'!$X$18,MATCH('VS stats'!$C50,'Season 7'!$U$18,0)),
IFERROR(INDEX('Season 7'!$X$20,MATCH('VS stats'!$C50,'Season 7'!$U$20,0)),
IFERROR(INDEX('Season 7'!$X$22,MATCH('VS stats'!$C50,'Season 7'!$U$22,0)),"-")))))</f>
        <v>-</v>
      </c>
      <c r="AT50" s="965" t="str">
        <f>IFERROR(INDEX('Season 8'!$D$9:$D$27,MATCH('VS stats'!$C50,'Season 8'!$B$9:$B$27,0)),"-")</f>
        <v>-</v>
      </c>
      <c r="AU50" s="965" t="str">
        <f>IFERROR(INDEX('Season 8'!$D$28:$D$46,MATCH('VS stats'!$C50,'Season 8'!$B$28:$B$46,0)),"-")</f>
        <v>-</v>
      </c>
      <c r="AV50" s="965" t="str">
        <f>IFERROR(INDEX('Season 8'!$J$9:$J$16,MATCH('VS stats'!$C50,'Season 8'!$H$9:$H$16,0)),IFERROR(INDEX('Season 8'!$J$39,MATCH('VS stats'!$C50,'Season 8'!$H$39,0)),"-"))</f>
        <v>-</v>
      </c>
      <c r="AW50" s="965" t="str">
        <f>IFERROR(INDEX('Season 8'!$P$9:$P$16,MATCH('VS stats'!$C50,'Season 8'!$N$9:$N$16,0)),IFERROR(INDEX('Season 8'!$J$30,MATCH('VS stats'!$C50,'Season 8'!$H$30,0)),"-"))</f>
        <v>-</v>
      </c>
      <c r="AX50" s="965" t="str">
        <f>IFERROR(INDEX('Season 8'!$P$20:$P$24,MATCH('VS stats'!$C50,'Season 8'!$N$20:$N$24,0)),
IFERROR(INDEX('Season 8'!$X$9,MATCH('VS stats'!$C50,'Season 8'!$U$9,0)),
IFERROR(INDEX('Season 8'!$X$11:$X$13,MATCH('VS stats'!$C50,'Season 8'!$U$11:$U58,0)),
IFERROR(INDEX('Season 8'!$X$17,MATCH('VS stats'!$C50,'Season 8'!$U$17,0)),
IFERROR(INDEX('Season 8'!$X$19,MATCH('VS stats'!$C50,'Season 8'!$U$19,0)),
IFERROR(INDEX('Season 8'!$X$21,MATCH('VS stats'!$C50,'Season 8'!$U$21,0)),
IFERROR(INDEX('Season 8'!$X$23,MATCH('VS stats'!$C50,'Season 8'!$U$23,0)),"-")))))))</f>
        <v>-</v>
      </c>
      <c r="AY50" s="966" t="str">
        <f>IFERROR(INDEX('Season 8'!$X$10,MATCH('VS stats'!$C50,'Season 8'!$U$10,0)),
IFERROR(INDEX('Season 8'!$X$14:$X$16,MATCH('VS stats'!$C50,'Season 8'!$U$14:$U$16,0)),
IFERROR(INDEX('Season 8'!$X$18,MATCH('VS stats'!$C50,'Season 8'!$U$18,0)),
IFERROR(INDEX('Season 8'!$X$20,MATCH('VS stats'!$C50,'Season 8'!$U$20,0)),
IFERROR(INDEX('Season 8'!$X$22,MATCH('VS stats'!$C50,'Season 8'!$U$22,0)),"-")))))</f>
        <v>-</v>
      </c>
      <c r="AZ50" s="965" t="str">
        <f>IFERROR(INDEX('Season 9'!$D$9:$D$27,MATCH('VS stats'!$C50,'Season 9'!$B$9:$B$27,0)),"-")</f>
        <v>-</v>
      </c>
      <c r="BA50" s="965" t="str">
        <f>IFERROR(INDEX('Season 9'!$D$28:$D$46,MATCH('VS stats'!$C50,'Season 9'!$B$28:$B$46,0)),"-")</f>
        <v>-</v>
      </c>
      <c r="BB50" s="965" t="str">
        <f>IFERROR(INDEX('Season 9'!$J$9:$J$16,MATCH('VS stats'!$C50,'Season 9'!$H$9:$H$16,0)),IFERROR(INDEX('Season 9'!$J$39,MATCH('VS stats'!$C50,'Season 9'!$H$39,0)),"-"))</f>
        <v>-</v>
      </c>
      <c r="BC50" s="965" t="str">
        <f>IFERROR(INDEX('Season 9'!$P$9:$P$16,MATCH('VS stats'!$C50,'Season 9'!$N$9:$N$16,0)),IFERROR(INDEX('Season 9'!$J$30,MATCH('VS stats'!$C50,'Season 9'!$H$30,0)),"-"))</f>
        <v>-</v>
      </c>
      <c r="BD50" s="965" t="str">
        <f>IFERROR(INDEX('Season 9'!$P$20:$P$24,MATCH('VS stats'!$C50,'Season 9'!$N$20:$N$24,0)),
IFERROR(INDEX('Season 9'!$X$9,MATCH('VS stats'!$C50,'Season 9'!$U$9,0)),
IFERROR(INDEX('Season 9'!$X$11:$X$13,MATCH('VS stats'!$C50,'Season 9'!$U$11:$U58,0)),
IFERROR(INDEX('Season 9'!$X$17,MATCH('VS stats'!$C50,'Season 9'!$U$17,0)),
IFERROR(INDEX('Season 9'!$X$19,MATCH('VS stats'!$C50,'Season 9'!$U$19,0)),
IFERROR(INDEX('Season 9'!$X$21,MATCH('VS stats'!$C50,'Season 9'!$U$21,0)),
IFERROR(INDEX('Season 9'!$X$23,MATCH('VS stats'!$C50,'Season 9'!$U$23,0)),"-")))))))</f>
        <v>-</v>
      </c>
      <c r="BE50" s="966" t="str">
        <f>IFERROR(INDEX('Season 9'!$X$10,MATCH('VS stats'!$C50,'Season 9'!$U$10,0)),
IFERROR(INDEX('Season 9'!$X$14:$X$16,MATCH('VS stats'!$C50,'Season 9'!$U$14:$U$16,0)),
IFERROR(INDEX('Season 9'!$X$18,MATCH('VS stats'!$C50,'Season 9'!$U$18,0)),
IFERROR(INDEX('Season 9'!$X$20,MATCH('VS stats'!$C50,'Season 9'!$U$20,0)),
IFERROR(INDEX('Season 9'!$X$22,MATCH('VS stats'!$C50,'Season 9'!$U$22,0)),"-")))))</f>
        <v>-</v>
      </c>
      <c r="BF50" s="965" t="str">
        <f>IFERROR(INDEX('Season 10'!$D$9:$D$27,MATCH('VS stats'!$C50,'Season 10'!$B$9:$B$27,0)),"-")</f>
        <v>-</v>
      </c>
      <c r="BG50" s="965" t="str">
        <f>IFERROR(INDEX('Season 10'!$D$28:$D$46,MATCH('VS stats'!$C50,'Season 10'!$B$28:$B$46,0)),"-")</f>
        <v>-</v>
      </c>
      <c r="BH50" s="965" t="str">
        <f>IFERROR(INDEX('Season 10'!$J$9:$J$16,MATCH('VS stats'!$C50,'Season 10'!$H$9:$H$16,0)),IFERROR(INDEX('Season 10'!$J$39,MATCH('VS stats'!$C50,'Season 10'!$H$39,0)),"-"))</f>
        <v>-</v>
      </c>
      <c r="BI50" s="965" t="str">
        <f>IFERROR(INDEX('Season 10'!$P$9:$P$16,MATCH('VS stats'!$C50,'Season 10'!$N$9:$N$16,0)),IFERROR(INDEX('Season 10'!$J$30,MATCH('VS stats'!$C50,'Season 10'!$H$30,0)),"-"))</f>
        <v>-</v>
      </c>
      <c r="BJ50" s="965" t="str">
        <f>IFERROR(INDEX('Season 10'!$P$20:$P$24,MATCH('VS stats'!$C50,'Season 10'!$N$20:$N$24,0)),
IFERROR(INDEX('Season 10'!$X$9,MATCH('VS stats'!$C50,'Season 10'!$U$9,0)),
IFERROR(INDEX('Season 10'!$X$11:$X$13,MATCH('VS stats'!$C50,'Season 10'!$U$11:$U58,0)),
IFERROR(INDEX('Season 10'!$X$17,MATCH('VS stats'!$C50,'Season 10'!$U$17,0)),
IFERROR(INDEX('Season 10'!$X$19,MATCH('VS stats'!$C50,'Season 10'!$U$19,0)),
IFERROR(INDEX('Season 10'!$X$21,MATCH('VS stats'!$C50,'Season 10'!$U$21,0)),
IFERROR(INDEX('Season 10'!$X$23,MATCH('VS stats'!$C50,'Season 10'!$U$23,0)),"-")))))))</f>
        <v>-</v>
      </c>
      <c r="BK50" s="966" t="str">
        <f>IFERROR(INDEX('Season 10'!$X$10,MATCH('VS stats'!$C50,'Season 10'!$U$10,0)),
IFERROR(INDEX('Season 10'!$X$14:$X$16,MATCH('VS stats'!$C50,'Season 10'!$U$14:$U$16,0)),
IFERROR(INDEX('Season 10'!$X$18,MATCH('VS stats'!$C50,'Season 10'!$U$18,0)),
IFERROR(INDEX('Season 10'!$X$20,MATCH('VS stats'!$C50,'Season 10'!$U$20,0)),
IFERROR(INDEX('Season 10'!$X$22,MATCH('VS stats'!$C50,'Season 10'!$U$22,0)),"-")))))</f>
        <v>-</v>
      </c>
      <c r="BL50" s="965" t="str">
        <f>IFERROR(INDEX('Season 11'!$D$9:$D$27,MATCH('VS stats'!$C50,'Season 11'!$B$9:$B$27,0)),"-")</f>
        <v>-</v>
      </c>
      <c r="BM50" s="965" t="str">
        <f>IFERROR(INDEX('Season 11'!$D$28:$D$46,MATCH('VS stats'!$C50,'Season 11'!$B$28:$B$46,0)),"-")</f>
        <v>-</v>
      </c>
      <c r="BN50" s="965" t="str">
        <f>IFERROR(INDEX('Season 11'!$J$9:$J$16,MATCH('VS stats'!$C50,'Season 11'!$H$9:$H$16,0)),IFERROR(INDEX('Season 11'!$J$39,MATCH('VS stats'!$C50,'Season 11'!$H$39,0)),"-"))</f>
        <v>-</v>
      </c>
      <c r="BO50" s="965" t="str">
        <f>IFERROR(INDEX('Season 11'!$P$9:$P$16,MATCH('VS stats'!$C50,'Season 11'!$N$9:$N$16,0)),IFERROR(INDEX('Season 11'!$J$30,MATCH('VS stats'!$C50,'Season 11'!$H$30,0)),"-"))</f>
        <v>-</v>
      </c>
      <c r="BP50" s="965" t="str">
        <f>IFERROR(INDEX('Season 11'!$P$20:$P$24,MATCH('VS stats'!$C50,'Season 11'!$N$20:$N$24,0)),
IFERROR(INDEX('Season 11'!$X$9,MATCH('VS stats'!$C50,'Season 11'!$U$9,0)),
IFERROR(INDEX('Season 11'!$X$11:$X$13,MATCH('VS stats'!$C50,'Season 11'!$U$11:$U58,0)),
IFERROR(INDEX('Season 11'!$X$17,MATCH('VS stats'!$C50,'Season 11'!$U$17,0)),
IFERROR(INDEX('Season 11'!$X$19,MATCH('VS stats'!$C50,'Season 11'!$U$19,0)),
IFERROR(INDEX('Season 11'!$X$21,MATCH('VS stats'!$C50,'Season 11'!$U$21,0)),
IFERROR(INDEX('Season 11'!$X$23,MATCH('VS stats'!$C50,'Season 11'!$U$23,0)),"-")))))))</f>
        <v>-</v>
      </c>
      <c r="BQ50" s="966" t="str">
        <f>IFERROR(INDEX('Season 11'!$X$10,MATCH('VS stats'!$C50,'Season 11'!$U$10,0)),
IFERROR(INDEX('Season 11'!$X$14:$X$16,MATCH('VS stats'!$C50,'Season 11'!$U$14:$U$16,0)),
IFERROR(INDEX('Season 11'!$X$18,MATCH('VS stats'!$C50,'Season 11'!$U$18,0)),
IFERROR(INDEX('Season 11'!$X$20,MATCH('VS stats'!$C50,'Season 11'!$U$20,0)),
IFERROR(INDEX('Season 11'!$X$22,MATCH('VS stats'!$C50,'Season 11'!$U$22,0)),"-")))))</f>
        <v>-</v>
      </c>
      <c r="BR50" s="965" t="str">
        <f>IFERROR(INDEX('Season 12'!$D$9:$D$27,MATCH('VS stats'!$C50,'Season 12'!$B$9:$B$27,0)),"-")</f>
        <v>-</v>
      </c>
      <c r="BS50" s="965" t="str">
        <f>IFERROR(INDEX('Season 12'!$D$28:$D$46,MATCH('VS stats'!$C50,'Season 12'!$B$28:$B$46,0)),"-")</f>
        <v>-</v>
      </c>
      <c r="BT50" s="965" t="str">
        <f>IFERROR(INDEX('Season 12'!$J$9:$J$16,MATCH('VS stats'!$C50,'Season 12'!$H$9:$H$16,0)),IFERROR(INDEX('Season 12'!$J$39,MATCH('VS stats'!$C50,'Season 12'!$H$39,0)),"-"))</f>
        <v>-</v>
      </c>
      <c r="BU50" s="965" t="str">
        <f>IFERROR(INDEX('Season 12'!$P$9:$P$16,MATCH('VS stats'!$C50,'Season 12'!$N$9:$N$16,0)),IFERROR(INDEX('Season 12'!$J$30,MATCH('VS stats'!$C50,'Season 12'!$H$30,0)),"-"))</f>
        <v>-</v>
      </c>
      <c r="BV50" s="965" t="str">
        <f>IFERROR(INDEX('Season 12'!$P$20:$P$24,MATCH('VS stats'!$C50,'Season 12'!$N$20:$N$24,0)),
IFERROR(INDEX('Season 12'!$X$9,MATCH('VS stats'!$C50,'Season 12'!$U$9,0)),
IFERROR(INDEX('Season 12'!$X$11:$X$13,MATCH('VS stats'!$C50,'Season 12'!$U$11:$U58,0)),
IFERROR(INDEX('Season 12'!$X$17,MATCH('VS stats'!$C50,'Season 12'!$U$17,0)),
IFERROR(INDEX('Season 12'!$X$19,MATCH('VS stats'!$C50,'Season 12'!$U$19,0)),
IFERROR(INDEX('Season 12'!$X$21,MATCH('VS stats'!$C50,'Season 12'!$U$21,0)),
IFERROR(INDEX('Season 12'!$X$23,MATCH('VS stats'!$C50,'Season 12'!$U$23,0)),"-")))))))</f>
        <v>-</v>
      </c>
      <c r="BW50" s="966" t="str">
        <f>IFERROR(INDEX('Season 12'!$X$10,MATCH('VS stats'!$C50,'Season 12'!$U$10,0)),
IFERROR(INDEX('Season 12'!$X$14:$X$16,MATCH('VS stats'!$C50,'Season 12'!$U$14:$U$16,0)),
IFERROR(INDEX('Season 12'!$X$18,MATCH('VS stats'!$C50,'Season 12'!$U$18,0)),
IFERROR(INDEX('Season 12'!$X$20,MATCH('VS stats'!$C50,'Season 12'!$U$20,0)),
IFERROR(INDEX('Season 12'!$X$22,MATCH('VS stats'!$C50,'Season 12'!$U$22,0)),"-")))))</f>
        <v>-</v>
      </c>
      <c r="BX50" s="965" t="str">
        <f>IFERROR(INDEX('Season 13'!$D$9:$D$27,MATCH('VS stats'!$C50,'Season 13'!$B$9:$B$27,0)),"-")</f>
        <v>-</v>
      </c>
      <c r="BY50" s="965" t="str">
        <f>IFERROR(INDEX('Season 13'!$D$28:$D$46,MATCH('VS stats'!$C50,'Season 13'!$B$28:$B$46,0)),"-")</f>
        <v>-</v>
      </c>
      <c r="BZ50" s="965" t="str">
        <f>IFERROR(INDEX('Season 13'!$J$9:$J$16,MATCH('VS stats'!$C50,'Season 13'!$H$9:$H$16,0)),IFERROR(INDEX('Season 13'!$J$39,MATCH('VS stats'!$C50,'Season 13'!$H$39,0)),"-"))</f>
        <v>-</v>
      </c>
      <c r="CA50" s="965" t="str">
        <f>IFERROR(INDEX('Season 13'!$P$9:$P$16,MATCH('VS stats'!$C50,'Season 13'!$N$9:$N$16,0)),IFERROR(INDEX('Season 13'!$J$30,MATCH('VS stats'!$C50,'Season 13'!$H$30,0)),"-"))</f>
        <v>-</v>
      </c>
      <c r="CB50" s="965" t="str">
        <f>IFERROR(INDEX('Season 13'!$P$20:$P$24,MATCH('VS stats'!$C50,'Season 13'!$N$20:$N$24,0)),
IFERROR(INDEX('Season 13'!$X$9,MATCH('VS stats'!$C50,'Season 13'!$U$9,0)),
IFERROR(INDEX('Season 13'!$X$11:$X$13,MATCH('VS stats'!$C50,'Season 13'!$U$11:$U58,0)),
IFERROR(INDEX('Season 13'!$X$17,MATCH('VS stats'!$C50,'Season 13'!$U$17,0)),
IFERROR(INDEX('Season 13'!$X$19,MATCH('VS stats'!$C50,'Season 13'!$U$19,0)),
IFERROR(INDEX('Season 13'!$X$21,MATCH('VS stats'!$C50,'Season 13'!$U$21,0)),
IFERROR(INDEX('Season 13'!$X$23,MATCH('VS stats'!$C50,'Season 13'!$U$23,0)),"-")))))))</f>
        <v>-</v>
      </c>
      <c r="CC50" s="966" t="str">
        <f>IFERROR(INDEX('Season 13'!$X$10,MATCH('VS stats'!$C50,'Season 13'!$U$10,0)),
IFERROR(INDEX('Season 13'!$X$14:$X$16,MATCH('VS stats'!$C50,'Season 13'!$U$14:$U$16,0)),
IFERROR(INDEX('Season 13'!$X$18,MATCH('VS stats'!$C50,'Season 13'!$U$18,0)),
IFERROR(INDEX('Season 13'!$X$20,MATCH('VS stats'!$C50,'Season 13'!$U$20,0)),
IFERROR(INDEX('Season 13'!$X$22,MATCH('VS stats'!$C50,'Season 13'!$U$22,0)),"-")))))</f>
        <v>-</v>
      </c>
      <c r="CD50" s="965" t="str">
        <f>IFERROR(INDEX('Season 14'!$D$9:$D$27,MATCH('VS stats'!$C50,'Season 14'!$B$9:$B$27,0)),"-")</f>
        <v>-</v>
      </c>
      <c r="CE50" s="965" t="str">
        <f>IFERROR(INDEX('Season 14'!$D$28:$D$46,MATCH('VS stats'!$C50,'Season 14'!$B$28:$B$46,0)),"-")</f>
        <v>-</v>
      </c>
      <c r="CF50" s="965" t="str">
        <f>IFERROR(INDEX('Season 14'!$J$9:$J$16,MATCH('VS stats'!$C50,'Season 14'!$H$9:$H$16,0)),IFERROR(INDEX('Season 14'!$J$39,MATCH('VS stats'!$C50,'Season 14'!$H$39,0)),"-"))</f>
        <v>-</v>
      </c>
      <c r="CG50" s="965" t="str">
        <f>IFERROR(INDEX('Season 14'!$P$9:$P$16,MATCH('VS stats'!$C50,'Season 14'!$N$9:$N$16,0)),IFERROR(INDEX('Season 14'!$J$30,MATCH('VS stats'!$C50,'Season 14'!$H$30,0)),"-"))</f>
        <v>-</v>
      </c>
      <c r="CH50" s="965" t="str">
        <f>IFERROR(INDEX('Season 14'!$P$20:$P$24,MATCH('VS stats'!$C50,'Season 14'!$N$20:$N$24,0)),
IFERROR(INDEX('Season 14'!$X$9,MATCH('VS stats'!$C50,'Season 14'!$U$9,0)),
IFERROR(INDEX('Season 14'!$X$11:$X$13,MATCH('VS stats'!$C50,'Season 14'!$U$11:$U58,0)),
IFERROR(INDEX('Season 14'!$X$17,MATCH('VS stats'!$C50,'Season 14'!$U$17,0)),
IFERROR(INDEX('Season 14'!$X$19,MATCH('VS stats'!$C50,'Season 14'!$U$19,0)),
IFERROR(INDEX('Season 14'!$X$21,MATCH('VS stats'!$C50,'Season 14'!$U$21,0)),
IFERROR(INDEX('Season 14'!$X$23,MATCH('VS stats'!$C50,'Season 14'!$U$23,0)),"-")))))))</f>
        <v>-</v>
      </c>
      <c r="CI50" s="966" t="str">
        <f>IFERROR(INDEX('Season 14'!$X$10,MATCH('VS stats'!$C50,'Season 14'!$U$10,0)),
IFERROR(INDEX('Season 14'!$X$14:$X$16,MATCH('VS stats'!$C50,'Season 14'!$U$14:$U$16,0)),
IFERROR(INDEX('Season 14'!$X$18,MATCH('VS stats'!$C50,'Season 14'!$U$18,0)),
IFERROR(INDEX('Season 14'!$X$20,MATCH('VS stats'!$C50,'Season 14'!$U$20,0)),
IFERROR(INDEX('Season 14'!$X$22,MATCH('VS stats'!$C50,'Season 14'!$U$22,0)),"-")))))</f>
        <v>-</v>
      </c>
      <c r="CJ50" s="965" t="str">
        <f>IFERROR(INDEX('Season 15'!$D$9:$D$27,MATCH('VS stats'!$C50,'Season 15'!$B$9:$B$27,0)),"-")</f>
        <v>-</v>
      </c>
      <c r="CK50" s="965" t="str">
        <f>IFERROR(INDEX('Season 15'!$D$28:$D$46,MATCH('VS stats'!$C50,'Season 15'!$B$28:$B$46,0)),"-")</f>
        <v>-</v>
      </c>
      <c r="CL50" s="965" t="str">
        <f>IFERROR(INDEX('Season 15'!$J$9:$J$16,MATCH('VS stats'!$C50,'Season 15'!$H$9:$H$16,0)),IFERROR(INDEX('Season 15'!$J$39,MATCH('VS stats'!$C50,'Season 15'!$H$39,0)),"-"))</f>
        <v>-</v>
      </c>
      <c r="CM50" s="965" t="str">
        <f>IFERROR(INDEX('Season 15'!$P$9:$P$16,MATCH('VS stats'!$C50,'Season 15'!$N$9:$N$16,0)),IFERROR(INDEX('Season 15'!$J$30,MATCH('VS stats'!$C50,'Season 15'!$H$30,0)),"-"))</f>
        <v>-</v>
      </c>
      <c r="CN50" s="965" t="str">
        <f>IFERROR(INDEX('Season 15'!$P$20:$P$24,MATCH('VS stats'!$C50,'Season 15'!$N$20:$N$24,0)),
IFERROR(INDEX('Season 15'!$X$9,MATCH('VS stats'!$C50,'Season 15'!$U$9,0)),
IFERROR(INDEX('Season 15'!$X$11:$X$13,MATCH('VS stats'!$C50,'Season 15'!$U$11:$U58,0)),
IFERROR(INDEX('Season 15'!$X$17,MATCH('VS stats'!$C50,'Season 15'!$U$17,0)),
IFERROR(INDEX('Season 15'!$X$19,MATCH('VS stats'!$C50,'Season 15'!$U$19,0)),
IFERROR(INDEX('Season 15'!$X$21,MATCH('VS stats'!$C50,'Season 15'!$U$21,0)),
IFERROR(INDEX('Season 15'!$X$23,MATCH('VS stats'!$C50,'Season 15'!$U$23,0)),"-")))))))</f>
        <v>-</v>
      </c>
      <c r="CO50" s="966" t="str">
        <f>IFERROR(INDEX('Season 15'!$X$10,MATCH('VS stats'!$C50,'Season 15'!$U$10,0)),
IFERROR(INDEX('Season 15'!$X$14:$X$16,MATCH('VS stats'!$C50,'Season 15'!$U$14:$U$16,0)),
IFERROR(INDEX('Season 15'!$X$18,MATCH('VS stats'!$C50,'Season 15'!$U$18,0)),
IFERROR(INDEX('Season 15'!$X$20,MATCH('VS stats'!$C50,'Season 15'!$U$20,0)),
IFERROR(INDEX('Season 15'!$X$22,MATCH('VS stats'!$C50,'Season 15'!$U$22,0)),"-")))))</f>
        <v>-</v>
      </c>
      <c r="CP50" s="976"/>
      <c r="CQ50" s="822"/>
      <c r="CR50" s="822"/>
      <c r="CS50" s="822"/>
      <c r="CT50" s="822"/>
      <c r="CU50" s="822"/>
    </row>
    <row r="51" spans="3:99" x14ac:dyDescent="0.25">
      <c r="C51" s="684" t="s">
        <v>222</v>
      </c>
      <c r="D51" s="965" t="str">
        <f>IFERROR(INDEX('Season 1'!$D$9:$D$31,MATCH('VS stats'!$C51,'Season 1'!$B$9:$B$31,0)),"-")</f>
        <v>-</v>
      </c>
      <c r="E51" s="965" t="str">
        <f>IFERROR(INDEX('Season 1'!$D$32:$D$54,MATCH('VS stats'!$C51,'Season 1'!$B$32:$B$54,0)),"-")</f>
        <v>-</v>
      </c>
      <c r="F51" s="965" t="str">
        <f>IFERROR(INDEX('Season 1'!$J$9:$J$16,MATCH('VS stats'!$C51,'Season 1'!$H$9:$H$16,0)),IFERROR(INDEX('Season 1'!$W$9:$W$14,MATCH('VS stats'!$C51,'Season 1'!$T$9:$T$14,0)),"-"))</f>
        <v>-</v>
      </c>
      <c r="G51" s="965" t="str">
        <f>IFERROR(INDEX('Season 1'!$P$9:$P$16,MATCH('VS stats'!$C51,'Season 1'!$N$9:$N$16,0)),"-")</f>
        <v>-</v>
      </c>
      <c r="H51" s="965" t="str">
        <f>IFERROR(INDEX('Season 1'!$P$20:$P$24,MATCH('VS stats'!$C51,'Season 1'!$N$20:$N$24,0)),"-")</f>
        <v>-</v>
      </c>
      <c r="I51" s="966" t="s">
        <v>35</v>
      </c>
      <c r="J51" s="965" t="str">
        <f>IFERROR(INDEX('Season 2'!$D$9:$D$31,MATCH('VS stats'!$C51,'Season 2'!$B$9:$B$31,0)),"-")</f>
        <v>-</v>
      </c>
      <c r="K51" s="965" t="str">
        <f>IFERROR(INDEX('Season 2'!$D$32:$D$54,MATCH('VS stats'!$C51,'Season 2'!$B$32:$B$54,0)),"-")</f>
        <v>-</v>
      </c>
      <c r="L51" s="965" t="str">
        <f>IFERROR(INDEX('Season 2'!$J$9:$J$16,MATCH('VS stats'!$C51,'Season 2'!$H$9:$H$16,0)),IFERROR(INDEX('Season 2'!$J$45:$J$50,MATCH('VS stats'!$C51,'Season 2'!$H$45:$H$50,0)),"-"))</f>
        <v>-</v>
      </c>
      <c r="M51" s="965" t="str">
        <f>IFERROR(INDEX('Season 2'!$P$9:$P$16,MATCH('VS stats'!$C51,'Season 2'!$N$9:$N$16,0)),IFERROR(INDEX('Season 2'!$J$30,MATCH('VS stats'!$C51,'Season 2'!$H$30,0)),"-"))</f>
        <v>-</v>
      </c>
      <c r="N51" s="965" t="str">
        <f>IFERROR(INDEX('Season 2'!$P$20:$P$24,MATCH('VS stats'!$C51,'Season 2'!$N$20:$N$24,0)),
IFERROR(INDEX('Season 2'!$X$9,MATCH('VS stats'!$C51,'Season 2'!$U$9,0)),
IFERROR(INDEX('Season 2'!$X$11:$X$13,MATCH('VS stats'!$C51,'Season 2'!$U$11:$U59,0)),
IFERROR(INDEX('Season 2'!$X$17,MATCH('VS stats'!$C51,'Season 2'!$U$17,0)),
IFERROR(INDEX('Season 2'!$X$19,MATCH('VS stats'!$C51,'Season 2'!$U$19,0)),
IFERROR(INDEX('Season 2'!$X$21,MATCH('VS stats'!$C51,'Season 2'!$U$21,0)),
IFERROR(INDEX('Season 2'!$X$23,MATCH('VS stats'!$C51,'Season 2'!$U$23,0)),
IFERROR(INDEX('Season 2'!$X$25,MATCH('VS stats'!$C51,'Season 2'!$U$25,0)),"-"))))))))</f>
        <v>-</v>
      </c>
      <c r="O51" s="966" t="str">
        <f>IFERROR(INDEX('Season 2'!$X$10,MATCH('VS stats'!$C51,'Season 2'!$U$10,0)),
IFERROR(INDEX('Season 2'!$X$14:$X$16,MATCH('VS stats'!$C51,'Season 2'!$U$14:$U$16,0)),
IFERROR(INDEX('Season 2'!$X$18,MATCH('VS stats'!$C51,'Season 2'!$U$18,0)),
IFERROR(INDEX('Season 2'!$X$20,MATCH('VS stats'!$C51,'Season 2'!$U$20,0)),
IFERROR(INDEX('Season 2'!$X$22,MATCH('VS stats'!$C51,'Season 2'!$U$22,0)),
IFERROR(INDEX('Season 2'!$X$24,MATCH('VS stats'!$C51,'Season 2'!$U$24,0)),"-"))))))</f>
        <v>-</v>
      </c>
      <c r="P51" s="965" t="str">
        <f>IFERROR(INDEX('Season 3'!$D$9:$D$31,MATCH('VS stats'!$C51,'Season 3'!$B$9:$B$31,0)),"-")</f>
        <v>-</v>
      </c>
      <c r="Q51" s="965" t="str">
        <f>IFERROR(INDEX('Season 3'!$D$32:$D$54,MATCH('VS stats'!$C51,'Season 3'!$B$32:$B$54,0)),"-")</f>
        <v>-</v>
      </c>
      <c r="R51" s="965" t="str">
        <f>IFERROR(INDEX('Season 3'!$J$9:$J$16,MATCH('VS stats'!$C51,'Season 3'!$H$9:$H$16,0)),IFERROR(INDEX('Season 3'!$J$39,MATCH('VS stats'!$C51,'Season 3'!$H$39,0)),"-"))</f>
        <v>-</v>
      </c>
      <c r="S51" s="965" t="str">
        <f>IFERROR(INDEX('Season 3'!$P$9:$P$16,MATCH('VS stats'!$C51,'Season 3'!$N$9:$N$16,0)),IFERROR(INDEX('Season 3'!$J$30,MATCH('VS stats'!$C51,'Season 3'!$H$30,0)),"-"))</f>
        <v>-</v>
      </c>
      <c r="T51" s="965" t="str">
        <f>IFERROR(INDEX('Season 3'!$P$20:$P$24,MATCH('VS stats'!$C51,'Season 3'!$N$20:$N$24,0)),
IFERROR(INDEX('Season 3'!$X$9,MATCH('VS stats'!$C51,'Season 3'!$U$9,0)),
IFERROR(INDEX('Season 3'!$X$11:$X$13,MATCH('VS stats'!$C51,'Season 3'!$U$11:$U59,0)),
IFERROR(INDEX('Season 3'!$X$17,MATCH('VS stats'!$C51,'Season 3'!$U$17,0)),
IFERROR(INDEX('Season 3'!$X$19,MATCH('VS stats'!$C51,'Season 3'!$U$19,0)),
IFERROR(INDEX('Season 3'!$X$21,MATCH('VS stats'!$C51,'Season 3'!$U$21,0)),
IFERROR(INDEX('Season 3'!$X$23,MATCH('VS stats'!$C51,'Season 3'!$U$23,0)),
IFERROR(INDEX('Season 3'!$X$25,MATCH('VS stats'!$C51,'Season 3'!$U$25,0)),"-"))))))))</f>
        <v>-</v>
      </c>
      <c r="U51" s="966" t="str">
        <f>IFERROR(INDEX('Season 3'!$X$10,MATCH('VS stats'!$C51,'Season 3'!$U$10,0)),
IFERROR(INDEX('Season 3'!$X$14:$X$16,MATCH('VS stats'!$C51,'Season 3'!$U$14:$U$16,0)),
IFERROR(INDEX('Season 3'!$X$18,MATCH('VS stats'!$C51,'Season 3'!$U$18,0)),
IFERROR(INDEX('Season 3'!$X$20,MATCH('VS stats'!$C51,'Season 3'!$U$20,0)),
IFERROR(INDEX('Season 3'!$X$22,MATCH('VS stats'!$C51,'Season 3'!$U$22,0)),
IFERROR(INDEX('Season 3'!$X$24,MATCH('VS stats'!$C51,'Season 3'!$U$24,0)),"-"))))))</f>
        <v>-</v>
      </c>
      <c r="V51" s="965" t="str">
        <f>IFERROR(INDEX('Season 4'!$D$9:$D$27,MATCH('VS stats'!$C51,'Season 4'!$B$9:$B$27,0)),"-")</f>
        <v>-</v>
      </c>
      <c r="W51" s="965" t="str">
        <f>IFERROR(INDEX('Season 4'!$D$28:$D$46,MATCH('VS stats'!$C51,'Season 4'!$B$28:$B$46,0)),"-")</f>
        <v>-</v>
      </c>
      <c r="X51" s="965" t="str">
        <f>IFERROR(INDEX('Season 4'!$J$9:$J$16,MATCH('VS stats'!$C51,'Season 4'!$H$9:$H$16,0)),IFERROR(INDEX('Season 4'!$J$39,MATCH('VS stats'!$C51,'Season 4'!$H$39,0)),"-"))</f>
        <v>-</v>
      </c>
      <c r="Y51" s="965" t="str">
        <f>IFERROR(INDEX('Season 4'!$P$9:$P$16,MATCH('VS stats'!$C51,'Season 4'!$N$9:$N$16,0)),IFERROR(INDEX('Season 4'!$J$30,MATCH('VS stats'!$C51,'Season 4'!$H$30,0)),"-"))</f>
        <v>-</v>
      </c>
      <c r="Z51" s="965" t="str">
        <f>IFERROR(INDEX('Season 4'!$P$20:$P$24,MATCH('VS stats'!$C51,'Season 4'!$N$20:$N$24,0)),
IFERROR(INDEX('Season 4'!$X$9,MATCH('VS stats'!$C51,'Season 4'!$U$9,0)),
IFERROR(INDEX('Season 4'!$X$11:$X$13,MATCH('VS stats'!$C51,'Season 4'!$U$11:$U59,0)),
IFERROR(INDEX('Season 4'!$X$17,MATCH('VS stats'!$C51,'Season 4'!$U$17,0)),
IFERROR(INDEX('Season 4'!$X$19,MATCH('VS stats'!$C51,'Season 4'!$U$19,0)),
IFERROR(INDEX('Season 4'!$X$21,MATCH('VS stats'!$C51,'Season 4'!$U$21,0)),
IFERROR(INDEX('Season 4'!$X$23,MATCH('VS stats'!$C51,'Season 4'!$U$23,0)),
IFERROR(INDEX('Season 4'!$X$25,MATCH('VS stats'!$C51,'Season 4'!$U$25,0)),"-"))))))))</f>
        <v>-</v>
      </c>
      <c r="AA51" s="966" t="str">
        <f>IFERROR(INDEX('Season 4'!$X$10,MATCH('VS stats'!$C51,'Season 4'!$U$10,0)),
IFERROR(INDEX('Season 4'!$X$14:$X$16,MATCH('VS stats'!$C51,'Season 4'!$U$14:$U$16,0)),
IFERROR(INDEX('Season 4'!$X$18,MATCH('VS stats'!$C51,'Season 4'!$U$18,0)),
IFERROR(INDEX('Season 4'!$X$20,MATCH('VS stats'!$C51,'Season 4'!$U$20,0)),
IFERROR(INDEX('Season 4'!$X$22,MATCH('VS stats'!$C51,'Season 4'!$U$22,0)),
IFERROR(INDEX('Season 4'!$X$24,MATCH('VS stats'!$C51,'Season 4'!$U$24,0)),"-"))))))</f>
        <v>-</v>
      </c>
      <c r="AB51" s="965" t="str">
        <f>IFERROR(INDEX('Season 5'!$D$9:$D$27,MATCH('VS stats'!$C51,'Season 5'!$B$9:$B$27,0)),"-")</f>
        <v>-</v>
      </c>
      <c r="AC51" s="965" t="str">
        <f>IFERROR(INDEX('Season 5'!$D$28:$D$46,MATCH('VS stats'!$C51,'Season 5'!$B$28:$B$46,0)),"-")</f>
        <v>-</v>
      </c>
      <c r="AD51" s="965" t="str">
        <f>IFERROR(INDEX('Season 5'!$J$9:$J$16,MATCH('VS stats'!$C51,'Season 5'!$H$9:$H$16,0)),IFERROR(INDEX('Season 5'!$J$39,MATCH('VS stats'!$C51,'Season 5'!$H$39,0)),"-"))</f>
        <v>-</v>
      </c>
      <c r="AE51" s="965" t="str">
        <f>IFERROR(INDEX('Season 5'!$P$9:$P$16,MATCH('VS stats'!$C51,'Season 5'!$N$9:$N$16,0)),IFERROR(INDEX('Season 5'!$J$30,MATCH('VS stats'!$C51,'Season 5'!$H$30,0)),"-"))</f>
        <v>-</v>
      </c>
      <c r="AF51" s="965" t="str">
        <f>IFERROR(INDEX('Season 5'!$P$20:$P$24,MATCH('VS stats'!$C51,'Season 5'!$N$20:$N$24,0)),
IFERROR(INDEX('Season 5'!$X$9,MATCH('VS stats'!$C51,'Season 5'!$U$9,0)),
IFERROR(INDEX('Season 5'!$X$11:$X$13,MATCH('VS stats'!$C51,'Season 5'!$U$11:$U59,0)),
IFERROR(INDEX('Season 5'!$X$17,MATCH('VS stats'!$C51,'Season 5'!$U$17,0)),
IFERROR(INDEX('Season 5'!$X$19,MATCH('VS stats'!$C51,'Season 5'!$U$19,0)),
IFERROR(INDEX('Season 5'!$X$21,MATCH('VS stats'!$C51,'Season 5'!$U$21,0)),
IFERROR(INDEX('Season 5'!$X$23,MATCH('VS stats'!$C51,'Season 5'!$U$23,0)),"-")))))))</f>
        <v>-</v>
      </c>
      <c r="AG51" s="966" t="str">
        <f>IFERROR(INDEX('Season 5'!$X$10,MATCH('VS stats'!$C51,'Season 5'!$U$10,0)),
IFERROR(INDEX('Season 5'!$X$14:$X$16,MATCH('VS stats'!$C51,'Season 5'!$U$14:$U$16,0)),
IFERROR(INDEX('Season 5'!$X$18,MATCH('VS stats'!$C51,'Season 5'!$U$18,0)),
IFERROR(INDEX('Season 5'!$X$20,MATCH('VS stats'!$C51,'Season 5'!$U$20,0)),
IFERROR(INDEX('Season 5'!$X$22,MATCH('VS stats'!$C51,'Season 5'!$U$22,0)),"-")))))</f>
        <v>-</v>
      </c>
      <c r="AH51" s="965" t="str">
        <f>IFERROR(INDEX('Season 6'!$D$9:$D$27,MATCH('VS stats'!$C51,'Season 6'!$B$9:$B$27,0)),"-")</f>
        <v>-</v>
      </c>
      <c r="AI51" s="965" t="str">
        <f>IFERROR(INDEX('Season 6'!$D$28:$D$46,MATCH('VS stats'!$C51,'Season 6'!$B$28:$B$46,0)),"-")</f>
        <v>-</v>
      </c>
      <c r="AJ51" s="965" t="str">
        <f>IFERROR(INDEX('Season 6'!$J$9:$J$16,MATCH('VS stats'!$C51,'Season 6'!$H$9:$H$16,0)),IFERROR(INDEX('Season 6'!$J$39,MATCH('VS stats'!$C51,'Season 6'!$H$39,0)),"-"))</f>
        <v>-</v>
      </c>
      <c r="AK51" s="965" t="str">
        <f>IFERROR(INDEX('Season 6'!$P$9:$P$16,MATCH('VS stats'!$C51,'Season 6'!$N$9:$N$16,0)),IFERROR(INDEX('Season 6'!$J$30,MATCH('VS stats'!$C51,'Season 6'!$H$30,0)),"-"))</f>
        <v>-</v>
      </c>
      <c r="AL51" s="965" t="str">
        <f>IFERROR(INDEX('Season 6'!$P$20:$P$24,MATCH('VS stats'!$C51,'Season 6'!$N$20:$N$24,0)),
IFERROR(INDEX('Season 6'!$X$9,MATCH('VS stats'!$C51,'Season 6'!$U$9,0)),
IFERROR(INDEX('Season 6'!$X$11:$X$13,MATCH('VS stats'!$C51,'Season 6'!$U$11:$U59,0)),
IFERROR(INDEX('Season 6'!$X$17,MATCH('VS stats'!$C51,'Season 6'!$U$17,0)),
IFERROR(INDEX('Season 6'!$X$19,MATCH('VS stats'!$C51,'Season 6'!$U$19,0)),
IFERROR(INDEX('Season 6'!$X$21,MATCH('VS stats'!$C51,'Season 6'!$U$21,0)),
IFERROR(INDEX('Season 6'!$X$23,MATCH('VS stats'!$C51,'Season 6'!$U$23,0)),"-")))))))</f>
        <v>-</v>
      </c>
      <c r="AM51" s="966" t="str">
        <f>IFERROR(INDEX('Season 6'!$X$10,MATCH('VS stats'!$C51,'Season 6'!$U$10,0)),
IFERROR(INDEX('Season 6'!$X$14:$X$16,MATCH('VS stats'!$C51,'Season 6'!$U$14:$U$16,0)),
IFERROR(INDEX('Season 6'!$X$18,MATCH('VS stats'!$C51,'Season 6'!$U$18,0)),
IFERROR(INDEX('Season 6'!$X$20,MATCH('VS stats'!$C51,'Season 6'!$U$20,0)),
IFERROR(INDEX('Season 6'!$X$22,MATCH('VS stats'!$C51,'Season 6'!$U$22,0)),"-")))))</f>
        <v>-</v>
      </c>
      <c r="AN51" s="965" t="str">
        <f>IFERROR(INDEX('Season 7'!$D$9:$D$27,MATCH('VS stats'!$C51,'Season 7'!$B$9:$B$27,0)),"-")</f>
        <v>-</v>
      </c>
      <c r="AO51" s="965" t="str">
        <f>IFERROR(INDEX('Season 7'!$D$28:$D$46,MATCH('VS stats'!$C51,'Season 7'!$B$28:$B$46,0)),"-")</f>
        <v>-</v>
      </c>
      <c r="AP51" s="965" t="str">
        <f>IFERROR(INDEX('Season 7'!$J$9:$J$16,MATCH('VS stats'!$C51,'Season 7'!$H$9:$H$16,0)),IFERROR(INDEX('Season 7'!$J$39,MATCH('VS stats'!$C51,'Season 7'!$H$39,0)),"-"))</f>
        <v>-</v>
      </c>
      <c r="AQ51" s="965" t="str">
        <f>IFERROR(INDEX('Season 7'!$P$9:$P$16,MATCH('VS stats'!$C51,'Season 7'!$N$9:$N$16,0)),IFERROR(INDEX('Season 7'!$J$30,MATCH('VS stats'!$C51,'Season 7'!$H$30,0)),"-"))</f>
        <v>-</v>
      </c>
      <c r="AR51" s="965" t="str">
        <f>IFERROR(INDEX('Season 7'!$P$20:$P$24,MATCH('VS stats'!$C51,'Season 7'!$N$20:$N$24,0)),
IFERROR(INDEX('Season 7'!$X$9,MATCH('VS stats'!$C51,'Season 7'!$U$9,0)),
IFERROR(INDEX('Season 7'!$X$11:$X$13,MATCH('VS stats'!$C51,'Season 7'!$U$11:$U59,0)),
IFERROR(INDEX('Season 7'!$X$17,MATCH('VS stats'!$C51,'Season 7'!$U$17,0)),
IFERROR(INDEX('Season 7'!$X$19,MATCH('VS stats'!$C51,'Season 7'!$U$19,0)),
IFERROR(INDEX('Season 7'!$X$21,MATCH('VS stats'!$C51,'Season 7'!$U$21,0)),
IFERROR(INDEX('Season 7'!$X$23,MATCH('VS stats'!$C51,'Season 7'!$U$23,0)),"-")))))))</f>
        <v>-</v>
      </c>
      <c r="AS51" s="966" t="str">
        <f>IFERROR(INDEX('Season 7'!$X$10,MATCH('VS stats'!$C51,'Season 7'!$U$10,0)),
IFERROR(INDEX('Season 7'!$X$14:$X$16,MATCH('VS stats'!$C51,'Season 7'!$U$14:$U$16,0)),
IFERROR(INDEX('Season 7'!$X$18,MATCH('VS stats'!$C51,'Season 7'!$U$18,0)),
IFERROR(INDEX('Season 7'!$X$20,MATCH('VS stats'!$C51,'Season 7'!$U$20,0)),
IFERROR(INDEX('Season 7'!$X$22,MATCH('VS stats'!$C51,'Season 7'!$U$22,0)),"-")))))</f>
        <v>-</v>
      </c>
      <c r="AT51" s="965" t="str">
        <f>IFERROR(INDEX('Season 8'!$D$9:$D$27,MATCH('VS stats'!$C51,'Season 8'!$B$9:$B$27,0)),"-")</f>
        <v>-</v>
      </c>
      <c r="AU51" s="965" t="str">
        <f>IFERROR(INDEX('Season 8'!$D$28:$D$46,MATCH('VS stats'!$C51,'Season 8'!$B$28:$B$46,0)),"-")</f>
        <v>-</v>
      </c>
      <c r="AV51" s="965" t="str">
        <f>IFERROR(INDEX('Season 8'!$J$9:$J$16,MATCH('VS stats'!$C51,'Season 8'!$H$9:$H$16,0)),IFERROR(INDEX('Season 8'!$J$39,MATCH('VS stats'!$C51,'Season 8'!$H$39,0)),"-"))</f>
        <v>-</v>
      </c>
      <c r="AW51" s="965" t="str">
        <f>IFERROR(INDEX('Season 8'!$P$9:$P$16,MATCH('VS stats'!$C51,'Season 8'!$N$9:$N$16,0)),IFERROR(INDEX('Season 8'!$J$30,MATCH('VS stats'!$C51,'Season 8'!$H$30,0)),"-"))</f>
        <v>-</v>
      </c>
      <c r="AX51" s="965" t="str">
        <f>IFERROR(INDEX('Season 8'!$P$20:$P$24,MATCH('VS stats'!$C51,'Season 8'!$N$20:$N$24,0)),
IFERROR(INDEX('Season 8'!$X$9,MATCH('VS stats'!$C51,'Season 8'!$U$9,0)),
IFERROR(INDEX('Season 8'!$X$11:$X$13,MATCH('VS stats'!$C51,'Season 8'!$U$11:$U59,0)),
IFERROR(INDEX('Season 8'!$X$17,MATCH('VS stats'!$C51,'Season 8'!$U$17,0)),
IFERROR(INDEX('Season 8'!$X$19,MATCH('VS stats'!$C51,'Season 8'!$U$19,0)),
IFERROR(INDEX('Season 8'!$X$21,MATCH('VS stats'!$C51,'Season 8'!$U$21,0)),
IFERROR(INDEX('Season 8'!$X$23,MATCH('VS stats'!$C51,'Season 8'!$U$23,0)),"-")))))))</f>
        <v>-</v>
      </c>
      <c r="AY51" s="966" t="str">
        <f>IFERROR(INDEX('Season 8'!$X$10,MATCH('VS stats'!$C51,'Season 8'!$U$10,0)),
IFERROR(INDEX('Season 8'!$X$14:$X$16,MATCH('VS stats'!$C51,'Season 8'!$U$14:$U$16,0)),
IFERROR(INDEX('Season 8'!$X$18,MATCH('VS stats'!$C51,'Season 8'!$U$18,0)),
IFERROR(INDEX('Season 8'!$X$20,MATCH('VS stats'!$C51,'Season 8'!$U$20,0)),
IFERROR(INDEX('Season 8'!$X$22,MATCH('VS stats'!$C51,'Season 8'!$U$22,0)),"-")))))</f>
        <v>-</v>
      </c>
      <c r="AZ51" s="965" t="str">
        <f>IFERROR(INDEX('Season 9'!$D$9:$D$27,MATCH('VS stats'!$C51,'Season 9'!$B$9:$B$27,0)),"-")</f>
        <v>-</v>
      </c>
      <c r="BA51" s="965" t="str">
        <f>IFERROR(INDEX('Season 9'!$D$28:$D$46,MATCH('VS stats'!$C51,'Season 9'!$B$28:$B$46,0)),"-")</f>
        <v>-</v>
      </c>
      <c r="BB51" s="965" t="str">
        <f>IFERROR(INDEX('Season 9'!$J$9:$J$16,MATCH('VS stats'!$C51,'Season 9'!$H$9:$H$16,0)),IFERROR(INDEX('Season 9'!$J$39,MATCH('VS stats'!$C51,'Season 9'!$H$39,0)),"-"))</f>
        <v>-</v>
      </c>
      <c r="BC51" s="965" t="str">
        <f>IFERROR(INDEX('Season 9'!$P$9:$P$16,MATCH('VS stats'!$C51,'Season 9'!$N$9:$N$16,0)),IFERROR(INDEX('Season 9'!$J$30,MATCH('VS stats'!$C51,'Season 9'!$H$30,0)),"-"))</f>
        <v>-</v>
      </c>
      <c r="BD51" s="965" t="str">
        <f>IFERROR(INDEX('Season 9'!$P$20:$P$24,MATCH('VS stats'!$C51,'Season 9'!$N$20:$N$24,0)),
IFERROR(INDEX('Season 9'!$X$9,MATCH('VS stats'!$C51,'Season 9'!$U$9,0)),
IFERROR(INDEX('Season 9'!$X$11:$X$13,MATCH('VS stats'!$C51,'Season 9'!$U$11:$U59,0)),
IFERROR(INDEX('Season 9'!$X$17,MATCH('VS stats'!$C51,'Season 9'!$U$17,0)),
IFERROR(INDEX('Season 9'!$X$19,MATCH('VS stats'!$C51,'Season 9'!$U$19,0)),
IFERROR(INDEX('Season 9'!$X$21,MATCH('VS stats'!$C51,'Season 9'!$U$21,0)),
IFERROR(INDEX('Season 9'!$X$23,MATCH('VS stats'!$C51,'Season 9'!$U$23,0)),"-")))))))</f>
        <v>-</v>
      </c>
      <c r="BE51" s="966" t="str">
        <f>IFERROR(INDEX('Season 9'!$X$10,MATCH('VS stats'!$C51,'Season 9'!$U$10,0)),
IFERROR(INDEX('Season 9'!$X$14:$X$16,MATCH('VS stats'!$C51,'Season 9'!$U$14:$U$16,0)),
IFERROR(INDEX('Season 9'!$X$18,MATCH('VS stats'!$C51,'Season 9'!$U$18,0)),
IFERROR(INDEX('Season 9'!$X$20,MATCH('VS stats'!$C51,'Season 9'!$U$20,0)),
IFERROR(INDEX('Season 9'!$X$22,MATCH('VS stats'!$C51,'Season 9'!$U$22,0)),"-")))))</f>
        <v>-</v>
      </c>
      <c r="BF51" s="965" t="str">
        <f>IFERROR(INDEX('Season 10'!$D$9:$D$27,MATCH('VS stats'!$C51,'Season 10'!$B$9:$B$27,0)),"-")</f>
        <v>-</v>
      </c>
      <c r="BG51" s="965" t="str">
        <f>IFERROR(INDEX('Season 10'!$D$28:$D$46,MATCH('VS stats'!$C51,'Season 10'!$B$28:$B$46,0)),"-")</f>
        <v>-</v>
      </c>
      <c r="BH51" s="965" t="str">
        <f>IFERROR(INDEX('Season 10'!$J$9:$J$16,MATCH('VS stats'!$C51,'Season 10'!$H$9:$H$16,0)),IFERROR(INDEX('Season 10'!$J$39,MATCH('VS stats'!$C51,'Season 10'!$H$39,0)),"-"))</f>
        <v>-</v>
      </c>
      <c r="BI51" s="965" t="str">
        <f>IFERROR(INDEX('Season 10'!$P$9:$P$16,MATCH('VS stats'!$C51,'Season 10'!$N$9:$N$16,0)),IFERROR(INDEX('Season 10'!$J$30,MATCH('VS stats'!$C51,'Season 10'!$H$30,0)),"-"))</f>
        <v>-</v>
      </c>
      <c r="BJ51" s="965" t="str">
        <f>IFERROR(INDEX('Season 10'!$P$20:$P$24,MATCH('VS stats'!$C51,'Season 10'!$N$20:$N$24,0)),
IFERROR(INDEX('Season 10'!$X$9,MATCH('VS stats'!$C51,'Season 10'!$U$9,0)),
IFERROR(INDEX('Season 10'!$X$11:$X$13,MATCH('VS stats'!$C51,'Season 10'!$U$11:$U59,0)),
IFERROR(INDEX('Season 10'!$X$17,MATCH('VS stats'!$C51,'Season 10'!$U$17,0)),
IFERROR(INDEX('Season 10'!$X$19,MATCH('VS stats'!$C51,'Season 10'!$U$19,0)),
IFERROR(INDEX('Season 10'!$X$21,MATCH('VS stats'!$C51,'Season 10'!$U$21,0)),
IFERROR(INDEX('Season 10'!$X$23,MATCH('VS stats'!$C51,'Season 10'!$U$23,0)),"-")))))))</f>
        <v>-</v>
      </c>
      <c r="BK51" s="966" t="str">
        <f>IFERROR(INDEX('Season 10'!$X$10,MATCH('VS stats'!$C51,'Season 10'!$U$10,0)),
IFERROR(INDEX('Season 10'!$X$14:$X$16,MATCH('VS stats'!$C51,'Season 10'!$U$14:$U$16,0)),
IFERROR(INDEX('Season 10'!$X$18,MATCH('VS stats'!$C51,'Season 10'!$U$18,0)),
IFERROR(INDEX('Season 10'!$X$20,MATCH('VS stats'!$C51,'Season 10'!$U$20,0)),
IFERROR(INDEX('Season 10'!$X$22,MATCH('VS stats'!$C51,'Season 10'!$U$22,0)),"-")))))</f>
        <v>-</v>
      </c>
      <c r="BL51" s="965" t="str">
        <f>IFERROR(INDEX('Season 11'!$D$9:$D$27,MATCH('VS stats'!$C51,'Season 11'!$B$9:$B$27,0)),"-")</f>
        <v>-</v>
      </c>
      <c r="BM51" s="965" t="str">
        <f>IFERROR(INDEX('Season 11'!$D$28:$D$46,MATCH('VS stats'!$C51,'Season 11'!$B$28:$B$46,0)),"-")</f>
        <v>-</v>
      </c>
      <c r="BN51" s="965" t="str">
        <f>IFERROR(INDEX('Season 11'!$J$9:$J$16,MATCH('VS stats'!$C51,'Season 11'!$H$9:$H$16,0)),IFERROR(INDEX('Season 11'!$J$39,MATCH('VS stats'!$C51,'Season 11'!$H$39,0)),"-"))</f>
        <v>-</v>
      </c>
      <c r="BO51" s="965" t="str">
        <f>IFERROR(INDEX('Season 11'!$P$9:$P$16,MATCH('VS stats'!$C51,'Season 11'!$N$9:$N$16,0)),IFERROR(INDEX('Season 11'!$J$30,MATCH('VS stats'!$C51,'Season 11'!$H$30,0)),"-"))</f>
        <v>-</v>
      </c>
      <c r="BP51" s="965" t="str">
        <f>IFERROR(INDEX('Season 11'!$P$20:$P$24,MATCH('VS stats'!$C51,'Season 11'!$N$20:$N$24,0)),
IFERROR(INDEX('Season 11'!$X$9,MATCH('VS stats'!$C51,'Season 11'!$U$9,0)),
IFERROR(INDEX('Season 11'!$X$11:$X$13,MATCH('VS stats'!$C51,'Season 11'!$U$11:$U59,0)),
IFERROR(INDEX('Season 11'!$X$17,MATCH('VS stats'!$C51,'Season 11'!$U$17,0)),
IFERROR(INDEX('Season 11'!$X$19,MATCH('VS stats'!$C51,'Season 11'!$U$19,0)),
IFERROR(INDEX('Season 11'!$X$21,MATCH('VS stats'!$C51,'Season 11'!$U$21,0)),
IFERROR(INDEX('Season 11'!$X$23,MATCH('VS stats'!$C51,'Season 11'!$U$23,0)),"-")))))))</f>
        <v>-</v>
      </c>
      <c r="BQ51" s="966" t="str">
        <f>IFERROR(INDEX('Season 11'!$X$10,MATCH('VS stats'!$C51,'Season 11'!$U$10,0)),
IFERROR(INDEX('Season 11'!$X$14:$X$16,MATCH('VS stats'!$C51,'Season 11'!$U$14:$U$16,0)),
IFERROR(INDEX('Season 11'!$X$18,MATCH('VS stats'!$C51,'Season 11'!$U$18,0)),
IFERROR(INDEX('Season 11'!$X$20,MATCH('VS stats'!$C51,'Season 11'!$U$20,0)),
IFERROR(INDEX('Season 11'!$X$22,MATCH('VS stats'!$C51,'Season 11'!$U$22,0)),"-")))))</f>
        <v>-</v>
      </c>
      <c r="BR51" s="965" t="str">
        <f>IFERROR(INDEX('Season 12'!$D$9:$D$27,MATCH('VS stats'!$C51,'Season 12'!$B$9:$B$27,0)),"-")</f>
        <v>-</v>
      </c>
      <c r="BS51" s="965" t="str">
        <f>IFERROR(INDEX('Season 12'!$D$28:$D$46,MATCH('VS stats'!$C51,'Season 12'!$B$28:$B$46,0)),"-")</f>
        <v>-</v>
      </c>
      <c r="BT51" s="965" t="str">
        <f>IFERROR(INDEX('Season 12'!$J$9:$J$16,MATCH('VS stats'!$C51,'Season 12'!$H$9:$H$16,0)),IFERROR(INDEX('Season 12'!$J$39,MATCH('VS stats'!$C51,'Season 12'!$H$39,0)),"-"))</f>
        <v>-</v>
      </c>
      <c r="BU51" s="965" t="str">
        <f>IFERROR(INDEX('Season 12'!$P$9:$P$16,MATCH('VS stats'!$C51,'Season 12'!$N$9:$N$16,0)),IFERROR(INDEX('Season 12'!$J$30,MATCH('VS stats'!$C51,'Season 12'!$H$30,0)),"-"))</f>
        <v>-</v>
      </c>
      <c r="BV51" s="965" t="str">
        <f>IFERROR(INDEX('Season 12'!$P$20:$P$24,MATCH('VS stats'!$C51,'Season 12'!$N$20:$N$24,0)),
IFERROR(INDEX('Season 12'!$X$9,MATCH('VS stats'!$C51,'Season 12'!$U$9,0)),
IFERROR(INDEX('Season 12'!$X$11:$X$13,MATCH('VS stats'!$C51,'Season 12'!$U$11:$U59,0)),
IFERROR(INDEX('Season 12'!$X$17,MATCH('VS stats'!$C51,'Season 12'!$U$17,0)),
IFERROR(INDEX('Season 12'!$X$19,MATCH('VS stats'!$C51,'Season 12'!$U$19,0)),
IFERROR(INDEX('Season 12'!$X$21,MATCH('VS stats'!$C51,'Season 12'!$U$21,0)),
IFERROR(INDEX('Season 12'!$X$23,MATCH('VS stats'!$C51,'Season 12'!$U$23,0)),"-")))))))</f>
        <v>-</v>
      </c>
      <c r="BW51" s="966" t="str">
        <f>IFERROR(INDEX('Season 12'!$X$10,MATCH('VS stats'!$C51,'Season 12'!$U$10,0)),
IFERROR(INDEX('Season 12'!$X$14:$X$16,MATCH('VS stats'!$C51,'Season 12'!$U$14:$U$16,0)),
IFERROR(INDEX('Season 12'!$X$18,MATCH('VS stats'!$C51,'Season 12'!$U$18,0)),
IFERROR(INDEX('Season 12'!$X$20,MATCH('VS stats'!$C51,'Season 12'!$U$20,0)),
IFERROR(INDEX('Season 12'!$X$22,MATCH('VS stats'!$C51,'Season 12'!$U$22,0)),"-")))))</f>
        <v>-</v>
      </c>
      <c r="BX51" s="965" t="str">
        <f>IFERROR(INDEX('Season 13'!$D$9:$D$27,MATCH('VS stats'!$C51,'Season 13'!$B$9:$B$27,0)),"-")</f>
        <v>-</v>
      </c>
      <c r="BY51" s="965" t="str">
        <f>IFERROR(INDEX('Season 13'!$D$28:$D$46,MATCH('VS stats'!$C51,'Season 13'!$B$28:$B$46,0)),"-")</f>
        <v>-</v>
      </c>
      <c r="BZ51" s="965" t="str">
        <f>IFERROR(INDEX('Season 13'!$J$9:$J$16,MATCH('VS stats'!$C51,'Season 13'!$H$9:$H$16,0)),IFERROR(INDEX('Season 13'!$J$39,MATCH('VS stats'!$C51,'Season 13'!$H$39,0)),"-"))</f>
        <v>-</v>
      </c>
      <c r="CA51" s="965" t="str">
        <f>IFERROR(INDEX('Season 13'!$P$9:$P$16,MATCH('VS stats'!$C51,'Season 13'!$N$9:$N$16,0)),IFERROR(INDEX('Season 13'!$J$30,MATCH('VS stats'!$C51,'Season 13'!$H$30,0)),"-"))</f>
        <v>-</v>
      </c>
      <c r="CB51" s="965" t="str">
        <f>IFERROR(INDEX('Season 13'!$P$20:$P$24,MATCH('VS stats'!$C51,'Season 13'!$N$20:$N$24,0)),
IFERROR(INDEX('Season 13'!$X$9,MATCH('VS stats'!$C51,'Season 13'!$U$9,0)),
IFERROR(INDEX('Season 13'!$X$11:$X$13,MATCH('VS stats'!$C51,'Season 13'!$U$11:$U59,0)),
IFERROR(INDEX('Season 13'!$X$17,MATCH('VS stats'!$C51,'Season 13'!$U$17,0)),
IFERROR(INDEX('Season 13'!$X$19,MATCH('VS stats'!$C51,'Season 13'!$U$19,0)),
IFERROR(INDEX('Season 13'!$X$21,MATCH('VS stats'!$C51,'Season 13'!$U$21,0)),
IFERROR(INDEX('Season 13'!$X$23,MATCH('VS stats'!$C51,'Season 13'!$U$23,0)),"-")))))))</f>
        <v>-</v>
      </c>
      <c r="CC51" s="966" t="str">
        <f>IFERROR(INDEX('Season 13'!$X$10,MATCH('VS stats'!$C51,'Season 13'!$U$10,0)),
IFERROR(INDEX('Season 13'!$X$14:$X$16,MATCH('VS stats'!$C51,'Season 13'!$U$14:$U$16,0)),
IFERROR(INDEX('Season 13'!$X$18,MATCH('VS stats'!$C51,'Season 13'!$U$18,0)),
IFERROR(INDEX('Season 13'!$X$20,MATCH('VS stats'!$C51,'Season 13'!$U$20,0)),
IFERROR(INDEX('Season 13'!$X$22,MATCH('VS stats'!$C51,'Season 13'!$U$22,0)),"-")))))</f>
        <v>-</v>
      </c>
      <c r="CD51" s="965" t="str">
        <f>IFERROR(INDEX('Season 14'!$D$9:$D$27,MATCH('VS stats'!$C51,'Season 14'!$B$9:$B$27,0)),"-")</f>
        <v>-</v>
      </c>
      <c r="CE51" s="965" t="str">
        <f>IFERROR(INDEX('Season 14'!$D$28:$D$46,MATCH('VS stats'!$C51,'Season 14'!$B$28:$B$46,0)),"-")</f>
        <v>-</v>
      </c>
      <c r="CF51" s="965" t="str">
        <f>IFERROR(INDEX('Season 14'!$J$9:$J$16,MATCH('VS stats'!$C51,'Season 14'!$H$9:$H$16,0)),IFERROR(INDEX('Season 14'!$J$39,MATCH('VS stats'!$C51,'Season 14'!$H$39,0)),"-"))</f>
        <v>-</v>
      </c>
      <c r="CG51" s="965" t="str">
        <f>IFERROR(INDEX('Season 14'!$P$9:$P$16,MATCH('VS stats'!$C51,'Season 14'!$N$9:$N$16,0)),IFERROR(INDEX('Season 14'!$J$30,MATCH('VS stats'!$C51,'Season 14'!$H$30,0)),"-"))</f>
        <v>-</v>
      </c>
      <c r="CH51" s="965" t="str">
        <f>IFERROR(INDEX('Season 14'!$P$20:$P$24,MATCH('VS stats'!$C51,'Season 14'!$N$20:$N$24,0)),
IFERROR(INDEX('Season 14'!$X$9,MATCH('VS stats'!$C51,'Season 14'!$U$9,0)),
IFERROR(INDEX('Season 14'!$X$11:$X$13,MATCH('VS stats'!$C51,'Season 14'!$U$11:$U59,0)),
IFERROR(INDEX('Season 14'!$X$17,MATCH('VS stats'!$C51,'Season 14'!$U$17,0)),
IFERROR(INDEX('Season 14'!$X$19,MATCH('VS stats'!$C51,'Season 14'!$U$19,0)),
IFERROR(INDEX('Season 14'!$X$21,MATCH('VS stats'!$C51,'Season 14'!$U$21,0)),
IFERROR(INDEX('Season 14'!$X$23,MATCH('VS stats'!$C51,'Season 14'!$U$23,0)),"-")))))))</f>
        <v>-</v>
      </c>
      <c r="CI51" s="966" t="str">
        <f>IFERROR(INDEX('Season 14'!$X$10,MATCH('VS stats'!$C51,'Season 14'!$U$10,0)),
IFERROR(INDEX('Season 14'!$X$14:$X$16,MATCH('VS stats'!$C51,'Season 14'!$U$14:$U$16,0)),
IFERROR(INDEX('Season 14'!$X$18,MATCH('VS stats'!$C51,'Season 14'!$U$18,0)),
IFERROR(INDEX('Season 14'!$X$20,MATCH('VS stats'!$C51,'Season 14'!$U$20,0)),
IFERROR(INDEX('Season 14'!$X$22,MATCH('VS stats'!$C51,'Season 14'!$U$22,0)),"-")))))</f>
        <v>-</v>
      </c>
      <c r="CJ51" s="965" t="str">
        <f>IFERROR(INDEX('Season 15'!$D$9:$D$27,MATCH('VS stats'!$C51,'Season 15'!$B$9:$B$27,0)),"-")</f>
        <v>-</v>
      </c>
      <c r="CK51" s="965" t="str">
        <f>IFERROR(INDEX('Season 15'!$D$28:$D$46,MATCH('VS stats'!$C51,'Season 15'!$B$28:$B$46,0)),"-")</f>
        <v>-</v>
      </c>
      <c r="CL51" s="965" t="str">
        <f>IFERROR(INDEX('Season 15'!$J$9:$J$16,MATCH('VS stats'!$C51,'Season 15'!$H$9:$H$16,0)),IFERROR(INDEX('Season 15'!$J$39,MATCH('VS stats'!$C51,'Season 15'!$H$39,0)),"-"))</f>
        <v>-</v>
      </c>
      <c r="CM51" s="965" t="str">
        <f>IFERROR(INDEX('Season 15'!$P$9:$P$16,MATCH('VS stats'!$C51,'Season 15'!$N$9:$N$16,0)),IFERROR(INDEX('Season 15'!$J$30,MATCH('VS stats'!$C51,'Season 15'!$H$30,0)),"-"))</f>
        <v>-</v>
      </c>
      <c r="CN51" s="965" t="str">
        <f>IFERROR(INDEX('Season 15'!$P$20:$P$24,MATCH('VS stats'!$C51,'Season 15'!$N$20:$N$24,0)),
IFERROR(INDEX('Season 15'!$X$9,MATCH('VS stats'!$C51,'Season 15'!$U$9,0)),
IFERROR(INDEX('Season 15'!$X$11:$X$13,MATCH('VS stats'!$C51,'Season 15'!$U$11:$U59,0)),
IFERROR(INDEX('Season 15'!$X$17,MATCH('VS stats'!$C51,'Season 15'!$U$17,0)),
IFERROR(INDEX('Season 15'!$X$19,MATCH('VS stats'!$C51,'Season 15'!$U$19,0)),
IFERROR(INDEX('Season 15'!$X$21,MATCH('VS stats'!$C51,'Season 15'!$U$21,0)),
IFERROR(INDEX('Season 15'!$X$23,MATCH('VS stats'!$C51,'Season 15'!$U$23,0)),"-")))))))</f>
        <v>-</v>
      </c>
      <c r="CO51" s="966" t="str">
        <f>IFERROR(INDEX('Season 15'!$X$10,MATCH('VS stats'!$C51,'Season 15'!$U$10,0)),
IFERROR(INDEX('Season 15'!$X$14:$X$16,MATCH('VS stats'!$C51,'Season 15'!$U$14:$U$16,0)),
IFERROR(INDEX('Season 15'!$X$18,MATCH('VS stats'!$C51,'Season 15'!$U$18,0)),
IFERROR(INDEX('Season 15'!$X$20,MATCH('VS stats'!$C51,'Season 15'!$U$20,0)),
IFERROR(INDEX('Season 15'!$X$22,MATCH('VS stats'!$C51,'Season 15'!$U$22,0)),"-")))))</f>
        <v>-</v>
      </c>
      <c r="CP51" s="976"/>
      <c r="CQ51" s="822"/>
      <c r="CR51" s="822"/>
      <c r="CS51" s="822"/>
      <c r="CT51" s="822"/>
      <c r="CU51" s="822"/>
    </row>
    <row r="52" spans="3:99" x14ac:dyDescent="0.25">
      <c r="C52" s="703" t="s">
        <v>505</v>
      </c>
      <c r="D52" s="1073" t="str">
        <f>IFERROR(INDEX('Season 1'!$D$9:$D$31,MATCH('VS stats'!$C52,'Season 1'!$B$9:$B$31,0)),"-")</f>
        <v>1-2</v>
      </c>
      <c r="E52" s="1074" t="str">
        <f>IFERROR(INDEX('Season 1'!$D$32:$D$54,MATCH('VS stats'!$C52,'Season 1'!$B$32:$B$54,0)),"-")</f>
        <v>1-1</v>
      </c>
      <c r="F52" s="965" t="str">
        <f>IFERROR(INDEX('Season 1'!$J$9:$J$16,MATCH('VS stats'!$C52,'Season 1'!$H$9:$H$16,0)),IFERROR(INDEX('Season 1'!$W$9:$W$14,MATCH('VS stats'!$C52,'Season 1'!$T$9:$T$14,0)),"-"))</f>
        <v>-</v>
      </c>
      <c r="G52" s="965" t="str">
        <f>IFERROR(INDEX('Season 1'!$P$9:$P$16,MATCH('VS stats'!$C52,'Season 1'!$N$9:$N$16,0)),"-")</f>
        <v>-</v>
      </c>
      <c r="H52" s="965" t="str">
        <f>IFERROR(INDEX('Season 1'!$P$20:$P$24,MATCH('VS stats'!$C52,'Season 1'!$N$20:$N$24,0)),"-")</f>
        <v>-</v>
      </c>
      <c r="I52" s="966" t="s">
        <v>35</v>
      </c>
      <c r="J52" s="965" t="str">
        <f>IFERROR(INDEX('Season 2'!$D$9:$D$31,MATCH('VS stats'!$C52,'Season 2'!$B$9:$B$31,0)),"-")</f>
        <v>-</v>
      </c>
      <c r="K52" s="965" t="str">
        <f>IFERROR(INDEX('Season 2'!$D$32:$D$54,MATCH('VS stats'!$C52,'Season 2'!$B$32:$B$54,0)),"-")</f>
        <v>-</v>
      </c>
      <c r="L52" s="965" t="str">
        <f>IFERROR(INDEX('Season 2'!$J$9:$J$16,MATCH('VS stats'!$C52,'Season 2'!$H$9:$H$16,0)),IFERROR(INDEX('Season 2'!$J$45:$J$50,MATCH('VS stats'!$C52,'Season 2'!$H$45:$H$50,0)),"-"))</f>
        <v>-</v>
      </c>
      <c r="M52" s="965" t="str">
        <f>IFERROR(INDEX('Season 2'!$P$9:$P$16,MATCH('VS stats'!$C52,'Season 2'!$N$9:$N$16,0)),IFERROR(INDEX('Season 2'!$J$30,MATCH('VS stats'!$C52,'Season 2'!$H$30,0)),"-"))</f>
        <v>-</v>
      </c>
      <c r="N52" s="965" t="str">
        <f>IFERROR(INDEX('Season 2'!$P$20:$P$24,MATCH('VS stats'!$C52,'Season 2'!$N$20:$N$24,0)),
IFERROR(INDEX('Season 2'!$X$9,MATCH('VS stats'!$C52,'Season 2'!$U$9,0)),
IFERROR(INDEX('Season 2'!$X$11:$X$13,MATCH('VS stats'!$C52,'Season 2'!$U$11:$U60,0)),
IFERROR(INDEX('Season 2'!$X$17,MATCH('VS stats'!$C52,'Season 2'!$U$17,0)),
IFERROR(INDEX('Season 2'!$X$19,MATCH('VS stats'!$C52,'Season 2'!$U$19,0)),
IFERROR(INDEX('Season 2'!$X$21,MATCH('VS stats'!$C52,'Season 2'!$U$21,0)),
IFERROR(INDEX('Season 2'!$X$23,MATCH('VS stats'!$C52,'Season 2'!$U$23,0)),
IFERROR(INDEX('Season 2'!$X$25,MATCH('VS stats'!$C52,'Season 2'!$U$25,0)),"-"))))))))</f>
        <v>-</v>
      </c>
      <c r="O52" s="966" t="str">
        <f>IFERROR(INDEX('Season 2'!$X$10,MATCH('VS stats'!$C52,'Season 2'!$U$10,0)),
IFERROR(INDEX('Season 2'!$X$14:$X$16,MATCH('VS stats'!$C52,'Season 2'!$U$14:$U$16,0)),
IFERROR(INDEX('Season 2'!$X$18,MATCH('VS stats'!$C52,'Season 2'!$U$18,0)),
IFERROR(INDEX('Season 2'!$X$20,MATCH('VS stats'!$C52,'Season 2'!$U$20,0)),
IFERROR(INDEX('Season 2'!$X$22,MATCH('VS stats'!$C52,'Season 2'!$U$22,0)),
IFERROR(INDEX('Season 2'!$X$24,MATCH('VS stats'!$C52,'Season 2'!$U$24,0)),"-"))))))</f>
        <v>-</v>
      </c>
      <c r="P52" s="965" t="str">
        <f>IFERROR(INDEX('Season 3'!$D$9:$D$31,MATCH('VS stats'!$C52,'Season 3'!$B$9:$B$31,0)),"-")</f>
        <v>-</v>
      </c>
      <c r="Q52" s="965" t="str">
        <f>IFERROR(INDEX('Season 3'!$D$32:$D$54,MATCH('VS stats'!$C52,'Season 3'!$B$32:$B$54,0)),"-")</f>
        <v>-</v>
      </c>
      <c r="R52" s="965" t="str">
        <f>IFERROR(INDEX('Season 3'!$J$9:$J$16,MATCH('VS stats'!$C52,'Season 3'!$H$9:$H$16,0)),IFERROR(INDEX('Season 3'!$J$39,MATCH('VS stats'!$C52,'Season 3'!$H$39,0)),"-"))</f>
        <v>-</v>
      </c>
      <c r="S52" s="965" t="str">
        <f>IFERROR(INDEX('Season 3'!$P$9:$P$16,MATCH('VS stats'!$C52,'Season 3'!$N$9:$N$16,0)),IFERROR(INDEX('Season 3'!$J$30,MATCH('VS stats'!$C52,'Season 3'!$H$30,0)),"-"))</f>
        <v>-</v>
      </c>
      <c r="T52" s="965" t="str">
        <f>IFERROR(INDEX('Season 3'!$P$20:$P$24,MATCH('VS stats'!$C52,'Season 3'!$N$20:$N$24,0)),
IFERROR(INDEX('Season 3'!$X$9,MATCH('VS stats'!$C52,'Season 3'!$U$9,0)),
IFERROR(INDEX('Season 3'!$X$11:$X$13,MATCH('VS stats'!$C52,'Season 3'!$U$11:$U60,0)),
IFERROR(INDEX('Season 3'!$X$17,MATCH('VS stats'!$C52,'Season 3'!$U$17,0)),
IFERROR(INDEX('Season 3'!$X$19,MATCH('VS stats'!$C52,'Season 3'!$U$19,0)),
IFERROR(INDEX('Season 3'!$X$21,MATCH('VS stats'!$C52,'Season 3'!$U$21,0)),
IFERROR(INDEX('Season 3'!$X$23,MATCH('VS stats'!$C52,'Season 3'!$U$23,0)),
IFERROR(INDEX('Season 3'!$X$25,MATCH('VS stats'!$C52,'Season 3'!$U$25,0)),"-"))))))))</f>
        <v>-</v>
      </c>
      <c r="U52" s="966" t="str">
        <f>IFERROR(INDEX('Season 3'!$X$10,MATCH('VS stats'!$C52,'Season 3'!$U$10,0)),
IFERROR(INDEX('Season 3'!$X$14:$X$16,MATCH('VS stats'!$C52,'Season 3'!$U$14:$U$16,0)),
IFERROR(INDEX('Season 3'!$X$18,MATCH('VS stats'!$C52,'Season 3'!$U$18,0)),
IFERROR(INDEX('Season 3'!$X$20,MATCH('VS stats'!$C52,'Season 3'!$U$20,0)),
IFERROR(INDEX('Season 3'!$X$22,MATCH('VS stats'!$C52,'Season 3'!$U$22,0)),
IFERROR(INDEX('Season 3'!$X$24,MATCH('VS stats'!$C52,'Season 3'!$U$24,0)),"-"))))))</f>
        <v>-</v>
      </c>
      <c r="V52" s="965" t="str">
        <f>IFERROR(INDEX('Season 4'!$D$9:$D$27,MATCH('VS stats'!$C52,'Season 4'!$B$9:$B$27,0)),"-")</f>
        <v>-</v>
      </c>
      <c r="W52" s="965" t="str">
        <f>IFERROR(INDEX('Season 4'!$D$28:$D$46,MATCH('VS stats'!$C52,'Season 4'!$B$28:$B$46,0)),"-")</f>
        <v>-</v>
      </c>
      <c r="X52" s="965" t="str">
        <f>IFERROR(INDEX('Season 4'!$J$9:$J$16,MATCH('VS stats'!$C52,'Season 4'!$H$9:$H$16,0)),IFERROR(INDEX('Season 4'!$J$39,MATCH('VS stats'!$C52,'Season 4'!$H$39,0)),"-"))</f>
        <v>-</v>
      </c>
      <c r="Y52" s="965" t="str">
        <f>IFERROR(INDEX('Season 4'!$P$9:$P$16,MATCH('VS stats'!$C52,'Season 4'!$N$9:$N$16,0)),IFERROR(INDEX('Season 4'!$J$30,MATCH('VS stats'!$C52,'Season 4'!$H$30,0)),"-"))</f>
        <v>-</v>
      </c>
      <c r="Z52" s="965" t="str">
        <f>IFERROR(INDEX('Season 4'!$P$20:$P$24,MATCH('VS stats'!$C52,'Season 4'!$N$20:$N$24,0)),
IFERROR(INDEX('Season 4'!$X$9,MATCH('VS stats'!$C52,'Season 4'!$U$9,0)),
IFERROR(INDEX('Season 4'!$X$11:$X$13,MATCH('VS stats'!$C52,'Season 4'!$U$11:$U60,0)),
IFERROR(INDEX('Season 4'!$X$17,MATCH('VS stats'!$C52,'Season 4'!$U$17,0)),
IFERROR(INDEX('Season 4'!$X$19,MATCH('VS stats'!$C52,'Season 4'!$U$19,0)),
IFERROR(INDEX('Season 4'!$X$21,MATCH('VS stats'!$C52,'Season 4'!$U$21,0)),
IFERROR(INDEX('Season 4'!$X$23,MATCH('VS stats'!$C52,'Season 4'!$U$23,0)),
IFERROR(INDEX('Season 4'!$X$25,MATCH('VS stats'!$C52,'Season 4'!$U$25,0)),"-"))))))))</f>
        <v>-</v>
      </c>
      <c r="AA52" s="966" t="str">
        <f>IFERROR(INDEX('Season 4'!$X$10,MATCH('VS stats'!$C52,'Season 4'!$U$10,0)),
IFERROR(INDEX('Season 4'!$X$14:$X$16,MATCH('VS stats'!$C52,'Season 4'!$U$14:$U$16,0)),
IFERROR(INDEX('Season 4'!$X$18,MATCH('VS stats'!$C52,'Season 4'!$U$18,0)),
IFERROR(INDEX('Season 4'!$X$20,MATCH('VS stats'!$C52,'Season 4'!$U$20,0)),
IFERROR(INDEX('Season 4'!$X$22,MATCH('VS stats'!$C52,'Season 4'!$U$22,0)),
IFERROR(INDEX('Season 4'!$X$24,MATCH('VS stats'!$C52,'Season 4'!$U$24,0)),"-"))))))</f>
        <v>-</v>
      </c>
      <c r="AB52" s="965" t="str">
        <f>IFERROR(INDEX('Season 5'!$D$9:$D$27,MATCH('VS stats'!$C52,'Season 5'!$B$9:$B$27,0)),"-")</f>
        <v>-</v>
      </c>
      <c r="AC52" s="965" t="str">
        <f>IFERROR(INDEX('Season 5'!$D$28:$D$46,MATCH('VS stats'!$C52,'Season 5'!$B$28:$B$46,0)),"-")</f>
        <v>-</v>
      </c>
      <c r="AD52" s="965" t="str">
        <f>IFERROR(INDEX('Season 5'!$J$9:$J$16,MATCH('VS stats'!$C52,'Season 5'!$H$9:$H$16,0)),IFERROR(INDEX('Season 5'!$J$39,MATCH('VS stats'!$C52,'Season 5'!$H$39,0)),"-"))</f>
        <v>-</v>
      </c>
      <c r="AE52" s="965" t="str">
        <f>IFERROR(INDEX('Season 5'!$P$9:$P$16,MATCH('VS stats'!$C52,'Season 5'!$N$9:$N$16,0)),IFERROR(INDEX('Season 5'!$J$30,MATCH('VS stats'!$C52,'Season 5'!$H$30,0)),"-"))</f>
        <v>-</v>
      </c>
      <c r="AF52" s="965" t="str">
        <f>IFERROR(INDEX('Season 5'!$P$20:$P$24,MATCH('VS stats'!$C52,'Season 5'!$N$20:$N$24,0)),
IFERROR(INDEX('Season 5'!$X$9,MATCH('VS stats'!$C52,'Season 5'!$U$9,0)),
IFERROR(INDEX('Season 5'!$X$11:$X$13,MATCH('VS stats'!$C52,'Season 5'!$U$11:$U60,0)),
IFERROR(INDEX('Season 5'!$X$17,MATCH('VS stats'!$C52,'Season 5'!$U$17,0)),
IFERROR(INDEX('Season 5'!$X$19,MATCH('VS stats'!$C52,'Season 5'!$U$19,0)),
IFERROR(INDEX('Season 5'!$X$21,MATCH('VS stats'!$C52,'Season 5'!$U$21,0)),
IFERROR(INDEX('Season 5'!$X$23,MATCH('VS stats'!$C52,'Season 5'!$U$23,0)),"-")))))))</f>
        <v>-</v>
      </c>
      <c r="AG52" s="966" t="str">
        <f>IFERROR(INDEX('Season 5'!$X$10,MATCH('VS stats'!$C52,'Season 5'!$U$10,0)),
IFERROR(INDEX('Season 5'!$X$14:$X$16,MATCH('VS stats'!$C52,'Season 5'!$U$14:$U$16,0)),
IFERROR(INDEX('Season 5'!$X$18,MATCH('VS stats'!$C52,'Season 5'!$U$18,0)),
IFERROR(INDEX('Season 5'!$X$20,MATCH('VS stats'!$C52,'Season 5'!$U$20,0)),
IFERROR(INDEX('Season 5'!$X$22,MATCH('VS stats'!$C52,'Season 5'!$U$22,0)),"-")))))</f>
        <v>-</v>
      </c>
      <c r="AH52" s="965" t="str">
        <f>IFERROR(INDEX('Season 6'!$D$9:$D$27,MATCH('VS stats'!$C52,'Season 6'!$B$9:$B$27,0)),"-")</f>
        <v>-</v>
      </c>
      <c r="AI52" s="965" t="str">
        <f>IFERROR(INDEX('Season 6'!$D$28:$D$46,MATCH('VS stats'!$C52,'Season 6'!$B$28:$B$46,0)),"-")</f>
        <v>-</v>
      </c>
      <c r="AJ52" s="965" t="str">
        <f>IFERROR(INDEX('Season 6'!$J$9:$J$16,MATCH('VS stats'!$C52,'Season 6'!$H$9:$H$16,0)),IFERROR(INDEX('Season 6'!$J$39,MATCH('VS stats'!$C52,'Season 6'!$H$39,0)),"-"))</f>
        <v>-</v>
      </c>
      <c r="AK52" s="965" t="str">
        <f>IFERROR(INDEX('Season 6'!$P$9:$P$16,MATCH('VS stats'!$C52,'Season 6'!$N$9:$N$16,0)),IFERROR(INDEX('Season 6'!$J$30,MATCH('VS stats'!$C52,'Season 6'!$H$30,0)),"-"))</f>
        <v>-</v>
      </c>
      <c r="AL52" s="965" t="str">
        <f>IFERROR(INDEX('Season 6'!$P$20:$P$24,MATCH('VS stats'!$C52,'Season 6'!$N$20:$N$24,0)),
IFERROR(INDEX('Season 6'!$X$9,MATCH('VS stats'!$C52,'Season 6'!$U$9,0)),
IFERROR(INDEX('Season 6'!$X$11:$X$13,MATCH('VS stats'!$C52,'Season 6'!$U$11:$U60,0)),
IFERROR(INDEX('Season 6'!$X$17,MATCH('VS stats'!$C52,'Season 6'!$U$17,0)),
IFERROR(INDEX('Season 6'!$X$19,MATCH('VS stats'!$C52,'Season 6'!$U$19,0)),
IFERROR(INDEX('Season 6'!$X$21,MATCH('VS stats'!$C52,'Season 6'!$U$21,0)),
IFERROR(INDEX('Season 6'!$X$23,MATCH('VS stats'!$C52,'Season 6'!$U$23,0)),"-")))))))</f>
        <v>-</v>
      </c>
      <c r="AM52" s="966" t="str">
        <f>IFERROR(INDEX('Season 6'!$X$10,MATCH('VS stats'!$C52,'Season 6'!$U$10,0)),
IFERROR(INDEX('Season 6'!$X$14:$X$16,MATCH('VS stats'!$C52,'Season 6'!$U$14:$U$16,0)),
IFERROR(INDEX('Season 6'!$X$18,MATCH('VS stats'!$C52,'Season 6'!$U$18,0)),
IFERROR(INDEX('Season 6'!$X$20,MATCH('VS stats'!$C52,'Season 6'!$U$20,0)),
IFERROR(INDEX('Season 6'!$X$22,MATCH('VS stats'!$C52,'Season 6'!$U$22,0)),"-")))))</f>
        <v>-</v>
      </c>
      <c r="AN52" s="965" t="str">
        <f>IFERROR(INDEX('Season 7'!$D$9:$D$27,MATCH('VS stats'!$C52,'Season 7'!$B$9:$B$27,0)),"-")</f>
        <v>-</v>
      </c>
      <c r="AO52" s="965" t="str">
        <f>IFERROR(INDEX('Season 7'!$D$28:$D$46,MATCH('VS stats'!$C52,'Season 7'!$B$28:$B$46,0)),"-")</f>
        <v>-</v>
      </c>
      <c r="AP52" s="965" t="str">
        <f>IFERROR(INDEX('Season 7'!$J$9:$J$16,MATCH('VS stats'!$C52,'Season 7'!$H$9:$H$16,0)),IFERROR(INDEX('Season 7'!$J$39,MATCH('VS stats'!$C52,'Season 7'!$H$39,0)),"-"))</f>
        <v>-</v>
      </c>
      <c r="AQ52" s="965" t="str">
        <f>IFERROR(INDEX('Season 7'!$P$9:$P$16,MATCH('VS stats'!$C52,'Season 7'!$N$9:$N$16,0)),IFERROR(INDEX('Season 7'!$J$30,MATCH('VS stats'!$C52,'Season 7'!$H$30,0)),"-"))</f>
        <v>-</v>
      </c>
      <c r="AR52" s="965" t="str">
        <f>IFERROR(INDEX('Season 7'!$P$20:$P$24,MATCH('VS stats'!$C52,'Season 7'!$N$20:$N$24,0)),
IFERROR(INDEX('Season 7'!$X$9,MATCH('VS stats'!$C52,'Season 7'!$U$9,0)),
IFERROR(INDEX('Season 7'!$X$11:$X$13,MATCH('VS stats'!$C52,'Season 7'!$U$11:$U60,0)),
IFERROR(INDEX('Season 7'!$X$17,MATCH('VS stats'!$C52,'Season 7'!$U$17,0)),
IFERROR(INDEX('Season 7'!$X$19,MATCH('VS stats'!$C52,'Season 7'!$U$19,0)),
IFERROR(INDEX('Season 7'!$X$21,MATCH('VS stats'!$C52,'Season 7'!$U$21,0)),
IFERROR(INDEX('Season 7'!$X$23,MATCH('VS stats'!$C52,'Season 7'!$U$23,0)),"-")))))))</f>
        <v>-</v>
      </c>
      <c r="AS52" s="966" t="str">
        <f>IFERROR(INDEX('Season 7'!$X$10,MATCH('VS stats'!$C52,'Season 7'!$U$10,0)),
IFERROR(INDEX('Season 7'!$X$14:$X$16,MATCH('VS stats'!$C52,'Season 7'!$U$14:$U$16,0)),
IFERROR(INDEX('Season 7'!$X$18,MATCH('VS stats'!$C52,'Season 7'!$U$18,0)),
IFERROR(INDEX('Season 7'!$X$20,MATCH('VS stats'!$C52,'Season 7'!$U$20,0)),
IFERROR(INDEX('Season 7'!$X$22,MATCH('VS stats'!$C52,'Season 7'!$U$22,0)),"-")))))</f>
        <v>-</v>
      </c>
      <c r="AT52" s="965" t="str">
        <f>IFERROR(INDEX('Season 8'!$D$9:$D$27,MATCH('VS stats'!$C52,'Season 8'!$B$9:$B$27,0)),"-")</f>
        <v>-</v>
      </c>
      <c r="AU52" s="965" t="str">
        <f>IFERROR(INDEX('Season 8'!$D$28:$D$46,MATCH('VS stats'!$C52,'Season 8'!$B$28:$B$46,0)),"-")</f>
        <v>-</v>
      </c>
      <c r="AV52" s="965" t="str">
        <f>IFERROR(INDEX('Season 8'!$J$9:$J$16,MATCH('VS stats'!$C52,'Season 8'!$H$9:$H$16,0)),IFERROR(INDEX('Season 8'!$J$39,MATCH('VS stats'!$C52,'Season 8'!$H$39,0)),"-"))</f>
        <v>-</v>
      </c>
      <c r="AW52" s="965" t="str">
        <f>IFERROR(INDEX('Season 8'!$P$9:$P$16,MATCH('VS stats'!$C52,'Season 8'!$N$9:$N$16,0)),IFERROR(INDEX('Season 8'!$J$30,MATCH('VS stats'!$C52,'Season 8'!$H$30,0)),"-"))</f>
        <v>-</v>
      </c>
      <c r="AX52" s="965" t="str">
        <f>IFERROR(INDEX('Season 8'!$P$20:$P$24,MATCH('VS stats'!$C52,'Season 8'!$N$20:$N$24,0)),
IFERROR(INDEX('Season 8'!$X$9,MATCH('VS stats'!$C52,'Season 8'!$U$9,0)),
IFERROR(INDEX('Season 8'!$X$11:$X$13,MATCH('VS stats'!$C52,'Season 8'!$U$11:$U60,0)),
IFERROR(INDEX('Season 8'!$X$17,MATCH('VS stats'!$C52,'Season 8'!$U$17,0)),
IFERROR(INDEX('Season 8'!$X$19,MATCH('VS stats'!$C52,'Season 8'!$U$19,0)),
IFERROR(INDEX('Season 8'!$X$21,MATCH('VS stats'!$C52,'Season 8'!$U$21,0)),
IFERROR(INDEX('Season 8'!$X$23,MATCH('VS stats'!$C52,'Season 8'!$U$23,0)),"-")))))))</f>
        <v>-</v>
      </c>
      <c r="AY52" s="966" t="str">
        <f>IFERROR(INDEX('Season 8'!$X$10,MATCH('VS stats'!$C52,'Season 8'!$U$10,0)),
IFERROR(INDEX('Season 8'!$X$14:$X$16,MATCH('VS stats'!$C52,'Season 8'!$U$14:$U$16,0)),
IFERROR(INDEX('Season 8'!$X$18,MATCH('VS stats'!$C52,'Season 8'!$U$18,0)),
IFERROR(INDEX('Season 8'!$X$20,MATCH('VS stats'!$C52,'Season 8'!$U$20,0)),
IFERROR(INDEX('Season 8'!$X$22,MATCH('VS stats'!$C52,'Season 8'!$U$22,0)),"-")))))</f>
        <v>-</v>
      </c>
      <c r="AZ52" s="965" t="str">
        <f>IFERROR(INDEX('Season 9'!$D$9:$D$27,MATCH('VS stats'!$C52,'Season 9'!$B$9:$B$27,0)),"-")</f>
        <v>-</v>
      </c>
      <c r="BA52" s="965" t="str">
        <f>IFERROR(INDEX('Season 9'!$D$28:$D$46,MATCH('VS stats'!$C52,'Season 9'!$B$28:$B$46,0)),"-")</f>
        <v>-</v>
      </c>
      <c r="BB52" s="965" t="str">
        <f>IFERROR(INDEX('Season 9'!$J$9:$J$16,MATCH('VS stats'!$C52,'Season 9'!$H$9:$H$16,0)),IFERROR(INDEX('Season 9'!$J$39,MATCH('VS stats'!$C52,'Season 9'!$H$39,0)),"-"))</f>
        <v>-</v>
      </c>
      <c r="BC52" s="965" t="str">
        <f>IFERROR(INDEX('Season 9'!$P$9:$P$16,MATCH('VS stats'!$C52,'Season 9'!$N$9:$N$16,0)),IFERROR(INDEX('Season 9'!$J$30,MATCH('VS stats'!$C52,'Season 9'!$H$30,0)),"-"))</f>
        <v>-</v>
      </c>
      <c r="BD52" s="965" t="str">
        <f>IFERROR(INDEX('Season 9'!$P$20:$P$24,MATCH('VS stats'!$C52,'Season 9'!$N$20:$N$24,0)),
IFERROR(INDEX('Season 9'!$X$9,MATCH('VS stats'!$C52,'Season 9'!$U$9,0)),
IFERROR(INDEX('Season 9'!$X$11:$X$13,MATCH('VS stats'!$C52,'Season 9'!$U$11:$U60,0)),
IFERROR(INDEX('Season 9'!$X$17,MATCH('VS stats'!$C52,'Season 9'!$U$17,0)),
IFERROR(INDEX('Season 9'!$X$19,MATCH('VS stats'!$C52,'Season 9'!$U$19,0)),
IFERROR(INDEX('Season 9'!$X$21,MATCH('VS stats'!$C52,'Season 9'!$U$21,0)),
IFERROR(INDEX('Season 9'!$X$23,MATCH('VS stats'!$C52,'Season 9'!$U$23,0)),"-")))))))</f>
        <v>-</v>
      </c>
      <c r="BE52" s="966" t="str">
        <f>IFERROR(INDEX('Season 9'!$X$10,MATCH('VS stats'!$C52,'Season 9'!$U$10,0)),
IFERROR(INDEX('Season 9'!$X$14:$X$16,MATCH('VS stats'!$C52,'Season 9'!$U$14:$U$16,0)),
IFERROR(INDEX('Season 9'!$X$18,MATCH('VS stats'!$C52,'Season 9'!$U$18,0)),
IFERROR(INDEX('Season 9'!$X$20,MATCH('VS stats'!$C52,'Season 9'!$U$20,0)),
IFERROR(INDEX('Season 9'!$X$22,MATCH('VS stats'!$C52,'Season 9'!$U$22,0)),"-")))))</f>
        <v>-</v>
      </c>
      <c r="BF52" s="965" t="str">
        <f>IFERROR(INDEX('Season 10'!$D$9:$D$27,MATCH('VS stats'!$C52,'Season 10'!$B$9:$B$27,0)),"-")</f>
        <v>-</v>
      </c>
      <c r="BG52" s="965" t="str">
        <f>IFERROR(INDEX('Season 10'!$D$28:$D$46,MATCH('VS stats'!$C52,'Season 10'!$B$28:$B$46,0)),"-")</f>
        <v>-</v>
      </c>
      <c r="BH52" s="965" t="str">
        <f>IFERROR(INDEX('Season 10'!$J$9:$J$16,MATCH('VS stats'!$C52,'Season 10'!$H$9:$H$16,0)),IFERROR(INDEX('Season 10'!$J$39,MATCH('VS stats'!$C52,'Season 10'!$H$39,0)),"-"))</f>
        <v>-</v>
      </c>
      <c r="BI52" s="965" t="str">
        <f>IFERROR(INDEX('Season 10'!$P$9:$P$16,MATCH('VS stats'!$C52,'Season 10'!$N$9:$N$16,0)),IFERROR(INDEX('Season 10'!$J$30,MATCH('VS stats'!$C52,'Season 10'!$H$30,0)),"-"))</f>
        <v>-</v>
      </c>
      <c r="BJ52" s="965" t="str">
        <f>IFERROR(INDEX('Season 10'!$P$20:$P$24,MATCH('VS stats'!$C52,'Season 10'!$N$20:$N$24,0)),
IFERROR(INDEX('Season 10'!$X$9,MATCH('VS stats'!$C52,'Season 10'!$U$9,0)),
IFERROR(INDEX('Season 10'!$X$11:$X$13,MATCH('VS stats'!$C52,'Season 10'!$U$11:$U60,0)),
IFERROR(INDEX('Season 10'!$X$17,MATCH('VS stats'!$C52,'Season 10'!$U$17,0)),
IFERROR(INDEX('Season 10'!$X$19,MATCH('VS stats'!$C52,'Season 10'!$U$19,0)),
IFERROR(INDEX('Season 10'!$X$21,MATCH('VS stats'!$C52,'Season 10'!$U$21,0)),
IFERROR(INDEX('Season 10'!$X$23,MATCH('VS stats'!$C52,'Season 10'!$U$23,0)),"-")))))))</f>
        <v>-</v>
      </c>
      <c r="BK52" s="966" t="str">
        <f>IFERROR(INDEX('Season 10'!$X$10,MATCH('VS stats'!$C52,'Season 10'!$U$10,0)),
IFERROR(INDEX('Season 10'!$X$14:$X$16,MATCH('VS stats'!$C52,'Season 10'!$U$14:$U$16,0)),
IFERROR(INDEX('Season 10'!$X$18,MATCH('VS stats'!$C52,'Season 10'!$U$18,0)),
IFERROR(INDEX('Season 10'!$X$20,MATCH('VS stats'!$C52,'Season 10'!$U$20,0)),
IFERROR(INDEX('Season 10'!$X$22,MATCH('VS stats'!$C52,'Season 10'!$U$22,0)),"-")))))</f>
        <v>-</v>
      </c>
      <c r="BL52" s="965" t="str">
        <f>IFERROR(INDEX('Season 11'!$D$9:$D$27,MATCH('VS stats'!$C52,'Season 11'!$B$9:$B$27,0)),"-")</f>
        <v>-</v>
      </c>
      <c r="BM52" s="965" t="str">
        <f>IFERROR(INDEX('Season 11'!$D$28:$D$46,MATCH('VS stats'!$C52,'Season 11'!$B$28:$B$46,0)),"-")</f>
        <v>-</v>
      </c>
      <c r="BN52" s="965" t="str">
        <f>IFERROR(INDEX('Season 11'!$J$9:$J$16,MATCH('VS stats'!$C52,'Season 11'!$H$9:$H$16,0)),IFERROR(INDEX('Season 11'!$J$39,MATCH('VS stats'!$C52,'Season 11'!$H$39,0)),"-"))</f>
        <v>-</v>
      </c>
      <c r="BO52" s="965" t="str">
        <f>IFERROR(INDEX('Season 11'!$P$9:$P$16,MATCH('VS stats'!$C52,'Season 11'!$N$9:$N$16,0)),IFERROR(INDEX('Season 11'!$J$30,MATCH('VS stats'!$C52,'Season 11'!$H$30,0)),"-"))</f>
        <v>-</v>
      </c>
      <c r="BP52" s="965" t="str">
        <f>IFERROR(INDEX('Season 11'!$P$20:$P$24,MATCH('VS stats'!$C52,'Season 11'!$N$20:$N$24,0)),
IFERROR(INDEX('Season 11'!$X$9,MATCH('VS stats'!$C52,'Season 11'!$U$9,0)),
IFERROR(INDEX('Season 11'!$X$11:$X$13,MATCH('VS stats'!$C52,'Season 11'!$U$11:$U60,0)),
IFERROR(INDEX('Season 11'!$X$17,MATCH('VS stats'!$C52,'Season 11'!$U$17,0)),
IFERROR(INDEX('Season 11'!$X$19,MATCH('VS stats'!$C52,'Season 11'!$U$19,0)),
IFERROR(INDEX('Season 11'!$X$21,MATCH('VS stats'!$C52,'Season 11'!$U$21,0)),
IFERROR(INDEX('Season 11'!$X$23,MATCH('VS stats'!$C52,'Season 11'!$U$23,0)),"-")))))))</f>
        <v>-</v>
      </c>
      <c r="BQ52" s="966" t="str">
        <f>IFERROR(INDEX('Season 11'!$X$10,MATCH('VS stats'!$C52,'Season 11'!$U$10,0)),
IFERROR(INDEX('Season 11'!$X$14:$X$16,MATCH('VS stats'!$C52,'Season 11'!$U$14:$U$16,0)),
IFERROR(INDEX('Season 11'!$X$18,MATCH('VS stats'!$C52,'Season 11'!$U$18,0)),
IFERROR(INDEX('Season 11'!$X$20,MATCH('VS stats'!$C52,'Season 11'!$U$20,0)),
IFERROR(INDEX('Season 11'!$X$22,MATCH('VS stats'!$C52,'Season 11'!$U$22,0)),"-")))))</f>
        <v>-</v>
      </c>
      <c r="BR52" s="965" t="str">
        <f>IFERROR(INDEX('Season 12'!$D$9:$D$27,MATCH('VS stats'!$C52,'Season 12'!$B$9:$B$27,0)),"-")</f>
        <v>-</v>
      </c>
      <c r="BS52" s="965" t="str">
        <f>IFERROR(INDEX('Season 12'!$D$28:$D$46,MATCH('VS stats'!$C52,'Season 12'!$B$28:$B$46,0)),"-")</f>
        <v>-</v>
      </c>
      <c r="BT52" s="965" t="str">
        <f>IFERROR(INDEX('Season 12'!$J$9:$J$16,MATCH('VS stats'!$C52,'Season 12'!$H$9:$H$16,0)),IFERROR(INDEX('Season 12'!$J$39,MATCH('VS stats'!$C52,'Season 12'!$H$39,0)),"-"))</f>
        <v>-</v>
      </c>
      <c r="BU52" s="965" t="str">
        <f>IFERROR(INDEX('Season 12'!$P$9:$P$16,MATCH('VS stats'!$C52,'Season 12'!$N$9:$N$16,0)),IFERROR(INDEX('Season 12'!$J$30,MATCH('VS stats'!$C52,'Season 12'!$H$30,0)),"-"))</f>
        <v>-</v>
      </c>
      <c r="BV52" s="965" t="str">
        <f>IFERROR(INDEX('Season 12'!$P$20:$P$24,MATCH('VS stats'!$C52,'Season 12'!$N$20:$N$24,0)),
IFERROR(INDEX('Season 12'!$X$9,MATCH('VS stats'!$C52,'Season 12'!$U$9,0)),
IFERROR(INDEX('Season 12'!$X$11:$X$13,MATCH('VS stats'!$C52,'Season 12'!$U$11:$U60,0)),
IFERROR(INDEX('Season 12'!$X$17,MATCH('VS stats'!$C52,'Season 12'!$U$17,0)),
IFERROR(INDEX('Season 12'!$X$19,MATCH('VS stats'!$C52,'Season 12'!$U$19,0)),
IFERROR(INDEX('Season 12'!$X$21,MATCH('VS stats'!$C52,'Season 12'!$U$21,0)),
IFERROR(INDEX('Season 12'!$X$23,MATCH('VS stats'!$C52,'Season 12'!$U$23,0)),"-")))))))</f>
        <v>-</v>
      </c>
      <c r="BW52" s="966" t="str">
        <f>IFERROR(INDEX('Season 12'!$X$10,MATCH('VS stats'!$C52,'Season 12'!$U$10,0)),
IFERROR(INDEX('Season 12'!$X$14:$X$16,MATCH('VS stats'!$C52,'Season 12'!$U$14:$U$16,0)),
IFERROR(INDEX('Season 12'!$X$18,MATCH('VS stats'!$C52,'Season 12'!$U$18,0)),
IFERROR(INDEX('Season 12'!$X$20,MATCH('VS stats'!$C52,'Season 12'!$U$20,0)),
IFERROR(INDEX('Season 12'!$X$22,MATCH('VS stats'!$C52,'Season 12'!$U$22,0)),"-")))))</f>
        <v>-</v>
      </c>
      <c r="BX52" s="965" t="str">
        <f>IFERROR(INDEX('Season 13'!$D$9:$D$27,MATCH('VS stats'!$C52,'Season 13'!$B$9:$B$27,0)),"-")</f>
        <v>-</v>
      </c>
      <c r="BY52" s="965" t="str">
        <f>IFERROR(INDEX('Season 13'!$D$28:$D$46,MATCH('VS stats'!$C52,'Season 13'!$B$28:$B$46,0)),"-")</f>
        <v>-</v>
      </c>
      <c r="BZ52" s="965" t="str">
        <f>IFERROR(INDEX('Season 13'!$J$9:$J$16,MATCH('VS stats'!$C52,'Season 13'!$H$9:$H$16,0)),IFERROR(INDEX('Season 13'!$J$39,MATCH('VS stats'!$C52,'Season 13'!$H$39,0)),"-"))</f>
        <v>-</v>
      </c>
      <c r="CA52" s="965" t="str">
        <f>IFERROR(INDEX('Season 13'!$P$9:$P$16,MATCH('VS stats'!$C52,'Season 13'!$N$9:$N$16,0)),IFERROR(INDEX('Season 13'!$J$30,MATCH('VS stats'!$C52,'Season 13'!$H$30,0)),"-"))</f>
        <v>-</v>
      </c>
      <c r="CB52" s="965" t="str">
        <f>IFERROR(INDEX('Season 13'!$P$20:$P$24,MATCH('VS stats'!$C52,'Season 13'!$N$20:$N$24,0)),
IFERROR(INDEX('Season 13'!$X$9,MATCH('VS stats'!$C52,'Season 13'!$U$9,0)),
IFERROR(INDEX('Season 13'!$X$11:$X$13,MATCH('VS stats'!$C52,'Season 13'!$U$11:$U60,0)),
IFERROR(INDEX('Season 13'!$X$17,MATCH('VS stats'!$C52,'Season 13'!$U$17,0)),
IFERROR(INDEX('Season 13'!$X$19,MATCH('VS stats'!$C52,'Season 13'!$U$19,0)),
IFERROR(INDEX('Season 13'!$X$21,MATCH('VS stats'!$C52,'Season 13'!$U$21,0)),
IFERROR(INDEX('Season 13'!$X$23,MATCH('VS stats'!$C52,'Season 13'!$U$23,0)),"-")))))))</f>
        <v>-</v>
      </c>
      <c r="CC52" s="966" t="str">
        <f>IFERROR(INDEX('Season 13'!$X$10,MATCH('VS stats'!$C52,'Season 13'!$U$10,0)),
IFERROR(INDEX('Season 13'!$X$14:$X$16,MATCH('VS stats'!$C52,'Season 13'!$U$14:$U$16,0)),
IFERROR(INDEX('Season 13'!$X$18,MATCH('VS stats'!$C52,'Season 13'!$U$18,0)),
IFERROR(INDEX('Season 13'!$X$20,MATCH('VS stats'!$C52,'Season 13'!$U$20,0)),
IFERROR(INDEX('Season 13'!$X$22,MATCH('VS stats'!$C52,'Season 13'!$U$22,0)),"-")))))</f>
        <v>-</v>
      </c>
      <c r="CD52" s="965" t="str">
        <f>IFERROR(INDEX('Season 14'!$D$9:$D$27,MATCH('VS stats'!$C52,'Season 14'!$B$9:$B$27,0)),"-")</f>
        <v>-</v>
      </c>
      <c r="CE52" s="965" t="str">
        <f>IFERROR(INDEX('Season 14'!$D$28:$D$46,MATCH('VS stats'!$C52,'Season 14'!$B$28:$B$46,0)),"-")</f>
        <v>-</v>
      </c>
      <c r="CF52" s="965" t="str">
        <f>IFERROR(INDEX('Season 14'!$J$9:$J$16,MATCH('VS stats'!$C52,'Season 14'!$H$9:$H$16,0)),IFERROR(INDEX('Season 14'!$J$39,MATCH('VS stats'!$C52,'Season 14'!$H$39,0)),"-"))</f>
        <v>-</v>
      </c>
      <c r="CG52" s="965" t="str">
        <f>IFERROR(INDEX('Season 14'!$P$9:$P$16,MATCH('VS stats'!$C52,'Season 14'!$N$9:$N$16,0)),IFERROR(INDEX('Season 14'!$J$30,MATCH('VS stats'!$C52,'Season 14'!$H$30,0)),"-"))</f>
        <v>-</v>
      </c>
      <c r="CH52" s="965" t="str">
        <f>IFERROR(INDEX('Season 14'!$P$20:$P$24,MATCH('VS stats'!$C52,'Season 14'!$N$20:$N$24,0)),
IFERROR(INDEX('Season 14'!$X$9,MATCH('VS stats'!$C52,'Season 14'!$U$9,0)),
IFERROR(INDEX('Season 14'!$X$11:$X$13,MATCH('VS stats'!$C52,'Season 14'!$U$11:$U60,0)),
IFERROR(INDEX('Season 14'!$X$17,MATCH('VS stats'!$C52,'Season 14'!$U$17,0)),
IFERROR(INDEX('Season 14'!$X$19,MATCH('VS stats'!$C52,'Season 14'!$U$19,0)),
IFERROR(INDEX('Season 14'!$X$21,MATCH('VS stats'!$C52,'Season 14'!$U$21,0)),
IFERROR(INDEX('Season 14'!$X$23,MATCH('VS stats'!$C52,'Season 14'!$U$23,0)),"-")))))))</f>
        <v>-</v>
      </c>
      <c r="CI52" s="966" t="str">
        <f>IFERROR(INDEX('Season 14'!$X$10,MATCH('VS stats'!$C52,'Season 14'!$U$10,0)),
IFERROR(INDEX('Season 14'!$X$14:$X$16,MATCH('VS stats'!$C52,'Season 14'!$U$14:$U$16,0)),
IFERROR(INDEX('Season 14'!$X$18,MATCH('VS stats'!$C52,'Season 14'!$U$18,0)),
IFERROR(INDEX('Season 14'!$X$20,MATCH('VS stats'!$C52,'Season 14'!$U$20,0)),
IFERROR(INDEX('Season 14'!$X$22,MATCH('VS stats'!$C52,'Season 14'!$U$22,0)),"-")))))</f>
        <v>-</v>
      </c>
      <c r="CJ52" s="965" t="str">
        <f>IFERROR(INDEX('Season 15'!$D$9:$D$27,MATCH('VS stats'!$C52,'Season 15'!$B$9:$B$27,0)),"-")</f>
        <v>-</v>
      </c>
      <c r="CK52" s="965" t="str">
        <f>IFERROR(INDEX('Season 15'!$D$28:$D$46,MATCH('VS stats'!$C52,'Season 15'!$B$28:$B$46,0)),"-")</f>
        <v>-</v>
      </c>
      <c r="CL52" s="965" t="str">
        <f>IFERROR(INDEX('Season 15'!$J$9:$J$16,MATCH('VS stats'!$C52,'Season 15'!$H$9:$H$16,0)),IFERROR(INDEX('Season 15'!$J$39,MATCH('VS stats'!$C52,'Season 15'!$H$39,0)),"-"))</f>
        <v>-</v>
      </c>
      <c r="CM52" s="965" t="str">
        <f>IFERROR(INDEX('Season 15'!$P$9:$P$16,MATCH('VS stats'!$C52,'Season 15'!$N$9:$N$16,0)),IFERROR(INDEX('Season 15'!$J$30,MATCH('VS stats'!$C52,'Season 15'!$H$30,0)),"-"))</f>
        <v>-</v>
      </c>
      <c r="CN52" s="965" t="str">
        <f>IFERROR(INDEX('Season 15'!$P$20:$P$24,MATCH('VS stats'!$C52,'Season 15'!$N$20:$N$24,0)),
IFERROR(INDEX('Season 15'!$X$9,MATCH('VS stats'!$C52,'Season 15'!$U$9,0)),
IFERROR(INDEX('Season 15'!$X$11:$X$13,MATCH('VS stats'!$C52,'Season 15'!$U$11:$U60,0)),
IFERROR(INDEX('Season 15'!$X$17,MATCH('VS stats'!$C52,'Season 15'!$U$17,0)),
IFERROR(INDEX('Season 15'!$X$19,MATCH('VS stats'!$C52,'Season 15'!$U$19,0)),
IFERROR(INDEX('Season 15'!$X$21,MATCH('VS stats'!$C52,'Season 15'!$U$21,0)),
IFERROR(INDEX('Season 15'!$X$23,MATCH('VS stats'!$C52,'Season 15'!$U$23,0)),"-")))))))</f>
        <v>-</v>
      </c>
      <c r="CO52" s="966" t="str">
        <f>IFERROR(INDEX('Season 15'!$X$10,MATCH('VS stats'!$C52,'Season 15'!$U$10,0)),
IFERROR(INDEX('Season 15'!$X$14:$X$16,MATCH('VS stats'!$C52,'Season 15'!$U$14:$U$16,0)),
IFERROR(INDEX('Season 15'!$X$18,MATCH('VS stats'!$C52,'Season 15'!$U$18,0)),
IFERROR(INDEX('Season 15'!$X$20,MATCH('VS stats'!$C52,'Season 15'!$U$20,0)),
IFERROR(INDEX('Season 15'!$X$22,MATCH('VS stats'!$C52,'Season 15'!$U$22,0)),"-")))))</f>
        <v>-</v>
      </c>
      <c r="CP52" s="976"/>
      <c r="CQ52" s="822"/>
      <c r="CR52" s="822"/>
      <c r="CS52" s="822"/>
      <c r="CT52" s="822"/>
      <c r="CU52" s="822"/>
    </row>
    <row r="53" spans="3:99" x14ac:dyDescent="0.25">
      <c r="C53" s="704" t="s">
        <v>223</v>
      </c>
      <c r="D53" s="965" t="str">
        <f>IFERROR(INDEX('Season 1'!$D$9:$D$31,MATCH('VS stats'!$C53,'Season 1'!$B$9:$B$31,0)),"-")</f>
        <v>-</v>
      </c>
      <c r="E53" s="965" t="str">
        <f>IFERROR(INDEX('Season 1'!$D$32:$D$54,MATCH('VS stats'!$C53,'Season 1'!$B$32:$B$54,0)),"-")</f>
        <v>-</v>
      </c>
      <c r="F53" s="965" t="str">
        <f>IFERROR(INDEX('Season 1'!$J$9:$J$16,MATCH('VS stats'!$C53,'Season 1'!$H$9:$H$16,0)),IFERROR(INDEX('Season 1'!$W$9:$W$14,MATCH('VS stats'!$C53,'Season 1'!$T$9:$T$14,0)),"-"))</f>
        <v>-</v>
      </c>
      <c r="G53" s="965" t="str">
        <f>IFERROR(INDEX('Season 1'!$P$9:$P$16,MATCH('VS stats'!$C53,'Season 1'!$N$9:$N$16,0)),"-")</f>
        <v>-</v>
      </c>
      <c r="H53" s="965" t="str">
        <f>IFERROR(INDEX('Season 1'!$P$20:$P$24,MATCH('VS stats'!$C53,'Season 1'!$N$20:$N$24,0)),"-")</f>
        <v>-</v>
      </c>
      <c r="I53" s="966" t="s">
        <v>35</v>
      </c>
      <c r="J53" s="965" t="str">
        <f>IFERROR(INDEX('Season 2'!$D$9:$D$31,MATCH('VS stats'!$C53,'Season 2'!$B$9:$B$31,0)),"-")</f>
        <v>-</v>
      </c>
      <c r="K53" s="965" t="str">
        <f>IFERROR(INDEX('Season 2'!$D$32:$D$54,MATCH('VS stats'!$C53,'Season 2'!$B$32:$B$54,0)),"-")</f>
        <v>-</v>
      </c>
      <c r="L53" s="965" t="str">
        <f>IFERROR(INDEX('Season 2'!$J$9:$J$16,MATCH('VS stats'!$C53,'Season 2'!$H$9:$H$16,0)),IFERROR(INDEX('Season 2'!$J$45:$J$50,MATCH('VS stats'!$C53,'Season 2'!$H$45:$H$50,0)),"-"))</f>
        <v>-</v>
      </c>
      <c r="M53" s="965" t="str">
        <f>IFERROR(INDEX('Season 2'!$P$9:$P$16,MATCH('VS stats'!$C53,'Season 2'!$N$9:$N$16,0)),IFERROR(INDEX('Season 2'!$J$30,MATCH('VS stats'!$C53,'Season 2'!$H$30,0)),"-"))</f>
        <v>-</v>
      </c>
      <c r="N53" s="965" t="str">
        <f>IFERROR(INDEX('Season 2'!$P$20:$P$24,MATCH('VS stats'!$C53,'Season 2'!$N$20:$N$24,0)),
IFERROR(INDEX('Season 2'!$X$9,MATCH('VS stats'!$C53,'Season 2'!$U$9,0)),
IFERROR(INDEX('Season 2'!$X$11:$X$13,MATCH('VS stats'!$C53,'Season 2'!$U$11:$U61,0)),
IFERROR(INDEX('Season 2'!$X$17,MATCH('VS stats'!$C53,'Season 2'!$U$17,0)),
IFERROR(INDEX('Season 2'!$X$19,MATCH('VS stats'!$C53,'Season 2'!$U$19,0)),
IFERROR(INDEX('Season 2'!$X$21,MATCH('VS stats'!$C53,'Season 2'!$U$21,0)),
IFERROR(INDEX('Season 2'!$X$23,MATCH('VS stats'!$C53,'Season 2'!$U$23,0)),
IFERROR(INDEX('Season 2'!$X$25,MATCH('VS stats'!$C53,'Season 2'!$U$25,0)),"-"))))))))</f>
        <v>-</v>
      </c>
      <c r="O53" s="966" t="str">
        <f>IFERROR(INDEX('Season 2'!$X$10,MATCH('VS stats'!$C53,'Season 2'!$U$10,0)),
IFERROR(INDEX('Season 2'!$X$14:$X$16,MATCH('VS stats'!$C53,'Season 2'!$U$14:$U$16,0)),
IFERROR(INDEX('Season 2'!$X$18,MATCH('VS stats'!$C53,'Season 2'!$U$18,0)),
IFERROR(INDEX('Season 2'!$X$20,MATCH('VS stats'!$C53,'Season 2'!$U$20,0)),
IFERROR(INDEX('Season 2'!$X$22,MATCH('VS stats'!$C53,'Season 2'!$U$22,0)),
IFERROR(INDEX('Season 2'!$X$24,MATCH('VS stats'!$C53,'Season 2'!$U$24,0)),"-"))))))</f>
        <v>-</v>
      </c>
      <c r="P53" s="965" t="str">
        <f>IFERROR(INDEX('Season 3'!$D$9:$D$31,MATCH('VS stats'!$C53,'Season 3'!$B$9:$B$31,0)),"-")</f>
        <v>-</v>
      </c>
      <c r="Q53" s="965" t="str">
        <f>IFERROR(INDEX('Season 3'!$D$32:$D$54,MATCH('VS stats'!$C53,'Season 3'!$B$32:$B$54,0)),"-")</f>
        <v>-</v>
      </c>
      <c r="R53" s="965" t="str">
        <f>IFERROR(INDEX('Season 3'!$J$9:$J$16,MATCH('VS stats'!$C53,'Season 3'!$H$9:$H$16,0)),IFERROR(INDEX('Season 3'!$J$39,MATCH('VS stats'!$C53,'Season 3'!$H$39,0)),"-"))</f>
        <v>-</v>
      </c>
      <c r="S53" s="965" t="str">
        <f>IFERROR(INDEX('Season 3'!$P$9:$P$16,MATCH('VS stats'!$C53,'Season 3'!$N$9:$N$16,0)),IFERROR(INDEX('Season 3'!$J$30,MATCH('VS stats'!$C53,'Season 3'!$H$30,0)),"-"))</f>
        <v>-</v>
      </c>
      <c r="T53" s="965" t="str">
        <f>IFERROR(INDEX('Season 3'!$P$20:$P$24,MATCH('VS stats'!$C53,'Season 3'!$N$20:$N$24,0)),
IFERROR(INDEX('Season 3'!$X$9,MATCH('VS stats'!$C53,'Season 3'!$U$9,0)),
IFERROR(INDEX('Season 3'!$X$11:$X$13,MATCH('VS stats'!$C53,'Season 3'!$U$11:$U61,0)),
IFERROR(INDEX('Season 3'!$X$17,MATCH('VS stats'!$C53,'Season 3'!$U$17,0)),
IFERROR(INDEX('Season 3'!$X$19,MATCH('VS stats'!$C53,'Season 3'!$U$19,0)),
IFERROR(INDEX('Season 3'!$X$21,MATCH('VS stats'!$C53,'Season 3'!$U$21,0)),
IFERROR(INDEX('Season 3'!$X$23,MATCH('VS stats'!$C53,'Season 3'!$U$23,0)),
IFERROR(INDEX('Season 3'!$X$25,MATCH('VS stats'!$C53,'Season 3'!$U$25,0)),"-"))))))))</f>
        <v>-</v>
      </c>
      <c r="U53" s="966" t="str">
        <f>IFERROR(INDEX('Season 3'!$X$10,MATCH('VS stats'!$C53,'Season 3'!$U$10,0)),
IFERROR(INDEX('Season 3'!$X$14:$X$16,MATCH('VS stats'!$C53,'Season 3'!$U$14:$U$16,0)),
IFERROR(INDEX('Season 3'!$X$18,MATCH('VS stats'!$C53,'Season 3'!$U$18,0)),
IFERROR(INDEX('Season 3'!$X$20,MATCH('VS stats'!$C53,'Season 3'!$U$20,0)),
IFERROR(INDEX('Season 3'!$X$22,MATCH('VS stats'!$C53,'Season 3'!$U$22,0)),
IFERROR(INDEX('Season 3'!$X$24,MATCH('VS stats'!$C53,'Season 3'!$U$24,0)),"-"))))))</f>
        <v>-</v>
      </c>
      <c r="V53" s="965" t="str">
        <f>IFERROR(INDEX('Season 4'!$D$9:$D$27,MATCH('VS stats'!$C53,'Season 4'!$B$9:$B$27,0)),"-")</f>
        <v>-</v>
      </c>
      <c r="W53" s="965" t="str">
        <f>IFERROR(INDEX('Season 4'!$D$28:$D$46,MATCH('VS stats'!$C53,'Season 4'!$B$28:$B$46,0)),"-")</f>
        <v>-</v>
      </c>
      <c r="X53" s="965" t="str">
        <f>IFERROR(INDEX('Season 4'!$J$9:$J$16,MATCH('VS stats'!$C53,'Season 4'!$H$9:$H$16,0)),IFERROR(INDEX('Season 4'!$J$39,MATCH('VS stats'!$C53,'Season 4'!$H$39,0)),"-"))</f>
        <v>-</v>
      </c>
      <c r="Y53" s="965" t="str">
        <f>IFERROR(INDEX('Season 4'!$P$9:$P$16,MATCH('VS stats'!$C53,'Season 4'!$N$9:$N$16,0)),IFERROR(INDEX('Season 4'!$J$30,MATCH('VS stats'!$C53,'Season 4'!$H$30,0)),"-"))</f>
        <v>-</v>
      </c>
      <c r="Z53" s="965" t="str">
        <f>IFERROR(INDEX('Season 4'!$P$20:$P$24,MATCH('VS stats'!$C53,'Season 4'!$N$20:$N$24,0)),
IFERROR(INDEX('Season 4'!$X$9,MATCH('VS stats'!$C53,'Season 4'!$U$9,0)),
IFERROR(INDEX('Season 4'!$X$11:$X$13,MATCH('VS stats'!$C53,'Season 4'!$U$11:$U61,0)),
IFERROR(INDEX('Season 4'!$X$17,MATCH('VS stats'!$C53,'Season 4'!$U$17,0)),
IFERROR(INDEX('Season 4'!$X$19,MATCH('VS stats'!$C53,'Season 4'!$U$19,0)),
IFERROR(INDEX('Season 4'!$X$21,MATCH('VS stats'!$C53,'Season 4'!$U$21,0)),
IFERROR(INDEX('Season 4'!$X$23,MATCH('VS stats'!$C53,'Season 4'!$U$23,0)),
IFERROR(INDEX('Season 4'!$X$25,MATCH('VS stats'!$C53,'Season 4'!$U$25,0)),"-"))))))))</f>
        <v>-</v>
      </c>
      <c r="AA53" s="966" t="str">
        <f>IFERROR(INDEX('Season 4'!$X$10,MATCH('VS stats'!$C53,'Season 4'!$U$10,0)),
IFERROR(INDEX('Season 4'!$X$14:$X$16,MATCH('VS stats'!$C53,'Season 4'!$U$14:$U$16,0)),
IFERROR(INDEX('Season 4'!$X$18,MATCH('VS stats'!$C53,'Season 4'!$U$18,0)),
IFERROR(INDEX('Season 4'!$X$20,MATCH('VS stats'!$C53,'Season 4'!$U$20,0)),
IFERROR(INDEX('Season 4'!$X$22,MATCH('VS stats'!$C53,'Season 4'!$U$22,0)),
IFERROR(INDEX('Season 4'!$X$24,MATCH('VS stats'!$C53,'Season 4'!$U$24,0)),"-"))))))</f>
        <v>-</v>
      </c>
      <c r="AB53" s="965" t="str">
        <f>IFERROR(INDEX('Season 5'!$D$9:$D$27,MATCH('VS stats'!$C53,'Season 5'!$B$9:$B$27,0)),"-")</f>
        <v>-</v>
      </c>
      <c r="AC53" s="965" t="str">
        <f>IFERROR(INDEX('Season 5'!$D$28:$D$46,MATCH('VS stats'!$C53,'Season 5'!$B$28:$B$46,0)),"-")</f>
        <v>-</v>
      </c>
      <c r="AD53" s="965" t="str">
        <f>IFERROR(INDEX('Season 5'!$J$9:$J$16,MATCH('VS stats'!$C53,'Season 5'!$H$9:$H$16,0)),IFERROR(INDEX('Season 5'!$J$39,MATCH('VS stats'!$C53,'Season 5'!$H$39,0)),"-"))</f>
        <v>-</v>
      </c>
      <c r="AE53" s="965" t="str">
        <f>IFERROR(INDEX('Season 5'!$P$9:$P$16,MATCH('VS stats'!$C53,'Season 5'!$N$9:$N$16,0)),IFERROR(INDEX('Season 5'!$J$30,MATCH('VS stats'!$C53,'Season 5'!$H$30,0)),"-"))</f>
        <v>-</v>
      </c>
      <c r="AF53" s="965" t="str">
        <f>IFERROR(INDEX('Season 5'!$P$20:$P$24,MATCH('VS stats'!$C53,'Season 5'!$N$20:$N$24,0)),
IFERROR(INDEX('Season 5'!$X$9,MATCH('VS stats'!$C53,'Season 5'!$U$9,0)),
IFERROR(INDEX('Season 5'!$X$11:$X$13,MATCH('VS stats'!$C53,'Season 5'!$U$11:$U61,0)),
IFERROR(INDEX('Season 5'!$X$17,MATCH('VS stats'!$C53,'Season 5'!$U$17,0)),
IFERROR(INDEX('Season 5'!$X$19,MATCH('VS stats'!$C53,'Season 5'!$U$19,0)),
IFERROR(INDEX('Season 5'!$X$21,MATCH('VS stats'!$C53,'Season 5'!$U$21,0)),
IFERROR(INDEX('Season 5'!$X$23,MATCH('VS stats'!$C53,'Season 5'!$U$23,0)),"-")))))))</f>
        <v>-</v>
      </c>
      <c r="AG53" s="966" t="str">
        <f>IFERROR(INDEX('Season 5'!$X$10,MATCH('VS stats'!$C53,'Season 5'!$U$10,0)),
IFERROR(INDEX('Season 5'!$X$14:$X$16,MATCH('VS stats'!$C53,'Season 5'!$U$14:$U$16,0)),
IFERROR(INDEX('Season 5'!$X$18,MATCH('VS stats'!$C53,'Season 5'!$U$18,0)),
IFERROR(INDEX('Season 5'!$X$20,MATCH('VS stats'!$C53,'Season 5'!$U$20,0)),
IFERROR(INDEX('Season 5'!$X$22,MATCH('VS stats'!$C53,'Season 5'!$U$22,0)),"-")))))</f>
        <v>-</v>
      </c>
      <c r="AH53" s="965" t="str">
        <f>IFERROR(INDEX('Season 6'!$D$9:$D$27,MATCH('VS stats'!$C53,'Season 6'!$B$9:$B$27,0)),"-")</f>
        <v>-</v>
      </c>
      <c r="AI53" s="965" t="str">
        <f>IFERROR(INDEX('Season 6'!$D$28:$D$46,MATCH('VS stats'!$C53,'Season 6'!$B$28:$B$46,0)),"-")</f>
        <v>-</v>
      </c>
      <c r="AJ53" s="965" t="str">
        <f>IFERROR(INDEX('Season 6'!$J$9:$J$16,MATCH('VS stats'!$C53,'Season 6'!$H$9:$H$16,0)),IFERROR(INDEX('Season 6'!$J$39,MATCH('VS stats'!$C53,'Season 6'!$H$39,0)),"-"))</f>
        <v>-</v>
      </c>
      <c r="AK53" s="965" t="str">
        <f>IFERROR(INDEX('Season 6'!$P$9:$P$16,MATCH('VS stats'!$C53,'Season 6'!$N$9:$N$16,0)),IFERROR(INDEX('Season 6'!$J$30,MATCH('VS stats'!$C53,'Season 6'!$H$30,0)),"-"))</f>
        <v>-</v>
      </c>
      <c r="AL53" s="965" t="str">
        <f>IFERROR(INDEX('Season 6'!$P$20:$P$24,MATCH('VS stats'!$C53,'Season 6'!$N$20:$N$24,0)),
IFERROR(INDEX('Season 6'!$X$9,MATCH('VS stats'!$C53,'Season 6'!$U$9,0)),
IFERROR(INDEX('Season 6'!$X$11:$X$13,MATCH('VS stats'!$C53,'Season 6'!$U$11:$U61,0)),
IFERROR(INDEX('Season 6'!$X$17,MATCH('VS stats'!$C53,'Season 6'!$U$17,0)),
IFERROR(INDEX('Season 6'!$X$19,MATCH('VS stats'!$C53,'Season 6'!$U$19,0)),
IFERROR(INDEX('Season 6'!$X$21,MATCH('VS stats'!$C53,'Season 6'!$U$21,0)),
IFERROR(INDEX('Season 6'!$X$23,MATCH('VS stats'!$C53,'Season 6'!$U$23,0)),"-")))))))</f>
        <v>-</v>
      </c>
      <c r="AM53" s="966" t="str">
        <f>IFERROR(INDEX('Season 6'!$X$10,MATCH('VS stats'!$C53,'Season 6'!$U$10,0)),
IFERROR(INDEX('Season 6'!$X$14:$X$16,MATCH('VS stats'!$C53,'Season 6'!$U$14:$U$16,0)),
IFERROR(INDEX('Season 6'!$X$18,MATCH('VS stats'!$C53,'Season 6'!$U$18,0)),
IFERROR(INDEX('Season 6'!$X$20,MATCH('VS stats'!$C53,'Season 6'!$U$20,0)),
IFERROR(INDEX('Season 6'!$X$22,MATCH('VS stats'!$C53,'Season 6'!$U$22,0)),"-")))))</f>
        <v>-</v>
      </c>
      <c r="AN53" s="965" t="str">
        <f>IFERROR(INDEX('Season 7'!$D$9:$D$27,MATCH('VS stats'!$C53,'Season 7'!$B$9:$B$27,0)),"-")</f>
        <v>-</v>
      </c>
      <c r="AO53" s="965" t="str">
        <f>IFERROR(INDEX('Season 7'!$D$28:$D$46,MATCH('VS stats'!$C53,'Season 7'!$B$28:$B$46,0)),"-")</f>
        <v>-</v>
      </c>
      <c r="AP53" s="965" t="str">
        <f>IFERROR(INDEX('Season 7'!$J$9:$J$16,MATCH('VS stats'!$C53,'Season 7'!$H$9:$H$16,0)),IFERROR(INDEX('Season 7'!$J$39,MATCH('VS stats'!$C53,'Season 7'!$H$39,0)),"-"))</f>
        <v>-</v>
      </c>
      <c r="AQ53" s="965" t="str">
        <f>IFERROR(INDEX('Season 7'!$P$9:$P$16,MATCH('VS stats'!$C53,'Season 7'!$N$9:$N$16,0)),IFERROR(INDEX('Season 7'!$J$30,MATCH('VS stats'!$C53,'Season 7'!$H$30,0)),"-"))</f>
        <v>-</v>
      </c>
      <c r="AR53" s="965" t="str">
        <f>IFERROR(INDEX('Season 7'!$P$20:$P$24,MATCH('VS stats'!$C53,'Season 7'!$N$20:$N$24,0)),
IFERROR(INDEX('Season 7'!$X$9,MATCH('VS stats'!$C53,'Season 7'!$U$9,0)),
IFERROR(INDEX('Season 7'!$X$11:$X$13,MATCH('VS stats'!$C53,'Season 7'!$U$11:$U61,0)),
IFERROR(INDEX('Season 7'!$X$17,MATCH('VS stats'!$C53,'Season 7'!$U$17,0)),
IFERROR(INDEX('Season 7'!$X$19,MATCH('VS stats'!$C53,'Season 7'!$U$19,0)),
IFERROR(INDEX('Season 7'!$X$21,MATCH('VS stats'!$C53,'Season 7'!$U$21,0)),
IFERROR(INDEX('Season 7'!$X$23,MATCH('VS stats'!$C53,'Season 7'!$U$23,0)),"-")))))))</f>
        <v>-</v>
      </c>
      <c r="AS53" s="966" t="str">
        <f>IFERROR(INDEX('Season 7'!$X$10,MATCH('VS stats'!$C53,'Season 7'!$U$10,0)),
IFERROR(INDEX('Season 7'!$X$14:$X$16,MATCH('VS stats'!$C53,'Season 7'!$U$14:$U$16,0)),
IFERROR(INDEX('Season 7'!$X$18,MATCH('VS stats'!$C53,'Season 7'!$U$18,0)),
IFERROR(INDEX('Season 7'!$X$20,MATCH('VS stats'!$C53,'Season 7'!$U$20,0)),
IFERROR(INDEX('Season 7'!$X$22,MATCH('VS stats'!$C53,'Season 7'!$U$22,0)),"-")))))</f>
        <v>-</v>
      </c>
      <c r="AT53" s="965" t="str">
        <f>IFERROR(INDEX('Season 8'!$D$9:$D$27,MATCH('VS stats'!$C53,'Season 8'!$B$9:$B$27,0)),"-")</f>
        <v>-</v>
      </c>
      <c r="AU53" s="965" t="str">
        <f>IFERROR(INDEX('Season 8'!$D$28:$D$46,MATCH('VS stats'!$C53,'Season 8'!$B$28:$B$46,0)),"-")</f>
        <v>-</v>
      </c>
      <c r="AV53" s="965" t="str">
        <f>IFERROR(INDEX('Season 8'!$J$9:$J$16,MATCH('VS stats'!$C53,'Season 8'!$H$9:$H$16,0)),IFERROR(INDEX('Season 8'!$J$39,MATCH('VS stats'!$C53,'Season 8'!$H$39,0)),"-"))</f>
        <v>-</v>
      </c>
      <c r="AW53" s="965" t="str">
        <f>IFERROR(INDEX('Season 8'!$P$9:$P$16,MATCH('VS stats'!$C53,'Season 8'!$N$9:$N$16,0)),IFERROR(INDEX('Season 8'!$J$30,MATCH('VS stats'!$C53,'Season 8'!$H$30,0)),"-"))</f>
        <v>-</v>
      </c>
      <c r="AX53" s="965" t="str">
        <f>IFERROR(INDEX('Season 8'!$P$20:$P$24,MATCH('VS stats'!$C53,'Season 8'!$N$20:$N$24,0)),
IFERROR(INDEX('Season 8'!$X$9,MATCH('VS stats'!$C53,'Season 8'!$U$9,0)),
IFERROR(INDEX('Season 8'!$X$11:$X$13,MATCH('VS stats'!$C53,'Season 8'!$U$11:$U61,0)),
IFERROR(INDEX('Season 8'!$X$17,MATCH('VS stats'!$C53,'Season 8'!$U$17,0)),
IFERROR(INDEX('Season 8'!$X$19,MATCH('VS stats'!$C53,'Season 8'!$U$19,0)),
IFERROR(INDEX('Season 8'!$X$21,MATCH('VS stats'!$C53,'Season 8'!$U$21,0)),
IFERROR(INDEX('Season 8'!$X$23,MATCH('VS stats'!$C53,'Season 8'!$U$23,0)),"-")))))))</f>
        <v>-</v>
      </c>
      <c r="AY53" s="966" t="str">
        <f>IFERROR(INDEX('Season 8'!$X$10,MATCH('VS stats'!$C53,'Season 8'!$U$10,0)),
IFERROR(INDEX('Season 8'!$X$14:$X$16,MATCH('VS stats'!$C53,'Season 8'!$U$14:$U$16,0)),
IFERROR(INDEX('Season 8'!$X$18,MATCH('VS stats'!$C53,'Season 8'!$U$18,0)),
IFERROR(INDEX('Season 8'!$X$20,MATCH('VS stats'!$C53,'Season 8'!$U$20,0)),
IFERROR(INDEX('Season 8'!$X$22,MATCH('VS stats'!$C53,'Season 8'!$U$22,0)),"-")))))</f>
        <v>-</v>
      </c>
      <c r="AZ53" s="965" t="str">
        <f>IFERROR(INDEX('Season 9'!$D$9:$D$27,MATCH('VS stats'!$C53,'Season 9'!$B$9:$B$27,0)),"-")</f>
        <v>-</v>
      </c>
      <c r="BA53" s="965" t="str">
        <f>IFERROR(INDEX('Season 9'!$D$28:$D$46,MATCH('VS stats'!$C53,'Season 9'!$B$28:$B$46,0)),"-")</f>
        <v>-</v>
      </c>
      <c r="BB53" s="965" t="str">
        <f>IFERROR(INDEX('Season 9'!$J$9:$J$16,MATCH('VS stats'!$C53,'Season 9'!$H$9:$H$16,0)),IFERROR(INDEX('Season 9'!$J$39,MATCH('VS stats'!$C53,'Season 9'!$H$39,0)),"-"))</f>
        <v>-</v>
      </c>
      <c r="BC53" s="965" t="str">
        <f>IFERROR(INDEX('Season 9'!$P$9:$P$16,MATCH('VS stats'!$C53,'Season 9'!$N$9:$N$16,0)),IFERROR(INDEX('Season 9'!$J$30,MATCH('VS stats'!$C53,'Season 9'!$H$30,0)),"-"))</f>
        <v>-</v>
      </c>
      <c r="BD53" s="965" t="str">
        <f>IFERROR(INDEX('Season 9'!$P$20:$P$24,MATCH('VS stats'!$C53,'Season 9'!$N$20:$N$24,0)),
IFERROR(INDEX('Season 9'!$X$9,MATCH('VS stats'!$C53,'Season 9'!$U$9,0)),
IFERROR(INDEX('Season 9'!$X$11:$X$13,MATCH('VS stats'!$C53,'Season 9'!$U$11:$U61,0)),
IFERROR(INDEX('Season 9'!$X$17,MATCH('VS stats'!$C53,'Season 9'!$U$17,0)),
IFERROR(INDEX('Season 9'!$X$19,MATCH('VS stats'!$C53,'Season 9'!$U$19,0)),
IFERROR(INDEX('Season 9'!$X$21,MATCH('VS stats'!$C53,'Season 9'!$U$21,0)),
IFERROR(INDEX('Season 9'!$X$23,MATCH('VS stats'!$C53,'Season 9'!$U$23,0)),"-")))))))</f>
        <v>-</v>
      </c>
      <c r="BE53" s="966" t="str">
        <f>IFERROR(INDEX('Season 9'!$X$10,MATCH('VS stats'!$C53,'Season 9'!$U$10,0)),
IFERROR(INDEX('Season 9'!$X$14:$X$16,MATCH('VS stats'!$C53,'Season 9'!$U$14:$U$16,0)),
IFERROR(INDEX('Season 9'!$X$18,MATCH('VS stats'!$C53,'Season 9'!$U$18,0)),
IFERROR(INDEX('Season 9'!$X$20,MATCH('VS stats'!$C53,'Season 9'!$U$20,0)),
IFERROR(INDEX('Season 9'!$X$22,MATCH('VS stats'!$C53,'Season 9'!$U$22,0)),"-")))))</f>
        <v>-</v>
      </c>
      <c r="BF53" s="965" t="str">
        <f>IFERROR(INDEX('Season 10'!$D$9:$D$27,MATCH('VS stats'!$C53,'Season 10'!$B$9:$B$27,0)),"-")</f>
        <v>-</v>
      </c>
      <c r="BG53" s="965" t="str">
        <f>IFERROR(INDEX('Season 10'!$D$28:$D$46,MATCH('VS stats'!$C53,'Season 10'!$B$28:$B$46,0)),"-")</f>
        <v>-</v>
      </c>
      <c r="BH53" s="965" t="str">
        <f>IFERROR(INDEX('Season 10'!$J$9:$J$16,MATCH('VS stats'!$C53,'Season 10'!$H$9:$H$16,0)),IFERROR(INDEX('Season 10'!$J$39,MATCH('VS stats'!$C53,'Season 10'!$H$39,0)),"-"))</f>
        <v>-</v>
      </c>
      <c r="BI53" s="965" t="str">
        <f>IFERROR(INDEX('Season 10'!$P$9:$P$16,MATCH('VS stats'!$C53,'Season 10'!$N$9:$N$16,0)),IFERROR(INDEX('Season 10'!$J$30,MATCH('VS stats'!$C53,'Season 10'!$H$30,0)),"-"))</f>
        <v>-</v>
      </c>
      <c r="BJ53" s="965" t="str">
        <f>IFERROR(INDEX('Season 10'!$P$20:$P$24,MATCH('VS stats'!$C53,'Season 10'!$N$20:$N$24,0)),
IFERROR(INDEX('Season 10'!$X$9,MATCH('VS stats'!$C53,'Season 10'!$U$9,0)),
IFERROR(INDEX('Season 10'!$X$11:$X$13,MATCH('VS stats'!$C53,'Season 10'!$U$11:$U61,0)),
IFERROR(INDEX('Season 10'!$X$17,MATCH('VS stats'!$C53,'Season 10'!$U$17,0)),
IFERROR(INDEX('Season 10'!$X$19,MATCH('VS stats'!$C53,'Season 10'!$U$19,0)),
IFERROR(INDEX('Season 10'!$X$21,MATCH('VS stats'!$C53,'Season 10'!$U$21,0)),
IFERROR(INDEX('Season 10'!$X$23,MATCH('VS stats'!$C53,'Season 10'!$U$23,0)),"-")))))))</f>
        <v>-</v>
      </c>
      <c r="BK53" s="966" t="str">
        <f>IFERROR(INDEX('Season 10'!$X$10,MATCH('VS stats'!$C53,'Season 10'!$U$10,0)),
IFERROR(INDEX('Season 10'!$X$14:$X$16,MATCH('VS stats'!$C53,'Season 10'!$U$14:$U$16,0)),
IFERROR(INDEX('Season 10'!$X$18,MATCH('VS stats'!$C53,'Season 10'!$U$18,0)),
IFERROR(INDEX('Season 10'!$X$20,MATCH('VS stats'!$C53,'Season 10'!$U$20,0)),
IFERROR(INDEX('Season 10'!$X$22,MATCH('VS stats'!$C53,'Season 10'!$U$22,0)),"-")))))</f>
        <v>-</v>
      </c>
      <c r="BL53" s="965" t="str">
        <f>IFERROR(INDEX('Season 11'!$D$9:$D$27,MATCH('VS stats'!$C53,'Season 11'!$B$9:$B$27,0)),"-")</f>
        <v>-</v>
      </c>
      <c r="BM53" s="965" t="str">
        <f>IFERROR(INDEX('Season 11'!$D$28:$D$46,MATCH('VS stats'!$C53,'Season 11'!$B$28:$B$46,0)),"-")</f>
        <v>-</v>
      </c>
      <c r="BN53" s="965" t="str">
        <f>IFERROR(INDEX('Season 11'!$J$9:$J$16,MATCH('VS stats'!$C53,'Season 11'!$H$9:$H$16,0)),IFERROR(INDEX('Season 11'!$J$39,MATCH('VS stats'!$C53,'Season 11'!$H$39,0)),"-"))</f>
        <v>-</v>
      </c>
      <c r="BO53" s="965" t="str">
        <f>IFERROR(INDEX('Season 11'!$P$9:$P$16,MATCH('VS stats'!$C53,'Season 11'!$N$9:$N$16,0)),IFERROR(INDEX('Season 11'!$J$30,MATCH('VS stats'!$C53,'Season 11'!$H$30,0)),"-"))</f>
        <v>-</v>
      </c>
      <c r="BP53" s="965" t="str">
        <f>IFERROR(INDEX('Season 11'!$P$20:$P$24,MATCH('VS stats'!$C53,'Season 11'!$N$20:$N$24,0)),
IFERROR(INDEX('Season 11'!$X$9,MATCH('VS stats'!$C53,'Season 11'!$U$9,0)),
IFERROR(INDEX('Season 11'!$X$11:$X$13,MATCH('VS stats'!$C53,'Season 11'!$U$11:$U61,0)),
IFERROR(INDEX('Season 11'!$X$17,MATCH('VS stats'!$C53,'Season 11'!$U$17,0)),
IFERROR(INDEX('Season 11'!$X$19,MATCH('VS stats'!$C53,'Season 11'!$U$19,0)),
IFERROR(INDEX('Season 11'!$X$21,MATCH('VS stats'!$C53,'Season 11'!$U$21,0)),
IFERROR(INDEX('Season 11'!$X$23,MATCH('VS stats'!$C53,'Season 11'!$U$23,0)),"-")))))))</f>
        <v>-</v>
      </c>
      <c r="BQ53" s="966" t="str">
        <f>IFERROR(INDEX('Season 11'!$X$10,MATCH('VS stats'!$C53,'Season 11'!$U$10,0)),
IFERROR(INDEX('Season 11'!$X$14:$X$16,MATCH('VS stats'!$C53,'Season 11'!$U$14:$U$16,0)),
IFERROR(INDEX('Season 11'!$X$18,MATCH('VS stats'!$C53,'Season 11'!$U$18,0)),
IFERROR(INDEX('Season 11'!$X$20,MATCH('VS stats'!$C53,'Season 11'!$U$20,0)),
IFERROR(INDEX('Season 11'!$X$22,MATCH('VS stats'!$C53,'Season 11'!$U$22,0)),"-")))))</f>
        <v>-</v>
      </c>
      <c r="BR53" s="965" t="str">
        <f>IFERROR(INDEX('Season 12'!$D$9:$D$27,MATCH('VS stats'!$C53,'Season 12'!$B$9:$B$27,0)),"-")</f>
        <v>-</v>
      </c>
      <c r="BS53" s="965" t="str">
        <f>IFERROR(INDEX('Season 12'!$D$28:$D$46,MATCH('VS stats'!$C53,'Season 12'!$B$28:$B$46,0)),"-")</f>
        <v>-</v>
      </c>
      <c r="BT53" s="965" t="str">
        <f>IFERROR(INDEX('Season 12'!$J$9:$J$16,MATCH('VS stats'!$C53,'Season 12'!$H$9:$H$16,0)),IFERROR(INDEX('Season 12'!$J$39,MATCH('VS stats'!$C53,'Season 12'!$H$39,0)),"-"))</f>
        <v>-</v>
      </c>
      <c r="BU53" s="965" t="str">
        <f>IFERROR(INDEX('Season 12'!$P$9:$P$16,MATCH('VS stats'!$C53,'Season 12'!$N$9:$N$16,0)),IFERROR(INDEX('Season 12'!$J$30,MATCH('VS stats'!$C53,'Season 12'!$H$30,0)),"-"))</f>
        <v>-</v>
      </c>
      <c r="BV53" s="965" t="str">
        <f>IFERROR(INDEX('Season 12'!$P$20:$P$24,MATCH('VS stats'!$C53,'Season 12'!$N$20:$N$24,0)),
IFERROR(INDEX('Season 12'!$X$9,MATCH('VS stats'!$C53,'Season 12'!$U$9,0)),
IFERROR(INDEX('Season 12'!$X$11:$X$13,MATCH('VS stats'!$C53,'Season 12'!$U$11:$U61,0)),
IFERROR(INDEX('Season 12'!$X$17,MATCH('VS stats'!$C53,'Season 12'!$U$17,0)),
IFERROR(INDEX('Season 12'!$X$19,MATCH('VS stats'!$C53,'Season 12'!$U$19,0)),
IFERROR(INDEX('Season 12'!$X$21,MATCH('VS stats'!$C53,'Season 12'!$U$21,0)),
IFERROR(INDEX('Season 12'!$X$23,MATCH('VS stats'!$C53,'Season 12'!$U$23,0)),"-")))))))</f>
        <v>-</v>
      </c>
      <c r="BW53" s="966" t="str">
        <f>IFERROR(INDEX('Season 12'!$X$10,MATCH('VS stats'!$C53,'Season 12'!$U$10,0)),
IFERROR(INDEX('Season 12'!$X$14:$X$16,MATCH('VS stats'!$C53,'Season 12'!$U$14:$U$16,0)),
IFERROR(INDEX('Season 12'!$X$18,MATCH('VS stats'!$C53,'Season 12'!$U$18,0)),
IFERROR(INDEX('Season 12'!$X$20,MATCH('VS stats'!$C53,'Season 12'!$U$20,0)),
IFERROR(INDEX('Season 12'!$X$22,MATCH('VS stats'!$C53,'Season 12'!$U$22,0)),"-")))))</f>
        <v>-</v>
      </c>
      <c r="BX53" s="965" t="str">
        <f>IFERROR(INDEX('Season 13'!$D$9:$D$27,MATCH('VS stats'!$C53,'Season 13'!$B$9:$B$27,0)),"-")</f>
        <v>-</v>
      </c>
      <c r="BY53" s="965" t="str">
        <f>IFERROR(INDEX('Season 13'!$D$28:$D$46,MATCH('VS stats'!$C53,'Season 13'!$B$28:$B$46,0)),"-")</f>
        <v>-</v>
      </c>
      <c r="BZ53" s="965" t="str">
        <f>IFERROR(INDEX('Season 13'!$J$9:$J$16,MATCH('VS stats'!$C53,'Season 13'!$H$9:$H$16,0)),IFERROR(INDEX('Season 13'!$J$39,MATCH('VS stats'!$C53,'Season 13'!$H$39,0)),"-"))</f>
        <v>-</v>
      </c>
      <c r="CA53" s="965" t="str">
        <f>IFERROR(INDEX('Season 13'!$P$9:$P$16,MATCH('VS stats'!$C53,'Season 13'!$N$9:$N$16,0)),IFERROR(INDEX('Season 13'!$J$30,MATCH('VS stats'!$C53,'Season 13'!$H$30,0)),"-"))</f>
        <v>-</v>
      </c>
      <c r="CB53" s="965" t="str">
        <f>IFERROR(INDEX('Season 13'!$P$20:$P$24,MATCH('VS stats'!$C53,'Season 13'!$N$20:$N$24,0)),
IFERROR(INDEX('Season 13'!$X$9,MATCH('VS stats'!$C53,'Season 13'!$U$9,0)),
IFERROR(INDEX('Season 13'!$X$11:$X$13,MATCH('VS stats'!$C53,'Season 13'!$U$11:$U61,0)),
IFERROR(INDEX('Season 13'!$X$17,MATCH('VS stats'!$C53,'Season 13'!$U$17,0)),
IFERROR(INDEX('Season 13'!$X$19,MATCH('VS stats'!$C53,'Season 13'!$U$19,0)),
IFERROR(INDEX('Season 13'!$X$21,MATCH('VS stats'!$C53,'Season 13'!$U$21,0)),
IFERROR(INDEX('Season 13'!$X$23,MATCH('VS stats'!$C53,'Season 13'!$U$23,0)),"-")))))))</f>
        <v>-</v>
      </c>
      <c r="CC53" s="966" t="str">
        <f>IFERROR(INDEX('Season 13'!$X$10,MATCH('VS stats'!$C53,'Season 13'!$U$10,0)),
IFERROR(INDEX('Season 13'!$X$14:$X$16,MATCH('VS stats'!$C53,'Season 13'!$U$14:$U$16,0)),
IFERROR(INDEX('Season 13'!$X$18,MATCH('VS stats'!$C53,'Season 13'!$U$18,0)),
IFERROR(INDEX('Season 13'!$X$20,MATCH('VS stats'!$C53,'Season 13'!$U$20,0)),
IFERROR(INDEX('Season 13'!$X$22,MATCH('VS stats'!$C53,'Season 13'!$U$22,0)),"-")))))</f>
        <v>-</v>
      </c>
      <c r="CD53" s="965" t="str">
        <f>IFERROR(INDEX('Season 14'!$D$9:$D$27,MATCH('VS stats'!$C53,'Season 14'!$B$9:$B$27,0)),"-")</f>
        <v>-</v>
      </c>
      <c r="CE53" s="965" t="str">
        <f>IFERROR(INDEX('Season 14'!$D$28:$D$46,MATCH('VS stats'!$C53,'Season 14'!$B$28:$B$46,0)),"-")</f>
        <v>-</v>
      </c>
      <c r="CF53" s="965" t="str">
        <f>IFERROR(INDEX('Season 14'!$J$9:$J$16,MATCH('VS stats'!$C53,'Season 14'!$H$9:$H$16,0)),IFERROR(INDEX('Season 14'!$J$39,MATCH('VS stats'!$C53,'Season 14'!$H$39,0)),"-"))</f>
        <v>-</v>
      </c>
      <c r="CG53" s="965" t="str">
        <f>IFERROR(INDEX('Season 14'!$P$9:$P$16,MATCH('VS stats'!$C53,'Season 14'!$N$9:$N$16,0)),IFERROR(INDEX('Season 14'!$J$30,MATCH('VS stats'!$C53,'Season 14'!$H$30,0)),"-"))</f>
        <v>-</v>
      </c>
      <c r="CH53" s="965" t="str">
        <f>IFERROR(INDEX('Season 14'!$P$20:$P$24,MATCH('VS stats'!$C53,'Season 14'!$N$20:$N$24,0)),
IFERROR(INDEX('Season 14'!$X$9,MATCH('VS stats'!$C53,'Season 14'!$U$9,0)),
IFERROR(INDEX('Season 14'!$X$11:$X$13,MATCH('VS stats'!$C53,'Season 14'!$U$11:$U61,0)),
IFERROR(INDEX('Season 14'!$X$17,MATCH('VS stats'!$C53,'Season 14'!$U$17,0)),
IFERROR(INDEX('Season 14'!$X$19,MATCH('VS stats'!$C53,'Season 14'!$U$19,0)),
IFERROR(INDEX('Season 14'!$X$21,MATCH('VS stats'!$C53,'Season 14'!$U$21,0)),
IFERROR(INDEX('Season 14'!$X$23,MATCH('VS stats'!$C53,'Season 14'!$U$23,0)),"-")))))))</f>
        <v>-</v>
      </c>
      <c r="CI53" s="966" t="str">
        <f>IFERROR(INDEX('Season 14'!$X$10,MATCH('VS stats'!$C53,'Season 14'!$U$10,0)),
IFERROR(INDEX('Season 14'!$X$14:$X$16,MATCH('VS stats'!$C53,'Season 14'!$U$14:$U$16,0)),
IFERROR(INDEX('Season 14'!$X$18,MATCH('VS stats'!$C53,'Season 14'!$U$18,0)),
IFERROR(INDEX('Season 14'!$X$20,MATCH('VS stats'!$C53,'Season 14'!$U$20,0)),
IFERROR(INDEX('Season 14'!$X$22,MATCH('VS stats'!$C53,'Season 14'!$U$22,0)),"-")))))</f>
        <v>-</v>
      </c>
      <c r="CJ53" s="965" t="str">
        <f>IFERROR(INDEX('Season 15'!$D$9:$D$27,MATCH('VS stats'!$C53,'Season 15'!$B$9:$B$27,0)),"-")</f>
        <v>-</v>
      </c>
      <c r="CK53" s="965" t="str">
        <f>IFERROR(INDEX('Season 15'!$D$28:$D$46,MATCH('VS stats'!$C53,'Season 15'!$B$28:$B$46,0)),"-")</f>
        <v>-</v>
      </c>
      <c r="CL53" s="965" t="str">
        <f>IFERROR(INDEX('Season 15'!$J$9:$J$16,MATCH('VS stats'!$C53,'Season 15'!$H$9:$H$16,0)),IFERROR(INDEX('Season 15'!$J$39,MATCH('VS stats'!$C53,'Season 15'!$H$39,0)),"-"))</f>
        <v>-</v>
      </c>
      <c r="CM53" s="965" t="str">
        <f>IFERROR(INDEX('Season 15'!$P$9:$P$16,MATCH('VS stats'!$C53,'Season 15'!$N$9:$N$16,0)),IFERROR(INDEX('Season 15'!$J$30,MATCH('VS stats'!$C53,'Season 15'!$H$30,0)),"-"))</f>
        <v>-</v>
      </c>
      <c r="CN53" s="965" t="str">
        <f>IFERROR(INDEX('Season 15'!$P$20:$P$24,MATCH('VS stats'!$C53,'Season 15'!$N$20:$N$24,0)),
IFERROR(INDEX('Season 15'!$X$9,MATCH('VS stats'!$C53,'Season 15'!$U$9,0)),
IFERROR(INDEX('Season 15'!$X$11:$X$13,MATCH('VS stats'!$C53,'Season 15'!$U$11:$U61,0)),
IFERROR(INDEX('Season 15'!$X$17,MATCH('VS stats'!$C53,'Season 15'!$U$17,0)),
IFERROR(INDEX('Season 15'!$X$19,MATCH('VS stats'!$C53,'Season 15'!$U$19,0)),
IFERROR(INDEX('Season 15'!$X$21,MATCH('VS stats'!$C53,'Season 15'!$U$21,0)),
IFERROR(INDEX('Season 15'!$X$23,MATCH('VS stats'!$C53,'Season 15'!$U$23,0)),"-")))))))</f>
        <v>-</v>
      </c>
      <c r="CO53" s="966" t="str">
        <f>IFERROR(INDEX('Season 15'!$X$10,MATCH('VS stats'!$C53,'Season 15'!$U$10,0)),
IFERROR(INDEX('Season 15'!$X$14:$X$16,MATCH('VS stats'!$C53,'Season 15'!$U$14:$U$16,0)),
IFERROR(INDEX('Season 15'!$X$18,MATCH('VS stats'!$C53,'Season 15'!$U$18,0)),
IFERROR(INDEX('Season 15'!$X$20,MATCH('VS stats'!$C53,'Season 15'!$U$20,0)),
IFERROR(INDEX('Season 15'!$X$22,MATCH('VS stats'!$C53,'Season 15'!$U$22,0)),"-")))))</f>
        <v>-</v>
      </c>
      <c r="CP53" s="976"/>
      <c r="CQ53" s="822"/>
      <c r="CR53" s="822"/>
      <c r="CS53" s="822"/>
      <c r="CT53" s="822"/>
      <c r="CU53" s="822"/>
    </row>
    <row r="54" spans="3:99" x14ac:dyDescent="0.25">
      <c r="C54" s="733" t="s">
        <v>224</v>
      </c>
      <c r="D54" s="965" t="str">
        <f>IFERROR(INDEX('Season 1'!$D$9:$D$31,MATCH('VS stats'!$C54,'Season 1'!$B$9:$B$31,0)),"-")</f>
        <v>-</v>
      </c>
      <c r="E54" s="965" t="str">
        <f>IFERROR(INDEX('Season 1'!$D$32:$D$54,MATCH('VS stats'!$C54,'Season 1'!$B$32:$B$54,0)),"-")</f>
        <v>-</v>
      </c>
      <c r="F54" s="965" t="str">
        <f>IFERROR(INDEX('Season 1'!$J$9:$J$16,MATCH('VS stats'!$C54,'Season 1'!$H$9:$H$16,0)),IFERROR(INDEX('Season 1'!$W$9:$W$14,MATCH('VS stats'!$C54,'Season 1'!$T$9:$T$14,0)),"-"))</f>
        <v>-</v>
      </c>
      <c r="G54" s="965" t="str">
        <f>IFERROR(INDEX('Season 1'!$P$9:$P$16,MATCH('VS stats'!$C54,'Season 1'!$N$9:$N$16,0)),"-")</f>
        <v>-</v>
      </c>
      <c r="H54" s="965" t="str">
        <f>IFERROR(INDEX('Season 1'!$P$20:$P$24,MATCH('VS stats'!$C54,'Season 1'!$N$20:$N$24,0)),"-")</f>
        <v>-</v>
      </c>
      <c r="I54" s="966" t="s">
        <v>35</v>
      </c>
      <c r="J54" s="1074" t="str">
        <f>IFERROR(INDEX('Season 2'!$D$9:$D$31,MATCH('VS stats'!$C54,'Season 2'!$B$9:$B$31,0)),"-")</f>
        <v>2-2</v>
      </c>
      <c r="K54" s="965" t="str">
        <f>IFERROR(INDEX('Season 2'!$D$32:$D$54,MATCH('VS stats'!$C54,'Season 2'!$B$32:$B$54,0)),"-")</f>
        <v>-</v>
      </c>
      <c r="L54" s="1065" t="str">
        <f>IFERROR(INDEX('Season 2'!$J$9:$J$16,MATCH('VS stats'!$C54,'Season 2'!$H$9:$H$16,0)),IFERROR(INDEX('Season 2'!$J$45:$J$50,MATCH('VS stats'!$C54,'Season 2'!$H$45:$H$50,0)),"-"))</f>
        <v>3-1</v>
      </c>
      <c r="M54" s="965" t="str">
        <f>IFERROR(INDEX('Season 2'!$P$9:$P$16,MATCH('VS stats'!$C54,'Season 2'!$N$9:$N$16,0)),IFERROR(INDEX('Season 2'!$J$30,MATCH('VS stats'!$C54,'Season 2'!$H$30,0)),"-"))</f>
        <v>-</v>
      </c>
      <c r="N54" s="965" t="str">
        <f>IFERROR(INDEX('Season 2'!$P$20:$P$24,MATCH('VS stats'!$C54,'Season 2'!$N$20:$N$24,0)),
IFERROR(INDEX('Season 2'!$X$9,MATCH('VS stats'!$C54,'Season 2'!$U$9,0)),
IFERROR(INDEX('Season 2'!$X$11:$X$13,MATCH('VS stats'!$C54,'Season 2'!$U$11:$U62,0)),
IFERROR(INDEX('Season 2'!$X$17,MATCH('VS stats'!$C54,'Season 2'!$U$17,0)),
IFERROR(INDEX('Season 2'!$X$19,MATCH('VS stats'!$C54,'Season 2'!$U$19,0)),
IFERROR(INDEX('Season 2'!$X$21,MATCH('VS stats'!$C54,'Season 2'!$U$21,0)),
IFERROR(INDEX('Season 2'!$X$23,MATCH('VS stats'!$C54,'Season 2'!$U$23,0)),
IFERROR(INDEX('Season 2'!$X$25,MATCH('VS stats'!$C54,'Season 2'!$U$25,0)),"-"))))))))</f>
        <v>-</v>
      </c>
      <c r="O54" s="966" t="str">
        <f>IFERROR(INDEX('Season 2'!$X$10,MATCH('VS stats'!$C54,'Season 2'!$U$10,0)),
IFERROR(INDEX('Season 2'!$X$14:$X$16,MATCH('VS stats'!$C54,'Season 2'!$U$14:$U$16,0)),
IFERROR(INDEX('Season 2'!$X$18,MATCH('VS stats'!$C54,'Season 2'!$U$18,0)),
IFERROR(INDEX('Season 2'!$X$20,MATCH('VS stats'!$C54,'Season 2'!$U$20,0)),
IFERROR(INDEX('Season 2'!$X$22,MATCH('VS stats'!$C54,'Season 2'!$U$22,0)),
IFERROR(INDEX('Season 2'!$X$24,MATCH('VS stats'!$C54,'Season 2'!$U$24,0)),"-"))))))</f>
        <v>-</v>
      </c>
      <c r="P54" s="965" t="str">
        <f>IFERROR(INDEX('Season 3'!$D$9:$D$31,MATCH('VS stats'!$C54,'Season 3'!$B$9:$B$31,0)),"-")</f>
        <v>-</v>
      </c>
      <c r="Q54" s="965" t="str">
        <f>IFERROR(INDEX('Season 3'!$D$32:$D$54,MATCH('VS stats'!$C54,'Season 3'!$B$32:$B$54,0)),"-")</f>
        <v>-</v>
      </c>
      <c r="R54" s="965" t="str">
        <f>IFERROR(INDEX('Season 3'!$J$9:$J$16,MATCH('VS stats'!$C54,'Season 3'!$H$9:$H$16,0)),IFERROR(INDEX('Season 3'!$J$39,MATCH('VS stats'!$C54,'Season 3'!$H$39,0)),"-"))</f>
        <v>-</v>
      </c>
      <c r="S54" s="965" t="str">
        <f>IFERROR(INDEX('Season 3'!$P$9:$P$16,MATCH('VS stats'!$C54,'Season 3'!$N$9:$N$16,0)),IFERROR(INDEX('Season 3'!$J$30,MATCH('VS stats'!$C54,'Season 3'!$H$30,0)),"-"))</f>
        <v>-</v>
      </c>
      <c r="T54" s="965" t="str">
        <f>IFERROR(INDEX('Season 3'!$P$20:$P$24,MATCH('VS stats'!$C54,'Season 3'!$N$20:$N$24,0)),
IFERROR(INDEX('Season 3'!$X$9,MATCH('VS stats'!$C54,'Season 3'!$U$9,0)),
IFERROR(INDEX('Season 3'!$X$11:$X$13,MATCH('VS stats'!$C54,'Season 3'!$U$11:$U62,0)),
IFERROR(INDEX('Season 3'!$X$17,MATCH('VS stats'!$C54,'Season 3'!$U$17,0)),
IFERROR(INDEX('Season 3'!$X$19,MATCH('VS stats'!$C54,'Season 3'!$U$19,0)),
IFERROR(INDEX('Season 3'!$X$21,MATCH('VS stats'!$C54,'Season 3'!$U$21,0)),
IFERROR(INDEX('Season 3'!$X$23,MATCH('VS stats'!$C54,'Season 3'!$U$23,0)),
IFERROR(INDEX('Season 3'!$X$25,MATCH('VS stats'!$C54,'Season 3'!$U$25,0)),"-"))))))))</f>
        <v>-</v>
      </c>
      <c r="U54" s="966" t="str">
        <f>IFERROR(INDEX('Season 3'!$X$10,MATCH('VS stats'!$C54,'Season 3'!$U$10,0)),
IFERROR(INDEX('Season 3'!$X$14:$X$16,MATCH('VS stats'!$C54,'Season 3'!$U$14:$U$16,0)),
IFERROR(INDEX('Season 3'!$X$18,MATCH('VS stats'!$C54,'Season 3'!$U$18,0)),
IFERROR(INDEX('Season 3'!$X$20,MATCH('VS stats'!$C54,'Season 3'!$U$20,0)),
IFERROR(INDEX('Season 3'!$X$22,MATCH('VS stats'!$C54,'Season 3'!$U$22,0)),
IFERROR(INDEX('Season 3'!$X$24,MATCH('VS stats'!$C54,'Season 3'!$U$24,0)),"-"))))))</f>
        <v>-</v>
      </c>
      <c r="V54" s="965" t="str">
        <f>IFERROR(INDEX('Season 4'!$D$9:$D$27,MATCH('VS stats'!$C54,'Season 4'!$B$9:$B$27,0)),"-")</f>
        <v>-</v>
      </c>
      <c r="W54" s="965" t="str">
        <f>IFERROR(INDEX('Season 4'!$D$28:$D$46,MATCH('VS stats'!$C54,'Season 4'!$B$28:$B$46,0)),"-")</f>
        <v>-</v>
      </c>
      <c r="X54" s="965" t="str">
        <f>IFERROR(INDEX('Season 4'!$J$9:$J$16,MATCH('VS stats'!$C54,'Season 4'!$H$9:$H$16,0)),IFERROR(INDEX('Season 4'!$J$39,MATCH('VS stats'!$C54,'Season 4'!$H$39,0)),"-"))</f>
        <v>-</v>
      </c>
      <c r="Y54" s="965" t="str">
        <f>IFERROR(INDEX('Season 4'!$P$9:$P$16,MATCH('VS stats'!$C54,'Season 4'!$N$9:$N$16,0)),IFERROR(INDEX('Season 4'!$J$30,MATCH('VS stats'!$C54,'Season 4'!$H$30,0)),"-"))</f>
        <v>-</v>
      </c>
      <c r="Z54" s="965" t="str">
        <f>IFERROR(INDEX('Season 4'!$P$20:$P$24,MATCH('VS stats'!$C54,'Season 4'!$N$20:$N$24,0)),
IFERROR(INDEX('Season 4'!$X$9,MATCH('VS stats'!$C54,'Season 4'!$U$9,0)),
IFERROR(INDEX('Season 4'!$X$11:$X$13,MATCH('VS stats'!$C54,'Season 4'!$U$11:$U62,0)),
IFERROR(INDEX('Season 4'!$X$17,MATCH('VS stats'!$C54,'Season 4'!$U$17,0)),
IFERROR(INDEX('Season 4'!$X$19,MATCH('VS stats'!$C54,'Season 4'!$U$19,0)),
IFERROR(INDEX('Season 4'!$X$21,MATCH('VS stats'!$C54,'Season 4'!$U$21,0)),
IFERROR(INDEX('Season 4'!$X$23,MATCH('VS stats'!$C54,'Season 4'!$U$23,0)),
IFERROR(INDEX('Season 4'!$X$25,MATCH('VS stats'!$C54,'Season 4'!$U$25,0)),"-"))))))))</f>
        <v>-</v>
      </c>
      <c r="AA54" s="966" t="str">
        <f>IFERROR(INDEX('Season 4'!$X$10,MATCH('VS stats'!$C54,'Season 4'!$U$10,0)),
IFERROR(INDEX('Season 4'!$X$14:$X$16,MATCH('VS stats'!$C54,'Season 4'!$U$14:$U$16,0)),
IFERROR(INDEX('Season 4'!$X$18,MATCH('VS stats'!$C54,'Season 4'!$U$18,0)),
IFERROR(INDEX('Season 4'!$X$20,MATCH('VS stats'!$C54,'Season 4'!$U$20,0)),
IFERROR(INDEX('Season 4'!$X$22,MATCH('VS stats'!$C54,'Season 4'!$U$22,0)),
IFERROR(INDEX('Season 4'!$X$24,MATCH('VS stats'!$C54,'Season 4'!$U$24,0)),"-"))))))</f>
        <v>-</v>
      </c>
      <c r="AB54" s="965" t="str">
        <f>IFERROR(INDEX('Season 5'!$D$9:$D$27,MATCH('VS stats'!$C54,'Season 5'!$B$9:$B$27,0)),"-")</f>
        <v>-</v>
      </c>
      <c r="AC54" s="965" t="str">
        <f>IFERROR(INDEX('Season 5'!$D$28:$D$46,MATCH('VS stats'!$C54,'Season 5'!$B$28:$B$46,0)),"-")</f>
        <v>-</v>
      </c>
      <c r="AD54" s="965" t="str">
        <f>IFERROR(INDEX('Season 5'!$J$9:$J$16,MATCH('VS stats'!$C54,'Season 5'!$H$9:$H$16,0)),IFERROR(INDEX('Season 5'!$J$39,MATCH('VS stats'!$C54,'Season 5'!$H$39,0)),"-"))</f>
        <v>-</v>
      </c>
      <c r="AE54" s="965" t="str">
        <f>IFERROR(INDEX('Season 5'!$P$9:$P$16,MATCH('VS stats'!$C54,'Season 5'!$N$9:$N$16,0)),IFERROR(INDEX('Season 5'!$J$30,MATCH('VS stats'!$C54,'Season 5'!$H$30,0)),"-"))</f>
        <v>-</v>
      </c>
      <c r="AF54" s="965" t="str">
        <f>IFERROR(INDEX('Season 5'!$P$20:$P$24,MATCH('VS stats'!$C54,'Season 5'!$N$20:$N$24,0)),
IFERROR(INDEX('Season 5'!$X$9,MATCH('VS stats'!$C54,'Season 5'!$U$9,0)),
IFERROR(INDEX('Season 5'!$X$11:$X$13,MATCH('VS stats'!$C54,'Season 5'!$U$11:$U62,0)),
IFERROR(INDEX('Season 5'!$X$17,MATCH('VS stats'!$C54,'Season 5'!$U$17,0)),
IFERROR(INDEX('Season 5'!$X$19,MATCH('VS stats'!$C54,'Season 5'!$U$19,0)),
IFERROR(INDEX('Season 5'!$X$21,MATCH('VS stats'!$C54,'Season 5'!$U$21,0)),
IFERROR(INDEX('Season 5'!$X$23,MATCH('VS stats'!$C54,'Season 5'!$U$23,0)),"-")))))))</f>
        <v>-</v>
      </c>
      <c r="AG54" s="966" t="str">
        <f>IFERROR(INDEX('Season 5'!$X$10,MATCH('VS stats'!$C54,'Season 5'!$U$10,0)),
IFERROR(INDEX('Season 5'!$X$14:$X$16,MATCH('VS stats'!$C54,'Season 5'!$U$14:$U$16,0)),
IFERROR(INDEX('Season 5'!$X$18,MATCH('VS stats'!$C54,'Season 5'!$U$18,0)),
IFERROR(INDEX('Season 5'!$X$20,MATCH('VS stats'!$C54,'Season 5'!$U$20,0)),
IFERROR(INDEX('Season 5'!$X$22,MATCH('VS stats'!$C54,'Season 5'!$U$22,0)),"-")))))</f>
        <v>-</v>
      </c>
      <c r="AH54" s="965" t="str">
        <f>IFERROR(INDEX('Season 6'!$D$9:$D$27,MATCH('VS stats'!$C54,'Season 6'!$B$9:$B$27,0)),"-")</f>
        <v>-</v>
      </c>
      <c r="AI54" s="965" t="str">
        <f>IFERROR(INDEX('Season 6'!$D$28:$D$46,MATCH('VS stats'!$C54,'Season 6'!$B$28:$B$46,0)),"-")</f>
        <v>-</v>
      </c>
      <c r="AJ54" s="965" t="str">
        <f>IFERROR(INDEX('Season 6'!$J$9:$J$16,MATCH('VS stats'!$C54,'Season 6'!$H$9:$H$16,0)),IFERROR(INDEX('Season 6'!$J$39,MATCH('VS stats'!$C54,'Season 6'!$H$39,0)),"-"))</f>
        <v>-</v>
      </c>
      <c r="AK54" s="965" t="str">
        <f>IFERROR(INDEX('Season 6'!$P$9:$P$16,MATCH('VS stats'!$C54,'Season 6'!$N$9:$N$16,0)),IFERROR(INDEX('Season 6'!$J$30,MATCH('VS stats'!$C54,'Season 6'!$H$30,0)),"-"))</f>
        <v>-</v>
      </c>
      <c r="AL54" s="965" t="str">
        <f>IFERROR(INDEX('Season 6'!$P$20:$P$24,MATCH('VS stats'!$C54,'Season 6'!$N$20:$N$24,0)),
IFERROR(INDEX('Season 6'!$X$9,MATCH('VS stats'!$C54,'Season 6'!$U$9,0)),
IFERROR(INDEX('Season 6'!$X$11:$X$13,MATCH('VS stats'!$C54,'Season 6'!$U$11:$U62,0)),
IFERROR(INDEX('Season 6'!$X$17,MATCH('VS stats'!$C54,'Season 6'!$U$17,0)),
IFERROR(INDEX('Season 6'!$X$19,MATCH('VS stats'!$C54,'Season 6'!$U$19,0)),
IFERROR(INDEX('Season 6'!$X$21,MATCH('VS stats'!$C54,'Season 6'!$U$21,0)),
IFERROR(INDEX('Season 6'!$X$23,MATCH('VS stats'!$C54,'Season 6'!$U$23,0)),"-")))))))</f>
        <v>-</v>
      </c>
      <c r="AM54" s="966" t="str">
        <f>IFERROR(INDEX('Season 6'!$X$10,MATCH('VS stats'!$C54,'Season 6'!$U$10,0)),
IFERROR(INDEX('Season 6'!$X$14:$X$16,MATCH('VS stats'!$C54,'Season 6'!$U$14:$U$16,0)),
IFERROR(INDEX('Season 6'!$X$18,MATCH('VS stats'!$C54,'Season 6'!$U$18,0)),
IFERROR(INDEX('Season 6'!$X$20,MATCH('VS stats'!$C54,'Season 6'!$U$20,0)),
IFERROR(INDEX('Season 6'!$X$22,MATCH('VS stats'!$C54,'Season 6'!$U$22,0)),"-")))))</f>
        <v>-</v>
      </c>
      <c r="AN54" s="965" t="str">
        <f>IFERROR(INDEX('Season 7'!$D$9:$D$27,MATCH('VS stats'!$C54,'Season 7'!$B$9:$B$27,0)),"-")</f>
        <v>-</v>
      </c>
      <c r="AO54" s="965" t="str">
        <f>IFERROR(INDEX('Season 7'!$D$28:$D$46,MATCH('VS stats'!$C54,'Season 7'!$B$28:$B$46,0)),"-")</f>
        <v>-</v>
      </c>
      <c r="AP54" s="965" t="str">
        <f>IFERROR(INDEX('Season 7'!$J$9:$J$16,MATCH('VS stats'!$C54,'Season 7'!$H$9:$H$16,0)),IFERROR(INDEX('Season 7'!$J$39,MATCH('VS stats'!$C54,'Season 7'!$H$39,0)),"-"))</f>
        <v>-</v>
      </c>
      <c r="AQ54" s="965" t="str">
        <f>IFERROR(INDEX('Season 7'!$P$9:$P$16,MATCH('VS stats'!$C54,'Season 7'!$N$9:$N$16,0)),IFERROR(INDEX('Season 7'!$J$30,MATCH('VS stats'!$C54,'Season 7'!$H$30,0)),"-"))</f>
        <v>-</v>
      </c>
      <c r="AR54" s="965" t="str">
        <f>IFERROR(INDEX('Season 7'!$P$20:$P$24,MATCH('VS stats'!$C54,'Season 7'!$N$20:$N$24,0)),
IFERROR(INDEX('Season 7'!$X$9,MATCH('VS stats'!$C54,'Season 7'!$U$9,0)),
IFERROR(INDEX('Season 7'!$X$11:$X$13,MATCH('VS stats'!$C54,'Season 7'!$U$11:$U62,0)),
IFERROR(INDEX('Season 7'!$X$17,MATCH('VS stats'!$C54,'Season 7'!$U$17,0)),
IFERROR(INDEX('Season 7'!$X$19,MATCH('VS stats'!$C54,'Season 7'!$U$19,0)),
IFERROR(INDEX('Season 7'!$X$21,MATCH('VS stats'!$C54,'Season 7'!$U$21,0)),
IFERROR(INDEX('Season 7'!$X$23,MATCH('VS stats'!$C54,'Season 7'!$U$23,0)),"-")))))))</f>
        <v>-</v>
      </c>
      <c r="AS54" s="966" t="str">
        <f>IFERROR(INDEX('Season 7'!$X$10,MATCH('VS stats'!$C54,'Season 7'!$U$10,0)),
IFERROR(INDEX('Season 7'!$X$14:$X$16,MATCH('VS stats'!$C54,'Season 7'!$U$14:$U$16,0)),
IFERROR(INDEX('Season 7'!$X$18,MATCH('VS stats'!$C54,'Season 7'!$U$18,0)),
IFERROR(INDEX('Season 7'!$X$20,MATCH('VS stats'!$C54,'Season 7'!$U$20,0)),
IFERROR(INDEX('Season 7'!$X$22,MATCH('VS stats'!$C54,'Season 7'!$U$22,0)),"-")))))</f>
        <v>-</v>
      </c>
      <c r="AT54" s="965" t="str">
        <f>IFERROR(INDEX('Season 8'!$D$9:$D$27,MATCH('VS stats'!$C54,'Season 8'!$B$9:$B$27,0)),"-")</f>
        <v>-</v>
      </c>
      <c r="AU54" s="965" t="str">
        <f>IFERROR(INDEX('Season 8'!$D$28:$D$46,MATCH('VS stats'!$C54,'Season 8'!$B$28:$B$46,0)),"-")</f>
        <v>-</v>
      </c>
      <c r="AV54" s="965" t="str">
        <f>IFERROR(INDEX('Season 8'!$J$9:$J$16,MATCH('VS stats'!$C54,'Season 8'!$H$9:$H$16,0)),IFERROR(INDEX('Season 8'!$J$39,MATCH('VS stats'!$C54,'Season 8'!$H$39,0)),"-"))</f>
        <v>-</v>
      </c>
      <c r="AW54" s="965" t="str">
        <f>IFERROR(INDEX('Season 8'!$P$9:$P$16,MATCH('VS stats'!$C54,'Season 8'!$N$9:$N$16,0)),IFERROR(INDEX('Season 8'!$J$30,MATCH('VS stats'!$C54,'Season 8'!$H$30,0)),"-"))</f>
        <v>-</v>
      </c>
      <c r="AX54" s="965" t="str">
        <f>IFERROR(INDEX('Season 8'!$P$20:$P$24,MATCH('VS stats'!$C54,'Season 8'!$N$20:$N$24,0)),
IFERROR(INDEX('Season 8'!$X$9,MATCH('VS stats'!$C54,'Season 8'!$U$9,0)),
IFERROR(INDEX('Season 8'!$X$11:$X$13,MATCH('VS stats'!$C54,'Season 8'!$U$11:$U62,0)),
IFERROR(INDEX('Season 8'!$X$17,MATCH('VS stats'!$C54,'Season 8'!$U$17,0)),
IFERROR(INDEX('Season 8'!$X$19,MATCH('VS stats'!$C54,'Season 8'!$U$19,0)),
IFERROR(INDEX('Season 8'!$X$21,MATCH('VS stats'!$C54,'Season 8'!$U$21,0)),
IFERROR(INDEX('Season 8'!$X$23,MATCH('VS stats'!$C54,'Season 8'!$U$23,0)),"-")))))))</f>
        <v>-</v>
      </c>
      <c r="AY54" s="966" t="str">
        <f>IFERROR(INDEX('Season 8'!$X$10,MATCH('VS stats'!$C54,'Season 8'!$U$10,0)),
IFERROR(INDEX('Season 8'!$X$14:$X$16,MATCH('VS stats'!$C54,'Season 8'!$U$14:$U$16,0)),
IFERROR(INDEX('Season 8'!$X$18,MATCH('VS stats'!$C54,'Season 8'!$U$18,0)),
IFERROR(INDEX('Season 8'!$X$20,MATCH('VS stats'!$C54,'Season 8'!$U$20,0)),
IFERROR(INDEX('Season 8'!$X$22,MATCH('VS stats'!$C54,'Season 8'!$U$22,0)),"-")))))</f>
        <v>-</v>
      </c>
      <c r="AZ54" s="965" t="str">
        <f>IFERROR(INDEX('Season 9'!$D$9:$D$27,MATCH('VS stats'!$C54,'Season 9'!$B$9:$B$27,0)),"-")</f>
        <v>-</v>
      </c>
      <c r="BA54" s="965" t="str">
        <f>IFERROR(INDEX('Season 9'!$D$28:$D$46,MATCH('VS stats'!$C54,'Season 9'!$B$28:$B$46,0)),"-")</f>
        <v>-</v>
      </c>
      <c r="BB54" s="965" t="str">
        <f>IFERROR(INDEX('Season 9'!$J$9:$J$16,MATCH('VS stats'!$C54,'Season 9'!$H$9:$H$16,0)),IFERROR(INDEX('Season 9'!$J$39,MATCH('VS stats'!$C54,'Season 9'!$H$39,0)),"-"))</f>
        <v>-</v>
      </c>
      <c r="BC54" s="965" t="str">
        <f>IFERROR(INDEX('Season 9'!$P$9:$P$16,MATCH('VS stats'!$C54,'Season 9'!$N$9:$N$16,0)),IFERROR(INDEX('Season 9'!$J$30,MATCH('VS stats'!$C54,'Season 9'!$H$30,0)),"-"))</f>
        <v>-</v>
      </c>
      <c r="BD54" s="965" t="str">
        <f>IFERROR(INDEX('Season 9'!$P$20:$P$24,MATCH('VS stats'!$C54,'Season 9'!$N$20:$N$24,0)),
IFERROR(INDEX('Season 9'!$X$9,MATCH('VS stats'!$C54,'Season 9'!$U$9,0)),
IFERROR(INDEX('Season 9'!$X$11:$X$13,MATCH('VS stats'!$C54,'Season 9'!$U$11:$U62,0)),
IFERROR(INDEX('Season 9'!$X$17,MATCH('VS stats'!$C54,'Season 9'!$U$17,0)),
IFERROR(INDEX('Season 9'!$X$19,MATCH('VS stats'!$C54,'Season 9'!$U$19,0)),
IFERROR(INDEX('Season 9'!$X$21,MATCH('VS stats'!$C54,'Season 9'!$U$21,0)),
IFERROR(INDEX('Season 9'!$X$23,MATCH('VS stats'!$C54,'Season 9'!$U$23,0)),"-")))))))</f>
        <v>-</v>
      </c>
      <c r="BE54" s="966" t="str">
        <f>IFERROR(INDEX('Season 9'!$X$10,MATCH('VS stats'!$C54,'Season 9'!$U$10,0)),
IFERROR(INDEX('Season 9'!$X$14:$X$16,MATCH('VS stats'!$C54,'Season 9'!$U$14:$U$16,0)),
IFERROR(INDEX('Season 9'!$X$18,MATCH('VS stats'!$C54,'Season 9'!$U$18,0)),
IFERROR(INDEX('Season 9'!$X$20,MATCH('VS stats'!$C54,'Season 9'!$U$20,0)),
IFERROR(INDEX('Season 9'!$X$22,MATCH('VS stats'!$C54,'Season 9'!$U$22,0)),"-")))))</f>
        <v>-</v>
      </c>
      <c r="BF54" s="965" t="str">
        <f>IFERROR(INDEX('Season 10'!$D$9:$D$27,MATCH('VS stats'!$C54,'Season 10'!$B$9:$B$27,0)),"-")</f>
        <v>-</v>
      </c>
      <c r="BG54" s="965" t="str">
        <f>IFERROR(INDEX('Season 10'!$D$28:$D$46,MATCH('VS stats'!$C54,'Season 10'!$B$28:$B$46,0)),"-")</f>
        <v>-</v>
      </c>
      <c r="BH54" s="965" t="str">
        <f>IFERROR(INDEX('Season 10'!$J$9:$J$16,MATCH('VS stats'!$C54,'Season 10'!$H$9:$H$16,0)),IFERROR(INDEX('Season 10'!$J$39,MATCH('VS stats'!$C54,'Season 10'!$H$39,0)),"-"))</f>
        <v>-</v>
      </c>
      <c r="BI54" s="965" t="str">
        <f>IFERROR(INDEX('Season 10'!$P$9:$P$16,MATCH('VS stats'!$C54,'Season 10'!$N$9:$N$16,0)),IFERROR(INDEX('Season 10'!$J$30,MATCH('VS stats'!$C54,'Season 10'!$H$30,0)),"-"))</f>
        <v>-</v>
      </c>
      <c r="BJ54" s="965" t="str">
        <f>IFERROR(INDEX('Season 10'!$P$20:$P$24,MATCH('VS stats'!$C54,'Season 10'!$N$20:$N$24,0)),
IFERROR(INDEX('Season 10'!$X$9,MATCH('VS stats'!$C54,'Season 10'!$U$9,0)),
IFERROR(INDEX('Season 10'!$X$11:$X$13,MATCH('VS stats'!$C54,'Season 10'!$U$11:$U62,0)),
IFERROR(INDEX('Season 10'!$X$17,MATCH('VS stats'!$C54,'Season 10'!$U$17,0)),
IFERROR(INDEX('Season 10'!$X$19,MATCH('VS stats'!$C54,'Season 10'!$U$19,0)),
IFERROR(INDEX('Season 10'!$X$21,MATCH('VS stats'!$C54,'Season 10'!$U$21,0)),
IFERROR(INDEX('Season 10'!$X$23,MATCH('VS stats'!$C54,'Season 10'!$U$23,0)),"-")))))))</f>
        <v>-</v>
      </c>
      <c r="BK54" s="966" t="str">
        <f>IFERROR(INDEX('Season 10'!$X$10,MATCH('VS stats'!$C54,'Season 10'!$U$10,0)),
IFERROR(INDEX('Season 10'!$X$14:$X$16,MATCH('VS stats'!$C54,'Season 10'!$U$14:$U$16,0)),
IFERROR(INDEX('Season 10'!$X$18,MATCH('VS stats'!$C54,'Season 10'!$U$18,0)),
IFERROR(INDEX('Season 10'!$X$20,MATCH('VS stats'!$C54,'Season 10'!$U$20,0)),
IFERROR(INDEX('Season 10'!$X$22,MATCH('VS stats'!$C54,'Season 10'!$U$22,0)),"-")))))</f>
        <v>-</v>
      </c>
      <c r="BL54" s="965" t="str">
        <f>IFERROR(INDEX('Season 11'!$D$9:$D$27,MATCH('VS stats'!$C54,'Season 11'!$B$9:$B$27,0)),"-")</f>
        <v>-</v>
      </c>
      <c r="BM54" s="965" t="str">
        <f>IFERROR(INDEX('Season 11'!$D$28:$D$46,MATCH('VS stats'!$C54,'Season 11'!$B$28:$B$46,0)),"-")</f>
        <v>-</v>
      </c>
      <c r="BN54" s="965" t="str">
        <f>IFERROR(INDEX('Season 11'!$J$9:$J$16,MATCH('VS stats'!$C54,'Season 11'!$H$9:$H$16,0)),IFERROR(INDEX('Season 11'!$J$39,MATCH('VS stats'!$C54,'Season 11'!$H$39,0)),"-"))</f>
        <v>-</v>
      </c>
      <c r="BO54" s="965" t="str">
        <f>IFERROR(INDEX('Season 11'!$P$9:$P$16,MATCH('VS stats'!$C54,'Season 11'!$N$9:$N$16,0)),IFERROR(INDEX('Season 11'!$J$30,MATCH('VS stats'!$C54,'Season 11'!$H$30,0)),"-"))</f>
        <v>-</v>
      </c>
      <c r="BP54" s="965" t="str">
        <f>IFERROR(INDEX('Season 11'!$P$20:$P$24,MATCH('VS stats'!$C54,'Season 11'!$N$20:$N$24,0)),
IFERROR(INDEX('Season 11'!$X$9,MATCH('VS stats'!$C54,'Season 11'!$U$9,0)),
IFERROR(INDEX('Season 11'!$X$11:$X$13,MATCH('VS stats'!$C54,'Season 11'!$U$11:$U62,0)),
IFERROR(INDEX('Season 11'!$X$17,MATCH('VS stats'!$C54,'Season 11'!$U$17,0)),
IFERROR(INDEX('Season 11'!$X$19,MATCH('VS stats'!$C54,'Season 11'!$U$19,0)),
IFERROR(INDEX('Season 11'!$X$21,MATCH('VS stats'!$C54,'Season 11'!$U$21,0)),
IFERROR(INDEX('Season 11'!$X$23,MATCH('VS stats'!$C54,'Season 11'!$U$23,0)),"-")))))))</f>
        <v>-</v>
      </c>
      <c r="BQ54" s="966" t="str">
        <f>IFERROR(INDEX('Season 11'!$X$10,MATCH('VS stats'!$C54,'Season 11'!$U$10,0)),
IFERROR(INDEX('Season 11'!$X$14:$X$16,MATCH('VS stats'!$C54,'Season 11'!$U$14:$U$16,0)),
IFERROR(INDEX('Season 11'!$X$18,MATCH('VS stats'!$C54,'Season 11'!$U$18,0)),
IFERROR(INDEX('Season 11'!$X$20,MATCH('VS stats'!$C54,'Season 11'!$U$20,0)),
IFERROR(INDEX('Season 11'!$X$22,MATCH('VS stats'!$C54,'Season 11'!$U$22,0)),"-")))))</f>
        <v>-</v>
      </c>
      <c r="BR54" s="965" t="str">
        <f>IFERROR(INDEX('Season 12'!$D$9:$D$27,MATCH('VS stats'!$C54,'Season 12'!$B$9:$B$27,0)),"-")</f>
        <v>-</v>
      </c>
      <c r="BS54" s="965" t="str">
        <f>IFERROR(INDEX('Season 12'!$D$28:$D$46,MATCH('VS stats'!$C54,'Season 12'!$B$28:$B$46,0)),"-")</f>
        <v>-</v>
      </c>
      <c r="BT54" s="965" t="str">
        <f>IFERROR(INDEX('Season 12'!$J$9:$J$16,MATCH('VS stats'!$C54,'Season 12'!$H$9:$H$16,0)),IFERROR(INDEX('Season 12'!$J$39,MATCH('VS stats'!$C54,'Season 12'!$H$39,0)),"-"))</f>
        <v>-</v>
      </c>
      <c r="BU54" s="965" t="str">
        <f>IFERROR(INDEX('Season 12'!$P$9:$P$16,MATCH('VS stats'!$C54,'Season 12'!$N$9:$N$16,0)),IFERROR(INDEX('Season 12'!$J$30,MATCH('VS stats'!$C54,'Season 12'!$H$30,0)),"-"))</f>
        <v>-</v>
      </c>
      <c r="BV54" s="965" t="str">
        <f>IFERROR(INDEX('Season 12'!$P$20:$P$24,MATCH('VS stats'!$C54,'Season 12'!$N$20:$N$24,0)),
IFERROR(INDEX('Season 12'!$X$9,MATCH('VS stats'!$C54,'Season 12'!$U$9,0)),
IFERROR(INDEX('Season 12'!$X$11:$X$13,MATCH('VS stats'!$C54,'Season 12'!$U$11:$U62,0)),
IFERROR(INDEX('Season 12'!$X$17,MATCH('VS stats'!$C54,'Season 12'!$U$17,0)),
IFERROR(INDEX('Season 12'!$X$19,MATCH('VS stats'!$C54,'Season 12'!$U$19,0)),
IFERROR(INDEX('Season 12'!$X$21,MATCH('VS stats'!$C54,'Season 12'!$U$21,0)),
IFERROR(INDEX('Season 12'!$X$23,MATCH('VS stats'!$C54,'Season 12'!$U$23,0)),"-")))))))</f>
        <v>-</v>
      </c>
      <c r="BW54" s="966" t="str">
        <f>IFERROR(INDEX('Season 12'!$X$10,MATCH('VS stats'!$C54,'Season 12'!$U$10,0)),
IFERROR(INDEX('Season 12'!$X$14:$X$16,MATCH('VS stats'!$C54,'Season 12'!$U$14:$U$16,0)),
IFERROR(INDEX('Season 12'!$X$18,MATCH('VS stats'!$C54,'Season 12'!$U$18,0)),
IFERROR(INDEX('Season 12'!$X$20,MATCH('VS stats'!$C54,'Season 12'!$U$20,0)),
IFERROR(INDEX('Season 12'!$X$22,MATCH('VS stats'!$C54,'Season 12'!$U$22,0)),"-")))))</f>
        <v>-</v>
      </c>
      <c r="BX54" s="965" t="str">
        <f>IFERROR(INDEX('Season 13'!$D$9:$D$27,MATCH('VS stats'!$C54,'Season 13'!$B$9:$B$27,0)),"-")</f>
        <v>-</v>
      </c>
      <c r="BY54" s="965" t="str">
        <f>IFERROR(INDEX('Season 13'!$D$28:$D$46,MATCH('VS stats'!$C54,'Season 13'!$B$28:$B$46,0)),"-")</f>
        <v>-</v>
      </c>
      <c r="BZ54" s="965" t="str">
        <f>IFERROR(INDEX('Season 13'!$J$9:$J$16,MATCH('VS stats'!$C54,'Season 13'!$H$9:$H$16,0)),IFERROR(INDEX('Season 13'!$J$39,MATCH('VS stats'!$C54,'Season 13'!$H$39,0)),"-"))</f>
        <v>-</v>
      </c>
      <c r="CA54" s="965" t="str">
        <f>IFERROR(INDEX('Season 13'!$P$9:$P$16,MATCH('VS stats'!$C54,'Season 13'!$N$9:$N$16,0)),IFERROR(INDEX('Season 13'!$J$30,MATCH('VS stats'!$C54,'Season 13'!$H$30,0)),"-"))</f>
        <v>-</v>
      </c>
      <c r="CB54" s="965" t="str">
        <f>IFERROR(INDEX('Season 13'!$P$20:$P$24,MATCH('VS stats'!$C54,'Season 13'!$N$20:$N$24,0)),
IFERROR(INDEX('Season 13'!$X$9,MATCH('VS stats'!$C54,'Season 13'!$U$9,0)),
IFERROR(INDEX('Season 13'!$X$11:$X$13,MATCH('VS stats'!$C54,'Season 13'!$U$11:$U62,0)),
IFERROR(INDEX('Season 13'!$X$17,MATCH('VS stats'!$C54,'Season 13'!$U$17,0)),
IFERROR(INDEX('Season 13'!$X$19,MATCH('VS stats'!$C54,'Season 13'!$U$19,0)),
IFERROR(INDEX('Season 13'!$X$21,MATCH('VS stats'!$C54,'Season 13'!$U$21,0)),
IFERROR(INDEX('Season 13'!$X$23,MATCH('VS stats'!$C54,'Season 13'!$U$23,0)),"-")))))))</f>
        <v>-</v>
      </c>
      <c r="CC54" s="966" t="str">
        <f>IFERROR(INDEX('Season 13'!$X$10,MATCH('VS stats'!$C54,'Season 13'!$U$10,0)),
IFERROR(INDEX('Season 13'!$X$14:$X$16,MATCH('VS stats'!$C54,'Season 13'!$U$14:$U$16,0)),
IFERROR(INDEX('Season 13'!$X$18,MATCH('VS stats'!$C54,'Season 13'!$U$18,0)),
IFERROR(INDEX('Season 13'!$X$20,MATCH('VS stats'!$C54,'Season 13'!$U$20,0)),
IFERROR(INDEX('Season 13'!$X$22,MATCH('VS stats'!$C54,'Season 13'!$U$22,0)),"-")))))</f>
        <v>-</v>
      </c>
      <c r="CD54" s="965" t="str">
        <f>IFERROR(INDEX('Season 14'!$D$9:$D$27,MATCH('VS stats'!$C54,'Season 14'!$B$9:$B$27,0)),"-")</f>
        <v>-</v>
      </c>
      <c r="CE54" s="965" t="str">
        <f>IFERROR(INDEX('Season 14'!$D$28:$D$46,MATCH('VS stats'!$C54,'Season 14'!$B$28:$B$46,0)),"-")</f>
        <v>-</v>
      </c>
      <c r="CF54" s="965" t="str">
        <f>IFERROR(INDEX('Season 14'!$J$9:$J$16,MATCH('VS stats'!$C54,'Season 14'!$H$9:$H$16,0)),IFERROR(INDEX('Season 14'!$J$39,MATCH('VS stats'!$C54,'Season 14'!$H$39,0)),"-"))</f>
        <v>-</v>
      </c>
      <c r="CG54" s="965" t="str">
        <f>IFERROR(INDEX('Season 14'!$P$9:$P$16,MATCH('VS stats'!$C54,'Season 14'!$N$9:$N$16,0)),IFERROR(INDEX('Season 14'!$J$30,MATCH('VS stats'!$C54,'Season 14'!$H$30,0)),"-"))</f>
        <v>-</v>
      </c>
      <c r="CH54" s="965" t="str">
        <f>IFERROR(INDEX('Season 14'!$P$20:$P$24,MATCH('VS stats'!$C54,'Season 14'!$N$20:$N$24,0)),
IFERROR(INDEX('Season 14'!$X$9,MATCH('VS stats'!$C54,'Season 14'!$U$9,0)),
IFERROR(INDEX('Season 14'!$X$11:$X$13,MATCH('VS stats'!$C54,'Season 14'!$U$11:$U62,0)),
IFERROR(INDEX('Season 14'!$X$17,MATCH('VS stats'!$C54,'Season 14'!$U$17,0)),
IFERROR(INDEX('Season 14'!$X$19,MATCH('VS stats'!$C54,'Season 14'!$U$19,0)),
IFERROR(INDEX('Season 14'!$X$21,MATCH('VS stats'!$C54,'Season 14'!$U$21,0)),
IFERROR(INDEX('Season 14'!$X$23,MATCH('VS stats'!$C54,'Season 14'!$U$23,0)),"-")))))))</f>
        <v>-</v>
      </c>
      <c r="CI54" s="966" t="str">
        <f>IFERROR(INDEX('Season 14'!$X$10,MATCH('VS stats'!$C54,'Season 14'!$U$10,0)),
IFERROR(INDEX('Season 14'!$X$14:$X$16,MATCH('VS stats'!$C54,'Season 14'!$U$14:$U$16,0)),
IFERROR(INDEX('Season 14'!$X$18,MATCH('VS stats'!$C54,'Season 14'!$U$18,0)),
IFERROR(INDEX('Season 14'!$X$20,MATCH('VS stats'!$C54,'Season 14'!$U$20,0)),
IFERROR(INDEX('Season 14'!$X$22,MATCH('VS stats'!$C54,'Season 14'!$U$22,0)),"-")))))</f>
        <v>-</v>
      </c>
      <c r="CJ54" s="965" t="str">
        <f>IFERROR(INDEX('Season 15'!$D$9:$D$27,MATCH('VS stats'!$C54,'Season 15'!$B$9:$B$27,0)),"-")</f>
        <v>-</v>
      </c>
      <c r="CK54" s="965" t="str">
        <f>IFERROR(INDEX('Season 15'!$D$28:$D$46,MATCH('VS stats'!$C54,'Season 15'!$B$28:$B$46,0)),"-")</f>
        <v>-</v>
      </c>
      <c r="CL54" s="965" t="str">
        <f>IFERROR(INDEX('Season 15'!$J$9:$J$16,MATCH('VS stats'!$C54,'Season 15'!$H$9:$H$16,0)),IFERROR(INDEX('Season 15'!$J$39,MATCH('VS stats'!$C54,'Season 15'!$H$39,0)),"-"))</f>
        <v>-</v>
      </c>
      <c r="CM54" s="965" t="str">
        <f>IFERROR(INDEX('Season 15'!$P$9:$P$16,MATCH('VS stats'!$C54,'Season 15'!$N$9:$N$16,0)),IFERROR(INDEX('Season 15'!$J$30,MATCH('VS stats'!$C54,'Season 15'!$H$30,0)),"-"))</f>
        <v>-</v>
      </c>
      <c r="CN54" s="965" t="str">
        <f>IFERROR(INDEX('Season 15'!$P$20:$P$24,MATCH('VS stats'!$C54,'Season 15'!$N$20:$N$24,0)),
IFERROR(INDEX('Season 15'!$X$9,MATCH('VS stats'!$C54,'Season 15'!$U$9,0)),
IFERROR(INDEX('Season 15'!$X$11:$X$13,MATCH('VS stats'!$C54,'Season 15'!$U$11:$U62,0)),
IFERROR(INDEX('Season 15'!$X$17,MATCH('VS stats'!$C54,'Season 15'!$U$17,0)),
IFERROR(INDEX('Season 15'!$X$19,MATCH('VS stats'!$C54,'Season 15'!$U$19,0)),
IFERROR(INDEX('Season 15'!$X$21,MATCH('VS stats'!$C54,'Season 15'!$U$21,0)),
IFERROR(INDEX('Season 15'!$X$23,MATCH('VS stats'!$C54,'Season 15'!$U$23,0)),"-")))))))</f>
        <v>-</v>
      </c>
      <c r="CO54" s="966" t="str">
        <f>IFERROR(INDEX('Season 15'!$X$10,MATCH('VS stats'!$C54,'Season 15'!$U$10,0)),
IFERROR(INDEX('Season 15'!$X$14:$X$16,MATCH('VS stats'!$C54,'Season 15'!$U$14:$U$16,0)),
IFERROR(INDEX('Season 15'!$X$18,MATCH('VS stats'!$C54,'Season 15'!$U$18,0)),
IFERROR(INDEX('Season 15'!$X$20,MATCH('VS stats'!$C54,'Season 15'!$U$20,0)),
IFERROR(INDEX('Season 15'!$X$22,MATCH('VS stats'!$C54,'Season 15'!$U$22,0)),"-")))))</f>
        <v>-</v>
      </c>
      <c r="CP54" s="976"/>
      <c r="CQ54" s="822"/>
      <c r="CR54" s="822"/>
      <c r="CS54" s="822"/>
      <c r="CT54" s="822"/>
      <c r="CU54" s="822"/>
    </row>
    <row r="55" spans="3:99" x14ac:dyDescent="0.25">
      <c r="C55" s="736" t="s">
        <v>225</v>
      </c>
      <c r="D55" s="965" t="str">
        <f>IFERROR(INDEX('Season 1'!$D$9:$D$31,MATCH('VS stats'!$C55,'Season 1'!$B$9:$B$31,0)),"-")</f>
        <v>-</v>
      </c>
      <c r="E55" s="965" t="str">
        <f>IFERROR(INDEX('Season 1'!$D$32:$D$54,MATCH('VS stats'!$C55,'Season 1'!$B$32:$B$54,0)),"-")</f>
        <v>-</v>
      </c>
      <c r="F55" s="965" t="str">
        <f>IFERROR(INDEX('Season 1'!$J$9:$J$16,MATCH('VS stats'!$C55,'Season 1'!$H$9:$H$16,0)),IFERROR(INDEX('Season 1'!$W$9:$W$14,MATCH('VS stats'!$C55,'Season 1'!$T$9:$T$14,0)),"-"))</f>
        <v>-</v>
      </c>
      <c r="G55" s="965" t="str">
        <f>IFERROR(INDEX('Season 1'!$P$9:$P$16,MATCH('VS stats'!$C55,'Season 1'!$N$9:$N$16,0)),"-")</f>
        <v>-</v>
      </c>
      <c r="H55" s="965" t="str">
        <f>IFERROR(INDEX('Season 1'!$P$20:$P$24,MATCH('VS stats'!$C55,'Season 1'!$N$20:$N$24,0)),"-")</f>
        <v>-</v>
      </c>
      <c r="I55" s="966" t="s">
        <v>35</v>
      </c>
      <c r="J55" s="1065" t="str">
        <f>IFERROR(INDEX('Season 2'!$D$9:$D$31,MATCH('VS stats'!$C55,'Season 2'!$B$9:$B$31,0)),"-")</f>
        <v>3-0</v>
      </c>
      <c r="K55" s="965" t="str">
        <f>IFERROR(INDEX('Season 2'!$D$32:$D$54,MATCH('VS stats'!$C55,'Season 2'!$B$32:$B$54,0)),"-")</f>
        <v>-</v>
      </c>
      <c r="L55" s="965" t="str">
        <f>IFERROR(INDEX('Season 2'!$J$9:$J$16,MATCH('VS stats'!$C55,'Season 2'!$H$9:$H$16,0)),IFERROR(INDEX('Season 2'!$J$45:$J$50,MATCH('VS stats'!$C55,'Season 2'!$H$45:$H$50,0)),"-"))</f>
        <v>-</v>
      </c>
      <c r="M55" s="965" t="str">
        <f>IFERROR(INDEX('Season 2'!$P$9:$P$16,MATCH('VS stats'!$C55,'Season 2'!$N$9:$N$16,0)),IFERROR(INDEX('Season 2'!$J$30,MATCH('VS stats'!$C55,'Season 2'!$H$30,0)),"-"))</f>
        <v>-</v>
      </c>
      <c r="N55" s="965" t="str">
        <f>IFERROR(INDEX('Season 2'!$P$20:$P$24,MATCH('VS stats'!$C55,'Season 2'!$N$20:$N$24,0)),
IFERROR(INDEX('Season 2'!$X$9,MATCH('VS stats'!$C55,'Season 2'!$U$9,0)),
IFERROR(INDEX('Season 2'!$X$11:$X$13,MATCH('VS stats'!$C55,'Season 2'!$U$11:$U63,0)),
IFERROR(INDEX('Season 2'!$X$17,MATCH('VS stats'!$C55,'Season 2'!$U$17,0)),
IFERROR(INDEX('Season 2'!$X$19,MATCH('VS stats'!$C55,'Season 2'!$U$19,0)),
IFERROR(INDEX('Season 2'!$X$21,MATCH('VS stats'!$C55,'Season 2'!$U$21,0)),
IFERROR(INDEX('Season 2'!$X$23,MATCH('VS stats'!$C55,'Season 2'!$U$23,0)),
IFERROR(INDEX('Season 2'!$X$25,MATCH('VS stats'!$C55,'Season 2'!$U$25,0)),"-"))))))))</f>
        <v>-</v>
      </c>
      <c r="O55" s="966" t="str">
        <f>IFERROR(INDEX('Season 2'!$X$10,MATCH('VS stats'!$C55,'Season 2'!$U$10,0)),
IFERROR(INDEX('Season 2'!$X$14:$X$16,MATCH('VS stats'!$C55,'Season 2'!$U$14:$U$16,0)),
IFERROR(INDEX('Season 2'!$X$18,MATCH('VS stats'!$C55,'Season 2'!$U$18,0)),
IFERROR(INDEX('Season 2'!$X$20,MATCH('VS stats'!$C55,'Season 2'!$U$20,0)),
IFERROR(INDEX('Season 2'!$X$22,MATCH('VS stats'!$C55,'Season 2'!$U$22,0)),
IFERROR(INDEX('Season 2'!$X$24,MATCH('VS stats'!$C55,'Season 2'!$U$24,0)),"-"))))))</f>
        <v>-</v>
      </c>
      <c r="P55" s="965" t="str">
        <f>IFERROR(INDEX('Season 3'!$D$9:$D$31,MATCH('VS stats'!$C55,'Season 3'!$B$9:$B$31,0)),"-")</f>
        <v>-</v>
      </c>
      <c r="Q55" s="965" t="str">
        <f>IFERROR(INDEX('Season 3'!$D$32:$D$54,MATCH('VS stats'!$C55,'Season 3'!$B$32:$B$54,0)),"-")</f>
        <v>-</v>
      </c>
      <c r="R55" s="965" t="str">
        <f>IFERROR(INDEX('Season 3'!$J$9:$J$16,MATCH('VS stats'!$C55,'Season 3'!$H$9:$H$16,0)),IFERROR(INDEX('Season 3'!$J$39,MATCH('VS stats'!$C55,'Season 3'!$H$39,0)),"-"))</f>
        <v>-</v>
      </c>
      <c r="S55" s="965" t="str">
        <f>IFERROR(INDEX('Season 3'!$P$9:$P$16,MATCH('VS stats'!$C55,'Season 3'!$N$9:$N$16,0)),IFERROR(INDEX('Season 3'!$J$30,MATCH('VS stats'!$C55,'Season 3'!$H$30,0)),"-"))</f>
        <v>-</v>
      </c>
      <c r="T55" s="965" t="str">
        <f>IFERROR(INDEX('Season 3'!$P$20:$P$24,MATCH('VS stats'!$C55,'Season 3'!$N$20:$N$24,0)),
IFERROR(INDEX('Season 3'!$X$9,MATCH('VS stats'!$C55,'Season 3'!$U$9,0)),
IFERROR(INDEX('Season 3'!$X$11:$X$13,MATCH('VS stats'!$C55,'Season 3'!$U$11:$U63,0)),
IFERROR(INDEX('Season 3'!$X$17,MATCH('VS stats'!$C55,'Season 3'!$U$17,0)),
IFERROR(INDEX('Season 3'!$X$19,MATCH('VS stats'!$C55,'Season 3'!$U$19,0)),
IFERROR(INDEX('Season 3'!$X$21,MATCH('VS stats'!$C55,'Season 3'!$U$21,0)),
IFERROR(INDEX('Season 3'!$X$23,MATCH('VS stats'!$C55,'Season 3'!$U$23,0)),
IFERROR(INDEX('Season 3'!$X$25,MATCH('VS stats'!$C55,'Season 3'!$U$25,0)),"-"))))))))</f>
        <v>-</v>
      </c>
      <c r="U55" s="966" t="str">
        <f>IFERROR(INDEX('Season 3'!$X$10,MATCH('VS stats'!$C55,'Season 3'!$U$10,0)),
IFERROR(INDEX('Season 3'!$X$14:$X$16,MATCH('VS stats'!$C55,'Season 3'!$U$14:$U$16,0)),
IFERROR(INDEX('Season 3'!$X$18,MATCH('VS stats'!$C55,'Season 3'!$U$18,0)),
IFERROR(INDEX('Season 3'!$X$20,MATCH('VS stats'!$C55,'Season 3'!$U$20,0)),
IFERROR(INDEX('Season 3'!$X$22,MATCH('VS stats'!$C55,'Season 3'!$U$22,0)),
IFERROR(INDEX('Season 3'!$X$24,MATCH('VS stats'!$C55,'Season 3'!$U$24,0)),"-"))))))</f>
        <v>-</v>
      </c>
      <c r="V55" s="965" t="str">
        <f>IFERROR(INDEX('Season 4'!$D$9:$D$27,MATCH('VS stats'!$C55,'Season 4'!$B$9:$B$27,0)),"-")</f>
        <v>-</v>
      </c>
      <c r="W55" s="965" t="str">
        <f>IFERROR(INDEX('Season 4'!$D$28:$D$46,MATCH('VS stats'!$C55,'Season 4'!$B$28:$B$46,0)),"-")</f>
        <v>-</v>
      </c>
      <c r="X55" s="965" t="str">
        <f>IFERROR(INDEX('Season 4'!$J$9:$J$16,MATCH('VS stats'!$C55,'Season 4'!$H$9:$H$16,0)),IFERROR(INDEX('Season 4'!$J$39,MATCH('VS stats'!$C55,'Season 4'!$H$39,0)),"-"))</f>
        <v>-</v>
      </c>
      <c r="Y55" s="965" t="str">
        <f>IFERROR(INDEX('Season 4'!$P$9:$P$16,MATCH('VS stats'!$C55,'Season 4'!$N$9:$N$16,0)),IFERROR(INDEX('Season 4'!$J$30,MATCH('VS stats'!$C55,'Season 4'!$H$30,0)),"-"))</f>
        <v>-</v>
      </c>
      <c r="Z55" s="965" t="str">
        <f>IFERROR(INDEX('Season 4'!$P$20:$P$24,MATCH('VS stats'!$C55,'Season 4'!$N$20:$N$24,0)),
IFERROR(INDEX('Season 4'!$X$9,MATCH('VS stats'!$C55,'Season 4'!$U$9,0)),
IFERROR(INDEX('Season 4'!$X$11:$X$13,MATCH('VS stats'!$C55,'Season 4'!$U$11:$U63,0)),
IFERROR(INDEX('Season 4'!$X$17,MATCH('VS stats'!$C55,'Season 4'!$U$17,0)),
IFERROR(INDEX('Season 4'!$X$19,MATCH('VS stats'!$C55,'Season 4'!$U$19,0)),
IFERROR(INDEX('Season 4'!$X$21,MATCH('VS stats'!$C55,'Season 4'!$U$21,0)),
IFERROR(INDEX('Season 4'!$X$23,MATCH('VS stats'!$C55,'Season 4'!$U$23,0)),
IFERROR(INDEX('Season 4'!$X$25,MATCH('VS stats'!$C55,'Season 4'!$U$25,0)),"-"))))))))</f>
        <v>-</v>
      </c>
      <c r="AA55" s="966" t="str">
        <f>IFERROR(INDEX('Season 4'!$X$10,MATCH('VS stats'!$C55,'Season 4'!$U$10,0)),
IFERROR(INDEX('Season 4'!$X$14:$X$16,MATCH('VS stats'!$C55,'Season 4'!$U$14:$U$16,0)),
IFERROR(INDEX('Season 4'!$X$18,MATCH('VS stats'!$C55,'Season 4'!$U$18,0)),
IFERROR(INDEX('Season 4'!$X$20,MATCH('VS stats'!$C55,'Season 4'!$U$20,0)),
IFERROR(INDEX('Season 4'!$X$22,MATCH('VS stats'!$C55,'Season 4'!$U$22,0)),
IFERROR(INDEX('Season 4'!$X$24,MATCH('VS stats'!$C55,'Season 4'!$U$24,0)),"-"))))))</f>
        <v>-</v>
      </c>
      <c r="AB55" s="965" t="str">
        <f>IFERROR(INDEX('Season 5'!$D$9:$D$27,MATCH('VS stats'!$C55,'Season 5'!$B$9:$B$27,0)),"-")</f>
        <v>-</v>
      </c>
      <c r="AC55" s="965" t="str">
        <f>IFERROR(INDEX('Season 5'!$D$28:$D$46,MATCH('VS stats'!$C55,'Season 5'!$B$28:$B$46,0)),"-")</f>
        <v>-</v>
      </c>
      <c r="AD55" s="965" t="str">
        <f>IFERROR(INDEX('Season 5'!$J$9:$J$16,MATCH('VS stats'!$C55,'Season 5'!$H$9:$H$16,0)),IFERROR(INDEX('Season 5'!$J$39,MATCH('VS stats'!$C55,'Season 5'!$H$39,0)),"-"))</f>
        <v>-</v>
      </c>
      <c r="AE55" s="965" t="str">
        <f>IFERROR(INDEX('Season 5'!$P$9:$P$16,MATCH('VS stats'!$C55,'Season 5'!$N$9:$N$16,0)),IFERROR(INDEX('Season 5'!$J$30,MATCH('VS stats'!$C55,'Season 5'!$H$30,0)),"-"))</f>
        <v>-</v>
      </c>
      <c r="AF55" s="965" t="str">
        <f>IFERROR(INDEX('Season 5'!$P$20:$P$24,MATCH('VS stats'!$C55,'Season 5'!$N$20:$N$24,0)),
IFERROR(INDEX('Season 5'!$X$9,MATCH('VS stats'!$C55,'Season 5'!$U$9,0)),
IFERROR(INDEX('Season 5'!$X$11:$X$13,MATCH('VS stats'!$C55,'Season 5'!$U$11:$U63,0)),
IFERROR(INDEX('Season 5'!$X$17,MATCH('VS stats'!$C55,'Season 5'!$U$17,0)),
IFERROR(INDEX('Season 5'!$X$19,MATCH('VS stats'!$C55,'Season 5'!$U$19,0)),
IFERROR(INDEX('Season 5'!$X$21,MATCH('VS stats'!$C55,'Season 5'!$U$21,0)),
IFERROR(INDEX('Season 5'!$X$23,MATCH('VS stats'!$C55,'Season 5'!$U$23,0)),"-")))))))</f>
        <v>-</v>
      </c>
      <c r="AG55" s="966" t="str">
        <f>IFERROR(INDEX('Season 5'!$X$10,MATCH('VS stats'!$C55,'Season 5'!$U$10,0)),
IFERROR(INDEX('Season 5'!$X$14:$X$16,MATCH('VS stats'!$C55,'Season 5'!$U$14:$U$16,0)),
IFERROR(INDEX('Season 5'!$X$18,MATCH('VS stats'!$C55,'Season 5'!$U$18,0)),
IFERROR(INDEX('Season 5'!$X$20,MATCH('VS stats'!$C55,'Season 5'!$U$20,0)),
IFERROR(INDEX('Season 5'!$X$22,MATCH('VS stats'!$C55,'Season 5'!$U$22,0)),"-")))))</f>
        <v>-</v>
      </c>
      <c r="AH55" s="965" t="str">
        <f>IFERROR(INDEX('Season 6'!$D$9:$D$27,MATCH('VS stats'!$C55,'Season 6'!$B$9:$B$27,0)),"-")</f>
        <v>-</v>
      </c>
      <c r="AI55" s="965" t="str">
        <f>IFERROR(INDEX('Season 6'!$D$28:$D$46,MATCH('VS stats'!$C55,'Season 6'!$B$28:$B$46,0)),"-")</f>
        <v>-</v>
      </c>
      <c r="AJ55" s="965" t="str">
        <f>IFERROR(INDEX('Season 6'!$J$9:$J$16,MATCH('VS stats'!$C55,'Season 6'!$H$9:$H$16,0)),IFERROR(INDEX('Season 6'!$J$39,MATCH('VS stats'!$C55,'Season 6'!$H$39,0)),"-"))</f>
        <v>-</v>
      </c>
      <c r="AK55" s="965" t="str">
        <f>IFERROR(INDEX('Season 6'!$P$9:$P$16,MATCH('VS stats'!$C55,'Season 6'!$N$9:$N$16,0)),IFERROR(INDEX('Season 6'!$J$30,MATCH('VS stats'!$C55,'Season 6'!$H$30,0)),"-"))</f>
        <v>-</v>
      </c>
      <c r="AL55" s="965" t="str">
        <f>IFERROR(INDEX('Season 6'!$P$20:$P$24,MATCH('VS stats'!$C55,'Season 6'!$N$20:$N$24,0)),
IFERROR(INDEX('Season 6'!$X$9,MATCH('VS stats'!$C55,'Season 6'!$U$9,0)),
IFERROR(INDEX('Season 6'!$X$11:$X$13,MATCH('VS stats'!$C55,'Season 6'!$U$11:$U63,0)),
IFERROR(INDEX('Season 6'!$X$17,MATCH('VS stats'!$C55,'Season 6'!$U$17,0)),
IFERROR(INDEX('Season 6'!$X$19,MATCH('VS stats'!$C55,'Season 6'!$U$19,0)),
IFERROR(INDEX('Season 6'!$X$21,MATCH('VS stats'!$C55,'Season 6'!$U$21,0)),
IFERROR(INDEX('Season 6'!$X$23,MATCH('VS stats'!$C55,'Season 6'!$U$23,0)),"-")))))))</f>
        <v>-</v>
      </c>
      <c r="AM55" s="966" t="str">
        <f>IFERROR(INDEX('Season 6'!$X$10,MATCH('VS stats'!$C55,'Season 6'!$U$10,0)),
IFERROR(INDEX('Season 6'!$X$14:$X$16,MATCH('VS stats'!$C55,'Season 6'!$U$14:$U$16,0)),
IFERROR(INDEX('Season 6'!$X$18,MATCH('VS stats'!$C55,'Season 6'!$U$18,0)),
IFERROR(INDEX('Season 6'!$X$20,MATCH('VS stats'!$C55,'Season 6'!$U$20,0)),
IFERROR(INDEX('Season 6'!$X$22,MATCH('VS stats'!$C55,'Season 6'!$U$22,0)),"-")))))</f>
        <v>-</v>
      </c>
      <c r="AN55" s="965" t="str">
        <f>IFERROR(INDEX('Season 7'!$D$9:$D$27,MATCH('VS stats'!$C55,'Season 7'!$B$9:$B$27,0)),"-")</f>
        <v>-</v>
      </c>
      <c r="AO55" s="965" t="str">
        <f>IFERROR(INDEX('Season 7'!$D$28:$D$46,MATCH('VS stats'!$C55,'Season 7'!$B$28:$B$46,0)),"-")</f>
        <v>-</v>
      </c>
      <c r="AP55" s="965" t="str">
        <f>IFERROR(INDEX('Season 7'!$J$9:$J$16,MATCH('VS stats'!$C55,'Season 7'!$H$9:$H$16,0)),IFERROR(INDEX('Season 7'!$J$39,MATCH('VS stats'!$C55,'Season 7'!$H$39,0)),"-"))</f>
        <v>-</v>
      </c>
      <c r="AQ55" s="965" t="str">
        <f>IFERROR(INDEX('Season 7'!$P$9:$P$16,MATCH('VS stats'!$C55,'Season 7'!$N$9:$N$16,0)),IFERROR(INDEX('Season 7'!$J$30,MATCH('VS stats'!$C55,'Season 7'!$H$30,0)),"-"))</f>
        <v>-</v>
      </c>
      <c r="AR55" s="965" t="str">
        <f>IFERROR(INDEX('Season 7'!$P$20:$P$24,MATCH('VS stats'!$C55,'Season 7'!$N$20:$N$24,0)),
IFERROR(INDEX('Season 7'!$X$9,MATCH('VS stats'!$C55,'Season 7'!$U$9,0)),
IFERROR(INDEX('Season 7'!$X$11:$X$13,MATCH('VS stats'!$C55,'Season 7'!$U$11:$U63,0)),
IFERROR(INDEX('Season 7'!$X$17,MATCH('VS stats'!$C55,'Season 7'!$U$17,0)),
IFERROR(INDEX('Season 7'!$X$19,MATCH('VS stats'!$C55,'Season 7'!$U$19,0)),
IFERROR(INDEX('Season 7'!$X$21,MATCH('VS stats'!$C55,'Season 7'!$U$21,0)),
IFERROR(INDEX('Season 7'!$X$23,MATCH('VS stats'!$C55,'Season 7'!$U$23,0)),"-")))))))</f>
        <v>-</v>
      </c>
      <c r="AS55" s="966" t="str">
        <f>IFERROR(INDEX('Season 7'!$X$10,MATCH('VS stats'!$C55,'Season 7'!$U$10,0)),
IFERROR(INDEX('Season 7'!$X$14:$X$16,MATCH('VS stats'!$C55,'Season 7'!$U$14:$U$16,0)),
IFERROR(INDEX('Season 7'!$X$18,MATCH('VS stats'!$C55,'Season 7'!$U$18,0)),
IFERROR(INDEX('Season 7'!$X$20,MATCH('VS stats'!$C55,'Season 7'!$U$20,0)),
IFERROR(INDEX('Season 7'!$X$22,MATCH('VS stats'!$C55,'Season 7'!$U$22,0)),"-")))))</f>
        <v>-</v>
      </c>
      <c r="AT55" s="965" t="str">
        <f>IFERROR(INDEX('Season 8'!$D$9:$D$27,MATCH('VS stats'!$C55,'Season 8'!$B$9:$B$27,0)),"-")</f>
        <v>-</v>
      </c>
      <c r="AU55" s="965" t="str">
        <f>IFERROR(INDEX('Season 8'!$D$28:$D$46,MATCH('VS stats'!$C55,'Season 8'!$B$28:$B$46,0)),"-")</f>
        <v>-</v>
      </c>
      <c r="AV55" s="965" t="str">
        <f>IFERROR(INDEX('Season 8'!$J$9:$J$16,MATCH('VS stats'!$C55,'Season 8'!$H$9:$H$16,0)),IFERROR(INDEX('Season 8'!$J$39,MATCH('VS stats'!$C55,'Season 8'!$H$39,0)),"-"))</f>
        <v>-</v>
      </c>
      <c r="AW55" s="965" t="str">
        <f>IFERROR(INDEX('Season 8'!$P$9:$P$16,MATCH('VS stats'!$C55,'Season 8'!$N$9:$N$16,0)),IFERROR(INDEX('Season 8'!$J$30,MATCH('VS stats'!$C55,'Season 8'!$H$30,0)),"-"))</f>
        <v>-</v>
      </c>
      <c r="AX55" s="965" t="str">
        <f>IFERROR(INDEX('Season 8'!$P$20:$P$24,MATCH('VS stats'!$C55,'Season 8'!$N$20:$N$24,0)),
IFERROR(INDEX('Season 8'!$X$9,MATCH('VS stats'!$C55,'Season 8'!$U$9,0)),
IFERROR(INDEX('Season 8'!$X$11:$X$13,MATCH('VS stats'!$C55,'Season 8'!$U$11:$U63,0)),
IFERROR(INDEX('Season 8'!$X$17,MATCH('VS stats'!$C55,'Season 8'!$U$17,0)),
IFERROR(INDEX('Season 8'!$X$19,MATCH('VS stats'!$C55,'Season 8'!$U$19,0)),
IFERROR(INDEX('Season 8'!$X$21,MATCH('VS stats'!$C55,'Season 8'!$U$21,0)),
IFERROR(INDEX('Season 8'!$X$23,MATCH('VS stats'!$C55,'Season 8'!$U$23,0)),"-")))))))</f>
        <v>-</v>
      </c>
      <c r="AY55" s="966" t="str">
        <f>IFERROR(INDEX('Season 8'!$X$10,MATCH('VS stats'!$C55,'Season 8'!$U$10,0)),
IFERROR(INDEX('Season 8'!$X$14:$X$16,MATCH('VS stats'!$C55,'Season 8'!$U$14:$U$16,0)),
IFERROR(INDEX('Season 8'!$X$18,MATCH('VS stats'!$C55,'Season 8'!$U$18,0)),
IFERROR(INDEX('Season 8'!$X$20,MATCH('VS stats'!$C55,'Season 8'!$U$20,0)),
IFERROR(INDEX('Season 8'!$X$22,MATCH('VS stats'!$C55,'Season 8'!$U$22,0)),"-")))))</f>
        <v>-</v>
      </c>
      <c r="AZ55" s="965" t="str">
        <f>IFERROR(INDEX('Season 9'!$D$9:$D$27,MATCH('VS stats'!$C55,'Season 9'!$B$9:$B$27,0)),"-")</f>
        <v>-</v>
      </c>
      <c r="BA55" s="965" t="str">
        <f>IFERROR(INDEX('Season 9'!$D$28:$D$46,MATCH('VS stats'!$C55,'Season 9'!$B$28:$B$46,0)),"-")</f>
        <v>-</v>
      </c>
      <c r="BB55" s="965" t="str">
        <f>IFERROR(INDEX('Season 9'!$J$9:$J$16,MATCH('VS stats'!$C55,'Season 9'!$H$9:$H$16,0)),IFERROR(INDEX('Season 9'!$J$39,MATCH('VS stats'!$C55,'Season 9'!$H$39,0)),"-"))</f>
        <v>-</v>
      </c>
      <c r="BC55" s="965" t="str">
        <f>IFERROR(INDEX('Season 9'!$P$9:$P$16,MATCH('VS stats'!$C55,'Season 9'!$N$9:$N$16,0)),IFERROR(INDEX('Season 9'!$J$30,MATCH('VS stats'!$C55,'Season 9'!$H$30,0)),"-"))</f>
        <v>-</v>
      </c>
      <c r="BD55" s="965" t="str">
        <f>IFERROR(INDEX('Season 9'!$P$20:$P$24,MATCH('VS stats'!$C55,'Season 9'!$N$20:$N$24,0)),
IFERROR(INDEX('Season 9'!$X$9,MATCH('VS stats'!$C55,'Season 9'!$U$9,0)),
IFERROR(INDEX('Season 9'!$X$11:$X$13,MATCH('VS stats'!$C55,'Season 9'!$U$11:$U63,0)),
IFERROR(INDEX('Season 9'!$X$17,MATCH('VS stats'!$C55,'Season 9'!$U$17,0)),
IFERROR(INDEX('Season 9'!$X$19,MATCH('VS stats'!$C55,'Season 9'!$U$19,0)),
IFERROR(INDEX('Season 9'!$X$21,MATCH('VS stats'!$C55,'Season 9'!$U$21,0)),
IFERROR(INDEX('Season 9'!$X$23,MATCH('VS stats'!$C55,'Season 9'!$U$23,0)),"-")))))))</f>
        <v>-</v>
      </c>
      <c r="BE55" s="966" t="str">
        <f>IFERROR(INDEX('Season 9'!$X$10,MATCH('VS stats'!$C55,'Season 9'!$U$10,0)),
IFERROR(INDEX('Season 9'!$X$14:$X$16,MATCH('VS stats'!$C55,'Season 9'!$U$14:$U$16,0)),
IFERROR(INDEX('Season 9'!$X$18,MATCH('VS stats'!$C55,'Season 9'!$U$18,0)),
IFERROR(INDEX('Season 9'!$X$20,MATCH('VS stats'!$C55,'Season 9'!$U$20,0)),
IFERROR(INDEX('Season 9'!$X$22,MATCH('VS stats'!$C55,'Season 9'!$U$22,0)),"-")))))</f>
        <v>-</v>
      </c>
      <c r="BF55" s="965" t="str">
        <f>IFERROR(INDEX('Season 10'!$D$9:$D$27,MATCH('VS stats'!$C55,'Season 10'!$B$9:$B$27,0)),"-")</f>
        <v>-</v>
      </c>
      <c r="BG55" s="965" t="str">
        <f>IFERROR(INDEX('Season 10'!$D$28:$D$46,MATCH('VS stats'!$C55,'Season 10'!$B$28:$B$46,0)),"-")</f>
        <v>-</v>
      </c>
      <c r="BH55" s="965" t="str">
        <f>IFERROR(INDEX('Season 10'!$J$9:$J$16,MATCH('VS stats'!$C55,'Season 10'!$H$9:$H$16,0)),IFERROR(INDEX('Season 10'!$J$39,MATCH('VS stats'!$C55,'Season 10'!$H$39,0)),"-"))</f>
        <v>-</v>
      </c>
      <c r="BI55" s="965" t="str">
        <f>IFERROR(INDEX('Season 10'!$P$9:$P$16,MATCH('VS stats'!$C55,'Season 10'!$N$9:$N$16,0)),IFERROR(INDEX('Season 10'!$J$30,MATCH('VS stats'!$C55,'Season 10'!$H$30,0)),"-"))</f>
        <v>-</v>
      </c>
      <c r="BJ55" s="965" t="str">
        <f>IFERROR(INDEX('Season 10'!$P$20:$P$24,MATCH('VS stats'!$C55,'Season 10'!$N$20:$N$24,0)),
IFERROR(INDEX('Season 10'!$X$9,MATCH('VS stats'!$C55,'Season 10'!$U$9,0)),
IFERROR(INDEX('Season 10'!$X$11:$X$13,MATCH('VS stats'!$C55,'Season 10'!$U$11:$U63,0)),
IFERROR(INDEX('Season 10'!$X$17,MATCH('VS stats'!$C55,'Season 10'!$U$17,0)),
IFERROR(INDEX('Season 10'!$X$19,MATCH('VS stats'!$C55,'Season 10'!$U$19,0)),
IFERROR(INDEX('Season 10'!$X$21,MATCH('VS stats'!$C55,'Season 10'!$U$21,0)),
IFERROR(INDEX('Season 10'!$X$23,MATCH('VS stats'!$C55,'Season 10'!$U$23,0)),"-")))))))</f>
        <v>-</v>
      </c>
      <c r="BK55" s="966" t="str">
        <f>IFERROR(INDEX('Season 10'!$X$10,MATCH('VS stats'!$C55,'Season 10'!$U$10,0)),
IFERROR(INDEX('Season 10'!$X$14:$X$16,MATCH('VS stats'!$C55,'Season 10'!$U$14:$U$16,0)),
IFERROR(INDEX('Season 10'!$X$18,MATCH('VS stats'!$C55,'Season 10'!$U$18,0)),
IFERROR(INDEX('Season 10'!$X$20,MATCH('VS stats'!$C55,'Season 10'!$U$20,0)),
IFERROR(INDEX('Season 10'!$X$22,MATCH('VS stats'!$C55,'Season 10'!$U$22,0)),"-")))))</f>
        <v>-</v>
      </c>
      <c r="BL55" s="965" t="str">
        <f>IFERROR(INDEX('Season 11'!$D$9:$D$27,MATCH('VS stats'!$C55,'Season 11'!$B$9:$B$27,0)),"-")</f>
        <v>-</v>
      </c>
      <c r="BM55" s="965" t="str">
        <f>IFERROR(INDEX('Season 11'!$D$28:$D$46,MATCH('VS stats'!$C55,'Season 11'!$B$28:$B$46,0)),"-")</f>
        <v>-</v>
      </c>
      <c r="BN55" s="965" t="str">
        <f>IFERROR(INDEX('Season 11'!$J$9:$J$16,MATCH('VS stats'!$C55,'Season 11'!$H$9:$H$16,0)),IFERROR(INDEX('Season 11'!$J$39,MATCH('VS stats'!$C55,'Season 11'!$H$39,0)),"-"))</f>
        <v>-</v>
      </c>
      <c r="BO55" s="965" t="str">
        <f>IFERROR(INDEX('Season 11'!$P$9:$P$16,MATCH('VS stats'!$C55,'Season 11'!$N$9:$N$16,0)),IFERROR(INDEX('Season 11'!$J$30,MATCH('VS stats'!$C55,'Season 11'!$H$30,0)),"-"))</f>
        <v>-</v>
      </c>
      <c r="BP55" s="965" t="str">
        <f>IFERROR(INDEX('Season 11'!$P$20:$P$24,MATCH('VS stats'!$C55,'Season 11'!$N$20:$N$24,0)),
IFERROR(INDEX('Season 11'!$X$9,MATCH('VS stats'!$C55,'Season 11'!$U$9,0)),
IFERROR(INDEX('Season 11'!$X$11:$X$13,MATCH('VS stats'!$C55,'Season 11'!$U$11:$U63,0)),
IFERROR(INDEX('Season 11'!$X$17,MATCH('VS stats'!$C55,'Season 11'!$U$17,0)),
IFERROR(INDEX('Season 11'!$X$19,MATCH('VS stats'!$C55,'Season 11'!$U$19,0)),
IFERROR(INDEX('Season 11'!$X$21,MATCH('VS stats'!$C55,'Season 11'!$U$21,0)),
IFERROR(INDEX('Season 11'!$X$23,MATCH('VS stats'!$C55,'Season 11'!$U$23,0)),"-")))))))</f>
        <v>-</v>
      </c>
      <c r="BQ55" s="966" t="str">
        <f>IFERROR(INDEX('Season 11'!$X$10,MATCH('VS stats'!$C55,'Season 11'!$U$10,0)),
IFERROR(INDEX('Season 11'!$X$14:$X$16,MATCH('VS stats'!$C55,'Season 11'!$U$14:$U$16,0)),
IFERROR(INDEX('Season 11'!$X$18,MATCH('VS stats'!$C55,'Season 11'!$U$18,0)),
IFERROR(INDEX('Season 11'!$X$20,MATCH('VS stats'!$C55,'Season 11'!$U$20,0)),
IFERROR(INDEX('Season 11'!$X$22,MATCH('VS stats'!$C55,'Season 11'!$U$22,0)),"-")))))</f>
        <v>-</v>
      </c>
      <c r="BR55" s="965" t="str">
        <f>IFERROR(INDEX('Season 12'!$D$9:$D$27,MATCH('VS stats'!$C55,'Season 12'!$B$9:$B$27,0)),"-")</f>
        <v>-</v>
      </c>
      <c r="BS55" s="965" t="str">
        <f>IFERROR(INDEX('Season 12'!$D$28:$D$46,MATCH('VS stats'!$C55,'Season 12'!$B$28:$B$46,0)),"-")</f>
        <v>-</v>
      </c>
      <c r="BT55" s="965" t="str">
        <f>IFERROR(INDEX('Season 12'!$J$9:$J$16,MATCH('VS stats'!$C55,'Season 12'!$H$9:$H$16,0)),IFERROR(INDEX('Season 12'!$J$39,MATCH('VS stats'!$C55,'Season 12'!$H$39,0)),"-"))</f>
        <v>-</v>
      </c>
      <c r="BU55" s="965" t="str">
        <f>IFERROR(INDEX('Season 12'!$P$9:$P$16,MATCH('VS stats'!$C55,'Season 12'!$N$9:$N$16,0)),IFERROR(INDEX('Season 12'!$J$30,MATCH('VS stats'!$C55,'Season 12'!$H$30,0)),"-"))</f>
        <v>-</v>
      </c>
      <c r="BV55" s="965" t="str">
        <f>IFERROR(INDEX('Season 12'!$P$20:$P$24,MATCH('VS stats'!$C55,'Season 12'!$N$20:$N$24,0)),
IFERROR(INDEX('Season 12'!$X$9,MATCH('VS stats'!$C55,'Season 12'!$U$9,0)),
IFERROR(INDEX('Season 12'!$X$11:$X$13,MATCH('VS stats'!$C55,'Season 12'!$U$11:$U63,0)),
IFERROR(INDEX('Season 12'!$X$17,MATCH('VS stats'!$C55,'Season 12'!$U$17,0)),
IFERROR(INDEX('Season 12'!$X$19,MATCH('VS stats'!$C55,'Season 12'!$U$19,0)),
IFERROR(INDEX('Season 12'!$X$21,MATCH('VS stats'!$C55,'Season 12'!$U$21,0)),
IFERROR(INDEX('Season 12'!$X$23,MATCH('VS stats'!$C55,'Season 12'!$U$23,0)),"-")))))))</f>
        <v>-</v>
      </c>
      <c r="BW55" s="966" t="str">
        <f>IFERROR(INDEX('Season 12'!$X$10,MATCH('VS stats'!$C55,'Season 12'!$U$10,0)),
IFERROR(INDEX('Season 12'!$X$14:$X$16,MATCH('VS stats'!$C55,'Season 12'!$U$14:$U$16,0)),
IFERROR(INDEX('Season 12'!$X$18,MATCH('VS stats'!$C55,'Season 12'!$U$18,0)),
IFERROR(INDEX('Season 12'!$X$20,MATCH('VS stats'!$C55,'Season 12'!$U$20,0)),
IFERROR(INDEX('Season 12'!$X$22,MATCH('VS stats'!$C55,'Season 12'!$U$22,0)),"-")))))</f>
        <v>-</v>
      </c>
      <c r="BX55" s="965" t="str">
        <f>IFERROR(INDEX('Season 13'!$D$9:$D$27,MATCH('VS stats'!$C55,'Season 13'!$B$9:$B$27,0)),"-")</f>
        <v>-</v>
      </c>
      <c r="BY55" s="965" t="str">
        <f>IFERROR(INDEX('Season 13'!$D$28:$D$46,MATCH('VS stats'!$C55,'Season 13'!$B$28:$B$46,0)),"-")</f>
        <v>-</v>
      </c>
      <c r="BZ55" s="965" t="str">
        <f>IFERROR(INDEX('Season 13'!$J$9:$J$16,MATCH('VS stats'!$C55,'Season 13'!$H$9:$H$16,0)),IFERROR(INDEX('Season 13'!$J$39,MATCH('VS stats'!$C55,'Season 13'!$H$39,0)),"-"))</f>
        <v>-</v>
      </c>
      <c r="CA55" s="965" t="str">
        <f>IFERROR(INDEX('Season 13'!$P$9:$P$16,MATCH('VS stats'!$C55,'Season 13'!$N$9:$N$16,0)),IFERROR(INDEX('Season 13'!$J$30,MATCH('VS stats'!$C55,'Season 13'!$H$30,0)),"-"))</f>
        <v>-</v>
      </c>
      <c r="CB55" s="965" t="str">
        <f>IFERROR(INDEX('Season 13'!$P$20:$P$24,MATCH('VS stats'!$C55,'Season 13'!$N$20:$N$24,0)),
IFERROR(INDEX('Season 13'!$X$9,MATCH('VS stats'!$C55,'Season 13'!$U$9,0)),
IFERROR(INDEX('Season 13'!$X$11:$X$13,MATCH('VS stats'!$C55,'Season 13'!$U$11:$U63,0)),
IFERROR(INDEX('Season 13'!$X$17,MATCH('VS stats'!$C55,'Season 13'!$U$17,0)),
IFERROR(INDEX('Season 13'!$X$19,MATCH('VS stats'!$C55,'Season 13'!$U$19,0)),
IFERROR(INDEX('Season 13'!$X$21,MATCH('VS stats'!$C55,'Season 13'!$U$21,0)),
IFERROR(INDEX('Season 13'!$X$23,MATCH('VS stats'!$C55,'Season 13'!$U$23,0)),"-")))))))</f>
        <v>-</v>
      </c>
      <c r="CC55" s="966" t="str">
        <f>IFERROR(INDEX('Season 13'!$X$10,MATCH('VS stats'!$C55,'Season 13'!$U$10,0)),
IFERROR(INDEX('Season 13'!$X$14:$X$16,MATCH('VS stats'!$C55,'Season 13'!$U$14:$U$16,0)),
IFERROR(INDEX('Season 13'!$X$18,MATCH('VS stats'!$C55,'Season 13'!$U$18,0)),
IFERROR(INDEX('Season 13'!$X$20,MATCH('VS stats'!$C55,'Season 13'!$U$20,0)),
IFERROR(INDEX('Season 13'!$X$22,MATCH('VS stats'!$C55,'Season 13'!$U$22,0)),"-")))))</f>
        <v>-</v>
      </c>
      <c r="CD55" s="965" t="str">
        <f>IFERROR(INDEX('Season 14'!$D$9:$D$27,MATCH('VS stats'!$C55,'Season 14'!$B$9:$B$27,0)),"-")</f>
        <v>-</v>
      </c>
      <c r="CE55" s="965" t="str">
        <f>IFERROR(INDEX('Season 14'!$D$28:$D$46,MATCH('VS stats'!$C55,'Season 14'!$B$28:$B$46,0)),"-")</f>
        <v>-</v>
      </c>
      <c r="CF55" s="965" t="str">
        <f>IFERROR(INDEX('Season 14'!$J$9:$J$16,MATCH('VS stats'!$C55,'Season 14'!$H$9:$H$16,0)),IFERROR(INDEX('Season 14'!$J$39,MATCH('VS stats'!$C55,'Season 14'!$H$39,0)),"-"))</f>
        <v>-</v>
      </c>
      <c r="CG55" s="965" t="str">
        <f>IFERROR(INDEX('Season 14'!$P$9:$P$16,MATCH('VS stats'!$C55,'Season 14'!$N$9:$N$16,0)),IFERROR(INDEX('Season 14'!$J$30,MATCH('VS stats'!$C55,'Season 14'!$H$30,0)),"-"))</f>
        <v>-</v>
      </c>
      <c r="CH55" s="965" t="str">
        <f>IFERROR(INDEX('Season 14'!$P$20:$P$24,MATCH('VS stats'!$C55,'Season 14'!$N$20:$N$24,0)),
IFERROR(INDEX('Season 14'!$X$9,MATCH('VS stats'!$C55,'Season 14'!$U$9,0)),
IFERROR(INDEX('Season 14'!$X$11:$X$13,MATCH('VS stats'!$C55,'Season 14'!$U$11:$U63,0)),
IFERROR(INDEX('Season 14'!$X$17,MATCH('VS stats'!$C55,'Season 14'!$U$17,0)),
IFERROR(INDEX('Season 14'!$X$19,MATCH('VS stats'!$C55,'Season 14'!$U$19,0)),
IFERROR(INDEX('Season 14'!$X$21,MATCH('VS stats'!$C55,'Season 14'!$U$21,0)),
IFERROR(INDEX('Season 14'!$X$23,MATCH('VS stats'!$C55,'Season 14'!$U$23,0)),"-")))))))</f>
        <v>-</v>
      </c>
      <c r="CI55" s="966" t="str">
        <f>IFERROR(INDEX('Season 14'!$X$10,MATCH('VS stats'!$C55,'Season 14'!$U$10,0)),
IFERROR(INDEX('Season 14'!$X$14:$X$16,MATCH('VS stats'!$C55,'Season 14'!$U$14:$U$16,0)),
IFERROR(INDEX('Season 14'!$X$18,MATCH('VS stats'!$C55,'Season 14'!$U$18,0)),
IFERROR(INDEX('Season 14'!$X$20,MATCH('VS stats'!$C55,'Season 14'!$U$20,0)),
IFERROR(INDEX('Season 14'!$X$22,MATCH('VS stats'!$C55,'Season 14'!$U$22,0)),"-")))))</f>
        <v>-</v>
      </c>
      <c r="CJ55" s="965" t="str">
        <f>IFERROR(INDEX('Season 15'!$D$9:$D$27,MATCH('VS stats'!$C55,'Season 15'!$B$9:$B$27,0)),"-")</f>
        <v>-</v>
      </c>
      <c r="CK55" s="965" t="str">
        <f>IFERROR(INDEX('Season 15'!$D$28:$D$46,MATCH('VS stats'!$C55,'Season 15'!$B$28:$B$46,0)),"-")</f>
        <v>-</v>
      </c>
      <c r="CL55" s="965" t="str">
        <f>IFERROR(INDEX('Season 15'!$J$9:$J$16,MATCH('VS stats'!$C55,'Season 15'!$H$9:$H$16,0)),IFERROR(INDEX('Season 15'!$J$39,MATCH('VS stats'!$C55,'Season 15'!$H$39,0)),"-"))</f>
        <v>-</v>
      </c>
      <c r="CM55" s="965" t="str">
        <f>IFERROR(INDEX('Season 15'!$P$9:$P$16,MATCH('VS stats'!$C55,'Season 15'!$N$9:$N$16,0)),IFERROR(INDEX('Season 15'!$J$30,MATCH('VS stats'!$C55,'Season 15'!$H$30,0)),"-"))</f>
        <v>-</v>
      </c>
      <c r="CN55" s="965" t="str">
        <f>IFERROR(INDEX('Season 15'!$P$20:$P$24,MATCH('VS stats'!$C55,'Season 15'!$N$20:$N$24,0)),
IFERROR(INDEX('Season 15'!$X$9,MATCH('VS stats'!$C55,'Season 15'!$U$9,0)),
IFERROR(INDEX('Season 15'!$X$11:$X$13,MATCH('VS stats'!$C55,'Season 15'!$U$11:$U63,0)),
IFERROR(INDEX('Season 15'!$X$17,MATCH('VS stats'!$C55,'Season 15'!$U$17,0)),
IFERROR(INDEX('Season 15'!$X$19,MATCH('VS stats'!$C55,'Season 15'!$U$19,0)),
IFERROR(INDEX('Season 15'!$X$21,MATCH('VS stats'!$C55,'Season 15'!$U$21,0)),
IFERROR(INDEX('Season 15'!$X$23,MATCH('VS stats'!$C55,'Season 15'!$U$23,0)),"-")))))))</f>
        <v>-</v>
      </c>
      <c r="CO55" s="966" t="str">
        <f>IFERROR(INDEX('Season 15'!$X$10,MATCH('VS stats'!$C55,'Season 15'!$U$10,0)),
IFERROR(INDEX('Season 15'!$X$14:$X$16,MATCH('VS stats'!$C55,'Season 15'!$U$14:$U$16,0)),
IFERROR(INDEX('Season 15'!$X$18,MATCH('VS stats'!$C55,'Season 15'!$U$18,0)),
IFERROR(INDEX('Season 15'!$X$20,MATCH('VS stats'!$C55,'Season 15'!$U$20,0)),
IFERROR(INDEX('Season 15'!$X$22,MATCH('VS stats'!$C55,'Season 15'!$U$22,0)),"-")))))</f>
        <v>-</v>
      </c>
      <c r="CP55" s="976"/>
      <c r="CQ55" s="822"/>
      <c r="CR55" s="822"/>
      <c r="CS55" s="822"/>
      <c r="CT55" s="822"/>
      <c r="CU55" s="822"/>
    </row>
    <row r="56" spans="3:99" x14ac:dyDescent="0.25">
      <c r="C56" s="680" t="s">
        <v>226</v>
      </c>
      <c r="D56" s="1074" t="str">
        <f>IFERROR(INDEX('Season 1'!$D$9:$D$31,MATCH('VS stats'!$C56,'Season 1'!$B$9:$B$31,0)),"-")</f>
        <v>1-1</v>
      </c>
      <c r="E56" s="1065" t="str">
        <f>IFERROR(INDEX('Season 1'!$D$32:$D$54,MATCH('VS stats'!$C56,'Season 1'!$B$32:$B$54,0)),"-")</f>
        <v>3-1</v>
      </c>
      <c r="F56" s="965" t="str">
        <f>IFERROR(INDEX('Season 1'!$J$9:$J$16,MATCH('VS stats'!$C56,'Season 1'!$H$9:$H$16,0)),IFERROR(INDEX('Season 1'!$W$9:$W$14,MATCH('VS stats'!$C56,'Season 1'!$T$9:$T$14,0)),"-"))</f>
        <v>-</v>
      </c>
      <c r="G56" s="965" t="str">
        <f>IFERROR(INDEX('Season 1'!$P$9:$P$16,MATCH('VS stats'!$C56,'Season 1'!$N$9:$N$16,0)),"-")</f>
        <v>-</v>
      </c>
      <c r="H56" s="965" t="str">
        <f>IFERROR(INDEX('Season 1'!$P$20:$P$24,MATCH('VS stats'!$C56,'Season 1'!$N$20:$N$24,0)),"-")</f>
        <v>-</v>
      </c>
      <c r="I56" s="966" t="s">
        <v>35</v>
      </c>
      <c r="J56" s="965" t="str">
        <f>IFERROR(INDEX('Season 2'!$D$9:$D$31,MATCH('VS stats'!$C56,'Season 2'!$B$9:$B$31,0)),"-")</f>
        <v>-</v>
      </c>
      <c r="K56" s="965" t="str">
        <f>IFERROR(INDEX('Season 2'!$D$32:$D$54,MATCH('VS stats'!$C56,'Season 2'!$B$32:$B$54,0)),"-")</f>
        <v>-</v>
      </c>
      <c r="L56" s="965" t="str">
        <f>IFERROR(INDEX('Season 2'!$J$9:$J$16,MATCH('VS stats'!$C56,'Season 2'!$H$9:$H$16,0)),IFERROR(INDEX('Season 2'!$J$45:$J$50,MATCH('VS stats'!$C56,'Season 2'!$H$45:$H$50,0)),"-"))</f>
        <v>-</v>
      </c>
      <c r="M56" s="965" t="str">
        <f>IFERROR(INDEX('Season 2'!$P$9:$P$16,MATCH('VS stats'!$C56,'Season 2'!$N$9:$N$16,0)),IFERROR(INDEX('Season 2'!$J$30,MATCH('VS stats'!$C56,'Season 2'!$H$30,0)),"-"))</f>
        <v>-</v>
      </c>
      <c r="N56" s="965" t="str">
        <f>IFERROR(INDEX('Season 2'!$P$20:$P$24,MATCH('VS stats'!$C56,'Season 2'!$N$20:$N$24,0)),
IFERROR(INDEX('Season 2'!$X$9,MATCH('VS stats'!$C56,'Season 2'!$U$9,0)),
IFERROR(INDEX('Season 2'!$X$11:$X$13,MATCH('VS stats'!$C56,'Season 2'!$U$11:$U64,0)),
IFERROR(INDEX('Season 2'!$X$17,MATCH('VS stats'!$C56,'Season 2'!$U$17,0)),
IFERROR(INDEX('Season 2'!$X$19,MATCH('VS stats'!$C56,'Season 2'!$U$19,0)),
IFERROR(INDEX('Season 2'!$X$21,MATCH('VS stats'!$C56,'Season 2'!$U$21,0)),
IFERROR(INDEX('Season 2'!$X$23,MATCH('VS stats'!$C56,'Season 2'!$U$23,0)),
IFERROR(INDEX('Season 2'!$X$25,MATCH('VS stats'!$C56,'Season 2'!$U$25,0)),"-"))))))))</f>
        <v>-</v>
      </c>
      <c r="O56" s="966" t="str">
        <f>IFERROR(INDEX('Season 2'!$X$10,MATCH('VS stats'!$C56,'Season 2'!$U$10,0)),
IFERROR(INDEX('Season 2'!$X$14:$X$16,MATCH('VS stats'!$C56,'Season 2'!$U$14:$U$16,0)),
IFERROR(INDEX('Season 2'!$X$18,MATCH('VS stats'!$C56,'Season 2'!$U$18,0)),
IFERROR(INDEX('Season 2'!$X$20,MATCH('VS stats'!$C56,'Season 2'!$U$20,0)),
IFERROR(INDEX('Season 2'!$X$22,MATCH('VS stats'!$C56,'Season 2'!$U$22,0)),
IFERROR(INDEX('Season 2'!$X$24,MATCH('VS stats'!$C56,'Season 2'!$U$24,0)),"-"))))))</f>
        <v>-</v>
      </c>
      <c r="P56" s="965" t="str">
        <f>IFERROR(INDEX('Season 3'!$D$9:$D$31,MATCH('VS stats'!$C56,'Season 3'!$B$9:$B$31,0)),"-")</f>
        <v>-</v>
      </c>
      <c r="Q56" s="965" t="str">
        <f>IFERROR(INDEX('Season 3'!$D$32:$D$54,MATCH('VS stats'!$C56,'Season 3'!$B$32:$B$54,0)),"-")</f>
        <v>-</v>
      </c>
      <c r="R56" s="965" t="str">
        <f>IFERROR(INDEX('Season 3'!$J$9:$J$16,MATCH('VS stats'!$C56,'Season 3'!$H$9:$H$16,0)),IFERROR(INDEX('Season 3'!$J$39,MATCH('VS stats'!$C56,'Season 3'!$H$39,0)),"-"))</f>
        <v>-</v>
      </c>
      <c r="S56" s="965" t="str">
        <f>IFERROR(INDEX('Season 3'!$P$9:$P$16,MATCH('VS stats'!$C56,'Season 3'!$N$9:$N$16,0)),IFERROR(INDEX('Season 3'!$J$30,MATCH('VS stats'!$C56,'Season 3'!$H$30,0)),"-"))</f>
        <v>-</v>
      </c>
      <c r="T56" s="965" t="str">
        <f>IFERROR(INDEX('Season 3'!$P$20:$P$24,MATCH('VS stats'!$C56,'Season 3'!$N$20:$N$24,0)),
IFERROR(INDEX('Season 3'!$X$9,MATCH('VS stats'!$C56,'Season 3'!$U$9,0)),
IFERROR(INDEX('Season 3'!$X$11:$X$13,MATCH('VS stats'!$C56,'Season 3'!$U$11:$U64,0)),
IFERROR(INDEX('Season 3'!$X$17,MATCH('VS stats'!$C56,'Season 3'!$U$17,0)),
IFERROR(INDEX('Season 3'!$X$19,MATCH('VS stats'!$C56,'Season 3'!$U$19,0)),
IFERROR(INDEX('Season 3'!$X$21,MATCH('VS stats'!$C56,'Season 3'!$U$21,0)),
IFERROR(INDEX('Season 3'!$X$23,MATCH('VS stats'!$C56,'Season 3'!$U$23,0)),
IFERROR(INDEX('Season 3'!$X$25,MATCH('VS stats'!$C56,'Season 3'!$U$25,0)),"-"))))))))</f>
        <v>-</v>
      </c>
      <c r="U56" s="966" t="str">
        <f>IFERROR(INDEX('Season 3'!$X$10,MATCH('VS stats'!$C56,'Season 3'!$U$10,0)),
IFERROR(INDEX('Season 3'!$X$14:$X$16,MATCH('VS stats'!$C56,'Season 3'!$U$14:$U$16,0)),
IFERROR(INDEX('Season 3'!$X$18,MATCH('VS stats'!$C56,'Season 3'!$U$18,0)),
IFERROR(INDEX('Season 3'!$X$20,MATCH('VS stats'!$C56,'Season 3'!$U$20,0)),
IFERROR(INDEX('Season 3'!$X$22,MATCH('VS stats'!$C56,'Season 3'!$U$22,0)),
IFERROR(INDEX('Season 3'!$X$24,MATCH('VS stats'!$C56,'Season 3'!$U$24,0)),"-"))))))</f>
        <v>-</v>
      </c>
      <c r="V56" s="965" t="str">
        <f>IFERROR(INDEX('Season 4'!$D$9:$D$27,MATCH('VS stats'!$C56,'Season 4'!$B$9:$B$27,0)),"-")</f>
        <v>-</v>
      </c>
      <c r="W56" s="965" t="str">
        <f>IFERROR(INDEX('Season 4'!$D$28:$D$46,MATCH('VS stats'!$C56,'Season 4'!$B$28:$B$46,0)),"-")</f>
        <v>-</v>
      </c>
      <c r="X56" s="965" t="str">
        <f>IFERROR(INDEX('Season 4'!$J$9:$J$16,MATCH('VS stats'!$C56,'Season 4'!$H$9:$H$16,0)),IFERROR(INDEX('Season 4'!$J$39,MATCH('VS stats'!$C56,'Season 4'!$H$39,0)),"-"))</f>
        <v>-</v>
      </c>
      <c r="Y56" s="965" t="str">
        <f>IFERROR(INDEX('Season 4'!$P$9:$P$16,MATCH('VS stats'!$C56,'Season 4'!$N$9:$N$16,0)),IFERROR(INDEX('Season 4'!$J$30,MATCH('VS stats'!$C56,'Season 4'!$H$30,0)),"-"))</f>
        <v>-</v>
      </c>
      <c r="Z56" s="965" t="str">
        <f>IFERROR(INDEX('Season 4'!$P$20:$P$24,MATCH('VS stats'!$C56,'Season 4'!$N$20:$N$24,0)),
IFERROR(INDEX('Season 4'!$X$9,MATCH('VS stats'!$C56,'Season 4'!$U$9,0)),
IFERROR(INDEX('Season 4'!$X$11:$X$13,MATCH('VS stats'!$C56,'Season 4'!$U$11:$U64,0)),
IFERROR(INDEX('Season 4'!$X$17,MATCH('VS stats'!$C56,'Season 4'!$U$17,0)),
IFERROR(INDEX('Season 4'!$X$19,MATCH('VS stats'!$C56,'Season 4'!$U$19,0)),
IFERROR(INDEX('Season 4'!$X$21,MATCH('VS stats'!$C56,'Season 4'!$U$21,0)),
IFERROR(INDEX('Season 4'!$X$23,MATCH('VS stats'!$C56,'Season 4'!$U$23,0)),
IFERROR(INDEX('Season 4'!$X$25,MATCH('VS stats'!$C56,'Season 4'!$U$25,0)),"-"))))))))</f>
        <v>-</v>
      </c>
      <c r="AA56" s="966" t="str">
        <f>IFERROR(INDEX('Season 4'!$X$10,MATCH('VS stats'!$C56,'Season 4'!$U$10,0)),
IFERROR(INDEX('Season 4'!$X$14:$X$16,MATCH('VS stats'!$C56,'Season 4'!$U$14:$U$16,0)),
IFERROR(INDEX('Season 4'!$X$18,MATCH('VS stats'!$C56,'Season 4'!$U$18,0)),
IFERROR(INDEX('Season 4'!$X$20,MATCH('VS stats'!$C56,'Season 4'!$U$20,0)),
IFERROR(INDEX('Season 4'!$X$22,MATCH('VS stats'!$C56,'Season 4'!$U$22,0)),
IFERROR(INDEX('Season 4'!$X$24,MATCH('VS stats'!$C56,'Season 4'!$U$24,0)),"-"))))))</f>
        <v>-</v>
      </c>
      <c r="AB56" s="965" t="str">
        <f>IFERROR(INDEX('Season 5'!$D$9:$D$27,MATCH('VS stats'!$C56,'Season 5'!$B$9:$B$27,0)),"-")</f>
        <v>-</v>
      </c>
      <c r="AC56" s="965" t="str">
        <f>IFERROR(INDEX('Season 5'!$D$28:$D$46,MATCH('VS stats'!$C56,'Season 5'!$B$28:$B$46,0)),"-")</f>
        <v>-</v>
      </c>
      <c r="AD56" s="965" t="str">
        <f>IFERROR(INDEX('Season 5'!$J$9:$J$16,MATCH('VS stats'!$C56,'Season 5'!$H$9:$H$16,0)),IFERROR(INDEX('Season 5'!$J$39,MATCH('VS stats'!$C56,'Season 5'!$H$39,0)),"-"))</f>
        <v>-</v>
      </c>
      <c r="AE56" s="965" t="str">
        <f>IFERROR(INDEX('Season 5'!$P$9:$P$16,MATCH('VS stats'!$C56,'Season 5'!$N$9:$N$16,0)),IFERROR(INDEX('Season 5'!$J$30,MATCH('VS stats'!$C56,'Season 5'!$H$30,0)),"-"))</f>
        <v>-</v>
      </c>
      <c r="AF56" s="965" t="str">
        <f>IFERROR(INDEX('Season 5'!$P$20:$P$24,MATCH('VS stats'!$C56,'Season 5'!$N$20:$N$24,0)),
IFERROR(INDEX('Season 5'!$X$9,MATCH('VS stats'!$C56,'Season 5'!$U$9,0)),
IFERROR(INDEX('Season 5'!$X$11:$X$13,MATCH('VS stats'!$C56,'Season 5'!$U$11:$U64,0)),
IFERROR(INDEX('Season 5'!$X$17,MATCH('VS stats'!$C56,'Season 5'!$U$17,0)),
IFERROR(INDEX('Season 5'!$X$19,MATCH('VS stats'!$C56,'Season 5'!$U$19,0)),
IFERROR(INDEX('Season 5'!$X$21,MATCH('VS stats'!$C56,'Season 5'!$U$21,0)),
IFERROR(INDEX('Season 5'!$X$23,MATCH('VS stats'!$C56,'Season 5'!$U$23,0)),"-")))))))</f>
        <v>-</v>
      </c>
      <c r="AG56" s="966" t="str">
        <f>IFERROR(INDEX('Season 5'!$X$10,MATCH('VS stats'!$C56,'Season 5'!$U$10,0)),
IFERROR(INDEX('Season 5'!$X$14:$X$16,MATCH('VS stats'!$C56,'Season 5'!$U$14:$U$16,0)),
IFERROR(INDEX('Season 5'!$X$18,MATCH('VS stats'!$C56,'Season 5'!$U$18,0)),
IFERROR(INDEX('Season 5'!$X$20,MATCH('VS stats'!$C56,'Season 5'!$U$20,0)),
IFERROR(INDEX('Season 5'!$X$22,MATCH('VS stats'!$C56,'Season 5'!$U$22,0)),"-")))))</f>
        <v>-</v>
      </c>
      <c r="AH56" s="965" t="str">
        <f>IFERROR(INDEX('Season 6'!$D$9:$D$27,MATCH('VS stats'!$C56,'Season 6'!$B$9:$B$27,0)),"-")</f>
        <v>-</v>
      </c>
      <c r="AI56" s="965" t="str">
        <f>IFERROR(INDEX('Season 6'!$D$28:$D$46,MATCH('VS stats'!$C56,'Season 6'!$B$28:$B$46,0)),"-")</f>
        <v>-</v>
      </c>
      <c r="AJ56" s="965" t="str">
        <f>IFERROR(INDEX('Season 6'!$J$9:$J$16,MATCH('VS stats'!$C56,'Season 6'!$H$9:$H$16,0)),IFERROR(INDEX('Season 6'!$J$39,MATCH('VS stats'!$C56,'Season 6'!$H$39,0)),"-"))</f>
        <v>-</v>
      </c>
      <c r="AK56" s="965" t="str">
        <f>IFERROR(INDEX('Season 6'!$P$9:$P$16,MATCH('VS stats'!$C56,'Season 6'!$N$9:$N$16,0)),IFERROR(INDEX('Season 6'!$J$30,MATCH('VS stats'!$C56,'Season 6'!$H$30,0)),"-"))</f>
        <v>-</v>
      </c>
      <c r="AL56" s="965" t="str">
        <f>IFERROR(INDEX('Season 6'!$P$20:$P$24,MATCH('VS stats'!$C56,'Season 6'!$N$20:$N$24,0)),
IFERROR(INDEX('Season 6'!$X$9,MATCH('VS stats'!$C56,'Season 6'!$U$9,0)),
IFERROR(INDEX('Season 6'!$X$11:$X$13,MATCH('VS stats'!$C56,'Season 6'!$U$11:$U64,0)),
IFERROR(INDEX('Season 6'!$X$17,MATCH('VS stats'!$C56,'Season 6'!$U$17,0)),
IFERROR(INDEX('Season 6'!$X$19,MATCH('VS stats'!$C56,'Season 6'!$U$19,0)),
IFERROR(INDEX('Season 6'!$X$21,MATCH('VS stats'!$C56,'Season 6'!$U$21,0)),
IFERROR(INDEX('Season 6'!$X$23,MATCH('VS stats'!$C56,'Season 6'!$U$23,0)),"-")))))))</f>
        <v>-</v>
      </c>
      <c r="AM56" s="966" t="str">
        <f>IFERROR(INDEX('Season 6'!$X$10,MATCH('VS stats'!$C56,'Season 6'!$U$10,0)),
IFERROR(INDEX('Season 6'!$X$14:$X$16,MATCH('VS stats'!$C56,'Season 6'!$U$14:$U$16,0)),
IFERROR(INDEX('Season 6'!$X$18,MATCH('VS stats'!$C56,'Season 6'!$U$18,0)),
IFERROR(INDEX('Season 6'!$X$20,MATCH('VS stats'!$C56,'Season 6'!$U$20,0)),
IFERROR(INDEX('Season 6'!$X$22,MATCH('VS stats'!$C56,'Season 6'!$U$22,0)),"-")))))</f>
        <v>-</v>
      </c>
      <c r="AN56" s="965" t="str">
        <f>IFERROR(INDEX('Season 7'!$D$9:$D$27,MATCH('VS stats'!$C56,'Season 7'!$B$9:$B$27,0)),"-")</f>
        <v>-</v>
      </c>
      <c r="AO56" s="965" t="str">
        <f>IFERROR(INDEX('Season 7'!$D$28:$D$46,MATCH('VS stats'!$C56,'Season 7'!$B$28:$B$46,0)),"-")</f>
        <v>-</v>
      </c>
      <c r="AP56" s="965" t="str">
        <f>IFERROR(INDEX('Season 7'!$J$9:$J$16,MATCH('VS stats'!$C56,'Season 7'!$H$9:$H$16,0)),IFERROR(INDEX('Season 7'!$J$39,MATCH('VS stats'!$C56,'Season 7'!$H$39,0)),"-"))</f>
        <v>-</v>
      </c>
      <c r="AQ56" s="965" t="str">
        <f>IFERROR(INDEX('Season 7'!$P$9:$P$16,MATCH('VS stats'!$C56,'Season 7'!$N$9:$N$16,0)),IFERROR(INDEX('Season 7'!$J$30,MATCH('VS stats'!$C56,'Season 7'!$H$30,0)),"-"))</f>
        <v>-</v>
      </c>
      <c r="AR56" s="965" t="str">
        <f>IFERROR(INDEX('Season 7'!$P$20:$P$24,MATCH('VS stats'!$C56,'Season 7'!$N$20:$N$24,0)),
IFERROR(INDEX('Season 7'!$X$9,MATCH('VS stats'!$C56,'Season 7'!$U$9,0)),
IFERROR(INDEX('Season 7'!$X$11:$X$13,MATCH('VS stats'!$C56,'Season 7'!$U$11:$U64,0)),
IFERROR(INDEX('Season 7'!$X$17,MATCH('VS stats'!$C56,'Season 7'!$U$17,0)),
IFERROR(INDEX('Season 7'!$X$19,MATCH('VS stats'!$C56,'Season 7'!$U$19,0)),
IFERROR(INDEX('Season 7'!$X$21,MATCH('VS stats'!$C56,'Season 7'!$U$21,0)),
IFERROR(INDEX('Season 7'!$X$23,MATCH('VS stats'!$C56,'Season 7'!$U$23,0)),"-")))))))</f>
        <v>-</v>
      </c>
      <c r="AS56" s="966" t="str">
        <f>IFERROR(INDEX('Season 7'!$X$10,MATCH('VS stats'!$C56,'Season 7'!$U$10,0)),
IFERROR(INDEX('Season 7'!$X$14:$X$16,MATCH('VS stats'!$C56,'Season 7'!$U$14:$U$16,0)),
IFERROR(INDEX('Season 7'!$X$18,MATCH('VS stats'!$C56,'Season 7'!$U$18,0)),
IFERROR(INDEX('Season 7'!$X$20,MATCH('VS stats'!$C56,'Season 7'!$U$20,0)),
IFERROR(INDEX('Season 7'!$X$22,MATCH('VS stats'!$C56,'Season 7'!$U$22,0)),"-")))))</f>
        <v>-</v>
      </c>
      <c r="AT56" s="965" t="str">
        <f>IFERROR(INDEX('Season 8'!$D$9:$D$27,MATCH('VS stats'!$C56,'Season 8'!$B$9:$B$27,0)),"-")</f>
        <v>-</v>
      </c>
      <c r="AU56" s="965" t="str">
        <f>IFERROR(INDEX('Season 8'!$D$28:$D$46,MATCH('VS stats'!$C56,'Season 8'!$B$28:$B$46,0)),"-")</f>
        <v>-</v>
      </c>
      <c r="AV56" s="965" t="str">
        <f>IFERROR(INDEX('Season 8'!$J$9:$J$16,MATCH('VS stats'!$C56,'Season 8'!$H$9:$H$16,0)),IFERROR(INDEX('Season 8'!$J$39,MATCH('VS stats'!$C56,'Season 8'!$H$39,0)),"-"))</f>
        <v>-</v>
      </c>
      <c r="AW56" s="965" t="str">
        <f>IFERROR(INDEX('Season 8'!$P$9:$P$16,MATCH('VS stats'!$C56,'Season 8'!$N$9:$N$16,0)),IFERROR(INDEX('Season 8'!$J$30,MATCH('VS stats'!$C56,'Season 8'!$H$30,0)),"-"))</f>
        <v>-</v>
      </c>
      <c r="AX56" s="965" t="str">
        <f>IFERROR(INDEX('Season 8'!$P$20:$P$24,MATCH('VS stats'!$C56,'Season 8'!$N$20:$N$24,0)),
IFERROR(INDEX('Season 8'!$X$9,MATCH('VS stats'!$C56,'Season 8'!$U$9,0)),
IFERROR(INDEX('Season 8'!$X$11:$X$13,MATCH('VS stats'!$C56,'Season 8'!$U$11:$U64,0)),
IFERROR(INDEX('Season 8'!$X$17,MATCH('VS stats'!$C56,'Season 8'!$U$17,0)),
IFERROR(INDEX('Season 8'!$X$19,MATCH('VS stats'!$C56,'Season 8'!$U$19,0)),
IFERROR(INDEX('Season 8'!$X$21,MATCH('VS stats'!$C56,'Season 8'!$U$21,0)),
IFERROR(INDEX('Season 8'!$X$23,MATCH('VS stats'!$C56,'Season 8'!$U$23,0)),"-")))))))</f>
        <v>-</v>
      </c>
      <c r="AY56" s="966" t="str">
        <f>IFERROR(INDEX('Season 8'!$X$10,MATCH('VS stats'!$C56,'Season 8'!$U$10,0)),
IFERROR(INDEX('Season 8'!$X$14:$X$16,MATCH('VS stats'!$C56,'Season 8'!$U$14:$U$16,0)),
IFERROR(INDEX('Season 8'!$X$18,MATCH('VS stats'!$C56,'Season 8'!$U$18,0)),
IFERROR(INDEX('Season 8'!$X$20,MATCH('VS stats'!$C56,'Season 8'!$U$20,0)),
IFERROR(INDEX('Season 8'!$X$22,MATCH('VS stats'!$C56,'Season 8'!$U$22,0)),"-")))))</f>
        <v>-</v>
      </c>
      <c r="AZ56" s="965" t="str">
        <f>IFERROR(INDEX('Season 9'!$D$9:$D$27,MATCH('VS stats'!$C56,'Season 9'!$B$9:$B$27,0)),"-")</f>
        <v>-</v>
      </c>
      <c r="BA56" s="965" t="str">
        <f>IFERROR(INDEX('Season 9'!$D$28:$D$46,MATCH('VS stats'!$C56,'Season 9'!$B$28:$B$46,0)),"-")</f>
        <v>-</v>
      </c>
      <c r="BB56" s="965" t="str">
        <f>IFERROR(INDEX('Season 9'!$J$9:$J$16,MATCH('VS stats'!$C56,'Season 9'!$H$9:$H$16,0)),IFERROR(INDEX('Season 9'!$J$39,MATCH('VS stats'!$C56,'Season 9'!$H$39,0)),"-"))</f>
        <v>-</v>
      </c>
      <c r="BC56" s="965" t="str">
        <f>IFERROR(INDEX('Season 9'!$P$9:$P$16,MATCH('VS stats'!$C56,'Season 9'!$N$9:$N$16,0)),IFERROR(INDEX('Season 9'!$J$30,MATCH('VS stats'!$C56,'Season 9'!$H$30,0)),"-"))</f>
        <v>-</v>
      </c>
      <c r="BD56" s="965" t="str">
        <f>IFERROR(INDEX('Season 9'!$P$20:$P$24,MATCH('VS stats'!$C56,'Season 9'!$N$20:$N$24,0)),
IFERROR(INDEX('Season 9'!$X$9,MATCH('VS stats'!$C56,'Season 9'!$U$9,0)),
IFERROR(INDEX('Season 9'!$X$11:$X$13,MATCH('VS stats'!$C56,'Season 9'!$U$11:$U64,0)),
IFERROR(INDEX('Season 9'!$X$17,MATCH('VS stats'!$C56,'Season 9'!$U$17,0)),
IFERROR(INDEX('Season 9'!$X$19,MATCH('VS stats'!$C56,'Season 9'!$U$19,0)),
IFERROR(INDEX('Season 9'!$X$21,MATCH('VS stats'!$C56,'Season 9'!$U$21,0)),
IFERROR(INDEX('Season 9'!$X$23,MATCH('VS stats'!$C56,'Season 9'!$U$23,0)),"-")))))))</f>
        <v>-</v>
      </c>
      <c r="BE56" s="966" t="str">
        <f>IFERROR(INDEX('Season 9'!$X$10,MATCH('VS stats'!$C56,'Season 9'!$U$10,0)),
IFERROR(INDEX('Season 9'!$X$14:$X$16,MATCH('VS stats'!$C56,'Season 9'!$U$14:$U$16,0)),
IFERROR(INDEX('Season 9'!$X$18,MATCH('VS stats'!$C56,'Season 9'!$U$18,0)),
IFERROR(INDEX('Season 9'!$X$20,MATCH('VS stats'!$C56,'Season 9'!$U$20,0)),
IFERROR(INDEX('Season 9'!$X$22,MATCH('VS stats'!$C56,'Season 9'!$U$22,0)),"-")))))</f>
        <v>-</v>
      </c>
      <c r="BF56" s="965" t="str">
        <f>IFERROR(INDEX('Season 10'!$D$9:$D$27,MATCH('VS stats'!$C56,'Season 10'!$B$9:$B$27,0)),"-")</f>
        <v>-</v>
      </c>
      <c r="BG56" s="965" t="str">
        <f>IFERROR(INDEX('Season 10'!$D$28:$D$46,MATCH('VS stats'!$C56,'Season 10'!$B$28:$B$46,0)),"-")</f>
        <v>-</v>
      </c>
      <c r="BH56" s="965" t="str">
        <f>IFERROR(INDEX('Season 10'!$J$9:$J$16,MATCH('VS stats'!$C56,'Season 10'!$H$9:$H$16,0)),IFERROR(INDEX('Season 10'!$J$39,MATCH('VS stats'!$C56,'Season 10'!$H$39,0)),"-"))</f>
        <v>-</v>
      </c>
      <c r="BI56" s="965" t="str">
        <f>IFERROR(INDEX('Season 10'!$P$9:$P$16,MATCH('VS stats'!$C56,'Season 10'!$N$9:$N$16,0)),IFERROR(INDEX('Season 10'!$J$30,MATCH('VS stats'!$C56,'Season 10'!$H$30,0)),"-"))</f>
        <v>-</v>
      </c>
      <c r="BJ56" s="965" t="str">
        <f>IFERROR(INDEX('Season 10'!$P$20:$P$24,MATCH('VS stats'!$C56,'Season 10'!$N$20:$N$24,0)),
IFERROR(INDEX('Season 10'!$X$9,MATCH('VS stats'!$C56,'Season 10'!$U$9,0)),
IFERROR(INDEX('Season 10'!$X$11:$X$13,MATCH('VS stats'!$C56,'Season 10'!$U$11:$U64,0)),
IFERROR(INDEX('Season 10'!$X$17,MATCH('VS stats'!$C56,'Season 10'!$U$17,0)),
IFERROR(INDEX('Season 10'!$X$19,MATCH('VS stats'!$C56,'Season 10'!$U$19,0)),
IFERROR(INDEX('Season 10'!$X$21,MATCH('VS stats'!$C56,'Season 10'!$U$21,0)),
IFERROR(INDEX('Season 10'!$X$23,MATCH('VS stats'!$C56,'Season 10'!$U$23,0)),"-")))))))</f>
        <v>-</v>
      </c>
      <c r="BK56" s="966" t="str">
        <f>IFERROR(INDEX('Season 10'!$X$10,MATCH('VS stats'!$C56,'Season 10'!$U$10,0)),
IFERROR(INDEX('Season 10'!$X$14:$X$16,MATCH('VS stats'!$C56,'Season 10'!$U$14:$U$16,0)),
IFERROR(INDEX('Season 10'!$X$18,MATCH('VS stats'!$C56,'Season 10'!$U$18,0)),
IFERROR(INDEX('Season 10'!$X$20,MATCH('VS stats'!$C56,'Season 10'!$U$20,0)),
IFERROR(INDEX('Season 10'!$X$22,MATCH('VS stats'!$C56,'Season 10'!$U$22,0)),"-")))))</f>
        <v>-</v>
      </c>
      <c r="BL56" s="965" t="str">
        <f>IFERROR(INDEX('Season 11'!$D$9:$D$27,MATCH('VS stats'!$C56,'Season 11'!$B$9:$B$27,0)),"-")</f>
        <v>-</v>
      </c>
      <c r="BM56" s="965" t="str">
        <f>IFERROR(INDEX('Season 11'!$D$28:$D$46,MATCH('VS stats'!$C56,'Season 11'!$B$28:$B$46,0)),"-")</f>
        <v>-</v>
      </c>
      <c r="BN56" s="965" t="str">
        <f>IFERROR(INDEX('Season 11'!$J$9:$J$16,MATCH('VS stats'!$C56,'Season 11'!$H$9:$H$16,0)),IFERROR(INDEX('Season 11'!$J$39,MATCH('VS stats'!$C56,'Season 11'!$H$39,0)),"-"))</f>
        <v>-</v>
      </c>
      <c r="BO56" s="965" t="str">
        <f>IFERROR(INDEX('Season 11'!$P$9:$P$16,MATCH('VS stats'!$C56,'Season 11'!$N$9:$N$16,0)),IFERROR(INDEX('Season 11'!$J$30,MATCH('VS stats'!$C56,'Season 11'!$H$30,0)),"-"))</f>
        <v>-</v>
      </c>
      <c r="BP56" s="965" t="str">
        <f>IFERROR(INDEX('Season 11'!$P$20:$P$24,MATCH('VS stats'!$C56,'Season 11'!$N$20:$N$24,0)),
IFERROR(INDEX('Season 11'!$X$9,MATCH('VS stats'!$C56,'Season 11'!$U$9,0)),
IFERROR(INDEX('Season 11'!$X$11:$X$13,MATCH('VS stats'!$C56,'Season 11'!$U$11:$U64,0)),
IFERROR(INDEX('Season 11'!$X$17,MATCH('VS stats'!$C56,'Season 11'!$U$17,0)),
IFERROR(INDEX('Season 11'!$X$19,MATCH('VS stats'!$C56,'Season 11'!$U$19,0)),
IFERROR(INDEX('Season 11'!$X$21,MATCH('VS stats'!$C56,'Season 11'!$U$21,0)),
IFERROR(INDEX('Season 11'!$X$23,MATCH('VS stats'!$C56,'Season 11'!$U$23,0)),"-")))))))</f>
        <v>-</v>
      </c>
      <c r="BQ56" s="966" t="str">
        <f>IFERROR(INDEX('Season 11'!$X$10,MATCH('VS stats'!$C56,'Season 11'!$U$10,0)),
IFERROR(INDEX('Season 11'!$X$14:$X$16,MATCH('VS stats'!$C56,'Season 11'!$U$14:$U$16,0)),
IFERROR(INDEX('Season 11'!$X$18,MATCH('VS stats'!$C56,'Season 11'!$U$18,0)),
IFERROR(INDEX('Season 11'!$X$20,MATCH('VS stats'!$C56,'Season 11'!$U$20,0)),
IFERROR(INDEX('Season 11'!$X$22,MATCH('VS stats'!$C56,'Season 11'!$U$22,0)),"-")))))</f>
        <v>-</v>
      </c>
      <c r="BR56" s="965" t="str">
        <f>IFERROR(INDEX('Season 12'!$D$9:$D$27,MATCH('VS stats'!$C56,'Season 12'!$B$9:$B$27,0)),"-")</f>
        <v>-</v>
      </c>
      <c r="BS56" s="965" t="str">
        <f>IFERROR(INDEX('Season 12'!$D$28:$D$46,MATCH('VS stats'!$C56,'Season 12'!$B$28:$B$46,0)),"-")</f>
        <v>-</v>
      </c>
      <c r="BT56" s="965" t="str">
        <f>IFERROR(INDEX('Season 12'!$J$9:$J$16,MATCH('VS stats'!$C56,'Season 12'!$H$9:$H$16,0)),IFERROR(INDEX('Season 12'!$J$39,MATCH('VS stats'!$C56,'Season 12'!$H$39,0)),"-"))</f>
        <v>-</v>
      </c>
      <c r="BU56" s="965" t="str">
        <f>IFERROR(INDEX('Season 12'!$P$9:$P$16,MATCH('VS stats'!$C56,'Season 12'!$N$9:$N$16,0)),IFERROR(INDEX('Season 12'!$J$30,MATCH('VS stats'!$C56,'Season 12'!$H$30,0)),"-"))</f>
        <v>-</v>
      </c>
      <c r="BV56" s="965" t="str">
        <f>IFERROR(INDEX('Season 12'!$P$20:$P$24,MATCH('VS stats'!$C56,'Season 12'!$N$20:$N$24,0)),
IFERROR(INDEX('Season 12'!$X$9,MATCH('VS stats'!$C56,'Season 12'!$U$9,0)),
IFERROR(INDEX('Season 12'!$X$11:$X$13,MATCH('VS stats'!$C56,'Season 12'!$U$11:$U64,0)),
IFERROR(INDEX('Season 12'!$X$17,MATCH('VS stats'!$C56,'Season 12'!$U$17,0)),
IFERROR(INDEX('Season 12'!$X$19,MATCH('VS stats'!$C56,'Season 12'!$U$19,0)),
IFERROR(INDEX('Season 12'!$X$21,MATCH('VS stats'!$C56,'Season 12'!$U$21,0)),
IFERROR(INDEX('Season 12'!$X$23,MATCH('VS stats'!$C56,'Season 12'!$U$23,0)),"-")))))))</f>
        <v>-</v>
      </c>
      <c r="BW56" s="966" t="str">
        <f>IFERROR(INDEX('Season 12'!$X$10,MATCH('VS stats'!$C56,'Season 12'!$U$10,0)),
IFERROR(INDEX('Season 12'!$X$14:$X$16,MATCH('VS stats'!$C56,'Season 12'!$U$14:$U$16,0)),
IFERROR(INDEX('Season 12'!$X$18,MATCH('VS stats'!$C56,'Season 12'!$U$18,0)),
IFERROR(INDEX('Season 12'!$X$20,MATCH('VS stats'!$C56,'Season 12'!$U$20,0)),
IFERROR(INDEX('Season 12'!$X$22,MATCH('VS stats'!$C56,'Season 12'!$U$22,0)),"-")))))</f>
        <v>-</v>
      </c>
      <c r="BX56" s="965" t="str">
        <f>IFERROR(INDEX('Season 13'!$D$9:$D$27,MATCH('VS stats'!$C56,'Season 13'!$B$9:$B$27,0)),"-")</f>
        <v>-</v>
      </c>
      <c r="BY56" s="965" t="str">
        <f>IFERROR(INDEX('Season 13'!$D$28:$D$46,MATCH('VS stats'!$C56,'Season 13'!$B$28:$B$46,0)),"-")</f>
        <v>-</v>
      </c>
      <c r="BZ56" s="965" t="str">
        <f>IFERROR(INDEX('Season 13'!$J$9:$J$16,MATCH('VS stats'!$C56,'Season 13'!$H$9:$H$16,0)),IFERROR(INDEX('Season 13'!$J$39,MATCH('VS stats'!$C56,'Season 13'!$H$39,0)),"-"))</f>
        <v>-</v>
      </c>
      <c r="CA56" s="965" t="str">
        <f>IFERROR(INDEX('Season 13'!$P$9:$P$16,MATCH('VS stats'!$C56,'Season 13'!$N$9:$N$16,0)),IFERROR(INDEX('Season 13'!$J$30,MATCH('VS stats'!$C56,'Season 13'!$H$30,0)),"-"))</f>
        <v>-</v>
      </c>
      <c r="CB56" s="965" t="str">
        <f>IFERROR(INDEX('Season 13'!$P$20:$P$24,MATCH('VS stats'!$C56,'Season 13'!$N$20:$N$24,0)),
IFERROR(INDEX('Season 13'!$X$9,MATCH('VS stats'!$C56,'Season 13'!$U$9,0)),
IFERROR(INDEX('Season 13'!$X$11:$X$13,MATCH('VS stats'!$C56,'Season 13'!$U$11:$U64,0)),
IFERROR(INDEX('Season 13'!$X$17,MATCH('VS stats'!$C56,'Season 13'!$U$17,0)),
IFERROR(INDEX('Season 13'!$X$19,MATCH('VS stats'!$C56,'Season 13'!$U$19,0)),
IFERROR(INDEX('Season 13'!$X$21,MATCH('VS stats'!$C56,'Season 13'!$U$21,0)),
IFERROR(INDEX('Season 13'!$X$23,MATCH('VS stats'!$C56,'Season 13'!$U$23,0)),"-")))))))</f>
        <v>-</v>
      </c>
      <c r="CC56" s="966" t="str">
        <f>IFERROR(INDEX('Season 13'!$X$10,MATCH('VS stats'!$C56,'Season 13'!$U$10,0)),
IFERROR(INDEX('Season 13'!$X$14:$X$16,MATCH('VS stats'!$C56,'Season 13'!$U$14:$U$16,0)),
IFERROR(INDEX('Season 13'!$X$18,MATCH('VS stats'!$C56,'Season 13'!$U$18,0)),
IFERROR(INDEX('Season 13'!$X$20,MATCH('VS stats'!$C56,'Season 13'!$U$20,0)),
IFERROR(INDEX('Season 13'!$X$22,MATCH('VS stats'!$C56,'Season 13'!$U$22,0)),"-")))))</f>
        <v>-</v>
      </c>
      <c r="CD56" s="965" t="str">
        <f>IFERROR(INDEX('Season 14'!$D$9:$D$27,MATCH('VS stats'!$C56,'Season 14'!$B$9:$B$27,0)),"-")</f>
        <v>-</v>
      </c>
      <c r="CE56" s="965" t="str">
        <f>IFERROR(INDEX('Season 14'!$D$28:$D$46,MATCH('VS stats'!$C56,'Season 14'!$B$28:$B$46,0)),"-")</f>
        <v>-</v>
      </c>
      <c r="CF56" s="965" t="str">
        <f>IFERROR(INDEX('Season 14'!$J$9:$J$16,MATCH('VS stats'!$C56,'Season 14'!$H$9:$H$16,0)),IFERROR(INDEX('Season 14'!$J$39,MATCH('VS stats'!$C56,'Season 14'!$H$39,0)),"-"))</f>
        <v>-</v>
      </c>
      <c r="CG56" s="965" t="str">
        <f>IFERROR(INDEX('Season 14'!$P$9:$P$16,MATCH('VS stats'!$C56,'Season 14'!$N$9:$N$16,0)),IFERROR(INDEX('Season 14'!$J$30,MATCH('VS stats'!$C56,'Season 14'!$H$30,0)),"-"))</f>
        <v>-</v>
      </c>
      <c r="CH56" s="965" t="str">
        <f>IFERROR(INDEX('Season 14'!$P$20:$P$24,MATCH('VS stats'!$C56,'Season 14'!$N$20:$N$24,0)),
IFERROR(INDEX('Season 14'!$X$9,MATCH('VS stats'!$C56,'Season 14'!$U$9,0)),
IFERROR(INDEX('Season 14'!$X$11:$X$13,MATCH('VS stats'!$C56,'Season 14'!$U$11:$U64,0)),
IFERROR(INDEX('Season 14'!$X$17,MATCH('VS stats'!$C56,'Season 14'!$U$17,0)),
IFERROR(INDEX('Season 14'!$X$19,MATCH('VS stats'!$C56,'Season 14'!$U$19,0)),
IFERROR(INDEX('Season 14'!$X$21,MATCH('VS stats'!$C56,'Season 14'!$U$21,0)),
IFERROR(INDEX('Season 14'!$X$23,MATCH('VS stats'!$C56,'Season 14'!$U$23,0)),"-")))))))</f>
        <v>-</v>
      </c>
      <c r="CI56" s="966" t="str">
        <f>IFERROR(INDEX('Season 14'!$X$10,MATCH('VS stats'!$C56,'Season 14'!$U$10,0)),
IFERROR(INDEX('Season 14'!$X$14:$X$16,MATCH('VS stats'!$C56,'Season 14'!$U$14:$U$16,0)),
IFERROR(INDEX('Season 14'!$X$18,MATCH('VS stats'!$C56,'Season 14'!$U$18,0)),
IFERROR(INDEX('Season 14'!$X$20,MATCH('VS stats'!$C56,'Season 14'!$U$20,0)),
IFERROR(INDEX('Season 14'!$X$22,MATCH('VS stats'!$C56,'Season 14'!$U$22,0)),"-")))))</f>
        <v>-</v>
      </c>
      <c r="CJ56" s="965" t="str">
        <f>IFERROR(INDEX('Season 15'!$D$9:$D$27,MATCH('VS stats'!$C56,'Season 15'!$B$9:$B$27,0)),"-")</f>
        <v>-</v>
      </c>
      <c r="CK56" s="965" t="str">
        <f>IFERROR(INDEX('Season 15'!$D$28:$D$46,MATCH('VS stats'!$C56,'Season 15'!$B$28:$B$46,0)),"-")</f>
        <v>-</v>
      </c>
      <c r="CL56" s="965" t="str">
        <f>IFERROR(INDEX('Season 15'!$J$9:$J$16,MATCH('VS stats'!$C56,'Season 15'!$H$9:$H$16,0)),IFERROR(INDEX('Season 15'!$J$39,MATCH('VS stats'!$C56,'Season 15'!$H$39,0)),"-"))</f>
        <v>-</v>
      </c>
      <c r="CM56" s="965" t="str">
        <f>IFERROR(INDEX('Season 15'!$P$9:$P$16,MATCH('VS stats'!$C56,'Season 15'!$N$9:$N$16,0)),IFERROR(INDEX('Season 15'!$J$30,MATCH('VS stats'!$C56,'Season 15'!$H$30,0)),"-"))</f>
        <v>-</v>
      </c>
      <c r="CN56" s="965" t="str">
        <f>IFERROR(INDEX('Season 15'!$P$20:$P$24,MATCH('VS stats'!$C56,'Season 15'!$N$20:$N$24,0)),
IFERROR(INDEX('Season 15'!$X$9,MATCH('VS stats'!$C56,'Season 15'!$U$9,0)),
IFERROR(INDEX('Season 15'!$X$11:$X$13,MATCH('VS stats'!$C56,'Season 15'!$U$11:$U64,0)),
IFERROR(INDEX('Season 15'!$X$17,MATCH('VS stats'!$C56,'Season 15'!$U$17,0)),
IFERROR(INDEX('Season 15'!$X$19,MATCH('VS stats'!$C56,'Season 15'!$U$19,0)),
IFERROR(INDEX('Season 15'!$X$21,MATCH('VS stats'!$C56,'Season 15'!$U$21,0)),
IFERROR(INDEX('Season 15'!$X$23,MATCH('VS stats'!$C56,'Season 15'!$U$23,0)),"-")))))))</f>
        <v>-</v>
      </c>
      <c r="CO56" s="966" t="str">
        <f>IFERROR(INDEX('Season 15'!$X$10,MATCH('VS stats'!$C56,'Season 15'!$U$10,0)),
IFERROR(INDEX('Season 15'!$X$14:$X$16,MATCH('VS stats'!$C56,'Season 15'!$U$14:$U$16,0)),
IFERROR(INDEX('Season 15'!$X$18,MATCH('VS stats'!$C56,'Season 15'!$U$18,0)),
IFERROR(INDEX('Season 15'!$X$20,MATCH('VS stats'!$C56,'Season 15'!$U$20,0)),
IFERROR(INDEX('Season 15'!$X$22,MATCH('VS stats'!$C56,'Season 15'!$U$22,0)),"-")))))</f>
        <v>-</v>
      </c>
      <c r="CP56" s="976"/>
      <c r="CQ56" s="822"/>
      <c r="CR56" s="822"/>
      <c r="CS56" s="822"/>
      <c r="CT56" s="822"/>
      <c r="CU56" s="822"/>
    </row>
    <row r="57" spans="3:99" x14ac:dyDescent="0.25">
      <c r="C57" s="732" t="s">
        <v>227</v>
      </c>
      <c r="D57" s="965" t="str">
        <f>IFERROR(INDEX('Season 1'!$D$9:$D$31,MATCH('VS stats'!$C57,'Season 1'!$B$9:$B$31,0)),"-")</f>
        <v>-</v>
      </c>
      <c r="E57" s="965" t="str">
        <f>IFERROR(INDEX('Season 1'!$D$32:$D$54,MATCH('VS stats'!$C57,'Season 1'!$B$32:$B$54,0)),"-")</f>
        <v>-</v>
      </c>
      <c r="F57" s="965" t="str">
        <f>IFERROR(INDEX('Season 1'!$J$9:$J$16,MATCH('VS stats'!$C57,'Season 1'!$H$9:$H$16,0)),IFERROR(INDEX('Season 1'!$W$9:$W$14,MATCH('VS stats'!$C57,'Season 1'!$T$9:$T$14,0)),"-"))</f>
        <v>-</v>
      </c>
      <c r="G57" s="965" t="str">
        <f>IFERROR(INDEX('Season 1'!$P$9:$P$16,MATCH('VS stats'!$C57,'Season 1'!$N$9:$N$16,0)),"-")</f>
        <v>-</v>
      </c>
      <c r="H57" s="965" t="str">
        <f>IFERROR(INDEX('Season 1'!$P$20:$P$24,MATCH('VS stats'!$C57,'Season 1'!$N$20:$N$24,0)),"-")</f>
        <v>-</v>
      </c>
      <c r="I57" s="966" t="s">
        <v>35</v>
      </c>
      <c r="J57" s="965" t="str">
        <f>IFERROR(INDEX('Season 2'!$D$9:$D$31,MATCH('VS stats'!$C57,'Season 2'!$B$9:$B$31,0)),"-")</f>
        <v>-</v>
      </c>
      <c r="K57" s="965" t="str">
        <f>IFERROR(INDEX('Season 2'!$D$32:$D$54,MATCH('VS stats'!$C57,'Season 2'!$B$32:$B$54,0)),"-")</f>
        <v>-</v>
      </c>
      <c r="L57" s="965" t="str">
        <f>IFERROR(INDEX('Season 2'!$J$9:$J$16,MATCH('VS stats'!$C57,'Season 2'!$H$9:$H$16,0)),IFERROR(INDEX('Season 2'!$J$45:$J$50,MATCH('VS stats'!$C57,'Season 2'!$H$45:$H$50,0)),"-"))</f>
        <v>-</v>
      </c>
      <c r="M57" s="965" t="str">
        <f>IFERROR(INDEX('Season 2'!$P$9:$P$16,MATCH('VS stats'!$C57,'Season 2'!$N$9:$N$16,0)),IFERROR(INDEX('Season 2'!$J$30,MATCH('VS stats'!$C57,'Season 2'!$H$30,0)),"-"))</f>
        <v>-</v>
      </c>
      <c r="N57" s="965" t="str">
        <f>IFERROR(INDEX('Season 2'!$P$20:$P$24,MATCH('VS stats'!$C57,'Season 2'!$N$20:$N$24,0)),
IFERROR(INDEX('Season 2'!$X$9,MATCH('VS stats'!$C57,'Season 2'!$U$9,0)),
IFERROR(INDEX('Season 2'!$X$11:$X$13,MATCH('VS stats'!$C57,'Season 2'!$U$11:$U65,0)),
IFERROR(INDEX('Season 2'!$X$17,MATCH('VS stats'!$C57,'Season 2'!$U$17,0)),
IFERROR(INDEX('Season 2'!$X$19,MATCH('VS stats'!$C57,'Season 2'!$U$19,0)),
IFERROR(INDEX('Season 2'!$X$21,MATCH('VS stats'!$C57,'Season 2'!$U$21,0)),
IFERROR(INDEX('Season 2'!$X$23,MATCH('VS stats'!$C57,'Season 2'!$U$23,0)),
IFERROR(INDEX('Season 2'!$X$25,MATCH('VS stats'!$C57,'Season 2'!$U$25,0)),"-"))))))))</f>
        <v>-</v>
      </c>
      <c r="O57" s="966" t="str">
        <f>IFERROR(INDEX('Season 2'!$X$10,MATCH('VS stats'!$C57,'Season 2'!$U$10,0)),
IFERROR(INDEX('Season 2'!$X$14:$X$16,MATCH('VS stats'!$C57,'Season 2'!$U$14:$U$16,0)),
IFERROR(INDEX('Season 2'!$X$18,MATCH('VS stats'!$C57,'Season 2'!$U$18,0)),
IFERROR(INDEX('Season 2'!$X$20,MATCH('VS stats'!$C57,'Season 2'!$U$20,0)),
IFERROR(INDEX('Season 2'!$X$22,MATCH('VS stats'!$C57,'Season 2'!$U$22,0)),
IFERROR(INDEX('Season 2'!$X$24,MATCH('VS stats'!$C57,'Season 2'!$U$24,0)),"-"))))))</f>
        <v>-</v>
      </c>
      <c r="P57" s="965" t="str">
        <f>IFERROR(INDEX('Season 3'!$D$9:$D$31,MATCH('VS stats'!$C57,'Season 3'!$B$9:$B$31,0)),"-")</f>
        <v>-</v>
      </c>
      <c r="Q57" s="965" t="str">
        <f>IFERROR(INDEX('Season 3'!$D$32:$D$54,MATCH('VS stats'!$C57,'Season 3'!$B$32:$B$54,0)),"-")</f>
        <v>-</v>
      </c>
      <c r="R57" s="965" t="str">
        <f>IFERROR(INDEX('Season 3'!$J$9:$J$16,MATCH('VS stats'!$C57,'Season 3'!$H$9:$H$16,0)),IFERROR(INDEX('Season 3'!$J$39,MATCH('VS stats'!$C57,'Season 3'!$H$39,0)),"-"))</f>
        <v>-</v>
      </c>
      <c r="S57" s="965" t="str">
        <f>IFERROR(INDEX('Season 3'!$P$9:$P$16,MATCH('VS stats'!$C57,'Season 3'!$N$9:$N$16,0)),IFERROR(INDEX('Season 3'!$J$30,MATCH('VS stats'!$C57,'Season 3'!$H$30,0)),"-"))</f>
        <v>-</v>
      </c>
      <c r="T57" s="965" t="str">
        <f>IFERROR(INDEX('Season 3'!$P$20:$P$24,MATCH('VS stats'!$C57,'Season 3'!$N$20:$N$24,0)),
IFERROR(INDEX('Season 3'!$X$9,MATCH('VS stats'!$C57,'Season 3'!$U$9,0)),
IFERROR(INDEX('Season 3'!$X$11:$X$13,MATCH('VS stats'!$C57,'Season 3'!$U$11:$U65,0)),
IFERROR(INDEX('Season 3'!$X$17,MATCH('VS stats'!$C57,'Season 3'!$U$17,0)),
IFERROR(INDEX('Season 3'!$X$19,MATCH('VS stats'!$C57,'Season 3'!$U$19,0)),
IFERROR(INDEX('Season 3'!$X$21,MATCH('VS stats'!$C57,'Season 3'!$U$21,0)),
IFERROR(INDEX('Season 3'!$X$23,MATCH('VS stats'!$C57,'Season 3'!$U$23,0)),
IFERROR(INDEX('Season 3'!$X$25,MATCH('VS stats'!$C57,'Season 3'!$U$25,0)),"-"))))))))</f>
        <v>-</v>
      </c>
      <c r="U57" s="966" t="str">
        <f>IFERROR(INDEX('Season 3'!$X$10,MATCH('VS stats'!$C57,'Season 3'!$U$10,0)),
IFERROR(INDEX('Season 3'!$X$14:$X$16,MATCH('VS stats'!$C57,'Season 3'!$U$14:$U$16,0)),
IFERROR(INDEX('Season 3'!$X$18,MATCH('VS stats'!$C57,'Season 3'!$U$18,0)),
IFERROR(INDEX('Season 3'!$X$20,MATCH('VS stats'!$C57,'Season 3'!$U$20,0)),
IFERROR(INDEX('Season 3'!$X$22,MATCH('VS stats'!$C57,'Season 3'!$U$22,0)),
IFERROR(INDEX('Season 3'!$X$24,MATCH('VS stats'!$C57,'Season 3'!$U$24,0)),"-"))))))</f>
        <v>-</v>
      </c>
      <c r="V57" s="965" t="str">
        <f>IFERROR(INDEX('Season 4'!$D$9:$D$27,MATCH('VS stats'!$C57,'Season 4'!$B$9:$B$27,0)),"-")</f>
        <v>-</v>
      </c>
      <c r="W57" s="965" t="str">
        <f>IFERROR(INDEX('Season 4'!$D$28:$D$46,MATCH('VS stats'!$C57,'Season 4'!$B$28:$B$46,0)),"-")</f>
        <v>-</v>
      </c>
      <c r="X57" s="965" t="str">
        <f>IFERROR(INDEX('Season 4'!$J$9:$J$16,MATCH('VS stats'!$C57,'Season 4'!$H$9:$H$16,0)),IFERROR(INDEX('Season 4'!$J$39,MATCH('VS stats'!$C57,'Season 4'!$H$39,0)),"-"))</f>
        <v>-</v>
      </c>
      <c r="Y57" s="965" t="str">
        <f>IFERROR(INDEX('Season 4'!$P$9:$P$16,MATCH('VS stats'!$C57,'Season 4'!$N$9:$N$16,0)),IFERROR(INDEX('Season 4'!$J$30,MATCH('VS stats'!$C57,'Season 4'!$H$30,0)),"-"))</f>
        <v>-</v>
      </c>
      <c r="Z57" s="965" t="str">
        <f>IFERROR(INDEX('Season 4'!$P$20:$P$24,MATCH('VS stats'!$C57,'Season 4'!$N$20:$N$24,0)),
IFERROR(INDEX('Season 4'!$X$9,MATCH('VS stats'!$C57,'Season 4'!$U$9,0)),
IFERROR(INDEX('Season 4'!$X$11:$X$13,MATCH('VS stats'!$C57,'Season 4'!$U$11:$U65,0)),
IFERROR(INDEX('Season 4'!$X$17,MATCH('VS stats'!$C57,'Season 4'!$U$17,0)),
IFERROR(INDEX('Season 4'!$X$19,MATCH('VS stats'!$C57,'Season 4'!$U$19,0)),
IFERROR(INDEX('Season 4'!$X$21,MATCH('VS stats'!$C57,'Season 4'!$U$21,0)),
IFERROR(INDEX('Season 4'!$X$23,MATCH('VS stats'!$C57,'Season 4'!$U$23,0)),
IFERROR(INDEX('Season 4'!$X$25,MATCH('VS stats'!$C57,'Season 4'!$U$25,0)),"-"))))))))</f>
        <v>-</v>
      </c>
      <c r="AA57" s="966" t="str">
        <f>IFERROR(INDEX('Season 4'!$X$10,MATCH('VS stats'!$C57,'Season 4'!$U$10,0)),
IFERROR(INDEX('Season 4'!$X$14:$X$16,MATCH('VS stats'!$C57,'Season 4'!$U$14:$U$16,0)),
IFERROR(INDEX('Season 4'!$X$18,MATCH('VS stats'!$C57,'Season 4'!$U$18,0)),
IFERROR(INDEX('Season 4'!$X$20,MATCH('VS stats'!$C57,'Season 4'!$U$20,0)),
IFERROR(INDEX('Season 4'!$X$22,MATCH('VS stats'!$C57,'Season 4'!$U$22,0)),
IFERROR(INDEX('Season 4'!$X$24,MATCH('VS stats'!$C57,'Season 4'!$U$24,0)),"-"))))))</f>
        <v>-</v>
      </c>
      <c r="AB57" s="965" t="str">
        <f>IFERROR(INDEX('Season 5'!$D$9:$D$27,MATCH('VS stats'!$C57,'Season 5'!$B$9:$B$27,0)),"-")</f>
        <v>-</v>
      </c>
      <c r="AC57" s="965" t="str">
        <f>IFERROR(INDEX('Season 5'!$D$28:$D$46,MATCH('VS stats'!$C57,'Season 5'!$B$28:$B$46,0)),"-")</f>
        <v>-</v>
      </c>
      <c r="AD57" s="965" t="str">
        <f>IFERROR(INDEX('Season 5'!$J$9:$J$16,MATCH('VS stats'!$C57,'Season 5'!$H$9:$H$16,0)),IFERROR(INDEX('Season 5'!$J$39,MATCH('VS stats'!$C57,'Season 5'!$H$39,0)),"-"))</f>
        <v>-</v>
      </c>
      <c r="AE57" s="965" t="str">
        <f>IFERROR(INDEX('Season 5'!$P$9:$P$16,MATCH('VS stats'!$C57,'Season 5'!$N$9:$N$16,0)),IFERROR(INDEX('Season 5'!$J$30,MATCH('VS stats'!$C57,'Season 5'!$H$30,0)),"-"))</f>
        <v>-</v>
      </c>
      <c r="AF57" s="965" t="str">
        <f>IFERROR(INDEX('Season 5'!$P$20:$P$24,MATCH('VS stats'!$C57,'Season 5'!$N$20:$N$24,0)),
IFERROR(INDEX('Season 5'!$X$9,MATCH('VS stats'!$C57,'Season 5'!$U$9,0)),
IFERROR(INDEX('Season 5'!$X$11:$X$13,MATCH('VS stats'!$C57,'Season 5'!$U$11:$U65,0)),
IFERROR(INDEX('Season 5'!$X$17,MATCH('VS stats'!$C57,'Season 5'!$U$17,0)),
IFERROR(INDEX('Season 5'!$X$19,MATCH('VS stats'!$C57,'Season 5'!$U$19,0)),
IFERROR(INDEX('Season 5'!$X$21,MATCH('VS stats'!$C57,'Season 5'!$U$21,0)),
IFERROR(INDEX('Season 5'!$X$23,MATCH('VS stats'!$C57,'Season 5'!$U$23,0)),"-")))))))</f>
        <v>-</v>
      </c>
      <c r="AG57" s="966" t="str">
        <f>IFERROR(INDEX('Season 5'!$X$10,MATCH('VS stats'!$C57,'Season 5'!$U$10,0)),
IFERROR(INDEX('Season 5'!$X$14:$X$16,MATCH('VS stats'!$C57,'Season 5'!$U$14:$U$16,0)),
IFERROR(INDEX('Season 5'!$X$18,MATCH('VS stats'!$C57,'Season 5'!$U$18,0)),
IFERROR(INDEX('Season 5'!$X$20,MATCH('VS stats'!$C57,'Season 5'!$U$20,0)),
IFERROR(INDEX('Season 5'!$X$22,MATCH('VS stats'!$C57,'Season 5'!$U$22,0)),"-")))))</f>
        <v>-</v>
      </c>
      <c r="AH57" s="965" t="str">
        <f>IFERROR(INDEX('Season 6'!$D$9:$D$27,MATCH('VS stats'!$C57,'Season 6'!$B$9:$B$27,0)),"-")</f>
        <v>-</v>
      </c>
      <c r="AI57" s="965" t="str">
        <f>IFERROR(INDEX('Season 6'!$D$28:$D$46,MATCH('VS stats'!$C57,'Season 6'!$B$28:$B$46,0)),"-")</f>
        <v>-</v>
      </c>
      <c r="AJ57" s="965" t="str">
        <f>IFERROR(INDEX('Season 6'!$J$9:$J$16,MATCH('VS stats'!$C57,'Season 6'!$H$9:$H$16,0)),IFERROR(INDEX('Season 6'!$J$39,MATCH('VS stats'!$C57,'Season 6'!$H$39,0)),"-"))</f>
        <v>-</v>
      </c>
      <c r="AK57" s="965" t="str">
        <f>IFERROR(INDEX('Season 6'!$P$9:$P$16,MATCH('VS stats'!$C57,'Season 6'!$N$9:$N$16,0)),IFERROR(INDEX('Season 6'!$J$30,MATCH('VS stats'!$C57,'Season 6'!$H$30,0)),"-"))</f>
        <v>-</v>
      </c>
      <c r="AL57" s="965" t="str">
        <f>IFERROR(INDEX('Season 6'!$P$20:$P$24,MATCH('VS stats'!$C57,'Season 6'!$N$20:$N$24,0)),
IFERROR(INDEX('Season 6'!$X$9,MATCH('VS stats'!$C57,'Season 6'!$U$9,0)),
IFERROR(INDEX('Season 6'!$X$11:$X$13,MATCH('VS stats'!$C57,'Season 6'!$U$11:$U65,0)),
IFERROR(INDEX('Season 6'!$X$17,MATCH('VS stats'!$C57,'Season 6'!$U$17,0)),
IFERROR(INDEX('Season 6'!$X$19,MATCH('VS stats'!$C57,'Season 6'!$U$19,0)),
IFERROR(INDEX('Season 6'!$X$21,MATCH('VS stats'!$C57,'Season 6'!$U$21,0)),
IFERROR(INDEX('Season 6'!$X$23,MATCH('VS stats'!$C57,'Season 6'!$U$23,0)),"-")))))))</f>
        <v>-</v>
      </c>
      <c r="AM57" s="966" t="str">
        <f>IFERROR(INDEX('Season 6'!$X$10,MATCH('VS stats'!$C57,'Season 6'!$U$10,0)),
IFERROR(INDEX('Season 6'!$X$14:$X$16,MATCH('VS stats'!$C57,'Season 6'!$U$14:$U$16,0)),
IFERROR(INDEX('Season 6'!$X$18,MATCH('VS stats'!$C57,'Season 6'!$U$18,0)),
IFERROR(INDEX('Season 6'!$X$20,MATCH('VS stats'!$C57,'Season 6'!$U$20,0)),
IFERROR(INDEX('Season 6'!$X$22,MATCH('VS stats'!$C57,'Season 6'!$U$22,0)),"-")))))</f>
        <v>-</v>
      </c>
      <c r="AN57" s="965" t="str">
        <f>IFERROR(INDEX('Season 7'!$D$9:$D$27,MATCH('VS stats'!$C57,'Season 7'!$B$9:$B$27,0)),"-")</f>
        <v>-</v>
      </c>
      <c r="AO57" s="965" t="str">
        <f>IFERROR(INDEX('Season 7'!$D$28:$D$46,MATCH('VS stats'!$C57,'Season 7'!$B$28:$B$46,0)),"-")</f>
        <v>-</v>
      </c>
      <c r="AP57" s="965" t="str">
        <f>IFERROR(INDEX('Season 7'!$J$9:$J$16,MATCH('VS stats'!$C57,'Season 7'!$H$9:$H$16,0)),IFERROR(INDEX('Season 7'!$J$39,MATCH('VS stats'!$C57,'Season 7'!$H$39,0)),"-"))</f>
        <v>-</v>
      </c>
      <c r="AQ57" s="965" t="str">
        <f>IFERROR(INDEX('Season 7'!$P$9:$P$16,MATCH('VS stats'!$C57,'Season 7'!$N$9:$N$16,0)),IFERROR(INDEX('Season 7'!$J$30,MATCH('VS stats'!$C57,'Season 7'!$H$30,0)),"-"))</f>
        <v>-</v>
      </c>
      <c r="AR57" s="965" t="str">
        <f>IFERROR(INDEX('Season 7'!$P$20:$P$24,MATCH('VS stats'!$C57,'Season 7'!$N$20:$N$24,0)),
IFERROR(INDEX('Season 7'!$X$9,MATCH('VS stats'!$C57,'Season 7'!$U$9,0)),
IFERROR(INDEX('Season 7'!$X$11:$X$13,MATCH('VS stats'!$C57,'Season 7'!$U$11:$U65,0)),
IFERROR(INDEX('Season 7'!$X$17,MATCH('VS stats'!$C57,'Season 7'!$U$17,0)),
IFERROR(INDEX('Season 7'!$X$19,MATCH('VS stats'!$C57,'Season 7'!$U$19,0)),
IFERROR(INDEX('Season 7'!$X$21,MATCH('VS stats'!$C57,'Season 7'!$U$21,0)),
IFERROR(INDEX('Season 7'!$X$23,MATCH('VS stats'!$C57,'Season 7'!$U$23,0)),"-")))))))</f>
        <v>-</v>
      </c>
      <c r="AS57" s="966" t="str">
        <f>IFERROR(INDEX('Season 7'!$X$10,MATCH('VS stats'!$C57,'Season 7'!$U$10,0)),
IFERROR(INDEX('Season 7'!$X$14:$X$16,MATCH('VS stats'!$C57,'Season 7'!$U$14:$U$16,0)),
IFERROR(INDEX('Season 7'!$X$18,MATCH('VS stats'!$C57,'Season 7'!$U$18,0)),
IFERROR(INDEX('Season 7'!$X$20,MATCH('VS stats'!$C57,'Season 7'!$U$20,0)),
IFERROR(INDEX('Season 7'!$X$22,MATCH('VS stats'!$C57,'Season 7'!$U$22,0)),"-")))))</f>
        <v>-</v>
      </c>
      <c r="AT57" s="965" t="str">
        <f>IFERROR(INDEX('Season 8'!$D$9:$D$27,MATCH('VS stats'!$C57,'Season 8'!$B$9:$B$27,0)),"-")</f>
        <v>-</v>
      </c>
      <c r="AU57" s="965" t="str">
        <f>IFERROR(INDEX('Season 8'!$D$28:$D$46,MATCH('VS stats'!$C57,'Season 8'!$B$28:$B$46,0)),"-")</f>
        <v>-</v>
      </c>
      <c r="AV57" s="965" t="str">
        <f>IFERROR(INDEX('Season 8'!$J$9:$J$16,MATCH('VS stats'!$C57,'Season 8'!$H$9:$H$16,0)),IFERROR(INDEX('Season 8'!$J$39,MATCH('VS stats'!$C57,'Season 8'!$H$39,0)),"-"))</f>
        <v>-</v>
      </c>
      <c r="AW57" s="965" t="str">
        <f>IFERROR(INDEX('Season 8'!$P$9:$P$16,MATCH('VS stats'!$C57,'Season 8'!$N$9:$N$16,0)),IFERROR(INDEX('Season 8'!$J$30,MATCH('VS stats'!$C57,'Season 8'!$H$30,0)),"-"))</f>
        <v>-</v>
      </c>
      <c r="AX57" s="965" t="str">
        <f>IFERROR(INDEX('Season 8'!$P$20:$P$24,MATCH('VS stats'!$C57,'Season 8'!$N$20:$N$24,0)),
IFERROR(INDEX('Season 8'!$X$9,MATCH('VS stats'!$C57,'Season 8'!$U$9,0)),
IFERROR(INDEX('Season 8'!$X$11:$X$13,MATCH('VS stats'!$C57,'Season 8'!$U$11:$U65,0)),
IFERROR(INDEX('Season 8'!$X$17,MATCH('VS stats'!$C57,'Season 8'!$U$17,0)),
IFERROR(INDEX('Season 8'!$X$19,MATCH('VS stats'!$C57,'Season 8'!$U$19,0)),
IFERROR(INDEX('Season 8'!$X$21,MATCH('VS stats'!$C57,'Season 8'!$U$21,0)),
IFERROR(INDEX('Season 8'!$X$23,MATCH('VS stats'!$C57,'Season 8'!$U$23,0)),"-")))))))</f>
        <v>-</v>
      </c>
      <c r="AY57" s="966" t="str">
        <f>IFERROR(INDEX('Season 8'!$X$10,MATCH('VS stats'!$C57,'Season 8'!$U$10,0)),
IFERROR(INDEX('Season 8'!$X$14:$X$16,MATCH('VS stats'!$C57,'Season 8'!$U$14:$U$16,0)),
IFERROR(INDEX('Season 8'!$X$18,MATCH('VS stats'!$C57,'Season 8'!$U$18,0)),
IFERROR(INDEX('Season 8'!$X$20,MATCH('VS stats'!$C57,'Season 8'!$U$20,0)),
IFERROR(INDEX('Season 8'!$X$22,MATCH('VS stats'!$C57,'Season 8'!$U$22,0)),"-")))))</f>
        <v>-</v>
      </c>
      <c r="AZ57" s="965" t="str">
        <f>IFERROR(INDEX('Season 9'!$D$9:$D$27,MATCH('VS stats'!$C57,'Season 9'!$B$9:$B$27,0)),"-")</f>
        <v>-</v>
      </c>
      <c r="BA57" s="965" t="str">
        <f>IFERROR(INDEX('Season 9'!$D$28:$D$46,MATCH('VS stats'!$C57,'Season 9'!$B$28:$B$46,0)),"-")</f>
        <v>-</v>
      </c>
      <c r="BB57" s="965" t="str">
        <f>IFERROR(INDEX('Season 9'!$J$9:$J$16,MATCH('VS stats'!$C57,'Season 9'!$H$9:$H$16,0)),IFERROR(INDEX('Season 9'!$J$39,MATCH('VS stats'!$C57,'Season 9'!$H$39,0)),"-"))</f>
        <v>-</v>
      </c>
      <c r="BC57" s="965" t="str">
        <f>IFERROR(INDEX('Season 9'!$P$9:$P$16,MATCH('VS stats'!$C57,'Season 9'!$N$9:$N$16,0)),IFERROR(INDEX('Season 9'!$J$30,MATCH('VS stats'!$C57,'Season 9'!$H$30,0)),"-"))</f>
        <v>-</v>
      </c>
      <c r="BD57" s="965" t="str">
        <f>IFERROR(INDEX('Season 9'!$P$20:$P$24,MATCH('VS stats'!$C57,'Season 9'!$N$20:$N$24,0)),
IFERROR(INDEX('Season 9'!$X$9,MATCH('VS stats'!$C57,'Season 9'!$U$9,0)),
IFERROR(INDEX('Season 9'!$X$11:$X$13,MATCH('VS stats'!$C57,'Season 9'!$U$11:$U65,0)),
IFERROR(INDEX('Season 9'!$X$17,MATCH('VS stats'!$C57,'Season 9'!$U$17,0)),
IFERROR(INDEX('Season 9'!$X$19,MATCH('VS stats'!$C57,'Season 9'!$U$19,0)),
IFERROR(INDEX('Season 9'!$X$21,MATCH('VS stats'!$C57,'Season 9'!$U$21,0)),
IFERROR(INDEX('Season 9'!$X$23,MATCH('VS stats'!$C57,'Season 9'!$U$23,0)),"-")))))))</f>
        <v>-</v>
      </c>
      <c r="BE57" s="966" t="str">
        <f>IFERROR(INDEX('Season 9'!$X$10,MATCH('VS stats'!$C57,'Season 9'!$U$10,0)),
IFERROR(INDEX('Season 9'!$X$14:$X$16,MATCH('VS stats'!$C57,'Season 9'!$U$14:$U$16,0)),
IFERROR(INDEX('Season 9'!$X$18,MATCH('VS stats'!$C57,'Season 9'!$U$18,0)),
IFERROR(INDEX('Season 9'!$X$20,MATCH('VS stats'!$C57,'Season 9'!$U$20,0)),
IFERROR(INDEX('Season 9'!$X$22,MATCH('VS stats'!$C57,'Season 9'!$U$22,0)),"-")))))</f>
        <v>-</v>
      </c>
      <c r="BF57" s="965" t="str">
        <f>IFERROR(INDEX('Season 10'!$D$9:$D$27,MATCH('VS stats'!$C57,'Season 10'!$B$9:$B$27,0)),"-")</f>
        <v>-</v>
      </c>
      <c r="BG57" s="965" t="str">
        <f>IFERROR(INDEX('Season 10'!$D$28:$D$46,MATCH('VS stats'!$C57,'Season 10'!$B$28:$B$46,0)),"-")</f>
        <v>-</v>
      </c>
      <c r="BH57" s="965" t="str">
        <f>IFERROR(INDEX('Season 10'!$J$9:$J$16,MATCH('VS stats'!$C57,'Season 10'!$H$9:$H$16,0)),IFERROR(INDEX('Season 10'!$J$39,MATCH('VS stats'!$C57,'Season 10'!$H$39,0)),"-"))</f>
        <v>-</v>
      </c>
      <c r="BI57" s="965" t="str">
        <f>IFERROR(INDEX('Season 10'!$P$9:$P$16,MATCH('VS stats'!$C57,'Season 10'!$N$9:$N$16,0)),IFERROR(INDEX('Season 10'!$J$30,MATCH('VS stats'!$C57,'Season 10'!$H$30,0)),"-"))</f>
        <v>-</v>
      </c>
      <c r="BJ57" s="965" t="str">
        <f>IFERROR(INDEX('Season 10'!$P$20:$P$24,MATCH('VS stats'!$C57,'Season 10'!$N$20:$N$24,0)),
IFERROR(INDEX('Season 10'!$X$9,MATCH('VS stats'!$C57,'Season 10'!$U$9,0)),
IFERROR(INDEX('Season 10'!$X$11:$X$13,MATCH('VS stats'!$C57,'Season 10'!$U$11:$U65,0)),
IFERROR(INDEX('Season 10'!$X$17,MATCH('VS stats'!$C57,'Season 10'!$U$17,0)),
IFERROR(INDEX('Season 10'!$X$19,MATCH('VS stats'!$C57,'Season 10'!$U$19,0)),
IFERROR(INDEX('Season 10'!$X$21,MATCH('VS stats'!$C57,'Season 10'!$U$21,0)),
IFERROR(INDEX('Season 10'!$X$23,MATCH('VS stats'!$C57,'Season 10'!$U$23,0)),"-")))))))</f>
        <v>-</v>
      </c>
      <c r="BK57" s="966" t="str">
        <f>IFERROR(INDEX('Season 10'!$X$10,MATCH('VS stats'!$C57,'Season 10'!$U$10,0)),
IFERROR(INDEX('Season 10'!$X$14:$X$16,MATCH('VS stats'!$C57,'Season 10'!$U$14:$U$16,0)),
IFERROR(INDEX('Season 10'!$X$18,MATCH('VS stats'!$C57,'Season 10'!$U$18,0)),
IFERROR(INDEX('Season 10'!$X$20,MATCH('VS stats'!$C57,'Season 10'!$U$20,0)),
IFERROR(INDEX('Season 10'!$X$22,MATCH('VS stats'!$C57,'Season 10'!$U$22,0)),"-")))))</f>
        <v>-</v>
      </c>
      <c r="BL57" s="965" t="str">
        <f>IFERROR(INDEX('Season 11'!$D$9:$D$27,MATCH('VS stats'!$C57,'Season 11'!$B$9:$B$27,0)),"-")</f>
        <v>-</v>
      </c>
      <c r="BM57" s="965" t="str">
        <f>IFERROR(INDEX('Season 11'!$D$28:$D$46,MATCH('VS stats'!$C57,'Season 11'!$B$28:$B$46,0)),"-")</f>
        <v>-</v>
      </c>
      <c r="BN57" s="965" t="str">
        <f>IFERROR(INDEX('Season 11'!$J$9:$J$16,MATCH('VS stats'!$C57,'Season 11'!$H$9:$H$16,0)),IFERROR(INDEX('Season 11'!$J$39,MATCH('VS stats'!$C57,'Season 11'!$H$39,0)),"-"))</f>
        <v>-</v>
      </c>
      <c r="BO57" s="965" t="str">
        <f>IFERROR(INDEX('Season 11'!$P$9:$P$16,MATCH('VS stats'!$C57,'Season 11'!$N$9:$N$16,0)),IFERROR(INDEX('Season 11'!$J$30,MATCH('VS stats'!$C57,'Season 11'!$H$30,0)),"-"))</f>
        <v>-</v>
      </c>
      <c r="BP57" s="965" t="str">
        <f>IFERROR(INDEX('Season 11'!$P$20:$P$24,MATCH('VS stats'!$C57,'Season 11'!$N$20:$N$24,0)),
IFERROR(INDEX('Season 11'!$X$9,MATCH('VS stats'!$C57,'Season 11'!$U$9,0)),
IFERROR(INDEX('Season 11'!$X$11:$X$13,MATCH('VS stats'!$C57,'Season 11'!$U$11:$U65,0)),
IFERROR(INDEX('Season 11'!$X$17,MATCH('VS stats'!$C57,'Season 11'!$U$17,0)),
IFERROR(INDEX('Season 11'!$X$19,MATCH('VS stats'!$C57,'Season 11'!$U$19,0)),
IFERROR(INDEX('Season 11'!$X$21,MATCH('VS stats'!$C57,'Season 11'!$U$21,0)),
IFERROR(INDEX('Season 11'!$X$23,MATCH('VS stats'!$C57,'Season 11'!$U$23,0)),"-")))))))</f>
        <v>-</v>
      </c>
      <c r="BQ57" s="966" t="str">
        <f>IFERROR(INDEX('Season 11'!$X$10,MATCH('VS stats'!$C57,'Season 11'!$U$10,0)),
IFERROR(INDEX('Season 11'!$X$14:$X$16,MATCH('VS stats'!$C57,'Season 11'!$U$14:$U$16,0)),
IFERROR(INDEX('Season 11'!$X$18,MATCH('VS stats'!$C57,'Season 11'!$U$18,0)),
IFERROR(INDEX('Season 11'!$X$20,MATCH('VS stats'!$C57,'Season 11'!$U$20,0)),
IFERROR(INDEX('Season 11'!$X$22,MATCH('VS stats'!$C57,'Season 11'!$U$22,0)),"-")))))</f>
        <v>-</v>
      </c>
      <c r="BR57" s="965" t="str">
        <f>IFERROR(INDEX('Season 12'!$D$9:$D$27,MATCH('VS stats'!$C57,'Season 12'!$B$9:$B$27,0)),"-")</f>
        <v>-</v>
      </c>
      <c r="BS57" s="965" t="str">
        <f>IFERROR(INDEX('Season 12'!$D$28:$D$46,MATCH('VS stats'!$C57,'Season 12'!$B$28:$B$46,0)),"-")</f>
        <v>-</v>
      </c>
      <c r="BT57" s="965" t="str">
        <f>IFERROR(INDEX('Season 12'!$J$9:$J$16,MATCH('VS stats'!$C57,'Season 12'!$H$9:$H$16,0)),IFERROR(INDEX('Season 12'!$J$39,MATCH('VS stats'!$C57,'Season 12'!$H$39,0)),"-"))</f>
        <v>-</v>
      </c>
      <c r="BU57" s="965" t="str">
        <f>IFERROR(INDEX('Season 12'!$P$9:$P$16,MATCH('VS stats'!$C57,'Season 12'!$N$9:$N$16,0)),IFERROR(INDEX('Season 12'!$J$30,MATCH('VS stats'!$C57,'Season 12'!$H$30,0)),"-"))</f>
        <v>-</v>
      </c>
      <c r="BV57" s="965" t="str">
        <f>IFERROR(INDEX('Season 12'!$P$20:$P$24,MATCH('VS stats'!$C57,'Season 12'!$N$20:$N$24,0)),
IFERROR(INDEX('Season 12'!$X$9,MATCH('VS stats'!$C57,'Season 12'!$U$9,0)),
IFERROR(INDEX('Season 12'!$X$11:$X$13,MATCH('VS stats'!$C57,'Season 12'!$U$11:$U65,0)),
IFERROR(INDEX('Season 12'!$X$17,MATCH('VS stats'!$C57,'Season 12'!$U$17,0)),
IFERROR(INDEX('Season 12'!$X$19,MATCH('VS stats'!$C57,'Season 12'!$U$19,0)),
IFERROR(INDEX('Season 12'!$X$21,MATCH('VS stats'!$C57,'Season 12'!$U$21,0)),
IFERROR(INDEX('Season 12'!$X$23,MATCH('VS stats'!$C57,'Season 12'!$U$23,0)),"-")))))))</f>
        <v>-</v>
      </c>
      <c r="BW57" s="966" t="str">
        <f>IFERROR(INDEX('Season 12'!$X$10,MATCH('VS stats'!$C57,'Season 12'!$U$10,0)),
IFERROR(INDEX('Season 12'!$X$14:$X$16,MATCH('VS stats'!$C57,'Season 12'!$U$14:$U$16,0)),
IFERROR(INDEX('Season 12'!$X$18,MATCH('VS stats'!$C57,'Season 12'!$U$18,0)),
IFERROR(INDEX('Season 12'!$X$20,MATCH('VS stats'!$C57,'Season 12'!$U$20,0)),
IFERROR(INDEX('Season 12'!$X$22,MATCH('VS stats'!$C57,'Season 12'!$U$22,0)),"-")))))</f>
        <v>-</v>
      </c>
      <c r="BX57" s="965" t="str">
        <f>IFERROR(INDEX('Season 13'!$D$9:$D$27,MATCH('VS stats'!$C57,'Season 13'!$B$9:$B$27,0)),"-")</f>
        <v>-</v>
      </c>
      <c r="BY57" s="965" t="str">
        <f>IFERROR(INDEX('Season 13'!$D$28:$D$46,MATCH('VS stats'!$C57,'Season 13'!$B$28:$B$46,0)),"-")</f>
        <v>-</v>
      </c>
      <c r="BZ57" s="965" t="str">
        <f>IFERROR(INDEX('Season 13'!$J$9:$J$16,MATCH('VS stats'!$C57,'Season 13'!$H$9:$H$16,0)),IFERROR(INDEX('Season 13'!$J$39,MATCH('VS stats'!$C57,'Season 13'!$H$39,0)),"-"))</f>
        <v>-</v>
      </c>
      <c r="CA57" s="965" t="str">
        <f>IFERROR(INDEX('Season 13'!$P$9:$P$16,MATCH('VS stats'!$C57,'Season 13'!$N$9:$N$16,0)),IFERROR(INDEX('Season 13'!$J$30,MATCH('VS stats'!$C57,'Season 13'!$H$30,0)),"-"))</f>
        <v>-</v>
      </c>
      <c r="CB57" s="965" t="str">
        <f>IFERROR(INDEX('Season 13'!$P$20:$P$24,MATCH('VS stats'!$C57,'Season 13'!$N$20:$N$24,0)),
IFERROR(INDEX('Season 13'!$X$9,MATCH('VS stats'!$C57,'Season 13'!$U$9,0)),
IFERROR(INDEX('Season 13'!$X$11:$X$13,MATCH('VS stats'!$C57,'Season 13'!$U$11:$U65,0)),
IFERROR(INDEX('Season 13'!$X$17,MATCH('VS stats'!$C57,'Season 13'!$U$17,0)),
IFERROR(INDEX('Season 13'!$X$19,MATCH('VS stats'!$C57,'Season 13'!$U$19,0)),
IFERROR(INDEX('Season 13'!$X$21,MATCH('VS stats'!$C57,'Season 13'!$U$21,0)),
IFERROR(INDEX('Season 13'!$X$23,MATCH('VS stats'!$C57,'Season 13'!$U$23,0)),"-")))))))</f>
        <v>-</v>
      </c>
      <c r="CC57" s="966" t="str">
        <f>IFERROR(INDEX('Season 13'!$X$10,MATCH('VS stats'!$C57,'Season 13'!$U$10,0)),
IFERROR(INDEX('Season 13'!$X$14:$X$16,MATCH('VS stats'!$C57,'Season 13'!$U$14:$U$16,0)),
IFERROR(INDEX('Season 13'!$X$18,MATCH('VS stats'!$C57,'Season 13'!$U$18,0)),
IFERROR(INDEX('Season 13'!$X$20,MATCH('VS stats'!$C57,'Season 13'!$U$20,0)),
IFERROR(INDEX('Season 13'!$X$22,MATCH('VS stats'!$C57,'Season 13'!$U$22,0)),"-")))))</f>
        <v>-</v>
      </c>
      <c r="CD57" s="965" t="str">
        <f>IFERROR(INDEX('Season 14'!$D$9:$D$27,MATCH('VS stats'!$C57,'Season 14'!$B$9:$B$27,0)),"-")</f>
        <v>-</v>
      </c>
      <c r="CE57" s="965" t="str">
        <f>IFERROR(INDEX('Season 14'!$D$28:$D$46,MATCH('VS stats'!$C57,'Season 14'!$B$28:$B$46,0)),"-")</f>
        <v>-</v>
      </c>
      <c r="CF57" s="965" t="str">
        <f>IFERROR(INDEX('Season 14'!$J$9:$J$16,MATCH('VS stats'!$C57,'Season 14'!$H$9:$H$16,0)),IFERROR(INDEX('Season 14'!$J$39,MATCH('VS stats'!$C57,'Season 14'!$H$39,0)),"-"))</f>
        <v>-</v>
      </c>
      <c r="CG57" s="965" t="str">
        <f>IFERROR(INDEX('Season 14'!$P$9:$P$16,MATCH('VS stats'!$C57,'Season 14'!$N$9:$N$16,0)),IFERROR(INDEX('Season 14'!$J$30,MATCH('VS stats'!$C57,'Season 14'!$H$30,0)),"-"))</f>
        <v>-</v>
      </c>
      <c r="CH57" s="965" t="str">
        <f>IFERROR(INDEX('Season 14'!$P$20:$P$24,MATCH('VS stats'!$C57,'Season 14'!$N$20:$N$24,0)),
IFERROR(INDEX('Season 14'!$X$9,MATCH('VS stats'!$C57,'Season 14'!$U$9,0)),
IFERROR(INDEX('Season 14'!$X$11:$X$13,MATCH('VS stats'!$C57,'Season 14'!$U$11:$U65,0)),
IFERROR(INDEX('Season 14'!$X$17,MATCH('VS stats'!$C57,'Season 14'!$U$17,0)),
IFERROR(INDEX('Season 14'!$X$19,MATCH('VS stats'!$C57,'Season 14'!$U$19,0)),
IFERROR(INDEX('Season 14'!$X$21,MATCH('VS stats'!$C57,'Season 14'!$U$21,0)),
IFERROR(INDEX('Season 14'!$X$23,MATCH('VS stats'!$C57,'Season 14'!$U$23,0)),"-")))))))</f>
        <v>-</v>
      </c>
      <c r="CI57" s="966" t="str">
        <f>IFERROR(INDEX('Season 14'!$X$10,MATCH('VS stats'!$C57,'Season 14'!$U$10,0)),
IFERROR(INDEX('Season 14'!$X$14:$X$16,MATCH('VS stats'!$C57,'Season 14'!$U$14:$U$16,0)),
IFERROR(INDEX('Season 14'!$X$18,MATCH('VS stats'!$C57,'Season 14'!$U$18,0)),
IFERROR(INDEX('Season 14'!$X$20,MATCH('VS stats'!$C57,'Season 14'!$U$20,0)),
IFERROR(INDEX('Season 14'!$X$22,MATCH('VS stats'!$C57,'Season 14'!$U$22,0)),"-")))))</f>
        <v>-</v>
      </c>
      <c r="CJ57" s="965" t="str">
        <f>IFERROR(INDEX('Season 15'!$D$9:$D$27,MATCH('VS stats'!$C57,'Season 15'!$B$9:$B$27,0)),"-")</f>
        <v>-</v>
      </c>
      <c r="CK57" s="965" t="str">
        <f>IFERROR(INDEX('Season 15'!$D$28:$D$46,MATCH('VS stats'!$C57,'Season 15'!$B$28:$B$46,0)),"-")</f>
        <v>-</v>
      </c>
      <c r="CL57" s="965" t="str">
        <f>IFERROR(INDEX('Season 15'!$J$9:$J$16,MATCH('VS stats'!$C57,'Season 15'!$H$9:$H$16,0)),IFERROR(INDEX('Season 15'!$J$39,MATCH('VS stats'!$C57,'Season 15'!$H$39,0)),"-"))</f>
        <v>-</v>
      </c>
      <c r="CM57" s="965" t="str">
        <f>IFERROR(INDEX('Season 15'!$P$9:$P$16,MATCH('VS stats'!$C57,'Season 15'!$N$9:$N$16,0)),IFERROR(INDEX('Season 15'!$J$30,MATCH('VS stats'!$C57,'Season 15'!$H$30,0)),"-"))</f>
        <v>-</v>
      </c>
      <c r="CN57" s="965" t="str">
        <f>IFERROR(INDEX('Season 15'!$P$20:$P$24,MATCH('VS stats'!$C57,'Season 15'!$N$20:$N$24,0)),
IFERROR(INDEX('Season 15'!$X$9,MATCH('VS stats'!$C57,'Season 15'!$U$9,0)),
IFERROR(INDEX('Season 15'!$X$11:$X$13,MATCH('VS stats'!$C57,'Season 15'!$U$11:$U65,0)),
IFERROR(INDEX('Season 15'!$X$17,MATCH('VS stats'!$C57,'Season 15'!$U$17,0)),
IFERROR(INDEX('Season 15'!$X$19,MATCH('VS stats'!$C57,'Season 15'!$U$19,0)),
IFERROR(INDEX('Season 15'!$X$21,MATCH('VS stats'!$C57,'Season 15'!$U$21,0)),
IFERROR(INDEX('Season 15'!$X$23,MATCH('VS stats'!$C57,'Season 15'!$U$23,0)),"-")))))))</f>
        <v>-</v>
      </c>
      <c r="CO57" s="966" t="str">
        <f>IFERROR(INDEX('Season 15'!$X$10,MATCH('VS stats'!$C57,'Season 15'!$U$10,0)),
IFERROR(INDEX('Season 15'!$X$14:$X$16,MATCH('VS stats'!$C57,'Season 15'!$U$14:$U$16,0)),
IFERROR(INDEX('Season 15'!$X$18,MATCH('VS stats'!$C57,'Season 15'!$U$18,0)),
IFERROR(INDEX('Season 15'!$X$20,MATCH('VS stats'!$C57,'Season 15'!$U$20,0)),
IFERROR(INDEX('Season 15'!$X$22,MATCH('VS stats'!$C57,'Season 15'!$U$22,0)),"-")))))</f>
        <v>-</v>
      </c>
      <c r="CP57" s="976"/>
      <c r="CQ57" s="822"/>
      <c r="CR57" s="822"/>
      <c r="CS57" s="822"/>
      <c r="CT57" s="822"/>
      <c r="CU57" s="822"/>
    </row>
    <row r="58" spans="3:99" x14ac:dyDescent="0.25">
      <c r="C58" s="1312" t="s">
        <v>532</v>
      </c>
      <c r="D58" s="1065" t="str">
        <f>IFERROR(INDEX('Season 1'!$D$9:$D$41,MATCH('VS stats'!$C58,'Season 1'!$B$9:$B$41,0)),"-")</f>
        <v>3-1</v>
      </c>
      <c r="E58" s="1065" t="str">
        <f>IFERROR(INDEX('Season 1'!$D$42:$D$54,MATCH('VS stats'!$C58,'Season 1'!$B$42:$B$54,0)),"-")</f>
        <v>1-0</v>
      </c>
      <c r="F58" s="965" t="str">
        <f>IFERROR(INDEX('Season 1'!$J$9:$J$16,MATCH('VS stats'!$C58,'Season 1'!$H$9:$H$16,0)),IFERROR(INDEX('Season 1'!$W$9:$W$14,MATCH('VS stats'!$C58,'Season 1'!$T$9:$T$14,0)),"-"))</f>
        <v>-</v>
      </c>
      <c r="G58" s="965" t="str">
        <f>IFERROR(INDEX('Season 1'!$P$9:$P$16,MATCH('VS stats'!$C58,'Season 1'!$N$9:$N$16,0)),"-")</f>
        <v>-</v>
      </c>
      <c r="H58" s="965" t="str">
        <f>IFERROR(INDEX('Season 1'!$P$20:$P$24,MATCH('VS stats'!$C58,'Season 1'!$N$20:$N$24,0)),"-")</f>
        <v>-</v>
      </c>
      <c r="I58" s="966" t="s">
        <v>35</v>
      </c>
      <c r="J58" s="965" t="str">
        <f>IFERROR(INDEX('Season 2'!$D$9:$D$31,MATCH('VS stats'!$C58,'Season 2'!$B$9:$B$31,0)),"-")</f>
        <v>-</v>
      </c>
      <c r="K58" s="965" t="str">
        <f>IFERROR(INDEX('Season 2'!$D$32:$D$54,MATCH('VS stats'!$C58,'Season 2'!$B$32:$B$54,0)),"-")</f>
        <v>-</v>
      </c>
      <c r="L58" s="965" t="str">
        <f>IFERROR(INDEX('Season 2'!$J$9:$J$16,MATCH('VS stats'!$C58,'Season 2'!$H$9:$H$16,0)),IFERROR(INDEX('Season 2'!$J$45:$J$50,MATCH('VS stats'!$C58,'Season 2'!$H$45:$H$50,0)),"-"))</f>
        <v>-</v>
      </c>
      <c r="M58" s="965" t="str">
        <f>IFERROR(INDEX('Season 2'!$P$9:$P$16,MATCH('VS stats'!$C58,'Season 2'!$N$9:$N$16,0)),IFERROR(INDEX('Season 2'!$J$30,MATCH('VS stats'!$C58,'Season 2'!$H$30,0)),"-"))</f>
        <v>-</v>
      </c>
      <c r="N58" s="965" t="str">
        <f>IFERROR(INDEX('Season 2'!$P$20:$P$24,MATCH('VS stats'!$C58,'Season 2'!$N$20:$N$24,0)),
IFERROR(INDEX('Season 2'!$X$9,MATCH('VS stats'!$C58,'Season 2'!$U$9,0)),
IFERROR(INDEX('Season 2'!$X$11:$X$13,MATCH('VS stats'!$C58,'Season 2'!$U$11:$U66,0)),
IFERROR(INDEX('Season 2'!$X$17,MATCH('VS stats'!$C58,'Season 2'!$U$17,0)),
IFERROR(INDEX('Season 2'!$X$19,MATCH('VS stats'!$C58,'Season 2'!$U$19,0)),
IFERROR(INDEX('Season 2'!$X$21,MATCH('VS stats'!$C58,'Season 2'!$U$21,0)),
IFERROR(INDEX('Season 2'!$X$23,MATCH('VS stats'!$C58,'Season 2'!$U$23,0)),
IFERROR(INDEX('Season 2'!$X$25,MATCH('VS stats'!$C58,'Season 2'!$U$25,0)),"-"))))))))</f>
        <v>-</v>
      </c>
      <c r="O58" s="966" t="str">
        <f>IFERROR(INDEX('Season 2'!$X$10,MATCH('VS stats'!$C58,'Season 2'!$U$10,0)),
IFERROR(INDEX('Season 2'!$X$14:$X$16,MATCH('VS stats'!$C58,'Season 2'!$U$14:$U$16,0)),
IFERROR(INDEX('Season 2'!$X$18,MATCH('VS stats'!$C58,'Season 2'!$U$18,0)),
IFERROR(INDEX('Season 2'!$X$20,MATCH('VS stats'!$C58,'Season 2'!$U$20,0)),
IFERROR(INDEX('Season 2'!$X$22,MATCH('VS stats'!$C58,'Season 2'!$U$22,0)),
IFERROR(INDEX('Season 2'!$X$24,MATCH('VS stats'!$C58,'Season 2'!$U$24,0)),"-"))))))</f>
        <v>-</v>
      </c>
      <c r="P58" s="965" t="str">
        <f>IFERROR(INDEX('Season 3'!$D$9:$D$31,MATCH('VS stats'!$C58,'Season 3'!$B$9:$B$31,0)),"-")</f>
        <v>-</v>
      </c>
      <c r="Q58" s="965" t="str">
        <f>IFERROR(INDEX('Season 3'!$D$32:$D$54,MATCH('VS stats'!$C58,'Season 3'!$B$32:$B$54,0)),"-")</f>
        <v>-</v>
      </c>
      <c r="R58" s="965" t="str">
        <f>IFERROR(INDEX('Season 3'!$J$9:$J$16,MATCH('VS stats'!$C58,'Season 3'!$H$9:$H$16,0)),IFERROR(INDEX('Season 3'!$J$39,MATCH('VS stats'!$C58,'Season 3'!$H$39,0)),"-"))</f>
        <v>-</v>
      </c>
      <c r="S58" s="965" t="str">
        <f>IFERROR(INDEX('Season 3'!$P$9:$P$16,MATCH('VS stats'!$C58,'Season 3'!$N$9:$N$16,0)),IFERROR(INDEX('Season 3'!$J$30,MATCH('VS stats'!$C58,'Season 3'!$H$30,0)),"-"))</f>
        <v>-</v>
      </c>
      <c r="T58" s="965" t="str">
        <f>IFERROR(INDEX('Season 3'!$P$20:$P$24,MATCH('VS stats'!$C58,'Season 3'!$N$20:$N$24,0)),
IFERROR(INDEX('Season 3'!$X$9,MATCH('VS stats'!$C58,'Season 3'!$U$9,0)),
IFERROR(INDEX('Season 3'!$X$11:$X$13,MATCH('VS stats'!$C58,'Season 3'!$U$11:$U66,0)),
IFERROR(INDEX('Season 3'!$X$17,MATCH('VS stats'!$C58,'Season 3'!$U$17,0)),
IFERROR(INDEX('Season 3'!$X$19,MATCH('VS stats'!$C58,'Season 3'!$U$19,0)),
IFERROR(INDEX('Season 3'!$X$21,MATCH('VS stats'!$C58,'Season 3'!$U$21,0)),
IFERROR(INDEX('Season 3'!$X$23,MATCH('VS stats'!$C58,'Season 3'!$U$23,0)),
IFERROR(INDEX('Season 3'!$X$25,MATCH('VS stats'!$C58,'Season 3'!$U$25,0)),"-"))))))))</f>
        <v>-</v>
      </c>
      <c r="U58" s="966" t="str">
        <f>IFERROR(INDEX('Season 3'!$X$10,MATCH('VS stats'!$C58,'Season 3'!$U$10,0)),
IFERROR(INDEX('Season 3'!$X$14:$X$16,MATCH('VS stats'!$C58,'Season 3'!$U$14:$U$16,0)),
IFERROR(INDEX('Season 3'!$X$18,MATCH('VS stats'!$C58,'Season 3'!$U$18,0)),
IFERROR(INDEX('Season 3'!$X$20,MATCH('VS stats'!$C58,'Season 3'!$U$20,0)),
IFERROR(INDEX('Season 3'!$X$22,MATCH('VS stats'!$C58,'Season 3'!$U$22,0)),
IFERROR(INDEX('Season 3'!$X$24,MATCH('VS stats'!$C58,'Season 3'!$U$24,0)),"-"))))))</f>
        <v>-</v>
      </c>
      <c r="V58" s="965" t="str">
        <f>IFERROR(INDEX('Season 4'!$D$9:$D$27,MATCH('VS stats'!$C58,'Season 4'!$B$9:$B$27,0)),"-")</f>
        <v>-</v>
      </c>
      <c r="W58" s="965" t="str">
        <f>IFERROR(INDEX('Season 4'!$D$28:$D$46,MATCH('VS stats'!$C58,'Season 4'!$B$28:$B$46,0)),"-")</f>
        <v>-</v>
      </c>
      <c r="X58" s="965" t="str">
        <f>IFERROR(INDEX('Season 4'!$J$9:$J$16,MATCH('VS stats'!$C58,'Season 4'!$H$9:$H$16,0)),IFERROR(INDEX('Season 4'!$J$39,MATCH('VS stats'!$C58,'Season 4'!$H$39,0)),"-"))</f>
        <v>-</v>
      </c>
      <c r="Y58" s="965" t="str">
        <f>IFERROR(INDEX('Season 4'!$P$9:$P$16,MATCH('VS stats'!$C58,'Season 4'!$N$9:$N$16,0)),IFERROR(INDEX('Season 4'!$J$30,MATCH('VS stats'!$C58,'Season 4'!$H$30,0)),"-"))</f>
        <v>-</v>
      </c>
      <c r="Z58" s="965" t="str">
        <f>IFERROR(INDEX('Season 4'!$P$20:$P$24,MATCH('VS stats'!$C58,'Season 4'!$N$20:$N$24,0)),
IFERROR(INDEX('Season 4'!$X$9,MATCH('VS stats'!$C58,'Season 4'!$U$9,0)),
IFERROR(INDEX('Season 4'!$X$11:$X$13,MATCH('VS stats'!$C58,'Season 4'!$U$11:$U66,0)),
IFERROR(INDEX('Season 4'!$X$17,MATCH('VS stats'!$C58,'Season 4'!$U$17,0)),
IFERROR(INDEX('Season 4'!$X$19,MATCH('VS stats'!$C58,'Season 4'!$U$19,0)),
IFERROR(INDEX('Season 4'!$X$21,MATCH('VS stats'!$C58,'Season 4'!$U$21,0)),
IFERROR(INDEX('Season 4'!$X$23,MATCH('VS stats'!$C58,'Season 4'!$U$23,0)),
IFERROR(INDEX('Season 4'!$X$25,MATCH('VS stats'!$C58,'Season 4'!$U$25,0)),"-"))))))))</f>
        <v>-</v>
      </c>
      <c r="AA58" s="966" t="str">
        <f>IFERROR(INDEX('Season 4'!$X$10,MATCH('VS stats'!$C58,'Season 4'!$U$10,0)),
IFERROR(INDEX('Season 4'!$X$14:$X$16,MATCH('VS stats'!$C58,'Season 4'!$U$14:$U$16,0)),
IFERROR(INDEX('Season 4'!$X$18,MATCH('VS stats'!$C58,'Season 4'!$U$18,0)),
IFERROR(INDEX('Season 4'!$X$20,MATCH('VS stats'!$C58,'Season 4'!$U$20,0)),
IFERROR(INDEX('Season 4'!$X$22,MATCH('VS stats'!$C58,'Season 4'!$U$22,0)),
IFERROR(INDEX('Season 4'!$X$24,MATCH('VS stats'!$C58,'Season 4'!$U$24,0)),"-"))))))</f>
        <v>-</v>
      </c>
      <c r="AB58" s="965" t="str">
        <f>IFERROR(INDEX('Season 5'!$D$9:$D$27,MATCH('VS stats'!$C58,'Season 5'!$B$9:$B$27,0)),"-")</f>
        <v>-</v>
      </c>
      <c r="AC58" s="965" t="str">
        <f>IFERROR(INDEX('Season 5'!$D$28:$D$46,MATCH('VS stats'!$C58,'Season 5'!$B$28:$B$46,0)),"-")</f>
        <v>-</v>
      </c>
      <c r="AD58" s="965" t="str">
        <f>IFERROR(INDEX('Season 5'!$J$9:$J$16,MATCH('VS stats'!$C58,'Season 5'!$H$9:$H$16,0)),IFERROR(INDEX('Season 5'!$J$39,MATCH('VS stats'!$C58,'Season 5'!$H$39,0)),"-"))</f>
        <v>-</v>
      </c>
      <c r="AE58" s="965" t="str">
        <f>IFERROR(INDEX('Season 5'!$P$9:$P$16,MATCH('VS stats'!$C58,'Season 5'!$N$9:$N$16,0)),IFERROR(INDEX('Season 5'!$J$30,MATCH('VS stats'!$C58,'Season 5'!$H$30,0)),"-"))</f>
        <v>-</v>
      </c>
      <c r="AF58" s="965" t="str">
        <f>IFERROR(INDEX('Season 5'!$P$20:$P$24,MATCH('VS stats'!$C58,'Season 5'!$N$20:$N$24,0)),
IFERROR(INDEX('Season 5'!$X$9,MATCH('VS stats'!$C58,'Season 5'!$U$9,0)),
IFERROR(INDEX('Season 5'!$X$11:$X$13,MATCH('VS stats'!$C58,'Season 5'!$U$11:$U66,0)),
IFERROR(INDEX('Season 5'!$X$17,MATCH('VS stats'!$C58,'Season 5'!$U$17,0)),
IFERROR(INDEX('Season 5'!$X$19,MATCH('VS stats'!$C58,'Season 5'!$U$19,0)),
IFERROR(INDEX('Season 5'!$X$21,MATCH('VS stats'!$C58,'Season 5'!$U$21,0)),
IFERROR(INDEX('Season 5'!$X$23,MATCH('VS stats'!$C58,'Season 5'!$U$23,0)),"-")))))))</f>
        <v>-</v>
      </c>
      <c r="AG58" s="966" t="str">
        <f>IFERROR(INDEX('Season 5'!$X$10,MATCH('VS stats'!$C58,'Season 5'!$U$10,0)),
IFERROR(INDEX('Season 5'!$X$14:$X$16,MATCH('VS stats'!$C58,'Season 5'!$U$14:$U$16,0)),
IFERROR(INDEX('Season 5'!$X$18,MATCH('VS stats'!$C58,'Season 5'!$U$18,0)),
IFERROR(INDEX('Season 5'!$X$20,MATCH('VS stats'!$C58,'Season 5'!$U$20,0)),
IFERROR(INDEX('Season 5'!$X$22,MATCH('VS stats'!$C58,'Season 5'!$U$22,0)),"-")))))</f>
        <v>-</v>
      </c>
      <c r="AH58" s="965" t="str">
        <f>IFERROR(INDEX('Season 6'!$D$9:$D$27,MATCH('VS stats'!$C58,'Season 6'!$B$9:$B$27,0)),"-")</f>
        <v>-</v>
      </c>
      <c r="AI58" s="965" t="str">
        <f>IFERROR(INDEX('Season 6'!$D$28:$D$46,MATCH('VS stats'!$C58,'Season 6'!$B$28:$B$46,0)),"-")</f>
        <v>-</v>
      </c>
      <c r="AJ58" s="965" t="str">
        <f>IFERROR(INDEX('Season 6'!$J$9:$J$16,MATCH('VS stats'!$C58,'Season 6'!$H$9:$H$16,0)),IFERROR(INDEX('Season 6'!$J$39,MATCH('VS stats'!$C58,'Season 6'!$H$39,0)),"-"))</f>
        <v>-</v>
      </c>
      <c r="AK58" s="965" t="str">
        <f>IFERROR(INDEX('Season 6'!$P$9:$P$16,MATCH('VS stats'!$C58,'Season 6'!$N$9:$N$16,0)),IFERROR(INDEX('Season 6'!$J$30,MATCH('VS stats'!$C58,'Season 6'!$H$30,0)),"-"))</f>
        <v>-</v>
      </c>
      <c r="AL58" s="965" t="str">
        <f>IFERROR(INDEX('Season 6'!$P$20:$P$24,MATCH('VS stats'!$C58,'Season 6'!$N$20:$N$24,0)),
IFERROR(INDEX('Season 6'!$X$9,MATCH('VS stats'!$C58,'Season 6'!$U$9,0)),
IFERROR(INDEX('Season 6'!$X$11:$X$13,MATCH('VS stats'!$C58,'Season 6'!$U$11:$U66,0)),
IFERROR(INDEX('Season 6'!$X$17,MATCH('VS stats'!$C58,'Season 6'!$U$17,0)),
IFERROR(INDEX('Season 6'!$X$19,MATCH('VS stats'!$C58,'Season 6'!$U$19,0)),
IFERROR(INDEX('Season 6'!$X$21,MATCH('VS stats'!$C58,'Season 6'!$U$21,0)),
IFERROR(INDEX('Season 6'!$X$23,MATCH('VS stats'!$C58,'Season 6'!$U$23,0)),"-")))))))</f>
        <v>-</v>
      </c>
      <c r="AM58" s="966" t="str">
        <f>IFERROR(INDEX('Season 6'!$X$10,MATCH('VS stats'!$C58,'Season 6'!$U$10,0)),
IFERROR(INDEX('Season 6'!$X$14:$X$16,MATCH('VS stats'!$C58,'Season 6'!$U$14:$U$16,0)),
IFERROR(INDEX('Season 6'!$X$18,MATCH('VS stats'!$C58,'Season 6'!$U$18,0)),
IFERROR(INDEX('Season 6'!$X$20,MATCH('VS stats'!$C58,'Season 6'!$U$20,0)),
IFERROR(INDEX('Season 6'!$X$22,MATCH('VS stats'!$C58,'Season 6'!$U$22,0)),"-")))))</f>
        <v>-</v>
      </c>
      <c r="AN58" s="965" t="str">
        <f>IFERROR(INDEX('Season 7'!$D$9:$D$27,MATCH('VS stats'!$C58,'Season 7'!$B$9:$B$27,0)),"-")</f>
        <v>-</v>
      </c>
      <c r="AO58" s="965" t="str">
        <f>IFERROR(INDEX('Season 7'!$D$28:$D$46,MATCH('VS stats'!$C58,'Season 7'!$B$28:$B$46,0)),"-")</f>
        <v>-</v>
      </c>
      <c r="AP58" s="965" t="str">
        <f>IFERROR(INDEX('Season 7'!$J$9:$J$16,MATCH('VS stats'!$C58,'Season 7'!$H$9:$H$16,0)),IFERROR(INDEX('Season 7'!$J$39,MATCH('VS stats'!$C58,'Season 7'!$H$39,0)),"-"))</f>
        <v>-</v>
      </c>
      <c r="AQ58" s="965" t="str">
        <f>IFERROR(INDEX('Season 7'!$P$9:$P$16,MATCH('VS stats'!$C58,'Season 7'!$N$9:$N$16,0)),IFERROR(INDEX('Season 7'!$J$30,MATCH('VS stats'!$C58,'Season 7'!$H$30,0)),"-"))</f>
        <v>-</v>
      </c>
      <c r="AR58" s="965" t="str">
        <f>IFERROR(INDEX('Season 7'!$P$20:$P$24,MATCH('VS stats'!$C58,'Season 7'!$N$20:$N$24,0)),
IFERROR(INDEX('Season 7'!$X$9,MATCH('VS stats'!$C58,'Season 7'!$U$9,0)),
IFERROR(INDEX('Season 7'!$X$11:$X$13,MATCH('VS stats'!$C58,'Season 7'!$U$11:$U66,0)),
IFERROR(INDEX('Season 7'!$X$17,MATCH('VS stats'!$C58,'Season 7'!$U$17,0)),
IFERROR(INDEX('Season 7'!$X$19,MATCH('VS stats'!$C58,'Season 7'!$U$19,0)),
IFERROR(INDEX('Season 7'!$X$21,MATCH('VS stats'!$C58,'Season 7'!$U$21,0)),
IFERROR(INDEX('Season 7'!$X$23,MATCH('VS stats'!$C58,'Season 7'!$U$23,0)),"-")))))))</f>
        <v>-</v>
      </c>
      <c r="AS58" s="966" t="str">
        <f>IFERROR(INDEX('Season 7'!$X$10,MATCH('VS stats'!$C58,'Season 7'!$U$10,0)),
IFERROR(INDEX('Season 7'!$X$14:$X$16,MATCH('VS stats'!$C58,'Season 7'!$U$14:$U$16,0)),
IFERROR(INDEX('Season 7'!$X$18,MATCH('VS stats'!$C58,'Season 7'!$U$18,0)),
IFERROR(INDEX('Season 7'!$X$20,MATCH('VS stats'!$C58,'Season 7'!$U$20,0)),
IFERROR(INDEX('Season 7'!$X$22,MATCH('VS stats'!$C58,'Season 7'!$U$22,0)),"-")))))</f>
        <v>-</v>
      </c>
      <c r="AT58" s="965" t="str">
        <f>IFERROR(INDEX('Season 8'!$D$9:$D$27,MATCH('VS stats'!$C58,'Season 8'!$B$9:$B$27,0)),"-")</f>
        <v>-</v>
      </c>
      <c r="AU58" s="965" t="str">
        <f>IFERROR(INDEX('Season 8'!$D$28:$D$46,MATCH('VS stats'!$C58,'Season 8'!$B$28:$B$46,0)),"-")</f>
        <v>-</v>
      </c>
      <c r="AV58" s="965" t="str">
        <f>IFERROR(INDEX('Season 8'!$J$9:$J$16,MATCH('VS stats'!$C58,'Season 8'!$H$9:$H$16,0)),IFERROR(INDEX('Season 8'!$J$39,MATCH('VS stats'!$C58,'Season 8'!$H$39,0)),"-"))</f>
        <v>-</v>
      </c>
      <c r="AW58" s="965" t="str">
        <f>IFERROR(INDEX('Season 8'!$P$9:$P$16,MATCH('VS stats'!$C58,'Season 8'!$N$9:$N$16,0)),IFERROR(INDEX('Season 8'!$J$30,MATCH('VS stats'!$C58,'Season 8'!$H$30,0)),"-"))</f>
        <v>-</v>
      </c>
      <c r="AX58" s="965" t="str">
        <f>IFERROR(INDEX('Season 8'!$P$20:$P$24,MATCH('VS stats'!$C58,'Season 8'!$N$20:$N$24,0)),
IFERROR(INDEX('Season 8'!$X$9,MATCH('VS stats'!$C58,'Season 8'!$U$9,0)),
IFERROR(INDEX('Season 8'!$X$11:$X$13,MATCH('VS stats'!$C58,'Season 8'!$U$11:$U66,0)),
IFERROR(INDEX('Season 8'!$X$17,MATCH('VS stats'!$C58,'Season 8'!$U$17,0)),
IFERROR(INDEX('Season 8'!$X$19,MATCH('VS stats'!$C58,'Season 8'!$U$19,0)),
IFERROR(INDEX('Season 8'!$X$21,MATCH('VS stats'!$C58,'Season 8'!$U$21,0)),
IFERROR(INDEX('Season 8'!$X$23,MATCH('VS stats'!$C58,'Season 8'!$U$23,0)),"-")))))))</f>
        <v>-</v>
      </c>
      <c r="AY58" s="966" t="str">
        <f>IFERROR(INDEX('Season 8'!$X$10,MATCH('VS stats'!$C58,'Season 8'!$U$10,0)),
IFERROR(INDEX('Season 8'!$X$14:$X$16,MATCH('VS stats'!$C58,'Season 8'!$U$14:$U$16,0)),
IFERROR(INDEX('Season 8'!$X$18,MATCH('VS stats'!$C58,'Season 8'!$U$18,0)),
IFERROR(INDEX('Season 8'!$X$20,MATCH('VS stats'!$C58,'Season 8'!$U$20,0)),
IFERROR(INDEX('Season 8'!$X$22,MATCH('VS stats'!$C58,'Season 8'!$U$22,0)),"-")))))</f>
        <v>-</v>
      </c>
      <c r="AZ58" s="965" t="str">
        <f>IFERROR(INDEX('Season 9'!$D$9:$D$27,MATCH('VS stats'!$C58,'Season 9'!$B$9:$B$27,0)),"-")</f>
        <v>-</v>
      </c>
      <c r="BA58" s="965" t="str">
        <f>IFERROR(INDEX('Season 9'!$D$28:$D$46,MATCH('VS stats'!$C58,'Season 9'!$B$28:$B$46,0)),"-")</f>
        <v>-</v>
      </c>
      <c r="BB58" s="965" t="str">
        <f>IFERROR(INDEX('Season 9'!$J$9:$J$16,MATCH('VS stats'!$C58,'Season 9'!$H$9:$H$16,0)),IFERROR(INDEX('Season 9'!$J$39,MATCH('VS stats'!$C58,'Season 9'!$H$39,0)),"-"))</f>
        <v>-</v>
      </c>
      <c r="BC58" s="965" t="str">
        <f>IFERROR(INDEX('Season 9'!$P$9:$P$16,MATCH('VS stats'!$C58,'Season 9'!$N$9:$N$16,0)),IFERROR(INDEX('Season 9'!$J$30,MATCH('VS stats'!$C58,'Season 9'!$H$30,0)),"-"))</f>
        <v>-</v>
      </c>
      <c r="BD58" s="965" t="str">
        <f>IFERROR(INDEX('Season 9'!$P$20:$P$24,MATCH('VS stats'!$C58,'Season 9'!$N$20:$N$24,0)),
IFERROR(INDEX('Season 9'!$X$9,MATCH('VS stats'!$C58,'Season 9'!$U$9,0)),
IFERROR(INDEX('Season 9'!$X$11:$X$13,MATCH('VS stats'!$C58,'Season 9'!$U$11:$U66,0)),
IFERROR(INDEX('Season 9'!$X$17,MATCH('VS stats'!$C58,'Season 9'!$U$17,0)),
IFERROR(INDEX('Season 9'!$X$19,MATCH('VS stats'!$C58,'Season 9'!$U$19,0)),
IFERROR(INDEX('Season 9'!$X$21,MATCH('VS stats'!$C58,'Season 9'!$U$21,0)),
IFERROR(INDEX('Season 9'!$X$23,MATCH('VS stats'!$C58,'Season 9'!$U$23,0)),"-")))))))</f>
        <v>-</v>
      </c>
      <c r="BE58" s="966" t="str">
        <f>IFERROR(INDEX('Season 9'!$X$10,MATCH('VS stats'!$C58,'Season 9'!$U$10,0)),
IFERROR(INDEX('Season 9'!$X$14:$X$16,MATCH('VS stats'!$C58,'Season 9'!$U$14:$U$16,0)),
IFERROR(INDEX('Season 9'!$X$18,MATCH('VS stats'!$C58,'Season 9'!$U$18,0)),
IFERROR(INDEX('Season 9'!$X$20,MATCH('VS stats'!$C58,'Season 9'!$U$20,0)),
IFERROR(INDEX('Season 9'!$X$22,MATCH('VS stats'!$C58,'Season 9'!$U$22,0)),"-")))))</f>
        <v>-</v>
      </c>
      <c r="BF58" s="965" t="str">
        <f>IFERROR(INDEX('Season 10'!$D$9:$D$27,MATCH('VS stats'!$C58,'Season 10'!$B$9:$B$27,0)),"-")</f>
        <v>-</v>
      </c>
      <c r="BG58" s="965" t="str">
        <f>IFERROR(INDEX('Season 10'!$D$28:$D$46,MATCH('VS stats'!$C58,'Season 10'!$B$28:$B$46,0)),"-")</f>
        <v>-</v>
      </c>
      <c r="BH58" s="965" t="str">
        <f>IFERROR(INDEX('Season 10'!$J$9:$J$16,MATCH('VS stats'!$C58,'Season 10'!$H$9:$H$16,0)),IFERROR(INDEX('Season 10'!$J$39,MATCH('VS stats'!$C58,'Season 10'!$H$39,0)),"-"))</f>
        <v>-</v>
      </c>
      <c r="BI58" s="965" t="str">
        <f>IFERROR(INDEX('Season 10'!$P$9:$P$16,MATCH('VS stats'!$C58,'Season 10'!$N$9:$N$16,0)),IFERROR(INDEX('Season 10'!$J$30,MATCH('VS stats'!$C58,'Season 10'!$H$30,0)),"-"))</f>
        <v>-</v>
      </c>
      <c r="BJ58" s="965" t="str">
        <f>IFERROR(INDEX('Season 10'!$P$20:$P$24,MATCH('VS stats'!$C58,'Season 10'!$N$20:$N$24,0)),
IFERROR(INDEX('Season 10'!$X$9,MATCH('VS stats'!$C58,'Season 10'!$U$9,0)),
IFERROR(INDEX('Season 10'!$X$11:$X$13,MATCH('VS stats'!$C58,'Season 10'!$U$11:$U66,0)),
IFERROR(INDEX('Season 10'!$X$17,MATCH('VS stats'!$C58,'Season 10'!$U$17,0)),
IFERROR(INDEX('Season 10'!$X$19,MATCH('VS stats'!$C58,'Season 10'!$U$19,0)),
IFERROR(INDEX('Season 10'!$X$21,MATCH('VS stats'!$C58,'Season 10'!$U$21,0)),
IFERROR(INDEX('Season 10'!$X$23,MATCH('VS stats'!$C58,'Season 10'!$U$23,0)),"-")))))))</f>
        <v>-</v>
      </c>
      <c r="BK58" s="966" t="str">
        <f>IFERROR(INDEX('Season 10'!$X$10,MATCH('VS stats'!$C58,'Season 10'!$U$10,0)),
IFERROR(INDEX('Season 10'!$X$14:$X$16,MATCH('VS stats'!$C58,'Season 10'!$U$14:$U$16,0)),
IFERROR(INDEX('Season 10'!$X$18,MATCH('VS stats'!$C58,'Season 10'!$U$18,0)),
IFERROR(INDEX('Season 10'!$X$20,MATCH('VS stats'!$C58,'Season 10'!$U$20,0)),
IFERROR(INDEX('Season 10'!$X$22,MATCH('VS stats'!$C58,'Season 10'!$U$22,0)),"-")))))</f>
        <v>-</v>
      </c>
      <c r="BL58" s="965" t="str">
        <f>IFERROR(INDEX('Season 11'!$D$9:$D$27,MATCH('VS stats'!$C58,'Season 11'!$B$9:$B$27,0)),"-")</f>
        <v>-</v>
      </c>
      <c r="BM58" s="965" t="str">
        <f>IFERROR(INDEX('Season 11'!$D$28:$D$46,MATCH('VS stats'!$C58,'Season 11'!$B$28:$B$46,0)),"-")</f>
        <v>-</v>
      </c>
      <c r="BN58" s="965" t="str">
        <f>IFERROR(INDEX('Season 11'!$J$9:$J$16,MATCH('VS stats'!$C58,'Season 11'!$H$9:$H$16,0)),IFERROR(INDEX('Season 11'!$J$39,MATCH('VS stats'!$C58,'Season 11'!$H$39,0)),"-"))</f>
        <v>-</v>
      </c>
      <c r="BO58" s="965" t="str">
        <f>IFERROR(INDEX('Season 11'!$P$9:$P$16,MATCH('VS stats'!$C58,'Season 11'!$N$9:$N$16,0)),IFERROR(INDEX('Season 11'!$J$30,MATCH('VS stats'!$C58,'Season 11'!$H$30,0)),"-"))</f>
        <v>-</v>
      </c>
      <c r="BP58" s="965" t="str">
        <f>IFERROR(INDEX('Season 11'!$P$20:$P$24,MATCH('VS stats'!$C58,'Season 11'!$N$20:$N$24,0)),
IFERROR(INDEX('Season 11'!$X$9,MATCH('VS stats'!$C58,'Season 11'!$U$9,0)),
IFERROR(INDEX('Season 11'!$X$11:$X$13,MATCH('VS stats'!$C58,'Season 11'!$U$11:$U66,0)),
IFERROR(INDEX('Season 11'!$X$17,MATCH('VS stats'!$C58,'Season 11'!$U$17,0)),
IFERROR(INDEX('Season 11'!$X$19,MATCH('VS stats'!$C58,'Season 11'!$U$19,0)),
IFERROR(INDEX('Season 11'!$X$21,MATCH('VS stats'!$C58,'Season 11'!$U$21,0)),
IFERROR(INDEX('Season 11'!$X$23,MATCH('VS stats'!$C58,'Season 11'!$U$23,0)),"-")))))))</f>
        <v>-</v>
      </c>
      <c r="BQ58" s="966" t="str">
        <f>IFERROR(INDEX('Season 11'!$X$10,MATCH('VS stats'!$C58,'Season 11'!$U$10,0)),
IFERROR(INDEX('Season 11'!$X$14:$X$16,MATCH('VS stats'!$C58,'Season 11'!$U$14:$U$16,0)),
IFERROR(INDEX('Season 11'!$X$18,MATCH('VS stats'!$C58,'Season 11'!$U$18,0)),
IFERROR(INDEX('Season 11'!$X$20,MATCH('VS stats'!$C58,'Season 11'!$U$20,0)),
IFERROR(INDEX('Season 11'!$X$22,MATCH('VS stats'!$C58,'Season 11'!$U$22,0)),"-")))))</f>
        <v>-</v>
      </c>
      <c r="BR58" s="965" t="str">
        <f>IFERROR(INDEX('Season 12'!$D$9:$D$27,MATCH('VS stats'!$C58,'Season 12'!$B$9:$B$27,0)),"-")</f>
        <v>-</v>
      </c>
      <c r="BS58" s="965" t="str">
        <f>IFERROR(INDEX('Season 12'!$D$28:$D$46,MATCH('VS stats'!$C58,'Season 12'!$B$28:$B$46,0)),"-")</f>
        <v>-</v>
      </c>
      <c r="BT58" s="965" t="str">
        <f>IFERROR(INDEX('Season 12'!$J$9:$J$16,MATCH('VS stats'!$C58,'Season 12'!$H$9:$H$16,0)),IFERROR(INDEX('Season 12'!$J$39,MATCH('VS stats'!$C58,'Season 12'!$H$39,0)),"-"))</f>
        <v>-</v>
      </c>
      <c r="BU58" s="965" t="str">
        <f>IFERROR(INDEX('Season 12'!$P$9:$P$16,MATCH('VS stats'!$C58,'Season 12'!$N$9:$N$16,0)),IFERROR(INDEX('Season 12'!$J$30,MATCH('VS stats'!$C58,'Season 12'!$H$30,0)),"-"))</f>
        <v>-</v>
      </c>
      <c r="BV58" s="965" t="str">
        <f>IFERROR(INDEX('Season 12'!$P$20:$P$24,MATCH('VS stats'!$C58,'Season 12'!$N$20:$N$24,0)),
IFERROR(INDEX('Season 12'!$X$9,MATCH('VS stats'!$C58,'Season 12'!$U$9,0)),
IFERROR(INDEX('Season 12'!$X$11:$X$13,MATCH('VS stats'!$C58,'Season 12'!$U$11:$U66,0)),
IFERROR(INDEX('Season 12'!$X$17,MATCH('VS stats'!$C58,'Season 12'!$U$17,0)),
IFERROR(INDEX('Season 12'!$X$19,MATCH('VS stats'!$C58,'Season 12'!$U$19,0)),
IFERROR(INDEX('Season 12'!$X$21,MATCH('VS stats'!$C58,'Season 12'!$U$21,0)),
IFERROR(INDEX('Season 12'!$X$23,MATCH('VS stats'!$C58,'Season 12'!$U$23,0)),"-")))))))</f>
        <v>-</v>
      </c>
      <c r="BW58" s="966" t="str">
        <f>IFERROR(INDEX('Season 12'!$X$10,MATCH('VS stats'!$C58,'Season 12'!$U$10,0)),
IFERROR(INDEX('Season 12'!$X$14:$X$16,MATCH('VS stats'!$C58,'Season 12'!$U$14:$U$16,0)),
IFERROR(INDEX('Season 12'!$X$18,MATCH('VS stats'!$C58,'Season 12'!$U$18,0)),
IFERROR(INDEX('Season 12'!$X$20,MATCH('VS stats'!$C58,'Season 12'!$U$20,0)),
IFERROR(INDEX('Season 12'!$X$22,MATCH('VS stats'!$C58,'Season 12'!$U$22,0)),"-")))))</f>
        <v>-</v>
      </c>
      <c r="BX58" s="965" t="str">
        <f>IFERROR(INDEX('Season 13'!$D$9:$D$27,MATCH('VS stats'!$C58,'Season 13'!$B$9:$B$27,0)),"-")</f>
        <v>-</v>
      </c>
      <c r="BY58" s="965" t="str">
        <f>IFERROR(INDEX('Season 13'!$D$28:$D$46,MATCH('VS stats'!$C58,'Season 13'!$B$28:$B$46,0)),"-")</f>
        <v>-</v>
      </c>
      <c r="BZ58" s="965" t="str">
        <f>IFERROR(INDEX('Season 13'!$J$9:$J$16,MATCH('VS stats'!$C58,'Season 13'!$H$9:$H$16,0)),IFERROR(INDEX('Season 13'!$J$39,MATCH('VS stats'!$C58,'Season 13'!$H$39,0)),"-"))</f>
        <v>-</v>
      </c>
      <c r="CA58" s="965" t="str">
        <f>IFERROR(INDEX('Season 13'!$P$9:$P$16,MATCH('VS stats'!$C58,'Season 13'!$N$9:$N$16,0)),IFERROR(INDEX('Season 13'!$J$30,MATCH('VS stats'!$C58,'Season 13'!$H$30,0)),"-"))</f>
        <v>-</v>
      </c>
      <c r="CB58" s="965" t="str">
        <f>IFERROR(INDEX('Season 13'!$P$20:$P$24,MATCH('VS stats'!$C58,'Season 13'!$N$20:$N$24,0)),
IFERROR(INDEX('Season 13'!$X$9,MATCH('VS stats'!$C58,'Season 13'!$U$9,0)),
IFERROR(INDEX('Season 13'!$X$11:$X$13,MATCH('VS stats'!$C58,'Season 13'!$U$11:$U66,0)),
IFERROR(INDEX('Season 13'!$X$17,MATCH('VS stats'!$C58,'Season 13'!$U$17,0)),
IFERROR(INDEX('Season 13'!$X$19,MATCH('VS stats'!$C58,'Season 13'!$U$19,0)),
IFERROR(INDEX('Season 13'!$X$21,MATCH('VS stats'!$C58,'Season 13'!$U$21,0)),
IFERROR(INDEX('Season 13'!$X$23,MATCH('VS stats'!$C58,'Season 13'!$U$23,0)),"-")))))))</f>
        <v>-</v>
      </c>
      <c r="CC58" s="966" t="str">
        <f>IFERROR(INDEX('Season 13'!$X$10,MATCH('VS stats'!$C58,'Season 13'!$U$10,0)),
IFERROR(INDEX('Season 13'!$X$14:$X$16,MATCH('VS stats'!$C58,'Season 13'!$U$14:$U$16,0)),
IFERROR(INDEX('Season 13'!$X$18,MATCH('VS stats'!$C58,'Season 13'!$U$18,0)),
IFERROR(INDEX('Season 13'!$X$20,MATCH('VS stats'!$C58,'Season 13'!$U$20,0)),
IFERROR(INDEX('Season 13'!$X$22,MATCH('VS stats'!$C58,'Season 13'!$U$22,0)),"-")))))</f>
        <v>-</v>
      </c>
      <c r="CD58" s="965" t="str">
        <f>IFERROR(INDEX('Season 14'!$D$9:$D$27,MATCH('VS stats'!$C58,'Season 14'!$B$9:$B$27,0)),"-")</f>
        <v>-</v>
      </c>
      <c r="CE58" s="965" t="str">
        <f>IFERROR(INDEX('Season 14'!$D$28:$D$46,MATCH('VS stats'!$C58,'Season 14'!$B$28:$B$46,0)),"-")</f>
        <v>-</v>
      </c>
      <c r="CF58" s="965" t="str">
        <f>IFERROR(INDEX('Season 14'!$J$9:$J$16,MATCH('VS stats'!$C58,'Season 14'!$H$9:$H$16,0)),IFERROR(INDEX('Season 14'!$J$39,MATCH('VS stats'!$C58,'Season 14'!$H$39,0)),"-"))</f>
        <v>-</v>
      </c>
      <c r="CG58" s="965" t="str">
        <f>IFERROR(INDEX('Season 14'!$P$9:$P$16,MATCH('VS stats'!$C58,'Season 14'!$N$9:$N$16,0)),IFERROR(INDEX('Season 14'!$J$30,MATCH('VS stats'!$C58,'Season 14'!$H$30,0)),"-"))</f>
        <v>-</v>
      </c>
      <c r="CH58" s="965" t="str">
        <f>IFERROR(INDEX('Season 14'!$P$20:$P$24,MATCH('VS stats'!$C58,'Season 14'!$N$20:$N$24,0)),
IFERROR(INDEX('Season 14'!$X$9,MATCH('VS stats'!$C58,'Season 14'!$U$9,0)),
IFERROR(INDEX('Season 14'!$X$11:$X$13,MATCH('VS stats'!$C58,'Season 14'!$U$11:$U66,0)),
IFERROR(INDEX('Season 14'!$X$17,MATCH('VS stats'!$C58,'Season 14'!$U$17,0)),
IFERROR(INDEX('Season 14'!$X$19,MATCH('VS stats'!$C58,'Season 14'!$U$19,0)),
IFERROR(INDEX('Season 14'!$X$21,MATCH('VS stats'!$C58,'Season 14'!$U$21,0)),
IFERROR(INDEX('Season 14'!$X$23,MATCH('VS stats'!$C58,'Season 14'!$U$23,0)),"-")))))))</f>
        <v>-</v>
      </c>
      <c r="CI58" s="966" t="str">
        <f>IFERROR(INDEX('Season 14'!$X$10,MATCH('VS stats'!$C58,'Season 14'!$U$10,0)),
IFERROR(INDEX('Season 14'!$X$14:$X$16,MATCH('VS stats'!$C58,'Season 14'!$U$14:$U$16,0)),
IFERROR(INDEX('Season 14'!$X$18,MATCH('VS stats'!$C58,'Season 14'!$U$18,0)),
IFERROR(INDEX('Season 14'!$X$20,MATCH('VS stats'!$C58,'Season 14'!$U$20,0)),
IFERROR(INDEX('Season 14'!$X$22,MATCH('VS stats'!$C58,'Season 14'!$U$22,0)),"-")))))</f>
        <v>-</v>
      </c>
      <c r="CJ58" s="965" t="str">
        <f>IFERROR(INDEX('Season 15'!$D$9:$D$27,MATCH('VS stats'!$C58,'Season 15'!$B$9:$B$27,0)),"-")</f>
        <v>-</v>
      </c>
      <c r="CK58" s="965" t="str">
        <f>IFERROR(INDEX('Season 15'!$D$28:$D$46,MATCH('VS stats'!$C58,'Season 15'!$B$28:$B$46,0)),"-")</f>
        <v>-</v>
      </c>
      <c r="CL58" s="965" t="str">
        <f>IFERROR(INDEX('Season 15'!$J$9:$J$16,MATCH('VS stats'!$C58,'Season 15'!$H$9:$H$16,0)),IFERROR(INDEX('Season 15'!$J$39,MATCH('VS stats'!$C58,'Season 15'!$H$39,0)),"-"))</f>
        <v>-</v>
      </c>
      <c r="CM58" s="965" t="str">
        <f>IFERROR(INDEX('Season 15'!$P$9:$P$16,MATCH('VS stats'!$C58,'Season 15'!$N$9:$N$16,0)),IFERROR(INDEX('Season 15'!$J$30,MATCH('VS stats'!$C58,'Season 15'!$H$30,0)),"-"))</f>
        <v>-</v>
      </c>
      <c r="CN58" s="965" t="str">
        <f>IFERROR(INDEX('Season 15'!$P$20:$P$24,MATCH('VS stats'!$C58,'Season 15'!$N$20:$N$24,0)),
IFERROR(INDEX('Season 15'!$X$9,MATCH('VS stats'!$C58,'Season 15'!$U$9,0)),
IFERROR(INDEX('Season 15'!$X$11:$X$13,MATCH('VS stats'!$C58,'Season 15'!$U$11:$U66,0)),
IFERROR(INDEX('Season 15'!$X$17,MATCH('VS stats'!$C58,'Season 15'!$U$17,0)),
IFERROR(INDEX('Season 15'!$X$19,MATCH('VS stats'!$C58,'Season 15'!$U$19,0)),
IFERROR(INDEX('Season 15'!$X$21,MATCH('VS stats'!$C58,'Season 15'!$U$21,0)),
IFERROR(INDEX('Season 15'!$X$23,MATCH('VS stats'!$C58,'Season 15'!$U$23,0)),"-")))))))</f>
        <v>-</v>
      </c>
      <c r="CO58" s="966" t="str">
        <f>IFERROR(INDEX('Season 15'!$X$10,MATCH('VS stats'!$C58,'Season 15'!$U$10,0)),
IFERROR(INDEX('Season 15'!$X$14:$X$16,MATCH('VS stats'!$C58,'Season 15'!$U$14:$U$16,0)),
IFERROR(INDEX('Season 15'!$X$18,MATCH('VS stats'!$C58,'Season 15'!$U$18,0)),
IFERROR(INDEX('Season 15'!$X$20,MATCH('VS stats'!$C58,'Season 15'!$U$20,0)),
IFERROR(INDEX('Season 15'!$X$22,MATCH('VS stats'!$C58,'Season 15'!$U$22,0)),"-")))))</f>
        <v>-</v>
      </c>
      <c r="CP58" s="976"/>
      <c r="CQ58" s="822"/>
      <c r="CR58" s="822"/>
      <c r="CS58" s="822"/>
      <c r="CT58" s="822"/>
      <c r="CU58" s="822"/>
    </row>
    <row r="59" spans="3:99" x14ac:dyDescent="0.25">
      <c r="C59" s="681" t="s">
        <v>477</v>
      </c>
      <c r="D59" s="1073" t="str">
        <f>IFERROR(INDEX('Season 1'!$D$9:$D$31,MATCH('VS stats'!$C59,'Season 1'!$B$9:$B$31,0)),"-")</f>
        <v>1-2</v>
      </c>
      <c r="E59" s="1065" t="str">
        <f>IFERROR(INDEX('Season 1'!$D$32:$D$54,MATCH('VS stats'!$C59,'Season 1'!$B$32:$B$54,0)),"-")</f>
        <v>2-0</v>
      </c>
      <c r="F59" s="965" t="str">
        <f>IFERROR(INDEX('Season 1'!$J$9:$J$16,MATCH('VS stats'!$C59,'Season 1'!$H$9:$H$16,0)),IFERROR(INDEX('Season 1'!$W$9:$W$14,MATCH('VS stats'!$C59,'Season 1'!$T$9:$T$14,0)),"-"))</f>
        <v>-</v>
      </c>
      <c r="G59" s="965" t="str">
        <f>IFERROR(INDEX('Season 1'!$P$9:$P$16,MATCH('VS stats'!$C59,'Season 1'!$N$9:$N$16,0)),"-")</f>
        <v>-</v>
      </c>
      <c r="H59" s="965" t="str">
        <f>IFERROR(INDEX('Season 1'!$P$20:$P$24,MATCH('VS stats'!$C59,'Season 1'!$N$20:$N$24,0)),"-")</f>
        <v>-</v>
      </c>
      <c r="I59" s="966" t="s">
        <v>35</v>
      </c>
      <c r="J59" s="965" t="str">
        <f>IFERROR(INDEX('Season 2'!$D$9:$D$31,MATCH('VS stats'!$C59,'Season 2'!$B$9:$B$31,0)),"-")</f>
        <v>-</v>
      </c>
      <c r="K59" s="965" t="str">
        <f>IFERROR(INDEX('Season 2'!$D$32:$D$54,MATCH('VS stats'!$C59,'Season 2'!$B$32:$B$54,0)),"-")</f>
        <v>-</v>
      </c>
      <c r="L59" s="965" t="str">
        <f>IFERROR(INDEX('Season 2'!$J$9:$J$16,MATCH('VS stats'!$C59,'Season 2'!$H$9:$H$16,0)),IFERROR(INDEX('Season 2'!$J$45:$J$50,MATCH('VS stats'!$C59,'Season 2'!$H$45:$H$50,0)),"-"))</f>
        <v>-</v>
      </c>
      <c r="M59" s="965" t="str">
        <f>IFERROR(INDEX('Season 2'!$P$9:$P$16,MATCH('VS stats'!$C59,'Season 2'!$N$9:$N$16,0)),IFERROR(INDEX('Season 2'!$J$30,MATCH('VS stats'!$C59,'Season 2'!$H$30,0)),"-"))</f>
        <v>-</v>
      </c>
      <c r="N59" s="965" t="str">
        <f>IFERROR(INDEX('Season 2'!$P$20:$P$24,MATCH('VS stats'!$C59,'Season 2'!$N$20:$N$24,0)),
IFERROR(INDEX('Season 2'!$X$9,MATCH('VS stats'!$C59,'Season 2'!$U$9,0)),
IFERROR(INDEX('Season 2'!$X$11:$X$13,MATCH('VS stats'!$C59,'Season 2'!$U$11:$U67,0)),
IFERROR(INDEX('Season 2'!$X$17,MATCH('VS stats'!$C59,'Season 2'!$U$17,0)),
IFERROR(INDEX('Season 2'!$X$19,MATCH('VS stats'!$C59,'Season 2'!$U$19,0)),
IFERROR(INDEX('Season 2'!$X$21,MATCH('VS stats'!$C59,'Season 2'!$U$21,0)),
IFERROR(INDEX('Season 2'!$X$23,MATCH('VS stats'!$C59,'Season 2'!$U$23,0)),
IFERROR(INDEX('Season 2'!$X$25,MATCH('VS stats'!$C59,'Season 2'!$U$25,0)),"-"))))))))</f>
        <v>-</v>
      </c>
      <c r="O59" s="966" t="str">
        <f>IFERROR(INDEX('Season 2'!$X$10,MATCH('VS stats'!$C59,'Season 2'!$U$10,0)),
IFERROR(INDEX('Season 2'!$X$14:$X$16,MATCH('VS stats'!$C59,'Season 2'!$U$14:$U$16,0)),
IFERROR(INDEX('Season 2'!$X$18,MATCH('VS stats'!$C59,'Season 2'!$U$18,0)),
IFERROR(INDEX('Season 2'!$X$20,MATCH('VS stats'!$C59,'Season 2'!$U$20,0)),
IFERROR(INDEX('Season 2'!$X$22,MATCH('VS stats'!$C59,'Season 2'!$U$22,0)),
IFERROR(INDEX('Season 2'!$X$24,MATCH('VS stats'!$C59,'Season 2'!$U$24,0)),"-"))))))</f>
        <v>-</v>
      </c>
      <c r="P59" s="965" t="str">
        <f>IFERROR(INDEX('Season 3'!$D$9:$D$31,MATCH('VS stats'!$C59,'Season 3'!$B$9:$B$31,0)),"-")</f>
        <v>-</v>
      </c>
      <c r="Q59" s="965" t="str">
        <f>IFERROR(INDEX('Season 3'!$D$32:$D$54,MATCH('VS stats'!$C59,'Season 3'!$B$32:$B$54,0)),"-")</f>
        <v>-</v>
      </c>
      <c r="R59" s="965" t="str">
        <f>IFERROR(INDEX('Season 3'!$J$9:$J$16,MATCH('VS stats'!$C59,'Season 3'!$H$9:$H$16,0)),IFERROR(INDEX('Season 3'!$J$39,MATCH('VS stats'!$C59,'Season 3'!$H$39,0)),"-"))</f>
        <v>-</v>
      </c>
      <c r="S59" s="965" t="str">
        <f>IFERROR(INDEX('Season 3'!$P$9:$P$16,MATCH('VS stats'!$C59,'Season 3'!$N$9:$N$16,0)),IFERROR(INDEX('Season 3'!$J$30,MATCH('VS stats'!$C59,'Season 3'!$H$30,0)),"-"))</f>
        <v>-</v>
      </c>
      <c r="T59" s="965" t="str">
        <f>IFERROR(INDEX('Season 3'!$P$20:$P$24,MATCH('VS stats'!$C59,'Season 3'!$N$20:$N$24,0)),
IFERROR(INDEX('Season 3'!$X$9,MATCH('VS stats'!$C59,'Season 3'!$U$9,0)),
IFERROR(INDEX('Season 3'!$X$11:$X$13,MATCH('VS stats'!$C59,'Season 3'!$U$11:$U67,0)),
IFERROR(INDEX('Season 3'!$X$17,MATCH('VS stats'!$C59,'Season 3'!$U$17,0)),
IFERROR(INDEX('Season 3'!$X$19,MATCH('VS stats'!$C59,'Season 3'!$U$19,0)),
IFERROR(INDEX('Season 3'!$X$21,MATCH('VS stats'!$C59,'Season 3'!$U$21,0)),
IFERROR(INDEX('Season 3'!$X$23,MATCH('VS stats'!$C59,'Season 3'!$U$23,0)),
IFERROR(INDEX('Season 3'!$X$25,MATCH('VS stats'!$C59,'Season 3'!$U$25,0)),"-"))))))))</f>
        <v>-</v>
      </c>
      <c r="U59" s="966" t="str">
        <f>IFERROR(INDEX('Season 3'!$X$10,MATCH('VS stats'!$C59,'Season 3'!$U$10,0)),
IFERROR(INDEX('Season 3'!$X$14:$X$16,MATCH('VS stats'!$C59,'Season 3'!$U$14:$U$16,0)),
IFERROR(INDEX('Season 3'!$X$18,MATCH('VS stats'!$C59,'Season 3'!$U$18,0)),
IFERROR(INDEX('Season 3'!$X$20,MATCH('VS stats'!$C59,'Season 3'!$U$20,0)),
IFERROR(INDEX('Season 3'!$X$22,MATCH('VS stats'!$C59,'Season 3'!$U$22,0)),
IFERROR(INDEX('Season 3'!$X$24,MATCH('VS stats'!$C59,'Season 3'!$U$24,0)),"-"))))))</f>
        <v>-</v>
      </c>
      <c r="V59" s="965" t="str">
        <f>IFERROR(INDEX('Season 4'!$D$9:$D$27,MATCH('VS stats'!$C59,'Season 4'!$B$9:$B$27,0)),"-")</f>
        <v>-</v>
      </c>
      <c r="W59" s="965" t="str">
        <f>IFERROR(INDEX('Season 4'!$D$28:$D$46,MATCH('VS stats'!$C59,'Season 4'!$B$28:$B$46,0)),"-")</f>
        <v>-</v>
      </c>
      <c r="X59" s="965" t="str">
        <f>IFERROR(INDEX('Season 4'!$J$9:$J$16,MATCH('VS stats'!$C59,'Season 4'!$H$9:$H$16,0)),IFERROR(INDEX('Season 4'!$J$39,MATCH('VS stats'!$C59,'Season 4'!$H$39,0)),"-"))</f>
        <v>-</v>
      </c>
      <c r="Y59" s="965" t="str">
        <f>IFERROR(INDEX('Season 4'!$P$9:$P$16,MATCH('VS stats'!$C59,'Season 4'!$N$9:$N$16,0)),IFERROR(INDEX('Season 4'!$J$30,MATCH('VS stats'!$C59,'Season 4'!$H$30,0)),"-"))</f>
        <v>-</v>
      </c>
      <c r="Z59" s="965" t="str">
        <f>IFERROR(INDEX('Season 4'!$P$20:$P$24,MATCH('VS stats'!$C59,'Season 4'!$N$20:$N$24,0)),
IFERROR(INDEX('Season 4'!$X$9,MATCH('VS stats'!$C59,'Season 4'!$U$9,0)),
IFERROR(INDEX('Season 4'!$X$11:$X$13,MATCH('VS stats'!$C59,'Season 4'!$U$11:$U67,0)),
IFERROR(INDEX('Season 4'!$X$17,MATCH('VS stats'!$C59,'Season 4'!$U$17,0)),
IFERROR(INDEX('Season 4'!$X$19,MATCH('VS stats'!$C59,'Season 4'!$U$19,0)),
IFERROR(INDEX('Season 4'!$X$21,MATCH('VS stats'!$C59,'Season 4'!$U$21,0)),
IFERROR(INDEX('Season 4'!$X$23,MATCH('VS stats'!$C59,'Season 4'!$U$23,0)),
IFERROR(INDEX('Season 4'!$X$25,MATCH('VS stats'!$C59,'Season 4'!$U$25,0)),"-"))))))))</f>
        <v>-</v>
      </c>
      <c r="AA59" s="966" t="str">
        <f>IFERROR(INDEX('Season 4'!$X$10,MATCH('VS stats'!$C59,'Season 4'!$U$10,0)),
IFERROR(INDEX('Season 4'!$X$14:$X$16,MATCH('VS stats'!$C59,'Season 4'!$U$14:$U$16,0)),
IFERROR(INDEX('Season 4'!$X$18,MATCH('VS stats'!$C59,'Season 4'!$U$18,0)),
IFERROR(INDEX('Season 4'!$X$20,MATCH('VS stats'!$C59,'Season 4'!$U$20,0)),
IFERROR(INDEX('Season 4'!$X$22,MATCH('VS stats'!$C59,'Season 4'!$U$22,0)),
IFERROR(INDEX('Season 4'!$X$24,MATCH('VS stats'!$C59,'Season 4'!$U$24,0)),"-"))))))</f>
        <v>-</v>
      </c>
      <c r="AB59" s="965" t="str">
        <f>IFERROR(INDEX('Season 5'!$D$9:$D$27,MATCH('VS stats'!$C59,'Season 5'!$B$9:$B$27,0)),"-")</f>
        <v>-</v>
      </c>
      <c r="AC59" s="965" t="str">
        <f>IFERROR(INDEX('Season 5'!$D$28:$D$46,MATCH('VS stats'!$C59,'Season 5'!$B$28:$B$46,0)),"-")</f>
        <v>-</v>
      </c>
      <c r="AD59" s="965" t="str">
        <f>IFERROR(INDEX('Season 5'!$J$9:$J$16,MATCH('VS stats'!$C59,'Season 5'!$H$9:$H$16,0)),IFERROR(INDEX('Season 5'!$J$39,MATCH('VS stats'!$C59,'Season 5'!$H$39,0)),"-"))</f>
        <v>-</v>
      </c>
      <c r="AE59" s="965" t="str">
        <f>IFERROR(INDEX('Season 5'!$P$9:$P$16,MATCH('VS stats'!$C59,'Season 5'!$N$9:$N$16,0)),IFERROR(INDEX('Season 5'!$J$30,MATCH('VS stats'!$C59,'Season 5'!$H$30,0)),"-"))</f>
        <v>-</v>
      </c>
      <c r="AF59" s="965" t="str">
        <f>IFERROR(INDEX('Season 5'!$P$20:$P$24,MATCH('VS stats'!$C59,'Season 5'!$N$20:$N$24,0)),
IFERROR(INDEX('Season 5'!$X$9,MATCH('VS stats'!$C59,'Season 5'!$U$9,0)),
IFERROR(INDEX('Season 5'!$X$11:$X$13,MATCH('VS stats'!$C59,'Season 5'!$U$11:$U67,0)),
IFERROR(INDEX('Season 5'!$X$17,MATCH('VS stats'!$C59,'Season 5'!$U$17,0)),
IFERROR(INDEX('Season 5'!$X$19,MATCH('VS stats'!$C59,'Season 5'!$U$19,0)),
IFERROR(INDEX('Season 5'!$X$21,MATCH('VS stats'!$C59,'Season 5'!$U$21,0)),
IFERROR(INDEX('Season 5'!$X$23,MATCH('VS stats'!$C59,'Season 5'!$U$23,0)),"-")))))))</f>
        <v>-</v>
      </c>
      <c r="AG59" s="966" t="str">
        <f>IFERROR(INDEX('Season 5'!$X$10,MATCH('VS stats'!$C59,'Season 5'!$U$10,0)),
IFERROR(INDEX('Season 5'!$X$14:$X$16,MATCH('VS stats'!$C59,'Season 5'!$U$14:$U$16,0)),
IFERROR(INDEX('Season 5'!$X$18,MATCH('VS stats'!$C59,'Season 5'!$U$18,0)),
IFERROR(INDEX('Season 5'!$X$20,MATCH('VS stats'!$C59,'Season 5'!$U$20,0)),
IFERROR(INDEX('Season 5'!$X$22,MATCH('VS stats'!$C59,'Season 5'!$U$22,0)),"-")))))</f>
        <v>-</v>
      </c>
      <c r="AH59" s="965" t="str">
        <f>IFERROR(INDEX('Season 6'!$D$9:$D$27,MATCH('VS stats'!$C59,'Season 6'!$B$9:$B$27,0)),"-")</f>
        <v>-</v>
      </c>
      <c r="AI59" s="965" t="str">
        <f>IFERROR(INDEX('Season 6'!$D$28:$D$46,MATCH('VS stats'!$C59,'Season 6'!$B$28:$B$46,0)),"-")</f>
        <v>-</v>
      </c>
      <c r="AJ59" s="965" t="str">
        <f>IFERROR(INDEX('Season 6'!$J$9:$J$16,MATCH('VS stats'!$C59,'Season 6'!$H$9:$H$16,0)),IFERROR(INDEX('Season 6'!$J$39,MATCH('VS stats'!$C59,'Season 6'!$H$39,0)),"-"))</f>
        <v>-</v>
      </c>
      <c r="AK59" s="965" t="str">
        <f>IFERROR(INDEX('Season 6'!$P$9:$P$16,MATCH('VS stats'!$C59,'Season 6'!$N$9:$N$16,0)),IFERROR(INDEX('Season 6'!$J$30,MATCH('VS stats'!$C59,'Season 6'!$H$30,0)),"-"))</f>
        <v>-</v>
      </c>
      <c r="AL59" s="965" t="str">
        <f>IFERROR(INDEX('Season 6'!$P$20:$P$24,MATCH('VS stats'!$C59,'Season 6'!$N$20:$N$24,0)),
IFERROR(INDEX('Season 6'!$X$9,MATCH('VS stats'!$C59,'Season 6'!$U$9,0)),
IFERROR(INDEX('Season 6'!$X$11:$X$13,MATCH('VS stats'!$C59,'Season 6'!$U$11:$U67,0)),
IFERROR(INDEX('Season 6'!$X$17,MATCH('VS stats'!$C59,'Season 6'!$U$17,0)),
IFERROR(INDEX('Season 6'!$X$19,MATCH('VS stats'!$C59,'Season 6'!$U$19,0)),
IFERROR(INDEX('Season 6'!$X$21,MATCH('VS stats'!$C59,'Season 6'!$U$21,0)),
IFERROR(INDEX('Season 6'!$X$23,MATCH('VS stats'!$C59,'Season 6'!$U$23,0)),"-")))))))</f>
        <v>-</v>
      </c>
      <c r="AM59" s="966" t="str">
        <f>IFERROR(INDEX('Season 6'!$X$10,MATCH('VS stats'!$C59,'Season 6'!$U$10,0)),
IFERROR(INDEX('Season 6'!$X$14:$X$16,MATCH('VS stats'!$C59,'Season 6'!$U$14:$U$16,0)),
IFERROR(INDEX('Season 6'!$X$18,MATCH('VS stats'!$C59,'Season 6'!$U$18,0)),
IFERROR(INDEX('Season 6'!$X$20,MATCH('VS stats'!$C59,'Season 6'!$U$20,0)),
IFERROR(INDEX('Season 6'!$X$22,MATCH('VS stats'!$C59,'Season 6'!$U$22,0)),"-")))))</f>
        <v>-</v>
      </c>
      <c r="AN59" s="965" t="str">
        <f>IFERROR(INDEX('Season 7'!$D$9:$D$27,MATCH('VS stats'!$C59,'Season 7'!$B$9:$B$27,0)),"-")</f>
        <v>-</v>
      </c>
      <c r="AO59" s="965" t="str">
        <f>IFERROR(INDEX('Season 7'!$D$28:$D$46,MATCH('VS stats'!$C59,'Season 7'!$B$28:$B$46,0)),"-")</f>
        <v>-</v>
      </c>
      <c r="AP59" s="965" t="str">
        <f>IFERROR(INDEX('Season 7'!$J$9:$J$16,MATCH('VS stats'!$C59,'Season 7'!$H$9:$H$16,0)),IFERROR(INDEX('Season 7'!$J$39,MATCH('VS stats'!$C59,'Season 7'!$H$39,0)),"-"))</f>
        <v>-</v>
      </c>
      <c r="AQ59" s="965" t="str">
        <f>IFERROR(INDEX('Season 7'!$P$9:$P$16,MATCH('VS stats'!$C59,'Season 7'!$N$9:$N$16,0)),IFERROR(INDEX('Season 7'!$J$30,MATCH('VS stats'!$C59,'Season 7'!$H$30,0)),"-"))</f>
        <v>-</v>
      </c>
      <c r="AR59" s="965" t="str">
        <f>IFERROR(INDEX('Season 7'!$P$20:$P$24,MATCH('VS stats'!$C59,'Season 7'!$N$20:$N$24,0)),
IFERROR(INDEX('Season 7'!$X$9,MATCH('VS stats'!$C59,'Season 7'!$U$9,0)),
IFERROR(INDEX('Season 7'!$X$11:$X$13,MATCH('VS stats'!$C59,'Season 7'!$U$11:$U67,0)),
IFERROR(INDEX('Season 7'!$X$17,MATCH('VS stats'!$C59,'Season 7'!$U$17,0)),
IFERROR(INDEX('Season 7'!$X$19,MATCH('VS stats'!$C59,'Season 7'!$U$19,0)),
IFERROR(INDEX('Season 7'!$X$21,MATCH('VS stats'!$C59,'Season 7'!$U$21,0)),
IFERROR(INDEX('Season 7'!$X$23,MATCH('VS stats'!$C59,'Season 7'!$U$23,0)),"-")))))))</f>
        <v>-</v>
      </c>
      <c r="AS59" s="966" t="str">
        <f>IFERROR(INDEX('Season 7'!$X$10,MATCH('VS stats'!$C59,'Season 7'!$U$10,0)),
IFERROR(INDEX('Season 7'!$X$14:$X$16,MATCH('VS stats'!$C59,'Season 7'!$U$14:$U$16,0)),
IFERROR(INDEX('Season 7'!$X$18,MATCH('VS stats'!$C59,'Season 7'!$U$18,0)),
IFERROR(INDEX('Season 7'!$X$20,MATCH('VS stats'!$C59,'Season 7'!$U$20,0)),
IFERROR(INDEX('Season 7'!$X$22,MATCH('VS stats'!$C59,'Season 7'!$U$22,0)),"-")))))</f>
        <v>-</v>
      </c>
      <c r="AT59" s="965" t="str">
        <f>IFERROR(INDEX('Season 8'!$D$9:$D$27,MATCH('VS stats'!$C59,'Season 8'!$B$9:$B$27,0)),"-")</f>
        <v>-</v>
      </c>
      <c r="AU59" s="965" t="str">
        <f>IFERROR(INDEX('Season 8'!$D$28:$D$46,MATCH('VS stats'!$C59,'Season 8'!$B$28:$B$46,0)),"-")</f>
        <v>-</v>
      </c>
      <c r="AV59" s="965" t="str">
        <f>IFERROR(INDEX('Season 8'!$J$9:$J$16,MATCH('VS stats'!$C59,'Season 8'!$H$9:$H$16,0)),IFERROR(INDEX('Season 8'!$J$39,MATCH('VS stats'!$C59,'Season 8'!$H$39,0)),"-"))</f>
        <v>-</v>
      </c>
      <c r="AW59" s="965" t="str">
        <f>IFERROR(INDEX('Season 8'!$P$9:$P$16,MATCH('VS stats'!$C59,'Season 8'!$N$9:$N$16,0)),IFERROR(INDEX('Season 8'!$J$30,MATCH('VS stats'!$C59,'Season 8'!$H$30,0)),"-"))</f>
        <v>-</v>
      </c>
      <c r="AX59" s="965" t="str">
        <f>IFERROR(INDEX('Season 8'!$P$20:$P$24,MATCH('VS stats'!$C59,'Season 8'!$N$20:$N$24,0)),
IFERROR(INDEX('Season 8'!$X$9,MATCH('VS stats'!$C59,'Season 8'!$U$9,0)),
IFERROR(INDEX('Season 8'!$X$11:$X$13,MATCH('VS stats'!$C59,'Season 8'!$U$11:$U67,0)),
IFERROR(INDEX('Season 8'!$X$17,MATCH('VS stats'!$C59,'Season 8'!$U$17,0)),
IFERROR(INDEX('Season 8'!$X$19,MATCH('VS stats'!$C59,'Season 8'!$U$19,0)),
IFERROR(INDEX('Season 8'!$X$21,MATCH('VS stats'!$C59,'Season 8'!$U$21,0)),
IFERROR(INDEX('Season 8'!$X$23,MATCH('VS stats'!$C59,'Season 8'!$U$23,0)),"-")))))))</f>
        <v>-</v>
      </c>
      <c r="AY59" s="966" t="str">
        <f>IFERROR(INDEX('Season 8'!$X$10,MATCH('VS stats'!$C59,'Season 8'!$U$10,0)),
IFERROR(INDEX('Season 8'!$X$14:$X$16,MATCH('VS stats'!$C59,'Season 8'!$U$14:$U$16,0)),
IFERROR(INDEX('Season 8'!$X$18,MATCH('VS stats'!$C59,'Season 8'!$U$18,0)),
IFERROR(INDEX('Season 8'!$X$20,MATCH('VS stats'!$C59,'Season 8'!$U$20,0)),
IFERROR(INDEX('Season 8'!$X$22,MATCH('VS stats'!$C59,'Season 8'!$U$22,0)),"-")))))</f>
        <v>-</v>
      </c>
      <c r="AZ59" s="965" t="str">
        <f>IFERROR(INDEX('Season 9'!$D$9:$D$27,MATCH('VS stats'!$C59,'Season 9'!$B$9:$B$27,0)),"-")</f>
        <v>-</v>
      </c>
      <c r="BA59" s="965" t="str">
        <f>IFERROR(INDEX('Season 9'!$D$28:$D$46,MATCH('VS stats'!$C59,'Season 9'!$B$28:$B$46,0)),"-")</f>
        <v>-</v>
      </c>
      <c r="BB59" s="965" t="str">
        <f>IFERROR(INDEX('Season 9'!$J$9:$J$16,MATCH('VS stats'!$C59,'Season 9'!$H$9:$H$16,0)),IFERROR(INDEX('Season 9'!$J$39,MATCH('VS stats'!$C59,'Season 9'!$H$39,0)),"-"))</f>
        <v>-</v>
      </c>
      <c r="BC59" s="965" t="str">
        <f>IFERROR(INDEX('Season 9'!$P$9:$P$16,MATCH('VS stats'!$C59,'Season 9'!$N$9:$N$16,0)),IFERROR(INDEX('Season 9'!$J$30,MATCH('VS stats'!$C59,'Season 9'!$H$30,0)),"-"))</f>
        <v>-</v>
      </c>
      <c r="BD59" s="965" t="str">
        <f>IFERROR(INDEX('Season 9'!$P$20:$P$24,MATCH('VS stats'!$C59,'Season 9'!$N$20:$N$24,0)),
IFERROR(INDEX('Season 9'!$X$9,MATCH('VS stats'!$C59,'Season 9'!$U$9,0)),
IFERROR(INDEX('Season 9'!$X$11:$X$13,MATCH('VS stats'!$C59,'Season 9'!$U$11:$U67,0)),
IFERROR(INDEX('Season 9'!$X$17,MATCH('VS stats'!$C59,'Season 9'!$U$17,0)),
IFERROR(INDEX('Season 9'!$X$19,MATCH('VS stats'!$C59,'Season 9'!$U$19,0)),
IFERROR(INDEX('Season 9'!$X$21,MATCH('VS stats'!$C59,'Season 9'!$U$21,0)),
IFERROR(INDEX('Season 9'!$X$23,MATCH('VS stats'!$C59,'Season 9'!$U$23,0)),"-")))))))</f>
        <v>-</v>
      </c>
      <c r="BE59" s="966" t="str">
        <f>IFERROR(INDEX('Season 9'!$X$10,MATCH('VS stats'!$C59,'Season 9'!$U$10,0)),
IFERROR(INDEX('Season 9'!$X$14:$X$16,MATCH('VS stats'!$C59,'Season 9'!$U$14:$U$16,0)),
IFERROR(INDEX('Season 9'!$X$18,MATCH('VS stats'!$C59,'Season 9'!$U$18,0)),
IFERROR(INDEX('Season 9'!$X$20,MATCH('VS stats'!$C59,'Season 9'!$U$20,0)),
IFERROR(INDEX('Season 9'!$X$22,MATCH('VS stats'!$C59,'Season 9'!$U$22,0)),"-")))))</f>
        <v>-</v>
      </c>
      <c r="BF59" s="965" t="str">
        <f>IFERROR(INDEX('Season 10'!$D$9:$D$27,MATCH('VS stats'!$C59,'Season 10'!$B$9:$B$27,0)),"-")</f>
        <v>-</v>
      </c>
      <c r="BG59" s="965" t="str">
        <f>IFERROR(INDEX('Season 10'!$D$28:$D$46,MATCH('VS stats'!$C59,'Season 10'!$B$28:$B$46,0)),"-")</f>
        <v>-</v>
      </c>
      <c r="BH59" s="965" t="str">
        <f>IFERROR(INDEX('Season 10'!$J$9:$J$16,MATCH('VS stats'!$C59,'Season 10'!$H$9:$H$16,0)),IFERROR(INDEX('Season 10'!$J$39,MATCH('VS stats'!$C59,'Season 10'!$H$39,0)),"-"))</f>
        <v>-</v>
      </c>
      <c r="BI59" s="965" t="str">
        <f>IFERROR(INDEX('Season 10'!$P$9:$P$16,MATCH('VS stats'!$C59,'Season 10'!$N$9:$N$16,0)),IFERROR(INDEX('Season 10'!$J$30,MATCH('VS stats'!$C59,'Season 10'!$H$30,0)),"-"))</f>
        <v>-</v>
      </c>
      <c r="BJ59" s="965" t="str">
        <f>IFERROR(INDEX('Season 10'!$P$20:$P$24,MATCH('VS stats'!$C59,'Season 10'!$N$20:$N$24,0)),
IFERROR(INDEX('Season 10'!$X$9,MATCH('VS stats'!$C59,'Season 10'!$U$9,0)),
IFERROR(INDEX('Season 10'!$X$11:$X$13,MATCH('VS stats'!$C59,'Season 10'!$U$11:$U67,0)),
IFERROR(INDEX('Season 10'!$X$17,MATCH('VS stats'!$C59,'Season 10'!$U$17,0)),
IFERROR(INDEX('Season 10'!$X$19,MATCH('VS stats'!$C59,'Season 10'!$U$19,0)),
IFERROR(INDEX('Season 10'!$X$21,MATCH('VS stats'!$C59,'Season 10'!$U$21,0)),
IFERROR(INDEX('Season 10'!$X$23,MATCH('VS stats'!$C59,'Season 10'!$U$23,0)),"-")))))))</f>
        <v>-</v>
      </c>
      <c r="BK59" s="966" t="str">
        <f>IFERROR(INDEX('Season 10'!$X$10,MATCH('VS stats'!$C59,'Season 10'!$U$10,0)),
IFERROR(INDEX('Season 10'!$X$14:$X$16,MATCH('VS stats'!$C59,'Season 10'!$U$14:$U$16,0)),
IFERROR(INDEX('Season 10'!$X$18,MATCH('VS stats'!$C59,'Season 10'!$U$18,0)),
IFERROR(INDEX('Season 10'!$X$20,MATCH('VS stats'!$C59,'Season 10'!$U$20,0)),
IFERROR(INDEX('Season 10'!$X$22,MATCH('VS stats'!$C59,'Season 10'!$U$22,0)),"-")))))</f>
        <v>-</v>
      </c>
      <c r="BL59" s="965" t="str">
        <f>IFERROR(INDEX('Season 11'!$D$9:$D$27,MATCH('VS stats'!$C59,'Season 11'!$B$9:$B$27,0)),"-")</f>
        <v>-</v>
      </c>
      <c r="BM59" s="965" t="str">
        <f>IFERROR(INDEX('Season 11'!$D$28:$D$46,MATCH('VS stats'!$C59,'Season 11'!$B$28:$B$46,0)),"-")</f>
        <v>-</v>
      </c>
      <c r="BN59" s="965" t="str">
        <f>IFERROR(INDEX('Season 11'!$J$9:$J$16,MATCH('VS stats'!$C59,'Season 11'!$H$9:$H$16,0)),IFERROR(INDEX('Season 11'!$J$39,MATCH('VS stats'!$C59,'Season 11'!$H$39,0)),"-"))</f>
        <v>-</v>
      </c>
      <c r="BO59" s="965" t="str">
        <f>IFERROR(INDEX('Season 11'!$P$9:$P$16,MATCH('VS stats'!$C59,'Season 11'!$N$9:$N$16,0)),IFERROR(INDEX('Season 11'!$J$30,MATCH('VS stats'!$C59,'Season 11'!$H$30,0)),"-"))</f>
        <v>-</v>
      </c>
      <c r="BP59" s="965" t="str">
        <f>IFERROR(INDEX('Season 11'!$P$20:$P$24,MATCH('VS stats'!$C59,'Season 11'!$N$20:$N$24,0)),
IFERROR(INDEX('Season 11'!$X$9,MATCH('VS stats'!$C59,'Season 11'!$U$9,0)),
IFERROR(INDEX('Season 11'!$X$11:$X$13,MATCH('VS stats'!$C59,'Season 11'!$U$11:$U67,0)),
IFERROR(INDEX('Season 11'!$X$17,MATCH('VS stats'!$C59,'Season 11'!$U$17,0)),
IFERROR(INDEX('Season 11'!$X$19,MATCH('VS stats'!$C59,'Season 11'!$U$19,0)),
IFERROR(INDEX('Season 11'!$X$21,MATCH('VS stats'!$C59,'Season 11'!$U$21,0)),
IFERROR(INDEX('Season 11'!$X$23,MATCH('VS stats'!$C59,'Season 11'!$U$23,0)),"-")))))))</f>
        <v>-</v>
      </c>
      <c r="BQ59" s="966" t="str">
        <f>IFERROR(INDEX('Season 11'!$X$10,MATCH('VS stats'!$C59,'Season 11'!$U$10,0)),
IFERROR(INDEX('Season 11'!$X$14:$X$16,MATCH('VS stats'!$C59,'Season 11'!$U$14:$U$16,0)),
IFERROR(INDEX('Season 11'!$X$18,MATCH('VS stats'!$C59,'Season 11'!$U$18,0)),
IFERROR(INDEX('Season 11'!$X$20,MATCH('VS stats'!$C59,'Season 11'!$U$20,0)),
IFERROR(INDEX('Season 11'!$X$22,MATCH('VS stats'!$C59,'Season 11'!$U$22,0)),"-")))))</f>
        <v>-</v>
      </c>
      <c r="BR59" s="965" t="str">
        <f>IFERROR(INDEX('Season 12'!$D$9:$D$27,MATCH('VS stats'!$C59,'Season 12'!$B$9:$B$27,0)),"-")</f>
        <v>-</v>
      </c>
      <c r="BS59" s="965" t="str">
        <f>IFERROR(INDEX('Season 12'!$D$28:$D$46,MATCH('VS stats'!$C59,'Season 12'!$B$28:$B$46,0)),"-")</f>
        <v>-</v>
      </c>
      <c r="BT59" s="965" t="str">
        <f>IFERROR(INDEX('Season 12'!$J$9:$J$16,MATCH('VS stats'!$C59,'Season 12'!$H$9:$H$16,0)),IFERROR(INDEX('Season 12'!$J$39,MATCH('VS stats'!$C59,'Season 12'!$H$39,0)),"-"))</f>
        <v>-</v>
      </c>
      <c r="BU59" s="965" t="str">
        <f>IFERROR(INDEX('Season 12'!$P$9:$P$16,MATCH('VS stats'!$C59,'Season 12'!$N$9:$N$16,0)),IFERROR(INDEX('Season 12'!$J$30,MATCH('VS stats'!$C59,'Season 12'!$H$30,0)),"-"))</f>
        <v>-</v>
      </c>
      <c r="BV59" s="965" t="str">
        <f>IFERROR(INDEX('Season 12'!$P$20:$P$24,MATCH('VS stats'!$C59,'Season 12'!$N$20:$N$24,0)),
IFERROR(INDEX('Season 12'!$X$9,MATCH('VS stats'!$C59,'Season 12'!$U$9,0)),
IFERROR(INDEX('Season 12'!$X$11:$X$13,MATCH('VS stats'!$C59,'Season 12'!$U$11:$U67,0)),
IFERROR(INDEX('Season 12'!$X$17,MATCH('VS stats'!$C59,'Season 12'!$U$17,0)),
IFERROR(INDEX('Season 12'!$X$19,MATCH('VS stats'!$C59,'Season 12'!$U$19,0)),
IFERROR(INDEX('Season 12'!$X$21,MATCH('VS stats'!$C59,'Season 12'!$U$21,0)),
IFERROR(INDEX('Season 12'!$X$23,MATCH('VS stats'!$C59,'Season 12'!$U$23,0)),"-")))))))</f>
        <v>-</v>
      </c>
      <c r="BW59" s="966" t="str">
        <f>IFERROR(INDEX('Season 12'!$X$10,MATCH('VS stats'!$C59,'Season 12'!$U$10,0)),
IFERROR(INDEX('Season 12'!$X$14:$X$16,MATCH('VS stats'!$C59,'Season 12'!$U$14:$U$16,0)),
IFERROR(INDEX('Season 12'!$X$18,MATCH('VS stats'!$C59,'Season 12'!$U$18,0)),
IFERROR(INDEX('Season 12'!$X$20,MATCH('VS stats'!$C59,'Season 12'!$U$20,0)),
IFERROR(INDEX('Season 12'!$X$22,MATCH('VS stats'!$C59,'Season 12'!$U$22,0)),"-")))))</f>
        <v>-</v>
      </c>
      <c r="BX59" s="965" t="str">
        <f>IFERROR(INDEX('Season 13'!$D$9:$D$27,MATCH('VS stats'!$C59,'Season 13'!$B$9:$B$27,0)),"-")</f>
        <v>-</v>
      </c>
      <c r="BY59" s="965" t="str">
        <f>IFERROR(INDEX('Season 13'!$D$28:$D$46,MATCH('VS stats'!$C59,'Season 13'!$B$28:$B$46,0)),"-")</f>
        <v>-</v>
      </c>
      <c r="BZ59" s="965" t="str">
        <f>IFERROR(INDEX('Season 13'!$J$9:$J$16,MATCH('VS stats'!$C59,'Season 13'!$H$9:$H$16,0)),IFERROR(INDEX('Season 13'!$J$39,MATCH('VS stats'!$C59,'Season 13'!$H$39,0)),"-"))</f>
        <v>-</v>
      </c>
      <c r="CA59" s="965" t="str">
        <f>IFERROR(INDEX('Season 13'!$P$9:$P$16,MATCH('VS stats'!$C59,'Season 13'!$N$9:$N$16,0)),IFERROR(INDEX('Season 13'!$J$30,MATCH('VS stats'!$C59,'Season 13'!$H$30,0)),"-"))</f>
        <v>-</v>
      </c>
      <c r="CB59" s="965" t="str">
        <f>IFERROR(INDEX('Season 13'!$P$20:$P$24,MATCH('VS stats'!$C59,'Season 13'!$N$20:$N$24,0)),
IFERROR(INDEX('Season 13'!$X$9,MATCH('VS stats'!$C59,'Season 13'!$U$9,0)),
IFERROR(INDEX('Season 13'!$X$11:$X$13,MATCH('VS stats'!$C59,'Season 13'!$U$11:$U67,0)),
IFERROR(INDEX('Season 13'!$X$17,MATCH('VS stats'!$C59,'Season 13'!$U$17,0)),
IFERROR(INDEX('Season 13'!$X$19,MATCH('VS stats'!$C59,'Season 13'!$U$19,0)),
IFERROR(INDEX('Season 13'!$X$21,MATCH('VS stats'!$C59,'Season 13'!$U$21,0)),
IFERROR(INDEX('Season 13'!$X$23,MATCH('VS stats'!$C59,'Season 13'!$U$23,0)),"-")))))))</f>
        <v>-</v>
      </c>
      <c r="CC59" s="966" t="str">
        <f>IFERROR(INDEX('Season 13'!$X$10,MATCH('VS stats'!$C59,'Season 13'!$U$10,0)),
IFERROR(INDEX('Season 13'!$X$14:$X$16,MATCH('VS stats'!$C59,'Season 13'!$U$14:$U$16,0)),
IFERROR(INDEX('Season 13'!$X$18,MATCH('VS stats'!$C59,'Season 13'!$U$18,0)),
IFERROR(INDEX('Season 13'!$X$20,MATCH('VS stats'!$C59,'Season 13'!$U$20,0)),
IFERROR(INDEX('Season 13'!$X$22,MATCH('VS stats'!$C59,'Season 13'!$U$22,0)),"-")))))</f>
        <v>-</v>
      </c>
      <c r="CD59" s="965" t="str">
        <f>IFERROR(INDEX('Season 14'!$D$9:$D$27,MATCH('VS stats'!$C59,'Season 14'!$B$9:$B$27,0)),"-")</f>
        <v>-</v>
      </c>
      <c r="CE59" s="965" t="str">
        <f>IFERROR(INDEX('Season 14'!$D$28:$D$46,MATCH('VS stats'!$C59,'Season 14'!$B$28:$B$46,0)),"-")</f>
        <v>-</v>
      </c>
      <c r="CF59" s="965" t="str">
        <f>IFERROR(INDEX('Season 14'!$J$9:$J$16,MATCH('VS stats'!$C59,'Season 14'!$H$9:$H$16,0)),IFERROR(INDEX('Season 14'!$J$39,MATCH('VS stats'!$C59,'Season 14'!$H$39,0)),"-"))</f>
        <v>-</v>
      </c>
      <c r="CG59" s="965" t="str">
        <f>IFERROR(INDEX('Season 14'!$P$9:$P$16,MATCH('VS stats'!$C59,'Season 14'!$N$9:$N$16,0)),IFERROR(INDEX('Season 14'!$J$30,MATCH('VS stats'!$C59,'Season 14'!$H$30,0)),"-"))</f>
        <v>-</v>
      </c>
      <c r="CH59" s="965" t="str">
        <f>IFERROR(INDEX('Season 14'!$P$20:$P$24,MATCH('VS stats'!$C59,'Season 14'!$N$20:$N$24,0)),
IFERROR(INDEX('Season 14'!$X$9,MATCH('VS stats'!$C59,'Season 14'!$U$9,0)),
IFERROR(INDEX('Season 14'!$X$11:$X$13,MATCH('VS stats'!$C59,'Season 14'!$U$11:$U67,0)),
IFERROR(INDEX('Season 14'!$X$17,MATCH('VS stats'!$C59,'Season 14'!$U$17,0)),
IFERROR(INDEX('Season 14'!$X$19,MATCH('VS stats'!$C59,'Season 14'!$U$19,0)),
IFERROR(INDEX('Season 14'!$X$21,MATCH('VS stats'!$C59,'Season 14'!$U$21,0)),
IFERROR(INDEX('Season 14'!$X$23,MATCH('VS stats'!$C59,'Season 14'!$U$23,0)),"-")))))))</f>
        <v>-</v>
      </c>
      <c r="CI59" s="966" t="str">
        <f>IFERROR(INDEX('Season 14'!$X$10,MATCH('VS stats'!$C59,'Season 14'!$U$10,0)),
IFERROR(INDEX('Season 14'!$X$14:$X$16,MATCH('VS stats'!$C59,'Season 14'!$U$14:$U$16,0)),
IFERROR(INDEX('Season 14'!$X$18,MATCH('VS stats'!$C59,'Season 14'!$U$18,0)),
IFERROR(INDEX('Season 14'!$X$20,MATCH('VS stats'!$C59,'Season 14'!$U$20,0)),
IFERROR(INDEX('Season 14'!$X$22,MATCH('VS stats'!$C59,'Season 14'!$U$22,0)),"-")))))</f>
        <v>-</v>
      </c>
      <c r="CJ59" s="965" t="str">
        <f>IFERROR(INDEX('Season 15'!$D$9:$D$27,MATCH('VS stats'!$C59,'Season 15'!$B$9:$B$27,0)),"-")</f>
        <v>-</v>
      </c>
      <c r="CK59" s="965" t="str">
        <f>IFERROR(INDEX('Season 15'!$D$28:$D$46,MATCH('VS stats'!$C59,'Season 15'!$B$28:$B$46,0)),"-")</f>
        <v>-</v>
      </c>
      <c r="CL59" s="965" t="str">
        <f>IFERROR(INDEX('Season 15'!$J$9:$J$16,MATCH('VS stats'!$C59,'Season 15'!$H$9:$H$16,0)),IFERROR(INDEX('Season 15'!$J$39,MATCH('VS stats'!$C59,'Season 15'!$H$39,0)),"-"))</f>
        <v>-</v>
      </c>
      <c r="CM59" s="965" t="str">
        <f>IFERROR(INDEX('Season 15'!$P$9:$P$16,MATCH('VS stats'!$C59,'Season 15'!$N$9:$N$16,0)),IFERROR(INDEX('Season 15'!$J$30,MATCH('VS stats'!$C59,'Season 15'!$H$30,0)),"-"))</f>
        <v>-</v>
      </c>
      <c r="CN59" s="965" t="str">
        <f>IFERROR(INDEX('Season 15'!$P$20:$P$24,MATCH('VS stats'!$C59,'Season 15'!$N$20:$N$24,0)),
IFERROR(INDEX('Season 15'!$X$9,MATCH('VS stats'!$C59,'Season 15'!$U$9,0)),
IFERROR(INDEX('Season 15'!$X$11:$X$13,MATCH('VS stats'!$C59,'Season 15'!$U$11:$U67,0)),
IFERROR(INDEX('Season 15'!$X$17,MATCH('VS stats'!$C59,'Season 15'!$U$17,0)),
IFERROR(INDEX('Season 15'!$X$19,MATCH('VS stats'!$C59,'Season 15'!$U$19,0)),
IFERROR(INDEX('Season 15'!$X$21,MATCH('VS stats'!$C59,'Season 15'!$U$21,0)),
IFERROR(INDEX('Season 15'!$X$23,MATCH('VS stats'!$C59,'Season 15'!$U$23,0)),"-")))))))</f>
        <v>-</v>
      </c>
      <c r="CO59" s="966" t="str">
        <f>IFERROR(INDEX('Season 15'!$X$10,MATCH('VS stats'!$C59,'Season 15'!$U$10,0)),
IFERROR(INDEX('Season 15'!$X$14:$X$16,MATCH('VS stats'!$C59,'Season 15'!$U$14:$U$16,0)),
IFERROR(INDEX('Season 15'!$X$18,MATCH('VS stats'!$C59,'Season 15'!$U$18,0)),
IFERROR(INDEX('Season 15'!$X$20,MATCH('VS stats'!$C59,'Season 15'!$U$20,0)),
IFERROR(INDEX('Season 15'!$X$22,MATCH('VS stats'!$C59,'Season 15'!$U$22,0)),"-")))))</f>
        <v>-</v>
      </c>
      <c r="CP59" s="976"/>
      <c r="CQ59" s="822"/>
      <c r="CR59" s="822"/>
      <c r="CS59" s="822"/>
      <c r="CT59" s="822"/>
      <c r="CU59" s="822"/>
    </row>
    <row r="60" spans="3:99" x14ac:dyDescent="0.25">
      <c r="C60" s="740" t="s">
        <v>228</v>
      </c>
      <c r="D60" s="965" t="str">
        <f>IFERROR(INDEX('Season 1'!$D$9:$D$31,MATCH('VS stats'!$C60,'Season 1'!$B$9:$B$31,0)),"-")</f>
        <v>-</v>
      </c>
      <c r="E60" s="965" t="str">
        <f>IFERROR(INDEX('Season 1'!$D$32:$D$54,MATCH('VS stats'!$C60,'Season 1'!$B$32:$B$54,0)),"-")</f>
        <v>-</v>
      </c>
      <c r="F60" s="965" t="str">
        <f>IFERROR(INDEX('Season 1'!$J$9:$J$16,MATCH('VS stats'!$C60,'Season 1'!$H$9:$H$16,0)),IFERROR(INDEX('Season 1'!$W$9:$W$14,MATCH('VS stats'!$C60,'Season 1'!$T$9:$T$14,0)),"-"))</f>
        <v>-</v>
      </c>
      <c r="G60" s="965" t="str">
        <f>IFERROR(INDEX('Season 1'!$P$9:$P$16,MATCH('VS stats'!$C60,'Season 1'!$N$9:$N$16,0)),"-")</f>
        <v>-</v>
      </c>
      <c r="H60" s="965" t="str">
        <f>IFERROR(INDEX('Season 1'!$P$20:$P$24,MATCH('VS stats'!$C60,'Season 1'!$N$20:$N$24,0)),"-")</f>
        <v>-</v>
      </c>
      <c r="I60" s="966" t="s">
        <v>35</v>
      </c>
      <c r="J60" s="965" t="str">
        <f>IFERROR(INDEX('Season 2'!$D$9:$D$31,MATCH('VS stats'!$C60,'Season 2'!$B$9:$B$31,0)),"-")</f>
        <v>-</v>
      </c>
      <c r="K60" s="965" t="str">
        <f>IFERROR(INDEX('Season 2'!$D$32:$D$54,MATCH('VS stats'!$C60,'Season 2'!$B$32:$B$54,0)),"-")</f>
        <v>-</v>
      </c>
      <c r="L60" s="1073" t="str">
        <f>IFERROR(INDEX('Season 2'!$J$9:$J$16,MATCH('VS stats'!$C60,'Season 2'!$H$9:$H$16,0)),IFERROR(INDEX('Season 2'!$J$45:$J$50,MATCH('VS stats'!$C60,'Season 2'!$H$45:$H$50,0)),"-"))</f>
        <v>1-3</v>
      </c>
      <c r="M60" s="965" t="str">
        <f>IFERROR(INDEX('Season 2'!$P$9:$P$16,MATCH('VS stats'!$C60,'Season 2'!$N$9:$N$16,0)),IFERROR(INDEX('Season 2'!$J$30,MATCH('VS stats'!$C60,'Season 2'!$H$30,0)),"-"))</f>
        <v>-</v>
      </c>
      <c r="N60" s="965" t="str">
        <f>IFERROR(INDEX('Season 2'!$P$20:$P$24,MATCH('VS stats'!$C60,'Season 2'!$N$20:$N$24,0)),
IFERROR(INDEX('Season 2'!$X$9,MATCH('VS stats'!$C60,'Season 2'!$U$9,0)),
IFERROR(INDEX('Season 2'!$X$11:$X$13,MATCH('VS stats'!$C60,'Season 2'!$U$11:$U68,0)),
IFERROR(INDEX('Season 2'!$X$17,MATCH('VS stats'!$C60,'Season 2'!$U$17,0)),
IFERROR(INDEX('Season 2'!$X$19,MATCH('VS stats'!$C60,'Season 2'!$U$19,0)),
IFERROR(INDEX('Season 2'!$X$21,MATCH('VS stats'!$C60,'Season 2'!$U$21,0)),
IFERROR(INDEX('Season 2'!$X$23,MATCH('VS stats'!$C60,'Season 2'!$U$23,0)),
IFERROR(INDEX('Season 2'!$X$25,MATCH('VS stats'!$C60,'Season 2'!$U$25,0)),"-"))))))))</f>
        <v>-</v>
      </c>
      <c r="O60" s="966" t="str">
        <f>IFERROR(INDEX('Season 2'!$X$10,MATCH('VS stats'!$C60,'Season 2'!$U$10,0)),
IFERROR(INDEX('Season 2'!$X$14:$X$16,MATCH('VS stats'!$C60,'Season 2'!$U$14:$U$16,0)),
IFERROR(INDEX('Season 2'!$X$18,MATCH('VS stats'!$C60,'Season 2'!$U$18,0)),
IFERROR(INDEX('Season 2'!$X$20,MATCH('VS stats'!$C60,'Season 2'!$U$20,0)),
IFERROR(INDEX('Season 2'!$X$22,MATCH('VS stats'!$C60,'Season 2'!$U$22,0)),
IFERROR(INDEX('Season 2'!$X$24,MATCH('VS stats'!$C60,'Season 2'!$U$24,0)),"-"))))))</f>
        <v>-</v>
      </c>
      <c r="P60" s="965" t="str">
        <f>IFERROR(INDEX('Season 3'!$D$9:$D$31,MATCH('VS stats'!$C60,'Season 3'!$B$9:$B$31,0)),"-")</f>
        <v>-</v>
      </c>
      <c r="Q60" s="965" t="str">
        <f>IFERROR(INDEX('Season 3'!$D$32:$D$54,MATCH('VS stats'!$C60,'Season 3'!$B$32:$B$54,0)),"-")</f>
        <v>-</v>
      </c>
      <c r="R60" s="965" t="str">
        <f>IFERROR(INDEX('Season 3'!$J$9:$J$16,MATCH('VS stats'!$C60,'Season 3'!$H$9:$H$16,0)),IFERROR(INDEX('Season 3'!$J$39,MATCH('VS stats'!$C60,'Season 3'!$H$39,0)),"-"))</f>
        <v>-</v>
      </c>
      <c r="S60" s="965" t="str">
        <f>IFERROR(INDEX('Season 3'!$P$9:$P$16,MATCH('VS stats'!$C60,'Season 3'!$N$9:$N$16,0)),IFERROR(INDEX('Season 3'!$J$30,MATCH('VS stats'!$C60,'Season 3'!$H$30,0)),"-"))</f>
        <v>-</v>
      </c>
      <c r="T60" s="965" t="str">
        <f>IFERROR(INDEX('Season 3'!$P$20:$P$24,MATCH('VS stats'!$C60,'Season 3'!$N$20:$N$24,0)),
IFERROR(INDEX('Season 3'!$X$9,MATCH('VS stats'!$C60,'Season 3'!$U$9,0)),
IFERROR(INDEX('Season 3'!$X$11:$X$13,MATCH('VS stats'!$C60,'Season 3'!$U$11:$U68,0)),
IFERROR(INDEX('Season 3'!$X$17,MATCH('VS stats'!$C60,'Season 3'!$U$17,0)),
IFERROR(INDEX('Season 3'!$X$19,MATCH('VS stats'!$C60,'Season 3'!$U$19,0)),
IFERROR(INDEX('Season 3'!$X$21,MATCH('VS stats'!$C60,'Season 3'!$U$21,0)),
IFERROR(INDEX('Season 3'!$X$23,MATCH('VS stats'!$C60,'Season 3'!$U$23,0)),
IFERROR(INDEX('Season 3'!$X$25,MATCH('VS stats'!$C60,'Season 3'!$U$25,0)),"-"))))))))</f>
        <v>-</v>
      </c>
      <c r="U60" s="966" t="str">
        <f>IFERROR(INDEX('Season 3'!$X$10,MATCH('VS stats'!$C60,'Season 3'!$U$10,0)),
IFERROR(INDEX('Season 3'!$X$14:$X$16,MATCH('VS stats'!$C60,'Season 3'!$U$14:$U$16,0)),
IFERROR(INDEX('Season 3'!$X$18,MATCH('VS stats'!$C60,'Season 3'!$U$18,0)),
IFERROR(INDEX('Season 3'!$X$20,MATCH('VS stats'!$C60,'Season 3'!$U$20,0)),
IFERROR(INDEX('Season 3'!$X$22,MATCH('VS stats'!$C60,'Season 3'!$U$22,0)),
IFERROR(INDEX('Season 3'!$X$24,MATCH('VS stats'!$C60,'Season 3'!$U$24,0)),"-"))))))</f>
        <v>-</v>
      </c>
      <c r="V60" s="965" t="str">
        <f>IFERROR(INDEX('Season 4'!$D$9:$D$27,MATCH('VS stats'!$C60,'Season 4'!$B$9:$B$27,0)),"-")</f>
        <v>-</v>
      </c>
      <c r="W60" s="965" t="str">
        <f>IFERROR(INDEX('Season 4'!$D$28:$D$46,MATCH('VS stats'!$C60,'Season 4'!$B$28:$B$46,0)),"-")</f>
        <v>-</v>
      </c>
      <c r="X60" s="965" t="str">
        <f>IFERROR(INDEX('Season 4'!$J$9:$J$16,MATCH('VS stats'!$C60,'Season 4'!$H$9:$H$16,0)),IFERROR(INDEX('Season 4'!$J$39,MATCH('VS stats'!$C60,'Season 4'!$H$39,0)),"-"))</f>
        <v>-</v>
      </c>
      <c r="Y60" s="965" t="str">
        <f>IFERROR(INDEX('Season 4'!$P$9:$P$16,MATCH('VS stats'!$C60,'Season 4'!$N$9:$N$16,0)),IFERROR(INDEX('Season 4'!$J$30,MATCH('VS stats'!$C60,'Season 4'!$H$30,0)),"-"))</f>
        <v>-</v>
      </c>
      <c r="Z60" s="965" t="str">
        <f>IFERROR(INDEX('Season 4'!$P$20:$P$24,MATCH('VS stats'!$C60,'Season 4'!$N$20:$N$24,0)),
IFERROR(INDEX('Season 4'!$X$9,MATCH('VS stats'!$C60,'Season 4'!$U$9,0)),
IFERROR(INDEX('Season 4'!$X$11:$X$13,MATCH('VS stats'!$C60,'Season 4'!$U$11:$U68,0)),
IFERROR(INDEX('Season 4'!$X$17,MATCH('VS stats'!$C60,'Season 4'!$U$17,0)),
IFERROR(INDEX('Season 4'!$X$19,MATCH('VS stats'!$C60,'Season 4'!$U$19,0)),
IFERROR(INDEX('Season 4'!$X$21,MATCH('VS stats'!$C60,'Season 4'!$U$21,0)),
IFERROR(INDEX('Season 4'!$X$23,MATCH('VS stats'!$C60,'Season 4'!$U$23,0)),
IFERROR(INDEX('Season 4'!$X$25,MATCH('VS stats'!$C60,'Season 4'!$U$25,0)),"-"))))))))</f>
        <v>-</v>
      </c>
      <c r="AA60" s="966" t="str">
        <f>IFERROR(INDEX('Season 4'!$X$10,MATCH('VS stats'!$C60,'Season 4'!$U$10,0)),
IFERROR(INDEX('Season 4'!$X$14:$X$16,MATCH('VS stats'!$C60,'Season 4'!$U$14:$U$16,0)),
IFERROR(INDEX('Season 4'!$X$18,MATCH('VS stats'!$C60,'Season 4'!$U$18,0)),
IFERROR(INDEX('Season 4'!$X$20,MATCH('VS stats'!$C60,'Season 4'!$U$20,0)),
IFERROR(INDEX('Season 4'!$X$22,MATCH('VS stats'!$C60,'Season 4'!$U$22,0)),
IFERROR(INDEX('Season 4'!$X$24,MATCH('VS stats'!$C60,'Season 4'!$U$24,0)),"-"))))))</f>
        <v>-</v>
      </c>
      <c r="AB60" s="965" t="str">
        <f>IFERROR(INDEX('Season 5'!$D$9:$D$27,MATCH('VS stats'!$C60,'Season 5'!$B$9:$B$27,0)),"-")</f>
        <v>-</v>
      </c>
      <c r="AC60" s="965" t="str">
        <f>IFERROR(INDEX('Season 5'!$D$28:$D$46,MATCH('VS stats'!$C60,'Season 5'!$B$28:$B$46,0)),"-")</f>
        <v>-</v>
      </c>
      <c r="AD60" s="965" t="str">
        <f>IFERROR(INDEX('Season 5'!$J$9:$J$16,MATCH('VS stats'!$C60,'Season 5'!$H$9:$H$16,0)),IFERROR(INDEX('Season 5'!$J$39,MATCH('VS stats'!$C60,'Season 5'!$H$39,0)),"-"))</f>
        <v>-</v>
      </c>
      <c r="AE60" s="965" t="str">
        <f>IFERROR(INDEX('Season 5'!$P$9:$P$16,MATCH('VS stats'!$C60,'Season 5'!$N$9:$N$16,0)),IFERROR(INDEX('Season 5'!$J$30,MATCH('VS stats'!$C60,'Season 5'!$H$30,0)),"-"))</f>
        <v>-</v>
      </c>
      <c r="AF60" s="965" t="str">
        <f>IFERROR(INDEX('Season 5'!$P$20:$P$24,MATCH('VS stats'!$C60,'Season 5'!$N$20:$N$24,0)),
IFERROR(INDEX('Season 5'!$X$9,MATCH('VS stats'!$C60,'Season 5'!$U$9,0)),
IFERROR(INDEX('Season 5'!$X$11:$X$13,MATCH('VS stats'!$C60,'Season 5'!$U$11:$U68,0)),
IFERROR(INDEX('Season 5'!$X$17,MATCH('VS stats'!$C60,'Season 5'!$U$17,0)),
IFERROR(INDEX('Season 5'!$X$19,MATCH('VS stats'!$C60,'Season 5'!$U$19,0)),
IFERROR(INDEX('Season 5'!$X$21,MATCH('VS stats'!$C60,'Season 5'!$U$21,0)),
IFERROR(INDEX('Season 5'!$X$23,MATCH('VS stats'!$C60,'Season 5'!$U$23,0)),"-")))))))</f>
        <v>-</v>
      </c>
      <c r="AG60" s="966" t="str">
        <f>IFERROR(INDEX('Season 5'!$X$10,MATCH('VS stats'!$C60,'Season 5'!$U$10,0)),
IFERROR(INDEX('Season 5'!$X$14:$X$16,MATCH('VS stats'!$C60,'Season 5'!$U$14:$U$16,0)),
IFERROR(INDEX('Season 5'!$X$18,MATCH('VS stats'!$C60,'Season 5'!$U$18,0)),
IFERROR(INDEX('Season 5'!$X$20,MATCH('VS stats'!$C60,'Season 5'!$U$20,0)),
IFERROR(INDEX('Season 5'!$X$22,MATCH('VS stats'!$C60,'Season 5'!$U$22,0)),"-")))))</f>
        <v>-</v>
      </c>
      <c r="AH60" s="965" t="str">
        <f>IFERROR(INDEX('Season 6'!$D$9:$D$27,MATCH('VS stats'!$C60,'Season 6'!$B$9:$B$27,0)),"-")</f>
        <v>-</v>
      </c>
      <c r="AI60" s="965" t="str">
        <f>IFERROR(INDEX('Season 6'!$D$28:$D$46,MATCH('VS stats'!$C60,'Season 6'!$B$28:$B$46,0)),"-")</f>
        <v>-</v>
      </c>
      <c r="AJ60" s="965" t="str">
        <f>IFERROR(INDEX('Season 6'!$J$9:$J$16,MATCH('VS stats'!$C60,'Season 6'!$H$9:$H$16,0)),IFERROR(INDEX('Season 6'!$J$39,MATCH('VS stats'!$C60,'Season 6'!$H$39,0)),"-"))</f>
        <v>-</v>
      </c>
      <c r="AK60" s="965" t="str">
        <f>IFERROR(INDEX('Season 6'!$P$9:$P$16,MATCH('VS stats'!$C60,'Season 6'!$N$9:$N$16,0)),IFERROR(INDEX('Season 6'!$J$30,MATCH('VS stats'!$C60,'Season 6'!$H$30,0)),"-"))</f>
        <v>-</v>
      </c>
      <c r="AL60" s="965" t="str">
        <f>IFERROR(INDEX('Season 6'!$P$20:$P$24,MATCH('VS stats'!$C60,'Season 6'!$N$20:$N$24,0)),
IFERROR(INDEX('Season 6'!$X$9,MATCH('VS stats'!$C60,'Season 6'!$U$9,0)),
IFERROR(INDEX('Season 6'!$X$11:$X$13,MATCH('VS stats'!$C60,'Season 6'!$U$11:$U68,0)),
IFERROR(INDEX('Season 6'!$X$17,MATCH('VS stats'!$C60,'Season 6'!$U$17,0)),
IFERROR(INDEX('Season 6'!$X$19,MATCH('VS stats'!$C60,'Season 6'!$U$19,0)),
IFERROR(INDEX('Season 6'!$X$21,MATCH('VS stats'!$C60,'Season 6'!$U$21,0)),
IFERROR(INDEX('Season 6'!$X$23,MATCH('VS stats'!$C60,'Season 6'!$U$23,0)),"-")))))))</f>
        <v>-</v>
      </c>
      <c r="AM60" s="966" t="str">
        <f>IFERROR(INDEX('Season 6'!$X$10,MATCH('VS stats'!$C60,'Season 6'!$U$10,0)),
IFERROR(INDEX('Season 6'!$X$14:$X$16,MATCH('VS stats'!$C60,'Season 6'!$U$14:$U$16,0)),
IFERROR(INDEX('Season 6'!$X$18,MATCH('VS stats'!$C60,'Season 6'!$U$18,0)),
IFERROR(INDEX('Season 6'!$X$20,MATCH('VS stats'!$C60,'Season 6'!$U$20,0)),
IFERROR(INDEX('Season 6'!$X$22,MATCH('VS stats'!$C60,'Season 6'!$U$22,0)),"-")))))</f>
        <v>-</v>
      </c>
      <c r="AN60" s="965" t="str">
        <f>IFERROR(INDEX('Season 7'!$D$9:$D$27,MATCH('VS stats'!$C60,'Season 7'!$B$9:$B$27,0)),"-")</f>
        <v>-</v>
      </c>
      <c r="AO60" s="965" t="str">
        <f>IFERROR(INDEX('Season 7'!$D$28:$D$46,MATCH('VS stats'!$C60,'Season 7'!$B$28:$B$46,0)),"-")</f>
        <v>-</v>
      </c>
      <c r="AP60" s="965" t="str">
        <f>IFERROR(INDEX('Season 7'!$J$9:$J$16,MATCH('VS stats'!$C60,'Season 7'!$H$9:$H$16,0)),IFERROR(INDEX('Season 7'!$J$39,MATCH('VS stats'!$C60,'Season 7'!$H$39,0)),"-"))</f>
        <v>-</v>
      </c>
      <c r="AQ60" s="965" t="str">
        <f>IFERROR(INDEX('Season 7'!$P$9:$P$16,MATCH('VS stats'!$C60,'Season 7'!$N$9:$N$16,0)),IFERROR(INDEX('Season 7'!$J$30,MATCH('VS stats'!$C60,'Season 7'!$H$30,0)),"-"))</f>
        <v>-</v>
      </c>
      <c r="AR60" s="965" t="str">
        <f>IFERROR(INDEX('Season 7'!$P$20:$P$24,MATCH('VS stats'!$C60,'Season 7'!$N$20:$N$24,0)),
IFERROR(INDEX('Season 7'!$X$9,MATCH('VS stats'!$C60,'Season 7'!$U$9,0)),
IFERROR(INDEX('Season 7'!$X$11:$X$13,MATCH('VS stats'!$C60,'Season 7'!$U$11:$U68,0)),
IFERROR(INDEX('Season 7'!$X$17,MATCH('VS stats'!$C60,'Season 7'!$U$17,0)),
IFERROR(INDEX('Season 7'!$X$19,MATCH('VS stats'!$C60,'Season 7'!$U$19,0)),
IFERROR(INDEX('Season 7'!$X$21,MATCH('VS stats'!$C60,'Season 7'!$U$21,0)),
IFERROR(INDEX('Season 7'!$X$23,MATCH('VS stats'!$C60,'Season 7'!$U$23,0)),"-")))))))</f>
        <v>-</v>
      </c>
      <c r="AS60" s="966" t="str">
        <f>IFERROR(INDEX('Season 7'!$X$10,MATCH('VS stats'!$C60,'Season 7'!$U$10,0)),
IFERROR(INDEX('Season 7'!$X$14:$X$16,MATCH('VS stats'!$C60,'Season 7'!$U$14:$U$16,0)),
IFERROR(INDEX('Season 7'!$X$18,MATCH('VS stats'!$C60,'Season 7'!$U$18,0)),
IFERROR(INDEX('Season 7'!$X$20,MATCH('VS stats'!$C60,'Season 7'!$U$20,0)),
IFERROR(INDEX('Season 7'!$X$22,MATCH('VS stats'!$C60,'Season 7'!$U$22,0)),"-")))))</f>
        <v>-</v>
      </c>
      <c r="AT60" s="965" t="str">
        <f>IFERROR(INDEX('Season 8'!$D$9:$D$27,MATCH('VS stats'!$C60,'Season 8'!$B$9:$B$27,0)),"-")</f>
        <v>-</v>
      </c>
      <c r="AU60" s="965" t="str">
        <f>IFERROR(INDEX('Season 8'!$D$28:$D$46,MATCH('VS stats'!$C60,'Season 8'!$B$28:$B$46,0)),"-")</f>
        <v>-</v>
      </c>
      <c r="AV60" s="965" t="str">
        <f>IFERROR(INDEX('Season 8'!$J$9:$J$16,MATCH('VS stats'!$C60,'Season 8'!$H$9:$H$16,0)),IFERROR(INDEX('Season 8'!$J$39,MATCH('VS stats'!$C60,'Season 8'!$H$39,0)),"-"))</f>
        <v>-</v>
      </c>
      <c r="AW60" s="965" t="str">
        <f>IFERROR(INDEX('Season 8'!$P$9:$P$16,MATCH('VS stats'!$C60,'Season 8'!$N$9:$N$16,0)),IFERROR(INDEX('Season 8'!$J$30,MATCH('VS stats'!$C60,'Season 8'!$H$30,0)),"-"))</f>
        <v>-</v>
      </c>
      <c r="AX60" s="965" t="str">
        <f>IFERROR(INDEX('Season 8'!$P$20:$P$24,MATCH('VS stats'!$C60,'Season 8'!$N$20:$N$24,0)),
IFERROR(INDEX('Season 8'!$X$9,MATCH('VS stats'!$C60,'Season 8'!$U$9,0)),
IFERROR(INDEX('Season 8'!$X$11:$X$13,MATCH('VS stats'!$C60,'Season 8'!$U$11:$U68,0)),
IFERROR(INDEX('Season 8'!$X$17,MATCH('VS stats'!$C60,'Season 8'!$U$17,0)),
IFERROR(INDEX('Season 8'!$X$19,MATCH('VS stats'!$C60,'Season 8'!$U$19,0)),
IFERROR(INDEX('Season 8'!$X$21,MATCH('VS stats'!$C60,'Season 8'!$U$21,0)),
IFERROR(INDEX('Season 8'!$X$23,MATCH('VS stats'!$C60,'Season 8'!$U$23,0)),"-")))))))</f>
        <v>-</v>
      </c>
      <c r="AY60" s="966" t="str">
        <f>IFERROR(INDEX('Season 8'!$X$10,MATCH('VS stats'!$C60,'Season 8'!$U$10,0)),
IFERROR(INDEX('Season 8'!$X$14:$X$16,MATCH('VS stats'!$C60,'Season 8'!$U$14:$U$16,0)),
IFERROR(INDEX('Season 8'!$X$18,MATCH('VS stats'!$C60,'Season 8'!$U$18,0)),
IFERROR(INDEX('Season 8'!$X$20,MATCH('VS stats'!$C60,'Season 8'!$U$20,0)),
IFERROR(INDEX('Season 8'!$X$22,MATCH('VS stats'!$C60,'Season 8'!$U$22,0)),"-")))))</f>
        <v>-</v>
      </c>
      <c r="AZ60" s="965" t="str">
        <f>IFERROR(INDEX('Season 9'!$D$9:$D$27,MATCH('VS stats'!$C60,'Season 9'!$B$9:$B$27,0)),"-")</f>
        <v>-</v>
      </c>
      <c r="BA60" s="965" t="str">
        <f>IFERROR(INDEX('Season 9'!$D$28:$D$46,MATCH('VS stats'!$C60,'Season 9'!$B$28:$B$46,0)),"-")</f>
        <v>-</v>
      </c>
      <c r="BB60" s="965" t="str">
        <f>IFERROR(INDEX('Season 9'!$J$9:$J$16,MATCH('VS stats'!$C60,'Season 9'!$H$9:$H$16,0)),IFERROR(INDEX('Season 9'!$J$39,MATCH('VS stats'!$C60,'Season 9'!$H$39,0)),"-"))</f>
        <v>-</v>
      </c>
      <c r="BC60" s="965" t="str">
        <f>IFERROR(INDEX('Season 9'!$P$9:$P$16,MATCH('VS stats'!$C60,'Season 9'!$N$9:$N$16,0)),IFERROR(INDEX('Season 9'!$J$30,MATCH('VS stats'!$C60,'Season 9'!$H$30,0)),"-"))</f>
        <v>-</v>
      </c>
      <c r="BD60" s="965" t="str">
        <f>IFERROR(INDEX('Season 9'!$P$20:$P$24,MATCH('VS stats'!$C60,'Season 9'!$N$20:$N$24,0)),
IFERROR(INDEX('Season 9'!$X$9,MATCH('VS stats'!$C60,'Season 9'!$U$9,0)),
IFERROR(INDEX('Season 9'!$X$11:$X$13,MATCH('VS stats'!$C60,'Season 9'!$U$11:$U68,0)),
IFERROR(INDEX('Season 9'!$X$17,MATCH('VS stats'!$C60,'Season 9'!$U$17,0)),
IFERROR(INDEX('Season 9'!$X$19,MATCH('VS stats'!$C60,'Season 9'!$U$19,0)),
IFERROR(INDEX('Season 9'!$X$21,MATCH('VS stats'!$C60,'Season 9'!$U$21,0)),
IFERROR(INDEX('Season 9'!$X$23,MATCH('VS stats'!$C60,'Season 9'!$U$23,0)),"-")))))))</f>
        <v>-</v>
      </c>
      <c r="BE60" s="966" t="str">
        <f>IFERROR(INDEX('Season 9'!$X$10,MATCH('VS stats'!$C60,'Season 9'!$U$10,0)),
IFERROR(INDEX('Season 9'!$X$14:$X$16,MATCH('VS stats'!$C60,'Season 9'!$U$14:$U$16,0)),
IFERROR(INDEX('Season 9'!$X$18,MATCH('VS stats'!$C60,'Season 9'!$U$18,0)),
IFERROR(INDEX('Season 9'!$X$20,MATCH('VS stats'!$C60,'Season 9'!$U$20,0)),
IFERROR(INDEX('Season 9'!$X$22,MATCH('VS stats'!$C60,'Season 9'!$U$22,0)),"-")))))</f>
        <v>-</v>
      </c>
      <c r="BF60" s="965" t="str">
        <f>IFERROR(INDEX('Season 10'!$D$9:$D$27,MATCH('VS stats'!$C60,'Season 10'!$B$9:$B$27,0)),"-")</f>
        <v>-</v>
      </c>
      <c r="BG60" s="965" t="str">
        <f>IFERROR(INDEX('Season 10'!$D$28:$D$46,MATCH('VS stats'!$C60,'Season 10'!$B$28:$B$46,0)),"-")</f>
        <v>-</v>
      </c>
      <c r="BH60" s="965" t="str">
        <f>IFERROR(INDEX('Season 10'!$J$9:$J$16,MATCH('VS stats'!$C60,'Season 10'!$H$9:$H$16,0)),IFERROR(INDEX('Season 10'!$J$39,MATCH('VS stats'!$C60,'Season 10'!$H$39,0)),"-"))</f>
        <v>-</v>
      </c>
      <c r="BI60" s="965" t="str">
        <f>IFERROR(INDEX('Season 10'!$P$9:$P$16,MATCH('VS stats'!$C60,'Season 10'!$N$9:$N$16,0)),IFERROR(INDEX('Season 10'!$J$30,MATCH('VS stats'!$C60,'Season 10'!$H$30,0)),"-"))</f>
        <v>-</v>
      </c>
      <c r="BJ60" s="965" t="str">
        <f>IFERROR(INDEX('Season 10'!$P$20:$P$24,MATCH('VS stats'!$C60,'Season 10'!$N$20:$N$24,0)),
IFERROR(INDEX('Season 10'!$X$9,MATCH('VS stats'!$C60,'Season 10'!$U$9,0)),
IFERROR(INDEX('Season 10'!$X$11:$X$13,MATCH('VS stats'!$C60,'Season 10'!$U$11:$U68,0)),
IFERROR(INDEX('Season 10'!$X$17,MATCH('VS stats'!$C60,'Season 10'!$U$17,0)),
IFERROR(INDEX('Season 10'!$X$19,MATCH('VS stats'!$C60,'Season 10'!$U$19,0)),
IFERROR(INDEX('Season 10'!$X$21,MATCH('VS stats'!$C60,'Season 10'!$U$21,0)),
IFERROR(INDEX('Season 10'!$X$23,MATCH('VS stats'!$C60,'Season 10'!$U$23,0)),"-")))))))</f>
        <v>-</v>
      </c>
      <c r="BK60" s="966" t="str">
        <f>IFERROR(INDEX('Season 10'!$X$10,MATCH('VS stats'!$C60,'Season 10'!$U$10,0)),
IFERROR(INDEX('Season 10'!$X$14:$X$16,MATCH('VS stats'!$C60,'Season 10'!$U$14:$U$16,0)),
IFERROR(INDEX('Season 10'!$X$18,MATCH('VS stats'!$C60,'Season 10'!$U$18,0)),
IFERROR(INDEX('Season 10'!$X$20,MATCH('VS stats'!$C60,'Season 10'!$U$20,0)),
IFERROR(INDEX('Season 10'!$X$22,MATCH('VS stats'!$C60,'Season 10'!$U$22,0)),"-")))))</f>
        <v>-</v>
      </c>
      <c r="BL60" s="965" t="str">
        <f>IFERROR(INDEX('Season 11'!$D$9:$D$27,MATCH('VS stats'!$C60,'Season 11'!$B$9:$B$27,0)),"-")</f>
        <v>-</v>
      </c>
      <c r="BM60" s="965" t="str">
        <f>IFERROR(INDEX('Season 11'!$D$28:$D$46,MATCH('VS stats'!$C60,'Season 11'!$B$28:$B$46,0)),"-")</f>
        <v>-</v>
      </c>
      <c r="BN60" s="965" t="str">
        <f>IFERROR(INDEX('Season 11'!$J$9:$J$16,MATCH('VS stats'!$C60,'Season 11'!$H$9:$H$16,0)),IFERROR(INDEX('Season 11'!$J$39,MATCH('VS stats'!$C60,'Season 11'!$H$39,0)),"-"))</f>
        <v>-</v>
      </c>
      <c r="BO60" s="965" t="str">
        <f>IFERROR(INDEX('Season 11'!$P$9:$P$16,MATCH('VS stats'!$C60,'Season 11'!$N$9:$N$16,0)),IFERROR(INDEX('Season 11'!$J$30,MATCH('VS stats'!$C60,'Season 11'!$H$30,0)),"-"))</f>
        <v>-</v>
      </c>
      <c r="BP60" s="965" t="str">
        <f>IFERROR(INDEX('Season 11'!$P$20:$P$24,MATCH('VS stats'!$C60,'Season 11'!$N$20:$N$24,0)),
IFERROR(INDEX('Season 11'!$X$9,MATCH('VS stats'!$C60,'Season 11'!$U$9,0)),
IFERROR(INDEX('Season 11'!$X$11:$X$13,MATCH('VS stats'!$C60,'Season 11'!$U$11:$U68,0)),
IFERROR(INDEX('Season 11'!$X$17,MATCH('VS stats'!$C60,'Season 11'!$U$17,0)),
IFERROR(INDEX('Season 11'!$X$19,MATCH('VS stats'!$C60,'Season 11'!$U$19,0)),
IFERROR(INDEX('Season 11'!$X$21,MATCH('VS stats'!$C60,'Season 11'!$U$21,0)),
IFERROR(INDEX('Season 11'!$X$23,MATCH('VS stats'!$C60,'Season 11'!$U$23,0)),"-")))))))</f>
        <v>-</v>
      </c>
      <c r="BQ60" s="966" t="str">
        <f>IFERROR(INDEX('Season 11'!$X$10,MATCH('VS stats'!$C60,'Season 11'!$U$10,0)),
IFERROR(INDEX('Season 11'!$X$14:$X$16,MATCH('VS stats'!$C60,'Season 11'!$U$14:$U$16,0)),
IFERROR(INDEX('Season 11'!$X$18,MATCH('VS stats'!$C60,'Season 11'!$U$18,0)),
IFERROR(INDEX('Season 11'!$X$20,MATCH('VS stats'!$C60,'Season 11'!$U$20,0)),
IFERROR(INDEX('Season 11'!$X$22,MATCH('VS stats'!$C60,'Season 11'!$U$22,0)),"-")))))</f>
        <v>-</v>
      </c>
      <c r="BR60" s="965" t="str">
        <f>IFERROR(INDEX('Season 12'!$D$9:$D$27,MATCH('VS stats'!$C60,'Season 12'!$B$9:$B$27,0)),"-")</f>
        <v>-</v>
      </c>
      <c r="BS60" s="965" t="str">
        <f>IFERROR(INDEX('Season 12'!$D$28:$D$46,MATCH('VS stats'!$C60,'Season 12'!$B$28:$B$46,0)),"-")</f>
        <v>-</v>
      </c>
      <c r="BT60" s="965" t="str">
        <f>IFERROR(INDEX('Season 12'!$J$9:$J$16,MATCH('VS stats'!$C60,'Season 12'!$H$9:$H$16,0)),IFERROR(INDEX('Season 12'!$J$39,MATCH('VS stats'!$C60,'Season 12'!$H$39,0)),"-"))</f>
        <v>-</v>
      </c>
      <c r="BU60" s="965" t="str">
        <f>IFERROR(INDEX('Season 12'!$P$9:$P$16,MATCH('VS stats'!$C60,'Season 12'!$N$9:$N$16,0)),IFERROR(INDEX('Season 12'!$J$30,MATCH('VS stats'!$C60,'Season 12'!$H$30,0)),"-"))</f>
        <v>-</v>
      </c>
      <c r="BV60" s="965" t="str">
        <f>IFERROR(INDEX('Season 12'!$P$20:$P$24,MATCH('VS stats'!$C60,'Season 12'!$N$20:$N$24,0)),
IFERROR(INDEX('Season 12'!$X$9,MATCH('VS stats'!$C60,'Season 12'!$U$9,0)),
IFERROR(INDEX('Season 12'!$X$11:$X$13,MATCH('VS stats'!$C60,'Season 12'!$U$11:$U68,0)),
IFERROR(INDEX('Season 12'!$X$17,MATCH('VS stats'!$C60,'Season 12'!$U$17,0)),
IFERROR(INDEX('Season 12'!$X$19,MATCH('VS stats'!$C60,'Season 12'!$U$19,0)),
IFERROR(INDEX('Season 12'!$X$21,MATCH('VS stats'!$C60,'Season 12'!$U$21,0)),
IFERROR(INDEX('Season 12'!$X$23,MATCH('VS stats'!$C60,'Season 12'!$U$23,0)),"-")))))))</f>
        <v>-</v>
      </c>
      <c r="BW60" s="966" t="str">
        <f>IFERROR(INDEX('Season 12'!$X$10,MATCH('VS stats'!$C60,'Season 12'!$U$10,0)),
IFERROR(INDEX('Season 12'!$X$14:$X$16,MATCH('VS stats'!$C60,'Season 12'!$U$14:$U$16,0)),
IFERROR(INDEX('Season 12'!$X$18,MATCH('VS stats'!$C60,'Season 12'!$U$18,0)),
IFERROR(INDEX('Season 12'!$X$20,MATCH('VS stats'!$C60,'Season 12'!$U$20,0)),
IFERROR(INDEX('Season 12'!$X$22,MATCH('VS stats'!$C60,'Season 12'!$U$22,0)),"-")))))</f>
        <v>-</v>
      </c>
      <c r="BX60" s="965" t="str">
        <f>IFERROR(INDEX('Season 13'!$D$9:$D$27,MATCH('VS stats'!$C60,'Season 13'!$B$9:$B$27,0)),"-")</f>
        <v>-</v>
      </c>
      <c r="BY60" s="965" t="str">
        <f>IFERROR(INDEX('Season 13'!$D$28:$D$46,MATCH('VS stats'!$C60,'Season 13'!$B$28:$B$46,0)),"-")</f>
        <v>-</v>
      </c>
      <c r="BZ60" s="965" t="str">
        <f>IFERROR(INDEX('Season 13'!$J$9:$J$16,MATCH('VS stats'!$C60,'Season 13'!$H$9:$H$16,0)),IFERROR(INDEX('Season 13'!$J$39,MATCH('VS stats'!$C60,'Season 13'!$H$39,0)),"-"))</f>
        <v>-</v>
      </c>
      <c r="CA60" s="965" t="str">
        <f>IFERROR(INDEX('Season 13'!$P$9:$P$16,MATCH('VS stats'!$C60,'Season 13'!$N$9:$N$16,0)),IFERROR(INDEX('Season 13'!$J$30,MATCH('VS stats'!$C60,'Season 13'!$H$30,0)),"-"))</f>
        <v>-</v>
      </c>
      <c r="CB60" s="965" t="str">
        <f>IFERROR(INDEX('Season 13'!$P$20:$P$24,MATCH('VS stats'!$C60,'Season 13'!$N$20:$N$24,0)),
IFERROR(INDEX('Season 13'!$X$9,MATCH('VS stats'!$C60,'Season 13'!$U$9,0)),
IFERROR(INDEX('Season 13'!$X$11:$X$13,MATCH('VS stats'!$C60,'Season 13'!$U$11:$U68,0)),
IFERROR(INDEX('Season 13'!$X$17,MATCH('VS stats'!$C60,'Season 13'!$U$17,0)),
IFERROR(INDEX('Season 13'!$X$19,MATCH('VS stats'!$C60,'Season 13'!$U$19,0)),
IFERROR(INDEX('Season 13'!$X$21,MATCH('VS stats'!$C60,'Season 13'!$U$21,0)),
IFERROR(INDEX('Season 13'!$X$23,MATCH('VS stats'!$C60,'Season 13'!$U$23,0)),"-")))))))</f>
        <v>-</v>
      </c>
      <c r="CC60" s="966" t="str">
        <f>IFERROR(INDEX('Season 13'!$X$10,MATCH('VS stats'!$C60,'Season 13'!$U$10,0)),
IFERROR(INDEX('Season 13'!$X$14:$X$16,MATCH('VS stats'!$C60,'Season 13'!$U$14:$U$16,0)),
IFERROR(INDEX('Season 13'!$X$18,MATCH('VS stats'!$C60,'Season 13'!$U$18,0)),
IFERROR(INDEX('Season 13'!$X$20,MATCH('VS stats'!$C60,'Season 13'!$U$20,0)),
IFERROR(INDEX('Season 13'!$X$22,MATCH('VS stats'!$C60,'Season 13'!$U$22,0)),"-")))))</f>
        <v>-</v>
      </c>
      <c r="CD60" s="965" t="str">
        <f>IFERROR(INDEX('Season 14'!$D$9:$D$27,MATCH('VS stats'!$C60,'Season 14'!$B$9:$B$27,0)),"-")</f>
        <v>-</v>
      </c>
      <c r="CE60" s="965" t="str">
        <f>IFERROR(INDEX('Season 14'!$D$28:$D$46,MATCH('VS stats'!$C60,'Season 14'!$B$28:$B$46,0)),"-")</f>
        <v>-</v>
      </c>
      <c r="CF60" s="965" t="str">
        <f>IFERROR(INDEX('Season 14'!$J$9:$J$16,MATCH('VS stats'!$C60,'Season 14'!$H$9:$H$16,0)),IFERROR(INDEX('Season 14'!$J$39,MATCH('VS stats'!$C60,'Season 14'!$H$39,0)),"-"))</f>
        <v>-</v>
      </c>
      <c r="CG60" s="965" t="str">
        <f>IFERROR(INDEX('Season 14'!$P$9:$P$16,MATCH('VS stats'!$C60,'Season 14'!$N$9:$N$16,0)),IFERROR(INDEX('Season 14'!$J$30,MATCH('VS stats'!$C60,'Season 14'!$H$30,0)),"-"))</f>
        <v>-</v>
      </c>
      <c r="CH60" s="965" t="str">
        <f>IFERROR(INDEX('Season 14'!$P$20:$P$24,MATCH('VS stats'!$C60,'Season 14'!$N$20:$N$24,0)),
IFERROR(INDEX('Season 14'!$X$9,MATCH('VS stats'!$C60,'Season 14'!$U$9,0)),
IFERROR(INDEX('Season 14'!$X$11:$X$13,MATCH('VS stats'!$C60,'Season 14'!$U$11:$U68,0)),
IFERROR(INDEX('Season 14'!$X$17,MATCH('VS stats'!$C60,'Season 14'!$U$17,0)),
IFERROR(INDEX('Season 14'!$X$19,MATCH('VS stats'!$C60,'Season 14'!$U$19,0)),
IFERROR(INDEX('Season 14'!$X$21,MATCH('VS stats'!$C60,'Season 14'!$U$21,0)),
IFERROR(INDEX('Season 14'!$X$23,MATCH('VS stats'!$C60,'Season 14'!$U$23,0)),"-")))))))</f>
        <v>-</v>
      </c>
      <c r="CI60" s="966" t="str">
        <f>IFERROR(INDEX('Season 14'!$X$10,MATCH('VS stats'!$C60,'Season 14'!$U$10,0)),
IFERROR(INDEX('Season 14'!$X$14:$X$16,MATCH('VS stats'!$C60,'Season 14'!$U$14:$U$16,0)),
IFERROR(INDEX('Season 14'!$X$18,MATCH('VS stats'!$C60,'Season 14'!$U$18,0)),
IFERROR(INDEX('Season 14'!$X$20,MATCH('VS stats'!$C60,'Season 14'!$U$20,0)),
IFERROR(INDEX('Season 14'!$X$22,MATCH('VS stats'!$C60,'Season 14'!$U$22,0)),"-")))))</f>
        <v>-</v>
      </c>
      <c r="CJ60" s="965" t="str">
        <f>IFERROR(INDEX('Season 15'!$D$9:$D$27,MATCH('VS stats'!$C60,'Season 15'!$B$9:$B$27,0)),"-")</f>
        <v>-</v>
      </c>
      <c r="CK60" s="965" t="str">
        <f>IFERROR(INDEX('Season 15'!$D$28:$D$46,MATCH('VS stats'!$C60,'Season 15'!$B$28:$B$46,0)),"-")</f>
        <v>-</v>
      </c>
      <c r="CL60" s="965" t="str">
        <f>IFERROR(INDEX('Season 15'!$J$9:$J$16,MATCH('VS stats'!$C60,'Season 15'!$H$9:$H$16,0)),IFERROR(INDEX('Season 15'!$J$39,MATCH('VS stats'!$C60,'Season 15'!$H$39,0)),"-"))</f>
        <v>-</v>
      </c>
      <c r="CM60" s="965" t="str">
        <f>IFERROR(INDEX('Season 15'!$P$9:$P$16,MATCH('VS stats'!$C60,'Season 15'!$N$9:$N$16,0)),IFERROR(INDEX('Season 15'!$J$30,MATCH('VS stats'!$C60,'Season 15'!$H$30,0)),"-"))</f>
        <v>-</v>
      </c>
      <c r="CN60" s="965" t="str">
        <f>IFERROR(INDEX('Season 15'!$P$20:$P$24,MATCH('VS stats'!$C60,'Season 15'!$N$20:$N$24,0)),
IFERROR(INDEX('Season 15'!$X$9,MATCH('VS stats'!$C60,'Season 15'!$U$9,0)),
IFERROR(INDEX('Season 15'!$X$11:$X$13,MATCH('VS stats'!$C60,'Season 15'!$U$11:$U68,0)),
IFERROR(INDEX('Season 15'!$X$17,MATCH('VS stats'!$C60,'Season 15'!$U$17,0)),
IFERROR(INDEX('Season 15'!$X$19,MATCH('VS stats'!$C60,'Season 15'!$U$19,0)),
IFERROR(INDEX('Season 15'!$X$21,MATCH('VS stats'!$C60,'Season 15'!$U$21,0)),
IFERROR(INDEX('Season 15'!$X$23,MATCH('VS stats'!$C60,'Season 15'!$U$23,0)),"-")))))))</f>
        <v>-</v>
      </c>
      <c r="CO60" s="966" t="str">
        <f>IFERROR(INDEX('Season 15'!$X$10,MATCH('VS stats'!$C60,'Season 15'!$U$10,0)),
IFERROR(INDEX('Season 15'!$X$14:$X$16,MATCH('VS stats'!$C60,'Season 15'!$U$14:$U$16,0)),
IFERROR(INDEX('Season 15'!$X$18,MATCH('VS stats'!$C60,'Season 15'!$U$18,0)),
IFERROR(INDEX('Season 15'!$X$20,MATCH('VS stats'!$C60,'Season 15'!$U$20,0)),
IFERROR(INDEX('Season 15'!$X$22,MATCH('VS stats'!$C60,'Season 15'!$U$22,0)),"-")))))</f>
        <v>-</v>
      </c>
      <c r="CP60" s="976"/>
      <c r="CQ60" s="822"/>
      <c r="CR60" s="822"/>
      <c r="CS60" s="822"/>
      <c r="CT60" s="822"/>
      <c r="CU60" s="822"/>
    </row>
    <row r="61" spans="3:99" x14ac:dyDescent="0.25">
      <c r="C61" s="680" t="s">
        <v>229</v>
      </c>
      <c r="D61" s="965" t="str">
        <f>IFERROR(INDEX('Season 1'!$D$9:$D$31,MATCH('VS stats'!$C61,'Season 1'!$B$9:$B$31,0)),"-")</f>
        <v>-</v>
      </c>
      <c r="E61" s="965" t="str">
        <f>IFERROR(INDEX('Season 1'!$D$32:$D$54,MATCH('VS stats'!$C61,'Season 1'!$B$32:$B$54,0)),"-")</f>
        <v>-</v>
      </c>
      <c r="F61" s="965" t="str">
        <f>IFERROR(INDEX('Season 1'!$J$9:$J$16,MATCH('VS stats'!$C61,'Season 1'!$H$9:$H$16,0)),IFERROR(INDEX('Season 1'!$W$9:$W$14,MATCH('VS stats'!$C61,'Season 1'!$T$9:$T$14,0)),"-"))</f>
        <v>-</v>
      </c>
      <c r="G61" s="965" t="str">
        <f>IFERROR(INDEX('Season 1'!$P$9:$P$16,MATCH('VS stats'!$C61,'Season 1'!$N$9:$N$16,0)),"-")</f>
        <v>-</v>
      </c>
      <c r="H61" s="965" t="str">
        <f>IFERROR(INDEX('Season 1'!$P$20:$P$24,MATCH('VS stats'!$C61,'Season 1'!$N$20:$N$24,0)),"-")</f>
        <v>-</v>
      </c>
      <c r="I61" s="966" t="s">
        <v>35</v>
      </c>
      <c r="J61" s="965" t="str">
        <f>IFERROR(INDEX('Season 2'!$D$9:$D$31,MATCH('VS stats'!$C61,'Season 2'!$B$9:$B$31,0)),"-")</f>
        <v>-</v>
      </c>
      <c r="K61" s="965" t="str">
        <f>IFERROR(INDEX('Season 2'!$D$32:$D$54,MATCH('VS stats'!$C61,'Season 2'!$B$32:$B$54,0)),"-")</f>
        <v>-</v>
      </c>
      <c r="L61" s="965" t="str">
        <f>IFERROR(INDEX('Season 2'!$J$9:$J$16,MATCH('VS stats'!$C61,'Season 2'!$H$9:$H$16,0)),IFERROR(INDEX('Season 2'!$J$45:$J$50,MATCH('VS stats'!$C61,'Season 2'!$H$45:$H$50,0)),"-"))</f>
        <v>-</v>
      </c>
      <c r="M61" s="965" t="str">
        <f>IFERROR(INDEX('Season 2'!$P$9:$P$16,MATCH('VS stats'!$C61,'Season 2'!$N$9:$N$16,0)),IFERROR(INDEX('Season 2'!$J$30,MATCH('VS stats'!$C61,'Season 2'!$H$30,0)),"-"))</f>
        <v>-</v>
      </c>
      <c r="N61" s="965" t="str">
        <f>IFERROR(INDEX('Season 2'!$P$20:$P$24,MATCH('VS stats'!$C61,'Season 2'!$N$20:$N$24,0)),
IFERROR(INDEX('Season 2'!$X$9,MATCH('VS stats'!$C61,'Season 2'!$U$9,0)),
IFERROR(INDEX('Season 2'!$X$11:$X$13,MATCH('VS stats'!$C61,'Season 2'!$U$11:$U69,0)),
IFERROR(INDEX('Season 2'!$X$17,MATCH('VS stats'!$C61,'Season 2'!$U$17,0)),
IFERROR(INDEX('Season 2'!$X$19,MATCH('VS stats'!$C61,'Season 2'!$U$19,0)),
IFERROR(INDEX('Season 2'!$X$21,MATCH('VS stats'!$C61,'Season 2'!$U$21,0)),
IFERROR(INDEX('Season 2'!$X$23,MATCH('VS stats'!$C61,'Season 2'!$U$23,0)),
IFERROR(INDEX('Season 2'!$X$25,MATCH('VS stats'!$C61,'Season 2'!$U$25,0)),"-"))))))))</f>
        <v>-</v>
      </c>
      <c r="O61" s="966" t="str">
        <f>IFERROR(INDEX('Season 2'!$X$10,MATCH('VS stats'!$C61,'Season 2'!$U$10,0)),
IFERROR(INDEX('Season 2'!$X$14:$X$16,MATCH('VS stats'!$C61,'Season 2'!$U$14:$U$16,0)),
IFERROR(INDEX('Season 2'!$X$18,MATCH('VS stats'!$C61,'Season 2'!$U$18,0)),
IFERROR(INDEX('Season 2'!$X$20,MATCH('VS stats'!$C61,'Season 2'!$U$20,0)),
IFERROR(INDEX('Season 2'!$X$22,MATCH('VS stats'!$C61,'Season 2'!$U$22,0)),
IFERROR(INDEX('Season 2'!$X$24,MATCH('VS stats'!$C61,'Season 2'!$U$24,0)),"-"))))))</f>
        <v>-</v>
      </c>
      <c r="P61" s="965" t="str">
        <f>IFERROR(INDEX('Season 3'!$D$9:$D$31,MATCH('VS stats'!$C61,'Season 3'!$B$9:$B$31,0)),"-")</f>
        <v>-</v>
      </c>
      <c r="Q61" s="965" t="str">
        <f>IFERROR(INDEX('Season 3'!$D$32:$D$54,MATCH('VS stats'!$C61,'Season 3'!$B$32:$B$54,0)),"-")</f>
        <v>-</v>
      </c>
      <c r="R61" s="965" t="str">
        <f>IFERROR(INDEX('Season 3'!$J$9:$J$16,MATCH('VS stats'!$C61,'Season 3'!$H$9:$H$16,0)),IFERROR(INDEX('Season 3'!$J$39,MATCH('VS stats'!$C61,'Season 3'!$H$39,0)),"-"))</f>
        <v>-</v>
      </c>
      <c r="S61" s="965" t="str">
        <f>IFERROR(INDEX('Season 3'!$P$9:$P$16,MATCH('VS stats'!$C61,'Season 3'!$N$9:$N$16,0)),IFERROR(INDEX('Season 3'!$J$30,MATCH('VS stats'!$C61,'Season 3'!$H$30,0)),"-"))</f>
        <v>-</v>
      </c>
      <c r="T61" s="965" t="str">
        <f>IFERROR(INDEX('Season 3'!$P$20:$P$24,MATCH('VS stats'!$C61,'Season 3'!$N$20:$N$24,0)),
IFERROR(INDEX('Season 3'!$X$9,MATCH('VS stats'!$C61,'Season 3'!$U$9,0)),
IFERROR(INDEX('Season 3'!$X$11:$X$13,MATCH('VS stats'!$C61,'Season 3'!$U$11:$U69,0)),
IFERROR(INDEX('Season 3'!$X$17,MATCH('VS stats'!$C61,'Season 3'!$U$17,0)),
IFERROR(INDEX('Season 3'!$X$19,MATCH('VS stats'!$C61,'Season 3'!$U$19,0)),
IFERROR(INDEX('Season 3'!$X$21,MATCH('VS stats'!$C61,'Season 3'!$U$21,0)),
IFERROR(INDEX('Season 3'!$X$23,MATCH('VS stats'!$C61,'Season 3'!$U$23,0)),
IFERROR(INDEX('Season 3'!$X$25,MATCH('VS stats'!$C61,'Season 3'!$U$25,0)),"-"))))))))</f>
        <v>-</v>
      </c>
      <c r="U61" s="966" t="str">
        <f>IFERROR(INDEX('Season 3'!$X$10,MATCH('VS stats'!$C61,'Season 3'!$U$10,0)),
IFERROR(INDEX('Season 3'!$X$14:$X$16,MATCH('VS stats'!$C61,'Season 3'!$U$14:$U$16,0)),
IFERROR(INDEX('Season 3'!$X$18,MATCH('VS stats'!$C61,'Season 3'!$U$18,0)),
IFERROR(INDEX('Season 3'!$X$20,MATCH('VS stats'!$C61,'Season 3'!$U$20,0)),
IFERROR(INDEX('Season 3'!$X$22,MATCH('VS stats'!$C61,'Season 3'!$U$22,0)),
IFERROR(INDEX('Season 3'!$X$24,MATCH('VS stats'!$C61,'Season 3'!$U$24,0)),"-"))))))</f>
        <v>-</v>
      </c>
      <c r="V61" s="965" t="str">
        <f>IFERROR(INDEX('Season 4'!$D$9:$D$27,MATCH('VS stats'!$C61,'Season 4'!$B$9:$B$27,0)),"-")</f>
        <v>-</v>
      </c>
      <c r="W61" s="965" t="str">
        <f>IFERROR(INDEX('Season 4'!$D$28:$D$46,MATCH('VS stats'!$C61,'Season 4'!$B$28:$B$46,0)),"-")</f>
        <v>-</v>
      </c>
      <c r="X61" s="965" t="str">
        <f>IFERROR(INDEX('Season 4'!$J$9:$J$16,MATCH('VS stats'!$C61,'Season 4'!$H$9:$H$16,0)),IFERROR(INDEX('Season 4'!$J$39,MATCH('VS stats'!$C61,'Season 4'!$H$39,0)),"-"))</f>
        <v>-</v>
      </c>
      <c r="Y61" s="965" t="str">
        <f>IFERROR(INDEX('Season 4'!$P$9:$P$16,MATCH('VS stats'!$C61,'Season 4'!$N$9:$N$16,0)),IFERROR(INDEX('Season 4'!$J$30,MATCH('VS stats'!$C61,'Season 4'!$H$30,0)),"-"))</f>
        <v>-</v>
      </c>
      <c r="Z61" s="965" t="str">
        <f>IFERROR(INDEX('Season 4'!$P$20:$P$24,MATCH('VS stats'!$C61,'Season 4'!$N$20:$N$24,0)),
IFERROR(INDEX('Season 4'!$X$9,MATCH('VS stats'!$C61,'Season 4'!$U$9,0)),
IFERROR(INDEX('Season 4'!$X$11:$X$13,MATCH('VS stats'!$C61,'Season 4'!$U$11:$U69,0)),
IFERROR(INDEX('Season 4'!$X$17,MATCH('VS stats'!$C61,'Season 4'!$U$17,0)),
IFERROR(INDEX('Season 4'!$X$19,MATCH('VS stats'!$C61,'Season 4'!$U$19,0)),
IFERROR(INDEX('Season 4'!$X$21,MATCH('VS stats'!$C61,'Season 4'!$U$21,0)),
IFERROR(INDEX('Season 4'!$X$23,MATCH('VS stats'!$C61,'Season 4'!$U$23,0)),
IFERROR(INDEX('Season 4'!$X$25,MATCH('VS stats'!$C61,'Season 4'!$U$25,0)),"-"))))))))</f>
        <v>-</v>
      </c>
      <c r="AA61" s="966" t="str">
        <f>IFERROR(INDEX('Season 4'!$X$10,MATCH('VS stats'!$C61,'Season 4'!$U$10,0)),
IFERROR(INDEX('Season 4'!$X$14:$X$16,MATCH('VS stats'!$C61,'Season 4'!$U$14:$U$16,0)),
IFERROR(INDEX('Season 4'!$X$18,MATCH('VS stats'!$C61,'Season 4'!$U$18,0)),
IFERROR(INDEX('Season 4'!$X$20,MATCH('VS stats'!$C61,'Season 4'!$U$20,0)),
IFERROR(INDEX('Season 4'!$X$22,MATCH('VS stats'!$C61,'Season 4'!$U$22,0)),
IFERROR(INDEX('Season 4'!$X$24,MATCH('VS stats'!$C61,'Season 4'!$U$24,0)),"-"))))))</f>
        <v>-</v>
      </c>
      <c r="AB61" s="965" t="str">
        <f>IFERROR(INDEX('Season 5'!$D$9:$D$27,MATCH('VS stats'!$C61,'Season 5'!$B$9:$B$27,0)),"-")</f>
        <v>-</v>
      </c>
      <c r="AC61" s="965" t="str">
        <f>IFERROR(INDEX('Season 5'!$D$28:$D$46,MATCH('VS stats'!$C61,'Season 5'!$B$28:$B$46,0)),"-")</f>
        <v>-</v>
      </c>
      <c r="AD61" s="965" t="str">
        <f>IFERROR(INDEX('Season 5'!$J$9:$J$16,MATCH('VS stats'!$C61,'Season 5'!$H$9:$H$16,0)),IFERROR(INDEX('Season 5'!$J$39,MATCH('VS stats'!$C61,'Season 5'!$H$39,0)),"-"))</f>
        <v>-</v>
      </c>
      <c r="AE61" s="965" t="str">
        <f>IFERROR(INDEX('Season 5'!$P$9:$P$16,MATCH('VS stats'!$C61,'Season 5'!$N$9:$N$16,0)),IFERROR(INDEX('Season 5'!$J$30,MATCH('VS stats'!$C61,'Season 5'!$H$30,0)),"-"))</f>
        <v>-</v>
      </c>
      <c r="AF61" s="965" t="str">
        <f>IFERROR(INDEX('Season 5'!$P$20:$P$24,MATCH('VS stats'!$C61,'Season 5'!$N$20:$N$24,0)),
IFERROR(INDEX('Season 5'!$X$9,MATCH('VS stats'!$C61,'Season 5'!$U$9,0)),
IFERROR(INDEX('Season 5'!$X$11:$X$13,MATCH('VS stats'!$C61,'Season 5'!$U$11:$U69,0)),
IFERROR(INDEX('Season 5'!$X$17,MATCH('VS stats'!$C61,'Season 5'!$U$17,0)),
IFERROR(INDEX('Season 5'!$X$19,MATCH('VS stats'!$C61,'Season 5'!$U$19,0)),
IFERROR(INDEX('Season 5'!$X$21,MATCH('VS stats'!$C61,'Season 5'!$U$21,0)),
IFERROR(INDEX('Season 5'!$X$23,MATCH('VS stats'!$C61,'Season 5'!$U$23,0)),"-")))))))</f>
        <v>-</v>
      </c>
      <c r="AG61" s="966" t="str">
        <f>IFERROR(INDEX('Season 5'!$X$10,MATCH('VS stats'!$C61,'Season 5'!$U$10,0)),
IFERROR(INDEX('Season 5'!$X$14:$X$16,MATCH('VS stats'!$C61,'Season 5'!$U$14:$U$16,0)),
IFERROR(INDEX('Season 5'!$X$18,MATCH('VS stats'!$C61,'Season 5'!$U$18,0)),
IFERROR(INDEX('Season 5'!$X$20,MATCH('VS stats'!$C61,'Season 5'!$U$20,0)),
IFERROR(INDEX('Season 5'!$X$22,MATCH('VS stats'!$C61,'Season 5'!$U$22,0)),"-")))))</f>
        <v>-</v>
      </c>
      <c r="AH61" s="965" t="str">
        <f>IFERROR(INDEX('Season 6'!$D$9:$D$27,MATCH('VS stats'!$C61,'Season 6'!$B$9:$B$27,0)),"-")</f>
        <v>-</v>
      </c>
      <c r="AI61" s="965" t="str">
        <f>IFERROR(INDEX('Season 6'!$D$28:$D$46,MATCH('VS stats'!$C61,'Season 6'!$B$28:$B$46,0)),"-")</f>
        <v>-</v>
      </c>
      <c r="AJ61" s="965" t="str">
        <f>IFERROR(INDEX('Season 6'!$J$9:$J$16,MATCH('VS stats'!$C61,'Season 6'!$H$9:$H$16,0)),IFERROR(INDEX('Season 6'!$J$39,MATCH('VS stats'!$C61,'Season 6'!$H$39,0)),"-"))</f>
        <v>-</v>
      </c>
      <c r="AK61" s="965" t="str">
        <f>IFERROR(INDEX('Season 6'!$P$9:$P$16,MATCH('VS stats'!$C61,'Season 6'!$N$9:$N$16,0)),IFERROR(INDEX('Season 6'!$J$30,MATCH('VS stats'!$C61,'Season 6'!$H$30,0)),"-"))</f>
        <v>-</v>
      </c>
      <c r="AL61" s="965" t="str">
        <f>IFERROR(INDEX('Season 6'!$P$20:$P$24,MATCH('VS stats'!$C61,'Season 6'!$N$20:$N$24,0)),
IFERROR(INDEX('Season 6'!$X$9,MATCH('VS stats'!$C61,'Season 6'!$U$9,0)),
IFERROR(INDEX('Season 6'!$X$11:$X$13,MATCH('VS stats'!$C61,'Season 6'!$U$11:$U69,0)),
IFERROR(INDEX('Season 6'!$X$17,MATCH('VS stats'!$C61,'Season 6'!$U$17,0)),
IFERROR(INDEX('Season 6'!$X$19,MATCH('VS stats'!$C61,'Season 6'!$U$19,0)),
IFERROR(INDEX('Season 6'!$X$21,MATCH('VS stats'!$C61,'Season 6'!$U$21,0)),
IFERROR(INDEX('Season 6'!$X$23,MATCH('VS stats'!$C61,'Season 6'!$U$23,0)),"-")))))))</f>
        <v>-</v>
      </c>
      <c r="AM61" s="966" t="str">
        <f>IFERROR(INDEX('Season 6'!$X$10,MATCH('VS stats'!$C61,'Season 6'!$U$10,0)),
IFERROR(INDEX('Season 6'!$X$14:$X$16,MATCH('VS stats'!$C61,'Season 6'!$U$14:$U$16,0)),
IFERROR(INDEX('Season 6'!$X$18,MATCH('VS stats'!$C61,'Season 6'!$U$18,0)),
IFERROR(INDEX('Season 6'!$X$20,MATCH('VS stats'!$C61,'Season 6'!$U$20,0)),
IFERROR(INDEX('Season 6'!$X$22,MATCH('VS stats'!$C61,'Season 6'!$U$22,0)),"-")))))</f>
        <v>-</v>
      </c>
      <c r="AN61" s="965" t="str">
        <f>IFERROR(INDEX('Season 7'!$D$9:$D$27,MATCH('VS stats'!$C61,'Season 7'!$B$9:$B$27,0)),"-")</f>
        <v>-</v>
      </c>
      <c r="AO61" s="965" t="str">
        <f>IFERROR(INDEX('Season 7'!$D$28:$D$46,MATCH('VS stats'!$C61,'Season 7'!$B$28:$B$46,0)),"-")</f>
        <v>-</v>
      </c>
      <c r="AP61" s="965" t="str">
        <f>IFERROR(INDEX('Season 7'!$J$9:$J$16,MATCH('VS stats'!$C61,'Season 7'!$H$9:$H$16,0)),IFERROR(INDEX('Season 7'!$J$39,MATCH('VS stats'!$C61,'Season 7'!$H$39,0)),"-"))</f>
        <v>-</v>
      </c>
      <c r="AQ61" s="965" t="str">
        <f>IFERROR(INDEX('Season 7'!$P$9:$P$16,MATCH('VS stats'!$C61,'Season 7'!$N$9:$N$16,0)),IFERROR(INDEX('Season 7'!$J$30,MATCH('VS stats'!$C61,'Season 7'!$H$30,0)),"-"))</f>
        <v>-</v>
      </c>
      <c r="AR61" s="965" t="str">
        <f>IFERROR(INDEX('Season 7'!$P$20:$P$24,MATCH('VS stats'!$C61,'Season 7'!$N$20:$N$24,0)),
IFERROR(INDEX('Season 7'!$X$9,MATCH('VS stats'!$C61,'Season 7'!$U$9,0)),
IFERROR(INDEX('Season 7'!$X$11:$X$13,MATCH('VS stats'!$C61,'Season 7'!$U$11:$U69,0)),
IFERROR(INDEX('Season 7'!$X$17,MATCH('VS stats'!$C61,'Season 7'!$U$17,0)),
IFERROR(INDEX('Season 7'!$X$19,MATCH('VS stats'!$C61,'Season 7'!$U$19,0)),
IFERROR(INDEX('Season 7'!$X$21,MATCH('VS stats'!$C61,'Season 7'!$U$21,0)),
IFERROR(INDEX('Season 7'!$X$23,MATCH('VS stats'!$C61,'Season 7'!$U$23,0)),"-")))))))</f>
        <v>-</v>
      </c>
      <c r="AS61" s="966" t="str">
        <f>IFERROR(INDEX('Season 7'!$X$10,MATCH('VS stats'!$C61,'Season 7'!$U$10,0)),
IFERROR(INDEX('Season 7'!$X$14:$X$16,MATCH('VS stats'!$C61,'Season 7'!$U$14:$U$16,0)),
IFERROR(INDEX('Season 7'!$X$18,MATCH('VS stats'!$C61,'Season 7'!$U$18,0)),
IFERROR(INDEX('Season 7'!$X$20,MATCH('VS stats'!$C61,'Season 7'!$U$20,0)),
IFERROR(INDEX('Season 7'!$X$22,MATCH('VS stats'!$C61,'Season 7'!$U$22,0)),"-")))))</f>
        <v>-</v>
      </c>
      <c r="AT61" s="965" t="str">
        <f>IFERROR(INDEX('Season 8'!$D$9:$D$27,MATCH('VS stats'!$C61,'Season 8'!$B$9:$B$27,0)),"-")</f>
        <v>-</v>
      </c>
      <c r="AU61" s="965" t="str">
        <f>IFERROR(INDEX('Season 8'!$D$28:$D$46,MATCH('VS stats'!$C61,'Season 8'!$B$28:$B$46,0)),"-")</f>
        <v>-</v>
      </c>
      <c r="AV61" s="965" t="str">
        <f>IFERROR(INDEX('Season 8'!$J$9:$J$16,MATCH('VS stats'!$C61,'Season 8'!$H$9:$H$16,0)),IFERROR(INDEX('Season 8'!$J$39,MATCH('VS stats'!$C61,'Season 8'!$H$39,0)),"-"))</f>
        <v>-</v>
      </c>
      <c r="AW61" s="965" t="str">
        <f>IFERROR(INDEX('Season 8'!$P$9:$P$16,MATCH('VS stats'!$C61,'Season 8'!$N$9:$N$16,0)),IFERROR(INDEX('Season 8'!$J$30,MATCH('VS stats'!$C61,'Season 8'!$H$30,0)),"-"))</f>
        <v>-</v>
      </c>
      <c r="AX61" s="965" t="str">
        <f>IFERROR(INDEX('Season 8'!$P$20:$P$24,MATCH('VS stats'!$C61,'Season 8'!$N$20:$N$24,0)),
IFERROR(INDEX('Season 8'!$X$9,MATCH('VS stats'!$C61,'Season 8'!$U$9,0)),
IFERROR(INDEX('Season 8'!$X$11:$X$13,MATCH('VS stats'!$C61,'Season 8'!$U$11:$U69,0)),
IFERROR(INDEX('Season 8'!$X$17,MATCH('VS stats'!$C61,'Season 8'!$U$17,0)),
IFERROR(INDEX('Season 8'!$X$19,MATCH('VS stats'!$C61,'Season 8'!$U$19,0)),
IFERROR(INDEX('Season 8'!$X$21,MATCH('VS stats'!$C61,'Season 8'!$U$21,0)),
IFERROR(INDEX('Season 8'!$X$23,MATCH('VS stats'!$C61,'Season 8'!$U$23,0)),"-")))))))</f>
        <v>-</v>
      </c>
      <c r="AY61" s="966" t="str">
        <f>IFERROR(INDEX('Season 8'!$X$10,MATCH('VS stats'!$C61,'Season 8'!$U$10,0)),
IFERROR(INDEX('Season 8'!$X$14:$X$16,MATCH('VS stats'!$C61,'Season 8'!$U$14:$U$16,0)),
IFERROR(INDEX('Season 8'!$X$18,MATCH('VS stats'!$C61,'Season 8'!$U$18,0)),
IFERROR(INDEX('Season 8'!$X$20,MATCH('VS stats'!$C61,'Season 8'!$U$20,0)),
IFERROR(INDEX('Season 8'!$X$22,MATCH('VS stats'!$C61,'Season 8'!$U$22,0)),"-")))))</f>
        <v>-</v>
      </c>
      <c r="AZ61" s="965" t="str">
        <f>IFERROR(INDEX('Season 9'!$D$9:$D$27,MATCH('VS stats'!$C61,'Season 9'!$B$9:$B$27,0)),"-")</f>
        <v>-</v>
      </c>
      <c r="BA61" s="965" t="str">
        <f>IFERROR(INDEX('Season 9'!$D$28:$D$46,MATCH('VS stats'!$C61,'Season 9'!$B$28:$B$46,0)),"-")</f>
        <v>-</v>
      </c>
      <c r="BB61" s="965" t="str">
        <f>IFERROR(INDEX('Season 9'!$J$9:$J$16,MATCH('VS stats'!$C61,'Season 9'!$H$9:$H$16,0)),IFERROR(INDEX('Season 9'!$J$39,MATCH('VS stats'!$C61,'Season 9'!$H$39,0)),"-"))</f>
        <v>-</v>
      </c>
      <c r="BC61" s="965" t="str">
        <f>IFERROR(INDEX('Season 9'!$P$9:$P$16,MATCH('VS stats'!$C61,'Season 9'!$N$9:$N$16,0)),IFERROR(INDEX('Season 9'!$J$30,MATCH('VS stats'!$C61,'Season 9'!$H$30,0)),"-"))</f>
        <v>-</v>
      </c>
      <c r="BD61" s="965" t="str">
        <f>IFERROR(INDEX('Season 9'!$P$20:$P$24,MATCH('VS stats'!$C61,'Season 9'!$N$20:$N$24,0)),
IFERROR(INDEX('Season 9'!$X$9,MATCH('VS stats'!$C61,'Season 9'!$U$9,0)),
IFERROR(INDEX('Season 9'!$X$11:$X$13,MATCH('VS stats'!$C61,'Season 9'!$U$11:$U69,0)),
IFERROR(INDEX('Season 9'!$X$17,MATCH('VS stats'!$C61,'Season 9'!$U$17,0)),
IFERROR(INDEX('Season 9'!$X$19,MATCH('VS stats'!$C61,'Season 9'!$U$19,0)),
IFERROR(INDEX('Season 9'!$X$21,MATCH('VS stats'!$C61,'Season 9'!$U$21,0)),
IFERROR(INDEX('Season 9'!$X$23,MATCH('VS stats'!$C61,'Season 9'!$U$23,0)),"-")))))))</f>
        <v>-</v>
      </c>
      <c r="BE61" s="966" t="str">
        <f>IFERROR(INDEX('Season 9'!$X$10,MATCH('VS stats'!$C61,'Season 9'!$U$10,0)),
IFERROR(INDEX('Season 9'!$X$14:$X$16,MATCH('VS stats'!$C61,'Season 9'!$U$14:$U$16,0)),
IFERROR(INDEX('Season 9'!$X$18,MATCH('VS stats'!$C61,'Season 9'!$U$18,0)),
IFERROR(INDEX('Season 9'!$X$20,MATCH('VS stats'!$C61,'Season 9'!$U$20,0)),
IFERROR(INDEX('Season 9'!$X$22,MATCH('VS stats'!$C61,'Season 9'!$U$22,0)),"-")))))</f>
        <v>-</v>
      </c>
      <c r="BF61" s="965" t="str">
        <f>IFERROR(INDEX('Season 10'!$D$9:$D$27,MATCH('VS stats'!$C61,'Season 10'!$B$9:$B$27,0)),"-")</f>
        <v>-</v>
      </c>
      <c r="BG61" s="965" t="str">
        <f>IFERROR(INDEX('Season 10'!$D$28:$D$46,MATCH('VS stats'!$C61,'Season 10'!$B$28:$B$46,0)),"-")</f>
        <v>-</v>
      </c>
      <c r="BH61" s="965" t="str">
        <f>IFERROR(INDEX('Season 10'!$J$9:$J$16,MATCH('VS stats'!$C61,'Season 10'!$H$9:$H$16,0)),IFERROR(INDEX('Season 10'!$J$39,MATCH('VS stats'!$C61,'Season 10'!$H$39,0)),"-"))</f>
        <v>-</v>
      </c>
      <c r="BI61" s="965" t="str">
        <f>IFERROR(INDEX('Season 10'!$P$9:$P$16,MATCH('VS stats'!$C61,'Season 10'!$N$9:$N$16,0)),IFERROR(INDEX('Season 10'!$J$30,MATCH('VS stats'!$C61,'Season 10'!$H$30,0)),"-"))</f>
        <v>-</v>
      </c>
      <c r="BJ61" s="965" t="str">
        <f>IFERROR(INDEX('Season 10'!$P$20:$P$24,MATCH('VS stats'!$C61,'Season 10'!$N$20:$N$24,0)),
IFERROR(INDEX('Season 10'!$X$9,MATCH('VS stats'!$C61,'Season 10'!$U$9,0)),
IFERROR(INDEX('Season 10'!$X$11:$X$13,MATCH('VS stats'!$C61,'Season 10'!$U$11:$U69,0)),
IFERROR(INDEX('Season 10'!$X$17,MATCH('VS stats'!$C61,'Season 10'!$U$17,0)),
IFERROR(INDEX('Season 10'!$X$19,MATCH('VS stats'!$C61,'Season 10'!$U$19,0)),
IFERROR(INDEX('Season 10'!$X$21,MATCH('VS stats'!$C61,'Season 10'!$U$21,0)),
IFERROR(INDEX('Season 10'!$X$23,MATCH('VS stats'!$C61,'Season 10'!$U$23,0)),"-")))))))</f>
        <v>-</v>
      </c>
      <c r="BK61" s="966" t="str">
        <f>IFERROR(INDEX('Season 10'!$X$10,MATCH('VS stats'!$C61,'Season 10'!$U$10,0)),
IFERROR(INDEX('Season 10'!$X$14:$X$16,MATCH('VS stats'!$C61,'Season 10'!$U$14:$U$16,0)),
IFERROR(INDEX('Season 10'!$X$18,MATCH('VS stats'!$C61,'Season 10'!$U$18,0)),
IFERROR(INDEX('Season 10'!$X$20,MATCH('VS stats'!$C61,'Season 10'!$U$20,0)),
IFERROR(INDEX('Season 10'!$X$22,MATCH('VS stats'!$C61,'Season 10'!$U$22,0)),"-")))))</f>
        <v>-</v>
      </c>
      <c r="BL61" s="965" t="str">
        <f>IFERROR(INDEX('Season 11'!$D$9:$D$27,MATCH('VS stats'!$C61,'Season 11'!$B$9:$B$27,0)),"-")</f>
        <v>-</v>
      </c>
      <c r="BM61" s="965" t="str">
        <f>IFERROR(INDEX('Season 11'!$D$28:$D$46,MATCH('VS stats'!$C61,'Season 11'!$B$28:$B$46,0)),"-")</f>
        <v>-</v>
      </c>
      <c r="BN61" s="965" t="str">
        <f>IFERROR(INDEX('Season 11'!$J$9:$J$16,MATCH('VS stats'!$C61,'Season 11'!$H$9:$H$16,0)),IFERROR(INDEX('Season 11'!$J$39,MATCH('VS stats'!$C61,'Season 11'!$H$39,0)),"-"))</f>
        <v>-</v>
      </c>
      <c r="BO61" s="965" t="str">
        <f>IFERROR(INDEX('Season 11'!$P$9:$P$16,MATCH('VS stats'!$C61,'Season 11'!$N$9:$N$16,0)),IFERROR(INDEX('Season 11'!$J$30,MATCH('VS stats'!$C61,'Season 11'!$H$30,0)),"-"))</f>
        <v>-</v>
      </c>
      <c r="BP61" s="965" t="str">
        <f>IFERROR(INDEX('Season 11'!$P$20:$P$24,MATCH('VS stats'!$C61,'Season 11'!$N$20:$N$24,0)),
IFERROR(INDEX('Season 11'!$X$9,MATCH('VS stats'!$C61,'Season 11'!$U$9,0)),
IFERROR(INDEX('Season 11'!$X$11:$X$13,MATCH('VS stats'!$C61,'Season 11'!$U$11:$U69,0)),
IFERROR(INDEX('Season 11'!$X$17,MATCH('VS stats'!$C61,'Season 11'!$U$17,0)),
IFERROR(INDEX('Season 11'!$X$19,MATCH('VS stats'!$C61,'Season 11'!$U$19,0)),
IFERROR(INDEX('Season 11'!$X$21,MATCH('VS stats'!$C61,'Season 11'!$U$21,0)),
IFERROR(INDEX('Season 11'!$X$23,MATCH('VS stats'!$C61,'Season 11'!$U$23,0)),"-")))))))</f>
        <v>-</v>
      </c>
      <c r="BQ61" s="966" t="str">
        <f>IFERROR(INDEX('Season 11'!$X$10,MATCH('VS stats'!$C61,'Season 11'!$U$10,0)),
IFERROR(INDEX('Season 11'!$X$14:$X$16,MATCH('VS stats'!$C61,'Season 11'!$U$14:$U$16,0)),
IFERROR(INDEX('Season 11'!$X$18,MATCH('VS stats'!$C61,'Season 11'!$U$18,0)),
IFERROR(INDEX('Season 11'!$X$20,MATCH('VS stats'!$C61,'Season 11'!$U$20,0)),
IFERROR(INDEX('Season 11'!$X$22,MATCH('VS stats'!$C61,'Season 11'!$U$22,0)),"-")))))</f>
        <v>-</v>
      </c>
      <c r="BR61" s="965" t="str">
        <f>IFERROR(INDEX('Season 12'!$D$9:$D$27,MATCH('VS stats'!$C61,'Season 12'!$B$9:$B$27,0)),"-")</f>
        <v>-</v>
      </c>
      <c r="BS61" s="965" t="str">
        <f>IFERROR(INDEX('Season 12'!$D$28:$D$46,MATCH('VS stats'!$C61,'Season 12'!$B$28:$B$46,0)),"-")</f>
        <v>-</v>
      </c>
      <c r="BT61" s="965" t="str">
        <f>IFERROR(INDEX('Season 12'!$J$9:$J$16,MATCH('VS stats'!$C61,'Season 12'!$H$9:$H$16,0)),IFERROR(INDEX('Season 12'!$J$39,MATCH('VS stats'!$C61,'Season 12'!$H$39,0)),"-"))</f>
        <v>-</v>
      </c>
      <c r="BU61" s="965" t="str">
        <f>IFERROR(INDEX('Season 12'!$P$9:$P$16,MATCH('VS stats'!$C61,'Season 12'!$N$9:$N$16,0)),IFERROR(INDEX('Season 12'!$J$30,MATCH('VS stats'!$C61,'Season 12'!$H$30,0)),"-"))</f>
        <v>-</v>
      </c>
      <c r="BV61" s="965" t="str">
        <f>IFERROR(INDEX('Season 12'!$P$20:$P$24,MATCH('VS stats'!$C61,'Season 12'!$N$20:$N$24,0)),
IFERROR(INDEX('Season 12'!$X$9,MATCH('VS stats'!$C61,'Season 12'!$U$9,0)),
IFERROR(INDEX('Season 12'!$X$11:$X$13,MATCH('VS stats'!$C61,'Season 12'!$U$11:$U69,0)),
IFERROR(INDEX('Season 12'!$X$17,MATCH('VS stats'!$C61,'Season 12'!$U$17,0)),
IFERROR(INDEX('Season 12'!$X$19,MATCH('VS stats'!$C61,'Season 12'!$U$19,0)),
IFERROR(INDEX('Season 12'!$X$21,MATCH('VS stats'!$C61,'Season 12'!$U$21,0)),
IFERROR(INDEX('Season 12'!$X$23,MATCH('VS stats'!$C61,'Season 12'!$U$23,0)),"-")))))))</f>
        <v>-</v>
      </c>
      <c r="BW61" s="966" t="str">
        <f>IFERROR(INDEX('Season 12'!$X$10,MATCH('VS stats'!$C61,'Season 12'!$U$10,0)),
IFERROR(INDEX('Season 12'!$X$14:$X$16,MATCH('VS stats'!$C61,'Season 12'!$U$14:$U$16,0)),
IFERROR(INDEX('Season 12'!$X$18,MATCH('VS stats'!$C61,'Season 12'!$U$18,0)),
IFERROR(INDEX('Season 12'!$X$20,MATCH('VS stats'!$C61,'Season 12'!$U$20,0)),
IFERROR(INDEX('Season 12'!$X$22,MATCH('VS stats'!$C61,'Season 12'!$U$22,0)),"-")))))</f>
        <v>-</v>
      </c>
      <c r="BX61" s="965" t="str">
        <f>IFERROR(INDEX('Season 13'!$D$9:$D$27,MATCH('VS stats'!$C61,'Season 13'!$B$9:$B$27,0)),"-")</f>
        <v>-</v>
      </c>
      <c r="BY61" s="965" t="str">
        <f>IFERROR(INDEX('Season 13'!$D$28:$D$46,MATCH('VS stats'!$C61,'Season 13'!$B$28:$B$46,0)),"-")</f>
        <v>-</v>
      </c>
      <c r="BZ61" s="965" t="str">
        <f>IFERROR(INDEX('Season 13'!$J$9:$J$16,MATCH('VS stats'!$C61,'Season 13'!$H$9:$H$16,0)),IFERROR(INDEX('Season 13'!$J$39,MATCH('VS stats'!$C61,'Season 13'!$H$39,0)),"-"))</f>
        <v>-</v>
      </c>
      <c r="CA61" s="965" t="str">
        <f>IFERROR(INDEX('Season 13'!$P$9:$P$16,MATCH('VS stats'!$C61,'Season 13'!$N$9:$N$16,0)),IFERROR(INDEX('Season 13'!$J$30,MATCH('VS stats'!$C61,'Season 13'!$H$30,0)),"-"))</f>
        <v>-</v>
      </c>
      <c r="CB61" s="965" t="str">
        <f>IFERROR(INDEX('Season 13'!$P$20:$P$24,MATCH('VS stats'!$C61,'Season 13'!$N$20:$N$24,0)),
IFERROR(INDEX('Season 13'!$X$9,MATCH('VS stats'!$C61,'Season 13'!$U$9,0)),
IFERROR(INDEX('Season 13'!$X$11:$X$13,MATCH('VS stats'!$C61,'Season 13'!$U$11:$U69,0)),
IFERROR(INDEX('Season 13'!$X$17,MATCH('VS stats'!$C61,'Season 13'!$U$17,0)),
IFERROR(INDEX('Season 13'!$X$19,MATCH('VS stats'!$C61,'Season 13'!$U$19,0)),
IFERROR(INDEX('Season 13'!$X$21,MATCH('VS stats'!$C61,'Season 13'!$U$21,0)),
IFERROR(INDEX('Season 13'!$X$23,MATCH('VS stats'!$C61,'Season 13'!$U$23,0)),"-")))))))</f>
        <v>-</v>
      </c>
      <c r="CC61" s="966" t="str">
        <f>IFERROR(INDEX('Season 13'!$X$10,MATCH('VS stats'!$C61,'Season 13'!$U$10,0)),
IFERROR(INDEX('Season 13'!$X$14:$X$16,MATCH('VS stats'!$C61,'Season 13'!$U$14:$U$16,0)),
IFERROR(INDEX('Season 13'!$X$18,MATCH('VS stats'!$C61,'Season 13'!$U$18,0)),
IFERROR(INDEX('Season 13'!$X$20,MATCH('VS stats'!$C61,'Season 13'!$U$20,0)),
IFERROR(INDEX('Season 13'!$X$22,MATCH('VS stats'!$C61,'Season 13'!$U$22,0)),"-")))))</f>
        <v>-</v>
      </c>
      <c r="CD61" s="965" t="str">
        <f>IFERROR(INDEX('Season 14'!$D$9:$D$27,MATCH('VS stats'!$C61,'Season 14'!$B$9:$B$27,0)),"-")</f>
        <v>-</v>
      </c>
      <c r="CE61" s="965" t="str">
        <f>IFERROR(INDEX('Season 14'!$D$28:$D$46,MATCH('VS stats'!$C61,'Season 14'!$B$28:$B$46,0)),"-")</f>
        <v>-</v>
      </c>
      <c r="CF61" s="965" t="str">
        <f>IFERROR(INDEX('Season 14'!$J$9:$J$16,MATCH('VS stats'!$C61,'Season 14'!$H$9:$H$16,0)),IFERROR(INDEX('Season 14'!$J$39,MATCH('VS stats'!$C61,'Season 14'!$H$39,0)),"-"))</f>
        <v>-</v>
      </c>
      <c r="CG61" s="965" t="str">
        <f>IFERROR(INDEX('Season 14'!$P$9:$P$16,MATCH('VS stats'!$C61,'Season 14'!$N$9:$N$16,0)),IFERROR(INDEX('Season 14'!$J$30,MATCH('VS stats'!$C61,'Season 14'!$H$30,0)),"-"))</f>
        <v>-</v>
      </c>
      <c r="CH61" s="965" t="str">
        <f>IFERROR(INDEX('Season 14'!$P$20:$P$24,MATCH('VS stats'!$C61,'Season 14'!$N$20:$N$24,0)),
IFERROR(INDEX('Season 14'!$X$9,MATCH('VS stats'!$C61,'Season 14'!$U$9,0)),
IFERROR(INDEX('Season 14'!$X$11:$X$13,MATCH('VS stats'!$C61,'Season 14'!$U$11:$U69,0)),
IFERROR(INDEX('Season 14'!$X$17,MATCH('VS stats'!$C61,'Season 14'!$U$17,0)),
IFERROR(INDEX('Season 14'!$X$19,MATCH('VS stats'!$C61,'Season 14'!$U$19,0)),
IFERROR(INDEX('Season 14'!$X$21,MATCH('VS stats'!$C61,'Season 14'!$U$21,0)),
IFERROR(INDEX('Season 14'!$X$23,MATCH('VS stats'!$C61,'Season 14'!$U$23,0)),"-")))))))</f>
        <v>-</v>
      </c>
      <c r="CI61" s="966" t="str">
        <f>IFERROR(INDEX('Season 14'!$X$10,MATCH('VS stats'!$C61,'Season 14'!$U$10,0)),
IFERROR(INDEX('Season 14'!$X$14:$X$16,MATCH('VS stats'!$C61,'Season 14'!$U$14:$U$16,0)),
IFERROR(INDEX('Season 14'!$X$18,MATCH('VS stats'!$C61,'Season 14'!$U$18,0)),
IFERROR(INDEX('Season 14'!$X$20,MATCH('VS stats'!$C61,'Season 14'!$U$20,0)),
IFERROR(INDEX('Season 14'!$X$22,MATCH('VS stats'!$C61,'Season 14'!$U$22,0)),"-")))))</f>
        <v>-</v>
      </c>
      <c r="CJ61" s="965" t="str">
        <f>IFERROR(INDEX('Season 15'!$D$9:$D$27,MATCH('VS stats'!$C61,'Season 15'!$B$9:$B$27,0)),"-")</f>
        <v>-</v>
      </c>
      <c r="CK61" s="965" t="str">
        <f>IFERROR(INDEX('Season 15'!$D$28:$D$46,MATCH('VS stats'!$C61,'Season 15'!$B$28:$B$46,0)),"-")</f>
        <v>-</v>
      </c>
      <c r="CL61" s="965" t="str">
        <f>IFERROR(INDEX('Season 15'!$J$9:$J$16,MATCH('VS stats'!$C61,'Season 15'!$H$9:$H$16,0)),IFERROR(INDEX('Season 15'!$J$39,MATCH('VS stats'!$C61,'Season 15'!$H$39,0)),"-"))</f>
        <v>-</v>
      </c>
      <c r="CM61" s="965" t="str">
        <f>IFERROR(INDEX('Season 15'!$P$9:$P$16,MATCH('VS stats'!$C61,'Season 15'!$N$9:$N$16,0)),IFERROR(INDEX('Season 15'!$J$30,MATCH('VS stats'!$C61,'Season 15'!$H$30,0)),"-"))</f>
        <v>-</v>
      </c>
      <c r="CN61" s="965" t="str">
        <f>IFERROR(INDEX('Season 15'!$P$20:$P$24,MATCH('VS stats'!$C61,'Season 15'!$N$20:$N$24,0)),
IFERROR(INDEX('Season 15'!$X$9,MATCH('VS stats'!$C61,'Season 15'!$U$9,0)),
IFERROR(INDEX('Season 15'!$X$11:$X$13,MATCH('VS stats'!$C61,'Season 15'!$U$11:$U69,0)),
IFERROR(INDEX('Season 15'!$X$17,MATCH('VS stats'!$C61,'Season 15'!$U$17,0)),
IFERROR(INDEX('Season 15'!$X$19,MATCH('VS stats'!$C61,'Season 15'!$U$19,0)),
IFERROR(INDEX('Season 15'!$X$21,MATCH('VS stats'!$C61,'Season 15'!$U$21,0)),
IFERROR(INDEX('Season 15'!$X$23,MATCH('VS stats'!$C61,'Season 15'!$U$23,0)),"-")))))))</f>
        <v>-</v>
      </c>
      <c r="CO61" s="966" t="str">
        <f>IFERROR(INDEX('Season 15'!$X$10,MATCH('VS stats'!$C61,'Season 15'!$U$10,0)),
IFERROR(INDEX('Season 15'!$X$14:$X$16,MATCH('VS stats'!$C61,'Season 15'!$U$14:$U$16,0)),
IFERROR(INDEX('Season 15'!$X$18,MATCH('VS stats'!$C61,'Season 15'!$U$18,0)),
IFERROR(INDEX('Season 15'!$X$20,MATCH('VS stats'!$C61,'Season 15'!$U$20,0)),
IFERROR(INDEX('Season 15'!$X$22,MATCH('VS stats'!$C61,'Season 15'!$U$22,0)),"-")))))</f>
        <v>-</v>
      </c>
      <c r="CP61" s="976"/>
      <c r="CQ61" s="822"/>
      <c r="CR61" s="822"/>
      <c r="CS61" s="822"/>
      <c r="CT61" s="822"/>
      <c r="CU61" s="822"/>
    </row>
    <row r="62" spans="3:99" x14ac:dyDescent="0.25">
      <c r="C62" s="687" t="s">
        <v>471</v>
      </c>
      <c r="D62" s="1065" t="str">
        <f>IFERROR(INDEX('Season 1'!$D$9:$D$31,MATCH('VS stats'!$C62,'Season 1'!$B$9:$B$31,0)),"-")</f>
        <v>1-0</v>
      </c>
      <c r="E62" s="1065" t="str">
        <f>IFERROR(INDEX('Season 1'!$D$32:$D$54,MATCH('VS stats'!$C62,'Season 1'!$B$32:$B$54,0)),"-")</f>
        <v>3-0</v>
      </c>
      <c r="F62" s="965" t="str">
        <f>IFERROR(INDEX('Season 1'!$J$9:$J$16,MATCH('VS stats'!$C62,'Season 1'!$H$9:$H$16,0)),IFERROR(INDEX('Season 1'!$W$9:$W$14,MATCH('VS stats'!$C62,'Season 1'!$T$9:$T$14,0)),"-"))</f>
        <v>-</v>
      </c>
      <c r="G62" s="965" t="str">
        <f>IFERROR(INDEX('Season 1'!$P$9:$P$16,MATCH('VS stats'!$C62,'Season 1'!$N$9:$N$16,0)),"-")</f>
        <v>-</v>
      </c>
      <c r="H62" s="965" t="str">
        <f>IFERROR(INDEX('Season 1'!$P$20:$P$24,MATCH('VS stats'!$C62,'Season 1'!$N$20:$N$24,0)),"-")</f>
        <v>-</v>
      </c>
      <c r="I62" s="966" t="s">
        <v>35</v>
      </c>
      <c r="J62" s="1065" t="str">
        <f>IFERROR(INDEX('Season 2'!$D$9:$D$31,MATCH('VS stats'!$C62,'Season 2'!$B$9:$B$31,0)),"-")</f>
        <v>2-0</v>
      </c>
      <c r="K62" s="965" t="str">
        <f>IFERROR(INDEX('Season 2'!$D$32:$D$54,MATCH('VS stats'!$C62,'Season 2'!$B$32:$B$54,0)),"-")</f>
        <v>-</v>
      </c>
      <c r="L62" s="965" t="str">
        <f>IFERROR(INDEX('Season 2'!$J$9:$J$16,MATCH('VS stats'!$C62,'Season 2'!$H$9:$H$16,0)),IFERROR(INDEX('Season 2'!$J$45:$J$50,MATCH('VS stats'!$C62,'Season 2'!$H$45:$H$50,0)),"-"))</f>
        <v>-</v>
      </c>
      <c r="M62" s="965" t="str">
        <f>IFERROR(INDEX('Season 2'!$P$9:$P$16,MATCH('VS stats'!$C62,'Season 2'!$N$9:$N$16,0)),IFERROR(INDEX('Season 2'!$J$30,MATCH('VS stats'!$C62,'Season 2'!$H$30,0)),"-"))</f>
        <v>-</v>
      </c>
      <c r="N62" s="965" t="str">
        <f>IFERROR(INDEX('Season 2'!$P$20:$P$24,MATCH('VS stats'!$C62,'Season 2'!$N$20:$N$24,0)),
IFERROR(INDEX('Season 2'!$X$9,MATCH('VS stats'!$C62,'Season 2'!$U$9,0)),
IFERROR(INDEX('Season 2'!$X$11:$X$13,MATCH('VS stats'!$C62,'Season 2'!$U$11:$U70,0)),
IFERROR(INDEX('Season 2'!$X$17,MATCH('VS stats'!$C62,'Season 2'!$U$17,0)),
IFERROR(INDEX('Season 2'!$X$19,MATCH('VS stats'!$C62,'Season 2'!$U$19,0)),
IFERROR(INDEX('Season 2'!$X$21,MATCH('VS stats'!$C62,'Season 2'!$U$21,0)),
IFERROR(INDEX('Season 2'!$X$23,MATCH('VS stats'!$C62,'Season 2'!$U$23,0)),
IFERROR(INDEX('Season 2'!$X$25,MATCH('VS stats'!$C62,'Season 2'!$U$25,0)),"-"))))))))</f>
        <v>-</v>
      </c>
      <c r="O62" s="966" t="str">
        <f>IFERROR(INDEX('Season 2'!$X$10,MATCH('VS stats'!$C62,'Season 2'!$U$10,0)),
IFERROR(INDEX('Season 2'!$X$14:$X$16,MATCH('VS stats'!$C62,'Season 2'!$U$14:$U$16,0)),
IFERROR(INDEX('Season 2'!$X$18,MATCH('VS stats'!$C62,'Season 2'!$U$18,0)),
IFERROR(INDEX('Season 2'!$X$20,MATCH('VS stats'!$C62,'Season 2'!$U$20,0)),
IFERROR(INDEX('Season 2'!$X$22,MATCH('VS stats'!$C62,'Season 2'!$U$22,0)),
IFERROR(INDEX('Season 2'!$X$24,MATCH('VS stats'!$C62,'Season 2'!$U$24,0)),"-"))))))</f>
        <v>-</v>
      </c>
      <c r="P62" s="965" t="str">
        <f>IFERROR(INDEX('Season 3'!$D$9:$D$31,MATCH('VS stats'!$C62,'Season 3'!$B$9:$B$31,0)),"-")</f>
        <v>-</v>
      </c>
      <c r="Q62" s="965" t="str">
        <f>IFERROR(INDEX('Season 3'!$D$32:$D$54,MATCH('VS stats'!$C62,'Season 3'!$B$32:$B$54,0)),"-")</f>
        <v>-</v>
      </c>
      <c r="R62" s="965" t="str">
        <f>IFERROR(INDEX('Season 3'!$J$9:$J$16,MATCH('VS stats'!$C62,'Season 3'!$H$9:$H$16,0)),IFERROR(INDEX('Season 3'!$J$39,MATCH('VS stats'!$C62,'Season 3'!$H$39,0)),"-"))</f>
        <v>-</v>
      </c>
      <c r="S62" s="965" t="str">
        <f>IFERROR(INDEX('Season 3'!$P$9:$P$16,MATCH('VS stats'!$C62,'Season 3'!$N$9:$N$16,0)),IFERROR(INDEX('Season 3'!$J$30,MATCH('VS stats'!$C62,'Season 3'!$H$30,0)),"-"))</f>
        <v>-</v>
      </c>
      <c r="T62" s="965" t="str">
        <f>IFERROR(INDEX('Season 3'!$P$20:$P$24,MATCH('VS stats'!$C62,'Season 3'!$N$20:$N$24,0)),
IFERROR(INDEX('Season 3'!$X$9,MATCH('VS stats'!$C62,'Season 3'!$U$9,0)),
IFERROR(INDEX('Season 3'!$X$11:$X$13,MATCH('VS stats'!$C62,'Season 3'!$U$11:$U70,0)),
IFERROR(INDEX('Season 3'!$X$17,MATCH('VS stats'!$C62,'Season 3'!$U$17,0)),
IFERROR(INDEX('Season 3'!$X$19,MATCH('VS stats'!$C62,'Season 3'!$U$19,0)),
IFERROR(INDEX('Season 3'!$X$21,MATCH('VS stats'!$C62,'Season 3'!$U$21,0)),
IFERROR(INDEX('Season 3'!$X$23,MATCH('VS stats'!$C62,'Season 3'!$U$23,0)),
IFERROR(INDEX('Season 3'!$X$25,MATCH('VS stats'!$C62,'Season 3'!$U$25,0)),"-"))))))))</f>
        <v>-</v>
      </c>
      <c r="U62" s="966" t="str">
        <f>IFERROR(INDEX('Season 3'!$X$10,MATCH('VS stats'!$C62,'Season 3'!$U$10,0)),
IFERROR(INDEX('Season 3'!$X$14:$X$16,MATCH('VS stats'!$C62,'Season 3'!$U$14:$U$16,0)),
IFERROR(INDEX('Season 3'!$X$18,MATCH('VS stats'!$C62,'Season 3'!$U$18,0)),
IFERROR(INDEX('Season 3'!$X$20,MATCH('VS stats'!$C62,'Season 3'!$U$20,0)),
IFERROR(INDEX('Season 3'!$X$22,MATCH('VS stats'!$C62,'Season 3'!$U$22,0)),
IFERROR(INDEX('Season 3'!$X$24,MATCH('VS stats'!$C62,'Season 3'!$U$24,0)),"-"))))))</f>
        <v>-</v>
      </c>
      <c r="V62" s="965" t="str">
        <f>IFERROR(INDEX('Season 4'!$D$9:$D$27,MATCH('VS stats'!$C62,'Season 4'!$B$9:$B$27,0)),"-")</f>
        <v>-</v>
      </c>
      <c r="W62" s="965" t="str">
        <f>IFERROR(INDEX('Season 4'!$D$28:$D$46,MATCH('VS stats'!$C62,'Season 4'!$B$28:$B$46,0)),"-")</f>
        <v>-</v>
      </c>
      <c r="X62" s="965" t="str">
        <f>IFERROR(INDEX('Season 4'!$J$9:$J$16,MATCH('VS stats'!$C62,'Season 4'!$H$9:$H$16,0)),IFERROR(INDEX('Season 4'!$J$39,MATCH('VS stats'!$C62,'Season 4'!$H$39,0)),"-"))</f>
        <v>-</v>
      </c>
      <c r="Y62" s="965" t="str">
        <f>IFERROR(INDEX('Season 4'!$P$9:$P$16,MATCH('VS stats'!$C62,'Season 4'!$N$9:$N$16,0)),IFERROR(INDEX('Season 4'!$J$30,MATCH('VS stats'!$C62,'Season 4'!$H$30,0)),"-"))</f>
        <v>-</v>
      </c>
      <c r="Z62" s="965" t="str">
        <f>IFERROR(INDEX('Season 4'!$P$20:$P$24,MATCH('VS stats'!$C62,'Season 4'!$N$20:$N$24,0)),
IFERROR(INDEX('Season 4'!$X$9,MATCH('VS stats'!$C62,'Season 4'!$U$9,0)),
IFERROR(INDEX('Season 4'!$X$11:$X$13,MATCH('VS stats'!$C62,'Season 4'!$U$11:$U70,0)),
IFERROR(INDEX('Season 4'!$X$17,MATCH('VS stats'!$C62,'Season 4'!$U$17,0)),
IFERROR(INDEX('Season 4'!$X$19,MATCH('VS stats'!$C62,'Season 4'!$U$19,0)),
IFERROR(INDEX('Season 4'!$X$21,MATCH('VS stats'!$C62,'Season 4'!$U$21,0)),
IFERROR(INDEX('Season 4'!$X$23,MATCH('VS stats'!$C62,'Season 4'!$U$23,0)),
IFERROR(INDEX('Season 4'!$X$25,MATCH('VS stats'!$C62,'Season 4'!$U$25,0)),"-"))))))))</f>
        <v>-</v>
      </c>
      <c r="AA62" s="966" t="str">
        <f>IFERROR(INDEX('Season 4'!$X$10,MATCH('VS stats'!$C62,'Season 4'!$U$10,0)),
IFERROR(INDEX('Season 4'!$X$14:$X$16,MATCH('VS stats'!$C62,'Season 4'!$U$14:$U$16,0)),
IFERROR(INDEX('Season 4'!$X$18,MATCH('VS stats'!$C62,'Season 4'!$U$18,0)),
IFERROR(INDEX('Season 4'!$X$20,MATCH('VS stats'!$C62,'Season 4'!$U$20,0)),
IFERROR(INDEX('Season 4'!$X$22,MATCH('VS stats'!$C62,'Season 4'!$U$22,0)),
IFERROR(INDEX('Season 4'!$X$24,MATCH('VS stats'!$C62,'Season 4'!$U$24,0)),"-"))))))</f>
        <v>-</v>
      </c>
      <c r="AB62" s="965" t="str">
        <f>IFERROR(INDEX('Season 5'!$D$9:$D$27,MATCH('VS stats'!$C62,'Season 5'!$B$9:$B$27,0)),"-")</f>
        <v>-</v>
      </c>
      <c r="AC62" s="965" t="str">
        <f>IFERROR(INDEX('Season 5'!$D$28:$D$46,MATCH('VS stats'!$C62,'Season 5'!$B$28:$B$46,0)),"-")</f>
        <v>-</v>
      </c>
      <c r="AD62" s="965" t="str">
        <f>IFERROR(INDEX('Season 5'!$J$9:$J$16,MATCH('VS stats'!$C62,'Season 5'!$H$9:$H$16,0)),IFERROR(INDEX('Season 5'!$J$39,MATCH('VS stats'!$C62,'Season 5'!$H$39,0)),"-"))</f>
        <v>-</v>
      </c>
      <c r="AE62" s="965" t="str">
        <f>IFERROR(INDEX('Season 5'!$P$9:$P$16,MATCH('VS stats'!$C62,'Season 5'!$N$9:$N$16,0)),IFERROR(INDEX('Season 5'!$J$30,MATCH('VS stats'!$C62,'Season 5'!$H$30,0)),"-"))</f>
        <v>-</v>
      </c>
      <c r="AF62" s="965" t="str">
        <f>IFERROR(INDEX('Season 5'!$P$20:$P$24,MATCH('VS stats'!$C62,'Season 5'!$N$20:$N$24,0)),
IFERROR(INDEX('Season 5'!$X$9,MATCH('VS stats'!$C62,'Season 5'!$U$9,0)),
IFERROR(INDEX('Season 5'!$X$11:$X$13,MATCH('VS stats'!$C62,'Season 5'!$U$11:$U70,0)),
IFERROR(INDEX('Season 5'!$X$17,MATCH('VS stats'!$C62,'Season 5'!$U$17,0)),
IFERROR(INDEX('Season 5'!$X$19,MATCH('VS stats'!$C62,'Season 5'!$U$19,0)),
IFERROR(INDEX('Season 5'!$X$21,MATCH('VS stats'!$C62,'Season 5'!$U$21,0)),
IFERROR(INDEX('Season 5'!$X$23,MATCH('VS stats'!$C62,'Season 5'!$U$23,0)),"-")))))))</f>
        <v>-</v>
      </c>
      <c r="AG62" s="966" t="str">
        <f>IFERROR(INDEX('Season 5'!$X$10,MATCH('VS stats'!$C62,'Season 5'!$U$10,0)),
IFERROR(INDEX('Season 5'!$X$14:$X$16,MATCH('VS stats'!$C62,'Season 5'!$U$14:$U$16,0)),
IFERROR(INDEX('Season 5'!$X$18,MATCH('VS stats'!$C62,'Season 5'!$U$18,0)),
IFERROR(INDEX('Season 5'!$X$20,MATCH('VS stats'!$C62,'Season 5'!$U$20,0)),
IFERROR(INDEX('Season 5'!$X$22,MATCH('VS stats'!$C62,'Season 5'!$U$22,0)),"-")))))</f>
        <v>-</v>
      </c>
      <c r="AH62" s="965" t="str">
        <f>IFERROR(INDEX('Season 6'!$D$9:$D$27,MATCH('VS stats'!$C62,'Season 6'!$B$9:$B$27,0)),"-")</f>
        <v>-</v>
      </c>
      <c r="AI62" s="965" t="str">
        <f>IFERROR(INDEX('Season 6'!$D$28:$D$46,MATCH('VS stats'!$C62,'Season 6'!$B$28:$B$46,0)),"-")</f>
        <v>-</v>
      </c>
      <c r="AJ62" s="965" t="str">
        <f>IFERROR(INDEX('Season 6'!$J$9:$J$16,MATCH('VS stats'!$C62,'Season 6'!$H$9:$H$16,0)),IFERROR(INDEX('Season 6'!$J$39,MATCH('VS stats'!$C62,'Season 6'!$H$39,0)),"-"))</f>
        <v>-</v>
      </c>
      <c r="AK62" s="965" t="str">
        <f>IFERROR(INDEX('Season 6'!$P$9:$P$16,MATCH('VS stats'!$C62,'Season 6'!$N$9:$N$16,0)),IFERROR(INDEX('Season 6'!$J$30,MATCH('VS stats'!$C62,'Season 6'!$H$30,0)),"-"))</f>
        <v>-</v>
      </c>
      <c r="AL62" s="965" t="str">
        <f>IFERROR(INDEX('Season 6'!$P$20:$P$24,MATCH('VS stats'!$C62,'Season 6'!$N$20:$N$24,0)),
IFERROR(INDEX('Season 6'!$X$9,MATCH('VS stats'!$C62,'Season 6'!$U$9,0)),
IFERROR(INDEX('Season 6'!$X$11:$X$13,MATCH('VS stats'!$C62,'Season 6'!$U$11:$U70,0)),
IFERROR(INDEX('Season 6'!$X$17,MATCH('VS stats'!$C62,'Season 6'!$U$17,0)),
IFERROR(INDEX('Season 6'!$X$19,MATCH('VS stats'!$C62,'Season 6'!$U$19,0)),
IFERROR(INDEX('Season 6'!$X$21,MATCH('VS stats'!$C62,'Season 6'!$U$21,0)),
IFERROR(INDEX('Season 6'!$X$23,MATCH('VS stats'!$C62,'Season 6'!$U$23,0)),"-")))))))</f>
        <v>-</v>
      </c>
      <c r="AM62" s="966" t="str">
        <f>IFERROR(INDEX('Season 6'!$X$10,MATCH('VS stats'!$C62,'Season 6'!$U$10,0)),
IFERROR(INDEX('Season 6'!$X$14:$X$16,MATCH('VS stats'!$C62,'Season 6'!$U$14:$U$16,0)),
IFERROR(INDEX('Season 6'!$X$18,MATCH('VS stats'!$C62,'Season 6'!$U$18,0)),
IFERROR(INDEX('Season 6'!$X$20,MATCH('VS stats'!$C62,'Season 6'!$U$20,0)),
IFERROR(INDEX('Season 6'!$X$22,MATCH('VS stats'!$C62,'Season 6'!$U$22,0)),"-")))))</f>
        <v>-</v>
      </c>
      <c r="AN62" s="965" t="str">
        <f>IFERROR(INDEX('Season 7'!$D$9:$D$27,MATCH('VS stats'!$C62,'Season 7'!$B$9:$B$27,0)),"-")</f>
        <v>-</v>
      </c>
      <c r="AO62" s="965" t="str">
        <f>IFERROR(INDEX('Season 7'!$D$28:$D$46,MATCH('VS stats'!$C62,'Season 7'!$B$28:$B$46,0)),"-")</f>
        <v>-</v>
      </c>
      <c r="AP62" s="965" t="str">
        <f>IFERROR(INDEX('Season 7'!$J$9:$J$16,MATCH('VS stats'!$C62,'Season 7'!$H$9:$H$16,0)),IFERROR(INDEX('Season 7'!$J$39,MATCH('VS stats'!$C62,'Season 7'!$H$39,0)),"-"))</f>
        <v>-</v>
      </c>
      <c r="AQ62" s="965" t="str">
        <f>IFERROR(INDEX('Season 7'!$P$9:$P$16,MATCH('VS stats'!$C62,'Season 7'!$N$9:$N$16,0)),IFERROR(INDEX('Season 7'!$J$30,MATCH('VS stats'!$C62,'Season 7'!$H$30,0)),"-"))</f>
        <v>-</v>
      </c>
      <c r="AR62" s="965" t="str">
        <f>IFERROR(INDEX('Season 7'!$P$20:$P$24,MATCH('VS stats'!$C62,'Season 7'!$N$20:$N$24,0)),
IFERROR(INDEX('Season 7'!$X$9,MATCH('VS stats'!$C62,'Season 7'!$U$9,0)),
IFERROR(INDEX('Season 7'!$X$11:$X$13,MATCH('VS stats'!$C62,'Season 7'!$U$11:$U70,0)),
IFERROR(INDEX('Season 7'!$X$17,MATCH('VS stats'!$C62,'Season 7'!$U$17,0)),
IFERROR(INDEX('Season 7'!$X$19,MATCH('VS stats'!$C62,'Season 7'!$U$19,0)),
IFERROR(INDEX('Season 7'!$X$21,MATCH('VS stats'!$C62,'Season 7'!$U$21,0)),
IFERROR(INDEX('Season 7'!$X$23,MATCH('VS stats'!$C62,'Season 7'!$U$23,0)),"-")))))))</f>
        <v>-</v>
      </c>
      <c r="AS62" s="966" t="str">
        <f>IFERROR(INDEX('Season 7'!$X$10,MATCH('VS stats'!$C62,'Season 7'!$U$10,0)),
IFERROR(INDEX('Season 7'!$X$14:$X$16,MATCH('VS stats'!$C62,'Season 7'!$U$14:$U$16,0)),
IFERROR(INDEX('Season 7'!$X$18,MATCH('VS stats'!$C62,'Season 7'!$U$18,0)),
IFERROR(INDEX('Season 7'!$X$20,MATCH('VS stats'!$C62,'Season 7'!$U$20,0)),
IFERROR(INDEX('Season 7'!$X$22,MATCH('VS stats'!$C62,'Season 7'!$U$22,0)),"-")))))</f>
        <v>-</v>
      </c>
      <c r="AT62" s="965" t="str">
        <f>IFERROR(INDEX('Season 8'!$D$9:$D$27,MATCH('VS stats'!$C62,'Season 8'!$B$9:$B$27,0)),"-")</f>
        <v>-</v>
      </c>
      <c r="AU62" s="965" t="str">
        <f>IFERROR(INDEX('Season 8'!$D$28:$D$46,MATCH('VS stats'!$C62,'Season 8'!$B$28:$B$46,0)),"-")</f>
        <v>-</v>
      </c>
      <c r="AV62" s="965" t="str">
        <f>IFERROR(INDEX('Season 8'!$J$9:$J$16,MATCH('VS stats'!$C62,'Season 8'!$H$9:$H$16,0)),IFERROR(INDEX('Season 8'!$J$39,MATCH('VS stats'!$C62,'Season 8'!$H$39,0)),"-"))</f>
        <v>-</v>
      </c>
      <c r="AW62" s="965" t="str">
        <f>IFERROR(INDEX('Season 8'!$P$9:$P$16,MATCH('VS stats'!$C62,'Season 8'!$N$9:$N$16,0)),IFERROR(INDEX('Season 8'!$J$30,MATCH('VS stats'!$C62,'Season 8'!$H$30,0)),"-"))</f>
        <v>-</v>
      </c>
      <c r="AX62" s="965" t="str">
        <f>IFERROR(INDEX('Season 8'!$P$20:$P$24,MATCH('VS stats'!$C62,'Season 8'!$N$20:$N$24,0)),
IFERROR(INDEX('Season 8'!$X$9,MATCH('VS stats'!$C62,'Season 8'!$U$9,0)),
IFERROR(INDEX('Season 8'!$X$11:$X$13,MATCH('VS stats'!$C62,'Season 8'!$U$11:$U70,0)),
IFERROR(INDEX('Season 8'!$X$17,MATCH('VS stats'!$C62,'Season 8'!$U$17,0)),
IFERROR(INDEX('Season 8'!$X$19,MATCH('VS stats'!$C62,'Season 8'!$U$19,0)),
IFERROR(INDEX('Season 8'!$X$21,MATCH('VS stats'!$C62,'Season 8'!$U$21,0)),
IFERROR(INDEX('Season 8'!$X$23,MATCH('VS stats'!$C62,'Season 8'!$U$23,0)),"-")))))))</f>
        <v>-</v>
      </c>
      <c r="AY62" s="966" t="str">
        <f>IFERROR(INDEX('Season 8'!$X$10,MATCH('VS stats'!$C62,'Season 8'!$U$10,0)),
IFERROR(INDEX('Season 8'!$X$14:$X$16,MATCH('VS stats'!$C62,'Season 8'!$U$14:$U$16,0)),
IFERROR(INDEX('Season 8'!$X$18,MATCH('VS stats'!$C62,'Season 8'!$U$18,0)),
IFERROR(INDEX('Season 8'!$X$20,MATCH('VS stats'!$C62,'Season 8'!$U$20,0)),
IFERROR(INDEX('Season 8'!$X$22,MATCH('VS stats'!$C62,'Season 8'!$U$22,0)),"-")))))</f>
        <v>-</v>
      </c>
      <c r="AZ62" s="965" t="str">
        <f>IFERROR(INDEX('Season 9'!$D$9:$D$27,MATCH('VS stats'!$C62,'Season 9'!$B$9:$B$27,0)),"-")</f>
        <v>-</v>
      </c>
      <c r="BA62" s="965" t="str">
        <f>IFERROR(INDEX('Season 9'!$D$28:$D$46,MATCH('VS stats'!$C62,'Season 9'!$B$28:$B$46,0)),"-")</f>
        <v>-</v>
      </c>
      <c r="BB62" s="965" t="str">
        <f>IFERROR(INDEX('Season 9'!$J$9:$J$16,MATCH('VS stats'!$C62,'Season 9'!$H$9:$H$16,0)),IFERROR(INDEX('Season 9'!$J$39,MATCH('VS stats'!$C62,'Season 9'!$H$39,0)),"-"))</f>
        <v>-</v>
      </c>
      <c r="BC62" s="965" t="str">
        <f>IFERROR(INDEX('Season 9'!$P$9:$P$16,MATCH('VS stats'!$C62,'Season 9'!$N$9:$N$16,0)),IFERROR(INDEX('Season 9'!$J$30,MATCH('VS stats'!$C62,'Season 9'!$H$30,0)),"-"))</f>
        <v>-</v>
      </c>
      <c r="BD62" s="965" t="str">
        <f>IFERROR(INDEX('Season 9'!$P$20:$P$24,MATCH('VS stats'!$C62,'Season 9'!$N$20:$N$24,0)),
IFERROR(INDEX('Season 9'!$X$9,MATCH('VS stats'!$C62,'Season 9'!$U$9,0)),
IFERROR(INDEX('Season 9'!$X$11:$X$13,MATCH('VS stats'!$C62,'Season 9'!$U$11:$U70,0)),
IFERROR(INDEX('Season 9'!$X$17,MATCH('VS stats'!$C62,'Season 9'!$U$17,0)),
IFERROR(INDEX('Season 9'!$X$19,MATCH('VS stats'!$C62,'Season 9'!$U$19,0)),
IFERROR(INDEX('Season 9'!$X$21,MATCH('VS stats'!$C62,'Season 9'!$U$21,0)),
IFERROR(INDEX('Season 9'!$X$23,MATCH('VS stats'!$C62,'Season 9'!$U$23,0)),"-")))))))</f>
        <v>-</v>
      </c>
      <c r="BE62" s="966" t="str">
        <f>IFERROR(INDEX('Season 9'!$X$10,MATCH('VS stats'!$C62,'Season 9'!$U$10,0)),
IFERROR(INDEX('Season 9'!$X$14:$X$16,MATCH('VS stats'!$C62,'Season 9'!$U$14:$U$16,0)),
IFERROR(INDEX('Season 9'!$X$18,MATCH('VS stats'!$C62,'Season 9'!$U$18,0)),
IFERROR(INDEX('Season 9'!$X$20,MATCH('VS stats'!$C62,'Season 9'!$U$20,0)),
IFERROR(INDEX('Season 9'!$X$22,MATCH('VS stats'!$C62,'Season 9'!$U$22,0)),"-")))))</f>
        <v>-</v>
      </c>
      <c r="BF62" s="965" t="str">
        <f>IFERROR(INDEX('Season 10'!$D$9:$D$27,MATCH('VS stats'!$C62,'Season 10'!$B$9:$B$27,0)),"-")</f>
        <v>-</v>
      </c>
      <c r="BG62" s="965" t="str">
        <f>IFERROR(INDEX('Season 10'!$D$28:$D$46,MATCH('VS stats'!$C62,'Season 10'!$B$28:$B$46,0)),"-")</f>
        <v>-</v>
      </c>
      <c r="BH62" s="965" t="str">
        <f>IFERROR(INDEX('Season 10'!$J$9:$J$16,MATCH('VS stats'!$C62,'Season 10'!$H$9:$H$16,0)),IFERROR(INDEX('Season 10'!$J$39,MATCH('VS stats'!$C62,'Season 10'!$H$39,0)),"-"))</f>
        <v>-</v>
      </c>
      <c r="BI62" s="965" t="str">
        <f>IFERROR(INDEX('Season 10'!$P$9:$P$16,MATCH('VS stats'!$C62,'Season 10'!$N$9:$N$16,0)),IFERROR(INDEX('Season 10'!$J$30,MATCH('VS stats'!$C62,'Season 10'!$H$30,0)),"-"))</f>
        <v>-</v>
      </c>
      <c r="BJ62" s="965" t="str">
        <f>IFERROR(INDEX('Season 10'!$P$20:$P$24,MATCH('VS stats'!$C62,'Season 10'!$N$20:$N$24,0)),
IFERROR(INDEX('Season 10'!$X$9,MATCH('VS stats'!$C62,'Season 10'!$U$9,0)),
IFERROR(INDEX('Season 10'!$X$11:$X$13,MATCH('VS stats'!$C62,'Season 10'!$U$11:$U70,0)),
IFERROR(INDEX('Season 10'!$X$17,MATCH('VS stats'!$C62,'Season 10'!$U$17,0)),
IFERROR(INDEX('Season 10'!$X$19,MATCH('VS stats'!$C62,'Season 10'!$U$19,0)),
IFERROR(INDEX('Season 10'!$X$21,MATCH('VS stats'!$C62,'Season 10'!$U$21,0)),
IFERROR(INDEX('Season 10'!$X$23,MATCH('VS stats'!$C62,'Season 10'!$U$23,0)),"-")))))))</f>
        <v>-</v>
      </c>
      <c r="BK62" s="966" t="str">
        <f>IFERROR(INDEX('Season 10'!$X$10,MATCH('VS stats'!$C62,'Season 10'!$U$10,0)),
IFERROR(INDEX('Season 10'!$X$14:$X$16,MATCH('VS stats'!$C62,'Season 10'!$U$14:$U$16,0)),
IFERROR(INDEX('Season 10'!$X$18,MATCH('VS stats'!$C62,'Season 10'!$U$18,0)),
IFERROR(INDEX('Season 10'!$X$20,MATCH('VS stats'!$C62,'Season 10'!$U$20,0)),
IFERROR(INDEX('Season 10'!$X$22,MATCH('VS stats'!$C62,'Season 10'!$U$22,0)),"-")))))</f>
        <v>-</v>
      </c>
      <c r="BL62" s="965" t="str">
        <f>IFERROR(INDEX('Season 11'!$D$9:$D$27,MATCH('VS stats'!$C62,'Season 11'!$B$9:$B$27,0)),"-")</f>
        <v>-</v>
      </c>
      <c r="BM62" s="965" t="str">
        <f>IFERROR(INDEX('Season 11'!$D$28:$D$46,MATCH('VS stats'!$C62,'Season 11'!$B$28:$B$46,0)),"-")</f>
        <v>-</v>
      </c>
      <c r="BN62" s="965" t="str">
        <f>IFERROR(INDEX('Season 11'!$J$9:$J$16,MATCH('VS stats'!$C62,'Season 11'!$H$9:$H$16,0)),IFERROR(INDEX('Season 11'!$J$39,MATCH('VS stats'!$C62,'Season 11'!$H$39,0)),"-"))</f>
        <v>-</v>
      </c>
      <c r="BO62" s="965" t="str">
        <f>IFERROR(INDEX('Season 11'!$P$9:$P$16,MATCH('VS stats'!$C62,'Season 11'!$N$9:$N$16,0)),IFERROR(INDEX('Season 11'!$J$30,MATCH('VS stats'!$C62,'Season 11'!$H$30,0)),"-"))</f>
        <v>-</v>
      </c>
      <c r="BP62" s="965" t="str">
        <f>IFERROR(INDEX('Season 11'!$P$20:$P$24,MATCH('VS stats'!$C62,'Season 11'!$N$20:$N$24,0)),
IFERROR(INDEX('Season 11'!$X$9,MATCH('VS stats'!$C62,'Season 11'!$U$9,0)),
IFERROR(INDEX('Season 11'!$X$11:$X$13,MATCH('VS stats'!$C62,'Season 11'!$U$11:$U70,0)),
IFERROR(INDEX('Season 11'!$X$17,MATCH('VS stats'!$C62,'Season 11'!$U$17,0)),
IFERROR(INDEX('Season 11'!$X$19,MATCH('VS stats'!$C62,'Season 11'!$U$19,0)),
IFERROR(INDEX('Season 11'!$X$21,MATCH('VS stats'!$C62,'Season 11'!$U$21,0)),
IFERROR(INDEX('Season 11'!$X$23,MATCH('VS stats'!$C62,'Season 11'!$U$23,0)),"-")))))))</f>
        <v>-</v>
      </c>
      <c r="BQ62" s="966" t="str">
        <f>IFERROR(INDEX('Season 11'!$X$10,MATCH('VS stats'!$C62,'Season 11'!$U$10,0)),
IFERROR(INDEX('Season 11'!$X$14:$X$16,MATCH('VS stats'!$C62,'Season 11'!$U$14:$U$16,0)),
IFERROR(INDEX('Season 11'!$X$18,MATCH('VS stats'!$C62,'Season 11'!$U$18,0)),
IFERROR(INDEX('Season 11'!$X$20,MATCH('VS stats'!$C62,'Season 11'!$U$20,0)),
IFERROR(INDEX('Season 11'!$X$22,MATCH('VS stats'!$C62,'Season 11'!$U$22,0)),"-")))))</f>
        <v>-</v>
      </c>
      <c r="BR62" s="965" t="str">
        <f>IFERROR(INDEX('Season 12'!$D$9:$D$27,MATCH('VS stats'!$C62,'Season 12'!$B$9:$B$27,0)),"-")</f>
        <v>-</v>
      </c>
      <c r="BS62" s="965" t="str">
        <f>IFERROR(INDEX('Season 12'!$D$28:$D$46,MATCH('VS stats'!$C62,'Season 12'!$B$28:$B$46,0)),"-")</f>
        <v>-</v>
      </c>
      <c r="BT62" s="965" t="str">
        <f>IFERROR(INDEX('Season 12'!$J$9:$J$16,MATCH('VS stats'!$C62,'Season 12'!$H$9:$H$16,0)),IFERROR(INDEX('Season 12'!$J$39,MATCH('VS stats'!$C62,'Season 12'!$H$39,0)),"-"))</f>
        <v>-</v>
      </c>
      <c r="BU62" s="965" t="str">
        <f>IFERROR(INDEX('Season 12'!$P$9:$P$16,MATCH('VS stats'!$C62,'Season 12'!$N$9:$N$16,0)),IFERROR(INDEX('Season 12'!$J$30,MATCH('VS stats'!$C62,'Season 12'!$H$30,0)),"-"))</f>
        <v>-</v>
      </c>
      <c r="BV62" s="965" t="str">
        <f>IFERROR(INDEX('Season 12'!$P$20:$P$24,MATCH('VS stats'!$C62,'Season 12'!$N$20:$N$24,0)),
IFERROR(INDEX('Season 12'!$X$9,MATCH('VS stats'!$C62,'Season 12'!$U$9,0)),
IFERROR(INDEX('Season 12'!$X$11:$X$13,MATCH('VS stats'!$C62,'Season 12'!$U$11:$U70,0)),
IFERROR(INDEX('Season 12'!$X$17,MATCH('VS stats'!$C62,'Season 12'!$U$17,0)),
IFERROR(INDEX('Season 12'!$X$19,MATCH('VS stats'!$C62,'Season 12'!$U$19,0)),
IFERROR(INDEX('Season 12'!$X$21,MATCH('VS stats'!$C62,'Season 12'!$U$21,0)),
IFERROR(INDEX('Season 12'!$X$23,MATCH('VS stats'!$C62,'Season 12'!$U$23,0)),"-")))))))</f>
        <v>-</v>
      </c>
      <c r="BW62" s="966" t="str">
        <f>IFERROR(INDEX('Season 12'!$X$10,MATCH('VS stats'!$C62,'Season 12'!$U$10,0)),
IFERROR(INDEX('Season 12'!$X$14:$X$16,MATCH('VS stats'!$C62,'Season 12'!$U$14:$U$16,0)),
IFERROR(INDEX('Season 12'!$X$18,MATCH('VS stats'!$C62,'Season 12'!$U$18,0)),
IFERROR(INDEX('Season 12'!$X$20,MATCH('VS stats'!$C62,'Season 12'!$U$20,0)),
IFERROR(INDEX('Season 12'!$X$22,MATCH('VS stats'!$C62,'Season 12'!$U$22,0)),"-")))))</f>
        <v>-</v>
      </c>
      <c r="BX62" s="965" t="str">
        <f>IFERROR(INDEX('Season 13'!$D$9:$D$27,MATCH('VS stats'!$C62,'Season 13'!$B$9:$B$27,0)),"-")</f>
        <v>-</v>
      </c>
      <c r="BY62" s="965" t="str">
        <f>IFERROR(INDEX('Season 13'!$D$28:$D$46,MATCH('VS stats'!$C62,'Season 13'!$B$28:$B$46,0)),"-")</f>
        <v>-</v>
      </c>
      <c r="BZ62" s="965" t="str">
        <f>IFERROR(INDEX('Season 13'!$J$9:$J$16,MATCH('VS stats'!$C62,'Season 13'!$H$9:$H$16,0)),IFERROR(INDEX('Season 13'!$J$39,MATCH('VS stats'!$C62,'Season 13'!$H$39,0)),"-"))</f>
        <v>-</v>
      </c>
      <c r="CA62" s="965" t="str">
        <f>IFERROR(INDEX('Season 13'!$P$9:$P$16,MATCH('VS stats'!$C62,'Season 13'!$N$9:$N$16,0)),IFERROR(INDEX('Season 13'!$J$30,MATCH('VS stats'!$C62,'Season 13'!$H$30,0)),"-"))</f>
        <v>-</v>
      </c>
      <c r="CB62" s="965" t="str">
        <f>IFERROR(INDEX('Season 13'!$P$20:$P$24,MATCH('VS stats'!$C62,'Season 13'!$N$20:$N$24,0)),
IFERROR(INDEX('Season 13'!$X$9,MATCH('VS stats'!$C62,'Season 13'!$U$9,0)),
IFERROR(INDEX('Season 13'!$X$11:$X$13,MATCH('VS stats'!$C62,'Season 13'!$U$11:$U70,0)),
IFERROR(INDEX('Season 13'!$X$17,MATCH('VS stats'!$C62,'Season 13'!$U$17,0)),
IFERROR(INDEX('Season 13'!$X$19,MATCH('VS stats'!$C62,'Season 13'!$U$19,0)),
IFERROR(INDEX('Season 13'!$X$21,MATCH('VS stats'!$C62,'Season 13'!$U$21,0)),
IFERROR(INDEX('Season 13'!$X$23,MATCH('VS stats'!$C62,'Season 13'!$U$23,0)),"-")))))))</f>
        <v>-</v>
      </c>
      <c r="CC62" s="966" t="str">
        <f>IFERROR(INDEX('Season 13'!$X$10,MATCH('VS stats'!$C62,'Season 13'!$U$10,0)),
IFERROR(INDEX('Season 13'!$X$14:$X$16,MATCH('VS stats'!$C62,'Season 13'!$U$14:$U$16,0)),
IFERROR(INDEX('Season 13'!$X$18,MATCH('VS stats'!$C62,'Season 13'!$U$18,0)),
IFERROR(INDEX('Season 13'!$X$20,MATCH('VS stats'!$C62,'Season 13'!$U$20,0)),
IFERROR(INDEX('Season 13'!$X$22,MATCH('VS stats'!$C62,'Season 13'!$U$22,0)),"-")))))</f>
        <v>-</v>
      </c>
      <c r="CD62" s="965" t="str">
        <f>IFERROR(INDEX('Season 14'!$D$9:$D$27,MATCH('VS stats'!$C62,'Season 14'!$B$9:$B$27,0)),"-")</f>
        <v>-</v>
      </c>
      <c r="CE62" s="965" t="str">
        <f>IFERROR(INDEX('Season 14'!$D$28:$D$46,MATCH('VS stats'!$C62,'Season 14'!$B$28:$B$46,0)),"-")</f>
        <v>-</v>
      </c>
      <c r="CF62" s="965" t="str">
        <f>IFERROR(INDEX('Season 14'!$J$9:$J$16,MATCH('VS stats'!$C62,'Season 14'!$H$9:$H$16,0)),IFERROR(INDEX('Season 14'!$J$39,MATCH('VS stats'!$C62,'Season 14'!$H$39,0)),"-"))</f>
        <v>-</v>
      </c>
      <c r="CG62" s="965" t="str">
        <f>IFERROR(INDEX('Season 14'!$P$9:$P$16,MATCH('VS stats'!$C62,'Season 14'!$N$9:$N$16,0)),IFERROR(INDEX('Season 14'!$J$30,MATCH('VS stats'!$C62,'Season 14'!$H$30,0)),"-"))</f>
        <v>-</v>
      </c>
      <c r="CH62" s="965" t="str">
        <f>IFERROR(INDEX('Season 14'!$P$20:$P$24,MATCH('VS stats'!$C62,'Season 14'!$N$20:$N$24,0)),
IFERROR(INDEX('Season 14'!$X$9,MATCH('VS stats'!$C62,'Season 14'!$U$9,0)),
IFERROR(INDEX('Season 14'!$X$11:$X$13,MATCH('VS stats'!$C62,'Season 14'!$U$11:$U70,0)),
IFERROR(INDEX('Season 14'!$X$17,MATCH('VS stats'!$C62,'Season 14'!$U$17,0)),
IFERROR(INDEX('Season 14'!$X$19,MATCH('VS stats'!$C62,'Season 14'!$U$19,0)),
IFERROR(INDEX('Season 14'!$X$21,MATCH('VS stats'!$C62,'Season 14'!$U$21,0)),
IFERROR(INDEX('Season 14'!$X$23,MATCH('VS stats'!$C62,'Season 14'!$U$23,0)),"-")))))))</f>
        <v>-</v>
      </c>
      <c r="CI62" s="966" t="str">
        <f>IFERROR(INDEX('Season 14'!$X$10,MATCH('VS stats'!$C62,'Season 14'!$U$10,0)),
IFERROR(INDEX('Season 14'!$X$14:$X$16,MATCH('VS stats'!$C62,'Season 14'!$U$14:$U$16,0)),
IFERROR(INDEX('Season 14'!$X$18,MATCH('VS stats'!$C62,'Season 14'!$U$18,0)),
IFERROR(INDEX('Season 14'!$X$20,MATCH('VS stats'!$C62,'Season 14'!$U$20,0)),
IFERROR(INDEX('Season 14'!$X$22,MATCH('VS stats'!$C62,'Season 14'!$U$22,0)),"-")))))</f>
        <v>-</v>
      </c>
      <c r="CJ62" s="965" t="str">
        <f>IFERROR(INDEX('Season 15'!$D$9:$D$27,MATCH('VS stats'!$C62,'Season 15'!$B$9:$B$27,0)),"-")</f>
        <v>-</v>
      </c>
      <c r="CK62" s="965" t="str">
        <f>IFERROR(INDEX('Season 15'!$D$28:$D$46,MATCH('VS stats'!$C62,'Season 15'!$B$28:$B$46,0)),"-")</f>
        <v>-</v>
      </c>
      <c r="CL62" s="965" t="str">
        <f>IFERROR(INDEX('Season 15'!$J$9:$J$16,MATCH('VS stats'!$C62,'Season 15'!$H$9:$H$16,0)),IFERROR(INDEX('Season 15'!$J$39,MATCH('VS stats'!$C62,'Season 15'!$H$39,0)),"-"))</f>
        <v>-</v>
      </c>
      <c r="CM62" s="965" t="str">
        <f>IFERROR(INDEX('Season 15'!$P$9:$P$16,MATCH('VS stats'!$C62,'Season 15'!$N$9:$N$16,0)),IFERROR(INDEX('Season 15'!$J$30,MATCH('VS stats'!$C62,'Season 15'!$H$30,0)),"-"))</f>
        <v>-</v>
      </c>
      <c r="CN62" s="965" t="str">
        <f>IFERROR(INDEX('Season 15'!$P$20:$P$24,MATCH('VS stats'!$C62,'Season 15'!$N$20:$N$24,0)),
IFERROR(INDEX('Season 15'!$X$9,MATCH('VS stats'!$C62,'Season 15'!$U$9,0)),
IFERROR(INDEX('Season 15'!$X$11:$X$13,MATCH('VS stats'!$C62,'Season 15'!$U$11:$U70,0)),
IFERROR(INDEX('Season 15'!$X$17,MATCH('VS stats'!$C62,'Season 15'!$U$17,0)),
IFERROR(INDEX('Season 15'!$X$19,MATCH('VS stats'!$C62,'Season 15'!$U$19,0)),
IFERROR(INDEX('Season 15'!$X$21,MATCH('VS stats'!$C62,'Season 15'!$U$21,0)),
IFERROR(INDEX('Season 15'!$X$23,MATCH('VS stats'!$C62,'Season 15'!$U$23,0)),"-")))))))</f>
        <v>-</v>
      </c>
      <c r="CO62" s="966" t="str">
        <f>IFERROR(INDEX('Season 15'!$X$10,MATCH('VS stats'!$C62,'Season 15'!$U$10,0)),
IFERROR(INDEX('Season 15'!$X$14:$X$16,MATCH('VS stats'!$C62,'Season 15'!$U$14:$U$16,0)),
IFERROR(INDEX('Season 15'!$X$18,MATCH('VS stats'!$C62,'Season 15'!$U$18,0)),
IFERROR(INDEX('Season 15'!$X$20,MATCH('VS stats'!$C62,'Season 15'!$U$20,0)),
IFERROR(INDEX('Season 15'!$X$22,MATCH('VS stats'!$C62,'Season 15'!$U$22,0)),"-")))))</f>
        <v>-</v>
      </c>
      <c r="CP62" s="976"/>
      <c r="CQ62" s="822"/>
      <c r="CR62" s="822"/>
      <c r="CS62" s="822"/>
      <c r="CT62" s="822"/>
      <c r="CU62" s="822"/>
    </row>
    <row r="63" spans="3:99" x14ac:dyDescent="0.25">
      <c r="C63" s="738" t="s">
        <v>230</v>
      </c>
      <c r="D63" s="965" t="str">
        <f>IFERROR(INDEX('Season 1'!$D$9:$D$31,MATCH('VS stats'!$C63,'Season 1'!$B$9:$B$31,0)),"-")</f>
        <v>-</v>
      </c>
      <c r="E63" s="965" t="str">
        <f>IFERROR(INDEX('Season 1'!$D$32:$D$54,MATCH('VS stats'!$C63,'Season 1'!$B$32:$B$54,0)),"-")</f>
        <v>-</v>
      </c>
      <c r="F63" s="965" t="str">
        <f>IFERROR(INDEX('Season 1'!$J$9:$J$16,MATCH('VS stats'!$C63,'Season 1'!$H$9:$H$16,0)),IFERROR(INDEX('Season 1'!$W$9:$W$14,MATCH('VS stats'!$C63,'Season 1'!$T$9:$T$14,0)),"-"))</f>
        <v>-</v>
      </c>
      <c r="G63" s="965" t="str">
        <f>IFERROR(INDEX('Season 1'!$P$9:$P$16,MATCH('VS stats'!$C63,'Season 1'!$N$9:$N$16,0)),"-")</f>
        <v>-</v>
      </c>
      <c r="H63" s="965" t="str">
        <f>IFERROR(INDEX('Season 1'!$P$20:$P$24,MATCH('VS stats'!$C63,'Season 1'!$N$20:$N$24,0)),"-")</f>
        <v>-</v>
      </c>
      <c r="I63" s="966" t="s">
        <v>35</v>
      </c>
      <c r="J63" s="965" t="str">
        <f>IFERROR(INDEX('Season 2'!$D$9:$D$31,MATCH('VS stats'!$C63,'Season 2'!$B$9:$B$31,0)),"-")</f>
        <v>-</v>
      </c>
      <c r="K63" s="965" t="str">
        <f>IFERROR(INDEX('Season 2'!$D$32:$D$54,MATCH('VS stats'!$C63,'Season 2'!$B$32:$B$54,0)),"-")</f>
        <v>-</v>
      </c>
      <c r="L63" s="965" t="str">
        <f>IFERROR(INDEX('Season 2'!$J$9:$J$16,MATCH('VS stats'!$C63,'Season 2'!$H$9:$H$16,0)),IFERROR(INDEX('Season 2'!$J$45:$J$50,MATCH('VS stats'!$C63,'Season 2'!$H$45:$H$50,0)),"-"))</f>
        <v>-</v>
      </c>
      <c r="M63" s="965" t="str">
        <f>IFERROR(INDEX('Season 2'!$P$9:$P$16,MATCH('VS stats'!$C63,'Season 2'!$N$9:$N$16,0)),IFERROR(INDEX('Season 2'!$J$30,MATCH('VS stats'!$C63,'Season 2'!$H$30,0)),"-"))</f>
        <v>-</v>
      </c>
      <c r="N63" s="965" t="str">
        <f>IFERROR(INDEX('Season 2'!$P$20:$P$24,MATCH('VS stats'!$C63,'Season 2'!$N$20:$N$24,0)),
IFERROR(INDEX('Season 2'!$X$9,MATCH('VS stats'!$C63,'Season 2'!$U$9,0)),
IFERROR(INDEX('Season 2'!$X$11:$X$13,MATCH('VS stats'!$C63,'Season 2'!$U$11:$U71,0)),
IFERROR(INDEX('Season 2'!$X$17,MATCH('VS stats'!$C63,'Season 2'!$U$17,0)),
IFERROR(INDEX('Season 2'!$X$19,MATCH('VS stats'!$C63,'Season 2'!$U$19,0)),
IFERROR(INDEX('Season 2'!$X$21,MATCH('VS stats'!$C63,'Season 2'!$U$21,0)),
IFERROR(INDEX('Season 2'!$X$23,MATCH('VS stats'!$C63,'Season 2'!$U$23,0)),
IFERROR(INDEX('Season 2'!$X$25,MATCH('VS stats'!$C63,'Season 2'!$U$25,0)),"-"))))))))</f>
        <v>-</v>
      </c>
      <c r="O63" s="966" t="str">
        <f>IFERROR(INDEX('Season 2'!$X$10,MATCH('VS stats'!$C63,'Season 2'!$U$10,0)),
IFERROR(INDEX('Season 2'!$X$14:$X$16,MATCH('VS stats'!$C63,'Season 2'!$U$14:$U$16,0)),
IFERROR(INDEX('Season 2'!$X$18,MATCH('VS stats'!$C63,'Season 2'!$U$18,0)),
IFERROR(INDEX('Season 2'!$X$20,MATCH('VS stats'!$C63,'Season 2'!$U$20,0)),
IFERROR(INDEX('Season 2'!$X$22,MATCH('VS stats'!$C63,'Season 2'!$U$22,0)),
IFERROR(INDEX('Season 2'!$X$24,MATCH('VS stats'!$C63,'Season 2'!$U$24,0)),"-"))))))</f>
        <v>-</v>
      </c>
      <c r="P63" s="965" t="str">
        <f>IFERROR(INDEX('Season 3'!$D$9:$D$31,MATCH('VS stats'!$C63,'Season 3'!$B$9:$B$31,0)),"-")</f>
        <v>-</v>
      </c>
      <c r="Q63" s="965" t="str">
        <f>IFERROR(INDEX('Season 3'!$D$32:$D$54,MATCH('VS stats'!$C63,'Season 3'!$B$32:$B$54,0)),"-")</f>
        <v>-</v>
      </c>
      <c r="R63" s="965" t="str">
        <f>IFERROR(INDEX('Season 3'!$J$9:$J$16,MATCH('VS stats'!$C63,'Season 3'!$H$9:$H$16,0)),IFERROR(INDEX('Season 3'!$J$39,MATCH('VS stats'!$C63,'Season 3'!$H$39,0)),"-"))</f>
        <v>-</v>
      </c>
      <c r="S63" s="965" t="str">
        <f>IFERROR(INDEX('Season 3'!$P$9:$P$16,MATCH('VS stats'!$C63,'Season 3'!$N$9:$N$16,0)),IFERROR(INDEX('Season 3'!$J$30,MATCH('VS stats'!$C63,'Season 3'!$H$30,0)),"-"))</f>
        <v>-</v>
      </c>
      <c r="T63" s="965" t="str">
        <f>IFERROR(INDEX('Season 3'!$P$20:$P$24,MATCH('VS stats'!$C63,'Season 3'!$N$20:$N$24,0)),
IFERROR(INDEX('Season 3'!$X$9,MATCH('VS stats'!$C63,'Season 3'!$U$9,0)),
IFERROR(INDEX('Season 3'!$X$11:$X$13,MATCH('VS stats'!$C63,'Season 3'!$U$11:$U71,0)),
IFERROR(INDEX('Season 3'!$X$17,MATCH('VS stats'!$C63,'Season 3'!$U$17,0)),
IFERROR(INDEX('Season 3'!$X$19,MATCH('VS stats'!$C63,'Season 3'!$U$19,0)),
IFERROR(INDEX('Season 3'!$X$21,MATCH('VS stats'!$C63,'Season 3'!$U$21,0)),
IFERROR(INDEX('Season 3'!$X$23,MATCH('VS stats'!$C63,'Season 3'!$U$23,0)),
IFERROR(INDEX('Season 3'!$X$25,MATCH('VS stats'!$C63,'Season 3'!$U$25,0)),"-"))))))))</f>
        <v>-</v>
      </c>
      <c r="U63" s="966" t="str">
        <f>IFERROR(INDEX('Season 3'!$X$10,MATCH('VS stats'!$C63,'Season 3'!$U$10,0)),
IFERROR(INDEX('Season 3'!$X$14:$X$16,MATCH('VS stats'!$C63,'Season 3'!$U$14:$U$16,0)),
IFERROR(INDEX('Season 3'!$X$18,MATCH('VS stats'!$C63,'Season 3'!$U$18,0)),
IFERROR(INDEX('Season 3'!$X$20,MATCH('VS stats'!$C63,'Season 3'!$U$20,0)),
IFERROR(INDEX('Season 3'!$X$22,MATCH('VS stats'!$C63,'Season 3'!$U$22,0)),
IFERROR(INDEX('Season 3'!$X$24,MATCH('VS stats'!$C63,'Season 3'!$U$24,0)),"-"))))))</f>
        <v>-</v>
      </c>
      <c r="V63" s="965" t="str">
        <f>IFERROR(INDEX('Season 4'!$D$9:$D$27,MATCH('VS stats'!$C63,'Season 4'!$B$9:$B$27,0)),"-")</f>
        <v>-</v>
      </c>
      <c r="W63" s="965" t="str">
        <f>IFERROR(INDEX('Season 4'!$D$28:$D$46,MATCH('VS stats'!$C63,'Season 4'!$B$28:$B$46,0)),"-")</f>
        <v>-</v>
      </c>
      <c r="X63" s="965" t="str">
        <f>IFERROR(INDEX('Season 4'!$J$9:$J$16,MATCH('VS stats'!$C63,'Season 4'!$H$9:$H$16,0)),IFERROR(INDEX('Season 4'!$J$39,MATCH('VS stats'!$C63,'Season 4'!$H$39,0)),"-"))</f>
        <v>-</v>
      </c>
      <c r="Y63" s="965" t="str">
        <f>IFERROR(INDEX('Season 4'!$P$9:$P$16,MATCH('VS stats'!$C63,'Season 4'!$N$9:$N$16,0)),IFERROR(INDEX('Season 4'!$J$30,MATCH('VS stats'!$C63,'Season 4'!$H$30,0)),"-"))</f>
        <v>-</v>
      </c>
      <c r="Z63" s="965" t="str">
        <f>IFERROR(INDEX('Season 4'!$P$20:$P$24,MATCH('VS stats'!$C63,'Season 4'!$N$20:$N$24,0)),
IFERROR(INDEX('Season 4'!$X$9,MATCH('VS stats'!$C63,'Season 4'!$U$9,0)),
IFERROR(INDEX('Season 4'!$X$11:$X$13,MATCH('VS stats'!$C63,'Season 4'!$U$11:$U71,0)),
IFERROR(INDEX('Season 4'!$X$17,MATCH('VS stats'!$C63,'Season 4'!$U$17,0)),
IFERROR(INDEX('Season 4'!$X$19,MATCH('VS stats'!$C63,'Season 4'!$U$19,0)),
IFERROR(INDEX('Season 4'!$X$21,MATCH('VS stats'!$C63,'Season 4'!$U$21,0)),
IFERROR(INDEX('Season 4'!$X$23,MATCH('VS stats'!$C63,'Season 4'!$U$23,0)),
IFERROR(INDEX('Season 4'!$X$25,MATCH('VS stats'!$C63,'Season 4'!$U$25,0)),"-"))))))))</f>
        <v>-</v>
      </c>
      <c r="AA63" s="966" t="str">
        <f>IFERROR(INDEX('Season 4'!$X$10,MATCH('VS stats'!$C63,'Season 4'!$U$10,0)),
IFERROR(INDEX('Season 4'!$X$14:$X$16,MATCH('VS stats'!$C63,'Season 4'!$U$14:$U$16,0)),
IFERROR(INDEX('Season 4'!$X$18,MATCH('VS stats'!$C63,'Season 4'!$U$18,0)),
IFERROR(INDEX('Season 4'!$X$20,MATCH('VS stats'!$C63,'Season 4'!$U$20,0)),
IFERROR(INDEX('Season 4'!$X$22,MATCH('VS stats'!$C63,'Season 4'!$U$22,0)),
IFERROR(INDEX('Season 4'!$X$24,MATCH('VS stats'!$C63,'Season 4'!$U$24,0)),"-"))))))</f>
        <v>-</v>
      </c>
      <c r="AB63" s="965" t="str">
        <f>IFERROR(INDEX('Season 5'!$D$9:$D$27,MATCH('VS stats'!$C63,'Season 5'!$B$9:$B$27,0)),"-")</f>
        <v>-</v>
      </c>
      <c r="AC63" s="965" t="str">
        <f>IFERROR(INDEX('Season 5'!$D$28:$D$46,MATCH('VS stats'!$C63,'Season 5'!$B$28:$B$46,0)),"-")</f>
        <v>-</v>
      </c>
      <c r="AD63" s="965" t="str">
        <f>IFERROR(INDEX('Season 5'!$J$9:$J$16,MATCH('VS stats'!$C63,'Season 5'!$H$9:$H$16,0)),IFERROR(INDEX('Season 5'!$J$39,MATCH('VS stats'!$C63,'Season 5'!$H$39,0)),"-"))</f>
        <v>-</v>
      </c>
      <c r="AE63" s="965" t="str">
        <f>IFERROR(INDEX('Season 5'!$P$9:$P$16,MATCH('VS stats'!$C63,'Season 5'!$N$9:$N$16,0)),IFERROR(INDEX('Season 5'!$J$30,MATCH('VS stats'!$C63,'Season 5'!$H$30,0)),"-"))</f>
        <v>-</v>
      </c>
      <c r="AF63" s="965" t="str">
        <f>IFERROR(INDEX('Season 5'!$P$20:$P$24,MATCH('VS stats'!$C63,'Season 5'!$N$20:$N$24,0)),
IFERROR(INDEX('Season 5'!$X$9,MATCH('VS stats'!$C63,'Season 5'!$U$9,0)),
IFERROR(INDEX('Season 5'!$X$11:$X$13,MATCH('VS stats'!$C63,'Season 5'!$U$11:$U71,0)),
IFERROR(INDEX('Season 5'!$X$17,MATCH('VS stats'!$C63,'Season 5'!$U$17,0)),
IFERROR(INDEX('Season 5'!$X$19,MATCH('VS stats'!$C63,'Season 5'!$U$19,0)),
IFERROR(INDEX('Season 5'!$X$21,MATCH('VS stats'!$C63,'Season 5'!$U$21,0)),
IFERROR(INDEX('Season 5'!$X$23,MATCH('VS stats'!$C63,'Season 5'!$U$23,0)),"-")))))))</f>
        <v>-</v>
      </c>
      <c r="AG63" s="966" t="str">
        <f>IFERROR(INDEX('Season 5'!$X$10,MATCH('VS stats'!$C63,'Season 5'!$U$10,0)),
IFERROR(INDEX('Season 5'!$X$14:$X$16,MATCH('VS stats'!$C63,'Season 5'!$U$14:$U$16,0)),
IFERROR(INDEX('Season 5'!$X$18,MATCH('VS stats'!$C63,'Season 5'!$U$18,0)),
IFERROR(INDEX('Season 5'!$X$20,MATCH('VS stats'!$C63,'Season 5'!$U$20,0)),
IFERROR(INDEX('Season 5'!$X$22,MATCH('VS stats'!$C63,'Season 5'!$U$22,0)),"-")))))</f>
        <v>-</v>
      </c>
      <c r="AH63" s="965" t="str">
        <f>IFERROR(INDEX('Season 6'!$D$9:$D$27,MATCH('VS stats'!$C63,'Season 6'!$B$9:$B$27,0)),"-")</f>
        <v>-</v>
      </c>
      <c r="AI63" s="965" t="str">
        <f>IFERROR(INDEX('Season 6'!$D$28:$D$46,MATCH('VS stats'!$C63,'Season 6'!$B$28:$B$46,0)),"-")</f>
        <v>-</v>
      </c>
      <c r="AJ63" s="965" t="str">
        <f>IFERROR(INDEX('Season 6'!$J$9:$J$16,MATCH('VS stats'!$C63,'Season 6'!$H$9:$H$16,0)),IFERROR(INDEX('Season 6'!$J$39,MATCH('VS stats'!$C63,'Season 6'!$H$39,0)),"-"))</f>
        <v>-</v>
      </c>
      <c r="AK63" s="965" t="str">
        <f>IFERROR(INDEX('Season 6'!$P$9:$P$16,MATCH('VS stats'!$C63,'Season 6'!$N$9:$N$16,0)),IFERROR(INDEX('Season 6'!$J$30,MATCH('VS stats'!$C63,'Season 6'!$H$30,0)),"-"))</f>
        <v>-</v>
      </c>
      <c r="AL63" s="965" t="str">
        <f>IFERROR(INDEX('Season 6'!$P$20:$P$24,MATCH('VS stats'!$C63,'Season 6'!$N$20:$N$24,0)),
IFERROR(INDEX('Season 6'!$X$9,MATCH('VS stats'!$C63,'Season 6'!$U$9,0)),
IFERROR(INDEX('Season 6'!$X$11:$X$13,MATCH('VS stats'!$C63,'Season 6'!$U$11:$U71,0)),
IFERROR(INDEX('Season 6'!$X$17,MATCH('VS stats'!$C63,'Season 6'!$U$17,0)),
IFERROR(INDEX('Season 6'!$X$19,MATCH('VS stats'!$C63,'Season 6'!$U$19,0)),
IFERROR(INDEX('Season 6'!$X$21,MATCH('VS stats'!$C63,'Season 6'!$U$21,0)),
IFERROR(INDEX('Season 6'!$X$23,MATCH('VS stats'!$C63,'Season 6'!$U$23,0)),"-")))))))</f>
        <v>-</v>
      </c>
      <c r="AM63" s="966" t="str">
        <f>IFERROR(INDEX('Season 6'!$X$10,MATCH('VS stats'!$C63,'Season 6'!$U$10,0)),
IFERROR(INDEX('Season 6'!$X$14:$X$16,MATCH('VS stats'!$C63,'Season 6'!$U$14:$U$16,0)),
IFERROR(INDEX('Season 6'!$X$18,MATCH('VS stats'!$C63,'Season 6'!$U$18,0)),
IFERROR(INDEX('Season 6'!$X$20,MATCH('VS stats'!$C63,'Season 6'!$U$20,0)),
IFERROR(INDEX('Season 6'!$X$22,MATCH('VS stats'!$C63,'Season 6'!$U$22,0)),"-")))))</f>
        <v>-</v>
      </c>
      <c r="AN63" s="965" t="str">
        <f>IFERROR(INDEX('Season 7'!$D$9:$D$27,MATCH('VS stats'!$C63,'Season 7'!$B$9:$B$27,0)),"-")</f>
        <v>-</v>
      </c>
      <c r="AO63" s="965" t="str">
        <f>IFERROR(INDEX('Season 7'!$D$28:$D$46,MATCH('VS stats'!$C63,'Season 7'!$B$28:$B$46,0)),"-")</f>
        <v>-</v>
      </c>
      <c r="AP63" s="965" t="str">
        <f>IFERROR(INDEX('Season 7'!$J$9:$J$16,MATCH('VS stats'!$C63,'Season 7'!$H$9:$H$16,0)),IFERROR(INDEX('Season 7'!$J$39,MATCH('VS stats'!$C63,'Season 7'!$H$39,0)),"-"))</f>
        <v>-</v>
      </c>
      <c r="AQ63" s="965" t="str">
        <f>IFERROR(INDEX('Season 7'!$P$9:$P$16,MATCH('VS stats'!$C63,'Season 7'!$N$9:$N$16,0)),IFERROR(INDEX('Season 7'!$J$30,MATCH('VS stats'!$C63,'Season 7'!$H$30,0)),"-"))</f>
        <v>-</v>
      </c>
      <c r="AR63" s="965" t="str">
        <f>IFERROR(INDEX('Season 7'!$P$20:$P$24,MATCH('VS stats'!$C63,'Season 7'!$N$20:$N$24,0)),
IFERROR(INDEX('Season 7'!$X$9,MATCH('VS stats'!$C63,'Season 7'!$U$9,0)),
IFERROR(INDEX('Season 7'!$X$11:$X$13,MATCH('VS stats'!$C63,'Season 7'!$U$11:$U71,0)),
IFERROR(INDEX('Season 7'!$X$17,MATCH('VS stats'!$C63,'Season 7'!$U$17,0)),
IFERROR(INDEX('Season 7'!$X$19,MATCH('VS stats'!$C63,'Season 7'!$U$19,0)),
IFERROR(INDEX('Season 7'!$X$21,MATCH('VS stats'!$C63,'Season 7'!$U$21,0)),
IFERROR(INDEX('Season 7'!$X$23,MATCH('VS stats'!$C63,'Season 7'!$U$23,0)),"-")))))))</f>
        <v>-</v>
      </c>
      <c r="AS63" s="966" t="str">
        <f>IFERROR(INDEX('Season 7'!$X$10,MATCH('VS stats'!$C63,'Season 7'!$U$10,0)),
IFERROR(INDEX('Season 7'!$X$14:$X$16,MATCH('VS stats'!$C63,'Season 7'!$U$14:$U$16,0)),
IFERROR(INDEX('Season 7'!$X$18,MATCH('VS stats'!$C63,'Season 7'!$U$18,0)),
IFERROR(INDEX('Season 7'!$X$20,MATCH('VS stats'!$C63,'Season 7'!$U$20,0)),
IFERROR(INDEX('Season 7'!$X$22,MATCH('VS stats'!$C63,'Season 7'!$U$22,0)),"-")))))</f>
        <v>-</v>
      </c>
      <c r="AT63" s="965" t="str">
        <f>IFERROR(INDEX('Season 8'!$D$9:$D$27,MATCH('VS stats'!$C63,'Season 8'!$B$9:$B$27,0)),"-")</f>
        <v>-</v>
      </c>
      <c r="AU63" s="965" t="str">
        <f>IFERROR(INDEX('Season 8'!$D$28:$D$46,MATCH('VS stats'!$C63,'Season 8'!$B$28:$B$46,0)),"-")</f>
        <v>-</v>
      </c>
      <c r="AV63" s="965" t="str">
        <f>IFERROR(INDEX('Season 8'!$J$9:$J$16,MATCH('VS stats'!$C63,'Season 8'!$H$9:$H$16,0)),IFERROR(INDEX('Season 8'!$J$39,MATCH('VS stats'!$C63,'Season 8'!$H$39,0)),"-"))</f>
        <v>-</v>
      </c>
      <c r="AW63" s="965" t="str">
        <f>IFERROR(INDEX('Season 8'!$P$9:$P$16,MATCH('VS stats'!$C63,'Season 8'!$N$9:$N$16,0)),IFERROR(INDEX('Season 8'!$J$30,MATCH('VS stats'!$C63,'Season 8'!$H$30,0)),"-"))</f>
        <v>-</v>
      </c>
      <c r="AX63" s="965" t="str">
        <f>IFERROR(INDEX('Season 8'!$P$20:$P$24,MATCH('VS stats'!$C63,'Season 8'!$N$20:$N$24,0)),
IFERROR(INDEX('Season 8'!$X$9,MATCH('VS stats'!$C63,'Season 8'!$U$9,0)),
IFERROR(INDEX('Season 8'!$X$11:$X$13,MATCH('VS stats'!$C63,'Season 8'!$U$11:$U71,0)),
IFERROR(INDEX('Season 8'!$X$17,MATCH('VS stats'!$C63,'Season 8'!$U$17,0)),
IFERROR(INDEX('Season 8'!$X$19,MATCH('VS stats'!$C63,'Season 8'!$U$19,0)),
IFERROR(INDEX('Season 8'!$X$21,MATCH('VS stats'!$C63,'Season 8'!$U$21,0)),
IFERROR(INDEX('Season 8'!$X$23,MATCH('VS stats'!$C63,'Season 8'!$U$23,0)),"-")))))))</f>
        <v>-</v>
      </c>
      <c r="AY63" s="966" t="str">
        <f>IFERROR(INDEX('Season 8'!$X$10,MATCH('VS stats'!$C63,'Season 8'!$U$10,0)),
IFERROR(INDEX('Season 8'!$X$14:$X$16,MATCH('VS stats'!$C63,'Season 8'!$U$14:$U$16,0)),
IFERROR(INDEX('Season 8'!$X$18,MATCH('VS stats'!$C63,'Season 8'!$U$18,0)),
IFERROR(INDEX('Season 8'!$X$20,MATCH('VS stats'!$C63,'Season 8'!$U$20,0)),
IFERROR(INDEX('Season 8'!$X$22,MATCH('VS stats'!$C63,'Season 8'!$U$22,0)),"-")))))</f>
        <v>-</v>
      </c>
      <c r="AZ63" s="965" t="str">
        <f>IFERROR(INDEX('Season 9'!$D$9:$D$27,MATCH('VS stats'!$C63,'Season 9'!$B$9:$B$27,0)),"-")</f>
        <v>-</v>
      </c>
      <c r="BA63" s="965" t="str">
        <f>IFERROR(INDEX('Season 9'!$D$28:$D$46,MATCH('VS stats'!$C63,'Season 9'!$B$28:$B$46,0)),"-")</f>
        <v>-</v>
      </c>
      <c r="BB63" s="965" t="str">
        <f>IFERROR(INDEX('Season 9'!$J$9:$J$16,MATCH('VS stats'!$C63,'Season 9'!$H$9:$H$16,0)),IFERROR(INDEX('Season 9'!$J$39,MATCH('VS stats'!$C63,'Season 9'!$H$39,0)),"-"))</f>
        <v>-</v>
      </c>
      <c r="BC63" s="965" t="str">
        <f>IFERROR(INDEX('Season 9'!$P$9:$P$16,MATCH('VS stats'!$C63,'Season 9'!$N$9:$N$16,0)),IFERROR(INDEX('Season 9'!$J$30,MATCH('VS stats'!$C63,'Season 9'!$H$30,0)),"-"))</f>
        <v>-</v>
      </c>
      <c r="BD63" s="965" t="str">
        <f>IFERROR(INDEX('Season 9'!$P$20:$P$24,MATCH('VS stats'!$C63,'Season 9'!$N$20:$N$24,0)),
IFERROR(INDEX('Season 9'!$X$9,MATCH('VS stats'!$C63,'Season 9'!$U$9,0)),
IFERROR(INDEX('Season 9'!$X$11:$X$13,MATCH('VS stats'!$C63,'Season 9'!$U$11:$U71,0)),
IFERROR(INDEX('Season 9'!$X$17,MATCH('VS stats'!$C63,'Season 9'!$U$17,0)),
IFERROR(INDEX('Season 9'!$X$19,MATCH('VS stats'!$C63,'Season 9'!$U$19,0)),
IFERROR(INDEX('Season 9'!$X$21,MATCH('VS stats'!$C63,'Season 9'!$U$21,0)),
IFERROR(INDEX('Season 9'!$X$23,MATCH('VS stats'!$C63,'Season 9'!$U$23,0)),"-")))))))</f>
        <v>-</v>
      </c>
      <c r="BE63" s="966" t="str">
        <f>IFERROR(INDEX('Season 9'!$X$10,MATCH('VS stats'!$C63,'Season 9'!$U$10,0)),
IFERROR(INDEX('Season 9'!$X$14:$X$16,MATCH('VS stats'!$C63,'Season 9'!$U$14:$U$16,0)),
IFERROR(INDEX('Season 9'!$X$18,MATCH('VS stats'!$C63,'Season 9'!$U$18,0)),
IFERROR(INDEX('Season 9'!$X$20,MATCH('VS stats'!$C63,'Season 9'!$U$20,0)),
IFERROR(INDEX('Season 9'!$X$22,MATCH('VS stats'!$C63,'Season 9'!$U$22,0)),"-")))))</f>
        <v>-</v>
      </c>
      <c r="BF63" s="965" t="str">
        <f>IFERROR(INDEX('Season 10'!$D$9:$D$27,MATCH('VS stats'!$C63,'Season 10'!$B$9:$B$27,0)),"-")</f>
        <v>-</v>
      </c>
      <c r="BG63" s="965" t="str">
        <f>IFERROR(INDEX('Season 10'!$D$28:$D$46,MATCH('VS stats'!$C63,'Season 10'!$B$28:$B$46,0)),"-")</f>
        <v>-</v>
      </c>
      <c r="BH63" s="965" t="str">
        <f>IFERROR(INDEX('Season 10'!$J$9:$J$16,MATCH('VS stats'!$C63,'Season 10'!$H$9:$H$16,0)),IFERROR(INDEX('Season 10'!$J$39,MATCH('VS stats'!$C63,'Season 10'!$H$39,0)),"-"))</f>
        <v>-</v>
      </c>
      <c r="BI63" s="965" t="str">
        <f>IFERROR(INDEX('Season 10'!$P$9:$P$16,MATCH('VS stats'!$C63,'Season 10'!$N$9:$N$16,0)),IFERROR(INDEX('Season 10'!$J$30,MATCH('VS stats'!$C63,'Season 10'!$H$30,0)),"-"))</f>
        <v>-</v>
      </c>
      <c r="BJ63" s="965" t="str">
        <f>IFERROR(INDEX('Season 10'!$P$20:$P$24,MATCH('VS stats'!$C63,'Season 10'!$N$20:$N$24,0)),
IFERROR(INDEX('Season 10'!$X$9,MATCH('VS stats'!$C63,'Season 10'!$U$9,0)),
IFERROR(INDEX('Season 10'!$X$11:$X$13,MATCH('VS stats'!$C63,'Season 10'!$U$11:$U71,0)),
IFERROR(INDEX('Season 10'!$X$17,MATCH('VS stats'!$C63,'Season 10'!$U$17,0)),
IFERROR(INDEX('Season 10'!$X$19,MATCH('VS stats'!$C63,'Season 10'!$U$19,0)),
IFERROR(INDEX('Season 10'!$X$21,MATCH('VS stats'!$C63,'Season 10'!$U$21,0)),
IFERROR(INDEX('Season 10'!$X$23,MATCH('VS stats'!$C63,'Season 10'!$U$23,0)),"-")))))))</f>
        <v>-</v>
      </c>
      <c r="BK63" s="966" t="str">
        <f>IFERROR(INDEX('Season 10'!$X$10,MATCH('VS stats'!$C63,'Season 10'!$U$10,0)),
IFERROR(INDEX('Season 10'!$X$14:$X$16,MATCH('VS stats'!$C63,'Season 10'!$U$14:$U$16,0)),
IFERROR(INDEX('Season 10'!$X$18,MATCH('VS stats'!$C63,'Season 10'!$U$18,0)),
IFERROR(INDEX('Season 10'!$X$20,MATCH('VS stats'!$C63,'Season 10'!$U$20,0)),
IFERROR(INDEX('Season 10'!$X$22,MATCH('VS stats'!$C63,'Season 10'!$U$22,0)),"-")))))</f>
        <v>-</v>
      </c>
      <c r="BL63" s="965" t="str">
        <f>IFERROR(INDEX('Season 11'!$D$9:$D$27,MATCH('VS stats'!$C63,'Season 11'!$B$9:$B$27,0)),"-")</f>
        <v>-</v>
      </c>
      <c r="BM63" s="965" t="str">
        <f>IFERROR(INDEX('Season 11'!$D$28:$D$46,MATCH('VS stats'!$C63,'Season 11'!$B$28:$B$46,0)),"-")</f>
        <v>-</v>
      </c>
      <c r="BN63" s="965" t="str">
        <f>IFERROR(INDEX('Season 11'!$J$9:$J$16,MATCH('VS stats'!$C63,'Season 11'!$H$9:$H$16,0)),IFERROR(INDEX('Season 11'!$J$39,MATCH('VS stats'!$C63,'Season 11'!$H$39,0)),"-"))</f>
        <v>-</v>
      </c>
      <c r="BO63" s="965" t="str">
        <f>IFERROR(INDEX('Season 11'!$P$9:$P$16,MATCH('VS stats'!$C63,'Season 11'!$N$9:$N$16,0)),IFERROR(INDEX('Season 11'!$J$30,MATCH('VS stats'!$C63,'Season 11'!$H$30,0)),"-"))</f>
        <v>-</v>
      </c>
      <c r="BP63" s="965" t="str">
        <f>IFERROR(INDEX('Season 11'!$P$20:$P$24,MATCH('VS stats'!$C63,'Season 11'!$N$20:$N$24,0)),
IFERROR(INDEX('Season 11'!$X$9,MATCH('VS stats'!$C63,'Season 11'!$U$9,0)),
IFERROR(INDEX('Season 11'!$X$11:$X$13,MATCH('VS stats'!$C63,'Season 11'!$U$11:$U71,0)),
IFERROR(INDEX('Season 11'!$X$17,MATCH('VS stats'!$C63,'Season 11'!$U$17,0)),
IFERROR(INDEX('Season 11'!$X$19,MATCH('VS stats'!$C63,'Season 11'!$U$19,0)),
IFERROR(INDEX('Season 11'!$X$21,MATCH('VS stats'!$C63,'Season 11'!$U$21,0)),
IFERROR(INDEX('Season 11'!$X$23,MATCH('VS stats'!$C63,'Season 11'!$U$23,0)),"-")))))))</f>
        <v>-</v>
      </c>
      <c r="BQ63" s="966" t="str">
        <f>IFERROR(INDEX('Season 11'!$X$10,MATCH('VS stats'!$C63,'Season 11'!$U$10,0)),
IFERROR(INDEX('Season 11'!$X$14:$X$16,MATCH('VS stats'!$C63,'Season 11'!$U$14:$U$16,0)),
IFERROR(INDEX('Season 11'!$X$18,MATCH('VS stats'!$C63,'Season 11'!$U$18,0)),
IFERROR(INDEX('Season 11'!$X$20,MATCH('VS stats'!$C63,'Season 11'!$U$20,0)),
IFERROR(INDEX('Season 11'!$X$22,MATCH('VS stats'!$C63,'Season 11'!$U$22,0)),"-")))))</f>
        <v>-</v>
      </c>
      <c r="BR63" s="965" t="str">
        <f>IFERROR(INDEX('Season 12'!$D$9:$D$27,MATCH('VS stats'!$C63,'Season 12'!$B$9:$B$27,0)),"-")</f>
        <v>-</v>
      </c>
      <c r="BS63" s="965" t="str">
        <f>IFERROR(INDEX('Season 12'!$D$28:$D$46,MATCH('VS stats'!$C63,'Season 12'!$B$28:$B$46,0)),"-")</f>
        <v>-</v>
      </c>
      <c r="BT63" s="965" t="str">
        <f>IFERROR(INDEX('Season 12'!$J$9:$J$16,MATCH('VS stats'!$C63,'Season 12'!$H$9:$H$16,0)),IFERROR(INDEX('Season 12'!$J$39,MATCH('VS stats'!$C63,'Season 12'!$H$39,0)),"-"))</f>
        <v>-</v>
      </c>
      <c r="BU63" s="965" t="str">
        <f>IFERROR(INDEX('Season 12'!$P$9:$P$16,MATCH('VS stats'!$C63,'Season 12'!$N$9:$N$16,0)),IFERROR(INDEX('Season 12'!$J$30,MATCH('VS stats'!$C63,'Season 12'!$H$30,0)),"-"))</f>
        <v>-</v>
      </c>
      <c r="BV63" s="965" t="str">
        <f>IFERROR(INDEX('Season 12'!$P$20:$P$24,MATCH('VS stats'!$C63,'Season 12'!$N$20:$N$24,0)),
IFERROR(INDEX('Season 12'!$X$9,MATCH('VS stats'!$C63,'Season 12'!$U$9,0)),
IFERROR(INDEX('Season 12'!$X$11:$X$13,MATCH('VS stats'!$C63,'Season 12'!$U$11:$U71,0)),
IFERROR(INDEX('Season 12'!$X$17,MATCH('VS stats'!$C63,'Season 12'!$U$17,0)),
IFERROR(INDEX('Season 12'!$X$19,MATCH('VS stats'!$C63,'Season 12'!$U$19,0)),
IFERROR(INDEX('Season 12'!$X$21,MATCH('VS stats'!$C63,'Season 12'!$U$21,0)),
IFERROR(INDEX('Season 12'!$X$23,MATCH('VS stats'!$C63,'Season 12'!$U$23,0)),"-")))))))</f>
        <v>-</v>
      </c>
      <c r="BW63" s="966" t="str">
        <f>IFERROR(INDEX('Season 12'!$X$10,MATCH('VS stats'!$C63,'Season 12'!$U$10,0)),
IFERROR(INDEX('Season 12'!$X$14:$X$16,MATCH('VS stats'!$C63,'Season 12'!$U$14:$U$16,0)),
IFERROR(INDEX('Season 12'!$X$18,MATCH('VS stats'!$C63,'Season 12'!$U$18,0)),
IFERROR(INDEX('Season 12'!$X$20,MATCH('VS stats'!$C63,'Season 12'!$U$20,0)),
IFERROR(INDEX('Season 12'!$X$22,MATCH('VS stats'!$C63,'Season 12'!$U$22,0)),"-")))))</f>
        <v>-</v>
      </c>
      <c r="BX63" s="965" t="str">
        <f>IFERROR(INDEX('Season 13'!$D$9:$D$27,MATCH('VS stats'!$C63,'Season 13'!$B$9:$B$27,0)),"-")</f>
        <v>-</v>
      </c>
      <c r="BY63" s="965" t="str">
        <f>IFERROR(INDEX('Season 13'!$D$28:$D$46,MATCH('VS stats'!$C63,'Season 13'!$B$28:$B$46,0)),"-")</f>
        <v>-</v>
      </c>
      <c r="BZ63" s="965" t="str">
        <f>IFERROR(INDEX('Season 13'!$J$9:$J$16,MATCH('VS stats'!$C63,'Season 13'!$H$9:$H$16,0)),IFERROR(INDEX('Season 13'!$J$39,MATCH('VS stats'!$C63,'Season 13'!$H$39,0)),"-"))</f>
        <v>-</v>
      </c>
      <c r="CA63" s="965" t="str">
        <f>IFERROR(INDEX('Season 13'!$P$9:$P$16,MATCH('VS stats'!$C63,'Season 13'!$N$9:$N$16,0)),IFERROR(INDEX('Season 13'!$J$30,MATCH('VS stats'!$C63,'Season 13'!$H$30,0)),"-"))</f>
        <v>-</v>
      </c>
      <c r="CB63" s="965" t="str">
        <f>IFERROR(INDEX('Season 13'!$P$20:$P$24,MATCH('VS stats'!$C63,'Season 13'!$N$20:$N$24,0)),
IFERROR(INDEX('Season 13'!$X$9,MATCH('VS stats'!$C63,'Season 13'!$U$9,0)),
IFERROR(INDEX('Season 13'!$X$11:$X$13,MATCH('VS stats'!$C63,'Season 13'!$U$11:$U71,0)),
IFERROR(INDEX('Season 13'!$X$17,MATCH('VS stats'!$C63,'Season 13'!$U$17,0)),
IFERROR(INDEX('Season 13'!$X$19,MATCH('VS stats'!$C63,'Season 13'!$U$19,0)),
IFERROR(INDEX('Season 13'!$X$21,MATCH('VS stats'!$C63,'Season 13'!$U$21,0)),
IFERROR(INDEX('Season 13'!$X$23,MATCH('VS stats'!$C63,'Season 13'!$U$23,0)),"-")))))))</f>
        <v>-</v>
      </c>
      <c r="CC63" s="966" t="str">
        <f>IFERROR(INDEX('Season 13'!$X$10,MATCH('VS stats'!$C63,'Season 13'!$U$10,0)),
IFERROR(INDEX('Season 13'!$X$14:$X$16,MATCH('VS stats'!$C63,'Season 13'!$U$14:$U$16,0)),
IFERROR(INDEX('Season 13'!$X$18,MATCH('VS stats'!$C63,'Season 13'!$U$18,0)),
IFERROR(INDEX('Season 13'!$X$20,MATCH('VS stats'!$C63,'Season 13'!$U$20,0)),
IFERROR(INDEX('Season 13'!$X$22,MATCH('VS stats'!$C63,'Season 13'!$U$22,0)),"-")))))</f>
        <v>-</v>
      </c>
      <c r="CD63" s="965" t="str">
        <f>IFERROR(INDEX('Season 14'!$D$9:$D$27,MATCH('VS stats'!$C63,'Season 14'!$B$9:$B$27,0)),"-")</f>
        <v>-</v>
      </c>
      <c r="CE63" s="965" t="str">
        <f>IFERROR(INDEX('Season 14'!$D$28:$D$46,MATCH('VS stats'!$C63,'Season 14'!$B$28:$B$46,0)),"-")</f>
        <v>-</v>
      </c>
      <c r="CF63" s="965" t="str">
        <f>IFERROR(INDEX('Season 14'!$J$9:$J$16,MATCH('VS stats'!$C63,'Season 14'!$H$9:$H$16,0)),IFERROR(INDEX('Season 14'!$J$39,MATCH('VS stats'!$C63,'Season 14'!$H$39,0)),"-"))</f>
        <v>-</v>
      </c>
      <c r="CG63" s="965" t="str">
        <f>IFERROR(INDEX('Season 14'!$P$9:$P$16,MATCH('VS stats'!$C63,'Season 14'!$N$9:$N$16,0)),IFERROR(INDEX('Season 14'!$J$30,MATCH('VS stats'!$C63,'Season 14'!$H$30,0)),"-"))</f>
        <v>-</v>
      </c>
      <c r="CH63" s="965" t="str">
        <f>IFERROR(INDEX('Season 14'!$P$20:$P$24,MATCH('VS stats'!$C63,'Season 14'!$N$20:$N$24,0)),
IFERROR(INDEX('Season 14'!$X$9,MATCH('VS stats'!$C63,'Season 14'!$U$9,0)),
IFERROR(INDEX('Season 14'!$X$11:$X$13,MATCH('VS stats'!$C63,'Season 14'!$U$11:$U71,0)),
IFERROR(INDEX('Season 14'!$X$17,MATCH('VS stats'!$C63,'Season 14'!$U$17,0)),
IFERROR(INDEX('Season 14'!$X$19,MATCH('VS stats'!$C63,'Season 14'!$U$19,0)),
IFERROR(INDEX('Season 14'!$X$21,MATCH('VS stats'!$C63,'Season 14'!$U$21,0)),
IFERROR(INDEX('Season 14'!$X$23,MATCH('VS stats'!$C63,'Season 14'!$U$23,0)),"-")))))))</f>
        <v>-</v>
      </c>
      <c r="CI63" s="966" t="str">
        <f>IFERROR(INDEX('Season 14'!$X$10,MATCH('VS stats'!$C63,'Season 14'!$U$10,0)),
IFERROR(INDEX('Season 14'!$X$14:$X$16,MATCH('VS stats'!$C63,'Season 14'!$U$14:$U$16,0)),
IFERROR(INDEX('Season 14'!$X$18,MATCH('VS stats'!$C63,'Season 14'!$U$18,0)),
IFERROR(INDEX('Season 14'!$X$20,MATCH('VS stats'!$C63,'Season 14'!$U$20,0)),
IFERROR(INDEX('Season 14'!$X$22,MATCH('VS stats'!$C63,'Season 14'!$U$22,0)),"-")))))</f>
        <v>-</v>
      </c>
      <c r="CJ63" s="965" t="str">
        <f>IFERROR(INDEX('Season 15'!$D$9:$D$27,MATCH('VS stats'!$C63,'Season 15'!$B$9:$B$27,0)),"-")</f>
        <v>-</v>
      </c>
      <c r="CK63" s="965" t="str">
        <f>IFERROR(INDEX('Season 15'!$D$28:$D$46,MATCH('VS stats'!$C63,'Season 15'!$B$28:$B$46,0)),"-")</f>
        <v>-</v>
      </c>
      <c r="CL63" s="965" t="str">
        <f>IFERROR(INDEX('Season 15'!$J$9:$J$16,MATCH('VS stats'!$C63,'Season 15'!$H$9:$H$16,0)),IFERROR(INDEX('Season 15'!$J$39,MATCH('VS stats'!$C63,'Season 15'!$H$39,0)),"-"))</f>
        <v>-</v>
      </c>
      <c r="CM63" s="965" t="str">
        <f>IFERROR(INDEX('Season 15'!$P$9:$P$16,MATCH('VS stats'!$C63,'Season 15'!$N$9:$N$16,0)),IFERROR(INDEX('Season 15'!$J$30,MATCH('VS stats'!$C63,'Season 15'!$H$30,0)),"-"))</f>
        <v>-</v>
      </c>
      <c r="CN63" s="965" t="str">
        <f>IFERROR(INDEX('Season 15'!$P$20:$P$24,MATCH('VS stats'!$C63,'Season 15'!$N$20:$N$24,0)),
IFERROR(INDEX('Season 15'!$X$9,MATCH('VS stats'!$C63,'Season 15'!$U$9,0)),
IFERROR(INDEX('Season 15'!$X$11:$X$13,MATCH('VS stats'!$C63,'Season 15'!$U$11:$U71,0)),
IFERROR(INDEX('Season 15'!$X$17,MATCH('VS stats'!$C63,'Season 15'!$U$17,0)),
IFERROR(INDEX('Season 15'!$X$19,MATCH('VS stats'!$C63,'Season 15'!$U$19,0)),
IFERROR(INDEX('Season 15'!$X$21,MATCH('VS stats'!$C63,'Season 15'!$U$21,0)),
IFERROR(INDEX('Season 15'!$X$23,MATCH('VS stats'!$C63,'Season 15'!$U$23,0)),"-")))))))</f>
        <v>-</v>
      </c>
      <c r="CO63" s="966" t="str">
        <f>IFERROR(INDEX('Season 15'!$X$10,MATCH('VS stats'!$C63,'Season 15'!$U$10,0)),
IFERROR(INDEX('Season 15'!$X$14:$X$16,MATCH('VS stats'!$C63,'Season 15'!$U$14:$U$16,0)),
IFERROR(INDEX('Season 15'!$X$18,MATCH('VS stats'!$C63,'Season 15'!$U$18,0)),
IFERROR(INDEX('Season 15'!$X$20,MATCH('VS stats'!$C63,'Season 15'!$U$20,0)),
IFERROR(INDEX('Season 15'!$X$22,MATCH('VS stats'!$C63,'Season 15'!$U$22,0)),"-")))))</f>
        <v>-</v>
      </c>
      <c r="CP63" s="976"/>
      <c r="CQ63" s="822"/>
      <c r="CR63" s="822"/>
      <c r="CS63" s="822"/>
      <c r="CT63" s="822"/>
      <c r="CU63" s="822"/>
    </row>
    <row r="64" spans="3:99" x14ac:dyDescent="0.25">
      <c r="C64" s="737" t="s">
        <v>656</v>
      </c>
      <c r="D64" s="965" t="str">
        <f>IFERROR(INDEX('Season 1'!$D$9:$D$31,MATCH('VS stats'!$C64,'Season 1'!$B$9:$B$31,0)),"-")</f>
        <v>-</v>
      </c>
      <c r="E64" s="965" t="str">
        <f>IFERROR(INDEX('Season 1'!$D$32:$D$54,MATCH('VS stats'!$C64,'Season 1'!$B$32:$B$54,0)),"-")</f>
        <v>-</v>
      </c>
      <c r="F64" s="965" t="str">
        <f>IFERROR(INDEX('Season 1'!$J$9:$J$16,MATCH('VS stats'!$C64,'Season 1'!$H$9:$H$16,0)),IFERROR(INDEX('Season 1'!$W$9:$W$14,MATCH('VS stats'!$C64,'Season 1'!$T$9:$T$14,0)),"-"))</f>
        <v>-</v>
      </c>
      <c r="G64" s="965" t="str">
        <f>IFERROR(INDEX('Season 1'!$P$9:$P$16,MATCH('VS stats'!$C64,'Season 1'!$N$9:$N$16,0)),"-")</f>
        <v>-</v>
      </c>
      <c r="H64" s="965" t="str">
        <f>IFERROR(INDEX('Season 1'!$P$20:$P$24,MATCH('VS stats'!$C64,'Season 1'!$N$20:$N$24,0)),"-")</f>
        <v>-</v>
      </c>
      <c r="I64" s="966" t="s">
        <v>35</v>
      </c>
      <c r="J64" s="1073" t="str">
        <f>IFERROR(INDEX('Season 2'!$D$9:$D$31,MATCH('VS stats'!$C64,'Season 2'!$B$9:$B$31,0)),"-")</f>
        <v>1-2</v>
      </c>
      <c r="K64" s="1074" t="str">
        <f>IFERROR(INDEX('Season 2'!$D$32:$D$54,MATCH('VS stats'!$C64,'Season 2'!$B$32:$B$54,0)),"-")</f>
        <v>0-0</v>
      </c>
      <c r="L64" s="965" t="str">
        <f>IFERROR(INDEX('Season 2'!$J$9:$J$16,MATCH('VS stats'!$C64,'Season 2'!$H$9:$H$16,0)),IFERROR(INDEX('Season 2'!$J$45:$J$50,MATCH('VS stats'!$C64,'Season 2'!$H$45:$H$50,0)),"-"))</f>
        <v>-</v>
      </c>
      <c r="M64" s="965" t="str">
        <f>IFERROR(INDEX('Season 2'!$P$9:$P$16,MATCH('VS stats'!$C64,'Season 2'!$N$9:$N$16,0)),IFERROR(INDEX('Season 2'!$J$30,MATCH('VS stats'!$C64,'Season 2'!$H$30,0)),"-"))</f>
        <v>-</v>
      </c>
      <c r="N64" s="965" t="str">
        <f>IFERROR(INDEX('Season 2'!$P$20:$P$24,MATCH('VS stats'!$C64,'Season 2'!$N$20:$N$24,0)),
IFERROR(INDEX('Season 2'!$X$9,MATCH('VS stats'!$C64,'Season 2'!$U$9,0)),
IFERROR(INDEX('Season 2'!$X$11:$X$13,MATCH('VS stats'!$C64,'Season 2'!$U$11:$U72,0)),
IFERROR(INDEX('Season 2'!$X$17,MATCH('VS stats'!$C64,'Season 2'!$U$17,0)),
IFERROR(INDEX('Season 2'!$X$19,MATCH('VS stats'!$C64,'Season 2'!$U$19,0)),
IFERROR(INDEX('Season 2'!$X$21,MATCH('VS stats'!$C64,'Season 2'!$U$21,0)),
IFERROR(INDEX('Season 2'!$X$23,MATCH('VS stats'!$C64,'Season 2'!$U$23,0)),
IFERROR(INDEX('Season 2'!$X$25,MATCH('VS stats'!$C64,'Season 2'!$U$25,0)),"-"))))))))</f>
        <v>-</v>
      </c>
      <c r="O64" s="966" t="str">
        <f>IFERROR(INDEX('Season 2'!$X$10,MATCH('VS stats'!$C64,'Season 2'!$U$10,0)),
IFERROR(INDEX('Season 2'!$X$14:$X$16,MATCH('VS stats'!$C64,'Season 2'!$U$14:$U$16,0)),
IFERROR(INDEX('Season 2'!$X$18,MATCH('VS stats'!$C64,'Season 2'!$U$18,0)),
IFERROR(INDEX('Season 2'!$X$20,MATCH('VS stats'!$C64,'Season 2'!$U$20,0)),
IFERROR(INDEX('Season 2'!$X$22,MATCH('VS stats'!$C64,'Season 2'!$U$22,0)),
IFERROR(INDEX('Season 2'!$X$24,MATCH('VS stats'!$C64,'Season 2'!$U$24,0)),"-"))))))</f>
        <v>-</v>
      </c>
      <c r="P64" s="965" t="str">
        <f>IFERROR(INDEX('Season 3'!$D$9:$D$31,MATCH('VS stats'!$C64,'Season 3'!$B$9:$B$31,0)),"-")</f>
        <v>-</v>
      </c>
      <c r="Q64" s="965" t="str">
        <f>IFERROR(INDEX('Season 3'!$D$32:$D$54,MATCH('VS stats'!$C64,'Season 3'!$B$32:$B$54,0)),"-")</f>
        <v>-</v>
      </c>
      <c r="R64" s="965" t="str">
        <f>IFERROR(INDEX('Season 3'!$J$9:$J$16,MATCH('VS stats'!$C64,'Season 3'!$H$9:$H$16,0)),IFERROR(INDEX('Season 3'!$J$39,MATCH('VS stats'!$C64,'Season 3'!$H$39,0)),"-"))</f>
        <v>-</v>
      </c>
      <c r="S64" s="965" t="str">
        <f>IFERROR(INDEX('Season 3'!$P$9:$P$16,MATCH('VS stats'!$C64,'Season 3'!$N$9:$N$16,0)),IFERROR(INDEX('Season 3'!$J$30,MATCH('VS stats'!$C64,'Season 3'!$H$30,0)),"-"))</f>
        <v>-</v>
      </c>
      <c r="T64" s="965" t="str">
        <f>IFERROR(INDEX('Season 3'!$P$20:$P$24,MATCH('VS stats'!$C64,'Season 3'!$N$20:$N$24,0)),
IFERROR(INDEX('Season 3'!$X$9,MATCH('VS stats'!$C64,'Season 3'!$U$9,0)),
IFERROR(INDEX('Season 3'!$X$11:$X$13,MATCH('VS stats'!$C64,'Season 3'!$U$11:$U72,0)),
IFERROR(INDEX('Season 3'!$X$17,MATCH('VS stats'!$C64,'Season 3'!$U$17,0)),
IFERROR(INDEX('Season 3'!$X$19,MATCH('VS stats'!$C64,'Season 3'!$U$19,0)),
IFERROR(INDEX('Season 3'!$X$21,MATCH('VS stats'!$C64,'Season 3'!$U$21,0)),
IFERROR(INDEX('Season 3'!$X$23,MATCH('VS stats'!$C64,'Season 3'!$U$23,0)),
IFERROR(INDEX('Season 3'!$X$25,MATCH('VS stats'!$C64,'Season 3'!$U$25,0)),"-"))))))))</f>
        <v>-</v>
      </c>
      <c r="U64" s="966" t="str">
        <f>IFERROR(INDEX('Season 3'!$X$10,MATCH('VS stats'!$C64,'Season 3'!$U$10,0)),
IFERROR(INDEX('Season 3'!$X$14:$X$16,MATCH('VS stats'!$C64,'Season 3'!$U$14:$U$16,0)),
IFERROR(INDEX('Season 3'!$X$18,MATCH('VS stats'!$C64,'Season 3'!$U$18,0)),
IFERROR(INDEX('Season 3'!$X$20,MATCH('VS stats'!$C64,'Season 3'!$U$20,0)),
IFERROR(INDEX('Season 3'!$X$22,MATCH('VS stats'!$C64,'Season 3'!$U$22,0)),
IFERROR(INDEX('Season 3'!$X$24,MATCH('VS stats'!$C64,'Season 3'!$U$24,0)),"-"))))))</f>
        <v>-</v>
      </c>
      <c r="V64" s="965" t="str">
        <f>IFERROR(INDEX('Season 4'!$D$9:$D$27,MATCH('VS stats'!$C64,'Season 4'!$B$9:$B$27,0)),"-")</f>
        <v>-</v>
      </c>
      <c r="W64" s="965" t="str">
        <f>IFERROR(INDEX('Season 4'!$D$28:$D$46,MATCH('VS stats'!$C64,'Season 4'!$B$28:$B$46,0)),"-")</f>
        <v>-</v>
      </c>
      <c r="X64" s="965" t="str">
        <f>IFERROR(INDEX('Season 4'!$J$9:$J$16,MATCH('VS stats'!$C64,'Season 4'!$H$9:$H$16,0)),IFERROR(INDEX('Season 4'!$J$39,MATCH('VS stats'!$C64,'Season 4'!$H$39,0)),"-"))</f>
        <v>-</v>
      </c>
      <c r="Y64" s="965" t="str">
        <f>IFERROR(INDEX('Season 4'!$P$9:$P$16,MATCH('VS stats'!$C64,'Season 4'!$N$9:$N$16,0)),IFERROR(INDEX('Season 4'!$J$30,MATCH('VS stats'!$C64,'Season 4'!$H$30,0)),"-"))</f>
        <v>-</v>
      </c>
      <c r="Z64" s="965" t="str">
        <f>IFERROR(INDEX('Season 4'!$P$20:$P$24,MATCH('VS stats'!$C64,'Season 4'!$N$20:$N$24,0)),
IFERROR(INDEX('Season 4'!$X$9,MATCH('VS stats'!$C64,'Season 4'!$U$9,0)),
IFERROR(INDEX('Season 4'!$X$11:$X$13,MATCH('VS stats'!$C64,'Season 4'!$U$11:$U72,0)),
IFERROR(INDEX('Season 4'!$X$17,MATCH('VS stats'!$C64,'Season 4'!$U$17,0)),
IFERROR(INDEX('Season 4'!$X$19,MATCH('VS stats'!$C64,'Season 4'!$U$19,0)),
IFERROR(INDEX('Season 4'!$X$21,MATCH('VS stats'!$C64,'Season 4'!$U$21,0)),
IFERROR(INDEX('Season 4'!$X$23,MATCH('VS stats'!$C64,'Season 4'!$U$23,0)),
IFERROR(INDEX('Season 4'!$X$25,MATCH('VS stats'!$C64,'Season 4'!$U$25,0)),"-"))))))))</f>
        <v>-</v>
      </c>
      <c r="AA64" s="966" t="str">
        <f>IFERROR(INDEX('Season 4'!$X$10,MATCH('VS stats'!$C64,'Season 4'!$U$10,0)),
IFERROR(INDEX('Season 4'!$X$14:$X$16,MATCH('VS stats'!$C64,'Season 4'!$U$14:$U$16,0)),
IFERROR(INDEX('Season 4'!$X$18,MATCH('VS stats'!$C64,'Season 4'!$U$18,0)),
IFERROR(INDEX('Season 4'!$X$20,MATCH('VS stats'!$C64,'Season 4'!$U$20,0)),
IFERROR(INDEX('Season 4'!$X$22,MATCH('VS stats'!$C64,'Season 4'!$U$22,0)),
IFERROR(INDEX('Season 4'!$X$24,MATCH('VS stats'!$C64,'Season 4'!$U$24,0)),"-"))))))</f>
        <v>-</v>
      </c>
      <c r="AB64" s="965" t="str">
        <f>IFERROR(INDEX('Season 5'!$D$9:$D$27,MATCH('VS stats'!$C64,'Season 5'!$B$9:$B$27,0)),"-")</f>
        <v>-</v>
      </c>
      <c r="AC64" s="965" t="str">
        <f>IFERROR(INDEX('Season 5'!$D$28:$D$46,MATCH('VS stats'!$C64,'Season 5'!$B$28:$B$46,0)),"-")</f>
        <v>-</v>
      </c>
      <c r="AD64" s="965" t="str">
        <f>IFERROR(INDEX('Season 5'!$J$9:$J$16,MATCH('VS stats'!$C64,'Season 5'!$H$9:$H$16,0)),IFERROR(INDEX('Season 5'!$J$39,MATCH('VS stats'!$C64,'Season 5'!$H$39,0)),"-"))</f>
        <v>-</v>
      </c>
      <c r="AE64" s="965" t="str">
        <f>IFERROR(INDEX('Season 5'!$P$9:$P$16,MATCH('VS stats'!$C64,'Season 5'!$N$9:$N$16,0)),IFERROR(INDEX('Season 5'!$J$30,MATCH('VS stats'!$C64,'Season 5'!$H$30,0)),"-"))</f>
        <v>-</v>
      </c>
      <c r="AF64" s="965" t="str">
        <f>IFERROR(INDEX('Season 5'!$P$20:$P$24,MATCH('VS stats'!$C64,'Season 5'!$N$20:$N$24,0)),
IFERROR(INDEX('Season 5'!$X$9,MATCH('VS stats'!$C64,'Season 5'!$U$9,0)),
IFERROR(INDEX('Season 5'!$X$11:$X$13,MATCH('VS stats'!$C64,'Season 5'!$U$11:$U72,0)),
IFERROR(INDEX('Season 5'!$X$17,MATCH('VS stats'!$C64,'Season 5'!$U$17,0)),
IFERROR(INDEX('Season 5'!$X$19,MATCH('VS stats'!$C64,'Season 5'!$U$19,0)),
IFERROR(INDEX('Season 5'!$X$21,MATCH('VS stats'!$C64,'Season 5'!$U$21,0)),
IFERROR(INDEX('Season 5'!$X$23,MATCH('VS stats'!$C64,'Season 5'!$U$23,0)),"-")))))))</f>
        <v>-</v>
      </c>
      <c r="AG64" s="966" t="str">
        <f>IFERROR(INDEX('Season 5'!$X$10,MATCH('VS stats'!$C64,'Season 5'!$U$10,0)),
IFERROR(INDEX('Season 5'!$X$14:$X$16,MATCH('VS stats'!$C64,'Season 5'!$U$14:$U$16,0)),
IFERROR(INDEX('Season 5'!$X$18,MATCH('VS stats'!$C64,'Season 5'!$U$18,0)),
IFERROR(INDEX('Season 5'!$X$20,MATCH('VS stats'!$C64,'Season 5'!$U$20,0)),
IFERROR(INDEX('Season 5'!$X$22,MATCH('VS stats'!$C64,'Season 5'!$U$22,0)),"-")))))</f>
        <v>-</v>
      </c>
      <c r="AH64" s="965" t="str">
        <f>IFERROR(INDEX('Season 6'!$D$9:$D$27,MATCH('VS stats'!$C64,'Season 6'!$B$9:$B$27,0)),"-")</f>
        <v>-</v>
      </c>
      <c r="AI64" s="965" t="str">
        <f>IFERROR(INDEX('Season 6'!$D$28:$D$46,MATCH('VS stats'!$C64,'Season 6'!$B$28:$B$46,0)),"-")</f>
        <v>-</v>
      </c>
      <c r="AJ64" s="965" t="str">
        <f>IFERROR(INDEX('Season 6'!$J$9:$J$16,MATCH('VS stats'!$C64,'Season 6'!$H$9:$H$16,0)),IFERROR(INDEX('Season 6'!$J$39,MATCH('VS stats'!$C64,'Season 6'!$H$39,0)),"-"))</f>
        <v>-</v>
      </c>
      <c r="AK64" s="965" t="str">
        <f>IFERROR(INDEX('Season 6'!$P$9:$P$16,MATCH('VS stats'!$C64,'Season 6'!$N$9:$N$16,0)),IFERROR(INDEX('Season 6'!$J$30,MATCH('VS stats'!$C64,'Season 6'!$H$30,0)),"-"))</f>
        <v>-</v>
      </c>
      <c r="AL64" s="965" t="str">
        <f>IFERROR(INDEX('Season 6'!$P$20:$P$24,MATCH('VS stats'!$C64,'Season 6'!$N$20:$N$24,0)),
IFERROR(INDEX('Season 6'!$X$9,MATCH('VS stats'!$C64,'Season 6'!$U$9,0)),
IFERROR(INDEX('Season 6'!$X$11:$X$13,MATCH('VS stats'!$C64,'Season 6'!$U$11:$U72,0)),
IFERROR(INDEX('Season 6'!$X$17,MATCH('VS stats'!$C64,'Season 6'!$U$17,0)),
IFERROR(INDEX('Season 6'!$X$19,MATCH('VS stats'!$C64,'Season 6'!$U$19,0)),
IFERROR(INDEX('Season 6'!$X$21,MATCH('VS stats'!$C64,'Season 6'!$U$21,0)),
IFERROR(INDEX('Season 6'!$X$23,MATCH('VS stats'!$C64,'Season 6'!$U$23,0)),"-")))))))</f>
        <v>-</v>
      </c>
      <c r="AM64" s="966" t="str">
        <f>IFERROR(INDEX('Season 6'!$X$10,MATCH('VS stats'!$C64,'Season 6'!$U$10,0)),
IFERROR(INDEX('Season 6'!$X$14:$X$16,MATCH('VS stats'!$C64,'Season 6'!$U$14:$U$16,0)),
IFERROR(INDEX('Season 6'!$X$18,MATCH('VS stats'!$C64,'Season 6'!$U$18,0)),
IFERROR(INDEX('Season 6'!$X$20,MATCH('VS stats'!$C64,'Season 6'!$U$20,0)),
IFERROR(INDEX('Season 6'!$X$22,MATCH('VS stats'!$C64,'Season 6'!$U$22,0)),"-")))))</f>
        <v>-</v>
      </c>
      <c r="AN64" s="965" t="str">
        <f>IFERROR(INDEX('Season 7'!$D$9:$D$27,MATCH('VS stats'!$C64,'Season 7'!$B$9:$B$27,0)),"-")</f>
        <v>-</v>
      </c>
      <c r="AO64" s="965" t="str">
        <f>IFERROR(INDEX('Season 7'!$D$28:$D$46,MATCH('VS stats'!$C64,'Season 7'!$B$28:$B$46,0)),"-")</f>
        <v>-</v>
      </c>
      <c r="AP64" s="965" t="str">
        <f>IFERROR(INDEX('Season 7'!$J$9:$J$16,MATCH('VS stats'!$C64,'Season 7'!$H$9:$H$16,0)),IFERROR(INDEX('Season 7'!$J$39,MATCH('VS stats'!$C64,'Season 7'!$H$39,0)),"-"))</f>
        <v>-</v>
      </c>
      <c r="AQ64" s="965" t="str">
        <f>IFERROR(INDEX('Season 7'!$P$9:$P$16,MATCH('VS stats'!$C64,'Season 7'!$N$9:$N$16,0)),IFERROR(INDEX('Season 7'!$J$30,MATCH('VS stats'!$C64,'Season 7'!$H$30,0)),"-"))</f>
        <v>-</v>
      </c>
      <c r="AR64" s="965" t="str">
        <f>IFERROR(INDEX('Season 7'!$P$20:$P$24,MATCH('VS stats'!$C64,'Season 7'!$N$20:$N$24,0)),
IFERROR(INDEX('Season 7'!$X$9,MATCH('VS stats'!$C64,'Season 7'!$U$9,0)),
IFERROR(INDEX('Season 7'!$X$11:$X$13,MATCH('VS stats'!$C64,'Season 7'!$U$11:$U72,0)),
IFERROR(INDEX('Season 7'!$X$17,MATCH('VS stats'!$C64,'Season 7'!$U$17,0)),
IFERROR(INDEX('Season 7'!$X$19,MATCH('VS stats'!$C64,'Season 7'!$U$19,0)),
IFERROR(INDEX('Season 7'!$X$21,MATCH('VS stats'!$C64,'Season 7'!$U$21,0)),
IFERROR(INDEX('Season 7'!$X$23,MATCH('VS stats'!$C64,'Season 7'!$U$23,0)),"-")))))))</f>
        <v>-</v>
      </c>
      <c r="AS64" s="966" t="str">
        <f>IFERROR(INDEX('Season 7'!$X$10,MATCH('VS stats'!$C64,'Season 7'!$U$10,0)),
IFERROR(INDEX('Season 7'!$X$14:$X$16,MATCH('VS stats'!$C64,'Season 7'!$U$14:$U$16,0)),
IFERROR(INDEX('Season 7'!$X$18,MATCH('VS stats'!$C64,'Season 7'!$U$18,0)),
IFERROR(INDEX('Season 7'!$X$20,MATCH('VS stats'!$C64,'Season 7'!$U$20,0)),
IFERROR(INDEX('Season 7'!$X$22,MATCH('VS stats'!$C64,'Season 7'!$U$22,0)),"-")))))</f>
        <v>-</v>
      </c>
      <c r="AT64" s="965" t="str">
        <f>IFERROR(INDEX('Season 8'!$D$9:$D$27,MATCH('VS stats'!$C64,'Season 8'!$B$9:$B$27,0)),"-")</f>
        <v>-</v>
      </c>
      <c r="AU64" s="965" t="str">
        <f>IFERROR(INDEX('Season 8'!$D$28:$D$46,MATCH('VS stats'!$C64,'Season 8'!$B$28:$B$46,0)),"-")</f>
        <v>-</v>
      </c>
      <c r="AV64" s="965" t="str">
        <f>IFERROR(INDEX('Season 8'!$J$9:$J$16,MATCH('VS stats'!$C64,'Season 8'!$H$9:$H$16,0)),IFERROR(INDEX('Season 8'!$J$39,MATCH('VS stats'!$C64,'Season 8'!$H$39,0)),"-"))</f>
        <v>-</v>
      </c>
      <c r="AW64" s="965" t="str">
        <f>IFERROR(INDEX('Season 8'!$P$9:$P$16,MATCH('VS stats'!$C64,'Season 8'!$N$9:$N$16,0)),IFERROR(INDEX('Season 8'!$J$30,MATCH('VS stats'!$C64,'Season 8'!$H$30,0)),"-"))</f>
        <v>-</v>
      </c>
      <c r="AX64" s="965" t="str">
        <f>IFERROR(INDEX('Season 8'!$P$20:$P$24,MATCH('VS stats'!$C64,'Season 8'!$N$20:$N$24,0)),
IFERROR(INDEX('Season 8'!$X$9,MATCH('VS stats'!$C64,'Season 8'!$U$9,0)),
IFERROR(INDEX('Season 8'!$X$11:$X$13,MATCH('VS stats'!$C64,'Season 8'!$U$11:$U72,0)),
IFERROR(INDEX('Season 8'!$X$17,MATCH('VS stats'!$C64,'Season 8'!$U$17,0)),
IFERROR(INDEX('Season 8'!$X$19,MATCH('VS stats'!$C64,'Season 8'!$U$19,0)),
IFERROR(INDEX('Season 8'!$X$21,MATCH('VS stats'!$C64,'Season 8'!$U$21,0)),
IFERROR(INDEX('Season 8'!$X$23,MATCH('VS stats'!$C64,'Season 8'!$U$23,0)),"-")))))))</f>
        <v>-</v>
      </c>
      <c r="AY64" s="966" t="str">
        <f>IFERROR(INDEX('Season 8'!$X$10,MATCH('VS stats'!$C64,'Season 8'!$U$10,0)),
IFERROR(INDEX('Season 8'!$X$14:$X$16,MATCH('VS stats'!$C64,'Season 8'!$U$14:$U$16,0)),
IFERROR(INDEX('Season 8'!$X$18,MATCH('VS stats'!$C64,'Season 8'!$U$18,0)),
IFERROR(INDEX('Season 8'!$X$20,MATCH('VS stats'!$C64,'Season 8'!$U$20,0)),
IFERROR(INDEX('Season 8'!$X$22,MATCH('VS stats'!$C64,'Season 8'!$U$22,0)),"-")))))</f>
        <v>-</v>
      </c>
      <c r="AZ64" s="965" t="str">
        <f>IFERROR(INDEX('Season 9'!$D$9:$D$27,MATCH('VS stats'!$C64,'Season 9'!$B$9:$B$27,0)),"-")</f>
        <v>-</v>
      </c>
      <c r="BA64" s="965" t="str">
        <f>IFERROR(INDEX('Season 9'!$D$28:$D$46,MATCH('VS stats'!$C64,'Season 9'!$B$28:$B$46,0)),"-")</f>
        <v>-</v>
      </c>
      <c r="BB64" s="965" t="str">
        <f>IFERROR(INDEX('Season 9'!$J$9:$J$16,MATCH('VS stats'!$C64,'Season 9'!$H$9:$H$16,0)),IFERROR(INDEX('Season 9'!$J$39,MATCH('VS stats'!$C64,'Season 9'!$H$39,0)),"-"))</f>
        <v>-</v>
      </c>
      <c r="BC64" s="965" t="str">
        <f>IFERROR(INDEX('Season 9'!$P$9:$P$16,MATCH('VS stats'!$C64,'Season 9'!$N$9:$N$16,0)),IFERROR(INDEX('Season 9'!$J$30,MATCH('VS stats'!$C64,'Season 9'!$H$30,0)),"-"))</f>
        <v>-</v>
      </c>
      <c r="BD64" s="965" t="str">
        <f>IFERROR(INDEX('Season 9'!$P$20:$P$24,MATCH('VS stats'!$C64,'Season 9'!$N$20:$N$24,0)),
IFERROR(INDEX('Season 9'!$X$9,MATCH('VS stats'!$C64,'Season 9'!$U$9,0)),
IFERROR(INDEX('Season 9'!$X$11:$X$13,MATCH('VS stats'!$C64,'Season 9'!$U$11:$U72,0)),
IFERROR(INDEX('Season 9'!$X$17,MATCH('VS stats'!$C64,'Season 9'!$U$17,0)),
IFERROR(INDEX('Season 9'!$X$19,MATCH('VS stats'!$C64,'Season 9'!$U$19,0)),
IFERROR(INDEX('Season 9'!$X$21,MATCH('VS stats'!$C64,'Season 9'!$U$21,0)),
IFERROR(INDEX('Season 9'!$X$23,MATCH('VS stats'!$C64,'Season 9'!$U$23,0)),"-")))))))</f>
        <v>-</v>
      </c>
      <c r="BE64" s="966" t="str">
        <f>IFERROR(INDEX('Season 9'!$X$10,MATCH('VS stats'!$C64,'Season 9'!$U$10,0)),
IFERROR(INDEX('Season 9'!$X$14:$X$16,MATCH('VS stats'!$C64,'Season 9'!$U$14:$U$16,0)),
IFERROR(INDEX('Season 9'!$X$18,MATCH('VS stats'!$C64,'Season 9'!$U$18,0)),
IFERROR(INDEX('Season 9'!$X$20,MATCH('VS stats'!$C64,'Season 9'!$U$20,0)),
IFERROR(INDEX('Season 9'!$X$22,MATCH('VS stats'!$C64,'Season 9'!$U$22,0)),"-")))))</f>
        <v>-</v>
      </c>
      <c r="BF64" s="965" t="str">
        <f>IFERROR(INDEX('Season 10'!$D$9:$D$27,MATCH('VS stats'!$C64,'Season 10'!$B$9:$B$27,0)),"-")</f>
        <v>-</v>
      </c>
      <c r="BG64" s="965" t="str">
        <f>IFERROR(INDEX('Season 10'!$D$28:$D$46,MATCH('VS stats'!$C64,'Season 10'!$B$28:$B$46,0)),"-")</f>
        <v>-</v>
      </c>
      <c r="BH64" s="965" t="str">
        <f>IFERROR(INDEX('Season 10'!$J$9:$J$16,MATCH('VS stats'!$C64,'Season 10'!$H$9:$H$16,0)),IFERROR(INDEX('Season 10'!$J$39,MATCH('VS stats'!$C64,'Season 10'!$H$39,0)),"-"))</f>
        <v>-</v>
      </c>
      <c r="BI64" s="965" t="str">
        <f>IFERROR(INDEX('Season 10'!$P$9:$P$16,MATCH('VS stats'!$C64,'Season 10'!$N$9:$N$16,0)),IFERROR(INDEX('Season 10'!$J$30,MATCH('VS stats'!$C64,'Season 10'!$H$30,0)),"-"))</f>
        <v>-</v>
      </c>
      <c r="BJ64" s="965" t="str">
        <f>IFERROR(INDEX('Season 10'!$P$20:$P$24,MATCH('VS stats'!$C64,'Season 10'!$N$20:$N$24,0)),
IFERROR(INDEX('Season 10'!$X$9,MATCH('VS stats'!$C64,'Season 10'!$U$9,0)),
IFERROR(INDEX('Season 10'!$X$11:$X$13,MATCH('VS stats'!$C64,'Season 10'!$U$11:$U72,0)),
IFERROR(INDEX('Season 10'!$X$17,MATCH('VS stats'!$C64,'Season 10'!$U$17,0)),
IFERROR(INDEX('Season 10'!$X$19,MATCH('VS stats'!$C64,'Season 10'!$U$19,0)),
IFERROR(INDEX('Season 10'!$X$21,MATCH('VS stats'!$C64,'Season 10'!$U$21,0)),
IFERROR(INDEX('Season 10'!$X$23,MATCH('VS stats'!$C64,'Season 10'!$U$23,0)),"-")))))))</f>
        <v>-</v>
      </c>
      <c r="BK64" s="966" t="str">
        <f>IFERROR(INDEX('Season 10'!$X$10,MATCH('VS stats'!$C64,'Season 10'!$U$10,0)),
IFERROR(INDEX('Season 10'!$X$14:$X$16,MATCH('VS stats'!$C64,'Season 10'!$U$14:$U$16,0)),
IFERROR(INDEX('Season 10'!$X$18,MATCH('VS stats'!$C64,'Season 10'!$U$18,0)),
IFERROR(INDEX('Season 10'!$X$20,MATCH('VS stats'!$C64,'Season 10'!$U$20,0)),
IFERROR(INDEX('Season 10'!$X$22,MATCH('VS stats'!$C64,'Season 10'!$U$22,0)),"-")))))</f>
        <v>-</v>
      </c>
      <c r="BL64" s="965" t="str">
        <f>IFERROR(INDEX('Season 11'!$D$9:$D$27,MATCH('VS stats'!$C64,'Season 11'!$B$9:$B$27,0)),"-")</f>
        <v>-</v>
      </c>
      <c r="BM64" s="965" t="str">
        <f>IFERROR(INDEX('Season 11'!$D$28:$D$46,MATCH('VS stats'!$C64,'Season 11'!$B$28:$B$46,0)),"-")</f>
        <v>-</v>
      </c>
      <c r="BN64" s="965" t="str">
        <f>IFERROR(INDEX('Season 11'!$J$9:$J$16,MATCH('VS stats'!$C64,'Season 11'!$H$9:$H$16,0)),IFERROR(INDEX('Season 11'!$J$39,MATCH('VS stats'!$C64,'Season 11'!$H$39,0)),"-"))</f>
        <v>-</v>
      </c>
      <c r="BO64" s="965" t="str">
        <f>IFERROR(INDEX('Season 11'!$P$9:$P$16,MATCH('VS stats'!$C64,'Season 11'!$N$9:$N$16,0)),IFERROR(INDEX('Season 11'!$J$30,MATCH('VS stats'!$C64,'Season 11'!$H$30,0)),"-"))</f>
        <v>-</v>
      </c>
      <c r="BP64" s="965" t="str">
        <f>IFERROR(INDEX('Season 11'!$P$20:$P$24,MATCH('VS stats'!$C64,'Season 11'!$N$20:$N$24,0)),
IFERROR(INDEX('Season 11'!$X$9,MATCH('VS stats'!$C64,'Season 11'!$U$9,0)),
IFERROR(INDEX('Season 11'!$X$11:$X$13,MATCH('VS stats'!$C64,'Season 11'!$U$11:$U72,0)),
IFERROR(INDEX('Season 11'!$X$17,MATCH('VS stats'!$C64,'Season 11'!$U$17,0)),
IFERROR(INDEX('Season 11'!$X$19,MATCH('VS stats'!$C64,'Season 11'!$U$19,0)),
IFERROR(INDEX('Season 11'!$X$21,MATCH('VS stats'!$C64,'Season 11'!$U$21,0)),
IFERROR(INDEX('Season 11'!$X$23,MATCH('VS stats'!$C64,'Season 11'!$U$23,0)),"-")))))))</f>
        <v>-</v>
      </c>
      <c r="BQ64" s="966" t="str">
        <f>IFERROR(INDEX('Season 11'!$X$10,MATCH('VS stats'!$C64,'Season 11'!$U$10,0)),
IFERROR(INDEX('Season 11'!$X$14:$X$16,MATCH('VS stats'!$C64,'Season 11'!$U$14:$U$16,0)),
IFERROR(INDEX('Season 11'!$X$18,MATCH('VS stats'!$C64,'Season 11'!$U$18,0)),
IFERROR(INDEX('Season 11'!$X$20,MATCH('VS stats'!$C64,'Season 11'!$U$20,0)),
IFERROR(INDEX('Season 11'!$X$22,MATCH('VS stats'!$C64,'Season 11'!$U$22,0)),"-")))))</f>
        <v>-</v>
      </c>
      <c r="BR64" s="965" t="str">
        <f>IFERROR(INDEX('Season 12'!$D$9:$D$27,MATCH('VS stats'!$C64,'Season 12'!$B$9:$B$27,0)),"-")</f>
        <v>-</v>
      </c>
      <c r="BS64" s="965" t="str">
        <f>IFERROR(INDEX('Season 12'!$D$28:$D$46,MATCH('VS stats'!$C64,'Season 12'!$B$28:$B$46,0)),"-")</f>
        <v>-</v>
      </c>
      <c r="BT64" s="965" t="str">
        <f>IFERROR(INDEX('Season 12'!$J$9:$J$16,MATCH('VS stats'!$C64,'Season 12'!$H$9:$H$16,0)),IFERROR(INDEX('Season 12'!$J$39,MATCH('VS stats'!$C64,'Season 12'!$H$39,0)),"-"))</f>
        <v>-</v>
      </c>
      <c r="BU64" s="965" t="str">
        <f>IFERROR(INDEX('Season 12'!$P$9:$P$16,MATCH('VS stats'!$C64,'Season 12'!$N$9:$N$16,0)),IFERROR(INDEX('Season 12'!$J$30,MATCH('VS stats'!$C64,'Season 12'!$H$30,0)),"-"))</f>
        <v>-</v>
      </c>
      <c r="BV64" s="965" t="str">
        <f>IFERROR(INDEX('Season 12'!$P$20:$P$24,MATCH('VS stats'!$C64,'Season 12'!$N$20:$N$24,0)),
IFERROR(INDEX('Season 12'!$X$9,MATCH('VS stats'!$C64,'Season 12'!$U$9,0)),
IFERROR(INDEX('Season 12'!$X$11:$X$13,MATCH('VS stats'!$C64,'Season 12'!$U$11:$U72,0)),
IFERROR(INDEX('Season 12'!$X$17,MATCH('VS stats'!$C64,'Season 12'!$U$17,0)),
IFERROR(INDEX('Season 12'!$X$19,MATCH('VS stats'!$C64,'Season 12'!$U$19,0)),
IFERROR(INDEX('Season 12'!$X$21,MATCH('VS stats'!$C64,'Season 12'!$U$21,0)),
IFERROR(INDEX('Season 12'!$X$23,MATCH('VS stats'!$C64,'Season 12'!$U$23,0)),"-")))))))</f>
        <v>-</v>
      </c>
      <c r="BW64" s="966" t="str">
        <f>IFERROR(INDEX('Season 12'!$X$10,MATCH('VS stats'!$C64,'Season 12'!$U$10,0)),
IFERROR(INDEX('Season 12'!$X$14:$X$16,MATCH('VS stats'!$C64,'Season 12'!$U$14:$U$16,0)),
IFERROR(INDEX('Season 12'!$X$18,MATCH('VS stats'!$C64,'Season 12'!$U$18,0)),
IFERROR(INDEX('Season 12'!$X$20,MATCH('VS stats'!$C64,'Season 12'!$U$20,0)),
IFERROR(INDEX('Season 12'!$X$22,MATCH('VS stats'!$C64,'Season 12'!$U$22,0)),"-")))))</f>
        <v>-</v>
      </c>
      <c r="BX64" s="965" t="str">
        <f>IFERROR(INDEX('Season 13'!$D$9:$D$27,MATCH('VS stats'!$C64,'Season 13'!$B$9:$B$27,0)),"-")</f>
        <v>-</v>
      </c>
      <c r="BY64" s="965" t="str">
        <f>IFERROR(INDEX('Season 13'!$D$28:$D$46,MATCH('VS stats'!$C64,'Season 13'!$B$28:$B$46,0)),"-")</f>
        <v>-</v>
      </c>
      <c r="BZ64" s="965" t="str">
        <f>IFERROR(INDEX('Season 13'!$J$9:$J$16,MATCH('VS stats'!$C64,'Season 13'!$H$9:$H$16,0)),IFERROR(INDEX('Season 13'!$J$39,MATCH('VS stats'!$C64,'Season 13'!$H$39,0)),"-"))</f>
        <v>-</v>
      </c>
      <c r="CA64" s="965" t="str">
        <f>IFERROR(INDEX('Season 13'!$P$9:$P$16,MATCH('VS stats'!$C64,'Season 13'!$N$9:$N$16,0)),IFERROR(INDEX('Season 13'!$J$30,MATCH('VS stats'!$C64,'Season 13'!$H$30,0)),"-"))</f>
        <v>-</v>
      </c>
      <c r="CB64" s="965" t="str">
        <f>IFERROR(INDEX('Season 13'!$P$20:$P$24,MATCH('VS stats'!$C64,'Season 13'!$N$20:$N$24,0)),
IFERROR(INDEX('Season 13'!$X$9,MATCH('VS stats'!$C64,'Season 13'!$U$9,0)),
IFERROR(INDEX('Season 13'!$X$11:$X$13,MATCH('VS stats'!$C64,'Season 13'!$U$11:$U72,0)),
IFERROR(INDEX('Season 13'!$X$17,MATCH('VS stats'!$C64,'Season 13'!$U$17,0)),
IFERROR(INDEX('Season 13'!$X$19,MATCH('VS stats'!$C64,'Season 13'!$U$19,0)),
IFERROR(INDEX('Season 13'!$X$21,MATCH('VS stats'!$C64,'Season 13'!$U$21,0)),
IFERROR(INDEX('Season 13'!$X$23,MATCH('VS stats'!$C64,'Season 13'!$U$23,0)),"-")))))))</f>
        <v>-</v>
      </c>
      <c r="CC64" s="966" t="str">
        <f>IFERROR(INDEX('Season 13'!$X$10,MATCH('VS stats'!$C64,'Season 13'!$U$10,0)),
IFERROR(INDEX('Season 13'!$X$14:$X$16,MATCH('VS stats'!$C64,'Season 13'!$U$14:$U$16,0)),
IFERROR(INDEX('Season 13'!$X$18,MATCH('VS stats'!$C64,'Season 13'!$U$18,0)),
IFERROR(INDEX('Season 13'!$X$20,MATCH('VS stats'!$C64,'Season 13'!$U$20,0)),
IFERROR(INDEX('Season 13'!$X$22,MATCH('VS stats'!$C64,'Season 13'!$U$22,0)),"-")))))</f>
        <v>-</v>
      </c>
      <c r="CD64" s="965" t="str">
        <f>IFERROR(INDEX('Season 14'!$D$9:$D$27,MATCH('VS stats'!$C64,'Season 14'!$B$9:$B$27,0)),"-")</f>
        <v>-</v>
      </c>
      <c r="CE64" s="965" t="str">
        <f>IFERROR(INDEX('Season 14'!$D$28:$D$46,MATCH('VS stats'!$C64,'Season 14'!$B$28:$B$46,0)),"-")</f>
        <v>-</v>
      </c>
      <c r="CF64" s="965" t="str">
        <f>IFERROR(INDEX('Season 14'!$J$9:$J$16,MATCH('VS stats'!$C64,'Season 14'!$H$9:$H$16,0)),IFERROR(INDEX('Season 14'!$J$39,MATCH('VS stats'!$C64,'Season 14'!$H$39,0)),"-"))</f>
        <v>-</v>
      </c>
      <c r="CG64" s="965" t="str">
        <f>IFERROR(INDEX('Season 14'!$P$9:$P$16,MATCH('VS stats'!$C64,'Season 14'!$N$9:$N$16,0)),IFERROR(INDEX('Season 14'!$J$30,MATCH('VS stats'!$C64,'Season 14'!$H$30,0)),"-"))</f>
        <v>-</v>
      </c>
      <c r="CH64" s="965" t="str">
        <f>IFERROR(INDEX('Season 14'!$P$20:$P$24,MATCH('VS stats'!$C64,'Season 14'!$N$20:$N$24,0)),
IFERROR(INDEX('Season 14'!$X$9,MATCH('VS stats'!$C64,'Season 14'!$U$9,0)),
IFERROR(INDEX('Season 14'!$X$11:$X$13,MATCH('VS stats'!$C64,'Season 14'!$U$11:$U72,0)),
IFERROR(INDEX('Season 14'!$X$17,MATCH('VS stats'!$C64,'Season 14'!$U$17,0)),
IFERROR(INDEX('Season 14'!$X$19,MATCH('VS stats'!$C64,'Season 14'!$U$19,0)),
IFERROR(INDEX('Season 14'!$X$21,MATCH('VS stats'!$C64,'Season 14'!$U$21,0)),
IFERROR(INDEX('Season 14'!$X$23,MATCH('VS stats'!$C64,'Season 14'!$U$23,0)),"-")))))))</f>
        <v>-</v>
      </c>
      <c r="CI64" s="966" t="str">
        <f>IFERROR(INDEX('Season 14'!$X$10,MATCH('VS stats'!$C64,'Season 14'!$U$10,0)),
IFERROR(INDEX('Season 14'!$X$14:$X$16,MATCH('VS stats'!$C64,'Season 14'!$U$14:$U$16,0)),
IFERROR(INDEX('Season 14'!$X$18,MATCH('VS stats'!$C64,'Season 14'!$U$18,0)),
IFERROR(INDEX('Season 14'!$X$20,MATCH('VS stats'!$C64,'Season 14'!$U$20,0)),
IFERROR(INDEX('Season 14'!$X$22,MATCH('VS stats'!$C64,'Season 14'!$U$22,0)),"-")))))</f>
        <v>-</v>
      </c>
      <c r="CJ64" s="965" t="str">
        <f>IFERROR(INDEX('Season 15'!$D$9:$D$27,MATCH('VS stats'!$C64,'Season 15'!$B$9:$B$27,0)),"-")</f>
        <v>-</v>
      </c>
      <c r="CK64" s="965" t="str">
        <f>IFERROR(INDEX('Season 15'!$D$28:$D$46,MATCH('VS stats'!$C64,'Season 15'!$B$28:$B$46,0)),"-")</f>
        <v>-</v>
      </c>
      <c r="CL64" s="965" t="str">
        <f>IFERROR(INDEX('Season 15'!$J$9:$J$16,MATCH('VS stats'!$C64,'Season 15'!$H$9:$H$16,0)),IFERROR(INDEX('Season 15'!$J$39,MATCH('VS stats'!$C64,'Season 15'!$H$39,0)),"-"))</f>
        <v>-</v>
      </c>
      <c r="CM64" s="965" t="str">
        <f>IFERROR(INDEX('Season 15'!$P$9:$P$16,MATCH('VS stats'!$C64,'Season 15'!$N$9:$N$16,0)),IFERROR(INDEX('Season 15'!$J$30,MATCH('VS stats'!$C64,'Season 15'!$H$30,0)),"-"))</f>
        <v>-</v>
      </c>
      <c r="CN64" s="965" t="str">
        <f>IFERROR(INDEX('Season 15'!$P$20:$P$24,MATCH('VS stats'!$C64,'Season 15'!$N$20:$N$24,0)),
IFERROR(INDEX('Season 15'!$X$9,MATCH('VS stats'!$C64,'Season 15'!$U$9,0)),
IFERROR(INDEX('Season 15'!$X$11:$X$13,MATCH('VS stats'!$C64,'Season 15'!$U$11:$U72,0)),
IFERROR(INDEX('Season 15'!$X$17,MATCH('VS stats'!$C64,'Season 15'!$U$17,0)),
IFERROR(INDEX('Season 15'!$X$19,MATCH('VS stats'!$C64,'Season 15'!$U$19,0)),
IFERROR(INDEX('Season 15'!$X$21,MATCH('VS stats'!$C64,'Season 15'!$U$21,0)),
IFERROR(INDEX('Season 15'!$X$23,MATCH('VS stats'!$C64,'Season 15'!$U$23,0)),"-")))))))</f>
        <v>-</v>
      </c>
      <c r="CO64" s="966" t="str">
        <f>IFERROR(INDEX('Season 15'!$X$10,MATCH('VS stats'!$C64,'Season 15'!$U$10,0)),
IFERROR(INDEX('Season 15'!$X$14:$X$16,MATCH('VS stats'!$C64,'Season 15'!$U$14:$U$16,0)),
IFERROR(INDEX('Season 15'!$X$18,MATCH('VS stats'!$C64,'Season 15'!$U$18,0)),
IFERROR(INDEX('Season 15'!$X$20,MATCH('VS stats'!$C64,'Season 15'!$U$20,0)),
IFERROR(INDEX('Season 15'!$X$22,MATCH('VS stats'!$C64,'Season 15'!$U$22,0)),"-")))))</f>
        <v>-</v>
      </c>
      <c r="CP64" s="976"/>
      <c r="CQ64" s="822"/>
      <c r="CR64" s="822"/>
      <c r="CS64" s="822"/>
      <c r="CT64" s="822"/>
      <c r="CU64" s="822"/>
    </row>
    <row r="65" spans="3:99" x14ac:dyDescent="0.25">
      <c r="C65" s="739" t="s">
        <v>492</v>
      </c>
      <c r="D65" s="1065" t="str">
        <f>IFERROR(INDEX('Season 1'!$D$9:$D$31,MATCH('VS stats'!$C65,'Season 1'!$B$9:$B$31,0)),"-")</f>
        <v>3-1</v>
      </c>
      <c r="E65" s="1065" t="str">
        <f>IFERROR(INDEX('Season 1'!$D$32:$D$54,MATCH('VS stats'!$C65,'Season 1'!$B$32:$B$54,0)),"-")</f>
        <v>5-1</v>
      </c>
      <c r="F65" s="965" t="str">
        <f>IFERROR(INDEX('Season 1'!$J$9:$J$16,MATCH('VS stats'!$C65,'Season 1'!$H$9:$H$16,0)),IFERROR(INDEX('Season 1'!$W$9:$W$14,MATCH('VS stats'!$C65,'Season 1'!$T$9:$T$14,0)),"-"))</f>
        <v>-</v>
      </c>
      <c r="G65" s="965" t="str">
        <f>IFERROR(INDEX('Season 1'!$P$9:$P$16,MATCH('VS stats'!$C65,'Season 1'!$N$9:$N$16,0)),"-")</f>
        <v>-</v>
      </c>
      <c r="H65" s="965" t="str">
        <f>IFERROR(INDEX('Season 1'!$P$20:$P$24,MATCH('VS stats'!$C65,'Season 1'!$N$20:$N$24,0)),"-")</f>
        <v>-</v>
      </c>
      <c r="I65" s="966" t="s">
        <v>35</v>
      </c>
      <c r="J65" s="965" t="str">
        <f>IFERROR(INDEX('Season 2'!$D$9:$D$31,MATCH('VS stats'!$C65,'Season 2'!$B$9:$B$31,0)),"-")</f>
        <v>-</v>
      </c>
      <c r="K65" s="965" t="str">
        <f>IFERROR(INDEX('Season 2'!$D$32:$D$54,MATCH('VS stats'!$C65,'Season 2'!$B$32:$B$54,0)),"-")</f>
        <v>-</v>
      </c>
      <c r="L65" s="965" t="str">
        <f>IFERROR(INDEX('Season 2'!$J$9:$J$16,MATCH('VS stats'!$C65,'Season 2'!$H$9:$H$16,0)),IFERROR(INDEX('Season 2'!$J$45:$J$50,MATCH('VS stats'!$C65,'Season 2'!$H$45:$H$50,0)),"-"))</f>
        <v>-</v>
      </c>
      <c r="M65" s="965" t="str">
        <f>IFERROR(INDEX('Season 2'!$P$9:$P$16,MATCH('VS stats'!$C65,'Season 2'!$N$9:$N$16,0)),IFERROR(INDEX('Season 2'!$J$30,MATCH('VS stats'!$C65,'Season 2'!$H$30,0)),"-"))</f>
        <v>-</v>
      </c>
      <c r="N65" s="965" t="str">
        <f>IFERROR(INDEX('Season 2'!$P$20:$P$24,MATCH('VS stats'!$C65,'Season 2'!$N$20:$N$24,0)),
IFERROR(INDEX('Season 2'!$X$9,MATCH('VS stats'!$C65,'Season 2'!$U$9,0)),
IFERROR(INDEX('Season 2'!$X$11:$X$13,MATCH('VS stats'!$C65,'Season 2'!$U$11:$U73,0)),
IFERROR(INDEX('Season 2'!$X$17,MATCH('VS stats'!$C65,'Season 2'!$U$17,0)),
IFERROR(INDEX('Season 2'!$X$19,MATCH('VS stats'!$C65,'Season 2'!$U$19,0)),
IFERROR(INDEX('Season 2'!$X$21,MATCH('VS stats'!$C65,'Season 2'!$U$21,0)),
IFERROR(INDEX('Season 2'!$X$23,MATCH('VS stats'!$C65,'Season 2'!$U$23,0)),
IFERROR(INDEX('Season 2'!$X$25,MATCH('VS stats'!$C65,'Season 2'!$U$25,0)),"-"))))))))</f>
        <v>-</v>
      </c>
      <c r="O65" s="966" t="str">
        <f>IFERROR(INDEX('Season 2'!$X$10,MATCH('VS stats'!$C65,'Season 2'!$U$10,0)),
IFERROR(INDEX('Season 2'!$X$14:$X$16,MATCH('VS stats'!$C65,'Season 2'!$U$14:$U$16,0)),
IFERROR(INDEX('Season 2'!$X$18,MATCH('VS stats'!$C65,'Season 2'!$U$18,0)),
IFERROR(INDEX('Season 2'!$X$20,MATCH('VS stats'!$C65,'Season 2'!$U$20,0)),
IFERROR(INDEX('Season 2'!$X$22,MATCH('VS stats'!$C65,'Season 2'!$U$22,0)),
IFERROR(INDEX('Season 2'!$X$24,MATCH('VS stats'!$C65,'Season 2'!$U$24,0)),"-"))))))</f>
        <v>-</v>
      </c>
      <c r="P65" s="965" t="str">
        <f>IFERROR(INDEX('Season 3'!$D$9:$D$31,MATCH('VS stats'!$C65,'Season 3'!$B$9:$B$31,0)),"-")</f>
        <v>-</v>
      </c>
      <c r="Q65" s="965" t="str">
        <f>IFERROR(INDEX('Season 3'!$D$32:$D$54,MATCH('VS stats'!$C65,'Season 3'!$B$32:$B$54,0)),"-")</f>
        <v>-</v>
      </c>
      <c r="R65" s="965" t="str">
        <f>IFERROR(INDEX('Season 3'!$J$9:$J$16,MATCH('VS stats'!$C65,'Season 3'!$H$9:$H$16,0)),IFERROR(INDEX('Season 3'!$J$39,MATCH('VS stats'!$C65,'Season 3'!$H$39,0)),"-"))</f>
        <v>-</v>
      </c>
      <c r="S65" s="965" t="str">
        <f>IFERROR(INDEX('Season 3'!$P$9:$P$16,MATCH('VS stats'!$C65,'Season 3'!$N$9:$N$16,0)),IFERROR(INDEX('Season 3'!$J$30,MATCH('VS stats'!$C65,'Season 3'!$H$30,0)),"-"))</f>
        <v>-</v>
      </c>
      <c r="T65" s="965" t="str">
        <f>IFERROR(INDEX('Season 3'!$P$20:$P$24,MATCH('VS stats'!$C65,'Season 3'!$N$20:$N$24,0)),
IFERROR(INDEX('Season 3'!$X$9,MATCH('VS stats'!$C65,'Season 3'!$U$9,0)),
IFERROR(INDEX('Season 3'!$X$11:$X$13,MATCH('VS stats'!$C65,'Season 3'!$U$11:$U73,0)),
IFERROR(INDEX('Season 3'!$X$17,MATCH('VS stats'!$C65,'Season 3'!$U$17,0)),
IFERROR(INDEX('Season 3'!$X$19,MATCH('VS stats'!$C65,'Season 3'!$U$19,0)),
IFERROR(INDEX('Season 3'!$X$21,MATCH('VS stats'!$C65,'Season 3'!$U$21,0)),
IFERROR(INDEX('Season 3'!$X$23,MATCH('VS stats'!$C65,'Season 3'!$U$23,0)),
IFERROR(INDEX('Season 3'!$X$25,MATCH('VS stats'!$C65,'Season 3'!$U$25,0)),"-"))))))))</f>
        <v>-</v>
      </c>
      <c r="U65" s="966" t="str">
        <f>IFERROR(INDEX('Season 3'!$X$10,MATCH('VS stats'!$C65,'Season 3'!$U$10,0)),
IFERROR(INDEX('Season 3'!$X$14:$X$16,MATCH('VS stats'!$C65,'Season 3'!$U$14:$U$16,0)),
IFERROR(INDEX('Season 3'!$X$18,MATCH('VS stats'!$C65,'Season 3'!$U$18,0)),
IFERROR(INDEX('Season 3'!$X$20,MATCH('VS stats'!$C65,'Season 3'!$U$20,0)),
IFERROR(INDEX('Season 3'!$X$22,MATCH('VS stats'!$C65,'Season 3'!$U$22,0)),
IFERROR(INDEX('Season 3'!$X$24,MATCH('VS stats'!$C65,'Season 3'!$U$24,0)),"-"))))))</f>
        <v>-</v>
      </c>
      <c r="V65" s="965" t="str">
        <f>IFERROR(INDEX('Season 4'!$D$9:$D$27,MATCH('VS stats'!$C65,'Season 4'!$B$9:$B$27,0)),"-")</f>
        <v>-</v>
      </c>
      <c r="W65" s="965" t="str">
        <f>IFERROR(INDEX('Season 4'!$D$28:$D$46,MATCH('VS stats'!$C65,'Season 4'!$B$28:$B$46,0)),"-")</f>
        <v>-</v>
      </c>
      <c r="X65" s="965" t="str">
        <f>IFERROR(INDEX('Season 4'!$J$9:$J$16,MATCH('VS stats'!$C65,'Season 4'!$H$9:$H$16,0)),IFERROR(INDEX('Season 4'!$J$39,MATCH('VS stats'!$C65,'Season 4'!$H$39,0)),"-"))</f>
        <v>-</v>
      </c>
      <c r="Y65" s="965" t="str">
        <f>IFERROR(INDEX('Season 4'!$P$9:$P$16,MATCH('VS stats'!$C65,'Season 4'!$N$9:$N$16,0)),IFERROR(INDEX('Season 4'!$J$30,MATCH('VS stats'!$C65,'Season 4'!$H$30,0)),"-"))</f>
        <v>-</v>
      </c>
      <c r="Z65" s="965" t="str">
        <f>IFERROR(INDEX('Season 4'!$P$20:$P$24,MATCH('VS stats'!$C65,'Season 4'!$N$20:$N$24,0)),
IFERROR(INDEX('Season 4'!$X$9,MATCH('VS stats'!$C65,'Season 4'!$U$9,0)),
IFERROR(INDEX('Season 4'!$X$11:$X$13,MATCH('VS stats'!$C65,'Season 4'!$U$11:$U74,0)),
IFERROR(INDEX('Season 4'!$X$17,MATCH('VS stats'!$C65,'Season 4'!$U$17,0)),
IFERROR(INDEX('Season 4'!$X$19,MATCH('VS stats'!$C65,'Season 4'!$U$19,0)),
IFERROR(INDEX('Season 4'!$X$21,MATCH('VS stats'!$C65,'Season 4'!$U$21,0)),
IFERROR(INDEX('Season 4'!$X$23,MATCH('VS stats'!$C65,'Season 4'!$U$23,0)),
IFERROR(INDEX('Season 4'!$X$25,MATCH('VS stats'!$C65,'Season 4'!$U$25,0)),"-"))))))))</f>
        <v>-</v>
      </c>
      <c r="AA65" s="966" t="str">
        <f>IFERROR(INDEX('Season 4'!$X$10,MATCH('VS stats'!$C65,'Season 4'!$U$10,0)),
IFERROR(INDEX('Season 4'!$X$14:$X$16,MATCH('VS stats'!$C65,'Season 4'!$U$14:$U$16,0)),
IFERROR(INDEX('Season 4'!$X$18,MATCH('VS stats'!$C65,'Season 4'!$U$18,0)),
IFERROR(INDEX('Season 4'!$X$20,MATCH('VS stats'!$C65,'Season 4'!$U$20,0)),
IFERROR(INDEX('Season 4'!$X$22,MATCH('VS stats'!$C65,'Season 4'!$U$22,0)),
IFERROR(INDEX('Season 4'!$X$24,MATCH('VS stats'!$C65,'Season 4'!$U$24,0)),"-"))))))</f>
        <v>-</v>
      </c>
      <c r="AB65" s="965" t="str">
        <f>IFERROR(INDEX('Season 5'!$D$9:$D$27,MATCH('VS stats'!$C65,'Season 5'!$B$9:$B$27,0)),"-")</f>
        <v>-</v>
      </c>
      <c r="AC65" s="965" t="str">
        <f>IFERROR(INDEX('Season 5'!$D$28:$D$46,MATCH('VS stats'!$C65,'Season 5'!$B$28:$B$46,0)),"-")</f>
        <v>-</v>
      </c>
      <c r="AD65" s="965" t="str">
        <f>IFERROR(INDEX('Season 5'!$J$9:$J$16,MATCH('VS stats'!$C65,'Season 5'!$H$9:$H$16,0)),IFERROR(INDEX('Season 5'!$J$39,MATCH('VS stats'!$C65,'Season 5'!$H$39,0)),"-"))</f>
        <v>-</v>
      </c>
      <c r="AE65" s="965" t="str">
        <f>IFERROR(INDEX('Season 5'!$P$9:$P$16,MATCH('VS stats'!$C65,'Season 5'!$N$9:$N$16,0)),IFERROR(INDEX('Season 5'!$J$30,MATCH('VS stats'!$C65,'Season 5'!$H$30,0)),"-"))</f>
        <v>-</v>
      </c>
      <c r="AF65" s="965" t="str">
        <f>IFERROR(INDEX('Season 5'!$P$20:$P$24,MATCH('VS stats'!$C65,'Season 5'!$N$20:$N$24,0)),
IFERROR(INDEX('Season 5'!$X$9,MATCH('VS stats'!$C65,'Season 5'!$U$9,0)),
IFERROR(INDEX('Season 5'!$X$11:$X$13,MATCH('VS stats'!$C65,'Season 5'!$U$11:$U73,0)),
IFERROR(INDEX('Season 5'!$X$17,MATCH('VS stats'!$C65,'Season 5'!$U$17,0)),
IFERROR(INDEX('Season 5'!$X$19,MATCH('VS stats'!$C65,'Season 5'!$U$19,0)),
IFERROR(INDEX('Season 5'!$X$21,MATCH('VS stats'!$C65,'Season 5'!$U$21,0)),
IFERROR(INDEX('Season 5'!$X$23,MATCH('VS stats'!$C65,'Season 5'!$U$23,0)),"-")))))))</f>
        <v>-</v>
      </c>
      <c r="AG65" s="966" t="str">
        <f>IFERROR(INDEX('Season 5'!$X$10,MATCH('VS stats'!$C65,'Season 5'!$U$10,0)),
IFERROR(INDEX('Season 5'!$X$14:$X$16,MATCH('VS stats'!$C65,'Season 5'!$U$14:$U$16,0)),
IFERROR(INDEX('Season 5'!$X$18,MATCH('VS stats'!$C65,'Season 5'!$U$18,0)),
IFERROR(INDEX('Season 5'!$X$20,MATCH('VS stats'!$C65,'Season 5'!$U$20,0)),
IFERROR(INDEX('Season 5'!$X$22,MATCH('VS stats'!$C65,'Season 5'!$U$22,0)),"-")))))</f>
        <v>-</v>
      </c>
      <c r="AH65" s="965" t="str">
        <f>IFERROR(INDEX('Season 6'!$D$9:$D$27,MATCH('VS stats'!$C65,'Season 6'!$B$9:$B$27,0)),"-")</f>
        <v>-</v>
      </c>
      <c r="AI65" s="965" t="str">
        <f>IFERROR(INDEX('Season 6'!$D$28:$D$46,MATCH('VS stats'!$C65,'Season 6'!$B$28:$B$46,0)),"-")</f>
        <v>-</v>
      </c>
      <c r="AJ65" s="965" t="str">
        <f>IFERROR(INDEX('Season 6'!$J$9:$J$16,MATCH('VS stats'!$C65,'Season 6'!$H$9:$H$16,0)),IFERROR(INDEX('Season 6'!$J$39,MATCH('VS stats'!$C65,'Season 6'!$H$39,0)),"-"))</f>
        <v>-</v>
      </c>
      <c r="AK65" s="965" t="str">
        <f>IFERROR(INDEX('Season 6'!$P$9:$P$16,MATCH('VS stats'!$C65,'Season 6'!$N$9:$N$16,0)),IFERROR(INDEX('Season 6'!$J$30,MATCH('VS stats'!$C65,'Season 6'!$H$30,0)),"-"))</f>
        <v>-</v>
      </c>
      <c r="AL65" s="965" t="str">
        <f>IFERROR(INDEX('Season 6'!$P$20:$P$24,MATCH('VS stats'!$C65,'Season 6'!$N$20:$N$24,0)),
IFERROR(INDEX('Season 6'!$X$9,MATCH('VS stats'!$C65,'Season 6'!$U$9,0)),
IFERROR(INDEX('Season 6'!$X$11:$X$13,MATCH('VS stats'!$C65,'Season 6'!$U$11:$U73,0)),
IFERROR(INDEX('Season 6'!$X$17,MATCH('VS stats'!$C65,'Season 6'!$U$17,0)),
IFERROR(INDEX('Season 6'!$X$19,MATCH('VS stats'!$C65,'Season 6'!$U$19,0)),
IFERROR(INDEX('Season 6'!$X$21,MATCH('VS stats'!$C65,'Season 6'!$U$21,0)),
IFERROR(INDEX('Season 6'!$X$23,MATCH('VS stats'!$C65,'Season 6'!$U$23,0)),"-")))))))</f>
        <v>-</v>
      </c>
      <c r="AM65" s="966" t="str">
        <f>IFERROR(INDEX('Season 6'!$X$10,MATCH('VS stats'!$C65,'Season 6'!$U$10,0)),
IFERROR(INDEX('Season 6'!$X$14:$X$16,MATCH('VS stats'!$C65,'Season 6'!$U$14:$U$16,0)),
IFERROR(INDEX('Season 6'!$X$18,MATCH('VS stats'!$C65,'Season 6'!$U$18,0)),
IFERROR(INDEX('Season 6'!$X$20,MATCH('VS stats'!$C65,'Season 6'!$U$20,0)),
IFERROR(INDEX('Season 6'!$X$22,MATCH('VS stats'!$C65,'Season 6'!$U$22,0)),"-")))))</f>
        <v>-</v>
      </c>
      <c r="AN65" s="965" t="str">
        <f>IFERROR(INDEX('Season 7'!$D$9:$D$27,MATCH('VS stats'!$C65,'Season 7'!$B$9:$B$27,0)),"-")</f>
        <v>-</v>
      </c>
      <c r="AO65" s="965" t="str">
        <f>IFERROR(INDEX('Season 7'!$D$28:$D$46,MATCH('VS stats'!$C65,'Season 7'!$B$28:$B$46,0)),"-")</f>
        <v>-</v>
      </c>
      <c r="AP65" s="965" t="str">
        <f>IFERROR(INDEX('Season 7'!$J$9:$J$16,MATCH('VS stats'!$C65,'Season 7'!$H$9:$H$16,0)),IFERROR(INDEX('Season 7'!$J$39,MATCH('VS stats'!$C65,'Season 7'!$H$39,0)),"-"))</f>
        <v>-</v>
      </c>
      <c r="AQ65" s="965" t="str">
        <f>IFERROR(INDEX('Season 7'!$P$9:$P$16,MATCH('VS stats'!$C65,'Season 7'!$N$9:$N$16,0)),IFERROR(INDEX('Season 7'!$J$30,MATCH('VS stats'!$C65,'Season 7'!$H$30,0)),"-"))</f>
        <v>-</v>
      </c>
      <c r="AR65" s="965" t="str">
        <f>IFERROR(INDEX('Season 7'!$P$20:$P$24,MATCH('VS stats'!$C65,'Season 7'!$N$20:$N$24,0)),
IFERROR(INDEX('Season 7'!$X$9,MATCH('VS stats'!$C65,'Season 7'!$U$9,0)),
IFERROR(INDEX('Season 7'!$X$11:$X$13,MATCH('VS stats'!$C65,'Season 7'!$U$11:$U73,0)),
IFERROR(INDEX('Season 7'!$X$17,MATCH('VS stats'!$C65,'Season 7'!$U$17,0)),
IFERROR(INDEX('Season 7'!$X$19,MATCH('VS stats'!$C65,'Season 7'!$U$19,0)),
IFERROR(INDEX('Season 7'!$X$21,MATCH('VS stats'!$C65,'Season 7'!$U$21,0)),
IFERROR(INDEX('Season 7'!$X$23,MATCH('VS stats'!$C65,'Season 7'!$U$23,0)),"-")))))))</f>
        <v>-</v>
      </c>
      <c r="AS65" s="966" t="str">
        <f>IFERROR(INDEX('Season 7'!$X$10,MATCH('VS stats'!$C65,'Season 7'!$U$10,0)),
IFERROR(INDEX('Season 7'!$X$14:$X$16,MATCH('VS stats'!$C65,'Season 7'!$U$14:$U$16,0)),
IFERROR(INDEX('Season 7'!$X$18,MATCH('VS stats'!$C65,'Season 7'!$U$18,0)),
IFERROR(INDEX('Season 7'!$X$20,MATCH('VS stats'!$C65,'Season 7'!$U$20,0)),
IFERROR(INDEX('Season 7'!$X$22,MATCH('VS stats'!$C65,'Season 7'!$U$22,0)),"-")))))</f>
        <v>-</v>
      </c>
      <c r="AT65" s="965" t="str">
        <f>IFERROR(INDEX('Season 8'!$D$9:$D$27,MATCH('VS stats'!$C65,'Season 8'!$B$9:$B$27,0)),"-")</f>
        <v>-</v>
      </c>
      <c r="AU65" s="965" t="str">
        <f>IFERROR(INDEX('Season 8'!$D$28:$D$46,MATCH('VS stats'!$C65,'Season 8'!$B$28:$B$46,0)),"-")</f>
        <v>-</v>
      </c>
      <c r="AV65" s="965" t="str">
        <f>IFERROR(INDEX('Season 8'!$J$9:$J$16,MATCH('VS stats'!$C65,'Season 8'!$H$9:$H$16,0)),IFERROR(INDEX('Season 8'!$J$39,MATCH('VS stats'!$C65,'Season 8'!$H$39,0)),"-"))</f>
        <v>-</v>
      </c>
      <c r="AW65" s="965" t="str">
        <f>IFERROR(INDEX('Season 8'!$P$9:$P$16,MATCH('VS stats'!$C65,'Season 8'!$N$9:$N$16,0)),IFERROR(INDEX('Season 8'!$J$30,MATCH('VS stats'!$C65,'Season 8'!$H$30,0)),"-"))</f>
        <v>-</v>
      </c>
      <c r="AX65" s="965" t="str">
        <f>IFERROR(INDEX('Season 8'!$P$20:$P$24,MATCH('VS stats'!$C65,'Season 8'!$N$20:$N$24,0)),
IFERROR(INDEX('Season 8'!$X$9,MATCH('VS stats'!$C65,'Season 8'!$U$9,0)),
IFERROR(INDEX('Season 8'!$X$11:$X$13,MATCH('VS stats'!$C65,'Season 8'!$U$11:$U73,0)),
IFERROR(INDEX('Season 8'!$X$17,MATCH('VS stats'!$C65,'Season 8'!$U$17,0)),
IFERROR(INDEX('Season 8'!$X$19,MATCH('VS stats'!$C65,'Season 8'!$U$19,0)),
IFERROR(INDEX('Season 8'!$X$21,MATCH('VS stats'!$C65,'Season 8'!$U$21,0)),
IFERROR(INDEX('Season 8'!$X$23,MATCH('VS stats'!$C65,'Season 8'!$U$23,0)),"-")))))))</f>
        <v>-</v>
      </c>
      <c r="AY65" s="966" t="str">
        <f>IFERROR(INDEX('Season 8'!$X$10,MATCH('VS stats'!$C65,'Season 8'!$U$10,0)),
IFERROR(INDEX('Season 8'!$X$14:$X$16,MATCH('VS stats'!$C65,'Season 8'!$U$14:$U$16,0)),
IFERROR(INDEX('Season 8'!$X$18,MATCH('VS stats'!$C65,'Season 8'!$U$18,0)),
IFERROR(INDEX('Season 8'!$X$20,MATCH('VS stats'!$C65,'Season 8'!$U$20,0)),
IFERROR(INDEX('Season 8'!$X$22,MATCH('VS stats'!$C65,'Season 8'!$U$22,0)),"-")))))</f>
        <v>-</v>
      </c>
      <c r="AZ65" s="965" t="str">
        <f>IFERROR(INDEX('Season 9'!$D$9:$D$27,MATCH('VS stats'!$C65,'Season 9'!$B$9:$B$27,0)),"-")</f>
        <v>-</v>
      </c>
      <c r="BA65" s="965" t="str">
        <f>IFERROR(INDEX('Season 9'!$D$28:$D$46,MATCH('VS stats'!$C65,'Season 9'!$B$28:$B$46,0)),"-")</f>
        <v>-</v>
      </c>
      <c r="BB65" s="965" t="str">
        <f>IFERROR(INDEX('Season 9'!$J$9:$J$16,MATCH('VS stats'!$C65,'Season 9'!$H$9:$H$16,0)),IFERROR(INDEX('Season 9'!$J$39,MATCH('VS stats'!$C65,'Season 9'!$H$39,0)),"-"))</f>
        <v>-</v>
      </c>
      <c r="BC65" s="965" t="str">
        <f>IFERROR(INDEX('Season 9'!$P$9:$P$16,MATCH('VS stats'!$C65,'Season 9'!$N$9:$N$16,0)),IFERROR(INDEX('Season 9'!$J$30,MATCH('VS stats'!$C65,'Season 9'!$H$30,0)),"-"))</f>
        <v>-</v>
      </c>
      <c r="BD65" s="965" t="str">
        <f>IFERROR(INDEX('Season 9'!$P$20:$P$24,MATCH('VS stats'!$C65,'Season 9'!$N$20:$N$24,0)),
IFERROR(INDEX('Season 9'!$X$9,MATCH('VS stats'!$C65,'Season 9'!$U$9,0)),
IFERROR(INDEX('Season 9'!$X$11:$X$13,MATCH('VS stats'!$C65,'Season 9'!$U$11:$U73,0)),
IFERROR(INDEX('Season 9'!$X$17,MATCH('VS stats'!$C65,'Season 9'!$U$17,0)),
IFERROR(INDEX('Season 9'!$X$19,MATCH('VS stats'!$C65,'Season 9'!$U$19,0)),
IFERROR(INDEX('Season 9'!$X$21,MATCH('VS stats'!$C65,'Season 9'!$U$21,0)),
IFERROR(INDEX('Season 9'!$X$23,MATCH('VS stats'!$C65,'Season 9'!$U$23,0)),"-")))))))</f>
        <v>-</v>
      </c>
      <c r="BE65" s="966" t="str">
        <f>IFERROR(INDEX('Season 9'!$X$10,MATCH('VS stats'!$C65,'Season 9'!$U$10,0)),
IFERROR(INDEX('Season 9'!$X$14:$X$16,MATCH('VS stats'!$C65,'Season 9'!$U$14:$U$16,0)),
IFERROR(INDEX('Season 9'!$X$18,MATCH('VS stats'!$C65,'Season 9'!$U$18,0)),
IFERROR(INDEX('Season 9'!$X$20,MATCH('VS stats'!$C65,'Season 9'!$U$20,0)),
IFERROR(INDEX('Season 9'!$X$22,MATCH('VS stats'!$C65,'Season 9'!$U$22,0)),"-")))))</f>
        <v>-</v>
      </c>
      <c r="BF65" s="965" t="str">
        <f>IFERROR(INDEX('Season 10'!$D$9:$D$27,MATCH('VS stats'!$C65,'Season 10'!$B$9:$B$27,0)),"-")</f>
        <v>-</v>
      </c>
      <c r="BG65" s="965" t="str">
        <f>IFERROR(INDEX('Season 10'!$D$28:$D$46,MATCH('VS stats'!$C65,'Season 10'!$B$28:$B$46,0)),"-")</f>
        <v>-</v>
      </c>
      <c r="BH65" s="965" t="str">
        <f>IFERROR(INDEX('Season 10'!$J$9:$J$16,MATCH('VS stats'!$C65,'Season 10'!$H$9:$H$16,0)),IFERROR(INDEX('Season 10'!$J$39,MATCH('VS stats'!$C65,'Season 10'!$H$39,0)),"-"))</f>
        <v>-</v>
      </c>
      <c r="BI65" s="965" t="str">
        <f>IFERROR(INDEX('Season 10'!$P$9:$P$16,MATCH('VS stats'!$C65,'Season 10'!$N$9:$N$16,0)),IFERROR(INDEX('Season 10'!$J$30,MATCH('VS stats'!$C65,'Season 10'!$H$30,0)),"-"))</f>
        <v>-</v>
      </c>
      <c r="BJ65" s="965" t="str">
        <f>IFERROR(INDEX('Season 10'!$P$20:$P$24,MATCH('VS stats'!$C65,'Season 10'!$N$20:$N$24,0)),
IFERROR(INDEX('Season 10'!$X$9,MATCH('VS stats'!$C65,'Season 10'!$U$9,0)),
IFERROR(INDEX('Season 10'!$X$11:$X$13,MATCH('VS stats'!$C65,'Season 10'!$U$11:$U73,0)),
IFERROR(INDEX('Season 10'!$X$17,MATCH('VS stats'!$C65,'Season 10'!$U$17,0)),
IFERROR(INDEX('Season 10'!$X$19,MATCH('VS stats'!$C65,'Season 10'!$U$19,0)),
IFERROR(INDEX('Season 10'!$X$21,MATCH('VS stats'!$C65,'Season 10'!$U$21,0)),
IFERROR(INDEX('Season 10'!$X$23,MATCH('VS stats'!$C65,'Season 10'!$U$23,0)),"-")))))))</f>
        <v>-</v>
      </c>
      <c r="BK65" s="966" t="str">
        <f>IFERROR(INDEX('Season 10'!$X$10,MATCH('VS stats'!$C65,'Season 10'!$U$10,0)),
IFERROR(INDEX('Season 10'!$X$14:$X$16,MATCH('VS stats'!$C65,'Season 10'!$U$14:$U$16,0)),
IFERROR(INDEX('Season 10'!$X$18,MATCH('VS stats'!$C65,'Season 10'!$U$18,0)),
IFERROR(INDEX('Season 10'!$X$20,MATCH('VS stats'!$C65,'Season 10'!$U$20,0)),
IFERROR(INDEX('Season 10'!$X$22,MATCH('VS stats'!$C65,'Season 10'!$U$22,0)),"-")))))</f>
        <v>-</v>
      </c>
      <c r="BL65" s="965" t="str">
        <f>IFERROR(INDEX('Season 11'!$D$9:$D$27,MATCH('VS stats'!$C65,'Season 11'!$B$9:$B$27,0)),"-")</f>
        <v>-</v>
      </c>
      <c r="BM65" s="965" t="str">
        <f>IFERROR(INDEX('Season 11'!$D$28:$D$46,MATCH('VS stats'!$C65,'Season 11'!$B$28:$B$46,0)),"-")</f>
        <v>-</v>
      </c>
      <c r="BN65" s="965" t="str">
        <f>IFERROR(INDEX('Season 11'!$J$9:$J$16,MATCH('VS stats'!$C65,'Season 11'!$H$9:$H$16,0)),IFERROR(INDEX('Season 11'!$J$39,MATCH('VS stats'!$C65,'Season 11'!$H$39,0)),"-"))</f>
        <v>-</v>
      </c>
      <c r="BO65" s="965" t="str">
        <f>IFERROR(INDEX('Season 11'!$P$9:$P$16,MATCH('VS stats'!$C65,'Season 11'!$N$9:$N$16,0)),IFERROR(INDEX('Season 11'!$J$30,MATCH('VS stats'!$C65,'Season 11'!$H$30,0)),"-"))</f>
        <v>-</v>
      </c>
      <c r="BP65" s="965" t="str">
        <f>IFERROR(INDEX('Season 11'!$P$20:$P$24,MATCH('VS stats'!$C65,'Season 11'!$N$20:$N$24,0)),
IFERROR(INDEX('Season 11'!$X$9,MATCH('VS stats'!$C65,'Season 11'!$U$9,0)),
IFERROR(INDEX('Season 11'!$X$11:$X$13,MATCH('VS stats'!$C65,'Season 11'!$U$11:$U73,0)),
IFERROR(INDEX('Season 11'!$X$17,MATCH('VS stats'!$C65,'Season 11'!$U$17,0)),
IFERROR(INDEX('Season 11'!$X$19,MATCH('VS stats'!$C65,'Season 11'!$U$19,0)),
IFERROR(INDEX('Season 11'!$X$21,MATCH('VS stats'!$C65,'Season 11'!$U$21,0)),
IFERROR(INDEX('Season 11'!$X$23,MATCH('VS stats'!$C65,'Season 11'!$U$23,0)),"-")))))))</f>
        <v>-</v>
      </c>
      <c r="BQ65" s="966" t="str">
        <f>IFERROR(INDEX('Season 11'!$X$10,MATCH('VS stats'!$C65,'Season 11'!$U$10,0)),
IFERROR(INDEX('Season 11'!$X$14:$X$16,MATCH('VS stats'!$C65,'Season 11'!$U$14:$U$16,0)),
IFERROR(INDEX('Season 11'!$X$18,MATCH('VS stats'!$C65,'Season 11'!$U$18,0)),
IFERROR(INDEX('Season 11'!$X$20,MATCH('VS stats'!$C65,'Season 11'!$U$20,0)),
IFERROR(INDEX('Season 11'!$X$22,MATCH('VS stats'!$C65,'Season 11'!$U$22,0)),"-")))))</f>
        <v>-</v>
      </c>
      <c r="BR65" s="965" t="str">
        <f>IFERROR(INDEX('Season 12'!$D$9:$D$27,MATCH('VS stats'!$C65,'Season 12'!$B$9:$B$27,0)),"-")</f>
        <v>-</v>
      </c>
      <c r="BS65" s="965" t="str">
        <f>IFERROR(INDEX('Season 12'!$D$28:$D$46,MATCH('VS stats'!$C65,'Season 12'!$B$28:$B$46,0)),"-")</f>
        <v>-</v>
      </c>
      <c r="BT65" s="965" t="str">
        <f>IFERROR(INDEX('Season 12'!$J$9:$J$16,MATCH('VS stats'!$C65,'Season 12'!$H$9:$H$16,0)),IFERROR(INDEX('Season 12'!$J$39,MATCH('VS stats'!$C65,'Season 12'!$H$39,0)),"-"))</f>
        <v>-</v>
      </c>
      <c r="BU65" s="965" t="str">
        <f>IFERROR(INDEX('Season 12'!$P$9:$P$16,MATCH('VS stats'!$C65,'Season 12'!$N$9:$N$16,0)),IFERROR(INDEX('Season 12'!$J$30,MATCH('VS stats'!$C65,'Season 12'!$H$30,0)),"-"))</f>
        <v>-</v>
      </c>
      <c r="BV65" s="965" t="str">
        <f>IFERROR(INDEX('Season 12'!$P$20:$P$24,MATCH('VS stats'!$C65,'Season 12'!$N$20:$N$24,0)),
IFERROR(INDEX('Season 12'!$X$9,MATCH('VS stats'!$C65,'Season 12'!$U$9,0)),
IFERROR(INDEX('Season 12'!$X$11:$X$13,MATCH('VS stats'!$C65,'Season 12'!$U$11:$U73,0)),
IFERROR(INDEX('Season 12'!$X$17,MATCH('VS stats'!$C65,'Season 12'!$U$17,0)),
IFERROR(INDEX('Season 12'!$X$19,MATCH('VS stats'!$C65,'Season 12'!$U$19,0)),
IFERROR(INDEX('Season 12'!$X$21,MATCH('VS stats'!$C65,'Season 12'!$U$21,0)),
IFERROR(INDEX('Season 12'!$X$23,MATCH('VS stats'!$C65,'Season 12'!$U$23,0)),"-")))))))</f>
        <v>-</v>
      </c>
      <c r="BW65" s="966" t="str">
        <f>IFERROR(INDEX('Season 12'!$X$10,MATCH('VS stats'!$C65,'Season 12'!$U$10,0)),
IFERROR(INDEX('Season 12'!$X$14:$X$16,MATCH('VS stats'!$C65,'Season 12'!$U$14:$U$16,0)),
IFERROR(INDEX('Season 12'!$X$18,MATCH('VS stats'!$C65,'Season 12'!$U$18,0)),
IFERROR(INDEX('Season 12'!$X$20,MATCH('VS stats'!$C65,'Season 12'!$U$20,0)),
IFERROR(INDEX('Season 12'!$X$22,MATCH('VS stats'!$C65,'Season 12'!$U$22,0)),"-")))))</f>
        <v>-</v>
      </c>
      <c r="BX65" s="965" t="str">
        <f>IFERROR(INDEX('Season 13'!$D$9:$D$27,MATCH('VS stats'!$C65,'Season 13'!$B$9:$B$27,0)),"-")</f>
        <v>-</v>
      </c>
      <c r="BY65" s="965" t="str">
        <f>IFERROR(INDEX('Season 13'!$D$28:$D$46,MATCH('VS stats'!$C65,'Season 13'!$B$28:$B$46,0)),"-")</f>
        <v>-</v>
      </c>
      <c r="BZ65" s="965" t="str">
        <f>IFERROR(INDEX('Season 13'!$J$9:$J$16,MATCH('VS stats'!$C65,'Season 13'!$H$9:$H$16,0)),IFERROR(INDEX('Season 13'!$J$39,MATCH('VS stats'!$C65,'Season 13'!$H$39,0)),"-"))</f>
        <v>-</v>
      </c>
      <c r="CA65" s="965" t="str">
        <f>IFERROR(INDEX('Season 13'!$P$9:$P$16,MATCH('VS stats'!$C65,'Season 13'!$N$9:$N$16,0)),IFERROR(INDEX('Season 13'!$J$30,MATCH('VS stats'!$C65,'Season 13'!$H$30,0)),"-"))</f>
        <v>-</v>
      </c>
      <c r="CB65" s="965" t="str">
        <f>IFERROR(INDEX('Season 13'!$P$20:$P$24,MATCH('VS stats'!$C65,'Season 13'!$N$20:$N$24,0)),
IFERROR(INDEX('Season 13'!$X$9,MATCH('VS stats'!$C65,'Season 13'!$U$9,0)),
IFERROR(INDEX('Season 13'!$X$11:$X$13,MATCH('VS stats'!$C65,'Season 13'!$U$11:$U73,0)),
IFERROR(INDEX('Season 13'!$X$17,MATCH('VS stats'!$C65,'Season 13'!$U$17,0)),
IFERROR(INDEX('Season 13'!$X$19,MATCH('VS stats'!$C65,'Season 13'!$U$19,0)),
IFERROR(INDEX('Season 13'!$X$21,MATCH('VS stats'!$C65,'Season 13'!$U$21,0)),
IFERROR(INDEX('Season 13'!$X$23,MATCH('VS stats'!$C65,'Season 13'!$U$23,0)),"-")))))))</f>
        <v>-</v>
      </c>
      <c r="CC65" s="966" t="str">
        <f>IFERROR(INDEX('Season 13'!$X$10,MATCH('VS stats'!$C65,'Season 13'!$U$10,0)),
IFERROR(INDEX('Season 13'!$X$14:$X$16,MATCH('VS stats'!$C65,'Season 13'!$U$14:$U$16,0)),
IFERROR(INDEX('Season 13'!$X$18,MATCH('VS stats'!$C65,'Season 13'!$U$18,0)),
IFERROR(INDEX('Season 13'!$X$20,MATCH('VS stats'!$C65,'Season 13'!$U$20,0)),
IFERROR(INDEX('Season 13'!$X$22,MATCH('VS stats'!$C65,'Season 13'!$U$22,0)),"-")))))</f>
        <v>-</v>
      </c>
      <c r="CD65" s="965" t="str">
        <f>IFERROR(INDEX('Season 14'!$D$9:$D$27,MATCH('VS stats'!$C65,'Season 14'!$B$9:$B$27,0)),"-")</f>
        <v>-</v>
      </c>
      <c r="CE65" s="965" t="str">
        <f>IFERROR(INDEX('Season 14'!$D$28:$D$46,MATCH('VS stats'!$C65,'Season 14'!$B$28:$B$46,0)),"-")</f>
        <v>-</v>
      </c>
      <c r="CF65" s="965" t="str">
        <f>IFERROR(INDEX('Season 14'!$J$9:$J$16,MATCH('VS stats'!$C65,'Season 14'!$H$9:$H$16,0)),IFERROR(INDEX('Season 14'!$J$39,MATCH('VS stats'!$C65,'Season 14'!$H$39,0)),"-"))</f>
        <v>-</v>
      </c>
      <c r="CG65" s="965" t="str">
        <f>IFERROR(INDEX('Season 14'!$P$9:$P$16,MATCH('VS stats'!$C65,'Season 14'!$N$9:$N$16,0)),IFERROR(INDEX('Season 14'!$J$30,MATCH('VS stats'!$C65,'Season 14'!$H$30,0)),"-"))</f>
        <v>-</v>
      </c>
      <c r="CH65" s="965" t="str">
        <f>IFERROR(INDEX('Season 14'!$P$20:$P$24,MATCH('VS stats'!$C65,'Season 14'!$N$20:$N$24,0)),
IFERROR(INDEX('Season 14'!$X$9,MATCH('VS stats'!$C65,'Season 14'!$U$9,0)),
IFERROR(INDEX('Season 14'!$X$11:$X$13,MATCH('VS stats'!$C65,'Season 14'!$U$11:$U73,0)),
IFERROR(INDEX('Season 14'!$X$17,MATCH('VS stats'!$C65,'Season 14'!$U$17,0)),
IFERROR(INDEX('Season 14'!$X$19,MATCH('VS stats'!$C65,'Season 14'!$U$19,0)),
IFERROR(INDEX('Season 14'!$X$21,MATCH('VS stats'!$C65,'Season 14'!$U$21,0)),
IFERROR(INDEX('Season 14'!$X$23,MATCH('VS stats'!$C65,'Season 14'!$U$23,0)),"-")))))))</f>
        <v>-</v>
      </c>
      <c r="CI65" s="966" t="str">
        <f>IFERROR(INDEX('Season 14'!$X$10,MATCH('VS stats'!$C65,'Season 14'!$U$10,0)),
IFERROR(INDEX('Season 14'!$X$14:$X$16,MATCH('VS stats'!$C65,'Season 14'!$U$14:$U$16,0)),
IFERROR(INDEX('Season 14'!$X$18,MATCH('VS stats'!$C65,'Season 14'!$U$18,0)),
IFERROR(INDEX('Season 14'!$X$20,MATCH('VS stats'!$C65,'Season 14'!$U$20,0)),
IFERROR(INDEX('Season 14'!$X$22,MATCH('VS stats'!$C65,'Season 14'!$U$22,0)),"-")))))</f>
        <v>-</v>
      </c>
      <c r="CJ65" s="965" t="str">
        <f>IFERROR(INDEX('Season 15'!$D$9:$D$27,MATCH('VS stats'!$C65,'Season 15'!$B$9:$B$27,0)),"-")</f>
        <v>-</v>
      </c>
      <c r="CK65" s="965" t="str">
        <f>IFERROR(INDEX('Season 15'!$D$28:$D$46,MATCH('VS stats'!$C65,'Season 15'!$B$28:$B$46,0)),"-")</f>
        <v>-</v>
      </c>
      <c r="CL65" s="965" t="str">
        <f>IFERROR(INDEX('Season 15'!$J$9:$J$16,MATCH('VS stats'!$C65,'Season 15'!$H$9:$H$16,0)),IFERROR(INDEX('Season 15'!$J$39,MATCH('VS stats'!$C65,'Season 15'!$H$39,0)),"-"))</f>
        <v>-</v>
      </c>
      <c r="CM65" s="965" t="str">
        <f>IFERROR(INDEX('Season 15'!$P$9:$P$16,MATCH('VS stats'!$C65,'Season 15'!$N$9:$N$16,0)),IFERROR(INDEX('Season 15'!$J$30,MATCH('VS stats'!$C65,'Season 15'!$H$30,0)),"-"))</f>
        <v>-</v>
      </c>
      <c r="CN65" s="965" t="str">
        <f>IFERROR(INDEX('Season 15'!$P$20:$P$24,MATCH('VS stats'!$C65,'Season 15'!$N$20:$N$24,0)),
IFERROR(INDEX('Season 15'!$X$9,MATCH('VS stats'!$C65,'Season 15'!$U$9,0)),
IFERROR(INDEX('Season 15'!$X$11:$X$13,MATCH('VS stats'!$C65,'Season 15'!$U$11:$U73,0)),
IFERROR(INDEX('Season 15'!$X$17,MATCH('VS stats'!$C65,'Season 15'!$U$17,0)),
IFERROR(INDEX('Season 15'!$X$19,MATCH('VS stats'!$C65,'Season 15'!$U$19,0)),
IFERROR(INDEX('Season 15'!$X$21,MATCH('VS stats'!$C65,'Season 15'!$U$21,0)),
IFERROR(INDEX('Season 15'!$X$23,MATCH('VS stats'!$C65,'Season 15'!$U$23,0)),"-")))))))</f>
        <v>-</v>
      </c>
      <c r="CO65" s="966" t="str">
        <f>IFERROR(INDEX('Season 15'!$X$10,MATCH('VS stats'!$C65,'Season 15'!$U$10,0)),
IFERROR(INDEX('Season 15'!$X$14:$X$16,MATCH('VS stats'!$C65,'Season 15'!$U$14:$U$16,0)),
IFERROR(INDEX('Season 15'!$X$18,MATCH('VS stats'!$C65,'Season 15'!$U$18,0)),
IFERROR(INDEX('Season 15'!$X$20,MATCH('VS stats'!$C65,'Season 15'!$U$20,0)),
IFERROR(INDEX('Season 15'!$X$22,MATCH('VS stats'!$C65,'Season 15'!$U$22,0)),"-")))))</f>
        <v>-</v>
      </c>
      <c r="CP65" s="976"/>
      <c r="CQ65" s="822"/>
      <c r="CR65" s="822"/>
      <c r="CS65" s="822"/>
      <c r="CT65" s="822"/>
      <c r="CU65" s="822"/>
    </row>
    <row r="66" spans="3:99" x14ac:dyDescent="0.25">
      <c r="C66" s="683" t="s">
        <v>232</v>
      </c>
      <c r="D66" s="1074" t="str">
        <f>IFERROR(INDEX('Season 1'!$D$9:$D$31,MATCH('VS stats'!$C66,'Season 1'!$B$9:$B$31,0)),"-")</f>
        <v>1-1</v>
      </c>
      <c r="E66" s="1073" t="str">
        <f>IFERROR(INDEX('Season 1'!$D$32:$D$54,MATCH('VS stats'!$C66,'Season 1'!$B$32:$B$54,0)),"-")</f>
        <v>2-1</v>
      </c>
      <c r="F66" s="965" t="str">
        <f>IFERROR(INDEX('Season 1'!$J$9:$J$16,MATCH('VS stats'!$C66,'Season 1'!$H$9:$H$16,0)),IFERROR(INDEX('Season 1'!$W$9:$W$14,MATCH('VS stats'!$C66,'Season 1'!$T$9:$T$14,0)),"-"))</f>
        <v>-</v>
      </c>
      <c r="G66" s="965" t="str">
        <f>IFERROR(INDEX('Season 1'!$P$9:$P$16,MATCH('VS stats'!$C66,'Season 1'!$N$9:$N$16,0)),"-")</f>
        <v>-</v>
      </c>
      <c r="H66" s="1065" t="s">
        <v>535</v>
      </c>
      <c r="I66" s="966" t="s">
        <v>35</v>
      </c>
      <c r="J66" s="965" t="str">
        <f>IFERROR(INDEX('Season 2'!$D$9:$D$31,MATCH('VS stats'!$C66,'Season 2'!$B$9:$B$31,0)),"-")</f>
        <v>-</v>
      </c>
      <c r="K66" s="965" t="str">
        <f>IFERROR(INDEX('Season 2'!$D$32:$D$54,MATCH('VS stats'!$C66,'Season 2'!$B$32:$B$54,0)),"-")</f>
        <v>-</v>
      </c>
      <c r="L66" s="965" t="str">
        <f>IFERROR(INDEX('Season 2'!$J$9:$J$16,MATCH('VS stats'!$C66,'Season 2'!$H$9:$H$16,0)),IFERROR(INDEX('Season 2'!$J$45:$J$50,MATCH('VS stats'!$C66,'Season 2'!$H$45:$H$50,0)),"-"))</f>
        <v>-</v>
      </c>
      <c r="M66" s="965" t="str">
        <f>IFERROR(INDEX('Season 2'!$P$9:$P$16,MATCH('VS stats'!$C66,'Season 2'!$N$9:$N$16,0)),IFERROR(INDEX('Season 2'!$J$30,MATCH('VS stats'!$C66,'Season 2'!$H$30,0)),"-"))</f>
        <v>-</v>
      </c>
      <c r="N66" s="965" t="str">
        <f>IFERROR(INDEX('Season 2'!$P$20:$P$24,MATCH('VS stats'!$C66,'Season 2'!$N$20:$N$24,0)),
IFERROR(INDEX('Season 2'!$X$9,MATCH('VS stats'!$C66,'Season 2'!$U$9,0)),
IFERROR(INDEX('Season 2'!$X$11:$X$13,MATCH('VS stats'!$C66,'Season 2'!$U$11:$U74,0)),
IFERROR(INDEX('Season 2'!$X$17,MATCH('VS stats'!$C66,'Season 2'!$U$17,0)),
IFERROR(INDEX('Season 2'!$X$19,MATCH('VS stats'!$C66,'Season 2'!$U$19,0)),
IFERROR(INDEX('Season 2'!$X$21,MATCH('VS stats'!$C66,'Season 2'!$U$21,0)),
IFERROR(INDEX('Season 2'!$X$23,MATCH('VS stats'!$C66,'Season 2'!$U$23,0)),
IFERROR(INDEX('Season 2'!$X$25,MATCH('VS stats'!$C66,'Season 2'!$U$25,0)),"-"))))))))</f>
        <v>-</v>
      </c>
      <c r="O66" s="966" t="str">
        <f>IFERROR(INDEX('Season 2'!$X$10,MATCH('VS stats'!$C66,'Season 2'!$U$10,0)),
IFERROR(INDEX('Season 2'!$X$14:$X$16,MATCH('VS stats'!$C66,'Season 2'!$U$14:$U$16,0)),
IFERROR(INDEX('Season 2'!$X$18,MATCH('VS stats'!$C66,'Season 2'!$U$18,0)),
IFERROR(INDEX('Season 2'!$X$20,MATCH('VS stats'!$C66,'Season 2'!$U$20,0)),
IFERROR(INDEX('Season 2'!$X$22,MATCH('VS stats'!$C66,'Season 2'!$U$22,0)),
IFERROR(INDEX('Season 2'!$X$24,MATCH('VS stats'!$C66,'Season 2'!$U$24,0)),"-"))))))</f>
        <v>-</v>
      </c>
      <c r="P66" s="965" t="str">
        <f>IFERROR(INDEX('Season 3'!$D$9:$D$31,MATCH('VS stats'!$C66,'Season 3'!$B$9:$B$31,0)),"-")</f>
        <v>-</v>
      </c>
      <c r="Q66" s="965" t="str">
        <f>IFERROR(INDEX('Season 3'!$D$32:$D$54,MATCH('VS stats'!$C66,'Season 3'!$B$32:$B$54,0)),"-")</f>
        <v>-</v>
      </c>
      <c r="R66" s="965" t="str">
        <f>IFERROR(INDEX('Season 3'!$J$9:$J$16,MATCH('VS stats'!$C66,'Season 3'!$H$9:$H$16,0)),IFERROR(INDEX('Season 3'!$J$39,MATCH('VS stats'!$C66,'Season 3'!$H$39,0)),"-"))</f>
        <v>-</v>
      </c>
      <c r="S66" s="965" t="str">
        <f>IFERROR(INDEX('Season 3'!$P$9:$P$16,MATCH('VS stats'!$C66,'Season 3'!$N$9:$N$16,0)),IFERROR(INDEX('Season 3'!$J$30,MATCH('VS stats'!$C66,'Season 3'!$H$30,0)),"-"))</f>
        <v>-</v>
      </c>
      <c r="T66" s="965" t="str">
        <f>IFERROR(INDEX('Season 3'!$P$20:$P$24,MATCH('VS stats'!$C66,'Season 3'!$N$20:$N$24,0)),
IFERROR(INDEX('Season 3'!$X$9,MATCH('VS stats'!$C66,'Season 3'!$U$9,0)),
IFERROR(INDEX('Season 3'!$X$11:$X$13,MATCH('VS stats'!$C66,'Season 3'!$U$11:$U74,0)),
IFERROR(INDEX('Season 3'!$X$17,MATCH('VS stats'!$C66,'Season 3'!$U$17,0)),
IFERROR(INDEX('Season 3'!$X$19,MATCH('VS stats'!$C66,'Season 3'!$U$19,0)),
IFERROR(INDEX('Season 3'!$X$21,MATCH('VS stats'!$C66,'Season 3'!$U$21,0)),
IFERROR(INDEX('Season 3'!$X$23,MATCH('VS stats'!$C66,'Season 3'!$U$23,0)),
IFERROR(INDEX('Season 3'!$X$25,MATCH('VS stats'!$C66,'Season 3'!$U$25,0)),"-"))))))))</f>
        <v>-</v>
      </c>
      <c r="U66" s="966" t="str">
        <f>IFERROR(INDEX('Season 3'!$X$10,MATCH('VS stats'!$C66,'Season 3'!$U$10,0)),
IFERROR(INDEX('Season 3'!$X$14:$X$16,MATCH('VS stats'!$C66,'Season 3'!$U$14:$U$16,0)),
IFERROR(INDEX('Season 3'!$X$18,MATCH('VS stats'!$C66,'Season 3'!$U$18,0)),
IFERROR(INDEX('Season 3'!$X$20,MATCH('VS stats'!$C66,'Season 3'!$U$20,0)),
IFERROR(INDEX('Season 3'!$X$22,MATCH('VS stats'!$C66,'Season 3'!$U$22,0)),
IFERROR(INDEX('Season 3'!$X$24,MATCH('VS stats'!$C66,'Season 3'!$U$24,0)),"-"))))))</f>
        <v>-</v>
      </c>
      <c r="V66" s="965" t="str">
        <f>IFERROR(INDEX('Season 4'!$D$9:$D$27,MATCH('VS stats'!$C66,'Season 4'!$B$9:$B$27,0)),"-")</f>
        <v>-</v>
      </c>
      <c r="W66" s="965" t="str">
        <f>IFERROR(INDEX('Season 4'!$D$28:$D$46,MATCH('VS stats'!$C66,'Season 4'!$B$28:$B$46,0)),"-")</f>
        <v>-</v>
      </c>
      <c r="X66" s="965" t="str">
        <f>IFERROR(INDEX('Season 4'!$J$9:$J$16,MATCH('VS stats'!$C66,'Season 4'!$H$9:$H$16,0)),IFERROR(INDEX('Season 4'!$J$39,MATCH('VS stats'!$C66,'Season 4'!$H$39,0)),"-"))</f>
        <v>-</v>
      </c>
      <c r="Y66" s="965" t="str">
        <f>IFERROR(INDEX('Season 4'!$P$9:$P$16,MATCH('VS stats'!$C66,'Season 4'!$N$9:$N$16,0)),IFERROR(INDEX('Season 4'!$J$30,MATCH('VS stats'!$C66,'Season 4'!$H$30,0)),"-"))</f>
        <v>-</v>
      </c>
      <c r="Z66" s="965" t="str">
        <f>IFERROR(INDEX('Season 4'!$P$20:$P$24,MATCH('VS stats'!$C66,'Season 4'!$N$20:$N$24,0)),
IFERROR(INDEX('Season 4'!$X$9,MATCH('VS stats'!$C66,'Season 4'!$U$9,0)),
IFERROR(INDEX('Season 4'!$X$11:$X$13,MATCH('VS stats'!$C66,'Season 4'!$U$11:$U74,0)),
IFERROR(INDEX('Season 4'!$X$17,MATCH('VS stats'!$C66,'Season 4'!$U$17,0)),
IFERROR(INDEX('Season 4'!$X$19,MATCH('VS stats'!$C66,'Season 4'!$U$19,0)),
IFERROR(INDEX('Season 4'!$X$21,MATCH('VS stats'!$C66,'Season 4'!$U$21,0)),
IFERROR(INDEX('Season 4'!$X$23,MATCH('VS stats'!$C66,'Season 4'!$U$23,0)),
IFERROR(INDEX('Season 4'!$X$25,MATCH('VS stats'!$C66,'Season 4'!$U$25,0)),"-"))))))))</f>
        <v>-</v>
      </c>
      <c r="AA66" s="966" t="str">
        <f>IFERROR(INDEX('Season 4'!$X$10,MATCH('VS stats'!$C66,'Season 4'!$U$10,0)),
IFERROR(INDEX('Season 4'!$X$14:$X$16,MATCH('VS stats'!$C66,'Season 4'!$U$14:$U$16,0)),
IFERROR(INDEX('Season 4'!$X$18,MATCH('VS stats'!$C66,'Season 4'!$U$18,0)),
IFERROR(INDEX('Season 4'!$X$20,MATCH('VS stats'!$C66,'Season 4'!$U$20,0)),
IFERROR(INDEX('Season 4'!$X$22,MATCH('VS stats'!$C66,'Season 4'!$U$22,0)),
IFERROR(INDEX('Season 4'!$X$24,MATCH('VS stats'!$C66,'Season 4'!$U$24,0)),"-"))))))</f>
        <v>-</v>
      </c>
      <c r="AB66" s="965" t="str">
        <f>IFERROR(INDEX('Season 5'!$D$9:$D$27,MATCH('VS stats'!$C66,'Season 5'!$B$9:$B$27,0)),"-")</f>
        <v>-</v>
      </c>
      <c r="AC66" s="965" t="str">
        <f>IFERROR(INDEX('Season 5'!$D$28:$D$46,MATCH('VS stats'!$C66,'Season 5'!$B$28:$B$46,0)),"-")</f>
        <v>-</v>
      </c>
      <c r="AD66" s="965" t="str">
        <f>IFERROR(INDEX('Season 5'!$J$9:$J$16,MATCH('VS stats'!$C66,'Season 5'!$H$9:$H$16,0)),IFERROR(INDEX('Season 5'!$J$39,MATCH('VS stats'!$C66,'Season 5'!$H$39,0)),"-"))</f>
        <v>-</v>
      </c>
      <c r="AE66" s="965" t="str">
        <f>IFERROR(INDEX('Season 5'!$P$9:$P$16,MATCH('VS stats'!$C66,'Season 5'!$N$9:$N$16,0)),IFERROR(INDEX('Season 5'!$J$30,MATCH('VS stats'!$C66,'Season 5'!$H$30,0)),"-"))</f>
        <v>-</v>
      </c>
      <c r="AF66" s="965" t="str">
        <f>IFERROR(INDEX('Season 5'!$P$20:$P$24,MATCH('VS stats'!$C66,'Season 5'!$N$20:$N$24,0)),
IFERROR(INDEX('Season 5'!$X$9,MATCH('VS stats'!$C66,'Season 5'!$U$9,0)),
IFERROR(INDEX('Season 5'!$X$11:$X$13,MATCH('VS stats'!$C66,'Season 5'!$U$11:$U74,0)),
IFERROR(INDEX('Season 5'!$X$17,MATCH('VS stats'!$C66,'Season 5'!$U$17,0)),
IFERROR(INDEX('Season 5'!$X$19,MATCH('VS stats'!$C66,'Season 5'!$U$19,0)),
IFERROR(INDEX('Season 5'!$X$21,MATCH('VS stats'!$C66,'Season 5'!$U$21,0)),
IFERROR(INDEX('Season 5'!$X$23,MATCH('VS stats'!$C66,'Season 5'!$U$23,0)),"-")))))))</f>
        <v>-</v>
      </c>
      <c r="AG66" s="966" t="str">
        <f>IFERROR(INDEX('Season 5'!$X$10,MATCH('VS stats'!$C66,'Season 5'!$U$10,0)),
IFERROR(INDEX('Season 5'!$X$14:$X$16,MATCH('VS stats'!$C66,'Season 5'!$U$14:$U$16,0)),
IFERROR(INDEX('Season 5'!$X$18,MATCH('VS stats'!$C66,'Season 5'!$U$18,0)),
IFERROR(INDEX('Season 5'!$X$20,MATCH('VS stats'!$C66,'Season 5'!$U$20,0)),
IFERROR(INDEX('Season 5'!$X$22,MATCH('VS stats'!$C66,'Season 5'!$U$22,0)),"-")))))</f>
        <v>-</v>
      </c>
      <c r="AH66" s="965" t="str">
        <f>IFERROR(INDEX('Season 6'!$D$9:$D$27,MATCH('VS stats'!$C66,'Season 6'!$B$9:$B$27,0)),"-")</f>
        <v>-</v>
      </c>
      <c r="AI66" s="965" t="str">
        <f>IFERROR(INDEX('Season 6'!$D$28:$D$46,MATCH('VS stats'!$C66,'Season 6'!$B$28:$B$46,0)),"-")</f>
        <v>-</v>
      </c>
      <c r="AJ66" s="965" t="str">
        <f>IFERROR(INDEX('Season 6'!$J$9:$J$16,MATCH('VS stats'!$C66,'Season 6'!$H$9:$H$16,0)),IFERROR(INDEX('Season 6'!$J$39,MATCH('VS stats'!$C66,'Season 6'!$H$39,0)),"-"))</f>
        <v>-</v>
      </c>
      <c r="AK66" s="965" t="str">
        <f>IFERROR(INDEX('Season 6'!$P$9:$P$16,MATCH('VS stats'!$C66,'Season 6'!$N$9:$N$16,0)),IFERROR(INDEX('Season 6'!$J$30,MATCH('VS stats'!$C66,'Season 6'!$H$30,0)),"-"))</f>
        <v>-</v>
      </c>
      <c r="AL66" s="965" t="str">
        <f>IFERROR(INDEX('Season 6'!$P$20:$P$24,MATCH('VS stats'!$C66,'Season 6'!$N$20:$N$24,0)),
IFERROR(INDEX('Season 6'!$X$9,MATCH('VS stats'!$C66,'Season 6'!$U$9,0)),
IFERROR(INDEX('Season 6'!$X$11:$X$13,MATCH('VS stats'!$C66,'Season 6'!$U$11:$U74,0)),
IFERROR(INDEX('Season 6'!$X$17,MATCH('VS stats'!$C66,'Season 6'!$U$17,0)),
IFERROR(INDEX('Season 6'!$X$19,MATCH('VS stats'!$C66,'Season 6'!$U$19,0)),
IFERROR(INDEX('Season 6'!$X$21,MATCH('VS stats'!$C66,'Season 6'!$U$21,0)),
IFERROR(INDEX('Season 6'!$X$23,MATCH('VS stats'!$C66,'Season 6'!$U$23,0)),"-")))))))</f>
        <v>-</v>
      </c>
      <c r="AM66" s="966" t="str">
        <f>IFERROR(INDEX('Season 6'!$X$10,MATCH('VS stats'!$C66,'Season 6'!$U$10,0)),
IFERROR(INDEX('Season 6'!$X$14:$X$16,MATCH('VS stats'!$C66,'Season 6'!$U$14:$U$16,0)),
IFERROR(INDEX('Season 6'!$X$18,MATCH('VS stats'!$C66,'Season 6'!$U$18,0)),
IFERROR(INDEX('Season 6'!$X$20,MATCH('VS stats'!$C66,'Season 6'!$U$20,0)),
IFERROR(INDEX('Season 6'!$X$22,MATCH('VS stats'!$C66,'Season 6'!$U$22,0)),"-")))))</f>
        <v>-</v>
      </c>
      <c r="AN66" s="965" t="str">
        <f>IFERROR(INDEX('Season 7'!$D$9:$D$27,MATCH('VS stats'!$C66,'Season 7'!$B$9:$B$27,0)),"-")</f>
        <v>-</v>
      </c>
      <c r="AO66" s="965" t="str">
        <f>IFERROR(INDEX('Season 7'!$D$28:$D$46,MATCH('VS stats'!$C66,'Season 7'!$B$28:$B$46,0)),"-")</f>
        <v>-</v>
      </c>
      <c r="AP66" s="965" t="str">
        <f>IFERROR(INDEX('Season 7'!$J$9:$J$16,MATCH('VS stats'!$C66,'Season 7'!$H$9:$H$16,0)),IFERROR(INDEX('Season 7'!$J$39,MATCH('VS stats'!$C66,'Season 7'!$H$39,0)),"-"))</f>
        <v>-</v>
      </c>
      <c r="AQ66" s="965" t="str">
        <f>IFERROR(INDEX('Season 7'!$P$9:$P$16,MATCH('VS stats'!$C66,'Season 7'!$N$9:$N$16,0)),IFERROR(INDEX('Season 7'!$J$30,MATCH('VS stats'!$C66,'Season 7'!$H$30,0)),"-"))</f>
        <v>-</v>
      </c>
      <c r="AR66" s="965" t="str">
        <f>IFERROR(INDEX('Season 7'!$P$20:$P$24,MATCH('VS stats'!$C66,'Season 7'!$N$20:$N$24,0)),
IFERROR(INDEX('Season 7'!$X$9,MATCH('VS stats'!$C66,'Season 7'!$U$9,0)),
IFERROR(INDEX('Season 7'!$X$11:$X$13,MATCH('VS stats'!$C66,'Season 7'!$U$11:$U74,0)),
IFERROR(INDEX('Season 7'!$X$17,MATCH('VS stats'!$C66,'Season 7'!$U$17,0)),
IFERROR(INDEX('Season 7'!$X$19,MATCH('VS stats'!$C66,'Season 7'!$U$19,0)),
IFERROR(INDEX('Season 7'!$X$21,MATCH('VS stats'!$C66,'Season 7'!$U$21,0)),
IFERROR(INDEX('Season 7'!$X$23,MATCH('VS stats'!$C66,'Season 7'!$U$23,0)),"-")))))))</f>
        <v>-</v>
      </c>
      <c r="AS66" s="966" t="str">
        <f>IFERROR(INDEX('Season 7'!$X$10,MATCH('VS stats'!$C66,'Season 7'!$U$10,0)),
IFERROR(INDEX('Season 7'!$X$14:$X$16,MATCH('VS stats'!$C66,'Season 7'!$U$14:$U$16,0)),
IFERROR(INDEX('Season 7'!$X$18,MATCH('VS stats'!$C66,'Season 7'!$U$18,0)),
IFERROR(INDEX('Season 7'!$X$20,MATCH('VS stats'!$C66,'Season 7'!$U$20,0)),
IFERROR(INDEX('Season 7'!$X$22,MATCH('VS stats'!$C66,'Season 7'!$U$22,0)),"-")))))</f>
        <v>-</v>
      </c>
      <c r="AT66" s="965" t="str">
        <f>IFERROR(INDEX('Season 8'!$D$9:$D$27,MATCH('VS stats'!$C66,'Season 8'!$B$9:$B$27,0)),"-")</f>
        <v>-</v>
      </c>
      <c r="AU66" s="965" t="str">
        <f>IFERROR(INDEX('Season 8'!$D$28:$D$46,MATCH('VS stats'!$C66,'Season 8'!$B$28:$B$46,0)),"-")</f>
        <v>-</v>
      </c>
      <c r="AV66" s="965" t="str">
        <f>IFERROR(INDEX('Season 8'!$J$9:$J$16,MATCH('VS stats'!$C66,'Season 8'!$H$9:$H$16,0)),IFERROR(INDEX('Season 8'!$J$39,MATCH('VS stats'!$C66,'Season 8'!$H$39,0)),"-"))</f>
        <v>-</v>
      </c>
      <c r="AW66" s="965" t="str">
        <f>IFERROR(INDEX('Season 8'!$P$9:$P$16,MATCH('VS stats'!$C66,'Season 8'!$N$9:$N$16,0)),IFERROR(INDEX('Season 8'!$J$30,MATCH('VS stats'!$C66,'Season 8'!$H$30,0)),"-"))</f>
        <v>-</v>
      </c>
      <c r="AX66" s="965" t="str">
        <f>IFERROR(INDEX('Season 8'!$P$20:$P$24,MATCH('VS stats'!$C66,'Season 8'!$N$20:$N$24,0)),
IFERROR(INDEX('Season 8'!$X$9,MATCH('VS stats'!$C66,'Season 8'!$U$9,0)),
IFERROR(INDEX('Season 8'!$X$11:$X$13,MATCH('VS stats'!$C66,'Season 8'!$U$11:$U74,0)),
IFERROR(INDEX('Season 8'!$X$17,MATCH('VS stats'!$C66,'Season 8'!$U$17,0)),
IFERROR(INDEX('Season 8'!$X$19,MATCH('VS stats'!$C66,'Season 8'!$U$19,0)),
IFERROR(INDEX('Season 8'!$X$21,MATCH('VS stats'!$C66,'Season 8'!$U$21,0)),
IFERROR(INDEX('Season 8'!$X$23,MATCH('VS stats'!$C66,'Season 8'!$U$23,0)),"-")))))))</f>
        <v>-</v>
      </c>
      <c r="AY66" s="966" t="str">
        <f>IFERROR(INDEX('Season 8'!$X$10,MATCH('VS stats'!$C66,'Season 8'!$U$10,0)),
IFERROR(INDEX('Season 8'!$X$14:$X$16,MATCH('VS stats'!$C66,'Season 8'!$U$14:$U$16,0)),
IFERROR(INDEX('Season 8'!$X$18,MATCH('VS stats'!$C66,'Season 8'!$U$18,0)),
IFERROR(INDEX('Season 8'!$X$20,MATCH('VS stats'!$C66,'Season 8'!$U$20,0)),
IFERROR(INDEX('Season 8'!$X$22,MATCH('VS stats'!$C66,'Season 8'!$U$22,0)),"-")))))</f>
        <v>-</v>
      </c>
      <c r="AZ66" s="965" t="str">
        <f>IFERROR(INDEX('Season 9'!$D$9:$D$27,MATCH('VS stats'!$C66,'Season 9'!$B$9:$B$27,0)),"-")</f>
        <v>-</v>
      </c>
      <c r="BA66" s="965" t="str">
        <f>IFERROR(INDEX('Season 9'!$D$28:$D$46,MATCH('VS stats'!$C66,'Season 9'!$B$28:$B$46,0)),"-")</f>
        <v>-</v>
      </c>
      <c r="BB66" s="965" t="str">
        <f>IFERROR(INDEX('Season 9'!$J$9:$J$16,MATCH('VS stats'!$C66,'Season 9'!$H$9:$H$16,0)),IFERROR(INDEX('Season 9'!$J$39,MATCH('VS stats'!$C66,'Season 9'!$H$39,0)),"-"))</f>
        <v>-</v>
      </c>
      <c r="BC66" s="965" t="str">
        <f>IFERROR(INDEX('Season 9'!$P$9:$P$16,MATCH('VS stats'!$C66,'Season 9'!$N$9:$N$16,0)),IFERROR(INDEX('Season 9'!$J$30,MATCH('VS stats'!$C66,'Season 9'!$H$30,0)),"-"))</f>
        <v>-</v>
      </c>
      <c r="BD66" s="965" t="str">
        <f>IFERROR(INDEX('Season 9'!$P$20:$P$24,MATCH('VS stats'!$C66,'Season 9'!$N$20:$N$24,0)),
IFERROR(INDEX('Season 9'!$X$9,MATCH('VS stats'!$C66,'Season 9'!$U$9,0)),
IFERROR(INDEX('Season 9'!$X$11:$X$13,MATCH('VS stats'!$C66,'Season 9'!$U$11:$U74,0)),
IFERROR(INDEX('Season 9'!$X$17,MATCH('VS stats'!$C66,'Season 9'!$U$17,0)),
IFERROR(INDEX('Season 9'!$X$19,MATCH('VS stats'!$C66,'Season 9'!$U$19,0)),
IFERROR(INDEX('Season 9'!$X$21,MATCH('VS stats'!$C66,'Season 9'!$U$21,0)),
IFERROR(INDEX('Season 9'!$X$23,MATCH('VS stats'!$C66,'Season 9'!$U$23,0)),"-")))))))</f>
        <v>-</v>
      </c>
      <c r="BE66" s="966" t="str">
        <f>IFERROR(INDEX('Season 9'!$X$10,MATCH('VS stats'!$C66,'Season 9'!$U$10,0)),
IFERROR(INDEX('Season 9'!$X$14:$X$16,MATCH('VS stats'!$C66,'Season 9'!$U$14:$U$16,0)),
IFERROR(INDEX('Season 9'!$X$18,MATCH('VS stats'!$C66,'Season 9'!$U$18,0)),
IFERROR(INDEX('Season 9'!$X$20,MATCH('VS stats'!$C66,'Season 9'!$U$20,0)),
IFERROR(INDEX('Season 9'!$X$22,MATCH('VS stats'!$C66,'Season 9'!$U$22,0)),"-")))))</f>
        <v>-</v>
      </c>
      <c r="BF66" s="965" t="str">
        <f>IFERROR(INDEX('Season 10'!$D$9:$D$27,MATCH('VS stats'!$C66,'Season 10'!$B$9:$B$27,0)),"-")</f>
        <v>-</v>
      </c>
      <c r="BG66" s="965" t="str">
        <f>IFERROR(INDEX('Season 10'!$D$28:$D$46,MATCH('VS stats'!$C66,'Season 10'!$B$28:$B$46,0)),"-")</f>
        <v>-</v>
      </c>
      <c r="BH66" s="965" t="str">
        <f>IFERROR(INDEX('Season 10'!$J$9:$J$16,MATCH('VS stats'!$C66,'Season 10'!$H$9:$H$16,0)),IFERROR(INDEX('Season 10'!$J$39,MATCH('VS stats'!$C66,'Season 10'!$H$39,0)),"-"))</f>
        <v>-</v>
      </c>
      <c r="BI66" s="965" t="str">
        <f>IFERROR(INDEX('Season 10'!$P$9:$P$16,MATCH('VS stats'!$C66,'Season 10'!$N$9:$N$16,0)),IFERROR(INDEX('Season 10'!$J$30,MATCH('VS stats'!$C66,'Season 10'!$H$30,0)),"-"))</f>
        <v>-</v>
      </c>
      <c r="BJ66" s="965" t="str">
        <f>IFERROR(INDEX('Season 10'!$P$20:$P$24,MATCH('VS stats'!$C66,'Season 10'!$N$20:$N$24,0)),
IFERROR(INDEX('Season 10'!$X$9,MATCH('VS stats'!$C66,'Season 10'!$U$9,0)),
IFERROR(INDEX('Season 10'!$X$11:$X$13,MATCH('VS stats'!$C66,'Season 10'!$U$11:$U74,0)),
IFERROR(INDEX('Season 10'!$X$17,MATCH('VS stats'!$C66,'Season 10'!$U$17,0)),
IFERROR(INDEX('Season 10'!$X$19,MATCH('VS stats'!$C66,'Season 10'!$U$19,0)),
IFERROR(INDEX('Season 10'!$X$21,MATCH('VS stats'!$C66,'Season 10'!$U$21,0)),
IFERROR(INDEX('Season 10'!$X$23,MATCH('VS stats'!$C66,'Season 10'!$U$23,0)),"-")))))))</f>
        <v>-</v>
      </c>
      <c r="BK66" s="966" t="str">
        <f>IFERROR(INDEX('Season 10'!$X$10,MATCH('VS stats'!$C66,'Season 10'!$U$10,0)),
IFERROR(INDEX('Season 10'!$X$14:$X$16,MATCH('VS stats'!$C66,'Season 10'!$U$14:$U$16,0)),
IFERROR(INDEX('Season 10'!$X$18,MATCH('VS stats'!$C66,'Season 10'!$U$18,0)),
IFERROR(INDEX('Season 10'!$X$20,MATCH('VS stats'!$C66,'Season 10'!$U$20,0)),
IFERROR(INDEX('Season 10'!$X$22,MATCH('VS stats'!$C66,'Season 10'!$U$22,0)),"-")))))</f>
        <v>-</v>
      </c>
      <c r="BL66" s="965" t="str">
        <f>IFERROR(INDEX('Season 11'!$D$9:$D$27,MATCH('VS stats'!$C66,'Season 11'!$B$9:$B$27,0)),"-")</f>
        <v>-</v>
      </c>
      <c r="BM66" s="965" t="str">
        <f>IFERROR(INDEX('Season 11'!$D$28:$D$46,MATCH('VS stats'!$C66,'Season 11'!$B$28:$B$46,0)),"-")</f>
        <v>-</v>
      </c>
      <c r="BN66" s="965" t="str">
        <f>IFERROR(INDEX('Season 11'!$J$9:$J$16,MATCH('VS stats'!$C66,'Season 11'!$H$9:$H$16,0)),IFERROR(INDEX('Season 11'!$J$39,MATCH('VS stats'!$C66,'Season 11'!$H$39,0)),"-"))</f>
        <v>-</v>
      </c>
      <c r="BO66" s="965" t="str">
        <f>IFERROR(INDEX('Season 11'!$P$9:$P$16,MATCH('VS stats'!$C66,'Season 11'!$N$9:$N$16,0)),IFERROR(INDEX('Season 11'!$J$30,MATCH('VS stats'!$C66,'Season 11'!$H$30,0)),"-"))</f>
        <v>-</v>
      </c>
      <c r="BP66" s="965" t="str">
        <f>IFERROR(INDEX('Season 11'!$P$20:$P$24,MATCH('VS stats'!$C66,'Season 11'!$N$20:$N$24,0)),
IFERROR(INDEX('Season 11'!$X$9,MATCH('VS stats'!$C66,'Season 11'!$U$9,0)),
IFERROR(INDEX('Season 11'!$X$11:$X$13,MATCH('VS stats'!$C66,'Season 11'!$U$11:$U74,0)),
IFERROR(INDEX('Season 11'!$X$17,MATCH('VS stats'!$C66,'Season 11'!$U$17,0)),
IFERROR(INDEX('Season 11'!$X$19,MATCH('VS stats'!$C66,'Season 11'!$U$19,0)),
IFERROR(INDEX('Season 11'!$X$21,MATCH('VS stats'!$C66,'Season 11'!$U$21,0)),
IFERROR(INDEX('Season 11'!$X$23,MATCH('VS stats'!$C66,'Season 11'!$U$23,0)),"-")))))))</f>
        <v>-</v>
      </c>
      <c r="BQ66" s="966" t="str">
        <f>IFERROR(INDEX('Season 11'!$X$10,MATCH('VS stats'!$C66,'Season 11'!$U$10,0)),
IFERROR(INDEX('Season 11'!$X$14:$X$16,MATCH('VS stats'!$C66,'Season 11'!$U$14:$U$16,0)),
IFERROR(INDEX('Season 11'!$X$18,MATCH('VS stats'!$C66,'Season 11'!$U$18,0)),
IFERROR(INDEX('Season 11'!$X$20,MATCH('VS stats'!$C66,'Season 11'!$U$20,0)),
IFERROR(INDEX('Season 11'!$X$22,MATCH('VS stats'!$C66,'Season 11'!$U$22,0)),"-")))))</f>
        <v>-</v>
      </c>
      <c r="BR66" s="965" t="str">
        <f>IFERROR(INDEX('Season 12'!$D$9:$D$27,MATCH('VS stats'!$C66,'Season 12'!$B$9:$B$27,0)),"-")</f>
        <v>-</v>
      </c>
      <c r="BS66" s="965" t="str">
        <f>IFERROR(INDEX('Season 12'!$D$28:$D$46,MATCH('VS stats'!$C66,'Season 12'!$B$28:$B$46,0)),"-")</f>
        <v>-</v>
      </c>
      <c r="BT66" s="965" t="str">
        <f>IFERROR(INDEX('Season 12'!$J$9:$J$16,MATCH('VS stats'!$C66,'Season 12'!$H$9:$H$16,0)),IFERROR(INDEX('Season 12'!$J$39,MATCH('VS stats'!$C66,'Season 12'!$H$39,0)),"-"))</f>
        <v>-</v>
      </c>
      <c r="BU66" s="965" t="str">
        <f>IFERROR(INDEX('Season 12'!$P$9:$P$16,MATCH('VS stats'!$C66,'Season 12'!$N$9:$N$16,0)),IFERROR(INDEX('Season 12'!$J$30,MATCH('VS stats'!$C66,'Season 12'!$H$30,0)),"-"))</f>
        <v>-</v>
      </c>
      <c r="BV66" s="965" t="str">
        <f>IFERROR(INDEX('Season 12'!$P$20:$P$24,MATCH('VS stats'!$C66,'Season 12'!$N$20:$N$24,0)),
IFERROR(INDEX('Season 12'!$X$9,MATCH('VS stats'!$C66,'Season 12'!$U$9,0)),
IFERROR(INDEX('Season 12'!$X$11:$X$13,MATCH('VS stats'!$C66,'Season 12'!$U$11:$U74,0)),
IFERROR(INDEX('Season 12'!$X$17,MATCH('VS stats'!$C66,'Season 12'!$U$17,0)),
IFERROR(INDEX('Season 12'!$X$19,MATCH('VS stats'!$C66,'Season 12'!$U$19,0)),
IFERROR(INDEX('Season 12'!$X$21,MATCH('VS stats'!$C66,'Season 12'!$U$21,0)),
IFERROR(INDEX('Season 12'!$X$23,MATCH('VS stats'!$C66,'Season 12'!$U$23,0)),"-")))))))</f>
        <v>-</v>
      </c>
      <c r="BW66" s="966" t="str">
        <f>IFERROR(INDEX('Season 12'!$X$10,MATCH('VS stats'!$C66,'Season 12'!$U$10,0)),
IFERROR(INDEX('Season 12'!$X$14:$X$16,MATCH('VS stats'!$C66,'Season 12'!$U$14:$U$16,0)),
IFERROR(INDEX('Season 12'!$X$18,MATCH('VS stats'!$C66,'Season 12'!$U$18,0)),
IFERROR(INDEX('Season 12'!$X$20,MATCH('VS stats'!$C66,'Season 12'!$U$20,0)),
IFERROR(INDEX('Season 12'!$X$22,MATCH('VS stats'!$C66,'Season 12'!$U$22,0)),"-")))))</f>
        <v>-</v>
      </c>
      <c r="BX66" s="965" t="str">
        <f>IFERROR(INDEX('Season 13'!$D$9:$D$27,MATCH('VS stats'!$C66,'Season 13'!$B$9:$B$27,0)),"-")</f>
        <v>-</v>
      </c>
      <c r="BY66" s="965" t="str">
        <f>IFERROR(INDEX('Season 13'!$D$28:$D$46,MATCH('VS stats'!$C66,'Season 13'!$B$28:$B$46,0)),"-")</f>
        <v>-</v>
      </c>
      <c r="BZ66" s="965" t="str">
        <f>IFERROR(INDEX('Season 13'!$J$9:$J$16,MATCH('VS stats'!$C66,'Season 13'!$H$9:$H$16,0)),IFERROR(INDEX('Season 13'!$J$39,MATCH('VS stats'!$C66,'Season 13'!$H$39,0)),"-"))</f>
        <v>-</v>
      </c>
      <c r="CA66" s="965" t="str">
        <f>IFERROR(INDEX('Season 13'!$P$9:$P$16,MATCH('VS stats'!$C66,'Season 13'!$N$9:$N$16,0)),IFERROR(INDEX('Season 13'!$J$30,MATCH('VS stats'!$C66,'Season 13'!$H$30,0)),"-"))</f>
        <v>-</v>
      </c>
      <c r="CB66" s="965" t="str">
        <f>IFERROR(INDEX('Season 13'!$P$20:$P$24,MATCH('VS stats'!$C66,'Season 13'!$N$20:$N$24,0)),
IFERROR(INDEX('Season 13'!$X$9,MATCH('VS stats'!$C66,'Season 13'!$U$9,0)),
IFERROR(INDEX('Season 13'!$X$11:$X$13,MATCH('VS stats'!$C66,'Season 13'!$U$11:$U74,0)),
IFERROR(INDEX('Season 13'!$X$17,MATCH('VS stats'!$C66,'Season 13'!$U$17,0)),
IFERROR(INDEX('Season 13'!$X$19,MATCH('VS stats'!$C66,'Season 13'!$U$19,0)),
IFERROR(INDEX('Season 13'!$X$21,MATCH('VS stats'!$C66,'Season 13'!$U$21,0)),
IFERROR(INDEX('Season 13'!$X$23,MATCH('VS stats'!$C66,'Season 13'!$U$23,0)),"-")))))))</f>
        <v>-</v>
      </c>
      <c r="CC66" s="966" t="str">
        <f>IFERROR(INDEX('Season 13'!$X$10,MATCH('VS stats'!$C66,'Season 13'!$U$10,0)),
IFERROR(INDEX('Season 13'!$X$14:$X$16,MATCH('VS stats'!$C66,'Season 13'!$U$14:$U$16,0)),
IFERROR(INDEX('Season 13'!$X$18,MATCH('VS stats'!$C66,'Season 13'!$U$18,0)),
IFERROR(INDEX('Season 13'!$X$20,MATCH('VS stats'!$C66,'Season 13'!$U$20,0)),
IFERROR(INDEX('Season 13'!$X$22,MATCH('VS stats'!$C66,'Season 13'!$U$22,0)),"-")))))</f>
        <v>-</v>
      </c>
      <c r="CD66" s="965" t="str">
        <f>IFERROR(INDEX('Season 14'!$D$9:$D$27,MATCH('VS stats'!$C66,'Season 14'!$B$9:$B$27,0)),"-")</f>
        <v>-</v>
      </c>
      <c r="CE66" s="965" t="str">
        <f>IFERROR(INDEX('Season 14'!$D$28:$D$46,MATCH('VS stats'!$C66,'Season 14'!$B$28:$B$46,0)),"-")</f>
        <v>-</v>
      </c>
      <c r="CF66" s="965" t="str">
        <f>IFERROR(INDEX('Season 14'!$J$9:$J$16,MATCH('VS stats'!$C66,'Season 14'!$H$9:$H$16,0)),IFERROR(INDEX('Season 14'!$J$39,MATCH('VS stats'!$C66,'Season 14'!$H$39,0)),"-"))</f>
        <v>-</v>
      </c>
      <c r="CG66" s="965" t="str">
        <f>IFERROR(INDEX('Season 14'!$P$9:$P$16,MATCH('VS stats'!$C66,'Season 14'!$N$9:$N$16,0)),IFERROR(INDEX('Season 14'!$J$30,MATCH('VS stats'!$C66,'Season 14'!$H$30,0)),"-"))</f>
        <v>-</v>
      </c>
      <c r="CH66" s="965" t="str">
        <f>IFERROR(INDEX('Season 14'!$P$20:$P$24,MATCH('VS stats'!$C66,'Season 14'!$N$20:$N$24,0)),
IFERROR(INDEX('Season 14'!$X$9,MATCH('VS stats'!$C66,'Season 14'!$U$9,0)),
IFERROR(INDEX('Season 14'!$X$11:$X$13,MATCH('VS stats'!$C66,'Season 14'!$U$11:$U74,0)),
IFERROR(INDEX('Season 14'!$X$17,MATCH('VS stats'!$C66,'Season 14'!$U$17,0)),
IFERROR(INDEX('Season 14'!$X$19,MATCH('VS stats'!$C66,'Season 14'!$U$19,0)),
IFERROR(INDEX('Season 14'!$X$21,MATCH('VS stats'!$C66,'Season 14'!$U$21,0)),
IFERROR(INDEX('Season 14'!$X$23,MATCH('VS stats'!$C66,'Season 14'!$U$23,0)),"-")))))))</f>
        <v>-</v>
      </c>
      <c r="CI66" s="966" t="str">
        <f>IFERROR(INDEX('Season 14'!$X$10,MATCH('VS stats'!$C66,'Season 14'!$U$10,0)),
IFERROR(INDEX('Season 14'!$X$14:$X$16,MATCH('VS stats'!$C66,'Season 14'!$U$14:$U$16,0)),
IFERROR(INDEX('Season 14'!$X$18,MATCH('VS stats'!$C66,'Season 14'!$U$18,0)),
IFERROR(INDEX('Season 14'!$X$20,MATCH('VS stats'!$C66,'Season 14'!$U$20,0)),
IFERROR(INDEX('Season 14'!$X$22,MATCH('VS stats'!$C66,'Season 14'!$U$22,0)),"-")))))</f>
        <v>-</v>
      </c>
      <c r="CJ66" s="965" t="str">
        <f>IFERROR(INDEX('Season 15'!$D$9:$D$27,MATCH('VS stats'!$C66,'Season 15'!$B$9:$B$27,0)),"-")</f>
        <v>-</v>
      </c>
      <c r="CK66" s="965" t="str">
        <f>IFERROR(INDEX('Season 15'!$D$28:$D$46,MATCH('VS stats'!$C66,'Season 15'!$B$28:$B$46,0)),"-")</f>
        <v>-</v>
      </c>
      <c r="CL66" s="965" t="str">
        <f>IFERROR(INDEX('Season 15'!$J$9:$J$16,MATCH('VS stats'!$C66,'Season 15'!$H$9:$H$16,0)),IFERROR(INDEX('Season 15'!$J$39,MATCH('VS stats'!$C66,'Season 15'!$H$39,0)),"-"))</f>
        <v>-</v>
      </c>
      <c r="CM66" s="965" t="str">
        <f>IFERROR(INDEX('Season 15'!$P$9:$P$16,MATCH('VS stats'!$C66,'Season 15'!$N$9:$N$16,0)),IFERROR(INDEX('Season 15'!$J$30,MATCH('VS stats'!$C66,'Season 15'!$H$30,0)),"-"))</f>
        <v>-</v>
      </c>
      <c r="CN66" s="965" t="str">
        <f>IFERROR(INDEX('Season 15'!$P$20:$P$24,MATCH('VS stats'!$C66,'Season 15'!$N$20:$N$24,0)),
IFERROR(INDEX('Season 15'!$X$9,MATCH('VS stats'!$C66,'Season 15'!$U$9,0)),
IFERROR(INDEX('Season 15'!$X$11:$X$13,MATCH('VS stats'!$C66,'Season 15'!$U$11:$U74,0)),
IFERROR(INDEX('Season 15'!$X$17,MATCH('VS stats'!$C66,'Season 15'!$U$17,0)),
IFERROR(INDEX('Season 15'!$X$19,MATCH('VS stats'!$C66,'Season 15'!$U$19,0)),
IFERROR(INDEX('Season 15'!$X$21,MATCH('VS stats'!$C66,'Season 15'!$U$21,0)),
IFERROR(INDEX('Season 15'!$X$23,MATCH('VS stats'!$C66,'Season 15'!$U$23,0)),"-")))))))</f>
        <v>-</v>
      </c>
      <c r="CO66" s="966" t="str">
        <f>IFERROR(INDEX('Season 15'!$X$10,MATCH('VS stats'!$C66,'Season 15'!$U$10,0)),
IFERROR(INDEX('Season 15'!$X$14:$X$16,MATCH('VS stats'!$C66,'Season 15'!$U$14:$U$16,0)),
IFERROR(INDEX('Season 15'!$X$18,MATCH('VS stats'!$C66,'Season 15'!$U$18,0)),
IFERROR(INDEX('Season 15'!$X$20,MATCH('VS stats'!$C66,'Season 15'!$U$20,0)),
IFERROR(INDEX('Season 15'!$X$22,MATCH('VS stats'!$C66,'Season 15'!$U$22,0)),"-")))))</f>
        <v>-</v>
      </c>
      <c r="CP66" s="976"/>
      <c r="CQ66" s="822"/>
      <c r="CR66" s="822"/>
      <c r="CS66" s="822"/>
      <c r="CT66" s="822"/>
      <c r="CU66" s="822"/>
    </row>
    <row r="67" spans="3:99" x14ac:dyDescent="0.25">
      <c r="C67" s="687" t="s">
        <v>233</v>
      </c>
      <c r="D67" s="965" t="str">
        <f>IFERROR(INDEX('Season 1'!$D$9:$D$31,MATCH('VS stats'!$C67,'Season 1'!$B$9:$B$31,0)),"-")</f>
        <v>-</v>
      </c>
      <c r="E67" s="965" t="str">
        <f>IFERROR(INDEX('Season 1'!$D$32:$D$54,MATCH('VS stats'!$C67,'Season 1'!$B$32:$B$54,0)),"-")</f>
        <v>-</v>
      </c>
      <c r="F67" s="1065" t="str">
        <f>IFERROR(INDEX('Season 1'!$J$9:$J$16,MATCH('VS stats'!$C67,'Season 1'!$H$9:$H$16,0)),IFERROR(INDEX('Season 1'!$W$9:$W$14,MATCH('VS stats'!$C67,'Season 1'!$T$9:$T$14,0)),"-"))</f>
        <v>2-0</v>
      </c>
      <c r="G67" s="965" t="str">
        <f>IFERROR(INDEX('Season 1'!$P$9:$P$16,MATCH('VS stats'!$C67,'Season 1'!$N$9:$N$16,0)),"-")</f>
        <v>-</v>
      </c>
      <c r="H67" s="965" t="str">
        <f>IFERROR(INDEX('Season 1'!$P$20:$P$24,MATCH('VS stats'!$C67,'Season 1'!$N$20:$N$24,0)),"-")</f>
        <v>-</v>
      </c>
      <c r="I67" s="966" t="s">
        <v>35</v>
      </c>
      <c r="J67" s="1065" t="str">
        <f>IFERROR(INDEX('Season 2'!$D$9:$D$31,MATCH('VS stats'!$C67,'Season 2'!$B$9:$B$31,0)),"-")</f>
        <v>2-0</v>
      </c>
      <c r="K67" s="1130" t="str">
        <f>IFERROR(INDEX('Season 2'!$D$32:$D$54,MATCH('VS stats'!$C67,'Season 2'!$B$32:$B$54,0)),"-")</f>
        <v>2-2</v>
      </c>
      <c r="L67" s="965" t="str">
        <f>IFERROR(INDEX('Season 2'!$J$9:$J$16,MATCH('VS stats'!$C67,'Season 2'!$H$9:$H$16,0)),IFERROR(INDEX('Season 2'!$J$45:$J$50,MATCH('VS stats'!$C67,'Season 2'!$H$45:$H$50,0)),"-"))</f>
        <v>-</v>
      </c>
      <c r="M67" s="1065" t="str">
        <f>IFERROR(INDEX('Season 2'!$P$9:$P$16,MATCH('VS stats'!$C67,'Season 2'!$N$9:$N$16,0)),IFERROR(INDEX('Season 2'!$J$30,MATCH('VS stats'!$C67,'Season 2'!$H$30,0)),"-"))</f>
        <v>1-0</v>
      </c>
      <c r="N67" s="965" t="str">
        <f>IFERROR(INDEX('Season 2'!$P$20:$P$24,MATCH('VS stats'!$C67,'Season 2'!$N$20:$N$24,0)),
IFERROR(INDEX('Season 2'!$X$9,MATCH('VS stats'!$C67,'Season 2'!$U$9,0)),
IFERROR(INDEX('Season 2'!$X$11:$X$13,MATCH('VS stats'!$C67,'Season 2'!$U$11:$U75,0)),
IFERROR(INDEX('Season 2'!$X$17,MATCH('VS stats'!$C67,'Season 2'!$U$17,0)),
IFERROR(INDEX('Season 2'!$X$19,MATCH('VS stats'!$C67,'Season 2'!$U$19,0)),
IFERROR(INDEX('Season 2'!$X$21,MATCH('VS stats'!$C67,'Season 2'!$U$21,0)),
IFERROR(INDEX('Season 2'!$X$23,MATCH('VS stats'!$C67,'Season 2'!$U$23,0)),
IFERROR(INDEX('Season 2'!$X$25,MATCH('VS stats'!$C67,'Season 2'!$U$25,0)),"-"))))))))</f>
        <v>-</v>
      </c>
      <c r="O67" s="966" t="str">
        <f>IFERROR(INDEX('Season 2'!$X$10,MATCH('VS stats'!$C67,'Season 2'!$U$10,0)),
IFERROR(INDEX('Season 2'!$X$14:$X$16,MATCH('VS stats'!$C67,'Season 2'!$U$14:$U$16,0)),
IFERROR(INDEX('Season 2'!$X$18,MATCH('VS stats'!$C67,'Season 2'!$U$18,0)),
IFERROR(INDEX('Season 2'!$X$20,MATCH('VS stats'!$C67,'Season 2'!$U$20,0)),
IFERROR(INDEX('Season 2'!$X$22,MATCH('VS stats'!$C67,'Season 2'!$U$22,0)),
IFERROR(INDEX('Season 2'!$X$24,MATCH('VS stats'!$C67,'Season 2'!$U$24,0)),"-"))))))</f>
        <v>-</v>
      </c>
      <c r="P67" s="965" t="str">
        <f>IFERROR(INDEX('Season 3'!$D$9:$D$31,MATCH('VS stats'!$C67,'Season 3'!$B$9:$B$31,0)),"-")</f>
        <v>-</v>
      </c>
      <c r="Q67" s="965" t="str">
        <f>IFERROR(INDEX('Season 3'!$D$32:$D$54,MATCH('VS stats'!$C67,'Season 3'!$B$32:$B$54,0)),"-")</f>
        <v>-</v>
      </c>
      <c r="R67" s="965" t="str">
        <f>IFERROR(INDEX('Season 3'!$J$9:$J$16,MATCH('VS stats'!$C67,'Season 3'!$H$9:$H$16,0)),IFERROR(INDEX('Season 3'!$J$39,MATCH('VS stats'!$C67,'Season 3'!$H$39,0)),"-"))</f>
        <v>-</v>
      </c>
      <c r="S67" s="965" t="str">
        <f>IFERROR(INDEX('Season 3'!$P$9:$P$16,MATCH('VS stats'!$C67,'Season 3'!$N$9:$N$16,0)),IFERROR(INDEX('Season 3'!$J$30,MATCH('VS stats'!$C67,'Season 3'!$H$30,0)),"-"))</f>
        <v>-</v>
      </c>
      <c r="T67" s="965" t="str">
        <f>IFERROR(INDEX('Season 3'!$P$20:$P$24,MATCH('VS stats'!$C67,'Season 3'!$N$20:$N$24,0)),
IFERROR(INDEX('Season 3'!$X$9,MATCH('VS stats'!$C67,'Season 3'!$U$9,0)),
IFERROR(INDEX('Season 3'!$X$11:$X$13,MATCH('VS stats'!$C67,'Season 3'!$U$11:$U75,0)),
IFERROR(INDEX('Season 3'!$X$17,MATCH('VS stats'!$C67,'Season 3'!$U$17,0)),
IFERROR(INDEX('Season 3'!$X$19,MATCH('VS stats'!$C67,'Season 3'!$U$19,0)),
IFERROR(INDEX('Season 3'!$X$21,MATCH('VS stats'!$C67,'Season 3'!$U$21,0)),
IFERROR(INDEX('Season 3'!$X$23,MATCH('VS stats'!$C67,'Season 3'!$U$23,0)),
IFERROR(INDEX('Season 3'!$X$25,MATCH('VS stats'!$C67,'Season 3'!$U$25,0)),"-"))))))))</f>
        <v>-</v>
      </c>
      <c r="U67" s="966" t="str">
        <f>IFERROR(INDEX('Season 3'!$X$10,MATCH('VS stats'!$C67,'Season 3'!$U$10,0)),
IFERROR(INDEX('Season 3'!$X$14:$X$16,MATCH('VS stats'!$C67,'Season 3'!$U$14:$U$16,0)),
IFERROR(INDEX('Season 3'!$X$18,MATCH('VS stats'!$C67,'Season 3'!$U$18,0)),
IFERROR(INDEX('Season 3'!$X$20,MATCH('VS stats'!$C67,'Season 3'!$U$20,0)),
IFERROR(INDEX('Season 3'!$X$22,MATCH('VS stats'!$C67,'Season 3'!$U$22,0)),
IFERROR(INDEX('Season 3'!$X$24,MATCH('VS stats'!$C67,'Season 3'!$U$24,0)),"-"))))))</f>
        <v>-</v>
      </c>
      <c r="V67" s="965" t="str">
        <f>IFERROR(INDEX('Season 4'!$D$9:$D$27,MATCH('VS stats'!$C67,'Season 4'!$B$9:$B$27,0)),"-")</f>
        <v>-</v>
      </c>
      <c r="W67" s="965" t="str">
        <f>IFERROR(INDEX('Season 4'!$D$28:$D$46,MATCH('VS stats'!$C67,'Season 4'!$B$28:$B$46,0)),"-")</f>
        <v>-</v>
      </c>
      <c r="X67" s="965" t="str">
        <f>IFERROR(INDEX('Season 4'!$J$9:$J$16,MATCH('VS stats'!$C67,'Season 4'!$H$9:$H$16,0)),IFERROR(INDEX('Season 4'!$J$39,MATCH('VS stats'!$C67,'Season 4'!$H$39,0)),"-"))</f>
        <v>-</v>
      </c>
      <c r="Y67" s="965" t="str">
        <f>IFERROR(INDEX('Season 4'!$P$9:$P$16,MATCH('VS stats'!$C67,'Season 4'!$N$9:$N$16,0)),IFERROR(INDEX('Season 4'!$J$30,MATCH('VS stats'!$C67,'Season 4'!$H$30,0)),"-"))</f>
        <v>-</v>
      </c>
      <c r="Z67" s="965" t="str">
        <f>IFERROR(INDEX('Season 4'!$P$20:$P$24,MATCH('VS stats'!$C67,'Season 4'!$N$20:$N$24,0)),
IFERROR(INDEX('Season 4'!$X$9,MATCH('VS stats'!$C67,'Season 4'!$U$9,0)),
IFERROR(INDEX('Season 4'!$X$11:$X$13,MATCH('VS stats'!$C67,'Season 4'!$U$11:$U75,0)),
IFERROR(INDEX('Season 4'!$X$17,MATCH('VS stats'!$C67,'Season 4'!$U$17,0)),
IFERROR(INDEX('Season 4'!$X$19,MATCH('VS stats'!$C67,'Season 4'!$U$19,0)),
IFERROR(INDEX('Season 4'!$X$21,MATCH('VS stats'!$C67,'Season 4'!$U$21,0)),
IFERROR(INDEX('Season 4'!$X$23,MATCH('VS stats'!$C67,'Season 4'!$U$23,0)),
IFERROR(INDEX('Season 4'!$X$25,MATCH('VS stats'!$C67,'Season 4'!$U$25,0)),"-"))))))))</f>
        <v>-</v>
      </c>
      <c r="AA67" s="966" t="str">
        <f>IFERROR(INDEX('Season 4'!$X$10,MATCH('VS stats'!$C67,'Season 4'!$U$10,0)),
IFERROR(INDEX('Season 4'!$X$14:$X$16,MATCH('VS stats'!$C67,'Season 4'!$U$14:$U$16,0)),
IFERROR(INDEX('Season 4'!$X$18,MATCH('VS stats'!$C67,'Season 4'!$U$18,0)),
IFERROR(INDEX('Season 4'!$X$20,MATCH('VS stats'!$C67,'Season 4'!$U$20,0)),
IFERROR(INDEX('Season 4'!$X$22,MATCH('VS stats'!$C67,'Season 4'!$U$22,0)),
IFERROR(INDEX('Season 4'!$X$24,MATCH('VS stats'!$C67,'Season 4'!$U$24,0)),"-"))))))</f>
        <v>-</v>
      </c>
      <c r="AB67" s="965" t="str">
        <f>IFERROR(INDEX('Season 5'!$D$9:$D$27,MATCH('VS stats'!$C67,'Season 5'!$B$9:$B$27,0)),"-")</f>
        <v>-</v>
      </c>
      <c r="AC67" s="965" t="str">
        <f>IFERROR(INDEX('Season 5'!$D$28:$D$46,MATCH('VS stats'!$C67,'Season 5'!$B$28:$B$46,0)),"-")</f>
        <v>-</v>
      </c>
      <c r="AD67" s="965" t="str">
        <f>IFERROR(INDEX('Season 5'!$J$9:$J$16,MATCH('VS stats'!$C67,'Season 5'!$H$9:$H$16,0)),IFERROR(INDEX('Season 5'!$J$39,MATCH('VS stats'!$C67,'Season 5'!$H$39,0)),"-"))</f>
        <v>-</v>
      </c>
      <c r="AE67" s="965" t="str">
        <f>IFERROR(INDEX('Season 5'!$P$9:$P$16,MATCH('VS stats'!$C67,'Season 5'!$N$9:$N$16,0)),IFERROR(INDEX('Season 5'!$J$30,MATCH('VS stats'!$C67,'Season 5'!$H$30,0)),"-"))</f>
        <v>-</v>
      </c>
      <c r="AF67" s="965" t="str">
        <f>IFERROR(INDEX('Season 5'!$P$20:$P$24,MATCH('VS stats'!$C67,'Season 5'!$N$20:$N$24,0)),
IFERROR(INDEX('Season 5'!$X$9,MATCH('VS stats'!$C67,'Season 5'!$U$9,0)),
IFERROR(INDEX('Season 5'!$X$11:$X$13,MATCH('VS stats'!$C67,'Season 5'!$U$11:$U75,0)),
IFERROR(INDEX('Season 5'!$X$17,MATCH('VS stats'!$C67,'Season 5'!$U$17,0)),
IFERROR(INDEX('Season 5'!$X$19,MATCH('VS stats'!$C67,'Season 5'!$U$19,0)),
IFERROR(INDEX('Season 5'!$X$21,MATCH('VS stats'!$C67,'Season 5'!$U$21,0)),
IFERROR(INDEX('Season 5'!$X$23,MATCH('VS stats'!$C67,'Season 5'!$U$23,0)),"-")))))))</f>
        <v>-</v>
      </c>
      <c r="AG67" s="966" t="str">
        <f>IFERROR(INDEX('Season 5'!$X$10,MATCH('VS stats'!$C67,'Season 5'!$U$10,0)),
IFERROR(INDEX('Season 5'!$X$14:$X$16,MATCH('VS stats'!$C67,'Season 5'!$U$14:$U$16,0)),
IFERROR(INDEX('Season 5'!$X$18,MATCH('VS stats'!$C67,'Season 5'!$U$18,0)),
IFERROR(INDEX('Season 5'!$X$20,MATCH('VS stats'!$C67,'Season 5'!$U$20,0)),
IFERROR(INDEX('Season 5'!$X$22,MATCH('VS stats'!$C67,'Season 5'!$U$22,0)),"-")))))</f>
        <v>-</v>
      </c>
      <c r="AH67" s="965" t="str">
        <f>IFERROR(INDEX('Season 6'!$D$9:$D$27,MATCH('VS stats'!$C67,'Season 6'!$B$9:$B$27,0)),"-")</f>
        <v>-</v>
      </c>
      <c r="AI67" s="965" t="str">
        <f>IFERROR(INDEX('Season 6'!$D$28:$D$46,MATCH('VS stats'!$C67,'Season 6'!$B$28:$B$46,0)),"-")</f>
        <v>-</v>
      </c>
      <c r="AJ67" s="965" t="str">
        <f>IFERROR(INDEX('Season 6'!$J$9:$J$16,MATCH('VS stats'!$C67,'Season 6'!$H$9:$H$16,0)),IFERROR(INDEX('Season 6'!$J$39,MATCH('VS stats'!$C67,'Season 6'!$H$39,0)),"-"))</f>
        <v>-</v>
      </c>
      <c r="AK67" s="965" t="str">
        <f>IFERROR(INDEX('Season 6'!$P$9:$P$16,MATCH('VS stats'!$C67,'Season 6'!$N$9:$N$16,0)),IFERROR(INDEX('Season 6'!$J$30,MATCH('VS stats'!$C67,'Season 6'!$H$30,0)),"-"))</f>
        <v>-</v>
      </c>
      <c r="AL67" s="965" t="str">
        <f>IFERROR(INDEX('Season 6'!$P$20:$P$24,MATCH('VS stats'!$C67,'Season 6'!$N$20:$N$24,0)),
IFERROR(INDEX('Season 6'!$X$9,MATCH('VS stats'!$C67,'Season 6'!$U$9,0)),
IFERROR(INDEX('Season 6'!$X$11:$X$13,MATCH('VS stats'!$C67,'Season 6'!$U$11:$U75,0)),
IFERROR(INDEX('Season 6'!$X$17,MATCH('VS stats'!$C67,'Season 6'!$U$17,0)),
IFERROR(INDEX('Season 6'!$X$19,MATCH('VS stats'!$C67,'Season 6'!$U$19,0)),
IFERROR(INDEX('Season 6'!$X$21,MATCH('VS stats'!$C67,'Season 6'!$U$21,0)),
IFERROR(INDEX('Season 6'!$X$23,MATCH('VS stats'!$C67,'Season 6'!$U$23,0)),"-")))))))</f>
        <v>-</v>
      </c>
      <c r="AM67" s="966" t="str">
        <f>IFERROR(INDEX('Season 6'!$X$10,MATCH('VS stats'!$C67,'Season 6'!$U$10,0)),
IFERROR(INDEX('Season 6'!$X$14:$X$16,MATCH('VS stats'!$C67,'Season 6'!$U$14:$U$16,0)),
IFERROR(INDEX('Season 6'!$X$18,MATCH('VS stats'!$C67,'Season 6'!$U$18,0)),
IFERROR(INDEX('Season 6'!$X$20,MATCH('VS stats'!$C67,'Season 6'!$U$20,0)),
IFERROR(INDEX('Season 6'!$X$22,MATCH('VS stats'!$C67,'Season 6'!$U$22,0)),"-")))))</f>
        <v>-</v>
      </c>
      <c r="AN67" s="965" t="str">
        <f>IFERROR(INDEX('Season 7'!$D$9:$D$27,MATCH('VS stats'!$C67,'Season 7'!$B$9:$B$27,0)),"-")</f>
        <v>-</v>
      </c>
      <c r="AO67" s="965" t="str">
        <f>IFERROR(INDEX('Season 7'!$D$28:$D$46,MATCH('VS stats'!$C67,'Season 7'!$B$28:$B$46,0)),"-")</f>
        <v>-</v>
      </c>
      <c r="AP67" s="965" t="str">
        <f>IFERROR(INDEX('Season 7'!$J$9:$J$16,MATCH('VS stats'!$C67,'Season 7'!$H$9:$H$16,0)),IFERROR(INDEX('Season 7'!$J$39,MATCH('VS stats'!$C67,'Season 7'!$H$39,0)),"-"))</f>
        <v>-</v>
      </c>
      <c r="AQ67" s="965" t="str">
        <f>IFERROR(INDEX('Season 7'!$P$9:$P$16,MATCH('VS stats'!$C67,'Season 7'!$N$9:$N$16,0)),IFERROR(INDEX('Season 7'!$J$30,MATCH('VS stats'!$C67,'Season 7'!$H$30,0)),"-"))</f>
        <v>-</v>
      </c>
      <c r="AR67" s="965" t="str">
        <f>IFERROR(INDEX('Season 7'!$P$20:$P$24,MATCH('VS stats'!$C67,'Season 7'!$N$20:$N$24,0)),
IFERROR(INDEX('Season 7'!$X$9,MATCH('VS stats'!$C67,'Season 7'!$U$9,0)),
IFERROR(INDEX('Season 7'!$X$11:$X$13,MATCH('VS stats'!$C67,'Season 7'!$U$11:$U75,0)),
IFERROR(INDEX('Season 7'!$X$17,MATCH('VS stats'!$C67,'Season 7'!$U$17,0)),
IFERROR(INDEX('Season 7'!$X$19,MATCH('VS stats'!$C67,'Season 7'!$U$19,0)),
IFERROR(INDEX('Season 7'!$X$21,MATCH('VS stats'!$C67,'Season 7'!$U$21,0)),
IFERROR(INDEX('Season 7'!$X$23,MATCH('VS stats'!$C67,'Season 7'!$U$23,0)),"-")))))))</f>
        <v>-</v>
      </c>
      <c r="AS67" s="966" t="str">
        <f>IFERROR(INDEX('Season 7'!$X$10,MATCH('VS stats'!$C67,'Season 7'!$U$10,0)),
IFERROR(INDEX('Season 7'!$X$14:$X$16,MATCH('VS stats'!$C67,'Season 7'!$U$14:$U$16,0)),
IFERROR(INDEX('Season 7'!$X$18,MATCH('VS stats'!$C67,'Season 7'!$U$18,0)),
IFERROR(INDEX('Season 7'!$X$20,MATCH('VS stats'!$C67,'Season 7'!$U$20,0)),
IFERROR(INDEX('Season 7'!$X$22,MATCH('VS stats'!$C67,'Season 7'!$U$22,0)),"-")))))</f>
        <v>-</v>
      </c>
      <c r="AT67" s="965" t="str">
        <f>IFERROR(INDEX('Season 8'!$D$9:$D$27,MATCH('VS stats'!$C67,'Season 8'!$B$9:$B$27,0)),"-")</f>
        <v>-</v>
      </c>
      <c r="AU67" s="965" t="str">
        <f>IFERROR(INDEX('Season 8'!$D$28:$D$46,MATCH('VS stats'!$C67,'Season 8'!$B$28:$B$46,0)),"-")</f>
        <v>-</v>
      </c>
      <c r="AV67" s="965" t="str">
        <f>IFERROR(INDEX('Season 8'!$J$9:$J$16,MATCH('VS stats'!$C67,'Season 8'!$H$9:$H$16,0)),IFERROR(INDEX('Season 8'!$J$39,MATCH('VS stats'!$C67,'Season 8'!$H$39,0)),"-"))</f>
        <v>-</v>
      </c>
      <c r="AW67" s="965" t="str">
        <f>IFERROR(INDEX('Season 8'!$P$9:$P$16,MATCH('VS stats'!$C67,'Season 8'!$N$9:$N$16,0)),IFERROR(INDEX('Season 8'!$J$30,MATCH('VS stats'!$C67,'Season 8'!$H$30,0)),"-"))</f>
        <v>-</v>
      </c>
      <c r="AX67" s="965" t="str">
        <f>IFERROR(INDEX('Season 8'!$P$20:$P$24,MATCH('VS stats'!$C67,'Season 8'!$N$20:$N$24,0)),
IFERROR(INDEX('Season 8'!$X$9,MATCH('VS stats'!$C67,'Season 8'!$U$9,0)),
IFERROR(INDEX('Season 8'!$X$11:$X$13,MATCH('VS stats'!$C67,'Season 8'!$U$11:$U75,0)),
IFERROR(INDEX('Season 8'!$X$17,MATCH('VS stats'!$C67,'Season 8'!$U$17,0)),
IFERROR(INDEX('Season 8'!$X$19,MATCH('VS stats'!$C67,'Season 8'!$U$19,0)),
IFERROR(INDEX('Season 8'!$X$21,MATCH('VS stats'!$C67,'Season 8'!$U$21,0)),
IFERROR(INDEX('Season 8'!$X$23,MATCH('VS stats'!$C67,'Season 8'!$U$23,0)),"-")))))))</f>
        <v>-</v>
      </c>
      <c r="AY67" s="966" t="str">
        <f>IFERROR(INDEX('Season 8'!$X$10,MATCH('VS stats'!$C67,'Season 8'!$U$10,0)),
IFERROR(INDEX('Season 8'!$X$14:$X$16,MATCH('VS stats'!$C67,'Season 8'!$U$14:$U$16,0)),
IFERROR(INDEX('Season 8'!$X$18,MATCH('VS stats'!$C67,'Season 8'!$U$18,0)),
IFERROR(INDEX('Season 8'!$X$20,MATCH('VS stats'!$C67,'Season 8'!$U$20,0)),
IFERROR(INDEX('Season 8'!$X$22,MATCH('VS stats'!$C67,'Season 8'!$U$22,0)),"-")))))</f>
        <v>-</v>
      </c>
      <c r="AZ67" s="965" t="str">
        <f>IFERROR(INDEX('Season 9'!$D$9:$D$27,MATCH('VS stats'!$C67,'Season 9'!$B$9:$B$27,0)),"-")</f>
        <v>-</v>
      </c>
      <c r="BA67" s="965" t="str">
        <f>IFERROR(INDEX('Season 9'!$D$28:$D$46,MATCH('VS stats'!$C67,'Season 9'!$B$28:$B$46,0)),"-")</f>
        <v>-</v>
      </c>
      <c r="BB67" s="965" t="str">
        <f>IFERROR(INDEX('Season 9'!$J$9:$J$16,MATCH('VS stats'!$C67,'Season 9'!$H$9:$H$16,0)),IFERROR(INDEX('Season 9'!$J$39,MATCH('VS stats'!$C67,'Season 9'!$H$39,0)),"-"))</f>
        <v>-</v>
      </c>
      <c r="BC67" s="965" t="str">
        <f>IFERROR(INDEX('Season 9'!$P$9:$P$16,MATCH('VS stats'!$C67,'Season 9'!$N$9:$N$16,0)),IFERROR(INDEX('Season 9'!$J$30,MATCH('VS stats'!$C67,'Season 9'!$H$30,0)),"-"))</f>
        <v>-</v>
      </c>
      <c r="BD67" s="965" t="str">
        <f>IFERROR(INDEX('Season 9'!$P$20:$P$24,MATCH('VS stats'!$C67,'Season 9'!$N$20:$N$24,0)),
IFERROR(INDEX('Season 9'!$X$9,MATCH('VS stats'!$C67,'Season 9'!$U$9,0)),
IFERROR(INDEX('Season 9'!$X$11:$X$13,MATCH('VS stats'!$C67,'Season 9'!$U$11:$U75,0)),
IFERROR(INDEX('Season 9'!$X$17,MATCH('VS stats'!$C67,'Season 9'!$U$17,0)),
IFERROR(INDEX('Season 9'!$X$19,MATCH('VS stats'!$C67,'Season 9'!$U$19,0)),
IFERROR(INDEX('Season 9'!$X$21,MATCH('VS stats'!$C67,'Season 9'!$U$21,0)),
IFERROR(INDEX('Season 9'!$X$23,MATCH('VS stats'!$C67,'Season 9'!$U$23,0)),"-")))))))</f>
        <v>-</v>
      </c>
      <c r="BE67" s="966" t="str">
        <f>IFERROR(INDEX('Season 9'!$X$10,MATCH('VS stats'!$C67,'Season 9'!$U$10,0)),
IFERROR(INDEX('Season 9'!$X$14:$X$16,MATCH('VS stats'!$C67,'Season 9'!$U$14:$U$16,0)),
IFERROR(INDEX('Season 9'!$X$18,MATCH('VS stats'!$C67,'Season 9'!$U$18,0)),
IFERROR(INDEX('Season 9'!$X$20,MATCH('VS stats'!$C67,'Season 9'!$U$20,0)),
IFERROR(INDEX('Season 9'!$X$22,MATCH('VS stats'!$C67,'Season 9'!$U$22,0)),"-")))))</f>
        <v>-</v>
      </c>
      <c r="BF67" s="965" t="str">
        <f>IFERROR(INDEX('Season 10'!$D$9:$D$27,MATCH('VS stats'!$C67,'Season 10'!$B$9:$B$27,0)),"-")</f>
        <v>-</v>
      </c>
      <c r="BG67" s="965" t="str">
        <f>IFERROR(INDEX('Season 10'!$D$28:$D$46,MATCH('VS stats'!$C67,'Season 10'!$B$28:$B$46,0)),"-")</f>
        <v>-</v>
      </c>
      <c r="BH67" s="965" t="str">
        <f>IFERROR(INDEX('Season 10'!$J$9:$J$16,MATCH('VS stats'!$C67,'Season 10'!$H$9:$H$16,0)),IFERROR(INDEX('Season 10'!$J$39,MATCH('VS stats'!$C67,'Season 10'!$H$39,0)),"-"))</f>
        <v>-</v>
      </c>
      <c r="BI67" s="965" t="str">
        <f>IFERROR(INDEX('Season 10'!$P$9:$P$16,MATCH('VS stats'!$C67,'Season 10'!$N$9:$N$16,0)),IFERROR(INDEX('Season 10'!$J$30,MATCH('VS stats'!$C67,'Season 10'!$H$30,0)),"-"))</f>
        <v>-</v>
      </c>
      <c r="BJ67" s="965" t="str">
        <f>IFERROR(INDEX('Season 10'!$P$20:$P$24,MATCH('VS stats'!$C67,'Season 10'!$N$20:$N$24,0)),
IFERROR(INDEX('Season 10'!$X$9,MATCH('VS stats'!$C67,'Season 10'!$U$9,0)),
IFERROR(INDEX('Season 10'!$X$11:$X$13,MATCH('VS stats'!$C67,'Season 10'!$U$11:$U75,0)),
IFERROR(INDEX('Season 10'!$X$17,MATCH('VS stats'!$C67,'Season 10'!$U$17,0)),
IFERROR(INDEX('Season 10'!$X$19,MATCH('VS stats'!$C67,'Season 10'!$U$19,0)),
IFERROR(INDEX('Season 10'!$X$21,MATCH('VS stats'!$C67,'Season 10'!$U$21,0)),
IFERROR(INDEX('Season 10'!$X$23,MATCH('VS stats'!$C67,'Season 10'!$U$23,0)),"-")))))))</f>
        <v>-</v>
      </c>
      <c r="BK67" s="966" t="str">
        <f>IFERROR(INDEX('Season 10'!$X$10,MATCH('VS stats'!$C67,'Season 10'!$U$10,0)),
IFERROR(INDEX('Season 10'!$X$14:$X$16,MATCH('VS stats'!$C67,'Season 10'!$U$14:$U$16,0)),
IFERROR(INDEX('Season 10'!$X$18,MATCH('VS stats'!$C67,'Season 10'!$U$18,0)),
IFERROR(INDEX('Season 10'!$X$20,MATCH('VS stats'!$C67,'Season 10'!$U$20,0)),
IFERROR(INDEX('Season 10'!$X$22,MATCH('VS stats'!$C67,'Season 10'!$U$22,0)),"-")))))</f>
        <v>-</v>
      </c>
      <c r="BL67" s="965" t="str">
        <f>IFERROR(INDEX('Season 11'!$D$9:$D$27,MATCH('VS stats'!$C67,'Season 11'!$B$9:$B$27,0)),"-")</f>
        <v>-</v>
      </c>
      <c r="BM67" s="965" t="str">
        <f>IFERROR(INDEX('Season 11'!$D$28:$D$46,MATCH('VS stats'!$C67,'Season 11'!$B$28:$B$46,0)),"-")</f>
        <v>-</v>
      </c>
      <c r="BN67" s="965" t="str">
        <f>IFERROR(INDEX('Season 11'!$J$9:$J$16,MATCH('VS stats'!$C67,'Season 11'!$H$9:$H$16,0)),IFERROR(INDEX('Season 11'!$J$39,MATCH('VS stats'!$C67,'Season 11'!$H$39,0)),"-"))</f>
        <v>-</v>
      </c>
      <c r="BO67" s="965" t="str">
        <f>IFERROR(INDEX('Season 11'!$P$9:$P$16,MATCH('VS stats'!$C67,'Season 11'!$N$9:$N$16,0)),IFERROR(INDEX('Season 11'!$J$30,MATCH('VS stats'!$C67,'Season 11'!$H$30,0)),"-"))</f>
        <v>-</v>
      </c>
      <c r="BP67" s="965" t="str">
        <f>IFERROR(INDEX('Season 11'!$P$20:$P$24,MATCH('VS stats'!$C67,'Season 11'!$N$20:$N$24,0)),
IFERROR(INDEX('Season 11'!$X$9,MATCH('VS stats'!$C67,'Season 11'!$U$9,0)),
IFERROR(INDEX('Season 11'!$X$11:$X$13,MATCH('VS stats'!$C67,'Season 11'!$U$11:$U75,0)),
IFERROR(INDEX('Season 11'!$X$17,MATCH('VS stats'!$C67,'Season 11'!$U$17,0)),
IFERROR(INDEX('Season 11'!$X$19,MATCH('VS stats'!$C67,'Season 11'!$U$19,0)),
IFERROR(INDEX('Season 11'!$X$21,MATCH('VS stats'!$C67,'Season 11'!$U$21,0)),
IFERROR(INDEX('Season 11'!$X$23,MATCH('VS stats'!$C67,'Season 11'!$U$23,0)),"-")))))))</f>
        <v>-</v>
      </c>
      <c r="BQ67" s="966" t="str">
        <f>IFERROR(INDEX('Season 11'!$X$10,MATCH('VS stats'!$C67,'Season 11'!$U$10,0)),
IFERROR(INDEX('Season 11'!$X$14:$X$16,MATCH('VS stats'!$C67,'Season 11'!$U$14:$U$16,0)),
IFERROR(INDEX('Season 11'!$X$18,MATCH('VS stats'!$C67,'Season 11'!$U$18,0)),
IFERROR(INDEX('Season 11'!$X$20,MATCH('VS stats'!$C67,'Season 11'!$U$20,0)),
IFERROR(INDEX('Season 11'!$X$22,MATCH('VS stats'!$C67,'Season 11'!$U$22,0)),"-")))))</f>
        <v>-</v>
      </c>
      <c r="BR67" s="965" t="str">
        <f>IFERROR(INDEX('Season 12'!$D$9:$D$27,MATCH('VS stats'!$C67,'Season 12'!$B$9:$B$27,0)),"-")</f>
        <v>-</v>
      </c>
      <c r="BS67" s="965" t="str">
        <f>IFERROR(INDEX('Season 12'!$D$28:$D$46,MATCH('VS stats'!$C67,'Season 12'!$B$28:$B$46,0)),"-")</f>
        <v>-</v>
      </c>
      <c r="BT67" s="965" t="str">
        <f>IFERROR(INDEX('Season 12'!$J$9:$J$16,MATCH('VS stats'!$C67,'Season 12'!$H$9:$H$16,0)),IFERROR(INDEX('Season 12'!$J$39,MATCH('VS stats'!$C67,'Season 12'!$H$39,0)),"-"))</f>
        <v>-</v>
      </c>
      <c r="BU67" s="965" t="str">
        <f>IFERROR(INDEX('Season 12'!$P$9:$P$16,MATCH('VS stats'!$C67,'Season 12'!$N$9:$N$16,0)),IFERROR(INDEX('Season 12'!$J$30,MATCH('VS stats'!$C67,'Season 12'!$H$30,0)),"-"))</f>
        <v>-</v>
      </c>
      <c r="BV67" s="965" t="str">
        <f>IFERROR(INDEX('Season 12'!$P$20:$P$24,MATCH('VS stats'!$C67,'Season 12'!$N$20:$N$24,0)),
IFERROR(INDEX('Season 12'!$X$9,MATCH('VS stats'!$C67,'Season 12'!$U$9,0)),
IFERROR(INDEX('Season 12'!$X$11:$X$13,MATCH('VS stats'!$C67,'Season 12'!$U$11:$U75,0)),
IFERROR(INDEX('Season 12'!$X$17,MATCH('VS stats'!$C67,'Season 12'!$U$17,0)),
IFERROR(INDEX('Season 12'!$X$19,MATCH('VS stats'!$C67,'Season 12'!$U$19,0)),
IFERROR(INDEX('Season 12'!$X$21,MATCH('VS stats'!$C67,'Season 12'!$U$21,0)),
IFERROR(INDEX('Season 12'!$X$23,MATCH('VS stats'!$C67,'Season 12'!$U$23,0)),"-")))))))</f>
        <v>-</v>
      </c>
      <c r="BW67" s="966" t="str">
        <f>IFERROR(INDEX('Season 12'!$X$10,MATCH('VS stats'!$C67,'Season 12'!$U$10,0)),
IFERROR(INDEX('Season 12'!$X$14:$X$16,MATCH('VS stats'!$C67,'Season 12'!$U$14:$U$16,0)),
IFERROR(INDEX('Season 12'!$X$18,MATCH('VS stats'!$C67,'Season 12'!$U$18,0)),
IFERROR(INDEX('Season 12'!$X$20,MATCH('VS stats'!$C67,'Season 12'!$U$20,0)),
IFERROR(INDEX('Season 12'!$X$22,MATCH('VS stats'!$C67,'Season 12'!$U$22,0)),"-")))))</f>
        <v>-</v>
      </c>
      <c r="BX67" s="965" t="str">
        <f>IFERROR(INDEX('Season 13'!$D$9:$D$27,MATCH('VS stats'!$C67,'Season 13'!$B$9:$B$27,0)),"-")</f>
        <v>-</v>
      </c>
      <c r="BY67" s="965" t="str">
        <f>IFERROR(INDEX('Season 13'!$D$28:$D$46,MATCH('VS stats'!$C67,'Season 13'!$B$28:$B$46,0)),"-")</f>
        <v>-</v>
      </c>
      <c r="BZ67" s="965" t="str">
        <f>IFERROR(INDEX('Season 13'!$J$9:$J$16,MATCH('VS stats'!$C67,'Season 13'!$H$9:$H$16,0)),IFERROR(INDEX('Season 13'!$J$39,MATCH('VS stats'!$C67,'Season 13'!$H$39,0)),"-"))</f>
        <v>-</v>
      </c>
      <c r="CA67" s="965" t="str">
        <f>IFERROR(INDEX('Season 13'!$P$9:$P$16,MATCH('VS stats'!$C67,'Season 13'!$N$9:$N$16,0)),IFERROR(INDEX('Season 13'!$J$30,MATCH('VS stats'!$C67,'Season 13'!$H$30,0)),"-"))</f>
        <v>-</v>
      </c>
      <c r="CB67" s="965" t="str">
        <f>IFERROR(INDEX('Season 13'!$P$20:$P$24,MATCH('VS stats'!$C67,'Season 13'!$N$20:$N$24,0)),
IFERROR(INDEX('Season 13'!$X$9,MATCH('VS stats'!$C67,'Season 13'!$U$9,0)),
IFERROR(INDEX('Season 13'!$X$11:$X$13,MATCH('VS stats'!$C67,'Season 13'!$U$11:$U75,0)),
IFERROR(INDEX('Season 13'!$X$17,MATCH('VS stats'!$C67,'Season 13'!$U$17,0)),
IFERROR(INDEX('Season 13'!$X$19,MATCH('VS stats'!$C67,'Season 13'!$U$19,0)),
IFERROR(INDEX('Season 13'!$X$21,MATCH('VS stats'!$C67,'Season 13'!$U$21,0)),
IFERROR(INDEX('Season 13'!$X$23,MATCH('VS stats'!$C67,'Season 13'!$U$23,0)),"-")))))))</f>
        <v>-</v>
      </c>
      <c r="CC67" s="966" t="str">
        <f>IFERROR(INDEX('Season 13'!$X$10,MATCH('VS stats'!$C67,'Season 13'!$U$10,0)),
IFERROR(INDEX('Season 13'!$X$14:$X$16,MATCH('VS stats'!$C67,'Season 13'!$U$14:$U$16,0)),
IFERROR(INDEX('Season 13'!$X$18,MATCH('VS stats'!$C67,'Season 13'!$U$18,0)),
IFERROR(INDEX('Season 13'!$X$20,MATCH('VS stats'!$C67,'Season 13'!$U$20,0)),
IFERROR(INDEX('Season 13'!$X$22,MATCH('VS stats'!$C67,'Season 13'!$U$22,0)),"-")))))</f>
        <v>-</v>
      </c>
      <c r="CD67" s="965" t="str">
        <f>IFERROR(INDEX('Season 14'!$D$9:$D$27,MATCH('VS stats'!$C67,'Season 14'!$B$9:$B$27,0)),"-")</f>
        <v>-</v>
      </c>
      <c r="CE67" s="965" t="str">
        <f>IFERROR(INDEX('Season 14'!$D$28:$D$46,MATCH('VS stats'!$C67,'Season 14'!$B$28:$B$46,0)),"-")</f>
        <v>-</v>
      </c>
      <c r="CF67" s="965" t="str">
        <f>IFERROR(INDEX('Season 14'!$J$9:$J$16,MATCH('VS stats'!$C67,'Season 14'!$H$9:$H$16,0)),IFERROR(INDEX('Season 14'!$J$39,MATCH('VS stats'!$C67,'Season 14'!$H$39,0)),"-"))</f>
        <v>-</v>
      </c>
      <c r="CG67" s="965" t="str">
        <f>IFERROR(INDEX('Season 14'!$P$9:$P$16,MATCH('VS stats'!$C67,'Season 14'!$N$9:$N$16,0)),IFERROR(INDEX('Season 14'!$J$30,MATCH('VS stats'!$C67,'Season 14'!$H$30,0)),"-"))</f>
        <v>-</v>
      </c>
      <c r="CH67" s="965" t="str">
        <f>IFERROR(INDEX('Season 14'!$P$20:$P$24,MATCH('VS stats'!$C67,'Season 14'!$N$20:$N$24,0)),
IFERROR(INDEX('Season 14'!$X$9,MATCH('VS stats'!$C67,'Season 14'!$U$9,0)),
IFERROR(INDEX('Season 14'!$X$11:$X$13,MATCH('VS stats'!$C67,'Season 14'!$U$11:$U75,0)),
IFERROR(INDEX('Season 14'!$X$17,MATCH('VS stats'!$C67,'Season 14'!$U$17,0)),
IFERROR(INDEX('Season 14'!$X$19,MATCH('VS stats'!$C67,'Season 14'!$U$19,0)),
IFERROR(INDEX('Season 14'!$X$21,MATCH('VS stats'!$C67,'Season 14'!$U$21,0)),
IFERROR(INDEX('Season 14'!$X$23,MATCH('VS stats'!$C67,'Season 14'!$U$23,0)),"-")))))))</f>
        <v>-</v>
      </c>
      <c r="CI67" s="966" t="str">
        <f>IFERROR(INDEX('Season 14'!$X$10,MATCH('VS stats'!$C67,'Season 14'!$U$10,0)),
IFERROR(INDEX('Season 14'!$X$14:$X$16,MATCH('VS stats'!$C67,'Season 14'!$U$14:$U$16,0)),
IFERROR(INDEX('Season 14'!$X$18,MATCH('VS stats'!$C67,'Season 14'!$U$18,0)),
IFERROR(INDEX('Season 14'!$X$20,MATCH('VS stats'!$C67,'Season 14'!$U$20,0)),
IFERROR(INDEX('Season 14'!$X$22,MATCH('VS stats'!$C67,'Season 14'!$U$22,0)),"-")))))</f>
        <v>-</v>
      </c>
      <c r="CJ67" s="965" t="str">
        <f>IFERROR(INDEX('Season 15'!$D$9:$D$27,MATCH('VS stats'!$C67,'Season 15'!$B$9:$B$27,0)),"-")</f>
        <v>-</v>
      </c>
      <c r="CK67" s="965" t="str">
        <f>IFERROR(INDEX('Season 15'!$D$28:$D$46,MATCH('VS stats'!$C67,'Season 15'!$B$28:$B$46,0)),"-")</f>
        <v>-</v>
      </c>
      <c r="CL67" s="965" t="str">
        <f>IFERROR(INDEX('Season 15'!$J$9:$J$16,MATCH('VS stats'!$C67,'Season 15'!$H$9:$H$16,0)),IFERROR(INDEX('Season 15'!$J$39,MATCH('VS stats'!$C67,'Season 15'!$H$39,0)),"-"))</f>
        <v>-</v>
      </c>
      <c r="CM67" s="965" t="str">
        <f>IFERROR(INDEX('Season 15'!$P$9:$P$16,MATCH('VS stats'!$C67,'Season 15'!$N$9:$N$16,0)),IFERROR(INDEX('Season 15'!$J$30,MATCH('VS stats'!$C67,'Season 15'!$H$30,0)),"-"))</f>
        <v>-</v>
      </c>
      <c r="CN67" s="965" t="str">
        <f>IFERROR(INDEX('Season 15'!$P$20:$P$24,MATCH('VS stats'!$C67,'Season 15'!$N$20:$N$24,0)),
IFERROR(INDEX('Season 15'!$X$9,MATCH('VS stats'!$C67,'Season 15'!$U$9,0)),
IFERROR(INDEX('Season 15'!$X$11:$X$13,MATCH('VS stats'!$C67,'Season 15'!$U$11:$U75,0)),
IFERROR(INDEX('Season 15'!$X$17,MATCH('VS stats'!$C67,'Season 15'!$U$17,0)),
IFERROR(INDEX('Season 15'!$X$19,MATCH('VS stats'!$C67,'Season 15'!$U$19,0)),
IFERROR(INDEX('Season 15'!$X$21,MATCH('VS stats'!$C67,'Season 15'!$U$21,0)),
IFERROR(INDEX('Season 15'!$X$23,MATCH('VS stats'!$C67,'Season 15'!$U$23,0)),"-")))))))</f>
        <v>-</v>
      </c>
      <c r="CO67" s="966" t="str">
        <f>IFERROR(INDEX('Season 15'!$X$10,MATCH('VS stats'!$C67,'Season 15'!$U$10,0)),
IFERROR(INDEX('Season 15'!$X$14:$X$16,MATCH('VS stats'!$C67,'Season 15'!$U$14:$U$16,0)),
IFERROR(INDEX('Season 15'!$X$18,MATCH('VS stats'!$C67,'Season 15'!$U$18,0)),
IFERROR(INDEX('Season 15'!$X$20,MATCH('VS stats'!$C67,'Season 15'!$U$20,0)),
IFERROR(INDEX('Season 15'!$X$22,MATCH('VS stats'!$C67,'Season 15'!$U$22,0)),"-")))))</f>
        <v>-</v>
      </c>
      <c r="CP67" s="976"/>
      <c r="CQ67" s="822"/>
      <c r="CR67" s="822"/>
      <c r="CS67" s="822"/>
      <c r="CT67" s="822"/>
      <c r="CU67" s="822"/>
    </row>
    <row r="68" spans="3:99" x14ac:dyDescent="0.25">
      <c r="C68" s="735" t="s">
        <v>234</v>
      </c>
      <c r="D68" s="965" t="str">
        <f>IFERROR(INDEX('Season 1'!$D$9:$D$31,MATCH('VS stats'!$C68,'Season 1'!$B$9:$B$31,0)),"-")</f>
        <v>-</v>
      </c>
      <c r="E68" s="965" t="str">
        <f>IFERROR(INDEX('Season 1'!$D$32:$D$54,MATCH('VS stats'!$C68,'Season 1'!$B$32:$B$54,0)),"-")</f>
        <v>-</v>
      </c>
      <c r="F68" s="965" t="str">
        <f>IFERROR(INDEX('Season 1'!$J$9:$J$16,MATCH('VS stats'!$C68,'Season 1'!$H$9:$H$16,0)),IFERROR(INDEX('Season 1'!$W$9:$W$14,MATCH('VS stats'!$C68,'Season 1'!$T$9:$T$14,0)),"-"))</f>
        <v>-</v>
      </c>
      <c r="G68" s="965" t="str">
        <f>IFERROR(INDEX('Season 1'!$P$9:$P$16,MATCH('VS stats'!$C68,'Season 1'!$N$9:$N$16,0)),"-")</f>
        <v>-</v>
      </c>
      <c r="H68" s="965" t="str">
        <f>IFERROR(INDEX('Season 1'!$P$20:$P$24,MATCH('VS stats'!$C68,'Season 1'!$N$20:$N$24,0)),"-")</f>
        <v>-</v>
      </c>
      <c r="I68" s="966" t="s">
        <v>35</v>
      </c>
      <c r="J68" s="965" t="str">
        <f>IFERROR(INDEX('Season 2'!$D$9:$D$31,MATCH('VS stats'!$C68,'Season 2'!$B$9:$B$31,0)),"-")</f>
        <v>-</v>
      </c>
      <c r="K68" s="965" t="str">
        <f>IFERROR(INDEX('Season 2'!$D$32:$D$54,MATCH('VS stats'!$C68,'Season 2'!$B$32:$B$54,0)),"-")</f>
        <v>-</v>
      </c>
      <c r="L68" s="965" t="str">
        <f>IFERROR(INDEX('Season 2'!$J$9:$J$16,MATCH('VS stats'!$C68,'Season 2'!$H$9:$H$16,0)),IFERROR(INDEX('Season 2'!$J$45:$J$50,MATCH('VS stats'!$C68,'Season 2'!$H$45:$H$50,0)),"-"))</f>
        <v>-</v>
      </c>
      <c r="M68" s="965" t="str">
        <f>IFERROR(INDEX('Season 2'!$P$9:$P$16,MATCH('VS stats'!$C68,'Season 2'!$N$9:$N$16,0)),IFERROR(INDEX('Season 2'!$J$30,MATCH('VS stats'!$C68,'Season 2'!$H$30,0)),"-"))</f>
        <v>-</v>
      </c>
      <c r="N68" s="965" t="str">
        <f>IFERROR(INDEX('Season 2'!$P$20:$P$24,MATCH('VS stats'!$C68,'Season 2'!$N$20:$N$24,0)),
IFERROR(INDEX('Season 2'!$X$9,MATCH('VS stats'!$C68,'Season 2'!$U$9,0)),
IFERROR(INDEX('Season 2'!$X$11:$X$13,MATCH('VS stats'!$C68,'Season 2'!$U$11:$U76,0)),
IFERROR(INDEX('Season 2'!$X$17,MATCH('VS stats'!$C68,'Season 2'!$U$17,0)),
IFERROR(INDEX('Season 2'!$X$19,MATCH('VS stats'!$C68,'Season 2'!$U$19,0)),
IFERROR(INDEX('Season 2'!$X$21,MATCH('VS stats'!$C68,'Season 2'!$U$21,0)),
IFERROR(INDEX('Season 2'!$X$23,MATCH('VS stats'!$C68,'Season 2'!$U$23,0)),
IFERROR(INDEX('Season 2'!$X$25,MATCH('VS stats'!$C68,'Season 2'!$U$25,0)),"-"))))))))</f>
        <v>-</v>
      </c>
      <c r="O68" s="966" t="str">
        <f>IFERROR(INDEX('Season 2'!$X$10,MATCH('VS stats'!$C68,'Season 2'!$U$10,0)),
IFERROR(INDEX('Season 2'!$X$14:$X$16,MATCH('VS stats'!$C68,'Season 2'!$U$14:$U$16,0)),
IFERROR(INDEX('Season 2'!$X$18,MATCH('VS stats'!$C68,'Season 2'!$U$18,0)),
IFERROR(INDEX('Season 2'!$X$20,MATCH('VS stats'!$C68,'Season 2'!$U$20,0)),
IFERROR(INDEX('Season 2'!$X$22,MATCH('VS stats'!$C68,'Season 2'!$U$22,0)),
IFERROR(INDEX('Season 2'!$X$24,MATCH('VS stats'!$C68,'Season 2'!$U$24,0)),"-"))))))</f>
        <v>-</v>
      </c>
      <c r="P68" s="965" t="str">
        <f>IFERROR(INDEX('Season 3'!$D$9:$D$31,MATCH('VS stats'!$C68,'Season 3'!$B$9:$B$31,0)),"-")</f>
        <v>-</v>
      </c>
      <c r="Q68" s="965" t="str">
        <f>IFERROR(INDEX('Season 3'!$D$32:$D$54,MATCH('VS stats'!$C68,'Season 3'!$B$32:$B$54,0)),"-")</f>
        <v>-</v>
      </c>
      <c r="R68" s="965" t="str">
        <f>IFERROR(INDEX('Season 3'!$J$9:$J$16,MATCH('VS stats'!$C68,'Season 3'!$H$9:$H$16,0)),IFERROR(INDEX('Season 3'!$J$39,MATCH('VS stats'!$C68,'Season 3'!$H$39,0)),"-"))</f>
        <v>-</v>
      </c>
      <c r="S68" s="965" t="str">
        <f>IFERROR(INDEX('Season 3'!$P$9:$P$16,MATCH('VS stats'!$C68,'Season 3'!$N$9:$N$16,0)),IFERROR(INDEX('Season 3'!$J$30,MATCH('VS stats'!$C68,'Season 3'!$H$30,0)),"-"))</f>
        <v>-</v>
      </c>
      <c r="T68" s="965" t="str">
        <f>IFERROR(INDEX('Season 3'!$P$20:$P$24,MATCH('VS stats'!$C68,'Season 3'!$N$20:$N$24,0)),
IFERROR(INDEX('Season 3'!$X$9,MATCH('VS stats'!$C68,'Season 3'!$U$9,0)),
IFERROR(INDEX('Season 3'!$X$11:$X$13,MATCH('VS stats'!$C68,'Season 3'!$U$11:$U76,0)),
IFERROR(INDEX('Season 3'!$X$17,MATCH('VS stats'!$C68,'Season 3'!$U$17,0)),
IFERROR(INDEX('Season 3'!$X$19,MATCH('VS stats'!$C68,'Season 3'!$U$19,0)),
IFERROR(INDEX('Season 3'!$X$21,MATCH('VS stats'!$C68,'Season 3'!$U$21,0)),
IFERROR(INDEX('Season 3'!$X$23,MATCH('VS stats'!$C68,'Season 3'!$U$23,0)),
IFERROR(INDEX('Season 3'!$X$25,MATCH('VS stats'!$C68,'Season 3'!$U$25,0)),"-"))))))))</f>
        <v>-</v>
      </c>
      <c r="U68" s="966" t="str">
        <f>IFERROR(INDEX('Season 3'!$X$10,MATCH('VS stats'!$C68,'Season 3'!$U$10,0)),
IFERROR(INDEX('Season 3'!$X$14:$X$16,MATCH('VS stats'!$C68,'Season 3'!$U$14:$U$16,0)),
IFERROR(INDEX('Season 3'!$X$18,MATCH('VS stats'!$C68,'Season 3'!$U$18,0)),
IFERROR(INDEX('Season 3'!$X$20,MATCH('VS stats'!$C68,'Season 3'!$U$20,0)),
IFERROR(INDEX('Season 3'!$X$22,MATCH('VS stats'!$C68,'Season 3'!$U$22,0)),
IFERROR(INDEX('Season 3'!$X$24,MATCH('VS stats'!$C68,'Season 3'!$U$24,0)),"-"))))))</f>
        <v>-</v>
      </c>
      <c r="V68" s="965" t="str">
        <f>IFERROR(INDEX('Season 4'!$D$9:$D$27,MATCH('VS stats'!$C68,'Season 4'!$B$9:$B$27,0)),"-")</f>
        <v>-</v>
      </c>
      <c r="W68" s="965" t="str">
        <f>IFERROR(INDEX('Season 4'!$D$28:$D$46,MATCH('VS stats'!$C68,'Season 4'!$B$28:$B$46,0)),"-")</f>
        <v>-</v>
      </c>
      <c r="X68" s="965" t="str">
        <f>IFERROR(INDEX('Season 4'!$J$9:$J$16,MATCH('VS stats'!$C68,'Season 4'!$H$9:$H$16,0)),IFERROR(INDEX('Season 4'!$J$39,MATCH('VS stats'!$C68,'Season 4'!$H$39,0)),"-"))</f>
        <v>-</v>
      </c>
      <c r="Y68" s="965" t="str">
        <f>IFERROR(INDEX('Season 4'!$P$9:$P$16,MATCH('VS stats'!$C68,'Season 4'!$N$9:$N$16,0)),IFERROR(INDEX('Season 4'!$J$30,MATCH('VS stats'!$C68,'Season 4'!$H$30,0)),"-"))</f>
        <v>-</v>
      </c>
      <c r="Z68" s="965" t="str">
        <f>IFERROR(INDEX('Season 4'!$P$20:$P$24,MATCH('VS stats'!$C68,'Season 4'!$N$20:$N$24,0)),
IFERROR(INDEX('Season 4'!$X$9,MATCH('VS stats'!$C68,'Season 4'!$U$9,0)),
IFERROR(INDEX('Season 4'!$X$11:$X$13,MATCH('VS stats'!$C68,'Season 4'!$U$11:$U76,0)),
IFERROR(INDEX('Season 4'!$X$17,MATCH('VS stats'!$C68,'Season 4'!$U$17,0)),
IFERROR(INDEX('Season 4'!$X$19,MATCH('VS stats'!$C68,'Season 4'!$U$19,0)),
IFERROR(INDEX('Season 4'!$X$21,MATCH('VS stats'!$C68,'Season 4'!$U$21,0)),
IFERROR(INDEX('Season 4'!$X$23,MATCH('VS stats'!$C68,'Season 4'!$U$23,0)),
IFERROR(INDEX('Season 4'!$X$25,MATCH('VS stats'!$C68,'Season 4'!$U$25,0)),"-"))))))))</f>
        <v>-</v>
      </c>
      <c r="AA68" s="966" t="str">
        <f>IFERROR(INDEX('Season 4'!$X$10,MATCH('VS stats'!$C68,'Season 4'!$U$10,0)),
IFERROR(INDEX('Season 4'!$X$14:$X$16,MATCH('VS stats'!$C68,'Season 4'!$U$14:$U$16,0)),
IFERROR(INDEX('Season 4'!$X$18,MATCH('VS stats'!$C68,'Season 4'!$U$18,0)),
IFERROR(INDEX('Season 4'!$X$20,MATCH('VS stats'!$C68,'Season 4'!$U$20,0)),
IFERROR(INDEX('Season 4'!$X$22,MATCH('VS stats'!$C68,'Season 4'!$U$22,0)),
IFERROR(INDEX('Season 4'!$X$24,MATCH('VS stats'!$C68,'Season 4'!$U$24,0)),"-"))))))</f>
        <v>-</v>
      </c>
      <c r="AB68" s="965" t="str">
        <f>IFERROR(INDEX('Season 5'!$D$9:$D$27,MATCH('VS stats'!$C68,'Season 5'!$B$9:$B$27,0)),"-")</f>
        <v>-</v>
      </c>
      <c r="AC68" s="965" t="str">
        <f>IFERROR(INDEX('Season 5'!$D$28:$D$46,MATCH('VS stats'!$C68,'Season 5'!$B$28:$B$46,0)),"-")</f>
        <v>-</v>
      </c>
      <c r="AD68" s="965" t="str">
        <f>IFERROR(INDEX('Season 5'!$J$9:$J$16,MATCH('VS stats'!$C68,'Season 5'!$H$9:$H$16,0)),IFERROR(INDEX('Season 5'!$J$39,MATCH('VS stats'!$C68,'Season 5'!$H$39,0)),"-"))</f>
        <v>-</v>
      </c>
      <c r="AE68" s="965" t="str">
        <f>IFERROR(INDEX('Season 5'!$P$9:$P$16,MATCH('VS stats'!$C68,'Season 5'!$N$9:$N$16,0)),IFERROR(INDEX('Season 5'!$J$30,MATCH('VS stats'!$C68,'Season 5'!$H$30,0)),"-"))</f>
        <v>-</v>
      </c>
      <c r="AF68" s="965" t="str">
        <f>IFERROR(INDEX('Season 5'!$P$20:$P$24,MATCH('VS stats'!$C68,'Season 5'!$N$20:$N$24,0)),
IFERROR(INDEX('Season 5'!$X$9,MATCH('VS stats'!$C68,'Season 5'!$U$9,0)),
IFERROR(INDEX('Season 5'!$X$11:$X$13,MATCH('VS stats'!$C68,'Season 5'!$U$11:$U76,0)),
IFERROR(INDEX('Season 5'!$X$17,MATCH('VS stats'!$C68,'Season 5'!$U$17,0)),
IFERROR(INDEX('Season 5'!$X$19,MATCH('VS stats'!$C68,'Season 5'!$U$19,0)),
IFERROR(INDEX('Season 5'!$X$21,MATCH('VS stats'!$C68,'Season 5'!$U$21,0)),
IFERROR(INDEX('Season 5'!$X$23,MATCH('VS stats'!$C68,'Season 5'!$U$23,0)),"-")))))))</f>
        <v>-</v>
      </c>
      <c r="AG68" s="966" t="str">
        <f>IFERROR(INDEX('Season 5'!$X$10,MATCH('VS stats'!$C68,'Season 5'!$U$10,0)),
IFERROR(INDEX('Season 5'!$X$14:$X$16,MATCH('VS stats'!$C68,'Season 5'!$U$14:$U$16,0)),
IFERROR(INDEX('Season 5'!$X$18,MATCH('VS stats'!$C68,'Season 5'!$U$18,0)),
IFERROR(INDEX('Season 5'!$X$20,MATCH('VS stats'!$C68,'Season 5'!$U$20,0)),
IFERROR(INDEX('Season 5'!$X$22,MATCH('VS stats'!$C68,'Season 5'!$U$22,0)),"-")))))</f>
        <v>-</v>
      </c>
      <c r="AH68" s="965" t="str">
        <f>IFERROR(INDEX('Season 6'!$D$9:$D$27,MATCH('VS stats'!$C68,'Season 6'!$B$9:$B$27,0)),"-")</f>
        <v>-</v>
      </c>
      <c r="AI68" s="965" t="str">
        <f>IFERROR(INDEX('Season 6'!$D$28:$D$46,MATCH('VS stats'!$C68,'Season 6'!$B$28:$B$46,0)),"-")</f>
        <v>-</v>
      </c>
      <c r="AJ68" s="965" t="str">
        <f>IFERROR(INDEX('Season 6'!$J$9:$J$16,MATCH('VS stats'!$C68,'Season 6'!$H$9:$H$16,0)),IFERROR(INDEX('Season 6'!$J$39,MATCH('VS stats'!$C68,'Season 6'!$H$39,0)),"-"))</f>
        <v>-</v>
      </c>
      <c r="AK68" s="965" t="str">
        <f>IFERROR(INDEX('Season 6'!$P$9:$P$16,MATCH('VS stats'!$C68,'Season 6'!$N$9:$N$16,0)),IFERROR(INDEX('Season 6'!$J$30,MATCH('VS stats'!$C68,'Season 6'!$H$30,0)),"-"))</f>
        <v>-</v>
      </c>
      <c r="AL68" s="965" t="str">
        <f>IFERROR(INDEX('Season 6'!$P$20:$P$24,MATCH('VS stats'!$C68,'Season 6'!$N$20:$N$24,0)),
IFERROR(INDEX('Season 6'!$X$9,MATCH('VS stats'!$C68,'Season 6'!$U$9,0)),
IFERROR(INDEX('Season 6'!$X$11:$X$13,MATCH('VS stats'!$C68,'Season 6'!$U$11:$U76,0)),
IFERROR(INDEX('Season 6'!$X$17,MATCH('VS stats'!$C68,'Season 6'!$U$17,0)),
IFERROR(INDEX('Season 6'!$X$19,MATCH('VS stats'!$C68,'Season 6'!$U$19,0)),
IFERROR(INDEX('Season 6'!$X$21,MATCH('VS stats'!$C68,'Season 6'!$U$21,0)),
IFERROR(INDEX('Season 6'!$X$23,MATCH('VS stats'!$C68,'Season 6'!$U$23,0)),"-")))))))</f>
        <v>-</v>
      </c>
      <c r="AM68" s="966" t="str">
        <f>IFERROR(INDEX('Season 6'!$X$10,MATCH('VS stats'!$C68,'Season 6'!$U$10,0)),
IFERROR(INDEX('Season 6'!$X$14:$X$16,MATCH('VS stats'!$C68,'Season 6'!$U$14:$U$16,0)),
IFERROR(INDEX('Season 6'!$X$18,MATCH('VS stats'!$C68,'Season 6'!$U$18,0)),
IFERROR(INDEX('Season 6'!$X$20,MATCH('VS stats'!$C68,'Season 6'!$U$20,0)),
IFERROR(INDEX('Season 6'!$X$22,MATCH('VS stats'!$C68,'Season 6'!$U$22,0)),"-")))))</f>
        <v>-</v>
      </c>
      <c r="AN68" s="965" t="str">
        <f>IFERROR(INDEX('Season 7'!$D$9:$D$27,MATCH('VS stats'!$C68,'Season 7'!$B$9:$B$27,0)),"-")</f>
        <v>-</v>
      </c>
      <c r="AO68" s="965" t="str">
        <f>IFERROR(INDEX('Season 7'!$D$28:$D$46,MATCH('VS stats'!$C68,'Season 7'!$B$28:$B$46,0)),"-")</f>
        <v>-</v>
      </c>
      <c r="AP68" s="965" t="str">
        <f>IFERROR(INDEX('Season 7'!$J$9:$J$16,MATCH('VS stats'!$C68,'Season 7'!$H$9:$H$16,0)),IFERROR(INDEX('Season 7'!$J$39,MATCH('VS stats'!$C68,'Season 7'!$H$39,0)),"-"))</f>
        <v>-</v>
      </c>
      <c r="AQ68" s="965" t="str">
        <f>IFERROR(INDEX('Season 7'!$P$9:$P$16,MATCH('VS stats'!$C68,'Season 7'!$N$9:$N$16,0)),IFERROR(INDEX('Season 7'!$J$30,MATCH('VS stats'!$C68,'Season 7'!$H$30,0)),"-"))</f>
        <v>-</v>
      </c>
      <c r="AR68" s="965" t="str">
        <f>IFERROR(INDEX('Season 7'!$P$20:$P$24,MATCH('VS stats'!$C68,'Season 7'!$N$20:$N$24,0)),
IFERROR(INDEX('Season 7'!$X$9,MATCH('VS stats'!$C68,'Season 7'!$U$9,0)),
IFERROR(INDEX('Season 7'!$X$11:$X$13,MATCH('VS stats'!$C68,'Season 7'!$U$11:$U76,0)),
IFERROR(INDEX('Season 7'!$X$17,MATCH('VS stats'!$C68,'Season 7'!$U$17,0)),
IFERROR(INDEX('Season 7'!$X$19,MATCH('VS stats'!$C68,'Season 7'!$U$19,0)),
IFERROR(INDEX('Season 7'!$X$21,MATCH('VS stats'!$C68,'Season 7'!$U$21,0)),
IFERROR(INDEX('Season 7'!$X$23,MATCH('VS stats'!$C68,'Season 7'!$U$23,0)),"-")))))))</f>
        <v>-</v>
      </c>
      <c r="AS68" s="966" t="str">
        <f>IFERROR(INDEX('Season 7'!$X$10,MATCH('VS stats'!$C68,'Season 7'!$U$10,0)),
IFERROR(INDEX('Season 7'!$X$14:$X$16,MATCH('VS stats'!$C68,'Season 7'!$U$14:$U$16,0)),
IFERROR(INDEX('Season 7'!$X$18,MATCH('VS stats'!$C68,'Season 7'!$U$18,0)),
IFERROR(INDEX('Season 7'!$X$20,MATCH('VS stats'!$C68,'Season 7'!$U$20,0)),
IFERROR(INDEX('Season 7'!$X$22,MATCH('VS stats'!$C68,'Season 7'!$U$22,0)),"-")))))</f>
        <v>-</v>
      </c>
      <c r="AT68" s="965" t="str">
        <f>IFERROR(INDEX('Season 8'!$D$9:$D$27,MATCH('VS stats'!$C68,'Season 8'!$B$9:$B$27,0)),"-")</f>
        <v>-</v>
      </c>
      <c r="AU68" s="965" t="str">
        <f>IFERROR(INDEX('Season 8'!$D$28:$D$46,MATCH('VS stats'!$C68,'Season 8'!$B$28:$B$46,0)),"-")</f>
        <v>-</v>
      </c>
      <c r="AV68" s="965" t="str">
        <f>IFERROR(INDEX('Season 8'!$J$9:$J$16,MATCH('VS stats'!$C68,'Season 8'!$H$9:$H$16,0)),IFERROR(INDEX('Season 8'!$J$39,MATCH('VS stats'!$C68,'Season 8'!$H$39,0)),"-"))</f>
        <v>-</v>
      </c>
      <c r="AW68" s="965" t="str">
        <f>IFERROR(INDEX('Season 8'!$P$9:$P$16,MATCH('VS stats'!$C68,'Season 8'!$N$9:$N$16,0)),IFERROR(INDEX('Season 8'!$J$30,MATCH('VS stats'!$C68,'Season 8'!$H$30,0)),"-"))</f>
        <v>-</v>
      </c>
      <c r="AX68" s="965" t="str">
        <f>IFERROR(INDEX('Season 8'!$P$20:$P$24,MATCH('VS stats'!$C68,'Season 8'!$N$20:$N$24,0)),
IFERROR(INDEX('Season 8'!$X$9,MATCH('VS stats'!$C68,'Season 8'!$U$9,0)),
IFERROR(INDEX('Season 8'!$X$11:$X$13,MATCH('VS stats'!$C68,'Season 8'!$U$11:$U76,0)),
IFERROR(INDEX('Season 8'!$X$17,MATCH('VS stats'!$C68,'Season 8'!$U$17,0)),
IFERROR(INDEX('Season 8'!$X$19,MATCH('VS stats'!$C68,'Season 8'!$U$19,0)),
IFERROR(INDEX('Season 8'!$X$21,MATCH('VS stats'!$C68,'Season 8'!$U$21,0)),
IFERROR(INDEX('Season 8'!$X$23,MATCH('VS stats'!$C68,'Season 8'!$U$23,0)),"-")))))))</f>
        <v>-</v>
      </c>
      <c r="AY68" s="966" t="str">
        <f>IFERROR(INDEX('Season 8'!$X$10,MATCH('VS stats'!$C68,'Season 8'!$U$10,0)),
IFERROR(INDEX('Season 8'!$X$14:$X$16,MATCH('VS stats'!$C68,'Season 8'!$U$14:$U$16,0)),
IFERROR(INDEX('Season 8'!$X$18,MATCH('VS stats'!$C68,'Season 8'!$U$18,0)),
IFERROR(INDEX('Season 8'!$X$20,MATCH('VS stats'!$C68,'Season 8'!$U$20,0)),
IFERROR(INDEX('Season 8'!$X$22,MATCH('VS stats'!$C68,'Season 8'!$U$22,0)),"-")))))</f>
        <v>-</v>
      </c>
      <c r="AZ68" s="965" t="str">
        <f>IFERROR(INDEX('Season 9'!$D$9:$D$27,MATCH('VS stats'!$C68,'Season 9'!$B$9:$B$27,0)),"-")</f>
        <v>-</v>
      </c>
      <c r="BA68" s="965" t="str">
        <f>IFERROR(INDEX('Season 9'!$D$28:$D$46,MATCH('VS stats'!$C68,'Season 9'!$B$28:$B$46,0)),"-")</f>
        <v>-</v>
      </c>
      <c r="BB68" s="965" t="str">
        <f>IFERROR(INDEX('Season 9'!$J$9:$J$16,MATCH('VS stats'!$C68,'Season 9'!$H$9:$H$16,0)),IFERROR(INDEX('Season 9'!$J$39,MATCH('VS stats'!$C68,'Season 9'!$H$39,0)),"-"))</f>
        <v>-</v>
      </c>
      <c r="BC68" s="965" t="str">
        <f>IFERROR(INDEX('Season 9'!$P$9:$P$16,MATCH('VS stats'!$C68,'Season 9'!$N$9:$N$16,0)),IFERROR(INDEX('Season 9'!$J$30,MATCH('VS stats'!$C68,'Season 9'!$H$30,0)),"-"))</f>
        <v>-</v>
      </c>
      <c r="BD68" s="965" t="str">
        <f>IFERROR(INDEX('Season 9'!$P$20:$P$24,MATCH('VS stats'!$C68,'Season 9'!$N$20:$N$24,0)),
IFERROR(INDEX('Season 9'!$X$9,MATCH('VS stats'!$C68,'Season 9'!$U$9,0)),
IFERROR(INDEX('Season 9'!$X$11:$X$13,MATCH('VS stats'!$C68,'Season 9'!$U$11:$U76,0)),
IFERROR(INDEX('Season 9'!$X$17,MATCH('VS stats'!$C68,'Season 9'!$U$17,0)),
IFERROR(INDEX('Season 9'!$X$19,MATCH('VS stats'!$C68,'Season 9'!$U$19,0)),
IFERROR(INDEX('Season 9'!$X$21,MATCH('VS stats'!$C68,'Season 9'!$U$21,0)),
IFERROR(INDEX('Season 9'!$X$23,MATCH('VS stats'!$C68,'Season 9'!$U$23,0)),"-")))))))</f>
        <v>-</v>
      </c>
      <c r="BE68" s="966" t="str">
        <f>IFERROR(INDEX('Season 9'!$X$10,MATCH('VS stats'!$C68,'Season 9'!$U$10,0)),
IFERROR(INDEX('Season 9'!$X$14:$X$16,MATCH('VS stats'!$C68,'Season 9'!$U$14:$U$16,0)),
IFERROR(INDEX('Season 9'!$X$18,MATCH('VS stats'!$C68,'Season 9'!$U$18,0)),
IFERROR(INDEX('Season 9'!$X$20,MATCH('VS stats'!$C68,'Season 9'!$U$20,0)),
IFERROR(INDEX('Season 9'!$X$22,MATCH('VS stats'!$C68,'Season 9'!$U$22,0)),"-")))))</f>
        <v>-</v>
      </c>
      <c r="BF68" s="965" t="str">
        <f>IFERROR(INDEX('Season 10'!$D$9:$D$27,MATCH('VS stats'!$C68,'Season 10'!$B$9:$B$27,0)),"-")</f>
        <v>-</v>
      </c>
      <c r="BG68" s="965" t="str">
        <f>IFERROR(INDEX('Season 10'!$D$28:$D$46,MATCH('VS stats'!$C68,'Season 10'!$B$28:$B$46,0)),"-")</f>
        <v>-</v>
      </c>
      <c r="BH68" s="965" t="str">
        <f>IFERROR(INDEX('Season 10'!$J$9:$J$16,MATCH('VS stats'!$C68,'Season 10'!$H$9:$H$16,0)),IFERROR(INDEX('Season 10'!$J$39,MATCH('VS stats'!$C68,'Season 10'!$H$39,0)),"-"))</f>
        <v>-</v>
      </c>
      <c r="BI68" s="965" t="str">
        <f>IFERROR(INDEX('Season 10'!$P$9:$P$16,MATCH('VS stats'!$C68,'Season 10'!$N$9:$N$16,0)),IFERROR(INDEX('Season 10'!$J$30,MATCH('VS stats'!$C68,'Season 10'!$H$30,0)),"-"))</f>
        <v>-</v>
      </c>
      <c r="BJ68" s="965" t="str">
        <f>IFERROR(INDEX('Season 10'!$P$20:$P$24,MATCH('VS stats'!$C68,'Season 10'!$N$20:$N$24,0)),
IFERROR(INDEX('Season 10'!$X$9,MATCH('VS stats'!$C68,'Season 10'!$U$9,0)),
IFERROR(INDEX('Season 10'!$X$11:$X$13,MATCH('VS stats'!$C68,'Season 10'!$U$11:$U76,0)),
IFERROR(INDEX('Season 10'!$X$17,MATCH('VS stats'!$C68,'Season 10'!$U$17,0)),
IFERROR(INDEX('Season 10'!$X$19,MATCH('VS stats'!$C68,'Season 10'!$U$19,0)),
IFERROR(INDEX('Season 10'!$X$21,MATCH('VS stats'!$C68,'Season 10'!$U$21,0)),
IFERROR(INDEX('Season 10'!$X$23,MATCH('VS stats'!$C68,'Season 10'!$U$23,0)),"-")))))))</f>
        <v>-</v>
      </c>
      <c r="BK68" s="966" t="str">
        <f>IFERROR(INDEX('Season 10'!$X$10,MATCH('VS stats'!$C68,'Season 10'!$U$10,0)),
IFERROR(INDEX('Season 10'!$X$14:$X$16,MATCH('VS stats'!$C68,'Season 10'!$U$14:$U$16,0)),
IFERROR(INDEX('Season 10'!$X$18,MATCH('VS stats'!$C68,'Season 10'!$U$18,0)),
IFERROR(INDEX('Season 10'!$X$20,MATCH('VS stats'!$C68,'Season 10'!$U$20,0)),
IFERROR(INDEX('Season 10'!$X$22,MATCH('VS stats'!$C68,'Season 10'!$U$22,0)),"-")))))</f>
        <v>-</v>
      </c>
      <c r="BL68" s="965" t="str">
        <f>IFERROR(INDEX('Season 11'!$D$9:$D$27,MATCH('VS stats'!$C68,'Season 11'!$B$9:$B$27,0)),"-")</f>
        <v>-</v>
      </c>
      <c r="BM68" s="965" t="str">
        <f>IFERROR(INDEX('Season 11'!$D$28:$D$46,MATCH('VS stats'!$C68,'Season 11'!$B$28:$B$46,0)),"-")</f>
        <v>-</v>
      </c>
      <c r="BN68" s="965" t="str">
        <f>IFERROR(INDEX('Season 11'!$J$9:$J$16,MATCH('VS stats'!$C68,'Season 11'!$H$9:$H$16,0)),IFERROR(INDEX('Season 11'!$J$39,MATCH('VS stats'!$C68,'Season 11'!$H$39,0)),"-"))</f>
        <v>-</v>
      </c>
      <c r="BO68" s="965" t="str">
        <f>IFERROR(INDEX('Season 11'!$P$9:$P$16,MATCH('VS stats'!$C68,'Season 11'!$N$9:$N$16,0)),IFERROR(INDEX('Season 11'!$J$30,MATCH('VS stats'!$C68,'Season 11'!$H$30,0)),"-"))</f>
        <v>-</v>
      </c>
      <c r="BP68" s="965" t="str">
        <f>IFERROR(INDEX('Season 11'!$P$20:$P$24,MATCH('VS stats'!$C68,'Season 11'!$N$20:$N$24,0)),
IFERROR(INDEX('Season 11'!$X$9,MATCH('VS stats'!$C68,'Season 11'!$U$9,0)),
IFERROR(INDEX('Season 11'!$X$11:$X$13,MATCH('VS stats'!$C68,'Season 11'!$U$11:$U76,0)),
IFERROR(INDEX('Season 11'!$X$17,MATCH('VS stats'!$C68,'Season 11'!$U$17,0)),
IFERROR(INDEX('Season 11'!$X$19,MATCH('VS stats'!$C68,'Season 11'!$U$19,0)),
IFERROR(INDEX('Season 11'!$X$21,MATCH('VS stats'!$C68,'Season 11'!$U$21,0)),
IFERROR(INDEX('Season 11'!$X$23,MATCH('VS stats'!$C68,'Season 11'!$U$23,0)),"-")))))))</f>
        <v>-</v>
      </c>
      <c r="BQ68" s="966" t="str">
        <f>IFERROR(INDEX('Season 11'!$X$10,MATCH('VS stats'!$C68,'Season 11'!$U$10,0)),
IFERROR(INDEX('Season 11'!$X$14:$X$16,MATCH('VS stats'!$C68,'Season 11'!$U$14:$U$16,0)),
IFERROR(INDEX('Season 11'!$X$18,MATCH('VS stats'!$C68,'Season 11'!$U$18,0)),
IFERROR(INDEX('Season 11'!$X$20,MATCH('VS stats'!$C68,'Season 11'!$U$20,0)),
IFERROR(INDEX('Season 11'!$X$22,MATCH('VS stats'!$C68,'Season 11'!$U$22,0)),"-")))))</f>
        <v>-</v>
      </c>
      <c r="BR68" s="965" t="str">
        <f>IFERROR(INDEX('Season 12'!$D$9:$D$27,MATCH('VS stats'!$C68,'Season 12'!$B$9:$B$27,0)),"-")</f>
        <v>-</v>
      </c>
      <c r="BS68" s="965" t="str">
        <f>IFERROR(INDEX('Season 12'!$D$28:$D$46,MATCH('VS stats'!$C68,'Season 12'!$B$28:$B$46,0)),"-")</f>
        <v>-</v>
      </c>
      <c r="BT68" s="965" t="str">
        <f>IFERROR(INDEX('Season 12'!$J$9:$J$16,MATCH('VS stats'!$C68,'Season 12'!$H$9:$H$16,0)),IFERROR(INDEX('Season 12'!$J$39,MATCH('VS stats'!$C68,'Season 12'!$H$39,0)),"-"))</f>
        <v>-</v>
      </c>
      <c r="BU68" s="965" t="str">
        <f>IFERROR(INDEX('Season 12'!$P$9:$P$16,MATCH('VS stats'!$C68,'Season 12'!$N$9:$N$16,0)),IFERROR(INDEX('Season 12'!$J$30,MATCH('VS stats'!$C68,'Season 12'!$H$30,0)),"-"))</f>
        <v>-</v>
      </c>
      <c r="BV68" s="965" t="str">
        <f>IFERROR(INDEX('Season 12'!$P$20:$P$24,MATCH('VS stats'!$C68,'Season 12'!$N$20:$N$24,0)),
IFERROR(INDEX('Season 12'!$X$9,MATCH('VS stats'!$C68,'Season 12'!$U$9,0)),
IFERROR(INDEX('Season 12'!$X$11:$X$13,MATCH('VS stats'!$C68,'Season 12'!$U$11:$U76,0)),
IFERROR(INDEX('Season 12'!$X$17,MATCH('VS stats'!$C68,'Season 12'!$U$17,0)),
IFERROR(INDEX('Season 12'!$X$19,MATCH('VS stats'!$C68,'Season 12'!$U$19,0)),
IFERROR(INDEX('Season 12'!$X$21,MATCH('VS stats'!$C68,'Season 12'!$U$21,0)),
IFERROR(INDEX('Season 12'!$X$23,MATCH('VS stats'!$C68,'Season 12'!$U$23,0)),"-")))))))</f>
        <v>-</v>
      </c>
      <c r="BW68" s="966" t="str">
        <f>IFERROR(INDEX('Season 12'!$X$10,MATCH('VS stats'!$C68,'Season 12'!$U$10,0)),
IFERROR(INDEX('Season 12'!$X$14:$X$16,MATCH('VS stats'!$C68,'Season 12'!$U$14:$U$16,0)),
IFERROR(INDEX('Season 12'!$X$18,MATCH('VS stats'!$C68,'Season 12'!$U$18,0)),
IFERROR(INDEX('Season 12'!$X$20,MATCH('VS stats'!$C68,'Season 12'!$U$20,0)),
IFERROR(INDEX('Season 12'!$X$22,MATCH('VS stats'!$C68,'Season 12'!$U$22,0)),"-")))))</f>
        <v>-</v>
      </c>
      <c r="BX68" s="965" t="str">
        <f>IFERROR(INDEX('Season 13'!$D$9:$D$27,MATCH('VS stats'!$C68,'Season 13'!$B$9:$B$27,0)),"-")</f>
        <v>-</v>
      </c>
      <c r="BY68" s="965" t="str">
        <f>IFERROR(INDEX('Season 13'!$D$28:$D$46,MATCH('VS stats'!$C68,'Season 13'!$B$28:$B$46,0)),"-")</f>
        <v>-</v>
      </c>
      <c r="BZ68" s="965" t="str">
        <f>IFERROR(INDEX('Season 13'!$J$9:$J$16,MATCH('VS stats'!$C68,'Season 13'!$H$9:$H$16,0)),IFERROR(INDEX('Season 13'!$J$39,MATCH('VS stats'!$C68,'Season 13'!$H$39,0)),"-"))</f>
        <v>-</v>
      </c>
      <c r="CA68" s="965" t="str">
        <f>IFERROR(INDEX('Season 13'!$P$9:$P$16,MATCH('VS stats'!$C68,'Season 13'!$N$9:$N$16,0)),IFERROR(INDEX('Season 13'!$J$30,MATCH('VS stats'!$C68,'Season 13'!$H$30,0)),"-"))</f>
        <v>-</v>
      </c>
      <c r="CB68" s="965" t="str">
        <f>IFERROR(INDEX('Season 13'!$P$20:$P$24,MATCH('VS stats'!$C68,'Season 13'!$N$20:$N$24,0)),
IFERROR(INDEX('Season 13'!$X$9,MATCH('VS stats'!$C68,'Season 13'!$U$9,0)),
IFERROR(INDEX('Season 13'!$X$11:$X$13,MATCH('VS stats'!$C68,'Season 13'!$U$11:$U76,0)),
IFERROR(INDEX('Season 13'!$X$17,MATCH('VS stats'!$C68,'Season 13'!$U$17,0)),
IFERROR(INDEX('Season 13'!$X$19,MATCH('VS stats'!$C68,'Season 13'!$U$19,0)),
IFERROR(INDEX('Season 13'!$X$21,MATCH('VS stats'!$C68,'Season 13'!$U$21,0)),
IFERROR(INDEX('Season 13'!$X$23,MATCH('VS stats'!$C68,'Season 13'!$U$23,0)),"-")))))))</f>
        <v>-</v>
      </c>
      <c r="CC68" s="966" t="str">
        <f>IFERROR(INDEX('Season 13'!$X$10,MATCH('VS stats'!$C68,'Season 13'!$U$10,0)),
IFERROR(INDEX('Season 13'!$X$14:$X$16,MATCH('VS stats'!$C68,'Season 13'!$U$14:$U$16,0)),
IFERROR(INDEX('Season 13'!$X$18,MATCH('VS stats'!$C68,'Season 13'!$U$18,0)),
IFERROR(INDEX('Season 13'!$X$20,MATCH('VS stats'!$C68,'Season 13'!$U$20,0)),
IFERROR(INDEX('Season 13'!$X$22,MATCH('VS stats'!$C68,'Season 13'!$U$22,0)),"-")))))</f>
        <v>-</v>
      </c>
      <c r="CD68" s="965" t="str">
        <f>IFERROR(INDEX('Season 14'!$D$9:$D$27,MATCH('VS stats'!$C68,'Season 14'!$B$9:$B$27,0)),"-")</f>
        <v>-</v>
      </c>
      <c r="CE68" s="965" t="str">
        <f>IFERROR(INDEX('Season 14'!$D$28:$D$46,MATCH('VS stats'!$C68,'Season 14'!$B$28:$B$46,0)),"-")</f>
        <v>-</v>
      </c>
      <c r="CF68" s="965" t="str">
        <f>IFERROR(INDEX('Season 14'!$J$9:$J$16,MATCH('VS stats'!$C68,'Season 14'!$H$9:$H$16,0)),IFERROR(INDEX('Season 14'!$J$39,MATCH('VS stats'!$C68,'Season 14'!$H$39,0)),"-"))</f>
        <v>-</v>
      </c>
      <c r="CG68" s="965" t="str">
        <f>IFERROR(INDEX('Season 14'!$P$9:$P$16,MATCH('VS stats'!$C68,'Season 14'!$N$9:$N$16,0)),IFERROR(INDEX('Season 14'!$J$30,MATCH('VS stats'!$C68,'Season 14'!$H$30,0)),"-"))</f>
        <v>-</v>
      </c>
      <c r="CH68" s="965" t="str">
        <f>IFERROR(INDEX('Season 14'!$P$20:$P$24,MATCH('VS stats'!$C68,'Season 14'!$N$20:$N$24,0)),
IFERROR(INDEX('Season 14'!$X$9,MATCH('VS stats'!$C68,'Season 14'!$U$9,0)),
IFERROR(INDEX('Season 14'!$X$11:$X$13,MATCH('VS stats'!$C68,'Season 14'!$U$11:$U76,0)),
IFERROR(INDEX('Season 14'!$X$17,MATCH('VS stats'!$C68,'Season 14'!$U$17,0)),
IFERROR(INDEX('Season 14'!$X$19,MATCH('VS stats'!$C68,'Season 14'!$U$19,0)),
IFERROR(INDEX('Season 14'!$X$21,MATCH('VS stats'!$C68,'Season 14'!$U$21,0)),
IFERROR(INDEX('Season 14'!$X$23,MATCH('VS stats'!$C68,'Season 14'!$U$23,0)),"-")))))))</f>
        <v>-</v>
      </c>
      <c r="CI68" s="966" t="str">
        <f>IFERROR(INDEX('Season 14'!$X$10,MATCH('VS stats'!$C68,'Season 14'!$U$10,0)),
IFERROR(INDEX('Season 14'!$X$14:$X$16,MATCH('VS stats'!$C68,'Season 14'!$U$14:$U$16,0)),
IFERROR(INDEX('Season 14'!$X$18,MATCH('VS stats'!$C68,'Season 14'!$U$18,0)),
IFERROR(INDEX('Season 14'!$X$20,MATCH('VS stats'!$C68,'Season 14'!$U$20,0)),
IFERROR(INDEX('Season 14'!$X$22,MATCH('VS stats'!$C68,'Season 14'!$U$22,0)),"-")))))</f>
        <v>-</v>
      </c>
      <c r="CJ68" s="965" t="str">
        <f>IFERROR(INDEX('Season 15'!$D$9:$D$27,MATCH('VS stats'!$C68,'Season 15'!$B$9:$B$27,0)),"-")</f>
        <v>-</v>
      </c>
      <c r="CK68" s="965" t="str">
        <f>IFERROR(INDEX('Season 15'!$D$28:$D$46,MATCH('VS stats'!$C68,'Season 15'!$B$28:$B$46,0)),"-")</f>
        <v>-</v>
      </c>
      <c r="CL68" s="965" t="str">
        <f>IFERROR(INDEX('Season 15'!$J$9:$J$16,MATCH('VS stats'!$C68,'Season 15'!$H$9:$H$16,0)),IFERROR(INDEX('Season 15'!$J$39,MATCH('VS stats'!$C68,'Season 15'!$H$39,0)),"-"))</f>
        <v>-</v>
      </c>
      <c r="CM68" s="965" t="str">
        <f>IFERROR(INDEX('Season 15'!$P$9:$P$16,MATCH('VS stats'!$C68,'Season 15'!$N$9:$N$16,0)),IFERROR(INDEX('Season 15'!$J$30,MATCH('VS stats'!$C68,'Season 15'!$H$30,0)),"-"))</f>
        <v>-</v>
      </c>
      <c r="CN68" s="965" t="str">
        <f>IFERROR(INDEX('Season 15'!$P$20:$P$24,MATCH('VS stats'!$C68,'Season 15'!$N$20:$N$24,0)),
IFERROR(INDEX('Season 15'!$X$9,MATCH('VS stats'!$C68,'Season 15'!$U$9,0)),
IFERROR(INDEX('Season 15'!$X$11:$X$13,MATCH('VS stats'!$C68,'Season 15'!$U$11:$U76,0)),
IFERROR(INDEX('Season 15'!$X$17,MATCH('VS stats'!$C68,'Season 15'!$U$17,0)),
IFERROR(INDEX('Season 15'!$X$19,MATCH('VS stats'!$C68,'Season 15'!$U$19,0)),
IFERROR(INDEX('Season 15'!$X$21,MATCH('VS stats'!$C68,'Season 15'!$U$21,0)),
IFERROR(INDEX('Season 15'!$X$23,MATCH('VS stats'!$C68,'Season 15'!$U$23,0)),"-")))))))</f>
        <v>-</v>
      </c>
      <c r="CO68" s="966" t="str">
        <f>IFERROR(INDEX('Season 15'!$X$10,MATCH('VS stats'!$C68,'Season 15'!$U$10,0)),
IFERROR(INDEX('Season 15'!$X$14:$X$16,MATCH('VS stats'!$C68,'Season 15'!$U$14:$U$16,0)),
IFERROR(INDEX('Season 15'!$X$18,MATCH('VS stats'!$C68,'Season 15'!$U$18,0)),
IFERROR(INDEX('Season 15'!$X$20,MATCH('VS stats'!$C68,'Season 15'!$U$20,0)),
IFERROR(INDEX('Season 15'!$X$22,MATCH('VS stats'!$C68,'Season 15'!$U$22,0)),"-")))))</f>
        <v>-</v>
      </c>
      <c r="CP68" s="976"/>
      <c r="CQ68" s="822"/>
      <c r="CR68" s="822"/>
      <c r="CS68" s="822"/>
      <c r="CT68" s="822"/>
      <c r="CU68" s="822"/>
    </row>
    <row r="69" spans="3:99" x14ac:dyDescent="0.25">
      <c r="C69" s="702" t="s">
        <v>235</v>
      </c>
      <c r="D69" s="965" t="str">
        <f>IFERROR(INDEX('Season 1'!$D$9:$D$31,MATCH('VS stats'!$C69,'Season 1'!$B$9:$B$31,0)),"-")</f>
        <v>-</v>
      </c>
      <c r="E69" s="965" t="str">
        <f>IFERROR(INDEX('Season 1'!$D$32:$D$54,MATCH('VS stats'!$C69,'Season 1'!$B$32:$B$54,0)),"-")</f>
        <v>-</v>
      </c>
      <c r="F69" s="965" t="str">
        <f>IFERROR(INDEX('Season 1'!$J$9:$J$16,MATCH('VS stats'!$C69,'Season 1'!$H$9:$H$16,0)),IFERROR(INDEX('Season 1'!$W$9:$W$14,MATCH('VS stats'!$C69,'Season 1'!$T$9:$T$14,0)),"-"))</f>
        <v>-</v>
      </c>
      <c r="G69" s="965" t="str">
        <f>IFERROR(INDEX('Season 1'!$P$9:$P$16,MATCH('VS stats'!$C69,'Season 1'!$N$9:$N$16,0)),"-")</f>
        <v>-</v>
      </c>
      <c r="H69" s="965" t="str">
        <f>IFERROR(INDEX('Season 1'!$P$20:$P$24,MATCH('VS stats'!$C69,'Season 1'!$N$20:$N$24,0)),"-")</f>
        <v>-</v>
      </c>
      <c r="I69" s="966" t="s">
        <v>35</v>
      </c>
      <c r="J69" s="965" t="str">
        <f>IFERROR(INDEX('Season 2'!$D$9:$D$31,MATCH('VS stats'!$C69,'Season 2'!$B$9:$B$31,0)),"-")</f>
        <v>-</v>
      </c>
      <c r="K69" s="965" t="str">
        <f>IFERROR(INDEX('Season 2'!$D$32:$D$54,MATCH('VS stats'!$C69,'Season 2'!$B$32:$B$54,0)),"-")</f>
        <v>-</v>
      </c>
      <c r="L69" s="965" t="str">
        <f>IFERROR(INDEX('Season 2'!$J$9:$J$16,MATCH('VS stats'!$C69,'Season 2'!$H$9:$H$16,0)),IFERROR(INDEX('Season 2'!$J$45:$J$50,MATCH('VS stats'!$C69,'Season 2'!$H$45:$H$50,0)),"-"))</f>
        <v>-</v>
      </c>
      <c r="M69" s="965" t="str">
        <f>IFERROR(INDEX('Season 2'!$P$9:$P$16,MATCH('VS stats'!$C69,'Season 2'!$N$9:$N$16,0)),IFERROR(INDEX('Season 2'!$J$30,MATCH('VS stats'!$C69,'Season 2'!$H$30,0)),"-"))</f>
        <v>-</v>
      </c>
      <c r="N69" s="965" t="str">
        <f>IFERROR(INDEX('Season 2'!$P$20:$P$24,MATCH('VS stats'!$C69,'Season 2'!$N$20:$N$24,0)),
IFERROR(INDEX('Season 2'!$X$9,MATCH('VS stats'!$C69,'Season 2'!$U$9,0)),
IFERROR(INDEX('Season 2'!$X$11:$X$13,MATCH('VS stats'!$C69,'Season 2'!$U$11:$U77,0)),
IFERROR(INDEX('Season 2'!$X$17,MATCH('VS stats'!$C69,'Season 2'!$U$17,0)),
IFERROR(INDEX('Season 2'!$X$19,MATCH('VS stats'!$C69,'Season 2'!$U$19,0)),
IFERROR(INDEX('Season 2'!$X$21,MATCH('VS stats'!$C69,'Season 2'!$U$21,0)),
IFERROR(INDEX('Season 2'!$X$23,MATCH('VS stats'!$C69,'Season 2'!$U$23,0)),
IFERROR(INDEX('Season 2'!$X$25,MATCH('VS stats'!$C69,'Season 2'!$U$25,0)),"-"))))))))</f>
        <v>-</v>
      </c>
      <c r="O69" s="966" t="str">
        <f>IFERROR(INDEX('Season 2'!$X$10,MATCH('VS stats'!$C69,'Season 2'!$U$10,0)),
IFERROR(INDEX('Season 2'!$X$14:$X$16,MATCH('VS stats'!$C69,'Season 2'!$U$14:$U$16,0)),
IFERROR(INDEX('Season 2'!$X$18,MATCH('VS stats'!$C69,'Season 2'!$U$18,0)),
IFERROR(INDEX('Season 2'!$X$20,MATCH('VS stats'!$C69,'Season 2'!$U$20,0)),
IFERROR(INDEX('Season 2'!$X$22,MATCH('VS stats'!$C69,'Season 2'!$U$22,0)),
IFERROR(INDEX('Season 2'!$X$24,MATCH('VS stats'!$C69,'Season 2'!$U$24,0)),"-"))))))</f>
        <v>-</v>
      </c>
      <c r="P69" s="965" t="str">
        <f>IFERROR(INDEX('Season 3'!$D$9:$D$31,MATCH('VS stats'!$C69,'Season 3'!$B$9:$B$31,0)),"-")</f>
        <v>-</v>
      </c>
      <c r="Q69" s="965" t="str">
        <f>IFERROR(INDEX('Season 3'!$D$32:$D$54,MATCH('VS stats'!$C69,'Season 3'!$B$32:$B$54,0)),"-")</f>
        <v>-</v>
      </c>
      <c r="R69" s="965" t="str">
        <f>IFERROR(INDEX('Season 3'!$J$9:$J$16,MATCH('VS stats'!$C69,'Season 3'!$H$9:$H$16,0)),IFERROR(INDEX('Season 3'!$J$39,MATCH('VS stats'!$C69,'Season 3'!$H$39,0)),"-"))</f>
        <v>-</v>
      </c>
      <c r="S69" s="965" t="str">
        <f>IFERROR(INDEX('Season 3'!$P$9:$P$16,MATCH('VS stats'!$C69,'Season 3'!$N$9:$N$16,0)),IFERROR(INDEX('Season 3'!$J$30,MATCH('VS stats'!$C69,'Season 3'!$H$30,0)),"-"))</f>
        <v>-</v>
      </c>
      <c r="T69" s="965" t="str">
        <f>IFERROR(INDEX('Season 3'!$P$20:$P$24,MATCH('VS stats'!$C69,'Season 3'!$N$20:$N$24,0)),
IFERROR(INDEX('Season 3'!$X$9,MATCH('VS stats'!$C69,'Season 3'!$U$9,0)),
IFERROR(INDEX('Season 3'!$X$11:$X$13,MATCH('VS stats'!$C69,'Season 3'!$U$11:$U77,0)),
IFERROR(INDEX('Season 3'!$X$17,MATCH('VS stats'!$C69,'Season 3'!$U$17,0)),
IFERROR(INDEX('Season 3'!$X$19,MATCH('VS stats'!$C69,'Season 3'!$U$19,0)),
IFERROR(INDEX('Season 3'!$X$21,MATCH('VS stats'!$C69,'Season 3'!$U$21,0)),
IFERROR(INDEX('Season 3'!$X$23,MATCH('VS stats'!$C69,'Season 3'!$U$23,0)),
IFERROR(INDEX('Season 3'!$X$25,MATCH('VS stats'!$C69,'Season 3'!$U$25,0)),"-"))))))))</f>
        <v>-</v>
      </c>
      <c r="U69" s="966" t="str">
        <f>IFERROR(INDEX('Season 3'!$X$10,MATCH('VS stats'!$C69,'Season 3'!$U$10,0)),
IFERROR(INDEX('Season 3'!$X$14:$X$16,MATCH('VS stats'!$C69,'Season 3'!$U$14:$U$16,0)),
IFERROR(INDEX('Season 3'!$X$18,MATCH('VS stats'!$C69,'Season 3'!$U$18,0)),
IFERROR(INDEX('Season 3'!$X$20,MATCH('VS stats'!$C69,'Season 3'!$U$20,0)),
IFERROR(INDEX('Season 3'!$X$22,MATCH('VS stats'!$C69,'Season 3'!$U$22,0)),
IFERROR(INDEX('Season 3'!$X$24,MATCH('VS stats'!$C69,'Season 3'!$U$24,0)),"-"))))))</f>
        <v>-</v>
      </c>
      <c r="V69" s="965" t="str">
        <f>IFERROR(INDEX('Season 4'!$D$9:$D$27,MATCH('VS stats'!$C69,'Season 4'!$B$9:$B$27,0)),"-")</f>
        <v>-</v>
      </c>
      <c r="W69" s="965" t="str">
        <f>IFERROR(INDEX('Season 4'!$D$28:$D$46,MATCH('VS stats'!$C69,'Season 4'!$B$28:$B$46,0)),"-")</f>
        <v>-</v>
      </c>
      <c r="X69" s="965" t="str">
        <f>IFERROR(INDEX('Season 4'!$J$9:$J$16,MATCH('VS stats'!$C69,'Season 4'!$H$9:$H$16,0)),IFERROR(INDEX('Season 4'!$J$39,MATCH('VS stats'!$C69,'Season 4'!$H$39,0)),"-"))</f>
        <v>-</v>
      </c>
      <c r="Y69" s="965" t="str">
        <f>IFERROR(INDEX('Season 4'!$P$9:$P$16,MATCH('VS stats'!$C69,'Season 4'!$N$9:$N$16,0)),IFERROR(INDEX('Season 4'!$J$30,MATCH('VS stats'!$C69,'Season 4'!$H$30,0)),"-"))</f>
        <v>-</v>
      </c>
      <c r="Z69" s="965" t="str">
        <f>IFERROR(INDEX('Season 4'!$P$20:$P$24,MATCH('VS stats'!$C69,'Season 4'!$N$20:$N$24,0)),
IFERROR(INDEX('Season 4'!$X$9,MATCH('VS stats'!$C69,'Season 4'!$U$9,0)),
IFERROR(INDEX('Season 4'!$X$11:$X$13,MATCH('VS stats'!$C69,'Season 4'!$U$11:$U77,0)),
IFERROR(INDEX('Season 4'!$X$17,MATCH('VS stats'!$C69,'Season 4'!$U$17,0)),
IFERROR(INDEX('Season 4'!$X$19,MATCH('VS stats'!$C69,'Season 4'!$U$19,0)),
IFERROR(INDEX('Season 4'!$X$21,MATCH('VS stats'!$C69,'Season 4'!$U$21,0)),
IFERROR(INDEX('Season 4'!$X$23,MATCH('VS stats'!$C69,'Season 4'!$U$23,0)),
IFERROR(INDEX('Season 4'!$X$25,MATCH('VS stats'!$C69,'Season 4'!$U$25,0)),"-"))))))))</f>
        <v>-</v>
      </c>
      <c r="AA69" s="966" t="str">
        <f>IFERROR(INDEX('Season 4'!$X$10,MATCH('VS stats'!$C69,'Season 4'!$U$10,0)),
IFERROR(INDEX('Season 4'!$X$14:$X$16,MATCH('VS stats'!$C69,'Season 4'!$U$14:$U$16,0)),
IFERROR(INDEX('Season 4'!$X$18,MATCH('VS stats'!$C69,'Season 4'!$U$18,0)),
IFERROR(INDEX('Season 4'!$X$20,MATCH('VS stats'!$C69,'Season 4'!$U$20,0)),
IFERROR(INDEX('Season 4'!$X$22,MATCH('VS stats'!$C69,'Season 4'!$U$22,0)),
IFERROR(INDEX('Season 4'!$X$24,MATCH('VS stats'!$C69,'Season 4'!$U$24,0)),"-"))))))</f>
        <v>-</v>
      </c>
      <c r="AB69" s="965" t="str">
        <f>IFERROR(INDEX('Season 5'!$D$9:$D$27,MATCH('VS stats'!$C69,'Season 5'!$B$9:$B$27,0)),"-")</f>
        <v>-</v>
      </c>
      <c r="AC69" s="965" t="str">
        <f>IFERROR(INDEX('Season 5'!$D$28:$D$46,MATCH('VS stats'!$C69,'Season 5'!$B$28:$B$46,0)),"-")</f>
        <v>-</v>
      </c>
      <c r="AD69" s="965" t="str">
        <f>IFERROR(INDEX('Season 5'!$J$9:$J$16,MATCH('VS stats'!$C69,'Season 5'!$H$9:$H$16,0)),IFERROR(INDEX('Season 5'!$J$39,MATCH('VS stats'!$C69,'Season 5'!$H$39,0)),"-"))</f>
        <v>-</v>
      </c>
      <c r="AE69" s="965" t="str">
        <f>IFERROR(INDEX('Season 5'!$P$9:$P$16,MATCH('VS stats'!$C69,'Season 5'!$N$9:$N$16,0)),IFERROR(INDEX('Season 5'!$J$30,MATCH('VS stats'!$C69,'Season 5'!$H$30,0)),"-"))</f>
        <v>-</v>
      </c>
      <c r="AF69" s="965" t="str">
        <f>IFERROR(INDEX('Season 5'!$P$20:$P$24,MATCH('VS stats'!$C69,'Season 5'!$N$20:$N$24,0)),
IFERROR(INDEX('Season 5'!$X$9,MATCH('VS stats'!$C69,'Season 5'!$U$9,0)),
IFERROR(INDEX('Season 5'!$X$11:$X$13,MATCH('VS stats'!$C69,'Season 5'!$U$11:$U77,0)),
IFERROR(INDEX('Season 5'!$X$17,MATCH('VS stats'!$C69,'Season 5'!$U$17,0)),
IFERROR(INDEX('Season 5'!$X$19,MATCH('VS stats'!$C69,'Season 5'!$U$19,0)),
IFERROR(INDEX('Season 5'!$X$21,MATCH('VS stats'!$C69,'Season 5'!$U$21,0)),
IFERROR(INDEX('Season 5'!$X$23,MATCH('VS stats'!$C69,'Season 5'!$U$23,0)),"-")))))))</f>
        <v>-</v>
      </c>
      <c r="AG69" s="966" t="str">
        <f>IFERROR(INDEX('Season 5'!$X$10,MATCH('VS stats'!$C69,'Season 5'!$U$10,0)),
IFERROR(INDEX('Season 5'!$X$14:$X$16,MATCH('VS stats'!$C69,'Season 5'!$U$14:$U$16,0)),
IFERROR(INDEX('Season 5'!$X$18,MATCH('VS stats'!$C69,'Season 5'!$U$18,0)),
IFERROR(INDEX('Season 5'!$X$20,MATCH('VS stats'!$C69,'Season 5'!$U$20,0)),
IFERROR(INDEX('Season 5'!$X$22,MATCH('VS stats'!$C69,'Season 5'!$U$22,0)),"-")))))</f>
        <v>-</v>
      </c>
      <c r="AH69" s="965" t="str">
        <f>IFERROR(INDEX('Season 6'!$D$9:$D$27,MATCH('VS stats'!$C69,'Season 6'!$B$9:$B$27,0)),"-")</f>
        <v>-</v>
      </c>
      <c r="AI69" s="965" t="str">
        <f>IFERROR(INDEX('Season 6'!$D$28:$D$46,MATCH('VS stats'!$C69,'Season 6'!$B$28:$B$46,0)),"-")</f>
        <v>-</v>
      </c>
      <c r="AJ69" s="965" t="str">
        <f>IFERROR(INDEX('Season 6'!$J$9:$J$16,MATCH('VS stats'!$C69,'Season 6'!$H$9:$H$16,0)),IFERROR(INDEX('Season 6'!$J$39,MATCH('VS stats'!$C69,'Season 6'!$H$39,0)),"-"))</f>
        <v>-</v>
      </c>
      <c r="AK69" s="965" t="str">
        <f>IFERROR(INDEX('Season 6'!$P$9:$P$16,MATCH('VS stats'!$C69,'Season 6'!$N$9:$N$16,0)),IFERROR(INDEX('Season 6'!$J$30,MATCH('VS stats'!$C69,'Season 6'!$H$30,0)),"-"))</f>
        <v>-</v>
      </c>
      <c r="AL69" s="965" t="str">
        <f>IFERROR(INDEX('Season 6'!$P$20:$P$24,MATCH('VS stats'!$C69,'Season 6'!$N$20:$N$24,0)),
IFERROR(INDEX('Season 6'!$X$9,MATCH('VS stats'!$C69,'Season 6'!$U$9,0)),
IFERROR(INDEX('Season 6'!$X$11:$X$13,MATCH('VS stats'!$C69,'Season 6'!$U$11:$U77,0)),
IFERROR(INDEX('Season 6'!$X$17,MATCH('VS stats'!$C69,'Season 6'!$U$17,0)),
IFERROR(INDEX('Season 6'!$X$19,MATCH('VS stats'!$C69,'Season 6'!$U$19,0)),
IFERROR(INDEX('Season 6'!$X$21,MATCH('VS stats'!$C69,'Season 6'!$U$21,0)),
IFERROR(INDEX('Season 6'!$X$23,MATCH('VS stats'!$C69,'Season 6'!$U$23,0)),"-")))))))</f>
        <v>-</v>
      </c>
      <c r="AM69" s="966" t="str">
        <f>IFERROR(INDEX('Season 6'!$X$10,MATCH('VS stats'!$C69,'Season 6'!$U$10,0)),
IFERROR(INDEX('Season 6'!$X$14:$X$16,MATCH('VS stats'!$C69,'Season 6'!$U$14:$U$16,0)),
IFERROR(INDEX('Season 6'!$X$18,MATCH('VS stats'!$C69,'Season 6'!$U$18,0)),
IFERROR(INDEX('Season 6'!$X$20,MATCH('VS stats'!$C69,'Season 6'!$U$20,0)),
IFERROR(INDEX('Season 6'!$X$22,MATCH('VS stats'!$C69,'Season 6'!$U$22,0)),"-")))))</f>
        <v>-</v>
      </c>
      <c r="AN69" s="965" t="str">
        <f>IFERROR(INDEX('Season 7'!$D$9:$D$27,MATCH('VS stats'!$C69,'Season 7'!$B$9:$B$27,0)),"-")</f>
        <v>-</v>
      </c>
      <c r="AO69" s="965" t="str">
        <f>IFERROR(INDEX('Season 7'!$D$28:$D$46,MATCH('VS stats'!$C69,'Season 7'!$B$28:$B$46,0)),"-")</f>
        <v>-</v>
      </c>
      <c r="AP69" s="965" t="str">
        <f>IFERROR(INDEX('Season 7'!$J$9:$J$16,MATCH('VS stats'!$C69,'Season 7'!$H$9:$H$16,0)),IFERROR(INDEX('Season 7'!$J$39,MATCH('VS stats'!$C69,'Season 7'!$H$39,0)),"-"))</f>
        <v>-</v>
      </c>
      <c r="AQ69" s="965" t="str">
        <f>IFERROR(INDEX('Season 7'!$P$9:$P$16,MATCH('VS stats'!$C69,'Season 7'!$N$9:$N$16,0)),IFERROR(INDEX('Season 7'!$J$30,MATCH('VS stats'!$C69,'Season 7'!$H$30,0)),"-"))</f>
        <v>-</v>
      </c>
      <c r="AR69" s="965" t="str">
        <f>IFERROR(INDEX('Season 7'!$P$20:$P$24,MATCH('VS stats'!$C69,'Season 7'!$N$20:$N$24,0)),
IFERROR(INDEX('Season 7'!$X$9,MATCH('VS stats'!$C69,'Season 7'!$U$9,0)),
IFERROR(INDEX('Season 7'!$X$11:$X$13,MATCH('VS stats'!$C69,'Season 7'!$U$11:$U77,0)),
IFERROR(INDEX('Season 7'!$X$17,MATCH('VS stats'!$C69,'Season 7'!$U$17,0)),
IFERROR(INDEX('Season 7'!$X$19,MATCH('VS stats'!$C69,'Season 7'!$U$19,0)),
IFERROR(INDEX('Season 7'!$X$21,MATCH('VS stats'!$C69,'Season 7'!$U$21,0)),
IFERROR(INDEX('Season 7'!$X$23,MATCH('VS stats'!$C69,'Season 7'!$U$23,0)),"-")))))))</f>
        <v>-</v>
      </c>
      <c r="AS69" s="966" t="str">
        <f>IFERROR(INDEX('Season 7'!$X$10,MATCH('VS stats'!$C69,'Season 7'!$U$10,0)),
IFERROR(INDEX('Season 7'!$X$14:$X$16,MATCH('VS stats'!$C69,'Season 7'!$U$14:$U$16,0)),
IFERROR(INDEX('Season 7'!$X$18,MATCH('VS stats'!$C69,'Season 7'!$U$18,0)),
IFERROR(INDEX('Season 7'!$X$20,MATCH('VS stats'!$C69,'Season 7'!$U$20,0)),
IFERROR(INDEX('Season 7'!$X$22,MATCH('VS stats'!$C69,'Season 7'!$U$22,0)),"-")))))</f>
        <v>-</v>
      </c>
      <c r="AT69" s="965" t="str">
        <f>IFERROR(INDEX('Season 8'!$D$9:$D$27,MATCH('VS stats'!$C69,'Season 8'!$B$9:$B$27,0)),"-")</f>
        <v>-</v>
      </c>
      <c r="AU69" s="965" t="str">
        <f>IFERROR(INDEX('Season 8'!$D$28:$D$46,MATCH('VS stats'!$C69,'Season 8'!$B$28:$B$46,0)),"-")</f>
        <v>-</v>
      </c>
      <c r="AV69" s="965" t="str">
        <f>IFERROR(INDEX('Season 8'!$J$9:$J$16,MATCH('VS stats'!$C69,'Season 8'!$H$9:$H$16,0)),IFERROR(INDEX('Season 8'!$J$39,MATCH('VS stats'!$C69,'Season 8'!$H$39,0)),"-"))</f>
        <v>-</v>
      </c>
      <c r="AW69" s="965" t="str">
        <f>IFERROR(INDEX('Season 8'!$P$9:$P$16,MATCH('VS stats'!$C69,'Season 8'!$N$9:$N$16,0)),IFERROR(INDEX('Season 8'!$J$30,MATCH('VS stats'!$C69,'Season 8'!$H$30,0)),"-"))</f>
        <v>-</v>
      </c>
      <c r="AX69" s="965" t="str">
        <f>IFERROR(INDEX('Season 8'!$P$20:$P$24,MATCH('VS stats'!$C69,'Season 8'!$N$20:$N$24,0)),
IFERROR(INDEX('Season 8'!$X$9,MATCH('VS stats'!$C69,'Season 8'!$U$9,0)),
IFERROR(INDEX('Season 8'!$X$11:$X$13,MATCH('VS stats'!$C69,'Season 8'!$U$11:$U77,0)),
IFERROR(INDEX('Season 8'!$X$17,MATCH('VS stats'!$C69,'Season 8'!$U$17,0)),
IFERROR(INDEX('Season 8'!$X$19,MATCH('VS stats'!$C69,'Season 8'!$U$19,0)),
IFERROR(INDEX('Season 8'!$X$21,MATCH('VS stats'!$C69,'Season 8'!$U$21,0)),
IFERROR(INDEX('Season 8'!$X$23,MATCH('VS stats'!$C69,'Season 8'!$U$23,0)),"-")))))))</f>
        <v>-</v>
      </c>
      <c r="AY69" s="966" t="str">
        <f>IFERROR(INDEX('Season 8'!$X$10,MATCH('VS stats'!$C69,'Season 8'!$U$10,0)),
IFERROR(INDEX('Season 8'!$X$14:$X$16,MATCH('VS stats'!$C69,'Season 8'!$U$14:$U$16,0)),
IFERROR(INDEX('Season 8'!$X$18,MATCH('VS stats'!$C69,'Season 8'!$U$18,0)),
IFERROR(INDEX('Season 8'!$X$20,MATCH('VS stats'!$C69,'Season 8'!$U$20,0)),
IFERROR(INDEX('Season 8'!$X$22,MATCH('VS stats'!$C69,'Season 8'!$U$22,0)),"-")))))</f>
        <v>-</v>
      </c>
      <c r="AZ69" s="965" t="str">
        <f>IFERROR(INDEX('Season 9'!$D$9:$D$27,MATCH('VS stats'!$C69,'Season 9'!$B$9:$B$27,0)),"-")</f>
        <v>-</v>
      </c>
      <c r="BA69" s="965" t="str">
        <f>IFERROR(INDEX('Season 9'!$D$28:$D$46,MATCH('VS stats'!$C69,'Season 9'!$B$28:$B$46,0)),"-")</f>
        <v>-</v>
      </c>
      <c r="BB69" s="965" t="str">
        <f>IFERROR(INDEX('Season 9'!$J$9:$J$16,MATCH('VS stats'!$C69,'Season 9'!$H$9:$H$16,0)),IFERROR(INDEX('Season 9'!$J$39,MATCH('VS stats'!$C69,'Season 9'!$H$39,0)),"-"))</f>
        <v>-</v>
      </c>
      <c r="BC69" s="965" t="str">
        <f>IFERROR(INDEX('Season 9'!$P$9:$P$16,MATCH('VS stats'!$C69,'Season 9'!$N$9:$N$16,0)),IFERROR(INDEX('Season 9'!$J$30,MATCH('VS stats'!$C69,'Season 9'!$H$30,0)),"-"))</f>
        <v>-</v>
      </c>
      <c r="BD69" s="965" t="str">
        <f>IFERROR(INDEX('Season 9'!$P$20:$P$24,MATCH('VS stats'!$C69,'Season 9'!$N$20:$N$24,0)),
IFERROR(INDEX('Season 9'!$X$9,MATCH('VS stats'!$C69,'Season 9'!$U$9,0)),
IFERROR(INDEX('Season 9'!$X$11:$X$13,MATCH('VS stats'!$C69,'Season 9'!$U$11:$U77,0)),
IFERROR(INDEX('Season 9'!$X$17,MATCH('VS stats'!$C69,'Season 9'!$U$17,0)),
IFERROR(INDEX('Season 9'!$X$19,MATCH('VS stats'!$C69,'Season 9'!$U$19,0)),
IFERROR(INDEX('Season 9'!$X$21,MATCH('VS stats'!$C69,'Season 9'!$U$21,0)),
IFERROR(INDEX('Season 9'!$X$23,MATCH('VS stats'!$C69,'Season 9'!$U$23,0)),"-")))))))</f>
        <v>-</v>
      </c>
      <c r="BE69" s="966" t="str">
        <f>IFERROR(INDEX('Season 9'!$X$10,MATCH('VS stats'!$C69,'Season 9'!$U$10,0)),
IFERROR(INDEX('Season 9'!$X$14:$X$16,MATCH('VS stats'!$C69,'Season 9'!$U$14:$U$16,0)),
IFERROR(INDEX('Season 9'!$X$18,MATCH('VS stats'!$C69,'Season 9'!$U$18,0)),
IFERROR(INDEX('Season 9'!$X$20,MATCH('VS stats'!$C69,'Season 9'!$U$20,0)),
IFERROR(INDEX('Season 9'!$X$22,MATCH('VS stats'!$C69,'Season 9'!$U$22,0)),"-")))))</f>
        <v>-</v>
      </c>
      <c r="BF69" s="965" t="str">
        <f>IFERROR(INDEX('Season 10'!$D$9:$D$27,MATCH('VS stats'!$C69,'Season 10'!$B$9:$B$27,0)),"-")</f>
        <v>-</v>
      </c>
      <c r="BG69" s="965" t="str">
        <f>IFERROR(INDEX('Season 10'!$D$28:$D$46,MATCH('VS stats'!$C69,'Season 10'!$B$28:$B$46,0)),"-")</f>
        <v>-</v>
      </c>
      <c r="BH69" s="965" t="str">
        <f>IFERROR(INDEX('Season 10'!$J$9:$J$16,MATCH('VS stats'!$C69,'Season 10'!$H$9:$H$16,0)),IFERROR(INDEX('Season 10'!$J$39,MATCH('VS stats'!$C69,'Season 10'!$H$39,0)),"-"))</f>
        <v>-</v>
      </c>
      <c r="BI69" s="965" t="str">
        <f>IFERROR(INDEX('Season 10'!$P$9:$P$16,MATCH('VS stats'!$C69,'Season 10'!$N$9:$N$16,0)),IFERROR(INDEX('Season 10'!$J$30,MATCH('VS stats'!$C69,'Season 10'!$H$30,0)),"-"))</f>
        <v>-</v>
      </c>
      <c r="BJ69" s="965" t="str">
        <f>IFERROR(INDEX('Season 10'!$P$20:$P$24,MATCH('VS stats'!$C69,'Season 10'!$N$20:$N$24,0)),
IFERROR(INDEX('Season 10'!$X$9,MATCH('VS stats'!$C69,'Season 10'!$U$9,0)),
IFERROR(INDEX('Season 10'!$X$11:$X$13,MATCH('VS stats'!$C69,'Season 10'!$U$11:$U77,0)),
IFERROR(INDEX('Season 10'!$X$17,MATCH('VS stats'!$C69,'Season 10'!$U$17,0)),
IFERROR(INDEX('Season 10'!$X$19,MATCH('VS stats'!$C69,'Season 10'!$U$19,0)),
IFERROR(INDEX('Season 10'!$X$21,MATCH('VS stats'!$C69,'Season 10'!$U$21,0)),
IFERROR(INDEX('Season 10'!$X$23,MATCH('VS stats'!$C69,'Season 10'!$U$23,0)),"-")))))))</f>
        <v>-</v>
      </c>
      <c r="BK69" s="966" t="str">
        <f>IFERROR(INDEX('Season 10'!$X$10,MATCH('VS stats'!$C69,'Season 10'!$U$10,0)),
IFERROR(INDEX('Season 10'!$X$14:$X$16,MATCH('VS stats'!$C69,'Season 10'!$U$14:$U$16,0)),
IFERROR(INDEX('Season 10'!$X$18,MATCH('VS stats'!$C69,'Season 10'!$U$18,0)),
IFERROR(INDEX('Season 10'!$X$20,MATCH('VS stats'!$C69,'Season 10'!$U$20,0)),
IFERROR(INDEX('Season 10'!$X$22,MATCH('VS stats'!$C69,'Season 10'!$U$22,0)),"-")))))</f>
        <v>-</v>
      </c>
      <c r="BL69" s="965" t="str">
        <f>IFERROR(INDEX('Season 11'!$D$9:$D$27,MATCH('VS stats'!$C69,'Season 11'!$B$9:$B$27,0)),"-")</f>
        <v>-</v>
      </c>
      <c r="BM69" s="965" t="str">
        <f>IFERROR(INDEX('Season 11'!$D$28:$D$46,MATCH('VS stats'!$C69,'Season 11'!$B$28:$B$46,0)),"-")</f>
        <v>-</v>
      </c>
      <c r="BN69" s="965" t="str">
        <f>IFERROR(INDEX('Season 11'!$J$9:$J$16,MATCH('VS stats'!$C69,'Season 11'!$H$9:$H$16,0)),IFERROR(INDEX('Season 11'!$J$39,MATCH('VS stats'!$C69,'Season 11'!$H$39,0)),"-"))</f>
        <v>-</v>
      </c>
      <c r="BO69" s="965" t="str">
        <f>IFERROR(INDEX('Season 11'!$P$9:$P$16,MATCH('VS stats'!$C69,'Season 11'!$N$9:$N$16,0)),IFERROR(INDEX('Season 11'!$J$30,MATCH('VS stats'!$C69,'Season 11'!$H$30,0)),"-"))</f>
        <v>-</v>
      </c>
      <c r="BP69" s="965" t="str">
        <f>IFERROR(INDEX('Season 11'!$P$20:$P$24,MATCH('VS stats'!$C69,'Season 11'!$N$20:$N$24,0)),
IFERROR(INDEX('Season 11'!$X$9,MATCH('VS stats'!$C69,'Season 11'!$U$9,0)),
IFERROR(INDEX('Season 11'!$X$11:$X$13,MATCH('VS stats'!$C69,'Season 11'!$U$11:$U77,0)),
IFERROR(INDEX('Season 11'!$X$17,MATCH('VS stats'!$C69,'Season 11'!$U$17,0)),
IFERROR(INDEX('Season 11'!$X$19,MATCH('VS stats'!$C69,'Season 11'!$U$19,0)),
IFERROR(INDEX('Season 11'!$X$21,MATCH('VS stats'!$C69,'Season 11'!$U$21,0)),
IFERROR(INDEX('Season 11'!$X$23,MATCH('VS stats'!$C69,'Season 11'!$U$23,0)),"-")))))))</f>
        <v>-</v>
      </c>
      <c r="BQ69" s="966" t="str">
        <f>IFERROR(INDEX('Season 11'!$X$10,MATCH('VS stats'!$C69,'Season 11'!$U$10,0)),
IFERROR(INDEX('Season 11'!$X$14:$X$16,MATCH('VS stats'!$C69,'Season 11'!$U$14:$U$16,0)),
IFERROR(INDEX('Season 11'!$X$18,MATCH('VS stats'!$C69,'Season 11'!$U$18,0)),
IFERROR(INDEX('Season 11'!$X$20,MATCH('VS stats'!$C69,'Season 11'!$U$20,0)),
IFERROR(INDEX('Season 11'!$X$22,MATCH('VS stats'!$C69,'Season 11'!$U$22,0)),"-")))))</f>
        <v>-</v>
      </c>
      <c r="BR69" s="965" t="str">
        <f>IFERROR(INDEX('Season 12'!$D$9:$D$27,MATCH('VS stats'!$C69,'Season 12'!$B$9:$B$27,0)),"-")</f>
        <v>-</v>
      </c>
      <c r="BS69" s="965" t="str">
        <f>IFERROR(INDEX('Season 12'!$D$28:$D$46,MATCH('VS stats'!$C69,'Season 12'!$B$28:$B$46,0)),"-")</f>
        <v>-</v>
      </c>
      <c r="BT69" s="965" t="str">
        <f>IFERROR(INDEX('Season 12'!$J$9:$J$16,MATCH('VS stats'!$C69,'Season 12'!$H$9:$H$16,0)),IFERROR(INDEX('Season 12'!$J$39,MATCH('VS stats'!$C69,'Season 12'!$H$39,0)),"-"))</f>
        <v>-</v>
      </c>
      <c r="BU69" s="965" t="str">
        <f>IFERROR(INDEX('Season 12'!$P$9:$P$16,MATCH('VS stats'!$C69,'Season 12'!$N$9:$N$16,0)),IFERROR(INDEX('Season 12'!$J$30,MATCH('VS stats'!$C69,'Season 12'!$H$30,0)),"-"))</f>
        <v>-</v>
      </c>
      <c r="BV69" s="965" t="str">
        <f>IFERROR(INDEX('Season 12'!$P$20:$P$24,MATCH('VS stats'!$C69,'Season 12'!$N$20:$N$24,0)),
IFERROR(INDEX('Season 12'!$X$9,MATCH('VS stats'!$C69,'Season 12'!$U$9,0)),
IFERROR(INDEX('Season 12'!$X$11:$X$13,MATCH('VS stats'!$C69,'Season 12'!$U$11:$U77,0)),
IFERROR(INDEX('Season 12'!$X$17,MATCH('VS stats'!$C69,'Season 12'!$U$17,0)),
IFERROR(INDEX('Season 12'!$X$19,MATCH('VS stats'!$C69,'Season 12'!$U$19,0)),
IFERROR(INDEX('Season 12'!$X$21,MATCH('VS stats'!$C69,'Season 12'!$U$21,0)),
IFERROR(INDEX('Season 12'!$X$23,MATCH('VS stats'!$C69,'Season 12'!$U$23,0)),"-")))))))</f>
        <v>-</v>
      </c>
      <c r="BW69" s="966" t="str">
        <f>IFERROR(INDEX('Season 12'!$X$10,MATCH('VS stats'!$C69,'Season 12'!$U$10,0)),
IFERROR(INDEX('Season 12'!$X$14:$X$16,MATCH('VS stats'!$C69,'Season 12'!$U$14:$U$16,0)),
IFERROR(INDEX('Season 12'!$X$18,MATCH('VS stats'!$C69,'Season 12'!$U$18,0)),
IFERROR(INDEX('Season 12'!$X$20,MATCH('VS stats'!$C69,'Season 12'!$U$20,0)),
IFERROR(INDEX('Season 12'!$X$22,MATCH('VS stats'!$C69,'Season 12'!$U$22,0)),"-")))))</f>
        <v>-</v>
      </c>
      <c r="BX69" s="965" t="str">
        <f>IFERROR(INDEX('Season 13'!$D$9:$D$27,MATCH('VS stats'!$C69,'Season 13'!$B$9:$B$27,0)),"-")</f>
        <v>-</v>
      </c>
      <c r="BY69" s="965" t="str">
        <f>IFERROR(INDEX('Season 13'!$D$28:$D$46,MATCH('VS stats'!$C69,'Season 13'!$B$28:$B$46,0)),"-")</f>
        <v>-</v>
      </c>
      <c r="BZ69" s="965" t="str">
        <f>IFERROR(INDEX('Season 13'!$J$9:$J$16,MATCH('VS stats'!$C69,'Season 13'!$H$9:$H$16,0)),IFERROR(INDEX('Season 13'!$J$39,MATCH('VS stats'!$C69,'Season 13'!$H$39,0)),"-"))</f>
        <v>-</v>
      </c>
      <c r="CA69" s="965" t="str">
        <f>IFERROR(INDEX('Season 13'!$P$9:$P$16,MATCH('VS stats'!$C69,'Season 13'!$N$9:$N$16,0)),IFERROR(INDEX('Season 13'!$J$30,MATCH('VS stats'!$C69,'Season 13'!$H$30,0)),"-"))</f>
        <v>-</v>
      </c>
      <c r="CB69" s="965" t="str">
        <f>IFERROR(INDEX('Season 13'!$P$20:$P$24,MATCH('VS stats'!$C69,'Season 13'!$N$20:$N$24,0)),
IFERROR(INDEX('Season 13'!$X$9,MATCH('VS stats'!$C69,'Season 13'!$U$9,0)),
IFERROR(INDEX('Season 13'!$X$11:$X$13,MATCH('VS stats'!$C69,'Season 13'!$U$11:$U77,0)),
IFERROR(INDEX('Season 13'!$X$17,MATCH('VS stats'!$C69,'Season 13'!$U$17,0)),
IFERROR(INDEX('Season 13'!$X$19,MATCH('VS stats'!$C69,'Season 13'!$U$19,0)),
IFERROR(INDEX('Season 13'!$X$21,MATCH('VS stats'!$C69,'Season 13'!$U$21,0)),
IFERROR(INDEX('Season 13'!$X$23,MATCH('VS stats'!$C69,'Season 13'!$U$23,0)),"-")))))))</f>
        <v>-</v>
      </c>
      <c r="CC69" s="966" t="str">
        <f>IFERROR(INDEX('Season 13'!$X$10,MATCH('VS stats'!$C69,'Season 13'!$U$10,0)),
IFERROR(INDEX('Season 13'!$X$14:$X$16,MATCH('VS stats'!$C69,'Season 13'!$U$14:$U$16,0)),
IFERROR(INDEX('Season 13'!$X$18,MATCH('VS stats'!$C69,'Season 13'!$U$18,0)),
IFERROR(INDEX('Season 13'!$X$20,MATCH('VS stats'!$C69,'Season 13'!$U$20,0)),
IFERROR(INDEX('Season 13'!$X$22,MATCH('VS stats'!$C69,'Season 13'!$U$22,0)),"-")))))</f>
        <v>-</v>
      </c>
      <c r="CD69" s="965" t="str">
        <f>IFERROR(INDEX('Season 14'!$D$9:$D$27,MATCH('VS stats'!$C69,'Season 14'!$B$9:$B$27,0)),"-")</f>
        <v>-</v>
      </c>
      <c r="CE69" s="965" t="str">
        <f>IFERROR(INDEX('Season 14'!$D$28:$D$46,MATCH('VS stats'!$C69,'Season 14'!$B$28:$B$46,0)),"-")</f>
        <v>-</v>
      </c>
      <c r="CF69" s="965" t="str">
        <f>IFERROR(INDEX('Season 14'!$J$9:$J$16,MATCH('VS stats'!$C69,'Season 14'!$H$9:$H$16,0)),IFERROR(INDEX('Season 14'!$J$39,MATCH('VS stats'!$C69,'Season 14'!$H$39,0)),"-"))</f>
        <v>-</v>
      </c>
      <c r="CG69" s="965" t="str">
        <f>IFERROR(INDEX('Season 14'!$P$9:$P$16,MATCH('VS stats'!$C69,'Season 14'!$N$9:$N$16,0)),IFERROR(INDEX('Season 14'!$J$30,MATCH('VS stats'!$C69,'Season 14'!$H$30,0)),"-"))</f>
        <v>-</v>
      </c>
      <c r="CH69" s="965" t="str">
        <f>IFERROR(INDEX('Season 14'!$P$20:$P$24,MATCH('VS stats'!$C69,'Season 14'!$N$20:$N$24,0)),
IFERROR(INDEX('Season 14'!$X$9,MATCH('VS stats'!$C69,'Season 14'!$U$9,0)),
IFERROR(INDEX('Season 14'!$X$11:$X$13,MATCH('VS stats'!$C69,'Season 14'!$U$11:$U77,0)),
IFERROR(INDEX('Season 14'!$X$17,MATCH('VS stats'!$C69,'Season 14'!$U$17,0)),
IFERROR(INDEX('Season 14'!$X$19,MATCH('VS stats'!$C69,'Season 14'!$U$19,0)),
IFERROR(INDEX('Season 14'!$X$21,MATCH('VS stats'!$C69,'Season 14'!$U$21,0)),
IFERROR(INDEX('Season 14'!$X$23,MATCH('VS stats'!$C69,'Season 14'!$U$23,0)),"-")))))))</f>
        <v>-</v>
      </c>
      <c r="CI69" s="966" t="str">
        <f>IFERROR(INDEX('Season 14'!$X$10,MATCH('VS stats'!$C69,'Season 14'!$U$10,0)),
IFERROR(INDEX('Season 14'!$X$14:$X$16,MATCH('VS stats'!$C69,'Season 14'!$U$14:$U$16,0)),
IFERROR(INDEX('Season 14'!$X$18,MATCH('VS stats'!$C69,'Season 14'!$U$18,0)),
IFERROR(INDEX('Season 14'!$X$20,MATCH('VS stats'!$C69,'Season 14'!$U$20,0)),
IFERROR(INDEX('Season 14'!$X$22,MATCH('VS stats'!$C69,'Season 14'!$U$22,0)),"-")))))</f>
        <v>-</v>
      </c>
      <c r="CJ69" s="965" t="str">
        <f>IFERROR(INDEX('Season 15'!$D$9:$D$27,MATCH('VS stats'!$C69,'Season 15'!$B$9:$B$27,0)),"-")</f>
        <v>-</v>
      </c>
      <c r="CK69" s="965" t="str">
        <f>IFERROR(INDEX('Season 15'!$D$28:$D$46,MATCH('VS stats'!$C69,'Season 15'!$B$28:$B$46,0)),"-")</f>
        <v>-</v>
      </c>
      <c r="CL69" s="965" t="str">
        <f>IFERROR(INDEX('Season 15'!$J$9:$J$16,MATCH('VS stats'!$C69,'Season 15'!$H$9:$H$16,0)),IFERROR(INDEX('Season 15'!$J$39,MATCH('VS stats'!$C69,'Season 15'!$H$39,0)),"-"))</f>
        <v>-</v>
      </c>
      <c r="CM69" s="965" t="str">
        <f>IFERROR(INDEX('Season 15'!$P$9:$P$16,MATCH('VS stats'!$C69,'Season 15'!$N$9:$N$16,0)),IFERROR(INDEX('Season 15'!$J$30,MATCH('VS stats'!$C69,'Season 15'!$H$30,0)),"-"))</f>
        <v>-</v>
      </c>
      <c r="CN69" s="965" t="str">
        <f>IFERROR(INDEX('Season 15'!$P$20:$P$24,MATCH('VS stats'!$C69,'Season 15'!$N$20:$N$24,0)),
IFERROR(INDEX('Season 15'!$X$9,MATCH('VS stats'!$C69,'Season 15'!$U$9,0)),
IFERROR(INDEX('Season 15'!$X$11:$X$13,MATCH('VS stats'!$C69,'Season 15'!$U$11:$U77,0)),
IFERROR(INDEX('Season 15'!$X$17,MATCH('VS stats'!$C69,'Season 15'!$U$17,0)),
IFERROR(INDEX('Season 15'!$X$19,MATCH('VS stats'!$C69,'Season 15'!$U$19,0)),
IFERROR(INDEX('Season 15'!$X$21,MATCH('VS stats'!$C69,'Season 15'!$U$21,0)),
IFERROR(INDEX('Season 15'!$X$23,MATCH('VS stats'!$C69,'Season 15'!$U$23,0)),"-")))))))</f>
        <v>-</v>
      </c>
      <c r="CO69" s="966" t="str">
        <f>IFERROR(INDEX('Season 15'!$X$10,MATCH('VS stats'!$C69,'Season 15'!$U$10,0)),
IFERROR(INDEX('Season 15'!$X$14:$X$16,MATCH('VS stats'!$C69,'Season 15'!$U$14:$U$16,0)),
IFERROR(INDEX('Season 15'!$X$18,MATCH('VS stats'!$C69,'Season 15'!$U$18,0)),
IFERROR(INDEX('Season 15'!$X$20,MATCH('VS stats'!$C69,'Season 15'!$U$20,0)),
IFERROR(INDEX('Season 15'!$X$22,MATCH('VS stats'!$C69,'Season 15'!$U$22,0)),"-")))))</f>
        <v>-</v>
      </c>
      <c r="CP69" s="976"/>
      <c r="CQ69" s="822"/>
      <c r="CR69" s="822"/>
      <c r="CS69" s="822"/>
      <c r="CT69" s="822"/>
      <c r="CU69" s="822"/>
    </row>
    <row r="70" spans="3:99" x14ac:dyDescent="0.25">
      <c r="C70" s="690" t="s">
        <v>236</v>
      </c>
      <c r="D70" s="965" t="str">
        <f>IFERROR(INDEX('Season 1'!$D$9:$D$31,MATCH('VS stats'!$C70,'Season 1'!$B$9:$B$31,0)),"-")</f>
        <v>-</v>
      </c>
      <c r="E70" s="965" t="str">
        <f>IFERROR(INDEX('Season 1'!$D$32:$D$54,MATCH('VS stats'!$C70,'Season 1'!$B$32:$B$54,0)),"-")</f>
        <v>-</v>
      </c>
      <c r="F70" s="965" t="str">
        <f>IFERROR(INDEX('Season 1'!$J$9:$J$16,MATCH('VS stats'!$C70,'Season 1'!$H$9:$H$16,0)),IFERROR(INDEX('Season 1'!$W$9:$W$14,MATCH('VS stats'!$C70,'Season 1'!$T$9:$T$14,0)),"-"))</f>
        <v>-</v>
      </c>
      <c r="G70" s="965" t="str">
        <f>IFERROR(INDEX('Season 1'!$P$9:$P$16,MATCH('VS stats'!$C70,'Season 1'!$N$9:$N$16,0)),"-")</f>
        <v>-</v>
      </c>
      <c r="H70" s="965" t="str">
        <f>IFERROR(INDEX('Season 1'!$P$20:$P$24,MATCH('VS stats'!$C70,'Season 1'!$N$20:$N$24,0)),"-")</f>
        <v>-</v>
      </c>
      <c r="I70" s="966" t="s">
        <v>35</v>
      </c>
      <c r="J70" s="965" t="str">
        <f>IFERROR(INDEX('Season 2'!$D$9:$D$31,MATCH('VS stats'!$C70,'Season 2'!$B$9:$B$31,0)),"-")</f>
        <v>-</v>
      </c>
      <c r="K70" s="965" t="str">
        <f>IFERROR(INDEX('Season 2'!$D$32:$D$54,MATCH('VS stats'!$C70,'Season 2'!$B$32:$B$54,0)),"-")</f>
        <v>-</v>
      </c>
      <c r="L70" s="965" t="str">
        <f>IFERROR(INDEX('Season 2'!$J$9:$J$16,MATCH('VS stats'!$C70,'Season 2'!$H$9:$H$16,0)),IFERROR(INDEX('Season 2'!$J$45:$J$50,MATCH('VS stats'!$C70,'Season 2'!$H$45:$H$50,0)),"-"))</f>
        <v>-</v>
      </c>
      <c r="M70" s="965" t="str">
        <f>IFERROR(INDEX('Season 2'!$P$9:$P$16,MATCH('VS stats'!$C70,'Season 2'!$N$9:$N$16,0)),IFERROR(INDEX('Season 2'!$J$30,MATCH('VS stats'!$C70,'Season 2'!$H$30,0)),"-"))</f>
        <v>-</v>
      </c>
      <c r="N70" s="965" t="str">
        <f>IFERROR(INDEX('Season 2'!$P$20:$P$24,MATCH('VS stats'!$C70,'Season 2'!$N$20:$N$24,0)),
IFERROR(INDEX('Season 2'!$X$9,MATCH('VS stats'!$C70,'Season 2'!$U$9,0)),
IFERROR(INDEX('Season 2'!$X$11:$X$13,MATCH('VS stats'!$C70,'Season 2'!$U$11:$U78,0)),
IFERROR(INDEX('Season 2'!$X$17,MATCH('VS stats'!$C70,'Season 2'!$U$17,0)),
IFERROR(INDEX('Season 2'!$X$19,MATCH('VS stats'!$C70,'Season 2'!$U$19,0)),
IFERROR(INDEX('Season 2'!$X$21,MATCH('VS stats'!$C70,'Season 2'!$U$21,0)),
IFERROR(INDEX('Season 2'!$X$23,MATCH('VS stats'!$C70,'Season 2'!$U$23,0)),
IFERROR(INDEX('Season 2'!$X$25,MATCH('VS stats'!$C70,'Season 2'!$U$25,0)),"-"))))))))</f>
        <v>-</v>
      </c>
      <c r="O70" s="966" t="str">
        <f>IFERROR(INDEX('Season 2'!$X$10,MATCH('VS stats'!$C70,'Season 2'!$U$10,0)),
IFERROR(INDEX('Season 2'!$X$14:$X$16,MATCH('VS stats'!$C70,'Season 2'!$U$14:$U$16,0)),
IFERROR(INDEX('Season 2'!$X$18,MATCH('VS stats'!$C70,'Season 2'!$U$18,0)),
IFERROR(INDEX('Season 2'!$X$20,MATCH('VS stats'!$C70,'Season 2'!$U$20,0)),
IFERROR(INDEX('Season 2'!$X$22,MATCH('VS stats'!$C70,'Season 2'!$U$22,0)),
IFERROR(INDEX('Season 2'!$X$24,MATCH('VS stats'!$C70,'Season 2'!$U$24,0)),"-"))))))</f>
        <v>-</v>
      </c>
      <c r="P70" s="965" t="str">
        <f>IFERROR(INDEX('Season 3'!$D$9:$D$31,MATCH('VS stats'!$C70,'Season 3'!$B$9:$B$31,0)),"-")</f>
        <v>-</v>
      </c>
      <c r="Q70" s="965" t="str">
        <f>IFERROR(INDEX('Season 3'!$D$32:$D$54,MATCH('VS stats'!$C70,'Season 3'!$B$32:$B$54,0)),"-")</f>
        <v>-</v>
      </c>
      <c r="R70" s="965" t="str">
        <f>IFERROR(INDEX('Season 3'!$J$9:$J$16,MATCH('VS stats'!$C70,'Season 3'!$H$9:$H$16,0)),IFERROR(INDEX('Season 3'!$J$39,MATCH('VS stats'!$C70,'Season 3'!$H$39,0)),"-"))</f>
        <v>-</v>
      </c>
      <c r="S70" s="965" t="str">
        <f>IFERROR(INDEX('Season 3'!$P$9:$P$16,MATCH('VS stats'!$C70,'Season 3'!$N$9:$N$16,0)),IFERROR(INDEX('Season 3'!$J$30,MATCH('VS stats'!$C70,'Season 3'!$H$30,0)),"-"))</f>
        <v>-</v>
      </c>
      <c r="T70" s="965" t="str">
        <f>IFERROR(INDEX('Season 3'!$P$20:$P$24,MATCH('VS stats'!$C70,'Season 3'!$N$20:$N$24,0)),
IFERROR(INDEX('Season 3'!$X$9,MATCH('VS stats'!$C70,'Season 3'!$U$9,0)),
IFERROR(INDEX('Season 3'!$X$11:$X$13,MATCH('VS stats'!$C70,'Season 3'!$U$11:$U78,0)),
IFERROR(INDEX('Season 3'!$X$17,MATCH('VS stats'!$C70,'Season 3'!$U$17,0)),
IFERROR(INDEX('Season 3'!$X$19,MATCH('VS stats'!$C70,'Season 3'!$U$19,0)),
IFERROR(INDEX('Season 3'!$X$21,MATCH('VS stats'!$C70,'Season 3'!$U$21,0)),
IFERROR(INDEX('Season 3'!$X$23,MATCH('VS stats'!$C70,'Season 3'!$U$23,0)),
IFERROR(INDEX('Season 3'!$X$25,MATCH('VS stats'!$C70,'Season 3'!$U$25,0)),"-"))))))))</f>
        <v>-</v>
      </c>
      <c r="U70" s="966" t="str">
        <f>IFERROR(INDEX('Season 3'!$X$10,MATCH('VS stats'!$C70,'Season 3'!$U$10,0)),
IFERROR(INDEX('Season 3'!$X$14:$X$16,MATCH('VS stats'!$C70,'Season 3'!$U$14:$U$16,0)),
IFERROR(INDEX('Season 3'!$X$18,MATCH('VS stats'!$C70,'Season 3'!$U$18,0)),
IFERROR(INDEX('Season 3'!$X$20,MATCH('VS stats'!$C70,'Season 3'!$U$20,0)),
IFERROR(INDEX('Season 3'!$X$22,MATCH('VS stats'!$C70,'Season 3'!$U$22,0)),
IFERROR(INDEX('Season 3'!$X$24,MATCH('VS stats'!$C70,'Season 3'!$U$24,0)),"-"))))))</f>
        <v>-</v>
      </c>
      <c r="V70" s="965" t="str">
        <f>IFERROR(INDEX('Season 4'!$D$9:$D$27,MATCH('VS stats'!$C70,'Season 4'!$B$9:$B$27,0)),"-")</f>
        <v>-</v>
      </c>
      <c r="W70" s="965" t="str">
        <f>IFERROR(INDEX('Season 4'!$D$28:$D$46,MATCH('VS stats'!$C70,'Season 4'!$B$28:$B$46,0)),"-")</f>
        <v>-</v>
      </c>
      <c r="X70" s="965" t="str">
        <f>IFERROR(INDEX('Season 4'!$J$9:$J$16,MATCH('VS stats'!$C70,'Season 4'!$H$9:$H$16,0)),IFERROR(INDEX('Season 4'!$J$39,MATCH('VS stats'!$C70,'Season 4'!$H$39,0)),"-"))</f>
        <v>-</v>
      </c>
      <c r="Y70" s="965" t="str">
        <f>IFERROR(INDEX('Season 4'!$P$9:$P$16,MATCH('VS stats'!$C70,'Season 4'!$N$9:$N$16,0)),IFERROR(INDEX('Season 4'!$J$30,MATCH('VS stats'!$C70,'Season 4'!$H$30,0)),"-"))</f>
        <v>-</v>
      </c>
      <c r="Z70" s="965" t="str">
        <f>IFERROR(INDEX('Season 4'!$P$20:$P$24,MATCH('VS stats'!$C70,'Season 4'!$N$20:$N$24,0)),
IFERROR(INDEX('Season 4'!$X$9,MATCH('VS stats'!$C70,'Season 4'!$U$9,0)),
IFERROR(INDEX('Season 4'!$X$11:$X$13,MATCH('VS stats'!$C70,'Season 4'!$U$11:$U78,0)),
IFERROR(INDEX('Season 4'!$X$17,MATCH('VS stats'!$C70,'Season 4'!$U$17,0)),
IFERROR(INDEX('Season 4'!$X$19,MATCH('VS stats'!$C70,'Season 4'!$U$19,0)),
IFERROR(INDEX('Season 4'!$X$21,MATCH('VS stats'!$C70,'Season 4'!$U$21,0)),
IFERROR(INDEX('Season 4'!$X$23,MATCH('VS stats'!$C70,'Season 4'!$U$23,0)),
IFERROR(INDEX('Season 4'!$X$25,MATCH('VS stats'!$C70,'Season 4'!$U$25,0)),"-"))))))))</f>
        <v>-</v>
      </c>
      <c r="AA70" s="966" t="str">
        <f>IFERROR(INDEX('Season 4'!$X$10,MATCH('VS stats'!$C70,'Season 4'!$U$10,0)),
IFERROR(INDEX('Season 4'!$X$14:$X$16,MATCH('VS stats'!$C70,'Season 4'!$U$14:$U$16,0)),
IFERROR(INDEX('Season 4'!$X$18,MATCH('VS stats'!$C70,'Season 4'!$U$18,0)),
IFERROR(INDEX('Season 4'!$X$20,MATCH('VS stats'!$C70,'Season 4'!$U$20,0)),
IFERROR(INDEX('Season 4'!$X$22,MATCH('VS stats'!$C70,'Season 4'!$U$22,0)),
IFERROR(INDEX('Season 4'!$X$24,MATCH('VS stats'!$C70,'Season 4'!$U$24,0)),"-"))))))</f>
        <v>-</v>
      </c>
      <c r="AB70" s="965" t="str">
        <f>IFERROR(INDEX('Season 5'!$D$9:$D$27,MATCH('VS stats'!$C70,'Season 5'!$B$9:$B$27,0)),"-")</f>
        <v>-</v>
      </c>
      <c r="AC70" s="965" t="str">
        <f>IFERROR(INDEX('Season 5'!$D$28:$D$46,MATCH('VS stats'!$C70,'Season 5'!$B$28:$B$46,0)),"-")</f>
        <v>-</v>
      </c>
      <c r="AD70" s="965" t="str">
        <f>IFERROR(INDEX('Season 5'!$J$9:$J$16,MATCH('VS stats'!$C70,'Season 5'!$H$9:$H$16,0)),IFERROR(INDEX('Season 5'!$J$39,MATCH('VS stats'!$C70,'Season 5'!$H$39,0)),"-"))</f>
        <v>-</v>
      </c>
      <c r="AE70" s="965" t="str">
        <f>IFERROR(INDEX('Season 5'!$P$9:$P$16,MATCH('VS stats'!$C70,'Season 5'!$N$9:$N$16,0)),IFERROR(INDEX('Season 5'!$J$30,MATCH('VS stats'!$C70,'Season 5'!$H$30,0)),"-"))</f>
        <v>-</v>
      </c>
      <c r="AF70" s="965" t="str">
        <f>IFERROR(INDEX('Season 5'!$P$20:$P$24,MATCH('VS stats'!$C70,'Season 5'!$N$20:$N$24,0)),
IFERROR(INDEX('Season 5'!$X$9,MATCH('VS stats'!$C70,'Season 5'!$U$9,0)),
IFERROR(INDEX('Season 5'!$X$11:$X$13,MATCH('VS stats'!$C70,'Season 5'!$U$11:$U78,0)),
IFERROR(INDEX('Season 5'!$X$17,MATCH('VS stats'!$C70,'Season 5'!$U$17,0)),
IFERROR(INDEX('Season 5'!$X$19,MATCH('VS stats'!$C70,'Season 5'!$U$19,0)),
IFERROR(INDEX('Season 5'!$X$21,MATCH('VS stats'!$C70,'Season 5'!$U$21,0)),
IFERROR(INDEX('Season 5'!$X$23,MATCH('VS stats'!$C70,'Season 5'!$U$23,0)),"-")))))))</f>
        <v>-</v>
      </c>
      <c r="AG70" s="966" t="str">
        <f>IFERROR(INDEX('Season 5'!$X$10,MATCH('VS stats'!$C70,'Season 5'!$U$10,0)),
IFERROR(INDEX('Season 5'!$X$14:$X$16,MATCH('VS stats'!$C70,'Season 5'!$U$14:$U$16,0)),
IFERROR(INDEX('Season 5'!$X$18,MATCH('VS stats'!$C70,'Season 5'!$U$18,0)),
IFERROR(INDEX('Season 5'!$X$20,MATCH('VS stats'!$C70,'Season 5'!$U$20,0)),
IFERROR(INDEX('Season 5'!$X$22,MATCH('VS stats'!$C70,'Season 5'!$U$22,0)),"-")))))</f>
        <v>-</v>
      </c>
      <c r="AH70" s="965" t="str">
        <f>IFERROR(INDEX('Season 6'!$D$9:$D$27,MATCH('VS stats'!$C70,'Season 6'!$B$9:$B$27,0)),"-")</f>
        <v>-</v>
      </c>
      <c r="AI70" s="965" t="str">
        <f>IFERROR(INDEX('Season 6'!$D$28:$D$46,MATCH('VS stats'!$C70,'Season 6'!$B$28:$B$46,0)),"-")</f>
        <v>-</v>
      </c>
      <c r="AJ70" s="965" t="str">
        <f>IFERROR(INDEX('Season 6'!$J$9:$J$16,MATCH('VS stats'!$C70,'Season 6'!$H$9:$H$16,0)),IFERROR(INDEX('Season 6'!$J$39,MATCH('VS stats'!$C70,'Season 6'!$H$39,0)),"-"))</f>
        <v>-</v>
      </c>
      <c r="AK70" s="965" t="str">
        <f>IFERROR(INDEX('Season 6'!$P$9:$P$16,MATCH('VS stats'!$C70,'Season 6'!$N$9:$N$16,0)),IFERROR(INDEX('Season 6'!$J$30,MATCH('VS stats'!$C70,'Season 6'!$H$30,0)),"-"))</f>
        <v>-</v>
      </c>
      <c r="AL70" s="965" t="str">
        <f>IFERROR(INDEX('Season 6'!$P$20:$P$24,MATCH('VS stats'!$C70,'Season 6'!$N$20:$N$24,0)),
IFERROR(INDEX('Season 6'!$X$9,MATCH('VS stats'!$C70,'Season 6'!$U$9,0)),
IFERROR(INDEX('Season 6'!$X$11:$X$13,MATCH('VS stats'!$C70,'Season 6'!$U$11:$U78,0)),
IFERROR(INDEX('Season 6'!$X$17,MATCH('VS stats'!$C70,'Season 6'!$U$17,0)),
IFERROR(INDEX('Season 6'!$X$19,MATCH('VS stats'!$C70,'Season 6'!$U$19,0)),
IFERROR(INDEX('Season 6'!$X$21,MATCH('VS stats'!$C70,'Season 6'!$U$21,0)),
IFERROR(INDEX('Season 6'!$X$23,MATCH('VS stats'!$C70,'Season 6'!$U$23,0)),"-")))))))</f>
        <v>-</v>
      </c>
      <c r="AM70" s="966" t="str">
        <f>IFERROR(INDEX('Season 6'!$X$10,MATCH('VS stats'!$C70,'Season 6'!$U$10,0)),
IFERROR(INDEX('Season 6'!$X$14:$X$16,MATCH('VS stats'!$C70,'Season 6'!$U$14:$U$16,0)),
IFERROR(INDEX('Season 6'!$X$18,MATCH('VS stats'!$C70,'Season 6'!$U$18,0)),
IFERROR(INDEX('Season 6'!$X$20,MATCH('VS stats'!$C70,'Season 6'!$U$20,0)),
IFERROR(INDEX('Season 6'!$X$22,MATCH('VS stats'!$C70,'Season 6'!$U$22,0)),"-")))))</f>
        <v>-</v>
      </c>
      <c r="AN70" s="965" t="str">
        <f>IFERROR(INDEX('Season 7'!$D$9:$D$27,MATCH('VS stats'!$C70,'Season 7'!$B$9:$B$27,0)),"-")</f>
        <v>-</v>
      </c>
      <c r="AO70" s="965" t="str">
        <f>IFERROR(INDEX('Season 7'!$D$28:$D$46,MATCH('VS stats'!$C70,'Season 7'!$B$28:$B$46,0)),"-")</f>
        <v>-</v>
      </c>
      <c r="AP70" s="965" t="str">
        <f>IFERROR(INDEX('Season 7'!$J$9:$J$16,MATCH('VS stats'!$C70,'Season 7'!$H$9:$H$16,0)),IFERROR(INDEX('Season 7'!$J$39,MATCH('VS stats'!$C70,'Season 7'!$H$39,0)),"-"))</f>
        <v>-</v>
      </c>
      <c r="AQ70" s="965" t="str">
        <f>IFERROR(INDEX('Season 7'!$P$9:$P$16,MATCH('VS stats'!$C70,'Season 7'!$N$9:$N$16,0)),IFERROR(INDEX('Season 7'!$J$30,MATCH('VS stats'!$C70,'Season 7'!$H$30,0)),"-"))</f>
        <v>-</v>
      </c>
      <c r="AR70" s="965" t="str">
        <f>IFERROR(INDEX('Season 7'!$P$20:$P$24,MATCH('VS stats'!$C70,'Season 7'!$N$20:$N$24,0)),
IFERROR(INDEX('Season 7'!$X$9,MATCH('VS stats'!$C70,'Season 7'!$U$9,0)),
IFERROR(INDEX('Season 7'!$X$11:$X$13,MATCH('VS stats'!$C70,'Season 7'!$U$11:$U78,0)),
IFERROR(INDEX('Season 7'!$X$17,MATCH('VS stats'!$C70,'Season 7'!$U$17,0)),
IFERROR(INDEX('Season 7'!$X$19,MATCH('VS stats'!$C70,'Season 7'!$U$19,0)),
IFERROR(INDEX('Season 7'!$X$21,MATCH('VS stats'!$C70,'Season 7'!$U$21,0)),
IFERROR(INDEX('Season 7'!$X$23,MATCH('VS stats'!$C70,'Season 7'!$U$23,0)),"-")))))))</f>
        <v>-</v>
      </c>
      <c r="AS70" s="966" t="str">
        <f>IFERROR(INDEX('Season 7'!$X$10,MATCH('VS stats'!$C70,'Season 7'!$U$10,0)),
IFERROR(INDEX('Season 7'!$X$14:$X$16,MATCH('VS stats'!$C70,'Season 7'!$U$14:$U$16,0)),
IFERROR(INDEX('Season 7'!$X$18,MATCH('VS stats'!$C70,'Season 7'!$U$18,0)),
IFERROR(INDEX('Season 7'!$X$20,MATCH('VS stats'!$C70,'Season 7'!$U$20,0)),
IFERROR(INDEX('Season 7'!$X$22,MATCH('VS stats'!$C70,'Season 7'!$U$22,0)),"-")))))</f>
        <v>-</v>
      </c>
      <c r="AT70" s="965" t="str">
        <f>IFERROR(INDEX('Season 8'!$D$9:$D$27,MATCH('VS stats'!$C70,'Season 8'!$B$9:$B$27,0)),"-")</f>
        <v>-</v>
      </c>
      <c r="AU70" s="965" t="str">
        <f>IFERROR(INDEX('Season 8'!$D$28:$D$46,MATCH('VS stats'!$C70,'Season 8'!$B$28:$B$46,0)),"-")</f>
        <v>-</v>
      </c>
      <c r="AV70" s="965" t="str">
        <f>IFERROR(INDEX('Season 8'!$J$9:$J$16,MATCH('VS stats'!$C70,'Season 8'!$H$9:$H$16,0)),IFERROR(INDEX('Season 8'!$J$39,MATCH('VS stats'!$C70,'Season 8'!$H$39,0)),"-"))</f>
        <v>-</v>
      </c>
      <c r="AW70" s="965" t="str">
        <f>IFERROR(INDEX('Season 8'!$P$9:$P$16,MATCH('VS stats'!$C70,'Season 8'!$N$9:$N$16,0)),IFERROR(INDEX('Season 8'!$J$30,MATCH('VS stats'!$C70,'Season 8'!$H$30,0)),"-"))</f>
        <v>-</v>
      </c>
      <c r="AX70" s="965" t="str">
        <f>IFERROR(INDEX('Season 8'!$P$20:$P$24,MATCH('VS stats'!$C70,'Season 8'!$N$20:$N$24,0)),
IFERROR(INDEX('Season 8'!$X$9,MATCH('VS stats'!$C70,'Season 8'!$U$9,0)),
IFERROR(INDEX('Season 8'!$X$11:$X$13,MATCH('VS stats'!$C70,'Season 8'!$U$11:$U78,0)),
IFERROR(INDEX('Season 8'!$X$17,MATCH('VS stats'!$C70,'Season 8'!$U$17,0)),
IFERROR(INDEX('Season 8'!$X$19,MATCH('VS stats'!$C70,'Season 8'!$U$19,0)),
IFERROR(INDEX('Season 8'!$X$21,MATCH('VS stats'!$C70,'Season 8'!$U$21,0)),
IFERROR(INDEX('Season 8'!$X$23,MATCH('VS stats'!$C70,'Season 8'!$U$23,0)),"-")))))))</f>
        <v>-</v>
      </c>
      <c r="AY70" s="966" t="str">
        <f>IFERROR(INDEX('Season 8'!$X$10,MATCH('VS stats'!$C70,'Season 8'!$U$10,0)),
IFERROR(INDEX('Season 8'!$X$14:$X$16,MATCH('VS stats'!$C70,'Season 8'!$U$14:$U$16,0)),
IFERROR(INDEX('Season 8'!$X$18,MATCH('VS stats'!$C70,'Season 8'!$U$18,0)),
IFERROR(INDEX('Season 8'!$X$20,MATCH('VS stats'!$C70,'Season 8'!$U$20,0)),
IFERROR(INDEX('Season 8'!$X$22,MATCH('VS stats'!$C70,'Season 8'!$U$22,0)),"-")))))</f>
        <v>-</v>
      </c>
      <c r="AZ70" s="965" t="str">
        <f>IFERROR(INDEX('Season 9'!$D$9:$D$27,MATCH('VS stats'!$C70,'Season 9'!$B$9:$B$27,0)),"-")</f>
        <v>-</v>
      </c>
      <c r="BA70" s="965" t="str">
        <f>IFERROR(INDEX('Season 9'!$D$28:$D$46,MATCH('VS stats'!$C70,'Season 9'!$B$28:$B$46,0)),"-")</f>
        <v>-</v>
      </c>
      <c r="BB70" s="965" t="str">
        <f>IFERROR(INDEX('Season 9'!$J$9:$J$16,MATCH('VS stats'!$C70,'Season 9'!$H$9:$H$16,0)),IFERROR(INDEX('Season 9'!$J$39,MATCH('VS stats'!$C70,'Season 9'!$H$39,0)),"-"))</f>
        <v>-</v>
      </c>
      <c r="BC70" s="965" t="str">
        <f>IFERROR(INDEX('Season 9'!$P$9:$P$16,MATCH('VS stats'!$C70,'Season 9'!$N$9:$N$16,0)),IFERROR(INDEX('Season 9'!$J$30,MATCH('VS stats'!$C70,'Season 9'!$H$30,0)),"-"))</f>
        <v>-</v>
      </c>
      <c r="BD70" s="965" t="str">
        <f>IFERROR(INDEX('Season 9'!$P$20:$P$24,MATCH('VS stats'!$C70,'Season 9'!$N$20:$N$24,0)),
IFERROR(INDEX('Season 9'!$X$9,MATCH('VS stats'!$C70,'Season 9'!$U$9,0)),
IFERROR(INDEX('Season 9'!$X$11:$X$13,MATCH('VS stats'!$C70,'Season 9'!$U$11:$U78,0)),
IFERROR(INDEX('Season 9'!$X$17,MATCH('VS stats'!$C70,'Season 9'!$U$17,0)),
IFERROR(INDEX('Season 9'!$X$19,MATCH('VS stats'!$C70,'Season 9'!$U$19,0)),
IFERROR(INDEX('Season 9'!$X$21,MATCH('VS stats'!$C70,'Season 9'!$U$21,0)),
IFERROR(INDEX('Season 9'!$X$23,MATCH('VS stats'!$C70,'Season 9'!$U$23,0)),"-")))))))</f>
        <v>-</v>
      </c>
      <c r="BE70" s="966" t="str">
        <f>IFERROR(INDEX('Season 9'!$X$10,MATCH('VS stats'!$C70,'Season 9'!$U$10,0)),
IFERROR(INDEX('Season 9'!$X$14:$X$16,MATCH('VS stats'!$C70,'Season 9'!$U$14:$U$16,0)),
IFERROR(INDEX('Season 9'!$X$18,MATCH('VS stats'!$C70,'Season 9'!$U$18,0)),
IFERROR(INDEX('Season 9'!$X$20,MATCH('VS stats'!$C70,'Season 9'!$U$20,0)),
IFERROR(INDEX('Season 9'!$X$22,MATCH('VS stats'!$C70,'Season 9'!$U$22,0)),"-")))))</f>
        <v>-</v>
      </c>
      <c r="BF70" s="965" t="str">
        <f>IFERROR(INDEX('Season 10'!$D$9:$D$27,MATCH('VS stats'!$C70,'Season 10'!$B$9:$B$27,0)),"-")</f>
        <v>-</v>
      </c>
      <c r="BG70" s="965" t="str">
        <f>IFERROR(INDEX('Season 10'!$D$28:$D$46,MATCH('VS stats'!$C70,'Season 10'!$B$28:$B$46,0)),"-")</f>
        <v>-</v>
      </c>
      <c r="BH70" s="965" t="str">
        <f>IFERROR(INDEX('Season 10'!$J$9:$J$16,MATCH('VS stats'!$C70,'Season 10'!$H$9:$H$16,0)),IFERROR(INDEX('Season 10'!$J$39,MATCH('VS stats'!$C70,'Season 10'!$H$39,0)),"-"))</f>
        <v>-</v>
      </c>
      <c r="BI70" s="965" t="str">
        <f>IFERROR(INDEX('Season 10'!$P$9:$P$16,MATCH('VS stats'!$C70,'Season 10'!$N$9:$N$16,0)),IFERROR(INDEX('Season 10'!$J$30,MATCH('VS stats'!$C70,'Season 10'!$H$30,0)),"-"))</f>
        <v>-</v>
      </c>
      <c r="BJ70" s="965" t="str">
        <f>IFERROR(INDEX('Season 10'!$P$20:$P$24,MATCH('VS stats'!$C70,'Season 10'!$N$20:$N$24,0)),
IFERROR(INDEX('Season 10'!$X$9,MATCH('VS stats'!$C70,'Season 10'!$U$9,0)),
IFERROR(INDEX('Season 10'!$X$11:$X$13,MATCH('VS stats'!$C70,'Season 10'!$U$11:$U78,0)),
IFERROR(INDEX('Season 10'!$X$17,MATCH('VS stats'!$C70,'Season 10'!$U$17,0)),
IFERROR(INDEX('Season 10'!$X$19,MATCH('VS stats'!$C70,'Season 10'!$U$19,0)),
IFERROR(INDEX('Season 10'!$X$21,MATCH('VS stats'!$C70,'Season 10'!$U$21,0)),
IFERROR(INDEX('Season 10'!$X$23,MATCH('VS stats'!$C70,'Season 10'!$U$23,0)),"-")))))))</f>
        <v>-</v>
      </c>
      <c r="BK70" s="966" t="str">
        <f>IFERROR(INDEX('Season 10'!$X$10,MATCH('VS stats'!$C70,'Season 10'!$U$10,0)),
IFERROR(INDEX('Season 10'!$X$14:$X$16,MATCH('VS stats'!$C70,'Season 10'!$U$14:$U$16,0)),
IFERROR(INDEX('Season 10'!$X$18,MATCH('VS stats'!$C70,'Season 10'!$U$18,0)),
IFERROR(INDEX('Season 10'!$X$20,MATCH('VS stats'!$C70,'Season 10'!$U$20,0)),
IFERROR(INDEX('Season 10'!$X$22,MATCH('VS stats'!$C70,'Season 10'!$U$22,0)),"-")))))</f>
        <v>-</v>
      </c>
      <c r="BL70" s="965" t="str">
        <f>IFERROR(INDEX('Season 11'!$D$9:$D$27,MATCH('VS stats'!$C70,'Season 11'!$B$9:$B$27,0)),"-")</f>
        <v>-</v>
      </c>
      <c r="BM70" s="965" t="str">
        <f>IFERROR(INDEX('Season 11'!$D$28:$D$46,MATCH('VS stats'!$C70,'Season 11'!$B$28:$B$46,0)),"-")</f>
        <v>-</v>
      </c>
      <c r="BN70" s="965" t="str">
        <f>IFERROR(INDEX('Season 11'!$J$9:$J$16,MATCH('VS stats'!$C70,'Season 11'!$H$9:$H$16,0)),IFERROR(INDEX('Season 11'!$J$39,MATCH('VS stats'!$C70,'Season 11'!$H$39,0)),"-"))</f>
        <v>-</v>
      </c>
      <c r="BO70" s="965" t="str">
        <f>IFERROR(INDEX('Season 11'!$P$9:$P$16,MATCH('VS stats'!$C70,'Season 11'!$N$9:$N$16,0)),IFERROR(INDEX('Season 11'!$J$30,MATCH('VS stats'!$C70,'Season 11'!$H$30,0)),"-"))</f>
        <v>-</v>
      </c>
      <c r="BP70" s="965" t="str">
        <f>IFERROR(INDEX('Season 11'!$P$20:$P$24,MATCH('VS stats'!$C70,'Season 11'!$N$20:$N$24,0)),
IFERROR(INDEX('Season 11'!$X$9,MATCH('VS stats'!$C70,'Season 11'!$U$9,0)),
IFERROR(INDEX('Season 11'!$X$11:$X$13,MATCH('VS stats'!$C70,'Season 11'!$U$11:$U78,0)),
IFERROR(INDEX('Season 11'!$X$17,MATCH('VS stats'!$C70,'Season 11'!$U$17,0)),
IFERROR(INDEX('Season 11'!$X$19,MATCH('VS stats'!$C70,'Season 11'!$U$19,0)),
IFERROR(INDEX('Season 11'!$X$21,MATCH('VS stats'!$C70,'Season 11'!$U$21,0)),
IFERROR(INDEX('Season 11'!$X$23,MATCH('VS stats'!$C70,'Season 11'!$U$23,0)),"-")))))))</f>
        <v>-</v>
      </c>
      <c r="BQ70" s="966" t="str">
        <f>IFERROR(INDEX('Season 11'!$X$10,MATCH('VS stats'!$C70,'Season 11'!$U$10,0)),
IFERROR(INDEX('Season 11'!$X$14:$X$16,MATCH('VS stats'!$C70,'Season 11'!$U$14:$U$16,0)),
IFERROR(INDEX('Season 11'!$X$18,MATCH('VS stats'!$C70,'Season 11'!$U$18,0)),
IFERROR(INDEX('Season 11'!$X$20,MATCH('VS stats'!$C70,'Season 11'!$U$20,0)),
IFERROR(INDEX('Season 11'!$X$22,MATCH('VS stats'!$C70,'Season 11'!$U$22,0)),"-")))))</f>
        <v>-</v>
      </c>
      <c r="BR70" s="965" t="str">
        <f>IFERROR(INDEX('Season 12'!$D$9:$D$27,MATCH('VS stats'!$C70,'Season 12'!$B$9:$B$27,0)),"-")</f>
        <v>-</v>
      </c>
      <c r="BS70" s="965" t="str">
        <f>IFERROR(INDEX('Season 12'!$D$28:$D$46,MATCH('VS stats'!$C70,'Season 12'!$B$28:$B$46,0)),"-")</f>
        <v>-</v>
      </c>
      <c r="BT70" s="965" t="str">
        <f>IFERROR(INDEX('Season 12'!$J$9:$J$16,MATCH('VS stats'!$C70,'Season 12'!$H$9:$H$16,0)),IFERROR(INDEX('Season 12'!$J$39,MATCH('VS stats'!$C70,'Season 12'!$H$39,0)),"-"))</f>
        <v>-</v>
      </c>
      <c r="BU70" s="965" t="str">
        <f>IFERROR(INDEX('Season 12'!$P$9:$P$16,MATCH('VS stats'!$C70,'Season 12'!$N$9:$N$16,0)),IFERROR(INDEX('Season 12'!$J$30,MATCH('VS stats'!$C70,'Season 12'!$H$30,0)),"-"))</f>
        <v>-</v>
      </c>
      <c r="BV70" s="965" t="str">
        <f>IFERROR(INDEX('Season 12'!$P$20:$P$24,MATCH('VS stats'!$C70,'Season 12'!$N$20:$N$24,0)),
IFERROR(INDEX('Season 12'!$X$9,MATCH('VS stats'!$C70,'Season 12'!$U$9,0)),
IFERROR(INDEX('Season 12'!$X$11:$X$13,MATCH('VS stats'!$C70,'Season 12'!$U$11:$U78,0)),
IFERROR(INDEX('Season 12'!$X$17,MATCH('VS stats'!$C70,'Season 12'!$U$17,0)),
IFERROR(INDEX('Season 12'!$X$19,MATCH('VS stats'!$C70,'Season 12'!$U$19,0)),
IFERROR(INDEX('Season 12'!$X$21,MATCH('VS stats'!$C70,'Season 12'!$U$21,0)),
IFERROR(INDEX('Season 12'!$X$23,MATCH('VS stats'!$C70,'Season 12'!$U$23,0)),"-")))))))</f>
        <v>-</v>
      </c>
      <c r="BW70" s="966" t="str">
        <f>IFERROR(INDEX('Season 12'!$X$10,MATCH('VS stats'!$C70,'Season 12'!$U$10,0)),
IFERROR(INDEX('Season 12'!$X$14:$X$16,MATCH('VS stats'!$C70,'Season 12'!$U$14:$U$16,0)),
IFERROR(INDEX('Season 12'!$X$18,MATCH('VS stats'!$C70,'Season 12'!$U$18,0)),
IFERROR(INDEX('Season 12'!$X$20,MATCH('VS stats'!$C70,'Season 12'!$U$20,0)),
IFERROR(INDEX('Season 12'!$X$22,MATCH('VS stats'!$C70,'Season 12'!$U$22,0)),"-")))))</f>
        <v>-</v>
      </c>
      <c r="BX70" s="965" t="str">
        <f>IFERROR(INDEX('Season 13'!$D$9:$D$27,MATCH('VS stats'!$C70,'Season 13'!$B$9:$B$27,0)),"-")</f>
        <v>-</v>
      </c>
      <c r="BY70" s="965" t="str">
        <f>IFERROR(INDEX('Season 13'!$D$28:$D$46,MATCH('VS stats'!$C70,'Season 13'!$B$28:$B$46,0)),"-")</f>
        <v>-</v>
      </c>
      <c r="BZ70" s="965" t="str">
        <f>IFERROR(INDEX('Season 13'!$J$9:$J$16,MATCH('VS stats'!$C70,'Season 13'!$H$9:$H$16,0)),IFERROR(INDEX('Season 13'!$J$39,MATCH('VS stats'!$C70,'Season 13'!$H$39,0)),"-"))</f>
        <v>-</v>
      </c>
      <c r="CA70" s="965" t="str">
        <f>IFERROR(INDEX('Season 13'!$P$9:$P$16,MATCH('VS stats'!$C70,'Season 13'!$N$9:$N$16,0)),IFERROR(INDEX('Season 13'!$J$30,MATCH('VS stats'!$C70,'Season 13'!$H$30,0)),"-"))</f>
        <v>-</v>
      </c>
      <c r="CB70" s="965" t="str">
        <f>IFERROR(INDEX('Season 13'!$P$20:$P$24,MATCH('VS stats'!$C70,'Season 13'!$N$20:$N$24,0)),
IFERROR(INDEX('Season 13'!$X$9,MATCH('VS stats'!$C70,'Season 13'!$U$9,0)),
IFERROR(INDEX('Season 13'!$X$11:$X$13,MATCH('VS stats'!$C70,'Season 13'!$U$11:$U78,0)),
IFERROR(INDEX('Season 13'!$X$17,MATCH('VS stats'!$C70,'Season 13'!$U$17,0)),
IFERROR(INDEX('Season 13'!$X$19,MATCH('VS stats'!$C70,'Season 13'!$U$19,0)),
IFERROR(INDEX('Season 13'!$X$21,MATCH('VS stats'!$C70,'Season 13'!$U$21,0)),
IFERROR(INDEX('Season 13'!$X$23,MATCH('VS stats'!$C70,'Season 13'!$U$23,0)),"-")))))))</f>
        <v>-</v>
      </c>
      <c r="CC70" s="966" t="str">
        <f>IFERROR(INDEX('Season 13'!$X$10,MATCH('VS stats'!$C70,'Season 13'!$U$10,0)),
IFERROR(INDEX('Season 13'!$X$14:$X$16,MATCH('VS stats'!$C70,'Season 13'!$U$14:$U$16,0)),
IFERROR(INDEX('Season 13'!$X$18,MATCH('VS stats'!$C70,'Season 13'!$U$18,0)),
IFERROR(INDEX('Season 13'!$X$20,MATCH('VS stats'!$C70,'Season 13'!$U$20,0)),
IFERROR(INDEX('Season 13'!$X$22,MATCH('VS stats'!$C70,'Season 13'!$U$22,0)),"-")))))</f>
        <v>-</v>
      </c>
      <c r="CD70" s="965" t="str">
        <f>IFERROR(INDEX('Season 14'!$D$9:$D$27,MATCH('VS stats'!$C70,'Season 14'!$B$9:$B$27,0)),"-")</f>
        <v>-</v>
      </c>
      <c r="CE70" s="965" t="str">
        <f>IFERROR(INDEX('Season 14'!$D$28:$D$46,MATCH('VS stats'!$C70,'Season 14'!$B$28:$B$46,0)),"-")</f>
        <v>-</v>
      </c>
      <c r="CF70" s="965" t="str">
        <f>IFERROR(INDEX('Season 14'!$J$9:$J$16,MATCH('VS stats'!$C70,'Season 14'!$H$9:$H$16,0)),IFERROR(INDEX('Season 14'!$J$39,MATCH('VS stats'!$C70,'Season 14'!$H$39,0)),"-"))</f>
        <v>-</v>
      </c>
      <c r="CG70" s="965" t="str">
        <f>IFERROR(INDEX('Season 14'!$P$9:$P$16,MATCH('VS stats'!$C70,'Season 14'!$N$9:$N$16,0)),IFERROR(INDEX('Season 14'!$J$30,MATCH('VS stats'!$C70,'Season 14'!$H$30,0)),"-"))</f>
        <v>-</v>
      </c>
      <c r="CH70" s="965" t="str">
        <f>IFERROR(INDEX('Season 14'!$P$20:$P$24,MATCH('VS stats'!$C70,'Season 14'!$N$20:$N$24,0)),
IFERROR(INDEX('Season 14'!$X$9,MATCH('VS stats'!$C70,'Season 14'!$U$9,0)),
IFERROR(INDEX('Season 14'!$X$11:$X$13,MATCH('VS stats'!$C70,'Season 14'!$U$11:$U78,0)),
IFERROR(INDEX('Season 14'!$X$17,MATCH('VS stats'!$C70,'Season 14'!$U$17,0)),
IFERROR(INDEX('Season 14'!$X$19,MATCH('VS stats'!$C70,'Season 14'!$U$19,0)),
IFERROR(INDEX('Season 14'!$X$21,MATCH('VS stats'!$C70,'Season 14'!$U$21,0)),
IFERROR(INDEX('Season 14'!$X$23,MATCH('VS stats'!$C70,'Season 14'!$U$23,0)),"-")))))))</f>
        <v>-</v>
      </c>
      <c r="CI70" s="966" t="str">
        <f>IFERROR(INDEX('Season 14'!$X$10,MATCH('VS stats'!$C70,'Season 14'!$U$10,0)),
IFERROR(INDEX('Season 14'!$X$14:$X$16,MATCH('VS stats'!$C70,'Season 14'!$U$14:$U$16,0)),
IFERROR(INDEX('Season 14'!$X$18,MATCH('VS stats'!$C70,'Season 14'!$U$18,0)),
IFERROR(INDEX('Season 14'!$X$20,MATCH('VS stats'!$C70,'Season 14'!$U$20,0)),
IFERROR(INDEX('Season 14'!$X$22,MATCH('VS stats'!$C70,'Season 14'!$U$22,0)),"-")))))</f>
        <v>-</v>
      </c>
      <c r="CJ70" s="965" t="str">
        <f>IFERROR(INDEX('Season 15'!$D$9:$D$27,MATCH('VS stats'!$C70,'Season 15'!$B$9:$B$27,0)),"-")</f>
        <v>-</v>
      </c>
      <c r="CK70" s="965" t="str">
        <f>IFERROR(INDEX('Season 15'!$D$28:$D$46,MATCH('VS stats'!$C70,'Season 15'!$B$28:$B$46,0)),"-")</f>
        <v>-</v>
      </c>
      <c r="CL70" s="965" t="str">
        <f>IFERROR(INDEX('Season 15'!$J$9:$J$16,MATCH('VS stats'!$C70,'Season 15'!$H$9:$H$16,0)),IFERROR(INDEX('Season 15'!$J$39,MATCH('VS stats'!$C70,'Season 15'!$H$39,0)),"-"))</f>
        <v>-</v>
      </c>
      <c r="CM70" s="965" t="str">
        <f>IFERROR(INDEX('Season 15'!$P$9:$P$16,MATCH('VS stats'!$C70,'Season 15'!$N$9:$N$16,0)),IFERROR(INDEX('Season 15'!$J$30,MATCH('VS stats'!$C70,'Season 15'!$H$30,0)),"-"))</f>
        <v>-</v>
      </c>
      <c r="CN70" s="965" t="str">
        <f>IFERROR(INDEX('Season 15'!$P$20:$P$24,MATCH('VS stats'!$C70,'Season 15'!$N$20:$N$24,0)),
IFERROR(INDEX('Season 15'!$X$9,MATCH('VS stats'!$C70,'Season 15'!$U$9,0)),
IFERROR(INDEX('Season 15'!$X$11:$X$13,MATCH('VS stats'!$C70,'Season 15'!$U$11:$U78,0)),
IFERROR(INDEX('Season 15'!$X$17,MATCH('VS stats'!$C70,'Season 15'!$U$17,0)),
IFERROR(INDEX('Season 15'!$X$19,MATCH('VS stats'!$C70,'Season 15'!$U$19,0)),
IFERROR(INDEX('Season 15'!$X$21,MATCH('VS stats'!$C70,'Season 15'!$U$21,0)),
IFERROR(INDEX('Season 15'!$X$23,MATCH('VS stats'!$C70,'Season 15'!$U$23,0)),"-")))))))</f>
        <v>-</v>
      </c>
      <c r="CO70" s="966" t="str">
        <f>IFERROR(INDEX('Season 15'!$X$10,MATCH('VS stats'!$C70,'Season 15'!$U$10,0)),
IFERROR(INDEX('Season 15'!$X$14:$X$16,MATCH('VS stats'!$C70,'Season 15'!$U$14:$U$16,0)),
IFERROR(INDEX('Season 15'!$X$18,MATCH('VS stats'!$C70,'Season 15'!$U$18,0)),
IFERROR(INDEX('Season 15'!$X$20,MATCH('VS stats'!$C70,'Season 15'!$U$20,0)),
IFERROR(INDEX('Season 15'!$X$22,MATCH('VS stats'!$C70,'Season 15'!$U$22,0)),"-")))))</f>
        <v>-</v>
      </c>
      <c r="CP70" s="976"/>
      <c r="CQ70" s="822"/>
      <c r="CR70" s="822"/>
      <c r="CS70" s="822"/>
      <c r="CT70" s="822"/>
      <c r="CU70" s="822"/>
    </row>
    <row r="71" spans="3:99" x14ac:dyDescent="0.25">
      <c r="C71" s="687" t="s">
        <v>237</v>
      </c>
      <c r="D71" s="965" t="str">
        <f>IFERROR(INDEX('Season 1'!$D$9:$D$31,MATCH('VS stats'!$C71,'Season 1'!$B$9:$B$31,0)),"-")</f>
        <v>-</v>
      </c>
      <c r="E71" s="965" t="str">
        <f>IFERROR(INDEX('Season 1'!$D$32:$D$54,MATCH('VS stats'!$C71,'Season 1'!$B$32:$B$54,0)),"-")</f>
        <v>-</v>
      </c>
      <c r="F71" s="965" t="str">
        <f>IFERROR(INDEX('Season 1'!$J$9:$J$16,MATCH('VS stats'!$C71,'Season 1'!$H$9:$H$16,0)),IFERROR(INDEX('Season 1'!$W$9:$W$14,MATCH('VS stats'!$C71,'Season 1'!$T$9:$T$14,0)),"-"))</f>
        <v>-</v>
      </c>
      <c r="G71" s="965" t="str">
        <f>IFERROR(INDEX('Season 1'!$P$9:$P$16,MATCH('VS stats'!$C71,'Season 1'!$N$9:$N$16,0)),"-")</f>
        <v>-</v>
      </c>
      <c r="H71" s="965" t="str">
        <f>IFERROR(INDEX('Season 1'!$P$20:$P$24,MATCH('VS stats'!$C71,'Season 1'!$N$20:$N$24,0)),"-")</f>
        <v>-</v>
      </c>
      <c r="I71" s="966" t="s">
        <v>35</v>
      </c>
      <c r="J71" s="1073" t="str">
        <f>IFERROR(INDEX('Season 2'!$D$9:$D$31,MATCH('VS stats'!$C71,'Season 2'!$B$9:$B$31,0)),"-")</f>
        <v>0-1</v>
      </c>
      <c r="K71" s="965" t="str">
        <f>IFERROR(INDEX('Season 2'!$D$32:$D$54,MATCH('VS stats'!$C71,'Season 2'!$B$32:$B$54,0)),"-")</f>
        <v>-</v>
      </c>
      <c r="L71" s="965" t="str">
        <f>IFERROR(INDEX('Season 2'!$J$9:$J$16,MATCH('VS stats'!$C71,'Season 2'!$H$9:$H$16,0)),IFERROR(INDEX('Season 2'!$J$45:$J$50,MATCH('VS stats'!$C71,'Season 2'!$H$45:$H$50,0)),"-"))</f>
        <v>-</v>
      </c>
      <c r="M71" s="965" t="str">
        <f>IFERROR(INDEX('Season 2'!$P$9:$P$16,MATCH('VS stats'!$C71,'Season 2'!$N$9:$N$16,0)),IFERROR(INDEX('Season 2'!$J$30,MATCH('VS stats'!$C71,'Season 2'!$H$30,0)),"-"))</f>
        <v>-</v>
      </c>
      <c r="N71" s="965" t="str">
        <f>IFERROR(INDEX('Season 2'!$P$20:$P$24,MATCH('VS stats'!$C71,'Season 2'!$N$20:$N$24,0)),
IFERROR(INDEX('Season 2'!$X$9,MATCH('VS stats'!$C71,'Season 2'!$U$9,0)),
IFERROR(INDEX('Season 2'!$X$11:$X$13,MATCH('VS stats'!$C71,'Season 2'!$U$11:$U79,0)),
IFERROR(INDEX('Season 2'!$X$17,MATCH('VS stats'!$C71,'Season 2'!$U$17,0)),
IFERROR(INDEX('Season 2'!$X$19,MATCH('VS stats'!$C71,'Season 2'!$U$19,0)),
IFERROR(INDEX('Season 2'!$X$21,MATCH('VS stats'!$C71,'Season 2'!$U$21,0)),
IFERROR(INDEX('Season 2'!$X$23,MATCH('VS stats'!$C71,'Season 2'!$U$23,0)),
IFERROR(INDEX('Season 2'!$X$25,MATCH('VS stats'!$C71,'Season 2'!$U$25,0)),"-"))))))))</f>
        <v>-</v>
      </c>
      <c r="O71" s="966" t="str">
        <f>IFERROR(INDEX('Season 2'!$X$10,MATCH('VS stats'!$C71,'Season 2'!$U$10,0)),
IFERROR(INDEX('Season 2'!$X$14:$X$16,MATCH('VS stats'!$C71,'Season 2'!$U$14:$U$16,0)),
IFERROR(INDEX('Season 2'!$X$18,MATCH('VS stats'!$C71,'Season 2'!$U$18,0)),
IFERROR(INDEX('Season 2'!$X$20,MATCH('VS stats'!$C71,'Season 2'!$U$20,0)),
IFERROR(INDEX('Season 2'!$X$22,MATCH('VS stats'!$C71,'Season 2'!$U$22,0)),
IFERROR(INDEX('Season 2'!$X$24,MATCH('VS stats'!$C71,'Season 2'!$U$24,0)),"-"))))))</f>
        <v>-</v>
      </c>
      <c r="P71" s="965" t="str">
        <f>IFERROR(INDEX('Season 3'!$D$9:$D$31,MATCH('VS stats'!$C71,'Season 3'!$B$9:$B$31,0)),"-")</f>
        <v>-</v>
      </c>
      <c r="Q71" s="965" t="str">
        <f>IFERROR(INDEX('Season 3'!$D$32:$D$54,MATCH('VS stats'!$C71,'Season 3'!$B$32:$B$54,0)),"-")</f>
        <v>-</v>
      </c>
      <c r="R71" s="965" t="str">
        <f>IFERROR(INDEX('Season 3'!$J$9:$J$16,MATCH('VS stats'!$C71,'Season 3'!$H$9:$H$16,0)),IFERROR(INDEX('Season 3'!$J$39,MATCH('VS stats'!$C71,'Season 3'!$H$39,0)),"-"))</f>
        <v>-</v>
      </c>
      <c r="S71" s="965" t="str">
        <f>IFERROR(INDEX('Season 3'!$P$9:$P$16,MATCH('VS stats'!$C71,'Season 3'!$N$9:$N$16,0)),IFERROR(INDEX('Season 3'!$J$30,MATCH('VS stats'!$C71,'Season 3'!$H$30,0)),"-"))</f>
        <v>-</v>
      </c>
      <c r="T71" s="965" t="str">
        <f>IFERROR(INDEX('Season 3'!$P$20:$P$24,MATCH('VS stats'!$C71,'Season 3'!$N$20:$N$24,0)),
IFERROR(INDEX('Season 3'!$X$9,MATCH('VS stats'!$C71,'Season 3'!$U$9,0)),
IFERROR(INDEX('Season 3'!$X$11:$X$13,MATCH('VS stats'!$C71,'Season 3'!$U$11:$U79,0)),
IFERROR(INDEX('Season 3'!$X$17,MATCH('VS stats'!$C71,'Season 3'!$U$17,0)),
IFERROR(INDEX('Season 3'!$X$19,MATCH('VS stats'!$C71,'Season 3'!$U$19,0)),
IFERROR(INDEX('Season 3'!$X$21,MATCH('VS stats'!$C71,'Season 3'!$U$21,0)),
IFERROR(INDEX('Season 3'!$X$23,MATCH('VS stats'!$C71,'Season 3'!$U$23,0)),
IFERROR(INDEX('Season 3'!$X$25,MATCH('VS stats'!$C71,'Season 3'!$U$25,0)),"-"))))))))</f>
        <v>-</v>
      </c>
      <c r="U71" s="966" t="str">
        <f>IFERROR(INDEX('Season 3'!$X$10,MATCH('VS stats'!$C71,'Season 3'!$U$10,0)),
IFERROR(INDEX('Season 3'!$X$14:$X$16,MATCH('VS stats'!$C71,'Season 3'!$U$14:$U$16,0)),
IFERROR(INDEX('Season 3'!$X$18,MATCH('VS stats'!$C71,'Season 3'!$U$18,0)),
IFERROR(INDEX('Season 3'!$X$20,MATCH('VS stats'!$C71,'Season 3'!$U$20,0)),
IFERROR(INDEX('Season 3'!$X$22,MATCH('VS stats'!$C71,'Season 3'!$U$22,0)),
IFERROR(INDEX('Season 3'!$X$24,MATCH('VS stats'!$C71,'Season 3'!$U$24,0)),"-"))))))</f>
        <v>-</v>
      </c>
      <c r="V71" s="965" t="str">
        <f>IFERROR(INDEX('Season 4'!$D$9:$D$27,MATCH('VS stats'!$C71,'Season 4'!$B$9:$B$27,0)),"-")</f>
        <v>-</v>
      </c>
      <c r="W71" s="965" t="str">
        <f>IFERROR(INDEX('Season 4'!$D$28:$D$46,MATCH('VS stats'!$C71,'Season 4'!$B$28:$B$46,0)),"-")</f>
        <v>-</v>
      </c>
      <c r="X71" s="965" t="str">
        <f>IFERROR(INDEX('Season 4'!$J$9:$J$16,MATCH('VS stats'!$C71,'Season 4'!$H$9:$H$16,0)),IFERROR(INDEX('Season 4'!$J$39,MATCH('VS stats'!$C71,'Season 4'!$H$39,0)),"-"))</f>
        <v>-</v>
      </c>
      <c r="Y71" s="965" t="str">
        <f>IFERROR(INDEX('Season 4'!$P$9:$P$16,MATCH('VS stats'!$C71,'Season 4'!$N$9:$N$16,0)),IFERROR(INDEX('Season 4'!$J$30,MATCH('VS stats'!$C71,'Season 4'!$H$30,0)),"-"))</f>
        <v>-</v>
      </c>
      <c r="Z71" s="965" t="str">
        <f>IFERROR(INDEX('Season 4'!$P$20:$P$24,MATCH('VS stats'!$C71,'Season 4'!$N$20:$N$24,0)),
IFERROR(INDEX('Season 4'!$X$9,MATCH('VS stats'!$C71,'Season 4'!$U$9,0)),
IFERROR(INDEX('Season 4'!$X$11:$X$13,MATCH('VS stats'!$C71,'Season 4'!$U$11:$U79,0)),
IFERROR(INDEX('Season 4'!$X$17,MATCH('VS stats'!$C71,'Season 4'!$U$17,0)),
IFERROR(INDEX('Season 4'!$X$19,MATCH('VS stats'!$C71,'Season 4'!$U$19,0)),
IFERROR(INDEX('Season 4'!$X$21,MATCH('VS stats'!$C71,'Season 4'!$U$21,0)),
IFERROR(INDEX('Season 4'!$X$23,MATCH('VS stats'!$C71,'Season 4'!$U$23,0)),
IFERROR(INDEX('Season 4'!$X$25,MATCH('VS stats'!$C71,'Season 4'!$U$25,0)),"-"))))))))</f>
        <v>-</v>
      </c>
      <c r="AA71" s="966" t="str">
        <f>IFERROR(INDEX('Season 4'!$X$10,MATCH('VS stats'!$C71,'Season 4'!$U$10,0)),
IFERROR(INDEX('Season 4'!$X$14:$X$16,MATCH('VS stats'!$C71,'Season 4'!$U$14:$U$16,0)),
IFERROR(INDEX('Season 4'!$X$18,MATCH('VS stats'!$C71,'Season 4'!$U$18,0)),
IFERROR(INDEX('Season 4'!$X$20,MATCH('VS stats'!$C71,'Season 4'!$U$20,0)),
IFERROR(INDEX('Season 4'!$X$22,MATCH('VS stats'!$C71,'Season 4'!$U$22,0)),
IFERROR(INDEX('Season 4'!$X$24,MATCH('VS stats'!$C71,'Season 4'!$U$24,0)),"-"))))))</f>
        <v>-</v>
      </c>
      <c r="AB71" s="965" t="str">
        <f>IFERROR(INDEX('Season 5'!$D$9:$D$27,MATCH('VS stats'!$C71,'Season 5'!$B$9:$B$27,0)),"-")</f>
        <v>-</v>
      </c>
      <c r="AC71" s="965" t="str">
        <f>IFERROR(INDEX('Season 5'!$D$28:$D$46,MATCH('VS stats'!$C71,'Season 5'!$B$28:$B$46,0)),"-")</f>
        <v>-</v>
      </c>
      <c r="AD71" s="965" t="str">
        <f>IFERROR(INDEX('Season 5'!$J$9:$J$16,MATCH('VS stats'!$C71,'Season 5'!$H$9:$H$16,0)),IFERROR(INDEX('Season 5'!$J$39,MATCH('VS stats'!$C71,'Season 5'!$H$39,0)),"-"))</f>
        <v>-</v>
      </c>
      <c r="AE71" s="965" t="str">
        <f>IFERROR(INDEX('Season 5'!$P$9:$P$16,MATCH('VS stats'!$C71,'Season 5'!$N$9:$N$16,0)),IFERROR(INDEX('Season 5'!$J$30,MATCH('VS stats'!$C71,'Season 5'!$H$30,0)),"-"))</f>
        <v>-</v>
      </c>
      <c r="AF71" s="965" t="str">
        <f>IFERROR(INDEX('Season 5'!$P$20:$P$24,MATCH('VS stats'!$C71,'Season 5'!$N$20:$N$24,0)),
IFERROR(INDEX('Season 5'!$X$9,MATCH('VS stats'!$C71,'Season 5'!$U$9,0)),
IFERROR(INDEX('Season 5'!$X$11:$X$13,MATCH('VS stats'!$C71,'Season 5'!$U$11:$U79,0)),
IFERROR(INDEX('Season 5'!$X$17,MATCH('VS stats'!$C71,'Season 5'!$U$17,0)),
IFERROR(INDEX('Season 5'!$X$19,MATCH('VS stats'!$C71,'Season 5'!$U$19,0)),
IFERROR(INDEX('Season 5'!$X$21,MATCH('VS stats'!$C71,'Season 5'!$U$21,0)),
IFERROR(INDEX('Season 5'!$X$23,MATCH('VS stats'!$C71,'Season 5'!$U$23,0)),"-")))))))</f>
        <v>-</v>
      </c>
      <c r="AG71" s="966" t="str">
        <f>IFERROR(INDEX('Season 5'!$X$10,MATCH('VS stats'!$C71,'Season 5'!$U$10,0)),
IFERROR(INDEX('Season 5'!$X$14:$X$16,MATCH('VS stats'!$C71,'Season 5'!$U$14:$U$16,0)),
IFERROR(INDEX('Season 5'!$X$18,MATCH('VS stats'!$C71,'Season 5'!$U$18,0)),
IFERROR(INDEX('Season 5'!$X$20,MATCH('VS stats'!$C71,'Season 5'!$U$20,0)),
IFERROR(INDEX('Season 5'!$X$22,MATCH('VS stats'!$C71,'Season 5'!$U$22,0)),"-")))))</f>
        <v>-</v>
      </c>
      <c r="AH71" s="965" t="str">
        <f>IFERROR(INDEX('Season 6'!$D$9:$D$27,MATCH('VS stats'!$C71,'Season 6'!$B$9:$B$27,0)),"-")</f>
        <v>-</v>
      </c>
      <c r="AI71" s="965" t="str">
        <f>IFERROR(INDEX('Season 6'!$D$28:$D$46,MATCH('VS stats'!$C71,'Season 6'!$B$28:$B$46,0)),"-")</f>
        <v>-</v>
      </c>
      <c r="AJ71" s="965" t="str">
        <f>IFERROR(INDEX('Season 6'!$J$9:$J$16,MATCH('VS stats'!$C71,'Season 6'!$H$9:$H$16,0)),IFERROR(INDEX('Season 6'!$J$39,MATCH('VS stats'!$C71,'Season 6'!$H$39,0)),"-"))</f>
        <v>-</v>
      </c>
      <c r="AK71" s="965" t="str">
        <f>IFERROR(INDEX('Season 6'!$P$9:$P$16,MATCH('VS stats'!$C71,'Season 6'!$N$9:$N$16,0)),IFERROR(INDEX('Season 6'!$J$30,MATCH('VS stats'!$C71,'Season 6'!$H$30,0)),"-"))</f>
        <v>-</v>
      </c>
      <c r="AL71" s="965" t="str">
        <f>IFERROR(INDEX('Season 6'!$P$20:$P$24,MATCH('VS stats'!$C71,'Season 6'!$N$20:$N$24,0)),
IFERROR(INDEX('Season 6'!$X$9,MATCH('VS stats'!$C71,'Season 6'!$U$9,0)),
IFERROR(INDEX('Season 6'!$X$11:$X$13,MATCH('VS stats'!$C71,'Season 6'!$U$11:$U79,0)),
IFERROR(INDEX('Season 6'!$X$17,MATCH('VS stats'!$C71,'Season 6'!$U$17,0)),
IFERROR(INDEX('Season 6'!$X$19,MATCH('VS stats'!$C71,'Season 6'!$U$19,0)),
IFERROR(INDEX('Season 6'!$X$21,MATCH('VS stats'!$C71,'Season 6'!$U$21,0)),
IFERROR(INDEX('Season 6'!$X$23,MATCH('VS stats'!$C71,'Season 6'!$U$23,0)),"-")))))))</f>
        <v>-</v>
      </c>
      <c r="AM71" s="966" t="str">
        <f>IFERROR(INDEX('Season 6'!$X$10,MATCH('VS stats'!$C71,'Season 6'!$U$10,0)),
IFERROR(INDEX('Season 6'!$X$14:$X$16,MATCH('VS stats'!$C71,'Season 6'!$U$14:$U$16,0)),
IFERROR(INDEX('Season 6'!$X$18,MATCH('VS stats'!$C71,'Season 6'!$U$18,0)),
IFERROR(INDEX('Season 6'!$X$20,MATCH('VS stats'!$C71,'Season 6'!$U$20,0)),
IFERROR(INDEX('Season 6'!$X$22,MATCH('VS stats'!$C71,'Season 6'!$U$22,0)),"-")))))</f>
        <v>-</v>
      </c>
      <c r="AN71" s="965" t="str">
        <f>IFERROR(INDEX('Season 7'!$D$9:$D$27,MATCH('VS stats'!$C71,'Season 7'!$B$9:$B$27,0)),"-")</f>
        <v>-</v>
      </c>
      <c r="AO71" s="965" t="str">
        <f>IFERROR(INDEX('Season 7'!$D$28:$D$46,MATCH('VS stats'!$C71,'Season 7'!$B$28:$B$46,0)),"-")</f>
        <v>-</v>
      </c>
      <c r="AP71" s="965" t="str">
        <f>IFERROR(INDEX('Season 7'!$J$9:$J$16,MATCH('VS stats'!$C71,'Season 7'!$H$9:$H$16,0)),IFERROR(INDEX('Season 7'!$J$39,MATCH('VS stats'!$C71,'Season 7'!$H$39,0)),"-"))</f>
        <v>-</v>
      </c>
      <c r="AQ71" s="965" t="str">
        <f>IFERROR(INDEX('Season 7'!$P$9:$P$16,MATCH('VS stats'!$C71,'Season 7'!$N$9:$N$16,0)),IFERROR(INDEX('Season 7'!$J$30,MATCH('VS stats'!$C71,'Season 7'!$H$30,0)),"-"))</f>
        <v>-</v>
      </c>
      <c r="AR71" s="965" t="str">
        <f>IFERROR(INDEX('Season 7'!$P$20:$P$24,MATCH('VS stats'!$C71,'Season 7'!$N$20:$N$24,0)),
IFERROR(INDEX('Season 7'!$X$9,MATCH('VS stats'!$C71,'Season 7'!$U$9,0)),
IFERROR(INDEX('Season 7'!$X$11:$X$13,MATCH('VS stats'!$C71,'Season 7'!$U$11:$U79,0)),
IFERROR(INDEX('Season 7'!$X$17,MATCH('VS stats'!$C71,'Season 7'!$U$17,0)),
IFERROR(INDEX('Season 7'!$X$19,MATCH('VS stats'!$C71,'Season 7'!$U$19,0)),
IFERROR(INDEX('Season 7'!$X$21,MATCH('VS stats'!$C71,'Season 7'!$U$21,0)),
IFERROR(INDEX('Season 7'!$X$23,MATCH('VS stats'!$C71,'Season 7'!$U$23,0)),"-")))))))</f>
        <v>-</v>
      </c>
      <c r="AS71" s="966" t="str">
        <f>IFERROR(INDEX('Season 7'!$X$10,MATCH('VS stats'!$C71,'Season 7'!$U$10,0)),
IFERROR(INDEX('Season 7'!$X$14:$X$16,MATCH('VS stats'!$C71,'Season 7'!$U$14:$U$16,0)),
IFERROR(INDEX('Season 7'!$X$18,MATCH('VS stats'!$C71,'Season 7'!$U$18,0)),
IFERROR(INDEX('Season 7'!$X$20,MATCH('VS stats'!$C71,'Season 7'!$U$20,0)),
IFERROR(INDEX('Season 7'!$X$22,MATCH('VS stats'!$C71,'Season 7'!$U$22,0)),"-")))))</f>
        <v>-</v>
      </c>
      <c r="AT71" s="965" t="str">
        <f>IFERROR(INDEX('Season 8'!$D$9:$D$27,MATCH('VS stats'!$C71,'Season 8'!$B$9:$B$27,0)),"-")</f>
        <v>-</v>
      </c>
      <c r="AU71" s="965" t="str">
        <f>IFERROR(INDEX('Season 8'!$D$28:$D$46,MATCH('VS stats'!$C71,'Season 8'!$B$28:$B$46,0)),"-")</f>
        <v>-</v>
      </c>
      <c r="AV71" s="965" t="str">
        <f>IFERROR(INDEX('Season 8'!$J$9:$J$16,MATCH('VS stats'!$C71,'Season 8'!$H$9:$H$16,0)),IFERROR(INDEX('Season 8'!$J$39,MATCH('VS stats'!$C71,'Season 8'!$H$39,0)),"-"))</f>
        <v>-</v>
      </c>
      <c r="AW71" s="965" t="str">
        <f>IFERROR(INDEX('Season 8'!$P$9:$P$16,MATCH('VS stats'!$C71,'Season 8'!$N$9:$N$16,0)),IFERROR(INDEX('Season 8'!$J$30,MATCH('VS stats'!$C71,'Season 8'!$H$30,0)),"-"))</f>
        <v>-</v>
      </c>
      <c r="AX71" s="965" t="str">
        <f>IFERROR(INDEX('Season 8'!$P$20:$P$24,MATCH('VS stats'!$C71,'Season 8'!$N$20:$N$24,0)),
IFERROR(INDEX('Season 8'!$X$9,MATCH('VS stats'!$C71,'Season 8'!$U$9,0)),
IFERROR(INDEX('Season 8'!$X$11:$X$13,MATCH('VS stats'!$C71,'Season 8'!$U$11:$U79,0)),
IFERROR(INDEX('Season 8'!$X$17,MATCH('VS stats'!$C71,'Season 8'!$U$17,0)),
IFERROR(INDEX('Season 8'!$X$19,MATCH('VS stats'!$C71,'Season 8'!$U$19,0)),
IFERROR(INDEX('Season 8'!$X$21,MATCH('VS stats'!$C71,'Season 8'!$U$21,0)),
IFERROR(INDEX('Season 8'!$X$23,MATCH('VS stats'!$C71,'Season 8'!$U$23,0)),"-")))))))</f>
        <v>-</v>
      </c>
      <c r="AY71" s="966" t="str">
        <f>IFERROR(INDEX('Season 8'!$X$10,MATCH('VS stats'!$C71,'Season 8'!$U$10,0)),
IFERROR(INDEX('Season 8'!$X$14:$X$16,MATCH('VS stats'!$C71,'Season 8'!$U$14:$U$16,0)),
IFERROR(INDEX('Season 8'!$X$18,MATCH('VS stats'!$C71,'Season 8'!$U$18,0)),
IFERROR(INDEX('Season 8'!$X$20,MATCH('VS stats'!$C71,'Season 8'!$U$20,0)),
IFERROR(INDEX('Season 8'!$X$22,MATCH('VS stats'!$C71,'Season 8'!$U$22,0)),"-")))))</f>
        <v>-</v>
      </c>
      <c r="AZ71" s="965" t="str">
        <f>IFERROR(INDEX('Season 9'!$D$9:$D$27,MATCH('VS stats'!$C71,'Season 9'!$B$9:$B$27,0)),"-")</f>
        <v>-</v>
      </c>
      <c r="BA71" s="965" t="str">
        <f>IFERROR(INDEX('Season 9'!$D$28:$D$46,MATCH('VS stats'!$C71,'Season 9'!$B$28:$B$46,0)),"-")</f>
        <v>-</v>
      </c>
      <c r="BB71" s="965" t="str">
        <f>IFERROR(INDEX('Season 9'!$J$9:$J$16,MATCH('VS stats'!$C71,'Season 9'!$H$9:$H$16,0)),IFERROR(INDEX('Season 9'!$J$39,MATCH('VS stats'!$C71,'Season 9'!$H$39,0)),"-"))</f>
        <v>-</v>
      </c>
      <c r="BC71" s="965" t="str">
        <f>IFERROR(INDEX('Season 9'!$P$9:$P$16,MATCH('VS stats'!$C71,'Season 9'!$N$9:$N$16,0)),IFERROR(INDEX('Season 9'!$J$30,MATCH('VS stats'!$C71,'Season 9'!$H$30,0)),"-"))</f>
        <v>-</v>
      </c>
      <c r="BD71" s="965" t="str">
        <f>IFERROR(INDEX('Season 9'!$P$20:$P$24,MATCH('VS stats'!$C71,'Season 9'!$N$20:$N$24,0)),
IFERROR(INDEX('Season 9'!$X$9,MATCH('VS stats'!$C71,'Season 9'!$U$9,0)),
IFERROR(INDEX('Season 9'!$X$11:$X$13,MATCH('VS stats'!$C71,'Season 9'!$U$11:$U79,0)),
IFERROR(INDEX('Season 9'!$X$17,MATCH('VS stats'!$C71,'Season 9'!$U$17,0)),
IFERROR(INDEX('Season 9'!$X$19,MATCH('VS stats'!$C71,'Season 9'!$U$19,0)),
IFERROR(INDEX('Season 9'!$X$21,MATCH('VS stats'!$C71,'Season 9'!$U$21,0)),
IFERROR(INDEX('Season 9'!$X$23,MATCH('VS stats'!$C71,'Season 9'!$U$23,0)),"-")))))))</f>
        <v>-</v>
      </c>
      <c r="BE71" s="966" t="str">
        <f>IFERROR(INDEX('Season 9'!$X$10,MATCH('VS stats'!$C71,'Season 9'!$U$10,0)),
IFERROR(INDEX('Season 9'!$X$14:$X$16,MATCH('VS stats'!$C71,'Season 9'!$U$14:$U$16,0)),
IFERROR(INDEX('Season 9'!$X$18,MATCH('VS stats'!$C71,'Season 9'!$U$18,0)),
IFERROR(INDEX('Season 9'!$X$20,MATCH('VS stats'!$C71,'Season 9'!$U$20,0)),
IFERROR(INDEX('Season 9'!$X$22,MATCH('VS stats'!$C71,'Season 9'!$U$22,0)),"-")))))</f>
        <v>-</v>
      </c>
      <c r="BF71" s="965" t="str">
        <f>IFERROR(INDEX('Season 10'!$D$9:$D$27,MATCH('VS stats'!$C71,'Season 10'!$B$9:$B$27,0)),"-")</f>
        <v>-</v>
      </c>
      <c r="BG71" s="965" t="str">
        <f>IFERROR(INDEX('Season 10'!$D$28:$D$46,MATCH('VS stats'!$C71,'Season 10'!$B$28:$B$46,0)),"-")</f>
        <v>-</v>
      </c>
      <c r="BH71" s="965" t="str">
        <f>IFERROR(INDEX('Season 10'!$J$9:$J$16,MATCH('VS stats'!$C71,'Season 10'!$H$9:$H$16,0)),IFERROR(INDEX('Season 10'!$J$39,MATCH('VS stats'!$C71,'Season 10'!$H$39,0)),"-"))</f>
        <v>-</v>
      </c>
      <c r="BI71" s="965" t="str">
        <f>IFERROR(INDEX('Season 10'!$P$9:$P$16,MATCH('VS stats'!$C71,'Season 10'!$N$9:$N$16,0)),IFERROR(INDEX('Season 10'!$J$30,MATCH('VS stats'!$C71,'Season 10'!$H$30,0)),"-"))</f>
        <v>-</v>
      </c>
      <c r="BJ71" s="965" t="str">
        <f>IFERROR(INDEX('Season 10'!$P$20:$P$24,MATCH('VS stats'!$C71,'Season 10'!$N$20:$N$24,0)),
IFERROR(INDEX('Season 10'!$X$9,MATCH('VS stats'!$C71,'Season 10'!$U$9,0)),
IFERROR(INDEX('Season 10'!$X$11:$X$13,MATCH('VS stats'!$C71,'Season 10'!$U$11:$U79,0)),
IFERROR(INDEX('Season 10'!$X$17,MATCH('VS stats'!$C71,'Season 10'!$U$17,0)),
IFERROR(INDEX('Season 10'!$X$19,MATCH('VS stats'!$C71,'Season 10'!$U$19,0)),
IFERROR(INDEX('Season 10'!$X$21,MATCH('VS stats'!$C71,'Season 10'!$U$21,0)),
IFERROR(INDEX('Season 10'!$X$23,MATCH('VS stats'!$C71,'Season 10'!$U$23,0)),"-")))))))</f>
        <v>-</v>
      </c>
      <c r="BK71" s="966" t="str">
        <f>IFERROR(INDEX('Season 10'!$X$10,MATCH('VS stats'!$C71,'Season 10'!$U$10,0)),
IFERROR(INDEX('Season 10'!$X$14:$X$16,MATCH('VS stats'!$C71,'Season 10'!$U$14:$U$16,0)),
IFERROR(INDEX('Season 10'!$X$18,MATCH('VS stats'!$C71,'Season 10'!$U$18,0)),
IFERROR(INDEX('Season 10'!$X$20,MATCH('VS stats'!$C71,'Season 10'!$U$20,0)),
IFERROR(INDEX('Season 10'!$X$22,MATCH('VS stats'!$C71,'Season 10'!$U$22,0)),"-")))))</f>
        <v>-</v>
      </c>
      <c r="BL71" s="965" t="str">
        <f>IFERROR(INDEX('Season 11'!$D$9:$D$27,MATCH('VS stats'!$C71,'Season 11'!$B$9:$B$27,0)),"-")</f>
        <v>-</v>
      </c>
      <c r="BM71" s="965" t="str">
        <f>IFERROR(INDEX('Season 11'!$D$28:$D$46,MATCH('VS stats'!$C71,'Season 11'!$B$28:$B$46,0)),"-")</f>
        <v>-</v>
      </c>
      <c r="BN71" s="965" t="str">
        <f>IFERROR(INDEX('Season 11'!$J$9:$J$16,MATCH('VS stats'!$C71,'Season 11'!$H$9:$H$16,0)),IFERROR(INDEX('Season 11'!$J$39,MATCH('VS stats'!$C71,'Season 11'!$H$39,0)),"-"))</f>
        <v>-</v>
      </c>
      <c r="BO71" s="965" t="str">
        <f>IFERROR(INDEX('Season 11'!$P$9:$P$16,MATCH('VS stats'!$C71,'Season 11'!$N$9:$N$16,0)),IFERROR(INDEX('Season 11'!$J$30,MATCH('VS stats'!$C71,'Season 11'!$H$30,0)),"-"))</f>
        <v>-</v>
      </c>
      <c r="BP71" s="965" t="str">
        <f>IFERROR(INDEX('Season 11'!$P$20:$P$24,MATCH('VS stats'!$C71,'Season 11'!$N$20:$N$24,0)),
IFERROR(INDEX('Season 11'!$X$9,MATCH('VS stats'!$C71,'Season 11'!$U$9,0)),
IFERROR(INDEX('Season 11'!$X$11:$X$13,MATCH('VS stats'!$C71,'Season 11'!$U$11:$U79,0)),
IFERROR(INDEX('Season 11'!$X$17,MATCH('VS stats'!$C71,'Season 11'!$U$17,0)),
IFERROR(INDEX('Season 11'!$X$19,MATCH('VS stats'!$C71,'Season 11'!$U$19,0)),
IFERROR(INDEX('Season 11'!$X$21,MATCH('VS stats'!$C71,'Season 11'!$U$21,0)),
IFERROR(INDEX('Season 11'!$X$23,MATCH('VS stats'!$C71,'Season 11'!$U$23,0)),"-")))))))</f>
        <v>-</v>
      </c>
      <c r="BQ71" s="966" t="str">
        <f>IFERROR(INDEX('Season 11'!$X$10,MATCH('VS stats'!$C71,'Season 11'!$U$10,0)),
IFERROR(INDEX('Season 11'!$X$14:$X$16,MATCH('VS stats'!$C71,'Season 11'!$U$14:$U$16,0)),
IFERROR(INDEX('Season 11'!$X$18,MATCH('VS stats'!$C71,'Season 11'!$U$18,0)),
IFERROR(INDEX('Season 11'!$X$20,MATCH('VS stats'!$C71,'Season 11'!$U$20,0)),
IFERROR(INDEX('Season 11'!$X$22,MATCH('VS stats'!$C71,'Season 11'!$U$22,0)),"-")))))</f>
        <v>-</v>
      </c>
      <c r="BR71" s="965" t="str">
        <f>IFERROR(INDEX('Season 12'!$D$9:$D$27,MATCH('VS stats'!$C71,'Season 12'!$B$9:$B$27,0)),"-")</f>
        <v>-</v>
      </c>
      <c r="BS71" s="965" t="str">
        <f>IFERROR(INDEX('Season 12'!$D$28:$D$46,MATCH('VS stats'!$C71,'Season 12'!$B$28:$B$46,0)),"-")</f>
        <v>-</v>
      </c>
      <c r="BT71" s="965" t="str">
        <f>IFERROR(INDEX('Season 12'!$J$9:$J$16,MATCH('VS stats'!$C71,'Season 12'!$H$9:$H$16,0)),IFERROR(INDEX('Season 12'!$J$39,MATCH('VS stats'!$C71,'Season 12'!$H$39,0)),"-"))</f>
        <v>-</v>
      </c>
      <c r="BU71" s="965" t="str">
        <f>IFERROR(INDEX('Season 12'!$P$9:$P$16,MATCH('VS stats'!$C71,'Season 12'!$N$9:$N$16,0)),IFERROR(INDEX('Season 12'!$J$30,MATCH('VS stats'!$C71,'Season 12'!$H$30,0)),"-"))</f>
        <v>-</v>
      </c>
      <c r="BV71" s="965" t="str">
        <f>IFERROR(INDEX('Season 12'!$P$20:$P$24,MATCH('VS stats'!$C71,'Season 12'!$N$20:$N$24,0)),
IFERROR(INDEX('Season 12'!$X$9,MATCH('VS stats'!$C71,'Season 12'!$U$9,0)),
IFERROR(INDEX('Season 12'!$X$11:$X$13,MATCH('VS stats'!$C71,'Season 12'!$U$11:$U79,0)),
IFERROR(INDEX('Season 12'!$X$17,MATCH('VS stats'!$C71,'Season 12'!$U$17,0)),
IFERROR(INDEX('Season 12'!$X$19,MATCH('VS stats'!$C71,'Season 12'!$U$19,0)),
IFERROR(INDEX('Season 12'!$X$21,MATCH('VS stats'!$C71,'Season 12'!$U$21,0)),
IFERROR(INDEX('Season 12'!$X$23,MATCH('VS stats'!$C71,'Season 12'!$U$23,0)),"-")))))))</f>
        <v>-</v>
      </c>
      <c r="BW71" s="966" t="str">
        <f>IFERROR(INDEX('Season 12'!$X$10,MATCH('VS stats'!$C71,'Season 12'!$U$10,0)),
IFERROR(INDEX('Season 12'!$X$14:$X$16,MATCH('VS stats'!$C71,'Season 12'!$U$14:$U$16,0)),
IFERROR(INDEX('Season 12'!$X$18,MATCH('VS stats'!$C71,'Season 12'!$U$18,0)),
IFERROR(INDEX('Season 12'!$X$20,MATCH('VS stats'!$C71,'Season 12'!$U$20,0)),
IFERROR(INDEX('Season 12'!$X$22,MATCH('VS stats'!$C71,'Season 12'!$U$22,0)),"-")))))</f>
        <v>-</v>
      </c>
      <c r="BX71" s="965" t="str">
        <f>IFERROR(INDEX('Season 13'!$D$9:$D$27,MATCH('VS stats'!$C71,'Season 13'!$B$9:$B$27,0)),"-")</f>
        <v>-</v>
      </c>
      <c r="BY71" s="965" t="str">
        <f>IFERROR(INDEX('Season 13'!$D$28:$D$46,MATCH('VS stats'!$C71,'Season 13'!$B$28:$B$46,0)),"-")</f>
        <v>-</v>
      </c>
      <c r="BZ71" s="965" t="str">
        <f>IFERROR(INDEX('Season 13'!$J$9:$J$16,MATCH('VS stats'!$C71,'Season 13'!$H$9:$H$16,0)),IFERROR(INDEX('Season 13'!$J$39,MATCH('VS stats'!$C71,'Season 13'!$H$39,0)),"-"))</f>
        <v>-</v>
      </c>
      <c r="CA71" s="965" t="str">
        <f>IFERROR(INDEX('Season 13'!$P$9:$P$16,MATCH('VS stats'!$C71,'Season 13'!$N$9:$N$16,0)),IFERROR(INDEX('Season 13'!$J$30,MATCH('VS stats'!$C71,'Season 13'!$H$30,0)),"-"))</f>
        <v>-</v>
      </c>
      <c r="CB71" s="965" t="str">
        <f>IFERROR(INDEX('Season 13'!$P$20:$P$24,MATCH('VS stats'!$C71,'Season 13'!$N$20:$N$24,0)),
IFERROR(INDEX('Season 13'!$X$9,MATCH('VS stats'!$C71,'Season 13'!$U$9,0)),
IFERROR(INDEX('Season 13'!$X$11:$X$13,MATCH('VS stats'!$C71,'Season 13'!$U$11:$U79,0)),
IFERROR(INDEX('Season 13'!$X$17,MATCH('VS stats'!$C71,'Season 13'!$U$17,0)),
IFERROR(INDEX('Season 13'!$X$19,MATCH('VS stats'!$C71,'Season 13'!$U$19,0)),
IFERROR(INDEX('Season 13'!$X$21,MATCH('VS stats'!$C71,'Season 13'!$U$21,0)),
IFERROR(INDEX('Season 13'!$X$23,MATCH('VS stats'!$C71,'Season 13'!$U$23,0)),"-")))))))</f>
        <v>-</v>
      </c>
      <c r="CC71" s="966" t="str">
        <f>IFERROR(INDEX('Season 13'!$X$10,MATCH('VS stats'!$C71,'Season 13'!$U$10,0)),
IFERROR(INDEX('Season 13'!$X$14:$X$16,MATCH('VS stats'!$C71,'Season 13'!$U$14:$U$16,0)),
IFERROR(INDEX('Season 13'!$X$18,MATCH('VS stats'!$C71,'Season 13'!$U$18,0)),
IFERROR(INDEX('Season 13'!$X$20,MATCH('VS stats'!$C71,'Season 13'!$U$20,0)),
IFERROR(INDEX('Season 13'!$X$22,MATCH('VS stats'!$C71,'Season 13'!$U$22,0)),"-")))))</f>
        <v>-</v>
      </c>
      <c r="CD71" s="965" t="str">
        <f>IFERROR(INDEX('Season 14'!$D$9:$D$27,MATCH('VS stats'!$C71,'Season 14'!$B$9:$B$27,0)),"-")</f>
        <v>-</v>
      </c>
      <c r="CE71" s="965" t="str">
        <f>IFERROR(INDEX('Season 14'!$D$28:$D$46,MATCH('VS stats'!$C71,'Season 14'!$B$28:$B$46,0)),"-")</f>
        <v>-</v>
      </c>
      <c r="CF71" s="965" t="str">
        <f>IFERROR(INDEX('Season 14'!$J$9:$J$16,MATCH('VS stats'!$C71,'Season 14'!$H$9:$H$16,0)),IFERROR(INDEX('Season 14'!$J$39,MATCH('VS stats'!$C71,'Season 14'!$H$39,0)),"-"))</f>
        <v>-</v>
      </c>
      <c r="CG71" s="965" t="str">
        <f>IFERROR(INDEX('Season 14'!$P$9:$P$16,MATCH('VS stats'!$C71,'Season 14'!$N$9:$N$16,0)),IFERROR(INDEX('Season 14'!$J$30,MATCH('VS stats'!$C71,'Season 14'!$H$30,0)),"-"))</f>
        <v>-</v>
      </c>
      <c r="CH71" s="965" t="str">
        <f>IFERROR(INDEX('Season 14'!$P$20:$P$24,MATCH('VS stats'!$C71,'Season 14'!$N$20:$N$24,0)),
IFERROR(INDEX('Season 14'!$X$9,MATCH('VS stats'!$C71,'Season 14'!$U$9,0)),
IFERROR(INDEX('Season 14'!$X$11:$X$13,MATCH('VS stats'!$C71,'Season 14'!$U$11:$U79,0)),
IFERROR(INDEX('Season 14'!$X$17,MATCH('VS stats'!$C71,'Season 14'!$U$17,0)),
IFERROR(INDEX('Season 14'!$X$19,MATCH('VS stats'!$C71,'Season 14'!$U$19,0)),
IFERROR(INDEX('Season 14'!$X$21,MATCH('VS stats'!$C71,'Season 14'!$U$21,0)),
IFERROR(INDEX('Season 14'!$X$23,MATCH('VS stats'!$C71,'Season 14'!$U$23,0)),"-")))))))</f>
        <v>-</v>
      </c>
      <c r="CI71" s="966" t="str">
        <f>IFERROR(INDEX('Season 14'!$X$10,MATCH('VS stats'!$C71,'Season 14'!$U$10,0)),
IFERROR(INDEX('Season 14'!$X$14:$X$16,MATCH('VS stats'!$C71,'Season 14'!$U$14:$U$16,0)),
IFERROR(INDEX('Season 14'!$X$18,MATCH('VS stats'!$C71,'Season 14'!$U$18,0)),
IFERROR(INDEX('Season 14'!$X$20,MATCH('VS stats'!$C71,'Season 14'!$U$20,0)),
IFERROR(INDEX('Season 14'!$X$22,MATCH('VS stats'!$C71,'Season 14'!$U$22,0)),"-")))))</f>
        <v>-</v>
      </c>
      <c r="CJ71" s="965" t="str">
        <f>IFERROR(INDEX('Season 15'!$D$9:$D$27,MATCH('VS stats'!$C71,'Season 15'!$B$9:$B$27,0)),"-")</f>
        <v>-</v>
      </c>
      <c r="CK71" s="965" t="str">
        <f>IFERROR(INDEX('Season 15'!$D$28:$D$46,MATCH('VS stats'!$C71,'Season 15'!$B$28:$B$46,0)),"-")</f>
        <v>-</v>
      </c>
      <c r="CL71" s="965" t="str">
        <f>IFERROR(INDEX('Season 15'!$J$9:$J$16,MATCH('VS stats'!$C71,'Season 15'!$H$9:$H$16,0)),IFERROR(INDEX('Season 15'!$J$39,MATCH('VS stats'!$C71,'Season 15'!$H$39,0)),"-"))</f>
        <v>-</v>
      </c>
      <c r="CM71" s="965" t="str">
        <f>IFERROR(INDEX('Season 15'!$P$9:$P$16,MATCH('VS stats'!$C71,'Season 15'!$N$9:$N$16,0)),IFERROR(INDEX('Season 15'!$J$30,MATCH('VS stats'!$C71,'Season 15'!$H$30,0)),"-"))</f>
        <v>-</v>
      </c>
      <c r="CN71" s="965" t="str">
        <f>IFERROR(INDEX('Season 15'!$P$20:$P$24,MATCH('VS stats'!$C71,'Season 15'!$N$20:$N$24,0)),
IFERROR(INDEX('Season 15'!$X$9,MATCH('VS stats'!$C71,'Season 15'!$U$9,0)),
IFERROR(INDEX('Season 15'!$X$11:$X$13,MATCH('VS stats'!$C71,'Season 15'!$U$11:$U79,0)),
IFERROR(INDEX('Season 15'!$X$17,MATCH('VS stats'!$C71,'Season 15'!$U$17,0)),
IFERROR(INDEX('Season 15'!$X$19,MATCH('VS stats'!$C71,'Season 15'!$U$19,0)),
IFERROR(INDEX('Season 15'!$X$21,MATCH('VS stats'!$C71,'Season 15'!$U$21,0)),
IFERROR(INDEX('Season 15'!$X$23,MATCH('VS stats'!$C71,'Season 15'!$U$23,0)),"-")))))))</f>
        <v>-</v>
      </c>
      <c r="CO71" s="966" t="str">
        <f>IFERROR(INDEX('Season 15'!$X$10,MATCH('VS stats'!$C71,'Season 15'!$U$10,0)),
IFERROR(INDEX('Season 15'!$X$14:$X$16,MATCH('VS stats'!$C71,'Season 15'!$U$14:$U$16,0)),
IFERROR(INDEX('Season 15'!$X$18,MATCH('VS stats'!$C71,'Season 15'!$U$18,0)),
IFERROR(INDEX('Season 15'!$X$20,MATCH('VS stats'!$C71,'Season 15'!$U$20,0)),
IFERROR(INDEX('Season 15'!$X$22,MATCH('VS stats'!$C71,'Season 15'!$U$22,0)),"-")))))</f>
        <v>-</v>
      </c>
      <c r="CP71" s="976"/>
      <c r="CQ71" s="822"/>
      <c r="CR71" s="822"/>
      <c r="CS71" s="822"/>
      <c r="CT71" s="822"/>
      <c r="CU71" s="822"/>
    </row>
    <row r="72" spans="3:99" x14ac:dyDescent="0.25">
      <c r="C72" s="680" t="s">
        <v>238</v>
      </c>
      <c r="D72" s="965" t="str">
        <f>IFERROR(INDEX('Season 1'!$D$9:$D$31,MATCH('VS stats'!$C72,'Season 1'!$B$9:$B$31,0)),"-")</f>
        <v>-</v>
      </c>
      <c r="E72" s="965" t="str">
        <f>IFERROR(INDEX('Season 1'!$D$32:$D$54,MATCH('VS stats'!$C72,'Season 1'!$B$32:$B$54,0)),"-")</f>
        <v>-</v>
      </c>
      <c r="F72" s="965" t="str">
        <f>IFERROR(INDEX('Season 1'!$J$9:$J$16,MATCH('VS stats'!$C72,'Season 1'!$H$9:$H$16,0)),IFERROR(INDEX('Season 1'!$W$9:$W$14,MATCH('VS stats'!$C72,'Season 1'!$T$9:$T$14,0)),"-"))</f>
        <v>-</v>
      </c>
      <c r="G72" s="965" t="str">
        <f>IFERROR(INDEX('Season 1'!$P$9:$P$16,MATCH('VS stats'!$C72,'Season 1'!$N$9:$N$16,0)),"-")</f>
        <v>-</v>
      </c>
      <c r="H72" s="965" t="str">
        <f>IFERROR(INDEX('Season 1'!$P$20:$P$24,MATCH('VS stats'!$C72,'Season 1'!$N$20:$N$24,0)),"-")</f>
        <v>-</v>
      </c>
      <c r="I72" s="966" t="s">
        <v>35</v>
      </c>
      <c r="J72" s="1074" t="str">
        <f>IFERROR(INDEX('Season 2'!$D$9:$D$31,MATCH('VS stats'!$C72,'Season 2'!$B$9:$B$31,0)),"-")</f>
        <v>0-0</v>
      </c>
      <c r="K72" s="965" t="str">
        <f>IFERROR(INDEX('Season 2'!$D$32:$D$54,MATCH('VS stats'!$C72,'Season 2'!$B$32:$B$54,0)),"-")</f>
        <v>-</v>
      </c>
      <c r="L72" s="965" t="str">
        <f>IFERROR(INDEX('Season 2'!$J$9:$J$16,MATCH('VS stats'!$C72,'Season 2'!$H$9:$H$16,0)),IFERROR(INDEX('Season 2'!$J$45:$J$50,MATCH('VS stats'!$C72,'Season 2'!$H$45:$H$50,0)),"-"))</f>
        <v>-</v>
      </c>
      <c r="M72" s="965" t="str">
        <f>IFERROR(INDEX('Season 2'!$P$9:$P$16,MATCH('VS stats'!$C72,'Season 2'!$N$9:$N$16,0)),IFERROR(INDEX('Season 2'!$J$30,MATCH('VS stats'!$C72,'Season 2'!$H$30,0)),"-"))</f>
        <v>-</v>
      </c>
      <c r="N72" s="965" t="str">
        <f>IFERROR(INDEX('Season 2'!$P$20:$P$24,MATCH('VS stats'!$C72,'Season 2'!$N$20:$N$24,0)),
IFERROR(INDEX('Season 2'!$X$9,MATCH('VS stats'!$C72,'Season 2'!$U$9,0)),
IFERROR(INDEX('Season 2'!$X$11:$X$13,MATCH('VS stats'!$C72,'Season 2'!$U$11:$U80,0)),
IFERROR(INDEX('Season 2'!$X$17,MATCH('VS stats'!$C72,'Season 2'!$U$17,0)),
IFERROR(INDEX('Season 2'!$X$19,MATCH('VS stats'!$C72,'Season 2'!$U$19,0)),
IFERROR(INDEX('Season 2'!$X$21,MATCH('VS stats'!$C72,'Season 2'!$U$21,0)),
IFERROR(INDEX('Season 2'!$X$23,MATCH('VS stats'!$C72,'Season 2'!$U$23,0)),
IFERROR(INDEX('Season 2'!$X$25,MATCH('VS stats'!$C72,'Season 2'!$U$25,0)),"-"))))))))</f>
        <v>-</v>
      </c>
      <c r="O72" s="966" t="str">
        <f>IFERROR(INDEX('Season 2'!$X$10,MATCH('VS stats'!$C72,'Season 2'!$U$10,0)),
IFERROR(INDEX('Season 2'!$X$14:$X$16,MATCH('VS stats'!$C72,'Season 2'!$U$14:$U$16,0)),
IFERROR(INDEX('Season 2'!$X$18,MATCH('VS stats'!$C72,'Season 2'!$U$18,0)),
IFERROR(INDEX('Season 2'!$X$20,MATCH('VS stats'!$C72,'Season 2'!$U$20,0)),
IFERROR(INDEX('Season 2'!$X$22,MATCH('VS stats'!$C72,'Season 2'!$U$22,0)),
IFERROR(INDEX('Season 2'!$X$24,MATCH('VS stats'!$C72,'Season 2'!$U$24,0)),"-"))))))</f>
        <v>-</v>
      </c>
      <c r="P72" s="965" t="str">
        <f>IFERROR(INDEX('Season 3'!$D$9:$D$31,MATCH('VS stats'!$C72,'Season 3'!$B$9:$B$31,0)),"-")</f>
        <v>-</v>
      </c>
      <c r="Q72" s="965" t="str">
        <f>IFERROR(INDEX('Season 3'!$D$32:$D$54,MATCH('VS stats'!$C72,'Season 3'!$B$32:$B$54,0)),"-")</f>
        <v>-</v>
      </c>
      <c r="R72" s="965" t="str">
        <f>IFERROR(INDEX('Season 3'!$J$9:$J$16,MATCH('VS stats'!$C72,'Season 3'!$H$9:$H$16,0)),IFERROR(INDEX('Season 3'!$J$39,MATCH('VS stats'!$C72,'Season 3'!$H$39,0)),"-"))</f>
        <v>-</v>
      </c>
      <c r="S72" s="965" t="str">
        <f>IFERROR(INDEX('Season 3'!$P$9:$P$16,MATCH('VS stats'!$C72,'Season 3'!$N$9:$N$16,0)),IFERROR(INDEX('Season 3'!$J$30,MATCH('VS stats'!$C72,'Season 3'!$H$30,0)),"-"))</f>
        <v>-</v>
      </c>
      <c r="T72" s="965" t="str">
        <f>IFERROR(INDEX('Season 3'!$P$20:$P$24,MATCH('VS stats'!$C72,'Season 3'!$N$20:$N$24,0)),
IFERROR(INDEX('Season 3'!$X$9,MATCH('VS stats'!$C72,'Season 3'!$U$9,0)),
IFERROR(INDEX('Season 3'!$X$11:$X$13,MATCH('VS stats'!$C72,'Season 3'!$U$11:$U84,0)),
IFERROR(INDEX('Season 3'!$X$17,MATCH('VS stats'!$C72,'Season 3'!$U$17,0)),
IFERROR(INDEX('Season 3'!$X$19,MATCH('VS stats'!$C72,'Season 3'!$U$19,0)),
IFERROR(INDEX('Season 3'!$X$21,MATCH('VS stats'!$C72,'Season 3'!$U$21,0)),
IFERROR(INDEX('Season 3'!$X$23,MATCH('VS stats'!$C72,'Season 3'!$U$23,0)),
IFERROR(INDEX('Season 3'!$X$25,MATCH('VS stats'!$C72,'Season 3'!$U$25,0)),"-"))))))))</f>
        <v>-</v>
      </c>
      <c r="U72" s="966" t="str">
        <f>IFERROR(INDEX('Season 3'!$X$10,MATCH('VS stats'!$C72,'Season 3'!$U$10,0)),
IFERROR(INDEX('Season 3'!$X$14:$X$16,MATCH('VS stats'!$C72,'Season 3'!$U$14:$U$16,0)),
IFERROR(INDEX('Season 3'!$X$18,MATCH('VS stats'!$C72,'Season 3'!$U$18,0)),
IFERROR(INDEX('Season 3'!$X$20,MATCH('VS stats'!$C72,'Season 3'!$U$20,0)),
IFERROR(INDEX('Season 3'!$X$22,MATCH('VS stats'!$C72,'Season 3'!$U$22,0)),
IFERROR(INDEX('Season 3'!$X$24,MATCH('VS stats'!$C72,'Season 3'!$U$24,0)),"-"))))))</f>
        <v>-</v>
      </c>
      <c r="V72" s="965" t="str">
        <f>IFERROR(INDEX('Season 4'!$D$9:$D$27,MATCH('VS stats'!$C72,'Season 4'!$B$9:$B$27,0)),"-")</f>
        <v>-</v>
      </c>
      <c r="W72" s="965" t="str">
        <f>IFERROR(INDEX('Season 4'!$D$28:$D$46,MATCH('VS stats'!$C72,'Season 4'!$B$28:$B$46,0)),"-")</f>
        <v>-</v>
      </c>
      <c r="X72" s="965" t="str">
        <f>IFERROR(INDEX('Season 4'!$J$9:$J$16,MATCH('VS stats'!$C72,'Season 4'!$H$9:$H$16,0)),IFERROR(INDEX('Season 4'!$J$39,MATCH('VS stats'!$C72,'Season 4'!$H$39,0)),"-"))</f>
        <v>-</v>
      </c>
      <c r="Y72" s="965" t="str">
        <f>IFERROR(INDEX('Season 4'!$P$9:$P$16,MATCH('VS stats'!$C72,'Season 4'!$N$9:$N$16,0)),IFERROR(INDEX('Season 4'!$J$30,MATCH('VS stats'!$C72,'Season 4'!$H$30,0)),"-"))</f>
        <v>-</v>
      </c>
      <c r="Z72" s="965" t="str">
        <f>IFERROR(INDEX('Season 4'!$P$20:$P$24,MATCH('VS stats'!$C72,'Season 4'!$N$20:$N$24,0)),
IFERROR(INDEX('Season 4'!$X$9,MATCH('VS stats'!$C72,'Season 4'!$U$9,0)),
IFERROR(INDEX('Season 4'!$X$11:$X$13,MATCH('VS stats'!$C72,'Season 4'!$U$11:$U80,0)),
IFERROR(INDEX('Season 4'!$X$17,MATCH('VS stats'!$C72,'Season 4'!$U$17,0)),
IFERROR(INDEX('Season 4'!$X$19,MATCH('VS stats'!$C72,'Season 4'!$U$19,0)),
IFERROR(INDEX('Season 4'!$X$21,MATCH('VS stats'!$C72,'Season 4'!$U$21,0)),
IFERROR(INDEX('Season 4'!$X$23,MATCH('VS stats'!$C72,'Season 4'!$U$23,0)),
IFERROR(INDEX('Season 4'!$X$25,MATCH('VS stats'!$C72,'Season 4'!$U$25,0)),"-"))))))))</f>
        <v>-</v>
      </c>
      <c r="AA72" s="966" t="str">
        <f>IFERROR(INDEX('Season 4'!$X$10,MATCH('VS stats'!$C72,'Season 4'!$U$10,0)),
IFERROR(INDEX('Season 4'!$X$14:$X$16,MATCH('VS stats'!$C72,'Season 4'!$U$14:$U$16,0)),
IFERROR(INDEX('Season 4'!$X$18,MATCH('VS stats'!$C72,'Season 4'!$U$18,0)),
IFERROR(INDEX('Season 4'!$X$20,MATCH('VS stats'!$C72,'Season 4'!$U$20,0)),
IFERROR(INDEX('Season 4'!$X$22,MATCH('VS stats'!$C72,'Season 4'!$U$22,0)),
IFERROR(INDEX('Season 4'!$X$24,MATCH('VS stats'!$C72,'Season 4'!$U$24,0)),"-"))))))</f>
        <v>-</v>
      </c>
      <c r="AB72" s="965" t="str">
        <f>IFERROR(INDEX('Season 5'!$D$9:$D$27,MATCH('VS stats'!$C72,'Season 5'!$B$9:$B$27,0)),"-")</f>
        <v>-</v>
      </c>
      <c r="AC72" s="965" t="str">
        <f>IFERROR(INDEX('Season 5'!$D$28:$D$46,MATCH('VS stats'!$C72,'Season 5'!$B$28:$B$46,0)),"-")</f>
        <v>-</v>
      </c>
      <c r="AD72" s="965" t="str">
        <f>IFERROR(INDEX('Season 5'!$J$9:$J$16,MATCH('VS stats'!$C72,'Season 5'!$H$9:$H$16,0)),IFERROR(INDEX('Season 5'!$J$39,MATCH('VS stats'!$C72,'Season 5'!$H$39,0)),"-"))</f>
        <v>-</v>
      </c>
      <c r="AE72" s="965" t="str">
        <f>IFERROR(INDEX('Season 5'!$P$9:$P$16,MATCH('VS stats'!$C72,'Season 5'!$N$9:$N$16,0)),IFERROR(INDEX('Season 5'!$J$30,MATCH('VS stats'!$C72,'Season 5'!$H$30,0)),"-"))</f>
        <v>-</v>
      </c>
      <c r="AF72" s="965" t="str">
        <f>IFERROR(INDEX('Season 5'!$P$20:$P$24,MATCH('VS stats'!$C72,'Season 5'!$N$20:$N$24,0)),
IFERROR(INDEX('Season 5'!$X$9,MATCH('VS stats'!$C72,'Season 5'!$U$9,0)),
IFERROR(INDEX('Season 5'!$X$11:$X$13,MATCH('VS stats'!$C72,'Season 5'!$U$11:$U80,0)),
IFERROR(INDEX('Season 5'!$X$17,MATCH('VS stats'!$C72,'Season 5'!$U$17,0)),
IFERROR(INDEX('Season 5'!$X$19,MATCH('VS stats'!$C72,'Season 5'!$U$19,0)),
IFERROR(INDEX('Season 5'!$X$21,MATCH('VS stats'!$C72,'Season 5'!$U$21,0)),
IFERROR(INDEX('Season 5'!$X$23,MATCH('VS stats'!$C72,'Season 5'!$U$23,0)),"-")))))))</f>
        <v>-</v>
      </c>
      <c r="AG72" s="966" t="str">
        <f>IFERROR(INDEX('Season 5'!$X$10,MATCH('VS stats'!$C72,'Season 5'!$U$10,0)),
IFERROR(INDEX('Season 5'!$X$14:$X$16,MATCH('VS stats'!$C72,'Season 5'!$U$14:$U$16,0)),
IFERROR(INDEX('Season 5'!$X$18,MATCH('VS stats'!$C72,'Season 5'!$U$18,0)),
IFERROR(INDEX('Season 5'!$X$20,MATCH('VS stats'!$C72,'Season 5'!$U$20,0)),
IFERROR(INDEX('Season 5'!$X$22,MATCH('VS stats'!$C72,'Season 5'!$U$22,0)),"-")))))</f>
        <v>-</v>
      </c>
      <c r="AH72" s="965" t="str">
        <f>IFERROR(INDEX('Season 6'!$D$9:$D$27,MATCH('VS stats'!$C72,'Season 6'!$B$9:$B$27,0)),"-")</f>
        <v>-</v>
      </c>
      <c r="AI72" s="965" t="str">
        <f>IFERROR(INDEX('Season 6'!$D$28:$D$46,MATCH('VS stats'!$C72,'Season 6'!$B$28:$B$46,0)),"-")</f>
        <v>-</v>
      </c>
      <c r="AJ72" s="965" t="str">
        <f>IFERROR(INDEX('Season 6'!$J$9:$J$16,MATCH('VS stats'!$C72,'Season 6'!$H$9:$H$16,0)),IFERROR(INDEX('Season 6'!$J$39,MATCH('VS stats'!$C72,'Season 6'!$H$39,0)),"-"))</f>
        <v>-</v>
      </c>
      <c r="AK72" s="965" t="str">
        <f>IFERROR(INDEX('Season 6'!$P$9:$P$16,MATCH('VS stats'!$C72,'Season 6'!$N$9:$N$16,0)),IFERROR(INDEX('Season 6'!$J$30,MATCH('VS stats'!$C72,'Season 6'!$H$30,0)),"-"))</f>
        <v>-</v>
      </c>
      <c r="AL72" s="965" t="str">
        <f>IFERROR(INDEX('Season 6'!$P$20:$P$24,MATCH('VS stats'!$C72,'Season 6'!$N$20:$N$24,0)),
IFERROR(INDEX('Season 6'!$X$9,MATCH('VS stats'!$C72,'Season 6'!$U$9,0)),
IFERROR(INDEX('Season 6'!$X$11:$X$13,MATCH('VS stats'!$C72,'Season 6'!$U$11:$U80,0)),
IFERROR(INDEX('Season 6'!$X$17,MATCH('VS stats'!$C72,'Season 6'!$U$17,0)),
IFERROR(INDEX('Season 6'!$X$19,MATCH('VS stats'!$C72,'Season 6'!$U$19,0)),
IFERROR(INDEX('Season 6'!$X$21,MATCH('VS stats'!$C72,'Season 6'!$U$21,0)),
IFERROR(INDEX('Season 6'!$X$23,MATCH('VS stats'!$C72,'Season 6'!$U$23,0)),"-")))))))</f>
        <v>-</v>
      </c>
      <c r="AM72" s="966" t="str">
        <f>IFERROR(INDEX('Season 6'!$X$10,MATCH('VS stats'!$C72,'Season 6'!$U$10,0)),
IFERROR(INDEX('Season 6'!$X$14:$X$16,MATCH('VS stats'!$C72,'Season 6'!$U$14:$U$16,0)),
IFERROR(INDEX('Season 6'!$X$18,MATCH('VS stats'!$C72,'Season 6'!$U$18,0)),
IFERROR(INDEX('Season 6'!$X$20,MATCH('VS stats'!$C72,'Season 6'!$U$20,0)),
IFERROR(INDEX('Season 6'!$X$22,MATCH('VS stats'!$C72,'Season 6'!$U$22,0)),"-")))))</f>
        <v>-</v>
      </c>
      <c r="AN72" s="965" t="str">
        <f>IFERROR(INDEX('Season 7'!$D$9:$D$27,MATCH('VS stats'!$C72,'Season 7'!$B$9:$B$27,0)),"-")</f>
        <v>-</v>
      </c>
      <c r="AO72" s="965" t="str">
        <f>IFERROR(INDEX('Season 7'!$D$28:$D$46,MATCH('VS stats'!$C72,'Season 7'!$B$28:$B$46,0)),"-")</f>
        <v>-</v>
      </c>
      <c r="AP72" s="965" t="str">
        <f>IFERROR(INDEX('Season 7'!$J$9:$J$16,MATCH('VS stats'!$C72,'Season 7'!$H$9:$H$16,0)),IFERROR(INDEX('Season 7'!$J$39,MATCH('VS stats'!$C72,'Season 7'!$H$39,0)),"-"))</f>
        <v>-</v>
      </c>
      <c r="AQ72" s="965" t="str">
        <f>IFERROR(INDEX('Season 7'!$P$9:$P$16,MATCH('VS stats'!$C72,'Season 7'!$N$9:$N$16,0)),IFERROR(INDEX('Season 7'!$J$30,MATCH('VS stats'!$C72,'Season 7'!$H$30,0)),"-"))</f>
        <v>-</v>
      </c>
      <c r="AR72" s="965" t="str">
        <f>IFERROR(INDEX('Season 7'!$P$20:$P$24,MATCH('VS stats'!$C72,'Season 7'!$N$20:$N$24,0)),
IFERROR(INDEX('Season 7'!$X$9,MATCH('VS stats'!$C72,'Season 7'!$U$9,0)),
IFERROR(INDEX('Season 7'!$X$11:$X$13,MATCH('VS stats'!$C72,'Season 7'!$U$11:$U80,0)),
IFERROR(INDEX('Season 7'!$X$17,MATCH('VS stats'!$C72,'Season 7'!$U$17,0)),
IFERROR(INDEX('Season 7'!$X$19,MATCH('VS stats'!$C72,'Season 7'!$U$19,0)),
IFERROR(INDEX('Season 7'!$X$21,MATCH('VS stats'!$C72,'Season 7'!$U$21,0)),
IFERROR(INDEX('Season 7'!$X$23,MATCH('VS stats'!$C72,'Season 7'!$U$23,0)),"-")))))))</f>
        <v>-</v>
      </c>
      <c r="AS72" s="966" t="str">
        <f>IFERROR(INDEX('Season 7'!$X$10,MATCH('VS stats'!$C72,'Season 7'!$U$10,0)),
IFERROR(INDEX('Season 7'!$X$14:$X$16,MATCH('VS stats'!$C72,'Season 7'!$U$14:$U$16,0)),
IFERROR(INDEX('Season 7'!$X$18,MATCH('VS stats'!$C72,'Season 7'!$U$18,0)),
IFERROR(INDEX('Season 7'!$X$20,MATCH('VS stats'!$C72,'Season 7'!$U$20,0)),
IFERROR(INDEX('Season 7'!$X$22,MATCH('VS stats'!$C72,'Season 7'!$U$22,0)),"-")))))</f>
        <v>-</v>
      </c>
      <c r="AT72" s="965" t="str">
        <f>IFERROR(INDEX('Season 8'!$D$9:$D$27,MATCH('VS stats'!$C72,'Season 8'!$B$9:$B$27,0)),"-")</f>
        <v>-</v>
      </c>
      <c r="AU72" s="965" t="str">
        <f>IFERROR(INDEX('Season 8'!$D$28:$D$46,MATCH('VS stats'!$C72,'Season 8'!$B$28:$B$46,0)),"-")</f>
        <v>-</v>
      </c>
      <c r="AV72" s="965" t="str">
        <f>IFERROR(INDEX('Season 8'!$J$9:$J$16,MATCH('VS stats'!$C72,'Season 8'!$H$9:$H$16,0)),IFERROR(INDEX('Season 8'!$J$39,MATCH('VS stats'!$C72,'Season 8'!$H$39,0)),"-"))</f>
        <v>-</v>
      </c>
      <c r="AW72" s="965" t="str">
        <f>IFERROR(INDEX('Season 8'!$P$9:$P$16,MATCH('VS stats'!$C72,'Season 8'!$N$9:$N$16,0)),IFERROR(INDEX('Season 8'!$J$30,MATCH('VS stats'!$C72,'Season 8'!$H$30,0)),"-"))</f>
        <v>-</v>
      </c>
      <c r="AX72" s="965" t="str">
        <f>IFERROR(INDEX('Season 8'!$P$20:$P$24,MATCH('VS stats'!$C72,'Season 8'!$N$20:$N$24,0)),
IFERROR(INDEX('Season 8'!$X$9,MATCH('VS stats'!$C72,'Season 8'!$U$9,0)),
IFERROR(INDEX('Season 8'!$X$11:$X$13,MATCH('VS stats'!$C72,'Season 8'!$U$11:$U80,0)),
IFERROR(INDEX('Season 8'!$X$17,MATCH('VS stats'!$C72,'Season 8'!$U$17,0)),
IFERROR(INDEX('Season 8'!$X$19,MATCH('VS stats'!$C72,'Season 8'!$U$19,0)),
IFERROR(INDEX('Season 8'!$X$21,MATCH('VS stats'!$C72,'Season 8'!$U$21,0)),
IFERROR(INDEX('Season 8'!$X$23,MATCH('VS stats'!$C72,'Season 8'!$U$23,0)),"-")))))))</f>
        <v>-</v>
      </c>
      <c r="AY72" s="966" t="str">
        <f>IFERROR(INDEX('Season 8'!$X$10,MATCH('VS stats'!$C72,'Season 8'!$U$10,0)),
IFERROR(INDEX('Season 8'!$X$14:$X$16,MATCH('VS stats'!$C72,'Season 8'!$U$14:$U$16,0)),
IFERROR(INDEX('Season 8'!$X$18,MATCH('VS stats'!$C72,'Season 8'!$U$18,0)),
IFERROR(INDEX('Season 8'!$X$20,MATCH('VS stats'!$C72,'Season 8'!$U$20,0)),
IFERROR(INDEX('Season 8'!$X$22,MATCH('VS stats'!$C72,'Season 8'!$U$22,0)),"-")))))</f>
        <v>-</v>
      </c>
      <c r="AZ72" s="965" t="str">
        <f>IFERROR(INDEX('Season 9'!$D$9:$D$27,MATCH('VS stats'!$C72,'Season 9'!$B$9:$B$27,0)),"-")</f>
        <v>-</v>
      </c>
      <c r="BA72" s="965" t="str">
        <f>IFERROR(INDEX('Season 9'!$D$28:$D$46,MATCH('VS stats'!$C72,'Season 9'!$B$28:$B$46,0)),"-")</f>
        <v>-</v>
      </c>
      <c r="BB72" s="965" t="str">
        <f>IFERROR(INDEX('Season 9'!$J$9:$J$16,MATCH('VS stats'!$C72,'Season 9'!$H$9:$H$16,0)),IFERROR(INDEX('Season 9'!$J$39,MATCH('VS stats'!$C72,'Season 9'!$H$39,0)),"-"))</f>
        <v>-</v>
      </c>
      <c r="BC72" s="965" t="str">
        <f>IFERROR(INDEX('Season 9'!$P$9:$P$16,MATCH('VS stats'!$C72,'Season 9'!$N$9:$N$16,0)),IFERROR(INDEX('Season 9'!$J$30,MATCH('VS stats'!$C72,'Season 9'!$H$30,0)),"-"))</f>
        <v>-</v>
      </c>
      <c r="BD72" s="965" t="str">
        <f>IFERROR(INDEX('Season 9'!$P$20:$P$24,MATCH('VS stats'!$C72,'Season 9'!$N$20:$N$24,0)),
IFERROR(INDEX('Season 9'!$X$9,MATCH('VS stats'!$C72,'Season 9'!$U$9,0)),
IFERROR(INDEX('Season 9'!$X$11:$X$13,MATCH('VS stats'!$C72,'Season 9'!$U$11:$U80,0)),
IFERROR(INDEX('Season 9'!$X$17,MATCH('VS stats'!$C72,'Season 9'!$U$17,0)),
IFERROR(INDEX('Season 9'!$X$19,MATCH('VS stats'!$C72,'Season 9'!$U$19,0)),
IFERROR(INDEX('Season 9'!$X$21,MATCH('VS stats'!$C72,'Season 9'!$U$21,0)),
IFERROR(INDEX('Season 9'!$X$23,MATCH('VS stats'!$C72,'Season 9'!$U$23,0)),"-")))))))</f>
        <v>-</v>
      </c>
      <c r="BE72" s="966" t="str">
        <f>IFERROR(INDEX('Season 9'!$X$10,MATCH('VS stats'!$C72,'Season 9'!$U$10,0)),
IFERROR(INDEX('Season 9'!$X$14:$X$16,MATCH('VS stats'!$C72,'Season 9'!$U$14:$U$16,0)),
IFERROR(INDEX('Season 9'!$X$18,MATCH('VS stats'!$C72,'Season 9'!$U$18,0)),
IFERROR(INDEX('Season 9'!$X$20,MATCH('VS stats'!$C72,'Season 9'!$U$20,0)),
IFERROR(INDEX('Season 9'!$X$22,MATCH('VS stats'!$C72,'Season 9'!$U$22,0)),"-")))))</f>
        <v>-</v>
      </c>
      <c r="BF72" s="965" t="str">
        <f>IFERROR(INDEX('Season 10'!$D$9:$D$27,MATCH('VS stats'!$C72,'Season 10'!$B$9:$B$27,0)),"-")</f>
        <v>-</v>
      </c>
      <c r="BG72" s="965" t="str">
        <f>IFERROR(INDEX('Season 10'!$D$28:$D$46,MATCH('VS stats'!$C72,'Season 10'!$B$28:$B$46,0)),"-")</f>
        <v>-</v>
      </c>
      <c r="BH72" s="965" t="str">
        <f>IFERROR(INDEX('Season 10'!$J$9:$J$16,MATCH('VS stats'!$C72,'Season 10'!$H$9:$H$16,0)),IFERROR(INDEX('Season 10'!$J$39,MATCH('VS stats'!$C72,'Season 10'!$H$39,0)),"-"))</f>
        <v>-</v>
      </c>
      <c r="BI72" s="965" t="str">
        <f>IFERROR(INDEX('Season 10'!$P$9:$P$16,MATCH('VS stats'!$C72,'Season 10'!$N$9:$N$16,0)),IFERROR(INDEX('Season 10'!$J$30,MATCH('VS stats'!$C72,'Season 10'!$H$30,0)),"-"))</f>
        <v>-</v>
      </c>
      <c r="BJ72" s="965" t="str">
        <f>IFERROR(INDEX('Season 10'!$P$20:$P$24,MATCH('VS stats'!$C72,'Season 10'!$N$20:$N$24,0)),
IFERROR(INDEX('Season 10'!$X$9,MATCH('VS stats'!$C72,'Season 10'!$U$9,0)),
IFERROR(INDEX('Season 10'!$X$11:$X$13,MATCH('VS stats'!$C72,'Season 10'!$U$11:$U80,0)),
IFERROR(INDEX('Season 10'!$X$17,MATCH('VS stats'!$C72,'Season 10'!$U$17,0)),
IFERROR(INDEX('Season 10'!$X$19,MATCH('VS stats'!$C72,'Season 10'!$U$19,0)),
IFERROR(INDEX('Season 10'!$X$21,MATCH('VS stats'!$C72,'Season 10'!$U$21,0)),
IFERROR(INDEX('Season 10'!$X$23,MATCH('VS stats'!$C72,'Season 10'!$U$23,0)),"-")))))))</f>
        <v>-</v>
      </c>
      <c r="BK72" s="966" t="str">
        <f>IFERROR(INDEX('Season 10'!$X$10,MATCH('VS stats'!$C72,'Season 10'!$U$10,0)),
IFERROR(INDEX('Season 10'!$X$14:$X$16,MATCH('VS stats'!$C72,'Season 10'!$U$14:$U$16,0)),
IFERROR(INDEX('Season 10'!$X$18,MATCH('VS stats'!$C72,'Season 10'!$U$18,0)),
IFERROR(INDEX('Season 10'!$X$20,MATCH('VS stats'!$C72,'Season 10'!$U$20,0)),
IFERROR(INDEX('Season 10'!$X$22,MATCH('VS stats'!$C72,'Season 10'!$U$22,0)),"-")))))</f>
        <v>-</v>
      </c>
      <c r="BL72" s="965" t="str">
        <f>IFERROR(INDEX('Season 11'!$D$9:$D$27,MATCH('VS stats'!$C72,'Season 11'!$B$9:$B$27,0)),"-")</f>
        <v>-</v>
      </c>
      <c r="BM72" s="965" t="str">
        <f>IFERROR(INDEX('Season 11'!$D$28:$D$46,MATCH('VS stats'!$C72,'Season 11'!$B$28:$B$46,0)),"-")</f>
        <v>-</v>
      </c>
      <c r="BN72" s="965" t="str">
        <f>IFERROR(INDEX('Season 11'!$J$9:$J$16,MATCH('VS stats'!$C72,'Season 11'!$H$9:$H$16,0)),IFERROR(INDEX('Season 11'!$J$39,MATCH('VS stats'!$C72,'Season 11'!$H$39,0)),"-"))</f>
        <v>-</v>
      </c>
      <c r="BO72" s="965" t="str">
        <f>IFERROR(INDEX('Season 11'!$P$9:$P$16,MATCH('VS stats'!$C72,'Season 11'!$N$9:$N$16,0)),IFERROR(INDEX('Season 11'!$J$30,MATCH('VS stats'!$C72,'Season 11'!$H$30,0)),"-"))</f>
        <v>-</v>
      </c>
      <c r="BP72" s="965" t="str">
        <f>IFERROR(INDEX('Season 11'!$P$20:$P$24,MATCH('VS stats'!$C72,'Season 11'!$N$20:$N$24,0)),
IFERROR(INDEX('Season 11'!$X$9,MATCH('VS stats'!$C72,'Season 11'!$U$9,0)),
IFERROR(INDEX('Season 11'!$X$11:$X$13,MATCH('VS stats'!$C72,'Season 11'!$U$11:$U80,0)),
IFERROR(INDEX('Season 11'!$X$17,MATCH('VS stats'!$C72,'Season 11'!$U$17,0)),
IFERROR(INDEX('Season 11'!$X$19,MATCH('VS stats'!$C72,'Season 11'!$U$19,0)),
IFERROR(INDEX('Season 11'!$X$21,MATCH('VS stats'!$C72,'Season 11'!$U$21,0)),
IFERROR(INDEX('Season 11'!$X$23,MATCH('VS stats'!$C72,'Season 11'!$U$23,0)),"-")))))))</f>
        <v>-</v>
      </c>
      <c r="BQ72" s="966" t="str">
        <f>IFERROR(INDEX('Season 11'!$X$10,MATCH('VS stats'!$C72,'Season 11'!$U$10,0)),
IFERROR(INDEX('Season 11'!$X$14:$X$16,MATCH('VS stats'!$C72,'Season 11'!$U$14:$U$16,0)),
IFERROR(INDEX('Season 11'!$X$18,MATCH('VS stats'!$C72,'Season 11'!$U$18,0)),
IFERROR(INDEX('Season 11'!$X$20,MATCH('VS stats'!$C72,'Season 11'!$U$20,0)),
IFERROR(INDEX('Season 11'!$X$22,MATCH('VS stats'!$C72,'Season 11'!$U$22,0)),"-")))))</f>
        <v>-</v>
      </c>
      <c r="BR72" s="965" t="str">
        <f>IFERROR(INDEX('Season 12'!$D$9:$D$27,MATCH('VS stats'!$C72,'Season 12'!$B$9:$B$27,0)),"-")</f>
        <v>-</v>
      </c>
      <c r="BS72" s="965" t="str">
        <f>IFERROR(INDEX('Season 12'!$D$28:$D$46,MATCH('VS stats'!$C72,'Season 12'!$B$28:$B$46,0)),"-")</f>
        <v>-</v>
      </c>
      <c r="BT72" s="965" t="str">
        <f>IFERROR(INDEX('Season 12'!$J$9:$J$16,MATCH('VS stats'!$C72,'Season 12'!$H$9:$H$16,0)),IFERROR(INDEX('Season 12'!$J$39,MATCH('VS stats'!$C72,'Season 12'!$H$39,0)),"-"))</f>
        <v>-</v>
      </c>
      <c r="BU72" s="965" t="str">
        <f>IFERROR(INDEX('Season 12'!$P$9:$P$16,MATCH('VS stats'!$C72,'Season 12'!$N$9:$N$16,0)),IFERROR(INDEX('Season 12'!$J$30,MATCH('VS stats'!$C72,'Season 12'!$H$30,0)),"-"))</f>
        <v>-</v>
      </c>
      <c r="BV72" s="965" t="str">
        <f>IFERROR(INDEX('Season 12'!$P$20:$P$24,MATCH('VS stats'!$C72,'Season 12'!$N$20:$N$24,0)),
IFERROR(INDEX('Season 12'!$X$9,MATCH('VS stats'!$C72,'Season 12'!$U$9,0)),
IFERROR(INDEX('Season 12'!$X$11:$X$13,MATCH('VS stats'!$C72,'Season 12'!$U$11:$U80,0)),
IFERROR(INDEX('Season 12'!$X$17,MATCH('VS stats'!$C72,'Season 12'!$U$17,0)),
IFERROR(INDEX('Season 12'!$X$19,MATCH('VS stats'!$C72,'Season 12'!$U$19,0)),
IFERROR(INDEX('Season 12'!$X$21,MATCH('VS stats'!$C72,'Season 12'!$U$21,0)),
IFERROR(INDEX('Season 12'!$X$23,MATCH('VS stats'!$C72,'Season 12'!$U$23,0)),"-")))))))</f>
        <v>-</v>
      </c>
      <c r="BW72" s="966" t="str">
        <f>IFERROR(INDEX('Season 12'!$X$10,MATCH('VS stats'!$C72,'Season 12'!$U$10,0)),
IFERROR(INDEX('Season 12'!$X$14:$X$16,MATCH('VS stats'!$C72,'Season 12'!$U$14:$U$16,0)),
IFERROR(INDEX('Season 12'!$X$18,MATCH('VS stats'!$C72,'Season 12'!$U$18,0)),
IFERROR(INDEX('Season 12'!$X$20,MATCH('VS stats'!$C72,'Season 12'!$U$20,0)),
IFERROR(INDEX('Season 12'!$X$22,MATCH('VS stats'!$C72,'Season 12'!$U$22,0)),"-")))))</f>
        <v>-</v>
      </c>
      <c r="BX72" s="965" t="str">
        <f>IFERROR(INDEX('Season 13'!$D$9:$D$27,MATCH('VS stats'!$C72,'Season 13'!$B$9:$B$27,0)),"-")</f>
        <v>-</v>
      </c>
      <c r="BY72" s="965" t="str">
        <f>IFERROR(INDEX('Season 13'!$D$28:$D$46,MATCH('VS stats'!$C72,'Season 13'!$B$28:$B$46,0)),"-")</f>
        <v>-</v>
      </c>
      <c r="BZ72" s="965" t="str">
        <f>IFERROR(INDEX('Season 13'!$J$9:$J$16,MATCH('VS stats'!$C72,'Season 13'!$H$9:$H$16,0)),IFERROR(INDEX('Season 13'!$J$39,MATCH('VS stats'!$C72,'Season 13'!$H$39,0)),"-"))</f>
        <v>-</v>
      </c>
      <c r="CA72" s="965" t="str">
        <f>IFERROR(INDEX('Season 13'!$P$9:$P$16,MATCH('VS stats'!$C72,'Season 13'!$N$9:$N$16,0)),IFERROR(INDEX('Season 13'!$J$30,MATCH('VS stats'!$C72,'Season 13'!$H$30,0)),"-"))</f>
        <v>-</v>
      </c>
      <c r="CB72" s="965" t="str">
        <f>IFERROR(INDEX('Season 13'!$P$20:$P$24,MATCH('VS stats'!$C72,'Season 13'!$N$20:$N$24,0)),
IFERROR(INDEX('Season 13'!$X$9,MATCH('VS stats'!$C72,'Season 13'!$U$9,0)),
IFERROR(INDEX('Season 13'!$X$11:$X$13,MATCH('VS stats'!$C72,'Season 13'!$U$11:$U80,0)),
IFERROR(INDEX('Season 13'!$X$17,MATCH('VS stats'!$C72,'Season 13'!$U$17,0)),
IFERROR(INDEX('Season 13'!$X$19,MATCH('VS stats'!$C72,'Season 13'!$U$19,0)),
IFERROR(INDEX('Season 13'!$X$21,MATCH('VS stats'!$C72,'Season 13'!$U$21,0)),
IFERROR(INDEX('Season 13'!$X$23,MATCH('VS stats'!$C72,'Season 13'!$U$23,0)),"-")))))))</f>
        <v>-</v>
      </c>
      <c r="CC72" s="966" t="str">
        <f>IFERROR(INDEX('Season 13'!$X$10,MATCH('VS stats'!$C72,'Season 13'!$U$10,0)),
IFERROR(INDEX('Season 13'!$X$14:$X$16,MATCH('VS stats'!$C72,'Season 13'!$U$14:$U$16,0)),
IFERROR(INDEX('Season 13'!$X$18,MATCH('VS stats'!$C72,'Season 13'!$U$18,0)),
IFERROR(INDEX('Season 13'!$X$20,MATCH('VS stats'!$C72,'Season 13'!$U$20,0)),
IFERROR(INDEX('Season 13'!$X$22,MATCH('VS stats'!$C72,'Season 13'!$U$22,0)),"-")))))</f>
        <v>-</v>
      </c>
      <c r="CD72" s="965" t="str">
        <f>IFERROR(INDEX('Season 14'!$D$9:$D$27,MATCH('VS stats'!$C72,'Season 14'!$B$9:$B$27,0)),"-")</f>
        <v>-</v>
      </c>
      <c r="CE72" s="965" t="str">
        <f>IFERROR(INDEX('Season 14'!$D$28:$D$46,MATCH('VS stats'!$C72,'Season 14'!$B$28:$B$46,0)),"-")</f>
        <v>-</v>
      </c>
      <c r="CF72" s="965" t="str">
        <f>IFERROR(INDEX('Season 14'!$J$9:$J$16,MATCH('VS stats'!$C72,'Season 14'!$H$9:$H$16,0)),IFERROR(INDEX('Season 14'!$J$39,MATCH('VS stats'!$C72,'Season 14'!$H$39,0)),"-"))</f>
        <v>-</v>
      </c>
      <c r="CG72" s="965" t="str">
        <f>IFERROR(INDEX('Season 14'!$P$9:$P$16,MATCH('VS stats'!$C72,'Season 14'!$N$9:$N$16,0)),IFERROR(INDEX('Season 14'!$J$30,MATCH('VS stats'!$C72,'Season 14'!$H$30,0)),"-"))</f>
        <v>-</v>
      </c>
      <c r="CH72" s="965" t="str">
        <f>IFERROR(INDEX('Season 14'!$P$20:$P$24,MATCH('VS stats'!$C72,'Season 14'!$N$20:$N$24,0)),
IFERROR(INDEX('Season 14'!$X$9,MATCH('VS stats'!$C72,'Season 14'!$U$9,0)),
IFERROR(INDEX('Season 14'!$X$11:$X$13,MATCH('VS stats'!$C72,'Season 14'!$U$11:$U80,0)),
IFERROR(INDEX('Season 14'!$X$17,MATCH('VS stats'!$C72,'Season 14'!$U$17,0)),
IFERROR(INDEX('Season 14'!$X$19,MATCH('VS stats'!$C72,'Season 14'!$U$19,0)),
IFERROR(INDEX('Season 14'!$X$21,MATCH('VS stats'!$C72,'Season 14'!$U$21,0)),
IFERROR(INDEX('Season 14'!$X$23,MATCH('VS stats'!$C72,'Season 14'!$U$23,0)),"-")))))))</f>
        <v>-</v>
      </c>
      <c r="CI72" s="966" t="str">
        <f>IFERROR(INDEX('Season 14'!$X$10,MATCH('VS stats'!$C72,'Season 14'!$U$10,0)),
IFERROR(INDEX('Season 14'!$X$14:$X$16,MATCH('VS stats'!$C72,'Season 14'!$U$14:$U$16,0)),
IFERROR(INDEX('Season 14'!$X$18,MATCH('VS stats'!$C72,'Season 14'!$U$18,0)),
IFERROR(INDEX('Season 14'!$X$20,MATCH('VS stats'!$C72,'Season 14'!$U$20,0)),
IFERROR(INDEX('Season 14'!$X$22,MATCH('VS stats'!$C72,'Season 14'!$U$22,0)),"-")))))</f>
        <v>-</v>
      </c>
      <c r="CJ72" s="965" t="str">
        <f>IFERROR(INDEX('Season 15'!$D$9:$D$27,MATCH('VS stats'!$C72,'Season 15'!$B$9:$B$27,0)),"-")</f>
        <v>-</v>
      </c>
      <c r="CK72" s="965" t="str">
        <f>IFERROR(INDEX('Season 15'!$D$28:$D$46,MATCH('VS stats'!$C72,'Season 15'!$B$28:$B$46,0)),"-")</f>
        <v>-</v>
      </c>
      <c r="CL72" s="965" t="str">
        <f>IFERROR(INDEX('Season 15'!$J$9:$J$16,MATCH('VS stats'!$C72,'Season 15'!$H$9:$H$16,0)),IFERROR(INDEX('Season 15'!$J$39,MATCH('VS stats'!$C72,'Season 15'!$H$39,0)),"-"))</f>
        <v>-</v>
      </c>
      <c r="CM72" s="965" t="str">
        <f>IFERROR(INDEX('Season 15'!$P$9:$P$16,MATCH('VS stats'!$C72,'Season 15'!$N$9:$N$16,0)),IFERROR(INDEX('Season 15'!$J$30,MATCH('VS stats'!$C72,'Season 15'!$H$30,0)),"-"))</f>
        <v>-</v>
      </c>
      <c r="CN72" s="965" t="str">
        <f>IFERROR(INDEX('Season 15'!$P$20:$P$24,MATCH('VS stats'!$C72,'Season 15'!$N$20:$N$24,0)),
IFERROR(INDEX('Season 15'!$X$9,MATCH('VS stats'!$C72,'Season 15'!$U$9,0)),
IFERROR(INDEX('Season 15'!$X$11:$X$13,MATCH('VS stats'!$C72,'Season 15'!$U$11:$U80,0)),
IFERROR(INDEX('Season 15'!$X$17,MATCH('VS stats'!$C72,'Season 15'!$U$17,0)),
IFERROR(INDEX('Season 15'!$X$19,MATCH('VS stats'!$C72,'Season 15'!$U$19,0)),
IFERROR(INDEX('Season 15'!$X$21,MATCH('VS stats'!$C72,'Season 15'!$U$21,0)),
IFERROR(INDEX('Season 15'!$X$23,MATCH('VS stats'!$C72,'Season 15'!$U$23,0)),"-")))))))</f>
        <v>-</v>
      </c>
      <c r="CO72" s="966" t="str">
        <f>IFERROR(INDEX('Season 15'!$X$10,MATCH('VS stats'!$C72,'Season 15'!$U$10,0)),
IFERROR(INDEX('Season 15'!$X$14:$X$16,MATCH('VS stats'!$C72,'Season 15'!$U$14:$U$16,0)),
IFERROR(INDEX('Season 15'!$X$18,MATCH('VS stats'!$C72,'Season 15'!$U$18,0)),
IFERROR(INDEX('Season 15'!$X$20,MATCH('VS stats'!$C72,'Season 15'!$U$20,0)),
IFERROR(INDEX('Season 15'!$X$22,MATCH('VS stats'!$C72,'Season 15'!$U$22,0)),"-")))))</f>
        <v>-</v>
      </c>
      <c r="CP72" s="976"/>
      <c r="CQ72" s="822"/>
      <c r="CR72" s="822"/>
      <c r="CS72" s="822"/>
      <c r="CT72" s="822"/>
      <c r="CU72" s="822"/>
    </row>
    <row r="73" spans="3:99" x14ac:dyDescent="0.25">
      <c r="C73" s="694" t="s">
        <v>239</v>
      </c>
      <c r="D73" s="1065" t="str">
        <f>IFERROR(INDEX('Season 1'!$D$9:$D$31,MATCH('VS stats'!$C73,'Season 1'!$B$9:$B$31,0)),"-")</f>
        <v>5-1</v>
      </c>
      <c r="E73" s="1074" t="str">
        <f>IFERROR(INDEX('Season 1'!$D$32:$D$54,MATCH('VS stats'!$C73,'Season 1'!$B$32:$B$54,0)),"-")</f>
        <v>2-2</v>
      </c>
      <c r="F73" s="965" t="str">
        <f>IFERROR(INDEX('Season 1'!$J$9:$J$16,MATCH('VS stats'!$C73,'Season 1'!$H$9:$H$16,0)),IFERROR(INDEX('Season 1'!$W$9:$W$14,MATCH('VS stats'!$C73,'Season 1'!$T$9:$T$14,0)),"-"))</f>
        <v>-</v>
      </c>
      <c r="G73" s="965" t="str">
        <f>IFERROR(INDEX('Season 1'!$P$9:$P$16,MATCH('VS stats'!$C73,'Season 1'!$N$9:$N$16,0)),"-")</f>
        <v>-</v>
      </c>
      <c r="H73" s="965" t="str">
        <f>IFERROR(INDEX('Season 1'!$P$20:$P$24,MATCH('VS stats'!$C73,'Season 1'!$N$20:$N$24,0)),"-")</f>
        <v>-</v>
      </c>
      <c r="I73" s="966" t="s">
        <v>35</v>
      </c>
      <c r="J73" s="965" t="str">
        <f>IFERROR(INDEX('Season 2'!$D$9:$D$31,MATCH('VS stats'!$C73,'Season 2'!$B$9:$B$31,0)),"-")</f>
        <v>-</v>
      </c>
      <c r="K73" s="965" t="str">
        <f>IFERROR(INDEX('Season 2'!$D$32:$D$54,MATCH('VS stats'!$C73,'Season 2'!$B$32:$B$54,0)),"-")</f>
        <v>-</v>
      </c>
      <c r="L73" s="965" t="str">
        <f>IFERROR(INDEX('Season 2'!$J$9:$J$16,MATCH('VS stats'!$C73,'Season 2'!$H$9:$H$16,0)),IFERROR(INDEX('Season 2'!$J$45:$J$50,MATCH('VS stats'!$C73,'Season 2'!$H$45:$H$50,0)),"-"))</f>
        <v>-</v>
      </c>
      <c r="M73" s="965" t="str">
        <f>IFERROR(INDEX('Season 2'!$P$9:$P$16,MATCH('VS stats'!$C73,'Season 2'!$N$9:$N$16,0)),IFERROR(INDEX('Season 2'!$J$30,MATCH('VS stats'!$C73,'Season 2'!$H$30,0)),"-"))</f>
        <v>-</v>
      </c>
      <c r="N73" s="965" t="str">
        <f>IFERROR(INDEX('Season 2'!$P$20:$P$24,MATCH('VS stats'!$C73,'Season 2'!$N$20:$N$24,0)),
IFERROR(INDEX('Season 2'!$X$9,MATCH('VS stats'!$C73,'Season 2'!$U$9,0)),
IFERROR(INDEX('Season 2'!$X$11:$X$13,MATCH('VS stats'!$C73,'Season 2'!$U$11:$U81,0)),
IFERROR(INDEX('Season 2'!$X$17,MATCH('VS stats'!$C73,'Season 2'!$U$17,0)),
IFERROR(INDEX('Season 2'!$X$19,MATCH('VS stats'!$C73,'Season 2'!$U$19,0)),
IFERROR(INDEX('Season 2'!$X$21,MATCH('VS stats'!$C73,'Season 2'!$U$21,0)),
IFERROR(INDEX('Season 2'!$X$23,MATCH('VS stats'!$C73,'Season 2'!$U$23,0)),
IFERROR(INDEX('Season 2'!$X$25,MATCH('VS stats'!$C73,'Season 2'!$U$25,0)),"-"))))))))</f>
        <v>-</v>
      </c>
      <c r="O73" s="966" t="str">
        <f>IFERROR(INDEX('Season 2'!$X$10,MATCH('VS stats'!$C73,'Season 2'!$U$10,0)),
IFERROR(INDEX('Season 2'!$X$14:$X$16,MATCH('VS stats'!$C73,'Season 2'!$U$14:$U$16,0)),
IFERROR(INDEX('Season 2'!$X$18,MATCH('VS stats'!$C73,'Season 2'!$U$18,0)),
IFERROR(INDEX('Season 2'!$X$20,MATCH('VS stats'!$C73,'Season 2'!$U$20,0)),
IFERROR(INDEX('Season 2'!$X$22,MATCH('VS stats'!$C73,'Season 2'!$U$22,0)),
IFERROR(INDEX('Season 2'!$X$24,MATCH('VS stats'!$C73,'Season 2'!$U$24,0)),"-"))))))</f>
        <v>-</v>
      </c>
      <c r="P73" s="965" t="str">
        <f>IFERROR(INDEX('Season 3'!$D$9:$D$31,MATCH('VS stats'!$C73,'Season 3'!$B$9:$B$31,0)),"-")</f>
        <v>-</v>
      </c>
      <c r="Q73" s="965" t="str">
        <f>IFERROR(INDEX('Season 3'!$D$32:$D$54,MATCH('VS stats'!$C73,'Season 3'!$B$32:$B$54,0)),"-")</f>
        <v>-</v>
      </c>
      <c r="R73" s="965" t="str">
        <f>IFERROR(INDEX('Season 3'!$J$9:$J$16,MATCH('VS stats'!$C73,'Season 3'!$H$9:$H$16,0)),IFERROR(INDEX('Season 3'!$J$39,MATCH('VS stats'!$C73,'Season 3'!$H$39,0)),"-"))</f>
        <v>-</v>
      </c>
      <c r="S73" s="965" t="str">
        <f>IFERROR(INDEX('Season 3'!$P$9:$P$16,MATCH('VS stats'!$C73,'Season 3'!$N$9:$N$16,0)),IFERROR(INDEX('Season 3'!$J$30,MATCH('VS stats'!$C73,'Season 3'!$H$30,0)),"-"))</f>
        <v>-</v>
      </c>
      <c r="T73" s="965" t="str">
        <f>IFERROR(INDEX('Season 3'!$P$20:$P$24,MATCH('VS stats'!$C73,'Season 3'!$N$20:$N$24,0)),
IFERROR(INDEX('Season 3'!$X$9,MATCH('VS stats'!$C73,'Season 3'!$U$9,0)),
IFERROR(INDEX('Season 3'!$X$11:$X$13,MATCH('VS stats'!$C73,'Season 3'!$U$11:$U86,0)),
IFERROR(INDEX('Season 3'!$X$17,MATCH('VS stats'!$C73,'Season 3'!$U$17,0)),
IFERROR(INDEX('Season 3'!$X$19,MATCH('VS stats'!$C73,'Season 3'!$U$19,0)),
IFERROR(INDEX('Season 3'!$X$21,MATCH('VS stats'!$C73,'Season 3'!$U$21,0)),
IFERROR(INDEX('Season 3'!$X$23,MATCH('VS stats'!$C73,'Season 3'!$U$23,0)),
IFERROR(INDEX('Season 3'!$X$25,MATCH('VS stats'!$C73,'Season 3'!$U$25,0)),"-"))))))))</f>
        <v>-</v>
      </c>
      <c r="U73" s="966" t="str">
        <f>IFERROR(INDEX('Season 3'!$X$10,MATCH('VS stats'!$C73,'Season 3'!$U$10,0)),
IFERROR(INDEX('Season 3'!$X$14:$X$16,MATCH('VS stats'!$C73,'Season 3'!$U$14:$U$16,0)),
IFERROR(INDEX('Season 3'!$X$18,MATCH('VS stats'!$C73,'Season 3'!$U$18,0)),
IFERROR(INDEX('Season 3'!$X$20,MATCH('VS stats'!$C73,'Season 3'!$U$20,0)),
IFERROR(INDEX('Season 3'!$X$22,MATCH('VS stats'!$C73,'Season 3'!$U$22,0)),
IFERROR(INDEX('Season 3'!$X$24,MATCH('VS stats'!$C73,'Season 3'!$U$24,0)),"-"))))))</f>
        <v>-</v>
      </c>
      <c r="V73" s="965" t="str">
        <f>IFERROR(INDEX('Season 4'!$D$9:$D$27,MATCH('VS stats'!$C73,'Season 4'!$B$9:$B$27,0)),"-")</f>
        <v>-</v>
      </c>
      <c r="W73" s="965" t="str">
        <f>IFERROR(INDEX('Season 4'!$D$28:$D$46,MATCH('VS stats'!$C73,'Season 4'!$B$28:$B$46,0)),"-")</f>
        <v>-</v>
      </c>
      <c r="X73" s="965" t="str">
        <f>IFERROR(INDEX('Season 4'!$J$9:$J$16,MATCH('VS stats'!$C73,'Season 4'!$H$9:$H$16,0)),IFERROR(INDEX('Season 4'!$J$39,MATCH('VS stats'!$C73,'Season 4'!$H$39,0)),"-"))</f>
        <v>-</v>
      </c>
      <c r="Y73" s="965" t="str">
        <f>IFERROR(INDEX('Season 4'!$P$9:$P$16,MATCH('VS stats'!$C73,'Season 4'!$N$9:$N$16,0)),IFERROR(INDEX('Season 4'!$J$30,MATCH('VS stats'!$C73,'Season 4'!$H$30,0)),"-"))</f>
        <v>-</v>
      </c>
      <c r="Z73" s="965" t="str">
        <f>IFERROR(INDEX('Season 4'!$P$20:$P$24,MATCH('VS stats'!$C73,'Season 4'!$N$20:$N$24,0)),
IFERROR(INDEX('Season 4'!$X$9,MATCH('VS stats'!$C73,'Season 4'!$U$9,0)),
IFERROR(INDEX('Season 4'!$X$11:$X$13,MATCH('VS stats'!$C73,'Season 4'!$U$11:$U81,0)),
IFERROR(INDEX('Season 4'!$X$17,MATCH('VS stats'!$C73,'Season 4'!$U$17,0)),
IFERROR(INDEX('Season 4'!$X$19,MATCH('VS stats'!$C73,'Season 4'!$U$19,0)),
IFERROR(INDEX('Season 4'!$X$21,MATCH('VS stats'!$C73,'Season 4'!$U$21,0)),
IFERROR(INDEX('Season 4'!$X$23,MATCH('VS stats'!$C73,'Season 4'!$U$23,0)),
IFERROR(INDEX('Season 4'!$X$25,MATCH('VS stats'!$C73,'Season 4'!$U$25,0)),"-"))))))))</f>
        <v>-</v>
      </c>
      <c r="AA73" s="966" t="str">
        <f>IFERROR(INDEX('Season 4'!$X$10,MATCH('VS stats'!$C73,'Season 4'!$U$10,0)),
IFERROR(INDEX('Season 4'!$X$14:$X$16,MATCH('VS stats'!$C73,'Season 4'!$U$14:$U$16,0)),
IFERROR(INDEX('Season 4'!$X$18,MATCH('VS stats'!$C73,'Season 4'!$U$18,0)),
IFERROR(INDEX('Season 4'!$X$20,MATCH('VS stats'!$C73,'Season 4'!$U$20,0)),
IFERROR(INDEX('Season 4'!$X$22,MATCH('VS stats'!$C73,'Season 4'!$U$22,0)),
IFERROR(INDEX('Season 4'!$X$24,MATCH('VS stats'!$C73,'Season 4'!$U$24,0)),"-"))))))</f>
        <v>-</v>
      </c>
      <c r="AB73" s="965" t="str">
        <f>IFERROR(INDEX('Season 5'!$D$9:$D$27,MATCH('VS stats'!$C73,'Season 5'!$B$9:$B$27,0)),"-")</f>
        <v>-</v>
      </c>
      <c r="AC73" s="965" t="str">
        <f>IFERROR(INDEX('Season 5'!$D$28:$D$46,MATCH('VS stats'!$C73,'Season 5'!$B$28:$B$46,0)),"-")</f>
        <v>-</v>
      </c>
      <c r="AD73" s="965" t="str">
        <f>IFERROR(INDEX('Season 5'!$J$9:$J$16,MATCH('VS stats'!$C73,'Season 5'!$H$9:$H$16,0)),IFERROR(INDEX('Season 5'!$J$39,MATCH('VS stats'!$C73,'Season 5'!$H$39,0)),"-"))</f>
        <v>-</v>
      </c>
      <c r="AE73" s="965" t="str">
        <f>IFERROR(INDEX('Season 5'!$P$9:$P$16,MATCH('VS stats'!$C73,'Season 5'!$N$9:$N$16,0)),IFERROR(INDEX('Season 5'!$J$30,MATCH('VS stats'!$C73,'Season 5'!$H$30,0)),"-"))</f>
        <v>-</v>
      </c>
      <c r="AF73" s="965" t="str">
        <f>IFERROR(INDEX('Season 5'!$P$20:$P$24,MATCH('VS stats'!$C73,'Season 5'!$N$20:$N$24,0)),
IFERROR(INDEX('Season 5'!$X$9,MATCH('VS stats'!$C73,'Season 5'!$U$9,0)),
IFERROR(INDEX('Season 5'!$X$11:$X$13,MATCH('VS stats'!$C73,'Season 5'!$U$11:$U81,0)),
IFERROR(INDEX('Season 5'!$X$17,MATCH('VS stats'!$C73,'Season 5'!$U$17,0)),
IFERROR(INDEX('Season 5'!$X$19,MATCH('VS stats'!$C73,'Season 5'!$U$19,0)),
IFERROR(INDEX('Season 5'!$X$21,MATCH('VS stats'!$C73,'Season 5'!$U$21,0)),
IFERROR(INDEX('Season 5'!$X$23,MATCH('VS stats'!$C73,'Season 5'!$U$23,0)),"-")))))))</f>
        <v>-</v>
      </c>
      <c r="AG73" s="966" t="str">
        <f>IFERROR(INDEX('Season 5'!$X$10,MATCH('VS stats'!$C73,'Season 5'!$U$10,0)),
IFERROR(INDEX('Season 5'!$X$14:$X$16,MATCH('VS stats'!$C73,'Season 5'!$U$14:$U$16,0)),
IFERROR(INDEX('Season 5'!$X$18,MATCH('VS stats'!$C73,'Season 5'!$U$18,0)),
IFERROR(INDEX('Season 5'!$X$20,MATCH('VS stats'!$C73,'Season 5'!$U$20,0)),
IFERROR(INDEX('Season 5'!$X$22,MATCH('VS stats'!$C73,'Season 5'!$U$22,0)),"-")))))</f>
        <v>-</v>
      </c>
      <c r="AH73" s="965" t="str">
        <f>IFERROR(INDEX('Season 6'!$D$9:$D$27,MATCH('VS stats'!$C73,'Season 6'!$B$9:$B$27,0)),"-")</f>
        <v>-</v>
      </c>
      <c r="AI73" s="965" t="str">
        <f>IFERROR(INDEX('Season 6'!$D$28:$D$46,MATCH('VS stats'!$C73,'Season 6'!$B$28:$B$46,0)),"-")</f>
        <v>-</v>
      </c>
      <c r="AJ73" s="965" t="str">
        <f>IFERROR(INDEX('Season 6'!$J$9:$J$16,MATCH('VS stats'!$C73,'Season 6'!$H$9:$H$16,0)),IFERROR(INDEX('Season 6'!$J$39,MATCH('VS stats'!$C73,'Season 6'!$H$39,0)),"-"))</f>
        <v>-</v>
      </c>
      <c r="AK73" s="965" t="str">
        <f>IFERROR(INDEX('Season 6'!$P$9:$P$16,MATCH('VS stats'!$C73,'Season 6'!$N$9:$N$16,0)),IFERROR(INDEX('Season 6'!$J$30,MATCH('VS stats'!$C73,'Season 6'!$H$30,0)),"-"))</f>
        <v>-</v>
      </c>
      <c r="AL73" s="965" t="str">
        <f>IFERROR(INDEX('Season 6'!$P$20:$P$24,MATCH('VS stats'!$C73,'Season 6'!$N$20:$N$24,0)),
IFERROR(INDEX('Season 6'!$X$9,MATCH('VS stats'!$C73,'Season 6'!$U$9,0)),
IFERROR(INDEX('Season 6'!$X$11:$X$13,MATCH('VS stats'!$C73,'Season 6'!$U$11:$U81,0)),
IFERROR(INDEX('Season 6'!$X$17,MATCH('VS stats'!$C73,'Season 6'!$U$17,0)),
IFERROR(INDEX('Season 6'!$X$19,MATCH('VS stats'!$C73,'Season 6'!$U$19,0)),
IFERROR(INDEX('Season 6'!$X$21,MATCH('VS stats'!$C73,'Season 6'!$U$21,0)),
IFERROR(INDEX('Season 6'!$X$23,MATCH('VS stats'!$C73,'Season 6'!$U$23,0)),"-")))))))</f>
        <v>-</v>
      </c>
      <c r="AM73" s="966" t="str">
        <f>IFERROR(INDEX('Season 6'!$X$10,MATCH('VS stats'!$C73,'Season 6'!$U$10,0)),
IFERROR(INDEX('Season 6'!$X$14:$X$16,MATCH('VS stats'!$C73,'Season 6'!$U$14:$U$16,0)),
IFERROR(INDEX('Season 6'!$X$18,MATCH('VS stats'!$C73,'Season 6'!$U$18,0)),
IFERROR(INDEX('Season 6'!$X$20,MATCH('VS stats'!$C73,'Season 6'!$U$20,0)),
IFERROR(INDEX('Season 6'!$X$22,MATCH('VS stats'!$C73,'Season 6'!$U$22,0)),"-")))))</f>
        <v>-</v>
      </c>
      <c r="AN73" s="965" t="str">
        <f>IFERROR(INDEX('Season 7'!$D$9:$D$27,MATCH('VS stats'!$C73,'Season 7'!$B$9:$B$27,0)),"-")</f>
        <v>-</v>
      </c>
      <c r="AO73" s="965" t="str">
        <f>IFERROR(INDEX('Season 7'!$D$28:$D$46,MATCH('VS stats'!$C73,'Season 7'!$B$28:$B$46,0)),"-")</f>
        <v>-</v>
      </c>
      <c r="AP73" s="965" t="str">
        <f>IFERROR(INDEX('Season 7'!$J$9:$J$16,MATCH('VS stats'!$C73,'Season 7'!$H$9:$H$16,0)),IFERROR(INDEX('Season 7'!$J$39,MATCH('VS stats'!$C73,'Season 7'!$H$39,0)),"-"))</f>
        <v>-</v>
      </c>
      <c r="AQ73" s="965" t="str">
        <f>IFERROR(INDEX('Season 7'!$P$9:$P$16,MATCH('VS stats'!$C73,'Season 7'!$N$9:$N$16,0)),IFERROR(INDEX('Season 7'!$J$30,MATCH('VS stats'!$C73,'Season 7'!$H$30,0)),"-"))</f>
        <v>-</v>
      </c>
      <c r="AR73" s="965" t="str">
        <f>IFERROR(INDEX('Season 7'!$P$20:$P$24,MATCH('VS stats'!$C73,'Season 7'!$N$20:$N$24,0)),
IFERROR(INDEX('Season 7'!$X$9,MATCH('VS stats'!$C73,'Season 7'!$U$9,0)),
IFERROR(INDEX('Season 7'!$X$11:$X$13,MATCH('VS stats'!$C73,'Season 7'!$U$11:$U81,0)),
IFERROR(INDEX('Season 7'!$X$17,MATCH('VS stats'!$C73,'Season 7'!$U$17,0)),
IFERROR(INDEX('Season 7'!$X$19,MATCH('VS stats'!$C73,'Season 7'!$U$19,0)),
IFERROR(INDEX('Season 7'!$X$21,MATCH('VS stats'!$C73,'Season 7'!$U$21,0)),
IFERROR(INDEX('Season 7'!$X$23,MATCH('VS stats'!$C73,'Season 7'!$U$23,0)),"-")))))))</f>
        <v>-</v>
      </c>
      <c r="AS73" s="966" t="str">
        <f>IFERROR(INDEX('Season 7'!$X$10,MATCH('VS stats'!$C73,'Season 7'!$U$10,0)),
IFERROR(INDEX('Season 7'!$X$14:$X$16,MATCH('VS stats'!$C73,'Season 7'!$U$14:$U$16,0)),
IFERROR(INDEX('Season 7'!$X$18,MATCH('VS stats'!$C73,'Season 7'!$U$18,0)),
IFERROR(INDEX('Season 7'!$X$20,MATCH('VS stats'!$C73,'Season 7'!$U$20,0)),
IFERROR(INDEX('Season 7'!$X$22,MATCH('VS stats'!$C73,'Season 7'!$U$22,0)),"-")))))</f>
        <v>-</v>
      </c>
      <c r="AT73" s="965" t="str">
        <f>IFERROR(INDEX('Season 8'!$D$9:$D$27,MATCH('VS stats'!$C73,'Season 8'!$B$9:$B$27,0)),"-")</f>
        <v>-</v>
      </c>
      <c r="AU73" s="965" t="str">
        <f>IFERROR(INDEX('Season 8'!$D$28:$D$46,MATCH('VS stats'!$C73,'Season 8'!$B$28:$B$46,0)),"-")</f>
        <v>-</v>
      </c>
      <c r="AV73" s="965" t="str">
        <f>IFERROR(INDEX('Season 8'!$J$9:$J$16,MATCH('VS stats'!$C73,'Season 8'!$H$9:$H$16,0)),IFERROR(INDEX('Season 8'!$J$39,MATCH('VS stats'!$C73,'Season 8'!$H$39,0)),"-"))</f>
        <v>-</v>
      </c>
      <c r="AW73" s="965" t="str">
        <f>IFERROR(INDEX('Season 8'!$P$9:$P$16,MATCH('VS stats'!$C73,'Season 8'!$N$9:$N$16,0)),IFERROR(INDEX('Season 8'!$J$30,MATCH('VS stats'!$C73,'Season 8'!$H$30,0)),"-"))</f>
        <v>-</v>
      </c>
      <c r="AX73" s="965" t="str">
        <f>IFERROR(INDEX('Season 8'!$P$20:$P$24,MATCH('VS stats'!$C73,'Season 8'!$N$20:$N$24,0)),
IFERROR(INDEX('Season 8'!$X$9,MATCH('VS stats'!$C73,'Season 8'!$U$9,0)),
IFERROR(INDEX('Season 8'!$X$11:$X$13,MATCH('VS stats'!$C73,'Season 8'!$U$11:$U81,0)),
IFERROR(INDEX('Season 8'!$X$17,MATCH('VS stats'!$C73,'Season 8'!$U$17,0)),
IFERROR(INDEX('Season 8'!$X$19,MATCH('VS stats'!$C73,'Season 8'!$U$19,0)),
IFERROR(INDEX('Season 8'!$X$21,MATCH('VS stats'!$C73,'Season 8'!$U$21,0)),
IFERROR(INDEX('Season 8'!$X$23,MATCH('VS stats'!$C73,'Season 8'!$U$23,0)),"-")))))))</f>
        <v>-</v>
      </c>
      <c r="AY73" s="966" t="str">
        <f>IFERROR(INDEX('Season 8'!$X$10,MATCH('VS stats'!$C73,'Season 8'!$U$10,0)),
IFERROR(INDEX('Season 8'!$X$14:$X$16,MATCH('VS stats'!$C73,'Season 8'!$U$14:$U$16,0)),
IFERROR(INDEX('Season 8'!$X$18,MATCH('VS stats'!$C73,'Season 8'!$U$18,0)),
IFERROR(INDEX('Season 8'!$X$20,MATCH('VS stats'!$C73,'Season 8'!$U$20,0)),
IFERROR(INDEX('Season 8'!$X$22,MATCH('VS stats'!$C73,'Season 8'!$U$22,0)),"-")))))</f>
        <v>-</v>
      </c>
      <c r="AZ73" s="965" t="str">
        <f>IFERROR(INDEX('Season 9'!$D$9:$D$27,MATCH('VS stats'!$C73,'Season 9'!$B$9:$B$27,0)),"-")</f>
        <v>-</v>
      </c>
      <c r="BA73" s="965" t="str">
        <f>IFERROR(INDEX('Season 9'!$D$28:$D$46,MATCH('VS stats'!$C73,'Season 9'!$B$28:$B$46,0)),"-")</f>
        <v>-</v>
      </c>
      <c r="BB73" s="965" t="str">
        <f>IFERROR(INDEX('Season 9'!$J$9:$J$16,MATCH('VS stats'!$C73,'Season 9'!$H$9:$H$16,0)),IFERROR(INDEX('Season 9'!$J$39,MATCH('VS stats'!$C73,'Season 9'!$H$39,0)),"-"))</f>
        <v>-</v>
      </c>
      <c r="BC73" s="965" t="str">
        <f>IFERROR(INDEX('Season 9'!$P$9:$P$16,MATCH('VS stats'!$C73,'Season 9'!$N$9:$N$16,0)),IFERROR(INDEX('Season 9'!$J$30,MATCH('VS stats'!$C73,'Season 9'!$H$30,0)),"-"))</f>
        <v>-</v>
      </c>
      <c r="BD73" s="965" t="str">
        <f>IFERROR(INDEX('Season 9'!$P$20:$P$24,MATCH('VS stats'!$C73,'Season 9'!$N$20:$N$24,0)),
IFERROR(INDEX('Season 9'!$X$9,MATCH('VS stats'!$C73,'Season 9'!$U$9,0)),
IFERROR(INDEX('Season 9'!$X$11:$X$13,MATCH('VS stats'!$C73,'Season 9'!$U$11:$U81,0)),
IFERROR(INDEX('Season 9'!$X$17,MATCH('VS stats'!$C73,'Season 9'!$U$17,0)),
IFERROR(INDEX('Season 9'!$X$19,MATCH('VS stats'!$C73,'Season 9'!$U$19,0)),
IFERROR(INDEX('Season 9'!$X$21,MATCH('VS stats'!$C73,'Season 9'!$U$21,0)),
IFERROR(INDEX('Season 9'!$X$23,MATCH('VS stats'!$C73,'Season 9'!$U$23,0)),"-")))))))</f>
        <v>-</v>
      </c>
      <c r="BE73" s="966" t="str">
        <f>IFERROR(INDEX('Season 9'!$X$10,MATCH('VS stats'!$C73,'Season 9'!$U$10,0)),
IFERROR(INDEX('Season 9'!$X$14:$X$16,MATCH('VS stats'!$C73,'Season 9'!$U$14:$U$16,0)),
IFERROR(INDEX('Season 9'!$X$18,MATCH('VS stats'!$C73,'Season 9'!$U$18,0)),
IFERROR(INDEX('Season 9'!$X$20,MATCH('VS stats'!$C73,'Season 9'!$U$20,0)),
IFERROR(INDEX('Season 9'!$X$22,MATCH('VS stats'!$C73,'Season 9'!$U$22,0)),"-")))))</f>
        <v>-</v>
      </c>
      <c r="BF73" s="965" t="str">
        <f>IFERROR(INDEX('Season 10'!$D$9:$D$27,MATCH('VS stats'!$C73,'Season 10'!$B$9:$B$27,0)),"-")</f>
        <v>-</v>
      </c>
      <c r="BG73" s="965" t="str">
        <f>IFERROR(INDEX('Season 10'!$D$28:$D$46,MATCH('VS stats'!$C73,'Season 10'!$B$28:$B$46,0)),"-")</f>
        <v>-</v>
      </c>
      <c r="BH73" s="965" t="str">
        <f>IFERROR(INDEX('Season 10'!$J$9:$J$16,MATCH('VS stats'!$C73,'Season 10'!$H$9:$H$16,0)),IFERROR(INDEX('Season 10'!$J$39,MATCH('VS stats'!$C73,'Season 10'!$H$39,0)),"-"))</f>
        <v>-</v>
      </c>
      <c r="BI73" s="965" t="str">
        <f>IFERROR(INDEX('Season 10'!$P$9:$P$16,MATCH('VS stats'!$C73,'Season 10'!$N$9:$N$16,0)),IFERROR(INDEX('Season 10'!$J$30,MATCH('VS stats'!$C73,'Season 10'!$H$30,0)),"-"))</f>
        <v>-</v>
      </c>
      <c r="BJ73" s="965" t="str">
        <f>IFERROR(INDEX('Season 10'!$P$20:$P$24,MATCH('VS stats'!$C73,'Season 10'!$N$20:$N$24,0)),
IFERROR(INDEX('Season 10'!$X$9,MATCH('VS stats'!$C73,'Season 10'!$U$9,0)),
IFERROR(INDEX('Season 10'!$X$11:$X$13,MATCH('VS stats'!$C73,'Season 10'!$U$11:$U81,0)),
IFERROR(INDEX('Season 10'!$X$17,MATCH('VS stats'!$C73,'Season 10'!$U$17,0)),
IFERROR(INDEX('Season 10'!$X$19,MATCH('VS stats'!$C73,'Season 10'!$U$19,0)),
IFERROR(INDEX('Season 10'!$X$21,MATCH('VS stats'!$C73,'Season 10'!$U$21,0)),
IFERROR(INDEX('Season 10'!$X$23,MATCH('VS stats'!$C73,'Season 10'!$U$23,0)),"-")))))))</f>
        <v>-</v>
      </c>
      <c r="BK73" s="966" t="str">
        <f>IFERROR(INDEX('Season 10'!$X$10,MATCH('VS stats'!$C73,'Season 10'!$U$10,0)),
IFERROR(INDEX('Season 10'!$X$14:$X$16,MATCH('VS stats'!$C73,'Season 10'!$U$14:$U$16,0)),
IFERROR(INDEX('Season 10'!$X$18,MATCH('VS stats'!$C73,'Season 10'!$U$18,0)),
IFERROR(INDEX('Season 10'!$X$20,MATCH('VS stats'!$C73,'Season 10'!$U$20,0)),
IFERROR(INDEX('Season 10'!$X$22,MATCH('VS stats'!$C73,'Season 10'!$U$22,0)),"-")))))</f>
        <v>-</v>
      </c>
      <c r="BL73" s="965" t="str">
        <f>IFERROR(INDEX('Season 11'!$D$9:$D$27,MATCH('VS stats'!$C73,'Season 11'!$B$9:$B$27,0)),"-")</f>
        <v>-</v>
      </c>
      <c r="BM73" s="965" t="str">
        <f>IFERROR(INDEX('Season 11'!$D$28:$D$46,MATCH('VS stats'!$C73,'Season 11'!$B$28:$B$46,0)),"-")</f>
        <v>-</v>
      </c>
      <c r="BN73" s="965" t="str">
        <f>IFERROR(INDEX('Season 11'!$J$9:$J$16,MATCH('VS stats'!$C73,'Season 11'!$H$9:$H$16,0)),IFERROR(INDEX('Season 11'!$J$39,MATCH('VS stats'!$C73,'Season 11'!$H$39,0)),"-"))</f>
        <v>-</v>
      </c>
      <c r="BO73" s="965" t="str">
        <f>IFERROR(INDEX('Season 11'!$P$9:$P$16,MATCH('VS stats'!$C73,'Season 11'!$N$9:$N$16,0)),IFERROR(INDEX('Season 11'!$J$30,MATCH('VS stats'!$C73,'Season 11'!$H$30,0)),"-"))</f>
        <v>-</v>
      </c>
      <c r="BP73" s="965" t="str">
        <f>IFERROR(INDEX('Season 11'!$P$20:$P$24,MATCH('VS stats'!$C73,'Season 11'!$N$20:$N$24,0)),
IFERROR(INDEX('Season 11'!$X$9,MATCH('VS stats'!$C73,'Season 11'!$U$9,0)),
IFERROR(INDEX('Season 11'!$X$11:$X$13,MATCH('VS stats'!$C73,'Season 11'!$U$11:$U81,0)),
IFERROR(INDEX('Season 11'!$X$17,MATCH('VS stats'!$C73,'Season 11'!$U$17,0)),
IFERROR(INDEX('Season 11'!$X$19,MATCH('VS stats'!$C73,'Season 11'!$U$19,0)),
IFERROR(INDEX('Season 11'!$X$21,MATCH('VS stats'!$C73,'Season 11'!$U$21,0)),
IFERROR(INDEX('Season 11'!$X$23,MATCH('VS stats'!$C73,'Season 11'!$U$23,0)),"-")))))))</f>
        <v>-</v>
      </c>
      <c r="BQ73" s="966" t="str">
        <f>IFERROR(INDEX('Season 11'!$X$10,MATCH('VS stats'!$C73,'Season 11'!$U$10,0)),
IFERROR(INDEX('Season 11'!$X$14:$X$16,MATCH('VS stats'!$C73,'Season 11'!$U$14:$U$16,0)),
IFERROR(INDEX('Season 11'!$X$18,MATCH('VS stats'!$C73,'Season 11'!$U$18,0)),
IFERROR(INDEX('Season 11'!$X$20,MATCH('VS stats'!$C73,'Season 11'!$U$20,0)),
IFERROR(INDEX('Season 11'!$X$22,MATCH('VS stats'!$C73,'Season 11'!$U$22,0)),"-")))))</f>
        <v>-</v>
      </c>
      <c r="BR73" s="965" t="str">
        <f>IFERROR(INDEX('Season 12'!$D$9:$D$27,MATCH('VS stats'!$C73,'Season 12'!$B$9:$B$27,0)),"-")</f>
        <v>-</v>
      </c>
      <c r="BS73" s="965" t="str">
        <f>IFERROR(INDEX('Season 12'!$D$28:$D$46,MATCH('VS stats'!$C73,'Season 12'!$B$28:$B$46,0)),"-")</f>
        <v>-</v>
      </c>
      <c r="BT73" s="965" t="str">
        <f>IFERROR(INDEX('Season 12'!$J$9:$J$16,MATCH('VS stats'!$C73,'Season 12'!$H$9:$H$16,0)),IFERROR(INDEX('Season 12'!$J$39,MATCH('VS stats'!$C73,'Season 12'!$H$39,0)),"-"))</f>
        <v>-</v>
      </c>
      <c r="BU73" s="965" t="str">
        <f>IFERROR(INDEX('Season 12'!$P$9:$P$16,MATCH('VS stats'!$C73,'Season 12'!$N$9:$N$16,0)),IFERROR(INDEX('Season 12'!$J$30,MATCH('VS stats'!$C73,'Season 12'!$H$30,0)),"-"))</f>
        <v>-</v>
      </c>
      <c r="BV73" s="965" t="str">
        <f>IFERROR(INDEX('Season 12'!$P$20:$P$24,MATCH('VS stats'!$C73,'Season 12'!$N$20:$N$24,0)),
IFERROR(INDEX('Season 12'!$X$9,MATCH('VS stats'!$C73,'Season 12'!$U$9,0)),
IFERROR(INDEX('Season 12'!$X$11:$X$13,MATCH('VS stats'!$C73,'Season 12'!$U$11:$U81,0)),
IFERROR(INDEX('Season 12'!$X$17,MATCH('VS stats'!$C73,'Season 12'!$U$17,0)),
IFERROR(INDEX('Season 12'!$X$19,MATCH('VS stats'!$C73,'Season 12'!$U$19,0)),
IFERROR(INDEX('Season 12'!$X$21,MATCH('VS stats'!$C73,'Season 12'!$U$21,0)),
IFERROR(INDEX('Season 12'!$X$23,MATCH('VS stats'!$C73,'Season 12'!$U$23,0)),"-")))))))</f>
        <v>-</v>
      </c>
      <c r="BW73" s="966" t="str">
        <f>IFERROR(INDEX('Season 12'!$X$10,MATCH('VS stats'!$C73,'Season 12'!$U$10,0)),
IFERROR(INDEX('Season 12'!$X$14:$X$16,MATCH('VS stats'!$C73,'Season 12'!$U$14:$U$16,0)),
IFERROR(INDEX('Season 12'!$X$18,MATCH('VS stats'!$C73,'Season 12'!$U$18,0)),
IFERROR(INDEX('Season 12'!$X$20,MATCH('VS stats'!$C73,'Season 12'!$U$20,0)),
IFERROR(INDEX('Season 12'!$X$22,MATCH('VS stats'!$C73,'Season 12'!$U$22,0)),"-")))))</f>
        <v>-</v>
      </c>
      <c r="BX73" s="965" t="str">
        <f>IFERROR(INDEX('Season 13'!$D$9:$D$27,MATCH('VS stats'!$C73,'Season 13'!$B$9:$B$27,0)),"-")</f>
        <v>-</v>
      </c>
      <c r="BY73" s="965" t="str">
        <f>IFERROR(INDEX('Season 13'!$D$28:$D$46,MATCH('VS stats'!$C73,'Season 13'!$B$28:$B$46,0)),"-")</f>
        <v>-</v>
      </c>
      <c r="BZ73" s="965" t="str">
        <f>IFERROR(INDEX('Season 13'!$J$9:$J$16,MATCH('VS stats'!$C73,'Season 13'!$H$9:$H$16,0)),IFERROR(INDEX('Season 13'!$J$39,MATCH('VS stats'!$C73,'Season 13'!$H$39,0)),"-"))</f>
        <v>-</v>
      </c>
      <c r="CA73" s="965" t="str">
        <f>IFERROR(INDEX('Season 13'!$P$9:$P$16,MATCH('VS stats'!$C73,'Season 13'!$N$9:$N$16,0)),IFERROR(INDEX('Season 13'!$J$30,MATCH('VS stats'!$C73,'Season 13'!$H$30,0)),"-"))</f>
        <v>-</v>
      </c>
      <c r="CB73" s="965" t="str">
        <f>IFERROR(INDEX('Season 13'!$P$20:$P$24,MATCH('VS stats'!$C73,'Season 13'!$N$20:$N$24,0)),
IFERROR(INDEX('Season 13'!$X$9,MATCH('VS stats'!$C73,'Season 13'!$U$9,0)),
IFERROR(INDEX('Season 13'!$X$11:$X$13,MATCH('VS stats'!$C73,'Season 13'!$U$11:$U81,0)),
IFERROR(INDEX('Season 13'!$X$17,MATCH('VS stats'!$C73,'Season 13'!$U$17,0)),
IFERROR(INDEX('Season 13'!$X$19,MATCH('VS stats'!$C73,'Season 13'!$U$19,0)),
IFERROR(INDEX('Season 13'!$X$21,MATCH('VS stats'!$C73,'Season 13'!$U$21,0)),
IFERROR(INDEX('Season 13'!$X$23,MATCH('VS stats'!$C73,'Season 13'!$U$23,0)),"-")))))))</f>
        <v>-</v>
      </c>
      <c r="CC73" s="966" t="str">
        <f>IFERROR(INDEX('Season 13'!$X$10,MATCH('VS stats'!$C73,'Season 13'!$U$10,0)),
IFERROR(INDEX('Season 13'!$X$14:$X$16,MATCH('VS stats'!$C73,'Season 13'!$U$14:$U$16,0)),
IFERROR(INDEX('Season 13'!$X$18,MATCH('VS stats'!$C73,'Season 13'!$U$18,0)),
IFERROR(INDEX('Season 13'!$X$20,MATCH('VS stats'!$C73,'Season 13'!$U$20,0)),
IFERROR(INDEX('Season 13'!$X$22,MATCH('VS stats'!$C73,'Season 13'!$U$22,0)),"-")))))</f>
        <v>-</v>
      </c>
      <c r="CD73" s="965" t="str">
        <f>IFERROR(INDEX('Season 14'!$D$9:$D$27,MATCH('VS stats'!$C73,'Season 14'!$B$9:$B$27,0)),"-")</f>
        <v>-</v>
      </c>
      <c r="CE73" s="965" t="str">
        <f>IFERROR(INDEX('Season 14'!$D$28:$D$46,MATCH('VS stats'!$C73,'Season 14'!$B$28:$B$46,0)),"-")</f>
        <v>-</v>
      </c>
      <c r="CF73" s="965" t="str">
        <f>IFERROR(INDEX('Season 14'!$J$9:$J$16,MATCH('VS stats'!$C73,'Season 14'!$H$9:$H$16,0)),IFERROR(INDEX('Season 14'!$J$39,MATCH('VS stats'!$C73,'Season 14'!$H$39,0)),"-"))</f>
        <v>-</v>
      </c>
      <c r="CG73" s="965" t="str">
        <f>IFERROR(INDEX('Season 14'!$P$9:$P$16,MATCH('VS stats'!$C73,'Season 14'!$N$9:$N$16,0)),IFERROR(INDEX('Season 14'!$J$30,MATCH('VS stats'!$C73,'Season 14'!$H$30,0)),"-"))</f>
        <v>-</v>
      </c>
      <c r="CH73" s="965" t="str">
        <f>IFERROR(INDEX('Season 14'!$P$20:$P$24,MATCH('VS stats'!$C73,'Season 14'!$N$20:$N$24,0)),
IFERROR(INDEX('Season 14'!$X$9,MATCH('VS stats'!$C73,'Season 14'!$U$9,0)),
IFERROR(INDEX('Season 14'!$X$11:$X$13,MATCH('VS stats'!$C73,'Season 14'!$U$11:$U81,0)),
IFERROR(INDEX('Season 14'!$X$17,MATCH('VS stats'!$C73,'Season 14'!$U$17,0)),
IFERROR(INDEX('Season 14'!$X$19,MATCH('VS stats'!$C73,'Season 14'!$U$19,0)),
IFERROR(INDEX('Season 14'!$X$21,MATCH('VS stats'!$C73,'Season 14'!$U$21,0)),
IFERROR(INDEX('Season 14'!$X$23,MATCH('VS stats'!$C73,'Season 14'!$U$23,0)),"-")))))))</f>
        <v>-</v>
      </c>
      <c r="CI73" s="966" t="str">
        <f>IFERROR(INDEX('Season 14'!$X$10,MATCH('VS stats'!$C73,'Season 14'!$U$10,0)),
IFERROR(INDEX('Season 14'!$X$14:$X$16,MATCH('VS stats'!$C73,'Season 14'!$U$14:$U$16,0)),
IFERROR(INDEX('Season 14'!$X$18,MATCH('VS stats'!$C73,'Season 14'!$U$18,0)),
IFERROR(INDEX('Season 14'!$X$20,MATCH('VS stats'!$C73,'Season 14'!$U$20,0)),
IFERROR(INDEX('Season 14'!$X$22,MATCH('VS stats'!$C73,'Season 14'!$U$22,0)),"-")))))</f>
        <v>-</v>
      </c>
      <c r="CJ73" s="965" t="str">
        <f>IFERROR(INDEX('Season 15'!$D$9:$D$27,MATCH('VS stats'!$C73,'Season 15'!$B$9:$B$27,0)),"-")</f>
        <v>-</v>
      </c>
      <c r="CK73" s="965" t="str">
        <f>IFERROR(INDEX('Season 15'!$D$28:$D$46,MATCH('VS stats'!$C73,'Season 15'!$B$28:$B$46,0)),"-")</f>
        <v>-</v>
      </c>
      <c r="CL73" s="965" t="str">
        <f>IFERROR(INDEX('Season 15'!$J$9:$J$16,MATCH('VS stats'!$C73,'Season 15'!$H$9:$H$16,0)),IFERROR(INDEX('Season 15'!$J$39,MATCH('VS stats'!$C73,'Season 15'!$H$39,0)),"-"))</f>
        <v>-</v>
      </c>
      <c r="CM73" s="965" t="str">
        <f>IFERROR(INDEX('Season 15'!$P$9:$P$16,MATCH('VS stats'!$C73,'Season 15'!$N$9:$N$16,0)),IFERROR(INDEX('Season 15'!$J$30,MATCH('VS stats'!$C73,'Season 15'!$H$30,0)),"-"))</f>
        <v>-</v>
      </c>
      <c r="CN73" s="965" t="str">
        <f>IFERROR(INDEX('Season 15'!$P$20:$P$24,MATCH('VS stats'!$C73,'Season 15'!$N$20:$N$24,0)),
IFERROR(INDEX('Season 15'!$X$9,MATCH('VS stats'!$C73,'Season 15'!$U$9,0)),
IFERROR(INDEX('Season 15'!$X$11:$X$13,MATCH('VS stats'!$C73,'Season 15'!$U$11:$U81,0)),
IFERROR(INDEX('Season 15'!$X$17,MATCH('VS stats'!$C73,'Season 15'!$U$17,0)),
IFERROR(INDEX('Season 15'!$X$19,MATCH('VS stats'!$C73,'Season 15'!$U$19,0)),
IFERROR(INDEX('Season 15'!$X$21,MATCH('VS stats'!$C73,'Season 15'!$U$21,0)),
IFERROR(INDEX('Season 15'!$X$23,MATCH('VS stats'!$C73,'Season 15'!$U$23,0)),"-")))))))</f>
        <v>-</v>
      </c>
      <c r="CO73" s="966" t="str">
        <f>IFERROR(INDEX('Season 15'!$X$10,MATCH('VS stats'!$C73,'Season 15'!$U$10,0)),
IFERROR(INDEX('Season 15'!$X$14:$X$16,MATCH('VS stats'!$C73,'Season 15'!$U$14:$U$16,0)),
IFERROR(INDEX('Season 15'!$X$18,MATCH('VS stats'!$C73,'Season 15'!$U$18,0)),
IFERROR(INDEX('Season 15'!$X$20,MATCH('VS stats'!$C73,'Season 15'!$U$20,0)),
IFERROR(INDEX('Season 15'!$X$22,MATCH('VS stats'!$C73,'Season 15'!$U$22,0)),"-")))))</f>
        <v>-</v>
      </c>
      <c r="CP73" s="976"/>
      <c r="CQ73" s="822"/>
      <c r="CR73" s="822"/>
      <c r="CS73" s="822"/>
      <c r="CT73" s="822"/>
      <c r="CU73" s="822"/>
    </row>
    <row r="74" spans="3:99" x14ac:dyDescent="0.25">
      <c r="C74" s="701" t="s">
        <v>240</v>
      </c>
      <c r="D74" s="1074" t="str">
        <f>IFERROR(INDEX('Season 1'!$D$9:$D$31,MATCH('VS stats'!$C74,'Season 1'!$B$9:$B$31,0)),"-")</f>
        <v>1-1</v>
      </c>
      <c r="E74" s="1074" t="str">
        <f>IFERROR(INDEX('Season 1'!$D$32:$D$54,MATCH('VS stats'!$C74,'Season 1'!$B$32:$B$54,0)),"-")</f>
        <v>1-1</v>
      </c>
      <c r="F74" s="965" t="str">
        <f>IFERROR(INDEX('Season 1'!$J$9:$J$16,MATCH('VS stats'!$C74,'Season 1'!$H$9:$H$16,0)),IFERROR(INDEX('Season 1'!$W$9:$W$14,MATCH('VS stats'!$C74,'Season 1'!$T$9:$T$14,0)),"-"))</f>
        <v>-</v>
      </c>
      <c r="G74" s="965" t="str">
        <f>IFERROR(INDEX('Season 1'!$P$9:$P$16,MATCH('VS stats'!$C74,'Season 1'!$N$9:$N$16,0)),"-")</f>
        <v>-</v>
      </c>
      <c r="H74" s="965" t="str">
        <f>IFERROR(INDEX('Season 1'!$P$20:$P$24,MATCH('VS stats'!$C74,'Season 1'!$N$20:$N$24,0)),"-")</f>
        <v>-</v>
      </c>
      <c r="I74" s="966" t="s">
        <v>35</v>
      </c>
      <c r="J74" s="965" t="str">
        <f>IFERROR(INDEX('Season 2'!$D$9:$D$31,MATCH('VS stats'!$C74,'Season 2'!$B$9:$B$31,0)),"-")</f>
        <v>-</v>
      </c>
      <c r="K74" s="965" t="str">
        <f>IFERROR(INDEX('Season 2'!$D$32:$D$54,MATCH('VS stats'!$C74,'Season 2'!$B$32:$B$54,0)),"-")</f>
        <v>-</v>
      </c>
      <c r="L74" s="965" t="str">
        <f>IFERROR(INDEX('Season 2'!$J$9:$J$16,MATCH('VS stats'!$C74,'Season 2'!$H$9:$H$16,0)),IFERROR(INDEX('Season 2'!$J$45:$J$50,MATCH('VS stats'!$C74,'Season 2'!$H$45:$H$50,0)),"-"))</f>
        <v>-</v>
      </c>
      <c r="M74" s="1073" t="str">
        <f>IFERROR(INDEX('Season 2'!$P$9:$P$16,MATCH('VS stats'!$C74,'Season 2'!$N$9:$N$16,0)),IFERROR(INDEX('Season 2'!$J$30,MATCH('VS stats'!$C74,'Season 2'!$H$30,0)),"-"))</f>
        <v>1-2</v>
      </c>
      <c r="N74" s="965" t="str">
        <f>IFERROR(INDEX('Season 2'!$P$20:$P$24,MATCH('VS stats'!$C74,'Season 2'!$N$20:$N$24,0)),
IFERROR(INDEX('Season 2'!$X$9,MATCH('VS stats'!$C74,'Season 2'!$U$9,0)),
IFERROR(INDEX('Season 2'!$X$11:$X$13,MATCH('VS stats'!$C74,'Season 2'!$U$11:$U82,0)),
IFERROR(INDEX('Season 2'!$X$17,MATCH('VS stats'!$C74,'Season 2'!$U$17,0)),
IFERROR(INDEX('Season 2'!$X$19,MATCH('VS stats'!$C74,'Season 2'!$U$19,0)),
IFERROR(INDEX('Season 2'!$X$21,MATCH('VS stats'!$C74,'Season 2'!$U$21,0)),
IFERROR(INDEX('Season 2'!$X$23,MATCH('VS stats'!$C74,'Season 2'!$U$23,0)),
IFERROR(INDEX('Season 2'!$X$25,MATCH('VS stats'!$C74,'Season 2'!$U$25,0)),"-"))))))))</f>
        <v>-</v>
      </c>
      <c r="O74" s="966" t="str">
        <f>IFERROR(INDEX('Season 2'!$X$10,MATCH('VS stats'!$C74,'Season 2'!$U$10,0)),
IFERROR(INDEX('Season 2'!$X$14:$X$16,MATCH('VS stats'!$C74,'Season 2'!$U$14:$U$16,0)),
IFERROR(INDEX('Season 2'!$X$18,MATCH('VS stats'!$C74,'Season 2'!$U$18,0)),
IFERROR(INDEX('Season 2'!$X$20,MATCH('VS stats'!$C74,'Season 2'!$U$20,0)),
IFERROR(INDEX('Season 2'!$X$22,MATCH('VS stats'!$C74,'Season 2'!$U$22,0)),
IFERROR(INDEX('Season 2'!$X$24,MATCH('VS stats'!$C74,'Season 2'!$U$24,0)),"-"))))))</f>
        <v>-</v>
      </c>
      <c r="P74" s="965" t="str">
        <f>IFERROR(INDEX('Season 3'!$D$9:$D$31,MATCH('VS stats'!$C74,'Season 3'!$B$9:$B$31,0)),"-")</f>
        <v>-</v>
      </c>
      <c r="Q74" s="965" t="str">
        <f>IFERROR(INDEX('Season 3'!$D$32:$D$54,MATCH('VS stats'!$C74,'Season 3'!$B$32:$B$54,0)),"-")</f>
        <v>-</v>
      </c>
      <c r="R74" s="965" t="str">
        <f>IFERROR(INDEX('Season 3'!$J$9:$J$16,MATCH('VS stats'!$C74,'Season 3'!$H$9:$H$16,0)),IFERROR(INDEX('Season 3'!$J$39,MATCH('VS stats'!$C74,'Season 3'!$H$39,0)),"-"))</f>
        <v>-</v>
      </c>
      <c r="S74" s="965" t="str">
        <f>IFERROR(INDEX('Season 3'!$P$9:$P$16,MATCH('VS stats'!$C74,'Season 3'!$N$9:$N$16,0)),IFERROR(INDEX('Season 3'!$J$30,MATCH('VS stats'!$C74,'Season 3'!$H$30,0)),"-"))</f>
        <v>-</v>
      </c>
      <c r="T74" s="965" t="str">
        <f>IFERROR(INDEX('Season 3'!$P$20:$P$24,MATCH('VS stats'!$C74,'Season 3'!$N$20:$N$24,0)),
IFERROR(INDEX('Season 3'!$X$9,MATCH('VS stats'!$C74,'Season 3'!$U$9,0)),
IFERROR(INDEX('Season 3'!$X$11:$X$13,MATCH('VS stats'!$C74,'Season 3'!$U$11:$U87,0)),
IFERROR(INDEX('Season 3'!$X$17,MATCH('VS stats'!$C74,'Season 3'!$U$17,0)),
IFERROR(INDEX('Season 3'!$X$19,MATCH('VS stats'!$C74,'Season 3'!$U$19,0)),
IFERROR(INDEX('Season 3'!$X$21,MATCH('VS stats'!$C74,'Season 3'!$U$21,0)),
IFERROR(INDEX('Season 3'!$X$23,MATCH('VS stats'!$C74,'Season 3'!$U$23,0)),
IFERROR(INDEX('Season 3'!$X$25,MATCH('VS stats'!$C74,'Season 3'!$U$25,0)),"-"))))))))</f>
        <v>-</v>
      </c>
      <c r="U74" s="966" t="str">
        <f>IFERROR(INDEX('Season 3'!$X$10,MATCH('VS stats'!$C74,'Season 3'!$U$10,0)),
IFERROR(INDEX('Season 3'!$X$14:$X$16,MATCH('VS stats'!$C74,'Season 3'!$U$14:$U$16,0)),
IFERROR(INDEX('Season 3'!$X$18,MATCH('VS stats'!$C74,'Season 3'!$U$18,0)),
IFERROR(INDEX('Season 3'!$X$20,MATCH('VS stats'!$C74,'Season 3'!$U$20,0)),
IFERROR(INDEX('Season 3'!$X$22,MATCH('VS stats'!$C74,'Season 3'!$U$22,0)),
IFERROR(INDEX('Season 3'!$X$24,MATCH('VS stats'!$C74,'Season 3'!$U$24,0)),"-"))))))</f>
        <v>-</v>
      </c>
      <c r="V74" s="965" t="str">
        <f>IFERROR(INDEX('Season 4'!$D$9:$D$27,MATCH('VS stats'!$C74,'Season 4'!$B$9:$B$27,0)),"-")</f>
        <v>-</v>
      </c>
      <c r="W74" s="965" t="str">
        <f>IFERROR(INDEX('Season 4'!$D$28:$D$46,MATCH('VS stats'!$C74,'Season 4'!$B$28:$B$46,0)),"-")</f>
        <v>-</v>
      </c>
      <c r="X74" s="965" t="str">
        <f>IFERROR(INDEX('Season 4'!$J$9:$J$16,MATCH('VS stats'!$C74,'Season 4'!$H$9:$H$16,0)),IFERROR(INDEX('Season 4'!$J$39,MATCH('VS stats'!$C74,'Season 4'!$H$39,0)),"-"))</f>
        <v>-</v>
      </c>
      <c r="Y74" s="965" t="str">
        <f>IFERROR(INDEX('Season 4'!$P$9:$P$16,MATCH('VS stats'!$C74,'Season 4'!$N$9:$N$16,0)),IFERROR(INDEX('Season 4'!$J$30,MATCH('VS stats'!$C74,'Season 4'!$H$30,0)),"-"))</f>
        <v>-</v>
      </c>
      <c r="Z74" s="965" t="str">
        <f>IFERROR(INDEX('Season 4'!$P$20:$P$24,MATCH('VS stats'!$C74,'Season 4'!$N$20:$N$24,0)),
IFERROR(INDEX('Season 4'!$X$9,MATCH('VS stats'!$C74,'Season 4'!$U$9,0)),
IFERROR(INDEX('Season 4'!$X$11:$X$13,MATCH('VS stats'!$C74,'Season 4'!$U$11:$U82,0)),
IFERROR(INDEX('Season 4'!$X$17,MATCH('VS stats'!$C74,'Season 4'!$U$17,0)),
IFERROR(INDEX('Season 4'!$X$19,MATCH('VS stats'!$C74,'Season 4'!$U$19,0)),
IFERROR(INDEX('Season 4'!$X$21,MATCH('VS stats'!$C74,'Season 4'!$U$21,0)),
IFERROR(INDEX('Season 4'!$X$23,MATCH('VS stats'!$C74,'Season 4'!$U$23,0)),
IFERROR(INDEX('Season 4'!$X$25,MATCH('VS stats'!$C74,'Season 4'!$U$25,0)),"-"))))))))</f>
        <v>-</v>
      </c>
      <c r="AA74" s="966" t="str">
        <f>IFERROR(INDEX('Season 4'!$X$10,MATCH('VS stats'!$C74,'Season 4'!$U$10,0)),
IFERROR(INDEX('Season 4'!$X$14:$X$16,MATCH('VS stats'!$C74,'Season 4'!$U$14:$U$16,0)),
IFERROR(INDEX('Season 4'!$X$18,MATCH('VS stats'!$C74,'Season 4'!$U$18,0)),
IFERROR(INDEX('Season 4'!$X$20,MATCH('VS stats'!$C74,'Season 4'!$U$20,0)),
IFERROR(INDEX('Season 4'!$X$22,MATCH('VS stats'!$C74,'Season 4'!$U$22,0)),
IFERROR(INDEX('Season 4'!$X$24,MATCH('VS stats'!$C74,'Season 4'!$U$24,0)),"-"))))))</f>
        <v>-</v>
      </c>
      <c r="AB74" s="965" t="str">
        <f>IFERROR(INDEX('Season 5'!$D$9:$D$27,MATCH('VS stats'!$C74,'Season 5'!$B$9:$B$27,0)),"-")</f>
        <v>-</v>
      </c>
      <c r="AC74" s="965" t="str">
        <f>IFERROR(INDEX('Season 5'!$D$28:$D$46,MATCH('VS stats'!$C74,'Season 5'!$B$28:$B$46,0)),"-")</f>
        <v>-</v>
      </c>
      <c r="AD74" s="965" t="str">
        <f>IFERROR(INDEX('Season 5'!$J$9:$J$16,MATCH('VS stats'!$C74,'Season 5'!$H$9:$H$16,0)),IFERROR(INDEX('Season 5'!$J$39,MATCH('VS stats'!$C74,'Season 5'!$H$39,0)),"-"))</f>
        <v>-</v>
      </c>
      <c r="AE74" s="965" t="str">
        <f>IFERROR(INDEX('Season 5'!$P$9:$P$16,MATCH('VS stats'!$C74,'Season 5'!$N$9:$N$16,0)),IFERROR(INDEX('Season 5'!$J$30,MATCH('VS stats'!$C74,'Season 5'!$H$30,0)),"-"))</f>
        <v>-</v>
      </c>
      <c r="AF74" s="965" t="str">
        <f>IFERROR(INDEX('Season 5'!$P$20:$P$24,MATCH('VS stats'!$C74,'Season 5'!$N$20:$N$24,0)),
IFERROR(INDEX('Season 5'!$X$9,MATCH('VS stats'!$C74,'Season 5'!$U$9,0)),
IFERROR(INDEX('Season 5'!$X$11:$X$13,MATCH('VS stats'!$C74,'Season 5'!$U$11:$U82,0)),
IFERROR(INDEX('Season 5'!$X$17,MATCH('VS stats'!$C74,'Season 5'!$U$17,0)),
IFERROR(INDEX('Season 5'!$X$19,MATCH('VS stats'!$C74,'Season 5'!$U$19,0)),
IFERROR(INDEX('Season 5'!$X$21,MATCH('VS stats'!$C74,'Season 5'!$U$21,0)),
IFERROR(INDEX('Season 5'!$X$23,MATCH('VS stats'!$C74,'Season 5'!$U$23,0)),"-")))))))</f>
        <v>-</v>
      </c>
      <c r="AG74" s="966" t="str">
        <f>IFERROR(INDEX('Season 5'!$X$10,MATCH('VS stats'!$C74,'Season 5'!$U$10,0)),
IFERROR(INDEX('Season 5'!$X$14:$X$16,MATCH('VS stats'!$C74,'Season 5'!$U$14:$U$16,0)),
IFERROR(INDEX('Season 5'!$X$18,MATCH('VS stats'!$C74,'Season 5'!$U$18,0)),
IFERROR(INDEX('Season 5'!$X$20,MATCH('VS stats'!$C74,'Season 5'!$U$20,0)),
IFERROR(INDEX('Season 5'!$X$22,MATCH('VS stats'!$C74,'Season 5'!$U$22,0)),"-")))))</f>
        <v>-</v>
      </c>
      <c r="AH74" s="965" t="str">
        <f>IFERROR(INDEX('Season 6'!$D$9:$D$27,MATCH('VS stats'!$C74,'Season 6'!$B$9:$B$27,0)),"-")</f>
        <v>-</v>
      </c>
      <c r="AI74" s="965" t="str">
        <f>IFERROR(INDEX('Season 6'!$D$28:$D$46,MATCH('VS stats'!$C74,'Season 6'!$B$28:$B$46,0)),"-")</f>
        <v>-</v>
      </c>
      <c r="AJ74" s="965" t="str">
        <f>IFERROR(INDEX('Season 6'!$J$9:$J$16,MATCH('VS stats'!$C74,'Season 6'!$H$9:$H$16,0)),IFERROR(INDEX('Season 6'!$J$39,MATCH('VS stats'!$C74,'Season 6'!$H$39,0)),"-"))</f>
        <v>-</v>
      </c>
      <c r="AK74" s="965" t="str">
        <f>IFERROR(INDEX('Season 6'!$P$9:$P$16,MATCH('VS stats'!$C74,'Season 6'!$N$9:$N$16,0)),IFERROR(INDEX('Season 6'!$J$30,MATCH('VS stats'!$C74,'Season 6'!$H$30,0)),"-"))</f>
        <v>-</v>
      </c>
      <c r="AL74" s="965" t="str">
        <f>IFERROR(INDEX('Season 6'!$P$20:$P$24,MATCH('VS stats'!$C74,'Season 6'!$N$20:$N$24,0)),
IFERROR(INDEX('Season 6'!$X$9,MATCH('VS stats'!$C74,'Season 6'!$U$9,0)),
IFERROR(INDEX('Season 6'!$X$11:$X$13,MATCH('VS stats'!$C74,'Season 6'!$U$11:$U82,0)),
IFERROR(INDEX('Season 6'!$X$17,MATCH('VS stats'!$C74,'Season 6'!$U$17,0)),
IFERROR(INDEX('Season 6'!$X$19,MATCH('VS stats'!$C74,'Season 6'!$U$19,0)),
IFERROR(INDEX('Season 6'!$X$21,MATCH('VS stats'!$C74,'Season 6'!$U$21,0)),
IFERROR(INDEX('Season 6'!$X$23,MATCH('VS stats'!$C74,'Season 6'!$U$23,0)),"-")))))))</f>
        <v>-</v>
      </c>
      <c r="AM74" s="966" t="str">
        <f>IFERROR(INDEX('Season 6'!$X$10,MATCH('VS stats'!$C74,'Season 6'!$U$10,0)),
IFERROR(INDEX('Season 6'!$X$14:$X$16,MATCH('VS stats'!$C74,'Season 6'!$U$14:$U$16,0)),
IFERROR(INDEX('Season 6'!$X$18,MATCH('VS stats'!$C74,'Season 6'!$U$18,0)),
IFERROR(INDEX('Season 6'!$X$20,MATCH('VS stats'!$C74,'Season 6'!$U$20,0)),
IFERROR(INDEX('Season 6'!$X$22,MATCH('VS stats'!$C74,'Season 6'!$U$22,0)),"-")))))</f>
        <v>-</v>
      </c>
      <c r="AN74" s="965" t="str">
        <f>IFERROR(INDEX('Season 7'!$D$9:$D$27,MATCH('VS stats'!$C74,'Season 7'!$B$9:$B$27,0)),"-")</f>
        <v>-</v>
      </c>
      <c r="AO74" s="965" t="str">
        <f>IFERROR(INDEX('Season 7'!$D$28:$D$46,MATCH('VS stats'!$C74,'Season 7'!$B$28:$B$46,0)),"-")</f>
        <v>-</v>
      </c>
      <c r="AP74" s="965" t="str">
        <f>IFERROR(INDEX('Season 7'!$J$9:$J$16,MATCH('VS stats'!$C74,'Season 7'!$H$9:$H$16,0)),IFERROR(INDEX('Season 7'!$J$39,MATCH('VS stats'!$C74,'Season 7'!$H$39,0)),"-"))</f>
        <v>-</v>
      </c>
      <c r="AQ74" s="965" t="str">
        <f>IFERROR(INDEX('Season 7'!$P$9:$P$16,MATCH('VS stats'!$C74,'Season 7'!$N$9:$N$16,0)),IFERROR(INDEX('Season 7'!$J$30,MATCH('VS stats'!$C74,'Season 7'!$H$30,0)),"-"))</f>
        <v>-</v>
      </c>
      <c r="AR74" s="965" t="str">
        <f>IFERROR(INDEX('Season 7'!$P$20:$P$24,MATCH('VS stats'!$C74,'Season 7'!$N$20:$N$24,0)),
IFERROR(INDEX('Season 7'!$X$9,MATCH('VS stats'!$C74,'Season 7'!$U$9,0)),
IFERROR(INDEX('Season 7'!$X$11:$X$13,MATCH('VS stats'!$C74,'Season 7'!$U$11:$U82,0)),
IFERROR(INDEX('Season 7'!$X$17,MATCH('VS stats'!$C74,'Season 7'!$U$17,0)),
IFERROR(INDEX('Season 7'!$X$19,MATCH('VS stats'!$C74,'Season 7'!$U$19,0)),
IFERROR(INDEX('Season 7'!$X$21,MATCH('VS stats'!$C74,'Season 7'!$U$21,0)),
IFERROR(INDEX('Season 7'!$X$23,MATCH('VS stats'!$C74,'Season 7'!$U$23,0)),"-")))))))</f>
        <v>-</v>
      </c>
      <c r="AS74" s="966" t="str">
        <f>IFERROR(INDEX('Season 7'!$X$10,MATCH('VS stats'!$C74,'Season 7'!$U$10,0)),
IFERROR(INDEX('Season 7'!$X$14:$X$16,MATCH('VS stats'!$C74,'Season 7'!$U$14:$U$16,0)),
IFERROR(INDEX('Season 7'!$X$18,MATCH('VS stats'!$C74,'Season 7'!$U$18,0)),
IFERROR(INDEX('Season 7'!$X$20,MATCH('VS stats'!$C74,'Season 7'!$U$20,0)),
IFERROR(INDEX('Season 7'!$X$22,MATCH('VS stats'!$C74,'Season 7'!$U$22,0)),"-")))))</f>
        <v>-</v>
      </c>
      <c r="AT74" s="965" t="str">
        <f>IFERROR(INDEX('Season 8'!$D$9:$D$27,MATCH('VS stats'!$C74,'Season 8'!$B$9:$B$27,0)),"-")</f>
        <v>-</v>
      </c>
      <c r="AU74" s="965" t="str">
        <f>IFERROR(INDEX('Season 8'!$D$28:$D$46,MATCH('VS stats'!$C74,'Season 8'!$B$28:$B$46,0)),"-")</f>
        <v>-</v>
      </c>
      <c r="AV74" s="965" t="str">
        <f>IFERROR(INDEX('Season 8'!$J$9:$J$16,MATCH('VS stats'!$C74,'Season 8'!$H$9:$H$16,0)),IFERROR(INDEX('Season 8'!$J$39,MATCH('VS stats'!$C74,'Season 8'!$H$39,0)),"-"))</f>
        <v>-</v>
      </c>
      <c r="AW74" s="965" t="str">
        <f>IFERROR(INDEX('Season 8'!$P$9:$P$16,MATCH('VS stats'!$C74,'Season 8'!$N$9:$N$16,0)),IFERROR(INDEX('Season 8'!$J$30,MATCH('VS stats'!$C74,'Season 8'!$H$30,0)),"-"))</f>
        <v>-</v>
      </c>
      <c r="AX74" s="965" t="str">
        <f>IFERROR(INDEX('Season 8'!$P$20:$P$24,MATCH('VS stats'!$C74,'Season 8'!$N$20:$N$24,0)),
IFERROR(INDEX('Season 8'!$X$9,MATCH('VS stats'!$C74,'Season 8'!$U$9,0)),
IFERROR(INDEX('Season 8'!$X$11:$X$13,MATCH('VS stats'!$C74,'Season 8'!$U$11:$U82,0)),
IFERROR(INDEX('Season 8'!$X$17,MATCH('VS stats'!$C74,'Season 8'!$U$17,0)),
IFERROR(INDEX('Season 8'!$X$19,MATCH('VS stats'!$C74,'Season 8'!$U$19,0)),
IFERROR(INDEX('Season 8'!$X$21,MATCH('VS stats'!$C74,'Season 8'!$U$21,0)),
IFERROR(INDEX('Season 8'!$X$23,MATCH('VS stats'!$C74,'Season 8'!$U$23,0)),"-")))))))</f>
        <v>-</v>
      </c>
      <c r="AY74" s="966" t="str">
        <f>IFERROR(INDEX('Season 8'!$X$10,MATCH('VS stats'!$C74,'Season 8'!$U$10,0)),
IFERROR(INDEX('Season 8'!$X$14:$X$16,MATCH('VS stats'!$C74,'Season 8'!$U$14:$U$16,0)),
IFERROR(INDEX('Season 8'!$X$18,MATCH('VS stats'!$C74,'Season 8'!$U$18,0)),
IFERROR(INDEX('Season 8'!$X$20,MATCH('VS stats'!$C74,'Season 8'!$U$20,0)),
IFERROR(INDEX('Season 8'!$X$22,MATCH('VS stats'!$C74,'Season 8'!$U$22,0)),"-")))))</f>
        <v>-</v>
      </c>
      <c r="AZ74" s="965" t="str">
        <f>IFERROR(INDEX('Season 9'!$D$9:$D$27,MATCH('VS stats'!$C74,'Season 9'!$B$9:$B$27,0)),"-")</f>
        <v>-</v>
      </c>
      <c r="BA74" s="965" t="str">
        <f>IFERROR(INDEX('Season 9'!$D$28:$D$46,MATCH('VS stats'!$C74,'Season 9'!$B$28:$B$46,0)),"-")</f>
        <v>-</v>
      </c>
      <c r="BB74" s="965" t="str">
        <f>IFERROR(INDEX('Season 9'!$J$9:$J$16,MATCH('VS stats'!$C74,'Season 9'!$H$9:$H$16,0)),IFERROR(INDEX('Season 9'!$J$39,MATCH('VS stats'!$C74,'Season 9'!$H$39,0)),"-"))</f>
        <v>-</v>
      </c>
      <c r="BC74" s="965" t="str">
        <f>IFERROR(INDEX('Season 9'!$P$9:$P$16,MATCH('VS stats'!$C74,'Season 9'!$N$9:$N$16,0)),IFERROR(INDEX('Season 9'!$J$30,MATCH('VS stats'!$C74,'Season 9'!$H$30,0)),"-"))</f>
        <v>-</v>
      </c>
      <c r="BD74" s="965" t="str">
        <f>IFERROR(INDEX('Season 9'!$P$20:$P$24,MATCH('VS stats'!$C74,'Season 9'!$N$20:$N$24,0)),
IFERROR(INDEX('Season 9'!$X$9,MATCH('VS stats'!$C74,'Season 9'!$U$9,0)),
IFERROR(INDEX('Season 9'!$X$11:$X$13,MATCH('VS stats'!$C74,'Season 9'!$U$11:$U82,0)),
IFERROR(INDEX('Season 9'!$X$17,MATCH('VS stats'!$C74,'Season 9'!$U$17,0)),
IFERROR(INDEX('Season 9'!$X$19,MATCH('VS stats'!$C74,'Season 9'!$U$19,0)),
IFERROR(INDEX('Season 9'!$X$21,MATCH('VS stats'!$C74,'Season 9'!$U$21,0)),
IFERROR(INDEX('Season 9'!$X$23,MATCH('VS stats'!$C74,'Season 9'!$U$23,0)),"-")))))))</f>
        <v>-</v>
      </c>
      <c r="BE74" s="966" t="str">
        <f>IFERROR(INDEX('Season 9'!$X$10,MATCH('VS stats'!$C74,'Season 9'!$U$10,0)),
IFERROR(INDEX('Season 9'!$X$14:$X$16,MATCH('VS stats'!$C74,'Season 9'!$U$14:$U$16,0)),
IFERROR(INDEX('Season 9'!$X$18,MATCH('VS stats'!$C74,'Season 9'!$U$18,0)),
IFERROR(INDEX('Season 9'!$X$20,MATCH('VS stats'!$C74,'Season 9'!$U$20,0)),
IFERROR(INDEX('Season 9'!$X$22,MATCH('VS stats'!$C74,'Season 9'!$U$22,0)),"-")))))</f>
        <v>-</v>
      </c>
      <c r="BF74" s="965" t="str">
        <f>IFERROR(INDEX('Season 10'!$D$9:$D$27,MATCH('VS stats'!$C74,'Season 10'!$B$9:$B$27,0)),"-")</f>
        <v>-</v>
      </c>
      <c r="BG74" s="965" t="str">
        <f>IFERROR(INDEX('Season 10'!$D$28:$D$46,MATCH('VS stats'!$C74,'Season 10'!$B$28:$B$46,0)),"-")</f>
        <v>-</v>
      </c>
      <c r="BH74" s="965" t="str">
        <f>IFERROR(INDEX('Season 10'!$J$9:$J$16,MATCH('VS stats'!$C74,'Season 10'!$H$9:$H$16,0)),IFERROR(INDEX('Season 10'!$J$39,MATCH('VS stats'!$C74,'Season 10'!$H$39,0)),"-"))</f>
        <v>-</v>
      </c>
      <c r="BI74" s="965" t="str">
        <f>IFERROR(INDEX('Season 10'!$P$9:$P$16,MATCH('VS stats'!$C74,'Season 10'!$N$9:$N$16,0)),IFERROR(INDEX('Season 10'!$J$30,MATCH('VS stats'!$C74,'Season 10'!$H$30,0)),"-"))</f>
        <v>-</v>
      </c>
      <c r="BJ74" s="965" t="str">
        <f>IFERROR(INDEX('Season 10'!$P$20:$P$24,MATCH('VS stats'!$C74,'Season 10'!$N$20:$N$24,0)),
IFERROR(INDEX('Season 10'!$X$9,MATCH('VS stats'!$C74,'Season 10'!$U$9,0)),
IFERROR(INDEX('Season 10'!$X$11:$X$13,MATCH('VS stats'!$C74,'Season 10'!$U$11:$U82,0)),
IFERROR(INDEX('Season 10'!$X$17,MATCH('VS stats'!$C74,'Season 10'!$U$17,0)),
IFERROR(INDEX('Season 10'!$X$19,MATCH('VS stats'!$C74,'Season 10'!$U$19,0)),
IFERROR(INDEX('Season 10'!$X$21,MATCH('VS stats'!$C74,'Season 10'!$U$21,0)),
IFERROR(INDEX('Season 10'!$X$23,MATCH('VS stats'!$C74,'Season 10'!$U$23,0)),"-")))))))</f>
        <v>-</v>
      </c>
      <c r="BK74" s="966" t="str">
        <f>IFERROR(INDEX('Season 10'!$X$10,MATCH('VS stats'!$C74,'Season 10'!$U$10,0)),
IFERROR(INDEX('Season 10'!$X$14:$X$16,MATCH('VS stats'!$C74,'Season 10'!$U$14:$U$16,0)),
IFERROR(INDEX('Season 10'!$X$18,MATCH('VS stats'!$C74,'Season 10'!$U$18,0)),
IFERROR(INDEX('Season 10'!$X$20,MATCH('VS stats'!$C74,'Season 10'!$U$20,0)),
IFERROR(INDEX('Season 10'!$X$22,MATCH('VS stats'!$C74,'Season 10'!$U$22,0)),"-")))))</f>
        <v>-</v>
      </c>
      <c r="BL74" s="965" t="str">
        <f>IFERROR(INDEX('Season 11'!$D$9:$D$27,MATCH('VS stats'!$C74,'Season 11'!$B$9:$B$27,0)),"-")</f>
        <v>-</v>
      </c>
      <c r="BM74" s="965" t="str">
        <f>IFERROR(INDEX('Season 11'!$D$28:$D$46,MATCH('VS stats'!$C74,'Season 11'!$B$28:$B$46,0)),"-")</f>
        <v>-</v>
      </c>
      <c r="BN74" s="965" t="str">
        <f>IFERROR(INDEX('Season 11'!$J$9:$J$16,MATCH('VS stats'!$C74,'Season 11'!$H$9:$H$16,0)),IFERROR(INDEX('Season 11'!$J$39,MATCH('VS stats'!$C74,'Season 11'!$H$39,0)),"-"))</f>
        <v>-</v>
      </c>
      <c r="BO74" s="965" t="str">
        <f>IFERROR(INDEX('Season 11'!$P$9:$P$16,MATCH('VS stats'!$C74,'Season 11'!$N$9:$N$16,0)),IFERROR(INDEX('Season 11'!$J$30,MATCH('VS stats'!$C74,'Season 11'!$H$30,0)),"-"))</f>
        <v>-</v>
      </c>
      <c r="BP74" s="965" t="str">
        <f>IFERROR(INDEX('Season 11'!$P$20:$P$24,MATCH('VS stats'!$C74,'Season 11'!$N$20:$N$24,0)),
IFERROR(INDEX('Season 11'!$X$9,MATCH('VS stats'!$C74,'Season 11'!$U$9,0)),
IFERROR(INDEX('Season 11'!$X$11:$X$13,MATCH('VS stats'!$C74,'Season 11'!$U$11:$U82,0)),
IFERROR(INDEX('Season 11'!$X$17,MATCH('VS stats'!$C74,'Season 11'!$U$17,0)),
IFERROR(INDEX('Season 11'!$X$19,MATCH('VS stats'!$C74,'Season 11'!$U$19,0)),
IFERROR(INDEX('Season 11'!$X$21,MATCH('VS stats'!$C74,'Season 11'!$U$21,0)),
IFERROR(INDEX('Season 11'!$X$23,MATCH('VS stats'!$C74,'Season 11'!$U$23,0)),"-")))))))</f>
        <v>-</v>
      </c>
      <c r="BQ74" s="966" t="str">
        <f>IFERROR(INDEX('Season 11'!$X$10,MATCH('VS stats'!$C74,'Season 11'!$U$10,0)),
IFERROR(INDEX('Season 11'!$X$14:$X$16,MATCH('VS stats'!$C74,'Season 11'!$U$14:$U$16,0)),
IFERROR(INDEX('Season 11'!$X$18,MATCH('VS stats'!$C74,'Season 11'!$U$18,0)),
IFERROR(INDEX('Season 11'!$X$20,MATCH('VS stats'!$C74,'Season 11'!$U$20,0)),
IFERROR(INDEX('Season 11'!$X$22,MATCH('VS stats'!$C74,'Season 11'!$U$22,0)),"-")))))</f>
        <v>-</v>
      </c>
      <c r="BR74" s="965" t="str">
        <f>IFERROR(INDEX('Season 12'!$D$9:$D$27,MATCH('VS stats'!$C74,'Season 12'!$B$9:$B$27,0)),"-")</f>
        <v>-</v>
      </c>
      <c r="BS74" s="965" t="str">
        <f>IFERROR(INDEX('Season 12'!$D$28:$D$46,MATCH('VS stats'!$C74,'Season 12'!$B$28:$B$46,0)),"-")</f>
        <v>-</v>
      </c>
      <c r="BT74" s="965" t="str">
        <f>IFERROR(INDEX('Season 12'!$J$9:$J$16,MATCH('VS stats'!$C74,'Season 12'!$H$9:$H$16,0)),IFERROR(INDEX('Season 12'!$J$39,MATCH('VS stats'!$C74,'Season 12'!$H$39,0)),"-"))</f>
        <v>-</v>
      </c>
      <c r="BU74" s="965" t="str">
        <f>IFERROR(INDEX('Season 12'!$P$9:$P$16,MATCH('VS stats'!$C74,'Season 12'!$N$9:$N$16,0)),IFERROR(INDEX('Season 12'!$J$30,MATCH('VS stats'!$C74,'Season 12'!$H$30,0)),"-"))</f>
        <v>-</v>
      </c>
      <c r="BV74" s="965" t="str">
        <f>IFERROR(INDEX('Season 12'!$P$20:$P$24,MATCH('VS stats'!$C74,'Season 12'!$N$20:$N$24,0)),
IFERROR(INDEX('Season 12'!$X$9,MATCH('VS stats'!$C74,'Season 12'!$U$9,0)),
IFERROR(INDEX('Season 12'!$X$11:$X$13,MATCH('VS stats'!$C74,'Season 12'!$U$11:$U82,0)),
IFERROR(INDEX('Season 12'!$X$17,MATCH('VS stats'!$C74,'Season 12'!$U$17,0)),
IFERROR(INDEX('Season 12'!$X$19,MATCH('VS stats'!$C74,'Season 12'!$U$19,0)),
IFERROR(INDEX('Season 12'!$X$21,MATCH('VS stats'!$C74,'Season 12'!$U$21,0)),
IFERROR(INDEX('Season 12'!$X$23,MATCH('VS stats'!$C74,'Season 12'!$U$23,0)),"-")))))))</f>
        <v>-</v>
      </c>
      <c r="BW74" s="966" t="str">
        <f>IFERROR(INDEX('Season 12'!$X$10,MATCH('VS stats'!$C74,'Season 12'!$U$10,0)),
IFERROR(INDEX('Season 12'!$X$14:$X$16,MATCH('VS stats'!$C74,'Season 12'!$U$14:$U$16,0)),
IFERROR(INDEX('Season 12'!$X$18,MATCH('VS stats'!$C74,'Season 12'!$U$18,0)),
IFERROR(INDEX('Season 12'!$X$20,MATCH('VS stats'!$C74,'Season 12'!$U$20,0)),
IFERROR(INDEX('Season 12'!$X$22,MATCH('VS stats'!$C74,'Season 12'!$U$22,0)),"-")))))</f>
        <v>-</v>
      </c>
      <c r="BX74" s="965" t="str">
        <f>IFERROR(INDEX('Season 13'!$D$9:$D$27,MATCH('VS stats'!$C74,'Season 13'!$B$9:$B$27,0)),"-")</f>
        <v>-</v>
      </c>
      <c r="BY74" s="965" t="str">
        <f>IFERROR(INDEX('Season 13'!$D$28:$D$46,MATCH('VS stats'!$C74,'Season 13'!$B$28:$B$46,0)),"-")</f>
        <v>-</v>
      </c>
      <c r="BZ74" s="965" t="str">
        <f>IFERROR(INDEX('Season 13'!$J$9:$J$16,MATCH('VS stats'!$C74,'Season 13'!$H$9:$H$16,0)),IFERROR(INDEX('Season 13'!$J$39,MATCH('VS stats'!$C74,'Season 13'!$H$39,0)),"-"))</f>
        <v>-</v>
      </c>
      <c r="CA74" s="965" t="str">
        <f>IFERROR(INDEX('Season 13'!$P$9:$P$16,MATCH('VS stats'!$C74,'Season 13'!$N$9:$N$16,0)),IFERROR(INDEX('Season 13'!$J$30,MATCH('VS stats'!$C74,'Season 13'!$H$30,0)),"-"))</f>
        <v>-</v>
      </c>
      <c r="CB74" s="965" t="str">
        <f>IFERROR(INDEX('Season 13'!$P$20:$P$24,MATCH('VS stats'!$C74,'Season 13'!$N$20:$N$24,0)),
IFERROR(INDEX('Season 13'!$X$9,MATCH('VS stats'!$C74,'Season 13'!$U$9,0)),
IFERROR(INDEX('Season 13'!$X$11:$X$13,MATCH('VS stats'!$C74,'Season 13'!$U$11:$U82,0)),
IFERROR(INDEX('Season 13'!$X$17,MATCH('VS stats'!$C74,'Season 13'!$U$17,0)),
IFERROR(INDEX('Season 13'!$X$19,MATCH('VS stats'!$C74,'Season 13'!$U$19,0)),
IFERROR(INDEX('Season 13'!$X$21,MATCH('VS stats'!$C74,'Season 13'!$U$21,0)),
IFERROR(INDEX('Season 13'!$X$23,MATCH('VS stats'!$C74,'Season 13'!$U$23,0)),"-")))))))</f>
        <v>-</v>
      </c>
      <c r="CC74" s="966" t="str">
        <f>IFERROR(INDEX('Season 13'!$X$10,MATCH('VS stats'!$C74,'Season 13'!$U$10,0)),
IFERROR(INDEX('Season 13'!$X$14:$X$16,MATCH('VS stats'!$C74,'Season 13'!$U$14:$U$16,0)),
IFERROR(INDEX('Season 13'!$X$18,MATCH('VS stats'!$C74,'Season 13'!$U$18,0)),
IFERROR(INDEX('Season 13'!$X$20,MATCH('VS stats'!$C74,'Season 13'!$U$20,0)),
IFERROR(INDEX('Season 13'!$X$22,MATCH('VS stats'!$C74,'Season 13'!$U$22,0)),"-")))))</f>
        <v>-</v>
      </c>
      <c r="CD74" s="965" t="str">
        <f>IFERROR(INDEX('Season 14'!$D$9:$D$27,MATCH('VS stats'!$C74,'Season 14'!$B$9:$B$27,0)),"-")</f>
        <v>-</v>
      </c>
      <c r="CE74" s="965" t="str">
        <f>IFERROR(INDEX('Season 14'!$D$28:$D$46,MATCH('VS stats'!$C74,'Season 14'!$B$28:$B$46,0)),"-")</f>
        <v>-</v>
      </c>
      <c r="CF74" s="965" t="str">
        <f>IFERROR(INDEX('Season 14'!$J$9:$J$16,MATCH('VS stats'!$C74,'Season 14'!$H$9:$H$16,0)),IFERROR(INDEX('Season 14'!$J$39,MATCH('VS stats'!$C74,'Season 14'!$H$39,0)),"-"))</f>
        <v>-</v>
      </c>
      <c r="CG74" s="965" t="str">
        <f>IFERROR(INDEX('Season 14'!$P$9:$P$16,MATCH('VS stats'!$C74,'Season 14'!$N$9:$N$16,0)),IFERROR(INDEX('Season 14'!$J$30,MATCH('VS stats'!$C74,'Season 14'!$H$30,0)),"-"))</f>
        <v>-</v>
      </c>
      <c r="CH74" s="965" t="str">
        <f>IFERROR(INDEX('Season 14'!$P$20:$P$24,MATCH('VS stats'!$C74,'Season 14'!$N$20:$N$24,0)),
IFERROR(INDEX('Season 14'!$X$9,MATCH('VS stats'!$C74,'Season 14'!$U$9,0)),
IFERROR(INDEX('Season 14'!$X$11:$X$13,MATCH('VS stats'!$C74,'Season 14'!$U$11:$U82,0)),
IFERROR(INDEX('Season 14'!$X$17,MATCH('VS stats'!$C74,'Season 14'!$U$17,0)),
IFERROR(INDEX('Season 14'!$X$19,MATCH('VS stats'!$C74,'Season 14'!$U$19,0)),
IFERROR(INDEX('Season 14'!$X$21,MATCH('VS stats'!$C74,'Season 14'!$U$21,0)),
IFERROR(INDEX('Season 14'!$X$23,MATCH('VS stats'!$C74,'Season 14'!$U$23,0)),"-")))))))</f>
        <v>-</v>
      </c>
      <c r="CI74" s="966" t="str">
        <f>IFERROR(INDEX('Season 14'!$X$10,MATCH('VS stats'!$C74,'Season 14'!$U$10,0)),
IFERROR(INDEX('Season 14'!$X$14:$X$16,MATCH('VS stats'!$C74,'Season 14'!$U$14:$U$16,0)),
IFERROR(INDEX('Season 14'!$X$18,MATCH('VS stats'!$C74,'Season 14'!$U$18,0)),
IFERROR(INDEX('Season 14'!$X$20,MATCH('VS stats'!$C74,'Season 14'!$U$20,0)),
IFERROR(INDEX('Season 14'!$X$22,MATCH('VS stats'!$C74,'Season 14'!$U$22,0)),"-")))))</f>
        <v>-</v>
      </c>
      <c r="CJ74" s="965" t="str">
        <f>IFERROR(INDEX('Season 15'!$D$9:$D$27,MATCH('VS stats'!$C74,'Season 15'!$B$9:$B$27,0)),"-")</f>
        <v>-</v>
      </c>
      <c r="CK74" s="965" t="str">
        <f>IFERROR(INDEX('Season 15'!$D$28:$D$46,MATCH('VS stats'!$C74,'Season 15'!$B$28:$B$46,0)),"-")</f>
        <v>-</v>
      </c>
      <c r="CL74" s="965" t="str">
        <f>IFERROR(INDEX('Season 15'!$J$9:$J$16,MATCH('VS stats'!$C74,'Season 15'!$H$9:$H$16,0)),IFERROR(INDEX('Season 15'!$J$39,MATCH('VS stats'!$C74,'Season 15'!$H$39,0)),"-"))</f>
        <v>-</v>
      </c>
      <c r="CM74" s="965" t="str">
        <f>IFERROR(INDEX('Season 15'!$P$9:$P$16,MATCH('VS stats'!$C74,'Season 15'!$N$9:$N$16,0)),IFERROR(INDEX('Season 15'!$J$30,MATCH('VS stats'!$C74,'Season 15'!$H$30,0)),"-"))</f>
        <v>-</v>
      </c>
      <c r="CN74" s="965" t="str">
        <f>IFERROR(INDEX('Season 15'!$P$20:$P$24,MATCH('VS stats'!$C74,'Season 15'!$N$20:$N$24,0)),
IFERROR(INDEX('Season 15'!$X$9,MATCH('VS stats'!$C74,'Season 15'!$U$9,0)),
IFERROR(INDEX('Season 15'!$X$11:$X$13,MATCH('VS stats'!$C74,'Season 15'!$U$11:$U82,0)),
IFERROR(INDEX('Season 15'!$X$17,MATCH('VS stats'!$C74,'Season 15'!$U$17,0)),
IFERROR(INDEX('Season 15'!$X$19,MATCH('VS stats'!$C74,'Season 15'!$U$19,0)),
IFERROR(INDEX('Season 15'!$X$21,MATCH('VS stats'!$C74,'Season 15'!$U$21,0)),
IFERROR(INDEX('Season 15'!$X$23,MATCH('VS stats'!$C74,'Season 15'!$U$23,0)),"-")))))))</f>
        <v>-</v>
      </c>
      <c r="CO74" s="966" t="str">
        <f>IFERROR(INDEX('Season 15'!$X$10,MATCH('VS stats'!$C74,'Season 15'!$U$10,0)),
IFERROR(INDEX('Season 15'!$X$14:$X$16,MATCH('VS stats'!$C74,'Season 15'!$U$14:$U$16,0)),
IFERROR(INDEX('Season 15'!$X$18,MATCH('VS stats'!$C74,'Season 15'!$U$18,0)),
IFERROR(INDEX('Season 15'!$X$20,MATCH('VS stats'!$C74,'Season 15'!$U$20,0)),
IFERROR(INDEX('Season 15'!$X$22,MATCH('VS stats'!$C74,'Season 15'!$U$22,0)),"-")))))</f>
        <v>-</v>
      </c>
      <c r="CP74" s="976"/>
      <c r="CQ74" s="822"/>
      <c r="CR74" s="822"/>
      <c r="CS74" s="822"/>
      <c r="CT74" s="822"/>
      <c r="CU74" s="822"/>
    </row>
    <row r="75" spans="3:99" x14ac:dyDescent="0.25">
      <c r="C75" s="691" t="s">
        <v>241</v>
      </c>
      <c r="D75" s="965" t="str">
        <f>IFERROR(INDEX('Season 1'!$D$9:$D$31,MATCH('VS stats'!$C75,'Season 1'!$B$9:$B$31,0)),"-")</f>
        <v>-</v>
      </c>
      <c r="E75" s="965" t="str">
        <f>IFERROR(INDEX('Season 1'!$D$32:$D$54,MATCH('VS stats'!$C75,'Season 1'!$B$32:$B$54,0)),"-")</f>
        <v>-</v>
      </c>
      <c r="F75" s="965" t="str">
        <f>IFERROR(INDEX('Season 1'!$J$9:$J$16,MATCH('VS stats'!$C75,'Season 1'!$H$9:$H$16,0)),IFERROR(INDEX('Season 1'!$W$9:$W$14,MATCH('VS stats'!$C75,'Season 1'!$T$9:$T$14,0)),"-"))</f>
        <v>-</v>
      </c>
      <c r="G75" s="965" t="str">
        <f>IFERROR(INDEX('Season 1'!$P$9:$P$16,MATCH('VS stats'!$C75,'Season 1'!$N$9:$N$16,0)),"-")</f>
        <v>-</v>
      </c>
      <c r="H75" s="965" t="str">
        <f>IFERROR(INDEX('Season 1'!$P$20:$P$24,MATCH('VS stats'!$C75,'Season 1'!$N$20:$N$24,0)),"-")</f>
        <v>-</v>
      </c>
      <c r="I75" s="966" t="s">
        <v>35</v>
      </c>
      <c r="J75" s="965" t="str">
        <f>IFERROR(INDEX('Season 2'!$D$9:$D$31,MATCH('VS stats'!$C75,'Season 2'!$B$9:$B$31,0)),"-")</f>
        <v>-</v>
      </c>
      <c r="K75" s="965" t="str">
        <f>IFERROR(INDEX('Season 2'!$D$32:$D$54,MATCH('VS stats'!$C75,'Season 2'!$B$32:$B$54,0)),"-")</f>
        <v>-</v>
      </c>
      <c r="L75" s="965" t="str">
        <f>IFERROR(INDEX('Season 2'!$J$9:$J$16,MATCH('VS stats'!$C75,'Season 2'!$H$9:$H$16,0)),IFERROR(INDEX('Season 2'!$J$45:$J$50,MATCH('VS stats'!$C75,'Season 2'!$H$45:$H$50,0)),"-"))</f>
        <v>-</v>
      </c>
      <c r="M75" s="965" t="str">
        <f>IFERROR(INDEX('Season 2'!$P$9:$P$16,MATCH('VS stats'!$C75,'Season 2'!$N$9:$N$16,0)),IFERROR(INDEX('Season 2'!$J$30,MATCH('VS stats'!$C75,'Season 2'!$H$30,0)),"-"))</f>
        <v>-</v>
      </c>
      <c r="N75" s="965" t="str">
        <f>IFERROR(INDEX('Season 2'!$P$20:$P$24,MATCH('VS stats'!$C75,'Season 2'!$N$20:$N$24,0)),
IFERROR(INDEX('Season 2'!$X$9,MATCH('VS stats'!$C75,'Season 2'!$U$9,0)),
IFERROR(INDEX('Season 2'!$X$11:$X$13,MATCH('VS stats'!$C75,'Season 2'!$U$11:$U83,0)),
IFERROR(INDEX('Season 2'!$X$17,MATCH('VS stats'!$C75,'Season 2'!$U$17,0)),
IFERROR(INDEX('Season 2'!$X$19,MATCH('VS stats'!$C75,'Season 2'!$U$19,0)),
IFERROR(INDEX('Season 2'!$X$21,MATCH('VS stats'!$C75,'Season 2'!$U$21,0)),
IFERROR(INDEX('Season 2'!$X$23,MATCH('VS stats'!$C75,'Season 2'!$U$23,0)),
IFERROR(INDEX('Season 2'!$X$25,MATCH('VS stats'!$C75,'Season 2'!$U$25,0)),"-"))))))))</f>
        <v>-</v>
      </c>
      <c r="O75" s="966" t="str">
        <f>IFERROR(INDEX('Season 2'!$X$10,MATCH('VS stats'!$C75,'Season 2'!$U$10,0)),
IFERROR(INDEX('Season 2'!$X$14:$X$16,MATCH('VS stats'!$C75,'Season 2'!$U$14:$U$16,0)),
IFERROR(INDEX('Season 2'!$X$18,MATCH('VS stats'!$C75,'Season 2'!$U$18,0)),
IFERROR(INDEX('Season 2'!$X$20,MATCH('VS stats'!$C75,'Season 2'!$U$20,0)),
IFERROR(INDEX('Season 2'!$X$22,MATCH('VS stats'!$C75,'Season 2'!$U$22,0)),
IFERROR(INDEX('Season 2'!$X$24,MATCH('VS stats'!$C75,'Season 2'!$U$24,0)),"-"))))))</f>
        <v>-</v>
      </c>
      <c r="P75" s="965" t="str">
        <f>IFERROR(INDEX('Season 3'!$D$9:$D$31,MATCH('VS stats'!$C75,'Season 3'!$B$9:$B$31,0)),"-")</f>
        <v>-</v>
      </c>
      <c r="Q75" s="965" t="str">
        <f>IFERROR(INDEX('Season 3'!$D$32:$D$54,MATCH('VS stats'!$C75,'Season 3'!$B$32:$B$54,0)),"-")</f>
        <v>-</v>
      </c>
      <c r="R75" s="965" t="str">
        <f>IFERROR(INDEX('Season 3'!$J$9:$J$16,MATCH('VS stats'!$C75,'Season 3'!$H$9:$H$16,0)),IFERROR(INDEX('Season 3'!$J$39,MATCH('VS stats'!$C75,'Season 3'!$H$39,0)),"-"))</f>
        <v>-</v>
      </c>
      <c r="S75" s="965" t="str">
        <f>IFERROR(INDEX('Season 3'!$P$9:$P$16,MATCH('VS stats'!$C75,'Season 3'!$N$9:$N$16,0)),IFERROR(INDEX('Season 3'!$J$30,MATCH('VS stats'!$C75,'Season 3'!$H$30,0)),"-"))</f>
        <v>-</v>
      </c>
      <c r="T75" s="965" t="str">
        <f>IFERROR(INDEX('Season 3'!$P$20:$P$24,MATCH('VS stats'!$C75,'Season 3'!$N$20:$N$24,0)),
IFERROR(INDEX('Season 3'!$X$9,MATCH('VS stats'!$C75,'Season 3'!$U$9,0)),
IFERROR(INDEX('Season 3'!$X$11:$X$13,MATCH('VS stats'!$C75,'Season 3'!$U$11:$U88,0)),
IFERROR(INDEX('Season 3'!$X$17,MATCH('VS stats'!$C75,'Season 3'!$U$17,0)),
IFERROR(INDEX('Season 3'!$X$19,MATCH('VS stats'!$C75,'Season 3'!$U$19,0)),
IFERROR(INDEX('Season 3'!$X$21,MATCH('VS stats'!$C75,'Season 3'!$U$21,0)),
IFERROR(INDEX('Season 3'!$X$23,MATCH('VS stats'!$C75,'Season 3'!$U$23,0)),
IFERROR(INDEX('Season 3'!$X$25,MATCH('VS stats'!$C75,'Season 3'!$U$25,0)),"-"))))))))</f>
        <v>-</v>
      </c>
      <c r="U75" s="966" t="str">
        <f>IFERROR(INDEX('Season 3'!$X$10,MATCH('VS stats'!$C75,'Season 3'!$U$10,0)),
IFERROR(INDEX('Season 3'!$X$14:$X$16,MATCH('VS stats'!$C75,'Season 3'!$U$14:$U$16,0)),
IFERROR(INDEX('Season 3'!$X$18,MATCH('VS stats'!$C75,'Season 3'!$U$18,0)),
IFERROR(INDEX('Season 3'!$X$20,MATCH('VS stats'!$C75,'Season 3'!$U$20,0)),
IFERROR(INDEX('Season 3'!$X$22,MATCH('VS stats'!$C75,'Season 3'!$U$22,0)),
IFERROR(INDEX('Season 3'!$X$24,MATCH('VS stats'!$C75,'Season 3'!$U$24,0)),"-"))))))</f>
        <v>-</v>
      </c>
      <c r="V75" s="965" t="str">
        <f>IFERROR(INDEX('Season 4'!$D$9:$D$27,MATCH('VS stats'!$C75,'Season 4'!$B$9:$B$27,0)),"-")</f>
        <v>-</v>
      </c>
      <c r="W75" s="965" t="str">
        <f>IFERROR(INDEX('Season 4'!$D$28:$D$46,MATCH('VS stats'!$C75,'Season 4'!$B$28:$B$46,0)),"-")</f>
        <v>-</v>
      </c>
      <c r="X75" s="965" t="str">
        <f>IFERROR(INDEX('Season 4'!$J$9:$J$16,MATCH('VS stats'!$C75,'Season 4'!$H$9:$H$16,0)),IFERROR(INDEX('Season 4'!$J$39,MATCH('VS stats'!$C75,'Season 4'!$H$39,0)),"-"))</f>
        <v>-</v>
      </c>
      <c r="Y75" s="965" t="str">
        <f>IFERROR(INDEX('Season 4'!$P$9:$P$16,MATCH('VS stats'!$C75,'Season 4'!$N$9:$N$16,0)),IFERROR(INDEX('Season 4'!$J$30,MATCH('VS stats'!$C75,'Season 4'!$H$30,0)),"-"))</f>
        <v>-</v>
      </c>
      <c r="Z75" s="965" t="str">
        <f>IFERROR(INDEX('Season 4'!$P$20:$P$24,MATCH('VS stats'!$C75,'Season 4'!$N$20:$N$24,0)),
IFERROR(INDEX('Season 4'!$X$9,MATCH('VS stats'!$C75,'Season 4'!$U$9,0)),
IFERROR(INDEX('Season 4'!$X$11:$X$13,MATCH('VS stats'!$C75,'Season 4'!$U$11:$U83,0)),
IFERROR(INDEX('Season 4'!$X$17,MATCH('VS stats'!$C75,'Season 4'!$U$17,0)),
IFERROR(INDEX('Season 4'!$X$19,MATCH('VS stats'!$C75,'Season 4'!$U$19,0)),
IFERROR(INDEX('Season 4'!$X$21,MATCH('VS stats'!$C75,'Season 4'!$U$21,0)),
IFERROR(INDEX('Season 4'!$X$23,MATCH('VS stats'!$C75,'Season 4'!$U$23,0)),
IFERROR(INDEX('Season 4'!$X$25,MATCH('VS stats'!$C75,'Season 4'!$U$25,0)),"-"))))))))</f>
        <v>-</v>
      </c>
      <c r="AA75" s="966" t="str">
        <f>IFERROR(INDEX('Season 4'!$X$10,MATCH('VS stats'!$C75,'Season 4'!$U$10,0)),
IFERROR(INDEX('Season 4'!$X$14:$X$16,MATCH('VS stats'!$C75,'Season 4'!$U$14:$U$16,0)),
IFERROR(INDEX('Season 4'!$X$18,MATCH('VS stats'!$C75,'Season 4'!$U$18,0)),
IFERROR(INDEX('Season 4'!$X$20,MATCH('VS stats'!$C75,'Season 4'!$U$20,0)),
IFERROR(INDEX('Season 4'!$X$22,MATCH('VS stats'!$C75,'Season 4'!$U$22,0)),
IFERROR(INDEX('Season 4'!$X$24,MATCH('VS stats'!$C75,'Season 4'!$U$24,0)),"-"))))))</f>
        <v>-</v>
      </c>
      <c r="AB75" s="965" t="str">
        <f>IFERROR(INDEX('Season 5'!$D$9:$D$27,MATCH('VS stats'!$C75,'Season 5'!$B$9:$B$27,0)),"-")</f>
        <v>-</v>
      </c>
      <c r="AC75" s="965" t="str">
        <f>IFERROR(INDEX('Season 5'!$D$28:$D$46,MATCH('VS stats'!$C75,'Season 5'!$B$28:$B$46,0)),"-")</f>
        <v>-</v>
      </c>
      <c r="AD75" s="965" t="str">
        <f>IFERROR(INDEX('Season 5'!$J$9:$J$16,MATCH('VS stats'!$C75,'Season 5'!$H$9:$H$16,0)),IFERROR(INDEX('Season 5'!$J$39,MATCH('VS stats'!$C75,'Season 5'!$H$39,0)),"-"))</f>
        <v>-</v>
      </c>
      <c r="AE75" s="965" t="str">
        <f>IFERROR(INDEX('Season 5'!$P$9:$P$16,MATCH('VS stats'!$C75,'Season 5'!$N$9:$N$16,0)),IFERROR(INDEX('Season 5'!$J$30,MATCH('VS stats'!$C75,'Season 5'!$H$30,0)),"-"))</f>
        <v>-</v>
      </c>
      <c r="AF75" s="965" t="str">
        <f>IFERROR(INDEX('Season 5'!$P$20:$P$24,MATCH('VS stats'!$C75,'Season 5'!$N$20:$N$24,0)),
IFERROR(INDEX('Season 5'!$X$9,MATCH('VS stats'!$C75,'Season 5'!$U$9,0)),
IFERROR(INDEX('Season 5'!$X$11:$X$13,MATCH('VS stats'!$C75,'Season 5'!$U$11:$U83,0)),
IFERROR(INDEX('Season 5'!$X$17,MATCH('VS stats'!$C75,'Season 5'!$U$17,0)),
IFERROR(INDEX('Season 5'!$X$19,MATCH('VS stats'!$C75,'Season 5'!$U$19,0)),
IFERROR(INDEX('Season 5'!$X$21,MATCH('VS stats'!$C75,'Season 5'!$U$21,0)),
IFERROR(INDEX('Season 5'!$X$23,MATCH('VS stats'!$C75,'Season 5'!$U$23,0)),"-")))))))</f>
        <v>-</v>
      </c>
      <c r="AG75" s="966" t="str">
        <f>IFERROR(INDEX('Season 5'!$X$10,MATCH('VS stats'!$C75,'Season 5'!$U$10,0)),
IFERROR(INDEX('Season 5'!$X$14:$X$16,MATCH('VS stats'!$C75,'Season 5'!$U$14:$U$16,0)),
IFERROR(INDEX('Season 5'!$X$18,MATCH('VS stats'!$C75,'Season 5'!$U$18,0)),
IFERROR(INDEX('Season 5'!$X$20,MATCH('VS stats'!$C75,'Season 5'!$U$20,0)),
IFERROR(INDEX('Season 5'!$X$22,MATCH('VS stats'!$C75,'Season 5'!$U$22,0)),"-")))))</f>
        <v>-</v>
      </c>
      <c r="AH75" s="965" t="str">
        <f>IFERROR(INDEX('Season 6'!$D$9:$D$27,MATCH('VS stats'!$C75,'Season 6'!$B$9:$B$27,0)),"-")</f>
        <v>-</v>
      </c>
      <c r="AI75" s="965" t="str">
        <f>IFERROR(INDEX('Season 6'!$D$28:$D$46,MATCH('VS stats'!$C75,'Season 6'!$B$28:$B$46,0)),"-")</f>
        <v>-</v>
      </c>
      <c r="AJ75" s="965" t="str">
        <f>IFERROR(INDEX('Season 6'!$J$9:$J$16,MATCH('VS stats'!$C75,'Season 6'!$H$9:$H$16,0)),IFERROR(INDEX('Season 6'!$J$39,MATCH('VS stats'!$C75,'Season 6'!$H$39,0)),"-"))</f>
        <v>-</v>
      </c>
      <c r="AK75" s="965" t="str">
        <f>IFERROR(INDEX('Season 6'!$P$9:$P$16,MATCH('VS stats'!$C75,'Season 6'!$N$9:$N$16,0)),IFERROR(INDEX('Season 6'!$J$30,MATCH('VS stats'!$C75,'Season 6'!$H$30,0)),"-"))</f>
        <v>-</v>
      </c>
      <c r="AL75" s="965" t="str">
        <f>IFERROR(INDEX('Season 6'!$P$20:$P$24,MATCH('VS stats'!$C75,'Season 6'!$N$20:$N$24,0)),
IFERROR(INDEX('Season 6'!$X$9,MATCH('VS stats'!$C75,'Season 6'!$U$9,0)),
IFERROR(INDEX('Season 6'!$X$11:$X$13,MATCH('VS stats'!$C75,'Season 6'!$U$11:$U83,0)),
IFERROR(INDEX('Season 6'!$X$17,MATCH('VS stats'!$C75,'Season 6'!$U$17,0)),
IFERROR(INDEX('Season 6'!$X$19,MATCH('VS stats'!$C75,'Season 6'!$U$19,0)),
IFERROR(INDEX('Season 6'!$X$21,MATCH('VS stats'!$C75,'Season 6'!$U$21,0)),
IFERROR(INDEX('Season 6'!$X$23,MATCH('VS stats'!$C75,'Season 6'!$U$23,0)),"-")))))))</f>
        <v>-</v>
      </c>
      <c r="AM75" s="966" t="str">
        <f>IFERROR(INDEX('Season 6'!$X$10,MATCH('VS stats'!$C75,'Season 6'!$U$10,0)),
IFERROR(INDEX('Season 6'!$X$14:$X$16,MATCH('VS stats'!$C75,'Season 6'!$U$14:$U$16,0)),
IFERROR(INDEX('Season 6'!$X$18,MATCH('VS stats'!$C75,'Season 6'!$U$18,0)),
IFERROR(INDEX('Season 6'!$X$20,MATCH('VS stats'!$C75,'Season 6'!$U$20,0)),
IFERROR(INDEX('Season 6'!$X$22,MATCH('VS stats'!$C75,'Season 6'!$U$22,0)),"-")))))</f>
        <v>-</v>
      </c>
      <c r="AN75" s="965" t="str">
        <f>IFERROR(INDEX('Season 7'!$D$9:$D$27,MATCH('VS stats'!$C75,'Season 7'!$B$9:$B$27,0)),"-")</f>
        <v>-</v>
      </c>
      <c r="AO75" s="965" t="str">
        <f>IFERROR(INDEX('Season 7'!$D$28:$D$46,MATCH('VS stats'!$C75,'Season 7'!$B$28:$B$46,0)),"-")</f>
        <v>-</v>
      </c>
      <c r="AP75" s="965" t="str">
        <f>IFERROR(INDEX('Season 7'!$J$9:$J$16,MATCH('VS stats'!$C75,'Season 7'!$H$9:$H$16,0)),IFERROR(INDEX('Season 7'!$J$39,MATCH('VS stats'!$C75,'Season 7'!$H$39,0)),"-"))</f>
        <v>-</v>
      </c>
      <c r="AQ75" s="965" t="str">
        <f>IFERROR(INDEX('Season 7'!$P$9:$P$16,MATCH('VS stats'!$C75,'Season 7'!$N$9:$N$16,0)),IFERROR(INDEX('Season 7'!$J$30,MATCH('VS stats'!$C75,'Season 7'!$H$30,0)),"-"))</f>
        <v>-</v>
      </c>
      <c r="AR75" s="965" t="str">
        <f>IFERROR(INDEX('Season 7'!$P$20:$P$24,MATCH('VS stats'!$C75,'Season 7'!$N$20:$N$24,0)),
IFERROR(INDEX('Season 7'!$X$9,MATCH('VS stats'!$C75,'Season 7'!$U$9,0)),
IFERROR(INDEX('Season 7'!$X$11:$X$13,MATCH('VS stats'!$C75,'Season 7'!$U$11:$U83,0)),
IFERROR(INDEX('Season 7'!$X$17,MATCH('VS stats'!$C75,'Season 7'!$U$17,0)),
IFERROR(INDEX('Season 7'!$X$19,MATCH('VS stats'!$C75,'Season 7'!$U$19,0)),
IFERROR(INDEX('Season 7'!$X$21,MATCH('VS stats'!$C75,'Season 7'!$U$21,0)),
IFERROR(INDEX('Season 7'!$X$23,MATCH('VS stats'!$C75,'Season 7'!$U$23,0)),"-")))))))</f>
        <v>-</v>
      </c>
      <c r="AS75" s="966" t="str">
        <f>IFERROR(INDEX('Season 7'!$X$10,MATCH('VS stats'!$C75,'Season 7'!$U$10,0)),
IFERROR(INDEX('Season 7'!$X$14:$X$16,MATCH('VS stats'!$C75,'Season 7'!$U$14:$U$16,0)),
IFERROR(INDEX('Season 7'!$X$18,MATCH('VS stats'!$C75,'Season 7'!$U$18,0)),
IFERROR(INDEX('Season 7'!$X$20,MATCH('VS stats'!$C75,'Season 7'!$U$20,0)),
IFERROR(INDEX('Season 7'!$X$22,MATCH('VS stats'!$C75,'Season 7'!$U$22,0)),"-")))))</f>
        <v>-</v>
      </c>
      <c r="AT75" s="965" t="str">
        <f>IFERROR(INDEX('Season 8'!$D$9:$D$27,MATCH('VS stats'!$C75,'Season 8'!$B$9:$B$27,0)),"-")</f>
        <v>-</v>
      </c>
      <c r="AU75" s="965" t="str">
        <f>IFERROR(INDEX('Season 8'!$D$28:$D$46,MATCH('VS stats'!$C75,'Season 8'!$B$28:$B$46,0)),"-")</f>
        <v>-</v>
      </c>
      <c r="AV75" s="965" t="str">
        <f>IFERROR(INDEX('Season 8'!$J$9:$J$16,MATCH('VS stats'!$C75,'Season 8'!$H$9:$H$16,0)),IFERROR(INDEX('Season 8'!$J$39,MATCH('VS stats'!$C75,'Season 8'!$H$39,0)),"-"))</f>
        <v>-</v>
      </c>
      <c r="AW75" s="965" t="str">
        <f>IFERROR(INDEX('Season 8'!$P$9:$P$16,MATCH('VS stats'!$C75,'Season 8'!$N$9:$N$16,0)),IFERROR(INDEX('Season 8'!$J$30,MATCH('VS stats'!$C75,'Season 8'!$H$30,0)),"-"))</f>
        <v>-</v>
      </c>
      <c r="AX75" s="965" t="str">
        <f>IFERROR(INDEX('Season 8'!$P$20:$P$24,MATCH('VS stats'!$C75,'Season 8'!$N$20:$N$24,0)),
IFERROR(INDEX('Season 8'!$X$9,MATCH('VS stats'!$C75,'Season 8'!$U$9,0)),
IFERROR(INDEX('Season 8'!$X$11:$X$13,MATCH('VS stats'!$C75,'Season 8'!$U$11:$U83,0)),
IFERROR(INDEX('Season 8'!$X$17,MATCH('VS stats'!$C75,'Season 8'!$U$17,0)),
IFERROR(INDEX('Season 8'!$X$19,MATCH('VS stats'!$C75,'Season 8'!$U$19,0)),
IFERROR(INDEX('Season 8'!$X$21,MATCH('VS stats'!$C75,'Season 8'!$U$21,0)),
IFERROR(INDEX('Season 8'!$X$23,MATCH('VS stats'!$C75,'Season 8'!$U$23,0)),"-")))))))</f>
        <v>-</v>
      </c>
      <c r="AY75" s="966" t="str">
        <f>IFERROR(INDEX('Season 8'!$X$10,MATCH('VS stats'!$C75,'Season 8'!$U$10,0)),
IFERROR(INDEX('Season 8'!$X$14:$X$16,MATCH('VS stats'!$C75,'Season 8'!$U$14:$U$16,0)),
IFERROR(INDEX('Season 8'!$X$18,MATCH('VS stats'!$C75,'Season 8'!$U$18,0)),
IFERROR(INDEX('Season 8'!$X$20,MATCH('VS stats'!$C75,'Season 8'!$U$20,0)),
IFERROR(INDEX('Season 8'!$X$22,MATCH('VS stats'!$C75,'Season 8'!$U$22,0)),"-")))))</f>
        <v>-</v>
      </c>
      <c r="AZ75" s="965" t="str">
        <f>IFERROR(INDEX('Season 9'!$D$9:$D$27,MATCH('VS stats'!$C75,'Season 9'!$B$9:$B$27,0)),"-")</f>
        <v>-</v>
      </c>
      <c r="BA75" s="965" t="str">
        <f>IFERROR(INDEX('Season 9'!$D$28:$D$46,MATCH('VS stats'!$C75,'Season 9'!$B$28:$B$46,0)),"-")</f>
        <v>-</v>
      </c>
      <c r="BB75" s="965" t="str">
        <f>IFERROR(INDEX('Season 9'!$J$9:$J$16,MATCH('VS stats'!$C75,'Season 9'!$H$9:$H$16,0)),IFERROR(INDEX('Season 9'!$J$39,MATCH('VS stats'!$C75,'Season 9'!$H$39,0)),"-"))</f>
        <v>-</v>
      </c>
      <c r="BC75" s="965" t="str">
        <f>IFERROR(INDEX('Season 9'!$P$9:$P$16,MATCH('VS stats'!$C75,'Season 9'!$N$9:$N$16,0)),IFERROR(INDEX('Season 9'!$J$30,MATCH('VS stats'!$C75,'Season 9'!$H$30,0)),"-"))</f>
        <v>-</v>
      </c>
      <c r="BD75" s="965" t="str">
        <f>IFERROR(INDEX('Season 9'!$P$20:$P$24,MATCH('VS stats'!$C75,'Season 9'!$N$20:$N$24,0)),
IFERROR(INDEX('Season 9'!$X$9,MATCH('VS stats'!$C75,'Season 9'!$U$9,0)),
IFERROR(INDEX('Season 9'!$X$11:$X$13,MATCH('VS stats'!$C75,'Season 9'!$U$11:$U83,0)),
IFERROR(INDEX('Season 9'!$X$17,MATCH('VS stats'!$C75,'Season 9'!$U$17,0)),
IFERROR(INDEX('Season 9'!$X$19,MATCH('VS stats'!$C75,'Season 9'!$U$19,0)),
IFERROR(INDEX('Season 9'!$X$21,MATCH('VS stats'!$C75,'Season 9'!$U$21,0)),
IFERROR(INDEX('Season 9'!$X$23,MATCH('VS stats'!$C75,'Season 9'!$U$23,0)),"-")))))))</f>
        <v>-</v>
      </c>
      <c r="BE75" s="966" t="str">
        <f>IFERROR(INDEX('Season 9'!$X$10,MATCH('VS stats'!$C75,'Season 9'!$U$10,0)),
IFERROR(INDEX('Season 9'!$X$14:$X$16,MATCH('VS stats'!$C75,'Season 9'!$U$14:$U$16,0)),
IFERROR(INDEX('Season 9'!$X$18,MATCH('VS stats'!$C75,'Season 9'!$U$18,0)),
IFERROR(INDEX('Season 9'!$X$20,MATCH('VS stats'!$C75,'Season 9'!$U$20,0)),
IFERROR(INDEX('Season 9'!$X$22,MATCH('VS stats'!$C75,'Season 9'!$U$22,0)),"-")))))</f>
        <v>-</v>
      </c>
      <c r="BF75" s="965" t="str">
        <f>IFERROR(INDEX('Season 10'!$D$9:$D$27,MATCH('VS stats'!$C75,'Season 10'!$B$9:$B$27,0)),"-")</f>
        <v>-</v>
      </c>
      <c r="BG75" s="965" t="str">
        <f>IFERROR(INDEX('Season 10'!$D$28:$D$46,MATCH('VS stats'!$C75,'Season 10'!$B$28:$B$46,0)),"-")</f>
        <v>-</v>
      </c>
      <c r="BH75" s="965" t="str">
        <f>IFERROR(INDEX('Season 10'!$J$9:$J$16,MATCH('VS stats'!$C75,'Season 10'!$H$9:$H$16,0)),IFERROR(INDEX('Season 10'!$J$39,MATCH('VS stats'!$C75,'Season 10'!$H$39,0)),"-"))</f>
        <v>-</v>
      </c>
      <c r="BI75" s="965" t="str">
        <f>IFERROR(INDEX('Season 10'!$P$9:$P$16,MATCH('VS stats'!$C75,'Season 10'!$N$9:$N$16,0)),IFERROR(INDEX('Season 10'!$J$30,MATCH('VS stats'!$C75,'Season 10'!$H$30,0)),"-"))</f>
        <v>-</v>
      </c>
      <c r="BJ75" s="965" t="str">
        <f>IFERROR(INDEX('Season 10'!$P$20:$P$24,MATCH('VS stats'!$C75,'Season 10'!$N$20:$N$24,0)),
IFERROR(INDEX('Season 10'!$X$9,MATCH('VS stats'!$C75,'Season 10'!$U$9,0)),
IFERROR(INDEX('Season 10'!$X$11:$X$13,MATCH('VS stats'!$C75,'Season 10'!$U$11:$U83,0)),
IFERROR(INDEX('Season 10'!$X$17,MATCH('VS stats'!$C75,'Season 10'!$U$17,0)),
IFERROR(INDEX('Season 10'!$X$19,MATCH('VS stats'!$C75,'Season 10'!$U$19,0)),
IFERROR(INDEX('Season 10'!$X$21,MATCH('VS stats'!$C75,'Season 10'!$U$21,0)),
IFERROR(INDEX('Season 10'!$X$23,MATCH('VS stats'!$C75,'Season 10'!$U$23,0)),"-")))))))</f>
        <v>-</v>
      </c>
      <c r="BK75" s="966" t="str">
        <f>IFERROR(INDEX('Season 10'!$X$10,MATCH('VS stats'!$C75,'Season 10'!$U$10,0)),
IFERROR(INDEX('Season 10'!$X$14:$X$16,MATCH('VS stats'!$C75,'Season 10'!$U$14:$U$16,0)),
IFERROR(INDEX('Season 10'!$X$18,MATCH('VS stats'!$C75,'Season 10'!$U$18,0)),
IFERROR(INDEX('Season 10'!$X$20,MATCH('VS stats'!$C75,'Season 10'!$U$20,0)),
IFERROR(INDEX('Season 10'!$X$22,MATCH('VS stats'!$C75,'Season 10'!$U$22,0)),"-")))))</f>
        <v>-</v>
      </c>
      <c r="BL75" s="965" t="str">
        <f>IFERROR(INDEX('Season 11'!$D$9:$D$27,MATCH('VS stats'!$C75,'Season 11'!$B$9:$B$27,0)),"-")</f>
        <v>-</v>
      </c>
      <c r="BM75" s="965" t="str">
        <f>IFERROR(INDEX('Season 11'!$D$28:$D$46,MATCH('VS stats'!$C75,'Season 11'!$B$28:$B$46,0)),"-")</f>
        <v>-</v>
      </c>
      <c r="BN75" s="965" t="str">
        <f>IFERROR(INDEX('Season 11'!$J$9:$J$16,MATCH('VS stats'!$C75,'Season 11'!$H$9:$H$16,0)),IFERROR(INDEX('Season 11'!$J$39,MATCH('VS stats'!$C75,'Season 11'!$H$39,0)),"-"))</f>
        <v>-</v>
      </c>
      <c r="BO75" s="965" t="str">
        <f>IFERROR(INDEX('Season 11'!$P$9:$P$16,MATCH('VS stats'!$C75,'Season 11'!$N$9:$N$16,0)),IFERROR(INDEX('Season 11'!$J$30,MATCH('VS stats'!$C75,'Season 11'!$H$30,0)),"-"))</f>
        <v>-</v>
      </c>
      <c r="BP75" s="965" t="str">
        <f>IFERROR(INDEX('Season 11'!$P$20:$P$24,MATCH('VS stats'!$C75,'Season 11'!$N$20:$N$24,0)),
IFERROR(INDEX('Season 11'!$X$9,MATCH('VS stats'!$C75,'Season 11'!$U$9,0)),
IFERROR(INDEX('Season 11'!$X$11:$X$13,MATCH('VS stats'!$C75,'Season 11'!$U$11:$U83,0)),
IFERROR(INDEX('Season 11'!$X$17,MATCH('VS stats'!$C75,'Season 11'!$U$17,0)),
IFERROR(INDEX('Season 11'!$X$19,MATCH('VS stats'!$C75,'Season 11'!$U$19,0)),
IFERROR(INDEX('Season 11'!$X$21,MATCH('VS stats'!$C75,'Season 11'!$U$21,0)),
IFERROR(INDEX('Season 11'!$X$23,MATCH('VS stats'!$C75,'Season 11'!$U$23,0)),"-")))))))</f>
        <v>-</v>
      </c>
      <c r="BQ75" s="966" t="str">
        <f>IFERROR(INDEX('Season 11'!$X$10,MATCH('VS stats'!$C75,'Season 11'!$U$10,0)),
IFERROR(INDEX('Season 11'!$X$14:$X$16,MATCH('VS stats'!$C75,'Season 11'!$U$14:$U$16,0)),
IFERROR(INDEX('Season 11'!$X$18,MATCH('VS stats'!$C75,'Season 11'!$U$18,0)),
IFERROR(INDEX('Season 11'!$X$20,MATCH('VS stats'!$C75,'Season 11'!$U$20,0)),
IFERROR(INDEX('Season 11'!$X$22,MATCH('VS stats'!$C75,'Season 11'!$U$22,0)),"-")))))</f>
        <v>-</v>
      </c>
      <c r="BR75" s="965" t="str">
        <f>IFERROR(INDEX('Season 12'!$D$9:$D$27,MATCH('VS stats'!$C75,'Season 12'!$B$9:$B$27,0)),"-")</f>
        <v>-</v>
      </c>
      <c r="BS75" s="965" t="str">
        <f>IFERROR(INDEX('Season 12'!$D$28:$D$46,MATCH('VS stats'!$C75,'Season 12'!$B$28:$B$46,0)),"-")</f>
        <v>-</v>
      </c>
      <c r="BT75" s="965" t="str">
        <f>IFERROR(INDEX('Season 12'!$J$9:$J$16,MATCH('VS stats'!$C75,'Season 12'!$H$9:$H$16,0)),IFERROR(INDEX('Season 12'!$J$39,MATCH('VS stats'!$C75,'Season 12'!$H$39,0)),"-"))</f>
        <v>-</v>
      </c>
      <c r="BU75" s="965" t="str">
        <f>IFERROR(INDEX('Season 12'!$P$9:$P$16,MATCH('VS stats'!$C75,'Season 12'!$N$9:$N$16,0)),IFERROR(INDEX('Season 12'!$J$30,MATCH('VS stats'!$C75,'Season 12'!$H$30,0)),"-"))</f>
        <v>-</v>
      </c>
      <c r="BV75" s="965" t="str">
        <f>IFERROR(INDEX('Season 12'!$P$20:$P$24,MATCH('VS stats'!$C75,'Season 12'!$N$20:$N$24,0)),
IFERROR(INDEX('Season 12'!$X$9,MATCH('VS stats'!$C75,'Season 12'!$U$9,0)),
IFERROR(INDEX('Season 12'!$X$11:$X$13,MATCH('VS stats'!$C75,'Season 12'!$U$11:$U83,0)),
IFERROR(INDEX('Season 12'!$X$17,MATCH('VS stats'!$C75,'Season 12'!$U$17,0)),
IFERROR(INDEX('Season 12'!$X$19,MATCH('VS stats'!$C75,'Season 12'!$U$19,0)),
IFERROR(INDEX('Season 12'!$X$21,MATCH('VS stats'!$C75,'Season 12'!$U$21,0)),
IFERROR(INDEX('Season 12'!$X$23,MATCH('VS stats'!$C75,'Season 12'!$U$23,0)),"-")))))))</f>
        <v>-</v>
      </c>
      <c r="BW75" s="966" t="str">
        <f>IFERROR(INDEX('Season 12'!$X$10,MATCH('VS stats'!$C75,'Season 12'!$U$10,0)),
IFERROR(INDEX('Season 12'!$X$14:$X$16,MATCH('VS stats'!$C75,'Season 12'!$U$14:$U$16,0)),
IFERROR(INDEX('Season 12'!$X$18,MATCH('VS stats'!$C75,'Season 12'!$U$18,0)),
IFERROR(INDEX('Season 12'!$X$20,MATCH('VS stats'!$C75,'Season 12'!$U$20,0)),
IFERROR(INDEX('Season 12'!$X$22,MATCH('VS stats'!$C75,'Season 12'!$U$22,0)),"-")))))</f>
        <v>-</v>
      </c>
      <c r="BX75" s="965" t="str">
        <f>IFERROR(INDEX('Season 13'!$D$9:$D$27,MATCH('VS stats'!$C75,'Season 13'!$B$9:$B$27,0)),"-")</f>
        <v>-</v>
      </c>
      <c r="BY75" s="965" t="str">
        <f>IFERROR(INDEX('Season 13'!$D$28:$D$46,MATCH('VS stats'!$C75,'Season 13'!$B$28:$B$46,0)),"-")</f>
        <v>-</v>
      </c>
      <c r="BZ75" s="965" t="str">
        <f>IFERROR(INDEX('Season 13'!$J$9:$J$16,MATCH('VS stats'!$C75,'Season 13'!$H$9:$H$16,0)),IFERROR(INDEX('Season 13'!$J$39,MATCH('VS stats'!$C75,'Season 13'!$H$39,0)),"-"))</f>
        <v>-</v>
      </c>
      <c r="CA75" s="965" t="str">
        <f>IFERROR(INDEX('Season 13'!$P$9:$P$16,MATCH('VS stats'!$C75,'Season 13'!$N$9:$N$16,0)),IFERROR(INDEX('Season 13'!$J$30,MATCH('VS stats'!$C75,'Season 13'!$H$30,0)),"-"))</f>
        <v>-</v>
      </c>
      <c r="CB75" s="965" t="str">
        <f>IFERROR(INDEX('Season 13'!$P$20:$P$24,MATCH('VS stats'!$C75,'Season 13'!$N$20:$N$24,0)),
IFERROR(INDEX('Season 13'!$X$9,MATCH('VS stats'!$C75,'Season 13'!$U$9,0)),
IFERROR(INDEX('Season 13'!$X$11:$X$13,MATCH('VS stats'!$C75,'Season 13'!$U$11:$U83,0)),
IFERROR(INDEX('Season 13'!$X$17,MATCH('VS stats'!$C75,'Season 13'!$U$17,0)),
IFERROR(INDEX('Season 13'!$X$19,MATCH('VS stats'!$C75,'Season 13'!$U$19,0)),
IFERROR(INDEX('Season 13'!$X$21,MATCH('VS stats'!$C75,'Season 13'!$U$21,0)),
IFERROR(INDEX('Season 13'!$X$23,MATCH('VS stats'!$C75,'Season 13'!$U$23,0)),"-")))))))</f>
        <v>-</v>
      </c>
      <c r="CC75" s="966" t="str">
        <f>IFERROR(INDEX('Season 13'!$X$10,MATCH('VS stats'!$C75,'Season 13'!$U$10,0)),
IFERROR(INDEX('Season 13'!$X$14:$X$16,MATCH('VS stats'!$C75,'Season 13'!$U$14:$U$16,0)),
IFERROR(INDEX('Season 13'!$X$18,MATCH('VS stats'!$C75,'Season 13'!$U$18,0)),
IFERROR(INDEX('Season 13'!$X$20,MATCH('VS stats'!$C75,'Season 13'!$U$20,0)),
IFERROR(INDEX('Season 13'!$X$22,MATCH('VS stats'!$C75,'Season 13'!$U$22,0)),"-")))))</f>
        <v>-</v>
      </c>
      <c r="CD75" s="965" t="str">
        <f>IFERROR(INDEX('Season 14'!$D$9:$D$27,MATCH('VS stats'!$C75,'Season 14'!$B$9:$B$27,0)),"-")</f>
        <v>-</v>
      </c>
      <c r="CE75" s="965" t="str">
        <f>IFERROR(INDEX('Season 14'!$D$28:$D$46,MATCH('VS stats'!$C75,'Season 14'!$B$28:$B$46,0)),"-")</f>
        <v>-</v>
      </c>
      <c r="CF75" s="965" t="str">
        <f>IFERROR(INDEX('Season 14'!$J$9:$J$16,MATCH('VS stats'!$C75,'Season 14'!$H$9:$H$16,0)),IFERROR(INDEX('Season 14'!$J$39,MATCH('VS stats'!$C75,'Season 14'!$H$39,0)),"-"))</f>
        <v>-</v>
      </c>
      <c r="CG75" s="965" t="str">
        <f>IFERROR(INDEX('Season 14'!$P$9:$P$16,MATCH('VS stats'!$C75,'Season 14'!$N$9:$N$16,0)),IFERROR(INDEX('Season 14'!$J$30,MATCH('VS stats'!$C75,'Season 14'!$H$30,0)),"-"))</f>
        <v>-</v>
      </c>
      <c r="CH75" s="965" t="str">
        <f>IFERROR(INDEX('Season 14'!$P$20:$P$24,MATCH('VS stats'!$C75,'Season 14'!$N$20:$N$24,0)),
IFERROR(INDEX('Season 14'!$X$9,MATCH('VS stats'!$C75,'Season 14'!$U$9,0)),
IFERROR(INDEX('Season 14'!$X$11:$X$13,MATCH('VS stats'!$C75,'Season 14'!$U$11:$U83,0)),
IFERROR(INDEX('Season 14'!$X$17,MATCH('VS stats'!$C75,'Season 14'!$U$17,0)),
IFERROR(INDEX('Season 14'!$X$19,MATCH('VS stats'!$C75,'Season 14'!$U$19,0)),
IFERROR(INDEX('Season 14'!$X$21,MATCH('VS stats'!$C75,'Season 14'!$U$21,0)),
IFERROR(INDEX('Season 14'!$X$23,MATCH('VS stats'!$C75,'Season 14'!$U$23,0)),"-")))))))</f>
        <v>-</v>
      </c>
      <c r="CI75" s="966" t="str">
        <f>IFERROR(INDEX('Season 14'!$X$10,MATCH('VS stats'!$C75,'Season 14'!$U$10,0)),
IFERROR(INDEX('Season 14'!$X$14:$X$16,MATCH('VS stats'!$C75,'Season 14'!$U$14:$U$16,0)),
IFERROR(INDEX('Season 14'!$X$18,MATCH('VS stats'!$C75,'Season 14'!$U$18,0)),
IFERROR(INDEX('Season 14'!$X$20,MATCH('VS stats'!$C75,'Season 14'!$U$20,0)),
IFERROR(INDEX('Season 14'!$X$22,MATCH('VS stats'!$C75,'Season 14'!$U$22,0)),"-")))))</f>
        <v>-</v>
      </c>
      <c r="CJ75" s="965" t="str">
        <f>IFERROR(INDEX('Season 15'!$D$9:$D$27,MATCH('VS stats'!$C75,'Season 15'!$B$9:$B$27,0)),"-")</f>
        <v>-</v>
      </c>
      <c r="CK75" s="965" t="str">
        <f>IFERROR(INDEX('Season 15'!$D$28:$D$46,MATCH('VS stats'!$C75,'Season 15'!$B$28:$B$46,0)),"-")</f>
        <v>-</v>
      </c>
      <c r="CL75" s="965" t="str">
        <f>IFERROR(INDEX('Season 15'!$J$9:$J$16,MATCH('VS stats'!$C75,'Season 15'!$H$9:$H$16,0)),IFERROR(INDEX('Season 15'!$J$39,MATCH('VS stats'!$C75,'Season 15'!$H$39,0)),"-"))</f>
        <v>-</v>
      </c>
      <c r="CM75" s="965" t="str">
        <f>IFERROR(INDEX('Season 15'!$P$9:$P$16,MATCH('VS stats'!$C75,'Season 15'!$N$9:$N$16,0)),IFERROR(INDEX('Season 15'!$J$30,MATCH('VS stats'!$C75,'Season 15'!$H$30,0)),"-"))</f>
        <v>-</v>
      </c>
      <c r="CN75" s="965" t="str">
        <f>IFERROR(INDEX('Season 15'!$P$20:$P$24,MATCH('VS stats'!$C75,'Season 15'!$N$20:$N$24,0)),
IFERROR(INDEX('Season 15'!$X$9,MATCH('VS stats'!$C75,'Season 15'!$U$9,0)),
IFERROR(INDEX('Season 15'!$X$11:$X$13,MATCH('VS stats'!$C75,'Season 15'!$U$11:$U83,0)),
IFERROR(INDEX('Season 15'!$X$17,MATCH('VS stats'!$C75,'Season 15'!$U$17,0)),
IFERROR(INDEX('Season 15'!$X$19,MATCH('VS stats'!$C75,'Season 15'!$U$19,0)),
IFERROR(INDEX('Season 15'!$X$21,MATCH('VS stats'!$C75,'Season 15'!$U$21,0)),
IFERROR(INDEX('Season 15'!$X$23,MATCH('VS stats'!$C75,'Season 15'!$U$23,0)),"-")))))))</f>
        <v>-</v>
      </c>
      <c r="CO75" s="966" t="str">
        <f>IFERROR(INDEX('Season 15'!$X$10,MATCH('VS stats'!$C75,'Season 15'!$U$10,0)),
IFERROR(INDEX('Season 15'!$X$14:$X$16,MATCH('VS stats'!$C75,'Season 15'!$U$14:$U$16,0)),
IFERROR(INDEX('Season 15'!$X$18,MATCH('VS stats'!$C75,'Season 15'!$U$18,0)),
IFERROR(INDEX('Season 15'!$X$20,MATCH('VS stats'!$C75,'Season 15'!$U$20,0)),
IFERROR(INDEX('Season 15'!$X$22,MATCH('VS stats'!$C75,'Season 15'!$U$22,0)),"-")))))</f>
        <v>-</v>
      </c>
      <c r="CP75" s="976"/>
      <c r="CQ75" s="822"/>
      <c r="CR75" s="822"/>
      <c r="CS75" s="822"/>
      <c r="CT75" s="822"/>
      <c r="CU75" s="822"/>
    </row>
    <row r="76" spans="3:99" x14ac:dyDescent="0.25">
      <c r="C76" s="690" t="s">
        <v>242</v>
      </c>
      <c r="D76" s="965" t="str">
        <f>IFERROR(INDEX('Season 1'!$D$9:$D$31,MATCH('VS stats'!$C76,'Season 1'!$B$9:$B$31,0)),"-")</f>
        <v>-</v>
      </c>
      <c r="E76" s="965" t="str">
        <f>IFERROR(INDEX('Season 1'!$D$32:$D$54,MATCH('VS stats'!$C76,'Season 1'!$B$32:$B$54,0)),"-")</f>
        <v>-</v>
      </c>
      <c r="F76" s="965" t="str">
        <f>IFERROR(INDEX('Season 1'!$J$9:$J$16,MATCH('VS stats'!$C76,'Season 1'!$H$9:$H$16,0)),IFERROR(INDEX('Season 1'!$W$9:$W$14,MATCH('VS stats'!$C76,'Season 1'!$T$9:$T$14,0)),"-"))</f>
        <v>-</v>
      </c>
      <c r="G76" s="965" t="str">
        <f>IFERROR(INDEX('Season 1'!$P$9:$P$16,MATCH('VS stats'!$C76,'Season 1'!$N$9:$N$16,0)),"-")</f>
        <v>-</v>
      </c>
      <c r="H76" s="965" t="str">
        <f>IFERROR(INDEX('Season 1'!$P$20:$P$24,MATCH('VS stats'!$C76,'Season 1'!$N$20:$N$24,0)),"-")</f>
        <v>-</v>
      </c>
      <c r="I76" s="966" t="s">
        <v>35</v>
      </c>
      <c r="J76" s="965" t="str">
        <f>IFERROR(INDEX('Season 2'!$D$9:$D$31,MATCH('VS stats'!$C76,'Season 2'!$B$9:$B$31,0)),"-")</f>
        <v>-</v>
      </c>
      <c r="K76" s="965" t="str">
        <f>IFERROR(INDEX('Season 2'!$D$32:$D$54,MATCH('VS stats'!$C76,'Season 2'!$B$32:$B$54,0)),"-")</f>
        <v>-</v>
      </c>
      <c r="L76" s="965" t="str">
        <f>IFERROR(INDEX('Season 2'!$J$9:$J$16,MATCH('VS stats'!$C76,'Season 2'!$H$9:$H$16,0)),IFERROR(INDEX('Season 2'!$J$45:$J$50,MATCH('VS stats'!$C76,'Season 2'!$H$45:$H$50,0)),"-"))</f>
        <v>-</v>
      </c>
      <c r="M76" s="965" t="str">
        <f>IFERROR(INDEX('Season 2'!$P$9:$P$16,MATCH('VS stats'!$C76,'Season 2'!$N$9:$N$16,0)),IFERROR(INDEX('Season 2'!$J$30,MATCH('VS stats'!$C76,'Season 2'!$H$30,0)),"-"))</f>
        <v>-</v>
      </c>
      <c r="N76" s="965" t="str">
        <f>IFERROR(INDEX('Season 2'!$P$20:$P$24,MATCH('VS stats'!$C76,'Season 2'!$N$20:$N$24,0)),
IFERROR(INDEX('Season 2'!$X$9,MATCH('VS stats'!$C76,'Season 2'!$U$9,0)),
IFERROR(INDEX('Season 2'!$X$11:$X$13,MATCH('VS stats'!$C76,'Season 2'!$U$11:$U84,0)),
IFERROR(INDEX('Season 2'!$X$17,MATCH('VS stats'!$C76,'Season 2'!$U$17,0)),
IFERROR(INDEX('Season 2'!$X$19,MATCH('VS stats'!$C76,'Season 2'!$U$19,0)),
IFERROR(INDEX('Season 2'!$X$21,MATCH('VS stats'!$C76,'Season 2'!$U$21,0)),
IFERROR(INDEX('Season 2'!$X$23,MATCH('VS stats'!$C76,'Season 2'!$U$23,0)),
IFERROR(INDEX('Season 2'!$X$25,MATCH('VS stats'!$C76,'Season 2'!$U$25,0)),"-"))))))))</f>
        <v>-</v>
      </c>
      <c r="O76" s="966" t="str">
        <f>IFERROR(INDEX('Season 2'!$X$10,MATCH('VS stats'!$C76,'Season 2'!$U$10,0)),
IFERROR(INDEX('Season 2'!$X$14:$X$16,MATCH('VS stats'!$C76,'Season 2'!$U$14:$U$16,0)),
IFERROR(INDEX('Season 2'!$X$18,MATCH('VS stats'!$C76,'Season 2'!$U$18,0)),
IFERROR(INDEX('Season 2'!$X$20,MATCH('VS stats'!$C76,'Season 2'!$U$20,0)),
IFERROR(INDEX('Season 2'!$X$22,MATCH('VS stats'!$C76,'Season 2'!$U$22,0)),
IFERROR(INDEX('Season 2'!$X$24,MATCH('VS stats'!$C76,'Season 2'!$U$24,0)),"-"))))))</f>
        <v>-</v>
      </c>
      <c r="P76" s="965" t="str">
        <f>IFERROR(INDEX('Season 3'!$D$9:$D$31,MATCH('VS stats'!$C76,'Season 3'!$B$9:$B$31,0)),"-")</f>
        <v>-</v>
      </c>
      <c r="Q76" s="965" t="str">
        <f>IFERROR(INDEX('Season 3'!$D$32:$D$54,MATCH('VS stats'!$C76,'Season 3'!$B$32:$B$54,0)),"-")</f>
        <v>-</v>
      </c>
      <c r="R76" s="965" t="str">
        <f>IFERROR(INDEX('Season 3'!$J$9:$J$16,MATCH('VS stats'!$C76,'Season 3'!$H$9:$H$16,0)),IFERROR(INDEX('Season 3'!$J$39,MATCH('VS stats'!$C76,'Season 3'!$H$39,0)),"-"))</f>
        <v>-</v>
      </c>
      <c r="S76" s="965" t="str">
        <f>IFERROR(INDEX('Season 3'!$P$9:$P$16,MATCH('VS stats'!$C76,'Season 3'!$N$9:$N$16,0)),IFERROR(INDEX('Season 3'!$J$30,MATCH('VS stats'!$C76,'Season 3'!$H$30,0)),"-"))</f>
        <v>-</v>
      </c>
      <c r="T76" s="965" t="str">
        <f>IFERROR(INDEX('Season 3'!$P$20:$P$24,MATCH('VS stats'!$C76,'Season 3'!$N$20:$N$24,0)),
IFERROR(INDEX('Season 3'!$X$9,MATCH('VS stats'!$C76,'Season 3'!$U$9,0)),
IFERROR(INDEX('Season 3'!$X$11:$X$13,MATCH('VS stats'!$C76,'Season 3'!$U$11:$U89,0)),
IFERROR(INDEX('Season 3'!$X$17,MATCH('VS stats'!$C76,'Season 3'!$U$17,0)),
IFERROR(INDEX('Season 3'!$X$19,MATCH('VS stats'!$C76,'Season 3'!$U$19,0)),
IFERROR(INDEX('Season 3'!$X$21,MATCH('VS stats'!$C76,'Season 3'!$U$21,0)),
IFERROR(INDEX('Season 3'!$X$23,MATCH('VS stats'!$C76,'Season 3'!$U$23,0)),
IFERROR(INDEX('Season 3'!$X$25,MATCH('VS stats'!$C76,'Season 3'!$U$25,0)),"-"))))))))</f>
        <v>-</v>
      </c>
      <c r="U76" s="966" t="str">
        <f>IFERROR(INDEX('Season 3'!$X$10,MATCH('VS stats'!$C76,'Season 3'!$U$10,0)),
IFERROR(INDEX('Season 3'!$X$14:$X$16,MATCH('VS stats'!$C76,'Season 3'!$U$14:$U$16,0)),
IFERROR(INDEX('Season 3'!$X$18,MATCH('VS stats'!$C76,'Season 3'!$U$18,0)),
IFERROR(INDEX('Season 3'!$X$20,MATCH('VS stats'!$C76,'Season 3'!$U$20,0)),
IFERROR(INDEX('Season 3'!$X$22,MATCH('VS stats'!$C76,'Season 3'!$U$22,0)),
IFERROR(INDEX('Season 3'!$X$24,MATCH('VS stats'!$C76,'Season 3'!$U$24,0)),"-"))))))</f>
        <v>-</v>
      </c>
      <c r="V76" s="965" t="str">
        <f>IFERROR(INDEX('Season 4'!$D$9:$D$27,MATCH('VS stats'!$C76,'Season 4'!$B$9:$B$27,0)),"-")</f>
        <v>-</v>
      </c>
      <c r="W76" s="965" t="str">
        <f>IFERROR(INDEX('Season 4'!$D$28:$D$46,MATCH('VS stats'!$C76,'Season 4'!$B$28:$B$46,0)),"-")</f>
        <v>-</v>
      </c>
      <c r="X76" s="965" t="str">
        <f>IFERROR(INDEX('Season 4'!$J$9:$J$16,MATCH('VS stats'!$C76,'Season 4'!$H$9:$H$16,0)),IFERROR(INDEX('Season 4'!$J$39,MATCH('VS stats'!$C76,'Season 4'!$H$39,0)),"-"))</f>
        <v>-</v>
      </c>
      <c r="Y76" s="965" t="str">
        <f>IFERROR(INDEX('Season 4'!$P$9:$P$16,MATCH('VS stats'!$C76,'Season 4'!$N$9:$N$16,0)),IFERROR(INDEX('Season 4'!$J$30,MATCH('VS stats'!$C76,'Season 4'!$H$30,0)),"-"))</f>
        <v>-</v>
      </c>
      <c r="Z76" s="965" t="str">
        <f>IFERROR(INDEX('Season 4'!$P$20:$P$24,MATCH('VS stats'!$C76,'Season 4'!$N$20:$N$24,0)),
IFERROR(INDEX('Season 4'!$X$9,MATCH('VS stats'!$C76,'Season 4'!$U$9,0)),
IFERROR(INDEX('Season 4'!$X$11:$X$13,MATCH('VS stats'!$C76,'Season 4'!$U$11:$U84,0)),
IFERROR(INDEX('Season 4'!$X$17,MATCH('VS stats'!$C76,'Season 4'!$U$17,0)),
IFERROR(INDEX('Season 4'!$X$19,MATCH('VS stats'!$C76,'Season 4'!$U$19,0)),
IFERROR(INDEX('Season 4'!$X$21,MATCH('VS stats'!$C76,'Season 4'!$U$21,0)),
IFERROR(INDEX('Season 4'!$X$23,MATCH('VS stats'!$C76,'Season 4'!$U$23,0)),
IFERROR(INDEX('Season 4'!$X$25,MATCH('VS stats'!$C76,'Season 4'!$U$25,0)),"-"))))))))</f>
        <v>-</v>
      </c>
      <c r="AA76" s="966" t="str">
        <f>IFERROR(INDEX('Season 4'!$X$10,MATCH('VS stats'!$C76,'Season 4'!$U$10,0)),
IFERROR(INDEX('Season 4'!$X$14:$X$16,MATCH('VS stats'!$C76,'Season 4'!$U$14:$U$16,0)),
IFERROR(INDEX('Season 4'!$X$18,MATCH('VS stats'!$C76,'Season 4'!$U$18,0)),
IFERROR(INDEX('Season 4'!$X$20,MATCH('VS stats'!$C76,'Season 4'!$U$20,0)),
IFERROR(INDEX('Season 4'!$X$22,MATCH('VS stats'!$C76,'Season 4'!$U$22,0)),
IFERROR(INDEX('Season 4'!$X$24,MATCH('VS stats'!$C76,'Season 4'!$U$24,0)),"-"))))))</f>
        <v>-</v>
      </c>
      <c r="AB76" s="965" t="str">
        <f>IFERROR(INDEX('Season 5'!$D$9:$D$27,MATCH('VS stats'!$C76,'Season 5'!$B$9:$B$27,0)),"-")</f>
        <v>-</v>
      </c>
      <c r="AC76" s="965" t="str">
        <f>IFERROR(INDEX('Season 5'!$D$28:$D$46,MATCH('VS stats'!$C76,'Season 5'!$B$28:$B$46,0)),"-")</f>
        <v>-</v>
      </c>
      <c r="AD76" s="965" t="str">
        <f>IFERROR(INDEX('Season 5'!$J$9:$J$16,MATCH('VS stats'!$C76,'Season 5'!$H$9:$H$16,0)),IFERROR(INDEX('Season 5'!$J$39,MATCH('VS stats'!$C76,'Season 5'!$H$39,0)),"-"))</f>
        <v>-</v>
      </c>
      <c r="AE76" s="965" t="str">
        <f>IFERROR(INDEX('Season 5'!$P$9:$P$16,MATCH('VS stats'!$C76,'Season 5'!$N$9:$N$16,0)),IFERROR(INDEX('Season 5'!$J$30,MATCH('VS stats'!$C76,'Season 5'!$H$30,0)),"-"))</f>
        <v>-</v>
      </c>
      <c r="AF76" s="965" t="str">
        <f>IFERROR(INDEX('Season 5'!$P$20:$P$24,MATCH('VS stats'!$C76,'Season 5'!$N$20:$N$24,0)),
IFERROR(INDEX('Season 5'!$X$9,MATCH('VS stats'!$C76,'Season 5'!$U$9,0)),
IFERROR(INDEX('Season 5'!$X$11:$X$13,MATCH('VS stats'!$C76,'Season 5'!$U$11:$U84,0)),
IFERROR(INDEX('Season 5'!$X$17,MATCH('VS stats'!$C76,'Season 5'!$U$17,0)),
IFERROR(INDEX('Season 5'!$X$19,MATCH('VS stats'!$C76,'Season 5'!$U$19,0)),
IFERROR(INDEX('Season 5'!$X$21,MATCH('VS stats'!$C76,'Season 5'!$U$21,0)),
IFERROR(INDEX('Season 5'!$X$23,MATCH('VS stats'!$C76,'Season 5'!$U$23,0)),"-")))))))</f>
        <v>-</v>
      </c>
      <c r="AG76" s="966" t="str">
        <f>IFERROR(INDEX('Season 5'!$X$10,MATCH('VS stats'!$C76,'Season 5'!$U$10,0)),
IFERROR(INDEX('Season 5'!$X$14:$X$16,MATCH('VS stats'!$C76,'Season 5'!$U$14:$U$16,0)),
IFERROR(INDEX('Season 5'!$X$18,MATCH('VS stats'!$C76,'Season 5'!$U$18,0)),
IFERROR(INDEX('Season 5'!$X$20,MATCH('VS stats'!$C76,'Season 5'!$U$20,0)),
IFERROR(INDEX('Season 5'!$X$22,MATCH('VS stats'!$C76,'Season 5'!$U$22,0)),"-")))))</f>
        <v>-</v>
      </c>
      <c r="AH76" s="965" t="str">
        <f>IFERROR(INDEX('Season 6'!$D$9:$D$27,MATCH('VS stats'!$C76,'Season 6'!$B$9:$B$27,0)),"-")</f>
        <v>-</v>
      </c>
      <c r="AI76" s="965" t="str">
        <f>IFERROR(INDEX('Season 6'!$D$28:$D$46,MATCH('VS stats'!$C76,'Season 6'!$B$28:$B$46,0)),"-")</f>
        <v>-</v>
      </c>
      <c r="AJ76" s="965" t="str">
        <f>IFERROR(INDEX('Season 6'!$J$9:$J$16,MATCH('VS stats'!$C76,'Season 6'!$H$9:$H$16,0)),IFERROR(INDEX('Season 6'!$J$39,MATCH('VS stats'!$C76,'Season 6'!$H$39,0)),"-"))</f>
        <v>-</v>
      </c>
      <c r="AK76" s="965" t="str">
        <f>IFERROR(INDEX('Season 6'!$P$9:$P$16,MATCH('VS stats'!$C76,'Season 6'!$N$9:$N$16,0)),IFERROR(INDEX('Season 6'!$J$30,MATCH('VS stats'!$C76,'Season 6'!$H$30,0)),"-"))</f>
        <v>-</v>
      </c>
      <c r="AL76" s="965" t="str">
        <f>IFERROR(INDEX('Season 6'!$P$20:$P$24,MATCH('VS stats'!$C76,'Season 6'!$N$20:$N$24,0)),
IFERROR(INDEX('Season 6'!$X$9,MATCH('VS stats'!$C76,'Season 6'!$U$9,0)),
IFERROR(INDEX('Season 6'!$X$11:$X$13,MATCH('VS stats'!$C76,'Season 6'!$U$11:$U84,0)),
IFERROR(INDEX('Season 6'!$X$17,MATCH('VS stats'!$C76,'Season 6'!$U$17,0)),
IFERROR(INDEX('Season 6'!$X$19,MATCH('VS stats'!$C76,'Season 6'!$U$19,0)),
IFERROR(INDEX('Season 6'!$X$21,MATCH('VS stats'!$C76,'Season 6'!$U$21,0)),
IFERROR(INDEX('Season 6'!$X$23,MATCH('VS stats'!$C76,'Season 6'!$U$23,0)),"-")))))))</f>
        <v>-</v>
      </c>
      <c r="AM76" s="966" t="str">
        <f>IFERROR(INDEX('Season 6'!$X$10,MATCH('VS stats'!$C76,'Season 6'!$U$10,0)),
IFERROR(INDEX('Season 6'!$X$14:$X$16,MATCH('VS stats'!$C76,'Season 6'!$U$14:$U$16,0)),
IFERROR(INDEX('Season 6'!$X$18,MATCH('VS stats'!$C76,'Season 6'!$U$18,0)),
IFERROR(INDEX('Season 6'!$X$20,MATCH('VS stats'!$C76,'Season 6'!$U$20,0)),
IFERROR(INDEX('Season 6'!$X$22,MATCH('VS stats'!$C76,'Season 6'!$U$22,0)),"-")))))</f>
        <v>-</v>
      </c>
      <c r="AN76" s="965" t="str">
        <f>IFERROR(INDEX('Season 7'!$D$9:$D$27,MATCH('VS stats'!$C76,'Season 7'!$B$9:$B$27,0)),"-")</f>
        <v>-</v>
      </c>
      <c r="AO76" s="965" t="str">
        <f>IFERROR(INDEX('Season 7'!$D$28:$D$46,MATCH('VS stats'!$C76,'Season 7'!$B$28:$B$46,0)),"-")</f>
        <v>-</v>
      </c>
      <c r="AP76" s="965" t="str">
        <f>IFERROR(INDEX('Season 7'!$J$9:$J$16,MATCH('VS stats'!$C76,'Season 7'!$H$9:$H$16,0)),IFERROR(INDEX('Season 7'!$J$39,MATCH('VS stats'!$C76,'Season 7'!$H$39,0)),"-"))</f>
        <v>-</v>
      </c>
      <c r="AQ76" s="965" t="str">
        <f>IFERROR(INDEX('Season 7'!$P$9:$P$16,MATCH('VS stats'!$C76,'Season 7'!$N$9:$N$16,0)),IFERROR(INDEX('Season 7'!$J$30,MATCH('VS stats'!$C76,'Season 7'!$H$30,0)),"-"))</f>
        <v>-</v>
      </c>
      <c r="AR76" s="965" t="str">
        <f>IFERROR(INDEX('Season 7'!$P$20:$P$24,MATCH('VS stats'!$C76,'Season 7'!$N$20:$N$24,0)),
IFERROR(INDEX('Season 7'!$X$9,MATCH('VS stats'!$C76,'Season 7'!$U$9,0)),
IFERROR(INDEX('Season 7'!$X$11:$X$13,MATCH('VS stats'!$C76,'Season 7'!$U$11:$U84,0)),
IFERROR(INDEX('Season 7'!$X$17,MATCH('VS stats'!$C76,'Season 7'!$U$17,0)),
IFERROR(INDEX('Season 7'!$X$19,MATCH('VS stats'!$C76,'Season 7'!$U$19,0)),
IFERROR(INDEX('Season 7'!$X$21,MATCH('VS stats'!$C76,'Season 7'!$U$21,0)),
IFERROR(INDEX('Season 7'!$X$23,MATCH('VS stats'!$C76,'Season 7'!$U$23,0)),"-")))))))</f>
        <v>-</v>
      </c>
      <c r="AS76" s="966" t="str">
        <f>IFERROR(INDEX('Season 7'!$X$10,MATCH('VS stats'!$C76,'Season 7'!$U$10,0)),
IFERROR(INDEX('Season 7'!$X$14:$X$16,MATCH('VS stats'!$C76,'Season 7'!$U$14:$U$16,0)),
IFERROR(INDEX('Season 7'!$X$18,MATCH('VS stats'!$C76,'Season 7'!$U$18,0)),
IFERROR(INDEX('Season 7'!$X$20,MATCH('VS stats'!$C76,'Season 7'!$U$20,0)),
IFERROR(INDEX('Season 7'!$X$22,MATCH('VS stats'!$C76,'Season 7'!$U$22,0)),"-")))))</f>
        <v>-</v>
      </c>
      <c r="AT76" s="965" t="str">
        <f>IFERROR(INDEX('Season 8'!$D$9:$D$27,MATCH('VS stats'!$C76,'Season 8'!$B$9:$B$27,0)),"-")</f>
        <v>-</v>
      </c>
      <c r="AU76" s="965" t="str">
        <f>IFERROR(INDEX('Season 8'!$D$28:$D$46,MATCH('VS stats'!$C76,'Season 8'!$B$28:$B$46,0)),"-")</f>
        <v>-</v>
      </c>
      <c r="AV76" s="965" t="str">
        <f>IFERROR(INDEX('Season 8'!$J$9:$J$16,MATCH('VS stats'!$C76,'Season 8'!$H$9:$H$16,0)),IFERROR(INDEX('Season 8'!$J$39,MATCH('VS stats'!$C76,'Season 8'!$H$39,0)),"-"))</f>
        <v>-</v>
      </c>
      <c r="AW76" s="965" t="str">
        <f>IFERROR(INDEX('Season 8'!$P$9:$P$16,MATCH('VS stats'!$C76,'Season 8'!$N$9:$N$16,0)),IFERROR(INDEX('Season 8'!$J$30,MATCH('VS stats'!$C76,'Season 8'!$H$30,0)),"-"))</f>
        <v>-</v>
      </c>
      <c r="AX76" s="965" t="str">
        <f>IFERROR(INDEX('Season 8'!$P$20:$P$24,MATCH('VS stats'!$C76,'Season 8'!$N$20:$N$24,0)),
IFERROR(INDEX('Season 8'!$X$9,MATCH('VS stats'!$C76,'Season 8'!$U$9,0)),
IFERROR(INDEX('Season 8'!$X$11:$X$13,MATCH('VS stats'!$C76,'Season 8'!$U$11:$U84,0)),
IFERROR(INDEX('Season 8'!$X$17,MATCH('VS stats'!$C76,'Season 8'!$U$17,0)),
IFERROR(INDEX('Season 8'!$X$19,MATCH('VS stats'!$C76,'Season 8'!$U$19,0)),
IFERROR(INDEX('Season 8'!$X$21,MATCH('VS stats'!$C76,'Season 8'!$U$21,0)),
IFERROR(INDEX('Season 8'!$X$23,MATCH('VS stats'!$C76,'Season 8'!$U$23,0)),"-")))))))</f>
        <v>-</v>
      </c>
      <c r="AY76" s="966" t="str">
        <f>IFERROR(INDEX('Season 8'!$X$10,MATCH('VS stats'!$C76,'Season 8'!$U$10,0)),
IFERROR(INDEX('Season 8'!$X$14:$X$16,MATCH('VS stats'!$C76,'Season 8'!$U$14:$U$16,0)),
IFERROR(INDEX('Season 8'!$X$18,MATCH('VS stats'!$C76,'Season 8'!$U$18,0)),
IFERROR(INDEX('Season 8'!$X$20,MATCH('VS stats'!$C76,'Season 8'!$U$20,0)),
IFERROR(INDEX('Season 8'!$X$22,MATCH('VS stats'!$C76,'Season 8'!$U$22,0)),"-")))))</f>
        <v>-</v>
      </c>
      <c r="AZ76" s="965" t="str">
        <f>IFERROR(INDEX('Season 9'!$D$9:$D$27,MATCH('VS stats'!$C76,'Season 9'!$B$9:$B$27,0)),"-")</f>
        <v>-</v>
      </c>
      <c r="BA76" s="965" t="str">
        <f>IFERROR(INDEX('Season 9'!$D$28:$D$46,MATCH('VS stats'!$C76,'Season 9'!$B$28:$B$46,0)),"-")</f>
        <v>-</v>
      </c>
      <c r="BB76" s="965" t="str">
        <f>IFERROR(INDEX('Season 9'!$J$9:$J$16,MATCH('VS stats'!$C76,'Season 9'!$H$9:$H$16,0)),IFERROR(INDEX('Season 9'!$J$39,MATCH('VS stats'!$C76,'Season 9'!$H$39,0)),"-"))</f>
        <v>-</v>
      </c>
      <c r="BC76" s="965" t="str">
        <f>IFERROR(INDEX('Season 9'!$P$9:$P$16,MATCH('VS stats'!$C76,'Season 9'!$N$9:$N$16,0)),IFERROR(INDEX('Season 9'!$J$30,MATCH('VS stats'!$C76,'Season 9'!$H$30,0)),"-"))</f>
        <v>-</v>
      </c>
      <c r="BD76" s="965" t="str">
        <f>IFERROR(INDEX('Season 9'!$P$20:$P$24,MATCH('VS stats'!$C76,'Season 9'!$N$20:$N$24,0)),
IFERROR(INDEX('Season 9'!$X$9,MATCH('VS stats'!$C76,'Season 9'!$U$9,0)),
IFERROR(INDEX('Season 9'!$X$11:$X$13,MATCH('VS stats'!$C76,'Season 9'!$U$11:$U84,0)),
IFERROR(INDEX('Season 9'!$X$17,MATCH('VS stats'!$C76,'Season 9'!$U$17,0)),
IFERROR(INDEX('Season 9'!$X$19,MATCH('VS stats'!$C76,'Season 9'!$U$19,0)),
IFERROR(INDEX('Season 9'!$X$21,MATCH('VS stats'!$C76,'Season 9'!$U$21,0)),
IFERROR(INDEX('Season 9'!$X$23,MATCH('VS stats'!$C76,'Season 9'!$U$23,0)),"-")))))))</f>
        <v>-</v>
      </c>
      <c r="BE76" s="966" t="str">
        <f>IFERROR(INDEX('Season 9'!$X$10,MATCH('VS stats'!$C76,'Season 9'!$U$10,0)),
IFERROR(INDEX('Season 9'!$X$14:$X$16,MATCH('VS stats'!$C76,'Season 9'!$U$14:$U$16,0)),
IFERROR(INDEX('Season 9'!$X$18,MATCH('VS stats'!$C76,'Season 9'!$U$18,0)),
IFERROR(INDEX('Season 9'!$X$20,MATCH('VS stats'!$C76,'Season 9'!$U$20,0)),
IFERROR(INDEX('Season 9'!$X$22,MATCH('VS stats'!$C76,'Season 9'!$U$22,0)),"-")))))</f>
        <v>-</v>
      </c>
      <c r="BF76" s="965" t="str">
        <f>IFERROR(INDEX('Season 10'!$D$9:$D$27,MATCH('VS stats'!$C76,'Season 10'!$B$9:$B$27,0)),"-")</f>
        <v>-</v>
      </c>
      <c r="BG76" s="965" t="str">
        <f>IFERROR(INDEX('Season 10'!$D$28:$D$46,MATCH('VS stats'!$C76,'Season 10'!$B$28:$B$46,0)),"-")</f>
        <v>-</v>
      </c>
      <c r="BH76" s="965" t="str">
        <f>IFERROR(INDEX('Season 10'!$J$9:$J$16,MATCH('VS stats'!$C76,'Season 10'!$H$9:$H$16,0)),IFERROR(INDEX('Season 10'!$J$39,MATCH('VS stats'!$C76,'Season 10'!$H$39,0)),"-"))</f>
        <v>-</v>
      </c>
      <c r="BI76" s="965" t="str">
        <f>IFERROR(INDEX('Season 10'!$P$9:$P$16,MATCH('VS stats'!$C76,'Season 10'!$N$9:$N$16,0)),IFERROR(INDEX('Season 10'!$J$30,MATCH('VS stats'!$C76,'Season 10'!$H$30,0)),"-"))</f>
        <v>-</v>
      </c>
      <c r="BJ76" s="965" t="str">
        <f>IFERROR(INDEX('Season 10'!$P$20:$P$24,MATCH('VS stats'!$C76,'Season 10'!$N$20:$N$24,0)),
IFERROR(INDEX('Season 10'!$X$9,MATCH('VS stats'!$C76,'Season 10'!$U$9,0)),
IFERROR(INDEX('Season 10'!$X$11:$X$13,MATCH('VS stats'!$C76,'Season 10'!$U$11:$U84,0)),
IFERROR(INDEX('Season 10'!$X$17,MATCH('VS stats'!$C76,'Season 10'!$U$17,0)),
IFERROR(INDEX('Season 10'!$X$19,MATCH('VS stats'!$C76,'Season 10'!$U$19,0)),
IFERROR(INDEX('Season 10'!$X$21,MATCH('VS stats'!$C76,'Season 10'!$U$21,0)),
IFERROR(INDEX('Season 10'!$X$23,MATCH('VS stats'!$C76,'Season 10'!$U$23,0)),"-")))))))</f>
        <v>-</v>
      </c>
      <c r="BK76" s="966" t="str">
        <f>IFERROR(INDEX('Season 10'!$X$10,MATCH('VS stats'!$C76,'Season 10'!$U$10,0)),
IFERROR(INDEX('Season 10'!$X$14:$X$16,MATCH('VS stats'!$C76,'Season 10'!$U$14:$U$16,0)),
IFERROR(INDEX('Season 10'!$X$18,MATCH('VS stats'!$C76,'Season 10'!$U$18,0)),
IFERROR(INDEX('Season 10'!$X$20,MATCH('VS stats'!$C76,'Season 10'!$U$20,0)),
IFERROR(INDEX('Season 10'!$X$22,MATCH('VS stats'!$C76,'Season 10'!$U$22,0)),"-")))))</f>
        <v>-</v>
      </c>
      <c r="BL76" s="965" t="str">
        <f>IFERROR(INDEX('Season 11'!$D$9:$D$27,MATCH('VS stats'!$C76,'Season 11'!$B$9:$B$27,0)),"-")</f>
        <v>-</v>
      </c>
      <c r="BM76" s="965" t="str">
        <f>IFERROR(INDEX('Season 11'!$D$28:$D$46,MATCH('VS stats'!$C76,'Season 11'!$B$28:$B$46,0)),"-")</f>
        <v>-</v>
      </c>
      <c r="BN76" s="965" t="str">
        <f>IFERROR(INDEX('Season 11'!$J$9:$J$16,MATCH('VS stats'!$C76,'Season 11'!$H$9:$H$16,0)),IFERROR(INDEX('Season 11'!$J$39,MATCH('VS stats'!$C76,'Season 11'!$H$39,0)),"-"))</f>
        <v>-</v>
      </c>
      <c r="BO76" s="965" t="str">
        <f>IFERROR(INDEX('Season 11'!$P$9:$P$16,MATCH('VS stats'!$C76,'Season 11'!$N$9:$N$16,0)),IFERROR(INDEX('Season 11'!$J$30,MATCH('VS stats'!$C76,'Season 11'!$H$30,0)),"-"))</f>
        <v>-</v>
      </c>
      <c r="BP76" s="965" t="str">
        <f>IFERROR(INDEX('Season 11'!$P$20:$P$24,MATCH('VS stats'!$C76,'Season 11'!$N$20:$N$24,0)),
IFERROR(INDEX('Season 11'!$X$9,MATCH('VS stats'!$C76,'Season 11'!$U$9,0)),
IFERROR(INDEX('Season 11'!$X$11:$X$13,MATCH('VS stats'!$C76,'Season 11'!$U$11:$U84,0)),
IFERROR(INDEX('Season 11'!$X$17,MATCH('VS stats'!$C76,'Season 11'!$U$17,0)),
IFERROR(INDEX('Season 11'!$X$19,MATCH('VS stats'!$C76,'Season 11'!$U$19,0)),
IFERROR(INDEX('Season 11'!$X$21,MATCH('VS stats'!$C76,'Season 11'!$U$21,0)),
IFERROR(INDEX('Season 11'!$X$23,MATCH('VS stats'!$C76,'Season 11'!$U$23,0)),"-")))))))</f>
        <v>-</v>
      </c>
      <c r="BQ76" s="966" t="str">
        <f>IFERROR(INDEX('Season 11'!$X$10,MATCH('VS stats'!$C76,'Season 11'!$U$10,0)),
IFERROR(INDEX('Season 11'!$X$14:$X$16,MATCH('VS stats'!$C76,'Season 11'!$U$14:$U$16,0)),
IFERROR(INDEX('Season 11'!$X$18,MATCH('VS stats'!$C76,'Season 11'!$U$18,0)),
IFERROR(INDEX('Season 11'!$X$20,MATCH('VS stats'!$C76,'Season 11'!$U$20,0)),
IFERROR(INDEX('Season 11'!$X$22,MATCH('VS stats'!$C76,'Season 11'!$U$22,0)),"-")))))</f>
        <v>-</v>
      </c>
      <c r="BR76" s="965" t="str">
        <f>IFERROR(INDEX('Season 12'!$D$9:$D$27,MATCH('VS stats'!$C76,'Season 12'!$B$9:$B$27,0)),"-")</f>
        <v>-</v>
      </c>
      <c r="BS76" s="965" t="str">
        <f>IFERROR(INDEX('Season 12'!$D$28:$D$46,MATCH('VS stats'!$C76,'Season 12'!$B$28:$B$46,0)),"-")</f>
        <v>-</v>
      </c>
      <c r="BT76" s="965" t="str">
        <f>IFERROR(INDEX('Season 12'!$J$9:$J$16,MATCH('VS stats'!$C76,'Season 12'!$H$9:$H$16,0)),IFERROR(INDEX('Season 12'!$J$39,MATCH('VS stats'!$C76,'Season 12'!$H$39,0)),"-"))</f>
        <v>-</v>
      </c>
      <c r="BU76" s="965" t="str">
        <f>IFERROR(INDEX('Season 12'!$P$9:$P$16,MATCH('VS stats'!$C76,'Season 12'!$N$9:$N$16,0)),IFERROR(INDEX('Season 12'!$J$30,MATCH('VS stats'!$C76,'Season 12'!$H$30,0)),"-"))</f>
        <v>-</v>
      </c>
      <c r="BV76" s="965" t="str">
        <f>IFERROR(INDEX('Season 12'!$P$20:$P$24,MATCH('VS stats'!$C76,'Season 12'!$N$20:$N$24,0)),
IFERROR(INDEX('Season 12'!$X$9,MATCH('VS stats'!$C76,'Season 12'!$U$9,0)),
IFERROR(INDEX('Season 12'!$X$11:$X$13,MATCH('VS stats'!$C76,'Season 12'!$U$11:$U84,0)),
IFERROR(INDEX('Season 12'!$X$17,MATCH('VS stats'!$C76,'Season 12'!$U$17,0)),
IFERROR(INDEX('Season 12'!$X$19,MATCH('VS stats'!$C76,'Season 12'!$U$19,0)),
IFERROR(INDEX('Season 12'!$X$21,MATCH('VS stats'!$C76,'Season 12'!$U$21,0)),
IFERROR(INDEX('Season 12'!$X$23,MATCH('VS stats'!$C76,'Season 12'!$U$23,0)),"-")))))))</f>
        <v>-</v>
      </c>
      <c r="BW76" s="966" t="str">
        <f>IFERROR(INDEX('Season 12'!$X$10,MATCH('VS stats'!$C76,'Season 12'!$U$10,0)),
IFERROR(INDEX('Season 12'!$X$14:$X$16,MATCH('VS stats'!$C76,'Season 12'!$U$14:$U$16,0)),
IFERROR(INDEX('Season 12'!$X$18,MATCH('VS stats'!$C76,'Season 12'!$U$18,0)),
IFERROR(INDEX('Season 12'!$X$20,MATCH('VS stats'!$C76,'Season 12'!$U$20,0)),
IFERROR(INDEX('Season 12'!$X$22,MATCH('VS stats'!$C76,'Season 12'!$U$22,0)),"-")))))</f>
        <v>-</v>
      </c>
      <c r="BX76" s="965" t="str">
        <f>IFERROR(INDEX('Season 13'!$D$9:$D$27,MATCH('VS stats'!$C76,'Season 13'!$B$9:$B$27,0)),"-")</f>
        <v>-</v>
      </c>
      <c r="BY76" s="965" t="str">
        <f>IFERROR(INDEX('Season 13'!$D$28:$D$46,MATCH('VS stats'!$C76,'Season 13'!$B$28:$B$46,0)),"-")</f>
        <v>-</v>
      </c>
      <c r="BZ76" s="965" t="str">
        <f>IFERROR(INDEX('Season 13'!$J$9:$J$16,MATCH('VS stats'!$C76,'Season 13'!$H$9:$H$16,0)),IFERROR(INDEX('Season 13'!$J$39,MATCH('VS stats'!$C76,'Season 13'!$H$39,0)),"-"))</f>
        <v>-</v>
      </c>
      <c r="CA76" s="965" t="str">
        <f>IFERROR(INDEX('Season 13'!$P$9:$P$16,MATCH('VS stats'!$C76,'Season 13'!$N$9:$N$16,0)),IFERROR(INDEX('Season 13'!$J$30,MATCH('VS stats'!$C76,'Season 13'!$H$30,0)),"-"))</f>
        <v>-</v>
      </c>
      <c r="CB76" s="965" t="str">
        <f>IFERROR(INDEX('Season 13'!$P$20:$P$24,MATCH('VS stats'!$C76,'Season 13'!$N$20:$N$24,0)),
IFERROR(INDEX('Season 13'!$X$9,MATCH('VS stats'!$C76,'Season 13'!$U$9,0)),
IFERROR(INDEX('Season 13'!$X$11:$X$13,MATCH('VS stats'!$C76,'Season 13'!$U$11:$U84,0)),
IFERROR(INDEX('Season 13'!$X$17,MATCH('VS stats'!$C76,'Season 13'!$U$17,0)),
IFERROR(INDEX('Season 13'!$X$19,MATCH('VS stats'!$C76,'Season 13'!$U$19,0)),
IFERROR(INDEX('Season 13'!$X$21,MATCH('VS stats'!$C76,'Season 13'!$U$21,0)),
IFERROR(INDEX('Season 13'!$X$23,MATCH('VS stats'!$C76,'Season 13'!$U$23,0)),"-")))))))</f>
        <v>-</v>
      </c>
      <c r="CC76" s="966" t="str">
        <f>IFERROR(INDEX('Season 13'!$X$10,MATCH('VS stats'!$C76,'Season 13'!$U$10,0)),
IFERROR(INDEX('Season 13'!$X$14:$X$16,MATCH('VS stats'!$C76,'Season 13'!$U$14:$U$16,0)),
IFERROR(INDEX('Season 13'!$X$18,MATCH('VS stats'!$C76,'Season 13'!$U$18,0)),
IFERROR(INDEX('Season 13'!$X$20,MATCH('VS stats'!$C76,'Season 13'!$U$20,0)),
IFERROR(INDEX('Season 13'!$X$22,MATCH('VS stats'!$C76,'Season 13'!$U$22,0)),"-")))))</f>
        <v>-</v>
      </c>
      <c r="CD76" s="965" t="str">
        <f>IFERROR(INDEX('Season 14'!$D$9:$D$27,MATCH('VS stats'!$C76,'Season 14'!$B$9:$B$27,0)),"-")</f>
        <v>-</v>
      </c>
      <c r="CE76" s="965" t="str">
        <f>IFERROR(INDEX('Season 14'!$D$28:$D$46,MATCH('VS stats'!$C76,'Season 14'!$B$28:$B$46,0)),"-")</f>
        <v>-</v>
      </c>
      <c r="CF76" s="965" t="str">
        <f>IFERROR(INDEX('Season 14'!$J$9:$J$16,MATCH('VS stats'!$C76,'Season 14'!$H$9:$H$16,0)),IFERROR(INDEX('Season 14'!$J$39,MATCH('VS stats'!$C76,'Season 14'!$H$39,0)),"-"))</f>
        <v>-</v>
      </c>
      <c r="CG76" s="965" t="str">
        <f>IFERROR(INDEX('Season 14'!$P$9:$P$16,MATCH('VS stats'!$C76,'Season 14'!$N$9:$N$16,0)),IFERROR(INDEX('Season 14'!$J$30,MATCH('VS stats'!$C76,'Season 14'!$H$30,0)),"-"))</f>
        <v>-</v>
      </c>
      <c r="CH76" s="965" t="str">
        <f>IFERROR(INDEX('Season 14'!$P$20:$P$24,MATCH('VS stats'!$C76,'Season 14'!$N$20:$N$24,0)),
IFERROR(INDEX('Season 14'!$X$9,MATCH('VS stats'!$C76,'Season 14'!$U$9,0)),
IFERROR(INDEX('Season 14'!$X$11:$X$13,MATCH('VS stats'!$C76,'Season 14'!$U$11:$U84,0)),
IFERROR(INDEX('Season 14'!$X$17,MATCH('VS stats'!$C76,'Season 14'!$U$17,0)),
IFERROR(INDEX('Season 14'!$X$19,MATCH('VS stats'!$C76,'Season 14'!$U$19,0)),
IFERROR(INDEX('Season 14'!$X$21,MATCH('VS stats'!$C76,'Season 14'!$U$21,0)),
IFERROR(INDEX('Season 14'!$X$23,MATCH('VS stats'!$C76,'Season 14'!$U$23,0)),"-")))))))</f>
        <v>-</v>
      </c>
      <c r="CI76" s="966" t="str">
        <f>IFERROR(INDEX('Season 14'!$X$10,MATCH('VS stats'!$C76,'Season 14'!$U$10,0)),
IFERROR(INDEX('Season 14'!$X$14:$X$16,MATCH('VS stats'!$C76,'Season 14'!$U$14:$U$16,0)),
IFERROR(INDEX('Season 14'!$X$18,MATCH('VS stats'!$C76,'Season 14'!$U$18,0)),
IFERROR(INDEX('Season 14'!$X$20,MATCH('VS stats'!$C76,'Season 14'!$U$20,0)),
IFERROR(INDEX('Season 14'!$X$22,MATCH('VS stats'!$C76,'Season 14'!$U$22,0)),"-")))))</f>
        <v>-</v>
      </c>
      <c r="CJ76" s="965" t="str">
        <f>IFERROR(INDEX('Season 15'!$D$9:$D$27,MATCH('VS stats'!$C76,'Season 15'!$B$9:$B$27,0)),"-")</f>
        <v>-</v>
      </c>
      <c r="CK76" s="965" t="str">
        <f>IFERROR(INDEX('Season 15'!$D$28:$D$46,MATCH('VS stats'!$C76,'Season 15'!$B$28:$B$46,0)),"-")</f>
        <v>-</v>
      </c>
      <c r="CL76" s="965" t="str">
        <f>IFERROR(INDEX('Season 15'!$J$9:$J$16,MATCH('VS stats'!$C76,'Season 15'!$H$9:$H$16,0)),IFERROR(INDEX('Season 15'!$J$39,MATCH('VS stats'!$C76,'Season 15'!$H$39,0)),"-"))</f>
        <v>-</v>
      </c>
      <c r="CM76" s="965" t="str">
        <f>IFERROR(INDEX('Season 15'!$P$9:$P$16,MATCH('VS stats'!$C76,'Season 15'!$N$9:$N$16,0)),IFERROR(INDEX('Season 15'!$J$30,MATCH('VS stats'!$C76,'Season 15'!$H$30,0)),"-"))</f>
        <v>-</v>
      </c>
      <c r="CN76" s="965" t="str">
        <f>IFERROR(INDEX('Season 15'!$P$20:$P$24,MATCH('VS stats'!$C76,'Season 15'!$N$20:$N$24,0)),
IFERROR(INDEX('Season 15'!$X$9,MATCH('VS stats'!$C76,'Season 15'!$U$9,0)),
IFERROR(INDEX('Season 15'!$X$11:$X$13,MATCH('VS stats'!$C76,'Season 15'!$U$11:$U84,0)),
IFERROR(INDEX('Season 15'!$X$17,MATCH('VS stats'!$C76,'Season 15'!$U$17,0)),
IFERROR(INDEX('Season 15'!$X$19,MATCH('VS stats'!$C76,'Season 15'!$U$19,0)),
IFERROR(INDEX('Season 15'!$X$21,MATCH('VS stats'!$C76,'Season 15'!$U$21,0)),
IFERROR(INDEX('Season 15'!$X$23,MATCH('VS stats'!$C76,'Season 15'!$U$23,0)),"-")))))))</f>
        <v>-</v>
      </c>
      <c r="CO76" s="966" t="str">
        <f>IFERROR(INDEX('Season 15'!$X$10,MATCH('VS stats'!$C76,'Season 15'!$U$10,0)),
IFERROR(INDEX('Season 15'!$X$14:$X$16,MATCH('VS stats'!$C76,'Season 15'!$U$14:$U$16,0)),
IFERROR(INDEX('Season 15'!$X$18,MATCH('VS stats'!$C76,'Season 15'!$U$18,0)),
IFERROR(INDEX('Season 15'!$X$20,MATCH('VS stats'!$C76,'Season 15'!$U$20,0)),
IFERROR(INDEX('Season 15'!$X$22,MATCH('VS stats'!$C76,'Season 15'!$U$22,0)),"-")))))</f>
        <v>-</v>
      </c>
      <c r="CP76" s="976"/>
      <c r="CQ76" s="822"/>
      <c r="CR76" s="822"/>
      <c r="CS76" s="822"/>
      <c r="CT76" s="822"/>
      <c r="CU76" s="822"/>
    </row>
    <row r="77" spans="3:99" x14ac:dyDescent="0.25">
      <c r="C77" s="699" t="s">
        <v>243</v>
      </c>
      <c r="D77" s="965" t="str">
        <f>IFERROR(INDEX('Season 1'!$D$9:$D$31,MATCH('VS stats'!$C77,'Season 1'!$B$9:$B$31,0)),"-")</f>
        <v>-</v>
      </c>
      <c r="E77" s="965" t="str">
        <f>IFERROR(INDEX('Season 1'!$D$32:$D$54,MATCH('VS stats'!$C77,'Season 1'!$B$32:$B$54,0)),"-")</f>
        <v>-</v>
      </c>
      <c r="F77" s="965" t="str">
        <f>IFERROR(INDEX('Season 1'!$J$9:$J$16,MATCH('VS stats'!$C77,'Season 1'!$H$9:$H$16,0)),IFERROR(INDEX('Season 1'!$W$9:$W$14,MATCH('VS stats'!$C77,'Season 1'!$T$9:$T$14,0)),"-"))</f>
        <v>-</v>
      </c>
      <c r="G77" s="965" t="str">
        <f>IFERROR(INDEX('Season 1'!$P$9:$P$16,MATCH('VS stats'!$C77,'Season 1'!$N$9:$N$16,0)),"-")</f>
        <v>-</v>
      </c>
      <c r="H77" s="965" t="str">
        <f>IFERROR(INDEX('Season 1'!$P$20:$P$24,MATCH('VS stats'!$C77,'Season 1'!$N$20:$N$24,0)),"-")</f>
        <v>-</v>
      </c>
      <c r="I77" s="966" t="s">
        <v>35</v>
      </c>
      <c r="J77" s="1065" t="str">
        <f>IFERROR(INDEX('Season 2'!$D$9:$D$31,MATCH('VS stats'!$C77,'Season 2'!$B$9:$B$31,0)),"-")</f>
        <v>2-0</v>
      </c>
      <c r="K77" s="1065" t="str">
        <f>IFERROR(INDEX('Season 2'!$D$32:$D$54,MATCH('VS stats'!$C77,'Season 2'!$B$32:$B$54,0)),"-")</f>
        <v>5-0</v>
      </c>
      <c r="L77" s="965" t="str">
        <f>IFERROR(INDEX('Season 2'!$J$9:$J$16,MATCH('VS stats'!$C77,'Season 2'!$H$9:$H$16,0)),IFERROR(INDEX('Season 2'!$J$45:$J$50,MATCH('VS stats'!$C77,'Season 2'!$H$45:$H$50,0)),"-"))</f>
        <v>-</v>
      </c>
      <c r="M77" s="965" t="str">
        <f>IFERROR(INDEX('Season 2'!$P$9:$P$16,MATCH('VS stats'!$C77,'Season 2'!$N$9:$N$16,0)),IFERROR(INDEX('Season 2'!$J$30,MATCH('VS stats'!$C77,'Season 2'!$H$30,0)),"-"))</f>
        <v>-</v>
      </c>
      <c r="N77" s="965" t="str">
        <f>IFERROR(INDEX('Season 2'!$P$20:$P$24,MATCH('VS stats'!$C77,'Season 2'!$N$20:$N$24,0)),
IFERROR(INDEX('Season 2'!$X$9,MATCH('VS stats'!$C77,'Season 2'!$U$9,0)),
IFERROR(INDEX('Season 2'!$X$11:$X$13,MATCH('VS stats'!$C77,'Season 2'!$U$11:$U85,0)),
IFERROR(INDEX('Season 2'!$X$17,MATCH('VS stats'!$C77,'Season 2'!$U$17,0)),
IFERROR(INDEX('Season 2'!$X$19,MATCH('VS stats'!$C77,'Season 2'!$U$19,0)),
IFERROR(INDEX('Season 2'!$X$21,MATCH('VS stats'!$C77,'Season 2'!$U$21,0)),
IFERROR(INDEX('Season 2'!$X$23,MATCH('VS stats'!$C77,'Season 2'!$U$23,0)),
IFERROR(INDEX('Season 2'!$X$25,MATCH('VS stats'!$C77,'Season 2'!$U$25,0)),"-"))))))))</f>
        <v>-</v>
      </c>
      <c r="O77" s="966" t="str">
        <f>IFERROR(INDEX('Season 2'!$X$10,MATCH('VS stats'!$C77,'Season 2'!$U$10,0)),
IFERROR(INDEX('Season 2'!$X$14:$X$16,MATCH('VS stats'!$C77,'Season 2'!$U$14:$U$16,0)),
IFERROR(INDEX('Season 2'!$X$18,MATCH('VS stats'!$C77,'Season 2'!$U$18,0)),
IFERROR(INDEX('Season 2'!$X$20,MATCH('VS stats'!$C77,'Season 2'!$U$20,0)),
IFERROR(INDEX('Season 2'!$X$22,MATCH('VS stats'!$C77,'Season 2'!$U$22,0)),
IFERROR(INDEX('Season 2'!$X$24,MATCH('VS stats'!$C77,'Season 2'!$U$24,0)),"-"))))))</f>
        <v>-</v>
      </c>
      <c r="P77" s="965" t="str">
        <f>IFERROR(INDEX('Season 3'!$D$9:$D$31,MATCH('VS stats'!$C77,'Season 3'!$B$9:$B$31,0)),"-")</f>
        <v>-</v>
      </c>
      <c r="Q77" s="965" t="str">
        <f>IFERROR(INDEX('Season 3'!$D$32:$D$54,MATCH('VS stats'!$C77,'Season 3'!$B$32:$B$54,0)),"-")</f>
        <v>-</v>
      </c>
      <c r="R77" s="965" t="str">
        <f>IFERROR(INDEX('Season 3'!$J$9:$J$16,MATCH('VS stats'!$C77,'Season 3'!$H$9:$H$16,0)),IFERROR(INDEX('Season 3'!$J$39,MATCH('VS stats'!$C77,'Season 3'!$H$39,0)),"-"))</f>
        <v>-</v>
      </c>
      <c r="S77" s="965" t="str">
        <f>IFERROR(INDEX('Season 3'!$P$9:$P$16,MATCH('VS stats'!$C77,'Season 3'!$N$9:$N$16,0)),IFERROR(INDEX('Season 3'!$J$30,MATCH('VS stats'!$C77,'Season 3'!$H$30,0)),"-"))</f>
        <v>-</v>
      </c>
      <c r="T77" s="965" t="str">
        <f>IFERROR(INDEX('Season 3'!$P$20:$P$24,MATCH('VS stats'!$C77,'Season 3'!$N$20:$N$24,0)),
IFERROR(INDEX('Season 3'!$X$9,MATCH('VS stats'!$C77,'Season 3'!$U$9,0)),
IFERROR(INDEX('Season 3'!$X$11:$X$13,MATCH('VS stats'!$C77,'Season 3'!$U$11:$U90,0)),
IFERROR(INDEX('Season 3'!$X$17,MATCH('VS stats'!$C77,'Season 3'!$U$17,0)),
IFERROR(INDEX('Season 3'!$X$19,MATCH('VS stats'!$C77,'Season 3'!$U$19,0)),
IFERROR(INDEX('Season 3'!$X$21,MATCH('VS stats'!$C77,'Season 3'!$U$21,0)),
IFERROR(INDEX('Season 3'!$X$23,MATCH('VS stats'!$C77,'Season 3'!$U$23,0)),
IFERROR(INDEX('Season 3'!$X$25,MATCH('VS stats'!$C77,'Season 3'!$U$25,0)),"-"))))))))</f>
        <v>-</v>
      </c>
      <c r="U77" s="966" t="str">
        <f>IFERROR(INDEX('Season 3'!$X$10,MATCH('VS stats'!$C77,'Season 3'!$U$10,0)),
IFERROR(INDEX('Season 3'!$X$14:$X$16,MATCH('VS stats'!$C77,'Season 3'!$U$14:$U$16,0)),
IFERROR(INDEX('Season 3'!$X$18,MATCH('VS stats'!$C77,'Season 3'!$U$18,0)),
IFERROR(INDEX('Season 3'!$X$20,MATCH('VS stats'!$C77,'Season 3'!$U$20,0)),
IFERROR(INDEX('Season 3'!$X$22,MATCH('VS stats'!$C77,'Season 3'!$U$22,0)),
IFERROR(INDEX('Season 3'!$X$24,MATCH('VS stats'!$C77,'Season 3'!$U$24,0)),"-"))))))</f>
        <v>-</v>
      </c>
      <c r="V77" s="965" t="str">
        <f>IFERROR(INDEX('Season 4'!$D$9:$D$27,MATCH('VS stats'!$C77,'Season 4'!$B$9:$B$27,0)),"-")</f>
        <v>-</v>
      </c>
      <c r="W77" s="965" t="str">
        <f>IFERROR(INDEX('Season 4'!$D$28:$D$46,MATCH('VS stats'!$C77,'Season 4'!$B$28:$B$46,0)),"-")</f>
        <v>-</v>
      </c>
      <c r="X77" s="965" t="str">
        <f>IFERROR(INDEX('Season 4'!$J$9:$J$16,MATCH('VS stats'!$C77,'Season 4'!$H$9:$H$16,0)),IFERROR(INDEX('Season 4'!$J$39,MATCH('VS stats'!$C77,'Season 4'!$H$39,0)),"-"))</f>
        <v>-</v>
      </c>
      <c r="Y77" s="965" t="str">
        <f>IFERROR(INDEX('Season 4'!$P$9:$P$16,MATCH('VS stats'!$C77,'Season 4'!$N$9:$N$16,0)),IFERROR(INDEX('Season 4'!$J$30,MATCH('VS stats'!$C77,'Season 4'!$H$30,0)),"-"))</f>
        <v>-</v>
      </c>
      <c r="Z77" s="965" t="str">
        <f>IFERROR(INDEX('Season 4'!$P$20:$P$24,MATCH('VS stats'!$C77,'Season 4'!$N$20:$N$24,0)),
IFERROR(INDEX('Season 4'!$X$9,MATCH('VS stats'!$C77,'Season 4'!$U$9,0)),
IFERROR(INDEX('Season 4'!$X$11:$X$13,MATCH('VS stats'!$C77,'Season 4'!$U$11:$U85,0)),
IFERROR(INDEX('Season 4'!$X$17,MATCH('VS stats'!$C77,'Season 4'!$U$17,0)),
IFERROR(INDEX('Season 4'!$X$19,MATCH('VS stats'!$C77,'Season 4'!$U$19,0)),
IFERROR(INDEX('Season 4'!$X$21,MATCH('VS stats'!$C77,'Season 4'!$U$21,0)),
IFERROR(INDEX('Season 4'!$X$23,MATCH('VS stats'!$C77,'Season 4'!$U$23,0)),
IFERROR(INDEX('Season 4'!$X$25,MATCH('VS stats'!$C77,'Season 4'!$U$25,0)),"-"))))))))</f>
        <v>-</v>
      </c>
      <c r="AA77" s="966" t="str">
        <f>IFERROR(INDEX('Season 4'!$X$10,MATCH('VS stats'!$C77,'Season 4'!$U$10,0)),
IFERROR(INDEX('Season 4'!$X$14:$X$16,MATCH('VS stats'!$C77,'Season 4'!$U$14:$U$16,0)),
IFERROR(INDEX('Season 4'!$X$18,MATCH('VS stats'!$C77,'Season 4'!$U$18,0)),
IFERROR(INDEX('Season 4'!$X$20,MATCH('VS stats'!$C77,'Season 4'!$U$20,0)),
IFERROR(INDEX('Season 4'!$X$22,MATCH('VS stats'!$C77,'Season 4'!$U$22,0)),
IFERROR(INDEX('Season 4'!$X$24,MATCH('VS stats'!$C77,'Season 4'!$U$24,0)),"-"))))))</f>
        <v>-</v>
      </c>
      <c r="AB77" s="965" t="str">
        <f>IFERROR(INDEX('Season 5'!$D$9:$D$27,MATCH('VS stats'!$C77,'Season 5'!$B$9:$B$27,0)),"-")</f>
        <v>-</v>
      </c>
      <c r="AC77" s="965" t="str">
        <f>IFERROR(INDEX('Season 5'!$D$28:$D$46,MATCH('VS stats'!$C77,'Season 5'!$B$28:$B$46,0)),"-")</f>
        <v>-</v>
      </c>
      <c r="AD77" s="965" t="str">
        <f>IFERROR(INDEX('Season 5'!$J$9:$J$16,MATCH('VS stats'!$C77,'Season 5'!$H$9:$H$16,0)),IFERROR(INDEX('Season 5'!$J$39,MATCH('VS stats'!$C77,'Season 5'!$H$39,0)),"-"))</f>
        <v>-</v>
      </c>
      <c r="AE77" s="965" t="str">
        <f>IFERROR(INDEX('Season 5'!$P$9:$P$16,MATCH('VS stats'!$C77,'Season 5'!$N$9:$N$16,0)),IFERROR(INDEX('Season 5'!$J$30,MATCH('VS stats'!$C77,'Season 5'!$H$30,0)),"-"))</f>
        <v>-</v>
      </c>
      <c r="AF77" s="965" t="str">
        <f>IFERROR(INDEX('Season 5'!$P$20:$P$24,MATCH('VS stats'!$C77,'Season 5'!$N$20:$N$24,0)),
IFERROR(INDEX('Season 5'!$X$9,MATCH('VS stats'!$C77,'Season 5'!$U$9,0)),
IFERROR(INDEX('Season 5'!$X$11:$X$13,MATCH('VS stats'!$C77,'Season 5'!$U$11:$U85,0)),
IFERROR(INDEX('Season 5'!$X$17,MATCH('VS stats'!$C77,'Season 5'!$U$17,0)),
IFERROR(INDEX('Season 5'!$X$19,MATCH('VS stats'!$C77,'Season 5'!$U$19,0)),
IFERROR(INDEX('Season 5'!$X$21,MATCH('VS stats'!$C77,'Season 5'!$U$21,0)),
IFERROR(INDEX('Season 5'!$X$23,MATCH('VS stats'!$C77,'Season 5'!$U$23,0)),"-")))))))</f>
        <v>-</v>
      </c>
      <c r="AG77" s="966" t="str">
        <f>IFERROR(INDEX('Season 5'!$X$10,MATCH('VS stats'!$C77,'Season 5'!$U$10,0)),
IFERROR(INDEX('Season 5'!$X$14:$X$16,MATCH('VS stats'!$C77,'Season 5'!$U$14:$U$16,0)),
IFERROR(INDEX('Season 5'!$X$18,MATCH('VS stats'!$C77,'Season 5'!$U$18,0)),
IFERROR(INDEX('Season 5'!$X$20,MATCH('VS stats'!$C77,'Season 5'!$U$20,0)),
IFERROR(INDEX('Season 5'!$X$22,MATCH('VS stats'!$C77,'Season 5'!$U$22,0)),"-")))))</f>
        <v>-</v>
      </c>
      <c r="AH77" s="965" t="str">
        <f>IFERROR(INDEX('Season 6'!$D$9:$D$27,MATCH('VS stats'!$C77,'Season 6'!$B$9:$B$27,0)),"-")</f>
        <v>-</v>
      </c>
      <c r="AI77" s="965" t="str">
        <f>IFERROR(INDEX('Season 6'!$D$28:$D$46,MATCH('VS stats'!$C77,'Season 6'!$B$28:$B$46,0)),"-")</f>
        <v>-</v>
      </c>
      <c r="AJ77" s="965" t="str">
        <f>IFERROR(INDEX('Season 6'!$J$9:$J$16,MATCH('VS stats'!$C77,'Season 6'!$H$9:$H$16,0)),IFERROR(INDEX('Season 6'!$J$39,MATCH('VS stats'!$C77,'Season 6'!$H$39,0)),"-"))</f>
        <v>-</v>
      </c>
      <c r="AK77" s="965" t="str">
        <f>IFERROR(INDEX('Season 6'!$P$9:$P$16,MATCH('VS stats'!$C77,'Season 6'!$N$9:$N$16,0)),IFERROR(INDEX('Season 6'!$J$30,MATCH('VS stats'!$C77,'Season 6'!$H$30,0)),"-"))</f>
        <v>-</v>
      </c>
      <c r="AL77" s="965" t="str">
        <f>IFERROR(INDEX('Season 6'!$P$20:$P$24,MATCH('VS stats'!$C77,'Season 6'!$N$20:$N$24,0)),
IFERROR(INDEX('Season 6'!$X$9,MATCH('VS stats'!$C77,'Season 6'!$U$9,0)),
IFERROR(INDEX('Season 6'!$X$11:$X$13,MATCH('VS stats'!$C77,'Season 6'!$U$11:$U85,0)),
IFERROR(INDEX('Season 6'!$X$17,MATCH('VS stats'!$C77,'Season 6'!$U$17,0)),
IFERROR(INDEX('Season 6'!$X$19,MATCH('VS stats'!$C77,'Season 6'!$U$19,0)),
IFERROR(INDEX('Season 6'!$X$21,MATCH('VS stats'!$C77,'Season 6'!$U$21,0)),
IFERROR(INDEX('Season 6'!$X$23,MATCH('VS stats'!$C77,'Season 6'!$U$23,0)),"-")))))))</f>
        <v>-</v>
      </c>
      <c r="AM77" s="966" t="str">
        <f>IFERROR(INDEX('Season 6'!$X$10,MATCH('VS stats'!$C77,'Season 6'!$U$10,0)),
IFERROR(INDEX('Season 6'!$X$14:$X$16,MATCH('VS stats'!$C77,'Season 6'!$U$14:$U$16,0)),
IFERROR(INDEX('Season 6'!$X$18,MATCH('VS stats'!$C77,'Season 6'!$U$18,0)),
IFERROR(INDEX('Season 6'!$X$20,MATCH('VS stats'!$C77,'Season 6'!$U$20,0)),
IFERROR(INDEX('Season 6'!$X$22,MATCH('VS stats'!$C77,'Season 6'!$U$22,0)),"-")))))</f>
        <v>-</v>
      </c>
      <c r="AN77" s="965" t="str">
        <f>IFERROR(INDEX('Season 7'!$D$9:$D$27,MATCH('VS stats'!$C77,'Season 7'!$B$9:$B$27,0)),"-")</f>
        <v>-</v>
      </c>
      <c r="AO77" s="965" t="str">
        <f>IFERROR(INDEX('Season 7'!$D$28:$D$46,MATCH('VS stats'!$C77,'Season 7'!$B$28:$B$46,0)),"-")</f>
        <v>-</v>
      </c>
      <c r="AP77" s="965" t="str">
        <f>IFERROR(INDEX('Season 7'!$J$9:$J$16,MATCH('VS stats'!$C77,'Season 7'!$H$9:$H$16,0)),IFERROR(INDEX('Season 7'!$J$39,MATCH('VS stats'!$C77,'Season 7'!$H$39,0)),"-"))</f>
        <v>-</v>
      </c>
      <c r="AQ77" s="965" t="str">
        <f>IFERROR(INDEX('Season 7'!$P$9:$P$16,MATCH('VS stats'!$C77,'Season 7'!$N$9:$N$16,0)),IFERROR(INDEX('Season 7'!$J$30,MATCH('VS stats'!$C77,'Season 7'!$H$30,0)),"-"))</f>
        <v>-</v>
      </c>
      <c r="AR77" s="965" t="str">
        <f>IFERROR(INDEX('Season 7'!$P$20:$P$24,MATCH('VS stats'!$C77,'Season 7'!$N$20:$N$24,0)),
IFERROR(INDEX('Season 7'!$X$9,MATCH('VS stats'!$C77,'Season 7'!$U$9,0)),
IFERROR(INDEX('Season 7'!$X$11:$X$13,MATCH('VS stats'!$C77,'Season 7'!$U$11:$U85,0)),
IFERROR(INDEX('Season 7'!$X$17,MATCH('VS stats'!$C77,'Season 7'!$U$17,0)),
IFERROR(INDEX('Season 7'!$X$19,MATCH('VS stats'!$C77,'Season 7'!$U$19,0)),
IFERROR(INDEX('Season 7'!$X$21,MATCH('VS stats'!$C77,'Season 7'!$U$21,0)),
IFERROR(INDEX('Season 7'!$X$23,MATCH('VS stats'!$C77,'Season 7'!$U$23,0)),"-")))))))</f>
        <v>-</v>
      </c>
      <c r="AS77" s="966" t="str">
        <f>IFERROR(INDEX('Season 7'!$X$10,MATCH('VS stats'!$C77,'Season 7'!$U$10,0)),
IFERROR(INDEX('Season 7'!$X$14:$X$16,MATCH('VS stats'!$C77,'Season 7'!$U$14:$U$16,0)),
IFERROR(INDEX('Season 7'!$X$18,MATCH('VS stats'!$C77,'Season 7'!$U$18,0)),
IFERROR(INDEX('Season 7'!$X$20,MATCH('VS stats'!$C77,'Season 7'!$U$20,0)),
IFERROR(INDEX('Season 7'!$X$22,MATCH('VS stats'!$C77,'Season 7'!$U$22,0)),"-")))))</f>
        <v>-</v>
      </c>
      <c r="AT77" s="965" t="str">
        <f>IFERROR(INDEX('Season 8'!$D$9:$D$27,MATCH('VS stats'!$C77,'Season 8'!$B$9:$B$27,0)),"-")</f>
        <v>-</v>
      </c>
      <c r="AU77" s="965" t="str">
        <f>IFERROR(INDEX('Season 8'!$D$28:$D$46,MATCH('VS stats'!$C77,'Season 8'!$B$28:$B$46,0)),"-")</f>
        <v>-</v>
      </c>
      <c r="AV77" s="965" t="str">
        <f>IFERROR(INDEX('Season 8'!$J$9:$J$16,MATCH('VS stats'!$C77,'Season 8'!$H$9:$H$16,0)),IFERROR(INDEX('Season 8'!$J$39,MATCH('VS stats'!$C77,'Season 8'!$H$39,0)),"-"))</f>
        <v>-</v>
      </c>
      <c r="AW77" s="965" t="str">
        <f>IFERROR(INDEX('Season 8'!$P$9:$P$16,MATCH('VS stats'!$C77,'Season 8'!$N$9:$N$16,0)),IFERROR(INDEX('Season 8'!$J$30,MATCH('VS stats'!$C77,'Season 8'!$H$30,0)),"-"))</f>
        <v>-</v>
      </c>
      <c r="AX77" s="965" t="str">
        <f>IFERROR(INDEX('Season 8'!$P$20:$P$24,MATCH('VS stats'!$C77,'Season 8'!$N$20:$N$24,0)),
IFERROR(INDEX('Season 8'!$X$9,MATCH('VS stats'!$C77,'Season 8'!$U$9,0)),
IFERROR(INDEX('Season 8'!$X$11:$X$13,MATCH('VS stats'!$C77,'Season 8'!$U$11:$U85,0)),
IFERROR(INDEX('Season 8'!$X$17,MATCH('VS stats'!$C77,'Season 8'!$U$17,0)),
IFERROR(INDEX('Season 8'!$X$19,MATCH('VS stats'!$C77,'Season 8'!$U$19,0)),
IFERROR(INDEX('Season 8'!$X$21,MATCH('VS stats'!$C77,'Season 8'!$U$21,0)),
IFERROR(INDEX('Season 8'!$X$23,MATCH('VS stats'!$C77,'Season 8'!$U$23,0)),"-")))))))</f>
        <v>-</v>
      </c>
      <c r="AY77" s="966" t="str">
        <f>IFERROR(INDEX('Season 8'!$X$10,MATCH('VS stats'!$C77,'Season 8'!$U$10,0)),
IFERROR(INDEX('Season 8'!$X$14:$X$16,MATCH('VS stats'!$C77,'Season 8'!$U$14:$U$16,0)),
IFERROR(INDEX('Season 8'!$X$18,MATCH('VS stats'!$C77,'Season 8'!$U$18,0)),
IFERROR(INDEX('Season 8'!$X$20,MATCH('VS stats'!$C77,'Season 8'!$U$20,0)),
IFERROR(INDEX('Season 8'!$X$22,MATCH('VS stats'!$C77,'Season 8'!$U$22,0)),"-")))))</f>
        <v>-</v>
      </c>
      <c r="AZ77" s="965" t="str">
        <f>IFERROR(INDEX('Season 9'!$D$9:$D$27,MATCH('VS stats'!$C77,'Season 9'!$B$9:$B$27,0)),"-")</f>
        <v>-</v>
      </c>
      <c r="BA77" s="965" t="str">
        <f>IFERROR(INDEX('Season 9'!$D$28:$D$46,MATCH('VS stats'!$C77,'Season 9'!$B$28:$B$46,0)),"-")</f>
        <v>-</v>
      </c>
      <c r="BB77" s="965" t="str">
        <f>IFERROR(INDEX('Season 9'!$J$9:$J$16,MATCH('VS stats'!$C77,'Season 9'!$H$9:$H$16,0)),IFERROR(INDEX('Season 9'!$J$39,MATCH('VS stats'!$C77,'Season 9'!$H$39,0)),"-"))</f>
        <v>-</v>
      </c>
      <c r="BC77" s="965" t="str">
        <f>IFERROR(INDEX('Season 9'!$P$9:$P$16,MATCH('VS stats'!$C77,'Season 9'!$N$9:$N$16,0)),IFERROR(INDEX('Season 9'!$J$30,MATCH('VS stats'!$C77,'Season 9'!$H$30,0)),"-"))</f>
        <v>-</v>
      </c>
      <c r="BD77" s="965" t="str">
        <f>IFERROR(INDEX('Season 9'!$P$20:$P$24,MATCH('VS stats'!$C77,'Season 9'!$N$20:$N$24,0)),
IFERROR(INDEX('Season 9'!$X$9,MATCH('VS stats'!$C77,'Season 9'!$U$9,0)),
IFERROR(INDEX('Season 9'!$X$11:$X$13,MATCH('VS stats'!$C77,'Season 9'!$U$11:$U85,0)),
IFERROR(INDEX('Season 9'!$X$17,MATCH('VS stats'!$C77,'Season 9'!$U$17,0)),
IFERROR(INDEX('Season 9'!$X$19,MATCH('VS stats'!$C77,'Season 9'!$U$19,0)),
IFERROR(INDEX('Season 9'!$X$21,MATCH('VS stats'!$C77,'Season 9'!$U$21,0)),
IFERROR(INDEX('Season 9'!$X$23,MATCH('VS stats'!$C77,'Season 9'!$U$23,0)),"-")))))))</f>
        <v>-</v>
      </c>
      <c r="BE77" s="966" t="str">
        <f>IFERROR(INDEX('Season 9'!$X$10,MATCH('VS stats'!$C77,'Season 9'!$U$10,0)),
IFERROR(INDEX('Season 9'!$X$14:$X$16,MATCH('VS stats'!$C77,'Season 9'!$U$14:$U$16,0)),
IFERROR(INDEX('Season 9'!$X$18,MATCH('VS stats'!$C77,'Season 9'!$U$18,0)),
IFERROR(INDEX('Season 9'!$X$20,MATCH('VS stats'!$C77,'Season 9'!$U$20,0)),
IFERROR(INDEX('Season 9'!$X$22,MATCH('VS stats'!$C77,'Season 9'!$U$22,0)),"-")))))</f>
        <v>-</v>
      </c>
      <c r="BF77" s="965" t="str">
        <f>IFERROR(INDEX('Season 10'!$D$9:$D$27,MATCH('VS stats'!$C77,'Season 10'!$B$9:$B$27,0)),"-")</f>
        <v>-</v>
      </c>
      <c r="BG77" s="965" t="str">
        <f>IFERROR(INDEX('Season 10'!$D$28:$D$46,MATCH('VS stats'!$C77,'Season 10'!$B$28:$B$46,0)),"-")</f>
        <v>-</v>
      </c>
      <c r="BH77" s="965" t="str">
        <f>IFERROR(INDEX('Season 10'!$J$9:$J$16,MATCH('VS stats'!$C77,'Season 10'!$H$9:$H$16,0)),IFERROR(INDEX('Season 10'!$J$39,MATCH('VS stats'!$C77,'Season 10'!$H$39,0)),"-"))</f>
        <v>-</v>
      </c>
      <c r="BI77" s="965" t="str">
        <f>IFERROR(INDEX('Season 10'!$P$9:$P$16,MATCH('VS stats'!$C77,'Season 10'!$N$9:$N$16,0)),IFERROR(INDEX('Season 10'!$J$30,MATCH('VS stats'!$C77,'Season 10'!$H$30,0)),"-"))</f>
        <v>-</v>
      </c>
      <c r="BJ77" s="965" t="str">
        <f>IFERROR(INDEX('Season 10'!$P$20:$P$24,MATCH('VS stats'!$C77,'Season 10'!$N$20:$N$24,0)),
IFERROR(INDEX('Season 10'!$X$9,MATCH('VS stats'!$C77,'Season 10'!$U$9,0)),
IFERROR(INDEX('Season 10'!$X$11:$X$13,MATCH('VS stats'!$C77,'Season 10'!$U$11:$U85,0)),
IFERROR(INDEX('Season 10'!$X$17,MATCH('VS stats'!$C77,'Season 10'!$U$17,0)),
IFERROR(INDEX('Season 10'!$X$19,MATCH('VS stats'!$C77,'Season 10'!$U$19,0)),
IFERROR(INDEX('Season 10'!$X$21,MATCH('VS stats'!$C77,'Season 10'!$U$21,0)),
IFERROR(INDEX('Season 10'!$X$23,MATCH('VS stats'!$C77,'Season 10'!$U$23,0)),"-")))))))</f>
        <v>-</v>
      </c>
      <c r="BK77" s="966" t="str">
        <f>IFERROR(INDEX('Season 10'!$X$10,MATCH('VS stats'!$C77,'Season 10'!$U$10,0)),
IFERROR(INDEX('Season 10'!$X$14:$X$16,MATCH('VS stats'!$C77,'Season 10'!$U$14:$U$16,0)),
IFERROR(INDEX('Season 10'!$X$18,MATCH('VS stats'!$C77,'Season 10'!$U$18,0)),
IFERROR(INDEX('Season 10'!$X$20,MATCH('VS stats'!$C77,'Season 10'!$U$20,0)),
IFERROR(INDEX('Season 10'!$X$22,MATCH('VS stats'!$C77,'Season 10'!$U$22,0)),"-")))))</f>
        <v>-</v>
      </c>
      <c r="BL77" s="965" t="str">
        <f>IFERROR(INDEX('Season 11'!$D$9:$D$27,MATCH('VS stats'!$C77,'Season 11'!$B$9:$B$27,0)),"-")</f>
        <v>-</v>
      </c>
      <c r="BM77" s="965" t="str">
        <f>IFERROR(INDEX('Season 11'!$D$28:$D$46,MATCH('VS stats'!$C77,'Season 11'!$B$28:$B$46,0)),"-")</f>
        <v>-</v>
      </c>
      <c r="BN77" s="965" t="str">
        <f>IFERROR(INDEX('Season 11'!$J$9:$J$16,MATCH('VS stats'!$C77,'Season 11'!$H$9:$H$16,0)),IFERROR(INDEX('Season 11'!$J$39,MATCH('VS stats'!$C77,'Season 11'!$H$39,0)),"-"))</f>
        <v>-</v>
      </c>
      <c r="BO77" s="965" t="str">
        <f>IFERROR(INDEX('Season 11'!$P$9:$P$16,MATCH('VS stats'!$C77,'Season 11'!$N$9:$N$16,0)),IFERROR(INDEX('Season 11'!$J$30,MATCH('VS stats'!$C77,'Season 11'!$H$30,0)),"-"))</f>
        <v>-</v>
      </c>
      <c r="BP77" s="965" t="str">
        <f>IFERROR(INDEX('Season 11'!$P$20:$P$24,MATCH('VS stats'!$C77,'Season 11'!$N$20:$N$24,0)),
IFERROR(INDEX('Season 11'!$X$9,MATCH('VS stats'!$C77,'Season 11'!$U$9,0)),
IFERROR(INDEX('Season 11'!$X$11:$X$13,MATCH('VS stats'!$C77,'Season 11'!$U$11:$U85,0)),
IFERROR(INDEX('Season 11'!$X$17,MATCH('VS stats'!$C77,'Season 11'!$U$17,0)),
IFERROR(INDEX('Season 11'!$X$19,MATCH('VS stats'!$C77,'Season 11'!$U$19,0)),
IFERROR(INDEX('Season 11'!$X$21,MATCH('VS stats'!$C77,'Season 11'!$U$21,0)),
IFERROR(INDEX('Season 11'!$X$23,MATCH('VS stats'!$C77,'Season 11'!$U$23,0)),"-")))))))</f>
        <v>-</v>
      </c>
      <c r="BQ77" s="966" t="str">
        <f>IFERROR(INDEX('Season 11'!$X$10,MATCH('VS stats'!$C77,'Season 11'!$U$10,0)),
IFERROR(INDEX('Season 11'!$X$14:$X$16,MATCH('VS stats'!$C77,'Season 11'!$U$14:$U$16,0)),
IFERROR(INDEX('Season 11'!$X$18,MATCH('VS stats'!$C77,'Season 11'!$U$18,0)),
IFERROR(INDEX('Season 11'!$X$20,MATCH('VS stats'!$C77,'Season 11'!$U$20,0)),
IFERROR(INDEX('Season 11'!$X$22,MATCH('VS stats'!$C77,'Season 11'!$U$22,0)),"-")))))</f>
        <v>-</v>
      </c>
      <c r="BR77" s="965" t="str">
        <f>IFERROR(INDEX('Season 12'!$D$9:$D$27,MATCH('VS stats'!$C77,'Season 12'!$B$9:$B$27,0)),"-")</f>
        <v>-</v>
      </c>
      <c r="BS77" s="965" t="str">
        <f>IFERROR(INDEX('Season 12'!$D$28:$D$46,MATCH('VS stats'!$C77,'Season 12'!$B$28:$B$46,0)),"-")</f>
        <v>-</v>
      </c>
      <c r="BT77" s="965" t="str">
        <f>IFERROR(INDEX('Season 12'!$J$9:$J$16,MATCH('VS stats'!$C77,'Season 12'!$H$9:$H$16,0)),IFERROR(INDEX('Season 12'!$J$39,MATCH('VS stats'!$C77,'Season 12'!$H$39,0)),"-"))</f>
        <v>-</v>
      </c>
      <c r="BU77" s="965" t="str">
        <f>IFERROR(INDEX('Season 12'!$P$9:$P$16,MATCH('VS stats'!$C77,'Season 12'!$N$9:$N$16,0)),IFERROR(INDEX('Season 12'!$J$30,MATCH('VS stats'!$C77,'Season 12'!$H$30,0)),"-"))</f>
        <v>-</v>
      </c>
      <c r="BV77" s="965" t="str">
        <f>IFERROR(INDEX('Season 12'!$P$20:$P$24,MATCH('VS stats'!$C77,'Season 12'!$N$20:$N$24,0)),
IFERROR(INDEX('Season 12'!$X$9,MATCH('VS stats'!$C77,'Season 12'!$U$9,0)),
IFERROR(INDEX('Season 12'!$X$11:$X$13,MATCH('VS stats'!$C77,'Season 12'!$U$11:$U85,0)),
IFERROR(INDEX('Season 12'!$X$17,MATCH('VS stats'!$C77,'Season 12'!$U$17,0)),
IFERROR(INDEX('Season 12'!$X$19,MATCH('VS stats'!$C77,'Season 12'!$U$19,0)),
IFERROR(INDEX('Season 12'!$X$21,MATCH('VS stats'!$C77,'Season 12'!$U$21,0)),
IFERROR(INDEX('Season 12'!$X$23,MATCH('VS stats'!$C77,'Season 12'!$U$23,0)),"-")))))))</f>
        <v>-</v>
      </c>
      <c r="BW77" s="966" t="str">
        <f>IFERROR(INDEX('Season 12'!$X$10,MATCH('VS stats'!$C77,'Season 12'!$U$10,0)),
IFERROR(INDEX('Season 12'!$X$14:$X$16,MATCH('VS stats'!$C77,'Season 12'!$U$14:$U$16,0)),
IFERROR(INDEX('Season 12'!$X$18,MATCH('VS stats'!$C77,'Season 12'!$U$18,0)),
IFERROR(INDEX('Season 12'!$X$20,MATCH('VS stats'!$C77,'Season 12'!$U$20,0)),
IFERROR(INDEX('Season 12'!$X$22,MATCH('VS stats'!$C77,'Season 12'!$U$22,0)),"-")))))</f>
        <v>-</v>
      </c>
      <c r="BX77" s="965" t="str">
        <f>IFERROR(INDEX('Season 13'!$D$9:$D$27,MATCH('VS stats'!$C77,'Season 13'!$B$9:$B$27,0)),"-")</f>
        <v>-</v>
      </c>
      <c r="BY77" s="965" t="str">
        <f>IFERROR(INDEX('Season 13'!$D$28:$D$46,MATCH('VS stats'!$C77,'Season 13'!$B$28:$B$46,0)),"-")</f>
        <v>-</v>
      </c>
      <c r="BZ77" s="965" t="str">
        <f>IFERROR(INDEX('Season 13'!$J$9:$J$16,MATCH('VS stats'!$C77,'Season 13'!$H$9:$H$16,0)),IFERROR(INDEX('Season 13'!$J$39,MATCH('VS stats'!$C77,'Season 13'!$H$39,0)),"-"))</f>
        <v>-</v>
      </c>
      <c r="CA77" s="965" t="str">
        <f>IFERROR(INDEX('Season 13'!$P$9:$P$16,MATCH('VS stats'!$C77,'Season 13'!$N$9:$N$16,0)),IFERROR(INDEX('Season 13'!$J$30,MATCH('VS stats'!$C77,'Season 13'!$H$30,0)),"-"))</f>
        <v>-</v>
      </c>
      <c r="CB77" s="965" t="str">
        <f>IFERROR(INDEX('Season 13'!$P$20:$P$24,MATCH('VS stats'!$C77,'Season 13'!$N$20:$N$24,0)),
IFERROR(INDEX('Season 13'!$X$9,MATCH('VS stats'!$C77,'Season 13'!$U$9,0)),
IFERROR(INDEX('Season 13'!$X$11:$X$13,MATCH('VS stats'!$C77,'Season 13'!$U$11:$U85,0)),
IFERROR(INDEX('Season 13'!$X$17,MATCH('VS stats'!$C77,'Season 13'!$U$17,0)),
IFERROR(INDEX('Season 13'!$X$19,MATCH('VS stats'!$C77,'Season 13'!$U$19,0)),
IFERROR(INDEX('Season 13'!$X$21,MATCH('VS stats'!$C77,'Season 13'!$U$21,0)),
IFERROR(INDEX('Season 13'!$X$23,MATCH('VS stats'!$C77,'Season 13'!$U$23,0)),"-")))))))</f>
        <v>-</v>
      </c>
      <c r="CC77" s="966" t="str">
        <f>IFERROR(INDEX('Season 13'!$X$10,MATCH('VS stats'!$C77,'Season 13'!$U$10,0)),
IFERROR(INDEX('Season 13'!$X$14:$X$16,MATCH('VS stats'!$C77,'Season 13'!$U$14:$U$16,0)),
IFERROR(INDEX('Season 13'!$X$18,MATCH('VS stats'!$C77,'Season 13'!$U$18,0)),
IFERROR(INDEX('Season 13'!$X$20,MATCH('VS stats'!$C77,'Season 13'!$U$20,0)),
IFERROR(INDEX('Season 13'!$X$22,MATCH('VS stats'!$C77,'Season 13'!$U$22,0)),"-")))))</f>
        <v>-</v>
      </c>
      <c r="CD77" s="965" t="str">
        <f>IFERROR(INDEX('Season 14'!$D$9:$D$27,MATCH('VS stats'!$C77,'Season 14'!$B$9:$B$27,0)),"-")</f>
        <v>-</v>
      </c>
      <c r="CE77" s="965" t="str">
        <f>IFERROR(INDEX('Season 14'!$D$28:$D$46,MATCH('VS stats'!$C77,'Season 14'!$B$28:$B$46,0)),"-")</f>
        <v>-</v>
      </c>
      <c r="CF77" s="965" t="str">
        <f>IFERROR(INDEX('Season 14'!$J$9:$J$16,MATCH('VS stats'!$C77,'Season 14'!$H$9:$H$16,0)),IFERROR(INDEX('Season 14'!$J$39,MATCH('VS stats'!$C77,'Season 14'!$H$39,0)),"-"))</f>
        <v>-</v>
      </c>
      <c r="CG77" s="965" t="str">
        <f>IFERROR(INDEX('Season 14'!$P$9:$P$16,MATCH('VS stats'!$C77,'Season 14'!$N$9:$N$16,0)),IFERROR(INDEX('Season 14'!$J$30,MATCH('VS stats'!$C77,'Season 14'!$H$30,0)),"-"))</f>
        <v>-</v>
      </c>
      <c r="CH77" s="965" t="str">
        <f>IFERROR(INDEX('Season 14'!$P$20:$P$24,MATCH('VS stats'!$C77,'Season 14'!$N$20:$N$24,0)),
IFERROR(INDEX('Season 14'!$X$9,MATCH('VS stats'!$C77,'Season 14'!$U$9,0)),
IFERROR(INDEX('Season 14'!$X$11:$X$13,MATCH('VS stats'!$C77,'Season 14'!$U$11:$U85,0)),
IFERROR(INDEX('Season 14'!$X$17,MATCH('VS stats'!$C77,'Season 14'!$U$17,0)),
IFERROR(INDEX('Season 14'!$X$19,MATCH('VS stats'!$C77,'Season 14'!$U$19,0)),
IFERROR(INDEX('Season 14'!$X$21,MATCH('VS stats'!$C77,'Season 14'!$U$21,0)),
IFERROR(INDEX('Season 14'!$X$23,MATCH('VS stats'!$C77,'Season 14'!$U$23,0)),"-")))))))</f>
        <v>-</v>
      </c>
      <c r="CI77" s="966" t="str">
        <f>IFERROR(INDEX('Season 14'!$X$10,MATCH('VS stats'!$C77,'Season 14'!$U$10,0)),
IFERROR(INDEX('Season 14'!$X$14:$X$16,MATCH('VS stats'!$C77,'Season 14'!$U$14:$U$16,0)),
IFERROR(INDEX('Season 14'!$X$18,MATCH('VS stats'!$C77,'Season 14'!$U$18,0)),
IFERROR(INDEX('Season 14'!$X$20,MATCH('VS stats'!$C77,'Season 14'!$U$20,0)),
IFERROR(INDEX('Season 14'!$X$22,MATCH('VS stats'!$C77,'Season 14'!$U$22,0)),"-")))))</f>
        <v>-</v>
      </c>
      <c r="CJ77" s="965" t="str">
        <f>IFERROR(INDEX('Season 15'!$D$9:$D$27,MATCH('VS stats'!$C77,'Season 15'!$B$9:$B$27,0)),"-")</f>
        <v>-</v>
      </c>
      <c r="CK77" s="965" t="str">
        <f>IFERROR(INDEX('Season 15'!$D$28:$D$46,MATCH('VS stats'!$C77,'Season 15'!$B$28:$B$46,0)),"-")</f>
        <v>-</v>
      </c>
      <c r="CL77" s="965" t="str">
        <f>IFERROR(INDEX('Season 15'!$J$9:$J$16,MATCH('VS stats'!$C77,'Season 15'!$H$9:$H$16,0)),IFERROR(INDEX('Season 15'!$J$39,MATCH('VS stats'!$C77,'Season 15'!$H$39,0)),"-"))</f>
        <v>-</v>
      </c>
      <c r="CM77" s="965" t="str">
        <f>IFERROR(INDEX('Season 15'!$P$9:$P$16,MATCH('VS stats'!$C77,'Season 15'!$N$9:$N$16,0)),IFERROR(INDEX('Season 15'!$J$30,MATCH('VS stats'!$C77,'Season 15'!$H$30,0)),"-"))</f>
        <v>-</v>
      </c>
      <c r="CN77" s="965" t="str">
        <f>IFERROR(INDEX('Season 15'!$P$20:$P$24,MATCH('VS stats'!$C77,'Season 15'!$N$20:$N$24,0)),
IFERROR(INDEX('Season 15'!$X$9,MATCH('VS stats'!$C77,'Season 15'!$U$9,0)),
IFERROR(INDEX('Season 15'!$X$11:$X$13,MATCH('VS stats'!$C77,'Season 15'!$U$11:$U85,0)),
IFERROR(INDEX('Season 15'!$X$17,MATCH('VS stats'!$C77,'Season 15'!$U$17,0)),
IFERROR(INDEX('Season 15'!$X$19,MATCH('VS stats'!$C77,'Season 15'!$U$19,0)),
IFERROR(INDEX('Season 15'!$X$21,MATCH('VS stats'!$C77,'Season 15'!$U$21,0)),
IFERROR(INDEX('Season 15'!$X$23,MATCH('VS stats'!$C77,'Season 15'!$U$23,0)),"-")))))))</f>
        <v>-</v>
      </c>
      <c r="CO77" s="966" t="str">
        <f>IFERROR(INDEX('Season 15'!$X$10,MATCH('VS stats'!$C77,'Season 15'!$U$10,0)),
IFERROR(INDEX('Season 15'!$X$14:$X$16,MATCH('VS stats'!$C77,'Season 15'!$U$14:$U$16,0)),
IFERROR(INDEX('Season 15'!$X$18,MATCH('VS stats'!$C77,'Season 15'!$U$18,0)),
IFERROR(INDEX('Season 15'!$X$20,MATCH('VS stats'!$C77,'Season 15'!$U$20,0)),
IFERROR(INDEX('Season 15'!$X$22,MATCH('VS stats'!$C77,'Season 15'!$U$22,0)),"-")))))</f>
        <v>-</v>
      </c>
      <c r="CP77" s="976"/>
      <c r="CQ77" s="822"/>
      <c r="CR77" s="822"/>
      <c r="CS77" s="822"/>
      <c r="CT77" s="822"/>
      <c r="CU77" s="822"/>
    </row>
    <row r="78" spans="3:99" x14ac:dyDescent="0.25">
      <c r="C78" s="680" t="s">
        <v>244</v>
      </c>
      <c r="D78" s="965" t="str">
        <f>IFERROR(INDEX('Season 1'!$D$9:$D$31,MATCH('VS stats'!$C78,'Season 1'!$B$9:$B$31,0)),"-")</f>
        <v>-</v>
      </c>
      <c r="E78" s="965" t="str">
        <f>IFERROR(INDEX('Season 1'!$D$32:$D$54,MATCH('VS stats'!$C78,'Season 1'!$B$32:$B$54,0)),"-")</f>
        <v>-</v>
      </c>
      <c r="F78" s="965" t="str">
        <f>IFERROR(INDEX('Season 1'!$J$9:$J$16,MATCH('VS stats'!$C78,'Season 1'!$H$9:$H$16,0)),IFERROR(INDEX('Season 1'!$W$9:$W$14,MATCH('VS stats'!$C78,'Season 1'!$T$9:$T$14,0)),"-"))</f>
        <v>-</v>
      </c>
      <c r="G78" s="965" t="str">
        <f>IFERROR(INDEX('Season 1'!$P$9:$P$16,MATCH('VS stats'!$C78,'Season 1'!$N$9:$N$16,0)),"-")</f>
        <v>-</v>
      </c>
      <c r="H78" s="965" t="str">
        <f>IFERROR(INDEX('Season 1'!$P$20:$P$24,MATCH('VS stats'!$C78,'Season 1'!$N$20:$N$24,0)),"-")</f>
        <v>-</v>
      </c>
      <c r="I78" s="966" t="s">
        <v>35</v>
      </c>
      <c r="J78" s="965" t="str">
        <f>IFERROR(INDEX('Season 2'!$D$9:$D$31,MATCH('VS stats'!$C78,'Season 2'!$B$9:$B$31,0)),"-")</f>
        <v>-</v>
      </c>
      <c r="K78" s="965" t="str">
        <f>IFERROR(INDEX('Season 2'!$D$32:$D$54,MATCH('VS stats'!$C78,'Season 2'!$B$32:$B$54,0)),"-")</f>
        <v>-</v>
      </c>
      <c r="L78" s="965" t="str">
        <f>IFERROR(INDEX('Season 2'!$J$9:$J$16,MATCH('VS stats'!$C78,'Season 2'!$H$9:$H$16,0)),IFERROR(INDEX('Season 2'!$J$45:$J$50,MATCH('VS stats'!$C78,'Season 2'!$H$45:$H$50,0)),"-"))</f>
        <v>-</v>
      </c>
      <c r="M78" s="965" t="str">
        <f>IFERROR(INDEX('Season 2'!$P$9:$P$16,MATCH('VS stats'!$C78,'Season 2'!$N$9:$N$16,0)),IFERROR(INDEX('Season 2'!$J$30,MATCH('VS stats'!$C78,'Season 2'!$H$30,0)),"-"))</f>
        <v>-</v>
      </c>
      <c r="N78" s="965" t="str">
        <f>IFERROR(INDEX('Season 2'!$P$20:$P$24,MATCH('VS stats'!$C78,'Season 2'!$N$20:$N$24,0)),
IFERROR(INDEX('Season 2'!$X$9,MATCH('VS stats'!$C78,'Season 2'!$U$9,0)),
IFERROR(INDEX('Season 2'!$X$11:$X$13,MATCH('VS stats'!$C78,'Season 2'!$U$11:$U86,0)),
IFERROR(INDEX('Season 2'!$X$17,MATCH('VS stats'!$C78,'Season 2'!$U$17,0)),
IFERROR(INDEX('Season 2'!$X$19,MATCH('VS stats'!$C78,'Season 2'!$U$19,0)),
IFERROR(INDEX('Season 2'!$X$21,MATCH('VS stats'!$C78,'Season 2'!$U$21,0)),
IFERROR(INDEX('Season 2'!$X$23,MATCH('VS stats'!$C78,'Season 2'!$U$23,0)),
IFERROR(INDEX('Season 2'!$X$25,MATCH('VS stats'!$C78,'Season 2'!$U$25,0)),"-"))))))))</f>
        <v>-</v>
      </c>
      <c r="O78" s="966" t="str">
        <f>IFERROR(INDEX('Season 2'!$X$10,MATCH('VS stats'!$C78,'Season 2'!$U$10,0)),
IFERROR(INDEX('Season 2'!$X$14:$X$16,MATCH('VS stats'!$C78,'Season 2'!$U$14:$U$16,0)),
IFERROR(INDEX('Season 2'!$X$18,MATCH('VS stats'!$C78,'Season 2'!$U$18,0)),
IFERROR(INDEX('Season 2'!$X$20,MATCH('VS stats'!$C78,'Season 2'!$U$20,0)),
IFERROR(INDEX('Season 2'!$X$22,MATCH('VS stats'!$C78,'Season 2'!$U$22,0)),
IFERROR(INDEX('Season 2'!$X$24,MATCH('VS stats'!$C78,'Season 2'!$U$24,0)),"-"))))))</f>
        <v>-</v>
      </c>
      <c r="P78" s="965" t="str">
        <f>IFERROR(INDEX('Season 3'!$D$9:$D$31,MATCH('VS stats'!$C78,'Season 3'!$B$9:$B$31,0)),"-")</f>
        <v>-</v>
      </c>
      <c r="Q78" s="965" t="str">
        <f>IFERROR(INDEX('Season 3'!$D$32:$D$54,MATCH('VS stats'!$C78,'Season 3'!$B$32:$B$54,0)),"-")</f>
        <v>-</v>
      </c>
      <c r="R78" s="965" t="str">
        <f>IFERROR(INDEX('Season 3'!$J$9:$J$16,MATCH('VS stats'!$C78,'Season 3'!$H$9:$H$16,0)),IFERROR(INDEX('Season 3'!$J$39,MATCH('VS stats'!$C78,'Season 3'!$H$39,0)),"-"))</f>
        <v>-</v>
      </c>
      <c r="S78" s="965" t="str">
        <f>IFERROR(INDEX('Season 3'!$P$9:$P$16,MATCH('VS stats'!$C78,'Season 3'!$N$9:$N$16,0)),IFERROR(INDEX('Season 3'!$J$30,MATCH('VS stats'!$C78,'Season 3'!$H$30,0)),"-"))</f>
        <v>-</v>
      </c>
      <c r="T78" s="965" t="str">
        <f>IFERROR(INDEX('Season 3'!$P$20:$P$24,MATCH('VS stats'!$C78,'Season 3'!$N$20:$N$24,0)),
IFERROR(INDEX('Season 3'!$X$9,MATCH('VS stats'!$C78,'Season 3'!$U$9,0)),
IFERROR(INDEX('Season 3'!$X$11:$X$13,MATCH('VS stats'!$C78,'Season 3'!$U$11:$U91,0)),
IFERROR(INDEX('Season 3'!$X$17,MATCH('VS stats'!$C78,'Season 3'!$U$17,0)),
IFERROR(INDEX('Season 3'!$X$19,MATCH('VS stats'!$C78,'Season 3'!$U$19,0)),
IFERROR(INDEX('Season 3'!$X$21,MATCH('VS stats'!$C78,'Season 3'!$U$21,0)),
IFERROR(INDEX('Season 3'!$X$23,MATCH('VS stats'!$C78,'Season 3'!$U$23,0)),
IFERROR(INDEX('Season 3'!$X$25,MATCH('VS stats'!$C78,'Season 3'!$U$25,0)),"-"))))))))</f>
        <v>-</v>
      </c>
      <c r="U78" s="966" t="str">
        <f>IFERROR(INDEX('Season 3'!$X$10,MATCH('VS stats'!$C78,'Season 3'!$U$10,0)),
IFERROR(INDEX('Season 3'!$X$14:$X$16,MATCH('VS stats'!$C78,'Season 3'!$U$14:$U$16,0)),
IFERROR(INDEX('Season 3'!$X$18,MATCH('VS stats'!$C78,'Season 3'!$U$18,0)),
IFERROR(INDEX('Season 3'!$X$20,MATCH('VS stats'!$C78,'Season 3'!$U$20,0)),
IFERROR(INDEX('Season 3'!$X$22,MATCH('VS stats'!$C78,'Season 3'!$U$22,0)),
IFERROR(INDEX('Season 3'!$X$24,MATCH('VS stats'!$C78,'Season 3'!$U$24,0)),"-"))))))</f>
        <v>-</v>
      </c>
      <c r="V78" s="965" t="str">
        <f>IFERROR(INDEX('Season 4'!$D$9:$D$27,MATCH('VS stats'!$C78,'Season 4'!$B$9:$B$27,0)),"-")</f>
        <v>-</v>
      </c>
      <c r="W78" s="965" t="str">
        <f>IFERROR(INDEX('Season 4'!$D$28:$D$46,MATCH('VS stats'!$C78,'Season 4'!$B$28:$B$46,0)),"-")</f>
        <v>-</v>
      </c>
      <c r="X78" s="965" t="str">
        <f>IFERROR(INDEX('Season 4'!$J$9:$J$16,MATCH('VS stats'!$C78,'Season 4'!$H$9:$H$16,0)),IFERROR(INDEX('Season 4'!$J$39,MATCH('VS stats'!$C78,'Season 4'!$H$39,0)),"-"))</f>
        <v>-</v>
      </c>
      <c r="Y78" s="965" t="str">
        <f>IFERROR(INDEX('Season 4'!$P$9:$P$16,MATCH('VS stats'!$C78,'Season 4'!$N$9:$N$16,0)),IFERROR(INDEX('Season 4'!$J$30,MATCH('VS stats'!$C78,'Season 4'!$H$30,0)),"-"))</f>
        <v>-</v>
      </c>
      <c r="Z78" s="965" t="str">
        <f>IFERROR(INDEX('Season 4'!$P$20:$P$24,MATCH('VS stats'!$C78,'Season 4'!$N$20:$N$24,0)),
IFERROR(INDEX('Season 4'!$X$9,MATCH('VS stats'!$C78,'Season 4'!$U$9,0)),
IFERROR(INDEX('Season 4'!$X$11:$X$13,MATCH('VS stats'!$C78,'Season 4'!$U$11:$U86,0)),
IFERROR(INDEX('Season 4'!$X$17,MATCH('VS stats'!$C78,'Season 4'!$U$17,0)),
IFERROR(INDEX('Season 4'!$X$19,MATCH('VS stats'!$C78,'Season 4'!$U$19,0)),
IFERROR(INDEX('Season 4'!$X$21,MATCH('VS stats'!$C78,'Season 4'!$U$21,0)),
IFERROR(INDEX('Season 4'!$X$23,MATCH('VS stats'!$C78,'Season 4'!$U$23,0)),
IFERROR(INDEX('Season 4'!$X$25,MATCH('VS stats'!$C78,'Season 4'!$U$25,0)),"-"))))))))</f>
        <v>-</v>
      </c>
      <c r="AA78" s="966" t="str">
        <f>IFERROR(INDEX('Season 4'!$X$10,MATCH('VS stats'!$C78,'Season 4'!$U$10,0)),
IFERROR(INDEX('Season 4'!$X$14:$X$16,MATCH('VS stats'!$C78,'Season 4'!$U$14:$U$16,0)),
IFERROR(INDEX('Season 4'!$X$18,MATCH('VS stats'!$C78,'Season 4'!$U$18,0)),
IFERROR(INDEX('Season 4'!$X$20,MATCH('VS stats'!$C78,'Season 4'!$U$20,0)),
IFERROR(INDEX('Season 4'!$X$22,MATCH('VS stats'!$C78,'Season 4'!$U$22,0)),
IFERROR(INDEX('Season 4'!$X$24,MATCH('VS stats'!$C78,'Season 4'!$U$24,0)),"-"))))))</f>
        <v>-</v>
      </c>
      <c r="AB78" s="965" t="str">
        <f>IFERROR(INDEX('Season 5'!$D$9:$D$27,MATCH('VS stats'!$C78,'Season 5'!$B$9:$B$27,0)),"-")</f>
        <v>-</v>
      </c>
      <c r="AC78" s="965" t="str">
        <f>IFERROR(INDEX('Season 5'!$D$28:$D$46,MATCH('VS stats'!$C78,'Season 5'!$B$28:$B$46,0)),"-")</f>
        <v>-</v>
      </c>
      <c r="AD78" s="965" t="str">
        <f>IFERROR(INDEX('Season 5'!$J$9:$J$16,MATCH('VS stats'!$C78,'Season 5'!$H$9:$H$16,0)),IFERROR(INDEX('Season 5'!$J$39,MATCH('VS stats'!$C78,'Season 5'!$H$39,0)),"-"))</f>
        <v>-</v>
      </c>
      <c r="AE78" s="965" t="str">
        <f>IFERROR(INDEX('Season 5'!$P$9:$P$16,MATCH('VS stats'!$C78,'Season 5'!$N$9:$N$16,0)),IFERROR(INDEX('Season 5'!$J$30,MATCH('VS stats'!$C78,'Season 5'!$H$30,0)),"-"))</f>
        <v>-</v>
      </c>
      <c r="AF78" s="965" t="str">
        <f>IFERROR(INDEX('Season 5'!$P$20:$P$24,MATCH('VS stats'!$C78,'Season 5'!$N$20:$N$24,0)),
IFERROR(INDEX('Season 5'!$X$9,MATCH('VS stats'!$C78,'Season 5'!$U$9,0)),
IFERROR(INDEX('Season 5'!$X$11:$X$13,MATCH('VS stats'!$C78,'Season 5'!$U$11:$U86,0)),
IFERROR(INDEX('Season 5'!$X$17,MATCH('VS stats'!$C78,'Season 5'!$U$17,0)),
IFERROR(INDEX('Season 5'!$X$19,MATCH('VS stats'!$C78,'Season 5'!$U$19,0)),
IFERROR(INDEX('Season 5'!$X$21,MATCH('VS stats'!$C78,'Season 5'!$U$21,0)),
IFERROR(INDEX('Season 5'!$X$23,MATCH('VS stats'!$C78,'Season 5'!$U$23,0)),"-")))))))</f>
        <v>-</v>
      </c>
      <c r="AG78" s="966" t="str">
        <f>IFERROR(INDEX('Season 5'!$X$10,MATCH('VS stats'!$C78,'Season 5'!$U$10,0)),
IFERROR(INDEX('Season 5'!$X$14:$X$16,MATCH('VS stats'!$C78,'Season 5'!$U$14:$U$16,0)),
IFERROR(INDEX('Season 5'!$X$18,MATCH('VS stats'!$C78,'Season 5'!$U$18,0)),
IFERROR(INDEX('Season 5'!$X$20,MATCH('VS stats'!$C78,'Season 5'!$U$20,0)),
IFERROR(INDEX('Season 5'!$X$22,MATCH('VS stats'!$C78,'Season 5'!$U$22,0)),"-")))))</f>
        <v>-</v>
      </c>
      <c r="AH78" s="965" t="str">
        <f>IFERROR(INDEX('Season 6'!$D$9:$D$27,MATCH('VS stats'!$C78,'Season 6'!$B$9:$B$27,0)),"-")</f>
        <v>-</v>
      </c>
      <c r="AI78" s="965" t="str">
        <f>IFERROR(INDEX('Season 6'!$D$28:$D$46,MATCH('VS stats'!$C78,'Season 6'!$B$28:$B$46,0)),"-")</f>
        <v>-</v>
      </c>
      <c r="AJ78" s="965" t="str">
        <f>IFERROR(INDEX('Season 6'!$J$9:$J$16,MATCH('VS stats'!$C78,'Season 6'!$H$9:$H$16,0)),IFERROR(INDEX('Season 6'!$J$39,MATCH('VS stats'!$C78,'Season 6'!$H$39,0)),"-"))</f>
        <v>-</v>
      </c>
      <c r="AK78" s="965" t="str">
        <f>IFERROR(INDEX('Season 6'!$P$9:$P$16,MATCH('VS stats'!$C78,'Season 6'!$N$9:$N$16,0)),IFERROR(INDEX('Season 6'!$J$30,MATCH('VS stats'!$C78,'Season 6'!$H$30,0)),"-"))</f>
        <v>-</v>
      </c>
      <c r="AL78" s="965" t="str">
        <f>IFERROR(INDEX('Season 6'!$P$20:$P$24,MATCH('VS stats'!$C78,'Season 6'!$N$20:$N$24,0)),
IFERROR(INDEX('Season 6'!$X$9,MATCH('VS stats'!$C78,'Season 6'!$U$9,0)),
IFERROR(INDEX('Season 6'!$X$11:$X$13,MATCH('VS stats'!$C78,'Season 6'!$U$11:$U86,0)),
IFERROR(INDEX('Season 6'!$X$17,MATCH('VS stats'!$C78,'Season 6'!$U$17,0)),
IFERROR(INDEX('Season 6'!$X$19,MATCH('VS stats'!$C78,'Season 6'!$U$19,0)),
IFERROR(INDEX('Season 6'!$X$21,MATCH('VS stats'!$C78,'Season 6'!$U$21,0)),
IFERROR(INDEX('Season 6'!$X$23,MATCH('VS stats'!$C78,'Season 6'!$U$23,0)),"-")))))))</f>
        <v>-</v>
      </c>
      <c r="AM78" s="966" t="str">
        <f>IFERROR(INDEX('Season 6'!$X$10,MATCH('VS stats'!$C78,'Season 6'!$U$10,0)),
IFERROR(INDEX('Season 6'!$X$14:$X$16,MATCH('VS stats'!$C78,'Season 6'!$U$14:$U$16,0)),
IFERROR(INDEX('Season 6'!$X$18,MATCH('VS stats'!$C78,'Season 6'!$U$18,0)),
IFERROR(INDEX('Season 6'!$X$20,MATCH('VS stats'!$C78,'Season 6'!$U$20,0)),
IFERROR(INDEX('Season 6'!$X$22,MATCH('VS stats'!$C78,'Season 6'!$U$22,0)),"-")))))</f>
        <v>-</v>
      </c>
      <c r="AN78" s="965" t="str">
        <f>IFERROR(INDEX('Season 7'!$D$9:$D$27,MATCH('VS stats'!$C78,'Season 7'!$B$9:$B$27,0)),"-")</f>
        <v>-</v>
      </c>
      <c r="AO78" s="965" t="str">
        <f>IFERROR(INDEX('Season 7'!$D$28:$D$46,MATCH('VS stats'!$C78,'Season 7'!$B$28:$B$46,0)),"-")</f>
        <v>-</v>
      </c>
      <c r="AP78" s="965" t="str">
        <f>IFERROR(INDEX('Season 7'!$J$9:$J$16,MATCH('VS stats'!$C78,'Season 7'!$H$9:$H$16,0)),IFERROR(INDEX('Season 7'!$J$39,MATCH('VS stats'!$C78,'Season 7'!$H$39,0)),"-"))</f>
        <v>-</v>
      </c>
      <c r="AQ78" s="965" t="str">
        <f>IFERROR(INDEX('Season 7'!$P$9:$P$16,MATCH('VS stats'!$C78,'Season 7'!$N$9:$N$16,0)),IFERROR(INDEX('Season 7'!$J$30,MATCH('VS stats'!$C78,'Season 7'!$H$30,0)),"-"))</f>
        <v>-</v>
      </c>
      <c r="AR78" s="965" t="str">
        <f>IFERROR(INDEX('Season 7'!$P$20:$P$24,MATCH('VS stats'!$C78,'Season 7'!$N$20:$N$24,0)),
IFERROR(INDEX('Season 7'!$X$9,MATCH('VS stats'!$C78,'Season 7'!$U$9,0)),
IFERROR(INDEX('Season 7'!$X$11:$X$13,MATCH('VS stats'!$C78,'Season 7'!$U$11:$U86,0)),
IFERROR(INDEX('Season 7'!$X$17,MATCH('VS stats'!$C78,'Season 7'!$U$17,0)),
IFERROR(INDEX('Season 7'!$X$19,MATCH('VS stats'!$C78,'Season 7'!$U$19,0)),
IFERROR(INDEX('Season 7'!$X$21,MATCH('VS stats'!$C78,'Season 7'!$U$21,0)),
IFERROR(INDEX('Season 7'!$X$23,MATCH('VS stats'!$C78,'Season 7'!$U$23,0)),"-")))))))</f>
        <v>-</v>
      </c>
      <c r="AS78" s="966" t="str">
        <f>IFERROR(INDEX('Season 7'!$X$10,MATCH('VS stats'!$C78,'Season 7'!$U$10,0)),
IFERROR(INDEX('Season 7'!$X$14:$X$16,MATCH('VS stats'!$C78,'Season 7'!$U$14:$U$16,0)),
IFERROR(INDEX('Season 7'!$X$18,MATCH('VS stats'!$C78,'Season 7'!$U$18,0)),
IFERROR(INDEX('Season 7'!$X$20,MATCH('VS stats'!$C78,'Season 7'!$U$20,0)),
IFERROR(INDEX('Season 7'!$X$22,MATCH('VS stats'!$C78,'Season 7'!$U$22,0)),"-")))))</f>
        <v>-</v>
      </c>
      <c r="AT78" s="965" t="str">
        <f>IFERROR(INDEX('Season 8'!$D$9:$D$27,MATCH('VS stats'!$C78,'Season 8'!$B$9:$B$27,0)),"-")</f>
        <v>-</v>
      </c>
      <c r="AU78" s="965" t="str">
        <f>IFERROR(INDEX('Season 8'!$D$28:$D$46,MATCH('VS stats'!$C78,'Season 8'!$B$28:$B$46,0)),"-")</f>
        <v>-</v>
      </c>
      <c r="AV78" s="965" t="str">
        <f>IFERROR(INDEX('Season 8'!$J$9:$J$16,MATCH('VS stats'!$C78,'Season 8'!$H$9:$H$16,0)),IFERROR(INDEX('Season 8'!$J$39,MATCH('VS stats'!$C78,'Season 8'!$H$39,0)),"-"))</f>
        <v>-</v>
      </c>
      <c r="AW78" s="965" t="str">
        <f>IFERROR(INDEX('Season 8'!$P$9:$P$16,MATCH('VS stats'!$C78,'Season 8'!$N$9:$N$16,0)),IFERROR(INDEX('Season 8'!$J$30,MATCH('VS stats'!$C78,'Season 8'!$H$30,0)),"-"))</f>
        <v>-</v>
      </c>
      <c r="AX78" s="965" t="str">
        <f>IFERROR(INDEX('Season 8'!$P$20:$P$24,MATCH('VS stats'!$C78,'Season 8'!$N$20:$N$24,0)),
IFERROR(INDEX('Season 8'!$X$9,MATCH('VS stats'!$C78,'Season 8'!$U$9,0)),
IFERROR(INDEX('Season 8'!$X$11:$X$13,MATCH('VS stats'!$C78,'Season 8'!$U$11:$U86,0)),
IFERROR(INDEX('Season 8'!$X$17,MATCH('VS stats'!$C78,'Season 8'!$U$17,0)),
IFERROR(INDEX('Season 8'!$X$19,MATCH('VS stats'!$C78,'Season 8'!$U$19,0)),
IFERROR(INDEX('Season 8'!$X$21,MATCH('VS stats'!$C78,'Season 8'!$U$21,0)),
IFERROR(INDEX('Season 8'!$X$23,MATCH('VS stats'!$C78,'Season 8'!$U$23,0)),"-")))))))</f>
        <v>-</v>
      </c>
      <c r="AY78" s="966" t="str">
        <f>IFERROR(INDEX('Season 8'!$X$10,MATCH('VS stats'!$C78,'Season 8'!$U$10,0)),
IFERROR(INDEX('Season 8'!$X$14:$X$16,MATCH('VS stats'!$C78,'Season 8'!$U$14:$U$16,0)),
IFERROR(INDEX('Season 8'!$X$18,MATCH('VS stats'!$C78,'Season 8'!$U$18,0)),
IFERROR(INDEX('Season 8'!$X$20,MATCH('VS stats'!$C78,'Season 8'!$U$20,0)),
IFERROR(INDEX('Season 8'!$X$22,MATCH('VS stats'!$C78,'Season 8'!$U$22,0)),"-")))))</f>
        <v>-</v>
      </c>
      <c r="AZ78" s="965" t="str">
        <f>IFERROR(INDEX('Season 9'!$D$9:$D$27,MATCH('VS stats'!$C78,'Season 9'!$B$9:$B$27,0)),"-")</f>
        <v>-</v>
      </c>
      <c r="BA78" s="965" t="str">
        <f>IFERROR(INDEX('Season 9'!$D$28:$D$46,MATCH('VS stats'!$C78,'Season 9'!$B$28:$B$46,0)),"-")</f>
        <v>-</v>
      </c>
      <c r="BB78" s="965" t="str">
        <f>IFERROR(INDEX('Season 9'!$J$9:$J$16,MATCH('VS stats'!$C78,'Season 9'!$H$9:$H$16,0)),IFERROR(INDEX('Season 9'!$J$39,MATCH('VS stats'!$C78,'Season 9'!$H$39,0)),"-"))</f>
        <v>-</v>
      </c>
      <c r="BC78" s="965" t="str">
        <f>IFERROR(INDEX('Season 9'!$P$9:$P$16,MATCH('VS stats'!$C78,'Season 9'!$N$9:$N$16,0)),IFERROR(INDEX('Season 9'!$J$30,MATCH('VS stats'!$C78,'Season 9'!$H$30,0)),"-"))</f>
        <v>-</v>
      </c>
      <c r="BD78" s="965" t="str">
        <f>IFERROR(INDEX('Season 9'!$P$20:$P$24,MATCH('VS stats'!$C78,'Season 9'!$N$20:$N$24,0)),
IFERROR(INDEX('Season 9'!$X$9,MATCH('VS stats'!$C78,'Season 9'!$U$9,0)),
IFERROR(INDEX('Season 9'!$X$11:$X$13,MATCH('VS stats'!$C78,'Season 9'!$U$11:$U86,0)),
IFERROR(INDEX('Season 9'!$X$17,MATCH('VS stats'!$C78,'Season 9'!$U$17,0)),
IFERROR(INDEX('Season 9'!$X$19,MATCH('VS stats'!$C78,'Season 9'!$U$19,0)),
IFERROR(INDEX('Season 9'!$X$21,MATCH('VS stats'!$C78,'Season 9'!$U$21,0)),
IFERROR(INDEX('Season 9'!$X$23,MATCH('VS stats'!$C78,'Season 9'!$U$23,0)),"-")))))))</f>
        <v>-</v>
      </c>
      <c r="BE78" s="966" t="str">
        <f>IFERROR(INDEX('Season 9'!$X$10,MATCH('VS stats'!$C78,'Season 9'!$U$10,0)),
IFERROR(INDEX('Season 9'!$X$14:$X$16,MATCH('VS stats'!$C78,'Season 9'!$U$14:$U$16,0)),
IFERROR(INDEX('Season 9'!$X$18,MATCH('VS stats'!$C78,'Season 9'!$U$18,0)),
IFERROR(INDEX('Season 9'!$X$20,MATCH('VS stats'!$C78,'Season 9'!$U$20,0)),
IFERROR(INDEX('Season 9'!$X$22,MATCH('VS stats'!$C78,'Season 9'!$U$22,0)),"-")))))</f>
        <v>-</v>
      </c>
      <c r="BF78" s="965" t="str">
        <f>IFERROR(INDEX('Season 10'!$D$9:$D$27,MATCH('VS stats'!$C78,'Season 10'!$B$9:$B$27,0)),"-")</f>
        <v>-</v>
      </c>
      <c r="BG78" s="965" t="str">
        <f>IFERROR(INDEX('Season 10'!$D$28:$D$46,MATCH('VS stats'!$C78,'Season 10'!$B$28:$B$46,0)),"-")</f>
        <v>-</v>
      </c>
      <c r="BH78" s="965" t="str">
        <f>IFERROR(INDEX('Season 10'!$J$9:$J$16,MATCH('VS stats'!$C78,'Season 10'!$H$9:$H$16,0)),IFERROR(INDEX('Season 10'!$J$39,MATCH('VS stats'!$C78,'Season 10'!$H$39,0)),"-"))</f>
        <v>-</v>
      </c>
      <c r="BI78" s="965" t="str">
        <f>IFERROR(INDEX('Season 10'!$P$9:$P$16,MATCH('VS stats'!$C78,'Season 10'!$N$9:$N$16,0)),IFERROR(INDEX('Season 10'!$J$30,MATCH('VS stats'!$C78,'Season 10'!$H$30,0)),"-"))</f>
        <v>-</v>
      </c>
      <c r="BJ78" s="965" t="str">
        <f>IFERROR(INDEX('Season 10'!$P$20:$P$24,MATCH('VS stats'!$C78,'Season 10'!$N$20:$N$24,0)),
IFERROR(INDEX('Season 10'!$X$9,MATCH('VS stats'!$C78,'Season 10'!$U$9,0)),
IFERROR(INDEX('Season 10'!$X$11:$X$13,MATCH('VS stats'!$C78,'Season 10'!$U$11:$U86,0)),
IFERROR(INDEX('Season 10'!$X$17,MATCH('VS stats'!$C78,'Season 10'!$U$17,0)),
IFERROR(INDEX('Season 10'!$X$19,MATCH('VS stats'!$C78,'Season 10'!$U$19,0)),
IFERROR(INDEX('Season 10'!$X$21,MATCH('VS stats'!$C78,'Season 10'!$U$21,0)),
IFERROR(INDEX('Season 10'!$X$23,MATCH('VS stats'!$C78,'Season 10'!$U$23,0)),"-")))))))</f>
        <v>-</v>
      </c>
      <c r="BK78" s="966" t="str">
        <f>IFERROR(INDEX('Season 10'!$X$10,MATCH('VS stats'!$C78,'Season 10'!$U$10,0)),
IFERROR(INDEX('Season 10'!$X$14:$X$16,MATCH('VS stats'!$C78,'Season 10'!$U$14:$U$16,0)),
IFERROR(INDEX('Season 10'!$X$18,MATCH('VS stats'!$C78,'Season 10'!$U$18,0)),
IFERROR(INDEX('Season 10'!$X$20,MATCH('VS stats'!$C78,'Season 10'!$U$20,0)),
IFERROR(INDEX('Season 10'!$X$22,MATCH('VS stats'!$C78,'Season 10'!$U$22,0)),"-")))))</f>
        <v>-</v>
      </c>
      <c r="BL78" s="965" t="str">
        <f>IFERROR(INDEX('Season 11'!$D$9:$D$27,MATCH('VS stats'!$C78,'Season 11'!$B$9:$B$27,0)),"-")</f>
        <v>-</v>
      </c>
      <c r="BM78" s="965" t="str">
        <f>IFERROR(INDEX('Season 11'!$D$28:$D$46,MATCH('VS stats'!$C78,'Season 11'!$B$28:$B$46,0)),"-")</f>
        <v>-</v>
      </c>
      <c r="BN78" s="965" t="str">
        <f>IFERROR(INDEX('Season 11'!$J$9:$J$16,MATCH('VS stats'!$C78,'Season 11'!$H$9:$H$16,0)),IFERROR(INDEX('Season 11'!$J$39,MATCH('VS stats'!$C78,'Season 11'!$H$39,0)),"-"))</f>
        <v>-</v>
      </c>
      <c r="BO78" s="965" t="str">
        <f>IFERROR(INDEX('Season 11'!$P$9:$P$16,MATCH('VS stats'!$C78,'Season 11'!$N$9:$N$16,0)),IFERROR(INDEX('Season 11'!$J$30,MATCH('VS stats'!$C78,'Season 11'!$H$30,0)),"-"))</f>
        <v>-</v>
      </c>
      <c r="BP78" s="965" t="str">
        <f>IFERROR(INDEX('Season 11'!$P$20:$P$24,MATCH('VS stats'!$C78,'Season 11'!$N$20:$N$24,0)),
IFERROR(INDEX('Season 11'!$X$9,MATCH('VS stats'!$C78,'Season 11'!$U$9,0)),
IFERROR(INDEX('Season 11'!$X$11:$X$13,MATCH('VS stats'!$C78,'Season 11'!$U$11:$U86,0)),
IFERROR(INDEX('Season 11'!$X$17,MATCH('VS stats'!$C78,'Season 11'!$U$17,0)),
IFERROR(INDEX('Season 11'!$X$19,MATCH('VS stats'!$C78,'Season 11'!$U$19,0)),
IFERROR(INDEX('Season 11'!$X$21,MATCH('VS stats'!$C78,'Season 11'!$U$21,0)),
IFERROR(INDEX('Season 11'!$X$23,MATCH('VS stats'!$C78,'Season 11'!$U$23,0)),"-")))))))</f>
        <v>-</v>
      </c>
      <c r="BQ78" s="966" t="str">
        <f>IFERROR(INDEX('Season 11'!$X$10,MATCH('VS stats'!$C78,'Season 11'!$U$10,0)),
IFERROR(INDEX('Season 11'!$X$14:$X$16,MATCH('VS stats'!$C78,'Season 11'!$U$14:$U$16,0)),
IFERROR(INDEX('Season 11'!$X$18,MATCH('VS stats'!$C78,'Season 11'!$U$18,0)),
IFERROR(INDEX('Season 11'!$X$20,MATCH('VS stats'!$C78,'Season 11'!$U$20,0)),
IFERROR(INDEX('Season 11'!$X$22,MATCH('VS stats'!$C78,'Season 11'!$U$22,0)),"-")))))</f>
        <v>-</v>
      </c>
      <c r="BR78" s="965" t="str">
        <f>IFERROR(INDEX('Season 12'!$D$9:$D$27,MATCH('VS stats'!$C78,'Season 12'!$B$9:$B$27,0)),"-")</f>
        <v>-</v>
      </c>
      <c r="BS78" s="965" t="str">
        <f>IFERROR(INDEX('Season 12'!$D$28:$D$46,MATCH('VS stats'!$C78,'Season 12'!$B$28:$B$46,0)),"-")</f>
        <v>-</v>
      </c>
      <c r="BT78" s="965" t="str">
        <f>IFERROR(INDEX('Season 12'!$J$9:$J$16,MATCH('VS stats'!$C78,'Season 12'!$H$9:$H$16,0)),IFERROR(INDEX('Season 12'!$J$39,MATCH('VS stats'!$C78,'Season 12'!$H$39,0)),"-"))</f>
        <v>-</v>
      </c>
      <c r="BU78" s="965" t="str">
        <f>IFERROR(INDEX('Season 12'!$P$9:$P$16,MATCH('VS stats'!$C78,'Season 12'!$N$9:$N$16,0)),IFERROR(INDEX('Season 12'!$J$30,MATCH('VS stats'!$C78,'Season 12'!$H$30,0)),"-"))</f>
        <v>-</v>
      </c>
      <c r="BV78" s="965" t="str">
        <f>IFERROR(INDEX('Season 12'!$P$20:$P$24,MATCH('VS stats'!$C78,'Season 12'!$N$20:$N$24,0)),
IFERROR(INDEX('Season 12'!$X$9,MATCH('VS stats'!$C78,'Season 12'!$U$9,0)),
IFERROR(INDEX('Season 12'!$X$11:$X$13,MATCH('VS stats'!$C78,'Season 12'!$U$11:$U86,0)),
IFERROR(INDEX('Season 12'!$X$17,MATCH('VS stats'!$C78,'Season 12'!$U$17,0)),
IFERROR(INDEX('Season 12'!$X$19,MATCH('VS stats'!$C78,'Season 12'!$U$19,0)),
IFERROR(INDEX('Season 12'!$X$21,MATCH('VS stats'!$C78,'Season 12'!$U$21,0)),
IFERROR(INDEX('Season 12'!$X$23,MATCH('VS stats'!$C78,'Season 12'!$U$23,0)),"-")))))))</f>
        <v>-</v>
      </c>
      <c r="BW78" s="966" t="str">
        <f>IFERROR(INDEX('Season 12'!$X$10,MATCH('VS stats'!$C78,'Season 12'!$U$10,0)),
IFERROR(INDEX('Season 12'!$X$14:$X$16,MATCH('VS stats'!$C78,'Season 12'!$U$14:$U$16,0)),
IFERROR(INDEX('Season 12'!$X$18,MATCH('VS stats'!$C78,'Season 12'!$U$18,0)),
IFERROR(INDEX('Season 12'!$X$20,MATCH('VS stats'!$C78,'Season 12'!$U$20,0)),
IFERROR(INDEX('Season 12'!$X$22,MATCH('VS stats'!$C78,'Season 12'!$U$22,0)),"-")))))</f>
        <v>-</v>
      </c>
      <c r="BX78" s="965" t="str">
        <f>IFERROR(INDEX('Season 13'!$D$9:$D$27,MATCH('VS stats'!$C78,'Season 13'!$B$9:$B$27,0)),"-")</f>
        <v>-</v>
      </c>
      <c r="BY78" s="965" t="str">
        <f>IFERROR(INDEX('Season 13'!$D$28:$D$46,MATCH('VS stats'!$C78,'Season 13'!$B$28:$B$46,0)),"-")</f>
        <v>-</v>
      </c>
      <c r="BZ78" s="965" t="str">
        <f>IFERROR(INDEX('Season 13'!$J$9:$J$16,MATCH('VS stats'!$C78,'Season 13'!$H$9:$H$16,0)),IFERROR(INDEX('Season 13'!$J$39,MATCH('VS stats'!$C78,'Season 13'!$H$39,0)),"-"))</f>
        <v>-</v>
      </c>
      <c r="CA78" s="965" t="str">
        <f>IFERROR(INDEX('Season 13'!$P$9:$P$16,MATCH('VS stats'!$C78,'Season 13'!$N$9:$N$16,0)),IFERROR(INDEX('Season 13'!$J$30,MATCH('VS stats'!$C78,'Season 13'!$H$30,0)),"-"))</f>
        <v>-</v>
      </c>
      <c r="CB78" s="965" t="str">
        <f>IFERROR(INDEX('Season 13'!$P$20:$P$24,MATCH('VS stats'!$C78,'Season 13'!$N$20:$N$24,0)),
IFERROR(INDEX('Season 13'!$X$9,MATCH('VS stats'!$C78,'Season 13'!$U$9,0)),
IFERROR(INDEX('Season 13'!$X$11:$X$13,MATCH('VS stats'!$C78,'Season 13'!$U$11:$U86,0)),
IFERROR(INDEX('Season 13'!$X$17,MATCH('VS stats'!$C78,'Season 13'!$U$17,0)),
IFERROR(INDEX('Season 13'!$X$19,MATCH('VS stats'!$C78,'Season 13'!$U$19,0)),
IFERROR(INDEX('Season 13'!$X$21,MATCH('VS stats'!$C78,'Season 13'!$U$21,0)),
IFERROR(INDEX('Season 13'!$X$23,MATCH('VS stats'!$C78,'Season 13'!$U$23,0)),"-")))))))</f>
        <v>-</v>
      </c>
      <c r="CC78" s="966" t="str">
        <f>IFERROR(INDEX('Season 13'!$X$10,MATCH('VS stats'!$C78,'Season 13'!$U$10,0)),
IFERROR(INDEX('Season 13'!$X$14:$X$16,MATCH('VS stats'!$C78,'Season 13'!$U$14:$U$16,0)),
IFERROR(INDEX('Season 13'!$X$18,MATCH('VS stats'!$C78,'Season 13'!$U$18,0)),
IFERROR(INDEX('Season 13'!$X$20,MATCH('VS stats'!$C78,'Season 13'!$U$20,0)),
IFERROR(INDEX('Season 13'!$X$22,MATCH('VS stats'!$C78,'Season 13'!$U$22,0)),"-")))))</f>
        <v>-</v>
      </c>
      <c r="CD78" s="965" t="str">
        <f>IFERROR(INDEX('Season 14'!$D$9:$D$27,MATCH('VS stats'!$C78,'Season 14'!$B$9:$B$27,0)),"-")</f>
        <v>-</v>
      </c>
      <c r="CE78" s="965" t="str">
        <f>IFERROR(INDEX('Season 14'!$D$28:$D$46,MATCH('VS stats'!$C78,'Season 14'!$B$28:$B$46,0)),"-")</f>
        <v>-</v>
      </c>
      <c r="CF78" s="965" t="str">
        <f>IFERROR(INDEX('Season 14'!$J$9:$J$16,MATCH('VS stats'!$C78,'Season 14'!$H$9:$H$16,0)),IFERROR(INDEX('Season 14'!$J$39,MATCH('VS stats'!$C78,'Season 14'!$H$39,0)),"-"))</f>
        <v>-</v>
      </c>
      <c r="CG78" s="965" t="str">
        <f>IFERROR(INDEX('Season 14'!$P$9:$P$16,MATCH('VS stats'!$C78,'Season 14'!$N$9:$N$16,0)),IFERROR(INDEX('Season 14'!$J$30,MATCH('VS stats'!$C78,'Season 14'!$H$30,0)),"-"))</f>
        <v>-</v>
      </c>
      <c r="CH78" s="965" t="str">
        <f>IFERROR(INDEX('Season 14'!$P$20:$P$24,MATCH('VS stats'!$C78,'Season 14'!$N$20:$N$24,0)),
IFERROR(INDEX('Season 14'!$X$9,MATCH('VS stats'!$C78,'Season 14'!$U$9,0)),
IFERROR(INDEX('Season 14'!$X$11:$X$13,MATCH('VS stats'!$C78,'Season 14'!$U$11:$U86,0)),
IFERROR(INDEX('Season 14'!$X$17,MATCH('VS stats'!$C78,'Season 14'!$U$17,0)),
IFERROR(INDEX('Season 14'!$X$19,MATCH('VS stats'!$C78,'Season 14'!$U$19,0)),
IFERROR(INDEX('Season 14'!$X$21,MATCH('VS stats'!$C78,'Season 14'!$U$21,0)),
IFERROR(INDEX('Season 14'!$X$23,MATCH('VS stats'!$C78,'Season 14'!$U$23,0)),"-")))))))</f>
        <v>-</v>
      </c>
      <c r="CI78" s="966" t="str">
        <f>IFERROR(INDEX('Season 14'!$X$10,MATCH('VS stats'!$C78,'Season 14'!$U$10,0)),
IFERROR(INDEX('Season 14'!$X$14:$X$16,MATCH('VS stats'!$C78,'Season 14'!$U$14:$U$16,0)),
IFERROR(INDEX('Season 14'!$X$18,MATCH('VS stats'!$C78,'Season 14'!$U$18,0)),
IFERROR(INDEX('Season 14'!$X$20,MATCH('VS stats'!$C78,'Season 14'!$U$20,0)),
IFERROR(INDEX('Season 14'!$X$22,MATCH('VS stats'!$C78,'Season 14'!$U$22,0)),"-")))))</f>
        <v>-</v>
      </c>
      <c r="CJ78" s="965" t="str">
        <f>IFERROR(INDEX('Season 15'!$D$9:$D$27,MATCH('VS stats'!$C78,'Season 15'!$B$9:$B$27,0)),"-")</f>
        <v>-</v>
      </c>
      <c r="CK78" s="965" t="str">
        <f>IFERROR(INDEX('Season 15'!$D$28:$D$46,MATCH('VS stats'!$C78,'Season 15'!$B$28:$B$46,0)),"-")</f>
        <v>-</v>
      </c>
      <c r="CL78" s="965" t="str">
        <f>IFERROR(INDEX('Season 15'!$J$9:$J$16,MATCH('VS stats'!$C78,'Season 15'!$H$9:$H$16,0)),IFERROR(INDEX('Season 15'!$J$39,MATCH('VS stats'!$C78,'Season 15'!$H$39,0)),"-"))</f>
        <v>-</v>
      </c>
      <c r="CM78" s="965" t="str">
        <f>IFERROR(INDEX('Season 15'!$P$9:$P$16,MATCH('VS stats'!$C78,'Season 15'!$N$9:$N$16,0)),IFERROR(INDEX('Season 15'!$J$30,MATCH('VS stats'!$C78,'Season 15'!$H$30,0)),"-"))</f>
        <v>-</v>
      </c>
      <c r="CN78" s="965" t="str">
        <f>IFERROR(INDEX('Season 15'!$P$20:$P$24,MATCH('VS stats'!$C78,'Season 15'!$N$20:$N$24,0)),
IFERROR(INDEX('Season 15'!$X$9,MATCH('VS stats'!$C78,'Season 15'!$U$9,0)),
IFERROR(INDEX('Season 15'!$X$11:$X$13,MATCH('VS stats'!$C78,'Season 15'!$U$11:$U86,0)),
IFERROR(INDEX('Season 15'!$X$17,MATCH('VS stats'!$C78,'Season 15'!$U$17,0)),
IFERROR(INDEX('Season 15'!$X$19,MATCH('VS stats'!$C78,'Season 15'!$U$19,0)),
IFERROR(INDEX('Season 15'!$X$21,MATCH('VS stats'!$C78,'Season 15'!$U$21,0)),
IFERROR(INDEX('Season 15'!$X$23,MATCH('VS stats'!$C78,'Season 15'!$U$23,0)),"-")))))))</f>
        <v>-</v>
      </c>
      <c r="CO78" s="966" t="str">
        <f>IFERROR(INDEX('Season 15'!$X$10,MATCH('VS stats'!$C78,'Season 15'!$U$10,0)),
IFERROR(INDEX('Season 15'!$X$14:$X$16,MATCH('VS stats'!$C78,'Season 15'!$U$14:$U$16,0)),
IFERROR(INDEX('Season 15'!$X$18,MATCH('VS stats'!$C78,'Season 15'!$U$18,0)),
IFERROR(INDEX('Season 15'!$X$20,MATCH('VS stats'!$C78,'Season 15'!$U$20,0)),
IFERROR(INDEX('Season 15'!$X$22,MATCH('VS stats'!$C78,'Season 15'!$U$22,0)),"-")))))</f>
        <v>-</v>
      </c>
      <c r="CP78" s="976"/>
      <c r="CQ78" s="822"/>
      <c r="CR78" s="822"/>
      <c r="CS78" s="822"/>
      <c r="CT78" s="822"/>
      <c r="CU78" s="822"/>
    </row>
    <row r="79" spans="3:99" x14ac:dyDescent="0.25">
      <c r="C79" s="689" t="s">
        <v>519</v>
      </c>
      <c r="D79" s="965" t="str">
        <f>IFERROR(INDEX('Season 1'!$D$9:$D$31,MATCH('VS stats'!$C79,'Season 1'!$B$9:$B$31,0)),"-")</f>
        <v>-</v>
      </c>
      <c r="E79" s="965" t="str">
        <f>IFERROR(INDEX('Season 1'!$D$32:$D$54,MATCH('VS stats'!$C79,'Season 1'!$B$32:$B$54,0)),"-")</f>
        <v>-</v>
      </c>
      <c r="F79" s="965" t="str">
        <f>IFERROR(INDEX('Season 1'!$J$9:$J$16,MATCH('VS stats'!$C79,'Season 1'!$H$9:$H$16,0)),IFERROR(INDEX('Season 1'!$W$9:$W$14,MATCH('VS stats'!$C79,'Season 1'!$T$9:$T$14,0)),"-"))</f>
        <v>-</v>
      </c>
      <c r="G79" s="1065" t="str">
        <f>IFERROR(INDEX('Season 1'!$P$9:$P$16,MATCH('VS stats'!$C79,'Season 1'!$N$9:$N$16,0)),"-")</f>
        <v>1-0</v>
      </c>
      <c r="H79" s="965" t="str">
        <f>IFERROR(INDEX('Season 1'!$P$20:$P$24,MATCH('VS stats'!$C79,'Season 1'!$N$20:$N$24,0)),"-")</f>
        <v>-</v>
      </c>
      <c r="I79" s="966" t="s">
        <v>35</v>
      </c>
      <c r="J79" s="1074" t="str">
        <f>IFERROR(INDEX('Season 2'!$D$9:$D$31,MATCH('VS stats'!$C79,'Season 2'!$B$9:$B$31,0)),"-")</f>
        <v>0-0</v>
      </c>
      <c r="K79" s="1065" t="str">
        <f>IFERROR(INDEX('Season 2'!$D$32:$D$54,MATCH('VS stats'!$C79,'Season 2'!$B$32:$B$54,0)),"-")</f>
        <v>3-0</v>
      </c>
      <c r="L79" s="1065" t="str">
        <f>IFERROR(INDEX('Season 2'!$J$9:$J$16,MATCH('VS stats'!$C79,'Season 2'!$H$9:$H$16,0)),IFERROR(INDEX('Season 2'!$J$45:$J$50,MATCH('VS stats'!$C79,'Season 2'!$H$45:$H$50,0)),"-"))</f>
        <v>2-2</v>
      </c>
      <c r="M79" s="965" t="str">
        <f>IFERROR(INDEX('Season 2'!$P$9:$P$16,MATCH('VS stats'!$C79,'Season 2'!$N$9:$N$16,0)),IFERROR(INDEX('Season 2'!$J$30,MATCH('VS stats'!$C79,'Season 2'!$H$30,0)),"-"))</f>
        <v>-</v>
      </c>
      <c r="N79" s="965" t="str">
        <f>IFERROR(INDEX('Season 2'!$P$20:$P$24,MATCH('VS stats'!$C79,'Season 2'!$N$20:$N$24,0)),
IFERROR(INDEX('Season 2'!$X$9,MATCH('VS stats'!$C79,'Season 2'!$U$9,0)),
IFERROR(INDEX('Season 2'!$X$11:$X$13,MATCH('VS stats'!$C79,'Season 2'!$U$11:$U87,0)),
IFERROR(INDEX('Season 2'!$X$17,MATCH('VS stats'!$C79,'Season 2'!$U$17,0)),
IFERROR(INDEX('Season 2'!$X$19,MATCH('VS stats'!$C79,'Season 2'!$U$19,0)),
IFERROR(INDEX('Season 2'!$X$21,MATCH('VS stats'!$C79,'Season 2'!$U$21,0)),
IFERROR(INDEX('Season 2'!$X$23,MATCH('VS stats'!$C79,'Season 2'!$U$23,0)),
IFERROR(INDEX('Season 2'!$X$25,MATCH('VS stats'!$C79,'Season 2'!$U$25,0)),"-"))))))))</f>
        <v>-</v>
      </c>
      <c r="O79" s="966" t="str">
        <f>IFERROR(INDEX('Season 2'!$X$10,MATCH('VS stats'!$C79,'Season 2'!$U$10,0)),
IFERROR(INDEX('Season 2'!$X$14:$X$16,MATCH('VS stats'!$C79,'Season 2'!$U$14:$U$16,0)),
IFERROR(INDEX('Season 2'!$X$18,MATCH('VS stats'!$C79,'Season 2'!$U$18,0)),
IFERROR(INDEX('Season 2'!$X$20,MATCH('VS stats'!$C79,'Season 2'!$U$20,0)),
IFERROR(INDEX('Season 2'!$X$22,MATCH('VS stats'!$C79,'Season 2'!$U$22,0)),
IFERROR(INDEX('Season 2'!$X$24,MATCH('VS stats'!$C79,'Season 2'!$U$24,0)),"-"))))))</f>
        <v>-</v>
      </c>
      <c r="P79" s="965" t="str">
        <f>IFERROR(INDEX('Season 3'!$D$9:$D$31,MATCH('VS stats'!$C79,'Season 3'!$B$9:$B$31,0)),"-")</f>
        <v>-</v>
      </c>
      <c r="Q79" s="965" t="str">
        <f>IFERROR(INDEX('Season 3'!$D$32:$D$54,MATCH('VS stats'!$C79,'Season 3'!$B$32:$B$54,0)),"-")</f>
        <v>-</v>
      </c>
      <c r="R79" s="965" t="str">
        <f>IFERROR(INDEX('Season 3'!$J$9:$J$16,MATCH('VS stats'!$C79,'Season 3'!$H$9:$H$16,0)),IFERROR(INDEX('Season 3'!$J$39,MATCH('VS stats'!$C79,'Season 3'!$H$39,0)),"-"))</f>
        <v>-</v>
      </c>
      <c r="S79" s="965" t="str">
        <f>IFERROR(INDEX('Season 3'!$P$9:$P$16,MATCH('VS stats'!$C79,'Season 3'!$N$9:$N$16,0)),IFERROR(INDEX('Season 3'!$J$30,MATCH('VS stats'!$C79,'Season 3'!$H$30,0)),"-"))</f>
        <v>-</v>
      </c>
      <c r="T79" s="965" t="str">
        <f>IFERROR(INDEX('Season 3'!$P$20:$P$24,MATCH('VS stats'!$C79,'Season 3'!$N$20:$N$24,0)),
IFERROR(INDEX('Season 3'!$X$9,MATCH('VS stats'!$C79,'Season 3'!$U$9,0)),
IFERROR(INDEX('Season 3'!$X$11:$X$13,MATCH('VS stats'!$C79,'Season 3'!$U$11:$U92,0)),
IFERROR(INDEX('Season 3'!$X$17,MATCH('VS stats'!$C79,'Season 3'!$U$17,0)),
IFERROR(INDEX('Season 3'!$X$19,MATCH('VS stats'!$C79,'Season 3'!$U$19,0)),
IFERROR(INDEX('Season 3'!$X$21,MATCH('VS stats'!$C79,'Season 3'!$U$21,0)),
IFERROR(INDEX('Season 3'!$X$23,MATCH('VS stats'!$C79,'Season 3'!$U$23,0)),
IFERROR(INDEX('Season 3'!$X$25,MATCH('VS stats'!$C79,'Season 3'!$U$25,0)),"-"))))))))</f>
        <v>-</v>
      </c>
      <c r="U79" s="966" t="str">
        <f>IFERROR(INDEX('Season 3'!$X$10,MATCH('VS stats'!$C79,'Season 3'!$U$10,0)),
IFERROR(INDEX('Season 3'!$X$14:$X$16,MATCH('VS stats'!$C79,'Season 3'!$U$14:$U$16,0)),
IFERROR(INDEX('Season 3'!$X$18,MATCH('VS stats'!$C79,'Season 3'!$U$18,0)),
IFERROR(INDEX('Season 3'!$X$20,MATCH('VS stats'!$C79,'Season 3'!$U$20,0)),
IFERROR(INDEX('Season 3'!$X$22,MATCH('VS stats'!$C79,'Season 3'!$U$22,0)),
IFERROR(INDEX('Season 3'!$X$24,MATCH('VS stats'!$C79,'Season 3'!$U$24,0)),"-"))))))</f>
        <v>-</v>
      </c>
      <c r="V79" s="965" t="str">
        <f>IFERROR(INDEX('Season 4'!$D$9:$D$27,MATCH('VS stats'!$C79,'Season 4'!$B$9:$B$27,0)),"-")</f>
        <v>-</v>
      </c>
      <c r="W79" s="965" t="str">
        <f>IFERROR(INDEX('Season 4'!$D$28:$D$46,MATCH('VS stats'!$C79,'Season 4'!$B$28:$B$46,0)),"-")</f>
        <v>-</v>
      </c>
      <c r="X79" s="965" t="str">
        <f>IFERROR(INDEX('Season 4'!$J$9:$J$16,MATCH('VS stats'!$C79,'Season 4'!$H$9:$H$16,0)),IFERROR(INDEX('Season 4'!$J$39,MATCH('VS stats'!$C79,'Season 4'!$H$39,0)),"-"))</f>
        <v>-</v>
      </c>
      <c r="Y79" s="965" t="str">
        <f>IFERROR(INDEX('Season 4'!$P$9:$P$16,MATCH('VS stats'!$C79,'Season 4'!$N$9:$N$16,0)),IFERROR(INDEX('Season 4'!$J$30,MATCH('VS stats'!$C79,'Season 4'!$H$30,0)),"-"))</f>
        <v>-</v>
      </c>
      <c r="Z79" s="965" t="str">
        <f>IFERROR(INDEX('Season 4'!$P$20:$P$24,MATCH('VS stats'!$C79,'Season 4'!$N$20:$N$24,0)),
IFERROR(INDEX('Season 4'!$X$9,MATCH('VS stats'!$C79,'Season 4'!$U$9,0)),
IFERROR(INDEX('Season 4'!$X$11:$X$13,MATCH('VS stats'!$C79,'Season 4'!$U$11:$U87,0)),
IFERROR(INDEX('Season 4'!$X$17,MATCH('VS stats'!$C79,'Season 4'!$U$17,0)),
IFERROR(INDEX('Season 4'!$X$19,MATCH('VS stats'!$C79,'Season 4'!$U$19,0)),
IFERROR(INDEX('Season 4'!$X$21,MATCH('VS stats'!$C79,'Season 4'!$U$21,0)),
IFERROR(INDEX('Season 4'!$X$23,MATCH('VS stats'!$C79,'Season 4'!$U$23,0)),
IFERROR(INDEX('Season 4'!$X$25,MATCH('VS stats'!$C79,'Season 4'!$U$25,0)),"-"))))))))</f>
        <v>-</v>
      </c>
      <c r="AA79" s="966" t="str">
        <f>IFERROR(INDEX('Season 4'!$X$10,MATCH('VS stats'!$C79,'Season 4'!$U$10,0)),
IFERROR(INDEX('Season 4'!$X$14:$X$16,MATCH('VS stats'!$C79,'Season 4'!$U$14:$U$16,0)),
IFERROR(INDEX('Season 4'!$X$18,MATCH('VS stats'!$C79,'Season 4'!$U$18,0)),
IFERROR(INDEX('Season 4'!$X$20,MATCH('VS stats'!$C79,'Season 4'!$U$20,0)),
IFERROR(INDEX('Season 4'!$X$22,MATCH('VS stats'!$C79,'Season 4'!$U$22,0)),
IFERROR(INDEX('Season 4'!$X$24,MATCH('VS stats'!$C79,'Season 4'!$U$24,0)),"-"))))))</f>
        <v>-</v>
      </c>
      <c r="AB79" s="965" t="str">
        <f>IFERROR(INDEX('Season 5'!$D$9:$D$27,MATCH('VS stats'!$C79,'Season 5'!$B$9:$B$27,0)),"-")</f>
        <v>-</v>
      </c>
      <c r="AC79" s="965" t="str">
        <f>IFERROR(INDEX('Season 5'!$D$28:$D$46,MATCH('VS stats'!$C79,'Season 5'!$B$28:$B$46,0)),"-")</f>
        <v>-</v>
      </c>
      <c r="AD79" s="965" t="str">
        <f>IFERROR(INDEX('Season 5'!$J$9:$J$16,MATCH('VS stats'!$C79,'Season 5'!$H$9:$H$16,0)),IFERROR(INDEX('Season 5'!$J$39,MATCH('VS stats'!$C79,'Season 5'!$H$39,0)),"-"))</f>
        <v>-</v>
      </c>
      <c r="AE79" s="965" t="str">
        <f>IFERROR(INDEX('Season 5'!$P$9:$P$16,MATCH('VS stats'!$C79,'Season 5'!$N$9:$N$16,0)),IFERROR(INDEX('Season 5'!$J$30,MATCH('VS stats'!$C79,'Season 5'!$H$30,0)),"-"))</f>
        <v>-</v>
      </c>
      <c r="AF79" s="965" t="str">
        <f>IFERROR(INDEX('Season 5'!$P$20:$P$24,MATCH('VS stats'!$C79,'Season 5'!$N$20:$N$24,0)),
IFERROR(INDEX('Season 5'!$X$9,MATCH('VS stats'!$C79,'Season 5'!$U$9,0)),
IFERROR(INDEX('Season 5'!$X$11:$X$13,MATCH('VS stats'!$C79,'Season 5'!$U$11:$U87,0)),
IFERROR(INDEX('Season 5'!$X$17,MATCH('VS stats'!$C79,'Season 5'!$U$17,0)),
IFERROR(INDEX('Season 5'!$X$19,MATCH('VS stats'!$C79,'Season 5'!$U$19,0)),
IFERROR(INDEX('Season 5'!$X$21,MATCH('VS stats'!$C79,'Season 5'!$U$21,0)),
IFERROR(INDEX('Season 5'!$X$23,MATCH('VS stats'!$C79,'Season 5'!$U$23,0)),"-")))))))</f>
        <v>-</v>
      </c>
      <c r="AG79" s="966" t="str">
        <f>IFERROR(INDEX('Season 5'!$X$10,MATCH('VS stats'!$C79,'Season 5'!$U$10,0)),
IFERROR(INDEX('Season 5'!$X$14:$X$16,MATCH('VS stats'!$C79,'Season 5'!$U$14:$U$16,0)),
IFERROR(INDEX('Season 5'!$X$18,MATCH('VS stats'!$C79,'Season 5'!$U$18,0)),
IFERROR(INDEX('Season 5'!$X$20,MATCH('VS stats'!$C79,'Season 5'!$U$20,0)),
IFERROR(INDEX('Season 5'!$X$22,MATCH('VS stats'!$C79,'Season 5'!$U$22,0)),"-")))))</f>
        <v>-</v>
      </c>
      <c r="AH79" s="965" t="str">
        <f>IFERROR(INDEX('Season 6'!$D$9:$D$27,MATCH('VS stats'!$C79,'Season 6'!$B$9:$B$27,0)),"-")</f>
        <v>-</v>
      </c>
      <c r="AI79" s="965" t="str">
        <f>IFERROR(INDEX('Season 6'!$D$28:$D$46,MATCH('VS stats'!$C79,'Season 6'!$B$28:$B$46,0)),"-")</f>
        <v>-</v>
      </c>
      <c r="AJ79" s="965" t="str">
        <f>IFERROR(INDEX('Season 6'!$J$9:$J$16,MATCH('VS stats'!$C79,'Season 6'!$H$9:$H$16,0)),IFERROR(INDEX('Season 6'!$J$39,MATCH('VS stats'!$C79,'Season 6'!$H$39,0)),"-"))</f>
        <v>-</v>
      </c>
      <c r="AK79" s="965" t="str">
        <f>IFERROR(INDEX('Season 6'!$P$9:$P$16,MATCH('VS stats'!$C79,'Season 6'!$N$9:$N$16,0)),IFERROR(INDEX('Season 6'!$J$30,MATCH('VS stats'!$C79,'Season 6'!$H$30,0)),"-"))</f>
        <v>-</v>
      </c>
      <c r="AL79" s="965" t="str">
        <f>IFERROR(INDEX('Season 6'!$P$20:$P$24,MATCH('VS stats'!$C79,'Season 6'!$N$20:$N$24,0)),
IFERROR(INDEX('Season 6'!$X$9,MATCH('VS stats'!$C79,'Season 6'!$U$9,0)),
IFERROR(INDEX('Season 6'!$X$11:$X$13,MATCH('VS stats'!$C79,'Season 6'!$U$11:$U87,0)),
IFERROR(INDEX('Season 6'!$X$17,MATCH('VS stats'!$C79,'Season 6'!$U$17,0)),
IFERROR(INDEX('Season 6'!$X$19,MATCH('VS stats'!$C79,'Season 6'!$U$19,0)),
IFERROR(INDEX('Season 6'!$X$21,MATCH('VS stats'!$C79,'Season 6'!$U$21,0)),
IFERROR(INDEX('Season 6'!$X$23,MATCH('VS stats'!$C79,'Season 6'!$U$23,0)),"-")))))))</f>
        <v>-</v>
      </c>
      <c r="AM79" s="966" t="str">
        <f>IFERROR(INDEX('Season 6'!$X$10,MATCH('VS stats'!$C79,'Season 6'!$U$10,0)),
IFERROR(INDEX('Season 6'!$X$14:$X$16,MATCH('VS stats'!$C79,'Season 6'!$U$14:$U$16,0)),
IFERROR(INDEX('Season 6'!$X$18,MATCH('VS stats'!$C79,'Season 6'!$U$18,0)),
IFERROR(INDEX('Season 6'!$X$20,MATCH('VS stats'!$C79,'Season 6'!$U$20,0)),
IFERROR(INDEX('Season 6'!$X$22,MATCH('VS stats'!$C79,'Season 6'!$U$22,0)),"-")))))</f>
        <v>-</v>
      </c>
      <c r="AN79" s="965" t="str">
        <f>IFERROR(INDEX('Season 7'!$D$9:$D$27,MATCH('VS stats'!$C79,'Season 7'!$B$9:$B$27,0)),"-")</f>
        <v>-</v>
      </c>
      <c r="AO79" s="965" t="str">
        <f>IFERROR(INDEX('Season 7'!$D$28:$D$46,MATCH('VS stats'!$C79,'Season 7'!$B$28:$B$46,0)),"-")</f>
        <v>-</v>
      </c>
      <c r="AP79" s="965" t="str">
        <f>IFERROR(INDEX('Season 7'!$J$9:$J$16,MATCH('VS stats'!$C79,'Season 7'!$H$9:$H$16,0)),IFERROR(INDEX('Season 7'!$J$39,MATCH('VS stats'!$C79,'Season 7'!$H$39,0)),"-"))</f>
        <v>-</v>
      </c>
      <c r="AQ79" s="965" t="str">
        <f>IFERROR(INDEX('Season 7'!$P$9:$P$16,MATCH('VS stats'!$C79,'Season 7'!$N$9:$N$16,0)),IFERROR(INDEX('Season 7'!$J$30,MATCH('VS stats'!$C79,'Season 7'!$H$30,0)),"-"))</f>
        <v>-</v>
      </c>
      <c r="AR79" s="965" t="str">
        <f>IFERROR(INDEX('Season 7'!$P$20:$P$24,MATCH('VS stats'!$C79,'Season 7'!$N$20:$N$24,0)),
IFERROR(INDEX('Season 7'!$X$9,MATCH('VS stats'!$C79,'Season 7'!$U$9,0)),
IFERROR(INDEX('Season 7'!$X$11:$X$13,MATCH('VS stats'!$C79,'Season 7'!$U$11:$U87,0)),
IFERROR(INDEX('Season 7'!$X$17,MATCH('VS stats'!$C79,'Season 7'!$U$17,0)),
IFERROR(INDEX('Season 7'!$X$19,MATCH('VS stats'!$C79,'Season 7'!$U$19,0)),
IFERROR(INDEX('Season 7'!$X$21,MATCH('VS stats'!$C79,'Season 7'!$U$21,0)),
IFERROR(INDEX('Season 7'!$X$23,MATCH('VS stats'!$C79,'Season 7'!$U$23,0)),"-")))))))</f>
        <v>-</v>
      </c>
      <c r="AS79" s="966" t="str">
        <f>IFERROR(INDEX('Season 7'!$X$10,MATCH('VS stats'!$C79,'Season 7'!$U$10,0)),
IFERROR(INDEX('Season 7'!$X$14:$X$16,MATCH('VS stats'!$C79,'Season 7'!$U$14:$U$16,0)),
IFERROR(INDEX('Season 7'!$X$18,MATCH('VS stats'!$C79,'Season 7'!$U$18,0)),
IFERROR(INDEX('Season 7'!$X$20,MATCH('VS stats'!$C79,'Season 7'!$U$20,0)),
IFERROR(INDEX('Season 7'!$X$22,MATCH('VS stats'!$C79,'Season 7'!$U$22,0)),"-")))))</f>
        <v>-</v>
      </c>
      <c r="AT79" s="965" t="str">
        <f>IFERROR(INDEX('Season 8'!$D$9:$D$27,MATCH('VS stats'!$C79,'Season 8'!$B$9:$B$27,0)),"-")</f>
        <v>-</v>
      </c>
      <c r="AU79" s="965" t="str">
        <f>IFERROR(INDEX('Season 8'!$D$28:$D$46,MATCH('VS stats'!$C79,'Season 8'!$B$28:$B$46,0)),"-")</f>
        <v>-</v>
      </c>
      <c r="AV79" s="965" t="str">
        <f>IFERROR(INDEX('Season 8'!$J$9:$J$16,MATCH('VS stats'!$C79,'Season 8'!$H$9:$H$16,0)),IFERROR(INDEX('Season 8'!$J$39,MATCH('VS stats'!$C79,'Season 8'!$H$39,0)),"-"))</f>
        <v>-</v>
      </c>
      <c r="AW79" s="965" t="str">
        <f>IFERROR(INDEX('Season 8'!$P$9:$P$16,MATCH('VS stats'!$C79,'Season 8'!$N$9:$N$16,0)),IFERROR(INDEX('Season 8'!$J$30,MATCH('VS stats'!$C79,'Season 8'!$H$30,0)),"-"))</f>
        <v>-</v>
      </c>
      <c r="AX79" s="965" t="str">
        <f>IFERROR(INDEX('Season 8'!$P$20:$P$24,MATCH('VS stats'!$C79,'Season 8'!$N$20:$N$24,0)),
IFERROR(INDEX('Season 8'!$X$9,MATCH('VS stats'!$C79,'Season 8'!$U$9,0)),
IFERROR(INDEX('Season 8'!$X$11:$X$13,MATCH('VS stats'!$C79,'Season 8'!$U$11:$U87,0)),
IFERROR(INDEX('Season 8'!$X$17,MATCH('VS stats'!$C79,'Season 8'!$U$17,0)),
IFERROR(INDEX('Season 8'!$X$19,MATCH('VS stats'!$C79,'Season 8'!$U$19,0)),
IFERROR(INDEX('Season 8'!$X$21,MATCH('VS stats'!$C79,'Season 8'!$U$21,0)),
IFERROR(INDEX('Season 8'!$X$23,MATCH('VS stats'!$C79,'Season 8'!$U$23,0)),"-")))))))</f>
        <v>-</v>
      </c>
      <c r="AY79" s="966" t="str">
        <f>IFERROR(INDEX('Season 8'!$X$10,MATCH('VS stats'!$C79,'Season 8'!$U$10,0)),
IFERROR(INDEX('Season 8'!$X$14:$X$16,MATCH('VS stats'!$C79,'Season 8'!$U$14:$U$16,0)),
IFERROR(INDEX('Season 8'!$X$18,MATCH('VS stats'!$C79,'Season 8'!$U$18,0)),
IFERROR(INDEX('Season 8'!$X$20,MATCH('VS stats'!$C79,'Season 8'!$U$20,0)),
IFERROR(INDEX('Season 8'!$X$22,MATCH('VS stats'!$C79,'Season 8'!$U$22,0)),"-")))))</f>
        <v>-</v>
      </c>
      <c r="AZ79" s="965" t="str">
        <f>IFERROR(INDEX('Season 9'!$D$9:$D$27,MATCH('VS stats'!$C79,'Season 9'!$B$9:$B$27,0)),"-")</f>
        <v>-</v>
      </c>
      <c r="BA79" s="965" t="str">
        <f>IFERROR(INDEX('Season 9'!$D$28:$D$46,MATCH('VS stats'!$C79,'Season 9'!$B$28:$B$46,0)),"-")</f>
        <v>-</v>
      </c>
      <c r="BB79" s="965" t="str">
        <f>IFERROR(INDEX('Season 9'!$J$9:$J$16,MATCH('VS stats'!$C79,'Season 9'!$H$9:$H$16,0)),IFERROR(INDEX('Season 9'!$J$39,MATCH('VS stats'!$C79,'Season 9'!$H$39,0)),"-"))</f>
        <v>-</v>
      </c>
      <c r="BC79" s="965" t="str">
        <f>IFERROR(INDEX('Season 9'!$P$9:$P$16,MATCH('VS stats'!$C79,'Season 9'!$N$9:$N$16,0)),IFERROR(INDEX('Season 9'!$J$30,MATCH('VS stats'!$C79,'Season 9'!$H$30,0)),"-"))</f>
        <v>-</v>
      </c>
      <c r="BD79" s="965" t="str">
        <f>IFERROR(INDEX('Season 9'!$P$20:$P$24,MATCH('VS stats'!$C79,'Season 9'!$N$20:$N$24,0)),
IFERROR(INDEX('Season 9'!$X$9,MATCH('VS stats'!$C79,'Season 9'!$U$9,0)),
IFERROR(INDEX('Season 9'!$X$11:$X$13,MATCH('VS stats'!$C79,'Season 9'!$U$11:$U87,0)),
IFERROR(INDEX('Season 9'!$X$17,MATCH('VS stats'!$C79,'Season 9'!$U$17,0)),
IFERROR(INDEX('Season 9'!$X$19,MATCH('VS stats'!$C79,'Season 9'!$U$19,0)),
IFERROR(INDEX('Season 9'!$X$21,MATCH('VS stats'!$C79,'Season 9'!$U$21,0)),
IFERROR(INDEX('Season 9'!$X$23,MATCH('VS stats'!$C79,'Season 9'!$U$23,0)),"-")))))))</f>
        <v>-</v>
      </c>
      <c r="BE79" s="966" t="str">
        <f>IFERROR(INDEX('Season 9'!$X$10,MATCH('VS stats'!$C79,'Season 9'!$U$10,0)),
IFERROR(INDEX('Season 9'!$X$14:$X$16,MATCH('VS stats'!$C79,'Season 9'!$U$14:$U$16,0)),
IFERROR(INDEX('Season 9'!$X$18,MATCH('VS stats'!$C79,'Season 9'!$U$18,0)),
IFERROR(INDEX('Season 9'!$X$20,MATCH('VS stats'!$C79,'Season 9'!$U$20,0)),
IFERROR(INDEX('Season 9'!$X$22,MATCH('VS stats'!$C79,'Season 9'!$U$22,0)),"-")))))</f>
        <v>-</v>
      </c>
      <c r="BF79" s="965" t="str">
        <f>IFERROR(INDEX('Season 10'!$D$9:$D$27,MATCH('VS stats'!$C79,'Season 10'!$B$9:$B$27,0)),"-")</f>
        <v>-</v>
      </c>
      <c r="BG79" s="965" t="str">
        <f>IFERROR(INDEX('Season 10'!$D$28:$D$46,MATCH('VS stats'!$C79,'Season 10'!$B$28:$B$46,0)),"-")</f>
        <v>-</v>
      </c>
      <c r="BH79" s="965" t="str">
        <f>IFERROR(INDEX('Season 10'!$J$9:$J$16,MATCH('VS stats'!$C79,'Season 10'!$H$9:$H$16,0)),IFERROR(INDEX('Season 10'!$J$39,MATCH('VS stats'!$C79,'Season 10'!$H$39,0)),"-"))</f>
        <v>-</v>
      </c>
      <c r="BI79" s="965" t="str">
        <f>IFERROR(INDEX('Season 10'!$P$9:$P$16,MATCH('VS stats'!$C79,'Season 10'!$N$9:$N$16,0)),IFERROR(INDEX('Season 10'!$J$30,MATCH('VS stats'!$C79,'Season 10'!$H$30,0)),"-"))</f>
        <v>-</v>
      </c>
      <c r="BJ79" s="965" t="str">
        <f>IFERROR(INDEX('Season 10'!$P$20:$P$24,MATCH('VS stats'!$C79,'Season 10'!$N$20:$N$24,0)),
IFERROR(INDEX('Season 10'!$X$9,MATCH('VS stats'!$C79,'Season 10'!$U$9,0)),
IFERROR(INDEX('Season 10'!$X$11:$X$13,MATCH('VS stats'!$C79,'Season 10'!$U$11:$U87,0)),
IFERROR(INDEX('Season 10'!$X$17,MATCH('VS stats'!$C79,'Season 10'!$U$17,0)),
IFERROR(INDEX('Season 10'!$X$19,MATCH('VS stats'!$C79,'Season 10'!$U$19,0)),
IFERROR(INDEX('Season 10'!$X$21,MATCH('VS stats'!$C79,'Season 10'!$U$21,0)),
IFERROR(INDEX('Season 10'!$X$23,MATCH('VS stats'!$C79,'Season 10'!$U$23,0)),"-")))))))</f>
        <v>-</v>
      </c>
      <c r="BK79" s="966" t="str">
        <f>IFERROR(INDEX('Season 10'!$X$10,MATCH('VS stats'!$C79,'Season 10'!$U$10,0)),
IFERROR(INDEX('Season 10'!$X$14:$X$16,MATCH('VS stats'!$C79,'Season 10'!$U$14:$U$16,0)),
IFERROR(INDEX('Season 10'!$X$18,MATCH('VS stats'!$C79,'Season 10'!$U$18,0)),
IFERROR(INDEX('Season 10'!$X$20,MATCH('VS stats'!$C79,'Season 10'!$U$20,0)),
IFERROR(INDEX('Season 10'!$X$22,MATCH('VS stats'!$C79,'Season 10'!$U$22,0)),"-")))))</f>
        <v>-</v>
      </c>
      <c r="BL79" s="965" t="str">
        <f>IFERROR(INDEX('Season 11'!$D$9:$D$27,MATCH('VS stats'!$C79,'Season 11'!$B$9:$B$27,0)),"-")</f>
        <v>-</v>
      </c>
      <c r="BM79" s="965" t="str">
        <f>IFERROR(INDEX('Season 11'!$D$28:$D$46,MATCH('VS stats'!$C79,'Season 11'!$B$28:$B$46,0)),"-")</f>
        <v>-</v>
      </c>
      <c r="BN79" s="965" t="str">
        <f>IFERROR(INDEX('Season 11'!$J$9:$J$16,MATCH('VS stats'!$C79,'Season 11'!$H$9:$H$16,0)),IFERROR(INDEX('Season 11'!$J$39,MATCH('VS stats'!$C79,'Season 11'!$H$39,0)),"-"))</f>
        <v>-</v>
      </c>
      <c r="BO79" s="965" t="str">
        <f>IFERROR(INDEX('Season 11'!$P$9:$P$16,MATCH('VS stats'!$C79,'Season 11'!$N$9:$N$16,0)),IFERROR(INDEX('Season 11'!$J$30,MATCH('VS stats'!$C79,'Season 11'!$H$30,0)),"-"))</f>
        <v>-</v>
      </c>
      <c r="BP79" s="965" t="str">
        <f>IFERROR(INDEX('Season 11'!$P$20:$P$24,MATCH('VS stats'!$C79,'Season 11'!$N$20:$N$24,0)),
IFERROR(INDEX('Season 11'!$X$9,MATCH('VS stats'!$C79,'Season 11'!$U$9,0)),
IFERROR(INDEX('Season 11'!$X$11:$X$13,MATCH('VS stats'!$C79,'Season 11'!$U$11:$U87,0)),
IFERROR(INDEX('Season 11'!$X$17,MATCH('VS stats'!$C79,'Season 11'!$U$17,0)),
IFERROR(INDEX('Season 11'!$X$19,MATCH('VS stats'!$C79,'Season 11'!$U$19,0)),
IFERROR(INDEX('Season 11'!$X$21,MATCH('VS stats'!$C79,'Season 11'!$U$21,0)),
IFERROR(INDEX('Season 11'!$X$23,MATCH('VS stats'!$C79,'Season 11'!$U$23,0)),"-")))))))</f>
        <v>-</v>
      </c>
      <c r="BQ79" s="966" t="str">
        <f>IFERROR(INDEX('Season 11'!$X$10,MATCH('VS stats'!$C79,'Season 11'!$U$10,0)),
IFERROR(INDEX('Season 11'!$X$14:$X$16,MATCH('VS stats'!$C79,'Season 11'!$U$14:$U$16,0)),
IFERROR(INDEX('Season 11'!$X$18,MATCH('VS stats'!$C79,'Season 11'!$U$18,0)),
IFERROR(INDEX('Season 11'!$X$20,MATCH('VS stats'!$C79,'Season 11'!$U$20,0)),
IFERROR(INDEX('Season 11'!$X$22,MATCH('VS stats'!$C79,'Season 11'!$U$22,0)),"-")))))</f>
        <v>-</v>
      </c>
      <c r="BR79" s="965" t="str">
        <f>IFERROR(INDEX('Season 12'!$D$9:$D$27,MATCH('VS stats'!$C79,'Season 12'!$B$9:$B$27,0)),"-")</f>
        <v>-</v>
      </c>
      <c r="BS79" s="965" t="str">
        <f>IFERROR(INDEX('Season 12'!$D$28:$D$46,MATCH('VS stats'!$C79,'Season 12'!$B$28:$B$46,0)),"-")</f>
        <v>-</v>
      </c>
      <c r="BT79" s="965" t="str">
        <f>IFERROR(INDEX('Season 12'!$J$9:$J$16,MATCH('VS stats'!$C79,'Season 12'!$H$9:$H$16,0)),IFERROR(INDEX('Season 12'!$J$39,MATCH('VS stats'!$C79,'Season 12'!$H$39,0)),"-"))</f>
        <v>-</v>
      </c>
      <c r="BU79" s="965" t="str">
        <f>IFERROR(INDEX('Season 12'!$P$9:$P$16,MATCH('VS stats'!$C79,'Season 12'!$N$9:$N$16,0)),IFERROR(INDEX('Season 12'!$J$30,MATCH('VS stats'!$C79,'Season 12'!$H$30,0)),"-"))</f>
        <v>-</v>
      </c>
      <c r="BV79" s="965" t="str">
        <f>IFERROR(INDEX('Season 12'!$P$20:$P$24,MATCH('VS stats'!$C79,'Season 12'!$N$20:$N$24,0)),
IFERROR(INDEX('Season 12'!$X$9,MATCH('VS stats'!$C79,'Season 12'!$U$9,0)),
IFERROR(INDEX('Season 12'!$X$11:$X$13,MATCH('VS stats'!$C79,'Season 12'!$U$11:$U87,0)),
IFERROR(INDEX('Season 12'!$X$17,MATCH('VS stats'!$C79,'Season 12'!$U$17,0)),
IFERROR(INDEX('Season 12'!$X$19,MATCH('VS stats'!$C79,'Season 12'!$U$19,0)),
IFERROR(INDEX('Season 12'!$X$21,MATCH('VS stats'!$C79,'Season 12'!$U$21,0)),
IFERROR(INDEX('Season 12'!$X$23,MATCH('VS stats'!$C79,'Season 12'!$U$23,0)),"-")))))))</f>
        <v>-</v>
      </c>
      <c r="BW79" s="966" t="str">
        <f>IFERROR(INDEX('Season 12'!$X$10,MATCH('VS stats'!$C79,'Season 12'!$U$10,0)),
IFERROR(INDEX('Season 12'!$X$14:$X$16,MATCH('VS stats'!$C79,'Season 12'!$U$14:$U$16,0)),
IFERROR(INDEX('Season 12'!$X$18,MATCH('VS stats'!$C79,'Season 12'!$U$18,0)),
IFERROR(INDEX('Season 12'!$X$20,MATCH('VS stats'!$C79,'Season 12'!$U$20,0)),
IFERROR(INDEX('Season 12'!$X$22,MATCH('VS stats'!$C79,'Season 12'!$U$22,0)),"-")))))</f>
        <v>-</v>
      </c>
      <c r="BX79" s="965" t="str">
        <f>IFERROR(INDEX('Season 13'!$D$9:$D$27,MATCH('VS stats'!$C79,'Season 13'!$B$9:$B$27,0)),"-")</f>
        <v>-</v>
      </c>
      <c r="BY79" s="965" t="str">
        <f>IFERROR(INDEX('Season 13'!$D$28:$D$46,MATCH('VS stats'!$C79,'Season 13'!$B$28:$B$46,0)),"-")</f>
        <v>-</v>
      </c>
      <c r="BZ79" s="965" t="str">
        <f>IFERROR(INDEX('Season 13'!$J$9:$J$16,MATCH('VS stats'!$C79,'Season 13'!$H$9:$H$16,0)),IFERROR(INDEX('Season 13'!$J$39,MATCH('VS stats'!$C79,'Season 13'!$H$39,0)),"-"))</f>
        <v>-</v>
      </c>
      <c r="CA79" s="965" t="str">
        <f>IFERROR(INDEX('Season 13'!$P$9:$P$16,MATCH('VS stats'!$C79,'Season 13'!$N$9:$N$16,0)),IFERROR(INDEX('Season 13'!$J$30,MATCH('VS stats'!$C79,'Season 13'!$H$30,0)),"-"))</f>
        <v>-</v>
      </c>
      <c r="CB79" s="965" t="str">
        <f>IFERROR(INDEX('Season 13'!$P$20:$P$24,MATCH('VS stats'!$C79,'Season 13'!$N$20:$N$24,0)),
IFERROR(INDEX('Season 13'!$X$9,MATCH('VS stats'!$C79,'Season 13'!$U$9,0)),
IFERROR(INDEX('Season 13'!$X$11:$X$13,MATCH('VS stats'!$C79,'Season 13'!$U$11:$U87,0)),
IFERROR(INDEX('Season 13'!$X$17,MATCH('VS stats'!$C79,'Season 13'!$U$17,0)),
IFERROR(INDEX('Season 13'!$X$19,MATCH('VS stats'!$C79,'Season 13'!$U$19,0)),
IFERROR(INDEX('Season 13'!$X$21,MATCH('VS stats'!$C79,'Season 13'!$U$21,0)),
IFERROR(INDEX('Season 13'!$X$23,MATCH('VS stats'!$C79,'Season 13'!$U$23,0)),"-")))))))</f>
        <v>-</v>
      </c>
      <c r="CC79" s="966" t="str">
        <f>IFERROR(INDEX('Season 13'!$X$10,MATCH('VS stats'!$C79,'Season 13'!$U$10,0)),
IFERROR(INDEX('Season 13'!$X$14:$X$16,MATCH('VS stats'!$C79,'Season 13'!$U$14:$U$16,0)),
IFERROR(INDEX('Season 13'!$X$18,MATCH('VS stats'!$C79,'Season 13'!$U$18,0)),
IFERROR(INDEX('Season 13'!$X$20,MATCH('VS stats'!$C79,'Season 13'!$U$20,0)),
IFERROR(INDEX('Season 13'!$X$22,MATCH('VS stats'!$C79,'Season 13'!$U$22,0)),"-")))))</f>
        <v>-</v>
      </c>
      <c r="CD79" s="965" t="str">
        <f>IFERROR(INDEX('Season 14'!$D$9:$D$27,MATCH('VS stats'!$C79,'Season 14'!$B$9:$B$27,0)),"-")</f>
        <v>-</v>
      </c>
      <c r="CE79" s="965" t="str">
        <f>IFERROR(INDEX('Season 14'!$D$28:$D$46,MATCH('VS stats'!$C79,'Season 14'!$B$28:$B$46,0)),"-")</f>
        <v>-</v>
      </c>
      <c r="CF79" s="965" t="str">
        <f>IFERROR(INDEX('Season 14'!$J$9:$J$16,MATCH('VS stats'!$C79,'Season 14'!$H$9:$H$16,0)),IFERROR(INDEX('Season 14'!$J$39,MATCH('VS stats'!$C79,'Season 14'!$H$39,0)),"-"))</f>
        <v>-</v>
      </c>
      <c r="CG79" s="965" t="str">
        <f>IFERROR(INDEX('Season 14'!$P$9:$P$16,MATCH('VS stats'!$C79,'Season 14'!$N$9:$N$16,0)),IFERROR(INDEX('Season 14'!$J$30,MATCH('VS stats'!$C79,'Season 14'!$H$30,0)),"-"))</f>
        <v>-</v>
      </c>
      <c r="CH79" s="965" t="str">
        <f>IFERROR(INDEX('Season 14'!$P$20:$P$24,MATCH('VS stats'!$C79,'Season 14'!$N$20:$N$24,0)),
IFERROR(INDEX('Season 14'!$X$9,MATCH('VS stats'!$C79,'Season 14'!$U$9,0)),
IFERROR(INDEX('Season 14'!$X$11:$X$13,MATCH('VS stats'!$C79,'Season 14'!$U$11:$U87,0)),
IFERROR(INDEX('Season 14'!$X$17,MATCH('VS stats'!$C79,'Season 14'!$U$17,0)),
IFERROR(INDEX('Season 14'!$X$19,MATCH('VS stats'!$C79,'Season 14'!$U$19,0)),
IFERROR(INDEX('Season 14'!$X$21,MATCH('VS stats'!$C79,'Season 14'!$U$21,0)),
IFERROR(INDEX('Season 14'!$X$23,MATCH('VS stats'!$C79,'Season 14'!$U$23,0)),"-")))))))</f>
        <v>-</v>
      </c>
      <c r="CI79" s="966" t="str">
        <f>IFERROR(INDEX('Season 14'!$X$10,MATCH('VS stats'!$C79,'Season 14'!$U$10,0)),
IFERROR(INDEX('Season 14'!$X$14:$X$16,MATCH('VS stats'!$C79,'Season 14'!$U$14:$U$16,0)),
IFERROR(INDEX('Season 14'!$X$18,MATCH('VS stats'!$C79,'Season 14'!$U$18,0)),
IFERROR(INDEX('Season 14'!$X$20,MATCH('VS stats'!$C79,'Season 14'!$U$20,0)),
IFERROR(INDEX('Season 14'!$X$22,MATCH('VS stats'!$C79,'Season 14'!$U$22,0)),"-")))))</f>
        <v>-</v>
      </c>
      <c r="CJ79" s="965" t="str">
        <f>IFERROR(INDEX('Season 15'!$D$9:$D$27,MATCH('VS stats'!$C79,'Season 15'!$B$9:$B$27,0)),"-")</f>
        <v>-</v>
      </c>
      <c r="CK79" s="965" t="str">
        <f>IFERROR(INDEX('Season 15'!$D$28:$D$46,MATCH('VS stats'!$C79,'Season 15'!$B$28:$B$46,0)),"-")</f>
        <v>-</v>
      </c>
      <c r="CL79" s="965" t="str">
        <f>IFERROR(INDEX('Season 15'!$J$9:$J$16,MATCH('VS stats'!$C79,'Season 15'!$H$9:$H$16,0)),IFERROR(INDEX('Season 15'!$J$39,MATCH('VS stats'!$C79,'Season 15'!$H$39,0)),"-"))</f>
        <v>-</v>
      </c>
      <c r="CM79" s="965" t="str">
        <f>IFERROR(INDEX('Season 15'!$P$9:$P$16,MATCH('VS stats'!$C79,'Season 15'!$N$9:$N$16,0)),IFERROR(INDEX('Season 15'!$J$30,MATCH('VS stats'!$C79,'Season 15'!$H$30,0)),"-"))</f>
        <v>-</v>
      </c>
      <c r="CN79" s="965" t="str">
        <f>IFERROR(INDEX('Season 15'!$P$20:$P$24,MATCH('VS stats'!$C79,'Season 15'!$N$20:$N$24,0)),
IFERROR(INDEX('Season 15'!$X$9,MATCH('VS stats'!$C79,'Season 15'!$U$9,0)),
IFERROR(INDEX('Season 15'!$X$11:$X$13,MATCH('VS stats'!$C79,'Season 15'!$U$11:$U87,0)),
IFERROR(INDEX('Season 15'!$X$17,MATCH('VS stats'!$C79,'Season 15'!$U$17,0)),
IFERROR(INDEX('Season 15'!$X$19,MATCH('VS stats'!$C79,'Season 15'!$U$19,0)),
IFERROR(INDEX('Season 15'!$X$21,MATCH('VS stats'!$C79,'Season 15'!$U$21,0)),
IFERROR(INDEX('Season 15'!$X$23,MATCH('VS stats'!$C79,'Season 15'!$U$23,0)),"-")))))))</f>
        <v>-</v>
      </c>
      <c r="CO79" s="966" t="str">
        <f>IFERROR(INDEX('Season 15'!$X$10,MATCH('VS stats'!$C79,'Season 15'!$U$10,0)),
IFERROR(INDEX('Season 15'!$X$14:$X$16,MATCH('VS stats'!$C79,'Season 15'!$U$14:$U$16,0)),
IFERROR(INDEX('Season 15'!$X$18,MATCH('VS stats'!$C79,'Season 15'!$U$18,0)),
IFERROR(INDEX('Season 15'!$X$20,MATCH('VS stats'!$C79,'Season 15'!$U$20,0)),
IFERROR(INDEX('Season 15'!$X$22,MATCH('VS stats'!$C79,'Season 15'!$U$22,0)),"-")))))</f>
        <v>-</v>
      </c>
      <c r="CP79" s="976"/>
      <c r="CQ79" s="822"/>
      <c r="CR79" s="822"/>
      <c r="CS79" s="822"/>
      <c r="CT79" s="822"/>
      <c r="CU79" s="822"/>
    </row>
    <row r="80" spans="3:99" x14ac:dyDescent="0.25">
      <c r="C80" s="1313" t="s">
        <v>245</v>
      </c>
      <c r="D80" s="1074" t="str">
        <f>IFERROR(INDEX('Season 1'!$D$9:$D$31,MATCH('VS stats'!$C80,'Season 1'!$B$9:$B$31,0)),"-")</f>
        <v>1-1</v>
      </c>
      <c r="E80" s="1065" t="str">
        <f>IFERROR(INDEX('Season 1'!$D$32:$D$54,MATCH('VS stats'!$C80,'Season 1'!$B$32:$B$54,0)),"-")</f>
        <v>1-0</v>
      </c>
      <c r="F80" s="965" t="str">
        <f>IFERROR(INDEX('Season 1'!$J$9:$J$16,MATCH('VS stats'!$C80,'Season 1'!$H$9:$H$16,0)),IFERROR(INDEX('Season 1'!$W$9:$W$14,MATCH('VS stats'!$C80,'Season 1'!$T$9:$T$14,0)),"-"))</f>
        <v>-</v>
      </c>
      <c r="G80" s="965" t="str">
        <f>IFERROR(INDEX('Season 1'!$P$9:$P$16,MATCH('VS stats'!$C80,'Season 1'!$N$9:$N$16,0)),"-")</f>
        <v>-</v>
      </c>
      <c r="H80" s="965" t="str">
        <f>IFERROR(INDEX('Season 1'!$P$20:$P$24,MATCH('VS stats'!$C80,'Season 1'!$N$20:$N$24,0)),"-")</f>
        <v>-</v>
      </c>
      <c r="I80" s="966" t="s">
        <v>35</v>
      </c>
      <c r="J80" s="965" t="str">
        <f>IFERROR(INDEX('Season 2'!$D$9:$D$31,MATCH('VS stats'!$C80,'Season 2'!$B$9:$B$31,0)),"-")</f>
        <v>-</v>
      </c>
      <c r="K80" s="965" t="str">
        <f>IFERROR(INDEX('Season 2'!$D$32:$D$54,MATCH('VS stats'!$C80,'Season 2'!$B$32:$B$54,0)),"-")</f>
        <v>-</v>
      </c>
      <c r="L80" s="965" t="str">
        <f>IFERROR(INDEX('Season 2'!$J$9:$J$16,MATCH('VS stats'!$C80,'Season 2'!$H$9:$H$16,0)),IFERROR(INDEX('Season 2'!$J$45:$J$50,MATCH('VS stats'!$C80,'Season 2'!$H$45:$H$50,0)),"-"))</f>
        <v>-</v>
      </c>
      <c r="M80" s="965" t="str">
        <f>IFERROR(INDEX('Season 2'!$P$9:$P$16,MATCH('VS stats'!$C80,'Season 2'!$N$9:$N$16,0)),IFERROR(INDEX('Season 2'!$J$30,MATCH('VS stats'!$C80,'Season 2'!$H$30,0)),"-"))</f>
        <v>-</v>
      </c>
      <c r="N80" s="965" t="str">
        <f>IFERROR(INDEX('Season 2'!$P$20:$P$24,MATCH('VS stats'!$C80,'Season 2'!$N$20:$N$24,0)),
IFERROR(INDEX('Season 2'!$X$9,MATCH('VS stats'!$C80,'Season 2'!$U$9,0)),
IFERROR(INDEX('Season 2'!$X$11:$X$13,MATCH('VS stats'!$C80,'Season 2'!$U$11:$U88,0)),
IFERROR(INDEX('Season 2'!$X$17,MATCH('VS stats'!$C80,'Season 2'!$U$17,0)),
IFERROR(INDEX('Season 2'!$X$19,MATCH('VS stats'!$C80,'Season 2'!$U$19,0)),
IFERROR(INDEX('Season 2'!$X$21,MATCH('VS stats'!$C80,'Season 2'!$U$21,0)),
IFERROR(INDEX('Season 2'!$X$23,MATCH('VS stats'!$C80,'Season 2'!$U$23,0)),
IFERROR(INDEX('Season 2'!$X$25,MATCH('VS stats'!$C80,'Season 2'!$U$25,0)),"-"))))))))</f>
        <v>-</v>
      </c>
      <c r="O80" s="966" t="str">
        <f>IFERROR(INDEX('Season 2'!$X$10,MATCH('VS stats'!$C80,'Season 2'!$U$10,0)),
IFERROR(INDEX('Season 2'!$X$14:$X$16,MATCH('VS stats'!$C80,'Season 2'!$U$14:$U$16,0)),
IFERROR(INDEX('Season 2'!$X$18,MATCH('VS stats'!$C80,'Season 2'!$U$18,0)),
IFERROR(INDEX('Season 2'!$X$20,MATCH('VS stats'!$C80,'Season 2'!$U$20,0)),
IFERROR(INDEX('Season 2'!$X$22,MATCH('VS stats'!$C80,'Season 2'!$U$22,0)),
IFERROR(INDEX('Season 2'!$X$24,MATCH('VS stats'!$C80,'Season 2'!$U$24,0)),"-"))))))</f>
        <v>-</v>
      </c>
      <c r="P80" s="965" t="str">
        <f>IFERROR(INDEX('Season 3'!$D$9:$D$31,MATCH('VS stats'!$C80,'Season 3'!$B$9:$B$31,0)),"-")</f>
        <v>-</v>
      </c>
      <c r="Q80" s="965" t="str">
        <f>IFERROR(INDEX('Season 3'!$D$32:$D$54,MATCH('VS stats'!$C80,'Season 3'!$B$32:$B$54,0)),"-")</f>
        <v>-</v>
      </c>
      <c r="R80" s="965" t="str">
        <f>IFERROR(INDEX('Season 3'!$J$9:$J$16,MATCH('VS stats'!$C80,'Season 3'!$H$9:$H$16,0)),IFERROR(INDEX('Season 3'!$J$39,MATCH('VS stats'!$C80,'Season 3'!$H$39,0)),"-"))</f>
        <v>-</v>
      </c>
      <c r="S80" s="965" t="str">
        <f>IFERROR(INDEX('Season 3'!$P$9:$P$16,MATCH('VS stats'!$C80,'Season 3'!$N$9:$N$16,0)),IFERROR(INDEX('Season 3'!$J$30,MATCH('VS stats'!$C80,'Season 3'!$H$30,0)),"-"))</f>
        <v>-</v>
      </c>
      <c r="T80" s="965" t="str">
        <f>IFERROR(INDEX('Season 3'!$P$20:$P$24,MATCH('VS stats'!$C80,'Season 3'!$N$20:$N$24,0)),
IFERROR(INDEX('Season 3'!$X$9,MATCH('VS stats'!$C80,'Season 3'!$U$9,0)),
IFERROR(INDEX('Season 3'!$X$11:$X$13,MATCH('VS stats'!$C80,'Season 3'!$U$11:$U93,0)),
IFERROR(INDEX('Season 3'!$X$17,MATCH('VS stats'!$C80,'Season 3'!$U$17,0)),
IFERROR(INDEX('Season 3'!$X$19,MATCH('VS stats'!$C80,'Season 3'!$U$19,0)),
IFERROR(INDEX('Season 3'!$X$21,MATCH('VS stats'!$C80,'Season 3'!$U$21,0)),
IFERROR(INDEX('Season 3'!$X$23,MATCH('VS stats'!$C80,'Season 3'!$U$23,0)),
IFERROR(INDEX('Season 3'!$X$25,MATCH('VS stats'!$C80,'Season 3'!$U$25,0)),"-"))))))))</f>
        <v>-</v>
      </c>
      <c r="U80" s="966" t="str">
        <f>IFERROR(INDEX('Season 3'!$X$10,MATCH('VS stats'!$C80,'Season 3'!$U$10,0)),
IFERROR(INDEX('Season 3'!$X$14:$X$16,MATCH('VS stats'!$C80,'Season 3'!$U$14:$U$16,0)),
IFERROR(INDEX('Season 3'!$X$18,MATCH('VS stats'!$C80,'Season 3'!$U$18,0)),
IFERROR(INDEX('Season 3'!$X$20,MATCH('VS stats'!$C80,'Season 3'!$U$20,0)),
IFERROR(INDEX('Season 3'!$X$22,MATCH('VS stats'!$C80,'Season 3'!$U$22,0)),
IFERROR(INDEX('Season 3'!$X$24,MATCH('VS stats'!$C80,'Season 3'!$U$24,0)),"-"))))))</f>
        <v>-</v>
      </c>
      <c r="V80" s="965" t="str">
        <f>IFERROR(INDEX('Season 4'!$D$9:$D$27,MATCH('VS stats'!$C80,'Season 4'!$B$9:$B$27,0)),"-")</f>
        <v>-</v>
      </c>
      <c r="W80" s="965" t="str">
        <f>IFERROR(INDEX('Season 4'!$D$28:$D$46,MATCH('VS stats'!$C80,'Season 4'!$B$28:$B$46,0)),"-")</f>
        <v>-</v>
      </c>
      <c r="X80" s="965" t="str">
        <f>IFERROR(INDEX('Season 4'!$J$9:$J$16,MATCH('VS stats'!$C80,'Season 4'!$H$9:$H$16,0)),IFERROR(INDEX('Season 4'!$J$39,MATCH('VS stats'!$C80,'Season 4'!$H$39,0)),"-"))</f>
        <v>-</v>
      </c>
      <c r="Y80" s="965" t="str">
        <f>IFERROR(INDEX('Season 4'!$P$9:$P$16,MATCH('VS stats'!$C80,'Season 4'!$N$9:$N$16,0)),IFERROR(INDEX('Season 4'!$J$30,MATCH('VS stats'!$C80,'Season 4'!$H$30,0)),"-"))</f>
        <v>-</v>
      </c>
      <c r="Z80" s="965" t="str">
        <f>IFERROR(INDEX('Season 4'!$P$20:$P$24,MATCH('VS stats'!$C80,'Season 4'!$N$20:$N$24,0)),
IFERROR(INDEX('Season 4'!$X$9,MATCH('VS stats'!$C80,'Season 4'!$U$9,0)),
IFERROR(INDEX('Season 4'!$X$11:$X$13,MATCH('VS stats'!$C80,'Season 4'!$U$11:$U88,0)),
IFERROR(INDEX('Season 4'!$X$17,MATCH('VS stats'!$C80,'Season 4'!$U$17,0)),
IFERROR(INDEX('Season 4'!$X$19,MATCH('VS stats'!$C80,'Season 4'!$U$19,0)),
IFERROR(INDEX('Season 4'!$X$21,MATCH('VS stats'!$C80,'Season 4'!$U$21,0)),
IFERROR(INDEX('Season 4'!$X$23,MATCH('VS stats'!$C80,'Season 4'!$U$23,0)),
IFERROR(INDEX('Season 4'!$X$25,MATCH('VS stats'!$C80,'Season 4'!$U$25,0)),"-"))))))))</f>
        <v>-</v>
      </c>
      <c r="AA80" s="966" t="str">
        <f>IFERROR(INDEX('Season 4'!$X$10,MATCH('VS stats'!$C80,'Season 4'!$U$10,0)),
IFERROR(INDEX('Season 4'!$X$14:$X$16,MATCH('VS stats'!$C80,'Season 4'!$U$14:$U$16,0)),
IFERROR(INDEX('Season 4'!$X$18,MATCH('VS stats'!$C80,'Season 4'!$U$18,0)),
IFERROR(INDEX('Season 4'!$X$20,MATCH('VS stats'!$C80,'Season 4'!$U$20,0)),
IFERROR(INDEX('Season 4'!$X$22,MATCH('VS stats'!$C80,'Season 4'!$U$22,0)),
IFERROR(INDEX('Season 4'!$X$24,MATCH('VS stats'!$C80,'Season 4'!$U$24,0)),"-"))))))</f>
        <v>-</v>
      </c>
      <c r="AB80" s="965" t="str">
        <f>IFERROR(INDEX('Season 5'!$D$9:$D$27,MATCH('VS stats'!$C80,'Season 5'!$B$9:$B$27,0)),"-")</f>
        <v>-</v>
      </c>
      <c r="AC80" s="965" t="str">
        <f>IFERROR(INDEX('Season 5'!$D$28:$D$46,MATCH('VS stats'!$C80,'Season 5'!$B$28:$B$46,0)),"-")</f>
        <v>-</v>
      </c>
      <c r="AD80" s="965" t="str">
        <f>IFERROR(INDEX('Season 5'!$J$9:$J$16,MATCH('VS stats'!$C80,'Season 5'!$H$9:$H$16,0)),IFERROR(INDEX('Season 5'!$J$39,MATCH('VS stats'!$C80,'Season 5'!$H$39,0)),"-"))</f>
        <v>-</v>
      </c>
      <c r="AE80" s="965" t="str">
        <f>IFERROR(INDEX('Season 5'!$P$9:$P$16,MATCH('VS stats'!$C80,'Season 5'!$N$9:$N$16,0)),IFERROR(INDEX('Season 5'!$J$30,MATCH('VS stats'!$C80,'Season 5'!$H$30,0)),"-"))</f>
        <v>-</v>
      </c>
      <c r="AF80" s="965" t="str">
        <f>IFERROR(INDEX('Season 5'!$P$20:$P$24,MATCH('VS stats'!$C80,'Season 5'!$N$20:$N$24,0)),
IFERROR(INDEX('Season 5'!$X$9,MATCH('VS stats'!$C80,'Season 5'!$U$9,0)),
IFERROR(INDEX('Season 5'!$X$11:$X$13,MATCH('VS stats'!$C80,'Season 5'!$U$11:$U88,0)),
IFERROR(INDEX('Season 5'!$X$17,MATCH('VS stats'!$C80,'Season 5'!$U$17,0)),
IFERROR(INDEX('Season 5'!$X$19,MATCH('VS stats'!$C80,'Season 5'!$U$19,0)),
IFERROR(INDEX('Season 5'!$X$21,MATCH('VS stats'!$C80,'Season 5'!$U$21,0)),
IFERROR(INDEX('Season 5'!$X$23,MATCH('VS stats'!$C80,'Season 5'!$U$23,0)),"-")))))))</f>
        <v>-</v>
      </c>
      <c r="AG80" s="966" t="str">
        <f>IFERROR(INDEX('Season 5'!$X$10,MATCH('VS stats'!$C80,'Season 5'!$U$10,0)),
IFERROR(INDEX('Season 5'!$X$14:$X$16,MATCH('VS stats'!$C80,'Season 5'!$U$14:$U$16,0)),
IFERROR(INDEX('Season 5'!$X$18,MATCH('VS stats'!$C80,'Season 5'!$U$18,0)),
IFERROR(INDEX('Season 5'!$X$20,MATCH('VS stats'!$C80,'Season 5'!$U$20,0)),
IFERROR(INDEX('Season 5'!$X$22,MATCH('VS stats'!$C80,'Season 5'!$U$22,0)),"-")))))</f>
        <v>-</v>
      </c>
      <c r="AH80" s="965" t="str">
        <f>IFERROR(INDEX('Season 6'!$D$9:$D$27,MATCH('VS stats'!$C80,'Season 6'!$B$9:$B$27,0)),"-")</f>
        <v>-</v>
      </c>
      <c r="AI80" s="965" t="str">
        <f>IFERROR(INDEX('Season 6'!$D$28:$D$46,MATCH('VS stats'!$C80,'Season 6'!$B$28:$B$46,0)),"-")</f>
        <v>-</v>
      </c>
      <c r="AJ80" s="965" t="str">
        <f>IFERROR(INDEX('Season 6'!$J$9:$J$16,MATCH('VS stats'!$C80,'Season 6'!$H$9:$H$16,0)),IFERROR(INDEX('Season 6'!$J$39,MATCH('VS stats'!$C80,'Season 6'!$H$39,0)),"-"))</f>
        <v>-</v>
      </c>
      <c r="AK80" s="965" t="str">
        <f>IFERROR(INDEX('Season 6'!$P$9:$P$16,MATCH('VS stats'!$C80,'Season 6'!$N$9:$N$16,0)),IFERROR(INDEX('Season 6'!$J$30,MATCH('VS stats'!$C80,'Season 6'!$H$30,0)),"-"))</f>
        <v>-</v>
      </c>
      <c r="AL80" s="965" t="str">
        <f>IFERROR(INDEX('Season 6'!$P$20:$P$24,MATCH('VS stats'!$C80,'Season 6'!$N$20:$N$24,0)),
IFERROR(INDEX('Season 6'!$X$9,MATCH('VS stats'!$C80,'Season 6'!$U$9,0)),
IFERROR(INDEX('Season 6'!$X$11:$X$13,MATCH('VS stats'!$C80,'Season 6'!$U$11:$U88,0)),
IFERROR(INDEX('Season 6'!$X$17,MATCH('VS stats'!$C80,'Season 6'!$U$17,0)),
IFERROR(INDEX('Season 6'!$X$19,MATCH('VS stats'!$C80,'Season 6'!$U$19,0)),
IFERROR(INDEX('Season 6'!$X$21,MATCH('VS stats'!$C80,'Season 6'!$U$21,0)),
IFERROR(INDEX('Season 6'!$X$23,MATCH('VS stats'!$C80,'Season 6'!$U$23,0)),"-")))))))</f>
        <v>-</v>
      </c>
      <c r="AM80" s="966" t="str">
        <f>IFERROR(INDEX('Season 6'!$X$10,MATCH('VS stats'!$C80,'Season 6'!$U$10,0)),
IFERROR(INDEX('Season 6'!$X$14:$X$16,MATCH('VS stats'!$C80,'Season 6'!$U$14:$U$16,0)),
IFERROR(INDEX('Season 6'!$X$18,MATCH('VS stats'!$C80,'Season 6'!$U$18,0)),
IFERROR(INDEX('Season 6'!$X$20,MATCH('VS stats'!$C80,'Season 6'!$U$20,0)),
IFERROR(INDEX('Season 6'!$X$22,MATCH('VS stats'!$C80,'Season 6'!$U$22,0)),"-")))))</f>
        <v>-</v>
      </c>
      <c r="AN80" s="965" t="str">
        <f>IFERROR(INDEX('Season 7'!$D$9:$D$27,MATCH('VS stats'!$C80,'Season 7'!$B$9:$B$27,0)),"-")</f>
        <v>-</v>
      </c>
      <c r="AO80" s="965" t="str">
        <f>IFERROR(INDEX('Season 7'!$D$28:$D$46,MATCH('VS stats'!$C80,'Season 7'!$B$28:$B$46,0)),"-")</f>
        <v>-</v>
      </c>
      <c r="AP80" s="965" t="str">
        <f>IFERROR(INDEX('Season 7'!$J$9:$J$16,MATCH('VS stats'!$C80,'Season 7'!$H$9:$H$16,0)),IFERROR(INDEX('Season 7'!$J$39,MATCH('VS stats'!$C80,'Season 7'!$H$39,0)),"-"))</f>
        <v>-</v>
      </c>
      <c r="AQ80" s="965" t="str">
        <f>IFERROR(INDEX('Season 7'!$P$9:$P$16,MATCH('VS stats'!$C80,'Season 7'!$N$9:$N$16,0)),IFERROR(INDEX('Season 7'!$J$30,MATCH('VS stats'!$C80,'Season 7'!$H$30,0)),"-"))</f>
        <v>-</v>
      </c>
      <c r="AR80" s="965" t="str">
        <f>IFERROR(INDEX('Season 7'!$P$20:$P$24,MATCH('VS stats'!$C80,'Season 7'!$N$20:$N$24,0)),
IFERROR(INDEX('Season 7'!$X$9,MATCH('VS stats'!$C80,'Season 7'!$U$9,0)),
IFERROR(INDEX('Season 7'!$X$11:$X$13,MATCH('VS stats'!$C80,'Season 7'!$U$11:$U88,0)),
IFERROR(INDEX('Season 7'!$X$17,MATCH('VS stats'!$C80,'Season 7'!$U$17,0)),
IFERROR(INDEX('Season 7'!$X$19,MATCH('VS stats'!$C80,'Season 7'!$U$19,0)),
IFERROR(INDEX('Season 7'!$X$21,MATCH('VS stats'!$C80,'Season 7'!$U$21,0)),
IFERROR(INDEX('Season 7'!$X$23,MATCH('VS stats'!$C80,'Season 7'!$U$23,0)),"-")))))))</f>
        <v>-</v>
      </c>
      <c r="AS80" s="966" t="str">
        <f>IFERROR(INDEX('Season 7'!$X$10,MATCH('VS stats'!$C80,'Season 7'!$U$10,0)),
IFERROR(INDEX('Season 7'!$X$14:$X$16,MATCH('VS stats'!$C80,'Season 7'!$U$14:$U$16,0)),
IFERROR(INDEX('Season 7'!$X$18,MATCH('VS stats'!$C80,'Season 7'!$U$18,0)),
IFERROR(INDEX('Season 7'!$X$20,MATCH('VS stats'!$C80,'Season 7'!$U$20,0)),
IFERROR(INDEX('Season 7'!$X$22,MATCH('VS stats'!$C80,'Season 7'!$U$22,0)),"-")))))</f>
        <v>-</v>
      </c>
      <c r="AT80" s="965" t="str">
        <f>IFERROR(INDEX('Season 8'!$D$9:$D$27,MATCH('VS stats'!$C80,'Season 8'!$B$9:$B$27,0)),"-")</f>
        <v>-</v>
      </c>
      <c r="AU80" s="965" t="str">
        <f>IFERROR(INDEX('Season 8'!$D$28:$D$46,MATCH('VS stats'!$C80,'Season 8'!$B$28:$B$46,0)),"-")</f>
        <v>-</v>
      </c>
      <c r="AV80" s="965" t="str">
        <f>IFERROR(INDEX('Season 8'!$J$9:$J$16,MATCH('VS stats'!$C80,'Season 8'!$H$9:$H$16,0)),IFERROR(INDEX('Season 8'!$J$39,MATCH('VS stats'!$C80,'Season 8'!$H$39,0)),"-"))</f>
        <v>-</v>
      </c>
      <c r="AW80" s="965" t="str">
        <f>IFERROR(INDEX('Season 8'!$P$9:$P$16,MATCH('VS stats'!$C80,'Season 8'!$N$9:$N$16,0)),IFERROR(INDEX('Season 8'!$J$30,MATCH('VS stats'!$C80,'Season 8'!$H$30,0)),"-"))</f>
        <v>-</v>
      </c>
      <c r="AX80" s="965" t="str">
        <f>IFERROR(INDEX('Season 8'!$P$20:$P$24,MATCH('VS stats'!$C80,'Season 8'!$N$20:$N$24,0)),
IFERROR(INDEX('Season 8'!$X$9,MATCH('VS stats'!$C80,'Season 8'!$U$9,0)),
IFERROR(INDEX('Season 8'!$X$11:$X$13,MATCH('VS stats'!$C80,'Season 8'!$U$11:$U88,0)),
IFERROR(INDEX('Season 8'!$X$17,MATCH('VS stats'!$C80,'Season 8'!$U$17,0)),
IFERROR(INDEX('Season 8'!$X$19,MATCH('VS stats'!$C80,'Season 8'!$U$19,0)),
IFERROR(INDEX('Season 8'!$X$21,MATCH('VS stats'!$C80,'Season 8'!$U$21,0)),
IFERROR(INDEX('Season 8'!$X$23,MATCH('VS stats'!$C80,'Season 8'!$U$23,0)),"-")))))))</f>
        <v>-</v>
      </c>
      <c r="AY80" s="966" t="str">
        <f>IFERROR(INDEX('Season 8'!$X$10,MATCH('VS stats'!$C80,'Season 8'!$U$10,0)),
IFERROR(INDEX('Season 8'!$X$14:$X$16,MATCH('VS stats'!$C80,'Season 8'!$U$14:$U$16,0)),
IFERROR(INDEX('Season 8'!$X$18,MATCH('VS stats'!$C80,'Season 8'!$U$18,0)),
IFERROR(INDEX('Season 8'!$X$20,MATCH('VS stats'!$C80,'Season 8'!$U$20,0)),
IFERROR(INDEX('Season 8'!$X$22,MATCH('VS stats'!$C80,'Season 8'!$U$22,0)),"-")))))</f>
        <v>-</v>
      </c>
      <c r="AZ80" s="965" t="str">
        <f>IFERROR(INDEX('Season 9'!$D$9:$D$27,MATCH('VS stats'!$C80,'Season 9'!$B$9:$B$27,0)),"-")</f>
        <v>-</v>
      </c>
      <c r="BA80" s="965" t="str">
        <f>IFERROR(INDEX('Season 9'!$D$28:$D$46,MATCH('VS stats'!$C80,'Season 9'!$B$28:$B$46,0)),"-")</f>
        <v>-</v>
      </c>
      <c r="BB80" s="965" t="str">
        <f>IFERROR(INDEX('Season 9'!$J$9:$J$16,MATCH('VS stats'!$C80,'Season 9'!$H$9:$H$16,0)),IFERROR(INDEX('Season 9'!$J$39,MATCH('VS stats'!$C80,'Season 9'!$H$39,0)),"-"))</f>
        <v>-</v>
      </c>
      <c r="BC80" s="965" t="str">
        <f>IFERROR(INDEX('Season 9'!$P$9:$P$16,MATCH('VS stats'!$C80,'Season 9'!$N$9:$N$16,0)),IFERROR(INDEX('Season 9'!$J$30,MATCH('VS stats'!$C80,'Season 9'!$H$30,0)),"-"))</f>
        <v>-</v>
      </c>
      <c r="BD80" s="965" t="str">
        <f>IFERROR(INDEX('Season 9'!$P$20:$P$24,MATCH('VS stats'!$C80,'Season 9'!$N$20:$N$24,0)),
IFERROR(INDEX('Season 9'!$X$9,MATCH('VS stats'!$C80,'Season 9'!$U$9,0)),
IFERROR(INDEX('Season 9'!$X$11:$X$13,MATCH('VS stats'!$C80,'Season 9'!$U$11:$U88,0)),
IFERROR(INDEX('Season 9'!$X$17,MATCH('VS stats'!$C80,'Season 9'!$U$17,0)),
IFERROR(INDEX('Season 9'!$X$19,MATCH('VS stats'!$C80,'Season 9'!$U$19,0)),
IFERROR(INDEX('Season 9'!$X$21,MATCH('VS stats'!$C80,'Season 9'!$U$21,0)),
IFERROR(INDEX('Season 9'!$X$23,MATCH('VS stats'!$C80,'Season 9'!$U$23,0)),"-")))))))</f>
        <v>-</v>
      </c>
      <c r="BE80" s="966" t="str">
        <f>IFERROR(INDEX('Season 9'!$X$10,MATCH('VS stats'!$C80,'Season 9'!$U$10,0)),
IFERROR(INDEX('Season 9'!$X$14:$X$16,MATCH('VS stats'!$C80,'Season 9'!$U$14:$U$16,0)),
IFERROR(INDEX('Season 9'!$X$18,MATCH('VS stats'!$C80,'Season 9'!$U$18,0)),
IFERROR(INDEX('Season 9'!$X$20,MATCH('VS stats'!$C80,'Season 9'!$U$20,0)),
IFERROR(INDEX('Season 9'!$X$22,MATCH('VS stats'!$C80,'Season 9'!$U$22,0)),"-")))))</f>
        <v>-</v>
      </c>
      <c r="BF80" s="965" t="str">
        <f>IFERROR(INDEX('Season 10'!$D$9:$D$27,MATCH('VS stats'!$C80,'Season 10'!$B$9:$B$27,0)),"-")</f>
        <v>-</v>
      </c>
      <c r="BG80" s="965" t="str">
        <f>IFERROR(INDEX('Season 10'!$D$28:$D$46,MATCH('VS stats'!$C80,'Season 10'!$B$28:$B$46,0)),"-")</f>
        <v>-</v>
      </c>
      <c r="BH80" s="965" t="str">
        <f>IFERROR(INDEX('Season 10'!$J$9:$J$16,MATCH('VS stats'!$C80,'Season 10'!$H$9:$H$16,0)),IFERROR(INDEX('Season 10'!$J$39,MATCH('VS stats'!$C80,'Season 10'!$H$39,0)),"-"))</f>
        <v>-</v>
      </c>
      <c r="BI80" s="965" t="str">
        <f>IFERROR(INDEX('Season 10'!$P$9:$P$16,MATCH('VS stats'!$C80,'Season 10'!$N$9:$N$16,0)),IFERROR(INDEX('Season 10'!$J$30,MATCH('VS stats'!$C80,'Season 10'!$H$30,0)),"-"))</f>
        <v>-</v>
      </c>
      <c r="BJ80" s="965" t="str">
        <f>IFERROR(INDEX('Season 10'!$P$20:$P$24,MATCH('VS stats'!$C80,'Season 10'!$N$20:$N$24,0)),
IFERROR(INDEX('Season 10'!$X$9,MATCH('VS stats'!$C80,'Season 10'!$U$9,0)),
IFERROR(INDEX('Season 10'!$X$11:$X$13,MATCH('VS stats'!$C80,'Season 10'!$U$11:$U88,0)),
IFERROR(INDEX('Season 10'!$X$17,MATCH('VS stats'!$C80,'Season 10'!$U$17,0)),
IFERROR(INDEX('Season 10'!$X$19,MATCH('VS stats'!$C80,'Season 10'!$U$19,0)),
IFERROR(INDEX('Season 10'!$X$21,MATCH('VS stats'!$C80,'Season 10'!$U$21,0)),
IFERROR(INDEX('Season 10'!$X$23,MATCH('VS stats'!$C80,'Season 10'!$U$23,0)),"-")))))))</f>
        <v>-</v>
      </c>
      <c r="BK80" s="966" t="str">
        <f>IFERROR(INDEX('Season 10'!$X$10,MATCH('VS stats'!$C80,'Season 10'!$U$10,0)),
IFERROR(INDEX('Season 10'!$X$14:$X$16,MATCH('VS stats'!$C80,'Season 10'!$U$14:$U$16,0)),
IFERROR(INDEX('Season 10'!$X$18,MATCH('VS stats'!$C80,'Season 10'!$U$18,0)),
IFERROR(INDEX('Season 10'!$X$20,MATCH('VS stats'!$C80,'Season 10'!$U$20,0)),
IFERROR(INDEX('Season 10'!$X$22,MATCH('VS stats'!$C80,'Season 10'!$U$22,0)),"-")))))</f>
        <v>-</v>
      </c>
      <c r="BL80" s="965" t="str">
        <f>IFERROR(INDEX('Season 11'!$D$9:$D$27,MATCH('VS stats'!$C80,'Season 11'!$B$9:$B$27,0)),"-")</f>
        <v>-</v>
      </c>
      <c r="BM80" s="965" t="str">
        <f>IFERROR(INDEX('Season 11'!$D$28:$D$46,MATCH('VS stats'!$C80,'Season 11'!$B$28:$B$46,0)),"-")</f>
        <v>-</v>
      </c>
      <c r="BN80" s="965" t="str">
        <f>IFERROR(INDEX('Season 11'!$J$9:$J$16,MATCH('VS stats'!$C80,'Season 11'!$H$9:$H$16,0)),IFERROR(INDEX('Season 11'!$J$39,MATCH('VS stats'!$C80,'Season 11'!$H$39,0)),"-"))</f>
        <v>-</v>
      </c>
      <c r="BO80" s="965" t="str">
        <f>IFERROR(INDEX('Season 11'!$P$9:$P$16,MATCH('VS stats'!$C80,'Season 11'!$N$9:$N$16,0)),IFERROR(INDEX('Season 11'!$J$30,MATCH('VS stats'!$C80,'Season 11'!$H$30,0)),"-"))</f>
        <v>-</v>
      </c>
      <c r="BP80" s="965" t="str">
        <f>IFERROR(INDEX('Season 11'!$P$20:$P$24,MATCH('VS stats'!$C80,'Season 11'!$N$20:$N$24,0)),
IFERROR(INDEX('Season 11'!$X$9,MATCH('VS stats'!$C80,'Season 11'!$U$9,0)),
IFERROR(INDEX('Season 11'!$X$11:$X$13,MATCH('VS stats'!$C80,'Season 11'!$U$11:$U88,0)),
IFERROR(INDEX('Season 11'!$X$17,MATCH('VS stats'!$C80,'Season 11'!$U$17,0)),
IFERROR(INDEX('Season 11'!$X$19,MATCH('VS stats'!$C80,'Season 11'!$U$19,0)),
IFERROR(INDEX('Season 11'!$X$21,MATCH('VS stats'!$C80,'Season 11'!$U$21,0)),
IFERROR(INDEX('Season 11'!$X$23,MATCH('VS stats'!$C80,'Season 11'!$U$23,0)),"-")))))))</f>
        <v>-</v>
      </c>
      <c r="BQ80" s="966" t="str">
        <f>IFERROR(INDEX('Season 11'!$X$10,MATCH('VS stats'!$C80,'Season 11'!$U$10,0)),
IFERROR(INDEX('Season 11'!$X$14:$X$16,MATCH('VS stats'!$C80,'Season 11'!$U$14:$U$16,0)),
IFERROR(INDEX('Season 11'!$X$18,MATCH('VS stats'!$C80,'Season 11'!$U$18,0)),
IFERROR(INDEX('Season 11'!$X$20,MATCH('VS stats'!$C80,'Season 11'!$U$20,0)),
IFERROR(INDEX('Season 11'!$X$22,MATCH('VS stats'!$C80,'Season 11'!$U$22,0)),"-")))))</f>
        <v>-</v>
      </c>
      <c r="BR80" s="965" t="str">
        <f>IFERROR(INDEX('Season 12'!$D$9:$D$27,MATCH('VS stats'!$C80,'Season 12'!$B$9:$B$27,0)),"-")</f>
        <v>-</v>
      </c>
      <c r="BS80" s="965" t="str">
        <f>IFERROR(INDEX('Season 12'!$D$28:$D$46,MATCH('VS stats'!$C80,'Season 12'!$B$28:$B$46,0)),"-")</f>
        <v>-</v>
      </c>
      <c r="BT80" s="965" t="str">
        <f>IFERROR(INDEX('Season 12'!$J$9:$J$16,MATCH('VS stats'!$C80,'Season 12'!$H$9:$H$16,0)),IFERROR(INDEX('Season 12'!$J$39,MATCH('VS stats'!$C80,'Season 12'!$H$39,0)),"-"))</f>
        <v>-</v>
      </c>
      <c r="BU80" s="965" t="str">
        <f>IFERROR(INDEX('Season 12'!$P$9:$P$16,MATCH('VS stats'!$C80,'Season 12'!$N$9:$N$16,0)),IFERROR(INDEX('Season 12'!$J$30,MATCH('VS stats'!$C80,'Season 12'!$H$30,0)),"-"))</f>
        <v>-</v>
      </c>
      <c r="BV80" s="965" t="str">
        <f>IFERROR(INDEX('Season 12'!$P$20:$P$24,MATCH('VS stats'!$C80,'Season 12'!$N$20:$N$24,0)),
IFERROR(INDEX('Season 12'!$X$9,MATCH('VS stats'!$C80,'Season 12'!$U$9,0)),
IFERROR(INDEX('Season 12'!$X$11:$X$13,MATCH('VS stats'!$C80,'Season 12'!$U$11:$U88,0)),
IFERROR(INDEX('Season 12'!$X$17,MATCH('VS stats'!$C80,'Season 12'!$U$17,0)),
IFERROR(INDEX('Season 12'!$X$19,MATCH('VS stats'!$C80,'Season 12'!$U$19,0)),
IFERROR(INDEX('Season 12'!$X$21,MATCH('VS stats'!$C80,'Season 12'!$U$21,0)),
IFERROR(INDEX('Season 12'!$X$23,MATCH('VS stats'!$C80,'Season 12'!$U$23,0)),"-")))))))</f>
        <v>-</v>
      </c>
      <c r="BW80" s="966" t="str">
        <f>IFERROR(INDEX('Season 12'!$X$10,MATCH('VS stats'!$C80,'Season 12'!$U$10,0)),
IFERROR(INDEX('Season 12'!$X$14:$X$16,MATCH('VS stats'!$C80,'Season 12'!$U$14:$U$16,0)),
IFERROR(INDEX('Season 12'!$X$18,MATCH('VS stats'!$C80,'Season 12'!$U$18,0)),
IFERROR(INDEX('Season 12'!$X$20,MATCH('VS stats'!$C80,'Season 12'!$U$20,0)),
IFERROR(INDEX('Season 12'!$X$22,MATCH('VS stats'!$C80,'Season 12'!$U$22,0)),"-")))))</f>
        <v>-</v>
      </c>
      <c r="BX80" s="965" t="str">
        <f>IFERROR(INDEX('Season 13'!$D$9:$D$27,MATCH('VS stats'!$C80,'Season 13'!$B$9:$B$27,0)),"-")</f>
        <v>-</v>
      </c>
      <c r="BY80" s="965" t="str">
        <f>IFERROR(INDEX('Season 13'!$D$28:$D$46,MATCH('VS stats'!$C80,'Season 13'!$B$28:$B$46,0)),"-")</f>
        <v>-</v>
      </c>
      <c r="BZ80" s="965" t="str">
        <f>IFERROR(INDEX('Season 13'!$J$9:$J$16,MATCH('VS stats'!$C80,'Season 13'!$H$9:$H$16,0)),IFERROR(INDEX('Season 13'!$J$39,MATCH('VS stats'!$C80,'Season 13'!$H$39,0)),"-"))</f>
        <v>-</v>
      </c>
      <c r="CA80" s="965" t="str">
        <f>IFERROR(INDEX('Season 13'!$P$9:$P$16,MATCH('VS stats'!$C80,'Season 13'!$N$9:$N$16,0)),IFERROR(INDEX('Season 13'!$J$30,MATCH('VS stats'!$C80,'Season 13'!$H$30,0)),"-"))</f>
        <v>-</v>
      </c>
      <c r="CB80" s="965" t="str">
        <f>IFERROR(INDEX('Season 13'!$P$20:$P$24,MATCH('VS stats'!$C80,'Season 13'!$N$20:$N$24,0)),
IFERROR(INDEX('Season 13'!$X$9,MATCH('VS stats'!$C80,'Season 13'!$U$9,0)),
IFERROR(INDEX('Season 13'!$X$11:$X$13,MATCH('VS stats'!$C80,'Season 13'!$U$11:$U88,0)),
IFERROR(INDEX('Season 13'!$X$17,MATCH('VS stats'!$C80,'Season 13'!$U$17,0)),
IFERROR(INDEX('Season 13'!$X$19,MATCH('VS stats'!$C80,'Season 13'!$U$19,0)),
IFERROR(INDEX('Season 13'!$X$21,MATCH('VS stats'!$C80,'Season 13'!$U$21,0)),
IFERROR(INDEX('Season 13'!$X$23,MATCH('VS stats'!$C80,'Season 13'!$U$23,0)),"-")))))))</f>
        <v>-</v>
      </c>
      <c r="CC80" s="966" t="str">
        <f>IFERROR(INDEX('Season 13'!$X$10,MATCH('VS stats'!$C80,'Season 13'!$U$10,0)),
IFERROR(INDEX('Season 13'!$X$14:$X$16,MATCH('VS stats'!$C80,'Season 13'!$U$14:$U$16,0)),
IFERROR(INDEX('Season 13'!$X$18,MATCH('VS stats'!$C80,'Season 13'!$U$18,0)),
IFERROR(INDEX('Season 13'!$X$20,MATCH('VS stats'!$C80,'Season 13'!$U$20,0)),
IFERROR(INDEX('Season 13'!$X$22,MATCH('VS stats'!$C80,'Season 13'!$U$22,0)),"-")))))</f>
        <v>-</v>
      </c>
      <c r="CD80" s="965" t="str">
        <f>IFERROR(INDEX('Season 14'!$D$9:$D$27,MATCH('VS stats'!$C80,'Season 14'!$B$9:$B$27,0)),"-")</f>
        <v>-</v>
      </c>
      <c r="CE80" s="965" t="str">
        <f>IFERROR(INDEX('Season 14'!$D$28:$D$46,MATCH('VS stats'!$C80,'Season 14'!$B$28:$B$46,0)),"-")</f>
        <v>-</v>
      </c>
      <c r="CF80" s="965" t="str">
        <f>IFERROR(INDEX('Season 14'!$J$9:$J$16,MATCH('VS stats'!$C80,'Season 14'!$H$9:$H$16,0)),IFERROR(INDEX('Season 14'!$J$39,MATCH('VS stats'!$C80,'Season 14'!$H$39,0)),"-"))</f>
        <v>-</v>
      </c>
      <c r="CG80" s="965" t="str">
        <f>IFERROR(INDEX('Season 14'!$P$9:$P$16,MATCH('VS stats'!$C80,'Season 14'!$N$9:$N$16,0)),IFERROR(INDEX('Season 14'!$J$30,MATCH('VS stats'!$C80,'Season 14'!$H$30,0)),"-"))</f>
        <v>-</v>
      </c>
      <c r="CH80" s="965" t="str">
        <f>IFERROR(INDEX('Season 14'!$P$20:$P$24,MATCH('VS stats'!$C80,'Season 14'!$N$20:$N$24,0)),
IFERROR(INDEX('Season 14'!$X$9,MATCH('VS stats'!$C80,'Season 14'!$U$9,0)),
IFERROR(INDEX('Season 14'!$X$11:$X$13,MATCH('VS stats'!$C80,'Season 14'!$U$11:$U88,0)),
IFERROR(INDEX('Season 14'!$X$17,MATCH('VS stats'!$C80,'Season 14'!$U$17,0)),
IFERROR(INDEX('Season 14'!$X$19,MATCH('VS stats'!$C80,'Season 14'!$U$19,0)),
IFERROR(INDEX('Season 14'!$X$21,MATCH('VS stats'!$C80,'Season 14'!$U$21,0)),
IFERROR(INDEX('Season 14'!$X$23,MATCH('VS stats'!$C80,'Season 14'!$U$23,0)),"-")))))))</f>
        <v>-</v>
      </c>
      <c r="CI80" s="966" t="str">
        <f>IFERROR(INDEX('Season 14'!$X$10,MATCH('VS stats'!$C80,'Season 14'!$U$10,0)),
IFERROR(INDEX('Season 14'!$X$14:$X$16,MATCH('VS stats'!$C80,'Season 14'!$U$14:$U$16,0)),
IFERROR(INDEX('Season 14'!$X$18,MATCH('VS stats'!$C80,'Season 14'!$U$18,0)),
IFERROR(INDEX('Season 14'!$X$20,MATCH('VS stats'!$C80,'Season 14'!$U$20,0)),
IFERROR(INDEX('Season 14'!$X$22,MATCH('VS stats'!$C80,'Season 14'!$U$22,0)),"-")))))</f>
        <v>-</v>
      </c>
      <c r="CJ80" s="965" t="str">
        <f>IFERROR(INDEX('Season 15'!$D$9:$D$27,MATCH('VS stats'!$C80,'Season 15'!$B$9:$B$27,0)),"-")</f>
        <v>-</v>
      </c>
      <c r="CK80" s="965" t="str">
        <f>IFERROR(INDEX('Season 15'!$D$28:$D$46,MATCH('VS stats'!$C80,'Season 15'!$B$28:$B$46,0)),"-")</f>
        <v>-</v>
      </c>
      <c r="CL80" s="965" t="str">
        <f>IFERROR(INDEX('Season 15'!$J$9:$J$16,MATCH('VS stats'!$C80,'Season 15'!$H$9:$H$16,0)),IFERROR(INDEX('Season 15'!$J$39,MATCH('VS stats'!$C80,'Season 15'!$H$39,0)),"-"))</f>
        <v>-</v>
      </c>
      <c r="CM80" s="965" t="str">
        <f>IFERROR(INDEX('Season 15'!$P$9:$P$16,MATCH('VS stats'!$C80,'Season 15'!$N$9:$N$16,0)),IFERROR(INDEX('Season 15'!$J$30,MATCH('VS stats'!$C80,'Season 15'!$H$30,0)),"-"))</f>
        <v>-</v>
      </c>
      <c r="CN80" s="965" t="str">
        <f>IFERROR(INDEX('Season 15'!$P$20:$P$24,MATCH('VS stats'!$C80,'Season 15'!$N$20:$N$24,0)),
IFERROR(INDEX('Season 15'!$X$9,MATCH('VS stats'!$C80,'Season 15'!$U$9,0)),
IFERROR(INDEX('Season 15'!$X$11:$X$13,MATCH('VS stats'!$C80,'Season 15'!$U$11:$U88,0)),
IFERROR(INDEX('Season 15'!$X$17,MATCH('VS stats'!$C80,'Season 15'!$U$17,0)),
IFERROR(INDEX('Season 15'!$X$19,MATCH('VS stats'!$C80,'Season 15'!$U$19,0)),
IFERROR(INDEX('Season 15'!$X$21,MATCH('VS stats'!$C80,'Season 15'!$U$21,0)),
IFERROR(INDEX('Season 15'!$X$23,MATCH('VS stats'!$C80,'Season 15'!$U$23,0)),"-")))))))</f>
        <v>-</v>
      </c>
      <c r="CO80" s="966" t="str">
        <f>IFERROR(INDEX('Season 15'!$X$10,MATCH('VS stats'!$C80,'Season 15'!$U$10,0)),
IFERROR(INDEX('Season 15'!$X$14:$X$16,MATCH('VS stats'!$C80,'Season 15'!$U$14:$U$16,0)),
IFERROR(INDEX('Season 15'!$X$18,MATCH('VS stats'!$C80,'Season 15'!$U$18,0)),
IFERROR(INDEX('Season 15'!$X$20,MATCH('VS stats'!$C80,'Season 15'!$U$20,0)),
IFERROR(INDEX('Season 15'!$X$22,MATCH('VS stats'!$C80,'Season 15'!$U$22,0)),"-")))))</f>
        <v>-</v>
      </c>
      <c r="CP80" s="976"/>
      <c r="CQ80" s="822"/>
      <c r="CR80" s="822"/>
      <c r="CS80" s="822"/>
      <c r="CT80" s="822"/>
      <c r="CU80" s="822"/>
    </row>
    <row r="81" spans="2:99" x14ac:dyDescent="0.25">
      <c r="B81" s="822"/>
      <c r="C81" s="694" t="s">
        <v>246</v>
      </c>
      <c r="D81" s="965" t="str">
        <f>IFERROR(INDEX('Season 1'!$D$9:$D$31,MATCH('VS stats'!$C81,'Season 1'!$B$9:$B$31,0)),"-")</f>
        <v>-</v>
      </c>
      <c r="E81" s="965" t="str">
        <f>IFERROR(INDEX('Season 1'!$D$32:$D$54,MATCH('VS stats'!$C81,'Season 1'!$B$32:$B$54,0)),"-")</f>
        <v>-</v>
      </c>
      <c r="F81" s="965" t="str">
        <f>IFERROR(INDEX('Season 1'!$J$9:$J$16,MATCH('VS stats'!$C81,'Season 1'!$H$9:$H$16,0)),IFERROR(INDEX('Season 1'!$W$9:$W$14,MATCH('VS stats'!$C81,'Season 1'!$T$9:$T$14,0)),"-"))</f>
        <v>-</v>
      </c>
      <c r="G81" s="965" t="str">
        <f>IFERROR(INDEX('Season 1'!$P$9:$P$16,MATCH('VS stats'!$C81,'Season 1'!$N$9:$N$16,0)),"-")</f>
        <v>-</v>
      </c>
      <c r="H81" s="965" t="str">
        <f>IFERROR(INDEX('Season 1'!$P$20:$P$24,MATCH('VS stats'!$C81,'Season 1'!$N$20:$N$24,0)),"-")</f>
        <v>-</v>
      </c>
      <c r="I81" s="966" t="s">
        <v>35</v>
      </c>
      <c r="J81" s="965" t="str">
        <f>IFERROR(INDEX('Season 2'!$D$9:$D$31,MATCH('VS stats'!$C81,'Season 2'!$B$9:$B$31,0)),"-")</f>
        <v>-</v>
      </c>
      <c r="K81" s="965" t="str">
        <f>IFERROR(INDEX('Season 2'!$D$32:$D$54,MATCH('VS stats'!$C81,'Season 2'!$B$32:$B$54,0)),"-")</f>
        <v>-</v>
      </c>
      <c r="L81" s="965" t="str">
        <f>IFERROR(INDEX('Season 2'!$J$9:$J$16,MATCH('VS stats'!$C81,'Season 2'!$H$9:$H$16,0)),IFERROR(INDEX('Season 2'!$J$45:$J$50,MATCH('VS stats'!$C81,'Season 2'!$H$45:$H$50,0)),"-"))</f>
        <v>-</v>
      </c>
      <c r="M81" s="965" t="str">
        <f>IFERROR(INDEX('Season 2'!$P$9:$P$16,MATCH('VS stats'!$C81,'Season 2'!$N$9:$N$16,0)),IFERROR(INDEX('Season 2'!$J$30,MATCH('VS stats'!$C81,'Season 2'!$H$30,0)),"-"))</f>
        <v>-</v>
      </c>
      <c r="N81" s="965" t="str">
        <f>IFERROR(INDEX('Season 2'!$P$20:$P$24,MATCH('VS stats'!$C81,'Season 2'!$N$20:$N$24,0)),
IFERROR(INDEX('Season 2'!$X$9,MATCH('VS stats'!$C81,'Season 2'!$U$9,0)),
IFERROR(INDEX('Season 2'!$X$11:$X$13,MATCH('VS stats'!$C81,'Season 2'!$U$11:$U89,0)),
IFERROR(INDEX('Season 2'!$X$17,MATCH('VS stats'!$C81,'Season 2'!$U$17,0)),
IFERROR(INDEX('Season 2'!$X$19,MATCH('VS stats'!$C81,'Season 2'!$U$19,0)),
IFERROR(INDEX('Season 2'!$X$21,MATCH('VS stats'!$C81,'Season 2'!$U$21,0)),
IFERROR(INDEX('Season 2'!$X$23,MATCH('VS stats'!$C81,'Season 2'!$U$23,0)),
IFERROR(INDEX('Season 2'!$X$25,MATCH('VS stats'!$C81,'Season 2'!$U$25,0)),"-"))))))))</f>
        <v>-</v>
      </c>
      <c r="O81" s="966" t="str">
        <f>IFERROR(INDEX('Season 2'!$X$10,MATCH('VS stats'!$C81,'Season 2'!$U$10,0)),
IFERROR(INDEX('Season 2'!$X$14:$X$16,MATCH('VS stats'!$C81,'Season 2'!$U$14:$U$16,0)),
IFERROR(INDEX('Season 2'!$X$18,MATCH('VS stats'!$C81,'Season 2'!$U$18,0)),
IFERROR(INDEX('Season 2'!$X$20,MATCH('VS stats'!$C81,'Season 2'!$U$20,0)),
IFERROR(INDEX('Season 2'!$X$22,MATCH('VS stats'!$C81,'Season 2'!$U$22,0)),
IFERROR(INDEX('Season 2'!$X$24,MATCH('VS stats'!$C81,'Season 2'!$U$24,0)),"-"))))))</f>
        <v>-</v>
      </c>
      <c r="P81" s="965" t="str">
        <f>IFERROR(INDEX('Season 3'!$D$9:$D$31,MATCH('VS stats'!$C81,'Season 3'!$B$9:$B$31,0)),"-")</f>
        <v>-</v>
      </c>
      <c r="Q81" s="965" t="str">
        <f>IFERROR(INDEX('Season 3'!$D$32:$D$54,MATCH('VS stats'!$C81,'Season 3'!$B$32:$B$54,0)),"-")</f>
        <v>-</v>
      </c>
      <c r="R81" s="965" t="str">
        <f>IFERROR(INDEX('Season 3'!$J$9:$J$16,MATCH('VS stats'!$C81,'Season 3'!$H$9:$H$16,0)),IFERROR(INDEX('Season 3'!$J$39,MATCH('VS stats'!$C81,'Season 3'!$H$39,0)),"-"))</f>
        <v>-</v>
      </c>
      <c r="S81" s="965" t="str">
        <f>IFERROR(INDEX('Season 3'!$P$9:$P$16,MATCH('VS stats'!$C81,'Season 3'!$N$9:$N$16,0)),IFERROR(INDEX('Season 3'!$J$30,MATCH('VS stats'!$C81,'Season 3'!$H$30,0)),"-"))</f>
        <v>-</v>
      </c>
      <c r="T81" s="965" t="str">
        <f>IFERROR(INDEX('Season 3'!$P$20:$P$24,MATCH('VS stats'!$C81,'Season 3'!$N$20:$N$24,0)),
IFERROR(INDEX('Season 3'!$X$9,MATCH('VS stats'!$C81,'Season 3'!$U$9,0)),
IFERROR(INDEX('Season 3'!$X$11:$X$13,MATCH('VS stats'!$C81,'Season 3'!$U$11:$U94,0)),
IFERROR(INDEX('Season 3'!$X$17,MATCH('VS stats'!$C81,'Season 3'!$U$17,0)),
IFERROR(INDEX('Season 3'!$X$19,MATCH('VS stats'!$C81,'Season 3'!$U$19,0)),
IFERROR(INDEX('Season 3'!$X$21,MATCH('VS stats'!$C81,'Season 3'!$U$21,0)),
IFERROR(INDEX('Season 3'!$X$23,MATCH('VS stats'!$C81,'Season 3'!$U$23,0)),
IFERROR(INDEX('Season 3'!$X$25,MATCH('VS stats'!$C81,'Season 3'!$U$25,0)),"-"))))))))</f>
        <v>-</v>
      </c>
      <c r="U81" s="966" t="str">
        <f>IFERROR(INDEX('Season 3'!$X$10,MATCH('VS stats'!$C81,'Season 3'!$U$10,0)),
IFERROR(INDEX('Season 3'!$X$14:$X$16,MATCH('VS stats'!$C81,'Season 3'!$U$14:$U$16,0)),
IFERROR(INDEX('Season 3'!$X$18,MATCH('VS stats'!$C81,'Season 3'!$U$18,0)),
IFERROR(INDEX('Season 3'!$X$20,MATCH('VS stats'!$C81,'Season 3'!$U$20,0)),
IFERROR(INDEX('Season 3'!$X$22,MATCH('VS stats'!$C81,'Season 3'!$U$22,0)),
IFERROR(INDEX('Season 3'!$X$24,MATCH('VS stats'!$C81,'Season 3'!$U$24,0)),"-"))))))</f>
        <v>-</v>
      </c>
      <c r="V81" s="965" t="str">
        <f>IFERROR(INDEX('Season 4'!$D$9:$D$27,MATCH('VS stats'!$C81,'Season 4'!$B$9:$B$27,0)),"-")</f>
        <v>-</v>
      </c>
      <c r="W81" s="965" t="str">
        <f>IFERROR(INDEX('Season 4'!$D$28:$D$46,MATCH('VS stats'!$C81,'Season 4'!$B$28:$B$46,0)),"-")</f>
        <v>-</v>
      </c>
      <c r="X81" s="965" t="str">
        <f>IFERROR(INDEX('Season 4'!$J$9:$J$16,MATCH('VS stats'!$C81,'Season 4'!$H$9:$H$16,0)),IFERROR(INDEX('Season 4'!$J$39,MATCH('VS stats'!$C81,'Season 4'!$H$39,0)),"-"))</f>
        <v>-</v>
      </c>
      <c r="Y81" s="965" t="str">
        <f>IFERROR(INDEX('Season 4'!$P$9:$P$16,MATCH('VS stats'!$C81,'Season 4'!$N$9:$N$16,0)),IFERROR(INDEX('Season 4'!$J$30,MATCH('VS stats'!$C81,'Season 4'!$H$30,0)),"-"))</f>
        <v>-</v>
      </c>
      <c r="Z81" s="965" t="str">
        <f>IFERROR(INDEX('Season 4'!$P$20:$P$24,MATCH('VS stats'!$C81,'Season 4'!$N$20:$N$24,0)),
IFERROR(INDEX('Season 4'!$X$9,MATCH('VS stats'!$C81,'Season 4'!$U$9,0)),
IFERROR(INDEX('Season 4'!$X$11:$X$13,MATCH('VS stats'!$C81,'Season 4'!$U$11:$U89,0)),
IFERROR(INDEX('Season 4'!$X$17,MATCH('VS stats'!$C81,'Season 4'!$U$17,0)),
IFERROR(INDEX('Season 4'!$X$19,MATCH('VS stats'!$C81,'Season 4'!$U$19,0)),
IFERROR(INDEX('Season 4'!$X$21,MATCH('VS stats'!$C81,'Season 4'!$U$21,0)),
IFERROR(INDEX('Season 4'!$X$23,MATCH('VS stats'!$C81,'Season 4'!$U$23,0)),
IFERROR(INDEX('Season 4'!$X$25,MATCH('VS stats'!$C81,'Season 4'!$U$25,0)),"-"))))))))</f>
        <v>-</v>
      </c>
      <c r="AA81" s="966" t="str">
        <f>IFERROR(INDEX('Season 4'!$X$10,MATCH('VS stats'!$C81,'Season 4'!$U$10,0)),
IFERROR(INDEX('Season 4'!$X$14:$X$16,MATCH('VS stats'!$C81,'Season 4'!$U$14:$U$16,0)),
IFERROR(INDEX('Season 4'!$X$18,MATCH('VS stats'!$C81,'Season 4'!$U$18,0)),
IFERROR(INDEX('Season 4'!$X$20,MATCH('VS stats'!$C81,'Season 4'!$U$20,0)),
IFERROR(INDEX('Season 4'!$X$22,MATCH('VS stats'!$C81,'Season 4'!$U$22,0)),
IFERROR(INDEX('Season 4'!$X$24,MATCH('VS stats'!$C81,'Season 4'!$U$24,0)),"-"))))))</f>
        <v>-</v>
      </c>
      <c r="AB81" s="965" t="str">
        <f>IFERROR(INDEX('Season 5'!$D$9:$D$27,MATCH('VS stats'!$C81,'Season 5'!$B$9:$B$27,0)),"-")</f>
        <v>-</v>
      </c>
      <c r="AC81" s="965" t="str">
        <f>IFERROR(INDEX('Season 5'!$D$28:$D$46,MATCH('VS stats'!$C81,'Season 5'!$B$28:$B$46,0)),"-")</f>
        <v>-</v>
      </c>
      <c r="AD81" s="965" t="str">
        <f>IFERROR(INDEX('Season 5'!$J$9:$J$16,MATCH('VS stats'!$C81,'Season 5'!$H$9:$H$16,0)),IFERROR(INDEX('Season 5'!$J$39,MATCH('VS stats'!$C81,'Season 5'!$H$39,0)),"-"))</f>
        <v>-</v>
      </c>
      <c r="AE81" s="965" t="str">
        <f>IFERROR(INDEX('Season 5'!$P$9:$P$16,MATCH('VS stats'!$C81,'Season 5'!$N$9:$N$16,0)),IFERROR(INDEX('Season 5'!$J$30,MATCH('VS stats'!$C81,'Season 5'!$H$30,0)),"-"))</f>
        <v>-</v>
      </c>
      <c r="AF81" s="965" t="str">
        <f>IFERROR(INDEX('Season 5'!$P$20:$P$24,MATCH('VS stats'!$C81,'Season 5'!$N$20:$N$24,0)),
IFERROR(INDEX('Season 5'!$X$9,MATCH('VS stats'!$C81,'Season 5'!$U$9,0)),
IFERROR(INDEX('Season 5'!$X$11:$X$13,MATCH('VS stats'!$C81,'Season 5'!$U$11:$U89,0)),
IFERROR(INDEX('Season 5'!$X$17,MATCH('VS stats'!$C81,'Season 5'!$U$17,0)),
IFERROR(INDEX('Season 5'!$X$19,MATCH('VS stats'!$C81,'Season 5'!$U$19,0)),
IFERROR(INDEX('Season 5'!$X$21,MATCH('VS stats'!$C81,'Season 5'!$U$21,0)),
IFERROR(INDEX('Season 5'!$X$23,MATCH('VS stats'!$C81,'Season 5'!$U$23,0)),"-")))))))</f>
        <v>-</v>
      </c>
      <c r="AG81" s="966" t="str">
        <f>IFERROR(INDEX('Season 5'!$X$10,MATCH('VS stats'!$C81,'Season 5'!$U$10,0)),
IFERROR(INDEX('Season 5'!$X$14:$X$16,MATCH('VS stats'!$C81,'Season 5'!$U$14:$U$16,0)),
IFERROR(INDEX('Season 5'!$X$18,MATCH('VS stats'!$C81,'Season 5'!$U$18,0)),
IFERROR(INDEX('Season 5'!$X$20,MATCH('VS stats'!$C81,'Season 5'!$U$20,0)),
IFERROR(INDEX('Season 5'!$X$22,MATCH('VS stats'!$C81,'Season 5'!$U$22,0)),"-")))))</f>
        <v>-</v>
      </c>
      <c r="AH81" s="965" t="str">
        <f>IFERROR(INDEX('Season 6'!$D$9:$D$27,MATCH('VS stats'!$C81,'Season 6'!$B$9:$B$27,0)),"-")</f>
        <v>-</v>
      </c>
      <c r="AI81" s="965" t="str">
        <f>IFERROR(INDEX('Season 6'!$D$28:$D$46,MATCH('VS stats'!$C81,'Season 6'!$B$28:$B$46,0)),"-")</f>
        <v>-</v>
      </c>
      <c r="AJ81" s="965" t="str">
        <f>IFERROR(INDEX('Season 6'!$J$9:$J$16,MATCH('VS stats'!$C81,'Season 6'!$H$9:$H$16,0)),IFERROR(INDEX('Season 6'!$J$39,MATCH('VS stats'!$C81,'Season 6'!$H$39,0)),"-"))</f>
        <v>-</v>
      </c>
      <c r="AK81" s="965" t="str">
        <f>IFERROR(INDEX('Season 6'!$P$9:$P$16,MATCH('VS stats'!$C81,'Season 6'!$N$9:$N$16,0)),IFERROR(INDEX('Season 6'!$J$30,MATCH('VS stats'!$C81,'Season 6'!$H$30,0)),"-"))</f>
        <v>-</v>
      </c>
      <c r="AL81" s="965" t="str">
        <f>IFERROR(INDEX('Season 6'!$P$20:$P$24,MATCH('VS stats'!$C81,'Season 6'!$N$20:$N$24,0)),
IFERROR(INDEX('Season 6'!$X$9,MATCH('VS stats'!$C81,'Season 6'!$U$9,0)),
IFERROR(INDEX('Season 6'!$X$11:$X$13,MATCH('VS stats'!$C81,'Season 6'!$U$11:$U89,0)),
IFERROR(INDEX('Season 6'!$X$17,MATCH('VS stats'!$C81,'Season 6'!$U$17,0)),
IFERROR(INDEX('Season 6'!$X$19,MATCH('VS stats'!$C81,'Season 6'!$U$19,0)),
IFERROR(INDEX('Season 6'!$X$21,MATCH('VS stats'!$C81,'Season 6'!$U$21,0)),
IFERROR(INDEX('Season 6'!$X$23,MATCH('VS stats'!$C81,'Season 6'!$U$23,0)),"-")))))))</f>
        <v>-</v>
      </c>
      <c r="AM81" s="966" t="str">
        <f>IFERROR(INDEX('Season 6'!$X$10,MATCH('VS stats'!$C81,'Season 6'!$U$10,0)),
IFERROR(INDEX('Season 6'!$X$14:$X$16,MATCH('VS stats'!$C81,'Season 6'!$U$14:$U$16,0)),
IFERROR(INDEX('Season 6'!$X$18,MATCH('VS stats'!$C81,'Season 6'!$U$18,0)),
IFERROR(INDEX('Season 6'!$X$20,MATCH('VS stats'!$C81,'Season 6'!$U$20,0)),
IFERROR(INDEX('Season 6'!$X$22,MATCH('VS stats'!$C81,'Season 6'!$U$22,0)),"-")))))</f>
        <v>-</v>
      </c>
      <c r="AN81" s="965" t="str">
        <f>IFERROR(INDEX('Season 7'!$D$9:$D$27,MATCH('VS stats'!$C81,'Season 7'!$B$9:$B$27,0)),"-")</f>
        <v>-</v>
      </c>
      <c r="AO81" s="965" t="str">
        <f>IFERROR(INDEX('Season 7'!$D$28:$D$46,MATCH('VS stats'!$C81,'Season 7'!$B$28:$B$46,0)),"-")</f>
        <v>-</v>
      </c>
      <c r="AP81" s="965" t="str">
        <f>IFERROR(INDEX('Season 7'!$J$9:$J$16,MATCH('VS stats'!$C81,'Season 7'!$H$9:$H$16,0)),IFERROR(INDEX('Season 7'!$J$39,MATCH('VS stats'!$C81,'Season 7'!$H$39,0)),"-"))</f>
        <v>-</v>
      </c>
      <c r="AQ81" s="965" t="str">
        <f>IFERROR(INDEX('Season 7'!$P$9:$P$16,MATCH('VS stats'!$C81,'Season 7'!$N$9:$N$16,0)),IFERROR(INDEX('Season 7'!$J$30,MATCH('VS stats'!$C81,'Season 7'!$H$30,0)),"-"))</f>
        <v>-</v>
      </c>
      <c r="AR81" s="965" t="str">
        <f>IFERROR(INDEX('Season 7'!$P$20:$P$24,MATCH('VS stats'!$C81,'Season 7'!$N$20:$N$24,0)),
IFERROR(INDEX('Season 7'!$X$9,MATCH('VS stats'!$C81,'Season 7'!$U$9,0)),
IFERROR(INDEX('Season 7'!$X$11:$X$13,MATCH('VS stats'!$C81,'Season 7'!$U$11:$U89,0)),
IFERROR(INDEX('Season 7'!$X$17,MATCH('VS stats'!$C81,'Season 7'!$U$17,0)),
IFERROR(INDEX('Season 7'!$X$19,MATCH('VS stats'!$C81,'Season 7'!$U$19,0)),
IFERROR(INDEX('Season 7'!$X$21,MATCH('VS stats'!$C81,'Season 7'!$U$21,0)),
IFERROR(INDEX('Season 7'!$X$23,MATCH('VS stats'!$C81,'Season 7'!$U$23,0)),"-")))))))</f>
        <v>-</v>
      </c>
      <c r="AS81" s="966" t="str">
        <f>IFERROR(INDEX('Season 7'!$X$10,MATCH('VS stats'!$C81,'Season 7'!$U$10,0)),
IFERROR(INDEX('Season 7'!$X$14:$X$16,MATCH('VS stats'!$C81,'Season 7'!$U$14:$U$16,0)),
IFERROR(INDEX('Season 7'!$X$18,MATCH('VS stats'!$C81,'Season 7'!$U$18,0)),
IFERROR(INDEX('Season 7'!$X$20,MATCH('VS stats'!$C81,'Season 7'!$U$20,0)),
IFERROR(INDEX('Season 7'!$X$22,MATCH('VS stats'!$C81,'Season 7'!$U$22,0)),"-")))))</f>
        <v>-</v>
      </c>
      <c r="AT81" s="965" t="str">
        <f>IFERROR(INDEX('Season 8'!$D$9:$D$27,MATCH('VS stats'!$C81,'Season 8'!$B$9:$B$27,0)),"-")</f>
        <v>-</v>
      </c>
      <c r="AU81" s="965" t="str">
        <f>IFERROR(INDEX('Season 8'!$D$28:$D$46,MATCH('VS stats'!$C81,'Season 8'!$B$28:$B$46,0)),"-")</f>
        <v>-</v>
      </c>
      <c r="AV81" s="965" t="str">
        <f>IFERROR(INDEX('Season 8'!$J$9:$J$16,MATCH('VS stats'!$C81,'Season 8'!$H$9:$H$16,0)),IFERROR(INDEX('Season 8'!$J$39,MATCH('VS stats'!$C81,'Season 8'!$H$39,0)),"-"))</f>
        <v>-</v>
      </c>
      <c r="AW81" s="965" t="str">
        <f>IFERROR(INDEX('Season 8'!$P$9:$P$16,MATCH('VS stats'!$C81,'Season 8'!$N$9:$N$16,0)),IFERROR(INDEX('Season 8'!$J$30,MATCH('VS stats'!$C81,'Season 8'!$H$30,0)),"-"))</f>
        <v>-</v>
      </c>
      <c r="AX81" s="965" t="str">
        <f>IFERROR(INDEX('Season 8'!$P$20:$P$24,MATCH('VS stats'!$C81,'Season 8'!$N$20:$N$24,0)),
IFERROR(INDEX('Season 8'!$X$9,MATCH('VS stats'!$C81,'Season 8'!$U$9,0)),
IFERROR(INDEX('Season 8'!$X$11:$X$13,MATCH('VS stats'!$C81,'Season 8'!$U$11:$U89,0)),
IFERROR(INDEX('Season 8'!$X$17,MATCH('VS stats'!$C81,'Season 8'!$U$17,0)),
IFERROR(INDEX('Season 8'!$X$19,MATCH('VS stats'!$C81,'Season 8'!$U$19,0)),
IFERROR(INDEX('Season 8'!$X$21,MATCH('VS stats'!$C81,'Season 8'!$U$21,0)),
IFERROR(INDEX('Season 8'!$X$23,MATCH('VS stats'!$C81,'Season 8'!$U$23,0)),"-")))))))</f>
        <v>-</v>
      </c>
      <c r="AY81" s="966" t="str">
        <f>IFERROR(INDEX('Season 8'!$X$10,MATCH('VS stats'!$C81,'Season 8'!$U$10,0)),
IFERROR(INDEX('Season 8'!$X$14:$X$16,MATCH('VS stats'!$C81,'Season 8'!$U$14:$U$16,0)),
IFERROR(INDEX('Season 8'!$X$18,MATCH('VS stats'!$C81,'Season 8'!$U$18,0)),
IFERROR(INDEX('Season 8'!$X$20,MATCH('VS stats'!$C81,'Season 8'!$U$20,0)),
IFERROR(INDEX('Season 8'!$X$22,MATCH('VS stats'!$C81,'Season 8'!$U$22,0)),"-")))))</f>
        <v>-</v>
      </c>
      <c r="AZ81" s="965" t="str">
        <f>IFERROR(INDEX('Season 9'!$D$9:$D$27,MATCH('VS stats'!$C81,'Season 9'!$B$9:$B$27,0)),"-")</f>
        <v>-</v>
      </c>
      <c r="BA81" s="965" t="str">
        <f>IFERROR(INDEX('Season 9'!$D$28:$D$46,MATCH('VS stats'!$C81,'Season 9'!$B$28:$B$46,0)),"-")</f>
        <v>-</v>
      </c>
      <c r="BB81" s="965" t="str">
        <f>IFERROR(INDEX('Season 9'!$J$9:$J$16,MATCH('VS stats'!$C81,'Season 9'!$H$9:$H$16,0)),IFERROR(INDEX('Season 9'!$J$39,MATCH('VS stats'!$C81,'Season 9'!$H$39,0)),"-"))</f>
        <v>-</v>
      </c>
      <c r="BC81" s="965" t="str">
        <f>IFERROR(INDEX('Season 9'!$P$9:$P$16,MATCH('VS stats'!$C81,'Season 9'!$N$9:$N$16,0)),IFERROR(INDEX('Season 9'!$J$30,MATCH('VS stats'!$C81,'Season 9'!$H$30,0)),"-"))</f>
        <v>-</v>
      </c>
      <c r="BD81" s="965" t="str">
        <f>IFERROR(INDEX('Season 9'!$P$20:$P$24,MATCH('VS stats'!$C81,'Season 9'!$N$20:$N$24,0)),
IFERROR(INDEX('Season 9'!$X$9,MATCH('VS stats'!$C81,'Season 9'!$U$9,0)),
IFERROR(INDEX('Season 9'!$X$11:$X$13,MATCH('VS stats'!$C81,'Season 9'!$U$11:$U89,0)),
IFERROR(INDEX('Season 9'!$X$17,MATCH('VS stats'!$C81,'Season 9'!$U$17,0)),
IFERROR(INDEX('Season 9'!$X$19,MATCH('VS stats'!$C81,'Season 9'!$U$19,0)),
IFERROR(INDEX('Season 9'!$X$21,MATCH('VS stats'!$C81,'Season 9'!$U$21,0)),
IFERROR(INDEX('Season 9'!$X$23,MATCH('VS stats'!$C81,'Season 9'!$U$23,0)),"-")))))))</f>
        <v>-</v>
      </c>
      <c r="BE81" s="966" t="str">
        <f>IFERROR(INDEX('Season 9'!$X$10,MATCH('VS stats'!$C81,'Season 9'!$U$10,0)),
IFERROR(INDEX('Season 9'!$X$14:$X$16,MATCH('VS stats'!$C81,'Season 9'!$U$14:$U$16,0)),
IFERROR(INDEX('Season 9'!$X$18,MATCH('VS stats'!$C81,'Season 9'!$U$18,0)),
IFERROR(INDEX('Season 9'!$X$20,MATCH('VS stats'!$C81,'Season 9'!$U$20,0)),
IFERROR(INDEX('Season 9'!$X$22,MATCH('VS stats'!$C81,'Season 9'!$U$22,0)),"-")))))</f>
        <v>-</v>
      </c>
      <c r="BF81" s="965" t="str">
        <f>IFERROR(INDEX('Season 10'!$D$9:$D$27,MATCH('VS stats'!$C81,'Season 10'!$B$9:$B$27,0)),"-")</f>
        <v>-</v>
      </c>
      <c r="BG81" s="965" t="str">
        <f>IFERROR(INDEX('Season 10'!$D$28:$D$46,MATCH('VS stats'!$C81,'Season 10'!$B$28:$B$46,0)),"-")</f>
        <v>-</v>
      </c>
      <c r="BH81" s="965" t="str">
        <f>IFERROR(INDEX('Season 10'!$J$9:$J$16,MATCH('VS stats'!$C81,'Season 10'!$H$9:$H$16,0)),IFERROR(INDEX('Season 10'!$J$39,MATCH('VS stats'!$C81,'Season 10'!$H$39,0)),"-"))</f>
        <v>-</v>
      </c>
      <c r="BI81" s="965" t="str">
        <f>IFERROR(INDEX('Season 10'!$P$9:$P$16,MATCH('VS stats'!$C81,'Season 10'!$N$9:$N$16,0)),IFERROR(INDEX('Season 10'!$J$30,MATCH('VS stats'!$C81,'Season 10'!$H$30,0)),"-"))</f>
        <v>-</v>
      </c>
      <c r="BJ81" s="965" t="str">
        <f>IFERROR(INDEX('Season 10'!$P$20:$P$24,MATCH('VS stats'!$C81,'Season 10'!$N$20:$N$24,0)),
IFERROR(INDEX('Season 10'!$X$9,MATCH('VS stats'!$C81,'Season 10'!$U$9,0)),
IFERROR(INDEX('Season 10'!$X$11:$X$13,MATCH('VS stats'!$C81,'Season 10'!$U$11:$U89,0)),
IFERROR(INDEX('Season 10'!$X$17,MATCH('VS stats'!$C81,'Season 10'!$U$17,0)),
IFERROR(INDEX('Season 10'!$X$19,MATCH('VS stats'!$C81,'Season 10'!$U$19,0)),
IFERROR(INDEX('Season 10'!$X$21,MATCH('VS stats'!$C81,'Season 10'!$U$21,0)),
IFERROR(INDEX('Season 10'!$X$23,MATCH('VS stats'!$C81,'Season 10'!$U$23,0)),"-")))))))</f>
        <v>-</v>
      </c>
      <c r="BK81" s="966" t="str">
        <f>IFERROR(INDEX('Season 10'!$X$10,MATCH('VS stats'!$C81,'Season 10'!$U$10,0)),
IFERROR(INDEX('Season 10'!$X$14:$X$16,MATCH('VS stats'!$C81,'Season 10'!$U$14:$U$16,0)),
IFERROR(INDEX('Season 10'!$X$18,MATCH('VS stats'!$C81,'Season 10'!$U$18,0)),
IFERROR(INDEX('Season 10'!$X$20,MATCH('VS stats'!$C81,'Season 10'!$U$20,0)),
IFERROR(INDEX('Season 10'!$X$22,MATCH('VS stats'!$C81,'Season 10'!$U$22,0)),"-")))))</f>
        <v>-</v>
      </c>
      <c r="BL81" s="965" t="str">
        <f>IFERROR(INDEX('Season 11'!$D$9:$D$27,MATCH('VS stats'!$C81,'Season 11'!$B$9:$B$27,0)),"-")</f>
        <v>-</v>
      </c>
      <c r="BM81" s="965" t="str">
        <f>IFERROR(INDEX('Season 11'!$D$28:$D$46,MATCH('VS stats'!$C81,'Season 11'!$B$28:$B$46,0)),"-")</f>
        <v>-</v>
      </c>
      <c r="BN81" s="965" t="str">
        <f>IFERROR(INDEX('Season 11'!$J$9:$J$16,MATCH('VS stats'!$C81,'Season 11'!$H$9:$H$16,0)),IFERROR(INDEX('Season 11'!$J$39,MATCH('VS stats'!$C81,'Season 11'!$H$39,0)),"-"))</f>
        <v>-</v>
      </c>
      <c r="BO81" s="965" t="str">
        <f>IFERROR(INDEX('Season 11'!$P$9:$P$16,MATCH('VS stats'!$C81,'Season 11'!$N$9:$N$16,0)),IFERROR(INDEX('Season 11'!$J$30,MATCH('VS stats'!$C81,'Season 11'!$H$30,0)),"-"))</f>
        <v>-</v>
      </c>
      <c r="BP81" s="965" t="str">
        <f>IFERROR(INDEX('Season 11'!$P$20:$P$24,MATCH('VS stats'!$C81,'Season 11'!$N$20:$N$24,0)),
IFERROR(INDEX('Season 11'!$X$9,MATCH('VS stats'!$C81,'Season 11'!$U$9,0)),
IFERROR(INDEX('Season 11'!$X$11:$X$13,MATCH('VS stats'!$C81,'Season 11'!$U$11:$U89,0)),
IFERROR(INDEX('Season 11'!$X$17,MATCH('VS stats'!$C81,'Season 11'!$U$17,0)),
IFERROR(INDEX('Season 11'!$X$19,MATCH('VS stats'!$C81,'Season 11'!$U$19,0)),
IFERROR(INDEX('Season 11'!$X$21,MATCH('VS stats'!$C81,'Season 11'!$U$21,0)),
IFERROR(INDEX('Season 11'!$X$23,MATCH('VS stats'!$C81,'Season 11'!$U$23,0)),"-")))))))</f>
        <v>-</v>
      </c>
      <c r="BQ81" s="966" t="str">
        <f>IFERROR(INDEX('Season 11'!$X$10,MATCH('VS stats'!$C81,'Season 11'!$U$10,0)),
IFERROR(INDEX('Season 11'!$X$14:$X$16,MATCH('VS stats'!$C81,'Season 11'!$U$14:$U$16,0)),
IFERROR(INDEX('Season 11'!$X$18,MATCH('VS stats'!$C81,'Season 11'!$U$18,0)),
IFERROR(INDEX('Season 11'!$X$20,MATCH('VS stats'!$C81,'Season 11'!$U$20,0)),
IFERROR(INDEX('Season 11'!$X$22,MATCH('VS stats'!$C81,'Season 11'!$U$22,0)),"-")))))</f>
        <v>-</v>
      </c>
      <c r="BR81" s="965" t="str">
        <f>IFERROR(INDEX('Season 12'!$D$9:$D$27,MATCH('VS stats'!$C81,'Season 12'!$B$9:$B$27,0)),"-")</f>
        <v>-</v>
      </c>
      <c r="BS81" s="965" t="str">
        <f>IFERROR(INDEX('Season 12'!$D$28:$D$46,MATCH('VS stats'!$C81,'Season 12'!$B$28:$B$46,0)),"-")</f>
        <v>-</v>
      </c>
      <c r="BT81" s="965" t="str">
        <f>IFERROR(INDEX('Season 12'!$J$9:$J$16,MATCH('VS stats'!$C81,'Season 12'!$H$9:$H$16,0)),IFERROR(INDEX('Season 12'!$J$39,MATCH('VS stats'!$C81,'Season 12'!$H$39,0)),"-"))</f>
        <v>-</v>
      </c>
      <c r="BU81" s="965" t="str">
        <f>IFERROR(INDEX('Season 12'!$P$9:$P$16,MATCH('VS stats'!$C81,'Season 12'!$N$9:$N$16,0)),IFERROR(INDEX('Season 12'!$J$30,MATCH('VS stats'!$C81,'Season 12'!$H$30,0)),"-"))</f>
        <v>-</v>
      </c>
      <c r="BV81" s="965" t="str">
        <f>IFERROR(INDEX('Season 12'!$P$20:$P$24,MATCH('VS stats'!$C81,'Season 12'!$N$20:$N$24,0)),
IFERROR(INDEX('Season 12'!$X$9,MATCH('VS stats'!$C81,'Season 12'!$U$9,0)),
IFERROR(INDEX('Season 12'!$X$11:$X$13,MATCH('VS stats'!$C81,'Season 12'!$U$11:$U89,0)),
IFERROR(INDEX('Season 12'!$X$17,MATCH('VS stats'!$C81,'Season 12'!$U$17,0)),
IFERROR(INDEX('Season 12'!$X$19,MATCH('VS stats'!$C81,'Season 12'!$U$19,0)),
IFERROR(INDEX('Season 12'!$X$21,MATCH('VS stats'!$C81,'Season 12'!$U$21,0)),
IFERROR(INDEX('Season 12'!$X$23,MATCH('VS stats'!$C81,'Season 12'!$U$23,0)),"-")))))))</f>
        <v>-</v>
      </c>
      <c r="BW81" s="966" t="str">
        <f>IFERROR(INDEX('Season 12'!$X$10,MATCH('VS stats'!$C81,'Season 12'!$U$10,0)),
IFERROR(INDEX('Season 12'!$X$14:$X$16,MATCH('VS stats'!$C81,'Season 12'!$U$14:$U$16,0)),
IFERROR(INDEX('Season 12'!$X$18,MATCH('VS stats'!$C81,'Season 12'!$U$18,0)),
IFERROR(INDEX('Season 12'!$X$20,MATCH('VS stats'!$C81,'Season 12'!$U$20,0)),
IFERROR(INDEX('Season 12'!$X$22,MATCH('VS stats'!$C81,'Season 12'!$U$22,0)),"-")))))</f>
        <v>-</v>
      </c>
      <c r="BX81" s="965" t="str">
        <f>IFERROR(INDEX('Season 13'!$D$9:$D$27,MATCH('VS stats'!$C81,'Season 13'!$B$9:$B$27,0)),"-")</f>
        <v>-</v>
      </c>
      <c r="BY81" s="965" t="str">
        <f>IFERROR(INDEX('Season 13'!$D$28:$D$46,MATCH('VS stats'!$C81,'Season 13'!$B$28:$B$46,0)),"-")</f>
        <v>-</v>
      </c>
      <c r="BZ81" s="965" t="str">
        <f>IFERROR(INDEX('Season 13'!$J$9:$J$16,MATCH('VS stats'!$C81,'Season 13'!$H$9:$H$16,0)),IFERROR(INDEX('Season 13'!$J$39,MATCH('VS stats'!$C81,'Season 13'!$H$39,0)),"-"))</f>
        <v>-</v>
      </c>
      <c r="CA81" s="965" t="str">
        <f>IFERROR(INDEX('Season 13'!$P$9:$P$16,MATCH('VS stats'!$C81,'Season 13'!$N$9:$N$16,0)),IFERROR(INDEX('Season 13'!$J$30,MATCH('VS stats'!$C81,'Season 13'!$H$30,0)),"-"))</f>
        <v>-</v>
      </c>
      <c r="CB81" s="965" t="str">
        <f>IFERROR(INDEX('Season 13'!$P$20:$P$24,MATCH('VS stats'!$C81,'Season 13'!$N$20:$N$24,0)),
IFERROR(INDEX('Season 13'!$X$9,MATCH('VS stats'!$C81,'Season 13'!$U$9,0)),
IFERROR(INDEX('Season 13'!$X$11:$X$13,MATCH('VS stats'!$C81,'Season 13'!$U$11:$U89,0)),
IFERROR(INDEX('Season 13'!$X$17,MATCH('VS stats'!$C81,'Season 13'!$U$17,0)),
IFERROR(INDEX('Season 13'!$X$19,MATCH('VS stats'!$C81,'Season 13'!$U$19,0)),
IFERROR(INDEX('Season 13'!$X$21,MATCH('VS stats'!$C81,'Season 13'!$U$21,0)),
IFERROR(INDEX('Season 13'!$X$23,MATCH('VS stats'!$C81,'Season 13'!$U$23,0)),"-")))))))</f>
        <v>-</v>
      </c>
      <c r="CC81" s="966" t="str">
        <f>IFERROR(INDEX('Season 13'!$X$10,MATCH('VS stats'!$C81,'Season 13'!$U$10,0)),
IFERROR(INDEX('Season 13'!$X$14:$X$16,MATCH('VS stats'!$C81,'Season 13'!$U$14:$U$16,0)),
IFERROR(INDEX('Season 13'!$X$18,MATCH('VS stats'!$C81,'Season 13'!$U$18,0)),
IFERROR(INDEX('Season 13'!$X$20,MATCH('VS stats'!$C81,'Season 13'!$U$20,0)),
IFERROR(INDEX('Season 13'!$X$22,MATCH('VS stats'!$C81,'Season 13'!$U$22,0)),"-")))))</f>
        <v>-</v>
      </c>
      <c r="CD81" s="965" t="str">
        <f>IFERROR(INDEX('Season 14'!$D$9:$D$27,MATCH('VS stats'!$C81,'Season 14'!$B$9:$B$27,0)),"-")</f>
        <v>-</v>
      </c>
      <c r="CE81" s="965" t="str">
        <f>IFERROR(INDEX('Season 14'!$D$28:$D$46,MATCH('VS stats'!$C81,'Season 14'!$B$28:$B$46,0)),"-")</f>
        <v>-</v>
      </c>
      <c r="CF81" s="965" t="str">
        <f>IFERROR(INDEX('Season 14'!$J$9:$J$16,MATCH('VS stats'!$C81,'Season 14'!$H$9:$H$16,0)),IFERROR(INDEX('Season 14'!$J$39,MATCH('VS stats'!$C81,'Season 14'!$H$39,0)),"-"))</f>
        <v>-</v>
      </c>
      <c r="CG81" s="965" t="str">
        <f>IFERROR(INDEX('Season 14'!$P$9:$P$16,MATCH('VS stats'!$C81,'Season 14'!$N$9:$N$16,0)),IFERROR(INDEX('Season 14'!$J$30,MATCH('VS stats'!$C81,'Season 14'!$H$30,0)),"-"))</f>
        <v>-</v>
      </c>
      <c r="CH81" s="965" t="str">
        <f>IFERROR(INDEX('Season 14'!$P$20:$P$24,MATCH('VS stats'!$C81,'Season 14'!$N$20:$N$24,0)),
IFERROR(INDEX('Season 14'!$X$9,MATCH('VS stats'!$C81,'Season 14'!$U$9,0)),
IFERROR(INDEX('Season 14'!$X$11:$X$13,MATCH('VS stats'!$C81,'Season 14'!$U$11:$U89,0)),
IFERROR(INDEX('Season 14'!$X$17,MATCH('VS stats'!$C81,'Season 14'!$U$17,0)),
IFERROR(INDEX('Season 14'!$X$19,MATCH('VS stats'!$C81,'Season 14'!$U$19,0)),
IFERROR(INDEX('Season 14'!$X$21,MATCH('VS stats'!$C81,'Season 14'!$U$21,0)),
IFERROR(INDEX('Season 14'!$X$23,MATCH('VS stats'!$C81,'Season 14'!$U$23,0)),"-")))))))</f>
        <v>-</v>
      </c>
      <c r="CI81" s="966" t="str">
        <f>IFERROR(INDEX('Season 14'!$X$10,MATCH('VS stats'!$C81,'Season 14'!$U$10,0)),
IFERROR(INDEX('Season 14'!$X$14:$X$16,MATCH('VS stats'!$C81,'Season 14'!$U$14:$U$16,0)),
IFERROR(INDEX('Season 14'!$X$18,MATCH('VS stats'!$C81,'Season 14'!$U$18,0)),
IFERROR(INDEX('Season 14'!$X$20,MATCH('VS stats'!$C81,'Season 14'!$U$20,0)),
IFERROR(INDEX('Season 14'!$X$22,MATCH('VS stats'!$C81,'Season 14'!$U$22,0)),"-")))))</f>
        <v>-</v>
      </c>
      <c r="CJ81" s="965" t="str">
        <f>IFERROR(INDEX('Season 15'!$D$9:$D$27,MATCH('VS stats'!$C81,'Season 15'!$B$9:$B$27,0)),"-")</f>
        <v>-</v>
      </c>
      <c r="CK81" s="965" t="str">
        <f>IFERROR(INDEX('Season 15'!$D$28:$D$46,MATCH('VS stats'!$C81,'Season 15'!$B$28:$B$46,0)),"-")</f>
        <v>-</v>
      </c>
      <c r="CL81" s="965" t="str">
        <f>IFERROR(INDEX('Season 15'!$J$9:$J$16,MATCH('VS stats'!$C81,'Season 15'!$H$9:$H$16,0)),IFERROR(INDEX('Season 15'!$J$39,MATCH('VS stats'!$C81,'Season 15'!$H$39,0)),"-"))</f>
        <v>-</v>
      </c>
      <c r="CM81" s="965" t="str">
        <f>IFERROR(INDEX('Season 15'!$P$9:$P$16,MATCH('VS stats'!$C81,'Season 15'!$N$9:$N$16,0)),IFERROR(INDEX('Season 15'!$J$30,MATCH('VS stats'!$C81,'Season 15'!$H$30,0)),"-"))</f>
        <v>-</v>
      </c>
      <c r="CN81" s="965" t="str">
        <f>IFERROR(INDEX('Season 15'!$P$20:$P$24,MATCH('VS stats'!$C81,'Season 15'!$N$20:$N$24,0)),
IFERROR(INDEX('Season 15'!$X$9,MATCH('VS stats'!$C81,'Season 15'!$U$9,0)),
IFERROR(INDEX('Season 15'!$X$11:$X$13,MATCH('VS stats'!$C81,'Season 15'!$U$11:$U89,0)),
IFERROR(INDEX('Season 15'!$X$17,MATCH('VS stats'!$C81,'Season 15'!$U$17,0)),
IFERROR(INDEX('Season 15'!$X$19,MATCH('VS stats'!$C81,'Season 15'!$U$19,0)),
IFERROR(INDEX('Season 15'!$X$21,MATCH('VS stats'!$C81,'Season 15'!$U$21,0)),
IFERROR(INDEX('Season 15'!$X$23,MATCH('VS stats'!$C81,'Season 15'!$U$23,0)),"-")))))))</f>
        <v>-</v>
      </c>
      <c r="CO81" s="966" t="str">
        <f>IFERROR(INDEX('Season 15'!$X$10,MATCH('VS stats'!$C81,'Season 15'!$U$10,0)),
IFERROR(INDEX('Season 15'!$X$14:$X$16,MATCH('VS stats'!$C81,'Season 15'!$U$14:$U$16,0)),
IFERROR(INDEX('Season 15'!$X$18,MATCH('VS stats'!$C81,'Season 15'!$U$18,0)),
IFERROR(INDEX('Season 15'!$X$20,MATCH('VS stats'!$C81,'Season 15'!$U$20,0)),
IFERROR(INDEX('Season 15'!$X$22,MATCH('VS stats'!$C81,'Season 15'!$U$22,0)),"-")))))</f>
        <v>-</v>
      </c>
      <c r="CP81" s="976"/>
      <c r="CQ81" s="822"/>
      <c r="CR81" s="822"/>
      <c r="CS81" s="822"/>
      <c r="CT81" s="822"/>
      <c r="CU81" s="822"/>
    </row>
    <row r="82" spans="2:99" x14ac:dyDescent="0.25">
      <c r="B82" s="678"/>
      <c r="C82" s="706" t="s">
        <v>247</v>
      </c>
      <c r="D82" s="965" t="str">
        <f>IFERROR(INDEX('Season 1'!$D$9:$D$31,MATCH('VS stats'!$C82,'Season 1'!$B$9:$B$31,0)),"-")</f>
        <v>-</v>
      </c>
      <c r="E82" s="965" t="str">
        <f>IFERROR(INDEX('Season 1'!$D$32:$D$54,MATCH('VS stats'!$C82,'Season 1'!$B$32:$B$54,0)),"-")</f>
        <v>-</v>
      </c>
      <c r="F82" s="965" t="str">
        <f>IFERROR(INDEX('Season 1'!$J$9:$J$16,MATCH('VS stats'!$C82,'Season 1'!$H$9:$H$16,0)),IFERROR(INDEX('Season 1'!$W$9:$W$14,MATCH('VS stats'!$C82,'Season 1'!$T$9:$T$14,0)),"-"))</f>
        <v>-</v>
      </c>
      <c r="G82" s="965" t="str">
        <f>IFERROR(INDEX('Season 1'!$P$9:$P$16,MATCH('VS stats'!$C82,'Season 1'!$N$9:$N$16,0)),"-")</f>
        <v>-</v>
      </c>
      <c r="H82" s="965" t="str">
        <f>IFERROR(INDEX('Season 1'!$P$20:$P$24,MATCH('VS stats'!$C82,'Season 1'!$N$20:$N$24,0)),"-")</f>
        <v>-</v>
      </c>
      <c r="I82" s="966" t="s">
        <v>35</v>
      </c>
      <c r="J82" s="965" t="str">
        <f>IFERROR(INDEX('Season 2'!$D$9:$D$31,MATCH('VS stats'!$C82,'Season 2'!$B$9:$B$31,0)),"-")</f>
        <v>-</v>
      </c>
      <c r="K82" s="965" t="str">
        <f>IFERROR(INDEX('Season 2'!$D$32:$D$54,MATCH('VS stats'!$C82,'Season 2'!$B$32:$B$54,0)),"-")</f>
        <v>-</v>
      </c>
      <c r="L82" s="965" t="str">
        <f>IFERROR(INDEX('Season 2'!$J$9:$J$16,MATCH('VS stats'!$C82,'Season 2'!$H$9:$H$16,0)),IFERROR(INDEX('Season 2'!$J$45:$J$50,MATCH('VS stats'!$C82,'Season 2'!$H$45:$H$50,0)),"-"))</f>
        <v>-</v>
      </c>
      <c r="M82" s="965" t="str">
        <f>IFERROR(INDEX('Season 2'!$P$9:$P$16,MATCH('VS stats'!$C82,'Season 2'!$N$9:$N$16,0)),IFERROR(INDEX('Season 2'!$J$30,MATCH('VS stats'!$C82,'Season 2'!$H$30,0)),"-"))</f>
        <v>-</v>
      </c>
      <c r="N82" s="965" t="str">
        <f>IFERROR(INDEX('Season 2'!$P$20:$P$24,MATCH('VS stats'!$C82,'Season 2'!$N$20:$N$24,0)),
IFERROR(INDEX('Season 2'!$X$9,MATCH('VS stats'!$C82,'Season 2'!$U$9,0)),
IFERROR(INDEX('Season 2'!$X$11:$X$13,MATCH('VS stats'!$C82,'Season 2'!$U$11:$U90,0)),
IFERROR(INDEX('Season 2'!$X$17,MATCH('VS stats'!$C82,'Season 2'!$U$17,0)),
IFERROR(INDEX('Season 2'!$X$19,MATCH('VS stats'!$C82,'Season 2'!$U$19,0)),
IFERROR(INDEX('Season 2'!$X$21,MATCH('VS stats'!$C82,'Season 2'!$U$21,0)),
IFERROR(INDEX('Season 2'!$X$23,MATCH('VS stats'!$C82,'Season 2'!$U$23,0)),
IFERROR(INDEX('Season 2'!$X$25,MATCH('VS stats'!$C82,'Season 2'!$U$25,0)),"-"))))))))</f>
        <v>-</v>
      </c>
      <c r="O82" s="966" t="str">
        <f>IFERROR(INDEX('Season 2'!$X$10,MATCH('VS stats'!$C82,'Season 2'!$U$10,0)),
IFERROR(INDEX('Season 2'!$X$14:$X$16,MATCH('VS stats'!$C82,'Season 2'!$U$14:$U$16,0)),
IFERROR(INDEX('Season 2'!$X$18,MATCH('VS stats'!$C82,'Season 2'!$U$18,0)),
IFERROR(INDEX('Season 2'!$X$20,MATCH('VS stats'!$C82,'Season 2'!$U$20,0)),
IFERROR(INDEX('Season 2'!$X$22,MATCH('VS stats'!$C82,'Season 2'!$U$22,0)),
IFERROR(INDEX('Season 2'!$X$24,MATCH('VS stats'!$C82,'Season 2'!$U$24,0)),"-"))))))</f>
        <v>-</v>
      </c>
      <c r="P82" s="965" t="str">
        <f>IFERROR(INDEX('Season 3'!$D$9:$D$31,MATCH('VS stats'!$C82,'Season 3'!$B$9:$B$31,0)),"-")</f>
        <v>-</v>
      </c>
      <c r="Q82" s="965" t="str">
        <f>IFERROR(INDEX('Season 3'!$D$32:$D$54,MATCH('VS stats'!$C82,'Season 3'!$B$32:$B$54,0)),"-")</f>
        <v>-</v>
      </c>
      <c r="R82" s="965" t="str">
        <f>IFERROR(INDEX('Season 3'!$J$9:$J$16,MATCH('VS stats'!$C82,'Season 3'!$H$9:$H$16,0)),IFERROR(INDEX('Season 3'!$J$39,MATCH('VS stats'!$C82,'Season 3'!$H$39,0)),"-"))</f>
        <v>-</v>
      </c>
      <c r="S82" s="965" t="str">
        <f>IFERROR(INDEX('Season 3'!$P$9:$P$16,MATCH('VS stats'!$C82,'Season 3'!$N$9:$N$16,0)),IFERROR(INDEX('Season 3'!$J$30,MATCH('VS stats'!$C82,'Season 3'!$H$30,0)),"-"))</f>
        <v>-</v>
      </c>
      <c r="T82" s="965" t="str">
        <f>IFERROR(INDEX('Season 3'!$P$20:$P$24,MATCH('VS stats'!$C82,'Season 3'!$N$20:$N$24,0)),
IFERROR(INDEX('Season 3'!$X$9,MATCH('VS stats'!$C82,'Season 3'!$U$9,0)),
IFERROR(INDEX('Season 3'!$X$11:$X$13,MATCH('VS stats'!$C82,'Season 3'!$U$11:$U95,0)),
IFERROR(INDEX('Season 3'!$X$17,MATCH('VS stats'!$C82,'Season 3'!$U$17,0)),
IFERROR(INDEX('Season 3'!$X$19,MATCH('VS stats'!$C82,'Season 3'!$U$19,0)),
IFERROR(INDEX('Season 3'!$X$21,MATCH('VS stats'!$C82,'Season 3'!$U$21,0)),
IFERROR(INDEX('Season 3'!$X$23,MATCH('VS stats'!$C82,'Season 3'!$U$23,0)),
IFERROR(INDEX('Season 3'!$X$25,MATCH('VS stats'!$C82,'Season 3'!$U$25,0)),"-"))))))))</f>
        <v>-</v>
      </c>
      <c r="U82" s="966" t="str">
        <f>IFERROR(INDEX('Season 3'!$X$10,MATCH('VS stats'!$C82,'Season 3'!$U$10,0)),
IFERROR(INDEX('Season 3'!$X$14:$X$16,MATCH('VS stats'!$C82,'Season 3'!$U$14:$U$16,0)),
IFERROR(INDEX('Season 3'!$X$18,MATCH('VS stats'!$C82,'Season 3'!$U$18,0)),
IFERROR(INDEX('Season 3'!$X$20,MATCH('VS stats'!$C82,'Season 3'!$U$20,0)),
IFERROR(INDEX('Season 3'!$X$22,MATCH('VS stats'!$C82,'Season 3'!$U$22,0)),
IFERROR(INDEX('Season 3'!$X$24,MATCH('VS stats'!$C82,'Season 3'!$U$24,0)),"-"))))))</f>
        <v>-</v>
      </c>
      <c r="V82" s="965" t="str">
        <f>IFERROR(INDEX('Season 4'!$D$9:$D$27,MATCH('VS stats'!$C82,'Season 4'!$B$9:$B$27,0)),"-")</f>
        <v>-</v>
      </c>
      <c r="W82" s="965" t="str">
        <f>IFERROR(INDEX('Season 4'!$D$28:$D$46,MATCH('VS stats'!$C82,'Season 4'!$B$28:$B$46,0)),"-")</f>
        <v>-</v>
      </c>
      <c r="X82" s="965" t="str">
        <f>IFERROR(INDEX('Season 4'!$J$9:$J$16,MATCH('VS stats'!$C82,'Season 4'!$H$9:$H$16,0)),IFERROR(INDEX('Season 4'!$J$39,MATCH('VS stats'!$C82,'Season 4'!$H$39,0)),"-"))</f>
        <v>-</v>
      </c>
      <c r="Y82" s="965" t="str">
        <f>IFERROR(INDEX('Season 4'!$P$9:$P$16,MATCH('VS stats'!$C82,'Season 4'!$N$9:$N$16,0)),IFERROR(INDEX('Season 4'!$J$30,MATCH('VS stats'!$C82,'Season 4'!$H$30,0)),"-"))</f>
        <v>-</v>
      </c>
      <c r="Z82" s="965" t="str">
        <f>IFERROR(INDEX('Season 4'!$P$20:$P$24,MATCH('VS stats'!$C82,'Season 4'!$N$20:$N$24,0)),
IFERROR(INDEX('Season 4'!$X$9,MATCH('VS stats'!$C82,'Season 4'!$U$9,0)),
IFERROR(INDEX('Season 4'!$X$11:$X$13,MATCH('VS stats'!$C82,'Season 4'!$U$11:$U90,0)),
IFERROR(INDEX('Season 4'!$X$17,MATCH('VS stats'!$C82,'Season 4'!$U$17,0)),
IFERROR(INDEX('Season 4'!$X$19,MATCH('VS stats'!$C82,'Season 4'!$U$19,0)),
IFERROR(INDEX('Season 4'!$X$21,MATCH('VS stats'!$C82,'Season 4'!$U$21,0)),
IFERROR(INDEX('Season 4'!$X$23,MATCH('VS stats'!$C82,'Season 4'!$U$23,0)),
IFERROR(INDEX('Season 4'!$X$25,MATCH('VS stats'!$C82,'Season 4'!$U$25,0)),"-"))))))))</f>
        <v>-</v>
      </c>
      <c r="AA82" s="966" t="str">
        <f>IFERROR(INDEX('Season 4'!$X$10,MATCH('VS stats'!$C82,'Season 4'!$U$10,0)),
IFERROR(INDEX('Season 4'!$X$14:$X$16,MATCH('VS stats'!$C82,'Season 4'!$U$14:$U$16,0)),
IFERROR(INDEX('Season 4'!$X$18,MATCH('VS stats'!$C82,'Season 4'!$U$18,0)),
IFERROR(INDEX('Season 4'!$X$20,MATCH('VS stats'!$C82,'Season 4'!$U$20,0)),
IFERROR(INDEX('Season 4'!$X$22,MATCH('VS stats'!$C82,'Season 4'!$U$22,0)),
IFERROR(INDEX('Season 4'!$X$24,MATCH('VS stats'!$C82,'Season 4'!$U$24,0)),"-"))))))</f>
        <v>-</v>
      </c>
      <c r="AB82" s="965" t="str">
        <f>IFERROR(INDEX('Season 5'!$D$9:$D$27,MATCH('VS stats'!$C82,'Season 5'!$B$9:$B$27,0)),"-")</f>
        <v>-</v>
      </c>
      <c r="AC82" s="965" t="str">
        <f>IFERROR(INDEX('Season 5'!$D$28:$D$46,MATCH('VS stats'!$C82,'Season 5'!$B$28:$B$46,0)),"-")</f>
        <v>-</v>
      </c>
      <c r="AD82" s="965" t="str">
        <f>IFERROR(INDEX('Season 5'!$J$9:$J$16,MATCH('VS stats'!$C82,'Season 5'!$H$9:$H$16,0)),IFERROR(INDEX('Season 5'!$J$39,MATCH('VS stats'!$C82,'Season 5'!$H$39,0)),"-"))</f>
        <v>-</v>
      </c>
      <c r="AE82" s="965" t="str">
        <f>IFERROR(INDEX('Season 5'!$P$9:$P$16,MATCH('VS stats'!$C82,'Season 5'!$N$9:$N$16,0)),IFERROR(INDEX('Season 5'!$J$30,MATCH('VS stats'!$C82,'Season 5'!$H$30,0)),"-"))</f>
        <v>-</v>
      </c>
      <c r="AF82" s="965" t="str">
        <f>IFERROR(INDEX('Season 5'!$P$20:$P$24,MATCH('VS stats'!$C82,'Season 5'!$N$20:$N$24,0)),
IFERROR(INDEX('Season 5'!$X$9,MATCH('VS stats'!$C82,'Season 5'!$U$9,0)),
IFERROR(INDEX('Season 5'!$X$11:$X$13,MATCH('VS stats'!$C82,'Season 5'!$U$11:$U90,0)),
IFERROR(INDEX('Season 5'!$X$17,MATCH('VS stats'!$C82,'Season 5'!$U$17,0)),
IFERROR(INDEX('Season 5'!$X$19,MATCH('VS stats'!$C82,'Season 5'!$U$19,0)),
IFERROR(INDEX('Season 5'!$X$21,MATCH('VS stats'!$C82,'Season 5'!$U$21,0)),
IFERROR(INDEX('Season 5'!$X$23,MATCH('VS stats'!$C82,'Season 5'!$U$23,0)),"-")))))))</f>
        <v>-</v>
      </c>
      <c r="AG82" s="966" t="str">
        <f>IFERROR(INDEX('Season 5'!$X$10,MATCH('VS stats'!$C82,'Season 5'!$U$10,0)),
IFERROR(INDEX('Season 5'!$X$14:$X$16,MATCH('VS stats'!$C82,'Season 5'!$U$14:$U$16,0)),
IFERROR(INDEX('Season 5'!$X$18,MATCH('VS stats'!$C82,'Season 5'!$U$18,0)),
IFERROR(INDEX('Season 5'!$X$20,MATCH('VS stats'!$C82,'Season 5'!$U$20,0)),
IFERROR(INDEX('Season 5'!$X$22,MATCH('VS stats'!$C82,'Season 5'!$U$22,0)),"-")))))</f>
        <v>-</v>
      </c>
      <c r="AH82" s="965" t="str">
        <f>IFERROR(INDEX('Season 6'!$D$9:$D$27,MATCH('VS stats'!$C82,'Season 6'!$B$9:$B$27,0)),"-")</f>
        <v>-</v>
      </c>
      <c r="AI82" s="965" t="str">
        <f>IFERROR(INDEX('Season 6'!$D$28:$D$46,MATCH('VS stats'!$C82,'Season 6'!$B$28:$B$46,0)),"-")</f>
        <v>-</v>
      </c>
      <c r="AJ82" s="965" t="str">
        <f>IFERROR(INDEX('Season 6'!$J$9:$J$16,MATCH('VS stats'!$C82,'Season 6'!$H$9:$H$16,0)),IFERROR(INDEX('Season 6'!$J$39,MATCH('VS stats'!$C82,'Season 6'!$H$39,0)),"-"))</f>
        <v>-</v>
      </c>
      <c r="AK82" s="965" t="str">
        <f>IFERROR(INDEX('Season 6'!$P$9:$P$16,MATCH('VS stats'!$C82,'Season 6'!$N$9:$N$16,0)),IFERROR(INDEX('Season 6'!$J$30,MATCH('VS stats'!$C82,'Season 6'!$H$30,0)),"-"))</f>
        <v>-</v>
      </c>
      <c r="AL82" s="965" t="str">
        <f>IFERROR(INDEX('Season 6'!$P$20:$P$24,MATCH('VS stats'!$C82,'Season 6'!$N$20:$N$24,0)),
IFERROR(INDEX('Season 6'!$X$9,MATCH('VS stats'!$C82,'Season 6'!$U$9,0)),
IFERROR(INDEX('Season 6'!$X$11:$X$13,MATCH('VS stats'!$C82,'Season 6'!$U$11:$U90,0)),
IFERROR(INDEX('Season 6'!$X$17,MATCH('VS stats'!$C82,'Season 6'!$U$17,0)),
IFERROR(INDEX('Season 6'!$X$19,MATCH('VS stats'!$C82,'Season 6'!$U$19,0)),
IFERROR(INDEX('Season 6'!$X$21,MATCH('VS stats'!$C82,'Season 6'!$U$21,0)),
IFERROR(INDEX('Season 6'!$X$23,MATCH('VS stats'!$C82,'Season 6'!$U$23,0)),"-")))))))</f>
        <v>-</v>
      </c>
      <c r="AM82" s="966" t="str">
        <f>IFERROR(INDEX('Season 6'!$X$10,MATCH('VS stats'!$C82,'Season 6'!$U$10,0)),
IFERROR(INDEX('Season 6'!$X$14:$X$16,MATCH('VS stats'!$C82,'Season 6'!$U$14:$U$16,0)),
IFERROR(INDEX('Season 6'!$X$18,MATCH('VS stats'!$C82,'Season 6'!$U$18,0)),
IFERROR(INDEX('Season 6'!$X$20,MATCH('VS stats'!$C82,'Season 6'!$U$20,0)),
IFERROR(INDEX('Season 6'!$X$22,MATCH('VS stats'!$C82,'Season 6'!$U$22,0)),"-")))))</f>
        <v>-</v>
      </c>
      <c r="AN82" s="965" t="str">
        <f>IFERROR(INDEX('Season 7'!$D$9:$D$27,MATCH('VS stats'!$C82,'Season 7'!$B$9:$B$27,0)),"-")</f>
        <v>-</v>
      </c>
      <c r="AO82" s="965" t="str">
        <f>IFERROR(INDEX('Season 7'!$D$28:$D$46,MATCH('VS stats'!$C82,'Season 7'!$B$28:$B$46,0)),"-")</f>
        <v>-</v>
      </c>
      <c r="AP82" s="965" t="str">
        <f>IFERROR(INDEX('Season 7'!$J$9:$J$16,MATCH('VS stats'!$C82,'Season 7'!$H$9:$H$16,0)),IFERROR(INDEX('Season 7'!$J$39,MATCH('VS stats'!$C82,'Season 7'!$H$39,0)),"-"))</f>
        <v>-</v>
      </c>
      <c r="AQ82" s="965" t="str">
        <f>IFERROR(INDEX('Season 7'!$P$9:$P$16,MATCH('VS stats'!$C82,'Season 7'!$N$9:$N$16,0)),IFERROR(INDEX('Season 7'!$J$30,MATCH('VS stats'!$C82,'Season 7'!$H$30,0)),"-"))</f>
        <v>-</v>
      </c>
      <c r="AR82" s="965" t="str">
        <f>IFERROR(INDEX('Season 7'!$P$20:$P$24,MATCH('VS stats'!$C82,'Season 7'!$N$20:$N$24,0)),
IFERROR(INDEX('Season 7'!$X$9,MATCH('VS stats'!$C82,'Season 7'!$U$9,0)),
IFERROR(INDEX('Season 7'!$X$11:$X$13,MATCH('VS stats'!$C82,'Season 7'!$U$11:$U90,0)),
IFERROR(INDEX('Season 7'!$X$17,MATCH('VS stats'!$C82,'Season 7'!$U$17,0)),
IFERROR(INDEX('Season 7'!$X$19,MATCH('VS stats'!$C82,'Season 7'!$U$19,0)),
IFERROR(INDEX('Season 7'!$X$21,MATCH('VS stats'!$C82,'Season 7'!$U$21,0)),
IFERROR(INDEX('Season 7'!$X$23,MATCH('VS stats'!$C82,'Season 7'!$U$23,0)),"-")))))))</f>
        <v>-</v>
      </c>
      <c r="AS82" s="966" t="str">
        <f>IFERROR(INDEX('Season 7'!$X$10,MATCH('VS stats'!$C82,'Season 7'!$U$10,0)),
IFERROR(INDEX('Season 7'!$X$14:$X$16,MATCH('VS stats'!$C82,'Season 7'!$U$14:$U$16,0)),
IFERROR(INDEX('Season 7'!$X$18,MATCH('VS stats'!$C82,'Season 7'!$U$18,0)),
IFERROR(INDEX('Season 7'!$X$20,MATCH('VS stats'!$C82,'Season 7'!$U$20,0)),
IFERROR(INDEX('Season 7'!$X$22,MATCH('VS stats'!$C82,'Season 7'!$U$22,0)),"-")))))</f>
        <v>-</v>
      </c>
      <c r="AT82" s="965" t="str">
        <f>IFERROR(INDEX('Season 8'!$D$9:$D$27,MATCH('VS stats'!$C82,'Season 8'!$B$9:$B$27,0)),"-")</f>
        <v>-</v>
      </c>
      <c r="AU82" s="965" t="str">
        <f>IFERROR(INDEX('Season 8'!$D$28:$D$46,MATCH('VS stats'!$C82,'Season 8'!$B$28:$B$46,0)),"-")</f>
        <v>-</v>
      </c>
      <c r="AV82" s="965" t="str">
        <f>IFERROR(INDEX('Season 8'!$J$9:$J$16,MATCH('VS stats'!$C82,'Season 8'!$H$9:$H$16,0)),IFERROR(INDEX('Season 8'!$J$39,MATCH('VS stats'!$C82,'Season 8'!$H$39,0)),"-"))</f>
        <v>-</v>
      </c>
      <c r="AW82" s="965" t="str">
        <f>IFERROR(INDEX('Season 8'!$P$9:$P$16,MATCH('VS stats'!$C82,'Season 8'!$N$9:$N$16,0)),IFERROR(INDEX('Season 8'!$J$30,MATCH('VS stats'!$C82,'Season 8'!$H$30,0)),"-"))</f>
        <v>-</v>
      </c>
      <c r="AX82" s="965" t="str">
        <f>IFERROR(INDEX('Season 8'!$P$20:$P$24,MATCH('VS stats'!$C82,'Season 8'!$N$20:$N$24,0)),
IFERROR(INDEX('Season 8'!$X$9,MATCH('VS stats'!$C82,'Season 8'!$U$9,0)),
IFERROR(INDEX('Season 8'!$X$11:$X$13,MATCH('VS stats'!$C82,'Season 8'!$U$11:$U90,0)),
IFERROR(INDEX('Season 8'!$X$17,MATCH('VS stats'!$C82,'Season 8'!$U$17,0)),
IFERROR(INDEX('Season 8'!$X$19,MATCH('VS stats'!$C82,'Season 8'!$U$19,0)),
IFERROR(INDEX('Season 8'!$X$21,MATCH('VS stats'!$C82,'Season 8'!$U$21,0)),
IFERROR(INDEX('Season 8'!$X$23,MATCH('VS stats'!$C82,'Season 8'!$U$23,0)),"-")))))))</f>
        <v>-</v>
      </c>
      <c r="AY82" s="966" t="str">
        <f>IFERROR(INDEX('Season 8'!$X$10,MATCH('VS stats'!$C82,'Season 8'!$U$10,0)),
IFERROR(INDEX('Season 8'!$X$14:$X$16,MATCH('VS stats'!$C82,'Season 8'!$U$14:$U$16,0)),
IFERROR(INDEX('Season 8'!$X$18,MATCH('VS stats'!$C82,'Season 8'!$U$18,0)),
IFERROR(INDEX('Season 8'!$X$20,MATCH('VS stats'!$C82,'Season 8'!$U$20,0)),
IFERROR(INDEX('Season 8'!$X$22,MATCH('VS stats'!$C82,'Season 8'!$U$22,0)),"-")))))</f>
        <v>-</v>
      </c>
      <c r="AZ82" s="965" t="str">
        <f>IFERROR(INDEX('Season 9'!$D$9:$D$27,MATCH('VS stats'!$C82,'Season 9'!$B$9:$B$27,0)),"-")</f>
        <v>-</v>
      </c>
      <c r="BA82" s="965" t="str">
        <f>IFERROR(INDEX('Season 9'!$D$28:$D$46,MATCH('VS stats'!$C82,'Season 9'!$B$28:$B$46,0)),"-")</f>
        <v>-</v>
      </c>
      <c r="BB82" s="965" t="str">
        <f>IFERROR(INDEX('Season 9'!$J$9:$J$16,MATCH('VS stats'!$C82,'Season 9'!$H$9:$H$16,0)),IFERROR(INDEX('Season 9'!$J$39,MATCH('VS stats'!$C82,'Season 9'!$H$39,0)),"-"))</f>
        <v>-</v>
      </c>
      <c r="BC82" s="965" t="str">
        <f>IFERROR(INDEX('Season 9'!$P$9:$P$16,MATCH('VS stats'!$C82,'Season 9'!$N$9:$N$16,0)),IFERROR(INDEX('Season 9'!$J$30,MATCH('VS stats'!$C82,'Season 9'!$H$30,0)),"-"))</f>
        <v>-</v>
      </c>
      <c r="BD82" s="965" t="str">
        <f>IFERROR(INDEX('Season 9'!$P$20:$P$24,MATCH('VS stats'!$C82,'Season 9'!$N$20:$N$24,0)),
IFERROR(INDEX('Season 9'!$X$9,MATCH('VS stats'!$C82,'Season 9'!$U$9,0)),
IFERROR(INDEX('Season 9'!$X$11:$X$13,MATCH('VS stats'!$C82,'Season 9'!$U$11:$U90,0)),
IFERROR(INDEX('Season 9'!$X$17,MATCH('VS stats'!$C82,'Season 9'!$U$17,0)),
IFERROR(INDEX('Season 9'!$X$19,MATCH('VS stats'!$C82,'Season 9'!$U$19,0)),
IFERROR(INDEX('Season 9'!$X$21,MATCH('VS stats'!$C82,'Season 9'!$U$21,0)),
IFERROR(INDEX('Season 9'!$X$23,MATCH('VS stats'!$C82,'Season 9'!$U$23,0)),"-")))))))</f>
        <v>-</v>
      </c>
      <c r="BE82" s="966" t="str">
        <f>IFERROR(INDEX('Season 9'!$X$10,MATCH('VS stats'!$C82,'Season 9'!$U$10,0)),
IFERROR(INDEX('Season 9'!$X$14:$X$16,MATCH('VS stats'!$C82,'Season 9'!$U$14:$U$16,0)),
IFERROR(INDEX('Season 9'!$X$18,MATCH('VS stats'!$C82,'Season 9'!$U$18,0)),
IFERROR(INDEX('Season 9'!$X$20,MATCH('VS stats'!$C82,'Season 9'!$U$20,0)),
IFERROR(INDEX('Season 9'!$X$22,MATCH('VS stats'!$C82,'Season 9'!$U$22,0)),"-")))))</f>
        <v>-</v>
      </c>
      <c r="BF82" s="965" t="str">
        <f>IFERROR(INDEX('Season 10'!$D$9:$D$27,MATCH('VS stats'!$C82,'Season 10'!$B$9:$B$27,0)),"-")</f>
        <v>-</v>
      </c>
      <c r="BG82" s="965" t="str">
        <f>IFERROR(INDEX('Season 10'!$D$28:$D$46,MATCH('VS stats'!$C82,'Season 10'!$B$28:$B$46,0)),"-")</f>
        <v>-</v>
      </c>
      <c r="BH82" s="965" t="str">
        <f>IFERROR(INDEX('Season 10'!$J$9:$J$16,MATCH('VS stats'!$C82,'Season 10'!$H$9:$H$16,0)),IFERROR(INDEX('Season 10'!$J$39,MATCH('VS stats'!$C82,'Season 10'!$H$39,0)),"-"))</f>
        <v>-</v>
      </c>
      <c r="BI82" s="965" t="str">
        <f>IFERROR(INDEX('Season 10'!$P$9:$P$16,MATCH('VS stats'!$C82,'Season 10'!$N$9:$N$16,0)),IFERROR(INDEX('Season 10'!$J$30,MATCH('VS stats'!$C82,'Season 10'!$H$30,0)),"-"))</f>
        <v>-</v>
      </c>
      <c r="BJ82" s="965" t="str">
        <f>IFERROR(INDEX('Season 10'!$P$20:$P$24,MATCH('VS stats'!$C82,'Season 10'!$N$20:$N$24,0)),
IFERROR(INDEX('Season 10'!$X$9,MATCH('VS stats'!$C82,'Season 10'!$U$9,0)),
IFERROR(INDEX('Season 10'!$X$11:$X$13,MATCH('VS stats'!$C82,'Season 10'!$U$11:$U90,0)),
IFERROR(INDEX('Season 10'!$X$17,MATCH('VS stats'!$C82,'Season 10'!$U$17,0)),
IFERROR(INDEX('Season 10'!$X$19,MATCH('VS stats'!$C82,'Season 10'!$U$19,0)),
IFERROR(INDEX('Season 10'!$X$21,MATCH('VS stats'!$C82,'Season 10'!$U$21,0)),
IFERROR(INDEX('Season 10'!$X$23,MATCH('VS stats'!$C82,'Season 10'!$U$23,0)),"-")))))))</f>
        <v>-</v>
      </c>
      <c r="BK82" s="966" t="str">
        <f>IFERROR(INDEX('Season 10'!$X$10,MATCH('VS stats'!$C82,'Season 10'!$U$10,0)),
IFERROR(INDEX('Season 10'!$X$14:$X$16,MATCH('VS stats'!$C82,'Season 10'!$U$14:$U$16,0)),
IFERROR(INDEX('Season 10'!$X$18,MATCH('VS stats'!$C82,'Season 10'!$U$18,0)),
IFERROR(INDEX('Season 10'!$X$20,MATCH('VS stats'!$C82,'Season 10'!$U$20,0)),
IFERROR(INDEX('Season 10'!$X$22,MATCH('VS stats'!$C82,'Season 10'!$U$22,0)),"-")))))</f>
        <v>-</v>
      </c>
      <c r="BL82" s="965" t="str">
        <f>IFERROR(INDEX('Season 11'!$D$9:$D$27,MATCH('VS stats'!$C82,'Season 11'!$B$9:$B$27,0)),"-")</f>
        <v>-</v>
      </c>
      <c r="BM82" s="965" t="str">
        <f>IFERROR(INDEX('Season 11'!$D$28:$D$46,MATCH('VS stats'!$C82,'Season 11'!$B$28:$B$46,0)),"-")</f>
        <v>-</v>
      </c>
      <c r="BN82" s="965" t="str">
        <f>IFERROR(INDEX('Season 11'!$J$9:$J$16,MATCH('VS stats'!$C82,'Season 11'!$H$9:$H$16,0)),IFERROR(INDEX('Season 11'!$J$39,MATCH('VS stats'!$C82,'Season 11'!$H$39,0)),"-"))</f>
        <v>-</v>
      </c>
      <c r="BO82" s="965" t="str">
        <f>IFERROR(INDEX('Season 11'!$P$9:$P$16,MATCH('VS stats'!$C82,'Season 11'!$N$9:$N$16,0)),IFERROR(INDEX('Season 11'!$J$30,MATCH('VS stats'!$C82,'Season 11'!$H$30,0)),"-"))</f>
        <v>-</v>
      </c>
      <c r="BP82" s="965" t="str">
        <f>IFERROR(INDEX('Season 11'!$P$20:$P$24,MATCH('VS stats'!$C82,'Season 11'!$N$20:$N$24,0)),
IFERROR(INDEX('Season 11'!$X$9,MATCH('VS stats'!$C82,'Season 11'!$U$9,0)),
IFERROR(INDEX('Season 11'!$X$11:$X$13,MATCH('VS stats'!$C82,'Season 11'!$U$11:$U90,0)),
IFERROR(INDEX('Season 11'!$X$17,MATCH('VS stats'!$C82,'Season 11'!$U$17,0)),
IFERROR(INDEX('Season 11'!$X$19,MATCH('VS stats'!$C82,'Season 11'!$U$19,0)),
IFERROR(INDEX('Season 11'!$X$21,MATCH('VS stats'!$C82,'Season 11'!$U$21,0)),
IFERROR(INDEX('Season 11'!$X$23,MATCH('VS stats'!$C82,'Season 11'!$U$23,0)),"-")))))))</f>
        <v>-</v>
      </c>
      <c r="BQ82" s="966" t="str">
        <f>IFERROR(INDEX('Season 11'!$X$10,MATCH('VS stats'!$C82,'Season 11'!$U$10,0)),
IFERROR(INDEX('Season 11'!$X$14:$X$16,MATCH('VS stats'!$C82,'Season 11'!$U$14:$U$16,0)),
IFERROR(INDEX('Season 11'!$X$18,MATCH('VS stats'!$C82,'Season 11'!$U$18,0)),
IFERROR(INDEX('Season 11'!$X$20,MATCH('VS stats'!$C82,'Season 11'!$U$20,0)),
IFERROR(INDEX('Season 11'!$X$22,MATCH('VS stats'!$C82,'Season 11'!$U$22,0)),"-")))))</f>
        <v>-</v>
      </c>
      <c r="BR82" s="965" t="str">
        <f>IFERROR(INDEX('Season 12'!$D$9:$D$27,MATCH('VS stats'!$C82,'Season 12'!$B$9:$B$27,0)),"-")</f>
        <v>-</v>
      </c>
      <c r="BS82" s="965" t="str">
        <f>IFERROR(INDEX('Season 12'!$D$28:$D$46,MATCH('VS stats'!$C82,'Season 12'!$B$28:$B$46,0)),"-")</f>
        <v>-</v>
      </c>
      <c r="BT82" s="965" t="str">
        <f>IFERROR(INDEX('Season 12'!$J$9:$J$16,MATCH('VS stats'!$C82,'Season 12'!$H$9:$H$16,0)),IFERROR(INDEX('Season 12'!$J$39,MATCH('VS stats'!$C82,'Season 12'!$H$39,0)),"-"))</f>
        <v>-</v>
      </c>
      <c r="BU82" s="965" t="str">
        <f>IFERROR(INDEX('Season 12'!$P$9:$P$16,MATCH('VS stats'!$C82,'Season 12'!$N$9:$N$16,0)),IFERROR(INDEX('Season 12'!$J$30,MATCH('VS stats'!$C82,'Season 12'!$H$30,0)),"-"))</f>
        <v>-</v>
      </c>
      <c r="BV82" s="965" t="str">
        <f>IFERROR(INDEX('Season 12'!$P$20:$P$24,MATCH('VS stats'!$C82,'Season 12'!$N$20:$N$24,0)),
IFERROR(INDEX('Season 12'!$X$9,MATCH('VS stats'!$C82,'Season 12'!$U$9,0)),
IFERROR(INDEX('Season 12'!$X$11:$X$13,MATCH('VS stats'!$C82,'Season 12'!$U$11:$U90,0)),
IFERROR(INDEX('Season 12'!$X$17,MATCH('VS stats'!$C82,'Season 12'!$U$17,0)),
IFERROR(INDEX('Season 12'!$X$19,MATCH('VS stats'!$C82,'Season 12'!$U$19,0)),
IFERROR(INDEX('Season 12'!$X$21,MATCH('VS stats'!$C82,'Season 12'!$U$21,0)),
IFERROR(INDEX('Season 12'!$X$23,MATCH('VS stats'!$C82,'Season 12'!$U$23,0)),"-")))))))</f>
        <v>-</v>
      </c>
      <c r="BW82" s="966" t="str">
        <f>IFERROR(INDEX('Season 12'!$X$10,MATCH('VS stats'!$C82,'Season 12'!$U$10,0)),
IFERROR(INDEX('Season 12'!$X$14:$X$16,MATCH('VS stats'!$C82,'Season 12'!$U$14:$U$16,0)),
IFERROR(INDEX('Season 12'!$X$18,MATCH('VS stats'!$C82,'Season 12'!$U$18,0)),
IFERROR(INDEX('Season 12'!$X$20,MATCH('VS stats'!$C82,'Season 12'!$U$20,0)),
IFERROR(INDEX('Season 12'!$X$22,MATCH('VS stats'!$C82,'Season 12'!$U$22,0)),"-")))))</f>
        <v>-</v>
      </c>
      <c r="BX82" s="965" t="str">
        <f>IFERROR(INDEX('Season 13'!$D$9:$D$27,MATCH('VS stats'!$C82,'Season 13'!$B$9:$B$27,0)),"-")</f>
        <v>-</v>
      </c>
      <c r="BY82" s="965" t="str">
        <f>IFERROR(INDEX('Season 13'!$D$28:$D$46,MATCH('VS stats'!$C82,'Season 13'!$B$28:$B$46,0)),"-")</f>
        <v>-</v>
      </c>
      <c r="BZ82" s="965" t="str">
        <f>IFERROR(INDEX('Season 13'!$J$9:$J$16,MATCH('VS stats'!$C82,'Season 13'!$H$9:$H$16,0)),IFERROR(INDEX('Season 13'!$J$39,MATCH('VS stats'!$C82,'Season 13'!$H$39,0)),"-"))</f>
        <v>-</v>
      </c>
      <c r="CA82" s="965" t="str">
        <f>IFERROR(INDEX('Season 13'!$P$9:$P$16,MATCH('VS stats'!$C82,'Season 13'!$N$9:$N$16,0)),IFERROR(INDEX('Season 13'!$J$30,MATCH('VS stats'!$C82,'Season 13'!$H$30,0)),"-"))</f>
        <v>-</v>
      </c>
      <c r="CB82" s="965" t="str">
        <f>IFERROR(INDEX('Season 13'!$P$20:$P$24,MATCH('VS stats'!$C82,'Season 13'!$N$20:$N$24,0)),
IFERROR(INDEX('Season 13'!$X$9,MATCH('VS stats'!$C82,'Season 13'!$U$9,0)),
IFERROR(INDEX('Season 13'!$X$11:$X$13,MATCH('VS stats'!$C82,'Season 13'!$U$11:$U90,0)),
IFERROR(INDEX('Season 13'!$X$17,MATCH('VS stats'!$C82,'Season 13'!$U$17,0)),
IFERROR(INDEX('Season 13'!$X$19,MATCH('VS stats'!$C82,'Season 13'!$U$19,0)),
IFERROR(INDEX('Season 13'!$X$21,MATCH('VS stats'!$C82,'Season 13'!$U$21,0)),
IFERROR(INDEX('Season 13'!$X$23,MATCH('VS stats'!$C82,'Season 13'!$U$23,0)),"-")))))))</f>
        <v>-</v>
      </c>
      <c r="CC82" s="966" t="str">
        <f>IFERROR(INDEX('Season 13'!$X$10,MATCH('VS stats'!$C82,'Season 13'!$U$10,0)),
IFERROR(INDEX('Season 13'!$X$14:$X$16,MATCH('VS stats'!$C82,'Season 13'!$U$14:$U$16,0)),
IFERROR(INDEX('Season 13'!$X$18,MATCH('VS stats'!$C82,'Season 13'!$U$18,0)),
IFERROR(INDEX('Season 13'!$X$20,MATCH('VS stats'!$C82,'Season 13'!$U$20,0)),
IFERROR(INDEX('Season 13'!$X$22,MATCH('VS stats'!$C82,'Season 13'!$U$22,0)),"-")))))</f>
        <v>-</v>
      </c>
      <c r="CD82" s="965" t="str">
        <f>IFERROR(INDEX('Season 14'!$D$9:$D$27,MATCH('VS stats'!$C82,'Season 14'!$B$9:$B$27,0)),"-")</f>
        <v>-</v>
      </c>
      <c r="CE82" s="965" t="str">
        <f>IFERROR(INDEX('Season 14'!$D$28:$D$46,MATCH('VS stats'!$C82,'Season 14'!$B$28:$B$46,0)),"-")</f>
        <v>-</v>
      </c>
      <c r="CF82" s="965" t="str">
        <f>IFERROR(INDEX('Season 14'!$J$9:$J$16,MATCH('VS stats'!$C82,'Season 14'!$H$9:$H$16,0)),IFERROR(INDEX('Season 14'!$J$39,MATCH('VS stats'!$C82,'Season 14'!$H$39,0)),"-"))</f>
        <v>-</v>
      </c>
      <c r="CG82" s="965" t="str">
        <f>IFERROR(INDEX('Season 14'!$P$9:$P$16,MATCH('VS stats'!$C82,'Season 14'!$N$9:$N$16,0)),IFERROR(INDEX('Season 14'!$J$30,MATCH('VS stats'!$C82,'Season 14'!$H$30,0)),"-"))</f>
        <v>-</v>
      </c>
      <c r="CH82" s="965" t="str">
        <f>IFERROR(INDEX('Season 14'!$P$20:$P$24,MATCH('VS stats'!$C82,'Season 14'!$N$20:$N$24,0)),
IFERROR(INDEX('Season 14'!$X$9,MATCH('VS stats'!$C82,'Season 14'!$U$9,0)),
IFERROR(INDEX('Season 14'!$X$11:$X$13,MATCH('VS stats'!$C82,'Season 14'!$U$11:$U90,0)),
IFERROR(INDEX('Season 14'!$X$17,MATCH('VS stats'!$C82,'Season 14'!$U$17,0)),
IFERROR(INDEX('Season 14'!$X$19,MATCH('VS stats'!$C82,'Season 14'!$U$19,0)),
IFERROR(INDEX('Season 14'!$X$21,MATCH('VS stats'!$C82,'Season 14'!$U$21,0)),
IFERROR(INDEX('Season 14'!$X$23,MATCH('VS stats'!$C82,'Season 14'!$U$23,0)),"-")))))))</f>
        <v>-</v>
      </c>
      <c r="CI82" s="966" t="str">
        <f>IFERROR(INDEX('Season 14'!$X$10,MATCH('VS stats'!$C82,'Season 14'!$U$10,0)),
IFERROR(INDEX('Season 14'!$X$14:$X$16,MATCH('VS stats'!$C82,'Season 14'!$U$14:$U$16,0)),
IFERROR(INDEX('Season 14'!$X$18,MATCH('VS stats'!$C82,'Season 14'!$U$18,0)),
IFERROR(INDEX('Season 14'!$X$20,MATCH('VS stats'!$C82,'Season 14'!$U$20,0)),
IFERROR(INDEX('Season 14'!$X$22,MATCH('VS stats'!$C82,'Season 14'!$U$22,0)),"-")))))</f>
        <v>-</v>
      </c>
      <c r="CJ82" s="965" t="str">
        <f>IFERROR(INDEX('Season 15'!$D$9:$D$27,MATCH('VS stats'!$C82,'Season 15'!$B$9:$B$27,0)),"-")</f>
        <v>-</v>
      </c>
      <c r="CK82" s="965" t="str">
        <f>IFERROR(INDEX('Season 15'!$D$28:$D$46,MATCH('VS stats'!$C82,'Season 15'!$B$28:$B$46,0)),"-")</f>
        <v>-</v>
      </c>
      <c r="CL82" s="965" t="str">
        <f>IFERROR(INDEX('Season 15'!$J$9:$J$16,MATCH('VS stats'!$C82,'Season 15'!$H$9:$H$16,0)),IFERROR(INDEX('Season 15'!$J$39,MATCH('VS stats'!$C82,'Season 15'!$H$39,0)),"-"))</f>
        <v>-</v>
      </c>
      <c r="CM82" s="965" t="str">
        <f>IFERROR(INDEX('Season 15'!$P$9:$P$16,MATCH('VS stats'!$C82,'Season 15'!$N$9:$N$16,0)),IFERROR(INDEX('Season 15'!$J$30,MATCH('VS stats'!$C82,'Season 15'!$H$30,0)),"-"))</f>
        <v>-</v>
      </c>
      <c r="CN82" s="965" t="str">
        <f>IFERROR(INDEX('Season 15'!$P$20:$P$24,MATCH('VS stats'!$C82,'Season 15'!$N$20:$N$24,0)),
IFERROR(INDEX('Season 15'!$X$9,MATCH('VS stats'!$C82,'Season 15'!$U$9,0)),
IFERROR(INDEX('Season 15'!$X$11:$X$13,MATCH('VS stats'!$C82,'Season 15'!$U$11:$U90,0)),
IFERROR(INDEX('Season 15'!$X$17,MATCH('VS stats'!$C82,'Season 15'!$U$17,0)),
IFERROR(INDEX('Season 15'!$X$19,MATCH('VS stats'!$C82,'Season 15'!$U$19,0)),
IFERROR(INDEX('Season 15'!$X$21,MATCH('VS stats'!$C82,'Season 15'!$U$21,0)),
IFERROR(INDEX('Season 15'!$X$23,MATCH('VS stats'!$C82,'Season 15'!$U$23,0)),"-")))))))</f>
        <v>-</v>
      </c>
      <c r="CO82" s="966" t="str">
        <f>IFERROR(INDEX('Season 15'!$X$10,MATCH('VS stats'!$C82,'Season 15'!$U$10,0)),
IFERROR(INDEX('Season 15'!$X$14:$X$16,MATCH('VS stats'!$C82,'Season 15'!$U$14:$U$16,0)),
IFERROR(INDEX('Season 15'!$X$18,MATCH('VS stats'!$C82,'Season 15'!$U$18,0)),
IFERROR(INDEX('Season 15'!$X$20,MATCH('VS stats'!$C82,'Season 15'!$U$20,0)),
IFERROR(INDEX('Season 15'!$X$22,MATCH('VS stats'!$C82,'Season 15'!$U$22,0)),"-")))))</f>
        <v>-</v>
      </c>
      <c r="CP82" s="976"/>
      <c r="CQ82" s="822"/>
      <c r="CR82" s="822"/>
      <c r="CS82" s="822"/>
      <c r="CT82" s="822"/>
      <c r="CU82" s="822"/>
    </row>
    <row r="83" spans="2:99" x14ac:dyDescent="0.25">
      <c r="B83" s="678"/>
      <c r="C83" s="683" t="s">
        <v>248</v>
      </c>
      <c r="D83" s="965" t="str">
        <f>IFERROR(INDEX('Season 1'!$D$9:$D$31,MATCH('VS stats'!$C83,'Season 1'!$B$9:$B$31,0)),"-")</f>
        <v>-</v>
      </c>
      <c r="E83" s="965" t="str">
        <f>IFERROR(INDEX('Season 1'!$D$32:$D$54,MATCH('VS stats'!$C83,'Season 1'!$B$32:$B$54,0)),"-")</f>
        <v>-</v>
      </c>
      <c r="F83" s="965" t="str">
        <f>IFERROR(INDEX('Season 1'!$J$9:$J$16,MATCH('VS stats'!$C83,'Season 1'!$H$9:$H$16,0)),IFERROR(INDEX('Season 1'!$W$9:$W$14,MATCH('VS stats'!$C83,'Season 1'!$T$9:$T$14,0)),"-"))</f>
        <v>-</v>
      </c>
      <c r="G83" s="965" t="str">
        <f>IFERROR(INDEX('Season 1'!$P$9:$P$16,MATCH('VS stats'!$C83,'Season 1'!$N$9:$N$16,0)),"-")</f>
        <v>-</v>
      </c>
      <c r="H83" s="965" t="str">
        <f>IFERROR(INDEX('Season 1'!$P$20:$P$24,MATCH('VS stats'!$C83,'Season 1'!$N$20:$N$24,0)),"-")</f>
        <v>-</v>
      </c>
      <c r="I83" s="966" t="s">
        <v>35</v>
      </c>
      <c r="J83" s="965" t="str">
        <f>IFERROR(INDEX('Season 2'!$D$9:$D$31,MATCH('VS stats'!$C83,'Season 2'!$B$9:$B$31,0)),"-")</f>
        <v>-</v>
      </c>
      <c r="K83" s="965" t="str">
        <f>IFERROR(INDEX('Season 2'!$D$32:$D$54,MATCH('VS stats'!$C83,'Season 2'!$B$32:$B$54,0)),"-")</f>
        <v>-</v>
      </c>
      <c r="L83" s="965" t="str">
        <f>IFERROR(INDEX('Season 2'!$J$9:$J$16,MATCH('VS stats'!$C83,'Season 2'!$H$9:$H$16,0)),IFERROR(INDEX('Season 2'!$J$45:$J$50,MATCH('VS stats'!$C83,'Season 2'!$H$45:$H$50,0)),"-"))</f>
        <v>-</v>
      </c>
      <c r="M83" s="965" t="str">
        <f>IFERROR(INDEX('Season 2'!$P$9:$P$16,MATCH('VS stats'!$C83,'Season 2'!$N$9:$N$16,0)),IFERROR(INDEX('Season 2'!$J$30,MATCH('VS stats'!$C83,'Season 2'!$H$30,0)),"-"))</f>
        <v>-</v>
      </c>
      <c r="N83" s="965" t="str">
        <f>IFERROR(INDEX('Season 2'!$P$20:$P$24,MATCH('VS stats'!$C83,'Season 2'!$N$20:$N$24,0)),
IFERROR(INDEX('Season 2'!$X$9,MATCH('VS stats'!$C83,'Season 2'!$U$9,0)),
IFERROR(INDEX('Season 2'!$X$11:$X$13,MATCH('VS stats'!$C83,'Season 2'!$U$11:$U91,0)),
IFERROR(INDEX('Season 2'!$X$17,MATCH('VS stats'!$C83,'Season 2'!$U$17,0)),
IFERROR(INDEX('Season 2'!$X$19,MATCH('VS stats'!$C83,'Season 2'!$U$19,0)),
IFERROR(INDEX('Season 2'!$X$21,MATCH('VS stats'!$C83,'Season 2'!$U$21,0)),
IFERROR(INDEX('Season 2'!$X$23,MATCH('VS stats'!$C83,'Season 2'!$U$23,0)),
IFERROR(INDEX('Season 2'!$X$25,MATCH('VS stats'!$C83,'Season 2'!$U$25,0)),"-"))))))))</f>
        <v>-</v>
      </c>
      <c r="O83" s="966" t="str">
        <f>IFERROR(INDEX('Season 2'!$X$10,MATCH('VS stats'!$C83,'Season 2'!$U$10,0)),
IFERROR(INDEX('Season 2'!$X$14:$X$16,MATCH('VS stats'!$C83,'Season 2'!$U$14:$U$16,0)),
IFERROR(INDEX('Season 2'!$X$18,MATCH('VS stats'!$C83,'Season 2'!$U$18,0)),
IFERROR(INDEX('Season 2'!$X$20,MATCH('VS stats'!$C83,'Season 2'!$U$20,0)),
IFERROR(INDEX('Season 2'!$X$22,MATCH('VS stats'!$C83,'Season 2'!$U$22,0)),
IFERROR(INDEX('Season 2'!$X$24,MATCH('VS stats'!$C83,'Season 2'!$U$24,0)),"-"))))))</f>
        <v>-</v>
      </c>
      <c r="P83" s="965" t="str">
        <f>IFERROR(INDEX('Season 3'!$D$9:$D$31,MATCH('VS stats'!$C83,'Season 3'!$B$9:$B$31,0)),"-")</f>
        <v>-</v>
      </c>
      <c r="Q83" s="965" t="str">
        <f>IFERROR(INDEX('Season 3'!$D$32:$D$54,MATCH('VS stats'!$C83,'Season 3'!$B$32:$B$54,0)),"-")</f>
        <v>-</v>
      </c>
      <c r="R83" s="965" t="str">
        <f>IFERROR(INDEX('Season 3'!$J$9:$J$16,MATCH('VS stats'!$C83,'Season 3'!$H$9:$H$16,0)),IFERROR(INDEX('Season 3'!$J$39,MATCH('VS stats'!$C83,'Season 3'!$H$39,0)),"-"))</f>
        <v>-</v>
      </c>
      <c r="S83" s="965" t="str">
        <f>IFERROR(INDEX('Season 3'!$P$9:$P$16,MATCH('VS stats'!$C83,'Season 3'!$N$9:$N$16,0)),IFERROR(INDEX('Season 3'!$J$30,MATCH('VS stats'!$C83,'Season 3'!$H$30,0)),"-"))</f>
        <v>-</v>
      </c>
      <c r="T83" s="965" t="str">
        <f>IFERROR(INDEX('Season 3'!$P$20:$P$24,MATCH('VS stats'!$C83,'Season 3'!$N$20:$N$24,0)),
IFERROR(INDEX('Season 3'!$X$9,MATCH('VS stats'!$C83,'Season 3'!$U$9,0)),
IFERROR(INDEX('Season 3'!$X$11:$X$13,MATCH('VS stats'!$C83,'Season 3'!$U$11:$U96,0)),
IFERROR(INDEX('Season 3'!$X$17,MATCH('VS stats'!$C83,'Season 3'!$U$17,0)),
IFERROR(INDEX('Season 3'!$X$19,MATCH('VS stats'!$C83,'Season 3'!$U$19,0)),
IFERROR(INDEX('Season 3'!$X$21,MATCH('VS stats'!$C83,'Season 3'!$U$21,0)),
IFERROR(INDEX('Season 3'!$X$23,MATCH('VS stats'!$C83,'Season 3'!$U$23,0)),
IFERROR(INDEX('Season 3'!$X$25,MATCH('VS stats'!$C83,'Season 3'!$U$25,0)),"-"))))))))</f>
        <v>-</v>
      </c>
      <c r="U83" s="966" t="str">
        <f>IFERROR(INDEX('Season 3'!$X$10,MATCH('VS stats'!$C83,'Season 3'!$U$10,0)),
IFERROR(INDEX('Season 3'!$X$14:$X$16,MATCH('VS stats'!$C83,'Season 3'!$U$14:$U$16,0)),
IFERROR(INDEX('Season 3'!$X$18,MATCH('VS stats'!$C83,'Season 3'!$U$18,0)),
IFERROR(INDEX('Season 3'!$X$20,MATCH('VS stats'!$C83,'Season 3'!$U$20,0)),
IFERROR(INDEX('Season 3'!$X$22,MATCH('VS stats'!$C83,'Season 3'!$U$22,0)),
IFERROR(INDEX('Season 3'!$X$24,MATCH('VS stats'!$C83,'Season 3'!$U$24,0)),"-"))))))</f>
        <v>-</v>
      </c>
      <c r="V83" s="965" t="str">
        <f>IFERROR(INDEX('Season 4'!$D$9:$D$27,MATCH('VS stats'!$C83,'Season 4'!$B$9:$B$27,0)),"-")</f>
        <v>-</v>
      </c>
      <c r="W83" s="965" t="str">
        <f>IFERROR(INDEX('Season 4'!$D$28:$D$46,MATCH('VS stats'!$C83,'Season 4'!$B$28:$B$46,0)),"-")</f>
        <v>-</v>
      </c>
      <c r="X83" s="965" t="str">
        <f>IFERROR(INDEX('Season 4'!$J$9:$J$16,MATCH('VS stats'!$C83,'Season 4'!$H$9:$H$16,0)),IFERROR(INDEX('Season 4'!$J$39,MATCH('VS stats'!$C83,'Season 4'!$H$39,0)),"-"))</f>
        <v>-</v>
      </c>
      <c r="Y83" s="965" t="str">
        <f>IFERROR(INDEX('Season 4'!$P$9:$P$16,MATCH('VS stats'!$C83,'Season 4'!$N$9:$N$16,0)),IFERROR(INDEX('Season 4'!$J$30,MATCH('VS stats'!$C83,'Season 4'!$H$30,0)),"-"))</f>
        <v>-</v>
      </c>
      <c r="Z83" s="965" t="str">
        <f>IFERROR(INDEX('Season 4'!$P$20:$P$24,MATCH('VS stats'!$C83,'Season 4'!$N$20:$N$24,0)),
IFERROR(INDEX('Season 4'!$X$9,MATCH('VS stats'!$C83,'Season 4'!$U$9,0)),
IFERROR(INDEX('Season 4'!$X$11:$X$13,MATCH('VS stats'!$C83,'Season 4'!$U$11:$U91,0)),
IFERROR(INDEX('Season 4'!$X$17,MATCH('VS stats'!$C83,'Season 4'!$U$17,0)),
IFERROR(INDEX('Season 4'!$X$19,MATCH('VS stats'!$C83,'Season 4'!$U$19,0)),
IFERROR(INDEX('Season 4'!$X$21,MATCH('VS stats'!$C83,'Season 4'!$U$21,0)),
IFERROR(INDEX('Season 4'!$X$23,MATCH('VS stats'!$C83,'Season 4'!$U$23,0)),
IFERROR(INDEX('Season 4'!$X$25,MATCH('VS stats'!$C83,'Season 4'!$U$25,0)),"-"))))))))</f>
        <v>-</v>
      </c>
      <c r="AA83" s="966" t="str">
        <f>IFERROR(INDEX('Season 4'!$X$10,MATCH('VS stats'!$C83,'Season 4'!$U$10,0)),
IFERROR(INDEX('Season 4'!$X$14:$X$16,MATCH('VS stats'!$C83,'Season 4'!$U$14:$U$16,0)),
IFERROR(INDEX('Season 4'!$X$18,MATCH('VS stats'!$C83,'Season 4'!$U$18,0)),
IFERROR(INDEX('Season 4'!$X$20,MATCH('VS stats'!$C83,'Season 4'!$U$20,0)),
IFERROR(INDEX('Season 4'!$X$22,MATCH('VS stats'!$C83,'Season 4'!$U$22,0)),
IFERROR(INDEX('Season 4'!$X$24,MATCH('VS stats'!$C83,'Season 4'!$U$24,0)),"-"))))))</f>
        <v>-</v>
      </c>
      <c r="AB83" s="965" t="str">
        <f>IFERROR(INDEX('Season 5'!$D$9:$D$27,MATCH('VS stats'!$C83,'Season 5'!$B$9:$B$27,0)),"-")</f>
        <v>-</v>
      </c>
      <c r="AC83" s="965" t="str">
        <f>IFERROR(INDEX('Season 5'!$D$28:$D$46,MATCH('VS stats'!$C83,'Season 5'!$B$28:$B$46,0)),"-")</f>
        <v>-</v>
      </c>
      <c r="AD83" s="965" t="str">
        <f>IFERROR(INDEX('Season 5'!$J$9:$J$16,MATCH('VS stats'!$C83,'Season 5'!$H$9:$H$16,0)),IFERROR(INDEX('Season 5'!$J$39,MATCH('VS stats'!$C83,'Season 5'!$H$39,0)),"-"))</f>
        <v>-</v>
      </c>
      <c r="AE83" s="965" t="str">
        <f>IFERROR(INDEX('Season 5'!$P$9:$P$16,MATCH('VS stats'!$C83,'Season 5'!$N$9:$N$16,0)),IFERROR(INDEX('Season 5'!$J$30,MATCH('VS stats'!$C83,'Season 5'!$H$30,0)),"-"))</f>
        <v>-</v>
      </c>
      <c r="AF83" s="965" t="str">
        <f>IFERROR(INDEX('Season 5'!$P$20:$P$24,MATCH('VS stats'!$C83,'Season 5'!$N$20:$N$24,0)),
IFERROR(INDEX('Season 5'!$X$9,MATCH('VS stats'!$C83,'Season 5'!$U$9,0)),
IFERROR(INDEX('Season 5'!$X$11:$X$13,MATCH('VS stats'!$C83,'Season 5'!$U$11:$U91,0)),
IFERROR(INDEX('Season 5'!$X$17,MATCH('VS stats'!$C83,'Season 5'!$U$17,0)),
IFERROR(INDEX('Season 5'!$X$19,MATCH('VS stats'!$C83,'Season 5'!$U$19,0)),
IFERROR(INDEX('Season 5'!$X$21,MATCH('VS stats'!$C83,'Season 5'!$U$21,0)),
IFERROR(INDEX('Season 5'!$X$23,MATCH('VS stats'!$C83,'Season 5'!$U$23,0)),"-")))))))</f>
        <v>-</v>
      </c>
      <c r="AG83" s="966" t="str">
        <f>IFERROR(INDEX('Season 5'!$X$10,MATCH('VS stats'!$C83,'Season 5'!$U$10,0)),
IFERROR(INDEX('Season 5'!$X$14:$X$16,MATCH('VS stats'!$C83,'Season 5'!$U$14:$U$16,0)),
IFERROR(INDEX('Season 5'!$X$18,MATCH('VS stats'!$C83,'Season 5'!$U$18,0)),
IFERROR(INDEX('Season 5'!$X$20,MATCH('VS stats'!$C83,'Season 5'!$U$20,0)),
IFERROR(INDEX('Season 5'!$X$22,MATCH('VS stats'!$C83,'Season 5'!$U$22,0)),"-")))))</f>
        <v>-</v>
      </c>
      <c r="AH83" s="965" t="str">
        <f>IFERROR(INDEX('Season 6'!$D$9:$D$27,MATCH('VS stats'!$C83,'Season 6'!$B$9:$B$27,0)),"-")</f>
        <v>-</v>
      </c>
      <c r="AI83" s="965" t="str">
        <f>IFERROR(INDEX('Season 6'!$D$28:$D$46,MATCH('VS stats'!$C83,'Season 6'!$B$28:$B$46,0)),"-")</f>
        <v>-</v>
      </c>
      <c r="AJ83" s="965" t="str">
        <f>IFERROR(INDEX('Season 6'!$J$9:$J$16,MATCH('VS stats'!$C83,'Season 6'!$H$9:$H$16,0)),IFERROR(INDEX('Season 6'!$J$39,MATCH('VS stats'!$C83,'Season 6'!$H$39,0)),"-"))</f>
        <v>-</v>
      </c>
      <c r="AK83" s="965" t="str">
        <f>IFERROR(INDEX('Season 6'!$P$9:$P$16,MATCH('VS stats'!$C83,'Season 6'!$N$9:$N$16,0)),IFERROR(INDEX('Season 6'!$J$30,MATCH('VS stats'!$C83,'Season 6'!$H$30,0)),"-"))</f>
        <v>-</v>
      </c>
      <c r="AL83" s="965" t="str">
        <f>IFERROR(INDEX('Season 6'!$P$20:$P$24,MATCH('VS stats'!$C83,'Season 6'!$N$20:$N$24,0)),
IFERROR(INDEX('Season 6'!$X$9,MATCH('VS stats'!$C83,'Season 6'!$U$9,0)),
IFERROR(INDEX('Season 6'!$X$11:$X$13,MATCH('VS stats'!$C83,'Season 6'!$U$11:$U91,0)),
IFERROR(INDEX('Season 6'!$X$17,MATCH('VS stats'!$C83,'Season 6'!$U$17,0)),
IFERROR(INDEX('Season 6'!$X$19,MATCH('VS stats'!$C83,'Season 6'!$U$19,0)),
IFERROR(INDEX('Season 6'!$X$21,MATCH('VS stats'!$C83,'Season 6'!$U$21,0)),
IFERROR(INDEX('Season 6'!$X$23,MATCH('VS stats'!$C83,'Season 6'!$U$23,0)),"-")))))))</f>
        <v>-</v>
      </c>
      <c r="AM83" s="966" t="str">
        <f>IFERROR(INDEX('Season 6'!$X$10,MATCH('VS stats'!$C83,'Season 6'!$U$10,0)),
IFERROR(INDEX('Season 6'!$X$14:$X$16,MATCH('VS stats'!$C83,'Season 6'!$U$14:$U$16,0)),
IFERROR(INDEX('Season 6'!$X$18,MATCH('VS stats'!$C83,'Season 6'!$U$18,0)),
IFERROR(INDEX('Season 6'!$X$20,MATCH('VS stats'!$C83,'Season 6'!$U$20,0)),
IFERROR(INDEX('Season 6'!$X$22,MATCH('VS stats'!$C83,'Season 6'!$U$22,0)),"-")))))</f>
        <v>-</v>
      </c>
      <c r="AN83" s="965" t="str">
        <f>IFERROR(INDEX('Season 7'!$D$9:$D$27,MATCH('VS stats'!$C83,'Season 7'!$B$9:$B$27,0)),"-")</f>
        <v>-</v>
      </c>
      <c r="AO83" s="965" t="str">
        <f>IFERROR(INDEX('Season 7'!$D$28:$D$46,MATCH('VS stats'!$C83,'Season 7'!$B$28:$B$46,0)),"-")</f>
        <v>-</v>
      </c>
      <c r="AP83" s="965" t="str">
        <f>IFERROR(INDEX('Season 7'!$J$9:$J$16,MATCH('VS stats'!$C83,'Season 7'!$H$9:$H$16,0)),IFERROR(INDEX('Season 7'!$J$39,MATCH('VS stats'!$C83,'Season 7'!$H$39,0)),"-"))</f>
        <v>-</v>
      </c>
      <c r="AQ83" s="965" t="str">
        <f>IFERROR(INDEX('Season 7'!$P$9:$P$16,MATCH('VS stats'!$C83,'Season 7'!$N$9:$N$16,0)),IFERROR(INDEX('Season 7'!$J$30,MATCH('VS stats'!$C83,'Season 7'!$H$30,0)),"-"))</f>
        <v>-</v>
      </c>
      <c r="AR83" s="965" t="str">
        <f>IFERROR(INDEX('Season 7'!$P$20:$P$24,MATCH('VS stats'!$C83,'Season 7'!$N$20:$N$24,0)),
IFERROR(INDEX('Season 7'!$X$9,MATCH('VS stats'!$C83,'Season 7'!$U$9,0)),
IFERROR(INDEX('Season 7'!$X$11:$X$13,MATCH('VS stats'!$C83,'Season 7'!$U$11:$U91,0)),
IFERROR(INDEX('Season 7'!$X$17,MATCH('VS stats'!$C83,'Season 7'!$U$17,0)),
IFERROR(INDEX('Season 7'!$X$19,MATCH('VS stats'!$C83,'Season 7'!$U$19,0)),
IFERROR(INDEX('Season 7'!$X$21,MATCH('VS stats'!$C83,'Season 7'!$U$21,0)),
IFERROR(INDEX('Season 7'!$X$23,MATCH('VS stats'!$C83,'Season 7'!$U$23,0)),"-")))))))</f>
        <v>-</v>
      </c>
      <c r="AS83" s="966" t="str">
        <f>IFERROR(INDEX('Season 7'!$X$10,MATCH('VS stats'!$C83,'Season 7'!$U$10,0)),
IFERROR(INDEX('Season 7'!$X$14:$X$16,MATCH('VS stats'!$C83,'Season 7'!$U$14:$U$16,0)),
IFERROR(INDEX('Season 7'!$X$18,MATCH('VS stats'!$C83,'Season 7'!$U$18,0)),
IFERROR(INDEX('Season 7'!$X$20,MATCH('VS stats'!$C83,'Season 7'!$U$20,0)),
IFERROR(INDEX('Season 7'!$X$22,MATCH('VS stats'!$C83,'Season 7'!$U$22,0)),"-")))))</f>
        <v>-</v>
      </c>
      <c r="AT83" s="965" t="str">
        <f>IFERROR(INDEX('Season 8'!$D$9:$D$27,MATCH('VS stats'!$C83,'Season 8'!$B$9:$B$27,0)),"-")</f>
        <v>-</v>
      </c>
      <c r="AU83" s="965" t="str">
        <f>IFERROR(INDEX('Season 8'!$D$28:$D$46,MATCH('VS stats'!$C83,'Season 8'!$B$28:$B$46,0)),"-")</f>
        <v>-</v>
      </c>
      <c r="AV83" s="965" t="str">
        <f>IFERROR(INDEX('Season 8'!$J$9:$J$16,MATCH('VS stats'!$C83,'Season 8'!$H$9:$H$16,0)),IFERROR(INDEX('Season 8'!$J$39,MATCH('VS stats'!$C83,'Season 8'!$H$39,0)),"-"))</f>
        <v>-</v>
      </c>
      <c r="AW83" s="965" t="str">
        <f>IFERROR(INDEX('Season 8'!$P$9:$P$16,MATCH('VS stats'!$C83,'Season 8'!$N$9:$N$16,0)),IFERROR(INDEX('Season 8'!$J$30,MATCH('VS stats'!$C83,'Season 8'!$H$30,0)),"-"))</f>
        <v>-</v>
      </c>
      <c r="AX83" s="965" t="str">
        <f>IFERROR(INDEX('Season 8'!$P$20:$P$24,MATCH('VS stats'!$C83,'Season 8'!$N$20:$N$24,0)),
IFERROR(INDEX('Season 8'!$X$9,MATCH('VS stats'!$C83,'Season 8'!$U$9,0)),
IFERROR(INDEX('Season 8'!$X$11:$X$13,MATCH('VS stats'!$C83,'Season 8'!$U$11:$U91,0)),
IFERROR(INDEX('Season 8'!$X$17,MATCH('VS stats'!$C83,'Season 8'!$U$17,0)),
IFERROR(INDEX('Season 8'!$X$19,MATCH('VS stats'!$C83,'Season 8'!$U$19,0)),
IFERROR(INDEX('Season 8'!$X$21,MATCH('VS stats'!$C83,'Season 8'!$U$21,0)),
IFERROR(INDEX('Season 8'!$X$23,MATCH('VS stats'!$C83,'Season 8'!$U$23,0)),"-")))))))</f>
        <v>-</v>
      </c>
      <c r="AY83" s="966" t="str">
        <f>IFERROR(INDEX('Season 8'!$X$10,MATCH('VS stats'!$C83,'Season 8'!$U$10,0)),
IFERROR(INDEX('Season 8'!$X$14:$X$16,MATCH('VS stats'!$C83,'Season 8'!$U$14:$U$16,0)),
IFERROR(INDEX('Season 8'!$X$18,MATCH('VS stats'!$C83,'Season 8'!$U$18,0)),
IFERROR(INDEX('Season 8'!$X$20,MATCH('VS stats'!$C83,'Season 8'!$U$20,0)),
IFERROR(INDEX('Season 8'!$X$22,MATCH('VS stats'!$C83,'Season 8'!$U$22,0)),"-")))))</f>
        <v>-</v>
      </c>
      <c r="AZ83" s="965" t="str">
        <f>IFERROR(INDEX('Season 9'!$D$9:$D$27,MATCH('VS stats'!$C83,'Season 9'!$B$9:$B$27,0)),"-")</f>
        <v>-</v>
      </c>
      <c r="BA83" s="965" t="str">
        <f>IFERROR(INDEX('Season 9'!$D$28:$D$46,MATCH('VS stats'!$C83,'Season 9'!$B$28:$B$46,0)),"-")</f>
        <v>-</v>
      </c>
      <c r="BB83" s="965" t="str">
        <f>IFERROR(INDEX('Season 9'!$J$9:$J$16,MATCH('VS stats'!$C83,'Season 9'!$H$9:$H$16,0)),IFERROR(INDEX('Season 9'!$J$39,MATCH('VS stats'!$C83,'Season 9'!$H$39,0)),"-"))</f>
        <v>-</v>
      </c>
      <c r="BC83" s="965" t="str">
        <f>IFERROR(INDEX('Season 9'!$P$9:$P$16,MATCH('VS stats'!$C83,'Season 9'!$N$9:$N$16,0)),IFERROR(INDEX('Season 9'!$J$30,MATCH('VS stats'!$C83,'Season 9'!$H$30,0)),"-"))</f>
        <v>-</v>
      </c>
      <c r="BD83" s="965" t="str">
        <f>IFERROR(INDEX('Season 9'!$P$20:$P$24,MATCH('VS stats'!$C83,'Season 9'!$N$20:$N$24,0)),
IFERROR(INDEX('Season 9'!$X$9,MATCH('VS stats'!$C83,'Season 9'!$U$9,0)),
IFERROR(INDEX('Season 9'!$X$11:$X$13,MATCH('VS stats'!$C83,'Season 9'!$U$11:$U91,0)),
IFERROR(INDEX('Season 9'!$X$17,MATCH('VS stats'!$C83,'Season 9'!$U$17,0)),
IFERROR(INDEX('Season 9'!$X$19,MATCH('VS stats'!$C83,'Season 9'!$U$19,0)),
IFERROR(INDEX('Season 9'!$X$21,MATCH('VS stats'!$C83,'Season 9'!$U$21,0)),
IFERROR(INDEX('Season 9'!$X$23,MATCH('VS stats'!$C83,'Season 9'!$U$23,0)),"-")))))))</f>
        <v>-</v>
      </c>
      <c r="BE83" s="966" t="str">
        <f>IFERROR(INDEX('Season 9'!$X$10,MATCH('VS stats'!$C83,'Season 9'!$U$10,0)),
IFERROR(INDEX('Season 9'!$X$14:$X$16,MATCH('VS stats'!$C83,'Season 9'!$U$14:$U$16,0)),
IFERROR(INDEX('Season 9'!$X$18,MATCH('VS stats'!$C83,'Season 9'!$U$18,0)),
IFERROR(INDEX('Season 9'!$X$20,MATCH('VS stats'!$C83,'Season 9'!$U$20,0)),
IFERROR(INDEX('Season 9'!$X$22,MATCH('VS stats'!$C83,'Season 9'!$U$22,0)),"-")))))</f>
        <v>-</v>
      </c>
      <c r="BF83" s="965" t="str">
        <f>IFERROR(INDEX('Season 10'!$D$9:$D$27,MATCH('VS stats'!$C83,'Season 10'!$B$9:$B$27,0)),"-")</f>
        <v>-</v>
      </c>
      <c r="BG83" s="965" t="str">
        <f>IFERROR(INDEX('Season 10'!$D$28:$D$46,MATCH('VS stats'!$C83,'Season 10'!$B$28:$B$46,0)),"-")</f>
        <v>-</v>
      </c>
      <c r="BH83" s="965" t="str">
        <f>IFERROR(INDEX('Season 10'!$J$9:$J$16,MATCH('VS stats'!$C83,'Season 10'!$H$9:$H$16,0)),IFERROR(INDEX('Season 10'!$J$39,MATCH('VS stats'!$C83,'Season 10'!$H$39,0)),"-"))</f>
        <v>-</v>
      </c>
      <c r="BI83" s="965" t="str">
        <f>IFERROR(INDEX('Season 10'!$P$9:$P$16,MATCH('VS stats'!$C83,'Season 10'!$N$9:$N$16,0)),IFERROR(INDEX('Season 10'!$J$30,MATCH('VS stats'!$C83,'Season 10'!$H$30,0)),"-"))</f>
        <v>-</v>
      </c>
      <c r="BJ83" s="965" t="str">
        <f>IFERROR(INDEX('Season 10'!$P$20:$P$24,MATCH('VS stats'!$C83,'Season 10'!$N$20:$N$24,0)),
IFERROR(INDEX('Season 10'!$X$9,MATCH('VS stats'!$C83,'Season 10'!$U$9,0)),
IFERROR(INDEX('Season 10'!$X$11:$X$13,MATCH('VS stats'!$C83,'Season 10'!$U$11:$U91,0)),
IFERROR(INDEX('Season 10'!$X$17,MATCH('VS stats'!$C83,'Season 10'!$U$17,0)),
IFERROR(INDEX('Season 10'!$X$19,MATCH('VS stats'!$C83,'Season 10'!$U$19,0)),
IFERROR(INDEX('Season 10'!$X$21,MATCH('VS stats'!$C83,'Season 10'!$U$21,0)),
IFERROR(INDEX('Season 10'!$X$23,MATCH('VS stats'!$C83,'Season 10'!$U$23,0)),"-")))))))</f>
        <v>-</v>
      </c>
      <c r="BK83" s="966" t="str">
        <f>IFERROR(INDEX('Season 10'!$X$10,MATCH('VS stats'!$C83,'Season 10'!$U$10,0)),
IFERROR(INDEX('Season 10'!$X$14:$X$16,MATCH('VS stats'!$C83,'Season 10'!$U$14:$U$16,0)),
IFERROR(INDEX('Season 10'!$X$18,MATCH('VS stats'!$C83,'Season 10'!$U$18,0)),
IFERROR(INDEX('Season 10'!$X$20,MATCH('VS stats'!$C83,'Season 10'!$U$20,0)),
IFERROR(INDEX('Season 10'!$X$22,MATCH('VS stats'!$C83,'Season 10'!$U$22,0)),"-")))))</f>
        <v>-</v>
      </c>
      <c r="BL83" s="965" t="str">
        <f>IFERROR(INDEX('Season 11'!$D$9:$D$27,MATCH('VS stats'!$C83,'Season 11'!$B$9:$B$27,0)),"-")</f>
        <v>-</v>
      </c>
      <c r="BM83" s="965" t="str">
        <f>IFERROR(INDEX('Season 11'!$D$28:$D$46,MATCH('VS stats'!$C83,'Season 11'!$B$28:$B$46,0)),"-")</f>
        <v>-</v>
      </c>
      <c r="BN83" s="965" t="str">
        <f>IFERROR(INDEX('Season 11'!$J$9:$J$16,MATCH('VS stats'!$C83,'Season 11'!$H$9:$H$16,0)),IFERROR(INDEX('Season 11'!$J$39,MATCH('VS stats'!$C83,'Season 11'!$H$39,0)),"-"))</f>
        <v>-</v>
      </c>
      <c r="BO83" s="965" t="str">
        <f>IFERROR(INDEX('Season 11'!$P$9:$P$16,MATCH('VS stats'!$C83,'Season 11'!$N$9:$N$16,0)),IFERROR(INDEX('Season 11'!$J$30,MATCH('VS stats'!$C83,'Season 11'!$H$30,0)),"-"))</f>
        <v>-</v>
      </c>
      <c r="BP83" s="965" t="str">
        <f>IFERROR(INDEX('Season 11'!$P$20:$P$24,MATCH('VS stats'!$C83,'Season 11'!$N$20:$N$24,0)),
IFERROR(INDEX('Season 11'!$X$9,MATCH('VS stats'!$C83,'Season 11'!$U$9,0)),
IFERROR(INDEX('Season 11'!$X$11:$X$13,MATCH('VS stats'!$C83,'Season 11'!$U$11:$U91,0)),
IFERROR(INDEX('Season 11'!$X$17,MATCH('VS stats'!$C83,'Season 11'!$U$17,0)),
IFERROR(INDEX('Season 11'!$X$19,MATCH('VS stats'!$C83,'Season 11'!$U$19,0)),
IFERROR(INDEX('Season 11'!$X$21,MATCH('VS stats'!$C83,'Season 11'!$U$21,0)),
IFERROR(INDEX('Season 11'!$X$23,MATCH('VS stats'!$C83,'Season 11'!$U$23,0)),"-")))))))</f>
        <v>-</v>
      </c>
      <c r="BQ83" s="966" t="str">
        <f>IFERROR(INDEX('Season 11'!$X$10,MATCH('VS stats'!$C83,'Season 11'!$U$10,0)),
IFERROR(INDEX('Season 11'!$X$14:$X$16,MATCH('VS stats'!$C83,'Season 11'!$U$14:$U$16,0)),
IFERROR(INDEX('Season 11'!$X$18,MATCH('VS stats'!$C83,'Season 11'!$U$18,0)),
IFERROR(INDEX('Season 11'!$X$20,MATCH('VS stats'!$C83,'Season 11'!$U$20,0)),
IFERROR(INDEX('Season 11'!$X$22,MATCH('VS stats'!$C83,'Season 11'!$U$22,0)),"-")))))</f>
        <v>-</v>
      </c>
      <c r="BR83" s="965" t="str">
        <f>IFERROR(INDEX('Season 12'!$D$9:$D$27,MATCH('VS stats'!$C83,'Season 12'!$B$9:$B$27,0)),"-")</f>
        <v>-</v>
      </c>
      <c r="BS83" s="965" t="str">
        <f>IFERROR(INDEX('Season 12'!$D$28:$D$46,MATCH('VS stats'!$C83,'Season 12'!$B$28:$B$46,0)),"-")</f>
        <v>-</v>
      </c>
      <c r="BT83" s="965" t="str">
        <f>IFERROR(INDEX('Season 12'!$J$9:$J$16,MATCH('VS stats'!$C83,'Season 12'!$H$9:$H$16,0)),IFERROR(INDEX('Season 12'!$J$39,MATCH('VS stats'!$C83,'Season 12'!$H$39,0)),"-"))</f>
        <v>-</v>
      </c>
      <c r="BU83" s="965" t="str">
        <f>IFERROR(INDEX('Season 12'!$P$9:$P$16,MATCH('VS stats'!$C83,'Season 12'!$N$9:$N$16,0)),IFERROR(INDEX('Season 12'!$J$30,MATCH('VS stats'!$C83,'Season 12'!$H$30,0)),"-"))</f>
        <v>-</v>
      </c>
      <c r="BV83" s="965" t="str">
        <f>IFERROR(INDEX('Season 12'!$P$20:$P$24,MATCH('VS stats'!$C83,'Season 12'!$N$20:$N$24,0)),
IFERROR(INDEX('Season 12'!$X$9,MATCH('VS stats'!$C83,'Season 12'!$U$9,0)),
IFERROR(INDEX('Season 12'!$X$11:$X$13,MATCH('VS stats'!$C83,'Season 12'!$U$11:$U91,0)),
IFERROR(INDEX('Season 12'!$X$17,MATCH('VS stats'!$C83,'Season 12'!$U$17,0)),
IFERROR(INDEX('Season 12'!$X$19,MATCH('VS stats'!$C83,'Season 12'!$U$19,0)),
IFERROR(INDEX('Season 12'!$X$21,MATCH('VS stats'!$C83,'Season 12'!$U$21,0)),
IFERROR(INDEX('Season 12'!$X$23,MATCH('VS stats'!$C83,'Season 12'!$U$23,0)),"-")))))))</f>
        <v>-</v>
      </c>
      <c r="BW83" s="966" t="str">
        <f>IFERROR(INDEX('Season 12'!$X$10,MATCH('VS stats'!$C83,'Season 12'!$U$10,0)),
IFERROR(INDEX('Season 12'!$X$14:$X$16,MATCH('VS stats'!$C83,'Season 12'!$U$14:$U$16,0)),
IFERROR(INDEX('Season 12'!$X$18,MATCH('VS stats'!$C83,'Season 12'!$U$18,0)),
IFERROR(INDEX('Season 12'!$X$20,MATCH('VS stats'!$C83,'Season 12'!$U$20,0)),
IFERROR(INDEX('Season 12'!$X$22,MATCH('VS stats'!$C83,'Season 12'!$U$22,0)),"-")))))</f>
        <v>-</v>
      </c>
      <c r="BX83" s="965" t="str">
        <f>IFERROR(INDEX('Season 13'!$D$9:$D$27,MATCH('VS stats'!$C83,'Season 13'!$B$9:$B$27,0)),"-")</f>
        <v>-</v>
      </c>
      <c r="BY83" s="965" t="str">
        <f>IFERROR(INDEX('Season 13'!$D$28:$D$46,MATCH('VS stats'!$C83,'Season 13'!$B$28:$B$46,0)),"-")</f>
        <v>-</v>
      </c>
      <c r="BZ83" s="965" t="str">
        <f>IFERROR(INDEX('Season 13'!$J$9:$J$16,MATCH('VS stats'!$C83,'Season 13'!$H$9:$H$16,0)),IFERROR(INDEX('Season 13'!$J$39,MATCH('VS stats'!$C83,'Season 13'!$H$39,0)),"-"))</f>
        <v>-</v>
      </c>
      <c r="CA83" s="965" t="str">
        <f>IFERROR(INDEX('Season 13'!$P$9:$P$16,MATCH('VS stats'!$C83,'Season 13'!$N$9:$N$16,0)),IFERROR(INDEX('Season 13'!$J$30,MATCH('VS stats'!$C83,'Season 13'!$H$30,0)),"-"))</f>
        <v>-</v>
      </c>
      <c r="CB83" s="965" t="str">
        <f>IFERROR(INDEX('Season 13'!$P$20:$P$24,MATCH('VS stats'!$C83,'Season 13'!$N$20:$N$24,0)),
IFERROR(INDEX('Season 13'!$X$9,MATCH('VS stats'!$C83,'Season 13'!$U$9,0)),
IFERROR(INDEX('Season 13'!$X$11:$X$13,MATCH('VS stats'!$C83,'Season 13'!$U$11:$U91,0)),
IFERROR(INDEX('Season 13'!$X$17,MATCH('VS stats'!$C83,'Season 13'!$U$17,0)),
IFERROR(INDEX('Season 13'!$X$19,MATCH('VS stats'!$C83,'Season 13'!$U$19,0)),
IFERROR(INDEX('Season 13'!$X$21,MATCH('VS stats'!$C83,'Season 13'!$U$21,0)),
IFERROR(INDEX('Season 13'!$X$23,MATCH('VS stats'!$C83,'Season 13'!$U$23,0)),"-")))))))</f>
        <v>-</v>
      </c>
      <c r="CC83" s="966" t="str">
        <f>IFERROR(INDEX('Season 13'!$X$10,MATCH('VS stats'!$C83,'Season 13'!$U$10,0)),
IFERROR(INDEX('Season 13'!$X$14:$X$16,MATCH('VS stats'!$C83,'Season 13'!$U$14:$U$16,0)),
IFERROR(INDEX('Season 13'!$X$18,MATCH('VS stats'!$C83,'Season 13'!$U$18,0)),
IFERROR(INDEX('Season 13'!$X$20,MATCH('VS stats'!$C83,'Season 13'!$U$20,0)),
IFERROR(INDEX('Season 13'!$X$22,MATCH('VS stats'!$C83,'Season 13'!$U$22,0)),"-")))))</f>
        <v>-</v>
      </c>
      <c r="CD83" s="965" t="str">
        <f>IFERROR(INDEX('Season 14'!$D$9:$D$27,MATCH('VS stats'!$C83,'Season 14'!$B$9:$B$27,0)),"-")</f>
        <v>-</v>
      </c>
      <c r="CE83" s="965" t="str">
        <f>IFERROR(INDEX('Season 14'!$D$28:$D$46,MATCH('VS stats'!$C83,'Season 14'!$B$28:$B$46,0)),"-")</f>
        <v>-</v>
      </c>
      <c r="CF83" s="965" t="str">
        <f>IFERROR(INDEX('Season 14'!$J$9:$J$16,MATCH('VS stats'!$C83,'Season 14'!$H$9:$H$16,0)),IFERROR(INDEX('Season 14'!$J$39,MATCH('VS stats'!$C83,'Season 14'!$H$39,0)),"-"))</f>
        <v>-</v>
      </c>
      <c r="CG83" s="965" t="str">
        <f>IFERROR(INDEX('Season 14'!$P$9:$P$16,MATCH('VS stats'!$C83,'Season 14'!$N$9:$N$16,0)),IFERROR(INDEX('Season 14'!$J$30,MATCH('VS stats'!$C83,'Season 14'!$H$30,0)),"-"))</f>
        <v>-</v>
      </c>
      <c r="CH83" s="965" t="str">
        <f>IFERROR(INDEX('Season 14'!$P$20:$P$24,MATCH('VS stats'!$C83,'Season 14'!$N$20:$N$24,0)),
IFERROR(INDEX('Season 14'!$X$9,MATCH('VS stats'!$C83,'Season 14'!$U$9,0)),
IFERROR(INDEX('Season 14'!$X$11:$X$13,MATCH('VS stats'!$C83,'Season 14'!$U$11:$U91,0)),
IFERROR(INDEX('Season 14'!$X$17,MATCH('VS stats'!$C83,'Season 14'!$U$17,0)),
IFERROR(INDEX('Season 14'!$X$19,MATCH('VS stats'!$C83,'Season 14'!$U$19,0)),
IFERROR(INDEX('Season 14'!$X$21,MATCH('VS stats'!$C83,'Season 14'!$U$21,0)),
IFERROR(INDEX('Season 14'!$X$23,MATCH('VS stats'!$C83,'Season 14'!$U$23,0)),"-")))))))</f>
        <v>-</v>
      </c>
      <c r="CI83" s="966" t="str">
        <f>IFERROR(INDEX('Season 14'!$X$10,MATCH('VS stats'!$C83,'Season 14'!$U$10,0)),
IFERROR(INDEX('Season 14'!$X$14:$X$16,MATCH('VS stats'!$C83,'Season 14'!$U$14:$U$16,0)),
IFERROR(INDEX('Season 14'!$X$18,MATCH('VS stats'!$C83,'Season 14'!$U$18,0)),
IFERROR(INDEX('Season 14'!$X$20,MATCH('VS stats'!$C83,'Season 14'!$U$20,0)),
IFERROR(INDEX('Season 14'!$X$22,MATCH('VS stats'!$C83,'Season 14'!$U$22,0)),"-")))))</f>
        <v>-</v>
      </c>
      <c r="CJ83" s="965" t="str">
        <f>IFERROR(INDEX('Season 15'!$D$9:$D$27,MATCH('VS stats'!$C83,'Season 15'!$B$9:$B$27,0)),"-")</f>
        <v>-</v>
      </c>
      <c r="CK83" s="965" t="str">
        <f>IFERROR(INDEX('Season 15'!$D$28:$D$46,MATCH('VS stats'!$C83,'Season 15'!$B$28:$B$46,0)),"-")</f>
        <v>-</v>
      </c>
      <c r="CL83" s="965" t="str">
        <f>IFERROR(INDEX('Season 15'!$J$9:$J$16,MATCH('VS stats'!$C83,'Season 15'!$H$9:$H$16,0)),IFERROR(INDEX('Season 15'!$J$39,MATCH('VS stats'!$C83,'Season 15'!$H$39,0)),"-"))</f>
        <v>-</v>
      </c>
      <c r="CM83" s="965" t="str">
        <f>IFERROR(INDEX('Season 15'!$P$9:$P$16,MATCH('VS stats'!$C83,'Season 15'!$N$9:$N$16,0)),IFERROR(INDEX('Season 15'!$J$30,MATCH('VS stats'!$C83,'Season 15'!$H$30,0)),"-"))</f>
        <v>-</v>
      </c>
      <c r="CN83" s="965" t="str">
        <f>IFERROR(INDEX('Season 15'!$P$20:$P$24,MATCH('VS stats'!$C83,'Season 15'!$N$20:$N$24,0)),
IFERROR(INDEX('Season 15'!$X$9,MATCH('VS stats'!$C83,'Season 15'!$U$9,0)),
IFERROR(INDEX('Season 15'!$X$11:$X$13,MATCH('VS stats'!$C83,'Season 15'!$U$11:$U91,0)),
IFERROR(INDEX('Season 15'!$X$17,MATCH('VS stats'!$C83,'Season 15'!$U$17,0)),
IFERROR(INDEX('Season 15'!$X$19,MATCH('VS stats'!$C83,'Season 15'!$U$19,0)),
IFERROR(INDEX('Season 15'!$X$21,MATCH('VS stats'!$C83,'Season 15'!$U$21,0)),
IFERROR(INDEX('Season 15'!$X$23,MATCH('VS stats'!$C83,'Season 15'!$U$23,0)),"-")))))))</f>
        <v>-</v>
      </c>
      <c r="CO83" s="966" t="str">
        <f>IFERROR(INDEX('Season 15'!$X$10,MATCH('VS stats'!$C83,'Season 15'!$U$10,0)),
IFERROR(INDEX('Season 15'!$X$14:$X$16,MATCH('VS stats'!$C83,'Season 15'!$U$14:$U$16,0)),
IFERROR(INDEX('Season 15'!$X$18,MATCH('VS stats'!$C83,'Season 15'!$U$18,0)),
IFERROR(INDEX('Season 15'!$X$20,MATCH('VS stats'!$C83,'Season 15'!$U$20,0)),
IFERROR(INDEX('Season 15'!$X$22,MATCH('VS stats'!$C83,'Season 15'!$U$22,0)),"-")))))</f>
        <v>-</v>
      </c>
      <c r="CP83" s="976"/>
      <c r="CQ83" s="822"/>
      <c r="CR83" s="822"/>
      <c r="CS83" s="822"/>
      <c r="CT83" s="822"/>
      <c r="CU83" s="822"/>
    </row>
    <row r="84" spans="2:99" x14ac:dyDescent="0.25">
      <c r="B84" s="678"/>
      <c r="C84" s="680" t="s">
        <v>485</v>
      </c>
      <c r="D84" s="1074" t="str">
        <f>IFERROR(INDEX('Season 1'!$D$9:$D$31,MATCH('VS stats'!$C84,'Season 1'!$B$9:$B$31,0)),"-")</f>
        <v>1-1</v>
      </c>
      <c r="E84" s="1065" t="str">
        <f>IFERROR(INDEX('Season 1'!$D$32:$D$54,MATCH('VS stats'!$C84,'Season 1'!$B$32:$B$54,0)),"-")</f>
        <v>1-0</v>
      </c>
      <c r="F84" s="965" t="str">
        <f>IFERROR(INDEX('Season 1'!$J$9:$J$16,MATCH('VS stats'!$C84,'Season 1'!$H$9:$H$16,0)),IFERROR(INDEX('Season 1'!$W$9:$W$14,MATCH('VS stats'!$C84,'Season 1'!$T$9:$T$14,0)),"-"))</f>
        <v>-</v>
      </c>
      <c r="G84" s="965" t="str">
        <f>IFERROR(INDEX('Season 1'!$P$9:$P$16,MATCH('VS stats'!$C84,'Season 1'!$N$9:$N$16,0)),"-")</f>
        <v>-</v>
      </c>
      <c r="H84" s="965" t="str">
        <f>IFERROR(INDEX('Season 1'!$P$20:$P$24,MATCH('VS stats'!$C84,'Season 1'!$N$20:$N$24,0)),"-")</f>
        <v>-</v>
      </c>
      <c r="I84" s="966" t="s">
        <v>35</v>
      </c>
      <c r="J84" s="965" t="str">
        <f>IFERROR(INDEX('Season 2'!$D$9:$D$31,MATCH('VS stats'!$C84,'Season 2'!$B$9:$B$31,0)),"-")</f>
        <v>-</v>
      </c>
      <c r="K84" s="965" t="str">
        <f>IFERROR(INDEX('Season 2'!$D$32:$D$54,MATCH('VS stats'!$C84,'Season 2'!$B$32:$B$54,0)),"-")</f>
        <v>-</v>
      </c>
      <c r="L84" s="1065" t="str">
        <f>IFERROR(INDEX('Season 2'!$J$9:$J$16,MATCH('VS stats'!$C84,'Season 2'!$H$9:$H$16,0)),IFERROR(INDEX('Season 2'!$J$45:$J$50,MATCH('VS stats'!$C84,'Season 2'!$H$45:$H$50,0)),"-"))</f>
        <v>4-0</v>
      </c>
      <c r="M84" s="965" t="str">
        <f>IFERROR(INDEX('Season 2'!$P$9:$P$16,MATCH('VS stats'!$C84,'Season 2'!$N$9:$N$16,0)),IFERROR(INDEX('Season 2'!$J$30,MATCH('VS stats'!$C84,'Season 2'!$H$30,0)),"-"))</f>
        <v>-</v>
      </c>
      <c r="N84" s="965" t="str">
        <f>IFERROR(INDEX('Season 2'!$P$20:$P$24,MATCH('VS stats'!$C84,'Season 2'!$N$20:$N$24,0)),
IFERROR(INDEX('Season 2'!$X$9,MATCH('VS stats'!$C84,'Season 2'!$U$9,0)),
IFERROR(INDEX('Season 2'!$X$11:$X$13,MATCH('VS stats'!$C84,'Season 2'!$U$11:$U92,0)),
IFERROR(INDEX('Season 2'!$X$17,MATCH('VS stats'!$C84,'Season 2'!$U$17,0)),
IFERROR(INDEX('Season 2'!$X$19,MATCH('VS stats'!$C84,'Season 2'!$U$19,0)),
IFERROR(INDEX('Season 2'!$X$21,MATCH('VS stats'!$C84,'Season 2'!$U$21,0)),
IFERROR(INDEX('Season 2'!$X$23,MATCH('VS stats'!$C84,'Season 2'!$U$23,0)),
IFERROR(INDEX('Season 2'!$X$25,MATCH('VS stats'!$C84,'Season 2'!$U$25,0)),"-"))))))))</f>
        <v>-</v>
      </c>
      <c r="O84" s="966" t="str">
        <f>IFERROR(INDEX('Season 2'!$X$10,MATCH('VS stats'!$C84,'Season 2'!$U$10,0)),
IFERROR(INDEX('Season 2'!$X$14:$X$16,MATCH('VS stats'!$C84,'Season 2'!$U$14:$U$16,0)),
IFERROR(INDEX('Season 2'!$X$18,MATCH('VS stats'!$C84,'Season 2'!$U$18,0)),
IFERROR(INDEX('Season 2'!$X$20,MATCH('VS stats'!$C84,'Season 2'!$U$20,0)),
IFERROR(INDEX('Season 2'!$X$22,MATCH('VS stats'!$C84,'Season 2'!$U$22,0)),
IFERROR(INDEX('Season 2'!$X$24,MATCH('VS stats'!$C84,'Season 2'!$U$24,0)),"-"))))))</f>
        <v>-</v>
      </c>
      <c r="P84" s="965" t="str">
        <f>IFERROR(INDEX('Season 3'!$D$9:$D$31,MATCH('VS stats'!$C84,'Season 3'!$B$9:$B$31,0)),"-")</f>
        <v>-</v>
      </c>
      <c r="Q84" s="965" t="str">
        <f>IFERROR(INDEX('Season 3'!$D$32:$D$54,MATCH('VS stats'!$C84,'Season 3'!$B$32:$B$54,0)),"-")</f>
        <v>-</v>
      </c>
      <c r="R84" s="965" t="str">
        <f>IFERROR(INDEX('Season 3'!$J$9:$J$16,MATCH('VS stats'!$C84,'Season 3'!$H$9:$H$16,0)),IFERROR(INDEX('Season 3'!$J$39,MATCH('VS stats'!$C84,'Season 3'!$H$39,0)),"-"))</f>
        <v>-</v>
      </c>
      <c r="S84" s="965" t="str">
        <f>IFERROR(INDEX('Season 3'!$P$9:$P$16,MATCH('VS stats'!$C84,'Season 3'!$N$9:$N$16,0)),IFERROR(INDEX('Season 3'!$J$30,MATCH('VS stats'!$C84,'Season 3'!$H$30,0)),"-"))</f>
        <v>-</v>
      </c>
      <c r="T84" s="965" t="str">
        <f>IFERROR(INDEX('Season 3'!$P$20:$P$24,MATCH('VS stats'!$C84,'Season 3'!$N$20:$N$24,0)),
IFERROR(INDEX('Season 3'!$X$9,MATCH('VS stats'!$C84,'Season 3'!$U$9,0)),
IFERROR(INDEX('Season 3'!$X$11:$X$13,MATCH('VS stats'!$C84,'Season 3'!$U$11:$U97,0)),
IFERROR(INDEX('Season 3'!$X$17,MATCH('VS stats'!$C84,'Season 3'!$U$17,0)),
IFERROR(INDEX('Season 3'!$X$19,MATCH('VS stats'!$C84,'Season 3'!$U$19,0)),
IFERROR(INDEX('Season 3'!$X$21,MATCH('VS stats'!$C84,'Season 3'!$U$21,0)),
IFERROR(INDEX('Season 3'!$X$23,MATCH('VS stats'!$C84,'Season 3'!$U$23,0)),
IFERROR(INDEX('Season 3'!$X$25,MATCH('VS stats'!$C84,'Season 3'!$U$25,0)),"-"))))))))</f>
        <v>-</v>
      </c>
      <c r="U84" s="966" t="str">
        <f>IFERROR(INDEX('Season 3'!$X$10,MATCH('VS stats'!$C84,'Season 3'!$U$10,0)),
IFERROR(INDEX('Season 3'!$X$14:$X$16,MATCH('VS stats'!$C84,'Season 3'!$U$14:$U$16,0)),
IFERROR(INDEX('Season 3'!$X$18,MATCH('VS stats'!$C84,'Season 3'!$U$18,0)),
IFERROR(INDEX('Season 3'!$X$20,MATCH('VS stats'!$C84,'Season 3'!$U$20,0)),
IFERROR(INDEX('Season 3'!$X$22,MATCH('VS stats'!$C84,'Season 3'!$U$22,0)),
IFERROR(INDEX('Season 3'!$X$24,MATCH('VS stats'!$C84,'Season 3'!$U$24,0)),"-"))))))</f>
        <v>-</v>
      </c>
      <c r="V84" s="965" t="str">
        <f>IFERROR(INDEX('Season 4'!$D$9:$D$27,MATCH('VS stats'!$C84,'Season 4'!$B$9:$B$27,0)),"-")</f>
        <v>-</v>
      </c>
      <c r="W84" s="965" t="str">
        <f>IFERROR(INDEX('Season 4'!$D$28:$D$46,MATCH('VS stats'!$C84,'Season 4'!$B$28:$B$46,0)),"-")</f>
        <v>-</v>
      </c>
      <c r="X84" s="965" t="str">
        <f>IFERROR(INDEX('Season 4'!$J$9:$J$16,MATCH('VS stats'!$C84,'Season 4'!$H$9:$H$16,0)),IFERROR(INDEX('Season 4'!$J$39,MATCH('VS stats'!$C84,'Season 4'!$H$39,0)),"-"))</f>
        <v>-</v>
      </c>
      <c r="Y84" s="965" t="str">
        <f>IFERROR(INDEX('Season 4'!$P$9:$P$16,MATCH('VS stats'!$C84,'Season 4'!$N$9:$N$16,0)),IFERROR(INDEX('Season 4'!$J$30,MATCH('VS stats'!$C84,'Season 4'!$H$30,0)),"-"))</f>
        <v>-</v>
      </c>
      <c r="Z84" s="965" t="str">
        <f>IFERROR(INDEX('Season 4'!$P$20:$P$24,MATCH('VS stats'!$C84,'Season 4'!$N$20:$N$24,0)),
IFERROR(INDEX('Season 4'!$X$9,MATCH('VS stats'!$C84,'Season 4'!$U$9,0)),
IFERROR(INDEX('Season 4'!$X$11:$X$13,MATCH('VS stats'!$C84,'Season 4'!$U$11:$U92,0)),
IFERROR(INDEX('Season 4'!$X$17,MATCH('VS stats'!$C84,'Season 4'!$U$17,0)),
IFERROR(INDEX('Season 4'!$X$19,MATCH('VS stats'!$C84,'Season 4'!$U$19,0)),
IFERROR(INDEX('Season 4'!$X$21,MATCH('VS stats'!$C84,'Season 4'!$U$21,0)),
IFERROR(INDEX('Season 4'!$X$23,MATCH('VS stats'!$C84,'Season 4'!$U$23,0)),
IFERROR(INDEX('Season 4'!$X$25,MATCH('VS stats'!$C84,'Season 4'!$U$25,0)),"-"))))))))</f>
        <v>-</v>
      </c>
      <c r="AA84" s="966" t="str">
        <f>IFERROR(INDEX('Season 4'!$X$10,MATCH('VS stats'!$C84,'Season 4'!$U$10,0)),
IFERROR(INDEX('Season 4'!$X$14:$X$16,MATCH('VS stats'!$C84,'Season 4'!$U$14:$U$16,0)),
IFERROR(INDEX('Season 4'!$X$18,MATCH('VS stats'!$C84,'Season 4'!$U$18,0)),
IFERROR(INDEX('Season 4'!$X$20,MATCH('VS stats'!$C84,'Season 4'!$U$20,0)),
IFERROR(INDEX('Season 4'!$X$22,MATCH('VS stats'!$C84,'Season 4'!$U$22,0)),
IFERROR(INDEX('Season 4'!$X$24,MATCH('VS stats'!$C84,'Season 4'!$U$24,0)),"-"))))))</f>
        <v>-</v>
      </c>
      <c r="AB84" s="965" t="str">
        <f>IFERROR(INDEX('Season 5'!$D$9:$D$27,MATCH('VS stats'!$C84,'Season 5'!$B$9:$B$27,0)),"-")</f>
        <v>-</v>
      </c>
      <c r="AC84" s="965" t="str">
        <f>IFERROR(INDEX('Season 5'!$D$28:$D$46,MATCH('VS stats'!$C84,'Season 5'!$B$28:$B$46,0)),"-")</f>
        <v>-</v>
      </c>
      <c r="AD84" s="965" t="str">
        <f>IFERROR(INDEX('Season 5'!$J$9:$J$16,MATCH('VS stats'!$C84,'Season 5'!$H$9:$H$16,0)),IFERROR(INDEX('Season 5'!$J$39,MATCH('VS stats'!$C84,'Season 5'!$H$39,0)),"-"))</f>
        <v>-</v>
      </c>
      <c r="AE84" s="965" t="str">
        <f>IFERROR(INDEX('Season 5'!$P$9:$P$16,MATCH('VS stats'!$C84,'Season 5'!$N$9:$N$16,0)),IFERROR(INDEX('Season 5'!$J$30,MATCH('VS stats'!$C84,'Season 5'!$H$30,0)),"-"))</f>
        <v>-</v>
      </c>
      <c r="AF84" s="965" t="str">
        <f>IFERROR(INDEX('Season 5'!$P$20:$P$24,MATCH('VS stats'!$C84,'Season 5'!$N$20:$N$24,0)),
IFERROR(INDEX('Season 5'!$X$9,MATCH('VS stats'!$C84,'Season 5'!$U$9,0)),
IFERROR(INDEX('Season 5'!$X$11:$X$13,MATCH('VS stats'!$C84,'Season 5'!$U$11:$U92,0)),
IFERROR(INDEX('Season 5'!$X$17,MATCH('VS stats'!$C84,'Season 5'!$U$17,0)),
IFERROR(INDEX('Season 5'!$X$19,MATCH('VS stats'!$C84,'Season 5'!$U$19,0)),
IFERROR(INDEX('Season 5'!$X$21,MATCH('VS stats'!$C84,'Season 5'!$U$21,0)),
IFERROR(INDEX('Season 5'!$X$23,MATCH('VS stats'!$C84,'Season 5'!$U$23,0)),"-")))))))</f>
        <v>-</v>
      </c>
      <c r="AG84" s="966" t="str">
        <f>IFERROR(INDEX('Season 5'!$X$10,MATCH('VS stats'!$C84,'Season 5'!$U$10,0)),
IFERROR(INDEX('Season 5'!$X$14:$X$16,MATCH('VS stats'!$C84,'Season 5'!$U$14:$U$16,0)),
IFERROR(INDEX('Season 5'!$X$18,MATCH('VS stats'!$C84,'Season 5'!$U$18,0)),
IFERROR(INDEX('Season 5'!$X$20,MATCH('VS stats'!$C84,'Season 5'!$U$20,0)),
IFERROR(INDEX('Season 5'!$X$22,MATCH('VS stats'!$C84,'Season 5'!$U$22,0)),"-")))))</f>
        <v>-</v>
      </c>
      <c r="AH84" s="965" t="str">
        <f>IFERROR(INDEX('Season 6'!$D$9:$D$27,MATCH('VS stats'!$C84,'Season 6'!$B$9:$B$27,0)),"-")</f>
        <v>-</v>
      </c>
      <c r="AI84" s="965" t="str">
        <f>IFERROR(INDEX('Season 6'!$D$28:$D$46,MATCH('VS stats'!$C84,'Season 6'!$B$28:$B$46,0)),"-")</f>
        <v>-</v>
      </c>
      <c r="AJ84" s="965" t="str">
        <f>IFERROR(INDEX('Season 6'!$J$9:$J$16,MATCH('VS stats'!$C84,'Season 6'!$H$9:$H$16,0)),IFERROR(INDEX('Season 6'!$J$39,MATCH('VS stats'!$C84,'Season 6'!$H$39,0)),"-"))</f>
        <v>-</v>
      </c>
      <c r="AK84" s="965" t="str">
        <f>IFERROR(INDEX('Season 6'!$P$9:$P$16,MATCH('VS stats'!$C84,'Season 6'!$N$9:$N$16,0)),IFERROR(INDEX('Season 6'!$J$30,MATCH('VS stats'!$C84,'Season 6'!$H$30,0)),"-"))</f>
        <v>-</v>
      </c>
      <c r="AL84" s="965" t="str">
        <f>IFERROR(INDEX('Season 6'!$P$20:$P$24,MATCH('VS stats'!$C84,'Season 6'!$N$20:$N$24,0)),
IFERROR(INDEX('Season 6'!$X$9,MATCH('VS stats'!$C84,'Season 6'!$U$9,0)),
IFERROR(INDEX('Season 6'!$X$11:$X$13,MATCH('VS stats'!$C84,'Season 6'!$U$11:$U92,0)),
IFERROR(INDEX('Season 6'!$X$17,MATCH('VS stats'!$C84,'Season 6'!$U$17,0)),
IFERROR(INDEX('Season 6'!$X$19,MATCH('VS stats'!$C84,'Season 6'!$U$19,0)),
IFERROR(INDEX('Season 6'!$X$21,MATCH('VS stats'!$C84,'Season 6'!$U$21,0)),
IFERROR(INDEX('Season 6'!$X$23,MATCH('VS stats'!$C84,'Season 6'!$U$23,0)),"-")))))))</f>
        <v>-</v>
      </c>
      <c r="AM84" s="966" t="str">
        <f>IFERROR(INDEX('Season 6'!$X$10,MATCH('VS stats'!$C84,'Season 6'!$U$10,0)),
IFERROR(INDEX('Season 6'!$X$14:$X$16,MATCH('VS stats'!$C84,'Season 6'!$U$14:$U$16,0)),
IFERROR(INDEX('Season 6'!$X$18,MATCH('VS stats'!$C84,'Season 6'!$U$18,0)),
IFERROR(INDEX('Season 6'!$X$20,MATCH('VS stats'!$C84,'Season 6'!$U$20,0)),
IFERROR(INDEX('Season 6'!$X$22,MATCH('VS stats'!$C84,'Season 6'!$U$22,0)),"-")))))</f>
        <v>-</v>
      </c>
      <c r="AN84" s="965" t="str">
        <f>IFERROR(INDEX('Season 7'!$D$9:$D$27,MATCH('VS stats'!$C84,'Season 7'!$B$9:$B$27,0)),"-")</f>
        <v>-</v>
      </c>
      <c r="AO84" s="965" t="str">
        <f>IFERROR(INDEX('Season 7'!$D$28:$D$46,MATCH('VS stats'!$C84,'Season 7'!$B$28:$B$46,0)),"-")</f>
        <v>-</v>
      </c>
      <c r="AP84" s="965" t="str">
        <f>IFERROR(INDEX('Season 7'!$J$9:$J$16,MATCH('VS stats'!$C84,'Season 7'!$H$9:$H$16,0)),IFERROR(INDEX('Season 7'!$J$39,MATCH('VS stats'!$C84,'Season 7'!$H$39,0)),"-"))</f>
        <v>-</v>
      </c>
      <c r="AQ84" s="965" t="str">
        <f>IFERROR(INDEX('Season 7'!$P$9:$P$16,MATCH('VS stats'!$C84,'Season 7'!$N$9:$N$16,0)),IFERROR(INDEX('Season 7'!$J$30,MATCH('VS stats'!$C84,'Season 7'!$H$30,0)),"-"))</f>
        <v>-</v>
      </c>
      <c r="AR84" s="965" t="str">
        <f>IFERROR(INDEX('Season 7'!$P$20:$P$24,MATCH('VS stats'!$C84,'Season 7'!$N$20:$N$24,0)),
IFERROR(INDEX('Season 7'!$X$9,MATCH('VS stats'!$C84,'Season 7'!$U$9,0)),
IFERROR(INDEX('Season 7'!$X$11:$X$13,MATCH('VS stats'!$C84,'Season 7'!$U$11:$U92,0)),
IFERROR(INDEX('Season 7'!$X$17,MATCH('VS stats'!$C84,'Season 7'!$U$17,0)),
IFERROR(INDEX('Season 7'!$X$19,MATCH('VS stats'!$C84,'Season 7'!$U$19,0)),
IFERROR(INDEX('Season 7'!$X$21,MATCH('VS stats'!$C84,'Season 7'!$U$21,0)),
IFERROR(INDEX('Season 7'!$X$23,MATCH('VS stats'!$C84,'Season 7'!$U$23,0)),"-")))))))</f>
        <v>-</v>
      </c>
      <c r="AS84" s="966" t="str">
        <f>IFERROR(INDEX('Season 7'!$X$10,MATCH('VS stats'!$C84,'Season 7'!$U$10,0)),
IFERROR(INDEX('Season 7'!$X$14:$X$16,MATCH('VS stats'!$C84,'Season 7'!$U$14:$U$16,0)),
IFERROR(INDEX('Season 7'!$X$18,MATCH('VS stats'!$C84,'Season 7'!$U$18,0)),
IFERROR(INDEX('Season 7'!$X$20,MATCH('VS stats'!$C84,'Season 7'!$U$20,0)),
IFERROR(INDEX('Season 7'!$X$22,MATCH('VS stats'!$C84,'Season 7'!$U$22,0)),"-")))))</f>
        <v>-</v>
      </c>
      <c r="AT84" s="965" t="str">
        <f>IFERROR(INDEX('Season 8'!$D$9:$D$27,MATCH('VS stats'!$C84,'Season 8'!$B$9:$B$27,0)),"-")</f>
        <v>-</v>
      </c>
      <c r="AU84" s="965" t="str">
        <f>IFERROR(INDEX('Season 8'!$D$28:$D$46,MATCH('VS stats'!$C84,'Season 8'!$B$28:$B$46,0)),"-")</f>
        <v>-</v>
      </c>
      <c r="AV84" s="965" t="str">
        <f>IFERROR(INDEX('Season 8'!$J$9:$J$16,MATCH('VS stats'!$C84,'Season 8'!$H$9:$H$16,0)),IFERROR(INDEX('Season 8'!$J$39,MATCH('VS stats'!$C84,'Season 8'!$H$39,0)),"-"))</f>
        <v>-</v>
      </c>
      <c r="AW84" s="965" t="str">
        <f>IFERROR(INDEX('Season 8'!$P$9:$P$16,MATCH('VS stats'!$C84,'Season 8'!$N$9:$N$16,0)),IFERROR(INDEX('Season 8'!$J$30,MATCH('VS stats'!$C84,'Season 8'!$H$30,0)),"-"))</f>
        <v>-</v>
      </c>
      <c r="AX84" s="965" t="str">
        <f>IFERROR(INDEX('Season 8'!$P$20:$P$24,MATCH('VS stats'!$C84,'Season 8'!$N$20:$N$24,0)),
IFERROR(INDEX('Season 8'!$X$9,MATCH('VS stats'!$C84,'Season 8'!$U$9,0)),
IFERROR(INDEX('Season 8'!$X$11:$X$13,MATCH('VS stats'!$C84,'Season 8'!$U$11:$U92,0)),
IFERROR(INDEX('Season 8'!$X$17,MATCH('VS stats'!$C84,'Season 8'!$U$17,0)),
IFERROR(INDEX('Season 8'!$X$19,MATCH('VS stats'!$C84,'Season 8'!$U$19,0)),
IFERROR(INDEX('Season 8'!$X$21,MATCH('VS stats'!$C84,'Season 8'!$U$21,0)),
IFERROR(INDEX('Season 8'!$X$23,MATCH('VS stats'!$C84,'Season 8'!$U$23,0)),"-")))))))</f>
        <v>-</v>
      </c>
      <c r="AY84" s="966" t="str">
        <f>IFERROR(INDEX('Season 8'!$X$10,MATCH('VS stats'!$C84,'Season 8'!$U$10,0)),
IFERROR(INDEX('Season 8'!$X$14:$X$16,MATCH('VS stats'!$C84,'Season 8'!$U$14:$U$16,0)),
IFERROR(INDEX('Season 8'!$X$18,MATCH('VS stats'!$C84,'Season 8'!$U$18,0)),
IFERROR(INDEX('Season 8'!$X$20,MATCH('VS stats'!$C84,'Season 8'!$U$20,0)),
IFERROR(INDEX('Season 8'!$X$22,MATCH('VS stats'!$C84,'Season 8'!$U$22,0)),"-")))))</f>
        <v>-</v>
      </c>
      <c r="AZ84" s="965" t="str">
        <f>IFERROR(INDEX('Season 9'!$D$9:$D$27,MATCH('VS stats'!$C84,'Season 9'!$B$9:$B$27,0)),"-")</f>
        <v>-</v>
      </c>
      <c r="BA84" s="965" t="str">
        <f>IFERROR(INDEX('Season 9'!$D$28:$D$46,MATCH('VS stats'!$C84,'Season 9'!$B$28:$B$46,0)),"-")</f>
        <v>-</v>
      </c>
      <c r="BB84" s="965" t="str">
        <f>IFERROR(INDEX('Season 9'!$J$9:$J$16,MATCH('VS stats'!$C84,'Season 9'!$H$9:$H$16,0)),IFERROR(INDEX('Season 9'!$J$39,MATCH('VS stats'!$C84,'Season 9'!$H$39,0)),"-"))</f>
        <v>-</v>
      </c>
      <c r="BC84" s="965" t="str">
        <f>IFERROR(INDEX('Season 9'!$P$9:$P$16,MATCH('VS stats'!$C84,'Season 9'!$N$9:$N$16,0)),IFERROR(INDEX('Season 9'!$J$30,MATCH('VS stats'!$C84,'Season 9'!$H$30,0)),"-"))</f>
        <v>-</v>
      </c>
      <c r="BD84" s="965" t="str">
        <f>IFERROR(INDEX('Season 9'!$P$20:$P$24,MATCH('VS stats'!$C84,'Season 9'!$N$20:$N$24,0)),
IFERROR(INDEX('Season 9'!$X$9,MATCH('VS stats'!$C84,'Season 9'!$U$9,0)),
IFERROR(INDEX('Season 9'!$X$11:$X$13,MATCH('VS stats'!$C84,'Season 9'!$U$11:$U92,0)),
IFERROR(INDEX('Season 9'!$X$17,MATCH('VS stats'!$C84,'Season 9'!$U$17,0)),
IFERROR(INDEX('Season 9'!$X$19,MATCH('VS stats'!$C84,'Season 9'!$U$19,0)),
IFERROR(INDEX('Season 9'!$X$21,MATCH('VS stats'!$C84,'Season 9'!$U$21,0)),
IFERROR(INDEX('Season 9'!$X$23,MATCH('VS stats'!$C84,'Season 9'!$U$23,0)),"-")))))))</f>
        <v>-</v>
      </c>
      <c r="BE84" s="966" t="str">
        <f>IFERROR(INDEX('Season 9'!$X$10,MATCH('VS stats'!$C84,'Season 9'!$U$10,0)),
IFERROR(INDEX('Season 9'!$X$14:$X$16,MATCH('VS stats'!$C84,'Season 9'!$U$14:$U$16,0)),
IFERROR(INDEX('Season 9'!$X$18,MATCH('VS stats'!$C84,'Season 9'!$U$18,0)),
IFERROR(INDEX('Season 9'!$X$20,MATCH('VS stats'!$C84,'Season 9'!$U$20,0)),
IFERROR(INDEX('Season 9'!$X$22,MATCH('VS stats'!$C84,'Season 9'!$U$22,0)),"-")))))</f>
        <v>-</v>
      </c>
      <c r="BF84" s="965" t="str">
        <f>IFERROR(INDEX('Season 10'!$D$9:$D$27,MATCH('VS stats'!$C84,'Season 10'!$B$9:$B$27,0)),"-")</f>
        <v>-</v>
      </c>
      <c r="BG84" s="965" t="str">
        <f>IFERROR(INDEX('Season 10'!$D$28:$D$46,MATCH('VS stats'!$C84,'Season 10'!$B$28:$B$46,0)),"-")</f>
        <v>-</v>
      </c>
      <c r="BH84" s="965" t="str">
        <f>IFERROR(INDEX('Season 10'!$J$9:$J$16,MATCH('VS stats'!$C84,'Season 10'!$H$9:$H$16,0)),IFERROR(INDEX('Season 10'!$J$39,MATCH('VS stats'!$C84,'Season 10'!$H$39,0)),"-"))</f>
        <v>-</v>
      </c>
      <c r="BI84" s="965" t="str">
        <f>IFERROR(INDEX('Season 10'!$P$9:$P$16,MATCH('VS stats'!$C84,'Season 10'!$N$9:$N$16,0)),IFERROR(INDEX('Season 10'!$J$30,MATCH('VS stats'!$C84,'Season 10'!$H$30,0)),"-"))</f>
        <v>-</v>
      </c>
      <c r="BJ84" s="965" t="str">
        <f>IFERROR(INDEX('Season 10'!$P$20:$P$24,MATCH('VS stats'!$C84,'Season 10'!$N$20:$N$24,0)),
IFERROR(INDEX('Season 10'!$X$9,MATCH('VS stats'!$C84,'Season 10'!$U$9,0)),
IFERROR(INDEX('Season 10'!$X$11:$X$13,MATCH('VS stats'!$C84,'Season 10'!$U$11:$U92,0)),
IFERROR(INDEX('Season 10'!$X$17,MATCH('VS stats'!$C84,'Season 10'!$U$17,0)),
IFERROR(INDEX('Season 10'!$X$19,MATCH('VS stats'!$C84,'Season 10'!$U$19,0)),
IFERROR(INDEX('Season 10'!$X$21,MATCH('VS stats'!$C84,'Season 10'!$U$21,0)),
IFERROR(INDEX('Season 10'!$X$23,MATCH('VS stats'!$C84,'Season 10'!$U$23,0)),"-")))))))</f>
        <v>-</v>
      </c>
      <c r="BK84" s="966" t="str">
        <f>IFERROR(INDEX('Season 10'!$X$10,MATCH('VS stats'!$C84,'Season 10'!$U$10,0)),
IFERROR(INDEX('Season 10'!$X$14:$X$16,MATCH('VS stats'!$C84,'Season 10'!$U$14:$U$16,0)),
IFERROR(INDEX('Season 10'!$X$18,MATCH('VS stats'!$C84,'Season 10'!$U$18,0)),
IFERROR(INDEX('Season 10'!$X$20,MATCH('VS stats'!$C84,'Season 10'!$U$20,0)),
IFERROR(INDEX('Season 10'!$X$22,MATCH('VS stats'!$C84,'Season 10'!$U$22,0)),"-")))))</f>
        <v>-</v>
      </c>
      <c r="BL84" s="965" t="str">
        <f>IFERROR(INDEX('Season 11'!$D$9:$D$27,MATCH('VS stats'!$C84,'Season 11'!$B$9:$B$27,0)),"-")</f>
        <v>-</v>
      </c>
      <c r="BM84" s="965" t="str">
        <f>IFERROR(INDEX('Season 11'!$D$28:$D$46,MATCH('VS stats'!$C84,'Season 11'!$B$28:$B$46,0)),"-")</f>
        <v>-</v>
      </c>
      <c r="BN84" s="965" t="str">
        <f>IFERROR(INDEX('Season 11'!$J$9:$J$16,MATCH('VS stats'!$C84,'Season 11'!$H$9:$H$16,0)),IFERROR(INDEX('Season 11'!$J$39,MATCH('VS stats'!$C84,'Season 11'!$H$39,0)),"-"))</f>
        <v>-</v>
      </c>
      <c r="BO84" s="965" t="str">
        <f>IFERROR(INDEX('Season 11'!$P$9:$P$16,MATCH('VS stats'!$C84,'Season 11'!$N$9:$N$16,0)),IFERROR(INDEX('Season 11'!$J$30,MATCH('VS stats'!$C84,'Season 11'!$H$30,0)),"-"))</f>
        <v>-</v>
      </c>
      <c r="BP84" s="965" t="str">
        <f>IFERROR(INDEX('Season 11'!$P$20:$P$24,MATCH('VS stats'!$C84,'Season 11'!$N$20:$N$24,0)),
IFERROR(INDEX('Season 11'!$X$9,MATCH('VS stats'!$C84,'Season 11'!$U$9,0)),
IFERROR(INDEX('Season 11'!$X$11:$X$13,MATCH('VS stats'!$C84,'Season 11'!$U$11:$U92,0)),
IFERROR(INDEX('Season 11'!$X$17,MATCH('VS stats'!$C84,'Season 11'!$U$17,0)),
IFERROR(INDEX('Season 11'!$X$19,MATCH('VS stats'!$C84,'Season 11'!$U$19,0)),
IFERROR(INDEX('Season 11'!$X$21,MATCH('VS stats'!$C84,'Season 11'!$U$21,0)),
IFERROR(INDEX('Season 11'!$X$23,MATCH('VS stats'!$C84,'Season 11'!$U$23,0)),"-")))))))</f>
        <v>-</v>
      </c>
      <c r="BQ84" s="966" t="str">
        <f>IFERROR(INDEX('Season 11'!$X$10,MATCH('VS stats'!$C84,'Season 11'!$U$10,0)),
IFERROR(INDEX('Season 11'!$X$14:$X$16,MATCH('VS stats'!$C84,'Season 11'!$U$14:$U$16,0)),
IFERROR(INDEX('Season 11'!$X$18,MATCH('VS stats'!$C84,'Season 11'!$U$18,0)),
IFERROR(INDEX('Season 11'!$X$20,MATCH('VS stats'!$C84,'Season 11'!$U$20,0)),
IFERROR(INDEX('Season 11'!$X$22,MATCH('VS stats'!$C84,'Season 11'!$U$22,0)),"-")))))</f>
        <v>-</v>
      </c>
      <c r="BR84" s="965" t="str">
        <f>IFERROR(INDEX('Season 12'!$D$9:$D$27,MATCH('VS stats'!$C84,'Season 12'!$B$9:$B$27,0)),"-")</f>
        <v>-</v>
      </c>
      <c r="BS84" s="965" t="str">
        <f>IFERROR(INDEX('Season 12'!$D$28:$D$46,MATCH('VS stats'!$C84,'Season 12'!$B$28:$B$46,0)),"-")</f>
        <v>-</v>
      </c>
      <c r="BT84" s="965" t="str">
        <f>IFERROR(INDEX('Season 12'!$J$9:$J$16,MATCH('VS stats'!$C84,'Season 12'!$H$9:$H$16,0)),IFERROR(INDEX('Season 12'!$J$39,MATCH('VS stats'!$C84,'Season 12'!$H$39,0)),"-"))</f>
        <v>-</v>
      </c>
      <c r="BU84" s="965" t="str">
        <f>IFERROR(INDEX('Season 12'!$P$9:$P$16,MATCH('VS stats'!$C84,'Season 12'!$N$9:$N$16,0)),IFERROR(INDEX('Season 12'!$J$30,MATCH('VS stats'!$C84,'Season 12'!$H$30,0)),"-"))</f>
        <v>-</v>
      </c>
      <c r="BV84" s="965" t="str">
        <f>IFERROR(INDEX('Season 12'!$P$20:$P$24,MATCH('VS stats'!$C84,'Season 12'!$N$20:$N$24,0)),
IFERROR(INDEX('Season 12'!$X$9,MATCH('VS stats'!$C84,'Season 12'!$U$9,0)),
IFERROR(INDEX('Season 12'!$X$11:$X$13,MATCH('VS stats'!$C84,'Season 12'!$U$11:$U92,0)),
IFERROR(INDEX('Season 12'!$X$17,MATCH('VS stats'!$C84,'Season 12'!$U$17,0)),
IFERROR(INDEX('Season 12'!$X$19,MATCH('VS stats'!$C84,'Season 12'!$U$19,0)),
IFERROR(INDEX('Season 12'!$X$21,MATCH('VS stats'!$C84,'Season 12'!$U$21,0)),
IFERROR(INDEX('Season 12'!$X$23,MATCH('VS stats'!$C84,'Season 12'!$U$23,0)),"-")))))))</f>
        <v>-</v>
      </c>
      <c r="BW84" s="966" t="str">
        <f>IFERROR(INDEX('Season 12'!$X$10,MATCH('VS stats'!$C84,'Season 12'!$U$10,0)),
IFERROR(INDEX('Season 12'!$X$14:$X$16,MATCH('VS stats'!$C84,'Season 12'!$U$14:$U$16,0)),
IFERROR(INDEX('Season 12'!$X$18,MATCH('VS stats'!$C84,'Season 12'!$U$18,0)),
IFERROR(INDEX('Season 12'!$X$20,MATCH('VS stats'!$C84,'Season 12'!$U$20,0)),
IFERROR(INDEX('Season 12'!$X$22,MATCH('VS stats'!$C84,'Season 12'!$U$22,0)),"-")))))</f>
        <v>-</v>
      </c>
      <c r="BX84" s="965" t="str">
        <f>IFERROR(INDEX('Season 13'!$D$9:$D$27,MATCH('VS stats'!$C84,'Season 13'!$B$9:$B$27,0)),"-")</f>
        <v>-</v>
      </c>
      <c r="BY84" s="965" t="str">
        <f>IFERROR(INDEX('Season 13'!$D$28:$D$46,MATCH('VS stats'!$C84,'Season 13'!$B$28:$B$46,0)),"-")</f>
        <v>-</v>
      </c>
      <c r="BZ84" s="965" t="str">
        <f>IFERROR(INDEX('Season 13'!$J$9:$J$16,MATCH('VS stats'!$C84,'Season 13'!$H$9:$H$16,0)),IFERROR(INDEX('Season 13'!$J$39,MATCH('VS stats'!$C84,'Season 13'!$H$39,0)),"-"))</f>
        <v>-</v>
      </c>
      <c r="CA84" s="965" t="str">
        <f>IFERROR(INDEX('Season 13'!$P$9:$P$16,MATCH('VS stats'!$C84,'Season 13'!$N$9:$N$16,0)),IFERROR(INDEX('Season 13'!$J$30,MATCH('VS stats'!$C84,'Season 13'!$H$30,0)),"-"))</f>
        <v>-</v>
      </c>
      <c r="CB84" s="965" t="str">
        <f>IFERROR(INDEX('Season 13'!$P$20:$P$24,MATCH('VS stats'!$C84,'Season 13'!$N$20:$N$24,0)),
IFERROR(INDEX('Season 13'!$X$9,MATCH('VS stats'!$C84,'Season 13'!$U$9,0)),
IFERROR(INDEX('Season 13'!$X$11:$X$13,MATCH('VS stats'!$C84,'Season 13'!$U$11:$U92,0)),
IFERROR(INDEX('Season 13'!$X$17,MATCH('VS stats'!$C84,'Season 13'!$U$17,0)),
IFERROR(INDEX('Season 13'!$X$19,MATCH('VS stats'!$C84,'Season 13'!$U$19,0)),
IFERROR(INDEX('Season 13'!$X$21,MATCH('VS stats'!$C84,'Season 13'!$U$21,0)),
IFERROR(INDEX('Season 13'!$X$23,MATCH('VS stats'!$C84,'Season 13'!$U$23,0)),"-")))))))</f>
        <v>-</v>
      </c>
      <c r="CC84" s="966" t="str">
        <f>IFERROR(INDEX('Season 13'!$X$10,MATCH('VS stats'!$C84,'Season 13'!$U$10,0)),
IFERROR(INDEX('Season 13'!$X$14:$X$16,MATCH('VS stats'!$C84,'Season 13'!$U$14:$U$16,0)),
IFERROR(INDEX('Season 13'!$X$18,MATCH('VS stats'!$C84,'Season 13'!$U$18,0)),
IFERROR(INDEX('Season 13'!$X$20,MATCH('VS stats'!$C84,'Season 13'!$U$20,0)),
IFERROR(INDEX('Season 13'!$X$22,MATCH('VS stats'!$C84,'Season 13'!$U$22,0)),"-")))))</f>
        <v>-</v>
      </c>
      <c r="CD84" s="965" t="str">
        <f>IFERROR(INDEX('Season 14'!$D$9:$D$27,MATCH('VS stats'!$C84,'Season 14'!$B$9:$B$27,0)),"-")</f>
        <v>-</v>
      </c>
      <c r="CE84" s="965" t="str">
        <f>IFERROR(INDEX('Season 14'!$D$28:$D$46,MATCH('VS stats'!$C84,'Season 14'!$B$28:$B$46,0)),"-")</f>
        <v>-</v>
      </c>
      <c r="CF84" s="965" t="str">
        <f>IFERROR(INDEX('Season 14'!$J$9:$J$16,MATCH('VS stats'!$C84,'Season 14'!$H$9:$H$16,0)),IFERROR(INDEX('Season 14'!$J$39,MATCH('VS stats'!$C84,'Season 14'!$H$39,0)),"-"))</f>
        <v>-</v>
      </c>
      <c r="CG84" s="965" t="str">
        <f>IFERROR(INDEX('Season 14'!$P$9:$P$16,MATCH('VS stats'!$C84,'Season 14'!$N$9:$N$16,0)),IFERROR(INDEX('Season 14'!$J$30,MATCH('VS stats'!$C84,'Season 14'!$H$30,0)),"-"))</f>
        <v>-</v>
      </c>
      <c r="CH84" s="965" t="str">
        <f>IFERROR(INDEX('Season 14'!$P$20:$P$24,MATCH('VS stats'!$C84,'Season 14'!$N$20:$N$24,0)),
IFERROR(INDEX('Season 14'!$X$9,MATCH('VS stats'!$C84,'Season 14'!$U$9,0)),
IFERROR(INDEX('Season 14'!$X$11:$X$13,MATCH('VS stats'!$C84,'Season 14'!$U$11:$U92,0)),
IFERROR(INDEX('Season 14'!$X$17,MATCH('VS stats'!$C84,'Season 14'!$U$17,0)),
IFERROR(INDEX('Season 14'!$X$19,MATCH('VS stats'!$C84,'Season 14'!$U$19,0)),
IFERROR(INDEX('Season 14'!$X$21,MATCH('VS stats'!$C84,'Season 14'!$U$21,0)),
IFERROR(INDEX('Season 14'!$X$23,MATCH('VS stats'!$C84,'Season 14'!$U$23,0)),"-")))))))</f>
        <v>-</v>
      </c>
      <c r="CI84" s="966" t="str">
        <f>IFERROR(INDEX('Season 14'!$X$10,MATCH('VS stats'!$C84,'Season 14'!$U$10,0)),
IFERROR(INDEX('Season 14'!$X$14:$X$16,MATCH('VS stats'!$C84,'Season 14'!$U$14:$U$16,0)),
IFERROR(INDEX('Season 14'!$X$18,MATCH('VS stats'!$C84,'Season 14'!$U$18,0)),
IFERROR(INDEX('Season 14'!$X$20,MATCH('VS stats'!$C84,'Season 14'!$U$20,0)),
IFERROR(INDEX('Season 14'!$X$22,MATCH('VS stats'!$C84,'Season 14'!$U$22,0)),"-")))))</f>
        <v>-</v>
      </c>
      <c r="CJ84" s="965" t="str">
        <f>IFERROR(INDEX('Season 15'!$D$9:$D$27,MATCH('VS stats'!$C84,'Season 15'!$B$9:$B$27,0)),"-")</f>
        <v>-</v>
      </c>
      <c r="CK84" s="965" t="str">
        <f>IFERROR(INDEX('Season 15'!$D$28:$D$46,MATCH('VS stats'!$C84,'Season 15'!$B$28:$B$46,0)),"-")</f>
        <v>-</v>
      </c>
      <c r="CL84" s="965" t="str">
        <f>IFERROR(INDEX('Season 15'!$J$9:$J$16,MATCH('VS stats'!$C84,'Season 15'!$H$9:$H$16,0)),IFERROR(INDEX('Season 15'!$J$39,MATCH('VS stats'!$C84,'Season 15'!$H$39,0)),"-"))</f>
        <v>-</v>
      </c>
      <c r="CM84" s="965" t="str">
        <f>IFERROR(INDEX('Season 15'!$P$9:$P$16,MATCH('VS stats'!$C84,'Season 15'!$N$9:$N$16,0)),IFERROR(INDEX('Season 15'!$J$30,MATCH('VS stats'!$C84,'Season 15'!$H$30,0)),"-"))</f>
        <v>-</v>
      </c>
      <c r="CN84" s="965" t="str">
        <f>IFERROR(INDEX('Season 15'!$P$20:$P$24,MATCH('VS stats'!$C84,'Season 15'!$N$20:$N$24,0)),
IFERROR(INDEX('Season 15'!$X$9,MATCH('VS stats'!$C84,'Season 15'!$U$9,0)),
IFERROR(INDEX('Season 15'!$X$11:$X$13,MATCH('VS stats'!$C84,'Season 15'!$U$11:$U92,0)),
IFERROR(INDEX('Season 15'!$X$17,MATCH('VS stats'!$C84,'Season 15'!$U$17,0)),
IFERROR(INDEX('Season 15'!$X$19,MATCH('VS stats'!$C84,'Season 15'!$U$19,0)),
IFERROR(INDEX('Season 15'!$X$21,MATCH('VS stats'!$C84,'Season 15'!$U$21,0)),
IFERROR(INDEX('Season 15'!$X$23,MATCH('VS stats'!$C84,'Season 15'!$U$23,0)),"-")))))))</f>
        <v>-</v>
      </c>
      <c r="CO84" s="966" t="str">
        <f>IFERROR(INDEX('Season 15'!$X$10,MATCH('VS stats'!$C84,'Season 15'!$U$10,0)),
IFERROR(INDEX('Season 15'!$X$14:$X$16,MATCH('VS stats'!$C84,'Season 15'!$U$14:$U$16,0)),
IFERROR(INDEX('Season 15'!$X$18,MATCH('VS stats'!$C84,'Season 15'!$U$18,0)),
IFERROR(INDEX('Season 15'!$X$20,MATCH('VS stats'!$C84,'Season 15'!$U$20,0)),
IFERROR(INDEX('Season 15'!$X$22,MATCH('VS stats'!$C84,'Season 15'!$U$22,0)),"-")))))</f>
        <v>-</v>
      </c>
      <c r="CP84" s="976"/>
      <c r="CQ84" s="822"/>
      <c r="CR84" s="822"/>
      <c r="CS84" s="822"/>
      <c r="CT84" s="822"/>
      <c r="CU84" s="822"/>
    </row>
    <row r="85" spans="2:99" x14ac:dyDescent="0.25">
      <c r="B85" s="678"/>
      <c r="C85" s="693" t="s">
        <v>250</v>
      </c>
      <c r="D85" s="965" t="str">
        <f>IFERROR(INDEX('Season 1'!$D$9:$D$31,MATCH('VS stats'!$C85,'Season 1'!$B$9:$B$31,0)),"-")</f>
        <v>-</v>
      </c>
      <c r="E85" s="965" t="str">
        <f>IFERROR(INDEX('Season 1'!$D$32:$D$54,MATCH('VS stats'!$C85,'Season 1'!$B$32:$B$54,0)),"-")</f>
        <v>-</v>
      </c>
      <c r="F85" s="965" t="str">
        <f>IFERROR(INDEX('Season 1'!$J$9:$J$16,MATCH('VS stats'!$C85,'Season 1'!$H$9:$H$16,0)),IFERROR(INDEX('Season 1'!$W$9:$W$14,MATCH('VS stats'!$C85,'Season 1'!$T$9:$T$14,0)),"-"))</f>
        <v>-</v>
      </c>
      <c r="G85" s="965" t="str">
        <f>IFERROR(INDEX('Season 1'!$P$9:$P$16,MATCH('VS stats'!$C85,'Season 1'!$N$9:$N$16,0)),"-")</f>
        <v>-</v>
      </c>
      <c r="H85" s="965" t="str">
        <f>IFERROR(INDEX('Season 1'!$P$20:$P$24,MATCH('VS stats'!$C85,'Season 1'!$N$20:$N$24,0)),"-")</f>
        <v>-</v>
      </c>
      <c r="I85" s="966" t="s">
        <v>35</v>
      </c>
      <c r="J85" s="965" t="str">
        <f>IFERROR(INDEX('Season 2'!$D$9:$D$31,MATCH('VS stats'!$C85,'Season 2'!$B$9:$B$31,0)),"-")</f>
        <v>-</v>
      </c>
      <c r="K85" s="965" t="str">
        <f>IFERROR(INDEX('Season 2'!$D$32:$D$54,MATCH('VS stats'!$C85,'Season 2'!$B$32:$B$54,0)),"-")</f>
        <v>-</v>
      </c>
      <c r="L85" s="965" t="str">
        <f>IFERROR(INDEX('Season 2'!$J$9:$J$16,MATCH('VS stats'!$C85,'Season 2'!$H$9:$H$16,0)),IFERROR(INDEX('Season 2'!$J$45:$J$50,MATCH('VS stats'!$C85,'Season 2'!$H$45:$H$50,0)),"-"))</f>
        <v>-</v>
      </c>
      <c r="M85" s="965" t="str">
        <f>IFERROR(INDEX('Season 2'!$P$9:$P$16,MATCH('VS stats'!$C85,'Season 2'!$N$9:$N$16,0)),IFERROR(INDEX('Season 2'!$J$30,MATCH('VS stats'!$C85,'Season 2'!$H$30,0)),"-"))</f>
        <v>-</v>
      </c>
      <c r="N85" s="965" t="str">
        <f>IFERROR(INDEX('Season 2'!$P$20:$P$24,MATCH('VS stats'!$C85,'Season 2'!$N$20:$N$24,0)),
IFERROR(INDEX('Season 2'!$X$9,MATCH('VS stats'!$C85,'Season 2'!$U$9,0)),
IFERROR(INDEX('Season 2'!$X$11:$X$13,MATCH('VS stats'!$C85,'Season 2'!$U$11:$U93,0)),
IFERROR(INDEX('Season 2'!$X$17,MATCH('VS stats'!$C85,'Season 2'!$U$17,0)),
IFERROR(INDEX('Season 2'!$X$19,MATCH('VS stats'!$C85,'Season 2'!$U$19,0)),
IFERROR(INDEX('Season 2'!$X$21,MATCH('VS stats'!$C85,'Season 2'!$U$21,0)),
IFERROR(INDEX('Season 2'!$X$23,MATCH('VS stats'!$C85,'Season 2'!$U$23,0)),
IFERROR(INDEX('Season 2'!$X$25,MATCH('VS stats'!$C85,'Season 2'!$U$25,0)),"-"))))))))</f>
        <v>-</v>
      </c>
      <c r="O85" s="966" t="str">
        <f>IFERROR(INDEX('Season 2'!$X$10,MATCH('VS stats'!$C85,'Season 2'!$U$10,0)),
IFERROR(INDEX('Season 2'!$X$14:$X$16,MATCH('VS stats'!$C85,'Season 2'!$U$14:$U$16,0)),
IFERROR(INDEX('Season 2'!$X$18,MATCH('VS stats'!$C85,'Season 2'!$U$18,0)),
IFERROR(INDEX('Season 2'!$X$20,MATCH('VS stats'!$C85,'Season 2'!$U$20,0)),
IFERROR(INDEX('Season 2'!$X$22,MATCH('VS stats'!$C85,'Season 2'!$U$22,0)),
IFERROR(INDEX('Season 2'!$X$24,MATCH('VS stats'!$C85,'Season 2'!$U$24,0)),"-"))))))</f>
        <v>-</v>
      </c>
      <c r="P85" s="965" t="str">
        <f>IFERROR(INDEX('Season 3'!$D$9:$D$31,MATCH('VS stats'!$C85,'Season 3'!$B$9:$B$31,0)),"-")</f>
        <v>-</v>
      </c>
      <c r="Q85" s="965" t="str">
        <f>IFERROR(INDEX('Season 3'!$D$32:$D$54,MATCH('VS stats'!$C85,'Season 3'!$B$32:$B$54,0)),"-")</f>
        <v>-</v>
      </c>
      <c r="R85" s="965" t="str">
        <f>IFERROR(INDEX('Season 3'!$J$9:$J$16,MATCH('VS stats'!$C85,'Season 3'!$H$9:$H$16,0)),IFERROR(INDEX('Season 3'!$J$39,MATCH('VS stats'!$C85,'Season 3'!$H$39,0)),"-"))</f>
        <v>-</v>
      </c>
      <c r="S85" s="965" t="str">
        <f>IFERROR(INDEX('Season 3'!$P$9:$P$16,MATCH('VS stats'!$C85,'Season 3'!$N$9:$N$16,0)),IFERROR(INDEX('Season 3'!$J$30,MATCH('VS stats'!$C85,'Season 3'!$H$30,0)),"-"))</f>
        <v>-</v>
      </c>
      <c r="T85" s="965" t="str">
        <f>IFERROR(INDEX('Season 3'!$P$20:$P$24,MATCH('VS stats'!$C85,'Season 3'!$N$20:$N$24,0)),
IFERROR(INDEX('Season 3'!$X$9,MATCH('VS stats'!$C85,'Season 3'!$U$9,0)),
IFERROR(INDEX('Season 3'!$X$11:$X$13,MATCH('VS stats'!$C85,'Season 3'!$U$11:$U98,0)),
IFERROR(INDEX('Season 3'!$X$17,MATCH('VS stats'!$C85,'Season 3'!$U$17,0)),
IFERROR(INDEX('Season 3'!$X$19,MATCH('VS stats'!$C85,'Season 3'!$U$19,0)),
IFERROR(INDEX('Season 3'!$X$21,MATCH('VS stats'!$C85,'Season 3'!$U$21,0)),
IFERROR(INDEX('Season 3'!$X$23,MATCH('VS stats'!$C85,'Season 3'!$U$23,0)),
IFERROR(INDEX('Season 3'!$X$25,MATCH('VS stats'!$C85,'Season 3'!$U$25,0)),"-"))))))))</f>
        <v>-</v>
      </c>
      <c r="U85" s="966" t="str">
        <f>IFERROR(INDEX('Season 3'!$X$10,MATCH('VS stats'!$C85,'Season 3'!$U$10,0)),
IFERROR(INDEX('Season 3'!$X$14:$X$16,MATCH('VS stats'!$C85,'Season 3'!$U$14:$U$16,0)),
IFERROR(INDEX('Season 3'!$X$18,MATCH('VS stats'!$C85,'Season 3'!$U$18,0)),
IFERROR(INDEX('Season 3'!$X$20,MATCH('VS stats'!$C85,'Season 3'!$U$20,0)),
IFERROR(INDEX('Season 3'!$X$22,MATCH('VS stats'!$C85,'Season 3'!$U$22,0)),
IFERROR(INDEX('Season 3'!$X$24,MATCH('VS stats'!$C85,'Season 3'!$U$24,0)),"-"))))))</f>
        <v>-</v>
      </c>
      <c r="V85" s="965" t="str">
        <f>IFERROR(INDEX('Season 4'!$D$9:$D$27,MATCH('VS stats'!$C85,'Season 4'!$B$9:$B$27,0)),"-")</f>
        <v>-</v>
      </c>
      <c r="W85" s="965" t="str">
        <f>IFERROR(INDEX('Season 4'!$D$28:$D$46,MATCH('VS stats'!$C85,'Season 4'!$B$28:$B$46,0)),"-")</f>
        <v>-</v>
      </c>
      <c r="X85" s="965" t="str">
        <f>IFERROR(INDEX('Season 4'!$J$9:$J$16,MATCH('VS stats'!$C85,'Season 4'!$H$9:$H$16,0)),IFERROR(INDEX('Season 4'!$J$39,MATCH('VS stats'!$C85,'Season 4'!$H$39,0)),"-"))</f>
        <v>-</v>
      </c>
      <c r="Y85" s="965" t="str">
        <f>IFERROR(INDEX('Season 4'!$P$9:$P$16,MATCH('VS stats'!$C85,'Season 4'!$N$9:$N$16,0)),IFERROR(INDEX('Season 4'!$J$30,MATCH('VS stats'!$C85,'Season 4'!$H$30,0)),"-"))</f>
        <v>-</v>
      </c>
      <c r="Z85" s="965" t="str">
        <f>IFERROR(INDEX('Season 4'!$P$20:$P$24,MATCH('VS stats'!$C85,'Season 4'!$N$20:$N$24,0)),
IFERROR(INDEX('Season 4'!$X$9,MATCH('VS stats'!$C85,'Season 4'!$U$9,0)),
IFERROR(INDEX('Season 4'!$X$11:$X$13,MATCH('VS stats'!$C85,'Season 4'!$U$11:$U93,0)),
IFERROR(INDEX('Season 4'!$X$17,MATCH('VS stats'!$C85,'Season 4'!$U$17,0)),
IFERROR(INDEX('Season 4'!$X$19,MATCH('VS stats'!$C85,'Season 4'!$U$19,0)),
IFERROR(INDEX('Season 4'!$X$21,MATCH('VS stats'!$C85,'Season 4'!$U$21,0)),
IFERROR(INDEX('Season 4'!$X$23,MATCH('VS stats'!$C85,'Season 4'!$U$23,0)),
IFERROR(INDEX('Season 4'!$X$25,MATCH('VS stats'!$C85,'Season 4'!$U$25,0)),"-"))))))))</f>
        <v>-</v>
      </c>
      <c r="AA85" s="966" t="str">
        <f>IFERROR(INDEX('Season 4'!$X$10,MATCH('VS stats'!$C85,'Season 4'!$U$10,0)),
IFERROR(INDEX('Season 4'!$X$14:$X$16,MATCH('VS stats'!$C85,'Season 4'!$U$14:$U$16,0)),
IFERROR(INDEX('Season 4'!$X$18,MATCH('VS stats'!$C85,'Season 4'!$U$18,0)),
IFERROR(INDEX('Season 4'!$X$20,MATCH('VS stats'!$C85,'Season 4'!$U$20,0)),
IFERROR(INDEX('Season 4'!$X$22,MATCH('VS stats'!$C85,'Season 4'!$U$22,0)),
IFERROR(INDEX('Season 4'!$X$24,MATCH('VS stats'!$C85,'Season 4'!$U$24,0)),"-"))))))</f>
        <v>-</v>
      </c>
      <c r="AB85" s="965" t="str">
        <f>IFERROR(INDEX('Season 5'!$D$9:$D$27,MATCH('VS stats'!$C85,'Season 5'!$B$9:$B$27,0)),"-")</f>
        <v>-</v>
      </c>
      <c r="AC85" s="965" t="str">
        <f>IFERROR(INDEX('Season 5'!$D$28:$D$46,MATCH('VS stats'!$C85,'Season 5'!$B$28:$B$46,0)),"-")</f>
        <v>-</v>
      </c>
      <c r="AD85" s="965" t="str">
        <f>IFERROR(INDEX('Season 5'!$J$9:$J$16,MATCH('VS stats'!$C85,'Season 5'!$H$9:$H$16,0)),IFERROR(INDEX('Season 5'!$J$39,MATCH('VS stats'!$C85,'Season 5'!$H$39,0)),"-"))</f>
        <v>-</v>
      </c>
      <c r="AE85" s="965" t="str">
        <f>IFERROR(INDEX('Season 5'!$P$9:$P$16,MATCH('VS stats'!$C85,'Season 5'!$N$9:$N$16,0)),IFERROR(INDEX('Season 5'!$J$30,MATCH('VS stats'!$C85,'Season 5'!$H$30,0)),"-"))</f>
        <v>-</v>
      </c>
      <c r="AF85" s="965" t="str">
        <f>IFERROR(INDEX('Season 5'!$P$20:$P$24,MATCH('VS stats'!$C85,'Season 5'!$N$20:$N$24,0)),
IFERROR(INDEX('Season 5'!$X$9,MATCH('VS stats'!$C85,'Season 5'!$U$9,0)),
IFERROR(INDEX('Season 5'!$X$11:$X$13,MATCH('VS stats'!$C85,'Season 5'!$U$11:$U93,0)),
IFERROR(INDEX('Season 5'!$X$17,MATCH('VS stats'!$C85,'Season 5'!$U$17,0)),
IFERROR(INDEX('Season 5'!$X$19,MATCH('VS stats'!$C85,'Season 5'!$U$19,0)),
IFERROR(INDEX('Season 5'!$X$21,MATCH('VS stats'!$C85,'Season 5'!$U$21,0)),
IFERROR(INDEX('Season 5'!$X$23,MATCH('VS stats'!$C85,'Season 5'!$U$23,0)),"-")))))))</f>
        <v>-</v>
      </c>
      <c r="AG85" s="966" t="str">
        <f>IFERROR(INDEX('Season 5'!$X$10,MATCH('VS stats'!$C85,'Season 5'!$U$10,0)),
IFERROR(INDEX('Season 5'!$X$14:$X$16,MATCH('VS stats'!$C85,'Season 5'!$U$14:$U$16,0)),
IFERROR(INDEX('Season 5'!$X$18,MATCH('VS stats'!$C85,'Season 5'!$U$18,0)),
IFERROR(INDEX('Season 5'!$X$20,MATCH('VS stats'!$C85,'Season 5'!$U$20,0)),
IFERROR(INDEX('Season 5'!$X$22,MATCH('VS stats'!$C85,'Season 5'!$U$22,0)),"-")))))</f>
        <v>-</v>
      </c>
      <c r="AH85" s="965" t="str">
        <f>IFERROR(INDEX('Season 6'!$D$9:$D$27,MATCH('VS stats'!$C85,'Season 6'!$B$9:$B$27,0)),"-")</f>
        <v>-</v>
      </c>
      <c r="AI85" s="965" t="str">
        <f>IFERROR(INDEX('Season 6'!$D$28:$D$46,MATCH('VS stats'!$C85,'Season 6'!$B$28:$B$46,0)),"-")</f>
        <v>-</v>
      </c>
      <c r="AJ85" s="965" t="str">
        <f>IFERROR(INDEX('Season 6'!$J$9:$J$16,MATCH('VS stats'!$C85,'Season 6'!$H$9:$H$16,0)),IFERROR(INDEX('Season 6'!$J$39,MATCH('VS stats'!$C85,'Season 6'!$H$39,0)),"-"))</f>
        <v>-</v>
      </c>
      <c r="AK85" s="965" t="str">
        <f>IFERROR(INDEX('Season 6'!$P$9:$P$16,MATCH('VS stats'!$C85,'Season 6'!$N$9:$N$16,0)),IFERROR(INDEX('Season 6'!$J$30,MATCH('VS stats'!$C85,'Season 6'!$H$30,0)),"-"))</f>
        <v>-</v>
      </c>
      <c r="AL85" s="965" t="str">
        <f>IFERROR(INDEX('Season 6'!$P$20:$P$24,MATCH('VS stats'!$C85,'Season 6'!$N$20:$N$24,0)),
IFERROR(INDEX('Season 6'!$X$9,MATCH('VS stats'!$C85,'Season 6'!$U$9,0)),
IFERROR(INDEX('Season 6'!$X$11:$X$13,MATCH('VS stats'!$C85,'Season 6'!$U$11:$U93,0)),
IFERROR(INDEX('Season 6'!$X$17,MATCH('VS stats'!$C85,'Season 6'!$U$17,0)),
IFERROR(INDEX('Season 6'!$X$19,MATCH('VS stats'!$C85,'Season 6'!$U$19,0)),
IFERROR(INDEX('Season 6'!$X$21,MATCH('VS stats'!$C85,'Season 6'!$U$21,0)),
IFERROR(INDEX('Season 6'!$X$23,MATCH('VS stats'!$C85,'Season 6'!$U$23,0)),"-")))))))</f>
        <v>-</v>
      </c>
      <c r="AM85" s="966" t="str">
        <f>IFERROR(INDEX('Season 6'!$X$10,MATCH('VS stats'!$C85,'Season 6'!$U$10,0)),
IFERROR(INDEX('Season 6'!$X$14:$X$16,MATCH('VS stats'!$C85,'Season 6'!$U$14:$U$16,0)),
IFERROR(INDEX('Season 6'!$X$18,MATCH('VS stats'!$C85,'Season 6'!$U$18,0)),
IFERROR(INDEX('Season 6'!$X$20,MATCH('VS stats'!$C85,'Season 6'!$U$20,0)),
IFERROR(INDEX('Season 6'!$X$22,MATCH('VS stats'!$C85,'Season 6'!$U$22,0)),"-")))))</f>
        <v>-</v>
      </c>
      <c r="AN85" s="965" t="str">
        <f>IFERROR(INDEX('Season 7'!$D$9:$D$27,MATCH('VS stats'!$C85,'Season 7'!$B$9:$B$27,0)),"-")</f>
        <v>-</v>
      </c>
      <c r="AO85" s="965" t="str">
        <f>IFERROR(INDEX('Season 7'!$D$28:$D$46,MATCH('VS stats'!$C85,'Season 7'!$B$28:$B$46,0)),"-")</f>
        <v>-</v>
      </c>
      <c r="AP85" s="965" t="str">
        <f>IFERROR(INDEX('Season 7'!$J$9:$J$16,MATCH('VS stats'!$C85,'Season 7'!$H$9:$H$16,0)),IFERROR(INDEX('Season 7'!$J$39,MATCH('VS stats'!$C85,'Season 7'!$H$39,0)),"-"))</f>
        <v>-</v>
      </c>
      <c r="AQ85" s="965" t="str">
        <f>IFERROR(INDEX('Season 7'!$P$9:$P$16,MATCH('VS stats'!$C85,'Season 7'!$N$9:$N$16,0)),IFERROR(INDEX('Season 7'!$J$30,MATCH('VS stats'!$C85,'Season 7'!$H$30,0)),"-"))</f>
        <v>-</v>
      </c>
      <c r="AR85" s="965" t="str">
        <f>IFERROR(INDEX('Season 7'!$P$20:$P$24,MATCH('VS stats'!$C85,'Season 7'!$N$20:$N$24,0)),
IFERROR(INDEX('Season 7'!$X$9,MATCH('VS stats'!$C85,'Season 7'!$U$9,0)),
IFERROR(INDEX('Season 7'!$X$11:$X$13,MATCH('VS stats'!$C85,'Season 7'!$U$11:$U93,0)),
IFERROR(INDEX('Season 7'!$X$17,MATCH('VS stats'!$C85,'Season 7'!$U$17,0)),
IFERROR(INDEX('Season 7'!$X$19,MATCH('VS stats'!$C85,'Season 7'!$U$19,0)),
IFERROR(INDEX('Season 7'!$X$21,MATCH('VS stats'!$C85,'Season 7'!$U$21,0)),
IFERROR(INDEX('Season 7'!$X$23,MATCH('VS stats'!$C85,'Season 7'!$U$23,0)),"-")))))))</f>
        <v>-</v>
      </c>
      <c r="AS85" s="966" t="str">
        <f>IFERROR(INDEX('Season 7'!$X$10,MATCH('VS stats'!$C85,'Season 7'!$U$10,0)),
IFERROR(INDEX('Season 7'!$X$14:$X$16,MATCH('VS stats'!$C85,'Season 7'!$U$14:$U$16,0)),
IFERROR(INDEX('Season 7'!$X$18,MATCH('VS stats'!$C85,'Season 7'!$U$18,0)),
IFERROR(INDEX('Season 7'!$X$20,MATCH('VS stats'!$C85,'Season 7'!$U$20,0)),
IFERROR(INDEX('Season 7'!$X$22,MATCH('VS stats'!$C85,'Season 7'!$U$22,0)),"-")))))</f>
        <v>-</v>
      </c>
      <c r="AT85" s="965" t="str">
        <f>IFERROR(INDEX('Season 8'!$D$9:$D$27,MATCH('VS stats'!$C85,'Season 8'!$B$9:$B$27,0)),"-")</f>
        <v>-</v>
      </c>
      <c r="AU85" s="965" t="str">
        <f>IFERROR(INDEX('Season 8'!$D$28:$D$46,MATCH('VS stats'!$C85,'Season 8'!$B$28:$B$46,0)),"-")</f>
        <v>-</v>
      </c>
      <c r="AV85" s="965" t="str">
        <f>IFERROR(INDEX('Season 8'!$J$9:$J$16,MATCH('VS stats'!$C85,'Season 8'!$H$9:$H$16,0)),IFERROR(INDEX('Season 8'!$J$39,MATCH('VS stats'!$C85,'Season 8'!$H$39,0)),"-"))</f>
        <v>-</v>
      </c>
      <c r="AW85" s="965" t="str">
        <f>IFERROR(INDEX('Season 8'!$P$9:$P$16,MATCH('VS stats'!$C85,'Season 8'!$N$9:$N$16,0)),IFERROR(INDEX('Season 8'!$J$30,MATCH('VS stats'!$C85,'Season 8'!$H$30,0)),"-"))</f>
        <v>-</v>
      </c>
      <c r="AX85" s="965" t="str">
        <f>IFERROR(INDEX('Season 8'!$P$20:$P$24,MATCH('VS stats'!$C85,'Season 8'!$N$20:$N$24,0)),
IFERROR(INDEX('Season 8'!$X$9,MATCH('VS stats'!$C85,'Season 8'!$U$9,0)),
IFERROR(INDEX('Season 8'!$X$11:$X$13,MATCH('VS stats'!$C85,'Season 8'!$U$11:$U93,0)),
IFERROR(INDEX('Season 8'!$X$17,MATCH('VS stats'!$C85,'Season 8'!$U$17,0)),
IFERROR(INDEX('Season 8'!$X$19,MATCH('VS stats'!$C85,'Season 8'!$U$19,0)),
IFERROR(INDEX('Season 8'!$X$21,MATCH('VS stats'!$C85,'Season 8'!$U$21,0)),
IFERROR(INDEX('Season 8'!$X$23,MATCH('VS stats'!$C85,'Season 8'!$U$23,0)),"-")))))))</f>
        <v>-</v>
      </c>
      <c r="AY85" s="966" t="str">
        <f>IFERROR(INDEX('Season 8'!$X$10,MATCH('VS stats'!$C85,'Season 8'!$U$10,0)),
IFERROR(INDEX('Season 8'!$X$14:$X$16,MATCH('VS stats'!$C85,'Season 8'!$U$14:$U$16,0)),
IFERROR(INDEX('Season 8'!$X$18,MATCH('VS stats'!$C85,'Season 8'!$U$18,0)),
IFERROR(INDEX('Season 8'!$X$20,MATCH('VS stats'!$C85,'Season 8'!$U$20,0)),
IFERROR(INDEX('Season 8'!$X$22,MATCH('VS stats'!$C85,'Season 8'!$U$22,0)),"-")))))</f>
        <v>-</v>
      </c>
      <c r="AZ85" s="965" t="str">
        <f>IFERROR(INDEX('Season 9'!$D$9:$D$27,MATCH('VS stats'!$C85,'Season 9'!$B$9:$B$27,0)),"-")</f>
        <v>-</v>
      </c>
      <c r="BA85" s="965" t="str">
        <f>IFERROR(INDEX('Season 9'!$D$28:$D$46,MATCH('VS stats'!$C85,'Season 9'!$B$28:$B$46,0)),"-")</f>
        <v>-</v>
      </c>
      <c r="BB85" s="965" t="str">
        <f>IFERROR(INDEX('Season 9'!$J$9:$J$16,MATCH('VS stats'!$C85,'Season 9'!$H$9:$H$16,0)),IFERROR(INDEX('Season 9'!$J$39,MATCH('VS stats'!$C85,'Season 9'!$H$39,0)),"-"))</f>
        <v>-</v>
      </c>
      <c r="BC85" s="965" t="str">
        <f>IFERROR(INDEX('Season 9'!$P$9:$P$16,MATCH('VS stats'!$C85,'Season 9'!$N$9:$N$16,0)),IFERROR(INDEX('Season 9'!$J$30,MATCH('VS stats'!$C85,'Season 9'!$H$30,0)),"-"))</f>
        <v>-</v>
      </c>
      <c r="BD85" s="965" t="str">
        <f>IFERROR(INDEX('Season 9'!$P$20:$P$24,MATCH('VS stats'!$C85,'Season 9'!$N$20:$N$24,0)),
IFERROR(INDEX('Season 9'!$X$9,MATCH('VS stats'!$C85,'Season 9'!$U$9,0)),
IFERROR(INDEX('Season 9'!$X$11:$X$13,MATCH('VS stats'!$C85,'Season 9'!$U$11:$U93,0)),
IFERROR(INDEX('Season 9'!$X$17,MATCH('VS stats'!$C85,'Season 9'!$U$17,0)),
IFERROR(INDEX('Season 9'!$X$19,MATCH('VS stats'!$C85,'Season 9'!$U$19,0)),
IFERROR(INDEX('Season 9'!$X$21,MATCH('VS stats'!$C85,'Season 9'!$U$21,0)),
IFERROR(INDEX('Season 9'!$X$23,MATCH('VS stats'!$C85,'Season 9'!$U$23,0)),"-")))))))</f>
        <v>-</v>
      </c>
      <c r="BE85" s="966" t="str">
        <f>IFERROR(INDEX('Season 9'!$X$10,MATCH('VS stats'!$C85,'Season 9'!$U$10,0)),
IFERROR(INDEX('Season 9'!$X$14:$X$16,MATCH('VS stats'!$C85,'Season 9'!$U$14:$U$16,0)),
IFERROR(INDEX('Season 9'!$X$18,MATCH('VS stats'!$C85,'Season 9'!$U$18,0)),
IFERROR(INDEX('Season 9'!$X$20,MATCH('VS stats'!$C85,'Season 9'!$U$20,0)),
IFERROR(INDEX('Season 9'!$X$22,MATCH('VS stats'!$C85,'Season 9'!$U$22,0)),"-")))))</f>
        <v>-</v>
      </c>
      <c r="BF85" s="965" t="str">
        <f>IFERROR(INDEX('Season 10'!$D$9:$D$27,MATCH('VS stats'!$C85,'Season 10'!$B$9:$B$27,0)),"-")</f>
        <v>-</v>
      </c>
      <c r="BG85" s="965" t="str">
        <f>IFERROR(INDEX('Season 10'!$D$28:$D$46,MATCH('VS stats'!$C85,'Season 10'!$B$28:$B$46,0)),"-")</f>
        <v>-</v>
      </c>
      <c r="BH85" s="965" t="str">
        <f>IFERROR(INDEX('Season 10'!$J$9:$J$16,MATCH('VS stats'!$C85,'Season 10'!$H$9:$H$16,0)),IFERROR(INDEX('Season 10'!$J$39,MATCH('VS stats'!$C85,'Season 10'!$H$39,0)),"-"))</f>
        <v>-</v>
      </c>
      <c r="BI85" s="965" t="str">
        <f>IFERROR(INDEX('Season 10'!$P$9:$P$16,MATCH('VS stats'!$C85,'Season 10'!$N$9:$N$16,0)),IFERROR(INDEX('Season 10'!$J$30,MATCH('VS stats'!$C85,'Season 10'!$H$30,0)),"-"))</f>
        <v>-</v>
      </c>
      <c r="BJ85" s="965" t="str">
        <f>IFERROR(INDEX('Season 10'!$P$20:$P$24,MATCH('VS stats'!$C85,'Season 10'!$N$20:$N$24,0)),
IFERROR(INDEX('Season 10'!$X$9,MATCH('VS stats'!$C85,'Season 10'!$U$9,0)),
IFERROR(INDEX('Season 10'!$X$11:$X$13,MATCH('VS stats'!$C85,'Season 10'!$U$11:$U93,0)),
IFERROR(INDEX('Season 10'!$X$17,MATCH('VS stats'!$C85,'Season 10'!$U$17,0)),
IFERROR(INDEX('Season 10'!$X$19,MATCH('VS stats'!$C85,'Season 10'!$U$19,0)),
IFERROR(INDEX('Season 10'!$X$21,MATCH('VS stats'!$C85,'Season 10'!$U$21,0)),
IFERROR(INDEX('Season 10'!$X$23,MATCH('VS stats'!$C85,'Season 10'!$U$23,0)),"-")))))))</f>
        <v>-</v>
      </c>
      <c r="BK85" s="966" t="str">
        <f>IFERROR(INDEX('Season 10'!$X$10,MATCH('VS stats'!$C85,'Season 10'!$U$10,0)),
IFERROR(INDEX('Season 10'!$X$14:$X$16,MATCH('VS stats'!$C85,'Season 10'!$U$14:$U$16,0)),
IFERROR(INDEX('Season 10'!$X$18,MATCH('VS stats'!$C85,'Season 10'!$U$18,0)),
IFERROR(INDEX('Season 10'!$X$20,MATCH('VS stats'!$C85,'Season 10'!$U$20,0)),
IFERROR(INDEX('Season 10'!$X$22,MATCH('VS stats'!$C85,'Season 10'!$U$22,0)),"-")))))</f>
        <v>-</v>
      </c>
      <c r="BL85" s="965" t="str">
        <f>IFERROR(INDEX('Season 11'!$D$9:$D$27,MATCH('VS stats'!$C85,'Season 11'!$B$9:$B$27,0)),"-")</f>
        <v>-</v>
      </c>
      <c r="BM85" s="965" t="str">
        <f>IFERROR(INDEX('Season 11'!$D$28:$D$46,MATCH('VS stats'!$C85,'Season 11'!$B$28:$B$46,0)),"-")</f>
        <v>-</v>
      </c>
      <c r="BN85" s="965" t="str">
        <f>IFERROR(INDEX('Season 11'!$J$9:$J$16,MATCH('VS stats'!$C85,'Season 11'!$H$9:$H$16,0)),IFERROR(INDEX('Season 11'!$J$39,MATCH('VS stats'!$C85,'Season 11'!$H$39,0)),"-"))</f>
        <v>-</v>
      </c>
      <c r="BO85" s="965" t="str">
        <f>IFERROR(INDEX('Season 11'!$P$9:$P$16,MATCH('VS stats'!$C85,'Season 11'!$N$9:$N$16,0)),IFERROR(INDEX('Season 11'!$J$30,MATCH('VS stats'!$C85,'Season 11'!$H$30,0)),"-"))</f>
        <v>-</v>
      </c>
      <c r="BP85" s="965" t="str">
        <f>IFERROR(INDEX('Season 11'!$P$20:$P$24,MATCH('VS stats'!$C85,'Season 11'!$N$20:$N$24,0)),
IFERROR(INDEX('Season 11'!$X$9,MATCH('VS stats'!$C85,'Season 11'!$U$9,0)),
IFERROR(INDEX('Season 11'!$X$11:$X$13,MATCH('VS stats'!$C85,'Season 11'!$U$11:$U93,0)),
IFERROR(INDEX('Season 11'!$X$17,MATCH('VS stats'!$C85,'Season 11'!$U$17,0)),
IFERROR(INDEX('Season 11'!$X$19,MATCH('VS stats'!$C85,'Season 11'!$U$19,0)),
IFERROR(INDEX('Season 11'!$X$21,MATCH('VS stats'!$C85,'Season 11'!$U$21,0)),
IFERROR(INDEX('Season 11'!$X$23,MATCH('VS stats'!$C85,'Season 11'!$U$23,0)),"-")))))))</f>
        <v>-</v>
      </c>
      <c r="BQ85" s="966" t="str">
        <f>IFERROR(INDEX('Season 11'!$X$10,MATCH('VS stats'!$C85,'Season 11'!$U$10,0)),
IFERROR(INDEX('Season 11'!$X$14:$X$16,MATCH('VS stats'!$C85,'Season 11'!$U$14:$U$16,0)),
IFERROR(INDEX('Season 11'!$X$18,MATCH('VS stats'!$C85,'Season 11'!$U$18,0)),
IFERROR(INDEX('Season 11'!$X$20,MATCH('VS stats'!$C85,'Season 11'!$U$20,0)),
IFERROR(INDEX('Season 11'!$X$22,MATCH('VS stats'!$C85,'Season 11'!$U$22,0)),"-")))))</f>
        <v>-</v>
      </c>
      <c r="BR85" s="965" t="str">
        <f>IFERROR(INDEX('Season 12'!$D$9:$D$27,MATCH('VS stats'!$C85,'Season 12'!$B$9:$B$27,0)),"-")</f>
        <v>-</v>
      </c>
      <c r="BS85" s="965" t="str">
        <f>IFERROR(INDEX('Season 12'!$D$28:$D$46,MATCH('VS stats'!$C85,'Season 12'!$B$28:$B$46,0)),"-")</f>
        <v>-</v>
      </c>
      <c r="BT85" s="965" t="str">
        <f>IFERROR(INDEX('Season 12'!$J$9:$J$16,MATCH('VS stats'!$C85,'Season 12'!$H$9:$H$16,0)),IFERROR(INDEX('Season 12'!$J$39,MATCH('VS stats'!$C85,'Season 12'!$H$39,0)),"-"))</f>
        <v>-</v>
      </c>
      <c r="BU85" s="965" t="str">
        <f>IFERROR(INDEX('Season 12'!$P$9:$P$16,MATCH('VS stats'!$C85,'Season 12'!$N$9:$N$16,0)),IFERROR(INDEX('Season 12'!$J$30,MATCH('VS stats'!$C85,'Season 12'!$H$30,0)),"-"))</f>
        <v>-</v>
      </c>
      <c r="BV85" s="965" t="str">
        <f>IFERROR(INDEX('Season 12'!$P$20:$P$24,MATCH('VS stats'!$C85,'Season 12'!$N$20:$N$24,0)),
IFERROR(INDEX('Season 12'!$X$9,MATCH('VS stats'!$C85,'Season 12'!$U$9,0)),
IFERROR(INDEX('Season 12'!$X$11:$X$13,MATCH('VS stats'!$C85,'Season 12'!$U$11:$U93,0)),
IFERROR(INDEX('Season 12'!$X$17,MATCH('VS stats'!$C85,'Season 12'!$U$17,0)),
IFERROR(INDEX('Season 12'!$X$19,MATCH('VS stats'!$C85,'Season 12'!$U$19,0)),
IFERROR(INDEX('Season 12'!$X$21,MATCH('VS stats'!$C85,'Season 12'!$U$21,0)),
IFERROR(INDEX('Season 12'!$X$23,MATCH('VS stats'!$C85,'Season 12'!$U$23,0)),"-")))))))</f>
        <v>-</v>
      </c>
      <c r="BW85" s="966" t="str">
        <f>IFERROR(INDEX('Season 12'!$X$10,MATCH('VS stats'!$C85,'Season 12'!$U$10,0)),
IFERROR(INDEX('Season 12'!$X$14:$X$16,MATCH('VS stats'!$C85,'Season 12'!$U$14:$U$16,0)),
IFERROR(INDEX('Season 12'!$X$18,MATCH('VS stats'!$C85,'Season 12'!$U$18,0)),
IFERROR(INDEX('Season 12'!$X$20,MATCH('VS stats'!$C85,'Season 12'!$U$20,0)),
IFERROR(INDEX('Season 12'!$X$22,MATCH('VS stats'!$C85,'Season 12'!$U$22,0)),"-")))))</f>
        <v>-</v>
      </c>
      <c r="BX85" s="965" t="str">
        <f>IFERROR(INDEX('Season 13'!$D$9:$D$27,MATCH('VS stats'!$C85,'Season 13'!$B$9:$B$27,0)),"-")</f>
        <v>-</v>
      </c>
      <c r="BY85" s="965" t="str">
        <f>IFERROR(INDEX('Season 13'!$D$28:$D$46,MATCH('VS stats'!$C85,'Season 13'!$B$28:$B$46,0)),"-")</f>
        <v>-</v>
      </c>
      <c r="BZ85" s="965" t="str">
        <f>IFERROR(INDEX('Season 13'!$J$9:$J$16,MATCH('VS stats'!$C85,'Season 13'!$H$9:$H$16,0)),IFERROR(INDEX('Season 13'!$J$39,MATCH('VS stats'!$C85,'Season 13'!$H$39,0)),"-"))</f>
        <v>-</v>
      </c>
      <c r="CA85" s="965" t="str">
        <f>IFERROR(INDEX('Season 13'!$P$9:$P$16,MATCH('VS stats'!$C85,'Season 13'!$N$9:$N$16,0)),IFERROR(INDEX('Season 13'!$J$30,MATCH('VS stats'!$C85,'Season 13'!$H$30,0)),"-"))</f>
        <v>-</v>
      </c>
      <c r="CB85" s="965" t="str">
        <f>IFERROR(INDEX('Season 13'!$P$20:$P$24,MATCH('VS stats'!$C85,'Season 13'!$N$20:$N$24,0)),
IFERROR(INDEX('Season 13'!$X$9,MATCH('VS stats'!$C85,'Season 13'!$U$9,0)),
IFERROR(INDEX('Season 13'!$X$11:$X$13,MATCH('VS stats'!$C85,'Season 13'!$U$11:$U93,0)),
IFERROR(INDEX('Season 13'!$X$17,MATCH('VS stats'!$C85,'Season 13'!$U$17,0)),
IFERROR(INDEX('Season 13'!$X$19,MATCH('VS stats'!$C85,'Season 13'!$U$19,0)),
IFERROR(INDEX('Season 13'!$X$21,MATCH('VS stats'!$C85,'Season 13'!$U$21,0)),
IFERROR(INDEX('Season 13'!$X$23,MATCH('VS stats'!$C85,'Season 13'!$U$23,0)),"-")))))))</f>
        <v>-</v>
      </c>
      <c r="CC85" s="966" t="str">
        <f>IFERROR(INDEX('Season 13'!$X$10,MATCH('VS stats'!$C85,'Season 13'!$U$10,0)),
IFERROR(INDEX('Season 13'!$X$14:$X$16,MATCH('VS stats'!$C85,'Season 13'!$U$14:$U$16,0)),
IFERROR(INDEX('Season 13'!$X$18,MATCH('VS stats'!$C85,'Season 13'!$U$18,0)),
IFERROR(INDEX('Season 13'!$X$20,MATCH('VS stats'!$C85,'Season 13'!$U$20,0)),
IFERROR(INDEX('Season 13'!$X$22,MATCH('VS stats'!$C85,'Season 13'!$U$22,0)),"-")))))</f>
        <v>-</v>
      </c>
      <c r="CD85" s="965" t="str">
        <f>IFERROR(INDEX('Season 14'!$D$9:$D$27,MATCH('VS stats'!$C85,'Season 14'!$B$9:$B$27,0)),"-")</f>
        <v>-</v>
      </c>
      <c r="CE85" s="965" t="str">
        <f>IFERROR(INDEX('Season 14'!$D$28:$D$46,MATCH('VS stats'!$C85,'Season 14'!$B$28:$B$46,0)),"-")</f>
        <v>-</v>
      </c>
      <c r="CF85" s="965" t="str">
        <f>IFERROR(INDEX('Season 14'!$J$9:$J$16,MATCH('VS stats'!$C85,'Season 14'!$H$9:$H$16,0)),IFERROR(INDEX('Season 14'!$J$39,MATCH('VS stats'!$C85,'Season 14'!$H$39,0)),"-"))</f>
        <v>-</v>
      </c>
      <c r="CG85" s="965" t="str">
        <f>IFERROR(INDEX('Season 14'!$P$9:$P$16,MATCH('VS stats'!$C85,'Season 14'!$N$9:$N$16,0)),IFERROR(INDEX('Season 14'!$J$30,MATCH('VS stats'!$C85,'Season 14'!$H$30,0)),"-"))</f>
        <v>-</v>
      </c>
      <c r="CH85" s="965" t="str">
        <f>IFERROR(INDEX('Season 14'!$P$20:$P$24,MATCH('VS stats'!$C85,'Season 14'!$N$20:$N$24,0)),
IFERROR(INDEX('Season 14'!$X$9,MATCH('VS stats'!$C85,'Season 14'!$U$9,0)),
IFERROR(INDEX('Season 14'!$X$11:$X$13,MATCH('VS stats'!$C85,'Season 14'!$U$11:$U93,0)),
IFERROR(INDEX('Season 14'!$X$17,MATCH('VS stats'!$C85,'Season 14'!$U$17,0)),
IFERROR(INDEX('Season 14'!$X$19,MATCH('VS stats'!$C85,'Season 14'!$U$19,0)),
IFERROR(INDEX('Season 14'!$X$21,MATCH('VS stats'!$C85,'Season 14'!$U$21,0)),
IFERROR(INDEX('Season 14'!$X$23,MATCH('VS stats'!$C85,'Season 14'!$U$23,0)),"-")))))))</f>
        <v>-</v>
      </c>
      <c r="CI85" s="966" t="str">
        <f>IFERROR(INDEX('Season 14'!$X$10,MATCH('VS stats'!$C85,'Season 14'!$U$10,0)),
IFERROR(INDEX('Season 14'!$X$14:$X$16,MATCH('VS stats'!$C85,'Season 14'!$U$14:$U$16,0)),
IFERROR(INDEX('Season 14'!$X$18,MATCH('VS stats'!$C85,'Season 14'!$U$18,0)),
IFERROR(INDEX('Season 14'!$X$20,MATCH('VS stats'!$C85,'Season 14'!$U$20,0)),
IFERROR(INDEX('Season 14'!$X$22,MATCH('VS stats'!$C85,'Season 14'!$U$22,0)),"-")))))</f>
        <v>-</v>
      </c>
      <c r="CJ85" s="965" t="str">
        <f>IFERROR(INDEX('Season 15'!$D$9:$D$27,MATCH('VS stats'!$C85,'Season 15'!$B$9:$B$27,0)),"-")</f>
        <v>-</v>
      </c>
      <c r="CK85" s="965" t="str">
        <f>IFERROR(INDEX('Season 15'!$D$28:$D$46,MATCH('VS stats'!$C85,'Season 15'!$B$28:$B$46,0)),"-")</f>
        <v>-</v>
      </c>
      <c r="CL85" s="965" t="str">
        <f>IFERROR(INDEX('Season 15'!$J$9:$J$16,MATCH('VS stats'!$C85,'Season 15'!$H$9:$H$16,0)),IFERROR(INDEX('Season 15'!$J$39,MATCH('VS stats'!$C85,'Season 15'!$H$39,0)),"-"))</f>
        <v>-</v>
      </c>
      <c r="CM85" s="965" t="str">
        <f>IFERROR(INDEX('Season 15'!$P$9:$P$16,MATCH('VS stats'!$C85,'Season 15'!$N$9:$N$16,0)),IFERROR(INDEX('Season 15'!$J$30,MATCH('VS stats'!$C85,'Season 15'!$H$30,0)),"-"))</f>
        <v>-</v>
      </c>
      <c r="CN85" s="965" t="str">
        <f>IFERROR(INDEX('Season 15'!$P$20:$P$24,MATCH('VS stats'!$C85,'Season 15'!$N$20:$N$24,0)),
IFERROR(INDEX('Season 15'!$X$9,MATCH('VS stats'!$C85,'Season 15'!$U$9,0)),
IFERROR(INDEX('Season 15'!$X$11:$X$13,MATCH('VS stats'!$C85,'Season 15'!$U$11:$U93,0)),
IFERROR(INDEX('Season 15'!$X$17,MATCH('VS stats'!$C85,'Season 15'!$U$17,0)),
IFERROR(INDEX('Season 15'!$X$19,MATCH('VS stats'!$C85,'Season 15'!$U$19,0)),
IFERROR(INDEX('Season 15'!$X$21,MATCH('VS stats'!$C85,'Season 15'!$U$21,0)),
IFERROR(INDEX('Season 15'!$X$23,MATCH('VS stats'!$C85,'Season 15'!$U$23,0)),"-")))))))</f>
        <v>-</v>
      </c>
      <c r="CO85" s="966" t="str">
        <f>IFERROR(INDEX('Season 15'!$X$10,MATCH('VS stats'!$C85,'Season 15'!$U$10,0)),
IFERROR(INDEX('Season 15'!$X$14:$X$16,MATCH('VS stats'!$C85,'Season 15'!$U$14:$U$16,0)),
IFERROR(INDEX('Season 15'!$X$18,MATCH('VS stats'!$C85,'Season 15'!$U$18,0)),
IFERROR(INDEX('Season 15'!$X$20,MATCH('VS stats'!$C85,'Season 15'!$U$20,0)),
IFERROR(INDEX('Season 15'!$X$22,MATCH('VS stats'!$C85,'Season 15'!$U$22,0)),"-")))))</f>
        <v>-</v>
      </c>
      <c r="CP85" s="976"/>
      <c r="CQ85" s="822"/>
      <c r="CR85" s="822"/>
      <c r="CS85" s="822"/>
      <c r="CT85" s="822"/>
      <c r="CU85" s="822"/>
    </row>
    <row r="86" spans="2:99" x14ac:dyDescent="0.25">
      <c r="B86" s="678"/>
      <c r="C86" s="702" t="s">
        <v>251</v>
      </c>
      <c r="D86" s="965" t="str">
        <f>IFERROR(INDEX('Season 1'!$D$9:$D$31,MATCH('VS stats'!$C86,'Season 1'!$B$9:$B$31,0)),"-")</f>
        <v>-</v>
      </c>
      <c r="E86" s="965" t="str">
        <f>IFERROR(INDEX('Season 1'!$D$32:$D$54,MATCH('VS stats'!$C86,'Season 1'!$B$32:$B$54,0)),"-")</f>
        <v>-</v>
      </c>
      <c r="F86" s="965" t="str">
        <f>IFERROR(INDEX('Season 1'!$J$9:$J$16,MATCH('VS stats'!$C86,'Season 1'!$H$9:$H$16,0)),IFERROR(INDEX('Season 1'!$W$9:$W$14,MATCH('VS stats'!$C86,'Season 1'!$T$9:$T$14,0)),"-"))</f>
        <v>-</v>
      </c>
      <c r="G86" s="965" t="str">
        <f>IFERROR(INDEX('Season 1'!$P$9:$P$16,MATCH('VS stats'!$C86,'Season 1'!$N$9:$N$16,0)),"-")</f>
        <v>-</v>
      </c>
      <c r="H86" s="965" t="str">
        <f>IFERROR(INDEX('Season 1'!$P$20:$P$24,MATCH('VS stats'!$C86,'Season 1'!$N$20:$N$24,0)),"-")</f>
        <v>-</v>
      </c>
      <c r="I86" s="966" t="s">
        <v>35</v>
      </c>
      <c r="J86" s="965" t="str">
        <f>IFERROR(INDEX('Season 2'!$D$9:$D$31,MATCH('VS stats'!$C86,'Season 2'!$B$9:$B$31,0)),"-")</f>
        <v>-</v>
      </c>
      <c r="K86" s="965" t="str">
        <f>IFERROR(INDEX('Season 2'!$D$32:$D$54,MATCH('VS stats'!$C86,'Season 2'!$B$32:$B$54,0)),"-")</f>
        <v>-</v>
      </c>
      <c r="L86" s="965" t="str">
        <f>IFERROR(INDEX('Season 2'!$J$9:$J$16,MATCH('VS stats'!$C86,'Season 2'!$H$9:$H$16,0)),IFERROR(INDEX('Season 2'!$J$45:$J$50,MATCH('VS stats'!$C86,'Season 2'!$H$45:$H$50,0)),"-"))</f>
        <v>-</v>
      </c>
      <c r="M86" s="965" t="str">
        <f>IFERROR(INDEX('Season 2'!$P$9:$P$16,MATCH('VS stats'!$C86,'Season 2'!$N$9:$N$16,0)),IFERROR(INDEX('Season 2'!$J$30,MATCH('VS stats'!$C86,'Season 2'!$H$30,0)),"-"))</f>
        <v>-</v>
      </c>
      <c r="N86" s="965" t="str">
        <f>IFERROR(INDEX('Season 2'!$P$20:$P$24,MATCH('VS stats'!$C86,'Season 2'!$N$20:$N$24,0)),
IFERROR(INDEX('Season 2'!$X$9,MATCH('VS stats'!$C86,'Season 2'!$U$9,0)),
IFERROR(INDEX('Season 2'!$X$11:$X$13,MATCH('VS stats'!$C86,'Season 2'!$U$11:$U94,0)),
IFERROR(INDEX('Season 2'!$X$17,MATCH('VS stats'!$C86,'Season 2'!$U$17,0)),
IFERROR(INDEX('Season 2'!$X$19,MATCH('VS stats'!$C86,'Season 2'!$U$19,0)),
IFERROR(INDEX('Season 2'!$X$21,MATCH('VS stats'!$C86,'Season 2'!$U$21,0)),
IFERROR(INDEX('Season 2'!$X$23,MATCH('VS stats'!$C86,'Season 2'!$U$23,0)),
IFERROR(INDEX('Season 2'!$X$25,MATCH('VS stats'!$C86,'Season 2'!$U$25,0)),"-"))))))))</f>
        <v>-</v>
      </c>
      <c r="O86" s="966" t="str">
        <f>IFERROR(INDEX('Season 2'!$X$10,MATCH('VS stats'!$C86,'Season 2'!$U$10,0)),
IFERROR(INDEX('Season 2'!$X$14:$X$16,MATCH('VS stats'!$C86,'Season 2'!$U$14:$U$16,0)),
IFERROR(INDEX('Season 2'!$X$18,MATCH('VS stats'!$C86,'Season 2'!$U$18,0)),
IFERROR(INDEX('Season 2'!$X$20,MATCH('VS stats'!$C86,'Season 2'!$U$20,0)),
IFERROR(INDEX('Season 2'!$X$22,MATCH('VS stats'!$C86,'Season 2'!$U$22,0)),
IFERROR(INDEX('Season 2'!$X$24,MATCH('VS stats'!$C86,'Season 2'!$U$24,0)),"-"))))))</f>
        <v>-</v>
      </c>
      <c r="P86" s="965" t="str">
        <f>IFERROR(INDEX('Season 3'!$D$9:$D$31,MATCH('VS stats'!$C86,'Season 3'!$B$9:$B$31,0)),"-")</f>
        <v>-</v>
      </c>
      <c r="Q86" s="965" t="str">
        <f>IFERROR(INDEX('Season 3'!$D$32:$D$54,MATCH('VS stats'!$C86,'Season 3'!$B$32:$B$54,0)),"-")</f>
        <v>-</v>
      </c>
      <c r="R86" s="965" t="str">
        <f>IFERROR(INDEX('Season 3'!$J$9:$J$16,MATCH('VS stats'!$C86,'Season 3'!$H$9:$H$16,0)),IFERROR(INDEX('Season 3'!$J$39,MATCH('VS stats'!$C86,'Season 3'!$H$39,0)),"-"))</f>
        <v>-</v>
      </c>
      <c r="S86" s="965" t="str">
        <f>IFERROR(INDEX('Season 3'!$P$9:$P$16,MATCH('VS stats'!$C86,'Season 3'!$N$9:$N$16,0)),IFERROR(INDEX('Season 3'!$J$30,MATCH('VS stats'!$C86,'Season 3'!$H$30,0)),"-"))</f>
        <v>-</v>
      </c>
      <c r="T86" s="965" t="str">
        <f>IFERROR(INDEX('Season 3'!$P$20:$P$24,MATCH('VS stats'!$C86,'Season 3'!$N$20:$N$24,0)),
IFERROR(INDEX('Season 3'!$X$9,MATCH('VS stats'!$C86,'Season 3'!$U$9,0)),
IFERROR(INDEX('Season 3'!$X$11:$X$13,MATCH('VS stats'!$C86,'Season 3'!$U$11:$U99,0)),
IFERROR(INDEX('Season 3'!$X$17,MATCH('VS stats'!$C86,'Season 3'!$U$17,0)),
IFERROR(INDEX('Season 3'!$X$19,MATCH('VS stats'!$C86,'Season 3'!$U$19,0)),
IFERROR(INDEX('Season 3'!$X$21,MATCH('VS stats'!$C86,'Season 3'!$U$21,0)),
IFERROR(INDEX('Season 3'!$X$23,MATCH('VS stats'!$C86,'Season 3'!$U$23,0)),
IFERROR(INDEX('Season 3'!$X$25,MATCH('VS stats'!$C86,'Season 3'!$U$25,0)),"-"))))))))</f>
        <v>-</v>
      </c>
      <c r="U86" s="966" t="str">
        <f>IFERROR(INDEX('Season 3'!$X$10,MATCH('VS stats'!$C86,'Season 3'!$U$10,0)),
IFERROR(INDEX('Season 3'!$X$14:$X$16,MATCH('VS stats'!$C86,'Season 3'!$U$14:$U$16,0)),
IFERROR(INDEX('Season 3'!$X$18,MATCH('VS stats'!$C86,'Season 3'!$U$18,0)),
IFERROR(INDEX('Season 3'!$X$20,MATCH('VS stats'!$C86,'Season 3'!$U$20,0)),
IFERROR(INDEX('Season 3'!$X$22,MATCH('VS stats'!$C86,'Season 3'!$U$22,0)),
IFERROR(INDEX('Season 3'!$X$24,MATCH('VS stats'!$C86,'Season 3'!$U$24,0)),"-"))))))</f>
        <v>-</v>
      </c>
      <c r="V86" s="965" t="str">
        <f>IFERROR(INDEX('Season 4'!$D$9:$D$27,MATCH('VS stats'!$C86,'Season 4'!$B$9:$B$27,0)),"-")</f>
        <v>-</v>
      </c>
      <c r="W86" s="965" t="str">
        <f>IFERROR(INDEX('Season 4'!$D$28:$D$46,MATCH('VS stats'!$C86,'Season 4'!$B$28:$B$46,0)),"-")</f>
        <v>-</v>
      </c>
      <c r="X86" s="965" t="str">
        <f>IFERROR(INDEX('Season 4'!$J$9:$J$16,MATCH('VS stats'!$C86,'Season 4'!$H$9:$H$16,0)),IFERROR(INDEX('Season 4'!$J$39,MATCH('VS stats'!$C86,'Season 4'!$H$39,0)),"-"))</f>
        <v>-</v>
      </c>
      <c r="Y86" s="965" t="str">
        <f>IFERROR(INDEX('Season 4'!$P$9:$P$16,MATCH('VS stats'!$C86,'Season 4'!$N$9:$N$16,0)),IFERROR(INDEX('Season 4'!$J$30,MATCH('VS stats'!$C86,'Season 4'!$H$30,0)),"-"))</f>
        <v>-</v>
      </c>
      <c r="Z86" s="965" t="str">
        <f>IFERROR(INDEX('Season 4'!$P$20:$P$24,MATCH('VS stats'!$C86,'Season 4'!$N$20:$N$24,0)),
IFERROR(INDEX('Season 4'!$X$9,MATCH('VS stats'!$C86,'Season 4'!$U$9,0)),
IFERROR(INDEX('Season 4'!$X$11:$X$13,MATCH('VS stats'!$C86,'Season 4'!$U$11:$U94,0)),
IFERROR(INDEX('Season 4'!$X$17,MATCH('VS stats'!$C86,'Season 4'!$U$17,0)),
IFERROR(INDEX('Season 4'!$X$19,MATCH('VS stats'!$C86,'Season 4'!$U$19,0)),
IFERROR(INDEX('Season 4'!$X$21,MATCH('VS stats'!$C86,'Season 4'!$U$21,0)),
IFERROR(INDEX('Season 4'!$X$23,MATCH('VS stats'!$C86,'Season 4'!$U$23,0)),
IFERROR(INDEX('Season 4'!$X$25,MATCH('VS stats'!$C86,'Season 4'!$U$25,0)),"-"))))))))</f>
        <v>-</v>
      </c>
      <c r="AA86" s="966" t="str">
        <f>IFERROR(INDEX('Season 4'!$X$10,MATCH('VS stats'!$C86,'Season 4'!$U$10,0)),
IFERROR(INDEX('Season 4'!$X$14:$X$16,MATCH('VS stats'!$C86,'Season 4'!$U$14:$U$16,0)),
IFERROR(INDEX('Season 4'!$X$18,MATCH('VS stats'!$C86,'Season 4'!$U$18,0)),
IFERROR(INDEX('Season 4'!$X$20,MATCH('VS stats'!$C86,'Season 4'!$U$20,0)),
IFERROR(INDEX('Season 4'!$X$22,MATCH('VS stats'!$C86,'Season 4'!$U$22,0)),
IFERROR(INDEX('Season 4'!$X$24,MATCH('VS stats'!$C86,'Season 4'!$U$24,0)),"-"))))))</f>
        <v>-</v>
      </c>
      <c r="AB86" s="965" t="str">
        <f>IFERROR(INDEX('Season 5'!$D$9:$D$27,MATCH('VS stats'!$C86,'Season 5'!$B$9:$B$27,0)),"-")</f>
        <v>-</v>
      </c>
      <c r="AC86" s="965" t="str">
        <f>IFERROR(INDEX('Season 5'!$D$28:$D$46,MATCH('VS stats'!$C86,'Season 5'!$B$28:$B$46,0)),"-")</f>
        <v>-</v>
      </c>
      <c r="AD86" s="965" t="str">
        <f>IFERROR(INDEX('Season 5'!$J$9:$J$16,MATCH('VS stats'!$C86,'Season 5'!$H$9:$H$16,0)),IFERROR(INDEX('Season 5'!$J$39,MATCH('VS stats'!$C86,'Season 5'!$H$39,0)),"-"))</f>
        <v>-</v>
      </c>
      <c r="AE86" s="965" t="str">
        <f>IFERROR(INDEX('Season 5'!$P$9:$P$16,MATCH('VS stats'!$C86,'Season 5'!$N$9:$N$16,0)),IFERROR(INDEX('Season 5'!$J$30,MATCH('VS stats'!$C86,'Season 5'!$H$30,0)),"-"))</f>
        <v>-</v>
      </c>
      <c r="AF86" s="965" t="str">
        <f>IFERROR(INDEX('Season 5'!$P$20:$P$24,MATCH('VS stats'!$C86,'Season 5'!$N$20:$N$24,0)),
IFERROR(INDEX('Season 5'!$X$9,MATCH('VS stats'!$C86,'Season 5'!$U$9,0)),
IFERROR(INDEX('Season 5'!$X$11:$X$13,MATCH('VS stats'!$C86,'Season 5'!$U$11:$U94,0)),
IFERROR(INDEX('Season 5'!$X$17,MATCH('VS stats'!$C86,'Season 5'!$U$17,0)),
IFERROR(INDEX('Season 5'!$X$19,MATCH('VS stats'!$C86,'Season 5'!$U$19,0)),
IFERROR(INDEX('Season 5'!$X$21,MATCH('VS stats'!$C86,'Season 5'!$U$21,0)),
IFERROR(INDEX('Season 5'!$X$23,MATCH('VS stats'!$C86,'Season 5'!$U$23,0)),"-")))))))</f>
        <v>-</v>
      </c>
      <c r="AG86" s="966" t="str">
        <f>IFERROR(INDEX('Season 5'!$X$10,MATCH('VS stats'!$C86,'Season 5'!$U$10,0)),
IFERROR(INDEX('Season 5'!$X$14:$X$16,MATCH('VS stats'!$C86,'Season 5'!$U$14:$U$16,0)),
IFERROR(INDEX('Season 5'!$X$18,MATCH('VS stats'!$C86,'Season 5'!$U$18,0)),
IFERROR(INDEX('Season 5'!$X$20,MATCH('VS stats'!$C86,'Season 5'!$U$20,0)),
IFERROR(INDEX('Season 5'!$X$22,MATCH('VS stats'!$C86,'Season 5'!$U$22,0)),"-")))))</f>
        <v>-</v>
      </c>
      <c r="AH86" s="965" t="str">
        <f>IFERROR(INDEX('Season 6'!$D$9:$D$27,MATCH('VS stats'!$C86,'Season 6'!$B$9:$B$27,0)),"-")</f>
        <v>-</v>
      </c>
      <c r="AI86" s="965" t="str">
        <f>IFERROR(INDEX('Season 6'!$D$28:$D$46,MATCH('VS stats'!$C86,'Season 6'!$B$28:$B$46,0)),"-")</f>
        <v>-</v>
      </c>
      <c r="AJ86" s="965" t="str">
        <f>IFERROR(INDEX('Season 6'!$J$9:$J$16,MATCH('VS stats'!$C86,'Season 6'!$H$9:$H$16,0)),IFERROR(INDEX('Season 6'!$J$39,MATCH('VS stats'!$C86,'Season 6'!$H$39,0)),"-"))</f>
        <v>-</v>
      </c>
      <c r="AK86" s="965" t="str">
        <f>IFERROR(INDEX('Season 6'!$P$9:$P$16,MATCH('VS stats'!$C86,'Season 6'!$N$9:$N$16,0)),IFERROR(INDEX('Season 6'!$J$30,MATCH('VS stats'!$C86,'Season 6'!$H$30,0)),"-"))</f>
        <v>-</v>
      </c>
      <c r="AL86" s="965" t="str">
        <f>IFERROR(INDEX('Season 6'!$P$20:$P$24,MATCH('VS stats'!$C86,'Season 6'!$N$20:$N$24,0)),
IFERROR(INDEX('Season 6'!$X$9,MATCH('VS stats'!$C86,'Season 6'!$U$9,0)),
IFERROR(INDEX('Season 6'!$X$11:$X$13,MATCH('VS stats'!$C86,'Season 6'!$U$11:$U94,0)),
IFERROR(INDEX('Season 6'!$X$17,MATCH('VS stats'!$C86,'Season 6'!$U$17,0)),
IFERROR(INDEX('Season 6'!$X$19,MATCH('VS stats'!$C86,'Season 6'!$U$19,0)),
IFERROR(INDEX('Season 6'!$X$21,MATCH('VS stats'!$C86,'Season 6'!$U$21,0)),
IFERROR(INDEX('Season 6'!$X$23,MATCH('VS stats'!$C86,'Season 6'!$U$23,0)),"-")))))))</f>
        <v>-</v>
      </c>
      <c r="AM86" s="966" t="str">
        <f>IFERROR(INDEX('Season 6'!$X$10,MATCH('VS stats'!$C86,'Season 6'!$U$10,0)),
IFERROR(INDEX('Season 6'!$X$14:$X$16,MATCH('VS stats'!$C86,'Season 6'!$U$14:$U$16,0)),
IFERROR(INDEX('Season 6'!$X$18,MATCH('VS stats'!$C86,'Season 6'!$U$18,0)),
IFERROR(INDEX('Season 6'!$X$20,MATCH('VS stats'!$C86,'Season 6'!$U$20,0)),
IFERROR(INDEX('Season 6'!$X$22,MATCH('VS stats'!$C86,'Season 6'!$U$22,0)),"-")))))</f>
        <v>-</v>
      </c>
      <c r="AN86" s="965" t="str">
        <f>IFERROR(INDEX('Season 7'!$D$9:$D$27,MATCH('VS stats'!$C86,'Season 7'!$B$9:$B$27,0)),"-")</f>
        <v>-</v>
      </c>
      <c r="AO86" s="965" t="str">
        <f>IFERROR(INDEX('Season 7'!$D$28:$D$46,MATCH('VS stats'!$C86,'Season 7'!$B$28:$B$46,0)),"-")</f>
        <v>-</v>
      </c>
      <c r="AP86" s="965" t="str">
        <f>IFERROR(INDEX('Season 7'!$J$9:$J$16,MATCH('VS stats'!$C86,'Season 7'!$H$9:$H$16,0)),IFERROR(INDEX('Season 7'!$J$39,MATCH('VS stats'!$C86,'Season 7'!$H$39,0)),"-"))</f>
        <v>-</v>
      </c>
      <c r="AQ86" s="965" t="str">
        <f>IFERROR(INDEX('Season 7'!$P$9:$P$16,MATCH('VS stats'!$C86,'Season 7'!$N$9:$N$16,0)),IFERROR(INDEX('Season 7'!$J$30,MATCH('VS stats'!$C86,'Season 7'!$H$30,0)),"-"))</f>
        <v>-</v>
      </c>
      <c r="AR86" s="965" t="str">
        <f>IFERROR(INDEX('Season 7'!$P$20:$P$24,MATCH('VS stats'!$C86,'Season 7'!$N$20:$N$24,0)),
IFERROR(INDEX('Season 7'!$X$9,MATCH('VS stats'!$C86,'Season 7'!$U$9,0)),
IFERROR(INDEX('Season 7'!$X$11:$X$13,MATCH('VS stats'!$C86,'Season 7'!$U$11:$U94,0)),
IFERROR(INDEX('Season 7'!$X$17,MATCH('VS stats'!$C86,'Season 7'!$U$17,0)),
IFERROR(INDEX('Season 7'!$X$19,MATCH('VS stats'!$C86,'Season 7'!$U$19,0)),
IFERROR(INDEX('Season 7'!$X$21,MATCH('VS stats'!$C86,'Season 7'!$U$21,0)),
IFERROR(INDEX('Season 7'!$X$23,MATCH('VS stats'!$C86,'Season 7'!$U$23,0)),"-")))))))</f>
        <v>-</v>
      </c>
      <c r="AS86" s="966" t="str">
        <f>IFERROR(INDEX('Season 7'!$X$10,MATCH('VS stats'!$C86,'Season 7'!$U$10,0)),
IFERROR(INDEX('Season 7'!$X$14:$X$16,MATCH('VS stats'!$C86,'Season 7'!$U$14:$U$16,0)),
IFERROR(INDEX('Season 7'!$X$18,MATCH('VS stats'!$C86,'Season 7'!$U$18,0)),
IFERROR(INDEX('Season 7'!$X$20,MATCH('VS stats'!$C86,'Season 7'!$U$20,0)),
IFERROR(INDEX('Season 7'!$X$22,MATCH('VS stats'!$C86,'Season 7'!$U$22,0)),"-")))))</f>
        <v>-</v>
      </c>
      <c r="AT86" s="965" t="str">
        <f>IFERROR(INDEX('Season 8'!$D$9:$D$27,MATCH('VS stats'!$C86,'Season 8'!$B$9:$B$27,0)),"-")</f>
        <v>-</v>
      </c>
      <c r="AU86" s="965" t="str">
        <f>IFERROR(INDEX('Season 8'!$D$28:$D$46,MATCH('VS stats'!$C86,'Season 8'!$B$28:$B$46,0)),"-")</f>
        <v>-</v>
      </c>
      <c r="AV86" s="965" t="str">
        <f>IFERROR(INDEX('Season 8'!$J$9:$J$16,MATCH('VS stats'!$C86,'Season 8'!$H$9:$H$16,0)),IFERROR(INDEX('Season 8'!$J$39,MATCH('VS stats'!$C86,'Season 8'!$H$39,0)),"-"))</f>
        <v>-</v>
      </c>
      <c r="AW86" s="965" t="str">
        <f>IFERROR(INDEX('Season 8'!$P$9:$P$16,MATCH('VS stats'!$C86,'Season 8'!$N$9:$N$16,0)),IFERROR(INDEX('Season 8'!$J$30,MATCH('VS stats'!$C86,'Season 8'!$H$30,0)),"-"))</f>
        <v>-</v>
      </c>
      <c r="AX86" s="965" t="str">
        <f>IFERROR(INDEX('Season 8'!$P$20:$P$24,MATCH('VS stats'!$C86,'Season 8'!$N$20:$N$24,0)),
IFERROR(INDEX('Season 8'!$X$9,MATCH('VS stats'!$C86,'Season 8'!$U$9,0)),
IFERROR(INDEX('Season 8'!$X$11:$X$13,MATCH('VS stats'!$C86,'Season 8'!$U$11:$U94,0)),
IFERROR(INDEX('Season 8'!$X$17,MATCH('VS stats'!$C86,'Season 8'!$U$17,0)),
IFERROR(INDEX('Season 8'!$X$19,MATCH('VS stats'!$C86,'Season 8'!$U$19,0)),
IFERROR(INDEX('Season 8'!$X$21,MATCH('VS stats'!$C86,'Season 8'!$U$21,0)),
IFERROR(INDEX('Season 8'!$X$23,MATCH('VS stats'!$C86,'Season 8'!$U$23,0)),"-")))))))</f>
        <v>-</v>
      </c>
      <c r="AY86" s="966" t="str">
        <f>IFERROR(INDEX('Season 8'!$X$10,MATCH('VS stats'!$C86,'Season 8'!$U$10,0)),
IFERROR(INDEX('Season 8'!$X$14:$X$16,MATCH('VS stats'!$C86,'Season 8'!$U$14:$U$16,0)),
IFERROR(INDEX('Season 8'!$X$18,MATCH('VS stats'!$C86,'Season 8'!$U$18,0)),
IFERROR(INDEX('Season 8'!$X$20,MATCH('VS stats'!$C86,'Season 8'!$U$20,0)),
IFERROR(INDEX('Season 8'!$X$22,MATCH('VS stats'!$C86,'Season 8'!$U$22,0)),"-")))))</f>
        <v>-</v>
      </c>
      <c r="AZ86" s="965" t="str">
        <f>IFERROR(INDEX('Season 9'!$D$9:$D$27,MATCH('VS stats'!$C86,'Season 9'!$B$9:$B$27,0)),"-")</f>
        <v>-</v>
      </c>
      <c r="BA86" s="965" t="str">
        <f>IFERROR(INDEX('Season 9'!$D$28:$D$46,MATCH('VS stats'!$C86,'Season 9'!$B$28:$B$46,0)),"-")</f>
        <v>-</v>
      </c>
      <c r="BB86" s="965" t="str">
        <f>IFERROR(INDEX('Season 9'!$J$9:$J$16,MATCH('VS stats'!$C86,'Season 9'!$H$9:$H$16,0)),IFERROR(INDEX('Season 9'!$J$39,MATCH('VS stats'!$C86,'Season 9'!$H$39,0)),"-"))</f>
        <v>-</v>
      </c>
      <c r="BC86" s="965" t="str">
        <f>IFERROR(INDEX('Season 9'!$P$9:$P$16,MATCH('VS stats'!$C86,'Season 9'!$N$9:$N$16,0)),IFERROR(INDEX('Season 9'!$J$30,MATCH('VS stats'!$C86,'Season 9'!$H$30,0)),"-"))</f>
        <v>-</v>
      </c>
      <c r="BD86" s="965" t="str">
        <f>IFERROR(INDEX('Season 9'!$P$20:$P$24,MATCH('VS stats'!$C86,'Season 9'!$N$20:$N$24,0)),
IFERROR(INDEX('Season 9'!$X$9,MATCH('VS stats'!$C86,'Season 9'!$U$9,0)),
IFERROR(INDEX('Season 9'!$X$11:$X$13,MATCH('VS stats'!$C86,'Season 9'!$U$11:$U94,0)),
IFERROR(INDEX('Season 9'!$X$17,MATCH('VS stats'!$C86,'Season 9'!$U$17,0)),
IFERROR(INDEX('Season 9'!$X$19,MATCH('VS stats'!$C86,'Season 9'!$U$19,0)),
IFERROR(INDEX('Season 9'!$X$21,MATCH('VS stats'!$C86,'Season 9'!$U$21,0)),
IFERROR(INDEX('Season 9'!$X$23,MATCH('VS stats'!$C86,'Season 9'!$U$23,0)),"-")))))))</f>
        <v>-</v>
      </c>
      <c r="BE86" s="966" t="str">
        <f>IFERROR(INDEX('Season 9'!$X$10,MATCH('VS stats'!$C86,'Season 9'!$U$10,0)),
IFERROR(INDEX('Season 9'!$X$14:$X$16,MATCH('VS stats'!$C86,'Season 9'!$U$14:$U$16,0)),
IFERROR(INDEX('Season 9'!$X$18,MATCH('VS stats'!$C86,'Season 9'!$U$18,0)),
IFERROR(INDEX('Season 9'!$X$20,MATCH('VS stats'!$C86,'Season 9'!$U$20,0)),
IFERROR(INDEX('Season 9'!$X$22,MATCH('VS stats'!$C86,'Season 9'!$U$22,0)),"-")))))</f>
        <v>-</v>
      </c>
      <c r="BF86" s="965" t="str">
        <f>IFERROR(INDEX('Season 10'!$D$9:$D$27,MATCH('VS stats'!$C86,'Season 10'!$B$9:$B$27,0)),"-")</f>
        <v>-</v>
      </c>
      <c r="BG86" s="965" t="str">
        <f>IFERROR(INDEX('Season 10'!$D$28:$D$46,MATCH('VS stats'!$C86,'Season 10'!$B$28:$B$46,0)),"-")</f>
        <v>-</v>
      </c>
      <c r="BH86" s="965" t="str">
        <f>IFERROR(INDEX('Season 10'!$J$9:$J$16,MATCH('VS stats'!$C86,'Season 10'!$H$9:$H$16,0)),IFERROR(INDEX('Season 10'!$J$39,MATCH('VS stats'!$C86,'Season 10'!$H$39,0)),"-"))</f>
        <v>-</v>
      </c>
      <c r="BI86" s="965" t="str">
        <f>IFERROR(INDEX('Season 10'!$P$9:$P$16,MATCH('VS stats'!$C86,'Season 10'!$N$9:$N$16,0)),IFERROR(INDEX('Season 10'!$J$30,MATCH('VS stats'!$C86,'Season 10'!$H$30,0)),"-"))</f>
        <v>-</v>
      </c>
      <c r="BJ86" s="965" t="str">
        <f>IFERROR(INDEX('Season 10'!$P$20:$P$24,MATCH('VS stats'!$C86,'Season 10'!$N$20:$N$24,0)),
IFERROR(INDEX('Season 10'!$X$9,MATCH('VS stats'!$C86,'Season 10'!$U$9,0)),
IFERROR(INDEX('Season 10'!$X$11:$X$13,MATCH('VS stats'!$C86,'Season 10'!$U$11:$U94,0)),
IFERROR(INDEX('Season 10'!$X$17,MATCH('VS stats'!$C86,'Season 10'!$U$17,0)),
IFERROR(INDEX('Season 10'!$X$19,MATCH('VS stats'!$C86,'Season 10'!$U$19,0)),
IFERROR(INDEX('Season 10'!$X$21,MATCH('VS stats'!$C86,'Season 10'!$U$21,0)),
IFERROR(INDEX('Season 10'!$X$23,MATCH('VS stats'!$C86,'Season 10'!$U$23,0)),"-")))))))</f>
        <v>-</v>
      </c>
      <c r="BK86" s="966" t="str">
        <f>IFERROR(INDEX('Season 10'!$X$10,MATCH('VS stats'!$C86,'Season 10'!$U$10,0)),
IFERROR(INDEX('Season 10'!$X$14:$X$16,MATCH('VS stats'!$C86,'Season 10'!$U$14:$U$16,0)),
IFERROR(INDEX('Season 10'!$X$18,MATCH('VS stats'!$C86,'Season 10'!$U$18,0)),
IFERROR(INDEX('Season 10'!$X$20,MATCH('VS stats'!$C86,'Season 10'!$U$20,0)),
IFERROR(INDEX('Season 10'!$X$22,MATCH('VS stats'!$C86,'Season 10'!$U$22,0)),"-")))))</f>
        <v>-</v>
      </c>
      <c r="BL86" s="965" t="str">
        <f>IFERROR(INDEX('Season 11'!$D$9:$D$27,MATCH('VS stats'!$C86,'Season 11'!$B$9:$B$27,0)),"-")</f>
        <v>-</v>
      </c>
      <c r="BM86" s="965" t="str">
        <f>IFERROR(INDEX('Season 11'!$D$28:$D$46,MATCH('VS stats'!$C86,'Season 11'!$B$28:$B$46,0)),"-")</f>
        <v>-</v>
      </c>
      <c r="BN86" s="965" t="str">
        <f>IFERROR(INDEX('Season 11'!$J$9:$J$16,MATCH('VS stats'!$C86,'Season 11'!$H$9:$H$16,0)),IFERROR(INDEX('Season 11'!$J$39,MATCH('VS stats'!$C86,'Season 11'!$H$39,0)),"-"))</f>
        <v>-</v>
      </c>
      <c r="BO86" s="965" t="str">
        <f>IFERROR(INDEX('Season 11'!$P$9:$P$16,MATCH('VS stats'!$C86,'Season 11'!$N$9:$N$16,0)),IFERROR(INDEX('Season 11'!$J$30,MATCH('VS stats'!$C86,'Season 11'!$H$30,0)),"-"))</f>
        <v>-</v>
      </c>
      <c r="BP86" s="965" t="str">
        <f>IFERROR(INDEX('Season 11'!$P$20:$P$24,MATCH('VS stats'!$C86,'Season 11'!$N$20:$N$24,0)),
IFERROR(INDEX('Season 11'!$X$9,MATCH('VS stats'!$C86,'Season 11'!$U$9,0)),
IFERROR(INDEX('Season 11'!$X$11:$X$13,MATCH('VS stats'!$C86,'Season 11'!$U$11:$U94,0)),
IFERROR(INDEX('Season 11'!$X$17,MATCH('VS stats'!$C86,'Season 11'!$U$17,0)),
IFERROR(INDEX('Season 11'!$X$19,MATCH('VS stats'!$C86,'Season 11'!$U$19,0)),
IFERROR(INDEX('Season 11'!$X$21,MATCH('VS stats'!$C86,'Season 11'!$U$21,0)),
IFERROR(INDEX('Season 11'!$X$23,MATCH('VS stats'!$C86,'Season 11'!$U$23,0)),"-")))))))</f>
        <v>-</v>
      </c>
      <c r="BQ86" s="966" t="str">
        <f>IFERROR(INDEX('Season 11'!$X$10,MATCH('VS stats'!$C86,'Season 11'!$U$10,0)),
IFERROR(INDEX('Season 11'!$X$14:$X$16,MATCH('VS stats'!$C86,'Season 11'!$U$14:$U$16,0)),
IFERROR(INDEX('Season 11'!$X$18,MATCH('VS stats'!$C86,'Season 11'!$U$18,0)),
IFERROR(INDEX('Season 11'!$X$20,MATCH('VS stats'!$C86,'Season 11'!$U$20,0)),
IFERROR(INDEX('Season 11'!$X$22,MATCH('VS stats'!$C86,'Season 11'!$U$22,0)),"-")))))</f>
        <v>-</v>
      </c>
      <c r="BR86" s="965" t="str">
        <f>IFERROR(INDEX('Season 12'!$D$9:$D$27,MATCH('VS stats'!$C86,'Season 12'!$B$9:$B$27,0)),"-")</f>
        <v>-</v>
      </c>
      <c r="BS86" s="965" t="str">
        <f>IFERROR(INDEX('Season 12'!$D$28:$D$46,MATCH('VS stats'!$C86,'Season 12'!$B$28:$B$46,0)),"-")</f>
        <v>-</v>
      </c>
      <c r="BT86" s="965" t="str">
        <f>IFERROR(INDEX('Season 12'!$J$9:$J$16,MATCH('VS stats'!$C86,'Season 12'!$H$9:$H$16,0)),IFERROR(INDEX('Season 12'!$J$39,MATCH('VS stats'!$C86,'Season 12'!$H$39,0)),"-"))</f>
        <v>-</v>
      </c>
      <c r="BU86" s="965" t="str">
        <f>IFERROR(INDEX('Season 12'!$P$9:$P$16,MATCH('VS stats'!$C86,'Season 12'!$N$9:$N$16,0)),IFERROR(INDEX('Season 12'!$J$30,MATCH('VS stats'!$C86,'Season 12'!$H$30,0)),"-"))</f>
        <v>-</v>
      </c>
      <c r="BV86" s="965" t="str">
        <f>IFERROR(INDEX('Season 12'!$P$20:$P$24,MATCH('VS stats'!$C86,'Season 12'!$N$20:$N$24,0)),
IFERROR(INDEX('Season 12'!$X$9,MATCH('VS stats'!$C86,'Season 12'!$U$9,0)),
IFERROR(INDEX('Season 12'!$X$11:$X$13,MATCH('VS stats'!$C86,'Season 12'!$U$11:$U94,0)),
IFERROR(INDEX('Season 12'!$X$17,MATCH('VS stats'!$C86,'Season 12'!$U$17,0)),
IFERROR(INDEX('Season 12'!$X$19,MATCH('VS stats'!$C86,'Season 12'!$U$19,0)),
IFERROR(INDEX('Season 12'!$X$21,MATCH('VS stats'!$C86,'Season 12'!$U$21,0)),
IFERROR(INDEX('Season 12'!$X$23,MATCH('VS stats'!$C86,'Season 12'!$U$23,0)),"-")))))))</f>
        <v>-</v>
      </c>
      <c r="BW86" s="966" t="str">
        <f>IFERROR(INDEX('Season 12'!$X$10,MATCH('VS stats'!$C86,'Season 12'!$U$10,0)),
IFERROR(INDEX('Season 12'!$X$14:$X$16,MATCH('VS stats'!$C86,'Season 12'!$U$14:$U$16,0)),
IFERROR(INDEX('Season 12'!$X$18,MATCH('VS stats'!$C86,'Season 12'!$U$18,0)),
IFERROR(INDEX('Season 12'!$X$20,MATCH('VS stats'!$C86,'Season 12'!$U$20,0)),
IFERROR(INDEX('Season 12'!$X$22,MATCH('VS stats'!$C86,'Season 12'!$U$22,0)),"-")))))</f>
        <v>-</v>
      </c>
      <c r="BX86" s="965" t="str">
        <f>IFERROR(INDEX('Season 13'!$D$9:$D$27,MATCH('VS stats'!$C86,'Season 13'!$B$9:$B$27,0)),"-")</f>
        <v>-</v>
      </c>
      <c r="BY86" s="965" t="str">
        <f>IFERROR(INDEX('Season 13'!$D$28:$D$46,MATCH('VS stats'!$C86,'Season 13'!$B$28:$B$46,0)),"-")</f>
        <v>-</v>
      </c>
      <c r="BZ86" s="965" t="str">
        <f>IFERROR(INDEX('Season 13'!$J$9:$J$16,MATCH('VS stats'!$C86,'Season 13'!$H$9:$H$16,0)),IFERROR(INDEX('Season 13'!$J$39,MATCH('VS stats'!$C86,'Season 13'!$H$39,0)),"-"))</f>
        <v>-</v>
      </c>
      <c r="CA86" s="965" t="str">
        <f>IFERROR(INDEX('Season 13'!$P$9:$P$16,MATCH('VS stats'!$C86,'Season 13'!$N$9:$N$16,0)),IFERROR(INDEX('Season 13'!$J$30,MATCH('VS stats'!$C86,'Season 13'!$H$30,0)),"-"))</f>
        <v>-</v>
      </c>
      <c r="CB86" s="965" t="str">
        <f>IFERROR(INDEX('Season 13'!$P$20:$P$24,MATCH('VS stats'!$C86,'Season 13'!$N$20:$N$24,0)),
IFERROR(INDEX('Season 13'!$X$9,MATCH('VS stats'!$C86,'Season 13'!$U$9,0)),
IFERROR(INDEX('Season 13'!$X$11:$X$13,MATCH('VS stats'!$C86,'Season 13'!$U$11:$U94,0)),
IFERROR(INDEX('Season 13'!$X$17,MATCH('VS stats'!$C86,'Season 13'!$U$17,0)),
IFERROR(INDEX('Season 13'!$X$19,MATCH('VS stats'!$C86,'Season 13'!$U$19,0)),
IFERROR(INDEX('Season 13'!$X$21,MATCH('VS stats'!$C86,'Season 13'!$U$21,0)),
IFERROR(INDEX('Season 13'!$X$23,MATCH('VS stats'!$C86,'Season 13'!$U$23,0)),"-")))))))</f>
        <v>-</v>
      </c>
      <c r="CC86" s="966" t="str">
        <f>IFERROR(INDEX('Season 13'!$X$10,MATCH('VS stats'!$C86,'Season 13'!$U$10,0)),
IFERROR(INDEX('Season 13'!$X$14:$X$16,MATCH('VS stats'!$C86,'Season 13'!$U$14:$U$16,0)),
IFERROR(INDEX('Season 13'!$X$18,MATCH('VS stats'!$C86,'Season 13'!$U$18,0)),
IFERROR(INDEX('Season 13'!$X$20,MATCH('VS stats'!$C86,'Season 13'!$U$20,0)),
IFERROR(INDEX('Season 13'!$X$22,MATCH('VS stats'!$C86,'Season 13'!$U$22,0)),"-")))))</f>
        <v>-</v>
      </c>
      <c r="CD86" s="965" t="str">
        <f>IFERROR(INDEX('Season 14'!$D$9:$D$27,MATCH('VS stats'!$C86,'Season 14'!$B$9:$B$27,0)),"-")</f>
        <v>-</v>
      </c>
      <c r="CE86" s="965" t="str">
        <f>IFERROR(INDEX('Season 14'!$D$28:$D$46,MATCH('VS stats'!$C86,'Season 14'!$B$28:$B$46,0)),"-")</f>
        <v>-</v>
      </c>
      <c r="CF86" s="965" t="str">
        <f>IFERROR(INDEX('Season 14'!$J$9:$J$16,MATCH('VS stats'!$C86,'Season 14'!$H$9:$H$16,0)),IFERROR(INDEX('Season 14'!$J$39,MATCH('VS stats'!$C86,'Season 14'!$H$39,0)),"-"))</f>
        <v>-</v>
      </c>
      <c r="CG86" s="965" t="str">
        <f>IFERROR(INDEX('Season 14'!$P$9:$P$16,MATCH('VS stats'!$C86,'Season 14'!$N$9:$N$16,0)),IFERROR(INDEX('Season 14'!$J$30,MATCH('VS stats'!$C86,'Season 14'!$H$30,0)),"-"))</f>
        <v>-</v>
      </c>
      <c r="CH86" s="965" t="str">
        <f>IFERROR(INDEX('Season 14'!$P$20:$P$24,MATCH('VS stats'!$C86,'Season 14'!$N$20:$N$24,0)),
IFERROR(INDEX('Season 14'!$X$9,MATCH('VS stats'!$C86,'Season 14'!$U$9,0)),
IFERROR(INDEX('Season 14'!$X$11:$X$13,MATCH('VS stats'!$C86,'Season 14'!$U$11:$U94,0)),
IFERROR(INDEX('Season 14'!$X$17,MATCH('VS stats'!$C86,'Season 14'!$U$17,0)),
IFERROR(INDEX('Season 14'!$X$19,MATCH('VS stats'!$C86,'Season 14'!$U$19,0)),
IFERROR(INDEX('Season 14'!$X$21,MATCH('VS stats'!$C86,'Season 14'!$U$21,0)),
IFERROR(INDEX('Season 14'!$X$23,MATCH('VS stats'!$C86,'Season 14'!$U$23,0)),"-")))))))</f>
        <v>-</v>
      </c>
      <c r="CI86" s="966" t="str">
        <f>IFERROR(INDEX('Season 14'!$X$10,MATCH('VS stats'!$C86,'Season 14'!$U$10,0)),
IFERROR(INDEX('Season 14'!$X$14:$X$16,MATCH('VS stats'!$C86,'Season 14'!$U$14:$U$16,0)),
IFERROR(INDEX('Season 14'!$X$18,MATCH('VS stats'!$C86,'Season 14'!$U$18,0)),
IFERROR(INDEX('Season 14'!$X$20,MATCH('VS stats'!$C86,'Season 14'!$U$20,0)),
IFERROR(INDEX('Season 14'!$X$22,MATCH('VS stats'!$C86,'Season 14'!$U$22,0)),"-")))))</f>
        <v>-</v>
      </c>
      <c r="CJ86" s="965" t="str">
        <f>IFERROR(INDEX('Season 15'!$D$9:$D$27,MATCH('VS stats'!$C86,'Season 15'!$B$9:$B$27,0)),"-")</f>
        <v>-</v>
      </c>
      <c r="CK86" s="965" t="str">
        <f>IFERROR(INDEX('Season 15'!$D$28:$D$46,MATCH('VS stats'!$C86,'Season 15'!$B$28:$B$46,0)),"-")</f>
        <v>-</v>
      </c>
      <c r="CL86" s="965" t="str">
        <f>IFERROR(INDEX('Season 15'!$J$9:$J$16,MATCH('VS stats'!$C86,'Season 15'!$H$9:$H$16,0)),IFERROR(INDEX('Season 15'!$J$39,MATCH('VS stats'!$C86,'Season 15'!$H$39,0)),"-"))</f>
        <v>-</v>
      </c>
      <c r="CM86" s="965" t="str">
        <f>IFERROR(INDEX('Season 15'!$P$9:$P$16,MATCH('VS stats'!$C86,'Season 15'!$N$9:$N$16,0)),IFERROR(INDEX('Season 15'!$J$30,MATCH('VS stats'!$C86,'Season 15'!$H$30,0)),"-"))</f>
        <v>-</v>
      </c>
      <c r="CN86" s="965" t="str">
        <f>IFERROR(INDEX('Season 15'!$P$20:$P$24,MATCH('VS stats'!$C86,'Season 15'!$N$20:$N$24,0)),
IFERROR(INDEX('Season 15'!$X$9,MATCH('VS stats'!$C86,'Season 15'!$U$9,0)),
IFERROR(INDEX('Season 15'!$X$11:$X$13,MATCH('VS stats'!$C86,'Season 15'!$U$11:$U94,0)),
IFERROR(INDEX('Season 15'!$X$17,MATCH('VS stats'!$C86,'Season 15'!$U$17,0)),
IFERROR(INDEX('Season 15'!$X$19,MATCH('VS stats'!$C86,'Season 15'!$U$19,0)),
IFERROR(INDEX('Season 15'!$X$21,MATCH('VS stats'!$C86,'Season 15'!$U$21,0)),
IFERROR(INDEX('Season 15'!$X$23,MATCH('VS stats'!$C86,'Season 15'!$U$23,0)),"-")))))))</f>
        <v>-</v>
      </c>
      <c r="CO86" s="966" t="str">
        <f>IFERROR(INDEX('Season 15'!$X$10,MATCH('VS stats'!$C86,'Season 15'!$U$10,0)),
IFERROR(INDEX('Season 15'!$X$14:$X$16,MATCH('VS stats'!$C86,'Season 15'!$U$14:$U$16,0)),
IFERROR(INDEX('Season 15'!$X$18,MATCH('VS stats'!$C86,'Season 15'!$U$18,0)),
IFERROR(INDEX('Season 15'!$X$20,MATCH('VS stats'!$C86,'Season 15'!$U$20,0)),
IFERROR(INDEX('Season 15'!$X$22,MATCH('VS stats'!$C86,'Season 15'!$U$22,0)),"-")))))</f>
        <v>-</v>
      </c>
      <c r="CP86" s="976"/>
      <c r="CQ86" s="822"/>
      <c r="CR86" s="822"/>
      <c r="CS86" s="822"/>
      <c r="CT86" s="822"/>
      <c r="CU86" s="822"/>
    </row>
    <row r="87" spans="2:99" x14ac:dyDescent="0.25">
      <c r="B87" s="678"/>
      <c r="C87" s="680" t="s">
        <v>252</v>
      </c>
      <c r="D87" s="1073" t="str">
        <f>IFERROR(INDEX('Season 1'!$D$9:$D$31,MATCH('VS stats'!$C87,'Season 1'!$B$9:$B$31,0)),"-")</f>
        <v>1-2</v>
      </c>
      <c r="E87" s="1073" t="str">
        <f>IFERROR(INDEX('Season 1'!$D$32:$D$54,MATCH('VS stats'!$C87,'Season 1'!$B$32:$B$54,0)),"-")</f>
        <v>0-1</v>
      </c>
      <c r="F87" s="965" t="str">
        <f>IFERROR(INDEX('Season 1'!$J$9:$J$16,MATCH('VS stats'!$C87,'Season 1'!$H$9:$H$16,0)),IFERROR(INDEX('Season 1'!$W$9:$W$14,MATCH('VS stats'!$C87,'Season 1'!$T$9:$T$14,0)),"-"))</f>
        <v>-</v>
      </c>
      <c r="G87" s="965" t="str">
        <f>IFERROR(INDEX('Season 1'!$P$9:$P$16,MATCH('VS stats'!$C87,'Season 1'!$N$9:$N$16,0)),"-")</f>
        <v>-</v>
      </c>
      <c r="H87" s="965" t="str">
        <f>IFERROR(INDEX('Season 1'!$P$20:$P$24,MATCH('VS stats'!$C87,'Season 1'!$N$20:$N$24,0)),"-")</f>
        <v>-</v>
      </c>
      <c r="I87" s="966" t="s">
        <v>35</v>
      </c>
      <c r="J87" s="965" t="str">
        <f>IFERROR(INDEX('Season 2'!$D$9:$D$31,MATCH('VS stats'!$C87,'Season 2'!$B$9:$B$31,0)),"-")</f>
        <v>-</v>
      </c>
      <c r="K87" s="965" t="str">
        <f>IFERROR(INDEX('Season 2'!$D$32:$D$54,MATCH('VS stats'!$C87,'Season 2'!$B$32:$B$54,0)),"-")</f>
        <v>-</v>
      </c>
      <c r="L87" s="965" t="str">
        <f>IFERROR(INDEX('Season 2'!$J$9:$J$16,MATCH('VS stats'!$C87,'Season 2'!$H$9:$H$16,0)),IFERROR(INDEX('Season 2'!$J$45:$J$50,MATCH('VS stats'!$C87,'Season 2'!$H$45:$H$50,0)),"-"))</f>
        <v>-</v>
      </c>
      <c r="M87" s="965" t="str">
        <f>IFERROR(INDEX('Season 2'!$P$9:$P$16,MATCH('VS stats'!$C87,'Season 2'!$N$9:$N$16,0)),IFERROR(INDEX('Season 2'!$J$30,MATCH('VS stats'!$C87,'Season 2'!$H$30,0)),"-"))</f>
        <v>-</v>
      </c>
      <c r="N87" s="965" t="str">
        <f>IFERROR(INDEX('Season 2'!$P$20:$P$24,MATCH('VS stats'!$C87,'Season 2'!$N$20:$N$24,0)),
IFERROR(INDEX('Season 2'!$X$9,MATCH('VS stats'!$C87,'Season 2'!$U$9,0)),
IFERROR(INDEX('Season 2'!$X$11:$X$13,MATCH('VS stats'!$C87,'Season 2'!$U$11:$U95,0)),
IFERROR(INDEX('Season 2'!$X$17,MATCH('VS stats'!$C87,'Season 2'!$U$17,0)),
IFERROR(INDEX('Season 2'!$X$19,MATCH('VS stats'!$C87,'Season 2'!$U$19,0)),
IFERROR(INDEX('Season 2'!$X$21,MATCH('VS stats'!$C87,'Season 2'!$U$21,0)),
IFERROR(INDEX('Season 2'!$X$23,MATCH('VS stats'!$C87,'Season 2'!$U$23,0)),
IFERROR(INDEX('Season 2'!$X$25,MATCH('VS stats'!$C87,'Season 2'!$U$25,0)),"-"))))))))</f>
        <v>-</v>
      </c>
      <c r="O87" s="966" t="str">
        <f>IFERROR(INDEX('Season 2'!$X$10,MATCH('VS stats'!$C87,'Season 2'!$U$10,0)),
IFERROR(INDEX('Season 2'!$X$14:$X$16,MATCH('VS stats'!$C87,'Season 2'!$U$14:$U$16,0)),
IFERROR(INDEX('Season 2'!$X$18,MATCH('VS stats'!$C87,'Season 2'!$U$18,0)),
IFERROR(INDEX('Season 2'!$X$20,MATCH('VS stats'!$C87,'Season 2'!$U$20,0)),
IFERROR(INDEX('Season 2'!$X$22,MATCH('VS stats'!$C87,'Season 2'!$U$22,0)),
IFERROR(INDEX('Season 2'!$X$24,MATCH('VS stats'!$C87,'Season 2'!$U$24,0)),"-"))))))</f>
        <v>-</v>
      </c>
      <c r="P87" s="965" t="str">
        <f>IFERROR(INDEX('Season 3'!$D$9:$D$31,MATCH('VS stats'!$C87,'Season 3'!$B$9:$B$31,0)),"-")</f>
        <v>-</v>
      </c>
      <c r="Q87" s="965" t="str">
        <f>IFERROR(INDEX('Season 3'!$D$32:$D$54,MATCH('VS stats'!$C87,'Season 3'!$B$32:$B$54,0)),"-")</f>
        <v>-</v>
      </c>
      <c r="R87" s="965" t="str">
        <f>IFERROR(INDEX('Season 3'!$J$9:$J$16,MATCH('VS stats'!$C87,'Season 3'!$H$9:$H$16,0)),IFERROR(INDEX('Season 3'!$J$39,MATCH('VS stats'!$C87,'Season 3'!$H$39,0)),"-"))</f>
        <v>-</v>
      </c>
      <c r="S87" s="965" t="str">
        <f>IFERROR(INDEX('Season 3'!$P$9:$P$16,MATCH('VS stats'!$C87,'Season 3'!$N$9:$N$16,0)),IFERROR(INDEX('Season 3'!$J$30,MATCH('VS stats'!$C87,'Season 3'!$H$30,0)),"-"))</f>
        <v>-</v>
      </c>
      <c r="T87" s="965" t="str">
        <f>IFERROR(INDEX('Season 3'!$P$20:$P$24,MATCH('VS stats'!$C87,'Season 3'!$N$20:$N$24,0)),
IFERROR(INDEX('Season 3'!$X$9,MATCH('VS stats'!$C87,'Season 3'!$U$9,0)),
IFERROR(INDEX('Season 3'!$X$11:$X$13,MATCH('VS stats'!$C87,'Season 3'!$U$11:$U83,0)),
IFERROR(INDEX('Season 3'!$X$17,MATCH('VS stats'!$C87,'Season 3'!$U$17,0)),
IFERROR(INDEX('Season 3'!$X$19,MATCH('VS stats'!$C87,'Season 3'!$U$19,0)),
IFERROR(INDEX('Season 3'!$X$21,MATCH('VS stats'!$C87,'Season 3'!$U$21,0)),
IFERROR(INDEX('Season 3'!$X$23,MATCH('VS stats'!$C87,'Season 3'!$U$23,0)),
IFERROR(INDEX('Season 3'!$X$25,MATCH('VS stats'!$C87,'Season 3'!$U$25,0)),"-"))))))))</f>
        <v>-</v>
      </c>
      <c r="U87" s="966" t="str">
        <f>IFERROR(INDEX('Season 3'!$X$10,MATCH('VS stats'!$C87,'Season 3'!$U$10,0)),
IFERROR(INDEX('Season 3'!$X$14:$X$16,MATCH('VS stats'!$C87,'Season 3'!$U$14:$U$16,0)),
IFERROR(INDEX('Season 3'!$X$18,MATCH('VS stats'!$C87,'Season 3'!$U$18,0)),
IFERROR(INDEX('Season 3'!$X$20,MATCH('VS stats'!$C87,'Season 3'!$U$20,0)),
IFERROR(INDEX('Season 3'!$X$22,MATCH('VS stats'!$C87,'Season 3'!$U$22,0)),
IFERROR(INDEX('Season 3'!$X$24,MATCH('VS stats'!$C87,'Season 3'!$U$24,0)),"-"))))))</f>
        <v>-</v>
      </c>
      <c r="V87" s="965" t="str">
        <f>IFERROR(INDEX('Season 4'!$D$9:$D$27,MATCH('VS stats'!$C87,'Season 4'!$B$9:$B$27,0)),"-")</f>
        <v>-</v>
      </c>
      <c r="W87" s="965" t="str">
        <f>IFERROR(INDEX('Season 4'!$D$28:$D$46,MATCH('VS stats'!$C87,'Season 4'!$B$28:$B$46,0)),"-")</f>
        <v>-</v>
      </c>
      <c r="X87" s="965" t="str">
        <f>IFERROR(INDEX('Season 4'!$J$9:$J$16,MATCH('VS stats'!$C87,'Season 4'!$H$9:$H$16,0)),IFERROR(INDEX('Season 4'!$J$39,MATCH('VS stats'!$C87,'Season 4'!$H$39,0)),"-"))</f>
        <v>-</v>
      </c>
      <c r="Y87" s="965" t="str">
        <f>IFERROR(INDEX('Season 4'!$P$9:$P$16,MATCH('VS stats'!$C87,'Season 4'!$N$9:$N$16,0)),IFERROR(INDEX('Season 4'!$J$30,MATCH('VS stats'!$C87,'Season 4'!$H$30,0)),"-"))</f>
        <v>-</v>
      </c>
      <c r="Z87" s="965" t="str">
        <f>IFERROR(INDEX('Season 4'!$P$20:$P$24,MATCH('VS stats'!$C87,'Season 4'!$N$20:$N$24,0)),
IFERROR(INDEX('Season 4'!$X$9,MATCH('VS stats'!$C87,'Season 4'!$U$9,0)),
IFERROR(INDEX('Season 4'!$X$11:$X$13,MATCH('VS stats'!$C87,'Season 4'!$U$11:$U95,0)),
IFERROR(INDEX('Season 4'!$X$17,MATCH('VS stats'!$C87,'Season 4'!$U$17,0)),
IFERROR(INDEX('Season 4'!$X$19,MATCH('VS stats'!$C87,'Season 4'!$U$19,0)),
IFERROR(INDEX('Season 4'!$X$21,MATCH('VS stats'!$C87,'Season 4'!$U$21,0)),
IFERROR(INDEX('Season 4'!$X$23,MATCH('VS stats'!$C87,'Season 4'!$U$23,0)),
IFERROR(INDEX('Season 4'!$X$25,MATCH('VS stats'!$C87,'Season 4'!$U$25,0)),"-"))))))))</f>
        <v>-</v>
      </c>
      <c r="AA87" s="966" t="str">
        <f>IFERROR(INDEX('Season 4'!$X$10,MATCH('VS stats'!$C87,'Season 4'!$U$10,0)),
IFERROR(INDEX('Season 4'!$X$14:$X$16,MATCH('VS stats'!$C87,'Season 4'!$U$14:$U$16,0)),
IFERROR(INDEX('Season 4'!$X$18,MATCH('VS stats'!$C87,'Season 4'!$U$18,0)),
IFERROR(INDEX('Season 4'!$X$20,MATCH('VS stats'!$C87,'Season 4'!$U$20,0)),
IFERROR(INDEX('Season 4'!$X$22,MATCH('VS stats'!$C87,'Season 4'!$U$22,0)),
IFERROR(INDEX('Season 4'!$X$24,MATCH('VS stats'!$C87,'Season 4'!$U$24,0)),"-"))))))</f>
        <v>-</v>
      </c>
      <c r="AB87" s="965" t="str">
        <f>IFERROR(INDEX('Season 5'!$D$9:$D$27,MATCH('VS stats'!$C87,'Season 5'!$B$9:$B$27,0)),"-")</f>
        <v>-</v>
      </c>
      <c r="AC87" s="965" t="str">
        <f>IFERROR(INDEX('Season 5'!$D$28:$D$46,MATCH('VS stats'!$C87,'Season 5'!$B$28:$B$46,0)),"-")</f>
        <v>-</v>
      </c>
      <c r="AD87" s="965" t="str">
        <f>IFERROR(INDEX('Season 5'!$J$9:$J$16,MATCH('VS stats'!$C87,'Season 5'!$H$9:$H$16,0)),IFERROR(INDEX('Season 5'!$J$39,MATCH('VS stats'!$C87,'Season 5'!$H$39,0)),"-"))</f>
        <v>-</v>
      </c>
      <c r="AE87" s="965" t="str">
        <f>IFERROR(INDEX('Season 5'!$P$9:$P$16,MATCH('VS stats'!$C87,'Season 5'!$N$9:$N$16,0)),IFERROR(INDEX('Season 5'!$J$30,MATCH('VS stats'!$C87,'Season 5'!$H$30,0)),"-"))</f>
        <v>-</v>
      </c>
      <c r="AF87" s="965" t="str">
        <f>IFERROR(INDEX('Season 5'!$P$20:$P$24,MATCH('VS stats'!$C87,'Season 5'!$N$20:$N$24,0)),
IFERROR(INDEX('Season 5'!$X$9,MATCH('VS stats'!$C87,'Season 5'!$U$9,0)),
IFERROR(INDEX('Season 5'!$X$11:$X$13,MATCH('VS stats'!$C87,'Season 5'!$U$11:$U95,0)),
IFERROR(INDEX('Season 5'!$X$17,MATCH('VS stats'!$C87,'Season 5'!$U$17,0)),
IFERROR(INDEX('Season 5'!$X$19,MATCH('VS stats'!$C87,'Season 5'!$U$19,0)),
IFERROR(INDEX('Season 5'!$X$21,MATCH('VS stats'!$C87,'Season 5'!$U$21,0)),
IFERROR(INDEX('Season 5'!$X$23,MATCH('VS stats'!$C87,'Season 5'!$U$23,0)),"-")))))))</f>
        <v>-</v>
      </c>
      <c r="AG87" s="966" t="str">
        <f>IFERROR(INDEX('Season 5'!$X$10,MATCH('VS stats'!$C87,'Season 5'!$U$10,0)),
IFERROR(INDEX('Season 5'!$X$14:$X$16,MATCH('VS stats'!$C87,'Season 5'!$U$14:$U$16,0)),
IFERROR(INDEX('Season 5'!$X$18,MATCH('VS stats'!$C87,'Season 5'!$U$18,0)),
IFERROR(INDEX('Season 5'!$X$20,MATCH('VS stats'!$C87,'Season 5'!$U$20,0)),
IFERROR(INDEX('Season 5'!$X$22,MATCH('VS stats'!$C87,'Season 5'!$U$22,0)),"-")))))</f>
        <v>-</v>
      </c>
      <c r="AH87" s="965" t="str">
        <f>IFERROR(INDEX('Season 6'!$D$9:$D$27,MATCH('VS stats'!$C87,'Season 6'!$B$9:$B$27,0)),"-")</f>
        <v>-</v>
      </c>
      <c r="AI87" s="965" t="str">
        <f>IFERROR(INDEX('Season 6'!$D$28:$D$46,MATCH('VS stats'!$C87,'Season 6'!$B$28:$B$46,0)),"-")</f>
        <v>-</v>
      </c>
      <c r="AJ87" s="965" t="str">
        <f>IFERROR(INDEX('Season 6'!$J$9:$J$16,MATCH('VS stats'!$C87,'Season 6'!$H$9:$H$16,0)),IFERROR(INDEX('Season 6'!$J$39,MATCH('VS stats'!$C87,'Season 6'!$H$39,0)),"-"))</f>
        <v>-</v>
      </c>
      <c r="AK87" s="965" t="str">
        <f>IFERROR(INDEX('Season 6'!$P$9:$P$16,MATCH('VS stats'!$C87,'Season 6'!$N$9:$N$16,0)),IFERROR(INDEX('Season 6'!$J$30,MATCH('VS stats'!$C87,'Season 6'!$H$30,0)),"-"))</f>
        <v>-</v>
      </c>
      <c r="AL87" s="965" t="str">
        <f>IFERROR(INDEX('Season 6'!$P$20:$P$24,MATCH('VS stats'!$C87,'Season 6'!$N$20:$N$24,0)),
IFERROR(INDEX('Season 6'!$X$9,MATCH('VS stats'!$C87,'Season 6'!$U$9,0)),
IFERROR(INDEX('Season 6'!$X$11:$X$13,MATCH('VS stats'!$C87,'Season 6'!$U$11:$U95,0)),
IFERROR(INDEX('Season 6'!$X$17,MATCH('VS stats'!$C87,'Season 6'!$U$17,0)),
IFERROR(INDEX('Season 6'!$X$19,MATCH('VS stats'!$C87,'Season 6'!$U$19,0)),
IFERROR(INDEX('Season 6'!$X$21,MATCH('VS stats'!$C87,'Season 6'!$U$21,0)),
IFERROR(INDEX('Season 6'!$X$23,MATCH('VS stats'!$C87,'Season 6'!$U$23,0)),"-")))))))</f>
        <v>-</v>
      </c>
      <c r="AM87" s="966" t="str">
        <f>IFERROR(INDEX('Season 6'!$X$10,MATCH('VS stats'!$C87,'Season 6'!$U$10,0)),
IFERROR(INDEX('Season 6'!$X$14:$X$16,MATCH('VS stats'!$C87,'Season 6'!$U$14:$U$16,0)),
IFERROR(INDEX('Season 6'!$X$18,MATCH('VS stats'!$C87,'Season 6'!$U$18,0)),
IFERROR(INDEX('Season 6'!$X$20,MATCH('VS stats'!$C87,'Season 6'!$U$20,0)),
IFERROR(INDEX('Season 6'!$X$22,MATCH('VS stats'!$C87,'Season 6'!$U$22,0)),"-")))))</f>
        <v>-</v>
      </c>
      <c r="AN87" s="965" t="str">
        <f>IFERROR(INDEX('Season 7'!$D$9:$D$27,MATCH('VS stats'!$C87,'Season 7'!$B$9:$B$27,0)),"-")</f>
        <v>-</v>
      </c>
      <c r="AO87" s="965" t="str">
        <f>IFERROR(INDEX('Season 7'!$D$28:$D$46,MATCH('VS stats'!$C87,'Season 7'!$B$28:$B$46,0)),"-")</f>
        <v>-</v>
      </c>
      <c r="AP87" s="965" t="str">
        <f>IFERROR(INDEX('Season 7'!$J$9:$J$16,MATCH('VS stats'!$C87,'Season 7'!$H$9:$H$16,0)),IFERROR(INDEX('Season 7'!$J$39,MATCH('VS stats'!$C87,'Season 7'!$H$39,0)),"-"))</f>
        <v>-</v>
      </c>
      <c r="AQ87" s="965" t="str">
        <f>IFERROR(INDEX('Season 7'!$P$9:$P$16,MATCH('VS stats'!$C87,'Season 7'!$N$9:$N$16,0)),IFERROR(INDEX('Season 7'!$J$30,MATCH('VS stats'!$C87,'Season 7'!$H$30,0)),"-"))</f>
        <v>-</v>
      </c>
      <c r="AR87" s="965" t="str">
        <f>IFERROR(INDEX('Season 7'!$P$20:$P$24,MATCH('VS stats'!$C87,'Season 7'!$N$20:$N$24,0)),
IFERROR(INDEX('Season 7'!$X$9,MATCH('VS stats'!$C87,'Season 7'!$U$9,0)),
IFERROR(INDEX('Season 7'!$X$11:$X$13,MATCH('VS stats'!$C87,'Season 7'!$U$11:$U95,0)),
IFERROR(INDEX('Season 7'!$X$17,MATCH('VS stats'!$C87,'Season 7'!$U$17,0)),
IFERROR(INDEX('Season 7'!$X$19,MATCH('VS stats'!$C87,'Season 7'!$U$19,0)),
IFERROR(INDEX('Season 7'!$X$21,MATCH('VS stats'!$C87,'Season 7'!$U$21,0)),
IFERROR(INDEX('Season 7'!$X$23,MATCH('VS stats'!$C87,'Season 7'!$U$23,0)),"-")))))))</f>
        <v>-</v>
      </c>
      <c r="AS87" s="966" t="str">
        <f>IFERROR(INDEX('Season 7'!$X$10,MATCH('VS stats'!$C87,'Season 7'!$U$10,0)),
IFERROR(INDEX('Season 7'!$X$14:$X$16,MATCH('VS stats'!$C87,'Season 7'!$U$14:$U$16,0)),
IFERROR(INDEX('Season 7'!$X$18,MATCH('VS stats'!$C87,'Season 7'!$U$18,0)),
IFERROR(INDEX('Season 7'!$X$20,MATCH('VS stats'!$C87,'Season 7'!$U$20,0)),
IFERROR(INDEX('Season 7'!$X$22,MATCH('VS stats'!$C87,'Season 7'!$U$22,0)),"-")))))</f>
        <v>-</v>
      </c>
      <c r="AT87" s="965" t="str">
        <f>IFERROR(INDEX('Season 8'!$D$9:$D$27,MATCH('VS stats'!$C87,'Season 8'!$B$9:$B$27,0)),"-")</f>
        <v>-</v>
      </c>
      <c r="AU87" s="965" t="str">
        <f>IFERROR(INDEX('Season 8'!$D$28:$D$46,MATCH('VS stats'!$C87,'Season 8'!$B$28:$B$46,0)),"-")</f>
        <v>-</v>
      </c>
      <c r="AV87" s="965" t="str">
        <f>IFERROR(INDEX('Season 8'!$J$9:$J$16,MATCH('VS stats'!$C87,'Season 8'!$H$9:$H$16,0)),IFERROR(INDEX('Season 8'!$J$39,MATCH('VS stats'!$C87,'Season 8'!$H$39,0)),"-"))</f>
        <v>-</v>
      </c>
      <c r="AW87" s="965" t="str">
        <f>IFERROR(INDEX('Season 8'!$P$9:$P$16,MATCH('VS stats'!$C87,'Season 8'!$N$9:$N$16,0)),IFERROR(INDEX('Season 8'!$J$30,MATCH('VS stats'!$C87,'Season 8'!$H$30,0)),"-"))</f>
        <v>-</v>
      </c>
      <c r="AX87" s="965" t="str">
        <f>IFERROR(INDEX('Season 8'!$P$20:$P$24,MATCH('VS stats'!$C87,'Season 8'!$N$20:$N$24,0)),
IFERROR(INDEX('Season 8'!$X$9,MATCH('VS stats'!$C87,'Season 8'!$U$9,0)),
IFERROR(INDEX('Season 8'!$X$11:$X$13,MATCH('VS stats'!$C87,'Season 8'!$U$11:$U95,0)),
IFERROR(INDEX('Season 8'!$X$17,MATCH('VS stats'!$C87,'Season 8'!$U$17,0)),
IFERROR(INDEX('Season 8'!$X$19,MATCH('VS stats'!$C87,'Season 8'!$U$19,0)),
IFERROR(INDEX('Season 8'!$X$21,MATCH('VS stats'!$C87,'Season 8'!$U$21,0)),
IFERROR(INDEX('Season 8'!$X$23,MATCH('VS stats'!$C87,'Season 8'!$U$23,0)),"-")))))))</f>
        <v>-</v>
      </c>
      <c r="AY87" s="966" t="str">
        <f>IFERROR(INDEX('Season 8'!$X$10,MATCH('VS stats'!$C87,'Season 8'!$U$10,0)),
IFERROR(INDEX('Season 8'!$X$14:$X$16,MATCH('VS stats'!$C87,'Season 8'!$U$14:$U$16,0)),
IFERROR(INDEX('Season 8'!$X$18,MATCH('VS stats'!$C87,'Season 8'!$U$18,0)),
IFERROR(INDEX('Season 8'!$X$20,MATCH('VS stats'!$C87,'Season 8'!$U$20,0)),
IFERROR(INDEX('Season 8'!$X$22,MATCH('VS stats'!$C87,'Season 8'!$U$22,0)),"-")))))</f>
        <v>-</v>
      </c>
      <c r="AZ87" s="965" t="str">
        <f>IFERROR(INDEX('Season 9'!$D$9:$D$27,MATCH('VS stats'!$C87,'Season 9'!$B$9:$B$27,0)),"-")</f>
        <v>-</v>
      </c>
      <c r="BA87" s="965" t="str">
        <f>IFERROR(INDEX('Season 9'!$D$28:$D$46,MATCH('VS stats'!$C87,'Season 9'!$B$28:$B$46,0)),"-")</f>
        <v>-</v>
      </c>
      <c r="BB87" s="965" t="str">
        <f>IFERROR(INDEX('Season 9'!$J$9:$J$16,MATCH('VS stats'!$C87,'Season 9'!$H$9:$H$16,0)),IFERROR(INDEX('Season 9'!$J$39,MATCH('VS stats'!$C87,'Season 9'!$H$39,0)),"-"))</f>
        <v>-</v>
      </c>
      <c r="BC87" s="965" t="str">
        <f>IFERROR(INDEX('Season 9'!$P$9:$P$16,MATCH('VS stats'!$C87,'Season 9'!$N$9:$N$16,0)),IFERROR(INDEX('Season 9'!$J$30,MATCH('VS stats'!$C87,'Season 9'!$H$30,0)),"-"))</f>
        <v>-</v>
      </c>
      <c r="BD87" s="965" t="str">
        <f>IFERROR(INDEX('Season 9'!$P$20:$P$24,MATCH('VS stats'!$C87,'Season 9'!$N$20:$N$24,0)),
IFERROR(INDEX('Season 9'!$X$9,MATCH('VS stats'!$C87,'Season 9'!$U$9,0)),
IFERROR(INDEX('Season 9'!$X$11:$X$13,MATCH('VS stats'!$C87,'Season 9'!$U$11:$U95,0)),
IFERROR(INDEX('Season 9'!$X$17,MATCH('VS stats'!$C87,'Season 9'!$U$17,0)),
IFERROR(INDEX('Season 9'!$X$19,MATCH('VS stats'!$C87,'Season 9'!$U$19,0)),
IFERROR(INDEX('Season 9'!$X$21,MATCH('VS stats'!$C87,'Season 9'!$U$21,0)),
IFERROR(INDEX('Season 9'!$X$23,MATCH('VS stats'!$C87,'Season 9'!$U$23,0)),"-")))))))</f>
        <v>-</v>
      </c>
      <c r="BE87" s="966" t="str">
        <f>IFERROR(INDEX('Season 9'!$X$10,MATCH('VS stats'!$C87,'Season 9'!$U$10,0)),
IFERROR(INDEX('Season 9'!$X$14:$X$16,MATCH('VS stats'!$C87,'Season 9'!$U$14:$U$16,0)),
IFERROR(INDEX('Season 9'!$X$18,MATCH('VS stats'!$C87,'Season 9'!$U$18,0)),
IFERROR(INDEX('Season 9'!$X$20,MATCH('VS stats'!$C87,'Season 9'!$U$20,0)),
IFERROR(INDEX('Season 9'!$X$22,MATCH('VS stats'!$C87,'Season 9'!$U$22,0)),"-")))))</f>
        <v>-</v>
      </c>
      <c r="BF87" s="965" t="str">
        <f>IFERROR(INDEX('Season 10'!$D$9:$D$27,MATCH('VS stats'!$C87,'Season 10'!$B$9:$B$27,0)),"-")</f>
        <v>-</v>
      </c>
      <c r="BG87" s="965" t="str">
        <f>IFERROR(INDEX('Season 10'!$D$28:$D$46,MATCH('VS stats'!$C87,'Season 10'!$B$28:$B$46,0)),"-")</f>
        <v>-</v>
      </c>
      <c r="BH87" s="965" t="str">
        <f>IFERROR(INDEX('Season 10'!$J$9:$J$16,MATCH('VS stats'!$C87,'Season 10'!$H$9:$H$16,0)),IFERROR(INDEX('Season 10'!$J$39,MATCH('VS stats'!$C87,'Season 10'!$H$39,0)),"-"))</f>
        <v>-</v>
      </c>
      <c r="BI87" s="965" t="str">
        <f>IFERROR(INDEX('Season 10'!$P$9:$P$16,MATCH('VS stats'!$C87,'Season 10'!$N$9:$N$16,0)),IFERROR(INDEX('Season 10'!$J$30,MATCH('VS stats'!$C87,'Season 10'!$H$30,0)),"-"))</f>
        <v>-</v>
      </c>
      <c r="BJ87" s="965" t="str">
        <f>IFERROR(INDEX('Season 10'!$P$20:$P$24,MATCH('VS stats'!$C87,'Season 10'!$N$20:$N$24,0)),
IFERROR(INDEX('Season 10'!$X$9,MATCH('VS stats'!$C87,'Season 10'!$U$9,0)),
IFERROR(INDEX('Season 10'!$X$11:$X$13,MATCH('VS stats'!$C87,'Season 10'!$U$11:$U95,0)),
IFERROR(INDEX('Season 10'!$X$17,MATCH('VS stats'!$C87,'Season 10'!$U$17,0)),
IFERROR(INDEX('Season 10'!$X$19,MATCH('VS stats'!$C87,'Season 10'!$U$19,0)),
IFERROR(INDEX('Season 10'!$X$21,MATCH('VS stats'!$C87,'Season 10'!$U$21,0)),
IFERROR(INDEX('Season 10'!$X$23,MATCH('VS stats'!$C87,'Season 10'!$U$23,0)),"-")))))))</f>
        <v>-</v>
      </c>
      <c r="BK87" s="966" t="str">
        <f>IFERROR(INDEX('Season 10'!$X$10,MATCH('VS stats'!$C87,'Season 10'!$U$10,0)),
IFERROR(INDEX('Season 10'!$X$14:$X$16,MATCH('VS stats'!$C87,'Season 10'!$U$14:$U$16,0)),
IFERROR(INDEX('Season 10'!$X$18,MATCH('VS stats'!$C87,'Season 10'!$U$18,0)),
IFERROR(INDEX('Season 10'!$X$20,MATCH('VS stats'!$C87,'Season 10'!$U$20,0)),
IFERROR(INDEX('Season 10'!$X$22,MATCH('VS stats'!$C87,'Season 10'!$U$22,0)),"-")))))</f>
        <v>-</v>
      </c>
      <c r="BL87" s="965" t="str">
        <f>IFERROR(INDEX('Season 11'!$D$9:$D$27,MATCH('VS stats'!$C87,'Season 11'!$B$9:$B$27,0)),"-")</f>
        <v>-</v>
      </c>
      <c r="BM87" s="965" t="str">
        <f>IFERROR(INDEX('Season 11'!$D$28:$D$46,MATCH('VS stats'!$C87,'Season 11'!$B$28:$B$46,0)),"-")</f>
        <v>-</v>
      </c>
      <c r="BN87" s="965" t="str">
        <f>IFERROR(INDEX('Season 11'!$J$9:$J$16,MATCH('VS stats'!$C87,'Season 11'!$H$9:$H$16,0)),IFERROR(INDEX('Season 11'!$J$39,MATCH('VS stats'!$C87,'Season 11'!$H$39,0)),"-"))</f>
        <v>-</v>
      </c>
      <c r="BO87" s="965" t="str">
        <f>IFERROR(INDEX('Season 11'!$P$9:$P$16,MATCH('VS stats'!$C87,'Season 11'!$N$9:$N$16,0)),IFERROR(INDEX('Season 11'!$J$30,MATCH('VS stats'!$C87,'Season 11'!$H$30,0)),"-"))</f>
        <v>-</v>
      </c>
      <c r="BP87" s="965" t="str">
        <f>IFERROR(INDEX('Season 11'!$P$20:$P$24,MATCH('VS stats'!$C87,'Season 11'!$N$20:$N$24,0)),
IFERROR(INDEX('Season 11'!$X$9,MATCH('VS stats'!$C87,'Season 11'!$U$9,0)),
IFERROR(INDEX('Season 11'!$X$11:$X$13,MATCH('VS stats'!$C87,'Season 11'!$U$11:$U95,0)),
IFERROR(INDEX('Season 11'!$X$17,MATCH('VS stats'!$C87,'Season 11'!$U$17,0)),
IFERROR(INDEX('Season 11'!$X$19,MATCH('VS stats'!$C87,'Season 11'!$U$19,0)),
IFERROR(INDEX('Season 11'!$X$21,MATCH('VS stats'!$C87,'Season 11'!$U$21,0)),
IFERROR(INDEX('Season 11'!$X$23,MATCH('VS stats'!$C87,'Season 11'!$U$23,0)),"-")))))))</f>
        <v>-</v>
      </c>
      <c r="BQ87" s="966" t="str">
        <f>IFERROR(INDEX('Season 11'!$X$10,MATCH('VS stats'!$C87,'Season 11'!$U$10,0)),
IFERROR(INDEX('Season 11'!$X$14:$X$16,MATCH('VS stats'!$C87,'Season 11'!$U$14:$U$16,0)),
IFERROR(INDEX('Season 11'!$X$18,MATCH('VS stats'!$C87,'Season 11'!$U$18,0)),
IFERROR(INDEX('Season 11'!$X$20,MATCH('VS stats'!$C87,'Season 11'!$U$20,0)),
IFERROR(INDEX('Season 11'!$X$22,MATCH('VS stats'!$C87,'Season 11'!$U$22,0)),"-")))))</f>
        <v>-</v>
      </c>
      <c r="BR87" s="965" t="str">
        <f>IFERROR(INDEX('Season 12'!$D$9:$D$27,MATCH('VS stats'!$C87,'Season 12'!$B$9:$B$27,0)),"-")</f>
        <v>-</v>
      </c>
      <c r="BS87" s="965" t="str">
        <f>IFERROR(INDEX('Season 12'!$D$28:$D$46,MATCH('VS stats'!$C87,'Season 12'!$B$28:$B$46,0)),"-")</f>
        <v>-</v>
      </c>
      <c r="BT87" s="965" t="str">
        <f>IFERROR(INDEX('Season 12'!$J$9:$J$16,MATCH('VS stats'!$C87,'Season 12'!$H$9:$H$16,0)),IFERROR(INDEX('Season 12'!$J$39,MATCH('VS stats'!$C87,'Season 12'!$H$39,0)),"-"))</f>
        <v>-</v>
      </c>
      <c r="BU87" s="965" t="str">
        <f>IFERROR(INDEX('Season 12'!$P$9:$P$16,MATCH('VS stats'!$C87,'Season 12'!$N$9:$N$16,0)),IFERROR(INDEX('Season 12'!$J$30,MATCH('VS stats'!$C87,'Season 12'!$H$30,0)),"-"))</f>
        <v>-</v>
      </c>
      <c r="BV87" s="965" t="str">
        <f>IFERROR(INDEX('Season 12'!$P$20:$P$24,MATCH('VS stats'!$C87,'Season 12'!$N$20:$N$24,0)),
IFERROR(INDEX('Season 12'!$X$9,MATCH('VS stats'!$C87,'Season 12'!$U$9,0)),
IFERROR(INDEX('Season 12'!$X$11:$X$13,MATCH('VS stats'!$C87,'Season 12'!$U$11:$U95,0)),
IFERROR(INDEX('Season 12'!$X$17,MATCH('VS stats'!$C87,'Season 12'!$U$17,0)),
IFERROR(INDEX('Season 12'!$X$19,MATCH('VS stats'!$C87,'Season 12'!$U$19,0)),
IFERROR(INDEX('Season 12'!$X$21,MATCH('VS stats'!$C87,'Season 12'!$U$21,0)),
IFERROR(INDEX('Season 12'!$X$23,MATCH('VS stats'!$C87,'Season 12'!$U$23,0)),"-")))))))</f>
        <v>-</v>
      </c>
      <c r="BW87" s="966" t="str">
        <f>IFERROR(INDEX('Season 12'!$X$10,MATCH('VS stats'!$C87,'Season 12'!$U$10,0)),
IFERROR(INDEX('Season 12'!$X$14:$X$16,MATCH('VS stats'!$C87,'Season 12'!$U$14:$U$16,0)),
IFERROR(INDEX('Season 12'!$X$18,MATCH('VS stats'!$C87,'Season 12'!$U$18,0)),
IFERROR(INDEX('Season 12'!$X$20,MATCH('VS stats'!$C87,'Season 12'!$U$20,0)),
IFERROR(INDEX('Season 12'!$X$22,MATCH('VS stats'!$C87,'Season 12'!$U$22,0)),"-")))))</f>
        <v>-</v>
      </c>
      <c r="BX87" s="965" t="str">
        <f>IFERROR(INDEX('Season 13'!$D$9:$D$27,MATCH('VS stats'!$C87,'Season 13'!$B$9:$B$27,0)),"-")</f>
        <v>-</v>
      </c>
      <c r="BY87" s="965" t="str">
        <f>IFERROR(INDEX('Season 13'!$D$28:$D$46,MATCH('VS stats'!$C87,'Season 13'!$B$28:$B$46,0)),"-")</f>
        <v>-</v>
      </c>
      <c r="BZ87" s="965" t="str">
        <f>IFERROR(INDEX('Season 13'!$J$9:$J$16,MATCH('VS stats'!$C87,'Season 13'!$H$9:$H$16,0)),IFERROR(INDEX('Season 13'!$J$39,MATCH('VS stats'!$C87,'Season 13'!$H$39,0)),"-"))</f>
        <v>-</v>
      </c>
      <c r="CA87" s="965" t="str">
        <f>IFERROR(INDEX('Season 13'!$P$9:$P$16,MATCH('VS stats'!$C87,'Season 13'!$N$9:$N$16,0)),IFERROR(INDEX('Season 13'!$J$30,MATCH('VS stats'!$C87,'Season 13'!$H$30,0)),"-"))</f>
        <v>-</v>
      </c>
      <c r="CB87" s="965" t="str">
        <f>IFERROR(INDEX('Season 13'!$P$20:$P$24,MATCH('VS stats'!$C87,'Season 13'!$N$20:$N$24,0)),
IFERROR(INDEX('Season 13'!$X$9,MATCH('VS stats'!$C87,'Season 13'!$U$9,0)),
IFERROR(INDEX('Season 13'!$X$11:$X$13,MATCH('VS stats'!$C87,'Season 13'!$U$11:$U95,0)),
IFERROR(INDEX('Season 13'!$X$17,MATCH('VS stats'!$C87,'Season 13'!$U$17,0)),
IFERROR(INDEX('Season 13'!$X$19,MATCH('VS stats'!$C87,'Season 13'!$U$19,0)),
IFERROR(INDEX('Season 13'!$X$21,MATCH('VS stats'!$C87,'Season 13'!$U$21,0)),
IFERROR(INDEX('Season 13'!$X$23,MATCH('VS stats'!$C87,'Season 13'!$U$23,0)),"-")))))))</f>
        <v>-</v>
      </c>
      <c r="CC87" s="966" t="str">
        <f>IFERROR(INDEX('Season 13'!$X$10,MATCH('VS stats'!$C87,'Season 13'!$U$10,0)),
IFERROR(INDEX('Season 13'!$X$14:$X$16,MATCH('VS stats'!$C87,'Season 13'!$U$14:$U$16,0)),
IFERROR(INDEX('Season 13'!$X$18,MATCH('VS stats'!$C87,'Season 13'!$U$18,0)),
IFERROR(INDEX('Season 13'!$X$20,MATCH('VS stats'!$C87,'Season 13'!$U$20,0)),
IFERROR(INDEX('Season 13'!$X$22,MATCH('VS stats'!$C87,'Season 13'!$U$22,0)),"-")))))</f>
        <v>-</v>
      </c>
      <c r="CD87" s="965" t="str">
        <f>IFERROR(INDEX('Season 14'!$D$9:$D$27,MATCH('VS stats'!$C87,'Season 14'!$B$9:$B$27,0)),"-")</f>
        <v>-</v>
      </c>
      <c r="CE87" s="965" t="str">
        <f>IFERROR(INDEX('Season 14'!$D$28:$D$46,MATCH('VS stats'!$C87,'Season 14'!$B$28:$B$46,0)),"-")</f>
        <v>-</v>
      </c>
      <c r="CF87" s="965" t="str">
        <f>IFERROR(INDEX('Season 14'!$J$9:$J$16,MATCH('VS stats'!$C87,'Season 14'!$H$9:$H$16,0)),IFERROR(INDEX('Season 14'!$J$39,MATCH('VS stats'!$C87,'Season 14'!$H$39,0)),"-"))</f>
        <v>-</v>
      </c>
      <c r="CG87" s="965" t="str">
        <f>IFERROR(INDEX('Season 14'!$P$9:$P$16,MATCH('VS stats'!$C87,'Season 14'!$N$9:$N$16,0)),IFERROR(INDEX('Season 14'!$J$30,MATCH('VS stats'!$C87,'Season 14'!$H$30,0)),"-"))</f>
        <v>-</v>
      </c>
      <c r="CH87" s="965" t="str">
        <f>IFERROR(INDEX('Season 14'!$P$20:$P$24,MATCH('VS stats'!$C87,'Season 14'!$N$20:$N$24,0)),
IFERROR(INDEX('Season 14'!$X$9,MATCH('VS stats'!$C87,'Season 14'!$U$9,0)),
IFERROR(INDEX('Season 14'!$X$11:$X$13,MATCH('VS stats'!$C87,'Season 14'!$U$11:$U95,0)),
IFERROR(INDEX('Season 14'!$X$17,MATCH('VS stats'!$C87,'Season 14'!$U$17,0)),
IFERROR(INDEX('Season 14'!$X$19,MATCH('VS stats'!$C87,'Season 14'!$U$19,0)),
IFERROR(INDEX('Season 14'!$X$21,MATCH('VS stats'!$C87,'Season 14'!$U$21,0)),
IFERROR(INDEX('Season 14'!$X$23,MATCH('VS stats'!$C87,'Season 14'!$U$23,0)),"-")))))))</f>
        <v>-</v>
      </c>
      <c r="CI87" s="966" t="str">
        <f>IFERROR(INDEX('Season 14'!$X$10,MATCH('VS stats'!$C87,'Season 14'!$U$10,0)),
IFERROR(INDEX('Season 14'!$X$14:$X$16,MATCH('VS stats'!$C87,'Season 14'!$U$14:$U$16,0)),
IFERROR(INDEX('Season 14'!$X$18,MATCH('VS stats'!$C87,'Season 14'!$U$18,0)),
IFERROR(INDEX('Season 14'!$X$20,MATCH('VS stats'!$C87,'Season 14'!$U$20,0)),
IFERROR(INDEX('Season 14'!$X$22,MATCH('VS stats'!$C87,'Season 14'!$U$22,0)),"-")))))</f>
        <v>-</v>
      </c>
      <c r="CJ87" s="965" t="str">
        <f>IFERROR(INDEX('Season 15'!$D$9:$D$27,MATCH('VS stats'!$C87,'Season 15'!$B$9:$B$27,0)),"-")</f>
        <v>-</v>
      </c>
      <c r="CK87" s="965" t="str">
        <f>IFERROR(INDEX('Season 15'!$D$28:$D$46,MATCH('VS stats'!$C87,'Season 15'!$B$28:$B$46,0)),"-")</f>
        <v>-</v>
      </c>
      <c r="CL87" s="965" t="str">
        <f>IFERROR(INDEX('Season 15'!$J$9:$J$16,MATCH('VS stats'!$C87,'Season 15'!$H$9:$H$16,0)),IFERROR(INDEX('Season 15'!$J$39,MATCH('VS stats'!$C87,'Season 15'!$H$39,0)),"-"))</f>
        <v>-</v>
      </c>
      <c r="CM87" s="965" t="str">
        <f>IFERROR(INDEX('Season 15'!$P$9:$P$16,MATCH('VS stats'!$C87,'Season 15'!$N$9:$N$16,0)),IFERROR(INDEX('Season 15'!$J$30,MATCH('VS stats'!$C87,'Season 15'!$H$30,0)),"-"))</f>
        <v>-</v>
      </c>
      <c r="CN87" s="965" t="str">
        <f>IFERROR(INDEX('Season 15'!$P$20:$P$24,MATCH('VS stats'!$C87,'Season 15'!$N$20:$N$24,0)),
IFERROR(INDEX('Season 15'!$X$9,MATCH('VS stats'!$C87,'Season 15'!$U$9,0)),
IFERROR(INDEX('Season 15'!$X$11:$X$13,MATCH('VS stats'!$C87,'Season 15'!$U$11:$U95,0)),
IFERROR(INDEX('Season 15'!$X$17,MATCH('VS stats'!$C87,'Season 15'!$U$17,0)),
IFERROR(INDEX('Season 15'!$X$19,MATCH('VS stats'!$C87,'Season 15'!$U$19,0)),
IFERROR(INDEX('Season 15'!$X$21,MATCH('VS stats'!$C87,'Season 15'!$U$21,0)),
IFERROR(INDEX('Season 15'!$X$23,MATCH('VS stats'!$C87,'Season 15'!$U$23,0)),"-")))))))</f>
        <v>-</v>
      </c>
      <c r="CO87" s="966" t="str">
        <f>IFERROR(INDEX('Season 15'!$X$10,MATCH('VS stats'!$C87,'Season 15'!$U$10,0)),
IFERROR(INDEX('Season 15'!$X$14:$X$16,MATCH('VS stats'!$C87,'Season 15'!$U$14:$U$16,0)),
IFERROR(INDEX('Season 15'!$X$18,MATCH('VS stats'!$C87,'Season 15'!$U$18,0)),
IFERROR(INDEX('Season 15'!$X$20,MATCH('VS stats'!$C87,'Season 15'!$U$20,0)),
IFERROR(INDEX('Season 15'!$X$22,MATCH('VS stats'!$C87,'Season 15'!$U$22,0)),"-")))))</f>
        <v>-</v>
      </c>
      <c r="CP87" s="976"/>
      <c r="CQ87" s="822"/>
      <c r="CR87" s="822"/>
      <c r="CS87" s="822"/>
      <c r="CT87" s="822"/>
      <c r="CU87" s="822"/>
    </row>
    <row r="88" spans="2:99" x14ac:dyDescent="0.25">
      <c r="B88" s="678"/>
      <c r="C88" s="705" t="s">
        <v>253</v>
      </c>
      <c r="D88" s="965" t="str">
        <f>IFERROR(INDEX('Season 1'!$D$9:$D$31,MATCH('VS stats'!$C88,'Season 1'!$B$9:$B$31,0)),"-")</f>
        <v>-</v>
      </c>
      <c r="E88" s="965" t="str">
        <f>IFERROR(INDEX('Season 1'!$D$32:$D$54,MATCH('VS stats'!$C88,'Season 1'!$B$32:$B$54,0)),"-")</f>
        <v>-</v>
      </c>
      <c r="F88" s="965" t="str">
        <f>IFERROR(INDEX('Season 1'!$J$9:$J$16,MATCH('VS stats'!$C88,'Season 1'!$H$9:$H$16,0)),IFERROR(INDEX('Season 1'!$W$9:$W$14,MATCH('VS stats'!$C88,'Season 1'!$T$9:$T$14,0)),"-"))</f>
        <v>-</v>
      </c>
      <c r="G88" s="965" t="str">
        <f>IFERROR(INDEX('Season 1'!$P$9:$P$16,MATCH('VS stats'!$C88,'Season 1'!$N$9:$N$16,0)),"-")</f>
        <v>-</v>
      </c>
      <c r="H88" s="965" t="str">
        <f>IFERROR(INDEX('Season 1'!$P$20:$P$24,MATCH('VS stats'!$C88,'Season 1'!$N$20:$N$24,0)),"-")</f>
        <v>-</v>
      </c>
      <c r="I88" s="966" t="s">
        <v>35</v>
      </c>
      <c r="J88" s="965" t="str">
        <f>IFERROR(INDEX('Season 2'!$D$9:$D$31,MATCH('VS stats'!$C88,'Season 2'!$B$9:$B$31,0)),"-")</f>
        <v>-</v>
      </c>
      <c r="K88" s="965" t="str">
        <f>IFERROR(INDEX('Season 2'!$D$32:$D$54,MATCH('VS stats'!$C88,'Season 2'!$B$32:$B$54,0)),"-")</f>
        <v>-</v>
      </c>
      <c r="L88" s="965" t="str">
        <f>IFERROR(INDEX('Season 2'!$J$9:$J$16,MATCH('VS stats'!$C88,'Season 2'!$H$9:$H$16,0)),IFERROR(INDEX('Season 2'!$J$45:$J$50,MATCH('VS stats'!$C88,'Season 2'!$H$45:$H$50,0)),"-"))</f>
        <v>-</v>
      </c>
      <c r="M88" s="965" t="str">
        <f>IFERROR(INDEX('Season 2'!$P$9:$P$16,MATCH('VS stats'!$C88,'Season 2'!$N$9:$N$16,0)),IFERROR(INDEX('Season 2'!$J$30,MATCH('VS stats'!$C88,'Season 2'!$H$30,0)),"-"))</f>
        <v>-</v>
      </c>
      <c r="N88" s="965" t="str">
        <f>IFERROR(INDEX('Season 2'!$P$20:$P$24,MATCH('VS stats'!$C88,'Season 2'!$N$20:$N$24,0)),
IFERROR(INDEX('Season 2'!$X$9,MATCH('VS stats'!$C88,'Season 2'!$U$9,0)),
IFERROR(INDEX('Season 2'!$X$11:$X$13,MATCH('VS stats'!$C88,'Season 2'!$U$11:$U96,0)),
IFERROR(INDEX('Season 2'!$X$17,MATCH('VS stats'!$C88,'Season 2'!$U$17,0)),
IFERROR(INDEX('Season 2'!$X$19,MATCH('VS stats'!$C88,'Season 2'!$U$19,0)),
IFERROR(INDEX('Season 2'!$X$21,MATCH('VS stats'!$C88,'Season 2'!$U$21,0)),
IFERROR(INDEX('Season 2'!$X$23,MATCH('VS stats'!$C88,'Season 2'!$U$23,0)),
IFERROR(INDEX('Season 2'!$X$25,MATCH('VS stats'!$C88,'Season 2'!$U$25,0)),"-"))))))))</f>
        <v>-</v>
      </c>
      <c r="O88" s="966" t="str">
        <f>IFERROR(INDEX('Season 2'!$X$10,MATCH('VS stats'!$C88,'Season 2'!$U$10,0)),
IFERROR(INDEX('Season 2'!$X$14:$X$16,MATCH('VS stats'!$C88,'Season 2'!$U$14:$U$16,0)),
IFERROR(INDEX('Season 2'!$X$18,MATCH('VS stats'!$C88,'Season 2'!$U$18,0)),
IFERROR(INDEX('Season 2'!$X$20,MATCH('VS stats'!$C88,'Season 2'!$U$20,0)),
IFERROR(INDEX('Season 2'!$X$22,MATCH('VS stats'!$C88,'Season 2'!$U$22,0)),
IFERROR(INDEX('Season 2'!$X$24,MATCH('VS stats'!$C88,'Season 2'!$U$24,0)),"-"))))))</f>
        <v>-</v>
      </c>
      <c r="P88" s="965" t="str">
        <f>IFERROR(INDEX('Season 3'!$D$9:$D$31,MATCH('VS stats'!$C88,'Season 3'!$B$9:$B$31,0)),"-")</f>
        <v>-</v>
      </c>
      <c r="Q88" s="965" t="str">
        <f>IFERROR(INDEX('Season 3'!$D$32:$D$54,MATCH('VS stats'!$C88,'Season 3'!$B$32:$B$54,0)),"-")</f>
        <v>-</v>
      </c>
      <c r="R88" s="965" t="str">
        <f>IFERROR(INDEX('Season 3'!$J$9:$J$16,MATCH('VS stats'!$C88,'Season 3'!$H$9:$H$16,0)),IFERROR(INDEX('Season 3'!$J$39,MATCH('VS stats'!$C88,'Season 3'!$H$39,0)),"-"))</f>
        <v>-</v>
      </c>
      <c r="S88" s="965" t="str">
        <f>IFERROR(INDEX('Season 3'!$P$9:$P$16,MATCH('VS stats'!$C88,'Season 3'!$N$9:$N$16,0)),IFERROR(INDEX('Season 3'!$J$30,MATCH('VS stats'!$C88,'Season 3'!$H$30,0)),"-"))</f>
        <v>-</v>
      </c>
      <c r="T88" s="965" t="str">
        <f>IFERROR(INDEX('Season 3'!$P$20:$P$24,MATCH('VS stats'!$C88,'Season 3'!$N$20:$N$24,0)),
IFERROR(INDEX('Season 3'!$X$9,MATCH('VS stats'!$C88,'Season 3'!$U$9,0)),
IFERROR(INDEX('Season 3'!$X$11:$X$13,MATCH('VS stats'!$C88,'Season 3'!$U$11:$U83,0)),
IFERROR(INDEX('Season 3'!$X$17,MATCH('VS stats'!$C88,'Season 3'!$U$17,0)),
IFERROR(INDEX('Season 3'!$X$19,MATCH('VS stats'!$C88,'Season 3'!$U$19,0)),
IFERROR(INDEX('Season 3'!$X$21,MATCH('VS stats'!$C88,'Season 3'!$U$21,0)),
IFERROR(INDEX('Season 3'!$X$23,MATCH('VS stats'!$C88,'Season 3'!$U$23,0)),
IFERROR(INDEX('Season 3'!$X$25,MATCH('VS stats'!$C88,'Season 3'!$U$25,0)),"-"))))))))</f>
        <v>-</v>
      </c>
      <c r="U88" s="966" t="str">
        <f>IFERROR(INDEX('Season 3'!$X$10,MATCH('VS stats'!$C88,'Season 3'!$U$10,0)),
IFERROR(INDEX('Season 3'!$X$14:$X$16,MATCH('VS stats'!$C88,'Season 3'!$U$14:$U$16,0)),
IFERROR(INDEX('Season 3'!$X$18,MATCH('VS stats'!$C88,'Season 3'!$U$18,0)),
IFERROR(INDEX('Season 3'!$X$20,MATCH('VS stats'!$C88,'Season 3'!$U$20,0)),
IFERROR(INDEX('Season 3'!$X$22,MATCH('VS stats'!$C88,'Season 3'!$U$22,0)),
IFERROR(INDEX('Season 3'!$X$24,MATCH('VS stats'!$C88,'Season 3'!$U$24,0)),"-"))))))</f>
        <v>-</v>
      </c>
      <c r="V88" s="965" t="str">
        <f>IFERROR(INDEX('Season 4'!$D$9:$D$27,MATCH('VS stats'!$C88,'Season 4'!$B$9:$B$27,0)),"-")</f>
        <v>-</v>
      </c>
      <c r="W88" s="965" t="str">
        <f>IFERROR(INDEX('Season 4'!$D$28:$D$46,MATCH('VS stats'!$C88,'Season 4'!$B$28:$B$46,0)),"-")</f>
        <v>-</v>
      </c>
      <c r="X88" s="965" t="str">
        <f>IFERROR(INDEX('Season 4'!$J$9:$J$16,MATCH('VS stats'!$C88,'Season 4'!$H$9:$H$16,0)),IFERROR(INDEX('Season 4'!$J$39,MATCH('VS stats'!$C88,'Season 4'!$H$39,0)),"-"))</f>
        <v>-</v>
      </c>
      <c r="Y88" s="965" t="str">
        <f>IFERROR(INDEX('Season 4'!$P$9:$P$16,MATCH('VS stats'!$C88,'Season 4'!$N$9:$N$16,0)),IFERROR(INDEX('Season 4'!$J$30,MATCH('VS stats'!$C88,'Season 4'!$H$30,0)),"-"))</f>
        <v>-</v>
      </c>
      <c r="Z88" s="965" t="str">
        <f>IFERROR(INDEX('Season 4'!$P$20:$P$24,MATCH('VS stats'!$C88,'Season 4'!$N$20:$N$24,0)),
IFERROR(INDEX('Season 4'!$X$9,MATCH('VS stats'!$C88,'Season 4'!$U$9,0)),
IFERROR(INDEX('Season 4'!$X$11:$X$13,MATCH('VS stats'!$C88,'Season 4'!$U$11:$U96,0)),
IFERROR(INDEX('Season 4'!$X$17,MATCH('VS stats'!$C88,'Season 4'!$U$17,0)),
IFERROR(INDEX('Season 4'!$X$19,MATCH('VS stats'!$C88,'Season 4'!$U$19,0)),
IFERROR(INDEX('Season 4'!$X$21,MATCH('VS stats'!$C88,'Season 4'!$U$21,0)),
IFERROR(INDEX('Season 4'!$X$23,MATCH('VS stats'!$C88,'Season 4'!$U$23,0)),
IFERROR(INDEX('Season 4'!$X$25,MATCH('VS stats'!$C88,'Season 4'!$U$25,0)),"-"))))))))</f>
        <v>-</v>
      </c>
      <c r="AA88" s="966" t="str">
        <f>IFERROR(INDEX('Season 4'!$X$10,MATCH('VS stats'!$C88,'Season 4'!$U$10,0)),
IFERROR(INDEX('Season 4'!$X$14:$X$16,MATCH('VS stats'!$C88,'Season 4'!$U$14:$U$16,0)),
IFERROR(INDEX('Season 4'!$X$18,MATCH('VS stats'!$C88,'Season 4'!$U$18,0)),
IFERROR(INDEX('Season 4'!$X$20,MATCH('VS stats'!$C88,'Season 4'!$U$20,0)),
IFERROR(INDEX('Season 4'!$X$22,MATCH('VS stats'!$C88,'Season 4'!$U$22,0)),
IFERROR(INDEX('Season 4'!$X$24,MATCH('VS stats'!$C88,'Season 4'!$U$24,0)),"-"))))))</f>
        <v>-</v>
      </c>
      <c r="AB88" s="965" t="str">
        <f>IFERROR(INDEX('Season 5'!$D$9:$D$27,MATCH('VS stats'!$C88,'Season 5'!$B$9:$B$27,0)),"-")</f>
        <v>-</v>
      </c>
      <c r="AC88" s="965" t="str">
        <f>IFERROR(INDEX('Season 5'!$D$28:$D$46,MATCH('VS stats'!$C88,'Season 5'!$B$28:$B$46,0)),"-")</f>
        <v>-</v>
      </c>
      <c r="AD88" s="965" t="str">
        <f>IFERROR(INDEX('Season 5'!$J$9:$J$16,MATCH('VS stats'!$C88,'Season 5'!$H$9:$H$16,0)),IFERROR(INDEX('Season 5'!$J$39,MATCH('VS stats'!$C88,'Season 5'!$H$39,0)),"-"))</f>
        <v>-</v>
      </c>
      <c r="AE88" s="965" t="str">
        <f>IFERROR(INDEX('Season 5'!$P$9:$P$16,MATCH('VS stats'!$C88,'Season 5'!$N$9:$N$16,0)),IFERROR(INDEX('Season 5'!$J$30,MATCH('VS stats'!$C88,'Season 5'!$H$30,0)),"-"))</f>
        <v>-</v>
      </c>
      <c r="AF88" s="965" t="str">
        <f>IFERROR(INDEX('Season 5'!$P$20:$P$24,MATCH('VS stats'!$C88,'Season 5'!$N$20:$N$24,0)),
IFERROR(INDEX('Season 5'!$X$9,MATCH('VS stats'!$C88,'Season 5'!$U$9,0)),
IFERROR(INDEX('Season 5'!$X$11:$X$13,MATCH('VS stats'!$C88,'Season 5'!$U$11:$U96,0)),
IFERROR(INDEX('Season 5'!$X$17,MATCH('VS stats'!$C88,'Season 5'!$U$17,0)),
IFERROR(INDEX('Season 5'!$X$19,MATCH('VS stats'!$C88,'Season 5'!$U$19,0)),
IFERROR(INDEX('Season 5'!$X$21,MATCH('VS stats'!$C88,'Season 5'!$U$21,0)),
IFERROR(INDEX('Season 5'!$X$23,MATCH('VS stats'!$C88,'Season 5'!$U$23,0)),"-")))))))</f>
        <v>-</v>
      </c>
      <c r="AG88" s="966" t="str">
        <f>IFERROR(INDEX('Season 5'!$X$10,MATCH('VS stats'!$C88,'Season 5'!$U$10,0)),
IFERROR(INDEX('Season 5'!$X$14:$X$16,MATCH('VS stats'!$C88,'Season 5'!$U$14:$U$16,0)),
IFERROR(INDEX('Season 5'!$X$18,MATCH('VS stats'!$C88,'Season 5'!$U$18,0)),
IFERROR(INDEX('Season 5'!$X$20,MATCH('VS stats'!$C88,'Season 5'!$U$20,0)),
IFERROR(INDEX('Season 5'!$X$22,MATCH('VS stats'!$C88,'Season 5'!$U$22,0)),"-")))))</f>
        <v>-</v>
      </c>
      <c r="AH88" s="965" t="str">
        <f>IFERROR(INDEX('Season 6'!$D$9:$D$27,MATCH('VS stats'!$C88,'Season 6'!$B$9:$B$27,0)),"-")</f>
        <v>-</v>
      </c>
      <c r="AI88" s="965" t="str">
        <f>IFERROR(INDEX('Season 6'!$D$28:$D$46,MATCH('VS stats'!$C88,'Season 6'!$B$28:$B$46,0)),"-")</f>
        <v>-</v>
      </c>
      <c r="AJ88" s="965" t="str">
        <f>IFERROR(INDEX('Season 6'!$J$9:$J$16,MATCH('VS stats'!$C88,'Season 6'!$H$9:$H$16,0)),IFERROR(INDEX('Season 6'!$J$39,MATCH('VS stats'!$C88,'Season 6'!$H$39,0)),"-"))</f>
        <v>-</v>
      </c>
      <c r="AK88" s="965" t="str">
        <f>IFERROR(INDEX('Season 6'!$P$9:$P$16,MATCH('VS stats'!$C88,'Season 6'!$N$9:$N$16,0)),IFERROR(INDEX('Season 6'!$J$30,MATCH('VS stats'!$C88,'Season 6'!$H$30,0)),"-"))</f>
        <v>-</v>
      </c>
      <c r="AL88" s="965" t="str">
        <f>IFERROR(INDEX('Season 6'!$P$20:$P$24,MATCH('VS stats'!$C88,'Season 6'!$N$20:$N$24,0)),
IFERROR(INDEX('Season 6'!$X$9,MATCH('VS stats'!$C88,'Season 6'!$U$9,0)),
IFERROR(INDEX('Season 6'!$X$11:$X$13,MATCH('VS stats'!$C88,'Season 6'!$U$11:$U96,0)),
IFERROR(INDEX('Season 6'!$X$17,MATCH('VS stats'!$C88,'Season 6'!$U$17,0)),
IFERROR(INDEX('Season 6'!$X$19,MATCH('VS stats'!$C88,'Season 6'!$U$19,0)),
IFERROR(INDEX('Season 6'!$X$21,MATCH('VS stats'!$C88,'Season 6'!$U$21,0)),
IFERROR(INDEX('Season 6'!$X$23,MATCH('VS stats'!$C88,'Season 6'!$U$23,0)),"-")))))))</f>
        <v>-</v>
      </c>
      <c r="AM88" s="966" t="str">
        <f>IFERROR(INDEX('Season 6'!$X$10,MATCH('VS stats'!$C88,'Season 6'!$U$10,0)),
IFERROR(INDEX('Season 6'!$X$14:$X$16,MATCH('VS stats'!$C88,'Season 6'!$U$14:$U$16,0)),
IFERROR(INDEX('Season 6'!$X$18,MATCH('VS stats'!$C88,'Season 6'!$U$18,0)),
IFERROR(INDEX('Season 6'!$X$20,MATCH('VS stats'!$C88,'Season 6'!$U$20,0)),
IFERROR(INDEX('Season 6'!$X$22,MATCH('VS stats'!$C88,'Season 6'!$U$22,0)),"-")))))</f>
        <v>-</v>
      </c>
      <c r="AN88" s="965" t="str">
        <f>IFERROR(INDEX('Season 7'!$D$9:$D$27,MATCH('VS stats'!$C88,'Season 7'!$B$9:$B$27,0)),"-")</f>
        <v>-</v>
      </c>
      <c r="AO88" s="965" t="str">
        <f>IFERROR(INDEX('Season 7'!$D$28:$D$46,MATCH('VS stats'!$C88,'Season 7'!$B$28:$B$46,0)),"-")</f>
        <v>-</v>
      </c>
      <c r="AP88" s="965" t="str">
        <f>IFERROR(INDEX('Season 7'!$J$9:$J$16,MATCH('VS stats'!$C88,'Season 7'!$H$9:$H$16,0)),IFERROR(INDEX('Season 7'!$J$39,MATCH('VS stats'!$C88,'Season 7'!$H$39,0)),"-"))</f>
        <v>-</v>
      </c>
      <c r="AQ88" s="965" t="str">
        <f>IFERROR(INDEX('Season 7'!$P$9:$P$16,MATCH('VS stats'!$C88,'Season 7'!$N$9:$N$16,0)),IFERROR(INDEX('Season 7'!$J$30,MATCH('VS stats'!$C88,'Season 7'!$H$30,0)),"-"))</f>
        <v>-</v>
      </c>
      <c r="AR88" s="965" t="str">
        <f>IFERROR(INDEX('Season 7'!$P$20:$P$24,MATCH('VS stats'!$C88,'Season 7'!$N$20:$N$24,0)),
IFERROR(INDEX('Season 7'!$X$9,MATCH('VS stats'!$C88,'Season 7'!$U$9,0)),
IFERROR(INDEX('Season 7'!$X$11:$X$13,MATCH('VS stats'!$C88,'Season 7'!$U$11:$U96,0)),
IFERROR(INDEX('Season 7'!$X$17,MATCH('VS stats'!$C88,'Season 7'!$U$17,0)),
IFERROR(INDEX('Season 7'!$X$19,MATCH('VS stats'!$C88,'Season 7'!$U$19,0)),
IFERROR(INDEX('Season 7'!$X$21,MATCH('VS stats'!$C88,'Season 7'!$U$21,0)),
IFERROR(INDEX('Season 7'!$X$23,MATCH('VS stats'!$C88,'Season 7'!$U$23,0)),"-")))))))</f>
        <v>-</v>
      </c>
      <c r="AS88" s="966" t="str">
        <f>IFERROR(INDEX('Season 7'!$X$10,MATCH('VS stats'!$C88,'Season 7'!$U$10,0)),
IFERROR(INDEX('Season 7'!$X$14:$X$16,MATCH('VS stats'!$C88,'Season 7'!$U$14:$U$16,0)),
IFERROR(INDEX('Season 7'!$X$18,MATCH('VS stats'!$C88,'Season 7'!$U$18,0)),
IFERROR(INDEX('Season 7'!$X$20,MATCH('VS stats'!$C88,'Season 7'!$U$20,0)),
IFERROR(INDEX('Season 7'!$X$22,MATCH('VS stats'!$C88,'Season 7'!$U$22,0)),"-")))))</f>
        <v>-</v>
      </c>
      <c r="AT88" s="965" t="str">
        <f>IFERROR(INDEX('Season 8'!$D$9:$D$27,MATCH('VS stats'!$C88,'Season 8'!$B$9:$B$27,0)),"-")</f>
        <v>-</v>
      </c>
      <c r="AU88" s="965" t="str">
        <f>IFERROR(INDEX('Season 8'!$D$28:$D$46,MATCH('VS stats'!$C88,'Season 8'!$B$28:$B$46,0)),"-")</f>
        <v>-</v>
      </c>
      <c r="AV88" s="965" t="str">
        <f>IFERROR(INDEX('Season 8'!$J$9:$J$16,MATCH('VS stats'!$C88,'Season 8'!$H$9:$H$16,0)),IFERROR(INDEX('Season 8'!$J$39,MATCH('VS stats'!$C88,'Season 8'!$H$39,0)),"-"))</f>
        <v>-</v>
      </c>
      <c r="AW88" s="965" t="str">
        <f>IFERROR(INDEX('Season 8'!$P$9:$P$16,MATCH('VS stats'!$C88,'Season 8'!$N$9:$N$16,0)),IFERROR(INDEX('Season 8'!$J$30,MATCH('VS stats'!$C88,'Season 8'!$H$30,0)),"-"))</f>
        <v>-</v>
      </c>
      <c r="AX88" s="965" t="str">
        <f>IFERROR(INDEX('Season 8'!$P$20:$P$24,MATCH('VS stats'!$C88,'Season 8'!$N$20:$N$24,0)),
IFERROR(INDEX('Season 8'!$X$9,MATCH('VS stats'!$C88,'Season 8'!$U$9,0)),
IFERROR(INDEX('Season 8'!$X$11:$X$13,MATCH('VS stats'!$C88,'Season 8'!$U$11:$U96,0)),
IFERROR(INDEX('Season 8'!$X$17,MATCH('VS stats'!$C88,'Season 8'!$U$17,0)),
IFERROR(INDEX('Season 8'!$X$19,MATCH('VS stats'!$C88,'Season 8'!$U$19,0)),
IFERROR(INDEX('Season 8'!$X$21,MATCH('VS stats'!$C88,'Season 8'!$U$21,0)),
IFERROR(INDEX('Season 8'!$X$23,MATCH('VS stats'!$C88,'Season 8'!$U$23,0)),"-")))))))</f>
        <v>-</v>
      </c>
      <c r="AY88" s="966" t="str">
        <f>IFERROR(INDEX('Season 8'!$X$10,MATCH('VS stats'!$C88,'Season 8'!$U$10,0)),
IFERROR(INDEX('Season 8'!$X$14:$X$16,MATCH('VS stats'!$C88,'Season 8'!$U$14:$U$16,0)),
IFERROR(INDEX('Season 8'!$X$18,MATCH('VS stats'!$C88,'Season 8'!$U$18,0)),
IFERROR(INDEX('Season 8'!$X$20,MATCH('VS stats'!$C88,'Season 8'!$U$20,0)),
IFERROR(INDEX('Season 8'!$X$22,MATCH('VS stats'!$C88,'Season 8'!$U$22,0)),"-")))))</f>
        <v>-</v>
      </c>
      <c r="AZ88" s="965" t="str">
        <f>IFERROR(INDEX('Season 9'!$D$9:$D$27,MATCH('VS stats'!$C88,'Season 9'!$B$9:$B$27,0)),"-")</f>
        <v>-</v>
      </c>
      <c r="BA88" s="965" t="str">
        <f>IFERROR(INDEX('Season 9'!$D$28:$D$46,MATCH('VS stats'!$C88,'Season 9'!$B$28:$B$46,0)),"-")</f>
        <v>-</v>
      </c>
      <c r="BB88" s="965" t="str">
        <f>IFERROR(INDEX('Season 9'!$J$9:$J$16,MATCH('VS stats'!$C88,'Season 9'!$H$9:$H$16,0)),IFERROR(INDEX('Season 9'!$J$39,MATCH('VS stats'!$C88,'Season 9'!$H$39,0)),"-"))</f>
        <v>-</v>
      </c>
      <c r="BC88" s="965" t="str">
        <f>IFERROR(INDEX('Season 9'!$P$9:$P$16,MATCH('VS stats'!$C88,'Season 9'!$N$9:$N$16,0)),IFERROR(INDEX('Season 9'!$J$30,MATCH('VS stats'!$C88,'Season 9'!$H$30,0)),"-"))</f>
        <v>-</v>
      </c>
      <c r="BD88" s="965" t="str">
        <f>IFERROR(INDEX('Season 9'!$P$20:$P$24,MATCH('VS stats'!$C88,'Season 9'!$N$20:$N$24,0)),
IFERROR(INDEX('Season 9'!$X$9,MATCH('VS stats'!$C88,'Season 9'!$U$9,0)),
IFERROR(INDEX('Season 9'!$X$11:$X$13,MATCH('VS stats'!$C88,'Season 9'!$U$11:$U96,0)),
IFERROR(INDEX('Season 9'!$X$17,MATCH('VS stats'!$C88,'Season 9'!$U$17,0)),
IFERROR(INDEX('Season 9'!$X$19,MATCH('VS stats'!$C88,'Season 9'!$U$19,0)),
IFERROR(INDEX('Season 9'!$X$21,MATCH('VS stats'!$C88,'Season 9'!$U$21,0)),
IFERROR(INDEX('Season 9'!$X$23,MATCH('VS stats'!$C88,'Season 9'!$U$23,0)),"-")))))))</f>
        <v>-</v>
      </c>
      <c r="BE88" s="966" t="str">
        <f>IFERROR(INDEX('Season 9'!$X$10,MATCH('VS stats'!$C88,'Season 9'!$U$10,0)),
IFERROR(INDEX('Season 9'!$X$14:$X$16,MATCH('VS stats'!$C88,'Season 9'!$U$14:$U$16,0)),
IFERROR(INDEX('Season 9'!$X$18,MATCH('VS stats'!$C88,'Season 9'!$U$18,0)),
IFERROR(INDEX('Season 9'!$X$20,MATCH('VS stats'!$C88,'Season 9'!$U$20,0)),
IFERROR(INDEX('Season 9'!$X$22,MATCH('VS stats'!$C88,'Season 9'!$U$22,0)),"-")))))</f>
        <v>-</v>
      </c>
      <c r="BF88" s="965" t="str">
        <f>IFERROR(INDEX('Season 10'!$D$9:$D$27,MATCH('VS stats'!$C88,'Season 10'!$B$9:$B$27,0)),"-")</f>
        <v>-</v>
      </c>
      <c r="BG88" s="965" t="str">
        <f>IFERROR(INDEX('Season 10'!$D$28:$D$46,MATCH('VS stats'!$C88,'Season 10'!$B$28:$B$46,0)),"-")</f>
        <v>-</v>
      </c>
      <c r="BH88" s="965" t="str">
        <f>IFERROR(INDEX('Season 10'!$J$9:$J$16,MATCH('VS stats'!$C88,'Season 10'!$H$9:$H$16,0)),IFERROR(INDEX('Season 10'!$J$39,MATCH('VS stats'!$C88,'Season 10'!$H$39,0)),"-"))</f>
        <v>-</v>
      </c>
      <c r="BI88" s="965" t="str">
        <f>IFERROR(INDEX('Season 10'!$P$9:$P$16,MATCH('VS stats'!$C88,'Season 10'!$N$9:$N$16,0)),IFERROR(INDEX('Season 10'!$J$30,MATCH('VS stats'!$C88,'Season 10'!$H$30,0)),"-"))</f>
        <v>-</v>
      </c>
      <c r="BJ88" s="965" t="str">
        <f>IFERROR(INDEX('Season 10'!$P$20:$P$24,MATCH('VS stats'!$C88,'Season 10'!$N$20:$N$24,0)),
IFERROR(INDEX('Season 10'!$X$9,MATCH('VS stats'!$C88,'Season 10'!$U$9,0)),
IFERROR(INDEX('Season 10'!$X$11:$X$13,MATCH('VS stats'!$C88,'Season 10'!$U$11:$U96,0)),
IFERROR(INDEX('Season 10'!$X$17,MATCH('VS stats'!$C88,'Season 10'!$U$17,0)),
IFERROR(INDEX('Season 10'!$X$19,MATCH('VS stats'!$C88,'Season 10'!$U$19,0)),
IFERROR(INDEX('Season 10'!$X$21,MATCH('VS stats'!$C88,'Season 10'!$U$21,0)),
IFERROR(INDEX('Season 10'!$X$23,MATCH('VS stats'!$C88,'Season 10'!$U$23,0)),"-")))))))</f>
        <v>-</v>
      </c>
      <c r="BK88" s="966" t="str">
        <f>IFERROR(INDEX('Season 10'!$X$10,MATCH('VS stats'!$C88,'Season 10'!$U$10,0)),
IFERROR(INDEX('Season 10'!$X$14:$X$16,MATCH('VS stats'!$C88,'Season 10'!$U$14:$U$16,0)),
IFERROR(INDEX('Season 10'!$X$18,MATCH('VS stats'!$C88,'Season 10'!$U$18,0)),
IFERROR(INDEX('Season 10'!$X$20,MATCH('VS stats'!$C88,'Season 10'!$U$20,0)),
IFERROR(INDEX('Season 10'!$X$22,MATCH('VS stats'!$C88,'Season 10'!$U$22,0)),"-")))))</f>
        <v>-</v>
      </c>
      <c r="BL88" s="965" t="str">
        <f>IFERROR(INDEX('Season 11'!$D$9:$D$27,MATCH('VS stats'!$C88,'Season 11'!$B$9:$B$27,0)),"-")</f>
        <v>-</v>
      </c>
      <c r="BM88" s="965" t="str">
        <f>IFERROR(INDEX('Season 11'!$D$28:$D$46,MATCH('VS stats'!$C88,'Season 11'!$B$28:$B$46,0)),"-")</f>
        <v>-</v>
      </c>
      <c r="BN88" s="965" t="str">
        <f>IFERROR(INDEX('Season 11'!$J$9:$J$16,MATCH('VS stats'!$C88,'Season 11'!$H$9:$H$16,0)),IFERROR(INDEX('Season 11'!$J$39,MATCH('VS stats'!$C88,'Season 11'!$H$39,0)),"-"))</f>
        <v>-</v>
      </c>
      <c r="BO88" s="965" t="str">
        <f>IFERROR(INDEX('Season 11'!$P$9:$P$16,MATCH('VS stats'!$C88,'Season 11'!$N$9:$N$16,0)),IFERROR(INDEX('Season 11'!$J$30,MATCH('VS stats'!$C88,'Season 11'!$H$30,0)),"-"))</f>
        <v>-</v>
      </c>
      <c r="BP88" s="965" t="str">
        <f>IFERROR(INDEX('Season 11'!$P$20:$P$24,MATCH('VS stats'!$C88,'Season 11'!$N$20:$N$24,0)),
IFERROR(INDEX('Season 11'!$X$9,MATCH('VS stats'!$C88,'Season 11'!$U$9,0)),
IFERROR(INDEX('Season 11'!$X$11:$X$13,MATCH('VS stats'!$C88,'Season 11'!$U$11:$U96,0)),
IFERROR(INDEX('Season 11'!$X$17,MATCH('VS stats'!$C88,'Season 11'!$U$17,0)),
IFERROR(INDEX('Season 11'!$X$19,MATCH('VS stats'!$C88,'Season 11'!$U$19,0)),
IFERROR(INDEX('Season 11'!$X$21,MATCH('VS stats'!$C88,'Season 11'!$U$21,0)),
IFERROR(INDEX('Season 11'!$X$23,MATCH('VS stats'!$C88,'Season 11'!$U$23,0)),"-")))))))</f>
        <v>-</v>
      </c>
      <c r="BQ88" s="966" t="str">
        <f>IFERROR(INDEX('Season 11'!$X$10,MATCH('VS stats'!$C88,'Season 11'!$U$10,0)),
IFERROR(INDEX('Season 11'!$X$14:$X$16,MATCH('VS stats'!$C88,'Season 11'!$U$14:$U$16,0)),
IFERROR(INDEX('Season 11'!$X$18,MATCH('VS stats'!$C88,'Season 11'!$U$18,0)),
IFERROR(INDEX('Season 11'!$X$20,MATCH('VS stats'!$C88,'Season 11'!$U$20,0)),
IFERROR(INDEX('Season 11'!$X$22,MATCH('VS stats'!$C88,'Season 11'!$U$22,0)),"-")))))</f>
        <v>-</v>
      </c>
      <c r="BR88" s="965" t="str">
        <f>IFERROR(INDEX('Season 12'!$D$9:$D$27,MATCH('VS stats'!$C88,'Season 12'!$B$9:$B$27,0)),"-")</f>
        <v>-</v>
      </c>
      <c r="BS88" s="965" t="str">
        <f>IFERROR(INDEX('Season 12'!$D$28:$D$46,MATCH('VS stats'!$C88,'Season 12'!$B$28:$B$46,0)),"-")</f>
        <v>-</v>
      </c>
      <c r="BT88" s="965" t="str">
        <f>IFERROR(INDEX('Season 12'!$J$9:$J$16,MATCH('VS stats'!$C88,'Season 12'!$H$9:$H$16,0)),IFERROR(INDEX('Season 12'!$J$39,MATCH('VS stats'!$C88,'Season 12'!$H$39,0)),"-"))</f>
        <v>-</v>
      </c>
      <c r="BU88" s="965" t="str">
        <f>IFERROR(INDEX('Season 12'!$P$9:$P$16,MATCH('VS stats'!$C88,'Season 12'!$N$9:$N$16,0)),IFERROR(INDEX('Season 12'!$J$30,MATCH('VS stats'!$C88,'Season 12'!$H$30,0)),"-"))</f>
        <v>-</v>
      </c>
      <c r="BV88" s="965" t="str">
        <f>IFERROR(INDEX('Season 12'!$P$20:$P$24,MATCH('VS stats'!$C88,'Season 12'!$N$20:$N$24,0)),
IFERROR(INDEX('Season 12'!$X$9,MATCH('VS stats'!$C88,'Season 12'!$U$9,0)),
IFERROR(INDEX('Season 12'!$X$11:$X$13,MATCH('VS stats'!$C88,'Season 12'!$U$11:$U96,0)),
IFERROR(INDEX('Season 12'!$X$17,MATCH('VS stats'!$C88,'Season 12'!$U$17,0)),
IFERROR(INDEX('Season 12'!$X$19,MATCH('VS stats'!$C88,'Season 12'!$U$19,0)),
IFERROR(INDEX('Season 12'!$X$21,MATCH('VS stats'!$C88,'Season 12'!$U$21,0)),
IFERROR(INDEX('Season 12'!$X$23,MATCH('VS stats'!$C88,'Season 12'!$U$23,0)),"-")))))))</f>
        <v>-</v>
      </c>
      <c r="BW88" s="966" t="str">
        <f>IFERROR(INDEX('Season 12'!$X$10,MATCH('VS stats'!$C88,'Season 12'!$U$10,0)),
IFERROR(INDEX('Season 12'!$X$14:$X$16,MATCH('VS stats'!$C88,'Season 12'!$U$14:$U$16,0)),
IFERROR(INDEX('Season 12'!$X$18,MATCH('VS stats'!$C88,'Season 12'!$U$18,0)),
IFERROR(INDEX('Season 12'!$X$20,MATCH('VS stats'!$C88,'Season 12'!$U$20,0)),
IFERROR(INDEX('Season 12'!$X$22,MATCH('VS stats'!$C88,'Season 12'!$U$22,0)),"-")))))</f>
        <v>-</v>
      </c>
      <c r="BX88" s="965" t="str">
        <f>IFERROR(INDEX('Season 13'!$D$9:$D$27,MATCH('VS stats'!$C88,'Season 13'!$B$9:$B$27,0)),"-")</f>
        <v>-</v>
      </c>
      <c r="BY88" s="965" t="str">
        <f>IFERROR(INDEX('Season 13'!$D$28:$D$46,MATCH('VS stats'!$C88,'Season 13'!$B$28:$B$46,0)),"-")</f>
        <v>-</v>
      </c>
      <c r="BZ88" s="965" t="str">
        <f>IFERROR(INDEX('Season 13'!$J$9:$J$16,MATCH('VS stats'!$C88,'Season 13'!$H$9:$H$16,0)),IFERROR(INDEX('Season 13'!$J$39,MATCH('VS stats'!$C88,'Season 13'!$H$39,0)),"-"))</f>
        <v>-</v>
      </c>
      <c r="CA88" s="965" t="str">
        <f>IFERROR(INDEX('Season 13'!$P$9:$P$16,MATCH('VS stats'!$C88,'Season 13'!$N$9:$N$16,0)),IFERROR(INDEX('Season 13'!$J$30,MATCH('VS stats'!$C88,'Season 13'!$H$30,0)),"-"))</f>
        <v>-</v>
      </c>
      <c r="CB88" s="965" t="str">
        <f>IFERROR(INDEX('Season 13'!$P$20:$P$24,MATCH('VS stats'!$C88,'Season 13'!$N$20:$N$24,0)),
IFERROR(INDEX('Season 13'!$X$9,MATCH('VS stats'!$C88,'Season 13'!$U$9,0)),
IFERROR(INDEX('Season 13'!$X$11:$X$13,MATCH('VS stats'!$C88,'Season 13'!$U$11:$U96,0)),
IFERROR(INDEX('Season 13'!$X$17,MATCH('VS stats'!$C88,'Season 13'!$U$17,0)),
IFERROR(INDEX('Season 13'!$X$19,MATCH('VS stats'!$C88,'Season 13'!$U$19,0)),
IFERROR(INDEX('Season 13'!$X$21,MATCH('VS stats'!$C88,'Season 13'!$U$21,0)),
IFERROR(INDEX('Season 13'!$X$23,MATCH('VS stats'!$C88,'Season 13'!$U$23,0)),"-")))))))</f>
        <v>-</v>
      </c>
      <c r="CC88" s="966" t="str">
        <f>IFERROR(INDEX('Season 13'!$X$10,MATCH('VS stats'!$C88,'Season 13'!$U$10,0)),
IFERROR(INDEX('Season 13'!$X$14:$X$16,MATCH('VS stats'!$C88,'Season 13'!$U$14:$U$16,0)),
IFERROR(INDEX('Season 13'!$X$18,MATCH('VS stats'!$C88,'Season 13'!$U$18,0)),
IFERROR(INDEX('Season 13'!$X$20,MATCH('VS stats'!$C88,'Season 13'!$U$20,0)),
IFERROR(INDEX('Season 13'!$X$22,MATCH('VS stats'!$C88,'Season 13'!$U$22,0)),"-")))))</f>
        <v>-</v>
      </c>
      <c r="CD88" s="965" t="str">
        <f>IFERROR(INDEX('Season 14'!$D$9:$D$27,MATCH('VS stats'!$C88,'Season 14'!$B$9:$B$27,0)),"-")</f>
        <v>-</v>
      </c>
      <c r="CE88" s="965" t="str">
        <f>IFERROR(INDEX('Season 14'!$D$28:$D$46,MATCH('VS stats'!$C88,'Season 14'!$B$28:$B$46,0)),"-")</f>
        <v>-</v>
      </c>
      <c r="CF88" s="965" t="str">
        <f>IFERROR(INDEX('Season 14'!$J$9:$J$16,MATCH('VS stats'!$C88,'Season 14'!$H$9:$H$16,0)),IFERROR(INDEX('Season 14'!$J$39,MATCH('VS stats'!$C88,'Season 14'!$H$39,0)),"-"))</f>
        <v>-</v>
      </c>
      <c r="CG88" s="965" t="str">
        <f>IFERROR(INDEX('Season 14'!$P$9:$P$16,MATCH('VS stats'!$C88,'Season 14'!$N$9:$N$16,0)),IFERROR(INDEX('Season 14'!$J$30,MATCH('VS stats'!$C88,'Season 14'!$H$30,0)),"-"))</f>
        <v>-</v>
      </c>
      <c r="CH88" s="965" t="str">
        <f>IFERROR(INDEX('Season 14'!$P$20:$P$24,MATCH('VS stats'!$C88,'Season 14'!$N$20:$N$24,0)),
IFERROR(INDEX('Season 14'!$X$9,MATCH('VS stats'!$C88,'Season 14'!$U$9,0)),
IFERROR(INDEX('Season 14'!$X$11:$X$13,MATCH('VS stats'!$C88,'Season 14'!$U$11:$U96,0)),
IFERROR(INDEX('Season 14'!$X$17,MATCH('VS stats'!$C88,'Season 14'!$U$17,0)),
IFERROR(INDEX('Season 14'!$X$19,MATCH('VS stats'!$C88,'Season 14'!$U$19,0)),
IFERROR(INDEX('Season 14'!$X$21,MATCH('VS stats'!$C88,'Season 14'!$U$21,0)),
IFERROR(INDEX('Season 14'!$X$23,MATCH('VS stats'!$C88,'Season 14'!$U$23,0)),"-")))))))</f>
        <v>-</v>
      </c>
      <c r="CI88" s="966" t="str">
        <f>IFERROR(INDEX('Season 14'!$X$10,MATCH('VS stats'!$C88,'Season 14'!$U$10,0)),
IFERROR(INDEX('Season 14'!$X$14:$X$16,MATCH('VS stats'!$C88,'Season 14'!$U$14:$U$16,0)),
IFERROR(INDEX('Season 14'!$X$18,MATCH('VS stats'!$C88,'Season 14'!$U$18,0)),
IFERROR(INDEX('Season 14'!$X$20,MATCH('VS stats'!$C88,'Season 14'!$U$20,0)),
IFERROR(INDEX('Season 14'!$X$22,MATCH('VS stats'!$C88,'Season 14'!$U$22,0)),"-")))))</f>
        <v>-</v>
      </c>
      <c r="CJ88" s="965" t="str">
        <f>IFERROR(INDEX('Season 15'!$D$9:$D$27,MATCH('VS stats'!$C88,'Season 15'!$B$9:$B$27,0)),"-")</f>
        <v>-</v>
      </c>
      <c r="CK88" s="965" t="str">
        <f>IFERROR(INDEX('Season 15'!$D$28:$D$46,MATCH('VS stats'!$C88,'Season 15'!$B$28:$B$46,0)),"-")</f>
        <v>-</v>
      </c>
      <c r="CL88" s="965" t="str">
        <f>IFERROR(INDEX('Season 15'!$J$9:$J$16,MATCH('VS stats'!$C88,'Season 15'!$H$9:$H$16,0)),IFERROR(INDEX('Season 15'!$J$39,MATCH('VS stats'!$C88,'Season 15'!$H$39,0)),"-"))</f>
        <v>-</v>
      </c>
      <c r="CM88" s="965" t="str">
        <f>IFERROR(INDEX('Season 15'!$P$9:$P$16,MATCH('VS stats'!$C88,'Season 15'!$N$9:$N$16,0)),IFERROR(INDEX('Season 15'!$J$30,MATCH('VS stats'!$C88,'Season 15'!$H$30,0)),"-"))</f>
        <v>-</v>
      </c>
      <c r="CN88" s="965" t="str">
        <f>IFERROR(INDEX('Season 15'!$P$20:$P$24,MATCH('VS stats'!$C88,'Season 15'!$N$20:$N$24,0)),
IFERROR(INDEX('Season 15'!$X$9,MATCH('VS stats'!$C88,'Season 15'!$U$9,0)),
IFERROR(INDEX('Season 15'!$X$11:$X$13,MATCH('VS stats'!$C88,'Season 15'!$U$11:$U96,0)),
IFERROR(INDEX('Season 15'!$X$17,MATCH('VS stats'!$C88,'Season 15'!$U$17,0)),
IFERROR(INDEX('Season 15'!$X$19,MATCH('VS stats'!$C88,'Season 15'!$U$19,0)),
IFERROR(INDEX('Season 15'!$X$21,MATCH('VS stats'!$C88,'Season 15'!$U$21,0)),
IFERROR(INDEX('Season 15'!$X$23,MATCH('VS stats'!$C88,'Season 15'!$U$23,0)),"-")))))))</f>
        <v>-</v>
      </c>
      <c r="CO88" s="966" t="str">
        <f>IFERROR(INDEX('Season 15'!$X$10,MATCH('VS stats'!$C88,'Season 15'!$U$10,0)),
IFERROR(INDEX('Season 15'!$X$14:$X$16,MATCH('VS stats'!$C88,'Season 15'!$U$14:$U$16,0)),
IFERROR(INDEX('Season 15'!$X$18,MATCH('VS stats'!$C88,'Season 15'!$U$18,0)),
IFERROR(INDEX('Season 15'!$X$20,MATCH('VS stats'!$C88,'Season 15'!$U$20,0)),
IFERROR(INDEX('Season 15'!$X$22,MATCH('VS stats'!$C88,'Season 15'!$U$22,0)),"-")))))</f>
        <v>-</v>
      </c>
      <c r="CP88" s="976"/>
      <c r="CQ88" s="822"/>
      <c r="CR88" s="822"/>
      <c r="CS88" s="822"/>
      <c r="CT88" s="822"/>
      <c r="CU88" s="822"/>
    </row>
    <row r="89" spans="2:99" x14ac:dyDescent="0.25">
      <c r="B89" s="678"/>
      <c r="C89" s="693" t="s">
        <v>254</v>
      </c>
      <c r="D89" s="965" t="str">
        <f>IFERROR(INDEX('Season 1'!$D$9:$D$31,MATCH('VS stats'!$C89,'Season 1'!$B$9:$B$31,0)),"-")</f>
        <v>-</v>
      </c>
      <c r="E89" s="965" t="str">
        <f>IFERROR(INDEX('Season 1'!$D$32:$D$54,MATCH('VS stats'!$C89,'Season 1'!$B$32:$B$54,0)),"-")</f>
        <v>-</v>
      </c>
      <c r="F89" s="965" t="str">
        <f>IFERROR(INDEX('Season 1'!$J$9:$J$16,MATCH('VS stats'!$C89,'Season 1'!$H$9:$H$16,0)),IFERROR(INDEX('Season 1'!$W$9:$W$14,MATCH('VS stats'!$C89,'Season 1'!$T$9:$T$14,0)),"-"))</f>
        <v>-</v>
      </c>
      <c r="G89" s="965" t="str">
        <f>IFERROR(INDEX('Season 1'!$P$9:$P$16,MATCH('VS stats'!$C89,'Season 1'!$N$9:$N$16,0)),"-")</f>
        <v>-</v>
      </c>
      <c r="H89" s="965" t="str">
        <f>IFERROR(INDEX('Season 1'!$P$20:$P$24,MATCH('VS stats'!$C89,'Season 1'!$N$20:$N$24,0)),"-")</f>
        <v>-</v>
      </c>
      <c r="I89" s="966" t="s">
        <v>35</v>
      </c>
      <c r="J89" s="965" t="str">
        <f>IFERROR(INDEX('Season 2'!$D$9:$D$31,MATCH('VS stats'!$C89,'Season 2'!$B$9:$B$31,0)),"-")</f>
        <v>-</v>
      </c>
      <c r="K89" s="965" t="str">
        <f>IFERROR(INDEX('Season 2'!$D$32:$D$54,MATCH('VS stats'!$C89,'Season 2'!$B$32:$B$54,0)),"-")</f>
        <v>-</v>
      </c>
      <c r="L89" s="965" t="str">
        <f>IFERROR(INDEX('Season 2'!$J$9:$J$16,MATCH('VS stats'!$C89,'Season 2'!$H$9:$H$16,0)),IFERROR(INDEX('Season 2'!$J$45:$J$50,MATCH('VS stats'!$C89,'Season 2'!$H$45:$H$50,0)),"-"))</f>
        <v>-</v>
      </c>
      <c r="M89" s="965" t="str">
        <f>IFERROR(INDEX('Season 2'!$P$9:$P$16,MATCH('VS stats'!$C89,'Season 2'!$N$9:$N$16,0)),IFERROR(INDEX('Season 2'!$J$30,MATCH('VS stats'!$C89,'Season 2'!$H$30,0)),"-"))</f>
        <v>-</v>
      </c>
      <c r="N89" s="965" t="str">
        <f>IFERROR(INDEX('Season 2'!$P$20:$P$24,MATCH('VS stats'!$C89,'Season 2'!$N$20:$N$24,0)),
IFERROR(INDEX('Season 2'!$X$9,MATCH('VS stats'!$C89,'Season 2'!$U$9,0)),
IFERROR(INDEX('Season 2'!$X$11:$X$13,MATCH('VS stats'!$C89,'Season 2'!$U$11:$U97,0)),
IFERROR(INDEX('Season 2'!$X$17,MATCH('VS stats'!$C89,'Season 2'!$U$17,0)),
IFERROR(INDEX('Season 2'!$X$19,MATCH('VS stats'!$C89,'Season 2'!$U$19,0)),
IFERROR(INDEX('Season 2'!$X$21,MATCH('VS stats'!$C89,'Season 2'!$U$21,0)),
IFERROR(INDEX('Season 2'!$X$23,MATCH('VS stats'!$C89,'Season 2'!$U$23,0)),
IFERROR(INDEX('Season 2'!$X$25,MATCH('VS stats'!$C89,'Season 2'!$U$25,0)),"-"))))))))</f>
        <v>-</v>
      </c>
      <c r="O89" s="966" t="str">
        <f>IFERROR(INDEX('Season 2'!$X$10,MATCH('VS stats'!$C89,'Season 2'!$U$10,0)),
IFERROR(INDEX('Season 2'!$X$14:$X$16,MATCH('VS stats'!$C89,'Season 2'!$U$14:$U$16,0)),
IFERROR(INDEX('Season 2'!$X$18,MATCH('VS stats'!$C89,'Season 2'!$U$18,0)),
IFERROR(INDEX('Season 2'!$X$20,MATCH('VS stats'!$C89,'Season 2'!$U$20,0)),
IFERROR(INDEX('Season 2'!$X$22,MATCH('VS stats'!$C89,'Season 2'!$U$22,0)),
IFERROR(INDEX('Season 2'!$X$24,MATCH('VS stats'!$C89,'Season 2'!$U$24,0)),"-"))))))</f>
        <v>-</v>
      </c>
      <c r="P89" s="965" t="str">
        <f>IFERROR(INDEX('Season 3'!$D$9:$D$31,MATCH('VS stats'!$C89,'Season 3'!$B$9:$B$31,0)),"-")</f>
        <v>-</v>
      </c>
      <c r="Q89" s="965" t="str">
        <f>IFERROR(INDEX('Season 3'!$D$32:$D$54,MATCH('VS stats'!$C89,'Season 3'!$B$32:$B$54,0)),"-")</f>
        <v>-</v>
      </c>
      <c r="R89" s="965" t="str">
        <f>IFERROR(INDEX('Season 3'!$J$9:$J$16,MATCH('VS stats'!$C89,'Season 3'!$H$9:$H$16,0)),IFERROR(INDEX('Season 3'!$J$39,MATCH('VS stats'!$C89,'Season 3'!$H$39,0)),"-"))</f>
        <v>-</v>
      </c>
      <c r="S89" s="965" t="str">
        <f>IFERROR(INDEX('Season 3'!$P$9:$P$16,MATCH('VS stats'!$C89,'Season 3'!$N$9:$N$16,0)),IFERROR(INDEX('Season 3'!$J$30,MATCH('VS stats'!$C89,'Season 3'!$H$30,0)),"-"))</f>
        <v>-</v>
      </c>
      <c r="T89" s="965" t="str">
        <f>IFERROR(INDEX('Season 3'!$P$20:$P$24,MATCH('VS stats'!$C89,'Season 3'!$N$20:$N$24,0)),
IFERROR(INDEX('Season 3'!$X$9,MATCH('VS stats'!$C89,'Season 3'!$U$9,0)),
IFERROR(INDEX('Season 3'!$X$11:$X$13,MATCH('VS stats'!$C89,'Season 3'!$U$11:$U83,0)),
IFERROR(INDEX('Season 3'!$X$17,MATCH('VS stats'!$C89,'Season 3'!$U$17,0)),
IFERROR(INDEX('Season 3'!$X$19,MATCH('VS stats'!$C89,'Season 3'!$U$19,0)),
IFERROR(INDEX('Season 3'!$X$21,MATCH('VS stats'!$C89,'Season 3'!$U$21,0)),
IFERROR(INDEX('Season 3'!$X$23,MATCH('VS stats'!$C89,'Season 3'!$U$23,0)),
IFERROR(INDEX('Season 3'!$X$25,MATCH('VS stats'!$C89,'Season 3'!$U$25,0)),"-"))))))))</f>
        <v>-</v>
      </c>
      <c r="U89" s="966" t="str">
        <f>IFERROR(INDEX('Season 3'!$X$10,MATCH('VS stats'!$C89,'Season 3'!$U$10,0)),
IFERROR(INDEX('Season 3'!$X$14:$X$16,MATCH('VS stats'!$C89,'Season 3'!$U$14:$U$16,0)),
IFERROR(INDEX('Season 3'!$X$18,MATCH('VS stats'!$C89,'Season 3'!$U$18,0)),
IFERROR(INDEX('Season 3'!$X$20,MATCH('VS stats'!$C89,'Season 3'!$U$20,0)),
IFERROR(INDEX('Season 3'!$X$22,MATCH('VS stats'!$C89,'Season 3'!$U$22,0)),
IFERROR(INDEX('Season 3'!$X$24,MATCH('VS stats'!$C89,'Season 3'!$U$24,0)),"-"))))))</f>
        <v>-</v>
      </c>
      <c r="V89" s="965" t="str">
        <f>IFERROR(INDEX('Season 4'!$D$9:$D$27,MATCH('VS stats'!$C89,'Season 4'!$B$9:$B$27,0)),"-")</f>
        <v>-</v>
      </c>
      <c r="W89" s="965" t="str">
        <f>IFERROR(INDEX('Season 4'!$D$28:$D$46,MATCH('VS stats'!$C89,'Season 4'!$B$28:$B$46,0)),"-")</f>
        <v>-</v>
      </c>
      <c r="X89" s="965" t="str">
        <f>IFERROR(INDEX('Season 4'!$J$9:$J$16,MATCH('VS stats'!$C89,'Season 4'!$H$9:$H$16,0)),IFERROR(INDEX('Season 4'!$J$39,MATCH('VS stats'!$C89,'Season 4'!$H$39,0)),"-"))</f>
        <v>-</v>
      </c>
      <c r="Y89" s="965" t="str">
        <f>IFERROR(INDEX('Season 4'!$P$9:$P$16,MATCH('VS stats'!$C89,'Season 4'!$N$9:$N$16,0)),IFERROR(INDEX('Season 4'!$J$30,MATCH('VS stats'!$C89,'Season 4'!$H$30,0)),"-"))</f>
        <v>-</v>
      </c>
      <c r="Z89" s="965" t="str">
        <f>IFERROR(INDEX('Season 4'!$P$20:$P$24,MATCH('VS stats'!$C89,'Season 4'!$N$20:$N$24,0)),
IFERROR(INDEX('Season 4'!$X$9,MATCH('VS stats'!$C89,'Season 4'!$U$9,0)),
IFERROR(INDEX('Season 4'!$X$11:$X$13,MATCH('VS stats'!$C89,'Season 4'!$U$11:$U97,0)),
IFERROR(INDEX('Season 4'!$X$17,MATCH('VS stats'!$C89,'Season 4'!$U$17,0)),
IFERROR(INDEX('Season 4'!$X$19,MATCH('VS stats'!$C89,'Season 4'!$U$19,0)),
IFERROR(INDEX('Season 4'!$X$21,MATCH('VS stats'!$C89,'Season 4'!$U$21,0)),
IFERROR(INDEX('Season 4'!$X$23,MATCH('VS stats'!$C89,'Season 4'!$U$23,0)),
IFERROR(INDEX('Season 4'!$X$25,MATCH('VS stats'!$C89,'Season 4'!$U$25,0)),"-"))))))))</f>
        <v>-</v>
      </c>
      <c r="AA89" s="966" t="str">
        <f>IFERROR(INDEX('Season 4'!$X$10,MATCH('VS stats'!$C89,'Season 4'!$U$10,0)),
IFERROR(INDEX('Season 4'!$X$14:$X$16,MATCH('VS stats'!$C89,'Season 4'!$U$14:$U$16,0)),
IFERROR(INDEX('Season 4'!$X$18,MATCH('VS stats'!$C89,'Season 4'!$U$18,0)),
IFERROR(INDEX('Season 4'!$X$20,MATCH('VS stats'!$C89,'Season 4'!$U$20,0)),
IFERROR(INDEX('Season 4'!$X$22,MATCH('VS stats'!$C89,'Season 4'!$U$22,0)),
IFERROR(INDEX('Season 4'!$X$24,MATCH('VS stats'!$C89,'Season 4'!$U$24,0)),"-"))))))</f>
        <v>-</v>
      </c>
      <c r="AB89" s="965" t="str">
        <f>IFERROR(INDEX('Season 5'!$D$9:$D$27,MATCH('VS stats'!$C89,'Season 5'!$B$9:$B$27,0)),"-")</f>
        <v>-</v>
      </c>
      <c r="AC89" s="965" t="str">
        <f>IFERROR(INDEX('Season 5'!$D$28:$D$46,MATCH('VS stats'!$C89,'Season 5'!$B$28:$B$46,0)),"-")</f>
        <v>-</v>
      </c>
      <c r="AD89" s="965" t="str">
        <f>IFERROR(INDEX('Season 5'!$J$9:$J$16,MATCH('VS stats'!$C89,'Season 5'!$H$9:$H$16,0)),IFERROR(INDEX('Season 5'!$J$39,MATCH('VS stats'!$C89,'Season 5'!$H$39,0)),"-"))</f>
        <v>-</v>
      </c>
      <c r="AE89" s="965" t="str">
        <f>IFERROR(INDEX('Season 5'!$P$9:$P$16,MATCH('VS stats'!$C89,'Season 5'!$N$9:$N$16,0)),IFERROR(INDEX('Season 5'!$J$30,MATCH('VS stats'!$C89,'Season 5'!$H$30,0)),"-"))</f>
        <v>-</v>
      </c>
      <c r="AF89" s="965" t="str">
        <f>IFERROR(INDEX('Season 5'!$P$20:$P$24,MATCH('VS stats'!$C89,'Season 5'!$N$20:$N$24,0)),
IFERROR(INDEX('Season 5'!$X$9,MATCH('VS stats'!$C89,'Season 5'!$U$9,0)),
IFERROR(INDEX('Season 5'!$X$11:$X$13,MATCH('VS stats'!$C89,'Season 5'!$U$11:$U97,0)),
IFERROR(INDEX('Season 5'!$X$17,MATCH('VS stats'!$C89,'Season 5'!$U$17,0)),
IFERROR(INDEX('Season 5'!$X$19,MATCH('VS stats'!$C89,'Season 5'!$U$19,0)),
IFERROR(INDEX('Season 5'!$X$21,MATCH('VS stats'!$C89,'Season 5'!$U$21,0)),
IFERROR(INDEX('Season 5'!$X$23,MATCH('VS stats'!$C89,'Season 5'!$U$23,0)),"-")))))))</f>
        <v>-</v>
      </c>
      <c r="AG89" s="966" t="str">
        <f>IFERROR(INDEX('Season 5'!$X$10,MATCH('VS stats'!$C89,'Season 5'!$U$10,0)),
IFERROR(INDEX('Season 5'!$X$14:$X$16,MATCH('VS stats'!$C89,'Season 5'!$U$14:$U$16,0)),
IFERROR(INDEX('Season 5'!$X$18,MATCH('VS stats'!$C89,'Season 5'!$U$18,0)),
IFERROR(INDEX('Season 5'!$X$20,MATCH('VS stats'!$C89,'Season 5'!$U$20,0)),
IFERROR(INDEX('Season 5'!$X$22,MATCH('VS stats'!$C89,'Season 5'!$U$22,0)),"-")))))</f>
        <v>-</v>
      </c>
      <c r="AH89" s="965" t="str">
        <f>IFERROR(INDEX('Season 6'!$D$9:$D$27,MATCH('VS stats'!$C89,'Season 6'!$B$9:$B$27,0)),"-")</f>
        <v>-</v>
      </c>
      <c r="AI89" s="965" t="str">
        <f>IFERROR(INDEX('Season 6'!$D$28:$D$46,MATCH('VS stats'!$C89,'Season 6'!$B$28:$B$46,0)),"-")</f>
        <v>-</v>
      </c>
      <c r="AJ89" s="965" t="str">
        <f>IFERROR(INDEX('Season 6'!$J$9:$J$16,MATCH('VS stats'!$C89,'Season 6'!$H$9:$H$16,0)),IFERROR(INDEX('Season 6'!$J$39,MATCH('VS stats'!$C89,'Season 6'!$H$39,0)),"-"))</f>
        <v>-</v>
      </c>
      <c r="AK89" s="965" t="str">
        <f>IFERROR(INDEX('Season 6'!$P$9:$P$16,MATCH('VS stats'!$C89,'Season 6'!$N$9:$N$16,0)),IFERROR(INDEX('Season 6'!$J$30,MATCH('VS stats'!$C89,'Season 6'!$H$30,0)),"-"))</f>
        <v>-</v>
      </c>
      <c r="AL89" s="965" t="str">
        <f>IFERROR(INDEX('Season 6'!$P$20:$P$24,MATCH('VS stats'!$C89,'Season 6'!$N$20:$N$24,0)),
IFERROR(INDEX('Season 6'!$X$9,MATCH('VS stats'!$C89,'Season 6'!$U$9,0)),
IFERROR(INDEX('Season 6'!$X$11:$X$13,MATCH('VS stats'!$C89,'Season 6'!$U$11:$U97,0)),
IFERROR(INDEX('Season 6'!$X$17,MATCH('VS stats'!$C89,'Season 6'!$U$17,0)),
IFERROR(INDEX('Season 6'!$X$19,MATCH('VS stats'!$C89,'Season 6'!$U$19,0)),
IFERROR(INDEX('Season 6'!$X$21,MATCH('VS stats'!$C89,'Season 6'!$U$21,0)),
IFERROR(INDEX('Season 6'!$X$23,MATCH('VS stats'!$C89,'Season 6'!$U$23,0)),"-")))))))</f>
        <v>-</v>
      </c>
      <c r="AM89" s="966" t="str">
        <f>IFERROR(INDEX('Season 6'!$X$10,MATCH('VS stats'!$C89,'Season 6'!$U$10,0)),
IFERROR(INDEX('Season 6'!$X$14:$X$16,MATCH('VS stats'!$C89,'Season 6'!$U$14:$U$16,0)),
IFERROR(INDEX('Season 6'!$X$18,MATCH('VS stats'!$C89,'Season 6'!$U$18,0)),
IFERROR(INDEX('Season 6'!$X$20,MATCH('VS stats'!$C89,'Season 6'!$U$20,0)),
IFERROR(INDEX('Season 6'!$X$22,MATCH('VS stats'!$C89,'Season 6'!$U$22,0)),"-")))))</f>
        <v>-</v>
      </c>
      <c r="AN89" s="965" t="str">
        <f>IFERROR(INDEX('Season 7'!$D$9:$D$27,MATCH('VS stats'!$C89,'Season 7'!$B$9:$B$27,0)),"-")</f>
        <v>-</v>
      </c>
      <c r="AO89" s="965" t="str">
        <f>IFERROR(INDEX('Season 7'!$D$28:$D$46,MATCH('VS stats'!$C89,'Season 7'!$B$28:$B$46,0)),"-")</f>
        <v>-</v>
      </c>
      <c r="AP89" s="965" t="str">
        <f>IFERROR(INDEX('Season 7'!$J$9:$J$16,MATCH('VS stats'!$C89,'Season 7'!$H$9:$H$16,0)),IFERROR(INDEX('Season 7'!$J$39,MATCH('VS stats'!$C89,'Season 7'!$H$39,0)),"-"))</f>
        <v>-</v>
      </c>
      <c r="AQ89" s="965" t="str">
        <f>IFERROR(INDEX('Season 7'!$P$9:$P$16,MATCH('VS stats'!$C89,'Season 7'!$N$9:$N$16,0)),IFERROR(INDEX('Season 7'!$J$30,MATCH('VS stats'!$C89,'Season 7'!$H$30,0)),"-"))</f>
        <v>-</v>
      </c>
      <c r="AR89" s="965" t="str">
        <f>IFERROR(INDEX('Season 7'!$P$20:$P$24,MATCH('VS stats'!$C89,'Season 7'!$N$20:$N$24,0)),
IFERROR(INDEX('Season 7'!$X$9,MATCH('VS stats'!$C89,'Season 7'!$U$9,0)),
IFERROR(INDEX('Season 7'!$X$11:$X$13,MATCH('VS stats'!$C89,'Season 7'!$U$11:$U97,0)),
IFERROR(INDEX('Season 7'!$X$17,MATCH('VS stats'!$C89,'Season 7'!$U$17,0)),
IFERROR(INDEX('Season 7'!$X$19,MATCH('VS stats'!$C89,'Season 7'!$U$19,0)),
IFERROR(INDEX('Season 7'!$X$21,MATCH('VS stats'!$C89,'Season 7'!$U$21,0)),
IFERROR(INDEX('Season 7'!$X$23,MATCH('VS stats'!$C89,'Season 7'!$U$23,0)),"-")))))))</f>
        <v>-</v>
      </c>
      <c r="AS89" s="966" t="str">
        <f>IFERROR(INDEX('Season 7'!$X$10,MATCH('VS stats'!$C89,'Season 7'!$U$10,0)),
IFERROR(INDEX('Season 7'!$X$14:$X$16,MATCH('VS stats'!$C89,'Season 7'!$U$14:$U$16,0)),
IFERROR(INDEX('Season 7'!$X$18,MATCH('VS stats'!$C89,'Season 7'!$U$18,0)),
IFERROR(INDEX('Season 7'!$X$20,MATCH('VS stats'!$C89,'Season 7'!$U$20,0)),
IFERROR(INDEX('Season 7'!$X$22,MATCH('VS stats'!$C89,'Season 7'!$U$22,0)),"-")))))</f>
        <v>-</v>
      </c>
      <c r="AT89" s="965" t="str">
        <f>IFERROR(INDEX('Season 8'!$D$9:$D$27,MATCH('VS stats'!$C89,'Season 8'!$B$9:$B$27,0)),"-")</f>
        <v>-</v>
      </c>
      <c r="AU89" s="965" t="str">
        <f>IFERROR(INDEX('Season 8'!$D$28:$D$46,MATCH('VS stats'!$C89,'Season 8'!$B$28:$B$46,0)),"-")</f>
        <v>-</v>
      </c>
      <c r="AV89" s="965" t="str">
        <f>IFERROR(INDEX('Season 8'!$J$9:$J$16,MATCH('VS stats'!$C89,'Season 8'!$H$9:$H$16,0)),IFERROR(INDEX('Season 8'!$J$39,MATCH('VS stats'!$C89,'Season 8'!$H$39,0)),"-"))</f>
        <v>-</v>
      </c>
      <c r="AW89" s="965" t="str">
        <f>IFERROR(INDEX('Season 8'!$P$9:$P$16,MATCH('VS stats'!$C89,'Season 8'!$N$9:$N$16,0)),IFERROR(INDEX('Season 8'!$J$30,MATCH('VS stats'!$C89,'Season 8'!$H$30,0)),"-"))</f>
        <v>-</v>
      </c>
      <c r="AX89" s="965" t="str">
        <f>IFERROR(INDEX('Season 8'!$P$20:$P$24,MATCH('VS stats'!$C89,'Season 8'!$N$20:$N$24,0)),
IFERROR(INDEX('Season 8'!$X$9,MATCH('VS stats'!$C89,'Season 8'!$U$9,0)),
IFERROR(INDEX('Season 8'!$X$11:$X$13,MATCH('VS stats'!$C89,'Season 8'!$U$11:$U97,0)),
IFERROR(INDEX('Season 8'!$X$17,MATCH('VS stats'!$C89,'Season 8'!$U$17,0)),
IFERROR(INDEX('Season 8'!$X$19,MATCH('VS stats'!$C89,'Season 8'!$U$19,0)),
IFERROR(INDEX('Season 8'!$X$21,MATCH('VS stats'!$C89,'Season 8'!$U$21,0)),
IFERROR(INDEX('Season 8'!$X$23,MATCH('VS stats'!$C89,'Season 8'!$U$23,0)),"-")))))))</f>
        <v>-</v>
      </c>
      <c r="AY89" s="966" t="str">
        <f>IFERROR(INDEX('Season 8'!$X$10,MATCH('VS stats'!$C89,'Season 8'!$U$10,0)),
IFERROR(INDEX('Season 8'!$X$14:$X$16,MATCH('VS stats'!$C89,'Season 8'!$U$14:$U$16,0)),
IFERROR(INDEX('Season 8'!$X$18,MATCH('VS stats'!$C89,'Season 8'!$U$18,0)),
IFERROR(INDEX('Season 8'!$X$20,MATCH('VS stats'!$C89,'Season 8'!$U$20,0)),
IFERROR(INDEX('Season 8'!$X$22,MATCH('VS stats'!$C89,'Season 8'!$U$22,0)),"-")))))</f>
        <v>-</v>
      </c>
      <c r="AZ89" s="965" t="str">
        <f>IFERROR(INDEX('Season 9'!$D$9:$D$27,MATCH('VS stats'!$C89,'Season 9'!$B$9:$B$27,0)),"-")</f>
        <v>-</v>
      </c>
      <c r="BA89" s="965" t="str">
        <f>IFERROR(INDEX('Season 9'!$D$28:$D$46,MATCH('VS stats'!$C89,'Season 9'!$B$28:$B$46,0)),"-")</f>
        <v>-</v>
      </c>
      <c r="BB89" s="965" t="str">
        <f>IFERROR(INDEX('Season 9'!$J$9:$J$16,MATCH('VS stats'!$C89,'Season 9'!$H$9:$H$16,0)),IFERROR(INDEX('Season 9'!$J$39,MATCH('VS stats'!$C89,'Season 9'!$H$39,0)),"-"))</f>
        <v>-</v>
      </c>
      <c r="BC89" s="965" t="str">
        <f>IFERROR(INDEX('Season 9'!$P$9:$P$16,MATCH('VS stats'!$C89,'Season 9'!$N$9:$N$16,0)),IFERROR(INDEX('Season 9'!$J$30,MATCH('VS stats'!$C89,'Season 9'!$H$30,0)),"-"))</f>
        <v>-</v>
      </c>
      <c r="BD89" s="965" t="str">
        <f>IFERROR(INDEX('Season 9'!$P$20:$P$24,MATCH('VS stats'!$C89,'Season 9'!$N$20:$N$24,0)),
IFERROR(INDEX('Season 9'!$X$9,MATCH('VS stats'!$C89,'Season 9'!$U$9,0)),
IFERROR(INDEX('Season 9'!$X$11:$X$13,MATCH('VS stats'!$C89,'Season 9'!$U$11:$U97,0)),
IFERROR(INDEX('Season 9'!$X$17,MATCH('VS stats'!$C89,'Season 9'!$U$17,0)),
IFERROR(INDEX('Season 9'!$X$19,MATCH('VS stats'!$C89,'Season 9'!$U$19,0)),
IFERROR(INDEX('Season 9'!$X$21,MATCH('VS stats'!$C89,'Season 9'!$U$21,0)),
IFERROR(INDEX('Season 9'!$X$23,MATCH('VS stats'!$C89,'Season 9'!$U$23,0)),"-")))))))</f>
        <v>-</v>
      </c>
      <c r="BE89" s="966" t="str">
        <f>IFERROR(INDEX('Season 9'!$X$10,MATCH('VS stats'!$C89,'Season 9'!$U$10,0)),
IFERROR(INDEX('Season 9'!$X$14:$X$16,MATCH('VS stats'!$C89,'Season 9'!$U$14:$U$16,0)),
IFERROR(INDEX('Season 9'!$X$18,MATCH('VS stats'!$C89,'Season 9'!$U$18,0)),
IFERROR(INDEX('Season 9'!$X$20,MATCH('VS stats'!$C89,'Season 9'!$U$20,0)),
IFERROR(INDEX('Season 9'!$X$22,MATCH('VS stats'!$C89,'Season 9'!$U$22,0)),"-")))))</f>
        <v>-</v>
      </c>
      <c r="BF89" s="965" t="str">
        <f>IFERROR(INDEX('Season 10'!$D$9:$D$27,MATCH('VS stats'!$C89,'Season 10'!$B$9:$B$27,0)),"-")</f>
        <v>-</v>
      </c>
      <c r="BG89" s="965" t="str">
        <f>IFERROR(INDEX('Season 10'!$D$28:$D$46,MATCH('VS stats'!$C89,'Season 10'!$B$28:$B$46,0)),"-")</f>
        <v>-</v>
      </c>
      <c r="BH89" s="965" t="str">
        <f>IFERROR(INDEX('Season 10'!$J$9:$J$16,MATCH('VS stats'!$C89,'Season 10'!$H$9:$H$16,0)),IFERROR(INDEX('Season 10'!$J$39,MATCH('VS stats'!$C89,'Season 10'!$H$39,0)),"-"))</f>
        <v>-</v>
      </c>
      <c r="BI89" s="965" t="str">
        <f>IFERROR(INDEX('Season 10'!$P$9:$P$16,MATCH('VS stats'!$C89,'Season 10'!$N$9:$N$16,0)),IFERROR(INDEX('Season 10'!$J$30,MATCH('VS stats'!$C89,'Season 10'!$H$30,0)),"-"))</f>
        <v>-</v>
      </c>
      <c r="BJ89" s="965" t="str">
        <f>IFERROR(INDEX('Season 10'!$P$20:$P$24,MATCH('VS stats'!$C89,'Season 10'!$N$20:$N$24,0)),
IFERROR(INDEX('Season 10'!$X$9,MATCH('VS stats'!$C89,'Season 10'!$U$9,0)),
IFERROR(INDEX('Season 10'!$X$11:$X$13,MATCH('VS stats'!$C89,'Season 10'!$U$11:$U97,0)),
IFERROR(INDEX('Season 10'!$X$17,MATCH('VS stats'!$C89,'Season 10'!$U$17,0)),
IFERROR(INDEX('Season 10'!$X$19,MATCH('VS stats'!$C89,'Season 10'!$U$19,0)),
IFERROR(INDEX('Season 10'!$X$21,MATCH('VS stats'!$C89,'Season 10'!$U$21,0)),
IFERROR(INDEX('Season 10'!$X$23,MATCH('VS stats'!$C89,'Season 10'!$U$23,0)),"-")))))))</f>
        <v>-</v>
      </c>
      <c r="BK89" s="966" t="str">
        <f>IFERROR(INDEX('Season 10'!$X$10,MATCH('VS stats'!$C89,'Season 10'!$U$10,0)),
IFERROR(INDEX('Season 10'!$X$14:$X$16,MATCH('VS stats'!$C89,'Season 10'!$U$14:$U$16,0)),
IFERROR(INDEX('Season 10'!$X$18,MATCH('VS stats'!$C89,'Season 10'!$U$18,0)),
IFERROR(INDEX('Season 10'!$X$20,MATCH('VS stats'!$C89,'Season 10'!$U$20,0)),
IFERROR(INDEX('Season 10'!$X$22,MATCH('VS stats'!$C89,'Season 10'!$U$22,0)),"-")))))</f>
        <v>-</v>
      </c>
      <c r="BL89" s="965" t="str">
        <f>IFERROR(INDEX('Season 11'!$D$9:$D$27,MATCH('VS stats'!$C89,'Season 11'!$B$9:$B$27,0)),"-")</f>
        <v>-</v>
      </c>
      <c r="BM89" s="965" t="str">
        <f>IFERROR(INDEX('Season 11'!$D$28:$D$46,MATCH('VS stats'!$C89,'Season 11'!$B$28:$B$46,0)),"-")</f>
        <v>-</v>
      </c>
      <c r="BN89" s="965" t="str">
        <f>IFERROR(INDEX('Season 11'!$J$9:$J$16,MATCH('VS stats'!$C89,'Season 11'!$H$9:$H$16,0)),IFERROR(INDEX('Season 11'!$J$39,MATCH('VS stats'!$C89,'Season 11'!$H$39,0)),"-"))</f>
        <v>-</v>
      </c>
      <c r="BO89" s="965" t="str">
        <f>IFERROR(INDEX('Season 11'!$P$9:$P$16,MATCH('VS stats'!$C89,'Season 11'!$N$9:$N$16,0)),IFERROR(INDEX('Season 11'!$J$30,MATCH('VS stats'!$C89,'Season 11'!$H$30,0)),"-"))</f>
        <v>-</v>
      </c>
      <c r="BP89" s="965" t="str">
        <f>IFERROR(INDEX('Season 11'!$P$20:$P$24,MATCH('VS stats'!$C89,'Season 11'!$N$20:$N$24,0)),
IFERROR(INDEX('Season 11'!$X$9,MATCH('VS stats'!$C89,'Season 11'!$U$9,0)),
IFERROR(INDEX('Season 11'!$X$11:$X$13,MATCH('VS stats'!$C89,'Season 11'!$U$11:$U97,0)),
IFERROR(INDEX('Season 11'!$X$17,MATCH('VS stats'!$C89,'Season 11'!$U$17,0)),
IFERROR(INDEX('Season 11'!$X$19,MATCH('VS stats'!$C89,'Season 11'!$U$19,0)),
IFERROR(INDEX('Season 11'!$X$21,MATCH('VS stats'!$C89,'Season 11'!$U$21,0)),
IFERROR(INDEX('Season 11'!$X$23,MATCH('VS stats'!$C89,'Season 11'!$U$23,0)),"-")))))))</f>
        <v>-</v>
      </c>
      <c r="BQ89" s="966" t="str">
        <f>IFERROR(INDEX('Season 11'!$X$10,MATCH('VS stats'!$C89,'Season 11'!$U$10,0)),
IFERROR(INDEX('Season 11'!$X$14:$X$16,MATCH('VS stats'!$C89,'Season 11'!$U$14:$U$16,0)),
IFERROR(INDEX('Season 11'!$X$18,MATCH('VS stats'!$C89,'Season 11'!$U$18,0)),
IFERROR(INDEX('Season 11'!$X$20,MATCH('VS stats'!$C89,'Season 11'!$U$20,0)),
IFERROR(INDEX('Season 11'!$X$22,MATCH('VS stats'!$C89,'Season 11'!$U$22,0)),"-")))))</f>
        <v>-</v>
      </c>
      <c r="BR89" s="965" t="str">
        <f>IFERROR(INDEX('Season 12'!$D$9:$D$27,MATCH('VS stats'!$C89,'Season 12'!$B$9:$B$27,0)),"-")</f>
        <v>-</v>
      </c>
      <c r="BS89" s="965" t="str">
        <f>IFERROR(INDEX('Season 12'!$D$28:$D$46,MATCH('VS stats'!$C89,'Season 12'!$B$28:$B$46,0)),"-")</f>
        <v>-</v>
      </c>
      <c r="BT89" s="965" t="str">
        <f>IFERROR(INDEX('Season 12'!$J$9:$J$16,MATCH('VS stats'!$C89,'Season 12'!$H$9:$H$16,0)),IFERROR(INDEX('Season 12'!$J$39,MATCH('VS stats'!$C89,'Season 12'!$H$39,0)),"-"))</f>
        <v>-</v>
      </c>
      <c r="BU89" s="965" t="str">
        <f>IFERROR(INDEX('Season 12'!$P$9:$P$16,MATCH('VS stats'!$C89,'Season 12'!$N$9:$N$16,0)),IFERROR(INDEX('Season 12'!$J$30,MATCH('VS stats'!$C89,'Season 12'!$H$30,0)),"-"))</f>
        <v>-</v>
      </c>
      <c r="BV89" s="965" t="str">
        <f>IFERROR(INDEX('Season 12'!$P$20:$P$24,MATCH('VS stats'!$C89,'Season 12'!$N$20:$N$24,0)),
IFERROR(INDEX('Season 12'!$X$9,MATCH('VS stats'!$C89,'Season 12'!$U$9,0)),
IFERROR(INDEX('Season 12'!$X$11:$X$13,MATCH('VS stats'!$C89,'Season 12'!$U$11:$U97,0)),
IFERROR(INDEX('Season 12'!$X$17,MATCH('VS stats'!$C89,'Season 12'!$U$17,0)),
IFERROR(INDEX('Season 12'!$X$19,MATCH('VS stats'!$C89,'Season 12'!$U$19,0)),
IFERROR(INDEX('Season 12'!$X$21,MATCH('VS stats'!$C89,'Season 12'!$U$21,0)),
IFERROR(INDEX('Season 12'!$X$23,MATCH('VS stats'!$C89,'Season 12'!$U$23,0)),"-")))))))</f>
        <v>-</v>
      </c>
      <c r="BW89" s="966" t="str">
        <f>IFERROR(INDEX('Season 12'!$X$10,MATCH('VS stats'!$C89,'Season 12'!$U$10,0)),
IFERROR(INDEX('Season 12'!$X$14:$X$16,MATCH('VS stats'!$C89,'Season 12'!$U$14:$U$16,0)),
IFERROR(INDEX('Season 12'!$X$18,MATCH('VS stats'!$C89,'Season 12'!$U$18,0)),
IFERROR(INDEX('Season 12'!$X$20,MATCH('VS stats'!$C89,'Season 12'!$U$20,0)),
IFERROR(INDEX('Season 12'!$X$22,MATCH('VS stats'!$C89,'Season 12'!$U$22,0)),"-")))))</f>
        <v>-</v>
      </c>
      <c r="BX89" s="965" t="str">
        <f>IFERROR(INDEX('Season 13'!$D$9:$D$27,MATCH('VS stats'!$C89,'Season 13'!$B$9:$B$27,0)),"-")</f>
        <v>-</v>
      </c>
      <c r="BY89" s="965" t="str">
        <f>IFERROR(INDEX('Season 13'!$D$28:$D$46,MATCH('VS stats'!$C89,'Season 13'!$B$28:$B$46,0)),"-")</f>
        <v>-</v>
      </c>
      <c r="BZ89" s="965" t="str">
        <f>IFERROR(INDEX('Season 13'!$J$9:$J$16,MATCH('VS stats'!$C89,'Season 13'!$H$9:$H$16,0)),IFERROR(INDEX('Season 13'!$J$39,MATCH('VS stats'!$C89,'Season 13'!$H$39,0)),"-"))</f>
        <v>-</v>
      </c>
      <c r="CA89" s="965" t="str">
        <f>IFERROR(INDEX('Season 13'!$P$9:$P$16,MATCH('VS stats'!$C89,'Season 13'!$N$9:$N$16,0)),IFERROR(INDEX('Season 13'!$J$30,MATCH('VS stats'!$C89,'Season 13'!$H$30,0)),"-"))</f>
        <v>-</v>
      </c>
      <c r="CB89" s="965" t="str">
        <f>IFERROR(INDEX('Season 13'!$P$20:$P$24,MATCH('VS stats'!$C89,'Season 13'!$N$20:$N$24,0)),
IFERROR(INDEX('Season 13'!$X$9,MATCH('VS stats'!$C89,'Season 13'!$U$9,0)),
IFERROR(INDEX('Season 13'!$X$11:$X$13,MATCH('VS stats'!$C89,'Season 13'!$U$11:$U97,0)),
IFERROR(INDEX('Season 13'!$X$17,MATCH('VS stats'!$C89,'Season 13'!$U$17,0)),
IFERROR(INDEX('Season 13'!$X$19,MATCH('VS stats'!$C89,'Season 13'!$U$19,0)),
IFERROR(INDEX('Season 13'!$X$21,MATCH('VS stats'!$C89,'Season 13'!$U$21,0)),
IFERROR(INDEX('Season 13'!$X$23,MATCH('VS stats'!$C89,'Season 13'!$U$23,0)),"-")))))))</f>
        <v>-</v>
      </c>
      <c r="CC89" s="966" t="str">
        <f>IFERROR(INDEX('Season 13'!$X$10,MATCH('VS stats'!$C89,'Season 13'!$U$10,0)),
IFERROR(INDEX('Season 13'!$X$14:$X$16,MATCH('VS stats'!$C89,'Season 13'!$U$14:$U$16,0)),
IFERROR(INDEX('Season 13'!$X$18,MATCH('VS stats'!$C89,'Season 13'!$U$18,0)),
IFERROR(INDEX('Season 13'!$X$20,MATCH('VS stats'!$C89,'Season 13'!$U$20,0)),
IFERROR(INDEX('Season 13'!$X$22,MATCH('VS stats'!$C89,'Season 13'!$U$22,0)),"-")))))</f>
        <v>-</v>
      </c>
      <c r="CD89" s="965" t="str">
        <f>IFERROR(INDEX('Season 14'!$D$9:$D$27,MATCH('VS stats'!$C89,'Season 14'!$B$9:$B$27,0)),"-")</f>
        <v>-</v>
      </c>
      <c r="CE89" s="965" t="str">
        <f>IFERROR(INDEX('Season 14'!$D$28:$D$46,MATCH('VS stats'!$C89,'Season 14'!$B$28:$B$46,0)),"-")</f>
        <v>-</v>
      </c>
      <c r="CF89" s="965" t="str">
        <f>IFERROR(INDEX('Season 14'!$J$9:$J$16,MATCH('VS stats'!$C89,'Season 14'!$H$9:$H$16,0)),IFERROR(INDEX('Season 14'!$J$39,MATCH('VS stats'!$C89,'Season 14'!$H$39,0)),"-"))</f>
        <v>-</v>
      </c>
      <c r="CG89" s="965" t="str">
        <f>IFERROR(INDEX('Season 14'!$P$9:$P$16,MATCH('VS stats'!$C89,'Season 14'!$N$9:$N$16,0)),IFERROR(INDEX('Season 14'!$J$30,MATCH('VS stats'!$C89,'Season 14'!$H$30,0)),"-"))</f>
        <v>-</v>
      </c>
      <c r="CH89" s="965" t="str">
        <f>IFERROR(INDEX('Season 14'!$P$20:$P$24,MATCH('VS stats'!$C89,'Season 14'!$N$20:$N$24,0)),
IFERROR(INDEX('Season 14'!$X$9,MATCH('VS stats'!$C89,'Season 14'!$U$9,0)),
IFERROR(INDEX('Season 14'!$X$11:$X$13,MATCH('VS stats'!$C89,'Season 14'!$U$11:$U97,0)),
IFERROR(INDEX('Season 14'!$X$17,MATCH('VS stats'!$C89,'Season 14'!$U$17,0)),
IFERROR(INDEX('Season 14'!$X$19,MATCH('VS stats'!$C89,'Season 14'!$U$19,0)),
IFERROR(INDEX('Season 14'!$X$21,MATCH('VS stats'!$C89,'Season 14'!$U$21,0)),
IFERROR(INDEX('Season 14'!$X$23,MATCH('VS stats'!$C89,'Season 14'!$U$23,0)),"-")))))))</f>
        <v>-</v>
      </c>
      <c r="CI89" s="966" t="str">
        <f>IFERROR(INDEX('Season 14'!$X$10,MATCH('VS stats'!$C89,'Season 14'!$U$10,0)),
IFERROR(INDEX('Season 14'!$X$14:$X$16,MATCH('VS stats'!$C89,'Season 14'!$U$14:$U$16,0)),
IFERROR(INDEX('Season 14'!$X$18,MATCH('VS stats'!$C89,'Season 14'!$U$18,0)),
IFERROR(INDEX('Season 14'!$X$20,MATCH('VS stats'!$C89,'Season 14'!$U$20,0)),
IFERROR(INDEX('Season 14'!$X$22,MATCH('VS stats'!$C89,'Season 14'!$U$22,0)),"-")))))</f>
        <v>-</v>
      </c>
      <c r="CJ89" s="965" t="str">
        <f>IFERROR(INDEX('Season 15'!$D$9:$D$27,MATCH('VS stats'!$C89,'Season 15'!$B$9:$B$27,0)),"-")</f>
        <v>-</v>
      </c>
      <c r="CK89" s="965" t="str">
        <f>IFERROR(INDEX('Season 15'!$D$28:$D$46,MATCH('VS stats'!$C89,'Season 15'!$B$28:$B$46,0)),"-")</f>
        <v>-</v>
      </c>
      <c r="CL89" s="965" t="str">
        <f>IFERROR(INDEX('Season 15'!$J$9:$J$16,MATCH('VS stats'!$C89,'Season 15'!$H$9:$H$16,0)),IFERROR(INDEX('Season 15'!$J$39,MATCH('VS stats'!$C89,'Season 15'!$H$39,0)),"-"))</f>
        <v>-</v>
      </c>
      <c r="CM89" s="965" t="str">
        <f>IFERROR(INDEX('Season 15'!$P$9:$P$16,MATCH('VS stats'!$C89,'Season 15'!$N$9:$N$16,0)),IFERROR(INDEX('Season 15'!$J$30,MATCH('VS stats'!$C89,'Season 15'!$H$30,0)),"-"))</f>
        <v>-</v>
      </c>
      <c r="CN89" s="965" t="str">
        <f>IFERROR(INDEX('Season 15'!$P$20:$P$24,MATCH('VS stats'!$C89,'Season 15'!$N$20:$N$24,0)),
IFERROR(INDEX('Season 15'!$X$9,MATCH('VS stats'!$C89,'Season 15'!$U$9,0)),
IFERROR(INDEX('Season 15'!$X$11:$X$13,MATCH('VS stats'!$C89,'Season 15'!$U$11:$U97,0)),
IFERROR(INDEX('Season 15'!$X$17,MATCH('VS stats'!$C89,'Season 15'!$U$17,0)),
IFERROR(INDEX('Season 15'!$X$19,MATCH('VS stats'!$C89,'Season 15'!$U$19,0)),
IFERROR(INDEX('Season 15'!$X$21,MATCH('VS stats'!$C89,'Season 15'!$U$21,0)),
IFERROR(INDEX('Season 15'!$X$23,MATCH('VS stats'!$C89,'Season 15'!$U$23,0)),"-")))))))</f>
        <v>-</v>
      </c>
      <c r="CO89" s="966" t="str">
        <f>IFERROR(INDEX('Season 15'!$X$10,MATCH('VS stats'!$C89,'Season 15'!$U$10,0)),
IFERROR(INDEX('Season 15'!$X$14:$X$16,MATCH('VS stats'!$C89,'Season 15'!$U$14:$U$16,0)),
IFERROR(INDEX('Season 15'!$X$18,MATCH('VS stats'!$C89,'Season 15'!$U$18,0)),
IFERROR(INDEX('Season 15'!$X$20,MATCH('VS stats'!$C89,'Season 15'!$U$20,0)),
IFERROR(INDEX('Season 15'!$X$22,MATCH('VS stats'!$C89,'Season 15'!$U$22,0)),"-")))))</f>
        <v>-</v>
      </c>
      <c r="CP89" s="976"/>
      <c r="CQ89" s="822"/>
      <c r="CR89" s="822"/>
      <c r="CS89" s="822"/>
      <c r="CT89" s="822"/>
      <c r="CU89" s="822"/>
    </row>
    <row r="90" spans="2:99" x14ac:dyDescent="0.25">
      <c r="B90" s="822"/>
      <c r="C90" s="701" t="s">
        <v>255</v>
      </c>
      <c r="D90" s="965" t="str">
        <f>IFERROR(INDEX('Season 1'!$D$9:$D$31,MATCH('VS stats'!$C90,'Season 1'!$B$9:$B$31,0)),"-")</f>
        <v>-</v>
      </c>
      <c r="E90" s="965" t="str">
        <f>IFERROR(INDEX('Season 1'!$D$32:$D$54,MATCH('VS stats'!$C90,'Season 1'!$B$32:$B$54,0)),"-")</f>
        <v>-</v>
      </c>
      <c r="F90" s="1073" t="str">
        <f>IFERROR(INDEX('Season 1'!$J$9:$J$16,MATCH('VS stats'!$C90,'Season 1'!$H$9:$H$16,0)),IFERROR(INDEX('Season 1'!$W$9:$W$14,MATCH('VS stats'!$C90,'Season 1'!$T$9:$T$14,0)),"-"))</f>
        <v>5-5</v>
      </c>
      <c r="G90" s="965" t="str">
        <f>IFERROR(INDEX('Season 1'!$P$9:$P$16,MATCH('VS stats'!$C90,'Season 1'!$N$9:$N$16,0)),"-")</f>
        <v>-</v>
      </c>
      <c r="H90" s="965" t="str">
        <f>IFERROR(INDEX('Season 1'!$P$20:$P$24,MATCH('VS stats'!$C90,'Season 1'!$N$20:$N$24,0)),"-")</f>
        <v>-</v>
      </c>
      <c r="I90" s="966" t="s">
        <v>35</v>
      </c>
      <c r="J90" s="965" t="str">
        <f>IFERROR(INDEX('Season 2'!$D$9:$D$31,MATCH('VS stats'!$C90,'Season 2'!$B$9:$B$31,0)),"-")</f>
        <v>-</v>
      </c>
      <c r="K90" s="965" t="str">
        <f>IFERROR(INDEX('Season 2'!$D$32:$D$54,MATCH('VS stats'!$C90,'Season 2'!$B$32:$B$54,0)),"-")</f>
        <v>-</v>
      </c>
      <c r="L90" s="965" t="str">
        <f>IFERROR(INDEX('Season 2'!$J$9:$J$16,MATCH('VS stats'!$C90,'Season 2'!$H$9:$H$16,0)),IFERROR(INDEX('Season 2'!$J$45:$J$50,MATCH('VS stats'!$C90,'Season 2'!$H$45:$H$50,0)),"-"))</f>
        <v>-</v>
      </c>
      <c r="M90" s="965" t="str">
        <f>IFERROR(INDEX('Season 2'!$P$9:$P$16,MATCH('VS stats'!$C90,'Season 2'!$N$9:$N$16,0)),IFERROR(INDEX('Season 2'!$J$30,MATCH('VS stats'!$C90,'Season 2'!$H$30,0)),"-"))</f>
        <v>-</v>
      </c>
      <c r="N90" s="965" t="str">
        <f>IFERROR(INDEX('Season 2'!$P$20:$P$24,MATCH('VS stats'!$C90,'Season 2'!$N$20:$N$24,0)),
IFERROR(INDEX('Season 2'!$X$9,MATCH('VS stats'!$C90,'Season 2'!$U$9,0)),
IFERROR(INDEX('Season 2'!$X$11:$X$13,MATCH('VS stats'!$C90,'Season 2'!$U$11:$U98,0)),
IFERROR(INDEX('Season 2'!$X$17,MATCH('VS stats'!$C90,'Season 2'!$U$17,0)),
IFERROR(INDEX('Season 2'!$X$19,MATCH('VS stats'!$C90,'Season 2'!$U$19,0)),
IFERROR(INDEX('Season 2'!$X$21,MATCH('VS stats'!$C90,'Season 2'!$U$21,0)),
IFERROR(INDEX('Season 2'!$X$23,MATCH('VS stats'!$C90,'Season 2'!$U$23,0)),
IFERROR(INDEX('Season 2'!$X$25,MATCH('VS stats'!$C90,'Season 2'!$U$25,0)),"-"))))))))</f>
        <v>-</v>
      </c>
      <c r="O90" s="966" t="str">
        <f>IFERROR(INDEX('Season 2'!$X$10,MATCH('VS stats'!$C90,'Season 2'!$U$10,0)),
IFERROR(INDEX('Season 2'!$X$14:$X$16,MATCH('VS stats'!$C90,'Season 2'!$U$14:$U$16,0)),
IFERROR(INDEX('Season 2'!$X$18,MATCH('VS stats'!$C90,'Season 2'!$U$18,0)),
IFERROR(INDEX('Season 2'!$X$20,MATCH('VS stats'!$C90,'Season 2'!$U$20,0)),
IFERROR(INDEX('Season 2'!$X$22,MATCH('VS stats'!$C90,'Season 2'!$U$22,0)),
IFERROR(INDEX('Season 2'!$X$24,MATCH('VS stats'!$C90,'Season 2'!$U$24,0)),"-"))))))</f>
        <v>-</v>
      </c>
      <c r="P90" s="965" t="str">
        <f>IFERROR(INDEX('Season 3'!$D$9:$D$31,MATCH('VS stats'!$C90,'Season 3'!$B$9:$B$31,0)),"-")</f>
        <v>-</v>
      </c>
      <c r="Q90" s="965" t="str">
        <f>IFERROR(INDEX('Season 3'!$D$32:$D$54,MATCH('VS stats'!$C90,'Season 3'!$B$32:$B$54,0)),"-")</f>
        <v>-</v>
      </c>
      <c r="R90" s="965" t="str">
        <f>IFERROR(INDEX('Season 3'!$J$9:$J$16,MATCH('VS stats'!$C90,'Season 3'!$H$9:$H$16,0)),IFERROR(INDEX('Season 3'!$J$39,MATCH('VS stats'!$C90,'Season 3'!$H$39,0)),"-"))</f>
        <v>-</v>
      </c>
      <c r="S90" s="965" t="str">
        <f>IFERROR(INDEX('Season 3'!$P$9:$P$16,MATCH('VS stats'!$C90,'Season 3'!$N$9:$N$16,0)),IFERROR(INDEX('Season 3'!$J$30,MATCH('VS stats'!$C90,'Season 3'!$H$30,0)),"-"))</f>
        <v>-</v>
      </c>
      <c r="T90" s="965" t="str">
        <f>IFERROR(INDEX('Season 3'!$P$20:$P$24,MATCH('VS stats'!$C90,'Season 3'!$N$20:$N$24,0)),
IFERROR(INDEX('Season 3'!$X$9,MATCH('VS stats'!$C90,'Season 3'!$U$9,0)),
IFERROR(INDEX('Season 3'!$X$11:$X$13,MATCH('VS stats'!$C90,'Season 3'!$U$11:$U83,0)),
IFERROR(INDEX('Season 3'!$X$17,MATCH('VS stats'!$C90,'Season 3'!$U$17,0)),
IFERROR(INDEX('Season 3'!$X$19,MATCH('VS stats'!$C90,'Season 3'!$U$19,0)),
IFERROR(INDEX('Season 3'!$X$21,MATCH('VS stats'!$C90,'Season 3'!$U$21,0)),
IFERROR(INDEX('Season 3'!$X$23,MATCH('VS stats'!$C90,'Season 3'!$U$23,0)),
IFERROR(INDEX('Season 3'!$X$25,MATCH('VS stats'!$C90,'Season 3'!$U$25,0)),"-"))))))))</f>
        <v>-</v>
      </c>
      <c r="U90" s="966" t="str">
        <f>IFERROR(INDEX('Season 3'!$X$10,MATCH('VS stats'!$C90,'Season 3'!$U$10,0)),
IFERROR(INDEX('Season 3'!$X$14:$X$16,MATCH('VS stats'!$C90,'Season 3'!$U$14:$U$16,0)),
IFERROR(INDEX('Season 3'!$X$18,MATCH('VS stats'!$C90,'Season 3'!$U$18,0)),
IFERROR(INDEX('Season 3'!$X$20,MATCH('VS stats'!$C90,'Season 3'!$U$20,0)),
IFERROR(INDEX('Season 3'!$X$22,MATCH('VS stats'!$C90,'Season 3'!$U$22,0)),
IFERROR(INDEX('Season 3'!$X$24,MATCH('VS stats'!$C90,'Season 3'!$U$24,0)),"-"))))))</f>
        <v>-</v>
      </c>
      <c r="V90" s="965" t="str">
        <f>IFERROR(INDEX('Season 4'!$D$9:$D$27,MATCH('VS stats'!$C90,'Season 4'!$B$9:$B$27,0)),"-")</f>
        <v>-</v>
      </c>
      <c r="W90" s="965" t="str">
        <f>IFERROR(INDEX('Season 4'!$D$28:$D$46,MATCH('VS stats'!$C90,'Season 4'!$B$28:$B$46,0)),"-")</f>
        <v>-</v>
      </c>
      <c r="X90" s="965" t="str">
        <f>IFERROR(INDEX('Season 4'!$J$9:$J$16,MATCH('VS stats'!$C90,'Season 4'!$H$9:$H$16,0)),IFERROR(INDEX('Season 4'!$J$39,MATCH('VS stats'!$C90,'Season 4'!$H$39,0)),"-"))</f>
        <v>-</v>
      </c>
      <c r="Y90" s="965" t="str">
        <f>IFERROR(INDEX('Season 4'!$P$9:$P$16,MATCH('VS stats'!$C90,'Season 4'!$N$9:$N$16,0)),IFERROR(INDEX('Season 4'!$J$30,MATCH('VS stats'!$C90,'Season 4'!$H$30,0)),"-"))</f>
        <v>-</v>
      </c>
      <c r="Z90" s="965" t="str">
        <f>IFERROR(INDEX('Season 4'!$P$20:$P$24,MATCH('VS stats'!$C90,'Season 4'!$N$20:$N$24,0)),
IFERROR(INDEX('Season 4'!$X$9,MATCH('VS stats'!$C90,'Season 4'!$U$9,0)),
IFERROR(INDEX('Season 4'!$X$11:$X$13,MATCH('VS stats'!$C90,'Season 4'!$U$11:$U98,0)),
IFERROR(INDEX('Season 4'!$X$17,MATCH('VS stats'!$C90,'Season 4'!$U$17,0)),
IFERROR(INDEX('Season 4'!$X$19,MATCH('VS stats'!$C90,'Season 4'!$U$19,0)),
IFERROR(INDEX('Season 4'!$X$21,MATCH('VS stats'!$C90,'Season 4'!$U$21,0)),
IFERROR(INDEX('Season 4'!$X$23,MATCH('VS stats'!$C90,'Season 4'!$U$23,0)),
IFERROR(INDEX('Season 4'!$X$25,MATCH('VS stats'!$C90,'Season 4'!$U$25,0)),"-"))))))))</f>
        <v>-</v>
      </c>
      <c r="AA90" s="966" t="str">
        <f>IFERROR(INDEX('Season 4'!$X$10,MATCH('VS stats'!$C90,'Season 4'!$U$10,0)),
IFERROR(INDEX('Season 4'!$X$14:$X$16,MATCH('VS stats'!$C90,'Season 4'!$U$14:$U$16,0)),
IFERROR(INDEX('Season 4'!$X$18,MATCH('VS stats'!$C90,'Season 4'!$U$18,0)),
IFERROR(INDEX('Season 4'!$X$20,MATCH('VS stats'!$C90,'Season 4'!$U$20,0)),
IFERROR(INDEX('Season 4'!$X$22,MATCH('VS stats'!$C90,'Season 4'!$U$22,0)),
IFERROR(INDEX('Season 4'!$X$24,MATCH('VS stats'!$C90,'Season 4'!$U$24,0)),"-"))))))</f>
        <v>-</v>
      </c>
      <c r="AB90" s="965" t="str">
        <f>IFERROR(INDEX('Season 5'!$D$9:$D$27,MATCH('VS stats'!$C90,'Season 5'!$B$9:$B$27,0)),"-")</f>
        <v>-</v>
      </c>
      <c r="AC90" s="965" t="str">
        <f>IFERROR(INDEX('Season 5'!$D$28:$D$46,MATCH('VS stats'!$C90,'Season 5'!$B$28:$B$46,0)),"-")</f>
        <v>-</v>
      </c>
      <c r="AD90" s="965" t="str">
        <f>IFERROR(INDEX('Season 5'!$J$9:$J$16,MATCH('VS stats'!$C90,'Season 5'!$H$9:$H$16,0)),IFERROR(INDEX('Season 5'!$J$39,MATCH('VS stats'!$C90,'Season 5'!$H$39,0)),"-"))</f>
        <v>-</v>
      </c>
      <c r="AE90" s="965" t="str">
        <f>IFERROR(INDEX('Season 5'!$P$9:$P$16,MATCH('VS stats'!$C90,'Season 5'!$N$9:$N$16,0)),IFERROR(INDEX('Season 5'!$J$30,MATCH('VS stats'!$C90,'Season 5'!$H$30,0)),"-"))</f>
        <v>-</v>
      </c>
      <c r="AF90" s="965" t="str">
        <f>IFERROR(INDEX('Season 5'!$P$20:$P$24,MATCH('VS stats'!$C90,'Season 5'!$N$20:$N$24,0)),
IFERROR(INDEX('Season 5'!$X$9,MATCH('VS stats'!$C90,'Season 5'!$U$9,0)),
IFERROR(INDEX('Season 5'!$X$11:$X$13,MATCH('VS stats'!$C90,'Season 5'!$U$11:$U98,0)),
IFERROR(INDEX('Season 5'!$X$17,MATCH('VS stats'!$C90,'Season 5'!$U$17,0)),
IFERROR(INDEX('Season 5'!$X$19,MATCH('VS stats'!$C90,'Season 5'!$U$19,0)),
IFERROR(INDEX('Season 5'!$X$21,MATCH('VS stats'!$C90,'Season 5'!$U$21,0)),
IFERROR(INDEX('Season 5'!$X$23,MATCH('VS stats'!$C90,'Season 5'!$U$23,0)),"-")))))))</f>
        <v>-</v>
      </c>
      <c r="AG90" s="966" t="str">
        <f>IFERROR(INDEX('Season 5'!$X$10,MATCH('VS stats'!$C90,'Season 5'!$U$10,0)),
IFERROR(INDEX('Season 5'!$X$14:$X$16,MATCH('VS stats'!$C90,'Season 5'!$U$14:$U$16,0)),
IFERROR(INDEX('Season 5'!$X$18,MATCH('VS stats'!$C90,'Season 5'!$U$18,0)),
IFERROR(INDEX('Season 5'!$X$20,MATCH('VS stats'!$C90,'Season 5'!$U$20,0)),
IFERROR(INDEX('Season 5'!$X$22,MATCH('VS stats'!$C90,'Season 5'!$U$22,0)),"-")))))</f>
        <v>-</v>
      </c>
      <c r="AH90" s="965" t="str">
        <f>IFERROR(INDEX('Season 6'!$D$9:$D$27,MATCH('VS stats'!$C90,'Season 6'!$B$9:$B$27,0)),"-")</f>
        <v>-</v>
      </c>
      <c r="AI90" s="965" t="str">
        <f>IFERROR(INDEX('Season 6'!$D$28:$D$46,MATCH('VS stats'!$C90,'Season 6'!$B$28:$B$46,0)),"-")</f>
        <v>-</v>
      </c>
      <c r="AJ90" s="965" t="str">
        <f>IFERROR(INDEX('Season 6'!$J$9:$J$16,MATCH('VS stats'!$C90,'Season 6'!$H$9:$H$16,0)),IFERROR(INDEX('Season 6'!$J$39,MATCH('VS stats'!$C90,'Season 6'!$H$39,0)),"-"))</f>
        <v>-</v>
      </c>
      <c r="AK90" s="965" t="str">
        <f>IFERROR(INDEX('Season 6'!$P$9:$P$16,MATCH('VS stats'!$C90,'Season 6'!$N$9:$N$16,0)),IFERROR(INDEX('Season 6'!$J$30,MATCH('VS stats'!$C90,'Season 6'!$H$30,0)),"-"))</f>
        <v>-</v>
      </c>
      <c r="AL90" s="965" t="str">
        <f>IFERROR(INDEX('Season 6'!$P$20:$P$24,MATCH('VS stats'!$C90,'Season 6'!$N$20:$N$24,0)),
IFERROR(INDEX('Season 6'!$X$9,MATCH('VS stats'!$C90,'Season 6'!$U$9,0)),
IFERROR(INDEX('Season 6'!$X$11:$X$13,MATCH('VS stats'!$C90,'Season 6'!$U$11:$U98,0)),
IFERROR(INDEX('Season 6'!$X$17,MATCH('VS stats'!$C90,'Season 6'!$U$17,0)),
IFERROR(INDEX('Season 6'!$X$19,MATCH('VS stats'!$C90,'Season 6'!$U$19,0)),
IFERROR(INDEX('Season 6'!$X$21,MATCH('VS stats'!$C90,'Season 6'!$U$21,0)),
IFERROR(INDEX('Season 6'!$X$23,MATCH('VS stats'!$C90,'Season 6'!$U$23,0)),"-")))))))</f>
        <v>-</v>
      </c>
      <c r="AM90" s="966" t="str">
        <f>IFERROR(INDEX('Season 6'!$X$10,MATCH('VS stats'!$C90,'Season 6'!$U$10,0)),
IFERROR(INDEX('Season 6'!$X$14:$X$16,MATCH('VS stats'!$C90,'Season 6'!$U$14:$U$16,0)),
IFERROR(INDEX('Season 6'!$X$18,MATCH('VS stats'!$C90,'Season 6'!$U$18,0)),
IFERROR(INDEX('Season 6'!$X$20,MATCH('VS stats'!$C90,'Season 6'!$U$20,0)),
IFERROR(INDEX('Season 6'!$X$22,MATCH('VS stats'!$C90,'Season 6'!$U$22,0)),"-")))))</f>
        <v>-</v>
      </c>
      <c r="AN90" s="965" t="str">
        <f>IFERROR(INDEX('Season 7'!$D$9:$D$27,MATCH('VS stats'!$C90,'Season 7'!$B$9:$B$27,0)),"-")</f>
        <v>-</v>
      </c>
      <c r="AO90" s="965" t="str">
        <f>IFERROR(INDEX('Season 7'!$D$28:$D$46,MATCH('VS stats'!$C90,'Season 7'!$B$28:$B$46,0)),"-")</f>
        <v>-</v>
      </c>
      <c r="AP90" s="965" t="str">
        <f>IFERROR(INDEX('Season 7'!$J$9:$J$16,MATCH('VS stats'!$C90,'Season 7'!$H$9:$H$16,0)),IFERROR(INDEX('Season 7'!$J$39,MATCH('VS stats'!$C90,'Season 7'!$H$39,0)),"-"))</f>
        <v>-</v>
      </c>
      <c r="AQ90" s="965" t="str">
        <f>IFERROR(INDEX('Season 7'!$P$9:$P$16,MATCH('VS stats'!$C90,'Season 7'!$N$9:$N$16,0)),IFERROR(INDEX('Season 7'!$J$30,MATCH('VS stats'!$C90,'Season 7'!$H$30,0)),"-"))</f>
        <v>-</v>
      </c>
      <c r="AR90" s="965" t="str">
        <f>IFERROR(INDEX('Season 7'!$P$20:$P$24,MATCH('VS stats'!$C90,'Season 7'!$N$20:$N$24,0)),
IFERROR(INDEX('Season 7'!$X$9,MATCH('VS stats'!$C90,'Season 7'!$U$9,0)),
IFERROR(INDEX('Season 7'!$X$11:$X$13,MATCH('VS stats'!$C90,'Season 7'!$U$11:$U98,0)),
IFERROR(INDEX('Season 7'!$X$17,MATCH('VS stats'!$C90,'Season 7'!$U$17,0)),
IFERROR(INDEX('Season 7'!$X$19,MATCH('VS stats'!$C90,'Season 7'!$U$19,0)),
IFERROR(INDEX('Season 7'!$X$21,MATCH('VS stats'!$C90,'Season 7'!$U$21,0)),
IFERROR(INDEX('Season 7'!$X$23,MATCH('VS stats'!$C90,'Season 7'!$U$23,0)),"-")))))))</f>
        <v>-</v>
      </c>
      <c r="AS90" s="966" t="str">
        <f>IFERROR(INDEX('Season 7'!$X$10,MATCH('VS stats'!$C90,'Season 7'!$U$10,0)),
IFERROR(INDEX('Season 7'!$X$14:$X$16,MATCH('VS stats'!$C90,'Season 7'!$U$14:$U$16,0)),
IFERROR(INDEX('Season 7'!$X$18,MATCH('VS stats'!$C90,'Season 7'!$U$18,0)),
IFERROR(INDEX('Season 7'!$X$20,MATCH('VS stats'!$C90,'Season 7'!$U$20,0)),
IFERROR(INDEX('Season 7'!$X$22,MATCH('VS stats'!$C90,'Season 7'!$U$22,0)),"-")))))</f>
        <v>-</v>
      </c>
      <c r="AT90" s="965" t="str">
        <f>IFERROR(INDEX('Season 8'!$D$9:$D$27,MATCH('VS stats'!$C90,'Season 8'!$B$9:$B$27,0)),"-")</f>
        <v>-</v>
      </c>
      <c r="AU90" s="965" t="str">
        <f>IFERROR(INDEX('Season 8'!$D$28:$D$46,MATCH('VS stats'!$C90,'Season 8'!$B$28:$B$46,0)),"-")</f>
        <v>-</v>
      </c>
      <c r="AV90" s="965" t="str">
        <f>IFERROR(INDEX('Season 8'!$J$9:$J$16,MATCH('VS stats'!$C90,'Season 8'!$H$9:$H$16,0)),IFERROR(INDEX('Season 8'!$J$39,MATCH('VS stats'!$C90,'Season 8'!$H$39,0)),"-"))</f>
        <v>-</v>
      </c>
      <c r="AW90" s="965" t="str">
        <f>IFERROR(INDEX('Season 8'!$P$9:$P$16,MATCH('VS stats'!$C90,'Season 8'!$N$9:$N$16,0)),IFERROR(INDEX('Season 8'!$J$30,MATCH('VS stats'!$C90,'Season 8'!$H$30,0)),"-"))</f>
        <v>-</v>
      </c>
      <c r="AX90" s="965" t="str">
        <f>IFERROR(INDEX('Season 8'!$P$20:$P$24,MATCH('VS stats'!$C90,'Season 8'!$N$20:$N$24,0)),
IFERROR(INDEX('Season 8'!$X$9,MATCH('VS stats'!$C90,'Season 8'!$U$9,0)),
IFERROR(INDEX('Season 8'!$X$11:$X$13,MATCH('VS stats'!$C90,'Season 8'!$U$11:$U98,0)),
IFERROR(INDEX('Season 8'!$X$17,MATCH('VS stats'!$C90,'Season 8'!$U$17,0)),
IFERROR(INDEX('Season 8'!$X$19,MATCH('VS stats'!$C90,'Season 8'!$U$19,0)),
IFERROR(INDEX('Season 8'!$X$21,MATCH('VS stats'!$C90,'Season 8'!$U$21,0)),
IFERROR(INDEX('Season 8'!$X$23,MATCH('VS stats'!$C90,'Season 8'!$U$23,0)),"-")))))))</f>
        <v>-</v>
      </c>
      <c r="AY90" s="966" t="str">
        <f>IFERROR(INDEX('Season 8'!$X$10,MATCH('VS stats'!$C90,'Season 8'!$U$10,0)),
IFERROR(INDEX('Season 8'!$X$14:$X$16,MATCH('VS stats'!$C90,'Season 8'!$U$14:$U$16,0)),
IFERROR(INDEX('Season 8'!$X$18,MATCH('VS stats'!$C90,'Season 8'!$U$18,0)),
IFERROR(INDEX('Season 8'!$X$20,MATCH('VS stats'!$C90,'Season 8'!$U$20,0)),
IFERROR(INDEX('Season 8'!$X$22,MATCH('VS stats'!$C90,'Season 8'!$U$22,0)),"-")))))</f>
        <v>-</v>
      </c>
      <c r="AZ90" s="965" t="str">
        <f>IFERROR(INDEX('Season 9'!$D$9:$D$27,MATCH('VS stats'!$C90,'Season 9'!$B$9:$B$27,0)),"-")</f>
        <v>-</v>
      </c>
      <c r="BA90" s="965" t="str">
        <f>IFERROR(INDEX('Season 9'!$D$28:$D$46,MATCH('VS stats'!$C90,'Season 9'!$B$28:$B$46,0)),"-")</f>
        <v>-</v>
      </c>
      <c r="BB90" s="965" t="str">
        <f>IFERROR(INDEX('Season 9'!$J$9:$J$16,MATCH('VS stats'!$C90,'Season 9'!$H$9:$H$16,0)),IFERROR(INDEX('Season 9'!$J$39,MATCH('VS stats'!$C90,'Season 9'!$H$39,0)),"-"))</f>
        <v>-</v>
      </c>
      <c r="BC90" s="965" t="str">
        <f>IFERROR(INDEX('Season 9'!$P$9:$P$16,MATCH('VS stats'!$C90,'Season 9'!$N$9:$N$16,0)),IFERROR(INDEX('Season 9'!$J$30,MATCH('VS stats'!$C90,'Season 9'!$H$30,0)),"-"))</f>
        <v>-</v>
      </c>
      <c r="BD90" s="965" t="str">
        <f>IFERROR(INDEX('Season 9'!$P$20:$P$24,MATCH('VS stats'!$C90,'Season 9'!$N$20:$N$24,0)),
IFERROR(INDEX('Season 9'!$X$9,MATCH('VS stats'!$C90,'Season 9'!$U$9,0)),
IFERROR(INDEX('Season 9'!$X$11:$X$13,MATCH('VS stats'!$C90,'Season 9'!$U$11:$U98,0)),
IFERROR(INDEX('Season 9'!$X$17,MATCH('VS stats'!$C90,'Season 9'!$U$17,0)),
IFERROR(INDEX('Season 9'!$X$19,MATCH('VS stats'!$C90,'Season 9'!$U$19,0)),
IFERROR(INDEX('Season 9'!$X$21,MATCH('VS stats'!$C90,'Season 9'!$U$21,0)),
IFERROR(INDEX('Season 9'!$X$23,MATCH('VS stats'!$C90,'Season 9'!$U$23,0)),"-")))))))</f>
        <v>-</v>
      </c>
      <c r="BE90" s="966" t="str">
        <f>IFERROR(INDEX('Season 9'!$X$10,MATCH('VS stats'!$C90,'Season 9'!$U$10,0)),
IFERROR(INDEX('Season 9'!$X$14:$X$16,MATCH('VS stats'!$C90,'Season 9'!$U$14:$U$16,0)),
IFERROR(INDEX('Season 9'!$X$18,MATCH('VS stats'!$C90,'Season 9'!$U$18,0)),
IFERROR(INDEX('Season 9'!$X$20,MATCH('VS stats'!$C90,'Season 9'!$U$20,0)),
IFERROR(INDEX('Season 9'!$X$22,MATCH('VS stats'!$C90,'Season 9'!$U$22,0)),"-")))))</f>
        <v>-</v>
      </c>
      <c r="BF90" s="965" t="str">
        <f>IFERROR(INDEX('Season 10'!$D$9:$D$27,MATCH('VS stats'!$C90,'Season 10'!$B$9:$B$27,0)),"-")</f>
        <v>-</v>
      </c>
      <c r="BG90" s="965" t="str">
        <f>IFERROR(INDEX('Season 10'!$D$28:$D$46,MATCH('VS stats'!$C90,'Season 10'!$B$28:$B$46,0)),"-")</f>
        <v>-</v>
      </c>
      <c r="BH90" s="965" t="str">
        <f>IFERROR(INDEX('Season 10'!$J$9:$J$16,MATCH('VS stats'!$C90,'Season 10'!$H$9:$H$16,0)),IFERROR(INDEX('Season 10'!$J$39,MATCH('VS stats'!$C90,'Season 10'!$H$39,0)),"-"))</f>
        <v>-</v>
      </c>
      <c r="BI90" s="965" t="str">
        <f>IFERROR(INDEX('Season 10'!$P$9:$P$16,MATCH('VS stats'!$C90,'Season 10'!$N$9:$N$16,0)),IFERROR(INDEX('Season 10'!$J$30,MATCH('VS stats'!$C90,'Season 10'!$H$30,0)),"-"))</f>
        <v>-</v>
      </c>
      <c r="BJ90" s="965" t="str">
        <f>IFERROR(INDEX('Season 10'!$P$20:$P$24,MATCH('VS stats'!$C90,'Season 10'!$N$20:$N$24,0)),
IFERROR(INDEX('Season 10'!$X$9,MATCH('VS stats'!$C90,'Season 10'!$U$9,0)),
IFERROR(INDEX('Season 10'!$X$11:$X$13,MATCH('VS stats'!$C90,'Season 10'!$U$11:$U98,0)),
IFERROR(INDEX('Season 10'!$X$17,MATCH('VS stats'!$C90,'Season 10'!$U$17,0)),
IFERROR(INDEX('Season 10'!$X$19,MATCH('VS stats'!$C90,'Season 10'!$U$19,0)),
IFERROR(INDEX('Season 10'!$X$21,MATCH('VS stats'!$C90,'Season 10'!$U$21,0)),
IFERROR(INDEX('Season 10'!$X$23,MATCH('VS stats'!$C90,'Season 10'!$U$23,0)),"-")))))))</f>
        <v>-</v>
      </c>
      <c r="BK90" s="966" t="str">
        <f>IFERROR(INDEX('Season 10'!$X$10,MATCH('VS stats'!$C90,'Season 10'!$U$10,0)),
IFERROR(INDEX('Season 10'!$X$14:$X$16,MATCH('VS stats'!$C90,'Season 10'!$U$14:$U$16,0)),
IFERROR(INDEX('Season 10'!$X$18,MATCH('VS stats'!$C90,'Season 10'!$U$18,0)),
IFERROR(INDEX('Season 10'!$X$20,MATCH('VS stats'!$C90,'Season 10'!$U$20,0)),
IFERROR(INDEX('Season 10'!$X$22,MATCH('VS stats'!$C90,'Season 10'!$U$22,0)),"-")))))</f>
        <v>-</v>
      </c>
      <c r="BL90" s="965" t="str">
        <f>IFERROR(INDEX('Season 11'!$D$9:$D$27,MATCH('VS stats'!$C90,'Season 11'!$B$9:$B$27,0)),"-")</f>
        <v>-</v>
      </c>
      <c r="BM90" s="965" t="str">
        <f>IFERROR(INDEX('Season 11'!$D$28:$D$46,MATCH('VS stats'!$C90,'Season 11'!$B$28:$B$46,0)),"-")</f>
        <v>-</v>
      </c>
      <c r="BN90" s="965" t="str">
        <f>IFERROR(INDEX('Season 11'!$J$9:$J$16,MATCH('VS stats'!$C90,'Season 11'!$H$9:$H$16,0)),IFERROR(INDEX('Season 11'!$J$39,MATCH('VS stats'!$C90,'Season 11'!$H$39,0)),"-"))</f>
        <v>-</v>
      </c>
      <c r="BO90" s="965" t="str">
        <f>IFERROR(INDEX('Season 11'!$P$9:$P$16,MATCH('VS stats'!$C90,'Season 11'!$N$9:$N$16,0)),IFERROR(INDEX('Season 11'!$J$30,MATCH('VS stats'!$C90,'Season 11'!$H$30,0)),"-"))</f>
        <v>-</v>
      </c>
      <c r="BP90" s="965" t="str">
        <f>IFERROR(INDEX('Season 11'!$P$20:$P$24,MATCH('VS stats'!$C90,'Season 11'!$N$20:$N$24,0)),
IFERROR(INDEX('Season 11'!$X$9,MATCH('VS stats'!$C90,'Season 11'!$U$9,0)),
IFERROR(INDEX('Season 11'!$X$11:$X$13,MATCH('VS stats'!$C90,'Season 11'!$U$11:$U98,0)),
IFERROR(INDEX('Season 11'!$X$17,MATCH('VS stats'!$C90,'Season 11'!$U$17,0)),
IFERROR(INDEX('Season 11'!$X$19,MATCH('VS stats'!$C90,'Season 11'!$U$19,0)),
IFERROR(INDEX('Season 11'!$X$21,MATCH('VS stats'!$C90,'Season 11'!$U$21,0)),
IFERROR(INDEX('Season 11'!$X$23,MATCH('VS stats'!$C90,'Season 11'!$U$23,0)),"-")))))))</f>
        <v>-</v>
      </c>
      <c r="BQ90" s="966" t="str">
        <f>IFERROR(INDEX('Season 11'!$X$10,MATCH('VS stats'!$C90,'Season 11'!$U$10,0)),
IFERROR(INDEX('Season 11'!$X$14:$X$16,MATCH('VS stats'!$C90,'Season 11'!$U$14:$U$16,0)),
IFERROR(INDEX('Season 11'!$X$18,MATCH('VS stats'!$C90,'Season 11'!$U$18,0)),
IFERROR(INDEX('Season 11'!$X$20,MATCH('VS stats'!$C90,'Season 11'!$U$20,0)),
IFERROR(INDEX('Season 11'!$X$22,MATCH('VS stats'!$C90,'Season 11'!$U$22,0)),"-")))))</f>
        <v>-</v>
      </c>
      <c r="BR90" s="965" t="str">
        <f>IFERROR(INDEX('Season 12'!$D$9:$D$27,MATCH('VS stats'!$C90,'Season 12'!$B$9:$B$27,0)),"-")</f>
        <v>-</v>
      </c>
      <c r="BS90" s="965" t="str">
        <f>IFERROR(INDEX('Season 12'!$D$28:$D$46,MATCH('VS stats'!$C90,'Season 12'!$B$28:$B$46,0)),"-")</f>
        <v>-</v>
      </c>
      <c r="BT90" s="965" t="str">
        <f>IFERROR(INDEX('Season 12'!$J$9:$J$16,MATCH('VS stats'!$C90,'Season 12'!$H$9:$H$16,0)),IFERROR(INDEX('Season 12'!$J$39,MATCH('VS stats'!$C90,'Season 12'!$H$39,0)),"-"))</f>
        <v>-</v>
      </c>
      <c r="BU90" s="965" t="str">
        <f>IFERROR(INDEX('Season 12'!$P$9:$P$16,MATCH('VS stats'!$C90,'Season 12'!$N$9:$N$16,0)),IFERROR(INDEX('Season 12'!$J$30,MATCH('VS stats'!$C90,'Season 12'!$H$30,0)),"-"))</f>
        <v>-</v>
      </c>
      <c r="BV90" s="965" t="str">
        <f>IFERROR(INDEX('Season 12'!$P$20:$P$24,MATCH('VS stats'!$C90,'Season 12'!$N$20:$N$24,0)),
IFERROR(INDEX('Season 12'!$X$9,MATCH('VS stats'!$C90,'Season 12'!$U$9,0)),
IFERROR(INDEX('Season 12'!$X$11:$X$13,MATCH('VS stats'!$C90,'Season 12'!$U$11:$U98,0)),
IFERROR(INDEX('Season 12'!$X$17,MATCH('VS stats'!$C90,'Season 12'!$U$17,0)),
IFERROR(INDEX('Season 12'!$X$19,MATCH('VS stats'!$C90,'Season 12'!$U$19,0)),
IFERROR(INDEX('Season 12'!$X$21,MATCH('VS stats'!$C90,'Season 12'!$U$21,0)),
IFERROR(INDEX('Season 12'!$X$23,MATCH('VS stats'!$C90,'Season 12'!$U$23,0)),"-")))))))</f>
        <v>-</v>
      </c>
      <c r="BW90" s="966" t="str">
        <f>IFERROR(INDEX('Season 12'!$X$10,MATCH('VS stats'!$C90,'Season 12'!$U$10,0)),
IFERROR(INDEX('Season 12'!$X$14:$X$16,MATCH('VS stats'!$C90,'Season 12'!$U$14:$U$16,0)),
IFERROR(INDEX('Season 12'!$X$18,MATCH('VS stats'!$C90,'Season 12'!$U$18,0)),
IFERROR(INDEX('Season 12'!$X$20,MATCH('VS stats'!$C90,'Season 12'!$U$20,0)),
IFERROR(INDEX('Season 12'!$X$22,MATCH('VS stats'!$C90,'Season 12'!$U$22,0)),"-")))))</f>
        <v>-</v>
      </c>
      <c r="BX90" s="965" t="str">
        <f>IFERROR(INDEX('Season 13'!$D$9:$D$27,MATCH('VS stats'!$C90,'Season 13'!$B$9:$B$27,0)),"-")</f>
        <v>-</v>
      </c>
      <c r="BY90" s="965" t="str">
        <f>IFERROR(INDEX('Season 13'!$D$28:$D$46,MATCH('VS stats'!$C90,'Season 13'!$B$28:$B$46,0)),"-")</f>
        <v>-</v>
      </c>
      <c r="BZ90" s="965" t="str">
        <f>IFERROR(INDEX('Season 13'!$J$9:$J$16,MATCH('VS stats'!$C90,'Season 13'!$H$9:$H$16,0)),IFERROR(INDEX('Season 13'!$J$39,MATCH('VS stats'!$C90,'Season 13'!$H$39,0)),"-"))</f>
        <v>-</v>
      </c>
      <c r="CA90" s="965" t="str">
        <f>IFERROR(INDEX('Season 13'!$P$9:$P$16,MATCH('VS stats'!$C90,'Season 13'!$N$9:$N$16,0)),IFERROR(INDEX('Season 13'!$J$30,MATCH('VS stats'!$C90,'Season 13'!$H$30,0)),"-"))</f>
        <v>-</v>
      </c>
      <c r="CB90" s="965" t="str">
        <f>IFERROR(INDEX('Season 13'!$P$20:$P$24,MATCH('VS stats'!$C90,'Season 13'!$N$20:$N$24,0)),
IFERROR(INDEX('Season 13'!$X$9,MATCH('VS stats'!$C90,'Season 13'!$U$9,0)),
IFERROR(INDEX('Season 13'!$X$11:$X$13,MATCH('VS stats'!$C90,'Season 13'!$U$11:$U98,0)),
IFERROR(INDEX('Season 13'!$X$17,MATCH('VS stats'!$C90,'Season 13'!$U$17,0)),
IFERROR(INDEX('Season 13'!$X$19,MATCH('VS stats'!$C90,'Season 13'!$U$19,0)),
IFERROR(INDEX('Season 13'!$X$21,MATCH('VS stats'!$C90,'Season 13'!$U$21,0)),
IFERROR(INDEX('Season 13'!$X$23,MATCH('VS stats'!$C90,'Season 13'!$U$23,0)),"-")))))))</f>
        <v>-</v>
      </c>
      <c r="CC90" s="966" t="str">
        <f>IFERROR(INDEX('Season 13'!$X$10,MATCH('VS stats'!$C90,'Season 13'!$U$10,0)),
IFERROR(INDEX('Season 13'!$X$14:$X$16,MATCH('VS stats'!$C90,'Season 13'!$U$14:$U$16,0)),
IFERROR(INDEX('Season 13'!$X$18,MATCH('VS stats'!$C90,'Season 13'!$U$18,0)),
IFERROR(INDEX('Season 13'!$X$20,MATCH('VS stats'!$C90,'Season 13'!$U$20,0)),
IFERROR(INDEX('Season 13'!$X$22,MATCH('VS stats'!$C90,'Season 13'!$U$22,0)),"-")))))</f>
        <v>-</v>
      </c>
      <c r="CD90" s="965" t="str">
        <f>IFERROR(INDEX('Season 14'!$D$9:$D$27,MATCH('VS stats'!$C90,'Season 14'!$B$9:$B$27,0)),"-")</f>
        <v>-</v>
      </c>
      <c r="CE90" s="965" t="str">
        <f>IFERROR(INDEX('Season 14'!$D$28:$D$46,MATCH('VS stats'!$C90,'Season 14'!$B$28:$B$46,0)),"-")</f>
        <v>-</v>
      </c>
      <c r="CF90" s="965" t="str">
        <f>IFERROR(INDEX('Season 14'!$J$9:$J$16,MATCH('VS stats'!$C90,'Season 14'!$H$9:$H$16,0)),IFERROR(INDEX('Season 14'!$J$39,MATCH('VS stats'!$C90,'Season 14'!$H$39,0)),"-"))</f>
        <v>-</v>
      </c>
      <c r="CG90" s="965" t="str">
        <f>IFERROR(INDEX('Season 14'!$P$9:$P$16,MATCH('VS stats'!$C90,'Season 14'!$N$9:$N$16,0)),IFERROR(INDEX('Season 14'!$J$30,MATCH('VS stats'!$C90,'Season 14'!$H$30,0)),"-"))</f>
        <v>-</v>
      </c>
      <c r="CH90" s="965" t="str">
        <f>IFERROR(INDEX('Season 14'!$P$20:$P$24,MATCH('VS stats'!$C90,'Season 14'!$N$20:$N$24,0)),
IFERROR(INDEX('Season 14'!$X$9,MATCH('VS stats'!$C90,'Season 14'!$U$9,0)),
IFERROR(INDEX('Season 14'!$X$11:$X$13,MATCH('VS stats'!$C90,'Season 14'!$U$11:$U98,0)),
IFERROR(INDEX('Season 14'!$X$17,MATCH('VS stats'!$C90,'Season 14'!$U$17,0)),
IFERROR(INDEX('Season 14'!$X$19,MATCH('VS stats'!$C90,'Season 14'!$U$19,0)),
IFERROR(INDEX('Season 14'!$X$21,MATCH('VS stats'!$C90,'Season 14'!$U$21,0)),
IFERROR(INDEX('Season 14'!$X$23,MATCH('VS stats'!$C90,'Season 14'!$U$23,0)),"-")))))))</f>
        <v>-</v>
      </c>
      <c r="CI90" s="966" t="str">
        <f>IFERROR(INDEX('Season 14'!$X$10,MATCH('VS stats'!$C90,'Season 14'!$U$10,0)),
IFERROR(INDEX('Season 14'!$X$14:$X$16,MATCH('VS stats'!$C90,'Season 14'!$U$14:$U$16,0)),
IFERROR(INDEX('Season 14'!$X$18,MATCH('VS stats'!$C90,'Season 14'!$U$18,0)),
IFERROR(INDEX('Season 14'!$X$20,MATCH('VS stats'!$C90,'Season 14'!$U$20,0)),
IFERROR(INDEX('Season 14'!$X$22,MATCH('VS stats'!$C90,'Season 14'!$U$22,0)),"-")))))</f>
        <v>-</v>
      </c>
      <c r="CJ90" s="965" t="str">
        <f>IFERROR(INDEX('Season 15'!$D$9:$D$27,MATCH('VS stats'!$C90,'Season 15'!$B$9:$B$27,0)),"-")</f>
        <v>-</v>
      </c>
      <c r="CK90" s="965" t="str">
        <f>IFERROR(INDEX('Season 15'!$D$28:$D$46,MATCH('VS stats'!$C90,'Season 15'!$B$28:$B$46,0)),"-")</f>
        <v>-</v>
      </c>
      <c r="CL90" s="965" t="str">
        <f>IFERROR(INDEX('Season 15'!$J$9:$J$16,MATCH('VS stats'!$C90,'Season 15'!$H$9:$H$16,0)),IFERROR(INDEX('Season 15'!$J$39,MATCH('VS stats'!$C90,'Season 15'!$H$39,0)),"-"))</f>
        <v>-</v>
      </c>
      <c r="CM90" s="965" t="str">
        <f>IFERROR(INDEX('Season 15'!$P$9:$P$16,MATCH('VS stats'!$C90,'Season 15'!$N$9:$N$16,0)),IFERROR(INDEX('Season 15'!$J$30,MATCH('VS stats'!$C90,'Season 15'!$H$30,0)),"-"))</f>
        <v>-</v>
      </c>
      <c r="CN90" s="965" t="str">
        <f>IFERROR(INDEX('Season 15'!$P$20:$P$24,MATCH('VS stats'!$C90,'Season 15'!$N$20:$N$24,0)),
IFERROR(INDEX('Season 15'!$X$9,MATCH('VS stats'!$C90,'Season 15'!$U$9,0)),
IFERROR(INDEX('Season 15'!$X$11:$X$13,MATCH('VS stats'!$C90,'Season 15'!$U$11:$U98,0)),
IFERROR(INDEX('Season 15'!$X$17,MATCH('VS stats'!$C90,'Season 15'!$U$17,0)),
IFERROR(INDEX('Season 15'!$X$19,MATCH('VS stats'!$C90,'Season 15'!$U$19,0)),
IFERROR(INDEX('Season 15'!$X$21,MATCH('VS stats'!$C90,'Season 15'!$U$21,0)),
IFERROR(INDEX('Season 15'!$X$23,MATCH('VS stats'!$C90,'Season 15'!$U$23,0)),"-")))))))</f>
        <v>-</v>
      </c>
      <c r="CO90" s="966" t="str">
        <f>IFERROR(INDEX('Season 15'!$X$10,MATCH('VS stats'!$C90,'Season 15'!$U$10,0)),
IFERROR(INDEX('Season 15'!$X$14:$X$16,MATCH('VS stats'!$C90,'Season 15'!$U$14:$U$16,0)),
IFERROR(INDEX('Season 15'!$X$18,MATCH('VS stats'!$C90,'Season 15'!$U$18,0)),
IFERROR(INDEX('Season 15'!$X$20,MATCH('VS stats'!$C90,'Season 15'!$U$20,0)),
IFERROR(INDEX('Season 15'!$X$22,MATCH('VS stats'!$C90,'Season 15'!$U$22,0)),"-")))))</f>
        <v>-</v>
      </c>
      <c r="CP90" s="976"/>
      <c r="CQ90" s="822"/>
      <c r="CR90" s="822"/>
      <c r="CS90" s="822"/>
      <c r="CT90" s="822"/>
      <c r="CU90" s="822"/>
    </row>
    <row r="91" spans="2:99" x14ac:dyDescent="0.25">
      <c r="B91" s="822"/>
      <c r="C91" s="690" t="s">
        <v>481</v>
      </c>
      <c r="D91" s="965" t="str">
        <f>IFERROR(INDEX('Season 1'!$D$9:$D$31,MATCH('VS stats'!$C91,'Season 1'!$B$9:$B$31,0)),"-")</f>
        <v>-</v>
      </c>
      <c r="E91" s="965" t="str">
        <f>IFERROR(INDEX('Season 1'!$D$32:$D$54,MATCH('VS stats'!$C91,'Season 1'!$B$32:$B$54,0)),"-")</f>
        <v>-</v>
      </c>
      <c r="F91" s="1065" t="str">
        <f>IFERROR(INDEX('Season 1'!$J$9:$J$16,MATCH('VS stats'!$C91,'Season 1'!$H$9:$H$16,0)),IFERROR(INDEX('Season 1'!$W$9:$W$14,MATCH('VS stats'!$C91,'Season 1'!$T$9:$T$14,0)),"-"))</f>
        <v>2-0</v>
      </c>
      <c r="G91" s="965" t="str">
        <f>IFERROR(INDEX('Season 1'!$P$9:$P$16,MATCH('VS stats'!$C91,'Season 1'!$N$9:$N$16,0)),"-")</f>
        <v>-</v>
      </c>
      <c r="H91" s="965" t="str">
        <f>IFERROR(INDEX('Season 1'!$P$20:$P$24,MATCH('VS stats'!$C91,'Season 1'!$N$20:$N$24,0)),"-")</f>
        <v>-</v>
      </c>
      <c r="I91" s="966" t="s">
        <v>35</v>
      </c>
      <c r="J91" s="965" t="str">
        <f>IFERROR(INDEX('Season 2'!$D$9:$D$31,MATCH('VS stats'!$C91,'Season 2'!$B$9:$B$31,0)),"-")</f>
        <v>-</v>
      </c>
      <c r="K91" s="965" t="str">
        <f>IFERROR(INDEX('Season 2'!$D$32:$D$54,MATCH('VS stats'!$C91,'Season 2'!$B$32:$B$54,0)),"-")</f>
        <v>-</v>
      </c>
      <c r="L91" s="965" t="str">
        <f>IFERROR(INDEX('Season 2'!$J$9:$J$16,MATCH('VS stats'!$C91,'Season 2'!$H$9:$H$16,0)),IFERROR(INDEX('Season 2'!$J$45:$J$50,MATCH('VS stats'!$C91,'Season 2'!$H$45:$H$50,0)),"-"))</f>
        <v>-</v>
      </c>
      <c r="M91" s="965" t="str">
        <f>IFERROR(INDEX('Season 2'!$P$9:$P$16,MATCH('VS stats'!$C91,'Season 2'!$N$9:$N$16,0)),IFERROR(INDEX('Season 2'!$J$30,MATCH('VS stats'!$C91,'Season 2'!$H$30,0)),"-"))</f>
        <v>-</v>
      </c>
      <c r="N91" s="965" t="str">
        <f>IFERROR(INDEX('Season 2'!$P$20:$P$24,MATCH('VS stats'!$C91,'Season 2'!$N$20:$N$24,0)),
IFERROR(INDEX('Season 2'!$X$9,MATCH('VS stats'!$C91,'Season 2'!$U$9,0)),
IFERROR(INDEX('Season 2'!$X$11:$X$13,MATCH('VS stats'!$C91,'Season 2'!$U$11:$U99,0)),
IFERROR(INDEX('Season 2'!$X$17,MATCH('VS stats'!$C91,'Season 2'!$U$17,0)),
IFERROR(INDEX('Season 2'!$X$19,MATCH('VS stats'!$C91,'Season 2'!$U$19,0)),
IFERROR(INDEX('Season 2'!$X$21,MATCH('VS stats'!$C91,'Season 2'!$U$21,0)),
IFERROR(INDEX('Season 2'!$X$23,MATCH('VS stats'!$C91,'Season 2'!$U$23,0)),
IFERROR(INDEX('Season 2'!$X$25,MATCH('VS stats'!$C91,'Season 2'!$U$25,0)),"-"))))))))</f>
        <v>-</v>
      </c>
      <c r="O91" s="966" t="str">
        <f>IFERROR(INDEX('Season 2'!$X$10,MATCH('VS stats'!$C91,'Season 2'!$U$10,0)),
IFERROR(INDEX('Season 2'!$X$14:$X$16,MATCH('VS stats'!$C91,'Season 2'!$U$14:$U$16,0)),
IFERROR(INDEX('Season 2'!$X$18,MATCH('VS stats'!$C91,'Season 2'!$U$18,0)),
IFERROR(INDEX('Season 2'!$X$20,MATCH('VS stats'!$C91,'Season 2'!$U$20,0)),
IFERROR(INDEX('Season 2'!$X$22,MATCH('VS stats'!$C91,'Season 2'!$U$22,0)),
IFERROR(INDEX('Season 2'!$X$24,MATCH('VS stats'!$C91,'Season 2'!$U$24,0)),"-"))))))</f>
        <v>-</v>
      </c>
      <c r="P91" s="965" t="str">
        <f>IFERROR(INDEX('Season 3'!$D$9:$D$31,MATCH('VS stats'!$C91,'Season 3'!$B$9:$B$31,0)),"-")</f>
        <v>-</v>
      </c>
      <c r="Q91" s="965" t="str">
        <f>IFERROR(INDEX('Season 3'!$D$32:$D$54,MATCH('VS stats'!$C91,'Season 3'!$B$32:$B$54,0)),"-")</f>
        <v>-</v>
      </c>
      <c r="R91" s="965" t="str">
        <f>IFERROR(INDEX('Season 3'!$J$9:$J$16,MATCH('VS stats'!$C91,'Season 3'!$H$9:$H$16,0)),IFERROR(INDEX('Season 3'!$J$39,MATCH('VS stats'!$C91,'Season 3'!$H$39,0)),"-"))</f>
        <v>-</v>
      </c>
      <c r="S91" s="965" t="str">
        <f>IFERROR(INDEX('Season 3'!$P$9:$P$16,MATCH('VS stats'!$C91,'Season 3'!$N$9:$N$16,0)),IFERROR(INDEX('Season 3'!$J$30,MATCH('VS stats'!$C91,'Season 3'!$H$30,0)),"-"))</f>
        <v>-</v>
      </c>
      <c r="T91" s="965" t="str">
        <f>IFERROR(INDEX('Season 3'!$P$20:$P$24,MATCH('VS stats'!$C91,'Season 3'!$N$20:$N$24,0)),
IFERROR(INDEX('Season 3'!$X$9,MATCH('VS stats'!$C91,'Season 3'!$U$9,0)),
IFERROR(INDEX('Season 3'!$X$11:$X$13,MATCH('VS stats'!$C91,'Season 3'!$U$11:$U99,0)),
IFERROR(INDEX('Season 3'!$X$17,MATCH('VS stats'!$C91,'Season 3'!$U$17,0)),
IFERROR(INDEX('Season 3'!$X$19,MATCH('VS stats'!$C91,'Season 3'!$U$19,0)),
IFERROR(INDEX('Season 3'!$X$21,MATCH('VS stats'!$C91,'Season 3'!$U$21,0)),
IFERROR(INDEX('Season 3'!$X$23,MATCH('VS stats'!$C91,'Season 3'!$U$23,0)),
IFERROR(INDEX('Season 3'!$X$25,MATCH('VS stats'!$C91,'Season 3'!$U$25,0)),"-"))))))))</f>
        <v>-</v>
      </c>
      <c r="U91" s="966" t="str">
        <f>IFERROR(INDEX('Season 3'!$X$10,MATCH('VS stats'!$C91,'Season 3'!$U$10,0)),
IFERROR(INDEX('Season 3'!$X$14:$X$16,MATCH('VS stats'!$C91,'Season 3'!$U$14:$U$16,0)),
IFERROR(INDEX('Season 3'!$X$18,MATCH('VS stats'!$C91,'Season 3'!$U$18,0)),
IFERROR(INDEX('Season 3'!$X$20,MATCH('VS stats'!$C91,'Season 3'!$U$20,0)),
IFERROR(INDEX('Season 3'!$X$22,MATCH('VS stats'!$C91,'Season 3'!$U$22,0)),
IFERROR(INDEX('Season 3'!$X$24,MATCH('VS stats'!$C91,'Season 3'!$U$24,0)),"-"))))))</f>
        <v>-</v>
      </c>
      <c r="V91" s="965" t="str">
        <f>IFERROR(INDEX('Season 4'!$D$9:$D$27,MATCH('VS stats'!$C91,'Season 4'!$B$9:$B$27,0)),"-")</f>
        <v>-</v>
      </c>
      <c r="W91" s="965" t="str">
        <f>IFERROR(INDEX('Season 4'!$D$28:$D$46,MATCH('VS stats'!$C91,'Season 4'!$B$28:$B$46,0)),"-")</f>
        <v>-</v>
      </c>
      <c r="X91" s="965" t="str">
        <f>IFERROR(INDEX('Season 4'!$J$9:$J$16,MATCH('VS stats'!$C91,'Season 4'!$H$9:$H$16,0)),IFERROR(INDEX('Season 4'!$J$39,MATCH('VS stats'!$C91,'Season 4'!$H$39,0)),"-"))</f>
        <v>-</v>
      </c>
      <c r="Y91" s="965" t="str">
        <f>IFERROR(INDEX('Season 4'!$P$9:$P$16,MATCH('VS stats'!$C91,'Season 4'!$N$9:$N$16,0)),IFERROR(INDEX('Season 4'!$J$30,MATCH('VS stats'!$C91,'Season 4'!$H$30,0)),"-"))</f>
        <v>-</v>
      </c>
      <c r="Z91" s="965" t="str">
        <f>IFERROR(INDEX('Season 4'!$P$20:$P$24,MATCH('VS stats'!$C91,'Season 4'!$N$20:$N$24,0)),
IFERROR(INDEX('Season 4'!$X$9,MATCH('VS stats'!$C91,'Season 4'!$U$9,0)),
IFERROR(INDEX('Season 4'!$X$11:$X$13,MATCH('VS stats'!$C91,'Season 4'!$U$11:$U99,0)),
IFERROR(INDEX('Season 4'!$X$17,MATCH('VS stats'!$C91,'Season 4'!$U$17,0)),
IFERROR(INDEX('Season 4'!$X$19,MATCH('VS stats'!$C91,'Season 4'!$U$19,0)),
IFERROR(INDEX('Season 4'!$X$21,MATCH('VS stats'!$C91,'Season 4'!$U$21,0)),
IFERROR(INDEX('Season 4'!$X$23,MATCH('VS stats'!$C91,'Season 4'!$U$23,0)),
IFERROR(INDEX('Season 4'!$X$25,MATCH('VS stats'!$C91,'Season 4'!$U$25,0)),"-"))))))))</f>
        <v>-</v>
      </c>
      <c r="AA91" s="966" t="str">
        <f>IFERROR(INDEX('Season 4'!$X$10,MATCH('VS stats'!$C91,'Season 4'!$U$10,0)),
IFERROR(INDEX('Season 4'!$X$14:$X$16,MATCH('VS stats'!$C91,'Season 4'!$U$14:$U$16,0)),
IFERROR(INDEX('Season 4'!$X$18,MATCH('VS stats'!$C91,'Season 4'!$U$18,0)),
IFERROR(INDEX('Season 4'!$X$20,MATCH('VS stats'!$C91,'Season 4'!$U$20,0)),
IFERROR(INDEX('Season 4'!$X$22,MATCH('VS stats'!$C91,'Season 4'!$U$22,0)),
IFERROR(INDEX('Season 4'!$X$24,MATCH('VS stats'!$C91,'Season 4'!$U$24,0)),"-"))))))</f>
        <v>-</v>
      </c>
      <c r="AB91" s="965" t="str">
        <f>IFERROR(INDEX('Season 5'!$D$9:$D$27,MATCH('VS stats'!$C91,'Season 5'!$B$9:$B$27,0)),"-")</f>
        <v>-</v>
      </c>
      <c r="AC91" s="965" t="str">
        <f>IFERROR(INDEX('Season 5'!$D$28:$D$46,MATCH('VS stats'!$C91,'Season 5'!$B$28:$B$46,0)),"-")</f>
        <v>-</v>
      </c>
      <c r="AD91" s="965" t="str">
        <f>IFERROR(INDEX('Season 5'!$J$9:$J$16,MATCH('VS stats'!$C91,'Season 5'!$H$9:$H$16,0)),IFERROR(INDEX('Season 5'!$J$39,MATCH('VS stats'!$C91,'Season 5'!$H$39,0)),"-"))</f>
        <v>-</v>
      </c>
      <c r="AE91" s="965" t="str">
        <f>IFERROR(INDEX('Season 5'!$P$9:$P$16,MATCH('VS stats'!$C91,'Season 5'!$N$9:$N$16,0)),IFERROR(INDEX('Season 5'!$J$30,MATCH('VS stats'!$C91,'Season 5'!$H$30,0)),"-"))</f>
        <v>-</v>
      </c>
      <c r="AF91" s="965" t="str">
        <f>IFERROR(INDEX('Season 5'!$P$20:$P$24,MATCH('VS stats'!$C91,'Season 5'!$N$20:$N$24,0)),
IFERROR(INDEX('Season 5'!$X$9,MATCH('VS stats'!$C91,'Season 5'!$U$9,0)),
IFERROR(INDEX('Season 5'!$X$11:$X$13,MATCH('VS stats'!$C91,'Season 5'!$U$11:$U99,0)),
IFERROR(INDEX('Season 5'!$X$17,MATCH('VS stats'!$C91,'Season 5'!$U$17,0)),
IFERROR(INDEX('Season 5'!$X$19,MATCH('VS stats'!$C91,'Season 5'!$U$19,0)),
IFERROR(INDEX('Season 5'!$X$21,MATCH('VS stats'!$C91,'Season 5'!$U$21,0)),
IFERROR(INDEX('Season 5'!$X$23,MATCH('VS stats'!$C91,'Season 5'!$U$23,0)),"-")))))))</f>
        <v>-</v>
      </c>
      <c r="AG91" s="966" t="str">
        <f>IFERROR(INDEX('Season 5'!$X$10,MATCH('VS stats'!$C91,'Season 5'!$U$10,0)),
IFERROR(INDEX('Season 5'!$X$14:$X$16,MATCH('VS stats'!$C91,'Season 5'!$U$14:$U$16,0)),
IFERROR(INDEX('Season 5'!$X$18,MATCH('VS stats'!$C91,'Season 5'!$U$18,0)),
IFERROR(INDEX('Season 5'!$X$20,MATCH('VS stats'!$C91,'Season 5'!$U$20,0)),
IFERROR(INDEX('Season 5'!$X$22,MATCH('VS stats'!$C91,'Season 5'!$U$22,0)),"-")))))</f>
        <v>-</v>
      </c>
      <c r="AH91" s="965" t="str">
        <f>IFERROR(INDEX('Season 6'!$D$9:$D$27,MATCH('VS stats'!$C91,'Season 6'!$B$9:$B$27,0)),"-")</f>
        <v>-</v>
      </c>
      <c r="AI91" s="965" t="str">
        <f>IFERROR(INDEX('Season 6'!$D$28:$D$46,MATCH('VS stats'!$C91,'Season 6'!$B$28:$B$46,0)),"-")</f>
        <v>-</v>
      </c>
      <c r="AJ91" s="965" t="str">
        <f>IFERROR(INDEX('Season 6'!$J$9:$J$16,MATCH('VS stats'!$C91,'Season 6'!$H$9:$H$16,0)),IFERROR(INDEX('Season 6'!$J$39,MATCH('VS stats'!$C91,'Season 6'!$H$39,0)),"-"))</f>
        <v>-</v>
      </c>
      <c r="AK91" s="965" t="str">
        <f>IFERROR(INDEX('Season 6'!$P$9:$P$16,MATCH('VS stats'!$C91,'Season 6'!$N$9:$N$16,0)),IFERROR(INDEX('Season 6'!$J$30,MATCH('VS stats'!$C91,'Season 6'!$H$30,0)),"-"))</f>
        <v>-</v>
      </c>
      <c r="AL91" s="965" t="str">
        <f>IFERROR(INDEX('Season 6'!$P$20:$P$24,MATCH('VS stats'!$C91,'Season 6'!$N$20:$N$24,0)),
IFERROR(INDEX('Season 6'!$X$9,MATCH('VS stats'!$C91,'Season 6'!$U$9,0)),
IFERROR(INDEX('Season 6'!$X$11:$X$13,MATCH('VS stats'!$C91,'Season 6'!$U$11:$U99,0)),
IFERROR(INDEX('Season 6'!$X$17,MATCH('VS stats'!$C91,'Season 6'!$U$17,0)),
IFERROR(INDEX('Season 6'!$X$19,MATCH('VS stats'!$C91,'Season 6'!$U$19,0)),
IFERROR(INDEX('Season 6'!$X$21,MATCH('VS stats'!$C91,'Season 6'!$U$21,0)),
IFERROR(INDEX('Season 6'!$X$23,MATCH('VS stats'!$C91,'Season 6'!$U$23,0)),"-")))))))</f>
        <v>-</v>
      </c>
      <c r="AM91" s="966" t="str">
        <f>IFERROR(INDEX('Season 6'!$X$10,MATCH('VS stats'!$C91,'Season 6'!$U$10,0)),
IFERROR(INDEX('Season 6'!$X$14:$X$16,MATCH('VS stats'!$C91,'Season 6'!$U$14:$U$16,0)),
IFERROR(INDEX('Season 6'!$X$18,MATCH('VS stats'!$C91,'Season 6'!$U$18,0)),
IFERROR(INDEX('Season 6'!$X$20,MATCH('VS stats'!$C91,'Season 6'!$U$20,0)),
IFERROR(INDEX('Season 6'!$X$22,MATCH('VS stats'!$C91,'Season 6'!$U$22,0)),"-")))))</f>
        <v>-</v>
      </c>
      <c r="AN91" s="965" t="str">
        <f>IFERROR(INDEX('Season 7'!$D$9:$D$27,MATCH('VS stats'!$C91,'Season 7'!$B$9:$B$27,0)),"-")</f>
        <v>-</v>
      </c>
      <c r="AO91" s="965" t="str">
        <f>IFERROR(INDEX('Season 7'!$D$28:$D$46,MATCH('VS stats'!$C91,'Season 7'!$B$28:$B$46,0)),"-")</f>
        <v>-</v>
      </c>
      <c r="AP91" s="965" t="str">
        <f>IFERROR(INDEX('Season 7'!$J$9:$J$16,MATCH('VS stats'!$C91,'Season 7'!$H$9:$H$16,0)),IFERROR(INDEX('Season 7'!$J$39,MATCH('VS stats'!$C91,'Season 7'!$H$39,0)),"-"))</f>
        <v>-</v>
      </c>
      <c r="AQ91" s="965" t="str">
        <f>IFERROR(INDEX('Season 7'!$P$9:$P$16,MATCH('VS stats'!$C91,'Season 7'!$N$9:$N$16,0)),IFERROR(INDEX('Season 7'!$J$30,MATCH('VS stats'!$C91,'Season 7'!$H$30,0)),"-"))</f>
        <v>-</v>
      </c>
      <c r="AR91" s="965" t="str">
        <f>IFERROR(INDEX('Season 7'!$P$20:$P$24,MATCH('VS stats'!$C91,'Season 7'!$N$20:$N$24,0)),
IFERROR(INDEX('Season 7'!$X$9,MATCH('VS stats'!$C91,'Season 7'!$U$9,0)),
IFERROR(INDEX('Season 7'!$X$11:$X$13,MATCH('VS stats'!$C91,'Season 7'!$U$11:$U99,0)),
IFERROR(INDEX('Season 7'!$X$17,MATCH('VS stats'!$C91,'Season 7'!$U$17,0)),
IFERROR(INDEX('Season 7'!$X$19,MATCH('VS stats'!$C91,'Season 7'!$U$19,0)),
IFERROR(INDEX('Season 7'!$X$21,MATCH('VS stats'!$C91,'Season 7'!$U$21,0)),
IFERROR(INDEX('Season 7'!$X$23,MATCH('VS stats'!$C91,'Season 7'!$U$23,0)),"-")))))))</f>
        <v>-</v>
      </c>
      <c r="AS91" s="966" t="str">
        <f>IFERROR(INDEX('Season 7'!$X$10,MATCH('VS stats'!$C91,'Season 7'!$U$10,0)),
IFERROR(INDEX('Season 7'!$X$14:$X$16,MATCH('VS stats'!$C91,'Season 7'!$U$14:$U$16,0)),
IFERROR(INDEX('Season 7'!$X$18,MATCH('VS stats'!$C91,'Season 7'!$U$18,0)),
IFERROR(INDEX('Season 7'!$X$20,MATCH('VS stats'!$C91,'Season 7'!$U$20,0)),
IFERROR(INDEX('Season 7'!$X$22,MATCH('VS stats'!$C91,'Season 7'!$U$22,0)),"-")))))</f>
        <v>-</v>
      </c>
      <c r="AT91" s="965" t="str">
        <f>IFERROR(INDEX('Season 8'!$D$9:$D$27,MATCH('VS stats'!$C91,'Season 8'!$B$9:$B$27,0)),"-")</f>
        <v>-</v>
      </c>
      <c r="AU91" s="965" t="str">
        <f>IFERROR(INDEX('Season 8'!$D$28:$D$46,MATCH('VS stats'!$C91,'Season 8'!$B$28:$B$46,0)),"-")</f>
        <v>-</v>
      </c>
      <c r="AV91" s="965" t="str">
        <f>IFERROR(INDEX('Season 8'!$J$9:$J$16,MATCH('VS stats'!$C91,'Season 8'!$H$9:$H$16,0)),IFERROR(INDEX('Season 8'!$J$39,MATCH('VS stats'!$C91,'Season 8'!$H$39,0)),"-"))</f>
        <v>-</v>
      </c>
      <c r="AW91" s="965" t="str">
        <f>IFERROR(INDEX('Season 8'!$P$9:$P$16,MATCH('VS stats'!$C91,'Season 8'!$N$9:$N$16,0)),IFERROR(INDEX('Season 8'!$J$30,MATCH('VS stats'!$C91,'Season 8'!$H$30,0)),"-"))</f>
        <v>-</v>
      </c>
      <c r="AX91" s="965" t="str">
        <f>IFERROR(INDEX('Season 8'!$P$20:$P$24,MATCH('VS stats'!$C91,'Season 8'!$N$20:$N$24,0)),
IFERROR(INDEX('Season 8'!$X$9,MATCH('VS stats'!$C91,'Season 8'!$U$9,0)),
IFERROR(INDEX('Season 8'!$X$11:$X$13,MATCH('VS stats'!$C91,'Season 8'!$U$11:$U99,0)),
IFERROR(INDEX('Season 8'!$X$17,MATCH('VS stats'!$C91,'Season 8'!$U$17,0)),
IFERROR(INDEX('Season 8'!$X$19,MATCH('VS stats'!$C91,'Season 8'!$U$19,0)),
IFERROR(INDEX('Season 8'!$X$21,MATCH('VS stats'!$C91,'Season 8'!$U$21,0)),
IFERROR(INDEX('Season 8'!$X$23,MATCH('VS stats'!$C91,'Season 8'!$U$23,0)),"-")))))))</f>
        <v>-</v>
      </c>
      <c r="AY91" s="966" t="str">
        <f>IFERROR(INDEX('Season 8'!$X$10,MATCH('VS stats'!$C91,'Season 8'!$U$10,0)),
IFERROR(INDEX('Season 8'!$X$14:$X$16,MATCH('VS stats'!$C91,'Season 8'!$U$14:$U$16,0)),
IFERROR(INDEX('Season 8'!$X$18,MATCH('VS stats'!$C91,'Season 8'!$U$18,0)),
IFERROR(INDEX('Season 8'!$X$20,MATCH('VS stats'!$C91,'Season 8'!$U$20,0)),
IFERROR(INDEX('Season 8'!$X$22,MATCH('VS stats'!$C91,'Season 8'!$U$22,0)),"-")))))</f>
        <v>-</v>
      </c>
      <c r="AZ91" s="965" t="str">
        <f>IFERROR(INDEX('Season 9'!$D$9:$D$27,MATCH('VS stats'!$C91,'Season 9'!$B$9:$B$27,0)),"-")</f>
        <v>-</v>
      </c>
      <c r="BA91" s="965" t="str">
        <f>IFERROR(INDEX('Season 9'!$D$28:$D$46,MATCH('VS stats'!$C91,'Season 9'!$B$28:$B$46,0)),"-")</f>
        <v>-</v>
      </c>
      <c r="BB91" s="965" t="str">
        <f>IFERROR(INDEX('Season 9'!$J$9:$J$16,MATCH('VS stats'!$C91,'Season 9'!$H$9:$H$16,0)),IFERROR(INDEX('Season 9'!$J$39,MATCH('VS stats'!$C91,'Season 9'!$H$39,0)),"-"))</f>
        <v>-</v>
      </c>
      <c r="BC91" s="965" t="str">
        <f>IFERROR(INDEX('Season 9'!$P$9:$P$16,MATCH('VS stats'!$C91,'Season 9'!$N$9:$N$16,0)),IFERROR(INDEX('Season 9'!$J$30,MATCH('VS stats'!$C91,'Season 9'!$H$30,0)),"-"))</f>
        <v>-</v>
      </c>
      <c r="BD91" s="965" t="str">
        <f>IFERROR(INDEX('Season 9'!$P$20:$P$24,MATCH('VS stats'!$C91,'Season 9'!$N$20:$N$24,0)),
IFERROR(INDEX('Season 9'!$X$9,MATCH('VS stats'!$C91,'Season 9'!$U$9,0)),
IFERROR(INDEX('Season 9'!$X$11:$X$13,MATCH('VS stats'!$C91,'Season 9'!$U$11:$U99,0)),
IFERROR(INDEX('Season 9'!$X$17,MATCH('VS stats'!$C91,'Season 9'!$U$17,0)),
IFERROR(INDEX('Season 9'!$X$19,MATCH('VS stats'!$C91,'Season 9'!$U$19,0)),
IFERROR(INDEX('Season 9'!$X$21,MATCH('VS stats'!$C91,'Season 9'!$U$21,0)),
IFERROR(INDEX('Season 9'!$X$23,MATCH('VS stats'!$C91,'Season 9'!$U$23,0)),"-")))))))</f>
        <v>-</v>
      </c>
      <c r="BE91" s="966" t="str">
        <f>IFERROR(INDEX('Season 9'!$X$10,MATCH('VS stats'!$C91,'Season 9'!$U$10,0)),
IFERROR(INDEX('Season 9'!$X$14:$X$16,MATCH('VS stats'!$C91,'Season 9'!$U$14:$U$16,0)),
IFERROR(INDEX('Season 9'!$X$18,MATCH('VS stats'!$C91,'Season 9'!$U$18,0)),
IFERROR(INDEX('Season 9'!$X$20,MATCH('VS stats'!$C91,'Season 9'!$U$20,0)),
IFERROR(INDEX('Season 9'!$X$22,MATCH('VS stats'!$C91,'Season 9'!$U$22,0)),"-")))))</f>
        <v>-</v>
      </c>
      <c r="BF91" s="965" t="str">
        <f>IFERROR(INDEX('Season 10'!$D$9:$D$27,MATCH('VS stats'!$C91,'Season 10'!$B$9:$B$27,0)),"-")</f>
        <v>-</v>
      </c>
      <c r="BG91" s="965" t="str">
        <f>IFERROR(INDEX('Season 10'!$D$28:$D$46,MATCH('VS stats'!$C91,'Season 10'!$B$28:$B$46,0)),"-")</f>
        <v>-</v>
      </c>
      <c r="BH91" s="965" t="str">
        <f>IFERROR(INDEX('Season 10'!$J$9:$J$16,MATCH('VS stats'!$C91,'Season 10'!$H$9:$H$16,0)),IFERROR(INDEX('Season 10'!$J$39,MATCH('VS stats'!$C91,'Season 10'!$H$39,0)),"-"))</f>
        <v>-</v>
      </c>
      <c r="BI91" s="965" t="str">
        <f>IFERROR(INDEX('Season 10'!$P$9:$P$16,MATCH('VS stats'!$C91,'Season 10'!$N$9:$N$16,0)),IFERROR(INDEX('Season 10'!$J$30,MATCH('VS stats'!$C91,'Season 10'!$H$30,0)),"-"))</f>
        <v>-</v>
      </c>
      <c r="BJ91" s="965" t="str">
        <f>IFERROR(INDEX('Season 10'!$P$20:$P$24,MATCH('VS stats'!$C91,'Season 10'!$N$20:$N$24,0)),
IFERROR(INDEX('Season 10'!$X$9,MATCH('VS stats'!$C91,'Season 10'!$U$9,0)),
IFERROR(INDEX('Season 10'!$X$11:$X$13,MATCH('VS stats'!$C91,'Season 10'!$U$11:$U99,0)),
IFERROR(INDEX('Season 10'!$X$17,MATCH('VS stats'!$C91,'Season 10'!$U$17,0)),
IFERROR(INDEX('Season 10'!$X$19,MATCH('VS stats'!$C91,'Season 10'!$U$19,0)),
IFERROR(INDEX('Season 10'!$X$21,MATCH('VS stats'!$C91,'Season 10'!$U$21,0)),
IFERROR(INDEX('Season 10'!$X$23,MATCH('VS stats'!$C91,'Season 10'!$U$23,0)),"-")))))))</f>
        <v>-</v>
      </c>
      <c r="BK91" s="966" t="str">
        <f>IFERROR(INDEX('Season 10'!$X$10,MATCH('VS stats'!$C91,'Season 10'!$U$10,0)),
IFERROR(INDEX('Season 10'!$X$14:$X$16,MATCH('VS stats'!$C91,'Season 10'!$U$14:$U$16,0)),
IFERROR(INDEX('Season 10'!$X$18,MATCH('VS stats'!$C91,'Season 10'!$U$18,0)),
IFERROR(INDEX('Season 10'!$X$20,MATCH('VS stats'!$C91,'Season 10'!$U$20,0)),
IFERROR(INDEX('Season 10'!$X$22,MATCH('VS stats'!$C91,'Season 10'!$U$22,0)),"-")))))</f>
        <v>-</v>
      </c>
      <c r="BL91" s="965" t="str">
        <f>IFERROR(INDEX('Season 11'!$D$9:$D$27,MATCH('VS stats'!$C91,'Season 11'!$B$9:$B$27,0)),"-")</f>
        <v>-</v>
      </c>
      <c r="BM91" s="965" t="str">
        <f>IFERROR(INDEX('Season 11'!$D$28:$D$46,MATCH('VS stats'!$C91,'Season 11'!$B$28:$B$46,0)),"-")</f>
        <v>-</v>
      </c>
      <c r="BN91" s="965" t="str">
        <f>IFERROR(INDEX('Season 11'!$J$9:$J$16,MATCH('VS stats'!$C91,'Season 11'!$H$9:$H$16,0)),IFERROR(INDEX('Season 11'!$J$39,MATCH('VS stats'!$C91,'Season 11'!$H$39,0)),"-"))</f>
        <v>-</v>
      </c>
      <c r="BO91" s="965" t="str">
        <f>IFERROR(INDEX('Season 11'!$P$9:$P$16,MATCH('VS stats'!$C91,'Season 11'!$N$9:$N$16,0)),IFERROR(INDEX('Season 11'!$J$30,MATCH('VS stats'!$C91,'Season 11'!$H$30,0)),"-"))</f>
        <v>-</v>
      </c>
      <c r="BP91" s="965" t="str">
        <f>IFERROR(INDEX('Season 11'!$P$20:$P$24,MATCH('VS stats'!$C91,'Season 11'!$N$20:$N$24,0)),
IFERROR(INDEX('Season 11'!$X$9,MATCH('VS stats'!$C91,'Season 11'!$U$9,0)),
IFERROR(INDEX('Season 11'!$X$11:$X$13,MATCH('VS stats'!$C91,'Season 11'!$U$11:$U99,0)),
IFERROR(INDEX('Season 11'!$X$17,MATCH('VS stats'!$C91,'Season 11'!$U$17,0)),
IFERROR(INDEX('Season 11'!$X$19,MATCH('VS stats'!$C91,'Season 11'!$U$19,0)),
IFERROR(INDEX('Season 11'!$X$21,MATCH('VS stats'!$C91,'Season 11'!$U$21,0)),
IFERROR(INDEX('Season 11'!$X$23,MATCH('VS stats'!$C91,'Season 11'!$U$23,0)),"-")))))))</f>
        <v>-</v>
      </c>
      <c r="BQ91" s="966" t="str">
        <f>IFERROR(INDEX('Season 11'!$X$10,MATCH('VS stats'!$C91,'Season 11'!$U$10,0)),
IFERROR(INDEX('Season 11'!$X$14:$X$16,MATCH('VS stats'!$C91,'Season 11'!$U$14:$U$16,0)),
IFERROR(INDEX('Season 11'!$X$18,MATCH('VS stats'!$C91,'Season 11'!$U$18,0)),
IFERROR(INDEX('Season 11'!$X$20,MATCH('VS stats'!$C91,'Season 11'!$U$20,0)),
IFERROR(INDEX('Season 11'!$X$22,MATCH('VS stats'!$C91,'Season 11'!$U$22,0)),"-")))))</f>
        <v>-</v>
      </c>
      <c r="BR91" s="965" t="str">
        <f>IFERROR(INDEX('Season 12'!$D$9:$D$27,MATCH('VS stats'!$C91,'Season 12'!$B$9:$B$27,0)),"-")</f>
        <v>-</v>
      </c>
      <c r="BS91" s="965" t="str">
        <f>IFERROR(INDEX('Season 12'!$D$28:$D$46,MATCH('VS stats'!$C91,'Season 12'!$B$28:$B$46,0)),"-")</f>
        <v>-</v>
      </c>
      <c r="BT91" s="965" t="str">
        <f>IFERROR(INDEX('Season 12'!$J$9:$J$16,MATCH('VS stats'!$C91,'Season 12'!$H$9:$H$16,0)),IFERROR(INDEX('Season 12'!$J$39,MATCH('VS stats'!$C91,'Season 12'!$H$39,0)),"-"))</f>
        <v>-</v>
      </c>
      <c r="BU91" s="965" t="str">
        <f>IFERROR(INDEX('Season 12'!$P$9:$P$16,MATCH('VS stats'!$C91,'Season 12'!$N$9:$N$16,0)),IFERROR(INDEX('Season 12'!$J$30,MATCH('VS stats'!$C91,'Season 12'!$H$30,0)),"-"))</f>
        <v>-</v>
      </c>
      <c r="BV91" s="965" t="str">
        <f>IFERROR(INDEX('Season 12'!$P$20:$P$24,MATCH('VS stats'!$C91,'Season 12'!$N$20:$N$24,0)),
IFERROR(INDEX('Season 12'!$X$9,MATCH('VS stats'!$C91,'Season 12'!$U$9,0)),
IFERROR(INDEX('Season 12'!$X$11:$X$13,MATCH('VS stats'!$C91,'Season 12'!$U$11:$U99,0)),
IFERROR(INDEX('Season 12'!$X$17,MATCH('VS stats'!$C91,'Season 12'!$U$17,0)),
IFERROR(INDEX('Season 12'!$X$19,MATCH('VS stats'!$C91,'Season 12'!$U$19,0)),
IFERROR(INDEX('Season 12'!$X$21,MATCH('VS stats'!$C91,'Season 12'!$U$21,0)),
IFERROR(INDEX('Season 12'!$X$23,MATCH('VS stats'!$C91,'Season 12'!$U$23,0)),"-")))))))</f>
        <v>-</v>
      </c>
      <c r="BW91" s="966" t="str">
        <f>IFERROR(INDEX('Season 12'!$X$10,MATCH('VS stats'!$C91,'Season 12'!$U$10,0)),
IFERROR(INDEX('Season 12'!$X$14:$X$16,MATCH('VS stats'!$C91,'Season 12'!$U$14:$U$16,0)),
IFERROR(INDEX('Season 12'!$X$18,MATCH('VS stats'!$C91,'Season 12'!$U$18,0)),
IFERROR(INDEX('Season 12'!$X$20,MATCH('VS stats'!$C91,'Season 12'!$U$20,0)),
IFERROR(INDEX('Season 12'!$X$22,MATCH('VS stats'!$C91,'Season 12'!$U$22,0)),"-")))))</f>
        <v>-</v>
      </c>
      <c r="BX91" s="965" t="str">
        <f>IFERROR(INDEX('Season 13'!$D$9:$D$27,MATCH('VS stats'!$C91,'Season 13'!$B$9:$B$27,0)),"-")</f>
        <v>-</v>
      </c>
      <c r="BY91" s="965" t="str">
        <f>IFERROR(INDEX('Season 13'!$D$28:$D$46,MATCH('VS stats'!$C91,'Season 13'!$B$28:$B$46,0)),"-")</f>
        <v>-</v>
      </c>
      <c r="BZ91" s="965" t="str">
        <f>IFERROR(INDEX('Season 13'!$J$9:$J$16,MATCH('VS stats'!$C91,'Season 13'!$H$9:$H$16,0)),IFERROR(INDEX('Season 13'!$J$39,MATCH('VS stats'!$C91,'Season 13'!$H$39,0)),"-"))</f>
        <v>-</v>
      </c>
      <c r="CA91" s="965" t="str">
        <f>IFERROR(INDEX('Season 13'!$P$9:$P$16,MATCH('VS stats'!$C91,'Season 13'!$N$9:$N$16,0)),IFERROR(INDEX('Season 13'!$J$30,MATCH('VS stats'!$C91,'Season 13'!$H$30,0)),"-"))</f>
        <v>-</v>
      </c>
      <c r="CB91" s="965" t="str">
        <f>IFERROR(INDEX('Season 13'!$P$20:$P$24,MATCH('VS stats'!$C91,'Season 13'!$N$20:$N$24,0)),
IFERROR(INDEX('Season 13'!$X$9,MATCH('VS stats'!$C91,'Season 13'!$U$9,0)),
IFERROR(INDEX('Season 13'!$X$11:$X$13,MATCH('VS stats'!$C91,'Season 13'!$U$11:$U99,0)),
IFERROR(INDEX('Season 13'!$X$17,MATCH('VS stats'!$C91,'Season 13'!$U$17,0)),
IFERROR(INDEX('Season 13'!$X$19,MATCH('VS stats'!$C91,'Season 13'!$U$19,0)),
IFERROR(INDEX('Season 13'!$X$21,MATCH('VS stats'!$C91,'Season 13'!$U$21,0)),
IFERROR(INDEX('Season 13'!$X$23,MATCH('VS stats'!$C91,'Season 13'!$U$23,0)),"-")))))))</f>
        <v>-</v>
      </c>
      <c r="CC91" s="966" t="str">
        <f>IFERROR(INDEX('Season 13'!$X$10,MATCH('VS stats'!$C91,'Season 13'!$U$10,0)),
IFERROR(INDEX('Season 13'!$X$14:$X$16,MATCH('VS stats'!$C91,'Season 13'!$U$14:$U$16,0)),
IFERROR(INDEX('Season 13'!$X$18,MATCH('VS stats'!$C91,'Season 13'!$U$18,0)),
IFERROR(INDEX('Season 13'!$X$20,MATCH('VS stats'!$C91,'Season 13'!$U$20,0)),
IFERROR(INDEX('Season 13'!$X$22,MATCH('VS stats'!$C91,'Season 13'!$U$22,0)),"-")))))</f>
        <v>-</v>
      </c>
      <c r="CD91" s="965" t="str">
        <f>IFERROR(INDEX('Season 14'!$D$9:$D$27,MATCH('VS stats'!$C91,'Season 14'!$B$9:$B$27,0)),"-")</f>
        <v>-</v>
      </c>
      <c r="CE91" s="965" t="str">
        <f>IFERROR(INDEX('Season 14'!$D$28:$D$46,MATCH('VS stats'!$C91,'Season 14'!$B$28:$B$46,0)),"-")</f>
        <v>-</v>
      </c>
      <c r="CF91" s="965" t="str">
        <f>IFERROR(INDEX('Season 14'!$J$9:$J$16,MATCH('VS stats'!$C91,'Season 14'!$H$9:$H$16,0)),IFERROR(INDEX('Season 14'!$J$39,MATCH('VS stats'!$C91,'Season 14'!$H$39,0)),"-"))</f>
        <v>-</v>
      </c>
      <c r="CG91" s="965" t="str">
        <f>IFERROR(INDEX('Season 14'!$P$9:$P$16,MATCH('VS stats'!$C91,'Season 14'!$N$9:$N$16,0)),IFERROR(INDEX('Season 14'!$J$30,MATCH('VS stats'!$C91,'Season 14'!$H$30,0)),"-"))</f>
        <v>-</v>
      </c>
      <c r="CH91" s="965" t="str">
        <f>IFERROR(INDEX('Season 14'!$P$20:$P$24,MATCH('VS stats'!$C91,'Season 14'!$N$20:$N$24,0)),
IFERROR(INDEX('Season 14'!$X$9,MATCH('VS stats'!$C91,'Season 14'!$U$9,0)),
IFERROR(INDEX('Season 14'!$X$11:$X$13,MATCH('VS stats'!$C91,'Season 14'!$U$11:$U99,0)),
IFERROR(INDEX('Season 14'!$X$17,MATCH('VS stats'!$C91,'Season 14'!$U$17,0)),
IFERROR(INDEX('Season 14'!$X$19,MATCH('VS stats'!$C91,'Season 14'!$U$19,0)),
IFERROR(INDEX('Season 14'!$X$21,MATCH('VS stats'!$C91,'Season 14'!$U$21,0)),
IFERROR(INDEX('Season 14'!$X$23,MATCH('VS stats'!$C91,'Season 14'!$U$23,0)),"-")))))))</f>
        <v>-</v>
      </c>
      <c r="CI91" s="966" t="str">
        <f>IFERROR(INDEX('Season 14'!$X$10,MATCH('VS stats'!$C91,'Season 14'!$U$10,0)),
IFERROR(INDEX('Season 14'!$X$14:$X$16,MATCH('VS stats'!$C91,'Season 14'!$U$14:$U$16,0)),
IFERROR(INDEX('Season 14'!$X$18,MATCH('VS stats'!$C91,'Season 14'!$U$18,0)),
IFERROR(INDEX('Season 14'!$X$20,MATCH('VS stats'!$C91,'Season 14'!$U$20,0)),
IFERROR(INDEX('Season 14'!$X$22,MATCH('VS stats'!$C91,'Season 14'!$U$22,0)),"-")))))</f>
        <v>-</v>
      </c>
      <c r="CJ91" s="965" t="str">
        <f>IFERROR(INDEX('Season 15'!$D$9:$D$27,MATCH('VS stats'!$C91,'Season 15'!$B$9:$B$27,0)),"-")</f>
        <v>-</v>
      </c>
      <c r="CK91" s="965" t="str">
        <f>IFERROR(INDEX('Season 15'!$D$28:$D$46,MATCH('VS stats'!$C91,'Season 15'!$B$28:$B$46,0)),"-")</f>
        <v>-</v>
      </c>
      <c r="CL91" s="965" t="str">
        <f>IFERROR(INDEX('Season 15'!$J$9:$J$16,MATCH('VS stats'!$C91,'Season 15'!$H$9:$H$16,0)),IFERROR(INDEX('Season 15'!$J$39,MATCH('VS stats'!$C91,'Season 15'!$H$39,0)),"-"))</f>
        <v>-</v>
      </c>
      <c r="CM91" s="965" t="str">
        <f>IFERROR(INDEX('Season 15'!$P$9:$P$16,MATCH('VS stats'!$C91,'Season 15'!$N$9:$N$16,0)),IFERROR(INDEX('Season 15'!$J$30,MATCH('VS stats'!$C91,'Season 15'!$H$30,0)),"-"))</f>
        <v>-</v>
      </c>
      <c r="CN91" s="965" t="str">
        <f>IFERROR(INDEX('Season 15'!$P$20:$P$24,MATCH('VS stats'!$C91,'Season 15'!$N$20:$N$24,0)),
IFERROR(INDEX('Season 15'!$X$9,MATCH('VS stats'!$C91,'Season 15'!$U$9,0)),
IFERROR(INDEX('Season 15'!$X$11:$X$13,MATCH('VS stats'!$C91,'Season 15'!$U$11:$U99,0)),
IFERROR(INDEX('Season 15'!$X$17,MATCH('VS stats'!$C91,'Season 15'!$U$17,0)),
IFERROR(INDEX('Season 15'!$X$19,MATCH('VS stats'!$C91,'Season 15'!$U$19,0)),
IFERROR(INDEX('Season 15'!$X$21,MATCH('VS stats'!$C91,'Season 15'!$U$21,0)),
IFERROR(INDEX('Season 15'!$X$23,MATCH('VS stats'!$C91,'Season 15'!$U$23,0)),"-")))))))</f>
        <v>-</v>
      </c>
      <c r="CO91" s="966" t="str">
        <f>IFERROR(INDEX('Season 15'!$X$10,MATCH('VS stats'!$C91,'Season 15'!$U$10,0)),
IFERROR(INDEX('Season 15'!$X$14:$X$16,MATCH('VS stats'!$C91,'Season 15'!$U$14:$U$16,0)),
IFERROR(INDEX('Season 15'!$X$18,MATCH('VS stats'!$C91,'Season 15'!$U$18,0)),
IFERROR(INDEX('Season 15'!$X$20,MATCH('VS stats'!$C91,'Season 15'!$U$20,0)),
IFERROR(INDEX('Season 15'!$X$22,MATCH('VS stats'!$C91,'Season 15'!$U$22,0)),"-")))))</f>
        <v>-</v>
      </c>
      <c r="CP91" s="976"/>
      <c r="CQ91" s="822"/>
      <c r="CR91" s="822"/>
      <c r="CS91" s="822"/>
      <c r="CT91" s="822"/>
      <c r="CU91" s="822"/>
    </row>
    <row r="92" spans="2:99" x14ac:dyDescent="0.25">
      <c r="B92" s="822"/>
      <c r="C92" s="709" t="s">
        <v>257</v>
      </c>
      <c r="D92" s="965" t="str">
        <f>IFERROR(INDEX('Season 1'!$D$9:$D$31,MATCH('VS stats'!$C92,'Season 1'!$B$9:$B$31,0)),"-")</f>
        <v>-</v>
      </c>
      <c r="E92" s="965" t="str">
        <f>IFERROR(INDEX('Season 1'!$D$32:$D$54,MATCH('VS stats'!$C92,'Season 1'!$B$32:$B$54,0)),"-")</f>
        <v>-</v>
      </c>
      <c r="F92" s="965" t="str">
        <f>IFERROR(INDEX('Season 1'!$J$9:$J$16,MATCH('VS stats'!$C92,'Season 1'!$H$9:$H$16,0)),IFERROR(INDEX('Season 1'!$W$9:$W$14,MATCH('VS stats'!$C92,'Season 1'!$T$9:$T$14,0)),"-"))</f>
        <v>-</v>
      </c>
      <c r="G92" s="965" t="str">
        <f>IFERROR(INDEX('Season 1'!$P$9:$P$16,MATCH('VS stats'!$C92,'Season 1'!$N$9:$N$16,0)),"-")</f>
        <v>-</v>
      </c>
      <c r="H92" s="965" t="str">
        <f>IFERROR(INDEX('Season 1'!$P$20:$P$24,MATCH('VS stats'!$C92,'Season 1'!$N$20:$N$24,0)),"-")</f>
        <v>-</v>
      </c>
      <c r="I92" s="966" t="s">
        <v>35</v>
      </c>
      <c r="J92" s="1065" t="str">
        <f>IFERROR(INDEX('Season 2'!$D$9:$D$31,MATCH('VS stats'!$C92,'Season 2'!$B$9:$B$31,0)),"-")</f>
        <v>3-0</v>
      </c>
      <c r="K92" s="1065" t="str">
        <f>IFERROR(INDEX('Season 2'!$D$32:$D$54,MATCH('VS stats'!$C92,'Season 2'!$B$32:$B$54,0)),"-")</f>
        <v>4-2</v>
      </c>
      <c r="L92" s="965" t="str">
        <f>IFERROR(INDEX('Season 2'!$J$9:$J$16,MATCH('VS stats'!$C92,'Season 2'!$H$9:$H$16,0)),IFERROR(INDEX('Season 2'!$J$45:$J$50,MATCH('VS stats'!$C92,'Season 2'!$H$45:$H$50,0)),"-"))</f>
        <v>-</v>
      </c>
      <c r="M92" s="965" t="str">
        <f>IFERROR(INDEX('Season 2'!$P$9:$P$16,MATCH('VS stats'!$C92,'Season 2'!$N$9:$N$16,0)),IFERROR(INDEX('Season 2'!$J$30,MATCH('VS stats'!$C92,'Season 2'!$H$30,0)),"-"))</f>
        <v>-</v>
      </c>
      <c r="N92" s="965" t="str">
        <f>IFERROR(INDEX('Season 2'!$P$20:$P$24,MATCH('VS stats'!$C92,'Season 2'!$N$20:$N$24,0)),
IFERROR(INDEX('Season 2'!$X$9,MATCH('VS stats'!$C92,'Season 2'!$U$9,0)),
IFERROR(INDEX('Season 2'!$X$11:$X$13,MATCH('VS stats'!$C92,'Season 2'!$U$11:$U100,0)),
IFERROR(INDEX('Season 2'!$X$17,MATCH('VS stats'!$C92,'Season 2'!$U$17,0)),
IFERROR(INDEX('Season 2'!$X$19,MATCH('VS stats'!$C92,'Season 2'!$U$19,0)),
IFERROR(INDEX('Season 2'!$X$21,MATCH('VS stats'!$C92,'Season 2'!$U$21,0)),
IFERROR(INDEX('Season 2'!$X$23,MATCH('VS stats'!$C92,'Season 2'!$U$23,0)),
IFERROR(INDEX('Season 2'!$X$25,MATCH('VS stats'!$C92,'Season 2'!$U$25,0)),"-"))))))))</f>
        <v>-</v>
      </c>
      <c r="O92" s="966" t="str">
        <f>IFERROR(INDEX('Season 2'!$X$10,MATCH('VS stats'!$C92,'Season 2'!$U$10,0)),
IFERROR(INDEX('Season 2'!$X$14:$X$16,MATCH('VS stats'!$C92,'Season 2'!$U$14:$U$16,0)),
IFERROR(INDEX('Season 2'!$X$18,MATCH('VS stats'!$C92,'Season 2'!$U$18,0)),
IFERROR(INDEX('Season 2'!$X$20,MATCH('VS stats'!$C92,'Season 2'!$U$20,0)),
IFERROR(INDEX('Season 2'!$X$22,MATCH('VS stats'!$C92,'Season 2'!$U$22,0)),
IFERROR(INDEX('Season 2'!$X$24,MATCH('VS stats'!$C92,'Season 2'!$U$24,0)),"-"))))))</f>
        <v>-</v>
      </c>
      <c r="P92" s="965" t="str">
        <f>IFERROR(INDEX('Season 3'!$D$9:$D$31,MATCH('VS stats'!$C92,'Season 3'!$B$9:$B$31,0)),"-")</f>
        <v>-</v>
      </c>
      <c r="Q92" s="965" t="str">
        <f>IFERROR(INDEX('Season 3'!$D$32:$D$54,MATCH('VS stats'!$C92,'Season 3'!$B$32:$B$54,0)),"-")</f>
        <v>-</v>
      </c>
      <c r="R92" s="965" t="str">
        <f>IFERROR(INDEX('Season 3'!$J$9:$J$16,MATCH('VS stats'!$C92,'Season 3'!$H$9:$H$16,0)),IFERROR(INDEX('Season 3'!$J$39,MATCH('VS stats'!$C92,'Season 3'!$H$39,0)),"-"))</f>
        <v>-</v>
      </c>
      <c r="S92" s="965" t="str">
        <f>IFERROR(INDEX('Season 3'!$P$9:$P$16,MATCH('VS stats'!$C92,'Season 3'!$N$9:$N$16,0)),IFERROR(INDEX('Season 3'!$J$30,MATCH('VS stats'!$C92,'Season 3'!$H$30,0)),"-"))</f>
        <v>-</v>
      </c>
      <c r="T92" s="965" t="str">
        <f>IFERROR(INDEX('Season 3'!$P$20:$P$24,MATCH('VS stats'!$C92,'Season 3'!$N$20:$N$24,0)),
IFERROR(INDEX('Season 3'!$X$9,MATCH('VS stats'!$C92,'Season 3'!$U$9,0)),
IFERROR(INDEX('Season 3'!$X$11:$X$13,MATCH('VS stats'!$C92,'Season 3'!$U$11:$U100,0)),
IFERROR(INDEX('Season 3'!$X$17,MATCH('VS stats'!$C92,'Season 3'!$U$17,0)),
IFERROR(INDEX('Season 3'!$X$19,MATCH('VS stats'!$C92,'Season 3'!$U$19,0)),
IFERROR(INDEX('Season 3'!$X$21,MATCH('VS stats'!$C92,'Season 3'!$U$21,0)),
IFERROR(INDEX('Season 3'!$X$23,MATCH('VS stats'!$C92,'Season 3'!$U$23,0)),
IFERROR(INDEX('Season 3'!$X$25,MATCH('VS stats'!$C92,'Season 3'!$U$25,0)),"-"))))))))</f>
        <v>-</v>
      </c>
      <c r="U92" s="966" t="str">
        <f>IFERROR(INDEX('Season 3'!$X$10,MATCH('VS stats'!$C92,'Season 3'!$U$10,0)),
IFERROR(INDEX('Season 3'!$X$14:$X$16,MATCH('VS stats'!$C92,'Season 3'!$U$14:$U$16,0)),
IFERROR(INDEX('Season 3'!$X$18,MATCH('VS stats'!$C92,'Season 3'!$U$18,0)),
IFERROR(INDEX('Season 3'!$X$20,MATCH('VS stats'!$C92,'Season 3'!$U$20,0)),
IFERROR(INDEX('Season 3'!$X$22,MATCH('VS stats'!$C92,'Season 3'!$U$22,0)),
IFERROR(INDEX('Season 3'!$X$24,MATCH('VS stats'!$C92,'Season 3'!$U$24,0)),"-"))))))</f>
        <v>-</v>
      </c>
      <c r="V92" s="965" t="str">
        <f>IFERROR(INDEX('Season 4'!$D$9:$D$27,MATCH('VS stats'!$C92,'Season 4'!$B$9:$B$27,0)),"-")</f>
        <v>-</v>
      </c>
      <c r="W92" s="965" t="str">
        <f>IFERROR(INDEX('Season 4'!$D$28:$D$46,MATCH('VS stats'!$C92,'Season 4'!$B$28:$B$46,0)),"-")</f>
        <v>-</v>
      </c>
      <c r="X92" s="965" t="str">
        <f>IFERROR(INDEX('Season 4'!$J$9:$J$16,MATCH('VS stats'!$C92,'Season 4'!$H$9:$H$16,0)),IFERROR(INDEX('Season 4'!$J$39,MATCH('VS stats'!$C92,'Season 4'!$H$39,0)),"-"))</f>
        <v>-</v>
      </c>
      <c r="Y92" s="965" t="str">
        <f>IFERROR(INDEX('Season 4'!$P$9:$P$16,MATCH('VS stats'!$C92,'Season 4'!$N$9:$N$16,0)),IFERROR(INDEX('Season 4'!$J$30,MATCH('VS stats'!$C92,'Season 4'!$H$30,0)),"-"))</f>
        <v>-</v>
      </c>
      <c r="Z92" s="965" t="str">
        <f>IFERROR(INDEX('Season 4'!$P$20:$P$24,MATCH('VS stats'!$C92,'Season 4'!$N$20:$N$24,0)),
IFERROR(INDEX('Season 4'!$X$9,MATCH('VS stats'!$C92,'Season 4'!$U$9,0)),
IFERROR(INDEX('Season 4'!$X$11:$X$13,MATCH('VS stats'!$C92,'Season 4'!$U$11:$U100,0)),
IFERROR(INDEX('Season 4'!$X$17,MATCH('VS stats'!$C92,'Season 4'!$U$17,0)),
IFERROR(INDEX('Season 4'!$X$19,MATCH('VS stats'!$C92,'Season 4'!$U$19,0)),
IFERROR(INDEX('Season 4'!$X$21,MATCH('VS stats'!$C92,'Season 4'!$U$21,0)),
IFERROR(INDEX('Season 4'!$X$23,MATCH('VS stats'!$C92,'Season 4'!$U$23,0)),
IFERROR(INDEX('Season 4'!$X$25,MATCH('VS stats'!$C92,'Season 4'!$U$25,0)),"-"))))))))</f>
        <v>-</v>
      </c>
      <c r="AA92" s="966" t="str">
        <f>IFERROR(INDEX('Season 4'!$X$10,MATCH('VS stats'!$C92,'Season 4'!$U$10,0)),
IFERROR(INDEX('Season 4'!$X$14:$X$16,MATCH('VS stats'!$C92,'Season 4'!$U$14:$U$16,0)),
IFERROR(INDEX('Season 4'!$X$18,MATCH('VS stats'!$C92,'Season 4'!$U$18,0)),
IFERROR(INDEX('Season 4'!$X$20,MATCH('VS stats'!$C92,'Season 4'!$U$20,0)),
IFERROR(INDEX('Season 4'!$X$22,MATCH('VS stats'!$C92,'Season 4'!$U$22,0)),
IFERROR(INDEX('Season 4'!$X$24,MATCH('VS stats'!$C92,'Season 4'!$U$24,0)),"-"))))))</f>
        <v>-</v>
      </c>
      <c r="AB92" s="965" t="str">
        <f>IFERROR(INDEX('Season 5'!$D$9:$D$27,MATCH('VS stats'!$C92,'Season 5'!$B$9:$B$27,0)),"-")</f>
        <v>-</v>
      </c>
      <c r="AC92" s="965" t="str">
        <f>IFERROR(INDEX('Season 5'!$D$28:$D$46,MATCH('VS stats'!$C92,'Season 5'!$B$28:$B$46,0)),"-")</f>
        <v>-</v>
      </c>
      <c r="AD92" s="965" t="str">
        <f>IFERROR(INDEX('Season 5'!$J$9:$J$16,MATCH('VS stats'!$C92,'Season 5'!$H$9:$H$16,0)),IFERROR(INDEX('Season 5'!$J$39,MATCH('VS stats'!$C92,'Season 5'!$H$39,0)),"-"))</f>
        <v>-</v>
      </c>
      <c r="AE92" s="965" t="str">
        <f>IFERROR(INDEX('Season 5'!$P$9:$P$16,MATCH('VS stats'!$C92,'Season 5'!$N$9:$N$16,0)),IFERROR(INDEX('Season 5'!$J$30,MATCH('VS stats'!$C92,'Season 5'!$H$30,0)),"-"))</f>
        <v>-</v>
      </c>
      <c r="AF92" s="965" t="str">
        <f>IFERROR(INDEX('Season 5'!$P$20:$P$24,MATCH('VS stats'!$C92,'Season 5'!$N$20:$N$24,0)),
IFERROR(INDEX('Season 5'!$X$9,MATCH('VS stats'!$C92,'Season 5'!$U$9,0)),
IFERROR(INDEX('Season 5'!$X$11:$X$13,MATCH('VS stats'!$C92,'Season 5'!$U$11:$U100,0)),
IFERROR(INDEX('Season 5'!$X$17,MATCH('VS stats'!$C92,'Season 5'!$U$17,0)),
IFERROR(INDEX('Season 5'!$X$19,MATCH('VS stats'!$C92,'Season 5'!$U$19,0)),
IFERROR(INDEX('Season 5'!$X$21,MATCH('VS stats'!$C92,'Season 5'!$U$21,0)),
IFERROR(INDEX('Season 5'!$X$23,MATCH('VS stats'!$C92,'Season 5'!$U$23,0)),"-")))))))</f>
        <v>-</v>
      </c>
      <c r="AG92" s="966" t="str">
        <f>IFERROR(INDEX('Season 5'!$X$10,MATCH('VS stats'!$C92,'Season 5'!$U$10,0)),
IFERROR(INDEX('Season 5'!$X$14:$X$16,MATCH('VS stats'!$C92,'Season 5'!$U$14:$U$16,0)),
IFERROR(INDEX('Season 5'!$X$18,MATCH('VS stats'!$C92,'Season 5'!$U$18,0)),
IFERROR(INDEX('Season 5'!$X$20,MATCH('VS stats'!$C92,'Season 5'!$U$20,0)),
IFERROR(INDEX('Season 5'!$X$22,MATCH('VS stats'!$C92,'Season 5'!$U$22,0)),"-")))))</f>
        <v>-</v>
      </c>
      <c r="AH92" s="965" t="str">
        <f>IFERROR(INDEX('Season 6'!$D$9:$D$27,MATCH('VS stats'!$C92,'Season 6'!$B$9:$B$27,0)),"-")</f>
        <v>-</v>
      </c>
      <c r="AI92" s="965" t="str">
        <f>IFERROR(INDEX('Season 6'!$D$28:$D$46,MATCH('VS stats'!$C92,'Season 6'!$B$28:$B$46,0)),"-")</f>
        <v>-</v>
      </c>
      <c r="AJ92" s="965" t="str">
        <f>IFERROR(INDEX('Season 6'!$J$9:$J$16,MATCH('VS stats'!$C92,'Season 6'!$H$9:$H$16,0)),IFERROR(INDEX('Season 6'!$J$39,MATCH('VS stats'!$C92,'Season 6'!$H$39,0)),"-"))</f>
        <v>-</v>
      </c>
      <c r="AK92" s="965" t="str">
        <f>IFERROR(INDEX('Season 6'!$P$9:$P$16,MATCH('VS stats'!$C92,'Season 6'!$N$9:$N$16,0)),IFERROR(INDEX('Season 6'!$J$30,MATCH('VS stats'!$C92,'Season 6'!$H$30,0)),"-"))</f>
        <v>-</v>
      </c>
      <c r="AL92" s="965" t="str">
        <f>IFERROR(INDEX('Season 6'!$P$20:$P$24,MATCH('VS stats'!$C92,'Season 6'!$N$20:$N$24,0)),
IFERROR(INDEX('Season 6'!$X$9,MATCH('VS stats'!$C92,'Season 6'!$U$9,0)),
IFERROR(INDEX('Season 6'!$X$11:$X$13,MATCH('VS stats'!$C92,'Season 6'!$U$11:$U100,0)),
IFERROR(INDEX('Season 6'!$X$17,MATCH('VS stats'!$C92,'Season 6'!$U$17,0)),
IFERROR(INDEX('Season 6'!$X$19,MATCH('VS stats'!$C92,'Season 6'!$U$19,0)),
IFERROR(INDEX('Season 6'!$X$21,MATCH('VS stats'!$C92,'Season 6'!$U$21,0)),
IFERROR(INDEX('Season 6'!$X$23,MATCH('VS stats'!$C92,'Season 6'!$U$23,0)),"-")))))))</f>
        <v>-</v>
      </c>
      <c r="AM92" s="966" t="str">
        <f>IFERROR(INDEX('Season 6'!$X$10,MATCH('VS stats'!$C92,'Season 6'!$U$10,0)),
IFERROR(INDEX('Season 6'!$X$14:$X$16,MATCH('VS stats'!$C92,'Season 6'!$U$14:$U$16,0)),
IFERROR(INDEX('Season 6'!$X$18,MATCH('VS stats'!$C92,'Season 6'!$U$18,0)),
IFERROR(INDEX('Season 6'!$X$20,MATCH('VS stats'!$C92,'Season 6'!$U$20,0)),
IFERROR(INDEX('Season 6'!$X$22,MATCH('VS stats'!$C92,'Season 6'!$U$22,0)),"-")))))</f>
        <v>-</v>
      </c>
      <c r="AN92" s="965" t="str">
        <f>IFERROR(INDEX('Season 7'!$D$9:$D$27,MATCH('VS stats'!$C92,'Season 7'!$B$9:$B$27,0)),"-")</f>
        <v>-</v>
      </c>
      <c r="AO92" s="965" t="str">
        <f>IFERROR(INDEX('Season 7'!$D$28:$D$46,MATCH('VS stats'!$C92,'Season 7'!$B$28:$B$46,0)),"-")</f>
        <v>-</v>
      </c>
      <c r="AP92" s="965" t="str">
        <f>IFERROR(INDEX('Season 7'!$J$9:$J$16,MATCH('VS stats'!$C92,'Season 7'!$H$9:$H$16,0)),IFERROR(INDEX('Season 7'!$J$39,MATCH('VS stats'!$C92,'Season 7'!$H$39,0)),"-"))</f>
        <v>-</v>
      </c>
      <c r="AQ92" s="965" t="str">
        <f>IFERROR(INDEX('Season 7'!$P$9:$P$16,MATCH('VS stats'!$C92,'Season 7'!$N$9:$N$16,0)),IFERROR(INDEX('Season 7'!$J$30,MATCH('VS stats'!$C92,'Season 7'!$H$30,0)),"-"))</f>
        <v>-</v>
      </c>
      <c r="AR92" s="965" t="str">
        <f>IFERROR(INDEX('Season 7'!$P$20:$P$24,MATCH('VS stats'!$C92,'Season 7'!$N$20:$N$24,0)),
IFERROR(INDEX('Season 7'!$X$9,MATCH('VS stats'!$C92,'Season 7'!$U$9,0)),
IFERROR(INDEX('Season 7'!$X$11:$X$13,MATCH('VS stats'!$C92,'Season 7'!$U$11:$U100,0)),
IFERROR(INDEX('Season 7'!$X$17,MATCH('VS stats'!$C92,'Season 7'!$U$17,0)),
IFERROR(INDEX('Season 7'!$X$19,MATCH('VS stats'!$C92,'Season 7'!$U$19,0)),
IFERROR(INDEX('Season 7'!$X$21,MATCH('VS stats'!$C92,'Season 7'!$U$21,0)),
IFERROR(INDEX('Season 7'!$X$23,MATCH('VS stats'!$C92,'Season 7'!$U$23,0)),"-")))))))</f>
        <v>-</v>
      </c>
      <c r="AS92" s="966" t="str">
        <f>IFERROR(INDEX('Season 7'!$X$10,MATCH('VS stats'!$C92,'Season 7'!$U$10,0)),
IFERROR(INDEX('Season 7'!$X$14:$X$16,MATCH('VS stats'!$C92,'Season 7'!$U$14:$U$16,0)),
IFERROR(INDEX('Season 7'!$X$18,MATCH('VS stats'!$C92,'Season 7'!$U$18,0)),
IFERROR(INDEX('Season 7'!$X$20,MATCH('VS stats'!$C92,'Season 7'!$U$20,0)),
IFERROR(INDEX('Season 7'!$X$22,MATCH('VS stats'!$C92,'Season 7'!$U$22,0)),"-")))))</f>
        <v>-</v>
      </c>
      <c r="AT92" s="965" t="str">
        <f>IFERROR(INDEX('Season 8'!$D$9:$D$27,MATCH('VS stats'!$C92,'Season 8'!$B$9:$B$27,0)),"-")</f>
        <v>-</v>
      </c>
      <c r="AU92" s="965" t="str">
        <f>IFERROR(INDEX('Season 8'!$D$28:$D$46,MATCH('VS stats'!$C92,'Season 8'!$B$28:$B$46,0)),"-")</f>
        <v>-</v>
      </c>
      <c r="AV92" s="965" t="str">
        <f>IFERROR(INDEX('Season 8'!$J$9:$J$16,MATCH('VS stats'!$C92,'Season 8'!$H$9:$H$16,0)),IFERROR(INDEX('Season 8'!$J$39,MATCH('VS stats'!$C92,'Season 8'!$H$39,0)),"-"))</f>
        <v>-</v>
      </c>
      <c r="AW92" s="965" t="str">
        <f>IFERROR(INDEX('Season 8'!$P$9:$P$16,MATCH('VS stats'!$C92,'Season 8'!$N$9:$N$16,0)),IFERROR(INDEX('Season 8'!$J$30,MATCH('VS stats'!$C92,'Season 8'!$H$30,0)),"-"))</f>
        <v>-</v>
      </c>
      <c r="AX92" s="965" t="str">
        <f>IFERROR(INDEX('Season 8'!$P$20:$P$24,MATCH('VS stats'!$C92,'Season 8'!$N$20:$N$24,0)),
IFERROR(INDEX('Season 8'!$X$9,MATCH('VS stats'!$C92,'Season 8'!$U$9,0)),
IFERROR(INDEX('Season 8'!$X$11:$X$13,MATCH('VS stats'!$C92,'Season 8'!$U$11:$U100,0)),
IFERROR(INDEX('Season 8'!$X$17,MATCH('VS stats'!$C92,'Season 8'!$U$17,0)),
IFERROR(INDEX('Season 8'!$X$19,MATCH('VS stats'!$C92,'Season 8'!$U$19,0)),
IFERROR(INDEX('Season 8'!$X$21,MATCH('VS stats'!$C92,'Season 8'!$U$21,0)),
IFERROR(INDEX('Season 8'!$X$23,MATCH('VS stats'!$C92,'Season 8'!$U$23,0)),"-")))))))</f>
        <v>-</v>
      </c>
      <c r="AY92" s="966" t="str">
        <f>IFERROR(INDEX('Season 8'!$X$10,MATCH('VS stats'!$C92,'Season 8'!$U$10,0)),
IFERROR(INDEX('Season 8'!$X$14:$X$16,MATCH('VS stats'!$C92,'Season 8'!$U$14:$U$16,0)),
IFERROR(INDEX('Season 8'!$X$18,MATCH('VS stats'!$C92,'Season 8'!$U$18,0)),
IFERROR(INDEX('Season 8'!$X$20,MATCH('VS stats'!$C92,'Season 8'!$U$20,0)),
IFERROR(INDEX('Season 8'!$X$22,MATCH('VS stats'!$C92,'Season 8'!$U$22,0)),"-")))))</f>
        <v>-</v>
      </c>
      <c r="AZ92" s="965" t="str">
        <f>IFERROR(INDEX('Season 9'!$D$9:$D$27,MATCH('VS stats'!$C92,'Season 9'!$B$9:$B$27,0)),"-")</f>
        <v>-</v>
      </c>
      <c r="BA92" s="965" t="str">
        <f>IFERROR(INDEX('Season 9'!$D$28:$D$46,MATCH('VS stats'!$C92,'Season 9'!$B$28:$B$46,0)),"-")</f>
        <v>-</v>
      </c>
      <c r="BB92" s="965" t="str">
        <f>IFERROR(INDEX('Season 9'!$J$9:$J$16,MATCH('VS stats'!$C92,'Season 9'!$H$9:$H$16,0)),IFERROR(INDEX('Season 9'!$J$39,MATCH('VS stats'!$C92,'Season 9'!$H$39,0)),"-"))</f>
        <v>-</v>
      </c>
      <c r="BC92" s="965" t="str">
        <f>IFERROR(INDEX('Season 9'!$P$9:$P$16,MATCH('VS stats'!$C92,'Season 9'!$N$9:$N$16,0)),IFERROR(INDEX('Season 9'!$J$30,MATCH('VS stats'!$C92,'Season 9'!$H$30,0)),"-"))</f>
        <v>-</v>
      </c>
      <c r="BD92" s="965" t="str">
        <f>IFERROR(INDEX('Season 9'!$P$20:$P$24,MATCH('VS stats'!$C92,'Season 9'!$N$20:$N$24,0)),
IFERROR(INDEX('Season 9'!$X$9,MATCH('VS stats'!$C92,'Season 9'!$U$9,0)),
IFERROR(INDEX('Season 9'!$X$11:$X$13,MATCH('VS stats'!$C92,'Season 9'!$U$11:$U100,0)),
IFERROR(INDEX('Season 9'!$X$17,MATCH('VS stats'!$C92,'Season 9'!$U$17,0)),
IFERROR(INDEX('Season 9'!$X$19,MATCH('VS stats'!$C92,'Season 9'!$U$19,0)),
IFERROR(INDEX('Season 9'!$X$21,MATCH('VS stats'!$C92,'Season 9'!$U$21,0)),
IFERROR(INDEX('Season 9'!$X$23,MATCH('VS stats'!$C92,'Season 9'!$U$23,0)),"-")))))))</f>
        <v>-</v>
      </c>
      <c r="BE92" s="966" t="str">
        <f>IFERROR(INDEX('Season 9'!$X$10,MATCH('VS stats'!$C92,'Season 9'!$U$10,0)),
IFERROR(INDEX('Season 9'!$X$14:$X$16,MATCH('VS stats'!$C92,'Season 9'!$U$14:$U$16,0)),
IFERROR(INDEX('Season 9'!$X$18,MATCH('VS stats'!$C92,'Season 9'!$U$18,0)),
IFERROR(INDEX('Season 9'!$X$20,MATCH('VS stats'!$C92,'Season 9'!$U$20,0)),
IFERROR(INDEX('Season 9'!$X$22,MATCH('VS stats'!$C92,'Season 9'!$U$22,0)),"-")))))</f>
        <v>-</v>
      </c>
      <c r="BF92" s="965" t="str">
        <f>IFERROR(INDEX('Season 10'!$D$9:$D$27,MATCH('VS stats'!$C92,'Season 10'!$B$9:$B$27,0)),"-")</f>
        <v>-</v>
      </c>
      <c r="BG92" s="965" t="str">
        <f>IFERROR(INDEX('Season 10'!$D$28:$D$46,MATCH('VS stats'!$C92,'Season 10'!$B$28:$B$46,0)),"-")</f>
        <v>-</v>
      </c>
      <c r="BH92" s="965" t="str">
        <f>IFERROR(INDEX('Season 10'!$J$9:$J$16,MATCH('VS stats'!$C92,'Season 10'!$H$9:$H$16,0)),IFERROR(INDEX('Season 10'!$J$39,MATCH('VS stats'!$C92,'Season 10'!$H$39,0)),"-"))</f>
        <v>-</v>
      </c>
      <c r="BI92" s="965" t="str">
        <f>IFERROR(INDEX('Season 10'!$P$9:$P$16,MATCH('VS stats'!$C92,'Season 10'!$N$9:$N$16,0)),IFERROR(INDEX('Season 10'!$J$30,MATCH('VS stats'!$C92,'Season 10'!$H$30,0)),"-"))</f>
        <v>-</v>
      </c>
      <c r="BJ92" s="965" t="str">
        <f>IFERROR(INDEX('Season 10'!$P$20:$P$24,MATCH('VS stats'!$C92,'Season 10'!$N$20:$N$24,0)),
IFERROR(INDEX('Season 10'!$X$9,MATCH('VS stats'!$C92,'Season 10'!$U$9,0)),
IFERROR(INDEX('Season 10'!$X$11:$X$13,MATCH('VS stats'!$C92,'Season 10'!$U$11:$U100,0)),
IFERROR(INDEX('Season 10'!$X$17,MATCH('VS stats'!$C92,'Season 10'!$U$17,0)),
IFERROR(INDEX('Season 10'!$X$19,MATCH('VS stats'!$C92,'Season 10'!$U$19,0)),
IFERROR(INDEX('Season 10'!$X$21,MATCH('VS stats'!$C92,'Season 10'!$U$21,0)),
IFERROR(INDEX('Season 10'!$X$23,MATCH('VS stats'!$C92,'Season 10'!$U$23,0)),"-")))))))</f>
        <v>-</v>
      </c>
      <c r="BK92" s="966" t="str">
        <f>IFERROR(INDEX('Season 10'!$X$10,MATCH('VS stats'!$C92,'Season 10'!$U$10,0)),
IFERROR(INDEX('Season 10'!$X$14:$X$16,MATCH('VS stats'!$C92,'Season 10'!$U$14:$U$16,0)),
IFERROR(INDEX('Season 10'!$X$18,MATCH('VS stats'!$C92,'Season 10'!$U$18,0)),
IFERROR(INDEX('Season 10'!$X$20,MATCH('VS stats'!$C92,'Season 10'!$U$20,0)),
IFERROR(INDEX('Season 10'!$X$22,MATCH('VS stats'!$C92,'Season 10'!$U$22,0)),"-")))))</f>
        <v>-</v>
      </c>
      <c r="BL92" s="965" t="str">
        <f>IFERROR(INDEX('Season 11'!$D$9:$D$27,MATCH('VS stats'!$C92,'Season 11'!$B$9:$B$27,0)),"-")</f>
        <v>-</v>
      </c>
      <c r="BM92" s="965" t="str">
        <f>IFERROR(INDEX('Season 11'!$D$28:$D$46,MATCH('VS stats'!$C92,'Season 11'!$B$28:$B$46,0)),"-")</f>
        <v>-</v>
      </c>
      <c r="BN92" s="965" t="str">
        <f>IFERROR(INDEX('Season 11'!$J$9:$J$16,MATCH('VS stats'!$C92,'Season 11'!$H$9:$H$16,0)),IFERROR(INDEX('Season 11'!$J$39,MATCH('VS stats'!$C92,'Season 11'!$H$39,0)),"-"))</f>
        <v>-</v>
      </c>
      <c r="BO92" s="965" t="str">
        <f>IFERROR(INDEX('Season 11'!$P$9:$P$16,MATCH('VS stats'!$C92,'Season 11'!$N$9:$N$16,0)),IFERROR(INDEX('Season 11'!$J$30,MATCH('VS stats'!$C92,'Season 11'!$H$30,0)),"-"))</f>
        <v>-</v>
      </c>
      <c r="BP92" s="965" t="str">
        <f>IFERROR(INDEX('Season 11'!$P$20:$P$24,MATCH('VS stats'!$C92,'Season 11'!$N$20:$N$24,0)),
IFERROR(INDEX('Season 11'!$X$9,MATCH('VS stats'!$C92,'Season 11'!$U$9,0)),
IFERROR(INDEX('Season 11'!$X$11:$X$13,MATCH('VS stats'!$C92,'Season 11'!$U$11:$U100,0)),
IFERROR(INDEX('Season 11'!$X$17,MATCH('VS stats'!$C92,'Season 11'!$U$17,0)),
IFERROR(INDEX('Season 11'!$X$19,MATCH('VS stats'!$C92,'Season 11'!$U$19,0)),
IFERROR(INDEX('Season 11'!$X$21,MATCH('VS stats'!$C92,'Season 11'!$U$21,0)),
IFERROR(INDEX('Season 11'!$X$23,MATCH('VS stats'!$C92,'Season 11'!$U$23,0)),"-")))))))</f>
        <v>-</v>
      </c>
      <c r="BQ92" s="966" t="str">
        <f>IFERROR(INDEX('Season 11'!$X$10,MATCH('VS stats'!$C92,'Season 11'!$U$10,0)),
IFERROR(INDEX('Season 11'!$X$14:$X$16,MATCH('VS stats'!$C92,'Season 11'!$U$14:$U$16,0)),
IFERROR(INDEX('Season 11'!$X$18,MATCH('VS stats'!$C92,'Season 11'!$U$18,0)),
IFERROR(INDEX('Season 11'!$X$20,MATCH('VS stats'!$C92,'Season 11'!$U$20,0)),
IFERROR(INDEX('Season 11'!$X$22,MATCH('VS stats'!$C92,'Season 11'!$U$22,0)),"-")))))</f>
        <v>-</v>
      </c>
      <c r="BR92" s="965" t="str">
        <f>IFERROR(INDEX('Season 12'!$D$9:$D$27,MATCH('VS stats'!$C92,'Season 12'!$B$9:$B$27,0)),"-")</f>
        <v>-</v>
      </c>
      <c r="BS92" s="965" t="str">
        <f>IFERROR(INDEX('Season 12'!$D$28:$D$46,MATCH('VS stats'!$C92,'Season 12'!$B$28:$B$46,0)),"-")</f>
        <v>-</v>
      </c>
      <c r="BT92" s="965" t="str">
        <f>IFERROR(INDEX('Season 12'!$J$9:$J$16,MATCH('VS stats'!$C92,'Season 12'!$H$9:$H$16,0)),IFERROR(INDEX('Season 12'!$J$39,MATCH('VS stats'!$C92,'Season 12'!$H$39,0)),"-"))</f>
        <v>-</v>
      </c>
      <c r="BU92" s="965" t="str">
        <f>IFERROR(INDEX('Season 12'!$P$9:$P$16,MATCH('VS stats'!$C92,'Season 12'!$N$9:$N$16,0)),IFERROR(INDEX('Season 12'!$J$30,MATCH('VS stats'!$C92,'Season 12'!$H$30,0)),"-"))</f>
        <v>-</v>
      </c>
      <c r="BV92" s="965" t="str">
        <f>IFERROR(INDEX('Season 12'!$P$20:$P$24,MATCH('VS stats'!$C92,'Season 12'!$N$20:$N$24,0)),
IFERROR(INDEX('Season 12'!$X$9,MATCH('VS stats'!$C92,'Season 12'!$U$9,0)),
IFERROR(INDEX('Season 12'!$X$11:$X$13,MATCH('VS stats'!$C92,'Season 12'!$U$11:$U100,0)),
IFERROR(INDEX('Season 12'!$X$17,MATCH('VS stats'!$C92,'Season 12'!$U$17,0)),
IFERROR(INDEX('Season 12'!$X$19,MATCH('VS stats'!$C92,'Season 12'!$U$19,0)),
IFERROR(INDEX('Season 12'!$X$21,MATCH('VS stats'!$C92,'Season 12'!$U$21,0)),
IFERROR(INDEX('Season 12'!$X$23,MATCH('VS stats'!$C92,'Season 12'!$U$23,0)),"-")))))))</f>
        <v>-</v>
      </c>
      <c r="BW92" s="966" t="str">
        <f>IFERROR(INDEX('Season 12'!$X$10,MATCH('VS stats'!$C92,'Season 12'!$U$10,0)),
IFERROR(INDEX('Season 12'!$X$14:$X$16,MATCH('VS stats'!$C92,'Season 12'!$U$14:$U$16,0)),
IFERROR(INDEX('Season 12'!$X$18,MATCH('VS stats'!$C92,'Season 12'!$U$18,0)),
IFERROR(INDEX('Season 12'!$X$20,MATCH('VS stats'!$C92,'Season 12'!$U$20,0)),
IFERROR(INDEX('Season 12'!$X$22,MATCH('VS stats'!$C92,'Season 12'!$U$22,0)),"-")))))</f>
        <v>-</v>
      </c>
      <c r="BX92" s="965" t="str">
        <f>IFERROR(INDEX('Season 13'!$D$9:$D$27,MATCH('VS stats'!$C92,'Season 13'!$B$9:$B$27,0)),"-")</f>
        <v>-</v>
      </c>
      <c r="BY92" s="965" t="str">
        <f>IFERROR(INDEX('Season 13'!$D$28:$D$46,MATCH('VS stats'!$C92,'Season 13'!$B$28:$B$46,0)),"-")</f>
        <v>-</v>
      </c>
      <c r="BZ92" s="965" t="str">
        <f>IFERROR(INDEX('Season 13'!$J$9:$J$16,MATCH('VS stats'!$C92,'Season 13'!$H$9:$H$16,0)),IFERROR(INDEX('Season 13'!$J$39,MATCH('VS stats'!$C92,'Season 13'!$H$39,0)),"-"))</f>
        <v>-</v>
      </c>
      <c r="CA92" s="965" t="str">
        <f>IFERROR(INDEX('Season 13'!$P$9:$P$16,MATCH('VS stats'!$C92,'Season 13'!$N$9:$N$16,0)),IFERROR(INDEX('Season 13'!$J$30,MATCH('VS stats'!$C92,'Season 13'!$H$30,0)),"-"))</f>
        <v>-</v>
      </c>
      <c r="CB92" s="965" t="str">
        <f>IFERROR(INDEX('Season 13'!$P$20:$P$24,MATCH('VS stats'!$C92,'Season 13'!$N$20:$N$24,0)),
IFERROR(INDEX('Season 13'!$X$9,MATCH('VS stats'!$C92,'Season 13'!$U$9,0)),
IFERROR(INDEX('Season 13'!$X$11:$X$13,MATCH('VS stats'!$C92,'Season 13'!$U$11:$U100,0)),
IFERROR(INDEX('Season 13'!$X$17,MATCH('VS stats'!$C92,'Season 13'!$U$17,0)),
IFERROR(INDEX('Season 13'!$X$19,MATCH('VS stats'!$C92,'Season 13'!$U$19,0)),
IFERROR(INDEX('Season 13'!$X$21,MATCH('VS stats'!$C92,'Season 13'!$U$21,0)),
IFERROR(INDEX('Season 13'!$X$23,MATCH('VS stats'!$C92,'Season 13'!$U$23,0)),"-")))))))</f>
        <v>-</v>
      </c>
      <c r="CC92" s="966" t="str">
        <f>IFERROR(INDEX('Season 13'!$X$10,MATCH('VS stats'!$C92,'Season 13'!$U$10,0)),
IFERROR(INDEX('Season 13'!$X$14:$X$16,MATCH('VS stats'!$C92,'Season 13'!$U$14:$U$16,0)),
IFERROR(INDEX('Season 13'!$X$18,MATCH('VS stats'!$C92,'Season 13'!$U$18,0)),
IFERROR(INDEX('Season 13'!$X$20,MATCH('VS stats'!$C92,'Season 13'!$U$20,0)),
IFERROR(INDEX('Season 13'!$X$22,MATCH('VS stats'!$C92,'Season 13'!$U$22,0)),"-")))))</f>
        <v>-</v>
      </c>
      <c r="CD92" s="965" t="str">
        <f>IFERROR(INDEX('Season 14'!$D$9:$D$27,MATCH('VS stats'!$C92,'Season 14'!$B$9:$B$27,0)),"-")</f>
        <v>-</v>
      </c>
      <c r="CE92" s="965" t="str">
        <f>IFERROR(INDEX('Season 14'!$D$28:$D$46,MATCH('VS stats'!$C92,'Season 14'!$B$28:$B$46,0)),"-")</f>
        <v>-</v>
      </c>
      <c r="CF92" s="965" t="str">
        <f>IFERROR(INDEX('Season 14'!$J$9:$J$16,MATCH('VS stats'!$C92,'Season 14'!$H$9:$H$16,0)),IFERROR(INDEX('Season 14'!$J$39,MATCH('VS stats'!$C92,'Season 14'!$H$39,0)),"-"))</f>
        <v>-</v>
      </c>
      <c r="CG92" s="965" t="str">
        <f>IFERROR(INDEX('Season 14'!$P$9:$P$16,MATCH('VS stats'!$C92,'Season 14'!$N$9:$N$16,0)),IFERROR(INDEX('Season 14'!$J$30,MATCH('VS stats'!$C92,'Season 14'!$H$30,0)),"-"))</f>
        <v>-</v>
      </c>
      <c r="CH92" s="965" t="str">
        <f>IFERROR(INDEX('Season 14'!$P$20:$P$24,MATCH('VS stats'!$C92,'Season 14'!$N$20:$N$24,0)),
IFERROR(INDEX('Season 14'!$X$9,MATCH('VS stats'!$C92,'Season 14'!$U$9,0)),
IFERROR(INDEX('Season 14'!$X$11:$X$13,MATCH('VS stats'!$C92,'Season 14'!$U$11:$U100,0)),
IFERROR(INDEX('Season 14'!$X$17,MATCH('VS stats'!$C92,'Season 14'!$U$17,0)),
IFERROR(INDEX('Season 14'!$X$19,MATCH('VS stats'!$C92,'Season 14'!$U$19,0)),
IFERROR(INDEX('Season 14'!$X$21,MATCH('VS stats'!$C92,'Season 14'!$U$21,0)),
IFERROR(INDEX('Season 14'!$X$23,MATCH('VS stats'!$C92,'Season 14'!$U$23,0)),"-")))))))</f>
        <v>-</v>
      </c>
      <c r="CI92" s="966" t="str">
        <f>IFERROR(INDEX('Season 14'!$X$10,MATCH('VS stats'!$C92,'Season 14'!$U$10,0)),
IFERROR(INDEX('Season 14'!$X$14:$X$16,MATCH('VS stats'!$C92,'Season 14'!$U$14:$U$16,0)),
IFERROR(INDEX('Season 14'!$X$18,MATCH('VS stats'!$C92,'Season 14'!$U$18,0)),
IFERROR(INDEX('Season 14'!$X$20,MATCH('VS stats'!$C92,'Season 14'!$U$20,0)),
IFERROR(INDEX('Season 14'!$X$22,MATCH('VS stats'!$C92,'Season 14'!$U$22,0)),"-")))))</f>
        <v>-</v>
      </c>
      <c r="CJ92" s="965" t="str">
        <f>IFERROR(INDEX('Season 15'!$D$9:$D$27,MATCH('VS stats'!$C92,'Season 15'!$B$9:$B$27,0)),"-")</f>
        <v>-</v>
      </c>
      <c r="CK92" s="965" t="str">
        <f>IFERROR(INDEX('Season 15'!$D$28:$D$46,MATCH('VS stats'!$C92,'Season 15'!$B$28:$B$46,0)),"-")</f>
        <v>-</v>
      </c>
      <c r="CL92" s="965" t="str">
        <f>IFERROR(INDEX('Season 15'!$J$9:$J$16,MATCH('VS stats'!$C92,'Season 15'!$H$9:$H$16,0)),IFERROR(INDEX('Season 15'!$J$39,MATCH('VS stats'!$C92,'Season 15'!$H$39,0)),"-"))</f>
        <v>-</v>
      </c>
      <c r="CM92" s="965" t="str">
        <f>IFERROR(INDEX('Season 15'!$P$9:$P$16,MATCH('VS stats'!$C92,'Season 15'!$N$9:$N$16,0)),IFERROR(INDEX('Season 15'!$J$30,MATCH('VS stats'!$C92,'Season 15'!$H$30,0)),"-"))</f>
        <v>-</v>
      </c>
      <c r="CN92" s="965" t="str">
        <f>IFERROR(INDEX('Season 15'!$P$20:$P$24,MATCH('VS stats'!$C92,'Season 15'!$N$20:$N$24,0)),
IFERROR(INDEX('Season 15'!$X$9,MATCH('VS stats'!$C92,'Season 15'!$U$9,0)),
IFERROR(INDEX('Season 15'!$X$11:$X$13,MATCH('VS stats'!$C92,'Season 15'!$U$11:$U100,0)),
IFERROR(INDEX('Season 15'!$X$17,MATCH('VS stats'!$C92,'Season 15'!$U$17,0)),
IFERROR(INDEX('Season 15'!$X$19,MATCH('VS stats'!$C92,'Season 15'!$U$19,0)),
IFERROR(INDEX('Season 15'!$X$21,MATCH('VS stats'!$C92,'Season 15'!$U$21,0)),
IFERROR(INDEX('Season 15'!$X$23,MATCH('VS stats'!$C92,'Season 15'!$U$23,0)),"-")))))))</f>
        <v>-</v>
      </c>
      <c r="CO92" s="966" t="str">
        <f>IFERROR(INDEX('Season 15'!$X$10,MATCH('VS stats'!$C92,'Season 15'!$U$10,0)),
IFERROR(INDEX('Season 15'!$X$14:$X$16,MATCH('VS stats'!$C92,'Season 15'!$U$14:$U$16,0)),
IFERROR(INDEX('Season 15'!$X$18,MATCH('VS stats'!$C92,'Season 15'!$U$18,0)),
IFERROR(INDEX('Season 15'!$X$20,MATCH('VS stats'!$C92,'Season 15'!$U$20,0)),
IFERROR(INDEX('Season 15'!$X$22,MATCH('VS stats'!$C92,'Season 15'!$U$22,0)),"-")))))</f>
        <v>-</v>
      </c>
      <c r="CP92" s="976"/>
      <c r="CQ92" s="822"/>
      <c r="CR92" s="822"/>
      <c r="CS92" s="822"/>
      <c r="CT92" s="822"/>
      <c r="CU92" s="822"/>
    </row>
    <row r="93" spans="2:99" x14ac:dyDescent="0.25">
      <c r="B93" s="822"/>
      <c r="C93" s="708" t="s">
        <v>258</v>
      </c>
      <c r="D93" s="965" t="str">
        <f>IFERROR(INDEX('Season 1'!$D$9:$D$31,MATCH('VS stats'!$C93,'Season 1'!$B$9:$B$31,0)),"-")</f>
        <v>-</v>
      </c>
      <c r="E93" s="965" t="str">
        <f>IFERROR(INDEX('Season 1'!$D$32:$D$54,MATCH('VS stats'!$C93,'Season 1'!$B$32:$B$54,0)),"-")</f>
        <v>-</v>
      </c>
      <c r="F93" s="965" t="str">
        <f>IFERROR(INDEX('Season 1'!$J$9:$J$16,MATCH('VS stats'!$C93,'Season 1'!$H$9:$H$16,0)),IFERROR(INDEX('Season 1'!$W$9:$W$14,MATCH('VS stats'!$C93,'Season 1'!$T$9:$T$14,0)),"-"))</f>
        <v>-</v>
      </c>
      <c r="G93" s="965" t="str">
        <f>IFERROR(INDEX('Season 1'!$P$9:$P$16,MATCH('VS stats'!$C93,'Season 1'!$N$9:$N$16,0)),"-")</f>
        <v>-</v>
      </c>
      <c r="H93" s="965" t="str">
        <f>IFERROR(INDEX('Season 1'!$P$20:$P$24,MATCH('VS stats'!$C93,'Season 1'!$N$20:$N$24,0)),"-")</f>
        <v>-</v>
      </c>
      <c r="I93" s="966" t="s">
        <v>35</v>
      </c>
      <c r="J93" s="965" t="str">
        <f>IFERROR(INDEX('Season 2'!$D$9:$D$31,MATCH('VS stats'!$C93,'Season 2'!$B$9:$B$31,0)),"-")</f>
        <v>-</v>
      </c>
      <c r="K93" s="965" t="str">
        <f>IFERROR(INDEX('Season 2'!$D$32:$D$54,MATCH('VS stats'!$C93,'Season 2'!$B$32:$B$54,0)),"-")</f>
        <v>-</v>
      </c>
      <c r="L93" s="965" t="str">
        <f>IFERROR(INDEX('Season 2'!$J$9:$J$16,MATCH('VS stats'!$C93,'Season 2'!$H$9:$H$16,0)),IFERROR(INDEX('Season 2'!$J$45:$J$50,MATCH('VS stats'!$C93,'Season 2'!$H$45:$H$50,0)),"-"))</f>
        <v>-</v>
      </c>
      <c r="M93" s="965" t="str">
        <f>IFERROR(INDEX('Season 2'!$P$9:$P$16,MATCH('VS stats'!$C93,'Season 2'!$N$9:$N$16,0)),IFERROR(INDEX('Season 2'!$J$30,MATCH('VS stats'!$C93,'Season 2'!$H$30,0)),"-"))</f>
        <v>-</v>
      </c>
      <c r="N93" s="965" t="str">
        <f>IFERROR(INDEX('Season 2'!$P$20:$P$24,MATCH('VS stats'!$C93,'Season 2'!$N$20:$N$24,0)),
IFERROR(INDEX('Season 2'!$X$9,MATCH('VS stats'!$C93,'Season 2'!$U$9,0)),
IFERROR(INDEX('Season 2'!$X$11:$X$13,MATCH('VS stats'!$C93,'Season 2'!$U$11:$U101,0)),
IFERROR(INDEX('Season 2'!$X$17,MATCH('VS stats'!$C93,'Season 2'!$U$17,0)),
IFERROR(INDEX('Season 2'!$X$19,MATCH('VS stats'!$C93,'Season 2'!$U$19,0)),
IFERROR(INDEX('Season 2'!$X$21,MATCH('VS stats'!$C93,'Season 2'!$U$21,0)),
IFERROR(INDEX('Season 2'!$X$23,MATCH('VS stats'!$C93,'Season 2'!$U$23,0)),
IFERROR(INDEX('Season 2'!$X$25,MATCH('VS stats'!$C93,'Season 2'!$U$25,0)),"-"))))))))</f>
        <v>-</v>
      </c>
      <c r="O93" s="966" t="str">
        <f>IFERROR(INDEX('Season 2'!$X$10,MATCH('VS stats'!$C93,'Season 2'!$U$10,0)),
IFERROR(INDEX('Season 2'!$X$14:$X$16,MATCH('VS stats'!$C93,'Season 2'!$U$14:$U$16,0)),
IFERROR(INDEX('Season 2'!$X$18,MATCH('VS stats'!$C93,'Season 2'!$U$18,0)),
IFERROR(INDEX('Season 2'!$X$20,MATCH('VS stats'!$C93,'Season 2'!$U$20,0)),
IFERROR(INDEX('Season 2'!$X$22,MATCH('VS stats'!$C93,'Season 2'!$U$22,0)),
IFERROR(INDEX('Season 2'!$X$24,MATCH('VS stats'!$C93,'Season 2'!$U$24,0)),"-"))))))</f>
        <v>-</v>
      </c>
      <c r="P93" s="965" t="str">
        <f>IFERROR(INDEX('Season 3'!$D$9:$D$31,MATCH('VS stats'!$C93,'Season 3'!$B$9:$B$31,0)),"-")</f>
        <v>-</v>
      </c>
      <c r="Q93" s="965" t="str">
        <f>IFERROR(INDEX('Season 3'!$D$32:$D$54,MATCH('VS stats'!$C93,'Season 3'!$B$32:$B$54,0)),"-")</f>
        <v>-</v>
      </c>
      <c r="R93" s="965" t="str">
        <f>IFERROR(INDEX('Season 3'!$J$9:$J$16,MATCH('VS stats'!$C93,'Season 3'!$H$9:$H$16,0)),IFERROR(INDEX('Season 3'!$J$39,MATCH('VS stats'!$C93,'Season 3'!$H$39,0)),"-"))</f>
        <v>-</v>
      </c>
      <c r="S93" s="965" t="str">
        <f>IFERROR(INDEX('Season 3'!$P$9:$P$16,MATCH('VS stats'!$C93,'Season 3'!$N$9:$N$16,0)),IFERROR(INDEX('Season 3'!$J$30,MATCH('VS stats'!$C93,'Season 3'!$H$30,0)),"-"))</f>
        <v>-</v>
      </c>
      <c r="T93" s="965" t="str">
        <f>IFERROR(INDEX('Season 3'!$P$20:$P$24,MATCH('VS stats'!$C93,'Season 3'!$N$20:$N$24,0)),
IFERROR(INDEX('Season 3'!$X$9,MATCH('VS stats'!$C93,'Season 3'!$U$9,0)),
IFERROR(INDEX('Season 3'!$X$11:$X$13,MATCH('VS stats'!$C93,'Season 3'!$U$11:$U101,0)),
IFERROR(INDEX('Season 3'!$X$17,MATCH('VS stats'!$C93,'Season 3'!$U$17,0)),
IFERROR(INDEX('Season 3'!$X$19,MATCH('VS stats'!$C93,'Season 3'!$U$19,0)),
IFERROR(INDEX('Season 3'!$X$21,MATCH('VS stats'!$C93,'Season 3'!$U$21,0)),
IFERROR(INDEX('Season 3'!$X$23,MATCH('VS stats'!$C93,'Season 3'!$U$23,0)),
IFERROR(INDEX('Season 3'!$X$25,MATCH('VS stats'!$C93,'Season 3'!$U$25,0)),"-"))))))))</f>
        <v>-</v>
      </c>
      <c r="U93" s="966" t="str">
        <f>IFERROR(INDEX('Season 3'!$X$10,MATCH('VS stats'!$C93,'Season 3'!$U$10,0)),
IFERROR(INDEX('Season 3'!$X$14:$X$16,MATCH('VS stats'!$C93,'Season 3'!$U$14:$U$16,0)),
IFERROR(INDEX('Season 3'!$X$18,MATCH('VS stats'!$C93,'Season 3'!$U$18,0)),
IFERROR(INDEX('Season 3'!$X$20,MATCH('VS stats'!$C93,'Season 3'!$U$20,0)),
IFERROR(INDEX('Season 3'!$X$22,MATCH('VS stats'!$C93,'Season 3'!$U$22,0)),
IFERROR(INDEX('Season 3'!$X$24,MATCH('VS stats'!$C93,'Season 3'!$U$24,0)),"-"))))))</f>
        <v>-</v>
      </c>
      <c r="V93" s="965" t="str">
        <f>IFERROR(INDEX('Season 4'!$D$9:$D$27,MATCH('VS stats'!$C93,'Season 4'!$B$9:$B$27,0)),"-")</f>
        <v>-</v>
      </c>
      <c r="W93" s="965" t="str">
        <f>IFERROR(INDEX('Season 4'!$D$28:$D$46,MATCH('VS stats'!$C93,'Season 4'!$B$28:$B$46,0)),"-")</f>
        <v>-</v>
      </c>
      <c r="X93" s="965" t="str">
        <f>IFERROR(INDEX('Season 4'!$J$9:$J$16,MATCH('VS stats'!$C93,'Season 4'!$H$9:$H$16,0)),IFERROR(INDEX('Season 4'!$J$39,MATCH('VS stats'!$C93,'Season 4'!$H$39,0)),"-"))</f>
        <v>-</v>
      </c>
      <c r="Y93" s="965" t="str">
        <f>IFERROR(INDEX('Season 4'!$P$9:$P$16,MATCH('VS stats'!$C93,'Season 4'!$N$9:$N$16,0)),IFERROR(INDEX('Season 4'!$J$30,MATCH('VS stats'!$C93,'Season 4'!$H$30,0)),"-"))</f>
        <v>-</v>
      </c>
      <c r="Z93" s="965" t="str">
        <f>IFERROR(INDEX('Season 4'!$P$20:$P$24,MATCH('VS stats'!$C93,'Season 4'!$N$20:$N$24,0)),
IFERROR(INDEX('Season 4'!$X$9,MATCH('VS stats'!$C93,'Season 4'!$U$9,0)),
IFERROR(INDEX('Season 4'!$X$11:$X$13,MATCH('VS stats'!$C93,'Season 4'!$U$11:$U101,0)),
IFERROR(INDEX('Season 4'!$X$17,MATCH('VS stats'!$C93,'Season 4'!$U$17,0)),
IFERROR(INDEX('Season 4'!$X$19,MATCH('VS stats'!$C93,'Season 4'!$U$19,0)),
IFERROR(INDEX('Season 4'!$X$21,MATCH('VS stats'!$C93,'Season 4'!$U$21,0)),
IFERROR(INDEX('Season 4'!$X$23,MATCH('VS stats'!$C93,'Season 4'!$U$23,0)),
IFERROR(INDEX('Season 4'!$X$25,MATCH('VS stats'!$C93,'Season 4'!$U$25,0)),"-"))))))))</f>
        <v>-</v>
      </c>
      <c r="AA93" s="966" t="str">
        <f>IFERROR(INDEX('Season 4'!$X$10,MATCH('VS stats'!$C93,'Season 4'!$U$10,0)),
IFERROR(INDEX('Season 4'!$X$14:$X$16,MATCH('VS stats'!$C93,'Season 4'!$U$14:$U$16,0)),
IFERROR(INDEX('Season 4'!$X$18,MATCH('VS stats'!$C93,'Season 4'!$U$18,0)),
IFERROR(INDEX('Season 4'!$X$20,MATCH('VS stats'!$C93,'Season 4'!$U$20,0)),
IFERROR(INDEX('Season 4'!$X$22,MATCH('VS stats'!$C93,'Season 4'!$U$22,0)),
IFERROR(INDEX('Season 4'!$X$24,MATCH('VS stats'!$C93,'Season 4'!$U$24,0)),"-"))))))</f>
        <v>-</v>
      </c>
      <c r="AB93" s="965" t="str">
        <f>IFERROR(INDEX('Season 5'!$D$9:$D$27,MATCH('VS stats'!$C93,'Season 5'!$B$9:$B$27,0)),"-")</f>
        <v>-</v>
      </c>
      <c r="AC93" s="965" t="str">
        <f>IFERROR(INDEX('Season 5'!$D$28:$D$46,MATCH('VS stats'!$C93,'Season 5'!$B$28:$B$46,0)),"-")</f>
        <v>-</v>
      </c>
      <c r="AD93" s="965" t="str">
        <f>IFERROR(INDEX('Season 5'!$J$9:$J$16,MATCH('VS stats'!$C93,'Season 5'!$H$9:$H$16,0)),IFERROR(INDEX('Season 5'!$J$39,MATCH('VS stats'!$C93,'Season 5'!$H$39,0)),"-"))</f>
        <v>-</v>
      </c>
      <c r="AE93" s="965" t="str">
        <f>IFERROR(INDEX('Season 5'!$P$9:$P$16,MATCH('VS stats'!$C93,'Season 5'!$N$9:$N$16,0)),IFERROR(INDEX('Season 5'!$J$30,MATCH('VS stats'!$C93,'Season 5'!$H$30,0)),"-"))</f>
        <v>-</v>
      </c>
      <c r="AF93" s="965" t="str">
        <f>IFERROR(INDEX('Season 5'!$P$20:$P$24,MATCH('VS stats'!$C93,'Season 5'!$N$20:$N$24,0)),
IFERROR(INDEX('Season 5'!$X$9,MATCH('VS stats'!$C93,'Season 5'!$U$9,0)),
IFERROR(INDEX('Season 5'!$X$11:$X$13,MATCH('VS stats'!$C93,'Season 5'!$U$11:$U101,0)),
IFERROR(INDEX('Season 5'!$X$17,MATCH('VS stats'!$C93,'Season 5'!$U$17,0)),
IFERROR(INDEX('Season 5'!$X$19,MATCH('VS stats'!$C93,'Season 5'!$U$19,0)),
IFERROR(INDEX('Season 5'!$X$21,MATCH('VS stats'!$C93,'Season 5'!$U$21,0)),
IFERROR(INDEX('Season 5'!$X$23,MATCH('VS stats'!$C93,'Season 5'!$U$23,0)),"-")))))))</f>
        <v>-</v>
      </c>
      <c r="AG93" s="966" t="str">
        <f>IFERROR(INDEX('Season 5'!$X$10,MATCH('VS stats'!$C93,'Season 5'!$U$10,0)),
IFERROR(INDEX('Season 5'!$X$14:$X$16,MATCH('VS stats'!$C93,'Season 5'!$U$14:$U$16,0)),
IFERROR(INDEX('Season 5'!$X$18,MATCH('VS stats'!$C93,'Season 5'!$U$18,0)),
IFERROR(INDEX('Season 5'!$X$20,MATCH('VS stats'!$C93,'Season 5'!$U$20,0)),
IFERROR(INDEX('Season 5'!$X$22,MATCH('VS stats'!$C93,'Season 5'!$U$22,0)),"-")))))</f>
        <v>-</v>
      </c>
      <c r="AH93" s="965" t="str">
        <f>IFERROR(INDEX('Season 6'!$D$9:$D$27,MATCH('VS stats'!$C93,'Season 6'!$B$9:$B$27,0)),"-")</f>
        <v>-</v>
      </c>
      <c r="AI93" s="965" t="str">
        <f>IFERROR(INDEX('Season 6'!$D$28:$D$46,MATCH('VS stats'!$C93,'Season 6'!$B$28:$B$46,0)),"-")</f>
        <v>-</v>
      </c>
      <c r="AJ93" s="965" t="str">
        <f>IFERROR(INDEX('Season 6'!$J$9:$J$16,MATCH('VS stats'!$C93,'Season 6'!$H$9:$H$16,0)),IFERROR(INDEX('Season 6'!$J$39,MATCH('VS stats'!$C93,'Season 6'!$H$39,0)),"-"))</f>
        <v>-</v>
      </c>
      <c r="AK93" s="965" t="str">
        <f>IFERROR(INDEX('Season 6'!$P$9:$P$16,MATCH('VS stats'!$C93,'Season 6'!$N$9:$N$16,0)),IFERROR(INDEX('Season 6'!$J$30,MATCH('VS stats'!$C93,'Season 6'!$H$30,0)),"-"))</f>
        <v>-</v>
      </c>
      <c r="AL93" s="965" t="str">
        <f>IFERROR(INDEX('Season 6'!$P$20:$P$24,MATCH('VS stats'!$C93,'Season 6'!$N$20:$N$24,0)),
IFERROR(INDEX('Season 6'!$X$9,MATCH('VS stats'!$C93,'Season 6'!$U$9,0)),
IFERROR(INDEX('Season 6'!$X$11:$X$13,MATCH('VS stats'!$C93,'Season 6'!$U$11:$U101,0)),
IFERROR(INDEX('Season 6'!$X$17,MATCH('VS stats'!$C93,'Season 6'!$U$17,0)),
IFERROR(INDEX('Season 6'!$X$19,MATCH('VS stats'!$C93,'Season 6'!$U$19,0)),
IFERROR(INDEX('Season 6'!$X$21,MATCH('VS stats'!$C93,'Season 6'!$U$21,0)),
IFERROR(INDEX('Season 6'!$X$23,MATCH('VS stats'!$C93,'Season 6'!$U$23,0)),"-")))))))</f>
        <v>-</v>
      </c>
      <c r="AM93" s="966" t="str">
        <f>IFERROR(INDEX('Season 6'!$X$10,MATCH('VS stats'!$C93,'Season 6'!$U$10,0)),
IFERROR(INDEX('Season 6'!$X$14:$X$16,MATCH('VS stats'!$C93,'Season 6'!$U$14:$U$16,0)),
IFERROR(INDEX('Season 6'!$X$18,MATCH('VS stats'!$C93,'Season 6'!$U$18,0)),
IFERROR(INDEX('Season 6'!$X$20,MATCH('VS stats'!$C93,'Season 6'!$U$20,0)),
IFERROR(INDEX('Season 6'!$X$22,MATCH('VS stats'!$C93,'Season 6'!$U$22,0)),"-")))))</f>
        <v>-</v>
      </c>
      <c r="AN93" s="965" t="str">
        <f>IFERROR(INDEX('Season 7'!$D$9:$D$27,MATCH('VS stats'!$C93,'Season 7'!$B$9:$B$27,0)),"-")</f>
        <v>-</v>
      </c>
      <c r="AO93" s="965" t="str">
        <f>IFERROR(INDEX('Season 7'!$D$28:$D$46,MATCH('VS stats'!$C93,'Season 7'!$B$28:$B$46,0)),"-")</f>
        <v>-</v>
      </c>
      <c r="AP93" s="965" t="str">
        <f>IFERROR(INDEX('Season 7'!$J$9:$J$16,MATCH('VS stats'!$C93,'Season 7'!$H$9:$H$16,0)),IFERROR(INDEX('Season 7'!$J$39,MATCH('VS stats'!$C93,'Season 7'!$H$39,0)),"-"))</f>
        <v>-</v>
      </c>
      <c r="AQ93" s="965" t="str">
        <f>IFERROR(INDEX('Season 7'!$P$9:$P$16,MATCH('VS stats'!$C93,'Season 7'!$N$9:$N$16,0)),IFERROR(INDEX('Season 7'!$J$30,MATCH('VS stats'!$C93,'Season 7'!$H$30,0)),"-"))</f>
        <v>-</v>
      </c>
      <c r="AR93" s="965" t="str">
        <f>IFERROR(INDEX('Season 7'!$P$20:$P$24,MATCH('VS stats'!$C93,'Season 7'!$N$20:$N$24,0)),
IFERROR(INDEX('Season 7'!$X$9,MATCH('VS stats'!$C93,'Season 7'!$U$9,0)),
IFERROR(INDEX('Season 7'!$X$11:$X$13,MATCH('VS stats'!$C93,'Season 7'!$U$11:$U101,0)),
IFERROR(INDEX('Season 7'!$X$17,MATCH('VS stats'!$C93,'Season 7'!$U$17,0)),
IFERROR(INDEX('Season 7'!$X$19,MATCH('VS stats'!$C93,'Season 7'!$U$19,0)),
IFERROR(INDEX('Season 7'!$X$21,MATCH('VS stats'!$C93,'Season 7'!$U$21,0)),
IFERROR(INDEX('Season 7'!$X$23,MATCH('VS stats'!$C93,'Season 7'!$U$23,0)),"-")))))))</f>
        <v>-</v>
      </c>
      <c r="AS93" s="966" t="str">
        <f>IFERROR(INDEX('Season 7'!$X$10,MATCH('VS stats'!$C93,'Season 7'!$U$10,0)),
IFERROR(INDEX('Season 7'!$X$14:$X$16,MATCH('VS stats'!$C93,'Season 7'!$U$14:$U$16,0)),
IFERROR(INDEX('Season 7'!$X$18,MATCH('VS stats'!$C93,'Season 7'!$U$18,0)),
IFERROR(INDEX('Season 7'!$X$20,MATCH('VS stats'!$C93,'Season 7'!$U$20,0)),
IFERROR(INDEX('Season 7'!$X$22,MATCH('VS stats'!$C93,'Season 7'!$U$22,0)),"-")))))</f>
        <v>-</v>
      </c>
      <c r="AT93" s="965" t="str">
        <f>IFERROR(INDEX('Season 8'!$D$9:$D$27,MATCH('VS stats'!$C93,'Season 8'!$B$9:$B$27,0)),"-")</f>
        <v>-</v>
      </c>
      <c r="AU93" s="965" t="str">
        <f>IFERROR(INDEX('Season 8'!$D$28:$D$46,MATCH('VS stats'!$C93,'Season 8'!$B$28:$B$46,0)),"-")</f>
        <v>-</v>
      </c>
      <c r="AV93" s="965" t="str">
        <f>IFERROR(INDEX('Season 8'!$J$9:$J$16,MATCH('VS stats'!$C93,'Season 8'!$H$9:$H$16,0)),IFERROR(INDEX('Season 8'!$J$39,MATCH('VS stats'!$C93,'Season 8'!$H$39,0)),"-"))</f>
        <v>-</v>
      </c>
      <c r="AW93" s="965" t="str">
        <f>IFERROR(INDEX('Season 8'!$P$9:$P$16,MATCH('VS stats'!$C93,'Season 8'!$N$9:$N$16,0)),IFERROR(INDEX('Season 8'!$J$30,MATCH('VS stats'!$C93,'Season 8'!$H$30,0)),"-"))</f>
        <v>-</v>
      </c>
      <c r="AX93" s="965" t="str">
        <f>IFERROR(INDEX('Season 8'!$P$20:$P$24,MATCH('VS stats'!$C93,'Season 8'!$N$20:$N$24,0)),
IFERROR(INDEX('Season 8'!$X$9,MATCH('VS stats'!$C93,'Season 8'!$U$9,0)),
IFERROR(INDEX('Season 8'!$X$11:$X$13,MATCH('VS stats'!$C93,'Season 8'!$U$11:$U101,0)),
IFERROR(INDEX('Season 8'!$X$17,MATCH('VS stats'!$C93,'Season 8'!$U$17,0)),
IFERROR(INDEX('Season 8'!$X$19,MATCH('VS stats'!$C93,'Season 8'!$U$19,0)),
IFERROR(INDEX('Season 8'!$X$21,MATCH('VS stats'!$C93,'Season 8'!$U$21,0)),
IFERROR(INDEX('Season 8'!$X$23,MATCH('VS stats'!$C93,'Season 8'!$U$23,0)),"-")))))))</f>
        <v>-</v>
      </c>
      <c r="AY93" s="966" t="str">
        <f>IFERROR(INDEX('Season 8'!$X$10,MATCH('VS stats'!$C93,'Season 8'!$U$10,0)),
IFERROR(INDEX('Season 8'!$X$14:$X$16,MATCH('VS stats'!$C93,'Season 8'!$U$14:$U$16,0)),
IFERROR(INDEX('Season 8'!$X$18,MATCH('VS stats'!$C93,'Season 8'!$U$18,0)),
IFERROR(INDEX('Season 8'!$X$20,MATCH('VS stats'!$C93,'Season 8'!$U$20,0)),
IFERROR(INDEX('Season 8'!$X$22,MATCH('VS stats'!$C93,'Season 8'!$U$22,0)),"-")))))</f>
        <v>-</v>
      </c>
      <c r="AZ93" s="965" t="str">
        <f>IFERROR(INDEX('Season 9'!$D$9:$D$27,MATCH('VS stats'!$C93,'Season 9'!$B$9:$B$27,0)),"-")</f>
        <v>-</v>
      </c>
      <c r="BA93" s="965" t="str">
        <f>IFERROR(INDEX('Season 9'!$D$28:$D$46,MATCH('VS stats'!$C93,'Season 9'!$B$28:$B$46,0)),"-")</f>
        <v>-</v>
      </c>
      <c r="BB93" s="965" t="str">
        <f>IFERROR(INDEX('Season 9'!$J$9:$J$16,MATCH('VS stats'!$C93,'Season 9'!$H$9:$H$16,0)),IFERROR(INDEX('Season 9'!$J$39,MATCH('VS stats'!$C93,'Season 9'!$H$39,0)),"-"))</f>
        <v>-</v>
      </c>
      <c r="BC93" s="965" t="str">
        <f>IFERROR(INDEX('Season 9'!$P$9:$P$16,MATCH('VS stats'!$C93,'Season 9'!$N$9:$N$16,0)),IFERROR(INDEX('Season 9'!$J$30,MATCH('VS stats'!$C93,'Season 9'!$H$30,0)),"-"))</f>
        <v>-</v>
      </c>
      <c r="BD93" s="965" t="str">
        <f>IFERROR(INDEX('Season 9'!$P$20:$P$24,MATCH('VS stats'!$C93,'Season 9'!$N$20:$N$24,0)),
IFERROR(INDEX('Season 9'!$X$9,MATCH('VS stats'!$C93,'Season 9'!$U$9,0)),
IFERROR(INDEX('Season 9'!$X$11:$X$13,MATCH('VS stats'!$C93,'Season 9'!$U$11:$U101,0)),
IFERROR(INDEX('Season 9'!$X$17,MATCH('VS stats'!$C93,'Season 9'!$U$17,0)),
IFERROR(INDEX('Season 9'!$X$19,MATCH('VS stats'!$C93,'Season 9'!$U$19,0)),
IFERROR(INDEX('Season 9'!$X$21,MATCH('VS stats'!$C93,'Season 9'!$U$21,0)),
IFERROR(INDEX('Season 9'!$X$23,MATCH('VS stats'!$C93,'Season 9'!$U$23,0)),"-")))))))</f>
        <v>-</v>
      </c>
      <c r="BE93" s="966" t="str">
        <f>IFERROR(INDEX('Season 9'!$X$10,MATCH('VS stats'!$C93,'Season 9'!$U$10,0)),
IFERROR(INDEX('Season 9'!$X$14:$X$16,MATCH('VS stats'!$C93,'Season 9'!$U$14:$U$16,0)),
IFERROR(INDEX('Season 9'!$X$18,MATCH('VS stats'!$C93,'Season 9'!$U$18,0)),
IFERROR(INDEX('Season 9'!$X$20,MATCH('VS stats'!$C93,'Season 9'!$U$20,0)),
IFERROR(INDEX('Season 9'!$X$22,MATCH('VS stats'!$C93,'Season 9'!$U$22,0)),"-")))))</f>
        <v>-</v>
      </c>
      <c r="BF93" s="965" t="str">
        <f>IFERROR(INDEX('Season 10'!$D$9:$D$27,MATCH('VS stats'!$C93,'Season 10'!$B$9:$B$27,0)),"-")</f>
        <v>-</v>
      </c>
      <c r="BG93" s="965" t="str">
        <f>IFERROR(INDEX('Season 10'!$D$28:$D$46,MATCH('VS stats'!$C93,'Season 10'!$B$28:$B$46,0)),"-")</f>
        <v>-</v>
      </c>
      <c r="BH93" s="965" t="str">
        <f>IFERROR(INDEX('Season 10'!$J$9:$J$16,MATCH('VS stats'!$C93,'Season 10'!$H$9:$H$16,0)),IFERROR(INDEX('Season 10'!$J$39,MATCH('VS stats'!$C93,'Season 10'!$H$39,0)),"-"))</f>
        <v>-</v>
      </c>
      <c r="BI93" s="965" t="str">
        <f>IFERROR(INDEX('Season 10'!$P$9:$P$16,MATCH('VS stats'!$C93,'Season 10'!$N$9:$N$16,0)),IFERROR(INDEX('Season 10'!$J$30,MATCH('VS stats'!$C93,'Season 10'!$H$30,0)),"-"))</f>
        <v>-</v>
      </c>
      <c r="BJ93" s="965" t="str">
        <f>IFERROR(INDEX('Season 10'!$P$20:$P$24,MATCH('VS stats'!$C93,'Season 10'!$N$20:$N$24,0)),
IFERROR(INDEX('Season 10'!$X$9,MATCH('VS stats'!$C93,'Season 10'!$U$9,0)),
IFERROR(INDEX('Season 10'!$X$11:$X$13,MATCH('VS stats'!$C93,'Season 10'!$U$11:$U101,0)),
IFERROR(INDEX('Season 10'!$X$17,MATCH('VS stats'!$C93,'Season 10'!$U$17,0)),
IFERROR(INDEX('Season 10'!$X$19,MATCH('VS stats'!$C93,'Season 10'!$U$19,0)),
IFERROR(INDEX('Season 10'!$X$21,MATCH('VS stats'!$C93,'Season 10'!$U$21,0)),
IFERROR(INDEX('Season 10'!$X$23,MATCH('VS stats'!$C93,'Season 10'!$U$23,0)),"-")))))))</f>
        <v>-</v>
      </c>
      <c r="BK93" s="966" t="str">
        <f>IFERROR(INDEX('Season 10'!$X$10,MATCH('VS stats'!$C93,'Season 10'!$U$10,0)),
IFERROR(INDEX('Season 10'!$X$14:$X$16,MATCH('VS stats'!$C93,'Season 10'!$U$14:$U$16,0)),
IFERROR(INDEX('Season 10'!$X$18,MATCH('VS stats'!$C93,'Season 10'!$U$18,0)),
IFERROR(INDEX('Season 10'!$X$20,MATCH('VS stats'!$C93,'Season 10'!$U$20,0)),
IFERROR(INDEX('Season 10'!$X$22,MATCH('VS stats'!$C93,'Season 10'!$U$22,0)),"-")))))</f>
        <v>-</v>
      </c>
      <c r="BL93" s="965" t="str">
        <f>IFERROR(INDEX('Season 11'!$D$9:$D$27,MATCH('VS stats'!$C93,'Season 11'!$B$9:$B$27,0)),"-")</f>
        <v>-</v>
      </c>
      <c r="BM93" s="965" t="str">
        <f>IFERROR(INDEX('Season 11'!$D$28:$D$46,MATCH('VS stats'!$C93,'Season 11'!$B$28:$B$46,0)),"-")</f>
        <v>-</v>
      </c>
      <c r="BN93" s="965" t="str">
        <f>IFERROR(INDEX('Season 11'!$J$9:$J$16,MATCH('VS stats'!$C93,'Season 11'!$H$9:$H$16,0)),IFERROR(INDEX('Season 11'!$J$39,MATCH('VS stats'!$C93,'Season 11'!$H$39,0)),"-"))</f>
        <v>-</v>
      </c>
      <c r="BO93" s="965" t="str">
        <f>IFERROR(INDEX('Season 11'!$P$9:$P$16,MATCH('VS stats'!$C93,'Season 11'!$N$9:$N$16,0)),IFERROR(INDEX('Season 11'!$J$30,MATCH('VS stats'!$C93,'Season 11'!$H$30,0)),"-"))</f>
        <v>-</v>
      </c>
      <c r="BP93" s="965" t="str">
        <f>IFERROR(INDEX('Season 11'!$P$20:$P$24,MATCH('VS stats'!$C93,'Season 11'!$N$20:$N$24,0)),
IFERROR(INDEX('Season 11'!$X$9,MATCH('VS stats'!$C93,'Season 11'!$U$9,0)),
IFERROR(INDEX('Season 11'!$X$11:$X$13,MATCH('VS stats'!$C93,'Season 11'!$U$11:$U101,0)),
IFERROR(INDEX('Season 11'!$X$17,MATCH('VS stats'!$C93,'Season 11'!$U$17,0)),
IFERROR(INDEX('Season 11'!$X$19,MATCH('VS stats'!$C93,'Season 11'!$U$19,0)),
IFERROR(INDEX('Season 11'!$X$21,MATCH('VS stats'!$C93,'Season 11'!$U$21,0)),
IFERROR(INDEX('Season 11'!$X$23,MATCH('VS stats'!$C93,'Season 11'!$U$23,0)),"-")))))))</f>
        <v>-</v>
      </c>
      <c r="BQ93" s="966" t="str">
        <f>IFERROR(INDEX('Season 11'!$X$10,MATCH('VS stats'!$C93,'Season 11'!$U$10,0)),
IFERROR(INDEX('Season 11'!$X$14:$X$16,MATCH('VS stats'!$C93,'Season 11'!$U$14:$U$16,0)),
IFERROR(INDEX('Season 11'!$X$18,MATCH('VS stats'!$C93,'Season 11'!$U$18,0)),
IFERROR(INDEX('Season 11'!$X$20,MATCH('VS stats'!$C93,'Season 11'!$U$20,0)),
IFERROR(INDEX('Season 11'!$X$22,MATCH('VS stats'!$C93,'Season 11'!$U$22,0)),"-")))))</f>
        <v>-</v>
      </c>
      <c r="BR93" s="965" t="str">
        <f>IFERROR(INDEX('Season 12'!$D$9:$D$27,MATCH('VS stats'!$C93,'Season 12'!$B$9:$B$27,0)),"-")</f>
        <v>-</v>
      </c>
      <c r="BS93" s="965" t="str">
        <f>IFERROR(INDEX('Season 12'!$D$28:$D$46,MATCH('VS stats'!$C93,'Season 12'!$B$28:$B$46,0)),"-")</f>
        <v>-</v>
      </c>
      <c r="BT93" s="965" t="str">
        <f>IFERROR(INDEX('Season 12'!$J$9:$J$16,MATCH('VS stats'!$C93,'Season 12'!$H$9:$H$16,0)),IFERROR(INDEX('Season 12'!$J$39,MATCH('VS stats'!$C93,'Season 12'!$H$39,0)),"-"))</f>
        <v>-</v>
      </c>
      <c r="BU93" s="965" t="str">
        <f>IFERROR(INDEX('Season 12'!$P$9:$P$16,MATCH('VS stats'!$C93,'Season 12'!$N$9:$N$16,0)),IFERROR(INDEX('Season 12'!$J$30,MATCH('VS stats'!$C93,'Season 12'!$H$30,0)),"-"))</f>
        <v>-</v>
      </c>
      <c r="BV93" s="965" t="str">
        <f>IFERROR(INDEX('Season 12'!$P$20:$P$24,MATCH('VS stats'!$C93,'Season 12'!$N$20:$N$24,0)),
IFERROR(INDEX('Season 12'!$X$9,MATCH('VS stats'!$C93,'Season 12'!$U$9,0)),
IFERROR(INDEX('Season 12'!$X$11:$X$13,MATCH('VS stats'!$C93,'Season 12'!$U$11:$U101,0)),
IFERROR(INDEX('Season 12'!$X$17,MATCH('VS stats'!$C93,'Season 12'!$U$17,0)),
IFERROR(INDEX('Season 12'!$X$19,MATCH('VS stats'!$C93,'Season 12'!$U$19,0)),
IFERROR(INDEX('Season 12'!$X$21,MATCH('VS stats'!$C93,'Season 12'!$U$21,0)),
IFERROR(INDEX('Season 12'!$X$23,MATCH('VS stats'!$C93,'Season 12'!$U$23,0)),"-")))))))</f>
        <v>-</v>
      </c>
      <c r="BW93" s="966" t="str">
        <f>IFERROR(INDEX('Season 12'!$X$10,MATCH('VS stats'!$C93,'Season 12'!$U$10,0)),
IFERROR(INDEX('Season 12'!$X$14:$X$16,MATCH('VS stats'!$C93,'Season 12'!$U$14:$U$16,0)),
IFERROR(INDEX('Season 12'!$X$18,MATCH('VS stats'!$C93,'Season 12'!$U$18,0)),
IFERROR(INDEX('Season 12'!$X$20,MATCH('VS stats'!$C93,'Season 12'!$U$20,0)),
IFERROR(INDEX('Season 12'!$X$22,MATCH('VS stats'!$C93,'Season 12'!$U$22,0)),"-")))))</f>
        <v>-</v>
      </c>
      <c r="BX93" s="965" t="str">
        <f>IFERROR(INDEX('Season 13'!$D$9:$D$27,MATCH('VS stats'!$C93,'Season 13'!$B$9:$B$27,0)),"-")</f>
        <v>-</v>
      </c>
      <c r="BY93" s="965" t="str">
        <f>IFERROR(INDEX('Season 13'!$D$28:$D$46,MATCH('VS stats'!$C93,'Season 13'!$B$28:$B$46,0)),"-")</f>
        <v>-</v>
      </c>
      <c r="BZ93" s="965" t="str">
        <f>IFERROR(INDEX('Season 13'!$J$9:$J$16,MATCH('VS stats'!$C93,'Season 13'!$H$9:$H$16,0)),IFERROR(INDEX('Season 13'!$J$39,MATCH('VS stats'!$C93,'Season 13'!$H$39,0)),"-"))</f>
        <v>-</v>
      </c>
      <c r="CA93" s="965" t="str">
        <f>IFERROR(INDEX('Season 13'!$P$9:$P$16,MATCH('VS stats'!$C93,'Season 13'!$N$9:$N$16,0)),IFERROR(INDEX('Season 13'!$J$30,MATCH('VS stats'!$C93,'Season 13'!$H$30,0)),"-"))</f>
        <v>-</v>
      </c>
      <c r="CB93" s="965" t="str">
        <f>IFERROR(INDEX('Season 13'!$P$20:$P$24,MATCH('VS stats'!$C93,'Season 13'!$N$20:$N$24,0)),
IFERROR(INDEX('Season 13'!$X$9,MATCH('VS stats'!$C93,'Season 13'!$U$9,0)),
IFERROR(INDEX('Season 13'!$X$11:$X$13,MATCH('VS stats'!$C93,'Season 13'!$U$11:$U101,0)),
IFERROR(INDEX('Season 13'!$X$17,MATCH('VS stats'!$C93,'Season 13'!$U$17,0)),
IFERROR(INDEX('Season 13'!$X$19,MATCH('VS stats'!$C93,'Season 13'!$U$19,0)),
IFERROR(INDEX('Season 13'!$X$21,MATCH('VS stats'!$C93,'Season 13'!$U$21,0)),
IFERROR(INDEX('Season 13'!$X$23,MATCH('VS stats'!$C93,'Season 13'!$U$23,0)),"-")))))))</f>
        <v>-</v>
      </c>
      <c r="CC93" s="966" t="str">
        <f>IFERROR(INDEX('Season 13'!$X$10,MATCH('VS stats'!$C93,'Season 13'!$U$10,0)),
IFERROR(INDEX('Season 13'!$X$14:$X$16,MATCH('VS stats'!$C93,'Season 13'!$U$14:$U$16,0)),
IFERROR(INDEX('Season 13'!$X$18,MATCH('VS stats'!$C93,'Season 13'!$U$18,0)),
IFERROR(INDEX('Season 13'!$X$20,MATCH('VS stats'!$C93,'Season 13'!$U$20,0)),
IFERROR(INDEX('Season 13'!$X$22,MATCH('VS stats'!$C93,'Season 13'!$U$22,0)),"-")))))</f>
        <v>-</v>
      </c>
      <c r="CD93" s="965" t="str">
        <f>IFERROR(INDEX('Season 14'!$D$9:$D$27,MATCH('VS stats'!$C93,'Season 14'!$B$9:$B$27,0)),"-")</f>
        <v>-</v>
      </c>
      <c r="CE93" s="965" t="str">
        <f>IFERROR(INDEX('Season 14'!$D$28:$D$46,MATCH('VS stats'!$C93,'Season 14'!$B$28:$B$46,0)),"-")</f>
        <v>-</v>
      </c>
      <c r="CF93" s="965" t="str">
        <f>IFERROR(INDEX('Season 14'!$J$9:$J$16,MATCH('VS stats'!$C93,'Season 14'!$H$9:$H$16,0)),IFERROR(INDEX('Season 14'!$J$39,MATCH('VS stats'!$C93,'Season 14'!$H$39,0)),"-"))</f>
        <v>-</v>
      </c>
      <c r="CG93" s="965" t="str">
        <f>IFERROR(INDEX('Season 14'!$P$9:$P$16,MATCH('VS stats'!$C93,'Season 14'!$N$9:$N$16,0)),IFERROR(INDEX('Season 14'!$J$30,MATCH('VS stats'!$C93,'Season 14'!$H$30,0)),"-"))</f>
        <v>-</v>
      </c>
      <c r="CH93" s="965" t="str">
        <f>IFERROR(INDEX('Season 14'!$P$20:$P$24,MATCH('VS stats'!$C93,'Season 14'!$N$20:$N$24,0)),
IFERROR(INDEX('Season 14'!$X$9,MATCH('VS stats'!$C93,'Season 14'!$U$9,0)),
IFERROR(INDEX('Season 14'!$X$11:$X$13,MATCH('VS stats'!$C93,'Season 14'!$U$11:$U101,0)),
IFERROR(INDEX('Season 14'!$X$17,MATCH('VS stats'!$C93,'Season 14'!$U$17,0)),
IFERROR(INDEX('Season 14'!$X$19,MATCH('VS stats'!$C93,'Season 14'!$U$19,0)),
IFERROR(INDEX('Season 14'!$X$21,MATCH('VS stats'!$C93,'Season 14'!$U$21,0)),
IFERROR(INDEX('Season 14'!$X$23,MATCH('VS stats'!$C93,'Season 14'!$U$23,0)),"-")))))))</f>
        <v>-</v>
      </c>
      <c r="CI93" s="966" t="str">
        <f>IFERROR(INDEX('Season 14'!$X$10,MATCH('VS stats'!$C93,'Season 14'!$U$10,0)),
IFERROR(INDEX('Season 14'!$X$14:$X$16,MATCH('VS stats'!$C93,'Season 14'!$U$14:$U$16,0)),
IFERROR(INDEX('Season 14'!$X$18,MATCH('VS stats'!$C93,'Season 14'!$U$18,0)),
IFERROR(INDEX('Season 14'!$X$20,MATCH('VS stats'!$C93,'Season 14'!$U$20,0)),
IFERROR(INDEX('Season 14'!$X$22,MATCH('VS stats'!$C93,'Season 14'!$U$22,0)),"-")))))</f>
        <v>-</v>
      </c>
      <c r="CJ93" s="965" t="str">
        <f>IFERROR(INDEX('Season 15'!$D$9:$D$27,MATCH('VS stats'!$C93,'Season 15'!$B$9:$B$27,0)),"-")</f>
        <v>-</v>
      </c>
      <c r="CK93" s="965" t="str">
        <f>IFERROR(INDEX('Season 15'!$D$28:$D$46,MATCH('VS stats'!$C93,'Season 15'!$B$28:$B$46,0)),"-")</f>
        <v>-</v>
      </c>
      <c r="CL93" s="965" t="str">
        <f>IFERROR(INDEX('Season 15'!$J$9:$J$16,MATCH('VS stats'!$C93,'Season 15'!$H$9:$H$16,0)),IFERROR(INDEX('Season 15'!$J$39,MATCH('VS stats'!$C93,'Season 15'!$H$39,0)),"-"))</f>
        <v>-</v>
      </c>
      <c r="CM93" s="965" t="str">
        <f>IFERROR(INDEX('Season 15'!$P$9:$P$16,MATCH('VS stats'!$C93,'Season 15'!$N$9:$N$16,0)),IFERROR(INDEX('Season 15'!$J$30,MATCH('VS stats'!$C93,'Season 15'!$H$30,0)),"-"))</f>
        <v>-</v>
      </c>
      <c r="CN93" s="965" t="str">
        <f>IFERROR(INDEX('Season 15'!$P$20:$P$24,MATCH('VS stats'!$C93,'Season 15'!$N$20:$N$24,0)),
IFERROR(INDEX('Season 15'!$X$9,MATCH('VS stats'!$C93,'Season 15'!$U$9,0)),
IFERROR(INDEX('Season 15'!$X$11:$X$13,MATCH('VS stats'!$C93,'Season 15'!$U$11:$U101,0)),
IFERROR(INDEX('Season 15'!$X$17,MATCH('VS stats'!$C93,'Season 15'!$U$17,0)),
IFERROR(INDEX('Season 15'!$X$19,MATCH('VS stats'!$C93,'Season 15'!$U$19,0)),
IFERROR(INDEX('Season 15'!$X$21,MATCH('VS stats'!$C93,'Season 15'!$U$21,0)),
IFERROR(INDEX('Season 15'!$X$23,MATCH('VS stats'!$C93,'Season 15'!$U$23,0)),"-")))))))</f>
        <v>-</v>
      </c>
      <c r="CO93" s="966" t="str">
        <f>IFERROR(INDEX('Season 15'!$X$10,MATCH('VS stats'!$C93,'Season 15'!$U$10,0)),
IFERROR(INDEX('Season 15'!$X$14:$X$16,MATCH('VS stats'!$C93,'Season 15'!$U$14:$U$16,0)),
IFERROR(INDEX('Season 15'!$X$18,MATCH('VS stats'!$C93,'Season 15'!$U$18,0)),
IFERROR(INDEX('Season 15'!$X$20,MATCH('VS stats'!$C93,'Season 15'!$U$20,0)),
IFERROR(INDEX('Season 15'!$X$22,MATCH('VS stats'!$C93,'Season 15'!$U$22,0)),"-")))))</f>
        <v>-</v>
      </c>
      <c r="CP93" s="976"/>
      <c r="CQ93" s="822"/>
      <c r="CR93" s="822"/>
      <c r="CS93" s="822"/>
      <c r="CT93" s="822"/>
      <c r="CU93" s="822"/>
    </row>
    <row r="94" spans="2:99" x14ac:dyDescent="0.25">
      <c r="B94" s="822"/>
      <c r="C94" s="707" t="s">
        <v>259</v>
      </c>
      <c r="D94" s="965" t="str">
        <f>IFERROR(INDEX('Season 1'!$D$9:$D$31,MATCH('VS stats'!$C94,'Season 1'!$B$9:$B$31,0)),"-")</f>
        <v>-</v>
      </c>
      <c r="E94" s="965" t="str">
        <f>IFERROR(INDEX('Season 1'!$D$32:$D$54,MATCH('VS stats'!$C94,'Season 1'!$B$32:$B$54,0)),"-")</f>
        <v>-</v>
      </c>
      <c r="F94" s="965" t="str">
        <f>IFERROR(INDEX('Season 1'!$J$9:$J$16,MATCH('VS stats'!$C94,'Season 1'!$H$9:$H$16,0)),IFERROR(INDEX('Season 1'!$W$9:$W$14,MATCH('VS stats'!$C94,'Season 1'!$T$9:$T$14,0)),"-"))</f>
        <v>-</v>
      </c>
      <c r="G94" s="1065" t="str">
        <f>IFERROR(INDEX('Season 1'!$P$9:$P$16,MATCH('VS stats'!$C94,'Season 1'!$N$9:$N$16,0)),"-")</f>
        <v>1-0</v>
      </c>
      <c r="H94" s="965" t="str">
        <f>IFERROR(INDEX('Season 1'!$P$20:$P$24,MATCH('VS stats'!$C94,'Season 1'!$N$20:$N$24,0)),"-")</f>
        <v>-</v>
      </c>
      <c r="I94" s="966" t="s">
        <v>35</v>
      </c>
      <c r="J94" s="1074" t="str">
        <f>IFERROR(INDEX('Season 2'!$D$9:$D$31,MATCH('VS stats'!$C94,'Season 2'!$B$9:$B$31,0)),"-")</f>
        <v>2-2</v>
      </c>
      <c r="K94" s="965" t="str">
        <f>IFERROR(INDEX('Season 2'!$D$32:$D$54,MATCH('VS stats'!$C94,'Season 2'!$B$32:$B$54,0)),"-")</f>
        <v>-</v>
      </c>
      <c r="L94" s="965" t="str">
        <f>IFERROR(INDEX('Season 2'!$J$9:$J$16,MATCH('VS stats'!$C94,'Season 2'!$H$9:$H$16,0)),IFERROR(INDEX('Season 2'!$J$45:$J$50,MATCH('VS stats'!$C94,'Season 2'!$H$45:$H$50,0)),"-"))</f>
        <v>-</v>
      </c>
      <c r="M94" s="965" t="str">
        <f>IFERROR(INDEX('Season 2'!$P$9:$P$16,MATCH('VS stats'!$C94,'Season 2'!$N$9:$N$16,0)),IFERROR(INDEX('Season 2'!$J$30,MATCH('VS stats'!$C94,'Season 2'!$H$30,0)),"-"))</f>
        <v>-</v>
      </c>
      <c r="N94" s="965" t="str">
        <f>IFERROR(INDEX('Season 2'!$P$20:$P$24,MATCH('VS stats'!$C94,'Season 2'!$N$20:$N$24,0)),
IFERROR(INDEX('Season 2'!$X$9,MATCH('VS stats'!$C94,'Season 2'!$U$9,0)),
IFERROR(INDEX('Season 2'!$X$11:$X$13,MATCH('VS stats'!$C94,'Season 2'!$U$11:$U102,0)),
IFERROR(INDEX('Season 2'!$X$17,MATCH('VS stats'!$C94,'Season 2'!$U$17,0)),
IFERROR(INDEX('Season 2'!$X$19,MATCH('VS stats'!$C94,'Season 2'!$U$19,0)),
IFERROR(INDEX('Season 2'!$X$21,MATCH('VS stats'!$C94,'Season 2'!$U$21,0)),
IFERROR(INDEX('Season 2'!$X$23,MATCH('VS stats'!$C94,'Season 2'!$U$23,0)),
IFERROR(INDEX('Season 2'!$X$25,MATCH('VS stats'!$C94,'Season 2'!$U$25,0)),"-"))))))))</f>
        <v>-</v>
      </c>
      <c r="O94" s="966" t="str">
        <f>IFERROR(INDEX('Season 2'!$X$10,MATCH('VS stats'!$C94,'Season 2'!$U$10,0)),
IFERROR(INDEX('Season 2'!$X$14:$X$16,MATCH('VS stats'!$C94,'Season 2'!$U$14:$U$16,0)),
IFERROR(INDEX('Season 2'!$X$18,MATCH('VS stats'!$C94,'Season 2'!$U$18,0)),
IFERROR(INDEX('Season 2'!$X$20,MATCH('VS stats'!$C94,'Season 2'!$U$20,0)),
IFERROR(INDEX('Season 2'!$X$22,MATCH('VS stats'!$C94,'Season 2'!$U$22,0)),
IFERROR(INDEX('Season 2'!$X$24,MATCH('VS stats'!$C94,'Season 2'!$U$24,0)),"-"))))))</f>
        <v>-</v>
      </c>
      <c r="P94" s="965" t="str">
        <f>IFERROR(INDEX('Season 3'!$D$9:$D$31,MATCH('VS stats'!$C94,'Season 3'!$B$9:$B$31,0)),"-")</f>
        <v>-</v>
      </c>
      <c r="Q94" s="965" t="str">
        <f>IFERROR(INDEX('Season 3'!$D$32:$D$54,MATCH('VS stats'!$C94,'Season 3'!$B$32:$B$54,0)),"-")</f>
        <v>-</v>
      </c>
      <c r="R94" s="965" t="str">
        <f>IFERROR(INDEX('Season 3'!$J$9:$J$16,MATCH('VS stats'!$C94,'Season 3'!$H$9:$H$16,0)),IFERROR(INDEX('Season 3'!$J$39,MATCH('VS stats'!$C94,'Season 3'!$H$39,0)),"-"))</f>
        <v>-</v>
      </c>
      <c r="S94" s="965" t="str">
        <f>IFERROR(INDEX('Season 3'!$P$9:$P$16,MATCH('VS stats'!$C94,'Season 3'!$N$9:$N$16,0)),IFERROR(INDEX('Season 3'!$J$30,MATCH('VS stats'!$C94,'Season 3'!$H$30,0)),"-"))</f>
        <v>-</v>
      </c>
      <c r="T94" s="965" t="str">
        <f>IFERROR(INDEX('Season 3'!$P$20:$P$24,MATCH('VS stats'!$C94,'Season 3'!$N$20:$N$24,0)),
IFERROR(INDEX('Season 3'!$X$9,MATCH('VS stats'!$C94,'Season 3'!$U$9,0)),
IFERROR(INDEX('Season 3'!$X$11:$X$13,MATCH('VS stats'!$C94,'Season 3'!$U$11:$U102,0)),
IFERROR(INDEX('Season 3'!$X$17,MATCH('VS stats'!$C94,'Season 3'!$U$17,0)),
IFERROR(INDEX('Season 3'!$X$19,MATCH('VS stats'!$C94,'Season 3'!$U$19,0)),
IFERROR(INDEX('Season 3'!$X$21,MATCH('VS stats'!$C94,'Season 3'!$U$21,0)),
IFERROR(INDEX('Season 3'!$X$23,MATCH('VS stats'!$C94,'Season 3'!$U$23,0)),
IFERROR(INDEX('Season 3'!$X$25,MATCH('VS stats'!$C94,'Season 3'!$U$25,0)),"-"))))))))</f>
        <v>-</v>
      </c>
      <c r="U94" s="966" t="str">
        <f>IFERROR(INDEX('Season 3'!$X$10,MATCH('VS stats'!$C94,'Season 3'!$U$10,0)),
IFERROR(INDEX('Season 3'!$X$14:$X$16,MATCH('VS stats'!$C94,'Season 3'!$U$14:$U$16,0)),
IFERROR(INDEX('Season 3'!$X$18,MATCH('VS stats'!$C94,'Season 3'!$U$18,0)),
IFERROR(INDEX('Season 3'!$X$20,MATCH('VS stats'!$C94,'Season 3'!$U$20,0)),
IFERROR(INDEX('Season 3'!$X$22,MATCH('VS stats'!$C94,'Season 3'!$U$22,0)),
IFERROR(INDEX('Season 3'!$X$24,MATCH('VS stats'!$C94,'Season 3'!$U$24,0)),"-"))))))</f>
        <v>-</v>
      </c>
      <c r="V94" s="965" t="str">
        <f>IFERROR(INDEX('Season 4'!$D$9:$D$27,MATCH('VS stats'!$C94,'Season 4'!$B$9:$B$27,0)),"-")</f>
        <v>-</v>
      </c>
      <c r="W94" s="965" t="str">
        <f>IFERROR(INDEX('Season 4'!$D$28:$D$46,MATCH('VS stats'!$C94,'Season 4'!$B$28:$B$46,0)),"-")</f>
        <v>-</v>
      </c>
      <c r="X94" s="965" t="str">
        <f>IFERROR(INDEX('Season 4'!$J$9:$J$16,MATCH('VS stats'!$C94,'Season 4'!$H$9:$H$16,0)),IFERROR(INDEX('Season 4'!$J$39,MATCH('VS stats'!$C94,'Season 4'!$H$39,0)),"-"))</f>
        <v>-</v>
      </c>
      <c r="Y94" s="965" t="str">
        <f>IFERROR(INDEX('Season 4'!$P$9:$P$16,MATCH('VS stats'!$C94,'Season 4'!$N$9:$N$16,0)),IFERROR(INDEX('Season 4'!$J$30,MATCH('VS stats'!$C94,'Season 4'!$H$30,0)),"-"))</f>
        <v>-</v>
      </c>
      <c r="Z94" s="965" t="str">
        <f>IFERROR(INDEX('Season 4'!$P$20:$P$24,MATCH('VS stats'!$C94,'Season 4'!$N$20:$N$24,0)),
IFERROR(INDEX('Season 4'!$X$9,MATCH('VS stats'!$C94,'Season 4'!$U$9,0)),
IFERROR(INDEX('Season 4'!$X$11:$X$13,MATCH('VS stats'!$C94,'Season 4'!$U$11:$U102,0)),
IFERROR(INDEX('Season 4'!$X$17,MATCH('VS stats'!$C94,'Season 4'!$U$17,0)),
IFERROR(INDEX('Season 4'!$X$19,MATCH('VS stats'!$C94,'Season 4'!$U$19,0)),
IFERROR(INDEX('Season 4'!$X$21,MATCH('VS stats'!$C94,'Season 4'!$U$21,0)),
IFERROR(INDEX('Season 4'!$X$23,MATCH('VS stats'!$C94,'Season 4'!$U$23,0)),
IFERROR(INDEX('Season 4'!$X$25,MATCH('VS stats'!$C94,'Season 4'!$U$25,0)),"-"))))))))</f>
        <v>-</v>
      </c>
      <c r="AA94" s="966" t="str">
        <f>IFERROR(INDEX('Season 4'!$X$10,MATCH('VS stats'!$C94,'Season 4'!$U$10,0)),
IFERROR(INDEX('Season 4'!$X$14:$X$16,MATCH('VS stats'!$C94,'Season 4'!$U$14:$U$16,0)),
IFERROR(INDEX('Season 4'!$X$18,MATCH('VS stats'!$C94,'Season 4'!$U$18,0)),
IFERROR(INDEX('Season 4'!$X$20,MATCH('VS stats'!$C94,'Season 4'!$U$20,0)),
IFERROR(INDEX('Season 4'!$X$22,MATCH('VS stats'!$C94,'Season 4'!$U$22,0)),
IFERROR(INDEX('Season 4'!$X$24,MATCH('VS stats'!$C94,'Season 4'!$U$24,0)),"-"))))))</f>
        <v>-</v>
      </c>
      <c r="AB94" s="965" t="str">
        <f>IFERROR(INDEX('Season 5'!$D$9:$D$27,MATCH('VS stats'!$C94,'Season 5'!$B$9:$B$27,0)),"-")</f>
        <v>-</v>
      </c>
      <c r="AC94" s="965" t="str">
        <f>IFERROR(INDEX('Season 5'!$D$28:$D$46,MATCH('VS stats'!$C94,'Season 5'!$B$28:$B$46,0)),"-")</f>
        <v>-</v>
      </c>
      <c r="AD94" s="965" t="str">
        <f>IFERROR(INDEX('Season 5'!$J$9:$J$16,MATCH('VS stats'!$C94,'Season 5'!$H$9:$H$16,0)),IFERROR(INDEX('Season 5'!$J$39,MATCH('VS stats'!$C94,'Season 5'!$H$39,0)),"-"))</f>
        <v>-</v>
      </c>
      <c r="AE94" s="965" t="str">
        <f>IFERROR(INDEX('Season 5'!$P$9:$P$16,MATCH('VS stats'!$C94,'Season 5'!$N$9:$N$16,0)),IFERROR(INDEX('Season 5'!$J$30,MATCH('VS stats'!$C94,'Season 5'!$H$30,0)),"-"))</f>
        <v>-</v>
      </c>
      <c r="AF94" s="965" t="str">
        <f>IFERROR(INDEX('Season 5'!$P$20:$P$24,MATCH('VS stats'!$C94,'Season 5'!$N$20:$N$24,0)),
IFERROR(INDEX('Season 5'!$X$9,MATCH('VS stats'!$C94,'Season 5'!$U$9,0)),
IFERROR(INDEX('Season 5'!$X$11:$X$13,MATCH('VS stats'!$C94,'Season 5'!$U$11:$U102,0)),
IFERROR(INDEX('Season 5'!$X$17,MATCH('VS stats'!$C94,'Season 5'!$U$17,0)),
IFERROR(INDEX('Season 5'!$X$19,MATCH('VS stats'!$C94,'Season 5'!$U$19,0)),
IFERROR(INDEX('Season 5'!$X$21,MATCH('VS stats'!$C94,'Season 5'!$U$21,0)),
IFERROR(INDEX('Season 5'!$X$23,MATCH('VS stats'!$C94,'Season 5'!$U$23,0)),"-")))))))</f>
        <v>-</v>
      </c>
      <c r="AG94" s="966" t="str">
        <f>IFERROR(INDEX('Season 5'!$X$10,MATCH('VS stats'!$C94,'Season 5'!$U$10,0)),
IFERROR(INDEX('Season 5'!$X$14:$X$16,MATCH('VS stats'!$C94,'Season 5'!$U$14:$U$16,0)),
IFERROR(INDEX('Season 5'!$X$18,MATCH('VS stats'!$C94,'Season 5'!$U$18,0)),
IFERROR(INDEX('Season 5'!$X$20,MATCH('VS stats'!$C94,'Season 5'!$U$20,0)),
IFERROR(INDEX('Season 5'!$X$22,MATCH('VS stats'!$C94,'Season 5'!$U$22,0)),"-")))))</f>
        <v>-</v>
      </c>
      <c r="AH94" s="965" t="str">
        <f>IFERROR(INDEX('Season 6'!$D$9:$D$27,MATCH('VS stats'!$C94,'Season 6'!$B$9:$B$27,0)),"-")</f>
        <v>-</v>
      </c>
      <c r="AI94" s="965" t="str">
        <f>IFERROR(INDEX('Season 6'!$D$28:$D$46,MATCH('VS stats'!$C94,'Season 6'!$B$28:$B$46,0)),"-")</f>
        <v>-</v>
      </c>
      <c r="AJ94" s="965" t="str">
        <f>IFERROR(INDEX('Season 6'!$J$9:$J$16,MATCH('VS stats'!$C94,'Season 6'!$H$9:$H$16,0)),IFERROR(INDEX('Season 6'!$J$39,MATCH('VS stats'!$C94,'Season 6'!$H$39,0)),"-"))</f>
        <v>-</v>
      </c>
      <c r="AK94" s="965" t="str">
        <f>IFERROR(INDEX('Season 6'!$P$9:$P$16,MATCH('VS stats'!$C94,'Season 6'!$N$9:$N$16,0)),IFERROR(INDEX('Season 6'!$J$30,MATCH('VS stats'!$C94,'Season 6'!$H$30,0)),"-"))</f>
        <v>-</v>
      </c>
      <c r="AL94" s="965" t="str">
        <f>IFERROR(INDEX('Season 6'!$P$20:$P$24,MATCH('VS stats'!$C94,'Season 6'!$N$20:$N$24,0)),
IFERROR(INDEX('Season 6'!$X$9,MATCH('VS stats'!$C94,'Season 6'!$U$9,0)),
IFERROR(INDEX('Season 6'!$X$11:$X$13,MATCH('VS stats'!$C94,'Season 6'!$U$11:$U102,0)),
IFERROR(INDEX('Season 6'!$X$17,MATCH('VS stats'!$C94,'Season 6'!$U$17,0)),
IFERROR(INDEX('Season 6'!$X$19,MATCH('VS stats'!$C94,'Season 6'!$U$19,0)),
IFERROR(INDEX('Season 6'!$X$21,MATCH('VS stats'!$C94,'Season 6'!$U$21,0)),
IFERROR(INDEX('Season 6'!$X$23,MATCH('VS stats'!$C94,'Season 6'!$U$23,0)),"-")))))))</f>
        <v>-</v>
      </c>
      <c r="AM94" s="966" t="str">
        <f>IFERROR(INDEX('Season 6'!$X$10,MATCH('VS stats'!$C94,'Season 6'!$U$10,0)),
IFERROR(INDEX('Season 6'!$X$14:$X$16,MATCH('VS stats'!$C94,'Season 6'!$U$14:$U$16,0)),
IFERROR(INDEX('Season 6'!$X$18,MATCH('VS stats'!$C94,'Season 6'!$U$18,0)),
IFERROR(INDEX('Season 6'!$X$20,MATCH('VS stats'!$C94,'Season 6'!$U$20,0)),
IFERROR(INDEX('Season 6'!$X$22,MATCH('VS stats'!$C94,'Season 6'!$U$22,0)),"-")))))</f>
        <v>-</v>
      </c>
      <c r="AN94" s="965" t="str">
        <f>IFERROR(INDEX('Season 7'!$D$9:$D$27,MATCH('VS stats'!$C94,'Season 7'!$B$9:$B$27,0)),"-")</f>
        <v>-</v>
      </c>
      <c r="AO94" s="965" t="str">
        <f>IFERROR(INDEX('Season 7'!$D$28:$D$46,MATCH('VS stats'!$C94,'Season 7'!$B$28:$B$46,0)),"-")</f>
        <v>-</v>
      </c>
      <c r="AP94" s="965" t="str">
        <f>IFERROR(INDEX('Season 7'!$J$9:$J$16,MATCH('VS stats'!$C94,'Season 7'!$H$9:$H$16,0)),IFERROR(INDEX('Season 7'!$J$39,MATCH('VS stats'!$C94,'Season 7'!$H$39,0)),"-"))</f>
        <v>-</v>
      </c>
      <c r="AQ94" s="965" t="str">
        <f>IFERROR(INDEX('Season 7'!$P$9:$P$16,MATCH('VS stats'!$C94,'Season 7'!$N$9:$N$16,0)),IFERROR(INDEX('Season 7'!$J$30,MATCH('VS stats'!$C94,'Season 7'!$H$30,0)),"-"))</f>
        <v>-</v>
      </c>
      <c r="AR94" s="965" t="str">
        <f>IFERROR(INDEX('Season 7'!$P$20:$P$24,MATCH('VS stats'!$C94,'Season 7'!$N$20:$N$24,0)),
IFERROR(INDEX('Season 7'!$X$9,MATCH('VS stats'!$C94,'Season 7'!$U$9,0)),
IFERROR(INDEX('Season 7'!$X$11:$X$13,MATCH('VS stats'!$C94,'Season 7'!$U$11:$U102,0)),
IFERROR(INDEX('Season 7'!$X$17,MATCH('VS stats'!$C94,'Season 7'!$U$17,0)),
IFERROR(INDEX('Season 7'!$X$19,MATCH('VS stats'!$C94,'Season 7'!$U$19,0)),
IFERROR(INDEX('Season 7'!$X$21,MATCH('VS stats'!$C94,'Season 7'!$U$21,0)),
IFERROR(INDEX('Season 7'!$X$23,MATCH('VS stats'!$C94,'Season 7'!$U$23,0)),"-")))))))</f>
        <v>-</v>
      </c>
      <c r="AS94" s="966" t="str">
        <f>IFERROR(INDEX('Season 7'!$X$10,MATCH('VS stats'!$C94,'Season 7'!$U$10,0)),
IFERROR(INDEX('Season 7'!$X$14:$X$16,MATCH('VS stats'!$C94,'Season 7'!$U$14:$U$16,0)),
IFERROR(INDEX('Season 7'!$X$18,MATCH('VS stats'!$C94,'Season 7'!$U$18,0)),
IFERROR(INDEX('Season 7'!$X$20,MATCH('VS stats'!$C94,'Season 7'!$U$20,0)),
IFERROR(INDEX('Season 7'!$X$22,MATCH('VS stats'!$C94,'Season 7'!$U$22,0)),"-")))))</f>
        <v>-</v>
      </c>
      <c r="AT94" s="965" t="str">
        <f>IFERROR(INDEX('Season 8'!$D$9:$D$27,MATCH('VS stats'!$C94,'Season 8'!$B$9:$B$27,0)),"-")</f>
        <v>-</v>
      </c>
      <c r="AU94" s="965" t="str">
        <f>IFERROR(INDEX('Season 8'!$D$28:$D$46,MATCH('VS stats'!$C94,'Season 8'!$B$28:$B$46,0)),"-")</f>
        <v>-</v>
      </c>
      <c r="AV94" s="965" t="str">
        <f>IFERROR(INDEX('Season 8'!$J$9:$J$16,MATCH('VS stats'!$C94,'Season 8'!$H$9:$H$16,0)),IFERROR(INDEX('Season 8'!$J$39,MATCH('VS stats'!$C94,'Season 8'!$H$39,0)),"-"))</f>
        <v>-</v>
      </c>
      <c r="AW94" s="965" t="str">
        <f>IFERROR(INDEX('Season 8'!$P$9:$P$16,MATCH('VS stats'!$C94,'Season 8'!$N$9:$N$16,0)),IFERROR(INDEX('Season 8'!$J$30,MATCH('VS stats'!$C94,'Season 8'!$H$30,0)),"-"))</f>
        <v>-</v>
      </c>
      <c r="AX94" s="965" t="str">
        <f>IFERROR(INDEX('Season 8'!$P$20:$P$24,MATCH('VS stats'!$C94,'Season 8'!$N$20:$N$24,0)),
IFERROR(INDEX('Season 8'!$X$9,MATCH('VS stats'!$C94,'Season 8'!$U$9,0)),
IFERROR(INDEX('Season 8'!$X$11:$X$13,MATCH('VS stats'!$C94,'Season 8'!$U$11:$U102,0)),
IFERROR(INDEX('Season 8'!$X$17,MATCH('VS stats'!$C94,'Season 8'!$U$17,0)),
IFERROR(INDEX('Season 8'!$X$19,MATCH('VS stats'!$C94,'Season 8'!$U$19,0)),
IFERROR(INDEX('Season 8'!$X$21,MATCH('VS stats'!$C94,'Season 8'!$U$21,0)),
IFERROR(INDEX('Season 8'!$X$23,MATCH('VS stats'!$C94,'Season 8'!$U$23,0)),"-")))))))</f>
        <v>-</v>
      </c>
      <c r="AY94" s="966" t="str">
        <f>IFERROR(INDEX('Season 8'!$X$10,MATCH('VS stats'!$C94,'Season 8'!$U$10,0)),
IFERROR(INDEX('Season 8'!$X$14:$X$16,MATCH('VS stats'!$C94,'Season 8'!$U$14:$U$16,0)),
IFERROR(INDEX('Season 8'!$X$18,MATCH('VS stats'!$C94,'Season 8'!$U$18,0)),
IFERROR(INDEX('Season 8'!$X$20,MATCH('VS stats'!$C94,'Season 8'!$U$20,0)),
IFERROR(INDEX('Season 8'!$X$22,MATCH('VS stats'!$C94,'Season 8'!$U$22,0)),"-")))))</f>
        <v>-</v>
      </c>
      <c r="AZ94" s="965" t="str">
        <f>IFERROR(INDEX('Season 9'!$D$9:$D$27,MATCH('VS stats'!$C94,'Season 9'!$B$9:$B$27,0)),"-")</f>
        <v>-</v>
      </c>
      <c r="BA94" s="965" t="str">
        <f>IFERROR(INDEX('Season 9'!$D$28:$D$46,MATCH('VS stats'!$C94,'Season 9'!$B$28:$B$46,0)),"-")</f>
        <v>-</v>
      </c>
      <c r="BB94" s="965" t="str">
        <f>IFERROR(INDEX('Season 9'!$J$9:$J$16,MATCH('VS stats'!$C94,'Season 9'!$H$9:$H$16,0)),IFERROR(INDEX('Season 9'!$J$39,MATCH('VS stats'!$C94,'Season 9'!$H$39,0)),"-"))</f>
        <v>-</v>
      </c>
      <c r="BC94" s="965" t="str">
        <f>IFERROR(INDEX('Season 9'!$P$9:$P$16,MATCH('VS stats'!$C94,'Season 9'!$N$9:$N$16,0)),IFERROR(INDEX('Season 9'!$J$30,MATCH('VS stats'!$C94,'Season 9'!$H$30,0)),"-"))</f>
        <v>-</v>
      </c>
      <c r="BD94" s="965" t="str">
        <f>IFERROR(INDEX('Season 9'!$P$20:$P$24,MATCH('VS stats'!$C94,'Season 9'!$N$20:$N$24,0)),
IFERROR(INDEX('Season 9'!$X$9,MATCH('VS stats'!$C94,'Season 9'!$U$9,0)),
IFERROR(INDEX('Season 9'!$X$11:$X$13,MATCH('VS stats'!$C94,'Season 9'!$U$11:$U102,0)),
IFERROR(INDEX('Season 9'!$X$17,MATCH('VS stats'!$C94,'Season 9'!$U$17,0)),
IFERROR(INDEX('Season 9'!$X$19,MATCH('VS stats'!$C94,'Season 9'!$U$19,0)),
IFERROR(INDEX('Season 9'!$X$21,MATCH('VS stats'!$C94,'Season 9'!$U$21,0)),
IFERROR(INDEX('Season 9'!$X$23,MATCH('VS stats'!$C94,'Season 9'!$U$23,0)),"-")))))))</f>
        <v>-</v>
      </c>
      <c r="BE94" s="966" t="str">
        <f>IFERROR(INDEX('Season 9'!$X$10,MATCH('VS stats'!$C94,'Season 9'!$U$10,0)),
IFERROR(INDEX('Season 9'!$X$14:$X$16,MATCH('VS stats'!$C94,'Season 9'!$U$14:$U$16,0)),
IFERROR(INDEX('Season 9'!$X$18,MATCH('VS stats'!$C94,'Season 9'!$U$18,0)),
IFERROR(INDEX('Season 9'!$X$20,MATCH('VS stats'!$C94,'Season 9'!$U$20,0)),
IFERROR(INDEX('Season 9'!$X$22,MATCH('VS stats'!$C94,'Season 9'!$U$22,0)),"-")))))</f>
        <v>-</v>
      </c>
      <c r="BF94" s="965" t="str">
        <f>IFERROR(INDEX('Season 10'!$D$9:$D$27,MATCH('VS stats'!$C94,'Season 10'!$B$9:$B$27,0)),"-")</f>
        <v>-</v>
      </c>
      <c r="BG94" s="965" t="str">
        <f>IFERROR(INDEX('Season 10'!$D$28:$D$46,MATCH('VS stats'!$C94,'Season 10'!$B$28:$B$46,0)),"-")</f>
        <v>-</v>
      </c>
      <c r="BH94" s="965" t="str">
        <f>IFERROR(INDEX('Season 10'!$J$9:$J$16,MATCH('VS stats'!$C94,'Season 10'!$H$9:$H$16,0)),IFERROR(INDEX('Season 10'!$J$39,MATCH('VS stats'!$C94,'Season 10'!$H$39,0)),"-"))</f>
        <v>-</v>
      </c>
      <c r="BI94" s="965" t="str">
        <f>IFERROR(INDEX('Season 10'!$P$9:$P$16,MATCH('VS stats'!$C94,'Season 10'!$N$9:$N$16,0)),IFERROR(INDEX('Season 10'!$J$30,MATCH('VS stats'!$C94,'Season 10'!$H$30,0)),"-"))</f>
        <v>-</v>
      </c>
      <c r="BJ94" s="965" t="str">
        <f>IFERROR(INDEX('Season 10'!$P$20:$P$24,MATCH('VS stats'!$C94,'Season 10'!$N$20:$N$24,0)),
IFERROR(INDEX('Season 10'!$X$9,MATCH('VS stats'!$C94,'Season 10'!$U$9,0)),
IFERROR(INDEX('Season 10'!$X$11:$X$13,MATCH('VS stats'!$C94,'Season 10'!$U$11:$U102,0)),
IFERROR(INDEX('Season 10'!$X$17,MATCH('VS stats'!$C94,'Season 10'!$U$17,0)),
IFERROR(INDEX('Season 10'!$X$19,MATCH('VS stats'!$C94,'Season 10'!$U$19,0)),
IFERROR(INDEX('Season 10'!$X$21,MATCH('VS stats'!$C94,'Season 10'!$U$21,0)),
IFERROR(INDEX('Season 10'!$X$23,MATCH('VS stats'!$C94,'Season 10'!$U$23,0)),"-")))))))</f>
        <v>-</v>
      </c>
      <c r="BK94" s="966" t="str">
        <f>IFERROR(INDEX('Season 10'!$X$10,MATCH('VS stats'!$C94,'Season 10'!$U$10,0)),
IFERROR(INDEX('Season 10'!$X$14:$X$16,MATCH('VS stats'!$C94,'Season 10'!$U$14:$U$16,0)),
IFERROR(INDEX('Season 10'!$X$18,MATCH('VS stats'!$C94,'Season 10'!$U$18,0)),
IFERROR(INDEX('Season 10'!$X$20,MATCH('VS stats'!$C94,'Season 10'!$U$20,0)),
IFERROR(INDEX('Season 10'!$X$22,MATCH('VS stats'!$C94,'Season 10'!$U$22,0)),"-")))))</f>
        <v>-</v>
      </c>
      <c r="BL94" s="965" t="str">
        <f>IFERROR(INDEX('Season 11'!$D$9:$D$27,MATCH('VS stats'!$C94,'Season 11'!$B$9:$B$27,0)),"-")</f>
        <v>-</v>
      </c>
      <c r="BM94" s="965" t="str">
        <f>IFERROR(INDEX('Season 11'!$D$28:$D$46,MATCH('VS stats'!$C94,'Season 11'!$B$28:$B$46,0)),"-")</f>
        <v>-</v>
      </c>
      <c r="BN94" s="965" t="str">
        <f>IFERROR(INDEX('Season 11'!$J$9:$J$16,MATCH('VS stats'!$C94,'Season 11'!$H$9:$H$16,0)),IFERROR(INDEX('Season 11'!$J$39,MATCH('VS stats'!$C94,'Season 11'!$H$39,0)),"-"))</f>
        <v>-</v>
      </c>
      <c r="BO94" s="965" t="str">
        <f>IFERROR(INDEX('Season 11'!$P$9:$P$16,MATCH('VS stats'!$C94,'Season 11'!$N$9:$N$16,0)),IFERROR(INDEX('Season 11'!$J$30,MATCH('VS stats'!$C94,'Season 11'!$H$30,0)),"-"))</f>
        <v>-</v>
      </c>
      <c r="BP94" s="965" t="str">
        <f>IFERROR(INDEX('Season 11'!$P$20:$P$24,MATCH('VS stats'!$C94,'Season 11'!$N$20:$N$24,0)),
IFERROR(INDEX('Season 11'!$X$9,MATCH('VS stats'!$C94,'Season 11'!$U$9,0)),
IFERROR(INDEX('Season 11'!$X$11:$X$13,MATCH('VS stats'!$C94,'Season 11'!$U$11:$U102,0)),
IFERROR(INDEX('Season 11'!$X$17,MATCH('VS stats'!$C94,'Season 11'!$U$17,0)),
IFERROR(INDEX('Season 11'!$X$19,MATCH('VS stats'!$C94,'Season 11'!$U$19,0)),
IFERROR(INDEX('Season 11'!$X$21,MATCH('VS stats'!$C94,'Season 11'!$U$21,0)),
IFERROR(INDEX('Season 11'!$X$23,MATCH('VS stats'!$C94,'Season 11'!$U$23,0)),"-")))))))</f>
        <v>-</v>
      </c>
      <c r="BQ94" s="966" t="str">
        <f>IFERROR(INDEX('Season 11'!$X$10,MATCH('VS stats'!$C94,'Season 11'!$U$10,0)),
IFERROR(INDEX('Season 11'!$X$14:$X$16,MATCH('VS stats'!$C94,'Season 11'!$U$14:$U$16,0)),
IFERROR(INDEX('Season 11'!$X$18,MATCH('VS stats'!$C94,'Season 11'!$U$18,0)),
IFERROR(INDEX('Season 11'!$X$20,MATCH('VS stats'!$C94,'Season 11'!$U$20,0)),
IFERROR(INDEX('Season 11'!$X$22,MATCH('VS stats'!$C94,'Season 11'!$U$22,0)),"-")))))</f>
        <v>-</v>
      </c>
      <c r="BR94" s="965" t="str">
        <f>IFERROR(INDEX('Season 12'!$D$9:$D$27,MATCH('VS stats'!$C94,'Season 12'!$B$9:$B$27,0)),"-")</f>
        <v>-</v>
      </c>
      <c r="BS94" s="965" t="str">
        <f>IFERROR(INDEX('Season 12'!$D$28:$D$46,MATCH('VS stats'!$C94,'Season 12'!$B$28:$B$46,0)),"-")</f>
        <v>-</v>
      </c>
      <c r="BT94" s="965" t="str">
        <f>IFERROR(INDEX('Season 12'!$J$9:$J$16,MATCH('VS stats'!$C94,'Season 12'!$H$9:$H$16,0)),IFERROR(INDEX('Season 12'!$J$39,MATCH('VS stats'!$C94,'Season 12'!$H$39,0)),"-"))</f>
        <v>-</v>
      </c>
      <c r="BU94" s="965" t="str">
        <f>IFERROR(INDEX('Season 12'!$P$9:$P$16,MATCH('VS stats'!$C94,'Season 12'!$N$9:$N$16,0)),IFERROR(INDEX('Season 12'!$J$30,MATCH('VS stats'!$C94,'Season 12'!$H$30,0)),"-"))</f>
        <v>-</v>
      </c>
      <c r="BV94" s="965" t="str">
        <f>IFERROR(INDEX('Season 12'!$P$20:$P$24,MATCH('VS stats'!$C94,'Season 12'!$N$20:$N$24,0)),
IFERROR(INDEX('Season 12'!$X$9,MATCH('VS stats'!$C94,'Season 12'!$U$9,0)),
IFERROR(INDEX('Season 12'!$X$11:$X$13,MATCH('VS stats'!$C94,'Season 12'!$U$11:$U102,0)),
IFERROR(INDEX('Season 12'!$X$17,MATCH('VS stats'!$C94,'Season 12'!$U$17,0)),
IFERROR(INDEX('Season 12'!$X$19,MATCH('VS stats'!$C94,'Season 12'!$U$19,0)),
IFERROR(INDEX('Season 12'!$X$21,MATCH('VS stats'!$C94,'Season 12'!$U$21,0)),
IFERROR(INDEX('Season 12'!$X$23,MATCH('VS stats'!$C94,'Season 12'!$U$23,0)),"-")))))))</f>
        <v>-</v>
      </c>
      <c r="BW94" s="966" t="str">
        <f>IFERROR(INDEX('Season 12'!$X$10,MATCH('VS stats'!$C94,'Season 12'!$U$10,0)),
IFERROR(INDEX('Season 12'!$X$14:$X$16,MATCH('VS stats'!$C94,'Season 12'!$U$14:$U$16,0)),
IFERROR(INDEX('Season 12'!$X$18,MATCH('VS stats'!$C94,'Season 12'!$U$18,0)),
IFERROR(INDEX('Season 12'!$X$20,MATCH('VS stats'!$C94,'Season 12'!$U$20,0)),
IFERROR(INDEX('Season 12'!$X$22,MATCH('VS stats'!$C94,'Season 12'!$U$22,0)),"-")))))</f>
        <v>-</v>
      </c>
      <c r="BX94" s="965" t="str">
        <f>IFERROR(INDEX('Season 13'!$D$9:$D$27,MATCH('VS stats'!$C94,'Season 13'!$B$9:$B$27,0)),"-")</f>
        <v>-</v>
      </c>
      <c r="BY94" s="965" t="str">
        <f>IFERROR(INDEX('Season 13'!$D$28:$D$46,MATCH('VS stats'!$C94,'Season 13'!$B$28:$B$46,0)),"-")</f>
        <v>-</v>
      </c>
      <c r="BZ94" s="965" t="str">
        <f>IFERROR(INDEX('Season 13'!$J$9:$J$16,MATCH('VS stats'!$C94,'Season 13'!$H$9:$H$16,0)),IFERROR(INDEX('Season 13'!$J$39,MATCH('VS stats'!$C94,'Season 13'!$H$39,0)),"-"))</f>
        <v>-</v>
      </c>
      <c r="CA94" s="965" t="str">
        <f>IFERROR(INDEX('Season 13'!$P$9:$P$16,MATCH('VS stats'!$C94,'Season 13'!$N$9:$N$16,0)),IFERROR(INDEX('Season 13'!$J$30,MATCH('VS stats'!$C94,'Season 13'!$H$30,0)),"-"))</f>
        <v>-</v>
      </c>
      <c r="CB94" s="965" t="str">
        <f>IFERROR(INDEX('Season 13'!$P$20:$P$24,MATCH('VS stats'!$C94,'Season 13'!$N$20:$N$24,0)),
IFERROR(INDEX('Season 13'!$X$9,MATCH('VS stats'!$C94,'Season 13'!$U$9,0)),
IFERROR(INDEX('Season 13'!$X$11:$X$13,MATCH('VS stats'!$C94,'Season 13'!$U$11:$U102,0)),
IFERROR(INDEX('Season 13'!$X$17,MATCH('VS stats'!$C94,'Season 13'!$U$17,0)),
IFERROR(INDEX('Season 13'!$X$19,MATCH('VS stats'!$C94,'Season 13'!$U$19,0)),
IFERROR(INDEX('Season 13'!$X$21,MATCH('VS stats'!$C94,'Season 13'!$U$21,0)),
IFERROR(INDEX('Season 13'!$X$23,MATCH('VS stats'!$C94,'Season 13'!$U$23,0)),"-")))))))</f>
        <v>-</v>
      </c>
      <c r="CC94" s="966" t="str">
        <f>IFERROR(INDEX('Season 13'!$X$10,MATCH('VS stats'!$C94,'Season 13'!$U$10,0)),
IFERROR(INDEX('Season 13'!$X$14:$X$16,MATCH('VS stats'!$C94,'Season 13'!$U$14:$U$16,0)),
IFERROR(INDEX('Season 13'!$X$18,MATCH('VS stats'!$C94,'Season 13'!$U$18,0)),
IFERROR(INDEX('Season 13'!$X$20,MATCH('VS stats'!$C94,'Season 13'!$U$20,0)),
IFERROR(INDEX('Season 13'!$X$22,MATCH('VS stats'!$C94,'Season 13'!$U$22,0)),"-")))))</f>
        <v>-</v>
      </c>
      <c r="CD94" s="965" t="str">
        <f>IFERROR(INDEX('Season 14'!$D$9:$D$27,MATCH('VS stats'!$C94,'Season 14'!$B$9:$B$27,0)),"-")</f>
        <v>-</v>
      </c>
      <c r="CE94" s="965" t="str">
        <f>IFERROR(INDEX('Season 14'!$D$28:$D$46,MATCH('VS stats'!$C94,'Season 14'!$B$28:$B$46,0)),"-")</f>
        <v>-</v>
      </c>
      <c r="CF94" s="965" t="str">
        <f>IFERROR(INDEX('Season 14'!$J$9:$J$16,MATCH('VS stats'!$C94,'Season 14'!$H$9:$H$16,0)),IFERROR(INDEX('Season 14'!$J$39,MATCH('VS stats'!$C94,'Season 14'!$H$39,0)),"-"))</f>
        <v>-</v>
      </c>
      <c r="CG94" s="965" t="str">
        <f>IFERROR(INDEX('Season 14'!$P$9:$P$16,MATCH('VS stats'!$C94,'Season 14'!$N$9:$N$16,0)),IFERROR(INDEX('Season 14'!$J$30,MATCH('VS stats'!$C94,'Season 14'!$H$30,0)),"-"))</f>
        <v>-</v>
      </c>
      <c r="CH94" s="965" t="str">
        <f>IFERROR(INDEX('Season 14'!$P$20:$P$24,MATCH('VS stats'!$C94,'Season 14'!$N$20:$N$24,0)),
IFERROR(INDEX('Season 14'!$X$9,MATCH('VS stats'!$C94,'Season 14'!$U$9,0)),
IFERROR(INDEX('Season 14'!$X$11:$X$13,MATCH('VS stats'!$C94,'Season 14'!$U$11:$U102,0)),
IFERROR(INDEX('Season 14'!$X$17,MATCH('VS stats'!$C94,'Season 14'!$U$17,0)),
IFERROR(INDEX('Season 14'!$X$19,MATCH('VS stats'!$C94,'Season 14'!$U$19,0)),
IFERROR(INDEX('Season 14'!$X$21,MATCH('VS stats'!$C94,'Season 14'!$U$21,0)),
IFERROR(INDEX('Season 14'!$X$23,MATCH('VS stats'!$C94,'Season 14'!$U$23,0)),"-")))))))</f>
        <v>-</v>
      </c>
      <c r="CI94" s="966" t="str">
        <f>IFERROR(INDEX('Season 14'!$X$10,MATCH('VS stats'!$C94,'Season 14'!$U$10,0)),
IFERROR(INDEX('Season 14'!$X$14:$X$16,MATCH('VS stats'!$C94,'Season 14'!$U$14:$U$16,0)),
IFERROR(INDEX('Season 14'!$X$18,MATCH('VS stats'!$C94,'Season 14'!$U$18,0)),
IFERROR(INDEX('Season 14'!$X$20,MATCH('VS stats'!$C94,'Season 14'!$U$20,0)),
IFERROR(INDEX('Season 14'!$X$22,MATCH('VS stats'!$C94,'Season 14'!$U$22,0)),"-")))))</f>
        <v>-</v>
      </c>
      <c r="CJ94" s="965" t="str">
        <f>IFERROR(INDEX('Season 15'!$D$9:$D$27,MATCH('VS stats'!$C94,'Season 15'!$B$9:$B$27,0)),"-")</f>
        <v>-</v>
      </c>
      <c r="CK94" s="965" t="str">
        <f>IFERROR(INDEX('Season 15'!$D$28:$D$46,MATCH('VS stats'!$C94,'Season 15'!$B$28:$B$46,0)),"-")</f>
        <v>-</v>
      </c>
      <c r="CL94" s="965" t="str">
        <f>IFERROR(INDEX('Season 15'!$J$9:$J$16,MATCH('VS stats'!$C94,'Season 15'!$H$9:$H$16,0)),IFERROR(INDEX('Season 15'!$J$39,MATCH('VS stats'!$C94,'Season 15'!$H$39,0)),"-"))</f>
        <v>-</v>
      </c>
      <c r="CM94" s="965" t="str">
        <f>IFERROR(INDEX('Season 15'!$P$9:$P$16,MATCH('VS stats'!$C94,'Season 15'!$N$9:$N$16,0)),IFERROR(INDEX('Season 15'!$J$30,MATCH('VS stats'!$C94,'Season 15'!$H$30,0)),"-"))</f>
        <v>-</v>
      </c>
      <c r="CN94" s="965" t="str">
        <f>IFERROR(INDEX('Season 15'!$P$20:$P$24,MATCH('VS stats'!$C94,'Season 15'!$N$20:$N$24,0)),
IFERROR(INDEX('Season 15'!$X$9,MATCH('VS stats'!$C94,'Season 15'!$U$9,0)),
IFERROR(INDEX('Season 15'!$X$11:$X$13,MATCH('VS stats'!$C94,'Season 15'!$U$11:$U102,0)),
IFERROR(INDEX('Season 15'!$X$17,MATCH('VS stats'!$C94,'Season 15'!$U$17,0)),
IFERROR(INDEX('Season 15'!$X$19,MATCH('VS stats'!$C94,'Season 15'!$U$19,0)),
IFERROR(INDEX('Season 15'!$X$21,MATCH('VS stats'!$C94,'Season 15'!$U$21,0)),
IFERROR(INDEX('Season 15'!$X$23,MATCH('VS stats'!$C94,'Season 15'!$U$23,0)),"-")))))))</f>
        <v>-</v>
      </c>
      <c r="CO94" s="966" t="str">
        <f>IFERROR(INDEX('Season 15'!$X$10,MATCH('VS stats'!$C94,'Season 15'!$U$10,0)),
IFERROR(INDEX('Season 15'!$X$14:$X$16,MATCH('VS stats'!$C94,'Season 15'!$U$14:$U$16,0)),
IFERROR(INDEX('Season 15'!$X$18,MATCH('VS stats'!$C94,'Season 15'!$U$18,0)),
IFERROR(INDEX('Season 15'!$X$20,MATCH('VS stats'!$C94,'Season 15'!$U$20,0)),
IFERROR(INDEX('Season 15'!$X$22,MATCH('VS stats'!$C94,'Season 15'!$U$22,0)),"-")))))</f>
        <v>-</v>
      </c>
      <c r="CP94" s="976"/>
      <c r="CQ94" s="822"/>
      <c r="CR94" s="822"/>
      <c r="CS94" s="822"/>
      <c r="CT94" s="822"/>
      <c r="CU94" s="822"/>
    </row>
    <row r="95" spans="2:99" x14ac:dyDescent="0.25">
      <c r="B95" s="822"/>
      <c r="C95" s="678"/>
      <c r="D95" s="965"/>
      <c r="E95" s="965"/>
      <c r="F95" s="965"/>
      <c r="G95" s="965"/>
      <c r="H95" s="965"/>
      <c r="I95" s="966"/>
      <c r="J95" s="965"/>
      <c r="K95" s="965"/>
      <c r="L95" s="965"/>
      <c r="M95" s="965"/>
      <c r="N95" s="965"/>
      <c r="O95" s="966"/>
      <c r="P95" s="965"/>
      <c r="Q95" s="965"/>
      <c r="R95" s="965"/>
      <c r="S95" s="965"/>
      <c r="T95" s="965"/>
      <c r="U95" s="966"/>
      <c r="V95" s="827"/>
      <c r="W95" s="827"/>
      <c r="X95" s="827"/>
      <c r="Y95" s="827"/>
      <c r="Z95" s="827"/>
      <c r="AA95" s="967"/>
      <c r="AB95" s="827"/>
      <c r="AC95" s="827"/>
      <c r="AD95" s="827"/>
      <c r="AE95" s="827"/>
      <c r="AF95" s="827"/>
      <c r="AG95" s="967"/>
      <c r="AH95" s="827"/>
      <c r="AI95" s="827"/>
      <c r="AJ95" s="827"/>
      <c r="AK95" s="827"/>
      <c r="AL95" s="827"/>
      <c r="AM95" s="967"/>
      <c r="AN95" s="827"/>
      <c r="AO95" s="827"/>
      <c r="AP95" s="827"/>
      <c r="AQ95" s="827"/>
      <c r="AR95" s="827"/>
      <c r="AS95" s="967"/>
      <c r="AT95" s="827"/>
      <c r="AU95" s="827"/>
      <c r="AV95" s="827"/>
      <c r="AW95" s="827"/>
      <c r="AX95" s="827"/>
      <c r="AY95" s="967"/>
      <c r="AZ95" s="827"/>
      <c r="BA95" s="827"/>
      <c r="BB95" s="827"/>
      <c r="BC95" s="827"/>
      <c r="BD95" s="827"/>
      <c r="BE95" s="967"/>
      <c r="BF95" s="822"/>
      <c r="BG95" s="822"/>
      <c r="BH95" s="822"/>
      <c r="BK95" s="967"/>
      <c r="BL95" s="822"/>
      <c r="BM95" s="822"/>
      <c r="BN95" s="822"/>
      <c r="BQ95" s="967"/>
      <c r="BR95" s="822"/>
      <c r="BS95" s="822"/>
      <c r="BT95" s="822"/>
      <c r="BW95" s="967"/>
      <c r="BX95" s="822"/>
      <c r="BY95" s="822"/>
      <c r="BZ95" s="822"/>
      <c r="CC95" s="967"/>
      <c r="CD95" s="822"/>
      <c r="CE95" s="822"/>
      <c r="CF95" s="822"/>
      <c r="CI95" s="967"/>
      <c r="CJ95" s="822"/>
      <c r="CK95" s="822"/>
      <c r="CL95" s="822"/>
      <c r="CO95" s="967"/>
      <c r="CP95" s="822"/>
      <c r="CQ95" s="822"/>
      <c r="CR95" s="822"/>
      <c r="CS95" s="822"/>
      <c r="CT95" s="822"/>
      <c r="CU95" s="822"/>
    </row>
    <row r="96" spans="2:99" ht="23.25" customHeight="1" x14ac:dyDescent="0.25">
      <c r="B96" s="822"/>
      <c r="C96" s="993"/>
      <c r="D96" s="1697" t="s">
        <v>159</v>
      </c>
      <c r="E96" s="1697"/>
      <c r="F96" s="1697"/>
      <c r="G96" s="1697"/>
      <c r="H96" s="1697"/>
      <c r="I96" s="1697"/>
      <c r="J96" s="1697" t="s">
        <v>160</v>
      </c>
      <c r="K96" s="1697"/>
      <c r="L96" s="1697"/>
      <c r="M96" s="1697"/>
      <c r="N96" s="1697"/>
      <c r="O96" s="1699"/>
      <c r="P96" s="1698" t="s">
        <v>161</v>
      </c>
      <c r="Q96" s="1697"/>
      <c r="R96" s="1697"/>
      <c r="S96" s="1697"/>
      <c r="T96" s="1697"/>
      <c r="U96" s="1699"/>
      <c r="V96" s="1708" t="s">
        <v>162</v>
      </c>
      <c r="W96" s="1709"/>
      <c r="X96" s="1709"/>
      <c r="Y96" s="1709"/>
      <c r="Z96" s="1709"/>
      <c r="AA96" s="1710"/>
      <c r="AB96" s="1698" t="s">
        <v>163</v>
      </c>
      <c r="AC96" s="1697"/>
      <c r="AD96" s="1697"/>
      <c r="AE96" s="1697"/>
      <c r="AF96" s="1697"/>
      <c r="AG96" s="1699"/>
      <c r="AH96" s="1698" t="s">
        <v>164</v>
      </c>
      <c r="AI96" s="1697"/>
      <c r="AJ96" s="1697"/>
      <c r="AK96" s="1697"/>
      <c r="AL96" s="1697"/>
      <c r="AM96" s="1699"/>
      <c r="AN96" s="1698" t="s">
        <v>165</v>
      </c>
      <c r="AO96" s="1697"/>
      <c r="AP96" s="1697"/>
      <c r="AQ96" s="1697"/>
      <c r="AR96" s="1697"/>
      <c r="AS96" s="1699"/>
      <c r="AT96" s="1698" t="s">
        <v>166</v>
      </c>
      <c r="AU96" s="1697"/>
      <c r="AV96" s="1697"/>
      <c r="AW96" s="1697"/>
      <c r="AX96" s="1697"/>
      <c r="AY96" s="1699"/>
      <c r="AZ96" s="1698" t="s">
        <v>167</v>
      </c>
      <c r="BA96" s="1697"/>
      <c r="BB96" s="1697"/>
      <c r="BC96" s="1697"/>
      <c r="BD96" s="1697"/>
      <c r="BE96" s="1699"/>
      <c r="BF96" s="1698" t="s">
        <v>168</v>
      </c>
      <c r="BG96" s="1697"/>
      <c r="BH96" s="1697"/>
      <c r="BI96" s="1697"/>
      <c r="BJ96" s="1697"/>
      <c r="BK96" s="1699"/>
      <c r="BL96" s="1698" t="s">
        <v>169</v>
      </c>
      <c r="BM96" s="1697"/>
      <c r="BN96" s="1697"/>
      <c r="BO96" s="1697"/>
      <c r="BP96" s="1697"/>
      <c r="BQ96" s="1699"/>
      <c r="BR96" s="1698" t="s">
        <v>170</v>
      </c>
      <c r="BS96" s="1697"/>
      <c r="BT96" s="1697"/>
      <c r="BU96" s="1697"/>
      <c r="BV96" s="1697"/>
      <c r="BW96" s="1699"/>
      <c r="BX96" s="1698" t="s">
        <v>171</v>
      </c>
      <c r="BY96" s="1697"/>
      <c r="BZ96" s="1697"/>
      <c r="CA96" s="1697"/>
      <c r="CB96" s="1697"/>
      <c r="CC96" s="1699"/>
      <c r="CD96" s="1698" t="s">
        <v>172</v>
      </c>
      <c r="CE96" s="1697"/>
      <c r="CF96" s="1697"/>
      <c r="CG96" s="1697"/>
      <c r="CH96" s="1697"/>
      <c r="CI96" s="1699"/>
      <c r="CJ96" s="1698" t="s">
        <v>173</v>
      </c>
      <c r="CK96" s="1697"/>
      <c r="CL96" s="1697"/>
      <c r="CM96" s="1697"/>
      <c r="CN96" s="1697"/>
      <c r="CO96" s="1699"/>
      <c r="CP96" s="822"/>
      <c r="CQ96" s="822"/>
      <c r="CR96" s="822"/>
      <c r="CS96" s="822"/>
      <c r="CT96" s="822"/>
      <c r="CU96" s="822"/>
    </row>
    <row r="97" spans="3:99" ht="79.5" customHeight="1" x14ac:dyDescent="0.25">
      <c r="C97" s="993" t="s">
        <v>73</v>
      </c>
      <c r="D97" s="1697" t="s">
        <v>31</v>
      </c>
      <c r="E97" s="1697"/>
      <c r="F97" s="1700" t="s">
        <v>174</v>
      </c>
      <c r="G97" s="1700"/>
      <c r="H97" s="1701" t="s">
        <v>175</v>
      </c>
      <c r="I97" s="1702"/>
      <c r="J97" s="1697" t="s">
        <v>31</v>
      </c>
      <c r="K97" s="1697"/>
      <c r="L97" s="1700" t="s">
        <v>176</v>
      </c>
      <c r="M97" s="1700"/>
      <c r="N97" s="1701" t="s">
        <v>177</v>
      </c>
      <c r="O97" s="1702"/>
      <c r="P97" s="1697" t="s">
        <v>31</v>
      </c>
      <c r="Q97" s="1697"/>
      <c r="R97" s="1700" t="s">
        <v>178</v>
      </c>
      <c r="S97" s="1700"/>
      <c r="T97" s="1701" t="s">
        <v>177</v>
      </c>
      <c r="U97" s="1702"/>
      <c r="V97" s="1697" t="s">
        <v>31</v>
      </c>
      <c r="W97" s="1697"/>
      <c r="X97" s="1700" t="s">
        <v>178</v>
      </c>
      <c r="Y97" s="1700"/>
      <c r="Z97" s="1701" t="s">
        <v>177</v>
      </c>
      <c r="AA97" s="1702"/>
      <c r="AB97" s="1697" t="s">
        <v>31</v>
      </c>
      <c r="AC97" s="1697"/>
      <c r="AD97" s="1700" t="s">
        <v>178</v>
      </c>
      <c r="AE97" s="1700"/>
      <c r="AF97" s="1701" t="s">
        <v>179</v>
      </c>
      <c r="AG97" s="1702"/>
      <c r="AH97" s="1697" t="s">
        <v>31</v>
      </c>
      <c r="AI97" s="1697"/>
      <c r="AJ97" s="1700" t="s">
        <v>178</v>
      </c>
      <c r="AK97" s="1700"/>
      <c r="AL97" s="1701" t="s">
        <v>179</v>
      </c>
      <c r="AM97" s="1702"/>
      <c r="AN97" s="1697" t="s">
        <v>31</v>
      </c>
      <c r="AO97" s="1697"/>
      <c r="AP97" s="1700" t="s">
        <v>178</v>
      </c>
      <c r="AQ97" s="1700"/>
      <c r="AR97" s="1701" t="s">
        <v>179</v>
      </c>
      <c r="AS97" s="1702"/>
      <c r="AT97" s="1697" t="s">
        <v>31</v>
      </c>
      <c r="AU97" s="1697"/>
      <c r="AV97" s="1700" t="s">
        <v>178</v>
      </c>
      <c r="AW97" s="1700"/>
      <c r="AX97" s="1701" t="s">
        <v>179</v>
      </c>
      <c r="AY97" s="1702"/>
      <c r="AZ97" s="1697" t="s">
        <v>31</v>
      </c>
      <c r="BA97" s="1697"/>
      <c r="BB97" s="1700" t="s">
        <v>178</v>
      </c>
      <c r="BC97" s="1700"/>
      <c r="BD97" s="1701" t="s">
        <v>179</v>
      </c>
      <c r="BE97" s="1702"/>
      <c r="BF97" s="1697" t="s">
        <v>31</v>
      </c>
      <c r="BG97" s="1697"/>
      <c r="BH97" s="1700" t="s">
        <v>178</v>
      </c>
      <c r="BI97" s="1700"/>
      <c r="BJ97" s="1701" t="s">
        <v>179</v>
      </c>
      <c r="BK97" s="1702"/>
      <c r="BL97" s="1697" t="s">
        <v>31</v>
      </c>
      <c r="BM97" s="1697"/>
      <c r="BN97" s="1700" t="s">
        <v>178</v>
      </c>
      <c r="BO97" s="1700"/>
      <c r="BP97" s="1701" t="s">
        <v>179</v>
      </c>
      <c r="BQ97" s="1702"/>
      <c r="BR97" s="1697" t="s">
        <v>31</v>
      </c>
      <c r="BS97" s="1697"/>
      <c r="BT97" s="1700" t="s">
        <v>178</v>
      </c>
      <c r="BU97" s="1700"/>
      <c r="BV97" s="1701" t="s">
        <v>179</v>
      </c>
      <c r="BW97" s="1702"/>
      <c r="BX97" s="1697" t="s">
        <v>31</v>
      </c>
      <c r="BY97" s="1697"/>
      <c r="BZ97" s="1700" t="s">
        <v>178</v>
      </c>
      <c r="CA97" s="1700"/>
      <c r="CB97" s="1701" t="s">
        <v>179</v>
      </c>
      <c r="CC97" s="1702"/>
      <c r="CD97" s="1697" t="s">
        <v>31</v>
      </c>
      <c r="CE97" s="1697"/>
      <c r="CF97" s="1700" t="s">
        <v>178</v>
      </c>
      <c r="CG97" s="1700"/>
      <c r="CH97" s="1701" t="s">
        <v>179</v>
      </c>
      <c r="CI97" s="1702"/>
      <c r="CJ97" s="1697" t="s">
        <v>31</v>
      </c>
      <c r="CK97" s="1697"/>
      <c r="CL97" s="1700" t="s">
        <v>178</v>
      </c>
      <c r="CM97" s="1700"/>
      <c r="CN97" s="1701" t="s">
        <v>179</v>
      </c>
      <c r="CO97" s="1702"/>
      <c r="CP97" s="822"/>
      <c r="CQ97" s="822"/>
      <c r="CR97" s="822"/>
      <c r="CS97" s="822"/>
      <c r="CT97" s="822"/>
      <c r="CU97" s="822"/>
    </row>
    <row r="98" spans="3:99" x14ac:dyDescent="0.25">
      <c r="C98" s="822" t="s">
        <v>454</v>
      </c>
      <c r="D98" s="1066"/>
      <c r="E98" s="1066"/>
      <c r="F98" s="1066"/>
      <c r="G98" s="1066"/>
      <c r="H98" s="1075" t="s">
        <v>431</v>
      </c>
      <c r="I98" s="1068"/>
      <c r="J98" s="1066"/>
      <c r="K98" s="1066"/>
      <c r="L98" s="1066"/>
      <c r="M98" s="1066"/>
      <c r="N98" s="965"/>
      <c r="O98" s="1068"/>
      <c r="P98" s="1066"/>
      <c r="Q98" s="1066"/>
      <c r="R98" s="1066"/>
      <c r="S98" s="1066"/>
      <c r="T98" s="1066"/>
      <c r="U98" s="1068"/>
      <c r="V98" s="1066"/>
      <c r="W98" s="1066"/>
      <c r="X98" s="1066"/>
      <c r="Y98" s="1066"/>
      <c r="Z98" s="1066"/>
      <c r="AA98" s="1068"/>
      <c r="AB98" s="1066"/>
      <c r="AC98" s="1066"/>
      <c r="AD98" s="1066"/>
      <c r="AE98" s="1066"/>
      <c r="AF98" s="1066"/>
      <c r="AG98" s="1068"/>
      <c r="AH98" s="1066"/>
      <c r="AI98" s="1066"/>
      <c r="AJ98" s="1066"/>
      <c r="AK98" s="1066"/>
      <c r="AL98" s="1066"/>
      <c r="AM98" s="1068"/>
      <c r="AN98" s="1066"/>
      <c r="AO98" s="1066"/>
      <c r="AP98" s="1066"/>
      <c r="AQ98" s="1066"/>
      <c r="AR98" s="1066"/>
      <c r="AS98" s="1068"/>
      <c r="AT98" s="1066"/>
      <c r="AU98" s="1066"/>
      <c r="AV98" s="1066"/>
      <c r="AW98" s="1066"/>
      <c r="AX98" s="1066"/>
      <c r="AY98" s="1068"/>
      <c r="AZ98" s="1066"/>
      <c r="BA98" s="1066"/>
      <c r="BB98" s="1066"/>
      <c r="BC98" s="1066"/>
      <c r="BD98" s="1066"/>
      <c r="BE98" s="1068"/>
      <c r="BF98" s="1069"/>
      <c r="BG98" s="1069"/>
      <c r="BH98" s="1069"/>
      <c r="BI98" s="1069"/>
      <c r="BJ98" s="1069"/>
      <c r="BK98" s="1068"/>
      <c r="BL98" s="1069"/>
      <c r="BM98" s="1069"/>
      <c r="BN98" s="1069"/>
      <c r="BO98" s="1069"/>
      <c r="BP98" s="1069"/>
      <c r="BQ98" s="1068"/>
      <c r="BR98" s="1069"/>
      <c r="BS98" s="1069"/>
      <c r="BT98" s="1069"/>
      <c r="BU98" s="1069"/>
      <c r="BV98" s="1069"/>
      <c r="BW98" s="1068"/>
      <c r="BX98" s="1069"/>
      <c r="BY98" s="1069"/>
      <c r="BZ98" s="1069"/>
      <c r="CA98" s="1069"/>
      <c r="CB98" s="1069"/>
      <c r="CC98" s="1068"/>
      <c r="CD98" s="1069"/>
      <c r="CE98" s="1069"/>
      <c r="CF98" s="1069"/>
      <c r="CG98" s="1069"/>
      <c r="CH98" s="1069"/>
      <c r="CI98" s="1068"/>
      <c r="CJ98" s="1069"/>
      <c r="CK98" s="1069"/>
      <c r="CL98" s="1069"/>
      <c r="CM98" s="1069"/>
      <c r="CN98" s="1069"/>
      <c r="CO98" s="1068"/>
      <c r="CP98" s="822"/>
      <c r="CQ98" s="822"/>
      <c r="CR98" s="822"/>
      <c r="CS98" s="822"/>
      <c r="CT98" s="822"/>
      <c r="CU98" s="822"/>
    </row>
    <row r="99" spans="3:99" x14ac:dyDescent="0.25">
      <c r="C99" s="822" t="s">
        <v>443</v>
      </c>
      <c r="D99" s="1066"/>
      <c r="E99" s="1066"/>
      <c r="F99" s="1066"/>
      <c r="G99" s="1066"/>
      <c r="H99" s="1067" t="s">
        <v>444</v>
      </c>
      <c r="I99" s="1068"/>
      <c r="J99" s="1066"/>
      <c r="K99" s="1066"/>
      <c r="L99" s="1066"/>
      <c r="M99" s="1066"/>
      <c r="N99" s="1066"/>
      <c r="O99" s="1068"/>
      <c r="P99" s="1066"/>
      <c r="Q99" s="1066"/>
      <c r="R99" s="1066"/>
      <c r="S99" s="1066"/>
      <c r="T99" s="1066"/>
      <c r="U99" s="1068"/>
      <c r="V99" s="1066"/>
      <c r="W99" s="1066"/>
      <c r="X99" s="1066"/>
      <c r="Y99" s="1066"/>
      <c r="Z99" s="1066"/>
      <c r="AA99" s="1068"/>
      <c r="AB99" s="1066"/>
      <c r="AC99" s="1066"/>
      <c r="AD99" s="1066"/>
      <c r="AE99" s="1066"/>
      <c r="AF99" s="1066"/>
      <c r="AG99" s="1068"/>
      <c r="AH99" s="1066"/>
      <c r="AI99" s="1066"/>
      <c r="AJ99" s="1066"/>
      <c r="AK99" s="1066"/>
      <c r="AL99" s="1066"/>
      <c r="AM99" s="1068"/>
      <c r="AN99" s="1066"/>
      <c r="AO99" s="1066"/>
      <c r="AP99" s="1066"/>
      <c r="AQ99" s="1066"/>
      <c r="AR99" s="1066"/>
      <c r="AS99" s="1068"/>
      <c r="AT99" s="1066"/>
      <c r="AU99" s="1066"/>
      <c r="AV99" s="1066"/>
      <c r="AW99" s="1066"/>
      <c r="AX99" s="1066"/>
      <c r="AY99" s="1068"/>
      <c r="AZ99" s="1066"/>
      <c r="BA99" s="1066"/>
      <c r="BB99" s="1066"/>
      <c r="BC99" s="1066"/>
      <c r="BD99" s="1066"/>
      <c r="BE99" s="1068"/>
      <c r="BF99" s="1069"/>
      <c r="BG99" s="1069"/>
      <c r="BH99" s="1069"/>
      <c r="BI99" s="1069"/>
      <c r="BJ99" s="1069"/>
      <c r="BK99" s="1068"/>
      <c r="BL99" s="1069"/>
      <c r="BM99" s="1069"/>
      <c r="BN99" s="1069"/>
      <c r="BO99" s="1069"/>
      <c r="BP99" s="1069"/>
      <c r="BQ99" s="1068"/>
      <c r="BR99" s="1069"/>
      <c r="BS99" s="1069"/>
      <c r="BT99" s="1069"/>
      <c r="BU99" s="1069"/>
      <c r="BV99" s="1069"/>
      <c r="BW99" s="1068"/>
      <c r="BX99" s="1069"/>
      <c r="BY99" s="1069"/>
      <c r="BZ99" s="1069"/>
      <c r="CA99" s="1069"/>
      <c r="CB99" s="1069"/>
      <c r="CC99" s="1068"/>
      <c r="CD99" s="1069"/>
      <c r="CE99" s="1069"/>
      <c r="CF99" s="1069"/>
      <c r="CG99" s="1069"/>
      <c r="CH99" s="1069"/>
      <c r="CI99" s="1068"/>
      <c r="CJ99" s="1069"/>
      <c r="CK99" s="1069"/>
      <c r="CL99" s="1069"/>
      <c r="CM99" s="1069"/>
      <c r="CN99" s="1069"/>
      <c r="CO99" s="1068"/>
      <c r="CP99" s="822"/>
      <c r="CQ99" s="822"/>
      <c r="CR99" s="822"/>
      <c r="CS99" s="822"/>
      <c r="CT99" s="822"/>
      <c r="CU99" s="822"/>
    </row>
    <row r="100" spans="3:99" x14ac:dyDescent="0.25">
      <c r="C100" s="822" t="s">
        <v>429</v>
      </c>
      <c r="D100" s="1066"/>
      <c r="E100" s="1066"/>
      <c r="F100" s="1066"/>
      <c r="G100" s="1066"/>
      <c r="H100" s="1075" t="s">
        <v>440</v>
      </c>
      <c r="I100" s="1070" t="s">
        <v>439</v>
      </c>
      <c r="J100" s="1066"/>
      <c r="K100" s="1066"/>
      <c r="L100" s="1066"/>
      <c r="M100" s="1066"/>
      <c r="N100" s="1066"/>
      <c r="O100" s="1068"/>
      <c r="P100" s="1066"/>
      <c r="Q100" s="1066"/>
      <c r="R100" s="1066"/>
      <c r="S100" s="1066"/>
      <c r="T100" s="1066"/>
      <c r="U100" s="1068"/>
      <c r="V100" s="1066"/>
      <c r="W100" s="1066"/>
      <c r="X100" s="1066"/>
      <c r="Y100" s="1066"/>
      <c r="Z100" s="1066"/>
      <c r="AA100" s="1068"/>
      <c r="AB100" s="1066"/>
      <c r="AC100" s="1066"/>
      <c r="AD100" s="1066"/>
      <c r="AE100" s="1066"/>
      <c r="AF100" s="1066"/>
      <c r="AG100" s="1068"/>
      <c r="AH100" s="1066"/>
      <c r="AI100" s="1066"/>
      <c r="AJ100" s="1066"/>
      <c r="AK100" s="1066"/>
      <c r="AL100" s="1066"/>
      <c r="AM100" s="1068"/>
      <c r="AN100" s="1066"/>
      <c r="AO100" s="1066"/>
      <c r="AP100" s="1066"/>
      <c r="AQ100" s="1066"/>
      <c r="AR100" s="1066"/>
      <c r="AS100" s="1068"/>
      <c r="AT100" s="1066"/>
      <c r="AU100" s="1066"/>
      <c r="AV100" s="1066"/>
      <c r="AW100" s="1066"/>
      <c r="AX100" s="1066"/>
      <c r="AY100" s="1068"/>
      <c r="AZ100" s="1066"/>
      <c r="BA100" s="1066"/>
      <c r="BB100" s="1066"/>
      <c r="BC100" s="1066"/>
      <c r="BD100" s="1066"/>
      <c r="BE100" s="1068"/>
      <c r="BF100" s="1069"/>
      <c r="BG100" s="1069"/>
      <c r="BH100" s="1069"/>
      <c r="BI100" s="1069"/>
      <c r="BJ100" s="1069"/>
      <c r="BK100" s="1068"/>
      <c r="BL100" s="1069"/>
      <c r="BM100" s="1069"/>
      <c r="BN100" s="1069"/>
      <c r="BO100" s="1069"/>
      <c r="BP100" s="1069"/>
      <c r="BQ100" s="1068"/>
      <c r="BR100" s="1069"/>
      <c r="BS100" s="1069"/>
      <c r="BT100" s="1069"/>
      <c r="BU100" s="1069"/>
      <c r="BV100" s="1069"/>
      <c r="BW100" s="1068"/>
      <c r="BX100" s="1069"/>
      <c r="BY100" s="1069"/>
      <c r="BZ100" s="1069"/>
      <c r="CA100" s="1069"/>
      <c r="CB100" s="1069"/>
      <c r="CC100" s="1068"/>
      <c r="CD100" s="1069"/>
      <c r="CE100" s="1069"/>
      <c r="CF100" s="1069"/>
      <c r="CG100" s="1069"/>
      <c r="CH100" s="1069"/>
      <c r="CI100" s="1068"/>
      <c r="CJ100" s="1069"/>
      <c r="CK100" s="1069"/>
      <c r="CL100" s="1069"/>
      <c r="CM100" s="1069"/>
      <c r="CN100" s="1069"/>
      <c r="CO100" s="1068"/>
      <c r="CP100" s="822"/>
      <c r="CQ100" s="822"/>
      <c r="CR100" s="822"/>
      <c r="CS100" s="822"/>
      <c r="CT100" s="822"/>
      <c r="CU100" s="822"/>
    </row>
    <row r="101" spans="3:99" x14ac:dyDescent="0.25">
      <c r="C101" s="169" t="s">
        <v>646</v>
      </c>
      <c r="D101" s="1066"/>
      <c r="E101" s="1066"/>
      <c r="F101" s="1066"/>
      <c r="G101" s="1066"/>
      <c r="H101" s="1066"/>
      <c r="I101" s="1068"/>
      <c r="J101" s="1066"/>
      <c r="K101" s="1066"/>
      <c r="L101" s="1066"/>
      <c r="M101" s="1066"/>
      <c r="N101" s="1075" t="str">
        <f>IFERROR(INDEX('Season 2'!$P$20:$P$24,MATCH('VS stats'!$C101,'Season 2'!$N$20:$N$24,0)),
IFERROR(INDEX('Season 2'!$X$9,MATCH('VS stats'!$C101,'Season 2'!$U$9,0)),
IFERROR(INDEX('Season 2'!$X$11:$X$13,MATCH('VS stats'!$C101,'Season 2'!$U$11:$U109,0)),
IFERROR(INDEX('Season 2'!$X$17,MATCH('VS stats'!$C101,'Season 2'!$U$17,0)),
IFERROR(INDEX('Season 2'!$X$19,MATCH('VS stats'!$C101,'Season 2'!$U$19,0)),
IFERROR(INDEX('Season 2'!$X$21,MATCH('VS stats'!$C101,'Season 2'!$U$21,0)),
IFERROR(INDEX('Season 2'!$X$23,MATCH('VS stats'!$C101,'Season 2'!$U$23,0)),
IFERROR(INDEX('Season 2'!$X$25,MATCH('VS stats'!$C101,'Season 2'!$U$25,0)),"-"))))))))</f>
        <v>1-1</v>
      </c>
      <c r="O101" s="1068"/>
      <c r="P101" s="1066"/>
      <c r="Q101" s="1066"/>
      <c r="R101" s="1066"/>
      <c r="S101" s="1066"/>
      <c r="T101" s="1066"/>
      <c r="U101" s="1068"/>
      <c r="V101" s="1066"/>
      <c r="W101" s="1066"/>
      <c r="X101" s="1066"/>
      <c r="Y101" s="1066"/>
      <c r="Z101" s="1066"/>
      <c r="AA101" s="1068"/>
      <c r="AB101" s="1066"/>
      <c r="AC101" s="1066"/>
      <c r="AD101" s="1066"/>
      <c r="AE101" s="1066"/>
      <c r="AF101" s="1066"/>
      <c r="AG101" s="1068"/>
      <c r="AH101" s="1066"/>
      <c r="AI101" s="1066"/>
      <c r="AJ101" s="1066"/>
      <c r="AK101" s="1066"/>
      <c r="AL101" s="1066"/>
      <c r="AM101" s="1068"/>
      <c r="AN101" s="1066"/>
      <c r="AO101" s="1066"/>
      <c r="AP101" s="1066"/>
      <c r="AQ101" s="1066"/>
      <c r="AR101" s="1066"/>
      <c r="AS101" s="1068"/>
      <c r="AT101" s="1066"/>
      <c r="AU101" s="1066"/>
      <c r="AV101" s="1066"/>
      <c r="AW101" s="1066"/>
      <c r="AX101" s="1066"/>
      <c r="AY101" s="1068"/>
      <c r="AZ101" s="1066"/>
      <c r="BA101" s="1066"/>
      <c r="BB101" s="1066"/>
      <c r="BC101" s="1066"/>
      <c r="BD101" s="1066"/>
      <c r="BE101" s="1068"/>
      <c r="BF101" s="1069"/>
      <c r="BG101" s="1069"/>
      <c r="BH101" s="1069"/>
      <c r="BI101" s="1069"/>
      <c r="BJ101" s="1069"/>
      <c r="BK101" s="1068"/>
      <c r="BL101" s="1069"/>
      <c r="BM101" s="1069"/>
      <c r="BN101" s="1069"/>
      <c r="BO101" s="1069"/>
      <c r="BP101" s="1069"/>
      <c r="BQ101" s="1068"/>
      <c r="BR101" s="1069"/>
      <c r="BS101" s="1069"/>
      <c r="BT101" s="1069"/>
      <c r="BU101" s="1069"/>
      <c r="BV101" s="1069"/>
      <c r="BW101" s="1068"/>
      <c r="BX101" s="1069"/>
      <c r="BY101" s="1069"/>
      <c r="BZ101" s="1069"/>
      <c r="CA101" s="1069"/>
      <c r="CB101" s="1069"/>
      <c r="CC101" s="1068"/>
      <c r="CD101" s="1069"/>
      <c r="CE101" s="1069"/>
      <c r="CF101" s="1069"/>
      <c r="CG101" s="1069"/>
      <c r="CH101" s="1069"/>
      <c r="CI101" s="1068"/>
      <c r="CJ101" s="1069"/>
      <c r="CK101" s="1069"/>
      <c r="CL101" s="1069"/>
      <c r="CM101" s="1069"/>
      <c r="CN101" s="1069"/>
      <c r="CO101" s="1068"/>
      <c r="CP101" s="822"/>
      <c r="CQ101" s="822"/>
      <c r="CR101" s="822"/>
      <c r="CS101" s="822"/>
      <c r="CT101" s="822"/>
      <c r="CU101" s="822"/>
    </row>
    <row r="102" spans="3:99" x14ac:dyDescent="0.25">
      <c r="C102" s="169" t="s">
        <v>644</v>
      </c>
      <c r="D102" s="1066"/>
      <c r="E102" s="1066"/>
      <c r="F102" s="1066"/>
      <c r="G102" s="1066"/>
      <c r="H102" s="1066"/>
      <c r="I102" s="1068"/>
      <c r="J102" s="1066"/>
      <c r="K102" s="1066"/>
      <c r="L102" s="1066"/>
      <c r="M102" s="1066"/>
      <c r="N102" s="1075" t="str">
        <f>IFERROR(INDEX('Season 2'!$P$20:$P$24,MATCH('VS stats'!$C102,'Season 2'!$N$20:$N$24,0)),
IFERROR(INDEX('Season 2'!$X$9,MATCH('VS stats'!$C102,'Season 2'!$U$9,0)),
IFERROR(INDEX('Season 2'!$X$11:$X$13,MATCH('VS stats'!$C102,'Season 2'!$U$11:$U110,0)),
IFERROR(INDEX('Season 2'!$X$17,MATCH('VS stats'!$C102,'Season 2'!$U$17,0)),
IFERROR(INDEX('Season 2'!$X$19,MATCH('VS stats'!$C102,'Season 2'!$U$19,0)),
IFERROR(INDEX('Season 2'!$X$21,MATCH('VS stats'!$C102,'Season 2'!$U$21,0)),
IFERROR(INDEX('Season 2'!$X$23,MATCH('VS stats'!$C102,'Season 2'!$U$23,0)),
IFERROR(INDEX('Season 2'!$X$25,MATCH('VS stats'!$C102,'Season 2'!$U$25,0)),"-"))))))))</f>
        <v>0-0</v>
      </c>
      <c r="O102" s="1068"/>
      <c r="P102" s="1066"/>
      <c r="Q102" s="1066"/>
      <c r="R102" s="1066"/>
      <c r="S102" s="1066"/>
      <c r="T102" s="1066"/>
      <c r="U102" s="1068"/>
      <c r="V102" s="1066"/>
      <c r="W102" s="1066"/>
      <c r="X102" s="1066"/>
      <c r="Y102" s="1066"/>
      <c r="Z102" s="1066"/>
      <c r="AA102" s="1068"/>
      <c r="AB102" s="1066"/>
      <c r="AC102" s="1066"/>
      <c r="AD102" s="1066"/>
      <c r="AE102" s="1066"/>
      <c r="AF102" s="1066"/>
      <c r="AG102" s="1068"/>
      <c r="AH102" s="1066"/>
      <c r="AI102" s="1066"/>
      <c r="AJ102" s="1066"/>
      <c r="AK102" s="1066"/>
      <c r="AL102" s="1066"/>
      <c r="AM102" s="1068"/>
      <c r="AN102" s="1066"/>
      <c r="AO102" s="1066"/>
      <c r="AP102" s="1066"/>
      <c r="AQ102" s="1066"/>
      <c r="AR102" s="1066"/>
      <c r="AS102" s="1068"/>
      <c r="AT102" s="1066"/>
      <c r="AU102" s="1066"/>
      <c r="AV102" s="1066"/>
      <c r="AW102" s="1066"/>
      <c r="AX102" s="1066"/>
      <c r="AY102" s="1068"/>
      <c r="AZ102" s="1066"/>
      <c r="BA102" s="1066"/>
      <c r="BB102" s="1066"/>
      <c r="BC102" s="1066"/>
      <c r="BD102" s="1066"/>
      <c r="BE102" s="1068"/>
      <c r="BF102" s="1069"/>
      <c r="BG102" s="1069"/>
      <c r="BH102" s="1069"/>
      <c r="BI102" s="1069"/>
      <c r="BJ102" s="1069"/>
      <c r="BK102" s="1068"/>
      <c r="BL102" s="1069"/>
      <c r="BM102" s="1069"/>
      <c r="BN102" s="1069"/>
      <c r="BO102" s="1069"/>
      <c r="BP102" s="1069"/>
      <c r="BQ102" s="1068"/>
      <c r="BR102" s="1069"/>
      <c r="BS102" s="1069"/>
      <c r="BT102" s="1069"/>
      <c r="BU102" s="1069"/>
      <c r="BV102" s="1069"/>
      <c r="BW102" s="1068"/>
      <c r="BX102" s="1069"/>
      <c r="BY102" s="1069"/>
      <c r="BZ102" s="1069"/>
      <c r="CA102" s="1069"/>
      <c r="CB102" s="1069"/>
      <c r="CC102" s="1068"/>
      <c r="CD102" s="1069"/>
      <c r="CE102" s="1069"/>
      <c r="CF102" s="1069"/>
      <c r="CG102" s="1069"/>
      <c r="CH102" s="1069"/>
      <c r="CI102" s="1068"/>
      <c r="CJ102" s="1069"/>
      <c r="CK102" s="1069"/>
      <c r="CL102" s="1069"/>
      <c r="CM102" s="1069"/>
      <c r="CN102" s="1069"/>
      <c r="CO102" s="1068"/>
      <c r="CP102" s="822"/>
      <c r="CQ102" s="822"/>
      <c r="CR102" s="822"/>
      <c r="CS102" s="822"/>
      <c r="CT102" s="822"/>
      <c r="CU102" s="822"/>
    </row>
    <row r="103" spans="3:99" x14ac:dyDescent="0.25">
      <c r="C103" s="169" t="s">
        <v>645</v>
      </c>
      <c r="D103" s="1066"/>
      <c r="E103" s="1066"/>
      <c r="F103" s="1066"/>
      <c r="G103" s="1066"/>
      <c r="H103" s="1066"/>
      <c r="I103" s="1068"/>
      <c r="J103" s="1066"/>
      <c r="K103" s="1066"/>
      <c r="L103" s="1066"/>
      <c r="M103" s="1066"/>
      <c r="N103" s="1067" t="str">
        <f>IFERROR(INDEX('Season 2'!$P$20:$P$24,MATCH('VS stats'!$C103,'Season 2'!$N$20:$N$24,0)),
IFERROR(INDEX('Season 2'!$X$9,MATCH('VS stats'!$C103,'Season 2'!$U$9,0)),
IFERROR(INDEX('Season 2'!$X$11:$X$13,MATCH('VS stats'!$C103,'Season 2'!$U$11:$U111,0)),
IFERROR(INDEX('Season 2'!$X$17,MATCH('VS stats'!$C103,'Season 2'!$U$17,0)),
IFERROR(INDEX('Season 2'!$X$19,MATCH('VS stats'!$C103,'Season 2'!$U$19,0)),
IFERROR(INDEX('Season 2'!$X$21,MATCH('VS stats'!$C103,'Season 2'!$U$21,0)),
IFERROR(INDEX('Season 2'!$X$23,MATCH('VS stats'!$C103,'Season 2'!$U$23,0)),
IFERROR(INDEX('Season 2'!$X$25,MATCH('VS stats'!$C103,'Season 2'!$U$25,0)),"-"))))))))</f>
        <v>2-0</v>
      </c>
      <c r="O103" s="1068"/>
      <c r="P103" s="1066"/>
      <c r="Q103" s="1066"/>
      <c r="R103" s="1066"/>
      <c r="S103" s="1066"/>
      <c r="T103" s="1066"/>
      <c r="U103" s="1068"/>
      <c r="V103" s="1066"/>
      <c r="W103" s="1066"/>
      <c r="X103" s="1066"/>
      <c r="Y103" s="1066"/>
      <c r="Z103" s="1066"/>
      <c r="AA103" s="1068"/>
      <c r="AB103" s="1066"/>
      <c r="AC103" s="1066"/>
      <c r="AD103" s="1066"/>
      <c r="AE103" s="1066"/>
      <c r="AF103" s="1066"/>
      <c r="AG103" s="1068"/>
      <c r="AH103" s="1066"/>
      <c r="AI103" s="1066"/>
      <c r="AJ103" s="1066"/>
      <c r="AK103" s="1066"/>
      <c r="AL103" s="1066"/>
      <c r="AM103" s="1068"/>
      <c r="AN103" s="1066"/>
      <c r="AO103" s="1066"/>
      <c r="AP103" s="1066"/>
      <c r="AQ103" s="1066"/>
      <c r="AR103" s="1066"/>
      <c r="AS103" s="1068"/>
      <c r="AT103" s="1066"/>
      <c r="AU103" s="1066"/>
      <c r="AV103" s="1066"/>
      <c r="AW103" s="1066"/>
      <c r="AX103" s="1066"/>
      <c r="AY103" s="1068"/>
      <c r="AZ103" s="1066"/>
      <c r="BA103" s="1066"/>
      <c r="BB103" s="1066"/>
      <c r="BC103" s="1066"/>
      <c r="BD103" s="1066"/>
      <c r="BE103" s="1068"/>
      <c r="BF103" s="1069"/>
      <c r="BG103" s="1069"/>
      <c r="BH103" s="1069"/>
      <c r="BI103" s="1069"/>
      <c r="BJ103" s="1069"/>
      <c r="BK103" s="1068"/>
      <c r="BL103" s="1069"/>
      <c r="BM103" s="1069"/>
      <c r="BN103" s="1069"/>
      <c r="BO103" s="1069"/>
      <c r="BP103" s="1069"/>
      <c r="BQ103" s="1068"/>
      <c r="BR103" s="1069"/>
      <c r="BS103" s="1069"/>
      <c r="BT103" s="1069"/>
      <c r="BU103" s="1069"/>
      <c r="BV103" s="1069"/>
      <c r="BW103" s="1068"/>
      <c r="BX103" s="1069"/>
      <c r="BY103" s="1069"/>
      <c r="BZ103" s="1069"/>
      <c r="CA103" s="1069"/>
      <c r="CB103" s="1069"/>
      <c r="CC103" s="1068"/>
      <c r="CD103" s="1069"/>
      <c r="CE103" s="1069"/>
      <c r="CF103" s="1069"/>
      <c r="CG103" s="1069"/>
      <c r="CH103" s="1069"/>
      <c r="CI103" s="1068"/>
      <c r="CJ103" s="1069"/>
      <c r="CK103" s="1069"/>
      <c r="CL103" s="1069"/>
      <c r="CM103" s="1069"/>
      <c r="CN103" s="1069"/>
      <c r="CO103" s="1068"/>
      <c r="CP103" s="822"/>
      <c r="CQ103" s="822"/>
      <c r="CR103" s="822"/>
      <c r="CS103" s="822"/>
      <c r="CT103" s="822"/>
      <c r="CU103" s="822"/>
    </row>
    <row r="104" spans="3:99" x14ac:dyDescent="0.25">
      <c r="C104" s="169" t="s">
        <v>653</v>
      </c>
      <c r="D104" s="1066"/>
      <c r="E104" s="1066"/>
      <c r="F104" s="1066"/>
      <c r="G104" s="1066"/>
      <c r="H104" s="1066"/>
      <c r="I104" s="1068"/>
      <c r="J104" s="1066"/>
      <c r="K104" s="1066"/>
      <c r="L104" s="1066"/>
      <c r="M104" s="1066"/>
      <c r="N104" s="1067" t="str">
        <f>IFERROR(INDEX('Season 2'!$P$20:$P$24,MATCH('VS stats'!$C104,'Season 2'!$N$20:$N$24,0)),
IFERROR(INDEX('Season 2'!$X$9,MATCH('VS stats'!$C104,'Season 2'!$U$9,0)),
IFERROR(INDEX('Season 2'!$X$11:$X$13,MATCH('VS stats'!$C104,'Season 2'!$U$11:$U112,0)),
IFERROR(INDEX('Season 2'!$X$17,MATCH('VS stats'!$C104,'Season 2'!$U$17,0)),
IFERROR(INDEX('Season 2'!$X$19,MATCH('VS stats'!$C104,'Season 2'!$U$19,0)),
IFERROR(INDEX('Season 2'!$X$21,MATCH('VS stats'!$C104,'Season 2'!$U$21,0)),
IFERROR(INDEX('Season 2'!$X$23,MATCH('VS stats'!$C104,'Season 2'!$U$23,0)),
IFERROR(INDEX('Season 2'!$X$25,MATCH('VS stats'!$C104,'Season 2'!$U$25,0)),"-"))))))))</f>
        <v>2-1</v>
      </c>
      <c r="O104" s="1068"/>
      <c r="P104" s="1066"/>
      <c r="Q104" s="1066"/>
      <c r="R104" s="1066"/>
      <c r="S104" s="1066"/>
      <c r="T104" s="1066"/>
      <c r="U104" s="1068"/>
      <c r="V104" s="1066"/>
      <c r="W104" s="1066"/>
      <c r="X104" s="1066"/>
      <c r="Y104" s="1066"/>
      <c r="Z104" s="1066"/>
      <c r="AA104" s="1068"/>
      <c r="AB104" s="1066"/>
      <c r="AC104" s="1066"/>
      <c r="AD104" s="1066"/>
      <c r="AE104" s="1066"/>
      <c r="AF104" s="1066"/>
      <c r="AG104" s="1068"/>
      <c r="AH104" s="1066"/>
      <c r="AI104" s="1066"/>
      <c r="AJ104" s="1066"/>
      <c r="AK104" s="1066"/>
      <c r="AL104" s="1066"/>
      <c r="AM104" s="1068"/>
      <c r="AN104" s="1066"/>
      <c r="AO104" s="1066"/>
      <c r="AP104" s="1066"/>
      <c r="AQ104" s="1066"/>
      <c r="AR104" s="1066"/>
      <c r="AS104" s="1068"/>
      <c r="AT104" s="1066"/>
      <c r="AU104" s="1066"/>
      <c r="AV104" s="1066"/>
      <c r="AW104" s="1066"/>
      <c r="AX104" s="1066"/>
      <c r="AY104" s="1068"/>
      <c r="AZ104" s="1066"/>
      <c r="BA104" s="1066"/>
      <c r="BB104" s="1066"/>
      <c r="BC104" s="1066"/>
      <c r="BD104" s="1066"/>
      <c r="BE104" s="1068"/>
      <c r="BF104" s="1069"/>
      <c r="BG104" s="1069"/>
      <c r="BH104" s="1069"/>
      <c r="BI104" s="1069"/>
      <c r="BJ104" s="1069"/>
      <c r="BK104" s="1068"/>
      <c r="BL104" s="1069"/>
      <c r="BM104" s="1069"/>
      <c r="BN104" s="1069"/>
      <c r="BO104" s="1069"/>
      <c r="BP104" s="1069"/>
      <c r="BQ104" s="1068"/>
      <c r="BR104" s="1069"/>
      <c r="BS104" s="1069"/>
      <c r="BT104" s="1069"/>
      <c r="BU104" s="1069"/>
      <c r="BV104" s="1069"/>
      <c r="BW104" s="1068"/>
      <c r="BX104" s="1069"/>
      <c r="BY104" s="1069"/>
      <c r="BZ104" s="1069"/>
      <c r="CA104" s="1069"/>
      <c r="CB104" s="1069"/>
      <c r="CC104" s="1068"/>
      <c r="CD104" s="1069"/>
      <c r="CE104" s="1069"/>
      <c r="CF104" s="1069"/>
      <c r="CG104" s="1069"/>
      <c r="CH104" s="1069"/>
      <c r="CI104" s="1068"/>
      <c r="CJ104" s="1069"/>
      <c r="CK104" s="1069"/>
      <c r="CL104" s="1069"/>
      <c r="CM104" s="1069"/>
      <c r="CN104" s="1069"/>
      <c r="CO104" s="1068"/>
      <c r="CP104" s="822"/>
      <c r="CQ104" s="822"/>
      <c r="CR104" s="822"/>
      <c r="CS104" s="822"/>
      <c r="CT104" s="822"/>
      <c r="CU104" s="822"/>
    </row>
    <row r="105" spans="3:99" x14ac:dyDescent="0.25">
      <c r="C105" s="169" t="s">
        <v>655</v>
      </c>
      <c r="D105" s="1066"/>
      <c r="E105" s="1066"/>
      <c r="F105" s="1066"/>
      <c r="G105" s="1066"/>
      <c r="H105" s="1066"/>
      <c r="I105" s="1068"/>
      <c r="J105" s="1066"/>
      <c r="K105" s="1066"/>
      <c r="L105" s="1066"/>
      <c r="M105" s="1066"/>
      <c r="N105" s="1113" t="str">
        <f>IFERROR(INDEX('Season 2'!$P$20:$P$24,MATCH('VS stats'!$C105,'Season 2'!$N$20:$N$24,0)),
IFERROR(INDEX('Season 2'!$X$9,MATCH('VS stats'!$C105,'Season 2'!$U$9,0)),
IFERROR(INDEX('Season 2'!$X$11:$X$13,MATCH('VS stats'!$C105,'Season 2'!$U$11:$U113,0)),
IFERROR(INDEX('Season 2'!$X$17,MATCH('VS stats'!$C105,'Season 2'!$U$17,0)),
IFERROR(INDEX('Season 2'!$X$19,MATCH('VS stats'!$C105,'Season 2'!$U$19,0)),
IFERROR(INDEX('Season 2'!$X$21,MATCH('VS stats'!$C105,'Season 2'!$U$21,0)),
IFERROR(INDEX('Season 2'!$X$23,MATCH('VS stats'!$C105,'Season 2'!$U$23,0)),
IFERROR(INDEX('Season 2'!$X$25,MATCH('VS stats'!$C105,'Season 2'!$U$25,0)),"-"))))))))</f>
        <v>0-1</v>
      </c>
      <c r="O105" s="1068"/>
      <c r="P105" s="1066"/>
      <c r="Q105" s="1066"/>
      <c r="R105" s="1066"/>
      <c r="S105" s="1066"/>
      <c r="T105" s="1066"/>
      <c r="U105" s="1068"/>
      <c r="V105" s="1066"/>
      <c r="W105" s="1066"/>
      <c r="X105" s="1066"/>
      <c r="Y105" s="1066"/>
      <c r="Z105" s="1066"/>
      <c r="AA105" s="1068"/>
      <c r="AB105" s="1066"/>
      <c r="AC105" s="1066"/>
      <c r="AD105" s="1066"/>
      <c r="AE105" s="1066"/>
      <c r="AF105" s="1066"/>
      <c r="AG105" s="1068"/>
      <c r="AH105" s="1066"/>
      <c r="AI105" s="1066"/>
      <c r="AJ105" s="1066"/>
      <c r="AK105" s="1066"/>
      <c r="AL105" s="1066"/>
      <c r="AM105" s="1068"/>
      <c r="AN105" s="1066"/>
      <c r="AO105" s="1066"/>
      <c r="AP105" s="1066"/>
      <c r="AQ105" s="1066"/>
      <c r="AR105" s="1066"/>
      <c r="AS105" s="1068"/>
      <c r="AT105" s="1066"/>
      <c r="AU105" s="1066"/>
      <c r="AV105" s="1066"/>
      <c r="AW105" s="1066"/>
      <c r="AX105" s="1066"/>
      <c r="AY105" s="1068"/>
      <c r="AZ105" s="1066"/>
      <c r="BA105" s="1066"/>
      <c r="BB105" s="1066"/>
      <c r="BC105" s="1066"/>
      <c r="BD105" s="1066"/>
      <c r="BE105" s="1068"/>
      <c r="BF105" s="1069"/>
      <c r="BG105" s="1069"/>
      <c r="BH105" s="1069"/>
      <c r="BI105" s="1069"/>
      <c r="BJ105" s="1069"/>
      <c r="BK105" s="1068"/>
      <c r="BL105" s="1069"/>
      <c r="BM105" s="1069"/>
      <c r="BN105" s="1069"/>
      <c r="BO105" s="1069"/>
      <c r="BP105" s="1069"/>
      <c r="BQ105" s="1068"/>
      <c r="BR105" s="1069"/>
      <c r="BS105" s="1069"/>
      <c r="BT105" s="1069"/>
      <c r="BU105" s="1069"/>
      <c r="BV105" s="1069"/>
      <c r="BW105" s="1068"/>
      <c r="BX105" s="1069"/>
      <c r="BY105" s="1069"/>
      <c r="BZ105" s="1069"/>
      <c r="CA105" s="1069"/>
      <c r="CB105" s="1069"/>
      <c r="CC105" s="1068"/>
      <c r="CD105" s="1069"/>
      <c r="CE105" s="1069"/>
      <c r="CF105" s="1069"/>
      <c r="CG105" s="1069"/>
      <c r="CH105" s="1069"/>
      <c r="CI105" s="1068"/>
      <c r="CJ105" s="1069"/>
      <c r="CK105" s="1069"/>
      <c r="CL105" s="1069"/>
      <c r="CM105" s="1069"/>
      <c r="CN105" s="1069"/>
      <c r="CO105" s="1068"/>
      <c r="CP105" s="822"/>
      <c r="CQ105" s="822"/>
      <c r="CR105" s="822"/>
      <c r="CS105" s="822"/>
      <c r="CT105" s="822"/>
      <c r="CU105" s="822"/>
    </row>
    <row r="106" spans="3:99" x14ac:dyDescent="0.25">
      <c r="C106" s="822"/>
      <c r="D106" s="1066"/>
      <c r="E106" s="1066"/>
      <c r="F106" s="1066"/>
      <c r="G106" s="1066"/>
      <c r="H106" s="1066"/>
      <c r="I106" s="1068"/>
      <c r="J106" s="1066"/>
      <c r="K106" s="1066"/>
      <c r="L106" s="1066"/>
      <c r="M106" s="1066"/>
      <c r="N106" s="1066"/>
      <c r="O106" s="1068"/>
      <c r="P106" s="1066"/>
      <c r="Q106" s="1066"/>
      <c r="R106" s="1066"/>
      <c r="S106" s="1066"/>
      <c r="T106" s="1066"/>
      <c r="U106" s="1068"/>
      <c r="V106" s="1066"/>
      <c r="W106" s="1066"/>
      <c r="X106" s="1066"/>
      <c r="Y106" s="1066"/>
      <c r="Z106" s="1066"/>
      <c r="AA106" s="1068"/>
      <c r="AB106" s="1066"/>
      <c r="AC106" s="1066"/>
      <c r="AD106" s="1066"/>
      <c r="AE106" s="1066"/>
      <c r="AF106" s="1066"/>
      <c r="AG106" s="1068"/>
      <c r="AH106" s="1066"/>
      <c r="AI106" s="1066"/>
      <c r="AJ106" s="1066"/>
      <c r="AK106" s="1066"/>
      <c r="AL106" s="1066"/>
      <c r="AM106" s="1068"/>
      <c r="AN106" s="1066"/>
      <c r="AO106" s="1066"/>
      <c r="AP106" s="1066"/>
      <c r="AQ106" s="1066"/>
      <c r="AR106" s="1066"/>
      <c r="AS106" s="1068"/>
      <c r="AT106" s="1066"/>
      <c r="AU106" s="1066"/>
      <c r="AV106" s="1066"/>
      <c r="AW106" s="1066"/>
      <c r="AX106" s="1066"/>
      <c r="AY106" s="1068"/>
      <c r="AZ106" s="1066"/>
      <c r="BA106" s="1066"/>
      <c r="BB106" s="1066"/>
      <c r="BC106" s="1066"/>
      <c r="BD106" s="1066"/>
      <c r="BE106" s="1068"/>
      <c r="BF106" s="1069"/>
      <c r="BG106" s="1069"/>
      <c r="BH106" s="1069"/>
      <c r="BI106" s="1069"/>
      <c r="BJ106" s="1069"/>
      <c r="BK106" s="1068"/>
      <c r="BL106" s="1069"/>
      <c r="BM106" s="1069"/>
      <c r="BN106" s="1069"/>
      <c r="BO106" s="1069"/>
      <c r="BP106" s="1069"/>
      <c r="BQ106" s="1068"/>
      <c r="BR106" s="1069"/>
      <c r="BS106" s="1069"/>
      <c r="BT106" s="1069"/>
      <c r="BU106" s="1069"/>
      <c r="BV106" s="1069"/>
      <c r="BW106" s="1068"/>
      <c r="BX106" s="1069"/>
      <c r="BY106" s="1069"/>
      <c r="BZ106" s="1069"/>
      <c r="CA106" s="1069"/>
      <c r="CB106" s="1069"/>
      <c r="CC106" s="1068"/>
      <c r="CD106" s="1069"/>
      <c r="CE106" s="1069"/>
      <c r="CF106" s="1069"/>
      <c r="CG106" s="1069"/>
      <c r="CH106" s="1069"/>
      <c r="CI106" s="1068"/>
      <c r="CJ106" s="1069"/>
      <c r="CK106" s="1069"/>
      <c r="CL106" s="1069"/>
      <c r="CM106" s="1069"/>
      <c r="CN106" s="1069"/>
      <c r="CO106" s="1068"/>
      <c r="CP106" s="822"/>
      <c r="CQ106" s="822"/>
      <c r="CR106" s="822"/>
      <c r="CS106" s="822"/>
      <c r="CT106" s="822"/>
      <c r="CU106" s="822"/>
    </row>
    <row r="107" spans="3:99" x14ac:dyDescent="0.25">
      <c r="C107" s="822"/>
      <c r="D107" s="1066"/>
      <c r="E107" s="1066"/>
      <c r="F107" s="1066"/>
      <c r="G107" s="1066"/>
      <c r="H107" s="1066"/>
      <c r="I107" s="1068"/>
      <c r="J107" s="1066"/>
      <c r="K107" s="1066"/>
      <c r="L107" s="1066"/>
      <c r="M107" s="1066"/>
      <c r="N107" s="1066"/>
      <c r="O107" s="1068"/>
      <c r="P107" s="1066"/>
      <c r="Q107" s="1066"/>
      <c r="R107" s="1066"/>
      <c r="S107" s="1066"/>
      <c r="T107" s="1066"/>
      <c r="U107" s="1068"/>
      <c r="V107" s="1066"/>
      <c r="W107" s="1066"/>
      <c r="X107" s="1066"/>
      <c r="Y107" s="1066"/>
      <c r="Z107" s="1066"/>
      <c r="AA107" s="1068"/>
      <c r="AB107" s="1066"/>
      <c r="AC107" s="1066"/>
      <c r="AD107" s="1066"/>
      <c r="AE107" s="1066"/>
      <c r="AF107" s="1066"/>
      <c r="AG107" s="1068"/>
      <c r="AH107" s="1066"/>
      <c r="AI107" s="1066"/>
      <c r="AJ107" s="1066"/>
      <c r="AK107" s="1066"/>
      <c r="AL107" s="1066"/>
      <c r="AM107" s="1068"/>
      <c r="AN107" s="1066"/>
      <c r="AO107" s="1066"/>
      <c r="AP107" s="1066"/>
      <c r="AQ107" s="1066"/>
      <c r="AR107" s="1066"/>
      <c r="AS107" s="1068"/>
      <c r="AT107" s="1066"/>
      <c r="AU107" s="1066"/>
      <c r="AV107" s="1066"/>
      <c r="AW107" s="1066"/>
      <c r="AX107" s="1066"/>
      <c r="AY107" s="1068"/>
      <c r="AZ107" s="1066"/>
      <c r="BA107" s="1066"/>
      <c r="BB107" s="1066"/>
      <c r="BC107" s="1066"/>
      <c r="BD107" s="1066"/>
      <c r="BE107" s="1068"/>
      <c r="BF107" s="1069"/>
      <c r="BG107" s="1069"/>
      <c r="BH107" s="1069"/>
      <c r="BI107" s="1069"/>
      <c r="BJ107" s="1069"/>
      <c r="BK107" s="1068"/>
      <c r="BL107" s="1069"/>
      <c r="BM107" s="1069"/>
      <c r="BN107" s="1069"/>
      <c r="BO107" s="1069"/>
      <c r="BP107" s="1069"/>
      <c r="BQ107" s="1068"/>
      <c r="BR107" s="1069"/>
      <c r="BS107" s="1069"/>
      <c r="BT107" s="1069"/>
      <c r="BU107" s="1069"/>
      <c r="BV107" s="1069"/>
      <c r="BW107" s="1068"/>
      <c r="BX107" s="1069"/>
      <c r="BY107" s="1069"/>
      <c r="BZ107" s="1069"/>
      <c r="CA107" s="1069"/>
      <c r="CB107" s="1069"/>
      <c r="CC107" s="1068"/>
      <c r="CD107" s="1069"/>
      <c r="CE107" s="1069"/>
      <c r="CF107" s="1069"/>
      <c r="CG107" s="1069"/>
      <c r="CH107" s="1069"/>
      <c r="CI107" s="1068"/>
      <c r="CJ107" s="1069"/>
      <c r="CK107" s="1069"/>
      <c r="CL107" s="1069"/>
      <c r="CM107" s="1069"/>
      <c r="CN107" s="1069"/>
      <c r="CO107" s="1068"/>
      <c r="CP107" s="822"/>
      <c r="CQ107" s="822"/>
      <c r="CR107" s="822"/>
      <c r="CS107" s="822"/>
      <c r="CT107" s="822"/>
      <c r="CU107" s="822"/>
    </row>
    <row r="108" spans="3:99" x14ac:dyDescent="0.25">
      <c r="C108" s="822"/>
      <c r="D108" s="1066"/>
      <c r="E108" s="1066"/>
      <c r="F108" s="1066"/>
      <c r="G108" s="1066"/>
      <c r="H108" s="1066"/>
      <c r="I108" s="1068"/>
      <c r="J108" s="1066"/>
      <c r="K108" s="1066"/>
      <c r="L108" s="1066"/>
      <c r="M108" s="1066"/>
      <c r="N108" s="1066"/>
      <c r="O108" s="1068"/>
      <c r="P108" s="1066"/>
      <c r="Q108" s="1066"/>
      <c r="R108" s="1066"/>
      <c r="S108" s="1066"/>
      <c r="T108" s="1066"/>
      <c r="U108" s="1068"/>
      <c r="V108" s="1066"/>
      <c r="W108" s="1066"/>
      <c r="X108" s="1066"/>
      <c r="Y108" s="1066"/>
      <c r="Z108" s="1066"/>
      <c r="AA108" s="1068"/>
      <c r="AB108" s="1066"/>
      <c r="AC108" s="1066"/>
      <c r="AD108" s="1066"/>
      <c r="AE108" s="1066"/>
      <c r="AF108" s="1066"/>
      <c r="AG108" s="1068"/>
      <c r="AH108" s="1066"/>
      <c r="AI108" s="1066"/>
      <c r="AJ108" s="1066"/>
      <c r="AK108" s="1066"/>
      <c r="AL108" s="1066"/>
      <c r="AM108" s="1068"/>
      <c r="AN108" s="1066"/>
      <c r="AO108" s="1066"/>
      <c r="AP108" s="1066"/>
      <c r="AQ108" s="1066"/>
      <c r="AR108" s="1066"/>
      <c r="AS108" s="1068"/>
      <c r="AT108" s="1066"/>
      <c r="AU108" s="1066"/>
      <c r="AV108" s="1066"/>
      <c r="AW108" s="1066"/>
      <c r="AX108" s="1066"/>
      <c r="AY108" s="1068"/>
      <c r="AZ108" s="1066"/>
      <c r="BA108" s="1066"/>
      <c r="BB108" s="1066"/>
      <c r="BC108" s="1066"/>
      <c r="BD108" s="1066"/>
      <c r="BE108" s="1068"/>
      <c r="BF108" s="1069"/>
      <c r="BG108" s="1069"/>
      <c r="BH108" s="1069"/>
      <c r="BI108" s="1069"/>
      <c r="BJ108" s="1069"/>
      <c r="BK108" s="1068"/>
      <c r="BL108" s="1069"/>
      <c r="BM108" s="1069"/>
      <c r="BN108" s="1069"/>
      <c r="BO108" s="1069"/>
      <c r="BP108" s="1069"/>
      <c r="BQ108" s="1068"/>
      <c r="BR108" s="1069"/>
      <c r="BS108" s="1069"/>
      <c r="BT108" s="1069"/>
      <c r="BU108" s="1069"/>
      <c r="BV108" s="1069"/>
      <c r="BW108" s="1068"/>
      <c r="BX108" s="1069"/>
      <c r="BY108" s="1069"/>
      <c r="BZ108" s="1069"/>
      <c r="CA108" s="1069"/>
      <c r="CB108" s="1069"/>
      <c r="CC108" s="1068"/>
      <c r="CD108" s="1069"/>
      <c r="CE108" s="1069"/>
      <c r="CF108" s="1069"/>
      <c r="CG108" s="1069"/>
      <c r="CH108" s="1069"/>
      <c r="CI108" s="1068"/>
      <c r="CJ108" s="1069"/>
      <c r="CK108" s="1069"/>
      <c r="CL108" s="1069"/>
      <c r="CM108" s="1069"/>
      <c r="CN108" s="1069"/>
      <c r="CO108" s="1068"/>
      <c r="CP108" s="822"/>
      <c r="CQ108" s="822"/>
      <c r="CR108" s="822"/>
      <c r="CS108" s="822"/>
      <c r="CT108" s="822"/>
      <c r="CU108" s="822"/>
    </row>
    <row r="109" spans="3:99" x14ac:dyDescent="0.25">
      <c r="C109" s="822"/>
      <c r="D109" s="1066"/>
      <c r="E109" s="1066"/>
      <c r="F109" s="1066"/>
      <c r="G109" s="1066"/>
      <c r="H109" s="1066"/>
      <c r="I109" s="1068"/>
      <c r="J109" s="1066"/>
      <c r="K109" s="1066"/>
      <c r="L109" s="1066"/>
      <c r="M109" s="1066"/>
      <c r="N109" s="1066"/>
      <c r="O109" s="1068"/>
      <c r="P109" s="1066"/>
      <c r="Q109" s="1066"/>
      <c r="R109" s="1066"/>
      <c r="S109" s="1066"/>
      <c r="T109" s="1066"/>
      <c r="U109" s="1068"/>
      <c r="V109" s="1066"/>
      <c r="W109" s="1066"/>
      <c r="X109" s="1066"/>
      <c r="Y109" s="1066"/>
      <c r="Z109" s="1066"/>
      <c r="AA109" s="1068"/>
      <c r="AB109" s="1069"/>
      <c r="AC109" s="1069"/>
      <c r="AD109" s="1069"/>
      <c r="AE109" s="1069"/>
      <c r="AF109" s="1066"/>
      <c r="AG109" s="1068"/>
      <c r="AH109" s="1069"/>
      <c r="AI109" s="1069"/>
      <c r="AJ109" s="1069"/>
      <c r="AK109" s="1069"/>
      <c r="AL109" s="1066"/>
      <c r="AM109" s="1068"/>
      <c r="AN109" s="1066"/>
      <c r="AO109" s="1066"/>
      <c r="AP109" s="1066"/>
      <c r="AQ109" s="1066"/>
      <c r="AR109" s="1066"/>
      <c r="AS109" s="1068"/>
      <c r="AT109" s="1066"/>
      <c r="AU109" s="1066"/>
      <c r="AV109" s="1066"/>
      <c r="AW109" s="1066"/>
      <c r="AX109" s="1066"/>
      <c r="AY109" s="1068"/>
      <c r="AZ109" s="1069"/>
      <c r="BA109" s="1069"/>
      <c r="BB109" s="1069"/>
      <c r="BC109" s="1069"/>
      <c r="BD109" s="1069"/>
      <c r="BE109" s="1068"/>
      <c r="BF109" s="1069"/>
      <c r="BG109" s="1069"/>
      <c r="BH109" s="1069"/>
      <c r="BI109" s="1069"/>
      <c r="BJ109" s="1069"/>
      <c r="BK109" s="1068"/>
      <c r="BL109" s="1069"/>
      <c r="BM109" s="1069"/>
      <c r="BN109" s="1069"/>
      <c r="BO109" s="1069"/>
      <c r="BP109" s="1069"/>
      <c r="BQ109" s="1068"/>
      <c r="BR109" s="1069"/>
      <c r="BS109" s="1069"/>
      <c r="BT109" s="1069"/>
      <c r="BU109" s="1069"/>
      <c r="BV109" s="1069"/>
      <c r="BW109" s="1068"/>
      <c r="BX109" s="1069"/>
      <c r="BY109" s="1069"/>
      <c r="BZ109" s="1069"/>
      <c r="CA109" s="1069"/>
      <c r="CB109" s="1069"/>
      <c r="CC109" s="1068"/>
      <c r="CD109" s="1069"/>
      <c r="CE109" s="1069"/>
      <c r="CF109" s="1069"/>
      <c r="CG109" s="1069"/>
      <c r="CH109" s="1069"/>
      <c r="CI109" s="1068"/>
      <c r="CJ109" s="1069"/>
      <c r="CK109" s="1069"/>
      <c r="CL109" s="1069"/>
      <c r="CM109" s="1069"/>
      <c r="CN109" s="1069"/>
      <c r="CO109" s="1068"/>
      <c r="CP109" s="822"/>
      <c r="CQ109" s="822"/>
      <c r="CR109" s="822"/>
      <c r="CS109" s="822"/>
      <c r="CT109" s="822"/>
      <c r="CU109" s="822"/>
    </row>
    <row r="110" spans="3:99" x14ac:dyDescent="0.25">
      <c r="C110" s="822"/>
      <c r="D110" s="1066"/>
      <c r="E110" s="1066"/>
      <c r="F110" s="1066"/>
      <c r="G110" s="1066"/>
      <c r="H110" s="1066"/>
      <c r="I110" s="1068"/>
      <c r="J110" s="1066"/>
      <c r="K110" s="1066"/>
      <c r="L110" s="1066"/>
      <c r="M110" s="1066"/>
      <c r="N110" s="1066"/>
      <c r="O110" s="1068"/>
      <c r="P110" s="1066"/>
      <c r="Q110" s="1066"/>
      <c r="R110" s="1066"/>
      <c r="S110" s="1066"/>
      <c r="T110" s="1066"/>
      <c r="U110" s="1068"/>
      <c r="V110" s="1066"/>
      <c r="W110" s="1066"/>
      <c r="X110" s="1066"/>
      <c r="Y110" s="1066"/>
      <c r="Z110" s="1066"/>
      <c r="AA110" s="1068"/>
      <c r="AB110" s="1069"/>
      <c r="AC110" s="1069"/>
      <c r="AD110" s="1069"/>
      <c r="AE110" s="1069"/>
      <c r="AF110" s="1066"/>
      <c r="AG110" s="1068"/>
      <c r="AH110" s="1069"/>
      <c r="AI110" s="1069"/>
      <c r="AJ110" s="1069"/>
      <c r="AK110" s="1069"/>
      <c r="AL110" s="1066"/>
      <c r="AM110" s="1068"/>
      <c r="AN110" s="1069"/>
      <c r="AO110" s="1069"/>
      <c r="AP110" s="1069"/>
      <c r="AQ110" s="1069"/>
      <c r="AR110" s="1066"/>
      <c r="AS110" s="1068"/>
      <c r="AT110" s="1066"/>
      <c r="AU110" s="1066"/>
      <c r="AV110" s="1066"/>
      <c r="AW110" s="1066"/>
      <c r="AX110" s="1066"/>
      <c r="AY110" s="1068"/>
      <c r="AZ110" s="1069"/>
      <c r="BA110" s="1069"/>
      <c r="BB110" s="1069"/>
      <c r="BC110" s="1069"/>
      <c r="BD110" s="1069"/>
      <c r="BE110" s="1068"/>
      <c r="BF110" s="1069"/>
      <c r="BG110" s="1069"/>
      <c r="BH110" s="1069"/>
      <c r="BI110" s="1069"/>
      <c r="BJ110" s="1069"/>
      <c r="BK110" s="1068"/>
      <c r="BL110" s="1069"/>
      <c r="BM110" s="1069"/>
      <c r="BN110" s="1069"/>
      <c r="BO110" s="1069"/>
      <c r="BP110" s="1069"/>
      <c r="BQ110" s="1068"/>
      <c r="BR110" s="1069"/>
      <c r="BS110" s="1069"/>
      <c r="BT110" s="1069"/>
      <c r="BU110" s="1069"/>
      <c r="BV110" s="1069"/>
      <c r="BW110" s="1068"/>
      <c r="BX110" s="1069"/>
      <c r="BY110" s="1069"/>
      <c r="BZ110" s="1069"/>
      <c r="CA110" s="1069"/>
      <c r="CB110" s="1069"/>
      <c r="CC110" s="1068"/>
      <c r="CD110" s="1069"/>
      <c r="CE110" s="1069"/>
      <c r="CF110" s="1069"/>
      <c r="CG110" s="1069"/>
      <c r="CH110" s="1069"/>
      <c r="CI110" s="1068"/>
      <c r="CJ110" s="1069"/>
      <c r="CK110" s="1069"/>
      <c r="CL110" s="1069"/>
      <c r="CM110" s="1069"/>
      <c r="CN110" s="1069"/>
      <c r="CO110" s="1068"/>
      <c r="CP110" s="822"/>
      <c r="CQ110" s="822"/>
      <c r="CR110" s="822"/>
      <c r="CS110" s="822"/>
      <c r="CT110" s="822"/>
      <c r="CU110" s="822"/>
    </row>
    <row r="111" spans="3:99" x14ac:dyDescent="0.25">
      <c r="C111" s="822"/>
      <c r="D111" s="1066"/>
      <c r="E111" s="1066"/>
      <c r="F111" s="1066"/>
      <c r="G111" s="1066"/>
      <c r="H111" s="1066"/>
      <c r="I111" s="1068"/>
      <c r="J111" s="1066"/>
      <c r="K111" s="1066"/>
      <c r="L111" s="1066"/>
      <c r="M111" s="1066"/>
      <c r="N111" s="1066"/>
      <c r="O111" s="1068"/>
      <c r="P111" s="1066"/>
      <c r="Q111" s="1066"/>
      <c r="R111" s="1066"/>
      <c r="S111" s="1066"/>
      <c r="T111" s="1066"/>
      <c r="U111" s="1068"/>
      <c r="V111" s="1066"/>
      <c r="W111" s="1066"/>
      <c r="X111" s="1066"/>
      <c r="Y111" s="1066"/>
      <c r="Z111" s="1066"/>
      <c r="AA111" s="1068"/>
      <c r="AB111" s="1069"/>
      <c r="AC111" s="1069"/>
      <c r="AD111" s="1069"/>
      <c r="AE111" s="1069"/>
      <c r="AF111" s="1069"/>
      <c r="AG111" s="1068"/>
      <c r="AH111" s="1069"/>
      <c r="AI111" s="1069"/>
      <c r="AJ111" s="1069"/>
      <c r="AK111" s="1069"/>
      <c r="AL111" s="1066"/>
      <c r="AM111" s="1068"/>
      <c r="AN111" s="1069"/>
      <c r="AO111" s="1069"/>
      <c r="AP111" s="1069"/>
      <c r="AQ111" s="1069"/>
      <c r="AR111" s="1066"/>
      <c r="AS111" s="1068"/>
      <c r="AT111" s="1066"/>
      <c r="AU111" s="1066"/>
      <c r="AV111" s="1066"/>
      <c r="AW111" s="1066"/>
      <c r="AX111" s="1066"/>
      <c r="AY111" s="1068"/>
      <c r="AZ111" s="1069"/>
      <c r="BA111" s="1069"/>
      <c r="BB111" s="1069"/>
      <c r="BC111" s="1069"/>
      <c r="BD111" s="1069"/>
      <c r="BE111" s="1068"/>
      <c r="BF111" s="1069"/>
      <c r="BG111" s="1069"/>
      <c r="BH111" s="1069"/>
      <c r="BI111" s="1069"/>
      <c r="BJ111" s="1069"/>
      <c r="BK111" s="1068"/>
      <c r="BL111" s="1069"/>
      <c r="BM111" s="1069"/>
      <c r="BN111" s="1069"/>
      <c r="BO111" s="1069"/>
      <c r="BP111" s="1069"/>
      <c r="BQ111" s="1068"/>
      <c r="BR111" s="1069"/>
      <c r="BS111" s="1069"/>
      <c r="BT111" s="1069"/>
      <c r="BU111" s="1069"/>
      <c r="BV111" s="1069"/>
      <c r="BW111" s="1068"/>
      <c r="BX111" s="1069"/>
      <c r="BY111" s="1069"/>
      <c r="BZ111" s="1069"/>
      <c r="CA111" s="1069"/>
      <c r="CB111" s="1069"/>
      <c r="CC111" s="1068"/>
      <c r="CD111" s="1069"/>
      <c r="CE111" s="1069"/>
      <c r="CF111" s="1069"/>
      <c r="CG111" s="1069"/>
      <c r="CH111" s="1069"/>
      <c r="CI111" s="1068"/>
      <c r="CJ111" s="1069"/>
      <c r="CK111" s="1069"/>
      <c r="CL111" s="1069"/>
      <c r="CM111" s="1069"/>
      <c r="CN111" s="1069"/>
      <c r="CO111" s="1068"/>
      <c r="CP111" s="822"/>
      <c r="CQ111" s="822"/>
      <c r="CR111" s="822"/>
      <c r="CS111" s="822"/>
      <c r="CT111" s="822"/>
      <c r="CU111" s="822"/>
    </row>
    <row r="112" spans="3:99" x14ac:dyDescent="0.25">
      <c r="C112" s="822"/>
      <c r="D112" s="1066"/>
      <c r="E112" s="1066"/>
      <c r="F112" s="1066"/>
      <c r="G112" s="1066"/>
      <c r="H112" s="1066"/>
      <c r="I112" s="1068"/>
      <c r="J112" s="1066"/>
      <c r="K112" s="1066"/>
      <c r="L112" s="1066"/>
      <c r="M112" s="1066"/>
      <c r="N112" s="1066"/>
      <c r="O112" s="1068"/>
      <c r="P112" s="1069"/>
      <c r="Q112" s="1069"/>
      <c r="R112" s="1069"/>
      <c r="S112" s="1069"/>
      <c r="T112" s="1069"/>
      <c r="U112" s="1068"/>
      <c r="V112" s="1069"/>
      <c r="W112" s="1069"/>
      <c r="X112" s="1069"/>
      <c r="Y112" s="1069"/>
      <c r="Z112" s="1069"/>
      <c r="AA112" s="1068"/>
      <c r="AB112" s="1069"/>
      <c r="AC112" s="1069"/>
      <c r="AD112" s="1069"/>
      <c r="AE112" s="1069"/>
      <c r="AF112" s="1069"/>
      <c r="AG112" s="1068"/>
      <c r="AH112" s="1069"/>
      <c r="AI112" s="1069"/>
      <c r="AJ112" s="1069"/>
      <c r="AK112" s="1069"/>
      <c r="AL112" s="1069"/>
      <c r="AM112" s="1068"/>
      <c r="AN112" s="1069"/>
      <c r="AO112" s="1069"/>
      <c r="AP112" s="1069"/>
      <c r="AQ112" s="1069"/>
      <c r="AR112" s="1066"/>
      <c r="AS112" s="1068"/>
      <c r="AT112" s="1066"/>
      <c r="AU112" s="1066"/>
      <c r="AV112" s="1066"/>
      <c r="AW112" s="1066"/>
      <c r="AX112" s="1066"/>
      <c r="AY112" s="1068"/>
      <c r="AZ112" s="1069"/>
      <c r="BA112" s="1069"/>
      <c r="BB112" s="1069"/>
      <c r="BC112" s="1069"/>
      <c r="BD112" s="1069"/>
      <c r="BE112" s="1068"/>
      <c r="BF112" s="1069"/>
      <c r="BG112" s="1069"/>
      <c r="BH112" s="1069"/>
      <c r="BI112" s="1069"/>
      <c r="BJ112" s="1069"/>
      <c r="BK112" s="1068"/>
      <c r="BL112" s="1069"/>
      <c r="BM112" s="1069"/>
      <c r="BN112" s="1069"/>
      <c r="BO112" s="1069"/>
      <c r="BP112" s="1069"/>
      <c r="BQ112" s="1068"/>
      <c r="BR112" s="1069"/>
      <c r="BS112" s="1069"/>
      <c r="BT112" s="1069"/>
      <c r="BU112" s="1069"/>
      <c r="BV112" s="1069"/>
      <c r="BW112" s="1068"/>
      <c r="BX112" s="1069"/>
      <c r="BY112" s="1069"/>
      <c r="BZ112" s="1069"/>
      <c r="CA112" s="1069"/>
      <c r="CB112" s="1069"/>
      <c r="CC112" s="1068"/>
      <c r="CD112" s="1069"/>
      <c r="CE112" s="1069"/>
      <c r="CF112" s="1069"/>
      <c r="CG112" s="1069"/>
      <c r="CH112" s="1069"/>
      <c r="CI112" s="1068"/>
      <c r="CJ112" s="1069"/>
      <c r="CK112" s="1069"/>
      <c r="CL112" s="1069"/>
      <c r="CM112" s="1069"/>
      <c r="CN112" s="1069"/>
      <c r="CO112" s="1068"/>
      <c r="CP112" s="822"/>
      <c r="CQ112" s="822"/>
      <c r="CR112" s="822"/>
      <c r="CS112" s="822"/>
      <c r="CT112" s="822"/>
      <c r="CU112" s="822"/>
    </row>
    <row r="113" spans="4:93" x14ac:dyDescent="0.25">
      <c r="D113" s="1066"/>
      <c r="E113" s="1066"/>
      <c r="F113" s="1066"/>
      <c r="G113" s="1066"/>
      <c r="H113" s="1066"/>
      <c r="I113" s="1068"/>
      <c r="J113" s="1066"/>
      <c r="K113" s="1066"/>
      <c r="L113" s="1066"/>
      <c r="M113" s="1066"/>
      <c r="N113" s="1066"/>
      <c r="O113" s="1068"/>
      <c r="P113" s="1069"/>
      <c r="Q113" s="1069"/>
      <c r="R113" s="1069"/>
      <c r="S113" s="1069"/>
      <c r="T113" s="1069"/>
      <c r="U113" s="1068"/>
      <c r="V113" s="1069"/>
      <c r="W113" s="1069"/>
      <c r="X113" s="1069"/>
      <c r="Y113" s="1069"/>
      <c r="Z113" s="1069"/>
      <c r="AA113" s="1068"/>
      <c r="AB113" s="1069"/>
      <c r="AC113" s="1069"/>
      <c r="AD113" s="1069"/>
      <c r="AE113" s="1069"/>
      <c r="AF113" s="1069"/>
      <c r="AG113" s="1068"/>
      <c r="AH113" s="1069"/>
      <c r="AI113" s="1069"/>
      <c r="AJ113" s="1069"/>
      <c r="AK113" s="1069"/>
      <c r="AL113" s="1069"/>
      <c r="AM113" s="1068"/>
      <c r="AN113" s="1069"/>
      <c r="AO113" s="1069"/>
      <c r="AP113" s="1069"/>
      <c r="AQ113" s="1069"/>
      <c r="AR113" s="1069"/>
      <c r="AS113" s="1068"/>
      <c r="AT113" s="1066"/>
      <c r="AU113" s="1066"/>
      <c r="AV113" s="1066"/>
      <c r="AW113" s="1066"/>
      <c r="AX113" s="1066"/>
      <c r="AY113" s="1068"/>
      <c r="AZ113" s="1069"/>
      <c r="BA113" s="1069"/>
      <c r="BB113" s="1069"/>
      <c r="BC113" s="1069"/>
      <c r="BD113" s="1069"/>
      <c r="BE113" s="1068"/>
      <c r="BF113" s="1069"/>
      <c r="BG113" s="1069"/>
      <c r="BH113" s="1069"/>
      <c r="BI113" s="1069"/>
      <c r="BJ113" s="1069"/>
      <c r="BK113" s="1068"/>
      <c r="BL113" s="1069"/>
      <c r="BM113" s="1069"/>
      <c r="BN113" s="1069"/>
      <c r="BO113" s="1069"/>
      <c r="BP113" s="1069"/>
      <c r="BQ113" s="1068"/>
      <c r="BR113" s="1069"/>
      <c r="BS113" s="1069"/>
      <c r="BT113" s="1069"/>
      <c r="BU113" s="1069"/>
      <c r="BV113" s="1069"/>
      <c r="BW113" s="1068"/>
      <c r="BX113" s="1069"/>
      <c r="BY113" s="1069"/>
      <c r="BZ113" s="1069"/>
      <c r="CA113" s="1069"/>
      <c r="CB113" s="1069"/>
      <c r="CC113" s="1068"/>
      <c r="CD113" s="1069"/>
      <c r="CE113" s="1069"/>
      <c r="CF113" s="1069"/>
      <c r="CG113" s="1069"/>
      <c r="CH113" s="1069"/>
      <c r="CI113" s="1068"/>
      <c r="CJ113" s="1069"/>
      <c r="CK113" s="1069"/>
      <c r="CL113" s="1069"/>
      <c r="CM113" s="1069"/>
      <c r="CN113" s="1069"/>
      <c r="CO113" s="1068"/>
    </row>
    <row r="114" spans="4:93" x14ac:dyDescent="0.25">
      <c r="D114" s="1066"/>
      <c r="E114" s="1066"/>
      <c r="F114" s="1066"/>
      <c r="G114" s="1066"/>
      <c r="H114" s="1066"/>
      <c r="I114" s="1068"/>
      <c r="J114" s="1066"/>
      <c r="K114" s="1066"/>
      <c r="L114" s="1066"/>
      <c r="M114" s="1066"/>
      <c r="N114" s="1066"/>
      <c r="O114" s="1068"/>
      <c r="P114" s="1069"/>
      <c r="Q114" s="1069"/>
      <c r="R114" s="1069"/>
      <c r="S114" s="1069"/>
      <c r="T114" s="1069"/>
      <c r="U114" s="1068"/>
      <c r="V114" s="1069"/>
      <c r="W114" s="1069"/>
      <c r="X114" s="1069"/>
      <c r="Y114" s="1069"/>
      <c r="Z114" s="1069"/>
      <c r="AA114" s="1068"/>
      <c r="AB114" s="1069"/>
      <c r="AC114" s="1069"/>
      <c r="AD114" s="1069"/>
      <c r="AE114" s="1069"/>
      <c r="AF114" s="1069"/>
      <c r="AG114" s="1068"/>
      <c r="AH114" s="1069"/>
      <c r="AI114" s="1069"/>
      <c r="AJ114" s="1069"/>
      <c r="AK114" s="1069"/>
      <c r="AL114" s="1069"/>
      <c r="AM114" s="1068"/>
      <c r="AN114" s="1069"/>
      <c r="AO114" s="1069"/>
      <c r="AP114" s="1069"/>
      <c r="AQ114" s="1069"/>
      <c r="AR114" s="1069"/>
      <c r="AS114" s="1068"/>
      <c r="AT114" s="1069"/>
      <c r="AU114" s="1069"/>
      <c r="AV114" s="1069"/>
      <c r="AW114" s="1069"/>
      <c r="AX114" s="1069"/>
      <c r="AY114" s="1068"/>
      <c r="AZ114" s="1069"/>
      <c r="BA114" s="1069"/>
      <c r="BB114" s="1069"/>
      <c r="BC114" s="1069"/>
      <c r="BD114" s="1069"/>
      <c r="BE114" s="1068"/>
      <c r="BF114" s="1069"/>
      <c r="BG114" s="1069"/>
      <c r="BH114" s="1069"/>
      <c r="BI114" s="1069"/>
      <c r="BJ114" s="1069"/>
      <c r="BK114" s="1068"/>
      <c r="BL114" s="1069"/>
      <c r="BM114" s="1069"/>
      <c r="BN114" s="1069"/>
      <c r="BO114" s="1069"/>
      <c r="BP114" s="1069"/>
      <c r="BQ114" s="1068"/>
      <c r="BR114" s="1069"/>
      <c r="BS114" s="1069"/>
      <c r="BT114" s="1069"/>
      <c r="BU114" s="1069"/>
      <c r="BV114" s="1069"/>
      <c r="BW114" s="1068"/>
      <c r="BX114" s="1069"/>
      <c r="BY114" s="1069"/>
      <c r="BZ114" s="1069"/>
      <c r="CA114" s="1069"/>
      <c r="CB114" s="1069"/>
      <c r="CC114" s="1068"/>
      <c r="CD114" s="1069"/>
      <c r="CE114" s="1069"/>
      <c r="CF114" s="1069"/>
      <c r="CG114" s="1069"/>
      <c r="CH114" s="1069"/>
      <c r="CI114" s="1068"/>
      <c r="CJ114" s="1069"/>
      <c r="CK114" s="1069"/>
      <c r="CL114" s="1069"/>
      <c r="CM114" s="1069"/>
      <c r="CN114" s="1069"/>
      <c r="CO114" s="1068"/>
    </row>
    <row r="115" spans="4:93" x14ac:dyDescent="0.25">
      <c r="D115" s="1066"/>
      <c r="E115" s="1066"/>
      <c r="F115" s="1066"/>
      <c r="G115" s="1066"/>
      <c r="H115" s="1066"/>
      <c r="I115" s="1068"/>
      <c r="J115" s="1066"/>
      <c r="K115" s="1066"/>
      <c r="L115" s="1066"/>
      <c r="M115" s="1066"/>
      <c r="N115" s="1066"/>
      <c r="O115" s="1068"/>
      <c r="P115" s="1069"/>
      <c r="Q115" s="1069"/>
      <c r="R115" s="1069"/>
      <c r="S115" s="1069"/>
      <c r="T115" s="1069"/>
      <c r="U115" s="1068"/>
      <c r="V115" s="1069"/>
      <c r="W115" s="1069"/>
      <c r="X115" s="1069"/>
      <c r="Y115" s="1069"/>
      <c r="Z115" s="1069"/>
      <c r="AA115" s="1068"/>
      <c r="AB115" s="1069"/>
      <c r="AC115" s="1069"/>
      <c r="AD115" s="1069"/>
      <c r="AE115" s="1069"/>
      <c r="AF115" s="1069"/>
      <c r="AG115" s="1068"/>
      <c r="AH115" s="1069"/>
      <c r="AI115" s="1069"/>
      <c r="AJ115" s="1069"/>
      <c r="AK115" s="1069"/>
      <c r="AL115" s="1069"/>
      <c r="AM115" s="1068"/>
      <c r="AN115" s="1069"/>
      <c r="AO115" s="1069"/>
      <c r="AP115" s="1069"/>
      <c r="AQ115" s="1069"/>
      <c r="AR115" s="1069"/>
      <c r="AS115" s="1068"/>
      <c r="AT115" s="1069"/>
      <c r="AU115" s="1069"/>
      <c r="AV115" s="1069"/>
      <c r="AW115" s="1069"/>
      <c r="AX115" s="1069"/>
      <c r="AY115" s="1068"/>
      <c r="AZ115" s="1069"/>
      <c r="BA115" s="1069"/>
      <c r="BB115" s="1069"/>
      <c r="BC115" s="1069"/>
      <c r="BD115" s="1069"/>
      <c r="BE115" s="1068"/>
      <c r="BF115" s="1069"/>
      <c r="BG115" s="1069"/>
      <c r="BH115" s="1069"/>
      <c r="BI115" s="1069"/>
      <c r="BJ115" s="1069"/>
      <c r="BK115" s="1068"/>
      <c r="BL115" s="1069"/>
      <c r="BM115" s="1069"/>
      <c r="BN115" s="1069"/>
      <c r="BO115" s="1069"/>
      <c r="BP115" s="1069"/>
      <c r="BQ115" s="1068"/>
      <c r="BR115" s="1069"/>
      <c r="BS115" s="1069"/>
      <c r="BT115" s="1069"/>
      <c r="BU115" s="1069"/>
      <c r="BV115" s="1069"/>
      <c r="BW115" s="1068"/>
      <c r="BX115" s="1069"/>
      <c r="BY115" s="1069"/>
      <c r="BZ115" s="1069"/>
      <c r="CA115" s="1069"/>
      <c r="CB115" s="1069"/>
      <c r="CC115" s="1068"/>
      <c r="CD115" s="1069"/>
      <c r="CE115" s="1069"/>
      <c r="CF115" s="1069"/>
      <c r="CG115" s="1069"/>
      <c r="CH115" s="1069"/>
      <c r="CI115" s="1068"/>
      <c r="CJ115" s="1069"/>
      <c r="CK115" s="1069"/>
      <c r="CL115" s="1069"/>
      <c r="CM115" s="1069"/>
      <c r="CN115" s="1069"/>
      <c r="CO115" s="1068"/>
    </row>
    <row r="116" spans="4:93" x14ac:dyDescent="0.25">
      <c r="D116" s="1066"/>
      <c r="E116" s="1066"/>
      <c r="F116" s="1066"/>
      <c r="G116" s="1066"/>
      <c r="H116" s="1066"/>
      <c r="I116" s="1068"/>
      <c r="J116" s="1066"/>
      <c r="K116" s="1066"/>
      <c r="L116" s="1066"/>
      <c r="M116" s="1066"/>
      <c r="N116" s="1066"/>
      <c r="O116" s="1068"/>
      <c r="P116" s="1069"/>
      <c r="Q116" s="1069"/>
      <c r="R116" s="1069"/>
      <c r="S116" s="1069"/>
      <c r="T116" s="1069"/>
      <c r="U116" s="1068"/>
      <c r="V116" s="1069"/>
      <c r="W116" s="1069"/>
      <c r="X116" s="1069"/>
      <c r="Y116" s="1069"/>
      <c r="Z116" s="1069"/>
      <c r="AA116" s="1068"/>
      <c r="AB116" s="1069"/>
      <c r="AC116" s="1069"/>
      <c r="AD116" s="1069"/>
      <c r="AE116" s="1069"/>
      <c r="AF116" s="1069"/>
      <c r="AG116" s="1068"/>
      <c r="AH116" s="1069"/>
      <c r="AI116" s="1069"/>
      <c r="AJ116" s="1069"/>
      <c r="AK116" s="1069"/>
      <c r="AL116" s="1069"/>
      <c r="AM116" s="1068"/>
      <c r="AN116" s="1069"/>
      <c r="AO116" s="1069"/>
      <c r="AP116" s="1069"/>
      <c r="AQ116" s="1069"/>
      <c r="AR116" s="1069"/>
      <c r="AS116" s="1068"/>
      <c r="AT116" s="1069"/>
      <c r="AU116" s="1069"/>
      <c r="AV116" s="1069"/>
      <c r="AW116" s="1069"/>
      <c r="AX116" s="1069"/>
      <c r="AY116" s="1068"/>
      <c r="AZ116" s="1069"/>
      <c r="BA116" s="1069"/>
      <c r="BB116" s="1069"/>
      <c r="BC116" s="1069"/>
      <c r="BD116" s="1069"/>
      <c r="BE116" s="1068"/>
      <c r="BF116" s="1069"/>
      <c r="BG116" s="1069"/>
      <c r="BH116" s="1069"/>
      <c r="BI116" s="1069"/>
      <c r="BJ116" s="1069"/>
      <c r="BK116" s="1068"/>
      <c r="BL116" s="1069"/>
      <c r="BM116" s="1069"/>
      <c r="BN116" s="1069"/>
      <c r="BO116" s="1069"/>
      <c r="BP116" s="1069"/>
      <c r="BQ116" s="1068"/>
      <c r="BR116" s="1069"/>
      <c r="BS116" s="1069"/>
      <c r="BT116" s="1069"/>
      <c r="BU116" s="1069"/>
      <c r="BV116" s="1069"/>
      <c r="BW116" s="1068"/>
      <c r="BX116" s="1069"/>
      <c r="BY116" s="1069"/>
      <c r="BZ116" s="1069"/>
      <c r="CA116" s="1069"/>
      <c r="CB116" s="1069"/>
      <c r="CC116" s="1068"/>
      <c r="CD116" s="1069"/>
      <c r="CE116" s="1069"/>
      <c r="CF116" s="1069"/>
      <c r="CG116" s="1069"/>
      <c r="CH116" s="1069"/>
      <c r="CI116" s="1068"/>
      <c r="CJ116" s="1069"/>
      <c r="CK116" s="1069"/>
      <c r="CL116" s="1069"/>
      <c r="CM116" s="1069"/>
      <c r="CN116" s="1069"/>
      <c r="CO116" s="1068"/>
    </row>
    <row r="117" spans="4:93" x14ac:dyDescent="0.25">
      <c r="D117" s="1069"/>
      <c r="E117" s="1069"/>
      <c r="F117" s="1069"/>
      <c r="G117" s="1069"/>
      <c r="H117" s="1069"/>
      <c r="I117" s="1068"/>
      <c r="J117" s="1066"/>
      <c r="K117" s="1066"/>
      <c r="L117" s="1066"/>
      <c r="M117" s="1066"/>
      <c r="N117" s="1066"/>
      <c r="O117" s="1068"/>
      <c r="P117" s="1069"/>
      <c r="Q117" s="1069"/>
      <c r="R117" s="1069"/>
      <c r="S117" s="1069"/>
      <c r="T117" s="1069"/>
      <c r="U117" s="1068"/>
      <c r="V117" s="1069"/>
      <c r="W117" s="1069"/>
      <c r="X117" s="1069"/>
      <c r="Y117" s="1069"/>
      <c r="Z117" s="1069"/>
      <c r="AA117" s="1069"/>
      <c r="AB117" s="1069"/>
      <c r="AC117" s="1069"/>
      <c r="AD117" s="1069"/>
      <c r="AE117" s="1069"/>
      <c r="AF117" s="1069"/>
      <c r="AG117" s="1068"/>
      <c r="AH117" s="1069"/>
      <c r="AI117" s="1069"/>
      <c r="AJ117" s="1069"/>
      <c r="AK117" s="1069"/>
      <c r="AL117" s="1069"/>
      <c r="AM117" s="1068"/>
      <c r="AN117" s="1069"/>
      <c r="AO117" s="1069"/>
      <c r="AP117" s="1069"/>
      <c r="AQ117" s="1069"/>
      <c r="AR117" s="1069"/>
      <c r="AS117" s="1068"/>
      <c r="AT117" s="1069"/>
      <c r="AU117" s="1069"/>
      <c r="AV117" s="1069"/>
      <c r="AW117" s="1069"/>
      <c r="AX117" s="1069"/>
      <c r="AY117" s="1068"/>
      <c r="AZ117" s="1069"/>
      <c r="BA117" s="1069"/>
      <c r="BB117" s="1069"/>
      <c r="BC117" s="1069"/>
      <c r="BD117" s="1069"/>
      <c r="BE117" s="1068"/>
      <c r="BF117" s="1069"/>
      <c r="BG117" s="1069"/>
      <c r="BH117" s="1069"/>
      <c r="BI117" s="1069"/>
      <c r="BJ117" s="1069"/>
      <c r="BK117" s="1068"/>
      <c r="BL117" s="1069"/>
      <c r="BM117" s="1069"/>
      <c r="BN117" s="1069"/>
      <c r="BO117" s="1069"/>
      <c r="BP117" s="1069"/>
      <c r="BQ117" s="1068"/>
      <c r="BR117" s="1069"/>
      <c r="BS117" s="1069"/>
      <c r="BT117" s="1069"/>
      <c r="BU117" s="1069"/>
      <c r="BV117" s="1069"/>
      <c r="BW117" s="1068"/>
      <c r="BX117" s="1069"/>
      <c r="BY117" s="1069"/>
      <c r="BZ117" s="1069"/>
      <c r="CA117" s="1069"/>
      <c r="CB117" s="1069"/>
      <c r="CC117" s="1068"/>
      <c r="CD117" s="1069"/>
      <c r="CE117" s="1069"/>
      <c r="CF117" s="1069"/>
      <c r="CG117" s="1069"/>
      <c r="CH117" s="1069"/>
      <c r="CI117" s="1068"/>
      <c r="CJ117" s="1069"/>
      <c r="CK117" s="1069"/>
      <c r="CL117" s="1069"/>
      <c r="CM117" s="1069"/>
      <c r="CN117" s="1069"/>
      <c r="CO117" s="1068"/>
    </row>
    <row r="118" spans="4:93" x14ac:dyDescent="0.25">
      <c r="D118" s="1069"/>
      <c r="E118" s="1069"/>
      <c r="F118" s="1069"/>
      <c r="G118" s="1069"/>
      <c r="H118" s="1069"/>
      <c r="I118" s="1068"/>
      <c r="J118" s="1069"/>
      <c r="K118" s="1069"/>
      <c r="L118" s="1069"/>
      <c r="M118" s="1069"/>
      <c r="N118" s="1069"/>
      <c r="O118" s="1068"/>
      <c r="P118" s="1069"/>
      <c r="Q118" s="1069"/>
      <c r="R118" s="1069"/>
      <c r="S118" s="1069"/>
      <c r="T118" s="1069"/>
      <c r="U118" s="1068"/>
      <c r="V118" s="1069"/>
      <c r="W118" s="1069"/>
      <c r="X118" s="1069"/>
      <c r="Y118" s="1069"/>
      <c r="Z118" s="1069"/>
      <c r="AA118" s="1069"/>
      <c r="AB118" s="1069"/>
      <c r="AC118" s="1069"/>
      <c r="AD118" s="1069"/>
      <c r="AE118" s="1069"/>
      <c r="AF118" s="1069"/>
      <c r="AG118" s="1069"/>
      <c r="AH118" s="1069"/>
      <c r="AI118" s="1069"/>
      <c r="AJ118" s="1069"/>
      <c r="AK118" s="1069"/>
      <c r="AL118" s="1069"/>
      <c r="AM118" s="1068"/>
      <c r="AN118" s="1069"/>
      <c r="AO118" s="1069"/>
      <c r="AP118" s="1069"/>
      <c r="AQ118" s="1069"/>
      <c r="AR118" s="1069"/>
      <c r="AS118" s="1068"/>
      <c r="AT118" s="1069"/>
      <c r="AU118" s="1069"/>
      <c r="AV118" s="1069"/>
      <c r="AW118" s="1069"/>
      <c r="AX118" s="1069"/>
      <c r="AY118" s="1068"/>
      <c r="AZ118" s="1069"/>
      <c r="BA118" s="1069"/>
      <c r="BB118" s="1069"/>
      <c r="BC118" s="1069"/>
      <c r="BD118" s="1069"/>
      <c r="BE118" s="1068"/>
      <c r="BF118" s="1069"/>
      <c r="BG118" s="1069"/>
      <c r="BH118" s="1069"/>
      <c r="BI118" s="1069"/>
      <c r="BJ118" s="1069"/>
      <c r="BK118" s="1068"/>
      <c r="BL118" s="1069"/>
      <c r="BM118" s="1069"/>
      <c r="BN118" s="1069"/>
      <c r="BO118" s="1069"/>
      <c r="BP118" s="1069"/>
      <c r="BQ118" s="1068"/>
      <c r="BR118" s="1069"/>
      <c r="BS118" s="1069"/>
      <c r="BT118" s="1069"/>
      <c r="BU118" s="1069"/>
      <c r="BV118" s="1069"/>
      <c r="BW118" s="1068"/>
      <c r="BX118" s="1069"/>
      <c r="BY118" s="1069"/>
      <c r="BZ118" s="1069"/>
      <c r="CA118" s="1069"/>
      <c r="CB118" s="1069"/>
      <c r="CC118" s="1068"/>
      <c r="CD118" s="1069"/>
      <c r="CE118" s="1069"/>
      <c r="CF118" s="1069"/>
      <c r="CG118" s="1069"/>
      <c r="CH118" s="1069"/>
      <c r="CI118" s="1068"/>
      <c r="CJ118" s="1069"/>
      <c r="CK118" s="1069"/>
      <c r="CL118" s="1069"/>
      <c r="CM118" s="1069"/>
      <c r="CN118" s="1069"/>
      <c r="CO118" s="1068"/>
    </row>
    <row r="119" spans="4:93" x14ac:dyDescent="0.25">
      <c r="D119" s="1069"/>
      <c r="E119" s="1069"/>
      <c r="F119" s="1069"/>
      <c r="G119" s="1069"/>
      <c r="H119" s="1069"/>
      <c r="I119" s="1068"/>
      <c r="J119" s="1069"/>
      <c r="K119" s="1069"/>
      <c r="L119" s="1069"/>
      <c r="M119" s="1069"/>
      <c r="N119" s="1069"/>
      <c r="O119" s="1069"/>
      <c r="P119" s="1069"/>
      <c r="Q119" s="1069"/>
      <c r="R119" s="1069"/>
      <c r="S119" s="1069"/>
      <c r="T119" s="1069"/>
      <c r="U119" s="1069"/>
      <c r="V119" s="1069"/>
      <c r="W119" s="1069"/>
      <c r="X119" s="1069"/>
      <c r="Y119" s="1069"/>
      <c r="Z119" s="1069"/>
      <c r="AA119" s="1069"/>
      <c r="AB119" s="1069"/>
      <c r="AC119" s="1069"/>
      <c r="AD119" s="1069"/>
      <c r="AE119" s="1069"/>
      <c r="AF119" s="1069"/>
      <c r="AG119" s="1069"/>
      <c r="AH119" s="1069"/>
      <c r="AI119" s="1069"/>
      <c r="AJ119" s="1069"/>
      <c r="AK119" s="1069"/>
      <c r="AL119" s="1069"/>
      <c r="AM119" s="1069"/>
      <c r="AN119" s="1069"/>
      <c r="AO119" s="1069"/>
      <c r="AP119" s="1069"/>
      <c r="AQ119" s="1069"/>
      <c r="AR119" s="1069"/>
      <c r="AS119" s="1069"/>
      <c r="AT119" s="1069"/>
      <c r="AU119" s="1069"/>
      <c r="AV119" s="1069"/>
      <c r="AW119" s="1069"/>
      <c r="AX119" s="1069"/>
      <c r="AY119" s="1068"/>
      <c r="AZ119" s="1069"/>
      <c r="BA119" s="1069"/>
      <c r="BB119" s="1069"/>
      <c r="BC119" s="1069"/>
      <c r="BD119" s="1069"/>
      <c r="BE119" s="1068"/>
      <c r="BF119" s="1069"/>
      <c r="BG119" s="1069"/>
      <c r="BH119" s="1069"/>
      <c r="BI119" s="1069"/>
      <c r="BJ119" s="1069"/>
      <c r="BK119" s="1068"/>
      <c r="BL119" s="1069"/>
      <c r="BM119" s="1069"/>
      <c r="BN119" s="1069"/>
      <c r="BO119" s="1069"/>
      <c r="BP119" s="1069"/>
      <c r="BQ119" s="1068"/>
      <c r="BR119" s="1069"/>
      <c r="BS119" s="1069"/>
      <c r="BT119" s="1069"/>
      <c r="BU119" s="1069"/>
      <c r="BV119" s="1069"/>
      <c r="BW119" s="1068"/>
      <c r="BX119" s="1069"/>
      <c r="BY119" s="1069"/>
      <c r="BZ119" s="1069"/>
      <c r="CA119" s="1069"/>
      <c r="CB119" s="1069"/>
      <c r="CC119" s="1068"/>
      <c r="CD119" s="1069"/>
      <c r="CE119" s="1069"/>
      <c r="CF119" s="1069"/>
      <c r="CG119" s="1069"/>
      <c r="CH119" s="1069"/>
      <c r="CI119" s="1068"/>
      <c r="CJ119" s="1069"/>
      <c r="CK119" s="1069"/>
      <c r="CL119" s="1069"/>
      <c r="CM119" s="1069"/>
      <c r="CN119" s="1069"/>
      <c r="CO119" s="1068"/>
    </row>
    <row r="120" spans="4:93" x14ac:dyDescent="0.25">
      <c r="D120" s="1069"/>
      <c r="E120" s="1069"/>
      <c r="F120" s="1069"/>
      <c r="G120" s="1069"/>
      <c r="H120" s="1069"/>
      <c r="I120" s="1068"/>
      <c r="J120" s="1069"/>
      <c r="K120" s="1069"/>
      <c r="L120" s="1069"/>
      <c r="M120" s="1069"/>
      <c r="N120" s="1069"/>
      <c r="O120" s="1069"/>
      <c r="P120" s="1069"/>
      <c r="Q120" s="1069"/>
      <c r="R120" s="1069"/>
      <c r="S120" s="1069"/>
      <c r="T120" s="1069"/>
      <c r="U120" s="1069"/>
      <c r="V120" s="1069"/>
      <c r="W120" s="1069"/>
      <c r="X120" s="1069"/>
      <c r="Y120" s="1069"/>
      <c r="Z120" s="1069"/>
      <c r="AA120" s="1069"/>
      <c r="AB120" s="1069"/>
      <c r="AC120" s="1069"/>
      <c r="AD120" s="1069"/>
      <c r="AE120" s="1069"/>
      <c r="AF120" s="1069"/>
      <c r="AG120" s="1069"/>
      <c r="AH120" s="1069"/>
      <c r="AI120" s="1069"/>
      <c r="AJ120" s="1069"/>
      <c r="AK120" s="1069"/>
      <c r="AL120" s="1069"/>
      <c r="AM120" s="1069"/>
      <c r="AN120" s="1069"/>
      <c r="AO120" s="1069"/>
      <c r="AP120" s="1069"/>
      <c r="AQ120" s="1069"/>
      <c r="AR120" s="1069"/>
      <c r="AS120" s="1069"/>
      <c r="AT120" s="1069"/>
      <c r="AU120" s="1069"/>
      <c r="AV120" s="1069"/>
      <c r="AW120" s="1069"/>
      <c r="AX120" s="1069"/>
      <c r="AY120" s="1069"/>
      <c r="AZ120" s="1069"/>
      <c r="BA120" s="1069"/>
      <c r="BB120" s="1069"/>
      <c r="BC120" s="1069"/>
      <c r="BD120" s="1069"/>
      <c r="BE120" s="1068"/>
      <c r="BF120" s="1069"/>
      <c r="BG120" s="1069"/>
      <c r="BH120" s="1069"/>
      <c r="BI120" s="1069"/>
      <c r="BJ120" s="1069"/>
      <c r="BK120" s="1069"/>
      <c r="BL120" s="1069"/>
      <c r="BM120" s="1069"/>
      <c r="BN120" s="1069"/>
      <c r="BO120" s="1069"/>
      <c r="BP120" s="1069"/>
      <c r="BQ120" s="1068"/>
      <c r="BR120" s="1069"/>
      <c r="BS120" s="1069"/>
      <c r="BT120" s="1069"/>
      <c r="BU120" s="1069"/>
      <c r="BV120" s="1069"/>
      <c r="BW120" s="1068"/>
      <c r="BX120" s="1069"/>
      <c r="BY120" s="1069"/>
      <c r="BZ120" s="1069"/>
      <c r="CA120" s="1069"/>
      <c r="CB120" s="1069"/>
      <c r="CC120" s="1068"/>
      <c r="CD120" s="1069"/>
      <c r="CE120" s="1069"/>
      <c r="CF120" s="1069"/>
      <c r="CG120" s="1069"/>
      <c r="CH120" s="1069"/>
      <c r="CI120" s="1068"/>
      <c r="CJ120" s="1069"/>
      <c r="CK120" s="1069"/>
      <c r="CL120" s="1069"/>
      <c r="CM120" s="1069"/>
      <c r="CN120" s="1069"/>
      <c r="CO120" s="1068"/>
    </row>
    <row r="121" spans="4:93" x14ac:dyDescent="0.25">
      <c r="D121" s="1069"/>
      <c r="E121" s="1069"/>
      <c r="F121" s="1069"/>
      <c r="G121" s="1069"/>
      <c r="H121" s="1069"/>
      <c r="I121" s="1069"/>
      <c r="J121" s="1069"/>
      <c r="K121" s="1069"/>
      <c r="L121" s="1069"/>
      <c r="M121" s="1069"/>
      <c r="N121" s="1069"/>
      <c r="O121" s="1069"/>
      <c r="P121" s="1069"/>
      <c r="Q121" s="1069"/>
      <c r="R121" s="1069"/>
      <c r="S121" s="1069"/>
      <c r="T121" s="1069"/>
      <c r="U121" s="1069"/>
      <c r="V121" s="1069"/>
      <c r="W121" s="1069"/>
      <c r="X121" s="1069"/>
      <c r="Y121" s="1069"/>
      <c r="Z121" s="1069"/>
      <c r="AA121" s="1069"/>
      <c r="AB121" s="1069"/>
      <c r="AC121" s="1069"/>
      <c r="AD121" s="1069"/>
      <c r="AE121" s="1069"/>
      <c r="AF121" s="1069"/>
      <c r="AG121" s="1069"/>
      <c r="AH121" s="1069"/>
      <c r="AI121" s="1069"/>
      <c r="AJ121" s="1069"/>
      <c r="AK121" s="1069"/>
      <c r="AL121" s="1069"/>
      <c r="AM121" s="1069"/>
      <c r="AN121" s="1069"/>
      <c r="AO121" s="1069"/>
      <c r="AP121" s="1069"/>
      <c r="AQ121" s="1069"/>
      <c r="AR121" s="1069"/>
      <c r="AS121" s="1069"/>
      <c r="AT121" s="1069"/>
      <c r="AU121" s="1069"/>
      <c r="AV121" s="1069"/>
      <c r="AW121" s="1069"/>
      <c r="AX121" s="1069"/>
      <c r="AY121" s="1069"/>
      <c r="AZ121" s="1069"/>
      <c r="BA121" s="1069"/>
      <c r="BB121" s="1069"/>
      <c r="BC121" s="1069"/>
      <c r="BD121" s="1069"/>
      <c r="BE121" s="1069"/>
      <c r="BF121" s="1069"/>
      <c r="BG121" s="1069"/>
      <c r="BH121" s="1069"/>
      <c r="BI121" s="1069"/>
      <c r="BJ121" s="1069"/>
      <c r="BK121" s="1069"/>
      <c r="BL121" s="1069"/>
      <c r="BM121" s="1069"/>
      <c r="BN121" s="1069"/>
      <c r="BO121" s="1069"/>
      <c r="BP121" s="1069"/>
      <c r="BQ121" s="1068"/>
      <c r="BR121" s="1069"/>
      <c r="BS121" s="1069"/>
      <c r="BT121" s="1069"/>
      <c r="BU121" s="1069"/>
      <c r="BV121" s="1069"/>
      <c r="BW121" s="1068"/>
      <c r="BX121" s="1069"/>
      <c r="BY121" s="1069"/>
      <c r="BZ121" s="1069"/>
      <c r="CA121" s="1069"/>
      <c r="CB121" s="1069"/>
      <c r="CC121" s="1068"/>
      <c r="CD121" s="1069"/>
      <c r="CE121" s="1069"/>
      <c r="CF121" s="1069"/>
      <c r="CG121" s="1069"/>
      <c r="CH121" s="1069"/>
      <c r="CI121" s="1068"/>
      <c r="CJ121" s="1069"/>
      <c r="CK121" s="1069"/>
      <c r="CL121" s="1069"/>
      <c r="CM121" s="1069"/>
      <c r="CN121" s="1069"/>
      <c r="CO121" s="1068"/>
    </row>
    <row r="122" spans="4:93" x14ac:dyDescent="0.25">
      <c r="D122" s="1069"/>
      <c r="E122" s="1069"/>
      <c r="F122" s="1069"/>
      <c r="G122" s="1069"/>
      <c r="H122" s="1069"/>
      <c r="I122" s="1069"/>
      <c r="J122" s="1069"/>
      <c r="K122" s="1069"/>
      <c r="L122" s="1069"/>
      <c r="M122" s="1069"/>
      <c r="N122" s="1069"/>
      <c r="O122" s="1069"/>
      <c r="P122" s="1069"/>
      <c r="Q122" s="1069"/>
      <c r="R122" s="1069"/>
      <c r="S122" s="1069"/>
      <c r="T122" s="1069"/>
      <c r="U122" s="1069"/>
      <c r="V122" s="1069"/>
      <c r="W122" s="1069"/>
      <c r="X122" s="1069"/>
      <c r="Y122" s="1069"/>
      <c r="Z122" s="1069"/>
      <c r="AA122" s="1069"/>
      <c r="AB122" s="1069"/>
      <c r="AC122" s="1069"/>
      <c r="AD122" s="1069"/>
      <c r="AE122" s="1069"/>
      <c r="AF122" s="1069"/>
      <c r="AG122" s="1069"/>
      <c r="AH122" s="1069"/>
      <c r="AI122" s="1069"/>
      <c r="AJ122" s="1069"/>
      <c r="AK122" s="1069"/>
      <c r="AL122" s="1069"/>
      <c r="AM122" s="1069"/>
      <c r="AN122" s="1069"/>
      <c r="AO122" s="1069"/>
      <c r="AP122" s="1069"/>
      <c r="AQ122" s="1069"/>
      <c r="AR122" s="1069"/>
      <c r="AS122" s="1069"/>
      <c r="AT122" s="1069"/>
      <c r="AU122" s="1069"/>
      <c r="AV122" s="1069"/>
      <c r="AW122" s="1069"/>
      <c r="AX122" s="1069"/>
      <c r="AY122" s="1069"/>
      <c r="AZ122" s="1069"/>
      <c r="BA122" s="1069"/>
      <c r="BB122" s="1069"/>
      <c r="BC122" s="1069"/>
      <c r="BD122" s="1069"/>
      <c r="BE122" s="1069"/>
      <c r="BF122" s="1069"/>
      <c r="BG122" s="1069"/>
      <c r="BH122" s="1069"/>
      <c r="BI122" s="1069"/>
      <c r="BJ122" s="1069"/>
      <c r="BK122" s="1069"/>
      <c r="BL122" s="1069"/>
      <c r="BM122" s="1069"/>
      <c r="BN122" s="1069"/>
      <c r="BO122" s="1069"/>
      <c r="BP122" s="1069"/>
      <c r="BQ122" s="1069"/>
      <c r="BR122" s="1069"/>
      <c r="BS122" s="1069"/>
      <c r="BT122" s="1069"/>
      <c r="BU122" s="1069"/>
      <c r="BV122" s="1069"/>
      <c r="BW122" s="1069"/>
      <c r="BX122" s="1069"/>
      <c r="BY122" s="1069"/>
      <c r="BZ122" s="1069"/>
      <c r="CA122" s="1069"/>
      <c r="CB122" s="1069"/>
      <c r="CC122" s="1069"/>
      <c r="CD122" s="1069"/>
      <c r="CE122" s="1069"/>
      <c r="CF122" s="1069"/>
      <c r="CG122" s="1069"/>
      <c r="CH122" s="1069"/>
      <c r="CI122" s="1069"/>
      <c r="CJ122" s="1069"/>
      <c r="CK122" s="1069"/>
      <c r="CL122" s="1069"/>
      <c r="CM122" s="1069"/>
      <c r="CN122" s="1069"/>
      <c r="CO122" s="1068"/>
    </row>
    <row r="123" spans="4:93" x14ac:dyDescent="0.25">
      <c r="D123" s="1069"/>
      <c r="E123" s="1069"/>
      <c r="F123" s="1069"/>
      <c r="G123" s="1069"/>
      <c r="H123" s="1069"/>
      <c r="I123" s="1069"/>
      <c r="J123" s="1069"/>
      <c r="K123" s="1069"/>
      <c r="L123" s="1069"/>
      <c r="M123" s="1069"/>
      <c r="N123" s="1069"/>
      <c r="O123" s="1069"/>
      <c r="P123" s="1069"/>
      <c r="Q123" s="1069"/>
      <c r="R123" s="1069"/>
      <c r="S123" s="1069"/>
      <c r="T123" s="1069"/>
      <c r="U123" s="1069"/>
      <c r="V123" s="1069"/>
      <c r="W123" s="1069"/>
      <c r="X123" s="1069"/>
      <c r="Y123" s="1069"/>
      <c r="Z123" s="1069"/>
      <c r="AA123" s="1069"/>
      <c r="AB123" s="1069"/>
      <c r="AC123" s="1069"/>
      <c r="AD123" s="1069"/>
      <c r="AE123" s="1069"/>
      <c r="AF123" s="1069"/>
      <c r="AG123" s="1069"/>
      <c r="AH123" s="1069"/>
      <c r="AI123" s="1069"/>
      <c r="AJ123" s="1069"/>
      <c r="AK123" s="1069"/>
      <c r="AL123" s="1069"/>
      <c r="AM123" s="1069"/>
      <c r="AN123" s="1069"/>
      <c r="AO123" s="1069"/>
      <c r="AP123" s="1069"/>
      <c r="AQ123" s="1069"/>
      <c r="AR123" s="1069"/>
      <c r="AS123" s="1069"/>
      <c r="AT123" s="1069"/>
      <c r="AU123" s="1069"/>
      <c r="AV123" s="1069"/>
      <c r="AW123" s="1069"/>
      <c r="AX123" s="1069"/>
      <c r="AY123" s="1069"/>
      <c r="AZ123" s="1069"/>
      <c r="BA123" s="1069"/>
      <c r="BB123" s="1069"/>
      <c r="BC123" s="1069"/>
      <c r="BD123" s="1069"/>
      <c r="BE123" s="1069"/>
      <c r="BF123" s="1069"/>
      <c r="BG123" s="1069"/>
      <c r="BH123" s="1069"/>
      <c r="BI123" s="1069"/>
      <c r="BJ123" s="1069"/>
      <c r="BK123" s="1069"/>
      <c r="BL123" s="1069"/>
      <c r="BM123" s="1069"/>
      <c r="BN123" s="1069"/>
      <c r="BO123" s="1069"/>
      <c r="BP123" s="1069"/>
      <c r="BQ123" s="1069"/>
      <c r="BR123" s="1069"/>
      <c r="BS123" s="1069"/>
      <c r="BT123" s="1069"/>
      <c r="BU123" s="1069"/>
      <c r="BV123" s="1069"/>
      <c r="BW123" s="1069"/>
      <c r="BX123" s="1069"/>
      <c r="BY123" s="1069"/>
      <c r="BZ123" s="1069"/>
      <c r="CA123" s="1069"/>
      <c r="CB123" s="1069"/>
      <c r="CC123" s="1069"/>
      <c r="CD123" s="1069"/>
      <c r="CE123" s="1069"/>
      <c r="CF123" s="1069"/>
      <c r="CG123" s="1069"/>
      <c r="CH123" s="1069"/>
      <c r="CI123" s="1069"/>
      <c r="CJ123" s="1069"/>
      <c r="CK123" s="1069"/>
      <c r="CL123" s="1069"/>
      <c r="CM123" s="1069"/>
      <c r="CN123" s="1069"/>
      <c r="CO123" s="1069"/>
    </row>
    <row r="124" spans="4:93" x14ac:dyDescent="0.25">
      <c r="D124" s="1069"/>
      <c r="E124" s="1069"/>
      <c r="F124" s="1069"/>
      <c r="G124" s="1069"/>
      <c r="H124" s="1069"/>
      <c r="I124" s="1069"/>
      <c r="J124" s="1069"/>
      <c r="K124" s="1069"/>
      <c r="L124" s="1069"/>
      <c r="M124" s="1069"/>
      <c r="N124" s="1069"/>
      <c r="O124" s="1069"/>
      <c r="P124" s="1069"/>
      <c r="Q124" s="1069"/>
      <c r="R124" s="1069"/>
      <c r="S124" s="1069"/>
      <c r="T124" s="1069"/>
      <c r="U124" s="1069"/>
      <c r="V124" s="1069"/>
      <c r="W124" s="1069"/>
      <c r="X124" s="1069"/>
      <c r="Y124" s="1069"/>
      <c r="Z124" s="1069"/>
      <c r="AA124" s="1069"/>
      <c r="AB124" s="1069"/>
      <c r="AC124" s="1069"/>
      <c r="AD124" s="1069"/>
      <c r="AE124" s="1069"/>
      <c r="AF124" s="1069"/>
      <c r="AG124" s="1069"/>
      <c r="AH124" s="1069"/>
      <c r="AI124" s="1069"/>
      <c r="AJ124" s="1069"/>
      <c r="AK124" s="1069"/>
      <c r="AL124" s="1069"/>
      <c r="AM124" s="1069"/>
      <c r="AN124" s="1069"/>
      <c r="AO124" s="1069"/>
      <c r="AP124" s="1069"/>
      <c r="AQ124" s="1069"/>
      <c r="AR124" s="1069"/>
      <c r="AS124" s="1069"/>
      <c r="AT124" s="1069"/>
      <c r="AU124" s="1069"/>
      <c r="AV124" s="1069"/>
      <c r="AW124" s="1069"/>
      <c r="AX124" s="1069"/>
      <c r="AY124" s="1069"/>
      <c r="AZ124" s="1069"/>
      <c r="BA124" s="1069"/>
      <c r="BB124" s="1069"/>
      <c r="BC124" s="1069"/>
      <c r="BD124" s="1069"/>
      <c r="BE124" s="1069"/>
      <c r="BF124" s="1069"/>
      <c r="BG124" s="1069"/>
      <c r="BH124" s="1069"/>
      <c r="BI124" s="1069"/>
      <c r="BJ124" s="1069"/>
      <c r="BK124" s="1069"/>
      <c r="BL124" s="1069"/>
      <c r="BM124" s="1069"/>
      <c r="BN124" s="1069"/>
      <c r="BO124" s="1069"/>
      <c r="BP124" s="1069"/>
      <c r="BQ124" s="1069"/>
      <c r="BR124" s="1069"/>
      <c r="BS124" s="1069"/>
      <c r="BT124" s="1069"/>
      <c r="BU124" s="1069"/>
      <c r="BV124" s="1069"/>
      <c r="BW124" s="1069"/>
      <c r="BX124" s="1069"/>
      <c r="BY124" s="1069"/>
      <c r="BZ124" s="1069"/>
      <c r="CA124" s="1069"/>
      <c r="CB124" s="1069"/>
      <c r="CC124" s="1069"/>
      <c r="CD124" s="1069"/>
      <c r="CE124" s="1069"/>
      <c r="CF124" s="1069"/>
      <c r="CG124" s="1069"/>
      <c r="CH124" s="1069"/>
      <c r="CI124" s="1069"/>
      <c r="CJ124" s="1069"/>
      <c r="CK124" s="1069"/>
      <c r="CL124" s="1069"/>
      <c r="CM124" s="1069"/>
      <c r="CN124" s="1069"/>
      <c r="CO124" s="1069"/>
    </row>
    <row r="125" spans="4:93" x14ac:dyDescent="0.25">
      <c r="D125" s="1069"/>
      <c r="E125" s="1069"/>
      <c r="F125" s="1069"/>
      <c r="G125" s="1069"/>
      <c r="H125" s="1069"/>
      <c r="I125" s="1069"/>
      <c r="J125" s="1069"/>
      <c r="K125" s="1069"/>
      <c r="L125" s="1069"/>
      <c r="M125" s="1069"/>
      <c r="N125" s="1069"/>
      <c r="O125" s="1069"/>
      <c r="P125" s="1069"/>
      <c r="Q125" s="1069"/>
      <c r="R125" s="1069"/>
      <c r="S125" s="1069"/>
      <c r="T125" s="1069"/>
      <c r="U125" s="1069"/>
      <c r="V125" s="1069"/>
      <c r="W125" s="1069"/>
      <c r="X125" s="1069"/>
      <c r="Y125" s="1069"/>
      <c r="Z125" s="1069"/>
      <c r="AA125" s="1069"/>
      <c r="AB125" s="1069"/>
      <c r="AC125" s="1069"/>
      <c r="AD125" s="1069"/>
      <c r="AE125" s="1069"/>
      <c r="AF125" s="1069"/>
      <c r="AG125" s="1069"/>
      <c r="AH125" s="1069"/>
      <c r="AI125" s="1069"/>
      <c r="AJ125" s="1069"/>
      <c r="AK125" s="1069"/>
      <c r="AL125" s="1069"/>
      <c r="AM125" s="1069"/>
      <c r="AN125" s="1069"/>
      <c r="AO125" s="1069"/>
      <c r="AP125" s="1069"/>
      <c r="AQ125" s="1069"/>
      <c r="AR125" s="1069"/>
      <c r="AS125" s="1069"/>
      <c r="AT125" s="1069"/>
      <c r="AU125" s="1069"/>
      <c r="AV125" s="1069"/>
      <c r="AW125" s="1069"/>
      <c r="AX125" s="1069"/>
      <c r="AY125" s="1069"/>
      <c r="AZ125" s="1069"/>
      <c r="BA125" s="1069"/>
      <c r="BB125" s="1069"/>
      <c r="BC125" s="1069"/>
      <c r="BD125" s="1069"/>
      <c r="BE125" s="1069"/>
      <c r="BF125" s="1069"/>
      <c r="BG125" s="1069"/>
      <c r="BH125" s="1069"/>
      <c r="BI125" s="1069"/>
      <c r="BJ125" s="1069"/>
      <c r="BK125" s="1069"/>
      <c r="BL125" s="1069"/>
      <c r="BM125" s="1069"/>
      <c r="BN125" s="1069"/>
      <c r="BO125" s="1069"/>
      <c r="BP125" s="1069"/>
      <c r="BQ125" s="1069"/>
      <c r="BR125" s="1069"/>
      <c r="BS125" s="1069"/>
      <c r="BT125" s="1069"/>
      <c r="BU125" s="1069"/>
      <c r="BV125" s="1069"/>
      <c r="BW125" s="1069"/>
      <c r="BX125" s="1069"/>
      <c r="BY125" s="1069"/>
      <c r="BZ125" s="1069"/>
      <c r="CA125" s="1069"/>
      <c r="CB125" s="1069"/>
      <c r="CC125" s="1069"/>
      <c r="CD125" s="1069"/>
      <c r="CE125" s="1069"/>
      <c r="CF125" s="1069"/>
      <c r="CG125" s="1069"/>
      <c r="CH125" s="1069"/>
      <c r="CI125" s="1069"/>
      <c r="CJ125" s="1069"/>
      <c r="CK125" s="1069"/>
      <c r="CL125" s="1069"/>
      <c r="CM125" s="1069"/>
      <c r="CN125" s="1069"/>
      <c r="CO125" s="1069"/>
    </row>
    <row r="126" spans="4:93" x14ac:dyDescent="0.25">
      <c r="D126" s="1069"/>
      <c r="E126" s="1069"/>
      <c r="F126" s="1069"/>
      <c r="G126" s="1069"/>
      <c r="H126" s="1069"/>
      <c r="I126" s="1069"/>
      <c r="J126" s="1069"/>
      <c r="K126" s="1069"/>
      <c r="L126" s="1069"/>
      <c r="M126" s="1069"/>
      <c r="N126" s="1069"/>
      <c r="O126" s="1069"/>
      <c r="P126" s="1069"/>
      <c r="Q126" s="1069"/>
      <c r="R126" s="1069"/>
      <c r="S126" s="1069"/>
      <c r="T126" s="1069"/>
      <c r="U126" s="1069"/>
      <c r="V126" s="1069"/>
      <c r="W126" s="1069"/>
      <c r="X126" s="1069"/>
      <c r="Y126" s="1069"/>
      <c r="Z126" s="1069"/>
      <c r="AA126" s="1069"/>
      <c r="AB126" s="1069"/>
      <c r="AC126" s="1069"/>
      <c r="AD126" s="1069"/>
      <c r="AE126" s="1069"/>
      <c r="AF126" s="1069"/>
      <c r="AG126" s="1069"/>
      <c r="AH126" s="1069"/>
      <c r="AI126" s="1069"/>
      <c r="AJ126" s="1069"/>
      <c r="AK126" s="1069"/>
      <c r="AL126" s="1069"/>
      <c r="AM126" s="1069"/>
      <c r="AN126" s="1069"/>
      <c r="AO126" s="1069"/>
      <c r="AP126" s="1069"/>
      <c r="AQ126" s="1069"/>
      <c r="AR126" s="1069"/>
      <c r="AS126" s="1069"/>
      <c r="AT126" s="1069"/>
      <c r="AU126" s="1069"/>
      <c r="AV126" s="1069"/>
      <c r="AW126" s="1069"/>
      <c r="AX126" s="1069"/>
      <c r="AY126" s="1069"/>
      <c r="AZ126" s="1069"/>
      <c r="BA126" s="1069"/>
      <c r="BB126" s="1069"/>
      <c r="BC126" s="1069"/>
      <c r="BD126" s="1069"/>
      <c r="BE126" s="1069"/>
      <c r="BF126" s="1069"/>
      <c r="BG126" s="1069"/>
      <c r="BH126" s="1069"/>
      <c r="BI126" s="1069"/>
      <c r="BJ126" s="1069"/>
      <c r="BK126" s="1069"/>
      <c r="BL126" s="1069"/>
      <c r="BM126" s="1069"/>
      <c r="BN126" s="1069"/>
      <c r="BO126" s="1069"/>
      <c r="BP126" s="1069"/>
      <c r="BQ126" s="1069"/>
      <c r="BR126" s="1069"/>
      <c r="BS126" s="1069"/>
      <c r="BT126" s="1069"/>
      <c r="BU126" s="1069"/>
      <c r="BV126" s="1069"/>
      <c r="BW126" s="1069"/>
      <c r="BX126" s="1069"/>
      <c r="BY126" s="1069"/>
      <c r="BZ126" s="1069"/>
      <c r="CA126" s="1069"/>
      <c r="CB126" s="1069"/>
      <c r="CC126" s="1069"/>
      <c r="CD126" s="1069"/>
      <c r="CE126" s="1069"/>
      <c r="CF126" s="1069"/>
      <c r="CG126" s="1069"/>
      <c r="CH126" s="1069"/>
      <c r="CI126" s="1069"/>
      <c r="CJ126" s="1069"/>
      <c r="CK126" s="1069"/>
      <c r="CL126" s="1069"/>
      <c r="CM126" s="1069"/>
      <c r="CN126" s="1069"/>
      <c r="CO126" s="1069"/>
    </row>
    <row r="127" spans="4:93" x14ac:dyDescent="0.25">
      <c r="D127" s="1069"/>
      <c r="E127" s="1069"/>
      <c r="F127" s="1069"/>
      <c r="G127" s="1069"/>
      <c r="H127" s="1069"/>
      <c r="I127" s="1069"/>
      <c r="J127" s="1069"/>
      <c r="K127" s="1069"/>
      <c r="L127" s="1069"/>
      <c r="M127" s="1069"/>
      <c r="N127" s="1069"/>
      <c r="O127" s="1069"/>
      <c r="P127" s="1069"/>
      <c r="Q127" s="1069"/>
      <c r="R127" s="1069"/>
      <c r="S127" s="1069"/>
      <c r="T127" s="1069"/>
      <c r="U127" s="1069"/>
      <c r="V127" s="1069"/>
      <c r="W127" s="1069"/>
      <c r="X127" s="1069"/>
      <c r="Y127" s="1069"/>
      <c r="Z127" s="1069"/>
      <c r="AA127" s="1069"/>
      <c r="AB127" s="1069"/>
      <c r="AC127" s="1069"/>
      <c r="AD127" s="1069"/>
      <c r="AE127" s="1069"/>
      <c r="AF127" s="1069"/>
      <c r="AG127" s="1069"/>
      <c r="AH127" s="1069"/>
      <c r="AI127" s="1069"/>
      <c r="AJ127" s="1069"/>
      <c r="AK127" s="1069"/>
      <c r="AL127" s="1069"/>
      <c r="AM127" s="1069"/>
      <c r="AN127" s="1069"/>
      <c r="AO127" s="1069"/>
      <c r="AP127" s="1069"/>
      <c r="AQ127" s="1069"/>
      <c r="AR127" s="1069"/>
      <c r="AS127" s="1069"/>
      <c r="AT127" s="1069"/>
      <c r="AU127" s="1069"/>
      <c r="AV127" s="1069"/>
      <c r="AW127" s="1069"/>
      <c r="AX127" s="1069"/>
      <c r="AY127" s="1069"/>
      <c r="AZ127" s="1069"/>
      <c r="BA127" s="1069"/>
      <c r="BB127" s="1069"/>
      <c r="BC127" s="1069"/>
      <c r="BD127" s="1069"/>
      <c r="BE127" s="1069"/>
      <c r="BF127" s="1069"/>
      <c r="BG127" s="1069"/>
      <c r="BH127" s="1069"/>
      <c r="BI127" s="1069"/>
      <c r="BJ127" s="1069"/>
      <c r="BK127" s="1069"/>
      <c r="BL127" s="1069"/>
      <c r="BM127" s="1069"/>
      <c r="BN127" s="1069"/>
      <c r="BO127" s="1069"/>
      <c r="BP127" s="1069"/>
      <c r="BQ127" s="1069"/>
      <c r="BR127" s="1069"/>
      <c r="BS127" s="1069"/>
      <c r="BT127" s="1069"/>
      <c r="BU127" s="1069"/>
      <c r="BV127" s="1069"/>
      <c r="BW127" s="1069"/>
      <c r="BX127" s="1069"/>
      <c r="BY127" s="1069"/>
      <c r="BZ127" s="1069"/>
      <c r="CA127" s="1069"/>
      <c r="CB127" s="1069"/>
      <c r="CC127" s="1069"/>
      <c r="CD127" s="1069"/>
      <c r="CE127" s="1069"/>
      <c r="CF127" s="1069"/>
      <c r="CG127" s="1069"/>
      <c r="CH127" s="1069"/>
      <c r="CI127" s="1069"/>
      <c r="CJ127" s="1069"/>
      <c r="CK127" s="1069"/>
      <c r="CL127" s="1069"/>
      <c r="CM127" s="1069"/>
      <c r="CN127" s="1069"/>
      <c r="CO127" s="1069"/>
    </row>
    <row r="128" spans="4:93" x14ac:dyDescent="0.25">
      <c r="D128" s="1069"/>
      <c r="E128" s="1069"/>
      <c r="F128" s="1069"/>
      <c r="G128" s="1069"/>
      <c r="H128" s="1069"/>
      <c r="I128" s="1069"/>
      <c r="J128" s="1069"/>
      <c r="K128" s="1069"/>
      <c r="L128" s="1069"/>
      <c r="M128" s="1069"/>
      <c r="N128" s="1069"/>
      <c r="O128" s="1069"/>
      <c r="P128" s="1069"/>
      <c r="Q128" s="1069"/>
      <c r="R128" s="1069"/>
      <c r="S128" s="1069"/>
      <c r="T128" s="1069"/>
      <c r="U128" s="1069"/>
      <c r="V128" s="1069"/>
      <c r="W128" s="1069"/>
      <c r="X128" s="1069"/>
      <c r="Y128" s="1069"/>
      <c r="Z128" s="1069"/>
      <c r="AA128" s="1069"/>
      <c r="AB128" s="1069"/>
      <c r="AC128" s="1069"/>
      <c r="AD128" s="1069"/>
      <c r="AE128" s="1069"/>
      <c r="AF128" s="1069"/>
      <c r="AG128" s="1069"/>
      <c r="AH128" s="1069"/>
      <c r="AI128" s="1069"/>
      <c r="AJ128" s="1069"/>
      <c r="AK128" s="1069"/>
      <c r="AL128" s="1069"/>
      <c r="AM128" s="1069"/>
      <c r="AN128" s="1069"/>
      <c r="AO128" s="1069"/>
      <c r="AP128" s="1069"/>
      <c r="AQ128" s="1069"/>
      <c r="AR128" s="1069"/>
      <c r="AS128" s="1069"/>
      <c r="AT128" s="1069"/>
      <c r="AU128" s="1069"/>
      <c r="AV128" s="1069"/>
      <c r="AW128" s="1069"/>
      <c r="AX128" s="1069"/>
      <c r="AY128" s="1069"/>
      <c r="AZ128" s="1069"/>
      <c r="BA128" s="1069"/>
      <c r="BB128" s="1069"/>
      <c r="BC128" s="1069"/>
      <c r="BD128" s="1069"/>
      <c r="BE128" s="1069"/>
      <c r="BF128" s="1069"/>
      <c r="BG128" s="1069"/>
      <c r="BH128" s="1069"/>
      <c r="BI128" s="1069"/>
      <c r="BJ128" s="1069"/>
      <c r="BK128" s="1069"/>
      <c r="BL128" s="1069"/>
      <c r="BM128" s="1069"/>
      <c r="BN128" s="1069"/>
      <c r="BO128" s="1069"/>
      <c r="BP128" s="1069"/>
      <c r="BQ128" s="1069"/>
      <c r="BR128" s="1069"/>
      <c r="BS128" s="1069"/>
      <c r="BT128" s="1069"/>
      <c r="BU128" s="1069"/>
      <c r="BV128" s="1069"/>
      <c r="BW128" s="1069"/>
      <c r="BX128" s="1069"/>
      <c r="BY128" s="1069"/>
      <c r="BZ128" s="1069"/>
      <c r="CA128" s="1069"/>
      <c r="CB128" s="1069"/>
      <c r="CC128" s="1069"/>
      <c r="CD128" s="1069"/>
      <c r="CE128" s="1069"/>
      <c r="CF128" s="1069"/>
      <c r="CG128" s="1069"/>
      <c r="CH128" s="1069"/>
      <c r="CI128" s="1069"/>
      <c r="CJ128" s="1069"/>
      <c r="CK128" s="1069"/>
      <c r="CL128" s="1069"/>
      <c r="CM128" s="1069"/>
      <c r="CN128" s="1069"/>
      <c r="CO128" s="1069"/>
    </row>
    <row r="129" spans="4:93" x14ac:dyDescent="0.25">
      <c r="D129" s="1069"/>
      <c r="E129" s="1069"/>
      <c r="F129" s="1069"/>
      <c r="G129" s="1069"/>
      <c r="H129" s="1069"/>
      <c r="I129" s="1069"/>
      <c r="J129" s="1069"/>
      <c r="K129" s="1069"/>
      <c r="L129" s="1069"/>
      <c r="M129" s="1069"/>
      <c r="N129" s="1069"/>
      <c r="O129" s="1069"/>
      <c r="P129" s="1069"/>
      <c r="Q129" s="1069"/>
      <c r="R129" s="1069"/>
      <c r="S129" s="1069"/>
      <c r="T129" s="1069"/>
      <c r="U129" s="1069"/>
      <c r="V129" s="1069"/>
      <c r="W129" s="1069"/>
      <c r="X129" s="1069"/>
      <c r="Y129" s="1069"/>
      <c r="Z129" s="1069"/>
      <c r="AA129" s="1069"/>
      <c r="AB129" s="1069"/>
      <c r="AC129" s="1069"/>
      <c r="AD129" s="1069"/>
      <c r="AE129" s="1069"/>
      <c r="AF129" s="1069"/>
      <c r="AG129" s="1069"/>
      <c r="AH129" s="1069"/>
      <c r="AI129" s="1069"/>
      <c r="AJ129" s="1069"/>
      <c r="AK129" s="1069"/>
      <c r="AL129" s="1069"/>
      <c r="AM129" s="1069"/>
      <c r="AN129" s="1069"/>
      <c r="AO129" s="1069"/>
      <c r="AP129" s="1069"/>
      <c r="AQ129" s="1069"/>
      <c r="AR129" s="1069"/>
      <c r="AS129" s="1069"/>
      <c r="AT129" s="1069"/>
      <c r="AU129" s="1069"/>
      <c r="AV129" s="1069"/>
      <c r="AW129" s="1069"/>
      <c r="AX129" s="1069"/>
      <c r="AY129" s="1069"/>
      <c r="AZ129" s="1069"/>
      <c r="BA129" s="1069"/>
      <c r="BB129" s="1069"/>
      <c r="BC129" s="1069"/>
      <c r="BD129" s="1069"/>
      <c r="BE129" s="1069"/>
      <c r="BF129" s="1069"/>
      <c r="BG129" s="1069"/>
      <c r="BH129" s="1069"/>
      <c r="BI129" s="1069"/>
      <c r="BJ129" s="1069"/>
      <c r="BK129" s="1069"/>
      <c r="BL129" s="1069"/>
      <c r="BM129" s="1069"/>
      <c r="BN129" s="1069"/>
      <c r="BO129" s="1069"/>
      <c r="BP129" s="1069"/>
      <c r="BQ129" s="1069"/>
      <c r="BR129" s="1069"/>
      <c r="BS129" s="1069"/>
      <c r="BT129" s="1069"/>
      <c r="BU129" s="1069"/>
      <c r="BV129" s="1069"/>
      <c r="BW129" s="1069"/>
      <c r="BX129" s="1069"/>
      <c r="BY129" s="1069"/>
      <c r="BZ129" s="1069"/>
      <c r="CA129" s="1069"/>
      <c r="CB129" s="1069"/>
      <c r="CC129" s="1069"/>
      <c r="CD129" s="1069"/>
      <c r="CE129" s="1069"/>
      <c r="CF129" s="1069"/>
      <c r="CG129" s="1069"/>
      <c r="CH129" s="1069"/>
      <c r="CI129" s="1069"/>
      <c r="CJ129" s="1069"/>
      <c r="CK129" s="1069"/>
      <c r="CL129" s="1069"/>
      <c r="CM129" s="1069"/>
      <c r="CN129" s="1069"/>
      <c r="CO129" s="1069"/>
    </row>
    <row r="130" spans="4:93" x14ac:dyDescent="0.25">
      <c r="D130" s="1069"/>
      <c r="E130" s="1069"/>
      <c r="F130" s="1069"/>
      <c r="G130" s="1069"/>
      <c r="H130" s="1069"/>
      <c r="I130" s="1069"/>
      <c r="J130" s="1069"/>
      <c r="K130" s="1069"/>
      <c r="L130" s="1069"/>
      <c r="M130" s="1069"/>
      <c r="N130" s="1069"/>
      <c r="O130" s="1069"/>
      <c r="P130" s="1069"/>
      <c r="Q130" s="1069"/>
      <c r="R130" s="1069"/>
      <c r="S130" s="1069"/>
      <c r="T130" s="1069"/>
      <c r="U130" s="1069"/>
      <c r="V130" s="1069"/>
      <c r="W130" s="1069"/>
      <c r="X130" s="1069"/>
      <c r="Y130" s="1069"/>
      <c r="Z130" s="1069"/>
      <c r="AA130" s="1069"/>
      <c r="AB130" s="1069"/>
      <c r="AC130" s="1069"/>
      <c r="AD130" s="1069"/>
      <c r="AE130" s="1069"/>
      <c r="AF130" s="1069"/>
      <c r="AG130" s="1069"/>
      <c r="AH130" s="1069"/>
      <c r="AI130" s="1069"/>
      <c r="AJ130" s="1069"/>
      <c r="AK130" s="1069"/>
      <c r="AL130" s="1069"/>
      <c r="AM130" s="1069"/>
      <c r="AN130" s="1069"/>
      <c r="AO130" s="1069"/>
      <c r="AP130" s="1069"/>
      <c r="AQ130" s="1069"/>
      <c r="AR130" s="1069"/>
      <c r="AS130" s="1069"/>
      <c r="AT130" s="1069"/>
      <c r="AU130" s="1069"/>
      <c r="AV130" s="1069"/>
      <c r="AW130" s="1069"/>
      <c r="AX130" s="1069"/>
      <c r="AY130" s="1069"/>
      <c r="AZ130" s="1069"/>
      <c r="BA130" s="1069"/>
      <c r="BB130" s="1069"/>
      <c r="BC130" s="1069"/>
      <c r="BD130" s="1069"/>
      <c r="BE130" s="1069"/>
      <c r="BF130" s="1069"/>
      <c r="BG130" s="1069"/>
      <c r="BH130" s="1069"/>
      <c r="BI130" s="1069"/>
      <c r="BJ130" s="1069"/>
      <c r="BK130" s="1069"/>
      <c r="BL130" s="1069"/>
      <c r="BM130" s="1069"/>
      <c r="BN130" s="1069"/>
      <c r="BO130" s="1069"/>
      <c r="BP130" s="1069"/>
      <c r="BQ130" s="1069"/>
      <c r="BR130" s="1069"/>
      <c r="BS130" s="1069"/>
      <c r="BT130" s="1069"/>
      <c r="BU130" s="1069"/>
      <c r="BV130" s="1069"/>
      <c r="BW130" s="1069"/>
      <c r="BX130" s="1069"/>
      <c r="BY130" s="1069"/>
      <c r="BZ130" s="1069"/>
      <c r="CA130" s="1069"/>
      <c r="CB130" s="1069"/>
      <c r="CC130" s="1069"/>
      <c r="CD130" s="1069"/>
      <c r="CE130" s="1069"/>
      <c r="CF130" s="1069"/>
      <c r="CG130" s="1069"/>
      <c r="CH130" s="1069"/>
      <c r="CI130" s="1069"/>
      <c r="CJ130" s="1069"/>
      <c r="CK130" s="1069"/>
      <c r="CL130" s="1069"/>
      <c r="CM130" s="1069"/>
      <c r="CN130" s="1069"/>
      <c r="CO130" s="1069"/>
    </row>
    <row r="131" spans="4:93" x14ac:dyDescent="0.25">
      <c r="D131" s="1069"/>
      <c r="E131" s="1069"/>
      <c r="F131" s="1069"/>
      <c r="G131" s="1069"/>
      <c r="H131" s="1069"/>
      <c r="I131" s="1069"/>
      <c r="J131" s="1069"/>
      <c r="K131" s="1069"/>
      <c r="L131" s="1069"/>
      <c r="M131" s="1069"/>
      <c r="N131" s="1069"/>
      <c r="O131" s="1069"/>
      <c r="P131" s="1069"/>
      <c r="Q131" s="1069"/>
      <c r="R131" s="1069"/>
      <c r="S131" s="1069"/>
      <c r="T131" s="1069"/>
      <c r="U131" s="1069"/>
      <c r="V131" s="1069"/>
      <c r="W131" s="1069"/>
      <c r="X131" s="1069"/>
      <c r="Y131" s="1069"/>
      <c r="Z131" s="1069"/>
      <c r="AA131" s="1069"/>
      <c r="AB131" s="1069"/>
      <c r="AC131" s="1069"/>
      <c r="AD131" s="1069"/>
      <c r="AE131" s="1069"/>
      <c r="AF131" s="1069"/>
      <c r="AG131" s="1069"/>
      <c r="AH131" s="1069"/>
      <c r="AI131" s="1069"/>
      <c r="AJ131" s="1069"/>
      <c r="AK131" s="1069"/>
      <c r="AL131" s="1069"/>
      <c r="AM131" s="1069"/>
      <c r="AN131" s="1069"/>
      <c r="AO131" s="1069"/>
      <c r="AP131" s="1069"/>
      <c r="AQ131" s="1069"/>
      <c r="AR131" s="1069"/>
      <c r="AS131" s="1069"/>
      <c r="AT131" s="1069"/>
      <c r="AU131" s="1069"/>
      <c r="AV131" s="1069"/>
      <c r="AW131" s="1069"/>
      <c r="AX131" s="1069"/>
      <c r="AY131" s="1069"/>
      <c r="AZ131" s="1069"/>
      <c r="BA131" s="1069"/>
      <c r="BB131" s="1069"/>
      <c r="BC131" s="1069"/>
      <c r="BD131" s="1069"/>
      <c r="BE131" s="1069"/>
      <c r="BF131" s="1069"/>
      <c r="BG131" s="1069"/>
      <c r="BH131" s="1069"/>
      <c r="BI131" s="1069"/>
      <c r="BJ131" s="1069"/>
      <c r="BK131" s="1069"/>
      <c r="BL131" s="1069"/>
      <c r="BM131" s="1069"/>
      <c r="BN131" s="1069"/>
      <c r="BO131" s="1069"/>
      <c r="BP131" s="1069"/>
      <c r="BQ131" s="1069"/>
      <c r="BR131" s="1069"/>
      <c r="BS131" s="1069"/>
      <c r="BT131" s="1069"/>
      <c r="BU131" s="1069"/>
      <c r="BV131" s="1069"/>
      <c r="BW131" s="1069"/>
      <c r="BX131" s="1069"/>
      <c r="BY131" s="1069"/>
      <c r="BZ131" s="1069"/>
      <c r="CA131" s="1069"/>
      <c r="CB131" s="1069"/>
      <c r="CC131" s="1069"/>
      <c r="CD131" s="1069"/>
      <c r="CE131" s="1069"/>
      <c r="CF131" s="1069"/>
      <c r="CG131" s="1069"/>
      <c r="CH131" s="1069"/>
      <c r="CI131" s="1069"/>
      <c r="CJ131" s="1069"/>
      <c r="CK131" s="1069"/>
      <c r="CL131" s="1069"/>
      <c r="CM131" s="1069"/>
      <c r="CN131" s="1069"/>
      <c r="CO131" s="1069"/>
    </row>
    <row r="132" spans="4:93" x14ac:dyDescent="0.25">
      <c r="D132" s="1069"/>
      <c r="E132" s="1069"/>
      <c r="F132" s="1069"/>
      <c r="G132" s="1069"/>
      <c r="H132" s="1069"/>
      <c r="I132" s="1069"/>
      <c r="J132" s="1069"/>
      <c r="K132" s="1069"/>
      <c r="L132" s="1069"/>
      <c r="M132" s="1069"/>
      <c r="N132" s="1069"/>
      <c r="O132" s="1069"/>
      <c r="P132" s="1069"/>
      <c r="Q132" s="1069"/>
      <c r="R132" s="1069"/>
      <c r="S132" s="1069"/>
      <c r="T132" s="1069"/>
      <c r="U132" s="1069"/>
      <c r="V132" s="1069"/>
      <c r="W132" s="1069"/>
      <c r="X132" s="1069"/>
      <c r="Y132" s="1069"/>
      <c r="Z132" s="1069"/>
      <c r="AA132" s="1069"/>
      <c r="AB132" s="1069"/>
      <c r="AC132" s="1069"/>
      <c r="AD132" s="1069"/>
      <c r="AE132" s="1069"/>
      <c r="AF132" s="1069"/>
      <c r="AG132" s="1069"/>
      <c r="AH132" s="1069"/>
      <c r="AI132" s="1069"/>
      <c r="AJ132" s="1069"/>
      <c r="AK132" s="1069"/>
      <c r="AL132" s="1069"/>
      <c r="AM132" s="1069"/>
      <c r="AN132" s="1069"/>
      <c r="AO132" s="1069"/>
      <c r="AP132" s="1069"/>
      <c r="AQ132" s="1069"/>
      <c r="AR132" s="1069"/>
      <c r="AS132" s="1069"/>
      <c r="AT132" s="1069"/>
      <c r="AU132" s="1069"/>
      <c r="AV132" s="1069"/>
      <c r="AW132" s="1069"/>
      <c r="AX132" s="1069"/>
      <c r="AY132" s="1069"/>
      <c r="AZ132" s="1069"/>
      <c r="BA132" s="1069"/>
      <c r="BB132" s="1069"/>
      <c r="BC132" s="1069"/>
      <c r="BD132" s="1069"/>
      <c r="BE132" s="1069"/>
      <c r="BF132" s="1069"/>
      <c r="BG132" s="1069"/>
      <c r="BH132" s="1069"/>
      <c r="BI132" s="1069"/>
      <c r="BJ132" s="1069"/>
      <c r="BK132" s="1069"/>
      <c r="BL132" s="1069"/>
      <c r="BM132" s="1069"/>
      <c r="BN132" s="1069"/>
      <c r="BO132" s="1069"/>
      <c r="BP132" s="1069"/>
      <c r="BQ132" s="1069"/>
      <c r="BR132" s="1069"/>
      <c r="BS132" s="1069"/>
      <c r="BT132" s="1069"/>
      <c r="BU132" s="1069"/>
      <c r="BV132" s="1069"/>
      <c r="BW132" s="1069"/>
      <c r="BX132" s="1069"/>
      <c r="BY132" s="1069"/>
      <c r="BZ132" s="1069"/>
      <c r="CA132" s="1069"/>
      <c r="CB132" s="1069"/>
      <c r="CC132" s="1069"/>
      <c r="CD132" s="1069"/>
      <c r="CE132" s="1069"/>
      <c r="CF132" s="1069"/>
      <c r="CG132" s="1069"/>
      <c r="CH132" s="1069"/>
      <c r="CI132" s="1069"/>
      <c r="CJ132" s="1069"/>
      <c r="CK132" s="1069"/>
      <c r="CL132" s="1069"/>
      <c r="CM132" s="1069"/>
      <c r="CN132" s="1069"/>
      <c r="CO132" s="1069"/>
    </row>
    <row r="133" spans="4:93" x14ac:dyDescent="0.25">
      <c r="D133" s="1069"/>
      <c r="E133" s="1069"/>
      <c r="F133" s="1069"/>
      <c r="G133" s="1069"/>
      <c r="H133" s="1069"/>
      <c r="I133" s="1069"/>
      <c r="J133" s="1069"/>
      <c r="K133" s="1069"/>
      <c r="L133" s="1069"/>
      <c r="M133" s="1069"/>
      <c r="N133" s="1069"/>
      <c r="O133" s="1069"/>
      <c r="P133" s="1069"/>
      <c r="Q133" s="1069"/>
      <c r="R133" s="1069"/>
      <c r="S133" s="1069"/>
      <c r="T133" s="1069"/>
      <c r="U133" s="1069"/>
      <c r="V133" s="1069"/>
      <c r="W133" s="1069"/>
      <c r="X133" s="1069"/>
      <c r="Y133" s="1069"/>
      <c r="Z133" s="1069"/>
      <c r="AA133" s="1069"/>
      <c r="AB133" s="1069"/>
      <c r="AC133" s="1069"/>
      <c r="AD133" s="1069"/>
      <c r="AE133" s="1069"/>
      <c r="AF133" s="1069"/>
      <c r="AG133" s="1069"/>
      <c r="AH133" s="1069"/>
      <c r="AI133" s="1069"/>
      <c r="AJ133" s="1069"/>
      <c r="AK133" s="1069"/>
      <c r="AL133" s="1069"/>
      <c r="AM133" s="1069"/>
      <c r="AN133" s="1069"/>
      <c r="AO133" s="1069"/>
      <c r="AP133" s="1069"/>
      <c r="AQ133" s="1069"/>
      <c r="AR133" s="1069"/>
      <c r="AS133" s="1069"/>
      <c r="AT133" s="1069"/>
      <c r="AU133" s="1069"/>
      <c r="AV133" s="1069"/>
      <c r="AW133" s="1069"/>
      <c r="AX133" s="1069"/>
      <c r="AY133" s="1069"/>
      <c r="AZ133" s="1069"/>
      <c r="BA133" s="1069"/>
      <c r="BB133" s="1069"/>
      <c r="BC133" s="1069"/>
      <c r="BD133" s="1069"/>
      <c r="BE133" s="1069"/>
      <c r="BF133" s="1069"/>
      <c r="BG133" s="1069"/>
      <c r="BH133" s="1069"/>
      <c r="BI133" s="1069"/>
      <c r="BJ133" s="1069"/>
      <c r="BK133" s="1069"/>
      <c r="BL133" s="1069"/>
      <c r="BM133" s="1069"/>
      <c r="BN133" s="1069"/>
      <c r="BO133" s="1069"/>
      <c r="BP133" s="1069"/>
      <c r="BQ133" s="1069"/>
      <c r="BR133" s="1069"/>
      <c r="BS133" s="1069"/>
      <c r="BT133" s="1069"/>
      <c r="BU133" s="1069"/>
      <c r="BV133" s="1069"/>
      <c r="BW133" s="1069"/>
      <c r="BX133" s="1069"/>
      <c r="BY133" s="1069"/>
      <c r="BZ133" s="1069"/>
      <c r="CA133" s="1069"/>
      <c r="CB133" s="1069"/>
      <c r="CC133" s="1069"/>
      <c r="CD133" s="1069"/>
      <c r="CE133" s="1069"/>
      <c r="CF133" s="1069"/>
      <c r="CG133" s="1069"/>
      <c r="CH133" s="1069"/>
      <c r="CI133" s="1069"/>
      <c r="CJ133" s="1069"/>
      <c r="CK133" s="1069"/>
      <c r="CL133" s="1069"/>
      <c r="CM133" s="1069"/>
      <c r="CN133" s="1069"/>
      <c r="CO133" s="1069"/>
    </row>
    <row r="134" spans="4:93" x14ac:dyDescent="0.25">
      <c r="D134" s="1063"/>
      <c r="E134" s="1063"/>
      <c r="F134" s="1063"/>
      <c r="G134" s="1063"/>
      <c r="H134" s="1063"/>
      <c r="I134" s="1063"/>
      <c r="J134" s="1063"/>
      <c r="K134" s="1063"/>
      <c r="L134" s="1063"/>
      <c r="M134" s="1063"/>
      <c r="N134" s="1063"/>
      <c r="O134" s="1063"/>
      <c r="P134" s="1063"/>
      <c r="Q134" s="1063"/>
      <c r="R134" s="1063"/>
      <c r="S134" s="1063"/>
      <c r="T134" s="1063"/>
      <c r="U134" s="1063"/>
      <c r="V134" s="1063"/>
      <c r="W134" s="1063"/>
      <c r="X134" s="1063"/>
      <c r="Y134" s="1063"/>
      <c r="Z134" s="1063"/>
      <c r="AA134" s="1063"/>
      <c r="AB134" s="1063"/>
      <c r="AC134" s="1063"/>
      <c r="AD134" s="1063"/>
      <c r="AE134" s="1063"/>
      <c r="AF134" s="1063"/>
      <c r="AG134" s="1063"/>
      <c r="AH134" s="1063"/>
      <c r="AI134" s="1063"/>
      <c r="AJ134" s="1063"/>
      <c r="AK134" s="1063"/>
      <c r="AL134" s="1063"/>
      <c r="AM134" s="1063"/>
      <c r="AN134" s="1063"/>
      <c r="AO134" s="1063"/>
      <c r="AP134" s="1063"/>
      <c r="AQ134" s="1063"/>
      <c r="AR134" s="1063"/>
      <c r="AS134" s="1063"/>
      <c r="AT134" s="1063"/>
      <c r="AU134" s="1063"/>
      <c r="AV134" s="1063"/>
      <c r="AW134" s="1063"/>
      <c r="AX134" s="1063"/>
      <c r="AY134" s="1063"/>
      <c r="AZ134" s="1063"/>
      <c r="BA134" s="1063"/>
      <c r="BB134" s="1063"/>
      <c r="BC134" s="1063"/>
      <c r="BD134" s="1063"/>
      <c r="BE134" s="1063"/>
      <c r="BF134" s="1063"/>
      <c r="BG134" s="1063"/>
      <c r="BH134" s="1063"/>
      <c r="BI134" s="1063"/>
      <c r="BJ134" s="1063"/>
      <c r="BK134" s="1063"/>
      <c r="BL134" s="1063"/>
      <c r="BM134" s="1063"/>
      <c r="BN134" s="1063"/>
      <c r="BO134" s="1063"/>
      <c r="BP134" s="1063"/>
      <c r="BQ134" s="1063"/>
      <c r="BR134" s="1063"/>
      <c r="BS134" s="1063"/>
      <c r="BT134" s="1063"/>
      <c r="BU134" s="1063"/>
      <c r="BV134" s="1063"/>
      <c r="BW134" s="1063"/>
      <c r="BX134" s="1063"/>
      <c r="BY134" s="1063"/>
      <c r="BZ134" s="1063"/>
      <c r="CA134" s="1063"/>
      <c r="CB134" s="1063"/>
      <c r="CC134" s="1063"/>
      <c r="CD134" s="1063"/>
      <c r="CE134" s="1063"/>
      <c r="CF134" s="1063"/>
      <c r="CG134" s="1063"/>
      <c r="CH134" s="1063"/>
      <c r="CI134" s="1063"/>
      <c r="CJ134" s="1063"/>
      <c r="CK134" s="1063"/>
      <c r="CL134" s="1063"/>
      <c r="CM134" s="1063"/>
      <c r="CN134" s="1063"/>
      <c r="CO134" s="1063"/>
    </row>
    <row r="135" spans="4:93" x14ac:dyDescent="0.25">
      <c r="D135" s="1063"/>
      <c r="E135" s="1063"/>
      <c r="F135" s="1063"/>
      <c r="G135" s="1063"/>
      <c r="H135" s="1063"/>
      <c r="I135" s="1063"/>
      <c r="J135" s="1063"/>
      <c r="K135" s="1063"/>
      <c r="L135" s="1063"/>
      <c r="M135" s="1063"/>
      <c r="N135" s="1063"/>
      <c r="O135" s="1063"/>
      <c r="P135" s="1063"/>
      <c r="Q135" s="1063"/>
      <c r="R135" s="1063"/>
      <c r="S135" s="1063"/>
      <c r="T135" s="1063"/>
      <c r="U135" s="1063"/>
      <c r="V135" s="1063"/>
      <c r="W135" s="1063"/>
      <c r="X135" s="1063"/>
      <c r="Y135" s="1063"/>
      <c r="Z135" s="1063"/>
      <c r="AA135" s="1063"/>
      <c r="AB135" s="1063"/>
      <c r="AC135" s="1063"/>
      <c r="AD135" s="1063"/>
      <c r="AE135" s="1063"/>
      <c r="AF135" s="1063"/>
      <c r="AG135" s="1063"/>
      <c r="AH135" s="1063"/>
      <c r="AI135" s="1063"/>
      <c r="AJ135" s="1063"/>
      <c r="AK135" s="1063"/>
      <c r="AL135" s="1063"/>
      <c r="AM135" s="1063"/>
      <c r="AN135" s="1063"/>
      <c r="AO135" s="1063"/>
      <c r="AP135" s="1063"/>
      <c r="AQ135" s="1063"/>
      <c r="AR135" s="1063"/>
      <c r="AS135" s="1063"/>
      <c r="AT135" s="1063"/>
      <c r="AU135" s="1063"/>
      <c r="AV135" s="1063"/>
      <c r="AW135" s="1063"/>
      <c r="AX135" s="1063"/>
      <c r="AY135" s="1063"/>
      <c r="AZ135" s="1063"/>
      <c r="BA135" s="1063"/>
      <c r="BB135" s="1063"/>
      <c r="BC135" s="1063"/>
      <c r="BD135" s="1063"/>
      <c r="BE135" s="1063"/>
      <c r="BF135" s="1063"/>
      <c r="BG135" s="1063"/>
      <c r="BH135" s="1063"/>
      <c r="BI135" s="1063"/>
      <c r="BJ135" s="1063"/>
      <c r="BK135" s="1063"/>
      <c r="BL135" s="1063"/>
      <c r="BM135" s="1063"/>
      <c r="BN135" s="1063"/>
      <c r="BO135" s="1063"/>
      <c r="BP135" s="1063"/>
      <c r="BQ135" s="1063"/>
      <c r="BR135" s="1063"/>
      <c r="BS135" s="1063"/>
      <c r="BT135" s="1063"/>
      <c r="BU135" s="1063"/>
      <c r="BV135" s="1063"/>
      <c r="BW135" s="1063"/>
      <c r="BX135" s="1063"/>
      <c r="BY135" s="1063"/>
      <c r="BZ135" s="1063"/>
      <c r="CA135" s="1063"/>
      <c r="CB135" s="1063"/>
      <c r="CC135" s="1063"/>
      <c r="CD135" s="1063"/>
      <c r="CE135" s="1063"/>
      <c r="CF135" s="1063"/>
      <c r="CG135" s="1063"/>
      <c r="CH135" s="1063"/>
      <c r="CI135" s="1063"/>
      <c r="CJ135" s="1063"/>
      <c r="CK135" s="1063"/>
      <c r="CL135" s="1063"/>
      <c r="CM135" s="1063"/>
      <c r="CN135" s="1063"/>
      <c r="CO135" s="1063"/>
    </row>
    <row r="136" spans="4:93" x14ac:dyDescent="0.25">
      <c r="D136" s="1063"/>
      <c r="E136" s="1063"/>
      <c r="F136" s="1063"/>
      <c r="G136" s="1063"/>
      <c r="H136" s="1063"/>
      <c r="I136" s="1063"/>
      <c r="J136" s="1063"/>
      <c r="K136" s="1063"/>
      <c r="L136" s="1063"/>
      <c r="M136" s="1063"/>
      <c r="N136" s="1063"/>
      <c r="O136" s="1063"/>
      <c r="P136" s="1063"/>
      <c r="Q136" s="1063"/>
      <c r="R136" s="1063"/>
      <c r="S136" s="1063"/>
      <c r="T136" s="1063"/>
      <c r="U136" s="1063"/>
      <c r="V136" s="1063"/>
      <c r="W136" s="1063"/>
      <c r="X136" s="1063"/>
      <c r="Y136" s="1063"/>
      <c r="Z136" s="1063"/>
      <c r="AA136" s="1063"/>
      <c r="AB136" s="1063"/>
      <c r="AC136" s="1063"/>
      <c r="AD136" s="1063"/>
      <c r="AE136" s="1063"/>
      <c r="AF136" s="1063"/>
      <c r="AG136" s="1063"/>
      <c r="AH136" s="1063"/>
      <c r="AI136" s="1063"/>
      <c r="AJ136" s="1063"/>
      <c r="AK136" s="1063"/>
      <c r="AL136" s="1063"/>
      <c r="AM136" s="1063"/>
      <c r="AN136" s="1063"/>
      <c r="AO136" s="1063"/>
      <c r="AP136" s="1063"/>
      <c r="AQ136" s="1063"/>
      <c r="AR136" s="1063"/>
      <c r="AS136" s="1063"/>
      <c r="AT136" s="1063"/>
      <c r="AU136" s="1063"/>
      <c r="AV136" s="1063"/>
      <c r="AW136" s="1063"/>
      <c r="AX136" s="1063"/>
      <c r="AY136" s="1063"/>
      <c r="AZ136" s="1063"/>
      <c r="BA136" s="1063"/>
      <c r="BB136" s="1063"/>
      <c r="BC136" s="1063"/>
      <c r="BD136" s="1063"/>
      <c r="BE136" s="1063"/>
      <c r="BF136" s="1063"/>
      <c r="BG136" s="1063"/>
      <c r="BH136" s="1063"/>
      <c r="BI136" s="1063"/>
      <c r="BJ136" s="1063"/>
      <c r="BK136" s="1063"/>
      <c r="BL136" s="1063"/>
      <c r="BM136" s="1063"/>
      <c r="BN136" s="1063"/>
      <c r="BO136" s="1063"/>
      <c r="BP136" s="1063"/>
      <c r="BQ136" s="1063"/>
      <c r="BR136" s="1063"/>
      <c r="BS136" s="1063"/>
      <c r="BT136" s="1063"/>
      <c r="BU136" s="1063"/>
      <c r="BV136" s="1063"/>
      <c r="BW136" s="1063"/>
      <c r="BX136" s="1063"/>
      <c r="BY136" s="1063"/>
      <c r="BZ136" s="1063"/>
      <c r="CA136" s="1063"/>
      <c r="CB136" s="1063"/>
      <c r="CC136" s="1063"/>
      <c r="CD136" s="1063"/>
      <c r="CE136" s="1063"/>
      <c r="CF136" s="1063"/>
      <c r="CG136" s="1063"/>
      <c r="CH136" s="1063"/>
      <c r="CI136" s="1063"/>
      <c r="CJ136" s="1063"/>
      <c r="CK136" s="1063"/>
      <c r="CL136" s="1063"/>
      <c r="CM136" s="1063"/>
      <c r="CN136" s="1063"/>
      <c r="CO136" s="1063"/>
    </row>
    <row r="137" spans="4:93" x14ac:dyDescent="0.25">
      <c r="D137" s="1063"/>
      <c r="E137" s="1063"/>
      <c r="F137" s="1063"/>
      <c r="G137" s="1063"/>
      <c r="H137" s="1063"/>
      <c r="I137" s="1063"/>
      <c r="J137" s="1063"/>
      <c r="K137" s="1063"/>
      <c r="L137" s="1063"/>
      <c r="M137" s="1063"/>
      <c r="N137" s="1063"/>
      <c r="O137" s="1063"/>
      <c r="P137" s="1063"/>
      <c r="Q137" s="1063"/>
      <c r="R137" s="1063"/>
      <c r="S137" s="1063"/>
      <c r="T137" s="1063"/>
      <c r="U137" s="1063"/>
      <c r="V137" s="1063"/>
      <c r="W137" s="1063"/>
      <c r="X137" s="1063"/>
      <c r="Y137" s="1063"/>
      <c r="Z137" s="1063"/>
      <c r="AA137" s="1063"/>
      <c r="AB137" s="1063"/>
      <c r="AC137" s="1063"/>
      <c r="AD137" s="1063"/>
      <c r="AE137" s="1063"/>
      <c r="AF137" s="1063"/>
      <c r="AG137" s="1063"/>
      <c r="AH137" s="1063"/>
      <c r="AI137" s="1063"/>
      <c r="AJ137" s="1063"/>
      <c r="AK137" s="1063"/>
      <c r="AL137" s="1063"/>
      <c r="AM137" s="1063"/>
      <c r="AN137" s="1063"/>
      <c r="AO137" s="1063"/>
      <c r="AP137" s="1063"/>
      <c r="AQ137" s="1063"/>
      <c r="AR137" s="1063"/>
      <c r="AS137" s="1063"/>
      <c r="AT137" s="1063"/>
      <c r="AU137" s="1063"/>
      <c r="AV137" s="1063"/>
      <c r="AW137" s="1063"/>
      <c r="AX137" s="1063"/>
      <c r="AY137" s="1063"/>
      <c r="AZ137" s="1063"/>
      <c r="BA137" s="1063"/>
      <c r="BB137" s="1063"/>
      <c r="BC137" s="1063"/>
      <c r="BD137" s="1063"/>
      <c r="BE137" s="1063"/>
      <c r="BF137" s="1063"/>
      <c r="BG137" s="1063"/>
      <c r="BH137" s="1063"/>
      <c r="BI137" s="1063"/>
      <c r="BJ137" s="1063"/>
      <c r="BK137" s="1063"/>
      <c r="BL137" s="1063"/>
      <c r="BM137" s="1063"/>
      <c r="BN137" s="1063"/>
      <c r="BO137" s="1063"/>
      <c r="BP137" s="1063"/>
      <c r="BQ137" s="1063"/>
      <c r="BR137" s="1063"/>
      <c r="BS137" s="1063"/>
      <c r="BT137" s="1063"/>
      <c r="BU137" s="1063"/>
      <c r="BV137" s="1063"/>
      <c r="BW137" s="1063"/>
      <c r="BX137" s="1063"/>
      <c r="BY137" s="1063"/>
      <c r="BZ137" s="1063"/>
      <c r="CA137" s="1063"/>
      <c r="CB137" s="1063"/>
      <c r="CC137" s="1063"/>
      <c r="CD137" s="1063"/>
      <c r="CE137" s="1063"/>
      <c r="CF137" s="1063"/>
      <c r="CG137" s="1063"/>
      <c r="CH137" s="1063"/>
      <c r="CI137" s="1063"/>
      <c r="CJ137" s="1063"/>
      <c r="CK137" s="1063"/>
      <c r="CL137" s="1063"/>
      <c r="CM137" s="1063"/>
      <c r="CN137" s="1063"/>
      <c r="CO137" s="1063"/>
    </row>
    <row r="138" spans="4:93" x14ac:dyDescent="0.25">
      <c r="D138" s="1063"/>
      <c r="E138" s="1063"/>
      <c r="F138" s="1063"/>
      <c r="G138" s="1063"/>
      <c r="H138" s="1063"/>
      <c r="I138" s="1063"/>
      <c r="J138" s="1063"/>
      <c r="K138" s="1063"/>
      <c r="L138" s="1063"/>
      <c r="M138" s="1063"/>
      <c r="N138" s="1063"/>
      <c r="O138" s="1063"/>
      <c r="P138" s="1063"/>
      <c r="Q138" s="1063"/>
      <c r="R138" s="1063"/>
      <c r="S138" s="1063"/>
      <c r="T138" s="1063"/>
      <c r="U138" s="1063"/>
      <c r="V138" s="1063"/>
      <c r="W138" s="1063"/>
      <c r="X138" s="1063"/>
      <c r="Y138" s="1063"/>
      <c r="Z138" s="1063"/>
      <c r="AA138" s="1063"/>
      <c r="AB138" s="1063"/>
      <c r="AC138" s="1063"/>
      <c r="AD138" s="1063"/>
      <c r="AE138" s="1063"/>
      <c r="AF138" s="1063"/>
      <c r="AG138" s="1063"/>
      <c r="AH138" s="1063"/>
      <c r="AI138" s="1063"/>
      <c r="AJ138" s="1063"/>
      <c r="AK138" s="1063"/>
      <c r="AL138" s="1063"/>
      <c r="AM138" s="1063"/>
      <c r="AN138" s="1063"/>
      <c r="AO138" s="1063"/>
      <c r="AP138" s="1063"/>
      <c r="AQ138" s="1063"/>
      <c r="AR138" s="1063"/>
      <c r="AS138" s="1063"/>
      <c r="AT138" s="1063"/>
      <c r="AU138" s="1063"/>
      <c r="AV138" s="1063"/>
      <c r="AW138" s="1063"/>
      <c r="AX138" s="1063"/>
      <c r="AY138" s="1063"/>
      <c r="AZ138" s="1063"/>
      <c r="BA138" s="1063"/>
      <c r="BB138" s="1063"/>
      <c r="BC138" s="1063"/>
      <c r="BD138" s="1063"/>
      <c r="BE138" s="1063"/>
      <c r="BF138" s="1063"/>
      <c r="BG138" s="1063"/>
      <c r="BH138" s="1063"/>
      <c r="BI138" s="1063"/>
      <c r="BJ138" s="1063"/>
      <c r="BK138" s="1063"/>
      <c r="BL138" s="1063"/>
      <c r="BM138" s="1063"/>
      <c r="BN138" s="1063"/>
      <c r="BO138" s="1063"/>
      <c r="BP138" s="1063"/>
      <c r="BQ138" s="1063"/>
      <c r="BR138" s="1063"/>
      <c r="BS138" s="1063"/>
      <c r="BT138" s="1063"/>
      <c r="BU138" s="1063"/>
      <c r="BV138" s="1063"/>
      <c r="BW138" s="1063"/>
      <c r="BX138" s="1063"/>
      <c r="BY138" s="1063"/>
      <c r="BZ138" s="1063"/>
      <c r="CA138" s="1063"/>
      <c r="CB138" s="1063"/>
      <c r="CC138" s="1063"/>
      <c r="CD138" s="1063"/>
      <c r="CE138" s="1063"/>
      <c r="CF138" s="1063"/>
      <c r="CG138" s="1063"/>
      <c r="CH138" s="1063"/>
      <c r="CI138" s="1063"/>
      <c r="CJ138" s="1063"/>
      <c r="CK138" s="1063"/>
      <c r="CL138" s="1063"/>
      <c r="CM138" s="1063"/>
      <c r="CN138" s="1063"/>
      <c r="CO138" s="1063"/>
    </row>
    <row r="139" spans="4:93" x14ac:dyDescent="0.25">
      <c r="D139" s="1063"/>
      <c r="E139" s="1063"/>
      <c r="F139" s="1063"/>
      <c r="G139" s="1063"/>
      <c r="H139" s="1063"/>
      <c r="I139" s="1063"/>
      <c r="J139" s="1063"/>
      <c r="K139" s="1063"/>
      <c r="L139" s="1063"/>
      <c r="M139" s="1063"/>
      <c r="N139" s="1063"/>
      <c r="O139" s="1063"/>
      <c r="P139" s="1063"/>
      <c r="Q139" s="1063"/>
      <c r="R139" s="1063"/>
      <c r="S139" s="1063"/>
      <c r="T139" s="1063"/>
      <c r="U139" s="1063"/>
      <c r="V139" s="1063"/>
      <c r="W139" s="1063"/>
      <c r="X139" s="1063"/>
      <c r="Y139" s="1063"/>
      <c r="Z139" s="1063"/>
      <c r="AA139" s="1063"/>
      <c r="AB139" s="1063"/>
      <c r="AC139" s="1063"/>
      <c r="AD139" s="1063"/>
      <c r="AE139" s="1063"/>
      <c r="AF139" s="1063"/>
      <c r="AG139" s="1063"/>
      <c r="AH139" s="1063"/>
      <c r="AI139" s="1063"/>
      <c r="AJ139" s="1063"/>
      <c r="AK139" s="1063"/>
      <c r="AL139" s="1063"/>
      <c r="AM139" s="1063"/>
      <c r="AN139" s="1063"/>
      <c r="AO139" s="1063"/>
      <c r="AP139" s="1063"/>
      <c r="AQ139" s="1063"/>
      <c r="AR139" s="1063"/>
      <c r="AS139" s="1063"/>
      <c r="AT139" s="1063"/>
      <c r="AU139" s="1063"/>
      <c r="AV139" s="1063"/>
      <c r="AW139" s="1063"/>
      <c r="AX139" s="1063"/>
      <c r="AY139" s="1063"/>
      <c r="AZ139" s="1063"/>
      <c r="BA139" s="1063"/>
      <c r="BB139" s="1063"/>
      <c r="BC139" s="1063"/>
      <c r="BD139" s="1063"/>
      <c r="BE139" s="1063"/>
      <c r="BF139" s="1063"/>
      <c r="BG139" s="1063"/>
      <c r="BH139" s="1063"/>
      <c r="BI139" s="1063"/>
      <c r="BJ139" s="1063"/>
      <c r="BK139" s="1063"/>
      <c r="BL139" s="1063"/>
      <c r="BM139" s="1063"/>
      <c r="BN139" s="1063"/>
      <c r="BO139" s="1063"/>
      <c r="BP139" s="1063"/>
      <c r="BQ139" s="1063"/>
      <c r="BR139" s="1063"/>
      <c r="BS139" s="1063"/>
      <c r="BT139" s="1063"/>
      <c r="BU139" s="1063"/>
      <c r="BV139" s="1063"/>
      <c r="BW139" s="1063"/>
      <c r="BX139" s="1063"/>
      <c r="BY139" s="1063"/>
      <c r="BZ139" s="1063"/>
      <c r="CA139" s="1063"/>
      <c r="CB139" s="1063"/>
      <c r="CC139" s="1063"/>
      <c r="CD139" s="1063"/>
      <c r="CE139" s="1063"/>
      <c r="CF139" s="1063"/>
      <c r="CG139" s="1063"/>
      <c r="CH139" s="1063"/>
      <c r="CI139" s="1063"/>
      <c r="CJ139" s="1063"/>
      <c r="CK139" s="1063"/>
      <c r="CL139" s="1063"/>
      <c r="CM139" s="1063"/>
      <c r="CN139" s="1063"/>
      <c r="CO139" s="1063"/>
    </row>
    <row r="140" spans="4:93" x14ac:dyDescent="0.25">
      <c r="D140" s="1063"/>
      <c r="E140" s="1063"/>
      <c r="F140" s="1063"/>
      <c r="G140" s="1063"/>
      <c r="H140" s="1063"/>
      <c r="I140" s="1063"/>
      <c r="J140" s="1063"/>
      <c r="K140" s="1063"/>
      <c r="L140" s="1063"/>
      <c r="M140" s="1063"/>
      <c r="N140" s="1063"/>
      <c r="O140" s="1063"/>
      <c r="P140" s="1063"/>
      <c r="Q140" s="1063"/>
      <c r="R140" s="1063"/>
      <c r="S140" s="1063"/>
      <c r="T140" s="1063"/>
      <c r="U140" s="1063"/>
      <c r="V140" s="1063"/>
      <c r="W140" s="1063"/>
      <c r="X140" s="1063"/>
      <c r="Y140" s="1063"/>
      <c r="Z140" s="1063"/>
      <c r="AA140" s="1063"/>
      <c r="AB140" s="1063"/>
      <c r="AC140" s="1063"/>
      <c r="AD140" s="1063"/>
      <c r="AE140" s="1063"/>
      <c r="AF140" s="1063"/>
      <c r="AG140" s="1063"/>
      <c r="AH140" s="1063"/>
      <c r="AI140" s="1063"/>
      <c r="AJ140" s="1063"/>
      <c r="AK140" s="1063"/>
      <c r="AL140" s="1063"/>
      <c r="AM140" s="1063"/>
      <c r="AN140" s="1063"/>
      <c r="AO140" s="1063"/>
      <c r="AP140" s="1063"/>
      <c r="AQ140" s="1063"/>
      <c r="AR140" s="1063"/>
      <c r="AS140" s="1063"/>
      <c r="AT140" s="1063"/>
      <c r="AU140" s="1063"/>
      <c r="AV140" s="1063"/>
      <c r="AW140" s="1063"/>
      <c r="AX140" s="1063"/>
      <c r="AY140" s="1063"/>
      <c r="AZ140" s="1063"/>
      <c r="BA140" s="1063"/>
      <c r="BB140" s="1063"/>
      <c r="BC140" s="1063"/>
      <c r="BD140" s="1063"/>
      <c r="BE140" s="1063"/>
      <c r="BF140" s="1063"/>
      <c r="BG140" s="1063"/>
      <c r="BH140" s="1063"/>
      <c r="BI140" s="1063"/>
      <c r="BJ140" s="1063"/>
      <c r="BK140" s="1063"/>
      <c r="BL140" s="1063"/>
      <c r="BM140" s="1063"/>
      <c r="BN140" s="1063"/>
      <c r="BO140" s="1063"/>
      <c r="BP140" s="1063"/>
      <c r="BQ140" s="1063"/>
      <c r="BR140" s="1063"/>
      <c r="BS140" s="1063"/>
      <c r="BT140" s="1063"/>
      <c r="BU140" s="1063"/>
      <c r="BV140" s="1063"/>
      <c r="BW140" s="1063"/>
      <c r="BX140" s="1063"/>
      <c r="BY140" s="1063"/>
      <c r="BZ140" s="1063"/>
      <c r="CA140" s="1063"/>
      <c r="CB140" s="1063"/>
      <c r="CC140" s="1063"/>
      <c r="CD140" s="1063"/>
      <c r="CE140" s="1063"/>
      <c r="CF140" s="1063"/>
      <c r="CG140" s="1063"/>
      <c r="CH140" s="1063"/>
      <c r="CI140" s="1063"/>
      <c r="CJ140" s="1063"/>
      <c r="CK140" s="1063"/>
      <c r="CL140" s="1063"/>
      <c r="CM140" s="1063"/>
      <c r="CN140" s="1063"/>
      <c r="CO140" s="1063"/>
    </row>
    <row r="141" spans="4:93" x14ac:dyDescent="0.25">
      <c r="D141" s="1063"/>
      <c r="E141" s="1063"/>
      <c r="F141" s="1063"/>
      <c r="G141" s="1063"/>
      <c r="H141" s="1063"/>
      <c r="I141" s="1063"/>
      <c r="J141" s="1063"/>
      <c r="K141" s="1063"/>
      <c r="L141" s="1063"/>
      <c r="M141" s="1063"/>
      <c r="N141" s="1063"/>
      <c r="O141" s="1063"/>
      <c r="P141" s="1063"/>
      <c r="Q141" s="1063"/>
      <c r="R141" s="1063"/>
      <c r="S141" s="1063"/>
      <c r="T141" s="1063"/>
      <c r="U141" s="1063"/>
      <c r="V141" s="1063"/>
      <c r="W141" s="1063"/>
      <c r="X141" s="1063"/>
      <c r="Y141" s="1063"/>
      <c r="Z141" s="1063"/>
      <c r="AA141" s="1063"/>
      <c r="AB141" s="1063"/>
      <c r="AC141" s="1063"/>
      <c r="AD141" s="1063"/>
      <c r="AE141" s="1063"/>
      <c r="AF141" s="1063"/>
      <c r="AG141" s="1063"/>
      <c r="AH141" s="1063"/>
      <c r="AI141" s="1063"/>
      <c r="AJ141" s="1063"/>
      <c r="AK141" s="1063"/>
      <c r="AL141" s="1063"/>
      <c r="AM141" s="1063"/>
      <c r="AN141" s="1063"/>
      <c r="AO141" s="1063"/>
      <c r="AP141" s="1063"/>
      <c r="AQ141" s="1063"/>
      <c r="AR141" s="1063"/>
      <c r="AS141" s="1063"/>
      <c r="AT141" s="1063"/>
      <c r="AU141" s="1063"/>
      <c r="AV141" s="1063"/>
      <c r="AW141" s="1063"/>
      <c r="AX141" s="1063"/>
      <c r="AY141" s="1063"/>
      <c r="AZ141" s="1063"/>
      <c r="BA141" s="1063"/>
      <c r="BB141" s="1063"/>
      <c r="BC141" s="1063"/>
      <c r="BD141" s="1063"/>
      <c r="BE141" s="1063"/>
      <c r="BF141" s="1063"/>
      <c r="BG141" s="1063"/>
      <c r="BH141" s="1063"/>
      <c r="BI141" s="1063"/>
      <c r="BJ141" s="1063"/>
      <c r="BK141" s="1063"/>
      <c r="BL141" s="1063"/>
      <c r="BM141" s="1063"/>
      <c r="BN141" s="1063"/>
      <c r="BO141" s="1063"/>
      <c r="BP141" s="1063"/>
      <c r="BQ141" s="1063"/>
      <c r="BR141" s="1063"/>
      <c r="BS141" s="1063"/>
      <c r="BT141" s="1063"/>
      <c r="BU141" s="1063"/>
      <c r="BV141" s="1063"/>
      <c r="BW141" s="1063"/>
      <c r="BX141" s="1063"/>
      <c r="BY141" s="1063"/>
      <c r="BZ141" s="1063"/>
      <c r="CA141" s="1063"/>
      <c r="CB141" s="1063"/>
      <c r="CC141" s="1063"/>
      <c r="CD141" s="1063"/>
      <c r="CE141" s="1063"/>
      <c r="CF141" s="1063"/>
      <c r="CG141" s="1063"/>
      <c r="CH141" s="1063"/>
      <c r="CI141" s="1063"/>
      <c r="CJ141" s="1063"/>
      <c r="CK141" s="1063"/>
      <c r="CL141" s="1063"/>
      <c r="CM141" s="1063"/>
      <c r="CN141" s="1063"/>
      <c r="CO141" s="1063"/>
    </row>
    <row r="142" spans="4:93" x14ac:dyDescent="0.25">
      <c r="D142" s="1063"/>
      <c r="E142" s="1063"/>
      <c r="F142" s="1063"/>
      <c r="G142" s="1063"/>
      <c r="H142" s="1063"/>
      <c r="I142" s="1063"/>
      <c r="J142" s="1063"/>
      <c r="K142" s="1063"/>
      <c r="L142" s="1063"/>
      <c r="M142" s="1063"/>
      <c r="N142" s="1063"/>
      <c r="O142" s="1063"/>
      <c r="P142" s="1063"/>
      <c r="Q142" s="1063"/>
      <c r="R142" s="1063"/>
      <c r="S142" s="1063"/>
      <c r="T142" s="1063"/>
      <c r="U142" s="1063"/>
      <c r="V142" s="1063"/>
      <c r="W142" s="1063"/>
      <c r="X142" s="1063"/>
      <c r="Y142" s="1063"/>
      <c r="Z142" s="1063"/>
      <c r="AA142" s="1063"/>
      <c r="AB142" s="1063"/>
      <c r="AC142" s="1063"/>
      <c r="AD142" s="1063"/>
      <c r="AE142" s="1063"/>
      <c r="AF142" s="1063"/>
      <c r="AG142" s="1063"/>
      <c r="AH142" s="1063"/>
      <c r="AI142" s="1063"/>
      <c r="AJ142" s="1063"/>
      <c r="AK142" s="1063"/>
      <c r="AL142" s="1063"/>
      <c r="AM142" s="1063"/>
      <c r="AN142" s="1063"/>
      <c r="AO142" s="1063"/>
      <c r="AP142" s="1063"/>
      <c r="AQ142" s="1063"/>
      <c r="AR142" s="1063"/>
      <c r="AS142" s="1063"/>
      <c r="AT142" s="1063"/>
      <c r="AU142" s="1063"/>
      <c r="AV142" s="1063"/>
      <c r="AW142" s="1063"/>
      <c r="AX142" s="1063"/>
      <c r="AY142" s="1063"/>
      <c r="AZ142" s="1063"/>
      <c r="BA142" s="1063"/>
      <c r="BB142" s="1063"/>
      <c r="BC142" s="1063"/>
      <c r="BD142" s="1063"/>
      <c r="BE142" s="1063"/>
      <c r="BF142" s="1063"/>
      <c r="BG142" s="1063"/>
      <c r="BH142" s="1063"/>
      <c r="BI142" s="1063"/>
      <c r="BJ142" s="1063"/>
      <c r="BK142" s="1063"/>
      <c r="BL142" s="1063"/>
      <c r="BM142" s="1063"/>
      <c r="BN142" s="1063"/>
      <c r="BO142" s="1063"/>
      <c r="BP142" s="1063"/>
      <c r="BQ142" s="1063"/>
      <c r="BR142" s="1063"/>
      <c r="BS142" s="1063"/>
      <c r="BT142" s="1063"/>
      <c r="BU142" s="1063"/>
      <c r="BV142" s="1063"/>
      <c r="BW142" s="1063"/>
      <c r="BX142" s="1063"/>
      <c r="BY142" s="1063"/>
      <c r="BZ142" s="1063"/>
      <c r="CA142" s="1063"/>
      <c r="CB142" s="1063"/>
      <c r="CC142" s="1063"/>
      <c r="CD142" s="1063"/>
      <c r="CE142" s="1063"/>
      <c r="CF142" s="1063"/>
      <c r="CG142" s="1063"/>
      <c r="CH142" s="1063"/>
      <c r="CI142" s="1063"/>
      <c r="CJ142" s="1063"/>
      <c r="CK142" s="1063"/>
      <c r="CL142" s="1063"/>
      <c r="CM142" s="1063"/>
      <c r="CN142" s="1063"/>
      <c r="CO142" s="1063"/>
    </row>
    <row r="143" spans="4:93" x14ac:dyDescent="0.25">
      <c r="D143" s="1063"/>
      <c r="E143" s="1063"/>
      <c r="F143" s="1063"/>
      <c r="G143" s="1063"/>
      <c r="H143" s="1063"/>
      <c r="I143" s="1063"/>
      <c r="J143" s="1063"/>
      <c r="K143" s="1063"/>
      <c r="L143" s="1063"/>
      <c r="M143" s="1063"/>
      <c r="N143" s="1063"/>
      <c r="O143" s="1063"/>
      <c r="P143" s="1063"/>
      <c r="Q143" s="1063"/>
      <c r="R143" s="1063"/>
      <c r="S143" s="1063"/>
      <c r="T143" s="1063"/>
      <c r="U143" s="1063"/>
      <c r="V143" s="1063"/>
      <c r="W143" s="1063"/>
      <c r="X143" s="1063"/>
      <c r="Y143" s="1063"/>
      <c r="Z143" s="1063"/>
      <c r="AA143" s="1063"/>
      <c r="AB143" s="1063"/>
      <c r="AC143" s="1063"/>
      <c r="AD143" s="1063"/>
      <c r="AE143" s="1063"/>
      <c r="AF143" s="1063"/>
      <c r="AG143" s="1063"/>
      <c r="AH143" s="1063"/>
      <c r="AI143" s="1063"/>
      <c r="AJ143" s="1063"/>
      <c r="AK143" s="1063"/>
      <c r="AL143" s="1063"/>
      <c r="AM143" s="1063"/>
      <c r="AN143" s="1063"/>
      <c r="AO143" s="1063"/>
      <c r="AP143" s="1063"/>
      <c r="AQ143" s="1063"/>
      <c r="AR143" s="1063"/>
      <c r="AS143" s="1063"/>
      <c r="AT143" s="1063"/>
      <c r="AU143" s="1063"/>
      <c r="AV143" s="1063"/>
      <c r="AW143" s="1063"/>
      <c r="AX143" s="1063"/>
      <c r="AY143" s="1063"/>
      <c r="AZ143" s="1063"/>
      <c r="BA143" s="1063"/>
      <c r="BB143" s="1063"/>
      <c r="BC143" s="1063"/>
      <c r="BD143" s="1063"/>
      <c r="BE143" s="1063"/>
      <c r="BF143" s="1063"/>
      <c r="BG143" s="1063"/>
      <c r="BH143" s="1063"/>
      <c r="BI143" s="1063"/>
      <c r="BJ143" s="1063"/>
      <c r="BK143" s="1063"/>
      <c r="BL143" s="1063"/>
      <c r="BM143" s="1063"/>
      <c r="BN143" s="1063"/>
      <c r="BO143" s="1063"/>
      <c r="BP143" s="1063"/>
      <c r="BQ143" s="1063"/>
      <c r="BR143" s="1063"/>
      <c r="BS143" s="1063"/>
      <c r="BT143" s="1063"/>
      <c r="BU143" s="1063"/>
      <c r="BV143" s="1063"/>
      <c r="BW143" s="1063"/>
      <c r="BX143" s="1063"/>
      <c r="BY143" s="1063"/>
      <c r="BZ143" s="1063"/>
      <c r="CA143" s="1063"/>
      <c r="CB143" s="1063"/>
      <c r="CC143" s="1063"/>
      <c r="CD143" s="1063"/>
      <c r="CE143" s="1063"/>
      <c r="CF143" s="1063"/>
      <c r="CG143" s="1063"/>
      <c r="CH143" s="1063"/>
      <c r="CI143" s="1063"/>
      <c r="CJ143" s="1063"/>
      <c r="CK143" s="1063"/>
      <c r="CL143" s="1063"/>
      <c r="CM143" s="1063"/>
      <c r="CN143" s="1063"/>
      <c r="CO143" s="1063"/>
    </row>
    <row r="144" spans="4:93" x14ac:dyDescent="0.25">
      <c r="D144" s="1063"/>
      <c r="E144" s="1063"/>
      <c r="F144" s="1063"/>
      <c r="G144" s="1063"/>
      <c r="H144" s="1063"/>
      <c r="I144" s="1063"/>
      <c r="J144" s="1063"/>
      <c r="K144" s="1063"/>
      <c r="L144" s="1063"/>
      <c r="M144" s="1063"/>
      <c r="N144" s="1063"/>
      <c r="O144" s="1063"/>
      <c r="P144" s="1063"/>
      <c r="Q144" s="1063"/>
      <c r="R144" s="1063"/>
      <c r="S144" s="1063"/>
      <c r="T144" s="1063"/>
      <c r="U144" s="1063"/>
      <c r="V144" s="1063"/>
      <c r="W144" s="1063"/>
      <c r="X144" s="1063"/>
      <c r="Y144" s="1063"/>
      <c r="Z144" s="1063"/>
      <c r="AA144" s="1063"/>
      <c r="AB144" s="1063"/>
      <c r="AC144" s="1063"/>
      <c r="AD144" s="1063"/>
      <c r="AE144" s="1063"/>
      <c r="AF144" s="1063"/>
      <c r="AG144" s="1063"/>
      <c r="AH144" s="1063"/>
      <c r="AI144" s="1063"/>
      <c r="AJ144" s="1063"/>
      <c r="AK144" s="1063"/>
      <c r="AL144" s="1063"/>
      <c r="AM144" s="1063"/>
      <c r="AN144" s="1063"/>
      <c r="AO144" s="1063"/>
      <c r="AP144" s="1063"/>
      <c r="AQ144" s="1063"/>
      <c r="AR144" s="1063"/>
      <c r="AS144" s="1063"/>
      <c r="AT144" s="1063"/>
      <c r="AU144" s="1063"/>
      <c r="AV144" s="1063"/>
      <c r="AW144" s="1063"/>
      <c r="AX144" s="1063"/>
      <c r="AY144" s="1063"/>
      <c r="AZ144" s="1063"/>
      <c r="BA144" s="1063"/>
      <c r="BB144" s="1063"/>
      <c r="BC144" s="1063"/>
      <c r="BD144" s="1063"/>
      <c r="BE144" s="1063"/>
      <c r="BF144" s="1063"/>
      <c r="BG144" s="1063"/>
      <c r="BH144" s="1063"/>
      <c r="BI144" s="1063"/>
      <c r="BJ144" s="1063"/>
      <c r="BK144" s="1063"/>
      <c r="BL144" s="1063"/>
      <c r="BM144" s="1063"/>
      <c r="BN144" s="1063"/>
      <c r="BO144" s="1063"/>
      <c r="BP144" s="1063"/>
      <c r="BQ144" s="1063"/>
      <c r="BR144" s="1063"/>
      <c r="BS144" s="1063"/>
      <c r="BT144" s="1063"/>
      <c r="BU144" s="1063"/>
      <c r="BV144" s="1063"/>
      <c r="BW144" s="1063"/>
      <c r="BX144" s="1063"/>
      <c r="BY144" s="1063"/>
      <c r="BZ144" s="1063"/>
      <c r="CA144" s="1063"/>
      <c r="CB144" s="1063"/>
      <c r="CC144" s="1063"/>
      <c r="CD144" s="1063"/>
      <c r="CE144" s="1063"/>
      <c r="CF144" s="1063"/>
      <c r="CG144" s="1063"/>
      <c r="CH144" s="1063"/>
      <c r="CI144" s="1063"/>
      <c r="CJ144" s="1063"/>
      <c r="CK144" s="1063"/>
      <c r="CL144" s="1063"/>
      <c r="CM144" s="1063"/>
      <c r="CN144" s="1063"/>
      <c r="CO144" s="1063"/>
    </row>
    <row r="145" spans="4:93" x14ac:dyDescent="0.25">
      <c r="D145" s="1063"/>
      <c r="E145" s="1063"/>
      <c r="F145" s="1063"/>
      <c r="G145" s="1063"/>
      <c r="H145" s="1063"/>
      <c r="I145" s="1063"/>
      <c r="J145" s="1063"/>
      <c r="K145" s="1063"/>
      <c r="L145" s="1063"/>
      <c r="M145" s="1063"/>
      <c r="N145" s="1063"/>
      <c r="O145" s="1063"/>
      <c r="P145" s="1063"/>
      <c r="Q145" s="1063"/>
      <c r="R145" s="1063"/>
      <c r="S145" s="1063"/>
      <c r="T145" s="1063"/>
      <c r="U145" s="1063"/>
      <c r="V145" s="1063"/>
      <c r="W145" s="1063"/>
      <c r="X145" s="1063"/>
      <c r="Y145" s="1063"/>
      <c r="Z145" s="1063"/>
      <c r="AA145" s="1063"/>
      <c r="AB145" s="1063"/>
      <c r="AC145" s="1063"/>
      <c r="AD145" s="1063"/>
      <c r="AE145" s="1063"/>
      <c r="AF145" s="1063"/>
      <c r="AG145" s="1063"/>
      <c r="AH145" s="1063"/>
      <c r="AI145" s="1063"/>
      <c r="AJ145" s="1063"/>
      <c r="AK145" s="1063"/>
      <c r="AL145" s="1063"/>
      <c r="AM145" s="1063"/>
      <c r="AN145" s="1063"/>
      <c r="AO145" s="1063"/>
      <c r="AP145" s="1063"/>
      <c r="AQ145" s="1063"/>
      <c r="AR145" s="1063"/>
      <c r="AS145" s="1063"/>
      <c r="AT145" s="1063"/>
      <c r="AU145" s="1063"/>
      <c r="AV145" s="1063"/>
      <c r="AW145" s="1063"/>
      <c r="AX145" s="1063"/>
      <c r="AY145" s="1063"/>
      <c r="AZ145" s="1063"/>
      <c r="BA145" s="1063"/>
      <c r="BB145" s="1063"/>
      <c r="BC145" s="1063"/>
      <c r="BD145" s="1063"/>
      <c r="BE145" s="1063"/>
      <c r="BF145" s="1063"/>
      <c r="BG145" s="1063"/>
      <c r="BH145" s="1063"/>
      <c r="BI145" s="1063"/>
      <c r="BJ145" s="1063"/>
      <c r="BK145" s="1063"/>
      <c r="BL145" s="1063"/>
      <c r="BM145" s="1063"/>
      <c r="BN145" s="1063"/>
      <c r="BO145" s="1063"/>
      <c r="BP145" s="1063"/>
      <c r="BQ145" s="1063"/>
      <c r="BR145" s="1063"/>
      <c r="BS145" s="1063"/>
      <c r="BT145" s="1063"/>
      <c r="BU145" s="1063"/>
      <c r="BV145" s="1063"/>
      <c r="BW145" s="1063"/>
      <c r="BX145" s="1063"/>
      <c r="BY145" s="1063"/>
      <c r="BZ145" s="1063"/>
      <c r="CA145" s="1063"/>
      <c r="CB145" s="1063"/>
      <c r="CC145" s="1063"/>
      <c r="CD145" s="1063"/>
      <c r="CE145" s="1063"/>
      <c r="CF145" s="1063"/>
      <c r="CG145" s="1063"/>
      <c r="CH145" s="1063"/>
      <c r="CI145" s="1063"/>
      <c r="CJ145" s="1063"/>
      <c r="CK145" s="1063"/>
      <c r="CL145" s="1063"/>
      <c r="CM145" s="1063"/>
      <c r="CN145" s="1063"/>
      <c r="CO145" s="1063"/>
    </row>
    <row r="146" spans="4:93" x14ac:dyDescent="0.25">
      <c r="D146" s="1063"/>
      <c r="E146" s="1063"/>
      <c r="F146" s="1063"/>
      <c r="G146" s="1063"/>
      <c r="H146" s="1063"/>
      <c r="I146" s="1063"/>
      <c r="J146" s="1063"/>
      <c r="K146" s="1063"/>
      <c r="L146" s="1063"/>
      <c r="M146" s="1063"/>
      <c r="N146" s="1063"/>
      <c r="O146" s="1063"/>
      <c r="P146" s="1063"/>
      <c r="Q146" s="1063"/>
      <c r="R146" s="1063"/>
      <c r="S146" s="1063"/>
      <c r="T146" s="1063"/>
      <c r="U146" s="1063"/>
      <c r="V146" s="1063"/>
      <c r="W146" s="1063"/>
      <c r="X146" s="1063"/>
      <c r="Y146" s="1063"/>
      <c r="Z146" s="1063"/>
      <c r="AA146" s="1063"/>
      <c r="AB146" s="1063"/>
      <c r="AC146" s="1063"/>
      <c r="AD146" s="1063"/>
      <c r="AE146" s="1063"/>
      <c r="AF146" s="1063"/>
      <c r="AG146" s="1063"/>
      <c r="AH146" s="1063"/>
      <c r="AI146" s="1063"/>
      <c r="AJ146" s="1063"/>
      <c r="AK146" s="1063"/>
      <c r="AL146" s="1063"/>
      <c r="AM146" s="1063"/>
      <c r="AN146" s="1063"/>
      <c r="AO146" s="1063"/>
      <c r="AP146" s="1063"/>
      <c r="AQ146" s="1063"/>
      <c r="AR146" s="1063"/>
      <c r="AS146" s="1063"/>
      <c r="AT146" s="1063"/>
      <c r="AU146" s="1063"/>
      <c r="AV146" s="1063"/>
      <c r="AW146" s="1063"/>
      <c r="AX146" s="1063"/>
      <c r="AY146" s="1063"/>
      <c r="AZ146" s="1063"/>
      <c r="BA146" s="1063"/>
      <c r="BB146" s="1063"/>
      <c r="BC146" s="1063"/>
      <c r="BD146" s="1063"/>
      <c r="BE146" s="1063"/>
      <c r="BF146" s="1063"/>
      <c r="BG146" s="1063"/>
      <c r="BH146" s="1063"/>
      <c r="BI146" s="1063"/>
      <c r="BJ146" s="1063"/>
      <c r="BK146" s="1063"/>
      <c r="BL146" s="1063"/>
      <c r="BM146" s="1063"/>
      <c r="BN146" s="1063"/>
      <c r="BO146" s="1063"/>
      <c r="BP146" s="1063"/>
      <c r="BQ146" s="1063"/>
      <c r="BR146" s="1063"/>
      <c r="BS146" s="1063"/>
      <c r="BT146" s="1063"/>
      <c r="BU146" s="1063"/>
      <c r="BV146" s="1063"/>
      <c r="BW146" s="1063"/>
      <c r="BX146" s="1063"/>
      <c r="BY146" s="1063"/>
      <c r="BZ146" s="1063"/>
      <c r="CA146" s="1063"/>
      <c r="CB146" s="1063"/>
      <c r="CC146" s="1063"/>
      <c r="CD146" s="1063"/>
      <c r="CE146" s="1063"/>
      <c r="CF146" s="1063"/>
      <c r="CG146" s="1063"/>
      <c r="CH146" s="1063"/>
      <c r="CI146" s="1063"/>
      <c r="CJ146" s="1063"/>
      <c r="CK146" s="1063"/>
      <c r="CL146" s="1063"/>
      <c r="CM146" s="1063"/>
      <c r="CN146" s="1063"/>
      <c r="CO146" s="1063"/>
    </row>
    <row r="147" spans="4:93" x14ac:dyDescent="0.25">
      <c r="D147" s="1063"/>
      <c r="E147" s="1063"/>
      <c r="F147" s="1063"/>
      <c r="G147" s="1063"/>
      <c r="H147" s="1063"/>
      <c r="I147" s="1063"/>
      <c r="J147" s="1063"/>
      <c r="K147" s="1063"/>
      <c r="L147" s="1063"/>
      <c r="M147" s="1063"/>
      <c r="N147" s="1063"/>
      <c r="O147" s="1063"/>
      <c r="P147" s="1063"/>
      <c r="Q147" s="1063"/>
      <c r="R147" s="1063"/>
      <c r="S147" s="1063"/>
      <c r="T147" s="1063"/>
      <c r="U147" s="1063"/>
      <c r="V147" s="1063"/>
      <c r="W147" s="1063"/>
      <c r="X147" s="1063"/>
      <c r="Y147" s="1063"/>
      <c r="Z147" s="1063"/>
      <c r="AA147" s="1063"/>
      <c r="AB147" s="1063"/>
      <c r="AC147" s="1063"/>
      <c r="AD147" s="1063"/>
      <c r="AE147" s="1063"/>
      <c r="AF147" s="1063"/>
      <c r="AG147" s="1063"/>
      <c r="AH147" s="1063"/>
      <c r="AI147" s="1063"/>
      <c r="AJ147" s="1063"/>
      <c r="AK147" s="1063"/>
      <c r="AL147" s="1063"/>
      <c r="AM147" s="1063"/>
      <c r="AN147" s="1063"/>
      <c r="AO147" s="1063"/>
      <c r="AP147" s="1063"/>
      <c r="AQ147" s="1063"/>
      <c r="AR147" s="1063"/>
      <c r="AS147" s="1063"/>
      <c r="AT147" s="1063"/>
      <c r="AU147" s="1063"/>
      <c r="AV147" s="1063"/>
      <c r="AW147" s="1063"/>
      <c r="AX147" s="1063"/>
      <c r="AY147" s="1063"/>
      <c r="AZ147" s="1063"/>
      <c r="BA147" s="1063"/>
      <c r="BB147" s="1063"/>
      <c r="BC147" s="1063"/>
      <c r="BD147" s="1063"/>
      <c r="BE147" s="1063"/>
      <c r="BF147" s="1063"/>
      <c r="BG147" s="1063"/>
      <c r="BH147" s="1063"/>
      <c r="BI147" s="1063"/>
      <c r="BJ147" s="1063"/>
      <c r="BK147" s="1063"/>
      <c r="BL147" s="1063"/>
      <c r="BM147" s="1063"/>
      <c r="BN147" s="1063"/>
      <c r="BO147" s="1063"/>
      <c r="BP147" s="1063"/>
      <c r="BQ147" s="1063"/>
      <c r="BR147" s="1063"/>
      <c r="BS147" s="1063"/>
      <c r="BT147" s="1063"/>
      <c r="BU147" s="1063"/>
      <c r="BV147" s="1063"/>
      <c r="BW147" s="1063"/>
      <c r="BX147" s="1063"/>
      <c r="BY147" s="1063"/>
      <c r="BZ147" s="1063"/>
      <c r="CA147" s="1063"/>
      <c r="CB147" s="1063"/>
      <c r="CC147" s="1063"/>
      <c r="CD147" s="1063"/>
      <c r="CE147" s="1063"/>
      <c r="CF147" s="1063"/>
      <c r="CG147" s="1063"/>
      <c r="CH147" s="1063"/>
      <c r="CI147" s="1063"/>
      <c r="CJ147" s="1063"/>
      <c r="CK147" s="1063"/>
      <c r="CL147" s="1063"/>
      <c r="CM147" s="1063"/>
      <c r="CN147" s="1063"/>
      <c r="CO147" s="1063"/>
    </row>
    <row r="148" spans="4:93" x14ac:dyDescent="0.25">
      <c r="D148" s="1063"/>
      <c r="E148" s="1063"/>
      <c r="F148" s="1063"/>
      <c r="G148" s="1063"/>
      <c r="H148" s="1063"/>
      <c r="I148" s="1063"/>
      <c r="J148" s="1063"/>
      <c r="K148" s="1063"/>
      <c r="L148" s="1063"/>
      <c r="M148" s="1063"/>
      <c r="N148" s="1063"/>
      <c r="O148" s="1063"/>
      <c r="P148" s="1063"/>
      <c r="Q148" s="1063"/>
      <c r="R148" s="1063"/>
      <c r="S148" s="1063"/>
      <c r="T148" s="1063"/>
      <c r="U148" s="1063"/>
      <c r="V148" s="1063"/>
      <c r="W148" s="1063"/>
      <c r="X148" s="1063"/>
      <c r="Y148" s="1063"/>
      <c r="Z148" s="1063"/>
      <c r="AA148" s="1063"/>
      <c r="AB148" s="1063"/>
      <c r="AC148" s="1063"/>
      <c r="AD148" s="1063"/>
      <c r="AE148" s="1063"/>
      <c r="AF148" s="1063"/>
      <c r="AG148" s="1063"/>
      <c r="AH148" s="1063"/>
      <c r="AI148" s="1063"/>
      <c r="AJ148" s="1063"/>
      <c r="AK148" s="1063"/>
      <c r="AL148" s="1063"/>
      <c r="AM148" s="1063"/>
      <c r="AN148" s="1063"/>
      <c r="AO148" s="1063"/>
      <c r="AP148" s="1063"/>
      <c r="AQ148" s="1063"/>
      <c r="AR148" s="1063"/>
      <c r="AS148" s="1063"/>
      <c r="AT148" s="1063"/>
      <c r="AU148" s="1063"/>
      <c r="AV148" s="1063"/>
      <c r="AW148" s="1063"/>
      <c r="AX148" s="1063"/>
      <c r="AY148" s="1063"/>
      <c r="AZ148" s="1063"/>
      <c r="BA148" s="1063"/>
      <c r="BB148" s="1063"/>
      <c r="BC148" s="1063"/>
      <c r="BD148" s="1063"/>
      <c r="BE148" s="1063"/>
      <c r="BF148" s="1063"/>
      <c r="BG148" s="1063"/>
      <c r="BH148" s="1063"/>
      <c r="BI148" s="1063"/>
      <c r="BJ148" s="1063"/>
      <c r="BK148" s="1063"/>
      <c r="BL148" s="1063"/>
      <c r="BM148" s="1063"/>
      <c r="BN148" s="1063"/>
      <c r="BO148" s="1063"/>
      <c r="BP148" s="1063"/>
      <c r="BQ148" s="1063"/>
      <c r="BR148" s="1063"/>
      <c r="BS148" s="1063"/>
      <c r="BT148" s="1063"/>
      <c r="BU148" s="1063"/>
      <c r="BV148" s="1063"/>
      <c r="BW148" s="1063"/>
      <c r="BX148" s="1063"/>
      <c r="BY148" s="1063"/>
      <c r="BZ148" s="1063"/>
      <c r="CA148" s="1063"/>
      <c r="CB148" s="1063"/>
      <c r="CC148" s="1063"/>
      <c r="CD148" s="1063"/>
      <c r="CE148" s="1063"/>
      <c r="CF148" s="1063"/>
      <c r="CG148" s="1063"/>
      <c r="CH148" s="1063"/>
      <c r="CI148" s="1063"/>
      <c r="CJ148" s="1063"/>
      <c r="CK148" s="1063"/>
      <c r="CL148" s="1063"/>
      <c r="CM148" s="1063"/>
      <c r="CN148" s="1063"/>
      <c r="CO148" s="1063"/>
    </row>
    <row r="149" spans="4:93" x14ac:dyDescent="0.25">
      <c r="D149" s="1063"/>
      <c r="E149" s="1063"/>
      <c r="F149" s="1063"/>
      <c r="G149" s="1063"/>
      <c r="H149" s="1063"/>
      <c r="I149" s="1063"/>
      <c r="J149" s="1063"/>
      <c r="K149" s="1063"/>
      <c r="L149" s="1063"/>
      <c r="M149" s="1063"/>
      <c r="N149" s="1063"/>
      <c r="O149" s="1063"/>
      <c r="P149" s="1063"/>
      <c r="Q149" s="1063"/>
      <c r="R149" s="1063"/>
      <c r="S149" s="1063"/>
      <c r="T149" s="1063"/>
      <c r="U149" s="1063"/>
      <c r="V149" s="1063"/>
      <c r="W149" s="1063"/>
      <c r="X149" s="1063"/>
      <c r="Y149" s="1063"/>
      <c r="Z149" s="1063"/>
      <c r="AA149" s="1063"/>
      <c r="AB149" s="1063"/>
      <c r="AC149" s="1063"/>
      <c r="AD149" s="1063"/>
      <c r="AE149" s="1063"/>
      <c r="AF149" s="1063"/>
      <c r="AG149" s="1063"/>
      <c r="AH149" s="1063"/>
      <c r="AI149" s="1063"/>
      <c r="AJ149" s="1063"/>
      <c r="AK149" s="1063"/>
      <c r="AL149" s="1063"/>
      <c r="AM149" s="1063"/>
      <c r="AN149" s="1063"/>
      <c r="AO149" s="1063"/>
      <c r="AP149" s="1063"/>
      <c r="AQ149" s="1063"/>
      <c r="AR149" s="1063"/>
      <c r="AS149" s="1063"/>
      <c r="AT149" s="1063"/>
      <c r="AU149" s="1063"/>
      <c r="AV149" s="1063"/>
      <c r="AW149" s="1063"/>
      <c r="AX149" s="1063"/>
      <c r="AY149" s="1063"/>
      <c r="AZ149" s="1063"/>
      <c r="BA149" s="1063"/>
      <c r="BB149" s="1063"/>
      <c r="BC149" s="1063"/>
      <c r="BD149" s="1063"/>
      <c r="BE149" s="1063"/>
      <c r="BF149" s="1063"/>
      <c r="BG149" s="1063"/>
      <c r="BH149" s="1063"/>
      <c r="BI149" s="1063"/>
      <c r="BJ149" s="1063"/>
      <c r="BK149" s="1063"/>
      <c r="BL149" s="1063"/>
      <c r="BM149" s="1063"/>
      <c r="BN149" s="1063"/>
      <c r="BO149" s="1063"/>
      <c r="BP149" s="1063"/>
      <c r="BQ149" s="1063"/>
      <c r="BR149" s="1063"/>
      <c r="BS149" s="1063"/>
      <c r="BT149" s="1063"/>
      <c r="BU149" s="1063"/>
      <c r="BV149" s="1063"/>
      <c r="BW149" s="1063"/>
      <c r="BX149" s="1063"/>
      <c r="BY149" s="1063"/>
      <c r="BZ149" s="1063"/>
      <c r="CA149" s="1063"/>
      <c r="CB149" s="1063"/>
      <c r="CC149" s="1063"/>
      <c r="CD149" s="1063"/>
      <c r="CE149" s="1063"/>
      <c r="CF149" s="1063"/>
      <c r="CG149" s="1063"/>
      <c r="CH149" s="1063"/>
      <c r="CI149" s="1063"/>
      <c r="CJ149" s="1063"/>
      <c r="CK149" s="1063"/>
      <c r="CL149" s="1063"/>
      <c r="CM149" s="1063"/>
      <c r="CN149" s="1063"/>
      <c r="CO149" s="1063"/>
    </row>
    <row r="150" spans="4:93" x14ac:dyDescent="0.25">
      <c r="D150" s="1063"/>
      <c r="E150" s="1063"/>
      <c r="F150" s="1063"/>
      <c r="G150" s="1063"/>
      <c r="H150" s="1063"/>
      <c r="I150" s="1063"/>
      <c r="J150" s="1063"/>
      <c r="K150" s="1063"/>
      <c r="L150" s="1063"/>
      <c r="M150" s="1063"/>
      <c r="N150" s="1063"/>
      <c r="O150" s="1063"/>
      <c r="P150" s="1063"/>
      <c r="Q150" s="1063"/>
      <c r="R150" s="1063"/>
      <c r="S150" s="1063"/>
      <c r="T150" s="1063"/>
      <c r="U150" s="1063"/>
      <c r="V150" s="1063"/>
      <c r="W150" s="1063"/>
      <c r="X150" s="1063"/>
      <c r="Y150" s="1063"/>
      <c r="Z150" s="1063"/>
      <c r="AA150" s="1063"/>
      <c r="AB150" s="1063"/>
      <c r="AC150" s="1063"/>
      <c r="AD150" s="1063"/>
      <c r="AE150" s="1063"/>
      <c r="AF150" s="1063"/>
      <c r="AG150" s="1063"/>
      <c r="AH150" s="1063"/>
      <c r="AI150" s="1063"/>
      <c r="AJ150" s="1063"/>
      <c r="AK150" s="1063"/>
      <c r="AL150" s="1063"/>
      <c r="AM150" s="1063"/>
      <c r="AN150" s="1063"/>
      <c r="AO150" s="1063"/>
      <c r="AP150" s="1063"/>
      <c r="AQ150" s="1063"/>
      <c r="AR150" s="1063"/>
      <c r="AS150" s="1063"/>
      <c r="AT150" s="1063"/>
      <c r="AU150" s="1063"/>
      <c r="AV150" s="1063"/>
      <c r="AW150" s="1063"/>
      <c r="AX150" s="1063"/>
      <c r="AY150" s="1063"/>
      <c r="AZ150" s="1063"/>
      <c r="BA150" s="1063"/>
      <c r="BB150" s="1063"/>
      <c r="BC150" s="1063"/>
      <c r="BD150" s="1063"/>
      <c r="BE150" s="1063"/>
      <c r="BF150" s="1063"/>
      <c r="BG150" s="1063"/>
      <c r="BH150" s="1063"/>
      <c r="BI150" s="1063"/>
      <c r="BJ150" s="1063"/>
      <c r="BK150" s="1063"/>
      <c r="BL150" s="1063"/>
      <c r="BM150" s="1063"/>
      <c r="BN150" s="1063"/>
      <c r="BO150" s="1063"/>
      <c r="BP150" s="1063"/>
      <c r="BQ150" s="1063"/>
      <c r="BR150" s="1063"/>
      <c r="BS150" s="1063"/>
      <c r="BT150" s="1063"/>
      <c r="BU150" s="1063"/>
      <c r="BV150" s="1063"/>
      <c r="BW150" s="1063"/>
      <c r="BX150" s="1063"/>
      <c r="BY150" s="1063"/>
      <c r="BZ150" s="1063"/>
      <c r="CA150" s="1063"/>
      <c r="CB150" s="1063"/>
      <c r="CC150" s="1063"/>
      <c r="CD150" s="1063"/>
      <c r="CE150" s="1063"/>
      <c r="CF150" s="1063"/>
      <c r="CG150" s="1063"/>
      <c r="CH150" s="1063"/>
      <c r="CI150" s="1063"/>
      <c r="CJ150" s="1063"/>
      <c r="CK150" s="1063"/>
      <c r="CL150" s="1063"/>
      <c r="CM150" s="1063"/>
      <c r="CN150" s="1063"/>
      <c r="CO150" s="1063"/>
    </row>
    <row r="151" spans="4:93" x14ac:dyDescent="0.25">
      <c r="D151" s="1063"/>
      <c r="E151" s="1063"/>
      <c r="F151" s="1063"/>
      <c r="G151" s="1063"/>
      <c r="H151" s="1063"/>
      <c r="I151" s="1063"/>
      <c r="J151" s="1063"/>
      <c r="K151" s="1063"/>
      <c r="L151" s="1063"/>
      <c r="M151" s="1063"/>
      <c r="N151" s="1063"/>
      <c r="O151" s="1063"/>
      <c r="P151" s="1063"/>
      <c r="Q151" s="1063"/>
      <c r="R151" s="1063"/>
      <c r="S151" s="1063"/>
      <c r="T151" s="1063"/>
      <c r="U151" s="1063"/>
      <c r="V151" s="1063"/>
      <c r="W151" s="1063"/>
      <c r="X151" s="1063"/>
      <c r="Y151" s="1063"/>
      <c r="Z151" s="1063"/>
      <c r="AA151" s="1063"/>
      <c r="AB151" s="1063"/>
      <c r="AC151" s="1063"/>
      <c r="AD151" s="1063"/>
      <c r="AE151" s="1063"/>
      <c r="AF151" s="1063"/>
      <c r="AG151" s="1063"/>
      <c r="AH151" s="1063"/>
      <c r="AI151" s="1063"/>
      <c r="AJ151" s="1063"/>
      <c r="AK151" s="1063"/>
      <c r="AL151" s="1063"/>
      <c r="AM151" s="1063"/>
      <c r="AN151" s="1063"/>
      <c r="AO151" s="1063"/>
      <c r="AP151" s="1063"/>
      <c r="AQ151" s="1063"/>
      <c r="AR151" s="1063"/>
      <c r="AS151" s="1063"/>
      <c r="AT151" s="1063"/>
      <c r="AU151" s="1063"/>
      <c r="AV151" s="1063"/>
      <c r="AW151" s="1063"/>
      <c r="AX151" s="1063"/>
      <c r="AY151" s="1063"/>
      <c r="AZ151" s="1063"/>
      <c r="BA151" s="1063"/>
      <c r="BB151" s="1063"/>
      <c r="BC151" s="1063"/>
      <c r="BD151" s="1063"/>
      <c r="BE151" s="1063"/>
      <c r="BF151" s="1063"/>
      <c r="BG151" s="1063"/>
      <c r="BH151" s="1063"/>
      <c r="BI151" s="1063"/>
      <c r="BJ151" s="1063"/>
      <c r="BK151" s="1063"/>
      <c r="BL151" s="1063"/>
      <c r="BM151" s="1063"/>
      <c r="BN151" s="1063"/>
      <c r="BO151" s="1063"/>
      <c r="BP151" s="1063"/>
      <c r="BQ151" s="1063"/>
      <c r="BR151" s="1063"/>
      <c r="BS151" s="1063"/>
      <c r="BT151" s="1063"/>
      <c r="BU151" s="1063"/>
      <c r="BV151" s="1063"/>
      <c r="BW151" s="1063"/>
      <c r="BX151" s="1063"/>
      <c r="BY151" s="1063"/>
      <c r="BZ151" s="1063"/>
      <c r="CA151" s="1063"/>
      <c r="CB151" s="1063"/>
      <c r="CC151" s="1063"/>
      <c r="CD151" s="1063"/>
      <c r="CE151" s="1063"/>
      <c r="CF151" s="1063"/>
      <c r="CG151" s="1063"/>
      <c r="CH151" s="1063"/>
      <c r="CI151" s="1063"/>
      <c r="CJ151" s="1063"/>
      <c r="CK151" s="1063"/>
      <c r="CL151" s="1063"/>
      <c r="CM151" s="1063"/>
      <c r="CN151" s="1063"/>
      <c r="CO151" s="1063"/>
    </row>
    <row r="152" spans="4:93" x14ac:dyDescent="0.25">
      <c r="D152" s="1063"/>
      <c r="E152" s="1063"/>
      <c r="F152" s="1063"/>
      <c r="G152" s="1063"/>
      <c r="H152" s="1063"/>
      <c r="I152" s="1063"/>
      <c r="J152" s="1063"/>
      <c r="K152" s="1063"/>
      <c r="L152" s="1063"/>
      <c r="M152" s="1063"/>
      <c r="N152" s="1063"/>
      <c r="O152" s="1063"/>
      <c r="P152" s="1063"/>
      <c r="Q152" s="1063"/>
      <c r="R152" s="1063"/>
      <c r="S152" s="1063"/>
      <c r="T152" s="1063"/>
      <c r="U152" s="1063"/>
      <c r="V152" s="1063"/>
      <c r="W152" s="1063"/>
      <c r="X152" s="1063"/>
      <c r="Y152" s="1063"/>
      <c r="Z152" s="1063"/>
      <c r="AA152" s="1063"/>
      <c r="AB152" s="1063"/>
      <c r="AC152" s="1063"/>
      <c r="AD152" s="1063"/>
      <c r="AE152" s="1063"/>
      <c r="AF152" s="1063"/>
      <c r="AG152" s="1063"/>
      <c r="AH152" s="1063"/>
      <c r="AI152" s="1063"/>
      <c r="AJ152" s="1063"/>
      <c r="AK152" s="1063"/>
      <c r="AL152" s="1063"/>
      <c r="AM152" s="1063"/>
      <c r="AN152" s="1063"/>
      <c r="AO152" s="1063"/>
      <c r="AP152" s="1063"/>
      <c r="AQ152" s="1063"/>
      <c r="AR152" s="1063"/>
      <c r="AS152" s="1063"/>
      <c r="AT152" s="1063"/>
      <c r="AU152" s="1063"/>
      <c r="AV152" s="1063"/>
      <c r="AW152" s="1063"/>
      <c r="AX152" s="1063"/>
      <c r="AY152" s="1063"/>
      <c r="AZ152" s="1063"/>
      <c r="BA152" s="1063"/>
      <c r="BB152" s="1063"/>
      <c r="BC152" s="1063"/>
      <c r="BD152" s="1063"/>
      <c r="BE152" s="1063"/>
      <c r="BF152" s="1063"/>
      <c r="BG152" s="1063"/>
      <c r="BH152" s="1063"/>
      <c r="BI152" s="1063"/>
      <c r="BJ152" s="1063"/>
      <c r="BK152" s="1063"/>
      <c r="BL152" s="1063"/>
      <c r="BM152" s="1063"/>
      <c r="BN152" s="1063"/>
      <c r="BO152" s="1063"/>
      <c r="BP152" s="1063"/>
      <c r="BQ152" s="1063"/>
      <c r="BR152" s="1063"/>
      <c r="BS152" s="1063"/>
      <c r="BT152" s="1063"/>
      <c r="BU152" s="1063"/>
      <c r="BV152" s="1063"/>
      <c r="BW152" s="1063"/>
      <c r="BX152" s="1063"/>
      <c r="BY152" s="1063"/>
      <c r="BZ152" s="1063"/>
      <c r="CA152" s="1063"/>
      <c r="CB152" s="1063"/>
      <c r="CC152" s="1063"/>
      <c r="CD152" s="1063"/>
      <c r="CE152" s="1063"/>
      <c r="CF152" s="1063"/>
      <c r="CG152" s="1063"/>
      <c r="CH152" s="1063"/>
      <c r="CI152" s="1063"/>
      <c r="CJ152" s="1063"/>
      <c r="CK152" s="1063"/>
      <c r="CL152" s="1063"/>
      <c r="CM152" s="1063"/>
      <c r="CN152" s="1063"/>
      <c r="CO152" s="1063"/>
    </row>
    <row r="153" spans="4:93" x14ac:dyDescent="0.25">
      <c r="D153" s="1063"/>
      <c r="E153" s="1063"/>
      <c r="F153" s="1063"/>
      <c r="G153" s="1063"/>
      <c r="H153" s="1063"/>
      <c r="I153" s="1063"/>
      <c r="J153" s="1063"/>
      <c r="K153" s="1063"/>
      <c r="L153" s="1063"/>
      <c r="M153" s="1063"/>
      <c r="N153" s="1063"/>
      <c r="O153" s="1063"/>
      <c r="P153" s="1063"/>
      <c r="Q153" s="1063"/>
      <c r="R153" s="1063"/>
      <c r="S153" s="1063"/>
      <c r="T153" s="1063"/>
      <c r="U153" s="1063"/>
      <c r="V153" s="1063"/>
      <c r="W153" s="1063"/>
      <c r="X153" s="1063"/>
      <c r="Y153" s="1063"/>
      <c r="Z153" s="1063"/>
      <c r="AA153" s="1063"/>
      <c r="AB153" s="1063"/>
      <c r="AC153" s="1063"/>
      <c r="AD153" s="1063"/>
      <c r="AE153" s="1063"/>
      <c r="AF153" s="1063"/>
      <c r="AG153" s="1063"/>
      <c r="AH153" s="1063"/>
      <c r="AI153" s="1063"/>
      <c r="AJ153" s="1063"/>
      <c r="AK153" s="1063"/>
      <c r="AL153" s="1063"/>
      <c r="AM153" s="1063"/>
      <c r="AN153" s="1063"/>
      <c r="AO153" s="1063"/>
      <c r="AP153" s="1063"/>
      <c r="AQ153" s="1063"/>
      <c r="AR153" s="1063"/>
      <c r="AS153" s="1063"/>
      <c r="AT153" s="1063"/>
      <c r="AU153" s="1063"/>
      <c r="AV153" s="1063"/>
      <c r="AW153" s="1063"/>
      <c r="AX153" s="1063"/>
      <c r="AY153" s="1063"/>
      <c r="AZ153" s="1063"/>
      <c r="BA153" s="1063"/>
      <c r="BB153" s="1063"/>
      <c r="BC153" s="1063"/>
      <c r="BD153" s="1063"/>
      <c r="BE153" s="1063"/>
      <c r="BF153" s="1063"/>
      <c r="BG153" s="1063"/>
      <c r="BH153" s="1063"/>
      <c r="BI153" s="1063"/>
      <c r="BJ153" s="1063"/>
      <c r="BK153" s="1063"/>
      <c r="BL153" s="1063"/>
      <c r="BM153" s="1063"/>
      <c r="BN153" s="1063"/>
      <c r="BO153" s="1063"/>
      <c r="BP153" s="1063"/>
      <c r="BQ153" s="1063"/>
      <c r="BR153" s="1063"/>
      <c r="BS153" s="1063"/>
      <c r="BT153" s="1063"/>
      <c r="BU153" s="1063"/>
      <c r="BV153" s="1063"/>
      <c r="BW153" s="1063"/>
      <c r="BX153" s="1063"/>
      <c r="BY153" s="1063"/>
      <c r="BZ153" s="1063"/>
      <c r="CA153" s="1063"/>
      <c r="CB153" s="1063"/>
      <c r="CC153" s="1063"/>
      <c r="CD153" s="1063"/>
      <c r="CE153" s="1063"/>
      <c r="CF153" s="1063"/>
      <c r="CG153" s="1063"/>
      <c r="CH153" s="1063"/>
      <c r="CI153" s="1063"/>
      <c r="CJ153" s="1063"/>
      <c r="CK153" s="1063"/>
      <c r="CL153" s="1063"/>
      <c r="CM153" s="1063"/>
      <c r="CN153" s="1063"/>
      <c r="CO153" s="1063"/>
    </row>
    <row r="154" spans="4:93" x14ac:dyDescent="0.25">
      <c r="D154" s="1063"/>
      <c r="E154" s="1063"/>
      <c r="F154" s="1063"/>
      <c r="G154" s="1063"/>
      <c r="H154" s="1063"/>
      <c r="I154" s="1063"/>
      <c r="J154" s="1063"/>
      <c r="K154" s="1063"/>
      <c r="L154" s="1063"/>
      <c r="M154" s="1063"/>
      <c r="N154" s="1063"/>
      <c r="O154" s="1063"/>
      <c r="P154" s="1063"/>
      <c r="Q154" s="1063"/>
      <c r="R154" s="1063"/>
      <c r="S154" s="1063"/>
      <c r="T154" s="1063"/>
      <c r="U154" s="1063"/>
      <c r="V154" s="1063"/>
      <c r="W154" s="1063"/>
      <c r="X154" s="1063"/>
      <c r="Y154" s="1063"/>
      <c r="Z154" s="1063"/>
      <c r="AA154" s="1063"/>
      <c r="AB154" s="1063"/>
      <c r="AC154" s="1063"/>
      <c r="AD154" s="1063"/>
      <c r="AE154" s="1063"/>
      <c r="AF154" s="1063"/>
      <c r="AG154" s="1063"/>
      <c r="AH154" s="1063"/>
      <c r="AI154" s="1063"/>
      <c r="AJ154" s="1063"/>
      <c r="AK154" s="1063"/>
      <c r="AL154" s="1063"/>
      <c r="AM154" s="1063"/>
      <c r="AN154" s="1063"/>
      <c r="AO154" s="1063"/>
      <c r="AP154" s="1063"/>
      <c r="AQ154" s="1063"/>
      <c r="AR154" s="1063"/>
      <c r="AS154" s="1063"/>
      <c r="AT154" s="1063"/>
      <c r="AU154" s="1063"/>
      <c r="AV154" s="1063"/>
      <c r="AW154" s="1063"/>
      <c r="AX154" s="1063"/>
      <c r="AY154" s="1063"/>
      <c r="AZ154" s="1063"/>
      <c r="BA154" s="1063"/>
      <c r="BB154" s="1063"/>
      <c r="BC154" s="1063"/>
      <c r="BD154" s="1063"/>
      <c r="BE154" s="1063"/>
      <c r="BF154" s="1063"/>
      <c r="BG154" s="1063"/>
      <c r="BH154" s="1063"/>
      <c r="BI154" s="1063"/>
      <c r="BJ154" s="1063"/>
      <c r="BK154" s="1063"/>
      <c r="BL154" s="1063"/>
      <c r="BM154" s="1063"/>
      <c r="BN154" s="1063"/>
      <c r="BO154" s="1063"/>
      <c r="BP154" s="1063"/>
      <c r="BQ154" s="1063"/>
      <c r="BR154" s="1063"/>
      <c r="BS154" s="1063"/>
      <c r="BT154" s="1063"/>
      <c r="BU154" s="1063"/>
      <c r="BV154" s="1063"/>
      <c r="BW154" s="1063"/>
      <c r="BX154" s="1063"/>
      <c r="BY154" s="1063"/>
      <c r="BZ154" s="1063"/>
      <c r="CA154" s="1063"/>
      <c r="CB154" s="1063"/>
      <c r="CC154" s="1063"/>
      <c r="CD154" s="1063"/>
      <c r="CE154" s="1063"/>
      <c r="CF154" s="1063"/>
      <c r="CG154" s="1063"/>
      <c r="CH154" s="1063"/>
      <c r="CI154" s="1063"/>
      <c r="CJ154" s="1063"/>
      <c r="CK154" s="1063"/>
      <c r="CL154" s="1063"/>
      <c r="CM154" s="1063"/>
      <c r="CN154" s="1063"/>
      <c r="CO154" s="1063"/>
    </row>
    <row r="155" spans="4:93" x14ac:dyDescent="0.25">
      <c r="D155" s="1063"/>
      <c r="E155" s="1063"/>
      <c r="F155" s="1063"/>
      <c r="G155" s="1063"/>
      <c r="H155" s="1063"/>
      <c r="I155" s="1063"/>
      <c r="J155" s="1063"/>
      <c r="K155" s="1063"/>
      <c r="L155" s="1063"/>
      <c r="M155" s="1063"/>
      <c r="N155" s="1063"/>
      <c r="O155" s="1063"/>
      <c r="P155" s="1063"/>
      <c r="Q155" s="1063"/>
      <c r="R155" s="1063"/>
      <c r="S155" s="1063"/>
      <c r="T155" s="1063"/>
      <c r="U155" s="1063"/>
      <c r="V155" s="1063"/>
      <c r="W155" s="1063"/>
      <c r="X155" s="1063"/>
      <c r="Y155" s="1063"/>
      <c r="Z155" s="1063"/>
      <c r="AA155" s="1063"/>
      <c r="AB155" s="1063"/>
      <c r="AC155" s="1063"/>
      <c r="AD155" s="1063"/>
      <c r="AE155" s="1063"/>
      <c r="AF155" s="1063"/>
      <c r="AG155" s="1063"/>
      <c r="AH155" s="1063"/>
      <c r="AI155" s="1063"/>
      <c r="AJ155" s="1063"/>
      <c r="AK155" s="1063"/>
      <c r="AL155" s="1063"/>
      <c r="AM155" s="1063"/>
      <c r="AN155" s="1063"/>
      <c r="AO155" s="1063"/>
      <c r="AP155" s="1063"/>
      <c r="AQ155" s="1063"/>
      <c r="AR155" s="1063"/>
      <c r="AS155" s="1063"/>
      <c r="AT155" s="1063"/>
      <c r="AU155" s="1063"/>
      <c r="AV155" s="1063"/>
      <c r="AW155" s="1063"/>
      <c r="AX155" s="1063"/>
      <c r="AY155" s="1063"/>
      <c r="AZ155" s="1063"/>
      <c r="BA155" s="1063"/>
      <c r="BB155" s="1063"/>
      <c r="BC155" s="1063"/>
      <c r="BD155" s="1063"/>
      <c r="BE155" s="1063"/>
      <c r="BF155" s="1063"/>
      <c r="BG155" s="1063"/>
      <c r="BH155" s="1063"/>
      <c r="BI155" s="1063"/>
      <c r="BJ155" s="1063"/>
      <c r="BK155" s="1063"/>
      <c r="BL155" s="1063"/>
      <c r="BM155" s="1063"/>
      <c r="BN155" s="1063"/>
      <c r="BO155" s="1063"/>
      <c r="BP155" s="1063"/>
      <c r="BQ155" s="1063"/>
      <c r="BR155" s="1063"/>
      <c r="BS155" s="1063"/>
      <c r="BT155" s="1063"/>
      <c r="BU155" s="1063"/>
      <c r="BV155" s="1063"/>
      <c r="BW155" s="1063"/>
      <c r="BX155" s="1063"/>
      <c r="BY155" s="1063"/>
      <c r="BZ155" s="1063"/>
      <c r="CA155" s="1063"/>
      <c r="CB155" s="1063"/>
      <c r="CC155" s="1063"/>
      <c r="CD155" s="1063"/>
      <c r="CE155" s="1063"/>
      <c r="CF155" s="1063"/>
      <c r="CG155" s="1063"/>
      <c r="CH155" s="1063"/>
      <c r="CI155" s="1063"/>
      <c r="CJ155" s="1063"/>
      <c r="CK155" s="1063"/>
      <c r="CL155" s="1063"/>
      <c r="CM155" s="1063"/>
      <c r="CN155" s="1063"/>
      <c r="CO155" s="1063"/>
    </row>
    <row r="156" spans="4:93" x14ac:dyDescent="0.25">
      <c r="D156" s="1063"/>
      <c r="E156" s="1063"/>
      <c r="F156" s="1063"/>
      <c r="G156" s="1063"/>
      <c r="H156" s="1063"/>
      <c r="I156" s="1063"/>
      <c r="J156" s="1063"/>
      <c r="K156" s="1063"/>
      <c r="L156" s="1063"/>
      <c r="M156" s="1063"/>
      <c r="N156" s="1063"/>
      <c r="O156" s="1063"/>
      <c r="P156" s="1063"/>
      <c r="Q156" s="1063"/>
      <c r="R156" s="1063"/>
      <c r="S156" s="1063"/>
      <c r="T156" s="1063"/>
      <c r="U156" s="1063"/>
      <c r="V156" s="1063"/>
      <c r="W156" s="1063"/>
      <c r="X156" s="1063"/>
      <c r="Y156" s="1063"/>
      <c r="Z156" s="1063"/>
      <c r="AA156" s="1063"/>
      <c r="AB156" s="1063"/>
      <c r="AC156" s="1063"/>
      <c r="AD156" s="1063"/>
      <c r="AE156" s="1063"/>
      <c r="AF156" s="1063"/>
      <c r="AG156" s="1063"/>
      <c r="AH156" s="1063"/>
      <c r="AI156" s="1063"/>
      <c r="AJ156" s="1063"/>
      <c r="AK156" s="1063"/>
      <c r="AL156" s="1063"/>
      <c r="AM156" s="1063"/>
      <c r="AN156" s="1063"/>
      <c r="AO156" s="1063"/>
      <c r="AP156" s="1063"/>
      <c r="AQ156" s="1063"/>
      <c r="AR156" s="1063"/>
      <c r="AS156" s="1063"/>
      <c r="AT156" s="1063"/>
      <c r="AU156" s="1063"/>
      <c r="AV156" s="1063"/>
      <c r="AW156" s="1063"/>
      <c r="AX156" s="1063"/>
      <c r="AY156" s="1063"/>
      <c r="AZ156" s="1063"/>
      <c r="BA156" s="1063"/>
      <c r="BB156" s="1063"/>
      <c r="BC156" s="1063"/>
      <c r="BD156" s="1063"/>
      <c r="BE156" s="1063"/>
      <c r="BF156" s="1063"/>
      <c r="BG156" s="1063"/>
      <c r="BH156" s="1063"/>
      <c r="BI156" s="1063"/>
      <c r="BJ156" s="1063"/>
      <c r="BK156" s="1063"/>
      <c r="BL156" s="1063"/>
      <c r="BM156" s="1063"/>
      <c r="BN156" s="1063"/>
      <c r="BO156" s="1063"/>
      <c r="BP156" s="1063"/>
      <c r="BQ156" s="1063"/>
      <c r="BR156" s="1063"/>
      <c r="BS156" s="1063"/>
      <c r="BT156" s="1063"/>
      <c r="BU156" s="1063"/>
      <c r="BV156" s="1063"/>
      <c r="BW156" s="1063"/>
      <c r="BX156" s="1063"/>
      <c r="BY156" s="1063"/>
      <c r="BZ156" s="1063"/>
      <c r="CA156" s="1063"/>
      <c r="CB156" s="1063"/>
      <c r="CC156" s="1063"/>
      <c r="CD156" s="1063"/>
      <c r="CE156" s="1063"/>
      <c r="CF156" s="1063"/>
      <c r="CG156" s="1063"/>
      <c r="CH156" s="1063"/>
      <c r="CI156" s="1063"/>
      <c r="CJ156" s="1063"/>
      <c r="CK156" s="1063"/>
      <c r="CL156" s="1063"/>
      <c r="CM156" s="1063"/>
      <c r="CN156" s="1063"/>
      <c r="CO156" s="1063"/>
    </row>
    <row r="157" spans="4:93" x14ac:dyDescent="0.25">
      <c r="D157" s="1063"/>
      <c r="E157" s="1063"/>
      <c r="F157" s="1063"/>
      <c r="G157" s="1063"/>
      <c r="H157" s="1063"/>
      <c r="I157" s="1063"/>
      <c r="J157" s="1063"/>
      <c r="K157" s="1063"/>
      <c r="L157" s="1063"/>
      <c r="M157" s="1063"/>
      <c r="N157" s="1063"/>
      <c r="O157" s="1063"/>
      <c r="P157" s="1063"/>
      <c r="Q157" s="1063"/>
      <c r="R157" s="1063"/>
      <c r="S157" s="1063"/>
      <c r="T157" s="1063"/>
      <c r="U157" s="1063"/>
      <c r="V157" s="1063"/>
      <c r="W157" s="1063"/>
      <c r="X157" s="1063"/>
      <c r="Y157" s="1063"/>
      <c r="Z157" s="1063"/>
      <c r="AA157" s="1063"/>
      <c r="AB157" s="1063"/>
      <c r="AC157" s="1063"/>
      <c r="AD157" s="1063"/>
      <c r="AE157" s="1063"/>
      <c r="AF157" s="1063"/>
      <c r="AG157" s="1063"/>
      <c r="AH157" s="1063"/>
      <c r="AI157" s="1063"/>
      <c r="AJ157" s="1063"/>
      <c r="AK157" s="1063"/>
      <c r="AL157" s="1063"/>
      <c r="AM157" s="1063"/>
      <c r="AN157" s="1063"/>
      <c r="AO157" s="1063"/>
      <c r="AP157" s="1063"/>
      <c r="AQ157" s="1063"/>
      <c r="AR157" s="1063"/>
      <c r="AS157" s="1063"/>
      <c r="AT157" s="1063"/>
      <c r="AU157" s="1063"/>
      <c r="AV157" s="1063"/>
      <c r="AW157" s="1063"/>
      <c r="AX157" s="1063"/>
      <c r="AY157" s="1063"/>
      <c r="AZ157" s="1063"/>
      <c r="BA157" s="1063"/>
      <c r="BB157" s="1063"/>
      <c r="BC157" s="1063"/>
      <c r="BD157" s="1063"/>
      <c r="BE157" s="1063"/>
      <c r="BF157" s="1063"/>
      <c r="BG157" s="1063"/>
      <c r="BH157" s="1063"/>
      <c r="BI157" s="1063"/>
      <c r="BJ157" s="1063"/>
      <c r="BK157" s="1063"/>
      <c r="BL157" s="1063"/>
      <c r="BM157" s="1063"/>
      <c r="BN157" s="1063"/>
      <c r="BO157" s="1063"/>
      <c r="BP157" s="1063"/>
      <c r="BQ157" s="1063"/>
      <c r="BR157" s="1063"/>
      <c r="BS157" s="1063"/>
      <c r="BT157" s="1063"/>
      <c r="BU157" s="1063"/>
      <c r="BV157" s="1063"/>
      <c r="BW157" s="1063"/>
      <c r="BX157" s="1063"/>
      <c r="BY157" s="1063"/>
      <c r="BZ157" s="1063"/>
      <c r="CA157" s="1063"/>
      <c r="CB157" s="1063"/>
      <c r="CC157" s="1063"/>
      <c r="CD157" s="1063"/>
      <c r="CE157" s="1063"/>
      <c r="CF157" s="1063"/>
      <c r="CG157" s="1063"/>
      <c r="CH157" s="1063"/>
      <c r="CI157" s="1063"/>
      <c r="CJ157" s="1063"/>
      <c r="CK157" s="1063"/>
      <c r="CL157" s="1063"/>
      <c r="CM157" s="1063"/>
      <c r="CN157" s="1063"/>
      <c r="CO157" s="1063"/>
    </row>
    <row r="158" spans="4:93" x14ac:dyDescent="0.25">
      <c r="D158" s="1063"/>
      <c r="E158" s="1063"/>
      <c r="F158" s="1063"/>
      <c r="G158" s="1063"/>
      <c r="H158" s="1063"/>
      <c r="I158" s="1063"/>
      <c r="J158" s="1063"/>
      <c r="K158" s="1063"/>
      <c r="L158" s="1063"/>
      <c r="M158" s="1063"/>
      <c r="N158" s="1063"/>
      <c r="O158" s="1063"/>
      <c r="P158" s="1063"/>
      <c r="Q158" s="1063"/>
      <c r="R158" s="1063"/>
      <c r="S158" s="1063"/>
      <c r="T158" s="1063"/>
      <c r="U158" s="1063"/>
      <c r="V158" s="1063"/>
      <c r="W158" s="1063"/>
      <c r="X158" s="1063"/>
      <c r="Y158" s="1063"/>
      <c r="Z158" s="1063"/>
      <c r="AA158" s="1063"/>
      <c r="AB158" s="1063"/>
      <c r="AC158" s="1063"/>
      <c r="AD158" s="1063"/>
      <c r="AE158" s="1063"/>
      <c r="AF158" s="1063"/>
      <c r="AG158" s="1063"/>
      <c r="AH158" s="1063"/>
      <c r="AI158" s="1063"/>
      <c r="AJ158" s="1063"/>
      <c r="AK158" s="1063"/>
      <c r="AL158" s="1063"/>
      <c r="AM158" s="1063"/>
      <c r="AN158" s="1063"/>
      <c r="AO158" s="1063"/>
      <c r="AP158" s="1063"/>
      <c r="AQ158" s="1063"/>
      <c r="AR158" s="1063"/>
      <c r="AS158" s="1063"/>
      <c r="AT158" s="1063"/>
      <c r="AU158" s="1063"/>
      <c r="AV158" s="1063"/>
      <c r="AW158" s="1063"/>
      <c r="AX158" s="1063"/>
      <c r="AY158" s="1063"/>
      <c r="AZ158" s="1063"/>
      <c r="BA158" s="1063"/>
      <c r="BB158" s="1063"/>
      <c r="BC158" s="1063"/>
      <c r="BD158" s="1063"/>
      <c r="BE158" s="1063"/>
      <c r="BF158" s="1063"/>
      <c r="BG158" s="1063"/>
      <c r="BH158" s="1063"/>
      <c r="BI158" s="1063"/>
      <c r="BJ158" s="1063"/>
      <c r="BK158" s="1063"/>
      <c r="BL158" s="1063"/>
      <c r="BM158" s="1063"/>
      <c r="BN158" s="1063"/>
      <c r="BO158" s="1063"/>
      <c r="BP158" s="1063"/>
      <c r="BQ158" s="1063"/>
      <c r="BR158" s="1063"/>
      <c r="BS158" s="1063"/>
      <c r="BT158" s="1063"/>
      <c r="BU158" s="1063"/>
      <c r="BV158" s="1063"/>
      <c r="BW158" s="1063"/>
      <c r="BX158" s="1063"/>
      <c r="BY158" s="1063"/>
      <c r="BZ158" s="1063"/>
      <c r="CA158" s="1063"/>
      <c r="CB158" s="1063"/>
      <c r="CC158" s="1063"/>
      <c r="CD158" s="1063"/>
      <c r="CE158" s="1063"/>
      <c r="CF158" s="1063"/>
      <c r="CG158" s="1063"/>
      <c r="CH158" s="1063"/>
      <c r="CI158" s="1063"/>
      <c r="CJ158" s="1063"/>
      <c r="CK158" s="1063"/>
      <c r="CL158" s="1063"/>
      <c r="CM158" s="1063"/>
      <c r="CN158" s="1063"/>
      <c r="CO158" s="1063"/>
    </row>
    <row r="159" spans="4:93" x14ac:dyDescent="0.25">
      <c r="D159" s="1063"/>
      <c r="E159" s="1063"/>
      <c r="F159" s="1063"/>
      <c r="G159" s="1063"/>
      <c r="H159" s="1063"/>
      <c r="I159" s="1063"/>
      <c r="J159" s="1063"/>
      <c r="K159" s="1063"/>
      <c r="L159" s="1063"/>
      <c r="M159" s="1063"/>
      <c r="N159" s="1063"/>
      <c r="O159" s="1063"/>
      <c r="P159" s="1063"/>
      <c r="Q159" s="1063"/>
      <c r="R159" s="1063"/>
      <c r="S159" s="1063"/>
      <c r="T159" s="1063"/>
      <c r="U159" s="1063"/>
      <c r="V159" s="1063"/>
      <c r="W159" s="1063"/>
      <c r="X159" s="1063"/>
      <c r="Y159" s="1063"/>
      <c r="Z159" s="1063"/>
      <c r="AA159" s="1063"/>
      <c r="AB159" s="1063"/>
      <c r="AC159" s="1063"/>
      <c r="AD159" s="1063"/>
      <c r="AE159" s="1063"/>
      <c r="AF159" s="1063"/>
      <c r="AG159" s="1063"/>
      <c r="AH159" s="1063"/>
      <c r="AI159" s="1063"/>
      <c r="AJ159" s="1063"/>
      <c r="AK159" s="1063"/>
      <c r="AL159" s="1063"/>
      <c r="AM159" s="1063"/>
      <c r="AN159" s="1063"/>
      <c r="AO159" s="1063"/>
      <c r="AP159" s="1063"/>
      <c r="AQ159" s="1063"/>
      <c r="AR159" s="1063"/>
      <c r="AS159" s="1063"/>
      <c r="AT159" s="1063"/>
      <c r="AU159" s="1063"/>
      <c r="AV159" s="1063"/>
      <c r="AW159" s="1063"/>
      <c r="AX159" s="1063"/>
      <c r="AY159" s="1063"/>
      <c r="AZ159" s="1063"/>
      <c r="BA159" s="1063"/>
      <c r="BB159" s="1063"/>
      <c r="BC159" s="1063"/>
      <c r="BD159" s="1063"/>
      <c r="BE159" s="1063"/>
      <c r="BF159" s="1063"/>
      <c r="BG159" s="1063"/>
      <c r="BH159" s="1063"/>
      <c r="BI159" s="1063"/>
      <c r="BJ159" s="1063"/>
      <c r="BK159" s="1063"/>
      <c r="BL159" s="1063"/>
      <c r="BM159" s="1063"/>
      <c r="BN159" s="1063"/>
      <c r="BO159" s="1063"/>
      <c r="BP159" s="1063"/>
      <c r="BQ159" s="1063"/>
      <c r="BR159" s="1063"/>
      <c r="BS159" s="1063"/>
      <c r="BT159" s="1063"/>
      <c r="BU159" s="1063"/>
      <c r="BV159" s="1063"/>
      <c r="BW159" s="1063"/>
      <c r="BX159" s="1063"/>
      <c r="BY159" s="1063"/>
      <c r="BZ159" s="1063"/>
      <c r="CA159" s="1063"/>
      <c r="CB159" s="1063"/>
      <c r="CC159" s="1063"/>
      <c r="CD159" s="1063"/>
      <c r="CE159" s="1063"/>
      <c r="CF159" s="1063"/>
      <c r="CG159" s="1063"/>
      <c r="CH159" s="1063"/>
      <c r="CI159" s="1063"/>
      <c r="CJ159" s="1063"/>
      <c r="CK159" s="1063"/>
      <c r="CL159" s="1063"/>
      <c r="CM159" s="1063"/>
      <c r="CN159" s="1063"/>
      <c r="CO159" s="1063"/>
    </row>
    <row r="160" spans="4:93" x14ac:dyDescent="0.25">
      <c r="D160" s="1063"/>
      <c r="E160" s="1063"/>
      <c r="F160" s="1063"/>
      <c r="G160" s="1063"/>
      <c r="H160" s="1063"/>
      <c r="I160" s="1063"/>
      <c r="J160" s="1063"/>
      <c r="K160" s="1063"/>
      <c r="L160" s="1063"/>
      <c r="M160" s="1063"/>
      <c r="N160" s="1063"/>
      <c r="O160" s="1063"/>
      <c r="P160" s="1063"/>
      <c r="Q160" s="1063"/>
      <c r="R160" s="1063"/>
      <c r="S160" s="1063"/>
      <c r="T160" s="1063"/>
      <c r="U160" s="1063"/>
      <c r="V160" s="1063"/>
      <c r="W160" s="1063"/>
      <c r="X160" s="1063"/>
      <c r="Y160" s="1063"/>
      <c r="Z160" s="1063"/>
      <c r="AA160" s="1063"/>
      <c r="AB160" s="1063"/>
      <c r="AC160" s="1063"/>
      <c r="AD160" s="1063"/>
      <c r="AE160" s="1063"/>
      <c r="AF160" s="1063"/>
      <c r="AG160" s="1063"/>
      <c r="AH160" s="1063"/>
      <c r="AI160" s="1063"/>
      <c r="AJ160" s="1063"/>
      <c r="AK160" s="1063"/>
      <c r="AL160" s="1063"/>
      <c r="AM160" s="1063"/>
      <c r="AN160" s="1063"/>
      <c r="AO160" s="1063"/>
      <c r="AP160" s="1063"/>
      <c r="AQ160" s="1063"/>
      <c r="AR160" s="1063"/>
      <c r="AS160" s="1063"/>
      <c r="AT160" s="1063"/>
      <c r="AU160" s="1063"/>
      <c r="AV160" s="1063"/>
      <c r="AW160" s="1063"/>
      <c r="AX160" s="1063"/>
      <c r="AY160" s="1063"/>
      <c r="AZ160" s="1063"/>
      <c r="BA160" s="1063"/>
      <c r="BB160" s="1063"/>
      <c r="BC160" s="1063"/>
      <c r="BD160" s="1063"/>
      <c r="BE160" s="1063"/>
      <c r="BF160" s="1063"/>
      <c r="BG160" s="1063"/>
      <c r="BH160" s="1063"/>
      <c r="BI160" s="1063"/>
      <c r="BJ160" s="1063"/>
      <c r="BK160" s="1063"/>
      <c r="BL160" s="1063"/>
      <c r="BM160" s="1063"/>
      <c r="BN160" s="1063"/>
      <c r="BO160" s="1063"/>
      <c r="BP160" s="1063"/>
      <c r="BQ160" s="1063"/>
      <c r="BR160" s="1063"/>
      <c r="BS160" s="1063"/>
      <c r="BT160" s="1063"/>
      <c r="BU160" s="1063"/>
      <c r="BV160" s="1063"/>
      <c r="BW160" s="1063"/>
      <c r="BX160" s="1063"/>
      <c r="BY160" s="1063"/>
      <c r="BZ160" s="1063"/>
      <c r="CA160" s="1063"/>
      <c r="CB160" s="1063"/>
      <c r="CC160" s="1063"/>
      <c r="CD160" s="1063"/>
      <c r="CE160" s="1063"/>
      <c r="CF160" s="1063"/>
      <c r="CG160" s="1063"/>
      <c r="CH160" s="1063"/>
      <c r="CI160" s="1063"/>
      <c r="CJ160" s="1063"/>
      <c r="CK160" s="1063"/>
      <c r="CL160" s="1063"/>
      <c r="CM160" s="1063"/>
      <c r="CN160" s="1063"/>
      <c r="CO160" s="1063"/>
    </row>
    <row r="161" spans="4:93" x14ac:dyDescent="0.25">
      <c r="D161" s="1063"/>
      <c r="E161" s="1063"/>
      <c r="F161" s="1063"/>
      <c r="G161" s="1063"/>
      <c r="H161" s="1063"/>
      <c r="I161" s="1063"/>
      <c r="J161" s="1063"/>
      <c r="K161" s="1063"/>
      <c r="L161" s="1063"/>
      <c r="M161" s="1063"/>
      <c r="N161" s="1063"/>
      <c r="O161" s="1063"/>
      <c r="P161" s="1063"/>
      <c r="Q161" s="1063"/>
      <c r="R161" s="1063"/>
      <c r="S161" s="1063"/>
      <c r="T161" s="1063"/>
      <c r="U161" s="1063"/>
      <c r="V161" s="1063"/>
      <c r="W161" s="1063"/>
      <c r="X161" s="1063"/>
      <c r="Y161" s="1063"/>
      <c r="Z161" s="1063"/>
      <c r="AA161" s="1063"/>
      <c r="AB161" s="1063"/>
      <c r="AC161" s="1063"/>
      <c r="AD161" s="1063"/>
      <c r="AE161" s="1063"/>
      <c r="AF161" s="1063"/>
      <c r="AG161" s="1063"/>
      <c r="AH161" s="1063"/>
      <c r="AI161" s="1063"/>
      <c r="AJ161" s="1063"/>
      <c r="AK161" s="1063"/>
      <c r="AL161" s="1063"/>
      <c r="AM161" s="1063"/>
      <c r="AN161" s="1063"/>
      <c r="AO161" s="1063"/>
      <c r="AP161" s="1063"/>
      <c r="AQ161" s="1063"/>
      <c r="AR161" s="1063"/>
      <c r="AS161" s="1063"/>
      <c r="AT161" s="1063"/>
      <c r="AU161" s="1063"/>
      <c r="AV161" s="1063"/>
      <c r="AW161" s="1063"/>
      <c r="AX161" s="1063"/>
      <c r="AY161" s="1063"/>
      <c r="AZ161" s="1063"/>
      <c r="BA161" s="1063"/>
      <c r="BB161" s="1063"/>
      <c r="BC161" s="1063"/>
      <c r="BD161" s="1063"/>
      <c r="BE161" s="1063"/>
      <c r="BF161" s="1063"/>
      <c r="BG161" s="1063"/>
      <c r="BH161" s="1063"/>
      <c r="BI161" s="1063"/>
      <c r="BJ161" s="1063"/>
      <c r="BK161" s="1063"/>
      <c r="BL161" s="1063"/>
      <c r="BM161" s="1063"/>
      <c r="BN161" s="1063"/>
      <c r="BO161" s="1063"/>
      <c r="BP161" s="1063"/>
      <c r="BQ161" s="1063"/>
      <c r="BR161" s="1063"/>
      <c r="BS161" s="1063"/>
      <c r="BT161" s="1063"/>
      <c r="BU161" s="1063"/>
      <c r="BV161" s="1063"/>
      <c r="BW161" s="1063"/>
      <c r="BX161" s="1063"/>
      <c r="BY161" s="1063"/>
      <c r="BZ161" s="1063"/>
      <c r="CA161" s="1063"/>
      <c r="CB161" s="1063"/>
      <c r="CC161" s="1063"/>
      <c r="CD161" s="1063"/>
      <c r="CE161" s="1063"/>
      <c r="CF161" s="1063"/>
      <c r="CG161" s="1063"/>
      <c r="CH161" s="1063"/>
      <c r="CI161" s="1063"/>
      <c r="CJ161" s="1063"/>
      <c r="CK161" s="1063"/>
      <c r="CL161" s="1063"/>
      <c r="CM161" s="1063"/>
      <c r="CN161" s="1063"/>
      <c r="CO161" s="1063"/>
    </row>
    <row r="162" spans="4:93" x14ac:dyDescent="0.25">
      <c r="D162" s="1063"/>
      <c r="E162" s="1063"/>
      <c r="F162" s="1063"/>
      <c r="G162" s="1063"/>
      <c r="H162" s="1063"/>
      <c r="I162" s="1063"/>
      <c r="J162" s="1063"/>
      <c r="K162" s="1063"/>
      <c r="L162" s="1063"/>
      <c r="M162" s="1063"/>
      <c r="N162" s="1063"/>
      <c r="O162" s="1063"/>
      <c r="P162" s="1063"/>
      <c r="Q162" s="1063"/>
      <c r="R162" s="1063"/>
      <c r="S162" s="1063"/>
      <c r="T162" s="1063"/>
      <c r="U162" s="1063"/>
      <c r="V162" s="1063"/>
      <c r="W162" s="1063"/>
      <c r="X162" s="1063"/>
      <c r="Y162" s="1063"/>
      <c r="Z162" s="1063"/>
      <c r="AA162" s="1063"/>
      <c r="AB162" s="1063"/>
      <c r="AC162" s="1063"/>
      <c r="AD162" s="1063"/>
      <c r="AE162" s="1063"/>
      <c r="AF162" s="1063"/>
      <c r="AG162" s="1063"/>
      <c r="AH162" s="1063"/>
      <c r="AI162" s="1063"/>
      <c r="AJ162" s="1063"/>
      <c r="AK162" s="1063"/>
      <c r="AL162" s="1063"/>
      <c r="AM162" s="1063"/>
      <c r="AN162" s="1063"/>
      <c r="AO162" s="1063"/>
      <c r="AP162" s="1063"/>
      <c r="AQ162" s="1063"/>
      <c r="AR162" s="1063"/>
      <c r="AS162" s="1063"/>
      <c r="AT162" s="1063"/>
      <c r="AU162" s="1063"/>
      <c r="AV162" s="1063"/>
      <c r="AW162" s="1063"/>
      <c r="AX162" s="1063"/>
      <c r="AY162" s="1063"/>
      <c r="AZ162" s="1063"/>
      <c r="BA162" s="1063"/>
      <c r="BB162" s="1063"/>
      <c r="BC162" s="1063"/>
      <c r="BD162" s="1063"/>
      <c r="BE162" s="1063"/>
      <c r="BF162" s="1063"/>
      <c r="BG162" s="1063"/>
      <c r="BH162" s="1063"/>
      <c r="BI162" s="1063"/>
      <c r="BJ162" s="1063"/>
      <c r="BK162" s="1063"/>
      <c r="BL162" s="1063"/>
      <c r="BM162" s="1063"/>
      <c r="BN162" s="1063"/>
      <c r="BO162" s="1063"/>
      <c r="BP162" s="1063"/>
      <c r="BQ162" s="1063"/>
      <c r="BR162" s="1063"/>
      <c r="BS162" s="1063"/>
      <c r="BT162" s="1063"/>
      <c r="BU162" s="1063"/>
      <c r="BV162" s="1063"/>
      <c r="BW162" s="1063"/>
      <c r="BX162" s="1063"/>
      <c r="BY162" s="1063"/>
      <c r="BZ162" s="1063"/>
      <c r="CA162" s="1063"/>
      <c r="CB162" s="1063"/>
      <c r="CC162" s="1063"/>
      <c r="CD162" s="1063"/>
      <c r="CE162" s="1063"/>
      <c r="CF162" s="1063"/>
      <c r="CG162" s="1063"/>
      <c r="CH162" s="1063"/>
      <c r="CI162" s="1063"/>
      <c r="CJ162" s="1063"/>
      <c r="CK162" s="1063"/>
      <c r="CL162" s="1063"/>
      <c r="CM162" s="1063"/>
      <c r="CN162" s="1063"/>
      <c r="CO162" s="1063"/>
    </row>
    <row r="163" spans="4:93" x14ac:dyDescent="0.25">
      <c r="D163" s="1063"/>
      <c r="E163" s="1063"/>
      <c r="F163" s="1063"/>
      <c r="G163" s="1063"/>
      <c r="H163" s="1063"/>
      <c r="I163" s="1063"/>
      <c r="J163" s="1063"/>
      <c r="K163" s="1063"/>
      <c r="L163" s="1063"/>
      <c r="M163" s="1063"/>
      <c r="N163" s="1063"/>
      <c r="O163" s="1063"/>
      <c r="P163" s="1063"/>
      <c r="Q163" s="1063"/>
      <c r="R163" s="1063"/>
      <c r="S163" s="1063"/>
      <c r="T163" s="1063"/>
      <c r="U163" s="1063"/>
      <c r="V163" s="1063"/>
      <c r="W163" s="1063"/>
      <c r="X163" s="1063"/>
      <c r="Y163" s="1063"/>
      <c r="Z163" s="1063"/>
      <c r="AA163" s="1063"/>
      <c r="AB163" s="1063"/>
      <c r="AC163" s="1063"/>
      <c r="AD163" s="1063"/>
      <c r="AE163" s="1063"/>
      <c r="AF163" s="1063"/>
      <c r="AG163" s="1063"/>
      <c r="AH163" s="1063"/>
      <c r="AI163" s="1063"/>
      <c r="AJ163" s="1063"/>
      <c r="AK163" s="1063"/>
      <c r="AL163" s="1063"/>
      <c r="AM163" s="1063"/>
      <c r="AN163" s="1063"/>
      <c r="AO163" s="1063"/>
      <c r="AP163" s="1063"/>
      <c r="AQ163" s="1063"/>
      <c r="AR163" s="1063"/>
      <c r="AS163" s="1063"/>
      <c r="AT163" s="1063"/>
      <c r="AU163" s="1063"/>
      <c r="AV163" s="1063"/>
      <c r="AW163" s="1063"/>
      <c r="AX163" s="1063"/>
      <c r="AY163" s="1063"/>
      <c r="AZ163" s="1063"/>
      <c r="BA163" s="1063"/>
      <c r="BB163" s="1063"/>
      <c r="BC163" s="1063"/>
      <c r="BD163" s="1063"/>
      <c r="BE163" s="1063"/>
      <c r="BF163" s="1063"/>
      <c r="BG163" s="1063"/>
      <c r="BH163" s="1063"/>
      <c r="BI163" s="1063"/>
      <c r="BJ163" s="1063"/>
      <c r="BK163" s="1063"/>
      <c r="BL163" s="1063"/>
      <c r="BM163" s="1063"/>
      <c r="BN163" s="1063"/>
      <c r="BO163" s="1063"/>
      <c r="BP163" s="1063"/>
      <c r="BQ163" s="1063"/>
      <c r="BR163" s="1063"/>
      <c r="BS163" s="1063"/>
      <c r="BT163" s="1063"/>
      <c r="BU163" s="1063"/>
      <c r="BV163" s="1063"/>
      <c r="BW163" s="1063"/>
      <c r="BX163" s="1063"/>
      <c r="BY163" s="1063"/>
      <c r="BZ163" s="1063"/>
      <c r="CA163" s="1063"/>
      <c r="CB163" s="1063"/>
      <c r="CC163" s="1063"/>
      <c r="CD163" s="1063"/>
      <c r="CE163" s="1063"/>
      <c r="CF163" s="1063"/>
      <c r="CG163" s="1063"/>
      <c r="CH163" s="1063"/>
      <c r="CI163" s="1063"/>
      <c r="CJ163" s="1063"/>
      <c r="CK163" s="1063"/>
      <c r="CL163" s="1063"/>
      <c r="CM163" s="1063"/>
      <c r="CN163" s="1063"/>
      <c r="CO163" s="1063"/>
    </row>
    <row r="164" spans="4:93" x14ac:dyDescent="0.25">
      <c r="D164" s="1063"/>
      <c r="E164" s="1063"/>
      <c r="F164" s="1063"/>
      <c r="G164" s="1063"/>
      <c r="H164" s="1063"/>
      <c r="I164" s="1063"/>
      <c r="J164" s="1063"/>
      <c r="K164" s="1063"/>
      <c r="L164" s="1063"/>
      <c r="M164" s="1063"/>
      <c r="N164" s="1063"/>
      <c r="O164" s="1063"/>
      <c r="P164" s="1063"/>
      <c r="Q164" s="1063"/>
      <c r="R164" s="1063"/>
      <c r="S164" s="1063"/>
      <c r="T164" s="1063"/>
      <c r="U164" s="1063"/>
      <c r="V164" s="1063"/>
      <c r="W164" s="1063"/>
      <c r="X164" s="1063"/>
      <c r="Y164" s="1063"/>
      <c r="Z164" s="1063"/>
      <c r="AA164" s="1063"/>
      <c r="AB164" s="1063"/>
      <c r="AC164" s="1063"/>
      <c r="AD164" s="1063"/>
      <c r="AE164" s="1063"/>
      <c r="AF164" s="1063"/>
      <c r="AG164" s="1063"/>
      <c r="AH164" s="1063"/>
      <c r="AI164" s="1063"/>
      <c r="AJ164" s="1063"/>
      <c r="AK164" s="1063"/>
      <c r="AL164" s="1063"/>
      <c r="AM164" s="1063"/>
      <c r="AN164" s="1063"/>
      <c r="AO164" s="1063"/>
      <c r="AP164" s="1063"/>
      <c r="AQ164" s="1063"/>
      <c r="AR164" s="1063"/>
      <c r="AS164" s="1063"/>
      <c r="AT164" s="1063"/>
      <c r="AU164" s="1063"/>
      <c r="AV164" s="1063"/>
      <c r="AW164" s="1063"/>
      <c r="AX164" s="1063"/>
      <c r="AY164" s="1063"/>
      <c r="AZ164" s="1063"/>
      <c r="BA164" s="1063"/>
      <c r="BB164" s="1063"/>
      <c r="BC164" s="1063"/>
      <c r="BD164" s="1063"/>
      <c r="BE164" s="1063"/>
      <c r="BF164" s="1063"/>
      <c r="BG164" s="1063"/>
      <c r="BH164" s="1063"/>
      <c r="BI164" s="1063"/>
      <c r="BJ164" s="1063"/>
      <c r="BK164" s="1063"/>
      <c r="BL164" s="1063"/>
      <c r="BM164" s="1063"/>
      <c r="BN164" s="1063"/>
      <c r="BO164" s="1063"/>
      <c r="BP164" s="1063"/>
      <c r="BQ164" s="1063"/>
      <c r="BR164" s="1063"/>
      <c r="BS164" s="1063"/>
      <c r="BT164" s="1063"/>
      <c r="BU164" s="1063"/>
      <c r="BV164" s="1063"/>
      <c r="BW164" s="1063"/>
      <c r="BX164" s="1063"/>
      <c r="BY164" s="1063"/>
      <c r="BZ164" s="1063"/>
      <c r="CA164" s="1063"/>
      <c r="CB164" s="1063"/>
      <c r="CC164" s="1063"/>
      <c r="CD164" s="1063"/>
      <c r="CE164" s="1063"/>
      <c r="CF164" s="1063"/>
      <c r="CG164" s="1063"/>
      <c r="CH164" s="1063"/>
      <c r="CI164" s="1063"/>
      <c r="CJ164" s="1063"/>
      <c r="CK164" s="1063"/>
      <c r="CL164" s="1063"/>
      <c r="CM164" s="1063"/>
      <c r="CN164" s="1063"/>
      <c r="CO164" s="1063"/>
    </row>
  </sheetData>
  <sortState xmlns:xlrd2="http://schemas.microsoft.com/office/spreadsheetml/2017/richdata2" ref="C1:AV93">
    <sortCondition ref="C95"/>
  </sortState>
  <mergeCells count="121">
    <mergeCell ref="CJ96:CO96"/>
    <mergeCell ref="F97:G97"/>
    <mergeCell ref="H97:I97"/>
    <mergeCell ref="L97:M97"/>
    <mergeCell ref="N97:O97"/>
    <mergeCell ref="R97:S97"/>
    <mergeCell ref="T97:U97"/>
    <mergeCell ref="X97:Y97"/>
    <mergeCell ref="Z97:AA97"/>
    <mergeCell ref="AD97:AE97"/>
    <mergeCell ref="AF97:AG97"/>
    <mergeCell ref="AJ97:AK97"/>
    <mergeCell ref="AL97:AM97"/>
    <mergeCell ref="AP97:AQ97"/>
    <mergeCell ref="AR97:AS97"/>
    <mergeCell ref="CL97:CM97"/>
    <mergeCell ref="CN97:CO97"/>
    <mergeCell ref="BH97:BI97"/>
    <mergeCell ref="BJ97:BK97"/>
    <mergeCell ref="AH97:AI97"/>
    <mergeCell ref="AN97:AO97"/>
    <mergeCell ref="AT97:AU97"/>
    <mergeCell ref="V97:W97"/>
    <mergeCell ref="AZ97:BA97"/>
    <mergeCell ref="CL3:CM3"/>
    <mergeCell ref="CN3:CO3"/>
    <mergeCell ref="D96:I96"/>
    <mergeCell ref="J96:O96"/>
    <mergeCell ref="P96:U96"/>
    <mergeCell ref="V96:AA96"/>
    <mergeCell ref="AB96:AG96"/>
    <mergeCell ref="AH96:AM96"/>
    <mergeCell ref="AN96:AS96"/>
    <mergeCell ref="AT96:AY96"/>
    <mergeCell ref="AZ96:BE96"/>
    <mergeCell ref="BF96:BK96"/>
    <mergeCell ref="BL96:BQ96"/>
    <mergeCell ref="BR96:BW96"/>
    <mergeCell ref="BX96:CC96"/>
    <mergeCell ref="BT3:BU3"/>
    <mergeCell ref="BV3:BW3"/>
    <mergeCell ref="BZ3:CA3"/>
    <mergeCell ref="CB3:CC3"/>
    <mergeCell ref="CF3:CG3"/>
    <mergeCell ref="BB3:BC3"/>
    <mergeCell ref="BD3:BE3"/>
    <mergeCell ref="BH3:BI3"/>
    <mergeCell ref="CD96:CI96"/>
    <mergeCell ref="BF97:BG97"/>
    <mergeCell ref="AV97:AW97"/>
    <mergeCell ref="AX97:AY97"/>
    <mergeCell ref="BB97:BC97"/>
    <mergeCell ref="BD97:BE97"/>
    <mergeCell ref="BJ3:BK3"/>
    <mergeCell ref="BN3:BO3"/>
    <mergeCell ref="AL3:AM3"/>
    <mergeCell ref="AP3:AQ3"/>
    <mergeCell ref="AR3:AS3"/>
    <mergeCell ref="AV3:AW3"/>
    <mergeCell ref="AX3:AY3"/>
    <mergeCell ref="CD97:CE97"/>
    <mergeCell ref="CJ97:CK97"/>
    <mergeCell ref="BZ97:CA97"/>
    <mergeCell ref="CB97:CC97"/>
    <mergeCell ref="CF97:CG97"/>
    <mergeCell ref="CH97:CI97"/>
    <mergeCell ref="BL97:BM97"/>
    <mergeCell ref="BR97:BS97"/>
    <mergeCell ref="BX97:BY97"/>
    <mergeCell ref="BN97:BO97"/>
    <mergeCell ref="BP97:BQ97"/>
    <mergeCell ref="BT97:BU97"/>
    <mergeCell ref="BV97:BW97"/>
    <mergeCell ref="AB97:AC97"/>
    <mergeCell ref="D97:E97"/>
    <mergeCell ref="J97:K97"/>
    <mergeCell ref="P97:Q97"/>
    <mergeCell ref="C1:CN1"/>
    <mergeCell ref="BF2:BK2"/>
    <mergeCell ref="BL2:BQ2"/>
    <mergeCell ref="BR2:BW2"/>
    <mergeCell ref="BX2:CC2"/>
    <mergeCell ref="CD2:CI2"/>
    <mergeCell ref="CJ2:CO2"/>
    <mergeCell ref="BP3:BQ3"/>
    <mergeCell ref="D2:I2"/>
    <mergeCell ref="H3:I3"/>
    <mergeCell ref="J2:O2"/>
    <mergeCell ref="L3:M3"/>
    <mergeCell ref="P2:U2"/>
    <mergeCell ref="R3:S3"/>
    <mergeCell ref="T3:U3"/>
    <mergeCell ref="AT3:AU3"/>
    <mergeCell ref="AZ3:BA3"/>
    <mergeCell ref="BF3:BG3"/>
    <mergeCell ref="BL3:BM3"/>
    <mergeCell ref="BR3:BS3"/>
    <mergeCell ref="BX3:BY3"/>
    <mergeCell ref="CD3:CE3"/>
    <mergeCell ref="CJ3:CK3"/>
    <mergeCell ref="AZ2:BE2"/>
    <mergeCell ref="V3:W3"/>
    <mergeCell ref="AB3:AC3"/>
    <mergeCell ref="AH3:AI3"/>
    <mergeCell ref="AN3:AO3"/>
    <mergeCell ref="D3:E3"/>
    <mergeCell ref="F3:G3"/>
    <mergeCell ref="J3:K3"/>
    <mergeCell ref="P3:Q3"/>
    <mergeCell ref="N3:O3"/>
    <mergeCell ref="V2:AA2"/>
    <mergeCell ref="AB2:AG2"/>
    <mergeCell ref="AH2:AM2"/>
    <mergeCell ref="AN2:AS2"/>
    <mergeCell ref="AT2:AY2"/>
    <mergeCell ref="X3:Y3"/>
    <mergeCell ref="Z3:AA3"/>
    <mergeCell ref="AD3:AE3"/>
    <mergeCell ref="AF3:AG3"/>
    <mergeCell ref="AJ3:AK3"/>
    <mergeCell ref="CH3:CI3"/>
  </mergeCells>
  <pageMargins left="0.7" right="0.7" top="0.75" bottom="0.75" header="0.3" footer="0.3"/>
  <pageSetup paperSize="9" orientation="portrait" horizontalDpi="1200" verticalDpi="1200"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0000"/>
  </sheetPr>
  <dimension ref="A1:JZ80"/>
  <sheetViews>
    <sheetView zoomScale="85" zoomScaleNormal="85" workbookViewId="0">
      <pane xSplit="1" ySplit="2" topLeftCell="B3" activePane="bottomRight" state="frozen"/>
      <selection pane="topRight"/>
      <selection pane="bottomLeft"/>
      <selection pane="bottomRight"/>
    </sheetView>
  </sheetViews>
  <sheetFormatPr defaultRowHeight="15" x14ac:dyDescent="0.25"/>
  <cols>
    <col min="1" max="1" width="5.140625" customWidth="1"/>
    <col min="2" max="2" width="9.140625" customWidth="1"/>
    <col min="3" max="19" width="6.85546875" customWidth="1"/>
    <col min="20" max="20" width="1.5703125" style="14" customWidth="1"/>
    <col min="22" max="38" width="6.85546875" customWidth="1"/>
    <col min="39" max="39" width="1.5703125" style="14" customWidth="1"/>
    <col min="41" max="57" width="6.85546875" customWidth="1"/>
    <col min="58" max="58" width="1.5703125" style="14" customWidth="1"/>
    <col min="60" max="76" width="6.85546875" customWidth="1"/>
    <col min="77" max="77" width="1.5703125" style="14" customWidth="1"/>
    <col min="79" max="95" width="6.85546875" customWidth="1"/>
    <col min="96" max="96" width="1.5703125" style="14" customWidth="1"/>
    <col min="98" max="114" width="6.85546875" customWidth="1"/>
    <col min="115" max="115" width="1.5703125" style="14" customWidth="1"/>
    <col min="117" max="133" width="6.85546875" customWidth="1"/>
    <col min="134" max="134" width="1.5703125" style="14" customWidth="1"/>
    <col min="136" max="152" width="6.85546875" customWidth="1"/>
    <col min="153" max="153" width="1.5703125" style="14" customWidth="1"/>
    <col min="155" max="171" width="6.85546875" customWidth="1"/>
    <col min="172" max="172" width="1.5703125" style="14" customWidth="1"/>
    <col min="174" max="190" width="6.85546875" customWidth="1"/>
    <col min="191" max="191" width="1.5703125" style="14" customWidth="1"/>
    <col min="193" max="209" width="6.85546875" customWidth="1"/>
    <col min="210" max="210" width="1.5703125" style="14" customWidth="1"/>
    <col min="212" max="228" width="6.85546875" customWidth="1"/>
    <col min="229" max="229" width="1.5703125" style="14" customWidth="1"/>
    <col min="231" max="247" width="6.85546875" customWidth="1"/>
    <col min="248" max="248" width="1.5703125" style="14" customWidth="1"/>
    <col min="250" max="266" width="6.85546875" customWidth="1"/>
    <col min="267" max="267" width="1.5703125" style="14" customWidth="1"/>
    <col min="269" max="285" width="6.85546875" customWidth="1"/>
    <col min="286" max="286" width="1.5703125" style="14" customWidth="1"/>
    <col min="288" max="304" width="6.85546875" customWidth="1"/>
  </cols>
  <sheetData>
    <row r="1" spans="1:285" x14ac:dyDescent="0.25">
      <c r="A1" s="822"/>
      <c r="B1" s="13" t="s">
        <v>260</v>
      </c>
      <c r="C1" s="18" t="s">
        <v>144</v>
      </c>
      <c r="D1" s="18" t="s">
        <v>261</v>
      </c>
      <c r="E1" s="18" t="s">
        <v>26</v>
      </c>
      <c r="F1" s="18" t="s">
        <v>27</v>
      </c>
      <c r="G1" s="18" t="s">
        <v>28</v>
      </c>
      <c r="H1" s="1713" t="s">
        <v>262</v>
      </c>
      <c r="I1" s="1712"/>
      <c r="J1" s="1713" t="s">
        <v>263</v>
      </c>
      <c r="K1" s="1711"/>
      <c r="L1" s="1711" t="s">
        <v>264</v>
      </c>
      <c r="M1" s="1711"/>
      <c r="N1" s="1711" t="s">
        <v>265</v>
      </c>
      <c r="O1" s="1712"/>
      <c r="P1" s="1713" t="s">
        <v>266</v>
      </c>
      <c r="Q1" s="1712"/>
      <c r="R1" s="18" t="s">
        <v>151</v>
      </c>
      <c r="S1" s="18" t="s">
        <v>152</v>
      </c>
      <c r="U1" s="13" t="s">
        <v>267</v>
      </c>
      <c r="V1" s="18" t="s">
        <v>144</v>
      </c>
      <c r="W1" s="18" t="s">
        <v>261</v>
      </c>
      <c r="X1" s="18" t="s">
        <v>26</v>
      </c>
      <c r="Y1" s="18" t="s">
        <v>27</v>
      </c>
      <c r="Z1" s="18" t="s">
        <v>28</v>
      </c>
      <c r="AA1" s="1713" t="s">
        <v>262</v>
      </c>
      <c r="AB1" s="1712"/>
      <c r="AC1" s="1713" t="s">
        <v>263</v>
      </c>
      <c r="AD1" s="1711"/>
      <c r="AE1" s="1711" t="s">
        <v>264</v>
      </c>
      <c r="AF1" s="1711"/>
      <c r="AG1" s="1711" t="s">
        <v>265</v>
      </c>
      <c r="AH1" s="1712"/>
      <c r="AI1" s="1713" t="s">
        <v>266</v>
      </c>
      <c r="AJ1" s="1712"/>
      <c r="AK1" s="18" t="s">
        <v>151</v>
      </c>
      <c r="AL1" s="18" t="s">
        <v>152</v>
      </c>
      <c r="AN1" s="13" t="s">
        <v>268</v>
      </c>
      <c r="AO1" s="18" t="s">
        <v>144</v>
      </c>
      <c r="AP1" s="18" t="s">
        <v>261</v>
      </c>
      <c r="AQ1" s="18" t="s">
        <v>26</v>
      </c>
      <c r="AR1" s="18" t="s">
        <v>27</v>
      </c>
      <c r="AS1" s="18" t="s">
        <v>28</v>
      </c>
      <c r="AT1" s="1713" t="s">
        <v>262</v>
      </c>
      <c r="AU1" s="1712"/>
      <c r="AV1" s="1713" t="s">
        <v>263</v>
      </c>
      <c r="AW1" s="1711"/>
      <c r="AX1" s="1711" t="s">
        <v>264</v>
      </c>
      <c r="AY1" s="1711"/>
      <c r="AZ1" s="1711" t="s">
        <v>265</v>
      </c>
      <c r="BA1" s="1712"/>
      <c r="BB1" s="1713" t="s">
        <v>266</v>
      </c>
      <c r="BC1" s="1712"/>
      <c r="BD1" s="18" t="s">
        <v>151</v>
      </c>
      <c r="BE1" s="18" t="s">
        <v>152</v>
      </c>
      <c r="BG1" s="13" t="s">
        <v>269</v>
      </c>
      <c r="BH1" s="18" t="s">
        <v>144</v>
      </c>
      <c r="BI1" s="18" t="s">
        <v>261</v>
      </c>
      <c r="BJ1" s="18" t="s">
        <v>26</v>
      </c>
      <c r="BK1" s="18" t="s">
        <v>27</v>
      </c>
      <c r="BL1" s="18" t="s">
        <v>28</v>
      </c>
      <c r="BM1" s="1713" t="s">
        <v>262</v>
      </c>
      <c r="BN1" s="1712"/>
      <c r="BO1" s="1713" t="s">
        <v>263</v>
      </c>
      <c r="BP1" s="1711"/>
      <c r="BQ1" s="1711" t="s">
        <v>264</v>
      </c>
      <c r="BR1" s="1711"/>
      <c r="BS1" s="1711" t="s">
        <v>265</v>
      </c>
      <c r="BT1" s="1712"/>
      <c r="BU1" s="1713" t="s">
        <v>266</v>
      </c>
      <c r="BV1" s="1712"/>
      <c r="BW1" s="18" t="s">
        <v>151</v>
      </c>
      <c r="BX1" s="18" t="s">
        <v>152</v>
      </c>
      <c r="BZ1" s="13" t="s">
        <v>270</v>
      </c>
      <c r="CA1" s="18" t="s">
        <v>144</v>
      </c>
      <c r="CB1" s="18" t="s">
        <v>261</v>
      </c>
      <c r="CC1" s="18" t="s">
        <v>26</v>
      </c>
      <c r="CD1" s="18" t="s">
        <v>27</v>
      </c>
      <c r="CE1" s="18" t="s">
        <v>28</v>
      </c>
      <c r="CF1" s="1713" t="s">
        <v>262</v>
      </c>
      <c r="CG1" s="1712"/>
      <c r="CH1" s="1713" t="s">
        <v>263</v>
      </c>
      <c r="CI1" s="1711"/>
      <c r="CJ1" s="1711" t="s">
        <v>264</v>
      </c>
      <c r="CK1" s="1711"/>
      <c r="CL1" s="1711" t="s">
        <v>265</v>
      </c>
      <c r="CM1" s="1712"/>
      <c r="CN1" s="1713" t="s">
        <v>266</v>
      </c>
      <c r="CO1" s="1712"/>
      <c r="CP1" s="18" t="s">
        <v>151</v>
      </c>
      <c r="CQ1" s="18" t="s">
        <v>152</v>
      </c>
      <c r="CS1" s="13" t="s">
        <v>271</v>
      </c>
      <c r="CT1" s="18" t="s">
        <v>144</v>
      </c>
      <c r="CU1" s="18" t="s">
        <v>261</v>
      </c>
      <c r="CV1" s="18" t="s">
        <v>26</v>
      </c>
      <c r="CW1" s="18" t="s">
        <v>27</v>
      </c>
      <c r="CX1" s="18" t="s">
        <v>28</v>
      </c>
      <c r="CY1" s="1713" t="s">
        <v>262</v>
      </c>
      <c r="CZ1" s="1712"/>
      <c r="DA1" s="1713" t="s">
        <v>263</v>
      </c>
      <c r="DB1" s="1711"/>
      <c r="DC1" s="1711" t="s">
        <v>264</v>
      </c>
      <c r="DD1" s="1711"/>
      <c r="DE1" s="1711" t="s">
        <v>265</v>
      </c>
      <c r="DF1" s="1712"/>
      <c r="DG1" s="1713" t="s">
        <v>266</v>
      </c>
      <c r="DH1" s="1712"/>
      <c r="DI1" s="18" t="s">
        <v>151</v>
      </c>
      <c r="DJ1" s="18" t="s">
        <v>152</v>
      </c>
      <c r="DL1" s="13" t="s">
        <v>272</v>
      </c>
      <c r="DM1" s="18" t="s">
        <v>144</v>
      </c>
      <c r="DN1" s="18" t="s">
        <v>261</v>
      </c>
      <c r="DO1" s="18" t="s">
        <v>26</v>
      </c>
      <c r="DP1" s="18" t="s">
        <v>27</v>
      </c>
      <c r="DQ1" s="18" t="s">
        <v>28</v>
      </c>
      <c r="DR1" s="1713" t="s">
        <v>262</v>
      </c>
      <c r="DS1" s="1712"/>
      <c r="DT1" s="1713" t="s">
        <v>263</v>
      </c>
      <c r="DU1" s="1711"/>
      <c r="DV1" s="1711" t="s">
        <v>264</v>
      </c>
      <c r="DW1" s="1711"/>
      <c r="DX1" s="1711" t="s">
        <v>265</v>
      </c>
      <c r="DY1" s="1712"/>
      <c r="DZ1" s="1713" t="s">
        <v>266</v>
      </c>
      <c r="EA1" s="1712"/>
      <c r="EB1" s="18" t="s">
        <v>151</v>
      </c>
      <c r="EC1" s="18" t="s">
        <v>152</v>
      </c>
      <c r="EE1" s="13" t="s">
        <v>273</v>
      </c>
      <c r="EF1" s="18" t="s">
        <v>144</v>
      </c>
      <c r="EG1" s="18" t="s">
        <v>261</v>
      </c>
      <c r="EH1" s="18" t="s">
        <v>26</v>
      </c>
      <c r="EI1" s="18" t="s">
        <v>27</v>
      </c>
      <c r="EJ1" s="18" t="s">
        <v>28</v>
      </c>
      <c r="EK1" s="1713" t="s">
        <v>262</v>
      </c>
      <c r="EL1" s="1712"/>
      <c r="EM1" s="1713" t="s">
        <v>263</v>
      </c>
      <c r="EN1" s="1711"/>
      <c r="EO1" s="1711" t="s">
        <v>264</v>
      </c>
      <c r="EP1" s="1711"/>
      <c r="EQ1" s="1711" t="s">
        <v>265</v>
      </c>
      <c r="ER1" s="1712"/>
      <c r="ES1" s="1713" t="s">
        <v>266</v>
      </c>
      <c r="ET1" s="1712"/>
      <c r="EU1" s="18" t="s">
        <v>151</v>
      </c>
      <c r="EV1" s="18" t="s">
        <v>152</v>
      </c>
      <c r="EX1" s="13" t="s">
        <v>274</v>
      </c>
      <c r="EY1" s="18" t="s">
        <v>144</v>
      </c>
      <c r="EZ1" s="18" t="s">
        <v>261</v>
      </c>
      <c r="FA1" s="18" t="s">
        <v>26</v>
      </c>
      <c r="FB1" s="18" t="s">
        <v>27</v>
      </c>
      <c r="FC1" s="18" t="s">
        <v>28</v>
      </c>
      <c r="FD1" s="1713" t="s">
        <v>262</v>
      </c>
      <c r="FE1" s="1712"/>
      <c r="FF1" s="1713" t="s">
        <v>263</v>
      </c>
      <c r="FG1" s="1711"/>
      <c r="FH1" s="1711" t="s">
        <v>264</v>
      </c>
      <c r="FI1" s="1711"/>
      <c r="FJ1" s="1711" t="s">
        <v>265</v>
      </c>
      <c r="FK1" s="1712"/>
      <c r="FL1" s="1713" t="s">
        <v>266</v>
      </c>
      <c r="FM1" s="1712"/>
      <c r="FN1" s="18" t="s">
        <v>151</v>
      </c>
      <c r="FO1" s="18" t="s">
        <v>152</v>
      </c>
      <c r="FQ1" s="13" t="s">
        <v>275</v>
      </c>
      <c r="FR1" s="18" t="s">
        <v>144</v>
      </c>
      <c r="FS1" s="18" t="s">
        <v>261</v>
      </c>
      <c r="FT1" s="18" t="s">
        <v>26</v>
      </c>
      <c r="FU1" s="18" t="s">
        <v>27</v>
      </c>
      <c r="FV1" s="18" t="s">
        <v>28</v>
      </c>
      <c r="FW1" s="1713" t="s">
        <v>262</v>
      </c>
      <c r="FX1" s="1712"/>
      <c r="FY1" s="1713" t="s">
        <v>263</v>
      </c>
      <c r="FZ1" s="1711"/>
      <c r="GA1" s="1711" t="s">
        <v>264</v>
      </c>
      <c r="GB1" s="1711"/>
      <c r="GC1" s="1711" t="s">
        <v>265</v>
      </c>
      <c r="GD1" s="1712"/>
      <c r="GE1" s="1713" t="s">
        <v>266</v>
      </c>
      <c r="GF1" s="1712"/>
      <c r="GG1" s="18" t="s">
        <v>151</v>
      </c>
      <c r="GH1" s="18" t="s">
        <v>152</v>
      </c>
      <c r="GJ1" s="13" t="s">
        <v>276</v>
      </c>
      <c r="GK1" s="18" t="s">
        <v>144</v>
      </c>
      <c r="GL1" s="18" t="s">
        <v>261</v>
      </c>
      <c r="GM1" s="18" t="s">
        <v>26</v>
      </c>
      <c r="GN1" s="18" t="s">
        <v>27</v>
      </c>
      <c r="GO1" s="18" t="s">
        <v>28</v>
      </c>
      <c r="GP1" s="1713" t="s">
        <v>262</v>
      </c>
      <c r="GQ1" s="1712"/>
      <c r="GR1" s="1713" t="s">
        <v>263</v>
      </c>
      <c r="GS1" s="1711"/>
      <c r="GT1" s="1711" t="s">
        <v>264</v>
      </c>
      <c r="GU1" s="1711"/>
      <c r="GV1" s="1711" t="s">
        <v>265</v>
      </c>
      <c r="GW1" s="1712"/>
      <c r="GX1" s="1713" t="s">
        <v>266</v>
      </c>
      <c r="GY1" s="1712"/>
      <c r="GZ1" s="18" t="s">
        <v>151</v>
      </c>
      <c r="HA1" s="18" t="s">
        <v>152</v>
      </c>
      <c r="HC1" s="13" t="s">
        <v>277</v>
      </c>
      <c r="HD1" s="18" t="s">
        <v>144</v>
      </c>
      <c r="HE1" s="18" t="s">
        <v>261</v>
      </c>
      <c r="HF1" s="18" t="s">
        <v>26</v>
      </c>
      <c r="HG1" s="18" t="s">
        <v>27</v>
      </c>
      <c r="HH1" s="18" t="s">
        <v>28</v>
      </c>
      <c r="HI1" s="1713" t="s">
        <v>262</v>
      </c>
      <c r="HJ1" s="1712"/>
      <c r="HK1" s="1713" t="s">
        <v>263</v>
      </c>
      <c r="HL1" s="1711"/>
      <c r="HM1" s="1711" t="s">
        <v>264</v>
      </c>
      <c r="HN1" s="1711"/>
      <c r="HO1" s="1711" t="s">
        <v>265</v>
      </c>
      <c r="HP1" s="1712"/>
      <c r="HQ1" s="1713" t="s">
        <v>266</v>
      </c>
      <c r="HR1" s="1712"/>
      <c r="HS1" s="18" t="s">
        <v>151</v>
      </c>
      <c r="HT1" s="18" t="s">
        <v>152</v>
      </c>
      <c r="HV1" s="13" t="s">
        <v>278</v>
      </c>
      <c r="HW1" s="18" t="s">
        <v>144</v>
      </c>
      <c r="HX1" s="18" t="s">
        <v>261</v>
      </c>
      <c r="HY1" s="18" t="s">
        <v>26</v>
      </c>
      <c r="HZ1" s="18" t="s">
        <v>27</v>
      </c>
      <c r="IA1" s="18" t="s">
        <v>28</v>
      </c>
      <c r="IB1" s="1713" t="s">
        <v>262</v>
      </c>
      <c r="IC1" s="1712"/>
      <c r="ID1" s="1713" t="s">
        <v>263</v>
      </c>
      <c r="IE1" s="1711"/>
      <c r="IF1" s="1711" t="s">
        <v>264</v>
      </c>
      <c r="IG1" s="1711"/>
      <c r="IH1" s="1711" t="s">
        <v>265</v>
      </c>
      <c r="II1" s="1712"/>
      <c r="IJ1" s="1713" t="s">
        <v>266</v>
      </c>
      <c r="IK1" s="1712"/>
      <c r="IL1" s="18" t="s">
        <v>151</v>
      </c>
      <c r="IM1" s="18" t="s">
        <v>152</v>
      </c>
      <c r="IO1" s="13" t="s">
        <v>279</v>
      </c>
      <c r="IP1" s="18" t="s">
        <v>144</v>
      </c>
      <c r="IQ1" s="18" t="s">
        <v>261</v>
      </c>
      <c r="IR1" s="18" t="s">
        <v>26</v>
      </c>
      <c r="IS1" s="18" t="s">
        <v>27</v>
      </c>
      <c r="IT1" s="18" t="s">
        <v>28</v>
      </c>
      <c r="IU1" s="1713" t="s">
        <v>262</v>
      </c>
      <c r="IV1" s="1712"/>
      <c r="IW1" s="1713" t="s">
        <v>263</v>
      </c>
      <c r="IX1" s="1711"/>
      <c r="IY1" s="1711" t="s">
        <v>264</v>
      </c>
      <c r="IZ1" s="1711"/>
      <c r="JA1" s="1711" t="s">
        <v>265</v>
      </c>
      <c r="JB1" s="1712"/>
      <c r="JC1" s="1713" t="s">
        <v>266</v>
      </c>
      <c r="JD1" s="1712"/>
      <c r="JE1" s="18" t="s">
        <v>151</v>
      </c>
      <c r="JF1" s="18" t="s">
        <v>152</v>
      </c>
      <c r="JH1" s="13" t="s">
        <v>280</v>
      </c>
      <c r="JI1" s="18" t="s">
        <v>144</v>
      </c>
      <c r="JJ1" s="18" t="s">
        <v>261</v>
      </c>
      <c r="JK1" s="18" t="s">
        <v>26</v>
      </c>
      <c r="JL1" s="18" t="s">
        <v>27</v>
      </c>
      <c r="JM1" s="18" t="s">
        <v>28</v>
      </c>
      <c r="JN1" s="1713" t="s">
        <v>262</v>
      </c>
      <c r="JO1" s="1712"/>
      <c r="JP1" s="1713" t="s">
        <v>263</v>
      </c>
      <c r="JQ1" s="1711"/>
      <c r="JR1" s="1711" t="s">
        <v>264</v>
      </c>
      <c r="JS1" s="1711"/>
      <c r="JT1" s="1711" t="s">
        <v>265</v>
      </c>
      <c r="JU1" s="1712"/>
      <c r="JV1" s="1713" t="s">
        <v>266</v>
      </c>
      <c r="JW1" s="1712"/>
      <c r="JX1" s="18" t="s">
        <v>151</v>
      </c>
      <c r="JY1" s="18" t="s">
        <v>152</v>
      </c>
    </row>
    <row r="2" spans="1:285" ht="18" customHeight="1" x14ac:dyDescent="0.25">
      <c r="A2" s="822"/>
      <c r="B2" s="822"/>
      <c r="C2" s="10"/>
      <c r="D2" s="10"/>
      <c r="E2" s="10"/>
      <c r="F2" s="10"/>
      <c r="G2" s="10"/>
      <c r="H2" s="9" t="s">
        <v>281</v>
      </c>
      <c r="I2" s="9" t="s">
        <v>282</v>
      </c>
      <c r="J2" s="9" t="s">
        <v>283</v>
      </c>
      <c r="K2" s="9" t="s">
        <v>284</v>
      </c>
      <c r="L2" s="9" t="s">
        <v>283</v>
      </c>
      <c r="M2" s="9" t="s">
        <v>284</v>
      </c>
      <c r="N2" s="9" t="s">
        <v>283</v>
      </c>
      <c r="O2" s="9" t="s">
        <v>284</v>
      </c>
      <c r="P2" s="9" t="s">
        <v>285</v>
      </c>
      <c r="Q2" s="9" t="s">
        <v>286</v>
      </c>
      <c r="R2" s="10"/>
      <c r="S2" s="10"/>
      <c r="U2" s="822"/>
      <c r="V2" s="10"/>
      <c r="W2" s="10"/>
      <c r="X2" s="10"/>
      <c r="Y2" s="10"/>
      <c r="Z2" s="10"/>
      <c r="AA2" s="9" t="s">
        <v>281</v>
      </c>
      <c r="AB2" s="9" t="s">
        <v>282</v>
      </c>
      <c r="AC2" s="9" t="s">
        <v>283</v>
      </c>
      <c r="AD2" s="9" t="s">
        <v>284</v>
      </c>
      <c r="AE2" s="9" t="s">
        <v>283</v>
      </c>
      <c r="AF2" s="9" t="s">
        <v>284</v>
      </c>
      <c r="AG2" s="9" t="s">
        <v>283</v>
      </c>
      <c r="AH2" s="9" t="s">
        <v>284</v>
      </c>
      <c r="AI2" s="9" t="s">
        <v>285</v>
      </c>
      <c r="AJ2" s="9" t="s">
        <v>286</v>
      </c>
      <c r="AK2" s="10"/>
      <c r="AL2" s="10"/>
      <c r="AN2" s="822"/>
      <c r="AO2" s="10"/>
      <c r="AP2" s="10"/>
      <c r="AQ2" s="10"/>
      <c r="AR2" s="10"/>
      <c r="AS2" s="10"/>
      <c r="AT2" s="9" t="s">
        <v>281</v>
      </c>
      <c r="AU2" s="9" t="s">
        <v>282</v>
      </c>
      <c r="AV2" s="9" t="s">
        <v>283</v>
      </c>
      <c r="AW2" s="9" t="s">
        <v>284</v>
      </c>
      <c r="AX2" s="9" t="s">
        <v>283</v>
      </c>
      <c r="AY2" s="9" t="s">
        <v>284</v>
      </c>
      <c r="AZ2" s="9" t="s">
        <v>283</v>
      </c>
      <c r="BA2" s="9" t="s">
        <v>284</v>
      </c>
      <c r="BB2" s="9" t="s">
        <v>285</v>
      </c>
      <c r="BC2" s="9" t="s">
        <v>286</v>
      </c>
      <c r="BD2" s="10"/>
      <c r="BE2" s="10"/>
      <c r="BG2" s="822"/>
      <c r="BH2" s="10"/>
      <c r="BI2" s="10"/>
      <c r="BJ2" s="10"/>
      <c r="BK2" s="10"/>
      <c r="BL2" s="10"/>
      <c r="BM2" s="9" t="s">
        <v>281</v>
      </c>
      <c r="BN2" s="9" t="s">
        <v>282</v>
      </c>
      <c r="BO2" s="9" t="s">
        <v>283</v>
      </c>
      <c r="BP2" s="9" t="s">
        <v>284</v>
      </c>
      <c r="BQ2" s="9" t="s">
        <v>283</v>
      </c>
      <c r="BR2" s="9" t="s">
        <v>284</v>
      </c>
      <c r="BS2" s="9" t="s">
        <v>283</v>
      </c>
      <c r="BT2" s="9" t="s">
        <v>284</v>
      </c>
      <c r="BU2" s="9" t="s">
        <v>285</v>
      </c>
      <c r="BV2" s="9" t="s">
        <v>286</v>
      </c>
      <c r="BW2" s="10"/>
      <c r="BX2" s="10"/>
      <c r="BZ2" s="822"/>
      <c r="CA2" s="10"/>
      <c r="CB2" s="10"/>
      <c r="CC2" s="10"/>
      <c r="CD2" s="10"/>
      <c r="CE2" s="10"/>
      <c r="CF2" s="9" t="s">
        <v>281</v>
      </c>
      <c r="CG2" s="9" t="s">
        <v>282</v>
      </c>
      <c r="CH2" s="9" t="s">
        <v>283</v>
      </c>
      <c r="CI2" s="9" t="s">
        <v>284</v>
      </c>
      <c r="CJ2" s="9" t="s">
        <v>283</v>
      </c>
      <c r="CK2" s="9" t="s">
        <v>284</v>
      </c>
      <c r="CL2" s="9" t="s">
        <v>283</v>
      </c>
      <c r="CM2" s="9" t="s">
        <v>284</v>
      </c>
      <c r="CN2" s="9" t="s">
        <v>285</v>
      </c>
      <c r="CO2" s="9" t="s">
        <v>286</v>
      </c>
      <c r="CP2" s="10"/>
      <c r="CQ2" s="10"/>
      <c r="CS2" s="822"/>
      <c r="CT2" s="10"/>
      <c r="CU2" s="10"/>
      <c r="CV2" s="10"/>
      <c r="CW2" s="10"/>
      <c r="CX2" s="10"/>
      <c r="CY2" s="9" t="s">
        <v>281</v>
      </c>
      <c r="CZ2" s="9" t="s">
        <v>282</v>
      </c>
      <c r="DA2" s="9" t="s">
        <v>283</v>
      </c>
      <c r="DB2" s="9" t="s">
        <v>284</v>
      </c>
      <c r="DC2" s="9" t="s">
        <v>283</v>
      </c>
      <c r="DD2" s="9" t="s">
        <v>284</v>
      </c>
      <c r="DE2" s="9" t="s">
        <v>283</v>
      </c>
      <c r="DF2" s="9" t="s">
        <v>284</v>
      </c>
      <c r="DG2" s="9" t="s">
        <v>285</v>
      </c>
      <c r="DH2" s="9" t="s">
        <v>286</v>
      </c>
      <c r="DI2" s="10"/>
      <c r="DJ2" s="10"/>
      <c r="DL2" s="822"/>
      <c r="DM2" s="10"/>
      <c r="DN2" s="10"/>
      <c r="DO2" s="10"/>
      <c r="DP2" s="10"/>
      <c r="DQ2" s="10"/>
      <c r="DR2" s="9" t="s">
        <v>281</v>
      </c>
      <c r="DS2" s="9" t="s">
        <v>282</v>
      </c>
      <c r="DT2" s="9" t="s">
        <v>283</v>
      </c>
      <c r="DU2" s="9" t="s">
        <v>284</v>
      </c>
      <c r="DV2" s="9" t="s">
        <v>283</v>
      </c>
      <c r="DW2" s="9" t="s">
        <v>284</v>
      </c>
      <c r="DX2" s="9" t="s">
        <v>283</v>
      </c>
      <c r="DY2" s="9" t="s">
        <v>284</v>
      </c>
      <c r="DZ2" s="9" t="s">
        <v>285</v>
      </c>
      <c r="EA2" s="9" t="s">
        <v>286</v>
      </c>
      <c r="EB2" s="10"/>
      <c r="EC2" s="10"/>
      <c r="EE2" s="822"/>
      <c r="EF2" s="10"/>
      <c r="EG2" s="10"/>
      <c r="EH2" s="10"/>
      <c r="EI2" s="10"/>
      <c r="EJ2" s="10"/>
      <c r="EK2" s="9" t="s">
        <v>281</v>
      </c>
      <c r="EL2" s="9" t="s">
        <v>282</v>
      </c>
      <c r="EM2" s="9" t="s">
        <v>283</v>
      </c>
      <c r="EN2" s="9" t="s">
        <v>284</v>
      </c>
      <c r="EO2" s="9" t="s">
        <v>283</v>
      </c>
      <c r="EP2" s="9" t="s">
        <v>284</v>
      </c>
      <c r="EQ2" s="9" t="s">
        <v>283</v>
      </c>
      <c r="ER2" s="9" t="s">
        <v>284</v>
      </c>
      <c r="ES2" s="9" t="s">
        <v>285</v>
      </c>
      <c r="ET2" s="9" t="s">
        <v>286</v>
      </c>
      <c r="EU2" s="10"/>
      <c r="EV2" s="10"/>
      <c r="EX2" s="822"/>
      <c r="EY2" s="10"/>
      <c r="EZ2" s="10"/>
      <c r="FA2" s="10"/>
      <c r="FB2" s="10"/>
      <c r="FC2" s="10"/>
      <c r="FD2" s="9" t="s">
        <v>281</v>
      </c>
      <c r="FE2" s="9" t="s">
        <v>282</v>
      </c>
      <c r="FF2" s="9" t="s">
        <v>283</v>
      </c>
      <c r="FG2" s="9" t="s">
        <v>284</v>
      </c>
      <c r="FH2" s="9" t="s">
        <v>283</v>
      </c>
      <c r="FI2" s="9" t="s">
        <v>284</v>
      </c>
      <c r="FJ2" s="9" t="s">
        <v>283</v>
      </c>
      <c r="FK2" s="9" t="s">
        <v>284</v>
      </c>
      <c r="FL2" s="9" t="s">
        <v>285</v>
      </c>
      <c r="FM2" s="9" t="s">
        <v>286</v>
      </c>
      <c r="FN2" s="10"/>
      <c r="FO2" s="10"/>
      <c r="FQ2" s="822"/>
      <c r="FR2" s="10"/>
      <c r="FS2" s="10"/>
      <c r="FT2" s="10"/>
      <c r="FU2" s="10"/>
      <c r="FV2" s="10"/>
      <c r="FW2" s="9" t="s">
        <v>281</v>
      </c>
      <c r="FX2" s="9" t="s">
        <v>282</v>
      </c>
      <c r="FY2" s="9" t="s">
        <v>283</v>
      </c>
      <c r="FZ2" s="9" t="s">
        <v>284</v>
      </c>
      <c r="GA2" s="9" t="s">
        <v>283</v>
      </c>
      <c r="GB2" s="9" t="s">
        <v>284</v>
      </c>
      <c r="GC2" s="9" t="s">
        <v>283</v>
      </c>
      <c r="GD2" s="9" t="s">
        <v>284</v>
      </c>
      <c r="GE2" s="9" t="s">
        <v>285</v>
      </c>
      <c r="GF2" s="9" t="s">
        <v>286</v>
      </c>
      <c r="GG2" s="10"/>
      <c r="GH2" s="10"/>
      <c r="GJ2" s="822"/>
      <c r="GK2" s="10"/>
      <c r="GL2" s="10"/>
      <c r="GM2" s="10"/>
      <c r="GN2" s="10"/>
      <c r="GO2" s="10"/>
      <c r="GP2" s="9" t="s">
        <v>281</v>
      </c>
      <c r="GQ2" s="9" t="s">
        <v>282</v>
      </c>
      <c r="GR2" s="9" t="s">
        <v>283</v>
      </c>
      <c r="GS2" s="9" t="s">
        <v>284</v>
      </c>
      <c r="GT2" s="9" t="s">
        <v>283</v>
      </c>
      <c r="GU2" s="9" t="s">
        <v>284</v>
      </c>
      <c r="GV2" s="9" t="s">
        <v>283</v>
      </c>
      <c r="GW2" s="9" t="s">
        <v>284</v>
      </c>
      <c r="GX2" s="9" t="s">
        <v>285</v>
      </c>
      <c r="GY2" s="9" t="s">
        <v>286</v>
      </c>
      <c r="GZ2" s="10"/>
      <c r="HA2" s="10"/>
      <c r="HC2" s="822"/>
      <c r="HD2" s="10"/>
      <c r="HE2" s="10"/>
      <c r="HF2" s="10"/>
      <c r="HG2" s="10"/>
      <c r="HH2" s="10"/>
      <c r="HI2" s="9" t="s">
        <v>281</v>
      </c>
      <c r="HJ2" s="9" t="s">
        <v>282</v>
      </c>
      <c r="HK2" s="9" t="s">
        <v>283</v>
      </c>
      <c r="HL2" s="9" t="s">
        <v>284</v>
      </c>
      <c r="HM2" s="9" t="s">
        <v>283</v>
      </c>
      <c r="HN2" s="9" t="s">
        <v>284</v>
      </c>
      <c r="HO2" s="9" t="s">
        <v>283</v>
      </c>
      <c r="HP2" s="9" t="s">
        <v>284</v>
      </c>
      <c r="HQ2" s="9" t="s">
        <v>285</v>
      </c>
      <c r="HR2" s="9" t="s">
        <v>286</v>
      </c>
      <c r="HS2" s="10"/>
      <c r="HT2" s="10"/>
      <c r="HV2" s="822"/>
      <c r="HW2" s="10"/>
      <c r="HX2" s="10"/>
      <c r="HY2" s="10"/>
      <c r="HZ2" s="10"/>
      <c r="IA2" s="10"/>
      <c r="IB2" s="9" t="s">
        <v>281</v>
      </c>
      <c r="IC2" s="9" t="s">
        <v>282</v>
      </c>
      <c r="ID2" s="9" t="s">
        <v>283</v>
      </c>
      <c r="IE2" s="9" t="s">
        <v>284</v>
      </c>
      <c r="IF2" s="9" t="s">
        <v>283</v>
      </c>
      <c r="IG2" s="9" t="s">
        <v>284</v>
      </c>
      <c r="IH2" s="9" t="s">
        <v>283</v>
      </c>
      <c r="II2" s="9" t="s">
        <v>284</v>
      </c>
      <c r="IJ2" s="9" t="s">
        <v>285</v>
      </c>
      <c r="IK2" s="9" t="s">
        <v>286</v>
      </c>
      <c r="IL2" s="10"/>
      <c r="IM2" s="10"/>
      <c r="IO2" s="822"/>
      <c r="IP2" s="10"/>
      <c r="IQ2" s="10"/>
      <c r="IR2" s="10"/>
      <c r="IS2" s="10"/>
      <c r="IT2" s="10"/>
      <c r="IU2" s="9" t="s">
        <v>281</v>
      </c>
      <c r="IV2" s="9" t="s">
        <v>282</v>
      </c>
      <c r="IW2" s="9" t="s">
        <v>283</v>
      </c>
      <c r="IX2" s="9" t="s">
        <v>284</v>
      </c>
      <c r="IY2" s="9" t="s">
        <v>283</v>
      </c>
      <c r="IZ2" s="9" t="s">
        <v>284</v>
      </c>
      <c r="JA2" s="9" t="s">
        <v>283</v>
      </c>
      <c r="JB2" s="9" t="s">
        <v>284</v>
      </c>
      <c r="JC2" s="9" t="s">
        <v>285</v>
      </c>
      <c r="JD2" s="9" t="s">
        <v>286</v>
      </c>
      <c r="JE2" s="10"/>
      <c r="JF2" s="10"/>
      <c r="JH2" s="822"/>
      <c r="JI2" s="10"/>
      <c r="JJ2" s="10"/>
      <c r="JK2" s="10"/>
      <c r="JL2" s="10"/>
      <c r="JM2" s="10"/>
      <c r="JN2" s="9" t="s">
        <v>281</v>
      </c>
      <c r="JO2" s="9" t="s">
        <v>282</v>
      </c>
      <c r="JP2" s="9" t="s">
        <v>283</v>
      </c>
      <c r="JQ2" s="9" t="s">
        <v>284</v>
      </c>
      <c r="JR2" s="9" t="s">
        <v>283</v>
      </c>
      <c r="JS2" s="9" t="s">
        <v>284</v>
      </c>
      <c r="JT2" s="9" t="s">
        <v>283</v>
      </c>
      <c r="JU2" s="9" t="s">
        <v>284</v>
      </c>
      <c r="JV2" s="9" t="s">
        <v>285</v>
      </c>
      <c r="JW2" s="9" t="s">
        <v>286</v>
      </c>
      <c r="JX2" s="10"/>
      <c r="JY2" s="10"/>
    </row>
    <row r="3" spans="1:285" x14ac:dyDescent="0.25">
      <c r="A3" s="4" t="s">
        <v>287</v>
      </c>
      <c r="B3" s="11" t="e">
        <f>#REF!</f>
        <v>#REF!</v>
      </c>
      <c r="C3" s="12" t="e">
        <f>#REF!</f>
        <v>#REF!</v>
      </c>
      <c r="D3" s="12" t="e">
        <f>#REF!</f>
        <v>#REF!</v>
      </c>
      <c r="E3" s="12" t="e">
        <f>#REF!</f>
        <v>#REF!</v>
      </c>
      <c r="F3" s="12" t="e">
        <f>#REF!</f>
        <v>#REF!</v>
      </c>
      <c r="G3" s="12" t="e">
        <f>#REF!</f>
        <v>#REF!</v>
      </c>
      <c r="H3" s="12" t="e">
        <f>#REF!</f>
        <v>#REF!</v>
      </c>
      <c r="I3" s="12" t="e">
        <f>#REF!</f>
        <v>#REF!</v>
      </c>
      <c r="J3" s="12" t="e">
        <f>#REF!</f>
        <v>#REF!</v>
      </c>
      <c r="K3" s="12" t="e">
        <f>#REF!</f>
        <v>#REF!</v>
      </c>
      <c r="L3" s="12" t="e">
        <f>#REF!</f>
        <v>#REF!</v>
      </c>
      <c r="M3" s="12" t="e">
        <f>#REF!</f>
        <v>#REF!</v>
      </c>
      <c r="N3" s="12" t="e">
        <f>#REF!</f>
        <v>#REF!</v>
      </c>
      <c r="O3" s="12" t="e">
        <f>#REF!</f>
        <v>#REF!</v>
      </c>
      <c r="P3" s="12" t="e">
        <f>#REF!</f>
        <v>#REF!</v>
      </c>
      <c r="Q3" s="12" t="e">
        <f>#REF!</f>
        <v>#REF!</v>
      </c>
      <c r="R3" s="12" t="e">
        <f>#REF!</f>
        <v>#REF!</v>
      </c>
      <c r="S3" s="12" t="e">
        <f>#REF!</f>
        <v>#REF!</v>
      </c>
      <c r="U3" s="11" t="e">
        <f>#REF!</f>
        <v>#REF!</v>
      </c>
      <c r="V3" s="12" t="e">
        <f>#REF!</f>
        <v>#REF!</v>
      </c>
      <c r="W3" s="12" t="e">
        <f>#REF!</f>
        <v>#REF!</v>
      </c>
      <c r="X3" s="12" t="e">
        <f>#REF!</f>
        <v>#REF!</v>
      </c>
      <c r="Y3" s="12" t="e">
        <f>#REF!</f>
        <v>#REF!</v>
      </c>
      <c r="Z3" s="12" t="e">
        <f>#REF!</f>
        <v>#REF!</v>
      </c>
      <c r="AA3" s="12" t="e">
        <f>#REF!</f>
        <v>#REF!</v>
      </c>
      <c r="AB3" s="12" t="e">
        <f>#REF!</f>
        <v>#REF!</v>
      </c>
      <c r="AC3" s="12" t="e">
        <f>#REF!</f>
        <v>#REF!</v>
      </c>
      <c r="AD3" s="12" t="e">
        <f>#REF!</f>
        <v>#REF!</v>
      </c>
      <c r="AE3" s="12" t="e">
        <f>#REF!</f>
        <v>#REF!</v>
      </c>
      <c r="AF3" s="12" t="e">
        <f>#REF!</f>
        <v>#REF!</v>
      </c>
      <c r="AG3" s="12" t="e">
        <f>#REF!</f>
        <v>#REF!</v>
      </c>
      <c r="AH3" s="12" t="e">
        <f>#REF!</f>
        <v>#REF!</v>
      </c>
      <c r="AI3" s="12" t="e">
        <f>#REF!</f>
        <v>#REF!</v>
      </c>
      <c r="AJ3" s="12" t="e">
        <f>#REF!</f>
        <v>#REF!</v>
      </c>
      <c r="AK3" s="12" t="e">
        <f>#REF!</f>
        <v>#REF!</v>
      </c>
      <c r="AL3" s="12" t="e">
        <f>#REF!</f>
        <v>#REF!</v>
      </c>
      <c r="AN3" s="11" t="e">
        <f>#REF!</f>
        <v>#REF!</v>
      </c>
      <c r="AO3" s="12" t="e">
        <f>#REF!</f>
        <v>#REF!</v>
      </c>
      <c r="AP3" s="12" t="e">
        <f>#REF!</f>
        <v>#REF!</v>
      </c>
      <c r="AQ3" s="12" t="e">
        <f>#REF!</f>
        <v>#REF!</v>
      </c>
      <c r="AR3" s="12" t="e">
        <f>#REF!</f>
        <v>#REF!</v>
      </c>
      <c r="AS3" s="12" t="e">
        <f>#REF!</f>
        <v>#REF!</v>
      </c>
      <c r="AT3" s="12" t="e">
        <f>#REF!</f>
        <v>#REF!</v>
      </c>
      <c r="AU3" s="12" t="e">
        <f>#REF!</f>
        <v>#REF!</v>
      </c>
      <c r="AV3" s="12" t="e">
        <f>#REF!</f>
        <v>#REF!</v>
      </c>
      <c r="AW3" s="12" t="e">
        <f>#REF!</f>
        <v>#REF!</v>
      </c>
      <c r="AX3" s="12" t="e">
        <f>#REF!</f>
        <v>#REF!</v>
      </c>
      <c r="AY3" s="12" t="e">
        <f>#REF!</f>
        <v>#REF!</v>
      </c>
      <c r="AZ3" s="12" t="e">
        <f>#REF!</f>
        <v>#REF!</v>
      </c>
      <c r="BA3" s="12" t="e">
        <f>#REF!</f>
        <v>#REF!</v>
      </c>
      <c r="BB3" s="12" t="e">
        <f>#REF!</f>
        <v>#REF!</v>
      </c>
      <c r="BC3" s="12" t="e">
        <f>#REF!</f>
        <v>#REF!</v>
      </c>
      <c r="BD3" s="12" t="e">
        <f>#REF!</f>
        <v>#REF!</v>
      </c>
      <c r="BE3" s="12" t="e">
        <f>#REF!</f>
        <v>#REF!</v>
      </c>
      <c r="BG3" s="11" t="e">
        <f>#REF!</f>
        <v>#REF!</v>
      </c>
      <c r="BH3" s="12" t="e">
        <f>#REF!</f>
        <v>#REF!</v>
      </c>
      <c r="BI3" s="12" t="e">
        <f>#REF!</f>
        <v>#REF!</v>
      </c>
      <c r="BJ3" s="12" t="e">
        <f>#REF!</f>
        <v>#REF!</v>
      </c>
      <c r="BK3" s="12" t="e">
        <f>#REF!</f>
        <v>#REF!</v>
      </c>
      <c r="BL3" s="12" t="e">
        <f>#REF!</f>
        <v>#REF!</v>
      </c>
      <c r="BM3" s="12" t="e">
        <f>#REF!</f>
        <v>#REF!</v>
      </c>
      <c r="BN3" s="12" t="e">
        <f>#REF!</f>
        <v>#REF!</v>
      </c>
      <c r="BO3" s="12" t="e">
        <f>#REF!</f>
        <v>#REF!</v>
      </c>
      <c r="BP3" s="12" t="e">
        <f>#REF!</f>
        <v>#REF!</v>
      </c>
      <c r="BQ3" s="12" t="e">
        <f>#REF!</f>
        <v>#REF!</v>
      </c>
      <c r="BR3" s="12" t="e">
        <f>#REF!</f>
        <v>#REF!</v>
      </c>
      <c r="BS3" s="12" t="e">
        <f>#REF!</f>
        <v>#REF!</v>
      </c>
      <c r="BT3" s="12" t="e">
        <f>#REF!</f>
        <v>#REF!</v>
      </c>
      <c r="BU3" s="12" t="e">
        <f>#REF!</f>
        <v>#REF!</v>
      </c>
      <c r="BV3" s="12" t="e">
        <f>#REF!</f>
        <v>#REF!</v>
      </c>
      <c r="BW3" s="12" t="e">
        <f>#REF!</f>
        <v>#REF!</v>
      </c>
      <c r="BX3" s="12" t="e">
        <f>#REF!</f>
        <v>#REF!</v>
      </c>
      <c r="BZ3" s="11" t="e">
        <f>#REF!</f>
        <v>#REF!</v>
      </c>
      <c r="CA3" s="12" t="e">
        <f>#REF!</f>
        <v>#REF!</v>
      </c>
      <c r="CB3" s="12" t="e">
        <f>#REF!</f>
        <v>#REF!</v>
      </c>
      <c r="CC3" s="12" t="e">
        <f>#REF!</f>
        <v>#REF!</v>
      </c>
      <c r="CD3" s="12" t="e">
        <f>#REF!</f>
        <v>#REF!</v>
      </c>
      <c r="CE3" s="12" t="e">
        <f>#REF!</f>
        <v>#REF!</v>
      </c>
      <c r="CF3" s="12" t="e">
        <f>#REF!</f>
        <v>#REF!</v>
      </c>
      <c r="CG3" s="12" t="e">
        <f>#REF!</f>
        <v>#REF!</v>
      </c>
      <c r="CH3" s="12" t="e">
        <f>#REF!</f>
        <v>#REF!</v>
      </c>
      <c r="CI3" s="12" t="e">
        <f>#REF!</f>
        <v>#REF!</v>
      </c>
      <c r="CJ3" s="12" t="e">
        <f>#REF!</f>
        <v>#REF!</v>
      </c>
      <c r="CK3" s="12" t="e">
        <f>#REF!</f>
        <v>#REF!</v>
      </c>
      <c r="CL3" s="12" t="e">
        <f>#REF!</f>
        <v>#REF!</v>
      </c>
      <c r="CM3" s="12" t="e">
        <f>#REF!</f>
        <v>#REF!</v>
      </c>
      <c r="CN3" s="12" t="e">
        <f>#REF!</f>
        <v>#REF!</v>
      </c>
      <c r="CO3" s="12" t="e">
        <f>#REF!</f>
        <v>#REF!</v>
      </c>
      <c r="CP3" s="12" t="e">
        <f>#REF!</f>
        <v>#REF!</v>
      </c>
      <c r="CQ3" s="12" t="e">
        <f>#REF!</f>
        <v>#REF!</v>
      </c>
      <c r="CS3" s="11" t="e">
        <f>#REF!</f>
        <v>#REF!</v>
      </c>
      <c r="CT3" s="12" t="e">
        <f>#REF!</f>
        <v>#REF!</v>
      </c>
      <c r="CU3" s="12" t="e">
        <f>#REF!</f>
        <v>#REF!</v>
      </c>
      <c r="CV3" s="12" t="e">
        <f>#REF!</f>
        <v>#REF!</v>
      </c>
      <c r="CW3" s="12" t="e">
        <f>#REF!</f>
        <v>#REF!</v>
      </c>
      <c r="CX3" s="12" t="e">
        <f>#REF!</f>
        <v>#REF!</v>
      </c>
      <c r="CY3" s="12" t="e">
        <f>#REF!</f>
        <v>#REF!</v>
      </c>
      <c r="CZ3" s="12" t="e">
        <f>#REF!</f>
        <v>#REF!</v>
      </c>
      <c r="DA3" s="12" t="e">
        <f>#REF!</f>
        <v>#REF!</v>
      </c>
      <c r="DB3" s="12" t="e">
        <f>#REF!</f>
        <v>#REF!</v>
      </c>
      <c r="DC3" s="12" t="e">
        <f>#REF!</f>
        <v>#REF!</v>
      </c>
      <c r="DD3" s="12" t="e">
        <f>#REF!</f>
        <v>#REF!</v>
      </c>
      <c r="DE3" s="12" t="e">
        <f>#REF!</f>
        <v>#REF!</v>
      </c>
      <c r="DF3" s="12" t="e">
        <f>#REF!</f>
        <v>#REF!</v>
      </c>
      <c r="DG3" s="12" t="e">
        <f>#REF!</f>
        <v>#REF!</v>
      </c>
      <c r="DH3" s="12" t="e">
        <f>#REF!</f>
        <v>#REF!</v>
      </c>
      <c r="DI3" s="12" t="e">
        <f>#REF!</f>
        <v>#REF!</v>
      </c>
      <c r="DJ3" s="12" t="e">
        <f>#REF!</f>
        <v>#REF!</v>
      </c>
      <c r="DL3" s="11" t="e">
        <f>#REF!</f>
        <v>#REF!</v>
      </c>
      <c r="DM3" s="12" t="e">
        <f>#REF!</f>
        <v>#REF!</v>
      </c>
      <c r="DN3" s="12" t="e">
        <f>#REF!</f>
        <v>#REF!</v>
      </c>
      <c r="DO3" s="12" t="e">
        <f>#REF!</f>
        <v>#REF!</v>
      </c>
      <c r="DP3" s="12" t="e">
        <f>#REF!</f>
        <v>#REF!</v>
      </c>
      <c r="DQ3" s="12" t="e">
        <f>#REF!</f>
        <v>#REF!</v>
      </c>
      <c r="DR3" s="12" t="e">
        <f>#REF!</f>
        <v>#REF!</v>
      </c>
      <c r="DS3" s="12" t="e">
        <f>#REF!</f>
        <v>#REF!</v>
      </c>
      <c r="DT3" s="12" t="e">
        <f>#REF!</f>
        <v>#REF!</v>
      </c>
      <c r="DU3" s="12" t="e">
        <f>#REF!</f>
        <v>#REF!</v>
      </c>
      <c r="DV3" s="12" t="e">
        <f>#REF!</f>
        <v>#REF!</v>
      </c>
      <c r="DW3" s="12" t="e">
        <f>#REF!</f>
        <v>#REF!</v>
      </c>
      <c r="DX3" s="12" t="e">
        <f>#REF!</f>
        <v>#REF!</v>
      </c>
      <c r="DY3" s="12" t="e">
        <f>#REF!</f>
        <v>#REF!</v>
      </c>
      <c r="DZ3" s="12" t="e">
        <f>#REF!</f>
        <v>#REF!</v>
      </c>
      <c r="EA3" s="12" t="e">
        <f>#REF!</f>
        <v>#REF!</v>
      </c>
      <c r="EB3" s="12" t="e">
        <f>#REF!</f>
        <v>#REF!</v>
      </c>
      <c r="EC3" s="12" t="e">
        <f>#REF!</f>
        <v>#REF!</v>
      </c>
      <c r="EE3" s="11" t="e">
        <f>#REF!</f>
        <v>#REF!</v>
      </c>
      <c r="EF3" s="12" t="e">
        <f>#REF!</f>
        <v>#REF!</v>
      </c>
      <c r="EG3" s="12" t="e">
        <f>#REF!</f>
        <v>#REF!</v>
      </c>
      <c r="EH3" s="12" t="e">
        <f>#REF!</f>
        <v>#REF!</v>
      </c>
      <c r="EI3" s="12" t="e">
        <f>#REF!</f>
        <v>#REF!</v>
      </c>
      <c r="EJ3" s="12" t="e">
        <f>#REF!</f>
        <v>#REF!</v>
      </c>
      <c r="EK3" s="12" t="e">
        <f>#REF!</f>
        <v>#REF!</v>
      </c>
      <c r="EL3" s="12" t="e">
        <f>#REF!</f>
        <v>#REF!</v>
      </c>
      <c r="EM3" s="12" t="e">
        <f>#REF!</f>
        <v>#REF!</v>
      </c>
      <c r="EN3" s="12" t="e">
        <f>#REF!</f>
        <v>#REF!</v>
      </c>
      <c r="EO3" s="12" t="e">
        <f>#REF!</f>
        <v>#REF!</v>
      </c>
      <c r="EP3" s="12" t="e">
        <f>#REF!</f>
        <v>#REF!</v>
      </c>
      <c r="EQ3" s="12" t="e">
        <f>#REF!</f>
        <v>#REF!</v>
      </c>
      <c r="ER3" s="12" t="e">
        <f>#REF!</f>
        <v>#REF!</v>
      </c>
      <c r="ES3" s="12" t="e">
        <f>#REF!</f>
        <v>#REF!</v>
      </c>
      <c r="ET3" s="12" t="e">
        <f>#REF!</f>
        <v>#REF!</v>
      </c>
      <c r="EU3" s="12" t="e">
        <f>#REF!</f>
        <v>#REF!</v>
      </c>
      <c r="EV3" s="12" t="e">
        <f>#REF!</f>
        <v>#REF!</v>
      </c>
      <c r="EX3" s="11" t="e">
        <f>#REF!</f>
        <v>#REF!</v>
      </c>
      <c r="EY3" s="12" t="e">
        <f>#REF!</f>
        <v>#REF!</v>
      </c>
      <c r="EZ3" s="12" t="e">
        <f>#REF!</f>
        <v>#REF!</v>
      </c>
      <c r="FA3" s="12" t="e">
        <f>#REF!</f>
        <v>#REF!</v>
      </c>
      <c r="FB3" s="12" t="e">
        <f>#REF!</f>
        <v>#REF!</v>
      </c>
      <c r="FC3" s="12" t="e">
        <f>#REF!</f>
        <v>#REF!</v>
      </c>
      <c r="FD3" s="12" t="e">
        <f>#REF!</f>
        <v>#REF!</v>
      </c>
      <c r="FE3" s="12" t="e">
        <f>#REF!</f>
        <v>#REF!</v>
      </c>
      <c r="FF3" s="12" t="e">
        <f>#REF!</f>
        <v>#REF!</v>
      </c>
      <c r="FG3" s="12" t="e">
        <f>#REF!</f>
        <v>#REF!</v>
      </c>
      <c r="FH3" s="12" t="e">
        <f>#REF!</f>
        <v>#REF!</v>
      </c>
      <c r="FI3" s="12" t="e">
        <f>#REF!</f>
        <v>#REF!</v>
      </c>
      <c r="FJ3" s="12" t="e">
        <f>#REF!</f>
        <v>#REF!</v>
      </c>
      <c r="FK3" s="12" t="e">
        <f>#REF!</f>
        <v>#REF!</v>
      </c>
      <c r="FL3" s="12" t="e">
        <f>#REF!</f>
        <v>#REF!</v>
      </c>
      <c r="FM3" s="12" t="e">
        <f>#REF!</f>
        <v>#REF!</v>
      </c>
      <c r="FN3" s="12" t="e">
        <f>#REF!</f>
        <v>#REF!</v>
      </c>
      <c r="FO3" s="12" t="e">
        <f>#REF!</f>
        <v>#REF!</v>
      </c>
      <c r="FQ3" s="11" t="e">
        <f>#REF!</f>
        <v>#REF!</v>
      </c>
      <c r="FR3" s="12" t="e">
        <f>#REF!</f>
        <v>#REF!</v>
      </c>
      <c r="FS3" s="12" t="e">
        <f>#REF!</f>
        <v>#REF!</v>
      </c>
      <c r="FT3" s="12" t="e">
        <f>#REF!</f>
        <v>#REF!</v>
      </c>
      <c r="FU3" s="12" t="e">
        <f>#REF!</f>
        <v>#REF!</v>
      </c>
      <c r="FV3" s="12" t="e">
        <f>#REF!</f>
        <v>#REF!</v>
      </c>
      <c r="FW3" s="12" t="e">
        <f>#REF!</f>
        <v>#REF!</v>
      </c>
      <c r="FX3" s="12" t="e">
        <f>#REF!</f>
        <v>#REF!</v>
      </c>
      <c r="FY3" s="12" t="e">
        <f>#REF!</f>
        <v>#REF!</v>
      </c>
      <c r="FZ3" s="12" t="e">
        <f>#REF!</f>
        <v>#REF!</v>
      </c>
      <c r="GA3" s="12" t="e">
        <f>#REF!</f>
        <v>#REF!</v>
      </c>
      <c r="GB3" s="12" t="e">
        <f>#REF!</f>
        <v>#REF!</v>
      </c>
      <c r="GC3" s="12" t="e">
        <f>#REF!</f>
        <v>#REF!</v>
      </c>
      <c r="GD3" s="12" t="e">
        <f>#REF!</f>
        <v>#REF!</v>
      </c>
      <c r="GE3" s="12" t="e">
        <f>#REF!</f>
        <v>#REF!</v>
      </c>
      <c r="GF3" s="12" t="e">
        <f>#REF!</f>
        <v>#REF!</v>
      </c>
      <c r="GG3" s="12" t="e">
        <f>#REF!</f>
        <v>#REF!</v>
      </c>
      <c r="GH3" s="12" t="e">
        <f>#REF!</f>
        <v>#REF!</v>
      </c>
      <c r="GJ3" s="11" t="e">
        <f>#REF!</f>
        <v>#REF!</v>
      </c>
      <c r="GK3" s="12" t="e">
        <f>#REF!</f>
        <v>#REF!</v>
      </c>
      <c r="GL3" s="12" t="e">
        <f>#REF!</f>
        <v>#REF!</v>
      </c>
      <c r="GM3" s="12" t="e">
        <f>#REF!</f>
        <v>#REF!</v>
      </c>
      <c r="GN3" s="12" t="e">
        <f>#REF!</f>
        <v>#REF!</v>
      </c>
      <c r="GO3" s="12" t="e">
        <f>#REF!</f>
        <v>#REF!</v>
      </c>
      <c r="GP3" s="12" t="e">
        <f>#REF!</f>
        <v>#REF!</v>
      </c>
      <c r="GQ3" s="12" t="e">
        <f>#REF!</f>
        <v>#REF!</v>
      </c>
      <c r="GR3" s="12" t="e">
        <f>#REF!</f>
        <v>#REF!</v>
      </c>
      <c r="GS3" s="12" t="e">
        <f>#REF!</f>
        <v>#REF!</v>
      </c>
      <c r="GT3" s="12" t="e">
        <f>#REF!</f>
        <v>#REF!</v>
      </c>
      <c r="GU3" s="12" t="e">
        <f>#REF!</f>
        <v>#REF!</v>
      </c>
      <c r="GV3" s="12" t="e">
        <f>#REF!</f>
        <v>#REF!</v>
      </c>
      <c r="GW3" s="12" t="e">
        <f>#REF!</f>
        <v>#REF!</v>
      </c>
      <c r="GX3" s="12" t="e">
        <f>#REF!</f>
        <v>#REF!</v>
      </c>
      <c r="GY3" s="12" t="e">
        <f>#REF!</f>
        <v>#REF!</v>
      </c>
      <c r="GZ3" s="12" t="e">
        <f>#REF!</f>
        <v>#REF!</v>
      </c>
      <c r="HA3" s="12" t="e">
        <f>#REF!</f>
        <v>#REF!</v>
      </c>
      <c r="HC3" s="11" t="e">
        <f>#REF!</f>
        <v>#REF!</v>
      </c>
      <c r="HD3" s="12" t="e">
        <f>#REF!</f>
        <v>#REF!</v>
      </c>
      <c r="HE3" s="12" t="e">
        <f>#REF!</f>
        <v>#REF!</v>
      </c>
      <c r="HF3" s="12" t="e">
        <f>#REF!</f>
        <v>#REF!</v>
      </c>
      <c r="HG3" s="12" t="e">
        <f>#REF!</f>
        <v>#REF!</v>
      </c>
      <c r="HH3" s="12" t="e">
        <f>#REF!</f>
        <v>#REF!</v>
      </c>
      <c r="HI3" s="12" t="e">
        <f>#REF!</f>
        <v>#REF!</v>
      </c>
      <c r="HJ3" s="12" t="e">
        <f>#REF!</f>
        <v>#REF!</v>
      </c>
      <c r="HK3" s="12" t="e">
        <f>#REF!</f>
        <v>#REF!</v>
      </c>
      <c r="HL3" s="12" t="e">
        <f>#REF!</f>
        <v>#REF!</v>
      </c>
      <c r="HM3" s="12" t="e">
        <f>#REF!</f>
        <v>#REF!</v>
      </c>
      <c r="HN3" s="12" t="e">
        <f>#REF!</f>
        <v>#REF!</v>
      </c>
      <c r="HO3" s="12" t="e">
        <f>#REF!</f>
        <v>#REF!</v>
      </c>
      <c r="HP3" s="12" t="e">
        <f>#REF!</f>
        <v>#REF!</v>
      </c>
      <c r="HQ3" s="12" t="e">
        <f>#REF!</f>
        <v>#REF!</v>
      </c>
      <c r="HR3" s="12" t="e">
        <f>#REF!</f>
        <v>#REF!</v>
      </c>
      <c r="HS3" s="12" t="e">
        <f>#REF!</f>
        <v>#REF!</v>
      </c>
      <c r="HT3" s="12" t="e">
        <f>#REF!</f>
        <v>#REF!</v>
      </c>
      <c r="HV3" s="11" t="e">
        <f>#REF!</f>
        <v>#REF!</v>
      </c>
      <c r="HW3" s="12" t="e">
        <f>#REF!</f>
        <v>#REF!</v>
      </c>
      <c r="HX3" s="12" t="e">
        <f>#REF!</f>
        <v>#REF!</v>
      </c>
      <c r="HY3" s="12" t="e">
        <f>#REF!</f>
        <v>#REF!</v>
      </c>
      <c r="HZ3" s="12" t="e">
        <f>#REF!</f>
        <v>#REF!</v>
      </c>
      <c r="IA3" s="12" t="e">
        <f>#REF!</f>
        <v>#REF!</v>
      </c>
      <c r="IB3" s="12" t="e">
        <f>#REF!</f>
        <v>#REF!</v>
      </c>
      <c r="IC3" s="12" t="e">
        <f>#REF!</f>
        <v>#REF!</v>
      </c>
      <c r="ID3" s="12" t="e">
        <f>#REF!</f>
        <v>#REF!</v>
      </c>
      <c r="IE3" s="12" t="e">
        <f>#REF!</f>
        <v>#REF!</v>
      </c>
      <c r="IF3" s="12" t="e">
        <f>#REF!</f>
        <v>#REF!</v>
      </c>
      <c r="IG3" s="12" t="e">
        <f>#REF!</f>
        <v>#REF!</v>
      </c>
      <c r="IH3" s="12" t="e">
        <f>#REF!</f>
        <v>#REF!</v>
      </c>
      <c r="II3" s="12" t="e">
        <f>#REF!</f>
        <v>#REF!</v>
      </c>
      <c r="IJ3" s="12" t="e">
        <f>#REF!</f>
        <v>#REF!</v>
      </c>
      <c r="IK3" s="12" t="e">
        <f>#REF!</f>
        <v>#REF!</v>
      </c>
      <c r="IL3" s="12" t="e">
        <f>#REF!</f>
        <v>#REF!</v>
      </c>
      <c r="IM3" s="12" t="e">
        <f>#REF!</f>
        <v>#REF!</v>
      </c>
      <c r="IO3" s="11" t="e">
        <f>#REF!</f>
        <v>#REF!</v>
      </c>
      <c r="IP3" s="12" t="e">
        <f>#REF!</f>
        <v>#REF!</v>
      </c>
      <c r="IQ3" s="12" t="e">
        <f>#REF!</f>
        <v>#REF!</v>
      </c>
      <c r="IR3" s="12" t="e">
        <f>#REF!</f>
        <v>#REF!</v>
      </c>
      <c r="IS3" s="12" t="e">
        <f>#REF!</f>
        <v>#REF!</v>
      </c>
      <c r="IT3" s="12" t="e">
        <f>#REF!</f>
        <v>#REF!</v>
      </c>
      <c r="IU3" s="12" t="e">
        <f>#REF!</f>
        <v>#REF!</v>
      </c>
      <c r="IV3" s="12" t="e">
        <f>#REF!</f>
        <v>#REF!</v>
      </c>
      <c r="IW3" s="12" t="e">
        <f>#REF!</f>
        <v>#REF!</v>
      </c>
      <c r="IX3" s="12" t="e">
        <f>#REF!</f>
        <v>#REF!</v>
      </c>
      <c r="IY3" s="12" t="e">
        <f>#REF!</f>
        <v>#REF!</v>
      </c>
      <c r="IZ3" s="12" t="e">
        <f>#REF!</f>
        <v>#REF!</v>
      </c>
      <c r="JA3" s="12" t="e">
        <f>#REF!</f>
        <v>#REF!</v>
      </c>
      <c r="JB3" s="12" t="e">
        <f>#REF!</f>
        <v>#REF!</v>
      </c>
      <c r="JC3" s="12" t="e">
        <f>#REF!</f>
        <v>#REF!</v>
      </c>
      <c r="JD3" s="12" t="e">
        <f>#REF!</f>
        <v>#REF!</v>
      </c>
      <c r="JE3" s="12" t="e">
        <f>#REF!</f>
        <v>#REF!</v>
      </c>
      <c r="JF3" s="12" t="e">
        <f>#REF!</f>
        <v>#REF!</v>
      </c>
      <c r="JH3" s="11" t="e">
        <f>#REF!</f>
        <v>#REF!</v>
      </c>
      <c r="JI3" s="12" t="e">
        <f>#REF!</f>
        <v>#REF!</v>
      </c>
      <c r="JJ3" s="12" t="e">
        <f>#REF!</f>
        <v>#REF!</v>
      </c>
      <c r="JK3" s="12" t="e">
        <f>#REF!</f>
        <v>#REF!</v>
      </c>
      <c r="JL3" s="12" t="e">
        <f>#REF!</f>
        <v>#REF!</v>
      </c>
      <c r="JM3" s="12" t="e">
        <f>#REF!</f>
        <v>#REF!</v>
      </c>
      <c r="JN3" s="12" t="e">
        <f>#REF!</f>
        <v>#REF!</v>
      </c>
      <c r="JO3" s="12" t="e">
        <f>#REF!</f>
        <v>#REF!</v>
      </c>
      <c r="JP3" s="12" t="e">
        <f>#REF!</f>
        <v>#REF!</v>
      </c>
      <c r="JQ3" s="12" t="e">
        <f>#REF!</f>
        <v>#REF!</v>
      </c>
      <c r="JR3" s="12" t="e">
        <f>#REF!</f>
        <v>#REF!</v>
      </c>
      <c r="JS3" s="12" t="e">
        <f>#REF!</f>
        <v>#REF!</v>
      </c>
      <c r="JT3" s="12" t="e">
        <f>#REF!</f>
        <v>#REF!</v>
      </c>
      <c r="JU3" s="12" t="e">
        <f>#REF!</f>
        <v>#REF!</v>
      </c>
      <c r="JV3" s="12" t="e">
        <f>#REF!</f>
        <v>#REF!</v>
      </c>
      <c r="JW3" s="12" t="e">
        <f>#REF!</f>
        <v>#REF!</v>
      </c>
      <c r="JX3" s="12" t="e">
        <f>#REF!</f>
        <v>#REF!</v>
      </c>
      <c r="JY3" s="12" t="e">
        <f>#REF!</f>
        <v>#REF!</v>
      </c>
    </row>
    <row r="4" spans="1:285" x14ac:dyDescent="0.25">
      <c r="A4" s="4" t="s">
        <v>287</v>
      </c>
      <c r="B4" s="11" t="e">
        <f>#REF!</f>
        <v>#REF!</v>
      </c>
      <c r="C4" s="12" t="e">
        <f>#REF!</f>
        <v>#REF!</v>
      </c>
      <c r="D4" s="12" t="e">
        <f>#REF!</f>
        <v>#REF!</v>
      </c>
      <c r="E4" s="12" t="e">
        <f>#REF!</f>
        <v>#REF!</v>
      </c>
      <c r="F4" s="12" t="e">
        <f>#REF!</f>
        <v>#REF!</v>
      </c>
      <c r="G4" s="12" t="e">
        <f>#REF!</f>
        <v>#REF!</v>
      </c>
      <c r="H4" s="12" t="e">
        <f>#REF!</f>
        <v>#REF!</v>
      </c>
      <c r="I4" s="12" t="e">
        <f>#REF!</f>
        <v>#REF!</v>
      </c>
      <c r="J4" s="12" t="e">
        <f>#REF!</f>
        <v>#REF!</v>
      </c>
      <c r="K4" s="12" t="e">
        <f>#REF!</f>
        <v>#REF!</v>
      </c>
      <c r="L4" s="12" t="e">
        <f>#REF!</f>
        <v>#REF!</v>
      </c>
      <c r="M4" s="12" t="e">
        <f>#REF!</f>
        <v>#REF!</v>
      </c>
      <c r="N4" s="12" t="e">
        <f>#REF!</f>
        <v>#REF!</v>
      </c>
      <c r="O4" s="12" t="e">
        <f>#REF!</f>
        <v>#REF!</v>
      </c>
      <c r="P4" s="12" t="e">
        <f>#REF!</f>
        <v>#REF!</v>
      </c>
      <c r="Q4" s="12" t="e">
        <f>#REF!</f>
        <v>#REF!</v>
      </c>
      <c r="R4" s="12" t="e">
        <f>#REF!</f>
        <v>#REF!</v>
      </c>
      <c r="S4" s="12" t="e">
        <f>#REF!</f>
        <v>#REF!</v>
      </c>
      <c r="U4" s="11" t="e">
        <f>#REF!</f>
        <v>#REF!</v>
      </c>
      <c r="V4" s="12" t="e">
        <f>#REF!</f>
        <v>#REF!</v>
      </c>
      <c r="W4" s="12" t="e">
        <f>#REF!</f>
        <v>#REF!</v>
      </c>
      <c r="X4" s="12" t="e">
        <f>#REF!</f>
        <v>#REF!</v>
      </c>
      <c r="Y4" s="12" t="e">
        <f>#REF!</f>
        <v>#REF!</v>
      </c>
      <c r="Z4" s="12" t="e">
        <f>#REF!</f>
        <v>#REF!</v>
      </c>
      <c r="AA4" s="12" t="e">
        <f>#REF!</f>
        <v>#REF!</v>
      </c>
      <c r="AB4" s="12" t="e">
        <f>#REF!</f>
        <v>#REF!</v>
      </c>
      <c r="AC4" s="12" t="e">
        <f>#REF!</f>
        <v>#REF!</v>
      </c>
      <c r="AD4" s="12" t="e">
        <f>#REF!</f>
        <v>#REF!</v>
      </c>
      <c r="AE4" s="12" t="e">
        <f>#REF!</f>
        <v>#REF!</v>
      </c>
      <c r="AF4" s="12" t="e">
        <f>#REF!</f>
        <v>#REF!</v>
      </c>
      <c r="AG4" s="12" t="e">
        <f>#REF!</f>
        <v>#REF!</v>
      </c>
      <c r="AH4" s="12" t="e">
        <f>#REF!</f>
        <v>#REF!</v>
      </c>
      <c r="AI4" s="12" t="e">
        <f>#REF!</f>
        <v>#REF!</v>
      </c>
      <c r="AJ4" s="12" t="e">
        <f>#REF!</f>
        <v>#REF!</v>
      </c>
      <c r="AK4" s="12" t="e">
        <f>#REF!</f>
        <v>#REF!</v>
      </c>
      <c r="AL4" s="12" t="e">
        <f>#REF!</f>
        <v>#REF!</v>
      </c>
      <c r="AN4" s="11" t="e">
        <f>#REF!</f>
        <v>#REF!</v>
      </c>
      <c r="AO4" s="12" t="e">
        <f>#REF!</f>
        <v>#REF!</v>
      </c>
      <c r="AP4" s="12" t="e">
        <f>#REF!</f>
        <v>#REF!</v>
      </c>
      <c r="AQ4" s="12" t="e">
        <f>#REF!</f>
        <v>#REF!</v>
      </c>
      <c r="AR4" s="12" t="e">
        <f>#REF!</f>
        <v>#REF!</v>
      </c>
      <c r="AS4" s="12" t="e">
        <f>#REF!</f>
        <v>#REF!</v>
      </c>
      <c r="AT4" s="12" t="e">
        <f>#REF!</f>
        <v>#REF!</v>
      </c>
      <c r="AU4" s="12" t="e">
        <f>#REF!</f>
        <v>#REF!</v>
      </c>
      <c r="AV4" s="12" t="e">
        <f>#REF!</f>
        <v>#REF!</v>
      </c>
      <c r="AW4" s="12" t="e">
        <f>#REF!</f>
        <v>#REF!</v>
      </c>
      <c r="AX4" s="12" t="e">
        <f>#REF!</f>
        <v>#REF!</v>
      </c>
      <c r="AY4" s="12" t="e">
        <f>#REF!</f>
        <v>#REF!</v>
      </c>
      <c r="AZ4" s="12" t="e">
        <f>#REF!</f>
        <v>#REF!</v>
      </c>
      <c r="BA4" s="12" t="e">
        <f>#REF!</f>
        <v>#REF!</v>
      </c>
      <c r="BB4" s="12" t="e">
        <f>#REF!</f>
        <v>#REF!</v>
      </c>
      <c r="BC4" s="12" t="e">
        <f>#REF!</f>
        <v>#REF!</v>
      </c>
      <c r="BD4" s="12" t="e">
        <f>#REF!</f>
        <v>#REF!</v>
      </c>
      <c r="BE4" s="12" t="e">
        <f>#REF!</f>
        <v>#REF!</v>
      </c>
      <c r="BG4" s="11" t="e">
        <f>#REF!</f>
        <v>#REF!</v>
      </c>
      <c r="BH4" s="12" t="e">
        <f>#REF!</f>
        <v>#REF!</v>
      </c>
      <c r="BI4" s="12" t="e">
        <f>#REF!</f>
        <v>#REF!</v>
      </c>
      <c r="BJ4" s="12" t="e">
        <f>#REF!</f>
        <v>#REF!</v>
      </c>
      <c r="BK4" s="12" t="e">
        <f>#REF!</f>
        <v>#REF!</v>
      </c>
      <c r="BL4" s="12" t="e">
        <f>#REF!</f>
        <v>#REF!</v>
      </c>
      <c r="BM4" s="12" t="e">
        <f>#REF!</f>
        <v>#REF!</v>
      </c>
      <c r="BN4" s="12" t="e">
        <f>#REF!</f>
        <v>#REF!</v>
      </c>
      <c r="BO4" s="12" t="e">
        <f>#REF!</f>
        <v>#REF!</v>
      </c>
      <c r="BP4" s="12" t="e">
        <f>#REF!</f>
        <v>#REF!</v>
      </c>
      <c r="BQ4" s="12" t="e">
        <f>#REF!</f>
        <v>#REF!</v>
      </c>
      <c r="BR4" s="12" t="e">
        <f>#REF!</f>
        <v>#REF!</v>
      </c>
      <c r="BS4" s="12" t="e">
        <f>#REF!</f>
        <v>#REF!</v>
      </c>
      <c r="BT4" s="12" t="e">
        <f>#REF!</f>
        <v>#REF!</v>
      </c>
      <c r="BU4" s="12" t="e">
        <f>#REF!</f>
        <v>#REF!</v>
      </c>
      <c r="BV4" s="12" t="e">
        <f>#REF!</f>
        <v>#REF!</v>
      </c>
      <c r="BW4" s="12" t="e">
        <f>#REF!</f>
        <v>#REF!</v>
      </c>
      <c r="BX4" s="12" t="e">
        <f>#REF!</f>
        <v>#REF!</v>
      </c>
      <c r="BZ4" s="11" t="e">
        <f>#REF!</f>
        <v>#REF!</v>
      </c>
      <c r="CA4" s="12" t="e">
        <f>#REF!</f>
        <v>#REF!</v>
      </c>
      <c r="CB4" s="12" t="e">
        <f>#REF!</f>
        <v>#REF!</v>
      </c>
      <c r="CC4" s="12" t="e">
        <f>#REF!</f>
        <v>#REF!</v>
      </c>
      <c r="CD4" s="12" t="e">
        <f>#REF!</f>
        <v>#REF!</v>
      </c>
      <c r="CE4" s="12" t="e">
        <f>#REF!</f>
        <v>#REF!</v>
      </c>
      <c r="CF4" s="12" t="e">
        <f>#REF!</f>
        <v>#REF!</v>
      </c>
      <c r="CG4" s="12" t="e">
        <f>#REF!</f>
        <v>#REF!</v>
      </c>
      <c r="CH4" s="12" t="e">
        <f>#REF!</f>
        <v>#REF!</v>
      </c>
      <c r="CI4" s="12" t="e">
        <f>#REF!</f>
        <v>#REF!</v>
      </c>
      <c r="CJ4" s="12" t="e">
        <f>#REF!</f>
        <v>#REF!</v>
      </c>
      <c r="CK4" s="12" t="e">
        <f>#REF!</f>
        <v>#REF!</v>
      </c>
      <c r="CL4" s="12" t="e">
        <f>#REF!</f>
        <v>#REF!</v>
      </c>
      <c r="CM4" s="12" t="e">
        <f>#REF!</f>
        <v>#REF!</v>
      </c>
      <c r="CN4" s="12" t="e">
        <f>#REF!</f>
        <v>#REF!</v>
      </c>
      <c r="CO4" s="12" t="e">
        <f>#REF!</f>
        <v>#REF!</v>
      </c>
      <c r="CP4" s="12" t="e">
        <f>#REF!</f>
        <v>#REF!</v>
      </c>
      <c r="CQ4" s="12" t="e">
        <f>#REF!</f>
        <v>#REF!</v>
      </c>
      <c r="CS4" s="11" t="e">
        <f>#REF!</f>
        <v>#REF!</v>
      </c>
      <c r="CT4" s="12" t="e">
        <f>#REF!</f>
        <v>#REF!</v>
      </c>
      <c r="CU4" s="12" t="e">
        <f>#REF!</f>
        <v>#REF!</v>
      </c>
      <c r="CV4" s="12" t="e">
        <f>#REF!</f>
        <v>#REF!</v>
      </c>
      <c r="CW4" s="12" t="e">
        <f>#REF!</f>
        <v>#REF!</v>
      </c>
      <c r="CX4" s="12" t="e">
        <f>#REF!</f>
        <v>#REF!</v>
      </c>
      <c r="CY4" s="12" t="e">
        <f>#REF!</f>
        <v>#REF!</v>
      </c>
      <c r="CZ4" s="12" t="e">
        <f>#REF!</f>
        <v>#REF!</v>
      </c>
      <c r="DA4" s="12" t="e">
        <f>#REF!</f>
        <v>#REF!</v>
      </c>
      <c r="DB4" s="12" t="e">
        <f>#REF!</f>
        <v>#REF!</v>
      </c>
      <c r="DC4" s="12" t="e">
        <f>#REF!</f>
        <v>#REF!</v>
      </c>
      <c r="DD4" s="12" t="e">
        <f>#REF!</f>
        <v>#REF!</v>
      </c>
      <c r="DE4" s="12" t="e">
        <f>#REF!</f>
        <v>#REF!</v>
      </c>
      <c r="DF4" s="12" t="e">
        <f>#REF!</f>
        <v>#REF!</v>
      </c>
      <c r="DG4" s="12" t="e">
        <f>#REF!</f>
        <v>#REF!</v>
      </c>
      <c r="DH4" s="12" t="e">
        <f>#REF!</f>
        <v>#REF!</v>
      </c>
      <c r="DI4" s="12" t="e">
        <f>#REF!</f>
        <v>#REF!</v>
      </c>
      <c r="DJ4" s="12" t="e">
        <f>#REF!</f>
        <v>#REF!</v>
      </c>
      <c r="DL4" s="11" t="e">
        <f>#REF!</f>
        <v>#REF!</v>
      </c>
      <c r="DM4" s="12" t="e">
        <f>#REF!</f>
        <v>#REF!</v>
      </c>
      <c r="DN4" s="12" t="e">
        <f>#REF!</f>
        <v>#REF!</v>
      </c>
      <c r="DO4" s="12" t="e">
        <f>#REF!</f>
        <v>#REF!</v>
      </c>
      <c r="DP4" s="12" t="e">
        <f>#REF!</f>
        <v>#REF!</v>
      </c>
      <c r="DQ4" s="12" t="e">
        <f>#REF!</f>
        <v>#REF!</v>
      </c>
      <c r="DR4" s="12" t="e">
        <f>#REF!</f>
        <v>#REF!</v>
      </c>
      <c r="DS4" s="12" t="e">
        <f>#REF!</f>
        <v>#REF!</v>
      </c>
      <c r="DT4" s="12" t="e">
        <f>#REF!</f>
        <v>#REF!</v>
      </c>
      <c r="DU4" s="12" t="e">
        <f>#REF!</f>
        <v>#REF!</v>
      </c>
      <c r="DV4" s="12" t="e">
        <f>#REF!</f>
        <v>#REF!</v>
      </c>
      <c r="DW4" s="12" t="e">
        <f>#REF!</f>
        <v>#REF!</v>
      </c>
      <c r="DX4" s="12" t="e">
        <f>#REF!</f>
        <v>#REF!</v>
      </c>
      <c r="DY4" s="12" t="e">
        <f>#REF!</f>
        <v>#REF!</v>
      </c>
      <c r="DZ4" s="12" t="e">
        <f>#REF!</f>
        <v>#REF!</v>
      </c>
      <c r="EA4" s="12" t="e">
        <f>#REF!</f>
        <v>#REF!</v>
      </c>
      <c r="EB4" s="12" t="e">
        <f>#REF!</f>
        <v>#REF!</v>
      </c>
      <c r="EC4" s="12" t="e">
        <f>#REF!</f>
        <v>#REF!</v>
      </c>
      <c r="EE4" s="11" t="e">
        <f>#REF!</f>
        <v>#REF!</v>
      </c>
      <c r="EF4" s="12" t="e">
        <f>#REF!</f>
        <v>#REF!</v>
      </c>
      <c r="EG4" s="12" t="e">
        <f>#REF!</f>
        <v>#REF!</v>
      </c>
      <c r="EH4" s="12" t="e">
        <f>#REF!</f>
        <v>#REF!</v>
      </c>
      <c r="EI4" s="12" t="e">
        <f>#REF!</f>
        <v>#REF!</v>
      </c>
      <c r="EJ4" s="12" t="e">
        <f>#REF!</f>
        <v>#REF!</v>
      </c>
      <c r="EK4" s="12" t="e">
        <f>#REF!</f>
        <v>#REF!</v>
      </c>
      <c r="EL4" s="12" t="e">
        <f>#REF!</f>
        <v>#REF!</v>
      </c>
      <c r="EM4" s="12" t="e">
        <f>#REF!</f>
        <v>#REF!</v>
      </c>
      <c r="EN4" s="12" t="e">
        <f>#REF!</f>
        <v>#REF!</v>
      </c>
      <c r="EO4" s="12" t="e">
        <f>#REF!</f>
        <v>#REF!</v>
      </c>
      <c r="EP4" s="12" t="e">
        <f>#REF!</f>
        <v>#REF!</v>
      </c>
      <c r="EQ4" s="12" t="e">
        <f>#REF!</f>
        <v>#REF!</v>
      </c>
      <c r="ER4" s="12" t="e">
        <f>#REF!</f>
        <v>#REF!</v>
      </c>
      <c r="ES4" s="12" t="e">
        <f>#REF!</f>
        <v>#REF!</v>
      </c>
      <c r="ET4" s="12" t="e">
        <f>#REF!</f>
        <v>#REF!</v>
      </c>
      <c r="EU4" s="12" t="e">
        <f>#REF!</f>
        <v>#REF!</v>
      </c>
      <c r="EV4" s="12" t="e">
        <f>#REF!</f>
        <v>#REF!</v>
      </c>
      <c r="EX4" s="11" t="e">
        <f>#REF!</f>
        <v>#REF!</v>
      </c>
      <c r="EY4" s="12" t="e">
        <f>#REF!</f>
        <v>#REF!</v>
      </c>
      <c r="EZ4" s="12" t="e">
        <f>#REF!</f>
        <v>#REF!</v>
      </c>
      <c r="FA4" s="12" t="e">
        <f>#REF!</f>
        <v>#REF!</v>
      </c>
      <c r="FB4" s="12" t="e">
        <f>#REF!</f>
        <v>#REF!</v>
      </c>
      <c r="FC4" s="12" t="e">
        <f>#REF!</f>
        <v>#REF!</v>
      </c>
      <c r="FD4" s="12" t="e">
        <f>#REF!</f>
        <v>#REF!</v>
      </c>
      <c r="FE4" s="12" t="e">
        <f>#REF!</f>
        <v>#REF!</v>
      </c>
      <c r="FF4" s="12" t="e">
        <f>#REF!</f>
        <v>#REF!</v>
      </c>
      <c r="FG4" s="12" t="e">
        <f>#REF!</f>
        <v>#REF!</v>
      </c>
      <c r="FH4" s="12" t="e">
        <f>#REF!</f>
        <v>#REF!</v>
      </c>
      <c r="FI4" s="12" t="e">
        <f>#REF!</f>
        <v>#REF!</v>
      </c>
      <c r="FJ4" s="12" t="e">
        <f>#REF!</f>
        <v>#REF!</v>
      </c>
      <c r="FK4" s="12" t="e">
        <f>#REF!</f>
        <v>#REF!</v>
      </c>
      <c r="FL4" s="12" t="e">
        <f>#REF!</f>
        <v>#REF!</v>
      </c>
      <c r="FM4" s="12" t="e">
        <f>#REF!</f>
        <v>#REF!</v>
      </c>
      <c r="FN4" s="12" t="e">
        <f>#REF!</f>
        <v>#REF!</v>
      </c>
      <c r="FO4" s="12" t="e">
        <f>#REF!</f>
        <v>#REF!</v>
      </c>
      <c r="FQ4" s="11" t="e">
        <f>#REF!</f>
        <v>#REF!</v>
      </c>
      <c r="FR4" s="12" t="e">
        <f>#REF!</f>
        <v>#REF!</v>
      </c>
      <c r="FS4" s="12" t="e">
        <f>#REF!</f>
        <v>#REF!</v>
      </c>
      <c r="FT4" s="12" t="e">
        <f>#REF!</f>
        <v>#REF!</v>
      </c>
      <c r="FU4" s="12" t="e">
        <f>#REF!</f>
        <v>#REF!</v>
      </c>
      <c r="FV4" s="12" t="e">
        <f>#REF!</f>
        <v>#REF!</v>
      </c>
      <c r="FW4" s="12" t="e">
        <f>#REF!</f>
        <v>#REF!</v>
      </c>
      <c r="FX4" s="12" t="e">
        <f>#REF!</f>
        <v>#REF!</v>
      </c>
      <c r="FY4" s="12" t="e">
        <f>#REF!</f>
        <v>#REF!</v>
      </c>
      <c r="FZ4" s="12" t="e">
        <f>#REF!</f>
        <v>#REF!</v>
      </c>
      <c r="GA4" s="12" t="e">
        <f>#REF!</f>
        <v>#REF!</v>
      </c>
      <c r="GB4" s="12" t="e">
        <f>#REF!</f>
        <v>#REF!</v>
      </c>
      <c r="GC4" s="12" t="e">
        <f>#REF!</f>
        <v>#REF!</v>
      </c>
      <c r="GD4" s="12" t="e">
        <f>#REF!</f>
        <v>#REF!</v>
      </c>
      <c r="GE4" s="12" t="e">
        <f>#REF!</f>
        <v>#REF!</v>
      </c>
      <c r="GF4" s="12" t="e">
        <f>#REF!</f>
        <v>#REF!</v>
      </c>
      <c r="GG4" s="12" t="e">
        <f>#REF!</f>
        <v>#REF!</v>
      </c>
      <c r="GH4" s="12" t="e">
        <f>#REF!</f>
        <v>#REF!</v>
      </c>
      <c r="GJ4" s="11" t="e">
        <f>#REF!</f>
        <v>#REF!</v>
      </c>
      <c r="GK4" s="12" t="e">
        <f>#REF!</f>
        <v>#REF!</v>
      </c>
      <c r="GL4" s="12" t="e">
        <f>#REF!</f>
        <v>#REF!</v>
      </c>
      <c r="GM4" s="12" t="e">
        <f>#REF!</f>
        <v>#REF!</v>
      </c>
      <c r="GN4" s="12" t="e">
        <f>#REF!</f>
        <v>#REF!</v>
      </c>
      <c r="GO4" s="12" t="e">
        <f>#REF!</f>
        <v>#REF!</v>
      </c>
      <c r="GP4" s="12" t="e">
        <f>#REF!</f>
        <v>#REF!</v>
      </c>
      <c r="GQ4" s="12" t="e">
        <f>#REF!</f>
        <v>#REF!</v>
      </c>
      <c r="GR4" s="12" t="e">
        <f>#REF!</f>
        <v>#REF!</v>
      </c>
      <c r="GS4" s="12" t="e">
        <f>#REF!</f>
        <v>#REF!</v>
      </c>
      <c r="GT4" s="12" t="e">
        <f>#REF!</f>
        <v>#REF!</v>
      </c>
      <c r="GU4" s="12" t="e">
        <f>#REF!</f>
        <v>#REF!</v>
      </c>
      <c r="GV4" s="12" t="e">
        <f>#REF!</f>
        <v>#REF!</v>
      </c>
      <c r="GW4" s="12" t="e">
        <f>#REF!</f>
        <v>#REF!</v>
      </c>
      <c r="GX4" s="12" t="e">
        <f>#REF!</f>
        <v>#REF!</v>
      </c>
      <c r="GY4" s="12" t="e">
        <f>#REF!</f>
        <v>#REF!</v>
      </c>
      <c r="GZ4" s="12" t="e">
        <f>#REF!</f>
        <v>#REF!</v>
      </c>
      <c r="HA4" s="12" t="e">
        <f>#REF!</f>
        <v>#REF!</v>
      </c>
      <c r="HC4" s="11" t="e">
        <f>#REF!</f>
        <v>#REF!</v>
      </c>
      <c r="HD4" s="12" t="e">
        <f>#REF!</f>
        <v>#REF!</v>
      </c>
      <c r="HE4" s="12" t="e">
        <f>#REF!</f>
        <v>#REF!</v>
      </c>
      <c r="HF4" s="12" t="e">
        <f>#REF!</f>
        <v>#REF!</v>
      </c>
      <c r="HG4" s="12" t="e">
        <f>#REF!</f>
        <v>#REF!</v>
      </c>
      <c r="HH4" s="12" t="e">
        <f>#REF!</f>
        <v>#REF!</v>
      </c>
      <c r="HI4" s="12" t="e">
        <f>#REF!</f>
        <v>#REF!</v>
      </c>
      <c r="HJ4" s="12" t="e">
        <f>#REF!</f>
        <v>#REF!</v>
      </c>
      <c r="HK4" s="12" t="e">
        <f>#REF!</f>
        <v>#REF!</v>
      </c>
      <c r="HL4" s="12" t="e">
        <f>#REF!</f>
        <v>#REF!</v>
      </c>
      <c r="HM4" s="12" t="e">
        <f>#REF!</f>
        <v>#REF!</v>
      </c>
      <c r="HN4" s="12" t="e">
        <f>#REF!</f>
        <v>#REF!</v>
      </c>
      <c r="HO4" s="12" t="e">
        <f>#REF!</f>
        <v>#REF!</v>
      </c>
      <c r="HP4" s="12" t="e">
        <f>#REF!</f>
        <v>#REF!</v>
      </c>
      <c r="HQ4" s="12" t="e">
        <f>#REF!</f>
        <v>#REF!</v>
      </c>
      <c r="HR4" s="12" t="e">
        <f>#REF!</f>
        <v>#REF!</v>
      </c>
      <c r="HS4" s="12" t="e">
        <f>#REF!</f>
        <v>#REF!</v>
      </c>
      <c r="HT4" s="12" t="e">
        <f>#REF!</f>
        <v>#REF!</v>
      </c>
      <c r="HV4" s="11" t="e">
        <f>#REF!</f>
        <v>#REF!</v>
      </c>
      <c r="HW4" s="12" t="e">
        <f>#REF!</f>
        <v>#REF!</v>
      </c>
      <c r="HX4" s="12" t="e">
        <f>#REF!</f>
        <v>#REF!</v>
      </c>
      <c r="HY4" s="12" t="e">
        <f>#REF!</f>
        <v>#REF!</v>
      </c>
      <c r="HZ4" s="12" t="e">
        <f>#REF!</f>
        <v>#REF!</v>
      </c>
      <c r="IA4" s="12" t="e">
        <f>#REF!</f>
        <v>#REF!</v>
      </c>
      <c r="IB4" s="12" t="e">
        <f>#REF!</f>
        <v>#REF!</v>
      </c>
      <c r="IC4" s="12" t="e">
        <f>#REF!</f>
        <v>#REF!</v>
      </c>
      <c r="ID4" s="12" t="e">
        <f>#REF!</f>
        <v>#REF!</v>
      </c>
      <c r="IE4" s="12" t="e">
        <f>#REF!</f>
        <v>#REF!</v>
      </c>
      <c r="IF4" s="12" t="e">
        <f>#REF!</f>
        <v>#REF!</v>
      </c>
      <c r="IG4" s="12" t="e">
        <f>#REF!</f>
        <v>#REF!</v>
      </c>
      <c r="IH4" s="12" t="e">
        <f>#REF!</f>
        <v>#REF!</v>
      </c>
      <c r="II4" s="12" t="e">
        <f>#REF!</f>
        <v>#REF!</v>
      </c>
      <c r="IJ4" s="12" t="e">
        <f>#REF!</f>
        <v>#REF!</v>
      </c>
      <c r="IK4" s="12" t="e">
        <f>#REF!</f>
        <v>#REF!</v>
      </c>
      <c r="IL4" s="12" t="e">
        <f>#REF!</f>
        <v>#REF!</v>
      </c>
      <c r="IM4" s="12" t="e">
        <f>#REF!</f>
        <v>#REF!</v>
      </c>
      <c r="IO4" s="11" t="e">
        <f>#REF!</f>
        <v>#REF!</v>
      </c>
      <c r="IP4" s="12" t="e">
        <f>#REF!</f>
        <v>#REF!</v>
      </c>
      <c r="IQ4" s="12" t="e">
        <f>#REF!</f>
        <v>#REF!</v>
      </c>
      <c r="IR4" s="12" t="e">
        <f>#REF!</f>
        <v>#REF!</v>
      </c>
      <c r="IS4" s="12" t="e">
        <f>#REF!</f>
        <v>#REF!</v>
      </c>
      <c r="IT4" s="12" t="e">
        <f>#REF!</f>
        <v>#REF!</v>
      </c>
      <c r="IU4" s="12" t="e">
        <f>#REF!</f>
        <v>#REF!</v>
      </c>
      <c r="IV4" s="12" t="e">
        <f>#REF!</f>
        <v>#REF!</v>
      </c>
      <c r="IW4" s="12" t="e">
        <f>#REF!</f>
        <v>#REF!</v>
      </c>
      <c r="IX4" s="12" t="e">
        <f>#REF!</f>
        <v>#REF!</v>
      </c>
      <c r="IY4" s="12" t="e">
        <f>#REF!</f>
        <v>#REF!</v>
      </c>
      <c r="IZ4" s="12" t="e">
        <f>#REF!</f>
        <v>#REF!</v>
      </c>
      <c r="JA4" s="12" t="e">
        <f>#REF!</f>
        <v>#REF!</v>
      </c>
      <c r="JB4" s="12" t="e">
        <f>#REF!</f>
        <v>#REF!</v>
      </c>
      <c r="JC4" s="12" t="e">
        <f>#REF!</f>
        <v>#REF!</v>
      </c>
      <c r="JD4" s="12" t="e">
        <f>#REF!</f>
        <v>#REF!</v>
      </c>
      <c r="JE4" s="12" t="e">
        <f>#REF!</f>
        <v>#REF!</v>
      </c>
      <c r="JF4" s="12" t="e">
        <f>#REF!</f>
        <v>#REF!</v>
      </c>
      <c r="JH4" s="11" t="e">
        <f>#REF!</f>
        <v>#REF!</v>
      </c>
      <c r="JI4" s="12" t="e">
        <f>#REF!</f>
        <v>#REF!</v>
      </c>
      <c r="JJ4" s="12" t="e">
        <f>#REF!</f>
        <v>#REF!</v>
      </c>
      <c r="JK4" s="12" t="e">
        <f>#REF!</f>
        <v>#REF!</v>
      </c>
      <c r="JL4" s="12" t="e">
        <f>#REF!</f>
        <v>#REF!</v>
      </c>
      <c r="JM4" s="12" t="e">
        <f>#REF!</f>
        <v>#REF!</v>
      </c>
      <c r="JN4" s="12" t="e">
        <f>#REF!</f>
        <v>#REF!</v>
      </c>
      <c r="JO4" s="12" t="e">
        <f>#REF!</f>
        <v>#REF!</v>
      </c>
      <c r="JP4" s="12" t="e">
        <f>#REF!</f>
        <v>#REF!</v>
      </c>
      <c r="JQ4" s="12" t="e">
        <f>#REF!</f>
        <v>#REF!</v>
      </c>
      <c r="JR4" s="12" t="e">
        <f>#REF!</f>
        <v>#REF!</v>
      </c>
      <c r="JS4" s="12" t="e">
        <f>#REF!</f>
        <v>#REF!</v>
      </c>
      <c r="JT4" s="12" t="e">
        <f>#REF!</f>
        <v>#REF!</v>
      </c>
      <c r="JU4" s="12" t="e">
        <f>#REF!</f>
        <v>#REF!</v>
      </c>
      <c r="JV4" s="12" t="e">
        <f>#REF!</f>
        <v>#REF!</v>
      </c>
      <c r="JW4" s="12" t="e">
        <f>#REF!</f>
        <v>#REF!</v>
      </c>
      <c r="JX4" s="12" t="e">
        <f>#REF!</f>
        <v>#REF!</v>
      </c>
      <c r="JY4" s="12" t="e">
        <f>#REF!</f>
        <v>#REF!</v>
      </c>
    </row>
    <row r="5" spans="1:285" x14ac:dyDescent="0.25">
      <c r="A5" s="4" t="s">
        <v>287</v>
      </c>
      <c r="B5" s="11" t="e">
        <f>#REF!</f>
        <v>#REF!</v>
      </c>
      <c r="C5" s="12" t="e">
        <f>#REF!</f>
        <v>#REF!</v>
      </c>
      <c r="D5" s="12" t="e">
        <f>#REF!</f>
        <v>#REF!</v>
      </c>
      <c r="E5" s="12" t="e">
        <f>#REF!</f>
        <v>#REF!</v>
      </c>
      <c r="F5" s="12" t="e">
        <f>#REF!</f>
        <v>#REF!</v>
      </c>
      <c r="G5" s="12" t="e">
        <f>#REF!</f>
        <v>#REF!</v>
      </c>
      <c r="H5" s="12" t="e">
        <f>#REF!</f>
        <v>#REF!</v>
      </c>
      <c r="I5" s="12" t="e">
        <f>#REF!</f>
        <v>#REF!</v>
      </c>
      <c r="J5" s="12" t="e">
        <f>#REF!</f>
        <v>#REF!</v>
      </c>
      <c r="K5" s="12" t="e">
        <f>#REF!</f>
        <v>#REF!</v>
      </c>
      <c r="L5" s="12" t="e">
        <f>#REF!</f>
        <v>#REF!</v>
      </c>
      <c r="M5" s="12" t="e">
        <f>#REF!</f>
        <v>#REF!</v>
      </c>
      <c r="N5" s="12" t="e">
        <f>#REF!</f>
        <v>#REF!</v>
      </c>
      <c r="O5" s="12" t="e">
        <f>#REF!</f>
        <v>#REF!</v>
      </c>
      <c r="P5" s="12" t="e">
        <f>#REF!</f>
        <v>#REF!</v>
      </c>
      <c r="Q5" s="12" t="e">
        <f>#REF!</f>
        <v>#REF!</v>
      </c>
      <c r="R5" s="12" t="e">
        <f>#REF!</f>
        <v>#REF!</v>
      </c>
      <c r="S5" s="12" t="e">
        <f>#REF!</f>
        <v>#REF!</v>
      </c>
      <c r="U5" s="11" t="e">
        <f>#REF!</f>
        <v>#REF!</v>
      </c>
      <c r="V5" s="12" t="e">
        <f>#REF!</f>
        <v>#REF!</v>
      </c>
      <c r="W5" s="12" t="e">
        <f>#REF!</f>
        <v>#REF!</v>
      </c>
      <c r="X5" s="12" t="e">
        <f>#REF!</f>
        <v>#REF!</v>
      </c>
      <c r="Y5" s="12" t="e">
        <f>#REF!</f>
        <v>#REF!</v>
      </c>
      <c r="Z5" s="12" t="e">
        <f>#REF!</f>
        <v>#REF!</v>
      </c>
      <c r="AA5" s="12" t="e">
        <f>#REF!</f>
        <v>#REF!</v>
      </c>
      <c r="AB5" s="12" t="e">
        <f>#REF!</f>
        <v>#REF!</v>
      </c>
      <c r="AC5" s="12" t="e">
        <f>#REF!</f>
        <v>#REF!</v>
      </c>
      <c r="AD5" s="12" t="e">
        <f>#REF!</f>
        <v>#REF!</v>
      </c>
      <c r="AE5" s="12" t="e">
        <f>#REF!</f>
        <v>#REF!</v>
      </c>
      <c r="AF5" s="12" t="e">
        <f>#REF!</f>
        <v>#REF!</v>
      </c>
      <c r="AG5" s="12" t="e">
        <f>#REF!</f>
        <v>#REF!</v>
      </c>
      <c r="AH5" s="12" t="e">
        <f>#REF!</f>
        <v>#REF!</v>
      </c>
      <c r="AI5" s="12" t="e">
        <f>#REF!</f>
        <v>#REF!</v>
      </c>
      <c r="AJ5" s="12" t="e">
        <f>#REF!</f>
        <v>#REF!</v>
      </c>
      <c r="AK5" s="12" t="e">
        <f>#REF!</f>
        <v>#REF!</v>
      </c>
      <c r="AL5" s="12" t="e">
        <f>#REF!</f>
        <v>#REF!</v>
      </c>
      <c r="AN5" s="11" t="e">
        <f>#REF!</f>
        <v>#REF!</v>
      </c>
      <c r="AO5" s="12" t="e">
        <f>#REF!</f>
        <v>#REF!</v>
      </c>
      <c r="AP5" s="12" t="e">
        <f>#REF!</f>
        <v>#REF!</v>
      </c>
      <c r="AQ5" s="12" t="e">
        <f>#REF!</f>
        <v>#REF!</v>
      </c>
      <c r="AR5" s="12" t="e">
        <f>#REF!</f>
        <v>#REF!</v>
      </c>
      <c r="AS5" s="12" t="e">
        <f>#REF!</f>
        <v>#REF!</v>
      </c>
      <c r="AT5" s="12" t="e">
        <f>#REF!</f>
        <v>#REF!</v>
      </c>
      <c r="AU5" s="12" t="e">
        <f>#REF!</f>
        <v>#REF!</v>
      </c>
      <c r="AV5" s="12" t="e">
        <f>#REF!</f>
        <v>#REF!</v>
      </c>
      <c r="AW5" s="12" t="e">
        <f>#REF!</f>
        <v>#REF!</v>
      </c>
      <c r="AX5" s="12" t="e">
        <f>#REF!</f>
        <v>#REF!</v>
      </c>
      <c r="AY5" s="12" t="e">
        <f>#REF!</f>
        <v>#REF!</v>
      </c>
      <c r="AZ5" s="12" t="e">
        <f>#REF!</f>
        <v>#REF!</v>
      </c>
      <c r="BA5" s="12" t="e">
        <f>#REF!</f>
        <v>#REF!</v>
      </c>
      <c r="BB5" s="12" t="e">
        <f>#REF!</f>
        <v>#REF!</v>
      </c>
      <c r="BC5" s="12" t="e">
        <f>#REF!</f>
        <v>#REF!</v>
      </c>
      <c r="BD5" s="12" t="e">
        <f>#REF!</f>
        <v>#REF!</v>
      </c>
      <c r="BE5" s="12" t="e">
        <f>#REF!</f>
        <v>#REF!</v>
      </c>
      <c r="BG5" s="11" t="e">
        <f>#REF!</f>
        <v>#REF!</v>
      </c>
      <c r="BH5" s="12" t="e">
        <f>#REF!</f>
        <v>#REF!</v>
      </c>
      <c r="BI5" s="12" t="e">
        <f>#REF!</f>
        <v>#REF!</v>
      </c>
      <c r="BJ5" s="12" t="e">
        <f>#REF!</f>
        <v>#REF!</v>
      </c>
      <c r="BK5" s="12" t="e">
        <f>#REF!</f>
        <v>#REF!</v>
      </c>
      <c r="BL5" s="12" t="e">
        <f>#REF!</f>
        <v>#REF!</v>
      </c>
      <c r="BM5" s="12" t="e">
        <f>#REF!</f>
        <v>#REF!</v>
      </c>
      <c r="BN5" s="12" t="e">
        <f>#REF!</f>
        <v>#REF!</v>
      </c>
      <c r="BO5" s="12" t="e">
        <f>#REF!</f>
        <v>#REF!</v>
      </c>
      <c r="BP5" s="12" t="e">
        <f>#REF!</f>
        <v>#REF!</v>
      </c>
      <c r="BQ5" s="12" t="e">
        <f>#REF!</f>
        <v>#REF!</v>
      </c>
      <c r="BR5" s="12" t="e">
        <f>#REF!</f>
        <v>#REF!</v>
      </c>
      <c r="BS5" s="12" t="e">
        <f>#REF!</f>
        <v>#REF!</v>
      </c>
      <c r="BT5" s="12" t="e">
        <f>#REF!</f>
        <v>#REF!</v>
      </c>
      <c r="BU5" s="12" t="e">
        <f>#REF!</f>
        <v>#REF!</v>
      </c>
      <c r="BV5" s="12" t="e">
        <f>#REF!</f>
        <v>#REF!</v>
      </c>
      <c r="BW5" s="12" t="e">
        <f>#REF!</f>
        <v>#REF!</v>
      </c>
      <c r="BX5" s="12" t="e">
        <f>#REF!</f>
        <v>#REF!</v>
      </c>
      <c r="BZ5" s="11" t="e">
        <f>#REF!</f>
        <v>#REF!</v>
      </c>
      <c r="CA5" s="12" t="e">
        <f>#REF!</f>
        <v>#REF!</v>
      </c>
      <c r="CB5" s="12" t="e">
        <f>#REF!</f>
        <v>#REF!</v>
      </c>
      <c r="CC5" s="12" t="e">
        <f>#REF!</f>
        <v>#REF!</v>
      </c>
      <c r="CD5" s="12" t="e">
        <f>#REF!</f>
        <v>#REF!</v>
      </c>
      <c r="CE5" s="12" t="e">
        <f>#REF!</f>
        <v>#REF!</v>
      </c>
      <c r="CF5" s="12" t="e">
        <f>#REF!</f>
        <v>#REF!</v>
      </c>
      <c r="CG5" s="12" t="e">
        <f>#REF!</f>
        <v>#REF!</v>
      </c>
      <c r="CH5" s="12" t="e">
        <f>#REF!</f>
        <v>#REF!</v>
      </c>
      <c r="CI5" s="12" t="e">
        <f>#REF!</f>
        <v>#REF!</v>
      </c>
      <c r="CJ5" s="12" t="e">
        <f>#REF!</f>
        <v>#REF!</v>
      </c>
      <c r="CK5" s="12" t="e">
        <f>#REF!</f>
        <v>#REF!</v>
      </c>
      <c r="CL5" s="12" t="e">
        <f>#REF!</f>
        <v>#REF!</v>
      </c>
      <c r="CM5" s="12" t="e">
        <f>#REF!</f>
        <v>#REF!</v>
      </c>
      <c r="CN5" s="12" t="e">
        <f>#REF!</f>
        <v>#REF!</v>
      </c>
      <c r="CO5" s="12" t="e">
        <f>#REF!</f>
        <v>#REF!</v>
      </c>
      <c r="CP5" s="12" t="e">
        <f>#REF!</f>
        <v>#REF!</v>
      </c>
      <c r="CQ5" s="12" t="e">
        <f>#REF!</f>
        <v>#REF!</v>
      </c>
      <c r="CS5" s="11" t="e">
        <f>#REF!</f>
        <v>#REF!</v>
      </c>
      <c r="CT5" s="12" t="e">
        <f>#REF!</f>
        <v>#REF!</v>
      </c>
      <c r="CU5" s="12" t="e">
        <f>#REF!</f>
        <v>#REF!</v>
      </c>
      <c r="CV5" s="12" t="e">
        <f>#REF!</f>
        <v>#REF!</v>
      </c>
      <c r="CW5" s="12" t="e">
        <f>#REF!</f>
        <v>#REF!</v>
      </c>
      <c r="CX5" s="12" t="e">
        <f>#REF!</f>
        <v>#REF!</v>
      </c>
      <c r="CY5" s="12" t="e">
        <f>#REF!</f>
        <v>#REF!</v>
      </c>
      <c r="CZ5" s="12" t="e">
        <f>#REF!</f>
        <v>#REF!</v>
      </c>
      <c r="DA5" s="12" t="e">
        <f>#REF!</f>
        <v>#REF!</v>
      </c>
      <c r="DB5" s="12" t="e">
        <f>#REF!</f>
        <v>#REF!</v>
      </c>
      <c r="DC5" s="12" t="e">
        <f>#REF!</f>
        <v>#REF!</v>
      </c>
      <c r="DD5" s="12" t="e">
        <f>#REF!</f>
        <v>#REF!</v>
      </c>
      <c r="DE5" s="12" t="e">
        <f>#REF!</f>
        <v>#REF!</v>
      </c>
      <c r="DF5" s="12" t="e">
        <f>#REF!</f>
        <v>#REF!</v>
      </c>
      <c r="DG5" s="12" t="e">
        <f>#REF!</f>
        <v>#REF!</v>
      </c>
      <c r="DH5" s="12" t="e">
        <f>#REF!</f>
        <v>#REF!</v>
      </c>
      <c r="DI5" s="12" t="e">
        <f>#REF!</f>
        <v>#REF!</v>
      </c>
      <c r="DJ5" s="12" t="e">
        <f>#REF!</f>
        <v>#REF!</v>
      </c>
      <c r="DL5" s="11" t="e">
        <f>#REF!</f>
        <v>#REF!</v>
      </c>
      <c r="DM5" s="12" t="e">
        <f>#REF!</f>
        <v>#REF!</v>
      </c>
      <c r="DN5" s="12" t="e">
        <f>#REF!</f>
        <v>#REF!</v>
      </c>
      <c r="DO5" s="12" t="e">
        <f>#REF!</f>
        <v>#REF!</v>
      </c>
      <c r="DP5" s="12" t="e">
        <f>#REF!</f>
        <v>#REF!</v>
      </c>
      <c r="DQ5" s="12" t="e">
        <f>#REF!</f>
        <v>#REF!</v>
      </c>
      <c r="DR5" s="12" t="e">
        <f>#REF!</f>
        <v>#REF!</v>
      </c>
      <c r="DS5" s="12" t="e">
        <f>#REF!</f>
        <v>#REF!</v>
      </c>
      <c r="DT5" s="12" t="e">
        <f>#REF!</f>
        <v>#REF!</v>
      </c>
      <c r="DU5" s="12" t="e">
        <f>#REF!</f>
        <v>#REF!</v>
      </c>
      <c r="DV5" s="12" t="e">
        <f>#REF!</f>
        <v>#REF!</v>
      </c>
      <c r="DW5" s="12" t="e">
        <f>#REF!</f>
        <v>#REF!</v>
      </c>
      <c r="DX5" s="12" t="e">
        <f>#REF!</f>
        <v>#REF!</v>
      </c>
      <c r="DY5" s="12" t="e">
        <f>#REF!</f>
        <v>#REF!</v>
      </c>
      <c r="DZ5" s="12" t="e">
        <f>#REF!</f>
        <v>#REF!</v>
      </c>
      <c r="EA5" s="12" t="e">
        <f>#REF!</f>
        <v>#REF!</v>
      </c>
      <c r="EB5" s="12" t="e">
        <f>#REF!</f>
        <v>#REF!</v>
      </c>
      <c r="EC5" s="12" t="e">
        <f>#REF!</f>
        <v>#REF!</v>
      </c>
      <c r="EE5" s="11" t="e">
        <f>#REF!</f>
        <v>#REF!</v>
      </c>
      <c r="EF5" s="12" t="e">
        <f>#REF!</f>
        <v>#REF!</v>
      </c>
      <c r="EG5" s="12" t="e">
        <f>#REF!</f>
        <v>#REF!</v>
      </c>
      <c r="EH5" s="12" t="e">
        <f>#REF!</f>
        <v>#REF!</v>
      </c>
      <c r="EI5" s="12" t="e">
        <f>#REF!</f>
        <v>#REF!</v>
      </c>
      <c r="EJ5" s="12" t="e">
        <f>#REF!</f>
        <v>#REF!</v>
      </c>
      <c r="EK5" s="12" t="e">
        <f>#REF!</f>
        <v>#REF!</v>
      </c>
      <c r="EL5" s="12" t="e">
        <f>#REF!</f>
        <v>#REF!</v>
      </c>
      <c r="EM5" s="12" t="e">
        <f>#REF!</f>
        <v>#REF!</v>
      </c>
      <c r="EN5" s="12" t="e">
        <f>#REF!</f>
        <v>#REF!</v>
      </c>
      <c r="EO5" s="12" t="e">
        <f>#REF!</f>
        <v>#REF!</v>
      </c>
      <c r="EP5" s="12" t="e">
        <f>#REF!</f>
        <v>#REF!</v>
      </c>
      <c r="EQ5" s="12" t="e">
        <f>#REF!</f>
        <v>#REF!</v>
      </c>
      <c r="ER5" s="12" t="e">
        <f>#REF!</f>
        <v>#REF!</v>
      </c>
      <c r="ES5" s="12" t="e">
        <f>#REF!</f>
        <v>#REF!</v>
      </c>
      <c r="ET5" s="12" t="e">
        <f>#REF!</f>
        <v>#REF!</v>
      </c>
      <c r="EU5" s="12" t="e">
        <f>#REF!</f>
        <v>#REF!</v>
      </c>
      <c r="EV5" s="12" t="e">
        <f>#REF!</f>
        <v>#REF!</v>
      </c>
      <c r="EX5" s="11" t="e">
        <f>#REF!</f>
        <v>#REF!</v>
      </c>
      <c r="EY5" s="12" t="e">
        <f>#REF!</f>
        <v>#REF!</v>
      </c>
      <c r="EZ5" s="12" t="e">
        <f>#REF!</f>
        <v>#REF!</v>
      </c>
      <c r="FA5" s="12" t="e">
        <f>#REF!</f>
        <v>#REF!</v>
      </c>
      <c r="FB5" s="12" t="e">
        <f>#REF!</f>
        <v>#REF!</v>
      </c>
      <c r="FC5" s="12" t="e">
        <f>#REF!</f>
        <v>#REF!</v>
      </c>
      <c r="FD5" s="12" t="e">
        <f>#REF!</f>
        <v>#REF!</v>
      </c>
      <c r="FE5" s="12" t="e">
        <f>#REF!</f>
        <v>#REF!</v>
      </c>
      <c r="FF5" s="12" t="e">
        <f>#REF!</f>
        <v>#REF!</v>
      </c>
      <c r="FG5" s="12" t="e">
        <f>#REF!</f>
        <v>#REF!</v>
      </c>
      <c r="FH5" s="12" t="e">
        <f>#REF!</f>
        <v>#REF!</v>
      </c>
      <c r="FI5" s="12" t="e">
        <f>#REF!</f>
        <v>#REF!</v>
      </c>
      <c r="FJ5" s="12" t="e">
        <f>#REF!</f>
        <v>#REF!</v>
      </c>
      <c r="FK5" s="12" t="e">
        <f>#REF!</f>
        <v>#REF!</v>
      </c>
      <c r="FL5" s="12" t="e">
        <f>#REF!</f>
        <v>#REF!</v>
      </c>
      <c r="FM5" s="12" t="e">
        <f>#REF!</f>
        <v>#REF!</v>
      </c>
      <c r="FN5" s="12" t="e">
        <f>#REF!</f>
        <v>#REF!</v>
      </c>
      <c r="FO5" s="12" t="e">
        <f>#REF!</f>
        <v>#REF!</v>
      </c>
      <c r="FQ5" s="11" t="e">
        <f>#REF!</f>
        <v>#REF!</v>
      </c>
      <c r="FR5" s="12" t="e">
        <f>#REF!</f>
        <v>#REF!</v>
      </c>
      <c r="FS5" s="12" t="e">
        <f>#REF!</f>
        <v>#REF!</v>
      </c>
      <c r="FT5" s="12" t="e">
        <f>#REF!</f>
        <v>#REF!</v>
      </c>
      <c r="FU5" s="12" t="e">
        <f>#REF!</f>
        <v>#REF!</v>
      </c>
      <c r="FV5" s="12" t="e">
        <f>#REF!</f>
        <v>#REF!</v>
      </c>
      <c r="FW5" s="12" t="e">
        <f>#REF!</f>
        <v>#REF!</v>
      </c>
      <c r="FX5" s="12" t="e">
        <f>#REF!</f>
        <v>#REF!</v>
      </c>
      <c r="FY5" s="12" t="e">
        <f>#REF!</f>
        <v>#REF!</v>
      </c>
      <c r="FZ5" s="12" t="e">
        <f>#REF!</f>
        <v>#REF!</v>
      </c>
      <c r="GA5" s="12" t="e">
        <f>#REF!</f>
        <v>#REF!</v>
      </c>
      <c r="GB5" s="12" t="e">
        <f>#REF!</f>
        <v>#REF!</v>
      </c>
      <c r="GC5" s="12" t="e">
        <f>#REF!</f>
        <v>#REF!</v>
      </c>
      <c r="GD5" s="12" t="e">
        <f>#REF!</f>
        <v>#REF!</v>
      </c>
      <c r="GE5" s="12" t="e">
        <f>#REF!</f>
        <v>#REF!</v>
      </c>
      <c r="GF5" s="12" t="e">
        <f>#REF!</f>
        <v>#REF!</v>
      </c>
      <c r="GG5" s="12" t="e">
        <f>#REF!</f>
        <v>#REF!</v>
      </c>
      <c r="GH5" s="12" t="e">
        <f>#REF!</f>
        <v>#REF!</v>
      </c>
      <c r="GJ5" s="11" t="e">
        <f>#REF!</f>
        <v>#REF!</v>
      </c>
      <c r="GK5" s="12" t="e">
        <f>#REF!</f>
        <v>#REF!</v>
      </c>
      <c r="GL5" s="12" t="e">
        <f>#REF!</f>
        <v>#REF!</v>
      </c>
      <c r="GM5" s="12" t="e">
        <f>#REF!</f>
        <v>#REF!</v>
      </c>
      <c r="GN5" s="12" t="e">
        <f>#REF!</f>
        <v>#REF!</v>
      </c>
      <c r="GO5" s="12" t="e">
        <f>#REF!</f>
        <v>#REF!</v>
      </c>
      <c r="GP5" s="12" t="e">
        <f>#REF!</f>
        <v>#REF!</v>
      </c>
      <c r="GQ5" s="12" t="e">
        <f>#REF!</f>
        <v>#REF!</v>
      </c>
      <c r="GR5" s="12" t="e">
        <f>#REF!</f>
        <v>#REF!</v>
      </c>
      <c r="GS5" s="12" t="e">
        <f>#REF!</f>
        <v>#REF!</v>
      </c>
      <c r="GT5" s="12" t="e">
        <f>#REF!</f>
        <v>#REF!</v>
      </c>
      <c r="GU5" s="12" t="e">
        <f>#REF!</f>
        <v>#REF!</v>
      </c>
      <c r="GV5" s="12" t="e">
        <f>#REF!</f>
        <v>#REF!</v>
      </c>
      <c r="GW5" s="12" t="e">
        <f>#REF!</f>
        <v>#REF!</v>
      </c>
      <c r="GX5" s="12" t="e">
        <f>#REF!</f>
        <v>#REF!</v>
      </c>
      <c r="GY5" s="12" t="e">
        <f>#REF!</f>
        <v>#REF!</v>
      </c>
      <c r="GZ5" s="12" t="e">
        <f>#REF!</f>
        <v>#REF!</v>
      </c>
      <c r="HA5" s="12" t="e">
        <f>#REF!</f>
        <v>#REF!</v>
      </c>
      <c r="HC5" s="11" t="e">
        <f>#REF!</f>
        <v>#REF!</v>
      </c>
      <c r="HD5" s="12" t="e">
        <f>#REF!</f>
        <v>#REF!</v>
      </c>
      <c r="HE5" s="12" t="e">
        <f>#REF!</f>
        <v>#REF!</v>
      </c>
      <c r="HF5" s="12" t="e">
        <f>#REF!</f>
        <v>#REF!</v>
      </c>
      <c r="HG5" s="12" t="e">
        <f>#REF!</f>
        <v>#REF!</v>
      </c>
      <c r="HH5" s="12" t="e">
        <f>#REF!</f>
        <v>#REF!</v>
      </c>
      <c r="HI5" s="12" t="e">
        <f>#REF!</f>
        <v>#REF!</v>
      </c>
      <c r="HJ5" s="12" t="e">
        <f>#REF!</f>
        <v>#REF!</v>
      </c>
      <c r="HK5" s="12" t="e">
        <f>#REF!</f>
        <v>#REF!</v>
      </c>
      <c r="HL5" s="12" t="e">
        <f>#REF!</f>
        <v>#REF!</v>
      </c>
      <c r="HM5" s="12" t="e">
        <f>#REF!</f>
        <v>#REF!</v>
      </c>
      <c r="HN5" s="12" t="e">
        <f>#REF!</f>
        <v>#REF!</v>
      </c>
      <c r="HO5" s="12" t="e">
        <f>#REF!</f>
        <v>#REF!</v>
      </c>
      <c r="HP5" s="12" t="e">
        <f>#REF!</f>
        <v>#REF!</v>
      </c>
      <c r="HQ5" s="12" t="e">
        <f>#REF!</f>
        <v>#REF!</v>
      </c>
      <c r="HR5" s="12" t="e">
        <f>#REF!</f>
        <v>#REF!</v>
      </c>
      <c r="HS5" s="12" t="e">
        <f>#REF!</f>
        <v>#REF!</v>
      </c>
      <c r="HT5" s="12" t="e">
        <f>#REF!</f>
        <v>#REF!</v>
      </c>
      <c r="HV5" s="11" t="e">
        <f>#REF!</f>
        <v>#REF!</v>
      </c>
      <c r="HW5" s="12" t="e">
        <f>#REF!</f>
        <v>#REF!</v>
      </c>
      <c r="HX5" s="12" t="e">
        <f>#REF!</f>
        <v>#REF!</v>
      </c>
      <c r="HY5" s="12" t="e">
        <f>#REF!</f>
        <v>#REF!</v>
      </c>
      <c r="HZ5" s="12" t="e">
        <f>#REF!</f>
        <v>#REF!</v>
      </c>
      <c r="IA5" s="12" t="e">
        <f>#REF!</f>
        <v>#REF!</v>
      </c>
      <c r="IB5" s="12" t="e">
        <f>#REF!</f>
        <v>#REF!</v>
      </c>
      <c r="IC5" s="12" t="e">
        <f>#REF!</f>
        <v>#REF!</v>
      </c>
      <c r="ID5" s="12" t="e">
        <f>#REF!</f>
        <v>#REF!</v>
      </c>
      <c r="IE5" s="12" t="e">
        <f>#REF!</f>
        <v>#REF!</v>
      </c>
      <c r="IF5" s="12" t="e">
        <f>#REF!</f>
        <v>#REF!</v>
      </c>
      <c r="IG5" s="12" t="e">
        <f>#REF!</f>
        <v>#REF!</v>
      </c>
      <c r="IH5" s="12" t="e">
        <f>#REF!</f>
        <v>#REF!</v>
      </c>
      <c r="II5" s="12" t="e">
        <f>#REF!</f>
        <v>#REF!</v>
      </c>
      <c r="IJ5" s="12" t="e">
        <f>#REF!</f>
        <v>#REF!</v>
      </c>
      <c r="IK5" s="12" t="e">
        <f>#REF!</f>
        <v>#REF!</v>
      </c>
      <c r="IL5" s="12" t="e">
        <f>#REF!</f>
        <v>#REF!</v>
      </c>
      <c r="IM5" s="12" t="e">
        <f>#REF!</f>
        <v>#REF!</v>
      </c>
      <c r="IO5" s="11" t="e">
        <f>#REF!</f>
        <v>#REF!</v>
      </c>
      <c r="IP5" s="12" t="e">
        <f>#REF!</f>
        <v>#REF!</v>
      </c>
      <c r="IQ5" s="12" t="e">
        <f>#REF!</f>
        <v>#REF!</v>
      </c>
      <c r="IR5" s="12" t="e">
        <f>#REF!</f>
        <v>#REF!</v>
      </c>
      <c r="IS5" s="12" t="e">
        <f>#REF!</f>
        <v>#REF!</v>
      </c>
      <c r="IT5" s="12" t="e">
        <f>#REF!</f>
        <v>#REF!</v>
      </c>
      <c r="IU5" s="12" t="e">
        <f>#REF!</f>
        <v>#REF!</v>
      </c>
      <c r="IV5" s="12" t="e">
        <f>#REF!</f>
        <v>#REF!</v>
      </c>
      <c r="IW5" s="12" t="e">
        <f>#REF!</f>
        <v>#REF!</v>
      </c>
      <c r="IX5" s="12" t="e">
        <f>#REF!</f>
        <v>#REF!</v>
      </c>
      <c r="IY5" s="12" t="e">
        <f>#REF!</f>
        <v>#REF!</v>
      </c>
      <c r="IZ5" s="12" t="e">
        <f>#REF!</f>
        <v>#REF!</v>
      </c>
      <c r="JA5" s="12" t="e">
        <f>#REF!</f>
        <v>#REF!</v>
      </c>
      <c r="JB5" s="12" t="e">
        <f>#REF!</f>
        <v>#REF!</v>
      </c>
      <c r="JC5" s="12" t="e">
        <f>#REF!</f>
        <v>#REF!</v>
      </c>
      <c r="JD5" s="12" t="e">
        <f>#REF!</f>
        <v>#REF!</v>
      </c>
      <c r="JE5" s="12" t="e">
        <f>#REF!</f>
        <v>#REF!</v>
      </c>
      <c r="JF5" s="12" t="e">
        <f>#REF!</f>
        <v>#REF!</v>
      </c>
      <c r="JH5" s="11" t="e">
        <f>#REF!</f>
        <v>#REF!</v>
      </c>
      <c r="JI5" s="12" t="e">
        <f>#REF!</f>
        <v>#REF!</v>
      </c>
      <c r="JJ5" s="12" t="e">
        <f>#REF!</f>
        <v>#REF!</v>
      </c>
      <c r="JK5" s="12" t="e">
        <f>#REF!</f>
        <v>#REF!</v>
      </c>
      <c r="JL5" s="12" t="e">
        <f>#REF!</f>
        <v>#REF!</v>
      </c>
      <c r="JM5" s="12" t="e">
        <f>#REF!</f>
        <v>#REF!</v>
      </c>
      <c r="JN5" s="12" t="e">
        <f>#REF!</f>
        <v>#REF!</v>
      </c>
      <c r="JO5" s="12" t="e">
        <f>#REF!</f>
        <v>#REF!</v>
      </c>
      <c r="JP5" s="12" t="e">
        <f>#REF!</f>
        <v>#REF!</v>
      </c>
      <c r="JQ5" s="12" t="e">
        <f>#REF!</f>
        <v>#REF!</v>
      </c>
      <c r="JR5" s="12" t="e">
        <f>#REF!</f>
        <v>#REF!</v>
      </c>
      <c r="JS5" s="12" t="e">
        <f>#REF!</f>
        <v>#REF!</v>
      </c>
      <c r="JT5" s="12" t="e">
        <f>#REF!</f>
        <v>#REF!</v>
      </c>
      <c r="JU5" s="12" t="e">
        <f>#REF!</f>
        <v>#REF!</v>
      </c>
      <c r="JV5" s="12" t="e">
        <f>#REF!</f>
        <v>#REF!</v>
      </c>
      <c r="JW5" s="12" t="e">
        <f>#REF!</f>
        <v>#REF!</v>
      </c>
      <c r="JX5" s="12" t="e">
        <f>#REF!</f>
        <v>#REF!</v>
      </c>
      <c r="JY5" s="12" t="e">
        <f>#REF!</f>
        <v>#REF!</v>
      </c>
    </row>
    <row r="6" spans="1:285" x14ac:dyDescent="0.25">
      <c r="A6" s="4" t="s">
        <v>287</v>
      </c>
      <c r="B6" s="11" t="e">
        <f>#REF!</f>
        <v>#REF!</v>
      </c>
      <c r="C6" s="12" t="e">
        <f>#REF!</f>
        <v>#REF!</v>
      </c>
      <c r="D6" s="12" t="e">
        <f>#REF!</f>
        <v>#REF!</v>
      </c>
      <c r="E6" s="12" t="e">
        <f>#REF!</f>
        <v>#REF!</v>
      </c>
      <c r="F6" s="12" t="e">
        <f>#REF!</f>
        <v>#REF!</v>
      </c>
      <c r="G6" s="12" t="e">
        <f>#REF!</f>
        <v>#REF!</v>
      </c>
      <c r="H6" s="12" t="e">
        <f>#REF!</f>
        <v>#REF!</v>
      </c>
      <c r="I6" s="12" t="e">
        <f>#REF!</f>
        <v>#REF!</v>
      </c>
      <c r="J6" s="12" t="e">
        <f>#REF!</f>
        <v>#REF!</v>
      </c>
      <c r="K6" s="12" t="e">
        <f>#REF!</f>
        <v>#REF!</v>
      </c>
      <c r="L6" s="12" t="e">
        <f>#REF!</f>
        <v>#REF!</v>
      </c>
      <c r="M6" s="12" t="e">
        <f>#REF!</f>
        <v>#REF!</v>
      </c>
      <c r="N6" s="12" t="e">
        <f>#REF!</f>
        <v>#REF!</v>
      </c>
      <c r="O6" s="12" t="e">
        <f>#REF!</f>
        <v>#REF!</v>
      </c>
      <c r="P6" s="12" t="e">
        <f>#REF!</f>
        <v>#REF!</v>
      </c>
      <c r="Q6" s="12" t="e">
        <f>#REF!</f>
        <v>#REF!</v>
      </c>
      <c r="R6" s="12" t="e">
        <f>#REF!</f>
        <v>#REF!</v>
      </c>
      <c r="S6" s="12" t="e">
        <f>#REF!</f>
        <v>#REF!</v>
      </c>
      <c r="U6" s="11" t="e">
        <f>#REF!</f>
        <v>#REF!</v>
      </c>
      <c r="V6" s="12" t="e">
        <f>#REF!</f>
        <v>#REF!</v>
      </c>
      <c r="W6" s="12" t="e">
        <f>#REF!</f>
        <v>#REF!</v>
      </c>
      <c r="X6" s="12" t="e">
        <f>#REF!</f>
        <v>#REF!</v>
      </c>
      <c r="Y6" s="12" t="e">
        <f>#REF!</f>
        <v>#REF!</v>
      </c>
      <c r="Z6" s="12" t="e">
        <f>#REF!</f>
        <v>#REF!</v>
      </c>
      <c r="AA6" s="12" t="e">
        <f>#REF!</f>
        <v>#REF!</v>
      </c>
      <c r="AB6" s="12" t="e">
        <f>#REF!</f>
        <v>#REF!</v>
      </c>
      <c r="AC6" s="12" t="e">
        <f>#REF!</f>
        <v>#REF!</v>
      </c>
      <c r="AD6" s="12" t="e">
        <f>#REF!</f>
        <v>#REF!</v>
      </c>
      <c r="AE6" s="12" t="e">
        <f>#REF!</f>
        <v>#REF!</v>
      </c>
      <c r="AF6" s="12" t="e">
        <f>#REF!</f>
        <v>#REF!</v>
      </c>
      <c r="AG6" s="12" t="e">
        <f>#REF!</f>
        <v>#REF!</v>
      </c>
      <c r="AH6" s="12" t="e">
        <f>#REF!</f>
        <v>#REF!</v>
      </c>
      <c r="AI6" s="12" t="e">
        <f>#REF!</f>
        <v>#REF!</v>
      </c>
      <c r="AJ6" s="12" t="e">
        <f>#REF!</f>
        <v>#REF!</v>
      </c>
      <c r="AK6" s="12" t="e">
        <f>#REF!</f>
        <v>#REF!</v>
      </c>
      <c r="AL6" s="12" t="e">
        <f>#REF!</f>
        <v>#REF!</v>
      </c>
      <c r="AN6" s="11" t="e">
        <f>#REF!</f>
        <v>#REF!</v>
      </c>
      <c r="AO6" s="12" t="e">
        <f>#REF!</f>
        <v>#REF!</v>
      </c>
      <c r="AP6" s="12" t="e">
        <f>#REF!</f>
        <v>#REF!</v>
      </c>
      <c r="AQ6" s="12" t="e">
        <f>#REF!</f>
        <v>#REF!</v>
      </c>
      <c r="AR6" s="12" t="e">
        <f>#REF!</f>
        <v>#REF!</v>
      </c>
      <c r="AS6" s="12" t="e">
        <f>#REF!</f>
        <v>#REF!</v>
      </c>
      <c r="AT6" s="12" t="e">
        <f>#REF!</f>
        <v>#REF!</v>
      </c>
      <c r="AU6" s="12" t="e">
        <f>#REF!</f>
        <v>#REF!</v>
      </c>
      <c r="AV6" s="12" t="e">
        <f>#REF!</f>
        <v>#REF!</v>
      </c>
      <c r="AW6" s="12" t="e">
        <f>#REF!</f>
        <v>#REF!</v>
      </c>
      <c r="AX6" s="12" t="e">
        <f>#REF!</f>
        <v>#REF!</v>
      </c>
      <c r="AY6" s="12" t="e">
        <f>#REF!</f>
        <v>#REF!</v>
      </c>
      <c r="AZ6" s="12" t="e">
        <f>#REF!</f>
        <v>#REF!</v>
      </c>
      <c r="BA6" s="12" t="e">
        <f>#REF!</f>
        <v>#REF!</v>
      </c>
      <c r="BB6" s="12" t="e">
        <f>#REF!</f>
        <v>#REF!</v>
      </c>
      <c r="BC6" s="12" t="e">
        <f>#REF!</f>
        <v>#REF!</v>
      </c>
      <c r="BD6" s="12" t="e">
        <f>#REF!</f>
        <v>#REF!</v>
      </c>
      <c r="BE6" s="12" t="e">
        <f>#REF!</f>
        <v>#REF!</v>
      </c>
      <c r="BG6" s="11" t="e">
        <f>#REF!</f>
        <v>#REF!</v>
      </c>
      <c r="BH6" s="12" t="e">
        <f>#REF!</f>
        <v>#REF!</v>
      </c>
      <c r="BI6" s="12" t="e">
        <f>#REF!</f>
        <v>#REF!</v>
      </c>
      <c r="BJ6" s="12" t="e">
        <f>#REF!</f>
        <v>#REF!</v>
      </c>
      <c r="BK6" s="12" t="e">
        <f>#REF!</f>
        <v>#REF!</v>
      </c>
      <c r="BL6" s="12" t="e">
        <f>#REF!</f>
        <v>#REF!</v>
      </c>
      <c r="BM6" s="12" t="e">
        <f>#REF!</f>
        <v>#REF!</v>
      </c>
      <c r="BN6" s="12" t="e">
        <f>#REF!</f>
        <v>#REF!</v>
      </c>
      <c r="BO6" s="12" t="e">
        <f>#REF!</f>
        <v>#REF!</v>
      </c>
      <c r="BP6" s="12" t="e">
        <f>#REF!</f>
        <v>#REF!</v>
      </c>
      <c r="BQ6" s="12" t="e">
        <f>#REF!</f>
        <v>#REF!</v>
      </c>
      <c r="BR6" s="12" t="e">
        <f>#REF!</f>
        <v>#REF!</v>
      </c>
      <c r="BS6" s="12" t="e">
        <f>#REF!</f>
        <v>#REF!</v>
      </c>
      <c r="BT6" s="12" t="e">
        <f>#REF!</f>
        <v>#REF!</v>
      </c>
      <c r="BU6" s="12" t="e">
        <f>#REF!</f>
        <v>#REF!</v>
      </c>
      <c r="BV6" s="12" t="e">
        <f>#REF!</f>
        <v>#REF!</v>
      </c>
      <c r="BW6" s="12" t="e">
        <f>#REF!</f>
        <v>#REF!</v>
      </c>
      <c r="BX6" s="12" t="e">
        <f>#REF!</f>
        <v>#REF!</v>
      </c>
      <c r="BZ6" s="11" t="e">
        <f>#REF!</f>
        <v>#REF!</v>
      </c>
      <c r="CA6" s="12" t="e">
        <f>#REF!</f>
        <v>#REF!</v>
      </c>
      <c r="CB6" s="12" t="e">
        <f>#REF!</f>
        <v>#REF!</v>
      </c>
      <c r="CC6" s="12" t="e">
        <f>#REF!</f>
        <v>#REF!</v>
      </c>
      <c r="CD6" s="12" t="e">
        <f>#REF!</f>
        <v>#REF!</v>
      </c>
      <c r="CE6" s="12" t="e">
        <f>#REF!</f>
        <v>#REF!</v>
      </c>
      <c r="CF6" s="12" t="e">
        <f>#REF!</f>
        <v>#REF!</v>
      </c>
      <c r="CG6" s="12" t="e">
        <f>#REF!</f>
        <v>#REF!</v>
      </c>
      <c r="CH6" s="12" t="e">
        <f>#REF!</f>
        <v>#REF!</v>
      </c>
      <c r="CI6" s="12" t="e">
        <f>#REF!</f>
        <v>#REF!</v>
      </c>
      <c r="CJ6" s="12" t="e">
        <f>#REF!</f>
        <v>#REF!</v>
      </c>
      <c r="CK6" s="12" t="e">
        <f>#REF!</f>
        <v>#REF!</v>
      </c>
      <c r="CL6" s="12" t="e">
        <f>#REF!</f>
        <v>#REF!</v>
      </c>
      <c r="CM6" s="12" t="e">
        <f>#REF!</f>
        <v>#REF!</v>
      </c>
      <c r="CN6" s="12" t="e">
        <f>#REF!</f>
        <v>#REF!</v>
      </c>
      <c r="CO6" s="12" t="e">
        <f>#REF!</f>
        <v>#REF!</v>
      </c>
      <c r="CP6" s="12" t="e">
        <f>#REF!</f>
        <v>#REF!</v>
      </c>
      <c r="CQ6" s="12" t="e">
        <f>#REF!</f>
        <v>#REF!</v>
      </c>
      <c r="CS6" s="11" t="e">
        <f>#REF!</f>
        <v>#REF!</v>
      </c>
      <c r="CT6" s="12" t="e">
        <f>#REF!</f>
        <v>#REF!</v>
      </c>
      <c r="CU6" s="12" t="e">
        <f>#REF!</f>
        <v>#REF!</v>
      </c>
      <c r="CV6" s="12" t="e">
        <f>#REF!</f>
        <v>#REF!</v>
      </c>
      <c r="CW6" s="12" t="e">
        <f>#REF!</f>
        <v>#REF!</v>
      </c>
      <c r="CX6" s="12" t="e">
        <f>#REF!</f>
        <v>#REF!</v>
      </c>
      <c r="CY6" s="12" t="e">
        <f>#REF!</f>
        <v>#REF!</v>
      </c>
      <c r="CZ6" s="12" t="e">
        <f>#REF!</f>
        <v>#REF!</v>
      </c>
      <c r="DA6" s="12" t="e">
        <f>#REF!</f>
        <v>#REF!</v>
      </c>
      <c r="DB6" s="12" t="e">
        <f>#REF!</f>
        <v>#REF!</v>
      </c>
      <c r="DC6" s="12" t="e">
        <f>#REF!</f>
        <v>#REF!</v>
      </c>
      <c r="DD6" s="12" t="e">
        <f>#REF!</f>
        <v>#REF!</v>
      </c>
      <c r="DE6" s="12" t="e">
        <f>#REF!</f>
        <v>#REF!</v>
      </c>
      <c r="DF6" s="12" t="e">
        <f>#REF!</f>
        <v>#REF!</v>
      </c>
      <c r="DG6" s="12" t="e">
        <f>#REF!</f>
        <v>#REF!</v>
      </c>
      <c r="DH6" s="12" t="e">
        <f>#REF!</f>
        <v>#REF!</v>
      </c>
      <c r="DI6" s="12" t="e">
        <f>#REF!</f>
        <v>#REF!</v>
      </c>
      <c r="DJ6" s="12" t="e">
        <f>#REF!</f>
        <v>#REF!</v>
      </c>
      <c r="DL6" s="11" t="e">
        <f>#REF!</f>
        <v>#REF!</v>
      </c>
      <c r="DM6" s="12" t="e">
        <f>#REF!</f>
        <v>#REF!</v>
      </c>
      <c r="DN6" s="12" t="e">
        <f>#REF!</f>
        <v>#REF!</v>
      </c>
      <c r="DO6" s="12" t="e">
        <f>#REF!</f>
        <v>#REF!</v>
      </c>
      <c r="DP6" s="12" t="e">
        <f>#REF!</f>
        <v>#REF!</v>
      </c>
      <c r="DQ6" s="12" t="e">
        <f>#REF!</f>
        <v>#REF!</v>
      </c>
      <c r="DR6" s="12" t="e">
        <f>#REF!</f>
        <v>#REF!</v>
      </c>
      <c r="DS6" s="12" t="e">
        <f>#REF!</f>
        <v>#REF!</v>
      </c>
      <c r="DT6" s="12" t="e">
        <f>#REF!</f>
        <v>#REF!</v>
      </c>
      <c r="DU6" s="12" t="e">
        <f>#REF!</f>
        <v>#REF!</v>
      </c>
      <c r="DV6" s="12" t="e">
        <f>#REF!</f>
        <v>#REF!</v>
      </c>
      <c r="DW6" s="12" t="e">
        <f>#REF!</f>
        <v>#REF!</v>
      </c>
      <c r="DX6" s="12" t="e">
        <f>#REF!</f>
        <v>#REF!</v>
      </c>
      <c r="DY6" s="12" t="e">
        <f>#REF!</f>
        <v>#REF!</v>
      </c>
      <c r="DZ6" s="12" t="e">
        <f>#REF!</f>
        <v>#REF!</v>
      </c>
      <c r="EA6" s="12" t="e">
        <f>#REF!</f>
        <v>#REF!</v>
      </c>
      <c r="EB6" s="12" t="e">
        <f>#REF!</f>
        <v>#REF!</v>
      </c>
      <c r="EC6" s="12" t="e">
        <f>#REF!</f>
        <v>#REF!</v>
      </c>
      <c r="EE6" s="11" t="e">
        <f>#REF!</f>
        <v>#REF!</v>
      </c>
      <c r="EF6" s="12" t="e">
        <f>#REF!</f>
        <v>#REF!</v>
      </c>
      <c r="EG6" s="12" t="e">
        <f>#REF!</f>
        <v>#REF!</v>
      </c>
      <c r="EH6" s="12" t="e">
        <f>#REF!</f>
        <v>#REF!</v>
      </c>
      <c r="EI6" s="12" t="e">
        <f>#REF!</f>
        <v>#REF!</v>
      </c>
      <c r="EJ6" s="12" t="e">
        <f>#REF!</f>
        <v>#REF!</v>
      </c>
      <c r="EK6" s="12" t="e">
        <f>#REF!</f>
        <v>#REF!</v>
      </c>
      <c r="EL6" s="12" t="e">
        <f>#REF!</f>
        <v>#REF!</v>
      </c>
      <c r="EM6" s="12" t="e">
        <f>#REF!</f>
        <v>#REF!</v>
      </c>
      <c r="EN6" s="12" t="e">
        <f>#REF!</f>
        <v>#REF!</v>
      </c>
      <c r="EO6" s="12" t="e">
        <f>#REF!</f>
        <v>#REF!</v>
      </c>
      <c r="EP6" s="12" t="e">
        <f>#REF!</f>
        <v>#REF!</v>
      </c>
      <c r="EQ6" s="12" t="e">
        <f>#REF!</f>
        <v>#REF!</v>
      </c>
      <c r="ER6" s="12" t="e">
        <f>#REF!</f>
        <v>#REF!</v>
      </c>
      <c r="ES6" s="12" t="e">
        <f>#REF!</f>
        <v>#REF!</v>
      </c>
      <c r="ET6" s="12" t="e">
        <f>#REF!</f>
        <v>#REF!</v>
      </c>
      <c r="EU6" s="12" t="e">
        <f>#REF!</f>
        <v>#REF!</v>
      </c>
      <c r="EV6" s="12" t="e">
        <f>#REF!</f>
        <v>#REF!</v>
      </c>
      <c r="EX6" s="11" t="e">
        <f>#REF!</f>
        <v>#REF!</v>
      </c>
      <c r="EY6" s="12" t="e">
        <f>#REF!</f>
        <v>#REF!</v>
      </c>
      <c r="EZ6" s="12" t="e">
        <f>#REF!</f>
        <v>#REF!</v>
      </c>
      <c r="FA6" s="12" t="e">
        <f>#REF!</f>
        <v>#REF!</v>
      </c>
      <c r="FB6" s="12" t="e">
        <f>#REF!</f>
        <v>#REF!</v>
      </c>
      <c r="FC6" s="12" t="e">
        <f>#REF!</f>
        <v>#REF!</v>
      </c>
      <c r="FD6" s="12" t="e">
        <f>#REF!</f>
        <v>#REF!</v>
      </c>
      <c r="FE6" s="12" t="e">
        <f>#REF!</f>
        <v>#REF!</v>
      </c>
      <c r="FF6" s="12" t="e">
        <f>#REF!</f>
        <v>#REF!</v>
      </c>
      <c r="FG6" s="12" t="e">
        <f>#REF!</f>
        <v>#REF!</v>
      </c>
      <c r="FH6" s="12" t="e">
        <f>#REF!</f>
        <v>#REF!</v>
      </c>
      <c r="FI6" s="12" t="e">
        <f>#REF!</f>
        <v>#REF!</v>
      </c>
      <c r="FJ6" s="12" t="e">
        <f>#REF!</f>
        <v>#REF!</v>
      </c>
      <c r="FK6" s="12" t="e">
        <f>#REF!</f>
        <v>#REF!</v>
      </c>
      <c r="FL6" s="12" t="e">
        <f>#REF!</f>
        <v>#REF!</v>
      </c>
      <c r="FM6" s="12" t="e">
        <f>#REF!</f>
        <v>#REF!</v>
      </c>
      <c r="FN6" s="12" t="e">
        <f>#REF!</f>
        <v>#REF!</v>
      </c>
      <c r="FO6" s="12" t="e">
        <f>#REF!</f>
        <v>#REF!</v>
      </c>
      <c r="FQ6" s="11" t="e">
        <f>#REF!</f>
        <v>#REF!</v>
      </c>
      <c r="FR6" s="12" t="e">
        <f>#REF!</f>
        <v>#REF!</v>
      </c>
      <c r="FS6" s="12" t="e">
        <f>#REF!</f>
        <v>#REF!</v>
      </c>
      <c r="FT6" s="12" t="e">
        <f>#REF!</f>
        <v>#REF!</v>
      </c>
      <c r="FU6" s="12" t="e">
        <f>#REF!</f>
        <v>#REF!</v>
      </c>
      <c r="FV6" s="12" t="e">
        <f>#REF!</f>
        <v>#REF!</v>
      </c>
      <c r="FW6" s="12" t="e">
        <f>#REF!</f>
        <v>#REF!</v>
      </c>
      <c r="FX6" s="12" t="e">
        <f>#REF!</f>
        <v>#REF!</v>
      </c>
      <c r="FY6" s="12" t="e">
        <f>#REF!</f>
        <v>#REF!</v>
      </c>
      <c r="FZ6" s="12" t="e">
        <f>#REF!</f>
        <v>#REF!</v>
      </c>
      <c r="GA6" s="12" t="e">
        <f>#REF!</f>
        <v>#REF!</v>
      </c>
      <c r="GB6" s="12" t="e">
        <f>#REF!</f>
        <v>#REF!</v>
      </c>
      <c r="GC6" s="12" t="e">
        <f>#REF!</f>
        <v>#REF!</v>
      </c>
      <c r="GD6" s="12" t="e">
        <f>#REF!</f>
        <v>#REF!</v>
      </c>
      <c r="GE6" s="12" t="e">
        <f>#REF!</f>
        <v>#REF!</v>
      </c>
      <c r="GF6" s="12" t="e">
        <f>#REF!</f>
        <v>#REF!</v>
      </c>
      <c r="GG6" s="12" t="e">
        <f>#REF!</f>
        <v>#REF!</v>
      </c>
      <c r="GH6" s="12" t="e">
        <f>#REF!</f>
        <v>#REF!</v>
      </c>
      <c r="GJ6" s="11" t="e">
        <f>#REF!</f>
        <v>#REF!</v>
      </c>
      <c r="GK6" s="12" t="e">
        <f>#REF!</f>
        <v>#REF!</v>
      </c>
      <c r="GL6" s="12" t="e">
        <f>#REF!</f>
        <v>#REF!</v>
      </c>
      <c r="GM6" s="12" t="e">
        <f>#REF!</f>
        <v>#REF!</v>
      </c>
      <c r="GN6" s="12" t="e">
        <f>#REF!</f>
        <v>#REF!</v>
      </c>
      <c r="GO6" s="12" t="e">
        <f>#REF!</f>
        <v>#REF!</v>
      </c>
      <c r="GP6" s="12" t="e">
        <f>#REF!</f>
        <v>#REF!</v>
      </c>
      <c r="GQ6" s="12" t="e">
        <f>#REF!</f>
        <v>#REF!</v>
      </c>
      <c r="GR6" s="12" t="e">
        <f>#REF!</f>
        <v>#REF!</v>
      </c>
      <c r="GS6" s="12" t="e">
        <f>#REF!</f>
        <v>#REF!</v>
      </c>
      <c r="GT6" s="12" t="e">
        <f>#REF!</f>
        <v>#REF!</v>
      </c>
      <c r="GU6" s="12" t="e">
        <f>#REF!</f>
        <v>#REF!</v>
      </c>
      <c r="GV6" s="12" t="e">
        <f>#REF!</f>
        <v>#REF!</v>
      </c>
      <c r="GW6" s="12" t="e">
        <f>#REF!</f>
        <v>#REF!</v>
      </c>
      <c r="GX6" s="12" t="e">
        <f>#REF!</f>
        <v>#REF!</v>
      </c>
      <c r="GY6" s="12" t="e">
        <f>#REF!</f>
        <v>#REF!</v>
      </c>
      <c r="GZ6" s="12" t="e">
        <f>#REF!</f>
        <v>#REF!</v>
      </c>
      <c r="HA6" s="12" t="e">
        <f>#REF!</f>
        <v>#REF!</v>
      </c>
      <c r="HC6" s="11" t="e">
        <f>#REF!</f>
        <v>#REF!</v>
      </c>
      <c r="HD6" s="12" t="e">
        <f>#REF!</f>
        <v>#REF!</v>
      </c>
      <c r="HE6" s="12" t="e">
        <f>#REF!</f>
        <v>#REF!</v>
      </c>
      <c r="HF6" s="12" t="e">
        <f>#REF!</f>
        <v>#REF!</v>
      </c>
      <c r="HG6" s="12" t="e">
        <f>#REF!</f>
        <v>#REF!</v>
      </c>
      <c r="HH6" s="12" t="e">
        <f>#REF!</f>
        <v>#REF!</v>
      </c>
      <c r="HI6" s="12" t="e">
        <f>#REF!</f>
        <v>#REF!</v>
      </c>
      <c r="HJ6" s="12" t="e">
        <f>#REF!</f>
        <v>#REF!</v>
      </c>
      <c r="HK6" s="12" t="e">
        <f>#REF!</f>
        <v>#REF!</v>
      </c>
      <c r="HL6" s="12" t="e">
        <f>#REF!</f>
        <v>#REF!</v>
      </c>
      <c r="HM6" s="12" t="e">
        <f>#REF!</f>
        <v>#REF!</v>
      </c>
      <c r="HN6" s="12" t="e">
        <f>#REF!</f>
        <v>#REF!</v>
      </c>
      <c r="HO6" s="12" t="e">
        <f>#REF!</f>
        <v>#REF!</v>
      </c>
      <c r="HP6" s="12" t="e">
        <f>#REF!</f>
        <v>#REF!</v>
      </c>
      <c r="HQ6" s="12" t="e">
        <f>#REF!</f>
        <v>#REF!</v>
      </c>
      <c r="HR6" s="12" t="e">
        <f>#REF!</f>
        <v>#REF!</v>
      </c>
      <c r="HS6" s="12" t="e">
        <f>#REF!</f>
        <v>#REF!</v>
      </c>
      <c r="HT6" s="12" t="e">
        <f>#REF!</f>
        <v>#REF!</v>
      </c>
      <c r="HV6" s="11" t="e">
        <f>#REF!</f>
        <v>#REF!</v>
      </c>
      <c r="HW6" s="12" t="e">
        <f>#REF!</f>
        <v>#REF!</v>
      </c>
      <c r="HX6" s="12" t="e">
        <f>#REF!</f>
        <v>#REF!</v>
      </c>
      <c r="HY6" s="12" t="e">
        <f>#REF!</f>
        <v>#REF!</v>
      </c>
      <c r="HZ6" s="12" t="e">
        <f>#REF!</f>
        <v>#REF!</v>
      </c>
      <c r="IA6" s="12" t="e">
        <f>#REF!</f>
        <v>#REF!</v>
      </c>
      <c r="IB6" s="12" t="e">
        <f>#REF!</f>
        <v>#REF!</v>
      </c>
      <c r="IC6" s="12" t="e">
        <f>#REF!</f>
        <v>#REF!</v>
      </c>
      <c r="ID6" s="12" t="e">
        <f>#REF!</f>
        <v>#REF!</v>
      </c>
      <c r="IE6" s="12" t="e">
        <f>#REF!</f>
        <v>#REF!</v>
      </c>
      <c r="IF6" s="12" t="e">
        <f>#REF!</f>
        <v>#REF!</v>
      </c>
      <c r="IG6" s="12" t="e">
        <f>#REF!</f>
        <v>#REF!</v>
      </c>
      <c r="IH6" s="12" t="e">
        <f>#REF!</f>
        <v>#REF!</v>
      </c>
      <c r="II6" s="12" t="e">
        <f>#REF!</f>
        <v>#REF!</v>
      </c>
      <c r="IJ6" s="12" t="e">
        <f>#REF!</f>
        <v>#REF!</v>
      </c>
      <c r="IK6" s="12" t="e">
        <f>#REF!</f>
        <v>#REF!</v>
      </c>
      <c r="IL6" s="12" t="e">
        <f>#REF!</f>
        <v>#REF!</v>
      </c>
      <c r="IM6" s="12" t="e">
        <f>#REF!</f>
        <v>#REF!</v>
      </c>
      <c r="IO6" s="11" t="e">
        <f>#REF!</f>
        <v>#REF!</v>
      </c>
      <c r="IP6" s="12" t="e">
        <f>#REF!</f>
        <v>#REF!</v>
      </c>
      <c r="IQ6" s="12" t="e">
        <f>#REF!</f>
        <v>#REF!</v>
      </c>
      <c r="IR6" s="12" t="e">
        <f>#REF!</f>
        <v>#REF!</v>
      </c>
      <c r="IS6" s="12" t="e">
        <f>#REF!</f>
        <v>#REF!</v>
      </c>
      <c r="IT6" s="12" t="e">
        <f>#REF!</f>
        <v>#REF!</v>
      </c>
      <c r="IU6" s="12" t="e">
        <f>#REF!</f>
        <v>#REF!</v>
      </c>
      <c r="IV6" s="12" t="e">
        <f>#REF!</f>
        <v>#REF!</v>
      </c>
      <c r="IW6" s="12" t="e">
        <f>#REF!</f>
        <v>#REF!</v>
      </c>
      <c r="IX6" s="12" t="e">
        <f>#REF!</f>
        <v>#REF!</v>
      </c>
      <c r="IY6" s="12" t="e">
        <f>#REF!</f>
        <v>#REF!</v>
      </c>
      <c r="IZ6" s="12" t="e">
        <f>#REF!</f>
        <v>#REF!</v>
      </c>
      <c r="JA6" s="12" t="e">
        <f>#REF!</f>
        <v>#REF!</v>
      </c>
      <c r="JB6" s="12" t="e">
        <f>#REF!</f>
        <v>#REF!</v>
      </c>
      <c r="JC6" s="12" t="e">
        <f>#REF!</f>
        <v>#REF!</v>
      </c>
      <c r="JD6" s="12" t="e">
        <f>#REF!</f>
        <v>#REF!</v>
      </c>
      <c r="JE6" s="12" t="e">
        <f>#REF!</f>
        <v>#REF!</v>
      </c>
      <c r="JF6" s="12" t="e">
        <f>#REF!</f>
        <v>#REF!</v>
      </c>
      <c r="JH6" s="11" t="e">
        <f>#REF!</f>
        <v>#REF!</v>
      </c>
      <c r="JI6" s="12" t="e">
        <f>#REF!</f>
        <v>#REF!</v>
      </c>
      <c r="JJ6" s="12" t="e">
        <f>#REF!</f>
        <v>#REF!</v>
      </c>
      <c r="JK6" s="12" t="e">
        <f>#REF!</f>
        <v>#REF!</v>
      </c>
      <c r="JL6" s="12" t="e">
        <f>#REF!</f>
        <v>#REF!</v>
      </c>
      <c r="JM6" s="12" t="e">
        <f>#REF!</f>
        <v>#REF!</v>
      </c>
      <c r="JN6" s="12" t="e">
        <f>#REF!</f>
        <v>#REF!</v>
      </c>
      <c r="JO6" s="12" t="e">
        <f>#REF!</f>
        <v>#REF!</v>
      </c>
      <c r="JP6" s="12" t="e">
        <f>#REF!</f>
        <v>#REF!</v>
      </c>
      <c r="JQ6" s="12" t="e">
        <f>#REF!</f>
        <v>#REF!</v>
      </c>
      <c r="JR6" s="12" t="e">
        <f>#REF!</f>
        <v>#REF!</v>
      </c>
      <c r="JS6" s="12" t="e">
        <f>#REF!</f>
        <v>#REF!</v>
      </c>
      <c r="JT6" s="12" t="e">
        <f>#REF!</f>
        <v>#REF!</v>
      </c>
      <c r="JU6" s="12" t="e">
        <f>#REF!</f>
        <v>#REF!</v>
      </c>
      <c r="JV6" s="12" t="e">
        <f>#REF!</f>
        <v>#REF!</v>
      </c>
      <c r="JW6" s="12" t="e">
        <f>#REF!</f>
        <v>#REF!</v>
      </c>
      <c r="JX6" s="12" t="e">
        <f>#REF!</f>
        <v>#REF!</v>
      </c>
      <c r="JY6" s="12" t="e">
        <f>#REF!</f>
        <v>#REF!</v>
      </c>
    </row>
    <row r="7" spans="1:285" x14ac:dyDescent="0.25">
      <c r="A7" s="5" t="s">
        <v>288</v>
      </c>
      <c r="B7" s="11" t="e">
        <f>#REF!</f>
        <v>#REF!</v>
      </c>
      <c r="C7" s="12" t="e">
        <f>#REF!</f>
        <v>#REF!</v>
      </c>
      <c r="D7" s="12" t="e">
        <f>#REF!</f>
        <v>#REF!</v>
      </c>
      <c r="E7" s="12" t="e">
        <f>#REF!</f>
        <v>#REF!</v>
      </c>
      <c r="F7" s="12" t="e">
        <f>#REF!</f>
        <v>#REF!</v>
      </c>
      <c r="G7" s="12" t="e">
        <f>#REF!</f>
        <v>#REF!</v>
      </c>
      <c r="H7" s="12" t="e">
        <f>#REF!</f>
        <v>#REF!</v>
      </c>
      <c r="I7" s="12" t="e">
        <f>#REF!</f>
        <v>#REF!</v>
      </c>
      <c r="J7" s="12" t="e">
        <f>#REF!</f>
        <v>#REF!</v>
      </c>
      <c r="K7" s="12" t="e">
        <f>#REF!</f>
        <v>#REF!</v>
      </c>
      <c r="L7" s="12" t="e">
        <f>#REF!</f>
        <v>#REF!</v>
      </c>
      <c r="M7" s="12" t="e">
        <f>#REF!</f>
        <v>#REF!</v>
      </c>
      <c r="N7" s="12" t="e">
        <f>#REF!</f>
        <v>#REF!</v>
      </c>
      <c r="O7" s="12" t="e">
        <f>#REF!</f>
        <v>#REF!</v>
      </c>
      <c r="P7" s="12" t="e">
        <f>#REF!</f>
        <v>#REF!</v>
      </c>
      <c r="Q7" s="12" t="e">
        <f>#REF!</f>
        <v>#REF!</v>
      </c>
      <c r="R7" s="12" t="e">
        <f>#REF!</f>
        <v>#REF!</v>
      </c>
      <c r="S7" s="12" t="e">
        <f>#REF!</f>
        <v>#REF!</v>
      </c>
      <c r="U7" s="11" t="e">
        <f>#REF!</f>
        <v>#REF!</v>
      </c>
      <c r="V7" s="12" t="e">
        <f>#REF!</f>
        <v>#REF!</v>
      </c>
      <c r="W7" s="12" t="e">
        <f>#REF!</f>
        <v>#REF!</v>
      </c>
      <c r="X7" s="12" t="e">
        <f>#REF!</f>
        <v>#REF!</v>
      </c>
      <c r="Y7" s="12" t="e">
        <f>#REF!</f>
        <v>#REF!</v>
      </c>
      <c r="Z7" s="12" t="e">
        <f>#REF!</f>
        <v>#REF!</v>
      </c>
      <c r="AA7" s="12" t="e">
        <f>#REF!</f>
        <v>#REF!</v>
      </c>
      <c r="AB7" s="12" t="e">
        <f>#REF!</f>
        <v>#REF!</v>
      </c>
      <c r="AC7" s="12" t="e">
        <f>#REF!</f>
        <v>#REF!</v>
      </c>
      <c r="AD7" s="12" t="e">
        <f>#REF!</f>
        <v>#REF!</v>
      </c>
      <c r="AE7" s="12" t="e">
        <f>#REF!</f>
        <v>#REF!</v>
      </c>
      <c r="AF7" s="12" t="e">
        <f>#REF!</f>
        <v>#REF!</v>
      </c>
      <c r="AG7" s="12" t="e">
        <f>#REF!</f>
        <v>#REF!</v>
      </c>
      <c r="AH7" s="12" t="e">
        <f>#REF!</f>
        <v>#REF!</v>
      </c>
      <c r="AI7" s="12" t="e">
        <f>#REF!</f>
        <v>#REF!</v>
      </c>
      <c r="AJ7" s="12" t="e">
        <f>#REF!</f>
        <v>#REF!</v>
      </c>
      <c r="AK7" s="12" t="e">
        <f>#REF!</f>
        <v>#REF!</v>
      </c>
      <c r="AL7" s="12" t="e">
        <f>#REF!</f>
        <v>#REF!</v>
      </c>
      <c r="AN7" s="11" t="e">
        <f>#REF!</f>
        <v>#REF!</v>
      </c>
      <c r="AO7" s="12" t="e">
        <f>#REF!</f>
        <v>#REF!</v>
      </c>
      <c r="AP7" s="12" t="e">
        <f>#REF!</f>
        <v>#REF!</v>
      </c>
      <c r="AQ7" s="12" t="e">
        <f>#REF!</f>
        <v>#REF!</v>
      </c>
      <c r="AR7" s="12" t="e">
        <f>#REF!</f>
        <v>#REF!</v>
      </c>
      <c r="AS7" s="12" t="e">
        <f>#REF!</f>
        <v>#REF!</v>
      </c>
      <c r="AT7" s="12" t="e">
        <f>#REF!</f>
        <v>#REF!</v>
      </c>
      <c r="AU7" s="12" t="e">
        <f>#REF!</f>
        <v>#REF!</v>
      </c>
      <c r="AV7" s="12" t="e">
        <f>#REF!</f>
        <v>#REF!</v>
      </c>
      <c r="AW7" s="12" t="e">
        <f>#REF!</f>
        <v>#REF!</v>
      </c>
      <c r="AX7" s="12" t="e">
        <f>#REF!</f>
        <v>#REF!</v>
      </c>
      <c r="AY7" s="12" t="e">
        <f>#REF!</f>
        <v>#REF!</v>
      </c>
      <c r="AZ7" s="12" t="e">
        <f>#REF!</f>
        <v>#REF!</v>
      </c>
      <c r="BA7" s="12" t="e">
        <f>#REF!</f>
        <v>#REF!</v>
      </c>
      <c r="BB7" s="12" t="e">
        <f>#REF!</f>
        <v>#REF!</v>
      </c>
      <c r="BC7" s="12" t="e">
        <f>#REF!</f>
        <v>#REF!</v>
      </c>
      <c r="BD7" s="12" t="e">
        <f>#REF!</f>
        <v>#REF!</v>
      </c>
      <c r="BE7" s="12" t="e">
        <f>#REF!</f>
        <v>#REF!</v>
      </c>
      <c r="BG7" s="11" t="e">
        <f>#REF!</f>
        <v>#REF!</v>
      </c>
      <c r="BH7" s="12" t="e">
        <f>#REF!</f>
        <v>#REF!</v>
      </c>
      <c r="BI7" s="12" t="e">
        <f>#REF!</f>
        <v>#REF!</v>
      </c>
      <c r="BJ7" s="12" t="e">
        <f>#REF!</f>
        <v>#REF!</v>
      </c>
      <c r="BK7" s="12" t="e">
        <f>#REF!</f>
        <v>#REF!</v>
      </c>
      <c r="BL7" s="12" t="e">
        <f>#REF!</f>
        <v>#REF!</v>
      </c>
      <c r="BM7" s="12" t="e">
        <f>#REF!</f>
        <v>#REF!</v>
      </c>
      <c r="BN7" s="12" t="e">
        <f>#REF!</f>
        <v>#REF!</v>
      </c>
      <c r="BO7" s="12" t="e">
        <f>#REF!</f>
        <v>#REF!</v>
      </c>
      <c r="BP7" s="12" t="e">
        <f>#REF!</f>
        <v>#REF!</v>
      </c>
      <c r="BQ7" s="12" t="e">
        <f>#REF!</f>
        <v>#REF!</v>
      </c>
      <c r="BR7" s="12" t="e">
        <f>#REF!</f>
        <v>#REF!</v>
      </c>
      <c r="BS7" s="12" t="e">
        <f>#REF!</f>
        <v>#REF!</v>
      </c>
      <c r="BT7" s="12" t="e">
        <f>#REF!</f>
        <v>#REF!</v>
      </c>
      <c r="BU7" s="12" t="e">
        <f>#REF!</f>
        <v>#REF!</v>
      </c>
      <c r="BV7" s="12" t="e">
        <f>#REF!</f>
        <v>#REF!</v>
      </c>
      <c r="BW7" s="12" t="e">
        <f>#REF!</f>
        <v>#REF!</v>
      </c>
      <c r="BX7" s="12" t="e">
        <f>#REF!</f>
        <v>#REF!</v>
      </c>
      <c r="BZ7" s="11" t="e">
        <f>#REF!</f>
        <v>#REF!</v>
      </c>
      <c r="CA7" s="12" t="e">
        <f>#REF!</f>
        <v>#REF!</v>
      </c>
      <c r="CB7" s="12" t="e">
        <f>#REF!</f>
        <v>#REF!</v>
      </c>
      <c r="CC7" s="12" t="e">
        <f>#REF!</f>
        <v>#REF!</v>
      </c>
      <c r="CD7" s="12" t="e">
        <f>#REF!</f>
        <v>#REF!</v>
      </c>
      <c r="CE7" s="12" t="e">
        <f>#REF!</f>
        <v>#REF!</v>
      </c>
      <c r="CF7" s="12" t="e">
        <f>#REF!</f>
        <v>#REF!</v>
      </c>
      <c r="CG7" s="12" t="e">
        <f>#REF!</f>
        <v>#REF!</v>
      </c>
      <c r="CH7" s="12" t="e">
        <f>#REF!</f>
        <v>#REF!</v>
      </c>
      <c r="CI7" s="12" t="e">
        <f>#REF!</f>
        <v>#REF!</v>
      </c>
      <c r="CJ7" s="12" t="e">
        <f>#REF!</f>
        <v>#REF!</v>
      </c>
      <c r="CK7" s="12" t="e">
        <f>#REF!</f>
        <v>#REF!</v>
      </c>
      <c r="CL7" s="12" t="e">
        <f>#REF!</f>
        <v>#REF!</v>
      </c>
      <c r="CM7" s="12" t="e">
        <f>#REF!</f>
        <v>#REF!</v>
      </c>
      <c r="CN7" s="12" t="e">
        <f>#REF!</f>
        <v>#REF!</v>
      </c>
      <c r="CO7" s="12" t="e">
        <f>#REF!</f>
        <v>#REF!</v>
      </c>
      <c r="CP7" s="12" t="e">
        <f>#REF!</f>
        <v>#REF!</v>
      </c>
      <c r="CQ7" s="12" t="e">
        <f>#REF!</f>
        <v>#REF!</v>
      </c>
      <c r="CS7" s="11" t="e">
        <f>#REF!</f>
        <v>#REF!</v>
      </c>
      <c r="CT7" s="12" t="e">
        <f>#REF!</f>
        <v>#REF!</v>
      </c>
      <c r="CU7" s="12" t="e">
        <f>#REF!</f>
        <v>#REF!</v>
      </c>
      <c r="CV7" s="12" t="e">
        <f>#REF!</f>
        <v>#REF!</v>
      </c>
      <c r="CW7" s="12" t="e">
        <f>#REF!</f>
        <v>#REF!</v>
      </c>
      <c r="CX7" s="12" t="e">
        <f>#REF!</f>
        <v>#REF!</v>
      </c>
      <c r="CY7" s="12" t="e">
        <f>#REF!</f>
        <v>#REF!</v>
      </c>
      <c r="CZ7" s="12" t="e">
        <f>#REF!</f>
        <v>#REF!</v>
      </c>
      <c r="DA7" s="12" t="e">
        <f>#REF!</f>
        <v>#REF!</v>
      </c>
      <c r="DB7" s="12" t="e">
        <f>#REF!</f>
        <v>#REF!</v>
      </c>
      <c r="DC7" s="12" t="e">
        <f>#REF!</f>
        <v>#REF!</v>
      </c>
      <c r="DD7" s="12" t="e">
        <f>#REF!</f>
        <v>#REF!</v>
      </c>
      <c r="DE7" s="12" t="e">
        <f>#REF!</f>
        <v>#REF!</v>
      </c>
      <c r="DF7" s="12" t="e">
        <f>#REF!</f>
        <v>#REF!</v>
      </c>
      <c r="DG7" s="12" t="e">
        <f>#REF!</f>
        <v>#REF!</v>
      </c>
      <c r="DH7" s="12" t="e">
        <f>#REF!</f>
        <v>#REF!</v>
      </c>
      <c r="DI7" s="12" t="e">
        <f>#REF!</f>
        <v>#REF!</v>
      </c>
      <c r="DJ7" s="12" t="e">
        <f>#REF!</f>
        <v>#REF!</v>
      </c>
      <c r="DL7" s="11" t="e">
        <f>#REF!</f>
        <v>#REF!</v>
      </c>
      <c r="DM7" s="12" t="e">
        <f>#REF!</f>
        <v>#REF!</v>
      </c>
      <c r="DN7" s="12" t="e">
        <f>#REF!</f>
        <v>#REF!</v>
      </c>
      <c r="DO7" s="12" t="e">
        <f>#REF!</f>
        <v>#REF!</v>
      </c>
      <c r="DP7" s="12" t="e">
        <f>#REF!</f>
        <v>#REF!</v>
      </c>
      <c r="DQ7" s="12" t="e">
        <f>#REF!</f>
        <v>#REF!</v>
      </c>
      <c r="DR7" s="12" t="e">
        <f>#REF!</f>
        <v>#REF!</v>
      </c>
      <c r="DS7" s="12" t="e">
        <f>#REF!</f>
        <v>#REF!</v>
      </c>
      <c r="DT7" s="12" t="e">
        <f>#REF!</f>
        <v>#REF!</v>
      </c>
      <c r="DU7" s="12" t="e">
        <f>#REF!</f>
        <v>#REF!</v>
      </c>
      <c r="DV7" s="12" t="e">
        <f>#REF!</f>
        <v>#REF!</v>
      </c>
      <c r="DW7" s="12" t="e">
        <f>#REF!</f>
        <v>#REF!</v>
      </c>
      <c r="DX7" s="12" t="e">
        <f>#REF!</f>
        <v>#REF!</v>
      </c>
      <c r="DY7" s="12" t="e">
        <f>#REF!</f>
        <v>#REF!</v>
      </c>
      <c r="DZ7" s="12" t="e">
        <f>#REF!</f>
        <v>#REF!</v>
      </c>
      <c r="EA7" s="12" t="e">
        <f>#REF!</f>
        <v>#REF!</v>
      </c>
      <c r="EB7" s="12" t="e">
        <f>#REF!</f>
        <v>#REF!</v>
      </c>
      <c r="EC7" s="12" t="e">
        <f>#REF!</f>
        <v>#REF!</v>
      </c>
      <c r="EE7" s="11" t="e">
        <f>#REF!</f>
        <v>#REF!</v>
      </c>
      <c r="EF7" s="12" t="e">
        <f>#REF!</f>
        <v>#REF!</v>
      </c>
      <c r="EG7" s="12" t="e">
        <f>#REF!</f>
        <v>#REF!</v>
      </c>
      <c r="EH7" s="12" t="e">
        <f>#REF!</f>
        <v>#REF!</v>
      </c>
      <c r="EI7" s="12" t="e">
        <f>#REF!</f>
        <v>#REF!</v>
      </c>
      <c r="EJ7" s="12" t="e">
        <f>#REF!</f>
        <v>#REF!</v>
      </c>
      <c r="EK7" s="12" t="e">
        <f>#REF!</f>
        <v>#REF!</v>
      </c>
      <c r="EL7" s="12" t="e">
        <f>#REF!</f>
        <v>#REF!</v>
      </c>
      <c r="EM7" s="12" t="e">
        <f>#REF!</f>
        <v>#REF!</v>
      </c>
      <c r="EN7" s="12" t="e">
        <f>#REF!</f>
        <v>#REF!</v>
      </c>
      <c r="EO7" s="12" t="e">
        <f>#REF!</f>
        <v>#REF!</v>
      </c>
      <c r="EP7" s="12" t="e">
        <f>#REF!</f>
        <v>#REF!</v>
      </c>
      <c r="EQ7" s="12" t="e">
        <f>#REF!</f>
        <v>#REF!</v>
      </c>
      <c r="ER7" s="12" t="e">
        <f>#REF!</f>
        <v>#REF!</v>
      </c>
      <c r="ES7" s="12" t="e">
        <f>#REF!</f>
        <v>#REF!</v>
      </c>
      <c r="ET7" s="12" t="e">
        <f>#REF!</f>
        <v>#REF!</v>
      </c>
      <c r="EU7" s="12" t="e">
        <f>#REF!</f>
        <v>#REF!</v>
      </c>
      <c r="EV7" s="12" t="e">
        <f>#REF!</f>
        <v>#REF!</v>
      </c>
      <c r="EX7" s="11" t="e">
        <f>#REF!</f>
        <v>#REF!</v>
      </c>
      <c r="EY7" s="12" t="e">
        <f>#REF!</f>
        <v>#REF!</v>
      </c>
      <c r="EZ7" s="12" t="e">
        <f>#REF!</f>
        <v>#REF!</v>
      </c>
      <c r="FA7" s="12" t="e">
        <f>#REF!</f>
        <v>#REF!</v>
      </c>
      <c r="FB7" s="12" t="e">
        <f>#REF!</f>
        <v>#REF!</v>
      </c>
      <c r="FC7" s="12" t="e">
        <f>#REF!</f>
        <v>#REF!</v>
      </c>
      <c r="FD7" s="12" t="e">
        <f>#REF!</f>
        <v>#REF!</v>
      </c>
      <c r="FE7" s="12" t="e">
        <f>#REF!</f>
        <v>#REF!</v>
      </c>
      <c r="FF7" s="12" t="e">
        <f>#REF!</f>
        <v>#REF!</v>
      </c>
      <c r="FG7" s="12" t="e">
        <f>#REF!</f>
        <v>#REF!</v>
      </c>
      <c r="FH7" s="12" t="e">
        <f>#REF!</f>
        <v>#REF!</v>
      </c>
      <c r="FI7" s="12" t="e">
        <f>#REF!</f>
        <v>#REF!</v>
      </c>
      <c r="FJ7" s="12" t="e">
        <f>#REF!</f>
        <v>#REF!</v>
      </c>
      <c r="FK7" s="12" t="e">
        <f>#REF!</f>
        <v>#REF!</v>
      </c>
      <c r="FL7" s="12" t="e">
        <f>#REF!</f>
        <v>#REF!</v>
      </c>
      <c r="FM7" s="12" t="e">
        <f>#REF!</f>
        <v>#REF!</v>
      </c>
      <c r="FN7" s="12" t="e">
        <f>#REF!</f>
        <v>#REF!</v>
      </c>
      <c r="FO7" s="12" t="e">
        <f>#REF!</f>
        <v>#REF!</v>
      </c>
      <c r="FQ7" s="11" t="e">
        <f>#REF!</f>
        <v>#REF!</v>
      </c>
      <c r="FR7" s="12" t="e">
        <f>#REF!</f>
        <v>#REF!</v>
      </c>
      <c r="FS7" s="12" t="e">
        <f>#REF!</f>
        <v>#REF!</v>
      </c>
      <c r="FT7" s="12" t="e">
        <f>#REF!</f>
        <v>#REF!</v>
      </c>
      <c r="FU7" s="12" t="e">
        <f>#REF!</f>
        <v>#REF!</v>
      </c>
      <c r="FV7" s="12" t="e">
        <f>#REF!</f>
        <v>#REF!</v>
      </c>
      <c r="FW7" s="12" t="e">
        <f>#REF!</f>
        <v>#REF!</v>
      </c>
      <c r="FX7" s="12" t="e">
        <f>#REF!</f>
        <v>#REF!</v>
      </c>
      <c r="FY7" s="12" t="e">
        <f>#REF!</f>
        <v>#REF!</v>
      </c>
      <c r="FZ7" s="12" t="e">
        <f>#REF!</f>
        <v>#REF!</v>
      </c>
      <c r="GA7" s="12" t="e">
        <f>#REF!</f>
        <v>#REF!</v>
      </c>
      <c r="GB7" s="12" t="e">
        <f>#REF!</f>
        <v>#REF!</v>
      </c>
      <c r="GC7" s="12" t="e">
        <f>#REF!</f>
        <v>#REF!</v>
      </c>
      <c r="GD7" s="12" t="e">
        <f>#REF!</f>
        <v>#REF!</v>
      </c>
      <c r="GE7" s="12" t="e">
        <f>#REF!</f>
        <v>#REF!</v>
      </c>
      <c r="GF7" s="12" t="e">
        <f>#REF!</f>
        <v>#REF!</v>
      </c>
      <c r="GG7" s="12" t="e">
        <f>#REF!</f>
        <v>#REF!</v>
      </c>
      <c r="GH7" s="12" t="e">
        <f>#REF!</f>
        <v>#REF!</v>
      </c>
      <c r="GJ7" s="11" t="e">
        <f>#REF!</f>
        <v>#REF!</v>
      </c>
      <c r="GK7" s="12" t="e">
        <f>#REF!</f>
        <v>#REF!</v>
      </c>
      <c r="GL7" s="12" t="e">
        <f>#REF!</f>
        <v>#REF!</v>
      </c>
      <c r="GM7" s="12" t="e">
        <f>#REF!</f>
        <v>#REF!</v>
      </c>
      <c r="GN7" s="12" t="e">
        <f>#REF!</f>
        <v>#REF!</v>
      </c>
      <c r="GO7" s="12" t="e">
        <f>#REF!</f>
        <v>#REF!</v>
      </c>
      <c r="GP7" s="12" t="e">
        <f>#REF!</f>
        <v>#REF!</v>
      </c>
      <c r="GQ7" s="12" t="e">
        <f>#REF!</f>
        <v>#REF!</v>
      </c>
      <c r="GR7" s="12" t="e">
        <f>#REF!</f>
        <v>#REF!</v>
      </c>
      <c r="GS7" s="12" t="e">
        <f>#REF!</f>
        <v>#REF!</v>
      </c>
      <c r="GT7" s="12" t="e">
        <f>#REF!</f>
        <v>#REF!</v>
      </c>
      <c r="GU7" s="12" t="e">
        <f>#REF!</f>
        <v>#REF!</v>
      </c>
      <c r="GV7" s="12" t="e">
        <f>#REF!</f>
        <v>#REF!</v>
      </c>
      <c r="GW7" s="12" t="e">
        <f>#REF!</f>
        <v>#REF!</v>
      </c>
      <c r="GX7" s="12" t="e">
        <f>#REF!</f>
        <v>#REF!</v>
      </c>
      <c r="GY7" s="12" t="e">
        <f>#REF!</f>
        <v>#REF!</v>
      </c>
      <c r="GZ7" s="12" t="e">
        <f>#REF!</f>
        <v>#REF!</v>
      </c>
      <c r="HA7" s="12" t="e">
        <f>#REF!</f>
        <v>#REF!</v>
      </c>
      <c r="HC7" s="11" t="e">
        <f>#REF!</f>
        <v>#REF!</v>
      </c>
      <c r="HD7" s="12" t="e">
        <f>#REF!</f>
        <v>#REF!</v>
      </c>
      <c r="HE7" s="12" t="e">
        <f>#REF!</f>
        <v>#REF!</v>
      </c>
      <c r="HF7" s="12" t="e">
        <f>#REF!</f>
        <v>#REF!</v>
      </c>
      <c r="HG7" s="12" t="e">
        <f>#REF!</f>
        <v>#REF!</v>
      </c>
      <c r="HH7" s="12" t="e">
        <f>#REF!</f>
        <v>#REF!</v>
      </c>
      <c r="HI7" s="12" t="e">
        <f>#REF!</f>
        <v>#REF!</v>
      </c>
      <c r="HJ7" s="12" t="e">
        <f>#REF!</f>
        <v>#REF!</v>
      </c>
      <c r="HK7" s="12" t="e">
        <f>#REF!</f>
        <v>#REF!</v>
      </c>
      <c r="HL7" s="12" t="e">
        <f>#REF!</f>
        <v>#REF!</v>
      </c>
      <c r="HM7" s="12" t="e">
        <f>#REF!</f>
        <v>#REF!</v>
      </c>
      <c r="HN7" s="12" t="e">
        <f>#REF!</f>
        <v>#REF!</v>
      </c>
      <c r="HO7" s="12" t="e">
        <f>#REF!</f>
        <v>#REF!</v>
      </c>
      <c r="HP7" s="12" t="e">
        <f>#REF!</f>
        <v>#REF!</v>
      </c>
      <c r="HQ7" s="12" t="e">
        <f>#REF!</f>
        <v>#REF!</v>
      </c>
      <c r="HR7" s="12" t="e">
        <f>#REF!</f>
        <v>#REF!</v>
      </c>
      <c r="HS7" s="12" t="e">
        <f>#REF!</f>
        <v>#REF!</v>
      </c>
      <c r="HT7" s="12" t="e">
        <f>#REF!</f>
        <v>#REF!</v>
      </c>
      <c r="HV7" s="11" t="e">
        <f>#REF!</f>
        <v>#REF!</v>
      </c>
      <c r="HW7" s="12" t="e">
        <f>#REF!</f>
        <v>#REF!</v>
      </c>
      <c r="HX7" s="12" t="e">
        <f>#REF!</f>
        <v>#REF!</v>
      </c>
      <c r="HY7" s="12" t="e">
        <f>#REF!</f>
        <v>#REF!</v>
      </c>
      <c r="HZ7" s="12" t="e">
        <f>#REF!</f>
        <v>#REF!</v>
      </c>
      <c r="IA7" s="12" t="e">
        <f>#REF!</f>
        <v>#REF!</v>
      </c>
      <c r="IB7" s="12" t="e">
        <f>#REF!</f>
        <v>#REF!</v>
      </c>
      <c r="IC7" s="12" t="e">
        <f>#REF!</f>
        <v>#REF!</v>
      </c>
      <c r="ID7" s="12" t="e">
        <f>#REF!</f>
        <v>#REF!</v>
      </c>
      <c r="IE7" s="12" t="e">
        <f>#REF!</f>
        <v>#REF!</v>
      </c>
      <c r="IF7" s="12" t="e">
        <f>#REF!</f>
        <v>#REF!</v>
      </c>
      <c r="IG7" s="12" t="e">
        <f>#REF!</f>
        <v>#REF!</v>
      </c>
      <c r="IH7" s="12" t="e">
        <f>#REF!</f>
        <v>#REF!</v>
      </c>
      <c r="II7" s="12" t="e">
        <f>#REF!</f>
        <v>#REF!</v>
      </c>
      <c r="IJ7" s="12" t="e">
        <f>#REF!</f>
        <v>#REF!</v>
      </c>
      <c r="IK7" s="12" t="e">
        <f>#REF!</f>
        <v>#REF!</v>
      </c>
      <c r="IL7" s="12" t="e">
        <f>#REF!</f>
        <v>#REF!</v>
      </c>
      <c r="IM7" s="12" t="e">
        <f>#REF!</f>
        <v>#REF!</v>
      </c>
      <c r="IO7" s="11" t="e">
        <f>#REF!</f>
        <v>#REF!</v>
      </c>
      <c r="IP7" s="12" t="e">
        <f>#REF!</f>
        <v>#REF!</v>
      </c>
      <c r="IQ7" s="12" t="e">
        <f>#REF!</f>
        <v>#REF!</v>
      </c>
      <c r="IR7" s="12" t="e">
        <f>#REF!</f>
        <v>#REF!</v>
      </c>
      <c r="IS7" s="12" t="e">
        <f>#REF!</f>
        <v>#REF!</v>
      </c>
      <c r="IT7" s="12" t="e">
        <f>#REF!</f>
        <v>#REF!</v>
      </c>
      <c r="IU7" s="12" t="e">
        <f>#REF!</f>
        <v>#REF!</v>
      </c>
      <c r="IV7" s="12" t="e">
        <f>#REF!</f>
        <v>#REF!</v>
      </c>
      <c r="IW7" s="12" t="e">
        <f>#REF!</f>
        <v>#REF!</v>
      </c>
      <c r="IX7" s="12" t="e">
        <f>#REF!</f>
        <v>#REF!</v>
      </c>
      <c r="IY7" s="12" t="e">
        <f>#REF!</f>
        <v>#REF!</v>
      </c>
      <c r="IZ7" s="12" t="e">
        <f>#REF!</f>
        <v>#REF!</v>
      </c>
      <c r="JA7" s="12" t="e">
        <f>#REF!</f>
        <v>#REF!</v>
      </c>
      <c r="JB7" s="12" t="e">
        <f>#REF!</f>
        <v>#REF!</v>
      </c>
      <c r="JC7" s="12" t="e">
        <f>#REF!</f>
        <v>#REF!</v>
      </c>
      <c r="JD7" s="12" t="e">
        <f>#REF!</f>
        <v>#REF!</v>
      </c>
      <c r="JE7" s="12" t="e">
        <f>#REF!</f>
        <v>#REF!</v>
      </c>
      <c r="JF7" s="12" t="e">
        <f>#REF!</f>
        <v>#REF!</v>
      </c>
      <c r="JH7" s="11" t="e">
        <f>#REF!</f>
        <v>#REF!</v>
      </c>
      <c r="JI7" s="12" t="e">
        <f>#REF!</f>
        <v>#REF!</v>
      </c>
      <c r="JJ7" s="12" t="e">
        <f>#REF!</f>
        <v>#REF!</v>
      </c>
      <c r="JK7" s="12" t="e">
        <f>#REF!</f>
        <v>#REF!</v>
      </c>
      <c r="JL7" s="12" t="e">
        <f>#REF!</f>
        <v>#REF!</v>
      </c>
      <c r="JM7" s="12" t="e">
        <f>#REF!</f>
        <v>#REF!</v>
      </c>
      <c r="JN7" s="12" t="e">
        <f>#REF!</f>
        <v>#REF!</v>
      </c>
      <c r="JO7" s="12" t="e">
        <f>#REF!</f>
        <v>#REF!</v>
      </c>
      <c r="JP7" s="12" t="e">
        <f>#REF!</f>
        <v>#REF!</v>
      </c>
      <c r="JQ7" s="12" t="e">
        <f>#REF!</f>
        <v>#REF!</v>
      </c>
      <c r="JR7" s="12" t="e">
        <f>#REF!</f>
        <v>#REF!</v>
      </c>
      <c r="JS7" s="12" t="e">
        <f>#REF!</f>
        <v>#REF!</v>
      </c>
      <c r="JT7" s="12" t="e">
        <f>#REF!</f>
        <v>#REF!</v>
      </c>
      <c r="JU7" s="12" t="e">
        <f>#REF!</f>
        <v>#REF!</v>
      </c>
      <c r="JV7" s="12" t="e">
        <f>#REF!</f>
        <v>#REF!</v>
      </c>
      <c r="JW7" s="12" t="e">
        <f>#REF!</f>
        <v>#REF!</v>
      </c>
      <c r="JX7" s="12" t="e">
        <f>#REF!</f>
        <v>#REF!</v>
      </c>
      <c r="JY7" s="12" t="e">
        <f>#REF!</f>
        <v>#REF!</v>
      </c>
    </row>
    <row r="8" spans="1:285" x14ac:dyDescent="0.25">
      <c r="A8" s="5" t="s">
        <v>288</v>
      </c>
      <c r="B8" s="11" t="e">
        <f>#REF!</f>
        <v>#REF!</v>
      </c>
      <c r="C8" s="12" t="e">
        <f>#REF!</f>
        <v>#REF!</v>
      </c>
      <c r="D8" s="12" t="e">
        <f>#REF!</f>
        <v>#REF!</v>
      </c>
      <c r="E8" s="12" t="e">
        <f>#REF!</f>
        <v>#REF!</v>
      </c>
      <c r="F8" s="12" t="e">
        <f>#REF!</f>
        <v>#REF!</v>
      </c>
      <c r="G8" s="12" t="e">
        <f>#REF!</f>
        <v>#REF!</v>
      </c>
      <c r="H8" s="12" t="e">
        <f>#REF!</f>
        <v>#REF!</v>
      </c>
      <c r="I8" s="12" t="e">
        <f>#REF!</f>
        <v>#REF!</v>
      </c>
      <c r="J8" s="12" t="e">
        <f>#REF!</f>
        <v>#REF!</v>
      </c>
      <c r="K8" s="12" t="e">
        <f>#REF!</f>
        <v>#REF!</v>
      </c>
      <c r="L8" s="12" t="e">
        <f>#REF!</f>
        <v>#REF!</v>
      </c>
      <c r="M8" s="12" t="e">
        <f>#REF!</f>
        <v>#REF!</v>
      </c>
      <c r="N8" s="12" t="e">
        <f>#REF!</f>
        <v>#REF!</v>
      </c>
      <c r="O8" s="12" t="e">
        <f>#REF!</f>
        <v>#REF!</v>
      </c>
      <c r="P8" s="12" t="e">
        <f>#REF!</f>
        <v>#REF!</v>
      </c>
      <c r="Q8" s="12" t="e">
        <f>#REF!</f>
        <v>#REF!</v>
      </c>
      <c r="R8" s="12" t="e">
        <f>#REF!</f>
        <v>#REF!</v>
      </c>
      <c r="S8" s="12" t="e">
        <f>#REF!</f>
        <v>#REF!</v>
      </c>
      <c r="U8" s="11" t="e">
        <f>#REF!</f>
        <v>#REF!</v>
      </c>
      <c r="V8" s="12" t="e">
        <f>#REF!</f>
        <v>#REF!</v>
      </c>
      <c r="W8" s="12" t="e">
        <f>#REF!</f>
        <v>#REF!</v>
      </c>
      <c r="X8" s="12" t="e">
        <f>#REF!</f>
        <v>#REF!</v>
      </c>
      <c r="Y8" s="12" t="e">
        <f>#REF!</f>
        <v>#REF!</v>
      </c>
      <c r="Z8" s="12" t="e">
        <f>#REF!</f>
        <v>#REF!</v>
      </c>
      <c r="AA8" s="12" t="e">
        <f>#REF!</f>
        <v>#REF!</v>
      </c>
      <c r="AB8" s="12" t="e">
        <f>#REF!</f>
        <v>#REF!</v>
      </c>
      <c r="AC8" s="12" t="e">
        <f>#REF!</f>
        <v>#REF!</v>
      </c>
      <c r="AD8" s="12" t="e">
        <f>#REF!</f>
        <v>#REF!</v>
      </c>
      <c r="AE8" s="12" t="e">
        <f>#REF!</f>
        <v>#REF!</v>
      </c>
      <c r="AF8" s="12" t="e">
        <f>#REF!</f>
        <v>#REF!</v>
      </c>
      <c r="AG8" s="12" t="e">
        <f>#REF!</f>
        <v>#REF!</v>
      </c>
      <c r="AH8" s="12" t="e">
        <f>#REF!</f>
        <v>#REF!</v>
      </c>
      <c r="AI8" s="12" t="e">
        <f>#REF!</f>
        <v>#REF!</v>
      </c>
      <c r="AJ8" s="12" t="e">
        <f>#REF!</f>
        <v>#REF!</v>
      </c>
      <c r="AK8" s="12" t="e">
        <f>#REF!</f>
        <v>#REF!</v>
      </c>
      <c r="AL8" s="12" t="e">
        <f>#REF!</f>
        <v>#REF!</v>
      </c>
      <c r="AN8" s="11" t="e">
        <f>#REF!</f>
        <v>#REF!</v>
      </c>
      <c r="AO8" s="12" t="e">
        <f>#REF!</f>
        <v>#REF!</v>
      </c>
      <c r="AP8" s="12" t="e">
        <f>#REF!</f>
        <v>#REF!</v>
      </c>
      <c r="AQ8" s="12" t="e">
        <f>#REF!</f>
        <v>#REF!</v>
      </c>
      <c r="AR8" s="12" t="e">
        <f>#REF!</f>
        <v>#REF!</v>
      </c>
      <c r="AS8" s="12" t="e">
        <f>#REF!</f>
        <v>#REF!</v>
      </c>
      <c r="AT8" s="12" t="e">
        <f>#REF!</f>
        <v>#REF!</v>
      </c>
      <c r="AU8" s="12" t="e">
        <f>#REF!</f>
        <v>#REF!</v>
      </c>
      <c r="AV8" s="12" t="e">
        <f>#REF!</f>
        <v>#REF!</v>
      </c>
      <c r="AW8" s="12" t="e">
        <f>#REF!</f>
        <v>#REF!</v>
      </c>
      <c r="AX8" s="12" t="e">
        <f>#REF!</f>
        <v>#REF!</v>
      </c>
      <c r="AY8" s="12" t="e">
        <f>#REF!</f>
        <v>#REF!</v>
      </c>
      <c r="AZ8" s="12" t="e">
        <f>#REF!</f>
        <v>#REF!</v>
      </c>
      <c r="BA8" s="12" t="e">
        <f>#REF!</f>
        <v>#REF!</v>
      </c>
      <c r="BB8" s="12" t="e">
        <f>#REF!</f>
        <v>#REF!</v>
      </c>
      <c r="BC8" s="12" t="e">
        <f>#REF!</f>
        <v>#REF!</v>
      </c>
      <c r="BD8" s="12" t="e">
        <f>#REF!</f>
        <v>#REF!</v>
      </c>
      <c r="BE8" s="12" t="e">
        <f>#REF!</f>
        <v>#REF!</v>
      </c>
      <c r="BG8" s="11" t="e">
        <f>#REF!</f>
        <v>#REF!</v>
      </c>
      <c r="BH8" s="12" t="e">
        <f>#REF!</f>
        <v>#REF!</v>
      </c>
      <c r="BI8" s="12" t="e">
        <f>#REF!</f>
        <v>#REF!</v>
      </c>
      <c r="BJ8" s="12" t="e">
        <f>#REF!</f>
        <v>#REF!</v>
      </c>
      <c r="BK8" s="12" t="e">
        <f>#REF!</f>
        <v>#REF!</v>
      </c>
      <c r="BL8" s="12" t="e">
        <f>#REF!</f>
        <v>#REF!</v>
      </c>
      <c r="BM8" s="12" t="e">
        <f>#REF!</f>
        <v>#REF!</v>
      </c>
      <c r="BN8" s="12" t="e">
        <f>#REF!</f>
        <v>#REF!</v>
      </c>
      <c r="BO8" s="12" t="e">
        <f>#REF!</f>
        <v>#REF!</v>
      </c>
      <c r="BP8" s="12" t="e">
        <f>#REF!</f>
        <v>#REF!</v>
      </c>
      <c r="BQ8" s="12" t="e">
        <f>#REF!</f>
        <v>#REF!</v>
      </c>
      <c r="BR8" s="12" t="e">
        <f>#REF!</f>
        <v>#REF!</v>
      </c>
      <c r="BS8" s="12" t="e">
        <f>#REF!</f>
        <v>#REF!</v>
      </c>
      <c r="BT8" s="12" t="e">
        <f>#REF!</f>
        <v>#REF!</v>
      </c>
      <c r="BU8" s="12" t="e">
        <f>#REF!</f>
        <v>#REF!</v>
      </c>
      <c r="BV8" s="12" t="e">
        <f>#REF!</f>
        <v>#REF!</v>
      </c>
      <c r="BW8" s="12" t="e">
        <f>#REF!</f>
        <v>#REF!</v>
      </c>
      <c r="BX8" s="12" t="e">
        <f>#REF!</f>
        <v>#REF!</v>
      </c>
      <c r="BZ8" s="11" t="e">
        <f>#REF!</f>
        <v>#REF!</v>
      </c>
      <c r="CA8" s="12" t="e">
        <f>#REF!</f>
        <v>#REF!</v>
      </c>
      <c r="CB8" s="12" t="e">
        <f>#REF!</f>
        <v>#REF!</v>
      </c>
      <c r="CC8" s="12" t="e">
        <f>#REF!</f>
        <v>#REF!</v>
      </c>
      <c r="CD8" s="12" t="e">
        <f>#REF!</f>
        <v>#REF!</v>
      </c>
      <c r="CE8" s="12" t="e">
        <f>#REF!</f>
        <v>#REF!</v>
      </c>
      <c r="CF8" s="12" t="e">
        <f>#REF!</f>
        <v>#REF!</v>
      </c>
      <c r="CG8" s="12" t="e">
        <f>#REF!</f>
        <v>#REF!</v>
      </c>
      <c r="CH8" s="12" t="e">
        <f>#REF!</f>
        <v>#REF!</v>
      </c>
      <c r="CI8" s="12" t="e">
        <f>#REF!</f>
        <v>#REF!</v>
      </c>
      <c r="CJ8" s="12" t="e">
        <f>#REF!</f>
        <v>#REF!</v>
      </c>
      <c r="CK8" s="12" t="e">
        <f>#REF!</f>
        <v>#REF!</v>
      </c>
      <c r="CL8" s="12" t="e">
        <f>#REF!</f>
        <v>#REF!</v>
      </c>
      <c r="CM8" s="12" t="e">
        <f>#REF!</f>
        <v>#REF!</v>
      </c>
      <c r="CN8" s="12" t="e">
        <f>#REF!</f>
        <v>#REF!</v>
      </c>
      <c r="CO8" s="12" t="e">
        <f>#REF!</f>
        <v>#REF!</v>
      </c>
      <c r="CP8" s="12" t="e">
        <f>#REF!</f>
        <v>#REF!</v>
      </c>
      <c r="CQ8" s="12" t="e">
        <f>#REF!</f>
        <v>#REF!</v>
      </c>
      <c r="CS8" s="11" t="e">
        <f>#REF!</f>
        <v>#REF!</v>
      </c>
      <c r="CT8" s="12" t="e">
        <f>#REF!</f>
        <v>#REF!</v>
      </c>
      <c r="CU8" s="12" t="e">
        <f>#REF!</f>
        <v>#REF!</v>
      </c>
      <c r="CV8" s="12" t="e">
        <f>#REF!</f>
        <v>#REF!</v>
      </c>
      <c r="CW8" s="12" t="e">
        <f>#REF!</f>
        <v>#REF!</v>
      </c>
      <c r="CX8" s="12" t="e">
        <f>#REF!</f>
        <v>#REF!</v>
      </c>
      <c r="CY8" s="12" t="e">
        <f>#REF!</f>
        <v>#REF!</v>
      </c>
      <c r="CZ8" s="12" t="e">
        <f>#REF!</f>
        <v>#REF!</v>
      </c>
      <c r="DA8" s="12" t="e">
        <f>#REF!</f>
        <v>#REF!</v>
      </c>
      <c r="DB8" s="12" t="e">
        <f>#REF!</f>
        <v>#REF!</v>
      </c>
      <c r="DC8" s="12" t="e">
        <f>#REF!</f>
        <v>#REF!</v>
      </c>
      <c r="DD8" s="12" t="e">
        <f>#REF!</f>
        <v>#REF!</v>
      </c>
      <c r="DE8" s="12" t="e">
        <f>#REF!</f>
        <v>#REF!</v>
      </c>
      <c r="DF8" s="12" t="e">
        <f>#REF!</f>
        <v>#REF!</v>
      </c>
      <c r="DG8" s="12" t="e">
        <f>#REF!</f>
        <v>#REF!</v>
      </c>
      <c r="DH8" s="12" t="e">
        <f>#REF!</f>
        <v>#REF!</v>
      </c>
      <c r="DI8" s="12" t="e">
        <f>#REF!</f>
        <v>#REF!</v>
      </c>
      <c r="DJ8" s="12" t="e">
        <f>#REF!</f>
        <v>#REF!</v>
      </c>
      <c r="DL8" s="11" t="e">
        <f>#REF!</f>
        <v>#REF!</v>
      </c>
      <c r="DM8" s="12" t="e">
        <f>#REF!</f>
        <v>#REF!</v>
      </c>
      <c r="DN8" s="12" t="e">
        <f>#REF!</f>
        <v>#REF!</v>
      </c>
      <c r="DO8" s="12" t="e">
        <f>#REF!</f>
        <v>#REF!</v>
      </c>
      <c r="DP8" s="12" t="e">
        <f>#REF!</f>
        <v>#REF!</v>
      </c>
      <c r="DQ8" s="12" t="e">
        <f>#REF!</f>
        <v>#REF!</v>
      </c>
      <c r="DR8" s="12" t="e">
        <f>#REF!</f>
        <v>#REF!</v>
      </c>
      <c r="DS8" s="12" t="e">
        <f>#REF!</f>
        <v>#REF!</v>
      </c>
      <c r="DT8" s="12" t="e">
        <f>#REF!</f>
        <v>#REF!</v>
      </c>
      <c r="DU8" s="12" t="e">
        <f>#REF!</f>
        <v>#REF!</v>
      </c>
      <c r="DV8" s="12" t="e">
        <f>#REF!</f>
        <v>#REF!</v>
      </c>
      <c r="DW8" s="12" t="e">
        <f>#REF!</f>
        <v>#REF!</v>
      </c>
      <c r="DX8" s="12" t="e">
        <f>#REF!</f>
        <v>#REF!</v>
      </c>
      <c r="DY8" s="12" t="e">
        <f>#REF!</f>
        <v>#REF!</v>
      </c>
      <c r="DZ8" s="12" t="e">
        <f>#REF!</f>
        <v>#REF!</v>
      </c>
      <c r="EA8" s="12" t="e">
        <f>#REF!</f>
        <v>#REF!</v>
      </c>
      <c r="EB8" s="12" t="e">
        <f>#REF!</f>
        <v>#REF!</v>
      </c>
      <c r="EC8" s="12" t="e">
        <f>#REF!</f>
        <v>#REF!</v>
      </c>
      <c r="EE8" s="11" t="e">
        <f>#REF!</f>
        <v>#REF!</v>
      </c>
      <c r="EF8" s="12" t="e">
        <f>#REF!</f>
        <v>#REF!</v>
      </c>
      <c r="EG8" s="12" t="e">
        <f>#REF!</f>
        <v>#REF!</v>
      </c>
      <c r="EH8" s="12" t="e">
        <f>#REF!</f>
        <v>#REF!</v>
      </c>
      <c r="EI8" s="12" t="e">
        <f>#REF!</f>
        <v>#REF!</v>
      </c>
      <c r="EJ8" s="12" t="e">
        <f>#REF!</f>
        <v>#REF!</v>
      </c>
      <c r="EK8" s="12" t="e">
        <f>#REF!</f>
        <v>#REF!</v>
      </c>
      <c r="EL8" s="12" t="e">
        <f>#REF!</f>
        <v>#REF!</v>
      </c>
      <c r="EM8" s="12" t="e">
        <f>#REF!</f>
        <v>#REF!</v>
      </c>
      <c r="EN8" s="12" t="e">
        <f>#REF!</f>
        <v>#REF!</v>
      </c>
      <c r="EO8" s="12" t="e">
        <f>#REF!</f>
        <v>#REF!</v>
      </c>
      <c r="EP8" s="12" t="e">
        <f>#REF!</f>
        <v>#REF!</v>
      </c>
      <c r="EQ8" s="12" t="e">
        <f>#REF!</f>
        <v>#REF!</v>
      </c>
      <c r="ER8" s="12" t="e">
        <f>#REF!</f>
        <v>#REF!</v>
      </c>
      <c r="ES8" s="12" t="e">
        <f>#REF!</f>
        <v>#REF!</v>
      </c>
      <c r="ET8" s="12" t="e">
        <f>#REF!</f>
        <v>#REF!</v>
      </c>
      <c r="EU8" s="12" t="e">
        <f>#REF!</f>
        <v>#REF!</v>
      </c>
      <c r="EV8" s="12" t="e">
        <f>#REF!</f>
        <v>#REF!</v>
      </c>
      <c r="EX8" s="11" t="e">
        <f>#REF!</f>
        <v>#REF!</v>
      </c>
      <c r="EY8" s="12" t="e">
        <f>#REF!</f>
        <v>#REF!</v>
      </c>
      <c r="EZ8" s="12" t="e">
        <f>#REF!</f>
        <v>#REF!</v>
      </c>
      <c r="FA8" s="12" t="e">
        <f>#REF!</f>
        <v>#REF!</v>
      </c>
      <c r="FB8" s="12" t="e">
        <f>#REF!</f>
        <v>#REF!</v>
      </c>
      <c r="FC8" s="12" t="e">
        <f>#REF!</f>
        <v>#REF!</v>
      </c>
      <c r="FD8" s="12" t="e">
        <f>#REF!</f>
        <v>#REF!</v>
      </c>
      <c r="FE8" s="12" t="e">
        <f>#REF!</f>
        <v>#REF!</v>
      </c>
      <c r="FF8" s="12" t="e">
        <f>#REF!</f>
        <v>#REF!</v>
      </c>
      <c r="FG8" s="12" t="e">
        <f>#REF!</f>
        <v>#REF!</v>
      </c>
      <c r="FH8" s="12" t="e">
        <f>#REF!</f>
        <v>#REF!</v>
      </c>
      <c r="FI8" s="12" t="e">
        <f>#REF!</f>
        <v>#REF!</v>
      </c>
      <c r="FJ8" s="12" t="e">
        <f>#REF!</f>
        <v>#REF!</v>
      </c>
      <c r="FK8" s="12" t="e">
        <f>#REF!</f>
        <v>#REF!</v>
      </c>
      <c r="FL8" s="12" t="e">
        <f>#REF!</f>
        <v>#REF!</v>
      </c>
      <c r="FM8" s="12" t="e">
        <f>#REF!</f>
        <v>#REF!</v>
      </c>
      <c r="FN8" s="12" t="e">
        <f>#REF!</f>
        <v>#REF!</v>
      </c>
      <c r="FO8" s="12" t="e">
        <f>#REF!</f>
        <v>#REF!</v>
      </c>
      <c r="FQ8" s="11" t="e">
        <f>#REF!</f>
        <v>#REF!</v>
      </c>
      <c r="FR8" s="12" t="e">
        <f>#REF!</f>
        <v>#REF!</v>
      </c>
      <c r="FS8" s="12" t="e">
        <f>#REF!</f>
        <v>#REF!</v>
      </c>
      <c r="FT8" s="12" t="e">
        <f>#REF!</f>
        <v>#REF!</v>
      </c>
      <c r="FU8" s="12" t="e">
        <f>#REF!</f>
        <v>#REF!</v>
      </c>
      <c r="FV8" s="12" t="e">
        <f>#REF!</f>
        <v>#REF!</v>
      </c>
      <c r="FW8" s="12" t="e">
        <f>#REF!</f>
        <v>#REF!</v>
      </c>
      <c r="FX8" s="12" t="e">
        <f>#REF!</f>
        <v>#REF!</v>
      </c>
      <c r="FY8" s="12" t="e">
        <f>#REF!</f>
        <v>#REF!</v>
      </c>
      <c r="FZ8" s="12" t="e">
        <f>#REF!</f>
        <v>#REF!</v>
      </c>
      <c r="GA8" s="12" t="e">
        <f>#REF!</f>
        <v>#REF!</v>
      </c>
      <c r="GB8" s="12" t="e">
        <f>#REF!</f>
        <v>#REF!</v>
      </c>
      <c r="GC8" s="12" t="e">
        <f>#REF!</f>
        <v>#REF!</v>
      </c>
      <c r="GD8" s="12" t="e">
        <f>#REF!</f>
        <v>#REF!</v>
      </c>
      <c r="GE8" s="12" t="e">
        <f>#REF!</f>
        <v>#REF!</v>
      </c>
      <c r="GF8" s="12" t="e">
        <f>#REF!</f>
        <v>#REF!</v>
      </c>
      <c r="GG8" s="12" t="e">
        <f>#REF!</f>
        <v>#REF!</v>
      </c>
      <c r="GH8" s="12" t="e">
        <f>#REF!</f>
        <v>#REF!</v>
      </c>
      <c r="GJ8" s="11" t="e">
        <f>#REF!</f>
        <v>#REF!</v>
      </c>
      <c r="GK8" s="12" t="e">
        <f>#REF!</f>
        <v>#REF!</v>
      </c>
      <c r="GL8" s="12" t="e">
        <f>#REF!</f>
        <v>#REF!</v>
      </c>
      <c r="GM8" s="12" t="e">
        <f>#REF!</f>
        <v>#REF!</v>
      </c>
      <c r="GN8" s="12" t="e">
        <f>#REF!</f>
        <v>#REF!</v>
      </c>
      <c r="GO8" s="12" t="e">
        <f>#REF!</f>
        <v>#REF!</v>
      </c>
      <c r="GP8" s="12" t="e">
        <f>#REF!</f>
        <v>#REF!</v>
      </c>
      <c r="GQ8" s="12" t="e">
        <f>#REF!</f>
        <v>#REF!</v>
      </c>
      <c r="GR8" s="12" t="e">
        <f>#REF!</f>
        <v>#REF!</v>
      </c>
      <c r="GS8" s="12" t="e">
        <f>#REF!</f>
        <v>#REF!</v>
      </c>
      <c r="GT8" s="12" t="e">
        <f>#REF!</f>
        <v>#REF!</v>
      </c>
      <c r="GU8" s="12" t="e">
        <f>#REF!</f>
        <v>#REF!</v>
      </c>
      <c r="GV8" s="12" t="e">
        <f>#REF!</f>
        <v>#REF!</v>
      </c>
      <c r="GW8" s="12" t="e">
        <f>#REF!</f>
        <v>#REF!</v>
      </c>
      <c r="GX8" s="12" t="e">
        <f>#REF!</f>
        <v>#REF!</v>
      </c>
      <c r="GY8" s="12" t="e">
        <f>#REF!</f>
        <v>#REF!</v>
      </c>
      <c r="GZ8" s="12" t="e">
        <f>#REF!</f>
        <v>#REF!</v>
      </c>
      <c r="HA8" s="12" t="e">
        <f>#REF!</f>
        <v>#REF!</v>
      </c>
      <c r="HC8" s="11" t="e">
        <f>#REF!</f>
        <v>#REF!</v>
      </c>
      <c r="HD8" s="12" t="e">
        <f>#REF!</f>
        <v>#REF!</v>
      </c>
      <c r="HE8" s="12" t="e">
        <f>#REF!</f>
        <v>#REF!</v>
      </c>
      <c r="HF8" s="12" t="e">
        <f>#REF!</f>
        <v>#REF!</v>
      </c>
      <c r="HG8" s="12" t="e">
        <f>#REF!</f>
        <v>#REF!</v>
      </c>
      <c r="HH8" s="12" t="e">
        <f>#REF!</f>
        <v>#REF!</v>
      </c>
      <c r="HI8" s="12" t="e">
        <f>#REF!</f>
        <v>#REF!</v>
      </c>
      <c r="HJ8" s="12" t="e">
        <f>#REF!</f>
        <v>#REF!</v>
      </c>
      <c r="HK8" s="12" t="e">
        <f>#REF!</f>
        <v>#REF!</v>
      </c>
      <c r="HL8" s="12" t="e">
        <f>#REF!</f>
        <v>#REF!</v>
      </c>
      <c r="HM8" s="12" t="e">
        <f>#REF!</f>
        <v>#REF!</v>
      </c>
      <c r="HN8" s="12" t="e">
        <f>#REF!</f>
        <v>#REF!</v>
      </c>
      <c r="HO8" s="12" t="e">
        <f>#REF!</f>
        <v>#REF!</v>
      </c>
      <c r="HP8" s="12" t="e">
        <f>#REF!</f>
        <v>#REF!</v>
      </c>
      <c r="HQ8" s="12" t="e">
        <f>#REF!</f>
        <v>#REF!</v>
      </c>
      <c r="HR8" s="12" t="e">
        <f>#REF!</f>
        <v>#REF!</v>
      </c>
      <c r="HS8" s="12" t="e">
        <f>#REF!</f>
        <v>#REF!</v>
      </c>
      <c r="HT8" s="12" t="e">
        <f>#REF!</f>
        <v>#REF!</v>
      </c>
      <c r="HV8" s="11" t="e">
        <f>#REF!</f>
        <v>#REF!</v>
      </c>
      <c r="HW8" s="12" t="e">
        <f>#REF!</f>
        <v>#REF!</v>
      </c>
      <c r="HX8" s="12" t="e">
        <f>#REF!</f>
        <v>#REF!</v>
      </c>
      <c r="HY8" s="12" t="e">
        <f>#REF!</f>
        <v>#REF!</v>
      </c>
      <c r="HZ8" s="12" t="e">
        <f>#REF!</f>
        <v>#REF!</v>
      </c>
      <c r="IA8" s="12" t="e">
        <f>#REF!</f>
        <v>#REF!</v>
      </c>
      <c r="IB8" s="12" t="e">
        <f>#REF!</f>
        <v>#REF!</v>
      </c>
      <c r="IC8" s="12" t="e">
        <f>#REF!</f>
        <v>#REF!</v>
      </c>
      <c r="ID8" s="12" t="e">
        <f>#REF!</f>
        <v>#REF!</v>
      </c>
      <c r="IE8" s="12" t="e">
        <f>#REF!</f>
        <v>#REF!</v>
      </c>
      <c r="IF8" s="12" t="e">
        <f>#REF!</f>
        <v>#REF!</v>
      </c>
      <c r="IG8" s="12" t="e">
        <f>#REF!</f>
        <v>#REF!</v>
      </c>
      <c r="IH8" s="12" t="e">
        <f>#REF!</f>
        <v>#REF!</v>
      </c>
      <c r="II8" s="12" t="e">
        <f>#REF!</f>
        <v>#REF!</v>
      </c>
      <c r="IJ8" s="12" t="e">
        <f>#REF!</f>
        <v>#REF!</v>
      </c>
      <c r="IK8" s="12" t="e">
        <f>#REF!</f>
        <v>#REF!</v>
      </c>
      <c r="IL8" s="12" t="e">
        <f>#REF!</f>
        <v>#REF!</v>
      </c>
      <c r="IM8" s="12" t="e">
        <f>#REF!</f>
        <v>#REF!</v>
      </c>
      <c r="IO8" s="11" t="e">
        <f>#REF!</f>
        <v>#REF!</v>
      </c>
      <c r="IP8" s="12" t="e">
        <f>#REF!</f>
        <v>#REF!</v>
      </c>
      <c r="IQ8" s="12" t="e">
        <f>#REF!</f>
        <v>#REF!</v>
      </c>
      <c r="IR8" s="12" t="e">
        <f>#REF!</f>
        <v>#REF!</v>
      </c>
      <c r="IS8" s="12" t="e">
        <f>#REF!</f>
        <v>#REF!</v>
      </c>
      <c r="IT8" s="12" t="e">
        <f>#REF!</f>
        <v>#REF!</v>
      </c>
      <c r="IU8" s="12" t="e">
        <f>#REF!</f>
        <v>#REF!</v>
      </c>
      <c r="IV8" s="12" t="e">
        <f>#REF!</f>
        <v>#REF!</v>
      </c>
      <c r="IW8" s="12" t="e">
        <f>#REF!</f>
        <v>#REF!</v>
      </c>
      <c r="IX8" s="12" t="e">
        <f>#REF!</f>
        <v>#REF!</v>
      </c>
      <c r="IY8" s="12" t="e">
        <f>#REF!</f>
        <v>#REF!</v>
      </c>
      <c r="IZ8" s="12" t="e">
        <f>#REF!</f>
        <v>#REF!</v>
      </c>
      <c r="JA8" s="12" t="e">
        <f>#REF!</f>
        <v>#REF!</v>
      </c>
      <c r="JB8" s="12" t="e">
        <f>#REF!</f>
        <v>#REF!</v>
      </c>
      <c r="JC8" s="12" t="e">
        <f>#REF!</f>
        <v>#REF!</v>
      </c>
      <c r="JD8" s="12" t="e">
        <f>#REF!</f>
        <v>#REF!</v>
      </c>
      <c r="JE8" s="12" t="e">
        <f>#REF!</f>
        <v>#REF!</v>
      </c>
      <c r="JF8" s="12" t="e">
        <f>#REF!</f>
        <v>#REF!</v>
      </c>
      <c r="JH8" s="11" t="e">
        <f>#REF!</f>
        <v>#REF!</v>
      </c>
      <c r="JI8" s="12" t="e">
        <f>#REF!</f>
        <v>#REF!</v>
      </c>
      <c r="JJ8" s="12" t="e">
        <f>#REF!</f>
        <v>#REF!</v>
      </c>
      <c r="JK8" s="12" t="e">
        <f>#REF!</f>
        <v>#REF!</v>
      </c>
      <c r="JL8" s="12" t="e">
        <f>#REF!</f>
        <v>#REF!</v>
      </c>
      <c r="JM8" s="12" t="e">
        <f>#REF!</f>
        <v>#REF!</v>
      </c>
      <c r="JN8" s="12" t="e">
        <f>#REF!</f>
        <v>#REF!</v>
      </c>
      <c r="JO8" s="12" t="e">
        <f>#REF!</f>
        <v>#REF!</v>
      </c>
      <c r="JP8" s="12" t="e">
        <f>#REF!</f>
        <v>#REF!</v>
      </c>
      <c r="JQ8" s="12" t="e">
        <f>#REF!</f>
        <v>#REF!</v>
      </c>
      <c r="JR8" s="12" t="e">
        <f>#REF!</f>
        <v>#REF!</v>
      </c>
      <c r="JS8" s="12" t="e">
        <f>#REF!</f>
        <v>#REF!</v>
      </c>
      <c r="JT8" s="12" t="e">
        <f>#REF!</f>
        <v>#REF!</v>
      </c>
      <c r="JU8" s="12" t="e">
        <f>#REF!</f>
        <v>#REF!</v>
      </c>
      <c r="JV8" s="12" t="e">
        <f>#REF!</f>
        <v>#REF!</v>
      </c>
      <c r="JW8" s="12" t="e">
        <f>#REF!</f>
        <v>#REF!</v>
      </c>
      <c r="JX8" s="12" t="e">
        <f>#REF!</f>
        <v>#REF!</v>
      </c>
      <c r="JY8" s="12" t="e">
        <f>#REF!</f>
        <v>#REF!</v>
      </c>
    </row>
    <row r="9" spans="1:285" x14ac:dyDescent="0.25">
      <c r="A9" s="5" t="s">
        <v>289</v>
      </c>
      <c r="B9" s="11" t="e">
        <f>#REF!</f>
        <v>#REF!</v>
      </c>
      <c r="C9" s="12" t="e">
        <f>#REF!</f>
        <v>#REF!</v>
      </c>
      <c r="D9" s="12" t="e">
        <f>#REF!</f>
        <v>#REF!</v>
      </c>
      <c r="E9" s="12" t="e">
        <f>#REF!</f>
        <v>#REF!</v>
      </c>
      <c r="F9" s="12" t="e">
        <f>#REF!</f>
        <v>#REF!</v>
      </c>
      <c r="G9" s="12" t="e">
        <f>#REF!</f>
        <v>#REF!</v>
      </c>
      <c r="H9" s="12" t="e">
        <f>#REF!</f>
        <v>#REF!</v>
      </c>
      <c r="I9" s="12" t="e">
        <f>#REF!</f>
        <v>#REF!</v>
      </c>
      <c r="J9" s="12" t="e">
        <f>#REF!</f>
        <v>#REF!</v>
      </c>
      <c r="K9" s="12" t="e">
        <f>#REF!</f>
        <v>#REF!</v>
      </c>
      <c r="L9" s="12" t="e">
        <f>#REF!</f>
        <v>#REF!</v>
      </c>
      <c r="M9" s="12" t="e">
        <f>#REF!</f>
        <v>#REF!</v>
      </c>
      <c r="N9" s="12" t="e">
        <f>#REF!</f>
        <v>#REF!</v>
      </c>
      <c r="O9" s="12" t="e">
        <f>#REF!</f>
        <v>#REF!</v>
      </c>
      <c r="P9" s="12" t="e">
        <f>#REF!</f>
        <v>#REF!</v>
      </c>
      <c r="Q9" s="12" t="e">
        <f>#REF!</f>
        <v>#REF!</v>
      </c>
      <c r="R9" s="12" t="e">
        <f>#REF!</f>
        <v>#REF!</v>
      </c>
      <c r="S9" s="12" t="e">
        <f>#REF!</f>
        <v>#REF!</v>
      </c>
      <c r="U9" s="11" t="e">
        <f>#REF!</f>
        <v>#REF!</v>
      </c>
      <c r="V9" s="12" t="e">
        <f>#REF!</f>
        <v>#REF!</v>
      </c>
      <c r="W9" s="12" t="e">
        <f>#REF!</f>
        <v>#REF!</v>
      </c>
      <c r="X9" s="12" t="e">
        <f>#REF!</f>
        <v>#REF!</v>
      </c>
      <c r="Y9" s="12" t="e">
        <f>#REF!</f>
        <v>#REF!</v>
      </c>
      <c r="Z9" s="12" t="e">
        <f>#REF!</f>
        <v>#REF!</v>
      </c>
      <c r="AA9" s="12" t="e">
        <f>#REF!</f>
        <v>#REF!</v>
      </c>
      <c r="AB9" s="12" t="e">
        <f>#REF!</f>
        <v>#REF!</v>
      </c>
      <c r="AC9" s="12" t="e">
        <f>#REF!</f>
        <v>#REF!</v>
      </c>
      <c r="AD9" s="12" t="e">
        <f>#REF!</f>
        <v>#REF!</v>
      </c>
      <c r="AE9" s="12" t="e">
        <f>#REF!</f>
        <v>#REF!</v>
      </c>
      <c r="AF9" s="12" t="e">
        <f>#REF!</f>
        <v>#REF!</v>
      </c>
      <c r="AG9" s="12" t="e">
        <f>#REF!</f>
        <v>#REF!</v>
      </c>
      <c r="AH9" s="12" t="e">
        <f>#REF!</f>
        <v>#REF!</v>
      </c>
      <c r="AI9" s="12" t="e">
        <f>#REF!</f>
        <v>#REF!</v>
      </c>
      <c r="AJ9" s="12" t="e">
        <f>#REF!</f>
        <v>#REF!</v>
      </c>
      <c r="AK9" s="12" t="e">
        <f>#REF!</f>
        <v>#REF!</v>
      </c>
      <c r="AL9" s="12" t="e">
        <f>#REF!</f>
        <v>#REF!</v>
      </c>
      <c r="AN9" s="11" t="e">
        <f>#REF!</f>
        <v>#REF!</v>
      </c>
      <c r="AO9" s="12" t="e">
        <f>#REF!</f>
        <v>#REF!</v>
      </c>
      <c r="AP9" s="12" t="e">
        <f>#REF!</f>
        <v>#REF!</v>
      </c>
      <c r="AQ9" s="12" t="e">
        <f>#REF!</f>
        <v>#REF!</v>
      </c>
      <c r="AR9" s="12" t="e">
        <f>#REF!</f>
        <v>#REF!</v>
      </c>
      <c r="AS9" s="12" t="e">
        <f>#REF!</f>
        <v>#REF!</v>
      </c>
      <c r="AT9" s="12" t="e">
        <f>#REF!</f>
        <v>#REF!</v>
      </c>
      <c r="AU9" s="12" t="e">
        <f>#REF!</f>
        <v>#REF!</v>
      </c>
      <c r="AV9" s="12" t="e">
        <f>#REF!</f>
        <v>#REF!</v>
      </c>
      <c r="AW9" s="12" t="e">
        <f>#REF!</f>
        <v>#REF!</v>
      </c>
      <c r="AX9" s="12" t="e">
        <f>#REF!</f>
        <v>#REF!</v>
      </c>
      <c r="AY9" s="12" t="e">
        <f>#REF!</f>
        <v>#REF!</v>
      </c>
      <c r="AZ9" s="12" t="e">
        <f>#REF!</f>
        <v>#REF!</v>
      </c>
      <c r="BA9" s="12" t="e">
        <f>#REF!</f>
        <v>#REF!</v>
      </c>
      <c r="BB9" s="12" t="e">
        <f>#REF!</f>
        <v>#REF!</v>
      </c>
      <c r="BC9" s="12" t="e">
        <f>#REF!</f>
        <v>#REF!</v>
      </c>
      <c r="BD9" s="12" t="e">
        <f>#REF!</f>
        <v>#REF!</v>
      </c>
      <c r="BE9" s="12" t="e">
        <f>#REF!</f>
        <v>#REF!</v>
      </c>
      <c r="BG9" s="11" t="e">
        <f>#REF!</f>
        <v>#REF!</v>
      </c>
      <c r="BH9" s="12" t="e">
        <f>#REF!</f>
        <v>#REF!</v>
      </c>
      <c r="BI9" s="12" t="e">
        <f>#REF!</f>
        <v>#REF!</v>
      </c>
      <c r="BJ9" s="12" t="e">
        <f>#REF!</f>
        <v>#REF!</v>
      </c>
      <c r="BK9" s="12" t="e">
        <f>#REF!</f>
        <v>#REF!</v>
      </c>
      <c r="BL9" s="12" t="e">
        <f>#REF!</f>
        <v>#REF!</v>
      </c>
      <c r="BM9" s="12" t="e">
        <f>#REF!</f>
        <v>#REF!</v>
      </c>
      <c r="BN9" s="12" t="e">
        <f>#REF!</f>
        <v>#REF!</v>
      </c>
      <c r="BO9" s="12" t="e">
        <f>#REF!</f>
        <v>#REF!</v>
      </c>
      <c r="BP9" s="12" t="e">
        <f>#REF!</f>
        <v>#REF!</v>
      </c>
      <c r="BQ9" s="12" t="e">
        <f>#REF!</f>
        <v>#REF!</v>
      </c>
      <c r="BR9" s="12" t="e">
        <f>#REF!</f>
        <v>#REF!</v>
      </c>
      <c r="BS9" s="12" t="e">
        <f>#REF!</f>
        <v>#REF!</v>
      </c>
      <c r="BT9" s="12" t="e">
        <f>#REF!</f>
        <v>#REF!</v>
      </c>
      <c r="BU9" s="12" t="e">
        <f>#REF!</f>
        <v>#REF!</v>
      </c>
      <c r="BV9" s="12" t="e">
        <f>#REF!</f>
        <v>#REF!</v>
      </c>
      <c r="BW9" s="12" t="e">
        <f>#REF!</f>
        <v>#REF!</v>
      </c>
      <c r="BX9" s="12" t="e">
        <f>#REF!</f>
        <v>#REF!</v>
      </c>
      <c r="BZ9" s="11" t="e">
        <f>#REF!</f>
        <v>#REF!</v>
      </c>
      <c r="CA9" s="12" t="e">
        <f>#REF!</f>
        <v>#REF!</v>
      </c>
      <c r="CB9" s="12" t="e">
        <f>#REF!</f>
        <v>#REF!</v>
      </c>
      <c r="CC9" s="12" t="e">
        <f>#REF!</f>
        <v>#REF!</v>
      </c>
      <c r="CD9" s="12" t="e">
        <f>#REF!</f>
        <v>#REF!</v>
      </c>
      <c r="CE9" s="12" t="e">
        <f>#REF!</f>
        <v>#REF!</v>
      </c>
      <c r="CF9" s="12" t="e">
        <f>#REF!</f>
        <v>#REF!</v>
      </c>
      <c r="CG9" s="12" t="e">
        <f>#REF!</f>
        <v>#REF!</v>
      </c>
      <c r="CH9" s="12" t="e">
        <f>#REF!</f>
        <v>#REF!</v>
      </c>
      <c r="CI9" s="12" t="e">
        <f>#REF!</f>
        <v>#REF!</v>
      </c>
      <c r="CJ9" s="12" t="e">
        <f>#REF!</f>
        <v>#REF!</v>
      </c>
      <c r="CK9" s="12" t="e">
        <f>#REF!</f>
        <v>#REF!</v>
      </c>
      <c r="CL9" s="12" t="e">
        <f>#REF!</f>
        <v>#REF!</v>
      </c>
      <c r="CM9" s="12" t="e">
        <f>#REF!</f>
        <v>#REF!</v>
      </c>
      <c r="CN9" s="12" t="e">
        <f>#REF!</f>
        <v>#REF!</v>
      </c>
      <c r="CO9" s="12" t="e">
        <f>#REF!</f>
        <v>#REF!</v>
      </c>
      <c r="CP9" s="12" t="e">
        <f>#REF!</f>
        <v>#REF!</v>
      </c>
      <c r="CQ9" s="12" t="e">
        <f>#REF!</f>
        <v>#REF!</v>
      </c>
      <c r="CS9" s="11" t="e">
        <f>#REF!</f>
        <v>#REF!</v>
      </c>
      <c r="CT9" s="12" t="e">
        <f>#REF!</f>
        <v>#REF!</v>
      </c>
      <c r="CU9" s="12" t="e">
        <f>#REF!</f>
        <v>#REF!</v>
      </c>
      <c r="CV9" s="12" t="e">
        <f>#REF!</f>
        <v>#REF!</v>
      </c>
      <c r="CW9" s="12" t="e">
        <f>#REF!</f>
        <v>#REF!</v>
      </c>
      <c r="CX9" s="12" t="e">
        <f>#REF!</f>
        <v>#REF!</v>
      </c>
      <c r="CY9" s="12" t="e">
        <f>#REF!</f>
        <v>#REF!</v>
      </c>
      <c r="CZ9" s="12" t="e">
        <f>#REF!</f>
        <v>#REF!</v>
      </c>
      <c r="DA9" s="12" t="e">
        <f>#REF!</f>
        <v>#REF!</v>
      </c>
      <c r="DB9" s="12" t="e">
        <f>#REF!</f>
        <v>#REF!</v>
      </c>
      <c r="DC9" s="12" t="e">
        <f>#REF!</f>
        <v>#REF!</v>
      </c>
      <c r="DD9" s="12" t="e">
        <f>#REF!</f>
        <v>#REF!</v>
      </c>
      <c r="DE9" s="12" t="e">
        <f>#REF!</f>
        <v>#REF!</v>
      </c>
      <c r="DF9" s="12" t="e">
        <f>#REF!</f>
        <v>#REF!</v>
      </c>
      <c r="DG9" s="12" t="e">
        <f>#REF!</f>
        <v>#REF!</v>
      </c>
      <c r="DH9" s="12" t="e">
        <f>#REF!</f>
        <v>#REF!</v>
      </c>
      <c r="DI9" s="12" t="e">
        <f>#REF!</f>
        <v>#REF!</v>
      </c>
      <c r="DJ9" s="12" t="e">
        <f>#REF!</f>
        <v>#REF!</v>
      </c>
      <c r="DL9" s="11" t="e">
        <f>#REF!</f>
        <v>#REF!</v>
      </c>
      <c r="DM9" s="12" t="e">
        <f>#REF!</f>
        <v>#REF!</v>
      </c>
      <c r="DN9" s="12" t="e">
        <f>#REF!</f>
        <v>#REF!</v>
      </c>
      <c r="DO9" s="12" t="e">
        <f>#REF!</f>
        <v>#REF!</v>
      </c>
      <c r="DP9" s="12" t="e">
        <f>#REF!</f>
        <v>#REF!</v>
      </c>
      <c r="DQ9" s="12" t="e">
        <f>#REF!</f>
        <v>#REF!</v>
      </c>
      <c r="DR9" s="12" t="e">
        <f>#REF!</f>
        <v>#REF!</v>
      </c>
      <c r="DS9" s="12" t="e">
        <f>#REF!</f>
        <v>#REF!</v>
      </c>
      <c r="DT9" s="12" t="e">
        <f>#REF!</f>
        <v>#REF!</v>
      </c>
      <c r="DU9" s="12" t="e">
        <f>#REF!</f>
        <v>#REF!</v>
      </c>
      <c r="DV9" s="12" t="e">
        <f>#REF!</f>
        <v>#REF!</v>
      </c>
      <c r="DW9" s="12" t="e">
        <f>#REF!</f>
        <v>#REF!</v>
      </c>
      <c r="DX9" s="12" t="e">
        <f>#REF!</f>
        <v>#REF!</v>
      </c>
      <c r="DY9" s="12" t="e">
        <f>#REF!</f>
        <v>#REF!</v>
      </c>
      <c r="DZ9" s="12" t="e">
        <f>#REF!</f>
        <v>#REF!</v>
      </c>
      <c r="EA9" s="12" t="e">
        <f>#REF!</f>
        <v>#REF!</v>
      </c>
      <c r="EB9" s="12" t="e">
        <f>#REF!</f>
        <v>#REF!</v>
      </c>
      <c r="EC9" s="12" t="e">
        <f>#REF!</f>
        <v>#REF!</v>
      </c>
      <c r="EE9" s="11" t="e">
        <f>#REF!</f>
        <v>#REF!</v>
      </c>
      <c r="EF9" s="12" t="e">
        <f>#REF!</f>
        <v>#REF!</v>
      </c>
      <c r="EG9" s="12" t="e">
        <f>#REF!</f>
        <v>#REF!</v>
      </c>
      <c r="EH9" s="12" t="e">
        <f>#REF!</f>
        <v>#REF!</v>
      </c>
      <c r="EI9" s="12" t="e">
        <f>#REF!</f>
        <v>#REF!</v>
      </c>
      <c r="EJ9" s="12" t="e">
        <f>#REF!</f>
        <v>#REF!</v>
      </c>
      <c r="EK9" s="12" t="e">
        <f>#REF!</f>
        <v>#REF!</v>
      </c>
      <c r="EL9" s="12" t="e">
        <f>#REF!</f>
        <v>#REF!</v>
      </c>
      <c r="EM9" s="12" t="e">
        <f>#REF!</f>
        <v>#REF!</v>
      </c>
      <c r="EN9" s="12" t="e">
        <f>#REF!</f>
        <v>#REF!</v>
      </c>
      <c r="EO9" s="12" t="e">
        <f>#REF!</f>
        <v>#REF!</v>
      </c>
      <c r="EP9" s="12" t="e">
        <f>#REF!</f>
        <v>#REF!</v>
      </c>
      <c r="EQ9" s="12" t="e">
        <f>#REF!</f>
        <v>#REF!</v>
      </c>
      <c r="ER9" s="12" t="e">
        <f>#REF!</f>
        <v>#REF!</v>
      </c>
      <c r="ES9" s="12" t="e">
        <f>#REF!</f>
        <v>#REF!</v>
      </c>
      <c r="ET9" s="12" t="e">
        <f>#REF!</f>
        <v>#REF!</v>
      </c>
      <c r="EU9" s="12" t="e">
        <f>#REF!</f>
        <v>#REF!</v>
      </c>
      <c r="EV9" s="12" t="e">
        <f>#REF!</f>
        <v>#REF!</v>
      </c>
      <c r="EX9" s="11" t="e">
        <f>#REF!</f>
        <v>#REF!</v>
      </c>
      <c r="EY9" s="12" t="e">
        <f>#REF!</f>
        <v>#REF!</v>
      </c>
      <c r="EZ9" s="12" t="e">
        <f>#REF!</f>
        <v>#REF!</v>
      </c>
      <c r="FA9" s="12" t="e">
        <f>#REF!</f>
        <v>#REF!</v>
      </c>
      <c r="FB9" s="12" t="e">
        <f>#REF!</f>
        <v>#REF!</v>
      </c>
      <c r="FC9" s="12" t="e">
        <f>#REF!</f>
        <v>#REF!</v>
      </c>
      <c r="FD9" s="12" t="e">
        <f>#REF!</f>
        <v>#REF!</v>
      </c>
      <c r="FE9" s="12" t="e">
        <f>#REF!</f>
        <v>#REF!</v>
      </c>
      <c r="FF9" s="12" t="e">
        <f>#REF!</f>
        <v>#REF!</v>
      </c>
      <c r="FG9" s="12" t="e">
        <f>#REF!</f>
        <v>#REF!</v>
      </c>
      <c r="FH9" s="12" t="e">
        <f>#REF!</f>
        <v>#REF!</v>
      </c>
      <c r="FI9" s="12" t="e">
        <f>#REF!</f>
        <v>#REF!</v>
      </c>
      <c r="FJ9" s="12" t="e">
        <f>#REF!</f>
        <v>#REF!</v>
      </c>
      <c r="FK9" s="12" t="e">
        <f>#REF!</f>
        <v>#REF!</v>
      </c>
      <c r="FL9" s="12" t="e">
        <f>#REF!</f>
        <v>#REF!</v>
      </c>
      <c r="FM9" s="12" t="e">
        <f>#REF!</f>
        <v>#REF!</v>
      </c>
      <c r="FN9" s="12" t="e">
        <f>#REF!</f>
        <v>#REF!</v>
      </c>
      <c r="FO9" s="12" t="e">
        <f>#REF!</f>
        <v>#REF!</v>
      </c>
      <c r="FQ9" s="11" t="e">
        <f>#REF!</f>
        <v>#REF!</v>
      </c>
      <c r="FR9" s="12" t="e">
        <f>#REF!</f>
        <v>#REF!</v>
      </c>
      <c r="FS9" s="12" t="e">
        <f>#REF!</f>
        <v>#REF!</v>
      </c>
      <c r="FT9" s="12" t="e">
        <f>#REF!</f>
        <v>#REF!</v>
      </c>
      <c r="FU9" s="12" t="e">
        <f>#REF!</f>
        <v>#REF!</v>
      </c>
      <c r="FV9" s="12" t="e">
        <f>#REF!</f>
        <v>#REF!</v>
      </c>
      <c r="FW9" s="12" t="e">
        <f>#REF!</f>
        <v>#REF!</v>
      </c>
      <c r="FX9" s="12" t="e">
        <f>#REF!</f>
        <v>#REF!</v>
      </c>
      <c r="FY9" s="12" t="e">
        <f>#REF!</f>
        <v>#REF!</v>
      </c>
      <c r="FZ9" s="12" t="e">
        <f>#REF!</f>
        <v>#REF!</v>
      </c>
      <c r="GA9" s="12" t="e">
        <f>#REF!</f>
        <v>#REF!</v>
      </c>
      <c r="GB9" s="12" t="e">
        <f>#REF!</f>
        <v>#REF!</v>
      </c>
      <c r="GC9" s="12" t="e">
        <f>#REF!</f>
        <v>#REF!</v>
      </c>
      <c r="GD9" s="12" t="e">
        <f>#REF!</f>
        <v>#REF!</v>
      </c>
      <c r="GE9" s="12" t="e">
        <f>#REF!</f>
        <v>#REF!</v>
      </c>
      <c r="GF9" s="12" t="e">
        <f>#REF!</f>
        <v>#REF!</v>
      </c>
      <c r="GG9" s="12" t="e">
        <f>#REF!</f>
        <v>#REF!</v>
      </c>
      <c r="GH9" s="12" t="e">
        <f>#REF!</f>
        <v>#REF!</v>
      </c>
      <c r="GJ9" s="11" t="e">
        <f>#REF!</f>
        <v>#REF!</v>
      </c>
      <c r="GK9" s="12" t="e">
        <f>#REF!</f>
        <v>#REF!</v>
      </c>
      <c r="GL9" s="12" t="e">
        <f>#REF!</f>
        <v>#REF!</v>
      </c>
      <c r="GM9" s="12" t="e">
        <f>#REF!</f>
        <v>#REF!</v>
      </c>
      <c r="GN9" s="12" t="e">
        <f>#REF!</f>
        <v>#REF!</v>
      </c>
      <c r="GO9" s="12" t="e">
        <f>#REF!</f>
        <v>#REF!</v>
      </c>
      <c r="GP9" s="12" t="e">
        <f>#REF!</f>
        <v>#REF!</v>
      </c>
      <c r="GQ9" s="12" t="e">
        <f>#REF!</f>
        <v>#REF!</v>
      </c>
      <c r="GR9" s="12" t="e">
        <f>#REF!</f>
        <v>#REF!</v>
      </c>
      <c r="GS9" s="12" t="e">
        <f>#REF!</f>
        <v>#REF!</v>
      </c>
      <c r="GT9" s="12" t="e">
        <f>#REF!</f>
        <v>#REF!</v>
      </c>
      <c r="GU9" s="12" t="e">
        <f>#REF!</f>
        <v>#REF!</v>
      </c>
      <c r="GV9" s="12" t="e">
        <f>#REF!</f>
        <v>#REF!</v>
      </c>
      <c r="GW9" s="12" t="e">
        <f>#REF!</f>
        <v>#REF!</v>
      </c>
      <c r="GX9" s="12" t="e">
        <f>#REF!</f>
        <v>#REF!</v>
      </c>
      <c r="GY9" s="12" t="e">
        <f>#REF!</f>
        <v>#REF!</v>
      </c>
      <c r="GZ9" s="12" t="e">
        <f>#REF!</f>
        <v>#REF!</v>
      </c>
      <c r="HA9" s="12" t="e">
        <f>#REF!</f>
        <v>#REF!</v>
      </c>
      <c r="HC9" s="11" t="e">
        <f>#REF!</f>
        <v>#REF!</v>
      </c>
      <c r="HD9" s="12" t="e">
        <f>#REF!</f>
        <v>#REF!</v>
      </c>
      <c r="HE9" s="12" t="e">
        <f>#REF!</f>
        <v>#REF!</v>
      </c>
      <c r="HF9" s="12" t="e">
        <f>#REF!</f>
        <v>#REF!</v>
      </c>
      <c r="HG9" s="12" t="e">
        <f>#REF!</f>
        <v>#REF!</v>
      </c>
      <c r="HH9" s="12" t="e">
        <f>#REF!</f>
        <v>#REF!</v>
      </c>
      <c r="HI9" s="12" t="e">
        <f>#REF!</f>
        <v>#REF!</v>
      </c>
      <c r="HJ9" s="12" t="e">
        <f>#REF!</f>
        <v>#REF!</v>
      </c>
      <c r="HK9" s="12" t="e">
        <f>#REF!</f>
        <v>#REF!</v>
      </c>
      <c r="HL9" s="12" t="e">
        <f>#REF!</f>
        <v>#REF!</v>
      </c>
      <c r="HM9" s="12" t="e">
        <f>#REF!</f>
        <v>#REF!</v>
      </c>
      <c r="HN9" s="12" t="e">
        <f>#REF!</f>
        <v>#REF!</v>
      </c>
      <c r="HO9" s="12" t="e">
        <f>#REF!</f>
        <v>#REF!</v>
      </c>
      <c r="HP9" s="12" t="e">
        <f>#REF!</f>
        <v>#REF!</v>
      </c>
      <c r="HQ9" s="12" t="e">
        <f>#REF!</f>
        <v>#REF!</v>
      </c>
      <c r="HR9" s="12" t="e">
        <f>#REF!</f>
        <v>#REF!</v>
      </c>
      <c r="HS9" s="12" t="e">
        <f>#REF!</f>
        <v>#REF!</v>
      </c>
      <c r="HT9" s="12" t="e">
        <f>#REF!</f>
        <v>#REF!</v>
      </c>
      <c r="HV9" s="11" t="e">
        <f>#REF!</f>
        <v>#REF!</v>
      </c>
      <c r="HW9" s="12" t="e">
        <f>#REF!</f>
        <v>#REF!</v>
      </c>
      <c r="HX9" s="12" t="e">
        <f>#REF!</f>
        <v>#REF!</v>
      </c>
      <c r="HY9" s="12" t="e">
        <f>#REF!</f>
        <v>#REF!</v>
      </c>
      <c r="HZ9" s="12" t="e">
        <f>#REF!</f>
        <v>#REF!</v>
      </c>
      <c r="IA9" s="12" t="e">
        <f>#REF!</f>
        <v>#REF!</v>
      </c>
      <c r="IB9" s="12" t="e">
        <f>#REF!</f>
        <v>#REF!</v>
      </c>
      <c r="IC9" s="12" t="e">
        <f>#REF!</f>
        <v>#REF!</v>
      </c>
      <c r="ID9" s="12" t="e">
        <f>#REF!</f>
        <v>#REF!</v>
      </c>
      <c r="IE9" s="12" t="e">
        <f>#REF!</f>
        <v>#REF!</v>
      </c>
      <c r="IF9" s="12" t="e">
        <f>#REF!</f>
        <v>#REF!</v>
      </c>
      <c r="IG9" s="12" t="e">
        <f>#REF!</f>
        <v>#REF!</v>
      </c>
      <c r="IH9" s="12" t="e">
        <f>#REF!</f>
        <v>#REF!</v>
      </c>
      <c r="II9" s="12" t="e">
        <f>#REF!</f>
        <v>#REF!</v>
      </c>
      <c r="IJ9" s="12" t="e">
        <f>#REF!</f>
        <v>#REF!</v>
      </c>
      <c r="IK9" s="12" t="e">
        <f>#REF!</f>
        <v>#REF!</v>
      </c>
      <c r="IL9" s="12" t="e">
        <f>#REF!</f>
        <v>#REF!</v>
      </c>
      <c r="IM9" s="12" t="e">
        <f>#REF!</f>
        <v>#REF!</v>
      </c>
      <c r="IO9" s="11" t="e">
        <f>#REF!</f>
        <v>#REF!</v>
      </c>
      <c r="IP9" s="12" t="e">
        <f>#REF!</f>
        <v>#REF!</v>
      </c>
      <c r="IQ9" s="12" t="e">
        <f>#REF!</f>
        <v>#REF!</v>
      </c>
      <c r="IR9" s="12" t="e">
        <f>#REF!</f>
        <v>#REF!</v>
      </c>
      <c r="IS9" s="12" t="e">
        <f>#REF!</f>
        <v>#REF!</v>
      </c>
      <c r="IT9" s="12" t="e">
        <f>#REF!</f>
        <v>#REF!</v>
      </c>
      <c r="IU9" s="12" t="e">
        <f>#REF!</f>
        <v>#REF!</v>
      </c>
      <c r="IV9" s="12" t="e">
        <f>#REF!</f>
        <v>#REF!</v>
      </c>
      <c r="IW9" s="12" t="e">
        <f>#REF!</f>
        <v>#REF!</v>
      </c>
      <c r="IX9" s="12" t="e">
        <f>#REF!</f>
        <v>#REF!</v>
      </c>
      <c r="IY9" s="12" t="e">
        <f>#REF!</f>
        <v>#REF!</v>
      </c>
      <c r="IZ9" s="12" t="e">
        <f>#REF!</f>
        <v>#REF!</v>
      </c>
      <c r="JA9" s="12" t="e">
        <f>#REF!</f>
        <v>#REF!</v>
      </c>
      <c r="JB9" s="12" t="e">
        <f>#REF!</f>
        <v>#REF!</v>
      </c>
      <c r="JC9" s="12" t="e">
        <f>#REF!</f>
        <v>#REF!</v>
      </c>
      <c r="JD9" s="12" t="e">
        <f>#REF!</f>
        <v>#REF!</v>
      </c>
      <c r="JE9" s="12" t="e">
        <f>#REF!</f>
        <v>#REF!</v>
      </c>
      <c r="JF9" s="12" t="e">
        <f>#REF!</f>
        <v>#REF!</v>
      </c>
      <c r="JH9" s="11" t="e">
        <f>#REF!</f>
        <v>#REF!</v>
      </c>
      <c r="JI9" s="12" t="e">
        <f>#REF!</f>
        <v>#REF!</v>
      </c>
      <c r="JJ9" s="12" t="e">
        <f>#REF!</f>
        <v>#REF!</v>
      </c>
      <c r="JK9" s="12" t="e">
        <f>#REF!</f>
        <v>#REF!</v>
      </c>
      <c r="JL9" s="12" t="e">
        <f>#REF!</f>
        <v>#REF!</v>
      </c>
      <c r="JM9" s="12" t="e">
        <f>#REF!</f>
        <v>#REF!</v>
      </c>
      <c r="JN9" s="12" t="e">
        <f>#REF!</f>
        <v>#REF!</v>
      </c>
      <c r="JO9" s="12" t="e">
        <f>#REF!</f>
        <v>#REF!</v>
      </c>
      <c r="JP9" s="12" t="e">
        <f>#REF!</f>
        <v>#REF!</v>
      </c>
      <c r="JQ9" s="12" t="e">
        <f>#REF!</f>
        <v>#REF!</v>
      </c>
      <c r="JR9" s="12" t="e">
        <f>#REF!</f>
        <v>#REF!</v>
      </c>
      <c r="JS9" s="12" t="e">
        <f>#REF!</f>
        <v>#REF!</v>
      </c>
      <c r="JT9" s="12" t="e">
        <f>#REF!</f>
        <v>#REF!</v>
      </c>
      <c r="JU9" s="12" t="e">
        <f>#REF!</f>
        <v>#REF!</v>
      </c>
      <c r="JV9" s="12" t="e">
        <f>#REF!</f>
        <v>#REF!</v>
      </c>
      <c r="JW9" s="12" t="e">
        <f>#REF!</f>
        <v>#REF!</v>
      </c>
      <c r="JX9" s="12" t="e">
        <f>#REF!</f>
        <v>#REF!</v>
      </c>
      <c r="JY9" s="12" t="e">
        <f>#REF!</f>
        <v>#REF!</v>
      </c>
    </row>
    <row r="10" spans="1:285" x14ac:dyDescent="0.25">
      <c r="A10" s="5" t="s">
        <v>289</v>
      </c>
      <c r="B10" s="11" t="e">
        <f>#REF!</f>
        <v>#REF!</v>
      </c>
      <c r="C10" s="12" t="e">
        <f>#REF!</f>
        <v>#REF!</v>
      </c>
      <c r="D10" s="12" t="e">
        <f>#REF!</f>
        <v>#REF!</v>
      </c>
      <c r="E10" s="12" t="e">
        <f>#REF!</f>
        <v>#REF!</v>
      </c>
      <c r="F10" s="12" t="e">
        <f>#REF!</f>
        <v>#REF!</v>
      </c>
      <c r="G10" s="12" t="e">
        <f>#REF!</f>
        <v>#REF!</v>
      </c>
      <c r="H10" s="12" t="e">
        <f>#REF!</f>
        <v>#REF!</v>
      </c>
      <c r="I10" s="12" t="e">
        <f>#REF!</f>
        <v>#REF!</v>
      </c>
      <c r="J10" s="12" t="e">
        <f>#REF!</f>
        <v>#REF!</v>
      </c>
      <c r="K10" s="12" t="e">
        <f>#REF!</f>
        <v>#REF!</v>
      </c>
      <c r="L10" s="12" t="e">
        <f>#REF!</f>
        <v>#REF!</v>
      </c>
      <c r="M10" s="12" t="e">
        <f>#REF!</f>
        <v>#REF!</v>
      </c>
      <c r="N10" s="12" t="e">
        <f>#REF!</f>
        <v>#REF!</v>
      </c>
      <c r="O10" s="12" t="e">
        <f>#REF!</f>
        <v>#REF!</v>
      </c>
      <c r="P10" s="12" t="e">
        <f>#REF!</f>
        <v>#REF!</v>
      </c>
      <c r="Q10" s="12" t="e">
        <f>#REF!</f>
        <v>#REF!</v>
      </c>
      <c r="R10" s="12" t="e">
        <f>#REF!</f>
        <v>#REF!</v>
      </c>
      <c r="S10" s="12" t="e">
        <f>#REF!</f>
        <v>#REF!</v>
      </c>
      <c r="U10" s="11" t="e">
        <f>#REF!</f>
        <v>#REF!</v>
      </c>
      <c r="V10" s="12" t="e">
        <f>#REF!</f>
        <v>#REF!</v>
      </c>
      <c r="W10" s="12" t="e">
        <f>#REF!</f>
        <v>#REF!</v>
      </c>
      <c r="X10" s="12" t="e">
        <f>#REF!</f>
        <v>#REF!</v>
      </c>
      <c r="Y10" s="12" t="e">
        <f>#REF!</f>
        <v>#REF!</v>
      </c>
      <c r="Z10" s="12" t="e">
        <f>#REF!</f>
        <v>#REF!</v>
      </c>
      <c r="AA10" s="12" t="e">
        <f>#REF!</f>
        <v>#REF!</v>
      </c>
      <c r="AB10" s="12" t="e">
        <f>#REF!</f>
        <v>#REF!</v>
      </c>
      <c r="AC10" s="12" t="e">
        <f>#REF!</f>
        <v>#REF!</v>
      </c>
      <c r="AD10" s="12" t="e">
        <f>#REF!</f>
        <v>#REF!</v>
      </c>
      <c r="AE10" s="12" t="e">
        <f>#REF!</f>
        <v>#REF!</v>
      </c>
      <c r="AF10" s="12" t="e">
        <f>#REF!</f>
        <v>#REF!</v>
      </c>
      <c r="AG10" s="12" t="e">
        <f>#REF!</f>
        <v>#REF!</v>
      </c>
      <c r="AH10" s="12" t="e">
        <f>#REF!</f>
        <v>#REF!</v>
      </c>
      <c r="AI10" s="12" t="e">
        <f>#REF!</f>
        <v>#REF!</v>
      </c>
      <c r="AJ10" s="12" t="e">
        <f>#REF!</f>
        <v>#REF!</v>
      </c>
      <c r="AK10" s="12" t="e">
        <f>#REF!</f>
        <v>#REF!</v>
      </c>
      <c r="AL10" s="12" t="e">
        <f>#REF!</f>
        <v>#REF!</v>
      </c>
      <c r="AN10" s="11" t="e">
        <f>#REF!</f>
        <v>#REF!</v>
      </c>
      <c r="AO10" s="12" t="e">
        <f>#REF!</f>
        <v>#REF!</v>
      </c>
      <c r="AP10" s="12" t="e">
        <f>#REF!</f>
        <v>#REF!</v>
      </c>
      <c r="AQ10" s="12" t="e">
        <f>#REF!</f>
        <v>#REF!</v>
      </c>
      <c r="AR10" s="12" t="e">
        <f>#REF!</f>
        <v>#REF!</v>
      </c>
      <c r="AS10" s="12" t="e">
        <f>#REF!</f>
        <v>#REF!</v>
      </c>
      <c r="AT10" s="12" t="e">
        <f>#REF!</f>
        <v>#REF!</v>
      </c>
      <c r="AU10" s="12" t="e">
        <f>#REF!</f>
        <v>#REF!</v>
      </c>
      <c r="AV10" s="12" t="e">
        <f>#REF!</f>
        <v>#REF!</v>
      </c>
      <c r="AW10" s="12" t="e">
        <f>#REF!</f>
        <v>#REF!</v>
      </c>
      <c r="AX10" s="12" t="e">
        <f>#REF!</f>
        <v>#REF!</v>
      </c>
      <c r="AY10" s="12" t="e">
        <f>#REF!</f>
        <v>#REF!</v>
      </c>
      <c r="AZ10" s="12" t="e">
        <f>#REF!</f>
        <v>#REF!</v>
      </c>
      <c r="BA10" s="12" t="e">
        <f>#REF!</f>
        <v>#REF!</v>
      </c>
      <c r="BB10" s="12" t="e">
        <f>#REF!</f>
        <v>#REF!</v>
      </c>
      <c r="BC10" s="12" t="e">
        <f>#REF!</f>
        <v>#REF!</v>
      </c>
      <c r="BD10" s="12" t="e">
        <f>#REF!</f>
        <v>#REF!</v>
      </c>
      <c r="BE10" s="12" t="e">
        <f>#REF!</f>
        <v>#REF!</v>
      </c>
      <c r="BG10" s="11" t="e">
        <f>#REF!</f>
        <v>#REF!</v>
      </c>
      <c r="BH10" s="12" t="e">
        <f>#REF!</f>
        <v>#REF!</v>
      </c>
      <c r="BI10" s="12" t="e">
        <f>#REF!</f>
        <v>#REF!</v>
      </c>
      <c r="BJ10" s="12" t="e">
        <f>#REF!</f>
        <v>#REF!</v>
      </c>
      <c r="BK10" s="12" t="e">
        <f>#REF!</f>
        <v>#REF!</v>
      </c>
      <c r="BL10" s="12" t="e">
        <f>#REF!</f>
        <v>#REF!</v>
      </c>
      <c r="BM10" s="12" t="e">
        <f>#REF!</f>
        <v>#REF!</v>
      </c>
      <c r="BN10" s="12" t="e">
        <f>#REF!</f>
        <v>#REF!</v>
      </c>
      <c r="BO10" s="12" t="e">
        <f>#REF!</f>
        <v>#REF!</v>
      </c>
      <c r="BP10" s="12" t="e">
        <f>#REF!</f>
        <v>#REF!</v>
      </c>
      <c r="BQ10" s="12" t="e">
        <f>#REF!</f>
        <v>#REF!</v>
      </c>
      <c r="BR10" s="12" t="e">
        <f>#REF!</f>
        <v>#REF!</v>
      </c>
      <c r="BS10" s="12" t="e">
        <f>#REF!</f>
        <v>#REF!</v>
      </c>
      <c r="BT10" s="12" t="e">
        <f>#REF!</f>
        <v>#REF!</v>
      </c>
      <c r="BU10" s="12" t="e">
        <f>#REF!</f>
        <v>#REF!</v>
      </c>
      <c r="BV10" s="12" t="e">
        <f>#REF!</f>
        <v>#REF!</v>
      </c>
      <c r="BW10" s="12" t="e">
        <f>#REF!</f>
        <v>#REF!</v>
      </c>
      <c r="BX10" s="12" t="e">
        <f>#REF!</f>
        <v>#REF!</v>
      </c>
      <c r="BZ10" s="11" t="e">
        <f>#REF!</f>
        <v>#REF!</v>
      </c>
      <c r="CA10" s="12" t="e">
        <f>#REF!</f>
        <v>#REF!</v>
      </c>
      <c r="CB10" s="12" t="e">
        <f>#REF!</f>
        <v>#REF!</v>
      </c>
      <c r="CC10" s="12" t="e">
        <f>#REF!</f>
        <v>#REF!</v>
      </c>
      <c r="CD10" s="12" t="e">
        <f>#REF!</f>
        <v>#REF!</v>
      </c>
      <c r="CE10" s="12" t="e">
        <f>#REF!</f>
        <v>#REF!</v>
      </c>
      <c r="CF10" s="12" t="e">
        <f>#REF!</f>
        <v>#REF!</v>
      </c>
      <c r="CG10" s="12" t="e">
        <f>#REF!</f>
        <v>#REF!</v>
      </c>
      <c r="CH10" s="12" t="e">
        <f>#REF!</f>
        <v>#REF!</v>
      </c>
      <c r="CI10" s="12" t="e">
        <f>#REF!</f>
        <v>#REF!</v>
      </c>
      <c r="CJ10" s="12" t="e">
        <f>#REF!</f>
        <v>#REF!</v>
      </c>
      <c r="CK10" s="12" t="e">
        <f>#REF!</f>
        <v>#REF!</v>
      </c>
      <c r="CL10" s="12" t="e">
        <f>#REF!</f>
        <v>#REF!</v>
      </c>
      <c r="CM10" s="12" t="e">
        <f>#REF!</f>
        <v>#REF!</v>
      </c>
      <c r="CN10" s="12" t="e">
        <f>#REF!</f>
        <v>#REF!</v>
      </c>
      <c r="CO10" s="12" t="e">
        <f>#REF!</f>
        <v>#REF!</v>
      </c>
      <c r="CP10" s="12" t="e">
        <f>#REF!</f>
        <v>#REF!</v>
      </c>
      <c r="CQ10" s="12" t="e">
        <f>#REF!</f>
        <v>#REF!</v>
      </c>
      <c r="CS10" s="11" t="e">
        <f>#REF!</f>
        <v>#REF!</v>
      </c>
      <c r="CT10" s="12" t="e">
        <f>#REF!</f>
        <v>#REF!</v>
      </c>
      <c r="CU10" s="12" t="e">
        <f>#REF!</f>
        <v>#REF!</v>
      </c>
      <c r="CV10" s="12" t="e">
        <f>#REF!</f>
        <v>#REF!</v>
      </c>
      <c r="CW10" s="12" t="e">
        <f>#REF!</f>
        <v>#REF!</v>
      </c>
      <c r="CX10" s="12" t="e">
        <f>#REF!</f>
        <v>#REF!</v>
      </c>
      <c r="CY10" s="12" t="e">
        <f>#REF!</f>
        <v>#REF!</v>
      </c>
      <c r="CZ10" s="12" t="e">
        <f>#REF!</f>
        <v>#REF!</v>
      </c>
      <c r="DA10" s="12" t="e">
        <f>#REF!</f>
        <v>#REF!</v>
      </c>
      <c r="DB10" s="12" t="e">
        <f>#REF!</f>
        <v>#REF!</v>
      </c>
      <c r="DC10" s="12" t="e">
        <f>#REF!</f>
        <v>#REF!</v>
      </c>
      <c r="DD10" s="12" t="e">
        <f>#REF!</f>
        <v>#REF!</v>
      </c>
      <c r="DE10" s="12" t="e">
        <f>#REF!</f>
        <v>#REF!</v>
      </c>
      <c r="DF10" s="12" t="e">
        <f>#REF!</f>
        <v>#REF!</v>
      </c>
      <c r="DG10" s="12" t="e">
        <f>#REF!</f>
        <v>#REF!</v>
      </c>
      <c r="DH10" s="12" t="e">
        <f>#REF!</f>
        <v>#REF!</v>
      </c>
      <c r="DI10" s="12" t="e">
        <f>#REF!</f>
        <v>#REF!</v>
      </c>
      <c r="DJ10" s="12" t="e">
        <f>#REF!</f>
        <v>#REF!</v>
      </c>
      <c r="DL10" s="11" t="e">
        <f>#REF!</f>
        <v>#REF!</v>
      </c>
      <c r="DM10" s="12" t="e">
        <f>#REF!</f>
        <v>#REF!</v>
      </c>
      <c r="DN10" s="12" t="e">
        <f>#REF!</f>
        <v>#REF!</v>
      </c>
      <c r="DO10" s="12" t="e">
        <f>#REF!</f>
        <v>#REF!</v>
      </c>
      <c r="DP10" s="12" t="e">
        <f>#REF!</f>
        <v>#REF!</v>
      </c>
      <c r="DQ10" s="12" t="e">
        <f>#REF!</f>
        <v>#REF!</v>
      </c>
      <c r="DR10" s="12" t="e">
        <f>#REF!</f>
        <v>#REF!</v>
      </c>
      <c r="DS10" s="12" t="e">
        <f>#REF!</f>
        <v>#REF!</v>
      </c>
      <c r="DT10" s="12" t="e">
        <f>#REF!</f>
        <v>#REF!</v>
      </c>
      <c r="DU10" s="12" t="e">
        <f>#REF!</f>
        <v>#REF!</v>
      </c>
      <c r="DV10" s="12" t="e">
        <f>#REF!</f>
        <v>#REF!</v>
      </c>
      <c r="DW10" s="12" t="e">
        <f>#REF!</f>
        <v>#REF!</v>
      </c>
      <c r="DX10" s="12" t="e">
        <f>#REF!</f>
        <v>#REF!</v>
      </c>
      <c r="DY10" s="12" t="e">
        <f>#REF!</f>
        <v>#REF!</v>
      </c>
      <c r="DZ10" s="12" t="e">
        <f>#REF!</f>
        <v>#REF!</v>
      </c>
      <c r="EA10" s="12" t="e">
        <f>#REF!</f>
        <v>#REF!</v>
      </c>
      <c r="EB10" s="12" t="e">
        <f>#REF!</f>
        <v>#REF!</v>
      </c>
      <c r="EC10" s="12" t="e">
        <f>#REF!</f>
        <v>#REF!</v>
      </c>
      <c r="EE10" s="11" t="e">
        <f>#REF!</f>
        <v>#REF!</v>
      </c>
      <c r="EF10" s="12" t="e">
        <f>#REF!</f>
        <v>#REF!</v>
      </c>
      <c r="EG10" s="12" t="e">
        <f>#REF!</f>
        <v>#REF!</v>
      </c>
      <c r="EH10" s="12" t="e">
        <f>#REF!</f>
        <v>#REF!</v>
      </c>
      <c r="EI10" s="12" t="e">
        <f>#REF!</f>
        <v>#REF!</v>
      </c>
      <c r="EJ10" s="12" t="e">
        <f>#REF!</f>
        <v>#REF!</v>
      </c>
      <c r="EK10" s="12" t="e">
        <f>#REF!</f>
        <v>#REF!</v>
      </c>
      <c r="EL10" s="12" t="e">
        <f>#REF!</f>
        <v>#REF!</v>
      </c>
      <c r="EM10" s="12" t="e">
        <f>#REF!</f>
        <v>#REF!</v>
      </c>
      <c r="EN10" s="12" t="e">
        <f>#REF!</f>
        <v>#REF!</v>
      </c>
      <c r="EO10" s="12" t="e">
        <f>#REF!</f>
        <v>#REF!</v>
      </c>
      <c r="EP10" s="12" t="e">
        <f>#REF!</f>
        <v>#REF!</v>
      </c>
      <c r="EQ10" s="12" t="e">
        <f>#REF!</f>
        <v>#REF!</v>
      </c>
      <c r="ER10" s="12" t="e">
        <f>#REF!</f>
        <v>#REF!</v>
      </c>
      <c r="ES10" s="12" t="e">
        <f>#REF!</f>
        <v>#REF!</v>
      </c>
      <c r="ET10" s="12" t="e">
        <f>#REF!</f>
        <v>#REF!</v>
      </c>
      <c r="EU10" s="12" t="e">
        <f>#REF!</f>
        <v>#REF!</v>
      </c>
      <c r="EV10" s="12" t="e">
        <f>#REF!</f>
        <v>#REF!</v>
      </c>
      <c r="EX10" s="11" t="e">
        <f>#REF!</f>
        <v>#REF!</v>
      </c>
      <c r="EY10" s="12" t="e">
        <f>#REF!</f>
        <v>#REF!</v>
      </c>
      <c r="EZ10" s="12" t="e">
        <f>#REF!</f>
        <v>#REF!</v>
      </c>
      <c r="FA10" s="12" t="e">
        <f>#REF!</f>
        <v>#REF!</v>
      </c>
      <c r="FB10" s="12" t="e">
        <f>#REF!</f>
        <v>#REF!</v>
      </c>
      <c r="FC10" s="12" t="e">
        <f>#REF!</f>
        <v>#REF!</v>
      </c>
      <c r="FD10" s="12" t="e">
        <f>#REF!</f>
        <v>#REF!</v>
      </c>
      <c r="FE10" s="12" t="e">
        <f>#REF!</f>
        <v>#REF!</v>
      </c>
      <c r="FF10" s="12" t="e">
        <f>#REF!</f>
        <v>#REF!</v>
      </c>
      <c r="FG10" s="12" t="e">
        <f>#REF!</f>
        <v>#REF!</v>
      </c>
      <c r="FH10" s="12" t="e">
        <f>#REF!</f>
        <v>#REF!</v>
      </c>
      <c r="FI10" s="12" t="e">
        <f>#REF!</f>
        <v>#REF!</v>
      </c>
      <c r="FJ10" s="12" t="e">
        <f>#REF!</f>
        <v>#REF!</v>
      </c>
      <c r="FK10" s="12" t="e">
        <f>#REF!</f>
        <v>#REF!</v>
      </c>
      <c r="FL10" s="12" t="e">
        <f>#REF!</f>
        <v>#REF!</v>
      </c>
      <c r="FM10" s="12" t="e">
        <f>#REF!</f>
        <v>#REF!</v>
      </c>
      <c r="FN10" s="12" t="e">
        <f>#REF!</f>
        <v>#REF!</v>
      </c>
      <c r="FO10" s="12" t="e">
        <f>#REF!</f>
        <v>#REF!</v>
      </c>
      <c r="FQ10" s="11" t="e">
        <f>#REF!</f>
        <v>#REF!</v>
      </c>
      <c r="FR10" s="12" t="e">
        <f>#REF!</f>
        <v>#REF!</v>
      </c>
      <c r="FS10" s="12" t="e">
        <f>#REF!</f>
        <v>#REF!</v>
      </c>
      <c r="FT10" s="12" t="e">
        <f>#REF!</f>
        <v>#REF!</v>
      </c>
      <c r="FU10" s="12" t="e">
        <f>#REF!</f>
        <v>#REF!</v>
      </c>
      <c r="FV10" s="12" t="e">
        <f>#REF!</f>
        <v>#REF!</v>
      </c>
      <c r="FW10" s="12" t="e">
        <f>#REF!</f>
        <v>#REF!</v>
      </c>
      <c r="FX10" s="12" t="e">
        <f>#REF!</f>
        <v>#REF!</v>
      </c>
      <c r="FY10" s="12" t="e">
        <f>#REF!</f>
        <v>#REF!</v>
      </c>
      <c r="FZ10" s="12" t="e">
        <f>#REF!</f>
        <v>#REF!</v>
      </c>
      <c r="GA10" s="12" t="e">
        <f>#REF!</f>
        <v>#REF!</v>
      </c>
      <c r="GB10" s="12" t="e">
        <f>#REF!</f>
        <v>#REF!</v>
      </c>
      <c r="GC10" s="12" t="e">
        <f>#REF!</f>
        <v>#REF!</v>
      </c>
      <c r="GD10" s="12" t="e">
        <f>#REF!</f>
        <v>#REF!</v>
      </c>
      <c r="GE10" s="12" t="e">
        <f>#REF!</f>
        <v>#REF!</v>
      </c>
      <c r="GF10" s="12" t="e">
        <f>#REF!</f>
        <v>#REF!</v>
      </c>
      <c r="GG10" s="12" t="e">
        <f>#REF!</f>
        <v>#REF!</v>
      </c>
      <c r="GH10" s="12" t="e">
        <f>#REF!</f>
        <v>#REF!</v>
      </c>
      <c r="GJ10" s="11" t="e">
        <f>#REF!</f>
        <v>#REF!</v>
      </c>
      <c r="GK10" s="12" t="e">
        <f>#REF!</f>
        <v>#REF!</v>
      </c>
      <c r="GL10" s="12" t="e">
        <f>#REF!</f>
        <v>#REF!</v>
      </c>
      <c r="GM10" s="12" t="e">
        <f>#REF!</f>
        <v>#REF!</v>
      </c>
      <c r="GN10" s="12" t="e">
        <f>#REF!</f>
        <v>#REF!</v>
      </c>
      <c r="GO10" s="12" t="e">
        <f>#REF!</f>
        <v>#REF!</v>
      </c>
      <c r="GP10" s="12" t="e">
        <f>#REF!</f>
        <v>#REF!</v>
      </c>
      <c r="GQ10" s="12" t="e">
        <f>#REF!</f>
        <v>#REF!</v>
      </c>
      <c r="GR10" s="12" t="e">
        <f>#REF!</f>
        <v>#REF!</v>
      </c>
      <c r="GS10" s="12" t="e">
        <f>#REF!</f>
        <v>#REF!</v>
      </c>
      <c r="GT10" s="12" t="e">
        <f>#REF!</f>
        <v>#REF!</v>
      </c>
      <c r="GU10" s="12" t="e">
        <f>#REF!</f>
        <v>#REF!</v>
      </c>
      <c r="GV10" s="12" t="e">
        <f>#REF!</f>
        <v>#REF!</v>
      </c>
      <c r="GW10" s="12" t="e">
        <f>#REF!</f>
        <v>#REF!</v>
      </c>
      <c r="GX10" s="12" t="e">
        <f>#REF!</f>
        <v>#REF!</v>
      </c>
      <c r="GY10" s="12" t="e">
        <f>#REF!</f>
        <v>#REF!</v>
      </c>
      <c r="GZ10" s="12" t="e">
        <f>#REF!</f>
        <v>#REF!</v>
      </c>
      <c r="HA10" s="12" t="e">
        <f>#REF!</f>
        <v>#REF!</v>
      </c>
      <c r="HC10" s="11" t="e">
        <f>#REF!</f>
        <v>#REF!</v>
      </c>
      <c r="HD10" s="12" t="e">
        <f>#REF!</f>
        <v>#REF!</v>
      </c>
      <c r="HE10" s="12" t="e">
        <f>#REF!</f>
        <v>#REF!</v>
      </c>
      <c r="HF10" s="12" t="e">
        <f>#REF!</f>
        <v>#REF!</v>
      </c>
      <c r="HG10" s="12" t="e">
        <f>#REF!</f>
        <v>#REF!</v>
      </c>
      <c r="HH10" s="12" t="e">
        <f>#REF!</f>
        <v>#REF!</v>
      </c>
      <c r="HI10" s="12" t="e">
        <f>#REF!</f>
        <v>#REF!</v>
      </c>
      <c r="HJ10" s="12" t="e">
        <f>#REF!</f>
        <v>#REF!</v>
      </c>
      <c r="HK10" s="12" t="e">
        <f>#REF!</f>
        <v>#REF!</v>
      </c>
      <c r="HL10" s="12" t="e">
        <f>#REF!</f>
        <v>#REF!</v>
      </c>
      <c r="HM10" s="12" t="e">
        <f>#REF!</f>
        <v>#REF!</v>
      </c>
      <c r="HN10" s="12" t="e">
        <f>#REF!</f>
        <v>#REF!</v>
      </c>
      <c r="HO10" s="12" t="e">
        <f>#REF!</f>
        <v>#REF!</v>
      </c>
      <c r="HP10" s="12" t="e">
        <f>#REF!</f>
        <v>#REF!</v>
      </c>
      <c r="HQ10" s="12" t="e">
        <f>#REF!</f>
        <v>#REF!</v>
      </c>
      <c r="HR10" s="12" t="e">
        <f>#REF!</f>
        <v>#REF!</v>
      </c>
      <c r="HS10" s="12" t="e">
        <f>#REF!</f>
        <v>#REF!</v>
      </c>
      <c r="HT10" s="12" t="e">
        <f>#REF!</f>
        <v>#REF!</v>
      </c>
      <c r="HV10" s="11" t="e">
        <f>#REF!</f>
        <v>#REF!</v>
      </c>
      <c r="HW10" s="12" t="e">
        <f>#REF!</f>
        <v>#REF!</v>
      </c>
      <c r="HX10" s="12" t="e">
        <f>#REF!</f>
        <v>#REF!</v>
      </c>
      <c r="HY10" s="12" t="e">
        <f>#REF!</f>
        <v>#REF!</v>
      </c>
      <c r="HZ10" s="12" t="e">
        <f>#REF!</f>
        <v>#REF!</v>
      </c>
      <c r="IA10" s="12" t="e">
        <f>#REF!</f>
        <v>#REF!</v>
      </c>
      <c r="IB10" s="12" t="e">
        <f>#REF!</f>
        <v>#REF!</v>
      </c>
      <c r="IC10" s="12" t="e">
        <f>#REF!</f>
        <v>#REF!</v>
      </c>
      <c r="ID10" s="12" t="e">
        <f>#REF!</f>
        <v>#REF!</v>
      </c>
      <c r="IE10" s="12" t="e">
        <f>#REF!</f>
        <v>#REF!</v>
      </c>
      <c r="IF10" s="12" t="e">
        <f>#REF!</f>
        <v>#REF!</v>
      </c>
      <c r="IG10" s="12" t="e">
        <f>#REF!</f>
        <v>#REF!</v>
      </c>
      <c r="IH10" s="12" t="e">
        <f>#REF!</f>
        <v>#REF!</v>
      </c>
      <c r="II10" s="12" t="e">
        <f>#REF!</f>
        <v>#REF!</v>
      </c>
      <c r="IJ10" s="12" t="e">
        <f>#REF!</f>
        <v>#REF!</v>
      </c>
      <c r="IK10" s="12" t="e">
        <f>#REF!</f>
        <v>#REF!</v>
      </c>
      <c r="IL10" s="12" t="e">
        <f>#REF!</f>
        <v>#REF!</v>
      </c>
      <c r="IM10" s="12" t="e">
        <f>#REF!</f>
        <v>#REF!</v>
      </c>
      <c r="IO10" s="11" t="e">
        <f>#REF!</f>
        <v>#REF!</v>
      </c>
      <c r="IP10" s="12" t="e">
        <f>#REF!</f>
        <v>#REF!</v>
      </c>
      <c r="IQ10" s="12" t="e">
        <f>#REF!</f>
        <v>#REF!</v>
      </c>
      <c r="IR10" s="12" t="e">
        <f>#REF!</f>
        <v>#REF!</v>
      </c>
      <c r="IS10" s="12" t="e">
        <f>#REF!</f>
        <v>#REF!</v>
      </c>
      <c r="IT10" s="12" t="e">
        <f>#REF!</f>
        <v>#REF!</v>
      </c>
      <c r="IU10" s="12" t="e">
        <f>#REF!</f>
        <v>#REF!</v>
      </c>
      <c r="IV10" s="12" t="e">
        <f>#REF!</f>
        <v>#REF!</v>
      </c>
      <c r="IW10" s="12" t="e">
        <f>#REF!</f>
        <v>#REF!</v>
      </c>
      <c r="IX10" s="12" t="e">
        <f>#REF!</f>
        <v>#REF!</v>
      </c>
      <c r="IY10" s="12" t="e">
        <f>#REF!</f>
        <v>#REF!</v>
      </c>
      <c r="IZ10" s="12" t="e">
        <f>#REF!</f>
        <v>#REF!</v>
      </c>
      <c r="JA10" s="12" t="e">
        <f>#REF!</f>
        <v>#REF!</v>
      </c>
      <c r="JB10" s="12" t="e">
        <f>#REF!</f>
        <v>#REF!</v>
      </c>
      <c r="JC10" s="12" t="e">
        <f>#REF!</f>
        <v>#REF!</v>
      </c>
      <c r="JD10" s="12" t="e">
        <f>#REF!</f>
        <v>#REF!</v>
      </c>
      <c r="JE10" s="12" t="e">
        <f>#REF!</f>
        <v>#REF!</v>
      </c>
      <c r="JF10" s="12" t="e">
        <f>#REF!</f>
        <v>#REF!</v>
      </c>
      <c r="JH10" s="11" t="e">
        <f>#REF!</f>
        <v>#REF!</v>
      </c>
      <c r="JI10" s="12" t="e">
        <f>#REF!</f>
        <v>#REF!</v>
      </c>
      <c r="JJ10" s="12" t="e">
        <f>#REF!</f>
        <v>#REF!</v>
      </c>
      <c r="JK10" s="12" t="e">
        <f>#REF!</f>
        <v>#REF!</v>
      </c>
      <c r="JL10" s="12" t="e">
        <f>#REF!</f>
        <v>#REF!</v>
      </c>
      <c r="JM10" s="12" t="e">
        <f>#REF!</f>
        <v>#REF!</v>
      </c>
      <c r="JN10" s="12" t="e">
        <f>#REF!</f>
        <v>#REF!</v>
      </c>
      <c r="JO10" s="12" t="e">
        <f>#REF!</f>
        <v>#REF!</v>
      </c>
      <c r="JP10" s="12" t="e">
        <f>#REF!</f>
        <v>#REF!</v>
      </c>
      <c r="JQ10" s="12" t="e">
        <f>#REF!</f>
        <v>#REF!</v>
      </c>
      <c r="JR10" s="12" t="e">
        <f>#REF!</f>
        <v>#REF!</v>
      </c>
      <c r="JS10" s="12" t="e">
        <f>#REF!</f>
        <v>#REF!</v>
      </c>
      <c r="JT10" s="12" t="e">
        <f>#REF!</f>
        <v>#REF!</v>
      </c>
      <c r="JU10" s="12" t="e">
        <f>#REF!</f>
        <v>#REF!</v>
      </c>
      <c r="JV10" s="12" t="e">
        <f>#REF!</f>
        <v>#REF!</v>
      </c>
      <c r="JW10" s="12" t="e">
        <f>#REF!</f>
        <v>#REF!</v>
      </c>
      <c r="JX10" s="12" t="e">
        <f>#REF!</f>
        <v>#REF!</v>
      </c>
      <c r="JY10" s="12" t="e">
        <f>#REF!</f>
        <v>#REF!</v>
      </c>
    </row>
    <row r="11" spans="1:285" x14ac:dyDescent="0.25">
      <c r="A11" s="5" t="s">
        <v>290</v>
      </c>
      <c r="B11" s="11" t="e">
        <f>#REF!</f>
        <v>#REF!</v>
      </c>
      <c r="C11" s="12" t="e">
        <f>#REF!</f>
        <v>#REF!</v>
      </c>
      <c r="D11" s="12" t="e">
        <f>#REF!</f>
        <v>#REF!</v>
      </c>
      <c r="E11" s="12" t="e">
        <f>#REF!</f>
        <v>#REF!</v>
      </c>
      <c r="F11" s="12" t="e">
        <f>#REF!</f>
        <v>#REF!</v>
      </c>
      <c r="G11" s="12" t="e">
        <f>#REF!</f>
        <v>#REF!</v>
      </c>
      <c r="H11" s="12" t="e">
        <f>#REF!</f>
        <v>#REF!</v>
      </c>
      <c r="I11" s="12" t="e">
        <f>#REF!</f>
        <v>#REF!</v>
      </c>
      <c r="J11" s="12" t="e">
        <f>#REF!</f>
        <v>#REF!</v>
      </c>
      <c r="K11" s="12" t="e">
        <f>#REF!</f>
        <v>#REF!</v>
      </c>
      <c r="L11" s="12" t="e">
        <f>#REF!</f>
        <v>#REF!</v>
      </c>
      <c r="M11" s="12" t="e">
        <f>#REF!</f>
        <v>#REF!</v>
      </c>
      <c r="N11" s="12" t="e">
        <f>#REF!</f>
        <v>#REF!</v>
      </c>
      <c r="O11" s="12" t="e">
        <f>#REF!</f>
        <v>#REF!</v>
      </c>
      <c r="P11" s="12" t="e">
        <f>#REF!</f>
        <v>#REF!</v>
      </c>
      <c r="Q11" s="12" t="e">
        <f>#REF!</f>
        <v>#REF!</v>
      </c>
      <c r="R11" s="12" t="e">
        <f>#REF!</f>
        <v>#REF!</v>
      </c>
      <c r="S11" s="12" t="e">
        <f>#REF!</f>
        <v>#REF!</v>
      </c>
      <c r="U11" s="11" t="e">
        <f>#REF!</f>
        <v>#REF!</v>
      </c>
      <c r="V11" s="12" t="e">
        <f>#REF!</f>
        <v>#REF!</v>
      </c>
      <c r="W11" s="12" t="e">
        <f>#REF!</f>
        <v>#REF!</v>
      </c>
      <c r="X11" s="12" t="e">
        <f>#REF!</f>
        <v>#REF!</v>
      </c>
      <c r="Y11" s="12" t="e">
        <f>#REF!</f>
        <v>#REF!</v>
      </c>
      <c r="Z11" s="12" t="e">
        <f>#REF!</f>
        <v>#REF!</v>
      </c>
      <c r="AA11" s="12" t="e">
        <f>#REF!</f>
        <v>#REF!</v>
      </c>
      <c r="AB11" s="12" t="e">
        <f>#REF!</f>
        <v>#REF!</v>
      </c>
      <c r="AC11" s="12" t="e">
        <f>#REF!</f>
        <v>#REF!</v>
      </c>
      <c r="AD11" s="12" t="e">
        <f>#REF!</f>
        <v>#REF!</v>
      </c>
      <c r="AE11" s="12" t="e">
        <f>#REF!</f>
        <v>#REF!</v>
      </c>
      <c r="AF11" s="12" t="e">
        <f>#REF!</f>
        <v>#REF!</v>
      </c>
      <c r="AG11" s="12" t="e">
        <f>#REF!</f>
        <v>#REF!</v>
      </c>
      <c r="AH11" s="12" t="e">
        <f>#REF!</f>
        <v>#REF!</v>
      </c>
      <c r="AI11" s="12" t="e">
        <f>#REF!</f>
        <v>#REF!</v>
      </c>
      <c r="AJ11" s="12" t="e">
        <f>#REF!</f>
        <v>#REF!</v>
      </c>
      <c r="AK11" s="12" t="e">
        <f>#REF!</f>
        <v>#REF!</v>
      </c>
      <c r="AL11" s="12" t="e">
        <f>#REF!</f>
        <v>#REF!</v>
      </c>
      <c r="AN11" s="11" t="e">
        <f>#REF!</f>
        <v>#REF!</v>
      </c>
      <c r="AO11" s="12" t="e">
        <f>#REF!</f>
        <v>#REF!</v>
      </c>
      <c r="AP11" s="12" t="e">
        <f>#REF!</f>
        <v>#REF!</v>
      </c>
      <c r="AQ11" s="12" t="e">
        <f>#REF!</f>
        <v>#REF!</v>
      </c>
      <c r="AR11" s="12" t="e">
        <f>#REF!</f>
        <v>#REF!</v>
      </c>
      <c r="AS11" s="12" t="e">
        <f>#REF!</f>
        <v>#REF!</v>
      </c>
      <c r="AT11" s="12" t="e">
        <f>#REF!</f>
        <v>#REF!</v>
      </c>
      <c r="AU11" s="12" t="e">
        <f>#REF!</f>
        <v>#REF!</v>
      </c>
      <c r="AV11" s="12" t="e">
        <f>#REF!</f>
        <v>#REF!</v>
      </c>
      <c r="AW11" s="12" t="e">
        <f>#REF!</f>
        <v>#REF!</v>
      </c>
      <c r="AX11" s="12" t="e">
        <f>#REF!</f>
        <v>#REF!</v>
      </c>
      <c r="AY11" s="12" t="e">
        <f>#REF!</f>
        <v>#REF!</v>
      </c>
      <c r="AZ11" s="12" t="e">
        <f>#REF!</f>
        <v>#REF!</v>
      </c>
      <c r="BA11" s="12" t="e">
        <f>#REF!</f>
        <v>#REF!</v>
      </c>
      <c r="BB11" s="12" t="e">
        <f>#REF!</f>
        <v>#REF!</v>
      </c>
      <c r="BC11" s="12" t="e">
        <f>#REF!</f>
        <v>#REF!</v>
      </c>
      <c r="BD11" s="12" t="e">
        <f>#REF!</f>
        <v>#REF!</v>
      </c>
      <c r="BE11" s="12" t="e">
        <f>#REF!</f>
        <v>#REF!</v>
      </c>
      <c r="BG11" s="11" t="e">
        <f>#REF!</f>
        <v>#REF!</v>
      </c>
      <c r="BH11" s="12" t="e">
        <f>#REF!</f>
        <v>#REF!</v>
      </c>
      <c r="BI11" s="12" t="e">
        <f>#REF!</f>
        <v>#REF!</v>
      </c>
      <c r="BJ11" s="12" t="e">
        <f>#REF!</f>
        <v>#REF!</v>
      </c>
      <c r="BK11" s="12" t="e">
        <f>#REF!</f>
        <v>#REF!</v>
      </c>
      <c r="BL11" s="12" t="e">
        <f>#REF!</f>
        <v>#REF!</v>
      </c>
      <c r="BM11" s="12" t="e">
        <f>#REF!</f>
        <v>#REF!</v>
      </c>
      <c r="BN11" s="12" t="e">
        <f>#REF!</f>
        <v>#REF!</v>
      </c>
      <c r="BO11" s="12" t="e">
        <f>#REF!</f>
        <v>#REF!</v>
      </c>
      <c r="BP11" s="12" t="e">
        <f>#REF!</f>
        <v>#REF!</v>
      </c>
      <c r="BQ11" s="12" t="e">
        <f>#REF!</f>
        <v>#REF!</v>
      </c>
      <c r="BR11" s="12" t="e">
        <f>#REF!</f>
        <v>#REF!</v>
      </c>
      <c r="BS11" s="12" t="e">
        <f>#REF!</f>
        <v>#REF!</v>
      </c>
      <c r="BT11" s="12" t="e">
        <f>#REF!</f>
        <v>#REF!</v>
      </c>
      <c r="BU11" s="12" t="e">
        <f>#REF!</f>
        <v>#REF!</v>
      </c>
      <c r="BV11" s="12" t="e">
        <f>#REF!</f>
        <v>#REF!</v>
      </c>
      <c r="BW11" s="12" t="e">
        <f>#REF!</f>
        <v>#REF!</v>
      </c>
      <c r="BX11" s="12" t="e">
        <f>#REF!</f>
        <v>#REF!</v>
      </c>
      <c r="BZ11" s="11" t="e">
        <f>#REF!</f>
        <v>#REF!</v>
      </c>
      <c r="CA11" s="12" t="e">
        <f>#REF!</f>
        <v>#REF!</v>
      </c>
      <c r="CB11" s="12" t="e">
        <f>#REF!</f>
        <v>#REF!</v>
      </c>
      <c r="CC11" s="12" t="e">
        <f>#REF!</f>
        <v>#REF!</v>
      </c>
      <c r="CD11" s="12" t="e">
        <f>#REF!</f>
        <v>#REF!</v>
      </c>
      <c r="CE11" s="12" t="e">
        <f>#REF!</f>
        <v>#REF!</v>
      </c>
      <c r="CF11" s="12" t="e">
        <f>#REF!</f>
        <v>#REF!</v>
      </c>
      <c r="CG11" s="12" t="e">
        <f>#REF!</f>
        <v>#REF!</v>
      </c>
      <c r="CH11" s="12" t="e">
        <f>#REF!</f>
        <v>#REF!</v>
      </c>
      <c r="CI11" s="12" t="e">
        <f>#REF!</f>
        <v>#REF!</v>
      </c>
      <c r="CJ11" s="12" t="e">
        <f>#REF!</f>
        <v>#REF!</v>
      </c>
      <c r="CK11" s="12" t="e">
        <f>#REF!</f>
        <v>#REF!</v>
      </c>
      <c r="CL11" s="12" t="e">
        <f>#REF!</f>
        <v>#REF!</v>
      </c>
      <c r="CM11" s="12" t="e">
        <f>#REF!</f>
        <v>#REF!</v>
      </c>
      <c r="CN11" s="12" t="e">
        <f>#REF!</f>
        <v>#REF!</v>
      </c>
      <c r="CO11" s="12" t="e">
        <f>#REF!</f>
        <v>#REF!</v>
      </c>
      <c r="CP11" s="12" t="e">
        <f>#REF!</f>
        <v>#REF!</v>
      </c>
      <c r="CQ11" s="12" t="e">
        <f>#REF!</f>
        <v>#REF!</v>
      </c>
      <c r="CS11" s="11" t="e">
        <f>#REF!</f>
        <v>#REF!</v>
      </c>
      <c r="CT11" s="12" t="e">
        <f>#REF!</f>
        <v>#REF!</v>
      </c>
      <c r="CU11" s="12" t="e">
        <f>#REF!</f>
        <v>#REF!</v>
      </c>
      <c r="CV11" s="12" t="e">
        <f>#REF!</f>
        <v>#REF!</v>
      </c>
      <c r="CW11" s="12" t="e">
        <f>#REF!</f>
        <v>#REF!</v>
      </c>
      <c r="CX11" s="12" t="e">
        <f>#REF!</f>
        <v>#REF!</v>
      </c>
      <c r="CY11" s="12" t="e">
        <f>#REF!</f>
        <v>#REF!</v>
      </c>
      <c r="CZ11" s="12" t="e">
        <f>#REF!</f>
        <v>#REF!</v>
      </c>
      <c r="DA11" s="12" t="e">
        <f>#REF!</f>
        <v>#REF!</v>
      </c>
      <c r="DB11" s="12" t="e">
        <f>#REF!</f>
        <v>#REF!</v>
      </c>
      <c r="DC11" s="12" t="e">
        <f>#REF!</f>
        <v>#REF!</v>
      </c>
      <c r="DD11" s="12" t="e">
        <f>#REF!</f>
        <v>#REF!</v>
      </c>
      <c r="DE11" s="12" t="e">
        <f>#REF!</f>
        <v>#REF!</v>
      </c>
      <c r="DF11" s="12" t="e">
        <f>#REF!</f>
        <v>#REF!</v>
      </c>
      <c r="DG11" s="12" t="e">
        <f>#REF!</f>
        <v>#REF!</v>
      </c>
      <c r="DH11" s="12" t="e">
        <f>#REF!</f>
        <v>#REF!</v>
      </c>
      <c r="DI11" s="12" t="e">
        <f>#REF!</f>
        <v>#REF!</v>
      </c>
      <c r="DJ11" s="12" t="e">
        <f>#REF!</f>
        <v>#REF!</v>
      </c>
      <c r="DL11" s="11" t="e">
        <f>#REF!</f>
        <v>#REF!</v>
      </c>
      <c r="DM11" s="12" t="e">
        <f>#REF!</f>
        <v>#REF!</v>
      </c>
      <c r="DN11" s="12" t="e">
        <f>#REF!</f>
        <v>#REF!</v>
      </c>
      <c r="DO11" s="12" t="e">
        <f>#REF!</f>
        <v>#REF!</v>
      </c>
      <c r="DP11" s="12" t="e">
        <f>#REF!</f>
        <v>#REF!</v>
      </c>
      <c r="DQ11" s="12" t="e">
        <f>#REF!</f>
        <v>#REF!</v>
      </c>
      <c r="DR11" s="12" t="e">
        <f>#REF!</f>
        <v>#REF!</v>
      </c>
      <c r="DS11" s="12" t="e">
        <f>#REF!</f>
        <v>#REF!</v>
      </c>
      <c r="DT11" s="12" t="e">
        <f>#REF!</f>
        <v>#REF!</v>
      </c>
      <c r="DU11" s="12" t="e">
        <f>#REF!</f>
        <v>#REF!</v>
      </c>
      <c r="DV11" s="12" t="e">
        <f>#REF!</f>
        <v>#REF!</v>
      </c>
      <c r="DW11" s="12" t="e">
        <f>#REF!</f>
        <v>#REF!</v>
      </c>
      <c r="DX11" s="12" t="e">
        <f>#REF!</f>
        <v>#REF!</v>
      </c>
      <c r="DY11" s="12" t="e">
        <f>#REF!</f>
        <v>#REF!</v>
      </c>
      <c r="DZ11" s="12" t="e">
        <f>#REF!</f>
        <v>#REF!</v>
      </c>
      <c r="EA11" s="12" t="e">
        <f>#REF!</f>
        <v>#REF!</v>
      </c>
      <c r="EB11" s="12" t="e">
        <f>#REF!</f>
        <v>#REF!</v>
      </c>
      <c r="EC11" s="12" t="e">
        <f>#REF!</f>
        <v>#REF!</v>
      </c>
      <c r="EE11" s="11" t="e">
        <f>#REF!</f>
        <v>#REF!</v>
      </c>
      <c r="EF11" s="12" t="e">
        <f>#REF!</f>
        <v>#REF!</v>
      </c>
      <c r="EG11" s="12" t="e">
        <f>#REF!</f>
        <v>#REF!</v>
      </c>
      <c r="EH11" s="12" t="e">
        <f>#REF!</f>
        <v>#REF!</v>
      </c>
      <c r="EI11" s="12" t="e">
        <f>#REF!</f>
        <v>#REF!</v>
      </c>
      <c r="EJ11" s="12" t="e">
        <f>#REF!</f>
        <v>#REF!</v>
      </c>
      <c r="EK11" s="12" t="e">
        <f>#REF!</f>
        <v>#REF!</v>
      </c>
      <c r="EL11" s="12" t="e">
        <f>#REF!</f>
        <v>#REF!</v>
      </c>
      <c r="EM11" s="12" t="e">
        <f>#REF!</f>
        <v>#REF!</v>
      </c>
      <c r="EN11" s="12" t="e">
        <f>#REF!</f>
        <v>#REF!</v>
      </c>
      <c r="EO11" s="12" t="e">
        <f>#REF!</f>
        <v>#REF!</v>
      </c>
      <c r="EP11" s="12" t="e">
        <f>#REF!</f>
        <v>#REF!</v>
      </c>
      <c r="EQ11" s="12" t="e">
        <f>#REF!</f>
        <v>#REF!</v>
      </c>
      <c r="ER11" s="12" t="e">
        <f>#REF!</f>
        <v>#REF!</v>
      </c>
      <c r="ES11" s="12" t="e">
        <f>#REF!</f>
        <v>#REF!</v>
      </c>
      <c r="ET11" s="12" t="e">
        <f>#REF!</f>
        <v>#REF!</v>
      </c>
      <c r="EU11" s="12" t="e">
        <f>#REF!</f>
        <v>#REF!</v>
      </c>
      <c r="EV11" s="12" t="e">
        <f>#REF!</f>
        <v>#REF!</v>
      </c>
      <c r="EX11" s="11" t="e">
        <f>#REF!</f>
        <v>#REF!</v>
      </c>
      <c r="EY11" s="12" t="e">
        <f>#REF!</f>
        <v>#REF!</v>
      </c>
      <c r="EZ11" s="12" t="e">
        <f>#REF!</f>
        <v>#REF!</v>
      </c>
      <c r="FA11" s="12" t="e">
        <f>#REF!</f>
        <v>#REF!</v>
      </c>
      <c r="FB11" s="12" t="e">
        <f>#REF!</f>
        <v>#REF!</v>
      </c>
      <c r="FC11" s="12" t="e">
        <f>#REF!</f>
        <v>#REF!</v>
      </c>
      <c r="FD11" s="12" t="e">
        <f>#REF!</f>
        <v>#REF!</v>
      </c>
      <c r="FE11" s="12" t="e">
        <f>#REF!</f>
        <v>#REF!</v>
      </c>
      <c r="FF11" s="12" t="e">
        <f>#REF!</f>
        <v>#REF!</v>
      </c>
      <c r="FG11" s="12" t="e">
        <f>#REF!</f>
        <v>#REF!</v>
      </c>
      <c r="FH11" s="12" t="e">
        <f>#REF!</f>
        <v>#REF!</v>
      </c>
      <c r="FI11" s="12" t="e">
        <f>#REF!</f>
        <v>#REF!</v>
      </c>
      <c r="FJ11" s="12" t="e">
        <f>#REF!</f>
        <v>#REF!</v>
      </c>
      <c r="FK11" s="12" t="e">
        <f>#REF!</f>
        <v>#REF!</v>
      </c>
      <c r="FL11" s="12" t="e">
        <f>#REF!</f>
        <v>#REF!</v>
      </c>
      <c r="FM11" s="12" t="e">
        <f>#REF!</f>
        <v>#REF!</v>
      </c>
      <c r="FN11" s="12" t="e">
        <f>#REF!</f>
        <v>#REF!</v>
      </c>
      <c r="FO11" s="12" t="e">
        <f>#REF!</f>
        <v>#REF!</v>
      </c>
      <c r="FQ11" s="11" t="e">
        <f>#REF!</f>
        <v>#REF!</v>
      </c>
      <c r="FR11" s="12" t="e">
        <f>#REF!</f>
        <v>#REF!</v>
      </c>
      <c r="FS11" s="12" t="e">
        <f>#REF!</f>
        <v>#REF!</v>
      </c>
      <c r="FT11" s="12" t="e">
        <f>#REF!</f>
        <v>#REF!</v>
      </c>
      <c r="FU11" s="12" t="e">
        <f>#REF!</f>
        <v>#REF!</v>
      </c>
      <c r="FV11" s="12" t="e">
        <f>#REF!</f>
        <v>#REF!</v>
      </c>
      <c r="FW11" s="12" t="e">
        <f>#REF!</f>
        <v>#REF!</v>
      </c>
      <c r="FX11" s="12" t="e">
        <f>#REF!</f>
        <v>#REF!</v>
      </c>
      <c r="FY11" s="12" t="e">
        <f>#REF!</f>
        <v>#REF!</v>
      </c>
      <c r="FZ11" s="12" t="e">
        <f>#REF!</f>
        <v>#REF!</v>
      </c>
      <c r="GA11" s="12" t="e">
        <f>#REF!</f>
        <v>#REF!</v>
      </c>
      <c r="GB11" s="12" t="e">
        <f>#REF!</f>
        <v>#REF!</v>
      </c>
      <c r="GC11" s="12" t="e">
        <f>#REF!</f>
        <v>#REF!</v>
      </c>
      <c r="GD11" s="12" t="e">
        <f>#REF!</f>
        <v>#REF!</v>
      </c>
      <c r="GE11" s="12" t="e">
        <f>#REF!</f>
        <v>#REF!</v>
      </c>
      <c r="GF11" s="12" t="e">
        <f>#REF!</f>
        <v>#REF!</v>
      </c>
      <c r="GG11" s="12" t="e">
        <f>#REF!</f>
        <v>#REF!</v>
      </c>
      <c r="GH11" s="12" t="e">
        <f>#REF!</f>
        <v>#REF!</v>
      </c>
      <c r="GJ11" s="11" t="e">
        <f>#REF!</f>
        <v>#REF!</v>
      </c>
      <c r="GK11" s="12" t="e">
        <f>#REF!</f>
        <v>#REF!</v>
      </c>
      <c r="GL11" s="12" t="e">
        <f>#REF!</f>
        <v>#REF!</v>
      </c>
      <c r="GM11" s="12" t="e">
        <f>#REF!</f>
        <v>#REF!</v>
      </c>
      <c r="GN11" s="12" t="e">
        <f>#REF!</f>
        <v>#REF!</v>
      </c>
      <c r="GO11" s="12" t="e">
        <f>#REF!</f>
        <v>#REF!</v>
      </c>
      <c r="GP11" s="12" t="e">
        <f>#REF!</f>
        <v>#REF!</v>
      </c>
      <c r="GQ11" s="12" t="e">
        <f>#REF!</f>
        <v>#REF!</v>
      </c>
      <c r="GR11" s="12" t="e">
        <f>#REF!</f>
        <v>#REF!</v>
      </c>
      <c r="GS11" s="12" t="e">
        <f>#REF!</f>
        <v>#REF!</v>
      </c>
      <c r="GT11" s="12" t="e">
        <f>#REF!</f>
        <v>#REF!</v>
      </c>
      <c r="GU11" s="12" t="e">
        <f>#REF!</f>
        <v>#REF!</v>
      </c>
      <c r="GV11" s="12" t="e">
        <f>#REF!</f>
        <v>#REF!</v>
      </c>
      <c r="GW11" s="12" t="e">
        <f>#REF!</f>
        <v>#REF!</v>
      </c>
      <c r="GX11" s="12" t="e">
        <f>#REF!</f>
        <v>#REF!</v>
      </c>
      <c r="GY11" s="12" t="e">
        <f>#REF!</f>
        <v>#REF!</v>
      </c>
      <c r="GZ11" s="12" t="e">
        <f>#REF!</f>
        <v>#REF!</v>
      </c>
      <c r="HA11" s="12" t="e">
        <f>#REF!</f>
        <v>#REF!</v>
      </c>
      <c r="HC11" s="11" t="e">
        <f>#REF!</f>
        <v>#REF!</v>
      </c>
      <c r="HD11" s="12" t="e">
        <f>#REF!</f>
        <v>#REF!</v>
      </c>
      <c r="HE11" s="12" t="e">
        <f>#REF!</f>
        <v>#REF!</v>
      </c>
      <c r="HF11" s="12" t="e">
        <f>#REF!</f>
        <v>#REF!</v>
      </c>
      <c r="HG11" s="12" t="e">
        <f>#REF!</f>
        <v>#REF!</v>
      </c>
      <c r="HH11" s="12" t="e">
        <f>#REF!</f>
        <v>#REF!</v>
      </c>
      <c r="HI11" s="12" t="e">
        <f>#REF!</f>
        <v>#REF!</v>
      </c>
      <c r="HJ11" s="12" t="e">
        <f>#REF!</f>
        <v>#REF!</v>
      </c>
      <c r="HK11" s="12" t="e">
        <f>#REF!</f>
        <v>#REF!</v>
      </c>
      <c r="HL11" s="12" t="e">
        <f>#REF!</f>
        <v>#REF!</v>
      </c>
      <c r="HM11" s="12" t="e">
        <f>#REF!</f>
        <v>#REF!</v>
      </c>
      <c r="HN11" s="12" t="e">
        <f>#REF!</f>
        <v>#REF!</v>
      </c>
      <c r="HO11" s="12" t="e">
        <f>#REF!</f>
        <v>#REF!</v>
      </c>
      <c r="HP11" s="12" t="e">
        <f>#REF!</f>
        <v>#REF!</v>
      </c>
      <c r="HQ11" s="12" t="e">
        <f>#REF!</f>
        <v>#REF!</v>
      </c>
      <c r="HR11" s="12" t="e">
        <f>#REF!</f>
        <v>#REF!</v>
      </c>
      <c r="HS11" s="12" t="e">
        <f>#REF!</f>
        <v>#REF!</v>
      </c>
      <c r="HT11" s="12" t="e">
        <f>#REF!</f>
        <v>#REF!</v>
      </c>
      <c r="HV11" s="11" t="e">
        <f>#REF!</f>
        <v>#REF!</v>
      </c>
      <c r="HW11" s="12" t="e">
        <f>#REF!</f>
        <v>#REF!</v>
      </c>
      <c r="HX11" s="12" t="e">
        <f>#REF!</f>
        <v>#REF!</v>
      </c>
      <c r="HY11" s="12" t="e">
        <f>#REF!</f>
        <v>#REF!</v>
      </c>
      <c r="HZ11" s="12" t="e">
        <f>#REF!</f>
        <v>#REF!</v>
      </c>
      <c r="IA11" s="12" t="e">
        <f>#REF!</f>
        <v>#REF!</v>
      </c>
      <c r="IB11" s="12" t="e">
        <f>#REF!</f>
        <v>#REF!</v>
      </c>
      <c r="IC11" s="12" t="e">
        <f>#REF!</f>
        <v>#REF!</v>
      </c>
      <c r="ID11" s="12" t="e">
        <f>#REF!</f>
        <v>#REF!</v>
      </c>
      <c r="IE11" s="12" t="e">
        <f>#REF!</f>
        <v>#REF!</v>
      </c>
      <c r="IF11" s="12" t="e">
        <f>#REF!</f>
        <v>#REF!</v>
      </c>
      <c r="IG11" s="12" t="e">
        <f>#REF!</f>
        <v>#REF!</v>
      </c>
      <c r="IH11" s="12" t="e">
        <f>#REF!</f>
        <v>#REF!</v>
      </c>
      <c r="II11" s="12" t="e">
        <f>#REF!</f>
        <v>#REF!</v>
      </c>
      <c r="IJ11" s="12" t="e">
        <f>#REF!</f>
        <v>#REF!</v>
      </c>
      <c r="IK11" s="12" t="e">
        <f>#REF!</f>
        <v>#REF!</v>
      </c>
      <c r="IL11" s="12" t="e">
        <f>#REF!</f>
        <v>#REF!</v>
      </c>
      <c r="IM11" s="12" t="e">
        <f>#REF!</f>
        <v>#REF!</v>
      </c>
      <c r="IO11" s="11" t="e">
        <f>#REF!</f>
        <v>#REF!</v>
      </c>
      <c r="IP11" s="12" t="e">
        <f>#REF!</f>
        <v>#REF!</v>
      </c>
      <c r="IQ11" s="12" t="e">
        <f>#REF!</f>
        <v>#REF!</v>
      </c>
      <c r="IR11" s="12" t="e">
        <f>#REF!</f>
        <v>#REF!</v>
      </c>
      <c r="IS11" s="12" t="e">
        <f>#REF!</f>
        <v>#REF!</v>
      </c>
      <c r="IT11" s="12" t="e">
        <f>#REF!</f>
        <v>#REF!</v>
      </c>
      <c r="IU11" s="12" t="e">
        <f>#REF!</f>
        <v>#REF!</v>
      </c>
      <c r="IV11" s="12" t="e">
        <f>#REF!</f>
        <v>#REF!</v>
      </c>
      <c r="IW11" s="12" t="e">
        <f>#REF!</f>
        <v>#REF!</v>
      </c>
      <c r="IX11" s="12" t="e">
        <f>#REF!</f>
        <v>#REF!</v>
      </c>
      <c r="IY11" s="12" t="e">
        <f>#REF!</f>
        <v>#REF!</v>
      </c>
      <c r="IZ11" s="12" t="e">
        <f>#REF!</f>
        <v>#REF!</v>
      </c>
      <c r="JA11" s="12" t="e">
        <f>#REF!</f>
        <v>#REF!</v>
      </c>
      <c r="JB11" s="12" t="e">
        <f>#REF!</f>
        <v>#REF!</v>
      </c>
      <c r="JC11" s="12" t="e">
        <f>#REF!</f>
        <v>#REF!</v>
      </c>
      <c r="JD11" s="12" t="e">
        <f>#REF!</f>
        <v>#REF!</v>
      </c>
      <c r="JE11" s="12" t="e">
        <f>#REF!</f>
        <v>#REF!</v>
      </c>
      <c r="JF11" s="12" t="e">
        <f>#REF!</f>
        <v>#REF!</v>
      </c>
      <c r="JH11" s="11" t="e">
        <f>#REF!</f>
        <v>#REF!</v>
      </c>
      <c r="JI11" s="12" t="e">
        <f>#REF!</f>
        <v>#REF!</v>
      </c>
      <c r="JJ11" s="12" t="e">
        <f>#REF!</f>
        <v>#REF!</v>
      </c>
      <c r="JK11" s="12" t="e">
        <f>#REF!</f>
        <v>#REF!</v>
      </c>
      <c r="JL11" s="12" t="e">
        <f>#REF!</f>
        <v>#REF!</v>
      </c>
      <c r="JM11" s="12" t="e">
        <f>#REF!</f>
        <v>#REF!</v>
      </c>
      <c r="JN11" s="12" t="e">
        <f>#REF!</f>
        <v>#REF!</v>
      </c>
      <c r="JO11" s="12" t="e">
        <f>#REF!</f>
        <v>#REF!</v>
      </c>
      <c r="JP11" s="12" t="e">
        <f>#REF!</f>
        <v>#REF!</v>
      </c>
      <c r="JQ11" s="12" t="e">
        <f>#REF!</f>
        <v>#REF!</v>
      </c>
      <c r="JR11" s="12" t="e">
        <f>#REF!</f>
        <v>#REF!</v>
      </c>
      <c r="JS11" s="12" t="e">
        <f>#REF!</f>
        <v>#REF!</v>
      </c>
      <c r="JT11" s="12" t="e">
        <f>#REF!</f>
        <v>#REF!</v>
      </c>
      <c r="JU11" s="12" t="e">
        <f>#REF!</f>
        <v>#REF!</v>
      </c>
      <c r="JV11" s="12" t="e">
        <f>#REF!</f>
        <v>#REF!</v>
      </c>
      <c r="JW11" s="12" t="e">
        <f>#REF!</f>
        <v>#REF!</v>
      </c>
      <c r="JX11" s="12" t="e">
        <f>#REF!</f>
        <v>#REF!</v>
      </c>
      <c r="JY11" s="12" t="e">
        <f>#REF!</f>
        <v>#REF!</v>
      </c>
    </row>
    <row r="12" spans="1:285" x14ac:dyDescent="0.25">
      <c r="A12" s="5" t="s">
        <v>290</v>
      </c>
      <c r="B12" s="11" t="e">
        <f>#REF!</f>
        <v>#REF!</v>
      </c>
      <c r="C12" s="12" t="e">
        <f>#REF!</f>
        <v>#REF!</v>
      </c>
      <c r="D12" s="12" t="e">
        <f>#REF!</f>
        <v>#REF!</v>
      </c>
      <c r="E12" s="12" t="e">
        <f>#REF!</f>
        <v>#REF!</v>
      </c>
      <c r="F12" s="12" t="e">
        <f>#REF!</f>
        <v>#REF!</v>
      </c>
      <c r="G12" s="12" t="e">
        <f>#REF!</f>
        <v>#REF!</v>
      </c>
      <c r="H12" s="12" t="e">
        <f>#REF!</f>
        <v>#REF!</v>
      </c>
      <c r="I12" s="12" t="e">
        <f>#REF!</f>
        <v>#REF!</v>
      </c>
      <c r="J12" s="12" t="e">
        <f>#REF!</f>
        <v>#REF!</v>
      </c>
      <c r="K12" s="12" t="e">
        <f>#REF!</f>
        <v>#REF!</v>
      </c>
      <c r="L12" s="12" t="e">
        <f>#REF!</f>
        <v>#REF!</v>
      </c>
      <c r="M12" s="12" t="e">
        <f>#REF!</f>
        <v>#REF!</v>
      </c>
      <c r="N12" s="12" t="e">
        <f>#REF!</f>
        <v>#REF!</v>
      </c>
      <c r="O12" s="12" t="e">
        <f>#REF!</f>
        <v>#REF!</v>
      </c>
      <c r="P12" s="12" t="e">
        <f>#REF!</f>
        <v>#REF!</v>
      </c>
      <c r="Q12" s="12" t="e">
        <f>#REF!</f>
        <v>#REF!</v>
      </c>
      <c r="R12" s="12" t="e">
        <f>#REF!</f>
        <v>#REF!</v>
      </c>
      <c r="S12" s="12" t="e">
        <f>#REF!</f>
        <v>#REF!</v>
      </c>
      <c r="U12" s="11" t="e">
        <f>#REF!</f>
        <v>#REF!</v>
      </c>
      <c r="V12" s="12" t="e">
        <f>#REF!</f>
        <v>#REF!</v>
      </c>
      <c r="W12" s="12" t="e">
        <f>#REF!</f>
        <v>#REF!</v>
      </c>
      <c r="X12" s="12" t="e">
        <f>#REF!</f>
        <v>#REF!</v>
      </c>
      <c r="Y12" s="12" t="e">
        <f>#REF!</f>
        <v>#REF!</v>
      </c>
      <c r="Z12" s="12" t="e">
        <f>#REF!</f>
        <v>#REF!</v>
      </c>
      <c r="AA12" s="12" t="e">
        <f>#REF!</f>
        <v>#REF!</v>
      </c>
      <c r="AB12" s="12" t="e">
        <f>#REF!</f>
        <v>#REF!</v>
      </c>
      <c r="AC12" s="12" t="e">
        <f>#REF!</f>
        <v>#REF!</v>
      </c>
      <c r="AD12" s="12" t="e">
        <f>#REF!</f>
        <v>#REF!</v>
      </c>
      <c r="AE12" s="12" t="e">
        <f>#REF!</f>
        <v>#REF!</v>
      </c>
      <c r="AF12" s="12" t="e">
        <f>#REF!</f>
        <v>#REF!</v>
      </c>
      <c r="AG12" s="12" t="e">
        <f>#REF!</f>
        <v>#REF!</v>
      </c>
      <c r="AH12" s="12" t="e">
        <f>#REF!</f>
        <v>#REF!</v>
      </c>
      <c r="AI12" s="12" t="e">
        <f>#REF!</f>
        <v>#REF!</v>
      </c>
      <c r="AJ12" s="12" t="e">
        <f>#REF!</f>
        <v>#REF!</v>
      </c>
      <c r="AK12" s="12" t="e">
        <f>#REF!</f>
        <v>#REF!</v>
      </c>
      <c r="AL12" s="12" t="e">
        <f>#REF!</f>
        <v>#REF!</v>
      </c>
      <c r="AN12" s="11" t="e">
        <f>#REF!</f>
        <v>#REF!</v>
      </c>
      <c r="AO12" s="12" t="e">
        <f>#REF!</f>
        <v>#REF!</v>
      </c>
      <c r="AP12" s="12" t="e">
        <f>#REF!</f>
        <v>#REF!</v>
      </c>
      <c r="AQ12" s="12" t="e">
        <f>#REF!</f>
        <v>#REF!</v>
      </c>
      <c r="AR12" s="12" t="e">
        <f>#REF!</f>
        <v>#REF!</v>
      </c>
      <c r="AS12" s="12" t="e">
        <f>#REF!</f>
        <v>#REF!</v>
      </c>
      <c r="AT12" s="12" t="e">
        <f>#REF!</f>
        <v>#REF!</v>
      </c>
      <c r="AU12" s="12" t="e">
        <f>#REF!</f>
        <v>#REF!</v>
      </c>
      <c r="AV12" s="12" t="e">
        <f>#REF!</f>
        <v>#REF!</v>
      </c>
      <c r="AW12" s="12" t="e">
        <f>#REF!</f>
        <v>#REF!</v>
      </c>
      <c r="AX12" s="12" t="e">
        <f>#REF!</f>
        <v>#REF!</v>
      </c>
      <c r="AY12" s="12" t="e">
        <f>#REF!</f>
        <v>#REF!</v>
      </c>
      <c r="AZ12" s="12" t="e">
        <f>#REF!</f>
        <v>#REF!</v>
      </c>
      <c r="BA12" s="12" t="e">
        <f>#REF!</f>
        <v>#REF!</v>
      </c>
      <c r="BB12" s="12" t="e">
        <f>#REF!</f>
        <v>#REF!</v>
      </c>
      <c r="BC12" s="12" t="e">
        <f>#REF!</f>
        <v>#REF!</v>
      </c>
      <c r="BD12" s="12" t="e">
        <f>#REF!</f>
        <v>#REF!</v>
      </c>
      <c r="BE12" s="12" t="e">
        <f>#REF!</f>
        <v>#REF!</v>
      </c>
      <c r="BG12" s="11" t="e">
        <f>#REF!</f>
        <v>#REF!</v>
      </c>
      <c r="BH12" s="12" t="e">
        <f>#REF!</f>
        <v>#REF!</v>
      </c>
      <c r="BI12" s="12" t="e">
        <f>#REF!</f>
        <v>#REF!</v>
      </c>
      <c r="BJ12" s="12" t="e">
        <f>#REF!</f>
        <v>#REF!</v>
      </c>
      <c r="BK12" s="12" t="e">
        <f>#REF!</f>
        <v>#REF!</v>
      </c>
      <c r="BL12" s="12" t="e">
        <f>#REF!</f>
        <v>#REF!</v>
      </c>
      <c r="BM12" s="12" t="e">
        <f>#REF!</f>
        <v>#REF!</v>
      </c>
      <c r="BN12" s="12" t="e">
        <f>#REF!</f>
        <v>#REF!</v>
      </c>
      <c r="BO12" s="12" t="e">
        <f>#REF!</f>
        <v>#REF!</v>
      </c>
      <c r="BP12" s="12" t="e">
        <f>#REF!</f>
        <v>#REF!</v>
      </c>
      <c r="BQ12" s="12" t="e">
        <f>#REF!</f>
        <v>#REF!</v>
      </c>
      <c r="BR12" s="12" t="e">
        <f>#REF!</f>
        <v>#REF!</v>
      </c>
      <c r="BS12" s="12" t="e">
        <f>#REF!</f>
        <v>#REF!</v>
      </c>
      <c r="BT12" s="12" t="e">
        <f>#REF!</f>
        <v>#REF!</v>
      </c>
      <c r="BU12" s="12" t="e">
        <f>#REF!</f>
        <v>#REF!</v>
      </c>
      <c r="BV12" s="12" t="e">
        <f>#REF!</f>
        <v>#REF!</v>
      </c>
      <c r="BW12" s="12" t="e">
        <f>#REF!</f>
        <v>#REF!</v>
      </c>
      <c r="BX12" s="12" t="e">
        <f>#REF!</f>
        <v>#REF!</v>
      </c>
      <c r="BZ12" s="11" t="e">
        <f>#REF!</f>
        <v>#REF!</v>
      </c>
      <c r="CA12" s="12" t="e">
        <f>#REF!</f>
        <v>#REF!</v>
      </c>
      <c r="CB12" s="12" t="e">
        <f>#REF!</f>
        <v>#REF!</v>
      </c>
      <c r="CC12" s="12" t="e">
        <f>#REF!</f>
        <v>#REF!</v>
      </c>
      <c r="CD12" s="12" t="e">
        <f>#REF!</f>
        <v>#REF!</v>
      </c>
      <c r="CE12" s="12" t="e">
        <f>#REF!</f>
        <v>#REF!</v>
      </c>
      <c r="CF12" s="12" t="e">
        <f>#REF!</f>
        <v>#REF!</v>
      </c>
      <c r="CG12" s="12" t="e">
        <f>#REF!</f>
        <v>#REF!</v>
      </c>
      <c r="CH12" s="12" t="e">
        <f>#REF!</f>
        <v>#REF!</v>
      </c>
      <c r="CI12" s="12" t="e">
        <f>#REF!</f>
        <v>#REF!</v>
      </c>
      <c r="CJ12" s="12" t="e">
        <f>#REF!</f>
        <v>#REF!</v>
      </c>
      <c r="CK12" s="12" t="e">
        <f>#REF!</f>
        <v>#REF!</v>
      </c>
      <c r="CL12" s="12" t="e">
        <f>#REF!</f>
        <v>#REF!</v>
      </c>
      <c r="CM12" s="12" t="e">
        <f>#REF!</f>
        <v>#REF!</v>
      </c>
      <c r="CN12" s="12" t="e">
        <f>#REF!</f>
        <v>#REF!</v>
      </c>
      <c r="CO12" s="12" t="e">
        <f>#REF!</f>
        <v>#REF!</v>
      </c>
      <c r="CP12" s="12" t="e">
        <f>#REF!</f>
        <v>#REF!</v>
      </c>
      <c r="CQ12" s="12" t="e">
        <f>#REF!</f>
        <v>#REF!</v>
      </c>
      <c r="CS12" s="11" t="e">
        <f>#REF!</f>
        <v>#REF!</v>
      </c>
      <c r="CT12" s="12" t="e">
        <f>#REF!</f>
        <v>#REF!</v>
      </c>
      <c r="CU12" s="12" t="e">
        <f>#REF!</f>
        <v>#REF!</v>
      </c>
      <c r="CV12" s="12" t="e">
        <f>#REF!</f>
        <v>#REF!</v>
      </c>
      <c r="CW12" s="12" t="e">
        <f>#REF!</f>
        <v>#REF!</v>
      </c>
      <c r="CX12" s="12" t="e">
        <f>#REF!</f>
        <v>#REF!</v>
      </c>
      <c r="CY12" s="12" t="e">
        <f>#REF!</f>
        <v>#REF!</v>
      </c>
      <c r="CZ12" s="12" t="e">
        <f>#REF!</f>
        <v>#REF!</v>
      </c>
      <c r="DA12" s="12" t="e">
        <f>#REF!</f>
        <v>#REF!</v>
      </c>
      <c r="DB12" s="12" t="e">
        <f>#REF!</f>
        <v>#REF!</v>
      </c>
      <c r="DC12" s="12" t="e">
        <f>#REF!</f>
        <v>#REF!</v>
      </c>
      <c r="DD12" s="12" t="e">
        <f>#REF!</f>
        <v>#REF!</v>
      </c>
      <c r="DE12" s="12" t="e">
        <f>#REF!</f>
        <v>#REF!</v>
      </c>
      <c r="DF12" s="12" t="e">
        <f>#REF!</f>
        <v>#REF!</v>
      </c>
      <c r="DG12" s="12" t="e">
        <f>#REF!</f>
        <v>#REF!</v>
      </c>
      <c r="DH12" s="12" t="e">
        <f>#REF!</f>
        <v>#REF!</v>
      </c>
      <c r="DI12" s="12" t="e">
        <f>#REF!</f>
        <v>#REF!</v>
      </c>
      <c r="DJ12" s="12" t="e">
        <f>#REF!</f>
        <v>#REF!</v>
      </c>
      <c r="DL12" s="11" t="e">
        <f>#REF!</f>
        <v>#REF!</v>
      </c>
      <c r="DM12" s="12" t="e">
        <f>#REF!</f>
        <v>#REF!</v>
      </c>
      <c r="DN12" s="12" t="e">
        <f>#REF!</f>
        <v>#REF!</v>
      </c>
      <c r="DO12" s="12" t="e">
        <f>#REF!</f>
        <v>#REF!</v>
      </c>
      <c r="DP12" s="12" t="e">
        <f>#REF!</f>
        <v>#REF!</v>
      </c>
      <c r="DQ12" s="12" t="e">
        <f>#REF!</f>
        <v>#REF!</v>
      </c>
      <c r="DR12" s="12" t="e">
        <f>#REF!</f>
        <v>#REF!</v>
      </c>
      <c r="DS12" s="12" t="e">
        <f>#REF!</f>
        <v>#REF!</v>
      </c>
      <c r="DT12" s="12" t="e">
        <f>#REF!</f>
        <v>#REF!</v>
      </c>
      <c r="DU12" s="12" t="e">
        <f>#REF!</f>
        <v>#REF!</v>
      </c>
      <c r="DV12" s="12" t="e">
        <f>#REF!</f>
        <v>#REF!</v>
      </c>
      <c r="DW12" s="12" t="e">
        <f>#REF!</f>
        <v>#REF!</v>
      </c>
      <c r="DX12" s="12" t="e">
        <f>#REF!</f>
        <v>#REF!</v>
      </c>
      <c r="DY12" s="12" t="e">
        <f>#REF!</f>
        <v>#REF!</v>
      </c>
      <c r="DZ12" s="12" t="e">
        <f>#REF!</f>
        <v>#REF!</v>
      </c>
      <c r="EA12" s="12" t="e">
        <f>#REF!</f>
        <v>#REF!</v>
      </c>
      <c r="EB12" s="12" t="e">
        <f>#REF!</f>
        <v>#REF!</v>
      </c>
      <c r="EC12" s="12" t="e">
        <f>#REF!</f>
        <v>#REF!</v>
      </c>
      <c r="EE12" s="11" t="e">
        <f>#REF!</f>
        <v>#REF!</v>
      </c>
      <c r="EF12" s="12" t="e">
        <f>#REF!</f>
        <v>#REF!</v>
      </c>
      <c r="EG12" s="12" t="e">
        <f>#REF!</f>
        <v>#REF!</v>
      </c>
      <c r="EH12" s="12" t="e">
        <f>#REF!</f>
        <v>#REF!</v>
      </c>
      <c r="EI12" s="12" t="e">
        <f>#REF!</f>
        <v>#REF!</v>
      </c>
      <c r="EJ12" s="12" t="e">
        <f>#REF!</f>
        <v>#REF!</v>
      </c>
      <c r="EK12" s="12" t="e">
        <f>#REF!</f>
        <v>#REF!</v>
      </c>
      <c r="EL12" s="12" t="e">
        <f>#REF!</f>
        <v>#REF!</v>
      </c>
      <c r="EM12" s="12" t="e">
        <f>#REF!</f>
        <v>#REF!</v>
      </c>
      <c r="EN12" s="12" t="e">
        <f>#REF!</f>
        <v>#REF!</v>
      </c>
      <c r="EO12" s="12" t="e">
        <f>#REF!</f>
        <v>#REF!</v>
      </c>
      <c r="EP12" s="12" t="e">
        <f>#REF!</f>
        <v>#REF!</v>
      </c>
      <c r="EQ12" s="12" t="e">
        <f>#REF!</f>
        <v>#REF!</v>
      </c>
      <c r="ER12" s="12" t="e">
        <f>#REF!</f>
        <v>#REF!</v>
      </c>
      <c r="ES12" s="12" t="e">
        <f>#REF!</f>
        <v>#REF!</v>
      </c>
      <c r="ET12" s="12" t="e">
        <f>#REF!</f>
        <v>#REF!</v>
      </c>
      <c r="EU12" s="12" t="e">
        <f>#REF!</f>
        <v>#REF!</v>
      </c>
      <c r="EV12" s="12" t="e">
        <f>#REF!</f>
        <v>#REF!</v>
      </c>
      <c r="EX12" s="11" t="e">
        <f>#REF!</f>
        <v>#REF!</v>
      </c>
      <c r="EY12" s="12" t="e">
        <f>#REF!</f>
        <v>#REF!</v>
      </c>
      <c r="EZ12" s="12" t="e">
        <f>#REF!</f>
        <v>#REF!</v>
      </c>
      <c r="FA12" s="12" t="e">
        <f>#REF!</f>
        <v>#REF!</v>
      </c>
      <c r="FB12" s="12" t="e">
        <f>#REF!</f>
        <v>#REF!</v>
      </c>
      <c r="FC12" s="12" t="e">
        <f>#REF!</f>
        <v>#REF!</v>
      </c>
      <c r="FD12" s="12" t="e">
        <f>#REF!</f>
        <v>#REF!</v>
      </c>
      <c r="FE12" s="12" t="e">
        <f>#REF!</f>
        <v>#REF!</v>
      </c>
      <c r="FF12" s="12" t="e">
        <f>#REF!</f>
        <v>#REF!</v>
      </c>
      <c r="FG12" s="12" t="e">
        <f>#REF!</f>
        <v>#REF!</v>
      </c>
      <c r="FH12" s="12" t="e">
        <f>#REF!</f>
        <v>#REF!</v>
      </c>
      <c r="FI12" s="12" t="e">
        <f>#REF!</f>
        <v>#REF!</v>
      </c>
      <c r="FJ12" s="12" t="e">
        <f>#REF!</f>
        <v>#REF!</v>
      </c>
      <c r="FK12" s="12" t="e">
        <f>#REF!</f>
        <v>#REF!</v>
      </c>
      <c r="FL12" s="12" t="e">
        <f>#REF!</f>
        <v>#REF!</v>
      </c>
      <c r="FM12" s="12" t="e">
        <f>#REF!</f>
        <v>#REF!</v>
      </c>
      <c r="FN12" s="12" t="e">
        <f>#REF!</f>
        <v>#REF!</v>
      </c>
      <c r="FO12" s="12" t="e">
        <f>#REF!</f>
        <v>#REF!</v>
      </c>
      <c r="FQ12" s="11" t="e">
        <f>#REF!</f>
        <v>#REF!</v>
      </c>
      <c r="FR12" s="12" t="e">
        <f>#REF!</f>
        <v>#REF!</v>
      </c>
      <c r="FS12" s="12" t="e">
        <f>#REF!</f>
        <v>#REF!</v>
      </c>
      <c r="FT12" s="12" t="e">
        <f>#REF!</f>
        <v>#REF!</v>
      </c>
      <c r="FU12" s="12" t="e">
        <f>#REF!</f>
        <v>#REF!</v>
      </c>
      <c r="FV12" s="12" t="e">
        <f>#REF!</f>
        <v>#REF!</v>
      </c>
      <c r="FW12" s="12" t="e">
        <f>#REF!</f>
        <v>#REF!</v>
      </c>
      <c r="FX12" s="12" t="e">
        <f>#REF!</f>
        <v>#REF!</v>
      </c>
      <c r="FY12" s="12" t="e">
        <f>#REF!</f>
        <v>#REF!</v>
      </c>
      <c r="FZ12" s="12" t="e">
        <f>#REF!</f>
        <v>#REF!</v>
      </c>
      <c r="GA12" s="12" t="e">
        <f>#REF!</f>
        <v>#REF!</v>
      </c>
      <c r="GB12" s="12" t="e">
        <f>#REF!</f>
        <v>#REF!</v>
      </c>
      <c r="GC12" s="12" t="e">
        <f>#REF!</f>
        <v>#REF!</v>
      </c>
      <c r="GD12" s="12" t="e">
        <f>#REF!</f>
        <v>#REF!</v>
      </c>
      <c r="GE12" s="12" t="e">
        <f>#REF!</f>
        <v>#REF!</v>
      </c>
      <c r="GF12" s="12" t="e">
        <f>#REF!</f>
        <v>#REF!</v>
      </c>
      <c r="GG12" s="12" t="e">
        <f>#REF!</f>
        <v>#REF!</v>
      </c>
      <c r="GH12" s="12" t="e">
        <f>#REF!</f>
        <v>#REF!</v>
      </c>
      <c r="GJ12" s="11" t="e">
        <f>#REF!</f>
        <v>#REF!</v>
      </c>
      <c r="GK12" s="12" t="e">
        <f>#REF!</f>
        <v>#REF!</v>
      </c>
      <c r="GL12" s="12" t="e">
        <f>#REF!</f>
        <v>#REF!</v>
      </c>
      <c r="GM12" s="12" t="e">
        <f>#REF!</f>
        <v>#REF!</v>
      </c>
      <c r="GN12" s="12" t="e">
        <f>#REF!</f>
        <v>#REF!</v>
      </c>
      <c r="GO12" s="12" t="e">
        <f>#REF!</f>
        <v>#REF!</v>
      </c>
      <c r="GP12" s="12" t="e">
        <f>#REF!</f>
        <v>#REF!</v>
      </c>
      <c r="GQ12" s="12" t="e">
        <f>#REF!</f>
        <v>#REF!</v>
      </c>
      <c r="GR12" s="12" t="e">
        <f>#REF!</f>
        <v>#REF!</v>
      </c>
      <c r="GS12" s="12" t="e">
        <f>#REF!</f>
        <v>#REF!</v>
      </c>
      <c r="GT12" s="12" t="e">
        <f>#REF!</f>
        <v>#REF!</v>
      </c>
      <c r="GU12" s="12" t="e">
        <f>#REF!</f>
        <v>#REF!</v>
      </c>
      <c r="GV12" s="12" t="e">
        <f>#REF!</f>
        <v>#REF!</v>
      </c>
      <c r="GW12" s="12" t="e">
        <f>#REF!</f>
        <v>#REF!</v>
      </c>
      <c r="GX12" s="12" t="e">
        <f>#REF!</f>
        <v>#REF!</v>
      </c>
      <c r="GY12" s="12" t="e">
        <f>#REF!</f>
        <v>#REF!</v>
      </c>
      <c r="GZ12" s="12" t="e">
        <f>#REF!</f>
        <v>#REF!</v>
      </c>
      <c r="HA12" s="12" t="e">
        <f>#REF!</f>
        <v>#REF!</v>
      </c>
      <c r="HC12" s="11" t="e">
        <f>#REF!</f>
        <v>#REF!</v>
      </c>
      <c r="HD12" s="12" t="e">
        <f>#REF!</f>
        <v>#REF!</v>
      </c>
      <c r="HE12" s="12" t="e">
        <f>#REF!</f>
        <v>#REF!</v>
      </c>
      <c r="HF12" s="12" t="e">
        <f>#REF!</f>
        <v>#REF!</v>
      </c>
      <c r="HG12" s="12" t="e">
        <f>#REF!</f>
        <v>#REF!</v>
      </c>
      <c r="HH12" s="12" t="e">
        <f>#REF!</f>
        <v>#REF!</v>
      </c>
      <c r="HI12" s="12" t="e">
        <f>#REF!</f>
        <v>#REF!</v>
      </c>
      <c r="HJ12" s="12" t="e">
        <f>#REF!</f>
        <v>#REF!</v>
      </c>
      <c r="HK12" s="12" t="e">
        <f>#REF!</f>
        <v>#REF!</v>
      </c>
      <c r="HL12" s="12" t="e">
        <f>#REF!</f>
        <v>#REF!</v>
      </c>
      <c r="HM12" s="12" t="e">
        <f>#REF!</f>
        <v>#REF!</v>
      </c>
      <c r="HN12" s="12" t="e">
        <f>#REF!</f>
        <v>#REF!</v>
      </c>
      <c r="HO12" s="12" t="e">
        <f>#REF!</f>
        <v>#REF!</v>
      </c>
      <c r="HP12" s="12" t="e">
        <f>#REF!</f>
        <v>#REF!</v>
      </c>
      <c r="HQ12" s="12" t="e">
        <f>#REF!</f>
        <v>#REF!</v>
      </c>
      <c r="HR12" s="12" t="e">
        <f>#REF!</f>
        <v>#REF!</v>
      </c>
      <c r="HS12" s="12" t="e">
        <f>#REF!</f>
        <v>#REF!</v>
      </c>
      <c r="HT12" s="12" t="e">
        <f>#REF!</f>
        <v>#REF!</v>
      </c>
      <c r="HV12" s="11" t="e">
        <f>#REF!</f>
        <v>#REF!</v>
      </c>
      <c r="HW12" s="12" t="e">
        <f>#REF!</f>
        <v>#REF!</v>
      </c>
      <c r="HX12" s="12" t="e">
        <f>#REF!</f>
        <v>#REF!</v>
      </c>
      <c r="HY12" s="12" t="e">
        <f>#REF!</f>
        <v>#REF!</v>
      </c>
      <c r="HZ12" s="12" t="e">
        <f>#REF!</f>
        <v>#REF!</v>
      </c>
      <c r="IA12" s="12" t="e">
        <f>#REF!</f>
        <v>#REF!</v>
      </c>
      <c r="IB12" s="12" t="e">
        <f>#REF!</f>
        <v>#REF!</v>
      </c>
      <c r="IC12" s="12" t="e">
        <f>#REF!</f>
        <v>#REF!</v>
      </c>
      <c r="ID12" s="12" t="e">
        <f>#REF!</f>
        <v>#REF!</v>
      </c>
      <c r="IE12" s="12" t="e">
        <f>#REF!</f>
        <v>#REF!</v>
      </c>
      <c r="IF12" s="12" t="e">
        <f>#REF!</f>
        <v>#REF!</v>
      </c>
      <c r="IG12" s="12" t="e">
        <f>#REF!</f>
        <v>#REF!</v>
      </c>
      <c r="IH12" s="12" t="e">
        <f>#REF!</f>
        <v>#REF!</v>
      </c>
      <c r="II12" s="12" t="e">
        <f>#REF!</f>
        <v>#REF!</v>
      </c>
      <c r="IJ12" s="12" t="e">
        <f>#REF!</f>
        <v>#REF!</v>
      </c>
      <c r="IK12" s="12" t="e">
        <f>#REF!</f>
        <v>#REF!</v>
      </c>
      <c r="IL12" s="12" t="e">
        <f>#REF!</f>
        <v>#REF!</v>
      </c>
      <c r="IM12" s="12" t="e">
        <f>#REF!</f>
        <v>#REF!</v>
      </c>
      <c r="IO12" s="11" t="e">
        <f>#REF!</f>
        <v>#REF!</v>
      </c>
      <c r="IP12" s="12" t="e">
        <f>#REF!</f>
        <v>#REF!</v>
      </c>
      <c r="IQ12" s="12" t="e">
        <f>#REF!</f>
        <v>#REF!</v>
      </c>
      <c r="IR12" s="12" t="e">
        <f>#REF!</f>
        <v>#REF!</v>
      </c>
      <c r="IS12" s="12" t="e">
        <f>#REF!</f>
        <v>#REF!</v>
      </c>
      <c r="IT12" s="12" t="e">
        <f>#REF!</f>
        <v>#REF!</v>
      </c>
      <c r="IU12" s="12" t="e">
        <f>#REF!</f>
        <v>#REF!</v>
      </c>
      <c r="IV12" s="12" t="e">
        <f>#REF!</f>
        <v>#REF!</v>
      </c>
      <c r="IW12" s="12" t="e">
        <f>#REF!</f>
        <v>#REF!</v>
      </c>
      <c r="IX12" s="12" t="e">
        <f>#REF!</f>
        <v>#REF!</v>
      </c>
      <c r="IY12" s="12" t="e">
        <f>#REF!</f>
        <v>#REF!</v>
      </c>
      <c r="IZ12" s="12" t="e">
        <f>#REF!</f>
        <v>#REF!</v>
      </c>
      <c r="JA12" s="12" t="e">
        <f>#REF!</f>
        <v>#REF!</v>
      </c>
      <c r="JB12" s="12" t="e">
        <f>#REF!</f>
        <v>#REF!</v>
      </c>
      <c r="JC12" s="12" t="e">
        <f>#REF!</f>
        <v>#REF!</v>
      </c>
      <c r="JD12" s="12" t="e">
        <f>#REF!</f>
        <v>#REF!</v>
      </c>
      <c r="JE12" s="12" t="e">
        <f>#REF!</f>
        <v>#REF!</v>
      </c>
      <c r="JF12" s="12" t="e">
        <f>#REF!</f>
        <v>#REF!</v>
      </c>
      <c r="JH12" s="11" t="e">
        <f>#REF!</f>
        <v>#REF!</v>
      </c>
      <c r="JI12" s="12" t="e">
        <f>#REF!</f>
        <v>#REF!</v>
      </c>
      <c r="JJ12" s="12" t="e">
        <f>#REF!</f>
        <v>#REF!</v>
      </c>
      <c r="JK12" s="12" t="e">
        <f>#REF!</f>
        <v>#REF!</v>
      </c>
      <c r="JL12" s="12" t="e">
        <f>#REF!</f>
        <v>#REF!</v>
      </c>
      <c r="JM12" s="12" t="e">
        <f>#REF!</f>
        <v>#REF!</v>
      </c>
      <c r="JN12" s="12" t="e">
        <f>#REF!</f>
        <v>#REF!</v>
      </c>
      <c r="JO12" s="12" t="e">
        <f>#REF!</f>
        <v>#REF!</v>
      </c>
      <c r="JP12" s="12" t="e">
        <f>#REF!</f>
        <v>#REF!</v>
      </c>
      <c r="JQ12" s="12" t="e">
        <f>#REF!</f>
        <v>#REF!</v>
      </c>
      <c r="JR12" s="12" t="e">
        <f>#REF!</f>
        <v>#REF!</v>
      </c>
      <c r="JS12" s="12" t="e">
        <f>#REF!</f>
        <v>#REF!</v>
      </c>
      <c r="JT12" s="12" t="e">
        <f>#REF!</f>
        <v>#REF!</v>
      </c>
      <c r="JU12" s="12" t="e">
        <f>#REF!</f>
        <v>#REF!</v>
      </c>
      <c r="JV12" s="12" t="e">
        <f>#REF!</f>
        <v>#REF!</v>
      </c>
      <c r="JW12" s="12" t="e">
        <f>#REF!</f>
        <v>#REF!</v>
      </c>
      <c r="JX12" s="12" t="e">
        <f>#REF!</f>
        <v>#REF!</v>
      </c>
      <c r="JY12" s="12" t="e">
        <f>#REF!</f>
        <v>#REF!</v>
      </c>
    </row>
    <row r="13" spans="1:285" x14ac:dyDescent="0.25">
      <c r="A13" s="5" t="s">
        <v>290</v>
      </c>
      <c r="B13" s="11" t="e">
        <f>#REF!</f>
        <v>#REF!</v>
      </c>
      <c r="C13" s="12" t="e">
        <f>#REF!</f>
        <v>#REF!</v>
      </c>
      <c r="D13" s="12" t="e">
        <f>#REF!</f>
        <v>#REF!</v>
      </c>
      <c r="E13" s="12" t="e">
        <f>#REF!</f>
        <v>#REF!</v>
      </c>
      <c r="F13" s="12" t="e">
        <f>#REF!</f>
        <v>#REF!</v>
      </c>
      <c r="G13" s="12" t="e">
        <f>#REF!</f>
        <v>#REF!</v>
      </c>
      <c r="H13" s="12" t="e">
        <f>#REF!</f>
        <v>#REF!</v>
      </c>
      <c r="I13" s="12" t="e">
        <f>#REF!</f>
        <v>#REF!</v>
      </c>
      <c r="J13" s="12" t="e">
        <f>#REF!</f>
        <v>#REF!</v>
      </c>
      <c r="K13" s="12" t="e">
        <f>#REF!</f>
        <v>#REF!</v>
      </c>
      <c r="L13" s="12" t="e">
        <f>#REF!</f>
        <v>#REF!</v>
      </c>
      <c r="M13" s="12" t="e">
        <f>#REF!</f>
        <v>#REF!</v>
      </c>
      <c r="N13" s="12" t="e">
        <f>#REF!</f>
        <v>#REF!</v>
      </c>
      <c r="O13" s="12" t="e">
        <f>#REF!</f>
        <v>#REF!</v>
      </c>
      <c r="P13" s="12" t="e">
        <f>#REF!</f>
        <v>#REF!</v>
      </c>
      <c r="Q13" s="12" t="e">
        <f>#REF!</f>
        <v>#REF!</v>
      </c>
      <c r="R13" s="12" t="e">
        <f>#REF!</f>
        <v>#REF!</v>
      </c>
      <c r="S13" s="12" t="e">
        <f>#REF!</f>
        <v>#REF!</v>
      </c>
      <c r="U13" s="11" t="e">
        <f>#REF!</f>
        <v>#REF!</v>
      </c>
      <c r="V13" s="12" t="e">
        <f>#REF!</f>
        <v>#REF!</v>
      </c>
      <c r="W13" s="12" t="e">
        <f>#REF!</f>
        <v>#REF!</v>
      </c>
      <c r="X13" s="12" t="e">
        <f>#REF!</f>
        <v>#REF!</v>
      </c>
      <c r="Y13" s="12" t="e">
        <f>#REF!</f>
        <v>#REF!</v>
      </c>
      <c r="Z13" s="12" t="e">
        <f>#REF!</f>
        <v>#REF!</v>
      </c>
      <c r="AA13" s="12" t="e">
        <f>#REF!</f>
        <v>#REF!</v>
      </c>
      <c r="AB13" s="12" t="e">
        <f>#REF!</f>
        <v>#REF!</v>
      </c>
      <c r="AC13" s="12" t="e">
        <f>#REF!</f>
        <v>#REF!</v>
      </c>
      <c r="AD13" s="12" t="e">
        <f>#REF!</f>
        <v>#REF!</v>
      </c>
      <c r="AE13" s="12" t="e">
        <f>#REF!</f>
        <v>#REF!</v>
      </c>
      <c r="AF13" s="12" t="e">
        <f>#REF!</f>
        <v>#REF!</v>
      </c>
      <c r="AG13" s="12" t="e">
        <f>#REF!</f>
        <v>#REF!</v>
      </c>
      <c r="AH13" s="12" t="e">
        <f>#REF!</f>
        <v>#REF!</v>
      </c>
      <c r="AI13" s="12" t="e">
        <f>#REF!</f>
        <v>#REF!</v>
      </c>
      <c r="AJ13" s="12" t="e">
        <f>#REF!</f>
        <v>#REF!</v>
      </c>
      <c r="AK13" s="12" t="e">
        <f>#REF!</f>
        <v>#REF!</v>
      </c>
      <c r="AL13" s="12" t="e">
        <f>#REF!</f>
        <v>#REF!</v>
      </c>
      <c r="AN13" s="11" t="e">
        <f>#REF!</f>
        <v>#REF!</v>
      </c>
      <c r="AO13" s="12" t="e">
        <f>#REF!</f>
        <v>#REF!</v>
      </c>
      <c r="AP13" s="12" t="e">
        <f>#REF!</f>
        <v>#REF!</v>
      </c>
      <c r="AQ13" s="12" t="e">
        <f>#REF!</f>
        <v>#REF!</v>
      </c>
      <c r="AR13" s="12" t="e">
        <f>#REF!</f>
        <v>#REF!</v>
      </c>
      <c r="AS13" s="12" t="e">
        <f>#REF!</f>
        <v>#REF!</v>
      </c>
      <c r="AT13" s="12" t="e">
        <f>#REF!</f>
        <v>#REF!</v>
      </c>
      <c r="AU13" s="12" t="e">
        <f>#REF!</f>
        <v>#REF!</v>
      </c>
      <c r="AV13" s="12" t="e">
        <f>#REF!</f>
        <v>#REF!</v>
      </c>
      <c r="AW13" s="12" t="e">
        <f>#REF!</f>
        <v>#REF!</v>
      </c>
      <c r="AX13" s="12" t="e">
        <f>#REF!</f>
        <v>#REF!</v>
      </c>
      <c r="AY13" s="12" t="e">
        <f>#REF!</f>
        <v>#REF!</v>
      </c>
      <c r="AZ13" s="12" t="e">
        <f>#REF!</f>
        <v>#REF!</v>
      </c>
      <c r="BA13" s="12" t="e">
        <f>#REF!</f>
        <v>#REF!</v>
      </c>
      <c r="BB13" s="12" t="e">
        <f>#REF!</f>
        <v>#REF!</v>
      </c>
      <c r="BC13" s="12" t="e">
        <f>#REF!</f>
        <v>#REF!</v>
      </c>
      <c r="BD13" s="12" t="e">
        <f>#REF!</f>
        <v>#REF!</v>
      </c>
      <c r="BE13" s="12" t="e">
        <f>#REF!</f>
        <v>#REF!</v>
      </c>
      <c r="BG13" s="11" t="e">
        <f>#REF!</f>
        <v>#REF!</v>
      </c>
      <c r="BH13" s="12" t="e">
        <f>#REF!</f>
        <v>#REF!</v>
      </c>
      <c r="BI13" s="12" t="e">
        <f>#REF!</f>
        <v>#REF!</v>
      </c>
      <c r="BJ13" s="12" t="e">
        <f>#REF!</f>
        <v>#REF!</v>
      </c>
      <c r="BK13" s="12" t="e">
        <f>#REF!</f>
        <v>#REF!</v>
      </c>
      <c r="BL13" s="12" t="e">
        <f>#REF!</f>
        <v>#REF!</v>
      </c>
      <c r="BM13" s="12" t="e">
        <f>#REF!</f>
        <v>#REF!</v>
      </c>
      <c r="BN13" s="12" t="e">
        <f>#REF!</f>
        <v>#REF!</v>
      </c>
      <c r="BO13" s="12" t="e">
        <f>#REF!</f>
        <v>#REF!</v>
      </c>
      <c r="BP13" s="12" t="e">
        <f>#REF!</f>
        <v>#REF!</v>
      </c>
      <c r="BQ13" s="12" t="e">
        <f>#REF!</f>
        <v>#REF!</v>
      </c>
      <c r="BR13" s="12" t="e">
        <f>#REF!</f>
        <v>#REF!</v>
      </c>
      <c r="BS13" s="12" t="e">
        <f>#REF!</f>
        <v>#REF!</v>
      </c>
      <c r="BT13" s="12" t="e">
        <f>#REF!</f>
        <v>#REF!</v>
      </c>
      <c r="BU13" s="12" t="e">
        <f>#REF!</f>
        <v>#REF!</v>
      </c>
      <c r="BV13" s="12" t="e">
        <f>#REF!</f>
        <v>#REF!</v>
      </c>
      <c r="BW13" s="12" t="e">
        <f>#REF!</f>
        <v>#REF!</v>
      </c>
      <c r="BX13" s="12" t="e">
        <f>#REF!</f>
        <v>#REF!</v>
      </c>
      <c r="BZ13" s="11" t="e">
        <f>#REF!</f>
        <v>#REF!</v>
      </c>
      <c r="CA13" s="12" t="e">
        <f>#REF!</f>
        <v>#REF!</v>
      </c>
      <c r="CB13" s="12" t="e">
        <f>#REF!</f>
        <v>#REF!</v>
      </c>
      <c r="CC13" s="12" t="e">
        <f>#REF!</f>
        <v>#REF!</v>
      </c>
      <c r="CD13" s="12" t="e">
        <f>#REF!</f>
        <v>#REF!</v>
      </c>
      <c r="CE13" s="12" t="e">
        <f>#REF!</f>
        <v>#REF!</v>
      </c>
      <c r="CF13" s="12" t="e">
        <f>#REF!</f>
        <v>#REF!</v>
      </c>
      <c r="CG13" s="12" t="e">
        <f>#REF!</f>
        <v>#REF!</v>
      </c>
      <c r="CH13" s="12" t="e">
        <f>#REF!</f>
        <v>#REF!</v>
      </c>
      <c r="CI13" s="12" t="e">
        <f>#REF!</f>
        <v>#REF!</v>
      </c>
      <c r="CJ13" s="12" t="e">
        <f>#REF!</f>
        <v>#REF!</v>
      </c>
      <c r="CK13" s="12" t="e">
        <f>#REF!</f>
        <v>#REF!</v>
      </c>
      <c r="CL13" s="12" t="e">
        <f>#REF!</f>
        <v>#REF!</v>
      </c>
      <c r="CM13" s="12" t="e">
        <f>#REF!</f>
        <v>#REF!</v>
      </c>
      <c r="CN13" s="12" t="e">
        <f>#REF!</f>
        <v>#REF!</v>
      </c>
      <c r="CO13" s="12" t="e">
        <f>#REF!</f>
        <v>#REF!</v>
      </c>
      <c r="CP13" s="12" t="e">
        <f>#REF!</f>
        <v>#REF!</v>
      </c>
      <c r="CQ13" s="12" t="e">
        <f>#REF!</f>
        <v>#REF!</v>
      </c>
      <c r="CS13" s="11" t="e">
        <f>#REF!</f>
        <v>#REF!</v>
      </c>
      <c r="CT13" s="12" t="e">
        <f>#REF!</f>
        <v>#REF!</v>
      </c>
      <c r="CU13" s="12" t="e">
        <f>#REF!</f>
        <v>#REF!</v>
      </c>
      <c r="CV13" s="12" t="e">
        <f>#REF!</f>
        <v>#REF!</v>
      </c>
      <c r="CW13" s="12" t="e">
        <f>#REF!</f>
        <v>#REF!</v>
      </c>
      <c r="CX13" s="12" t="e">
        <f>#REF!</f>
        <v>#REF!</v>
      </c>
      <c r="CY13" s="12" t="e">
        <f>#REF!</f>
        <v>#REF!</v>
      </c>
      <c r="CZ13" s="12" t="e">
        <f>#REF!</f>
        <v>#REF!</v>
      </c>
      <c r="DA13" s="12" t="e">
        <f>#REF!</f>
        <v>#REF!</v>
      </c>
      <c r="DB13" s="12" t="e">
        <f>#REF!</f>
        <v>#REF!</v>
      </c>
      <c r="DC13" s="12" t="e">
        <f>#REF!</f>
        <v>#REF!</v>
      </c>
      <c r="DD13" s="12" t="e">
        <f>#REF!</f>
        <v>#REF!</v>
      </c>
      <c r="DE13" s="12" t="e">
        <f>#REF!</f>
        <v>#REF!</v>
      </c>
      <c r="DF13" s="12" t="e">
        <f>#REF!</f>
        <v>#REF!</v>
      </c>
      <c r="DG13" s="12" t="e">
        <f>#REF!</f>
        <v>#REF!</v>
      </c>
      <c r="DH13" s="12" t="e">
        <f>#REF!</f>
        <v>#REF!</v>
      </c>
      <c r="DI13" s="12" t="e">
        <f>#REF!</f>
        <v>#REF!</v>
      </c>
      <c r="DJ13" s="12" t="e">
        <f>#REF!</f>
        <v>#REF!</v>
      </c>
      <c r="DL13" s="11" t="e">
        <f>#REF!</f>
        <v>#REF!</v>
      </c>
      <c r="DM13" s="12" t="e">
        <f>#REF!</f>
        <v>#REF!</v>
      </c>
      <c r="DN13" s="12" t="e">
        <f>#REF!</f>
        <v>#REF!</v>
      </c>
      <c r="DO13" s="12" t="e">
        <f>#REF!</f>
        <v>#REF!</v>
      </c>
      <c r="DP13" s="12" t="e">
        <f>#REF!</f>
        <v>#REF!</v>
      </c>
      <c r="DQ13" s="12" t="e">
        <f>#REF!</f>
        <v>#REF!</v>
      </c>
      <c r="DR13" s="12" t="e">
        <f>#REF!</f>
        <v>#REF!</v>
      </c>
      <c r="DS13" s="12" t="e">
        <f>#REF!</f>
        <v>#REF!</v>
      </c>
      <c r="DT13" s="12" t="e">
        <f>#REF!</f>
        <v>#REF!</v>
      </c>
      <c r="DU13" s="12" t="e">
        <f>#REF!</f>
        <v>#REF!</v>
      </c>
      <c r="DV13" s="12" t="e">
        <f>#REF!</f>
        <v>#REF!</v>
      </c>
      <c r="DW13" s="12" t="e">
        <f>#REF!</f>
        <v>#REF!</v>
      </c>
      <c r="DX13" s="12" t="e">
        <f>#REF!</f>
        <v>#REF!</v>
      </c>
      <c r="DY13" s="12" t="e">
        <f>#REF!</f>
        <v>#REF!</v>
      </c>
      <c r="DZ13" s="12" t="e">
        <f>#REF!</f>
        <v>#REF!</v>
      </c>
      <c r="EA13" s="12" t="e">
        <f>#REF!</f>
        <v>#REF!</v>
      </c>
      <c r="EB13" s="12" t="e">
        <f>#REF!</f>
        <v>#REF!</v>
      </c>
      <c r="EC13" s="12" t="e">
        <f>#REF!</f>
        <v>#REF!</v>
      </c>
      <c r="EE13" s="11" t="e">
        <f>#REF!</f>
        <v>#REF!</v>
      </c>
      <c r="EF13" s="12" t="e">
        <f>#REF!</f>
        <v>#REF!</v>
      </c>
      <c r="EG13" s="12" t="e">
        <f>#REF!</f>
        <v>#REF!</v>
      </c>
      <c r="EH13" s="12" t="e">
        <f>#REF!</f>
        <v>#REF!</v>
      </c>
      <c r="EI13" s="12" t="e">
        <f>#REF!</f>
        <v>#REF!</v>
      </c>
      <c r="EJ13" s="12" t="e">
        <f>#REF!</f>
        <v>#REF!</v>
      </c>
      <c r="EK13" s="12" t="e">
        <f>#REF!</f>
        <v>#REF!</v>
      </c>
      <c r="EL13" s="12" t="e">
        <f>#REF!</f>
        <v>#REF!</v>
      </c>
      <c r="EM13" s="12" t="e">
        <f>#REF!</f>
        <v>#REF!</v>
      </c>
      <c r="EN13" s="12" t="e">
        <f>#REF!</f>
        <v>#REF!</v>
      </c>
      <c r="EO13" s="12" t="e">
        <f>#REF!</f>
        <v>#REF!</v>
      </c>
      <c r="EP13" s="12" t="e">
        <f>#REF!</f>
        <v>#REF!</v>
      </c>
      <c r="EQ13" s="12" t="e">
        <f>#REF!</f>
        <v>#REF!</v>
      </c>
      <c r="ER13" s="12" t="e">
        <f>#REF!</f>
        <v>#REF!</v>
      </c>
      <c r="ES13" s="12" t="e">
        <f>#REF!</f>
        <v>#REF!</v>
      </c>
      <c r="ET13" s="12" t="e">
        <f>#REF!</f>
        <v>#REF!</v>
      </c>
      <c r="EU13" s="12" t="e">
        <f>#REF!</f>
        <v>#REF!</v>
      </c>
      <c r="EV13" s="12" t="e">
        <f>#REF!</f>
        <v>#REF!</v>
      </c>
      <c r="EX13" s="11" t="e">
        <f>#REF!</f>
        <v>#REF!</v>
      </c>
      <c r="EY13" s="12" t="e">
        <f>#REF!</f>
        <v>#REF!</v>
      </c>
      <c r="EZ13" s="12" t="e">
        <f>#REF!</f>
        <v>#REF!</v>
      </c>
      <c r="FA13" s="12" t="e">
        <f>#REF!</f>
        <v>#REF!</v>
      </c>
      <c r="FB13" s="12" t="e">
        <f>#REF!</f>
        <v>#REF!</v>
      </c>
      <c r="FC13" s="12" t="e">
        <f>#REF!</f>
        <v>#REF!</v>
      </c>
      <c r="FD13" s="12" t="e">
        <f>#REF!</f>
        <v>#REF!</v>
      </c>
      <c r="FE13" s="12" t="e">
        <f>#REF!</f>
        <v>#REF!</v>
      </c>
      <c r="FF13" s="12" t="e">
        <f>#REF!</f>
        <v>#REF!</v>
      </c>
      <c r="FG13" s="12" t="e">
        <f>#REF!</f>
        <v>#REF!</v>
      </c>
      <c r="FH13" s="12" t="e">
        <f>#REF!</f>
        <v>#REF!</v>
      </c>
      <c r="FI13" s="12" t="e">
        <f>#REF!</f>
        <v>#REF!</v>
      </c>
      <c r="FJ13" s="12" t="e">
        <f>#REF!</f>
        <v>#REF!</v>
      </c>
      <c r="FK13" s="12" t="e">
        <f>#REF!</f>
        <v>#REF!</v>
      </c>
      <c r="FL13" s="12" t="e">
        <f>#REF!</f>
        <v>#REF!</v>
      </c>
      <c r="FM13" s="12" t="e">
        <f>#REF!</f>
        <v>#REF!</v>
      </c>
      <c r="FN13" s="12" t="e">
        <f>#REF!</f>
        <v>#REF!</v>
      </c>
      <c r="FO13" s="12" t="e">
        <f>#REF!</f>
        <v>#REF!</v>
      </c>
      <c r="FQ13" s="11" t="e">
        <f>#REF!</f>
        <v>#REF!</v>
      </c>
      <c r="FR13" s="12" t="e">
        <f>#REF!</f>
        <v>#REF!</v>
      </c>
      <c r="FS13" s="12" t="e">
        <f>#REF!</f>
        <v>#REF!</v>
      </c>
      <c r="FT13" s="12" t="e">
        <f>#REF!</f>
        <v>#REF!</v>
      </c>
      <c r="FU13" s="12" t="e">
        <f>#REF!</f>
        <v>#REF!</v>
      </c>
      <c r="FV13" s="12" t="e">
        <f>#REF!</f>
        <v>#REF!</v>
      </c>
      <c r="FW13" s="12" t="e">
        <f>#REF!</f>
        <v>#REF!</v>
      </c>
      <c r="FX13" s="12" t="e">
        <f>#REF!</f>
        <v>#REF!</v>
      </c>
      <c r="FY13" s="12" t="e">
        <f>#REF!</f>
        <v>#REF!</v>
      </c>
      <c r="FZ13" s="12" t="e">
        <f>#REF!</f>
        <v>#REF!</v>
      </c>
      <c r="GA13" s="12" t="e">
        <f>#REF!</f>
        <v>#REF!</v>
      </c>
      <c r="GB13" s="12" t="e">
        <f>#REF!</f>
        <v>#REF!</v>
      </c>
      <c r="GC13" s="12" t="e">
        <f>#REF!</f>
        <v>#REF!</v>
      </c>
      <c r="GD13" s="12" t="e">
        <f>#REF!</f>
        <v>#REF!</v>
      </c>
      <c r="GE13" s="12" t="e">
        <f>#REF!</f>
        <v>#REF!</v>
      </c>
      <c r="GF13" s="12" t="e">
        <f>#REF!</f>
        <v>#REF!</v>
      </c>
      <c r="GG13" s="12" t="e">
        <f>#REF!</f>
        <v>#REF!</v>
      </c>
      <c r="GH13" s="12" t="e">
        <f>#REF!</f>
        <v>#REF!</v>
      </c>
      <c r="GJ13" s="11" t="e">
        <f>#REF!</f>
        <v>#REF!</v>
      </c>
      <c r="GK13" s="12" t="e">
        <f>#REF!</f>
        <v>#REF!</v>
      </c>
      <c r="GL13" s="12" t="e">
        <f>#REF!</f>
        <v>#REF!</v>
      </c>
      <c r="GM13" s="12" t="e">
        <f>#REF!</f>
        <v>#REF!</v>
      </c>
      <c r="GN13" s="12" t="e">
        <f>#REF!</f>
        <v>#REF!</v>
      </c>
      <c r="GO13" s="12" t="e">
        <f>#REF!</f>
        <v>#REF!</v>
      </c>
      <c r="GP13" s="12" t="e">
        <f>#REF!</f>
        <v>#REF!</v>
      </c>
      <c r="GQ13" s="12" t="e">
        <f>#REF!</f>
        <v>#REF!</v>
      </c>
      <c r="GR13" s="12" t="e">
        <f>#REF!</f>
        <v>#REF!</v>
      </c>
      <c r="GS13" s="12" t="e">
        <f>#REF!</f>
        <v>#REF!</v>
      </c>
      <c r="GT13" s="12" t="e">
        <f>#REF!</f>
        <v>#REF!</v>
      </c>
      <c r="GU13" s="12" t="e">
        <f>#REF!</f>
        <v>#REF!</v>
      </c>
      <c r="GV13" s="12" t="e">
        <f>#REF!</f>
        <v>#REF!</v>
      </c>
      <c r="GW13" s="12" t="e">
        <f>#REF!</f>
        <v>#REF!</v>
      </c>
      <c r="GX13" s="12" t="e">
        <f>#REF!</f>
        <v>#REF!</v>
      </c>
      <c r="GY13" s="12" t="e">
        <f>#REF!</f>
        <v>#REF!</v>
      </c>
      <c r="GZ13" s="12" t="e">
        <f>#REF!</f>
        <v>#REF!</v>
      </c>
      <c r="HA13" s="12" t="e">
        <f>#REF!</f>
        <v>#REF!</v>
      </c>
      <c r="HC13" s="11" t="e">
        <f>#REF!</f>
        <v>#REF!</v>
      </c>
      <c r="HD13" s="12" t="e">
        <f>#REF!</f>
        <v>#REF!</v>
      </c>
      <c r="HE13" s="12" t="e">
        <f>#REF!</f>
        <v>#REF!</v>
      </c>
      <c r="HF13" s="12" t="e">
        <f>#REF!</f>
        <v>#REF!</v>
      </c>
      <c r="HG13" s="12" t="e">
        <f>#REF!</f>
        <v>#REF!</v>
      </c>
      <c r="HH13" s="12" t="e">
        <f>#REF!</f>
        <v>#REF!</v>
      </c>
      <c r="HI13" s="12" t="e">
        <f>#REF!</f>
        <v>#REF!</v>
      </c>
      <c r="HJ13" s="12" t="e">
        <f>#REF!</f>
        <v>#REF!</v>
      </c>
      <c r="HK13" s="12" t="e">
        <f>#REF!</f>
        <v>#REF!</v>
      </c>
      <c r="HL13" s="12" t="e">
        <f>#REF!</f>
        <v>#REF!</v>
      </c>
      <c r="HM13" s="12" t="e">
        <f>#REF!</f>
        <v>#REF!</v>
      </c>
      <c r="HN13" s="12" t="e">
        <f>#REF!</f>
        <v>#REF!</v>
      </c>
      <c r="HO13" s="12" t="e">
        <f>#REF!</f>
        <v>#REF!</v>
      </c>
      <c r="HP13" s="12" t="e">
        <f>#REF!</f>
        <v>#REF!</v>
      </c>
      <c r="HQ13" s="12" t="e">
        <f>#REF!</f>
        <v>#REF!</v>
      </c>
      <c r="HR13" s="12" t="e">
        <f>#REF!</f>
        <v>#REF!</v>
      </c>
      <c r="HS13" s="12" t="e">
        <f>#REF!</f>
        <v>#REF!</v>
      </c>
      <c r="HT13" s="12" t="e">
        <f>#REF!</f>
        <v>#REF!</v>
      </c>
      <c r="HV13" s="11" t="e">
        <f>#REF!</f>
        <v>#REF!</v>
      </c>
      <c r="HW13" s="12" t="e">
        <f>#REF!</f>
        <v>#REF!</v>
      </c>
      <c r="HX13" s="12" t="e">
        <f>#REF!</f>
        <v>#REF!</v>
      </c>
      <c r="HY13" s="12" t="e">
        <f>#REF!</f>
        <v>#REF!</v>
      </c>
      <c r="HZ13" s="12" t="e">
        <f>#REF!</f>
        <v>#REF!</v>
      </c>
      <c r="IA13" s="12" t="e">
        <f>#REF!</f>
        <v>#REF!</v>
      </c>
      <c r="IB13" s="12" t="e">
        <f>#REF!</f>
        <v>#REF!</v>
      </c>
      <c r="IC13" s="12" t="e">
        <f>#REF!</f>
        <v>#REF!</v>
      </c>
      <c r="ID13" s="12" t="e">
        <f>#REF!</f>
        <v>#REF!</v>
      </c>
      <c r="IE13" s="12" t="e">
        <f>#REF!</f>
        <v>#REF!</v>
      </c>
      <c r="IF13" s="12" t="e">
        <f>#REF!</f>
        <v>#REF!</v>
      </c>
      <c r="IG13" s="12" t="e">
        <f>#REF!</f>
        <v>#REF!</v>
      </c>
      <c r="IH13" s="12" t="e">
        <f>#REF!</f>
        <v>#REF!</v>
      </c>
      <c r="II13" s="12" t="e">
        <f>#REF!</f>
        <v>#REF!</v>
      </c>
      <c r="IJ13" s="12" t="e">
        <f>#REF!</f>
        <v>#REF!</v>
      </c>
      <c r="IK13" s="12" t="e">
        <f>#REF!</f>
        <v>#REF!</v>
      </c>
      <c r="IL13" s="12" t="e">
        <f>#REF!</f>
        <v>#REF!</v>
      </c>
      <c r="IM13" s="12" t="e">
        <f>#REF!</f>
        <v>#REF!</v>
      </c>
      <c r="IO13" s="11" t="e">
        <f>#REF!</f>
        <v>#REF!</v>
      </c>
      <c r="IP13" s="12" t="e">
        <f>#REF!</f>
        <v>#REF!</v>
      </c>
      <c r="IQ13" s="12" t="e">
        <f>#REF!</f>
        <v>#REF!</v>
      </c>
      <c r="IR13" s="12" t="e">
        <f>#REF!</f>
        <v>#REF!</v>
      </c>
      <c r="IS13" s="12" t="e">
        <f>#REF!</f>
        <v>#REF!</v>
      </c>
      <c r="IT13" s="12" t="e">
        <f>#REF!</f>
        <v>#REF!</v>
      </c>
      <c r="IU13" s="12" t="e">
        <f>#REF!</f>
        <v>#REF!</v>
      </c>
      <c r="IV13" s="12" t="e">
        <f>#REF!</f>
        <v>#REF!</v>
      </c>
      <c r="IW13" s="12" t="e">
        <f>#REF!</f>
        <v>#REF!</v>
      </c>
      <c r="IX13" s="12" t="e">
        <f>#REF!</f>
        <v>#REF!</v>
      </c>
      <c r="IY13" s="12" t="e">
        <f>#REF!</f>
        <v>#REF!</v>
      </c>
      <c r="IZ13" s="12" t="e">
        <f>#REF!</f>
        <v>#REF!</v>
      </c>
      <c r="JA13" s="12" t="e">
        <f>#REF!</f>
        <v>#REF!</v>
      </c>
      <c r="JB13" s="12" t="e">
        <f>#REF!</f>
        <v>#REF!</v>
      </c>
      <c r="JC13" s="12" t="e">
        <f>#REF!</f>
        <v>#REF!</v>
      </c>
      <c r="JD13" s="12" t="e">
        <f>#REF!</f>
        <v>#REF!</v>
      </c>
      <c r="JE13" s="12" t="e">
        <f>#REF!</f>
        <v>#REF!</v>
      </c>
      <c r="JF13" s="12" t="e">
        <f>#REF!</f>
        <v>#REF!</v>
      </c>
      <c r="JH13" s="11" t="e">
        <f>#REF!</f>
        <v>#REF!</v>
      </c>
      <c r="JI13" s="12" t="e">
        <f>#REF!</f>
        <v>#REF!</v>
      </c>
      <c r="JJ13" s="12" t="e">
        <f>#REF!</f>
        <v>#REF!</v>
      </c>
      <c r="JK13" s="12" t="e">
        <f>#REF!</f>
        <v>#REF!</v>
      </c>
      <c r="JL13" s="12" t="e">
        <f>#REF!</f>
        <v>#REF!</v>
      </c>
      <c r="JM13" s="12" t="e">
        <f>#REF!</f>
        <v>#REF!</v>
      </c>
      <c r="JN13" s="12" t="e">
        <f>#REF!</f>
        <v>#REF!</v>
      </c>
      <c r="JO13" s="12" t="e">
        <f>#REF!</f>
        <v>#REF!</v>
      </c>
      <c r="JP13" s="12" t="e">
        <f>#REF!</f>
        <v>#REF!</v>
      </c>
      <c r="JQ13" s="12" t="e">
        <f>#REF!</f>
        <v>#REF!</v>
      </c>
      <c r="JR13" s="12" t="e">
        <f>#REF!</f>
        <v>#REF!</v>
      </c>
      <c r="JS13" s="12" t="e">
        <f>#REF!</f>
        <v>#REF!</v>
      </c>
      <c r="JT13" s="12" t="e">
        <f>#REF!</f>
        <v>#REF!</v>
      </c>
      <c r="JU13" s="12" t="e">
        <f>#REF!</f>
        <v>#REF!</v>
      </c>
      <c r="JV13" s="12" t="e">
        <f>#REF!</f>
        <v>#REF!</v>
      </c>
      <c r="JW13" s="12" t="e">
        <f>#REF!</f>
        <v>#REF!</v>
      </c>
      <c r="JX13" s="12" t="e">
        <f>#REF!</f>
        <v>#REF!</v>
      </c>
      <c r="JY13" s="12" t="e">
        <f>#REF!</f>
        <v>#REF!</v>
      </c>
    </row>
    <row r="14" spans="1:285" x14ac:dyDescent="0.25">
      <c r="A14" s="6" t="s">
        <v>291</v>
      </c>
      <c r="B14" s="11" t="e">
        <f>#REF!</f>
        <v>#REF!</v>
      </c>
      <c r="C14" s="12" t="e">
        <f>#REF!</f>
        <v>#REF!</v>
      </c>
      <c r="D14" s="12" t="e">
        <f>#REF!</f>
        <v>#REF!</v>
      </c>
      <c r="E14" s="12" t="e">
        <f>#REF!</f>
        <v>#REF!</v>
      </c>
      <c r="F14" s="12" t="e">
        <f>#REF!</f>
        <v>#REF!</v>
      </c>
      <c r="G14" s="12" t="e">
        <f>#REF!</f>
        <v>#REF!</v>
      </c>
      <c r="H14" s="12" t="e">
        <f>#REF!</f>
        <v>#REF!</v>
      </c>
      <c r="I14" s="12" t="e">
        <f>#REF!</f>
        <v>#REF!</v>
      </c>
      <c r="J14" s="12" t="e">
        <f>#REF!</f>
        <v>#REF!</v>
      </c>
      <c r="K14" s="12" t="e">
        <f>#REF!</f>
        <v>#REF!</v>
      </c>
      <c r="L14" s="12" t="e">
        <f>#REF!</f>
        <v>#REF!</v>
      </c>
      <c r="M14" s="12" t="e">
        <f>#REF!</f>
        <v>#REF!</v>
      </c>
      <c r="N14" s="12" t="e">
        <f>#REF!</f>
        <v>#REF!</v>
      </c>
      <c r="O14" s="12" t="e">
        <f>#REF!</f>
        <v>#REF!</v>
      </c>
      <c r="P14" s="12" t="e">
        <f>#REF!</f>
        <v>#REF!</v>
      </c>
      <c r="Q14" s="12" t="e">
        <f>#REF!</f>
        <v>#REF!</v>
      </c>
      <c r="R14" s="12" t="e">
        <f>#REF!</f>
        <v>#REF!</v>
      </c>
      <c r="S14" s="12" t="e">
        <f>#REF!</f>
        <v>#REF!</v>
      </c>
      <c r="U14" s="11" t="e">
        <f>#REF!</f>
        <v>#REF!</v>
      </c>
      <c r="V14" s="12" t="e">
        <f>#REF!</f>
        <v>#REF!</v>
      </c>
      <c r="W14" s="12" t="e">
        <f>#REF!</f>
        <v>#REF!</v>
      </c>
      <c r="X14" s="12" t="e">
        <f>#REF!</f>
        <v>#REF!</v>
      </c>
      <c r="Y14" s="12" t="e">
        <f>#REF!</f>
        <v>#REF!</v>
      </c>
      <c r="Z14" s="12" t="e">
        <f>#REF!</f>
        <v>#REF!</v>
      </c>
      <c r="AA14" s="12" t="e">
        <f>#REF!</f>
        <v>#REF!</v>
      </c>
      <c r="AB14" s="12" t="e">
        <f>#REF!</f>
        <v>#REF!</v>
      </c>
      <c r="AC14" s="12" t="e">
        <f>#REF!</f>
        <v>#REF!</v>
      </c>
      <c r="AD14" s="12" t="e">
        <f>#REF!</f>
        <v>#REF!</v>
      </c>
      <c r="AE14" s="12" t="e">
        <f>#REF!</f>
        <v>#REF!</v>
      </c>
      <c r="AF14" s="12" t="e">
        <f>#REF!</f>
        <v>#REF!</v>
      </c>
      <c r="AG14" s="12" t="e">
        <f>#REF!</f>
        <v>#REF!</v>
      </c>
      <c r="AH14" s="12" t="e">
        <f>#REF!</f>
        <v>#REF!</v>
      </c>
      <c r="AI14" s="12" t="e">
        <f>#REF!</f>
        <v>#REF!</v>
      </c>
      <c r="AJ14" s="12" t="e">
        <f>#REF!</f>
        <v>#REF!</v>
      </c>
      <c r="AK14" s="12" t="e">
        <f>#REF!</f>
        <v>#REF!</v>
      </c>
      <c r="AL14" s="12" t="e">
        <f>#REF!</f>
        <v>#REF!</v>
      </c>
      <c r="AN14" s="11" t="e">
        <f>#REF!</f>
        <v>#REF!</v>
      </c>
      <c r="AO14" s="12" t="e">
        <f>#REF!</f>
        <v>#REF!</v>
      </c>
      <c r="AP14" s="12" t="e">
        <f>#REF!</f>
        <v>#REF!</v>
      </c>
      <c r="AQ14" s="12" t="e">
        <f>#REF!</f>
        <v>#REF!</v>
      </c>
      <c r="AR14" s="12" t="e">
        <f>#REF!</f>
        <v>#REF!</v>
      </c>
      <c r="AS14" s="12" t="e">
        <f>#REF!</f>
        <v>#REF!</v>
      </c>
      <c r="AT14" s="12" t="e">
        <f>#REF!</f>
        <v>#REF!</v>
      </c>
      <c r="AU14" s="12" t="e">
        <f>#REF!</f>
        <v>#REF!</v>
      </c>
      <c r="AV14" s="12" t="e">
        <f>#REF!</f>
        <v>#REF!</v>
      </c>
      <c r="AW14" s="12" t="e">
        <f>#REF!</f>
        <v>#REF!</v>
      </c>
      <c r="AX14" s="12" t="e">
        <f>#REF!</f>
        <v>#REF!</v>
      </c>
      <c r="AY14" s="12" t="e">
        <f>#REF!</f>
        <v>#REF!</v>
      </c>
      <c r="AZ14" s="12" t="e">
        <f>#REF!</f>
        <v>#REF!</v>
      </c>
      <c r="BA14" s="12" t="e">
        <f>#REF!</f>
        <v>#REF!</v>
      </c>
      <c r="BB14" s="12" t="e">
        <f>#REF!</f>
        <v>#REF!</v>
      </c>
      <c r="BC14" s="12" t="e">
        <f>#REF!</f>
        <v>#REF!</v>
      </c>
      <c r="BD14" s="12" t="e">
        <f>#REF!</f>
        <v>#REF!</v>
      </c>
      <c r="BE14" s="12" t="e">
        <f>#REF!</f>
        <v>#REF!</v>
      </c>
      <c r="BG14" s="11" t="e">
        <f>#REF!</f>
        <v>#REF!</v>
      </c>
      <c r="BH14" s="12" t="e">
        <f>#REF!</f>
        <v>#REF!</v>
      </c>
      <c r="BI14" s="12" t="e">
        <f>#REF!</f>
        <v>#REF!</v>
      </c>
      <c r="BJ14" s="12" t="e">
        <f>#REF!</f>
        <v>#REF!</v>
      </c>
      <c r="BK14" s="12" t="e">
        <f>#REF!</f>
        <v>#REF!</v>
      </c>
      <c r="BL14" s="12" t="e">
        <f>#REF!</f>
        <v>#REF!</v>
      </c>
      <c r="BM14" s="12" t="e">
        <f>#REF!</f>
        <v>#REF!</v>
      </c>
      <c r="BN14" s="12" t="e">
        <f>#REF!</f>
        <v>#REF!</v>
      </c>
      <c r="BO14" s="12" t="e">
        <f>#REF!</f>
        <v>#REF!</v>
      </c>
      <c r="BP14" s="12" t="e">
        <f>#REF!</f>
        <v>#REF!</v>
      </c>
      <c r="BQ14" s="12" t="e">
        <f>#REF!</f>
        <v>#REF!</v>
      </c>
      <c r="BR14" s="12" t="e">
        <f>#REF!</f>
        <v>#REF!</v>
      </c>
      <c r="BS14" s="12" t="e">
        <f>#REF!</f>
        <v>#REF!</v>
      </c>
      <c r="BT14" s="12" t="e">
        <f>#REF!</f>
        <v>#REF!</v>
      </c>
      <c r="BU14" s="12" t="e">
        <f>#REF!</f>
        <v>#REF!</v>
      </c>
      <c r="BV14" s="12" t="e">
        <f>#REF!</f>
        <v>#REF!</v>
      </c>
      <c r="BW14" s="12" t="e">
        <f>#REF!</f>
        <v>#REF!</v>
      </c>
      <c r="BX14" s="12" t="e">
        <f>#REF!</f>
        <v>#REF!</v>
      </c>
      <c r="BZ14" s="11" t="e">
        <f>#REF!</f>
        <v>#REF!</v>
      </c>
      <c r="CA14" s="12" t="e">
        <f>#REF!</f>
        <v>#REF!</v>
      </c>
      <c r="CB14" s="12" t="e">
        <f>#REF!</f>
        <v>#REF!</v>
      </c>
      <c r="CC14" s="12" t="e">
        <f>#REF!</f>
        <v>#REF!</v>
      </c>
      <c r="CD14" s="12" t="e">
        <f>#REF!</f>
        <v>#REF!</v>
      </c>
      <c r="CE14" s="12" t="e">
        <f>#REF!</f>
        <v>#REF!</v>
      </c>
      <c r="CF14" s="12" t="e">
        <f>#REF!</f>
        <v>#REF!</v>
      </c>
      <c r="CG14" s="12" t="e">
        <f>#REF!</f>
        <v>#REF!</v>
      </c>
      <c r="CH14" s="12" t="e">
        <f>#REF!</f>
        <v>#REF!</v>
      </c>
      <c r="CI14" s="12" t="e">
        <f>#REF!</f>
        <v>#REF!</v>
      </c>
      <c r="CJ14" s="12" t="e">
        <f>#REF!</f>
        <v>#REF!</v>
      </c>
      <c r="CK14" s="12" t="e">
        <f>#REF!</f>
        <v>#REF!</v>
      </c>
      <c r="CL14" s="12" t="e">
        <f>#REF!</f>
        <v>#REF!</v>
      </c>
      <c r="CM14" s="12" t="e">
        <f>#REF!</f>
        <v>#REF!</v>
      </c>
      <c r="CN14" s="12" t="e">
        <f>#REF!</f>
        <v>#REF!</v>
      </c>
      <c r="CO14" s="12" t="e">
        <f>#REF!</f>
        <v>#REF!</v>
      </c>
      <c r="CP14" s="12" t="e">
        <f>#REF!</f>
        <v>#REF!</v>
      </c>
      <c r="CQ14" s="12" t="e">
        <f>#REF!</f>
        <v>#REF!</v>
      </c>
      <c r="CS14" s="11" t="e">
        <f>#REF!</f>
        <v>#REF!</v>
      </c>
      <c r="CT14" s="12" t="e">
        <f>#REF!</f>
        <v>#REF!</v>
      </c>
      <c r="CU14" s="12" t="e">
        <f>#REF!</f>
        <v>#REF!</v>
      </c>
      <c r="CV14" s="12" t="e">
        <f>#REF!</f>
        <v>#REF!</v>
      </c>
      <c r="CW14" s="12" t="e">
        <f>#REF!</f>
        <v>#REF!</v>
      </c>
      <c r="CX14" s="12" t="e">
        <f>#REF!</f>
        <v>#REF!</v>
      </c>
      <c r="CY14" s="12" t="e">
        <f>#REF!</f>
        <v>#REF!</v>
      </c>
      <c r="CZ14" s="12" t="e">
        <f>#REF!</f>
        <v>#REF!</v>
      </c>
      <c r="DA14" s="12" t="e">
        <f>#REF!</f>
        <v>#REF!</v>
      </c>
      <c r="DB14" s="12" t="e">
        <f>#REF!</f>
        <v>#REF!</v>
      </c>
      <c r="DC14" s="12" t="e">
        <f>#REF!</f>
        <v>#REF!</v>
      </c>
      <c r="DD14" s="12" t="e">
        <f>#REF!</f>
        <v>#REF!</v>
      </c>
      <c r="DE14" s="12" t="e">
        <f>#REF!</f>
        <v>#REF!</v>
      </c>
      <c r="DF14" s="12" t="e">
        <f>#REF!</f>
        <v>#REF!</v>
      </c>
      <c r="DG14" s="12" t="e">
        <f>#REF!</f>
        <v>#REF!</v>
      </c>
      <c r="DH14" s="12" t="e">
        <f>#REF!</f>
        <v>#REF!</v>
      </c>
      <c r="DI14" s="12" t="e">
        <f>#REF!</f>
        <v>#REF!</v>
      </c>
      <c r="DJ14" s="12" t="e">
        <f>#REF!</f>
        <v>#REF!</v>
      </c>
      <c r="DL14" s="11" t="e">
        <f>#REF!</f>
        <v>#REF!</v>
      </c>
      <c r="DM14" s="12" t="e">
        <f>#REF!</f>
        <v>#REF!</v>
      </c>
      <c r="DN14" s="12" t="e">
        <f>#REF!</f>
        <v>#REF!</v>
      </c>
      <c r="DO14" s="12" t="e">
        <f>#REF!</f>
        <v>#REF!</v>
      </c>
      <c r="DP14" s="12" t="e">
        <f>#REF!</f>
        <v>#REF!</v>
      </c>
      <c r="DQ14" s="12" t="e">
        <f>#REF!</f>
        <v>#REF!</v>
      </c>
      <c r="DR14" s="12" t="e">
        <f>#REF!</f>
        <v>#REF!</v>
      </c>
      <c r="DS14" s="12" t="e">
        <f>#REF!</f>
        <v>#REF!</v>
      </c>
      <c r="DT14" s="12" t="e">
        <f>#REF!</f>
        <v>#REF!</v>
      </c>
      <c r="DU14" s="12" t="e">
        <f>#REF!</f>
        <v>#REF!</v>
      </c>
      <c r="DV14" s="12" t="e">
        <f>#REF!</f>
        <v>#REF!</v>
      </c>
      <c r="DW14" s="12" t="e">
        <f>#REF!</f>
        <v>#REF!</v>
      </c>
      <c r="DX14" s="12" t="e">
        <f>#REF!</f>
        <v>#REF!</v>
      </c>
      <c r="DY14" s="12" t="e">
        <f>#REF!</f>
        <v>#REF!</v>
      </c>
      <c r="DZ14" s="12" t="e">
        <f>#REF!</f>
        <v>#REF!</v>
      </c>
      <c r="EA14" s="12" t="e">
        <f>#REF!</f>
        <v>#REF!</v>
      </c>
      <c r="EB14" s="12" t="e">
        <f>#REF!</f>
        <v>#REF!</v>
      </c>
      <c r="EC14" s="12" t="e">
        <f>#REF!</f>
        <v>#REF!</v>
      </c>
      <c r="EE14" s="11" t="e">
        <f>#REF!</f>
        <v>#REF!</v>
      </c>
      <c r="EF14" s="12" t="e">
        <f>#REF!</f>
        <v>#REF!</v>
      </c>
      <c r="EG14" s="12" t="e">
        <f>#REF!</f>
        <v>#REF!</v>
      </c>
      <c r="EH14" s="12" t="e">
        <f>#REF!</f>
        <v>#REF!</v>
      </c>
      <c r="EI14" s="12" t="e">
        <f>#REF!</f>
        <v>#REF!</v>
      </c>
      <c r="EJ14" s="12" t="e">
        <f>#REF!</f>
        <v>#REF!</v>
      </c>
      <c r="EK14" s="12" t="e">
        <f>#REF!</f>
        <v>#REF!</v>
      </c>
      <c r="EL14" s="12" t="e">
        <f>#REF!</f>
        <v>#REF!</v>
      </c>
      <c r="EM14" s="12" t="e">
        <f>#REF!</f>
        <v>#REF!</v>
      </c>
      <c r="EN14" s="12" t="e">
        <f>#REF!</f>
        <v>#REF!</v>
      </c>
      <c r="EO14" s="12" t="e">
        <f>#REF!</f>
        <v>#REF!</v>
      </c>
      <c r="EP14" s="12" t="e">
        <f>#REF!</f>
        <v>#REF!</v>
      </c>
      <c r="EQ14" s="12" t="e">
        <f>#REF!</f>
        <v>#REF!</v>
      </c>
      <c r="ER14" s="12" t="e">
        <f>#REF!</f>
        <v>#REF!</v>
      </c>
      <c r="ES14" s="12" t="e">
        <f>#REF!</f>
        <v>#REF!</v>
      </c>
      <c r="ET14" s="12" t="e">
        <f>#REF!</f>
        <v>#REF!</v>
      </c>
      <c r="EU14" s="12" t="e">
        <f>#REF!</f>
        <v>#REF!</v>
      </c>
      <c r="EV14" s="12" t="e">
        <f>#REF!</f>
        <v>#REF!</v>
      </c>
      <c r="EX14" s="11" t="e">
        <f>#REF!</f>
        <v>#REF!</v>
      </c>
      <c r="EY14" s="12" t="e">
        <f>#REF!</f>
        <v>#REF!</v>
      </c>
      <c r="EZ14" s="12" t="e">
        <f>#REF!</f>
        <v>#REF!</v>
      </c>
      <c r="FA14" s="12" t="e">
        <f>#REF!</f>
        <v>#REF!</v>
      </c>
      <c r="FB14" s="12" t="e">
        <f>#REF!</f>
        <v>#REF!</v>
      </c>
      <c r="FC14" s="12" t="e">
        <f>#REF!</f>
        <v>#REF!</v>
      </c>
      <c r="FD14" s="12" t="e">
        <f>#REF!</f>
        <v>#REF!</v>
      </c>
      <c r="FE14" s="12" t="e">
        <f>#REF!</f>
        <v>#REF!</v>
      </c>
      <c r="FF14" s="12" t="e">
        <f>#REF!</f>
        <v>#REF!</v>
      </c>
      <c r="FG14" s="12" t="e">
        <f>#REF!</f>
        <v>#REF!</v>
      </c>
      <c r="FH14" s="12" t="e">
        <f>#REF!</f>
        <v>#REF!</v>
      </c>
      <c r="FI14" s="12" t="e">
        <f>#REF!</f>
        <v>#REF!</v>
      </c>
      <c r="FJ14" s="12" t="e">
        <f>#REF!</f>
        <v>#REF!</v>
      </c>
      <c r="FK14" s="12" t="e">
        <f>#REF!</f>
        <v>#REF!</v>
      </c>
      <c r="FL14" s="12" t="e">
        <f>#REF!</f>
        <v>#REF!</v>
      </c>
      <c r="FM14" s="12" t="e">
        <f>#REF!</f>
        <v>#REF!</v>
      </c>
      <c r="FN14" s="12" t="e">
        <f>#REF!</f>
        <v>#REF!</v>
      </c>
      <c r="FO14" s="12" t="e">
        <f>#REF!</f>
        <v>#REF!</v>
      </c>
      <c r="FQ14" s="11" t="e">
        <f>#REF!</f>
        <v>#REF!</v>
      </c>
      <c r="FR14" s="12" t="e">
        <f>#REF!</f>
        <v>#REF!</v>
      </c>
      <c r="FS14" s="12" t="e">
        <f>#REF!</f>
        <v>#REF!</v>
      </c>
      <c r="FT14" s="12" t="e">
        <f>#REF!</f>
        <v>#REF!</v>
      </c>
      <c r="FU14" s="12" t="e">
        <f>#REF!</f>
        <v>#REF!</v>
      </c>
      <c r="FV14" s="12" t="e">
        <f>#REF!</f>
        <v>#REF!</v>
      </c>
      <c r="FW14" s="12" t="e">
        <f>#REF!</f>
        <v>#REF!</v>
      </c>
      <c r="FX14" s="12" t="e">
        <f>#REF!</f>
        <v>#REF!</v>
      </c>
      <c r="FY14" s="12" t="e">
        <f>#REF!</f>
        <v>#REF!</v>
      </c>
      <c r="FZ14" s="12" t="e">
        <f>#REF!</f>
        <v>#REF!</v>
      </c>
      <c r="GA14" s="12" t="e">
        <f>#REF!</f>
        <v>#REF!</v>
      </c>
      <c r="GB14" s="12" t="e">
        <f>#REF!</f>
        <v>#REF!</v>
      </c>
      <c r="GC14" s="12" t="e">
        <f>#REF!</f>
        <v>#REF!</v>
      </c>
      <c r="GD14" s="12" t="e">
        <f>#REF!</f>
        <v>#REF!</v>
      </c>
      <c r="GE14" s="12" t="e">
        <f>#REF!</f>
        <v>#REF!</v>
      </c>
      <c r="GF14" s="12" t="e">
        <f>#REF!</f>
        <v>#REF!</v>
      </c>
      <c r="GG14" s="12" t="e">
        <f>#REF!</f>
        <v>#REF!</v>
      </c>
      <c r="GH14" s="12" t="e">
        <f>#REF!</f>
        <v>#REF!</v>
      </c>
      <c r="GJ14" s="11" t="e">
        <f>#REF!</f>
        <v>#REF!</v>
      </c>
      <c r="GK14" s="12" t="e">
        <f>#REF!</f>
        <v>#REF!</v>
      </c>
      <c r="GL14" s="12" t="e">
        <f>#REF!</f>
        <v>#REF!</v>
      </c>
      <c r="GM14" s="12" t="e">
        <f>#REF!</f>
        <v>#REF!</v>
      </c>
      <c r="GN14" s="12" t="e">
        <f>#REF!</f>
        <v>#REF!</v>
      </c>
      <c r="GO14" s="12" t="e">
        <f>#REF!</f>
        <v>#REF!</v>
      </c>
      <c r="GP14" s="12" t="e">
        <f>#REF!</f>
        <v>#REF!</v>
      </c>
      <c r="GQ14" s="12" t="e">
        <f>#REF!</f>
        <v>#REF!</v>
      </c>
      <c r="GR14" s="12" t="e">
        <f>#REF!</f>
        <v>#REF!</v>
      </c>
      <c r="GS14" s="12" t="e">
        <f>#REF!</f>
        <v>#REF!</v>
      </c>
      <c r="GT14" s="12" t="e">
        <f>#REF!</f>
        <v>#REF!</v>
      </c>
      <c r="GU14" s="12" t="e">
        <f>#REF!</f>
        <v>#REF!</v>
      </c>
      <c r="GV14" s="12" t="e">
        <f>#REF!</f>
        <v>#REF!</v>
      </c>
      <c r="GW14" s="12" t="e">
        <f>#REF!</f>
        <v>#REF!</v>
      </c>
      <c r="GX14" s="12" t="e">
        <f>#REF!</f>
        <v>#REF!</v>
      </c>
      <c r="GY14" s="12" t="e">
        <f>#REF!</f>
        <v>#REF!</v>
      </c>
      <c r="GZ14" s="12" t="e">
        <f>#REF!</f>
        <v>#REF!</v>
      </c>
      <c r="HA14" s="12" t="e">
        <f>#REF!</f>
        <v>#REF!</v>
      </c>
      <c r="HC14" s="11" t="e">
        <f>#REF!</f>
        <v>#REF!</v>
      </c>
      <c r="HD14" s="12" t="e">
        <f>#REF!</f>
        <v>#REF!</v>
      </c>
      <c r="HE14" s="12" t="e">
        <f>#REF!</f>
        <v>#REF!</v>
      </c>
      <c r="HF14" s="12" t="e">
        <f>#REF!</f>
        <v>#REF!</v>
      </c>
      <c r="HG14" s="12" t="e">
        <f>#REF!</f>
        <v>#REF!</v>
      </c>
      <c r="HH14" s="12" t="e">
        <f>#REF!</f>
        <v>#REF!</v>
      </c>
      <c r="HI14" s="12" t="e">
        <f>#REF!</f>
        <v>#REF!</v>
      </c>
      <c r="HJ14" s="12" t="e">
        <f>#REF!</f>
        <v>#REF!</v>
      </c>
      <c r="HK14" s="12" t="e">
        <f>#REF!</f>
        <v>#REF!</v>
      </c>
      <c r="HL14" s="12" t="e">
        <f>#REF!</f>
        <v>#REF!</v>
      </c>
      <c r="HM14" s="12" t="e">
        <f>#REF!</f>
        <v>#REF!</v>
      </c>
      <c r="HN14" s="12" t="e">
        <f>#REF!</f>
        <v>#REF!</v>
      </c>
      <c r="HO14" s="12" t="e">
        <f>#REF!</f>
        <v>#REF!</v>
      </c>
      <c r="HP14" s="12" t="e">
        <f>#REF!</f>
        <v>#REF!</v>
      </c>
      <c r="HQ14" s="12" t="e">
        <f>#REF!</f>
        <v>#REF!</v>
      </c>
      <c r="HR14" s="12" t="e">
        <f>#REF!</f>
        <v>#REF!</v>
      </c>
      <c r="HS14" s="12" t="e">
        <f>#REF!</f>
        <v>#REF!</v>
      </c>
      <c r="HT14" s="12" t="e">
        <f>#REF!</f>
        <v>#REF!</v>
      </c>
      <c r="HV14" s="11" t="e">
        <f>#REF!</f>
        <v>#REF!</v>
      </c>
      <c r="HW14" s="12" t="e">
        <f>#REF!</f>
        <v>#REF!</v>
      </c>
      <c r="HX14" s="12" t="e">
        <f>#REF!</f>
        <v>#REF!</v>
      </c>
      <c r="HY14" s="12" t="e">
        <f>#REF!</f>
        <v>#REF!</v>
      </c>
      <c r="HZ14" s="12" t="e">
        <f>#REF!</f>
        <v>#REF!</v>
      </c>
      <c r="IA14" s="12" t="e">
        <f>#REF!</f>
        <v>#REF!</v>
      </c>
      <c r="IB14" s="12" t="e">
        <f>#REF!</f>
        <v>#REF!</v>
      </c>
      <c r="IC14" s="12" t="e">
        <f>#REF!</f>
        <v>#REF!</v>
      </c>
      <c r="ID14" s="12" t="e">
        <f>#REF!</f>
        <v>#REF!</v>
      </c>
      <c r="IE14" s="12" t="e">
        <f>#REF!</f>
        <v>#REF!</v>
      </c>
      <c r="IF14" s="12" t="e">
        <f>#REF!</f>
        <v>#REF!</v>
      </c>
      <c r="IG14" s="12" t="e">
        <f>#REF!</f>
        <v>#REF!</v>
      </c>
      <c r="IH14" s="12" t="e">
        <f>#REF!</f>
        <v>#REF!</v>
      </c>
      <c r="II14" s="12" t="e">
        <f>#REF!</f>
        <v>#REF!</v>
      </c>
      <c r="IJ14" s="12" t="e">
        <f>#REF!</f>
        <v>#REF!</v>
      </c>
      <c r="IK14" s="12" t="e">
        <f>#REF!</f>
        <v>#REF!</v>
      </c>
      <c r="IL14" s="12" t="e">
        <f>#REF!</f>
        <v>#REF!</v>
      </c>
      <c r="IM14" s="12" t="e">
        <f>#REF!</f>
        <v>#REF!</v>
      </c>
      <c r="IO14" s="11" t="e">
        <f>#REF!</f>
        <v>#REF!</v>
      </c>
      <c r="IP14" s="12" t="e">
        <f>#REF!</f>
        <v>#REF!</v>
      </c>
      <c r="IQ14" s="12" t="e">
        <f>#REF!</f>
        <v>#REF!</v>
      </c>
      <c r="IR14" s="12" t="e">
        <f>#REF!</f>
        <v>#REF!</v>
      </c>
      <c r="IS14" s="12" t="e">
        <f>#REF!</f>
        <v>#REF!</v>
      </c>
      <c r="IT14" s="12" t="e">
        <f>#REF!</f>
        <v>#REF!</v>
      </c>
      <c r="IU14" s="12" t="e">
        <f>#REF!</f>
        <v>#REF!</v>
      </c>
      <c r="IV14" s="12" t="e">
        <f>#REF!</f>
        <v>#REF!</v>
      </c>
      <c r="IW14" s="12" t="e">
        <f>#REF!</f>
        <v>#REF!</v>
      </c>
      <c r="IX14" s="12" t="e">
        <f>#REF!</f>
        <v>#REF!</v>
      </c>
      <c r="IY14" s="12" t="e">
        <f>#REF!</f>
        <v>#REF!</v>
      </c>
      <c r="IZ14" s="12" t="e">
        <f>#REF!</f>
        <v>#REF!</v>
      </c>
      <c r="JA14" s="12" t="e">
        <f>#REF!</f>
        <v>#REF!</v>
      </c>
      <c r="JB14" s="12" t="e">
        <f>#REF!</f>
        <v>#REF!</v>
      </c>
      <c r="JC14" s="12" t="e">
        <f>#REF!</f>
        <v>#REF!</v>
      </c>
      <c r="JD14" s="12" t="e">
        <f>#REF!</f>
        <v>#REF!</v>
      </c>
      <c r="JE14" s="12" t="e">
        <f>#REF!</f>
        <v>#REF!</v>
      </c>
      <c r="JF14" s="12" t="e">
        <f>#REF!</f>
        <v>#REF!</v>
      </c>
      <c r="JH14" s="11" t="e">
        <f>#REF!</f>
        <v>#REF!</v>
      </c>
      <c r="JI14" s="12" t="e">
        <f>#REF!</f>
        <v>#REF!</v>
      </c>
      <c r="JJ14" s="12" t="e">
        <f>#REF!</f>
        <v>#REF!</v>
      </c>
      <c r="JK14" s="12" t="e">
        <f>#REF!</f>
        <v>#REF!</v>
      </c>
      <c r="JL14" s="12" t="e">
        <f>#REF!</f>
        <v>#REF!</v>
      </c>
      <c r="JM14" s="12" t="e">
        <f>#REF!</f>
        <v>#REF!</v>
      </c>
      <c r="JN14" s="12" t="e">
        <f>#REF!</f>
        <v>#REF!</v>
      </c>
      <c r="JO14" s="12" t="e">
        <f>#REF!</f>
        <v>#REF!</v>
      </c>
      <c r="JP14" s="12" t="e">
        <f>#REF!</f>
        <v>#REF!</v>
      </c>
      <c r="JQ14" s="12" t="e">
        <f>#REF!</f>
        <v>#REF!</v>
      </c>
      <c r="JR14" s="12" t="e">
        <f>#REF!</f>
        <v>#REF!</v>
      </c>
      <c r="JS14" s="12" t="e">
        <f>#REF!</f>
        <v>#REF!</v>
      </c>
      <c r="JT14" s="12" t="e">
        <f>#REF!</f>
        <v>#REF!</v>
      </c>
      <c r="JU14" s="12" t="e">
        <f>#REF!</f>
        <v>#REF!</v>
      </c>
      <c r="JV14" s="12" t="e">
        <f>#REF!</f>
        <v>#REF!</v>
      </c>
      <c r="JW14" s="12" t="e">
        <f>#REF!</f>
        <v>#REF!</v>
      </c>
      <c r="JX14" s="12" t="e">
        <f>#REF!</f>
        <v>#REF!</v>
      </c>
      <c r="JY14" s="12" t="e">
        <f>#REF!</f>
        <v>#REF!</v>
      </c>
    </row>
    <row r="15" spans="1:285" x14ac:dyDescent="0.25">
      <c r="A15" s="6" t="s">
        <v>291</v>
      </c>
      <c r="B15" s="11" t="e">
        <f>#REF!</f>
        <v>#REF!</v>
      </c>
      <c r="C15" s="12" t="e">
        <f>#REF!</f>
        <v>#REF!</v>
      </c>
      <c r="D15" s="12" t="e">
        <f>#REF!</f>
        <v>#REF!</v>
      </c>
      <c r="E15" s="12" t="e">
        <f>#REF!</f>
        <v>#REF!</v>
      </c>
      <c r="F15" s="12" t="e">
        <f>#REF!</f>
        <v>#REF!</v>
      </c>
      <c r="G15" s="12" t="e">
        <f>#REF!</f>
        <v>#REF!</v>
      </c>
      <c r="H15" s="12" t="e">
        <f>#REF!</f>
        <v>#REF!</v>
      </c>
      <c r="I15" s="12" t="e">
        <f>#REF!</f>
        <v>#REF!</v>
      </c>
      <c r="J15" s="12" t="e">
        <f>#REF!</f>
        <v>#REF!</v>
      </c>
      <c r="K15" s="12" t="e">
        <f>#REF!</f>
        <v>#REF!</v>
      </c>
      <c r="L15" s="12" t="e">
        <f>#REF!</f>
        <v>#REF!</v>
      </c>
      <c r="M15" s="12" t="e">
        <f>#REF!</f>
        <v>#REF!</v>
      </c>
      <c r="N15" s="12" t="e">
        <f>#REF!</f>
        <v>#REF!</v>
      </c>
      <c r="O15" s="12" t="e">
        <f>#REF!</f>
        <v>#REF!</v>
      </c>
      <c r="P15" s="12" t="e">
        <f>#REF!</f>
        <v>#REF!</v>
      </c>
      <c r="Q15" s="12" t="e">
        <f>#REF!</f>
        <v>#REF!</v>
      </c>
      <c r="R15" s="12" t="e">
        <f>#REF!</f>
        <v>#REF!</v>
      </c>
      <c r="S15" s="12" t="e">
        <f>#REF!</f>
        <v>#REF!</v>
      </c>
      <c r="U15" s="11" t="e">
        <f>#REF!</f>
        <v>#REF!</v>
      </c>
      <c r="V15" s="12" t="e">
        <f>#REF!</f>
        <v>#REF!</v>
      </c>
      <c r="W15" s="12" t="e">
        <f>#REF!</f>
        <v>#REF!</v>
      </c>
      <c r="X15" s="12" t="e">
        <f>#REF!</f>
        <v>#REF!</v>
      </c>
      <c r="Y15" s="12" t="e">
        <f>#REF!</f>
        <v>#REF!</v>
      </c>
      <c r="Z15" s="12" t="e">
        <f>#REF!</f>
        <v>#REF!</v>
      </c>
      <c r="AA15" s="12" t="e">
        <f>#REF!</f>
        <v>#REF!</v>
      </c>
      <c r="AB15" s="12" t="e">
        <f>#REF!</f>
        <v>#REF!</v>
      </c>
      <c r="AC15" s="12" t="e">
        <f>#REF!</f>
        <v>#REF!</v>
      </c>
      <c r="AD15" s="12" t="e">
        <f>#REF!</f>
        <v>#REF!</v>
      </c>
      <c r="AE15" s="12" t="e">
        <f>#REF!</f>
        <v>#REF!</v>
      </c>
      <c r="AF15" s="12" t="e">
        <f>#REF!</f>
        <v>#REF!</v>
      </c>
      <c r="AG15" s="12" t="e">
        <f>#REF!</f>
        <v>#REF!</v>
      </c>
      <c r="AH15" s="12" t="e">
        <f>#REF!</f>
        <v>#REF!</v>
      </c>
      <c r="AI15" s="12" t="e">
        <f>#REF!</f>
        <v>#REF!</v>
      </c>
      <c r="AJ15" s="12" t="e">
        <f>#REF!</f>
        <v>#REF!</v>
      </c>
      <c r="AK15" s="12" t="e">
        <f>#REF!</f>
        <v>#REF!</v>
      </c>
      <c r="AL15" s="12" t="e">
        <f>#REF!</f>
        <v>#REF!</v>
      </c>
      <c r="AN15" s="11" t="e">
        <f>#REF!</f>
        <v>#REF!</v>
      </c>
      <c r="AO15" s="12" t="e">
        <f>#REF!</f>
        <v>#REF!</v>
      </c>
      <c r="AP15" s="12" t="e">
        <f>#REF!</f>
        <v>#REF!</v>
      </c>
      <c r="AQ15" s="12" t="e">
        <f>#REF!</f>
        <v>#REF!</v>
      </c>
      <c r="AR15" s="12" t="e">
        <f>#REF!</f>
        <v>#REF!</v>
      </c>
      <c r="AS15" s="12" t="e">
        <f>#REF!</f>
        <v>#REF!</v>
      </c>
      <c r="AT15" s="12" t="e">
        <f>#REF!</f>
        <v>#REF!</v>
      </c>
      <c r="AU15" s="12" t="e">
        <f>#REF!</f>
        <v>#REF!</v>
      </c>
      <c r="AV15" s="12" t="e">
        <f>#REF!</f>
        <v>#REF!</v>
      </c>
      <c r="AW15" s="12" t="e">
        <f>#REF!</f>
        <v>#REF!</v>
      </c>
      <c r="AX15" s="12" t="e">
        <f>#REF!</f>
        <v>#REF!</v>
      </c>
      <c r="AY15" s="12" t="e">
        <f>#REF!</f>
        <v>#REF!</v>
      </c>
      <c r="AZ15" s="12" t="e">
        <f>#REF!</f>
        <v>#REF!</v>
      </c>
      <c r="BA15" s="12" t="e">
        <f>#REF!</f>
        <v>#REF!</v>
      </c>
      <c r="BB15" s="12" t="e">
        <f>#REF!</f>
        <v>#REF!</v>
      </c>
      <c r="BC15" s="12" t="e">
        <f>#REF!</f>
        <v>#REF!</v>
      </c>
      <c r="BD15" s="12" t="e">
        <f>#REF!</f>
        <v>#REF!</v>
      </c>
      <c r="BE15" s="12" t="e">
        <f>#REF!</f>
        <v>#REF!</v>
      </c>
      <c r="BG15" s="11" t="e">
        <f>#REF!</f>
        <v>#REF!</v>
      </c>
      <c r="BH15" s="12" t="e">
        <f>#REF!</f>
        <v>#REF!</v>
      </c>
      <c r="BI15" s="12" t="e">
        <f>#REF!</f>
        <v>#REF!</v>
      </c>
      <c r="BJ15" s="12" t="e">
        <f>#REF!</f>
        <v>#REF!</v>
      </c>
      <c r="BK15" s="12" t="e">
        <f>#REF!</f>
        <v>#REF!</v>
      </c>
      <c r="BL15" s="12" t="e">
        <f>#REF!</f>
        <v>#REF!</v>
      </c>
      <c r="BM15" s="12" t="e">
        <f>#REF!</f>
        <v>#REF!</v>
      </c>
      <c r="BN15" s="12" t="e">
        <f>#REF!</f>
        <v>#REF!</v>
      </c>
      <c r="BO15" s="12" t="e">
        <f>#REF!</f>
        <v>#REF!</v>
      </c>
      <c r="BP15" s="12" t="e">
        <f>#REF!</f>
        <v>#REF!</v>
      </c>
      <c r="BQ15" s="12" t="e">
        <f>#REF!</f>
        <v>#REF!</v>
      </c>
      <c r="BR15" s="12" t="e">
        <f>#REF!</f>
        <v>#REF!</v>
      </c>
      <c r="BS15" s="12" t="e">
        <f>#REF!</f>
        <v>#REF!</v>
      </c>
      <c r="BT15" s="12" t="e">
        <f>#REF!</f>
        <v>#REF!</v>
      </c>
      <c r="BU15" s="12" t="e">
        <f>#REF!</f>
        <v>#REF!</v>
      </c>
      <c r="BV15" s="12" t="e">
        <f>#REF!</f>
        <v>#REF!</v>
      </c>
      <c r="BW15" s="12" t="e">
        <f>#REF!</f>
        <v>#REF!</v>
      </c>
      <c r="BX15" s="12" t="e">
        <f>#REF!</f>
        <v>#REF!</v>
      </c>
      <c r="BZ15" s="11" t="e">
        <f>#REF!</f>
        <v>#REF!</v>
      </c>
      <c r="CA15" s="12" t="e">
        <f>#REF!</f>
        <v>#REF!</v>
      </c>
      <c r="CB15" s="12" t="e">
        <f>#REF!</f>
        <v>#REF!</v>
      </c>
      <c r="CC15" s="12" t="e">
        <f>#REF!</f>
        <v>#REF!</v>
      </c>
      <c r="CD15" s="12" t="e">
        <f>#REF!</f>
        <v>#REF!</v>
      </c>
      <c r="CE15" s="12" t="e">
        <f>#REF!</f>
        <v>#REF!</v>
      </c>
      <c r="CF15" s="12" t="e">
        <f>#REF!</f>
        <v>#REF!</v>
      </c>
      <c r="CG15" s="12" t="e">
        <f>#REF!</f>
        <v>#REF!</v>
      </c>
      <c r="CH15" s="12" t="e">
        <f>#REF!</f>
        <v>#REF!</v>
      </c>
      <c r="CI15" s="12" t="e">
        <f>#REF!</f>
        <v>#REF!</v>
      </c>
      <c r="CJ15" s="12" t="e">
        <f>#REF!</f>
        <v>#REF!</v>
      </c>
      <c r="CK15" s="12" t="e">
        <f>#REF!</f>
        <v>#REF!</v>
      </c>
      <c r="CL15" s="12" t="e">
        <f>#REF!</f>
        <v>#REF!</v>
      </c>
      <c r="CM15" s="12" t="e">
        <f>#REF!</f>
        <v>#REF!</v>
      </c>
      <c r="CN15" s="12" t="e">
        <f>#REF!</f>
        <v>#REF!</v>
      </c>
      <c r="CO15" s="12" t="e">
        <f>#REF!</f>
        <v>#REF!</v>
      </c>
      <c r="CP15" s="12" t="e">
        <f>#REF!</f>
        <v>#REF!</v>
      </c>
      <c r="CQ15" s="12" t="e">
        <f>#REF!</f>
        <v>#REF!</v>
      </c>
      <c r="CS15" s="11" t="e">
        <f>#REF!</f>
        <v>#REF!</v>
      </c>
      <c r="CT15" s="12" t="e">
        <f>#REF!</f>
        <v>#REF!</v>
      </c>
      <c r="CU15" s="12" t="e">
        <f>#REF!</f>
        <v>#REF!</v>
      </c>
      <c r="CV15" s="12" t="e">
        <f>#REF!</f>
        <v>#REF!</v>
      </c>
      <c r="CW15" s="12" t="e">
        <f>#REF!</f>
        <v>#REF!</v>
      </c>
      <c r="CX15" s="12" t="e">
        <f>#REF!</f>
        <v>#REF!</v>
      </c>
      <c r="CY15" s="12" t="e">
        <f>#REF!</f>
        <v>#REF!</v>
      </c>
      <c r="CZ15" s="12" t="e">
        <f>#REF!</f>
        <v>#REF!</v>
      </c>
      <c r="DA15" s="12" t="e">
        <f>#REF!</f>
        <v>#REF!</v>
      </c>
      <c r="DB15" s="12" t="e">
        <f>#REF!</f>
        <v>#REF!</v>
      </c>
      <c r="DC15" s="12" t="e">
        <f>#REF!</f>
        <v>#REF!</v>
      </c>
      <c r="DD15" s="12" t="e">
        <f>#REF!</f>
        <v>#REF!</v>
      </c>
      <c r="DE15" s="12" t="e">
        <f>#REF!</f>
        <v>#REF!</v>
      </c>
      <c r="DF15" s="12" t="e">
        <f>#REF!</f>
        <v>#REF!</v>
      </c>
      <c r="DG15" s="12" t="e">
        <f>#REF!</f>
        <v>#REF!</v>
      </c>
      <c r="DH15" s="12" t="e">
        <f>#REF!</f>
        <v>#REF!</v>
      </c>
      <c r="DI15" s="12" t="e">
        <f>#REF!</f>
        <v>#REF!</v>
      </c>
      <c r="DJ15" s="12" t="e">
        <f>#REF!</f>
        <v>#REF!</v>
      </c>
      <c r="DL15" s="11" t="e">
        <f>#REF!</f>
        <v>#REF!</v>
      </c>
      <c r="DM15" s="12" t="e">
        <f>#REF!</f>
        <v>#REF!</v>
      </c>
      <c r="DN15" s="12" t="e">
        <f>#REF!</f>
        <v>#REF!</v>
      </c>
      <c r="DO15" s="12" t="e">
        <f>#REF!</f>
        <v>#REF!</v>
      </c>
      <c r="DP15" s="12" t="e">
        <f>#REF!</f>
        <v>#REF!</v>
      </c>
      <c r="DQ15" s="12" t="e">
        <f>#REF!</f>
        <v>#REF!</v>
      </c>
      <c r="DR15" s="12" t="e">
        <f>#REF!</f>
        <v>#REF!</v>
      </c>
      <c r="DS15" s="12" t="e">
        <f>#REF!</f>
        <v>#REF!</v>
      </c>
      <c r="DT15" s="12" t="e">
        <f>#REF!</f>
        <v>#REF!</v>
      </c>
      <c r="DU15" s="12" t="e">
        <f>#REF!</f>
        <v>#REF!</v>
      </c>
      <c r="DV15" s="12" t="e">
        <f>#REF!</f>
        <v>#REF!</v>
      </c>
      <c r="DW15" s="12" t="e">
        <f>#REF!</f>
        <v>#REF!</v>
      </c>
      <c r="DX15" s="12" t="e">
        <f>#REF!</f>
        <v>#REF!</v>
      </c>
      <c r="DY15" s="12" t="e">
        <f>#REF!</f>
        <v>#REF!</v>
      </c>
      <c r="DZ15" s="12" t="e">
        <f>#REF!</f>
        <v>#REF!</v>
      </c>
      <c r="EA15" s="12" t="e">
        <f>#REF!</f>
        <v>#REF!</v>
      </c>
      <c r="EB15" s="12" t="e">
        <f>#REF!</f>
        <v>#REF!</v>
      </c>
      <c r="EC15" s="12" t="e">
        <f>#REF!</f>
        <v>#REF!</v>
      </c>
      <c r="EE15" s="11" t="e">
        <f>#REF!</f>
        <v>#REF!</v>
      </c>
      <c r="EF15" s="12" t="e">
        <f>#REF!</f>
        <v>#REF!</v>
      </c>
      <c r="EG15" s="12" t="e">
        <f>#REF!</f>
        <v>#REF!</v>
      </c>
      <c r="EH15" s="12" t="e">
        <f>#REF!</f>
        <v>#REF!</v>
      </c>
      <c r="EI15" s="12" t="e">
        <f>#REF!</f>
        <v>#REF!</v>
      </c>
      <c r="EJ15" s="12" t="e">
        <f>#REF!</f>
        <v>#REF!</v>
      </c>
      <c r="EK15" s="12" t="e">
        <f>#REF!</f>
        <v>#REF!</v>
      </c>
      <c r="EL15" s="12" t="e">
        <f>#REF!</f>
        <v>#REF!</v>
      </c>
      <c r="EM15" s="12" t="e">
        <f>#REF!</f>
        <v>#REF!</v>
      </c>
      <c r="EN15" s="12" t="e">
        <f>#REF!</f>
        <v>#REF!</v>
      </c>
      <c r="EO15" s="12" t="e">
        <f>#REF!</f>
        <v>#REF!</v>
      </c>
      <c r="EP15" s="12" t="e">
        <f>#REF!</f>
        <v>#REF!</v>
      </c>
      <c r="EQ15" s="12" t="e">
        <f>#REF!</f>
        <v>#REF!</v>
      </c>
      <c r="ER15" s="12" t="e">
        <f>#REF!</f>
        <v>#REF!</v>
      </c>
      <c r="ES15" s="12" t="e">
        <f>#REF!</f>
        <v>#REF!</v>
      </c>
      <c r="ET15" s="12" t="e">
        <f>#REF!</f>
        <v>#REF!</v>
      </c>
      <c r="EU15" s="12" t="e">
        <f>#REF!</f>
        <v>#REF!</v>
      </c>
      <c r="EV15" s="12" t="e">
        <f>#REF!</f>
        <v>#REF!</v>
      </c>
      <c r="EX15" s="11" t="e">
        <f>#REF!</f>
        <v>#REF!</v>
      </c>
      <c r="EY15" s="12" t="e">
        <f>#REF!</f>
        <v>#REF!</v>
      </c>
      <c r="EZ15" s="12" t="e">
        <f>#REF!</f>
        <v>#REF!</v>
      </c>
      <c r="FA15" s="12" t="e">
        <f>#REF!</f>
        <v>#REF!</v>
      </c>
      <c r="FB15" s="12" t="e">
        <f>#REF!</f>
        <v>#REF!</v>
      </c>
      <c r="FC15" s="12" t="e">
        <f>#REF!</f>
        <v>#REF!</v>
      </c>
      <c r="FD15" s="12" t="e">
        <f>#REF!</f>
        <v>#REF!</v>
      </c>
      <c r="FE15" s="12" t="e">
        <f>#REF!</f>
        <v>#REF!</v>
      </c>
      <c r="FF15" s="12" t="e">
        <f>#REF!</f>
        <v>#REF!</v>
      </c>
      <c r="FG15" s="12" t="e">
        <f>#REF!</f>
        <v>#REF!</v>
      </c>
      <c r="FH15" s="12" t="e">
        <f>#REF!</f>
        <v>#REF!</v>
      </c>
      <c r="FI15" s="12" t="e">
        <f>#REF!</f>
        <v>#REF!</v>
      </c>
      <c r="FJ15" s="12" t="e">
        <f>#REF!</f>
        <v>#REF!</v>
      </c>
      <c r="FK15" s="12" t="e">
        <f>#REF!</f>
        <v>#REF!</v>
      </c>
      <c r="FL15" s="12" t="e">
        <f>#REF!</f>
        <v>#REF!</v>
      </c>
      <c r="FM15" s="12" t="e">
        <f>#REF!</f>
        <v>#REF!</v>
      </c>
      <c r="FN15" s="12" t="e">
        <f>#REF!</f>
        <v>#REF!</v>
      </c>
      <c r="FO15" s="12" t="e">
        <f>#REF!</f>
        <v>#REF!</v>
      </c>
      <c r="FQ15" s="11" t="e">
        <f>#REF!</f>
        <v>#REF!</v>
      </c>
      <c r="FR15" s="12" t="e">
        <f>#REF!</f>
        <v>#REF!</v>
      </c>
      <c r="FS15" s="12" t="e">
        <f>#REF!</f>
        <v>#REF!</v>
      </c>
      <c r="FT15" s="12" t="e">
        <f>#REF!</f>
        <v>#REF!</v>
      </c>
      <c r="FU15" s="12" t="e">
        <f>#REF!</f>
        <v>#REF!</v>
      </c>
      <c r="FV15" s="12" t="e">
        <f>#REF!</f>
        <v>#REF!</v>
      </c>
      <c r="FW15" s="12" t="e">
        <f>#REF!</f>
        <v>#REF!</v>
      </c>
      <c r="FX15" s="12" t="e">
        <f>#REF!</f>
        <v>#REF!</v>
      </c>
      <c r="FY15" s="12" t="e">
        <f>#REF!</f>
        <v>#REF!</v>
      </c>
      <c r="FZ15" s="12" t="e">
        <f>#REF!</f>
        <v>#REF!</v>
      </c>
      <c r="GA15" s="12" t="e">
        <f>#REF!</f>
        <v>#REF!</v>
      </c>
      <c r="GB15" s="12" t="e">
        <f>#REF!</f>
        <v>#REF!</v>
      </c>
      <c r="GC15" s="12" t="e">
        <f>#REF!</f>
        <v>#REF!</v>
      </c>
      <c r="GD15" s="12" t="e">
        <f>#REF!</f>
        <v>#REF!</v>
      </c>
      <c r="GE15" s="12" t="e">
        <f>#REF!</f>
        <v>#REF!</v>
      </c>
      <c r="GF15" s="12" t="e">
        <f>#REF!</f>
        <v>#REF!</v>
      </c>
      <c r="GG15" s="12" t="e">
        <f>#REF!</f>
        <v>#REF!</v>
      </c>
      <c r="GH15" s="12" t="e">
        <f>#REF!</f>
        <v>#REF!</v>
      </c>
      <c r="GJ15" s="11" t="e">
        <f>#REF!</f>
        <v>#REF!</v>
      </c>
      <c r="GK15" s="12" t="e">
        <f>#REF!</f>
        <v>#REF!</v>
      </c>
      <c r="GL15" s="12" t="e">
        <f>#REF!</f>
        <v>#REF!</v>
      </c>
      <c r="GM15" s="12" t="e">
        <f>#REF!</f>
        <v>#REF!</v>
      </c>
      <c r="GN15" s="12" t="e">
        <f>#REF!</f>
        <v>#REF!</v>
      </c>
      <c r="GO15" s="12" t="e">
        <f>#REF!</f>
        <v>#REF!</v>
      </c>
      <c r="GP15" s="12" t="e">
        <f>#REF!</f>
        <v>#REF!</v>
      </c>
      <c r="GQ15" s="12" t="e">
        <f>#REF!</f>
        <v>#REF!</v>
      </c>
      <c r="GR15" s="12" t="e">
        <f>#REF!</f>
        <v>#REF!</v>
      </c>
      <c r="GS15" s="12" t="e">
        <f>#REF!</f>
        <v>#REF!</v>
      </c>
      <c r="GT15" s="12" t="e">
        <f>#REF!</f>
        <v>#REF!</v>
      </c>
      <c r="GU15" s="12" t="e">
        <f>#REF!</f>
        <v>#REF!</v>
      </c>
      <c r="GV15" s="12" t="e">
        <f>#REF!</f>
        <v>#REF!</v>
      </c>
      <c r="GW15" s="12" t="e">
        <f>#REF!</f>
        <v>#REF!</v>
      </c>
      <c r="GX15" s="12" t="e">
        <f>#REF!</f>
        <v>#REF!</v>
      </c>
      <c r="GY15" s="12" t="e">
        <f>#REF!</f>
        <v>#REF!</v>
      </c>
      <c r="GZ15" s="12" t="e">
        <f>#REF!</f>
        <v>#REF!</v>
      </c>
      <c r="HA15" s="12" t="e">
        <f>#REF!</f>
        <v>#REF!</v>
      </c>
      <c r="HC15" s="11" t="e">
        <f>#REF!</f>
        <v>#REF!</v>
      </c>
      <c r="HD15" s="12" t="e">
        <f>#REF!</f>
        <v>#REF!</v>
      </c>
      <c r="HE15" s="12" t="e">
        <f>#REF!</f>
        <v>#REF!</v>
      </c>
      <c r="HF15" s="12" t="e">
        <f>#REF!</f>
        <v>#REF!</v>
      </c>
      <c r="HG15" s="12" t="e">
        <f>#REF!</f>
        <v>#REF!</v>
      </c>
      <c r="HH15" s="12" t="e">
        <f>#REF!</f>
        <v>#REF!</v>
      </c>
      <c r="HI15" s="12" t="e">
        <f>#REF!</f>
        <v>#REF!</v>
      </c>
      <c r="HJ15" s="12" t="e">
        <f>#REF!</f>
        <v>#REF!</v>
      </c>
      <c r="HK15" s="12" t="e">
        <f>#REF!</f>
        <v>#REF!</v>
      </c>
      <c r="HL15" s="12" t="e">
        <f>#REF!</f>
        <v>#REF!</v>
      </c>
      <c r="HM15" s="12" t="e">
        <f>#REF!</f>
        <v>#REF!</v>
      </c>
      <c r="HN15" s="12" t="e">
        <f>#REF!</f>
        <v>#REF!</v>
      </c>
      <c r="HO15" s="12" t="e">
        <f>#REF!</f>
        <v>#REF!</v>
      </c>
      <c r="HP15" s="12" t="e">
        <f>#REF!</f>
        <v>#REF!</v>
      </c>
      <c r="HQ15" s="12" t="e">
        <f>#REF!</f>
        <v>#REF!</v>
      </c>
      <c r="HR15" s="12" t="e">
        <f>#REF!</f>
        <v>#REF!</v>
      </c>
      <c r="HS15" s="12" t="e">
        <f>#REF!</f>
        <v>#REF!</v>
      </c>
      <c r="HT15" s="12" t="e">
        <f>#REF!</f>
        <v>#REF!</v>
      </c>
      <c r="HV15" s="11" t="e">
        <f>#REF!</f>
        <v>#REF!</v>
      </c>
      <c r="HW15" s="12" t="e">
        <f>#REF!</f>
        <v>#REF!</v>
      </c>
      <c r="HX15" s="12" t="e">
        <f>#REF!</f>
        <v>#REF!</v>
      </c>
      <c r="HY15" s="12" t="e">
        <f>#REF!</f>
        <v>#REF!</v>
      </c>
      <c r="HZ15" s="12" t="e">
        <f>#REF!</f>
        <v>#REF!</v>
      </c>
      <c r="IA15" s="12" t="e">
        <f>#REF!</f>
        <v>#REF!</v>
      </c>
      <c r="IB15" s="12" t="e">
        <f>#REF!</f>
        <v>#REF!</v>
      </c>
      <c r="IC15" s="12" t="e">
        <f>#REF!</f>
        <v>#REF!</v>
      </c>
      <c r="ID15" s="12" t="e">
        <f>#REF!</f>
        <v>#REF!</v>
      </c>
      <c r="IE15" s="12" t="e">
        <f>#REF!</f>
        <v>#REF!</v>
      </c>
      <c r="IF15" s="12" t="e">
        <f>#REF!</f>
        <v>#REF!</v>
      </c>
      <c r="IG15" s="12" t="e">
        <f>#REF!</f>
        <v>#REF!</v>
      </c>
      <c r="IH15" s="12" t="e">
        <f>#REF!</f>
        <v>#REF!</v>
      </c>
      <c r="II15" s="12" t="e">
        <f>#REF!</f>
        <v>#REF!</v>
      </c>
      <c r="IJ15" s="12" t="e">
        <f>#REF!</f>
        <v>#REF!</v>
      </c>
      <c r="IK15" s="12" t="e">
        <f>#REF!</f>
        <v>#REF!</v>
      </c>
      <c r="IL15" s="12" t="e">
        <f>#REF!</f>
        <v>#REF!</v>
      </c>
      <c r="IM15" s="12" t="e">
        <f>#REF!</f>
        <v>#REF!</v>
      </c>
      <c r="IO15" s="11" t="e">
        <f>#REF!</f>
        <v>#REF!</v>
      </c>
      <c r="IP15" s="12" t="e">
        <f>#REF!</f>
        <v>#REF!</v>
      </c>
      <c r="IQ15" s="12" t="e">
        <f>#REF!</f>
        <v>#REF!</v>
      </c>
      <c r="IR15" s="12" t="e">
        <f>#REF!</f>
        <v>#REF!</v>
      </c>
      <c r="IS15" s="12" t="e">
        <f>#REF!</f>
        <v>#REF!</v>
      </c>
      <c r="IT15" s="12" t="e">
        <f>#REF!</f>
        <v>#REF!</v>
      </c>
      <c r="IU15" s="12" t="e">
        <f>#REF!</f>
        <v>#REF!</v>
      </c>
      <c r="IV15" s="12" t="e">
        <f>#REF!</f>
        <v>#REF!</v>
      </c>
      <c r="IW15" s="12" t="e">
        <f>#REF!</f>
        <v>#REF!</v>
      </c>
      <c r="IX15" s="12" t="e">
        <f>#REF!</f>
        <v>#REF!</v>
      </c>
      <c r="IY15" s="12" t="e">
        <f>#REF!</f>
        <v>#REF!</v>
      </c>
      <c r="IZ15" s="12" t="e">
        <f>#REF!</f>
        <v>#REF!</v>
      </c>
      <c r="JA15" s="12" t="e">
        <f>#REF!</f>
        <v>#REF!</v>
      </c>
      <c r="JB15" s="12" t="e">
        <f>#REF!</f>
        <v>#REF!</v>
      </c>
      <c r="JC15" s="12" t="e">
        <f>#REF!</f>
        <v>#REF!</v>
      </c>
      <c r="JD15" s="12" t="e">
        <f>#REF!</f>
        <v>#REF!</v>
      </c>
      <c r="JE15" s="12" t="e">
        <f>#REF!</f>
        <v>#REF!</v>
      </c>
      <c r="JF15" s="12" t="e">
        <f>#REF!</f>
        <v>#REF!</v>
      </c>
      <c r="JH15" s="11" t="e">
        <f>#REF!</f>
        <v>#REF!</v>
      </c>
      <c r="JI15" s="12" t="e">
        <f>#REF!</f>
        <v>#REF!</v>
      </c>
      <c r="JJ15" s="12" t="e">
        <f>#REF!</f>
        <v>#REF!</v>
      </c>
      <c r="JK15" s="12" t="e">
        <f>#REF!</f>
        <v>#REF!</v>
      </c>
      <c r="JL15" s="12" t="e">
        <f>#REF!</f>
        <v>#REF!</v>
      </c>
      <c r="JM15" s="12" t="e">
        <f>#REF!</f>
        <v>#REF!</v>
      </c>
      <c r="JN15" s="12" t="e">
        <f>#REF!</f>
        <v>#REF!</v>
      </c>
      <c r="JO15" s="12" t="e">
        <f>#REF!</f>
        <v>#REF!</v>
      </c>
      <c r="JP15" s="12" t="e">
        <f>#REF!</f>
        <v>#REF!</v>
      </c>
      <c r="JQ15" s="12" t="e">
        <f>#REF!</f>
        <v>#REF!</v>
      </c>
      <c r="JR15" s="12" t="e">
        <f>#REF!</f>
        <v>#REF!</v>
      </c>
      <c r="JS15" s="12" t="e">
        <f>#REF!</f>
        <v>#REF!</v>
      </c>
      <c r="JT15" s="12" t="e">
        <f>#REF!</f>
        <v>#REF!</v>
      </c>
      <c r="JU15" s="12" t="e">
        <f>#REF!</f>
        <v>#REF!</v>
      </c>
      <c r="JV15" s="12" t="e">
        <f>#REF!</f>
        <v>#REF!</v>
      </c>
      <c r="JW15" s="12" t="e">
        <f>#REF!</f>
        <v>#REF!</v>
      </c>
      <c r="JX15" s="12" t="e">
        <f>#REF!</f>
        <v>#REF!</v>
      </c>
      <c r="JY15" s="12" t="e">
        <f>#REF!</f>
        <v>#REF!</v>
      </c>
    </row>
    <row r="16" spans="1:285" x14ac:dyDescent="0.25">
      <c r="A16" s="6" t="s">
        <v>291</v>
      </c>
      <c r="B16" s="11" t="e">
        <f>#REF!</f>
        <v>#REF!</v>
      </c>
      <c r="C16" s="12" t="e">
        <f>#REF!</f>
        <v>#REF!</v>
      </c>
      <c r="D16" s="12" t="e">
        <f>#REF!</f>
        <v>#REF!</v>
      </c>
      <c r="E16" s="12" t="e">
        <f>#REF!</f>
        <v>#REF!</v>
      </c>
      <c r="F16" s="12" t="e">
        <f>#REF!</f>
        <v>#REF!</v>
      </c>
      <c r="G16" s="12" t="e">
        <f>#REF!</f>
        <v>#REF!</v>
      </c>
      <c r="H16" s="12" t="e">
        <f>#REF!</f>
        <v>#REF!</v>
      </c>
      <c r="I16" s="12" t="e">
        <f>#REF!</f>
        <v>#REF!</v>
      </c>
      <c r="J16" s="12" t="e">
        <f>#REF!</f>
        <v>#REF!</v>
      </c>
      <c r="K16" s="12" t="e">
        <f>#REF!</f>
        <v>#REF!</v>
      </c>
      <c r="L16" s="12" t="e">
        <f>#REF!</f>
        <v>#REF!</v>
      </c>
      <c r="M16" s="12" t="e">
        <f>#REF!</f>
        <v>#REF!</v>
      </c>
      <c r="N16" s="12" t="e">
        <f>#REF!</f>
        <v>#REF!</v>
      </c>
      <c r="O16" s="12" t="e">
        <f>#REF!</f>
        <v>#REF!</v>
      </c>
      <c r="P16" s="12" t="e">
        <f>#REF!</f>
        <v>#REF!</v>
      </c>
      <c r="Q16" s="12" t="e">
        <f>#REF!</f>
        <v>#REF!</v>
      </c>
      <c r="R16" s="12" t="e">
        <f>#REF!</f>
        <v>#REF!</v>
      </c>
      <c r="S16" s="12" t="e">
        <f>#REF!</f>
        <v>#REF!</v>
      </c>
      <c r="U16" s="11" t="e">
        <f>#REF!</f>
        <v>#REF!</v>
      </c>
      <c r="V16" s="12" t="e">
        <f>#REF!</f>
        <v>#REF!</v>
      </c>
      <c r="W16" s="12" t="e">
        <f>#REF!</f>
        <v>#REF!</v>
      </c>
      <c r="X16" s="12" t="e">
        <f>#REF!</f>
        <v>#REF!</v>
      </c>
      <c r="Y16" s="12" t="e">
        <f>#REF!</f>
        <v>#REF!</v>
      </c>
      <c r="Z16" s="12" t="e">
        <f>#REF!</f>
        <v>#REF!</v>
      </c>
      <c r="AA16" s="12" t="e">
        <f>#REF!</f>
        <v>#REF!</v>
      </c>
      <c r="AB16" s="12" t="e">
        <f>#REF!</f>
        <v>#REF!</v>
      </c>
      <c r="AC16" s="12" t="e">
        <f>#REF!</f>
        <v>#REF!</v>
      </c>
      <c r="AD16" s="12" t="e">
        <f>#REF!</f>
        <v>#REF!</v>
      </c>
      <c r="AE16" s="12" t="e">
        <f>#REF!</f>
        <v>#REF!</v>
      </c>
      <c r="AF16" s="12" t="e">
        <f>#REF!</f>
        <v>#REF!</v>
      </c>
      <c r="AG16" s="12" t="e">
        <f>#REF!</f>
        <v>#REF!</v>
      </c>
      <c r="AH16" s="12" t="e">
        <f>#REF!</f>
        <v>#REF!</v>
      </c>
      <c r="AI16" s="12" t="e">
        <f>#REF!</f>
        <v>#REF!</v>
      </c>
      <c r="AJ16" s="12" t="e">
        <f>#REF!</f>
        <v>#REF!</v>
      </c>
      <c r="AK16" s="12" t="e">
        <f>#REF!</f>
        <v>#REF!</v>
      </c>
      <c r="AL16" s="12" t="e">
        <f>#REF!</f>
        <v>#REF!</v>
      </c>
      <c r="AN16" s="11" t="e">
        <f>#REF!</f>
        <v>#REF!</v>
      </c>
      <c r="AO16" s="12" t="e">
        <f>#REF!</f>
        <v>#REF!</v>
      </c>
      <c r="AP16" s="12" t="e">
        <f>#REF!</f>
        <v>#REF!</v>
      </c>
      <c r="AQ16" s="12" t="e">
        <f>#REF!</f>
        <v>#REF!</v>
      </c>
      <c r="AR16" s="12" t="e">
        <f>#REF!</f>
        <v>#REF!</v>
      </c>
      <c r="AS16" s="12" t="e">
        <f>#REF!</f>
        <v>#REF!</v>
      </c>
      <c r="AT16" s="12" t="e">
        <f>#REF!</f>
        <v>#REF!</v>
      </c>
      <c r="AU16" s="12" t="e">
        <f>#REF!</f>
        <v>#REF!</v>
      </c>
      <c r="AV16" s="12" t="e">
        <f>#REF!</f>
        <v>#REF!</v>
      </c>
      <c r="AW16" s="12" t="e">
        <f>#REF!</f>
        <v>#REF!</v>
      </c>
      <c r="AX16" s="12" t="e">
        <f>#REF!</f>
        <v>#REF!</v>
      </c>
      <c r="AY16" s="12" t="e">
        <f>#REF!</f>
        <v>#REF!</v>
      </c>
      <c r="AZ16" s="12" t="e">
        <f>#REF!</f>
        <v>#REF!</v>
      </c>
      <c r="BA16" s="12" t="e">
        <f>#REF!</f>
        <v>#REF!</v>
      </c>
      <c r="BB16" s="12" t="e">
        <f>#REF!</f>
        <v>#REF!</v>
      </c>
      <c r="BC16" s="12" t="e">
        <f>#REF!</f>
        <v>#REF!</v>
      </c>
      <c r="BD16" s="12" t="e">
        <f>#REF!</f>
        <v>#REF!</v>
      </c>
      <c r="BE16" s="12" t="e">
        <f>#REF!</f>
        <v>#REF!</v>
      </c>
      <c r="BG16" s="11" t="e">
        <f>#REF!</f>
        <v>#REF!</v>
      </c>
      <c r="BH16" s="12" t="e">
        <f>#REF!</f>
        <v>#REF!</v>
      </c>
      <c r="BI16" s="12" t="e">
        <f>#REF!</f>
        <v>#REF!</v>
      </c>
      <c r="BJ16" s="12" t="e">
        <f>#REF!</f>
        <v>#REF!</v>
      </c>
      <c r="BK16" s="12" t="e">
        <f>#REF!</f>
        <v>#REF!</v>
      </c>
      <c r="BL16" s="12" t="e">
        <f>#REF!</f>
        <v>#REF!</v>
      </c>
      <c r="BM16" s="12" t="e">
        <f>#REF!</f>
        <v>#REF!</v>
      </c>
      <c r="BN16" s="12" t="e">
        <f>#REF!</f>
        <v>#REF!</v>
      </c>
      <c r="BO16" s="12" t="e">
        <f>#REF!</f>
        <v>#REF!</v>
      </c>
      <c r="BP16" s="12" t="e">
        <f>#REF!</f>
        <v>#REF!</v>
      </c>
      <c r="BQ16" s="12" t="e">
        <f>#REF!</f>
        <v>#REF!</v>
      </c>
      <c r="BR16" s="12" t="e">
        <f>#REF!</f>
        <v>#REF!</v>
      </c>
      <c r="BS16" s="12" t="e">
        <f>#REF!</f>
        <v>#REF!</v>
      </c>
      <c r="BT16" s="12" t="e">
        <f>#REF!</f>
        <v>#REF!</v>
      </c>
      <c r="BU16" s="12" t="e">
        <f>#REF!</f>
        <v>#REF!</v>
      </c>
      <c r="BV16" s="12" t="e">
        <f>#REF!</f>
        <v>#REF!</v>
      </c>
      <c r="BW16" s="12" t="e">
        <f>#REF!</f>
        <v>#REF!</v>
      </c>
      <c r="BX16" s="12" t="e">
        <f>#REF!</f>
        <v>#REF!</v>
      </c>
      <c r="BZ16" s="11" t="e">
        <f>#REF!</f>
        <v>#REF!</v>
      </c>
      <c r="CA16" s="12" t="e">
        <f>#REF!</f>
        <v>#REF!</v>
      </c>
      <c r="CB16" s="12" t="e">
        <f>#REF!</f>
        <v>#REF!</v>
      </c>
      <c r="CC16" s="12" t="e">
        <f>#REF!</f>
        <v>#REF!</v>
      </c>
      <c r="CD16" s="12" t="e">
        <f>#REF!</f>
        <v>#REF!</v>
      </c>
      <c r="CE16" s="12" t="e">
        <f>#REF!</f>
        <v>#REF!</v>
      </c>
      <c r="CF16" s="12" t="e">
        <f>#REF!</f>
        <v>#REF!</v>
      </c>
      <c r="CG16" s="12" t="e">
        <f>#REF!</f>
        <v>#REF!</v>
      </c>
      <c r="CH16" s="12" t="e">
        <f>#REF!</f>
        <v>#REF!</v>
      </c>
      <c r="CI16" s="12" t="e">
        <f>#REF!</f>
        <v>#REF!</v>
      </c>
      <c r="CJ16" s="12" t="e">
        <f>#REF!</f>
        <v>#REF!</v>
      </c>
      <c r="CK16" s="12" t="e">
        <f>#REF!</f>
        <v>#REF!</v>
      </c>
      <c r="CL16" s="12" t="e">
        <f>#REF!</f>
        <v>#REF!</v>
      </c>
      <c r="CM16" s="12" t="e">
        <f>#REF!</f>
        <v>#REF!</v>
      </c>
      <c r="CN16" s="12" t="e">
        <f>#REF!</f>
        <v>#REF!</v>
      </c>
      <c r="CO16" s="12" t="e">
        <f>#REF!</f>
        <v>#REF!</v>
      </c>
      <c r="CP16" s="12" t="e">
        <f>#REF!</f>
        <v>#REF!</v>
      </c>
      <c r="CQ16" s="12" t="e">
        <f>#REF!</f>
        <v>#REF!</v>
      </c>
      <c r="CS16" s="11" t="e">
        <f>#REF!</f>
        <v>#REF!</v>
      </c>
      <c r="CT16" s="12" t="e">
        <f>#REF!</f>
        <v>#REF!</v>
      </c>
      <c r="CU16" s="12" t="e">
        <f>#REF!</f>
        <v>#REF!</v>
      </c>
      <c r="CV16" s="12" t="e">
        <f>#REF!</f>
        <v>#REF!</v>
      </c>
      <c r="CW16" s="12" t="e">
        <f>#REF!</f>
        <v>#REF!</v>
      </c>
      <c r="CX16" s="12" t="e">
        <f>#REF!</f>
        <v>#REF!</v>
      </c>
      <c r="CY16" s="12" t="e">
        <f>#REF!</f>
        <v>#REF!</v>
      </c>
      <c r="CZ16" s="12" t="e">
        <f>#REF!</f>
        <v>#REF!</v>
      </c>
      <c r="DA16" s="12" t="e">
        <f>#REF!</f>
        <v>#REF!</v>
      </c>
      <c r="DB16" s="12" t="e">
        <f>#REF!</f>
        <v>#REF!</v>
      </c>
      <c r="DC16" s="12" t="e">
        <f>#REF!</f>
        <v>#REF!</v>
      </c>
      <c r="DD16" s="12" t="e">
        <f>#REF!</f>
        <v>#REF!</v>
      </c>
      <c r="DE16" s="12" t="e">
        <f>#REF!</f>
        <v>#REF!</v>
      </c>
      <c r="DF16" s="12" t="e">
        <f>#REF!</f>
        <v>#REF!</v>
      </c>
      <c r="DG16" s="12" t="e">
        <f>#REF!</f>
        <v>#REF!</v>
      </c>
      <c r="DH16" s="12" t="e">
        <f>#REF!</f>
        <v>#REF!</v>
      </c>
      <c r="DI16" s="12" t="e">
        <f>#REF!</f>
        <v>#REF!</v>
      </c>
      <c r="DJ16" s="12" t="e">
        <f>#REF!</f>
        <v>#REF!</v>
      </c>
      <c r="DL16" s="11" t="e">
        <f>#REF!</f>
        <v>#REF!</v>
      </c>
      <c r="DM16" s="12" t="e">
        <f>#REF!</f>
        <v>#REF!</v>
      </c>
      <c r="DN16" s="12" t="e">
        <f>#REF!</f>
        <v>#REF!</v>
      </c>
      <c r="DO16" s="12" t="e">
        <f>#REF!</f>
        <v>#REF!</v>
      </c>
      <c r="DP16" s="12" t="e">
        <f>#REF!</f>
        <v>#REF!</v>
      </c>
      <c r="DQ16" s="12" t="e">
        <f>#REF!</f>
        <v>#REF!</v>
      </c>
      <c r="DR16" s="12" t="e">
        <f>#REF!</f>
        <v>#REF!</v>
      </c>
      <c r="DS16" s="12" t="e">
        <f>#REF!</f>
        <v>#REF!</v>
      </c>
      <c r="DT16" s="12" t="e">
        <f>#REF!</f>
        <v>#REF!</v>
      </c>
      <c r="DU16" s="12" t="e">
        <f>#REF!</f>
        <v>#REF!</v>
      </c>
      <c r="DV16" s="12" t="e">
        <f>#REF!</f>
        <v>#REF!</v>
      </c>
      <c r="DW16" s="12" t="e">
        <f>#REF!</f>
        <v>#REF!</v>
      </c>
      <c r="DX16" s="12" t="e">
        <f>#REF!</f>
        <v>#REF!</v>
      </c>
      <c r="DY16" s="12" t="e">
        <f>#REF!</f>
        <v>#REF!</v>
      </c>
      <c r="DZ16" s="12" t="e">
        <f>#REF!</f>
        <v>#REF!</v>
      </c>
      <c r="EA16" s="12" t="e">
        <f>#REF!</f>
        <v>#REF!</v>
      </c>
      <c r="EB16" s="12" t="e">
        <f>#REF!</f>
        <v>#REF!</v>
      </c>
      <c r="EC16" s="12" t="e">
        <f>#REF!</f>
        <v>#REF!</v>
      </c>
      <c r="EE16" s="11" t="e">
        <f>#REF!</f>
        <v>#REF!</v>
      </c>
      <c r="EF16" s="12" t="e">
        <f>#REF!</f>
        <v>#REF!</v>
      </c>
      <c r="EG16" s="12" t="e">
        <f>#REF!</f>
        <v>#REF!</v>
      </c>
      <c r="EH16" s="12" t="e">
        <f>#REF!</f>
        <v>#REF!</v>
      </c>
      <c r="EI16" s="12" t="e">
        <f>#REF!</f>
        <v>#REF!</v>
      </c>
      <c r="EJ16" s="12" t="e">
        <f>#REF!</f>
        <v>#REF!</v>
      </c>
      <c r="EK16" s="12" t="e">
        <f>#REF!</f>
        <v>#REF!</v>
      </c>
      <c r="EL16" s="12" t="e">
        <f>#REF!</f>
        <v>#REF!</v>
      </c>
      <c r="EM16" s="12" t="e">
        <f>#REF!</f>
        <v>#REF!</v>
      </c>
      <c r="EN16" s="12" t="e">
        <f>#REF!</f>
        <v>#REF!</v>
      </c>
      <c r="EO16" s="12" t="e">
        <f>#REF!</f>
        <v>#REF!</v>
      </c>
      <c r="EP16" s="12" t="e">
        <f>#REF!</f>
        <v>#REF!</v>
      </c>
      <c r="EQ16" s="12" t="e">
        <f>#REF!</f>
        <v>#REF!</v>
      </c>
      <c r="ER16" s="12" t="e">
        <f>#REF!</f>
        <v>#REF!</v>
      </c>
      <c r="ES16" s="12" t="e">
        <f>#REF!</f>
        <v>#REF!</v>
      </c>
      <c r="ET16" s="12" t="e">
        <f>#REF!</f>
        <v>#REF!</v>
      </c>
      <c r="EU16" s="12" t="e">
        <f>#REF!</f>
        <v>#REF!</v>
      </c>
      <c r="EV16" s="12" t="e">
        <f>#REF!</f>
        <v>#REF!</v>
      </c>
      <c r="EX16" s="11" t="e">
        <f>#REF!</f>
        <v>#REF!</v>
      </c>
      <c r="EY16" s="12" t="e">
        <f>#REF!</f>
        <v>#REF!</v>
      </c>
      <c r="EZ16" s="12" t="e">
        <f>#REF!</f>
        <v>#REF!</v>
      </c>
      <c r="FA16" s="12" t="e">
        <f>#REF!</f>
        <v>#REF!</v>
      </c>
      <c r="FB16" s="12" t="e">
        <f>#REF!</f>
        <v>#REF!</v>
      </c>
      <c r="FC16" s="12" t="e">
        <f>#REF!</f>
        <v>#REF!</v>
      </c>
      <c r="FD16" s="12" t="e">
        <f>#REF!</f>
        <v>#REF!</v>
      </c>
      <c r="FE16" s="12" t="e">
        <f>#REF!</f>
        <v>#REF!</v>
      </c>
      <c r="FF16" s="12" t="e">
        <f>#REF!</f>
        <v>#REF!</v>
      </c>
      <c r="FG16" s="12" t="e">
        <f>#REF!</f>
        <v>#REF!</v>
      </c>
      <c r="FH16" s="12" t="e">
        <f>#REF!</f>
        <v>#REF!</v>
      </c>
      <c r="FI16" s="12" t="e">
        <f>#REF!</f>
        <v>#REF!</v>
      </c>
      <c r="FJ16" s="12" t="e">
        <f>#REF!</f>
        <v>#REF!</v>
      </c>
      <c r="FK16" s="12" t="e">
        <f>#REF!</f>
        <v>#REF!</v>
      </c>
      <c r="FL16" s="12" t="e">
        <f>#REF!</f>
        <v>#REF!</v>
      </c>
      <c r="FM16" s="12" t="e">
        <f>#REF!</f>
        <v>#REF!</v>
      </c>
      <c r="FN16" s="12" t="e">
        <f>#REF!</f>
        <v>#REF!</v>
      </c>
      <c r="FO16" s="12" t="e">
        <f>#REF!</f>
        <v>#REF!</v>
      </c>
      <c r="FQ16" s="11" t="e">
        <f>#REF!</f>
        <v>#REF!</v>
      </c>
      <c r="FR16" s="12" t="e">
        <f>#REF!</f>
        <v>#REF!</v>
      </c>
      <c r="FS16" s="12" t="e">
        <f>#REF!</f>
        <v>#REF!</v>
      </c>
      <c r="FT16" s="12" t="e">
        <f>#REF!</f>
        <v>#REF!</v>
      </c>
      <c r="FU16" s="12" t="e">
        <f>#REF!</f>
        <v>#REF!</v>
      </c>
      <c r="FV16" s="12" t="e">
        <f>#REF!</f>
        <v>#REF!</v>
      </c>
      <c r="FW16" s="12" t="e">
        <f>#REF!</f>
        <v>#REF!</v>
      </c>
      <c r="FX16" s="12" t="e">
        <f>#REF!</f>
        <v>#REF!</v>
      </c>
      <c r="FY16" s="12" t="e">
        <f>#REF!</f>
        <v>#REF!</v>
      </c>
      <c r="FZ16" s="12" t="e">
        <f>#REF!</f>
        <v>#REF!</v>
      </c>
      <c r="GA16" s="12" t="e">
        <f>#REF!</f>
        <v>#REF!</v>
      </c>
      <c r="GB16" s="12" t="e">
        <f>#REF!</f>
        <v>#REF!</v>
      </c>
      <c r="GC16" s="12" t="e">
        <f>#REF!</f>
        <v>#REF!</v>
      </c>
      <c r="GD16" s="12" t="e">
        <f>#REF!</f>
        <v>#REF!</v>
      </c>
      <c r="GE16" s="12" t="e">
        <f>#REF!</f>
        <v>#REF!</v>
      </c>
      <c r="GF16" s="12" t="e">
        <f>#REF!</f>
        <v>#REF!</v>
      </c>
      <c r="GG16" s="12" t="e">
        <f>#REF!</f>
        <v>#REF!</v>
      </c>
      <c r="GH16" s="12" t="e">
        <f>#REF!</f>
        <v>#REF!</v>
      </c>
      <c r="GJ16" s="11" t="e">
        <f>#REF!</f>
        <v>#REF!</v>
      </c>
      <c r="GK16" s="12" t="e">
        <f>#REF!</f>
        <v>#REF!</v>
      </c>
      <c r="GL16" s="12" t="e">
        <f>#REF!</f>
        <v>#REF!</v>
      </c>
      <c r="GM16" s="12" t="e">
        <f>#REF!</f>
        <v>#REF!</v>
      </c>
      <c r="GN16" s="12" t="e">
        <f>#REF!</f>
        <v>#REF!</v>
      </c>
      <c r="GO16" s="12" t="e">
        <f>#REF!</f>
        <v>#REF!</v>
      </c>
      <c r="GP16" s="12" t="e">
        <f>#REF!</f>
        <v>#REF!</v>
      </c>
      <c r="GQ16" s="12" t="e">
        <f>#REF!</f>
        <v>#REF!</v>
      </c>
      <c r="GR16" s="12" t="e">
        <f>#REF!</f>
        <v>#REF!</v>
      </c>
      <c r="GS16" s="12" t="e">
        <f>#REF!</f>
        <v>#REF!</v>
      </c>
      <c r="GT16" s="12" t="e">
        <f>#REF!</f>
        <v>#REF!</v>
      </c>
      <c r="GU16" s="12" t="e">
        <f>#REF!</f>
        <v>#REF!</v>
      </c>
      <c r="GV16" s="12" t="e">
        <f>#REF!</f>
        <v>#REF!</v>
      </c>
      <c r="GW16" s="12" t="e">
        <f>#REF!</f>
        <v>#REF!</v>
      </c>
      <c r="GX16" s="12" t="e">
        <f>#REF!</f>
        <v>#REF!</v>
      </c>
      <c r="GY16" s="12" t="e">
        <f>#REF!</f>
        <v>#REF!</v>
      </c>
      <c r="GZ16" s="12" t="e">
        <f>#REF!</f>
        <v>#REF!</v>
      </c>
      <c r="HA16" s="12" t="e">
        <f>#REF!</f>
        <v>#REF!</v>
      </c>
      <c r="HC16" s="11" t="e">
        <f>#REF!</f>
        <v>#REF!</v>
      </c>
      <c r="HD16" s="12" t="e">
        <f>#REF!</f>
        <v>#REF!</v>
      </c>
      <c r="HE16" s="12" t="e">
        <f>#REF!</f>
        <v>#REF!</v>
      </c>
      <c r="HF16" s="12" t="e">
        <f>#REF!</f>
        <v>#REF!</v>
      </c>
      <c r="HG16" s="12" t="e">
        <f>#REF!</f>
        <v>#REF!</v>
      </c>
      <c r="HH16" s="12" t="e">
        <f>#REF!</f>
        <v>#REF!</v>
      </c>
      <c r="HI16" s="12" t="e">
        <f>#REF!</f>
        <v>#REF!</v>
      </c>
      <c r="HJ16" s="12" t="e">
        <f>#REF!</f>
        <v>#REF!</v>
      </c>
      <c r="HK16" s="12" t="e">
        <f>#REF!</f>
        <v>#REF!</v>
      </c>
      <c r="HL16" s="12" t="e">
        <f>#REF!</f>
        <v>#REF!</v>
      </c>
      <c r="HM16" s="12" t="e">
        <f>#REF!</f>
        <v>#REF!</v>
      </c>
      <c r="HN16" s="12" t="e">
        <f>#REF!</f>
        <v>#REF!</v>
      </c>
      <c r="HO16" s="12" t="e">
        <f>#REF!</f>
        <v>#REF!</v>
      </c>
      <c r="HP16" s="12" t="e">
        <f>#REF!</f>
        <v>#REF!</v>
      </c>
      <c r="HQ16" s="12" t="e">
        <f>#REF!</f>
        <v>#REF!</v>
      </c>
      <c r="HR16" s="12" t="e">
        <f>#REF!</f>
        <v>#REF!</v>
      </c>
      <c r="HS16" s="12" t="e">
        <f>#REF!</f>
        <v>#REF!</v>
      </c>
      <c r="HT16" s="12" t="e">
        <f>#REF!</f>
        <v>#REF!</v>
      </c>
      <c r="HV16" s="11" t="e">
        <f>#REF!</f>
        <v>#REF!</v>
      </c>
      <c r="HW16" s="12" t="e">
        <f>#REF!</f>
        <v>#REF!</v>
      </c>
      <c r="HX16" s="12" t="e">
        <f>#REF!</f>
        <v>#REF!</v>
      </c>
      <c r="HY16" s="12" t="e">
        <f>#REF!</f>
        <v>#REF!</v>
      </c>
      <c r="HZ16" s="12" t="e">
        <f>#REF!</f>
        <v>#REF!</v>
      </c>
      <c r="IA16" s="12" t="e">
        <f>#REF!</f>
        <v>#REF!</v>
      </c>
      <c r="IB16" s="12" t="e">
        <f>#REF!</f>
        <v>#REF!</v>
      </c>
      <c r="IC16" s="12" t="e">
        <f>#REF!</f>
        <v>#REF!</v>
      </c>
      <c r="ID16" s="12" t="e">
        <f>#REF!</f>
        <v>#REF!</v>
      </c>
      <c r="IE16" s="12" t="e">
        <f>#REF!</f>
        <v>#REF!</v>
      </c>
      <c r="IF16" s="12" t="e">
        <f>#REF!</f>
        <v>#REF!</v>
      </c>
      <c r="IG16" s="12" t="e">
        <f>#REF!</f>
        <v>#REF!</v>
      </c>
      <c r="IH16" s="12" t="e">
        <f>#REF!</f>
        <v>#REF!</v>
      </c>
      <c r="II16" s="12" t="e">
        <f>#REF!</f>
        <v>#REF!</v>
      </c>
      <c r="IJ16" s="12" t="e">
        <f>#REF!</f>
        <v>#REF!</v>
      </c>
      <c r="IK16" s="12" t="e">
        <f>#REF!</f>
        <v>#REF!</v>
      </c>
      <c r="IL16" s="12" t="e">
        <f>#REF!</f>
        <v>#REF!</v>
      </c>
      <c r="IM16" s="12" t="e">
        <f>#REF!</f>
        <v>#REF!</v>
      </c>
      <c r="IO16" s="11" t="e">
        <f>#REF!</f>
        <v>#REF!</v>
      </c>
      <c r="IP16" s="12" t="e">
        <f>#REF!</f>
        <v>#REF!</v>
      </c>
      <c r="IQ16" s="12" t="e">
        <f>#REF!</f>
        <v>#REF!</v>
      </c>
      <c r="IR16" s="12" t="e">
        <f>#REF!</f>
        <v>#REF!</v>
      </c>
      <c r="IS16" s="12" t="e">
        <f>#REF!</f>
        <v>#REF!</v>
      </c>
      <c r="IT16" s="12" t="e">
        <f>#REF!</f>
        <v>#REF!</v>
      </c>
      <c r="IU16" s="12" t="e">
        <f>#REF!</f>
        <v>#REF!</v>
      </c>
      <c r="IV16" s="12" t="e">
        <f>#REF!</f>
        <v>#REF!</v>
      </c>
      <c r="IW16" s="12" t="e">
        <f>#REF!</f>
        <v>#REF!</v>
      </c>
      <c r="IX16" s="12" t="e">
        <f>#REF!</f>
        <v>#REF!</v>
      </c>
      <c r="IY16" s="12" t="e">
        <f>#REF!</f>
        <v>#REF!</v>
      </c>
      <c r="IZ16" s="12" t="e">
        <f>#REF!</f>
        <v>#REF!</v>
      </c>
      <c r="JA16" s="12" t="e">
        <f>#REF!</f>
        <v>#REF!</v>
      </c>
      <c r="JB16" s="12" t="e">
        <f>#REF!</f>
        <v>#REF!</v>
      </c>
      <c r="JC16" s="12" t="e">
        <f>#REF!</f>
        <v>#REF!</v>
      </c>
      <c r="JD16" s="12" t="e">
        <f>#REF!</f>
        <v>#REF!</v>
      </c>
      <c r="JE16" s="12" t="e">
        <f>#REF!</f>
        <v>#REF!</v>
      </c>
      <c r="JF16" s="12" t="e">
        <f>#REF!</f>
        <v>#REF!</v>
      </c>
      <c r="JH16" s="11" t="e">
        <f>#REF!</f>
        <v>#REF!</v>
      </c>
      <c r="JI16" s="12" t="e">
        <f>#REF!</f>
        <v>#REF!</v>
      </c>
      <c r="JJ16" s="12" t="e">
        <f>#REF!</f>
        <v>#REF!</v>
      </c>
      <c r="JK16" s="12" t="e">
        <f>#REF!</f>
        <v>#REF!</v>
      </c>
      <c r="JL16" s="12" t="e">
        <f>#REF!</f>
        <v>#REF!</v>
      </c>
      <c r="JM16" s="12" t="e">
        <f>#REF!</f>
        <v>#REF!</v>
      </c>
      <c r="JN16" s="12" t="e">
        <f>#REF!</f>
        <v>#REF!</v>
      </c>
      <c r="JO16" s="12" t="e">
        <f>#REF!</f>
        <v>#REF!</v>
      </c>
      <c r="JP16" s="12" t="e">
        <f>#REF!</f>
        <v>#REF!</v>
      </c>
      <c r="JQ16" s="12" t="e">
        <f>#REF!</f>
        <v>#REF!</v>
      </c>
      <c r="JR16" s="12" t="e">
        <f>#REF!</f>
        <v>#REF!</v>
      </c>
      <c r="JS16" s="12" t="e">
        <f>#REF!</f>
        <v>#REF!</v>
      </c>
      <c r="JT16" s="12" t="e">
        <f>#REF!</f>
        <v>#REF!</v>
      </c>
      <c r="JU16" s="12" t="e">
        <f>#REF!</f>
        <v>#REF!</v>
      </c>
      <c r="JV16" s="12" t="e">
        <f>#REF!</f>
        <v>#REF!</v>
      </c>
      <c r="JW16" s="12" t="e">
        <f>#REF!</f>
        <v>#REF!</v>
      </c>
      <c r="JX16" s="12" t="e">
        <f>#REF!</f>
        <v>#REF!</v>
      </c>
      <c r="JY16" s="12" t="e">
        <f>#REF!</f>
        <v>#REF!</v>
      </c>
    </row>
    <row r="17" spans="1:285" x14ac:dyDescent="0.25">
      <c r="A17" s="6" t="s">
        <v>292</v>
      </c>
      <c r="B17" s="11" t="e">
        <f>#REF!</f>
        <v>#REF!</v>
      </c>
      <c r="C17" s="12" t="e">
        <f>#REF!</f>
        <v>#REF!</v>
      </c>
      <c r="D17" s="12" t="e">
        <f>#REF!</f>
        <v>#REF!</v>
      </c>
      <c r="E17" s="12" t="e">
        <f>#REF!</f>
        <v>#REF!</v>
      </c>
      <c r="F17" s="12" t="e">
        <f>#REF!</f>
        <v>#REF!</v>
      </c>
      <c r="G17" s="12" t="e">
        <f>#REF!</f>
        <v>#REF!</v>
      </c>
      <c r="H17" s="12" t="e">
        <f>#REF!</f>
        <v>#REF!</v>
      </c>
      <c r="I17" s="12" t="e">
        <f>#REF!</f>
        <v>#REF!</v>
      </c>
      <c r="J17" s="12" t="e">
        <f>#REF!</f>
        <v>#REF!</v>
      </c>
      <c r="K17" s="12" t="e">
        <f>#REF!</f>
        <v>#REF!</v>
      </c>
      <c r="L17" s="12" t="e">
        <f>#REF!</f>
        <v>#REF!</v>
      </c>
      <c r="M17" s="12" t="e">
        <f>#REF!</f>
        <v>#REF!</v>
      </c>
      <c r="N17" s="12" t="e">
        <f>#REF!</f>
        <v>#REF!</v>
      </c>
      <c r="O17" s="12" t="e">
        <f>#REF!</f>
        <v>#REF!</v>
      </c>
      <c r="P17" s="12" t="e">
        <f>#REF!</f>
        <v>#REF!</v>
      </c>
      <c r="Q17" s="12" t="e">
        <f>#REF!</f>
        <v>#REF!</v>
      </c>
      <c r="R17" s="12" t="e">
        <f>#REF!</f>
        <v>#REF!</v>
      </c>
      <c r="S17" s="12" t="e">
        <f>#REF!</f>
        <v>#REF!</v>
      </c>
      <c r="U17" s="11" t="e">
        <f>#REF!</f>
        <v>#REF!</v>
      </c>
      <c r="V17" s="12" t="e">
        <f>#REF!</f>
        <v>#REF!</v>
      </c>
      <c r="W17" s="12" t="e">
        <f>#REF!</f>
        <v>#REF!</v>
      </c>
      <c r="X17" s="12" t="e">
        <f>#REF!</f>
        <v>#REF!</v>
      </c>
      <c r="Y17" s="12" t="e">
        <f>#REF!</f>
        <v>#REF!</v>
      </c>
      <c r="Z17" s="12" t="e">
        <f>#REF!</f>
        <v>#REF!</v>
      </c>
      <c r="AA17" s="12" t="e">
        <f>#REF!</f>
        <v>#REF!</v>
      </c>
      <c r="AB17" s="12" t="e">
        <f>#REF!</f>
        <v>#REF!</v>
      </c>
      <c r="AC17" s="12" t="e">
        <f>#REF!</f>
        <v>#REF!</v>
      </c>
      <c r="AD17" s="12" t="e">
        <f>#REF!</f>
        <v>#REF!</v>
      </c>
      <c r="AE17" s="12" t="e">
        <f>#REF!</f>
        <v>#REF!</v>
      </c>
      <c r="AF17" s="12" t="e">
        <f>#REF!</f>
        <v>#REF!</v>
      </c>
      <c r="AG17" s="12" t="e">
        <f>#REF!</f>
        <v>#REF!</v>
      </c>
      <c r="AH17" s="12" t="e">
        <f>#REF!</f>
        <v>#REF!</v>
      </c>
      <c r="AI17" s="12" t="e">
        <f>#REF!</f>
        <v>#REF!</v>
      </c>
      <c r="AJ17" s="12" t="e">
        <f>#REF!</f>
        <v>#REF!</v>
      </c>
      <c r="AK17" s="12" t="e">
        <f>#REF!</f>
        <v>#REF!</v>
      </c>
      <c r="AL17" s="12" t="e">
        <f>#REF!</f>
        <v>#REF!</v>
      </c>
      <c r="AN17" s="11" t="e">
        <f>#REF!</f>
        <v>#REF!</v>
      </c>
      <c r="AO17" s="12" t="e">
        <f>#REF!</f>
        <v>#REF!</v>
      </c>
      <c r="AP17" s="12" t="e">
        <f>#REF!</f>
        <v>#REF!</v>
      </c>
      <c r="AQ17" s="12" t="e">
        <f>#REF!</f>
        <v>#REF!</v>
      </c>
      <c r="AR17" s="12" t="e">
        <f>#REF!</f>
        <v>#REF!</v>
      </c>
      <c r="AS17" s="12" t="e">
        <f>#REF!</f>
        <v>#REF!</v>
      </c>
      <c r="AT17" s="12" t="e">
        <f>#REF!</f>
        <v>#REF!</v>
      </c>
      <c r="AU17" s="12" t="e">
        <f>#REF!</f>
        <v>#REF!</v>
      </c>
      <c r="AV17" s="12" t="e">
        <f>#REF!</f>
        <v>#REF!</v>
      </c>
      <c r="AW17" s="12" t="e">
        <f>#REF!</f>
        <v>#REF!</v>
      </c>
      <c r="AX17" s="12" t="e">
        <f>#REF!</f>
        <v>#REF!</v>
      </c>
      <c r="AY17" s="12" t="e">
        <f>#REF!</f>
        <v>#REF!</v>
      </c>
      <c r="AZ17" s="12" t="e">
        <f>#REF!</f>
        <v>#REF!</v>
      </c>
      <c r="BA17" s="12" t="e">
        <f>#REF!</f>
        <v>#REF!</v>
      </c>
      <c r="BB17" s="12" t="e">
        <f>#REF!</f>
        <v>#REF!</v>
      </c>
      <c r="BC17" s="12" t="e">
        <f>#REF!</f>
        <v>#REF!</v>
      </c>
      <c r="BD17" s="12" t="e">
        <f>#REF!</f>
        <v>#REF!</v>
      </c>
      <c r="BE17" s="12" t="e">
        <f>#REF!</f>
        <v>#REF!</v>
      </c>
      <c r="BG17" s="11" t="e">
        <f>#REF!</f>
        <v>#REF!</v>
      </c>
      <c r="BH17" s="12" t="e">
        <f>#REF!</f>
        <v>#REF!</v>
      </c>
      <c r="BI17" s="12" t="e">
        <f>#REF!</f>
        <v>#REF!</v>
      </c>
      <c r="BJ17" s="12" t="e">
        <f>#REF!</f>
        <v>#REF!</v>
      </c>
      <c r="BK17" s="12" t="e">
        <f>#REF!</f>
        <v>#REF!</v>
      </c>
      <c r="BL17" s="12" t="e">
        <f>#REF!</f>
        <v>#REF!</v>
      </c>
      <c r="BM17" s="12" t="e">
        <f>#REF!</f>
        <v>#REF!</v>
      </c>
      <c r="BN17" s="12" t="e">
        <f>#REF!</f>
        <v>#REF!</v>
      </c>
      <c r="BO17" s="12" t="e">
        <f>#REF!</f>
        <v>#REF!</v>
      </c>
      <c r="BP17" s="12" t="e">
        <f>#REF!</f>
        <v>#REF!</v>
      </c>
      <c r="BQ17" s="12" t="e">
        <f>#REF!</f>
        <v>#REF!</v>
      </c>
      <c r="BR17" s="12" t="e">
        <f>#REF!</f>
        <v>#REF!</v>
      </c>
      <c r="BS17" s="12" t="e">
        <f>#REF!</f>
        <v>#REF!</v>
      </c>
      <c r="BT17" s="12" t="e">
        <f>#REF!</f>
        <v>#REF!</v>
      </c>
      <c r="BU17" s="12" t="e">
        <f>#REF!</f>
        <v>#REF!</v>
      </c>
      <c r="BV17" s="12" t="e">
        <f>#REF!</f>
        <v>#REF!</v>
      </c>
      <c r="BW17" s="12" t="e">
        <f>#REF!</f>
        <v>#REF!</v>
      </c>
      <c r="BX17" s="12" t="e">
        <f>#REF!</f>
        <v>#REF!</v>
      </c>
      <c r="BZ17" s="11" t="e">
        <f>#REF!</f>
        <v>#REF!</v>
      </c>
      <c r="CA17" s="12" t="e">
        <f>#REF!</f>
        <v>#REF!</v>
      </c>
      <c r="CB17" s="12" t="e">
        <f>#REF!</f>
        <v>#REF!</v>
      </c>
      <c r="CC17" s="12" t="e">
        <f>#REF!</f>
        <v>#REF!</v>
      </c>
      <c r="CD17" s="12" t="e">
        <f>#REF!</f>
        <v>#REF!</v>
      </c>
      <c r="CE17" s="12" t="e">
        <f>#REF!</f>
        <v>#REF!</v>
      </c>
      <c r="CF17" s="12" t="e">
        <f>#REF!</f>
        <v>#REF!</v>
      </c>
      <c r="CG17" s="12" t="e">
        <f>#REF!</f>
        <v>#REF!</v>
      </c>
      <c r="CH17" s="12" t="e">
        <f>#REF!</f>
        <v>#REF!</v>
      </c>
      <c r="CI17" s="12" t="e">
        <f>#REF!</f>
        <v>#REF!</v>
      </c>
      <c r="CJ17" s="12" t="e">
        <f>#REF!</f>
        <v>#REF!</v>
      </c>
      <c r="CK17" s="12" t="e">
        <f>#REF!</f>
        <v>#REF!</v>
      </c>
      <c r="CL17" s="12" t="e">
        <f>#REF!</f>
        <v>#REF!</v>
      </c>
      <c r="CM17" s="12" t="e">
        <f>#REF!</f>
        <v>#REF!</v>
      </c>
      <c r="CN17" s="12" t="e">
        <f>#REF!</f>
        <v>#REF!</v>
      </c>
      <c r="CO17" s="12" t="e">
        <f>#REF!</f>
        <v>#REF!</v>
      </c>
      <c r="CP17" s="12" t="e">
        <f>#REF!</f>
        <v>#REF!</v>
      </c>
      <c r="CQ17" s="12" t="e">
        <f>#REF!</f>
        <v>#REF!</v>
      </c>
      <c r="CS17" s="11" t="e">
        <f>#REF!</f>
        <v>#REF!</v>
      </c>
      <c r="CT17" s="12" t="e">
        <f>#REF!</f>
        <v>#REF!</v>
      </c>
      <c r="CU17" s="12" t="e">
        <f>#REF!</f>
        <v>#REF!</v>
      </c>
      <c r="CV17" s="12" t="e">
        <f>#REF!</f>
        <v>#REF!</v>
      </c>
      <c r="CW17" s="12" t="e">
        <f>#REF!</f>
        <v>#REF!</v>
      </c>
      <c r="CX17" s="12" t="e">
        <f>#REF!</f>
        <v>#REF!</v>
      </c>
      <c r="CY17" s="12" t="e">
        <f>#REF!</f>
        <v>#REF!</v>
      </c>
      <c r="CZ17" s="12" t="e">
        <f>#REF!</f>
        <v>#REF!</v>
      </c>
      <c r="DA17" s="12" t="e">
        <f>#REF!</f>
        <v>#REF!</v>
      </c>
      <c r="DB17" s="12" t="e">
        <f>#REF!</f>
        <v>#REF!</v>
      </c>
      <c r="DC17" s="12" t="e">
        <f>#REF!</f>
        <v>#REF!</v>
      </c>
      <c r="DD17" s="12" t="e">
        <f>#REF!</f>
        <v>#REF!</v>
      </c>
      <c r="DE17" s="12" t="e">
        <f>#REF!</f>
        <v>#REF!</v>
      </c>
      <c r="DF17" s="12" t="e">
        <f>#REF!</f>
        <v>#REF!</v>
      </c>
      <c r="DG17" s="12" t="e">
        <f>#REF!</f>
        <v>#REF!</v>
      </c>
      <c r="DH17" s="12" t="e">
        <f>#REF!</f>
        <v>#REF!</v>
      </c>
      <c r="DI17" s="12" t="e">
        <f>#REF!</f>
        <v>#REF!</v>
      </c>
      <c r="DJ17" s="12" t="e">
        <f>#REF!</f>
        <v>#REF!</v>
      </c>
      <c r="DL17" s="11" t="e">
        <f>#REF!</f>
        <v>#REF!</v>
      </c>
      <c r="DM17" s="12" t="e">
        <f>#REF!</f>
        <v>#REF!</v>
      </c>
      <c r="DN17" s="12" t="e">
        <f>#REF!</f>
        <v>#REF!</v>
      </c>
      <c r="DO17" s="12" t="e">
        <f>#REF!</f>
        <v>#REF!</v>
      </c>
      <c r="DP17" s="12" t="e">
        <f>#REF!</f>
        <v>#REF!</v>
      </c>
      <c r="DQ17" s="12" t="e">
        <f>#REF!</f>
        <v>#REF!</v>
      </c>
      <c r="DR17" s="12" t="e">
        <f>#REF!</f>
        <v>#REF!</v>
      </c>
      <c r="DS17" s="12" t="e">
        <f>#REF!</f>
        <v>#REF!</v>
      </c>
      <c r="DT17" s="12" t="e">
        <f>#REF!</f>
        <v>#REF!</v>
      </c>
      <c r="DU17" s="12" t="e">
        <f>#REF!</f>
        <v>#REF!</v>
      </c>
      <c r="DV17" s="12" t="e">
        <f>#REF!</f>
        <v>#REF!</v>
      </c>
      <c r="DW17" s="12" t="e">
        <f>#REF!</f>
        <v>#REF!</v>
      </c>
      <c r="DX17" s="12" t="e">
        <f>#REF!</f>
        <v>#REF!</v>
      </c>
      <c r="DY17" s="12" t="e">
        <f>#REF!</f>
        <v>#REF!</v>
      </c>
      <c r="DZ17" s="12" t="e">
        <f>#REF!</f>
        <v>#REF!</v>
      </c>
      <c r="EA17" s="12" t="e">
        <f>#REF!</f>
        <v>#REF!</v>
      </c>
      <c r="EB17" s="12" t="e">
        <f>#REF!</f>
        <v>#REF!</v>
      </c>
      <c r="EC17" s="12" t="e">
        <f>#REF!</f>
        <v>#REF!</v>
      </c>
      <c r="EE17" s="11" t="e">
        <f>#REF!</f>
        <v>#REF!</v>
      </c>
      <c r="EF17" s="12" t="e">
        <f>#REF!</f>
        <v>#REF!</v>
      </c>
      <c r="EG17" s="12" t="e">
        <f>#REF!</f>
        <v>#REF!</v>
      </c>
      <c r="EH17" s="12" t="e">
        <f>#REF!</f>
        <v>#REF!</v>
      </c>
      <c r="EI17" s="12" t="e">
        <f>#REF!</f>
        <v>#REF!</v>
      </c>
      <c r="EJ17" s="12" t="e">
        <f>#REF!</f>
        <v>#REF!</v>
      </c>
      <c r="EK17" s="12" t="e">
        <f>#REF!</f>
        <v>#REF!</v>
      </c>
      <c r="EL17" s="12" t="e">
        <f>#REF!</f>
        <v>#REF!</v>
      </c>
      <c r="EM17" s="12" t="e">
        <f>#REF!</f>
        <v>#REF!</v>
      </c>
      <c r="EN17" s="12" t="e">
        <f>#REF!</f>
        <v>#REF!</v>
      </c>
      <c r="EO17" s="12" t="e">
        <f>#REF!</f>
        <v>#REF!</v>
      </c>
      <c r="EP17" s="12" t="e">
        <f>#REF!</f>
        <v>#REF!</v>
      </c>
      <c r="EQ17" s="12" t="e">
        <f>#REF!</f>
        <v>#REF!</v>
      </c>
      <c r="ER17" s="12" t="e">
        <f>#REF!</f>
        <v>#REF!</v>
      </c>
      <c r="ES17" s="12" t="e">
        <f>#REF!</f>
        <v>#REF!</v>
      </c>
      <c r="ET17" s="12" t="e">
        <f>#REF!</f>
        <v>#REF!</v>
      </c>
      <c r="EU17" s="12" t="e">
        <f>#REF!</f>
        <v>#REF!</v>
      </c>
      <c r="EV17" s="12" t="e">
        <f>#REF!</f>
        <v>#REF!</v>
      </c>
      <c r="EX17" s="11" t="e">
        <f>#REF!</f>
        <v>#REF!</v>
      </c>
      <c r="EY17" s="12" t="e">
        <f>#REF!</f>
        <v>#REF!</v>
      </c>
      <c r="EZ17" s="12" t="e">
        <f>#REF!</f>
        <v>#REF!</v>
      </c>
      <c r="FA17" s="12" t="e">
        <f>#REF!</f>
        <v>#REF!</v>
      </c>
      <c r="FB17" s="12" t="e">
        <f>#REF!</f>
        <v>#REF!</v>
      </c>
      <c r="FC17" s="12" t="e">
        <f>#REF!</f>
        <v>#REF!</v>
      </c>
      <c r="FD17" s="12" t="e">
        <f>#REF!</f>
        <v>#REF!</v>
      </c>
      <c r="FE17" s="12" t="e">
        <f>#REF!</f>
        <v>#REF!</v>
      </c>
      <c r="FF17" s="12" t="e">
        <f>#REF!</f>
        <v>#REF!</v>
      </c>
      <c r="FG17" s="12" t="e">
        <f>#REF!</f>
        <v>#REF!</v>
      </c>
      <c r="FH17" s="12" t="e">
        <f>#REF!</f>
        <v>#REF!</v>
      </c>
      <c r="FI17" s="12" t="e">
        <f>#REF!</f>
        <v>#REF!</v>
      </c>
      <c r="FJ17" s="12" t="e">
        <f>#REF!</f>
        <v>#REF!</v>
      </c>
      <c r="FK17" s="12" t="e">
        <f>#REF!</f>
        <v>#REF!</v>
      </c>
      <c r="FL17" s="12" t="e">
        <f>#REF!</f>
        <v>#REF!</v>
      </c>
      <c r="FM17" s="12" t="e">
        <f>#REF!</f>
        <v>#REF!</v>
      </c>
      <c r="FN17" s="12" t="e">
        <f>#REF!</f>
        <v>#REF!</v>
      </c>
      <c r="FO17" s="12" t="e">
        <f>#REF!</f>
        <v>#REF!</v>
      </c>
      <c r="FQ17" s="11" t="e">
        <f>#REF!</f>
        <v>#REF!</v>
      </c>
      <c r="FR17" s="12" t="e">
        <f>#REF!</f>
        <v>#REF!</v>
      </c>
      <c r="FS17" s="12" t="e">
        <f>#REF!</f>
        <v>#REF!</v>
      </c>
      <c r="FT17" s="12" t="e">
        <f>#REF!</f>
        <v>#REF!</v>
      </c>
      <c r="FU17" s="12" t="e">
        <f>#REF!</f>
        <v>#REF!</v>
      </c>
      <c r="FV17" s="12" t="e">
        <f>#REF!</f>
        <v>#REF!</v>
      </c>
      <c r="FW17" s="12" t="e">
        <f>#REF!</f>
        <v>#REF!</v>
      </c>
      <c r="FX17" s="12" t="e">
        <f>#REF!</f>
        <v>#REF!</v>
      </c>
      <c r="FY17" s="12" t="e">
        <f>#REF!</f>
        <v>#REF!</v>
      </c>
      <c r="FZ17" s="12" t="e">
        <f>#REF!</f>
        <v>#REF!</v>
      </c>
      <c r="GA17" s="12" t="e">
        <f>#REF!</f>
        <v>#REF!</v>
      </c>
      <c r="GB17" s="12" t="e">
        <f>#REF!</f>
        <v>#REF!</v>
      </c>
      <c r="GC17" s="12" t="e">
        <f>#REF!</f>
        <v>#REF!</v>
      </c>
      <c r="GD17" s="12" t="e">
        <f>#REF!</f>
        <v>#REF!</v>
      </c>
      <c r="GE17" s="12" t="e">
        <f>#REF!</f>
        <v>#REF!</v>
      </c>
      <c r="GF17" s="12" t="e">
        <f>#REF!</f>
        <v>#REF!</v>
      </c>
      <c r="GG17" s="12" t="e">
        <f>#REF!</f>
        <v>#REF!</v>
      </c>
      <c r="GH17" s="12" t="e">
        <f>#REF!</f>
        <v>#REF!</v>
      </c>
      <c r="GJ17" s="11" t="e">
        <f>#REF!</f>
        <v>#REF!</v>
      </c>
      <c r="GK17" s="12" t="e">
        <f>#REF!</f>
        <v>#REF!</v>
      </c>
      <c r="GL17" s="12" t="e">
        <f>#REF!</f>
        <v>#REF!</v>
      </c>
      <c r="GM17" s="12" t="e">
        <f>#REF!</f>
        <v>#REF!</v>
      </c>
      <c r="GN17" s="12" t="e">
        <f>#REF!</f>
        <v>#REF!</v>
      </c>
      <c r="GO17" s="12" t="e">
        <f>#REF!</f>
        <v>#REF!</v>
      </c>
      <c r="GP17" s="12" t="e">
        <f>#REF!</f>
        <v>#REF!</v>
      </c>
      <c r="GQ17" s="12" t="e">
        <f>#REF!</f>
        <v>#REF!</v>
      </c>
      <c r="GR17" s="12" t="e">
        <f>#REF!</f>
        <v>#REF!</v>
      </c>
      <c r="GS17" s="12" t="e">
        <f>#REF!</f>
        <v>#REF!</v>
      </c>
      <c r="GT17" s="12" t="e">
        <f>#REF!</f>
        <v>#REF!</v>
      </c>
      <c r="GU17" s="12" t="e">
        <f>#REF!</f>
        <v>#REF!</v>
      </c>
      <c r="GV17" s="12" t="e">
        <f>#REF!</f>
        <v>#REF!</v>
      </c>
      <c r="GW17" s="12" t="e">
        <f>#REF!</f>
        <v>#REF!</v>
      </c>
      <c r="GX17" s="12" t="e">
        <f>#REF!</f>
        <v>#REF!</v>
      </c>
      <c r="GY17" s="12" t="e">
        <f>#REF!</f>
        <v>#REF!</v>
      </c>
      <c r="GZ17" s="12" t="e">
        <f>#REF!</f>
        <v>#REF!</v>
      </c>
      <c r="HA17" s="12" t="e">
        <f>#REF!</f>
        <v>#REF!</v>
      </c>
      <c r="HC17" s="11" t="e">
        <f>#REF!</f>
        <v>#REF!</v>
      </c>
      <c r="HD17" s="12" t="e">
        <f>#REF!</f>
        <v>#REF!</v>
      </c>
      <c r="HE17" s="12" t="e">
        <f>#REF!</f>
        <v>#REF!</v>
      </c>
      <c r="HF17" s="12" t="e">
        <f>#REF!</f>
        <v>#REF!</v>
      </c>
      <c r="HG17" s="12" t="e">
        <f>#REF!</f>
        <v>#REF!</v>
      </c>
      <c r="HH17" s="12" t="e">
        <f>#REF!</f>
        <v>#REF!</v>
      </c>
      <c r="HI17" s="12" t="e">
        <f>#REF!</f>
        <v>#REF!</v>
      </c>
      <c r="HJ17" s="12" t="e">
        <f>#REF!</f>
        <v>#REF!</v>
      </c>
      <c r="HK17" s="12" t="e">
        <f>#REF!</f>
        <v>#REF!</v>
      </c>
      <c r="HL17" s="12" t="e">
        <f>#REF!</f>
        <v>#REF!</v>
      </c>
      <c r="HM17" s="12" t="e">
        <f>#REF!</f>
        <v>#REF!</v>
      </c>
      <c r="HN17" s="12" t="e">
        <f>#REF!</f>
        <v>#REF!</v>
      </c>
      <c r="HO17" s="12" t="e">
        <f>#REF!</f>
        <v>#REF!</v>
      </c>
      <c r="HP17" s="12" t="e">
        <f>#REF!</f>
        <v>#REF!</v>
      </c>
      <c r="HQ17" s="12" t="e">
        <f>#REF!</f>
        <v>#REF!</v>
      </c>
      <c r="HR17" s="12" t="e">
        <f>#REF!</f>
        <v>#REF!</v>
      </c>
      <c r="HS17" s="12" t="e">
        <f>#REF!</f>
        <v>#REF!</v>
      </c>
      <c r="HT17" s="12" t="e">
        <f>#REF!</f>
        <v>#REF!</v>
      </c>
      <c r="HV17" s="11" t="e">
        <f>#REF!</f>
        <v>#REF!</v>
      </c>
      <c r="HW17" s="12" t="e">
        <f>#REF!</f>
        <v>#REF!</v>
      </c>
      <c r="HX17" s="12" t="e">
        <f>#REF!</f>
        <v>#REF!</v>
      </c>
      <c r="HY17" s="12" t="e">
        <f>#REF!</f>
        <v>#REF!</v>
      </c>
      <c r="HZ17" s="12" t="e">
        <f>#REF!</f>
        <v>#REF!</v>
      </c>
      <c r="IA17" s="12" t="e">
        <f>#REF!</f>
        <v>#REF!</v>
      </c>
      <c r="IB17" s="12" t="e">
        <f>#REF!</f>
        <v>#REF!</v>
      </c>
      <c r="IC17" s="12" t="e">
        <f>#REF!</f>
        <v>#REF!</v>
      </c>
      <c r="ID17" s="12" t="e">
        <f>#REF!</f>
        <v>#REF!</v>
      </c>
      <c r="IE17" s="12" t="e">
        <f>#REF!</f>
        <v>#REF!</v>
      </c>
      <c r="IF17" s="12" t="e">
        <f>#REF!</f>
        <v>#REF!</v>
      </c>
      <c r="IG17" s="12" t="e">
        <f>#REF!</f>
        <v>#REF!</v>
      </c>
      <c r="IH17" s="12" t="e">
        <f>#REF!</f>
        <v>#REF!</v>
      </c>
      <c r="II17" s="12" t="e">
        <f>#REF!</f>
        <v>#REF!</v>
      </c>
      <c r="IJ17" s="12" t="e">
        <f>#REF!</f>
        <v>#REF!</v>
      </c>
      <c r="IK17" s="12" t="e">
        <f>#REF!</f>
        <v>#REF!</v>
      </c>
      <c r="IL17" s="12" t="e">
        <f>#REF!</f>
        <v>#REF!</v>
      </c>
      <c r="IM17" s="12" t="e">
        <f>#REF!</f>
        <v>#REF!</v>
      </c>
      <c r="IO17" s="11" t="e">
        <f>#REF!</f>
        <v>#REF!</v>
      </c>
      <c r="IP17" s="12" t="e">
        <f>#REF!</f>
        <v>#REF!</v>
      </c>
      <c r="IQ17" s="12" t="e">
        <f>#REF!</f>
        <v>#REF!</v>
      </c>
      <c r="IR17" s="12" t="e">
        <f>#REF!</f>
        <v>#REF!</v>
      </c>
      <c r="IS17" s="12" t="e">
        <f>#REF!</f>
        <v>#REF!</v>
      </c>
      <c r="IT17" s="12" t="e">
        <f>#REF!</f>
        <v>#REF!</v>
      </c>
      <c r="IU17" s="12" t="e">
        <f>#REF!</f>
        <v>#REF!</v>
      </c>
      <c r="IV17" s="12" t="e">
        <f>#REF!</f>
        <v>#REF!</v>
      </c>
      <c r="IW17" s="12" t="e">
        <f>#REF!</f>
        <v>#REF!</v>
      </c>
      <c r="IX17" s="12" t="e">
        <f>#REF!</f>
        <v>#REF!</v>
      </c>
      <c r="IY17" s="12" t="e">
        <f>#REF!</f>
        <v>#REF!</v>
      </c>
      <c r="IZ17" s="12" t="e">
        <f>#REF!</f>
        <v>#REF!</v>
      </c>
      <c r="JA17" s="12" t="e">
        <f>#REF!</f>
        <v>#REF!</v>
      </c>
      <c r="JB17" s="12" t="e">
        <f>#REF!</f>
        <v>#REF!</v>
      </c>
      <c r="JC17" s="12" t="e">
        <f>#REF!</f>
        <v>#REF!</v>
      </c>
      <c r="JD17" s="12" t="e">
        <f>#REF!</f>
        <v>#REF!</v>
      </c>
      <c r="JE17" s="12" t="e">
        <f>#REF!</f>
        <v>#REF!</v>
      </c>
      <c r="JF17" s="12" t="e">
        <f>#REF!</f>
        <v>#REF!</v>
      </c>
      <c r="JH17" s="11" t="e">
        <f>#REF!</f>
        <v>#REF!</v>
      </c>
      <c r="JI17" s="12" t="e">
        <f>#REF!</f>
        <v>#REF!</v>
      </c>
      <c r="JJ17" s="12" t="e">
        <f>#REF!</f>
        <v>#REF!</v>
      </c>
      <c r="JK17" s="12" t="e">
        <f>#REF!</f>
        <v>#REF!</v>
      </c>
      <c r="JL17" s="12" t="e">
        <f>#REF!</f>
        <v>#REF!</v>
      </c>
      <c r="JM17" s="12" t="e">
        <f>#REF!</f>
        <v>#REF!</v>
      </c>
      <c r="JN17" s="12" t="e">
        <f>#REF!</f>
        <v>#REF!</v>
      </c>
      <c r="JO17" s="12" t="e">
        <f>#REF!</f>
        <v>#REF!</v>
      </c>
      <c r="JP17" s="12" t="e">
        <f>#REF!</f>
        <v>#REF!</v>
      </c>
      <c r="JQ17" s="12" t="e">
        <f>#REF!</f>
        <v>#REF!</v>
      </c>
      <c r="JR17" s="12" t="e">
        <f>#REF!</f>
        <v>#REF!</v>
      </c>
      <c r="JS17" s="12" t="e">
        <f>#REF!</f>
        <v>#REF!</v>
      </c>
      <c r="JT17" s="12" t="e">
        <f>#REF!</f>
        <v>#REF!</v>
      </c>
      <c r="JU17" s="12" t="e">
        <f>#REF!</f>
        <v>#REF!</v>
      </c>
      <c r="JV17" s="12" t="e">
        <f>#REF!</f>
        <v>#REF!</v>
      </c>
      <c r="JW17" s="12" t="e">
        <f>#REF!</f>
        <v>#REF!</v>
      </c>
      <c r="JX17" s="12" t="e">
        <f>#REF!</f>
        <v>#REF!</v>
      </c>
      <c r="JY17" s="12" t="e">
        <f>#REF!</f>
        <v>#REF!</v>
      </c>
    </row>
    <row r="18" spans="1:285" x14ac:dyDescent="0.25">
      <c r="A18" s="6" t="s">
        <v>292</v>
      </c>
      <c r="B18" s="11" t="e">
        <f>#REF!</f>
        <v>#REF!</v>
      </c>
      <c r="C18" s="12" t="e">
        <f>#REF!</f>
        <v>#REF!</v>
      </c>
      <c r="D18" s="12" t="e">
        <f>#REF!</f>
        <v>#REF!</v>
      </c>
      <c r="E18" s="12" t="e">
        <f>#REF!</f>
        <v>#REF!</v>
      </c>
      <c r="F18" s="12" t="e">
        <f>#REF!</f>
        <v>#REF!</v>
      </c>
      <c r="G18" s="12" t="e">
        <f>#REF!</f>
        <v>#REF!</v>
      </c>
      <c r="H18" s="12" t="e">
        <f>#REF!</f>
        <v>#REF!</v>
      </c>
      <c r="I18" s="12" t="e">
        <f>#REF!</f>
        <v>#REF!</v>
      </c>
      <c r="J18" s="12" t="e">
        <f>#REF!</f>
        <v>#REF!</v>
      </c>
      <c r="K18" s="12" t="e">
        <f>#REF!</f>
        <v>#REF!</v>
      </c>
      <c r="L18" s="12" t="e">
        <f>#REF!</f>
        <v>#REF!</v>
      </c>
      <c r="M18" s="12" t="e">
        <f>#REF!</f>
        <v>#REF!</v>
      </c>
      <c r="N18" s="12" t="e">
        <f>#REF!</f>
        <v>#REF!</v>
      </c>
      <c r="O18" s="12" t="e">
        <f>#REF!</f>
        <v>#REF!</v>
      </c>
      <c r="P18" s="12" t="e">
        <f>#REF!</f>
        <v>#REF!</v>
      </c>
      <c r="Q18" s="12" t="e">
        <f>#REF!</f>
        <v>#REF!</v>
      </c>
      <c r="R18" s="12" t="e">
        <f>#REF!</f>
        <v>#REF!</v>
      </c>
      <c r="S18" s="12" t="e">
        <f>#REF!</f>
        <v>#REF!</v>
      </c>
      <c r="U18" s="11" t="e">
        <f>#REF!</f>
        <v>#REF!</v>
      </c>
      <c r="V18" s="12" t="e">
        <f>#REF!</f>
        <v>#REF!</v>
      </c>
      <c r="W18" s="12" t="e">
        <f>#REF!</f>
        <v>#REF!</v>
      </c>
      <c r="X18" s="12" t="e">
        <f>#REF!</f>
        <v>#REF!</v>
      </c>
      <c r="Y18" s="12" t="e">
        <f>#REF!</f>
        <v>#REF!</v>
      </c>
      <c r="Z18" s="12" t="e">
        <f>#REF!</f>
        <v>#REF!</v>
      </c>
      <c r="AA18" s="12" t="e">
        <f>#REF!</f>
        <v>#REF!</v>
      </c>
      <c r="AB18" s="12" t="e">
        <f>#REF!</f>
        <v>#REF!</v>
      </c>
      <c r="AC18" s="12" t="e">
        <f>#REF!</f>
        <v>#REF!</v>
      </c>
      <c r="AD18" s="12" t="e">
        <f>#REF!</f>
        <v>#REF!</v>
      </c>
      <c r="AE18" s="12" t="e">
        <f>#REF!</f>
        <v>#REF!</v>
      </c>
      <c r="AF18" s="12" t="e">
        <f>#REF!</f>
        <v>#REF!</v>
      </c>
      <c r="AG18" s="12" t="e">
        <f>#REF!</f>
        <v>#REF!</v>
      </c>
      <c r="AH18" s="12" t="e">
        <f>#REF!</f>
        <v>#REF!</v>
      </c>
      <c r="AI18" s="12" t="e">
        <f>#REF!</f>
        <v>#REF!</v>
      </c>
      <c r="AJ18" s="12" t="e">
        <f>#REF!</f>
        <v>#REF!</v>
      </c>
      <c r="AK18" s="12" t="e">
        <f>#REF!</f>
        <v>#REF!</v>
      </c>
      <c r="AL18" s="12" t="e">
        <f>#REF!</f>
        <v>#REF!</v>
      </c>
      <c r="AN18" s="11" t="e">
        <f>#REF!</f>
        <v>#REF!</v>
      </c>
      <c r="AO18" s="12" t="e">
        <f>#REF!</f>
        <v>#REF!</v>
      </c>
      <c r="AP18" s="12" t="e">
        <f>#REF!</f>
        <v>#REF!</v>
      </c>
      <c r="AQ18" s="12" t="e">
        <f>#REF!</f>
        <v>#REF!</v>
      </c>
      <c r="AR18" s="12" t="e">
        <f>#REF!</f>
        <v>#REF!</v>
      </c>
      <c r="AS18" s="12" t="e">
        <f>#REF!</f>
        <v>#REF!</v>
      </c>
      <c r="AT18" s="12" t="e">
        <f>#REF!</f>
        <v>#REF!</v>
      </c>
      <c r="AU18" s="12" t="e">
        <f>#REF!</f>
        <v>#REF!</v>
      </c>
      <c r="AV18" s="12" t="e">
        <f>#REF!</f>
        <v>#REF!</v>
      </c>
      <c r="AW18" s="12" t="e">
        <f>#REF!</f>
        <v>#REF!</v>
      </c>
      <c r="AX18" s="12" t="e">
        <f>#REF!</f>
        <v>#REF!</v>
      </c>
      <c r="AY18" s="12" t="e">
        <f>#REF!</f>
        <v>#REF!</v>
      </c>
      <c r="AZ18" s="12" t="e">
        <f>#REF!</f>
        <v>#REF!</v>
      </c>
      <c r="BA18" s="12" t="e">
        <f>#REF!</f>
        <v>#REF!</v>
      </c>
      <c r="BB18" s="12" t="e">
        <f>#REF!</f>
        <v>#REF!</v>
      </c>
      <c r="BC18" s="12" t="e">
        <f>#REF!</f>
        <v>#REF!</v>
      </c>
      <c r="BD18" s="12" t="e">
        <f>#REF!</f>
        <v>#REF!</v>
      </c>
      <c r="BE18" s="12" t="e">
        <f>#REF!</f>
        <v>#REF!</v>
      </c>
      <c r="BG18" s="11" t="e">
        <f>#REF!</f>
        <v>#REF!</v>
      </c>
      <c r="BH18" s="12" t="e">
        <f>#REF!</f>
        <v>#REF!</v>
      </c>
      <c r="BI18" s="12" t="e">
        <f>#REF!</f>
        <v>#REF!</v>
      </c>
      <c r="BJ18" s="12" t="e">
        <f>#REF!</f>
        <v>#REF!</v>
      </c>
      <c r="BK18" s="12" t="e">
        <f>#REF!</f>
        <v>#REF!</v>
      </c>
      <c r="BL18" s="12" t="e">
        <f>#REF!</f>
        <v>#REF!</v>
      </c>
      <c r="BM18" s="12" t="e">
        <f>#REF!</f>
        <v>#REF!</v>
      </c>
      <c r="BN18" s="12" t="e">
        <f>#REF!</f>
        <v>#REF!</v>
      </c>
      <c r="BO18" s="12" t="e">
        <f>#REF!</f>
        <v>#REF!</v>
      </c>
      <c r="BP18" s="12" t="e">
        <f>#REF!</f>
        <v>#REF!</v>
      </c>
      <c r="BQ18" s="12" t="e">
        <f>#REF!</f>
        <v>#REF!</v>
      </c>
      <c r="BR18" s="12" t="e">
        <f>#REF!</f>
        <v>#REF!</v>
      </c>
      <c r="BS18" s="12" t="e">
        <f>#REF!</f>
        <v>#REF!</v>
      </c>
      <c r="BT18" s="12" t="e">
        <f>#REF!</f>
        <v>#REF!</v>
      </c>
      <c r="BU18" s="12" t="e">
        <f>#REF!</f>
        <v>#REF!</v>
      </c>
      <c r="BV18" s="12" t="e">
        <f>#REF!</f>
        <v>#REF!</v>
      </c>
      <c r="BW18" s="12" t="e">
        <f>#REF!</f>
        <v>#REF!</v>
      </c>
      <c r="BX18" s="12" t="e">
        <f>#REF!</f>
        <v>#REF!</v>
      </c>
      <c r="BZ18" s="11" t="e">
        <f>#REF!</f>
        <v>#REF!</v>
      </c>
      <c r="CA18" s="12" t="e">
        <f>#REF!</f>
        <v>#REF!</v>
      </c>
      <c r="CB18" s="12" t="e">
        <f>#REF!</f>
        <v>#REF!</v>
      </c>
      <c r="CC18" s="12" t="e">
        <f>#REF!</f>
        <v>#REF!</v>
      </c>
      <c r="CD18" s="12" t="e">
        <f>#REF!</f>
        <v>#REF!</v>
      </c>
      <c r="CE18" s="12" t="e">
        <f>#REF!</f>
        <v>#REF!</v>
      </c>
      <c r="CF18" s="12" t="e">
        <f>#REF!</f>
        <v>#REF!</v>
      </c>
      <c r="CG18" s="12" t="e">
        <f>#REF!</f>
        <v>#REF!</v>
      </c>
      <c r="CH18" s="12" t="e">
        <f>#REF!</f>
        <v>#REF!</v>
      </c>
      <c r="CI18" s="12" t="e">
        <f>#REF!</f>
        <v>#REF!</v>
      </c>
      <c r="CJ18" s="12" t="e">
        <f>#REF!</f>
        <v>#REF!</v>
      </c>
      <c r="CK18" s="12" t="e">
        <f>#REF!</f>
        <v>#REF!</v>
      </c>
      <c r="CL18" s="12" t="e">
        <f>#REF!</f>
        <v>#REF!</v>
      </c>
      <c r="CM18" s="12" t="e">
        <f>#REF!</f>
        <v>#REF!</v>
      </c>
      <c r="CN18" s="12" t="e">
        <f>#REF!</f>
        <v>#REF!</v>
      </c>
      <c r="CO18" s="12" t="e">
        <f>#REF!</f>
        <v>#REF!</v>
      </c>
      <c r="CP18" s="12" t="e">
        <f>#REF!</f>
        <v>#REF!</v>
      </c>
      <c r="CQ18" s="12" t="e">
        <f>#REF!</f>
        <v>#REF!</v>
      </c>
      <c r="CS18" s="11" t="e">
        <f>#REF!</f>
        <v>#REF!</v>
      </c>
      <c r="CT18" s="12" t="e">
        <f>#REF!</f>
        <v>#REF!</v>
      </c>
      <c r="CU18" s="12" t="e">
        <f>#REF!</f>
        <v>#REF!</v>
      </c>
      <c r="CV18" s="12" t="e">
        <f>#REF!</f>
        <v>#REF!</v>
      </c>
      <c r="CW18" s="12" t="e">
        <f>#REF!</f>
        <v>#REF!</v>
      </c>
      <c r="CX18" s="12" t="e">
        <f>#REF!</f>
        <v>#REF!</v>
      </c>
      <c r="CY18" s="12" t="e">
        <f>#REF!</f>
        <v>#REF!</v>
      </c>
      <c r="CZ18" s="12" t="e">
        <f>#REF!</f>
        <v>#REF!</v>
      </c>
      <c r="DA18" s="12" t="e">
        <f>#REF!</f>
        <v>#REF!</v>
      </c>
      <c r="DB18" s="12" t="e">
        <f>#REF!</f>
        <v>#REF!</v>
      </c>
      <c r="DC18" s="12" t="e">
        <f>#REF!</f>
        <v>#REF!</v>
      </c>
      <c r="DD18" s="12" t="e">
        <f>#REF!</f>
        <v>#REF!</v>
      </c>
      <c r="DE18" s="12" t="e">
        <f>#REF!</f>
        <v>#REF!</v>
      </c>
      <c r="DF18" s="12" t="e">
        <f>#REF!</f>
        <v>#REF!</v>
      </c>
      <c r="DG18" s="12" t="e">
        <f>#REF!</f>
        <v>#REF!</v>
      </c>
      <c r="DH18" s="12" t="e">
        <f>#REF!</f>
        <v>#REF!</v>
      </c>
      <c r="DI18" s="12" t="e">
        <f>#REF!</f>
        <v>#REF!</v>
      </c>
      <c r="DJ18" s="12" t="e">
        <f>#REF!</f>
        <v>#REF!</v>
      </c>
      <c r="DL18" s="11" t="e">
        <f>#REF!</f>
        <v>#REF!</v>
      </c>
      <c r="DM18" s="12" t="e">
        <f>#REF!</f>
        <v>#REF!</v>
      </c>
      <c r="DN18" s="12" t="e">
        <f>#REF!</f>
        <v>#REF!</v>
      </c>
      <c r="DO18" s="12" t="e">
        <f>#REF!</f>
        <v>#REF!</v>
      </c>
      <c r="DP18" s="12" t="e">
        <f>#REF!</f>
        <v>#REF!</v>
      </c>
      <c r="DQ18" s="12" t="e">
        <f>#REF!</f>
        <v>#REF!</v>
      </c>
      <c r="DR18" s="12" t="e">
        <f>#REF!</f>
        <v>#REF!</v>
      </c>
      <c r="DS18" s="12" t="e">
        <f>#REF!</f>
        <v>#REF!</v>
      </c>
      <c r="DT18" s="12" t="e">
        <f>#REF!</f>
        <v>#REF!</v>
      </c>
      <c r="DU18" s="12" t="e">
        <f>#REF!</f>
        <v>#REF!</v>
      </c>
      <c r="DV18" s="12" t="e">
        <f>#REF!</f>
        <v>#REF!</v>
      </c>
      <c r="DW18" s="12" t="e">
        <f>#REF!</f>
        <v>#REF!</v>
      </c>
      <c r="DX18" s="12" t="e">
        <f>#REF!</f>
        <v>#REF!</v>
      </c>
      <c r="DY18" s="12" t="e">
        <f>#REF!</f>
        <v>#REF!</v>
      </c>
      <c r="DZ18" s="12" t="e">
        <f>#REF!</f>
        <v>#REF!</v>
      </c>
      <c r="EA18" s="12" t="e">
        <f>#REF!</f>
        <v>#REF!</v>
      </c>
      <c r="EB18" s="12" t="e">
        <f>#REF!</f>
        <v>#REF!</v>
      </c>
      <c r="EC18" s="12" t="e">
        <f>#REF!</f>
        <v>#REF!</v>
      </c>
      <c r="EE18" s="11" t="e">
        <f>#REF!</f>
        <v>#REF!</v>
      </c>
      <c r="EF18" s="12" t="e">
        <f>#REF!</f>
        <v>#REF!</v>
      </c>
      <c r="EG18" s="12" t="e">
        <f>#REF!</f>
        <v>#REF!</v>
      </c>
      <c r="EH18" s="12" t="e">
        <f>#REF!</f>
        <v>#REF!</v>
      </c>
      <c r="EI18" s="12" t="e">
        <f>#REF!</f>
        <v>#REF!</v>
      </c>
      <c r="EJ18" s="12" t="e">
        <f>#REF!</f>
        <v>#REF!</v>
      </c>
      <c r="EK18" s="12" t="e">
        <f>#REF!</f>
        <v>#REF!</v>
      </c>
      <c r="EL18" s="12" t="e">
        <f>#REF!</f>
        <v>#REF!</v>
      </c>
      <c r="EM18" s="12" t="e">
        <f>#REF!</f>
        <v>#REF!</v>
      </c>
      <c r="EN18" s="12" t="e">
        <f>#REF!</f>
        <v>#REF!</v>
      </c>
      <c r="EO18" s="12" t="e">
        <f>#REF!</f>
        <v>#REF!</v>
      </c>
      <c r="EP18" s="12" t="e">
        <f>#REF!</f>
        <v>#REF!</v>
      </c>
      <c r="EQ18" s="12" t="e">
        <f>#REF!</f>
        <v>#REF!</v>
      </c>
      <c r="ER18" s="12" t="e">
        <f>#REF!</f>
        <v>#REF!</v>
      </c>
      <c r="ES18" s="12" t="e">
        <f>#REF!</f>
        <v>#REF!</v>
      </c>
      <c r="ET18" s="12" t="e">
        <f>#REF!</f>
        <v>#REF!</v>
      </c>
      <c r="EU18" s="12" t="e">
        <f>#REF!</f>
        <v>#REF!</v>
      </c>
      <c r="EV18" s="12" t="e">
        <f>#REF!</f>
        <v>#REF!</v>
      </c>
      <c r="EX18" s="11" t="e">
        <f>#REF!</f>
        <v>#REF!</v>
      </c>
      <c r="EY18" s="12" t="e">
        <f>#REF!</f>
        <v>#REF!</v>
      </c>
      <c r="EZ18" s="12" t="e">
        <f>#REF!</f>
        <v>#REF!</v>
      </c>
      <c r="FA18" s="12" t="e">
        <f>#REF!</f>
        <v>#REF!</v>
      </c>
      <c r="FB18" s="12" t="e">
        <f>#REF!</f>
        <v>#REF!</v>
      </c>
      <c r="FC18" s="12" t="e">
        <f>#REF!</f>
        <v>#REF!</v>
      </c>
      <c r="FD18" s="12" t="e">
        <f>#REF!</f>
        <v>#REF!</v>
      </c>
      <c r="FE18" s="12" t="e">
        <f>#REF!</f>
        <v>#REF!</v>
      </c>
      <c r="FF18" s="12" t="e">
        <f>#REF!</f>
        <v>#REF!</v>
      </c>
      <c r="FG18" s="12" t="e">
        <f>#REF!</f>
        <v>#REF!</v>
      </c>
      <c r="FH18" s="12" t="e">
        <f>#REF!</f>
        <v>#REF!</v>
      </c>
      <c r="FI18" s="12" t="e">
        <f>#REF!</f>
        <v>#REF!</v>
      </c>
      <c r="FJ18" s="12" t="e">
        <f>#REF!</f>
        <v>#REF!</v>
      </c>
      <c r="FK18" s="12" t="e">
        <f>#REF!</f>
        <v>#REF!</v>
      </c>
      <c r="FL18" s="12" t="e">
        <f>#REF!</f>
        <v>#REF!</v>
      </c>
      <c r="FM18" s="12" t="e">
        <f>#REF!</f>
        <v>#REF!</v>
      </c>
      <c r="FN18" s="12" t="e">
        <f>#REF!</f>
        <v>#REF!</v>
      </c>
      <c r="FO18" s="12" t="e">
        <f>#REF!</f>
        <v>#REF!</v>
      </c>
      <c r="FQ18" s="11" t="e">
        <f>#REF!</f>
        <v>#REF!</v>
      </c>
      <c r="FR18" s="12" t="e">
        <f>#REF!</f>
        <v>#REF!</v>
      </c>
      <c r="FS18" s="12" t="e">
        <f>#REF!</f>
        <v>#REF!</v>
      </c>
      <c r="FT18" s="12" t="e">
        <f>#REF!</f>
        <v>#REF!</v>
      </c>
      <c r="FU18" s="12" t="e">
        <f>#REF!</f>
        <v>#REF!</v>
      </c>
      <c r="FV18" s="12" t="e">
        <f>#REF!</f>
        <v>#REF!</v>
      </c>
      <c r="FW18" s="12" t="e">
        <f>#REF!</f>
        <v>#REF!</v>
      </c>
      <c r="FX18" s="12" t="e">
        <f>#REF!</f>
        <v>#REF!</v>
      </c>
      <c r="FY18" s="12" t="e">
        <f>#REF!</f>
        <v>#REF!</v>
      </c>
      <c r="FZ18" s="12" t="e">
        <f>#REF!</f>
        <v>#REF!</v>
      </c>
      <c r="GA18" s="12" t="e">
        <f>#REF!</f>
        <v>#REF!</v>
      </c>
      <c r="GB18" s="12" t="e">
        <f>#REF!</f>
        <v>#REF!</v>
      </c>
      <c r="GC18" s="12" t="e">
        <f>#REF!</f>
        <v>#REF!</v>
      </c>
      <c r="GD18" s="12" t="e">
        <f>#REF!</f>
        <v>#REF!</v>
      </c>
      <c r="GE18" s="12" t="e">
        <f>#REF!</f>
        <v>#REF!</v>
      </c>
      <c r="GF18" s="12" t="e">
        <f>#REF!</f>
        <v>#REF!</v>
      </c>
      <c r="GG18" s="12" t="e">
        <f>#REF!</f>
        <v>#REF!</v>
      </c>
      <c r="GH18" s="12" t="e">
        <f>#REF!</f>
        <v>#REF!</v>
      </c>
      <c r="GJ18" s="11" t="e">
        <f>#REF!</f>
        <v>#REF!</v>
      </c>
      <c r="GK18" s="12" t="e">
        <f>#REF!</f>
        <v>#REF!</v>
      </c>
      <c r="GL18" s="12" t="e">
        <f>#REF!</f>
        <v>#REF!</v>
      </c>
      <c r="GM18" s="12" t="e">
        <f>#REF!</f>
        <v>#REF!</v>
      </c>
      <c r="GN18" s="12" t="e">
        <f>#REF!</f>
        <v>#REF!</v>
      </c>
      <c r="GO18" s="12" t="e">
        <f>#REF!</f>
        <v>#REF!</v>
      </c>
      <c r="GP18" s="12" t="e">
        <f>#REF!</f>
        <v>#REF!</v>
      </c>
      <c r="GQ18" s="12" t="e">
        <f>#REF!</f>
        <v>#REF!</v>
      </c>
      <c r="GR18" s="12" t="e">
        <f>#REF!</f>
        <v>#REF!</v>
      </c>
      <c r="GS18" s="12" t="e">
        <f>#REF!</f>
        <v>#REF!</v>
      </c>
      <c r="GT18" s="12" t="e">
        <f>#REF!</f>
        <v>#REF!</v>
      </c>
      <c r="GU18" s="12" t="e">
        <f>#REF!</f>
        <v>#REF!</v>
      </c>
      <c r="GV18" s="12" t="e">
        <f>#REF!</f>
        <v>#REF!</v>
      </c>
      <c r="GW18" s="12" t="e">
        <f>#REF!</f>
        <v>#REF!</v>
      </c>
      <c r="GX18" s="12" t="e">
        <f>#REF!</f>
        <v>#REF!</v>
      </c>
      <c r="GY18" s="12" t="e">
        <f>#REF!</f>
        <v>#REF!</v>
      </c>
      <c r="GZ18" s="12" t="e">
        <f>#REF!</f>
        <v>#REF!</v>
      </c>
      <c r="HA18" s="12" t="e">
        <f>#REF!</f>
        <v>#REF!</v>
      </c>
      <c r="HC18" s="11" t="e">
        <f>#REF!</f>
        <v>#REF!</v>
      </c>
      <c r="HD18" s="12" t="e">
        <f>#REF!</f>
        <v>#REF!</v>
      </c>
      <c r="HE18" s="12" t="e">
        <f>#REF!</f>
        <v>#REF!</v>
      </c>
      <c r="HF18" s="12" t="e">
        <f>#REF!</f>
        <v>#REF!</v>
      </c>
      <c r="HG18" s="12" t="e">
        <f>#REF!</f>
        <v>#REF!</v>
      </c>
      <c r="HH18" s="12" t="e">
        <f>#REF!</f>
        <v>#REF!</v>
      </c>
      <c r="HI18" s="12" t="e">
        <f>#REF!</f>
        <v>#REF!</v>
      </c>
      <c r="HJ18" s="12" t="e">
        <f>#REF!</f>
        <v>#REF!</v>
      </c>
      <c r="HK18" s="12" t="e">
        <f>#REF!</f>
        <v>#REF!</v>
      </c>
      <c r="HL18" s="12" t="e">
        <f>#REF!</f>
        <v>#REF!</v>
      </c>
      <c r="HM18" s="12" t="e">
        <f>#REF!</f>
        <v>#REF!</v>
      </c>
      <c r="HN18" s="12" t="e">
        <f>#REF!</f>
        <v>#REF!</v>
      </c>
      <c r="HO18" s="12" t="e">
        <f>#REF!</f>
        <v>#REF!</v>
      </c>
      <c r="HP18" s="12" t="e">
        <f>#REF!</f>
        <v>#REF!</v>
      </c>
      <c r="HQ18" s="12" t="e">
        <f>#REF!</f>
        <v>#REF!</v>
      </c>
      <c r="HR18" s="12" t="e">
        <f>#REF!</f>
        <v>#REF!</v>
      </c>
      <c r="HS18" s="12" t="e">
        <f>#REF!</f>
        <v>#REF!</v>
      </c>
      <c r="HT18" s="12" t="e">
        <f>#REF!</f>
        <v>#REF!</v>
      </c>
      <c r="HV18" s="11" t="e">
        <f>#REF!</f>
        <v>#REF!</v>
      </c>
      <c r="HW18" s="12" t="e">
        <f>#REF!</f>
        <v>#REF!</v>
      </c>
      <c r="HX18" s="12" t="e">
        <f>#REF!</f>
        <v>#REF!</v>
      </c>
      <c r="HY18" s="12" t="e">
        <f>#REF!</f>
        <v>#REF!</v>
      </c>
      <c r="HZ18" s="12" t="e">
        <f>#REF!</f>
        <v>#REF!</v>
      </c>
      <c r="IA18" s="12" t="e">
        <f>#REF!</f>
        <v>#REF!</v>
      </c>
      <c r="IB18" s="12" t="e">
        <f>#REF!</f>
        <v>#REF!</v>
      </c>
      <c r="IC18" s="12" t="e">
        <f>#REF!</f>
        <v>#REF!</v>
      </c>
      <c r="ID18" s="12" t="e">
        <f>#REF!</f>
        <v>#REF!</v>
      </c>
      <c r="IE18" s="12" t="e">
        <f>#REF!</f>
        <v>#REF!</v>
      </c>
      <c r="IF18" s="12" t="e">
        <f>#REF!</f>
        <v>#REF!</v>
      </c>
      <c r="IG18" s="12" t="e">
        <f>#REF!</f>
        <v>#REF!</v>
      </c>
      <c r="IH18" s="12" t="e">
        <f>#REF!</f>
        <v>#REF!</v>
      </c>
      <c r="II18" s="12" t="e">
        <f>#REF!</f>
        <v>#REF!</v>
      </c>
      <c r="IJ18" s="12" t="e">
        <f>#REF!</f>
        <v>#REF!</v>
      </c>
      <c r="IK18" s="12" t="e">
        <f>#REF!</f>
        <v>#REF!</v>
      </c>
      <c r="IL18" s="12" t="e">
        <f>#REF!</f>
        <v>#REF!</v>
      </c>
      <c r="IM18" s="12" t="e">
        <f>#REF!</f>
        <v>#REF!</v>
      </c>
      <c r="IO18" s="11" t="e">
        <f>#REF!</f>
        <v>#REF!</v>
      </c>
      <c r="IP18" s="12" t="e">
        <f>#REF!</f>
        <v>#REF!</v>
      </c>
      <c r="IQ18" s="12" t="e">
        <f>#REF!</f>
        <v>#REF!</v>
      </c>
      <c r="IR18" s="12" t="e">
        <f>#REF!</f>
        <v>#REF!</v>
      </c>
      <c r="IS18" s="12" t="e">
        <f>#REF!</f>
        <v>#REF!</v>
      </c>
      <c r="IT18" s="12" t="e">
        <f>#REF!</f>
        <v>#REF!</v>
      </c>
      <c r="IU18" s="12" t="e">
        <f>#REF!</f>
        <v>#REF!</v>
      </c>
      <c r="IV18" s="12" t="e">
        <f>#REF!</f>
        <v>#REF!</v>
      </c>
      <c r="IW18" s="12" t="e">
        <f>#REF!</f>
        <v>#REF!</v>
      </c>
      <c r="IX18" s="12" t="e">
        <f>#REF!</f>
        <v>#REF!</v>
      </c>
      <c r="IY18" s="12" t="e">
        <f>#REF!</f>
        <v>#REF!</v>
      </c>
      <c r="IZ18" s="12" t="e">
        <f>#REF!</f>
        <v>#REF!</v>
      </c>
      <c r="JA18" s="12" t="e">
        <f>#REF!</f>
        <v>#REF!</v>
      </c>
      <c r="JB18" s="12" t="e">
        <f>#REF!</f>
        <v>#REF!</v>
      </c>
      <c r="JC18" s="12" t="e">
        <f>#REF!</f>
        <v>#REF!</v>
      </c>
      <c r="JD18" s="12" t="e">
        <f>#REF!</f>
        <v>#REF!</v>
      </c>
      <c r="JE18" s="12" t="e">
        <f>#REF!</f>
        <v>#REF!</v>
      </c>
      <c r="JF18" s="12" t="e">
        <f>#REF!</f>
        <v>#REF!</v>
      </c>
      <c r="JH18" s="11" t="e">
        <f>#REF!</f>
        <v>#REF!</v>
      </c>
      <c r="JI18" s="12" t="e">
        <f>#REF!</f>
        <v>#REF!</v>
      </c>
      <c r="JJ18" s="12" t="e">
        <f>#REF!</f>
        <v>#REF!</v>
      </c>
      <c r="JK18" s="12" t="e">
        <f>#REF!</f>
        <v>#REF!</v>
      </c>
      <c r="JL18" s="12" t="e">
        <f>#REF!</f>
        <v>#REF!</v>
      </c>
      <c r="JM18" s="12" t="e">
        <f>#REF!</f>
        <v>#REF!</v>
      </c>
      <c r="JN18" s="12" t="e">
        <f>#REF!</f>
        <v>#REF!</v>
      </c>
      <c r="JO18" s="12" t="e">
        <f>#REF!</f>
        <v>#REF!</v>
      </c>
      <c r="JP18" s="12" t="e">
        <f>#REF!</f>
        <v>#REF!</v>
      </c>
      <c r="JQ18" s="12" t="e">
        <f>#REF!</f>
        <v>#REF!</v>
      </c>
      <c r="JR18" s="12" t="e">
        <f>#REF!</f>
        <v>#REF!</v>
      </c>
      <c r="JS18" s="12" t="e">
        <f>#REF!</f>
        <v>#REF!</v>
      </c>
      <c r="JT18" s="12" t="e">
        <f>#REF!</f>
        <v>#REF!</v>
      </c>
      <c r="JU18" s="12" t="e">
        <f>#REF!</f>
        <v>#REF!</v>
      </c>
      <c r="JV18" s="12" t="e">
        <f>#REF!</f>
        <v>#REF!</v>
      </c>
      <c r="JW18" s="12" t="e">
        <f>#REF!</f>
        <v>#REF!</v>
      </c>
      <c r="JX18" s="12" t="e">
        <f>#REF!</f>
        <v>#REF!</v>
      </c>
      <c r="JY18" s="12" t="e">
        <f>#REF!</f>
        <v>#REF!</v>
      </c>
    </row>
    <row r="19" spans="1:285" x14ac:dyDescent="0.25">
      <c r="A19" s="7" t="s">
        <v>293</v>
      </c>
      <c r="B19" s="11" t="e">
        <f>#REF!</f>
        <v>#REF!</v>
      </c>
      <c r="C19" s="12" t="e">
        <f>#REF!</f>
        <v>#REF!</v>
      </c>
      <c r="D19" s="12" t="e">
        <f>#REF!</f>
        <v>#REF!</v>
      </c>
      <c r="E19" s="12" t="e">
        <f>#REF!</f>
        <v>#REF!</v>
      </c>
      <c r="F19" s="12" t="e">
        <f>#REF!</f>
        <v>#REF!</v>
      </c>
      <c r="G19" s="12" t="e">
        <f>#REF!</f>
        <v>#REF!</v>
      </c>
      <c r="H19" s="12" t="e">
        <f>#REF!</f>
        <v>#REF!</v>
      </c>
      <c r="I19" s="12" t="e">
        <f>#REF!</f>
        <v>#REF!</v>
      </c>
      <c r="J19" s="12" t="e">
        <f>#REF!</f>
        <v>#REF!</v>
      </c>
      <c r="K19" s="12" t="e">
        <f>#REF!</f>
        <v>#REF!</v>
      </c>
      <c r="L19" s="12" t="e">
        <f>#REF!</f>
        <v>#REF!</v>
      </c>
      <c r="M19" s="12" t="e">
        <f>#REF!</f>
        <v>#REF!</v>
      </c>
      <c r="N19" s="12" t="e">
        <f>#REF!</f>
        <v>#REF!</v>
      </c>
      <c r="O19" s="12" t="e">
        <f>#REF!</f>
        <v>#REF!</v>
      </c>
      <c r="P19" s="12" t="e">
        <f>#REF!</f>
        <v>#REF!</v>
      </c>
      <c r="Q19" s="12" t="e">
        <f>#REF!</f>
        <v>#REF!</v>
      </c>
      <c r="R19" s="12" t="e">
        <f>#REF!</f>
        <v>#REF!</v>
      </c>
      <c r="S19" s="12" t="e">
        <f>#REF!</f>
        <v>#REF!</v>
      </c>
      <c r="U19" s="11" t="e">
        <f>#REF!</f>
        <v>#REF!</v>
      </c>
      <c r="V19" s="12" t="e">
        <f>#REF!</f>
        <v>#REF!</v>
      </c>
      <c r="W19" s="12" t="e">
        <f>#REF!</f>
        <v>#REF!</v>
      </c>
      <c r="X19" s="12" t="e">
        <f>#REF!</f>
        <v>#REF!</v>
      </c>
      <c r="Y19" s="12" t="e">
        <f>#REF!</f>
        <v>#REF!</v>
      </c>
      <c r="Z19" s="12" t="e">
        <f>#REF!</f>
        <v>#REF!</v>
      </c>
      <c r="AA19" s="12" t="e">
        <f>#REF!</f>
        <v>#REF!</v>
      </c>
      <c r="AB19" s="12" t="e">
        <f>#REF!</f>
        <v>#REF!</v>
      </c>
      <c r="AC19" s="12" t="e">
        <f>#REF!</f>
        <v>#REF!</v>
      </c>
      <c r="AD19" s="12" t="e">
        <f>#REF!</f>
        <v>#REF!</v>
      </c>
      <c r="AE19" s="12" t="e">
        <f>#REF!</f>
        <v>#REF!</v>
      </c>
      <c r="AF19" s="12" t="e">
        <f>#REF!</f>
        <v>#REF!</v>
      </c>
      <c r="AG19" s="12" t="e">
        <f>#REF!</f>
        <v>#REF!</v>
      </c>
      <c r="AH19" s="12" t="e">
        <f>#REF!</f>
        <v>#REF!</v>
      </c>
      <c r="AI19" s="12" t="e">
        <f>#REF!</f>
        <v>#REF!</v>
      </c>
      <c r="AJ19" s="12" t="e">
        <f>#REF!</f>
        <v>#REF!</v>
      </c>
      <c r="AK19" s="12" t="e">
        <f>#REF!</f>
        <v>#REF!</v>
      </c>
      <c r="AL19" s="12" t="e">
        <f>#REF!</f>
        <v>#REF!</v>
      </c>
      <c r="AN19" s="11" t="e">
        <f>#REF!</f>
        <v>#REF!</v>
      </c>
      <c r="AO19" s="12" t="e">
        <f>#REF!</f>
        <v>#REF!</v>
      </c>
      <c r="AP19" s="12" t="e">
        <f>#REF!</f>
        <v>#REF!</v>
      </c>
      <c r="AQ19" s="12" t="e">
        <f>#REF!</f>
        <v>#REF!</v>
      </c>
      <c r="AR19" s="12" t="e">
        <f>#REF!</f>
        <v>#REF!</v>
      </c>
      <c r="AS19" s="12" t="e">
        <f>#REF!</f>
        <v>#REF!</v>
      </c>
      <c r="AT19" s="12" t="e">
        <f>#REF!</f>
        <v>#REF!</v>
      </c>
      <c r="AU19" s="12" t="e">
        <f>#REF!</f>
        <v>#REF!</v>
      </c>
      <c r="AV19" s="12" t="e">
        <f>#REF!</f>
        <v>#REF!</v>
      </c>
      <c r="AW19" s="12" t="e">
        <f>#REF!</f>
        <v>#REF!</v>
      </c>
      <c r="AX19" s="12" t="e">
        <f>#REF!</f>
        <v>#REF!</v>
      </c>
      <c r="AY19" s="12" t="e">
        <f>#REF!</f>
        <v>#REF!</v>
      </c>
      <c r="AZ19" s="12" t="e">
        <f>#REF!</f>
        <v>#REF!</v>
      </c>
      <c r="BA19" s="12" t="e">
        <f>#REF!</f>
        <v>#REF!</v>
      </c>
      <c r="BB19" s="12" t="e">
        <f>#REF!</f>
        <v>#REF!</v>
      </c>
      <c r="BC19" s="12" t="e">
        <f>#REF!</f>
        <v>#REF!</v>
      </c>
      <c r="BD19" s="12" t="e">
        <f>#REF!</f>
        <v>#REF!</v>
      </c>
      <c r="BE19" s="12" t="e">
        <f>#REF!</f>
        <v>#REF!</v>
      </c>
      <c r="BG19" s="11" t="e">
        <f>#REF!</f>
        <v>#REF!</v>
      </c>
      <c r="BH19" s="12" t="e">
        <f>#REF!</f>
        <v>#REF!</v>
      </c>
      <c r="BI19" s="12" t="e">
        <f>#REF!</f>
        <v>#REF!</v>
      </c>
      <c r="BJ19" s="12" t="e">
        <f>#REF!</f>
        <v>#REF!</v>
      </c>
      <c r="BK19" s="12" t="e">
        <f>#REF!</f>
        <v>#REF!</v>
      </c>
      <c r="BL19" s="12" t="e">
        <f>#REF!</f>
        <v>#REF!</v>
      </c>
      <c r="BM19" s="12" t="e">
        <f>#REF!</f>
        <v>#REF!</v>
      </c>
      <c r="BN19" s="12" t="e">
        <f>#REF!</f>
        <v>#REF!</v>
      </c>
      <c r="BO19" s="12" t="e">
        <f>#REF!</f>
        <v>#REF!</v>
      </c>
      <c r="BP19" s="12" t="e">
        <f>#REF!</f>
        <v>#REF!</v>
      </c>
      <c r="BQ19" s="12" t="e">
        <f>#REF!</f>
        <v>#REF!</v>
      </c>
      <c r="BR19" s="12" t="e">
        <f>#REF!</f>
        <v>#REF!</v>
      </c>
      <c r="BS19" s="12" t="e">
        <f>#REF!</f>
        <v>#REF!</v>
      </c>
      <c r="BT19" s="12" t="e">
        <f>#REF!</f>
        <v>#REF!</v>
      </c>
      <c r="BU19" s="12" t="e">
        <f>#REF!</f>
        <v>#REF!</v>
      </c>
      <c r="BV19" s="12" t="e">
        <f>#REF!</f>
        <v>#REF!</v>
      </c>
      <c r="BW19" s="12" t="e">
        <f>#REF!</f>
        <v>#REF!</v>
      </c>
      <c r="BX19" s="12" t="e">
        <f>#REF!</f>
        <v>#REF!</v>
      </c>
      <c r="BZ19" s="11" t="e">
        <f>#REF!</f>
        <v>#REF!</v>
      </c>
      <c r="CA19" s="12" t="e">
        <f>#REF!</f>
        <v>#REF!</v>
      </c>
      <c r="CB19" s="12" t="e">
        <f>#REF!</f>
        <v>#REF!</v>
      </c>
      <c r="CC19" s="12" t="e">
        <f>#REF!</f>
        <v>#REF!</v>
      </c>
      <c r="CD19" s="12" t="e">
        <f>#REF!</f>
        <v>#REF!</v>
      </c>
      <c r="CE19" s="12" t="e">
        <f>#REF!</f>
        <v>#REF!</v>
      </c>
      <c r="CF19" s="12" t="e">
        <f>#REF!</f>
        <v>#REF!</v>
      </c>
      <c r="CG19" s="12" t="e">
        <f>#REF!</f>
        <v>#REF!</v>
      </c>
      <c r="CH19" s="12" t="e">
        <f>#REF!</f>
        <v>#REF!</v>
      </c>
      <c r="CI19" s="12" t="e">
        <f>#REF!</f>
        <v>#REF!</v>
      </c>
      <c r="CJ19" s="12" t="e">
        <f>#REF!</f>
        <v>#REF!</v>
      </c>
      <c r="CK19" s="12" t="e">
        <f>#REF!</f>
        <v>#REF!</v>
      </c>
      <c r="CL19" s="12" t="e">
        <f>#REF!</f>
        <v>#REF!</v>
      </c>
      <c r="CM19" s="12" t="e">
        <f>#REF!</f>
        <v>#REF!</v>
      </c>
      <c r="CN19" s="12" t="e">
        <f>#REF!</f>
        <v>#REF!</v>
      </c>
      <c r="CO19" s="12" t="e">
        <f>#REF!</f>
        <v>#REF!</v>
      </c>
      <c r="CP19" s="12" t="e">
        <f>#REF!</f>
        <v>#REF!</v>
      </c>
      <c r="CQ19" s="12" t="e">
        <f>#REF!</f>
        <v>#REF!</v>
      </c>
      <c r="CS19" s="11" t="e">
        <f>#REF!</f>
        <v>#REF!</v>
      </c>
      <c r="CT19" s="12" t="e">
        <f>#REF!</f>
        <v>#REF!</v>
      </c>
      <c r="CU19" s="12" t="e">
        <f>#REF!</f>
        <v>#REF!</v>
      </c>
      <c r="CV19" s="12" t="e">
        <f>#REF!</f>
        <v>#REF!</v>
      </c>
      <c r="CW19" s="12" t="e">
        <f>#REF!</f>
        <v>#REF!</v>
      </c>
      <c r="CX19" s="12" t="e">
        <f>#REF!</f>
        <v>#REF!</v>
      </c>
      <c r="CY19" s="12" t="e">
        <f>#REF!</f>
        <v>#REF!</v>
      </c>
      <c r="CZ19" s="12" t="e">
        <f>#REF!</f>
        <v>#REF!</v>
      </c>
      <c r="DA19" s="12" t="e">
        <f>#REF!</f>
        <v>#REF!</v>
      </c>
      <c r="DB19" s="12" t="e">
        <f>#REF!</f>
        <v>#REF!</v>
      </c>
      <c r="DC19" s="12" t="e">
        <f>#REF!</f>
        <v>#REF!</v>
      </c>
      <c r="DD19" s="12" t="e">
        <f>#REF!</f>
        <v>#REF!</v>
      </c>
      <c r="DE19" s="12" t="e">
        <f>#REF!</f>
        <v>#REF!</v>
      </c>
      <c r="DF19" s="12" t="e">
        <f>#REF!</f>
        <v>#REF!</v>
      </c>
      <c r="DG19" s="12" t="e">
        <f>#REF!</f>
        <v>#REF!</v>
      </c>
      <c r="DH19" s="12" t="e">
        <f>#REF!</f>
        <v>#REF!</v>
      </c>
      <c r="DI19" s="12" t="e">
        <f>#REF!</f>
        <v>#REF!</v>
      </c>
      <c r="DJ19" s="12" t="e">
        <f>#REF!</f>
        <v>#REF!</v>
      </c>
      <c r="DL19" s="11" t="e">
        <f>#REF!</f>
        <v>#REF!</v>
      </c>
      <c r="DM19" s="12" t="e">
        <f>#REF!</f>
        <v>#REF!</v>
      </c>
      <c r="DN19" s="12" t="e">
        <f>#REF!</f>
        <v>#REF!</v>
      </c>
      <c r="DO19" s="12" t="e">
        <f>#REF!</f>
        <v>#REF!</v>
      </c>
      <c r="DP19" s="12" t="e">
        <f>#REF!</f>
        <v>#REF!</v>
      </c>
      <c r="DQ19" s="12" t="e">
        <f>#REF!</f>
        <v>#REF!</v>
      </c>
      <c r="DR19" s="12" t="e">
        <f>#REF!</f>
        <v>#REF!</v>
      </c>
      <c r="DS19" s="12" t="e">
        <f>#REF!</f>
        <v>#REF!</v>
      </c>
      <c r="DT19" s="12" t="e">
        <f>#REF!</f>
        <v>#REF!</v>
      </c>
      <c r="DU19" s="12" t="e">
        <f>#REF!</f>
        <v>#REF!</v>
      </c>
      <c r="DV19" s="12" t="e">
        <f>#REF!</f>
        <v>#REF!</v>
      </c>
      <c r="DW19" s="12" t="e">
        <f>#REF!</f>
        <v>#REF!</v>
      </c>
      <c r="DX19" s="12" t="e">
        <f>#REF!</f>
        <v>#REF!</v>
      </c>
      <c r="DY19" s="12" t="e">
        <f>#REF!</f>
        <v>#REF!</v>
      </c>
      <c r="DZ19" s="12" t="e">
        <f>#REF!</f>
        <v>#REF!</v>
      </c>
      <c r="EA19" s="12" t="e">
        <f>#REF!</f>
        <v>#REF!</v>
      </c>
      <c r="EB19" s="12" t="e">
        <f>#REF!</f>
        <v>#REF!</v>
      </c>
      <c r="EC19" s="12" t="e">
        <f>#REF!</f>
        <v>#REF!</v>
      </c>
      <c r="EE19" s="11" t="e">
        <f>#REF!</f>
        <v>#REF!</v>
      </c>
      <c r="EF19" s="12" t="e">
        <f>#REF!</f>
        <v>#REF!</v>
      </c>
      <c r="EG19" s="12" t="e">
        <f>#REF!</f>
        <v>#REF!</v>
      </c>
      <c r="EH19" s="12" t="e">
        <f>#REF!</f>
        <v>#REF!</v>
      </c>
      <c r="EI19" s="12" t="e">
        <f>#REF!</f>
        <v>#REF!</v>
      </c>
      <c r="EJ19" s="12" t="e">
        <f>#REF!</f>
        <v>#REF!</v>
      </c>
      <c r="EK19" s="12" t="e">
        <f>#REF!</f>
        <v>#REF!</v>
      </c>
      <c r="EL19" s="12" t="e">
        <f>#REF!</f>
        <v>#REF!</v>
      </c>
      <c r="EM19" s="12" t="e">
        <f>#REF!</f>
        <v>#REF!</v>
      </c>
      <c r="EN19" s="12" t="e">
        <f>#REF!</f>
        <v>#REF!</v>
      </c>
      <c r="EO19" s="12" t="e">
        <f>#REF!</f>
        <v>#REF!</v>
      </c>
      <c r="EP19" s="12" t="e">
        <f>#REF!</f>
        <v>#REF!</v>
      </c>
      <c r="EQ19" s="12" t="e">
        <f>#REF!</f>
        <v>#REF!</v>
      </c>
      <c r="ER19" s="12" t="e">
        <f>#REF!</f>
        <v>#REF!</v>
      </c>
      <c r="ES19" s="12" t="e">
        <f>#REF!</f>
        <v>#REF!</v>
      </c>
      <c r="ET19" s="12" t="e">
        <f>#REF!</f>
        <v>#REF!</v>
      </c>
      <c r="EU19" s="12" t="e">
        <f>#REF!</f>
        <v>#REF!</v>
      </c>
      <c r="EV19" s="12" t="e">
        <f>#REF!</f>
        <v>#REF!</v>
      </c>
      <c r="EX19" s="11" t="e">
        <f>#REF!</f>
        <v>#REF!</v>
      </c>
      <c r="EY19" s="12" t="e">
        <f>#REF!</f>
        <v>#REF!</v>
      </c>
      <c r="EZ19" s="12" t="e">
        <f>#REF!</f>
        <v>#REF!</v>
      </c>
      <c r="FA19" s="12" t="e">
        <f>#REF!</f>
        <v>#REF!</v>
      </c>
      <c r="FB19" s="12" t="e">
        <f>#REF!</f>
        <v>#REF!</v>
      </c>
      <c r="FC19" s="12" t="e">
        <f>#REF!</f>
        <v>#REF!</v>
      </c>
      <c r="FD19" s="12" t="e">
        <f>#REF!</f>
        <v>#REF!</v>
      </c>
      <c r="FE19" s="12" t="e">
        <f>#REF!</f>
        <v>#REF!</v>
      </c>
      <c r="FF19" s="12" t="e">
        <f>#REF!</f>
        <v>#REF!</v>
      </c>
      <c r="FG19" s="12" t="e">
        <f>#REF!</f>
        <v>#REF!</v>
      </c>
      <c r="FH19" s="12" t="e">
        <f>#REF!</f>
        <v>#REF!</v>
      </c>
      <c r="FI19" s="12" t="e">
        <f>#REF!</f>
        <v>#REF!</v>
      </c>
      <c r="FJ19" s="12" t="e">
        <f>#REF!</f>
        <v>#REF!</v>
      </c>
      <c r="FK19" s="12" t="e">
        <f>#REF!</f>
        <v>#REF!</v>
      </c>
      <c r="FL19" s="12" t="e">
        <f>#REF!</f>
        <v>#REF!</v>
      </c>
      <c r="FM19" s="12" t="e">
        <f>#REF!</f>
        <v>#REF!</v>
      </c>
      <c r="FN19" s="12" t="e">
        <f>#REF!</f>
        <v>#REF!</v>
      </c>
      <c r="FO19" s="12" t="e">
        <f>#REF!</f>
        <v>#REF!</v>
      </c>
      <c r="FQ19" s="11" t="e">
        <f>#REF!</f>
        <v>#REF!</v>
      </c>
      <c r="FR19" s="12" t="e">
        <f>#REF!</f>
        <v>#REF!</v>
      </c>
      <c r="FS19" s="12" t="e">
        <f>#REF!</f>
        <v>#REF!</v>
      </c>
      <c r="FT19" s="12" t="e">
        <f>#REF!</f>
        <v>#REF!</v>
      </c>
      <c r="FU19" s="12" t="e">
        <f>#REF!</f>
        <v>#REF!</v>
      </c>
      <c r="FV19" s="12" t="e">
        <f>#REF!</f>
        <v>#REF!</v>
      </c>
      <c r="FW19" s="12" t="e">
        <f>#REF!</f>
        <v>#REF!</v>
      </c>
      <c r="FX19" s="12" t="e">
        <f>#REF!</f>
        <v>#REF!</v>
      </c>
      <c r="FY19" s="12" t="e">
        <f>#REF!</f>
        <v>#REF!</v>
      </c>
      <c r="FZ19" s="12" t="e">
        <f>#REF!</f>
        <v>#REF!</v>
      </c>
      <c r="GA19" s="12" t="e">
        <f>#REF!</f>
        <v>#REF!</v>
      </c>
      <c r="GB19" s="12" t="e">
        <f>#REF!</f>
        <v>#REF!</v>
      </c>
      <c r="GC19" s="12" t="e">
        <f>#REF!</f>
        <v>#REF!</v>
      </c>
      <c r="GD19" s="12" t="e">
        <f>#REF!</f>
        <v>#REF!</v>
      </c>
      <c r="GE19" s="12" t="e">
        <f>#REF!</f>
        <v>#REF!</v>
      </c>
      <c r="GF19" s="12" t="e">
        <f>#REF!</f>
        <v>#REF!</v>
      </c>
      <c r="GG19" s="12" t="e">
        <f>#REF!</f>
        <v>#REF!</v>
      </c>
      <c r="GH19" s="12" t="e">
        <f>#REF!</f>
        <v>#REF!</v>
      </c>
      <c r="GJ19" s="11" t="e">
        <f>#REF!</f>
        <v>#REF!</v>
      </c>
      <c r="GK19" s="12" t="e">
        <f>#REF!</f>
        <v>#REF!</v>
      </c>
      <c r="GL19" s="12" t="e">
        <f>#REF!</f>
        <v>#REF!</v>
      </c>
      <c r="GM19" s="12" t="e">
        <f>#REF!</f>
        <v>#REF!</v>
      </c>
      <c r="GN19" s="12" t="e">
        <f>#REF!</f>
        <v>#REF!</v>
      </c>
      <c r="GO19" s="12" t="e">
        <f>#REF!</f>
        <v>#REF!</v>
      </c>
      <c r="GP19" s="12" t="e">
        <f>#REF!</f>
        <v>#REF!</v>
      </c>
      <c r="GQ19" s="12" t="e">
        <f>#REF!</f>
        <v>#REF!</v>
      </c>
      <c r="GR19" s="12" t="e">
        <f>#REF!</f>
        <v>#REF!</v>
      </c>
      <c r="GS19" s="12" t="e">
        <f>#REF!</f>
        <v>#REF!</v>
      </c>
      <c r="GT19" s="12" t="e">
        <f>#REF!</f>
        <v>#REF!</v>
      </c>
      <c r="GU19" s="12" t="e">
        <f>#REF!</f>
        <v>#REF!</v>
      </c>
      <c r="GV19" s="12" t="e">
        <f>#REF!</f>
        <v>#REF!</v>
      </c>
      <c r="GW19" s="12" t="e">
        <f>#REF!</f>
        <v>#REF!</v>
      </c>
      <c r="GX19" s="12" t="e">
        <f>#REF!</f>
        <v>#REF!</v>
      </c>
      <c r="GY19" s="12" t="e">
        <f>#REF!</f>
        <v>#REF!</v>
      </c>
      <c r="GZ19" s="12" t="e">
        <f>#REF!</f>
        <v>#REF!</v>
      </c>
      <c r="HA19" s="12" t="e">
        <f>#REF!</f>
        <v>#REF!</v>
      </c>
      <c r="HC19" s="11" t="e">
        <f>#REF!</f>
        <v>#REF!</v>
      </c>
      <c r="HD19" s="12" t="e">
        <f>#REF!</f>
        <v>#REF!</v>
      </c>
      <c r="HE19" s="12" t="e">
        <f>#REF!</f>
        <v>#REF!</v>
      </c>
      <c r="HF19" s="12" t="e">
        <f>#REF!</f>
        <v>#REF!</v>
      </c>
      <c r="HG19" s="12" t="e">
        <f>#REF!</f>
        <v>#REF!</v>
      </c>
      <c r="HH19" s="12" t="e">
        <f>#REF!</f>
        <v>#REF!</v>
      </c>
      <c r="HI19" s="12" t="e">
        <f>#REF!</f>
        <v>#REF!</v>
      </c>
      <c r="HJ19" s="12" t="e">
        <f>#REF!</f>
        <v>#REF!</v>
      </c>
      <c r="HK19" s="12" t="e">
        <f>#REF!</f>
        <v>#REF!</v>
      </c>
      <c r="HL19" s="12" t="e">
        <f>#REF!</f>
        <v>#REF!</v>
      </c>
      <c r="HM19" s="12" t="e">
        <f>#REF!</f>
        <v>#REF!</v>
      </c>
      <c r="HN19" s="12" t="e">
        <f>#REF!</f>
        <v>#REF!</v>
      </c>
      <c r="HO19" s="12" t="e">
        <f>#REF!</f>
        <v>#REF!</v>
      </c>
      <c r="HP19" s="12" t="e">
        <f>#REF!</f>
        <v>#REF!</v>
      </c>
      <c r="HQ19" s="12" t="e">
        <f>#REF!</f>
        <v>#REF!</v>
      </c>
      <c r="HR19" s="12" t="e">
        <f>#REF!</f>
        <v>#REF!</v>
      </c>
      <c r="HS19" s="12" t="e">
        <f>#REF!</f>
        <v>#REF!</v>
      </c>
      <c r="HT19" s="12" t="e">
        <f>#REF!</f>
        <v>#REF!</v>
      </c>
      <c r="HV19" s="11" t="e">
        <f>#REF!</f>
        <v>#REF!</v>
      </c>
      <c r="HW19" s="12" t="e">
        <f>#REF!</f>
        <v>#REF!</v>
      </c>
      <c r="HX19" s="12" t="e">
        <f>#REF!</f>
        <v>#REF!</v>
      </c>
      <c r="HY19" s="12" t="e">
        <f>#REF!</f>
        <v>#REF!</v>
      </c>
      <c r="HZ19" s="12" t="e">
        <f>#REF!</f>
        <v>#REF!</v>
      </c>
      <c r="IA19" s="12" t="e">
        <f>#REF!</f>
        <v>#REF!</v>
      </c>
      <c r="IB19" s="12" t="e">
        <f>#REF!</f>
        <v>#REF!</v>
      </c>
      <c r="IC19" s="12" t="e">
        <f>#REF!</f>
        <v>#REF!</v>
      </c>
      <c r="ID19" s="12" t="e">
        <f>#REF!</f>
        <v>#REF!</v>
      </c>
      <c r="IE19" s="12" t="e">
        <f>#REF!</f>
        <v>#REF!</v>
      </c>
      <c r="IF19" s="12" t="e">
        <f>#REF!</f>
        <v>#REF!</v>
      </c>
      <c r="IG19" s="12" t="e">
        <f>#REF!</f>
        <v>#REF!</v>
      </c>
      <c r="IH19" s="12" t="e">
        <f>#REF!</f>
        <v>#REF!</v>
      </c>
      <c r="II19" s="12" t="e">
        <f>#REF!</f>
        <v>#REF!</v>
      </c>
      <c r="IJ19" s="12" t="e">
        <f>#REF!</f>
        <v>#REF!</v>
      </c>
      <c r="IK19" s="12" t="e">
        <f>#REF!</f>
        <v>#REF!</v>
      </c>
      <c r="IL19" s="12" t="e">
        <f>#REF!</f>
        <v>#REF!</v>
      </c>
      <c r="IM19" s="12" t="e">
        <f>#REF!</f>
        <v>#REF!</v>
      </c>
      <c r="IO19" s="11" t="e">
        <f>#REF!</f>
        <v>#REF!</v>
      </c>
      <c r="IP19" s="12" t="e">
        <f>#REF!</f>
        <v>#REF!</v>
      </c>
      <c r="IQ19" s="12" t="e">
        <f>#REF!</f>
        <v>#REF!</v>
      </c>
      <c r="IR19" s="12" t="e">
        <f>#REF!</f>
        <v>#REF!</v>
      </c>
      <c r="IS19" s="12" t="e">
        <f>#REF!</f>
        <v>#REF!</v>
      </c>
      <c r="IT19" s="12" t="e">
        <f>#REF!</f>
        <v>#REF!</v>
      </c>
      <c r="IU19" s="12" t="e">
        <f>#REF!</f>
        <v>#REF!</v>
      </c>
      <c r="IV19" s="12" t="e">
        <f>#REF!</f>
        <v>#REF!</v>
      </c>
      <c r="IW19" s="12" t="e">
        <f>#REF!</f>
        <v>#REF!</v>
      </c>
      <c r="IX19" s="12" t="e">
        <f>#REF!</f>
        <v>#REF!</v>
      </c>
      <c r="IY19" s="12" t="e">
        <f>#REF!</f>
        <v>#REF!</v>
      </c>
      <c r="IZ19" s="12" t="e">
        <f>#REF!</f>
        <v>#REF!</v>
      </c>
      <c r="JA19" s="12" t="e">
        <f>#REF!</f>
        <v>#REF!</v>
      </c>
      <c r="JB19" s="12" t="e">
        <f>#REF!</f>
        <v>#REF!</v>
      </c>
      <c r="JC19" s="12" t="e">
        <f>#REF!</f>
        <v>#REF!</v>
      </c>
      <c r="JD19" s="12" t="e">
        <f>#REF!</f>
        <v>#REF!</v>
      </c>
      <c r="JE19" s="12" t="e">
        <f>#REF!</f>
        <v>#REF!</v>
      </c>
      <c r="JF19" s="12" t="e">
        <f>#REF!</f>
        <v>#REF!</v>
      </c>
      <c r="JH19" s="11" t="e">
        <f>#REF!</f>
        <v>#REF!</v>
      </c>
      <c r="JI19" s="12" t="e">
        <f>#REF!</f>
        <v>#REF!</v>
      </c>
      <c r="JJ19" s="12" t="e">
        <f>#REF!</f>
        <v>#REF!</v>
      </c>
      <c r="JK19" s="12" t="e">
        <f>#REF!</f>
        <v>#REF!</v>
      </c>
      <c r="JL19" s="12" t="e">
        <f>#REF!</f>
        <v>#REF!</v>
      </c>
      <c r="JM19" s="12" t="e">
        <f>#REF!</f>
        <v>#REF!</v>
      </c>
      <c r="JN19" s="12" t="e">
        <f>#REF!</f>
        <v>#REF!</v>
      </c>
      <c r="JO19" s="12" t="e">
        <f>#REF!</f>
        <v>#REF!</v>
      </c>
      <c r="JP19" s="12" t="e">
        <f>#REF!</f>
        <v>#REF!</v>
      </c>
      <c r="JQ19" s="12" t="e">
        <f>#REF!</f>
        <v>#REF!</v>
      </c>
      <c r="JR19" s="12" t="e">
        <f>#REF!</f>
        <v>#REF!</v>
      </c>
      <c r="JS19" s="12" t="e">
        <f>#REF!</f>
        <v>#REF!</v>
      </c>
      <c r="JT19" s="12" t="e">
        <f>#REF!</f>
        <v>#REF!</v>
      </c>
      <c r="JU19" s="12" t="e">
        <f>#REF!</f>
        <v>#REF!</v>
      </c>
      <c r="JV19" s="12" t="e">
        <f>#REF!</f>
        <v>#REF!</v>
      </c>
      <c r="JW19" s="12" t="e">
        <f>#REF!</f>
        <v>#REF!</v>
      </c>
      <c r="JX19" s="12" t="e">
        <f>#REF!</f>
        <v>#REF!</v>
      </c>
      <c r="JY19" s="12" t="e">
        <f>#REF!</f>
        <v>#REF!</v>
      </c>
    </row>
    <row r="20" spans="1:285" x14ac:dyDescent="0.25">
      <c r="A20" s="7" t="s">
        <v>293</v>
      </c>
      <c r="B20" s="11" t="e">
        <f>#REF!</f>
        <v>#REF!</v>
      </c>
      <c r="C20" s="12" t="e">
        <f>#REF!</f>
        <v>#REF!</v>
      </c>
      <c r="D20" s="12" t="e">
        <f>#REF!</f>
        <v>#REF!</v>
      </c>
      <c r="E20" s="12" t="e">
        <f>#REF!</f>
        <v>#REF!</v>
      </c>
      <c r="F20" s="12" t="e">
        <f>#REF!</f>
        <v>#REF!</v>
      </c>
      <c r="G20" s="12" t="e">
        <f>#REF!</f>
        <v>#REF!</v>
      </c>
      <c r="H20" s="12" t="e">
        <f>#REF!</f>
        <v>#REF!</v>
      </c>
      <c r="I20" s="12" t="e">
        <f>#REF!</f>
        <v>#REF!</v>
      </c>
      <c r="J20" s="12" t="e">
        <f>#REF!</f>
        <v>#REF!</v>
      </c>
      <c r="K20" s="12" t="e">
        <f>#REF!</f>
        <v>#REF!</v>
      </c>
      <c r="L20" s="12" t="e">
        <f>#REF!</f>
        <v>#REF!</v>
      </c>
      <c r="M20" s="12" t="e">
        <f>#REF!</f>
        <v>#REF!</v>
      </c>
      <c r="N20" s="12" t="e">
        <f>#REF!</f>
        <v>#REF!</v>
      </c>
      <c r="O20" s="12" t="e">
        <f>#REF!</f>
        <v>#REF!</v>
      </c>
      <c r="P20" s="12" t="e">
        <f>#REF!</f>
        <v>#REF!</v>
      </c>
      <c r="Q20" s="12" t="e">
        <f>#REF!</f>
        <v>#REF!</v>
      </c>
      <c r="R20" s="12" t="e">
        <f>#REF!</f>
        <v>#REF!</v>
      </c>
      <c r="S20" s="12" t="e">
        <f>#REF!</f>
        <v>#REF!</v>
      </c>
      <c r="U20" s="11" t="e">
        <f>#REF!</f>
        <v>#REF!</v>
      </c>
      <c r="V20" s="12" t="e">
        <f>#REF!</f>
        <v>#REF!</v>
      </c>
      <c r="W20" s="12" t="e">
        <f>#REF!</f>
        <v>#REF!</v>
      </c>
      <c r="X20" s="12" t="e">
        <f>#REF!</f>
        <v>#REF!</v>
      </c>
      <c r="Y20" s="12" t="e">
        <f>#REF!</f>
        <v>#REF!</v>
      </c>
      <c r="Z20" s="12" t="e">
        <f>#REF!</f>
        <v>#REF!</v>
      </c>
      <c r="AA20" s="12" t="e">
        <f>#REF!</f>
        <v>#REF!</v>
      </c>
      <c r="AB20" s="12" t="e">
        <f>#REF!</f>
        <v>#REF!</v>
      </c>
      <c r="AC20" s="12" t="e">
        <f>#REF!</f>
        <v>#REF!</v>
      </c>
      <c r="AD20" s="12" t="e">
        <f>#REF!</f>
        <v>#REF!</v>
      </c>
      <c r="AE20" s="12" t="e">
        <f>#REF!</f>
        <v>#REF!</v>
      </c>
      <c r="AF20" s="12" t="e">
        <f>#REF!</f>
        <v>#REF!</v>
      </c>
      <c r="AG20" s="12" t="e">
        <f>#REF!</f>
        <v>#REF!</v>
      </c>
      <c r="AH20" s="12" t="e">
        <f>#REF!</f>
        <v>#REF!</v>
      </c>
      <c r="AI20" s="12" t="e">
        <f>#REF!</f>
        <v>#REF!</v>
      </c>
      <c r="AJ20" s="12" t="e">
        <f>#REF!</f>
        <v>#REF!</v>
      </c>
      <c r="AK20" s="12" t="e">
        <f>#REF!</f>
        <v>#REF!</v>
      </c>
      <c r="AL20" s="12" t="e">
        <f>#REF!</f>
        <v>#REF!</v>
      </c>
      <c r="AN20" s="11" t="e">
        <f>#REF!</f>
        <v>#REF!</v>
      </c>
      <c r="AO20" s="12" t="e">
        <f>#REF!</f>
        <v>#REF!</v>
      </c>
      <c r="AP20" s="12" t="e">
        <f>#REF!</f>
        <v>#REF!</v>
      </c>
      <c r="AQ20" s="12" t="e">
        <f>#REF!</f>
        <v>#REF!</v>
      </c>
      <c r="AR20" s="12" t="e">
        <f>#REF!</f>
        <v>#REF!</v>
      </c>
      <c r="AS20" s="12" t="e">
        <f>#REF!</f>
        <v>#REF!</v>
      </c>
      <c r="AT20" s="12" t="e">
        <f>#REF!</f>
        <v>#REF!</v>
      </c>
      <c r="AU20" s="12" t="e">
        <f>#REF!</f>
        <v>#REF!</v>
      </c>
      <c r="AV20" s="12" t="e">
        <f>#REF!</f>
        <v>#REF!</v>
      </c>
      <c r="AW20" s="12" t="e">
        <f>#REF!</f>
        <v>#REF!</v>
      </c>
      <c r="AX20" s="12" t="e">
        <f>#REF!</f>
        <v>#REF!</v>
      </c>
      <c r="AY20" s="12" t="e">
        <f>#REF!</f>
        <v>#REF!</v>
      </c>
      <c r="AZ20" s="12" t="e">
        <f>#REF!</f>
        <v>#REF!</v>
      </c>
      <c r="BA20" s="12" t="e">
        <f>#REF!</f>
        <v>#REF!</v>
      </c>
      <c r="BB20" s="12" t="e">
        <f>#REF!</f>
        <v>#REF!</v>
      </c>
      <c r="BC20" s="12" t="e">
        <f>#REF!</f>
        <v>#REF!</v>
      </c>
      <c r="BD20" s="12" t="e">
        <f>#REF!</f>
        <v>#REF!</v>
      </c>
      <c r="BE20" s="12" t="e">
        <f>#REF!</f>
        <v>#REF!</v>
      </c>
      <c r="BG20" s="11" t="e">
        <f>#REF!</f>
        <v>#REF!</v>
      </c>
      <c r="BH20" s="12" t="e">
        <f>#REF!</f>
        <v>#REF!</v>
      </c>
      <c r="BI20" s="12" t="e">
        <f>#REF!</f>
        <v>#REF!</v>
      </c>
      <c r="BJ20" s="12" t="e">
        <f>#REF!</f>
        <v>#REF!</v>
      </c>
      <c r="BK20" s="12" t="e">
        <f>#REF!</f>
        <v>#REF!</v>
      </c>
      <c r="BL20" s="12" t="e">
        <f>#REF!</f>
        <v>#REF!</v>
      </c>
      <c r="BM20" s="12" t="e">
        <f>#REF!</f>
        <v>#REF!</v>
      </c>
      <c r="BN20" s="12" t="e">
        <f>#REF!</f>
        <v>#REF!</v>
      </c>
      <c r="BO20" s="12" t="e">
        <f>#REF!</f>
        <v>#REF!</v>
      </c>
      <c r="BP20" s="12" t="e">
        <f>#REF!</f>
        <v>#REF!</v>
      </c>
      <c r="BQ20" s="12" t="e">
        <f>#REF!</f>
        <v>#REF!</v>
      </c>
      <c r="BR20" s="12" t="e">
        <f>#REF!</f>
        <v>#REF!</v>
      </c>
      <c r="BS20" s="12" t="e">
        <f>#REF!</f>
        <v>#REF!</v>
      </c>
      <c r="BT20" s="12" t="e">
        <f>#REF!</f>
        <v>#REF!</v>
      </c>
      <c r="BU20" s="12" t="e">
        <f>#REF!</f>
        <v>#REF!</v>
      </c>
      <c r="BV20" s="12" t="e">
        <f>#REF!</f>
        <v>#REF!</v>
      </c>
      <c r="BW20" s="12" t="e">
        <f>#REF!</f>
        <v>#REF!</v>
      </c>
      <c r="BX20" s="12" t="e">
        <f>#REF!</f>
        <v>#REF!</v>
      </c>
      <c r="BZ20" s="11" t="e">
        <f>#REF!</f>
        <v>#REF!</v>
      </c>
      <c r="CA20" s="12" t="e">
        <f>#REF!</f>
        <v>#REF!</v>
      </c>
      <c r="CB20" s="12" t="e">
        <f>#REF!</f>
        <v>#REF!</v>
      </c>
      <c r="CC20" s="12" t="e">
        <f>#REF!</f>
        <v>#REF!</v>
      </c>
      <c r="CD20" s="12" t="e">
        <f>#REF!</f>
        <v>#REF!</v>
      </c>
      <c r="CE20" s="12" t="e">
        <f>#REF!</f>
        <v>#REF!</v>
      </c>
      <c r="CF20" s="12" t="e">
        <f>#REF!</f>
        <v>#REF!</v>
      </c>
      <c r="CG20" s="12" t="e">
        <f>#REF!</f>
        <v>#REF!</v>
      </c>
      <c r="CH20" s="12" t="e">
        <f>#REF!</f>
        <v>#REF!</v>
      </c>
      <c r="CI20" s="12" t="e">
        <f>#REF!</f>
        <v>#REF!</v>
      </c>
      <c r="CJ20" s="12" t="e">
        <f>#REF!</f>
        <v>#REF!</v>
      </c>
      <c r="CK20" s="12" t="e">
        <f>#REF!</f>
        <v>#REF!</v>
      </c>
      <c r="CL20" s="12" t="e">
        <f>#REF!</f>
        <v>#REF!</v>
      </c>
      <c r="CM20" s="12" t="e">
        <f>#REF!</f>
        <v>#REF!</v>
      </c>
      <c r="CN20" s="12" t="e">
        <f>#REF!</f>
        <v>#REF!</v>
      </c>
      <c r="CO20" s="12" t="e">
        <f>#REF!</f>
        <v>#REF!</v>
      </c>
      <c r="CP20" s="12" t="e">
        <f>#REF!</f>
        <v>#REF!</v>
      </c>
      <c r="CQ20" s="12" t="e">
        <f>#REF!</f>
        <v>#REF!</v>
      </c>
      <c r="CS20" s="11" t="e">
        <f>#REF!</f>
        <v>#REF!</v>
      </c>
      <c r="CT20" s="12" t="e">
        <f>#REF!</f>
        <v>#REF!</v>
      </c>
      <c r="CU20" s="12" t="e">
        <f>#REF!</f>
        <v>#REF!</v>
      </c>
      <c r="CV20" s="12" t="e">
        <f>#REF!</f>
        <v>#REF!</v>
      </c>
      <c r="CW20" s="12" t="e">
        <f>#REF!</f>
        <v>#REF!</v>
      </c>
      <c r="CX20" s="12" t="e">
        <f>#REF!</f>
        <v>#REF!</v>
      </c>
      <c r="CY20" s="12" t="e">
        <f>#REF!</f>
        <v>#REF!</v>
      </c>
      <c r="CZ20" s="12" t="e">
        <f>#REF!</f>
        <v>#REF!</v>
      </c>
      <c r="DA20" s="12" t="e">
        <f>#REF!</f>
        <v>#REF!</v>
      </c>
      <c r="DB20" s="12" t="e">
        <f>#REF!</f>
        <v>#REF!</v>
      </c>
      <c r="DC20" s="12" t="e">
        <f>#REF!</f>
        <v>#REF!</v>
      </c>
      <c r="DD20" s="12" t="e">
        <f>#REF!</f>
        <v>#REF!</v>
      </c>
      <c r="DE20" s="12" t="e">
        <f>#REF!</f>
        <v>#REF!</v>
      </c>
      <c r="DF20" s="12" t="e">
        <f>#REF!</f>
        <v>#REF!</v>
      </c>
      <c r="DG20" s="12" t="e">
        <f>#REF!</f>
        <v>#REF!</v>
      </c>
      <c r="DH20" s="12" t="e">
        <f>#REF!</f>
        <v>#REF!</v>
      </c>
      <c r="DI20" s="12" t="e">
        <f>#REF!</f>
        <v>#REF!</v>
      </c>
      <c r="DJ20" s="12" t="e">
        <f>#REF!</f>
        <v>#REF!</v>
      </c>
      <c r="DL20" s="11" t="e">
        <f>#REF!</f>
        <v>#REF!</v>
      </c>
      <c r="DM20" s="12" t="e">
        <f>#REF!</f>
        <v>#REF!</v>
      </c>
      <c r="DN20" s="12" t="e">
        <f>#REF!</f>
        <v>#REF!</v>
      </c>
      <c r="DO20" s="12" t="e">
        <f>#REF!</f>
        <v>#REF!</v>
      </c>
      <c r="DP20" s="12" t="e">
        <f>#REF!</f>
        <v>#REF!</v>
      </c>
      <c r="DQ20" s="12" t="e">
        <f>#REF!</f>
        <v>#REF!</v>
      </c>
      <c r="DR20" s="12" t="e">
        <f>#REF!</f>
        <v>#REF!</v>
      </c>
      <c r="DS20" s="12" t="e">
        <f>#REF!</f>
        <v>#REF!</v>
      </c>
      <c r="DT20" s="12" t="e">
        <f>#REF!</f>
        <v>#REF!</v>
      </c>
      <c r="DU20" s="12" t="e">
        <f>#REF!</f>
        <v>#REF!</v>
      </c>
      <c r="DV20" s="12" t="e">
        <f>#REF!</f>
        <v>#REF!</v>
      </c>
      <c r="DW20" s="12" t="e">
        <f>#REF!</f>
        <v>#REF!</v>
      </c>
      <c r="DX20" s="12" t="e">
        <f>#REF!</f>
        <v>#REF!</v>
      </c>
      <c r="DY20" s="12" t="e">
        <f>#REF!</f>
        <v>#REF!</v>
      </c>
      <c r="DZ20" s="12" t="e">
        <f>#REF!</f>
        <v>#REF!</v>
      </c>
      <c r="EA20" s="12" t="e">
        <f>#REF!</f>
        <v>#REF!</v>
      </c>
      <c r="EB20" s="12" t="e">
        <f>#REF!</f>
        <v>#REF!</v>
      </c>
      <c r="EC20" s="12" t="e">
        <f>#REF!</f>
        <v>#REF!</v>
      </c>
      <c r="EE20" s="11" t="e">
        <f>#REF!</f>
        <v>#REF!</v>
      </c>
      <c r="EF20" s="12" t="e">
        <f>#REF!</f>
        <v>#REF!</v>
      </c>
      <c r="EG20" s="12" t="e">
        <f>#REF!</f>
        <v>#REF!</v>
      </c>
      <c r="EH20" s="12" t="e">
        <f>#REF!</f>
        <v>#REF!</v>
      </c>
      <c r="EI20" s="12" t="e">
        <f>#REF!</f>
        <v>#REF!</v>
      </c>
      <c r="EJ20" s="12" t="e">
        <f>#REF!</f>
        <v>#REF!</v>
      </c>
      <c r="EK20" s="12" t="e">
        <f>#REF!</f>
        <v>#REF!</v>
      </c>
      <c r="EL20" s="12" t="e">
        <f>#REF!</f>
        <v>#REF!</v>
      </c>
      <c r="EM20" s="12" t="e">
        <f>#REF!</f>
        <v>#REF!</v>
      </c>
      <c r="EN20" s="12" t="e">
        <f>#REF!</f>
        <v>#REF!</v>
      </c>
      <c r="EO20" s="12" t="e">
        <f>#REF!</f>
        <v>#REF!</v>
      </c>
      <c r="EP20" s="12" t="e">
        <f>#REF!</f>
        <v>#REF!</v>
      </c>
      <c r="EQ20" s="12" t="e">
        <f>#REF!</f>
        <v>#REF!</v>
      </c>
      <c r="ER20" s="12" t="e">
        <f>#REF!</f>
        <v>#REF!</v>
      </c>
      <c r="ES20" s="12" t="e">
        <f>#REF!</f>
        <v>#REF!</v>
      </c>
      <c r="ET20" s="12" t="e">
        <f>#REF!</f>
        <v>#REF!</v>
      </c>
      <c r="EU20" s="12" t="e">
        <f>#REF!</f>
        <v>#REF!</v>
      </c>
      <c r="EV20" s="12" t="e">
        <f>#REF!</f>
        <v>#REF!</v>
      </c>
      <c r="EX20" s="11" t="e">
        <f>#REF!</f>
        <v>#REF!</v>
      </c>
      <c r="EY20" s="12" t="e">
        <f>#REF!</f>
        <v>#REF!</v>
      </c>
      <c r="EZ20" s="12" t="e">
        <f>#REF!</f>
        <v>#REF!</v>
      </c>
      <c r="FA20" s="12" t="e">
        <f>#REF!</f>
        <v>#REF!</v>
      </c>
      <c r="FB20" s="12" t="e">
        <f>#REF!</f>
        <v>#REF!</v>
      </c>
      <c r="FC20" s="12" t="e">
        <f>#REF!</f>
        <v>#REF!</v>
      </c>
      <c r="FD20" s="12" t="e">
        <f>#REF!</f>
        <v>#REF!</v>
      </c>
      <c r="FE20" s="12" t="e">
        <f>#REF!</f>
        <v>#REF!</v>
      </c>
      <c r="FF20" s="12" t="e">
        <f>#REF!</f>
        <v>#REF!</v>
      </c>
      <c r="FG20" s="12" t="e">
        <f>#REF!</f>
        <v>#REF!</v>
      </c>
      <c r="FH20" s="12" t="e">
        <f>#REF!</f>
        <v>#REF!</v>
      </c>
      <c r="FI20" s="12" t="e">
        <f>#REF!</f>
        <v>#REF!</v>
      </c>
      <c r="FJ20" s="12" t="e">
        <f>#REF!</f>
        <v>#REF!</v>
      </c>
      <c r="FK20" s="12" t="e">
        <f>#REF!</f>
        <v>#REF!</v>
      </c>
      <c r="FL20" s="12" t="e">
        <f>#REF!</f>
        <v>#REF!</v>
      </c>
      <c r="FM20" s="12" t="e">
        <f>#REF!</f>
        <v>#REF!</v>
      </c>
      <c r="FN20" s="12" t="e">
        <f>#REF!</f>
        <v>#REF!</v>
      </c>
      <c r="FO20" s="12" t="e">
        <f>#REF!</f>
        <v>#REF!</v>
      </c>
      <c r="FQ20" s="11" t="e">
        <f>#REF!</f>
        <v>#REF!</v>
      </c>
      <c r="FR20" s="12" t="e">
        <f>#REF!</f>
        <v>#REF!</v>
      </c>
      <c r="FS20" s="12" t="e">
        <f>#REF!</f>
        <v>#REF!</v>
      </c>
      <c r="FT20" s="12" t="e">
        <f>#REF!</f>
        <v>#REF!</v>
      </c>
      <c r="FU20" s="12" t="e">
        <f>#REF!</f>
        <v>#REF!</v>
      </c>
      <c r="FV20" s="12" t="e">
        <f>#REF!</f>
        <v>#REF!</v>
      </c>
      <c r="FW20" s="12" t="e">
        <f>#REF!</f>
        <v>#REF!</v>
      </c>
      <c r="FX20" s="12" t="e">
        <f>#REF!</f>
        <v>#REF!</v>
      </c>
      <c r="FY20" s="12" t="e">
        <f>#REF!</f>
        <v>#REF!</v>
      </c>
      <c r="FZ20" s="12" t="e">
        <f>#REF!</f>
        <v>#REF!</v>
      </c>
      <c r="GA20" s="12" t="e">
        <f>#REF!</f>
        <v>#REF!</v>
      </c>
      <c r="GB20" s="12" t="e">
        <f>#REF!</f>
        <v>#REF!</v>
      </c>
      <c r="GC20" s="12" t="e">
        <f>#REF!</f>
        <v>#REF!</v>
      </c>
      <c r="GD20" s="12" t="e">
        <f>#REF!</f>
        <v>#REF!</v>
      </c>
      <c r="GE20" s="12" t="e">
        <f>#REF!</f>
        <v>#REF!</v>
      </c>
      <c r="GF20" s="12" t="e">
        <f>#REF!</f>
        <v>#REF!</v>
      </c>
      <c r="GG20" s="12" t="e">
        <f>#REF!</f>
        <v>#REF!</v>
      </c>
      <c r="GH20" s="12" t="e">
        <f>#REF!</f>
        <v>#REF!</v>
      </c>
      <c r="GJ20" s="11" t="e">
        <f>#REF!</f>
        <v>#REF!</v>
      </c>
      <c r="GK20" s="12" t="e">
        <f>#REF!</f>
        <v>#REF!</v>
      </c>
      <c r="GL20" s="12" t="e">
        <f>#REF!</f>
        <v>#REF!</v>
      </c>
      <c r="GM20" s="12" t="e">
        <f>#REF!</f>
        <v>#REF!</v>
      </c>
      <c r="GN20" s="12" t="e">
        <f>#REF!</f>
        <v>#REF!</v>
      </c>
      <c r="GO20" s="12" t="e">
        <f>#REF!</f>
        <v>#REF!</v>
      </c>
      <c r="GP20" s="12" t="e">
        <f>#REF!</f>
        <v>#REF!</v>
      </c>
      <c r="GQ20" s="12" t="e">
        <f>#REF!</f>
        <v>#REF!</v>
      </c>
      <c r="GR20" s="12" t="e">
        <f>#REF!</f>
        <v>#REF!</v>
      </c>
      <c r="GS20" s="12" t="e">
        <f>#REF!</f>
        <v>#REF!</v>
      </c>
      <c r="GT20" s="12" t="e">
        <f>#REF!</f>
        <v>#REF!</v>
      </c>
      <c r="GU20" s="12" t="e">
        <f>#REF!</f>
        <v>#REF!</v>
      </c>
      <c r="GV20" s="12" t="e">
        <f>#REF!</f>
        <v>#REF!</v>
      </c>
      <c r="GW20" s="12" t="e">
        <f>#REF!</f>
        <v>#REF!</v>
      </c>
      <c r="GX20" s="12" t="e">
        <f>#REF!</f>
        <v>#REF!</v>
      </c>
      <c r="GY20" s="12" t="e">
        <f>#REF!</f>
        <v>#REF!</v>
      </c>
      <c r="GZ20" s="12" t="e">
        <f>#REF!</f>
        <v>#REF!</v>
      </c>
      <c r="HA20" s="12" t="e">
        <f>#REF!</f>
        <v>#REF!</v>
      </c>
      <c r="HC20" s="11" t="e">
        <f>#REF!</f>
        <v>#REF!</v>
      </c>
      <c r="HD20" s="12" t="e">
        <f>#REF!</f>
        <v>#REF!</v>
      </c>
      <c r="HE20" s="12" t="e">
        <f>#REF!</f>
        <v>#REF!</v>
      </c>
      <c r="HF20" s="12" t="e">
        <f>#REF!</f>
        <v>#REF!</v>
      </c>
      <c r="HG20" s="12" t="e">
        <f>#REF!</f>
        <v>#REF!</v>
      </c>
      <c r="HH20" s="12" t="e">
        <f>#REF!</f>
        <v>#REF!</v>
      </c>
      <c r="HI20" s="12" t="e">
        <f>#REF!</f>
        <v>#REF!</v>
      </c>
      <c r="HJ20" s="12" t="e">
        <f>#REF!</f>
        <v>#REF!</v>
      </c>
      <c r="HK20" s="12" t="e">
        <f>#REF!</f>
        <v>#REF!</v>
      </c>
      <c r="HL20" s="12" t="e">
        <f>#REF!</f>
        <v>#REF!</v>
      </c>
      <c r="HM20" s="12" t="e">
        <f>#REF!</f>
        <v>#REF!</v>
      </c>
      <c r="HN20" s="12" t="e">
        <f>#REF!</f>
        <v>#REF!</v>
      </c>
      <c r="HO20" s="12" t="e">
        <f>#REF!</f>
        <v>#REF!</v>
      </c>
      <c r="HP20" s="12" t="e">
        <f>#REF!</f>
        <v>#REF!</v>
      </c>
      <c r="HQ20" s="12" t="e">
        <f>#REF!</f>
        <v>#REF!</v>
      </c>
      <c r="HR20" s="12" t="e">
        <f>#REF!</f>
        <v>#REF!</v>
      </c>
      <c r="HS20" s="12" t="e">
        <f>#REF!</f>
        <v>#REF!</v>
      </c>
      <c r="HT20" s="12" t="e">
        <f>#REF!</f>
        <v>#REF!</v>
      </c>
      <c r="HV20" s="11" t="e">
        <f>#REF!</f>
        <v>#REF!</v>
      </c>
      <c r="HW20" s="12" t="e">
        <f>#REF!</f>
        <v>#REF!</v>
      </c>
      <c r="HX20" s="12" t="e">
        <f>#REF!</f>
        <v>#REF!</v>
      </c>
      <c r="HY20" s="12" t="e">
        <f>#REF!</f>
        <v>#REF!</v>
      </c>
      <c r="HZ20" s="12" t="e">
        <f>#REF!</f>
        <v>#REF!</v>
      </c>
      <c r="IA20" s="12" t="e">
        <f>#REF!</f>
        <v>#REF!</v>
      </c>
      <c r="IB20" s="12" t="e">
        <f>#REF!</f>
        <v>#REF!</v>
      </c>
      <c r="IC20" s="12" t="e">
        <f>#REF!</f>
        <v>#REF!</v>
      </c>
      <c r="ID20" s="12" t="e">
        <f>#REF!</f>
        <v>#REF!</v>
      </c>
      <c r="IE20" s="12" t="e">
        <f>#REF!</f>
        <v>#REF!</v>
      </c>
      <c r="IF20" s="12" t="e">
        <f>#REF!</f>
        <v>#REF!</v>
      </c>
      <c r="IG20" s="12" t="e">
        <f>#REF!</f>
        <v>#REF!</v>
      </c>
      <c r="IH20" s="12" t="e">
        <f>#REF!</f>
        <v>#REF!</v>
      </c>
      <c r="II20" s="12" t="e">
        <f>#REF!</f>
        <v>#REF!</v>
      </c>
      <c r="IJ20" s="12" t="e">
        <f>#REF!</f>
        <v>#REF!</v>
      </c>
      <c r="IK20" s="12" t="e">
        <f>#REF!</f>
        <v>#REF!</v>
      </c>
      <c r="IL20" s="12" t="e">
        <f>#REF!</f>
        <v>#REF!</v>
      </c>
      <c r="IM20" s="12" t="e">
        <f>#REF!</f>
        <v>#REF!</v>
      </c>
      <c r="IO20" s="11" t="e">
        <f>#REF!</f>
        <v>#REF!</v>
      </c>
      <c r="IP20" s="12" t="e">
        <f>#REF!</f>
        <v>#REF!</v>
      </c>
      <c r="IQ20" s="12" t="e">
        <f>#REF!</f>
        <v>#REF!</v>
      </c>
      <c r="IR20" s="12" t="e">
        <f>#REF!</f>
        <v>#REF!</v>
      </c>
      <c r="IS20" s="12" t="e">
        <f>#REF!</f>
        <v>#REF!</v>
      </c>
      <c r="IT20" s="12" t="e">
        <f>#REF!</f>
        <v>#REF!</v>
      </c>
      <c r="IU20" s="12" t="e">
        <f>#REF!</f>
        <v>#REF!</v>
      </c>
      <c r="IV20" s="12" t="e">
        <f>#REF!</f>
        <v>#REF!</v>
      </c>
      <c r="IW20" s="12" t="e">
        <f>#REF!</f>
        <v>#REF!</v>
      </c>
      <c r="IX20" s="12" t="e">
        <f>#REF!</f>
        <v>#REF!</v>
      </c>
      <c r="IY20" s="12" t="e">
        <f>#REF!</f>
        <v>#REF!</v>
      </c>
      <c r="IZ20" s="12" t="e">
        <f>#REF!</f>
        <v>#REF!</v>
      </c>
      <c r="JA20" s="12" t="e">
        <f>#REF!</f>
        <v>#REF!</v>
      </c>
      <c r="JB20" s="12" t="e">
        <f>#REF!</f>
        <v>#REF!</v>
      </c>
      <c r="JC20" s="12" t="e">
        <f>#REF!</f>
        <v>#REF!</v>
      </c>
      <c r="JD20" s="12" t="e">
        <f>#REF!</f>
        <v>#REF!</v>
      </c>
      <c r="JE20" s="12" t="e">
        <f>#REF!</f>
        <v>#REF!</v>
      </c>
      <c r="JF20" s="12" t="e">
        <f>#REF!</f>
        <v>#REF!</v>
      </c>
      <c r="JH20" s="11" t="e">
        <f>#REF!</f>
        <v>#REF!</v>
      </c>
      <c r="JI20" s="12" t="e">
        <f>#REF!</f>
        <v>#REF!</v>
      </c>
      <c r="JJ20" s="12" t="e">
        <f>#REF!</f>
        <v>#REF!</v>
      </c>
      <c r="JK20" s="12" t="e">
        <f>#REF!</f>
        <v>#REF!</v>
      </c>
      <c r="JL20" s="12" t="e">
        <f>#REF!</f>
        <v>#REF!</v>
      </c>
      <c r="JM20" s="12" t="e">
        <f>#REF!</f>
        <v>#REF!</v>
      </c>
      <c r="JN20" s="12" t="e">
        <f>#REF!</f>
        <v>#REF!</v>
      </c>
      <c r="JO20" s="12" t="e">
        <f>#REF!</f>
        <v>#REF!</v>
      </c>
      <c r="JP20" s="12" t="e">
        <f>#REF!</f>
        <v>#REF!</v>
      </c>
      <c r="JQ20" s="12" t="e">
        <f>#REF!</f>
        <v>#REF!</v>
      </c>
      <c r="JR20" s="12" t="e">
        <f>#REF!</f>
        <v>#REF!</v>
      </c>
      <c r="JS20" s="12" t="e">
        <f>#REF!</f>
        <v>#REF!</v>
      </c>
      <c r="JT20" s="12" t="e">
        <f>#REF!</f>
        <v>#REF!</v>
      </c>
      <c r="JU20" s="12" t="e">
        <f>#REF!</f>
        <v>#REF!</v>
      </c>
      <c r="JV20" s="12" t="e">
        <f>#REF!</f>
        <v>#REF!</v>
      </c>
      <c r="JW20" s="12" t="e">
        <f>#REF!</f>
        <v>#REF!</v>
      </c>
      <c r="JX20" s="12" t="e">
        <f>#REF!</f>
        <v>#REF!</v>
      </c>
      <c r="JY20" s="12" t="e">
        <f>#REF!</f>
        <v>#REF!</v>
      </c>
    </row>
    <row r="21" spans="1:285" x14ac:dyDescent="0.25">
      <c r="A21" s="7" t="s">
        <v>293</v>
      </c>
      <c r="B21" s="11" t="e">
        <f>#REF!</f>
        <v>#REF!</v>
      </c>
      <c r="C21" s="12" t="e">
        <f>#REF!</f>
        <v>#REF!</v>
      </c>
      <c r="D21" s="12" t="e">
        <f>#REF!</f>
        <v>#REF!</v>
      </c>
      <c r="E21" s="12" t="e">
        <f>#REF!</f>
        <v>#REF!</v>
      </c>
      <c r="F21" s="12" t="e">
        <f>#REF!</f>
        <v>#REF!</v>
      </c>
      <c r="G21" s="12" t="e">
        <f>#REF!</f>
        <v>#REF!</v>
      </c>
      <c r="H21" s="12" t="e">
        <f>#REF!</f>
        <v>#REF!</v>
      </c>
      <c r="I21" s="12" t="e">
        <f>#REF!</f>
        <v>#REF!</v>
      </c>
      <c r="J21" s="12" t="e">
        <f>#REF!</f>
        <v>#REF!</v>
      </c>
      <c r="K21" s="12" t="e">
        <f>#REF!</f>
        <v>#REF!</v>
      </c>
      <c r="L21" s="12" t="e">
        <f>#REF!</f>
        <v>#REF!</v>
      </c>
      <c r="M21" s="12" t="e">
        <f>#REF!</f>
        <v>#REF!</v>
      </c>
      <c r="N21" s="12" t="e">
        <f>#REF!</f>
        <v>#REF!</v>
      </c>
      <c r="O21" s="12" t="e">
        <f>#REF!</f>
        <v>#REF!</v>
      </c>
      <c r="P21" s="12" t="e">
        <f>#REF!</f>
        <v>#REF!</v>
      </c>
      <c r="Q21" s="12" t="e">
        <f>#REF!</f>
        <v>#REF!</v>
      </c>
      <c r="R21" s="12" t="e">
        <f>#REF!</f>
        <v>#REF!</v>
      </c>
      <c r="S21" s="12" t="e">
        <f>#REF!</f>
        <v>#REF!</v>
      </c>
      <c r="U21" s="11" t="e">
        <f>#REF!</f>
        <v>#REF!</v>
      </c>
      <c r="V21" s="12" t="e">
        <f>#REF!</f>
        <v>#REF!</v>
      </c>
      <c r="W21" s="12" t="e">
        <f>#REF!</f>
        <v>#REF!</v>
      </c>
      <c r="X21" s="12" t="e">
        <f>#REF!</f>
        <v>#REF!</v>
      </c>
      <c r="Y21" s="12" t="e">
        <f>#REF!</f>
        <v>#REF!</v>
      </c>
      <c r="Z21" s="12" t="e">
        <f>#REF!</f>
        <v>#REF!</v>
      </c>
      <c r="AA21" s="12" t="e">
        <f>#REF!</f>
        <v>#REF!</v>
      </c>
      <c r="AB21" s="12" t="e">
        <f>#REF!</f>
        <v>#REF!</v>
      </c>
      <c r="AC21" s="12" t="e">
        <f>#REF!</f>
        <v>#REF!</v>
      </c>
      <c r="AD21" s="12" t="e">
        <f>#REF!</f>
        <v>#REF!</v>
      </c>
      <c r="AE21" s="12" t="e">
        <f>#REF!</f>
        <v>#REF!</v>
      </c>
      <c r="AF21" s="12" t="e">
        <f>#REF!</f>
        <v>#REF!</v>
      </c>
      <c r="AG21" s="12" t="e">
        <f>#REF!</f>
        <v>#REF!</v>
      </c>
      <c r="AH21" s="12" t="e">
        <f>#REF!</f>
        <v>#REF!</v>
      </c>
      <c r="AI21" s="12" t="e">
        <f>#REF!</f>
        <v>#REF!</v>
      </c>
      <c r="AJ21" s="12" t="e">
        <f>#REF!</f>
        <v>#REF!</v>
      </c>
      <c r="AK21" s="12" t="e">
        <f>#REF!</f>
        <v>#REF!</v>
      </c>
      <c r="AL21" s="12" t="e">
        <f>#REF!</f>
        <v>#REF!</v>
      </c>
      <c r="AN21" s="11" t="e">
        <f>#REF!</f>
        <v>#REF!</v>
      </c>
      <c r="AO21" s="12" t="e">
        <f>#REF!</f>
        <v>#REF!</v>
      </c>
      <c r="AP21" s="12" t="e">
        <f>#REF!</f>
        <v>#REF!</v>
      </c>
      <c r="AQ21" s="12" t="e">
        <f>#REF!</f>
        <v>#REF!</v>
      </c>
      <c r="AR21" s="12" t="e">
        <f>#REF!</f>
        <v>#REF!</v>
      </c>
      <c r="AS21" s="12" t="e">
        <f>#REF!</f>
        <v>#REF!</v>
      </c>
      <c r="AT21" s="12" t="e">
        <f>#REF!</f>
        <v>#REF!</v>
      </c>
      <c r="AU21" s="12" t="e">
        <f>#REF!</f>
        <v>#REF!</v>
      </c>
      <c r="AV21" s="12" t="e">
        <f>#REF!</f>
        <v>#REF!</v>
      </c>
      <c r="AW21" s="12" t="e">
        <f>#REF!</f>
        <v>#REF!</v>
      </c>
      <c r="AX21" s="12" t="e">
        <f>#REF!</f>
        <v>#REF!</v>
      </c>
      <c r="AY21" s="12" t="e">
        <f>#REF!</f>
        <v>#REF!</v>
      </c>
      <c r="AZ21" s="12" t="e">
        <f>#REF!</f>
        <v>#REF!</v>
      </c>
      <c r="BA21" s="12" t="e">
        <f>#REF!</f>
        <v>#REF!</v>
      </c>
      <c r="BB21" s="12" t="e">
        <f>#REF!</f>
        <v>#REF!</v>
      </c>
      <c r="BC21" s="12" t="e">
        <f>#REF!</f>
        <v>#REF!</v>
      </c>
      <c r="BD21" s="12" t="e">
        <f>#REF!</f>
        <v>#REF!</v>
      </c>
      <c r="BE21" s="12" t="e">
        <f>#REF!</f>
        <v>#REF!</v>
      </c>
      <c r="BG21" s="11" t="e">
        <f>#REF!</f>
        <v>#REF!</v>
      </c>
      <c r="BH21" s="12" t="e">
        <f>#REF!</f>
        <v>#REF!</v>
      </c>
      <c r="BI21" s="12" t="e">
        <f>#REF!</f>
        <v>#REF!</v>
      </c>
      <c r="BJ21" s="12" t="e">
        <f>#REF!</f>
        <v>#REF!</v>
      </c>
      <c r="BK21" s="12" t="e">
        <f>#REF!</f>
        <v>#REF!</v>
      </c>
      <c r="BL21" s="12" t="e">
        <f>#REF!</f>
        <v>#REF!</v>
      </c>
      <c r="BM21" s="12" t="e">
        <f>#REF!</f>
        <v>#REF!</v>
      </c>
      <c r="BN21" s="12" t="e">
        <f>#REF!</f>
        <v>#REF!</v>
      </c>
      <c r="BO21" s="12" t="e">
        <f>#REF!</f>
        <v>#REF!</v>
      </c>
      <c r="BP21" s="12" t="e">
        <f>#REF!</f>
        <v>#REF!</v>
      </c>
      <c r="BQ21" s="12" t="e">
        <f>#REF!</f>
        <v>#REF!</v>
      </c>
      <c r="BR21" s="12" t="e">
        <f>#REF!</f>
        <v>#REF!</v>
      </c>
      <c r="BS21" s="12" t="e">
        <f>#REF!</f>
        <v>#REF!</v>
      </c>
      <c r="BT21" s="12" t="e">
        <f>#REF!</f>
        <v>#REF!</v>
      </c>
      <c r="BU21" s="12" t="e">
        <f>#REF!</f>
        <v>#REF!</v>
      </c>
      <c r="BV21" s="12" t="e">
        <f>#REF!</f>
        <v>#REF!</v>
      </c>
      <c r="BW21" s="12" t="e">
        <f>#REF!</f>
        <v>#REF!</v>
      </c>
      <c r="BX21" s="12" t="e">
        <f>#REF!</f>
        <v>#REF!</v>
      </c>
      <c r="BZ21" s="11" t="e">
        <f>#REF!</f>
        <v>#REF!</v>
      </c>
      <c r="CA21" s="12" t="e">
        <f>#REF!</f>
        <v>#REF!</v>
      </c>
      <c r="CB21" s="12" t="e">
        <f>#REF!</f>
        <v>#REF!</v>
      </c>
      <c r="CC21" s="12" t="e">
        <f>#REF!</f>
        <v>#REF!</v>
      </c>
      <c r="CD21" s="12" t="e">
        <f>#REF!</f>
        <v>#REF!</v>
      </c>
      <c r="CE21" s="12" t="e">
        <f>#REF!</f>
        <v>#REF!</v>
      </c>
      <c r="CF21" s="12" t="e">
        <f>#REF!</f>
        <v>#REF!</v>
      </c>
      <c r="CG21" s="12" t="e">
        <f>#REF!</f>
        <v>#REF!</v>
      </c>
      <c r="CH21" s="12" t="e">
        <f>#REF!</f>
        <v>#REF!</v>
      </c>
      <c r="CI21" s="12" t="e">
        <f>#REF!</f>
        <v>#REF!</v>
      </c>
      <c r="CJ21" s="12" t="e">
        <f>#REF!</f>
        <v>#REF!</v>
      </c>
      <c r="CK21" s="12" t="e">
        <f>#REF!</f>
        <v>#REF!</v>
      </c>
      <c r="CL21" s="12" t="e">
        <f>#REF!</f>
        <v>#REF!</v>
      </c>
      <c r="CM21" s="12" t="e">
        <f>#REF!</f>
        <v>#REF!</v>
      </c>
      <c r="CN21" s="12" t="e">
        <f>#REF!</f>
        <v>#REF!</v>
      </c>
      <c r="CO21" s="12" t="e">
        <f>#REF!</f>
        <v>#REF!</v>
      </c>
      <c r="CP21" s="12" t="e">
        <f>#REF!</f>
        <v>#REF!</v>
      </c>
      <c r="CQ21" s="12" t="e">
        <f>#REF!</f>
        <v>#REF!</v>
      </c>
      <c r="CS21" s="11" t="e">
        <f>#REF!</f>
        <v>#REF!</v>
      </c>
      <c r="CT21" s="12" t="e">
        <f>#REF!</f>
        <v>#REF!</v>
      </c>
      <c r="CU21" s="12" t="e">
        <f>#REF!</f>
        <v>#REF!</v>
      </c>
      <c r="CV21" s="12" t="e">
        <f>#REF!</f>
        <v>#REF!</v>
      </c>
      <c r="CW21" s="12" t="e">
        <f>#REF!</f>
        <v>#REF!</v>
      </c>
      <c r="CX21" s="12" t="e">
        <f>#REF!</f>
        <v>#REF!</v>
      </c>
      <c r="CY21" s="12" t="e">
        <f>#REF!</f>
        <v>#REF!</v>
      </c>
      <c r="CZ21" s="12" t="e">
        <f>#REF!</f>
        <v>#REF!</v>
      </c>
      <c r="DA21" s="12" t="e">
        <f>#REF!</f>
        <v>#REF!</v>
      </c>
      <c r="DB21" s="12" t="e">
        <f>#REF!</f>
        <v>#REF!</v>
      </c>
      <c r="DC21" s="12" t="e">
        <f>#REF!</f>
        <v>#REF!</v>
      </c>
      <c r="DD21" s="12" t="e">
        <f>#REF!</f>
        <v>#REF!</v>
      </c>
      <c r="DE21" s="12" t="e">
        <f>#REF!</f>
        <v>#REF!</v>
      </c>
      <c r="DF21" s="12" t="e">
        <f>#REF!</f>
        <v>#REF!</v>
      </c>
      <c r="DG21" s="12" t="e">
        <f>#REF!</f>
        <v>#REF!</v>
      </c>
      <c r="DH21" s="12" t="e">
        <f>#REF!</f>
        <v>#REF!</v>
      </c>
      <c r="DI21" s="12" t="e">
        <f>#REF!</f>
        <v>#REF!</v>
      </c>
      <c r="DJ21" s="12" t="e">
        <f>#REF!</f>
        <v>#REF!</v>
      </c>
      <c r="DL21" s="11" t="e">
        <f>#REF!</f>
        <v>#REF!</v>
      </c>
      <c r="DM21" s="12" t="e">
        <f>#REF!</f>
        <v>#REF!</v>
      </c>
      <c r="DN21" s="12" t="e">
        <f>#REF!</f>
        <v>#REF!</v>
      </c>
      <c r="DO21" s="12" t="e">
        <f>#REF!</f>
        <v>#REF!</v>
      </c>
      <c r="DP21" s="12" t="e">
        <f>#REF!</f>
        <v>#REF!</v>
      </c>
      <c r="DQ21" s="12" t="e">
        <f>#REF!</f>
        <v>#REF!</v>
      </c>
      <c r="DR21" s="12" t="e">
        <f>#REF!</f>
        <v>#REF!</v>
      </c>
      <c r="DS21" s="12" t="e">
        <f>#REF!</f>
        <v>#REF!</v>
      </c>
      <c r="DT21" s="12" t="e">
        <f>#REF!</f>
        <v>#REF!</v>
      </c>
      <c r="DU21" s="12" t="e">
        <f>#REF!</f>
        <v>#REF!</v>
      </c>
      <c r="DV21" s="12" t="e">
        <f>#REF!</f>
        <v>#REF!</v>
      </c>
      <c r="DW21" s="12" t="e">
        <f>#REF!</f>
        <v>#REF!</v>
      </c>
      <c r="DX21" s="12" t="e">
        <f>#REF!</f>
        <v>#REF!</v>
      </c>
      <c r="DY21" s="12" t="e">
        <f>#REF!</f>
        <v>#REF!</v>
      </c>
      <c r="DZ21" s="12" t="e">
        <f>#REF!</f>
        <v>#REF!</v>
      </c>
      <c r="EA21" s="12" t="e">
        <f>#REF!</f>
        <v>#REF!</v>
      </c>
      <c r="EB21" s="12" t="e">
        <f>#REF!</f>
        <v>#REF!</v>
      </c>
      <c r="EC21" s="12" t="e">
        <f>#REF!</f>
        <v>#REF!</v>
      </c>
      <c r="EE21" s="11" t="e">
        <f>#REF!</f>
        <v>#REF!</v>
      </c>
      <c r="EF21" s="12" t="e">
        <f>#REF!</f>
        <v>#REF!</v>
      </c>
      <c r="EG21" s="12" t="e">
        <f>#REF!</f>
        <v>#REF!</v>
      </c>
      <c r="EH21" s="12" t="e">
        <f>#REF!</f>
        <v>#REF!</v>
      </c>
      <c r="EI21" s="12" t="e">
        <f>#REF!</f>
        <v>#REF!</v>
      </c>
      <c r="EJ21" s="12" t="e">
        <f>#REF!</f>
        <v>#REF!</v>
      </c>
      <c r="EK21" s="12" t="e">
        <f>#REF!</f>
        <v>#REF!</v>
      </c>
      <c r="EL21" s="12" t="e">
        <f>#REF!</f>
        <v>#REF!</v>
      </c>
      <c r="EM21" s="12" t="e">
        <f>#REF!</f>
        <v>#REF!</v>
      </c>
      <c r="EN21" s="12" t="e">
        <f>#REF!</f>
        <v>#REF!</v>
      </c>
      <c r="EO21" s="12" t="e">
        <f>#REF!</f>
        <v>#REF!</v>
      </c>
      <c r="EP21" s="12" t="e">
        <f>#REF!</f>
        <v>#REF!</v>
      </c>
      <c r="EQ21" s="12" t="e">
        <f>#REF!</f>
        <v>#REF!</v>
      </c>
      <c r="ER21" s="12" t="e">
        <f>#REF!</f>
        <v>#REF!</v>
      </c>
      <c r="ES21" s="12" t="e">
        <f>#REF!</f>
        <v>#REF!</v>
      </c>
      <c r="ET21" s="12" t="e">
        <f>#REF!</f>
        <v>#REF!</v>
      </c>
      <c r="EU21" s="12" t="e">
        <f>#REF!</f>
        <v>#REF!</v>
      </c>
      <c r="EV21" s="12" t="e">
        <f>#REF!</f>
        <v>#REF!</v>
      </c>
      <c r="EX21" s="11" t="e">
        <f>#REF!</f>
        <v>#REF!</v>
      </c>
      <c r="EY21" s="12" t="e">
        <f>#REF!</f>
        <v>#REF!</v>
      </c>
      <c r="EZ21" s="12" t="e">
        <f>#REF!</f>
        <v>#REF!</v>
      </c>
      <c r="FA21" s="12" t="e">
        <f>#REF!</f>
        <v>#REF!</v>
      </c>
      <c r="FB21" s="12" t="e">
        <f>#REF!</f>
        <v>#REF!</v>
      </c>
      <c r="FC21" s="12" t="e">
        <f>#REF!</f>
        <v>#REF!</v>
      </c>
      <c r="FD21" s="12" t="e">
        <f>#REF!</f>
        <v>#REF!</v>
      </c>
      <c r="FE21" s="12" t="e">
        <f>#REF!</f>
        <v>#REF!</v>
      </c>
      <c r="FF21" s="12" t="e">
        <f>#REF!</f>
        <v>#REF!</v>
      </c>
      <c r="FG21" s="12" t="e">
        <f>#REF!</f>
        <v>#REF!</v>
      </c>
      <c r="FH21" s="12" t="e">
        <f>#REF!</f>
        <v>#REF!</v>
      </c>
      <c r="FI21" s="12" t="e">
        <f>#REF!</f>
        <v>#REF!</v>
      </c>
      <c r="FJ21" s="12" t="e">
        <f>#REF!</f>
        <v>#REF!</v>
      </c>
      <c r="FK21" s="12" t="e">
        <f>#REF!</f>
        <v>#REF!</v>
      </c>
      <c r="FL21" s="12" t="e">
        <f>#REF!</f>
        <v>#REF!</v>
      </c>
      <c r="FM21" s="12" t="e">
        <f>#REF!</f>
        <v>#REF!</v>
      </c>
      <c r="FN21" s="12" t="e">
        <f>#REF!</f>
        <v>#REF!</v>
      </c>
      <c r="FO21" s="12" t="e">
        <f>#REF!</f>
        <v>#REF!</v>
      </c>
      <c r="FQ21" s="11" t="e">
        <f>#REF!</f>
        <v>#REF!</v>
      </c>
      <c r="FR21" s="12" t="e">
        <f>#REF!</f>
        <v>#REF!</v>
      </c>
      <c r="FS21" s="12" t="e">
        <f>#REF!</f>
        <v>#REF!</v>
      </c>
      <c r="FT21" s="12" t="e">
        <f>#REF!</f>
        <v>#REF!</v>
      </c>
      <c r="FU21" s="12" t="e">
        <f>#REF!</f>
        <v>#REF!</v>
      </c>
      <c r="FV21" s="12" t="e">
        <f>#REF!</f>
        <v>#REF!</v>
      </c>
      <c r="FW21" s="12" t="e">
        <f>#REF!</f>
        <v>#REF!</v>
      </c>
      <c r="FX21" s="12" t="e">
        <f>#REF!</f>
        <v>#REF!</v>
      </c>
      <c r="FY21" s="12" t="e">
        <f>#REF!</f>
        <v>#REF!</v>
      </c>
      <c r="FZ21" s="12" t="e">
        <f>#REF!</f>
        <v>#REF!</v>
      </c>
      <c r="GA21" s="12" t="e">
        <f>#REF!</f>
        <v>#REF!</v>
      </c>
      <c r="GB21" s="12" t="e">
        <f>#REF!</f>
        <v>#REF!</v>
      </c>
      <c r="GC21" s="12" t="e">
        <f>#REF!</f>
        <v>#REF!</v>
      </c>
      <c r="GD21" s="12" t="e">
        <f>#REF!</f>
        <v>#REF!</v>
      </c>
      <c r="GE21" s="12" t="e">
        <f>#REF!</f>
        <v>#REF!</v>
      </c>
      <c r="GF21" s="12" t="e">
        <f>#REF!</f>
        <v>#REF!</v>
      </c>
      <c r="GG21" s="12" t="e">
        <f>#REF!</f>
        <v>#REF!</v>
      </c>
      <c r="GH21" s="12" t="e">
        <f>#REF!</f>
        <v>#REF!</v>
      </c>
      <c r="GJ21" s="11" t="e">
        <f>#REF!</f>
        <v>#REF!</v>
      </c>
      <c r="GK21" s="12" t="e">
        <f>#REF!</f>
        <v>#REF!</v>
      </c>
      <c r="GL21" s="12" t="e">
        <f>#REF!</f>
        <v>#REF!</v>
      </c>
      <c r="GM21" s="12" t="e">
        <f>#REF!</f>
        <v>#REF!</v>
      </c>
      <c r="GN21" s="12" t="e">
        <f>#REF!</f>
        <v>#REF!</v>
      </c>
      <c r="GO21" s="12" t="e">
        <f>#REF!</f>
        <v>#REF!</v>
      </c>
      <c r="GP21" s="12" t="e">
        <f>#REF!</f>
        <v>#REF!</v>
      </c>
      <c r="GQ21" s="12" t="e">
        <f>#REF!</f>
        <v>#REF!</v>
      </c>
      <c r="GR21" s="12" t="e">
        <f>#REF!</f>
        <v>#REF!</v>
      </c>
      <c r="GS21" s="12" t="e">
        <f>#REF!</f>
        <v>#REF!</v>
      </c>
      <c r="GT21" s="12" t="e">
        <f>#REF!</f>
        <v>#REF!</v>
      </c>
      <c r="GU21" s="12" t="e">
        <f>#REF!</f>
        <v>#REF!</v>
      </c>
      <c r="GV21" s="12" t="e">
        <f>#REF!</f>
        <v>#REF!</v>
      </c>
      <c r="GW21" s="12" t="e">
        <f>#REF!</f>
        <v>#REF!</v>
      </c>
      <c r="GX21" s="12" t="e">
        <f>#REF!</f>
        <v>#REF!</v>
      </c>
      <c r="GY21" s="12" t="e">
        <f>#REF!</f>
        <v>#REF!</v>
      </c>
      <c r="GZ21" s="12" t="e">
        <f>#REF!</f>
        <v>#REF!</v>
      </c>
      <c r="HA21" s="12" t="e">
        <f>#REF!</f>
        <v>#REF!</v>
      </c>
      <c r="HC21" s="11" t="e">
        <f>#REF!</f>
        <v>#REF!</v>
      </c>
      <c r="HD21" s="12" t="e">
        <f>#REF!</f>
        <v>#REF!</v>
      </c>
      <c r="HE21" s="12" t="e">
        <f>#REF!</f>
        <v>#REF!</v>
      </c>
      <c r="HF21" s="12" t="e">
        <f>#REF!</f>
        <v>#REF!</v>
      </c>
      <c r="HG21" s="12" t="e">
        <f>#REF!</f>
        <v>#REF!</v>
      </c>
      <c r="HH21" s="12" t="e">
        <f>#REF!</f>
        <v>#REF!</v>
      </c>
      <c r="HI21" s="12" t="e">
        <f>#REF!</f>
        <v>#REF!</v>
      </c>
      <c r="HJ21" s="12" t="e">
        <f>#REF!</f>
        <v>#REF!</v>
      </c>
      <c r="HK21" s="12" t="e">
        <f>#REF!</f>
        <v>#REF!</v>
      </c>
      <c r="HL21" s="12" t="e">
        <f>#REF!</f>
        <v>#REF!</v>
      </c>
      <c r="HM21" s="12" t="e">
        <f>#REF!</f>
        <v>#REF!</v>
      </c>
      <c r="HN21" s="12" t="e">
        <f>#REF!</f>
        <v>#REF!</v>
      </c>
      <c r="HO21" s="12" t="e">
        <f>#REF!</f>
        <v>#REF!</v>
      </c>
      <c r="HP21" s="12" t="e">
        <f>#REF!</f>
        <v>#REF!</v>
      </c>
      <c r="HQ21" s="12" t="e">
        <f>#REF!</f>
        <v>#REF!</v>
      </c>
      <c r="HR21" s="12" t="e">
        <f>#REF!</f>
        <v>#REF!</v>
      </c>
      <c r="HS21" s="12" t="e">
        <f>#REF!</f>
        <v>#REF!</v>
      </c>
      <c r="HT21" s="12" t="e">
        <f>#REF!</f>
        <v>#REF!</v>
      </c>
      <c r="HV21" s="11" t="e">
        <f>#REF!</f>
        <v>#REF!</v>
      </c>
      <c r="HW21" s="12" t="e">
        <f>#REF!</f>
        <v>#REF!</v>
      </c>
      <c r="HX21" s="12" t="e">
        <f>#REF!</f>
        <v>#REF!</v>
      </c>
      <c r="HY21" s="12" t="e">
        <f>#REF!</f>
        <v>#REF!</v>
      </c>
      <c r="HZ21" s="12" t="e">
        <f>#REF!</f>
        <v>#REF!</v>
      </c>
      <c r="IA21" s="12" t="e">
        <f>#REF!</f>
        <v>#REF!</v>
      </c>
      <c r="IB21" s="12" t="e">
        <f>#REF!</f>
        <v>#REF!</v>
      </c>
      <c r="IC21" s="12" t="e">
        <f>#REF!</f>
        <v>#REF!</v>
      </c>
      <c r="ID21" s="12" t="e">
        <f>#REF!</f>
        <v>#REF!</v>
      </c>
      <c r="IE21" s="12" t="e">
        <f>#REF!</f>
        <v>#REF!</v>
      </c>
      <c r="IF21" s="12" t="e">
        <f>#REF!</f>
        <v>#REF!</v>
      </c>
      <c r="IG21" s="12" t="e">
        <f>#REF!</f>
        <v>#REF!</v>
      </c>
      <c r="IH21" s="12" t="e">
        <f>#REF!</f>
        <v>#REF!</v>
      </c>
      <c r="II21" s="12" t="e">
        <f>#REF!</f>
        <v>#REF!</v>
      </c>
      <c r="IJ21" s="12" t="e">
        <f>#REF!</f>
        <v>#REF!</v>
      </c>
      <c r="IK21" s="12" t="e">
        <f>#REF!</f>
        <v>#REF!</v>
      </c>
      <c r="IL21" s="12" t="e">
        <f>#REF!</f>
        <v>#REF!</v>
      </c>
      <c r="IM21" s="12" t="e">
        <f>#REF!</f>
        <v>#REF!</v>
      </c>
      <c r="IO21" s="11" t="e">
        <f>#REF!</f>
        <v>#REF!</v>
      </c>
      <c r="IP21" s="12" t="e">
        <f>#REF!</f>
        <v>#REF!</v>
      </c>
      <c r="IQ21" s="12" t="e">
        <f>#REF!</f>
        <v>#REF!</v>
      </c>
      <c r="IR21" s="12" t="e">
        <f>#REF!</f>
        <v>#REF!</v>
      </c>
      <c r="IS21" s="12" t="e">
        <f>#REF!</f>
        <v>#REF!</v>
      </c>
      <c r="IT21" s="12" t="e">
        <f>#REF!</f>
        <v>#REF!</v>
      </c>
      <c r="IU21" s="12" t="e">
        <f>#REF!</f>
        <v>#REF!</v>
      </c>
      <c r="IV21" s="12" t="e">
        <f>#REF!</f>
        <v>#REF!</v>
      </c>
      <c r="IW21" s="12" t="e">
        <f>#REF!</f>
        <v>#REF!</v>
      </c>
      <c r="IX21" s="12" t="e">
        <f>#REF!</f>
        <v>#REF!</v>
      </c>
      <c r="IY21" s="12" t="e">
        <f>#REF!</f>
        <v>#REF!</v>
      </c>
      <c r="IZ21" s="12" t="e">
        <f>#REF!</f>
        <v>#REF!</v>
      </c>
      <c r="JA21" s="12" t="e">
        <f>#REF!</f>
        <v>#REF!</v>
      </c>
      <c r="JB21" s="12" t="e">
        <f>#REF!</f>
        <v>#REF!</v>
      </c>
      <c r="JC21" s="12" t="e">
        <f>#REF!</f>
        <v>#REF!</v>
      </c>
      <c r="JD21" s="12" t="e">
        <f>#REF!</f>
        <v>#REF!</v>
      </c>
      <c r="JE21" s="12" t="e">
        <f>#REF!</f>
        <v>#REF!</v>
      </c>
      <c r="JF21" s="12" t="e">
        <f>#REF!</f>
        <v>#REF!</v>
      </c>
      <c r="JH21" s="11" t="e">
        <f>#REF!</f>
        <v>#REF!</v>
      </c>
      <c r="JI21" s="12" t="e">
        <f>#REF!</f>
        <v>#REF!</v>
      </c>
      <c r="JJ21" s="12" t="e">
        <f>#REF!</f>
        <v>#REF!</v>
      </c>
      <c r="JK21" s="12" t="e">
        <f>#REF!</f>
        <v>#REF!</v>
      </c>
      <c r="JL21" s="12" t="e">
        <f>#REF!</f>
        <v>#REF!</v>
      </c>
      <c r="JM21" s="12" t="e">
        <f>#REF!</f>
        <v>#REF!</v>
      </c>
      <c r="JN21" s="12" t="e">
        <f>#REF!</f>
        <v>#REF!</v>
      </c>
      <c r="JO21" s="12" t="e">
        <f>#REF!</f>
        <v>#REF!</v>
      </c>
      <c r="JP21" s="12" t="e">
        <f>#REF!</f>
        <v>#REF!</v>
      </c>
      <c r="JQ21" s="12" t="e">
        <f>#REF!</f>
        <v>#REF!</v>
      </c>
      <c r="JR21" s="12" t="e">
        <f>#REF!</f>
        <v>#REF!</v>
      </c>
      <c r="JS21" s="12" t="e">
        <f>#REF!</f>
        <v>#REF!</v>
      </c>
      <c r="JT21" s="12" t="e">
        <f>#REF!</f>
        <v>#REF!</v>
      </c>
      <c r="JU21" s="12" t="e">
        <f>#REF!</f>
        <v>#REF!</v>
      </c>
      <c r="JV21" s="12" t="e">
        <f>#REF!</f>
        <v>#REF!</v>
      </c>
      <c r="JW21" s="12" t="e">
        <f>#REF!</f>
        <v>#REF!</v>
      </c>
      <c r="JX21" s="12" t="e">
        <f>#REF!</f>
        <v>#REF!</v>
      </c>
      <c r="JY21" s="12" t="e">
        <f>#REF!</f>
        <v>#REF!</v>
      </c>
    </row>
    <row r="22" spans="1:285" x14ac:dyDescent="0.25">
      <c r="A22" s="7" t="s">
        <v>294</v>
      </c>
      <c r="B22" s="11" t="e">
        <f>#REF!</f>
        <v>#REF!</v>
      </c>
      <c r="C22" s="12" t="e">
        <f>#REF!</f>
        <v>#REF!</v>
      </c>
      <c r="D22" s="12" t="e">
        <f>#REF!</f>
        <v>#REF!</v>
      </c>
      <c r="E22" s="12" t="e">
        <f>#REF!</f>
        <v>#REF!</v>
      </c>
      <c r="F22" s="12" t="e">
        <f>#REF!</f>
        <v>#REF!</v>
      </c>
      <c r="G22" s="12" t="e">
        <f>#REF!</f>
        <v>#REF!</v>
      </c>
      <c r="H22" s="12" t="e">
        <f>#REF!</f>
        <v>#REF!</v>
      </c>
      <c r="I22" s="12" t="e">
        <f>#REF!</f>
        <v>#REF!</v>
      </c>
      <c r="J22" s="12" t="e">
        <f>#REF!</f>
        <v>#REF!</v>
      </c>
      <c r="K22" s="12" t="e">
        <f>#REF!</f>
        <v>#REF!</v>
      </c>
      <c r="L22" s="12" t="e">
        <f>#REF!</f>
        <v>#REF!</v>
      </c>
      <c r="M22" s="12" t="e">
        <f>#REF!</f>
        <v>#REF!</v>
      </c>
      <c r="N22" s="12" t="e">
        <f>#REF!</f>
        <v>#REF!</v>
      </c>
      <c r="O22" s="12" t="e">
        <f>#REF!</f>
        <v>#REF!</v>
      </c>
      <c r="P22" s="12" t="e">
        <f>#REF!</f>
        <v>#REF!</v>
      </c>
      <c r="Q22" s="12" t="e">
        <f>#REF!</f>
        <v>#REF!</v>
      </c>
      <c r="R22" s="12" t="e">
        <f>#REF!</f>
        <v>#REF!</v>
      </c>
      <c r="S22" s="12" t="e">
        <f>#REF!</f>
        <v>#REF!</v>
      </c>
      <c r="U22" s="11" t="e">
        <f>#REF!</f>
        <v>#REF!</v>
      </c>
      <c r="V22" s="12" t="e">
        <f>#REF!</f>
        <v>#REF!</v>
      </c>
      <c r="W22" s="12" t="e">
        <f>#REF!</f>
        <v>#REF!</v>
      </c>
      <c r="X22" s="12" t="e">
        <f>#REF!</f>
        <v>#REF!</v>
      </c>
      <c r="Y22" s="12" t="e">
        <f>#REF!</f>
        <v>#REF!</v>
      </c>
      <c r="Z22" s="12" t="e">
        <f>#REF!</f>
        <v>#REF!</v>
      </c>
      <c r="AA22" s="12" t="e">
        <f>#REF!</f>
        <v>#REF!</v>
      </c>
      <c r="AB22" s="12" t="e">
        <f>#REF!</f>
        <v>#REF!</v>
      </c>
      <c r="AC22" s="12" t="e">
        <f>#REF!</f>
        <v>#REF!</v>
      </c>
      <c r="AD22" s="12" t="e">
        <f>#REF!</f>
        <v>#REF!</v>
      </c>
      <c r="AE22" s="12" t="e">
        <f>#REF!</f>
        <v>#REF!</v>
      </c>
      <c r="AF22" s="12" t="e">
        <f>#REF!</f>
        <v>#REF!</v>
      </c>
      <c r="AG22" s="12" t="e">
        <f>#REF!</f>
        <v>#REF!</v>
      </c>
      <c r="AH22" s="12" t="e">
        <f>#REF!</f>
        <v>#REF!</v>
      </c>
      <c r="AI22" s="12" t="e">
        <f>#REF!</f>
        <v>#REF!</v>
      </c>
      <c r="AJ22" s="12" t="e">
        <f>#REF!</f>
        <v>#REF!</v>
      </c>
      <c r="AK22" s="12" t="e">
        <f>#REF!</f>
        <v>#REF!</v>
      </c>
      <c r="AL22" s="12" t="e">
        <f>#REF!</f>
        <v>#REF!</v>
      </c>
      <c r="AN22" s="11" t="e">
        <f>#REF!</f>
        <v>#REF!</v>
      </c>
      <c r="AO22" s="12" t="e">
        <f>#REF!</f>
        <v>#REF!</v>
      </c>
      <c r="AP22" s="12" t="e">
        <f>#REF!</f>
        <v>#REF!</v>
      </c>
      <c r="AQ22" s="12" t="e">
        <f>#REF!</f>
        <v>#REF!</v>
      </c>
      <c r="AR22" s="12" t="e">
        <f>#REF!</f>
        <v>#REF!</v>
      </c>
      <c r="AS22" s="12" t="e">
        <f>#REF!</f>
        <v>#REF!</v>
      </c>
      <c r="AT22" s="12" t="e">
        <f>#REF!</f>
        <v>#REF!</v>
      </c>
      <c r="AU22" s="12" t="e">
        <f>#REF!</f>
        <v>#REF!</v>
      </c>
      <c r="AV22" s="12" t="e">
        <f>#REF!</f>
        <v>#REF!</v>
      </c>
      <c r="AW22" s="12" t="e">
        <f>#REF!</f>
        <v>#REF!</v>
      </c>
      <c r="AX22" s="12" t="e">
        <f>#REF!</f>
        <v>#REF!</v>
      </c>
      <c r="AY22" s="12" t="e">
        <f>#REF!</f>
        <v>#REF!</v>
      </c>
      <c r="AZ22" s="12" t="e">
        <f>#REF!</f>
        <v>#REF!</v>
      </c>
      <c r="BA22" s="12" t="e">
        <f>#REF!</f>
        <v>#REF!</v>
      </c>
      <c r="BB22" s="12" t="e">
        <f>#REF!</f>
        <v>#REF!</v>
      </c>
      <c r="BC22" s="12" t="e">
        <f>#REF!</f>
        <v>#REF!</v>
      </c>
      <c r="BD22" s="12" t="e">
        <f>#REF!</f>
        <v>#REF!</v>
      </c>
      <c r="BE22" s="12" t="e">
        <f>#REF!</f>
        <v>#REF!</v>
      </c>
      <c r="BG22" s="11" t="e">
        <f>#REF!</f>
        <v>#REF!</v>
      </c>
      <c r="BH22" s="12" t="e">
        <f>#REF!</f>
        <v>#REF!</v>
      </c>
      <c r="BI22" s="12" t="e">
        <f>#REF!</f>
        <v>#REF!</v>
      </c>
      <c r="BJ22" s="12" t="e">
        <f>#REF!</f>
        <v>#REF!</v>
      </c>
      <c r="BK22" s="12" t="e">
        <f>#REF!</f>
        <v>#REF!</v>
      </c>
      <c r="BL22" s="12" t="e">
        <f>#REF!</f>
        <v>#REF!</v>
      </c>
      <c r="BM22" s="12" t="e">
        <f>#REF!</f>
        <v>#REF!</v>
      </c>
      <c r="BN22" s="12" t="e">
        <f>#REF!</f>
        <v>#REF!</v>
      </c>
      <c r="BO22" s="12" t="e">
        <f>#REF!</f>
        <v>#REF!</v>
      </c>
      <c r="BP22" s="12" t="e">
        <f>#REF!</f>
        <v>#REF!</v>
      </c>
      <c r="BQ22" s="12" t="e">
        <f>#REF!</f>
        <v>#REF!</v>
      </c>
      <c r="BR22" s="12" t="e">
        <f>#REF!</f>
        <v>#REF!</v>
      </c>
      <c r="BS22" s="12" t="e">
        <f>#REF!</f>
        <v>#REF!</v>
      </c>
      <c r="BT22" s="12" t="e">
        <f>#REF!</f>
        <v>#REF!</v>
      </c>
      <c r="BU22" s="12" t="e">
        <f>#REF!</f>
        <v>#REF!</v>
      </c>
      <c r="BV22" s="12" t="e">
        <f>#REF!</f>
        <v>#REF!</v>
      </c>
      <c r="BW22" s="12" t="e">
        <f>#REF!</f>
        <v>#REF!</v>
      </c>
      <c r="BX22" s="12" t="e">
        <f>#REF!</f>
        <v>#REF!</v>
      </c>
      <c r="BZ22" s="11" t="e">
        <f>#REF!</f>
        <v>#REF!</v>
      </c>
      <c r="CA22" s="12" t="e">
        <f>#REF!</f>
        <v>#REF!</v>
      </c>
      <c r="CB22" s="12" t="e">
        <f>#REF!</f>
        <v>#REF!</v>
      </c>
      <c r="CC22" s="12" t="e">
        <f>#REF!</f>
        <v>#REF!</v>
      </c>
      <c r="CD22" s="12" t="e">
        <f>#REF!</f>
        <v>#REF!</v>
      </c>
      <c r="CE22" s="12" t="e">
        <f>#REF!</f>
        <v>#REF!</v>
      </c>
      <c r="CF22" s="12" t="e">
        <f>#REF!</f>
        <v>#REF!</v>
      </c>
      <c r="CG22" s="12" t="e">
        <f>#REF!</f>
        <v>#REF!</v>
      </c>
      <c r="CH22" s="12" t="e">
        <f>#REF!</f>
        <v>#REF!</v>
      </c>
      <c r="CI22" s="12" t="e">
        <f>#REF!</f>
        <v>#REF!</v>
      </c>
      <c r="CJ22" s="12" t="e">
        <f>#REF!</f>
        <v>#REF!</v>
      </c>
      <c r="CK22" s="12" t="e">
        <f>#REF!</f>
        <v>#REF!</v>
      </c>
      <c r="CL22" s="12" t="e">
        <f>#REF!</f>
        <v>#REF!</v>
      </c>
      <c r="CM22" s="12" t="e">
        <f>#REF!</f>
        <v>#REF!</v>
      </c>
      <c r="CN22" s="12" t="e">
        <f>#REF!</f>
        <v>#REF!</v>
      </c>
      <c r="CO22" s="12" t="e">
        <f>#REF!</f>
        <v>#REF!</v>
      </c>
      <c r="CP22" s="12" t="e">
        <f>#REF!</f>
        <v>#REF!</v>
      </c>
      <c r="CQ22" s="12" t="e">
        <f>#REF!</f>
        <v>#REF!</v>
      </c>
      <c r="CS22" s="11" t="e">
        <f>#REF!</f>
        <v>#REF!</v>
      </c>
      <c r="CT22" s="12" t="e">
        <f>#REF!</f>
        <v>#REF!</v>
      </c>
      <c r="CU22" s="12" t="e">
        <f>#REF!</f>
        <v>#REF!</v>
      </c>
      <c r="CV22" s="12" t="e">
        <f>#REF!</f>
        <v>#REF!</v>
      </c>
      <c r="CW22" s="12" t="e">
        <f>#REF!</f>
        <v>#REF!</v>
      </c>
      <c r="CX22" s="12" t="e">
        <f>#REF!</f>
        <v>#REF!</v>
      </c>
      <c r="CY22" s="12" t="e">
        <f>#REF!</f>
        <v>#REF!</v>
      </c>
      <c r="CZ22" s="12" t="e">
        <f>#REF!</f>
        <v>#REF!</v>
      </c>
      <c r="DA22" s="12" t="e">
        <f>#REF!</f>
        <v>#REF!</v>
      </c>
      <c r="DB22" s="12" t="e">
        <f>#REF!</f>
        <v>#REF!</v>
      </c>
      <c r="DC22" s="12" t="e">
        <f>#REF!</f>
        <v>#REF!</v>
      </c>
      <c r="DD22" s="12" t="e">
        <f>#REF!</f>
        <v>#REF!</v>
      </c>
      <c r="DE22" s="12" t="e">
        <f>#REF!</f>
        <v>#REF!</v>
      </c>
      <c r="DF22" s="12" t="e">
        <f>#REF!</f>
        <v>#REF!</v>
      </c>
      <c r="DG22" s="12" t="e">
        <f>#REF!</f>
        <v>#REF!</v>
      </c>
      <c r="DH22" s="12" t="e">
        <f>#REF!</f>
        <v>#REF!</v>
      </c>
      <c r="DI22" s="12" t="e">
        <f>#REF!</f>
        <v>#REF!</v>
      </c>
      <c r="DJ22" s="12" t="e">
        <f>#REF!</f>
        <v>#REF!</v>
      </c>
      <c r="DL22" s="11" t="e">
        <f>#REF!</f>
        <v>#REF!</v>
      </c>
      <c r="DM22" s="12" t="e">
        <f>#REF!</f>
        <v>#REF!</v>
      </c>
      <c r="DN22" s="12" t="e">
        <f>#REF!</f>
        <v>#REF!</v>
      </c>
      <c r="DO22" s="12" t="e">
        <f>#REF!</f>
        <v>#REF!</v>
      </c>
      <c r="DP22" s="12" t="e">
        <f>#REF!</f>
        <v>#REF!</v>
      </c>
      <c r="DQ22" s="12" t="e">
        <f>#REF!</f>
        <v>#REF!</v>
      </c>
      <c r="DR22" s="12" t="e">
        <f>#REF!</f>
        <v>#REF!</v>
      </c>
      <c r="DS22" s="12" t="e">
        <f>#REF!</f>
        <v>#REF!</v>
      </c>
      <c r="DT22" s="12" t="e">
        <f>#REF!</f>
        <v>#REF!</v>
      </c>
      <c r="DU22" s="12" t="e">
        <f>#REF!</f>
        <v>#REF!</v>
      </c>
      <c r="DV22" s="12" t="e">
        <f>#REF!</f>
        <v>#REF!</v>
      </c>
      <c r="DW22" s="12" t="e">
        <f>#REF!</f>
        <v>#REF!</v>
      </c>
      <c r="DX22" s="12" t="e">
        <f>#REF!</f>
        <v>#REF!</v>
      </c>
      <c r="DY22" s="12" t="e">
        <f>#REF!</f>
        <v>#REF!</v>
      </c>
      <c r="DZ22" s="12" t="e">
        <f>#REF!</f>
        <v>#REF!</v>
      </c>
      <c r="EA22" s="12" t="e">
        <f>#REF!</f>
        <v>#REF!</v>
      </c>
      <c r="EB22" s="12" t="e">
        <f>#REF!</f>
        <v>#REF!</v>
      </c>
      <c r="EC22" s="12" t="e">
        <f>#REF!</f>
        <v>#REF!</v>
      </c>
      <c r="EE22" s="11" t="e">
        <f>#REF!</f>
        <v>#REF!</v>
      </c>
      <c r="EF22" s="12" t="e">
        <f>#REF!</f>
        <v>#REF!</v>
      </c>
      <c r="EG22" s="12" t="e">
        <f>#REF!</f>
        <v>#REF!</v>
      </c>
      <c r="EH22" s="12" t="e">
        <f>#REF!</f>
        <v>#REF!</v>
      </c>
      <c r="EI22" s="12" t="e">
        <f>#REF!</f>
        <v>#REF!</v>
      </c>
      <c r="EJ22" s="12" t="e">
        <f>#REF!</f>
        <v>#REF!</v>
      </c>
      <c r="EK22" s="12" t="e">
        <f>#REF!</f>
        <v>#REF!</v>
      </c>
      <c r="EL22" s="12" t="e">
        <f>#REF!</f>
        <v>#REF!</v>
      </c>
      <c r="EM22" s="12" t="e">
        <f>#REF!</f>
        <v>#REF!</v>
      </c>
      <c r="EN22" s="12" t="e">
        <f>#REF!</f>
        <v>#REF!</v>
      </c>
      <c r="EO22" s="12" t="e">
        <f>#REF!</f>
        <v>#REF!</v>
      </c>
      <c r="EP22" s="12" t="e">
        <f>#REF!</f>
        <v>#REF!</v>
      </c>
      <c r="EQ22" s="12" t="e">
        <f>#REF!</f>
        <v>#REF!</v>
      </c>
      <c r="ER22" s="12" t="e">
        <f>#REF!</f>
        <v>#REF!</v>
      </c>
      <c r="ES22" s="12" t="e">
        <f>#REF!</f>
        <v>#REF!</v>
      </c>
      <c r="ET22" s="12" t="e">
        <f>#REF!</f>
        <v>#REF!</v>
      </c>
      <c r="EU22" s="12" t="e">
        <f>#REF!</f>
        <v>#REF!</v>
      </c>
      <c r="EV22" s="12" t="e">
        <f>#REF!</f>
        <v>#REF!</v>
      </c>
      <c r="EX22" s="11" t="e">
        <f>#REF!</f>
        <v>#REF!</v>
      </c>
      <c r="EY22" s="12" t="e">
        <f>#REF!</f>
        <v>#REF!</v>
      </c>
      <c r="EZ22" s="12" t="e">
        <f>#REF!</f>
        <v>#REF!</v>
      </c>
      <c r="FA22" s="12" t="e">
        <f>#REF!</f>
        <v>#REF!</v>
      </c>
      <c r="FB22" s="12" t="e">
        <f>#REF!</f>
        <v>#REF!</v>
      </c>
      <c r="FC22" s="12" t="e">
        <f>#REF!</f>
        <v>#REF!</v>
      </c>
      <c r="FD22" s="12" t="e">
        <f>#REF!</f>
        <v>#REF!</v>
      </c>
      <c r="FE22" s="12" t="e">
        <f>#REF!</f>
        <v>#REF!</v>
      </c>
      <c r="FF22" s="12" t="e">
        <f>#REF!</f>
        <v>#REF!</v>
      </c>
      <c r="FG22" s="12" t="e">
        <f>#REF!</f>
        <v>#REF!</v>
      </c>
      <c r="FH22" s="12" t="e">
        <f>#REF!</f>
        <v>#REF!</v>
      </c>
      <c r="FI22" s="12" t="e">
        <f>#REF!</f>
        <v>#REF!</v>
      </c>
      <c r="FJ22" s="12" t="e">
        <f>#REF!</f>
        <v>#REF!</v>
      </c>
      <c r="FK22" s="12" t="e">
        <f>#REF!</f>
        <v>#REF!</v>
      </c>
      <c r="FL22" s="12" t="e">
        <f>#REF!</f>
        <v>#REF!</v>
      </c>
      <c r="FM22" s="12" t="e">
        <f>#REF!</f>
        <v>#REF!</v>
      </c>
      <c r="FN22" s="12" t="e">
        <f>#REF!</f>
        <v>#REF!</v>
      </c>
      <c r="FO22" s="12" t="e">
        <f>#REF!</f>
        <v>#REF!</v>
      </c>
      <c r="FQ22" s="11" t="e">
        <f>#REF!</f>
        <v>#REF!</v>
      </c>
      <c r="FR22" s="12" t="e">
        <f>#REF!</f>
        <v>#REF!</v>
      </c>
      <c r="FS22" s="12" t="e">
        <f>#REF!</f>
        <v>#REF!</v>
      </c>
      <c r="FT22" s="12" t="e">
        <f>#REF!</f>
        <v>#REF!</v>
      </c>
      <c r="FU22" s="12" t="e">
        <f>#REF!</f>
        <v>#REF!</v>
      </c>
      <c r="FV22" s="12" t="e">
        <f>#REF!</f>
        <v>#REF!</v>
      </c>
      <c r="FW22" s="12" t="e">
        <f>#REF!</f>
        <v>#REF!</v>
      </c>
      <c r="FX22" s="12" t="e">
        <f>#REF!</f>
        <v>#REF!</v>
      </c>
      <c r="FY22" s="12" t="e">
        <f>#REF!</f>
        <v>#REF!</v>
      </c>
      <c r="FZ22" s="12" t="e">
        <f>#REF!</f>
        <v>#REF!</v>
      </c>
      <c r="GA22" s="12" t="e">
        <f>#REF!</f>
        <v>#REF!</v>
      </c>
      <c r="GB22" s="12" t="e">
        <f>#REF!</f>
        <v>#REF!</v>
      </c>
      <c r="GC22" s="12" t="e">
        <f>#REF!</f>
        <v>#REF!</v>
      </c>
      <c r="GD22" s="12" t="e">
        <f>#REF!</f>
        <v>#REF!</v>
      </c>
      <c r="GE22" s="12" t="e">
        <f>#REF!</f>
        <v>#REF!</v>
      </c>
      <c r="GF22" s="12" t="e">
        <f>#REF!</f>
        <v>#REF!</v>
      </c>
      <c r="GG22" s="12" t="e">
        <f>#REF!</f>
        <v>#REF!</v>
      </c>
      <c r="GH22" s="12" t="e">
        <f>#REF!</f>
        <v>#REF!</v>
      </c>
      <c r="GJ22" s="11" t="e">
        <f>#REF!</f>
        <v>#REF!</v>
      </c>
      <c r="GK22" s="12" t="e">
        <f>#REF!</f>
        <v>#REF!</v>
      </c>
      <c r="GL22" s="12" t="e">
        <f>#REF!</f>
        <v>#REF!</v>
      </c>
      <c r="GM22" s="12" t="e">
        <f>#REF!</f>
        <v>#REF!</v>
      </c>
      <c r="GN22" s="12" t="e">
        <f>#REF!</f>
        <v>#REF!</v>
      </c>
      <c r="GO22" s="12" t="e">
        <f>#REF!</f>
        <v>#REF!</v>
      </c>
      <c r="GP22" s="12" t="e">
        <f>#REF!</f>
        <v>#REF!</v>
      </c>
      <c r="GQ22" s="12" t="e">
        <f>#REF!</f>
        <v>#REF!</v>
      </c>
      <c r="GR22" s="12" t="e">
        <f>#REF!</f>
        <v>#REF!</v>
      </c>
      <c r="GS22" s="12" t="e">
        <f>#REF!</f>
        <v>#REF!</v>
      </c>
      <c r="GT22" s="12" t="e">
        <f>#REF!</f>
        <v>#REF!</v>
      </c>
      <c r="GU22" s="12" t="e">
        <f>#REF!</f>
        <v>#REF!</v>
      </c>
      <c r="GV22" s="12" t="e">
        <f>#REF!</f>
        <v>#REF!</v>
      </c>
      <c r="GW22" s="12" t="e">
        <f>#REF!</f>
        <v>#REF!</v>
      </c>
      <c r="GX22" s="12" t="e">
        <f>#REF!</f>
        <v>#REF!</v>
      </c>
      <c r="GY22" s="12" t="e">
        <f>#REF!</f>
        <v>#REF!</v>
      </c>
      <c r="GZ22" s="12" t="e">
        <f>#REF!</f>
        <v>#REF!</v>
      </c>
      <c r="HA22" s="12" t="e">
        <f>#REF!</f>
        <v>#REF!</v>
      </c>
      <c r="HC22" s="11" t="e">
        <f>#REF!</f>
        <v>#REF!</v>
      </c>
      <c r="HD22" s="12" t="e">
        <f>#REF!</f>
        <v>#REF!</v>
      </c>
      <c r="HE22" s="12" t="e">
        <f>#REF!</f>
        <v>#REF!</v>
      </c>
      <c r="HF22" s="12" t="e">
        <f>#REF!</f>
        <v>#REF!</v>
      </c>
      <c r="HG22" s="12" t="e">
        <f>#REF!</f>
        <v>#REF!</v>
      </c>
      <c r="HH22" s="12" t="e">
        <f>#REF!</f>
        <v>#REF!</v>
      </c>
      <c r="HI22" s="12" t="e">
        <f>#REF!</f>
        <v>#REF!</v>
      </c>
      <c r="HJ22" s="12" t="e">
        <f>#REF!</f>
        <v>#REF!</v>
      </c>
      <c r="HK22" s="12" t="e">
        <f>#REF!</f>
        <v>#REF!</v>
      </c>
      <c r="HL22" s="12" t="e">
        <f>#REF!</f>
        <v>#REF!</v>
      </c>
      <c r="HM22" s="12" t="e">
        <f>#REF!</f>
        <v>#REF!</v>
      </c>
      <c r="HN22" s="12" t="e">
        <f>#REF!</f>
        <v>#REF!</v>
      </c>
      <c r="HO22" s="12" t="e">
        <f>#REF!</f>
        <v>#REF!</v>
      </c>
      <c r="HP22" s="12" t="e">
        <f>#REF!</f>
        <v>#REF!</v>
      </c>
      <c r="HQ22" s="12" t="e">
        <f>#REF!</f>
        <v>#REF!</v>
      </c>
      <c r="HR22" s="12" t="e">
        <f>#REF!</f>
        <v>#REF!</v>
      </c>
      <c r="HS22" s="12" t="e">
        <f>#REF!</f>
        <v>#REF!</v>
      </c>
      <c r="HT22" s="12" t="e">
        <f>#REF!</f>
        <v>#REF!</v>
      </c>
      <c r="HV22" s="11" t="e">
        <f>#REF!</f>
        <v>#REF!</v>
      </c>
      <c r="HW22" s="12" t="e">
        <f>#REF!</f>
        <v>#REF!</v>
      </c>
      <c r="HX22" s="12" t="e">
        <f>#REF!</f>
        <v>#REF!</v>
      </c>
      <c r="HY22" s="12" t="e">
        <f>#REF!</f>
        <v>#REF!</v>
      </c>
      <c r="HZ22" s="12" t="e">
        <f>#REF!</f>
        <v>#REF!</v>
      </c>
      <c r="IA22" s="12" t="e">
        <f>#REF!</f>
        <v>#REF!</v>
      </c>
      <c r="IB22" s="12" t="e">
        <f>#REF!</f>
        <v>#REF!</v>
      </c>
      <c r="IC22" s="12" t="e">
        <f>#REF!</f>
        <v>#REF!</v>
      </c>
      <c r="ID22" s="12" t="e">
        <f>#REF!</f>
        <v>#REF!</v>
      </c>
      <c r="IE22" s="12" t="e">
        <f>#REF!</f>
        <v>#REF!</v>
      </c>
      <c r="IF22" s="12" t="e">
        <f>#REF!</f>
        <v>#REF!</v>
      </c>
      <c r="IG22" s="12" t="e">
        <f>#REF!</f>
        <v>#REF!</v>
      </c>
      <c r="IH22" s="12" t="e">
        <f>#REF!</f>
        <v>#REF!</v>
      </c>
      <c r="II22" s="12" t="e">
        <f>#REF!</f>
        <v>#REF!</v>
      </c>
      <c r="IJ22" s="12" t="e">
        <f>#REF!</f>
        <v>#REF!</v>
      </c>
      <c r="IK22" s="12" t="e">
        <f>#REF!</f>
        <v>#REF!</v>
      </c>
      <c r="IL22" s="12" t="e">
        <f>#REF!</f>
        <v>#REF!</v>
      </c>
      <c r="IM22" s="12" t="e">
        <f>#REF!</f>
        <v>#REF!</v>
      </c>
      <c r="IO22" s="11" t="e">
        <f>#REF!</f>
        <v>#REF!</v>
      </c>
      <c r="IP22" s="12" t="e">
        <f>#REF!</f>
        <v>#REF!</v>
      </c>
      <c r="IQ22" s="12" t="e">
        <f>#REF!</f>
        <v>#REF!</v>
      </c>
      <c r="IR22" s="12" t="e">
        <f>#REF!</f>
        <v>#REF!</v>
      </c>
      <c r="IS22" s="12" t="e">
        <f>#REF!</f>
        <v>#REF!</v>
      </c>
      <c r="IT22" s="12" t="e">
        <f>#REF!</f>
        <v>#REF!</v>
      </c>
      <c r="IU22" s="12" t="e">
        <f>#REF!</f>
        <v>#REF!</v>
      </c>
      <c r="IV22" s="12" t="e">
        <f>#REF!</f>
        <v>#REF!</v>
      </c>
      <c r="IW22" s="12" t="e">
        <f>#REF!</f>
        <v>#REF!</v>
      </c>
      <c r="IX22" s="12" t="e">
        <f>#REF!</f>
        <v>#REF!</v>
      </c>
      <c r="IY22" s="12" t="e">
        <f>#REF!</f>
        <v>#REF!</v>
      </c>
      <c r="IZ22" s="12" t="e">
        <f>#REF!</f>
        <v>#REF!</v>
      </c>
      <c r="JA22" s="12" t="e">
        <f>#REF!</f>
        <v>#REF!</v>
      </c>
      <c r="JB22" s="12" t="e">
        <f>#REF!</f>
        <v>#REF!</v>
      </c>
      <c r="JC22" s="12" t="e">
        <f>#REF!</f>
        <v>#REF!</v>
      </c>
      <c r="JD22" s="12" t="e">
        <f>#REF!</f>
        <v>#REF!</v>
      </c>
      <c r="JE22" s="12" t="e">
        <f>#REF!</f>
        <v>#REF!</v>
      </c>
      <c r="JF22" s="12" t="e">
        <f>#REF!</f>
        <v>#REF!</v>
      </c>
      <c r="JH22" s="11" t="e">
        <f>#REF!</f>
        <v>#REF!</v>
      </c>
      <c r="JI22" s="12" t="e">
        <f>#REF!</f>
        <v>#REF!</v>
      </c>
      <c r="JJ22" s="12" t="e">
        <f>#REF!</f>
        <v>#REF!</v>
      </c>
      <c r="JK22" s="12" t="e">
        <f>#REF!</f>
        <v>#REF!</v>
      </c>
      <c r="JL22" s="12" t="e">
        <f>#REF!</f>
        <v>#REF!</v>
      </c>
      <c r="JM22" s="12" t="e">
        <f>#REF!</f>
        <v>#REF!</v>
      </c>
      <c r="JN22" s="12" t="e">
        <f>#REF!</f>
        <v>#REF!</v>
      </c>
      <c r="JO22" s="12" t="e">
        <f>#REF!</f>
        <v>#REF!</v>
      </c>
      <c r="JP22" s="12" t="e">
        <f>#REF!</f>
        <v>#REF!</v>
      </c>
      <c r="JQ22" s="12" t="e">
        <f>#REF!</f>
        <v>#REF!</v>
      </c>
      <c r="JR22" s="12" t="e">
        <f>#REF!</f>
        <v>#REF!</v>
      </c>
      <c r="JS22" s="12" t="e">
        <f>#REF!</f>
        <v>#REF!</v>
      </c>
      <c r="JT22" s="12" t="e">
        <f>#REF!</f>
        <v>#REF!</v>
      </c>
      <c r="JU22" s="12" t="e">
        <f>#REF!</f>
        <v>#REF!</v>
      </c>
      <c r="JV22" s="12" t="e">
        <f>#REF!</f>
        <v>#REF!</v>
      </c>
      <c r="JW22" s="12" t="e">
        <f>#REF!</f>
        <v>#REF!</v>
      </c>
      <c r="JX22" s="12" t="e">
        <f>#REF!</f>
        <v>#REF!</v>
      </c>
      <c r="JY22" s="12" t="e">
        <f>#REF!</f>
        <v>#REF!</v>
      </c>
    </row>
    <row r="23" spans="1:285" x14ac:dyDescent="0.25">
      <c r="A23" s="7" t="s">
        <v>294</v>
      </c>
      <c r="B23" s="11" t="e">
        <f>#REF!</f>
        <v>#REF!</v>
      </c>
      <c r="C23" s="12" t="e">
        <f>#REF!</f>
        <v>#REF!</v>
      </c>
      <c r="D23" s="12" t="e">
        <f>#REF!</f>
        <v>#REF!</v>
      </c>
      <c r="E23" s="12" t="e">
        <f>#REF!</f>
        <v>#REF!</v>
      </c>
      <c r="F23" s="12" t="e">
        <f>#REF!</f>
        <v>#REF!</v>
      </c>
      <c r="G23" s="12" t="e">
        <f>#REF!</f>
        <v>#REF!</v>
      </c>
      <c r="H23" s="12" t="e">
        <f>#REF!</f>
        <v>#REF!</v>
      </c>
      <c r="I23" s="12" t="e">
        <f>#REF!</f>
        <v>#REF!</v>
      </c>
      <c r="J23" s="12" t="e">
        <f>#REF!</f>
        <v>#REF!</v>
      </c>
      <c r="K23" s="12" t="e">
        <f>#REF!</f>
        <v>#REF!</v>
      </c>
      <c r="L23" s="12" t="e">
        <f>#REF!</f>
        <v>#REF!</v>
      </c>
      <c r="M23" s="12" t="e">
        <f>#REF!</f>
        <v>#REF!</v>
      </c>
      <c r="N23" s="12" t="e">
        <f>#REF!</f>
        <v>#REF!</v>
      </c>
      <c r="O23" s="12" t="e">
        <f>#REF!</f>
        <v>#REF!</v>
      </c>
      <c r="P23" s="12" t="e">
        <f>#REF!</f>
        <v>#REF!</v>
      </c>
      <c r="Q23" s="12" t="e">
        <f>#REF!</f>
        <v>#REF!</v>
      </c>
      <c r="R23" s="12" t="e">
        <f>#REF!</f>
        <v>#REF!</v>
      </c>
      <c r="S23" s="12" t="e">
        <f>#REF!</f>
        <v>#REF!</v>
      </c>
      <c r="U23" s="11" t="e">
        <f>#REF!</f>
        <v>#REF!</v>
      </c>
      <c r="V23" s="12" t="e">
        <f>#REF!</f>
        <v>#REF!</v>
      </c>
      <c r="W23" s="12" t="e">
        <f>#REF!</f>
        <v>#REF!</v>
      </c>
      <c r="X23" s="12" t="e">
        <f>#REF!</f>
        <v>#REF!</v>
      </c>
      <c r="Y23" s="12" t="e">
        <f>#REF!</f>
        <v>#REF!</v>
      </c>
      <c r="Z23" s="12" t="e">
        <f>#REF!</f>
        <v>#REF!</v>
      </c>
      <c r="AA23" s="12" t="e">
        <f>#REF!</f>
        <v>#REF!</v>
      </c>
      <c r="AB23" s="12" t="e">
        <f>#REF!</f>
        <v>#REF!</v>
      </c>
      <c r="AC23" s="12" t="e">
        <f>#REF!</f>
        <v>#REF!</v>
      </c>
      <c r="AD23" s="12" t="e">
        <f>#REF!</f>
        <v>#REF!</v>
      </c>
      <c r="AE23" s="12" t="e">
        <f>#REF!</f>
        <v>#REF!</v>
      </c>
      <c r="AF23" s="12" t="e">
        <f>#REF!</f>
        <v>#REF!</v>
      </c>
      <c r="AG23" s="12" t="e">
        <f>#REF!</f>
        <v>#REF!</v>
      </c>
      <c r="AH23" s="12" t="e">
        <f>#REF!</f>
        <v>#REF!</v>
      </c>
      <c r="AI23" s="12" t="e">
        <f>#REF!</f>
        <v>#REF!</v>
      </c>
      <c r="AJ23" s="12" t="e">
        <f>#REF!</f>
        <v>#REF!</v>
      </c>
      <c r="AK23" s="12" t="e">
        <f>#REF!</f>
        <v>#REF!</v>
      </c>
      <c r="AL23" s="12" t="e">
        <f>#REF!</f>
        <v>#REF!</v>
      </c>
      <c r="AN23" s="11" t="e">
        <f>#REF!</f>
        <v>#REF!</v>
      </c>
      <c r="AO23" s="12" t="e">
        <f>#REF!</f>
        <v>#REF!</v>
      </c>
      <c r="AP23" s="12" t="e">
        <f>#REF!</f>
        <v>#REF!</v>
      </c>
      <c r="AQ23" s="12" t="e">
        <f>#REF!</f>
        <v>#REF!</v>
      </c>
      <c r="AR23" s="12" t="e">
        <f>#REF!</f>
        <v>#REF!</v>
      </c>
      <c r="AS23" s="12" t="e">
        <f>#REF!</f>
        <v>#REF!</v>
      </c>
      <c r="AT23" s="12" t="e">
        <f>#REF!</f>
        <v>#REF!</v>
      </c>
      <c r="AU23" s="12" t="e">
        <f>#REF!</f>
        <v>#REF!</v>
      </c>
      <c r="AV23" s="12" t="e">
        <f>#REF!</f>
        <v>#REF!</v>
      </c>
      <c r="AW23" s="12" t="e">
        <f>#REF!</f>
        <v>#REF!</v>
      </c>
      <c r="AX23" s="12" t="e">
        <f>#REF!</f>
        <v>#REF!</v>
      </c>
      <c r="AY23" s="12" t="e">
        <f>#REF!</f>
        <v>#REF!</v>
      </c>
      <c r="AZ23" s="12" t="e">
        <f>#REF!</f>
        <v>#REF!</v>
      </c>
      <c r="BA23" s="12" t="e">
        <f>#REF!</f>
        <v>#REF!</v>
      </c>
      <c r="BB23" s="12" t="e">
        <f>#REF!</f>
        <v>#REF!</v>
      </c>
      <c r="BC23" s="12" t="e">
        <f>#REF!</f>
        <v>#REF!</v>
      </c>
      <c r="BD23" s="12" t="e">
        <f>#REF!</f>
        <v>#REF!</v>
      </c>
      <c r="BE23" s="12" t="e">
        <f>#REF!</f>
        <v>#REF!</v>
      </c>
      <c r="BG23" s="11" t="e">
        <f>#REF!</f>
        <v>#REF!</v>
      </c>
      <c r="BH23" s="12" t="e">
        <f>#REF!</f>
        <v>#REF!</v>
      </c>
      <c r="BI23" s="12" t="e">
        <f>#REF!</f>
        <v>#REF!</v>
      </c>
      <c r="BJ23" s="12" t="e">
        <f>#REF!</f>
        <v>#REF!</v>
      </c>
      <c r="BK23" s="12" t="e">
        <f>#REF!</f>
        <v>#REF!</v>
      </c>
      <c r="BL23" s="12" t="e">
        <f>#REF!</f>
        <v>#REF!</v>
      </c>
      <c r="BM23" s="12" t="e">
        <f>#REF!</f>
        <v>#REF!</v>
      </c>
      <c r="BN23" s="12" t="e">
        <f>#REF!</f>
        <v>#REF!</v>
      </c>
      <c r="BO23" s="12" t="e">
        <f>#REF!</f>
        <v>#REF!</v>
      </c>
      <c r="BP23" s="12" t="e">
        <f>#REF!</f>
        <v>#REF!</v>
      </c>
      <c r="BQ23" s="12" t="e">
        <f>#REF!</f>
        <v>#REF!</v>
      </c>
      <c r="BR23" s="12" t="e">
        <f>#REF!</f>
        <v>#REF!</v>
      </c>
      <c r="BS23" s="12" t="e">
        <f>#REF!</f>
        <v>#REF!</v>
      </c>
      <c r="BT23" s="12" t="e">
        <f>#REF!</f>
        <v>#REF!</v>
      </c>
      <c r="BU23" s="12" t="e">
        <f>#REF!</f>
        <v>#REF!</v>
      </c>
      <c r="BV23" s="12" t="e">
        <f>#REF!</f>
        <v>#REF!</v>
      </c>
      <c r="BW23" s="12" t="e">
        <f>#REF!</f>
        <v>#REF!</v>
      </c>
      <c r="BX23" s="12" t="e">
        <f>#REF!</f>
        <v>#REF!</v>
      </c>
      <c r="BZ23" s="11" t="e">
        <f>#REF!</f>
        <v>#REF!</v>
      </c>
      <c r="CA23" s="12" t="e">
        <f>#REF!</f>
        <v>#REF!</v>
      </c>
      <c r="CB23" s="12" t="e">
        <f>#REF!</f>
        <v>#REF!</v>
      </c>
      <c r="CC23" s="12" t="e">
        <f>#REF!</f>
        <v>#REF!</v>
      </c>
      <c r="CD23" s="12" t="e">
        <f>#REF!</f>
        <v>#REF!</v>
      </c>
      <c r="CE23" s="12" t="e">
        <f>#REF!</f>
        <v>#REF!</v>
      </c>
      <c r="CF23" s="12" t="e">
        <f>#REF!</f>
        <v>#REF!</v>
      </c>
      <c r="CG23" s="12" t="e">
        <f>#REF!</f>
        <v>#REF!</v>
      </c>
      <c r="CH23" s="12" t="e">
        <f>#REF!</f>
        <v>#REF!</v>
      </c>
      <c r="CI23" s="12" t="e">
        <f>#REF!</f>
        <v>#REF!</v>
      </c>
      <c r="CJ23" s="12" t="e">
        <f>#REF!</f>
        <v>#REF!</v>
      </c>
      <c r="CK23" s="12" t="e">
        <f>#REF!</f>
        <v>#REF!</v>
      </c>
      <c r="CL23" s="12" t="e">
        <f>#REF!</f>
        <v>#REF!</v>
      </c>
      <c r="CM23" s="12" t="e">
        <f>#REF!</f>
        <v>#REF!</v>
      </c>
      <c r="CN23" s="12" t="e">
        <f>#REF!</f>
        <v>#REF!</v>
      </c>
      <c r="CO23" s="12" t="e">
        <f>#REF!</f>
        <v>#REF!</v>
      </c>
      <c r="CP23" s="12" t="e">
        <f>#REF!</f>
        <v>#REF!</v>
      </c>
      <c r="CQ23" s="12" t="e">
        <f>#REF!</f>
        <v>#REF!</v>
      </c>
      <c r="CS23" s="11" t="e">
        <f>#REF!</f>
        <v>#REF!</v>
      </c>
      <c r="CT23" s="12" t="e">
        <f>#REF!</f>
        <v>#REF!</v>
      </c>
      <c r="CU23" s="12" t="e">
        <f>#REF!</f>
        <v>#REF!</v>
      </c>
      <c r="CV23" s="12" t="e">
        <f>#REF!</f>
        <v>#REF!</v>
      </c>
      <c r="CW23" s="12" t="e">
        <f>#REF!</f>
        <v>#REF!</v>
      </c>
      <c r="CX23" s="12" t="e">
        <f>#REF!</f>
        <v>#REF!</v>
      </c>
      <c r="CY23" s="12" t="e">
        <f>#REF!</f>
        <v>#REF!</v>
      </c>
      <c r="CZ23" s="12" t="e">
        <f>#REF!</f>
        <v>#REF!</v>
      </c>
      <c r="DA23" s="12" t="e">
        <f>#REF!</f>
        <v>#REF!</v>
      </c>
      <c r="DB23" s="12" t="e">
        <f>#REF!</f>
        <v>#REF!</v>
      </c>
      <c r="DC23" s="12" t="e">
        <f>#REF!</f>
        <v>#REF!</v>
      </c>
      <c r="DD23" s="12" t="e">
        <f>#REF!</f>
        <v>#REF!</v>
      </c>
      <c r="DE23" s="12" t="e">
        <f>#REF!</f>
        <v>#REF!</v>
      </c>
      <c r="DF23" s="12" t="e">
        <f>#REF!</f>
        <v>#REF!</v>
      </c>
      <c r="DG23" s="12" t="e">
        <f>#REF!</f>
        <v>#REF!</v>
      </c>
      <c r="DH23" s="12" t="e">
        <f>#REF!</f>
        <v>#REF!</v>
      </c>
      <c r="DI23" s="12" t="e">
        <f>#REF!</f>
        <v>#REF!</v>
      </c>
      <c r="DJ23" s="12" t="e">
        <f>#REF!</f>
        <v>#REF!</v>
      </c>
      <c r="DL23" s="11" t="e">
        <f>#REF!</f>
        <v>#REF!</v>
      </c>
      <c r="DM23" s="12" t="e">
        <f>#REF!</f>
        <v>#REF!</v>
      </c>
      <c r="DN23" s="12" t="e">
        <f>#REF!</f>
        <v>#REF!</v>
      </c>
      <c r="DO23" s="12" t="e">
        <f>#REF!</f>
        <v>#REF!</v>
      </c>
      <c r="DP23" s="12" t="e">
        <f>#REF!</f>
        <v>#REF!</v>
      </c>
      <c r="DQ23" s="12" t="e">
        <f>#REF!</f>
        <v>#REF!</v>
      </c>
      <c r="DR23" s="12" t="e">
        <f>#REF!</f>
        <v>#REF!</v>
      </c>
      <c r="DS23" s="12" t="e">
        <f>#REF!</f>
        <v>#REF!</v>
      </c>
      <c r="DT23" s="12" t="e">
        <f>#REF!</f>
        <v>#REF!</v>
      </c>
      <c r="DU23" s="12" t="e">
        <f>#REF!</f>
        <v>#REF!</v>
      </c>
      <c r="DV23" s="12" t="e">
        <f>#REF!</f>
        <v>#REF!</v>
      </c>
      <c r="DW23" s="12" t="e">
        <f>#REF!</f>
        <v>#REF!</v>
      </c>
      <c r="DX23" s="12" t="e">
        <f>#REF!</f>
        <v>#REF!</v>
      </c>
      <c r="DY23" s="12" t="e">
        <f>#REF!</f>
        <v>#REF!</v>
      </c>
      <c r="DZ23" s="12" t="e">
        <f>#REF!</f>
        <v>#REF!</v>
      </c>
      <c r="EA23" s="12" t="e">
        <f>#REF!</f>
        <v>#REF!</v>
      </c>
      <c r="EB23" s="12" t="e">
        <f>#REF!</f>
        <v>#REF!</v>
      </c>
      <c r="EC23" s="12" t="e">
        <f>#REF!</f>
        <v>#REF!</v>
      </c>
      <c r="EE23" s="11" t="e">
        <f>#REF!</f>
        <v>#REF!</v>
      </c>
      <c r="EF23" s="12" t="e">
        <f>#REF!</f>
        <v>#REF!</v>
      </c>
      <c r="EG23" s="12" t="e">
        <f>#REF!</f>
        <v>#REF!</v>
      </c>
      <c r="EH23" s="12" t="e">
        <f>#REF!</f>
        <v>#REF!</v>
      </c>
      <c r="EI23" s="12" t="e">
        <f>#REF!</f>
        <v>#REF!</v>
      </c>
      <c r="EJ23" s="12" t="e">
        <f>#REF!</f>
        <v>#REF!</v>
      </c>
      <c r="EK23" s="12" t="e">
        <f>#REF!</f>
        <v>#REF!</v>
      </c>
      <c r="EL23" s="12" t="e">
        <f>#REF!</f>
        <v>#REF!</v>
      </c>
      <c r="EM23" s="12" t="e">
        <f>#REF!</f>
        <v>#REF!</v>
      </c>
      <c r="EN23" s="12" t="e">
        <f>#REF!</f>
        <v>#REF!</v>
      </c>
      <c r="EO23" s="12" t="e">
        <f>#REF!</f>
        <v>#REF!</v>
      </c>
      <c r="EP23" s="12" t="e">
        <f>#REF!</f>
        <v>#REF!</v>
      </c>
      <c r="EQ23" s="12" t="e">
        <f>#REF!</f>
        <v>#REF!</v>
      </c>
      <c r="ER23" s="12" t="e">
        <f>#REF!</f>
        <v>#REF!</v>
      </c>
      <c r="ES23" s="12" t="e">
        <f>#REF!</f>
        <v>#REF!</v>
      </c>
      <c r="ET23" s="12" t="e">
        <f>#REF!</f>
        <v>#REF!</v>
      </c>
      <c r="EU23" s="12" t="e">
        <f>#REF!</f>
        <v>#REF!</v>
      </c>
      <c r="EV23" s="12" t="e">
        <f>#REF!</f>
        <v>#REF!</v>
      </c>
      <c r="EX23" s="11" t="e">
        <f>#REF!</f>
        <v>#REF!</v>
      </c>
      <c r="EY23" s="12" t="e">
        <f>#REF!</f>
        <v>#REF!</v>
      </c>
      <c r="EZ23" s="12" t="e">
        <f>#REF!</f>
        <v>#REF!</v>
      </c>
      <c r="FA23" s="12" t="e">
        <f>#REF!</f>
        <v>#REF!</v>
      </c>
      <c r="FB23" s="12" t="e">
        <f>#REF!</f>
        <v>#REF!</v>
      </c>
      <c r="FC23" s="12" t="e">
        <f>#REF!</f>
        <v>#REF!</v>
      </c>
      <c r="FD23" s="12" t="e">
        <f>#REF!</f>
        <v>#REF!</v>
      </c>
      <c r="FE23" s="12" t="e">
        <f>#REF!</f>
        <v>#REF!</v>
      </c>
      <c r="FF23" s="12" t="e">
        <f>#REF!</f>
        <v>#REF!</v>
      </c>
      <c r="FG23" s="12" t="e">
        <f>#REF!</f>
        <v>#REF!</v>
      </c>
      <c r="FH23" s="12" t="e">
        <f>#REF!</f>
        <v>#REF!</v>
      </c>
      <c r="FI23" s="12" t="e">
        <f>#REF!</f>
        <v>#REF!</v>
      </c>
      <c r="FJ23" s="12" t="e">
        <f>#REF!</f>
        <v>#REF!</v>
      </c>
      <c r="FK23" s="12" t="e">
        <f>#REF!</f>
        <v>#REF!</v>
      </c>
      <c r="FL23" s="12" t="e">
        <f>#REF!</f>
        <v>#REF!</v>
      </c>
      <c r="FM23" s="12" t="e">
        <f>#REF!</f>
        <v>#REF!</v>
      </c>
      <c r="FN23" s="12" t="e">
        <f>#REF!</f>
        <v>#REF!</v>
      </c>
      <c r="FO23" s="12" t="e">
        <f>#REF!</f>
        <v>#REF!</v>
      </c>
      <c r="FQ23" s="11" t="e">
        <f>#REF!</f>
        <v>#REF!</v>
      </c>
      <c r="FR23" s="12" t="e">
        <f>#REF!</f>
        <v>#REF!</v>
      </c>
      <c r="FS23" s="12" t="e">
        <f>#REF!</f>
        <v>#REF!</v>
      </c>
      <c r="FT23" s="12" t="e">
        <f>#REF!</f>
        <v>#REF!</v>
      </c>
      <c r="FU23" s="12" t="e">
        <f>#REF!</f>
        <v>#REF!</v>
      </c>
      <c r="FV23" s="12" t="e">
        <f>#REF!</f>
        <v>#REF!</v>
      </c>
      <c r="FW23" s="12" t="e">
        <f>#REF!</f>
        <v>#REF!</v>
      </c>
      <c r="FX23" s="12" t="e">
        <f>#REF!</f>
        <v>#REF!</v>
      </c>
      <c r="FY23" s="12" t="e">
        <f>#REF!</f>
        <v>#REF!</v>
      </c>
      <c r="FZ23" s="12" t="e">
        <f>#REF!</f>
        <v>#REF!</v>
      </c>
      <c r="GA23" s="12" t="e">
        <f>#REF!</f>
        <v>#REF!</v>
      </c>
      <c r="GB23" s="12" t="e">
        <f>#REF!</f>
        <v>#REF!</v>
      </c>
      <c r="GC23" s="12" t="e">
        <f>#REF!</f>
        <v>#REF!</v>
      </c>
      <c r="GD23" s="12" t="e">
        <f>#REF!</f>
        <v>#REF!</v>
      </c>
      <c r="GE23" s="12" t="e">
        <f>#REF!</f>
        <v>#REF!</v>
      </c>
      <c r="GF23" s="12" t="e">
        <f>#REF!</f>
        <v>#REF!</v>
      </c>
      <c r="GG23" s="12" t="e">
        <f>#REF!</f>
        <v>#REF!</v>
      </c>
      <c r="GH23" s="12" t="e">
        <f>#REF!</f>
        <v>#REF!</v>
      </c>
      <c r="GJ23" s="11" t="e">
        <f>#REF!</f>
        <v>#REF!</v>
      </c>
      <c r="GK23" s="12" t="e">
        <f>#REF!</f>
        <v>#REF!</v>
      </c>
      <c r="GL23" s="12" t="e">
        <f>#REF!</f>
        <v>#REF!</v>
      </c>
      <c r="GM23" s="12" t="e">
        <f>#REF!</f>
        <v>#REF!</v>
      </c>
      <c r="GN23" s="12" t="e">
        <f>#REF!</f>
        <v>#REF!</v>
      </c>
      <c r="GO23" s="12" t="e">
        <f>#REF!</f>
        <v>#REF!</v>
      </c>
      <c r="GP23" s="12" t="e">
        <f>#REF!</f>
        <v>#REF!</v>
      </c>
      <c r="GQ23" s="12" t="e">
        <f>#REF!</f>
        <v>#REF!</v>
      </c>
      <c r="GR23" s="12" t="e">
        <f>#REF!</f>
        <v>#REF!</v>
      </c>
      <c r="GS23" s="12" t="e">
        <f>#REF!</f>
        <v>#REF!</v>
      </c>
      <c r="GT23" s="12" t="e">
        <f>#REF!</f>
        <v>#REF!</v>
      </c>
      <c r="GU23" s="12" t="e">
        <f>#REF!</f>
        <v>#REF!</v>
      </c>
      <c r="GV23" s="12" t="e">
        <f>#REF!</f>
        <v>#REF!</v>
      </c>
      <c r="GW23" s="12" t="e">
        <f>#REF!</f>
        <v>#REF!</v>
      </c>
      <c r="GX23" s="12" t="e">
        <f>#REF!</f>
        <v>#REF!</v>
      </c>
      <c r="GY23" s="12" t="e">
        <f>#REF!</f>
        <v>#REF!</v>
      </c>
      <c r="GZ23" s="12" t="e">
        <f>#REF!</f>
        <v>#REF!</v>
      </c>
      <c r="HA23" s="12" t="e">
        <f>#REF!</f>
        <v>#REF!</v>
      </c>
      <c r="HC23" s="11" t="e">
        <f>#REF!</f>
        <v>#REF!</v>
      </c>
      <c r="HD23" s="12" t="e">
        <f>#REF!</f>
        <v>#REF!</v>
      </c>
      <c r="HE23" s="12" t="e">
        <f>#REF!</f>
        <v>#REF!</v>
      </c>
      <c r="HF23" s="12" t="e">
        <f>#REF!</f>
        <v>#REF!</v>
      </c>
      <c r="HG23" s="12" t="e">
        <f>#REF!</f>
        <v>#REF!</v>
      </c>
      <c r="HH23" s="12" t="e">
        <f>#REF!</f>
        <v>#REF!</v>
      </c>
      <c r="HI23" s="12" t="e">
        <f>#REF!</f>
        <v>#REF!</v>
      </c>
      <c r="HJ23" s="12" t="e">
        <f>#REF!</f>
        <v>#REF!</v>
      </c>
      <c r="HK23" s="12" t="e">
        <f>#REF!</f>
        <v>#REF!</v>
      </c>
      <c r="HL23" s="12" t="e">
        <f>#REF!</f>
        <v>#REF!</v>
      </c>
      <c r="HM23" s="12" t="e">
        <f>#REF!</f>
        <v>#REF!</v>
      </c>
      <c r="HN23" s="12" t="e">
        <f>#REF!</f>
        <v>#REF!</v>
      </c>
      <c r="HO23" s="12" t="e">
        <f>#REF!</f>
        <v>#REF!</v>
      </c>
      <c r="HP23" s="12" t="e">
        <f>#REF!</f>
        <v>#REF!</v>
      </c>
      <c r="HQ23" s="12" t="e">
        <f>#REF!</f>
        <v>#REF!</v>
      </c>
      <c r="HR23" s="12" t="e">
        <f>#REF!</f>
        <v>#REF!</v>
      </c>
      <c r="HS23" s="12" t="e">
        <f>#REF!</f>
        <v>#REF!</v>
      </c>
      <c r="HT23" s="12" t="e">
        <f>#REF!</f>
        <v>#REF!</v>
      </c>
      <c r="HV23" s="11" t="e">
        <f>#REF!</f>
        <v>#REF!</v>
      </c>
      <c r="HW23" s="12" t="e">
        <f>#REF!</f>
        <v>#REF!</v>
      </c>
      <c r="HX23" s="12" t="e">
        <f>#REF!</f>
        <v>#REF!</v>
      </c>
      <c r="HY23" s="12" t="e">
        <f>#REF!</f>
        <v>#REF!</v>
      </c>
      <c r="HZ23" s="12" t="e">
        <f>#REF!</f>
        <v>#REF!</v>
      </c>
      <c r="IA23" s="12" t="e">
        <f>#REF!</f>
        <v>#REF!</v>
      </c>
      <c r="IB23" s="12" t="e">
        <f>#REF!</f>
        <v>#REF!</v>
      </c>
      <c r="IC23" s="12" t="e">
        <f>#REF!</f>
        <v>#REF!</v>
      </c>
      <c r="ID23" s="12" t="e">
        <f>#REF!</f>
        <v>#REF!</v>
      </c>
      <c r="IE23" s="12" t="e">
        <f>#REF!</f>
        <v>#REF!</v>
      </c>
      <c r="IF23" s="12" t="e">
        <f>#REF!</f>
        <v>#REF!</v>
      </c>
      <c r="IG23" s="12" t="e">
        <f>#REF!</f>
        <v>#REF!</v>
      </c>
      <c r="IH23" s="12" t="e">
        <f>#REF!</f>
        <v>#REF!</v>
      </c>
      <c r="II23" s="12" t="e">
        <f>#REF!</f>
        <v>#REF!</v>
      </c>
      <c r="IJ23" s="12" t="e">
        <f>#REF!</f>
        <v>#REF!</v>
      </c>
      <c r="IK23" s="12" t="e">
        <f>#REF!</f>
        <v>#REF!</v>
      </c>
      <c r="IL23" s="12" t="e">
        <f>#REF!</f>
        <v>#REF!</v>
      </c>
      <c r="IM23" s="12" t="e">
        <f>#REF!</f>
        <v>#REF!</v>
      </c>
      <c r="IO23" s="11" t="e">
        <f>#REF!</f>
        <v>#REF!</v>
      </c>
      <c r="IP23" s="12" t="e">
        <f>#REF!</f>
        <v>#REF!</v>
      </c>
      <c r="IQ23" s="12" t="e">
        <f>#REF!</f>
        <v>#REF!</v>
      </c>
      <c r="IR23" s="12" t="e">
        <f>#REF!</f>
        <v>#REF!</v>
      </c>
      <c r="IS23" s="12" t="e">
        <f>#REF!</f>
        <v>#REF!</v>
      </c>
      <c r="IT23" s="12" t="e">
        <f>#REF!</f>
        <v>#REF!</v>
      </c>
      <c r="IU23" s="12" t="e">
        <f>#REF!</f>
        <v>#REF!</v>
      </c>
      <c r="IV23" s="12" t="e">
        <f>#REF!</f>
        <v>#REF!</v>
      </c>
      <c r="IW23" s="12" t="e">
        <f>#REF!</f>
        <v>#REF!</v>
      </c>
      <c r="IX23" s="12" t="e">
        <f>#REF!</f>
        <v>#REF!</v>
      </c>
      <c r="IY23" s="12" t="e">
        <f>#REF!</f>
        <v>#REF!</v>
      </c>
      <c r="IZ23" s="12" t="e">
        <f>#REF!</f>
        <v>#REF!</v>
      </c>
      <c r="JA23" s="12" t="e">
        <f>#REF!</f>
        <v>#REF!</v>
      </c>
      <c r="JB23" s="12" t="e">
        <f>#REF!</f>
        <v>#REF!</v>
      </c>
      <c r="JC23" s="12" t="e">
        <f>#REF!</f>
        <v>#REF!</v>
      </c>
      <c r="JD23" s="12" t="e">
        <f>#REF!</f>
        <v>#REF!</v>
      </c>
      <c r="JE23" s="12" t="e">
        <f>#REF!</f>
        <v>#REF!</v>
      </c>
      <c r="JF23" s="12" t="e">
        <f>#REF!</f>
        <v>#REF!</v>
      </c>
      <c r="JH23" s="11" t="e">
        <f>#REF!</f>
        <v>#REF!</v>
      </c>
      <c r="JI23" s="12" t="e">
        <f>#REF!</f>
        <v>#REF!</v>
      </c>
      <c r="JJ23" s="12" t="e">
        <f>#REF!</f>
        <v>#REF!</v>
      </c>
      <c r="JK23" s="12" t="e">
        <f>#REF!</f>
        <v>#REF!</v>
      </c>
      <c r="JL23" s="12" t="e">
        <f>#REF!</f>
        <v>#REF!</v>
      </c>
      <c r="JM23" s="12" t="e">
        <f>#REF!</f>
        <v>#REF!</v>
      </c>
      <c r="JN23" s="12" t="e">
        <f>#REF!</f>
        <v>#REF!</v>
      </c>
      <c r="JO23" s="12" t="e">
        <f>#REF!</f>
        <v>#REF!</v>
      </c>
      <c r="JP23" s="12" t="e">
        <f>#REF!</f>
        <v>#REF!</v>
      </c>
      <c r="JQ23" s="12" t="e">
        <f>#REF!</f>
        <v>#REF!</v>
      </c>
      <c r="JR23" s="12" t="e">
        <f>#REF!</f>
        <v>#REF!</v>
      </c>
      <c r="JS23" s="12" t="e">
        <f>#REF!</f>
        <v>#REF!</v>
      </c>
      <c r="JT23" s="12" t="e">
        <f>#REF!</f>
        <v>#REF!</v>
      </c>
      <c r="JU23" s="12" t="e">
        <f>#REF!</f>
        <v>#REF!</v>
      </c>
      <c r="JV23" s="12" t="e">
        <f>#REF!</f>
        <v>#REF!</v>
      </c>
      <c r="JW23" s="12" t="e">
        <f>#REF!</f>
        <v>#REF!</v>
      </c>
      <c r="JX23" s="12" t="e">
        <f>#REF!</f>
        <v>#REF!</v>
      </c>
      <c r="JY23" s="12" t="e">
        <f>#REF!</f>
        <v>#REF!</v>
      </c>
    </row>
    <row r="24" spans="1:285" x14ac:dyDescent="0.25">
      <c r="A24" s="7" t="s">
        <v>294</v>
      </c>
      <c r="B24" s="11" t="e">
        <f>#REF!</f>
        <v>#REF!</v>
      </c>
      <c r="C24" s="12" t="e">
        <f>#REF!</f>
        <v>#REF!</v>
      </c>
      <c r="D24" s="12" t="e">
        <f>#REF!</f>
        <v>#REF!</v>
      </c>
      <c r="E24" s="12" t="e">
        <f>#REF!</f>
        <v>#REF!</v>
      </c>
      <c r="F24" s="12" t="e">
        <f>#REF!</f>
        <v>#REF!</v>
      </c>
      <c r="G24" s="12" t="e">
        <f>#REF!</f>
        <v>#REF!</v>
      </c>
      <c r="H24" s="12" t="e">
        <f>#REF!</f>
        <v>#REF!</v>
      </c>
      <c r="I24" s="12" t="e">
        <f>#REF!</f>
        <v>#REF!</v>
      </c>
      <c r="J24" s="12" t="e">
        <f>#REF!</f>
        <v>#REF!</v>
      </c>
      <c r="K24" s="12" t="e">
        <f>#REF!</f>
        <v>#REF!</v>
      </c>
      <c r="L24" s="12" t="e">
        <f>#REF!</f>
        <v>#REF!</v>
      </c>
      <c r="M24" s="12" t="e">
        <f>#REF!</f>
        <v>#REF!</v>
      </c>
      <c r="N24" s="12" t="e">
        <f>#REF!</f>
        <v>#REF!</v>
      </c>
      <c r="O24" s="12" t="e">
        <f>#REF!</f>
        <v>#REF!</v>
      </c>
      <c r="P24" s="12" t="e">
        <f>#REF!</f>
        <v>#REF!</v>
      </c>
      <c r="Q24" s="12" t="e">
        <f>#REF!</f>
        <v>#REF!</v>
      </c>
      <c r="R24" s="12" t="e">
        <f>#REF!</f>
        <v>#REF!</v>
      </c>
      <c r="S24" s="12" t="e">
        <f>#REF!</f>
        <v>#REF!</v>
      </c>
      <c r="U24" s="11" t="e">
        <f>#REF!</f>
        <v>#REF!</v>
      </c>
      <c r="V24" s="12" t="e">
        <f>#REF!</f>
        <v>#REF!</v>
      </c>
      <c r="W24" s="12" t="e">
        <f>#REF!</f>
        <v>#REF!</v>
      </c>
      <c r="X24" s="12" t="e">
        <f>#REF!</f>
        <v>#REF!</v>
      </c>
      <c r="Y24" s="12" t="e">
        <f>#REF!</f>
        <v>#REF!</v>
      </c>
      <c r="Z24" s="12" t="e">
        <f>#REF!</f>
        <v>#REF!</v>
      </c>
      <c r="AA24" s="12" t="e">
        <f>#REF!</f>
        <v>#REF!</v>
      </c>
      <c r="AB24" s="12" t="e">
        <f>#REF!</f>
        <v>#REF!</v>
      </c>
      <c r="AC24" s="12" t="e">
        <f>#REF!</f>
        <v>#REF!</v>
      </c>
      <c r="AD24" s="12" t="e">
        <f>#REF!</f>
        <v>#REF!</v>
      </c>
      <c r="AE24" s="12" t="e">
        <f>#REF!</f>
        <v>#REF!</v>
      </c>
      <c r="AF24" s="12" t="e">
        <f>#REF!</f>
        <v>#REF!</v>
      </c>
      <c r="AG24" s="12" t="e">
        <f>#REF!</f>
        <v>#REF!</v>
      </c>
      <c r="AH24" s="12" t="e">
        <f>#REF!</f>
        <v>#REF!</v>
      </c>
      <c r="AI24" s="12" t="e">
        <f>#REF!</f>
        <v>#REF!</v>
      </c>
      <c r="AJ24" s="12" t="e">
        <f>#REF!</f>
        <v>#REF!</v>
      </c>
      <c r="AK24" s="12" t="e">
        <f>#REF!</f>
        <v>#REF!</v>
      </c>
      <c r="AL24" s="12" t="e">
        <f>#REF!</f>
        <v>#REF!</v>
      </c>
      <c r="AN24" s="11" t="e">
        <f>#REF!</f>
        <v>#REF!</v>
      </c>
      <c r="AO24" s="12" t="e">
        <f>#REF!</f>
        <v>#REF!</v>
      </c>
      <c r="AP24" s="12" t="e">
        <f>#REF!</f>
        <v>#REF!</v>
      </c>
      <c r="AQ24" s="12" t="e">
        <f>#REF!</f>
        <v>#REF!</v>
      </c>
      <c r="AR24" s="12" t="e">
        <f>#REF!</f>
        <v>#REF!</v>
      </c>
      <c r="AS24" s="12" t="e">
        <f>#REF!</f>
        <v>#REF!</v>
      </c>
      <c r="AT24" s="12" t="e">
        <f>#REF!</f>
        <v>#REF!</v>
      </c>
      <c r="AU24" s="12" t="e">
        <f>#REF!</f>
        <v>#REF!</v>
      </c>
      <c r="AV24" s="12" t="e">
        <f>#REF!</f>
        <v>#REF!</v>
      </c>
      <c r="AW24" s="12" t="e">
        <f>#REF!</f>
        <v>#REF!</v>
      </c>
      <c r="AX24" s="12" t="e">
        <f>#REF!</f>
        <v>#REF!</v>
      </c>
      <c r="AY24" s="12" t="e">
        <f>#REF!</f>
        <v>#REF!</v>
      </c>
      <c r="AZ24" s="12" t="e">
        <f>#REF!</f>
        <v>#REF!</v>
      </c>
      <c r="BA24" s="12" t="e">
        <f>#REF!</f>
        <v>#REF!</v>
      </c>
      <c r="BB24" s="12" t="e">
        <f>#REF!</f>
        <v>#REF!</v>
      </c>
      <c r="BC24" s="12" t="e">
        <f>#REF!</f>
        <v>#REF!</v>
      </c>
      <c r="BD24" s="12" t="e">
        <f>#REF!</f>
        <v>#REF!</v>
      </c>
      <c r="BE24" s="12" t="e">
        <f>#REF!</f>
        <v>#REF!</v>
      </c>
      <c r="BG24" s="11" t="e">
        <f>#REF!</f>
        <v>#REF!</v>
      </c>
      <c r="BH24" s="12" t="e">
        <f>#REF!</f>
        <v>#REF!</v>
      </c>
      <c r="BI24" s="12" t="e">
        <f>#REF!</f>
        <v>#REF!</v>
      </c>
      <c r="BJ24" s="12" t="e">
        <f>#REF!</f>
        <v>#REF!</v>
      </c>
      <c r="BK24" s="12" t="e">
        <f>#REF!</f>
        <v>#REF!</v>
      </c>
      <c r="BL24" s="12" t="e">
        <f>#REF!</f>
        <v>#REF!</v>
      </c>
      <c r="BM24" s="12" t="e">
        <f>#REF!</f>
        <v>#REF!</v>
      </c>
      <c r="BN24" s="12" t="e">
        <f>#REF!</f>
        <v>#REF!</v>
      </c>
      <c r="BO24" s="12" t="e">
        <f>#REF!</f>
        <v>#REF!</v>
      </c>
      <c r="BP24" s="12" t="e">
        <f>#REF!</f>
        <v>#REF!</v>
      </c>
      <c r="BQ24" s="12" t="e">
        <f>#REF!</f>
        <v>#REF!</v>
      </c>
      <c r="BR24" s="12" t="e">
        <f>#REF!</f>
        <v>#REF!</v>
      </c>
      <c r="BS24" s="12" t="e">
        <f>#REF!</f>
        <v>#REF!</v>
      </c>
      <c r="BT24" s="12" t="e">
        <f>#REF!</f>
        <v>#REF!</v>
      </c>
      <c r="BU24" s="12" t="e">
        <f>#REF!</f>
        <v>#REF!</v>
      </c>
      <c r="BV24" s="12" t="e">
        <f>#REF!</f>
        <v>#REF!</v>
      </c>
      <c r="BW24" s="12" t="e">
        <f>#REF!</f>
        <v>#REF!</v>
      </c>
      <c r="BX24" s="12" t="e">
        <f>#REF!</f>
        <v>#REF!</v>
      </c>
      <c r="BZ24" s="11" t="e">
        <f>#REF!</f>
        <v>#REF!</v>
      </c>
      <c r="CA24" s="12" t="e">
        <f>#REF!</f>
        <v>#REF!</v>
      </c>
      <c r="CB24" s="12" t="e">
        <f>#REF!</f>
        <v>#REF!</v>
      </c>
      <c r="CC24" s="12" t="e">
        <f>#REF!</f>
        <v>#REF!</v>
      </c>
      <c r="CD24" s="12" t="e">
        <f>#REF!</f>
        <v>#REF!</v>
      </c>
      <c r="CE24" s="12" t="e">
        <f>#REF!</f>
        <v>#REF!</v>
      </c>
      <c r="CF24" s="12" t="e">
        <f>#REF!</f>
        <v>#REF!</v>
      </c>
      <c r="CG24" s="12" t="e">
        <f>#REF!</f>
        <v>#REF!</v>
      </c>
      <c r="CH24" s="12" t="e">
        <f>#REF!</f>
        <v>#REF!</v>
      </c>
      <c r="CI24" s="12" t="e">
        <f>#REF!</f>
        <v>#REF!</v>
      </c>
      <c r="CJ24" s="12" t="e">
        <f>#REF!</f>
        <v>#REF!</v>
      </c>
      <c r="CK24" s="12" t="e">
        <f>#REF!</f>
        <v>#REF!</v>
      </c>
      <c r="CL24" s="12" t="e">
        <f>#REF!</f>
        <v>#REF!</v>
      </c>
      <c r="CM24" s="12" t="e">
        <f>#REF!</f>
        <v>#REF!</v>
      </c>
      <c r="CN24" s="12" t="e">
        <f>#REF!</f>
        <v>#REF!</v>
      </c>
      <c r="CO24" s="12" t="e">
        <f>#REF!</f>
        <v>#REF!</v>
      </c>
      <c r="CP24" s="12" t="e">
        <f>#REF!</f>
        <v>#REF!</v>
      </c>
      <c r="CQ24" s="12" t="e">
        <f>#REF!</f>
        <v>#REF!</v>
      </c>
      <c r="CS24" s="11" t="e">
        <f>#REF!</f>
        <v>#REF!</v>
      </c>
      <c r="CT24" s="12" t="e">
        <f>#REF!</f>
        <v>#REF!</v>
      </c>
      <c r="CU24" s="12" t="e">
        <f>#REF!</f>
        <v>#REF!</v>
      </c>
      <c r="CV24" s="12" t="e">
        <f>#REF!</f>
        <v>#REF!</v>
      </c>
      <c r="CW24" s="12" t="e">
        <f>#REF!</f>
        <v>#REF!</v>
      </c>
      <c r="CX24" s="12" t="e">
        <f>#REF!</f>
        <v>#REF!</v>
      </c>
      <c r="CY24" s="12" t="e">
        <f>#REF!</f>
        <v>#REF!</v>
      </c>
      <c r="CZ24" s="12" t="e">
        <f>#REF!</f>
        <v>#REF!</v>
      </c>
      <c r="DA24" s="12" t="e">
        <f>#REF!</f>
        <v>#REF!</v>
      </c>
      <c r="DB24" s="12" t="e">
        <f>#REF!</f>
        <v>#REF!</v>
      </c>
      <c r="DC24" s="12" t="e">
        <f>#REF!</f>
        <v>#REF!</v>
      </c>
      <c r="DD24" s="12" t="e">
        <f>#REF!</f>
        <v>#REF!</v>
      </c>
      <c r="DE24" s="12" t="e">
        <f>#REF!</f>
        <v>#REF!</v>
      </c>
      <c r="DF24" s="12" t="e">
        <f>#REF!</f>
        <v>#REF!</v>
      </c>
      <c r="DG24" s="12" t="e">
        <f>#REF!</f>
        <v>#REF!</v>
      </c>
      <c r="DH24" s="12" t="e">
        <f>#REF!</f>
        <v>#REF!</v>
      </c>
      <c r="DI24" s="12" t="e">
        <f>#REF!</f>
        <v>#REF!</v>
      </c>
      <c r="DJ24" s="12" t="e">
        <f>#REF!</f>
        <v>#REF!</v>
      </c>
      <c r="DL24" s="11" t="e">
        <f>#REF!</f>
        <v>#REF!</v>
      </c>
      <c r="DM24" s="12" t="e">
        <f>#REF!</f>
        <v>#REF!</v>
      </c>
      <c r="DN24" s="12" t="e">
        <f>#REF!</f>
        <v>#REF!</v>
      </c>
      <c r="DO24" s="12" t="e">
        <f>#REF!</f>
        <v>#REF!</v>
      </c>
      <c r="DP24" s="12" t="e">
        <f>#REF!</f>
        <v>#REF!</v>
      </c>
      <c r="DQ24" s="12" t="e">
        <f>#REF!</f>
        <v>#REF!</v>
      </c>
      <c r="DR24" s="12" t="e">
        <f>#REF!</f>
        <v>#REF!</v>
      </c>
      <c r="DS24" s="12" t="e">
        <f>#REF!</f>
        <v>#REF!</v>
      </c>
      <c r="DT24" s="12" t="e">
        <f>#REF!</f>
        <v>#REF!</v>
      </c>
      <c r="DU24" s="12" t="e">
        <f>#REF!</f>
        <v>#REF!</v>
      </c>
      <c r="DV24" s="12" t="e">
        <f>#REF!</f>
        <v>#REF!</v>
      </c>
      <c r="DW24" s="12" t="e">
        <f>#REF!</f>
        <v>#REF!</v>
      </c>
      <c r="DX24" s="12" t="e">
        <f>#REF!</f>
        <v>#REF!</v>
      </c>
      <c r="DY24" s="12" t="e">
        <f>#REF!</f>
        <v>#REF!</v>
      </c>
      <c r="DZ24" s="12" t="e">
        <f>#REF!</f>
        <v>#REF!</v>
      </c>
      <c r="EA24" s="12" t="e">
        <f>#REF!</f>
        <v>#REF!</v>
      </c>
      <c r="EB24" s="12" t="e">
        <f>#REF!</f>
        <v>#REF!</v>
      </c>
      <c r="EC24" s="12" t="e">
        <f>#REF!</f>
        <v>#REF!</v>
      </c>
      <c r="EE24" s="11" t="e">
        <f>#REF!</f>
        <v>#REF!</v>
      </c>
      <c r="EF24" s="12" t="e">
        <f>#REF!</f>
        <v>#REF!</v>
      </c>
      <c r="EG24" s="12" t="e">
        <f>#REF!</f>
        <v>#REF!</v>
      </c>
      <c r="EH24" s="12" t="e">
        <f>#REF!</f>
        <v>#REF!</v>
      </c>
      <c r="EI24" s="12" t="e">
        <f>#REF!</f>
        <v>#REF!</v>
      </c>
      <c r="EJ24" s="12" t="e">
        <f>#REF!</f>
        <v>#REF!</v>
      </c>
      <c r="EK24" s="12" t="e">
        <f>#REF!</f>
        <v>#REF!</v>
      </c>
      <c r="EL24" s="12" t="e">
        <f>#REF!</f>
        <v>#REF!</v>
      </c>
      <c r="EM24" s="12" t="e">
        <f>#REF!</f>
        <v>#REF!</v>
      </c>
      <c r="EN24" s="12" t="e">
        <f>#REF!</f>
        <v>#REF!</v>
      </c>
      <c r="EO24" s="12" t="e">
        <f>#REF!</f>
        <v>#REF!</v>
      </c>
      <c r="EP24" s="12" t="e">
        <f>#REF!</f>
        <v>#REF!</v>
      </c>
      <c r="EQ24" s="12" t="e">
        <f>#REF!</f>
        <v>#REF!</v>
      </c>
      <c r="ER24" s="12" t="e">
        <f>#REF!</f>
        <v>#REF!</v>
      </c>
      <c r="ES24" s="12" t="e">
        <f>#REF!</f>
        <v>#REF!</v>
      </c>
      <c r="ET24" s="12" t="e">
        <f>#REF!</f>
        <v>#REF!</v>
      </c>
      <c r="EU24" s="12" t="e">
        <f>#REF!</f>
        <v>#REF!</v>
      </c>
      <c r="EV24" s="12" t="e">
        <f>#REF!</f>
        <v>#REF!</v>
      </c>
      <c r="EX24" s="11" t="e">
        <f>#REF!</f>
        <v>#REF!</v>
      </c>
      <c r="EY24" s="12" t="e">
        <f>#REF!</f>
        <v>#REF!</v>
      </c>
      <c r="EZ24" s="12" t="e">
        <f>#REF!</f>
        <v>#REF!</v>
      </c>
      <c r="FA24" s="12" t="e">
        <f>#REF!</f>
        <v>#REF!</v>
      </c>
      <c r="FB24" s="12" t="e">
        <f>#REF!</f>
        <v>#REF!</v>
      </c>
      <c r="FC24" s="12" t="e">
        <f>#REF!</f>
        <v>#REF!</v>
      </c>
      <c r="FD24" s="12" t="e">
        <f>#REF!</f>
        <v>#REF!</v>
      </c>
      <c r="FE24" s="12" t="e">
        <f>#REF!</f>
        <v>#REF!</v>
      </c>
      <c r="FF24" s="12" t="e">
        <f>#REF!</f>
        <v>#REF!</v>
      </c>
      <c r="FG24" s="12" t="e">
        <f>#REF!</f>
        <v>#REF!</v>
      </c>
      <c r="FH24" s="12" t="e">
        <f>#REF!</f>
        <v>#REF!</v>
      </c>
      <c r="FI24" s="12" t="e">
        <f>#REF!</f>
        <v>#REF!</v>
      </c>
      <c r="FJ24" s="12" t="e">
        <f>#REF!</f>
        <v>#REF!</v>
      </c>
      <c r="FK24" s="12" t="e">
        <f>#REF!</f>
        <v>#REF!</v>
      </c>
      <c r="FL24" s="12" t="e">
        <f>#REF!</f>
        <v>#REF!</v>
      </c>
      <c r="FM24" s="12" t="e">
        <f>#REF!</f>
        <v>#REF!</v>
      </c>
      <c r="FN24" s="12" t="e">
        <f>#REF!</f>
        <v>#REF!</v>
      </c>
      <c r="FO24" s="12" t="e">
        <f>#REF!</f>
        <v>#REF!</v>
      </c>
      <c r="FQ24" s="11" t="e">
        <f>#REF!</f>
        <v>#REF!</v>
      </c>
      <c r="FR24" s="12" t="e">
        <f>#REF!</f>
        <v>#REF!</v>
      </c>
      <c r="FS24" s="12" t="e">
        <f>#REF!</f>
        <v>#REF!</v>
      </c>
      <c r="FT24" s="12" t="e">
        <f>#REF!</f>
        <v>#REF!</v>
      </c>
      <c r="FU24" s="12" t="e">
        <f>#REF!</f>
        <v>#REF!</v>
      </c>
      <c r="FV24" s="12" t="e">
        <f>#REF!</f>
        <v>#REF!</v>
      </c>
      <c r="FW24" s="12" t="e">
        <f>#REF!</f>
        <v>#REF!</v>
      </c>
      <c r="FX24" s="12" t="e">
        <f>#REF!</f>
        <v>#REF!</v>
      </c>
      <c r="FY24" s="12" t="e">
        <f>#REF!</f>
        <v>#REF!</v>
      </c>
      <c r="FZ24" s="12" t="e">
        <f>#REF!</f>
        <v>#REF!</v>
      </c>
      <c r="GA24" s="12" t="e">
        <f>#REF!</f>
        <v>#REF!</v>
      </c>
      <c r="GB24" s="12" t="e">
        <f>#REF!</f>
        <v>#REF!</v>
      </c>
      <c r="GC24" s="12" t="e">
        <f>#REF!</f>
        <v>#REF!</v>
      </c>
      <c r="GD24" s="12" t="e">
        <f>#REF!</f>
        <v>#REF!</v>
      </c>
      <c r="GE24" s="12" t="e">
        <f>#REF!</f>
        <v>#REF!</v>
      </c>
      <c r="GF24" s="12" t="e">
        <f>#REF!</f>
        <v>#REF!</v>
      </c>
      <c r="GG24" s="12" t="e">
        <f>#REF!</f>
        <v>#REF!</v>
      </c>
      <c r="GH24" s="12" t="e">
        <f>#REF!</f>
        <v>#REF!</v>
      </c>
      <c r="GJ24" s="11" t="e">
        <f>#REF!</f>
        <v>#REF!</v>
      </c>
      <c r="GK24" s="12" t="e">
        <f>#REF!</f>
        <v>#REF!</v>
      </c>
      <c r="GL24" s="12" t="e">
        <f>#REF!</f>
        <v>#REF!</v>
      </c>
      <c r="GM24" s="12" t="e">
        <f>#REF!</f>
        <v>#REF!</v>
      </c>
      <c r="GN24" s="12" t="e">
        <f>#REF!</f>
        <v>#REF!</v>
      </c>
      <c r="GO24" s="12" t="e">
        <f>#REF!</f>
        <v>#REF!</v>
      </c>
      <c r="GP24" s="12" t="e">
        <f>#REF!</f>
        <v>#REF!</v>
      </c>
      <c r="GQ24" s="12" t="e">
        <f>#REF!</f>
        <v>#REF!</v>
      </c>
      <c r="GR24" s="12" t="e">
        <f>#REF!</f>
        <v>#REF!</v>
      </c>
      <c r="GS24" s="12" t="e">
        <f>#REF!</f>
        <v>#REF!</v>
      </c>
      <c r="GT24" s="12" t="e">
        <f>#REF!</f>
        <v>#REF!</v>
      </c>
      <c r="GU24" s="12" t="e">
        <f>#REF!</f>
        <v>#REF!</v>
      </c>
      <c r="GV24" s="12" t="e">
        <f>#REF!</f>
        <v>#REF!</v>
      </c>
      <c r="GW24" s="12" t="e">
        <f>#REF!</f>
        <v>#REF!</v>
      </c>
      <c r="GX24" s="12" t="e">
        <f>#REF!</f>
        <v>#REF!</v>
      </c>
      <c r="GY24" s="12" t="e">
        <f>#REF!</f>
        <v>#REF!</v>
      </c>
      <c r="GZ24" s="12" t="e">
        <f>#REF!</f>
        <v>#REF!</v>
      </c>
      <c r="HA24" s="12" t="e">
        <f>#REF!</f>
        <v>#REF!</v>
      </c>
      <c r="HC24" s="11" t="e">
        <f>#REF!</f>
        <v>#REF!</v>
      </c>
      <c r="HD24" s="12" t="e">
        <f>#REF!</f>
        <v>#REF!</v>
      </c>
      <c r="HE24" s="12" t="e">
        <f>#REF!</f>
        <v>#REF!</v>
      </c>
      <c r="HF24" s="12" t="e">
        <f>#REF!</f>
        <v>#REF!</v>
      </c>
      <c r="HG24" s="12" t="e">
        <f>#REF!</f>
        <v>#REF!</v>
      </c>
      <c r="HH24" s="12" t="e">
        <f>#REF!</f>
        <v>#REF!</v>
      </c>
      <c r="HI24" s="12" t="e">
        <f>#REF!</f>
        <v>#REF!</v>
      </c>
      <c r="HJ24" s="12" t="e">
        <f>#REF!</f>
        <v>#REF!</v>
      </c>
      <c r="HK24" s="12" t="e">
        <f>#REF!</f>
        <v>#REF!</v>
      </c>
      <c r="HL24" s="12" t="e">
        <f>#REF!</f>
        <v>#REF!</v>
      </c>
      <c r="HM24" s="12" t="e">
        <f>#REF!</f>
        <v>#REF!</v>
      </c>
      <c r="HN24" s="12" t="e">
        <f>#REF!</f>
        <v>#REF!</v>
      </c>
      <c r="HO24" s="12" t="e">
        <f>#REF!</f>
        <v>#REF!</v>
      </c>
      <c r="HP24" s="12" t="e">
        <f>#REF!</f>
        <v>#REF!</v>
      </c>
      <c r="HQ24" s="12" t="e">
        <f>#REF!</f>
        <v>#REF!</v>
      </c>
      <c r="HR24" s="12" t="e">
        <f>#REF!</f>
        <v>#REF!</v>
      </c>
      <c r="HS24" s="12" t="e">
        <f>#REF!</f>
        <v>#REF!</v>
      </c>
      <c r="HT24" s="12" t="e">
        <f>#REF!</f>
        <v>#REF!</v>
      </c>
      <c r="HV24" s="11" t="e">
        <f>#REF!</f>
        <v>#REF!</v>
      </c>
      <c r="HW24" s="12" t="e">
        <f>#REF!</f>
        <v>#REF!</v>
      </c>
      <c r="HX24" s="12" t="e">
        <f>#REF!</f>
        <v>#REF!</v>
      </c>
      <c r="HY24" s="12" t="e">
        <f>#REF!</f>
        <v>#REF!</v>
      </c>
      <c r="HZ24" s="12" t="e">
        <f>#REF!</f>
        <v>#REF!</v>
      </c>
      <c r="IA24" s="12" t="e">
        <f>#REF!</f>
        <v>#REF!</v>
      </c>
      <c r="IB24" s="12" t="e">
        <f>#REF!</f>
        <v>#REF!</v>
      </c>
      <c r="IC24" s="12" t="e">
        <f>#REF!</f>
        <v>#REF!</v>
      </c>
      <c r="ID24" s="12" t="e">
        <f>#REF!</f>
        <v>#REF!</v>
      </c>
      <c r="IE24" s="12" t="e">
        <f>#REF!</f>
        <v>#REF!</v>
      </c>
      <c r="IF24" s="12" t="e">
        <f>#REF!</f>
        <v>#REF!</v>
      </c>
      <c r="IG24" s="12" t="e">
        <f>#REF!</f>
        <v>#REF!</v>
      </c>
      <c r="IH24" s="12" t="e">
        <f>#REF!</f>
        <v>#REF!</v>
      </c>
      <c r="II24" s="12" t="e">
        <f>#REF!</f>
        <v>#REF!</v>
      </c>
      <c r="IJ24" s="12" t="e">
        <f>#REF!</f>
        <v>#REF!</v>
      </c>
      <c r="IK24" s="12" t="e">
        <f>#REF!</f>
        <v>#REF!</v>
      </c>
      <c r="IL24" s="12" t="e">
        <f>#REF!</f>
        <v>#REF!</v>
      </c>
      <c r="IM24" s="12" t="e">
        <f>#REF!</f>
        <v>#REF!</v>
      </c>
      <c r="IO24" s="11" t="e">
        <f>#REF!</f>
        <v>#REF!</v>
      </c>
      <c r="IP24" s="12" t="e">
        <f>#REF!</f>
        <v>#REF!</v>
      </c>
      <c r="IQ24" s="12" t="e">
        <f>#REF!</f>
        <v>#REF!</v>
      </c>
      <c r="IR24" s="12" t="e">
        <f>#REF!</f>
        <v>#REF!</v>
      </c>
      <c r="IS24" s="12" t="e">
        <f>#REF!</f>
        <v>#REF!</v>
      </c>
      <c r="IT24" s="12" t="e">
        <f>#REF!</f>
        <v>#REF!</v>
      </c>
      <c r="IU24" s="12" t="e">
        <f>#REF!</f>
        <v>#REF!</v>
      </c>
      <c r="IV24" s="12" t="e">
        <f>#REF!</f>
        <v>#REF!</v>
      </c>
      <c r="IW24" s="12" t="e">
        <f>#REF!</f>
        <v>#REF!</v>
      </c>
      <c r="IX24" s="12" t="e">
        <f>#REF!</f>
        <v>#REF!</v>
      </c>
      <c r="IY24" s="12" t="e">
        <f>#REF!</f>
        <v>#REF!</v>
      </c>
      <c r="IZ24" s="12" t="e">
        <f>#REF!</f>
        <v>#REF!</v>
      </c>
      <c r="JA24" s="12" t="e">
        <f>#REF!</f>
        <v>#REF!</v>
      </c>
      <c r="JB24" s="12" t="e">
        <f>#REF!</f>
        <v>#REF!</v>
      </c>
      <c r="JC24" s="12" t="e">
        <f>#REF!</f>
        <v>#REF!</v>
      </c>
      <c r="JD24" s="12" t="e">
        <f>#REF!</f>
        <v>#REF!</v>
      </c>
      <c r="JE24" s="12" t="e">
        <f>#REF!</f>
        <v>#REF!</v>
      </c>
      <c r="JF24" s="12" t="e">
        <f>#REF!</f>
        <v>#REF!</v>
      </c>
      <c r="JH24" s="11" t="e">
        <f>#REF!</f>
        <v>#REF!</v>
      </c>
      <c r="JI24" s="12" t="e">
        <f>#REF!</f>
        <v>#REF!</v>
      </c>
      <c r="JJ24" s="12" t="e">
        <f>#REF!</f>
        <v>#REF!</v>
      </c>
      <c r="JK24" s="12" t="e">
        <f>#REF!</f>
        <v>#REF!</v>
      </c>
      <c r="JL24" s="12" t="e">
        <f>#REF!</f>
        <v>#REF!</v>
      </c>
      <c r="JM24" s="12" t="e">
        <f>#REF!</f>
        <v>#REF!</v>
      </c>
      <c r="JN24" s="12" t="e">
        <f>#REF!</f>
        <v>#REF!</v>
      </c>
      <c r="JO24" s="12" t="e">
        <f>#REF!</f>
        <v>#REF!</v>
      </c>
      <c r="JP24" s="12" t="e">
        <f>#REF!</f>
        <v>#REF!</v>
      </c>
      <c r="JQ24" s="12" t="e">
        <f>#REF!</f>
        <v>#REF!</v>
      </c>
      <c r="JR24" s="12" t="e">
        <f>#REF!</f>
        <v>#REF!</v>
      </c>
      <c r="JS24" s="12" t="e">
        <f>#REF!</f>
        <v>#REF!</v>
      </c>
      <c r="JT24" s="12" t="e">
        <f>#REF!</f>
        <v>#REF!</v>
      </c>
      <c r="JU24" s="12" t="e">
        <f>#REF!</f>
        <v>#REF!</v>
      </c>
      <c r="JV24" s="12" t="e">
        <f>#REF!</f>
        <v>#REF!</v>
      </c>
      <c r="JW24" s="12" t="e">
        <f>#REF!</f>
        <v>#REF!</v>
      </c>
      <c r="JX24" s="12" t="e">
        <f>#REF!</f>
        <v>#REF!</v>
      </c>
      <c r="JY24" s="12" t="e">
        <f>#REF!</f>
        <v>#REF!</v>
      </c>
    </row>
    <row r="25" spans="1:285" x14ac:dyDescent="0.25">
      <c r="A25" s="7" t="s">
        <v>294</v>
      </c>
      <c r="B25" s="11" t="e">
        <f>#REF!</f>
        <v>#REF!</v>
      </c>
      <c r="C25" s="12" t="e">
        <f>#REF!</f>
        <v>#REF!</v>
      </c>
      <c r="D25" s="12" t="e">
        <f>#REF!</f>
        <v>#REF!</v>
      </c>
      <c r="E25" s="12" t="e">
        <f>#REF!</f>
        <v>#REF!</v>
      </c>
      <c r="F25" s="12" t="e">
        <f>#REF!</f>
        <v>#REF!</v>
      </c>
      <c r="G25" s="12" t="e">
        <f>#REF!</f>
        <v>#REF!</v>
      </c>
      <c r="H25" s="12" t="e">
        <f>#REF!</f>
        <v>#REF!</v>
      </c>
      <c r="I25" s="12" t="e">
        <f>#REF!</f>
        <v>#REF!</v>
      </c>
      <c r="J25" s="12" t="e">
        <f>#REF!</f>
        <v>#REF!</v>
      </c>
      <c r="K25" s="12" t="e">
        <f>#REF!</f>
        <v>#REF!</v>
      </c>
      <c r="L25" s="12" t="e">
        <f>#REF!</f>
        <v>#REF!</v>
      </c>
      <c r="M25" s="12" t="e">
        <f>#REF!</f>
        <v>#REF!</v>
      </c>
      <c r="N25" s="12" t="e">
        <f>#REF!</f>
        <v>#REF!</v>
      </c>
      <c r="O25" s="12" t="e">
        <f>#REF!</f>
        <v>#REF!</v>
      </c>
      <c r="P25" s="12" t="e">
        <f>#REF!</f>
        <v>#REF!</v>
      </c>
      <c r="Q25" s="12" t="e">
        <f>#REF!</f>
        <v>#REF!</v>
      </c>
      <c r="R25" s="12" t="e">
        <f>#REF!</f>
        <v>#REF!</v>
      </c>
      <c r="S25" s="12" t="e">
        <f>#REF!</f>
        <v>#REF!</v>
      </c>
      <c r="U25" s="11" t="e">
        <f>#REF!</f>
        <v>#REF!</v>
      </c>
      <c r="V25" s="12" t="e">
        <f>#REF!</f>
        <v>#REF!</v>
      </c>
      <c r="W25" s="12" t="e">
        <f>#REF!</f>
        <v>#REF!</v>
      </c>
      <c r="X25" s="12" t="e">
        <f>#REF!</f>
        <v>#REF!</v>
      </c>
      <c r="Y25" s="12" t="e">
        <f>#REF!</f>
        <v>#REF!</v>
      </c>
      <c r="Z25" s="12" t="e">
        <f>#REF!</f>
        <v>#REF!</v>
      </c>
      <c r="AA25" s="12" t="e">
        <f>#REF!</f>
        <v>#REF!</v>
      </c>
      <c r="AB25" s="12" t="e">
        <f>#REF!</f>
        <v>#REF!</v>
      </c>
      <c r="AC25" s="12" t="e">
        <f>#REF!</f>
        <v>#REF!</v>
      </c>
      <c r="AD25" s="12" t="e">
        <f>#REF!</f>
        <v>#REF!</v>
      </c>
      <c r="AE25" s="12" t="e">
        <f>#REF!</f>
        <v>#REF!</v>
      </c>
      <c r="AF25" s="12" t="e">
        <f>#REF!</f>
        <v>#REF!</v>
      </c>
      <c r="AG25" s="12" t="e">
        <f>#REF!</f>
        <v>#REF!</v>
      </c>
      <c r="AH25" s="12" t="e">
        <f>#REF!</f>
        <v>#REF!</v>
      </c>
      <c r="AI25" s="12" t="e">
        <f>#REF!</f>
        <v>#REF!</v>
      </c>
      <c r="AJ25" s="12" t="e">
        <f>#REF!</f>
        <v>#REF!</v>
      </c>
      <c r="AK25" s="12" t="e">
        <f>#REF!</f>
        <v>#REF!</v>
      </c>
      <c r="AL25" s="12" t="e">
        <f>#REF!</f>
        <v>#REF!</v>
      </c>
      <c r="AN25" s="11" t="e">
        <f>#REF!</f>
        <v>#REF!</v>
      </c>
      <c r="AO25" s="12" t="e">
        <f>#REF!</f>
        <v>#REF!</v>
      </c>
      <c r="AP25" s="12" t="e">
        <f>#REF!</f>
        <v>#REF!</v>
      </c>
      <c r="AQ25" s="12" t="e">
        <f>#REF!</f>
        <v>#REF!</v>
      </c>
      <c r="AR25" s="12" t="e">
        <f>#REF!</f>
        <v>#REF!</v>
      </c>
      <c r="AS25" s="12" t="e">
        <f>#REF!</f>
        <v>#REF!</v>
      </c>
      <c r="AT25" s="12" t="e">
        <f>#REF!</f>
        <v>#REF!</v>
      </c>
      <c r="AU25" s="12" t="e">
        <f>#REF!</f>
        <v>#REF!</v>
      </c>
      <c r="AV25" s="12" t="e">
        <f>#REF!</f>
        <v>#REF!</v>
      </c>
      <c r="AW25" s="12" t="e">
        <f>#REF!</f>
        <v>#REF!</v>
      </c>
      <c r="AX25" s="12" t="e">
        <f>#REF!</f>
        <v>#REF!</v>
      </c>
      <c r="AY25" s="12" t="e">
        <f>#REF!</f>
        <v>#REF!</v>
      </c>
      <c r="AZ25" s="12" t="e">
        <f>#REF!</f>
        <v>#REF!</v>
      </c>
      <c r="BA25" s="12" t="e">
        <f>#REF!</f>
        <v>#REF!</v>
      </c>
      <c r="BB25" s="12" t="e">
        <f>#REF!</f>
        <v>#REF!</v>
      </c>
      <c r="BC25" s="12" t="e">
        <f>#REF!</f>
        <v>#REF!</v>
      </c>
      <c r="BD25" s="12" t="e">
        <f>#REF!</f>
        <v>#REF!</v>
      </c>
      <c r="BE25" s="12" t="e">
        <f>#REF!</f>
        <v>#REF!</v>
      </c>
      <c r="BG25" s="11" t="e">
        <f>#REF!</f>
        <v>#REF!</v>
      </c>
      <c r="BH25" s="12" t="e">
        <f>#REF!</f>
        <v>#REF!</v>
      </c>
      <c r="BI25" s="12" t="e">
        <f>#REF!</f>
        <v>#REF!</v>
      </c>
      <c r="BJ25" s="12" t="e">
        <f>#REF!</f>
        <v>#REF!</v>
      </c>
      <c r="BK25" s="12" t="e">
        <f>#REF!</f>
        <v>#REF!</v>
      </c>
      <c r="BL25" s="12" t="e">
        <f>#REF!</f>
        <v>#REF!</v>
      </c>
      <c r="BM25" s="12" t="e">
        <f>#REF!</f>
        <v>#REF!</v>
      </c>
      <c r="BN25" s="12" t="e">
        <f>#REF!</f>
        <v>#REF!</v>
      </c>
      <c r="BO25" s="12" t="e">
        <f>#REF!</f>
        <v>#REF!</v>
      </c>
      <c r="BP25" s="12" t="e">
        <f>#REF!</f>
        <v>#REF!</v>
      </c>
      <c r="BQ25" s="12" t="e">
        <f>#REF!</f>
        <v>#REF!</v>
      </c>
      <c r="BR25" s="12" t="e">
        <f>#REF!</f>
        <v>#REF!</v>
      </c>
      <c r="BS25" s="12" t="e">
        <f>#REF!</f>
        <v>#REF!</v>
      </c>
      <c r="BT25" s="12" t="e">
        <f>#REF!</f>
        <v>#REF!</v>
      </c>
      <c r="BU25" s="12" t="e">
        <f>#REF!</f>
        <v>#REF!</v>
      </c>
      <c r="BV25" s="12" t="e">
        <f>#REF!</f>
        <v>#REF!</v>
      </c>
      <c r="BW25" s="12" t="e">
        <f>#REF!</f>
        <v>#REF!</v>
      </c>
      <c r="BX25" s="12" t="e">
        <f>#REF!</f>
        <v>#REF!</v>
      </c>
      <c r="BZ25" s="11" t="e">
        <f>#REF!</f>
        <v>#REF!</v>
      </c>
      <c r="CA25" s="12" t="e">
        <f>#REF!</f>
        <v>#REF!</v>
      </c>
      <c r="CB25" s="12" t="e">
        <f>#REF!</f>
        <v>#REF!</v>
      </c>
      <c r="CC25" s="12" t="e">
        <f>#REF!</f>
        <v>#REF!</v>
      </c>
      <c r="CD25" s="12" t="e">
        <f>#REF!</f>
        <v>#REF!</v>
      </c>
      <c r="CE25" s="12" t="e">
        <f>#REF!</f>
        <v>#REF!</v>
      </c>
      <c r="CF25" s="12" t="e">
        <f>#REF!</f>
        <v>#REF!</v>
      </c>
      <c r="CG25" s="12" t="e">
        <f>#REF!</f>
        <v>#REF!</v>
      </c>
      <c r="CH25" s="12" t="e">
        <f>#REF!</f>
        <v>#REF!</v>
      </c>
      <c r="CI25" s="12" t="e">
        <f>#REF!</f>
        <v>#REF!</v>
      </c>
      <c r="CJ25" s="12" t="e">
        <f>#REF!</f>
        <v>#REF!</v>
      </c>
      <c r="CK25" s="12" t="e">
        <f>#REF!</f>
        <v>#REF!</v>
      </c>
      <c r="CL25" s="12" t="e">
        <f>#REF!</f>
        <v>#REF!</v>
      </c>
      <c r="CM25" s="12" t="e">
        <f>#REF!</f>
        <v>#REF!</v>
      </c>
      <c r="CN25" s="12" t="e">
        <f>#REF!</f>
        <v>#REF!</v>
      </c>
      <c r="CO25" s="12" t="e">
        <f>#REF!</f>
        <v>#REF!</v>
      </c>
      <c r="CP25" s="12" t="e">
        <f>#REF!</f>
        <v>#REF!</v>
      </c>
      <c r="CQ25" s="12" t="e">
        <f>#REF!</f>
        <v>#REF!</v>
      </c>
      <c r="CS25" s="11" t="e">
        <f>#REF!</f>
        <v>#REF!</v>
      </c>
      <c r="CT25" s="12" t="e">
        <f>#REF!</f>
        <v>#REF!</v>
      </c>
      <c r="CU25" s="12" t="e">
        <f>#REF!</f>
        <v>#REF!</v>
      </c>
      <c r="CV25" s="12" t="e">
        <f>#REF!</f>
        <v>#REF!</v>
      </c>
      <c r="CW25" s="12" t="e">
        <f>#REF!</f>
        <v>#REF!</v>
      </c>
      <c r="CX25" s="12" t="e">
        <f>#REF!</f>
        <v>#REF!</v>
      </c>
      <c r="CY25" s="12" t="e">
        <f>#REF!</f>
        <v>#REF!</v>
      </c>
      <c r="CZ25" s="12" t="e">
        <f>#REF!</f>
        <v>#REF!</v>
      </c>
      <c r="DA25" s="12" t="e">
        <f>#REF!</f>
        <v>#REF!</v>
      </c>
      <c r="DB25" s="12" t="e">
        <f>#REF!</f>
        <v>#REF!</v>
      </c>
      <c r="DC25" s="12" t="e">
        <f>#REF!</f>
        <v>#REF!</v>
      </c>
      <c r="DD25" s="12" t="e">
        <f>#REF!</f>
        <v>#REF!</v>
      </c>
      <c r="DE25" s="12" t="e">
        <f>#REF!</f>
        <v>#REF!</v>
      </c>
      <c r="DF25" s="12" t="e">
        <f>#REF!</f>
        <v>#REF!</v>
      </c>
      <c r="DG25" s="12" t="e">
        <f>#REF!</f>
        <v>#REF!</v>
      </c>
      <c r="DH25" s="12" t="e">
        <f>#REF!</f>
        <v>#REF!</v>
      </c>
      <c r="DI25" s="12" t="e">
        <f>#REF!</f>
        <v>#REF!</v>
      </c>
      <c r="DJ25" s="12" t="e">
        <f>#REF!</f>
        <v>#REF!</v>
      </c>
      <c r="DL25" s="11" t="e">
        <f>#REF!</f>
        <v>#REF!</v>
      </c>
      <c r="DM25" s="12" t="e">
        <f>#REF!</f>
        <v>#REF!</v>
      </c>
      <c r="DN25" s="12" t="e">
        <f>#REF!</f>
        <v>#REF!</v>
      </c>
      <c r="DO25" s="12" t="e">
        <f>#REF!</f>
        <v>#REF!</v>
      </c>
      <c r="DP25" s="12" t="e">
        <f>#REF!</f>
        <v>#REF!</v>
      </c>
      <c r="DQ25" s="12" t="e">
        <f>#REF!</f>
        <v>#REF!</v>
      </c>
      <c r="DR25" s="12" t="e">
        <f>#REF!</f>
        <v>#REF!</v>
      </c>
      <c r="DS25" s="12" t="e">
        <f>#REF!</f>
        <v>#REF!</v>
      </c>
      <c r="DT25" s="12" t="e">
        <f>#REF!</f>
        <v>#REF!</v>
      </c>
      <c r="DU25" s="12" t="e">
        <f>#REF!</f>
        <v>#REF!</v>
      </c>
      <c r="DV25" s="12" t="e">
        <f>#REF!</f>
        <v>#REF!</v>
      </c>
      <c r="DW25" s="12" t="e">
        <f>#REF!</f>
        <v>#REF!</v>
      </c>
      <c r="DX25" s="12" t="e">
        <f>#REF!</f>
        <v>#REF!</v>
      </c>
      <c r="DY25" s="12" t="e">
        <f>#REF!</f>
        <v>#REF!</v>
      </c>
      <c r="DZ25" s="12" t="e">
        <f>#REF!</f>
        <v>#REF!</v>
      </c>
      <c r="EA25" s="12" t="e">
        <f>#REF!</f>
        <v>#REF!</v>
      </c>
      <c r="EB25" s="12" t="e">
        <f>#REF!</f>
        <v>#REF!</v>
      </c>
      <c r="EC25" s="12" t="e">
        <f>#REF!</f>
        <v>#REF!</v>
      </c>
      <c r="EE25" s="11" t="e">
        <f>#REF!</f>
        <v>#REF!</v>
      </c>
      <c r="EF25" s="12" t="e">
        <f>#REF!</f>
        <v>#REF!</v>
      </c>
      <c r="EG25" s="12" t="e">
        <f>#REF!</f>
        <v>#REF!</v>
      </c>
      <c r="EH25" s="12" t="e">
        <f>#REF!</f>
        <v>#REF!</v>
      </c>
      <c r="EI25" s="12" t="e">
        <f>#REF!</f>
        <v>#REF!</v>
      </c>
      <c r="EJ25" s="12" t="e">
        <f>#REF!</f>
        <v>#REF!</v>
      </c>
      <c r="EK25" s="12" t="e">
        <f>#REF!</f>
        <v>#REF!</v>
      </c>
      <c r="EL25" s="12" t="e">
        <f>#REF!</f>
        <v>#REF!</v>
      </c>
      <c r="EM25" s="12" t="e">
        <f>#REF!</f>
        <v>#REF!</v>
      </c>
      <c r="EN25" s="12" t="e">
        <f>#REF!</f>
        <v>#REF!</v>
      </c>
      <c r="EO25" s="12" t="e">
        <f>#REF!</f>
        <v>#REF!</v>
      </c>
      <c r="EP25" s="12" t="e">
        <f>#REF!</f>
        <v>#REF!</v>
      </c>
      <c r="EQ25" s="12" t="e">
        <f>#REF!</f>
        <v>#REF!</v>
      </c>
      <c r="ER25" s="12" t="e">
        <f>#REF!</f>
        <v>#REF!</v>
      </c>
      <c r="ES25" s="12" t="e">
        <f>#REF!</f>
        <v>#REF!</v>
      </c>
      <c r="ET25" s="12" t="e">
        <f>#REF!</f>
        <v>#REF!</v>
      </c>
      <c r="EU25" s="12" t="e">
        <f>#REF!</f>
        <v>#REF!</v>
      </c>
      <c r="EV25" s="12" t="e">
        <f>#REF!</f>
        <v>#REF!</v>
      </c>
      <c r="EX25" s="11" t="e">
        <f>#REF!</f>
        <v>#REF!</v>
      </c>
      <c r="EY25" s="12" t="e">
        <f>#REF!</f>
        <v>#REF!</v>
      </c>
      <c r="EZ25" s="12" t="e">
        <f>#REF!</f>
        <v>#REF!</v>
      </c>
      <c r="FA25" s="12" t="e">
        <f>#REF!</f>
        <v>#REF!</v>
      </c>
      <c r="FB25" s="12" t="e">
        <f>#REF!</f>
        <v>#REF!</v>
      </c>
      <c r="FC25" s="12" t="e">
        <f>#REF!</f>
        <v>#REF!</v>
      </c>
      <c r="FD25" s="12" t="e">
        <f>#REF!</f>
        <v>#REF!</v>
      </c>
      <c r="FE25" s="12" t="e">
        <f>#REF!</f>
        <v>#REF!</v>
      </c>
      <c r="FF25" s="12" t="e">
        <f>#REF!</f>
        <v>#REF!</v>
      </c>
      <c r="FG25" s="12" t="e">
        <f>#REF!</f>
        <v>#REF!</v>
      </c>
      <c r="FH25" s="12" t="e">
        <f>#REF!</f>
        <v>#REF!</v>
      </c>
      <c r="FI25" s="12" t="e">
        <f>#REF!</f>
        <v>#REF!</v>
      </c>
      <c r="FJ25" s="12" t="e">
        <f>#REF!</f>
        <v>#REF!</v>
      </c>
      <c r="FK25" s="12" t="e">
        <f>#REF!</f>
        <v>#REF!</v>
      </c>
      <c r="FL25" s="12" t="e">
        <f>#REF!</f>
        <v>#REF!</v>
      </c>
      <c r="FM25" s="12" t="e">
        <f>#REF!</f>
        <v>#REF!</v>
      </c>
      <c r="FN25" s="12" t="e">
        <f>#REF!</f>
        <v>#REF!</v>
      </c>
      <c r="FO25" s="12" t="e">
        <f>#REF!</f>
        <v>#REF!</v>
      </c>
      <c r="FQ25" s="11" t="e">
        <f>#REF!</f>
        <v>#REF!</v>
      </c>
      <c r="FR25" s="12" t="e">
        <f>#REF!</f>
        <v>#REF!</v>
      </c>
      <c r="FS25" s="12" t="e">
        <f>#REF!</f>
        <v>#REF!</v>
      </c>
      <c r="FT25" s="12" t="e">
        <f>#REF!</f>
        <v>#REF!</v>
      </c>
      <c r="FU25" s="12" t="e">
        <f>#REF!</f>
        <v>#REF!</v>
      </c>
      <c r="FV25" s="12" t="e">
        <f>#REF!</f>
        <v>#REF!</v>
      </c>
      <c r="FW25" s="12" t="e">
        <f>#REF!</f>
        <v>#REF!</v>
      </c>
      <c r="FX25" s="12" t="e">
        <f>#REF!</f>
        <v>#REF!</v>
      </c>
      <c r="FY25" s="12" t="e">
        <f>#REF!</f>
        <v>#REF!</v>
      </c>
      <c r="FZ25" s="12" t="e">
        <f>#REF!</f>
        <v>#REF!</v>
      </c>
      <c r="GA25" s="12" t="e">
        <f>#REF!</f>
        <v>#REF!</v>
      </c>
      <c r="GB25" s="12" t="e">
        <f>#REF!</f>
        <v>#REF!</v>
      </c>
      <c r="GC25" s="12" t="e">
        <f>#REF!</f>
        <v>#REF!</v>
      </c>
      <c r="GD25" s="12" t="e">
        <f>#REF!</f>
        <v>#REF!</v>
      </c>
      <c r="GE25" s="12" t="e">
        <f>#REF!</f>
        <v>#REF!</v>
      </c>
      <c r="GF25" s="12" t="e">
        <f>#REF!</f>
        <v>#REF!</v>
      </c>
      <c r="GG25" s="12" t="e">
        <f>#REF!</f>
        <v>#REF!</v>
      </c>
      <c r="GH25" s="12" t="e">
        <f>#REF!</f>
        <v>#REF!</v>
      </c>
      <c r="GJ25" s="11" t="e">
        <f>#REF!</f>
        <v>#REF!</v>
      </c>
      <c r="GK25" s="12" t="e">
        <f>#REF!</f>
        <v>#REF!</v>
      </c>
      <c r="GL25" s="12" t="e">
        <f>#REF!</f>
        <v>#REF!</v>
      </c>
      <c r="GM25" s="12" t="e">
        <f>#REF!</f>
        <v>#REF!</v>
      </c>
      <c r="GN25" s="12" t="e">
        <f>#REF!</f>
        <v>#REF!</v>
      </c>
      <c r="GO25" s="12" t="e">
        <f>#REF!</f>
        <v>#REF!</v>
      </c>
      <c r="GP25" s="12" t="e">
        <f>#REF!</f>
        <v>#REF!</v>
      </c>
      <c r="GQ25" s="12" t="e">
        <f>#REF!</f>
        <v>#REF!</v>
      </c>
      <c r="GR25" s="12" t="e">
        <f>#REF!</f>
        <v>#REF!</v>
      </c>
      <c r="GS25" s="12" t="e">
        <f>#REF!</f>
        <v>#REF!</v>
      </c>
      <c r="GT25" s="12" t="e">
        <f>#REF!</f>
        <v>#REF!</v>
      </c>
      <c r="GU25" s="12" t="e">
        <f>#REF!</f>
        <v>#REF!</v>
      </c>
      <c r="GV25" s="12" t="e">
        <f>#REF!</f>
        <v>#REF!</v>
      </c>
      <c r="GW25" s="12" t="e">
        <f>#REF!</f>
        <v>#REF!</v>
      </c>
      <c r="GX25" s="12" t="e">
        <f>#REF!</f>
        <v>#REF!</v>
      </c>
      <c r="GY25" s="12" t="e">
        <f>#REF!</f>
        <v>#REF!</v>
      </c>
      <c r="GZ25" s="12" t="e">
        <f>#REF!</f>
        <v>#REF!</v>
      </c>
      <c r="HA25" s="12" t="e">
        <f>#REF!</f>
        <v>#REF!</v>
      </c>
      <c r="HC25" s="11" t="e">
        <f>#REF!</f>
        <v>#REF!</v>
      </c>
      <c r="HD25" s="12" t="e">
        <f>#REF!</f>
        <v>#REF!</v>
      </c>
      <c r="HE25" s="12" t="e">
        <f>#REF!</f>
        <v>#REF!</v>
      </c>
      <c r="HF25" s="12" t="e">
        <f>#REF!</f>
        <v>#REF!</v>
      </c>
      <c r="HG25" s="12" t="e">
        <f>#REF!</f>
        <v>#REF!</v>
      </c>
      <c r="HH25" s="12" t="e">
        <f>#REF!</f>
        <v>#REF!</v>
      </c>
      <c r="HI25" s="12" t="e">
        <f>#REF!</f>
        <v>#REF!</v>
      </c>
      <c r="HJ25" s="12" t="e">
        <f>#REF!</f>
        <v>#REF!</v>
      </c>
      <c r="HK25" s="12" t="e">
        <f>#REF!</f>
        <v>#REF!</v>
      </c>
      <c r="HL25" s="12" t="e">
        <f>#REF!</f>
        <v>#REF!</v>
      </c>
      <c r="HM25" s="12" t="e">
        <f>#REF!</f>
        <v>#REF!</v>
      </c>
      <c r="HN25" s="12" t="e">
        <f>#REF!</f>
        <v>#REF!</v>
      </c>
      <c r="HO25" s="12" t="e">
        <f>#REF!</f>
        <v>#REF!</v>
      </c>
      <c r="HP25" s="12" t="e">
        <f>#REF!</f>
        <v>#REF!</v>
      </c>
      <c r="HQ25" s="12" t="e">
        <f>#REF!</f>
        <v>#REF!</v>
      </c>
      <c r="HR25" s="12" t="e">
        <f>#REF!</f>
        <v>#REF!</v>
      </c>
      <c r="HS25" s="12" t="e">
        <f>#REF!</f>
        <v>#REF!</v>
      </c>
      <c r="HT25" s="12" t="e">
        <f>#REF!</f>
        <v>#REF!</v>
      </c>
      <c r="HV25" s="11" t="e">
        <f>#REF!</f>
        <v>#REF!</v>
      </c>
      <c r="HW25" s="12" t="e">
        <f>#REF!</f>
        <v>#REF!</v>
      </c>
      <c r="HX25" s="12" t="e">
        <f>#REF!</f>
        <v>#REF!</v>
      </c>
      <c r="HY25" s="12" t="e">
        <f>#REF!</f>
        <v>#REF!</v>
      </c>
      <c r="HZ25" s="12" t="e">
        <f>#REF!</f>
        <v>#REF!</v>
      </c>
      <c r="IA25" s="12" t="e">
        <f>#REF!</f>
        <v>#REF!</v>
      </c>
      <c r="IB25" s="12" t="e">
        <f>#REF!</f>
        <v>#REF!</v>
      </c>
      <c r="IC25" s="12" t="e">
        <f>#REF!</f>
        <v>#REF!</v>
      </c>
      <c r="ID25" s="12" t="e">
        <f>#REF!</f>
        <v>#REF!</v>
      </c>
      <c r="IE25" s="12" t="e">
        <f>#REF!</f>
        <v>#REF!</v>
      </c>
      <c r="IF25" s="12" t="e">
        <f>#REF!</f>
        <v>#REF!</v>
      </c>
      <c r="IG25" s="12" t="e">
        <f>#REF!</f>
        <v>#REF!</v>
      </c>
      <c r="IH25" s="12" t="e">
        <f>#REF!</f>
        <v>#REF!</v>
      </c>
      <c r="II25" s="12" t="e">
        <f>#REF!</f>
        <v>#REF!</v>
      </c>
      <c r="IJ25" s="12" t="e">
        <f>#REF!</f>
        <v>#REF!</v>
      </c>
      <c r="IK25" s="12" t="e">
        <f>#REF!</f>
        <v>#REF!</v>
      </c>
      <c r="IL25" s="12" t="e">
        <f>#REF!</f>
        <v>#REF!</v>
      </c>
      <c r="IM25" s="12" t="e">
        <f>#REF!</f>
        <v>#REF!</v>
      </c>
      <c r="IO25" s="11" t="e">
        <f>#REF!</f>
        <v>#REF!</v>
      </c>
      <c r="IP25" s="12" t="e">
        <f>#REF!</f>
        <v>#REF!</v>
      </c>
      <c r="IQ25" s="12" t="e">
        <f>#REF!</f>
        <v>#REF!</v>
      </c>
      <c r="IR25" s="12" t="e">
        <f>#REF!</f>
        <v>#REF!</v>
      </c>
      <c r="IS25" s="12" t="e">
        <f>#REF!</f>
        <v>#REF!</v>
      </c>
      <c r="IT25" s="12" t="e">
        <f>#REF!</f>
        <v>#REF!</v>
      </c>
      <c r="IU25" s="12" t="e">
        <f>#REF!</f>
        <v>#REF!</v>
      </c>
      <c r="IV25" s="12" t="e">
        <f>#REF!</f>
        <v>#REF!</v>
      </c>
      <c r="IW25" s="12" t="e">
        <f>#REF!</f>
        <v>#REF!</v>
      </c>
      <c r="IX25" s="12" t="e">
        <f>#REF!</f>
        <v>#REF!</v>
      </c>
      <c r="IY25" s="12" t="e">
        <f>#REF!</f>
        <v>#REF!</v>
      </c>
      <c r="IZ25" s="12" t="e">
        <f>#REF!</f>
        <v>#REF!</v>
      </c>
      <c r="JA25" s="12" t="e">
        <f>#REF!</f>
        <v>#REF!</v>
      </c>
      <c r="JB25" s="12" t="e">
        <f>#REF!</f>
        <v>#REF!</v>
      </c>
      <c r="JC25" s="12" t="e">
        <f>#REF!</f>
        <v>#REF!</v>
      </c>
      <c r="JD25" s="12" t="e">
        <f>#REF!</f>
        <v>#REF!</v>
      </c>
      <c r="JE25" s="12" t="e">
        <f>#REF!</f>
        <v>#REF!</v>
      </c>
      <c r="JF25" s="12" t="e">
        <f>#REF!</f>
        <v>#REF!</v>
      </c>
      <c r="JH25" s="11" t="e">
        <f>#REF!</f>
        <v>#REF!</v>
      </c>
      <c r="JI25" s="12" t="e">
        <f>#REF!</f>
        <v>#REF!</v>
      </c>
      <c r="JJ25" s="12" t="e">
        <f>#REF!</f>
        <v>#REF!</v>
      </c>
      <c r="JK25" s="12" t="e">
        <f>#REF!</f>
        <v>#REF!</v>
      </c>
      <c r="JL25" s="12" t="e">
        <f>#REF!</f>
        <v>#REF!</v>
      </c>
      <c r="JM25" s="12" t="e">
        <f>#REF!</f>
        <v>#REF!</v>
      </c>
      <c r="JN25" s="12" t="e">
        <f>#REF!</f>
        <v>#REF!</v>
      </c>
      <c r="JO25" s="12" t="e">
        <f>#REF!</f>
        <v>#REF!</v>
      </c>
      <c r="JP25" s="12" t="e">
        <f>#REF!</f>
        <v>#REF!</v>
      </c>
      <c r="JQ25" s="12" t="e">
        <f>#REF!</f>
        <v>#REF!</v>
      </c>
      <c r="JR25" s="12" t="e">
        <f>#REF!</f>
        <v>#REF!</v>
      </c>
      <c r="JS25" s="12" t="e">
        <f>#REF!</f>
        <v>#REF!</v>
      </c>
      <c r="JT25" s="12" t="e">
        <f>#REF!</f>
        <v>#REF!</v>
      </c>
      <c r="JU25" s="12" t="e">
        <f>#REF!</f>
        <v>#REF!</v>
      </c>
      <c r="JV25" s="12" t="e">
        <f>#REF!</f>
        <v>#REF!</v>
      </c>
      <c r="JW25" s="12" t="e">
        <f>#REF!</f>
        <v>#REF!</v>
      </c>
      <c r="JX25" s="12" t="e">
        <f>#REF!</f>
        <v>#REF!</v>
      </c>
      <c r="JY25" s="12" t="e">
        <f>#REF!</f>
        <v>#REF!</v>
      </c>
    </row>
    <row r="26" spans="1:285" x14ac:dyDescent="0.25">
      <c r="A26" s="7" t="s">
        <v>294</v>
      </c>
      <c r="B26" s="11" t="e">
        <f>#REF!</f>
        <v>#REF!</v>
      </c>
      <c r="C26" s="12" t="e">
        <f>#REF!</f>
        <v>#REF!</v>
      </c>
      <c r="D26" s="12" t="e">
        <f>#REF!</f>
        <v>#REF!</v>
      </c>
      <c r="E26" s="12" t="e">
        <f>#REF!</f>
        <v>#REF!</v>
      </c>
      <c r="F26" s="12" t="e">
        <f>#REF!</f>
        <v>#REF!</v>
      </c>
      <c r="G26" s="12" t="e">
        <f>#REF!</f>
        <v>#REF!</v>
      </c>
      <c r="H26" s="12" t="e">
        <f>#REF!</f>
        <v>#REF!</v>
      </c>
      <c r="I26" s="12" t="e">
        <f>#REF!</f>
        <v>#REF!</v>
      </c>
      <c r="J26" s="12" t="e">
        <f>#REF!</f>
        <v>#REF!</v>
      </c>
      <c r="K26" s="12" t="e">
        <f>#REF!</f>
        <v>#REF!</v>
      </c>
      <c r="L26" s="12" t="e">
        <f>#REF!</f>
        <v>#REF!</v>
      </c>
      <c r="M26" s="12" t="e">
        <f>#REF!</f>
        <v>#REF!</v>
      </c>
      <c r="N26" s="12" t="e">
        <f>#REF!</f>
        <v>#REF!</v>
      </c>
      <c r="O26" s="12" t="e">
        <f>#REF!</f>
        <v>#REF!</v>
      </c>
      <c r="P26" s="12" t="e">
        <f>#REF!</f>
        <v>#REF!</v>
      </c>
      <c r="Q26" s="12" t="e">
        <f>#REF!</f>
        <v>#REF!</v>
      </c>
      <c r="R26" s="12" t="e">
        <f>#REF!</f>
        <v>#REF!</v>
      </c>
      <c r="S26" s="12" t="e">
        <f>#REF!</f>
        <v>#REF!</v>
      </c>
      <c r="U26" s="11" t="e">
        <f>#REF!</f>
        <v>#REF!</v>
      </c>
      <c r="V26" s="12" t="e">
        <f>#REF!</f>
        <v>#REF!</v>
      </c>
      <c r="W26" s="12" t="e">
        <f>#REF!</f>
        <v>#REF!</v>
      </c>
      <c r="X26" s="12" t="e">
        <f>#REF!</f>
        <v>#REF!</v>
      </c>
      <c r="Y26" s="12" t="e">
        <f>#REF!</f>
        <v>#REF!</v>
      </c>
      <c r="Z26" s="12" t="e">
        <f>#REF!</f>
        <v>#REF!</v>
      </c>
      <c r="AA26" s="12" t="e">
        <f>#REF!</f>
        <v>#REF!</v>
      </c>
      <c r="AB26" s="12" t="e">
        <f>#REF!</f>
        <v>#REF!</v>
      </c>
      <c r="AC26" s="12" t="e">
        <f>#REF!</f>
        <v>#REF!</v>
      </c>
      <c r="AD26" s="12" t="e">
        <f>#REF!</f>
        <v>#REF!</v>
      </c>
      <c r="AE26" s="12" t="e">
        <f>#REF!</f>
        <v>#REF!</v>
      </c>
      <c r="AF26" s="12" t="e">
        <f>#REF!</f>
        <v>#REF!</v>
      </c>
      <c r="AG26" s="12" t="e">
        <f>#REF!</f>
        <v>#REF!</v>
      </c>
      <c r="AH26" s="12" t="e">
        <f>#REF!</f>
        <v>#REF!</v>
      </c>
      <c r="AI26" s="12" t="e">
        <f>#REF!</f>
        <v>#REF!</v>
      </c>
      <c r="AJ26" s="12" t="e">
        <f>#REF!</f>
        <v>#REF!</v>
      </c>
      <c r="AK26" s="12" t="e">
        <f>#REF!</f>
        <v>#REF!</v>
      </c>
      <c r="AL26" s="12" t="e">
        <f>#REF!</f>
        <v>#REF!</v>
      </c>
      <c r="AN26" s="11" t="e">
        <f>#REF!</f>
        <v>#REF!</v>
      </c>
      <c r="AO26" s="12" t="e">
        <f>#REF!</f>
        <v>#REF!</v>
      </c>
      <c r="AP26" s="12" t="e">
        <f>#REF!</f>
        <v>#REF!</v>
      </c>
      <c r="AQ26" s="12" t="e">
        <f>#REF!</f>
        <v>#REF!</v>
      </c>
      <c r="AR26" s="12" t="e">
        <f>#REF!</f>
        <v>#REF!</v>
      </c>
      <c r="AS26" s="12" t="e">
        <f>#REF!</f>
        <v>#REF!</v>
      </c>
      <c r="AT26" s="12" t="e">
        <f>#REF!</f>
        <v>#REF!</v>
      </c>
      <c r="AU26" s="12" t="e">
        <f>#REF!</f>
        <v>#REF!</v>
      </c>
      <c r="AV26" s="12" t="e">
        <f>#REF!</f>
        <v>#REF!</v>
      </c>
      <c r="AW26" s="12" t="e">
        <f>#REF!</f>
        <v>#REF!</v>
      </c>
      <c r="AX26" s="12" t="e">
        <f>#REF!</f>
        <v>#REF!</v>
      </c>
      <c r="AY26" s="12" t="e">
        <f>#REF!</f>
        <v>#REF!</v>
      </c>
      <c r="AZ26" s="12" t="e">
        <f>#REF!</f>
        <v>#REF!</v>
      </c>
      <c r="BA26" s="12" t="e">
        <f>#REF!</f>
        <v>#REF!</v>
      </c>
      <c r="BB26" s="12" t="e">
        <f>#REF!</f>
        <v>#REF!</v>
      </c>
      <c r="BC26" s="12" t="e">
        <f>#REF!</f>
        <v>#REF!</v>
      </c>
      <c r="BD26" s="12" t="e">
        <f>#REF!</f>
        <v>#REF!</v>
      </c>
      <c r="BE26" s="12" t="e">
        <f>#REF!</f>
        <v>#REF!</v>
      </c>
      <c r="BG26" s="11" t="e">
        <f>#REF!</f>
        <v>#REF!</v>
      </c>
      <c r="BH26" s="12" t="e">
        <f>#REF!</f>
        <v>#REF!</v>
      </c>
      <c r="BI26" s="12" t="e">
        <f>#REF!</f>
        <v>#REF!</v>
      </c>
      <c r="BJ26" s="12" t="e">
        <f>#REF!</f>
        <v>#REF!</v>
      </c>
      <c r="BK26" s="12" t="e">
        <f>#REF!</f>
        <v>#REF!</v>
      </c>
      <c r="BL26" s="12" t="e">
        <f>#REF!</f>
        <v>#REF!</v>
      </c>
      <c r="BM26" s="12" t="e">
        <f>#REF!</f>
        <v>#REF!</v>
      </c>
      <c r="BN26" s="12" t="e">
        <f>#REF!</f>
        <v>#REF!</v>
      </c>
      <c r="BO26" s="12" t="e">
        <f>#REF!</f>
        <v>#REF!</v>
      </c>
      <c r="BP26" s="12" t="e">
        <f>#REF!</f>
        <v>#REF!</v>
      </c>
      <c r="BQ26" s="12" t="e">
        <f>#REF!</f>
        <v>#REF!</v>
      </c>
      <c r="BR26" s="12" t="e">
        <f>#REF!</f>
        <v>#REF!</v>
      </c>
      <c r="BS26" s="12" t="e">
        <f>#REF!</f>
        <v>#REF!</v>
      </c>
      <c r="BT26" s="12" t="e">
        <f>#REF!</f>
        <v>#REF!</v>
      </c>
      <c r="BU26" s="12" t="e">
        <f>#REF!</f>
        <v>#REF!</v>
      </c>
      <c r="BV26" s="12" t="e">
        <f>#REF!</f>
        <v>#REF!</v>
      </c>
      <c r="BW26" s="12" t="e">
        <f>#REF!</f>
        <v>#REF!</v>
      </c>
      <c r="BX26" s="12" t="e">
        <f>#REF!</f>
        <v>#REF!</v>
      </c>
      <c r="BZ26" s="11" t="e">
        <f>#REF!</f>
        <v>#REF!</v>
      </c>
      <c r="CA26" s="12" t="e">
        <f>#REF!</f>
        <v>#REF!</v>
      </c>
      <c r="CB26" s="12" t="e">
        <f>#REF!</f>
        <v>#REF!</v>
      </c>
      <c r="CC26" s="12" t="e">
        <f>#REF!</f>
        <v>#REF!</v>
      </c>
      <c r="CD26" s="12" t="e">
        <f>#REF!</f>
        <v>#REF!</v>
      </c>
      <c r="CE26" s="12" t="e">
        <f>#REF!</f>
        <v>#REF!</v>
      </c>
      <c r="CF26" s="12" t="e">
        <f>#REF!</f>
        <v>#REF!</v>
      </c>
      <c r="CG26" s="12" t="e">
        <f>#REF!</f>
        <v>#REF!</v>
      </c>
      <c r="CH26" s="12" t="e">
        <f>#REF!</f>
        <v>#REF!</v>
      </c>
      <c r="CI26" s="12" t="e">
        <f>#REF!</f>
        <v>#REF!</v>
      </c>
      <c r="CJ26" s="12" t="e">
        <f>#REF!</f>
        <v>#REF!</v>
      </c>
      <c r="CK26" s="12" t="e">
        <f>#REF!</f>
        <v>#REF!</v>
      </c>
      <c r="CL26" s="12" t="e">
        <f>#REF!</f>
        <v>#REF!</v>
      </c>
      <c r="CM26" s="12" t="e">
        <f>#REF!</f>
        <v>#REF!</v>
      </c>
      <c r="CN26" s="12" t="e">
        <f>#REF!</f>
        <v>#REF!</v>
      </c>
      <c r="CO26" s="12" t="e">
        <f>#REF!</f>
        <v>#REF!</v>
      </c>
      <c r="CP26" s="12" t="e">
        <f>#REF!</f>
        <v>#REF!</v>
      </c>
      <c r="CQ26" s="12" t="e">
        <f>#REF!</f>
        <v>#REF!</v>
      </c>
      <c r="CS26" s="11" t="e">
        <f>#REF!</f>
        <v>#REF!</v>
      </c>
      <c r="CT26" s="12" t="e">
        <f>#REF!</f>
        <v>#REF!</v>
      </c>
      <c r="CU26" s="12" t="e">
        <f>#REF!</f>
        <v>#REF!</v>
      </c>
      <c r="CV26" s="12" t="e">
        <f>#REF!</f>
        <v>#REF!</v>
      </c>
      <c r="CW26" s="12" t="e">
        <f>#REF!</f>
        <v>#REF!</v>
      </c>
      <c r="CX26" s="12" t="e">
        <f>#REF!</f>
        <v>#REF!</v>
      </c>
      <c r="CY26" s="12" t="e">
        <f>#REF!</f>
        <v>#REF!</v>
      </c>
      <c r="CZ26" s="12" t="e">
        <f>#REF!</f>
        <v>#REF!</v>
      </c>
      <c r="DA26" s="12" t="e">
        <f>#REF!</f>
        <v>#REF!</v>
      </c>
      <c r="DB26" s="12" t="e">
        <f>#REF!</f>
        <v>#REF!</v>
      </c>
      <c r="DC26" s="12" t="e">
        <f>#REF!</f>
        <v>#REF!</v>
      </c>
      <c r="DD26" s="12" t="e">
        <f>#REF!</f>
        <v>#REF!</v>
      </c>
      <c r="DE26" s="12" t="e">
        <f>#REF!</f>
        <v>#REF!</v>
      </c>
      <c r="DF26" s="12" t="e">
        <f>#REF!</f>
        <v>#REF!</v>
      </c>
      <c r="DG26" s="12" t="e">
        <f>#REF!</f>
        <v>#REF!</v>
      </c>
      <c r="DH26" s="12" t="e">
        <f>#REF!</f>
        <v>#REF!</v>
      </c>
      <c r="DI26" s="12" t="e">
        <f>#REF!</f>
        <v>#REF!</v>
      </c>
      <c r="DJ26" s="12" t="e">
        <f>#REF!</f>
        <v>#REF!</v>
      </c>
      <c r="DL26" s="11" t="e">
        <f>#REF!</f>
        <v>#REF!</v>
      </c>
      <c r="DM26" s="12" t="e">
        <f>#REF!</f>
        <v>#REF!</v>
      </c>
      <c r="DN26" s="12" t="e">
        <f>#REF!</f>
        <v>#REF!</v>
      </c>
      <c r="DO26" s="12" t="e">
        <f>#REF!</f>
        <v>#REF!</v>
      </c>
      <c r="DP26" s="12" t="e">
        <f>#REF!</f>
        <v>#REF!</v>
      </c>
      <c r="DQ26" s="12" t="e">
        <f>#REF!</f>
        <v>#REF!</v>
      </c>
      <c r="DR26" s="12" t="e">
        <f>#REF!</f>
        <v>#REF!</v>
      </c>
      <c r="DS26" s="12" t="e">
        <f>#REF!</f>
        <v>#REF!</v>
      </c>
      <c r="DT26" s="12" t="e">
        <f>#REF!</f>
        <v>#REF!</v>
      </c>
      <c r="DU26" s="12" t="e">
        <f>#REF!</f>
        <v>#REF!</v>
      </c>
      <c r="DV26" s="12" t="e">
        <f>#REF!</f>
        <v>#REF!</v>
      </c>
      <c r="DW26" s="12" t="e">
        <f>#REF!</f>
        <v>#REF!</v>
      </c>
      <c r="DX26" s="12" t="e">
        <f>#REF!</f>
        <v>#REF!</v>
      </c>
      <c r="DY26" s="12" t="e">
        <f>#REF!</f>
        <v>#REF!</v>
      </c>
      <c r="DZ26" s="12" t="e">
        <f>#REF!</f>
        <v>#REF!</v>
      </c>
      <c r="EA26" s="12" t="e">
        <f>#REF!</f>
        <v>#REF!</v>
      </c>
      <c r="EB26" s="12" t="e">
        <f>#REF!</f>
        <v>#REF!</v>
      </c>
      <c r="EC26" s="12" t="e">
        <f>#REF!</f>
        <v>#REF!</v>
      </c>
      <c r="EE26" s="11" t="e">
        <f>#REF!</f>
        <v>#REF!</v>
      </c>
      <c r="EF26" s="12" t="e">
        <f>#REF!</f>
        <v>#REF!</v>
      </c>
      <c r="EG26" s="12" t="e">
        <f>#REF!</f>
        <v>#REF!</v>
      </c>
      <c r="EH26" s="12" t="e">
        <f>#REF!</f>
        <v>#REF!</v>
      </c>
      <c r="EI26" s="12" t="e">
        <f>#REF!</f>
        <v>#REF!</v>
      </c>
      <c r="EJ26" s="12" t="e">
        <f>#REF!</f>
        <v>#REF!</v>
      </c>
      <c r="EK26" s="12" t="e">
        <f>#REF!</f>
        <v>#REF!</v>
      </c>
      <c r="EL26" s="12" t="e">
        <f>#REF!</f>
        <v>#REF!</v>
      </c>
      <c r="EM26" s="12" t="e">
        <f>#REF!</f>
        <v>#REF!</v>
      </c>
      <c r="EN26" s="12" t="e">
        <f>#REF!</f>
        <v>#REF!</v>
      </c>
      <c r="EO26" s="12" t="e">
        <f>#REF!</f>
        <v>#REF!</v>
      </c>
      <c r="EP26" s="12" t="e">
        <f>#REF!</f>
        <v>#REF!</v>
      </c>
      <c r="EQ26" s="12" t="e">
        <f>#REF!</f>
        <v>#REF!</v>
      </c>
      <c r="ER26" s="12" t="e">
        <f>#REF!</f>
        <v>#REF!</v>
      </c>
      <c r="ES26" s="12" t="e">
        <f>#REF!</f>
        <v>#REF!</v>
      </c>
      <c r="ET26" s="12" t="e">
        <f>#REF!</f>
        <v>#REF!</v>
      </c>
      <c r="EU26" s="12" t="e">
        <f>#REF!</f>
        <v>#REF!</v>
      </c>
      <c r="EV26" s="12" t="e">
        <f>#REF!</f>
        <v>#REF!</v>
      </c>
      <c r="EX26" s="11" t="e">
        <f>#REF!</f>
        <v>#REF!</v>
      </c>
      <c r="EY26" s="12" t="e">
        <f>#REF!</f>
        <v>#REF!</v>
      </c>
      <c r="EZ26" s="12" t="e">
        <f>#REF!</f>
        <v>#REF!</v>
      </c>
      <c r="FA26" s="12" t="e">
        <f>#REF!</f>
        <v>#REF!</v>
      </c>
      <c r="FB26" s="12" t="e">
        <f>#REF!</f>
        <v>#REF!</v>
      </c>
      <c r="FC26" s="12" t="e">
        <f>#REF!</f>
        <v>#REF!</v>
      </c>
      <c r="FD26" s="12" t="e">
        <f>#REF!</f>
        <v>#REF!</v>
      </c>
      <c r="FE26" s="12" t="e">
        <f>#REF!</f>
        <v>#REF!</v>
      </c>
      <c r="FF26" s="12" t="e">
        <f>#REF!</f>
        <v>#REF!</v>
      </c>
      <c r="FG26" s="12" t="e">
        <f>#REF!</f>
        <v>#REF!</v>
      </c>
      <c r="FH26" s="12" t="e">
        <f>#REF!</f>
        <v>#REF!</v>
      </c>
      <c r="FI26" s="12" t="e">
        <f>#REF!</f>
        <v>#REF!</v>
      </c>
      <c r="FJ26" s="12" t="e">
        <f>#REF!</f>
        <v>#REF!</v>
      </c>
      <c r="FK26" s="12" t="e">
        <f>#REF!</f>
        <v>#REF!</v>
      </c>
      <c r="FL26" s="12" t="e">
        <f>#REF!</f>
        <v>#REF!</v>
      </c>
      <c r="FM26" s="12" t="e">
        <f>#REF!</f>
        <v>#REF!</v>
      </c>
      <c r="FN26" s="12" t="e">
        <f>#REF!</f>
        <v>#REF!</v>
      </c>
      <c r="FO26" s="12" t="e">
        <f>#REF!</f>
        <v>#REF!</v>
      </c>
      <c r="FQ26" s="11" t="e">
        <f>#REF!</f>
        <v>#REF!</v>
      </c>
      <c r="FR26" s="12" t="e">
        <f>#REF!</f>
        <v>#REF!</v>
      </c>
      <c r="FS26" s="12" t="e">
        <f>#REF!</f>
        <v>#REF!</v>
      </c>
      <c r="FT26" s="12" t="e">
        <f>#REF!</f>
        <v>#REF!</v>
      </c>
      <c r="FU26" s="12" t="e">
        <f>#REF!</f>
        <v>#REF!</v>
      </c>
      <c r="FV26" s="12" t="e">
        <f>#REF!</f>
        <v>#REF!</v>
      </c>
      <c r="FW26" s="12" t="e">
        <f>#REF!</f>
        <v>#REF!</v>
      </c>
      <c r="FX26" s="12" t="e">
        <f>#REF!</f>
        <v>#REF!</v>
      </c>
      <c r="FY26" s="12" t="e">
        <f>#REF!</f>
        <v>#REF!</v>
      </c>
      <c r="FZ26" s="12" t="e">
        <f>#REF!</f>
        <v>#REF!</v>
      </c>
      <c r="GA26" s="12" t="e">
        <f>#REF!</f>
        <v>#REF!</v>
      </c>
      <c r="GB26" s="12" t="e">
        <f>#REF!</f>
        <v>#REF!</v>
      </c>
      <c r="GC26" s="12" t="e">
        <f>#REF!</f>
        <v>#REF!</v>
      </c>
      <c r="GD26" s="12" t="e">
        <f>#REF!</f>
        <v>#REF!</v>
      </c>
      <c r="GE26" s="12" t="e">
        <f>#REF!</f>
        <v>#REF!</v>
      </c>
      <c r="GF26" s="12" t="e">
        <f>#REF!</f>
        <v>#REF!</v>
      </c>
      <c r="GG26" s="12" t="e">
        <f>#REF!</f>
        <v>#REF!</v>
      </c>
      <c r="GH26" s="12" t="e">
        <f>#REF!</f>
        <v>#REF!</v>
      </c>
      <c r="GJ26" s="11" t="e">
        <f>#REF!</f>
        <v>#REF!</v>
      </c>
      <c r="GK26" s="12" t="e">
        <f>#REF!</f>
        <v>#REF!</v>
      </c>
      <c r="GL26" s="12" t="e">
        <f>#REF!</f>
        <v>#REF!</v>
      </c>
      <c r="GM26" s="12" t="e">
        <f>#REF!</f>
        <v>#REF!</v>
      </c>
      <c r="GN26" s="12" t="e">
        <f>#REF!</f>
        <v>#REF!</v>
      </c>
      <c r="GO26" s="12" t="e">
        <f>#REF!</f>
        <v>#REF!</v>
      </c>
      <c r="GP26" s="12" t="e">
        <f>#REF!</f>
        <v>#REF!</v>
      </c>
      <c r="GQ26" s="12" t="e">
        <f>#REF!</f>
        <v>#REF!</v>
      </c>
      <c r="GR26" s="12" t="e">
        <f>#REF!</f>
        <v>#REF!</v>
      </c>
      <c r="GS26" s="12" t="e">
        <f>#REF!</f>
        <v>#REF!</v>
      </c>
      <c r="GT26" s="12" t="e">
        <f>#REF!</f>
        <v>#REF!</v>
      </c>
      <c r="GU26" s="12" t="e">
        <f>#REF!</f>
        <v>#REF!</v>
      </c>
      <c r="GV26" s="12" t="e">
        <f>#REF!</f>
        <v>#REF!</v>
      </c>
      <c r="GW26" s="12" t="e">
        <f>#REF!</f>
        <v>#REF!</v>
      </c>
      <c r="GX26" s="12" t="e">
        <f>#REF!</f>
        <v>#REF!</v>
      </c>
      <c r="GY26" s="12" t="e">
        <f>#REF!</f>
        <v>#REF!</v>
      </c>
      <c r="GZ26" s="12" t="e">
        <f>#REF!</f>
        <v>#REF!</v>
      </c>
      <c r="HA26" s="12" t="e">
        <f>#REF!</f>
        <v>#REF!</v>
      </c>
      <c r="HC26" s="11" t="e">
        <f>#REF!</f>
        <v>#REF!</v>
      </c>
      <c r="HD26" s="12" t="e">
        <f>#REF!</f>
        <v>#REF!</v>
      </c>
      <c r="HE26" s="12" t="e">
        <f>#REF!</f>
        <v>#REF!</v>
      </c>
      <c r="HF26" s="12" t="e">
        <f>#REF!</f>
        <v>#REF!</v>
      </c>
      <c r="HG26" s="12" t="e">
        <f>#REF!</f>
        <v>#REF!</v>
      </c>
      <c r="HH26" s="12" t="e">
        <f>#REF!</f>
        <v>#REF!</v>
      </c>
      <c r="HI26" s="12" t="e">
        <f>#REF!</f>
        <v>#REF!</v>
      </c>
      <c r="HJ26" s="12" t="e">
        <f>#REF!</f>
        <v>#REF!</v>
      </c>
      <c r="HK26" s="12" t="e">
        <f>#REF!</f>
        <v>#REF!</v>
      </c>
      <c r="HL26" s="12" t="e">
        <f>#REF!</f>
        <v>#REF!</v>
      </c>
      <c r="HM26" s="12" t="e">
        <f>#REF!</f>
        <v>#REF!</v>
      </c>
      <c r="HN26" s="12" t="e">
        <f>#REF!</f>
        <v>#REF!</v>
      </c>
      <c r="HO26" s="12" t="e">
        <f>#REF!</f>
        <v>#REF!</v>
      </c>
      <c r="HP26" s="12" t="e">
        <f>#REF!</f>
        <v>#REF!</v>
      </c>
      <c r="HQ26" s="12" t="e">
        <f>#REF!</f>
        <v>#REF!</v>
      </c>
      <c r="HR26" s="12" t="e">
        <f>#REF!</f>
        <v>#REF!</v>
      </c>
      <c r="HS26" s="12" t="e">
        <f>#REF!</f>
        <v>#REF!</v>
      </c>
      <c r="HT26" s="12" t="e">
        <f>#REF!</f>
        <v>#REF!</v>
      </c>
      <c r="HV26" s="11" t="e">
        <f>#REF!</f>
        <v>#REF!</v>
      </c>
      <c r="HW26" s="12" t="e">
        <f>#REF!</f>
        <v>#REF!</v>
      </c>
      <c r="HX26" s="12" t="e">
        <f>#REF!</f>
        <v>#REF!</v>
      </c>
      <c r="HY26" s="12" t="e">
        <f>#REF!</f>
        <v>#REF!</v>
      </c>
      <c r="HZ26" s="12" t="e">
        <f>#REF!</f>
        <v>#REF!</v>
      </c>
      <c r="IA26" s="12" t="e">
        <f>#REF!</f>
        <v>#REF!</v>
      </c>
      <c r="IB26" s="12" t="e">
        <f>#REF!</f>
        <v>#REF!</v>
      </c>
      <c r="IC26" s="12" t="e">
        <f>#REF!</f>
        <v>#REF!</v>
      </c>
      <c r="ID26" s="12" t="e">
        <f>#REF!</f>
        <v>#REF!</v>
      </c>
      <c r="IE26" s="12" t="e">
        <f>#REF!</f>
        <v>#REF!</v>
      </c>
      <c r="IF26" s="12" t="e">
        <f>#REF!</f>
        <v>#REF!</v>
      </c>
      <c r="IG26" s="12" t="e">
        <f>#REF!</f>
        <v>#REF!</v>
      </c>
      <c r="IH26" s="12" t="e">
        <f>#REF!</f>
        <v>#REF!</v>
      </c>
      <c r="II26" s="12" t="e">
        <f>#REF!</f>
        <v>#REF!</v>
      </c>
      <c r="IJ26" s="12" t="e">
        <f>#REF!</f>
        <v>#REF!</v>
      </c>
      <c r="IK26" s="12" t="e">
        <f>#REF!</f>
        <v>#REF!</v>
      </c>
      <c r="IL26" s="12" t="e">
        <f>#REF!</f>
        <v>#REF!</v>
      </c>
      <c r="IM26" s="12" t="e">
        <f>#REF!</f>
        <v>#REF!</v>
      </c>
      <c r="IO26" s="11" t="e">
        <f>#REF!</f>
        <v>#REF!</v>
      </c>
      <c r="IP26" s="12" t="e">
        <f>#REF!</f>
        <v>#REF!</v>
      </c>
      <c r="IQ26" s="12" t="e">
        <f>#REF!</f>
        <v>#REF!</v>
      </c>
      <c r="IR26" s="12" t="e">
        <f>#REF!</f>
        <v>#REF!</v>
      </c>
      <c r="IS26" s="12" t="e">
        <f>#REF!</f>
        <v>#REF!</v>
      </c>
      <c r="IT26" s="12" t="e">
        <f>#REF!</f>
        <v>#REF!</v>
      </c>
      <c r="IU26" s="12" t="e">
        <f>#REF!</f>
        <v>#REF!</v>
      </c>
      <c r="IV26" s="12" t="e">
        <f>#REF!</f>
        <v>#REF!</v>
      </c>
      <c r="IW26" s="12" t="e">
        <f>#REF!</f>
        <v>#REF!</v>
      </c>
      <c r="IX26" s="12" t="e">
        <f>#REF!</f>
        <v>#REF!</v>
      </c>
      <c r="IY26" s="12" t="e">
        <f>#REF!</f>
        <v>#REF!</v>
      </c>
      <c r="IZ26" s="12" t="e">
        <f>#REF!</f>
        <v>#REF!</v>
      </c>
      <c r="JA26" s="12" t="e">
        <f>#REF!</f>
        <v>#REF!</v>
      </c>
      <c r="JB26" s="12" t="e">
        <f>#REF!</f>
        <v>#REF!</v>
      </c>
      <c r="JC26" s="12" t="e">
        <f>#REF!</f>
        <v>#REF!</v>
      </c>
      <c r="JD26" s="12" t="e">
        <f>#REF!</f>
        <v>#REF!</v>
      </c>
      <c r="JE26" s="12" t="e">
        <f>#REF!</f>
        <v>#REF!</v>
      </c>
      <c r="JF26" s="12" t="e">
        <f>#REF!</f>
        <v>#REF!</v>
      </c>
      <c r="JH26" s="11" t="e">
        <f>#REF!</f>
        <v>#REF!</v>
      </c>
      <c r="JI26" s="12" t="e">
        <f>#REF!</f>
        <v>#REF!</v>
      </c>
      <c r="JJ26" s="12" t="e">
        <f>#REF!</f>
        <v>#REF!</v>
      </c>
      <c r="JK26" s="12" t="e">
        <f>#REF!</f>
        <v>#REF!</v>
      </c>
      <c r="JL26" s="12" t="e">
        <f>#REF!</f>
        <v>#REF!</v>
      </c>
      <c r="JM26" s="12" t="e">
        <f>#REF!</f>
        <v>#REF!</v>
      </c>
      <c r="JN26" s="12" t="e">
        <f>#REF!</f>
        <v>#REF!</v>
      </c>
      <c r="JO26" s="12" t="e">
        <f>#REF!</f>
        <v>#REF!</v>
      </c>
      <c r="JP26" s="12" t="e">
        <f>#REF!</f>
        <v>#REF!</v>
      </c>
      <c r="JQ26" s="12" t="e">
        <f>#REF!</f>
        <v>#REF!</v>
      </c>
      <c r="JR26" s="12" t="e">
        <f>#REF!</f>
        <v>#REF!</v>
      </c>
      <c r="JS26" s="12" t="e">
        <f>#REF!</f>
        <v>#REF!</v>
      </c>
      <c r="JT26" s="12" t="e">
        <f>#REF!</f>
        <v>#REF!</v>
      </c>
      <c r="JU26" s="12" t="e">
        <f>#REF!</f>
        <v>#REF!</v>
      </c>
      <c r="JV26" s="12" t="e">
        <f>#REF!</f>
        <v>#REF!</v>
      </c>
      <c r="JW26" s="12" t="e">
        <f>#REF!</f>
        <v>#REF!</v>
      </c>
      <c r="JX26" s="12" t="e">
        <f>#REF!</f>
        <v>#REF!</v>
      </c>
      <c r="JY26" s="12" t="e">
        <f>#REF!</f>
        <v>#REF!</v>
      </c>
    </row>
    <row r="27" spans="1:285" x14ac:dyDescent="0.25">
      <c r="A27" s="7" t="s">
        <v>295</v>
      </c>
      <c r="B27" s="11" t="e">
        <f>#REF!</f>
        <v>#REF!</v>
      </c>
      <c r="C27" s="12" t="e">
        <f>#REF!</f>
        <v>#REF!</v>
      </c>
      <c r="D27" s="12" t="e">
        <f>#REF!</f>
        <v>#REF!</v>
      </c>
      <c r="E27" s="12" t="e">
        <f>#REF!</f>
        <v>#REF!</v>
      </c>
      <c r="F27" s="12" t="e">
        <f>#REF!</f>
        <v>#REF!</v>
      </c>
      <c r="G27" s="12" t="e">
        <f>#REF!</f>
        <v>#REF!</v>
      </c>
      <c r="H27" s="12" t="e">
        <f>#REF!</f>
        <v>#REF!</v>
      </c>
      <c r="I27" s="12" t="e">
        <f>#REF!</f>
        <v>#REF!</v>
      </c>
      <c r="J27" s="12" t="e">
        <f>#REF!</f>
        <v>#REF!</v>
      </c>
      <c r="K27" s="12" t="e">
        <f>#REF!</f>
        <v>#REF!</v>
      </c>
      <c r="L27" s="12" t="e">
        <f>#REF!</f>
        <v>#REF!</v>
      </c>
      <c r="M27" s="12" t="e">
        <f>#REF!</f>
        <v>#REF!</v>
      </c>
      <c r="N27" s="12" t="e">
        <f>#REF!</f>
        <v>#REF!</v>
      </c>
      <c r="O27" s="12" t="e">
        <f>#REF!</f>
        <v>#REF!</v>
      </c>
      <c r="P27" s="12" t="e">
        <f>#REF!</f>
        <v>#REF!</v>
      </c>
      <c r="Q27" s="12" t="e">
        <f>#REF!</f>
        <v>#REF!</v>
      </c>
      <c r="R27" s="12" t="e">
        <f>#REF!</f>
        <v>#REF!</v>
      </c>
      <c r="S27" s="12" t="e">
        <f>#REF!</f>
        <v>#REF!</v>
      </c>
      <c r="U27" s="11" t="e">
        <f>#REF!</f>
        <v>#REF!</v>
      </c>
      <c r="V27" s="12" t="e">
        <f>#REF!</f>
        <v>#REF!</v>
      </c>
      <c r="W27" s="12" t="e">
        <f>#REF!</f>
        <v>#REF!</v>
      </c>
      <c r="X27" s="12" t="e">
        <f>#REF!</f>
        <v>#REF!</v>
      </c>
      <c r="Y27" s="12" t="e">
        <f>#REF!</f>
        <v>#REF!</v>
      </c>
      <c r="Z27" s="12" t="e">
        <f>#REF!</f>
        <v>#REF!</v>
      </c>
      <c r="AA27" s="12" t="e">
        <f>#REF!</f>
        <v>#REF!</v>
      </c>
      <c r="AB27" s="12" t="e">
        <f>#REF!</f>
        <v>#REF!</v>
      </c>
      <c r="AC27" s="12" t="e">
        <f>#REF!</f>
        <v>#REF!</v>
      </c>
      <c r="AD27" s="12" t="e">
        <f>#REF!</f>
        <v>#REF!</v>
      </c>
      <c r="AE27" s="12" t="e">
        <f>#REF!</f>
        <v>#REF!</v>
      </c>
      <c r="AF27" s="12" t="e">
        <f>#REF!</f>
        <v>#REF!</v>
      </c>
      <c r="AG27" s="12" t="e">
        <f>#REF!</f>
        <v>#REF!</v>
      </c>
      <c r="AH27" s="12" t="e">
        <f>#REF!</f>
        <v>#REF!</v>
      </c>
      <c r="AI27" s="12" t="e">
        <f>#REF!</f>
        <v>#REF!</v>
      </c>
      <c r="AJ27" s="12" t="e">
        <f>#REF!</f>
        <v>#REF!</v>
      </c>
      <c r="AK27" s="12" t="e">
        <f>#REF!</f>
        <v>#REF!</v>
      </c>
      <c r="AL27" s="12" t="e">
        <f>#REF!</f>
        <v>#REF!</v>
      </c>
      <c r="AN27" s="11" t="e">
        <f>#REF!</f>
        <v>#REF!</v>
      </c>
      <c r="AO27" s="12" t="e">
        <f>#REF!</f>
        <v>#REF!</v>
      </c>
      <c r="AP27" s="12" t="e">
        <f>#REF!</f>
        <v>#REF!</v>
      </c>
      <c r="AQ27" s="12" t="e">
        <f>#REF!</f>
        <v>#REF!</v>
      </c>
      <c r="AR27" s="12" t="e">
        <f>#REF!</f>
        <v>#REF!</v>
      </c>
      <c r="AS27" s="12" t="e">
        <f>#REF!</f>
        <v>#REF!</v>
      </c>
      <c r="AT27" s="12" t="e">
        <f>#REF!</f>
        <v>#REF!</v>
      </c>
      <c r="AU27" s="12" t="e">
        <f>#REF!</f>
        <v>#REF!</v>
      </c>
      <c r="AV27" s="12" t="e">
        <f>#REF!</f>
        <v>#REF!</v>
      </c>
      <c r="AW27" s="12" t="e">
        <f>#REF!</f>
        <v>#REF!</v>
      </c>
      <c r="AX27" s="12" t="e">
        <f>#REF!</f>
        <v>#REF!</v>
      </c>
      <c r="AY27" s="12" t="e">
        <f>#REF!</f>
        <v>#REF!</v>
      </c>
      <c r="AZ27" s="12" t="e">
        <f>#REF!</f>
        <v>#REF!</v>
      </c>
      <c r="BA27" s="12" t="e">
        <f>#REF!</f>
        <v>#REF!</v>
      </c>
      <c r="BB27" s="12" t="e">
        <f>#REF!</f>
        <v>#REF!</v>
      </c>
      <c r="BC27" s="12" t="e">
        <f>#REF!</f>
        <v>#REF!</v>
      </c>
      <c r="BD27" s="12" t="e">
        <f>#REF!</f>
        <v>#REF!</v>
      </c>
      <c r="BE27" s="12" t="e">
        <f>#REF!</f>
        <v>#REF!</v>
      </c>
      <c r="BG27" s="11" t="e">
        <f>#REF!</f>
        <v>#REF!</v>
      </c>
      <c r="BH27" s="12" t="e">
        <f>#REF!</f>
        <v>#REF!</v>
      </c>
      <c r="BI27" s="12" t="e">
        <f>#REF!</f>
        <v>#REF!</v>
      </c>
      <c r="BJ27" s="12" t="e">
        <f>#REF!</f>
        <v>#REF!</v>
      </c>
      <c r="BK27" s="12" t="e">
        <f>#REF!</f>
        <v>#REF!</v>
      </c>
      <c r="BL27" s="12" t="e">
        <f>#REF!</f>
        <v>#REF!</v>
      </c>
      <c r="BM27" s="12" t="e">
        <f>#REF!</f>
        <v>#REF!</v>
      </c>
      <c r="BN27" s="12" t="e">
        <f>#REF!</f>
        <v>#REF!</v>
      </c>
      <c r="BO27" s="12" t="e">
        <f>#REF!</f>
        <v>#REF!</v>
      </c>
      <c r="BP27" s="12" t="e">
        <f>#REF!</f>
        <v>#REF!</v>
      </c>
      <c r="BQ27" s="12" t="e">
        <f>#REF!</f>
        <v>#REF!</v>
      </c>
      <c r="BR27" s="12" t="e">
        <f>#REF!</f>
        <v>#REF!</v>
      </c>
      <c r="BS27" s="12" t="e">
        <f>#REF!</f>
        <v>#REF!</v>
      </c>
      <c r="BT27" s="12" t="e">
        <f>#REF!</f>
        <v>#REF!</v>
      </c>
      <c r="BU27" s="12" t="e">
        <f>#REF!</f>
        <v>#REF!</v>
      </c>
      <c r="BV27" s="12" t="e">
        <f>#REF!</f>
        <v>#REF!</v>
      </c>
      <c r="BW27" s="12" t="e">
        <f>#REF!</f>
        <v>#REF!</v>
      </c>
      <c r="BX27" s="12" t="e">
        <f>#REF!</f>
        <v>#REF!</v>
      </c>
      <c r="BZ27" s="11" t="e">
        <f>#REF!</f>
        <v>#REF!</v>
      </c>
      <c r="CA27" s="12" t="e">
        <f>#REF!</f>
        <v>#REF!</v>
      </c>
      <c r="CB27" s="12" t="e">
        <f>#REF!</f>
        <v>#REF!</v>
      </c>
      <c r="CC27" s="12" t="e">
        <f>#REF!</f>
        <v>#REF!</v>
      </c>
      <c r="CD27" s="12" t="e">
        <f>#REF!</f>
        <v>#REF!</v>
      </c>
      <c r="CE27" s="12" t="e">
        <f>#REF!</f>
        <v>#REF!</v>
      </c>
      <c r="CF27" s="12" t="e">
        <f>#REF!</f>
        <v>#REF!</v>
      </c>
      <c r="CG27" s="12" t="e">
        <f>#REF!</f>
        <v>#REF!</v>
      </c>
      <c r="CH27" s="12" t="e">
        <f>#REF!</f>
        <v>#REF!</v>
      </c>
      <c r="CI27" s="12" t="e">
        <f>#REF!</f>
        <v>#REF!</v>
      </c>
      <c r="CJ27" s="12" t="e">
        <f>#REF!</f>
        <v>#REF!</v>
      </c>
      <c r="CK27" s="12" t="e">
        <f>#REF!</f>
        <v>#REF!</v>
      </c>
      <c r="CL27" s="12" t="e">
        <f>#REF!</f>
        <v>#REF!</v>
      </c>
      <c r="CM27" s="12" t="e">
        <f>#REF!</f>
        <v>#REF!</v>
      </c>
      <c r="CN27" s="12" t="e">
        <f>#REF!</f>
        <v>#REF!</v>
      </c>
      <c r="CO27" s="12" t="e">
        <f>#REF!</f>
        <v>#REF!</v>
      </c>
      <c r="CP27" s="12" t="e">
        <f>#REF!</f>
        <v>#REF!</v>
      </c>
      <c r="CQ27" s="12" t="e">
        <f>#REF!</f>
        <v>#REF!</v>
      </c>
      <c r="CS27" s="11" t="e">
        <f>#REF!</f>
        <v>#REF!</v>
      </c>
      <c r="CT27" s="12" t="e">
        <f>#REF!</f>
        <v>#REF!</v>
      </c>
      <c r="CU27" s="12" t="e">
        <f>#REF!</f>
        <v>#REF!</v>
      </c>
      <c r="CV27" s="12" t="e">
        <f>#REF!</f>
        <v>#REF!</v>
      </c>
      <c r="CW27" s="12" t="e">
        <f>#REF!</f>
        <v>#REF!</v>
      </c>
      <c r="CX27" s="12" t="e">
        <f>#REF!</f>
        <v>#REF!</v>
      </c>
      <c r="CY27" s="12" t="e">
        <f>#REF!</f>
        <v>#REF!</v>
      </c>
      <c r="CZ27" s="12" t="e">
        <f>#REF!</f>
        <v>#REF!</v>
      </c>
      <c r="DA27" s="12" t="e">
        <f>#REF!</f>
        <v>#REF!</v>
      </c>
      <c r="DB27" s="12" t="e">
        <f>#REF!</f>
        <v>#REF!</v>
      </c>
      <c r="DC27" s="12" t="e">
        <f>#REF!</f>
        <v>#REF!</v>
      </c>
      <c r="DD27" s="12" t="e">
        <f>#REF!</f>
        <v>#REF!</v>
      </c>
      <c r="DE27" s="12" t="e">
        <f>#REF!</f>
        <v>#REF!</v>
      </c>
      <c r="DF27" s="12" t="e">
        <f>#REF!</f>
        <v>#REF!</v>
      </c>
      <c r="DG27" s="12" t="e">
        <f>#REF!</f>
        <v>#REF!</v>
      </c>
      <c r="DH27" s="12" t="e">
        <f>#REF!</f>
        <v>#REF!</v>
      </c>
      <c r="DI27" s="12" t="e">
        <f>#REF!</f>
        <v>#REF!</v>
      </c>
      <c r="DJ27" s="12" t="e">
        <f>#REF!</f>
        <v>#REF!</v>
      </c>
      <c r="DL27" s="11" t="e">
        <f>#REF!</f>
        <v>#REF!</v>
      </c>
      <c r="DM27" s="12" t="e">
        <f>#REF!</f>
        <v>#REF!</v>
      </c>
      <c r="DN27" s="12" t="e">
        <f>#REF!</f>
        <v>#REF!</v>
      </c>
      <c r="DO27" s="12" t="e">
        <f>#REF!</f>
        <v>#REF!</v>
      </c>
      <c r="DP27" s="12" t="e">
        <f>#REF!</f>
        <v>#REF!</v>
      </c>
      <c r="DQ27" s="12" t="e">
        <f>#REF!</f>
        <v>#REF!</v>
      </c>
      <c r="DR27" s="12" t="e">
        <f>#REF!</f>
        <v>#REF!</v>
      </c>
      <c r="DS27" s="12" t="e">
        <f>#REF!</f>
        <v>#REF!</v>
      </c>
      <c r="DT27" s="12" t="e">
        <f>#REF!</f>
        <v>#REF!</v>
      </c>
      <c r="DU27" s="12" t="e">
        <f>#REF!</f>
        <v>#REF!</v>
      </c>
      <c r="DV27" s="12" t="e">
        <f>#REF!</f>
        <v>#REF!</v>
      </c>
      <c r="DW27" s="12" t="e">
        <f>#REF!</f>
        <v>#REF!</v>
      </c>
      <c r="DX27" s="12" t="e">
        <f>#REF!</f>
        <v>#REF!</v>
      </c>
      <c r="DY27" s="12" t="e">
        <f>#REF!</f>
        <v>#REF!</v>
      </c>
      <c r="DZ27" s="12" t="e">
        <f>#REF!</f>
        <v>#REF!</v>
      </c>
      <c r="EA27" s="12" t="e">
        <f>#REF!</f>
        <v>#REF!</v>
      </c>
      <c r="EB27" s="12" t="e">
        <f>#REF!</f>
        <v>#REF!</v>
      </c>
      <c r="EC27" s="12" t="e">
        <f>#REF!</f>
        <v>#REF!</v>
      </c>
      <c r="EE27" s="11" t="e">
        <f>#REF!</f>
        <v>#REF!</v>
      </c>
      <c r="EF27" s="12" t="e">
        <f>#REF!</f>
        <v>#REF!</v>
      </c>
      <c r="EG27" s="12" t="e">
        <f>#REF!</f>
        <v>#REF!</v>
      </c>
      <c r="EH27" s="12" t="e">
        <f>#REF!</f>
        <v>#REF!</v>
      </c>
      <c r="EI27" s="12" t="e">
        <f>#REF!</f>
        <v>#REF!</v>
      </c>
      <c r="EJ27" s="12" t="e">
        <f>#REF!</f>
        <v>#REF!</v>
      </c>
      <c r="EK27" s="12" t="e">
        <f>#REF!</f>
        <v>#REF!</v>
      </c>
      <c r="EL27" s="12" t="e">
        <f>#REF!</f>
        <v>#REF!</v>
      </c>
      <c r="EM27" s="12" t="e">
        <f>#REF!</f>
        <v>#REF!</v>
      </c>
      <c r="EN27" s="12" t="e">
        <f>#REF!</f>
        <v>#REF!</v>
      </c>
      <c r="EO27" s="12" t="e">
        <f>#REF!</f>
        <v>#REF!</v>
      </c>
      <c r="EP27" s="12" t="e">
        <f>#REF!</f>
        <v>#REF!</v>
      </c>
      <c r="EQ27" s="12" t="e">
        <f>#REF!</f>
        <v>#REF!</v>
      </c>
      <c r="ER27" s="12" t="e">
        <f>#REF!</f>
        <v>#REF!</v>
      </c>
      <c r="ES27" s="12" t="e">
        <f>#REF!</f>
        <v>#REF!</v>
      </c>
      <c r="ET27" s="12" t="e">
        <f>#REF!</f>
        <v>#REF!</v>
      </c>
      <c r="EU27" s="12" t="e">
        <f>#REF!</f>
        <v>#REF!</v>
      </c>
      <c r="EV27" s="12" t="e">
        <f>#REF!</f>
        <v>#REF!</v>
      </c>
      <c r="EX27" s="11" t="e">
        <f>#REF!</f>
        <v>#REF!</v>
      </c>
      <c r="EY27" s="12" t="e">
        <f>#REF!</f>
        <v>#REF!</v>
      </c>
      <c r="EZ27" s="12" t="e">
        <f>#REF!</f>
        <v>#REF!</v>
      </c>
      <c r="FA27" s="12" t="e">
        <f>#REF!</f>
        <v>#REF!</v>
      </c>
      <c r="FB27" s="12" t="e">
        <f>#REF!</f>
        <v>#REF!</v>
      </c>
      <c r="FC27" s="12" t="e">
        <f>#REF!</f>
        <v>#REF!</v>
      </c>
      <c r="FD27" s="12" t="e">
        <f>#REF!</f>
        <v>#REF!</v>
      </c>
      <c r="FE27" s="12" t="e">
        <f>#REF!</f>
        <v>#REF!</v>
      </c>
      <c r="FF27" s="12" t="e">
        <f>#REF!</f>
        <v>#REF!</v>
      </c>
      <c r="FG27" s="12" t="e">
        <f>#REF!</f>
        <v>#REF!</v>
      </c>
      <c r="FH27" s="12" t="e">
        <f>#REF!</f>
        <v>#REF!</v>
      </c>
      <c r="FI27" s="12" t="e">
        <f>#REF!</f>
        <v>#REF!</v>
      </c>
      <c r="FJ27" s="12" t="e">
        <f>#REF!</f>
        <v>#REF!</v>
      </c>
      <c r="FK27" s="12" t="e">
        <f>#REF!</f>
        <v>#REF!</v>
      </c>
      <c r="FL27" s="12" t="e">
        <f>#REF!</f>
        <v>#REF!</v>
      </c>
      <c r="FM27" s="12" t="e">
        <f>#REF!</f>
        <v>#REF!</v>
      </c>
      <c r="FN27" s="12" t="e">
        <f>#REF!</f>
        <v>#REF!</v>
      </c>
      <c r="FO27" s="12" t="e">
        <f>#REF!</f>
        <v>#REF!</v>
      </c>
      <c r="FQ27" s="11" t="e">
        <f>#REF!</f>
        <v>#REF!</v>
      </c>
      <c r="FR27" s="12" t="e">
        <f>#REF!</f>
        <v>#REF!</v>
      </c>
      <c r="FS27" s="12" t="e">
        <f>#REF!</f>
        <v>#REF!</v>
      </c>
      <c r="FT27" s="12" t="e">
        <f>#REF!</f>
        <v>#REF!</v>
      </c>
      <c r="FU27" s="12" t="e">
        <f>#REF!</f>
        <v>#REF!</v>
      </c>
      <c r="FV27" s="12" t="e">
        <f>#REF!</f>
        <v>#REF!</v>
      </c>
      <c r="FW27" s="12" t="e">
        <f>#REF!</f>
        <v>#REF!</v>
      </c>
      <c r="FX27" s="12" t="e">
        <f>#REF!</f>
        <v>#REF!</v>
      </c>
      <c r="FY27" s="12" t="e">
        <f>#REF!</f>
        <v>#REF!</v>
      </c>
      <c r="FZ27" s="12" t="e">
        <f>#REF!</f>
        <v>#REF!</v>
      </c>
      <c r="GA27" s="12" t="e">
        <f>#REF!</f>
        <v>#REF!</v>
      </c>
      <c r="GB27" s="12" t="e">
        <f>#REF!</f>
        <v>#REF!</v>
      </c>
      <c r="GC27" s="12" t="e">
        <f>#REF!</f>
        <v>#REF!</v>
      </c>
      <c r="GD27" s="12" t="e">
        <f>#REF!</f>
        <v>#REF!</v>
      </c>
      <c r="GE27" s="12" t="e">
        <f>#REF!</f>
        <v>#REF!</v>
      </c>
      <c r="GF27" s="12" t="e">
        <f>#REF!</f>
        <v>#REF!</v>
      </c>
      <c r="GG27" s="12" t="e">
        <f>#REF!</f>
        <v>#REF!</v>
      </c>
      <c r="GH27" s="12" t="e">
        <f>#REF!</f>
        <v>#REF!</v>
      </c>
      <c r="GJ27" s="11" t="e">
        <f>#REF!</f>
        <v>#REF!</v>
      </c>
      <c r="GK27" s="12" t="e">
        <f>#REF!</f>
        <v>#REF!</v>
      </c>
      <c r="GL27" s="12" t="e">
        <f>#REF!</f>
        <v>#REF!</v>
      </c>
      <c r="GM27" s="12" t="e">
        <f>#REF!</f>
        <v>#REF!</v>
      </c>
      <c r="GN27" s="12" t="e">
        <f>#REF!</f>
        <v>#REF!</v>
      </c>
      <c r="GO27" s="12" t="e">
        <f>#REF!</f>
        <v>#REF!</v>
      </c>
      <c r="GP27" s="12" t="e">
        <f>#REF!</f>
        <v>#REF!</v>
      </c>
      <c r="GQ27" s="12" t="e">
        <f>#REF!</f>
        <v>#REF!</v>
      </c>
      <c r="GR27" s="12" t="e">
        <f>#REF!</f>
        <v>#REF!</v>
      </c>
      <c r="GS27" s="12" t="e">
        <f>#REF!</f>
        <v>#REF!</v>
      </c>
      <c r="GT27" s="12" t="e">
        <f>#REF!</f>
        <v>#REF!</v>
      </c>
      <c r="GU27" s="12" t="e">
        <f>#REF!</f>
        <v>#REF!</v>
      </c>
      <c r="GV27" s="12" t="e">
        <f>#REF!</f>
        <v>#REF!</v>
      </c>
      <c r="GW27" s="12" t="e">
        <f>#REF!</f>
        <v>#REF!</v>
      </c>
      <c r="GX27" s="12" t="e">
        <f>#REF!</f>
        <v>#REF!</v>
      </c>
      <c r="GY27" s="12" t="e">
        <f>#REF!</f>
        <v>#REF!</v>
      </c>
      <c r="GZ27" s="12" t="e">
        <f>#REF!</f>
        <v>#REF!</v>
      </c>
      <c r="HA27" s="12" t="e">
        <f>#REF!</f>
        <v>#REF!</v>
      </c>
      <c r="HC27" s="11" t="e">
        <f>#REF!</f>
        <v>#REF!</v>
      </c>
      <c r="HD27" s="12" t="e">
        <f>#REF!</f>
        <v>#REF!</v>
      </c>
      <c r="HE27" s="12" t="e">
        <f>#REF!</f>
        <v>#REF!</v>
      </c>
      <c r="HF27" s="12" t="e">
        <f>#REF!</f>
        <v>#REF!</v>
      </c>
      <c r="HG27" s="12" t="e">
        <f>#REF!</f>
        <v>#REF!</v>
      </c>
      <c r="HH27" s="12" t="e">
        <f>#REF!</f>
        <v>#REF!</v>
      </c>
      <c r="HI27" s="12" t="e">
        <f>#REF!</f>
        <v>#REF!</v>
      </c>
      <c r="HJ27" s="12" t="e">
        <f>#REF!</f>
        <v>#REF!</v>
      </c>
      <c r="HK27" s="12" t="e">
        <f>#REF!</f>
        <v>#REF!</v>
      </c>
      <c r="HL27" s="12" t="e">
        <f>#REF!</f>
        <v>#REF!</v>
      </c>
      <c r="HM27" s="12" t="e">
        <f>#REF!</f>
        <v>#REF!</v>
      </c>
      <c r="HN27" s="12" t="e">
        <f>#REF!</f>
        <v>#REF!</v>
      </c>
      <c r="HO27" s="12" t="e">
        <f>#REF!</f>
        <v>#REF!</v>
      </c>
      <c r="HP27" s="12" t="e">
        <f>#REF!</f>
        <v>#REF!</v>
      </c>
      <c r="HQ27" s="12" t="e">
        <f>#REF!</f>
        <v>#REF!</v>
      </c>
      <c r="HR27" s="12" t="e">
        <f>#REF!</f>
        <v>#REF!</v>
      </c>
      <c r="HS27" s="12" t="e">
        <f>#REF!</f>
        <v>#REF!</v>
      </c>
      <c r="HT27" s="12" t="e">
        <f>#REF!</f>
        <v>#REF!</v>
      </c>
      <c r="HV27" s="11" t="e">
        <f>#REF!</f>
        <v>#REF!</v>
      </c>
      <c r="HW27" s="12" t="e">
        <f>#REF!</f>
        <v>#REF!</v>
      </c>
      <c r="HX27" s="12" t="e">
        <f>#REF!</f>
        <v>#REF!</v>
      </c>
      <c r="HY27" s="12" t="e">
        <f>#REF!</f>
        <v>#REF!</v>
      </c>
      <c r="HZ27" s="12" t="e">
        <f>#REF!</f>
        <v>#REF!</v>
      </c>
      <c r="IA27" s="12" t="e">
        <f>#REF!</f>
        <v>#REF!</v>
      </c>
      <c r="IB27" s="12" t="e">
        <f>#REF!</f>
        <v>#REF!</v>
      </c>
      <c r="IC27" s="12" t="e">
        <f>#REF!</f>
        <v>#REF!</v>
      </c>
      <c r="ID27" s="12" t="e">
        <f>#REF!</f>
        <v>#REF!</v>
      </c>
      <c r="IE27" s="12" t="e">
        <f>#REF!</f>
        <v>#REF!</v>
      </c>
      <c r="IF27" s="12" t="e">
        <f>#REF!</f>
        <v>#REF!</v>
      </c>
      <c r="IG27" s="12" t="e">
        <f>#REF!</f>
        <v>#REF!</v>
      </c>
      <c r="IH27" s="12" t="e">
        <f>#REF!</f>
        <v>#REF!</v>
      </c>
      <c r="II27" s="12" t="e">
        <f>#REF!</f>
        <v>#REF!</v>
      </c>
      <c r="IJ27" s="12" t="e">
        <f>#REF!</f>
        <v>#REF!</v>
      </c>
      <c r="IK27" s="12" t="e">
        <f>#REF!</f>
        <v>#REF!</v>
      </c>
      <c r="IL27" s="12" t="e">
        <f>#REF!</f>
        <v>#REF!</v>
      </c>
      <c r="IM27" s="12" t="e">
        <f>#REF!</f>
        <v>#REF!</v>
      </c>
      <c r="IO27" s="11" t="e">
        <f>#REF!</f>
        <v>#REF!</v>
      </c>
      <c r="IP27" s="12" t="e">
        <f>#REF!</f>
        <v>#REF!</v>
      </c>
      <c r="IQ27" s="12" t="e">
        <f>#REF!</f>
        <v>#REF!</v>
      </c>
      <c r="IR27" s="12" t="e">
        <f>#REF!</f>
        <v>#REF!</v>
      </c>
      <c r="IS27" s="12" t="e">
        <f>#REF!</f>
        <v>#REF!</v>
      </c>
      <c r="IT27" s="12" t="e">
        <f>#REF!</f>
        <v>#REF!</v>
      </c>
      <c r="IU27" s="12" t="e">
        <f>#REF!</f>
        <v>#REF!</v>
      </c>
      <c r="IV27" s="12" t="e">
        <f>#REF!</f>
        <v>#REF!</v>
      </c>
      <c r="IW27" s="12" t="e">
        <f>#REF!</f>
        <v>#REF!</v>
      </c>
      <c r="IX27" s="12" t="e">
        <f>#REF!</f>
        <v>#REF!</v>
      </c>
      <c r="IY27" s="12" t="e">
        <f>#REF!</f>
        <v>#REF!</v>
      </c>
      <c r="IZ27" s="12" t="e">
        <f>#REF!</f>
        <v>#REF!</v>
      </c>
      <c r="JA27" s="12" t="e">
        <f>#REF!</f>
        <v>#REF!</v>
      </c>
      <c r="JB27" s="12" t="e">
        <f>#REF!</f>
        <v>#REF!</v>
      </c>
      <c r="JC27" s="12" t="e">
        <f>#REF!</f>
        <v>#REF!</v>
      </c>
      <c r="JD27" s="12" t="e">
        <f>#REF!</f>
        <v>#REF!</v>
      </c>
      <c r="JE27" s="12" t="e">
        <f>#REF!</f>
        <v>#REF!</v>
      </c>
      <c r="JF27" s="12" t="e">
        <f>#REF!</f>
        <v>#REF!</v>
      </c>
      <c r="JH27" s="11" t="e">
        <f>#REF!</f>
        <v>#REF!</v>
      </c>
      <c r="JI27" s="12" t="e">
        <f>#REF!</f>
        <v>#REF!</v>
      </c>
      <c r="JJ27" s="12" t="e">
        <f>#REF!</f>
        <v>#REF!</v>
      </c>
      <c r="JK27" s="12" t="e">
        <f>#REF!</f>
        <v>#REF!</v>
      </c>
      <c r="JL27" s="12" t="e">
        <f>#REF!</f>
        <v>#REF!</v>
      </c>
      <c r="JM27" s="12" t="e">
        <f>#REF!</f>
        <v>#REF!</v>
      </c>
      <c r="JN27" s="12" t="e">
        <f>#REF!</f>
        <v>#REF!</v>
      </c>
      <c r="JO27" s="12" t="e">
        <f>#REF!</f>
        <v>#REF!</v>
      </c>
      <c r="JP27" s="12" t="e">
        <f>#REF!</f>
        <v>#REF!</v>
      </c>
      <c r="JQ27" s="12" t="e">
        <f>#REF!</f>
        <v>#REF!</v>
      </c>
      <c r="JR27" s="12" t="e">
        <f>#REF!</f>
        <v>#REF!</v>
      </c>
      <c r="JS27" s="12" t="e">
        <f>#REF!</f>
        <v>#REF!</v>
      </c>
      <c r="JT27" s="12" t="e">
        <f>#REF!</f>
        <v>#REF!</v>
      </c>
      <c r="JU27" s="12" t="e">
        <f>#REF!</f>
        <v>#REF!</v>
      </c>
      <c r="JV27" s="12" t="e">
        <f>#REF!</f>
        <v>#REF!</v>
      </c>
      <c r="JW27" s="12" t="e">
        <f>#REF!</f>
        <v>#REF!</v>
      </c>
      <c r="JX27" s="12" t="e">
        <f>#REF!</f>
        <v>#REF!</v>
      </c>
      <c r="JY27" s="12" t="e">
        <f>#REF!</f>
        <v>#REF!</v>
      </c>
    </row>
    <row r="28" spans="1:285" x14ac:dyDescent="0.25">
      <c r="A28" s="8" t="s">
        <v>296</v>
      </c>
      <c r="B28" s="11" t="e">
        <f>#REF!</f>
        <v>#REF!</v>
      </c>
      <c r="C28" s="12" t="e">
        <f>#REF!</f>
        <v>#REF!</v>
      </c>
      <c r="D28" s="12" t="e">
        <f>#REF!</f>
        <v>#REF!</v>
      </c>
      <c r="E28" s="12" t="e">
        <f>#REF!</f>
        <v>#REF!</v>
      </c>
      <c r="F28" s="12" t="e">
        <f>#REF!</f>
        <v>#REF!</v>
      </c>
      <c r="G28" s="12" t="e">
        <f>#REF!</f>
        <v>#REF!</v>
      </c>
      <c r="H28" s="12" t="e">
        <f>#REF!</f>
        <v>#REF!</v>
      </c>
      <c r="I28" s="12" t="e">
        <f>#REF!</f>
        <v>#REF!</v>
      </c>
      <c r="J28" s="12" t="e">
        <f>#REF!</f>
        <v>#REF!</v>
      </c>
      <c r="K28" s="12" t="e">
        <f>#REF!</f>
        <v>#REF!</v>
      </c>
      <c r="L28" s="12" t="e">
        <f>#REF!</f>
        <v>#REF!</v>
      </c>
      <c r="M28" s="12" t="e">
        <f>#REF!</f>
        <v>#REF!</v>
      </c>
      <c r="N28" s="12" t="e">
        <f>#REF!</f>
        <v>#REF!</v>
      </c>
      <c r="O28" s="12" t="e">
        <f>#REF!</f>
        <v>#REF!</v>
      </c>
      <c r="P28" s="12" t="e">
        <f>#REF!</f>
        <v>#REF!</v>
      </c>
      <c r="Q28" s="12" t="e">
        <f>#REF!</f>
        <v>#REF!</v>
      </c>
      <c r="R28" s="12" t="e">
        <f>#REF!</f>
        <v>#REF!</v>
      </c>
      <c r="S28" s="12" t="e">
        <f>#REF!</f>
        <v>#REF!</v>
      </c>
      <c r="U28" s="11" t="e">
        <f>#REF!</f>
        <v>#REF!</v>
      </c>
      <c r="V28" s="12" t="e">
        <f>#REF!</f>
        <v>#REF!</v>
      </c>
      <c r="W28" s="12" t="e">
        <f>#REF!</f>
        <v>#REF!</v>
      </c>
      <c r="X28" s="12" t="e">
        <f>#REF!</f>
        <v>#REF!</v>
      </c>
      <c r="Y28" s="12" t="e">
        <f>#REF!</f>
        <v>#REF!</v>
      </c>
      <c r="Z28" s="12" t="e">
        <f>#REF!</f>
        <v>#REF!</v>
      </c>
      <c r="AA28" s="12" t="e">
        <f>#REF!</f>
        <v>#REF!</v>
      </c>
      <c r="AB28" s="12" t="e">
        <f>#REF!</f>
        <v>#REF!</v>
      </c>
      <c r="AC28" s="12" t="e">
        <f>#REF!</f>
        <v>#REF!</v>
      </c>
      <c r="AD28" s="12" t="e">
        <f>#REF!</f>
        <v>#REF!</v>
      </c>
      <c r="AE28" s="12" t="e">
        <f>#REF!</f>
        <v>#REF!</v>
      </c>
      <c r="AF28" s="12" t="e">
        <f>#REF!</f>
        <v>#REF!</v>
      </c>
      <c r="AG28" s="12" t="e">
        <f>#REF!</f>
        <v>#REF!</v>
      </c>
      <c r="AH28" s="12" t="e">
        <f>#REF!</f>
        <v>#REF!</v>
      </c>
      <c r="AI28" s="12" t="e">
        <f>#REF!</f>
        <v>#REF!</v>
      </c>
      <c r="AJ28" s="12" t="e">
        <f>#REF!</f>
        <v>#REF!</v>
      </c>
      <c r="AK28" s="12" t="e">
        <f>#REF!</f>
        <v>#REF!</v>
      </c>
      <c r="AL28" s="12" t="e">
        <f>#REF!</f>
        <v>#REF!</v>
      </c>
      <c r="AN28" s="11" t="e">
        <f>#REF!</f>
        <v>#REF!</v>
      </c>
      <c r="AO28" s="12" t="e">
        <f>#REF!</f>
        <v>#REF!</v>
      </c>
      <c r="AP28" s="12" t="e">
        <f>#REF!</f>
        <v>#REF!</v>
      </c>
      <c r="AQ28" s="12" t="e">
        <f>#REF!</f>
        <v>#REF!</v>
      </c>
      <c r="AR28" s="12" t="e">
        <f>#REF!</f>
        <v>#REF!</v>
      </c>
      <c r="AS28" s="12" t="e">
        <f>#REF!</f>
        <v>#REF!</v>
      </c>
      <c r="AT28" s="12" t="e">
        <f>#REF!</f>
        <v>#REF!</v>
      </c>
      <c r="AU28" s="12" t="e">
        <f>#REF!</f>
        <v>#REF!</v>
      </c>
      <c r="AV28" s="12" t="e">
        <f>#REF!</f>
        <v>#REF!</v>
      </c>
      <c r="AW28" s="12" t="e">
        <f>#REF!</f>
        <v>#REF!</v>
      </c>
      <c r="AX28" s="12" t="e">
        <f>#REF!</f>
        <v>#REF!</v>
      </c>
      <c r="AY28" s="12" t="e">
        <f>#REF!</f>
        <v>#REF!</v>
      </c>
      <c r="AZ28" s="12" t="e">
        <f>#REF!</f>
        <v>#REF!</v>
      </c>
      <c r="BA28" s="12" t="e">
        <f>#REF!</f>
        <v>#REF!</v>
      </c>
      <c r="BB28" s="12" t="e">
        <f>#REF!</f>
        <v>#REF!</v>
      </c>
      <c r="BC28" s="12" t="e">
        <f>#REF!</f>
        <v>#REF!</v>
      </c>
      <c r="BD28" s="12" t="e">
        <f>#REF!</f>
        <v>#REF!</v>
      </c>
      <c r="BE28" s="12" t="e">
        <f>#REF!</f>
        <v>#REF!</v>
      </c>
      <c r="BG28" s="11" t="e">
        <f>#REF!</f>
        <v>#REF!</v>
      </c>
      <c r="BH28" s="12" t="e">
        <f>#REF!</f>
        <v>#REF!</v>
      </c>
      <c r="BI28" s="12" t="e">
        <f>#REF!</f>
        <v>#REF!</v>
      </c>
      <c r="BJ28" s="12" t="e">
        <f>#REF!</f>
        <v>#REF!</v>
      </c>
      <c r="BK28" s="12" t="e">
        <f>#REF!</f>
        <v>#REF!</v>
      </c>
      <c r="BL28" s="12" t="e">
        <f>#REF!</f>
        <v>#REF!</v>
      </c>
      <c r="BM28" s="12" t="e">
        <f>#REF!</f>
        <v>#REF!</v>
      </c>
      <c r="BN28" s="12" t="e">
        <f>#REF!</f>
        <v>#REF!</v>
      </c>
      <c r="BO28" s="12" t="e">
        <f>#REF!</f>
        <v>#REF!</v>
      </c>
      <c r="BP28" s="12" t="e">
        <f>#REF!</f>
        <v>#REF!</v>
      </c>
      <c r="BQ28" s="12" t="e">
        <f>#REF!</f>
        <v>#REF!</v>
      </c>
      <c r="BR28" s="12" t="e">
        <f>#REF!</f>
        <v>#REF!</v>
      </c>
      <c r="BS28" s="12" t="e">
        <f>#REF!</f>
        <v>#REF!</v>
      </c>
      <c r="BT28" s="12" t="e">
        <f>#REF!</f>
        <v>#REF!</v>
      </c>
      <c r="BU28" s="12" t="e">
        <f>#REF!</f>
        <v>#REF!</v>
      </c>
      <c r="BV28" s="12" t="e">
        <f>#REF!</f>
        <v>#REF!</v>
      </c>
      <c r="BW28" s="12" t="e">
        <f>#REF!</f>
        <v>#REF!</v>
      </c>
      <c r="BX28" s="12" t="e">
        <f>#REF!</f>
        <v>#REF!</v>
      </c>
      <c r="BZ28" s="11" t="e">
        <f>#REF!</f>
        <v>#REF!</v>
      </c>
      <c r="CA28" s="12" t="e">
        <f>#REF!</f>
        <v>#REF!</v>
      </c>
      <c r="CB28" s="12" t="e">
        <f>#REF!</f>
        <v>#REF!</v>
      </c>
      <c r="CC28" s="12" t="e">
        <f>#REF!</f>
        <v>#REF!</v>
      </c>
      <c r="CD28" s="12" t="e">
        <f>#REF!</f>
        <v>#REF!</v>
      </c>
      <c r="CE28" s="12" t="e">
        <f>#REF!</f>
        <v>#REF!</v>
      </c>
      <c r="CF28" s="12" t="e">
        <f>#REF!</f>
        <v>#REF!</v>
      </c>
      <c r="CG28" s="12" t="e">
        <f>#REF!</f>
        <v>#REF!</v>
      </c>
      <c r="CH28" s="12" t="e">
        <f>#REF!</f>
        <v>#REF!</v>
      </c>
      <c r="CI28" s="12" t="e">
        <f>#REF!</f>
        <v>#REF!</v>
      </c>
      <c r="CJ28" s="12" t="e">
        <f>#REF!</f>
        <v>#REF!</v>
      </c>
      <c r="CK28" s="12" t="e">
        <f>#REF!</f>
        <v>#REF!</v>
      </c>
      <c r="CL28" s="12" t="e">
        <f>#REF!</f>
        <v>#REF!</v>
      </c>
      <c r="CM28" s="12" t="e">
        <f>#REF!</f>
        <v>#REF!</v>
      </c>
      <c r="CN28" s="12" t="e">
        <f>#REF!</f>
        <v>#REF!</v>
      </c>
      <c r="CO28" s="12" t="e">
        <f>#REF!</f>
        <v>#REF!</v>
      </c>
      <c r="CP28" s="12" t="e">
        <f>#REF!</f>
        <v>#REF!</v>
      </c>
      <c r="CQ28" s="12" t="e">
        <f>#REF!</f>
        <v>#REF!</v>
      </c>
      <c r="CS28" s="11" t="e">
        <f>#REF!</f>
        <v>#REF!</v>
      </c>
      <c r="CT28" s="12" t="e">
        <f>#REF!</f>
        <v>#REF!</v>
      </c>
      <c r="CU28" s="12" t="e">
        <f>#REF!</f>
        <v>#REF!</v>
      </c>
      <c r="CV28" s="12" t="e">
        <f>#REF!</f>
        <v>#REF!</v>
      </c>
      <c r="CW28" s="12" t="e">
        <f>#REF!</f>
        <v>#REF!</v>
      </c>
      <c r="CX28" s="12" t="e">
        <f>#REF!</f>
        <v>#REF!</v>
      </c>
      <c r="CY28" s="12" t="e">
        <f>#REF!</f>
        <v>#REF!</v>
      </c>
      <c r="CZ28" s="12" t="e">
        <f>#REF!</f>
        <v>#REF!</v>
      </c>
      <c r="DA28" s="12" t="e">
        <f>#REF!</f>
        <v>#REF!</v>
      </c>
      <c r="DB28" s="12" t="e">
        <f>#REF!</f>
        <v>#REF!</v>
      </c>
      <c r="DC28" s="12" t="e">
        <f>#REF!</f>
        <v>#REF!</v>
      </c>
      <c r="DD28" s="12" t="e">
        <f>#REF!</f>
        <v>#REF!</v>
      </c>
      <c r="DE28" s="12" t="e">
        <f>#REF!</f>
        <v>#REF!</v>
      </c>
      <c r="DF28" s="12" t="e">
        <f>#REF!</f>
        <v>#REF!</v>
      </c>
      <c r="DG28" s="12" t="e">
        <f>#REF!</f>
        <v>#REF!</v>
      </c>
      <c r="DH28" s="12" t="e">
        <f>#REF!</f>
        <v>#REF!</v>
      </c>
      <c r="DI28" s="12" t="e">
        <f>#REF!</f>
        <v>#REF!</v>
      </c>
      <c r="DJ28" s="12" t="e">
        <f>#REF!</f>
        <v>#REF!</v>
      </c>
      <c r="DL28" s="11" t="e">
        <f>#REF!</f>
        <v>#REF!</v>
      </c>
      <c r="DM28" s="12" t="e">
        <f>#REF!</f>
        <v>#REF!</v>
      </c>
      <c r="DN28" s="12" t="e">
        <f>#REF!</f>
        <v>#REF!</v>
      </c>
      <c r="DO28" s="12" t="e">
        <f>#REF!</f>
        <v>#REF!</v>
      </c>
      <c r="DP28" s="12" t="e">
        <f>#REF!</f>
        <v>#REF!</v>
      </c>
      <c r="DQ28" s="12" t="e">
        <f>#REF!</f>
        <v>#REF!</v>
      </c>
      <c r="DR28" s="12" t="e">
        <f>#REF!</f>
        <v>#REF!</v>
      </c>
      <c r="DS28" s="12" t="e">
        <f>#REF!</f>
        <v>#REF!</v>
      </c>
      <c r="DT28" s="12" t="e">
        <f>#REF!</f>
        <v>#REF!</v>
      </c>
      <c r="DU28" s="12" t="e">
        <f>#REF!</f>
        <v>#REF!</v>
      </c>
      <c r="DV28" s="12" t="e">
        <f>#REF!</f>
        <v>#REF!</v>
      </c>
      <c r="DW28" s="12" t="e">
        <f>#REF!</f>
        <v>#REF!</v>
      </c>
      <c r="DX28" s="12" t="e">
        <f>#REF!</f>
        <v>#REF!</v>
      </c>
      <c r="DY28" s="12" t="e">
        <f>#REF!</f>
        <v>#REF!</v>
      </c>
      <c r="DZ28" s="12" t="e">
        <f>#REF!</f>
        <v>#REF!</v>
      </c>
      <c r="EA28" s="12" t="e">
        <f>#REF!</f>
        <v>#REF!</v>
      </c>
      <c r="EB28" s="12" t="e">
        <f>#REF!</f>
        <v>#REF!</v>
      </c>
      <c r="EC28" s="12" t="e">
        <f>#REF!</f>
        <v>#REF!</v>
      </c>
      <c r="EE28" s="11" t="e">
        <f>#REF!</f>
        <v>#REF!</v>
      </c>
      <c r="EF28" s="12" t="e">
        <f>#REF!</f>
        <v>#REF!</v>
      </c>
      <c r="EG28" s="12" t="e">
        <f>#REF!</f>
        <v>#REF!</v>
      </c>
      <c r="EH28" s="12" t="e">
        <f>#REF!</f>
        <v>#REF!</v>
      </c>
      <c r="EI28" s="12" t="e">
        <f>#REF!</f>
        <v>#REF!</v>
      </c>
      <c r="EJ28" s="12" t="e">
        <f>#REF!</f>
        <v>#REF!</v>
      </c>
      <c r="EK28" s="12" t="e">
        <f>#REF!</f>
        <v>#REF!</v>
      </c>
      <c r="EL28" s="12" t="e">
        <f>#REF!</f>
        <v>#REF!</v>
      </c>
      <c r="EM28" s="12" t="e">
        <f>#REF!</f>
        <v>#REF!</v>
      </c>
      <c r="EN28" s="12" t="e">
        <f>#REF!</f>
        <v>#REF!</v>
      </c>
      <c r="EO28" s="12" t="e">
        <f>#REF!</f>
        <v>#REF!</v>
      </c>
      <c r="EP28" s="12" t="e">
        <f>#REF!</f>
        <v>#REF!</v>
      </c>
      <c r="EQ28" s="12" t="e">
        <f>#REF!</f>
        <v>#REF!</v>
      </c>
      <c r="ER28" s="12" t="e">
        <f>#REF!</f>
        <v>#REF!</v>
      </c>
      <c r="ES28" s="12" t="e">
        <f>#REF!</f>
        <v>#REF!</v>
      </c>
      <c r="ET28" s="12" t="e">
        <f>#REF!</f>
        <v>#REF!</v>
      </c>
      <c r="EU28" s="12" t="e">
        <f>#REF!</f>
        <v>#REF!</v>
      </c>
      <c r="EV28" s="12" t="e">
        <f>#REF!</f>
        <v>#REF!</v>
      </c>
      <c r="EX28" s="11" t="e">
        <f>#REF!</f>
        <v>#REF!</v>
      </c>
      <c r="EY28" s="12" t="e">
        <f>#REF!</f>
        <v>#REF!</v>
      </c>
      <c r="EZ28" s="12" t="e">
        <f>#REF!</f>
        <v>#REF!</v>
      </c>
      <c r="FA28" s="12" t="e">
        <f>#REF!</f>
        <v>#REF!</v>
      </c>
      <c r="FB28" s="12" t="e">
        <f>#REF!</f>
        <v>#REF!</v>
      </c>
      <c r="FC28" s="12" t="e">
        <f>#REF!</f>
        <v>#REF!</v>
      </c>
      <c r="FD28" s="12" t="e">
        <f>#REF!</f>
        <v>#REF!</v>
      </c>
      <c r="FE28" s="12" t="e">
        <f>#REF!</f>
        <v>#REF!</v>
      </c>
      <c r="FF28" s="12" t="e">
        <f>#REF!</f>
        <v>#REF!</v>
      </c>
      <c r="FG28" s="12" t="e">
        <f>#REF!</f>
        <v>#REF!</v>
      </c>
      <c r="FH28" s="12" t="e">
        <f>#REF!</f>
        <v>#REF!</v>
      </c>
      <c r="FI28" s="12" t="e">
        <f>#REF!</f>
        <v>#REF!</v>
      </c>
      <c r="FJ28" s="12" t="e">
        <f>#REF!</f>
        <v>#REF!</v>
      </c>
      <c r="FK28" s="12" t="e">
        <f>#REF!</f>
        <v>#REF!</v>
      </c>
      <c r="FL28" s="12" t="e">
        <f>#REF!</f>
        <v>#REF!</v>
      </c>
      <c r="FM28" s="12" t="e">
        <f>#REF!</f>
        <v>#REF!</v>
      </c>
      <c r="FN28" s="12" t="e">
        <f>#REF!</f>
        <v>#REF!</v>
      </c>
      <c r="FO28" s="12" t="e">
        <f>#REF!</f>
        <v>#REF!</v>
      </c>
      <c r="FQ28" s="11" t="e">
        <f>#REF!</f>
        <v>#REF!</v>
      </c>
      <c r="FR28" s="12" t="e">
        <f>#REF!</f>
        <v>#REF!</v>
      </c>
      <c r="FS28" s="12" t="e">
        <f>#REF!</f>
        <v>#REF!</v>
      </c>
      <c r="FT28" s="12" t="e">
        <f>#REF!</f>
        <v>#REF!</v>
      </c>
      <c r="FU28" s="12" t="e">
        <f>#REF!</f>
        <v>#REF!</v>
      </c>
      <c r="FV28" s="12" t="e">
        <f>#REF!</f>
        <v>#REF!</v>
      </c>
      <c r="FW28" s="12" t="e">
        <f>#REF!</f>
        <v>#REF!</v>
      </c>
      <c r="FX28" s="12" t="e">
        <f>#REF!</f>
        <v>#REF!</v>
      </c>
      <c r="FY28" s="12" t="e">
        <f>#REF!</f>
        <v>#REF!</v>
      </c>
      <c r="FZ28" s="12" t="e">
        <f>#REF!</f>
        <v>#REF!</v>
      </c>
      <c r="GA28" s="12" t="e">
        <f>#REF!</f>
        <v>#REF!</v>
      </c>
      <c r="GB28" s="12" t="e">
        <f>#REF!</f>
        <v>#REF!</v>
      </c>
      <c r="GC28" s="12" t="e">
        <f>#REF!</f>
        <v>#REF!</v>
      </c>
      <c r="GD28" s="12" t="e">
        <f>#REF!</f>
        <v>#REF!</v>
      </c>
      <c r="GE28" s="12" t="e">
        <f>#REF!</f>
        <v>#REF!</v>
      </c>
      <c r="GF28" s="12" t="e">
        <f>#REF!</f>
        <v>#REF!</v>
      </c>
      <c r="GG28" s="12" t="e">
        <f>#REF!</f>
        <v>#REF!</v>
      </c>
      <c r="GH28" s="12" t="e">
        <f>#REF!</f>
        <v>#REF!</v>
      </c>
      <c r="GJ28" s="11" t="e">
        <f>#REF!</f>
        <v>#REF!</v>
      </c>
      <c r="GK28" s="12" t="e">
        <f>#REF!</f>
        <v>#REF!</v>
      </c>
      <c r="GL28" s="12" t="e">
        <f>#REF!</f>
        <v>#REF!</v>
      </c>
      <c r="GM28" s="12" t="e">
        <f>#REF!</f>
        <v>#REF!</v>
      </c>
      <c r="GN28" s="12" t="e">
        <f>#REF!</f>
        <v>#REF!</v>
      </c>
      <c r="GO28" s="12" t="e">
        <f>#REF!</f>
        <v>#REF!</v>
      </c>
      <c r="GP28" s="12" t="e">
        <f>#REF!</f>
        <v>#REF!</v>
      </c>
      <c r="GQ28" s="12" t="e">
        <f>#REF!</f>
        <v>#REF!</v>
      </c>
      <c r="GR28" s="12" t="e">
        <f>#REF!</f>
        <v>#REF!</v>
      </c>
      <c r="GS28" s="12" t="e">
        <f>#REF!</f>
        <v>#REF!</v>
      </c>
      <c r="GT28" s="12" t="e">
        <f>#REF!</f>
        <v>#REF!</v>
      </c>
      <c r="GU28" s="12" t="e">
        <f>#REF!</f>
        <v>#REF!</v>
      </c>
      <c r="GV28" s="12" t="e">
        <f>#REF!</f>
        <v>#REF!</v>
      </c>
      <c r="GW28" s="12" t="e">
        <f>#REF!</f>
        <v>#REF!</v>
      </c>
      <c r="GX28" s="12" t="e">
        <f>#REF!</f>
        <v>#REF!</v>
      </c>
      <c r="GY28" s="12" t="e">
        <f>#REF!</f>
        <v>#REF!</v>
      </c>
      <c r="GZ28" s="12" t="e">
        <f>#REF!</f>
        <v>#REF!</v>
      </c>
      <c r="HA28" s="12" t="e">
        <f>#REF!</f>
        <v>#REF!</v>
      </c>
      <c r="HC28" s="11" t="e">
        <f>#REF!</f>
        <v>#REF!</v>
      </c>
      <c r="HD28" s="12" t="e">
        <f>#REF!</f>
        <v>#REF!</v>
      </c>
      <c r="HE28" s="12" t="e">
        <f>#REF!</f>
        <v>#REF!</v>
      </c>
      <c r="HF28" s="12" t="e">
        <f>#REF!</f>
        <v>#REF!</v>
      </c>
      <c r="HG28" s="12" t="e">
        <f>#REF!</f>
        <v>#REF!</v>
      </c>
      <c r="HH28" s="12" t="e">
        <f>#REF!</f>
        <v>#REF!</v>
      </c>
      <c r="HI28" s="12" t="e">
        <f>#REF!</f>
        <v>#REF!</v>
      </c>
      <c r="HJ28" s="12" t="e">
        <f>#REF!</f>
        <v>#REF!</v>
      </c>
      <c r="HK28" s="12" t="e">
        <f>#REF!</f>
        <v>#REF!</v>
      </c>
      <c r="HL28" s="12" t="e">
        <f>#REF!</f>
        <v>#REF!</v>
      </c>
      <c r="HM28" s="12" t="e">
        <f>#REF!</f>
        <v>#REF!</v>
      </c>
      <c r="HN28" s="12" t="e">
        <f>#REF!</f>
        <v>#REF!</v>
      </c>
      <c r="HO28" s="12" t="e">
        <f>#REF!</f>
        <v>#REF!</v>
      </c>
      <c r="HP28" s="12" t="e">
        <f>#REF!</f>
        <v>#REF!</v>
      </c>
      <c r="HQ28" s="12" t="e">
        <f>#REF!</f>
        <v>#REF!</v>
      </c>
      <c r="HR28" s="12" t="e">
        <f>#REF!</f>
        <v>#REF!</v>
      </c>
      <c r="HS28" s="12" t="e">
        <f>#REF!</f>
        <v>#REF!</v>
      </c>
      <c r="HT28" s="12" t="e">
        <f>#REF!</f>
        <v>#REF!</v>
      </c>
      <c r="HV28" s="11" t="e">
        <f>#REF!</f>
        <v>#REF!</v>
      </c>
      <c r="HW28" s="12" t="e">
        <f>#REF!</f>
        <v>#REF!</v>
      </c>
      <c r="HX28" s="12" t="e">
        <f>#REF!</f>
        <v>#REF!</v>
      </c>
      <c r="HY28" s="12" t="e">
        <f>#REF!</f>
        <v>#REF!</v>
      </c>
      <c r="HZ28" s="12" t="e">
        <f>#REF!</f>
        <v>#REF!</v>
      </c>
      <c r="IA28" s="12" t="e">
        <f>#REF!</f>
        <v>#REF!</v>
      </c>
      <c r="IB28" s="12" t="e">
        <f>#REF!</f>
        <v>#REF!</v>
      </c>
      <c r="IC28" s="12" t="e">
        <f>#REF!</f>
        <v>#REF!</v>
      </c>
      <c r="ID28" s="12" t="e">
        <f>#REF!</f>
        <v>#REF!</v>
      </c>
      <c r="IE28" s="12" t="e">
        <f>#REF!</f>
        <v>#REF!</v>
      </c>
      <c r="IF28" s="12" t="e">
        <f>#REF!</f>
        <v>#REF!</v>
      </c>
      <c r="IG28" s="12" t="e">
        <f>#REF!</f>
        <v>#REF!</v>
      </c>
      <c r="IH28" s="12" t="e">
        <f>#REF!</f>
        <v>#REF!</v>
      </c>
      <c r="II28" s="12" t="e">
        <f>#REF!</f>
        <v>#REF!</v>
      </c>
      <c r="IJ28" s="12" t="e">
        <f>#REF!</f>
        <v>#REF!</v>
      </c>
      <c r="IK28" s="12" t="e">
        <f>#REF!</f>
        <v>#REF!</v>
      </c>
      <c r="IL28" s="12" t="e">
        <f>#REF!</f>
        <v>#REF!</v>
      </c>
      <c r="IM28" s="12" t="e">
        <f>#REF!</f>
        <v>#REF!</v>
      </c>
      <c r="IO28" s="11" t="e">
        <f>#REF!</f>
        <v>#REF!</v>
      </c>
      <c r="IP28" s="12" t="e">
        <f>#REF!</f>
        <v>#REF!</v>
      </c>
      <c r="IQ28" s="12" t="e">
        <f>#REF!</f>
        <v>#REF!</v>
      </c>
      <c r="IR28" s="12" t="e">
        <f>#REF!</f>
        <v>#REF!</v>
      </c>
      <c r="IS28" s="12" t="e">
        <f>#REF!</f>
        <v>#REF!</v>
      </c>
      <c r="IT28" s="12" t="e">
        <f>#REF!</f>
        <v>#REF!</v>
      </c>
      <c r="IU28" s="12" t="e">
        <f>#REF!</f>
        <v>#REF!</v>
      </c>
      <c r="IV28" s="12" t="e">
        <f>#REF!</f>
        <v>#REF!</v>
      </c>
      <c r="IW28" s="12" t="e">
        <f>#REF!</f>
        <v>#REF!</v>
      </c>
      <c r="IX28" s="12" t="e">
        <f>#REF!</f>
        <v>#REF!</v>
      </c>
      <c r="IY28" s="12" t="e">
        <f>#REF!</f>
        <v>#REF!</v>
      </c>
      <c r="IZ28" s="12" t="e">
        <f>#REF!</f>
        <v>#REF!</v>
      </c>
      <c r="JA28" s="12" t="e">
        <f>#REF!</f>
        <v>#REF!</v>
      </c>
      <c r="JB28" s="12" t="e">
        <f>#REF!</f>
        <v>#REF!</v>
      </c>
      <c r="JC28" s="12" t="e">
        <f>#REF!</f>
        <v>#REF!</v>
      </c>
      <c r="JD28" s="12" t="e">
        <f>#REF!</f>
        <v>#REF!</v>
      </c>
      <c r="JE28" s="12" t="e">
        <f>#REF!</f>
        <v>#REF!</v>
      </c>
      <c r="JF28" s="12" t="e">
        <f>#REF!</f>
        <v>#REF!</v>
      </c>
      <c r="JH28" s="11" t="e">
        <f>#REF!</f>
        <v>#REF!</v>
      </c>
      <c r="JI28" s="12" t="e">
        <f>#REF!</f>
        <v>#REF!</v>
      </c>
      <c r="JJ28" s="12" t="e">
        <f>#REF!</f>
        <v>#REF!</v>
      </c>
      <c r="JK28" s="12" t="e">
        <f>#REF!</f>
        <v>#REF!</v>
      </c>
      <c r="JL28" s="12" t="e">
        <f>#REF!</f>
        <v>#REF!</v>
      </c>
      <c r="JM28" s="12" t="e">
        <f>#REF!</f>
        <v>#REF!</v>
      </c>
      <c r="JN28" s="12" t="e">
        <f>#REF!</f>
        <v>#REF!</v>
      </c>
      <c r="JO28" s="12" t="e">
        <f>#REF!</f>
        <v>#REF!</v>
      </c>
      <c r="JP28" s="12" t="e">
        <f>#REF!</f>
        <v>#REF!</v>
      </c>
      <c r="JQ28" s="12" t="e">
        <f>#REF!</f>
        <v>#REF!</v>
      </c>
      <c r="JR28" s="12" t="e">
        <f>#REF!</f>
        <v>#REF!</v>
      </c>
      <c r="JS28" s="12" t="e">
        <f>#REF!</f>
        <v>#REF!</v>
      </c>
      <c r="JT28" s="12" t="e">
        <f>#REF!</f>
        <v>#REF!</v>
      </c>
      <c r="JU28" s="12" t="e">
        <f>#REF!</f>
        <v>#REF!</v>
      </c>
      <c r="JV28" s="12" t="e">
        <f>#REF!</f>
        <v>#REF!</v>
      </c>
      <c r="JW28" s="12" t="e">
        <f>#REF!</f>
        <v>#REF!</v>
      </c>
      <c r="JX28" s="12" t="e">
        <f>#REF!</f>
        <v>#REF!</v>
      </c>
      <c r="JY28" s="12" t="e">
        <f>#REF!</f>
        <v>#REF!</v>
      </c>
    </row>
    <row r="29" spans="1:285" x14ac:dyDescent="0.25">
      <c r="A29" s="8" t="s">
        <v>296</v>
      </c>
      <c r="B29" s="11" t="e">
        <f>#REF!</f>
        <v>#REF!</v>
      </c>
      <c r="C29" s="12" t="e">
        <f>#REF!</f>
        <v>#REF!</v>
      </c>
      <c r="D29" s="12" t="e">
        <f>#REF!</f>
        <v>#REF!</v>
      </c>
      <c r="E29" s="12" t="e">
        <f>#REF!</f>
        <v>#REF!</v>
      </c>
      <c r="F29" s="12" t="e">
        <f>#REF!</f>
        <v>#REF!</v>
      </c>
      <c r="G29" s="12" t="e">
        <f>#REF!</f>
        <v>#REF!</v>
      </c>
      <c r="H29" s="12" t="e">
        <f>#REF!</f>
        <v>#REF!</v>
      </c>
      <c r="I29" s="12" t="e">
        <f>#REF!</f>
        <v>#REF!</v>
      </c>
      <c r="J29" s="12" t="e">
        <f>#REF!</f>
        <v>#REF!</v>
      </c>
      <c r="K29" s="12" t="e">
        <f>#REF!</f>
        <v>#REF!</v>
      </c>
      <c r="L29" s="12" t="e">
        <f>#REF!</f>
        <v>#REF!</v>
      </c>
      <c r="M29" s="12" t="e">
        <f>#REF!</f>
        <v>#REF!</v>
      </c>
      <c r="N29" s="12" t="e">
        <f>#REF!</f>
        <v>#REF!</v>
      </c>
      <c r="O29" s="12" t="e">
        <f>#REF!</f>
        <v>#REF!</v>
      </c>
      <c r="P29" s="12" t="e">
        <f>#REF!</f>
        <v>#REF!</v>
      </c>
      <c r="Q29" s="12" t="e">
        <f>#REF!</f>
        <v>#REF!</v>
      </c>
      <c r="R29" s="12" t="e">
        <f>#REF!</f>
        <v>#REF!</v>
      </c>
      <c r="S29" s="12" t="e">
        <f>#REF!</f>
        <v>#REF!</v>
      </c>
      <c r="U29" s="11" t="e">
        <f>#REF!</f>
        <v>#REF!</v>
      </c>
      <c r="V29" s="12" t="e">
        <f>#REF!</f>
        <v>#REF!</v>
      </c>
      <c r="W29" s="12" t="e">
        <f>#REF!</f>
        <v>#REF!</v>
      </c>
      <c r="X29" s="12" t="e">
        <f>#REF!</f>
        <v>#REF!</v>
      </c>
      <c r="Y29" s="12" t="e">
        <f>#REF!</f>
        <v>#REF!</v>
      </c>
      <c r="Z29" s="12" t="e">
        <f>#REF!</f>
        <v>#REF!</v>
      </c>
      <c r="AA29" s="12" t="e">
        <f>#REF!</f>
        <v>#REF!</v>
      </c>
      <c r="AB29" s="12" t="e">
        <f>#REF!</f>
        <v>#REF!</v>
      </c>
      <c r="AC29" s="12" t="e">
        <f>#REF!</f>
        <v>#REF!</v>
      </c>
      <c r="AD29" s="12" t="e">
        <f>#REF!</f>
        <v>#REF!</v>
      </c>
      <c r="AE29" s="12" t="e">
        <f>#REF!</f>
        <v>#REF!</v>
      </c>
      <c r="AF29" s="12" t="e">
        <f>#REF!</f>
        <v>#REF!</v>
      </c>
      <c r="AG29" s="12" t="e">
        <f>#REF!</f>
        <v>#REF!</v>
      </c>
      <c r="AH29" s="12" t="e">
        <f>#REF!</f>
        <v>#REF!</v>
      </c>
      <c r="AI29" s="12" t="e">
        <f>#REF!</f>
        <v>#REF!</v>
      </c>
      <c r="AJ29" s="12" t="e">
        <f>#REF!</f>
        <v>#REF!</v>
      </c>
      <c r="AK29" s="12" t="e">
        <f>#REF!</f>
        <v>#REF!</v>
      </c>
      <c r="AL29" s="12" t="e">
        <f>#REF!</f>
        <v>#REF!</v>
      </c>
      <c r="AN29" s="11" t="e">
        <f>#REF!</f>
        <v>#REF!</v>
      </c>
      <c r="AO29" s="12" t="e">
        <f>#REF!</f>
        <v>#REF!</v>
      </c>
      <c r="AP29" s="12" t="e">
        <f>#REF!</f>
        <v>#REF!</v>
      </c>
      <c r="AQ29" s="12" t="e">
        <f>#REF!</f>
        <v>#REF!</v>
      </c>
      <c r="AR29" s="12" t="e">
        <f>#REF!</f>
        <v>#REF!</v>
      </c>
      <c r="AS29" s="12" t="e">
        <f>#REF!</f>
        <v>#REF!</v>
      </c>
      <c r="AT29" s="12" t="e">
        <f>#REF!</f>
        <v>#REF!</v>
      </c>
      <c r="AU29" s="12" t="e">
        <f>#REF!</f>
        <v>#REF!</v>
      </c>
      <c r="AV29" s="12" t="e">
        <f>#REF!</f>
        <v>#REF!</v>
      </c>
      <c r="AW29" s="12" t="e">
        <f>#REF!</f>
        <v>#REF!</v>
      </c>
      <c r="AX29" s="12" t="e">
        <f>#REF!</f>
        <v>#REF!</v>
      </c>
      <c r="AY29" s="12" t="e">
        <f>#REF!</f>
        <v>#REF!</v>
      </c>
      <c r="AZ29" s="12" t="e">
        <f>#REF!</f>
        <v>#REF!</v>
      </c>
      <c r="BA29" s="12" t="e">
        <f>#REF!</f>
        <v>#REF!</v>
      </c>
      <c r="BB29" s="12" t="e">
        <f>#REF!</f>
        <v>#REF!</v>
      </c>
      <c r="BC29" s="12" t="e">
        <f>#REF!</f>
        <v>#REF!</v>
      </c>
      <c r="BD29" s="12" t="e">
        <f>#REF!</f>
        <v>#REF!</v>
      </c>
      <c r="BE29" s="12" t="e">
        <f>#REF!</f>
        <v>#REF!</v>
      </c>
      <c r="BG29" s="11" t="e">
        <f>#REF!</f>
        <v>#REF!</v>
      </c>
      <c r="BH29" s="12" t="e">
        <f>#REF!</f>
        <v>#REF!</v>
      </c>
      <c r="BI29" s="12" t="e">
        <f>#REF!</f>
        <v>#REF!</v>
      </c>
      <c r="BJ29" s="12" t="e">
        <f>#REF!</f>
        <v>#REF!</v>
      </c>
      <c r="BK29" s="12" t="e">
        <f>#REF!</f>
        <v>#REF!</v>
      </c>
      <c r="BL29" s="12" t="e">
        <f>#REF!</f>
        <v>#REF!</v>
      </c>
      <c r="BM29" s="12" t="e">
        <f>#REF!</f>
        <v>#REF!</v>
      </c>
      <c r="BN29" s="12" t="e">
        <f>#REF!</f>
        <v>#REF!</v>
      </c>
      <c r="BO29" s="12" t="e">
        <f>#REF!</f>
        <v>#REF!</v>
      </c>
      <c r="BP29" s="12" t="e">
        <f>#REF!</f>
        <v>#REF!</v>
      </c>
      <c r="BQ29" s="12" t="e">
        <f>#REF!</f>
        <v>#REF!</v>
      </c>
      <c r="BR29" s="12" t="e">
        <f>#REF!</f>
        <v>#REF!</v>
      </c>
      <c r="BS29" s="12" t="e">
        <f>#REF!</f>
        <v>#REF!</v>
      </c>
      <c r="BT29" s="12" t="e">
        <f>#REF!</f>
        <v>#REF!</v>
      </c>
      <c r="BU29" s="12" t="e">
        <f>#REF!</f>
        <v>#REF!</v>
      </c>
      <c r="BV29" s="12" t="e">
        <f>#REF!</f>
        <v>#REF!</v>
      </c>
      <c r="BW29" s="12" t="e">
        <f>#REF!</f>
        <v>#REF!</v>
      </c>
      <c r="BX29" s="12" t="e">
        <f>#REF!</f>
        <v>#REF!</v>
      </c>
      <c r="BZ29" s="11" t="e">
        <f>#REF!</f>
        <v>#REF!</v>
      </c>
      <c r="CA29" s="12" t="e">
        <f>#REF!</f>
        <v>#REF!</v>
      </c>
      <c r="CB29" s="12" t="e">
        <f>#REF!</f>
        <v>#REF!</v>
      </c>
      <c r="CC29" s="12" t="e">
        <f>#REF!</f>
        <v>#REF!</v>
      </c>
      <c r="CD29" s="12" t="e">
        <f>#REF!</f>
        <v>#REF!</v>
      </c>
      <c r="CE29" s="12" t="e">
        <f>#REF!</f>
        <v>#REF!</v>
      </c>
      <c r="CF29" s="12" t="e">
        <f>#REF!</f>
        <v>#REF!</v>
      </c>
      <c r="CG29" s="12" t="e">
        <f>#REF!</f>
        <v>#REF!</v>
      </c>
      <c r="CH29" s="12" t="e">
        <f>#REF!</f>
        <v>#REF!</v>
      </c>
      <c r="CI29" s="12" t="e">
        <f>#REF!</f>
        <v>#REF!</v>
      </c>
      <c r="CJ29" s="12" t="e">
        <f>#REF!</f>
        <v>#REF!</v>
      </c>
      <c r="CK29" s="12" t="e">
        <f>#REF!</f>
        <v>#REF!</v>
      </c>
      <c r="CL29" s="12" t="e">
        <f>#REF!</f>
        <v>#REF!</v>
      </c>
      <c r="CM29" s="12" t="e">
        <f>#REF!</f>
        <v>#REF!</v>
      </c>
      <c r="CN29" s="12" t="e">
        <f>#REF!</f>
        <v>#REF!</v>
      </c>
      <c r="CO29" s="12" t="e">
        <f>#REF!</f>
        <v>#REF!</v>
      </c>
      <c r="CP29" s="12" t="e">
        <f>#REF!</f>
        <v>#REF!</v>
      </c>
      <c r="CQ29" s="12" t="e">
        <f>#REF!</f>
        <v>#REF!</v>
      </c>
      <c r="CS29" s="11" t="e">
        <f>#REF!</f>
        <v>#REF!</v>
      </c>
      <c r="CT29" s="12" t="e">
        <f>#REF!</f>
        <v>#REF!</v>
      </c>
      <c r="CU29" s="12" t="e">
        <f>#REF!</f>
        <v>#REF!</v>
      </c>
      <c r="CV29" s="12" t="e">
        <f>#REF!</f>
        <v>#REF!</v>
      </c>
      <c r="CW29" s="12" t="e">
        <f>#REF!</f>
        <v>#REF!</v>
      </c>
      <c r="CX29" s="12" t="e">
        <f>#REF!</f>
        <v>#REF!</v>
      </c>
      <c r="CY29" s="12" t="e">
        <f>#REF!</f>
        <v>#REF!</v>
      </c>
      <c r="CZ29" s="12" t="e">
        <f>#REF!</f>
        <v>#REF!</v>
      </c>
      <c r="DA29" s="12" t="e">
        <f>#REF!</f>
        <v>#REF!</v>
      </c>
      <c r="DB29" s="12" t="e">
        <f>#REF!</f>
        <v>#REF!</v>
      </c>
      <c r="DC29" s="12" t="e">
        <f>#REF!</f>
        <v>#REF!</v>
      </c>
      <c r="DD29" s="12" t="e">
        <f>#REF!</f>
        <v>#REF!</v>
      </c>
      <c r="DE29" s="12" t="e">
        <f>#REF!</f>
        <v>#REF!</v>
      </c>
      <c r="DF29" s="12" t="e">
        <f>#REF!</f>
        <v>#REF!</v>
      </c>
      <c r="DG29" s="12" t="e">
        <f>#REF!</f>
        <v>#REF!</v>
      </c>
      <c r="DH29" s="12" t="e">
        <f>#REF!</f>
        <v>#REF!</v>
      </c>
      <c r="DI29" s="12" t="e">
        <f>#REF!</f>
        <v>#REF!</v>
      </c>
      <c r="DJ29" s="12" t="e">
        <f>#REF!</f>
        <v>#REF!</v>
      </c>
      <c r="DL29" s="11" t="e">
        <f>#REF!</f>
        <v>#REF!</v>
      </c>
      <c r="DM29" s="12" t="e">
        <f>#REF!</f>
        <v>#REF!</v>
      </c>
      <c r="DN29" s="12" t="e">
        <f>#REF!</f>
        <v>#REF!</v>
      </c>
      <c r="DO29" s="12" t="e">
        <f>#REF!</f>
        <v>#REF!</v>
      </c>
      <c r="DP29" s="12" t="e">
        <f>#REF!</f>
        <v>#REF!</v>
      </c>
      <c r="DQ29" s="12" t="e">
        <f>#REF!</f>
        <v>#REF!</v>
      </c>
      <c r="DR29" s="12" t="e">
        <f>#REF!</f>
        <v>#REF!</v>
      </c>
      <c r="DS29" s="12" t="e">
        <f>#REF!</f>
        <v>#REF!</v>
      </c>
      <c r="DT29" s="12" t="e">
        <f>#REF!</f>
        <v>#REF!</v>
      </c>
      <c r="DU29" s="12" t="e">
        <f>#REF!</f>
        <v>#REF!</v>
      </c>
      <c r="DV29" s="12" t="e">
        <f>#REF!</f>
        <v>#REF!</v>
      </c>
      <c r="DW29" s="12" t="e">
        <f>#REF!</f>
        <v>#REF!</v>
      </c>
      <c r="DX29" s="12" t="e">
        <f>#REF!</f>
        <v>#REF!</v>
      </c>
      <c r="DY29" s="12" t="e">
        <f>#REF!</f>
        <v>#REF!</v>
      </c>
      <c r="DZ29" s="12" t="e">
        <f>#REF!</f>
        <v>#REF!</v>
      </c>
      <c r="EA29" s="12" t="e">
        <f>#REF!</f>
        <v>#REF!</v>
      </c>
      <c r="EB29" s="12" t="e">
        <f>#REF!</f>
        <v>#REF!</v>
      </c>
      <c r="EC29" s="12" t="e">
        <f>#REF!</f>
        <v>#REF!</v>
      </c>
      <c r="EE29" s="11" t="e">
        <f>#REF!</f>
        <v>#REF!</v>
      </c>
      <c r="EF29" s="12" t="e">
        <f>#REF!</f>
        <v>#REF!</v>
      </c>
      <c r="EG29" s="12" t="e">
        <f>#REF!</f>
        <v>#REF!</v>
      </c>
      <c r="EH29" s="12" t="e">
        <f>#REF!</f>
        <v>#REF!</v>
      </c>
      <c r="EI29" s="12" t="e">
        <f>#REF!</f>
        <v>#REF!</v>
      </c>
      <c r="EJ29" s="12" t="e">
        <f>#REF!</f>
        <v>#REF!</v>
      </c>
      <c r="EK29" s="12" t="e">
        <f>#REF!</f>
        <v>#REF!</v>
      </c>
      <c r="EL29" s="12" t="e">
        <f>#REF!</f>
        <v>#REF!</v>
      </c>
      <c r="EM29" s="12" t="e">
        <f>#REF!</f>
        <v>#REF!</v>
      </c>
      <c r="EN29" s="12" t="e">
        <f>#REF!</f>
        <v>#REF!</v>
      </c>
      <c r="EO29" s="12" t="e">
        <f>#REF!</f>
        <v>#REF!</v>
      </c>
      <c r="EP29" s="12" t="e">
        <f>#REF!</f>
        <v>#REF!</v>
      </c>
      <c r="EQ29" s="12" t="e">
        <f>#REF!</f>
        <v>#REF!</v>
      </c>
      <c r="ER29" s="12" t="e">
        <f>#REF!</f>
        <v>#REF!</v>
      </c>
      <c r="ES29" s="12" t="e">
        <f>#REF!</f>
        <v>#REF!</v>
      </c>
      <c r="ET29" s="12" t="e">
        <f>#REF!</f>
        <v>#REF!</v>
      </c>
      <c r="EU29" s="12" t="e">
        <f>#REF!</f>
        <v>#REF!</v>
      </c>
      <c r="EV29" s="12" t="e">
        <f>#REF!</f>
        <v>#REF!</v>
      </c>
      <c r="EX29" s="11" t="e">
        <f>#REF!</f>
        <v>#REF!</v>
      </c>
      <c r="EY29" s="12" t="e">
        <f>#REF!</f>
        <v>#REF!</v>
      </c>
      <c r="EZ29" s="12" t="e">
        <f>#REF!</f>
        <v>#REF!</v>
      </c>
      <c r="FA29" s="12" t="e">
        <f>#REF!</f>
        <v>#REF!</v>
      </c>
      <c r="FB29" s="12" t="e">
        <f>#REF!</f>
        <v>#REF!</v>
      </c>
      <c r="FC29" s="12" t="e">
        <f>#REF!</f>
        <v>#REF!</v>
      </c>
      <c r="FD29" s="12" t="e">
        <f>#REF!</f>
        <v>#REF!</v>
      </c>
      <c r="FE29" s="12" t="e">
        <f>#REF!</f>
        <v>#REF!</v>
      </c>
      <c r="FF29" s="12" t="e">
        <f>#REF!</f>
        <v>#REF!</v>
      </c>
      <c r="FG29" s="12" t="e">
        <f>#REF!</f>
        <v>#REF!</v>
      </c>
      <c r="FH29" s="12" t="e">
        <f>#REF!</f>
        <v>#REF!</v>
      </c>
      <c r="FI29" s="12" t="e">
        <f>#REF!</f>
        <v>#REF!</v>
      </c>
      <c r="FJ29" s="12" t="e">
        <f>#REF!</f>
        <v>#REF!</v>
      </c>
      <c r="FK29" s="12" t="e">
        <f>#REF!</f>
        <v>#REF!</v>
      </c>
      <c r="FL29" s="12" t="e">
        <f>#REF!</f>
        <v>#REF!</v>
      </c>
      <c r="FM29" s="12" t="e">
        <f>#REF!</f>
        <v>#REF!</v>
      </c>
      <c r="FN29" s="12" t="e">
        <f>#REF!</f>
        <v>#REF!</v>
      </c>
      <c r="FO29" s="12" t="e">
        <f>#REF!</f>
        <v>#REF!</v>
      </c>
      <c r="FQ29" s="11" t="e">
        <f>#REF!</f>
        <v>#REF!</v>
      </c>
      <c r="FR29" s="12" t="e">
        <f>#REF!</f>
        <v>#REF!</v>
      </c>
      <c r="FS29" s="12" t="e">
        <f>#REF!</f>
        <v>#REF!</v>
      </c>
      <c r="FT29" s="12" t="e">
        <f>#REF!</f>
        <v>#REF!</v>
      </c>
      <c r="FU29" s="12" t="e">
        <f>#REF!</f>
        <v>#REF!</v>
      </c>
      <c r="FV29" s="12" t="e">
        <f>#REF!</f>
        <v>#REF!</v>
      </c>
      <c r="FW29" s="12" t="e">
        <f>#REF!</f>
        <v>#REF!</v>
      </c>
      <c r="FX29" s="12" t="e">
        <f>#REF!</f>
        <v>#REF!</v>
      </c>
      <c r="FY29" s="12" t="e">
        <f>#REF!</f>
        <v>#REF!</v>
      </c>
      <c r="FZ29" s="12" t="e">
        <f>#REF!</f>
        <v>#REF!</v>
      </c>
      <c r="GA29" s="12" t="e">
        <f>#REF!</f>
        <v>#REF!</v>
      </c>
      <c r="GB29" s="12" t="e">
        <f>#REF!</f>
        <v>#REF!</v>
      </c>
      <c r="GC29" s="12" t="e">
        <f>#REF!</f>
        <v>#REF!</v>
      </c>
      <c r="GD29" s="12" t="e">
        <f>#REF!</f>
        <v>#REF!</v>
      </c>
      <c r="GE29" s="12" t="e">
        <f>#REF!</f>
        <v>#REF!</v>
      </c>
      <c r="GF29" s="12" t="e">
        <f>#REF!</f>
        <v>#REF!</v>
      </c>
      <c r="GG29" s="12" t="e">
        <f>#REF!</f>
        <v>#REF!</v>
      </c>
      <c r="GH29" s="12" t="e">
        <f>#REF!</f>
        <v>#REF!</v>
      </c>
      <c r="GJ29" s="11" t="e">
        <f>#REF!</f>
        <v>#REF!</v>
      </c>
      <c r="GK29" s="12" t="e">
        <f>#REF!</f>
        <v>#REF!</v>
      </c>
      <c r="GL29" s="12" t="e">
        <f>#REF!</f>
        <v>#REF!</v>
      </c>
      <c r="GM29" s="12" t="e">
        <f>#REF!</f>
        <v>#REF!</v>
      </c>
      <c r="GN29" s="12" t="e">
        <f>#REF!</f>
        <v>#REF!</v>
      </c>
      <c r="GO29" s="12" t="e">
        <f>#REF!</f>
        <v>#REF!</v>
      </c>
      <c r="GP29" s="12" t="e">
        <f>#REF!</f>
        <v>#REF!</v>
      </c>
      <c r="GQ29" s="12" t="e">
        <f>#REF!</f>
        <v>#REF!</v>
      </c>
      <c r="GR29" s="12" t="e">
        <f>#REF!</f>
        <v>#REF!</v>
      </c>
      <c r="GS29" s="12" t="e">
        <f>#REF!</f>
        <v>#REF!</v>
      </c>
      <c r="GT29" s="12" t="e">
        <f>#REF!</f>
        <v>#REF!</v>
      </c>
      <c r="GU29" s="12" t="e">
        <f>#REF!</f>
        <v>#REF!</v>
      </c>
      <c r="GV29" s="12" t="e">
        <f>#REF!</f>
        <v>#REF!</v>
      </c>
      <c r="GW29" s="12" t="e">
        <f>#REF!</f>
        <v>#REF!</v>
      </c>
      <c r="GX29" s="12" t="e">
        <f>#REF!</f>
        <v>#REF!</v>
      </c>
      <c r="GY29" s="12" t="e">
        <f>#REF!</f>
        <v>#REF!</v>
      </c>
      <c r="GZ29" s="12" t="e">
        <f>#REF!</f>
        <v>#REF!</v>
      </c>
      <c r="HA29" s="12" t="e">
        <f>#REF!</f>
        <v>#REF!</v>
      </c>
      <c r="HC29" s="11" t="e">
        <f>#REF!</f>
        <v>#REF!</v>
      </c>
      <c r="HD29" s="12" t="e">
        <f>#REF!</f>
        <v>#REF!</v>
      </c>
      <c r="HE29" s="12" t="e">
        <f>#REF!</f>
        <v>#REF!</v>
      </c>
      <c r="HF29" s="12" t="e">
        <f>#REF!</f>
        <v>#REF!</v>
      </c>
      <c r="HG29" s="12" t="e">
        <f>#REF!</f>
        <v>#REF!</v>
      </c>
      <c r="HH29" s="12" t="e">
        <f>#REF!</f>
        <v>#REF!</v>
      </c>
      <c r="HI29" s="12" t="e">
        <f>#REF!</f>
        <v>#REF!</v>
      </c>
      <c r="HJ29" s="12" t="e">
        <f>#REF!</f>
        <v>#REF!</v>
      </c>
      <c r="HK29" s="12" t="e">
        <f>#REF!</f>
        <v>#REF!</v>
      </c>
      <c r="HL29" s="12" t="e">
        <f>#REF!</f>
        <v>#REF!</v>
      </c>
      <c r="HM29" s="12" t="e">
        <f>#REF!</f>
        <v>#REF!</v>
      </c>
      <c r="HN29" s="12" t="e">
        <f>#REF!</f>
        <v>#REF!</v>
      </c>
      <c r="HO29" s="12" t="e">
        <f>#REF!</f>
        <v>#REF!</v>
      </c>
      <c r="HP29" s="12" t="e">
        <f>#REF!</f>
        <v>#REF!</v>
      </c>
      <c r="HQ29" s="12" t="e">
        <f>#REF!</f>
        <v>#REF!</v>
      </c>
      <c r="HR29" s="12" t="e">
        <f>#REF!</f>
        <v>#REF!</v>
      </c>
      <c r="HS29" s="12" t="e">
        <f>#REF!</f>
        <v>#REF!</v>
      </c>
      <c r="HT29" s="12" t="e">
        <f>#REF!</f>
        <v>#REF!</v>
      </c>
      <c r="HV29" s="11" t="e">
        <f>#REF!</f>
        <v>#REF!</v>
      </c>
      <c r="HW29" s="12" t="e">
        <f>#REF!</f>
        <v>#REF!</v>
      </c>
      <c r="HX29" s="12" t="e">
        <f>#REF!</f>
        <v>#REF!</v>
      </c>
      <c r="HY29" s="12" t="e">
        <f>#REF!</f>
        <v>#REF!</v>
      </c>
      <c r="HZ29" s="12" t="e">
        <f>#REF!</f>
        <v>#REF!</v>
      </c>
      <c r="IA29" s="12" t="e">
        <f>#REF!</f>
        <v>#REF!</v>
      </c>
      <c r="IB29" s="12" t="e">
        <f>#REF!</f>
        <v>#REF!</v>
      </c>
      <c r="IC29" s="12" t="e">
        <f>#REF!</f>
        <v>#REF!</v>
      </c>
      <c r="ID29" s="12" t="e">
        <f>#REF!</f>
        <v>#REF!</v>
      </c>
      <c r="IE29" s="12" t="e">
        <f>#REF!</f>
        <v>#REF!</v>
      </c>
      <c r="IF29" s="12" t="e">
        <f>#REF!</f>
        <v>#REF!</v>
      </c>
      <c r="IG29" s="12" t="e">
        <f>#REF!</f>
        <v>#REF!</v>
      </c>
      <c r="IH29" s="12" t="e">
        <f>#REF!</f>
        <v>#REF!</v>
      </c>
      <c r="II29" s="12" t="e">
        <f>#REF!</f>
        <v>#REF!</v>
      </c>
      <c r="IJ29" s="12" t="e">
        <f>#REF!</f>
        <v>#REF!</v>
      </c>
      <c r="IK29" s="12" t="e">
        <f>#REF!</f>
        <v>#REF!</v>
      </c>
      <c r="IL29" s="12" t="e">
        <f>#REF!</f>
        <v>#REF!</v>
      </c>
      <c r="IM29" s="12" t="e">
        <f>#REF!</f>
        <v>#REF!</v>
      </c>
      <c r="IO29" s="11" t="e">
        <f>#REF!</f>
        <v>#REF!</v>
      </c>
      <c r="IP29" s="12" t="e">
        <f>#REF!</f>
        <v>#REF!</v>
      </c>
      <c r="IQ29" s="12" t="e">
        <f>#REF!</f>
        <v>#REF!</v>
      </c>
      <c r="IR29" s="12" t="e">
        <f>#REF!</f>
        <v>#REF!</v>
      </c>
      <c r="IS29" s="12" t="e">
        <f>#REF!</f>
        <v>#REF!</v>
      </c>
      <c r="IT29" s="12" t="e">
        <f>#REF!</f>
        <v>#REF!</v>
      </c>
      <c r="IU29" s="12" t="e">
        <f>#REF!</f>
        <v>#REF!</v>
      </c>
      <c r="IV29" s="12" t="e">
        <f>#REF!</f>
        <v>#REF!</v>
      </c>
      <c r="IW29" s="12" t="e">
        <f>#REF!</f>
        <v>#REF!</v>
      </c>
      <c r="IX29" s="12" t="e">
        <f>#REF!</f>
        <v>#REF!</v>
      </c>
      <c r="IY29" s="12" t="e">
        <f>#REF!</f>
        <v>#REF!</v>
      </c>
      <c r="IZ29" s="12" t="e">
        <f>#REF!</f>
        <v>#REF!</v>
      </c>
      <c r="JA29" s="12" t="e">
        <f>#REF!</f>
        <v>#REF!</v>
      </c>
      <c r="JB29" s="12" t="e">
        <f>#REF!</f>
        <v>#REF!</v>
      </c>
      <c r="JC29" s="12" t="e">
        <f>#REF!</f>
        <v>#REF!</v>
      </c>
      <c r="JD29" s="12" t="e">
        <f>#REF!</f>
        <v>#REF!</v>
      </c>
      <c r="JE29" s="12" t="e">
        <f>#REF!</f>
        <v>#REF!</v>
      </c>
      <c r="JF29" s="12" t="e">
        <f>#REF!</f>
        <v>#REF!</v>
      </c>
      <c r="JH29" s="11" t="e">
        <f>#REF!</f>
        <v>#REF!</v>
      </c>
      <c r="JI29" s="12" t="e">
        <f>#REF!</f>
        <v>#REF!</v>
      </c>
      <c r="JJ29" s="12" t="e">
        <f>#REF!</f>
        <v>#REF!</v>
      </c>
      <c r="JK29" s="12" t="e">
        <f>#REF!</f>
        <v>#REF!</v>
      </c>
      <c r="JL29" s="12" t="e">
        <f>#REF!</f>
        <v>#REF!</v>
      </c>
      <c r="JM29" s="12" t="e">
        <f>#REF!</f>
        <v>#REF!</v>
      </c>
      <c r="JN29" s="12" t="e">
        <f>#REF!</f>
        <v>#REF!</v>
      </c>
      <c r="JO29" s="12" t="e">
        <f>#REF!</f>
        <v>#REF!</v>
      </c>
      <c r="JP29" s="12" t="e">
        <f>#REF!</f>
        <v>#REF!</v>
      </c>
      <c r="JQ29" s="12" t="e">
        <f>#REF!</f>
        <v>#REF!</v>
      </c>
      <c r="JR29" s="12" t="e">
        <f>#REF!</f>
        <v>#REF!</v>
      </c>
      <c r="JS29" s="12" t="e">
        <f>#REF!</f>
        <v>#REF!</v>
      </c>
      <c r="JT29" s="12" t="e">
        <f>#REF!</f>
        <v>#REF!</v>
      </c>
      <c r="JU29" s="12" t="e">
        <f>#REF!</f>
        <v>#REF!</v>
      </c>
      <c r="JV29" s="12" t="e">
        <f>#REF!</f>
        <v>#REF!</v>
      </c>
      <c r="JW29" s="12" t="e">
        <f>#REF!</f>
        <v>#REF!</v>
      </c>
      <c r="JX29" s="12" t="e">
        <f>#REF!</f>
        <v>#REF!</v>
      </c>
      <c r="JY29" s="12" t="e">
        <f>#REF!</f>
        <v>#REF!</v>
      </c>
    </row>
    <row r="30" spans="1:285" x14ac:dyDescent="0.25">
      <c r="A30" s="8" t="s">
        <v>296</v>
      </c>
      <c r="B30" s="11" t="e">
        <f>#REF!</f>
        <v>#REF!</v>
      </c>
      <c r="C30" s="12" t="e">
        <f>#REF!</f>
        <v>#REF!</v>
      </c>
      <c r="D30" s="12" t="e">
        <f>#REF!</f>
        <v>#REF!</v>
      </c>
      <c r="E30" s="12" t="e">
        <f>#REF!</f>
        <v>#REF!</v>
      </c>
      <c r="F30" s="12" t="e">
        <f>#REF!</f>
        <v>#REF!</v>
      </c>
      <c r="G30" s="12" t="e">
        <f>#REF!</f>
        <v>#REF!</v>
      </c>
      <c r="H30" s="12" t="e">
        <f>#REF!</f>
        <v>#REF!</v>
      </c>
      <c r="I30" s="12" t="e">
        <f>#REF!</f>
        <v>#REF!</v>
      </c>
      <c r="J30" s="12" t="e">
        <f>#REF!</f>
        <v>#REF!</v>
      </c>
      <c r="K30" s="12" t="e">
        <f>#REF!</f>
        <v>#REF!</v>
      </c>
      <c r="L30" s="12" t="e">
        <f>#REF!</f>
        <v>#REF!</v>
      </c>
      <c r="M30" s="12" t="e">
        <f>#REF!</f>
        <v>#REF!</v>
      </c>
      <c r="N30" s="12" t="e">
        <f>#REF!</f>
        <v>#REF!</v>
      </c>
      <c r="O30" s="12" t="e">
        <f>#REF!</f>
        <v>#REF!</v>
      </c>
      <c r="P30" s="12" t="e">
        <f>#REF!</f>
        <v>#REF!</v>
      </c>
      <c r="Q30" s="12" t="e">
        <f>#REF!</f>
        <v>#REF!</v>
      </c>
      <c r="R30" s="12" t="e">
        <f>#REF!</f>
        <v>#REF!</v>
      </c>
      <c r="S30" s="12" t="e">
        <f>#REF!</f>
        <v>#REF!</v>
      </c>
      <c r="U30" s="11" t="e">
        <f>#REF!</f>
        <v>#REF!</v>
      </c>
      <c r="V30" s="12" t="e">
        <f>#REF!</f>
        <v>#REF!</v>
      </c>
      <c r="W30" s="12" t="e">
        <f>#REF!</f>
        <v>#REF!</v>
      </c>
      <c r="X30" s="12" t="e">
        <f>#REF!</f>
        <v>#REF!</v>
      </c>
      <c r="Y30" s="12" t="e">
        <f>#REF!</f>
        <v>#REF!</v>
      </c>
      <c r="Z30" s="12" t="e">
        <f>#REF!</f>
        <v>#REF!</v>
      </c>
      <c r="AA30" s="12" t="e">
        <f>#REF!</f>
        <v>#REF!</v>
      </c>
      <c r="AB30" s="12" t="e">
        <f>#REF!</f>
        <v>#REF!</v>
      </c>
      <c r="AC30" s="12" t="e">
        <f>#REF!</f>
        <v>#REF!</v>
      </c>
      <c r="AD30" s="12" t="e">
        <f>#REF!</f>
        <v>#REF!</v>
      </c>
      <c r="AE30" s="12" t="e">
        <f>#REF!</f>
        <v>#REF!</v>
      </c>
      <c r="AF30" s="12" t="e">
        <f>#REF!</f>
        <v>#REF!</v>
      </c>
      <c r="AG30" s="12" t="e">
        <f>#REF!</f>
        <v>#REF!</v>
      </c>
      <c r="AH30" s="12" t="e">
        <f>#REF!</f>
        <v>#REF!</v>
      </c>
      <c r="AI30" s="12" t="e">
        <f>#REF!</f>
        <v>#REF!</v>
      </c>
      <c r="AJ30" s="12" t="e">
        <f>#REF!</f>
        <v>#REF!</v>
      </c>
      <c r="AK30" s="12" t="e">
        <f>#REF!</f>
        <v>#REF!</v>
      </c>
      <c r="AL30" s="12" t="e">
        <f>#REF!</f>
        <v>#REF!</v>
      </c>
      <c r="AN30" s="11" t="e">
        <f>#REF!</f>
        <v>#REF!</v>
      </c>
      <c r="AO30" s="12" t="e">
        <f>#REF!</f>
        <v>#REF!</v>
      </c>
      <c r="AP30" s="12" t="e">
        <f>#REF!</f>
        <v>#REF!</v>
      </c>
      <c r="AQ30" s="12" t="e">
        <f>#REF!</f>
        <v>#REF!</v>
      </c>
      <c r="AR30" s="12" t="e">
        <f>#REF!</f>
        <v>#REF!</v>
      </c>
      <c r="AS30" s="12" t="e">
        <f>#REF!</f>
        <v>#REF!</v>
      </c>
      <c r="AT30" s="12" t="e">
        <f>#REF!</f>
        <v>#REF!</v>
      </c>
      <c r="AU30" s="12" t="e">
        <f>#REF!</f>
        <v>#REF!</v>
      </c>
      <c r="AV30" s="12" t="e">
        <f>#REF!</f>
        <v>#REF!</v>
      </c>
      <c r="AW30" s="12" t="e">
        <f>#REF!</f>
        <v>#REF!</v>
      </c>
      <c r="AX30" s="12" t="e">
        <f>#REF!</f>
        <v>#REF!</v>
      </c>
      <c r="AY30" s="12" t="e">
        <f>#REF!</f>
        <v>#REF!</v>
      </c>
      <c r="AZ30" s="12" t="e">
        <f>#REF!</f>
        <v>#REF!</v>
      </c>
      <c r="BA30" s="12" t="e">
        <f>#REF!</f>
        <v>#REF!</v>
      </c>
      <c r="BB30" s="12" t="e">
        <f>#REF!</f>
        <v>#REF!</v>
      </c>
      <c r="BC30" s="12" t="e">
        <f>#REF!</f>
        <v>#REF!</v>
      </c>
      <c r="BD30" s="12" t="e">
        <f>#REF!</f>
        <v>#REF!</v>
      </c>
      <c r="BE30" s="12" t="e">
        <f>#REF!</f>
        <v>#REF!</v>
      </c>
      <c r="BG30" s="11" t="e">
        <f>#REF!</f>
        <v>#REF!</v>
      </c>
      <c r="BH30" s="12" t="e">
        <f>#REF!</f>
        <v>#REF!</v>
      </c>
      <c r="BI30" s="12" t="e">
        <f>#REF!</f>
        <v>#REF!</v>
      </c>
      <c r="BJ30" s="12" t="e">
        <f>#REF!</f>
        <v>#REF!</v>
      </c>
      <c r="BK30" s="12" t="e">
        <f>#REF!</f>
        <v>#REF!</v>
      </c>
      <c r="BL30" s="12" t="e">
        <f>#REF!</f>
        <v>#REF!</v>
      </c>
      <c r="BM30" s="12" t="e">
        <f>#REF!</f>
        <v>#REF!</v>
      </c>
      <c r="BN30" s="12" t="e">
        <f>#REF!</f>
        <v>#REF!</v>
      </c>
      <c r="BO30" s="12" t="e">
        <f>#REF!</f>
        <v>#REF!</v>
      </c>
      <c r="BP30" s="12" t="e">
        <f>#REF!</f>
        <v>#REF!</v>
      </c>
      <c r="BQ30" s="12" t="e">
        <f>#REF!</f>
        <v>#REF!</v>
      </c>
      <c r="BR30" s="12" t="e">
        <f>#REF!</f>
        <v>#REF!</v>
      </c>
      <c r="BS30" s="12" t="e">
        <f>#REF!</f>
        <v>#REF!</v>
      </c>
      <c r="BT30" s="12" t="e">
        <f>#REF!</f>
        <v>#REF!</v>
      </c>
      <c r="BU30" s="12" t="e">
        <f>#REF!</f>
        <v>#REF!</v>
      </c>
      <c r="BV30" s="12" t="e">
        <f>#REF!</f>
        <v>#REF!</v>
      </c>
      <c r="BW30" s="12" t="e">
        <f>#REF!</f>
        <v>#REF!</v>
      </c>
      <c r="BX30" s="12" t="e">
        <f>#REF!</f>
        <v>#REF!</v>
      </c>
      <c r="BZ30" s="11" t="e">
        <f>#REF!</f>
        <v>#REF!</v>
      </c>
      <c r="CA30" s="12" t="e">
        <f>#REF!</f>
        <v>#REF!</v>
      </c>
      <c r="CB30" s="12" t="e">
        <f>#REF!</f>
        <v>#REF!</v>
      </c>
      <c r="CC30" s="12" t="e">
        <f>#REF!</f>
        <v>#REF!</v>
      </c>
      <c r="CD30" s="12" t="e">
        <f>#REF!</f>
        <v>#REF!</v>
      </c>
      <c r="CE30" s="12" t="e">
        <f>#REF!</f>
        <v>#REF!</v>
      </c>
      <c r="CF30" s="12" t="e">
        <f>#REF!</f>
        <v>#REF!</v>
      </c>
      <c r="CG30" s="12" t="e">
        <f>#REF!</f>
        <v>#REF!</v>
      </c>
      <c r="CH30" s="12" t="e">
        <f>#REF!</f>
        <v>#REF!</v>
      </c>
      <c r="CI30" s="12" t="e">
        <f>#REF!</f>
        <v>#REF!</v>
      </c>
      <c r="CJ30" s="12" t="e">
        <f>#REF!</f>
        <v>#REF!</v>
      </c>
      <c r="CK30" s="12" t="e">
        <f>#REF!</f>
        <v>#REF!</v>
      </c>
      <c r="CL30" s="12" t="e">
        <f>#REF!</f>
        <v>#REF!</v>
      </c>
      <c r="CM30" s="12" t="e">
        <f>#REF!</f>
        <v>#REF!</v>
      </c>
      <c r="CN30" s="12" t="e">
        <f>#REF!</f>
        <v>#REF!</v>
      </c>
      <c r="CO30" s="12" t="e">
        <f>#REF!</f>
        <v>#REF!</v>
      </c>
      <c r="CP30" s="12" t="e">
        <f>#REF!</f>
        <v>#REF!</v>
      </c>
      <c r="CQ30" s="12" t="e">
        <f>#REF!</f>
        <v>#REF!</v>
      </c>
      <c r="CS30" s="11" t="e">
        <f>#REF!</f>
        <v>#REF!</v>
      </c>
      <c r="CT30" s="12" t="e">
        <f>#REF!</f>
        <v>#REF!</v>
      </c>
      <c r="CU30" s="12" t="e">
        <f>#REF!</f>
        <v>#REF!</v>
      </c>
      <c r="CV30" s="12" t="e">
        <f>#REF!</f>
        <v>#REF!</v>
      </c>
      <c r="CW30" s="12" t="e">
        <f>#REF!</f>
        <v>#REF!</v>
      </c>
      <c r="CX30" s="12" t="e">
        <f>#REF!</f>
        <v>#REF!</v>
      </c>
      <c r="CY30" s="12" t="e">
        <f>#REF!</f>
        <v>#REF!</v>
      </c>
      <c r="CZ30" s="12" t="e">
        <f>#REF!</f>
        <v>#REF!</v>
      </c>
      <c r="DA30" s="12" t="e">
        <f>#REF!</f>
        <v>#REF!</v>
      </c>
      <c r="DB30" s="12" t="e">
        <f>#REF!</f>
        <v>#REF!</v>
      </c>
      <c r="DC30" s="12" t="e">
        <f>#REF!</f>
        <v>#REF!</v>
      </c>
      <c r="DD30" s="12" t="e">
        <f>#REF!</f>
        <v>#REF!</v>
      </c>
      <c r="DE30" s="12" t="e">
        <f>#REF!</f>
        <v>#REF!</v>
      </c>
      <c r="DF30" s="12" t="e">
        <f>#REF!</f>
        <v>#REF!</v>
      </c>
      <c r="DG30" s="12" t="e">
        <f>#REF!</f>
        <v>#REF!</v>
      </c>
      <c r="DH30" s="12" t="e">
        <f>#REF!</f>
        <v>#REF!</v>
      </c>
      <c r="DI30" s="12" t="e">
        <f>#REF!</f>
        <v>#REF!</v>
      </c>
      <c r="DJ30" s="12" t="e">
        <f>#REF!</f>
        <v>#REF!</v>
      </c>
      <c r="DL30" s="11" t="e">
        <f>#REF!</f>
        <v>#REF!</v>
      </c>
      <c r="DM30" s="12" t="e">
        <f>#REF!</f>
        <v>#REF!</v>
      </c>
      <c r="DN30" s="12" t="e">
        <f>#REF!</f>
        <v>#REF!</v>
      </c>
      <c r="DO30" s="12" t="e">
        <f>#REF!</f>
        <v>#REF!</v>
      </c>
      <c r="DP30" s="12" t="e">
        <f>#REF!</f>
        <v>#REF!</v>
      </c>
      <c r="DQ30" s="12" t="e">
        <f>#REF!</f>
        <v>#REF!</v>
      </c>
      <c r="DR30" s="12" t="e">
        <f>#REF!</f>
        <v>#REF!</v>
      </c>
      <c r="DS30" s="12" t="e">
        <f>#REF!</f>
        <v>#REF!</v>
      </c>
      <c r="DT30" s="12" t="e">
        <f>#REF!</f>
        <v>#REF!</v>
      </c>
      <c r="DU30" s="12" t="e">
        <f>#REF!</f>
        <v>#REF!</v>
      </c>
      <c r="DV30" s="12" t="e">
        <f>#REF!</f>
        <v>#REF!</v>
      </c>
      <c r="DW30" s="12" t="e">
        <f>#REF!</f>
        <v>#REF!</v>
      </c>
      <c r="DX30" s="12" t="e">
        <f>#REF!</f>
        <v>#REF!</v>
      </c>
      <c r="DY30" s="12" t="e">
        <f>#REF!</f>
        <v>#REF!</v>
      </c>
      <c r="DZ30" s="12" t="e">
        <f>#REF!</f>
        <v>#REF!</v>
      </c>
      <c r="EA30" s="12" t="e">
        <f>#REF!</f>
        <v>#REF!</v>
      </c>
      <c r="EB30" s="12" t="e">
        <f>#REF!</f>
        <v>#REF!</v>
      </c>
      <c r="EC30" s="12" t="e">
        <f>#REF!</f>
        <v>#REF!</v>
      </c>
      <c r="EE30" s="11" t="e">
        <f>#REF!</f>
        <v>#REF!</v>
      </c>
      <c r="EF30" s="12" t="e">
        <f>#REF!</f>
        <v>#REF!</v>
      </c>
      <c r="EG30" s="12" t="e">
        <f>#REF!</f>
        <v>#REF!</v>
      </c>
      <c r="EH30" s="12" t="e">
        <f>#REF!</f>
        <v>#REF!</v>
      </c>
      <c r="EI30" s="12" t="e">
        <f>#REF!</f>
        <v>#REF!</v>
      </c>
      <c r="EJ30" s="12" t="e">
        <f>#REF!</f>
        <v>#REF!</v>
      </c>
      <c r="EK30" s="12" t="e">
        <f>#REF!</f>
        <v>#REF!</v>
      </c>
      <c r="EL30" s="12" t="e">
        <f>#REF!</f>
        <v>#REF!</v>
      </c>
      <c r="EM30" s="12" t="e">
        <f>#REF!</f>
        <v>#REF!</v>
      </c>
      <c r="EN30" s="12" t="e">
        <f>#REF!</f>
        <v>#REF!</v>
      </c>
      <c r="EO30" s="12" t="e">
        <f>#REF!</f>
        <v>#REF!</v>
      </c>
      <c r="EP30" s="12" t="e">
        <f>#REF!</f>
        <v>#REF!</v>
      </c>
      <c r="EQ30" s="12" t="e">
        <f>#REF!</f>
        <v>#REF!</v>
      </c>
      <c r="ER30" s="12" t="e">
        <f>#REF!</f>
        <v>#REF!</v>
      </c>
      <c r="ES30" s="12" t="e">
        <f>#REF!</f>
        <v>#REF!</v>
      </c>
      <c r="ET30" s="12" t="e">
        <f>#REF!</f>
        <v>#REF!</v>
      </c>
      <c r="EU30" s="12" t="e">
        <f>#REF!</f>
        <v>#REF!</v>
      </c>
      <c r="EV30" s="12" t="e">
        <f>#REF!</f>
        <v>#REF!</v>
      </c>
      <c r="EX30" s="11" t="e">
        <f>#REF!</f>
        <v>#REF!</v>
      </c>
      <c r="EY30" s="12" t="e">
        <f>#REF!</f>
        <v>#REF!</v>
      </c>
      <c r="EZ30" s="12" t="e">
        <f>#REF!</f>
        <v>#REF!</v>
      </c>
      <c r="FA30" s="12" t="e">
        <f>#REF!</f>
        <v>#REF!</v>
      </c>
      <c r="FB30" s="12" t="e">
        <f>#REF!</f>
        <v>#REF!</v>
      </c>
      <c r="FC30" s="12" t="e">
        <f>#REF!</f>
        <v>#REF!</v>
      </c>
      <c r="FD30" s="12" t="e">
        <f>#REF!</f>
        <v>#REF!</v>
      </c>
      <c r="FE30" s="12" t="e">
        <f>#REF!</f>
        <v>#REF!</v>
      </c>
      <c r="FF30" s="12" t="e">
        <f>#REF!</f>
        <v>#REF!</v>
      </c>
      <c r="FG30" s="12" t="e">
        <f>#REF!</f>
        <v>#REF!</v>
      </c>
      <c r="FH30" s="12" t="e">
        <f>#REF!</f>
        <v>#REF!</v>
      </c>
      <c r="FI30" s="12" t="e">
        <f>#REF!</f>
        <v>#REF!</v>
      </c>
      <c r="FJ30" s="12" t="e">
        <f>#REF!</f>
        <v>#REF!</v>
      </c>
      <c r="FK30" s="12" t="e">
        <f>#REF!</f>
        <v>#REF!</v>
      </c>
      <c r="FL30" s="12" t="e">
        <f>#REF!</f>
        <v>#REF!</v>
      </c>
      <c r="FM30" s="12" t="e">
        <f>#REF!</f>
        <v>#REF!</v>
      </c>
      <c r="FN30" s="12" t="e">
        <f>#REF!</f>
        <v>#REF!</v>
      </c>
      <c r="FO30" s="12" t="e">
        <f>#REF!</f>
        <v>#REF!</v>
      </c>
      <c r="FQ30" s="11" t="e">
        <f>#REF!</f>
        <v>#REF!</v>
      </c>
      <c r="FR30" s="12" t="e">
        <f>#REF!</f>
        <v>#REF!</v>
      </c>
      <c r="FS30" s="12" t="e">
        <f>#REF!</f>
        <v>#REF!</v>
      </c>
      <c r="FT30" s="12" t="e">
        <f>#REF!</f>
        <v>#REF!</v>
      </c>
      <c r="FU30" s="12" t="e">
        <f>#REF!</f>
        <v>#REF!</v>
      </c>
      <c r="FV30" s="12" t="e">
        <f>#REF!</f>
        <v>#REF!</v>
      </c>
      <c r="FW30" s="12" t="e">
        <f>#REF!</f>
        <v>#REF!</v>
      </c>
      <c r="FX30" s="12" t="e">
        <f>#REF!</f>
        <v>#REF!</v>
      </c>
      <c r="FY30" s="12" t="e">
        <f>#REF!</f>
        <v>#REF!</v>
      </c>
      <c r="FZ30" s="12" t="e">
        <f>#REF!</f>
        <v>#REF!</v>
      </c>
      <c r="GA30" s="12" t="e">
        <f>#REF!</f>
        <v>#REF!</v>
      </c>
      <c r="GB30" s="12" t="e">
        <f>#REF!</f>
        <v>#REF!</v>
      </c>
      <c r="GC30" s="12" t="e">
        <f>#REF!</f>
        <v>#REF!</v>
      </c>
      <c r="GD30" s="12" t="e">
        <f>#REF!</f>
        <v>#REF!</v>
      </c>
      <c r="GE30" s="12" t="e">
        <f>#REF!</f>
        <v>#REF!</v>
      </c>
      <c r="GF30" s="12" t="e">
        <f>#REF!</f>
        <v>#REF!</v>
      </c>
      <c r="GG30" s="12" t="e">
        <f>#REF!</f>
        <v>#REF!</v>
      </c>
      <c r="GH30" s="12" t="e">
        <f>#REF!</f>
        <v>#REF!</v>
      </c>
      <c r="GJ30" s="11" t="e">
        <f>#REF!</f>
        <v>#REF!</v>
      </c>
      <c r="GK30" s="12" t="e">
        <f>#REF!</f>
        <v>#REF!</v>
      </c>
      <c r="GL30" s="12" t="e">
        <f>#REF!</f>
        <v>#REF!</v>
      </c>
      <c r="GM30" s="12" t="e">
        <f>#REF!</f>
        <v>#REF!</v>
      </c>
      <c r="GN30" s="12" t="e">
        <f>#REF!</f>
        <v>#REF!</v>
      </c>
      <c r="GO30" s="12" t="e">
        <f>#REF!</f>
        <v>#REF!</v>
      </c>
      <c r="GP30" s="12" t="e">
        <f>#REF!</f>
        <v>#REF!</v>
      </c>
      <c r="GQ30" s="12" t="e">
        <f>#REF!</f>
        <v>#REF!</v>
      </c>
      <c r="GR30" s="12" t="e">
        <f>#REF!</f>
        <v>#REF!</v>
      </c>
      <c r="GS30" s="12" t="e">
        <f>#REF!</f>
        <v>#REF!</v>
      </c>
      <c r="GT30" s="12" t="e">
        <f>#REF!</f>
        <v>#REF!</v>
      </c>
      <c r="GU30" s="12" t="e">
        <f>#REF!</f>
        <v>#REF!</v>
      </c>
      <c r="GV30" s="12" t="e">
        <f>#REF!</f>
        <v>#REF!</v>
      </c>
      <c r="GW30" s="12" t="e">
        <f>#REF!</f>
        <v>#REF!</v>
      </c>
      <c r="GX30" s="12" t="e">
        <f>#REF!</f>
        <v>#REF!</v>
      </c>
      <c r="GY30" s="12" t="e">
        <f>#REF!</f>
        <v>#REF!</v>
      </c>
      <c r="GZ30" s="12" t="e">
        <f>#REF!</f>
        <v>#REF!</v>
      </c>
      <c r="HA30" s="12" t="e">
        <f>#REF!</f>
        <v>#REF!</v>
      </c>
      <c r="HC30" s="11" t="e">
        <f>#REF!</f>
        <v>#REF!</v>
      </c>
      <c r="HD30" s="12" t="e">
        <f>#REF!</f>
        <v>#REF!</v>
      </c>
      <c r="HE30" s="12" t="e">
        <f>#REF!</f>
        <v>#REF!</v>
      </c>
      <c r="HF30" s="12" t="e">
        <f>#REF!</f>
        <v>#REF!</v>
      </c>
      <c r="HG30" s="12" t="e">
        <f>#REF!</f>
        <v>#REF!</v>
      </c>
      <c r="HH30" s="12" t="e">
        <f>#REF!</f>
        <v>#REF!</v>
      </c>
      <c r="HI30" s="12" t="e">
        <f>#REF!</f>
        <v>#REF!</v>
      </c>
      <c r="HJ30" s="12" t="e">
        <f>#REF!</f>
        <v>#REF!</v>
      </c>
      <c r="HK30" s="12" t="e">
        <f>#REF!</f>
        <v>#REF!</v>
      </c>
      <c r="HL30" s="12" t="e">
        <f>#REF!</f>
        <v>#REF!</v>
      </c>
      <c r="HM30" s="12" t="e">
        <f>#REF!</f>
        <v>#REF!</v>
      </c>
      <c r="HN30" s="12" t="e">
        <f>#REF!</f>
        <v>#REF!</v>
      </c>
      <c r="HO30" s="12" t="e">
        <f>#REF!</f>
        <v>#REF!</v>
      </c>
      <c r="HP30" s="12" t="e">
        <f>#REF!</f>
        <v>#REF!</v>
      </c>
      <c r="HQ30" s="12" t="e">
        <f>#REF!</f>
        <v>#REF!</v>
      </c>
      <c r="HR30" s="12" t="e">
        <f>#REF!</f>
        <v>#REF!</v>
      </c>
      <c r="HS30" s="12" t="e">
        <f>#REF!</f>
        <v>#REF!</v>
      </c>
      <c r="HT30" s="12" t="e">
        <f>#REF!</f>
        <v>#REF!</v>
      </c>
      <c r="HV30" s="11" t="e">
        <f>#REF!</f>
        <v>#REF!</v>
      </c>
      <c r="HW30" s="12" t="e">
        <f>#REF!</f>
        <v>#REF!</v>
      </c>
      <c r="HX30" s="12" t="e">
        <f>#REF!</f>
        <v>#REF!</v>
      </c>
      <c r="HY30" s="12" t="e">
        <f>#REF!</f>
        <v>#REF!</v>
      </c>
      <c r="HZ30" s="12" t="e">
        <f>#REF!</f>
        <v>#REF!</v>
      </c>
      <c r="IA30" s="12" t="e">
        <f>#REF!</f>
        <v>#REF!</v>
      </c>
      <c r="IB30" s="12" t="e">
        <f>#REF!</f>
        <v>#REF!</v>
      </c>
      <c r="IC30" s="12" t="e">
        <f>#REF!</f>
        <v>#REF!</v>
      </c>
      <c r="ID30" s="12" t="e">
        <f>#REF!</f>
        <v>#REF!</v>
      </c>
      <c r="IE30" s="12" t="e">
        <f>#REF!</f>
        <v>#REF!</v>
      </c>
      <c r="IF30" s="12" t="e">
        <f>#REF!</f>
        <v>#REF!</v>
      </c>
      <c r="IG30" s="12" t="e">
        <f>#REF!</f>
        <v>#REF!</v>
      </c>
      <c r="IH30" s="12" t="e">
        <f>#REF!</f>
        <v>#REF!</v>
      </c>
      <c r="II30" s="12" t="e">
        <f>#REF!</f>
        <v>#REF!</v>
      </c>
      <c r="IJ30" s="12" t="e">
        <f>#REF!</f>
        <v>#REF!</v>
      </c>
      <c r="IK30" s="12" t="e">
        <f>#REF!</f>
        <v>#REF!</v>
      </c>
      <c r="IL30" s="12" t="e">
        <f>#REF!</f>
        <v>#REF!</v>
      </c>
      <c r="IM30" s="12" t="e">
        <f>#REF!</f>
        <v>#REF!</v>
      </c>
      <c r="IO30" s="11" t="e">
        <f>#REF!</f>
        <v>#REF!</v>
      </c>
      <c r="IP30" s="12" t="e">
        <f>#REF!</f>
        <v>#REF!</v>
      </c>
      <c r="IQ30" s="12" t="e">
        <f>#REF!</f>
        <v>#REF!</v>
      </c>
      <c r="IR30" s="12" t="e">
        <f>#REF!</f>
        <v>#REF!</v>
      </c>
      <c r="IS30" s="12" t="e">
        <f>#REF!</f>
        <v>#REF!</v>
      </c>
      <c r="IT30" s="12" t="e">
        <f>#REF!</f>
        <v>#REF!</v>
      </c>
      <c r="IU30" s="12" t="e">
        <f>#REF!</f>
        <v>#REF!</v>
      </c>
      <c r="IV30" s="12" t="e">
        <f>#REF!</f>
        <v>#REF!</v>
      </c>
      <c r="IW30" s="12" t="e">
        <f>#REF!</f>
        <v>#REF!</v>
      </c>
      <c r="IX30" s="12" t="e">
        <f>#REF!</f>
        <v>#REF!</v>
      </c>
      <c r="IY30" s="12" t="e">
        <f>#REF!</f>
        <v>#REF!</v>
      </c>
      <c r="IZ30" s="12" t="e">
        <f>#REF!</f>
        <v>#REF!</v>
      </c>
      <c r="JA30" s="12" t="e">
        <f>#REF!</f>
        <v>#REF!</v>
      </c>
      <c r="JB30" s="12" t="e">
        <f>#REF!</f>
        <v>#REF!</v>
      </c>
      <c r="JC30" s="12" t="e">
        <f>#REF!</f>
        <v>#REF!</v>
      </c>
      <c r="JD30" s="12" t="e">
        <f>#REF!</f>
        <v>#REF!</v>
      </c>
      <c r="JE30" s="12" t="e">
        <f>#REF!</f>
        <v>#REF!</v>
      </c>
      <c r="JF30" s="12" t="e">
        <f>#REF!</f>
        <v>#REF!</v>
      </c>
      <c r="JH30" s="11" t="e">
        <f>#REF!</f>
        <v>#REF!</v>
      </c>
      <c r="JI30" s="12" t="e">
        <f>#REF!</f>
        <v>#REF!</v>
      </c>
      <c r="JJ30" s="12" t="e">
        <f>#REF!</f>
        <v>#REF!</v>
      </c>
      <c r="JK30" s="12" t="e">
        <f>#REF!</f>
        <v>#REF!</v>
      </c>
      <c r="JL30" s="12" t="e">
        <f>#REF!</f>
        <v>#REF!</v>
      </c>
      <c r="JM30" s="12" t="e">
        <f>#REF!</f>
        <v>#REF!</v>
      </c>
      <c r="JN30" s="12" t="e">
        <f>#REF!</f>
        <v>#REF!</v>
      </c>
      <c r="JO30" s="12" t="e">
        <f>#REF!</f>
        <v>#REF!</v>
      </c>
      <c r="JP30" s="12" t="e">
        <f>#REF!</f>
        <v>#REF!</v>
      </c>
      <c r="JQ30" s="12" t="e">
        <f>#REF!</f>
        <v>#REF!</v>
      </c>
      <c r="JR30" s="12" t="e">
        <f>#REF!</f>
        <v>#REF!</v>
      </c>
      <c r="JS30" s="12" t="e">
        <f>#REF!</f>
        <v>#REF!</v>
      </c>
      <c r="JT30" s="12" t="e">
        <f>#REF!</f>
        <v>#REF!</v>
      </c>
      <c r="JU30" s="12" t="e">
        <f>#REF!</f>
        <v>#REF!</v>
      </c>
      <c r="JV30" s="12" t="e">
        <f>#REF!</f>
        <v>#REF!</v>
      </c>
      <c r="JW30" s="12" t="e">
        <f>#REF!</f>
        <v>#REF!</v>
      </c>
      <c r="JX30" s="12" t="e">
        <f>#REF!</f>
        <v>#REF!</v>
      </c>
      <c r="JY30" s="12" t="e">
        <f>#REF!</f>
        <v>#REF!</v>
      </c>
    </row>
    <row r="31" spans="1:285" x14ac:dyDescent="0.25">
      <c r="A31" s="822"/>
      <c r="B31" s="11" t="e">
        <f>#REF!</f>
        <v>#REF!</v>
      </c>
      <c r="C31" s="12" t="e">
        <f>#REF!</f>
        <v>#REF!</v>
      </c>
      <c r="D31" s="12" t="e">
        <f>#REF!</f>
        <v>#REF!</v>
      </c>
      <c r="E31" s="12" t="e">
        <f>#REF!</f>
        <v>#REF!</v>
      </c>
      <c r="F31" s="12" t="e">
        <f>#REF!</f>
        <v>#REF!</v>
      </c>
      <c r="G31" s="12" t="e">
        <f>#REF!</f>
        <v>#REF!</v>
      </c>
      <c r="H31" s="12" t="e">
        <f>#REF!</f>
        <v>#REF!</v>
      </c>
      <c r="I31" s="12" t="e">
        <f>#REF!</f>
        <v>#REF!</v>
      </c>
      <c r="J31" s="12" t="e">
        <f>#REF!</f>
        <v>#REF!</v>
      </c>
      <c r="K31" s="12" t="e">
        <f>#REF!</f>
        <v>#REF!</v>
      </c>
      <c r="L31" s="12" t="e">
        <f>#REF!</f>
        <v>#REF!</v>
      </c>
      <c r="M31" s="12" t="e">
        <f>#REF!</f>
        <v>#REF!</v>
      </c>
      <c r="N31" s="12" t="e">
        <f>#REF!</f>
        <v>#REF!</v>
      </c>
      <c r="O31" s="12" t="e">
        <f>#REF!</f>
        <v>#REF!</v>
      </c>
      <c r="P31" s="12" t="e">
        <f>#REF!</f>
        <v>#REF!</v>
      </c>
      <c r="Q31" s="12" t="e">
        <f>#REF!</f>
        <v>#REF!</v>
      </c>
      <c r="R31" s="12" t="e">
        <f>#REF!</f>
        <v>#REF!</v>
      </c>
      <c r="S31" s="12" t="e">
        <f>#REF!</f>
        <v>#REF!</v>
      </c>
      <c r="U31" s="11" t="e">
        <f>#REF!</f>
        <v>#REF!</v>
      </c>
      <c r="V31" s="12" t="e">
        <f>#REF!</f>
        <v>#REF!</v>
      </c>
      <c r="W31" s="12" t="e">
        <f>#REF!</f>
        <v>#REF!</v>
      </c>
      <c r="X31" s="12" t="e">
        <f>#REF!</f>
        <v>#REF!</v>
      </c>
      <c r="Y31" s="12" t="e">
        <f>#REF!</f>
        <v>#REF!</v>
      </c>
      <c r="Z31" s="12" t="e">
        <f>#REF!</f>
        <v>#REF!</v>
      </c>
      <c r="AA31" s="12" t="e">
        <f>#REF!</f>
        <v>#REF!</v>
      </c>
      <c r="AB31" s="12" t="e">
        <f>#REF!</f>
        <v>#REF!</v>
      </c>
      <c r="AC31" s="12" t="e">
        <f>#REF!</f>
        <v>#REF!</v>
      </c>
      <c r="AD31" s="12" t="e">
        <f>#REF!</f>
        <v>#REF!</v>
      </c>
      <c r="AE31" s="12" t="e">
        <f>#REF!</f>
        <v>#REF!</v>
      </c>
      <c r="AF31" s="12" t="e">
        <f>#REF!</f>
        <v>#REF!</v>
      </c>
      <c r="AG31" s="12" t="e">
        <f>#REF!</f>
        <v>#REF!</v>
      </c>
      <c r="AH31" s="12" t="e">
        <f>#REF!</f>
        <v>#REF!</v>
      </c>
      <c r="AI31" s="12" t="e">
        <f>#REF!</f>
        <v>#REF!</v>
      </c>
      <c r="AJ31" s="12" t="e">
        <f>#REF!</f>
        <v>#REF!</v>
      </c>
      <c r="AK31" s="12" t="e">
        <f>#REF!</f>
        <v>#REF!</v>
      </c>
      <c r="AL31" s="12" t="e">
        <f>#REF!</f>
        <v>#REF!</v>
      </c>
      <c r="AN31" s="11" t="e">
        <f>#REF!</f>
        <v>#REF!</v>
      </c>
      <c r="AO31" s="12" t="e">
        <f>#REF!</f>
        <v>#REF!</v>
      </c>
      <c r="AP31" s="12" t="e">
        <f>#REF!</f>
        <v>#REF!</v>
      </c>
      <c r="AQ31" s="12" t="e">
        <f>#REF!</f>
        <v>#REF!</v>
      </c>
      <c r="AR31" s="12" t="e">
        <f>#REF!</f>
        <v>#REF!</v>
      </c>
      <c r="AS31" s="12" t="e">
        <f>#REF!</f>
        <v>#REF!</v>
      </c>
      <c r="AT31" s="12" t="e">
        <f>#REF!</f>
        <v>#REF!</v>
      </c>
      <c r="AU31" s="12" t="e">
        <f>#REF!</f>
        <v>#REF!</v>
      </c>
      <c r="AV31" s="12" t="e">
        <f>#REF!</f>
        <v>#REF!</v>
      </c>
      <c r="AW31" s="12" t="e">
        <f>#REF!</f>
        <v>#REF!</v>
      </c>
      <c r="AX31" s="12" t="e">
        <f>#REF!</f>
        <v>#REF!</v>
      </c>
      <c r="AY31" s="12" t="e">
        <f>#REF!</f>
        <v>#REF!</v>
      </c>
      <c r="AZ31" s="12" t="e">
        <f>#REF!</f>
        <v>#REF!</v>
      </c>
      <c r="BA31" s="12" t="e">
        <f>#REF!</f>
        <v>#REF!</v>
      </c>
      <c r="BB31" s="12" t="e">
        <f>#REF!</f>
        <v>#REF!</v>
      </c>
      <c r="BC31" s="12" t="e">
        <f>#REF!</f>
        <v>#REF!</v>
      </c>
      <c r="BD31" s="12" t="e">
        <f>#REF!</f>
        <v>#REF!</v>
      </c>
      <c r="BE31" s="12" t="e">
        <f>#REF!</f>
        <v>#REF!</v>
      </c>
      <c r="BG31" s="11" t="e">
        <f>#REF!</f>
        <v>#REF!</v>
      </c>
      <c r="BH31" s="12" t="e">
        <f>#REF!</f>
        <v>#REF!</v>
      </c>
      <c r="BI31" s="12" t="e">
        <f>#REF!</f>
        <v>#REF!</v>
      </c>
      <c r="BJ31" s="12" t="e">
        <f>#REF!</f>
        <v>#REF!</v>
      </c>
      <c r="BK31" s="12" t="e">
        <f>#REF!</f>
        <v>#REF!</v>
      </c>
      <c r="BL31" s="12" t="e">
        <f>#REF!</f>
        <v>#REF!</v>
      </c>
      <c r="BM31" s="12" t="e">
        <f>#REF!</f>
        <v>#REF!</v>
      </c>
      <c r="BN31" s="12" t="e">
        <f>#REF!</f>
        <v>#REF!</v>
      </c>
      <c r="BO31" s="12" t="e">
        <f>#REF!</f>
        <v>#REF!</v>
      </c>
      <c r="BP31" s="12" t="e">
        <f>#REF!</f>
        <v>#REF!</v>
      </c>
      <c r="BQ31" s="12" t="e">
        <f>#REF!</f>
        <v>#REF!</v>
      </c>
      <c r="BR31" s="12" t="e">
        <f>#REF!</f>
        <v>#REF!</v>
      </c>
      <c r="BS31" s="12" t="e">
        <f>#REF!</f>
        <v>#REF!</v>
      </c>
      <c r="BT31" s="12" t="e">
        <f>#REF!</f>
        <v>#REF!</v>
      </c>
      <c r="BU31" s="12" t="e">
        <f>#REF!</f>
        <v>#REF!</v>
      </c>
      <c r="BV31" s="12" t="e">
        <f>#REF!</f>
        <v>#REF!</v>
      </c>
      <c r="BW31" s="12" t="e">
        <f>#REF!</f>
        <v>#REF!</v>
      </c>
      <c r="BX31" s="12" t="e">
        <f>#REF!</f>
        <v>#REF!</v>
      </c>
      <c r="BZ31" s="11" t="e">
        <f>#REF!</f>
        <v>#REF!</v>
      </c>
      <c r="CA31" s="12" t="e">
        <f>#REF!</f>
        <v>#REF!</v>
      </c>
      <c r="CB31" s="12" t="e">
        <f>#REF!</f>
        <v>#REF!</v>
      </c>
      <c r="CC31" s="12" t="e">
        <f>#REF!</f>
        <v>#REF!</v>
      </c>
      <c r="CD31" s="12" t="e">
        <f>#REF!</f>
        <v>#REF!</v>
      </c>
      <c r="CE31" s="12" t="e">
        <f>#REF!</f>
        <v>#REF!</v>
      </c>
      <c r="CF31" s="12" t="e">
        <f>#REF!</f>
        <v>#REF!</v>
      </c>
      <c r="CG31" s="12" t="e">
        <f>#REF!</f>
        <v>#REF!</v>
      </c>
      <c r="CH31" s="12" t="e">
        <f>#REF!</f>
        <v>#REF!</v>
      </c>
      <c r="CI31" s="12" t="e">
        <f>#REF!</f>
        <v>#REF!</v>
      </c>
      <c r="CJ31" s="12" t="e">
        <f>#REF!</f>
        <v>#REF!</v>
      </c>
      <c r="CK31" s="12" t="e">
        <f>#REF!</f>
        <v>#REF!</v>
      </c>
      <c r="CL31" s="12" t="e">
        <f>#REF!</f>
        <v>#REF!</v>
      </c>
      <c r="CM31" s="12" t="e">
        <f>#REF!</f>
        <v>#REF!</v>
      </c>
      <c r="CN31" s="12" t="e">
        <f>#REF!</f>
        <v>#REF!</v>
      </c>
      <c r="CO31" s="12" t="e">
        <f>#REF!</f>
        <v>#REF!</v>
      </c>
      <c r="CP31" s="12" t="e">
        <f>#REF!</f>
        <v>#REF!</v>
      </c>
      <c r="CQ31" s="12" t="e">
        <f>#REF!</f>
        <v>#REF!</v>
      </c>
      <c r="CS31" s="11" t="e">
        <f>#REF!</f>
        <v>#REF!</v>
      </c>
      <c r="CT31" s="12" t="e">
        <f>#REF!</f>
        <v>#REF!</v>
      </c>
      <c r="CU31" s="12" t="e">
        <f>#REF!</f>
        <v>#REF!</v>
      </c>
      <c r="CV31" s="12" t="e">
        <f>#REF!</f>
        <v>#REF!</v>
      </c>
      <c r="CW31" s="12" t="e">
        <f>#REF!</f>
        <v>#REF!</v>
      </c>
      <c r="CX31" s="12" t="e">
        <f>#REF!</f>
        <v>#REF!</v>
      </c>
      <c r="CY31" s="12" t="e">
        <f>#REF!</f>
        <v>#REF!</v>
      </c>
      <c r="CZ31" s="12" t="e">
        <f>#REF!</f>
        <v>#REF!</v>
      </c>
      <c r="DA31" s="12" t="e">
        <f>#REF!</f>
        <v>#REF!</v>
      </c>
      <c r="DB31" s="12" t="e">
        <f>#REF!</f>
        <v>#REF!</v>
      </c>
      <c r="DC31" s="12" t="e">
        <f>#REF!</f>
        <v>#REF!</v>
      </c>
      <c r="DD31" s="12" t="e">
        <f>#REF!</f>
        <v>#REF!</v>
      </c>
      <c r="DE31" s="12" t="e">
        <f>#REF!</f>
        <v>#REF!</v>
      </c>
      <c r="DF31" s="12" t="e">
        <f>#REF!</f>
        <v>#REF!</v>
      </c>
      <c r="DG31" s="12" t="e">
        <f>#REF!</f>
        <v>#REF!</v>
      </c>
      <c r="DH31" s="12" t="e">
        <f>#REF!</f>
        <v>#REF!</v>
      </c>
      <c r="DI31" s="12" t="e">
        <f>#REF!</f>
        <v>#REF!</v>
      </c>
      <c r="DJ31" s="12" t="e">
        <f>#REF!</f>
        <v>#REF!</v>
      </c>
      <c r="DL31" s="11" t="e">
        <f>#REF!</f>
        <v>#REF!</v>
      </c>
      <c r="DM31" s="12" t="e">
        <f>#REF!</f>
        <v>#REF!</v>
      </c>
      <c r="DN31" s="12" t="e">
        <f>#REF!</f>
        <v>#REF!</v>
      </c>
      <c r="DO31" s="12" t="e">
        <f>#REF!</f>
        <v>#REF!</v>
      </c>
      <c r="DP31" s="12" t="e">
        <f>#REF!</f>
        <v>#REF!</v>
      </c>
      <c r="DQ31" s="12" t="e">
        <f>#REF!</f>
        <v>#REF!</v>
      </c>
      <c r="DR31" s="12" t="e">
        <f>#REF!</f>
        <v>#REF!</v>
      </c>
      <c r="DS31" s="12" t="e">
        <f>#REF!</f>
        <v>#REF!</v>
      </c>
      <c r="DT31" s="12" t="e">
        <f>#REF!</f>
        <v>#REF!</v>
      </c>
      <c r="DU31" s="12" t="e">
        <f>#REF!</f>
        <v>#REF!</v>
      </c>
      <c r="DV31" s="12" t="e">
        <f>#REF!</f>
        <v>#REF!</v>
      </c>
      <c r="DW31" s="12" t="e">
        <f>#REF!</f>
        <v>#REF!</v>
      </c>
      <c r="DX31" s="12" t="e">
        <f>#REF!</f>
        <v>#REF!</v>
      </c>
      <c r="DY31" s="12" t="e">
        <f>#REF!</f>
        <v>#REF!</v>
      </c>
      <c r="DZ31" s="12" t="e">
        <f>#REF!</f>
        <v>#REF!</v>
      </c>
      <c r="EA31" s="12" t="e">
        <f>#REF!</f>
        <v>#REF!</v>
      </c>
      <c r="EB31" s="12" t="e">
        <f>#REF!</f>
        <v>#REF!</v>
      </c>
      <c r="EC31" s="12" t="e">
        <f>#REF!</f>
        <v>#REF!</v>
      </c>
      <c r="EE31" s="11" t="e">
        <f>#REF!</f>
        <v>#REF!</v>
      </c>
      <c r="EF31" s="12" t="e">
        <f>#REF!</f>
        <v>#REF!</v>
      </c>
      <c r="EG31" s="12" t="e">
        <f>#REF!</f>
        <v>#REF!</v>
      </c>
      <c r="EH31" s="12" t="e">
        <f>#REF!</f>
        <v>#REF!</v>
      </c>
      <c r="EI31" s="12" t="e">
        <f>#REF!</f>
        <v>#REF!</v>
      </c>
      <c r="EJ31" s="12" t="e">
        <f>#REF!</f>
        <v>#REF!</v>
      </c>
      <c r="EK31" s="12" t="e">
        <f>#REF!</f>
        <v>#REF!</v>
      </c>
      <c r="EL31" s="12" t="e">
        <f>#REF!</f>
        <v>#REF!</v>
      </c>
      <c r="EM31" s="12" t="e">
        <f>#REF!</f>
        <v>#REF!</v>
      </c>
      <c r="EN31" s="12" t="e">
        <f>#REF!</f>
        <v>#REF!</v>
      </c>
      <c r="EO31" s="12" t="e">
        <f>#REF!</f>
        <v>#REF!</v>
      </c>
      <c r="EP31" s="12" t="e">
        <f>#REF!</f>
        <v>#REF!</v>
      </c>
      <c r="EQ31" s="12" t="e">
        <f>#REF!</f>
        <v>#REF!</v>
      </c>
      <c r="ER31" s="12" t="e">
        <f>#REF!</f>
        <v>#REF!</v>
      </c>
      <c r="ES31" s="12" t="e">
        <f>#REF!</f>
        <v>#REF!</v>
      </c>
      <c r="ET31" s="12" t="e">
        <f>#REF!</f>
        <v>#REF!</v>
      </c>
      <c r="EU31" s="12" t="e">
        <f>#REF!</f>
        <v>#REF!</v>
      </c>
      <c r="EV31" s="12" t="e">
        <f>#REF!</f>
        <v>#REF!</v>
      </c>
      <c r="EX31" s="11" t="e">
        <f>#REF!</f>
        <v>#REF!</v>
      </c>
      <c r="EY31" s="12" t="e">
        <f>#REF!</f>
        <v>#REF!</v>
      </c>
      <c r="EZ31" s="12" t="e">
        <f>#REF!</f>
        <v>#REF!</v>
      </c>
      <c r="FA31" s="12" t="e">
        <f>#REF!</f>
        <v>#REF!</v>
      </c>
      <c r="FB31" s="12" t="e">
        <f>#REF!</f>
        <v>#REF!</v>
      </c>
      <c r="FC31" s="12" t="e">
        <f>#REF!</f>
        <v>#REF!</v>
      </c>
      <c r="FD31" s="12" t="e">
        <f>#REF!</f>
        <v>#REF!</v>
      </c>
      <c r="FE31" s="12" t="e">
        <f>#REF!</f>
        <v>#REF!</v>
      </c>
      <c r="FF31" s="12" t="e">
        <f>#REF!</f>
        <v>#REF!</v>
      </c>
      <c r="FG31" s="12" t="e">
        <f>#REF!</f>
        <v>#REF!</v>
      </c>
      <c r="FH31" s="12" t="e">
        <f>#REF!</f>
        <v>#REF!</v>
      </c>
      <c r="FI31" s="12" t="e">
        <f>#REF!</f>
        <v>#REF!</v>
      </c>
      <c r="FJ31" s="12" t="e">
        <f>#REF!</f>
        <v>#REF!</v>
      </c>
      <c r="FK31" s="12" t="e">
        <f>#REF!</f>
        <v>#REF!</v>
      </c>
      <c r="FL31" s="12" t="e">
        <f>#REF!</f>
        <v>#REF!</v>
      </c>
      <c r="FM31" s="12" t="e">
        <f>#REF!</f>
        <v>#REF!</v>
      </c>
      <c r="FN31" s="12" t="e">
        <f>#REF!</f>
        <v>#REF!</v>
      </c>
      <c r="FO31" s="12" t="e">
        <f>#REF!</f>
        <v>#REF!</v>
      </c>
      <c r="FQ31" s="11" t="e">
        <f>#REF!</f>
        <v>#REF!</v>
      </c>
      <c r="FR31" s="12" t="e">
        <f>#REF!</f>
        <v>#REF!</v>
      </c>
      <c r="FS31" s="12" t="e">
        <f>#REF!</f>
        <v>#REF!</v>
      </c>
      <c r="FT31" s="12" t="e">
        <f>#REF!</f>
        <v>#REF!</v>
      </c>
      <c r="FU31" s="12" t="e">
        <f>#REF!</f>
        <v>#REF!</v>
      </c>
      <c r="FV31" s="12" t="e">
        <f>#REF!</f>
        <v>#REF!</v>
      </c>
      <c r="FW31" s="12" t="e">
        <f>#REF!</f>
        <v>#REF!</v>
      </c>
      <c r="FX31" s="12" t="e">
        <f>#REF!</f>
        <v>#REF!</v>
      </c>
      <c r="FY31" s="12" t="e">
        <f>#REF!</f>
        <v>#REF!</v>
      </c>
      <c r="FZ31" s="12" t="e">
        <f>#REF!</f>
        <v>#REF!</v>
      </c>
      <c r="GA31" s="12" t="e">
        <f>#REF!</f>
        <v>#REF!</v>
      </c>
      <c r="GB31" s="12" t="e">
        <f>#REF!</f>
        <v>#REF!</v>
      </c>
      <c r="GC31" s="12" t="e">
        <f>#REF!</f>
        <v>#REF!</v>
      </c>
      <c r="GD31" s="12" t="e">
        <f>#REF!</f>
        <v>#REF!</v>
      </c>
      <c r="GE31" s="12" t="e">
        <f>#REF!</f>
        <v>#REF!</v>
      </c>
      <c r="GF31" s="12" t="e">
        <f>#REF!</f>
        <v>#REF!</v>
      </c>
      <c r="GG31" s="12" t="e">
        <f>#REF!</f>
        <v>#REF!</v>
      </c>
      <c r="GH31" s="12" t="e">
        <f>#REF!</f>
        <v>#REF!</v>
      </c>
      <c r="GJ31" s="11" t="e">
        <f>#REF!</f>
        <v>#REF!</v>
      </c>
      <c r="GK31" s="12" t="e">
        <f>#REF!</f>
        <v>#REF!</v>
      </c>
      <c r="GL31" s="12" t="e">
        <f>#REF!</f>
        <v>#REF!</v>
      </c>
      <c r="GM31" s="12" t="e">
        <f>#REF!</f>
        <v>#REF!</v>
      </c>
      <c r="GN31" s="12" t="e">
        <f>#REF!</f>
        <v>#REF!</v>
      </c>
      <c r="GO31" s="12" t="e">
        <f>#REF!</f>
        <v>#REF!</v>
      </c>
      <c r="GP31" s="12" t="e">
        <f>#REF!</f>
        <v>#REF!</v>
      </c>
      <c r="GQ31" s="12" t="e">
        <f>#REF!</f>
        <v>#REF!</v>
      </c>
      <c r="GR31" s="12" t="e">
        <f>#REF!</f>
        <v>#REF!</v>
      </c>
      <c r="GS31" s="12" t="e">
        <f>#REF!</f>
        <v>#REF!</v>
      </c>
      <c r="GT31" s="12" t="e">
        <f>#REF!</f>
        <v>#REF!</v>
      </c>
      <c r="GU31" s="12" t="e">
        <f>#REF!</f>
        <v>#REF!</v>
      </c>
      <c r="GV31" s="12" t="e">
        <f>#REF!</f>
        <v>#REF!</v>
      </c>
      <c r="GW31" s="12" t="e">
        <f>#REF!</f>
        <v>#REF!</v>
      </c>
      <c r="GX31" s="12" t="e">
        <f>#REF!</f>
        <v>#REF!</v>
      </c>
      <c r="GY31" s="12" t="e">
        <f>#REF!</f>
        <v>#REF!</v>
      </c>
      <c r="GZ31" s="12" t="e">
        <f>#REF!</f>
        <v>#REF!</v>
      </c>
      <c r="HA31" s="12" t="e">
        <f>#REF!</f>
        <v>#REF!</v>
      </c>
      <c r="HC31" s="11" t="e">
        <f>#REF!</f>
        <v>#REF!</v>
      </c>
      <c r="HD31" s="12" t="e">
        <f>#REF!</f>
        <v>#REF!</v>
      </c>
      <c r="HE31" s="12" t="e">
        <f>#REF!</f>
        <v>#REF!</v>
      </c>
      <c r="HF31" s="12" t="e">
        <f>#REF!</f>
        <v>#REF!</v>
      </c>
      <c r="HG31" s="12" t="e">
        <f>#REF!</f>
        <v>#REF!</v>
      </c>
      <c r="HH31" s="12" t="e">
        <f>#REF!</f>
        <v>#REF!</v>
      </c>
      <c r="HI31" s="12" t="e">
        <f>#REF!</f>
        <v>#REF!</v>
      </c>
      <c r="HJ31" s="12" t="e">
        <f>#REF!</f>
        <v>#REF!</v>
      </c>
      <c r="HK31" s="12" t="e">
        <f>#REF!</f>
        <v>#REF!</v>
      </c>
      <c r="HL31" s="12" t="e">
        <f>#REF!</f>
        <v>#REF!</v>
      </c>
      <c r="HM31" s="12" t="e">
        <f>#REF!</f>
        <v>#REF!</v>
      </c>
      <c r="HN31" s="12" t="e">
        <f>#REF!</f>
        <v>#REF!</v>
      </c>
      <c r="HO31" s="12" t="e">
        <f>#REF!</f>
        <v>#REF!</v>
      </c>
      <c r="HP31" s="12" t="e">
        <f>#REF!</f>
        <v>#REF!</v>
      </c>
      <c r="HQ31" s="12" t="e">
        <f>#REF!</f>
        <v>#REF!</v>
      </c>
      <c r="HR31" s="12" t="e">
        <f>#REF!</f>
        <v>#REF!</v>
      </c>
      <c r="HS31" s="12" t="e">
        <f>#REF!</f>
        <v>#REF!</v>
      </c>
      <c r="HT31" s="12" t="e">
        <f>#REF!</f>
        <v>#REF!</v>
      </c>
      <c r="HV31" s="11" t="e">
        <f>#REF!</f>
        <v>#REF!</v>
      </c>
      <c r="HW31" s="12" t="e">
        <f>#REF!</f>
        <v>#REF!</v>
      </c>
      <c r="HX31" s="12" t="e">
        <f>#REF!</f>
        <v>#REF!</v>
      </c>
      <c r="HY31" s="12" t="e">
        <f>#REF!</f>
        <v>#REF!</v>
      </c>
      <c r="HZ31" s="12" t="e">
        <f>#REF!</f>
        <v>#REF!</v>
      </c>
      <c r="IA31" s="12" t="e">
        <f>#REF!</f>
        <v>#REF!</v>
      </c>
      <c r="IB31" s="12" t="e">
        <f>#REF!</f>
        <v>#REF!</v>
      </c>
      <c r="IC31" s="12" t="e">
        <f>#REF!</f>
        <v>#REF!</v>
      </c>
      <c r="ID31" s="12" t="e">
        <f>#REF!</f>
        <v>#REF!</v>
      </c>
      <c r="IE31" s="12" t="e">
        <f>#REF!</f>
        <v>#REF!</v>
      </c>
      <c r="IF31" s="12" t="e">
        <f>#REF!</f>
        <v>#REF!</v>
      </c>
      <c r="IG31" s="12" t="e">
        <f>#REF!</f>
        <v>#REF!</v>
      </c>
      <c r="IH31" s="12" t="e">
        <f>#REF!</f>
        <v>#REF!</v>
      </c>
      <c r="II31" s="12" t="e">
        <f>#REF!</f>
        <v>#REF!</v>
      </c>
      <c r="IJ31" s="12" t="e">
        <f>#REF!</f>
        <v>#REF!</v>
      </c>
      <c r="IK31" s="12" t="e">
        <f>#REF!</f>
        <v>#REF!</v>
      </c>
      <c r="IL31" s="12" t="e">
        <f>#REF!</f>
        <v>#REF!</v>
      </c>
      <c r="IM31" s="12" t="e">
        <f>#REF!</f>
        <v>#REF!</v>
      </c>
      <c r="IO31" s="11" t="e">
        <f>#REF!</f>
        <v>#REF!</v>
      </c>
      <c r="IP31" s="12" t="e">
        <f>#REF!</f>
        <v>#REF!</v>
      </c>
      <c r="IQ31" s="12" t="e">
        <f>#REF!</f>
        <v>#REF!</v>
      </c>
      <c r="IR31" s="12" t="e">
        <f>#REF!</f>
        <v>#REF!</v>
      </c>
      <c r="IS31" s="12" t="e">
        <f>#REF!</f>
        <v>#REF!</v>
      </c>
      <c r="IT31" s="12" t="e">
        <f>#REF!</f>
        <v>#REF!</v>
      </c>
      <c r="IU31" s="12" t="e">
        <f>#REF!</f>
        <v>#REF!</v>
      </c>
      <c r="IV31" s="12" t="e">
        <f>#REF!</f>
        <v>#REF!</v>
      </c>
      <c r="IW31" s="12" t="e">
        <f>#REF!</f>
        <v>#REF!</v>
      </c>
      <c r="IX31" s="12" t="e">
        <f>#REF!</f>
        <v>#REF!</v>
      </c>
      <c r="IY31" s="12" t="e">
        <f>#REF!</f>
        <v>#REF!</v>
      </c>
      <c r="IZ31" s="12" t="e">
        <f>#REF!</f>
        <v>#REF!</v>
      </c>
      <c r="JA31" s="12" t="e">
        <f>#REF!</f>
        <v>#REF!</v>
      </c>
      <c r="JB31" s="12" t="e">
        <f>#REF!</f>
        <v>#REF!</v>
      </c>
      <c r="JC31" s="12" t="e">
        <f>#REF!</f>
        <v>#REF!</v>
      </c>
      <c r="JD31" s="12" t="e">
        <f>#REF!</f>
        <v>#REF!</v>
      </c>
      <c r="JE31" s="12" t="e">
        <f>#REF!</f>
        <v>#REF!</v>
      </c>
      <c r="JF31" s="12" t="e">
        <f>#REF!</f>
        <v>#REF!</v>
      </c>
      <c r="JH31" s="11" t="e">
        <f>#REF!</f>
        <v>#REF!</v>
      </c>
      <c r="JI31" s="12" t="e">
        <f>#REF!</f>
        <v>#REF!</v>
      </c>
      <c r="JJ31" s="12" t="e">
        <f>#REF!</f>
        <v>#REF!</v>
      </c>
      <c r="JK31" s="12" t="e">
        <f>#REF!</f>
        <v>#REF!</v>
      </c>
      <c r="JL31" s="12" t="e">
        <f>#REF!</f>
        <v>#REF!</v>
      </c>
      <c r="JM31" s="12" t="e">
        <f>#REF!</f>
        <v>#REF!</v>
      </c>
      <c r="JN31" s="12" t="e">
        <f>#REF!</f>
        <v>#REF!</v>
      </c>
      <c r="JO31" s="12" t="e">
        <f>#REF!</f>
        <v>#REF!</v>
      </c>
      <c r="JP31" s="12" t="e">
        <f>#REF!</f>
        <v>#REF!</v>
      </c>
      <c r="JQ31" s="12" t="e">
        <f>#REF!</f>
        <v>#REF!</v>
      </c>
      <c r="JR31" s="12" t="e">
        <f>#REF!</f>
        <v>#REF!</v>
      </c>
      <c r="JS31" s="12" t="e">
        <f>#REF!</f>
        <v>#REF!</v>
      </c>
      <c r="JT31" s="12" t="e">
        <f>#REF!</f>
        <v>#REF!</v>
      </c>
      <c r="JU31" s="12" t="e">
        <f>#REF!</f>
        <v>#REF!</v>
      </c>
      <c r="JV31" s="12" t="e">
        <f>#REF!</f>
        <v>#REF!</v>
      </c>
      <c r="JW31" s="12" t="e">
        <f>#REF!</f>
        <v>#REF!</v>
      </c>
      <c r="JX31" s="12" t="e">
        <f>#REF!</f>
        <v>#REF!</v>
      </c>
      <c r="JY31" s="12" t="e">
        <f>#REF!</f>
        <v>#REF!</v>
      </c>
    </row>
    <row r="32" spans="1:285" x14ac:dyDescent="0.25">
      <c r="A32" s="822"/>
      <c r="B32" s="11" t="e">
        <f>#REF!</f>
        <v>#REF!</v>
      </c>
      <c r="C32" s="12" t="e">
        <f>#REF!</f>
        <v>#REF!</v>
      </c>
      <c r="D32" s="12" t="e">
        <f>#REF!</f>
        <v>#REF!</v>
      </c>
      <c r="E32" s="12" t="e">
        <f>#REF!</f>
        <v>#REF!</v>
      </c>
      <c r="F32" s="12" t="e">
        <f>#REF!</f>
        <v>#REF!</v>
      </c>
      <c r="G32" s="12" t="e">
        <f>#REF!</f>
        <v>#REF!</v>
      </c>
      <c r="H32" s="12" t="e">
        <f>#REF!</f>
        <v>#REF!</v>
      </c>
      <c r="I32" s="12" t="e">
        <f>#REF!</f>
        <v>#REF!</v>
      </c>
      <c r="J32" s="12" t="e">
        <f>#REF!</f>
        <v>#REF!</v>
      </c>
      <c r="K32" s="12" t="e">
        <f>#REF!</f>
        <v>#REF!</v>
      </c>
      <c r="L32" s="12" t="e">
        <f>#REF!</f>
        <v>#REF!</v>
      </c>
      <c r="M32" s="12" t="e">
        <f>#REF!</f>
        <v>#REF!</v>
      </c>
      <c r="N32" s="12" t="e">
        <f>#REF!</f>
        <v>#REF!</v>
      </c>
      <c r="O32" s="12" t="e">
        <f>#REF!</f>
        <v>#REF!</v>
      </c>
      <c r="P32" s="12" t="e">
        <f>#REF!</f>
        <v>#REF!</v>
      </c>
      <c r="Q32" s="12" t="e">
        <f>#REF!</f>
        <v>#REF!</v>
      </c>
      <c r="R32" s="12" t="e">
        <f>#REF!</f>
        <v>#REF!</v>
      </c>
      <c r="S32" s="12" t="e">
        <f>#REF!</f>
        <v>#REF!</v>
      </c>
      <c r="U32" s="11" t="e">
        <f>#REF!</f>
        <v>#REF!</v>
      </c>
      <c r="V32" s="12" t="e">
        <f>#REF!</f>
        <v>#REF!</v>
      </c>
      <c r="W32" s="12" t="e">
        <f>#REF!</f>
        <v>#REF!</v>
      </c>
      <c r="X32" s="12" t="e">
        <f>#REF!</f>
        <v>#REF!</v>
      </c>
      <c r="Y32" s="12" t="e">
        <f>#REF!</f>
        <v>#REF!</v>
      </c>
      <c r="Z32" s="12" t="e">
        <f>#REF!</f>
        <v>#REF!</v>
      </c>
      <c r="AA32" s="12" t="e">
        <f>#REF!</f>
        <v>#REF!</v>
      </c>
      <c r="AB32" s="12" t="e">
        <f>#REF!</f>
        <v>#REF!</v>
      </c>
      <c r="AC32" s="12" t="e">
        <f>#REF!</f>
        <v>#REF!</v>
      </c>
      <c r="AD32" s="12" t="e">
        <f>#REF!</f>
        <v>#REF!</v>
      </c>
      <c r="AE32" s="12" t="e">
        <f>#REF!</f>
        <v>#REF!</v>
      </c>
      <c r="AF32" s="12" t="e">
        <f>#REF!</f>
        <v>#REF!</v>
      </c>
      <c r="AG32" s="12" t="e">
        <f>#REF!</f>
        <v>#REF!</v>
      </c>
      <c r="AH32" s="12" t="e">
        <f>#REF!</f>
        <v>#REF!</v>
      </c>
      <c r="AI32" s="12" t="e">
        <f>#REF!</f>
        <v>#REF!</v>
      </c>
      <c r="AJ32" s="12" t="e">
        <f>#REF!</f>
        <v>#REF!</v>
      </c>
      <c r="AK32" s="12" t="e">
        <f>#REF!</f>
        <v>#REF!</v>
      </c>
      <c r="AL32" s="12" t="e">
        <f>#REF!</f>
        <v>#REF!</v>
      </c>
      <c r="AN32" s="11" t="e">
        <f>#REF!</f>
        <v>#REF!</v>
      </c>
      <c r="AO32" s="12" t="e">
        <f>#REF!</f>
        <v>#REF!</v>
      </c>
      <c r="AP32" s="12" t="e">
        <f>#REF!</f>
        <v>#REF!</v>
      </c>
      <c r="AQ32" s="12" t="e">
        <f>#REF!</f>
        <v>#REF!</v>
      </c>
      <c r="AR32" s="12" t="e">
        <f>#REF!</f>
        <v>#REF!</v>
      </c>
      <c r="AS32" s="12" t="e">
        <f>#REF!</f>
        <v>#REF!</v>
      </c>
      <c r="AT32" s="12" t="e">
        <f>#REF!</f>
        <v>#REF!</v>
      </c>
      <c r="AU32" s="12" t="e">
        <f>#REF!</f>
        <v>#REF!</v>
      </c>
      <c r="AV32" s="12" t="e">
        <f>#REF!</f>
        <v>#REF!</v>
      </c>
      <c r="AW32" s="12" t="e">
        <f>#REF!</f>
        <v>#REF!</v>
      </c>
      <c r="AX32" s="12" t="e">
        <f>#REF!</f>
        <v>#REF!</v>
      </c>
      <c r="AY32" s="12" t="e">
        <f>#REF!</f>
        <v>#REF!</v>
      </c>
      <c r="AZ32" s="12" t="e">
        <f>#REF!</f>
        <v>#REF!</v>
      </c>
      <c r="BA32" s="12" t="e">
        <f>#REF!</f>
        <v>#REF!</v>
      </c>
      <c r="BB32" s="12" t="e">
        <f>#REF!</f>
        <v>#REF!</v>
      </c>
      <c r="BC32" s="12" t="e">
        <f>#REF!</f>
        <v>#REF!</v>
      </c>
      <c r="BD32" s="12" t="e">
        <f>#REF!</f>
        <v>#REF!</v>
      </c>
      <c r="BE32" s="12" t="e">
        <f>#REF!</f>
        <v>#REF!</v>
      </c>
      <c r="BG32" s="11" t="e">
        <f>#REF!</f>
        <v>#REF!</v>
      </c>
      <c r="BH32" s="12" t="e">
        <f>#REF!</f>
        <v>#REF!</v>
      </c>
      <c r="BI32" s="12" t="e">
        <f>#REF!</f>
        <v>#REF!</v>
      </c>
      <c r="BJ32" s="12" t="e">
        <f>#REF!</f>
        <v>#REF!</v>
      </c>
      <c r="BK32" s="12" t="e">
        <f>#REF!</f>
        <v>#REF!</v>
      </c>
      <c r="BL32" s="12" t="e">
        <f>#REF!</f>
        <v>#REF!</v>
      </c>
      <c r="BM32" s="12" t="e">
        <f>#REF!</f>
        <v>#REF!</v>
      </c>
      <c r="BN32" s="12" t="e">
        <f>#REF!</f>
        <v>#REF!</v>
      </c>
      <c r="BO32" s="12" t="e">
        <f>#REF!</f>
        <v>#REF!</v>
      </c>
      <c r="BP32" s="12" t="e">
        <f>#REF!</f>
        <v>#REF!</v>
      </c>
      <c r="BQ32" s="12" t="e">
        <f>#REF!</f>
        <v>#REF!</v>
      </c>
      <c r="BR32" s="12" t="e">
        <f>#REF!</f>
        <v>#REF!</v>
      </c>
      <c r="BS32" s="12" t="e">
        <f>#REF!</f>
        <v>#REF!</v>
      </c>
      <c r="BT32" s="12" t="e">
        <f>#REF!</f>
        <v>#REF!</v>
      </c>
      <c r="BU32" s="12" t="e">
        <f>#REF!</f>
        <v>#REF!</v>
      </c>
      <c r="BV32" s="12" t="e">
        <f>#REF!</f>
        <v>#REF!</v>
      </c>
      <c r="BW32" s="12" t="e">
        <f>#REF!</f>
        <v>#REF!</v>
      </c>
      <c r="BX32" s="12" t="e">
        <f>#REF!</f>
        <v>#REF!</v>
      </c>
      <c r="BZ32" s="11" t="e">
        <f>#REF!</f>
        <v>#REF!</v>
      </c>
      <c r="CA32" s="12" t="e">
        <f>#REF!</f>
        <v>#REF!</v>
      </c>
      <c r="CB32" s="12" t="e">
        <f>#REF!</f>
        <v>#REF!</v>
      </c>
      <c r="CC32" s="12" t="e">
        <f>#REF!</f>
        <v>#REF!</v>
      </c>
      <c r="CD32" s="12" t="e">
        <f>#REF!</f>
        <v>#REF!</v>
      </c>
      <c r="CE32" s="12" t="e">
        <f>#REF!</f>
        <v>#REF!</v>
      </c>
      <c r="CF32" s="12" t="e">
        <f>#REF!</f>
        <v>#REF!</v>
      </c>
      <c r="CG32" s="12" t="e">
        <f>#REF!</f>
        <v>#REF!</v>
      </c>
      <c r="CH32" s="12" t="e">
        <f>#REF!</f>
        <v>#REF!</v>
      </c>
      <c r="CI32" s="12" t="e">
        <f>#REF!</f>
        <v>#REF!</v>
      </c>
      <c r="CJ32" s="12" t="e">
        <f>#REF!</f>
        <v>#REF!</v>
      </c>
      <c r="CK32" s="12" t="e">
        <f>#REF!</f>
        <v>#REF!</v>
      </c>
      <c r="CL32" s="12" t="e">
        <f>#REF!</f>
        <v>#REF!</v>
      </c>
      <c r="CM32" s="12" t="e">
        <f>#REF!</f>
        <v>#REF!</v>
      </c>
      <c r="CN32" s="12" t="e">
        <f>#REF!</f>
        <v>#REF!</v>
      </c>
      <c r="CO32" s="12" t="e">
        <f>#REF!</f>
        <v>#REF!</v>
      </c>
      <c r="CP32" s="12" t="e">
        <f>#REF!</f>
        <v>#REF!</v>
      </c>
      <c r="CQ32" s="12" t="e">
        <f>#REF!</f>
        <v>#REF!</v>
      </c>
      <c r="CS32" s="11" t="e">
        <f>#REF!</f>
        <v>#REF!</v>
      </c>
      <c r="CT32" s="12" t="e">
        <f>#REF!</f>
        <v>#REF!</v>
      </c>
      <c r="CU32" s="12" t="e">
        <f>#REF!</f>
        <v>#REF!</v>
      </c>
      <c r="CV32" s="12" t="e">
        <f>#REF!</f>
        <v>#REF!</v>
      </c>
      <c r="CW32" s="12" t="e">
        <f>#REF!</f>
        <v>#REF!</v>
      </c>
      <c r="CX32" s="12" t="e">
        <f>#REF!</f>
        <v>#REF!</v>
      </c>
      <c r="CY32" s="12" t="e">
        <f>#REF!</f>
        <v>#REF!</v>
      </c>
      <c r="CZ32" s="12" t="e">
        <f>#REF!</f>
        <v>#REF!</v>
      </c>
      <c r="DA32" s="12" t="e">
        <f>#REF!</f>
        <v>#REF!</v>
      </c>
      <c r="DB32" s="12" t="e">
        <f>#REF!</f>
        <v>#REF!</v>
      </c>
      <c r="DC32" s="12" t="e">
        <f>#REF!</f>
        <v>#REF!</v>
      </c>
      <c r="DD32" s="12" t="e">
        <f>#REF!</f>
        <v>#REF!</v>
      </c>
      <c r="DE32" s="12" t="e">
        <f>#REF!</f>
        <v>#REF!</v>
      </c>
      <c r="DF32" s="12" t="e">
        <f>#REF!</f>
        <v>#REF!</v>
      </c>
      <c r="DG32" s="12" t="e">
        <f>#REF!</f>
        <v>#REF!</v>
      </c>
      <c r="DH32" s="12" t="e">
        <f>#REF!</f>
        <v>#REF!</v>
      </c>
      <c r="DI32" s="12" t="e">
        <f>#REF!</f>
        <v>#REF!</v>
      </c>
      <c r="DJ32" s="12" t="e">
        <f>#REF!</f>
        <v>#REF!</v>
      </c>
      <c r="DL32" s="11" t="e">
        <f>#REF!</f>
        <v>#REF!</v>
      </c>
      <c r="DM32" s="12" t="e">
        <f>#REF!</f>
        <v>#REF!</v>
      </c>
      <c r="DN32" s="12" t="e">
        <f>#REF!</f>
        <v>#REF!</v>
      </c>
      <c r="DO32" s="12" t="e">
        <f>#REF!</f>
        <v>#REF!</v>
      </c>
      <c r="DP32" s="12" t="e">
        <f>#REF!</f>
        <v>#REF!</v>
      </c>
      <c r="DQ32" s="12" t="e">
        <f>#REF!</f>
        <v>#REF!</v>
      </c>
      <c r="DR32" s="12" t="e">
        <f>#REF!</f>
        <v>#REF!</v>
      </c>
      <c r="DS32" s="12" t="e">
        <f>#REF!</f>
        <v>#REF!</v>
      </c>
      <c r="DT32" s="12" t="e">
        <f>#REF!</f>
        <v>#REF!</v>
      </c>
      <c r="DU32" s="12" t="e">
        <f>#REF!</f>
        <v>#REF!</v>
      </c>
      <c r="DV32" s="12" t="e">
        <f>#REF!</f>
        <v>#REF!</v>
      </c>
      <c r="DW32" s="12" t="e">
        <f>#REF!</f>
        <v>#REF!</v>
      </c>
      <c r="DX32" s="12" t="e">
        <f>#REF!</f>
        <v>#REF!</v>
      </c>
      <c r="DY32" s="12" t="e">
        <f>#REF!</f>
        <v>#REF!</v>
      </c>
      <c r="DZ32" s="12" t="e">
        <f>#REF!</f>
        <v>#REF!</v>
      </c>
      <c r="EA32" s="12" t="e">
        <f>#REF!</f>
        <v>#REF!</v>
      </c>
      <c r="EB32" s="12" t="e">
        <f>#REF!</f>
        <v>#REF!</v>
      </c>
      <c r="EC32" s="12" t="e">
        <f>#REF!</f>
        <v>#REF!</v>
      </c>
      <c r="EE32" s="11" t="e">
        <f>#REF!</f>
        <v>#REF!</v>
      </c>
      <c r="EF32" s="12" t="e">
        <f>#REF!</f>
        <v>#REF!</v>
      </c>
      <c r="EG32" s="12" t="e">
        <f>#REF!</f>
        <v>#REF!</v>
      </c>
      <c r="EH32" s="12" t="e">
        <f>#REF!</f>
        <v>#REF!</v>
      </c>
      <c r="EI32" s="12" t="e">
        <f>#REF!</f>
        <v>#REF!</v>
      </c>
      <c r="EJ32" s="12" t="e">
        <f>#REF!</f>
        <v>#REF!</v>
      </c>
      <c r="EK32" s="12" t="e">
        <f>#REF!</f>
        <v>#REF!</v>
      </c>
      <c r="EL32" s="12" t="e">
        <f>#REF!</f>
        <v>#REF!</v>
      </c>
      <c r="EM32" s="12" t="e">
        <f>#REF!</f>
        <v>#REF!</v>
      </c>
      <c r="EN32" s="12" t="e">
        <f>#REF!</f>
        <v>#REF!</v>
      </c>
      <c r="EO32" s="12" t="e">
        <f>#REF!</f>
        <v>#REF!</v>
      </c>
      <c r="EP32" s="12" t="e">
        <f>#REF!</f>
        <v>#REF!</v>
      </c>
      <c r="EQ32" s="12" t="e">
        <f>#REF!</f>
        <v>#REF!</v>
      </c>
      <c r="ER32" s="12" t="e">
        <f>#REF!</f>
        <v>#REF!</v>
      </c>
      <c r="ES32" s="12" t="e">
        <f>#REF!</f>
        <v>#REF!</v>
      </c>
      <c r="ET32" s="12" t="e">
        <f>#REF!</f>
        <v>#REF!</v>
      </c>
      <c r="EU32" s="12" t="e">
        <f>#REF!</f>
        <v>#REF!</v>
      </c>
      <c r="EV32" s="12" t="e">
        <f>#REF!</f>
        <v>#REF!</v>
      </c>
      <c r="EX32" s="11" t="e">
        <f>#REF!</f>
        <v>#REF!</v>
      </c>
      <c r="EY32" s="12" t="e">
        <f>#REF!</f>
        <v>#REF!</v>
      </c>
      <c r="EZ32" s="12" t="e">
        <f>#REF!</f>
        <v>#REF!</v>
      </c>
      <c r="FA32" s="12" t="e">
        <f>#REF!</f>
        <v>#REF!</v>
      </c>
      <c r="FB32" s="12" t="e">
        <f>#REF!</f>
        <v>#REF!</v>
      </c>
      <c r="FC32" s="12" t="e">
        <f>#REF!</f>
        <v>#REF!</v>
      </c>
      <c r="FD32" s="12" t="e">
        <f>#REF!</f>
        <v>#REF!</v>
      </c>
      <c r="FE32" s="12" t="e">
        <f>#REF!</f>
        <v>#REF!</v>
      </c>
      <c r="FF32" s="12" t="e">
        <f>#REF!</f>
        <v>#REF!</v>
      </c>
      <c r="FG32" s="12" t="e">
        <f>#REF!</f>
        <v>#REF!</v>
      </c>
      <c r="FH32" s="12" t="e">
        <f>#REF!</f>
        <v>#REF!</v>
      </c>
      <c r="FI32" s="12" t="e">
        <f>#REF!</f>
        <v>#REF!</v>
      </c>
      <c r="FJ32" s="12" t="e">
        <f>#REF!</f>
        <v>#REF!</v>
      </c>
      <c r="FK32" s="12" t="e">
        <f>#REF!</f>
        <v>#REF!</v>
      </c>
      <c r="FL32" s="12" t="e">
        <f>#REF!</f>
        <v>#REF!</v>
      </c>
      <c r="FM32" s="12" t="e">
        <f>#REF!</f>
        <v>#REF!</v>
      </c>
      <c r="FN32" s="12" t="e">
        <f>#REF!</f>
        <v>#REF!</v>
      </c>
      <c r="FO32" s="12" t="e">
        <f>#REF!</f>
        <v>#REF!</v>
      </c>
      <c r="FQ32" s="11" t="e">
        <f>#REF!</f>
        <v>#REF!</v>
      </c>
      <c r="FR32" s="12" t="e">
        <f>#REF!</f>
        <v>#REF!</v>
      </c>
      <c r="FS32" s="12" t="e">
        <f>#REF!</f>
        <v>#REF!</v>
      </c>
      <c r="FT32" s="12" t="e">
        <f>#REF!</f>
        <v>#REF!</v>
      </c>
      <c r="FU32" s="12" t="e">
        <f>#REF!</f>
        <v>#REF!</v>
      </c>
      <c r="FV32" s="12" t="e">
        <f>#REF!</f>
        <v>#REF!</v>
      </c>
      <c r="FW32" s="12" t="e">
        <f>#REF!</f>
        <v>#REF!</v>
      </c>
      <c r="FX32" s="12" t="e">
        <f>#REF!</f>
        <v>#REF!</v>
      </c>
      <c r="FY32" s="12" t="e">
        <f>#REF!</f>
        <v>#REF!</v>
      </c>
      <c r="FZ32" s="12" t="e">
        <f>#REF!</f>
        <v>#REF!</v>
      </c>
      <c r="GA32" s="12" t="e">
        <f>#REF!</f>
        <v>#REF!</v>
      </c>
      <c r="GB32" s="12" t="e">
        <f>#REF!</f>
        <v>#REF!</v>
      </c>
      <c r="GC32" s="12" t="e">
        <f>#REF!</f>
        <v>#REF!</v>
      </c>
      <c r="GD32" s="12" t="e">
        <f>#REF!</f>
        <v>#REF!</v>
      </c>
      <c r="GE32" s="12" t="e">
        <f>#REF!</f>
        <v>#REF!</v>
      </c>
      <c r="GF32" s="12" t="e">
        <f>#REF!</f>
        <v>#REF!</v>
      </c>
      <c r="GG32" s="12" t="e">
        <f>#REF!</f>
        <v>#REF!</v>
      </c>
      <c r="GH32" s="12" t="e">
        <f>#REF!</f>
        <v>#REF!</v>
      </c>
      <c r="GJ32" s="11" t="e">
        <f>#REF!</f>
        <v>#REF!</v>
      </c>
      <c r="GK32" s="12" t="e">
        <f>#REF!</f>
        <v>#REF!</v>
      </c>
      <c r="GL32" s="12" t="e">
        <f>#REF!</f>
        <v>#REF!</v>
      </c>
      <c r="GM32" s="12" t="e">
        <f>#REF!</f>
        <v>#REF!</v>
      </c>
      <c r="GN32" s="12" t="e">
        <f>#REF!</f>
        <v>#REF!</v>
      </c>
      <c r="GO32" s="12" t="e">
        <f>#REF!</f>
        <v>#REF!</v>
      </c>
      <c r="GP32" s="12" t="e">
        <f>#REF!</f>
        <v>#REF!</v>
      </c>
      <c r="GQ32" s="12" t="e">
        <f>#REF!</f>
        <v>#REF!</v>
      </c>
      <c r="GR32" s="12" t="e">
        <f>#REF!</f>
        <v>#REF!</v>
      </c>
      <c r="GS32" s="12" t="e">
        <f>#REF!</f>
        <v>#REF!</v>
      </c>
      <c r="GT32" s="12" t="e">
        <f>#REF!</f>
        <v>#REF!</v>
      </c>
      <c r="GU32" s="12" t="e">
        <f>#REF!</f>
        <v>#REF!</v>
      </c>
      <c r="GV32" s="12" t="e">
        <f>#REF!</f>
        <v>#REF!</v>
      </c>
      <c r="GW32" s="12" t="e">
        <f>#REF!</f>
        <v>#REF!</v>
      </c>
      <c r="GX32" s="12" t="e">
        <f>#REF!</f>
        <v>#REF!</v>
      </c>
      <c r="GY32" s="12" t="e">
        <f>#REF!</f>
        <v>#REF!</v>
      </c>
      <c r="GZ32" s="12" t="e">
        <f>#REF!</f>
        <v>#REF!</v>
      </c>
      <c r="HA32" s="12" t="e">
        <f>#REF!</f>
        <v>#REF!</v>
      </c>
      <c r="HC32" s="11" t="e">
        <f>#REF!</f>
        <v>#REF!</v>
      </c>
      <c r="HD32" s="12" t="e">
        <f>#REF!</f>
        <v>#REF!</v>
      </c>
      <c r="HE32" s="12" t="e">
        <f>#REF!</f>
        <v>#REF!</v>
      </c>
      <c r="HF32" s="12" t="e">
        <f>#REF!</f>
        <v>#REF!</v>
      </c>
      <c r="HG32" s="12" t="e">
        <f>#REF!</f>
        <v>#REF!</v>
      </c>
      <c r="HH32" s="12" t="e">
        <f>#REF!</f>
        <v>#REF!</v>
      </c>
      <c r="HI32" s="12" t="e">
        <f>#REF!</f>
        <v>#REF!</v>
      </c>
      <c r="HJ32" s="12" t="e">
        <f>#REF!</f>
        <v>#REF!</v>
      </c>
      <c r="HK32" s="12" t="e">
        <f>#REF!</f>
        <v>#REF!</v>
      </c>
      <c r="HL32" s="12" t="e">
        <f>#REF!</f>
        <v>#REF!</v>
      </c>
      <c r="HM32" s="12" t="e">
        <f>#REF!</f>
        <v>#REF!</v>
      </c>
      <c r="HN32" s="12" t="e">
        <f>#REF!</f>
        <v>#REF!</v>
      </c>
      <c r="HO32" s="12" t="e">
        <f>#REF!</f>
        <v>#REF!</v>
      </c>
      <c r="HP32" s="12" t="e">
        <f>#REF!</f>
        <v>#REF!</v>
      </c>
      <c r="HQ32" s="12" t="e">
        <f>#REF!</f>
        <v>#REF!</v>
      </c>
      <c r="HR32" s="12" t="e">
        <f>#REF!</f>
        <v>#REF!</v>
      </c>
      <c r="HS32" s="12" t="e">
        <f>#REF!</f>
        <v>#REF!</v>
      </c>
      <c r="HT32" s="12" t="e">
        <f>#REF!</f>
        <v>#REF!</v>
      </c>
      <c r="HV32" s="11" t="e">
        <f>#REF!</f>
        <v>#REF!</v>
      </c>
      <c r="HW32" s="12" t="e">
        <f>#REF!</f>
        <v>#REF!</v>
      </c>
      <c r="HX32" s="12" t="e">
        <f>#REF!</f>
        <v>#REF!</v>
      </c>
      <c r="HY32" s="12" t="e">
        <f>#REF!</f>
        <v>#REF!</v>
      </c>
      <c r="HZ32" s="12" t="e">
        <f>#REF!</f>
        <v>#REF!</v>
      </c>
      <c r="IA32" s="12" t="e">
        <f>#REF!</f>
        <v>#REF!</v>
      </c>
      <c r="IB32" s="12" t="e">
        <f>#REF!</f>
        <v>#REF!</v>
      </c>
      <c r="IC32" s="12" t="e">
        <f>#REF!</f>
        <v>#REF!</v>
      </c>
      <c r="ID32" s="12" t="e">
        <f>#REF!</f>
        <v>#REF!</v>
      </c>
      <c r="IE32" s="12" t="e">
        <f>#REF!</f>
        <v>#REF!</v>
      </c>
      <c r="IF32" s="12" t="e">
        <f>#REF!</f>
        <v>#REF!</v>
      </c>
      <c r="IG32" s="12" t="e">
        <f>#REF!</f>
        <v>#REF!</v>
      </c>
      <c r="IH32" s="12" t="e">
        <f>#REF!</f>
        <v>#REF!</v>
      </c>
      <c r="II32" s="12" t="e">
        <f>#REF!</f>
        <v>#REF!</v>
      </c>
      <c r="IJ32" s="12" t="e">
        <f>#REF!</f>
        <v>#REF!</v>
      </c>
      <c r="IK32" s="12" t="e">
        <f>#REF!</f>
        <v>#REF!</v>
      </c>
      <c r="IL32" s="12" t="e">
        <f>#REF!</f>
        <v>#REF!</v>
      </c>
      <c r="IM32" s="12" t="e">
        <f>#REF!</f>
        <v>#REF!</v>
      </c>
      <c r="IO32" s="11" t="e">
        <f>#REF!</f>
        <v>#REF!</v>
      </c>
      <c r="IP32" s="12" t="e">
        <f>#REF!</f>
        <v>#REF!</v>
      </c>
      <c r="IQ32" s="12" t="e">
        <f>#REF!</f>
        <v>#REF!</v>
      </c>
      <c r="IR32" s="12" t="e">
        <f>#REF!</f>
        <v>#REF!</v>
      </c>
      <c r="IS32" s="12" t="e">
        <f>#REF!</f>
        <v>#REF!</v>
      </c>
      <c r="IT32" s="12" t="e">
        <f>#REF!</f>
        <v>#REF!</v>
      </c>
      <c r="IU32" s="12" t="e">
        <f>#REF!</f>
        <v>#REF!</v>
      </c>
      <c r="IV32" s="12" t="e">
        <f>#REF!</f>
        <v>#REF!</v>
      </c>
      <c r="IW32" s="12" t="e">
        <f>#REF!</f>
        <v>#REF!</v>
      </c>
      <c r="IX32" s="12" t="e">
        <f>#REF!</f>
        <v>#REF!</v>
      </c>
      <c r="IY32" s="12" t="e">
        <f>#REF!</f>
        <v>#REF!</v>
      </c>
      <c r="IZ32" s="12" t="e">
        <f>#REF!</f>
        <v>#REF!</v>
      </c>
      <c r="JA32" s="12" t="e">
        <f>#REF!</f>
        <v>#REF!</v>
      </c>
      <c r="JB32" s="12" t="e">
        <f>#REF!</f>
        <v>#REF!</v>
      </c>
      <c r="JC32" s="12" t="e">
        <f>#REF!</f>
        <v>#REF!</v>
      </c>
      <c r="JD32" s="12" t="e">
        <f>#REF!</f>
        <v>#REF!</v>
      </c>
      <c r="JE32" s="12" t="e">
        <f>#REF!</f>
        <v>#REF!</v>
      </c>
      <c r="JF32" s="12" t="e">
        <f>#REF!</f>
        <v>#REF!</v>
      </c>
      <c r="JH32" s="11" t="e">
        <f>#REF!</f>
        <v>#REF!</v>
      </c>
      <c r="JI32" s="12" t="e">
        <f>#REF!</f>
        <v>#REF!</v>
      </c>
      <c r="JJ32" s="12" t="e">
        <f>#REF!</f>
        <v>#REF!</v>
      </c>
      <c r="JK32" s="12" t="e">
        <f>#REF!</f>
        <v>#REF!</v>
      </c>
      <c r="JL32" s="12" t="e">
        <f>#REF!</f>
        <v>#REF!</v>
      </c>
      <c r="JM32" s="12" t="e">
        <f>#REF!</f>
        <v>#REF!</v>
      </c>
      <c r="JN32" s="12" t="e">
        <f>#REF!</f>
        <v>#REF!</v>
      </c>
      <c r="JO32" s="12" t="e">
        <f>#REF!</f>
        <v>#REF!</v>
      </c>
      <c r="JP32" s="12" t="e">
        <f>#REF!</f>
        <v>#REF!</v>
      </c>
      <c r="JQ32" s="12" t="e">
        <f>#REF!</f>
        <v>#REF!</v>
      </c>
      <c r="JR32" s="12" t="e">
        <f>#REF!</f>
        <v>#REF!</v>
      </c>
      <c r="JS32" s="12" t="e">
        <f>#REF!</f>
        <v>#REF!</v>
      </c>
      <c r="JT32" s="12" t="e">
        <f>#REF!</f>
        <v>#REF!</v>
      </c>
      <c r="JU32" s="12" t="e">
        <f>#REF!</f>
        <v>#REF!</v>
      </c>
      <c r="JV32" s="12" t="e">
        <f>#REF!</f>
        <v>#REF!</v>
      </c>
      <c r="JW32" s="12" t="e">
        <f>#REF!</f>
        <v>#REF!</v>
      </c>
      <c r="JX32" s="12" t="e">
        <f>#REF!</f>
        <v>#REF!</v>
      </c>
      <c r="JY32" s="12" t="e">
        <f>#REF!</f>
        <v>#REF!</v>
      </c>
    </row>
    <row r="33" spans="2:285" x14ac:dyDescent="0.25">
      <c r="B33" s="11" t="e">
        <f>#REF!</f>
        <v>#REF!</v>
      </c>
      <c r="C33" s="12" t="e">
        <f>#REF!</f>
        <v>#REF!</v>
      </c>
      <c r="D33" s="12" t="e">
        <f>#REF!</f>
        <v>#REF!</v>
      </c>
      <c r="E33" s="12" t="e">
        <f>#REF!</f>
        <v>#REF!</v>
      </c>
      <c r="F33" s="12" t="e">
        <f>#REF!</f>
        <v>#REF!</v>
      </c>
      <c r="G33" s="12" t="e">
        <f>#REF!</f>
        <v>#REF!</v>
      </c>
      <c r="H33" s="12" t="e">
        <f>#REF!</f>
        <v>#REF!</v>
      </c>
      <c r="I33" s="12" t="e">
        <f>#REF!</f>
        <v>#REF!</v>
      </c>
      <c r="J33" s="12" t="e">
        <f>#REF!</f>
        <v>#REF!</v>
      </c>
      <c r="K33" s="12" t="e">
        <f>#REF!</f>
        <v>#REF!</v>
      </c>
      <c r="L33" s="12" t="e">
        <f>#REF!</f>
        <v>#REF!</v>
      </c>
      <c r="M33" s="12" t="e">
        <f>#REF!</f>
        <v>#REF!</v>
      </c>
      <c r="N33" s="12" t="e">
        <f>#REF!</f>
        <v>#REF!</v>
      </c>
      <c r="O33" s="12" t="e">
        <f>#REF!</f>
        <v>#REF!</v>
      </c>
      <c r="P33" s="12" t="e">
        <f>#REF!</f>
        <v>#REF!</v>
      </c>
      <c r="Q33" s="12" t="e">
        <f>#REF!</f>
        <v>#REF!</v>
      </c>
      <c r="R33" s="12" t="e">
        <f>#REF!</f>
        <v>#REF!</v>
      </c>
      <c r="S33" s="12" t="e">
        <f>#REF!</f>
        <v>#REF!</v>
      </c>
      <c r="U33" s="11" t="e">
        <f>#REF!</f>
        <v>#REF!</v>
      </c>
      <c r="V33" s="12" t="e">
        <f>#REF!</f>
        <v>#REF!</v>
      </c>
      <c r="W33" s="12" t="e">
        <f>#REF!</f>
        <v>#REF!</v>
      </c>
      <c r="X33" s="12" t="e">
        <f>#REF!</f>
        <v>#REF!</v>
      </c>
      <c r="Y33" s="12" t="e">
        <f>#REF!</f>
        <v>#REF!</v>
      </c>
      <c r="Z33" s="12" t="e">
        <f>#REF!</f>
        <v>#REF!</v>
      </c>
      <c r="AA33" s="12" t="e">
        <f>#REF!</f>
        <v>#REF!</v>
      </c>
      <c r="AB33" s="12" t="e">
        <f>#REF!</f>
        <v>#REF!</v>
      </c>
      <c r="AC33" s="12" t="e">
        <f>#REF!</f>
        <v>#REF!</v>
      </c>
      <c r="AD33" s="12" t="e">
        <f>#REF!</f>
        <v>#REF!</v>
      </c>
      <c r="AE33" s="12" t="e">
        <f>#REF!</f>
        <v>#REF!</v>
      </c>
      <c r="AF33" s="12" t="e">
        <f>#REF!</f>
        <v>#REF!</v>
      </c>
      <c r="AG33" s="12" t="e">
        <f>#REF!</f>
        <v>#REF!</v>
      </c>
      <c r="AH33" s="12" t="e">
        <f>#REF!</f>
        <v>#REF!</v>
      </c>
      <c r="AI33" s="12" t="e">
        <f>#REF!</f>
        <v>#REF!</v>
      </c>
      <c r="AJ33" s="12" t="e">
        <f>#REF!</f>
        <v>#REF!</v>
      </c>
      <c r="AK33" s="12" t="e">
        <f>#REF!</f>
        <v>#REF!</v>
      </c>
      <c r="AL33" s="12" t="e">
        <f>#REF!</f>
        <v>#REF!</v>
      </c>
      <c r="AN33" s="11" t="e">
        <f>#REF!</f>
        <v>#REF!</v>
      </c>
      <c r="AO33" s="12" t="e">
        <f>#REF!</f>
        <v>#REF!</v>
      </c>
      <c r="AP33" s="12" t="e">
        <f>#REF!</f>
        <v>#REF!</v>
      </c>
      <c r="AQ33" s="12" t="e">
        <f>#REF!</f>
        <v>#REF!</v>
      </c>
      <c r="AR33" s="12" t="e">
        <f>#REF!</f>
        <v>#REF!</v>
      </c>
      <c r="AS33" s="12" t="e">
        <f>#REF!</f>
        <v>#REF!</v>
      </c>
      <c r="AT33" s="12" t="e">
        <f>#REF!</f>
        <v>#REF!</v>
      </c>
      <c r="AU33" s="12" t="e">
        <f>#REF!</f>
        <v>#REF!</v>
      </c>
      <c r="AV33" s="12" t="e">
        <f>#REF!</f>
        <v>#REF!</v>
      </c>
      <c r="AW33" s="12" t="e">
        <f>#REF!</f>
        <v>#REF!</v>
      </c>
      <c r="AX33" s="12" t="e">
        <f>#REF!</f>
        <v>#REF!</v>
      </c>
      <c r="AY33" s="12" t="e">
        <f>#REF!</f>
        <v>#REF!</v>
      </c>
      <c r="AZ33" s="12" t="e">
        <f>#REF!</f>
        <v>#REF!</v>
      </c>
      <c r="BA33" s="12" t="e">
        <f>#REF!</f>
        <v>#REF!</v>
      </c>
      <c r="BB33" s="12" t="e">
        <f>#REF!</f>
        <v>#REF!</v>
      </c>
      <c r="BC33" s="12" t="e">
        <f>#REF!</f>
        <v>#REF!</v>
      </c>
      <c r="BD33" s="12" t="e">
        <f>#REF!</f>
        <v>#REF!</v>
      </c>
      <c r="BE33" s="12" t="e">
        <f>#REF!</f>
        <v>#REF!</v>
      </c>
      <c r="BG33" s="11" t="e">
        <f>#REF!</f>
        <v>#REF!</v>
      </c>
      <c r="BH33" s="12" t="e">
        <f>#REF!</f>
        <v>#REF!</v>
      </c>
      <c r="BI33" s="12" t="e">
        <f>#REF!</f>
        <v>#REF!</v>
      </c>
      <c r="BJ33" s="12" t="e">
        <f>#REF!</f>
        <v>#REF!</v>
      </c>
      <c r="BK33" s="12" t="e">
        <f>#REF!</f>
        <v>#REF!</v>
      </c>
      <c r="BL33" s="12" t="e">
        <f>#REF!</f>
        <v>#REF!</v>
      </c>
      <c r="BM33" s="12" t="e">
        <f>#REF!</f>
        <v>#REF!</v>
      </c>
      <c r="BN33" s="12" t="e">
        <f>#REF!</f>
        <v>#REF!</v>
      </c>
      <c r="BO33" s="12" t="e">
        <f>#REF!</f>
        <v>#REF!</v>
      </c>
      <c r="BP33" s="12" t="e">
        <f>#REF!</f>
        <v>#REF!</v>
      </c>
      <c r="BQ33" s="12" t="e">
        <f>#REF!</f>
        <v>#REF!</v>
      </c>
      <c r="BR33" s="12" t="e">
        <f>#REF!</f>
        <v>#REF!</v>
      </c>
      <c r="BS33" s="12" t="e">
        <f>#REF!</f>
        <v>#REF!</v>
      </c>
      <c r="BT33" s="12" t="e">
        <f>#REF!</f>
        <v>#REF!</v>
      </c>
      <c r="BU33" s="12" t="e">
        <f>#REF!</f>
        <v>#REF!</v>
      </c>
      <c r="BV33" s="12" t="e">
        <f>#REF!</f>
        <v>#REF!</v>
      </c>
      <c r="BW33" s="12" t="e">
        <f>#REF!</f>
        <v>#REF!</v>
      </c>
      <c r="BX33" s="12" t="e">
        <f>#REF!</f>
        <v>#REF!</v>
      </c>
      <c r="BZ33" s="11" t="e">
        <f>#REF!</f>
        <v>#REF!</v>
      </c>
      <c r="CA33" s="12" t="e">
        <f>#REF!</f>
        <v>#REF!</v>
      </c>
      <c r="CB33" s="12" t="e">
        <f>#REF!</f>
        <v>#REF!</v>
      </c>
      <c r="CC33" s="12" t="e">
        <f>#REF!</f>
        <v>#REF!</v>
      </c>
      <c r="CD33" s="12" t="e">
        <f>#REF!</f>
        <v>#REF!</v>
      </c>
      <c r="CE33" s="12" t="e">
        <f>#REF!</f>
        <v>#REF!</v>
      </c>
      <c r="CF33" s="12" t="e">
        <f>#REF!</f>
        <v>#REF!</v>
      </c>
      <c r="CG33" s="12" t="e">
        <f>#REF!</f>
        <v>#REF!</v>
      </c>
      <c r="CH33" s="12" t="e">
        <f>#REF!</f>
        <v>#REF!</v>
      </c>
      <c r="CI33" s="12" t="e">
        <f>#REF!</f>
        <v>#REF!</v>
      </c>
      <c r="CJ33" s="12" t="e">
        <f>#REF!</f>
        <v>#REF!</v>
      </c>
      <c r="CK33" s="12" t="e">
        <f>#REF!</f>
        <v>#REF!</v>
      </c>
      <c r="CL33" s="12" t="e">
        <f>#REF!</f>
        <v>#REF!</v>
      </c>
      <c r="CM33" s="12" t="e">
        <f>#REF!</f>
        <v>#REF!</v>
      </c>
      <c r="CN33" s="12" t="e">
        <f>#REF!</f>
        <v>#REF!</v>
      </c>
      <c r="CO33" s="12" t="e">
        <f>#REF!</f>
        <v>#REF!</v>
      </c>
      <c r="CP33" s="12" t="e">
        <f>#REF!</f>
        <v>#REF!</v>
      </c>
      <c r="CQ33" s="12" t="e">
        <f>#REF!</f>
        <v>#REF!</v>
      </c>
      <c r="CS33" s="11" t="e">
        <f>#REF!</f>
        <v>#REF!</v>
      </c>
      <c r="CT33" s="12" t="e">
        <f>#REF!</f>
        <v>#REF!</v>
      </c>
      <c r="CU33" s="12" t="e">
        <f>#REF!</f>
        <v>#REF!</v>
      </c>
      <c r="CV33" s="12" t="e">
        <f>#REF!</f>
        <v>#REF!</v>
      </c>
      <c r="CW33" s="12" t="e">
        <f>#REF!</f>
        <v>#REF!</v>
      </c>
      <c r="CX33" s="12" t="e">
        <f>#REF!</f>
        <v>#REF!</v>
      </c>
      <c r="CY33" s="12" t="e">
        <f>#REF!</f>
        <v>#REF!</v>
      </c>
      <c r="CZ33" s="12" t="e">
        <f>#REF!</f>
        <v>#REF!</v>
      </c>
      <c r="DA33" s="12" t="e">
        <f>#REF!</f>
        <v>#REF!</v>
      </c>
      <c r="DB33" s="12" t="e">
        <f>#REF!</f>
        <v>#REF!</v>
      </c>
      <c r="DC33" s="12" t="e">
        <f>#REF!</f>
        <v>#REF!</v>
      </c>
      <c r="DD33" s="12" t="e">
        <f>#REF!</f>
        <v>#REF!</v>
      </c>
      <c r="DE33" s="12" t="e">
        <f>#REF!</f>
        <v>#REF!</v>
      </c>
      <c r="DF33" s="12" t="e">
        <f>#REF!</f>
        <v>#REF!</v>
      </c>
      <c r="DG33" s="12" t="e">
        <f>#REF!</f>
        <v>#REF!</v>
      </c>
      <c r="DH33" s="12" t="e">
        <f>#REF!</f>
        <v>#REF!</v>
      </c>
      <c r="DI33" s="12" t="e">
        <f>#REF!</f>
        <v>#REF!</v>
      </c>
      <c r="DJ33" s="12" t="e">
        <f>#REF!</f>
        <v>#REF!</v>
      </c>
      <c r="DL33" s="11" t="e">
        <f>#REF!</f>
        <v>#REF!</v>
      </c>
      <c r="DM33" s="12" t="e">
        <f>#REF!</f>
        <v>#REF!</v>
      </c>
      <c r="DN33" s="12" t="e">
        <f>#REF!</f>
        <v>#REF!</v>
      </c>
      <c r="DO33" s="12" t="e">
        <f>#REF!</f>
        <v>#REF!</v>
      </c>
      <c r="DP33" s="12" t="e">
        <f>#REF!</f>
        <v>#REF!</v>
      </c>
      <c r="DQ33" s="12" t="e">
        <f>#REF!</f>
        <v>#REF!</v>
      </c>
      <c r="DR33" s="12" t="e">
        <f>#REF!</f>
        <v>#REF!</v>
      </c>
      <c r="DS33" s="12" t="e">
        <f>#REF!</f>
        <v>#REF!</v>
      </c>
      <c r="DT33" s="12" t="e">
        <f>#REF!</f>
        <v>#REF!</v>
      </c>
      <c r="DU33" s="12" t="e">
        <f>#REF!</f>
        <v>#REF!</v>
      </c>
      <c r="DV33" s="12" t="e">
        <f>#REF!</f>
        <v>#REF!</v>
      </c>
      <c r="DW33" s="12" t="e">
        <f>#REF!</f>
        <v>#REF!</v>
      </c>
      <c r="DX33" s="12" t="e">
        <f>#REF!</f>
        <v>#REF!</v>
      </c>
      <c r="DY33" s="12" t="e">
        <f>#REF!</f>
        <v>#REF!</v>
      </c>
      <c r="DZ33" s="12" t="e">
        <f>#REF!</f>
        <v>#REF!</v>
      </c>
      <c r="EA33" s="12" t="e">
        <f>#REF!</f>
        <v>#REF!</v>
      </c>
      <c r="EB33" s="12" t="e">
        <f>#REF!</f>
        <v>#REF!</v>
      </c>
      <c r="EC33" s="12" t="e">
        <f>#REF!</f>
        <v>#REF!</v>
      </c>
      <c r="EE33" s="11" t="e">
        <f>#REF!</f>
        <v>#REF!</v>
      </c>
      <c r="EF33" s="12" t="e">
        <f>#REF!</f>
        <v>#REF!</v>
      </c>
      <c r="EG33" s="12" t="e">
        <f>#REF!</f>
        <v>#REF!</v>
      </c>
      <c r="EH33" s="12" t="e">
        <f>#REF!</f>
        <v>#REF!</v>
      </c>
      <c r="EI33" s="12" t="e">
        <f>#REF!</f>
        <v>#REF!</v>
      </c>
      <c r="EJ33" s="12" t="e">
        <f>#REF!</f>
        <v>#REF!</v>
      </c>
      <c r="EK33" s="12" t="e">
        <f>#REF!</f>
        <v>#REF!</v>
      </c>
      <c r="EL33" s="12" t="e">
        <f>#REF!</f>
        <v>#REF!</v>
      </c>
      <c r="EM33" s="12" t="e">
        <f>#REF!</f>
        <v>#REF!</v>
      </c>
      <c r="EN33" s="12" t="e">
        <f>#REF!</f>
        <v>#REF!</v>
      </c>
      <c r="EO33" s="12" t="e">
        <f>#REF!</f>
        <v>#REF!</v>
      </c>
      <c r="EP33" s="12" t="e">
        <f>#REF!</f>
        <v>#REF!</v>
      </c>
      <c r="EQ33" s="12" t="e">
        <f>#REF!</f>
        <v>#REF!</v>
      </c>
      <c r="ER33" s="12" t="e">
        <f>#REF!</f>
        <v>#REF!</v>
      </c>
      <c r="ES33" s="12" t="e">
        <f>#REF!</f>
        <v>#REF!</v>
      </c>
      <c r="ET33" s="12" t="e">
        <f>#REF!</f>
        <v>#REF!</v>
      </c>
      <c r="EU33" s="12" t="e">
        <f>#REF!</f>
        <v>#REF!</v>
      </c>
      <c r="EV33" s="12" t="e">
        <f>#REF!</f>
        <v>#REF!</v>
      </c>
      <c r="EX33" s="11" t="e">
        <f>#REF!</f>
        <v>#REF!</v>
      </c>
      <c r="EY33" s="12" t="e">
        <f>#REF!</f>
        <v>#REF!</v>
      </c>
      <c r="EZ33" s="12" t="e">
        <f>#REF!</f>
        <v>#REF!</v>
      </c>
      <c r="FA33" s="12" t="e">
        <f>#REF!</f>
        <v>#REF!</v>
      </c>
      <c r="FB33" s="12" t="e">
        <f>#REF!</f>
        <v>#REF!</v>
      </c>
      <c r="FC33" s="12" t="e">
        <f>#REF!</f>
        <v>#REF!</v>
      </c>
      <c r="FD33" s="12" t="e">
        <f>#REF!</f>
        <v>#REF!</v>
      </c>
      <c r="FE33" s="12" t="e">
        <f>#REF!</f>
        <v>#REF!</v>
      </c>
      <c r="FF33" s="12" t="e">
        <f>#REF!</f>
        <v>#REF!</v>
      </c>
      <c r="FG33" s="12" t="e">
        <f>#REF!</f>
        <v>#REF!</v>
      </c>
      <c r="FH33" s="12" t="e">
        <f>#REF!</f>
        <v>#REF!</v>
      </c>
      <c r="FI33" s="12" t="e">
        <f>#REF!</f>
        <v>#REF!</v>
      </c>
      <c r="FJ33" s="12" t="e">
        <f>#REF!</f>
        <v>#REF!</v>
      </c>
      <c r="FK33" s="12" t="e">
        <f>#REF!</f>
        <v>#REF!</v>
      </c>
      <c r="FL33" s="12" t="e">
        <f>#REF!</f>
        <v>#REF!</v>
      </c>
      <c r="FM33" s="12" t="e">
        <f>#REF!</f>
        <v>#REF!</v>
      </c>
      <c r="FN33" s="12" t="e">
        <f>#REF!</f>
        <v>#REF!</v>
      </c>
      <c r="FO33" s="12" t="e">
        <f>#REF!</f>
        <v>#REF!</v>
      </c>
      <c r="FQ33" s="11" t="e">
        <f>#REF!</f>
        <v>#REF!</v>
      </c>
      <c r="FR33" s="12" t="e">
        <f>#REF!</f>
        <v>#REF!</v>
      </c>
      <c r="FS33" s="12" t="e">
        <f>#REF!</f>
        <v>#REF!</v>
      </c>
      <c r="FT33" s="12" t="e">
        <f>#REF!</f>
        <v>#REF!</v>
      </c>
      <c r="FU33" s="12" t="e">
        <f>#REF!</f>
        <v>#REF!</v>
      </c>
      <c r="FV33" s="12" t="e">
        <f>#REF!</f>
        <v>#REF!</v>
      </c>
      <c r="FW33" s="12" t="e">
        <f>#REF!</f>
        <v>#REF!</v>
      </c>
      <c r="FX33" s="12" t="e">
        <f>#REF!</f>
        <v>#REF!</v>
      </c>
      <c r="FY33" s="12" t="e">
        <f>#REF!</f>
        <v>#REF!</v>
      </c>
      <c r="FZ33" s="12" t="e">
        <f>#REF!</f>
        <v>#REF!</v>
      </c>
      <c r="GA33" s="12" t="e">
        <f>#REF!</f>
        <v>#REF!</v>
      </c>
      <c r="GB33" s="12" t="e">
        <f>#REF!</f>
        <v>#REF!</v>
      </c>
      <c r="GC33" s="12" t="e">
        <f>#REF!</f>
        <v>#REF!</v>
      </c>
      <c r="GD33" s="12" t="e">
        <f>#REF!</f>
        <v>#REF!</v>
      </c>
      <c r="GE33" s="12" t="e">
        <f>#REF!</f>
        <v>#REF!</v>
      </c>
      <c r="GF33" s="12" t="e">
        <f>#REF!</f>
        <v>#REF!</v>
      </c>
      <c r="GG33" s="12" t="e">
        <f>#REF!</f>
        <v>#REF!</v>
      </c>
      <c r="GH33" s="12" t="e">
        <f>#REF!</f>
        <v>#REF!</v>
      </c>
      <c r="GJ33" s="11" t="e">
        <f>#REF!</f>
        <v>#REF!</v>
      </c>
      <c r="GK33" s="12" t="e">
        <f>#REF!</f>
        <v>#REF!</v>
      </c>
      <c r="GL33" s="12" t="e">
        <f>#REF!</f>
        <v>#REF!</v>
      </c>
      <c r="GM33" s="12" t="e">
        <f>#REF!</f>
        <v>#REF!</v>
      </c>
      <c r="GN33" s="12" t="e">
        <f>#REF!</f>
        <v>#REF!</v>
      </c>
      <c r="GO33" s="12" t="e">
        <f>#REF!</f>
        <v>#REF!</v>
      </c>
      <c r="GP33" s="12" t="e">
        <f>#REF!</f>
        <v>#REF!</v>
      </c>
      <c r="GQ33" s="12" t="e">
        <f>#REF!</f>
        <v>#REF!</v>
      </c>
      <c r="GR33" s="12" t="e">
        <f>#REF!</f>
        <v>#REF!</v>
      </c>
      <c r="GS33" s="12" t="e">
        <f>#REF!</f>
        <v>#REF!</v>
      </c>
      <c r="GT33" s="12" t="e">
        <f>#REF!</f>
        <v>#REF!</v>
      </c>
      <c r="GU33" s="12" t="e">
        <f>#REF!</f>
        <v>#REF!</v>
      </c>
      <c r="GV33" s="12" t="e">
        <f>#REF!</f>
        <v>#REF!</v>
      </c>
      <c r="GW33" s="12" t="e">
        <f>#REF!</f>
        <v>#REF!</v>
      </c>
      <c r="GX33" s="12" t="e">
        <f>#REF!</f>
        <v>#REF!</v>
      </c>
      <c r="GY33" s="12" t="e">
        <f>#REF!</f>
        <v>#REF!</v>
      </c>
      <c r="GZ33" s="12" t="e">
        <f>#REF!</f>
        <v>#REF!</v>
      </c>
      <c r="HA33" s="12" t="e">
        <f>#REF!</f>
        <v>#REF!</v>
      </c>
      <c r="HC33" s="11" t="e">
        <f>#REF!</f>
        <v>#REF!</v>
      </c>
      <c r="HD33" s="12" t="e">
        <f>#REF!</f>
        <v>#REF!</v>
      </c>
      <c r="HE33" s="12" t="e">
        <f>#REF!</f>
        <v>#REF!</v>
      </c>
      <c r="HF33" s="12" t="e">
        <f>#REF!</f>
        <v>#REF!</v>
      </c>
      <c r="HG33" s="12" t="e">
        <f>#REF!</f>
        <v>#REF!</v>
      </c>
      <c r="HH33" s="12" t="e">
        <f>#REF!</f>
        <v>#REF!</v>
      </c>
      <c r="HI33" s="12" t="e">
        <f>#REF!</f>
        <v>#REF!</v>
      </c>
      <c r="HJ33" s="12" t="e">
        <f>#REF!</f>
        <v>#REF!</v>
      </c>
      <c r="HK33" s="12" t="e">
        <f>#REF!</f>
        <v>#REF!</v>
      </c>
      <c r="HL33" s="12" t="e">
        <f>#REF!</f>
        <v>#REF!</v>
      </c>
      <c r="HM33" s="12" t="e">
        <f>#REF!</f>
        <v>#REF!</v>
      </c>
      <c r="HN33" s="12" t="e">
        <f>#REF!</f>
        <v>#REF!</v>
      </c>
      <c r="HO33" s="12" t="e">
        <f>#REF!</f>
        <v>#REF!</v>
      </c>
      <c r="HP33" s="12" t="e">
        <f>#REF!</f>
        <v>#REF!</v>
      </c>
      <c r="HQ33" s="12" t="e">
        <f>#REF!</f>
        <v>#REF!</v>
      </c>
      <c r="HR33" s="12" t="e">
        <f>#REF!</f>
        <v>#REF!</v>
      </c>
      <c r="HS33" s="12" t="e">
        <f>#REF!</f>
        <v>#REF!</v>
      </c>
      <c r="HT33" s="12" t="e">
        <f>#REF!</f>
        <v>#REF!</v>
      </c>
      <c r="HV33" s="11" t="e">
        <f>#REF!</f>
        <v>#REF!</v>
      </c>
      <c r="HW33" s="12" t="e">
        <f>#REF!</f>
        <v>#REF!</v>
      </c>
      <c r="HX33" s="12" t="e">
        <f>#REF!</f>
        <v>#REF!</v>
      </c>
      <c r="HY33" s="12" t="e">
        <f>#REF!</f>
        <v>#REF!</v>
      </c>
      <c r="HZ33" s="12" t="e">
        <f>#REF!</f>
        <v>#REF!</v>
      </c>
      <c r="IA33" s="12" t="e">
        <f>#REF!</f>
        <v>#REF!</v>
      </c>
      <c r="IB33" s="12" t="e">
        <f>#REF!</f>
        <v>#REF!</v>
      </c>
      <c r="IC33" s="12" t="e">
        <f>#REF!</f>
        <v>#REF!</v>
      </c>
      <c r="ID33" s="12" t="e">
        <f>#REF!</f>
        <v>#REF!</v>
      </c>
      <c r="IE33" s="12" t="e">
        <f>#REF!</f>
        <v>#REF!</v>
      </c>
      <c r="IF33" s="12" t="e">
        <f>#REF!</f>
        <v>#REF!</v>
      </c>
      <c r="IG33" s="12" t="e">
        <f>#REF!</f>
        <v>#REF!</v>
      </c>
      <c r="IH33" s="12" t="e">
        <f>#REF!</f>
        <v>#REF!</v>
      </c>
      <c r="II33" s="12" t="e">
        <f>#REF!</f>
        <v>#REF!</v>
      </c>
      <c r="IJ33" s="12" t="e">
        <f>#REF!</f>
        <v>#REF!</v>
      </c>
      <c r="IK33" s="12" t="e">
        <f>#REF!</f>
        <v>#REF!</v>
      </c>
      <c r="IL33" s="12" t="e">
        <f>#REF!</f>
        <v>#REF!</v>
      </c>
      <c r="IM33" s="12" t="e">
        <f>#REF!</f>
        <v>#REF!</v>
      </c>
      <c r="IO33" s="11" t="e">
        <f>#REF!</f>
        <v>#REF!</v>
      </c>
      <c r="IP33" s="12" t="e">
        <f>#REF!</f>
        <v>#REF!</v>
      </c>
      <c r="IQ33" s="12" t="e">
        <f>#REF!</f>
        <v>#REF!</v>
      </c>
      <c r="IR33" s="12" t="e">
        <f>#REF!</f>
        <v>#REF!</v>
      </c>
      <c r="IS33" s="12" t="e">
        <f>#REF!</f>
        <v>#REF!</v>
      </c>
      <c r="IT33" s="12" t="e">
        <f>#REF!</f>
        <v>#REF!</v>
      </c>
      <c r="IU33" s="12" t="e">
        <f>#REF!</f>
        <v>#REF!</v>
      </c>
      <c r="IV33" s="12" t="e">
        <f>#REF!</f>
        <v>#REF!</v>
      </c>
      <c r="IW33" s="12" t="e">
        <f>#REF!</f>
        <v>#REF!</v>
      </c>
      <c r="IX33" s="12" t="e">
        <f>#REF!</f>
        <v>#REF!</v>
      </c>
      <c r="IY33" s="12" t="e">
        <f>#REF!</f>
        <v>#REF!</v>
      </c>
      <c r="IZ33" s="12" t="e">
        <f>#REF!</f>
        <v>#REF!</v>
      </c>
      <c r="JA33" s="12" t="e">
        <f>#REF!</f>
        <v>#REF!</v>
      </c>
      <c r="JB33" s="12" t="e">
        <f>#REF!</f>
        <v>#REF!</v>
      </c>
      <c r="JC33" s="12" t="e">
        <f>#REF!</f>
        <v>#REF!</v>
      </c>
      <c r="JD33" s="12" t="e">
        <f>#REF!</f>
        <v>#REF!</v>
      </c>
      <c r="JE33" s="12" t="e">
        <f>#REF!</f>
        <v>#REF!</v>
      </c>
      <c r="JF33" s="12" t="e">
        <f>#REF!</f>
        <v>#REF!</v>
      </c>
      <c r="JH33" s="11" t="e">
        <f>#REF!</f>
        <v>#REF!</v>
      </c>
      <c r="JI33" s="12" t="e">
        <f>#REF!</f>
        <v>#REF!</v>
      </c>
      <c r="JJ33" s="12" t="e">
        <f>#REF!</f>
        <v>#REF!</v>
      </c>
      <c r="JK33" s="12" t="e">
        <f>#REF!</f>
        <v>#REF!</v>
      </c>
      <c r="JL33" s="12" t="e">
        <f>#REF!</f>
        <v>#REF!</v>
      </c>
      <c r="JM33" s="12" t="e">
        <f>#REF!</f>
        <v>#REF!</v>
      </c>
      <c r="JN33" s="12" t="e">
        <f>#REF!</f>
        <v>#REF!</v>
      </c>
      <c r="JO33" s="12" t="e">
        <f>#REF!</f>
        <v>#REF!</v>
      </c>
      <c r="JP33" s="12" t="e">
        <f>#REF!</f>
        <v>#REF!</v>
      </c>
      <c r="JQ33" s="12" t="e">
        <f>#REF!</f>
        <v>#REF!</v>
      </c>
      <c r="JR33" s="12" t="e">
        <f>#REF!</f>
        <v>#REF!</v>
      </c>
      <c r="JS33" s="12" t="e">
        <f>#REF!</f>
        <v>#REF!</v>
      </c>
      <c r="JT33" s="12" t="e">
        <f>#REF!</f>
        <v>#REF!</v>
      </c>
      <c r="JU33" s="12" t="e">
        <f>#REF!</f>
        <v>#REF!</v>
      </c>
      <c r="JV33" s="12" t="e">
        <f>#REF!</f>
        <v>#REF!</v>
      </c>
      <c r="JW33" s="12" t="e">
        <f>#REF!</f>
        <v>#REF!</v>
      </c>
      <c r="JX33" s="12" t="e">
        <f>#REF!</f>
        <v>#REF!</v>
      </c>
      <c r="JY33" s="12" t="e">
        <f>#REF!</f>
        <v>#REF!</v>
      </c>
    </row>
    <row r="34" spans="2:285" x14ac:dyDescent="0.25">
      <c r="B34" s="11" t="e">
        <f>#REF!</f>
        <v>#REF!</v>
      </c>
      <c r="C34" s="12" t="e">
        <f>#REF!</f>
        <v>#REF!</v>
      </c>
      <c r="D34" s="12" t="e">
        <f>#REF!</f>
        <v>#REF!</v>
      </c>
      <c r="E34" s="12" t="e">
        <f>#REF!</f>
        <v>#REF!</v>
      </c>
      <c r="F34" s="12" t="e">
        <f>#REF!</f>
        <v>#REF!</v>
      </c>
      <c r="G34" s="12" t="e">
        <f>#REF!</f>
        <v>#REF!</v>
      </c>
      <c r="H34" s="12" t="e">
        <f>#REF!</f>
        <v>#REF!</v>
      </c>
      <c r="I34" s="12" t="e">
        <f>#REF!</f>
        <v>#REF!</v>
      </c>
      <c r="J34" s="12" t="e">
        <f>#REF!</f>
        <v>#REF!</v>
      </c>
      <c r="K34" s="12" t="e">
        <f>#REF!</f>
        <v>#REF!</v>
      </c>
      <c r="L34" s="12" t="e">
        <f>#REF!</f>
        <v>#REF!</v>
      </c>
      <c r="M34" s="12" t="e">
        <f>#REF!</f>
        <v>#REF!</v>
      </c>
      <c r="N34" s="12" t="e">
        <f>#REF!</f>
        <v>#REF!</v>
      </c>
      <c r="O34" s="12" t="e">
        <f>#REF!</f>
        <v>#REF!</v>
      </c>
      <c r="P34" s="12" t="e">
        <f>#REF!</f>
        <v>#REF!</v>
      </c>
      <c r="Q34" s="12" t="e">
        <f>#REF!</f>
        <v>#REF!</v>
      </c>
      <c r="R34" s="12" t="e">
        <f>#REF!</f>
        <v>#REF!</v>
      </c>
      <c r="S34" s="12" t="e">
        <f>#REF!</f>
        <v>#REF!</v>
      </c>
      <c r="U34" s="11" t="e">
        <f>#REF!</f>
        <v>#REF!</v>
      </c>
      <c r="V34" s="12" t="e">
        <f>#REF!</f>
        <v>#REF!</v>
      </c>
      <c r="W34" s="12" t="e">
        <f>#REF!</f>
        <v>#REF!</v>
      </c>
      <c r="X34" s="12" t="e">
        <f>#REF!</f>
        <v>#REF!</v>
      </c>
      <c r="Y34" s="12" t="e">
        <f>#REF!</f>
        <v>#REF!</v>
      </c>
      <c r="Z34" s="12" t="e">
        <f>#REF!</f>
        <v>#REF!</v>
      </c>
      <c r="AA34" s="12" t="e">
        <f>#REF!</f>
        <v>#REF!</v>
      </c>
      <c r="AB34" s="12" t="e">
        <f>#REF!</f>
        <v>#REF!</v>
      </c>
      <c r="AC34" s="12" t="e">
        <f>#REF!</f>
        <v>#REF!</v>
      </c>
      <c r="AD34" s="12" t="e">
        <f>#REF!</f>
        <v>#REF!</v>
      </c>
      <c r="AE34" s="12" t="e">
        <f>#REF!</f>
        <v>#REF!</v>
      </c>
      <c r="AF34" s="12" t="e">
        <f>#REF!</f>
        <v>#REF!</v>
      </c>
      <c r="AG34" s="12" t="e">
        <f>#REF!</f>
        <v>#REF!</v>
      </c>
      <c r="AH34" s="12" t="e">
        <f>#REF!</f>
        <v>#REF!</v>
      </c>
      <c r="AI34" s="12" t="e">
        <f>#REF!</f>
        <v>#REF!</v>
      </c>
      <c r="AJ34" s="12" t="e">
        <f>#REF!</f>
        <v>#REF!</v>
      </c>
      <c r="AK34" s="12" t="e">
        <f>#REF!</f>
        <v>#REF!</v>
      </c>
      <c r="AL34" s="12" t="e">
        <f>#REF!</f>
        <v>#REF!</v>
      </c>
      <c r="AN34" s="11" t="e">
        <f>#REF!</f>
        <v>#REF!</v>
      </c>
      <c r="AO34" s="12" t="e">
        <f>#REF!</f>
        <v>#REF!</v>
      </c>
      <c r="AP34" s="12" t="e">
        <f>#REF!</f>
        <v>#REF!</v>
      </c>
      <c r="AQ34" s="12" t="e">
        <f>#REF!</f>
        <v>#REF!</v>
      </c>
      <c r="AR34" s="12" t="e">
        <f>#REF!</f>
        <v>#REF!</v>
      </c>
      <c r="AS34" s="12" t="e">
        <f>#REF!</f>
        <v>#REF!</v>
      </c>
      <c r="AT34" s="12" t="e">
        <f>#REF!</f>
        <v>#REF!</v>
      </c>
      <c r="AU34" s="12" t="e">
        <f>#REF!</f>
        <v>#REF!</v>
      </c>
      <c r="AV34" s="12" t="e">
        <f>#REF!</f>
        <v>#REF!</v>
      </c>
      <c r="AW34" s="12" t="e">
        <f>#REF!</f>
        <v>#REF!</v>
      </c>
      <c r="AX34" s="12" t="e">
        <f>#REF!</f>
        <v>#REF!</v>
      </c>
      <c r="AY34" s="12" t="e">
        <f>#REF!</f>
        <v>#REF!</v>
      </c>
      <c r="AZ34" s="12" t="e">
        <f>#REF!</f>
        <v>#REF!</v>
      </c>
      <c r="BA34" s="12" t="e">
        <f>#REF!</f>
        <v>#REF!</v>
      </c>
      <c r="BB34" s="12" t="e">
        <f>#REF!</f>
        <v>#REF!</v>
      </c>
      <c r="BC34" s="12" t="e">
        <f>#REF!</f>
        <v>#REF!</v>
      </c>
      <c r="BD34" s="12" t="e">
        <f>#REF!</f>
        <v>#REF!</v>
      </c>
      <c r="BE34" s="12" t="e">
        <f>#REF!</f>
        <v>#REF!</v>
      </c>
      <c r="BG34" s="11" t="e">
        <f>#REF!</f>
        <v>#REF!</v>
      </c>
      <c r="BH34" s="12" t="e">
        <f>#REF!</f>
        <v>#REF!</v>
      </c>
      <c r="BI34" s="12" t="e">
        <f>#REF!</f>
        <v>#REF!</v>
      </c>
      <c r="BJ34" s="12" t="e">
        <f>#REF!</f>
        <v>#REF!</v>
      </c>
      <c r="BK34" s="12" t="e">
        <f>#REF!</f>
        <v>#REF!</v>
      </c>
      <c r="BL34" s="12" t="e">
        <f>#REF!</f>
        <v>#REF!</v>
      </c>
      <c r="BM34" s="12" t="e">
        <f>#REF!</f>
        <v>#REF!</v>
      </c>
      <c r="BN34" s="12" t="e">
        <f>#REF!</f>
        <v>#REF!</v>
      </c>
      <c r="BO34" s="12" t="e">
        <f>#REF!</f>
        <v>#REF!</v>
      </c>
      <c r="BP34" s="12" t="e">
        <f>#REF!</f>
        <v>#REF!</v>
      </c>
      <c r="BQ34" s="12" t="e">
        <f>#REF!</f>
        <v>#REF!</v>
      </c>
      <c r="BR34" s="12" t="e">
        <f>#REF!</f>
        <v>#REF!</v>
      </c>
      <c r="BS34" s="12" t="e">
        <f>#REF!</f>
        <v>#REF!</v>
      </c>
      <c r="BT34" s="12" t="e">
        <f>#REF!</f>
        <v>#REF!</v>
      </c>
      <c r="BU34" s="12" t="e">
        <f>#REF!</f>
        <v>#REF!</v>
      </c>
      <c r="BV34" s="12" t="e">
        <f>#REF!</f>
        <v>#REF!</v>
      </c>
      <c r="BW34" s="12" t="e">
        <f>#REF!</f>
        <v>#REF!</v>
      </c>
      <c r="BX34" s="12" t="e">
        <f>#REF!</f>
        <v>#REF!</v>
      </c>
      <c r="BZ34" s="11" t="e">
        <f>#REF!</f>
        <v>#REF!</v>
      </c>
      <c r="CA34" s="12" t="e">
        <f>#REF!</f>
        <v>#REF!</v>
      </c>
      <c r="CB34" s="12" t="e">
        <f>#REF!</f>
        <v>#REF!</v>
      </c>
      <c r="CC34" s="12" t="e">
        <f>#REF!</f>
        <v>#REF!</v>
      </c>
      <c r="CD34" s="12" t="e">
        <f>#REF!</f>
        <v>#REF!</v>
      </c>
      <c r="CE34" s="12" t="e">
        <f>#REF!</f>
        <v>#REF!</v>
      </c>
      <c r="CF34" s="12" t="e">
        <f>#REF!</f>
        <v>#REF!</v>
      </c>
      <c r="CG34" s="12" t="e">
        <f>#REF!</f>
        <v>#REF!</v>
      </c>
      <c r="CH34" s="12" t="e">
        <f>#REF!</f>
        <v>#REF!</v>
      </c>
      <c r="CI34" s="12" t="e">
        <f>#REF!</f>
        <v>#REF!</v>
      </c>
      <c r="CJ34" s="12" t="e">
        <f>#REF!</f>
        <v>#REF!</v>
      </c>
      <c r="CK34" s="12" t="e">
        <f>#REF!</f>
        <v>#REF!</v>
      </c>
      <c r="CL34" s="12" t="e">
        <f>#REF!</f>
        <v>#REF!</v>
      </c>
      <c r="CM34" s="12" t="e">
        <f>#REF!</f>
        <v>#REF!</v>
      </c>
      <c r="CN34" s="12" t="e">
        <f>#REF!</f>
        <v>#REF!</v>
      </c>
      <c r="CO34" s="12" t="e">
        <f>#REF!</f>
        <v>#REF!</v>
      </c>
      <c r="CP34" s="12" t="e">
        <f>#REF!</f>
        <v>#REF!</v>
      </c>
      <c r="CQ34" s="12" t="e">
        <f>#REF!</f>
        <v>#REF!</v>
      </c>
      <c r="CS34" s="11" t="e">
        <f>#REF!</f>
        <v>#REF!</v>
      </c>
      <c r="CT34" s="12" t="e">
        <f>#REF!</f>
        <v>#REF!</v>
      </c>
      <c r="CU34" s="12" t="e">
        <f>#REF!</f>
        <v>#REF!</v>
      </c>
      <c r="CV34" s="12" t="e">
        <f>#REF!</f>
        <v>#REF!</v>
      </c>
      <c r="CW34" s="12" t="e">
        <f>#REF!</f>
        <v>#REF!</v>
      </c>
      <c r="CX34" s="12" t="e">
        <f>#REF!</f>
        <v>#REF!</v>
      </c>
      <c r="CY34" s="12" t="e">
        <f>#REF!</f>
        <v>#REF!</v>
      </c>
      <c r="CZ34" s="12" t="e">
        <f>#REF!</f>
        <v>#REF!</v>
      </c>
      <c r="DA34" s="12" t="e">
        <f>#REF!</f>
        <v>#REF!</v>
      </c>
      <c r="DB34" s="12" t="e">
        <f>#REF!</f>
        <v>#REF!</v>
      </c>
      <c r="DC34" s="12" t="e">
        <f>#REF!</f>
        <v>#REF!</v>
      </c>
      <c r="DD34" s="12" t="e">
        <f>#REF!</f>
        <v>#REF!</v>
      </c>
      <c r="DE34" s="12" t="e">
        <f>#REF!</f>
        <v>#REF!</v>
      </c>
      <c r="DF34" s="12" t="e">
        <f>#REF!</f>
        <v>#REF!</v>
      </c>
      <c r="DG34" s="12" t="e">
        <f>#REF!</f>
        <v>#REF!</v>
      </c>
      <c r="DH34" s="12" t="e">
        <f>#REF!</f>
        <v>#REF!</v>
      </c>
      <c r="DI34" s="12" t="e">
        <f>#REF!</f>
        <v>#REF!</v>
      </c>
      <c r="DJ34" s="12" t="e">
        <f>#REF!</f>
        <v>#REF!</v>
      </c>
      <c r="DL34" s="11" t="e">
        <f>#REF!</f>
        <v>#REF!</v>
      </c>
      <c r="DM34" s="12" t="e">
        <f>#REF!</f>
        <v>#REF!</v>
      </c>
      <c r="DN34" s="12" t="e">
        <f>#REF!</f>
        <v>#REF!</v>
      </c>
      <c r="DO34" s="12" t="e">
        <f>#REF!</f>
        <v>#REF!</v>
      </c>
      <c r="DP34" s="12" t="e">
        <f>#REF!</f>
        <v>#REF!</v>
      </c>
      <c r="DQ34" s="12" t="e">
        <f>#REF!</f>
        <v>#REF!</v>
      </c>
      <c r="DR34" s="12" t="e">
        <f>#REF!</f>
        <v>#REF!</v>
      </c>
      <c r="DS34" s="12" t="e">
        <f>#REF!</f>
        <v>#REF!</v>
      </c>
      <c r="DT34" s="12" t="e">
        <f>#REF!</f>
        <v>#REF!</v>
      </c>
      <c r="DU34" s="12" t="e">
        <f>#REF!</f>
        <v>#REF!</v>
      </c>
      <c r="DV34" s="12" t="e">
        <f>#REF!</f>
        <v>#REF!</v>
      </c>
      <c r="DW34" s="12" t="e">
        <f>#REF!</f>
        <v>#REF!</v>
      </c>
      <c r="DX34" s="12" t="e">
        <f>#REF!</f>
        <v>#REF!</v>
      </c>
      <c r="DY34" s="12" t="e">
        <f>#REF!</f>
        <v>#REF!</v>
      </c>
      <c r="DZ34" s="12" t="e">
        <f>#REF!</f>
        <v>#REF!</v>
      </c>
      <c r="EA34" s="12" t="e">
        <f>#REF!</f>
        <v>#REF!</v>
      </c>
      <c r="EB34" s="12" t="e">
        <f>#REF!</f>
        <v>#REF!</v>
      </c>
      <c r="EC34" s="12" t="e">
        <f>#REF!</f>
        <v>#REF!</v>
      </c>
      <c r="EE34" s="11" t="e">
        <f>#REF!</f>
        <v>#REF!</v>
      </c>
      <c r="EF34" s="12" t="e">
        <f>#REF!</f>
        <v>#REF!</v>
      </c>
      <c r="EG34" s="12" t="e">
        <f>#REF!</f>
        <v>#REF!</v>
      </c>
      <c r="EH34" s="12" t="e">
        <f>#REF!</f>
        <v>#REF!</v>
      </c>
      <c r="EI34" s="12" t="e">
        <f>#REF!</f>
        <v>#REF!</v>
      </c>
      <c r="EJ34" s="12" t="e">
        <f>#REF!</f>
        <v>#REF!</v>
      </c>
      <c r="EK34" s="12" t="e">
        <f>#REF!</f>
        <v>#REF!</v>
      </c>
      <c r="EL34" s="12" t="e">
        <f>#REF!</f>
        <v>#REF!</v>
      </c>
      <c r="EM34" s="12" t="e">
        <f>#REF!</f>
        <v>#REF!</v>
      </c>
      <c r="EN34" s="12" t="e">
        <f>#REF!</f>
        <v>#REF!</v>
      </c>
      <c r="EO34" s="12" t="e">
        <f>#REF!</f>
        <v>#REF!</v>
      </c>
      <c r="EP34" s="12" t="e">
        <f>#REF!</f>
        <v>#REF!</v>
      </c>
      <c r="EQ34" s="12" t="e">
        <f>#REF!</f>
        <v>#REF!</v>
      </c>
      <c r="ER34" s="12" t="e">
        <f>#REF!</f>
        <v>#REF!</v>
      </c>
      <c r="ES34" s="12" t="e">
        <f>#REF!</f>
        <v>#REF!</v>
      </c>
      <c r="ET34" s="12" t="e">
        <f>#REF!</f>
        <v>#REF!</v>
      </c>
      <c r="EU34" s="12" t="e">
        <f>#REF!</f>
        <v>#REF!</v>
      </c>
      <c r="EV34" s="12" t="e">
        <f>#REF!</f>
        <v>#REF!</v>
      </c>
      <c r="EX34" s="11" t="e">
        <f>#REF!</f>
        <v>#REF!</v>
      </c>
      <c r="EY34" s="12" t="e">
        <f>#REF!</f>
        <v>#REF!</v>
      </c>
      <c r="EZ34" s="12" t="e">
        <f>#REF!</f>
        <v>#REF!</v>
      </c>
      <c r="FA34" s="12" t="e">
        <f>#REF!</f>
        <v>#REF!</v>
      </c>
      <c r="FB34" s="12" t="e">
        <f>#REF!</f>
        <v>#REF!</v>
      </c>
      <c r="FC34" s="12" t="e">
        <f>#REF!</f>
        <v>#REF!</v>
      </c>
      <c r="FD34" s="12" t="e">
        <f>#REF!</f>
        <v>#REF!</v>
      </c>
      <c r="FE34" s="12" t="e">
        <f>#REF!</f>
        <v>#REF!</v>
      </c>
      <c r="FF34" s="12" t="e">
        <f>#REF!</f>
        <v>#REF!</v>
      </c>
      <c r="FG34" s="12" t="e">
        <f>#REF!</f>
        <v>#REF!</v>
      </c>
      <c r="FH34" s="12" t="e">
        <f>#REF!</f>
        <v>#REF!</v>
      </c>
      <c r="FI34" s="12" t="e">
        <f>#REF!</f>
        <v>#REF!</v>
      </c>
      <c r="FJ34" s="12" t="e">
        <f>#REF!</f>
        <v>#REF!</v>
      </c>
      <c r="FK34" s="12" t="e">
        <f>#REF!</f>
        <v>#REF!</v>
      </c>
      <c r="FL34" s="12" t="e">
        <f>#REF!</f>
        <v>#REF!</v>
      </c>
      <c r="FM34" s="12" t="e">
        <f>#REF!</f>
        <v>#REF!</v>
      </c>
      <c r="FN34" s="12" t="e">
        <f>#REF!</f>
        <v>#REF!</v>
      </c>
      <c r="FO34" s="12" t="e">
        <f>#REF!</f>
        <v>#REF!</v>
      </c>
      <c r="FQ34" s="11" t="e">
        <f>#REF!</f>
        <v>#REF!</v>
      </c>
      <c r="FR34" s="12" t="e">
        <f>#REF!</f>
        <v>#REF!</v>
      </c>
      <c r="FS34" s="12" t="e">
        <f>#REF!</f>
        <v>#REF!</v>
      </c>
      <c r="FT34" s="12" t="e">
        <f>#REF!</f>
        <v>#REF!</v>
      </c>
      <c r="FU34" s="12" t="e">
        <f>#REF!</f>
        <v>#REF!</v>
      </c>
      <c r="FV34" s="12" t="e">
        <f>#REF!</f>
        <v>#REF!</v>
      </c>
      <c r="FW34" s="12" t="e">
        <f>#REF!</f>
        <v>#REF!</v>
      </c>
      <c r="FX34" s="12" t="e">
        <f>#REF!</f>
        <v>#REF!</v>
      </c>
      <c r="FY34" s="12" t="e">
        <f>#REF!</f>
        <v>#REF!</v>
      </c>
      <c r="FZ34" s="12" t="e">
        <f>#REF!</f>
        <v>#REF!</v>
      </c>
      <c r="GA34" s="12" t="e">
        <f>#REF!</f>
        <v>#REF!</v>
      </c>
      <c r="GB34" s="12" t="e">
        <f>#REF!</f>
        <v>#REF!</v>
      </c>
      <c r="GC34" s="12" t="e">
        <f>#REF!</f>
        <v>#REF!</v>
      </c>
      <c r="GD34" s="12" t="e">
        <f>#REF!</f>
        <v>#REF!</v>
      </c>
      <c r="GE34" s="12" t="e">
        <f>#REF!</f>
        <v>#REF!</v>
      </c>
      <c r="GF34" s="12" t="e">
        <f>#REF!</f>
        <v>#REF!</v>
      </c>
      <c r="GG34" s="12" t="e">
        <f>#REF!</f>
        <v>#REF!</v>
      </c>
      <c r="GH34" s="12" t="e">
        <f>#REF!</f>
        <v>#REF!</v>
      </c>
      <c r="GJ34" s="11" t="e">
        <f>#REF!</f>
        <v>#REF!</v>
      </c>
      <c r="GK34" s="12" t="e">
        <f>#REF!</f>
        <v>#REF!</v>
      </c>
      <c r="GL34" s="12" t="e">
        <f>#REF!</f>
        <v>#REF!</v>
      </c>
      <c r="GM34" s="12" t="e">
        <f>#REF!</f>
        <v>#REF!</v>
      </c>
      <c r="GN34" s="12" t="e">
        <f>#REF!</f>
        <v>#REF!</v>
      </c>
      <c r="GO34" s="12" t="e">
        <f>#REF!</f>
        <v>#REF!</v>
      </c>
      <c r="GP34" s="12" t="e">
        <f>#REF!</f>
        <v>#REF!</v>
      </c>
      <c r="GQ34" s="12" t="e">
        <f>#REF!</f>
        <v>#REF!</v>
      </c>
      <c r="GR34" s="12" t="e">
        <f>#REF!</f>
        <v>#REF!</v>
      </c>
      <c r="GS34" s="12" t="e">
        <f>#REF!</f>
        <v>#REF!</v>
      </c>
      <c r="GT34" s="12" t="e">
        <f>#REF!</f>
        <v>#REF!</v>
      </c>
      <c r="GU34" s="12" t="e">
        <f>#REF!</f>
        <v>#REF!</v>
      </c>
      <c r="GV34" s="12" t="e">
        <f>#REF!</f>
        <v>#REF!</v>
      </c>
      <c r="GW34" s="12" t="e">
        <f>#REF!</f>
        <v>#REF!</v>
      </c>
      <c r="GX34" s="12" t="e">
        <f>#REF!</f>
        <v>#REF!</v>
      </c>
      <c r="GY34" s="12" t="e">
        <f>#REF!</f>
        <v>#REF!</v>
      </c>
      <c r="GZ34" s="12" t="e">
        <f>#REF!</f>
        <v>#REF!</v>
      </c>
      <c r="HA34" s="12" t="e">
        <f>#REF!</f>
        <v>#REF!</v>
      </c>
      <c r="HC34" s="11" t="e">
        <f>#REF!</f>
        <v>#REF!</v>
      </c>
      <c r="HD34" s="12" t="e">
        <f>#REF!</f>
        <v>#REF!</v>
      </c>
      <c r="HE34" s="12" t="e">
        <f>#REF!</f>
        <v>#REF!</v>
      </c>
      <c r="HF34" s="12" t="e">
        <f>#REF!</f>
        <v>#REF!</v>
      </c>
      <c r="HG34" s="12" t="e">
        <f>#REF!</f>
        <v>#REF!</v>
      </c>
      <c r="HH34" s="12" t="e">
        <f>#REF!</f>
        <v>#REF!</v>
      </c>
      <c r="HI34" s="12" t="e">
        <f>#REF!</f>
        <v>#REF!</v>
      </c>
      <c r="HJ34" s="12" t="e">
        <f>#REF!</f>
        <v>#REF!</v>
      </c>
      <c r="HK34" s="12" t="e">
        <f>#REF!</f>
        <v>#REF!</v>
      </c>
      <c r="HL34" s="12" t="e">
        <f>#REF!</f>
        <v>#REF!</v>
      </c>
      <c r="HM34" s="12" t="e">
        <f>#REF!</f>
        <v>#REF!</v>
      </c>
      <c r="HN34" s="12" t="e">
        <f>#REF!</f>
        <v>#REF!</v>
      </c>
      <c r="HO34" s="12" t="e">
        <f>#REF!</f>
        <v>#REF!</v>
      </c>
      <c r="HP34" s="12" t="e">
        <f>#REF!</f>
        <v>#REF!</v>
      </c>
      <c r="HQ34" s="12" t="e">
        <f>#REF!</f>
        <v>#REF!</v>
      </c>
      <c r="HR34" s="12" t="e">
        <f>#REF!</f>
        <v>#REF!</v>
      </c>
      <c r="HS34" s="12" t="e">
        <f>#REF!</f>
        <v>#REF!</v>
      </c>
      <c r="HT34" s="12" t="e">
        <f>#REF!</f>
        <v>#REF!</v>
      </c>
      <c r="HV34" s="11" t="e">
        <f>#REF!</f>
        <v>#REF!</v>
      </c>
      <c r="HW34" s="12" t="e">
        <f>#REF!</f>
        <v>#REF!</v>
      </c>
      <c r="HX34" s="12" t="e">
        <f>#REF!</f>
        <v>#REF!</v>
      </c>
      <c r="HY34" s="12" t="e">
        <f>#REF!</f>
        <v>#REF!</v>
      </c>
      <c r="HZ34" s="12" t="e">
        <f>#REF!</f>
        <v>#REF!</v>
      </c>
      <c r="IA34" s="12" t="e">
        <f>#REF!</f>
        <v>#REF!</v>
      </c>
      <c r="IB34" s="12" t="e">
        <f>#REF!</f>
        <v>#REF!</v>
      </c>
      <c r="IC34" s="12" t="e">
        <f>#REF!</f>
        <v>#REF!</v>
      </c>
      <c r="ID34" s="12" t="e">
        <f>#REF!</f>
        <v>#REF!</v>
      </c>
      <c r="IE34" s="12" t="e">
        <f>#REF!</f>
        <v>#REF!</v>
      </c>
      <c r="IF34" s="12" t="e">
        <f>#REF!</f>
        <v>#REF!</v>
      </c>
      <c r="IG34" s="12" t="e">
        <f>#REF!</f>
        <v>#REF!</v>
      </c>
      <c r="IH34" s="12" t="e">
        <f>#REF!</f>
        <v>#REF!</v>
      </c>
      <c r="II34" s="12" t="e">
        <f>#REF!</f>
        <v>#REF!</v>
      </c>
      <c r="IJ34" s="12" t="e">
        <f>#REF!</f>
        <v>#REF!</v>
      </c>
      <c r="IK34" s="12" t="e">
        <f>#REF!</f>
        <v>#REF!</v>
      </c>
      <c r="IL34" s="12" t="e">
        <f>#REF!</f>
        <v>#REF!</v>
      </c>
      <c r="IM34" s="12" t="e">
        <f>#REF!</f>
        <v>#REF!</v>
      </c>
      <c r="IO34" s="11" t="e">
        <f>#REF!</f>
        <v>#REF!</v>
      </c>
      <c r="IP34" s="12" t="e">
        <f>#REF!</f>
        <v>#REF!</v>
      </c>
      <c r="IQ34" s="12" t="e">
        <f>#REF!</f>
        <v>#REF!</v>
      </c>
      <c r="IR34" s="12" t="e">
        <f>#REF!</f>
        <v>#REF!</v>
      </c>
      <c r="IS34" s="12" t="e">
        <f>#REF!</f>
        <v>#REF!</v>
      </c>
      <c r="IT34" s="12" t="e">
        <f>#REF!</f>
        <v>#REF!</v>
      </c>
      <c r="IU34" s="12" t="e">
        <f>#REF!</f>
        <v>#REF!</v>
      </c>
      <c r="IV34" s="12" t="e">
        <f>#REF!</f>
        <v>#REF!</v>
      </c>
      <c r="IW34" s="12" t="e">
        <f>#REF!</f>
        <v>#REF!</v>
      </c>
      <c r="IX34" s="12" t="e">
        <f>#REF!</f>
        <v>#REF!</v>
      </c>
      <c r="IY34" s="12" t="e">
        <f>#REF!</f>
        <v>#REF!</v>
      </c>
      <c r="IZ34" s="12" t="e">
        <f>#REF!</f>
        <v>#REF!</v>
      </c>
      <c r="JA34" s="12" t="e">
        <f>#REF!</f>
        <v>#REF!</v>
      </c>
      <c r="JB34" s="12" t="e">
        <f>#REF!</f>
        <v>#REF!</v>
      </c>
      <c r="JC34" s="12" t="e">
        <f>#REF!</f>
        <v>#REF!</v>
      </c>
      <c r="JD34" s="12" t="e">
        <f>#REF!</f>
        <v>#REF!</v>
      </c>
      <c r="JE34" s="12" t="e">
        <f>#REF!</f>
        <v>#REF!</v>
      </c>
      <c r="JF34" s="12" t="e">
        <f>#REF!</f>
        <v>#REF!</v>
      </c>
      <c r="JH34" s="11" t="e">
        <f>#REF!</f>
        <v>#REF!</v>
      </c>
      <c r="JI34" s="12" t="e">
        <f>#REF!</f>
        <v>#REF!</v>
      </c>
      <c r="JJ34" s="12" t="e">
        <f>#REF!</f>
        <v>#REF!</v>
      </c>
      <c r="JK34" s="12" t="e">
        <f>#REF!</f>
        <v>#REF!</v>
      </c>
      <c r="JL34" s="12" t="e">
        <f>#REF!</f>
        <v>#REF!</v>
      </c>
      <c r="JM34" s="12" t="e">
        <f>#REF!</f>
        <v>#REF!</v>
      </c>
      <c r="JN34" s="12" t="e">
        <f>#REF!</f>
        <v>#REF!</v>
      </c>
      <c r="JO34" s="12" t="e">
        <f>#REF!</f>
        <v>#REF!</v>
      </c>
      <c r="JP34" s="12" t="e">
        <f>#REF!</f>
        <v>#REF!</v>
      </c>
      <c r="JQ34" s="12" t="e">
        <f>#REF!</f>
        <v>#REF!</v>
      </c>
      <c r="JR34" s="12" t="e">
        <f>#REF!</f>
        <v>#REF!</v>
      </c>
      <c r="JS34" s="12" t="e">
        <f>#REF!</f>
        <v>#REF!</v>
      </c>
      <c r="JT34" s="12" t="e">
        <f>#REF!</f>
        <v>#REF!</v>
      </c>
      <c r="JU34" s="12" t="e">
        <f>#REF!</f>
        <v>#REF!</v>
      </c>
      <c r="JV34" s="12" t="e">
        <f>#REF!</f>
        <v>#REF!</v>
      </c>
      <c r="JW34" s="12" t="e">
        <f>#REF!</f>
        <v>#REF!</v>
      </c>
      <c r="JX34" s="12" t="e">
        <f>#REF!</f>
        <v>#REF!</v>
      </c>
      <c r="JY34" s="12" t="e">
        <f>#REF!</f>
        <v>#REF!</v>
      </c>
    </row>
    <row r="35" spans="2:285" x14ac:dyDescent="0.25">
      <c r="B35" s="11" t="e">
        <f>#REF!</f>
        <v>#REF!</v>
      </c>
      <c r="C35" s="12" t="e">
        <f>#REF!</f>
        <v>#REF!</v>
      </c>
      <c r="D35" s="12" t="e">
        <f>#REF!</f>
        <v>#REF!</v>
      </c>
      <c r="E35" s="12" t="e">
        <f>#REF!</f>
        <v>#REF!</v>
      </c>
      <c r="F35" s="12" t="e">
        <f>#REF!</f>
        <v>#REF!</v>
      </c>
      <c r="G35" s="12" t="e">
        <f>#REF!</f>
        <v>#REF!</v>
      </c>
      <c r="H35" s="12" t="e">
        <f>#REF!</f>
        <v>#REF!</v>
      </c>
      <c r="I35" s="12" t="e">
        <f>#REF!</f>
        <v>#REF!</v>
      </c>
      <c r="J35" s="12" t="e">
        <f>#REF!</f>
        <v>#REF!</v>
      </c>
      <c r="K35" s="12" t="e">
        <f>#REF!</f>
        <v>#REF!</v>
      </c>
      <c r="L35" s="12" t="e">
        <f>#REF!</f>
        <v>#REF!</v>
      </c>
      <c r="M35" s="12" t="e">
        <f>#REF!</f>
        <v>#REF!</v>
      </c>
      <c r="N35" s="12" t="e">
        <f>#REF!</f>
        <v>#REF!</v>
      </c>
      <c r="O35" s="12" t="e">
        <f>#REF!</f>
        <v>#REF!</v>
      </c>
      <c r="P35" s="12" t="e">
        <f>#REF!</f>
        <v>#REF!</v>
      </c>
      <c r="Q35" s="12" t="e">
        <f>#REF!</f>
        <v>#REF!</v>
      </c>
      <c r="R35" s="12" t="e">
        <f>#REF!</f>
        <v>#REF!</v>
      </c>
      <c r="S35" s="12" t="e">
        <f>#REF!</f>
        <v>#REF!</v>
      </c>
      <c r="U35" s="11" t="e">
        <f>#REF!</f>
        <v>#REF!</v>
      </c>
      <c r="V35" s="12" t="e">
        <f>#REF!</f>
        <v>#REF!</v>
      </c>
      <c r="W35" s="12" t="e">
        <f>#REF!</f>
        <v>#REF!</v>
      </c>
      <c r="X35" s="12" t="e">
        <f>#REF!</f>
        <v>#REF!</v>
      </c>
      <c r="Y35" s="12" t="e">
        <f>#REF!</f>
        <v>#REF!</v>
      </c>
      <c r="Z35" s="12" t="e">
        <f>#REF!</f>
        <v>#REF!</v>
      </c>
      <c r="AA35" s="12" t="e">
        <f>#REF!</f>
        <v>#REF!</v>
      </c>
      <c r="AB35" s="12" t="e">
        <f>#REF!</f>
        <v>#REF!</v>
      </c>
      <c r="AC35" s="12" t="e">
        <f>#REF!</f>
        <v>#REF!</v>
      </c>
      <c r="AD35" s="12" t="e">
        <f>#REF!</f>
        <v>#REF!</v>
      </c>
      <c r="AE35" s="12" t="e">
        <f>#REF!</f>
        <v>#REF!</v>
      </c>
      <c r="AF35" s="12" t="e">
        <f>#REF!</f>
        <v>#REF!</v>
      </c>
      <c r="AG35" s="12" t="e">
        <f>#REF!</f>
        <v>#REF!</v>
      </c>
      <c r="AH35" s="12" t="e">
        <f>#REF!</f>
        <v>#REF!</v>
      </c>
      <c r="AI35" s="12" t="e">
        <f>#REF!</f>
        <v>#REF!</v>
      </c>
      <c r="AJ35" s="12" t="e">
        <f>#REF!</f>
        <v>#REF!</v>
      </c>
      <c r="AK35" s="12" t="e">
        <f>#REF!</f>
        <v>#REF!</v>
      </c>
      <c r="AL35" s="12" t="e">
        <f>#REF!</f>
        <v>#REF!</v>
      </c>
      <c r="AN35" s="11" t="e">
        <f>#REF!</f>
        <v>#REF!</v>
      </c>
      <c r="AO35" s="12" t="e">
        <f>#REF!</f>
        <v>#REF!</v>
      </c>
      <c r="AP35" s="12" t="e">
        <f>#REF!</f>
        <v>#REF!</v>
      </c>
      <c r="AQ35" s="12" t="e">
        <f>#REF!</f>
        <v>#REF!</v>
      </c>
      <c r="AR35" s="12" t="e">
        <f>#REF!</f>
        <v>#REF!</v>
      </c>
      <c r="AS35" s="12" t="e">
        <f>#REF!</f>
        <v>#REF!</v>
      </c>
      <c r="AT35" s="12" t="e">
        <f>#REF!</f>
        <v>#REF!</v>
      </c>
      <c r="AU35" s="12" t="e">
        <f>#REF!</f>
        <v>#REF!</v>
      </c>
      <c r="AV35" s="12" t="e">
        <f>#REF!</f>
        <v>#REF!</v>
      </c>
      <c r="AW35" s="12" t="e">
        <f>#REF!</f>
        <v>#REF!</v>
      </c>
      <c r="AX35" s="12" t="e">
        <f>#REF!</f>
        <v>#REF!</v>
      </c>
      <c r="AY35" s="12" t="e">
        <f>#REF!</f>
        <v>#REF!</v>
      </c>
      <c r="AZ35" s="12" t="e">
        <f>#REF!</f>
        <v>#REF!</v>
      </c>
      <c r="BA35" s="12" t="e">
        <f>#REF!</f>
        <v>#REF!</v>
      </c>
      <c r="BB35" s="12" t="e">
        <f>#REF!</f>
        <v>#REF!</v>
      </c>
      <c r="BC35" s="12" t="e">
        <f>#REF!</f>
        <v>#REF!</v>
      </c>
      <c r="BD35" s="12" t="e">
        <f>#REF!</f>
        <v>#REF!</v>
      </c>
      <c r="BE35" s="12" t="e">
        <f>#REF!</f>
        <v>#REF!</v>
      </c>
      <c r="BG35" s="11" t="e">
        <f>#REF!</f>
        <v>#REF!</v>
      </c>
      <c r="BH35" s="12" t="e">
        <f>#REF!</f>
        <v>#REF!</v>
      </c>
      <c r="BI35" s="12" t="e">
        <f>#REF!</f>
        <v>#REF!</v>
      </c>
      <c r="BJ35" s="12" t="e">
        <f>#REF!</f>
        <v>#REF!</v>
      </c>
      <c r="BK35" s="12" t="e">
        <f>#REF!</f>
        <v>#REF!</v>
      </c>
      <c r="BL35" s="12" t="e">
        <f>#REF!</f>
        <v>#REF!</v>
      </c>
      <c r="BM35" s="12" t="e">
        <f>#REF!</f>
        <v>#REF!</v>
      </c>
      <c r="BN35" s="12" t="e">
        <f>#REF!</f>
        <v>#REF!</v>
      </c>
      <c r="BO35" s="12" t="e">
        <f>#REF!</f>
        <v>#REF!</v>
      </c>
      <c r="BP35" s="12" t="e">
        <f>#REF!</f>
        <v>#REF!</v>
      </c>
      <c r="BQ35" s="12" t="e">
        <f>#REF!</f>
        <v>#REF!</v>
      </c>
      <c r="BR35" s="12" t="e">
        <f>#REF!</f>
        <v>#REF!</v>
      </c>
      <c r="BS35" s="12" t="e">
        <f>#REF!</f>
        <v>#REF!</v>
      </c>
      <c r="BT35" s="12" t="e">
        <f>#REF!</f>
        <v>#REF!</v>
      </c>
      <c r="BU35" s="12" t="e">
        <f>#REF!</f>
        <v>#REF!</v>
      </c>
      <c r="BV35" s="12" t="e">
        <f>#REF!</f>
        <v>#REF!</v>
      </c>
      <c r="BW35" s="12" t="e">
        <f>#REF!</f>
        <v>#REF!</v>
      </c>
      <c r="BX35" s="12" t="e">
        <f>#REF!</f>
        <v>#REF!</v>
      </c>
      <c r="BZ35" s="11" t="e">
        <f>#REF!</f>
        <v>#REF!</v>
      </c>
      <c r="CA35" s="12" t="e">
        <f>#REF!</f>
        <v>#REF!</v>
      </c>
      <c r="CB35" s="12" t="e">
        <f>#REF!</f>
        <v>#REF!</v>
      </c>
      <c r="CC35" s="12" t="e">
        <f>#REF!</f>
        <v>#REF!</v>
      </c>
      <c r="CD35" s="12" t="e">
        <f>#REF!</f>
        <v>#REF!</v>
      </c>
      <c r="CE35" s="12" t="e">
        <f>#REF!</f>
        <v>#REF!</v>
      </c>
      <c r="CF35" s="12" t="e">
        <f>#REF!</f>
        <v>#REF!</v>
      </c>
      <c r="CG35" s="12" t="e">
        <f>#REF!</f>
        <v>#REF!</v>
      </c>
      <c r="CH35" s="12" t="e">
        <f>#REF!</f>
        <v>#REF!</v>
      </c>
      <c r="CI35" s="12" t="e">
        <f>#REF!</f>
        <v>#REF!</v>
      </c>
      <c r="CJ35" s="12" t="e">
        <f>#REF!</f>
        <v>#REF!</v>
      </c>
      <c r="CK35" s="12" t="e">
        <f>#REF!</f>
        <v>#REF!</v>
      </c>
      <c r="CL35" s="12" t="e">
        <f>#REF!</f>
        <v>#REF!</v>
      </c>
      <c r="CM35" s="12" t="e">
        <f>#REF!</f>
        <v>#REF!</v>
      </c>
      <c r="CN35" s="12" t="e">
        <f>#REF!</f>
        <v>#REF!</v>
      </c>
      <c r="CO35" s="12" t="e">
        <f>#REF!</f>
        <v>#REF!</v>
      </c>
      <c r="CP35" s="12" t="e">
        <f>#REF!</f>
        <v>#REF!</v>
      </c>
      <c r="CQ35" s="12" t="e">
        <f>#REF!</f>
        <v>#REF!</v>
      </c>
      <c r="CS35" s="11" t="e">
        <f>#REF!</f>
        <v>#REF!</v>
      </c>
      <c r="CT35" s="12" t="e">
        <f>#REF!</f>
        <v>#REF!</v>
      </c>
      <c r="CU35" s="12" t="e">
        <f>#REF!</f>
        <v>#REF!</v>
      </c>
      <c r="CV35" s="12" t="e">
        <f>#REF!</f>
        <v>#REF!</v>
      </c>
      <c r="CW35" s="12" t="e">
        <f>#REF!</f>
        <v>#REF!</v>
      </c>
      <c r="CX35" s="12" t="e">
        <f>#REF!</f>
        <v>#REF!</v>
      </c>
      <c r="CY35" s="12" t="e">
        <f>#REF!</f>
        <v>#REF!</v>
      </c>
      <c r="CZ35" s="12" t="e">
        <f>#REF!</f>
        <v>#REF!</v>
      </c>
      <c r="DA35" s="12" t="e">
        <f>#REF!</f>
        <v>#REF!</v>
      </c>
      <c r="DB35" s="12" t="e">
        <f>#REF!</f>
        <v>#REF!</v>
      </c>
      <c r="DC35" s="12" t="e">
        <f>#REF!</f>
        <v>#REF!</v>
      </c>
      <c r="DD35" s="12" t="e">
        <f>#REF!</f>
        <v>#REF!</v>
      </c>
      <c r="DE35" s="12" t="e">
        <f>#REF!</f>
        <v>#REF!</v>
      </c>
      <c r="DF35" s="12" t="e">
        <f>#REF!</f>
        <v>#REF!</v>
      </c>
      <c r="DG35" s="12" t="e">
        <f>#REF!</f>
        <v>#REF!</v>
      </c>
      <c r="DH35" s="12" t="e">
        <f>#REF!</f>
        <v>#REF!</v>
      </c>
      <c r="DI35" s="12" t="e">
        <f>#REF!</f>
        <v>#REF!</v>
      </c>
      <c r="DJ35" s="12" t="e">
        <f>#REF!</f>
        <v>#REF!</v>
      </c>
      <c r="DL35" s="11" t="e">
        <f>#REF!</f>
        <v>#REF!</v>
      </c>
      <c r="DM35" s="12" t="e">
        <f>#REF!</f>
        <v>#REF!</v>
      </c>
      <c r="DN35" s="12" t="e">
        <f>#REF!</f>
        <v>#REF!</v>
      </c>
      <c r="DO35" s="12" t="e">
        <f>#REF!</f>
        <v>#REF!</v>
      </c>
      <c r="DP35" s="12" t="e">
        <f>#REF!</f>
        <v>#REF!</v>
      </c>
      <c r="DQ35" s="12" t="e">
        <f>#REF!</f>
        <v>#REF!</v>
      </c>
      <c r="DR35" s="12" t="e">
        <f>#REF!</f>
        <v>#REF!</v>
      </c>
      <c r="DS35" s="12" t="e">
        <f>#REF!</f>
        <v>#REF!</v>
      </c>
      <c r="DT35" s="12" t="e">
        <f>#REF!</f>
        <v>#REF!</v>
      </c>
      <c r="DU35" s="12" t="e">
        <f>#REF!</f>
        <v>#REF!</v>
      </c>
      <c r="DV35" s="12" t="e">
        <f>#REF!</f>
        <v>#REF!</v>
      </c>
      <c r="DW35" s="12" t="e">
        <f>#REF!</f>
        <v>#REF!</v>
      </c>
      <c r="DX35" s="12" t="e">
        <f>#REF!</f>
        <v>#REF!</v>
      </c>
      <c r="DY35" s="12" t="e">
        <f>#REF!</f>
        <v>#REF!</v>
      </c>
      <c r="DZ35" s="12" t="e">
        <f>#REF!</f>
        <v>#REF!</v>
      </c>
      <c r="EA35" s="12" t="e">
        <f>#REF!</f>
        <v>#REF!</v>
      </c>
      <c r="EB35" s="12" t="e">
        <f>#REF!</f>
        <v>#REF!</v>
      </c>
      <c r="EC35" s="12" t="e">
        <f>#REF!</f>
        <v>#REF!</v>
      </c>
      <c r="EE35" s="11" t="e">
        <f>#REF!</f>
        <v>#REF!</v>
      </c>
      <c r="EF35" s="12" t="e">
        <f>#REF!</f>
        <v>#REF!</v>
      </c>
      <c r="EG35" s="12" t="e">
        <f>#REF!</f>
        <v>#REF!</v>
      </c>
      <c r="EH35" s="12" t="e">
        <f>#REF!</f>
        <v>#REF!</v>
      </c>
      <c r="EI35" s="12" t="e">
        <f>#REF!</f>
        <v>#REF!</v>
      </c>
      <c r="EJ35" s="12" t="e">
        <f>#REF!</f>
        <v>#REF!</v>
      </c>
      <c r="EK35" s="12" t="e">
        <f>#REF!</f>
        <v>#REF!</v>
      </c>
      <c r="EL35" s="12" t="e">
        <f>#REF!</f>
        <v>#REF!</v>
      </c>
      <c r="EM35" s="12" t="e">
        <f>#REF!</f>
        <v>#REF!</v>
      </c>
      <c r="EN35" s="12" t="e">
        <f>#REF!</f>
        <v>#REF!</v>
      </c>
      <c r="EO35" s="12" t="e">
        <f>#REF!</f>
        <v>#REF!</v>
      </c>
      <c r="EP35" s="12" t="e">
        <f>#REF!</f>
        <v>#REF!</v>
      </c>
      <c r="EQ35" s="12" t="e">
        <f>#REF!</f>
        <v>#REF!</v>
      </c>
      <c r="ER35" s="12" t="e">
        <f>#REF!</f>
        <v>#REF!</v>
      </c>
      <c r="ES35" s="12" t="e">
        <f>#REF!</f>
        <v>#REF!</v>
      </c>
      <c r="ET35" s="12" t="e">
        <f>#REF!</f>
        <v>#REF!</v>
      </c>
      <c r="EU35" s="12" t="e">
        <f>#REF!</f>
        <v>#REF!</v>
      </c>
      <c r="EV35" s="12" t="e">
        <f>#REF!</f>
        <v>#REF!</v>
      </c>
      <c r="EX35" s="11" t="e">
        <f>#REF!</f>
        <v>#REF!</v>
      </c>
      <c r="EY35" s="12" t="e">
        <f>#REF!</f>
        <v>#REF!</v>
      </c>
      <c r="EZ35" s="12" t="e">
        <f>#REF!</f>
        <v>#REF!</v>
      </c>
      <c r="FA35" s="12" t="e">
        <f>#REF!</f>
        <v>#REF!</v>
      </c>
      <c r="FB35" s="12" t="e">
        <f>#REF!</f>
        <v>#REF!</v>
      </c>
      <c r="FC35" s="12" t="e">
        <f>#REF!</f>
        <v>#REF!</v>
      </c>
      <c r="FD35" s="12" t="e">
        <f>#REF!</f>
        <v>#REF!</v>
      </c>
      <c r="FE35" s="12" t="e">
        <f>#REF!</f>
        <v>#REF!</v>
      </c>
      <c r="FF35" s="12" t="e">
        <f>#REF!</f>
        <v>#REF!</v>
      </c>
      <c r="FG35" s="12" t="e">
        <f>#REF!</f>
        <v>#REF!</v>
      </c>
      <c r="FH35" s="12" t="e">
        <f>#REF!</f>
        <v>#REF!</v>
      </c>
      <c r="FI35" s="12" t="e">
        <f>#REF!</f>
        <v>#REF!</v>
      </c>
      <c r="FJ35" s="12" t="e">
        <f>#REF!</f>
        <v>#REF!</v>
      </c>
      <c r="FK35" s="12" t="e">
        <f>#REF!</f>
        <v>#REF!</v>
      </c>
      <c r="FL35" s="12" t="e">
        <f>#REF!</f>
        <v>#REF!</v>
      </c>
      <c r="FM35" s="12" t="e">
        <f>#REF!</f>
        <v>#REF!</v>
      </c>
      <c r="FN35" s="12" t="e">
        <f>#REF!</f>
        <v>#REF!</v>
      </c>
      <c r="FO35" s="12" t="e">
        <f>#REF!</f>
        <v>#REF!</v>
      </c>
      <c r="FQ35" s="11" t="e">
        <f>#REF!</f>
        <v>#REF!</v>
      </c>
      <c r="FR35" s="12" t="e">
        <f>#REF!</f>
        <v>#REF!</v>
      </c>
      <c r="FS35" s="12" t="e">
        <f>#REF!</f>
        <v>#REF!</v>
      </c>
      <c r="FT35" s="12" t="e">
        <f>#REF!</f>
        <v>#REF!</v>
      </c>
      <c r="FU35" s="12" t="e">
        <f>#REF!</f>
        <v>#REF!</v>
      </c>
      <c r="FV35" s="12" t="e">
        <f>#REF!</f>
        <v>#REF!</v>
      </c>
      <c r="FW35" s="12" t="e">
        <f>#REF!</f>
        <v>#REF!</v>
      </c>
      <c r="FX35" s="12" t="e">
        <f>#REF!</f>
        <v>#REF!</v>
      </c>
      <c r="FY35" s="12" t="e">
        <f>#REF!</f>
        <v>#REF!</v>
      </c>
      <c r="FZ35" s="12" t="e">
        <f>#REF!</f>
        <v>#REF!</v>
      </c>
      <c r="GA35" s="12" t="e">
        <f>#REF!</f>
        <v>#REF!</v>
      </c>
      <c r="GB35" s="12" t="e">
        <f>#REF!</f>
        <v>#REF!</v>
      </c>
      <c r="GC35" s="12" t="e">
        <f>#REF!</f>
        <v>#REF!</v>
      </c>
      <c r="GD35" s="12" t="e">
        <f>#REF!</f>
        <v>#REF!</v>
      </c>
      <c r="GE35" s="12" t="e">
        <f>#REF!</f>
        <v>#REF!</v>
      </c>
      <c r="GF35" s="12" t="e">
        <f>#REF!</f>
        <v>#REF!</v>
      </c>
      <c r="GG35" s="12" t="e">
        <f>#REF!</f>
        <v>#REF!</v>
      </c>
      <c r="GH35" s="12" t="e">
        <f>#REF!</f>
        <v>#REF!</v>
      </c>
      <c r="GJ35" s="11" t="e">
        <f>#REF!</f>
        <v>#REF!</v>
      </c>
      <c r="GK35" s="12" t="e">
        <f>#REF!</f>
        <v>#REF!</v>
      </c>
      <c r="GL35" s="12" t="e">
        <f>#REF!</f>
        <v>#REF!</v>
      </c>
      <c r="GM35" s="12" t="e">
        <f>#REF!</f>
        <v>#REF!</v>
      </c>
      <c r="GN35" s="12" t="e">
        <f>#REF!</f>
        <v>#REF!</v>
      </c>
      <c r="GO35" s="12" t="e">
        <f>#REF!</f>
        <v>#REF!</v>
      </c>
      <c r="GP35" s="12" t="e">
        <f>#REF!</f>
        <v>#REF!</v>
      </c>
      <c r="GQ35" s="12" t="e">
        <f>#REF!</f>
        <v>#REF!</v>
      </c>
      <c r="GR35" s="12" t="e">
        <f>#REF!</f>
        <v>#REF!</v>
      </c>
      <c r="GS35" s="12" t="e">
        <f>#REF!</f>
        <v>#REF!</v>
      </c>
      <c r="GT35" s="12" t="e">
        <f>#REF!</f>
        <v>#REF!</v>
      </c>
      <c r="GU35" s="12" t="e">
        <f>#REF!</f>
        <v>#REF!</v>
      </c>
      <c r="GV35" s="12" t="e">
        <f>#REF!</f>
        <v>#REF!</v>
      </c>
      <c r="GW35" s="12" t="e">
        <f>#REF!</f>
        <v>#REF!</v>
      </c>
      <c r="GX35" s="12" t="e">
        <f>#REF!</f>
        <v>#REF!</v>
      </c>
      <c r="GY35" s="12" t="e">
        <f>#REF!</f>
        <v>#REF!</v>
      </c>
      <c r="GZ35" s="12" t="e">
        <f>#REF!</f>
        <v>#REF!</v>
      </c>
      <c r="HA35" s="12" t="e">
        <f>#REF!</f>
        <v>#REF!</v>
      </c>
      <c r="HC35" s="11" t="e">
        <f>#REF!</f>
        <v>#REF!</v>
      </c>
      <c r="HD35" s="12" t="e">
        <f>#REF!</f>
        <v>#REF!</v>
      </c>
      <c r="HE35" s="12" t="e">
        <f>#REF!</f>
        <v>#REF!</v>
      </c>
      <c r="HF35" s="12" t="e">
        <f>#REF!</f>
        <v>#REF!</v>
      </c>
      <c r="HG35" s="12" t="e">
        <f>#REF!</f>
        <v>#REF!</v>
      </c>
      <c r="HH35" s="12" t="e">
        <f>#REF!</f>
        <v>#REF!</v>
      </c>
      <c r="HI35" s="12" t="e">
        <f>#REF!</f>
        <v>#REF!</v>
      </c>
      <c r="HJ35" s="12" t="e">
        <f>#REF!</f>
        <v>#REF!</v>
      </c>
      <c r="HK35" s="12" t="e">
        <f>#REF!</f>
        <v>#REF!</v>
      </c>
      <c r="HL35" s="12" t="e">
        <f>#REF!</f>
        <v>#REF!</v>
      </c>
      <c r="HM35" s="12" t="e">
        <f>#REF!</f>
        <v>#REF!</v>
      </c>
      <c r="HN35" s="12" t="e">
        <f>#REF!</f>
        <v>#REF!</v>
      </c>
      <c r="HO35" s="12" t="e">
        <f>#REF!</f>
        <v>#REF!</v>
      </c>
      <c r="HP35" s="12" t="e">
        <f>#REF!</f>
        <v>#REF!</v>
      </c>
      <c r="HQ35" s="12" t="e">
        <f>#REF!</f>
        <v>#REF!</v>
      </c>
      <c r="HR35" s="12" t="e">
        <f>#REF!</f>
        <v>#REF!</v>
      </c>
      <c r="HS35" s="12" t="e">
        <f>#REF!</f>
        <v>#REF!</v>
      </c>
      <c r="HT35" s="12" t="e">
        <f>#REF!</f>
        <v>#REF!</v>
      </c>
      <c r="HV35" s="11" t="e">
        <f>#REF!</f>
        <v>#REF!</v>
      </c>
      <c r="HW35" s="12" t="e">
        <f>#REF!</f>
        <v>#REF!</v>
      </c>
      <c r="HX35" s="12" t="e">
        <f>#REF!</f>
        <v>#REF!</v>
      </c>
      <c r="HY35" s="12" t="e">
        <f>#REF!</f>
        <v>#REF!</v>
      </c>
      <c r="HZ35" s="12" t="e">
        <f>#REF!</f>
        <v>#REF!</v>
      </c>
      <c r="IA35" s="12" t="e">
        <f>#REF!</f>
        <v>#REF!</v>
      </c>
      <c r="IB35" s="12" t="e">
        <f>#REF!</f>
        <v>#REF!</v>
      </c>
      <c r="IC35" s="12" t="e">
        <f>#REF!</f>
        <v>#REF!</v>
      </c>
      <c r="ID35" s="12" t="e">
        <f>#REF!</f>
        <v>#REF!</v>
      </c>
      <c r="IE35" s="12" t="e">
        <f>#REF!</f>
        <v>#REF!</v>
      </c>
      <c r="IF35" s="12" t="e">
        <f>#REF!</f>
        <v>#REF!</v>
      </c>
      <c r="IG35" s="12" t="e">
        <f>#REF!</f>
        <v>#REF!</v>
      </c>
      <c r="IH35" s="12" t="e">
        <f>#REF!</f>
        <v>#REF!</v>
      </c>
      <c r="II35" s="12" t="e">
        <f>#REF!</f>
        <v>#REF!</v>
      </c>
      <c r="IJ35" s="12" t="e">
        <f>#REF!</f>
        <v>#REF!</v>
      </c>
      <c r="IK35" s="12" t="e">
        <f>#REF!</f>
        <v>#REF!</v>
      </c>
      <c r="IL35" s="12" t="e">
        <f>#REF!</f>
        <v>#REF!</v>
      </c>
      <c r="IM35" s="12" t="e">
        <f>#REF!</f>
        <v>#REF!</v>
      </c>
      <c r="IO35" s="11" t="e">
        <f>#REF!</f>
        <v>#REF!</v>
      </c>
      <c r="IP35" s="12" t="e">
        <f>#REF!</f>
        <v>#REF!</v>
      </c>
      <c r="IQ35" s="12" t="e">
        <f>#REF!</f>
        <v>#REF!</v>
      </c>
      <c r="IR35" s="12" t="e">
        <f>#REF!</f>
        <v>#REF!</v>
      </c>
      <c r="IS35" s="12" t="e">
        <f>#REF!</f>
        <v>#REF!</v>
      </c>
      <c r="IT35" s="12" t="e">
        <f>#REF!</f>
        <v>#REF!</v>
      </c>
      <c r="IU35" s="12" t="e">
        <f>#REF!</f>
        <v>#REF!</v>
      </c>
      <c r="IV35" s="12" t="e">
        <f>#REF!</f>
        <v>#REF!</v>
      </c>
      <c r="IW35" s="12" t="e">
        <f>#REF!</f>
        <v>#REF!</v>
      </c>
      <c r="IX35" s="12" t="e">
        <f>#REF!</f>
        <v>#REF!</v>
      </c>
      <c r="IY35" s="12" t="e">
        <f>#REF!</f>
        <v>#REF!</v>
      </c>
      <c r="IZ35" s="12" t="e">
        <f>#REF!</f>
        <v>#REF!</v>
      </c>
      <c r="JA35" s="12" t="e">
        <f>#REF!</f>
        <v>#REF!</v>
      </c>
      <c r="JB35" s="12" t="e">
        <f>#REF!</f>
        <v>#REF!</v>
      </c>
      <c r="JC35" s="12" t="e">
        <f>#REF!</f>
        <v>#REF!</v>
      </c>
      <c r="JD35" s="12" t="e">
        <f>#REF!</f>
        <v>#REF!</v>
      </c>
      <c r="JE35" s="12" t="e">
        <f>#REF!</f>
        <v>#REF!</v>
      </c>
      <c r="JF35" s="12" t="e">
        <f>#REF!</f>
        <v>#REF!</v>
      </c>
      <c r="JH35" s="11" t="e">
        <f>#REF!</f>
        <v>#REF!</v>
      </c>
      <c r="JI35" s="12" t="e">
        <f>#REF!</f>
        <v>#REF!</v>
      </c>
      <c r="JJ35" s="12" t="e">
        <f>#REF!</f>
        <v>#REF!</v>
      </c>
      <c r="JK35" s="12" t="e">
        <f>#REF!</f>
        <v>#REF!</v>
      </c>
      <c r="JL35" s="12" t="e">
        <f>#REF!</f>
        <v>#REF!</v>
      </c>
      <c r="JM35" s="12" t="e">
        <f>#REF!</f>
        <v>#REF!</v>
      </c>
      <c r="JN35" s="12" t="e">
        <f>#REF!</f>
        <v>#REF!</v>
      </c>
      <c r="JO35" s="12" t="e">
        <f>#REF!</f>
        <v>#REF!</v>
      </c>
      <c r="JP35" s="12" t="e">
        <f>#REF!</f>
        <v>#REF!</v>
      </c>
      <c r="JQ35" s="12" t="e">
        <f>#REF!</f>
        <v>#REF!</v>
      </c>
      <c r="JR35" s="12" t="e">
        <f>#REF!</f>
        <v>#REF!</v>
      </c>
      <c r="JS35" s="12" t="e">
        <f>#REF!</f>
        <v>#REF!</v>
      </c>
      <c r="JT35" s="12" t="e">
        <f>#REF!</f>
        <v>#REF!</v>
      </c>
      <c r="JU35" s="12" t="e">
        <f>#REF!</f>
        <v>#REF!</v>
      </c>
      <c r="JV35" s="12" t="e">
        <f>#REF!</f>
        <v>#REF!</v>
      </c>
      <c r="JW35" s="12" t="e">
        <f>#REF!</f>
        <v>#REF!</v>
      </c>
      <c r="JX35" s="12" t="e">
        <f>#REF!</f>
        <v>#REF!</v>
      </c>
      <c r="JY35" s="12" t="e">
        <f>#REF!</f>
        <v>#REF!</v>
      </c>
    </row>
    <row r="36" spans="2:285" x14ac:dyDescent="0.25">
      <c r="B36" s="11" t="e">
        <f>#REF!</f>
        <v>#REF!</v>
      </c>
      <c r="C36" s="12" t="e">
        <f>#REF!</f>
        <v>#REF!</v>
      </c>
      <c r="D36" s="12" t="e">
        <f>#REF!</f>
        <v>#REF!</v>
      </c>
      <c r="E36" s="12" t="e">
        <f>#REF!</f>
        <v>#REF!</v>
      </c>
      <c r="F36" s="12" t="e">
        <f>#REF!</f>
        <v>#REF!</v>
      </c>
      <c r="G36" s="12" t="e">
        <f>#REF!</f>
        <v>#REF!</v>
      </c>
      <c r="H36" s="12" t="e">
        <f>#REF!</f>
        <v>#REF!</v>
      </c>
      <c r="I36" s="12" t="e">
        <f>#REF!</f>
        <v>#REF!</v>
      </c>
      <c r="J36" s="12" t="e">
        <f>#REF!</f>
        <v>#REF!</v>
      </c>
      <c r="K36" s="12" t="e">
        <f>#REF!</f>
        <v>#REF!</v>
      </c>
      <c r="L36" s="12" t="e">
        <f>#REF!</f>
        <v>#REF!</v>
      </c>
      <c r="M36" s="12" t="e">
        <f>#REF!</f>
        <v>#REF!</v>
      </c>
      <c r="N36" s="12" t="e">
        <f>#REF!</f>
        <v>#REF!</v>
      </c>
      <c r="O36" s="12" t="e">
        <f>#REF!</f>
        <v>#REF!</v>
      </c>
      <c r="P36" s="12" t="e">
        <f>#REF!</f>
        <v>#REF!</v>
      </c>
      <c r="Q36" s="12" t="e">
        <f>#REF!</f>
        <v>#REF!</v>
      </c>
      <c r="R36" s="12" t="e">
        <f>#REF!</f>
        <v>#REF!</v>
      </c>
      <c r="S36" s="12" t="e">
        <f>#REF!</f>
        <v>#REF!</v>
      </c>
      <c r="U36" s="11" t="e">
        <f>#REF!</f>
        <v>#REF!</v>
      </c>
      <c r="V36" s="12" t="e">
        <f>#REF!</f>
        <v>#REF!</v>
      </c>
      <c r="W36" s="12" t="e">
        <f>#REF!</f>
        <v>#REF!</v>
      </c>
      <c r="X36" s="12" t="e">
        <f>#REF!</f>
        <v>#REF!</v>
      </c>
      <c r="Y36" s="12" t="e">
        <f>#REF!</f>
        <v>#REF!</v>
      </c>
      <c r="Z36" s="12" t="e">
        <f>#REF!</f>
        <v>#REF!</v>
      </c>
      <c r="AA36" s="12" t="e">
        <f>#REF!</f>
        <v>#REF!</v>
      </c>
      <c r="AB36" s="12" t="e">
        <f>#REF!</f>
        <v>#REF!</v>
      </c>
      <c r="AC36" s="12" t="e">
        <f>#REF!</f>
        <v>#REF!</v>
      </c>
      <c r="AD36" s="12" t="e">
        <f>#REF!</f>
        <v>#REF!</v>
      </c>
      <c r="AE36" s="12" t="e">
        <f>#REF!</f>
        <v>#REF!</v>
      </c>
      <c r="AF36" s="12" t="e">
        <f>#REF!</f>
        <v>#REF!</v>
      </c>
      <c r="AG36" s="12" t="e">
        <f>#REF!</f>
        <v>#REF!</v>
      </c>
      <c r="AH36" s="12" t="e">
        <f>#REF!</f>
        <v>#REF!</v>
      </c>
      <c r="AI36" s="12" t="e">
        <f>#REF!</f>
        <v>#REF!</v>
      </c>
      <c r="AJ36" s="12" t="e">
        <f>#REF!</f>
        <v>#REF!</v>
      </c>
      <c r="AK36" s="12" t="e">
        <f>#REF!</f>
        <v>#REF!</v>
      </c>
      <c r="AL36" s="12" t="e">
        <f>#REF!</f>
        <v>#REF!</v>
      </c>
      <c r="AN36" s="11" t="e">
        <f>#REF!</f>
        <v>#REF!</v>
      </c>
      <c r="AO36" s="12" t="e">
        <f>#REF!</f>
        <v>#REF!</v>
      </c>
      <c r="AP36" s="12" t="e">
        <f>#REF!</f>
        <v>#REF!</v>
      </c>
      <c r="AQ36" s="12" t="e">
        <f>#REF!</f>
        <v>#REF!</v>
      </c>
      <c r="AR36" s="12" t="e">
        <f>#REF!</f>
        <v>#REF!</v>
      </c>
      <c r="AS36" s="12" t="e">
        <f>#REF!</f>
        <v>#REF!</v>
      </c>
      <c r="AT36" s="12" t="e">
        <f>#REF!</f>
        <v>#REF!</v>
      </c>
      <c r="AU36" s="12" t="e">
        <f>#REF!</f>
        <v>#REF!</v>
      </c>
      <c r="AV36" s="12" t="e">
        <f>#REF!</f>
        <v>#REF!</v>
      </c>
      <c r="AW36" s="12" t="e">
        <f>#REF!</f>
        <v>#REF!</v>
      </c>
      <c r="AX36" s="12" t="e">
        <f>#REF!</f>
        <v>#REF!</v>
      </c>
      <c r="AY36" s="12" t="e">
        <f>#REF!</f>
        <v>#REF!</v>
      </c>
      <c r="AZ36" s="12" t="e">
        <f>#REF!</f>
        <v>#REF!</v>
      </c>
      <c r="BA36" s="12" t="e">
        <f>#REF!</f>
        <v>#REF!</v>
      </c>
      <c r="BB36" s="12" t="e">
        <f>#REF!</f>
        <v>#REF!</v>
      </c>
      <c r="BC36" s="12" t="e">
        <f>#REF!</f>
        <v>#REF!</v>
      </c>
      <c r="BD36" s="12" t="e">
        <f>#REF!</f>
        <v>#REF!</v>
      </c>
      <c r="BE36" s="12" t="e">
        <f>#REF!</f>
        <v>#REF!</v>
      </c>
      <c r="BG36" s="11" t="e">
        <f>#REF!</f>
        <v>#REF!</v>
      </c>
      <c r="BH36" s="12" t="e">
        <f>#REF!</f>
        <v>#REF!</v>
      </c>
      <c r="BI36" s="12" t="e">
        <f>#REF!</f>
        <v>#REF!</v>
      </c>
      <c r="BJ36" s="12" t="e">
        <f>#REF!</f>
        <v>#REF!</v>
      </c>
      <c r="BK36" s="12" t="e">
        <f>#REF!</f>
        <v>#REF!</v>
      </c>
      <c r="BL36" s="12" t="e">
        <f>#REF!</f>
        <v>#REF!</v>
      </c>
      <c r="BM36" s="12" t="e">
        <f>#REF!</f>
        <v>#REF!</v>
      </c>
      <c r="BN36" s="12" t="e">
        <f>#REF!</f>
        <v>#REF!</v>
      </c>
      <c r="BO36" s="12" t="e">
        <f>#REF!</f>
        <v>#REF!</v>
      </c>
      <c r="BP36" s="12" t="e">
        <f>#REF!</f>
        <v>#REF!</v>
      </c>
      <c r="BQ36" s="12" t="e">
        <f>#REF!</f>
        <v>#REF!</v>
      </c>
      <c r="BR36" s="12" t="e">
        <f>#REF!</f>
        <v>#REF!</v>
      </c>
      <c r="BS36" s="12" t="e">
        <f>#REF!</f>
        <v>#REF!</v>
      </c>
      <c r="BT36" s="12" t="e">
        <f>#REF!</f>
        <v>#REF!</v>
      </c>
      <c r="BU36" s="12" t="e">
        <f>#REF!</f>
        <v>#REF!</v>
      </c>
      <c r="BV36" s="12" t="e">
        <f>#REF!</f>
        <v>#REF!</v>
      </c>
      <c r="BW36" s="12" t="e">
        <f>#REF!</f>
        <v>#REF!</v>
      </c>
      <c r="BX36" s="12" t="e">
        <f>#REF!</f>
        <v>#REF!</v>
      </c>
      <c r="BZ36" s="11" t="e">
        <f>#REF!</f>
        <v>#REF!</v>
      </c>
      <c r="CA36" s="12" t="e">
        <f>#REF!</f>
        <v>#REF!</v>
      </c>
      <c r="CB36" s="12" t="e">
        <f>#REF!</f>
        <v>#REF!</v>
      </c>
      <c r="CC36" s="12" t="e">
        <f>#REF!</f>
        <v>#REF!</v>
      </c>
      <c r="CD36" s="12" t="e">
        <f>#REF!</f>
        <v>#REF!</v>
      </c>
      <c r="CE36" s="12" t="e">
        <f>#REF!</f>
        <v>#REF!</v>
      </c>
      <c r="CF36" s="12" t="e">
        <f>#REF!</f>
        <v>#REF!</v>
      </c>
      <c r="CG36" s="12" t="e">
        <f>#REF!</f>
        <v>#REF!</v>
      </c>
      <c r="CH36" s="12" t="e">
        <f>#REF!</f>
        <v>#REF!</v>
      </c>
      <c r="CI36" s="12" t="e">
        <f>#REF!</f>
        <v>#REF!</v>
      </c>
      <c r="CJ36" s="12" t="e">
        <f>#REF!</f>
        <v>#REF!</v>
      </c>
      <c r="CK36" s="12" t="e">
        <f>#REF!</f>
        <v>#REF!</v>
      </c>
      <c r="CL36" s="12" t="e">
        <f>#REF!</f>
        <v>#REF!</v>
      </c>
      <c r="CM36" s="12" t="e">
        <f>#REF!</f>
        <v>#REF!</v>
      </c>
      <c r="CN36" s="12" t="e">
        <f>#REF!</f>
        <v>#REF!</v>
      </c>
      <c r="CO36" s="12" t="e">
        <f>#REF!</f>
        <v>#REF!</v>
      </c>
      <c r="CP36" s="12" t="e">
        <f>#REF!</f>
        <v>#REF!</v>
      </c>
      <c r="CQ36" s="12" t="e">
        <f>#REF!</f>
        <v>#REF!</v>
      </c>
      <c r="CS36" s="11" t="e">
        <f>#REF!</f>
        <v>#REF!</v>
      </c>
      <c r="CT36" s="12" t="e">
        <f>#REF!</f>
        <v>#REF!</v>
      </c>
      <c r="CU36" s="12" t="e">
        <f>#REF!</f>
        <v>#REF!</v>
      </c>
      <c r="CV36" s="12" t="e">
        <f>#REF!</f>
        <v>#REF!</v>
      </c>
      <c r="CW36" s="12" t="e">
        <f>#REF!</f>
        <v>#REF!</v>
      </c>
      <c r="CX36" s="12" t="e">
        <f>#REF!</f>
        <v>#REF!</v>
      </c>
      <c r="CY36" s="12" t="e">
        <f>#REF!</f>
        <v>#REF!</v>
      </c>
      <c r="CZ36" s="12" t="e">
        <f>#REF!</f>
        <v>#REF!</v>
      </c>
      <c r="DA36" s="12" t="e">
        <f>#REF!</f>
        <v>#REF!</v>
      </c>
      <c r="DB36" s="12" t="e">
        <f>#REF!</f>
        <v>#REF!</v>
      </c>
      <c r="DC36" s="12" t="e">
        <f>#REF!</f>
        <v>#REF!</v>
      </c>
      <c r="DD36" s="12" t="e">
        <f>#REF!</f>
        <v>#REF!</v>
      </c>
      <c r="DE36" s="12" t="e">
        <f>#REF!</f>
        <v>#REF!</v>
      </c>
      <c r="DF36" s="12" t="e">
        <f>#REF!</f>
        <v>#REF!</v>
      </c>
      <c r="DG36" s="12" t="e">
        <f>#REF!</f>
        <v>#REF!</v>
      </c>
      <c r="DH36" s="12" t="e">
        <f>#REF!</f>
        <v>#REF!</v>
      </c>
      <c r="DI36" s="12" t="e">
        <f>#REF!</f>
        <v>#REF!</v>
      </c>
      <c r="DJ36" s="12" t="e">
        <f>#REF!</f>
        <v>#REF!</v>
      </c>
      <c r="DL36" s="11" t="e">
        <f>#REF!</f>
        <v>#REF!</v>
      </c>
      <c r="DM36" s="12" t="e">
        <f>#REF!</f>
        <v>#REF!</v>
      </c>
      <c r="DN36" s="12" t="e">
        <f>#REF!</f>
        <v>#REF!</v>
      </c>
      <c r="DO36" s="12" t="e">
        <f>#REF!</f>
        <v>#REF!</v>
      </c>
      <c r="DP36" s="12" t="e">
        <f>#REF!</f>
        <v>#REF!</v>
      </c>
      <c r="DQ36" s="12" t="e">
        <f>#REF!</f>
        <v>#REF!</v>
      </c>
      <c r="DR36" s="12" t="e">
        <f>#REF!</f>
        <v>#REF!</v>
      </c>
      <c r="DS36" s="12" t="e">
        <f>#REF!</f>
        <v>#REF!</v>
      </c>
      <c r="DT36" s="12" t="e">
        <f>#REF!</f>
        <v>#REF!</v>
      </c>
      <c r="DU36" s="12" t="e">
        <f>#REF!</f>
        <v>#REF!</v>
      </c>
      <c r="DV36" s="12" t="e">
        <f>#REF!</f>
        <v>#REF!</v>
      </c>
      <c r="DW36" s="12" t="e">
        <f>#REF!</f>
        <v>#REF!</v>
      </c>
      <c r="DX36" s="12" t="e">
        <f>#REF!</f>
        <v>#REF!</v>
      </c>
      <c r="DY36" s="12" t="e">
        <f>#REF!</f>
        <v>#REF!</v>
      </c>
      <c r="DZ36" s="12" t="e">
        <f>#REF!</f>
        <v>#REF!</v>
      </c>
      <c r="EA36" s="12" t="e">
        <f>#REF!</f>
        <v>#REF!</v>
      </c>
      <c r="EB36" s="12" t="e">
        <f>#REF!</f>
        <v>#REF!</v>
      </c>
      <c r="EC36" s="12" t="e">
        <f>#REF!</f>
        <v>#REF!</v>
      </c>
      <c r="EE36" s="11" t="e">
        <f>#REF!</f>
        <v>#REF!</v>
      </c>
      <c r="EF36" s="12" t="e">
        <f>#REF!</f>
        <v>#REF!</v>
      </c>
      <c r="EG36" s="12" t="e">
        <f>#REF!</f>
        <v>#REF!</v>
      </c>
      <c r="EH36" s="12" t="e">
        <f>#REF!</f>
        <v>#REF!</v>
      </c>
      <c r="EI36" s="12" t="e">
        <f>#REF!</f>
        <v>#REF!</v>
      </c>
      <c r="EJ36" s="12" t="e">
        <f>#REF!</f>
        <v>#REF!</v>
      </c>
      <c r="EK36" s="12" t="e">
        <f>#REF!</f>
        <v>#REF!</v>
      </c>
      <c r="EL36" s="12" t="e">
        <f>#REF!</f>
        <v>#REF!</v>
      </c>
      <c r="EM36" s="12" t="e">
        <f>#REF!</f>
        <v>#REF!</v>
      </c>
      <c r="EN36" s="12" t="e">
        <f>#REF!</f>
        <v>#REF!</v>
      </c>
      <c r="EO36" s="12" t="e">
        <f>#REF!</f>
        <v>#REF!</v>
      </c>
      <c r="EP36" s="12" t="e">
        <f>#REF!</f>
        <v>#REF!</v>
      </c>
      <c r="EQ36" s="12" t="e">
        <f>#REF!</f>
        <v>#REF!</v>
      </c>
      <c r="ER36" s="12" t="e">
        <f>#REF!</f>
        <v>#REF!</v>
      </c>
      <c r="ES36" s="12" t="e">
        <f>#REF!</f>
        <v>#REF!</v>
      </c>
      <c r="ET36" s="12" t="e">
        <f>#REF!</f>
        <v>#REF!</v>
      </c>
      <c r="EU36" s="12" t="e">
        <f>#REF!</f>
        <v>#REF!</v>
      </c>
      <c r="EV36" s="12" t="e">
        <f>#REF!</f>
        <v>#REF!</v>
      </c>
      <c r="EX36" s="11" t="e">
        <f>#REF!</f>
        <v>#REF!</v>
      </c>
      <c r="EY36" s="12" t="e">
        <f>#REF!</f>
        <v>#REF!</v>
      </c>
      <c r="EZ36" s="12" t="e">
        <f>#REF!</f>
        <v>#REF!</v>
      </c>
      <c r="FA36" s="12" t="e">
        <f>#REF!</f>
        <v>#REF!</v>
      </c>
      <c r="FB36" s="12" t="e">
        <f>#REF!</f>
        <v>#REF!</v>
      </c>
      <c r="FC36" s="12" t="e">
        <f>#REF!</f>
        <v>#REF!</v>
      </c>
      <c r="FD36" s="12" t="e">
        <f>#REF!</f>
        <v>#REF!</v>
      </c>
      <c r="FE36" s="12" t="e">
        <f>#REF!</f>
        <v>#REF!</v>
      </c>
      <c r="FF36" s="12" t="e">
        <f>#REF!</f>
        <v>#REF!</v>
      </c>
      <c r="FG36" s="12" t="e">
        <f>#REF!</f>
        <v>#REF!</v>
      </c>
      <c r="FH36" s="12" t="e">
        <f>#REF!</f>
        <v>#REF!</v>
      </c>
      <c r="FI36" s="12" t="e">
        <f>#REF!</f>
        <v>#REF!</v>
      </c>
      <c r="FJ36" s="12" t="e">
        <f>#REF!</f>
        <v>#REF!</v>
      </c>
      <c r="FK36" s="12" t="e">
        <f>#REF!</f>
        <v>#REF!</v>
      </c>
      <c r="FL36" s="12" t="e">
        <f>#REF!</f>
        <v>#REF!</v>
      </c>
      <c r="FM36" s="12" t="e">
        <f>#REF!</f>
        <v>#REF!</v>
      </c>
      <c r="FN36" s="12" t="e">
        <f>#REF!</f>
        <v>#REF!</v>
      </c>
      <c r="FO36" s="12" t="e">
        <f>#REF!</f>
        <v>#REF!</v>
      </c>
      <c r="FQ36" s="11" t="e">
        <f>#REF!</f>
        <v>#REF!</v>
      </c>
      <c r="FR36" s="12" t="e">
        <f>#REF!</f>
        <v>#REF!</v>
      </c>
      <c r="FS36" s="12" t="e">
        <f>#REF!</f>
        <v>#REF!</v>
      </c>
      <c r="FT36" s="12" t="e">
        <f>#REF!</f>
        <v>#REF!</v>
      </c>
      <c r="FU36" s="12" t="e">
        <f>#REF!</f>
        <v>#REF!</v>
      </c>
      <c r="FV36" s="12" t="e">
        <f>#REF!</f>
        <v>#REF!</v>
      </c>
      <c r="FW36" s="12" t="e">
        <f>#REF!</f>
        <v>#REF!</v>
      </c>
      <c r="FX36" s="12" t="e">
        <f>#REF!</f>
        <v>#REF!</v>
      </c>
      <c r="FY36" s="12" t="e">
        <f>#REF!</f>
        <v>#REF!</v>
      </c>
      <c r="FZ36" s="12" t="e">
        <f>#REF!</f>
        <v>#REF!</v>
      </c>
      <c r="GA36" s="12" t="e">
        <f>#REF!</f>
        <v>#REF!</v>
      </c>
      <c r="GB36" s="12" t="e">
        <f>#REF!</f>
        <v>#REF!</v>
      </c>
      <c r="GC36" s="12" t="e">
        <f>#REF!</f>
        <v>#REF!</v>
      </c>
      <c r="GD36" s="12" t="e">
        <f>#REF!</f>
        <v>#REF!</v>
      </c>
      <c r="GE36" s="12" t="e">
        <f>#REF!</f>
        <v>#REF!</v>
      </c>
      <c r="GF36" s="12" t="e">
        <f>#REF!</f>
        <v>#REF!</v>
      </c>
      <c r="GG36" s="12" t="e">
        <f>#REF!</f>
        <v>#REF!</v>
      </c>
      <c r="GH36" s="12" t="e">
        <f>#REF!</f>
        <v>#REF!</v>
      </c>
      <c r="GJ36" s="11" t="e">
        <f>#REF!</f>
        <v>#REF!</v>
      </c>
      <c r="GK36" s="12" t="e">
        <f>#REF!</f>
        <v>#REF!</v>
      </c>
      <c r="GL36" s="12" t="e">
        <f>#REF!</f>
        <v>#REF!</v>
      </c>
      <c r="GM36" s="12" t="e">
        <f>#REF!</f>
        <v>#REF!</v>
      </c>
      <c r="GN36" s="12" t="e">
        <f>#REF!</f>
        <v>#REF!</v>
      </c>
      <c r="GO36" s="12" t="e">
        <f>#REF!</f>
        <v>#REF!</v>
      </c>
      <c r="GP36" s="12" t="e">
        <f>#REF!</f>
        <v>#REF!</v>
      </c>
      <c r="GQ36" s="12" t="e">
        <f>#REF!</f>
        <v>#REF!</v>
      </c>
      <c r="GR36" s="12" t="e">
        <f>#REF!</f>
        <v>#REF!</v>
      </c>
      <c r="GS36" s="12" t="e">
        <f>#REF!</f>
        <v>#REF!</v>
      </c>
      <c r="GT36" s="12" t="e">
        <f>#REF!</f>
        <v>#REF!</v>
      </c>
      <c r="GU36" s="12" t="e">
        <f>#REF!</f>
        <v>#REF!</v>
      </c>
      <c r="GV36" s="12" t="e">
        <f>#REF!</f>
        <v>#REF!</v>
      </c>
      <c r="GW36" s="12" t="e">
        <f>#REF!</f>
        <v>#REF!</v>
      </c>
      <c r="GX36" s="12" t="e">
        <f>#REF!</f>
        <v>#REF!</v>
      </c>
      <c r="GY36" s="12" t="e">
        <f>#REF!</f>
        <v>#REF!</v>
      </c>
      <c r="GZ36" s="12" t="e">
        <f>#REF!</f>
        <v>#REF!</v>
      </c>
      <c r="HA36" s="12" t="e">
        <f>#REF!</f>
        <v>#REF!</v>
      </c>
      <c r="HC36" s="11" t="e">
        <f>#REF!</f>
        <v>#REF!</v>
      </c>
      <c r="HD36" s="12" t="e">
        <f>#REF!</f>
        <v>#REF!</v>
      </c>
      <c r="HE36" s="12" t="e">
        <f>#REF!</f>
        <v>#REF!</v>
      </c>
      <c r="HF36" s="12" t="e">
        <f>#REF!</f>
        <v>#REF!</v>
      </c>
      <c r="HG36" s="12" t="e">
        <f>#REF!</f>
        <v>#REF!</v>
      </c>
      <c r="HH36" s="12" t="e">
        <f>#REF!</f>
        <v>#REF!</v>
      </c>
      <c r="HI36" s="12" t="e">
        <f>#REF!</f>
        <v>#REF!</v>
      </c>
      <c r="HJ36" s="12" t="e">
        <f>#REF!</f>
        <v>#REF!</v>
      </c>
      <c r="HK36" s="12" t="e">
        <f>#REF!</f>
        <v>#REF!</v>
      </c>
      <c r="HL36" s="12" t="e">
        <f>#REF!</f>
        <v>#REF!</v>
      </c>
      <c r="HM36" s="12" t="e">
        <f>#REF!</f>
        <v>#REF!</v>
      </c>
      <c r="HN36" s="12" t="e">
        <f>#REF!</f>
        <v>#REF!</v>
      </c>
      <c r="HO36" s="12" t="e">
        <f>#REF!</f>
        <v>#REF!</v>
      </c>
      <c r="HP36" s="12" t="e">
        <f>#REF!</f>
        <v>#REF!</v>
      </c>
      <c r="HQ36" s="12" t="e">
        <f>#REF!</f>
        <v>#REF!</v>
      </c>
      <c r="HR36" s="12" t="e">
        <f>#REF!</f>
        <v>#REF!</v>
      </c>
      <c r="HS36" s="12" t="e">
        <f>#REF!</f>
        <v>#REF!</v>
      </c>
      <c r="HT36" s="12" t="e">
        <f>#REF!</f>
        <v>#REF!</v>
      </c>
      <c r="HV36" s="11" t="e">
        <f>#REF!</f>
        <v>#REF!</v>
      </c>
      <c r="HW36" s="12" t="e">
        <f>#REF!</f>
        <v>#REF!</v>
      </c>
      <c r="HX36" s="12" t="e">
        <f>#REF!</f>
        <v>#REF!</v>
      </c>
      <c r="HY36" s="12" t="e">
        <f>#REF!</f>
        <v>#REF!</v>
      </c>
      <c r="HZ36" s="12" t="e">
        <f>#REF!</f>
        <v>#REF!</v>
      </c>
      <c r="IA36" s="12" t="e">
        <f>#REF!</f>
        <v>#REF!</v>
      </c>
      <c r="IB36" s="12" t="e">
        <f>#REF!</f>
        <v>#REF!</v>
      </c>
      <c r="IC36" s="12" t="e">
        <f>#REF!</f>
        <v>#REF!</v>
      </c>
      <c r="ID36" s="12" t="e">
        <f>#REF!</f>
        <v>#REF!</v>
      </c>
      <c r="IE36" s="12" t="e">
        <f>#REF!</f>
        <v>#REF!</v>
      </c>
      <c r="IF36" s="12" t="e">
        <f>#REF!</f>
        <v>#REF!</v>
      </c>
      <c r="IG36" s="12" t="e">
        <f>#REF!</f>
        <v>#REF!</v>
      </c>
      <c r="IH36" s="12" t="e">
        <f>#REF!</f>
        <v>#REF!</v>
      </c>
      <c r="II36" s="12" t="e">
        <f>#REF!</f>
        <v>#REF!</v>
      </c>
      <c r="IJ36" s="12" t="e">
        <f>#REF!</f>
        <v>#REF!</v>
      </c>
      <c r="IK36" s="12" t="e">
        <f>#REF!</f>
        <v>#REF!</v>
      </c>
      <c r="IL36" s="12" t="e">
        <f>#REF!</f>
        <v>#REF!</v>
      </c>
      <c r="IM36" s="12" t="e">
        <f>#REF!</f>
        <v>#REF!</v>
      </c>
      <c r="IO36" s="11" t="e">
        <f>#REF!</f>
        <v>#REF!</v>
      </c>
      <c r="IP36" s="12" t="e">
        <f>#REF!</f>
        <v>#REF!</v>
      </c>
      <c r="IQ36" s="12" t="e">
        <f>#REF!</f>
        <v>#REF!</v>
      </c>
      <c r="IR36" s="12" t="e">
        <f>#REF!</f>
        <v>#REF!</v>
      </c>
      <c r="IS36" s="12" t="e">
        <f>#REF!</f>
        <v>#REF!</v>
      </c>
      <c r="IT36" s="12" t="e">
        <f>#REF!</f>
        <v>#REF!</v>
      </c>
      <c r="IU36" s="12" t="e">
        <f>#REF!</f>
        <v>#REF!</v>
      </c>
      <c r="IV36" s="12" t="e">
        <f>#REF!</f>
        <v>#REF!</v>
      </c>
      <c r="IW36" s="12" t="e">
        <f>#REF!</f>
        <v>#REF!</v>
      </c>
      <c r="IX36" s="12" t="e">
        <f>#REF!</f>
        <v>#REF!</v>
      </c>
      <c r="IY36" s="12" t="e">
        <f>#REF!</f>
        <v>#REF!</v>
      </c>
      <c r="IZ36" s="12" t="e">
        <f>#REF!</f>
        <v>#REF!</v>
      </c>
      <c r="JA36" s="12" t="e">
        <f>#REF!</f>
        <v>#REF!</v>
      </c>
      <c r="JB36" s="12" t="e">
        <f>#REF!</f>
        <v>#REF!</v>
      </c>
      <c r="JC36" s="12" t="e">
        <f>#REF!</f>
        <v>#REF!</v>
      </c>
      <c r="JD36" s="12" t="e">
        <f>#REF!</f>
        <v>#REF!</v>
      </c>
      <c r="JE36" s="12" t="e">
        <f>#REF!</f>
        <v>#REF!</v>
      </c>
      <c r="JF36" s="12" t="e">
        <f>#REF!</f>
        <v>#REF!</v>
      </c>
      <c r="JH36" s="11" t="e">
        <f>#REF!</f>
        <v>#REF!</v>
      </c>
      <c r="JI36" s="12" t="e">
        <f>#REF!</f>
        <v>#REF!</v>
      </c>
      <c r="JJ36" s="12" t="e">
        <f>#REF!</f>
        <v>#REF!</v>
      </c>
      <c r="JK36" s="12" t="e">
        <f>#REF!</f>
        <v>#REF!</v>
      </c>
      <c r="JL36" s="12" t="e">
        <f>#REF!</f>
        <v>#REF!</v>
      </c>
      <c r="JM36" s="12" t="e">
        <f>#REF!</f>
        <v>#REF!</v>
      </c>
      <c r="JN36" s="12" t="e">
        <f>#REF!</f>
        <v>#REF!</v>
      </c>
      <c r="JO36" s="12" t="e">
        <f>#REF!</f>
        <v>#REF!</v>
      </c>
      <c r="JP36" s="12" t="e">
        <f>#REF!</f>
        <v>#REF!</v>
      </c>
      <c r="JQ36" s="12" t="e">
        <f>#REF!</f>
        <v>#REF!</v>
      </c>
      <c r="JR36" s="12" t="e">
        <f>#REF!</f>
        <v>#REF!</v>
      </c>
      <c r="JS36" s="12" t="e">
        <f>#REF!</f>
        <v>#REF!</v>
      </c>
      <c r="JT36" s="12" t="e">
        <f>#REF!</f>
        <v>#REF!</v>
      </c>
      <c r="JU36" s="12" t="e">
        <f>#REF!</f>
        <v>#REF!</v>
      </c>
      <c r="JV36" s="12" t="e">
        <f>#REF!</f>
        <v>#REF!</v>
      </c>
      <c r="JW36" s="12" t="e">
        <f>#REF!</f>
        <v>#REF!</v>
      </c>
      <c r="JX36" s="12" t="e">
        <f>#REF!</f>
        <v>#REF!</v>
      </c>
      <c r="JY36" s="12" t="e">
        <f>#REF!</f>
        <v>#REF!</v>
      </c>
    </row>
    <row r="37" spans="2:285" x14ac:dyDescent="0.25">
      <c r="B37" s="11" t="e">
        <f>#REF!</f>
        <v>#REF!</v>
      </c>
      <c r="C37" s="12" t="e">
        <f>#REF!</f>
        <v>#REF!</v>
      </c>
      <c r="D37" s="12" t="e">
        <f>#REF!</f>
        <v>#REF!</v>
      </c>
      <c r="E37" s="12" t="e">
        <f>#REF!</f>
        <v>#REF!</v>
      </c>
      <c r="F37" s="12" t="e">
        <f>#REF!</f>
        <v>#REF!</v>
      </c>
      <c r="G37" s="12" t="e">
        <f>#REF!</f>
        <v>#REF!</v>
      </c>
      <c r="H37" s="12" t="e">
        <f>#REF!</f>
        <v>#REF!</v>
      </c>
      <c r="I37" s="12" t="e">
        <f>#REF!</f>
        <v>#REF!</v>
      </c>
      <c r="J37" s="12" t="e">
        <f>#REF!</f>
        <v>#REF!</v>
      </c>
      <c r="K37" s="12" t="e">
        <f>#REF!</f>
        <v>#REF!</v>
      </c>
      <c r="L37" s="12" t="e">
        <f>#REF!</f>
        <v>#REF!</v>
      </c>
      <c r="M37" s="12" t="e">
        <f>#REF!</f>
        <v>#REF!</v>
      </c>
      <c r="N37" s="12" t="e">
        <f>#REF!</f>
        <v>#REF!</v>
      </c>
      <c r="O37" s="12" t="e">
        <f>#REF!</f>
        <v>#REF!</v>
      </c>
      <c r="P37" s="12" t="e">
        <f>#REF!</f>
        <v>#REF!</v>
      </c>
      <c r="Q37" s="12" t="e">
        <f>#REF!</f>
        <v>#REF!</v>
      </c>
      <c r="R37" s="12" t="e">
        <f>#REF!</f>
        <v>#REF!</v>
      </c>
      <c r="S37" s="12" t="e">
        <f>#REF!</f>
        <v>#REF!</v>
      </c>
      <c r="U37" s="11" t="e">
        <f>#REF!</f>
        <v>#REF!</v>
      </c>
      <c r="V37" s="12" t="e">
        <f>#REF!</f>
        <v>#REF!</v>
      </c>
      <c r="W37" s="12" t="e">
        <f>#REF!</f>
        <v>#REF!</v>
      </c>
      <c r="X37" s="12" t="e">
        <f>#REF!</f>
        <v>#REF!</v>
      </c>
      <c r="Y37" s="12" t="e">
        <f>#REF!</f>
        <v>#REF!</v>
      </c>
      <c r="Z37" s="12" t="e">
        <f>#REF!</f>
        <v>#REF!</v>
      </c>
      <c r="AA37" s="12" t="e">
        <f>#REF!</f>
        <v>#REF!</v>
      </c>
      <c r="AB37" s="12" t="e">
        <f>#REF!</f>
        <v>#REF!</v>
      </c>
      <c r="AC37" s="12" t="e">
        <f>#REF!</f>
        <v>#REF!</v>
      </c>
      <c r="AD37" s="12" t="e">
        <f>#REF!</f>
        <v>#REF!</v>
      </c>
      <c r="AE37" s="12" t="e">
        <f>#REF!</f>
        <v>#REF!</v>
      </c>
      <c r="AF37" s="12" t="e">
        <f>#REF!</f>
        <v>#REF!</v>
      </c>
      <c r="AG37" s="12" t="e">
        <f>#REF!</f>
        <v>#REF!</v>
      </c>
      <c r="AH37" s="12" t="e">
        <f>#REF!</f>
        <v>#REF!</v>
      </c>
      <c r="AI37" s="12" t="e">
        <f>#REF!</f>
        <v>#REF!</v>
      </c>
      <c r="AJ37" s="12" t="e">
        <f>#REF!</f>
        <v>#REF!</v>
      </c>
      <c r="AK37" s="12" t="e">
        <f>#REF!</f>
        <v>#REF!</v>
      </c>
      <c r="AL37" s="12" t="e">
        <f>#REF!</f>
        <v>#REF!</v>
      </c>
      <c r="AN37" s="11" t="e">
        <f>#REF!</f>
        <v>#REF!</v>
      </c>
      <c r="AO37" s="12" t="e">
        <f>#REF!</f>
        <v>#REF!</v>
      </c>
      <c r="AP37" s="12" t="e">
        <f>#REF!</f>
        <v>#REF!</v>
      </c>
      <c r="AQ37" s="12" t="e">
        <f>#REF!</f>
        <v>#REF!</v>
      </c>
      <c r="AR37" s="12" t="e">
        <f>#REF!</f>
        <v>#REF!</v>
      </c>
      <c r="AS37" s="12" t="e">
        <f>#REF!</f>
        <v>#REF!</v>
      </c>
      <c r="AT37" s="12" t="e">
        <f>#REF!</f>
        <v>#REF!</v>
      </c>
      <c r="AU37" s="12" t="e">
        <f>#REF!</f>
        <v>#REF!</v>
      </c>
      <c r="AV37" s="12" t="e">
        <f>#REF!</f>
        <v>#REF!</v>
      </c>
      <c r="AW37" s="12" t="e">
        <f>#REF!</f>
        <v>#REF!</v>
      </c>
      <c r="AX37" s="12" t="e">
        <f>#REF!</f>
        <v>#REF!</v>
      </c>
      <c r="AY37" s="12" t="e">
        <f>#REF!</f>
        <v>#REF!</v>
      </c>
      <c r="AZ37" s="12" t="e">
        <f>#REF!</f>
        <v>#REF!</v>
      </c>
      <c r="BA37" s="12" t="e">
        <f>#REF!</f>
        <v>#REF!</v>
      </c>
      <c r="BB37" s="12" t="e">
        <f>#REF!</f>
        <v>#REF!</v>
      </c>
      <c r="BC37" s="12" t="e">
        <f>#REF!</f>
        <v>#REF!</v>
      </c>
      <c r="BD37" s="12" t="e">
        <f>#REF!</f>
        <v>#REF!</v>
      </c>
      <c r="BE37" s="12" t="e">
        <f>#REF!</f>
        <v>#REF!</v>
      </c>
      <c r="BG37" s="11" t="e">
        <f>#REF!</f>
        <v>#REF!</v>
      </c>
      <c r="BH37" s="12" t="e">
        <f>#REF!</f>
        <v>#REF!</v>
      </c>
      <c r="BI37" s="12" t="e">
        <f>#REF!</f>
        <v>#REF!</v>
      </c>
      <c r="BJ37" s="12" t="e">
        <f>#REF!</f>
        <v>#REF!</v>
      </c>
      <c r="BK37" s="12" t="e">
        <f>#REF!</f>
        <v>#REF!</v>
      </c>
      <c r="BL37" s="12" t="e">
        <f>#REF!</f>
        <v>#REF!</v>
      </c>
      <c r="BM37" s="12" t="e">
        <f>#REF!</f>
        <v>#REF!</v>
      </c>
      <c r="BN37" s="12" t="e">
        <f>#REF!</f>
        <v>#REF!</v>
      </c>
      <c r="BO37" s="12" t="e">
        <f>#REF!</f>
        <v>#REF!</v>
      </c>
      <c r="BP37" s="12" t="e">
        <f>#REF!</f>
        <v>#REF!</v>
      </c>
      <c r="BQ37" s="12" t="e">
        <f>#REF!</f>
        <v>#REF!</v>
      </c>
      <c r="BR37" s="12" t="e">
        <f>#REF!</f>
        <v>#REF!</v>
      </c>
      <c r="BS37" s="12" t="e">
        <f>#REF!</f>
        <v>#REF!</v>
      </c>
      <c r="BT37" s="12" t="e">
        <f>#REF!</f>
        <v>#REF!</v>
      </c>
      <c r="BU37" s="12" t="e">
        <f>#REF!</f>
        <v>#REF!</v>
      </c>
      <c r="BV37" s="12" t="e">
        <f>#REF!</f>
        <v>#REF!</v>
      </c>
      <c r="BW37" s="12" t="e">
        <f>#REF!</f>
        <v>#REF!</v>
      </c>
      <c r="BX37" s="12" t="e">
        <f>#REF!</f>
        <v>#REF!</v>
      </c>
      <c r="BZ37" s="11" t="e">
        <f>#REF!</f>
        <v>#REF!</v>
      </c>
      <c r="CA37" s="12" t="e">
        <f>#REF!</f>
        <v>#REF!</v>
      </c>
      <c r="CB37" s="12" t="e">
        <f>#REF!</f>
        <v>#REF!</v>
      </c>
      <c r="CC37" s="12" t="e">
        <f>#REF!</f>
        <v>#REF!</v>
      </c>
      <c r="CD37" s="12" t="e">
        <f>#REF!</f>
        <v>#REF!</v>
      </c>
      <c r="CE37" s="12" t="e">
        <f>#REF!</f>
        <v>#REF!</v>
      </c>
      <c r="CF37" s="12" t="e">
        <f>#REF!</f>
        <v>#REF!</v>
      </c>
      <c r="CG37" s="12" t="e">
        <f>#REF!</f>
        <v>#REF!</v>
      </c>
      <c r="CH37" s="12" t="e">
        <f>#REF!</f>
        <v>#REF!</v>
      </c>
      <c r="CI37" s="12" t="e">
        <f>#REF!</f>
        <v>#REF!</v>
      </c>
      <c r="CJ37" s="12" t="e">
        <f>#REF!</f>
        <v>#REF!</v>
      </c>
      <c r="CK37" s="12" t="e">
        <f>#REF!</f>
        <v>#REF!</v>
      </c>
      <c r="CL37" s="12" t="e">
        <f>#REF!</f>
        <v>#REF!</v>
      </c>
      <c r="CM37" s="12" t="e">
        <f>#REF!</f>
        <v>#REF!</v>
      </c>
      <c r="CN37" s="12" t="e">
        <f>#REF!</f>
        <v>#REF!</v>
      </c>
      <c r="CO37" s="12" t="e">
        <f>#REF!</f>
        <v>#REF!</v>
      </c>
      <c r="CP37" s="12" t="e">
        <f>#REF!</f>
        <v>#REF!</v>
      </c>
      <c r="CQ37" s="12" t="e">
        <f>#REF!</f>
        <v>#REF!</v>
      </c>
      <c r="CS37" s="11" t="e">
        <f>#REF!</f>
        <v>#REF!</v>
      </c>
      <c r="CT37" s="12" t="e">
        <f>#REF!</f>
        <v>#REF!</v>
      </c>
      <c r="CU37" s="12" t="e">
        <f>#REF!</f>
        <v>#REF!</v>
      </c>
      <c r="CV37" s="12" t="e">
        <f>#REF!</f>
        <v>#REF!</v>
      </c>
      <c r="CW37" s="12" t="e">
        <f>#REF!</f>
        <v>#REF!</v>
      </c>
      <c r="CX37" s="12" t="e">
        <f>#REF!</f>
        <v>#REF!</v>
      </c>
      <c r="CY37" s="12" t="e">
        <f>#REF!</f>
        <v>#REF!</v>
      </c>
      <c r="CZ37" s="12" t="e">
        <f>#REF!</f>
        <v>#REF!</v>
      </c>
      <c r="DA37" s="12" t="e">
        <f>#REF!</f>
        <v>#REF!</v>
      </c>
      <c r="DB37" s="12" t="e">
        <f>#REF!</f>
        <v>#REF!</v>
      </c>
      <c r="DC37" s="12" t="e">
        <f>#REF!</f>
        <v>#REF!</v>
      </c>
      <c r="DD37" s="12" t="e">
        <f>#REF!</f>
        <v>#REF!</v>
      </c>
      <c r="DE37" s="12" t="e">
        <f>#REF!</f>
        <v>#REF!</v>
      </c>
      <c r="DF37" s="12" t="e">
        <f>#REF!</f>
        <v>#REF!</v>
      </c>
      <c r="DG37" s="12" t="e">
        <f>#REF!</f>
        <v>#REF!</v>
      </c>
      <c r="DH37" s="12" t="e">
        <f>#REF!</f>
        <v>#REF!</v>
      </c>
      <c r="DI37" s="12" t="e">
        <f>#REF!</f>
        <v>#REF!</v>
      </c>
      <c r="DJ37" s="12" t="e">
        <f>#REF!</f>
        <v>#REF!</v>
      </c>
      <c r="DL37" s="11" t="e">
        <f>#REF!</f>
        <v>#REF!</v>
      </c>
      <c r="DM37" s="12" t="e">
        <f>#REF!</f>
        <v>#REF!</v>
      </c>
      <c r="DN37" s="12" t="e">
        <f>#REF!</f>
        <v>#REF!</v>
      </c>
      <c r="DO37" s="12" t="e">
        <f>#REF!</f>
        <v>#REF!</v>
      </c>
      <c r="DP37" s="12" t="e">
        <f>#REF!</f>
        <v>#REF!</v>
      </c>
      <c r="DQ37" s="12" t="e">
        <f>#REF!</f>
        <v>#REF!</v>
      </c>
      <c r="DR37" s="12" t="e">
        <f>#REF!</f>
        <v>#REF!</v>
      </c>
      <c r="DS37" s="12" t="e">
        <f>#REF!</f>
        <v>#REF!</v>
      </c>
      <c r="DT37" s="12" t="e">
        <f>#REF!</f>
        <v>#REF!</v>
      </c>
      <c r="DU37" s="12" t="e">
        <f>#REF!</f>
        <v>#REF!</v>
      </c>
      <c r="DV37" s="12" t="e">
        <f>#REF!</f>
        <v>#REF!</v>
      </c>
      <c r="DW37" s="12" t="e">
        <f>#REF!</f>
        <v>#REF!</v>
      </c>
      <c r="DX37" s="12" t="e">
        <f>#REF!</f>
        <v>#REF!</v>
      </c>
      <c r="DY37" s="12" t="e">
        <f>#REF!</f>
        <v>#REF!</v>
      </c>
      <c r="DZ37" s="12" t="e">
        <f>#REF!</f>
        <v>#REF!</v>
      </c>
      <c r="EA37" s="12" t="e">
        <f>#REF!</f>
        <v>#REF!</v>
      </c>
      <c r="EB37" s="12" t="e">
        <f>#REF!</f>
        <v>#REF!</v>
      </c>
      <c r="EC37" s="12" t="e">
        <f>#REF!</f>
        <v>#REF!</v>
      </c>
      <c r="EE37" s="11" t="e">
        <f>#REF!</f>
        <v>#REF!</v>
      </c>
      <c r="EF37" s="12" t="e">
        <f>#REF!</f>
        <v>#REF!</v>
      </c>
      <c r="EG37" s="12" t="e">
        <f>#REF!</f>
        <v>#REF!</v>
      </c>
      <c r="EH37" s="12" t="e">
        <f>#REF!</f>
        <v>#REF!</v>
      </c>
      <c r="EI37" s="12" t="e">
        <f>#REF!</f>
        <v>#REF!</v>
      </c>
      <c r="EJ37" s="12" t="e">
        <f>#REF!</f>
        <v>#REF!</v>
      </c>
      <c r="EK37" s="12" t="e">
        <f>#REF!</f>
        <v>#REF!</v>
      </c>
      <c r="EL37" s="12" t="e">
        <f>#REF!</f>
        <v>#REF!</v>
      </c>
      <c r="EM37" s="12" t="e">
        <f>#REF!</f>
        <v>#REF!</v>
      </c>
      <c r="EN37" s="12" t="e">
        <f>#REF!</f>
        <v>#REF!</v>
      </c>
      <c r="EO37" s="12" t="e">
        <f>#REF!</f>
        <v>#REF!</v>
      </c>
      <c r="EP37" s="12" t="e">
        <f>#REF!</f>
        <v>#REF!</v>
      </c>
      <c r="EQ37" s="12" t="e">
        <f>#REF!</f>
        <v>#REF!</v>
      </c>
      <c r="ER37" s="12" t="e">
        <f>#REF!</f>
        <v>#REF!</v>
      </c>
      <c r="ES37" s="12" t="e">
        <f>#REF!</f>
        <v>#REF!</v>
      </c>
      <c r="ET37" s="12" t="e">
        <f>#REF!</f>
        <v>#REF!</v>
      </c>
      <c r="EU37" s="12" t="e">
        <f>#REF!</f>
        <v>#REF!</v>
      </c>
      <c r="EV37" s="12" t="e">
        <f>#REF!</f>
        <v>#REF!</v>
      </c>
      <c r="EX37" s="11" t="e">
        <f>#REF!</f>
        <v>#REF!</v>
      </c>
      <c r="EY37" s="12" t="e">
        <f>#REF!</f>
        <v>#REF!</v>
      </c>
      <c r="EZ37" s="12" t="e">
        <f>#REF!</f>
        <v>#REF!</v>
      </c>
      <c r="FA37" s="12" t="e">
        <f>#REF!</f>
        <v>#REF!</v>
      </c>
      <c r="FB37" s="12" t="e">
        <f>#REF!</f>
        <v>#REF!</v>
      </c>
      <c r="FC37" s="12" t="e">
        <f>#REF!</f>
        <v>#REF!</v>
      </c>
      <c r="FD37" s="12" t="e">
        <f>#REF!</f>
        <v>#REF!</v>
      </c>
      <c r="FE37" s="12" t="e">
        <f>#REF!</f>
        <v>#REF!</v>
      </c>
      <c r="FF37" s="12" t="e">
        <f>#REF!</f>
        <v>#REF!</v>
      </c>
      <c r="FG37" s="12" t="e">
        <f>#REF!</f>
        <v>#REF!</v>
      </c>
      <c r="FH37" s="12" t="e">
        <f>#REF!</f>
        <v>#REF!</v>
      </c>
      <c r="FI37" s="12" t="e">
        <f>#REF!</f>
        <v>#REF!</v>
      </c>
      <c r="FJ37" s="12" t="e">
        <f>#REF!</f>
        <v>#REF!</v>
      </c>
      <c r="FK37" s="12" t="e">
        <f>#REF!</f>
        <v>#REF!</v>
      </c>
      <c r="FL37" s="12" t="e">
        <f>#REF!</f>
        <v>#REF!</v>
      </c>
      <c r="FM37" s="12" t="e">
        <f>#REF!</f>
        <v>#REF!</v>
      </c>
      <c r="FN37" s="12" t="e">
        <f>#REF!</f>
        <v>#REF!</v>
      </c>
      <c r="FO37" s="12" t="e">
        <f>#REF!</f>
        <v>#REF!</v>
      </c>
      <c r="FQ37" s="11" t="e">
        <f>#REF!</f>
        <v>#REF!</v>
      </c>
      <c r="FR37" s="12" t="e">
        <f>#REF!</f>
        <v>#REF!</v>
      </c>
      <c r="FS37" s="12" t="e">
        <f>#REF!</f>
        <v>#REF!</v>
      </c>
      <c r="FT37" s="12" t="e">
        <f>#REF!</f>
        <v>#REF!</v>
      </c>
      <c r="FU37" s="12" t="e">
        <f>#REF!</f>
        <v>#REF!</v>
      </c>
      <c r="FV37" s="12" t="e">
        <f>#REF!</f>
        <v>#REF!</v>
      </c>
      <c r="FW37" s="12" t="e">
        <f>#REF!</f>
        <v>#REF!</v>
      </c>
      <c r="FX37" s="12" t="e">
        <f>#REF!</f>
        <v>#REF!</v>
      </c>
      <c r="FY37" s="12" t="e">
        <f>#REF!</f>
        <v>#REF!</v>
      </c>
      <c r="FZ37" s="12" t="e">
        <f>#REF!</f>
        <v>#REF!</v>
      </c>
      <c r="GA37" s="12" t="e">
        <f>#REF!</f>
        <v>#REF!</v>
      </c>
      <c r="GB37" s="12" t="e">
        <f>#REF!</f>
        <v>#REF!</v>
      </c>
      <c r="GC37" s="12" t="e">
        <f>#REF!</f>
        <v>#REF!</v>
      </c>
      <c r="GD37" s="12" t="e">
        <f>#REF!</f>
        <v>#REF!</v>
      </c>
      <c r="GE37" s="12" t="e">
        <f>#REF!</f>
        <v>#REF!</v>
      </c>
      <c r="GF37" s="12" t="e">
        <f>#REF!</f>
        <v>#REF!</v>
      </c>
      <c r="GG37" s="12" t="e">
        <f>#REF!</f>
        <v>#REF!</v>
      </c>
      <c r="GH37" s="12" t="e">
        <f>#REF!</f>
        <v>#REF!</v>
      </c>
      <c r="GJ37" s="11" t="e">
        <f>#REF!</f>
        <v>#REF!</v>
      </c>
      <c r="GK37" s="12" t="e">
        <f>#REF!</f>
        <v>#REF!</v>
      </c>
      <c r="GL37" s="12" t="e">
        <f>#REF!</f>
        <v>#REF!</v>
      </c>
      <c r="GM37" s="12" t="e">
        <f>#REF!</f>
        <v>#REF!</v>
      </c>
      <c r="GN37" s="12" t="e">
        <f>#REF!</f>
        <v>#REF!</v>
      </c>
      <c r="GO37" s="12" t="e">
        <f>#REF!</f>
        <v>#REF!</v>
      </c>
      <c r="GP37" s="12" t="e">
        <f>#REF!</f>
        <v>#REF!</v>
      </c>
      <c r="GQ37" s="12" t="e">
        <f>#REF!</f>
        <v>#REF!</v>
      </c>
      <c r="GR37" s="12" t="e">
        <f>#REF!</f>
        <v>#REF!</v>
      </c>
      <c r="GS37" s="12" t="e">
        <f>#REF!</f>
        <v>#REF!</v>
      </c>
      <c r="GT37" s="12" t="e">
        <f>#REF!</f>
        <v>#REF!</v>
      </c>
      <c r="GU37" s="12" t="e">
        <f>#REF!</f>
        <v>#REF!</v>
      </c>
      <c r="GV37" s="12" t="e">
        <f>#REF!</f>
        <v>#REF!</v>
      </c>
      <c r="GW37" s="12" t="e">
        <f>#REF!</f>
        <v>#REF!</v>
      </c>
      <c r="GX37" s="12" t="e">
        <f>#REF!</f>
        <v>#REF!</v>
      </c>
      <c r="GY37" s="12" t="e">
        <f>#REF!</f>
        <v>#REF!</v>
      </c>
      <c r="GZ37" s="12" t="e">
        <f>#REF!</f>
        <v>#REF!</v>
      </c>
      <c r="HA37" s="12" t="e">
        <f>#REF!</f>
        <v>#REF!</v>
      </c>
      <c r="HC37" s="11" t="e">
        <f>#REF!</f>
        <v>#REF!</v>
      </c>
      <c r="HD37" s="12" t="e">
        <f>#REF!</f>
        <v>#REF!</v>
      </c>
      <c r="HE37" s="12" t="e">
        <f>#REF!</f>
        <v>#REF!</v>
      </c>
      <c r="HF37" s="12" t="e">
        <f>#REF!</f>
        <v>#REF!</v>
      </c>
      <c r="HG37" s="12" t="e">
        <f>#REF!</f>
        <v>#REF!</v>
      </c>
      <c r="HH37" s="12" t="e">
        <f>#REF!</f>
        <v>#REF!</v>
      </c>
      <c r="HI37" s="12" t="e">
        <f>#REF!</f>
        <v>#REF!</v>
      </c>
      <c r="HJ37" s="12" t="e">
        <f>#REF!</f>
        <v>#REF!</v>
      </c>
      <c r="HK37" s="12" t="e">
        <f>#REF!</f>
        <v>#REF!</v>
      </c>
      <c r="HL37" s="12" t="e">
        <f>#REF!</f>
        <v>#REF!</v>
      </c>
      <c r="HM37" s="12" t="e">
        <f>#REF!</f>
        <v>#REF!</v>
      </c>
      <c r="HN37" s="12" t="e">
        <f>#REF!</f>
        <v>#REF!</v>
      </c>
      <c r="HO37" s="12" t="e">
        <f>#REF!</f>
        <v>#REF!</v>
      </c>
      <c r="HP37" s="12" t="e">
        <f>#REF!</f>
        <v>#REF!</v>
      </c>
      <c r="HQ37" s="12" t="e">
        <f>#REF!</f>
        <v>#REF!</v>
      </c>
      <c r="HR37" s="12" t="e">
        <f>#REF!</f>
        <v>#REF!</v>
      </c>
      <c r="HS37" s="12" t="e">
        <f>#REF!</f>
        <v>#REF!</v>
      </c>
      <c r="HT37" s="12" t="e">
        <f>#REF!</f>
        <v>#REF!</v>
      </c>
      <c r="HV37" s="11" t="e">
        <f>#REF!</f>
        <v>#REF!</v>
      </c>
      <c r="HW37" s="12" t="e">
        <f>#REF!</f>
        <v>#REF!</v>
      </c>
      <c r="HX37" s="12" t="e">
        <f>#REF!</f>
        <v>#REF!</v>
      </c>
      <c r="HY37" s="12" t="e">
        <f>#REF!</f>
        <v>#REF!</v>
      </c>
      <c r="HZ37" s="12" t="e">
        <f>#REF!</f>
        <v>#REF!</v>
      </c>
      <c r="IA37" s="12" t="e">
        <f>#REF!</f>
        <v>#REF!</v>
      </c>
      <c r="IB37" s="12" t="e">
        <f>#REF!</f>
        <v>#REF!</v>
      </c>
      <c r="IC37" s="12" t="e">
        <f>#REF!</f>
        <v>#REF!</v>
      </c>
      <c r="ID37" s="12" t="e">
        <f>#REF!</f>
        <v>#REF!</v>
      </c>
      <c r="IE37" s="12" t="e">
        <f>#REF!</f>
        <v>#REF!</v>
      </c>
      <c r="IF37" s="12" t="e">
        <f>#REF!</f>
        <v>#REF!</v>
      </c>
      <c r="IG37" s="12" t="e">
        <f>#REF!</f>
        <v>#REF!</v>
      </c>
      <c r="IH37" s="12" t="e">
        <f>#REF!</f>
        <v>#REF!</v>
      </c>
      <c r="II37" s="12" t="e">
        <f>#REF!</f>
        <v>#REF!</v>
      </c>
      <c r="IJ37" s="12" t="e">
        <f>#REF!</f>
        <v>#REF!</v>
      </c>
      <c r="IK37" s="12" t="e">
        <f>#REF!</f>
        <v>#REF!</v>
      </c>
      <c r="IL37" s="12" t="e">
        <f>#REF!</f>
        <v>#REF!</v>
      </c>
      <c r="IM37" s="12" t="e">
        <f>#REF!</f>
        <v>#REF!</v>
      </c>
      <c r="IO37" s="11" t="e">
        <f>#REF!</f>
        <v>#REF!</v>
      </c>
      <c r="IP37" s="12" t="e">
        <f>#REF!</f>
        <v>#REF!</v>
      </c>
      <c r="IQ37" s="12" t="e">
        <f>#REF!</f>
        <v>#REF!</v>
      </c>
      <c r="IR37" s="12" t="e">
        <f>#REF!</f>
        <v>#REF!</v>
      </c>
      <c r="IS37" s="12" t="e">
        <f>#REF!</f>
        <v>#REF!</v>
      </c>
      <c r="IT37" s="12" t="e">
        <f>#REF!</f>
        <v>#REF!</v>
      </c>
      <c r="IU37" s="12" t="e">
        <f>#REF!</f>
        <v>#REF!</v>
      </c>
      <c r="IV37" s="12" t="e">
        <f>#REF!</f>
        <v>#REF!</v>
      </c>
      <c r="IW37" s="12" t="e">
        <f>#REF!</f>
        <v>#REF!</v>
      </c>
      <c r="IX37" s="12" t="e">
        <f>#REF!</f>
        <v>#REF!</v>
      </c>
      <c r="IY37" s="12" t="e">
        <f>#REF!</f>
        <v>#REF!</v>
      </c>
      <c r="IZ37" s="12" t="e">
        <f>#REF!</f>
        <v>#REF!</v>
      </c>
      <c r="JA37" s="12" t="e">
        <f>#REF!</f>
        <v>#REF!</v>
      </c>
      <c r="JB37" s="12" t="e">
        <f>#REF!</f>
        <v>#REF!</v>
      </c>
      <c r="JC37" s="12" t="e">
        <f>#REF!</f>
        <v>#REF!</v>
      </c>
      <c r="JD37" s="12" t="e">
        <f>#REF!</f>
        <v>#REF!</v>
      </c>
      <c r="JE37" s="12" t="e">
        <f>#REF!</f>
        <v>#REF!</v>
      </c>
      <c r="JF37" s="12" t="e">
        <f>#REF!</f>
        <v>#REF!</v>
      </c>
      <c r="JH37" s="11" t="e">
        <f>#REF!</f>
        <v>#REF!</v>
      </c>
      <c r="JI37" s="12" t="e">
        <f>#REF!</f>
        <v>#REF!</v>
      </c>
      <c r="JJ37" s="12" t="e">
        <f>#REF!</f>
        <v>#REF!</v>
      </c>
      <c r="JK37" s="12" t="e">
        <f>#REF!</f>
        <v>#REF!</v>
      </c>
      <c r="JL37" s="12" t="e">
        <f>#REF!</f>
        <v>#REF!</v>
      </c>
      <c r="JM37" s="12" t="e">
        <f>#REF!</f>
        <v>#REF!</v>
      </c>
      <c r="JN37" s="12" t="e">
        <f>#REF!</f>
        <v>#REF!</v>
      </c>
      <c r="JO37" s="12" t="e">
        <f>#REF!</f>
        <v>#REF!</v>
      </c>
      <c r="JP37" s="12" t="e">
        <f>#REF!</f>
        <v>#REF!</v>
      </c>
      <c r="JQ37" s="12" t="e">
        <f>#REF!</f>
        <v>#REF!</v>
      </c>
      <c r="JR37" s="12" t="e">
        <f>#REF!</f>
        <v>#REF!</v>
      </c>
      <c r="JS37" s="12" t="e">
        <f>#REF!</f>
        <v>#REF!</v>
      </c>
      <c r="JT37" s="12" t="e">
        <f>#REF!</f>
        <v>#REF!</v>
      </c>
      <c r="JU37" s="12" t="e">
        <f>#REF!</f>
        <v>#REF!</v>
      </c>
      <c r="JV37" s="12" t="e">
        <f>#REF!</f>
        <v>#REF!</v>
      </c>
      <c r="JW37" s="12" t="e">
        <f>#REF!</f>
        <v>#REF!</v>
      </c>
      <c r="JX37" s="12" t="e">
        <f>#REF!</f>
        <v>#REF!</v>
      </c>
      <c r="JY37" s="12" t="e">
        <f>#REF!</f>
        <v>#REF!</v>
      </c>
    </row>
    <row r="38" spans="2:285" x14ac:dyDescent="0.25">
      <c r="B38" s="11" t="e">
        <f>#REF!</f>
        <v>#REF!</v>
      </c>
      <c r="C38" s="12" t="e">
        <f>#REF!</f>
        <v>#REF!</v>
      </c>
      <c r="D38" s="12" t="e">
        <f>#REF!</f>
        <v>#REF!</v>
      </c>
      <c r="E38" s="12" t="e">
        <f>#REF!</f>
        <v>#REF!</v>
      </c>
      <c r="F38" s="12" t="e">
        <f>#REF!</f>
        <v>#REF!</v>
      </c>
      <c r="G38" s="12" t="e">
        <f>#REF!</f>
        <v>#REF!</v>
      </c>
      <c r="H38" s="12" t="e">
        <f>#REF!</f>
        <v>#REF!</v>
      </c>
      <c r="I38" s="12" t="e">
        <f>#REF!</f>
        <v>#REF!</v>
      </c>
      <c r="J38" s="12" t="e">
        <f>#REF!</f>
        <v>#REF!</v>
      </c>
      <c r="K38" s="12" t="e">
        <f>#REF!</f>
        <v>#REF!</v>
      </c>
      <c r="L38" s="12" t="e">
        <f>#REF!</f>
        <v>#REF!</v>
      </c>
      <c r="M38" s="12" t="e">
        <f>#REF!</f>
        <v>#REF!</v>
      </c>
      <c r="N38" s="12" t="e">
        <f>#REF!</f>
        <v>#REF!</v>
      </c>
      <c r="O38" s="12" t="e">
        <f>#REF!</f>
        <v>#REF!</v>
      </c>
      <c r="P38" s="12" t="e">
        <f>#REF!</f>
        <v>#REF!</v>
      </c>
      <c r="Q38" s="12" t="e">
        <f>#REF!</f>
        <v>#REF!</v>
      </c>
      <c r="R38" s="12" t="e">
        <f>#REF!</f>
        <v>#REF!</v>
      </c>
      <c r="S38" s="12" t="e">
        <f>#REF!</f>
        <v>#REF!</v>
      </c>
      <c r="U38" s="11" t="e">
        <f>#REF!</f>
        <v>#REF!</v>
      </c>
      <c r="V38" s="12" t="e">
        <f>#REF!</f>
        <v>#REF!</v>
      </c>
      <c r="W38" s="12" t="e">
        <f>#REF!</f>
        <v>#REF!</v>
      </c>
      <c r="X38" s="12" t="e">
        <f>#REF!</f>
        <v>#REF!</v>
      </c>
      <c r="Y38" s="12" t="e">
        <f>#REF!</f>
        <v>#REF!</v>
      </c>
      <c r="Z38" s="12" t="e">
        <f>#REF!</f>
        <v>#REF!</v>
      </c>
      <c r="AA38" s="12" t="e">
        <f>#REF!</f>
        <v>#REF!</v>
      </c>
      <c r="AB38" s="12" t="e">
        <f>#REF!</f>
        <v>#REF!</v>
      </c>
      <c r="AC38" s="12" t="e">
        <f>#REF!</f>
        <v>#REF!</v>
      </c>
      <c r="AD38" s="12" t="e">
        <f>#REF!</f>
        <v>#REF!</v>
      </c>
      <c r="AE38" s="12" t="e">
        <f>#REF!</f>
        <v>#REF!</v>
      </c>
      <c r="AF38" s="12" t="e">
        <f>#REF!</f>
        <v>#REF!</v>
      </c>
      <c r="AG38" s="12" t="e">
        <f>#REF!</f>
        <v>#REF!</v>
      </c>
      <c r="AH38" s="12" t="e">
        <f>#REF!</f>
        <v>#REF!</v>
      </c>
      <c r="AI38" s="12" t="e">
        <f>#REF!</f>
        <v>#REF!</v>
      </c>
      <c r="AJ38" s="12" t="e">
        <f>#REF!</f>
        <v>#REF!</v>
      </c>
      <c r="AK38" s="12" t="e">
        <f>#REF!</f>
        <v>#REF!</v>
      </c>
      <c r="AL38" s="12" t="e">
        <f>#REF!</f>
        <v>#REF!</v>
      </c>
      <c r="AN38" s="11" t="e">
        <f>#REF!</f>
        <v>#REF!</v>
      </c>
      <c r="AO38" s="12" t="e">
        <f>#REF!</f>
        <v>#REF!</v>
      </c>
      <c r="AP38" s="12" t="e">
        <f>#REF!</f>
        <v>#REF!</v>
      </c>
      <c r="AQ38" s="12" t="e">
        <f>#REF!</f>
        <v>#REF!</v>
      </c>
      <c r="AR38" s="12" t="e">
        <f>#REF!</f>
        <v>#REF!</v>
      </c>
      <c r="AS38" s="12" t="e">
        <f>#REF!</f>
        <v>#REF!</v>
      </c>
      <c r="AT38" s="12" t="e">
        <f>#REF!</f>
        <v>#REF!</v>
      </c>
      <c r="AU38" s="12" t="e">
        <f>#REF!</f>
        <v>#REF!</v>
      </c>
      <c r="AV38" s="12" t="e">
        <f>#REF!</f>
        <v>#REF!</v>
      </c>
      <c r="AW38" s="12" t="e">
        <f>#REF!</f>
        <v>#REF!</v>
      </c>
      <c r="AX38" s="12" t="e">
        <f>#REF!</f>
        <v>#REF!</v>
      </c>
      <c r="AY38" s="12" t="e">
        <f>#REF!</f>
        <v>#REF!</v>
      </c>
      <c r="AZ38" s="12" t="e">
        <f>#REF!</f>
        <v>#REF!</v>
      </c>
      <c r="BA38" s="12" t="e">
        <f>#REF!</f>
        <v>#REF!</v>
      </c>
      <c r="BB38" s="12" t="e">
        <f>#REF!</f>
        <v>#REF!</v>
      </c>
      <c r="BC38" s="12" t="e">
        <f>#REF!</f>
        <v>#REF!</v>
      </c>
      <c r="BD38" s="12" t="e">
        <f>#REF!</f>
        <v>#REF!</v>
      </c>
      <c r="BE38" s="12" t="e">
        <f>#REF!</f>
        <v>#REF!</v>
      </c>
      <c r="BG38" s="11" t="e">
        <f>#REF!</f>
        <v>#REF!</v>
      </c>
      <c r="BH38" s="12" t="e">
        <f>#REF!</f>
        <v>#REF!</v>
      </c>
      <c r="BI38" s="12" t="e">
        <f>#REF!</f>
        <v>#REF!</v>
      </c>
      <c r="BJ38" s="12" t="e">
        <f>#REF!</f>
        <v>#REF!</v>
      </c>
      <c r="BK38" s="12" t="e">
        <f>#REF!</f>
        <v>#REF!</v>
      </c>
      <c r="BL38" s="12" t="e">
        <f>#REF!</f>
        <v>#REF!</v>
      </c>
      <c r="BM38" s="12" t="e">
        <f>#REF!</f>
        <v>#REF!</v>
      </c>
      <c r="BN38" s="12" t="e">
        <f>#REF!</f>
        <v>#REF!</v>
      </c>
      <c r="BO38" s="12" t="e">
        <f>#REF!</f>
        <v>#REF!</v>
      </c>
      <c r="BP38" s="12" t="e">
        <f>#REF!</f>
        <v>#REF!</v>
      </c>
      <c r="BQ38" s="12" t="e">
        <f>#REF!</f>
        <v>#REF!</v>
      </c>
      <c r="BR38" s="12" t="e">
        <f>#REF!</f>
        <v>#REF!</v>
      </c>
      <c r="BS38" s="12" t="e">
        <f>#REF!</f>
        <v>#REF!</v>
      </c>
      <c r="BT38" s="12" t="e">
        <f>#REF!</f>
        <v>#REF!</v>
      </c>
      <c r="BU38" s="12" t="e">
        <f>#REF!</f>
        <v>#REF!</v>
      </c>
      <c r="BV38" s="12" t="e">
        <f>#REF!</f>
        <v>#REF!</v>
      </c>
      <c r="BW38" s="12" t="e">
        <f>#REF!</f>
        <v>#REF!</v>
      </c>
      <c r="BX38" s="12" t="e">
        <f>#REF!</f>
        <v>#REF!</v>
      </c>
      <c r="BZ38" s="11" t="e">
        <f>#REF!</f>
        <v>#REF!</v>
      </c>
      <c r="CA38" s="12" t="e">
        <f>#REF!</f>
        <v>#REF!</v>
      </c>
      <c r="CB38" s="12" t="e">
        <f>#REF!</f>
        <v>#REF!</v>
      </c>
      <c r="CC38" s="12" t="e">
        <f>#REF!</f>
        <v>#REF!</v>
      </c>
      <c r="CD38" s="12" t="e">
        <f>#REF!</f>
        <v>#REF!</v>
      </c>
      <c r="CE38" s="12" t="e">
        <f>#REF!</f>
        <v>#REF!</v>
      </c>
      <c r="CF38" s="12" t="e">
        <f>#REF!</f>
        <v>#REF!</v>
      </c>
      <c r="CG38" s="12" t="e">
        <f>#REF!</f>
        <v>#REF!</v>
      </c>
      <c r="CH38" s="12" t="e">
        <f>#REF!</f>
        <v>#REF!</v>
      </c>
      <c r="CI38" s="12" t="e">
        <f>#REF!</f>
        <v>#REF!</v>
      </c>
      <c r="CJ38" s="12" t="e">
        <f>#REF!</f>
        <v>#REF!</v>
      </c>
      <c r="CK38" s="12" t="e">
        <f>#REF!</f>
        <v>#REF!</v>
      </c>
      <c r="CL38" s="12" t="e">
        <f>#REF!</f>
        <v>#REF!</v>
      </c>
      <c r="CM38" s="12" t="e">
        <f>#REF!</f>
        <v>#REF!</v>
      </c>
      <c r="CN38" s="12" t="e">
        <f>#REF!</f>
        <v>#REF!</v>
      </c>
      <c r="CO38" s="12" t="e">
        <f>#REF!</f>
        <v>#REF!</v>
      </c>
      <c r="CP38" s="12" t="e">
        <f>#REF!</f>
        <v>#REF!</v>
      </c>
      <c r="CQ38" s="12" t="e">
        <f>#REF!</f>
        <v>#REF!</v>
      </c>
      <c r="CS38" s="11" t="e">
        <f>#REF!</f>
        <v>#REF!</v>
      </c>
      <c r="CT38" s="12" t="e">
        <f>#REF!</f>
        <v>#REF!</v>
      </c>
      <c r="CU38" s="12" t="e">
        <f>#REF!</f>
        <v>#REF!</v>
      </c>
      <c r="CV38" s="12" t="e">
        <f>#REF!</f>
        <v>#REF!</v>
      </c>
      <c r="CW38" s="12" t="e">
        <f>#REF!</f>
        <v>#REF!</v>
      </c>
      <c r="CX38" s="12" t="e">
        <f>#REF!</f>
        <v>#REF!</v>
      </c>
      <c r="CY38" s="12" t="e">
        <f>#REF!</f>
        <v>#REF!</v>
      </c>
      <c r="CZ38" s="12" t="e">
        <f>#REF!</f>
        <v>#REF!</v>
      </c>
      <c r="DA38" s="12" t="e">
        <f>#REF!</f>
        <v>#REF!</v>
      </c>
      <c r="DB38" s="12" t="e">
        <f>#REF!</f>
        <v>#REF!</v>
      </c>
      <c r="DC38" s="12" t="e">
        <f>#REF!</f>
        <v>#REF!</v>
      </c>
      <c r="DD38" s="12" t="e">
        <f>#REF!</f>
        <v>#REF!</v>
      </c>
      <c r="DE38" s="12" t="e">
        <f>#REF!</f>
        <v>#REF!</v>
      </c>
      <c r="DF38" s="12" t="e">
        <f>#REF!</f>
        <v>#REF!</v>
      </c>
      <c r="DG38" s="12" t="e">
        <f>#REF!</f>
        <v>#REF!</v>
      </c>
      <c r="DH38" s="12" t="e">
        <f>#REF!</f>
        <v>#REF!</v>
      </c>
      <c r="DI38" s="12" t="e">
        <f>#REF!</f>
        <v>#REF!</v>
      </c>
      <c r="DJ38" s="12" t="e">
        <f>#REF!</f>
        <v>#REF!</v>
      </c>
      <c r="DL38" s="11" t="e">
        <f>#REF!</f>
        <v>#REF!</v>
      </c>
      <c r="DM38" s="12" t="e">
        <f>#REF!</f>
        <v>#REF!</v>
      </c>
      <c r="DN38" s="12" t="e">
        <f>#REF!</f>
        <v>#REF!</v>
      </c>
      <c r="DO38" s="12" t="e">
        <f>#REF!</f>
        <v>#REF!</v>
      </c>
      <c r="DP38" s="12" t="e">
        <f>#REF!</f>
        <v>#REF!</v>
      </c>
      <c r="DQ38" s="12" t="e">
        <f>#REF!</f>
        <v>#REF!</v>
      </c>
      <c r="DR38" s="12" t="e">
        <f>#REF!</f>
        <v>#REF!</v>
      </c>
      <c r="DS38" s="12" t="e">
        <f>#REF!</f>
        <v>#REF!</v>
      </c>
      <c r="DT38" s="12" t="e">
        <f>#REF!</f>
        <v>#REF!</v>
      </c>
      <c r="DU38" s="12" t="e">
        <f>#REF!</f>
        <v>#REF!</v>
      </c>
      <c r="DV38" s="12" t="e">
        <f>#REF!</f>
        <v>#REF!</v>
      </c>
      <c r="DW38" s="12" t="e">
        <f>#REF!</f>
        <v>#REF!</v>
      </c>
      <c r="DX38" s="12" t="e">
        <f>#REF!</f>
        <v>#REF!</v>
      </c>
      <c r="DY38" s="12" t="e">
        <f>#REF!</f>
        <v>#REF!</v>
      </c>
      <c r="DZ38" s="12" t="e">
        <f>#REF!</f>
        <v>#REF!</v>
      </c>
      <c r="EA38" s="12" t="e">
        <f>#REF!</f>
        <v>#REF!</v>
      </c>
      <c r="EB38" s="12" t="e">
        <f>#REF!</f>
        <v>#REF!</v>
      </c>
      <c r="EC38" s="12" t="e">
        <f>#REF!</f>
        <v>#REF!</v>
      </c>
      <c r="EE38" s="11" t="e">
        <f>#REF!</f>
        <v>#REF!</v>
      </c>
      <c r="EF38" s="12" t="e">
        <f>#REF!</f>
        <v>#REF!</v>
      </c>
      <c r="EG38" s="12" t="e">
        <f>#REF!</f>
        <v>#REF!</v>
      </c>
      <c r="EH38" s="12" t="e">
        <f>#REF!</f>
        <v>#REF!</v>
      </c>
      <c r="EI38" s="12" t="e">
        <f>#REF!</f>
        <v>#REF!</v>
      </c>
      <c r="EJ38" s="12" t="e">
        <f>#REF!</f>
        <v>#REF!</v>
      </c>
      <c r="EK38" s="12" t="e">
        <f>#REF!</f>
        <v>#REF!</v>
      </c>
      <c r="EL38" s="12" t="e">
        <f>#REF!</f>
        <v>#REF!</v>
      </c>
      <c r="EM38" s="12" t="e">
        <f>#REF!</f>
        <v>#REF!</v>
      </c>
      <c r="EN38" s="12" t="e">
        <f>#REF!</f>
        <v>#REF!</v>
      </c>
      <c r="EO38" s="12" t="e">
        <f>#REF!</f>
        <v>#REF!</v>
      </c>
      <c r="EP38" s="12" t="e">
        <f>#REF!</f>
        <v>#REF!</v>
      </c>
      <c r="EQ38" s="12" t="e">
        <f>#REF!</f>
        <v>#REF!</v>
      </c>
      <c r="ER38" s="12" t="e">
        <f>#REF!</f>
        <v>#REF!</v>
      </c>
      <c r="ES38" s="12" t="e">
        <f>#REF!</f>
        <v>#REF!</v>
      </c>
      <c r="ET38" s="12" t="e">
        <f>#REF!</f>
        <v>#REF!</v>
      </c>
      <c r="EU38" s="12" t="e">
        <f>#REF!</f>
        <v>#REF!</v>
      </c>
      <c r="EV38" s="12" t="e">
        <f>#REF!</f>
        <v>#REF!</v>
      </c>
      <c r="EX38" s="11" t="e">
        <f>#REF!</f>
        <v>#REF!</v>
      </c>
      <c r="EY38" s="12" t="e">
        <f>#REF!</f>
        <v>#REF!</v>
      </c>
      <c r="EZ38" s="12" t="e">
        <f>#REF!</f>
        <v>#REF!</v>
      </c>
      <c r="FA38" s="12" t="e">
        <f>#REF!</f>
        <v>#REF!</v>
      </c>
      <c r="FB38" s="12" t="e">
        <f>#REF!</f>
        <v>#REF!</v>
      </c>
      <c r="FC38" s="12" t="e">
        <f>#REF!</f>
        <v>#REF!</v>
      </c>
      <c r="FD38" s="12" t="e">
        <f>#REF!</f>
        <v>#REF!</v>
      </c>
      <c r="FE38" s="12" t="e">
        <f>#REF!</f>
        <v>#REF!</v>
      </c>
      <c r="FF38" s="12" t="e">
        <f>#REF!</f>
        <v>#REF!</v>
      </c>
      <c r="FG38" s="12" t="e">
        <f>#REF!</f>
        <v>#REF!</v>
      </c>
      <c r="FH38" s="12" t="e">
        <f>#REF!</f>
        <v>#REF!</v>
      </c>
      <c r="FI38" s="12" t="e">
        <f>#REF!</f>
        <v>#REF!</v>
      </c>
      <c r="FJ38" s="12" t="e">
        <f>#REF!</f>
        <v>#REF!</v>
      </c>
      <c r="FK38" s="12" t="e">
        <f>#REF!</f>
        <v>#REF!</v>
      </c>
      <c r="FL38" s="12" t="e">
        <f>#REF!</f>
        <v>#REF!</v>
      </c>
      <c r="FM38" s="12" t="e">
        <f>#REF!</f>
        <v>#REF!</v>
      </c>
      <c r="FN38" s="12" t="e">
        <f>#REF!</f>
        <v>#REF!</v>
      </c>
      <c r="FO38" s="12" t="e">
        <f>#REF!</f>
        <v>#REF!</v>
      </c>
      <c r="FQ38" s="11" t="e">
        <f>#REF!</f>
        <v>#REF!</v>
      </c>
      <c r="FR38" s="12" t="e">
        <f>#REF!</f>
        <v>#REF!</v>
      </c>
      <c r="FS38" s="12" t="e">
        <f>#REF!</f>
        <v>#REF!</v>
      </c>
      <c r="FT38" s="12" t="e">
        <f>#REF!</f>
        <v>#REF!</v>
      </c>
      <c r="FU38" s="12" t="e">
        <f>#REF!</f>
        <v>#REF!</v>
      </c>
      <c r="FV38" s="12" t="e">
        <f>#REF!</f>
        <v>#REF!</v>
      </c>
      <c r="FW38" s="12" t="e">
        <f>#REF!</f>
        <v>#REF!</v>
      </c>
      <c r="FX38" s="12" t="e">
        <f>#REF!</f>
        <v>#REF!</v>
      </c>
      <c r="FY38" s="12" t="e">
        <f>#REF!</f>
        <v>#REF!</v>
      </c>
      <c r="FZ38" s="12" t="e">
        <f>#REF!</f>
        <v>#REF!</v>
      </c>
      <c r="GA38" s="12" t="e">
        <f>#REF!</f>
        <v>#REF!</v>
      </c>
      <c r="GB38" s="12" t="e">
        <f>#REF!</f>
        <v>#REF!</v>
      </c>
      <c r="GC38" s="12" t="e">
        <f>#REF!</f>
        <v>#REF!</v>
      </c>
      <c r="GD38" s="12" t="e">
        <f>#REF!</f>
        <v>#REF!</v>
      </c>
      <c r="GE38" s="12" t="e">
        <f>#REF!</f>
        <v>#REF!</v>
      </c>
      <c r="GF38" s="12" t="e">
        <f>#REF!</f>
        <v>#REF!</v>
      </c>
      <c r="GG38" s="12" t="e">
        <f>#REF!</f>
        <v>#REF!</v>
      </c>
      <c r="GH38" s="12" t="e">
        <f>#REF!</f>
        <v>#REF!</v>
      </c>
      <c r="GJ38" s="11" t="e">
        <f>#REF!</f>
        <v>#REF!</v>
      </c>
      <c r="GK38" s="12" t="e">
        <f>#REF!</f>
        <v>#REF!</v>
      </c>
      <c r="GL38" s="12" t="e">
        <f>#REF!</f>
        <v>#REF!</v>
      </c>
      <c r="GM38" s="12" t="e">
        <f>#REF!</f>
        <v>#REF!</v>
      </c>
      <c r="GN38" s="12" t="e">
        <f>#REF!</f>
        <v>#REF!</v>
      </c>
      <c r="GO38" s="12" t="e">
        <f>#REF!</f>
        <v>#REF!</v>
      </c>
      <c r="GP38" s="12" t="e">
        <f>#REF!</f>
        <v>#REF!</v>
      </c>
      <c r="GQ38" s="12" t="e">
        <f>#REF!</f>
        <v>#REF!</v>
      </c>
      <c r="GR38" s="12" t="e">
        <f>#REF!</f>
        <v>#REF!</v>
      </c>
      <c r="GS38" s="12" t="e">
        <f>#REF!</f>
        <v>#REF!</v>
      </c>
      <c r="GT38" s="12" t="e">
        <f>#REF!</f>
        <v>#REF!</v>
      </c>
      <c r="GU38" s="12" t="e">
        <f>#REF!</f>
        <v>#REF!</v>
      </c>
      <c r="GV38" s="12" t="e">
        <f>#REF!</f>
        <v>#REF!</v>
      </c>
      <c r="GW38" s="12" t="e">
        <f>#REF!</f>
        <v>#REF!</v>
      </c>
      <c r="GX38" s="12" t="e">
        <f>#REF!</f>
        <v>#REF!</v>
      </c>
      <c r="GY38" s="12" t="e">
        <f>#REF!</f>
        <v>#REF!</v>
      </c>
      <c r="GZ38" s="12" t="e">
        <f>#REF!</f>
        <v>#REF!</v>
      </c>
      <c r="HA38" s="12" t="e">
        <f>#REF!</f>
        <v>#REF!</v>
      </c>
      <c r="HC38" s="11" t="e">
        <f>#REF!</f>
        <v>#REF!</v>
      </c>
      <c r="HD38" s="12" t="e">
        <f>#REF!</f>
        <v>#REF!</v>
      </c>
      <c r="HE38" s="12" t="e">
        <f>#REF!</f>
        <v>#REF!</v>
      </c>
      <c r="HF38" s="12" t="e">
        <f>#REF!</f>
        <v>#REF!</v>
      </c>
      <c r="HG38" s="12" t="e">
        <f>#REF!</f>
        <v>#REF!</v>
      </c>
      <c r="HH38" s="12" t="e">
        <f>#REF!</f>
        <v>#REF!</v>
      </c>
      <c r="HI38" s="12" t="e">
        <f>#REF!</f>
        <v>#REF!</v>
      </c>
      <c r="HJ38" s="12" t="e">
        <f>#REF!</f>
        <v>#REF!</v>
      </c>
      <c r="HK38" s="12" t="e">
        <f>#REF!</f>
        <v>#REF!</v>
      </c>
      <c r="HL38" s="12" t="e">
        <f>#REF!</f>
        <v>#REF!</v>
      </c>
      <c r="HM38" s="12" t="e">
        <f>#REF!</f>
        <v>#REF!</v>
      </c>
      <c r="HN38" s="12" t="e">
        <f>#REF!</f>
        <v>#REF!</v>
      </c>
      <c r="HO38" s="12" t="e">
        <f>#REF!</f>
        <v>#REF!</v>
      </c>
      <c r="HP38" s="12" t="e">
        <f>#REF!</f>
        <v>#REF!</v>
      </c>
      <c r="HQ38" s="12" t="e">
        <f>#REF!</f>
        <v>#REF!</v>
      </c>
      <c r="HR38" s="12" t="e">
        <f>#REF!</f>
        <v>#REF!</v>
      </c>
      <c r="HS38" s="12" t="e">
        <f>#REF!</f>
        <v>#REF!</v>
      </c>
      <c r="HT38" s="12" t="e">
        <f>#REF!</f>
        <v>#REF!</v>
      </c>
      <c r="HV38" s="11" t="e">
        <f>#REF!</f>
        <v>#REF!</v>
      </c>
      <c r="HW38" s="12" t="e">
        <f>#REF!</f>
        <v>#REF!</v>
      </c>
      <c r="HX38" s="12" t="e">
        <f>#REF!</f>
        <v>#REF!</v>
      </c>
      <c r="HY38" s="12" t="e">
        <f>#REF!</f>
        <v>#REF!</v>
      </c>
      <c r="HZ38" s="12" t="e">
        <f>#REF!</f>
        <v>#REF!</v>
      </c>
      <c r="IA38" s="12" t="e">
        <f>#REF!</f>
        <v>#REF!</v>
      </c>
      <c r="IB38" s="12" t="e">
        <f>#REF!</f>
        <v>#REF!</v>
      </c>
      <c r="IC38" s="12" t="e">
        <f>#REF!</f>
        <v>#REF!</v>
      </c>
      <c r="ID38" s="12" t="e">
        <f>#REF!</f>
        <v>#REF!</v>
      </c>
      <c r="IE38" s="12" t="e">
        <f>#REF!</f>
        <v>#REF!</v>
      </c>
      <c r="IF38" s="12" t="e">
        <f>#REF!</f>
        <v>#REF!</v>
      </c>
      <c r="IG38" s="12" t="e">
        <f>#REF!</f>
        <v>#REF!</v>
      </c>
      <c r="IH38" s="12" t="e">
        <f>#REF!</f>
        <v>#REF!</v>
      </c>
      <c r="II38" s="12" t="e">
        <f>#REF!</f>
        <v>#REF!</v>
      </c>
      <c r="IJ38" s="12" t="e">
        <f>#REF!</f>
        <v>#REF!</v>
      </c>
      <c r="IK38" s="12" t="e">
        <f>#REF!</f>
        <v>#REF!</v>
      </c>
      <c r="IL38" s="12" t="e">
        <f>#REF!</f>
        <v>#REF!</v>
      </c>
      <c r="IM38" s="12" t="e">
        <f>#REF!</f>
        <v>#REF!</v>
      </c>
      <c r="IO38" s="11" t="e">
        <f>#REF!</f>
        <v>#REF!</v>
      </c>
      <c r="IP38" s="12" t="e">
        <f>#REF!</f>
        <v>#REF!</v>
      </c>
      <c r="IQ38" s="12" t="e">
        <f>#REF!</f>
        <v>#REF!</v>
      </c>
      <c r="IR38" s="12" t="e">
        <f>#REF!</f>
        <v>#REF!</v>
      </c>
      <c r="IS38" s="12" t="e">
        <f>#REF!</f>
        <v>#REF!</v>
      </c>
      <c r="IT38" s="12" t="e">
        <f>#REF!</f>
        <v>#REF!</v>
      </c>
      <c r="IU38" s="12" t="e">
        <f>#REF!</f>
        <v>#REF!</v>
      </c>
      <c r="IV38" s="12" t="e">
        <f>#REF!</f>
        <v>#REF!</v>
      </c>
      <c r="IW38" s="12" t="e">
        <f>#REF!</f>
        <v>#REF!</v>
      </c>
      <c r="IX38" s="12" t="e">
        <f>#REF!</f>
        <v>#REF!</v>
      </c>
      <c r="IY38" s="12" t="e">
        <f>#REF!</f>
        <v>#REF!</v>
      </c>
      <c r="IZ38" s="12" t="e">
        <f>#REF!</f>
        <v>#REF!</v>
      </c>
      <c r="JA38" s="12" t="e">
        <f>#REF!</f>
        <v>#REF!</v>
      </c>
      <c r="JB38" s="12" t="e">
        <f>#REF!</f>
        <v>#REF!</v>
      </c>
      <c r="JC38" s="12" t="e">
        <f>#REF!</f>
        <v>#REF!</v>
      </c>
      <c r="JD38" s="12" t="e">
        <f>#REF!</f>
        <v>#REF!</v>
      </c>
      <c r="JE38" s="12" t="e">
        <f>#REF!</f>
        <v>#REF!</v>
      </c>
      <c r="JF38" s="12" t="e">
        <f>#REF!</f>
        <v>#REF!</v>
      </c>
      <c r="JH38" s="11" t="e">
        <f>#REF!</f>
        <v>#REF!</v>
      </c>
      <c r="JI38" s="12" t="e">
        <f>#REF!</f>
        <v>#REF!</v>
      </c>
      <c r="JJ38" s="12" t="e">
        <f>#REF!</f>
        <v>#REF!</v>
      </c>
      <c r="JK38" s="12" t="e">
        <f>#REF!</f>
        <v>#REF!</v>
      </c>
      <c r="JL38" s="12" t="e">
        <f>#REF!</f>
        <v>#REF!</v>
      </c>
      <c r="JM38" s="12" t="e">
        <f>#REF!</f>
        <v>#REF!</v>
      </c>
      <c r="JN38" s="12" t="e">
        <f>#REF!</f>
        <v>#REF!</v>
      </c>
      <c r="JO38" s="12" t="e">
        <f>#REF!</f>
        <v>#REF!</v>
      </c>
      <c r="JP38" s="12" t="e">
        <f>#REF!</f>
        <v>#REF!</v>
      </c>
      <c r="JQ38" s="12" t="e">
        <f>#REF!</f>
        <v>#REF!</v>
      </c>
      <c r="JR38" s="12" t="e">
        <f>#REF!</f>
        <v>#REF!</v>
      </c>
      <c r="JS38" s="12" t="e">
        <f>#REF!</f>
        <v>#REF!</v>
      </c>
      <c r="JT38" s="12" t="e">
        <f>#REF!</f>
        <v>#REF!</v>
      </c>
      <c r="JU38" s="12" t="e">
        <f>#REF!</f>
        <v>#REF!</v>
      </c>
      <c r="JV38" s="12" t="e">
        <f>#REF!</f>
        <v>#REF!</v>
      </c>
      <c r="JW38" s="12" t="e">
        <f>#REF!</f>
        <v>#REF!</v>
      </c>
      <c r="JX38" s="12" t="e">
        <f>#REF!</f>
        <v>#REF!</v>
      </c>
      <c r="JY38" s="12" t="e">
        <f>#REF!</f>
        <v>#REF!</v>
      </c>
    </row>
    <row r="39" spans="2:285" x14ac:dyDescent="0.25">
      <c r="B39" s="11" t="e">
        <f>#REF!</f>
        <v>#REF!</v>
      </c>
      <c r="C39" s="12" t="e">
        <f>#REF!</f>
        <v>#REF!</v>
      </c>
      <c r="D39" s="12" t="e">
        <f>#REF!</f>
        <v>#REF!</v>
      </c>
      <c r="E39" s="12" t="e">
        <f>#REF!</f>
        <v>#REF!</v>
      </c>
      <c r="F39" s="12" t="e">
        <f>#REF!</f>
        <v>#REF!</v>
      </c>
      <c r="G39" s="12" t="e">
        <f>#REF!</f>
        <v>#REF!</v>
      </c>
      <c r="H39" s="12" t="e">
        <f>#REF!</f>
        <v>#REF!</v>
      </c>
      <c r="I39" s="12" t="e">
        <f>#REF!</f>
        <v>#REF!</v>
      </c>
      <c r="J39" s="12" t="e">
        <f>#REF!</f>
        <v>#REF!</v>
      </c>
      <c r="K39" s="12" t="e">
        <f>#REF!</f>
        <v>#REF!</v>
      </c>
      <c r="L39" s="12" t="e">
        <f>#REF!</f>
        <v>#REF!</v>
      </c>
      <c r="M39" s="12" t="e">
        <f>#REF!</f>
        <v>#REF!</v>
      </c>
      <c r="N39" s="12" t="e">
        <f>#REF!</f>
        <v>#REF!</v>
      </c>
      <c r="O39" s="12" t="e">
        <f>#REF!</f>
        <v>#REF!</v>
      </c>
      <c r="P39" s="12" t="e">
        <f>#REF!</f>
        <v>#REF!</v>
      </c>
      <c r="Q39" s="12" t="e">
        <f>#REF!</f>
        <v>#REF!</v>
      </c>
      <c r="R39" s="12" t="e">
        <f>#REF!</f>
        <v>#REF!</v>
      </c>
      <c r="S39" s="12" t="e">
        <f>#REF!</f>
        <v>#REF!</v>
      </c>
      <c r="U39" s="11" t="e">
        <f>#REF!</f>
        <v>#REF!</v>
      </c>
      <c r="V39" s="12" t="e">
        <f>#REF!</f>
        <v>#REF!</v>
      </c>
      <c r="W39" s="12" t="e">
        <f>#REF!</f>
        <v>#REF!</v>
      </c>
      <c r="X39" s="12" t="e">
        <f>#REF!</f>
        <v>#REF!</v>
      </c>
      <c r="Y39" s="12" t="e">
        <f>#REF!</f>
        <v>#REF!</v>
      </c>
      <c r="Z39" s="12" t="e">
        <f>#REF!</f>
        <v>#REF!</v>
      </c>
      <c r="AA39" s="12" t="e">
        <f>#REF!</f>
        <v>#REF!</v>
      </c>
      <c r="AB39" s="12" t="e">
        <f>#REF!</f>
        <v>#REF!</v>
      </c>
      <c r="AC39" s="12" t="e">
        <f>#REF!</f>
        <v>#REF!</v>
      </c>
      <c r="AD39" s="12" t="e">
        <f>#REF!</f>
        <v>#REF!</v>
      </c>
      <c r="AE39" s="12" t="e">
        <f>#REF!</f>
        <v>#REF!</v>
      </c>
      <c r="AF39" s="12" t="e">
        <f>#REF!</f>
        <v>#REF!</v>
      </c>
      <c r="AG39" s="12" t="e">
        <f>#REF!</f>
        <v>#REF!</v>
      </c>
      <c r="AH39" s="12" t="e">
        <f>#REF!</f>
        <v>#REF!</v>
      </c>
      <c r="AI39" s="12" t="e">
        <f>#REF!</f>
        <v>#REF!</v>
      </c>
      <c r="AJ39" s="12" t="e">
        <f>#REF!</f>
        <v>#REF!</v>
      </c>
      <c r="AK39" s="12" t="e">
        <f>#REF!</f>
        <v>#REF!</v>
      </c>
      <c r="AL39" s="12" t="e">
        <f>#REF!</f>
        <v>#REF!</v>
      </c>
      <c r="AN39" s="11" t="e">
        <f>#REF!</f>
        <v>#REF!</v>
      </c>
      <c r="AO39" s="12" t="e">
        <f>#REF!</f>
        <v>#REF!</v>
      </c>
      <c r="AP39" s="12" t="e">
        <f>#REF!</f>
        <v>#REF!</v>
      </c>
      <c r="AQ39" s="12" t="e">
        <f>#REF!</f>
        <v>#REF!</v>
      </c>
      <c r="AR39" s="12" t="e">
        <f>#REF!</f>
        <v>#REF!</v>
      </c>
      <c r="AS39" s="12" t="e">
        <f>#REF!</f>
        <v>#REF!</v>
      </c>
      <c r="AT39" s="12" t="e">
        <f>#REF!</f>
        <v>#REF!</v>
      </c>
      <c r="AU39" s="12" t="e">
        <f>#REF!</f>
        <v>#REF!</v>
      </c>
      <c r="AV39" s="12" t="e">
        <f>#REF!</f>
        <v>#REF!</v>
      </c>
      <c r="AW39" s="12" t="e">
        <f>#REF!</f>
        <v>#REF!</v>
      </c>
      <c r="AX39" s="12" t="e">
        <f>#REF!</f>
        <v>#REF!</v>
      </c>
      <c r="AY39" s="12" t="e">
        <f>#REF!</f>
        <v>#REF!</v>
      </c>
      <c r="AZ39" s="12" t="e">
        <f>#REF!</f>
        <v>#REF!</v>
      </c>
      <c r="BA39" s="12" t="e">
        <f>#REF!</f>
        <v>#REF!</v>
      </c>
      <c r="BB39" s="12" t="e">
        <f>#REF!</f>
        <v>#REF!</v>
      </c>
      <c r="BC39" s="12" t="e">
        <f>#REF!</f>
        <v>#REF!</v>
      </c>
      <c r="BD39" s="12" t="e">
        <f>#REF!</f>
        <v>#REF!</v>
      </c>
      <c r="BE39" s="12" t="e">
        <f>#REF!</f>
        <v>#REF!</v>
      </c>
      <c r="BG39" s="11" t="e">
        <f>#REF!</f>
        <v>#REF!</v>
      </c>
      <c r="BH39" s="12" t="e">
        <f>#REF!</f>
        <v>#REF!</v>
      </c>
      <c r="BI39" s="12" t="e">
        <f>#REF!</f>
        <v>#REF!</v>
      </c>
      <c r="BJ39" s="12" t="e">
        <f>#REF!</f>
        <v>#REF!</v>
      </c>
      <c r="BK39" s="12" t="e">
        <f>#REF!</f>
        <v>#REF!</v>
      </c>
      <c r="BL39" s="12" t="e">
        <f>#REF!</f>
        <v>#REF!</v>
      </c>
      <c r="BM39" s="12" t="e">
        <f>#REF!</f>
        <v>#REF!</v>
      </c>
      <c r="BN39" s="12" t="e">
        <f>#REF!</f>
        <v>#REF!</v>
      </c>
      <c r="BO39" s="12" t="e">
        <f>#REF!</f>
        <v>#REF!</v>
      </c>
      <c r="BP39" s="12" t="e">
        <f>#REF!</f>
        <v>#REF!</v>
      </c>
      <c r="BQ39" s="12" t="e">
        <f>#REF!</f>
        <v>#REF!</v>
      </c>
      <c r="BR39" s="12" t="e">
        <f>#REF!</f>
        <v>#REF!</v>
      </c>
      <c r="BS39" s="12" t="e">
        <f>#REF!</f>
        <v>#REF!</v>
      </c>
      <c r="BT39" s="12" t="e">
        <f>#REF!</f>
        <v>#REF!</v>
      </c>
      <c r="BU39" s="12" t="e">
        <f>#REF!</f>
        <v>#REF!</v>
      </c>
      <c r="BV39" s="12" t="e">
        <f>#REF!</f>
        <v>#REF!</v>
      </c>
      <c r="BW39" s="12" t="e">
        <f>#REF!</f>
        <v>#REF!</v>
      </c>
      <c r="BX39" s="12" t="e">
        <f>#REF!</f>
        <v>#REF!</v>
      </c>
      <c r="BZ39" s="11" t="e">
        <f>#REF!</f>
        <v>#REF!</v>
      </c>
      <c r="CA39" s="12" t="e">
        <f>#REF!</f>
        <v>#REF!</v>
      </c>
      <c r="CB39" s="12" t="e">
        <f>#REF!</f>
        <v>#REF!</v>
      </c>
      <c r="CC39" s="12" t="e">
        <f>#REF!</f>
        <v>#REF!</v>
      </c>
      <c r="CD39" s="12" t="e">
        <f>#REF!</f>
        <v>#REF!</v>
      </c>
      <c r="CE39" s="12" t="e">
        <f>#REF!</f>
        <v>#REF!</v>
      </c>
      <c r="CF39" s="12" t="e">
        <f>#REF!</f>
        <v>#REF!</v>
      </c>
      <c r="CG39" s="12" t="e">
        <f>#REF!</f>
        <v>#REF!</v>
      </c>
      <c r="CH39" s="12" t="e">
        <f>#REF!</f>
        <v>#REF!</v>
      </c>
      <c r="CI39" s="12" t="e">
        <f>#REF!</f>
        <v>#REF!</v>
      </c>
      <c r="CJ39" s="12" t="e">
        <f>#REF!</f>
        <v>#REF!</v>
      </c>
      <c r="CK39" s="12" t="e">
        <f>#REF!</f>
        <v>#REF!</v>
      </c>
      <c r="CL39" s="12" t="e">
        <f>#REF!</f>
        <v>#REF!</v>
      </c>
      <c r="CM39" s="12" t="e">
        <f>#REF!</f>
        <v>#REF!</v>
      </c>
      <c r="CN39" s="12" t="e">
        <f>#REF!</f>
        <v>#REF!</v>
      </c>
      <c r="CO39" s="12" t="e">
        <f>#REF!</f>
        <v>#REF!</v>
      </c>
      <c r="CP39" s="12" t="e">
        <f>#REF!</f>
        <v>#REF!</v>
      </c>
      <c r="CQ39" s="12" t="e">
        <f>#REF!</f>
        <v>#REF!</v>
      </c>
      <c r="CS39" s="11" t="e">
        <f>#REF!</f>
        <v>#REF!</v>
      </c>
      <c r="CT39" s="12" t="e">
        <f>#REF!</f>
        <v>#REF!</v>
      </c>
      <c r="CU39" s="12" t="e">
        <f>#REF!</f>
        <v>#REF!</v>
      </c>
      <c r="CV39" s="12" t="e">
        <f>#REF!</f>
        <v>#REF!</v>
      </c>
      <c r="CW39" s="12" t="e">
        <f>#REF!</f>
        <v>#REF!</v>
      </c>
      <c r="CX39" s="12" t="e">
        <f>#REF!</f>
        <v>#REF!</v>
      </c>
      <c r="CY39" s="12" t="e">
        <f>#REF!</f>
        <v>#REF!</v>
      </c>
      <c r="CZ39" s="12" t="e">
        <f>#REF!</f>
        <v>#REF!</v>
      </c>
      <c r="DA39" s="12" t="e">
        <f>#REF!</f>
        <v>#REF!</v>
      </c>
      <c r="DB39" s="12" t="e">
        <f>#REF!</f>
        <v>#REF!</v>
      </c>
      <c r="DC39" s="12" t="e">
        <f>#REF!</f>
        <v>#REF!</v>
      </c>
      <c r="DD39" s="12" t="e">
        <f>#REF!</f>
        <v>#REF!</v>
      </c>
      <c r="DE39" s="12" t="e">
        <f>#REF!</f>
        <v>#REF!</v>
      </c>
      <c r="DF39" s="12" t="e">
        <f>#REF!</f>
        <v>#REF!</v>
      </c>
      <c r="DG39" s="12" t="e">
        <f>#REF!</f>
        <v>#REF!</v>
      </c>
      <c r="DH39" s="12" t="e">
        <f>#REF!</f>
        <v>#REF!</v>
      </c>
      <c r="DI39" s="12" t="e">
        <f>#REF!</f>
        <v>#REF!</v>
      </c>
      <c r="DJ39" s="12" t="e">
        <f>#REF!</f>
        <v>#REF!</v>
      </c>
      <c r="DL39" s="11" t="e">
        <f>#REF!</f>
        <v>#REF!</v>
      </c>
      <c r="DM39" s="12" t="e">
        <f>#REF!</f>
        <v>#REF!</v>
      </c>
      <c r="DN39" s="12" t="e">
        <f>#REF!</f>
        <v>#REF!</v>
      </c>
      <c r="DO39" s="12" t="e">
        <f>#REF!</f>
        <v>#REF!</v>
      </c>
      <c r="DP39" s="12" t="e">
        <f>#REF!</f>
        <v>#REF!</v>
      </c>
      <c r="DQ39" s="12" t="e">
        <f>#REF!</f>
        <v>#REF!</v>
      </c>
      <c r="DR39" s="12" t="e">
        <f>#REF!</f>
        <v>#REF!</v>
      </c>
      <c r="DS39" s="12" t="e">
        <f>#REF!</f>
        <v>#REF!</v>
      </c>
      <c r="DT39" s="12" t="e">
        <f>#REF!</f>
        <v>#REF!</v>
      </c>
      <c r="DU39" s="12" t="e">
        <f>#REF!</f>
        <v>#REF!</v>
      </c>
      <c r="DV39" s="12" t="e">
        <f>#REF!</f>
        <v>#REF!</v>
      </c>
      <c r="DW39" s="12" t="e">
        <f>#REF!</f>
        <v>#REF!</v>
      </c>
      <c r="DX39" s="12" t="e">
        <f>#REF!</f>
        <v>#REF!</v>
      </c>
      <c r="DY39" s="12" t="e">
        <f>#REF!</f>
        <v>#REF!</v>
      </c>
      <c r="DZ39" s="12" t="e">
        <f>#REF!</f>
        <v>#REF!</v>
      </c>
      <c r="EA39" s="12" t="e">
        <f>#REF!</f>
        <v>#REF!</v>
      </c>
      <c r="EB39" s="12" t="e">
        <f>#REF!</f>
        <v>#REF!</v>
      </c>
      <c r="EC39" s="12" t="e">
        <f>#REF!</f>
        <v>#REF!</v>
      </c>
      <c r="EE39" s="11" t="e">
        <f>#REF!</f>
        <v>#REF!</v>
      </c>
      <c r="EF39" s="12" t="e">
        <f>#REF!</f>
        <v>#REF!</v>
      </c>
      <c r="EG39" s="12" t="e">
        <f>#REF!</f>
        <v>#REF!</v>
      </c>
      <c r="EH39" s="12" t="e">
        <f>#REF!</f>
        <v>#REF!</v>
      </c>
      <c r="EI39" s="12" t="e">
        <f>#REF!</f>
        <v>#REF!</v>
      </c>
      <c r="EJ39" s="12" t="e">
        <f>#REF!</f>
        <v>#REF!</v>
      </c>
      <c r="EK39" s="12" t="e">
        <f>#REF!</f>
        <v>#REF!</v>
      </c>
      <c r="EL39" s="12" t="e">
        <f>#REF!</f>
        <v>#REF!</v>
      </c>
      <c r="EM39" s="12" t="e">
        <f>#REF!</f>
        <v>#REF!</v>
      </c>
      <c r="EN39" s="12" t="e">
        <f>#REF!</f>
        <v>#REF!</v>
      </c>
      <c r="EO39" s="12" t="e">
        <f>#REF!</f>
        <v>#REF!</v>
      </c>
      <c r="EP39" s="12" t="e">
        <f>#REF!</f>
        <v>#REF!</v>
      </c>
      <c r="EQ39" s="12" t="e">
        <f>#REF!</f>
        <v>#REF!</v>
      </c>
      <c r="ER39" s="12" t="e">
        <f>#REF!</f>
        <v>#REF!</v>
      </c>
      <c r="ES39" s="12" t="e">
        <f>#REF!</f>
        <v>#REF!</v>
      </c>
      <c r="ET39" s="12" t="e">
        <f>#REF!</f>
        <v>#REF!</v>
      </c>
      <c r="EU39" s="12" t="e">
        <f>#REF!</f>
        <v>#REF!</v>
      </c>
      <c r="EV39" s="12" t="e">
        <f>#REF!</f>
        <v>#REF!</v>
      </c>
      <c r="EX39" s="11" t="e">
        <f>#REF!</f>
        <v>#REF!</v>
      </c>
      <c r="EY39" s="12" t="e">
        <f>#REF!</f>
        <v>#REF!</v>
      </c>
      <c r="EZ39" s="12" t="e">
        <f>#REF!</f>
        <v>#REF!</v>
      </c>
      <c r="FA39" s="12" t="e">
        <f>#REF!</f>
        <v>#REF!</v>
      </c>
      <c r="FB39" s="12" t="e">
        <f>#REF!</f>
        <v>#REF!</v>
      </c>
      <c r="FC39" s="12" t="e">
        <f>#REF!</f>
        <v>#REF!</v>
      </c>
      <c r="FD39" s="12" t="e">
        <f>#REF!</f>
        <v>#REF!</v>
      </c>
      <c r="FE39" s="12" t="e">
        <f>#REF!</f>
        <v>#REF!</v>
      </c>
      <c r="FF39" s="12" t="e">
        <f>#REF!</f>
        <v>#REF!</v>
      </c>
      <c r="FG39" s="12" t="e">
        <f>#REF!</f>
        <v>#REF!</v>
      </c>
      <c r="FH39" s="12" t="e">
        <f>#REF!</f>
        <v>#REF!</v>
      </c>
      <c r="FI39" s="12" t="e">
        <f>#REF!</f>
        <v>#REF!</v>
      </c>
      <c r="FJ39" s="12" t="e">
        <f>#REF!</f>
        <v>#REF!</v>
      </c>
      <c r="FK39" s="12" t="e">
        <f>#REF!</f>
        <v>#REF!</v>
      </c>
      <c r="FL39" s="12" t="e">
        <f>#REF!</f>
        <v>#REF!</v>
      </c>
      <c r="FM39" s="12" t="e">
        <f>#REF!</f>
        <v>#REF!</v>
      </c>
      <c r="FN39" s="12" t="e">
        <f>#REF!</f>
        <v>#REF!</v>
      </c>
      <c r="FO39" s="12" t="e">
        <f>#REF!</f>
        <v>#REF!</v>
      </c>
      <c r="FQ39" s="11" t="e">
        <f>#REF!</f>
        <v>#REF!</v>
      </c>
      <c r="FR39" s="12" t="e">
        <f>#REF!</f>
        <v>#REF!</v>
      </c>
      <c r="FS39" s="12" t="e">
        <f>#REF!</f>
        <v>#REF!</v>
      </c>
      <c r="FT39" s="12" t="e">
        <f>#REF!</f>
        <v>#REF!</v>
      </c>
      <c r="FU39" s="12" t="e">
        <f>#REF!</f>
        <v>#REF!</v>
      </c>
      <c r="FV39" s="12" t="e">
        <f>#REF!</f>
        <v>#REF!</v>
      </c>
      <c r="FW39" s="12" t="e">
        <f>#REF!</f>
        <v>#REF!</v>
      </c>
      <c r="FX39" s="12" t="e">
        <f>#REF!</f>
        <v>#REF!</v>
      </c>
      <c r="FY39" s="12" t="e">
        <f>#REF!</f>
        <v>#REF!</v>
      </c>
      <c r="FZ39" s="12" t="e">
        <f>#REF!</f>
        <v>#REF!</v>
      </c>
      <c r="GA39" s="12" t="e">
        <f>#REF!</f>
        <v>#REF!</v>
      </c>
      <c r="GB39" s="12" t="e">
        <f>#REF!</f>
        <v>#REF!</v>
      </c>
      <c r="GC39" s="12" t="e">
        <f>#REF!</f>
        <v>#REF!</v>
      </c>
      <c r="GD39" s="12" t="e">
        <f>#REF!</f>
        <v>#REF!</v>
      </c>
      <c r="GE39" s="12" t="e">
        <f>#REF!</f>
        <v>#REF!</v>
      </c>
      <c r="GF39" s="12" t="e">
        <f>#REF!</f>
        <v>#REF!</v>
      </c>
      <c r="GG39" s="12" t="e">
        <f>#REF!</f>
        <v>#REF!</v>
      </c>
      <c r="GH39" s="12" t="e">
        <f>#REF!</f>
        <v>#REF!</v>
      </c>
      <c r="GJ39" s="11" t="e">
        <f>#REF!</f>
        <v>#REF!</v>
      </c>
      <c r="GK39" s="12" t="e">
        <f>#REF!</f>
        <v>#REF!</v>
      </c>
      <c r="GL39" s="12" t="e">
        <f>#REF!</f>
        <v>#REF!</v>
      </c>
      <c r="GM39" s="12" t="e">
        <f>#REF!</f>
        <v>#REF!</v>
      </c>
      <c r="GN39" s="12" t="e">
        <f>#REF!</f>
        <v>#REF!</v>
      </c>
      <c r="GO39" s="12" t="e">
        <f>#REF!</f>
        <v>#REF!</v>
      </c>
      <c r="GP39" s="12" t="e">
        <f>#REF!</f>
        <v>#REF!</v>
      </c>
      <c r="GQ39" s="12" t="e">
        <f>#REF!</f>
        <v>#REF!</v>
      </c>
      <c r="GR39" s="12" t="e">
        <f>#REF!</f>
        <v>#REF!</v>
      </c>
      <c r="GS39" s="12" t="e">
        <f>#REF!</f>
        <v>#REF!</v>
      </c>
      <c r="GT39" s="12" t="e">
        <f>#REF!</f>
        <v>#REF!</v>
      </c>
      <c r="GU39" s="12" t="e">
        <f>#REF!</f>
        <v>#REF!</v>
      </c>
      <c r="GV39" s="12" t="e">
        <f>#REF!</f>
        <v>#REF!</v>
      </c>
      <c r="GW39" s="12" t="e">
        <f>#REF!</f>
        <v>#REF!</v>
      </c>
      <c r="GX39" s="12" t="e">
        <f>#REF!</f>
        <v>#REF!</v>
      </c>
      <c r="GY39" s="12" t="e">
        <f>#REF!</f>
        <v>#REF!</v>
      </c>
      <c r="GZ39" s="12" t="e">
        <f>#REF!</f>
        <v>#REF!</v>
      </c>
      <c r="HA39" s="12" t="e">
        <f>#REF!</f>
        <v>#REF!</v>
      </c>
      <c r="HC39" s="11" t="e">
        <f>#REF!</f>
        <v>#REF!</v>
      </c>
      <c r="HD39" s="12" t="e">
        <f>#REF!</f>
        <v>#REF!</v>
      </c>
      <c r="HE39" s="12" t="e">
        <f>#REF!</f>
        <v>#REF!</v>
      </c>
      <c r="HF39" s="12" t="e">
        <f>#REF!</f>
        <v>#REF!</v>
      </c>
      <c r="HG39" s="12" t="e">
        <f>#REF!</f>
        <v>#REF!</v>
      </c>
      <c r="HH39" s="12" t="e">
        <f>#REF!</f>
        <v>#REF!</v>
      </c>
      <c r="HI39" s="12" t="e">
        <f>#REF!</f>
        <v>#REF!</v>
      </c>
      <c r="HJ39" s="12" t="e">
        <f>#REF!</f>
        <v>#REF!</v>
      </c>
      <c r="HK39" s="12" t="e">
        <f>#REF!</f>
        <v>#REF!</v>
      </c>
      <c r="HL39" s="12" t="e">
        <f>#REF!</f>
        <v>#REF!</v>
      </c>
      <c r="HM39" s="12" t="e">
        <f>#REF!</f>
        <v>#REF!</v>
      </c>
      <c r="HN39" s="12" t="e">
        <f>#REF!</f>
        <v>#REF!</v>
      </c>
      <c r="HO39" s="12" t="e">
        <f>#REF!</f>
        <v>#REF!</v>
      </c>
      <c r="HP39" s="12" t="e">
        <f>#REF!</f>
        <v>#REF!</v>
      </c>
      <c r="HQ39" s="12" t="e">
        <f>#REF!</f>
        <v>#REF!</v>
      </c>
      <c r="HR39" s="12" t="e">
        <f>#REF!</f>
        <v>#REF!</v>
      </c>
      <c r="HS39" s="12" t="e">
        <f>#REF!</f>
        <v>#REF!</v>
      </c>
      <c r="HT39" s="12" t="e">
        <f>#REF!</f>
        <v>#REF!</v>
      </c>
      <c r="HV39" s="11" t="e">
        <f>#REF!</f>
        <v>#REF!</v>
      </c>
      <c r="HW39" s="12" t="e">
        <f>#REF!</f>
        <v>#REF!</v>
      </c>
      <c r="HX39" s="12" t="e">
        <f>#REF!</f>
        <v>#REF!</v>
      </c>
      <c r="HY39" s="12" t="e">
        <f>#REF!</f>
        <v>#REF!</v>
      </c>
      <c r="HZ39" s="12" t="e">
        <f>#REF!</f>
        <v>#REF!</v>
      </c>
      <c r="IA39" s="12" t="e">
        <f>#REF!</f>
        <v>#REF!</v>
      </c>
      <c r="IB39" s="12" t="e">
        <f>#REF!</f>
        <v>#REF!</v>
      </c>
      <c r="IC39" s="12" t="e">
        <f>#REF!</f>
        <v>#REF!</v>
      </c>
      <c r="ID39" s="12" t="e">
        <f>#REF!</f>
        <v>#REF!</v>
      </c>
      <c r="IE39" s="12" t="e">
        <f>#REF!</f>
        <v>#REF!</v>
      </c>
      <c r="IF39" s="12" t="e">
        <f>#REF!</f>
        <v>#REF!</v>
      </c>
      <c r="IG39" s="12" t="e">
        <f>#REF!</f>
        <v>#REF!</v>
      </c>
      <c r="IH39" s="12" t="e">
        <f>#REF!</f>
        <v>#REF!</v>
      </c>
      <c r="II39" s="12" t="e">
        <f>#REF!</f>
        <v>#REF!</v>
      </c>
      <c r="IJ39" s="12" t="e">
        <f>#REF!</f>
        <v>#REF!</v>
      </c>
      <c r="IK39" s="12" t="e">
        <f>#REF!</f>
        <v>#REF!</v>
      </c>
      <c r="IL39" s="12" t="e">
        <f>#REF!</f>
        <v>#REF!</v>
      </c>
      <c r="IM39" s="12" t="e">
        <f>#REF!</f>
        <v>#REF!</v>
      </c>
      <c r="IO39" s="11" t="e">
        <f>#REF!</f>
        <v>#REF!</v>
      </c>
      <c r="IP39" s="12" t="e">
        <f>#REF!</f>
        <v>#REF!</v>
      </c>
      <c r="IQ39" s="12" t="e">
        <f>#REF!</f>
        <v>#REF!</v>
      </c>
      <c r="IR39" s="12" t="e">
        <f>#REF!</f>
        <v>#REF!</v>
      </c>
      <c r="IS39" s="12" t="e">
        <f>#REF!</f>
        <v>#REF!</v>
      </c>
      <c r="IT39" s="12" t="e">
        <f>#REF!</f>
        <v>#REF!</v>
      </c>
      <c r="IU39" s="12" t="e">
        <f>#REF!</f>
        <v>#REF!</v>
      </c>
      <c r="IV39" s="12" t="e">
        <f>#REF!</f>
        <v>#REF!</v>
      </c>
      <c r="IW39" s="12" t="e">
        <f>#REF!</f>
        <v>#REF!</v>
      </c>
      <c r="IX39" s="12" t="e">
        <f>#REF!</f>
        <v>#REF!</v>
      </c>
      <c r="IY39" s="12" t="e">
        <f>#REF!</f>
        <v>#REF!</v>
      </c>
      <c r="IZ39" s="12" t="e">
        <f>#REF!</f>
        <v>#REF!</v>
      </c>
      <c r="JA39" s="12" t="e">
        <f>#REF!</f>
        <v>#REF!</v>
      </c>
      <c r="JB39" s="12" t="e">
        <f>#REF!</f>
        <v>#REF!</v>
      </c>
      <c r="JC39" s="12" t="e">
        <f>#REF!</f>
        <v>#REF!</v>
      </c>
      <c r="JD39" s="12" t="e">
        <f>#REF!</f>
        <v>#REF!</v>
      </c>
      <c r="JE39" s="12" t="e">
        <f>#REF!</f>
        <v>#REF!</v>
      </c>
      <c r="JF39" s="12" t="e">
        <f>#REF!</f>
        <v>#REF!</v>
      </c>
      <c r="JH39" s="11" t="e">
        <f>#REF!</f>
        <v>#REF!</v>
      </c>
      <c r="JI39" s="12" t="e">
        <f>#REF!</f>
        <v>#REF!</v>
      </c>
      <c r="JJ39" s="12" t="e">
        <f>#REF!</f>
        <v>#REF!</v>
      </c>
      <c r="JK39" s="12" t="e">
        <f>#REF!</f>
        <v>#REF!</v>
      </c>
      <c r="JL39" s="12" t="e">
        <f>#REF!</f>
        <v>#REF!</v>
      </c>
      <c r="JM39" s="12" t="e">
        <f>#REF!</f>
        <v>#REF!</v>
      </c>
      <c r="JN39" s="12" t="e">
        <f>#REF!</f>
        <v>#REF!</v>
      </c>
      <c r="JO39" s="12" t="e">
        <f>#REF!</f>
        <v>#REF!</v>
      </c>
      <c r="JP39" s="12" t="e">
        <f>#REF!</f>
        <v>#REF!</v>
      </c>
      <c r="JQ39" s="12" t="e">
        <f>#REF!</f>
        <v>#REF!</v>
      </c>
      <c r="JR39" s="12" t="e">
        <f>#REF!</f>
        <v>#REF!</v>
      </c>
      <c r="JS39" s="12" t="e">
        <f>#REF!</f>
        <v>#REF!</v>
      </c>
      <c r="JT39" s="12" t="e">
        <f>#REF!</f>
        <v>#REF!</v>
      </c>
      <c r="JU39" s="12" t="e">
        <f>#REF!</f>
        <v>#REF!</v>
      </c>
      <c r="JV39" s="12" t="e">
        <f>#REF!</f>
        <v>#REF!</v>
      </c>
      <c r="JW39" s="12" t="e">
        <f>#REF!</f>
        <v>#REF!</v>
      </c>
      <c r="JX39" s="12" t="e">
        <f>#REF!</f>
        <v>#REF!</v>
      </c>
      <c r="JY39" s="12" t="e">
        <f>#REF!</f>
        <v>#REF!</v>
      </c>
    </row>
    <row r="40" spans="2:285" x14ac:dyDescent="0.25">
      <c r="B40" s="11" t="e">
        <f>#REF!</f>
        <v>#REF!</v>
      </c>
      <c r="C40" s="12" t="e">
        <f>#REF!</f>
        <v>#REF!</v>
      </c>
      <c r="D40" s="12" t="e">
        <f>#REF!</f>
        <v>#REF!</v>
      </c>
      <c r="E40" s="12" t="e">
        <f>#REF!</f>
        <v>#REF!</v>
      </c>
      <c r="F40" s="12" t="e">
        <f>#REF!</f>
        <v>#REF!</v>
      </c>
      <c r="G40" s="12" t="e">
        <f>#REF!</f>
        <v>#REF!</v>
      </c>
      <c r="H40" s="12" t="e">
        <f>#REF!</f>
        <v>#REF!</v>
      </c>
      <c r="I40" s="12" t="e">
        <f>#REF!</f>
        <v>#REF!</v>
      </c>
      <c r="J40" s="12" t="e">
        <f>#REF!</f>
        <v>#REF!</v>
      </c>
      <c r="K40" s="12" t="e">
        <f>#REF!</f>
        <v>#REF!</v>
      </c>
      <c r="L40" s="12" t="e">
        <f>#REF!</f>
        <v>#REF!</v>
      </c>
      <c r="M40" s="12" t="e">
        <f>#REF!</f>
        <v>#REF!</v>
      </c>
      <c r="N40" s="12" t="e">
        <f>#REF!</f>
        <v>#REF!</v>
      </c>
      <c r="O40" s="12" t="e">
        <f>#REF!</f>
        <v>#REF!</v>
      </c>
      <c r="P40" s="12" t="e">
        <f>#REF!</f>
        <v>#REF!</v>
      </c>
      <c r="Q40" s="12" t="e">
        <f>#REF!</f>
        <v>#REF!</v>
      </c>
      <c r="R40" s="12" t="e">
        <f>#REF!</f>
        <v>#REF!</v>
      </c>
      <c r="S40" s="12" t="e">
        <f>#REF!</f>
        <v>#REF!</v>
      </c>
      <c r="U40" s="11" t="e">
        <f>#REF!</f>
        <v>#REF!</v>
      </c>
      <c r="V40" s="12" t="e">
        <f>#REF!</f>
        <v>#REF!</v>
      </c>
      <c r="W40" s="12" t="e">
        <f>#REF!</f>
        <v>#REF!</v>
      </c>
      <c r="X40" s="12" t="e">
        <f>#REF!</f>
        <v>#REF!</v>
      </c>
      <c r="Y40" s="12" t="e">
        <f>#REF!</f>
        <v>#REF!</v>
      </c>
      <c r="Z40" s="12" t="e">
        <f>#REF!</f>
        <v>#REF!</v>
      </c>
      <c r="AA40" s="12" t="e">
        <f>#REF!</f>
        <v>#REF!</v>
      </c>
      <c r="AB40" s="12" t="e">
        <f>#REF!</f>
        <v>#REF!</v>
      </c>
      <c r="AC40" s="12" t="e">
        <f>#REF!</f>
        <v>#REF!</v>
      </c>
      <c r="AD40" s="12" t="e">
        <f>#REF!</f>
        <v>#REF!</v>
      </c>
      <c r="AE40" s="12" t="e">
        <f>#REF!</f>
        <v>#REF!</v>
      </c>
      <c r="AF40" s="12" t="e">
        <f>#REF!</f>
        <v>#REF!</v>
      </c>
      <c r="AG40" s="12" t="e">
        <f>#REF!</f>
        <v>#REF!</v>
      </c>
      <c r="AH40" s="12" t="e">
        <f>#REF!</f>
        <v>#REF!</v>
      </c>
      <c r="AI40" s="12" t="e">
        <f>#REF!</f>
        <v>#REF!</v>
      </c>
      <c r="AJ40" s="12" t="e">
        <f>#REF!</f>
        <v>#REF!</v>
      </c>
      <c r="AK40" s="12" t="e">
        <f>#REF!</f>
        <v>#REF!</v>
      </c>
      <c r="AL40" s="12" t="e">
        <f>#REF!</f>
        <v>#REF!</v>
      </c>
      <c r="AN40" s="11" t="e">
        <f>#REF!</f>
        <v>#REF!</v>
      </c>
      <c r="AO40" s="12" t="e">
        <f>#REF!</f>
        <v>#REF!</v>
      </c>
      <c r="AP40" s="12" t="e">
        <f>#REF!</f>
        <v>#REF!</v>
      </c>
      <c r="AQ40" s="12" t="e">
        <f>#REF!</f>
        <v>#REF!</v>
      </c>
      <c r="AR40" s="12" t="e">
        <f>#REF!</f>
        <v>#REF!</v>
      </c>
      <c r="AS40" s="12" t="e">
        <f>#REF!</f>
        <v>#REF!</v>
      </c>
      <c r="AT40" s="12" t="e">
        <f>#REF!</f>
        <v>#REF!</v>
      </c>
      <c r="AU40" s="12" t="e">
        <f>#REF!</f>
        <v>#REF!</v>
      </c>
      <c r="AV40" s="12" t="e">
        <f>#REF!</f>
        <v>#REF!</v>
      </c>
      <c r="AW40" s="12" t="e">
        <f>#REF!</f>
        <v>#REF!</v>
      </c>
      <c r="AX40" s="12" t="e">
        <f>#REF!</f>
        <v>#REF!</v>
      </c>
      <c r="AY40" s="12" t="e">
        <f>#REF!</f>
        <v>#REF!</v>
      </c>
      <c r="AZ40" s="12" t="e">
        <f>#REF!</f>
        <v>#REF!</v>
      </c>
      <c r="BA40" s="12" t="e">
        <f>#REF!</f>
        <v>#REF!</v>
      </c>
      <c r="BB40" s="12" t="e">
        <f>#REF!</f>
        <v>#REF!</v>
      </c>
      <c r="BC40" s="12" t="e">
        <f>#REF!</f>
        <v>#REF!</v>
      </c>
      <c r="BD40" s="12" t="e">
        <f>#REF!</f>
        <v>#REF!</v>
      </c>
      <c r="BE40" s="12" t="e">
        <f>#REF!</f>
        <v>#REF!</v>
      </c>
      <c r="BG40" s="11" t="e">
        <f>#REF!</f>
        <v>#REF!</v>
      </c>
      <c r="BH40" s="12" t="e">
        <f>#REF!</f>
        <v>#REF!</v>
      </c>
      <c r="BI40" s="12" t="e">
        <f>#REF!</f>
        <v>#REF!</v>
      </c>
      <c r="BJ40" s="12" t="e">
        <f>#REF!</f>
        <v>#REF!</v>
      </c>
      <c r="BK40" s="12" t="e">
        <f>#REF!</f>
        <v>#REF!</v>
      </c>
      <c r="BL40" s="12" t="e">
        <f>#REF!</f>
        <v>#REF!</v>
      </c>
      <c r="BM40" s="12" t="e">
        <f>#REF!</f>
        <v>#REF!</v>
      </c>
      <c r="BN40" s="12" t="e">
        <f>#REF!</f>
        <v>#REF!</v>
      </c>
      <c r="BO40" s="12" t="e">
        <f>#REF!</f>
        <v>#REF!</v>
      </c>
      <c r="BP40" s="12" t="e">
        <f>#REF!</f>
        <v>#REF!</v>
      </c>
      <c r="BQ40" s="12" t="e">
        <f>#REF!</f>
        <v>#REF!</v>
      </c>
      <c r="BR40" s="12" t="e">
        <f>#REF!</f>
        <v>#REF!</v>
      </c>
      <c r="BS40" s="12" t="e">
        <f>#REF!</f>
        <v>#REF!</v>
      </c>
      <c r="BT40" s="12" t="e">
        <f>#REF!</f>
        <v>#REF!</v>
      </c>
      <c r="BU40" s="12" t="e">
        <f>#REF!</f>
        <v>#REF!</v>
      </c>
      <c r="BV40" s="12" t="e">
        <f>#REF!</f>
        <v>#REF!</v>
      </c>
      <c r="BW40" s="12" t="e">
        <f>#REF!</f>
        <v>#REF!</v>
      </c>
      <c r="BX40" s="12" t="e">
        <f>#REF!</f>
        <v>#REF!</v>
      </c>
      <c r="BZ40" s="11" t="e">
        <f>#REF!</f>
        <v>#REF!</v>
      </c>
      <c r="CA40" s="12" t="e">
        <f>#REF!</f>
        <v>#REF!</v>
      </c>
      <c r="CB40" s="12" t="e">
        <f>#REF!</f>
        <v>#REF!</v>
      </c>
      <c r="CC40" s="12" t="e">
        <f>#REF!</f>
        <v>#REF!</v>
      </c>
      <c r="CD40" s="12" t="e">
        <f>#REF!</f>
        <v>#REF!</v>
      </c>
      <c r="CE40" s="12" t="e">
        <f>#REF!</f>
        <v>#REF!</v>
      </c>
      <c r="CF40" s="12" t="e">
        <f>#REF!</f>
        <v>#REF!</v>
      </c>
      <c r="CG40" s="12" t="e">
        <f>#REF!</f>
        <v>#REF!</v>
      </c>
      <c r="CH40" s="12" t="e">
        <f>#REF!</f>
        <v>#REF!</v>
      </c>
      <c r="CI40" s="12" t="e">
        <f>#REF!</f>
        <v>#REF!</v>
      </c>
      <c r="CJ40" s="12" t="e">
        <f>#REF!</f>
        <v>#REF!</v>
      </c>
      <c r="CK40" s="12" t="e">
        <f>#REF!</f>
        <v>#REF!</v>
      </c>
      <c r="CL40" s="12" t="e">
        <f>#REF!</f>
        <v>#REF!</v>
      </c>
      <c r="CM40" s="12" t="e">
        <f>#REF!</f>
        <v>#REF!</v>
      </c>
      <c r="CN40" s="12" t="e">
        <f>#REF!</f>
        <v>#REF!</v>
      </c>
      <c r="CO40" s="12" t="e">
        <f>#REF!</f>
        <v>#REF!</v>
      </c>
      <c r="CP40" s="12" t="e">
        <f>#REF!</f>
        <v>#REF!</v>
      </c>
      <c r="CQ40" s="12" t="e">
        <f>#REF!</f>
        <v>#REF!</v>
      </c>
      <c r="CS40" s="11" t="e">
        <f>#REF!</f>
        <v>#REF!</v>
      </c>
      <c r="CT40" s="12" t="e">
        <f>#REF!</f>
        <v>#REF!</v>
      </c>
      <c r="CU40" s="12" t="e">
        <f>#REF!</f>
        <v>#REF!</v>
      </c>
      <c r="CV40" s="12" t="e">
        <f>#REF!</f>
        <v>#REF!</v>
      </c>
      <c r="CW40" s="12" t="e">
        <f>#REF!</f>
        <v>#REF!</v>
      </c>
      <c r="CX40" s="12" t="e">
        <f>#REF!</f>
        <v>#REF!</v>
      </c>
      <c r="CY40" s="12" t="e">
        <f>#REF!</f>
        <v>#REF!</v>
      </c>
      <c r="CZ40" s="12" t="e">
        <f>#REF!</f>
        <v>#REF!</v>
      </c>
      <c r="DA40" s="12" t="e">
        <f>#REF!</f>
        <v>#REF!</v>
      </c>
      <c r="DB40" s="12" t="e">
        <f>#REF!</f>
        <v>#REF!</v>
      </c>
      <c r="DC40" s="12" t="e">
        <f>#REF!</f>
        <v>#REF!</v>
      </c>
      <c r="DD40" s="12" t="e">
        <f>#REF!</f>
        <v>#REF!</v>
      </c>
      <c r="DE40" s="12" t="e">
        <f>#REF!</f>
        <v>#REF!</v>
      </c>
      <c r="DF40" s="12" t="e">
        <f>#REF!</f>
        <v>#REF!</v>
      </c>
      <c r="DG40" s="12" t="e">
        <f>#REF!</f>
        <v>#REF!</v>
      </c>
      <c r="DH40" s="12" t="e">
        <f>#REF!</f>
        <v>#REF!</v>
      </c>
      <c r="DI40" s="12" t="e">
        <f>#REF!</f>
        <v>#REF!</v>
      </c>
      <c r="DJ40" s="12" t="e">
        <f>#REF!</f>
        <v>#REF!</v>
      </c>
      <c r="DL40" s="11" t="e">
        <f>#REF!</f>
        <v>#REF!</v>
      </c>
      <c r="DM40" s="12" t="e">
        <f>#REF!</f>
        <v>#REF!</v>
      </c>
      <c r="DN40" s="12" t="e">
        <f>#REF!</f>
        <v>#REF!</v>
      </c>
      <c r="DO40" s="12" t="e">
        <f>#REF!</f>
        <v>#REF!</v>
      </c>
      <c r="DP40" s="12" t="e">
        <f>#REF!</f>
        <v>#REF!</v>
      </c>
      <c r="DQ40" s="12" t="e">
        <f>#REF!</f>
        <v>#REF!</v>
      </c>
      <c r="DR40" s="12" t="e">
        <f>#REF!</f>
        <v>#REF!</v>
      </c>
      <c r="DS40" s="12" t="e">
        <f>#REF!</f>
        <v>#REF!</v>
      </c>
      <c r="DT40" s="12" t="e">
        <f>#REF!</f>
        <v>#REF!</v>
      </c>
      <c r="DU40" s="12" t="e">
        <f>#REF!</f>
        <v>#REF!</v>
      </c>
      <c r="DV40" s="12" t="e">
        <f>#REF!</f>
        <v>#REF!</v>
      </c>
      <c r="DW40" s="12" t="e">
        <f>#REF!</f>
        <v>#REF!</v>
      </c>
      <c r="DX40" s="12" t="e">
        <f>#REF!</f>
        <v>#REF!</v>
      </c>
      <c r="DY40" s="12" t="e">
        <f>#REF!</f>
        <v>#REF!</v>
      </c>
      <c r="DZ40" s="12" t="e">
        <f>#REF!</f>
        <v>#REF!</v>
      </c>
      <c r="EA40" s="12" t="e">
        <f>#REF!</f>
        <v>#REF!</v>
      </c>
      <c r="EB40" s="12" t="e">
        <f>#REF!</f>
        <v>#REF!</v>
      </c>
      <c r="EC40" s="12" t="e">
        <f>#REF!</f>
        <v>#REF!</v>
      </c>
      <c r="EE40" s="11" t="e">
        <f>#REF!</f>
        <v>#REF!</v>
      </c>
      <c r="EF40" s="12" t="e">
        <f>#REF!</f>
        <v>#REF!</v>
      </c>
      <c r="EG40" s="12" t="e">
        <f>#REF!</f>
        <v>#REF!</v>
      </c>
      <c r="EH40" s="12" t="e">
        <f>#REF!</f>
        <v>#REF!</v>
      </c>
      <c r="EI40" s="12" t="e">
        <f>#REF!</f>
        <v>#REF!</v>
      </c>
      <c r="EJ40" s="12" t="e">
        <f>#REF!</f>
        <v>#REF!</v>
      </c>
      <c r="EK40" s="12" t="e">
        <f>#REF!</f>
        <v>#REF!</v>
      </c>
      <c r="EL40" s="12" t="e">
        <f>#REF!</f>
        <v>#REF!</v>
      </c>
      <c r="EM40" s="12" t="e">
        <f>#REF!</f>
        <v>#REF!</v>
      </c>
      <c r="EN40" s="12" t="e">
        <f>#REF!</f>
        <v>#REF!</v>
      </c>
      <c r="EO40" s="12" t="e">
        <f>#REF!</f>
        <v>#REF!</v>
      </c>
      <c r="EP40" s="12" t="e">
        <f>#REF!</f>
        <v>#REF!</v>
      </c>
      <c r="EQ40" s="12" t="e">
        <f>#REF!</f>
        <v>#REF!</v>
      </c>
      <c r="ER40" s="12" t="e">
        <f>#REF!</f>
        <v>#REF!</v>
      </c>
      <c r="ES40" s="12" t="e">
        <f>#REF!</f>
        <v>#REF!</v>
      </c>
      <c r="ET40" s="12" t="e">
        <f>#REF!</f>
        <v>#REF!</v>
      </c>
      <c r="EU40" s="12" t="e">
        <f>#REF!</f>
        <v>#REF!</v>
      </c>
      <c r="EV40" s="12" t="e">
        <f>#REF!</f>
        <v>#REF!</v>
      </c>
      <c r="EX40" s="11" t="e">
        <f>#REF!</f>
        <v>#REF!</v>
      </c>
      <c r="EY40" s="12" t="e">
        <f>#REF!</f>
        <v>#REF!</v>
      </c>
      <c r="EZ40" s="12" t="e">
        <f>#REF!</f>
        <v>#REF!</v>
      </c>
      <c r="FA40" s="12" t="e">
        <f>#REF!</f>
        <v>#REF!</v>
      </c>
      <c r="FB40" s="12" t="e">
        <f>#REF!</f>
        <v>#REF!</v>
      </c>
      <c r="FC40" s="12" t="e">
        <f>#REF!</f>
        <v>#REF!</v>
      </c>
      <c r="FD40" s="12" t="e">
        <f>#REF!</f>
        <v>#REF!</v>
      </c>
      <c r="FE40" s="12" t="e">
        <f>#REF!</f>
        <v>#REF!</v>
      </c>
      <c r="FF40" s="12" t="e">
        <f>#REF!</f>
        <v>#REF!</v>
      </c>
      <c r="FG40" s="12" t="e">
        <f>#REF!</f>
        <v>#REF!</v>
      </c>
      <c r="FH40" s="12" t="e">
        <f>#REF!</f>
        <v>#REF!</v>
      </c>
      <c r="FI40" s="12" t="e">
        <f>#REF!</f>
        <v>#REF!</v>
      </c>
      <c r="FJ40" s="12" t="e">
        <f>#REF!</f>
        <v>#REF!</v>
      </c>
      <c r="FK40" s="12" t="e">
        <f>#REF!</f>
        <v>#REF!</v>
      </c>
      <c r="FL40" s="12" t="e">
        <f>#REF!</f>
        <v>#REF!</v>
      </c>
      <c r="FM40" s="12" t="e">
        <f>#REF!</f>
        <v>#REF!</v>
      </c>
      <c r="FN40" s="12" t="e">
        <f>#REF!</f>
        <v>#REF!</v>
      </c>
      <c r="FO40" s="12" t="e">
        <f>#REF!</f>
        <v>#REF!</v>
      </c>
      <c r="FQ40" s="11" t="e">
        <f>#REF!</f>
        <v>#REF!</v>
      </c>
      <c r="FR40" s="12" t="e">
        <f>#REF!</f>
        <v>#REF!</v>
      </c>
      <c r="FS40" s="12" t="e">
        <f>#REF!</f>
        <v>#REF!</v>
      </c>
      <c r="FT40" s="12" t="e">
        <f>#REF!</f>
        <v>#REF!</v>
      </c>
      <c r="FU40" s="12" t="e">
        <f>#REF!</f>
        <v>#REF!</v>
      </c>
      <c r="FV40" s="12" t="e">
        <f>#REF!</f>
        <v>#REF!</v>
      </c>
      <c r="FW40" s="12" t="e">
        <f>#REF!</f>
        <v>#REF!</v>
      </c>
      <c r="FX40" s="12" t="e">
        <f>#REF!</f>
        <v>#REF!</v>
      </c>
      <c r="FY40" s="12" t="e">
        <f>#REF!</f>
        <v>#REF!</v>
      </c>
      <c r="FZ40" s="12" t="e">
        <f>#REF!</f>
        <v>#REF!</v>
      </c>
      <c r="GA40" s="12" t="e">
        <f>#REF!</f>
        <v>#REF!</v>
      </c>
      <c r="GB40" s="12" t="e">
        <f>#REF!</f>
        <v>#REF!</v>
      </c>
      <c r="GC40" s="12" t="e">
        <f>#REF!</f>
        <v>#REF!</v>
      </c>
      <c r="GD40" s="12" t="e">
        <f>#REF!</f>
        <v>#REF!</v>
      </c>
      <c r="GE40" s="12" t="e">
        <f>#REF!</f>
        <v>#REF!</v>
      </c>
      <c r="GF40" s="12" t="e">
        <f>#REF!</f>
        <v>#REF!</v>
      </c>
      <c r="GG40" s="12" t="e">
        <f>#REF!</f>
        <v>#REF!</v>
      </c>
      <c r="GH40" s="12" t="e">
        <f>#REF!</f>
        <v>#REF!</v>
      </c>
      <c r="GJ40" s="11" t="e">
        <f>#REF!</f>
        <v>#REF!</v>
      </c>
      <c r="GK40" s="12" t="e">
        <f>#REF!</f>
        <v>#REF!</v>
      </c>
      <c r="GL40" s="12" t="e">
        <f>#REF!</f>
        <v>#REF!</v>
      </c>
      <c r="GM40" s="12" t="e">
        <f>#REF!</f>
        <v>#REF!</v>
      </c>
      <c r="GN40" s="12" t="e">
        <f>#REF!</f>
        <v>#REF!</v>
      </c>
      <c r="GO40" s="12" t="e">
        <f>#REF!</f>
        <v>#REF!</v>
      </c>
      <c r="GP40" s="12" t="e">
        <f>#REF!</f>
        <v>#REF!</v>
      </c>
      <c r="GQ40" s="12" t="e">
        <f>#REF!</f>
        <v>#REF!</v>
      </c>
      <c r="GR40" s="12" t="e">
        <f>#REF!</f>
        <v>#REF!</v>
      </c>
      <c r="GS40" s="12" t="e">
        <f>#REF!</f>
        <v>#REF!</v>
      </c>
      <c r="GT40" s="12" t="e">
        <f>#REF!</f>
        <v>#REF!</v>
      </c>
      <c r="GU40" s="12" t="e">
        <f>#REF!</f>
        <v>#REF!</v>
      </c>
      <c r="GV40" s="12" t="e">
        <f>#REF!</f>
        <v>#REF!</v>
      </c>
      <c r="GW40" s="12" t="e">
        <f>#REF!</f>
        <v>#REF!</v>
      </c>
      <c r="GX40" s="12" t="e">
        <f>#REF!</f>
        <v>#REF!</v>
      </c>
      <c r="GY40" s="12" t="e">
        <f>#REF!</f>
        <v>#REF!</v>
      </c>
      <c r="GZ40" s="12" t="e">
        <f>#REF!</f>
        <v>#REF!</v>
      </c>
      <c r="HA40" s="12" t="e">
        <f>#REF!</f>
        <v>#REF!</v>
      </c>
      <c r="HC40" s="11" t="e">
        <f>#REF!</f>
        <v>#REF!</v>
      </c>
      <c r="HD40" s="12" t="e">
        <f>#REF!</f>
        <v>#REF!</v>
      </c>
      <c r="HE40" s="12" t="e">
        <f>#REF!</f>
        <v>#REF!</v>
      </c>
      <c r="HF40" s="12" t="e">
        <f>#REF!</f>
        <v>#REF!</v>
      </c>
      <c r="HG40" s="12" t="e">
        <f>#REF!</f>
        <v>#REF!</v>
      </c>
      <c r="HH40" s="12" t="e">
        <f>#REF!</f>
        <v>#REF!</v>
      </c>
      <c r="HI40" s="12" t="e">
        <f>#REF!</f>
        <v>#REF!</v>
      </c>
      <c r="HJ40" s="12" t="e">
        <f>#REF!</f>
        <v>#REF!</v>
      </c>
      <c r="HK40" s="12" t="e">
        <f>#REF!</f>
        <v>#REF!</v>
      </c>
      <c r="HL40" s="12" t="e">
        <f>#REF!</f>
        <v>#REF!</v>
      </c>
      <c r="HM40" s="12" t="e">
        <f>#REF!</f>
        <v>#REF!</v>
      </c>
      <c r="HN40" s="12" t="e">
        <f>#REF!</f>
        <v>#REF!</v>
      </c>
      <c r="HO40" s="12" t="e">
        <f>#REF!</f>
        <v>#REF!</v>
      </c>
      <c r="HP40" s="12" t="e">
        <f>#REF!</f>
        <v>#REF!</v>
      </c>
      <c r="HQ40" s="12" t="e">
        <f>#REF!</f>
        <v>#REF!</v>
      </c>
      <c r="HR40" s="12" t="e">
        <f>#REF!</f>
        <v>#REF!</v>
      </c>
      <c r="HS40" s="12" t="e">
        <f>#REF!</f>
        <v>#REF!</v>
      </c>
      <c r="HT40" s="12" t="e">
        <f>#REF!</f>
        <v>#REF!</v>
      </c>
      <c r="HV40" s="11" t="e">
        <f>#REF!</f>
        <v>#REF!</v>
      </c>
      <c r="HW40" s="12" t="e">
        <f>#REF!</f>
        <v>#REF!</v>
      </c>
      <c r="HX40" s="12" t="e">
        <f>#REF!</f>
        <v>#REF!</v>
      </c>
      <c r="HY40" s="12" t="e">
        <f>#REF!</f>
        <v>#REF!</v>
      </c>
      <c r="HZ40" s="12" t="e">
        <f>#REF!</f>
        <v>#REF!</v>
      </c>
      <c r="IA40" s="12" t="e">
        <f>#REF!</f>
        <v>#REF!</v>
      </c>
      <c r="IB40" s="12" t="e">
        <f>#REF!</f>
        <v>#REF!</v>
      </c>
      <c r="IC40" s="12" t="e">
        <f>#REF!</f>
        <v>#REF!</v>
      </c>
      <c r="ID40" s="12" t="e">
        <f>#REF!</f>
        <v>#REF!</v>
      </c>
      <c r="IE40" s="12" t="e">
        <f>#REF!</f>
        <v>#REF!</v>
      </c>
      <c r="IF40" s="12" t="e">
        <f>#REF!</f>
        <v>#REF!</v>
      </c>
      <c r="IG40" s="12" t="e">
        <f>#REF!</f>
        <v>#REF!</v>
      </c>
      <c r="IH40" s="12" t="e">
        <f>#REF!</f>
        <v>#REF!</v>
      </c>
      <c r="II40" s="12" t="e">
        <f>#REF!</f>
        <v>#REF!</v>
      </c>
      <c r="IJ40" s="12" t="e">
        <f>#REF!</f>
        <v>#REF!</v>
      </c>
      <c r="IK40" s="12" t="e">
        <f>#REF!</f>
        <v>#REF!</v>
      </c>
      <c r="IL40" s="12" t="e">
        <f>#REF!</f>
        <v>#REF!</v>
      </c>
      <c r="IM40" s="12" t="e">
        <f>#REF!</f>
        <v>#REF!</v>
      </c>
      <c r="IO40" s="11" t="e">
        <f>#REF!</f>
        <v>#REF!</v>
      </c>
      <c r="IP40" s="12" t="e">
        <f>#REF!</f>
        <v>#REF!</v>
      </c>
      <c r="IQ40" s="12" t="e">
        <f>#REF!</f>
        <v>#REF!</v>
      </c>
      <c r="IR40" s="12" t="e">
        <f>#REF!</f>
        <v>#REF!</v>
      </c>
      <c r="IS40" s="12" t="e">
        <f>#REF!</f>
        <v>#REF!</v>
      </c>
      <c r="IT40" s="12" t="e">
        <f>#REF!</f>
        <v>#REF!</v>
      </c>
      <c r="IU40" s="12" t="e">
        <f>#REF!</f>
        <v>#REF!</v>
      </c>
      <c r="IV40" s="12" t="e">
        <f>#REF!</f>
        <v>#REF!</v>
      </c>
      <c r="IW40" s="12" t="e">
        <f>#REF!</f>
        <v>#REF!</v>
      </c>
      <c r="IX40" s="12" t="e">
        <f>#REF!</f>
        <v>#REF!</v>
      </c>
      <c r="IY40" s="12" t="e">
        <f>#REF!</f>
        <v>#REF!</v>
      </c>
      <c r="IZ40" s="12" t="e">
        <f>#REF!</f>
        <v>#REF!</v>
      </c>
      <c r="JA40" s="12" t="e">
        <f>#REF!</f>
        <v>#REF!</v>
      </c>
      <c r="JB40" s="12" t="e">
        <f>#REF!</f>
        <v>#REF!</v>
      </c>
      <c r="JC40" s="12" t="e">
        <f>#REF!</f>
        <v>#REF!</v>
      </c>
      <c r="JD40" s="12" t="e">
        <f>#REF!</f>
        <v>#REF!</v>
      </c>
      <c r="JE40" s="12" t="e">
        <f>#REF!</f>
        <v>#REF!</v>
      </c>
      <c r="JF40" s="12" t="e">
        <f>#REF!</f>
        <v>#REF!</v>
      </c>
      <c r="JH40" s="11" t="e">
        <f>#REF!</f>
        <v>#REF!</v>
      </c>
      <c r="JI40" s="12" t="e">
        <f>#REF!</f>
        <v>#REF!</v>
      </c>
      <c r="JJ40" s="12" t="e">
        <f>#REF!</f>
        <v>#REF!</v>
      </c>
      <c r="JK40" s="12" t="e">
        <f>#REF!</f>
        <v>#REF!</v>
      </c>
      <c r="JL40" s="12" t="e">
        <f>#REF!</f>
        <v>#REF!</v>
      </c>
      <c r="JM40" s="12" t="e">
        <f>#REF!</f>
        <v>#REF!</v>
      </c>
      <c r="JN40" s="12" t="e">
        <f>#REF!</f>
        <v>#REF!</v>
      </c>
      <c r="JO40" s="12" t="e">
        <f>#REF!</f>
        <v>#REF!</v>
      </c>
      <c r="JP40" s="12" t="e">
        <f>#REF!</f>
        <v>#REF!</v>
      </c>
      <c r="JQ40" s="12" t="e">
        <f>#REF!</f>
        <v>#REF!</v>
      </c>
      <c r="JR40" s="12" t="e">
        <f>#REF!</f>
        <v>#REF!</v>
      </c>
      <c r="JS40" s="12" t="e">
        <f>#REF!</f>
        <v>#REF!</v>
      </c>
      <c r="JT40" s="12" t="e">
        <f>#REF!</f>
        <v>#REF!</v>
      </c>
      <c r="JU40" s="12" t="e">
        <f>#REF!</f>
        <v>#REF!</v>
      </c>
      <c r="JV40" s="12" t="e">
        <f>#REF!</f>
        <v>#REF!</v>
      </c>
      <c r="JW40" s="12" t="e">
        <f>#REF!</f>
        <v>#REF!</v>
      </c>
      <c r="JX40" s="12" t="e">
        <f>#REF!</f>
        <v>#REF!</v>
      </c>
      <c r="JY40" s="12" t="e">
        <f>#REF!</f>
        <v>#REF!</v>
      </c>
    </row>
    <row r="41" spans="2:285" x14ac:dyDescent="0.25">
      <c r="B41" s="11" t="e">
        <f>#REF!</f>
        <v>#REF!</v>
      </c>
      <c r="C41" s="12" t="e">
        <f>#REF!</f>
        <v>#REF!</v>
      </c>
      <c r="D41" s="12" t="e">
        <f>#REF!</f>
        <v>#REF!</v>
      </c>
      <c r="E41" s="12" t="e">
        <f>#REF!</f>
        <v>#REF!</v>
      </c>
      <c r="F41" s="12" t="e">
        <f>#REF!</f>
        <v>#REF!</v>
      </c>
      <c r="G41" s="12" t="e">
        <f>#REF!</f>
        <v>#REF!</v>
      </c>
      <c r="H41" s="12" t="e">
        <f>#REF!</f>
        <v>#REF!</v>
      </c>
      <c r="I41" s="12" t="e">
        <f>#REF!</f>
        <v>#REF!</v>
      </c>
      <c r="J41" s="12" t="e">
        <f>#REF!</f>
        <v>#REF!</v>
      </c>
      <c r="K41" s="12" t="e">
        <f>#REF!</f>
        <v>#REF!</v>
      </c>
      <c r="L41" s="12" t="e">
        <f>#REF!</f>
        <v>#REF!</v>
      </c>
      <c r="M41" s="12" t="e">
        <f>#REF!</f>
        <v>#REF!</v>
      </c>
      <c r="N41" s="12" t="e">
        <f>#REF!</f>
        <v>#REF!</v>
      </c>
      <c r="O41" s="12" t="e">
        <f>#REF!</f>
        <v>#REF!</v>
      </c>
      <c r="P41" s="12" t="e">
        <f>#REF!</f>
        <v>#REF!</v>
      </c>
      <c r="Q41" s="12" t="e">
        <f>#REF!</f>
        <v>#REF!</v>
      </c>
      <c r="R41" s="12" t="e">
        <f>#REF!</f>
        <v>#REF!</v>
      </c>
      <c r="S41" s="12" t="e">
        <f>#REF!</f>
        <v>#REF!</v>
      </c>
      <c r="U41" s="11" t="e">
        <f>#REF!</f>
        <v>#REF!</v>
      </c>
      <c r="V41" s="12" t="e">
        <f>#REF!</f>
        <v>#REF!</v>
      </c>
      <c r="W41" s="12" t="e">
        <f>#REF!</f>
        <v>#REF!</v>
      </c>
      <c r="X41" s="12" t="e">
        <f>#REF!</f>
        <v>#REF!</v>
      </c>
      <c r="Y41" s="12" t="e">
        <f>#REF!</f>
        <v>#REF!</v>
      </c>
      <c r="Z41" s="12" t="e">
        <f>#REF!</f>
        <v>#REF!</v>
      </c>
      <c r="AA41" s="12" t="e">
        <f>#REF!</f>
        <v>#REF!</v>
      </c>
      <c r="AB41" s="12" t="e">
        <f>#REF!</f>
        <v>#REF!</v>
      </c>
      <c r="AC41" s="12" t="e">
        <f>#REF!</f>
        <v>#REF!</v>
      </c>
      <c r="AD41" s="12" t="e">
        <f>#REF!</f>
        <v>#REF!</v>
      </c>
      <c r="AE41" s="12" t="e">
        <f>#REF!</f>
        <v>#REF!</v>
      </c>
      <c r="AF41" s="12" t="e">
        <f>#REF!</f>
        <v>#REF!</v>
      </c>
      <c r="AG41" s="12" t="e">
        <f>#REF!</f>
        <v>#REF!</v>
      </c>
      <c r="AH41" s="12" t="e">
        <f>#REF!</f>
        <v>#REF!</v>
      </c>
      <c r="AI41" s="12" t="e">
        <f>#REF!</f>
        <v>#REF!</v>
      </c>
      <c r="AJ41" s="12" t="e">
        <f>#REF!</f>
        <v>#REF!</v>
      </c>
      <c r="AK41" s="12" t="e">
        <f>#REF!</f>
        <v>#REF!</v>
      </c>
      <c r="AL41" s="12" t="e">
        <f>#REF!</f>
        <v>#REF!</v>
      </c>
      <c r="AN41" s="11" t="e">
        <f>#REF!</f>
        <v>#REF!</v>
      </c>
      <c r="AO41" s="12" t="e">
        <f>#REF!</f>
        <v>#REF!</v>
      </c>
      <c r="AP41" s="12" t="e">
        <f>#REF!</f>
        <v>#REF!</v>
      </c>
      <c r="AQ41" s="12" t="e">
        <f>#REF!</f>
        <v>#REF!</v>
      </c>
      <c r="AR41" s="12" t="e">
        <f>#REF!</f>
        <v>#REF!</v>
      </c>
      <c r="AS41" s="12" t="e">
        <f>#REF!</f>
        <v>#REF!</v>
      </c>
      <c r="AT41" s="12" t="e">
        <f>#REF!</f>
        <v>#REF!</v>
      </c>
      <c r="AU41" s="12" t="e">
        <f>#REF!</f>
        <v>#REF!</v>
      </c>
      <c r="AV41" s="12" t="e">
        <f>#REF!</f>
        <v>#REF!</v>
      </c>
      <c r="AW41" s="12" t="e">
        <f>#REF!</f>
        <v>#REF!</v>
      </c>
      <c r="AX41" s="12" t="e">
        <f>#REF!</f>
        <v>#REF!</v>
      </c>
      <c r="AY41" s="12" t="e">
        <f>#REF!</f>
        <v>#REF!</v>
      </c>
      <c r="AZ41" s="12" t="e">
        <f>#REF!</f>
        <v>#REF!</v>
      </c>
      <c r="BA41" s="12" t="e">
        <f>#REF!</f>
        <v>#REF!</v>
      </c>
      <c r="BB41" s="12" t="e">
        <f>#REF!</f>
        <v>#REF!</v>
      </c>
      <c r="BC41" s="12" t="e">
        <f>#REF!</f>
        <v>#REF!</v>
      </c>
      <c r="BD41" s="12" t="e">
        <f>#REF!</f>
        <v>#REF!</v>
      </c>
      <c r="BE41" s="12" t="e">
        <f>#REF!</f>
        <v>#REF!</v>
      </c>
      <c r="BG41" s="11" t="e">
        <f>#REF!</f>
        <v>#REF!</v>
      </c>
      <c r="BH41" s="12" t="e">
        <f>#REF!</f>
        <v>#REF!</v>
      </c>
      <c r="BI41" s="12" t="e">
        <f>#REF!</f>
        <v>#REF!</v>
      </c>
      <c r="BJ41" s="12" t="e">
        <f>#REF!</f>
        <v>#REF!</v>
      </c>
      <c r="BK41" s="12" t="e">
        <f>#REF!</f>
        <v>#REF!</v>
      </c>
      <c r="BL41" s="12" t="e">
        <f>#REF!</f>
        <v>#REF!</v>
      </c>
      <c r="BM41" s="12" t="e">
        <f>#REF!</f>
        <v>#REF!</v>
      </c>
      <c r="BN41" s="12" t="e">
        <f>#REF!</f>
        <v>#REF!</v>
      </c>
      <c r="BO41" s="12" t="e">
        <f>#REF!</f>
        <v>#REF!</v>
      </c>
      <c r="BP41" s="12" t="e">
        <f>#REF!</f>
        <v>#REF!</v>
      </c>
      <c r="BQ41" s="12" t="e">
        <f>#REF!</f>
        <v>#REF!</v>
      </c>
      <c r="BR41" s="12" t="e">
        <f>#REF!</f>
        <v>#REF!</v>
      </c>
      <c r="BS41" s="12" t="e">
        <f>#REF!</f>
        <v>#REF!</v>
      </c>
      <c r="BT41" s="12" t="e">
        <f>#REF!</f>
        <v>#REF!</v>
      </c>
      <c r="BU41" s="12" t="e">
        <f>#REF!</f>
        <v>#REF!</v>
      </c>
      <c r="BV41" s="12" t="e">
        <f>#REF!</f>
        <v>#REF!</v>
      </c>
      <c r="BW41" s="12" t="e">
        <f>#REF!</f>
        <v>#REF!</v>
      </c>
      <c r="BX41" s="12" t="e">
        <f>#REF!</f>
        <v>#REF!</v>
      </c>
      <c r="BZ41" s="11" t="e">
        <f>#REF!</f>
        <v>#REF!</v>
      </c>
      <c r="CA41" s="12" t="e">
        <f>#REF!</f>
        <v>#REF!</v>
      </c>
      <c r="CB41" s="12" t="e">
        <f>#REF!</f>
        <v>#REF!</v>
      </c>
      <c r="CC41" s="12" t="e">
        <f>#REF!</f>
        <v>#REF!</v>
      </c>
      <c r="CD41" s="12" t="e">
        <f>#REF!</f>
        <v>#REF!</v>
      </c>
      <c r="CE41" s="12" t="e">
        <f>#REF!</f>
        <v>#REF!</v>
      </c>
      <c r="CF41" s="12" t="e">
        <f>#REF!</f>
        <v>#REF!</v>
      </c>
      <c r="CG41" s="12" t="e">
        <f>#REF!</f>
        <v>#REF!</v>
      </c>
      <c r="CH41" s="12" t="e">
        <f>#REF!</f>
        <v>#REF!</v>
      </c>
      <c r="CI41" s="12" t="e">
        <f>#REF!</f>
        <v>#REF!</v>
      </c>
      <c r="CJ41" s="12" t="e">
        <f>#REF!</f>
        <v>#REF!</v>
      </c>
      <c r="CK41" s="12" t="e">
        <f>#REF!</f>
        <v>#REF!</v>
      </c>
      <c r="CL41" s="12" t="e">
        <f>#REF!</f>
        <v>#REF!</v>
      </c>
      <c r="CM41" s="12" t="e">
        <f>#REF!</f>
        <v>#REF!</v>
      </c>
      <c r="CN41" s="12" t="e">
        <f>#REF!</f>
        <v>#REF!</v>
      </c>
      <c r="CO41" s="12" t="e">
        <f>#REF!</f>
        <v>#REF!</v>
      </c>
      <c r="CP41" s="12" t="e">
        <f>#REF!</f>
        <v>#REF!</v>
      </c>
      <c r="CQ41" s="12" t="e">
        <f>#REF!</f>
        <v>#REF!</v>
      </c>
      <c r="CS41" s="11" t="e">
        <f>#REF!</f>
        <v>#REF!</v>
      </c>
      <c r="CT41" s="12" t="e">
        <f>#REF!</f>
        <v>#REF!</v>
      </c>
      <c r="CU41" s="12" t="e">
        <f>#REF!</f>
        <v>#REF!</v>
      </c>
      <c r="CV41" s="12" t="e">
        <f>#REF!</f>
        <v>#REF!</v>
      </c>
      <c r="CW41" s="12" t="e">
        <f>#REF!</f>
        <v>#REF!</v>
      </c>
      <c r="CX41" s="12" t="e">
        <f>#REF!</f>
        <v>#REF!</v>
      </c>
      <c r="CY41" s="12" t="e">
        <f>#REF!</f>
        <v>#REF!</v>
      </c>
      <c r="CZ41" s="12" t="e">
        <f>#REF!</f>
        <v>#REF!</v>
      </c>
      <c r="DA41" s="12" t="e">
        <f>#REF!</f>
        <v>#REF!</v>
      </c>
      <c r="DB41" s="12" t="e">
        <f>#REF!</f>
        <v>#REF!</v>
      </c>
      <c r="DC41" s="12" t="e">
        <f>#REF!</f>
        <v>#REF!</v>
      </c>
      <c r="DD41" s="12" t="e">
        <f>#REF!</f>
        <v>#REF!</v>
      </c>
      <c r="DE41" s="12" t="e">
        <f>#REF!</f>
        <v>#REF!</v>
      </c>
      <c r="DF41" s="12" t="e">
        <f>#REF!</f>
        <v>#REF!</v>
      </c>
      <c r="DG41" s="12" t="e">
        <f>#REF!</f>
        <v>#REF!</v>
      </c>
      <c r="DH41" s="12" t="e">
        <f>#REF!</f>
        <v>#REF!</v>
      </c>
      <c r="DI41" s="12" t="e">
        <f>#REF!</f>
        <v>#REF!</v>
      </c>
      <c r="DJ41" s="12" t="e">
        <f>#REF!</f>
        <v>#REF!</v>
      </c>
      <c r="DL41" s="11" t="e">
        <f>#REF!</f>
        <v>#REF!</v>
      </c>
      <c r="DM41" s="12" t="e">
        <f>#REF!</f>
        <v>#REF!</v>
      </c>
      <c r="DN41" s="12" t="e">
        <f>#REF!</f>
        <v>#REF!</v>
      </c>
      <c r="DO41" s="12" t="e">
        <f>#REF!</f>
        <v>#REF!</v>
      </c>
      <c r="DP41" s="12" t="e">
        <f>#REF!</f>
        <v>#REF!</v>
      </c>
      <c r="DQ41" s="12" t="e">
        <f>#REF!</f>
        <v>#REF!</v>
      </c>
      <c r="DR41" s="12" t="e">
        <f>#REF!</f>
        <v>#REF!</v>
      </c>
      <c r="DS41" s="12" t="e">
        <f>#REF!</f>
        <v>#REF!</v>
      </c>
      <c r="DT41" s="12" t="e">
        <f>#REF!</f>
        <v>#REF!</v>
      </c>
      <c r="DU41" s="12" t="e">
        <f>#REF!</f>
        <v>#REF!</v>
      </c>
      <c r="DV41" s="12" t="e">
        <f>#REF!</f>
        <v>#REF!</v>
      </c>
      <c r="DW41" s="12" t="e">
        <f>#REF!</f>
        <v>#REF!</v>
      </c>
      <c r="DX41" s="12" t="e">
        <f>#REF!</f>
        <v>#REF!</v>
      </c>
      <c r="DY41" s="12" t="e">
        <f>#REF!</f>
        <v>#REF!</v>
      </c>
      <c r="DZ41" s="12" t="e">
        <f>#REF!</f>
        <v>#REF!</v>
      </c>
      <c r="EA41" s="12" t="e">
        <f>#REF!</f>
        <v>#REF!</v>
      </c>
      <c r="EB41" s="12" t="e">
        <f>#REF!</f>
        <v>#REF!</v>
      </c>
      <c r="EC41" s="12" t="e">
        <f>#REF!</f>
        <v>#REF!</v>
      </c>
      <c r="EE41" s="11" t="e">
        <f>#REF!</f>
        <v>#REF!</v>
      </c>
      <c r="EF41" s="12" t="e">
        <f>#REF!</f>
        <v>#REF!</v>
      </c>
      <c r="EG41" s="12" t="e">
        <f>#REF!</f>
        <v>#REF!</v>
      </c>
      <c r="EH41" s="12" t="e">
        <f>#REF!</f>
        <v>#REF!</v>
      </c>
      <c r="EI41" s="12" t="e">
        <f>#REF!</f>
        <v>#REF!</v>
      </c>
      <c r="EJ41" s="12" t="e">
        <f>#REF!</f>
        <v>#REF!</v>
      </c>
      <c r="EK41" s="12" t="e">
        <f>#REF!</f>
        <v>#REF!</v>
      </c>
      <c r="EL41" s="12" t="e">
        <f>#REF!</f>
        <v>#REF!</v>
      </c>
      <c r="EM41" s="12" t="e">
        <f>#REF!</f>
        <v>#REF!</v>
      </c>
      <c r="EN41" s="12" t="e">
        <f>#REF!</f>
        <v>#REF!</v>
      </c>
      <c r="EO41" s="12" t="e">
        <f>#REF!</f>
        <v>#REF!</v>
      </c>
      <c r="EP41" s="12" t="e">
        <f>#REF!</f>
        <v>#REF!</v>
      </c>
      <c r="EQ41" s="12" t="e">
        <f>#REF!</f>
        <v>#REF!</v>
      </c>
      <c r="ER41" s="12" t="e">
        <f>#REF!</f>
        <v>#REF!</v>
      </c>
      <c r="ES41" s="12" t="e">
        <f>#REF!</f>
        <v>#REF!</v>
      </c>
      <c r="ET41" s="12" t="e">
        <f>#REF!</f>
        <v>#REF!</v>
      </c>
      <c r="EU41" s="12" t="e">
        <f>#REF!</f>
        <v>#REF!</v>
      </c>
      <c r="EV41" s="12" t="e">
        <f>#REF!</f>
        <v>#REF!</v>
      </c>
      <c r="EX41" s="11" t="e">
        <f>#REF!</f>
        <v>#REF!</v>
      </c>
      <c r="EY41" s="12" t="e">
        <f>#REF!</f>
        <v>#REF!</v>
      </c>
      <c r="EZ41" s="12" t="e">
        <f>#REF!</f>
        <v>#REF!</v>
      </c>
      <c r="FA41" s="12" t="e">
        <f>#REF!</f>
        <v>#REF!</v>
      </c>
      <c r="FB41" s="12" t="e">
        <f>#REF!</f>
        <v>#REF!</v>
      </c>
      <c r="FC41" s="12" t="e">
        <f>#REF!</f>
        <v>#REF!</v>
      </c>
      <c r="FD41" s="12" t="e">
        <f>#REF!</f>
        <v>#REF!</v>
      </c>
      <c r="FE41" s="12" t="e">
        <f>#REF!</f>
        <v>#REF!</v>
      </c>
      <c r="FF41" s="12" t="e">
        <f>#REF!</f>
        <v>#REF!</v>
      </c>
      <c r="FG41" s="12" t="e">
        <f>#REF!</f>
        <v>#REF!</v>
      </c>
      <c r="FH41" s="12" t="e">
        <f>#REF!</f>
        <v>#REF!</v>
      </c>
      <c r="FI41" s="12" t="e">
        <f>#REF!</f>
        <v>#REF!</v>
      </c>
      <c r="FJ41" s="12" t="e">
        <f>#REF!</f>
        <v>#REF!</v>
      </c>
      <c r="FK41" s="12" t="e">
        <f>#REF!</f>
        <v>#REF!</v>
      </c>
      <c r="FL41" s="12" t="e">
        <f>#REF!</f>
        <v>#REF!</v>
      </c>
      <c r="FM41" s="12" t="e">
        <f>#REF!</f>
        <v>#REF!</v>
      </c>
      <c r="FN41" s="12" t="e">
        <f>#REF!</f>
        <v>#REF!</v>
      </c>
      <c r="FO41" s="12" t="e">
        <f>#REF!</f>
        <v>#REF!</v>
      </c>
      <c r="FQ41" s="11" t="e">
        <f>#REF!</f>
        <v>#REF!</v>
      </c>
      <c r="FR41" s="12" t="e">
        <f>#REF!</f>
        <v>#REF!</v>
      </c>
      <c r="FS41" s="12" t="e">
        <f>#REF!</f>
        <v>#REF!</v>
      </c>
      <c r="FT41" s="12" t="e">
        <f>#REF!</f>
        <v>#REF!</v>
      </c>
      <c r="FU41" s="12" t="e">
        <f>#REF!</f>
        <v>#REF!</v>
      </c>
      <c r="FV41" s="12" t="e">
        <f>#REF!</f>
        <v>#REF!</v>
      </c>
      <c r="FW41" s="12" t="e">
        <f>#REF!</f>
        <v>#REF!</v>
      </c>
      <c r="FX41" s="12" t="e">
        <f>#REF!</f>
        <v>#REF!</v>
      </c>
      <c r="FY41" s="12" t="e">
        <f>#REF!</f>
        <v>#REF!</v>
      </c>
      <c r="FZ41" s="12" t="e">
        <f>#REF!</f>
        <v>#REF!</v>
      </c>
      <c r="GA41" s="12" t="e">
        <f>#REF!</f>
        <v>#REF!</v>
      </c>
      <c r="GB41" s="12" t="e">
        <f>#REF!</f>
        <v>#REF!</v>
      </c>
      <c r="GC41" s="12" t="e">
        <f>#REF!</f>
        <v>#REF!</v>
      </c>
      <c r="GD41" s="12" t="e">
        <f>#REF!</f>
        <v>#REF!</v>
      </c>
      <c r="GE41" s="12" t="e">
        <f>#REF!</f>
        <v>#REF!</v>
      </c>
      <c r="GF41" s="12" t="e">
        <f>#REF!</f>
        <v>#REF!</v>
      </c>
      <c r="GG41" s="12" t="e">
        <f>#REF!</f>
        <v>#REF!</v>
      </c>
      <c r="GH41" s="12" t="e">
        <f>#REF!</f>
        <v>#REF!</v>
      </c>
      <c r="GJ41" s="11" t="e">
        <f>#REF!</f>
        <v>#REF!</v>
      </c>
      <c r="GK41" s="12" t="e">
        <f>#REF!</f>
        <v>#REF!</v>
      </c>
      <c r="GL41" s="12" t="e">
        <f>#REF!</f>
        <v>#REF!</v>
      </c>
      <c r="GM41" s="12" t="e">
        <f>#REF!</f>
        <v>#REF!</v>
      </c>
      <c r="GN41" s="12" t="e">
        <f>#REF!</f>
        <v>#REF!</v>
      </c>
      <c r="GO41" s="12" t="e">
        <f>#REF!</f>
        <v>#REF!</v>
      </c>
      <c r="GP41" s="12" t="e">
        <f>#REF!</f>
        <v>#REF!</v>
      </c>
      <c r="GQ41" s="12" t="e">
        <f>#REF!</f>
        <v>#REF!</v>
      </c>
      <c r="GR41" s="12" t="e">
        <f>#REF!</f>
        <v>#REF!</v>
      </c>
      <c r="GS41" s="12" t="e">
        <f>#REF!</f>
        <v>#REF!</v>
      </c>
      <c r="GT41" s="12" t="e">
        <f>#REF!</f>
        <v>#REF!</v>
      </c>
      <c r="GU41" s="12" t="e">
        <f>#REF!</f>
        <v>#REF!</v>
      </c>
      <c r="GV41" s="12" t="e">
        <f>#REF!</f>
        <v>#REF!</v>
      </c>
      <c r="GW41" s="12" t="e">
        <f>#REF!</f>
        <v>#REF!</v>
      </c>
      <c r="GX41" s="12" t="e">
        <f>#REF!</f>
        <v>#REF!</v>
      </c>
      <c r="GY41" s="12" t="e">
        <f>#REF!</f>
        <v>#REF!</v>
      </c>
      <c r="GZ41" s="12" t="e">
        <f>#REF!</f>
        <v>#REF!</v>
      </c>
      <c r="HA41" s="12" t="e">
        <f>#REF!</f>
        <v>#REF!</v>
      </c>
      <c r="HC41" s="11" t="e">
        <f>#REF!</f>
        <v>#REF!</v>
      </c>
      <c r="HD41" s="12" t="e">
        <f>#REF!</f>
        <v>#REF!</v>
      </c>
      <c r="HE41" s="12" t="e">
        <f>#REF!</f>
        <v>#REF!</v>
      </c>
      <c r="HF41" s="12" t="e">
        <f>#REF!</f>
        <v>#REF!</v>
      </c>
      <c r="HG41" s="12" t="e">
        <f>#REF!</f>
        <v>#REF!</v>
      </c>
      <c r="HH41" s="12" t="e">
        <f>#REF!</f>
        <v>#REF!</v>
      </c>
      <c r="HI41" s="12" t="e">
        <f>#REF!</f>
        <v>#REF!</v>
      </c>
      <c r="HJ41" s="12" t="e">
        <f>#REF!</f>
        <v>#REF!</v>
      </c>
      <c r="HK41" s="12" t="e">
        <f>#REF!</f>
        <v>#REF!</v>
      </c>
      <c r="HL41" s="12" t="e">
        <f>#REF!</f>
        <v>#REF!</v>
      </c>
      <c r="HM41" s="12" t="e">
        <f>#REF!</f>
        <v>#REF!</v>
      </c>
      <c r="HN41" s="12" t="e">
        <f>#REF!</f>
        <v>#REF!</v>
      </c>
      <c r="HO41" s="12" t="e">
        <f>#REF!</f>
        <v>#REF!</v>
      </c>
      <c r="HP41" s="12" t="e">
        <f>#REF!</f>
        <v>#REF!</v>
      </c>
      <c r="HQ41" s="12" t="e">
        <f>#REF!</f>
        <v>#REF!</v>
      </c>
      <c r="HR41" s="12" t="e">
        <f>#REF!</f>
        <v>#REF!</v>
      </c>
      <c r="HS41" s="12" t="e">
        <f>#REF!</f>
        <v>#REF!</v>
      </c>
      <c r="HT41" s="12" t="e">
        <f>#REF!</f>
        <v>#REF!</v>
      </c>
      <c r="HV41" s="11" t="e">
        <f>#REF!</f>
        <v>#REF!</v>
      </c>
      <c r="HW41" s="12" t="e">
        <f>#REF!</f>
        <v>#REF!</v>
      </c>
      <c r="HX41" s="12" t="e">
        <f>#REF!</f>
        <v>#REF!</v>
      </c>
      <c r="HY41" s="12" t="e">
        <f>#REF!</f>
        <v>#REF!</v>
      </c>
      <c r="HZ41" s="12" t="e">
        <f>#REF!</f>
        <v>#REF!</v>
      </c>
      <c r="IA41" s="12" t="e">
        <f>#REF!</f>
        <v>#REF!</v>
      </c>
      <c r="IB41" s="12" t="e">
        <f>#REF!</f>
        <v>#REF!</v>
      </c>
      <c r="IC41" s="12" t="e">
        <f>#REF!</f>
        <v>#REF!</v>
      </c>
      <c r="ID41" s="12" t="e">
        <f>#REF!</f>
        <v>#REF!</v>
      </c>
      <c r="IE41" s="12" t="e">
        <f>#REF!</f>
        <v>#REF!</v>
      </c>
      <c r="IF41" s="12" t="e">
        <f>#REF!</f>
        <v>#REF!</v>
      </c>
      <c r="IG41" s="12" t="e">
        <f>#REF!</f>
        <v>#REF!</v>
      </c>
      <c r="IH41" s="12" t="e">
        <f>#REF!</f>
        <v>#REF!</v>
      </c>
      <c r="II41" s="12" t="e">
        <f>#REF!</f>
        <v>#REF!</v>
      </c>
      <c r="IJ41" s="12" t="e">
        <f>#REF!</f>
        <v>#REF!</v>
      </c>
      <c r="IK41" s="12" t="e">
        <f>#REF!</f>
        <v>#REF!</v>
      </c>
      <c r="IL41" s="12" t="e">
        <f>#REF!</f>
        <v>#REF!</v>
      </c>
      <c r="IM41" s="12" t="e">
        <f>#REF!</f>
        <v>#REF!</v>
      </c>
      <c r="IO41" s="11" t="e">
        <f>#REF!</f>
        <v>#REF!</v>
      </c>
      <c r="IP41" s="12" t="e">
        <f>#REF!</f>
        <v>#REF!</v>
      </c>
      <c r="IQ41" s="12" t="e">
        <f>#REF!</f>
        <v>#REF!</v>
      </c>
      <c r="IR41" s="12" t="e">
        <f>#REF!</f>
        <v>#REF!</v>
      </c>
      <c r="IS41" s="12" t="e">
        <f>#REF!</f>
        <v>#REF!</v>
      </c>
      <c r="IT41" s="12" t="e">
        <f>#REF!</f>
        <v>#REF!</v>
      </c>
      <c r="IU41" s="12" t="e">
        <f>#REF!</f>
        <v>#REF!</v>
      </c>
      <c r="IV41" s="12" t="e">
        <f>#REF!</f>
        <v>#REF!</v>
      </c>
      <c r="IW41" s="12" t="e">
        <f>#REF!</f>
        <v>#REF!</v>
      </c>
      <c r="IX41" s="12" t="e">
        <f>#REF!</f>
        <v>#REF!</v>
      </c>
      <c r="IY41" s="12" t="e">
        <f>#REF!</f>
        <v>#REF!</v>
      </c>
      <c r="IZ41" s="12" t="e">
        <f>#REF!</f>
        <v>#REF!</v>
      </c>
      <c r="JA41" s="12" t="e">
        <f>#REF!</f>
        <v>#REF!</v>
      </c>
      <c r="JB41" s="12" t="e">
        <f>#REF!</f>
        <v>#REF!</v>
      </c>
      <c r="JC41" s="12" t="e">
        <f>#REF!</f>
        <v>#REF!</v>
      </c>
      <c r="JD41" s="12" t="e">
        <f>#REF!</f>
        <v>#REF!</v>
      </c>
      <c r="JE41" s="12" t="e">
        <f>#REF!</f>
        <v>#REF!</v>
      </c>
      <c r="JF41" s="12" t="e">
        <f>#REF!</f>
        <v>#REF!</v>
      </c>
      <c r="JH41" s="11" t="e">
        <f>#REF!</f>
        <v>#REF!</v>
      </c>
      <c r="JI41" s="12" t="e">
        <f>#REF!</f>
        <v>#REF!</v>
      </c>
      <c r="JJ41" s="12" t="e">
        <f>#REF!</f>
        <v>#REF!</v>
      </c>
      <c r="JK41" s="12" t="e">
        <f>#REF!</f>
        <v>#REF!</v>
      </c>
      <c r="JL41" s="12" t="e">
        <f>#REF!</f>
        <v>#REF!</v>
      </c>
      <c r="JM41" s="12" t="e">
        <f>#REF!</f>
        <v>#REF!</v>
      </c>
      <c r="JN41" s="12" t="e">
        <f>#REF!</f>
        <v>#REF!</v>
      </c>
      <c r="JO41" s="12" t="e">
        <f>#REF!</f>
        <v>#REF!</v>
      </c>
      <c r="JP41" s="12" t="e">
        <f>#REF!</f>
        <v>#REF!</v>
      </c>
      <c r="JQ41" s="12" t="e">
        <f>#REF!</f>
        <v>#REF!</v>
      </c>
      <c r="JR41" s="12" t="e">
        <f>#REF!</f>
        <v>#REF!</v>
      </c>
      <c r="JS41" s="12" t="e">
        <f>#REF!</f>
        <v>#REF!</v>
      </c>
      <c r="JT41" s="12" t="e">
        <f>#REF!</f>
        <v>#REF!</v>
      </c>
      <c r="JU41" s="12" t="e">
        <f>#REF!</f>
        <v>#REF!</v>
      </c>
      <c r="JV41" s="12" t="e">
        <f>#REF!</f>
        <v>#REF!</v>
      </c>
      <c r="JW41" s="12" t="e">
        <f>#REF!</f>
        <v>#REF!</v>
      </c>
      <c r="JX41" s="12" t="e">
        <f>#REF!</f>
        <v>#REF!</v>
      </c>
      <c r="JY41" s="12" t="e">
        <f>#REF!</f>
        <v>#REF!</v>
      </c>
    </row>
    <row r="42" spans="2:285" x14ac:dyDescent="0.25">
      <c r="B42" s="11" t="e">
        <f>#REF!</f>
        <v>#REF!</v>
      </c>
      <c r="C42" s="12" t="e">
        <f>#REF!</f>
        <v>#REF!</v>
      </c>
      <c r="D42" s="12" t="e">
        <f>#REF!</f>
        <v>#REF!</v>
      </c>
      <c r="E42" s="12" t="e">
        <f>#REF!</f>
        <v>#REF!</v>
      </c>
      <c r="F42" s="12" t="e">
        <f>#REF!</f>
        <v>#REF!</v>
      </c>
      <c r="G42" s="12" t="e">
        <f>#REF!</f>
        <v>#REF!</v>
      </c>
      <c r="H42" s="12" t="e">
        <f>#REF!</f>
        <v>#REF!</v>
      </c>
      <c r="I42" s="12" t="e">
        <f>#REF!</f>
        <v>#REF!</v>
      </c>
      <c r="J42" s="12" t="e">
        <f>#REF!</f>
        <v>#REF!</v>
      </c>
      <c r="K42" s="12" t="e">
        <f>#REF!</f>
        <v>#REF!</v>
      </c>
      <c r="L42" s="12" t="e">
        <f>#REF!</f>
        <v>#REF!</v>
      </c>
      <c r="M42" s="12" t="e">
        <f>#REF!</f>
        <v>#REF!</v>
      </c>
      <c r="N42" s="12" t="e">
        <f>#REF!</f>
        <v>#REF!</v>
      </c>
      <c r="O42" s="12" t="e">
        <f>#REF!</f>
        <v>#REF!</v>
      </c>
      <c r="P42" s="12" t="e">
        <f>#REF!</f>
        <v>#REF!</v>
      </c>
      <c r="Q42" s="12" t="e">
        <f>#REF!</f>
        <v>#REF!</v>
      </c>
      <c r="R42" s="12" t="e">
        <f>#REF!</f>
        <v>#REF!</v>
      </c>
      <c r="S42" s="12" t="e">
        <f>#REF!</f>
        <v>#REF!</v>
      </c>
      <c r="U42" s="11" t="e">
        <f>#REF!</f>
        <v>#REF!</v>
      </c>
      <c r="V42" s="12" t="e">
        <f>#REF!</f>
        <v>#REF!</v>
      </c>
      <c r="W42" s="12" t="e">
        <f>#REF!</f>
        <v>#REF!</v>
      </c>
      <c r="X42" s="12" t="e">
        <f>#REF!</f>
        <v>#REF!</v>
      </c>
      <c r="Y42" s="12" t="e">
        <f>#REF!</f>
        <v>#REF!</v>
      </c>
      <c r="Z42" s="12" t="e">
        <f>#REF!</f>
        <v>#REF!</v>
      </c>
      <c r="AA42" s="12" t="e">
        <f>#REF!</f>
        <v>#REF!</v>
      </c>
      <c r="AB42" s="12" t="e">
        <f>#REF!</f>
        <v>#REF!</v>
      </c>
      <c r="AC42" s="12" t="e">
        <f>#REF!</f>
        <v>#REF!</v>
      </c>
      <c r="AD42" s="12" t="e">
        <f>#REF!</f>
        <v>#REF!</v>
      </c>
      <c r="AE42" s="12" t="e">
        <f>#REF!</f>
        <v>#REF!</v>
      </c>
      <c r="AF42" s="12" t="e">
        <f>#REF!</f>
        <v>#REF!</v>
      </c>
      <c r="AG42" s="12" t="e">
        <f>#REF!</f>
        <v>#REF!</v>
      </c>
      <c r="AH42" s="12" t="e">
        <f>#REF!</f>
        <v>#REF!</v>
      </c>
      <c r="AI42" s="12" t="e">
        <f>#REF!</f>
        <v>#REF!</v>
      </c>
      <c r="AJ42" s="12" t="e">
        <f>#REF!</f>
        <v>#REF!</v>
      </c>
      <c r="AK42" s="12" t="e">
        <f>#REF!</f>
        <v>#REF!</v>
      </c>
      <c r="AL42" s="12" t="e">
        <f>#REF!</f>
        <v>#REF!</v>
      </c>
      <c r="AN42" s="11" t="e">
        <f>#REF!</f>
        <v>#REF!</v>
      </c>
      <c r="AO42" s="12" t="e">
        <f>#REF!</f>
        <v>#REF!</v>
      </c>
      <c r="AP42" s="12" t="e">
        <f>#REF!</f>
        <v>#REF!</v>
      </c>
      <c r="AQ42" s="12" t="e">
        <f>#REF!</f>
        <v>#REF!</v>
      </c>
      <c r="AR42" s="12" t="e">
        <f>#REF!</f>
        <v>#REF!</v>
      </c>
      <c r="AS42" s="12" t="e">
        <f>#REF!</f>
        <v>#REF!</v>
      </c>
      <c r="AT42" s="12" t="e">
        <f>#REF!</f>
        <v>#REF!</v>
      </c>
      <c r="AU42" s="12" t="e">
        <f>#REF!</f>
        <v>#REF!</v>
      </c>
      <c r="AV42" s="12" t="e">
        <f>#REF!</f>
        <v>#REF!</v>
      </c>
      <c r="AW42" s="12" t="e">
        <f>#REF!</f>
        <v>#REF!</v>
      </c>
      <c r="AX42" s="12" t="e">
        <f>#REF!</f>
        <v>#REF!</v>
      </c>
      <c r="AY42" s="12" t="e">
        <f>#REF!</f>
        <v>#REF!</v>
      </c>
      <c r="AZ42" s="12" t="e">
        <f>#REF!</f>
        <v>#REF!</v>
      </c>
      <c r="BA42" s="12" t="e">
        <f>#REF!</f>
        <v>#REF!</v>
      </c>
      <c r="BB42" s="12" t="e">
        <f>#REF!</f>
        <v>#REF!</v>
      </c>
      <c r="BC42" s="12" t="e">
        <f>#REF!</f>
        <v>#REF!</v>
      </c>
      <c r="BD42" s="12" t="e">
        <f>#REF!</f>
        <v>#REF!</v>
      </c>
      <c r="BE42" s="12" t="e">
        <f>#REF!</f>
        <v>#REF!</v>
      </c>
      <c r="BG42" s="11" t="e">
        <f>#REF!</f>
        <v>#REF!</v>
      </c>
      <c r="BH42" s="12" t="e">
        <f>#REF!</f>
        <v>#REF!</v>
      </c>
      <c r="BI42" s="12" t="e">
        <f>#REF!</f>
        <v>#REF!</v>
      </c>
      <c r="BJ42" s="12" t="e">
        <f>#REF!</f>
        <v>#REF!</v>
      </c>
      <c r="BK42" s="12" t="e">
        <f>#REF!</f>
        <v>#REF!</v>
      </c>
      <c r="BL42" s="12" t="e">
        <f>#REF!</f>
        <v>#REF!</v>
      </c>
      <c r="BM42" s="12" t="e">
        <f>#REF!</f>
        <v>#REF!</v>
      </c>
      <c r="BN42" s="12" t="e">
        <f>#REF!</f>
        <v>#REF!</v>
      </c>
      <c r="BO42" s="12" t="e">
        <f>#REF!</f>
        <v>#REF!</v>
      </c>
      <c r="BP42" s="12" t="e">
        <f>#REF!</f>
        <v>#REF!</v>
      </c>
      <c r="BQ42" s="12" t="e">
        <f>#REF!</f>
        <v>#REF!</v>
      </c>
      <c r="BR42" s="12" t="e">
        <f>#REF!</f>
        <v>#REF!</v>
      </c>
      <c r="BS42" s="12" t="e">
        <f>#REF!</f>
        <v>#REF!</v>
      </c>
      <c r="BT42" s="12" t="e">
        <f>#REF!</f>
        <v>#REF!</v>
      </c>
      <c r="BU42" s="12" t="e">
        <f>#REF!</f>
        <v>#REF!</v>
      </c>
      <c r="BV42" s="12" t="e">
        <f>#REF!</f>
        <v>#REF!</v>
      </c>
      <c r="BW42" s="12" t="e">
        <f>#REF!</f>
        <v>#REF!</v>
      </c>
      <c r="BX42" s="12" t="e">
        <f>#REF!</f>
        <v>#REF!</v>
      </c>
      <c r="BZ42" s="11" t="e">
        <f>#REF!</f>
        <v>#REF!</v>
      </c>
      <c r="CA42" s="12" t="e">
        <f>#REF!</f>
        <v>#REF!</v>
      </c>
      <c r="CB42" s="12" t="e">
        <f>#REF!</f>
        <v>#REF!</v>
      </c>
      <c r="CC42" s="12" t="e">
        <f>#REF!</f>
        <v>#REF!</v>
      </c>
      <c r="CD42" s="12" t="e">
        <f>#REF!</f>
        <v>#REF!</v>
      </c>
      <c r="CE42" s="12" t="e">
        <f>#REF!</f>
        <v>#REF!</v>
      </c>
      <c r="CF42" s="12" t="e">
        <f>#REF!</f>
        <v>#REF!</v>
      </c>
      <c r="CG42" s="12" t="e">
        <f>#REF!</f>
        <v>#REF!</v>
      </c>
      <c r="CH42" s="12" t="e">
        <f>#REF!</f>
        <v>#REF!</v>
      </c>
      <c r="CI42" s="12" t="e">
        <f>#REF!</f>
        <v>#REF!</v>
      </c>
      <c r="CJ42" s="12" t="e">
        <f>#REF!</f>
        <v>#REF!</v>
      </c>
      <c r="CK42" s="12" t="e">
        <f>#REF!</f>
        <v>#REF!</v>
      </c>
      <c r="CL42" s="12" t="e">
        <f>#REF!</f>
        <v>#REF!</v>
      </c>
      <c r="CM42" s="12" t="e">
        <f>#REF!</f>
        <v>#REF!</v>
      </c>
      <c r="CN42" s="12" t="e">
        <f>#REF!</f>
        <v>#REF!</v>
      </c>
      <c r="CO42" s="12" t="e">
        <f>#REF!</f>
        <v>#REF!</v>
      </c>
      <c r="CP42" s="12" t="e">
        <f>#REF!</f>
        <v>#REF!</v>
      </c>
      <c r="CQ42" s="12" t="e">
        <f>#REF!</f>
        <v>#REF!</v>
      </c>
      <c r="CS42" s="11" t="e">
        <f>#REF!</f>
        <v>#REF!</v>
      </c>
      <c r="CT42" s="12" t="e">
        <f>#REF!</f>
        <v>#REF!</v>
      </c>
      <c r="CU42" s="12" t="e">
        <f>#REF!</f>
        <v>#REF!</v>
      </c>
      <c r="CV42" s="12" t="e">
        <f>#REF!</f>
        <v>#REF!</v>
      </c>
      <c r="CW42" s="12" t="e">
        <f>#REF!</f>
        <v>#REF!</v>
      </c>
      <c r="CX42" s="12" t="e">
        <f>#REF!</f>
        <v>#REF!</v>
      </c>
      <c r="CY42" s="12" t="e">
        <f>#REF!</f>
        <v>#REF!</v>
      </c>
      <c r="CZ42" s="12" t="e">
        <f>#REF!</f>
        <v>#REF!</v>
      </c>
      <c r="DA42" s="12" t="e">
        <f>#REF!</f>
        <v>#REF!</v>
      </c>
      <c r="DB42" s="12" t="e">
        <f>#REF!</f>
        <v>#REF!</v>
      </c>
      <c r="DC42" s="12" t="e">
        <f>#REF!</f>
        <v>#REF!</v>
      </c>
      <c r="DD42" s="12" t="e">
        <f>#REF!</f>
        <v>#REF!</v>
      </c>
      <c r="DE42" s="12" t="e">
        <f>#REF!</f>
        <v>#REF!</v>
      </c>
      <c r="DF42" s="12" t="e">
        <f>#REF!</f>
        <v>#REF!</v>
      </c>
      <c r="DG42" s="12" t="e">
        <f>#REF!</f>
        <v>#REF!</v>
      </c>
      <c r="DH42" s="12" t="e">
        <f>#REF!</f>
        <v>#REF!</v>
      </c>
      <c r="DI42" s="12" t="e">
        <f>#REF!</f>
        <v>#REF!</v>
      </c>
      <c r="DJ42" s="12" t="e">
        <f>#REF!</f>
        <v>#REF!</v>
      </c>
      <c r="DL42" s="11" t="e">
        <f>#REF!</f>
        <v>#REF!</v>
      </c>
      <c r="DM42" s="12" t="e">
        <f>#REF!</f>
        <v>#REF!</v>
      </c>
      <c r="DN42" s="12" t="e">
        <f>#REF!</f>
        <v>#REF!</v>
      </c>
      <c r="DO42" s="12" t="e">
        <f>#REF!</f>
        <v>#REF!</v>
      </c>
      <c r="DP42" s="12" t="e">
        <f>#REF!</f>
        <v>#REF!</v>
      </c>
      <c r="DQ42" s="12" t="e">
        <f>#REF!</f>
        <v>#REF!</v>
      </c>
      <c r="DR42" s="12" t="e">
        <f>#REF!</f>
        <v>#REF!</v>
      </c>
      <c r="DS42" s="12" t="e">
        <f>#REF!</f>
        <v>#REF!</v>
      </c>
      <c r="DT42" s="12" t="e">
        <f>#REF!</f>
        <v>#REF!</v>
      </c>
      <c r="DU42" s="12" t="e">
        <f>#REF!</f>
        <v>#REF!</v>
      </c>
      <c r="DV42" s="12" t="e">
        <f>#REF!</f>
        <v>#REF!</v>
      </c>
      <c r="DW42" s="12" t="e">
        <f>#REF!</f>
        <v>#REF!</v>
      </c>
      <c r="DX42" s="12" t="e">
        <f>#REF!</f>
        <v>#REF!</v>
      </c>
      <c r="DY42" s="12" t="e">
        <f>#REF!</f>
        <v>#REF!</v>
      </c>
      <c r="DZ42" s="12" t="e">
        <f>#REF!</f>
        <v>#REF!</v>
      </c>
      <c r="EA42" s="12" t="e">
        <f>#REF!</f>
        <v>#REF!</v>
      </c>
      <c r="EB42" s="12" t="e">
        <f>#REF!</f>
        <v>#REF!</v>
      </c>
      <c r="EC42" s="12" t="e">
        <f>#REF!</f>
        <v>#REF!</v>
      </c>
      <c r="EE42" s="11" t="e">
        <f>#REF!</f>
        <v>#REF!</v>
      </c>
      <c r="EF42" s="12" t="e">
        <f>#REF!</f>
        <v>#REF!</v>
      </c>
      <c r="EG42" s="12" t="e">
        <f>#REF!</f>
        <v>#REF!</v>
      </c>
      <c r="EH42" s="12" t="e">
        <f>#REF!</f>
        <v>#REF!</v>
      </c>
      <c r="EI42" s="12" t="e">
        <f>#REF!</f>
        <v>#REF!</v>
      </c>
      <c r="EJ42" s="12" t="e">
        <f>#REF!</f>
        <v>#REF!</v>
      </c>
      <c r="EK42" s="12" t="e">
        <f>#REF!</f>
        <v>#REF!</v>
      </c>
      <c r="EL42" s="12" t="e">
        <f>#REF!</f>
        <v>#REF!</v>
      </c>
      <c r="EM42" s="12" t="e">
        <f>#REF!</f>
        <v>#REF!</v>
      </c>
      <c r="EN42" s="12" t="e">
        <f>#REF!</f>
        <v>#REF!</v>
      </c>
      <c r="EO42" s="12" t="e">
        <f>#REF!</f>
        <v>#REF!</v>
      </c>
      <c r="EP42" s="12" t="e">
        <f>#REF!</f>
        <v>#REF!</v>
      </c>
      <c r="EQ42" s="12" t="e">
        <f>#REF!</f>
        <v>#REF!</v>
      </c>
      <c r="ER42" s="12" t="e">
        <f>#REF!</f>
        <v>#REF!</v>
      </c>
      <c r="ES42" s="12" t="e">
        <f>#REF!</f>
        <v>#REF!</v>
      </c>
      <c r="ET42" s="12" t="e">
        <f>#REF!</f>
        <v>#REF!</v>
      </c>
      <c r="EU42" s="12" t="e">
        <f>#REF!</f>
        <v>#REF!</v>
      </c>
      <c r="EV42" s="12" t="e">
        <f>#REF!</f>
        <v>#REF!</v>
      </c>
      <c r="EX42" s="11" t="e">
        <f>#REF!</f>
        <v>#REF!</v>
      </c>
      <c r="EY42" s="12" t="e">
        <f>#REF!</f>
        <v>#REF!</v>
      </c>
      <c r="EZ42" s="12" t="e">
        <f>#REF!</f>
        <v>#REF!</v>
      </c>
      <c r="FA42" s="12" t="e">
        <f>#REF!</f>
        <v>#REF!</v>
      </c>
      <c r="FB42" s="12" t="e">
        <f>#REF!</f>
        <v>#REF!</v>
      </c>
      <c r="FC42" s="12" t="e">
        <f>#REF!</f>
        <v>#REF!</v>
      </c>
      <c r="FD42" s="12" t="e">
        <f>#REF!</f>
        <v>#REF!</v>
      </c>
      <c r="FE42" s="12" t="e">
        <f>#REF!</f>
        <v>#REF!</v>
      </c>
      <c r="FF42" s="12" t="e">
        <f>#REF!</f>
        <v>#REF!</v>
      </c>
      <c r="FG42" s="12" t="e">
        <f>#REF!</f>
        <v>#REF!</v>
      </c>
      <c r="FH42" s="12" t="e">
        <f>#REF!</f>
        <v>#REF!</v>
      </c>
      <c r="FI42" s="12" t="e">
        <f>#REF!</f>
        <v>#REF!</v>
      </c>
      <c r="FJ42" s="12" t="e">
        <f>#REF!</f>
        <v>#REF!</v>
      </c>
      <c r="FK42" s="12" t="e">
        <f>#REF!</f>
        <v>#REF!</v>
      </c>
      <c r="FL42" s="12" t="e">
        <f>#REF!</f>
        <v>#REF!</v>
      </c>
      <c r="FM42" s="12" t="e">
        <f>#REF!</f>
        <v>#REF!</v>
      </c>
      <c r="FN42" s="12" t="e">
        <f>#REF!</f>
        <v>#REF!</v>
      </c>
      <c r="FO42" s="12" t="e">
        <f>#REF!</f>
        <v>#REF!</v>
      </c>
      <c r="FQ42" s="11" t="e">
        <f>#REF!</f>
        <v>#REF!</v>
      </c>
      <c r="FR42" s="12" t="e">
        <f>#REF!</f>
        <v>#REF!</v>
      </c>
      <c r="FS42" s="12" t="e">
        <f>#REF!</f>
        <v>#REF!</v>
      </c>
      <c r="FT42" s="12" t="e">
        <f>#REF!</f>
        <v>#REF!</v>
      </c>
      <c r="FU42" s="12" t="e">
        <f>#REF!</f>
        <v>#REF!</v>
      </c>
      <c r="FV42" s="12" t="e">
        <f>#REF!</f>
        <v>#REF!</v>
      </c>
      <c r="FW42" s="12" t="e">
        <f>#REF!</f>
        <v>#REF!</v>
      </c>
      <c r="FX42" s="12" t="e">
        <f>#REF!</f>
        <v>#REF!</v>
      </c>
      <c r="FY42" s="12" t="e">
        <f>#REF!</f>
        <v>#REF!</v>
      </c>
      <c r="FZ42" s="12" t="e">
        <f>#REF!</f>
        <v>#REF!</v>
      </c>
      <c r="GA42" s="12" t="e">
        <f>#REF!</f>
        <v>#REF!</v>
      </c>
      <c r="GB42" s="12" t="e">
        <f>#REF!</f>
        <v>#REF!</v>
      </c>
      <c r="GC42" s="12" t="e">
        <f>#REF!</f>
        <v>#REF!</v>
      </c>
      <c r="GD42" s="12" t="e">
        <f>#REF!</f>
        <v>#REF!</v>
      </c>
      <c r="GE42" s="12" t="e">
        <f>#REF!</f>
        <v>#REF!</v>
      </c>
      <c r="GF42" s="12" t="e">
        <f>#REF!</f>
        <v>#REF!</v>
      </c>
      <c r="GG42" s="12" t="e">
        <f>#REF!</f>
        <v>#REF!</v>
      </c>
      <c r="GH42" s="12" t="e">
        <f>#REF!</f>
        <v>#REF!</v>
      </c>
      <c r="GJ42" s="11" t="e">
        <f>#REF!</f>
        <v>#REF!</v>
      </c>
      <c r="GK42" s="12" t="e">
        <f>#REF!</f>
        <v>#REF!</v>
      </c>
      <c r="GL42" s="12" t="e">
        <f>#REF!</f>
        <v>#REF!</v>
      </c>
      <c r="GM42" s="12" t="e">
        <f>#REF!</f>
        <v>#REF!</v>
      </c>
      <c r="GN42" s="12" t="e">
        <f>#REF!</f>
        <v>#REF!</v>
      </c>
      <c r="GO42" s="12" t="e">
        <f>#REF!</f>
        <v>#REF!</v>
      </c>
      <c r="GP42" s="12" t="e">
        <f>#REF!</f>
        <v>#REF!</v>
      </c>
      <c r="GQ42" s="12" t="e">
        <f>#REF!</f>
        <v>#REF!</v>
      </c>
      <c r="GR42" s="12" t="e">
        <f>#REF!</f>
        <v>#REF!</v>
      </c>
      <c r="GS42" s="12" t="e">
        <f>#REF!</f>
        <v>#REF!</v>
      </c>
      <c r="GT42" s="12" t="e">
        <f>#REF!</f>
        <v>#REF!</v>
      </c>
      <c r="GU42" s="12" t="e">
        <f>#REF!</f>
        <v>#REF!</v>
      </c>
      <c r="GV42" s="12" t="e">
        <f>#REF!</f>
        <v>#REF!</v>
      </c>
      <c r="GW42" s="12" t="e">
        <f>#REF!</f>
        <v>#REF!</v>
      </c>
      <c r="GX42" s="12" t="e">
        <f>#REF!</f>
        <v>#REF!</v>
      </c>
      <c r="GY42" s="12" t="e">
        <f>#REF!</f>
        <v>#REF!</v>
      </c>
      <c r="GZ42" s="12" t="e">
        <f>#REF!</f>
        <v>#REF!</v>
      </c>
      <c r="HA42" s="12" t="e">
        <f>#REF!</f>
        <v>#REF!</v>
      </c>
      <c r="HC42" s="11" t="e">
        <f>#REF!</f>
        <v>#REF!</v>
      </c>
      <c r="HD42" s="12" t="e">
        <f>#REF!</f>
        <v>#REF!</v>
      </c>
      <c r="HE42" s="12" t="e">
        <f>#REF!</f>
        <v>#REF!</v>
      </c>
      <c r="HF42" s="12" t="e">
        <f>#REF!</f>
        <v>#REF!</v>
      </c>
      <c r="HG42" s="12" t="e">
        <f>#REF!</f>
        <v>#REF!</v>
      </c>
      <c r="HH42" s="12" t="e">
        <f>#REF!</f>
        <v>#REF!</v>
      </c>
      <c r="HI42" s="12" t="e">
        <f>#REF!</f>
        <v>#REF!</v>
      </c>
      <c r="HJ42" s="12" t="e">
        <f>#REF!</f>
        <v>#REF!</v>
      </c>
      <c r="HK42" s="12" t="e">
        <f>#REF!</f>
        <v>#REF!</v>
      </c>
      <c r="HL42" s="12" t="e">
        <f>#REF!</f>
        <v>#REF!</v>
      </c>
      <c r="HM42" s="12" t="e">
        <f>#REF!</f>
        <v>#REF!</v>
      </c>
      <c r="HN42" s="12" t="e">
        <f>#REF!</f>
        <v>#REF!</v>
      </c>
      <c r="HO42" s="12" t="e">
        <f>#REF!</f>
        <v>#REF!</v>
      </c>
      <c r="HP42" s="12" t="e">
        <f>#REF!</f>
        <v>#REF!</v>
      </c>
      <c r="HQ42" s="12" t="e">
        <f>#REF!</f>
        <v>#REF!</v>
      </c>
      <c r="HR42" s="12" t="e">
        <f>#REF!</f>
        <v>#REF!</v>
      </c>
      <c r="HS42" s="12" t="e">
        <f>#REF!</f>
        <v>#REF!</v>
      </c>
      <c r="HT42" s="12" t="e">
        <f>#REF!</f>
        <v>#REF!</v>
      </c>
      <c r="HV42" s="11" t="e">
        <f>#REF!</f>
        <v>#REF!</v>
      </c>
      <c r="HW42" s="12" t="e">
        <f>#REF!</f>
        <v>#REF!</v>
      </c>
      <c r="HX42" s="12" t="e">
        <f>#REF!</f>
        <v>#REF!</v>
      </c>
      <c r="HY42" s="12" t="e">
        <f>#REF!</f>
        <v>#REF!</v>
      </c>
      <c r="HZ42" s="12" t="e">
        <f>#REF!</f>
        <v>#REF!</v>
      </c>
      <c r="IA42" s="12" t="e">
        <f>#REF!</f>
        <v>#REF!</v>
      </c>
      <c r="IB42" s="12" t="e">
        <f>#REF!</f>
        <v>#REF!</v>
      </c>
      <c r="IC42" s="12" t="e">
        <f>#REF!</f>
        <v>#REF!</v>
      </c>
      <c r="ID42" s="12" t="e">
        <f>#REF!</f>
        <v>#REF!</v>
      </c>
      <c r="IE42" s="12" t="e">
        <f>#REF!</f>
        <v>#REF!</v>
      </c>
      <c r="IF42" s="12" t="e">
        <f>#REF!</f>
        <v>#REF!</v>
      </c>
      <c r="IG42" s="12" t="e">
        <f>#REF!</f>
        <v>#REF!</v>
      </c>
      <c r="IH42" s="12" t="e">
        <f>#REF!</f>
        <v>#REF!</v>
      </c>
      <c r="II42" s="12" t="e">
        <f>#REF!</f>
        <v>#REF!</v>
      </c>
      <c r="IJ42" s="12" t="e">
        <f>#REF!</f>
        <v>#REF!</v>
      </c>
      <c r="IK42" s="12" t="e">
        <f>#REF!</f>
        <v>#REF!</v>
      </c>
      <c r="IL42" s="12" t="e">
        <f>#REF!</f>
        <v>#REF!</v>
      </c>
      <c r="IM42" s="12" t="e">
        <f>#REF!</f>
        <v>#REF!</v>
      </c>
      <c r="IO42" s="11" t="e">
        <f>#REF!</f>
        <v>#REF!</v>
      </c>
      <c r="IP42" s="12" t="e">
        <f>#REF!</f>
        <v>#REF!</v>
      </c>
      <c r="IQ42" s="12" t="e">
        <f>#REF!</f>
        <v>#REF!</v>
      </c>
      <c r="IR42" s="12" t="e">
        <f>#REF!</f>
        <v>#REF!</v>
      </c>
      <c r="IS42" s="12" t="e">
        <f>#REF!</f>
        <v>#REF!</v>
      </c>
      <c r="IT42" s="12" t="e">
        <f>#REF!</f>
        <v>#REF!</v>
      </c>
      <c r="IU42" s="12" t="e">
        <f>#REF!</f>
        <v>#REF!</v>
      </c>
      <c r="IV42" s="12" t="e">
        <f>#REF!</f>
        <v>#REF!</v>
      </c>
      <c r="IW42" s="12" t="e">
        <f>#REF!</f>
        <v>#REF!</v>
      </c>
      <c r="IX42" s="12" t="e">
        <f>#REF!</f>
        <v>#REF!</v>
      </c>
      <c r="IY42" s="12" t="e">
        <f>#REF!</f>
        <v>#REF!</v>
      </c>
      <c r="IZ42" s="12" t="e">
        <f>#REF!</f>
        <v>#REF!</v>
      </c>
      <c r="JA42" s="12" t="e">
        <f>#REF!</f>
        <v>#REF!</v>
      </c>
      <c r="JB42" s="12" t="e">
        <f>#REF!</f>
        <v>#REF!</v>
      </c>
      <c r="JC42" s="12" t="e">
        <f>#REF!</f>
        <v>#REF!</v>
      </c>
      <c r="JD42" s="12" t="e">
        <f>#REF!</f>
        <v>#REF!</v>
      </c>
      <c r="JE42" s="12" t="e">
        <f>#REF!</f>
        <v>#REF!</v>
      </c>
      <c r="JF42" s="12" t="e">
        <f>#REF!</f>
        <v>#REF!</v>
      </c>
      <c r="JH42" s="11" t="e">
        <f>#REF!</f>
        <v>#REF!</v>
      </c>
      <c r="JI42" s="12" t="e">
        <f>#REF!</f>
        <v>#REF!</v>
      </c>
      <c r="JJ42" s="12" t="e">
        <f>#REF!</f>
        <v>#REF!</v>
      </c>
      <c r="JK42" s="12" t="e">
        <f>#REF!</f>
        <v>#REF!</v>
      </c>
      <c r="JL42" s="12" t="e">
        <f>#REF!</f>
        <v>#REF!</v>
      </c>
      <c r="JM42" s="12" t="e">
        <f>#REF!</f>
        <v>#REF!</v>
      </c>
      <c r="JN42" s="12" t="e">
        <f>#REF!</f>
        <v>#REF!</v>
      </c>
      <c r="JO42" s="12" t="e">
        <f>#REF!</f>
        <v>#REF!</v>
      </c>
      <c r="JP42" s="12" t="e">
        <f>#REF!</f>
        <v>#REF!</v>
      </c>
      <c r="JQ42" s="12" t="e">
        <f>#REF!</f>
        <v>#REF!</v>
      </c>
      <c r="JR42" s="12" t="e">
        <f>#REF!</f>
        <v>#REF!</v>
      </c>
      <c r="JS42" s="12" t="e">
        <f>#REF!</f>
        <v>#REF!</v>
      </c>
      <c r="JT42" s="12" t="e">
        <f>#REF!</f>
        <v>#REF!</v>
      </c>
      <c r="JU42" s="12" t="e">
        <f>#REF!</f>
        <v>#REF!</v>
      </c>
      <c r="JV42" s="12" t="e">
        <f>#REF!</f>
        <v>#REF!</v>
      </c>
      <c r="JW42" s="12" t="e">
        <f>#REF!</f>
        <v>#REF!</v>
      </c>
      <c r="JX42" s="12" t="e">
        <f>#REF!</f>
        <v>#REF!</v>
      </c>
      <c r="JY42" s="12" t="e">
        <f>#REF!</f>
        <v>#REF!</v>
      </c>
    </row>
    <row r="43" spans="2:285" x14ac:dyDescent="0.25">
      <c r="B43" s="11" t="e">
        <f>#REF!</f>
        <v>#REF!</v>
      </c>
      <c r="C43" s="12" t="e">
        <f>#REF!</f>
        <v>#REF!</v>
      </c>
      <c r="D43" s="12" t="e">
        <f>#REF!</f>
        <v>#REF!</v>
      </c>
      <c r="E43" s="12" t="e">
        <f>#REF!</f>
        <v>#REF!</v>
      </c>
      <c r="F43" s="12" t="e">
        <f>#REF!</f>
        <v>#REF!</v>
      </c>
      <c r="G43" s="12" t="e">
        <f>#REF!</f>
        <v>#REF!</v>
      </c>
      <c r="H43" s="12" t="e">
        <f>#REF!</f>
        <v>#REF!</v>
      </c>
      <c r="I43" s="12" t="e">
        <f>#REF!</f>
        <v>#REF!</v>
      </c>
      <c r="J43" s="12" t="e">
        <f>#REF!</f>
        <v>#REF!</v>
      </c>
      <c r="K43" s="12" t="e">
        <f>#REF!</f>
        <v>#REF!</v>
      </c>
      <c r="L43" s="12" t="e">
        <f>#REF!</f>
        <v>#REF!</v>
      </c>
      <c r="M43" s="12" t="e">
        <f>#REF!</f>
        <v>#REF!</v>
      </c>
      <c r="N43" s="12" t="e">
        <f>#REF!</f>
        <v>#REF!</v>
      </c>
      <c r="O43" s="12" t="e">
        <f>#REF!</f>
        <v>#REF!</v>
      </c>
      <c r="P43" s="12" t="e">
        <f>#REF!</f>
        <v>#REF!</v>
      </c>
      <c r="Q43" s="12" t="e">
        <f>#REF!</f>
        <v>#REF!</v>
      </c>
      <c r="R43" s="12" t="e">
        <f>#REF!</f>
        <v>#REF!</v>
      </c>
      <c r="S43" s="12" t="e">
        <f>#REF!</f>
        <v>#REF!</v>
      </c>
      <c r="U43" s="11" t="e">
        <f>#REF!</f>
        <v>#REF!</v>
      </c>
      <c r="V43" s="12" t="e">
        <f>#REF!</f>
        <v>#REF!</v>
      </c>
      <c r="W43" s="12" t="e">
        <f>#REF!</f>
        <v>#REF!</v>
      </c>
      <c r="X43" s="12" t="e">
        <f>#REF!</f>
        <v>#REF!</v>
      </c>
      <c r="Y43" s="12" t="e">
        <f>#REF!</f>
        <v>#REF!</v>
      </c>
      <c r="Z43" s="12" t="e">
        <f>#REF!</f>
        <v>#REF!</v>
      </c>
      <c r="AA43" s="12" t="e">
        <f>#REF!</f>
        <v>#REF!</v>
      </c>
      <c r="AB43" s="12" t="e">
        <f>#REF!</f>
        <v>#REF!</v>
      </c>
      <c r="AC43" s="12" t="e">
        <f>#REF!</f>
        <v>#REF!</v>
      </c>
      <c r="AD43" s="12" t="e">
        <f>#REF!</f>
        <v>#REF!</v>
      </c>
      <c r="AE43" s="12" t="e">
        <f>#REF!</f>
        <v>#REF!</v>
      </c>
      <c r="AF43" s="12" t="e">
        <f>#REF!</f>
        <v>#REF!</v>
      </c>
      <c r="AG43" s="12" t="e">
        <f>#REF!</f>
        <v>#REF!</v>
      </c>
      <c r="AH43" s="12" t="e">
        <f>#REF!</f>
        <v>#REF!</v>
      </c>
      <c r="AI43" s="12" t="e">
        <f>#REF!</f>
        <v>#REF!</v>
      </c>
      <c r="AJ43" s="12" t="e">
        <f>#REF!</f>
        <v>#REF!</v>
      </c>
      <c r="AK43" s="12" t="e">
        <f>#REF!</f>
        <v>#REF!</v>
      </c>
      <c r="AL43" s="12" t="e">
        <f>#REF!</f>
        <v>#REF!</v>
      </c>
      <c r="AN43" s="11" t="e">
        <f>#REF!</f>
        <v>#REF!</v>
      </c>
      <c r="AO43" s="12" t="e">
        <f>#REF!</f>
        <v>#REF!</v>
      </c>
      <c r="AP43" s="12" t="e">
        <f>#REF!</f>
        <v>#REF!</v>
      </c>
      <c r="AQ43" s="12" t="e">
        <f>#REF!</f>
        <v>#REF!</v>
      </c>
      <c r="AR43" s="12" t="e">
        <f>#REF!</f>
        <v>#REF!</v>
      </c>
      <c r="AS43" s="12" t="e">
        <f>#REF!</f>
        <v>#REF!</v>
      </c>
      <c r="AT43" s="12" t="e">
        <f>#REF!</f>
        <v>#REF!</v>
      </c>
      <c r="AU43" s="12" t="e">
        <f>#REF!</f>
        <v>#REF!</v>
      </c>
      <c r="AV43" s="12" t="e">
        <f>#REF!</f>
        <v>#REF!</v>
      </c>
      <c r="AW43" s="12" t="e">
        <f>#REF!</f>
        <v>#REF!</v>
      </c>
      <c r="AX43" s="12" t="e">
        <f>#REF!</f>
        <v>#REF!</v>
      </c>
      <c r="AY43" s="12" t="e">
        <f>#REF!</f>
        <v>#REF!</v>
      </c>
      <c r="AZ43" s="12" t="e">
        <f>#REF!</f>
        <v>#REF!</v>
      </c>
      <c r="BA43" s="12" t="e">
        <f>#REF!</f>
        <v>#REF!</v>
      </c>
      <c r="BB43" s="12" t="e">
        <f>#REF!</f>
        <v>#REF!</v>
      </c>
      <c r="BC43" s="12" t="e">
        <f>#REF!</f>
        <v>#REF!</v>
      </c>
      <c r="BD43" s="12" t="e">
        <f>#REF!</f>
        <v>#REF!</v>
      </c>
      <c r="BE43" s="12" t="e">
        <f>#REF!</f>
        <v>#REF!</v>
      </c>
      <c r="BG43" s="11" t="e">
        <f>#REF!</f>
        <v>#REF!</v>
      </c>
      <c r="BH43" s="12" t="e">
        <f>#REF!</f>
        <v>#REF!</v>
      </c>
      <c r="BI43" s="12" t="e">
        <f>#REF!</f>
        <v>#REF!</v>
      </c>
      <c r="BJ43" s="12" t="e">
        <f>#REF!</f>
        <v>#REF!</v>
      </c>
      <c r="BK43" s="12" t="e">
        <f>#REF!</f>
        <v>#REF!</v>
      </c>
      <c r="BL43" s="12" t="e">
        <f>#REF!</f>
        <v>#REF!</v>
      </c>
      <c r="BM43" s="12" t="e">
        <f>#REF!</f>
        <v>#REF!</v>
      </c>
      <c r="BN43" s="12" t="e">
        <f>#REF!</f>
        <v>#REF!</v>
      </c>
      <c r="BO43" s="12" t="e">
        <f>#REF!</f>
        <v>#REF!</v>
      </c>
      <c r="BP43" s="12" t="e">
        <f>#REF!</f>
        <v>#REF!</v>
      </c>
      <c r="BQ43" s="12" t="e">
        <f>#REF!</f>
        <v>#REF!</v>
      </c>
      <c r="BR43" s="12" t="e">
        <f>#REF!</f>
        <v>#REF!</v>
      </c>
      <c r="BS43" s="12" t="e">
        <f>#REF!</f>
        <v>#REF!</v>
      </c>
      <c r="BT43" s="12" t="e">
        <f>#REF!</f>
        <v>#REF!</v>
      </c>
      <c r="BU43" s="12" t="e">
        <f>#REF!</f>
        <v>#REF!</v>
      </c>
      <c r="BV43" s="12" t="e">
        <f>#REF!</f>
        <v>#REF!</v>
      </c>
      <c r="BW43" s="12" t="e">
        <f>#REF!</f>
        <v>#REF!</v>
      </c>
      <c r="BX43" s="12" t="e">
        <f>#REF!</f>
        <v>#REF!</v>
      </c>
      <c r="BZ43" s="11" t="e">
        <f>#REF!</f>
        <v>#REF!</v>
      </c>
      <c r="CA43" s="12" t="e">
        <f>#REF!</f>
        <v>#REF!</v>
      </c>
      <c r="CB43" s="12" t="e">
        <f>#REF!</f>
        <v>#REF!</v>
      </c>
      <c r="CC43" s="12" t="e">
        <f>#REF!</f>
        <v>#REF!</v>
      </c>
      <c r="CD43" s="12" t="e">
        <f>#REF!</f>
        <v>#REF!</v>
      </c>
      <c r="CE43" s="12" t="e">
        <f>#REF!</f>
        <v>#REF!</v>
      </c>
      <c r="CF43" s="12" t="e">
        <f>#REF!</f>
        <v>#REF!</v>
      </c>
      <c r="CG43" s="12" t="e">
        <f>#REF!</f>
        <v>#REF!</v>
      </c>
      <c r="CH43" s="12" t="e">
        <f>#REF!</f>
        <v>#REF!</v>
      </c>
      <c r="CI43" s="12" t="e">
        <f>#REF!</f>
        <v>#REF!</v>
      </c>
      <c r="CJ43" s="12" t="e">
        <f>#REF!</f>
        <v>#REF!</v>
      </c>
      <c r="CK43" s="12" t="e">
        <f>#REF!</f>
        <v>#REF!</v>
      </c>
      <c r="CL43" s="12" t="e">
        <f>#REF!</f>
        <v>#REF!</v>
      </c>
      <c r="CM43" s="12" t="e">
        <f>#REF!</f>
        <v>#REF!</v>
      </c>
      <c r="CN43" s="12" t="e">
        <f>#REF!</f>
        <v>#REF!</v>
      </c>
      <c r="CO43" s="12" t="e">
        <f>#REF!</f>
        <v>#REF!</v>
      </c>
      <c r="CP43" s="12" t="e">
        <f>#REF!</f>
        <v>#REF!</v>
      </c>
      <c r="CQ43" s="12" t="e">
        <f>#REF!</f>
        <v>#REF!</v>
      </c>
      <c r="CS43" s="11" t="e">
        <f>#REF!</f>
        <v>#REF!</v>
      </c>
      <c r="CT43" s="12" t="e">
        <f>#REF!</f>
        <v>#REF!</v>
      </c>
      <c r="CU43" s="12" t="e">
        <f>#REF!</f>
        <v>#REF!</v>
      </c>
      <c r="CV43" s="12" t="e">
        <f>#REF!</f>
        <v>#REF!</v>
      </c>
      <c r="CW43" s="12" t="e">
        <f>#REF!</f>
        <v>#REF!</v>
      </c>
      <c r="CX43" s="12" t="e">
        <f>#REF!</f>
        <v>#REF!</v>
      </c>
      <c r="CY43" s="12" t="e">
        <f>#REF!</f>
        <v>#REF!</v>
      </c>
      <c r="CZ43" s="12" t="e">
        <f>#REF!</f>
        <v>#REF!</v>
      </c>
      <c r="DA43" s="12" t="e">
        <f>#REF!</f>
        <v>#REF!</v>
      </c>
      <c r="DB43" s="12" t="e">
        <f>#REF!</f>
        <v>#REF!</v>
      </c>
      <c r="DC43" s="12" t="e">
        <f>#REF!</f>
        <v>#REF!</v>
      </c>
      <c r="DD43" s="12" t="e">
        <f>#REF!</f>
        <v>#REF!</v>
      </c>
      <c r="DE43" s="12" t="e">
        <f>#REF!</f>
        <v>#REF!</v>
      </c>
      <c r="DF43" s="12" t="e">
        <f>#REF!</f>
        <v>#REF!</v>
      </c>
      <c r="DG43" s="12" t="e">
        <f>#REF!</f>
        <v>#REF!</v>
      </c>
      <c r="DH43" s="12" t="e">
        <f>#REF!</f>
        <v>#REF!</v>
      </c>
      <c r="DI43" s="12" t="e">
        <f>#REF!</f>
        <v>#REF!</v>
      </c>
      <c r="DJ43" s="12" t="e">
        <f>#REF!</f>
        <v>#REF!</v>
      </c>
      <c r="DL43" s="11" t="e">
        <f>#REF!</f>
        <v>#REF!</v>
      </c>
      <c r="DM43" s="12" t="e">
        <f>#REF!</f>
        <v>#REF!</v>
      </c>
      <c r="DN43" s="12" t="e">
        <f>#REF!</f>
        <v>#REF!</v>
      </c>
      <c r="DO43" s="12" t="e">
        <f>#REF!</f>
        <v>#REF!</v>
      </c>
      <c r="DP43" s="12" t="e">
        <f>#REF!</f>
        <v>#REF!</v>
      </c>
      <c r="DQ43" s="12" t="e">
        <f>#REF!</f>
        <v>#REF!</v>
      </c>
      <c r="DR43" s="12" t="e">
        <f>#REF!</f>
        <v>#REF!</v>
      </c>
      <c r="DS43" s="12" t="e">
        <f>#REF!</f>
        <v>#REF!</v>
      </c>
      <c r="DT43" s="12" t="e">
        <f>#REF!</f>
        <v>#REF!</v>
      </c>
      <c r="DU43" s="12" t="e">
        <f>#REF!</f>
        <v>#REF!</v>
      </c>
      <c r="DV43" s="12" t="e">
        <f>#REF!</f>
        <v>#REF!</v>
      </c>
      <c r="DW43" s="12" t="e">
        <f>#REF!</f>
        <v>#REF!</v>
      </c>
      <c r="DX43" s="12" t="e">
        <f>#REF!</f>
        <v>#REF!</v>
      </c>
      <c r="DY43" s="12" t="e">
        <f>#REF!</f>
        <v>#REF!</v>
      </c>
      <c r="DZ43" s="12" t="e">
        <f>#REF!</f>
        <v>#REF!</v>
      </c>
      <c r="EA43" s="12" t="e">
        <f>#REF!</f>
        <v>#REF!</v>
      </c>
      <c r="EB43" s="12" t="e">
        <f>#REF!</f>
        <v>#REF!</v>
      </c>
      <c r="EC43" s="12" t="e">
        <f>#REF!</f>
        <v>#REF!</v>
      </c>
      <c r="EE43" s="11" t="e">
        <f>#REF!</f>
        <v>#REF!</v>
      </c>
      <c r="EF43" s="12" t="e">
        <f>#REF!</f>
        <v>#REF!</v>
      </c>
      <c r="EG43" s="12" t="e">
        <f>#REF!</f>
        <v>#REF!</v>
      </c>
      <c r="EH43" s="12" t="e">
        <f>#REF!</f>
        <v>#REF!</v>
      </c>
      <c r="EI43" s="12" t="e">
        <f>#REF!</f>
        <v>#REF!</v>
      </c>
      <c r="EJ43" s="12" t="e">
        <f>#REF!</f>
        <v>#REF!</v>
      </c>
      <c r="EK43" s="12" t="e">
        <f>#REF!</f>
        <v>#REF!</v>
      </c>
      <c r="EL43" s="12" t="e">
        <f>#REF!</f>
        <v>#REF!</v>
      </c>
      <c r="EM43" s="12" t="e">
        <f>#REF!</f>
        <v>#REF!</v>
      </c>
      <c r="EN43" s="12" t="e">
        <f>#REF!</f>
        <v>#REF!</v>
      </c>
      <c r="EO43" s="12" t="e">
        <f>#REF!</f>
        <v>#REF!</v>
      </c>
      <c r="EP43" s="12" t="e">
        <f>#REF!</f>
        <v>#REF!</v>
      </c>
      <c r="EQ43" s="12" t="e">
        <f>#REF!</f>
        <v>#REF!</v>
      </c>
      <c r="ER43" s="12" t="e">
        <f>#REF!</f>
        <v>#REF!</v>
      </c>
      <c r="ES43" s="12" t="e">
        <f>#REF!</f>
        <v>#REF!</v>
      </c>
      <c r="ET43" s="12" t="e">
        <f>#REF!</f>
        <v>#REF!</v>
      </c>
      <c r="EU43" s="12" t="e">
        <f>#REF!</f>
        <v>#REF!</v>
      </c>
      <c r="EV43" s="12" t="e">
        <f>#REF!</f>
        <v>#REF!</v>
      </c>
      <c r="EX43" s="11" t="e">
        <f>#REF!</f>
        <v>#REF!</v>
      </c>
      <c r="EY43" s="12" t="e">
        <f>#REF!</f>
        <v>#REF!</v>
      </c>
      <c r="EZ43" s="12" t="e">
        <f>#REF!</f>
        <v>#REF!</v>
      </c>
      <c r="FA43" s="12" t="e">
        <f>#REF!</f>
        <v>#REF!</v>
      </c>
      <c r="FB43" s="12" t="e">
        <f>#REF!</f>
        <v>#REF!</v>
      </c>
      <c r="FC43" s="12" t="e">
        <f>#REF!</f>
        <v>#REF!</v>
      </c>
      <c r="FD43" s="12" t="e">
        <f>#REF!</f>
        <v>#REF!</v>
      </c>
      <c r="FE43" s="12" t="e">
        <f>#REF!</f>
        <v>#REF!</v>
      </c>
      <c r="FF43" s="12" t="e">
        <f>#REF!</f>
        <v>#REF!</v>
      </c>
      <c r="FG43" s="12" t="e">
        <f>#REF!</f>
        <v>#REF!</v>
      </c>
      <c r="FH43" s="12" t="e">
        <f>#REF!</f>
        <v>#REF!</v>
      </c>
      <c r="FI43" s="12" t="e">
        <f>#REF!</f>
        <v>#REF!</v>
      </c>
      <c r="FJ43" s="12" t="e">
        <f>#REF!</f>
        <v>#REF!</v>
      </c>
      <c r="FK43" s="12" t="e">
        <f>#REF!</f>
        <v>#REF!</v>
      </c>
      <c r="FL43" s="12" t="e">
        <f>#REF!</f>
        <v>#REF!</v>
      </c>
      <c r="FM43" s="12" t="e">
        <f>#REF!</f>
        <v>#REF!</v>
      </c>
      <c r="FN43" s="12" t="e">
        <f>#REF!</f>
        <v>#REF!</v>
      </c>
      <c r="FO43" s="12" t="e">
        <f>#REF!</f>
        <v>#REF!</v>
      </c>
      <c r="FQ43" s="11" t="e">
        <f>#REF!</f>
        <v>#REF!</v>
      </c>
      <c r="FR43" s="12" t="e">
        <f>#REF!</f>
        <v>#REF!</v>
      </c>
      <c r="FS43" s="12" t="e">
        <f>#REF!</f>
        <v>#REF!</v>
      </c>
      <c r="FT43" s="12" t="e">
        <f>#REF!</f>
        <v>#REF!</v>
      </c>
      <c r="FU43" s="12" t="e">
        <f>#REF!</f>
        <v>#REF!</v>
      </c>
      <c r="FV43" s="12" t="e">
        <f>#REF!</f>
        <v>#REF!</v>
      </c>
      <c r="FW43" s="12" t="e">
        <f>#REF!</f>
        <v>#REF!</v>
      </c>
      <c r="FX43" s="12" t="e">
        <f>#REF!</f>
        <v>#REF!</v>
      </c>
      <c r="FY43" s="12" t="e">
        <f>#REF!</f>
        <v>#REF!</v>
      </c>
      <c r="FZ43" s="12" t="e">
        <f>#REF!</f>
        <v>#REF!</v>
      </c>
      <c r="GA43" s="12" t="e">
        <f>#REF!</f>
        <v>#REF!</v>
      </c>
      <c r="GB43" s="12" t="e">
        <f>#REF!</f>
        <v>#REF!</v>
      </c>
      <c r="GC43" s="12" t="e">
        <f>#REF!</f>
        <v>#REF!</v>
      </c>
      <c r="GD43" s="12" t="e">
        <f>#REF!</f>
        <v>#REF!</v>
      </c>
      <c r="GE43" s="12" t="e">
        <f>#REF!</f>
        <v>#REF!</v>
      </c>
      <c r="GF43" s="12" t="e">
        <f>#REF!</f>
        <v>#REF!</v>
      </c>
      <c r="GG43" s="12" t="e">
        <f>#REF!</f>
        <v>#REF!</v>
      </c>
      <c r="GH43" s="12" t="e">
        <f>#REF!</f>
        <v>#REF!</v>
      </c>
      <c r="GJ43" s="11" t="e">
        <f>#REF!</f>
        <v>#REF!</v>
      </c>
      <c r="GK43" s="12" t="e">
        <f>#REF!</f>
        <v>#REF!</v>
      </c>
      <c r="GL43" s="12" t="e">
        <f>#REF!</f>
        <v>#REF!</v>
      </c>
      <c r="GM43" s="12" t="e">
        <f>#REF!</f>
        <v>#REF!</v>
      </c>
      <c r="GN43" s="12" t="e">
        <f>#REF!</f>
        <v>#REF!</v>
      </c>
      <c r="GO43" s="12" t="e">
        <f>#REF!</f>
        <v>#REF!</v>
      </c>
      <c r="GP43" s="12" t="e">
        <f>#REF!</f>
        <v>#REF!</v>
      </c>
      <c r="GQ43" s="12" t="e">
        <f>#REF!</f>
        <v>#REF!</v>
      </c>
      <c r="GR43" s="12" t="e">
        <f>#REF!</f>
        <v>#REF!</v>
      </c>
      <c r="GS43" s="12" t="e">
        <f>#REF!</f>
        <v>#REF!</v>
      </c>
      <c r="GT43" s="12" t="e">
        <f>#REF!</f>
        <v>#REF!</v>
      </c>
      <c r="GU43" s="12" t="e">
        <f>#REF!</f>
        <v>#REF!</v>
      </c>
      <c r="GV43" s="12" t="e">
        <f>#REF!</f>
        <v>#REF!</v>
      </c>
      <c r="GW43" s="12" t="e">
        <f>#REF!</f>
        <v>#REF!</v>
      </c>
      <c r="GX43" s="12" t="e">
        <f>#REF!</f>
        <v>#REF!</v>
      </c>
      <c r="GY43" s="12" t="e">
        <f>#REF!</f>
        <v>#REF!</v>
      </c>
      <c r="GZ43" s="12" t="e">
        <f>#REF!</f>
        <v>#REF!</v>
      </c>
      <c r="HA43" s="12" t="e">
        <f>#REF!</f>
        <v>#REF!</v>
      </c>
      <c r="HC43" s="11" t="e">
        <f>#REF!</f>
        <v>#REF!</v>
      </c>
      <c r="HD43" s="12" t="e">
        <f>#REF!</f>
        <v>#REF!</v>
      </c>
      <c r="HE43" s="12" t="e">
        <f>#REF!</f>
        <v>#REF!</v>
      </c>
      <c r="HF43" s="12" t="e">
        <f>#REF!</f>
        <v>#REF!</v>
      </c>
      <c r="HG43" s="12" t="e">
        <f>#REF!</f>
        <v>#REF!</v>
      </c>
      <c r="HH43" s="12" t="e">
        <f>#REF!</f>
        <v>#REF!</v>
      </c>
      <c r="HI43" s="12" t="e">
        <f>#REF!</f>
        <v>#REF!</v>
      </c>
      <c r="HJ43" s="12" t="e">
        <f>#REF!</f>
        <v>#REF!</v>
      </c>
      <c r="HK43" s="12" t="e">
        <f>#REF!</f>
        <v>#REF!</v>
      </c>
      <c r="HL43" s="12" t="e">
        <f>#REF!</f>
        <v>#REF!</v>
      </c>
      <c r="HM43" s="12" t="e">
        <f>#REF!</f>
        <v>#REF!</v>
      </c>
      <c r="HN43" s="12" t="e">
        <f>#REF!</f>
        <v>#REF!</v>
      </c>
      <c r="HO43" s="12" t="e">
        <f>#REF!</f>
        <v>#REF!</v>
      </c>
      <c r="HP43" s="12" t="e">
        <f>#REF!</f>
        <v>#REF!</v>
      </c>
      <c r="HQ43" s="12" t="e">
        <f>#REF!</f>
        <v>#REF!</v>
      </c>
      <c r="HR43" s="12" t="e">
        <f>#REF!</f>
        <v>#REF!</v>
      </c>
      <c r="HS43" s="12" t="e">
        <f>#REF!</f>
        <v>#REF!</v>
      </c>
      <c r="HT43" s="12" t="e">
        <f>#REF!</f>
        <v>#REF!</v>
      </c>
      <c r="HV43" s="11" t="e">
        <f>#REF!</f>
        <v>#REF!</v>
      </c>
      <c r="HW43" s="12" t="e">
        <f>#REF!</f>
        <v>#REF!</v>
      </c>
      <c r="HX43" s="12" t="e">
        <f>#REF!</f>
        <v>#REF!</v>
      </c>
      <c r="HY43" s="12" t="e">
        <f>#REF!</f>
        <v>#REF!</v>
      </c>
      <c r="HZ43" s="12" t="e">
        <f>#REF!</f>
        <v>#REF!</v>
      </c>
      <c r="IA43" s="12" t="e">
        <f>#REF!</f>
        <v>#REF!</v>
      </c>
      <c r="IB43" s="12" t="e">
        <f>#REF!</f>
        <v>#REF!</v>
      </c>
      <c r="IC43" s="12" t="e">
        <f>#REF!</f>
        <v>#REF!</v>
      </c>
      <c r="ID43" s="12" t="e">
        <f>#REF!</f>
        <v>#REF!</v>
      </c>
      <c r="IE43" s="12" t="e">
        <f>#REF!</f>
        <v>#REF!</v>
      </c>
      <c r="IF43" s="12" t="e">
        <f>#REF!</f>
        <v>#REF!</v>
      </c>
      <c r="IG43" s="12" t="e">
        <f>#REF!</f>
        <v>#REF!</v>
      </c>
      <c r="IH43" s="12" t="e">
        <f>#REF!</f>
        <v>#REF!</v>
      </c>
      <c r="II43" s="12" t="e">
        <f>#REF!</f>
        <v>#REF!</v>
      </c>
      <c r="IJ43" s="12" t="e">
        <f>#REF!</f>
        <v>#REF!</v>
      </c>
      <c r="IK43" s="12" t="e">
        <f>#REF!</f>
        <v>#REF!</v>
      </c>
      <c r="IL43" s="12" t="e">
        <f>#REF!</f>
        <v>#REF!</v>
      </c>
      <c r="IM43" s="12" t="e">
        <f>#REF!</f>
        <v>#REF!</v>
      </c>
      <c r="IO43" s="11" t="e">
        <f>#REF!</f>
        <v>#REF!</v>
      </c>
      <c r="IP43" s="12" t="e">
        <f>#REF!</f>
        <v>#REF!</v>
      </c>
      <c r="IQ43" s="12" t="e">
        <f>#REF!</f>
        <v>#REF!</v>
      </c>
      <c r="IR43" s="12" t="e">
        <f>#REF!</f>
        <v>#REF!</v>
      </c>
      <c r="IS43" s="12" t="e">
        <f>#REF!</f>
        <v>#REF!</v>
      </c>
      <c r="IT43" s="12" t="e">
        <f>#REF!</f>
        <v>#REF!</v>
      </c>
      <c r="IU43" s="12" t="e">
        <f>#REF!</f>
        <v>#REF!</v>
      </c>
      <c r="IV43" s="12" t="e">
        <f>#REF!</f>
        <v>#REF!</v>
      </c>
      <c r="IW43" s="12" t="e">
        <f>#REF!</f>
        <v>#REF!</v>
      </c>
      <c r="IX43" s="12" t="e">
        <f>#REF!</f>
        <v>#REF!</v>
      </c>
      <c r="IY43" s="12" t="e">
        <f>#REF!</f>
        <v>#REF!</v>
      </c>
      <c r="IZ43" s="12" t="e">
        <f>#REF!</f>
        <v>#REF!</v>
      </c>
      <c r="JA43" s="12" t="e">
        <f>#REF!</f>
        <v>#REF!</v>
      </c>
      <c r="JB43" s="12" t="e">
        <f>#REF!</f>
        <v>#REF!</v>
      </c>
      <c r="JC43" s="12" t="e">
        <f>#REF!</f>
        <v>#REF!</v>
      </c>
      <c r="JD43" s="12" t="e">
        <f>#REF!</f>
        <v>#REF!</v>
      </c>
      <c r="JE43" s="12" t="e">
        <f>#REF!</f>
        <v>#REF!</v>
      </c>
      <c r="JF43" s="12" t="e">
        <f>#REF!</f>
        <v>#REF!</v>
      </c>
      <c r="JH43" s="11" t="e">
        <f>#REF!</f>
        <v>#REF!</v>
      </c>
      <c r="JI43" s="12" t="e">
        <f>#REF!</f>
        <v>#REF!</v>
      </c>
      <c r="JJ43" s="12" t="e">
        <f>#REF!</f>
        <v>#REF!</v>
      </c>
      <c r="JK43" s="12" t="e">
        <f>#REF!</f>
        <v>#REF!</v>
      </c>
      <c r="JL43" s="12" t="e">
        <f>#REF!</f>
        <v>#REF!</v>
      </c>
      <c r="JM43" s="12" t="e">
        <f>#REF!</f>
        <v>#REF!</v>
      </c>
      <c r="JN43" s="12" t="e">
        <f>#REF!</f>
        <v>#REF!</v>
      </c>
      <c r="JO43" s="12" t="e">
        <f>#REF!</f>
        <v>#REF!</v>
      </c>
      <c r="JP43" s="12" t="e">
        <f>#REF!</f>
        <v>#REF!</v>
      </c>
      <c r="JQ43" s="12" t="e">
        <f>#REF!</f>
        <v>#REF!</v>
      </c>
      <c r="JR43" s="12" t="e">
        <f>#REF!</f>
        <v>#REF!</v>
      </c>
      <c r="JS43" s="12" t="e">
        <f>#REF!</f>
        <v>#REF!</v>
      </c>
      <c r="JT43" s="12" t="e">
        <f>#REF!</f>
        <v>#REF!</v>
      </c>
      <c r="JU43" s="12" t="e">
        <f>#REF!</f>
        <v>#REF!</v>
      </c>
      <c r="JV43" s="12" t="e">
        <f>#REF!</f>
        <v>#REF!</v>
      </c>
      <c r="JW43" s="12" t="e">
        <f>#REF!</f>
        <v>#REF!</v>
      </c>
      <c r="JX43" s="12" t="e">
        <f>#REF!</f>
        <v>#REF!</v>
      </c>
      <c r="JY43" s="12" t="e">
        <f>#REF!</f>
        <v>#REF!</v>
      </c>
    </row>
    <row r="44" spans="2:285" x14ac:dyDescent="0.25">
      <c r="B44" s="11" t="e">
        <f>#REF!</f>
        <v>#REF!</v>
      </c>
      <c r="C44" s="12" t="e">
        <f>#REF!</f>
        <v>#REF!</v>
      </c>
      <c r="D44" s="12" t="e">
        <f>#REF!</f>
        <v>#REF!</v>
      </c>
      <c r="E44" s="12" t="e">
        <f>#REF!</f>
        <v>#REF!</v>
      </c>
      <c r="F44" s="12" t="e">
        <f>#REF!</f>
        <v>#REF!</v>
      </c>
      <c r="G44" s="12" t="e">
        <f>#REF!</f>
        <v>#REF!</v>
      </c>
      <c r="H44" s="12" t="e">
        <f>#REF!</f>
        <v>#REF!</v>
      </c>
      <c r="I44" s="12" t="e">
        <f>#REF!</f>
        <v>#REF!</v>
      </c>
      <c r="J44" s="12" t="e">
        <f>#REF!</f>
        <v>#REF!</v>
      </c>
      <c r="K44" s="12" t="e">
        <f>#REF!</f>
        <v>#REF!</v>
      </c>
      <c r="L44" s="12" t="e">
        <f>#REF!</f>
        <v>#REF!</v>
      </c>
      <c r="M44" s="12" t="e">
        <f>#REF!</f>
        <v>#REF!</v>
      </c>
      <c r="N44" s="12" t="e">
        <f>#REF!</f>
        <v>#REF!</v>
      </c>
      <c r="O44" s="12" t="e">
        <f>#REF!</f>
        <v>#REF!</v>
      </c>
      <c r="P44" s="12" t="e">
        <f>#REF!</f>
        <v>#REF!</v>
      </c>
      <c r="Q44" s="12" t="e">
        <f>#REF!</f>
        <v>#REF!</v>
      </c>
      <c r="R44" s="12" t="e">
        <f>#REF!</f>
        <v>#REF!</v>
      </c>
      <c r="S44" s="12" t="e">
        <f>#REF!</f>
        <v>#REF!</v>
      </c>
      <c r="U44" s="11" t="e">
        <f>#REF!</f>
        <v>#REF!</v>
      </c>
      <c r="V44" s="12" t="e">
        <f>#REF!</f>
        <v>#REF!</v>
      </c>
      <c r="W44" s="12" t="e">
        <f>#REF!</f>
        <v>#REF!</v>
      </c>
      <c r="X44" s="12" t="e">
        <f>#REF!</f>
        <v>#REF!</v>
      </c>
      <c r="Y44" s="12" t="e">
        <f>#REF!</f>
        <v>#REF!</v>
      </c>
      <c r="Z44" s="12" t="e">
        <f>#REF!</f>
        <v>#REF!</v>
      </c>
      <c r="AA44" s="12" t="e">
        <f>#REF!</f>
        <v>#REF!</v>
      </c>
      <c r="AB44" s="12" t="e">
        <f>#REF!</f>
        <v>#REF!</v>
      </c>
      <c r="AC44" s="12" t="e">
        <f>#REF!</f>
        <v>#REF!</v>
      </c>
      <c r="AD44" s="12" t="e">
        <f>#REF!</f>
        <v>#REF!</v>
      </c>
      <c r="AE44" s="12" t="e">
        <f>#REF!</f>
        <v>#REF!</v>
      </c>
      <c r="AF44" s="12" t="e">
        <f>#REF!</f>
        <v>#REF!</v>
      </c>
      <c r="AG44" s="12" t="e">
        <f>#REF!</f>
        <v>#REF!</v>
      </c>
      <c r="AH44" s="12" t="e">
        <f>#REF!</f>
        <v>#REF!</v>
      </c>
      <c r="AI44" s="12" t="e">
        <f>#REF!</f>
        <v>#REF!</v>
      </c>
      <c r="AJ44" s="12" t="e">
        <f>#REF!</f>
        <v>#REF!</v>
      </c>
      <c r="AK44" s="12" t="e">
        <f>#REF!</f>
        <v>#REF!</v>
      </c>
      <c r="AL44" s="12" t="e">
        <f>#REF!</f>
        <v>#REF!</v>
      </c>
      <c r="AN44" s="11" t="e">
        <f>#REF!</f>
        <v>#REF!</v>
      </c>
      <c r="AO44" s="12" t="e">
        <f>#REF!</f>
        <v>#REF!</v>
      </c>
      <c r="AP44" s="12" t="e">
        <f>#REF!</f>
        <v>#REF!</v>
      </c>
      <c r="AQ44" s="12" t="e">
        <f>#REF!</f>
        <v>#REF!</v>
      </c>
      <c r="AR44" s="12" t="e">
        <f>#REF!</f>
        <v>#REF!</v>
      </c>
      <c r="AS44" s="12" t="e">
        <f>#REF!</f>
        <v>#REF!</v>
      </c>
      <c r="AT44" s="12" t="e">
        <f>#REF!</f>
        <v>#REF!</v>
      </c>
      <c r="AU44" s="12" t="e">
        <f>#REF!</f>
        <v>#REF!</v>
      </c>
      <c r="AV44" s="12" t="e">
        <f>#REF!</f>
        <v>#REF!</v>
      </c>
      <c r="AW44" s="12" t="e">
        <f>#REF!</f>
        <v>#REF!</v>
      </c>
      <c r="AX44" s="12" t="e">
        <f>#REF!</f>
        <v>#REF!</v>
      </c>
      <c r="AY44" s="12" t="e">
        <f>#REF!</f>
        <v>#REF!</v>
      </c>
      <c r="AZ44" s="12" t="e">
        <f>#REF!</f>
        <v>#REF!</v>
      </c>
      <c r="BA44" s="12" t="e">
        <f>#REF!</f>
        <v>#REF!</v>
      </c>
      <c r="BB44" s="12" t="e">
        <f>#REF!</f>
        <v>#REF!</v>
      </c>
      <c r="BC44" s="12" t="e">
        <f>#REF!</f>
        <v>#REF!</v>
      </c>
      <c r="BD44" s="12" t="e">
        <f>#REF!</f>
        <v>#REF!</v>
      </c>
      <c r="BE44" s="12" t="e">
        <f>#REF!</f>
        <v>#REF!</v>
      </c>
      <c r="BG44" s="11" t="e">
        <f>#REF!</f>
        <v>#REF!</v>
      </c>
      <c r="BH44" s="12" t="e">
        <f>#REF!</f>
        <v>#REF!</v>
      </c>
      <c r="BI44" s="12" t="e">
        <f>#REF!</f>
        <v>#REF!</v>
      </c>
      <c r="BJ44" s="12" t="e">
        <f>#REF!</f>
        <v>#REF!</v>
      </c>
      <c r="BK44" s="12" t="e">
        <f>#REF!</f>
        <v>#REF!</v>
      </c>
      <c r="BL44" s="12" t="e">
        <f>#REF!</f>
        <v>#REF!</v>
      </c>
      <c r="BM44" s="12" t="e">
        <f>#REF!</f>
        <v>#REF!</v>
      </c>
      <c r="BN44" s="12" t="e">
        <f>#REF!</f>
        <v>#REF!</v>
      </c>
      <c r="BO44" s="12" t="e">
        <f>#REF!</f>
        <v>#REF!</v>
      </c>
      <c r="BP44" s="12" t="e">
        <f>#REF!</f>
        <v>#REF!</v>
      </c>
      <c r="BQ44" s="12" t="e">
        <f>#REF!</f>
        <v>#REF!</v>
      </c>
      <c r="BR44" s="12" t="e">
        <f>#REF!</f>
        <v>#REF!</v>
      </c>
      <c r="BS44" s="12" t="e">
        <f>#REF!</f>
        <v>#REF!</v>
      </c>
      <c r="BT44" s="12" t="e">
        <f>#REF!</f>
        <v>#REF!</v>
      </c>
      <c r="BU44" s="12" t="e">
        <f>#REF!</f>
        <v>#REF!</v>
      </c>
      <c r="BV44" s="12" t="e">
        <f>#REF!</f>
        <v>#REF!</v>
      </c>
      <c r="BW44" s="12" t="e">
        <f>#REF!</f>
        <v>#REF!</v>
      </c>
      <c r="BX44" s="12" t="e">
        <f>#REF!</f>
        <v>#REF!</v>
      </c>
      <c r="BZ44" s="11" t="e">
        <f>#REF!</f>
        <v>#REF!</v>
      </c>
      <c r="CA44" s="12" t="e">
        <f>#REF!</f>
        <v>#REF!</v>
      </c>
      <c r="CB44" s="12" t="e">
        <f>#REF!</f>
        <v>#REF!</v>
      </c>
      <c r="CC44" s="12" t="e">
        <f>#REF!</f>
        <v>#REF!</v>
      </c>
      <c r="CD44" s="12" t="e">
        <f>#REF!</f>
        <v>#REF!</v>
      </c>
      <c r="CE44" s="12" t="e">
        <f>#REF!</f>
        <v>#REF!</v>
      </c>
      <c r="CF44" s="12" t="e">
        <f>#REF!</f>
        <v>#REF!</v>
      </c>
      <c r="CG44" s="12" t="e">
        <f>#REF!</f>
        <v>#REF!</v>
      </c>
      <c r="CH44" s="12" t="e">
        <f>#REF!</f>
        <v>#REF!</v>
      </c>
      <c r="CI44" s="12" t="e">
        <f>#REF!</f>
        <v>#REF!</v>
      </c>
      <c r="CJ44" s="12" t="e">
        <f>#REF!</f>
        <v>#REF!</v>
      </c>
      <c r="CK44" s="12" t="e">
        <f>#REF!</f>
        <v>#REF!</v>
      </c>
      <c r="CL44" s="12" t="e">
        <f>#REF!</f>
        <v>#REF!</v>
      </c>
      <c r="CM44" s="12" t="e">
        <f>#REF!</f>
        <v>#REF!</v>
      </c>
      <c r="CN44" s="12" t="e">
        <f>#REF!</f>
        <v>#REF!</v>
      </c>
      <c r="CO44" s="12" t="e">
        <f>#REF!</f>
        <v>#REF!</v>
      </c>
      <c r="CP44" s="12" t="e">
        <f>#REF!</f>
        <v>#REF!</v>
      </c>
      <c r="CQ44" s="12" t="e">
        <f>#REF!</f>
        <v>#REF!</v>
      </c>
      <c r="CS44" s="11" t="e">
        <f>#REF!</f>
        <v>#REF!</v>
      </c>
      <c r="CT44" s="12" t="e">
        <f>#REF!</f>
        <v>#REF!</v>
      </c>
      <c r="CU44" s="12" t="e">
        <f>#REF!</f>
        <v>#REF!</v>
      </c>
      <c r="CV44" s="12" t="e">
        <f>#REF!</f>
        <v>#REF!</v>
      </c>
      <c r="CW44" s="12" t="e">
        <f>#REF!</f>
        <v>#REF!</v>
      </c>
      <c r="CX44" s="12" t="e">
        <f>#REF!</f>
        <v>#REF!</v>
      </c>
      <c r="CY44" s="12" t="e">
        <f>#REF!</f>
        <v>#REF!</v>
      </c>
      <c r="CZ44" s="12" t="e">
        <f>#REF!</f>
        <v>#REF!</v>
      </c>
      <c r="DA44" s="12" t="e">
        <f>#REF!</f>
        <v>#REF!</v>
      </c>
      <c r="DB44" s="12" t="e">
        <f>#REF!</f>
        <v>#REF!</v>
      </c>
      <c r="DC44" s="12" t="e">
        <f>#REF!</f>
        <v>#REF!</v>
      </c>
      <c r="DD44" s="12" t="e">
        <f>#REF!</f>
        <v>#REF!</v>
      </c>
      <c r="DE44" s="12" t="e">
        <f>#REF!</f>
        <v>#REF!</v>
      </c>
      <c r="DF44" s="12" t="e">
        <f>#REF!</f>
        <v>#REF!</v>
      </c>
      <c r="DG44" s="12" t="e">
        <f>#REF!</f>
        <v>#REF!</v>
      </c>
      <c r="DH44" s="12" t="e">
        <f>#REF!</f>
        <v>#REF!</v>
      </c>
      <c r="DI44" s="12" t="e">
        <f>#REF!</f>
        <v>#REF!</v>
      </c>
      <c r="DJ44" s="12" t="e">
        <f>#REF!</f>
        <v>#REF!</v>
      </c>
      <c r="DL44" s="11" t="e">
        <f>#REF!</f>
        <v>#REF!</v>
      </c>
      <c r="DM44" s="12" t="e">
        <f>#REF!</f>
        <v>#REF!</v>
      </c>
      <c r="DN44" s="12" t="e">
        <f>#REF!</f>
        <v>#REF!</v>
      </c>
      <c r="DO44" s="12" t="e">
        <f>#REF!</f>
        <v>#REF!</v>
      </c>
      <c r="DP44" s="12" t="e">
        <f>#REF!</f>
        <v>#REF!</v>
      </c>
      <c r="DQ44" s="12" t="e">
        <f>#REF!</f>
        <v>#REF!</v>
      </c>
      <c r="DR44" s="12" t="e">
        <f>#REF!</f>
        <v>#REF!</v>
      </c>
      <c r="DS44" s="12" t="e">
        <f>#REF!</f>
        <v>#REF!</v>
      </c>
      <c r="DT44" s="12" t="e">
        <f>#REF!</f>
        <v>#REF!</v>
      </c>
      <c r="DU44" s="12" t="e">
        <f>#REF!</f>
        <v>#REF!</v>
      </c>
      <c r="DV44" s="12" t="e">
        <f>#REF!</f>
        <v>#REF!</v>
      </c>
      <c r="DW44" s="12" t="e">
        <f>#REF!</f>
        <v>#REF!</v>
      </c>
      <c r="DX44" s="12" t="e">
        <f>#REF!</f>
        <v>#REF!</v>
      </c>
      <c r="DY44" s="12" t="e">
        <f>#REF!</f>
        <v>#REF!</v>
      </c>
      <c r="DZ44" s="12" t="e">
        <f>#REF!</f>
        <v>#REF!</v>
      </c>
      <c r="EA44" s="12" t="e">
        <f>#REF!</f>
        <v>#REF!</v>
      </c>
      <c r="EB44" s="12" t="e">
        <f>#REF!</f>
        <v>#REF!</v>
      </c>
      <c r="EC44" s="12" t="e">
        <f>#REF!</f>
        <v>#REF!</v>
      </c>
      <c r="EE44" s="11" t="e">
        <f>#REF!</f>
        <v>#REF!</v>
      </c>
      <c r="EF44" s="12" t="e">
        <f>#REF!</f>
        <v>#REF!</v>
      </c>
      <c r="EG44" s="12" t="e">
        <f>#REF!</f>
        <v>#REF!</v>
      </c>
      <c r="EH44" s="12" t="e">
        <f>#REF!</f>
        <v>#REF!</v>
      </c>
      <c r="EI44" s="12" t="e">
        <f>#REF!</f>
        <v>#REF!</v>
      </c>
      <c r="EJ44" s="12" t="e">
        <f>#REF!</f>
        <v>#REF!</v>
      </c>
      <c r="EK44" s="12" t="e">
        <f>#REF!</f>
        <v>#REF!</v>
      </c>
      <c r="EL44" s="12" t="e">
        <f>#REF!</f>
        <v>#REF!</v>
      </c>
      <c r="EM44" s="12" t="e">
        <f>#REF!</f>
        <v>#REF!</v>
      </c>
      <c r="EN44" s="12" t="e">
        <f>#REF!</f>
        <v>#REF!</v>
      </c>
      <c r="EO44" s="12" t="e">
        <f>#REF!</f>
        <v>#REF!</v>
      </c>
      <c r="EP44" s="12" t="e">
        <f>#REF!</f>
        <v>#REF!</v>
      </c>
      <c r="EQ44" s="12" t="e">
        <f>#REF!</f>
        <v>#REF!</v>
      </c>
      <c r="ER44" s="12" t="e">
        <f>#REF!</f>
        <v>#REF!</v>
      </c>
      <c r="ES44" s="12" t="e">
        <f>#REF!</f>
        <v>#REF!</v>
      </c>
      <c r="ET44" s="12" t="e">
        <f>#REF!</f>
        <v>#REF!</v>
      </c>
      <c r="EU44" s="12" t="e">
        <f>#REF!</f>
        <v>#REF!</v>
      </c>
      <c r="EV44" s="12" t="e">
        <f>#REF!</f>
        <v>#REF!</v>
      </c>
      <c r="EX44" s="11" t="e">
        <f>#REF!</f>
        <v>#REF!</v>
      </c>
      <c r="EY44" s="12" t="e">
        <f>#REF!</f>
        <v>#REF!</v>
      </c>
      <c r="EZ44" s="12" t="e">
        <f>#REF!</f>
        <v>#REF!</v>
      </c>
      <c r="FA44" s="12" t="e">
        <f>#REF!</f>
        <v>#REF!</v>
      </c>
      <c r="FB44" s="12" t="e">
        <f>#REF!</f>
        <v>#REF!</v>
      </c>
      <c r="FC44" s="12" t="e">
        <f>#REF!</f>
        <v>#REF!</v>
      </c>
      <c r="FD44" s="12" t="e">
        <f>#REF!</f>
        <v>#REF!</v>
      </c>
      <c r="FE44" s="12" t="e">
        <f>#REF!</f>
        <v>#REF!</v>
      </c>
      <c r="FF44" s="12" t="e">
        <f>#REF!</f>
        <v>#REF!</v>
      </c>
      <c r="FG44" s="12" t="e">
        <f>#REF!</f>
        <v>#REF!</v>
      </c>
      <c r="FH44" s="12" t="e">
        <f>#REF!</f>
        <v>#REF!</v>
      </c>
      <c r="FI44" s="12" t="e">
        <f>#REF!</f>
        <v>#REF!</v>
      </c>
      <c r="FJ44" s="12" t="e">
        <f>#REF!</f>
        <v>#REF!</v>
      </c>
      <c r="FK44" s="12" t="e">
        <f>#REF!</f>
        <v>#REF!</v>
      </c>
      <c r="FL44" s="12" t="e">
        <f>#REF!</f>
        <v>#REF!</v>
      </c>
      <c r="FM44" s="12" t="e">
        <f>#REF!</f>
        <v>#REF!</v>
      </c>
      <c r="FN44" s="12" t="e">
        <f>#REF!</f>
        <v>#REF!</v>
      </c>
      <c r="FO44" s="12" t="e">
        <f>#REF!</f>
        <v>#REF!</v>
      </c>
      <c r="FQ44" s="11" t="e">
        <f>#REF!</f>
        <v>#REF!</v>
      </c>
      <c r="FR44" s="12" t="e">
        <f>#REF!</f>
        <v>#REF!</v>
      </c>
      <c r="FS44" s="12" t="e">
        <f>#REF!</f>
        <v>#REF!</v>
      </c>
      <c r="FT44" s="12" t="e">
        <f>#REF!</f>
        <v>#REF!</v>
      </c>
      <c r="FU44" s="12" t="e">
        <f>#REF!</f>
        <v>#REF!</v>
      </c>
      <c r="FV44" s="12" t="e">
        <f>#REF!</f>
        <v>#REF!</v>
      </c>
      <c r="FW44" s="12" t="e">
        <f>#REF!</f>
        <v>#REF!</v>
      </c>
      <c r="FX44" s="12" t="e">
        <f>#REF!</f>
        <v>#REF!</v>
      </c>
      <c r="FY44" s="12" t="e">
        <f>#REF!</f>
        <v>#REF!</v>
      </c>
      <c r="FZ44" s="12" t="e">
        <f>#REF!</f>
        <v>#REF!</v>
      </c>
      <c r="GA44" s="12" t="e">
        <f>#REF!</f>
        <v>#REF!</v>
      </c>
      <c r="GB44" s="12" t="e">
        <f>#REF!</f>
        <v>#REF!</v>
      </c>
      <c r="GC44" s="12" t="e">
        <f>#REF!</f>
        <v>#REF!</v>
      </c>
      <c r="GD44" s="12" t="e">
        <f>#REF!</f>
        <v>#REF!</v>
      </c>
      <c r="GE44" s="12" t="e">
        <f>#REF!</f>
        <v>#REF!</v>
      </c>
      <c r="GF44" s="12" t="e">
        <f>#REF!</f>
        <v>#REF!</v>
      </c>
      <c r="GG44" s="12" t="e">
        <f>#REF!</f>
        <v>#REF!</v>
      </c>
      <c r="GH44" s="12" t="e">
        <f>#REF!</f>
        <v>#REF!</v>
      </c>
      <c r="GJ44" s="11" t="e">
        <f>#REF!</f>
        <v>#REF!</v>
      </c>
      <c r="GK44" s="12" t="e">
        <f>#REF!</f>
        <v>#REF!</v>
      </c>
      <c r="GL44" s="12" t="e">
        <f>#REF!</f>
        <v>#REF!</v>
      </c>
      <c r="GM44" s="12" t="e">
        <f>#REF!</f>
        <v>#REF!</v>
      </c>
      <c r="GN44" s="12" t="e">
        <f>#REF!</f>
        <v>#REF!</v>
      </c>
      <c r="GO44" s="12" t="e">
        <f>#REF!</f>
        <v>#REF!</v>
      </c>
      <c r="GP44" s="12" t="e">
        <f>#REF!</f>
        <v>#REF!</v>
      </c>
      <c r="GQ44" s="12" t="e">
        <f>#REF!</f>
        <v>#REF!</v>
      </c>
      <c r="GR44" s="12" t="e">
        <f>#REF!</f>
        <v>#REF!</v>
      </c>
      <c r="GS44" s="12" t="e">
        <f>#REF!</f>
        <v>#REF!</v>
      </c>
      <c r="GT44" s="12" t="e">
        <f>#REF!</f>
        <v>#REF!</v>
      </c>
      <c r="GU44" s="12" t="e">
        <f>#REF!</f>
        <v>#REF!</v>
      </c>
      <c r="GV44" s="12" t="e">
        <f>#REF!</f>
        <v>#REF!</v>
      </c>
      <c r="GW44" s="12" t="e">
        <f>#REF!</f>
        <v>#REF!</v>
      </c>
      <c r="GX44" s="12" t="e">
        <f>#REF!</f>
        <v>#REF!</v>
      </c>
      <c r="GY44" s="12" t="e">
        <f>#REF!</f>
        <v>#REF!</v>
      </c>
      <c r="GZ44" s="12" t="e">
        <f>#REF!</f>
        <v>#REF!</v>
      </c>
      <c r="HA44" s="12" t="e">
        <f>#REF!</f>
        <v>#REF!</v>
      </c>
      <c r="HC44" s="11" t="e">
        <f>#REF!</f>
        <v>#REF!</v>
      </c>
      <c r="HD44" s="12" t="e">
        <f>#REF!</f>
        <v>#REF!</v>
      </c>
      <c r="HE44" s="12" t="e">
        <f>#REF!</f>
        <v>#REF!</v>
      </c>
      <c r="HF44" s="12" t="e">
        <f>#REF!</f>
        <v>#REF!</v>
      </c>
      <c r="HG44" s="12" t="e">
        <f>#REF!</f>
        <v>#REF!</v>
      </c>
      <c r="HH44" s="12" t="e">
        <f>#REF!</f>
        <v>#REF!</v>
      </c>
      <c r="HI44" s="12" t="e">
        <f>#REF!</f>
        <v>#REF!</v>
      </c>
      <c r="HJ44" s="12" t="e">
        <f>#REF!</f>
        <v>#REF!</v>
      </c>
      <c r="HK44" s="12" t="e">
        <f>#REF!</f>
        <v>#REF!</v>
      </c>
      <c r="HL44" s="12" t="e">
        <f>#REF!</f>
        <v>#REF!</v>
      </c>
      <c r="HM44" s="12" t="e">
        <f>#REF!</f>
        <v>#REF!</v>
      </c>
      <c r="HN44" s="12" t="e">
        <f>#REF!</f>
        <v>#REF!</v>
      </c>
      <c r="HO44" s="12" t="e">
        <f>#REF!</f>
        <v>#REF!</v>
      </c>
      <c r="HP44" s="12" t="e">
        <f>#REF!</f>
        <v>#REF!</v>
      </c>
      <c r="HQ44" s="12" t="e">
        <f>#REF!</f>
        <v>#REF!</v>
      </c>
      <c r="HR44" s="12" t="e">
        <f>#REF!</f>
        <v>#REF!</v>
      </c>
      <c r="HS44" s="12" t="e">
        <f>#REF!</f>
        <v>#REF!</v>
      </c>
      <c r="HT44" s="12" t="e">
        <f>#REF!</f>
        <v>#REF!</v>
      </c>
      <c r="HV44" s="11" t="e">
        <f>#REF!</f>
        <v>#REF!</v>
      </c>
      <c r="HW44" s="12" t="e">
        <f>#REF!</f>
        <v>#REF!</v>
      </c>
      <c r="HX44" s="12" t="e">
        <f>#REF!</f>
        <v>#REF!</v>
      </c>
      <c r="HY44" s="12" t="e">
        <f>#REF!</f>
        <v>#REF!</v>
      </c>
      <c r="HZ44" s="12" t="e">
        <f>#REF!</f>
        <v>#REF!</v>
      </c>
      <c r="IA44" s="12" t="e">
        <f>#REF!</f>
        <v>#REF!</v>
      </c>
      <c r="IB44" s="12" t="e">
        <f>#REF!</f>
        <v>#REF!</v>
      </c>
      <c r="IC44" s="12" t="e">
        <f>#REF!</f>
        <v>#REF!</v>
      </c>
      <c r="ID44" s="12" t="e">
        <f>#REF!</f>
        <v>#REF!</v>
      </c>
      <c r="IE44" s="12" t="e">
        <f>#REF!</f>
        <v>#REF!</v>
      </c>
      <c r="IF44" s="12" t="e">
        <f>#REF!</f>
        <v>#REF!</v>
      </c>
      <c r="IG44" s="12" t="e">
        <f>#REF!</f>
        <v>#REF!</v>
      </c>
      <c r="IH44" s="12" t="e">
        <f>#REF!</f>
        <v>#REF!</v>
      </c>
      <c r="II44" s="12" t="e">
        <f>#REF!</f>
        <v>#REF!</v>
      </c>
      <c r="IJ44" s="12" t="e">
        <f>#REF!</f>
        <v>#REF!</v>
      </c>
      <c r="IK44" s="12" t="e">
        <f>#REF!</f>
        <v>#REF!</v>
      </c>
      <c r="IL44" s="12" t="e">
        <f>#REF!</f>
        <v>#REF!</v>
      </c>
      <c r="IM44" s="12" t="e">
        <f>#REF!</f>
        <v>#REF!</v>
      </c>
      <c r="IO44" s="11" t="e">
        <f>#REF!</f>
        <v>#REF!</v>
      </c>
      <c r="IP44" s="12" t="e">
        <f>#REF!</f>
        <v>#REF!</v>
      </c>
      <c r="IQ44" s="12" t="e">
        <f>#REF!</f>
        <v>#REF!</v>
      </c>
      <c r="IR44" s="12" t="e">
        <f>#REF!</f>
        <v>#REF!</v>
      </c>
      <c r="IS44" s="12" t="e">
        <f>#REF!</f>
        <v>#REF!</v>
      </c>
      <c r="IT44" s="12" t="e">
        <f>#REF!</f>
        <v>#REF!</v>
      </c>
      <c r="IU44" s="12" t="e">
        <f>#REF!</f>
        <v>#REF!</v>
      </c>
      <c r="IV44" s="12" t="e">
        <f>#REF!</f>
        <v>#REF!</v>
      </c>
      <c r="IW44" s="12" t="e">
        <f>#REF!</f>
        <v>#REF!</v>
      </c>
      <c r="IX44" s="12" t="e">
        <f>#REF!</f>
        <v>#REF!</v>
      </c>
      <c r="IY44" s="12" t="e">
        <f>#REF!</f>
        <v>#REF!</v>
      </c>
      <c r="IZ44" s="12" t="e">
        <f>#REF!</f>
        <v>#REF!</v>
      </c>
      <c r="JA44" s="12" t="e">
        <f>#REF!</f>
        <v>#REF!</v>
      </c>
      <c r="JB44" s="12" t="e">
        <f>#REF!</f>
        <v>#REF!</v>
      </c>
      <c r="JC44" s="12" t="e">
        <f>#REF!</f>
        <v>#REF!</v>
      </c>
      <c r="JD44" s="12" t="e">
        <f>#REF!</f>
        <v>#REF!</v>
      </c>
      <c r="JE44" s="12" t="e">
        <f>#REF!</f>
        <v>#REF!</v>
      </c>
      <c r="JF44" s="12" t="e">
        <f>#REF!</f>
        <v>#REF!</v>
      </c>
      <c r="JH44" s="11" t="e">
        <f>#REF!</f>
        <v>#REF!</v>
      </c>
      <c r="JI44" s="12" t="e">
        <f>#REF!</f>
        <v>#REF!</v>
      </c>
      <c r="JJ44" s="12" t="e">
        <f>#REF!</f>
        <v>#REF!</v>
      </c>
      <c r="JK44" s="12" t="e">
        <f>#REF!</f>
        <v>#REF!</v>
      </c>
      <c r="JL44" s="12" t="e">
        <f>#REF!</f>
        <v>#REF!</v>
      </c>
      <c r="JM44" s="12" t="e">
        <f>#REF!</f>
        <v>#REF!</v>
      </c>
      <c r="JN44" s="12" t="e">
        <f>#REF!</f>
        <v>#REF!</v>
      </c>
      <c r="JO44" s="12" t="e">
        <f>#REF!</f>
        <v>#REF!</v>
      </c>
      <c r="JP44" s="12" t="e">
        <f>#REF!</f>
        <v>#REF!</v>
      </c>
      <c r="JQ44" s="12" t="e">
        <f>#REF!</f>
        <v>#REF!</v>
      </c>
      <c r="JR44" s="12" t="e">
        <f>#REF!</f>
        <v>#REF!</v>
      </c>
      <c r="JS44" s="12" t="e">
        <f>#REF!</f>
        <v>#REF!</v>
      </c>
      <c r="JT44" s="12" t="e">
        <f>#REF!</f>
        <v>#REF!</v>
      </c>
      <c r="JU44" s="12" t="e">
        <f>#REF!</f>
        <v>#REF!</v>
      </c>
      <c r="JV44" s="12" t="e">
        <f>#REF!</f>
        <v>#REF!</v>
      </c>
      <c r="JW44" s="12" t="e">
        <f>#REF!</f>
        <v>#REF!</v>
      </c>
      <c r="JX44" s="12" t="e">
        <f>#REF!</f>
        <v>#REF!</v>
      </c>
      <c r="JY44" s="12" t="e">
        <f>#REF!</f>
        <v>#REF!</v>
      </c>
    </row>
    <row r="45" spans="2:285" x14ac:dyDescent="0.25">
      <c r="B45" s="11" t="e">
        <f>#REF!</f>
        <v>#REF!</v>
      </c>
      <c r="C45" s="12" t="e">
        <f>#REF!</f>
        <v>#REF!</v>
      </c>
      <c r="D45" s="12" t="e">
        <f>#REF!</f>
        <v>#REF!</v>
      </c>
      <c r="E45" s="12" t="e">
        <f>#REF!</f>
        <v>#REF!</v>
      </c>
      <c r="F45" s="12" t="e">
        <f>#REF!</f>
        <v>#REF!</v>
      </c>
      <c r="G45" s="12" t="e">
        <f>#REF!</f>
        <v>#REF!</v>
      </c>
      <c r="H45" s="12" t="e">
        <f>#REF!</f>
        <v>#REF!</v>
      </c>
      <c r="I45" s="12" t="e">
        <f>#REF!</f>
        <v>#REF!</v>
      </c>
      <c r="J45" s="12" t="e">
        <f>#REF!</f>
        <v>#REF!</v>
      </c>
      <c r="K45" s="12" t="e">
        <f>#REF!</f>
        <v>#REF!</v>
      </c>
      <c r="L45" s="12" t="e">
        <f>#REF!</f>
        <v>#REF!</v>
      </c>
      <c r="M45" s="12" t="e">
        <f>#REF!</f>
        <v>#REF!</v>
      </c>
      <c r="N45" s="12" t="e">
        <f>#REF!</f>
        <v>#REF!</v>
      </c>
      <c r="O45" s="12" t="e">
        <f>#REF!</f>
        <v>#REF!</v>
      </c>
      <c r="P45" s="12" t="e">
        <f>#REF!</f>
        <v>#REF!</v>
      </c>
      <c r="Q45" s="12" t="e">
        <f>#REF!</f>
        <v>#REF!</v>
      </c>
      <c r="R45" s="12" t="e">
        <f>#REF!</f>
        <v>#REF!</v>
      </c>
      <c r="S45" s="12" t="e">
        <f>#REF!</f>
        <v>#REF!</v>
      </c>
      <c r="U45" s="11" t="e">
        <f>#REF!</f>
        <v>#REF!</v>
      </c>
      <c r="V45" s="12" t="e">
        <f>#REF!</f>
        <v>#REF!</v>
      </c>
      <c r="W45" s="12" t="e">
        <f>#REF!</f>
        <v>#REF!</v>
      </c>
      <c r="X45" s="12" t="e">
        <f>#REF!</f>
        <v>#REF!</v>
      </c>
      <c r="Y45" s="12" t="e">
        <f>#REF!</f>
        <v>#REF!</v>
      </c>
      <c r="Z45" s="12" t="e">
        <f>#REF!</f>
        <v>#REF!</v>
      </c>
      <c r="AA45" s="12" t="e">
        <f>#REF!</f>
        <v>#REF!</v>
      </c>
      <c r="AB45" s="12" t="e">
        <f>#REF!</f>
        <v>#REF!</v>
      </c>
      <c r="AC45" s="12" t="e">
        <f>#REF!</f>
        <v>#REF!</v>
      </c>
      <c r="AD45" s="12" t="e">
        <f>#REF!</f>
        <v>#REF!</v>
      </c>
      <c r="AE45" s="12" t="e">
        <f>#REF!</f>
        <v>#REF!</v>
      </c>
      <c r="AF45" s="12" t="e">
        <f>#REF!</f>
        <v>#REF!</v>
      </c>
      <c r="AG45" s="12" t="e">
        <f>#REF!</f>
        <v>#REF!</v>
      </c>
      <c r="AH45" s="12" t="e">
        <f>#REF!</f>
        <v>#REF!</v>
      </c>
      <c r="AI45" s="12" t="e">
        <f>#REF!</f>
        <v>#REF!</v>
      </c>
      <c r="AJ45" s="12" t="e">
        <f>#REF!</f>
        <v>#REF!</v>
      </c>
      <c r="AK45" s="12" t="e">
        <f>#REF!</f>
        <v>#REF!</v>
      </c>
      <c r="AL45" s="12" t="e">
        <f>#REF!</f>
        <v>#REF!</v>
      </c>
      <c r="AN45" s="11" t="e">
        <f>#REF!</f>
        <v>#REF!</v>
      </c>
      <c r="AO45" s="12" t="e">
        <f>#REF!</f>
        <v>#REF!</v>
      </c>
      <c r="AP45" s="12" t="e">
        <f>#REF!</f>
        <v>#REF!</v>
      </c>
      <c r="AQ45" s="12" t="e">
        <f>#REF!</f>
        <v>#REF!</v>
      </c>
      <c r="AR45" s="12" t="e">
        <f>#REF!</f>
        <v>#REF!</v>
      </c>
      <c r="AS45" s="12" t="e">
        <f>#REF!</f>
        <v>#REF!</v>
      </c>
      <c r="AT45" s="12" t="e">
        <f>#REF!</f>
        <v>#REF!</v>
      </c>
      <c r="AU45" s="12" t="e">
        <f>#REF!</f>
        <v>#REF!</v>
      </c>
      <c r="AV45" s="12" t="e">
        <f>#REF!</f>
        <v>#REF!</v>
      </c>
      <c r="AW45" s="12" t="e">
        <f>#REF!</f>
        <v>#REF!</v>
      </c>
      <c r="AX45" s="12" t="e">
        <f>#REF!</f>
        <v>#REF!</v>
      </c>
      <c r="AY45" s="12" t="e">
        <f>#REF!</f>
        <v>#REF!</v>
      </c>
      <c r="AZ45" s="12" t="e">
        <f>#REF!</f>
        <v>#REF!</v>
      </c>
      <c r="BA45" s="12" t="e">
        <f>#REF!</f>
        <v>#REF!</v>
      </c>
      <c r="BB45" s="12" t="e">
        <f>#REF!</f>
        <v>#REF!</v>
      </c>
      <c r="BC45" s="12" t="e">
        <f>#REF!</f>
        <v>#REF!</v>
      </c>
      <c r="BD45" s="12" t="e">
        <f>#REF!</f>
        <v>#REF!</v>
      </c>
      <c r="BE45" s="12" t="e">
        <f>#REF!</f>
        <v>#REF!</v>
      </c>
      <c r="BG45" s="11" t="e">
        <f>#REF!</f>
        <v>#REF!</v>
      </c>
      <c r="BH45" s="12" t="e">
        <f>#REF!</f>
        <v>#REF!</v>
      </c>
      <c r="BI45" s="12" t="e">
        <f>#REF!</f>
        <v>#REF!</v>
      </c>
      <c r="BJ45" s="12" t="e">
        <f>#REF!</f>
        <v>#REF!</v>
      </c>
      <c r="BK45" s="12" t="e">
        <f>#REF!</f>
        <v>#REF!</v>
      </c>
      <c r="BL45" s="12" t="e">
        <f>#REF!</f>
        <v>#REF!</v>
      </c>
      <c r="BM45" s="12" t="e">
        <f>#REF!</f>
        <v>#REF!</v>
      </c>
      <c r="BN45" s="12" t="e">
        <f>#REF!</f>
        <v>#REF!</v>
      </c>
      <c r="BO45" s="12" t="e">
        <f>#REF!</f>
        <v>#REF!</v>
      </c>
      <c r="BP45" s="12" t="e">
        <f>#REF!</f>
        <v>#REF!</v>
      </c>
      <c r="BQ45" s="12" t="e">
        <f>#REF!</f>
        <v>#REF!</v>
      </c>
      <c r="BR45" s="12" t="e">
        <f>#REF!</f>
        <v>#REF!</v>
      </c>
      <c r="BS45" s="12" t="e">
        <f>#REF!</f>
        <v>#REF!</v>
      </c>
      <c r="BT45" s="12" t="e">
        <f>#REF!</f>
        <v>#REF!</v>
      </c>
      <c r="BU45" s="12" t="e">
        <f>#REF!</f>
        <v>#REF!</v>
      </c>
      <c r="BV45" s="12" t="e">
        <f>#REF!</f>
        <v>#REF!</v>
      </c>
      <c r="BW45" s="12" t="e">
        <f>#REF!</f>
        <v>#REF!</v>
      </c>
      <c r="BX45" s="12" t="e">
        <f>#REF!</f>
        <v>#REF!</v>
      </c>
      <c r="BZ45" s="11" t="e">
        <f>#REF!</f>
        <v>#REF!</v>
      </c>
      <c r="CA45" s="12" t="e">
        <f>#REF!</f>
        <v>#REF!</v>
      </c>
      <c r="CB45" s="12" t="e">
        <f>#REF!</f>
        <v>#REF!</v>
      </c>
      <c r="CC45" s="12" t="e">
        <f>#REF!</f>
        <v>#REF!</v>
      </c>
      <c r="CD45" s="12" t="e">
        <f>#REF!</f>
        <v>#REF!</v>
      </c>
      <c r="CE45" s="12" t="e">
        <f>#REF!</f>
        <v>#REF!</v>
      </c>
      <c r="CF45" s="12" t="e">
        <f>#REF!</f>
        <v>#REF!</v>
      </c>
      <c r="CG45" s="12" t="e">
        <f>#REF!</f>
        <v>#REF!</v>
      </c>
      <c r="CH45" s="12" t="e">
        <f>#REF!</f>
        <v>#REF!</v>
      </c>
      <c r="CI45" s="12" t="e">
        <f>#REF!</f>
        <v>#REF!</v>
      </c>
      <c r="CJ45" s="12" t="e">
        <f>#REF!</f>
        <v>#REF!</v>
      </c>
      <c r="CK45" s="12" t="e">
        <f>#REF!</f>
        <v>#REF!</v>
      </c>
      <c r="CL45" s="12" t="e">
        <f>#REF!</f>
        <v>#REF!</v>
      </c>
      <c r="CM45" s="12" t="e">
        <f>#REF!</f>
        <v>#REF!</v>
      </c>
      <c r="CN45" s="12" t="e">
        <f>#REF!</f>
        <v>#REF!</v>
      </c>
      <c r="CO45" s="12" t="e">
        <f>#REF!</f>
        <v>#REF!</v>
      </c>
      <c r="CP45" s="12" t="e">
        <f>#REF!</f>
        <v>#REF!</v>
      </c>
      <c r="CQ45" s="12" t="e">
        <f>#REF!</f>
        <v>#REF!</v>
      </c>
      <c r="CS45" s="11" t="e">
        <f>#REF!</f>
        <v>#REF!</v>
      </c>
      <c r="CT45" s="12" t="e">
        <f>#REF!</f>
        <v>#REF!</v>
      </c>
      <c r="CU45" s="12" t="e">
        <f>#REF!</f>
        <v>#REF!</v>
      </c>
      <c r="CV45" s="12" t="e">
        <f>#REF!</f>
        <v>#REF!</v>
      </c>
      <c r="CW45" s="12" t="e">
        <f>#REF!</f>
        <v>#REF!</v>
      </c>
      <c r="CX45" s="12" t="e">
        <f>#REF!</f>
        <v>#REF!</v>
      </c>
      <c r="CY45" s="12" t="e">
        <f>#REF!</f>
        <v>#REF!</v>
      </c>
      <c r="CZ45" s="12" t="e">
        <f>#REF!</f>
        <v>#REF!</v>
      </c>
      <c r="DA45" s="12" t="e">
        <f>#REF!</f>
        <v>#REF!</v>
      </c>
      <c r="DB45" s="12" t="e">
        <f>#REF!</f>
        <v>#REF!</v>
      </c>
      <c r="DC45" s="12" t="e">
        <f>#REF!</f>
        <v>#REF!</v>
      </c>
      <c r="DD45" s="12" t="e">
        <f>#REF!</f>
        <v>#REF!</v>
      </c>
      <c r="DE45" s="12" t="e">
        <f>#REF!</f>
        <v>#REF!</v>
      </c>
      <c r="DF45" s="12" t="e">
        <f>#REF!</f>
        <v>#REF!</v>
      </c>
      <c r="DG45" s="12" t="e">
        <f>#REF!</f>
        <v>#REF!</v>
      </c>
      <c r="DH45" s="12" t="e">
        <f>#REF!</f>
        <v>#REF!</v>
      </c>
      <c r="DI45" s="12" t="e">
        <f>#REF!</f>
        <v>#REF!</v>
      </c>
      <c r="DJ45" s="12" t="e">
        <f>#REF!</f>
        <v>#REF!</v>
      </c>
      <c r="DL45" s="11" t="e">
        <f>#REF!</f>
        <v>#REF!</v>
      </c>
      <c r="DM45" s="12" t="e">
        <f>#REF!</f>
        <v>#REF!</v>
      </c>
      <c r="DN45" s="12" t="e">
        <f>#REF!</f>
        <v>#REF!</v>
      </c>
      <c r="DO45" s="12" t="e">
        <f>#REF!</f>
        <v>#REF!</v>
      </c>
      <c r="DP45" s="12" t="e">
        <f>#REF!</f>
        <v>#REF!</v>
      </c>
      <c r="DQ45" s="12" t="e">
        <f>#REF!</f>
        <v>#REF!</v>
      </c>
      <c r="DR45" s="12" t="e">
        <f>#REF!</f>
        <v>#REF!</v>
      </c>
      <c r="DS45" s="12" t="e">
        <f>#REF!</f>
        <v>#REF!</v>
      </c>
      <c r="DT45" s="12" t="e">
        <f>#REF!</f>
        <v>#REF!</v>
      </c>
      <c r="DU45" s="12" t="e">
        <f>#REF!</f>
        <v>#REF!</v>
      </c>
      <c r="DV45" s="12" t="e">
        <f>#REF!</f>
        <v>#REF!</v>
      </c>
      <c r="DW45" s="12" t="e">
        <f>#REF!</f>
        <v>#REF!</v>
      </c>
      <c r="DX45" s="12" t="e">
        <f>#REF!</f>
        <v>#REF!</v>
      </c>
      <c r="DY45" s="12" t="e">
        <f>#REF!</f>
        <v>#REF!</v>
      </c>
      <c r="DZ45" s="12" t="e">
        <f>#REF!</f>
        <v>#REF!</v>
      </c>
      <c r="EA45" s="12" t="e">
        <f>#REF!</f>
        <v>#REF!</v>
      </c>
      <c r="EB45" s="12" t="e">
        <f>#REF!</f>
        <v>#REF!</v>
      </c>
      <c r="EC45" s="12" t="e">
        <f>#REF!</f>
        <v>#REF!</v>
      </c>
      <c r="EE45" s="11" t="e">
        <f>#REF!</f>
        <v>#REF!</v>
      </c>
      <c r="EF45" s="12" t="e">
        <f>#REF!</f>
        <v>#REF!</v>
      </c>
      <c r="EG45" s="12" t="e">
        <f>#REF!</f>
        <v>#REF!</v>
      </c>
      <c r="EH45" s="12" t="e">
        <f>#REF!</f>
        <v>#REF!</v>
      </c>
      <c r="EI45" s="12" t="e">
        <f>#REF!</f>
        <v>#REF!</v>
      </c>
      <c r="EJ45" s="12" t="e">
        <f>#REF!</f>
        <v>#REF!</v>
      </c>
      <c r="EK45" s="12" t="e">
        <f>#REF!</f>
        <v>#REF!</v>
      </c>
      <c r="EL45" s="12" t="e">
        <f>#REF!</f>
        <v>#REF!</v>
      </c>
      <c r="EM45" s="12" t="e">
        <f>#REF!</f>
        <v>#REF!</v>
      </c>
      <c r="EN45" s="12" t="e">
        <f>#REF!</f>
        <v>#REF!</v>
      </c>
      <c r="EO45" s="12" t="e">
        <f>#REF!</f>
        <v>#REF!</v>
      </c>
      <c r="EP45" s="12" t="e">
        <f>#REF!</f>
        <v>#REF!</v>
      </c>
      <c r="EQ45" s="12" t="e">
        <f>#REF!</f>
        <v>#REF!</v>
      </c>
      <c r="ER45" s="12" t="e">
        <f>#REF!</f>
        <v>#REF!</v>
      </c>
      <c r="ES45" s="12" t="e">
        <f>#REF!</f>
        <v>#REF!</v>
      </c>
      <c r="ET45" s="12" t="e">
        <f>#REF!</f>
        <v>#REF!</v>
      </c>
      <c r="EU45" s="12" t="e">
        <f>#REF!</f>
        <v>#REF!</v>
      </c>
      <c r="EV45" s="12" t="e">
        <f>#REF!</f>
        <v>#REF!</v>
      </c>
      <c r="EX45" s="11" t="e">
        <f>#REF!</f>
        <v>#REF!</v>
      </c>
      <c r="EY45" s="12" t="e">
        <f>#REF!</f>
        <v>#REF!</v>
      </c>
      <c r="EZ45" s="12" t="e">
        <f>#REF!</f>
        <v>#REF!</v>
      </c>
      <c r="FA45" s="12" t="e">
        <f>#REF!</f>
        <v>#REF!</v>
      </c>
      <c r="FB45" s="12" t="e">
        <f>#REF!</f>
        <v>#REF!</v>
      </c>
      <c r="FC45" s="12" t="e">
        <f>#REF!</f>
        <v>#REF!</v>
      </c>
      <c r="FD45" s="12" t="e">
        <f>#REF!</f>
        <v>#REF!</v>
      </c>
      <c r="FE45" s="12" t="e">
        <f>#REF!</f>
        <v>#REF!</v>
      </c>
      <c r="FF45" s="12" t="e">
        <f>#REF!</f>
        <v>#REF!</v>
      </c>
      <c r="FG45" s="12" t="e">
        <f>#REF!</f>
        <v>#REF!</v>
      </c>
      <c r="FH45" s="12" t="e">
        <f>#REF!</f>
        <v>#REF!</v>
      </c>
      <c r="FI45" s="12" t="e">
        <f>#REF!</f>
        <v>#REF!</v>
      </c>
      <c r="FJ45" s="12" t="e">
        <f>#REF!</f>
        <v>#REF!</v>
      </c>
      <c r="FK45" s="12" t="e">
        <f>#REF!</f>
        <v>#REF!</v>
      </c>
      <c r="FL45" s="12" t="e">
        <f>#REF!</f>
        <v>#REF!</v>
      </c>
      <c r="FM45" s="12" t="e">
        <f>#REF!</f>
        <v>#REF!</v>
      </c>
      <c r="FN45" s="12" t="e">
        <f>#REF!</f>
        <v>#REF!</v>
      </c>
      <c r="FO45" s="12" t="e">
        <f>#REF!</f>
        <v>#REF!</v>
      </c>
      <c r="FQ45" s="11" t="e">
        <f>#REF!</f>
        <v>#REF!</v>
      </c>
      <c r="FR45" s="12" t="e">
        <f>#REF!</f>
        <v>#REF!</v>
      </c>
      <c r="FS45" s="12" t="e">
        <f>#REF!</f>
        <v>#REF!</v>
      </c>
      <c r="FT45" s="12" t="e">
        <f>#REF!</f>
        <v>#REF!</v>
      </c>
      <c r="FU45" s="12" t="e">
        <f>#REF!</f>
        <v>#REF!</v>
      </c>
      <c r="FV45" s="12" t="e">
        <f>#REF!</f>
        <v>#REF!</v>
      </c>
      <c r="FW45" s="12" t="e">
        <f>#REF!</f>
        <v>#REF!</v>
      </c>
      <c r="FX45" s="12" t="e">
        <f>#REF!</f>
        <v>#REF!</v>
      </c>
      <c r="FY45" s="12" t="e">
        <f>#REF!</f>
        <v>#REF!</v>
      </c>
      <c r="FZ45" s="12" t="e">
        <f>#REF!</f>
        <v>#REF!</v>
      </c>
      <c r="GA45" s="12" t="e">
        <f>#REF!</f>
        <v>#REF!</v>
      </c>
      <c r="GB45" s="12" t="e">
        <f>#REF!</f>
        <v>#REF!</v>
      </c>
      <c r="GC45" s="12" t="e">
        <f>#REF!</f>
        <v>#REF!</v>
      </c>
      <c r="GD45" s="12" t="e">
        <f>#REF!</f>
        <v>#REF!</v>
      </c>
      <c r="GE45" s="12" t="e">
        <f>#REF!</f>
        <v>#REF!</v>
      </c>
      <c r="GF45" s="12" t="e">
        <f>#REF!</f>
        <v>#REF!</v>
      </c>
      <c r="GG45" s="12" t="e">
        <f>#REF!</f>
        <v>#REF!</v>
      </c>
      <c r="GH45" s="12" t="e">
        <f>#REF!</f>
        <v>#REF!</v>
      </c>
      <c r="GJ45" s="11" t="e">
        <f>#REF!</f>
        <v>#REF!</v>
      </c>
      <c r="GK45" s="12" t="e">
        <f>#REF!</f>
        <v>#REF!</v>
      </c>
      <c r="GL45" s="12" t="e">
        <f>#REF!</f>
        <v>#REF!</v>
      </c>
      <c r="GM45" s="12" t="e">
        <f>#REF!</f>
        <v>#REF!</v>
      </c>
      <c r="GN45" s="12" t="e">
        <f>#REF!</f>
        <v>#REF!</v>
      </c>
      <c r="GO45" s="12" t="e">
        <f>#REF!</f>
        <v>#REF!</v>
      </c>
      <c r="GP45" s="12" t="e">
        <f>#REF!</f>
        <v>#REF!</v>
      </c>
      <c r="GQ45" s="12" t="e">
        <f>#REF!</f>
        <v>#REF!</v>
      </c>
      <c r="GR45" s="12" t="e">
        <f>#REF!</f>
        <v>#REF!</v>
      </c>
      <c r="GS45" s="12" t="e">
        <f>#REF!</f>
        <v>#REF!</v>
      </c>
      <c r="GT45" s="12" t="e">
        <f>#REF!</f>
        <v>#REF!</v>
      </c>
      <c r="GU45" s="12" t="e">
        <f>#REF!</f>
        <v>#REF!</v>
      </c>
      <c r="GV45" s="12" t="e">
        <f>#REF!</f>
        <v>#REF!</v>
      </c>
      <c r="GW45" s="12" t="e">
        <f>#REF!</f>
        <v>#REF!</v>
      </c>
      <c r="GX45" s="12" t="e">
        <f>#REF!</f>
        <v>#REF!</v>
      </c>
      <c r="GY45" s="12" t="e">
        <f>#REF!</f>
        <v>#REF!</v>
      </c>
      <c r="GZ45" s="12" t="e">
        <f>#REF!</f>
        <v>#REF!</v>
      </c>
      <c r="HA45" s="12" t="e">
        <f>#REF!</f>
        <v>#REF!</v>
      </c>
      <c r="HC45" s="11" t="e">
        <f>#REF!</f>
        <v>#REF!</v>
      </c>
      <c r="HD45" s="12" t="e">
        <f>#REF!</f>
        <v>#REF!</v>
      </c>
      <c r="HE45" s="12" t="e">
        <f>#REF!</f>
        <v>#REF!</v>
      </c>
      <c r="HF45" s="12" t="e">
        <f>#REF!</f>
        <v>#REF!</v>
      </c>
      <c r="HG45" s="12" t="e">
        <f>#REF!</f>
        <v>#REF!</v>
      </c>
      <c r="HH45" s="12" t="e">
        <f>#REF!</f>
        <v>#REF!</v>
      </c>
      <c r="HI45" s="12" t="e">
        <f>#REF!</f>
        <v>#REF!</v>
      </c>
      <c r="HJ45" s="12" t="e">
        <f>#REF!</f>
        <v>#REF!</v>
      </c>
      <c r="HK45" s="12" t="e">
        <f>#REF!</f>
        <v>#REF!</v>
      </c>
      <c r="HL45" s="12" t="e">
        <f>#REF!</f>
        <v>#REF!</v>
      </c>
      <c r="HM45" s="12" t="e">
        <f>#REF!</f>
        <v>#REF!</v>
      </c>
      <c r="HN45" s="12" t="e">
        <f>#REF!</f>
        <v>#REF!</v>
      </c>
      <c r="HO45" s="12" t="e">
        <f>#REF!</f>
        <v>#REF!</v>
      </c>
      <c r="HP45" s="12" t="e">
        <f>#REF!</f>
        <v>#REF!</v>
      </c>
      <c r="HQ45" s="12" t="e">
        <f>#REF!</f>
        <v>#REF!</v>
      </c>
      <c r="HR45" s="12" t="e">
        <f>#REF!</f>
        <v>#REF!</v>
      </c>
      <c r="HS45" s="12" t="e">
        <f>#REF!</f>
        <v>#REF!</v>
      </c>
      <c r="HT45" s="12" t="e">
        <f>#REF!</f>
        <v>#REF!</v>
      </c>
      <c r="HV45" s="11" t="e">
        <f>#REF!</f>
        <v>#REF!</v>
      </c>
      <c r="HW45" s="12" t="e">
        <f>#REF!</f>
        <v>#REF!</v>
      </c>
      <c r="HX45" s="12" t="e">
        <f>#REF!</f>
        <v>#REF!</v>
      </c>
      <c r="HY45" s="12" t="e">
        <f>#REF!</f>
        <v>#REF!</v>
      </c>
      <c r="HZ45" s="12" t="e">
        <f>#REF!</f>
        <v>#REF!</v>
      </c>
      <c r="IA45" s="12" t="e">
        <f>#REF!</f>
        <v>#REF!</v>
      </c>
      <c r="IB45" s="12" t="e">
        <f>#REF!</f>
        <v>#REF!</v>
      </c>
      <c r="IC45" s="12" t="e">
        <f>#REF!</f>
        <v>#REF!</v>
      </c>
      <c r="ID45" s="12" t="e">
        <f>#REF!</f>
        <v>#REF!</v>
      </c>
      <c r="IE45" s="12" t="e">
        <f>#REF!</f>
        <v>#REF!</v>
      </c>
      <c r="IF45" s="12" t="e">
        <f>#REF!</f>
        <v>#REF!</v>
      </c>
      <c r="IG45" s="12" t="e">
        <f>#REF!</f>
        <v>#REF!</v>
      </c>
      <c r="IH45" s="12" t="e">
        <f>#REF!</f>
        <v>#REF!</v>
      </c>
      <c r="II45" s="12" t="e">
        <f>#REF!</f>
        <v>#REF!</v>
      </c>
      <c r="IJ45" s="12" t="e">
        <f>#REF!</f>
        <v>#REF!</v>
      </c>
      <c r="IK45" s="12" t="e">
        <f>#REF!</f>
        <v>#REF!</v>
      </c>
      <c r="IL45" s="12" t="e">
        <f>#REF!</f>
        <v>#REF!</v>
      </c>
      <c r="IM45" s="12" t="e">
        <f>#REF!</f>
        <v>#REF!</v>
      </c>
      <c r="IO45" s="11" t="e">
        <f>#REF!</f>
        <v>#REF!</v>
      </c>
      <c r="IP45" s="12" t="e">
        <f>#REF!</f>
        <v>#REF!</v>
      </c>
      <c r="IQ45" s="12" t="e">
        <f>#REF!</f>
        <v>#REF!</v>
      </c>
      <c r="IR45" s="12" t="e">
        <f>#REF!</f>
        <v>#REF!</v>
      </c>
      <c r="IS45" s="12" t="e">
        <f>#REF!</f>
        <v>#REF!</v>
      </c>
      <c r="IT45" s="12" t="e">
        <f>#REF!</f>
        <v>#REF!</v>
      </c>
      <c r="IU45" s="12" t="e">
        <f>#REF!</f>
        <v>#REF!</v>
      </c>
      <c r="IV45" s="12" t="e">
        <f>#REF!</f>
        <v>#REF!</v>
      </c>
      <c r="IW45" s="12" t="e">
        <f>#REF!</f>
        <v>#REF!</v>
      </c>
      <c r="IX45" s="12" t="e">
        <f>#REF!</f>
        <v>#REF!</v>
      </c>
      <c r="IY45" s="12" t="e">
        <f>#REF!</f>
        <v>#REF!</v>
      </c>
      <c r="IZ45" s="12" t="e">
        <f>#REF!</f>
        <v>#REF!</v>
      </c>
      <c r="JA45" s="12" t="e">
        <f>#REF!</f>
        <v>#REF!</v>
      </c>
      <c r="JB45" s="12" t="e">
        <f>#REF!</f>
        <v>#REF!</v>
      </c>
      <c r="JC45" s="12" t="e">
        <f>#REF!</f>
        <v>#REF!</v>
      </c>
      <c r="JD45" s="12" t="e">
        <f>#REF!</f>
        <v>#REF!</v>
      </c>
      <c r="JE45" s="12" t="e">
        <f>#REF!</f>
        <v>#REF!</v>
      </c>
      <c r="JF45" s="12" t="e">
        <f>#REF!</f>
        <v>#REF!</v>
      </c>
      <c r="JH45" s="11" t="e">
        <f>#REF!</f>
        <v>#REF!</v>
      </c>
      <c r="JI45" s="12" t="e">
        <f>#REF!</f>
        <v>#REF!</v>
      </c>
      <c r="JJ45" s="12" t="e">
        <f>#REF!</f>
        <v>#REF!</v>
      </c>
      <c r="JK45" s="12" t="e">
        <f>#REF!</f>
        <v>#REF!</v>
      </c>
      <c r="JL45" s="12" t="e">
        <f>#REF!</f>
        <v>#REF!</v>
      </c>
      <c r="JM45" s="12" t="e">
        <f>#REF!</f>
        <v>#REF!</v>
      </c>
      <c r="JN45" s="12" t="e">
        <f>#REF!</f>
        <v>#REF!</v>
      </c>
      <c r="JO45" s="12" t="e">
        <f>#REF!</f>
        <v>#REF!</v>
      </c>
      <c r="JP45" s="12" t="e">
        <f>#REF!</f>
        <v>#REF!</v>
      </c>
      <c r="JQ45" s="12" t="e">
        <f>#REF!</f>
        <v>#REF!</v>
      </c>
      <c r="JR45" s="12" t="e">
        <f>#REF!</f>
        <v>#REF!</v>
      </c>
      <c r="JS45" s="12" t="e">
        <f>#REF!</f>
        <v>#REF!</v>
      </c>
      <c r="JT45" s="12" t="e">
        <f>#REF!</f>
        <v>#REF!</v>
      </c>
      <c r="JU45" s="12" t="e">
        <f>#REF!</f>
        <v>#REF!</v>
      </c>
      <c r="JV45" s="12" t="e">
        <f>#REF!</f>
        <v>#REF!</v>
      </c>
      <c r="JW45" s="12" t="e">
        <f>#REF!</f>
        <v>#REF!</v>
      </c>
      <c r="JX45" s="12" t="e">
        <f>#REF!</f>
        <v>#REF!</v>
      </c>
      <c r="JY45" s="12" t="e">
        <f>#REF!</f>
        <v>#REF!</v>
      </c>
    </row>
    <row r="46" spans="2:285" x14ac:dyDescent="0.25">
      <c r="B46" s="11" t="e">
        <f>#REF!</f>
        <v>#REF!</v>
      </c>
      <c r="C46" s="12" t="e">
        <f>#REF!</f>
        <v>#REF!</v>
      </c>
      <c r="D46" s="12" t="e">
        <f>#REF!</f>
        <v>#REF!</v>
      </c>
      <c r="E46" s="12" t="e">
        <f>#REF!</f>
        <v>#REF!</v>
      </c>
      <c r="F46" s="12" t="e">
        <f>#REF!</f>
        <v>#REF!</v>
      </c>
      <c r="G46" s="12" t="e">
        <f>#REF!</f>
        <v>#REF!</v>
      </c>
      <c r="H46" s="12" t="e">
        <f>#REF!</f>
        <v>#REF!</v>
      </c>
      <c r="I46" s="12" t="e">
        <f>#REF!</f>
        <v>#REF!</v>
      </c>
      <c r="J46" s="12" t="e">
        <f>#REF!</f>
        <v>#REF!</v>
      </c>
      <c r="K46" s="12" t="e">
        <f>#REF!</f>
        <v>#REF!</v>
      </c>
      <c r="L46" s="12" t="e">
        <f>#REF!</f>
        <v>#REF!</v>
      </c>
      <c r="M46" s="12" t="e">
        <f>#REF!</f>
        <v>#REF!</v>
      </c>
      <c r="N46" s="12" t="e">
        <f>#REF!</f>
        <v>#REF!</v>
      </c>
      <c r="O46" s="12" t="e">
        <f>#REF!</f>
        <v>#REF!</v>
      </c>
      <c r="P46" s="12" t="e">
        <f>#REF!</f>
        <v>#REF!</v>
      </c>
      <c r="Q46" s="12" t="e">
        <f>#REF!</f>
        <v>#REF!</v>
      </c>
      <c r="R46" s="12" t="e">
        <f>#REF!</f>
        <v>#REF!</v>
      </c>
      <c r="S46" s="12" t="e">
        <f>#REF!</f>
        <v>#REF!</v>
      </c>
      <c r="U46" s="11" t="e">
        <f>#REF!</f>
        <v>#REF!</v>
      </c>
      <c r="V46" s="12" t="e">
        <f>#REF!</f>
        <v>#REF!</v>
      </c>
      <c r="W46" s="12" t="e">
        <f>#REF!</f>
        <v>#REF!</v>
      </c>
      <c r="X46" s="12" t="e">
        <f>#REF!</f>
        <v>#REF!</v>
      </c>
      <c r="Y46" s="12" t="e">
        <f>#REF!</f>
        <v>#REF!</v>
      </c>
      <c r="Z46" s="12" t="e">
        <f>#REF!</f>
        <v>#REF!</v>
      </c>
      <c r="AA46" s="12" t="e">
        <f>#REF!</f>
        <v>#REF!</v>
      </c>
      <c r="AB46" s="12" t="e">
        <f>#REF!</f>
        <v>#REF!</v>
      </c>
      <c r="AC46" s="12" t="e">
        <f>#REF!</f>
        <v>#REF!</v>
      </c>
      <c r="AD46" s="12" t="e">
        <f>#REF!</f>
        <v>#REF!</v>
      </c>
      <c r="AE46" s="12" t="e">
        <f>#REF!</f>
        <v>#REF!</v>
      </c>
      <c r="AF46" s="12" t="e">
        <f>#REF!</f>
        <v>#REF!</v>
      </c>
      <c r="AG46" s="12" t="e">
        <f>#REF!</f>
        <v>#REF!</v>
      </c>
      <c r="AH46" s="12" t="e">
        <f>#REF!</f>
        <v>#REF!</v>
      </c>
      <c r="AI46" s="12" t="e">
        <f>#REF!</f>
        <v>#REF!</v>
      </c>
      <c r="AJ46" s="12" t="e">
        <f>#REF!</f>
        <v>#REF!</v>
      </c>
      <c r="AK46" s="12" t="e">
        <f>#REF!</f>
        <v>#REF!</v>
      </c>
      <c r="AL46" s="12" t="e">
        <f>#REF!</f>
        <v>#REF!</v>
      </c>
      <c r="AN46" s="11" t="e">
        <f>#REF!</f>
        <v>#REF!</v>
      </c>
      <c r="AO46" s="12" t="e">
        <f>#REF!</f>
        <v>#REF!</v>
      </c>
      <c r="AP46" s="12" t="e">
        <f>#REF!</f>
        <v>#REF!</v>
      </c>
      <c r="AQ46" s="12" t="e">
        <f>#REF!</f>
        <v>#REF!</v>
      </c>
      <c r="AR46" s="12" t="e">
        <f>#REF!</f>
        <v>#REF!</v>
      </c>
      <c r="AS46" s="12" t="e">
        <f>#REF!</f>
        <v>#REF!</v>
      </c>
      <c r="AT46" s="12" t="e">
        <f>#REF!</f>
        <v>#REF!</v>
      </c>
      <c r="AU46" s="12" t="e">
        <f>#REF!</f>
        <v>#REF!</v>
      </c>
      <c r="AV46" s="12" t="e">
        <f>#REF!</f>
        <v>#REF!</v>
      </c>
      <c r="AW46" s="12" t="e">
        <f>#REF!</f>
        <v>#REF!</v>
      </c>
      <c r="AX46" s="12" t="e">
        <f>#REF!</f>
        <v>#REF!</v>
      </c>
      <c r="AY46" s="12" t="e">
        <f>#REF!</f>
        <v>#REF!</v>
      </c>
      <c r="AZ46" s="12" t="e">
        <f>#REF!</f>
        <v>#REF!</v>
      </c>
      <c r="BA46" s="12" t="e">
        <f>#REF!</f>
        <v>#REF!</v>
      </c>
      <c r="BB46" s="12" t="e">
        <f>#REF!</f>
        <v>#REF!</v>
      </c>
      <c r="BC46" s="12" t="e">
        <f>#REF!</f>
        <v>#REF!</v>
      </c>
      <c r="BD46" s="12" t="e">
        <f>#REF!</f>
        <v>#REF!</v>
      </c>
      <c r="BE46" s="12" t="e">
        <f>#REF!</f>
        <v>#REF!</v>
      </c>
      <c r="BG46" s="11" t="e">
        <f>#REF!</f>
        <v>#REF!</v>
      </c>
      <c r="BH46" s="12" t="e">
        <f>#REF!</f>
        <v>#REF!</v>
      </c>
      <c r="BI46" s="12" t="e">
        <f>#REF!</f>
        <v>#REF!</v>
      </c>
      <c r="BJ46" s="12" t="e">
        <f>#REF!</f>
        <v>#REF!</v>
      </c>
      <c r="BK46" s="12" t="e">
        <f>#REF!</f>
        <v>#REF!</v>
      </c>
      <c r="BL46" s="12" t="e">
        <f>#REF!</f>
        <v>#REF!</v>
      </c>
      <c r="BM46" s="12" t="e">
        <f>#REF!</f>
        <v>#REF!</v>
      </c>
      <c r="BN46" s="12" t="e">
        <f>#REF!</f>
        <v>#REF!</v>
      </c>
      <c r="BO46" s="12" t="e">
        <f>#REF!</f>
        <v>#REF!</v>
      </c>
      <c r="BP46" s="12" t="e">
        <f>#REF!</f>
        <v>#REF!</v>
      </c>
      <c r="BQ46" s="12" t="e">
        <f>#REF!</f>
        <v>#REF!</v>
      </c>
      <c r="BR46" s="12" t="e">
        <f>#REF!</f>
        <v>#REF!</v>
      </c>
      <c r="BS46" s="12" t="e">
        <f>#REF!</f>
        <v>#REF!</v>
      </c>
      <c r="BT46" s="12" t="e">
        <f>#REF!</f>
        <v>#REF!</v>
      </c>
      <c r="BU46" s="12" t="e">
        <f>#REF!</f>
        <v>#REF!</v>
      </c>
      <c r="BV46" s="12" t="e">
        <f>#REF!</f>
        <v>#REF!</v>
      </c>
      <c r="BW46" s="12" t="e">
        <f>#REF!</f>
        <v>#REF!</v>
      </c>
      <c r="BX46" s="12" t="e">
        <f>#REF!</f>
        <v>#REF!</v>
      </c>
      <c r="BZ46" s="11" t="e">
        <f>#REF!</f>
        <v>#REF!</v>
      </c>
      <c r="CA46" s="12" t="e">
        <f>#REF!</f>
        <v>#REF!</v>
      </c>
      <c r="CB46" s="12" t="e">
        <f>#REF!</f>
        <v>#REF!</v>
      </c>
      <c r="CC46" s="12" t="e">
        <f>#REF!</f>
        <v>#REF!</v>
      </c>
      <c r="CD46" s="12" t="e">
        <f>#REF!</f>
        <v>#REF!</v>
      </c>
      <c r="CE46" s="12" t="e">
        <f>#REF!</f>
        <v>#REF!</v>
      </c>
      <c r="CF46" s="12" t="e">
        <f>#REF!</f>
        <v>#REF!</v>
      </c>
      <c r="CG46" s="12" t="e">
        <f>#REF!</f>
        <v>#REF!</v>
      </c>
      <c r="CH46" s="12" t="e">
        <f>#REF!</f>
        <v>#REF!</v>
      </c>
      <c r="CI46" s="12" t="e">
        <f>#REF!</f>
        <v>#REF!</v>
      </c>
      <c r="CJ46" s="12" t="e">
        <f>#REF!</f>
        <v>#REF!</v>
      </c>
      <c r="CK46" s="12" t="e">
        <f>#REF!</f>
        <v>#REF!</v>
      </c>
      <c r="CL46" s="12" t="e">
        <f>#REF!</f>
        <v>#REF!</v>
      </c>
      <c r="CM46" s="12" t="e">
        <f>#REF!</f>
        <v>#REF!</v>
      </c>
      <c r="CN46" s="12" t="e">
        <f>#REF!</f>
        <v>#REF!</v>
      </c>
      <c r="CO46" s="12" t="e">
        <f>#REF!</f>
        <v>#REF!</v>
      </c>
      <c r="CP46" s="12" t="e">
        <f>#REF!</f>
        <v>#REF!</v>
      </c>
      <c r="CQ46" s="12" t="e">
        <f>#REF!</f>
        <v>#REF!</v>
      </c>
      <c r="CS46" s="11" t="e">
        <f>#REF!</f>
        <v>#REF!</v>
      </c>
      <c r="CT46" s="12" t="e">
        <f>#REF!</f>
        <v>#REF!</v>
      </c>
      <c r="CU46" s="12" t="e">
        <f>#REF!</f>
        <v>#REF!</v>
      </c>
      <c r="CV46" s="12" t="e">
        <f>#REF!</f>
        <v>#REF!</v>
      </c>
      <c r="CW46" s="12" t="e">
        <f>#REF!</f>
        <v>#REF!</v>
      </c>
      <c r="CX46" s="12" t="e">
        <f>#REF!</f>
        <v>#REF!</v>
      </c>
      <c r="CY46" s="12" t="e">
        <f>#REF!</f>
        <v>#REF!</v>
      </c>
      <c r="CZ46" s="12" t="e">
        <f>#REF!</f>
        <v>#REF!</v>
      </c>
      <c r="DA46" s="12" t="e">
        <f>#REF!</f>
        <v>#REF!</v>
      </c>
      <c r="DB46" s="12" t="e">
        <f>#REF!</f>
        <v>#REF!</v>
      </c>
      <c r="DC46" s="12" t="e">
        <f>#REF!</f>
        <v>#REF!</v>
      </c>
      <c r="DD46" s="12" t="e">
        <f>#REF!</f>
        <v>#REF!</v>
      </c>
      <c r="DE46" s="12" t="e">
        <f>#REF!</f>
        <v>#REF!</v>
      </c>
      <c r="DF46" s="12" t="e">
        <f>#REF!</f>
        <v>#REF!</v>
      </c>
      <c r="DG46" s="12" t="e">
        <f>#REF!</f>
        <v>#REF!</v>
      </c>
      <c r="DH46" s="12" t="e">
        <f>#REF!</f>
        <v>#REF!</v>
      </c>
      <c r="DI46" s="12" t="e">
        <f>#REF!</f>
        <v>#REF!</v>
      </c>
      <c r="DJ46" s="12" t="e">
        <f>#REF!</f>
        <v>#REF!</v>
      </c>
      <c r="DL46" s="11" t="e">
        <f>#REF!</f>
        <v>#REF!</v>
      </c>
      <c r="DM46" s="12" t="e">
        <f>#REF!</f>
        <v>#REF!</v>
      </c>
      <c r="DN46" s="12" t="e">
        <f>#REF!</f>
        <v>#REF!</v>
      </c>
      <c r="DO46" s="12" t="e">
        <f>#REF!</f>
        <v>#REF!</v>
      </c>
      <c r="DP46" s="12" t="e">
        <f>#REF!</f>
        <v>#REF!</v>
      </c>
      <c r="DQ46" s="12" t="e">
        <f>#REF!</f>
        <v>#REF!</v>
      </c>
      <c r="DR46" s="12" t="e">
        <f>#REF!</f>
        <v>#REF!</v>
      </c>
      <c r="DS46" s="12" t="e">
        <f>#REF!</f>
        <v>#REF!</v>
      </c>
      <c r="DT46" s="12" t="e">
        <f>#REF!</f>
        <v>#REF!</v>
      </c>
      <c r="DU46" s="12" t="e">
        <f>#REF!</f>
        <v>#REF!</v>
      </c>
      <c r="DV46" s="12" t="e">
        <f>#REF!</f>
        <v>#REF!</v>
      </c>
      <c r="DW46" s="12" t="e">
        <f>#REF!</f>
        <v>#REF!</v>
      </c>
      <c r="DX46" s="12" t="e">
        <f>#REF!</f>
        <v>#REF!</v>
      </c>
      <c r="DY46" s="12" t="e">
        <f>#REF!</f>
        <v>#REF!</v>
      </c>
      <c r="DZ46" s="12" t="e">
        <f>#REF!</f>
        <v>#REF!</v>
      </c>
      <c r="EA46" s="12" t="e">
        <f>#REF!</f>
        <v>#REF!</v>
      </c>
      <c r="EB46" s="12" t="e">
        <f>#REF!</f>
        <v>#REF!</v>
      </c>
      <c r="EC46" s="12" t="e">
        <f>#REF!</f>
        <v>#REF!</v>
      </c>
      <c r="EE46" s="11" t="e">
        <f>#REF!</f>
        <v>#REF!</v>
      </c>
      <c r="EF46" s="12" t="e">
        <f>#REF!</f>
        <v>#REF!</v>
      </c>
      <c r="EG46" s="12" t="e">
        <f>#REF!</f>
        <v>#REF!</v>
      </c>
      <c r="EH46" s="12" t="e">
        <f>#REF!</f>
        <v>#REF!</v>
      </c>
      <c r="EI46" s="12" t="e">
        <f>#REF!</f>
        <v>#REF!</v>
      </c>
      <c r="EJ46" s="12" t="e">
        <f>#REF!</f>
        <v>#REF!</v>
      </c>
      <c r="EK46" s="12" t="e">
        <f>#REF!</f>
        <v>#REF!</v>
      </c>
      <c r="EL46" s="12" t="e">
        <f>#REF!</f>
        <v>#REF!</v>
      </c>
      <c r="EM46" s="12" t="e">
        <f>#REF!</f>
        <v>#REF!</v>
      </c>
      <c r="EN46" s="12" t="e">
        <f>#REF!</f>
        <v>#REF!</v>
      </c>
      <c r="EO46" s="12" t="e">
        <f>#REF!</f>
        <v>#REF!</v>
      </c>
      <c r="EP46" s="12" t="e">
        <f>#REF!</f>
        <v>#REF!</v>
      </c>
      <c r="EQ46" s="12" t="e">
        <f>#REF!</f>
        <v>#REF!</v>
      </c>
      <c r="ER46" s="12" t="e">
        <f>#REF!</f>
        <v>#REF!</v>
      </c>
      <c r="ES46" s="12" t="e">
        <f>#REF!</f>
        <v>#REF!</v>
      </c>
      <c r="ET46" s="12" t="e">
        <f>#REF!</f>
        <v>#REF!</v>
      </c>
      <c r="EU46" s="12" t="e">
        <f>#REF!</f>
        <v>#REF!</v>
      </c>
      <c r="EV46" s="12" t="e">
        <f>#REF!</f>
        <v>#REF!</v>
      </c>
      <c r="EX46" s="11" t="e">
        <f>#REF!</f>
        <v>#REF!</v>
      </c>
      <c r="EY46" s="12" t="e">
        <f>#REF!</f>
        <v>#REF!</v>
      </c>
      <c r="EZ46" s="12" t="e">
        <f>#REF!</f>
        <v>#REF!</v>
      </c>
      <c r="FA46" s="12" t="e">
        <f>#REF!</f>
        <v>#REF!</v>
      </c>
      <c r="FB46" s="12" t="e">
        <f>#REF!</f>
        <v>#REF!</v>
      </c>
      <c r="FC46" s="12" t="e">
        <f>#REF!</f>
        <v>#REF!</v>
      </c>
      <c r="FD46" s="12" t="e">
        <f>#REF!</f>
        <v>#REF!</v>
      </c>
      <c r="FE46" s="12" t="e">
        <f>#REF!</f>
        <v>#REF!</v>
      </c>
      <c r="FF46" s="12" t="e">
        <f>#REF!</f>
        <v>#REF!</v>
      </c>
      <c r="FG46" s="12" t="e">
        <f>#REF!</f>
        <v>#REF!</v>
      </c>
      <c r="FH46" s="12" t="e">
        <f>#REF!</f>
        <v>#REF!</v>
      </c>
      <c r="FI46" s="12" t="e">
        <f>#REF!</f>
        <v>#REF!</v>
      </c>
      <c r="FJ46" s="12" t="e">
        <f>#REF!</f>
        <v>#REF!</v>
      </c>
      <c r="FK46" s="12" t="e">
        <f>#REF!</f>
        <v>#REF!</v>
      </c>
      <c r="FL46" s="12" t="e">
        <f>#REF!</f>
        <v>#REF!</v>
      </c>
      <c r="FM46" s="12" t="e">
        <f>#REF!</f>
        <v>#REF!</v>
      </c>
      <c r="FN46" s="12" t="e">
        <f>#REF!</f>
        <v>#REF!</v>
      </c>
      <c r="FO46" s="12" t="e">
        <f>#REF!</f>
        <v>#REF!</v>
      </c>
      <c r="FQ46" s="11" t="e">
        <f>#REF!</f>
        <v>#REF!</v>
      </c>
      <c r="FR46" s="12" t="e">
        <f>#REF!</f>
        <v>#REF!</v>
      </c>
      <c r="FS46" s="12" t="e">
        <f>#REF!</f>
        <v>#REF!</v>
      </c>
      <c r="FT46" s="12" t="e">
        <f>#REF!</f>
        <v>#REF!</v>
      </c>
      <c r="FU46" s="12" t="e">
        <f>#REF!</f>
        <v>#REF!</v>
      </c>
      <c r="FV46" s="12" t="e">
        <f>#REF!</f>
        <v>#REF!</v>
      </c>
      <c r="FW46" s="12" t="e">
        <f>#REF!</f>
        <v>#REF!</v>
      </c>
      <c r="FX46" s="12" t="e">
        <f>#REF!</f>
        <v>#REF!</v>
      </c>
      <c r="FY46" s="12" t="e">
        <f>#REF!</f>
        <v>#REF!</v>
      </c>
      <c r="FZ46" s="12" t="e">
        <f>#REF!</f>
        <v>#REF!</v>
      </c>
      <c r="GA46" s="12" t="e">
        <f>#REF!</f>
        <v>#REF!</v>
      </c>
      <c r="GB46" s="12" t="e">
        <f>#REF!</f>
        <v>#REF!</v>
      </c>
      <c r="GC46" s="12" t="e">
        <f>#REF!</f>
        <v>#REF!</v>
      </c>
      <c r="GD46" s="12" t="e">
        <f>#REF!</f>
        <v>#REF!</v>
      </c>
      <c r="GE46" s="12" t="e">
        <f>#REF!</f>
        <v>#REF!</v>
      </c>
      <c r="GF46" s="12" t="e">
        <f>#REF!</f>
        <v>#REF!</v>
      </c>
      <c r="GG46" s="12" t="e">
        <f>#REF!</f>
        <v>#REF!</v>
      </c>
      <c r="GH46" s="12" t="e">
        <f>#REF!</f>
        <v>#REF!</v>
      </c>
      <c r="GJ46" s="11" t="e">
        <f>#REF!</f>
        <v>#REF!</v>
      </c>
      <c r="GK46" s="12" t="e">
        <f>#REF!</f>
        <v>#REF!</v>
      </c>
      <c r="GL46" s="12" t="e">
        <f>#REF!</f>
        <v>#REF!</v>
      </c>
      <c r="GM46" s="12" t="e">
        <f>#REF!</f>
        <v>#REF!</v>
      </c>
      <c r="GN46" s="12" t="e">
        <f>#REF!</f>
        <v>#REF!</v>
      </c>
      <c r="GO46" s="12" t="e">
        <f>#REF!</f>
        <v>#REF!</v>
      </c>
      <c r="GP46" s="12" t="e">
        <f>#REF!</f>
        <v>#REF!</v>
      </c>
      <c r="GQ46" s="12" t="e">
        <f>#REF!</f>
        <v>#REF!</v>
      </c>
      <c r="GR46" s="12" t="e">
        <f>#REF!</f>
        <v>#REF!</v>
      </c>
      <c r="GS46" s="12" t="e">
        <f>#REF!</f>
        <v>#REF!</v>
      </c>
      <c r="GT46" s="12" t="e">
        <f>#REF!</f>
        <v>#REF!</v>
      </c>
      <c r="GU46" s="12" t="e">
        <f>#REF!</f>
        <v>#REF!</v>
      </c>
      <c r="GV46" s="12" t="e">
        <f>#REF!</f>
        <v>#REF!</v>
      </c>
      <c r="GW46" s="12" t="e">
        <f>#REF!</f>
        <v>#REF!</v>
      </c>
      <c r="GX46" s="12" t="e">
        <f>#REF!</f>
        <v>#REF!</v>
      </c>
      <c r="GY46" s="12" t="e">
        <f>#REF!</f>
        <v>#REF!</v>
      </c>
      <c r="GZ46" s="12" t="e">
        <f>#REF!</f>
        <v>#REF!</v>
      </c>
      <c r="HA46" s="12" t="e">
        <f>#REF!</f>
        <v>#REF!</v>
      </c>
      <c r="HC46" s="11" t="e">
        <f>#REF!</f>
        <v>#REF!</v>
      </c>
      <c r="HD46" s="12" t="e">
        <f>#REF!</f>
        <v>#REF!</v>
      </c>
      <c r="HE46" s="12" t="e">
        <f>#REF!</f>
        <v>#REF!</v>
      </c>
      <c r="HF46" s="12" t="e">
        <f>#REF!</f>
        <v>#REF!</v>
      </c>
      <c r="HG46" s="12" t="e">
        <f>#REF!</f>
        <v>#REF!</v>
      </c>
      <c r="HH46" s="12" t="e">
        <f>#REF!</f>
        <v>#REF!</v>
      </c>
      <c r="HI46" s="12" t="e">
        <f>#REF!</f>
        <v>#REF!</v>
      </c>
      <c r="HJ46" s="12" t="e">
        <f>#REF!</f>
        <v>#REF!</v>
      </c>
      <c r="HK46" s="12" t="e">
        <f>#REF!</f>
        <v>#REF!</v>
      </c>
      <c r="HL46" s="12" t="e">
        <f>#REF!</f>
        <v>#REF!</v>
      </c>
      <c r="HM46" s="12" t="e">
        <f>#REF!</f>
        <v>#REF!</v>
      </c>
      <c r="HN46" s="12" t="e">
        <f>#REF!</f>
        <v>#REF!</v>
      </c>
      <c r="HO46" s="12" t="e">
        <f>#REF!</f>
        <v>#REF!</v>
      </c>
      <c r="HP46" s="12" t="e">
        <f>#REF!</f>
        <v>#REF!</v>
      </c>
      <c r="HQ46" s="12" t="e">
        <f>#REF!</f>
        <v>#REF!</v>
      </c>
      <c r="HR46" s="12" t="e">
        <f>#REF!</f>
        <v>#REF!</v>
      </c>
      <c r="HS46" s="12" t="e">
        <f>#REF!</f>
        <v>#REF!</v>
      </c>
      <c r="HT46" s="12" t="e">
        <f>#REF!</f>
        <v>#REF!</v>
      </c>
      <c r="HV46" s="11" t="e">
        <f>#REF!</f>
        <v>#REF!</v>
      </c>
      <c r="HW46" s="12" t="e">
        <f>#REF!</f>
        <v>#REF!</v>
      </c>
      <c r="HX46" s="12" t="e">
        <f>#REF!</f>
        <v>#REF!</v>
      </c>
      <c r="HY46" s="12" t="e">
        <f>#REF!</f>
        <v>#REF!</v>
      </c>
      <c r="HZ46" s="12" t="e">
        <f>#REF!</f>
        <v>#REF!</v>
      </c>
      <c r="IA46" s="12" t="e">
        <f>#REF!</f>
        <v>#REF!</v>
      </c>
      <c r="IB46" s="12" t="e">
        <f>#REF!</f>
        <v>#REF!</v>
      </c>
      <c r="IC46" s="12" t="e">
        <f>#REF!</f>
        <v>#REF!</v>
      </c>
      <c r="ID46" s="12" t="e">
        <f>#REF!</f>
        <v>#REF!</v>
      </c>
      <c r="IE46" s="12" t="e">
        <f>#REF!</f>
        <v>#REF!</v>
      </c>
      <c r="IF46" s="12" t="e">
        <f>#REF!</f>
        <v>#REF!</v>
      </c>
      <c r="IG46" s="12" t="e">
        <f>#REF!</f>
        <v>#REF!</v>
      </c>
      <c r="IH46" s="12" t="e">
        <f>#REF!</f>
        <v>#REF!</v>
      </c>
      <c r="II46" s="12" t="e">
        <f>#REF!</f>
        <v>#REF!</v>
      </c>
      <c r="IJ46" s="12" t="e">
        <f>#REF!</f>
        <v>#REF!</v>
      </c>
      <c r="IK46" s="12" t="e">
        <f>#REF!</f>
        <v>#REF!</v>
      </c>
      <c r="IL46" s="12" t="e">
        <f>#REF!</f>
        <v>#REF!</v>
      </c>
      <c r="IM46" s="12" t="e">
        <f>#REF!</f>
        <v>#REF!</v>
      </c>
      <c r="IO46" s="11" t="e">
        <f>#REF!</f>
        <v>#REF!</v>
      </c>
      <c r="IP46" s="12" t="e">
        <f>#REF!</f>
        <v>#REF!</v>
      </c>
      <c r="IQ46" s="12" t="e">
        <f>#REF!</f>
        <v>#REF!</v>
      </c>
      <c r="IR46" s="12" t="e">
        <f>#REF!</f>
        <v>#REF!</v>
      </c>
      <c r="IS46" s="12" t="e">
        <f>#REF!</f>
        <v>#REF!</v>
      </c>
      <c r="IT46" s="12" t="e">
        <f>#REF!</f>
        <v>#REF!</v>
      </c>
      <c r="IU46" s="12" t="e">
        <f>#REF!</f>
        <v>#REF!</v>
      </c>
      <c r="IV46" s="12" t="e">
        <f>#REF!</f>
        <v>#REF!</v>
      </c>
      <c r="IW46" s="12" t="e">
        <f>#REF!</f>
        <v>#REF!</v>
      </c>
      <c r="IX46" s="12" t="e">
        <f>#REF!</f>
        <v>#REF!</v>
      </c>
      <c r="IY46" s="12" t="e">
        <f>#REF!</f>
        <v>#REF!</v>
      </c>
      <c r="IZ46" s="12" t="e">
        <f>#REF!</f>
        <v>#REF!</v>
      </c>
      <c r="JA46" s="12" t="e">
        <f>#REF!</f>
        <v>#REF!</v>
      </c>
      <c r="JB46" s="12" t="e">
        <f>#REF!</f>
        <v>#REF!</v>
      </c>
      <c r="JC46" s="12" t="e">
        <f>#REF!</f>
        <v>#REF!</v>
      </c>
      <c r="JD46" s="12" t="e">
        <f>#REF!</f>
        <v>#REF!</v>
      </c>
      <c r="JE46" s="12" t="e">
        <f>#REF!</f>
        <v>#REF!</v>
      </c>
      <c r="JF46" s="12" t="e">
        <f>#REF!</f>
        <v>#REF!</v>
      </c>
      <c r="JH46" s="11" t="e">
        <f>#REF!</f>
        <v>#REF!</v>
      </c>
      <c r="JI46" s="12" t="e">
        <f>#REF!</f>
        <v>#REF!</v>
      </c>
      <c r="JJ46" s="12" t="e">
        <f>#REF!</f>
        <v>#REF!</v>
      </c>
      <c r="JK46" s="12" t="e">
        <f>#REF!</f>
        <v>#REF!</v>
      </c>
      <c r="JL46" s="12" t="e">
        <f>#REF!</f>
        <v>#REF!</v>
      </c>
      <c r="JM46" s="12" t="e">
        <f>#REF!</f>
        <v>#REF!</v>
      </c>
      <c r="JN46" s="12" t="e">
        <f>#REF!</f>
        <v>#REF!</v>
      </c>
      <c r="JO46" s="12" t="e">
        <f>#REF!</f>
        <v>#REF!</v>
      </c>
      <c r="JP46" s="12" t="e">
        <f>#REF!</f>
        <v>#REF!</v>
      </c>
      <c r="JQ46" s="12" t="e">
        <f>#REF!</f>
        <v>#REF!</v>
      </c>
      <c r="JR46" s="12" t="e">
        <f>#REF!</f>
        <v>#REF!</v>
      </c>
      <c r="JS46" s="12" t="e">
        <f>#REF!</f>
        <v>#REF!</v>
      </c>
      <c r="JT46" s="12" t="e">
        <f>#REF!</f>
        <v>#REF!</v>
      </c>
      <c r="JU46" s="12" t="e">
        <f>#REF!</f>
        <v>#REF!</v>
      </c>
      <c r="JV46" s="12" t="e">
        <f>#REF!</f>
        <v>#REF!</v>
      </c>
      <c r="JW46" s="12" t="e">
        <f>#REF!</f>
        <v>#REF!</v>
      </c>
      <c r="JX46" s="12" t="e">
        <f>#REF!</f>
        <v>#REF!</v>
      </c>
      <c r="JY46" s="12" t="e">
        <f>#REF!</f>
        <v>#REF!</v>
      </c>
    </row>
    <row r="47" spans="2:285" x14ac:dyDescent="0.25">
      <c r="B47" s="11" t="e">
        <f>#REF!</f>
        <v>#REF!</v>
      </c>
      <c r="C47" s="12" t="e">
        <f>#REF!</f>
        <v>#REF!</v>
      </c>
      <c r="D47" s="12" t="e">
        <f>#REF!</f>
        <v>#REF!</v>
      </c>
      <c r="E47" s="12" t="e">
        <f>#REF!</f>
        <v>#REF!</v>
      </c>
      <c r="F47" s="12" t="e">
        <f>#REF!</f>
        <v>#REF!</v>
      </c>
      <c r="G47" s="12" t="e">
        <f>#REF!</f>
        <v>#REF!</v>
      </c>
      <c r="H47" s="12" t="e">
        <f>#REF!</f>
        <v>#REF!</v>
      </c>
      <c r="I47" s="12" t="e">
        <f>#REF!</f>
        <v>#REF!</v>
      </c>
      <c r="J47" s="12" t="e">
        <f>#REF!</f>
        <v>#REF!</v>
      </c>
      <c r="K47" s="12" t="e">
        <f>#REF!</f>
        <v>#REF!</v>
      </c>
      <c r="L47" s="12" t="e">
        <f>#REF!</f>
        <v>#REF!</v>
      </c>
      <c r="M47" s="12" t="e">
        <f>#REF!</f>
        <v>#REF!</v>
      </c>
      <c r="N47" s="12" t="e">
        <f>#REF!</f>
        <v>#REF!</v>
      </c>
      <c r="O47" s="12" t="e">
        <f>#REF!</f>
        <v>#REF!</v>
      </c>
      <c r="P47" s="12" t="e">
        <f>#REF!</f>
        <v>#REF!</v>
      </c>
      <c r="Q47" s="12" t="e">
        <f>#REF!</f>
        <v>#REF!</v>
      </c>
      <c r="R47" s="12" t="e">
        <f>#REF!</f>
        <v>#REF!</v>
      </c>
      <c r="S47" s="12" t="e">
        <f>#REF!</f>
        <v>#REF!</v>
      </c>
      <c r="U47" s="11" t="e">
        <f>#REF!</f>
        <v>#REF!</v>
      </c>
      <c r="V47" s="12" t="e">
        <f>#REF!</f>
        <v>#REF!</v>
      </c>
      <c r="W47" s="12" t="e">
        <f>#REF!</f>
        <v>#REF!</v>
      </c>
      <c r="X47" s="12" t="e">
        <f>#REF!</f>
        <v>#REF!</v>
      </c>
      <c r="Y47" s="12" t="e">
        <f>#REF!</f>
        <v>#REF!</v>
      </c>
      <c r="Z47" s="12" t="e">
        <f>#REF!</f>
        <v>#REF!</v>
      </c>
      <c r="AA47" s="12" t="e">
        <f>#REF!</f>
        <v>#REF!</v>
      </c>
      <c r="AB47" s="12" t="e">
        <f>#REF!</f>
        <v>#REF!</v>
      </c>
      <c r="AC47" s="12" t="e">
        <f>#REF!</f>
        <v>#REF!</v>
      </c>
      <c r="AD47" s="12" t="e">
        <f>#REF!</f>
        <v>#REF!</v>
      </c>
      <c r="AE47" s="12" t="e">
        <f>#REF!</f>
        <v>#REF!</v>
      </c>
      <c r="AF47" s="12" t="e">
        <f>#REF!</f>
        <v>#REF!</v>
      </c>
      <c r="AG47" s="12" t="e">
        <f>#REF!</f>
        <v>#REF!</v>
      </c>
      <c r="AH47" s="12" t="e">
        <f>#REF!</f>
        <v>#REF!</v>
      </c>
      <c r="AI47" s="12" t="e">
        <f>#REF!</f>
        <v>#REF!</v>
      </c>
      <c r="AJ47" s="12" t="e">
        <f>#REF!</f>
        <v>#REF!</v>
      </c>
      <c r="AK47" s="12" t="e">
        <f>#REF!</f>
        <v>#REF!</v>
      </c>
      <c r="AL47" s="12" t="e">
        <f>#REF!</f>
        <v>#REF!</v>
      </c>
      <c r="AN47" s="11" t="e">
        <f>#REF!</f>
        <v>#REF!</v>
      </c>
      <c r="AO47" s="12" t="e">
        <f>#REF!</f>
        <v>#REF!</v>
      </c>
      <c r="AP47" s="12" t="e">
        <f>#REF!</f>
        <v>#REF!</v>
      </c>
      <c r="AQ47" s="12" t="e">
        <f>#REF!</f>
        <v>#REF!</v>
      </c>
      <c r="AR47" s="12" t="e">
        <f>#REF!</f>
        <v>#REF!</v>
      </c>
      <c r="AS47" s="12" t="e">
        <f>#REF!</f>
        <v>#REF!</v>
      </c>
      <c r="AT47" s="12" t="e">
        <f>#REF!</f>
        <v>#REF!</v>
      </c>
      <c r="AU47" s="12" t="e">
        <f>#REF!</f>
        <v>#REF!</v>
      </c>
      <c r="AV47" s="12" t="e">
        <f>#REF!</f>
        <v>#REF!</v>
      </c>
      <c r="AW47" s="12" t="e">
        <f>#REF!</f>
        <v>#REF!</v>
      </c>
      <c r="AX47" s="12" t="e">
        <f>#REF!</f>
        <v>#REF!</v>
      </c>
      <c r="AY47" s="12" t="e">
        <f>#REF!</f>
        <v>#REF!</v>
      </c>
      <c r="AZ47" s="12" t="e">
        <f>#REF!</f>
        <v>#REF!</v>
      </c>
      <c r="BA47" s="12" t="e">
        <f>#REF!</f>
        <v>#REF!</v>
      </c>
      <c r="BB47" s="12" t="e">
        <f>#REF!</f>
        <v>#REF!</v>
      </c>
      <c r="BC47" s="12" t="e">
        <f>#REF!</f>
        <v>#REF!</v>
      </c>
      <c r="BD47" s="12" t="e">
        <f>#REF!</f>
        <v>#REF!</v>
      </c>
      <c r="BE47" s="12" t="e">
        <f>#REF!</f>
        <v>#REF!</v>
      </c>
      <c r="BG47" s="11" t="e">
        <f>#REF!</f>
        <v>#REF!</v>
      </c>
      <c r="BH47" s="12" t="e">
        <f>#REF!</f>
        <v>#REF!</v>
      </c>
      <c r="BI47" s="12" t="e">
        <f>#REF!</f>
        <v>#REF!</v>
      </c>
      <c r="BJ47" s="12" t="e">
        <f>#REF!</f>
        <v>#REF!</v>
      </c>
      <c r="BK47" s="12" t="e">
        <f>#REF!</f>
        <v>#REF!</v>
      </c>
      <c r="BL47" s="12" t="e">
        <f>#REF!</f>
        <v>#REF!</v>
      </c>
      <c r="BM47" s="12" t="e">
        <f>#REF!</f>
        <v>#REF!</v>
      </c>
      <c r="BN47" s="12" t="e">
        <f>#REF!</f>
        <v>#REF!</v>
      </c>
      <c r="BO47" s="12" t="e">
        <f>#REF!</f>
        <v>#REF!</v>
      </c>
      <c r="BP47" s="12" t="e">
        <f>#REF!</f>
        <v>#REF!</v>
      </c>
      <c r="BQ47" s="12" t="e">
        <f>#REF!</f>
        <v>#REF!</v>
      </c>
      <c r="BR47" s="12" t="e">
        <f>#REF!</f>
        <v>#REF!</v>
      </c>
      <c r="BS47" s="12" t="e">
        <f>#REF!</f>
        <v>#REF!</v>
      </c>
      <c r="BT47" s="12" t="e">
        <f>#REF!</f>
        <v>#REF!</v>
      </c>
      <c r="BU47" s="12" t="e">
        <f>#REF!</f>
        <v>#REF!</v>
      </c>
      <c r="BV47" s="12" t="e">
        <f>#REF!</f>
        <v>#REF!</v>
      </c>
      <c r="BW47" s="12" t="e">
        <f>#REF!</f>
        <v>#REF!</v>
      </c>
      <c r="BX47" s="12" t="e">
        <f>#REF!</f>
        <v>#REF!</v>
      </c>
      <c r="BZ47" s="11" t="e">
        <f>#REF!</f>
        <v>#REF!</v>
      </c>
      <c r="CA47" s="12" t="e">
        <f>#REF!</f>
        <v>#REF!</v>
      </c>
      <c r="CB47" s="12" t="e">
        <f>#REF!</f>
        <v>#REF!</v>
      </c>
      <c r="CC47" s="12" t="e">
        <f>#REF!</f>
        <v>#REF!</v>
      </c>
      <c r="CD47" s="12" t="e">
        <f>#REF!</f>
        <v>#REF!</v>
      </c>
      <c r="CE47" s="12" t="e">
        <f>#REF!</f>
        <v>#REF!</v>
      </c>
      <c r="CF47" s="12" t="e">
        <f>#REF!</f>
        <v>#REF!</v>
      </c>
      <c r="CG47" s="12" t="e">
        <f>#REF!</f>
        <v>#REF!</v>
      </c>
      <c r="CH47" s="12" t="e">
        <f>#REF!</f>
        <v>#REF!</v>
      </c>
      <c r="CI47" s="12" t="e">
        <f>#REF!</f>
        <v>#REF!</v>
      </c>
      <c r="CJ47" s="12" t="e">
        <f>#REF!</f>
        <v>#REF!</v>
      </c>
      <c r="CK47" s="12" t="e">
        <f>#REF!</f>
        <v>#REF!</v>
      </c>
      <c r="CL47" s="12" t="e">
        <f>#REF!</f>
        <v>#REF!</v>
      </c>
      <c r="CM47" s="12" t="e">
        <f>#REF!</f>
        <v>#REF!</v>
      </c>
      <c r="CN47" s="12" t="e">
        <f>#REF!</f>
        <v>#REF!</v>
      </c>
      <c r="CO47" s="12" t="e">
        <f>#REF!</f>
        <v>#REF!</v>
      </c>
      <c r="CP47" s="12" t="e">
        <f>#REF!</f>
        <v>#REF!</v>
      </c>
      <c r="CQ47" s="12" t="e">
        <f>#REF!</f>
        <v>#REF!</v>
      </c>
      <c r="CS47" s="11" t="e">
        <f>#REF!</f>
        <v>#REF!</v>
      </c>
      <c r="CT47" s="12" t="e">
        <f>#REF!</f>
        <v>#REF!</v>
      </c>
      <c r="CU47" s="12" t="e">
        <f>#REF!</f>
        <v>#REF!</v>
      </c>
      <c r="CV47" s="12" t="e">
        <f>#REF!</f>
        <v>#REF!</v>
      </c>
      <c r="CW47" s="12" t="e">
        <f>#REF!</f>
        <v>#REF!</v>
      </c>
      <c r="CX47" s="12" t="e">
        <f>#REF!</f>
        <v>#REF!</v>
      </c>
      <c r="CY47" s="12" t="e">
        <f>#REF!</f>
        <v>#REF!</v>
      </c>
      <c r="CZ47" s="12" t="e">
        <f>#REF!</f>
        <v>#REF!</v>
      </c>
      <c r="DA47" s="12" t="e">
        <f>#REF!</f>
        <v>#REF!</v>
      </c>
      <c r="DB47" s="12" t="e">
        <f>#REF!</f>
        <v>#REF!</v>
      </c>
      <c r="DC47" s="12" t="e">
        <f>#REF!</f>
        <v>#REF!</v>
      </c>
      <c r="DD47" s="12" t="e">
        <f>#REF!</f>
        <v>#REF!</v>
      </c>
      <c r="DE47" s="12" t="e">
        <f>#REF!</f>
        <v>#REF!</v>
      </c>
      <c r="DF47" s="12" t="e">
        <f>#REF!</f>
        <v>#REF!</v>
      </c>
      <c r="DG47" s="12" t="e">
        <f>#REF!</f>
        <v>#REF!</v>
      </c>
      <c r="DH47" s="12" t="e">
        <f>#REF!</f>
        <v>#REF!</v>
      </c>
      <c r="DI47" s="12" t="e">
        <f>#REF!</f>
        <v>#REF!</v>
      </c>
      <c r="DJ47" s="12" t="e">
        <f>#REF!</f>
        <v>#REF!</v>
      </c>
      <c r="DL47" s="11" t="e">
        <f>#REF!</f>
        <v>#REF!</v>
      </c>
      <c r="DM47" s="12" t="e">
        <f>#REF!</f>
        <v>#REF!</v>
      </c>
      <c r="DN47" s="12" t="e">
        <f>#REF!</f>
        <v>#REF!</v>
      </c>
      <c r="DO47" s="12" t="e">
        <f>#REF!</f>
        <v>#REF!</v>
      </c>
      <c r="DP47" s="12" t="e">
        <f>#REF!</f>
        <v>#REF!</v>
      </c>
      <c r="DQ47" s="12" t="e">
        <f>#REF!</f>
        <v>#REF!</v>
      </c>
      <c r="DR47" s="12" t="e">
        <f>#REF!</f>
        <v>#REF!</v>
      </c>
      <c r="DS47" s="12" t="e">
        <f>#REF!</f>
        <v>#REF!</v>
      </c>
      <c r="DT47" s="12" t="e">
        <f>#REF!</f>
        <v>#REF!</v>
      </c>
      <c r="DU47" s="12" t="e">
        <f>#REF!</f>
        <v>#REF!</v>
      </c>
      <c r="DV47" s="12" t="e">
        <f>#REF!</f>
        <v>#REF!</v>
      </c>
      <c r="DW47" s="12" t="e">
        <f>#REF!</f>
        <v>#REF!</v>
      </c>
      <c r="DX47" s="12" t="e">
        <f>#REF!</f>
        <v>#REF!</v>
      </c>
      <c r="DY47" s="12" t="e">
        <f>#REF!</f>
        <v>#REF!</v>
      </c>
      <c r="DZ47" s="12" t="e">
        <f>#REF!</f>
        <v>#REF!</v>
      </c>
      <c r="EA47" s="12" t="e">
        <f>#REF!</f>
        <v>#REF!</v>
      </c>
      <c r="EB47" s="12" t="e">
        <f>#REF!</f>
        <v>#REF!</v>
      </c>
      <c r="EC47" s="12" t="e">
        <f>#REF!</f>
        <v>#REF!</v>
      </c>
      <c r="EE47" s="11" t="e">
        <f>#REF!</f>
        <v>#REF!</v>
      </c>
      <c r="EF47" s="12" t="e">
        <f>#REF!</f>
        <v>#REF!</v>
      </c>
      <c r="EG47" s="12" t="e">
        <f>#REF!</f>
        <v>#REF!</v>
      </c>
      <c r="EH47" s="12" t="e">
        <f>#REF!</f>
        <v>#REF!</v>
      </c>
      <c r="EI47" s="12" t="e">
        <f>#REF!</f>
        <v>#REF!</v>
      </c>
      <c r="EJ47" s="12" t="e">
        <f>#REF!</f>
        <v>#REF!</v>
      </c>
      <c r="EK47" s="12" t="e">
        <f>#REF!</f>
        <v>#REF!</v>
      </c>
      <c r="EL47" s="12" t="e">
        <f>#REF!</f>
        <v>#REF!</v>
      </c>
      <c r="EM47" s="12" t="e">
        <f>#REF!</f>
        <v>#REF!</v>
      </c>
      <c r="EN47" s="12" t="e">
        <f>#REF!</f>
        <v>#REF!</v>
      </c>
      <c r="EO47" s="12" t="e">
        <f>#REF!</f>
        <v>#REF!</v>
      </c>
      <c r="EP47" s="12" t="e">
        <f>#REF!</f>
        <v>#REF!</v>
      </c>
      <c r="EQ47" s="12" t="e">
        <f>#REF!</f>
        <v>#REF!</v>
      </c>
      <c r="ER47" s="12" t="e">
        <f>#REF!</f>
        <v>#REF!</v>
      </c>
      <c r="ES47" s="12" t="e">
        <f>#REF!</f>
        <v>#REF!</v>
      </c>
      <c r="ET47" s="12" t="e">
        <f>#REF!</f>
        <v>#REF!</v>
      </c>
      <c r="EU47" s="12" t="e">
        <f>#REF!</f>
        <v>#REF!</v>
      </c>
      <c r="EV47" s="12" t="e">
        <f>#REF!</f>
        <v>#REF!</v>
      </c>
      <c r="EX47" s="11" t="e">
        <f>#REF!</f>
        <v>#REF!</v>
      </c>
      <c r="EY47" s="12" t="e">
        <f>#REF!</f>
        <v>#REF!</v>
      </c>
      <c r="EZ47" s="12" t="e">
        <f>#REF!</f>
        <v>#REF!</v>
      </c>
      <c r="FA47" s="12" t="e">
        <f>#REF!</f>
        <v>#REF!</v>
      </c>
      <c r="FB47" s="12" t="e">
        <f>#REF!</f>
        <v>#REF!</v>
      </c>
      <c r="FC47" s="12" t="e">
        <f>#REF!</f>
        <v>#REF!</v>
      </c>
      <c r="FD47" s="12" t="e">
        <f>#REF!</f>
        <v>#REF!</v>
      </c>
      <c r="FE47" s="12" t="e">
        <f>#REF!</f>
        <v>#REF!</v>
      </c>
      <c r="FF47" s="12" t="e">
        <f>#REF!</f>
        <v>#REF!</v>
      </c>
      <c r="FG47" s="12" t="e">
        <f>#REF!</f>
        <v>#REF!</v>
      </c>
      <c r="FH47" s="12" t="e">
        <f>#REF!</f>
        <v>#REF!</v>
      </c>
      <c r="FI47" s="12" t="e">
        <f>#REF!</f>
        <v>#REF!</v>
      </c>
      <c r="FJ47" s="12" t="e">
        <f>#REF!</f>
        <v>#REF!</v>
      </c>
      <c r="FK47" s="12" t="e">
        <f>#REF!</f>
        <v>#REF!</v>
      </c>
      <c r="FL47" s="12" t="e">
        <f>#REF!</f>
        <v>#REF!</v>
      </c>
      <c r="FM47" s="12" t="e">
        <f>#REF!</f>
        <v>#REF!</v>
      </c>
      <c r="FN47" s="12" t="e">
        <f>#REF!</f>
        <v>#REF!</v>
      </c>
      <c r="FO47" s="12" t="e">
        <f>#REF!</f>
        <v>#REF!</v>
      </c>
      <c r="FQ47" s="11" t="e">
        <f>#REF!</f>
        <v>#REF!</v>
      </c>
      <c r="FR47" s="12" t="e">
        <f>#REF!</f>
        <v>#REF!</v>
      </c>
      <c r="FS47" s="12" t="e">
        <f>#REF!</f>
        <v>#REF!</v>
      </c>
      <c r="FT47" s="12" t="e">
        <f>#REF!</f>
        <v>#REF!</v>
      </c>
      <c r="FU47" s="12" t="e">
        <f>#REF!</f>
        <v>#REF!</v>
      </c>
      <c r="FV47" s="12" t="e">
        <f>#REF!</f>
        <v>#REF!</v>
      </c>
      <c r="FW47" s="12" t="e">
        <f>#REF!</f>
        <v>#REF!</v>
      </c>
      <c r="FX47" s="12" t="e">
        <f>#REF!</f>
        <v>#REF!</v>
      </c>
      <c r="FY47" s="12" t="e">
        <f>#REF!</f>
        <v>#REF!</v>
      </c>
      <c r="FZ47" s="12" t="e">
        <f>#REF!</f>
        <v>#REF!</v>
      </c>
      <c r="GA47" s="12" t="e">
        <f>#REF!</f>
        <v>#REF!</v>
      </c>
      <c r="GB47" s="12" t="e">
        <f>#REF!</f>
        <v>#REF!</v>
      </c>
      <c r="GC47" s="12" t="e">
        <f>#REF!</f>
        <v>#REF!</v>
      </c>
      <c r="GD47" s="12" t="e">
        <f>#REF!</f>
        <v>#REF!</v>
      </c>
      <c r="GE47" s="12" t="e">
        <f>#REF!</f>
        <v>#REF!</v>
      </c>
      <c r="GF47" s="12" t="e">
        <f>#REF!</f>
        <v>#REF!</v>
      </c>
      <c r="GG47" s="12" t="e">
        <f>#REF!</f>
        <v>#REF!</v>
      </c>
      <c r="GH47" s="12" t="e">
        <f>#REF!</f>
        <v>#REF!</v>
      </c>
      <c r="GJ47" s="11" t="e">
        <f>#REF!</f>
        <v>#REF!</v>
      </c>
      <c r="GK47" s="12" t="e">
        <f>#REF!</f>
        <v>#REF!</v>
      </c>
      <c r="GL47" s="12" t="e">
        <f>#REF!</f>
        <v>#REF!</v>
      </c>
      <c r="GM47" s="12" t="e">
        <f>#REF!</f>
        <v>#REF!</v>
      </c>
      <c r="GN47" s="12" t="e">
        <f>#REF!</f>
        <v>#REF!</v>
      </c>
      <c r="GO47" s="12" t="e">
        <f>#REF!</f>
        <v>#REF!</v>
      </c>
      <c r="GP47" s="12" t="e">
        <f>#REF!</f>
        <v>#REF!</v>
      </c>
      <c r="GQ47" s="12" t="e">
        <f>#REF!</f>
        <v>#REF!</v>
      </c>
      <c r="GR47" s="12" t="e">
        <f>#REF!</f>
        <v>#REF!</v>
      </c>
      <c r="GS47" s="12" t="e">
        <f>#REF!</f>
        <v>#REF!</v>
      </c>
      <c r="GT47" s="12" t="e">
        <f>#REF!</f>
        <v>#REF!</v>
      </c>
      <c r="GU47" s="12" t="e">
        <f>#REF!</f>
        <v>#REF!</v>
      </c>
      <c r="GV47" s="12" t="e">
        <f>#REF!</f>
        <v>#REF!</v>
      </c>
      <c r="GW47" s="12" t="e">
        <f>#REF!</f>
        <v>#REF!</v>
      </c>
      <c r="GX47" s="12" t="e">
        <f>#REF!</f>
        <v>#REF!</v>
      </c>
      <c r="GY47" s="12" t="e">
        <f>#REF!</f>
        <v>#REF!</v>
      </c>
      <c r="GZ47" s="12" t="e">
        <f>#REF!</f>
        <v>#REF!</v>
      </c>
      <c r="HA47" s="12" t="e">
        <f>#REF!</f>
        <v>#REF!</v>
      </c>
      <c r="HC47" s="11" t="e">
        <f>#REF!</f>
        <v>#REF!</v>
      </c>
      <c r="HD47" s="12" t="e">
        <f>#REF!</f>
        <v>#REF!</v>
      </c>
      <c r="HE47" s="12" t="e">
        <f>#REF!</f>
        <v>#REF!</v>
      </c>
      <c r="HF47" s="12" t="e">
        <f>#REF!</f>
        <v>#REF!</v>
      </c>
      <c r="HG47" s="12" t="e">
        <f>#REF!</f>
        <v>#REF!</v>
      </c>
      <c r="HH47" s="12" t="e">
        <f>#REF!</f>
        <v>#REF!</v>
      </c>
      <c r="HI47" s="12" t="e">
        <f>#REF!</f>
        <v>#REF!</v>
      </c>
      <c r="HJ47" s="12" t="e">
        <f>#REF!</f>
        <v>#REF!</v>
      </c>
      <c r="HK47" s="12" t="e">
        <f>#REF!</f>
        <v>#REF!</v>
      </c>
      <c r="HL47" s="12" t="e">
        <f>#REF!</f>
        <v>#REF!</v>
      </c>
      <c r="HM47" s="12" t="e">
        <f>#REF!</f>
        <v>#REF!</v>
      </c>
      <c r="HN47" s="12" t="e">
        <f>#REF!</f>
        <v>#REF!</v>
      </c>
      <c r="HO47" s="12" t="e">
        <f>#REF!</f>
        <v>#REF!</v>
      </c>
      <c r="HP47" s="12" t="e">
        <f>#REF!</f>
        <v>#REF!</v>
      </c>
      <c r="HQ47" s="12" t="e">
        <f>#REF!</f>
        <v>#REF!</v>
      </c>
      <c r="HR47" s="12" t="e">
        <f>#REF!</f>
        <v>#REF!</v>
      </c>
      <c r="HS47" s="12" t="e">
        <f>#REF!</f>
        <v>#REF!</v>
      </c>
      <c r="HT47" s="12" t="e">
        <f>#REF!</f>
        <v>#REF!</v>
      </c>
      <c r="HV47" s="11" t="e">
        <f>#REF!</f>
        <v>#REF!</v>
      </c>
      <c r="HW47" s="12" t="e">
        <f>#REF!</f>
        <v>#REF!</v>
      </c>
      <c r="HX47" s="12" t="e">
        <f>#REF!</f>
        <v>#REF!</v>
      </c>
      <c r="HY47" s="12" t="e">
        <f>#REF!</f>
        <v>#REF!</v>
      </c>
      <c r="HZ47" s="12" t="e">
        <f>#REF!</f>
        <v>#REF!</v>
      </c>
      <c r="IA47" s="12" t="e">
        <f>#REF!</f>
        <v>#REF!</v>
      </c>
      <c r="IB47" s="12" t="e">
        <f>#REF!</f>
        <v>#REF!</v>
      </c>
      <c r="IC47" s="12" t="e">
        <f>#REF!</f>
        <v>#REF!</v>
      </c>
      <c r="ID47" s="12" t="e">
        <f>#REF!</f>
        <v>#REF!</v>
      </c>
      <c r="IE47" s="12" t="e">
        <f>#REF!</f>
        <v>#REF!</v>
      </c>
      <c r="IF47" s="12" t="e">
        <f>#REF!</f>
        <v>#REF!</v>
      </c>
      <c r="IG47" s="12" t="e">
        <f>#REF!</f>
        <v>#REF!</v>
      </c>
      <c r="IH47" s="12" t="e">
        <f>#REF!</f>
        <v>#REF!</v>
      </c>
      <c r="II47" s="12" t="e">
        <f>#REF!</f>
        <v>#REF!</v>
      </c>
      <c r="IJ47" s="12" t="e">
        <f>#REF!</f>
        <v>#REF!</v>
      </c>
      <c r="IK47" s="12" t="e">
        <f>#REF!</f>
        <v>#REF!</v>
      </c>
      <c r="IL47" s="12" t="e">
        <f>#REF!</f>
        <v>#REF!</v>
      </c>
      <c r="IM47" s="12" t="e">
        <f>#REF!</f>
        <v>#REF!</v>
      </c>
      <c r="IO47" s="11" t="e">
        <f>#REF!</f>
        <v>#REF!</v>
      </c>
      <c r="IP47" s="12" t="e">
        <f>#REF!</f>
        <v>#REF!</v>
      </c>
      <c r="IQ47" s="12" t="e">
        <f>#REF!</f>
        <v>#REF!</v>
      </c>
      <c r="IR47" s="12" t="e">
        <f>#REF!</f>
        <v>#REF!</v>
      </c>
      <c r="IS47" s="12" t="e">
        <f>#REF!</f>
        <v>#REF!</v>
      </c>
      <c r="IT47" s="12" t="e">
        <f>#REF!</f>
        <v>#REF!</v>
      </c>
      <c r="IU47" s="12" t="e">
        <f>#REF!</f>
        <v>#REF!</v>
      </c>
      <c r="IV47" s="12" t="e">
        <f>#REF!</f>
        <v>#REF!</v>
      </c>
      <c r="IW47" s="12" t="e">
        <f>#REF!</f>
        <v>#REF!</v>
      </c>
      <c r="IX47" s="12" t="e">
        <f>#REF!</f>
        <v>#REF!</v>
      </c>
      <c r="IY47" s="12" t="e">
        <f>#REF!</f>
        <v>#REF!</v>
      </c>
      <c r="IZ47" s="12" t="e">
        <f>#REF!</f>
        <v>#REF!</v>
      </c>
      <c r="JA47" s="12" t="e">
        <f>#REF!</f>
        <v>#REF!</v>
      </c>
      <c r="JB47" s="12" t="e">
        <f>#REF!</f>
        <v>#REF!</v>
      </c>
      <c r="JC47" s="12" t="e">
        <f>#REF!</f>
        <v>#REF!</v>
      </c>
      <c r="JD47" s="12" t="e">
        <f>#REF!</f>
        <v>#REF!</v>
      </c>
      <c r="JE47" s="12" t="e">
        <f>#REF!</f>
        <v>#REF!</v>
      </c>
      <c r="JF47" s="12" t="e">
        <f>#REF!</f>
        <v>#REF!</v>
      </c>
      <c r="JH47" s="11" t="e">
        <f>#REF!</f>
        <v>#REF!</v>
      </c>
      <c r="JI47" s="12" t="e">
        <f>#REF!</f>
        <v>#REF!</v>
      </c>
      <c r="JJ47" s="12" t="e">
        <f>#REF!</f>
        <v>#REF!</v>
      </c>
      <c r="JK47" s="12" t="e">
        <f>#REF!</f>
        <v>#REF!</v>
      </c>
      <c r="JL47" s="12" t="e">
        <f>#REF!</f>
        <v>#REF!</v>
      </c>
      <c r="JM47" s="12" t="e">
        <f>#REF!</f>
        <v>#REF!</v>
      </c>
      <c r="JN47" s="12" t="e">
        <f>#REF!</f>
        <v>#REF!</v>
      </c>
      <c r="JO47" s="12" t="e">
        <f>#REF!</f>
        <v>#REF!</v>
      </c>
      <c r="JP47" s="12" t="e">
        <f>#REF!</f>
        <v>#REF!</v>
      </c>
      <c r="JQ47" s="12" t="e">
        <f>#REF!</f>
        <v>#REF!</v>
      </c>
      <c r="JR47" s="12" t="e">
        <f>#REF!</f>
        <v>#REF!</v>
      </c>
      <c r="JS47" s="12" t="e">
        <f>#REF!</f>
        <v>#REF!</v>
      </c>
      <c r="JT47" s="12" t="e">
        <f>#REF!</f>
        <v>#REF!</v>
      </c>
      <c r="JU47" s="12" t="e">
        <f>#REF!</f>
        <v>#REF!</v>
      </c>
      <c r="JV47" s="12" t="e">
        <f>#REF!</f>
        <v>#REF!</v>
      </c>
      <c r="JW47" s="12" t="e">
        <f>#REF!</f>
        <v>#REF!</v>
      </c>
      <c r="JX47" s="12" t="e">
        <f>#REF!</f>
        <v>#REF!</v>
      </c>
      <c r="JY47" s="12" t="e">
        <f>#REF!</f>
        <v>#REF!</v>
      </c>
    </row>
    <row r="48" spans="2:285" x14ac:dyDescent="0.25">
      <c r="B48" s="11" t="e">
        <f>#REF!</f>
        <v>#REF!</v>
      </c>
      <c r="C48" s="12" t="e">
        <f>#REF!</f>
        <v>#REF!</v>
      </c>
      <c r="D48" s="12" t="e">
        <f>#REF!</f>
        <v>#REF!</v>
      </c>
      <c r="E48" s="12" t="e">
        <f>#REF!</f>
        <v>#REF!</v>
      </c>
      <c r="F48" s="12" t="e">
        <f>#REF!</f>
        <v>#REF!</v>
      </c>
      <c r="G48" s="12" t="e">
        <f>#REF!</f>
        <v>#REF!</v>
      </c>
      <c r="H48" s="12" t="e">
        <f>#REF!</f>
        <v>#REF!</v>
      </c>
      <c r="I48" s="12" t="e">
        <f>#REF!</f>
        <v>#REF!</v>
      </c>
      <c r="J48" s="12" t="e">
        <f>#REF!</f>
        <v>#REF!</v>
      </c>
      <c r="K48" s="12" t="e">
        <f>#REF!</f>
        <v>#REF!</v>
      </c>
      <c r="L48" s="12" t="e">
        <f>#REF!</f>
        <v>#REF!</v>
      </c>
      <c r="M48" s="12" t="e">
        <f>#REF!</f>
        <v>#REF!</v>
      </c>
      <c r="N48" s="12" t="e">
        <f>#REF!</f>
        <v>#REF!</v>
      </c>
      <c r="O48" s="12" t="e">
        <f>#REF!</f>
        <v>#REF!</v>
      </c>
      <c r="P48" s="12" t="e">
        <f>#REF!</f>
        <v>#REF!</v>
      </c>
      <c r="Q48" s="12" t="e">
        <f>#REF!</f>
        <v>#REF!</v>
      </c>
      <c r="R48" s="12" t="e">
        <f>#REF!</f>
        <v>#REF!</v>
      </c>
      <c r="S48" s="12" t="e">
        <f>#REF!</f>
        <v>#REF!</v>
      </c>
      <c r="U48" s="11" t="e">
        <f>#REF!</f>
        <v>#REF!</v>
      </c>
      <c r="V48" s="12" t="e">
        <f>#REF!</f>
        <v>#REF!</v>
      </c>
      <c r="W48" s="12" t="e">
        <f>#REF!</f>
        <v>#REF!</v>
      </c>
      <c r="X48" s="12" t="e">
        <f>#REF!</f>
        <v>#REF!</v>
      </c>
      <c r="Y48" s="12" t="e">
        <f>#REF!</f>
        <v>#REF!</v>
      </c>
      <c r="Z48" s="12" t="e">
        <f>#REF!</f>
        <v>#REF!</v>
      </c>
      <c r="AA48" s="12" t="e">
        <f>#REF!</f>
        <v>#REF!</v>
      </c>
      <c r="AB48" s="12" t="e">
        <f>#REF!</f>
        <v>#REF!</v>
      </c>
      <c r="AC48" s="12" t="e">
        <f>#REF!</f>
        <v>#REF!</v>
      </c>
      <c r="AD48" s="12" t="e">
        <f>#REF!</f>
        <v>#REF!</v>
      </c>
      <c r="AE48" s="12" t="e">
        <f>#REF!</f>
        <v>#REF!</v>
      </c>
      <c r="AF48" s="12" t="e">
        <f>#REF!</f>
        <v>#REF!</v>
      </c>
      <c r="AG48" s="12" t="e">
        <f>#REF!</f>
        <v>#REF!</v>
      </c>
      <c r="AH48" s="12" t="e">
        <f>#REF!</f>
        <v>#REF!</v>
      </c>
      <c r="AI48" s="12" t="e">
        <f>#REF!</f>
        <v>#REF!</v>
      </c>
      <c r="AJ48" s="12" t="e">
        <f>#REF!</f>
        <v>#REF!</v>
      </c>
      <c r="AK48" s="12" t="e">
        <f>#REF!</f>
        <v>#REF!</v>
      </c>
      <c r="AL48" s="12" t="e">
        <f>#REF!</f>
        <v>#REF!</v>
      </c>
      <c r="AN48" s="11" t="e">
        <f>#REF!</f>
        <v>#REF!</v>
      </c>
      <c r="AO48" s="12" t="e">
        <f>#REF!</f>
        <v>#REF!</v>
      </c>
      <c r="AP48" s="12" t="e">
        <f>#REF!</f>
        <v>#REF!</v>
      </c>
      <c r="AQ48" s="12" t="e">
        <f>#REF!</f>
        <v>#REF!</v>
      </c>
      <c r="AR48" s="12" t="e">
        <f>#REF!</f>
        <v>#REF!</v>
      </c>
      <c r="AS48" s="12" t="e">
        <f>#REF!</f>
        <v>#REF!</v>
      </c>
      <c r="AT48" s="12" t="e">
        <f>#REF!</f>
        <v>#REF!</v>
      </c>
      <c r="AU48" s="12" t="e">
        <f>#REF!</f>
        <v>#REF!</v>
      </c>
      <c r="AV48" s="12" t="e">
        <f>#REF!</f>
        <v>#REF!</v>
      </c>
      <c r="AW48" s="12" t="e">
        <f>#REF!</f>
        <v>#REF!</v>
      </c>
      <c r="AX48" s="12" t="e">
        <f>#REF!</f>
        <v>#REF!</v>
      </c>
      <c r="AY48" s="12" t="e">
        <f>#REF!</f>
        <v>#REF!</v>
      </c>
      <c r="AZ48" s="12" t="e">
        <f>#REF!</f>
        <v>#REF!</v>
      </c>
      <c r="BA48" s="12" t="e">
        <f>#REF!</f>
        <v>#REF!</v>
      </c>
      <c r="BB48" s="12" t="e">
        <f>#REF!</f>
        <v>#REF!</v>
      </c>
      <c r="BC48" s="12" t="e">
        <f>#REF!</f>
        <v>#REF!</v>
      </c>
      <c r="BD48" s="12" t="e">
        <f>#REF!</f>
        <v>#REF!</v>
      </c>
      <c r="BE48" s="12" t="e">
        <f>#REF!</f>
        <v>#REF!</v>
      </c>
      <c r="BG48" s="11" t="e">
        <f>#REF!</f>
        <v>#REF!</v>
      </c>
      <c r="BH48" s="12" t="e">
        <f>#REF!</f>
        <v>#REF!</v>
      </c>
      <c r="BI48" s="12" t="e">
        <f>#REF!</f>
        <v>#REF!</v>
      </c>
      <c r="BJ48" s="12" t="e">
        <f>#REF!</f>
        <v>#REF!</v>
      </c>
      <c r="BK48" s="12" t="e">
        <f>#REF!</f>
        <v>#REF!</v>
      </c>
      <c r="BL48" s="12" t="e">
        <f>#REF!</f>
        <v>#REF!</v>
      </c>
      <c r="BM48" s="12" t="e">
        <f>#REF!</f>
        <v>#REF!</v>
      </c>
      <c r="BN48" s="12" t="e">
        <f>#REF!</f>
        <v>#REF!</v>
      </c>
      <c r="BO48" s="12" t="e">
        <f>#REF!</f>
        <v>#REF!</v>
      </c>
      <c r="BP48" s="12" t="e">
        <f>#REF!</f>
        <v>#REF!</v>
      </c>
      <c r="BQ48" s="12" t="e">
        <f>#REF!</f>
        <v>#REF!</v>
      </c>
      <c r="BR48" s="12" t="e">
        <f>#REF!</f>
        <v>#REF!</v>
      </c>
      <c r="BS48" s="12" t="e">
        <f>#REF!</f>
        <v>#REF!</v>
      </c>
      <c r="BT48" s="12" t="e">
        <f>#REF!</f>
        <v>#REF!</v>
      </c>
      <c r="BU48" s="12" t="e">
        <f>#REF!</f>
        <v>#REF!</v>
      </c>
      <c r="BV48" s="12" t="e">
        <f>#REF!</f>
        <v>#REF!</v>
      </c>
      <c r="BW48" s="12" t="e">
        <f>#REF!</f>
        <v>#REF!</v>
      </c>
      <c r="BX48" s="12" t="e">
        <f>#REF!</f>
        <v>#REF!</v>
      </c>
      <c r="BZ48" s="11" t="e">
        <f>#REF!</f>
        <v>#REF!</v>
      </c>
      <c r="CA48" s="12" t="e">
        <f>#REF!</f>
        <v>#REF!</v>
      </c>
      <c r="CB48" s="12" t="e">
        <f>#REF!</f>
        <v>#REF!</v>
      </c>
      <c r="CC48" s="12" t="e">
        <f>#REF!</f>
        <v>#REF!</v>
      </c>
      <c r="CD48" s="12" t="e">
        <f>#REF!</f>
        <v>#REF!</v>
      </c>
      <c r="CE48" s="12" t="e">
        <f>#REF!</f>
        <v>#REF!</v>
      </c>
      <c r="CF48" s="12" t="e">
        <f>#REF!</f>
        <v>#REF!</v>
      </c>
      <c r="CG48" s="12" t="e">
        <f>#REF!</f>
        <v>#REF!</v>
      </c>
      <c r="CH48" s="12" t="e">
        <f>#REF!</f>
        <v>#REF!</v>
      </c>
      <c r="CI48" s="12" t="e">
        <f>#REF!</f>
        <v>#REF!</v>
      </c>
      <c r="CJ48" s="12" t="e">
        <f>#REF!</f>
        <v>#REF!</v>
      </c>
      <c r="CK48" s="12" t="e">
        <f>#REF!</f>
        <v>#REF!</v>
      </c>
      <c r="CL48" s="12" t="e">
        <f>#REF!</f>
        <v>#REF!</v>
      </c>
      <c r="CM48" s="12" t="e">
        <f>#REF!</f>
        <v>#REF!</v>
      </c>
      <c r="CN48" s="12" t="e">
        <f>#REF!</f>
        <v>#REF!</v>
      </c>
      <c r="CO48" s="12" t="e">
        <f>#REF!</f>
        <v>#REF!</v>
      </c>
      <c r="CP48" s="12" t="e">
        <f>#REF!</f>
        <v>#REF!</v>
      </c>
      <c r="CQ48" s="12" t="e">
        <f>#REF!</f>
        <v>#REF!</v>
      </c>
      <c r="CS48" s="11" t="e">
        <f>#REF!</f>
        <v>#REF!</v>
      </c>
      <c r="CT48" s="12" t="e">
        <f>#REF!</f>
        <v>#REF!</v>
      </c>
      <c r="CU48" s="12" t="e">
        <f>#REF!</f>
        <v>#REF!</v>
      </c>
      <c r="CV48" s="12" t="e">
        <f>#REF!</f>
        <v>#REF!</v>
      </c>
      <c r="CW48" s="12" t="e">
        <f>#REF!</f>
        <v>#REF!</v>
      </c>
      <c r="CX48" s="12" t="e">
        <f>#REF!</f>
        <v>#REF!</v>
      </c>
      <c r="CY48" s="12" t="e">
        <f>#REF!</f>
        <v>#REF!</v>
      </c>
      <c r="CZ48" s="12" t="e">
        <f>#REF!</f>
        <v>#REF!</v>
      </c>
      <c r="DA48" s="12" t="e">
        <f>#REF!</f>
        <v>#REF!</v>
      </c>
      <c r="DB48" s="12" t="e">
        <f>#REF!</f>
        <v>#REF!</v>
      </c>
      <c r="DC48" s="12" t="e">
        <f>#REF!</f>
        <v>#REF!</v>
      </c>
      <c r="DD48" s="12" t="e">
        <f>#REF!</f>
        <v>#REF!</v>
      </c>
      <c r="DE48" s="12" t="e">
        <f>#REF!</f>
        <v>#REF!</v>
      </c>
      <c r="DF48" s="12" t="e">
        <f>#REF!</f>
        <v>#REF!</v>
      </c>
      <c r="DG48" s="12" t="e">
        <f>#REF!</f>
        <v>#REF!</v>
      </c>
      <c r="DH48" s="12" t="e">
        <f>#REF!</f>
        <v>#REF!</v>
      </c>
      <c r="DI48" s="12" t="e">
        <f>#REF!</f>
        <v>#REF!</v>
      </c>
      <c r="DJ48" s="12" t="e">
        <f>#REF!</f>
        <v>#REF!</v>
      </c>
      <c r="DL48" s="11" t="e">
        <f>#REF!</f>
        <v>#REF!</v>
      </c>
      <c r="DM48" s="12" t="e">
        <f>#REF!</f>
        <v>#REF!</v>
      </c>
      <c r="DN48" s="12" t="e">
        <f>#REF!</f>
        <v>#REF!</v>
      </c>
      <c r="DO48" s="12" t="e">
        <f>#REF!</f>
        <v>#REF!</v>
      </c>
      <c r="DP48" s="12" t="e">
        <f>#REF!</f>
        <v>#REF!</v>
      </c>
      <c r="DQ48" s="12" t="e">
        <f>#REF!</f>
        <v>#REF!</v>
      </c>
      <c r="DR48" s="12" t="e">
        <f>#REF!</f>
        <v>#REF!</v>
      </c>
      <c r="DS48" s="12" t="e">
        <f>#REF!</f>
        <v>#REF!</v>
      </c>
      <c r="DT48" s="12" t="e">
        <f>#REF!</f>
        <v>#REF!</v>
      </c>
      <c r="DU48" s="12" t="e">
        <f>#REF!</f>
        <v>#REF!</v>
      </c>
      <c r="DV48" s="12" t="e">
        <f>#REF!</f>
        <v>#REF!</v>
      </c>
      <c r="DW48" s="12" t="e">
        <f>#REF!</f>
        <v>#REF!</v>
      </c>
      <c r="DX48" s="12" t="e">
        <f>#REF!</f>
        <v>#REF!</v>
      </c>
      <c r="DY48" s="12" t="e">
        <f>#REF!</f>
        <v>#REF!</v>
      </c>
      <c r="DZ48" s="12" t="e">
        <f>#REF!</f>
        <v>#REF!</v>
      </c>
      <c r="EA48" s="12" t="e">
        <f>#REF!</f>
        <v>#REF!</v>
      </c>
      <c r="EB48" s="12" t="e">
        <f>#REF!</f>
        <v>#REF!</v>
      </c>
      <c r="EC48" s="12" t="e">
        <f>#REF!</f>
        <v>#REF!</v>
      </c>
      <c r="EE48" s="11" t="e">
        <f>#REF!</f>
        <v>#REF!</v>
      </c>
      <c r="EF48" s="12" t="e">
        <f>#REF!</f>
        <v>#REF!</v>
      </c>
      <c r="EG48" s="12" t="e">
        <f>#REF!</f>
        <v>#REF!</v>
      </c>
      <c r="EH48" s="12" t="e">
        <f>#REF!</f>
        <v>#REF!</v>
      </c>
      <c r="EI48" s="12" t="e">
        <f>#REF!</f>
        <v>#REF!</v>
      </c>
      <c r="EJ48" s="12" t="e">
        <f>#REF!</f>
        <v>#REF!</v>
      </c>
      <c r="EK48" s="12" t="e">
        <f>#REF!</f>
        <v>#REF!</v>
      </c>
      <c r="EL48" s="12" t="e">
        <f>#REF!</f>
        <v>#REF!</v>
      </c>
      <c r="EM48" s="12" t="e">
        <f>#REF!</f>
        <v>#REF!</v>
      </c>
      <c r="EN48" s="12" t="e">
        <f>#REF!</f>
        <v>#REF!</v>
      </c>
      <c r="EO48" s="12" t="e">
        <f>#REF!</f>
        <v>#REF!</v>
      </c>
      <c r="EP48" s="12" t="e">
        <f>#REF!</f>
        <v>#REF!</v>
      </c>
      <c r="EQ48" s="12" t="e">
        <f>#REF!</f>
        <v>#REF!</v>
      </c>
      <c r="ER48" s="12" t="e">
        <f>#REF!</f>
        <v>#REF!</v>
      </c>
      <c r="ES48" s="12" t="e">
        <f>#REF!</f>
        <v>#REF!</v>
      </c>
      <c r="ET48" s="12" t="e">
        <f>#REF!</f>
        <v>#REF!</v>
      </c>
      <c r="EU48" s="12" t="e">
        <f>#REF!</f>
        <v>#REF!</v>
      </c>
      <c r="EV48" s="12" t="e">
        <f>#REF!</f>
        <v>#REF!</v>
      </c>
      <c r="EX48" s="11" t="e">
        <f>#REF!</f>
        <v>#REF!</v>
      </c>
      <c r="EY48" s="12" t="e">
        <f>#REF!</f>
        <v>#REF!</v>
      </c>
      <c r="EZ48" s="12" t="e">
        <f>#REF!</f>
        <v>#REF!</v>
      </c>
      <c r="FA48" s="12" t="e">
        <f>#REF!</f>
        <v>#REF!</v>
      </c>
      <c r="FB48" s="12" t="e">
        <f>#REF!</f>
        <v>#REF!</v>
      </c>
      <c r="FC48" s="12" t="e">
        <f>#REF!</f>
        <v>#REF!</v>
      </c>
      <c r="FD48" s="12" t="e">
        <f>#REF!</f>
        <v>#REF!</v>
      </c>
      <c r="FE48" s="12" t="e">
        <f>#REF!</f>
        <v>#REF!</v>
      </c>
      <c r="FF48" s="12" t="e">
        <f>#REF!</f>
        <v>#REF!</v>
      </c>
      <c r="FG48" s="12" t="e">
        <f>#REF!</f>
        <v>#REF!</v>
      </c>
      <c r="FH48" s="12" t="e">
        <f>#REF!</f>
        <v>#REF!</v>
      </c>
      <c r="FI48" s="12" t="e">
        <f>#REF!</f>
        <v>#REF!</v>
      </c>
      <c r="FJ48" s="12" t="e">
        <f>#REF!</f>
        <v>#REF!</v>
      </c>
      <c r="FK48" s="12" t="e">
        <f>#REF!</f>
        <v>#REF!</v>
      </c>
      <c r="FL48" s="12" t="e">
        <f>#REF!</f>
        <v>#REF!</v>
      </c>
      <c r="FM48" s="12" t="e">
        <f>#REF!</f>
        <v>#REF!</v>
      </c>
      <c r="FN48" s="12" t="e">
        <f>#REF!</f>
        <v>#REF!</v>
      </c>
      <c r="FO48" s="12" t="e">
        <f>#REF!</f>
        <v>#REF!</v>
      </c>
      <c r="FQ48" s="11" t="e">
        <f>#REF!</f>
        <v>#REF!</v>
      </c>
      <c r="FR48" s="12" t="e">
        <f>#REF!</f>
        <v>#REF!</v>
      </c>
      <c r="FS48" s="12" t="e">
        <f>#REF!</f>
        <v>#REF!</v>
      </c>
      <c r="FT48" s="12" t="e">
        <f>#REF!</f>
        <v>#REF!</v>
      </c>
      <c r="FU48" s="12" t="e">
        <f>#REF!</f>
        <v>#REF!</v>
      </c>
      <c r="FV48" s="12" t="e">
        <f>#REF!</f>
        <v>#REF!</v>
      </c>
      <c r="FW48" s="12" t="e">
        <f>#REF!</f>
        <v>#REF!</v>
      </c>
      <c r="FX48" s="12" t="e">
        <f>#REF!</f>
        <v>#REF!</v>
      </c>
      <c r="FY48" s="12" t="e">
        <f>#REF!</f>
        <v>#REF!</v>
      </c>
      <c r="FZ48" s="12" t="e">
        <f>#REF!</f>
        <v>#REF!</v>
      </c>
      <c r="GA48" s="12" t="e">
        <f>#REF!</f>
        <v>#REF!</v>
      </c>
      <c r="GB48" s="12" t="e">
        <f>#REF!</f>
        <v>#REF!</v>
      </c>
      <c r="GC48" s="12" t="e">
        <f>#REF!</f>
        <v>#REF!</v>
      </c>
      <c r="GD48" s="12" t="e">
        <f>#REF!</f>
        <v>#REF!</v>
      </c>
      <c r="GE48" s="12" t="e">
        <f>#REF!</f>
        <v>#REF!</v>
      </c>
      <c r="GF48" s="12" t="e">
        <f>#REF!</f>
        <v>#REF!</v>
      </c>
      <c r="GG48" s="12" t="e">
        <f>#REF!</f>
        <v>#REF!</v>
      </c>
      <c r="GH48" s="12" t="e">
        <f>#REF!</f>
        <v>#REF!</v>
      </c>
      <c r="GJ48" s="11" t="e">
        <f>#REF!</f>
        <v>#REF!</v>
      </c>
      <c r="GK48" s="12" t="e">
        <f>#REF!</f>
        <v>#REF!</v>
      </c>
      <c r="GL48" s="12" t="e">
        <f>#REF!</f>
        <v>#REF!</v>
      </c>
      <c r="GM48" s="12" t="e">
        <f>#REF!</f>
        <v>#REF!</v>
      </c>
      <c r="GN48" s="12" t="e">
        <f>#REF!</f>
        <v>#REF!</v>
      </c>
      <c r="GO48" s="12" t="e">
        <f>#REF!</f>
        <v>#REF!</v>
      </c>
      <c r="GP48" s="12" t="e">
        <f>#REF!</f>
        <v>#REF!</v>
      </c>
      <c r="GQ48" s="12" t="e">
        <f>#REF!</f>
        <v>#REF!</v>
      </c>
      <c r="GR48" s="12" t="e">
        <f>#REF!</f>
        <v>#REF!</v>
      </c>
      <c r="GS48" s="12" t="e">
        <f>#REF!</f>
        <v>#REF!</v>
      </c>
      <c r="GT48" s="12" t="e">
        <f>#REF!</f>
        <v>#REF!</v>
      </c>
      <c r="GU48" s="12" t="e">
        <f>#REF!</f>
        <v>#REF!</v>
      </c>
      <c r="GV48" s="12" t="e">
        <f>#REF!</f>
        <v>#REF!</v>
      </c>
      <c r="GW48" s="12" t="e">
        <f>#REF!</f>
        <v>#REF!</v>
      </c>
      <c r="GX48" s="12" t="e">
        <f>#REF!</f>
        <v>#REF!</v>
      </c>
      <c r="GY48" s="12" t="e">
        <f>#REF!</f>
        <v>#REF!</v>
      </c>
      <c r="GZ48" s="12" t="e">
        <f>#REF!</f>
        <v>#REF!</v>
      </c>
      <c r="HA48" s="12" t="e">
        <f>#REF!</f>
        <v>#REF!</v>
      </c>
      <c r="HC48" s="11" t="e">
        <f>#REF!</f>
        <v>#REF!</v>
      </c>
      <c r="HD48" s="12" t="e">
        <f>#REF!</f>
        <v>#REF!</v>
      </c>
      <c r="HE48" s="12" t="e">
        <f>#REF!</f>
        <v>#REF!</v>
      </c>
      <c r="HF48" s="12" t="e">
        <f>#REF!</f>
        <v>#REF!</v>
      </c>
      <c r="HG48" s="12" t="e">
        <f>#REF!</f>
        <v>#REF!</v>
      </c>
      <c r="HH48" s="12" t="e">
        <f>#REF!</f>
        <v>#REF!</v>
      </c>
      <c r="HI48" s="12" t="e">
        <f>#REF!</f>
        <v>#REF!</v>
      </c>
      <c r="HJ48" s="12" t="e">
        <f>#REF!</f>
        <v>#REF!</v>
      </c>
      <c r="HK48" s="12" t="e">
        <f>#REF!</f>
        <v>#REF!</v>
      </c>
      <c r="HL48" s="12" t="e">
        <f>#REF!</f>
        <v>#REF!</v>
      </c>
      <c r="HM48" s="12" t="e">
        <f>#REF!</f>
        <v>#REF!</v>
      </c>
      <c r="HN48" s="12" t="e">
        <f>#REF!</f>
        <v>#REF!</v>
      </c>
      <c r="HO48" s="12" t="e">
        <f>#REF!</f>
        <v>#REF!</v>
      </c>
      <c r="HP48" s="12" t="e">
        <f>#REF!</f>
        <v>#REF!</v>
      </c>
      <c r="HQ48" s="12" t="e">
        <f>#REF!</f>
        <v>#REF!</v>
      </c>
      <c r="HR48" s="12" t="e">
        <f>#REF!</f>
        <v>#REF!</v>
      </c>
      <c r="HS48" s="12" t="e">
        <f>#REF!</f>
        <v>#REF!</v>
      </c>
      <c r="HT48" s="12" t="e">
        <f>#REF!</f>
        <v>#REF!</v>
      </c>
      <c r="HV48" s="11" t="e">
        <f>#REF!</f>
        <v>#REF!</v>
      </c>
      <c r="HW48" s="12" t="e">
        <f>#REF!</f>
        <v>#REF!</v>
      </c>
      <c r="HX48" s="12" t="e">
        <f>#REF!</f>
        <v>#REF!</v>
      </c>
      <c r="HY48" s="12" t="e">
        <f>#REF!</f>
        <v>#REF!</v>
      </c>
      <c r="HZ48" s="12" t="e">
        <f>#REF!</f>
        <v>#REF!</v>
      </c>
      <c r="IA48" s="12" t="e">
        <f>#REF!</f>
        <v>#REF!</v>
      </c>
      <c r="IB48" s="12" t="e">
        <f>#REF!</f>
        <v>#REF!</v>
      </c>
      <c r="IC48" s="12" t="e">
        <f>#REF!</f>
        <v>#REF!</v>
      </c>
      <c r="ID48" s="12" t="e">
        <f>#REF!</f>
        <v>#REF!</v>
      </c>
      <c r="IE48" s="12" t="e">
        <f>#REF!</f>
        <v>#REF!</v>
      </c>
      <c r="IF48" s="12" t="e">
        <f>#REF!</f>
        <v>#REF!</v>
      </c>
      <c r="IG48" s="12" t="e">
        <f>#REF!</f>
        <v>#REF!</v>
      </c>
      <c r="IH48" s="12" t="e">
        <f>#REF!</f>
        <v>#REF!</v>
      </c>
      <c r="II48" s="12" t="e">
        <f>#REF!</f>
        <v>#REF!</v>
      </c>
      <c r="IJ48" s="12" t="e">
        <f>#REF!</f>
        <v>#REF!</v>
      </c>
      <c r="IK48" s="12" t="e">
        <f>#REF!</f>
        <v>#REF!</v>
      </c>
      <c r="IL48" s="12" t="e">
        <f>#REF!</f>
        <v>#REF!</v>
      </c>
      <c r="IM48" s="12" t="e">
        <f>#REF!</f>
        <v>#REF!</v>
      </c>
      <c r="IO48" s="11" t="e">
        <f>#REF!</f>
        <v>#REF!</v>
      </c>
      <c r="IP48" s="12" t="e">
        <f>#REF!</f>
        <v>#REF!</v>
      </c>
      <c r="IQ48" s="12" t="e">
        <f>#REF!</f>
        <v>#REF!</v>
      </c>
      <c r="IR48" s="12" t="e">
        <f>#REF!</f>
        <v>#REF!</v>
      </c>
      <c r="IS48" s="12" t="e">
        <f>#REF!</f>
        <v>#REF!</v>
      </c>
      <c r="IT48" s="12" t="e">
        <f>#REF!</f>
        <v>#REF!</v>
      </c>
      <c r="IU48" s="12" t="e">
        <f>#REF!</f>
        <v>#REF!</v>
      </c>
      <c r="IV48" s="12" t="e">
        <f>#REF!</f>
        <v>#REF!</v>
      </c>
      <c r="IW48" s="12" t="e">
        <f>#REF!</f>
        <v>#REF!</v>
      </c>
      <c r="IX48" s="12" t="e">
        <f>#REF!</f>
        <v>#REF!</v>
      </c>
      <c r="IY48" s="12" t="e">
        <f>#REF!</f>
        <v>#REF!</v>
      </c>
      <c r="IZ48" s="12" t="e">
        <f>#REF!</f>
        <v>#REF!</v>
      </c>
      <c r="JA48" s="12" t="e">
        <f>#REF!</f>
        <v>#REF!</v>
      </c>
      <c r="JB48" s="12" t="e">
        <f>#REF!</f>
        <v>#REF!</v>
      </c>
      <c r="JC48" s="12" t="e">
        <f>#REF!</f>
        <v>#REF!</v>
      </c>
      <c r="JD48" s="12" t="e">
        <f>#REF!</f>
        <v>#REF!</v>
      </c>
      <c r="JE48" s="12" t="e">
        <f>#REF!</f>
        <v>#REF!</v>
      </c>
      <c r="JF48" s="12" t="e">
        <f>#REF!</f>
        <v>#REF!</v>
      </c>
      <c r="JH48" s="11" t="e">
        <f>#REF!</f>
        <v>#REF!</v>
      </c>
      <c r="JI48" s="12" t="e">
        <f>#REF!</f>
        <v>#REF!</v>
      </c>
      <c r="JJ48" s="12" t="e">
        <f>#REF!</f>
        <v>#REF!</v>
      </c>
      <c r="JK48" s="12" t="e">
        <f>#REF!</f>
        <v>#REF!</v>
      </c>
      <c r="JL48" s="12" t="e">
        <f>#REF!</f>
        <v>#REF!</v>
      </c>
      <c r="JM48" s="12" t="e">
        <f>#REF!</f>
        <v>#REF!</v>
      </c>
      <c r="JN48" s="12" t="e">
        <f>#REF!</f>
        <v>#REF!</v>
      </c>
      <c r="JO48" s="12" t="e">
        <f>#REF!</f>
        <v>#REF!</v>
      </c>
      <c r="JP48" s="12" t="e">
        <f>#REF!</f>
        <v>#REF!</v>
      </c>
      <c r="JQ48" s="12" t="e">
        <f>#REF!</f>
        <v>#REF!</v>
      </c>
      <c r="JR48" s="12" t="e">
        <f>#REF!</f>
        <v>#REF!</v>
      </c>
      <c r="JS48" s="12" t="e">
        <f>#REF!</f>
        <v>#REF!</v>
      </c>
      <c r="JT48" s="12" t="e">
        <f>#REF!</f>
        <v>#REF!</v>
      </c>
      <c r="JU48" s="12" t="e">
        <f>#REF!</f>
        <v>#REF!</v>
      </c>
      <c r="JV48" s="12" t="e">
        <f>#REF!</f>
        <v>#REF!</v>
      </c>
      <c r="JW48" s="12" t="e">
        <f>#REF!</f>
        <v>#REF!</v>
      </c>
      <c r="JX48" s="12" t="e">
        <f>#REF!</f>
        <v>#REF!</v>
      </c>
      <c r="JY48" s="12" t="e">
        <f>#REF!</f>
        <v>#REF!</v>
      </c>
    </row>
    <row r="49" spans="2:285" x14ac:dyDescent="0.25">
      <c r="B49" s="11" t="e">
        <f>#REF!</f>
        <v>#REF!</v>
      </c>
      <c r="C49" s="12" t="e">
        <f>#REF!</f>
        <v>#REF!</v>
      </c>
      <c r="D49" s="12" t="e">
        <f>#REF!</f>
        <v>#REF!</v>
      </c>
      <c r="E49" s="12" t="e">
        <f>#REF!</f>
        <v>#REF!</v>
      </c>
      <c r="F49" s="12" t="e">
        <f>#REF!</f>
        <v>#REF!</v>
      </c>
      <c r="G49" s="12" t="e">
        <f>#REF!</f>
        <v>#REF!</v>
      </c>
      <c r="H49" s="12" t="e">
        <f>#REF!</f>
        <v>#REF!</v>
      </c>
      <c r="I49" s="12" t="e">
        <f>#REF!</f>
        <v>#REF!</v>
      </c>
      <c r="J49" s="12" t="e">
        <f>#REF!</f>
        <v>#REF!</v>
      </c>
      <c r="K49" s="12" t="e">
        <f>#REF!</f>
        <v>#REF!</v>
      </c>
      <c r="L49" s="12" t="e">
        <f>#REF!</f>
        <v>#REF!</v>
      </c>
      <c r="M49" s="12" t="e">
        <f>#REF!</f>
        <v>#REF!</v>
      </c>
      <c r="N49" s="12" t="e">
        <f>#REF!</f>
        <v>#REF!</v>
      </c>
      <c r="O49" s="12" t="e">
        <f>#REF!</f>
        <v>#REF!</v>
      </c>
      <c r="P49" s="12" t="e">
        <f>#REF!</f>
        <v>#REF!</v>
      </c>
      <c r="Q49" s="12" t="e">
        <f>#REF!</f>
        <v>#REF!</v>
      </c>
      <c r="R49" s="12" t="e">
        <f>#REF!</f>
        <v>#REF!</v>
      </c>
      <c r="S49" s="12" t="e">
        <f>#REF!</f>
        <v>#REF!</v>
      </c>
      <c r="U49" s="11" t="e">
        <f>#REF!</f>
        <v>#REF!</v>
      </c>
      <c r="V49" s="12" t="e">
        <f>#REF!</f>
        <v>#REF!</v>
      </c>
      <c r="W49" s="12" t="e">
        <f>#REF!</f>
        <v>#REF!</v>
      </c>
      <c r="X49" s="12" t="e">
        <f>#REF!</f>
        <v>#REF!</v>
      </c>
      <c r="Y49" s="12" t="e">
        <f>#REF!</f>
        <v>#REF!</v>
      </c>
      <c r="Z49" s="12" t="e">
        <f>#REF!</f>
        <v>#REF!</v>
      </c>
      <c r="AA49" s="12" t="e">
        <f>#REF!</f>
        <v>#REF!</v>
      </c>
      <c r="AB49" s="12" t="e">
        <f>#REF!</f>
        <v>#REF!</v>
      </c>
      <c r="AC49" s="12" t="e">
        <f>#REF!</f>
        <v>#REF!</v>
      </c>
      <c r="AD49" s="12" t="e">
        <f>#REF!</f>
        <v>#REF!</v>
      </c>
      <c r="AE49" s="12" t="e">
        <f>#REF!</f>
        <v>#REF!</v>
      </c>
      <c r="AF49" s="12" t="e">
        <f>#REF!</f>
        <v>#REF!</v>
      </c>
      <c r="AG49" s="12" t="e">
        <f>#REF!</f>
        <v>#REF!</v>
      </c>
      <c r="AH49" s="12" t="e">
        <f>#REF!</f>
        <v>#REF!</v>
      </c>
      <c r="AI49" s="12" t="e">
        <f>#REF!</f>
        <v>#REF!</v>
      </c>
      <c r="AJ49" s="12" t="e">
        <f>#REF!</f>
        <v>#REF!</v>
      </c>
      <c r="AK49" s="12" t="e">
        <f>#REF!</f>
        <v>#REF!</v>
      </c>
      <c r="AL49" s="12" t="e">
        <f>#REF!</f>
        <v>#REF!</v>
      </c>
      <c r="AN49" s="11" t="e">
        <f>#REF!</f>
        <v>#REF!</v>
      </c>
      <c r="AO49" s="12" t="e">
        <f>#REF!</f>
        <v>#REF!</v>
      </c>
      <c r="AP49" s="12" t="e">
        <f>#REF!</f>
        <v>#REF!</v>
      </c>
      <c r="AQ49" s="12" t="e">
        <f>#REF!</f>
        <v>#REF!</v>
      </c>
      <c r="AR49" s="12" t="e">
        <f>#REF!</f>
        <v>#REF!</v>
      </c>
      <c r="AS49" s="12" t="e">
        <f>#REF!</f>
        <v>#REF!</v>
      </c>
      <c r="AT49" s="12" t="e">
        <f>#REF!</f>
        <v>#REF!</v>
      </c>
      <c r="AU49" s="12" t="e">
        <f>#REF!</f>
        <v>#REF!</v>
      </c>
      <c r="AV49" s="12" t="e">
        <f>#REF!</f>
        <v>#REF!</v>
      </c>
      <c r="AW49" s="12" t="e">
        <f>#REF!</f>
        <v>#REF!</v>
      </c>
      <c r="AX49" s="12" t="e">
        <f>#REF!</f>
        <v>#REF!</v>
      </c>
      <c r="AY49" s="12" t="e">
        <f>#REF!</f>
        <v>#REF!</v>
      </c>
      <c r="AZ49" s="12" t="e">
        <f>#REF!</f>
        <v>#REF!</v>
      </c>
      <c r="BA49" s="12" t="e">
        <f>#REF!</f>
        <v>#REF!</v>
      </c>
      <c r="BB49" s="12" t="e">
        <f>#REF!</f>
        <v>#REF!</v>
      </c>
      <c r="BC49" s="12" t="e">
        <f>#REF!</f>
        <v>#REF!</v>
      </c>
      <c r="BD49" s="12" t="e">
        <f>#REF!</f>
        <v>#REF!</v>
      </c>
      <c r="BE49" s="12" t="e">
        <f>#REF!</f>
        <v>#REF!</v>
      </c>
      <c r="BG49" s="11" t="e">
        <f>#REF!</f>
        <v>#REF!</v>
      </c>
      <c r="BH49" s="12" t="e">
        <f>#REF!</f>
        <v>#REF!</v>
      </c>
      <c r="BI49" s="12" t="e">
        <f>#REF!</f>
        <v>#REF!</v>
      </c>
      <c r="BJ49" s="12" t="e">
        <f>#REF!</f>
        <v>#REF!</v>
      </c>
      <c r="BK49" s="12" t="e">
        <f>#REF!</f>
        <v>#REF!</v>
      </c>
      <c r="BL49" s="12" t="e">
        <f>#REF!</f>
        <v>#REF!</v>
      </c>
      <c r="BM49" s="12" t="e">
        <f>#REF!</f>
        <v>#REF!</v>
      </c>
      <c r="BN49" s="12" t="e">
        <f>#REF!</f>
        <v>#REF!</v>
      </c>
      <c r="BO49" s="12" t="e">
        <f>#REF!</f>
        <v>#REF!</v>
      </c>
      <c r="BP49" s="12" t="e">
        <f>#REF!</f>
        <v>#REF!</v>
      </c>
      <c r="BQ49" s="12" t="e">
        <f>#REF!</f>
        <v>#REF!</v>
      </c>
      <c r="BR49" s="12" t="e">
        <f>#REF!</f>
        <v>#REF!</v>
      </c>
      <c r="BS49" s="12" t="e">
        <f>#REF!</f>
        <v>#REF!</v>
      </c>
      <c r="BT49" s="12" t="e">
        <f>#REF!</f>
        <v>#REF!</v>
      </c>
      <c r="BU49" s="12" t="e">
        <f>#REF!</f>
        <v>#REF!</v>
      </c>
      <c r="BV49" s="12" t="e">
        <f>#REF!</f>
        <v>#REF!</v>
      </c>
      <c r="BW49" s="12" t="e">
        <f>#REF!</f>
        <v>#REF!</v>
      </c>
      <c r="BX49" s="12" t="e">
        <f>#REF!</f>
        <v>#REF!</v>
      </c>
      <c r="BZ49" s="11" t="e">
        <f>#REF!</f>
        <v>#REF!</v>
      </c>
      <c r="CA49" s="12" t="e">
        <f>#REF!</f>
        <v>#REF!</v>
      </c>
      <c r="CB49" s="12" t="e">
        <f>#REF!</f>
        <v>#REF!</v>
      </c>
      <c r="CC49" s="12" t="e">
        <f>#REF!</f>
        <v>#REF!</v>
      </c>
      <c r="CD49" s="12" t="e">
        <f>#REF!</f>
        <v>#REF!</v>
      </c>
      <c r="CE49" s="12" t="e">
        <f>#REF!</f>
        <v>#REF!</v>
      </c>
      <c r="CF49" s="12" t="e">
        <f>#REF!</f>
        <v>#REF!</v>
      </c>
      <c r="CG49" s="12" t="e">
        <f>#REF!</f>
        <v>#REF!</v>
      </c>
      <c r="CH49" s="12" t="e">
        <f>#REF!</f>
        <v>#REF!</v>
      </c>
      <c r="CI49" s="12" t="e">
        <f>#REF!</f>
        <v>#REF!</v>
      </c>
      <c r="CJ49" s="12" t="e">
        <f>#REF!</f>
        <v>#REF!</v>
      </c>
      <c r="CK49" s="12" t="e">
        <f>#REF!</f>
        <v>#REF!</v>
      </c>
      <c r="CL49" s="12" t="e">
        <f>#REF!</f>
        <v>#REF!</v>
      </c>
      <c r="CM49" s="12" t="e">
        <f>#REF!</f>
        <v>#REF!</v>
      </c>
      <c r="CN49" s="12" t="e">
        <f>#REF!</f>
        <v>#REF!</v>
      </c>
      <c r="CO49" s="12" t="e">
        <f>#REF!</f>
        <v>#REF!</v>
      </c>
      <c r="CP49" s="12" t="e">
        <f>#REF!</f>
        <v>#REF!</v>
      </c>
      <c r="CQ49" s="12" t="e">
        <f>#REF!</f>
        <v>#REF!</v>
      </c>
      <c r="CS49" s="11" t="e">
        <f>#REF!</f>
        <v>#REF!</v>
      </c>
      <c r="CT49" s="12" t="e">
        <f>#REF!</f>
        <v>#REF!</v>
      </c>
      <c r="CU49" s="12" t="e">
        <f>#REF!</f>
        <v>#REF!</v>
      </c>
      <c r="CV49" s="12" t="e">
        <f>#REF!</f>
        <v>#REF!</v>
      </c>
      <c r="CW49" s="12" t="e">
        <f>#REF!</f>
        <v>#REF!</v>
      </c>
      <c r="CX49" s="12" t="e">
        <f>#REF!</f>
        <v>#REF!</v>
      </c>
      <c r="CY49" s="12" t="e">
        <f>#REF!</f>
        <v>#REF!</v>
      </c>
      <c r="CZ49" s="12" t="e">
        <f>#REF!</f>
        <v>#REF!</v>
      </c>
      <c r="DA49" s="12" t="e">
        <f>#REF!</f>
        <v>#REF!</v>
      </c>
      <c r="DB49" s="12" t="e">
        <f>#REF!</f>
        <v>#REF!</v>
      </c>
      <c r="DC49" s="12" t="e">
        <f>#REF!</f>
        <v>#REF!</v>
      </c>
      <c r="DD49" s="12" t="e">
        <f>#REF!</f>
        <v>#REF!</v>
      </c>
      <c r="DE49" s="12" t="e">
        <f>#REF!</f>
        <v>#REF!</v>
      </c>
      <c r="DF49" s="12" t="e">
        <f>#REF!</f>
        <v>#REF!</v>
      </c>
      <c r="DG49" s="12" t="e">
        <f>#REF!</f>
        <v>#REF!</v>
      </c>
      <c r="DH49" s="12" t="e">
        <f>#REF!</f>
        <v>#REF!</v>
      </c>
      <c r="DI49" s="12" t="e">
        <f>#REF!</f>
        <v>#REF!</v>
      </c>
      <c r="DJ49" s="12" t="e">
        <f>#REF!</f>
        <v>#REF!</v>
      </c>
      <c r="DL49" s="11" t="e">
        <f>#REF!</f>
        <v>#REF!</v>
      </c>
      <c r="DM49" s="12" t="e">
        <f>#REF!</f>
        <v>#REF!</v>
      </c>
      <c r="DN49" s="12" t="e">
        <f>#REF!</f>
        <v>#REF!</v>
      </c>
      <c r="DO49" s="12" t="e">
        <f>#REF!</f>
        <v>#REF!</v>
      </c>
      <c r="DP49" s="12" t="e">
        <f>#REF!</f>
        <v>#REF!</v>
      </c>
      <c r="DQ49" s="12" t="e">
        <f>#REF!</f>
        <v>#REF!</v>
      </c>
      <c r="DR49" s="12" t="e">
        <f>#REF!</f>
        <v>#REF!</v>
      </c>
      <c r="DS49" s="12" t="e">
        <f>#REF!</f>
        <v>#REF!</v>
      </c>
      <c r="DT49" s="12" t="e">
        <f>#REF!</f>
        <v>#REF!</v>
      </c>
      <c r="DU49" s="12" t="e">
        <f>#REF!</f>
        <v>#REF!</v>
      </c>
      <c r="DV49" s="12" t="e">
        <f>#REF!</f>
        <v>#REF!</v>
      </c>
      <c r="DW49" s="12" t="e">
        <f>#REF!</f>
        <v>#REF!</v>
      </c>
      <c r="DX49" s="12" t="e">
        <f>#REF!</f>
        <v>#REF!</v>
      </c>
      <c r="DY49" s="12" t="e">
        <f>#REF!</f>
        <v>#REF!</v>
      </c>
      <c r="DZ49" s="12" t="e">
        <f>#REF!</f>
        <v>#REF!</v>
      </c>
      <c r="EA49" s="12" t="e">
        <f>#REF!</f>
        <v>#REF!</v>
      </c>
      <c r="EB49" s="12" t="e">
        <f>#REF!</f>
        <v>#REF!</v>
      </c>
      <c r="EC49" s="12" t="e">
        <f>#REF!</f>
        <v>#REF!</v>
      </c>
      <c r="EE49" s="11" t="e">
        <f>#REF!</f>
        <v>#REF!</v>
      </c>
      <c r="EF49" s="12" t="e">
        <f>#REF!</f>
        <v>#REF!</v>
      </c>
      <c r="EG49" s="12" t="e">
        <f>#REF!</f>
        <v>#REF!</v>
      </c>
      <c r="EH49" s="12" t="e">
        <f>#REF!</f>
        <v>#REF!</v>
      </c>
      <c r="EI49" s="12" t="e">
        <f>#REF!</f>
        <v>#REF!</v>
      </c>
      <c r="EJ49" s="12" t="e">
        <f>#REF!</f>
        <v>#REF!</v>
      </c>
      <c r="EK49" s="12" t="e">
        <f>#REF!</f>
        <v>#REF!</v>
      </c>
      <c r="EL49" s="12" t="e">
        <f>#REF!</f>
        <v>#REF!</v>
      </c>
      <c r="EM49" s="12" t="e">
        <f>#REF!</f>
        <v>#REF!</v>
      </c>
      <c r="EN49" s="12" t="e">
        <f>#REF!</f>
        <v>#REF!</v>
      </c>
      <c r="EO49" s="12" t="e">
        <f>#REF!</f>
        <v>#REF!</v>
      </c>
      <c r="EP49" s="12" t="e">
        <f>#REF!</f>
        <v>#REF!</v>
      </c>
      <c r="EQ49" s="12" t="e">
        <f>#REF!</f>
        <v>#REF!</v>
      </c>
      <c r="ER49" s="12" t="e">
        <f>#REF!</f>
        <v>#REF!</v>
      </c>
      <c r="ES49" s="12" t="e">
        <f>#REF!</f>
        <v>#REF!</v>
      </c>
      <c r="ET49" s="12" t="e">
        <f>#REF!</f>
        <v>#REF!</v>
      </c>
      <c r="EU49" s="12" t="e">
        <f>#REF!</f>
        <v>#REF!</v>
      </c>
      <c r="EV49" s="12" t="e">
        <f>#REF!</f>
        <v>#REF!</v>
      </c>
      <c r="EX49" s="11" t="e">
        <f>#REF!</f>
        <v>#REF!</v>
      </c>
      <c r="EY49" s="12" t="e">
        <f>#REF!</f>
        <v>#REF!</v>
      </c>
      <c r="EZ49" s="12" t="e">
        <f>#REF!</f>
        <v>#REF!</v>
      </c>
      <c r="FA49" s="12" t="e">
        <f>#REF!</f>
        <v>#REF!</v>
      </c>
      <c r="FB49" s="12" t="e">
        <f>#REF!</f>
        <v>#REF!</v>
      </c>
      <c r="FC49" s="12" t="e">
        <f>#REF!</f>
        <v>#REF!</v>
      </c>
      <c r="FD49" s="12" t="e">
        <f>#REF!</f>
        <v>#REF!</v>
      </c>
      <c r="FE49" s="12" t="e">
        <f>#REF!</f>
        <v>#REF!</v>
      </c>
      <c r="FF49" s="12" t="e">
        <f>#REF!</f>
        <v>#REF!</v>
      </c>
      <c r="FG49" s="12" t="e">
        <f>#REF!</f>
        <v>#REF!</v>
      </c>
      <c r="FH49" s="12" t="e">
        <f>#REF!</f>
        <v>#REF!</v>
      </c>
      <c r="FI49" s="12" t="e">
        <f>#REF!</f>
        <v>#REF!</v>
      </c>
      <c r="FJ49" s="12" t="e">
        <f>#REF!</f>
        <v>#REF!</v>
      </c>
      <c r="FK49" s="12" t="e">
        <f>#REF!</f>
        <v>#REF!</v>
      </c>
      <c r="FL49" s="12" t="e">
        <f>#REF!</f>
        <v>#REF!</v>
      </c>
      <c r="FM49" s="12" t="e">
        <f>#REF!</f>
        <v>#REF!</v>
      </c>
      <c r="FN49" s="12" t="e">
        <f>#REF!</f>
        <v>#REF!</v>
      </c>
      <c r="FO49" s="12" t="e">
        <f>#REF!</f>
        <v>#REF!</v>
      </c>
      <c r="FQ49" s="11" t="e">
        <f>#REF!</f>
        <v>#REF!</v>
      </c>
      <c r="FR49" s="12" t="e">
        <f>#REF!</f>
        <v>#REF!</v>
      </c>
      <c r="FS49" s="12" t="e">
        <f>#REF!</f>
        <v>#REF!</v>
      </c>
      <c r="FT49" s="12" t="e">
        <f>#REF!</f>
        <v>#REF!</v>
      </c>
      <c r="FU49" s="12" t="e">
        <f>#REF!</f>
        <v>#REF!</v>
      </c>
      <c r="FV49" s="12" t="e">
        <f>#REF!</f>
        <v>#REF!</v>
      </c>
      <c r="FW49" s="12" t="e">
        <f>#REF!</f>
        <v>#REF!</v>
      </c>
      <c r="FX49" s="12" t="e">
        <f>#REF!</f>
        <v>#REF!</v>
      </c>
      <c r="FY49" s="12" t="e">
        <f>#REF!</f>
        <v>#REF!</v>
      </c>
      <c r="FZ49" s="12" t="e">
        <f>#REF!</f>
        <v>#REF!</v>
      </c>
      <c r="GA49" s="12" t="e">
        <f>#REF!</f>
        <v>#REF!</v>
      </c>
      <c r="GB49" s="12" t="e">
        <f>#REF!</f>
        <v>#REF!</v>
      </c>
      <c r="GC49" s="12" t="e">
        <f>#REF!</f>
        <v>#REF!</v>
      </c>
      <c r="GD49" s="12" t="e">
        <f>#REF!</f>
        <v>#REF!</v>
      </c>
      <c r="GE49" s="12" t="e">
        <f>#REF!</f>
        <v>#REF!</v>
      </c>
      <c r="GF49" s="12" t="e">
        <f>#REF!</f>
        <v>#REF!</v>
      </c>
      <c r="GG49" s="12" t="e">
        <f>#REF!</f>
        <v>#REF!</v>
      </c>
      <c r="GH49" s="12" t="e">
        <f>#REF!</f>
        <v>#REF!</v>
      </c>
      <c r="GJ49" s="11" t="e">
        <f>#REF!</f>
        <v>#REF!</v>
      </c>
      <c r="GK49" s="12" t="e">
        <f>#REF!</f>
        <v>#REF!</v>
      </c>
      <c r="GL49" s="12" t="e">
        <f>#REF!</f>
        <v>#REF!</v>
      </c>
      <c r="GM49" s="12" t="e">
        <f>#REF!</f>
        <v>#REF!</v>
      </c>
      <c r="GN49" s="12" t="e">
        <f>#REF!</f>
        <v>#REF!</v>
      </c>
      <c r="GO49" s="12" t="e">
        <f>#REF!</f>
        <v>#REF!</v>
      </c>
      <c r="GP49" s="12" t="e">
        <f>#REF!</f>
        <v>#REF!</v>
      </c>
      <c r="GQ49" s="12" t="e">
        <f>#REF!</f>
        <v>#REF!</v>
      </c>
      <c r="GR49" s="12" t="e">
        <f>#REF!</f>
        <v>#REF!</v>
      </c>
      <c r="GS49" s="12" t="e">
        <f>#REF!</f>
        <v>#REF!</v>
      </c>
      <c r="GT49" s="12" t="e">
        <f>#REF!</f>
        <v>#REF!</v>
      </c>
      <c r="GU49" s="12" t="e">
        <f>#REF!</f>
        <v>#REF!</v>
      </c>
      <c r="GV49" s="12" t="e">
        <f>#REF!</f>
        <v>#REF!</v>
      </c>
      <c r="GW49" s="12" t="e">
        <f>#REF!</f>
        <v>#REF!</v>
      </c>
      <c r="GX49" s="12" t="e">
        <f>#REF!</f>
        <v>#REF!</v>
      </c>
      <c r="GY49" s="12" t="e">
        <f>#REF!</f>
        <v>#REF!</v>
      </c>
      <c r="GZ49" s="12" t="e">
        <f>#REF!</f>
        <v>#REF!</v>
      </c>
      <c r="HA49" s="12" t="e">
        <f>#REF!</f>
        <v>#REF!</v>
      </c>
      <c r="HC49" s="11" t="e">
        <f>#REF!</f>
        <v>#REF!</v>
      </c>
      <c r="HD49" s="12" t="e">
        <f>#REF!</f>
        <v>#REF!</v>
      </c>
      <c r="HE49" s="12" t="e">
        <f>#REF!</f>
        <v>#REF!</v>
      </c>
      <c r="HF49" s="12" t="e">
        <f>#REF!</f>
        <v>#REF!</v>
      </c>
      <c r="HG49" s="12" t="e">
        <f>#REF!</f>
        <v>#REF!</v>
      </c>
      <c r="HH49" s="12" t="e">
        <f>#REF!</f>
        <v>#REF!</v>
      </c>
      <c r="HI49" s="12" t="e">
        <f>#REF!</f>
        <v>#REF!</v>
      </c>
      <c r="HJ49" s="12" t="e">
        <f>#REF!</f>
        <v>#REF!</v>
      </c>
      <c r="HK49" s="12" t="e">
        <f>#REF!</f>
        <v>#REF!</v>
      </c>
      <c r="HL49" s="12" t="e">
        <f>#REF!</f>
        <v>#REF!</v>
      </c>
      <c r="HM49" s="12" t="e">
        <f>#REF!</f>
        <v>#REF!</v>
      </c>
      <c r="HN49" s="12" t="e">
        <f>#REF!</f>
        <v>#REF!</v>
      </c>
      <c r="HO49" s="12" t="e">
        <f>#REF!</f>
        <v>#REF!</v>
      </c>
      <c r="HP49" s="12" t="e">
        <f>#REF!</f>
        <v>#REF!</v>
      </c>
      <c r="HQ49" s="12" t="e">
        <f>#REF!</f>
        <v>#REF!</v>
      </c>
      <c r="HR49" s="12" t="e">
        <f>#REF!</f>
        <v>#REF!</v>
      </c>
      <c r="HS49" s="12" t="e">
        <f>#REF!</f>
        <v>#REF!</v>
      </c>
      <c r="HT49" s="12" t="e">
        <f>#REF!</f>
        <v>#REF!</v>
      </c>
      <c r="HV49" s="11" t="e">
        <f>#REF!</f>
        <v>#REF!</v>
      </c>
      <c r="HW49" s="12" t="e">
        <f>#REF!</f>
        <v>#REF!</v>
      </c>
      <c r="HX49" s="12" t="e">
        <f>#REF!</f>
        <v>#REF!</v>
      </c>
      <c r="HY49" s="12" t="e">
        <f>#REF!</f>
        <v>#REF!</v>
      </c>
      <c r="HZ49" s="12" t="e">
        <f>#REF!</f>
        <v>#REF!</v>
      </c>
      <c r="IA49" s="12" t="e">
        <f>#REF!</f>
        <v>#REF!</v>
      </c>
      <c r="IB49" s="12" t="e">
        <f>#REF!</f>
        <v>#REF!</v>
      </c>
      <c r="IC49" s="12" t="e">
        <f>#REF!</f>
        <v>#REF!</v>
      </c>
      <c r="ID49" s="12" t="e">
        <f>#REF!</f>
        <v>#REF!</v>
      </c>
      <c r="IE49" s="12" t="e">
        <f>#REF!</f>
        <v>#REF!</v>
      </c>
      <c r="IF49" s="12" t="e">
        <f>#REF!</f>
        <v>#REF!</v>
      </c>
      <c r="IG49" s="12" t="e">
        <f>#REF!</f>
        <v>#REF!</v>
      </c>
      <c r="IH49" s="12" t="e">
        <f>#REF!</f>
        <v>#REF!</v>
      </c>
      <c r="II49" s="12" t="e">
        <f>#REF!</f>
        <v>#REF!</v>
      </c>
      <c r="IJ49" s="12" t="e">
        <f>#REF!</f>
        <v>#REF!</v>
      </c>
      <c r="IK49" s="12" t="e">
        <f>#REF!</f>
        <v>#REF!</v>
      </c>
      <c r="IL49" s="12" t="e">
        <f>#REF!</f>
        <v>#REF!</v>
      </c>
      <c r="IM49" s="12" t="e">
        <f>#REF!</f>
        <v>#REF!</v>
      </c>
      <c r="IO49" s="11" t="e">
        <f>#REF!</f>
        <v>#REF!</v>
      </c>
      <c r="IP49" s="12" t="e">
        <f>#REF!</f>
        <v>#REF!</v>
      </c>
      <c r="IQ49" s="12" t="e">
        <f>#REF!</f>
        <v>#REF!</v>
      </c>
      <c r="IR49" s="12" t="e">
        <f>#REF!</f>
        <v>#REF!</v>
      </c>
      <c r="IS49" s="12" t="e">
        <f>#REF!</f>
        <v>#REF!</v>
      </c>
      <c r="IT49" s="12" t="e">
        <f>#REF!</f>
        <v>#REF!</v>
      </c>
      <c r="IU49" s="12" t="e">
        <f>#REF!</f>
        <v>#REF!</v>
      </c>
      <c r="IV49" s="12" t="e">
        <f>#REF!</f>
        <v>#REF!</v>
      </c>
      <c r="IW49" s="12" t="e">
        <f>#REF!</f>
        <v>#REF!</v>
      </c>
      <c r="IX49" s="12" t="e">
        <f>#REF!</f>
        <v>#REF!</v>
      </c>
      <c r="IY49" s="12" t="e">
        <f>#REF!</f>
        <v>#REF!</v>
      </c>
      <c r="IZ49" s="12" t="e">
        <f>#REF!</f>
        <v>#REF!</v>
      </c>
      <c r="JA49" s="12" t="e">
        <f>#REF!</f>
        <v>#REF!</v>
      </c>
      <c r="JB49" s="12" t="e">
        <f>#REF!</f>
        <v>#REF!</v>
      </c>
      <c r="JC49" s="12" t="e">
        <f>#REF!</f>
        <v>#REF!</v>
      </c>
      <c r="JD49" s="12" t="e">
        <f>#REF!</f>
        <v>#REF!</v>
      </c>
      <c r="JE49" s="12" t="e">
        <f>#REF!</f>
        <v>#REF!</v>
      </c>
      <c r="JF49" s="12" t="e">
        <f>#REF!</f>
        <v>#REF!</v>
      </c>
      <c r="JH49" s="11" t="e">
        <f>#REF!</f>
        <v>#REF!</v>
      </c>
      <c r="JI49" s="12" t="e">
        <f>#REF!</f>
        <v>#REF!</v>
      </c>
      <c r="JJ49" s="12" t="e">
        <f>#REF!</f>
        <v>#REF!</v>
      </c>
      <c r="JK49" s="12" t="e">
        <f>#REF!</f>
        <v>#REF!</v>
      </c>
      <c r="JL49" s="12" t="e">
        <f>#REF!</f>
        <v>#REF!</v>
      </c>
      <c r="JM49" s="12" t="e">
        <f>#REF!</f>
        <v>#REF!</v>
      </c>
      <c r="JN49" s="12" t="e">
        <f>#REF!</f>
        <v>#REF!</v>
      </c>
      <c r="JO49" s="12" t="e">
        <f>#REF!</f>
        <v>#REF!</v>
      </c>
      <c r="JP49" s="12" t="e">
        <f>#REF!</f>
        <v>#REF!</v>
      </c>
      <c r="JQ49" s="12" t="e">
        <f>#REF!</f>
        <v>#REF!</v>
      </c>
      <c r="JR49" s="12" t="e">
        <f>#REF!</f>
        <v>#REF!</v>
      </c>
      <c r="JS49" s="12" t="e">
        <f>#REF!</f>
        <v>#REF!</v>
      </c>
      <c r="JT49" s="12" t="e">
        <f>#REF!</f>
        <v>#REF!</v>
      </c>
      <c r="JU49" s="12" t="e">
        <f>#REF!</f>
        <v>#REF!</v>
      </c>
      <c r="JV49" s="12" t="e">
        <f>#REF!</f>
        <v>#REF!</v>
      </c>
      <c r="JW49" s="12" t="e">
        <f>#REF!</f>
        <v>#REF!</v>
      </c>
      <c r="JX49" s="12" t="e">
        <f>#REF!</f>
        <v>#REF!</v>
      </c>
      <c r="JY49" s="12" t="e">
        <f>#REF!</f>
        <v>#REF!</v>
      </c>
    </row>
    <row r="50" spans="2:285" x14ac:dyDescent="0.25">
      <c r="B50" s="11" t="e">
        <f>#REF!</f>
        <v>#REF!</v>
      </c>
      <c r="C50" s="12" t="e">
        <f>#REF!</f>
        <v>#REF!</v>
      </c>
      <c r="D50" s="12" t="e">
        <f>#REF!</f>
        <v>#REF!</v>
      </c>
      <c r="E50" s="12" t="e">
        <f>#REF!</f>
        <v>#REF!</v>
      </c>
      <c r="F50" s="12" t="e">
        <f>#REF!</f>
        <v>#REF!</v>
      </c>
      <c r="G50" s="12" t="e">
        <f>#REF!</f>
        <v>#REF!</v>
      </c>
      <c r="H50" s="12" t="e">
        <f>#REF!</f>
        <v>#REF!</v>
      </c>
      <c r="I50" s="12" t="e">
        <f>#REF!</f>
        <v>#REF!</v>
      </c>
      <c r="J50" s="12" t="e">
        <f>#REF!</f>
        <v>#REF!</v>
      </c>
      <c r="K50" s="12" t="e">
        <f>#REF!</f>
        <v>#REF!</v>
      </c>
      <c r="L50" s="12" t="e">
        <f>#REF!</f>
        <v>#REF!</v>
      </c>
      <c r="M50" s="12" t="e">
        <f>#REF!</f>
        <v>#REF!</v>
      </c>
      <c r="N50" s="12" t="e">
        <f>#REF!</f>
        <v>#REF!</v>
      </c>
      <c r="O50" s="12" t="e">
        <f>#REF!</f>
        <v>#REF!</v>
      </c>
      <c r="P50" s="12" t="e">
        <f>#REF!</f>
        <v>#REF!</v>
      </c>
      <c r="Q50" s="12" t="e">
        <f>#REF!</f>
        <v>#REF!</v>
      </c>
      <c r="R50" s="12" t="e">
        <f>#REF!</f>
        <v>#REF!</v>
      </c>
      <c r="S50" s="12" t="e">
        <f>#REF!</f>
        <v>#REF!</v>
      </c>
      <c r="U50" s="11" t="e">
        <f>#REF!</f>
        <v>#REF!</v>
      </c>
      <c r="V50" s="12" t="e">
        <f>#REF!</f>
        <v>#REF!</v>
      </c>
      <c r="W50" s="12" t="e">
        <f>#REF!</f>
        <v>#REF!</v>
      </c>
      <c r="X50" s="12" t="e">
        <f>#REF!</f>
        <v>#REF!</v>
      </c>
      <c r="Y50" s="12" t="e">
        <f>#REF!</f>
        <v>#REF!</v>
      </c>
      <c r="Z50" s="12" t="e">
        <f>#REF!</f>
        <v>#REF!</v>
      </c>
      <c r="AA50" s="12" t="e">
        <f>#REF!</f>
        <v>#REF!</v>
      </c>
      <c r="AB50" s="12" t="e">
        <f>#REF!</f>
        <v>#REF!</v>
      </c>
      <c r="AC50" s="12" t="e">
        <f>#REF!</f>
        <v>#REF!</v>
      </c>
      <c r="AD50" s="12" t="e">
        <f>#REF!</f>
        <v>#REF!</v>
      </c>
      <c r="AE50" s="12" t="e">
        <f>#REF!</f>
        <v>#REF!</v>
      </c>
      <c r="AF50" s="12" t="e">
        <f>#REF!</f>
        <v>#REF!</v>
      </c>
      <c r="AG50" s="12" t="e">
        <f>#REF!</f>
        <v>#REF!</v>
      </c>
      <c r="AH50" s="12" t="e">
        <f>#REF!</f>
        <v>#REF!</v>
      </c>
      <c r="AI50" s="12" t="e">
        <f>#REF!</f>
        <v>#REF!</v>
      </c>
      <c r="AJ50" s="12" t="e">
        <f>#REF!</f>
        <v>#REF!</v>
      </c>
      <c r="AK50" s="12" t="e">
        <f>#REF!</f>
        <v>#REF!</v>
      </c>
      <c r="AL50" s="12" t="e">
        <f>#REF!</f>
        <v>#REF!</v>
      </c>
      <c r="AN50" s="11" t="e">
        <f>#REF!</f>
        <v>#REF!</v>
      </c>
      <c r="AO50" s="12" t="e">
        <f>#REF!</f>
        <v>#REF!</v>
      </c>
      <c r="AP50" s="12" t="e">
        <f>#REF!</f>
        <v>#REF!</v>
      </c>
      <c r="AQ50" s="12" t="e">
        <f>#REF!</f>
        <v>#REF!</v>
      </c>
      <c r="AR50" s="12" t="e">
        <f>#REF!</f>
        <v>#REF!</v>
      </c>
      <c r="AS50" s="12" t="e">
        <f>#REF!</f>
        <v>#REF!</v>
      </c>
      <c r="AT50" s="12" t="e">
        <f>#REF!</f>
        <v>#REF!</v>
      </c>
      <c r="AU50" s="12" t="e">
        <f>#REF!</f>
        <v>#REF!</v>
      </c>
      <c r="AV50" s="12" t="e">
        <f>#REF!</f>
        <v>#REF!</v>
      </c>
      <c r="AW50" s="12" t="e">
        <f>#REF!</f>
        <v>#REF!</v>
      </c>
      <c r="AX50" s="12" t="e">
        <f>#REF!</f>
        <v>#REF!</v>
      </c>
      <c r="AY50" s="12" t="e">
        <f>#REF!</f>
        <v>#REF!</v>
      </c>
      <c r="AZ50" s="12" t="e">
        <f>#REF!</f>
        <v>#REF!</v>
      </c>
      <c r="BA50" s="12" t="e">
        <f>#REF!</f>
        <v>#REF!</v>
      </c>
      <c r="BB50" s="12" t="e">
        <f>#REF!</f>
        <v>#REF!</v>
      </c>
      <c r="BC50" s="12" t="e">
        <f>#REF!</f>
        <v>#REF!</v>
      </c>
      <c r="BD50" s="12" t="e">
        <f>#REF!</f>
        <v>#REF!</v>
      </c>
      <c r="BE50" s="12" t="e">
        <f>#REF!</f>
        <v>#REF!</v>
      </c>
      <c r="BG50" s="11" t="e">
        <f>#REF!</f>
        <v>#REF!</v>
      </c>
      <c r="BH50" s="12" t="e">
        <f>#REF!</f>
        <v>#REF!</v>
      </c>
      <c r="BI50" s="12" t="e">
        <f>#REF!</f>
        <v>#REF!</v>
      </c>
      <c r="BJ50" s="12" t="e">
        <f>#REF!</f>
        <v>#REF!</v>
      </c>
      <c r="BK50" s="12" t="e">
        <f>#REF!</f>
        <v>#REF!</v>
      </c>
      <c r="BL50" s="12" t="e">
        <f>#REF!</f>
        <v>#REF!</v>
      </c>
      <c r="BM50" s="12" t="e">
        <f>#REF!</f>
        <v>#REF!</v>
      </c>
      <c r="BN50" s="12" t="e">
        <f>#REF!</f>
        <v>#REF!</v>
      </c>
      <c r="BO50" s="12" t="e">
        <f>#REF!</f>
        <v>#REF!</v>
      </c>
      <c r="BP50" s="12" t="e">
        <f>#REF!</f>
        <v>#REF!</v>
      </c>
      <c r="BQ50" s="12" t="e">
        <f>#REF!</f>
        <v>#REF!</v>
      </c>
      <c r="BR50" s="12" t="e">
        <f>#REF!</f>
        <v>#REF!</v>
      </c>
      <c r="BS50" s="12" t="e">
        <f>#REF!</f>
        <v>#REF!</v>
      </c>
      <c r="BT50" s="12" t="e">
        <f>#REF!</f>
        <v>#REF!</v>
      </c>
      <c r="BU50" s="12" t="e">
        <f>#REF!</f>
        <v>#REF!</v>
      </c>
      <c r="BV50" s="12" t="e">
        <f>#REF!</f>
        <v>#REF!</v>
      </c>
      <c r="BW50" s="12" t="e">
        <f>#REF!</f>
        <v>#REF!</v>
      </c>
      <c r="BX50" s="12" t="e">
        <f>#REF!</f>
        <v>#REF!</v>
      </c>
      <c r="BZ50" s="11" t="e">
        <f>#REF!</f>
        <v>#REF!</v>
      </c>
      <c r="CA50" s="12" t="e">
        <f>#REF!</f>
        <v>#REF!</v>
      </c>
      <c r="CB50" s="12" t="e">
        <f>#REF!</f>
        <v>#REF!</v>
      </c>
      <c r="CC50" s="12" t="e">
        <f>#REF!</f>
        <v>#REF!</v>
      </c>
      <c r="CD50" s="12" t="e">
        <f>#REF!</f>
        <v>#REF!</v>
      </c>
      <c r="CE50" s="12" t="e">
        <f>#REF!</f>
        <v>#REF!</v>
      </c>
      <c r="CF50" s="12" t="e">
        <f>#REF!</f>
        <v>#REF!</v>
      </c>
      <c r="CG50" s="12" t="e">
        <f>#REF!</f>
        <v>#REF!</v>
      </c>
      <c r="CH50" s="12" t="e">
        <f>#REF!</f>
        <v>#REF!</v>
      </c>
      <c r="CI50" s="12" t="e">
        <f>#REF!</f>
        <v>#REF!</v>
      </c>
      <c r="CJ50" s="12" t="e">
        <f>#REF!</f>
        <v>#REF!</v>
      </c>
      <c r="CK50" s="12" t="e">
        <f>#REF!</f>
        <v>#REF!</v>
      </c>
      <c r="CL50" s="12" t="e">
        <f>#REF!</f>
        <v>#REF!</v>
      </c>
      <c r="CM50" s="12" t="e">
        <f>#REF!</f>
        <v>#REF!</v>
      </c>
      <c r="CN50" s="12" t="e">
        <f>#REF!</f>
        <v>#REF!</v>
      </c>
      <c r="CO50" s="12" t="e">
        <f>#REF!</f>
        <v>#REF!</v>
      </c>
      <c r="CP50" s="12" t="e">
        <f>#REF!</f>
        <v>#REF!</v>
      </c>
      <c r="CQ50" s="12" t="e">
        <f>#REF!</f>
        <v>#REF!</v>
      </c>
      <c r="CS50" s="11" t="e">
        <f>#REF!</f>
        <v>#REF!</v>
      </c>
      <c r="CT50" s="12" t="e">
        <f>#REF!</f>
        <v>#REF!</v>
      </c>
      <c r="CU50" s="12" t="e">
        <f>#REF!</f>
        <v>#REF!</v>
      </c>
      <c r="CV50" s="12" t="e">
        <f>#REF!</f>
        <v>#REF!</v>
      </c>
      <c r="CW50" s="12" t="e">
        <f>#REF!</f>
        <v>#REF!</v>
      </c>
      <c r="CX50" s="12" t="e">
        <f>#REF!</f>
        <v>#REF!</v>
      </c>
      <c r="CY50" s="12" t="e">
        <f>#REF!</f>
        <v>#REF!</v>
      </c>
      <c r="CZ50" s="12" t="e">
        <f>#REF!</f>
        <v>#REF!</v>
      </c>
      <c r="DA50" s="12" t="e">
        <f>#REF!</f>
        <v>#REF!</v>
      </c>
      <c r="DB50" s="12" t="e">
        <f>#REF!</f>
        <v>#REF!</v>
      </c>
      <c r="DC50" s="12" t="e">
        <f>#REF!</f>
        <v>#REF!</v>
      </c>
      <c r="DD50" s="12" t="e">
        <f>#REF!</f>
        <v>#REF!</v>
      </c>
      <c r="DE50" s="12" t="e">
        <f>#REF!</f>
        <v>#REF!</v>
      </c>
      <c r="DF50" s="12" t="e">
        <f>#REF!</f>
        <v>#REF!</v>
      </c>
      <c r="DG50" s="12" t="e">
        <f>#REF!</f>
        <v>#REF!</v>
      </c>
      <c r="DH50" s="12" t="e">
        <f>#REF!</f>
        <v>#REF!</v>
      </c>
      <c r="DI50" s="12" t="e">
        <f>#REF!</f>
        <v>#REF!</v>
      </c>
      <c r="DJ50" s="12" t="e">
        <f>#REF!</f>
        <v>#REF!</v>
      </c>
      <c r="DL50" s="11" t="e">
        <f>#REF!</f>
        <v>#REF!</v>
      </c>
      <c r="DM50" s="12" t="e">
        <f>#REF!</f>
        <v>#REF!</v>
      </c>
      <c r="DN50" s="12" t="e">
        <f>#REF!</f>
        <v>#REF!</v>
      </c>
      <c r="DO50" s="12" t="e">
        <f>#REF!</f>
        <v>#REF!</v>
      </c>
      <c r="DP50" s="12" t="e">
        <f>#REF!</f>
        <v>#REF!</v>
      </c>
      <c r="DQ50" s="12" t="e">
        <f>#REF!</f>
        <v>#REF!</v>
      </c>
      <c r="DR50" s="12" t="e">
        <f>#REF!</f>
        <v>#REF!</v>
      </c>
      <c r="DS50" s="12" t="e">
        <f>#REF!</f>
        <v>#REF!</v>
      </c>
      <c r="DT50" s="12" t="e">
        <f>#REF!</f>
        <v>#REF!</v>
      </c>
      <c r="DU50" s="12" t="e">
        <f>#REF!</f>
        <v>#REF!</v>
      </c>
      <c r="DV50" s="12" t="e">
        <f>#REF!</f>
        <v>#REF!</v>
      </c>
      <c r="DW50" s="12" t="e">
        <f>#REF!</f>
        <v>#REF!</v>
      </c>
      <c r="DX50" s="12" t="e">
        <f>#REF!</f>
        <v>#REF!</v>
      </c>
      <c r="DY50" s="12" t="e">
        <f>#REF!</f>
        <v>#REF!</v>
      </c>
      <c r="DZ50" s="12" t="e">
        <f>#REF!</f>
        <v>#REF!</v>
      </c>
      <c r="EA50" s="12" t="e">
        <f>#REF!</f>
        <v>#REF!</v>
      </c>
      <c r="EB50" s="12" t="e">
        <f>#REF!</f>
        <v>#REF!</v>
      </c>
      <c r="EC50" s="12" t="e">
        <f>#REF!</f>
        <v>#REF!</v>
      </c>
      <c r="EE50" s="11" t="e">
        <f>#REF!</f>
        <v>#REF!</v>
      </c>
      <c r="EF50" s="12" t="e">
        <f>#REF!</f>
        <v>#REF!</v>
      </c>
      <c r="EG50" s="12" t="e">
        <f>#REF!</f>
        <v>#REF!</v>
      </c>
      <c r="EH50" s="12" t="e">
        <f>#REF!</f>
        <v>#REF!</v>
      </c>
      <c r="EI50" s="12" t="e">
        <f>#REF!</f>
        <v>#REF!</v>
      </c>
      <c r="EJ50" s="12" t="e">
        <f>#REF!</f>
        <v>#REF!</v>
      </c>
      <c r="EK50" s="12" t="e">
        <f>#REF!</f>
        <v>#REF!</v>
      </c>
      <c r="EL50" s="12" t="e">
        <f>#REF!</f>
        <v>#REF!</v>
      </c>
      <c r="EM50" s="12" t="e">
        <f>#REF!</f>
        <v>#REF!</v>
      </c>
      <c r="EN50" s="12" t="e">
        <f>#REF!</f>
        <v>#REF!</v>
      </c>
      <c r="EO50" s="12" t="e">
        <f>#REF!</f>
        <v>#REF!</v>
      </c>
      <c r="EP50" s="12" t="e">
        <f>#REF!</f>
        <v>#REF!</v>
      </c>
      <c r="EQ50" s="12" t="e">
        <f>#REF!</f>
        <v>#REF!</v>
      </c>
      <c r="ER50" s="12" t="e">
        <f>#REF!</f>
        <v>#REF!</v>
      </c>
      <c r="ES50" s="12" t="e">
        <f>#REF!</f>
        <v>#REF!</v>
      </c>
      <c r="ET50" s="12" t="e">
        <f>#REF!</f>
        <v>#REF!</v>
      </c>
      <c r="EU50" s="12" t="e">
        <f>#REF!</f>
        <v>#REF!</v>
      </c>
      <c r="EV50" s="12" t="e">
        <f>#REF!</f>
        <v>#REF!</v>
      </c>
      <c r="EX50" s="11" t="e">
        <f>#REF!</f>
        <v>#REF!</v>
      </c>
      <c r="EY50" s="12" t="e">
        <f>#REF!</f>
        <v>#REF!</v>
      </c>
      <c r="EZ50" s="12" t="e">
        <f>#REF!</f>
        <v>#REF!</v>
      </c>
      <c r="FA50" s="12" t="e">
        <f>#REF!</f>
        <v>#REF!</v>
      </c>
      <c r="FB50" s="12" t="e">
        <f>#REF!</f>
        <v>#REF!</v>
      </c>
      <c r="FC50" s="12" t="e">
        <f>#REF!</f>
        <v>#REF!</v>
      </c>
      <c r="FD50" s="12" t="e">
        <f>#REF!</f>
        <v>#REF!</v>
      </c>
      <c r="FE50" s="12" t="e">
        <f>#REF!</f>
        <v>#REF!</v>
      </c>
      <c r="FF50" s="12" t="e">
        <f>#REF!</f>
        <v>#REF!</v>
      </c>
      <c r="FG50" s="12" t="e">
        <f>#REF!</f>
        <v>#REF!</v>
      </c>
      <c r="FH50" s="12" t="e">
        <f>#REF!</f>
        <v>#REF!</v>
      </c>
      <c r="FI50" s="12" t="e">
        <f>#REF!</f>
        <v>#REF!</v>
      </c>
      <c r="FJ50" s="12" t="e">
        <f>#REF!</f>
        <v>#REF!</v>
      </c>
      <c r="FK50" s="12" t="e">
        <f>#REF!</f>
        <v>#REF!</v>
      </c>
      <c r="FL50" s="12" t="e">
        <f>#REF!</f>
        <v>#REF!</v>
      </c>
      <c r="FM50" s="12" t="e">
        <f>#REF!</f>
        <v>#REF!</v>
      </c>
      <c r="FN50" s="12" t="e">
        <f>#REF!</f>
        <v>#REF!</v>
      </c>
      <c r="FO50" s="12" t="e">
        <f>#REF!</f>
        <v>#REF!</v>
      </c>
      <c r="FQ50" s="11" t="e">
        <f>#REF!</f>
        <v>#REF!</v>
      </c>
      <c r="FR50" s="12" t="e">
        <f>#REF!</f>
        <v>#REF!</v>
      </c>
      <c r="FS50" s="12" t="e">
        <f>#REF!</f>
        <v>#REF!</v>
      </c>
      <c r="FT50" s="12" t="e">
        <f>#REF!</f>
        <v>#REF!</v>
      </c>
      <c r="FU50" s="12" t="e">
        <f>#REF!</f>
        <v>#REF!</v>
      </c>
      <c r="FV50" s="12" t="e">
        <f>#REF!</f>
        <v>#REF!</v>
      </c>
      <c r="FW50" s="12" t="e">
        <f>#REF!</f>
        <v>#REF!</v>
      </c>
      <c r="FX50" s="12" t="e">
        <f>#REF!</f>
        <v>#REF!</v>
      </c>
      <c r="FY50" s="12" t="e">
        <f>#REF!</f>
        <v>#REF!</v>
      </c>
      <c r="FZ50" s="12" t="e">
        <f>#REF!</f>
        <v>#REF!</v>
      </c>
      <c r="GA50" s="12" t="e">
        <f>#REF!</f>
        <v>#REF!</v>
      </c>
      <c r="GB50" s="12" t="e">
        <f>#REF!</f>
        <v>#REF!</v>
      </c>
      <c r="GC50" s="12" t="e">
        <f>#REF!</f>
        <v>#REF!</v>
      </c>
      <c r="GD50" s="12" t="e">
        <f>#REF!</f>
        <v>#REF!</v>
      </c>
      <c r="GE50" s="12" t="e">
        <f>#REF!</f>
        <v>#REF!</v>
      </c>
      <c r="GF50" s="12" t="e">
        <f>#REF!</f>
        <v>#REF!</v>
      </c>
      <c r="GG50" s="12" t="e">
        <f>#REF!</f>
        <v>#REF!</v>
      </c>
      <c r="GH50" s="12" t="e">
        <f>#REF!</f>
        <v>#REF!</v>
      </c>
      <c r="GJ50" s="11" t="e">
        <f>#REF!</f>
        <v>#REF!</v>
      </c>
      <c r="GK50" s="12" t="e">
        <f>#REF!</f>
        <v>#REF!</v>
      </c>
      <c r="GL50" s="12" t="e">
        <f>#REF!</f>
        <v>#REF!</v>
      </c>
      <c r="GM50" s="12" t="e">
        <f>#REF!</f>
        <v>#REF!</v>
      </c>
      <c r="GN50" s="12" t="e">
        <f>#REF!</f>
        <v>#REF!</v>
      </c>
      <c r="GO50" s="12" t="e">
        <f>#REF!</f>
        <v>#REF!</v>
      </c>
      <c r="GP50" s="12" t="e">
        <f>#REF!</f>
        <v>#REF!</v>
      </c>
      <c r="GQ50" s="12" t="e">
        <f>#REF!</f>
        <v>#REF!</v>
      </c>
      <c r="GR50" s="12" t="e">
        <f>#REF!</f>
        <v>#REF!</v>
      </c>
      <c r="GS50" s="12" t="e">
        <f>#REF!</f>
        <v>#REF!</v>
      </c>
      <c r="GT50" s="12" t="e">
        <f>#REF!</f>
        <v>#REF!</v>
      </c>
      <c r="GU50" s="12" t="e">
        <f>#REF!</f>
        <v>#REF!</v>
      </c>
      <c r="GV50" s="12" t="e">
        <f>#REF!</f>
        <v>#REF!</v>
      </c>
      <c r="GW50" s="12" t="e">
        <f>#REF!</f>
        <v>#REF!</v>
      </c>
      <c r="GX50" s="12" t="e">
        <f>#REF!</f>
        <v>#REF!</v>
      </c>
      <c r="GY50" s="12" t="e">
        <f>#REF!</f>
        <v>#REF!</v>
      </c>
      <c r="GZ50" s="12" t="e">
        <f>#REF!</f>
        <v>#REF!</v>
      </c>
      <c r="HA50" s="12" t="e">
        <f>#REF!</f>
        <v>#REF!</v>
      </c>
      <c r="HC50" s="11" t="e">
        <f>#REF!</f>
        <v>#REF!</v>
      </c>
      <c r="HD50" s="12" t="e">
        <f>#REF!</f>
        <v>#REF!</v>
      </c>
      <c r="HE50" s="12" t="e">
        <f>#REF!</f>
        <v>#REF!</v>
      </c>
      <c r="HF50" s="12" t="e">
        <f>#REF!</f>
        <v>#REF!</v>
      </c>
      <c r="HG50" s="12" t="e">
        <f>#REF!</f>
        <v>#REF!</v>
      </c>
      <c r="HH50" s="12" t="e">
        <f>#REF!</f>
        <v>#REF!</v>
      </c>
      <c r="HI50" s="12" t="e">
        <f>#REF!</f>
        <v>#REF!</v>
      </c>
      <c r="HJ50" s="12" t="e">
        <f>#REF!</f>
        <v>#REF!</v>
      </c>
      <c r="HK50" s="12" t="e">
        <f>#REF!</f>
        <v>#REF!</v>
      </c>
      <c r="HL50" s="12" t="e">
        <f>#REF!</f>
        <v>#REF!</v>
      </c>
      <c r="HM50" s="12" t="e">
        <f>#REF!</f>
        <v>#REF!</v>
      </c>
      <c r="HN50" s="12" t="e">
        <f>#REF!</f>
        <v>#REF!</v>
      </c>
      <c r="HO50" s="12" t="e">
        <f>#REF!</f>
        <v>#REF!</v>
      </c>
      <c r="HP50" s="12" t="e">
        <f>#REF!</f>
        <v>#REF!</v>
      </c>
      <c r="HQ50" s="12" t="e">
        <f>#REF!</f>
        <v>#REF!</v>
      </c>
      <c r="HR50" s="12" t="e">
        <f>#REF!</f>
        <v>#REF!</v>
      </c>
      <c r="HS50" s="12" t="e">
        <f>#REF!</f>
        <v>#REF!</v>
      </c>
      <c r="HT50" s="12" t="e">
        <f>#REF!</f>
        <v>#REF!</v>
      </c>
      <c r="HV50" s="11" t="e">
        <f>#REF!</f>
        <v>#REF!</v>
      </c>
      <c r="HW50" s="12" t="e">
        <f>#REF!</f>
        <v>#REF!</v>
      </c>
      <c r="HX50" s="12" t="e">
        <f>#REF!</f>
        <v>#REF!</v>
      </c>
      <c r="HY50" s="12" t="e">
        <f>#REF!</f>
        <v>#REF!</v>
      </c>
      <c r="HZ50" s="12" t="e">
        <f>#REF!</f>
        <v>#REF!</v>
      </c>
      <c r="IA50" s="12" t="e">
        <f>#REF!</f>
        <v>#REF!</v>
      </c>
      <c r="IB50" s="12" t="e">
        <f>#REF!</f>
        <v>#REF!</v>
      </c>
      <c r="IC50" s="12" t="e">
        <f>#REF!</f>
        <v>#REF!</v>
      </c>
      <c r="ID50" s="12" t="e">
        <f>#REF!</f>
        <v>#REF!</v>
      </c>
      <c r="IE50" s="12" t="e">
        <f>#REF!</f>
        <v>#REF!</v>
      </c>
      <c r="IF50" s="12" t="e">
        <f>#REF!</f>
        <v>#REF!</v>
      </c>
      <c r="IG50" s="12" t="e">
        <f>#REF!</f>
        <v>#REF!</v>
      </c>
      <c r="IH50" s="12" t="e">
        <f>#REF!</f>
        <v>#REF!</v>
      </c>
      <c r="II50" s="12" t="e">
        <f>#REF!</f>
        <v>#REF!</v>
      </c>
      <c r="IJ50" s="12" t="e">
        <f>#REF!</f>
        <v>#REF!</v>
      </c>
      <c r="IK50" s="12" t="e">
        <f>#REF!</f>
        <v>#REF!</v>
      </c>
      <c r="IL50" s="12" t="e">
        <f>#REF!</f>
        <v>#REF!</v>
      </c>
      <c r="IM50" s="12" t="e">
        <f>#REF!</f>
        <v>#REF!</v>
      </c>
      <c r="IO50" s="11" t="e">
        <f>#REF!</f>
        <v>#REF!</v>
      </c>
      <c r="IP50" s="12" t="e">
        <f>#REF!</f>
        <v>#REF!</v>
      </c>
      <c r="IQ50" s="12" t="e">
        <f>#REF!</f>
        <v>#REF!</v>
      </c>
      <c r="IR50" s="12" t="e">
        <f>#REF!</f>
        <v>#REF!</v>
      </c>
      <c r="IS50" s="12" t="e">
        <f>#REF!</f>
        <v>#REF!</v>
      </c>
      <c r="IT50" s="12" t="e">
        <f>#REF!</f>
        <v>#REF!</v>
      </c>
      <c r="IU50" s="12" t="e">
        <f>#REF!</f>
        <v>#REF!</v>
      </c>
      <c r="IV50" s="12" t="e">
        <f>#REF!</f>
        <v>#REF!</v>
      </c>
      <c r="IW50" s="12" t="e">
        <f>#REF!</f>
        <v>#REF!</v>
      </c>
      <c r="IX50" s="12" t="e">
        <f>#REF!</f>
        <v>#REF!</v>
      </c>
      <c r="IY50" s="12" t="e">
        <f>#REF!</f>
        <v>#REF!</v>
      </c>
      <c r="IZ50" s="12" t="e">
        <f>#REF!</f>
        <v>#REF!</v>
      </c>
      <c r="JA50" s="12" t="e">
        <f>#REF!</f>
        <v>#REF!</v>
      </c>
      <c r="JB50" s="12" t="e">
        <f>#REF!</f>
        <v>#REF!</v>
      </c>
      <c r="JC50" s="12" t="e">
        <f>#REF!</f>
        <v>#REF!</v>
      </c>
      <c r="JD50" s="12" t="e">
        <f>#REF!</f>
        <v>#REF!</v>
      </c>
      <c r="JE50" s="12" t="e">
        <f>#REF!</f>
        <v>#REF!</v>
      </c>
      <c r="JF50" s="12" t="e">
        <f>#REF!</f>
        <v>#REF!</v>
      </c>
      <c r="JH50" s="11" t="e">
        <f>#REF!</f>
        <v>#REF!</v>
      </c>
      <c r="JI50" s="12" t="e">
        <f>#REF!</f>
        <v>#REF!</v>
      </c>
      <c r="JJ50" s="12" t="e">
        <f>#REF!</f>
        <v>#REF!</v>
      </c>
      <c r="JK50" s="12" t="e">
        <f>#REF!</f>
        <v>#REF!</v>
      </c>
      <c r="JL50" s="12" t="e">
        <f>#REF!</f>
        <v>#REF!</v>
      </c>
      <c r="JM50" s="12" t="e">
        <f>#REF!</f>
        <v>#REF!</v>
      </c>
      <c r="JN50" s="12" t="e">
        <f>#REF!</f>
        <v>#REF!</v>
      </c>
      <c r="JO50" s="12" t="e">
        <f>#REF!</f>
        <v>#REF!</v>
      </c>
      <c r="JP50" s="12" t="e">
        <f>#REF!</f>
        <v>#REF!</v>
      </c>
      <c r="JQ50" s="12" t="e">
        <f>#REF!</f>
        <v>#REF!</v>
      </c>
      <c r="JR50" s="12" t="e">
        <f>#REF!</f>
        <v>#REF!</v>
      </c>
      <c r="JS50" s="12" t="e">
        <f>#REF!</f>
        <v>#REF!</v>
      </c>
      <c r="JT50" s="12" t="e">
        <f>#REF!</f>
        <v>#REF!</v>
      </c>
      <c r="JU50" s="12" t="e">
        <f>#REF!</f>
        <v>#REF!</v>
      </c>
      <c r="JV50" s="12" t="e">
        <f>#REF!</f>
        <v>#REF!</v>
      </c>
      <c r="JW50" s="12" t="e">
        <f>#REF!</f>
        <v>#REF!</v>
      </c>
      <c r="JX50" s="12" t="e">
        <f>#REF!</f>
        <v>#REF!</v>
      </c>
      <c r="JY50" s="12" t="e">
        <f>#REF!</f>
        <v>#REF!</v>
      </c>
    </row>
    <row r="51" spans="2:285" x14ac:dyDescent="0.25">
      <c r="B51" s="11" t="e">
        <f>#REF!</f>
        <v>#REF!</v>
      </c>
      <c r="C51" s="12" t="e">
        <f>#REF!</f>
        <v>#REF!</v>
      </c>
      <c r="D51" s="12" t="e">
        <f>#REF!</f>
        <v>#REF!</v>
      </c>
      <c r="E51" s="12" t="e">
        <f>#REF!</f>
        <v>#REF!</v>
      </c>
      <c r="F51" s="12" t="e">
        <f>#REF!</f>
        <v>#REF!</v>
      </c>
      <c r="G51" s="12" t="e">
        <f>#REF!</f>
        <v>#REF!</v>
      </c>
      <c r="H51" s="12" t="e">
        <f>#REF!</f>
        <v>#REF!</v>
      </c>
      <c r="I51" s="12" t="e">
        <f>#REF!</f>
        <v>#REF!</v>
      </c>
      <c r="J51" s="12" t="e">
        <f>#REF!</f>
        <v>#REF!</v>
      </c>
      <c r="K51" s="12" t="e">
        <f>#REF!</f>
        <v>#REF!</v>
      </c>
      <c r="L51" s="12" t="e">
        <f>#REF!</f>
        <v>#REF!</v>
      </c>
      <c r="M51" s="12" t="e">
        <f>#REF!</f>
        <v>#REF!</v>
      </c>
      <c r="N51" s="12" t="e">
        <f>#REF!</f>
        <v>#REF!</v>
      </c>
      <c r="O51" s="12" t="e">
        <f>#REF!</f>
        <v>#REF!</v>
      </c>
      <c r="P51" s="12" t="e">
        <f>#REF!</f>
        <v>#REF!</v>
      </c>
      <c r="Q51" s="12" t="e">
        <f>#REF!</f>
        <v>#REF!</v>
      </c>
      <c r="R51" s="12" t="e">
        <f>#REF!</f>
        <v>#REF!</v>
      </c>
      <c r="S51" s="12" t="e">
        <f>#REF!</f>
        <v>#REF!</v>
      </c>
      <c r="U51" s="11" t="e">
        <f>#REF!</f>
        <v>#REF!</v>
      </c>
      <c r="V51" s="12" t="e">
        <f>#REF!</f>
        <v>#REF!</v>
      </c>
      <c r="W51" s="12" t="e">
        <f>#REF!</f>
        <v>#REF!</v>
      </c>
      <c r="X51" s="12" t="e">
        <f>#REF!</f>
        <v>#REF!</v>
      </c>
      <c r="Y51" s="12" t="e">
        <f>#REF!</f>
        <v>#REF!</v>
      </c>
      <c r="Z51" s="12" t="e">
        <f>#REF!</f>
        <v>#REF!</v>
      </c>
      <c r="AA51" s="12" t="e">
        <f>#REF!</f>
        <v>#REF!</v>
      </c>
      <c r="AB51" s="12" t="e">
        <f>#REF!</f>
        <v>#REF!</v>
      </c>
      <c r="AC51" s="12" t="e">
        <f>#REF!</f>
        <v>#REF!</v>
      </c>
      <c r="AD51" s="12" t="e">
        <f>#REF!</f>
        <v>#REF!</v>
      </c>
      <c r="AE51" s="12" t="e">
        <f>#REF!</f>
        <v>#REF!</v>
      </c>
      <c r="AF51" s="12" t="e">
        <f>#REF!</f>
        <v>#REF!</v>
      </c>
      <c r="AG51" s="12" t="e">
        <f>#REF!</f>
        <v>#REF!</v>
      </c>
      <c r="AH51" s="12" t="e">
        <f>#REF!</f>
        <v>#REF!</v>
      </c>
      <c r="AI51" s="12" t="e">
        <f>#REF!</f>
        <v>#REF!</v>
      </c>
      <c r="AJ51" s="12" t="e">
        <f>#REF!</f>
        <v>#REF!</v>
      </c>
      <c r="AK51" s="12" t="e">
        <f>#REF!</f>
        <v>#REF!</v>
      </c>
      <c r="AL51" s="12" t="e">
        <f>#REF!</f>
        <v>#REF!</v>
      </c>
      <c r="AN51" s="11" t="e">
        <f>#REF!</f>
        <v>#REF!</v>
      </c>
      <c r="AO51" s="12" t="e">
        <f>#REF!</f>
        <v>#REF!</v>
      </c>
      <c r="AP51" s="12" t="e">
        <f>#REF!</f>
        <v>#REF!</v>
      </c>
      <c r="AQ51" s="12" t="e">
        <f>#REF!</f>
        <v>#REF!</v>
      </c>
      <c r="AR51" s="12" t="e">
        <f>#REF!</f>
        <v>#REF!</v>
      </c>
      <c r="AS51" s="12" t="e">
        <f>#REF!</f>
        <v>#REF!</v>
      </c>
      <c r="AT51" s="12" t="e">
        <f>#REF!</f>
        <v>#REF!</v>
      </c>
      <c r="AU51" s="12" t="e">
        <f>#REF!</f>
        <v>#REF!</v>
      </c>
      <c r="AV51" s="12" t="e">
        <f>#REF!</f>
        <v>#REF!</v>
      </c>
      <c r="AW51" s="12" t="e">
        <f>#REF!</f>
        <v>#REF!</v>
      </c>
      <c r="AX51" s="12" t="e">
        <f>#REF!</f>
        <v>#REF!</v>
      </c>
      <c r="AY51" s="12" t="e">
        <f>#REF!</f>
        <v>#REF!</v>
      </c>
      <c r="AZ51" s="12" t="e">
        <f>#REF!</f>
        <v>#REF!</v>
      </c>
      <c r="BA51" s="12" t="e">
        <f>#REF!</f>
        <v>#REF!</v>
      </c>
      <c r="BB51" s="12" t="e">
        <f>#REF!</f>
        <v>#REF!</v>
      </c>
      <c r="BC51" s="12" t="e">
        <f>#REF!</f>
        <v>#REF!</v>
      </c>
      <c r="BD51" s="12" t="e">
        <f>#REF!</f>
        <v>#REF!</v>
      </c>
      <c r="BE51" s="12" t="e">
        <f>#REF!</f>
        <v>#REF!</v>
      </c>
      <c r="BG51" s="11" t="e">
        <f>#REF!</f>
        <v>#REF!</v>
      </c>
      <c r="BH51" s="12" t="e">
        <f>#REF!</f>
        <v>#REF!</v>
      </c>
      <c r="BI51" s="12" t="e">
        <f>#REF!</f>
        <v>#REF!</v>
      </c>
      <c r="BJ51" s="12" t="e">
        <f>#REF!</f>
        <v>#REF!</v>
      </c>
      <c r="BK51" s="12" t="e">
        <f>#REF!</f>
        <v>#REF!</v>
      </c>
      <c r="BL51" s="12" t="e">
        <f>#REF!</f>
        <v>#REF!</v>
      </c>
      <c r="BM51" s="12" t="e">
        <f>#REF!</f>
        <v>#REF!</v>
      </c>
      <c r="BN51" s="12" t="e">
        <f>#REF!</f>
        <v>#REF!</v>
      </c>
      <c r="BO51" s="12" t="e">
        <f>#REF!</f>
        <v>#REF!</v>
      </c>
      <c r="BP51" s="12" t="e">
        <f>#REF!</f>
        <v>#REF!</v>
      </c>
      <c r="BQ51" s="12" t="e">
        <f>#REF!</f>
        <v>#REF!</v>
      </c>
      <c r="BR51" s="12" t="e">
        <f>#REF!</f>
        <v>#REF!</v>
      </c>
      <c r="BS51" s="12" t="e">
        <f>#REF!</f>
        <v>#REF!</v>
      </c>
      <c r="BT51" s="12" t="e">
        <f>#REF!</f>
        <v>#REF!</v>
      </c>
      <c r="BU51" s="12" t="e">
        <f>#REF!</f>
        <v>#REF!</v>
      </c>
      <c r="BV51" s="12" t="e">
        <f>#REF!</f>
        <v>#REF!</v>
      </c>
      <c r="BW51" s="12" t="e">
        <f>#REF!</f>
        <v>#REF!</v>
      </c>
      <c r="BX51" s="12" t="e">
        <f>#REF!</f>
        <v>#REF!</v>
      </c>
      <c r="BZ51" s="11" t="e">
        <f>#REF!</f>
        <v>#REF!</v>
      </c>
      <c r="CA51" s="12" t="e">
        <f>#REF!</f>
        <v>#REF!</v>
      </c>
      <c r="CB51" s="12" t="e">
        <f>#REF!</f>
        <v>#REF!</v>
      </c>
      <c r="CC51" s="12" t="e">
        <f>#REF!</f>
        <v>#REF!</v>
      </c>
      <c r="CD51" s="12" t="e">
        <f>#REF!</f>
        <v>#REF!</v>
      </c>
      <c r="CE51" s="12" t="e">
        <f>#REF!</f>
        <v>#REF!</v>
      </c>
      <c r="CF51" s="12" t="e">
        <f>#REF!</f>
        <v>#REF!</v>
      </c>
      <c r="CG51" s="12" t="e">
        <f>#REF!</f>
        <v>#REF!</v>
      </c>
      <c r="CH51" s="12" t="e">
        <f>#REF!</f>
        <v>#REF!</v>
      </c>
      <c r="CI51" s="12" t="e">
        <f>#REF!</f>
        <v>#REF!</v>
      </c>
      <c r="CJ51" s="12" t="e">
        <f>#REF!</f>
        <v>#REF!</v>
      </c>
      <c r="CK51" s="12" t="e">
        <f>#REF!</f>
        <v>#REF!</v>
      </c>
      <c r="CL51" s="12" t="e">
        <f>#REF!</f>
        <v>#REF!</v>
      </c>
      <c r="CM51" s="12" t="e">
        <f>#REF!</f>
        <v>#REF!</v>
      </c>
      <c r="CN51" s="12" t="e">
        <f>#REF!</f>
        <v>#REF!</v>
      </c>
      <c r="CO51" s="12" t="e">
        <f>#REF!</f>
        <v>#REF!</v>
      </c>
      <c r="CP51" s="12" t="e">
        <f>#REF!</f>
        <v>#REF!</v>
      </c>
      <c r="CQ51" s="12" t="e">
        <f>#REF!</f>
        <v>#REF!</v>
      </c>
      <c r="CS51" s="11" t="e">
        <f>#REF!</f>
        <v>#REF!</v>
      </c>
      <c r="CT51" s="12" t="e">
        <f>#REF!</f>
        <v>#REF!</v>
      </c>
      <c r="CU51" s="12" t="e">
        <f>#REF!</f>
        <v>#REF!</v>
      </c>
      <c r="CV51" s="12" t="e">
        <f>#REF!</f>
        <v>#REF!</v>
      </c>
      <c r="CW51" s="12" t="e">
        <f>#REF!</f>
        <v>#REF!</v>
      </c>
      <c r="CX51" s="12" t="e">
        <f>#REF!</f>
        <v>#REF!</v>
      </c>
      <c r="CY51" s="12" t="e">
        <f>#REF!</f>
        <v>#REF!</v>
      </c>
      <c r="CZ51" s="12" t="e">
        <f>#REF!</f>
        <v>#REF!</v>
      </c>
      <c r="DA51" s="12" t="e">
        <f>#REF!</f>
        <v>#REF!</v>
      </c>
      <c r="DB51" s="12" t="e">
        <f>#REF!</f>
        <v>#REF!</v>
      </c>
      <c r="DC51" s="12" t="e">
        <f>#REF!</f>
        <v>#REF!</v>
      </c>
      <c r="DD51" s="12" t="e">
        <f>#REF!</f>
        <v>#REF!</v>
      </c>
      <c r="DE51" s="12" t="e">
        <f>#REF!</f>
        <v>#REF!</v>
      </c>
      <c r="DF51" s="12" t="e">
        <f>#REF!</f>
        <v>#REF!</v>
      </c>
      <c r="DG51" s="12" t="e">
        <f>#REF!</f>
        <v>#REF!</v>
      </c>
      <c r="DH51" s="12" t="e">
        <f>#REF!</f>
        <v>#REF!</v>
      </c>
      <c r="DI51" s="12" t="e">
        <f>#REF!</f>
        <v>#REF!</v>
      </c>
      <c r="DJ51" s="12" t="e">
        <f>#REF!</f>
        <v>#REF!</v>
      </c>
      <c r="DL51" s="11" t="e">
        <f>#REF!</f>
        <v>#REF!</v>
      </c>
      <c r="DM51" s="12" t="e">
        <f>#REF!</f>
        <v>#REF!</v>
      </c>
      <c r="DN51" s="12" t="e">
        <f>#REF!</f>
        <v>#REF!</v>
      </c>
      <c r="DO51" s="12" t="e">
        <f>#REF!</f>
        <v>#REF!</v>
      </c>
      <c r="DP51" s="12" t="e">
        <f>#REF!</f>
        <v>#REF!</v>
      </c>
      <c r="DQ51" s="12" t="e">
        <f>#REF!</f>
        <v>#REF!</v>
      </c>
      <c r="DR51" s="12" t="e">
        <f>#REF!</f>
        <v>#REF!</v>
      </c>
      <c r="DS51" s="12" t="e">
        <f>#REF!</f>
        <v>#REF!</v>
      </c>
      <c r="DT51" s="12" t="e">
        <f>#REF!</f>
        <v>#REF!</v>
      </c>
      <c r="DU51" s="12" t="e">
        <f>#REF!</f>
        <v>#REF!</v>
      </c>
      <c r="DV51" s="12" t="e">
        <f>#REF!</f>
        <v>#REF!</v>
      </c>
      <c r="DW51" s="12" t="e">
        <f>#REF!</f>
        <v>#REF!</v>
      </c>
      <c r="DX51" s="12" t="e">
        <f>#REF!</f>
        <v>#REF!</v>
      </c>
      <c r="DY51" s="12" t="e">
        <f>#REF!</f>
        <v>#REF!</v>
      </c>
      <c r="DZ51" s="12" t="e">
        <f>#REF!</f>
        <v>#REF!</v>
      </c>
      <c r="EA51" s="12" t="e">
        <f>#REF!</f>
        <v>#REF!</v>
      </c>
      <c r="EB51" s="12" t="e">
        <f>#REF!</f>
        <v>#REF!</v>
      </c>
      <c r="EC51" s="12" t="e">
        <f>#REF!</f>
        <v>#REF!</v>
      </c>
      <c r="EE51" s="11" t="e">
        <f>#REF!</f>
        <v>#REF!</v>
      </c>
      <c r="EF51" s="12" t="e">
        <f>#REF!</f>
        <v>#REF!</v>
      </c>
      <c r="EG51" s="12" t="e">
        <f>#REF!</f>
        <v>#REF!</v>
      </c>
      <c r="EH51" s="12" t="e">
        <f>#REF!</f>
        <v>#REF!</v>
      </c>
      <c r="EI51" s="12" t="e">
        <f>#REF!</f>
        <v>#REF!</v>
      </c>
      <c r="EJ51" s="12" t="e">
        <f>#REF!</f>
        <v>#REF!</v>
      </c>
      <c r="EK51" s="12" t="e">
        <f>#REF!</f>
        <v>#REF!</v>
      </c>
      <c r="EL51" s="12" t="e">
        <f>#REF!</f>
        <v>#REF!</v>
      </c>
      <c r="EM51" s="12" t="e">
        <f>#REF!</f>
        <v>#REF!</v>
      </c>
      <c r="EN51" s="12" t="e">
        <f>#REF!</f>
        <v>#REF!</v>
      </c>
      <c r="EO51" s="12" t="e">
        <f>#REF!</f>
        <v>#REF!</v>
      </c>
      <c r="EP51" s="12" t="e">
        <f>#REF!</f>
        <v>#REF!</v>
      </c>
      <c r="EQ51" s="12" t="e">
        <f>#REF!</f>
        <v>#REF!</v>
      </c>
      <c r="ER51" s="12" t="e">
        <f>#REF!</f>
        <v>#REF!</v>
      </c>
      <c r="ES51" s="12" t="e">
        <f>#REF!</f>
        <v>#REF!</v>
      </c>
      <c r="ET51" s="12" t="e">
        <f>#REF!</f>
        <v>#REF!</v>
      </c>
      <c r="EU51" s="12" t="e">
        <f>#REF!</f>
        <v>#REF!</v>
      </c>
      <c r="EV51" s="12" t="e">
        <f>#REF!</f>
        <v>#REF!</v>
      </c>
      <c r="EX51" s="11" t="e">
        <f>#REF!</f>
        <v>#REF!</v>
      </c>
      <c r="EY51" s="12" t="e">
        <f>#REF!</f>
        <v>#REF!</v>
      </c>
      <c r="EZ51" s="12" t="e">
        <f>#REF!</f>
        <v>#REF!</v>
      </c>
      <c r="FA51" s="12" t="e">
        <f>#REF!</f>
        <v>#REF!</v>
      </c>
      <c r="FB51" s="12" t="e">
        <f>#REF!</f>
        <v>#REF!</v>
      </c>
      <c r="FC51" s="12" t="e">
        <f>#REF!</f>
        <v>#REF!</v>
      </c>
      <c r="FD51" s="12" t="e">
        <f>#REF!</f>
        <v>#REF!</v>
      </c>
      <c r="FE51" s="12" t="e">
        <f>#REF!</f>
        <v>#REF!</v>
      </c>
      <c r="FF51" s="12" t="e">
        <f>#REF!</f>
        <v>#REF!</v>
      </c>
      <c r="FG51" s="12" t="e">
        <f>#REF!</f>
        <v>#REF!</v>
      </c>
      <c r="FH51" s="12" t="e">
        <f>#REF!</f>
        <v>#REF!</v>
      </c>
      <c r="FI51" s="12" t="e">
        <f>#REF!</f>
        <v>#REF!</v>
      </c>
      <c r="FJ51" s="12" t="e">
        <f>#REF!</f>
        <v>#REF!</v>
      </c>
      <c r="FK51" s="12" t="e">
        <f>#REF!</f>
        <v>#REF!</v>
      </c>
      <c r="FL51" s="12" t="e">
        <f>#REF!</f>
        <v>#REF!</v>
      </c>
      <c r="FM51" s="12" t="e">
        <f>#REF!</f>
        <v>#REF!</v>
      </c>
      <c r="FN51" s="12" t="e">
        <f>#REF!</f>
        <v>#REF!</v>
      </c>
      <c r="FO51" s="12" t="e">
        <f>#REF!</f>
        <v>#REF!</v>
      </c>
      <c r="FQ51" s="11" t="e">
        <f>#REF!</f>
        <v>#REF!</v>
      </c>
      <c r="FR51" s="12" t="e">
        <f>#REF!</f>
        <v>#REF!</v>
      </c>
      <c r="FS51" s="12" t="e">
        <f>#REF!</f>
        <v>#REF!</v>
      </c>
      <c r="FT51" s="12" t="e">
        <f>#REF!</f>
        <v>#REF!</v>
      </c>
      <c r="FU51" s="12" t="e">
        <f>#REF!</f>
        <v>#REF!</v>
      </c>
      <c r="FV51" s="12" t="e">
        <f>#REF!</f>
        <v>#REF!</v>
      </c>
      <c r="FW51" s="12" t="e">
        <f>#REF!</f>
        <v>#REF!</v>
      </c>
      <c r="FX51" s="12" t="e">
        <f>#REF!</f>
        <v>#REF!</v>
      </c>
      <c r="FY51" s="12" t="e">
        <f>#REF!</f>
        <v>#REF!</v>
      </c>
      <c r="FZ51" s="12" t="e">
        <f>#REF!</f>
        <v>#REF!</v>
      </c>
      <c r="GA51" s="12" t="e">
        <f>#REF!</f>
        <v>#REF!</v>
      </c>
      <c r="GB51" s="12" t="e">
        <f>#REF!</f>
        <v>#REF!</v>
      </c>
      <c r="GC51" s="12" t="e">
        <f>#REF!</f>
        <v>#REF!</v>
      </c>
      <c r="GD51" s="12" t="e">
        <f>#REF!</f>
        <v>#REF!</v>
      </c>
      <c r="GE51" s="12" t="e">
        <f>#REF!</f>
        <v>#REF!</v>
      </c>
      <c r="GF51" s="12" t="e">
        <f>#REF!</f>
        <v>#REF!</v>
      </c>
      <c r="GG51" s="12" t="e">
        <f>#REF!</f>
        <v>#REF!</v>
      </c>
      <c r="GH51" s="12" t="e">
        <f>#REF!</f>
        <v>#REF!</v>
      </c>
      <c r="GJ51" s="11" t="e">
        <f>#REF!</f>
        <v>#REF!</v>
      </c>
      <c r="GK51" s="12" t="e">
        <f>#REF!</f>
        <v>#REF!</v>
      </c>
      <c r="GL51" s="12" t="e">
        <f>#REF!</f>
        <v>#REF!</v>
      </c>
      <c r="GM51" s="12" t="e">
        <f>#REF!</f>
        <v>#REF!</v>
      </c>
      <c r="GN51" s="12" t="e">
        <f>#REF!</f>
        <v>#REF!</v>
      </c>
      <c r="GO51" s="12" t="e">
        <f>#REF!</f>
        <v>#REF!</v>
      </c>
      <c r="GP51" s="12" t="e">
        <f>#REF!</f>
        <v>#REF!</v>
      </c>
      <c r="GQ51" s="12" t="e">
        <f>#REF!</f>
        <v>#REF!</v>
      </c>
      <c r="GR51" s="12" t="e">
        <f>#REF!</f>
        <v>#REF!</v>
      </c>
      <c r="GS51" s="12" t="e">
        <f>#REF!</f>
        <v>#REF!</v>
      </c>
      <c r="GT51" s="12" t="e">
        <f>#REF!</f>
        <v>#REF!</v>
      </c>
      <c r="GU51" s="12" t="e">
        <f>#REF!</f>
        <v>#REF!</v>
      </c>
      <c r="GV51" s="12" t="e">
        <f>#REF!</f>
        <v>#REF!</v>
      </c>
      <c r="GW51" s="12" t="e">
        <f>#REF!</f>
        <v>#REF!</v>
      </c>
      <c r="GX51" s="12" t="e">
        <f>#REF!</f>
        <v>#REF!</v>
      </c>
      <c r="GY51" s="12" t="e">
        <f>#REF!</f>
        <v>#REF!</v>
      </c>
      <c r="GZ51" s="12" t="e">
        <f>#REF!</f>
        <v>#REF!</v>
      </c>
      <c r="HA51" s="12" t="e">
        <f>#REF!</f>
        <v>#REF!</v>
      </c>
      <c r="HC51" s="11" t="e">
        <f>#REF!</f>
        <v>#REF!</v>
      </c>
      <c r="HD51" s="12" t="e">
        <f>#REF!</f>
        <v>#REF!</v>
      </c>
      <c r="HE51" s="12" t="e">
        <f>#REF!</f>
        <v>#REF!</v>
      </c>
      <c r="HF51" s="12" t="e">
        <f>#REF!</f>
        <v>#REF!</v>
      </c>
      <c r="HG51" s="12" t="e">
        <f>#REF!</f>
        <v>#REF!</v>
      </c>
      <c r="HH51" s="12" t="e">
        <f>#REF!</f>
        <v>#REF!</v>
      </c>
      <c r="HI51" s="12" t="e">
        <f>#REF!</f>
        <v>#REF!</v>
      </c>
      <c r="HJ51" s="12" t="e">
        <f>#REF!</f>
        <v>#REF!</v>
      </c>
      <c r="HK51" s="12" t="e">
        <f>#REF!</f>
        <v>#REF!</v>
      </c>
      <c r="HL51" s="12" t="e">
        <f>#REF!</f>
        <v>#REF!</v>
      </c>
      <c r="HM51" s="12" t="e">
        <f>#REF!</f>
        <v>#REF!</v>
      </c>
      <c r="HN51" s="12" t="e">
        <f>#REF!</f>
        <v>#REF!</v>
      </c>
      <c r="HO51" s="12" t="e">
        <f>#REF!</f>
        <v>#REF!</v>
      </c>
      <c r="HP51" s="12" t="e">
        <f>#REF!</f>
        <v>#REF!</v>
      </c>
      <c r="HQ51" s="12" t="e">
        <f>#REF!</f>
        <v>#REF!</v>
      </c>
      <c r="HR51" s="12" t="e">
        <f>#REF!</f>
        <v>#REF!</v>
      </c>
      <c r="HS51" s="12" t="e">
        <f>#REF!</f>
        <v>#REF!</v>
      </c>
      <c r="HT51" s="12" t="e">
        <f>#REF!</f>
        <v>#REF!</v>
      </c>
      <c r="HV51" s="11" t="e">
        <f>#REF!</f>
        <v>#REF!</v>
      </c>
      <c r="HW51" s="12" t="e">
        <f>#REF!</f>
        <v>#REF!</v>
      </c>
      <c r="HX51" s="12" t="e">
        <f>#REF!</f>
        <v>#REF!</v>
      </c>
      <c r="HY51" s="12" t="e">
        <f>#REF!</f>
        <v>#REF!</v>
      </c>
      <c r="HZ51" s="12" t="e">
        <f>#REF!</f>
        <v>#REF!</v>
      </c>
      <c r="IA51" s="12" t="e">
        <f>#REF!</f>
        <v>#REF!</v>
      </c>
      <c r="IB51" s="12" t="e">
        <f>#REF!</f>
        <v>#REF!</v>
      </c>
      <c r="IC51" s="12" t="e">
        <f>#REF!</f>
        <v>#REF!</v>
      </c>
      <c r="ID51" s="12" t="e">
        <f>#REF!</f>
        <v>#REF!</v>
      </c>
      <c r="IE51" s="12" t="e">
        <f>#REF!</f>
        <v>#REF!</v>
      </c>
      <c r="IF51" s="12" t="e">
        <f>#REF!</f>
        <v>#REF!</v>
      </c>
      <c r="IG51" s="12" t="e">
        <f>#REF!</f>
        <v>#REF!</v>
      </c>
      <c r="IH51" s="12" t="e">
        <f>#REF!</f>
        <v>#REF!</v>
      </c>
      <c r="II51" s="12" t="e">
        <f>#REF!</f>
        <v>#REF!</v>
      </c>
      <c r="IJ51" s="12" t="e">
        <f>#REF!</f>
        <v>#REF!</v>
      </c>
      <c r="IK51" s="12" t="e">
        <f>#REF!</f>
        <v>#REF!</v>
      </c>
      <c r="IL51" s="12" t="e">
        <f>#REF!</f>
        <v>#REF!</v>
      </c>
      <c r="IM51" s="12" t="e">
        <f>#REF!</f>
        <v>#REF!</v>
      </c>
      <c r="IO51" s="11" t="e">
        <f>#REF!</f>
        <v>#REF!</v>
      </c>
      <c r="IP51" s="12" t="e">
        <f>#REF!</f>
        <v>#REF!</v>
      </c>
      <c r="IQ51" s="12" t="e">
        <f>#REF!</f>
        <v>#REF!</v>
      </c>
      <c r="IR51" s="12" t="e">
        <f>#REF!</f>
        <v>#REF!</v>
      </c>
      <c r="IS51" s="12" t="e">
        <f>#REF!</f>
        <v>#REF!</v>
      </c>
      <c r="IT51" s="12" t="e">
        <f>#REF!</f>
        <v>#REF!</v>
      </c>
      <c r="IU51" s="12" t="e">
        <f>#REF!</f>
        <v>#REF!</v>
      </c>
      <c r="IV51" s="12" t="e">
        <f>#REF!</f>
        <v>#REF!</v>
      </c>
      <c r="IW51" s="12" t="e">
        <f>#REF!</f>
        <v>#REF!</v>
      </c>
      <c r="IX51" s="12" t="e">
        <f>#REF!</f>
        <v>#REF!</v>
      </c>
      <c r="IY51" s="12" t="e">
        <f>#REF!</f>
        <v>#REF!</v>
      </c>
      <c r="IZ51" s="12" t="e">
        <f>#REF!</f>
        <v>#REF!</v>
      </c>
      <c r="JA51" s="12" t="e">
        <f>#REF!</f>
        <v>#REF!</v>
      </c>
      <c r="JB51" s="12" t="e">
        <f>#REF!</f>
        <v>#REF!</v>
      </c>
      <c r="JC51" s="12" t="e">
        <f>#REF!</f>
        <v>#REF!</v>
      </c>
      <c r="JD51" s="12" t="e">
        <f>#REF!</f>
        <v>#REF!</v>
      </c>
      <c r="JE51" s="12" t="e">
        <f>#REF!</f>
        <v>#REF!</v>
      </c>
      <c r="JF51" s="12" t="e">
        <f>#REF!</f>
        <v>#REF!</v>
      </c>
      <c r="JH51" s="11" t="e">
        <f>#REF!</f>
        <v>#REF!</v>
      </c>
      <c r="JI51" s="12" t="e">
        <f>#REF!</f>
        <v>#REF!</v>
      </c>
      <c r="JJ51" s="12" t="e">
        <f>#REF!</f>
        <v>#REF!</v>
      </c>
      <c r="JK51" s="12" t="e">
        <f>#REF!</f>
        <v>#REF!</v>
      </c>
      <c r="JL51" s="12" t="e">
        <f>#REF!</f>
        <v>#REF!</v>
      </c>
      <c r="JM51" s="12" t="e">
        <f>#REF!</f>
        <v>#REF!</v>
      </c>
      <c r="JN51" s="12" t="e">
        <f>#REF!</f>
        <v>#REF!</v>
      </c>
      <c r="JO51" s="12" t="e">
        <f>#REF!</f>
        <v>#REF!</v>
      </c>
      <c r="JP51" s="12" t="e">
        <f>#REF!</f>
        <v>#REF!</v>
      </c>
      <c r="JQ51" s="12" t="e">
        <f>#REF!</f>
        <v>#REF!</v>
      </c>
      <c r="JR51" s="12" t="e">
        <f>#REF!</f>
        <v>#REF!</v>
      </c>
      <c r="JS51" s="12" t="e">
        <f>#REF!</f>
        <v>#REF!</v>
      </c>
      <c r="JT51" s="12" t="e">
        <f>#REF!</f>
        <v>#REF!</v>
      </c>
      <c r="JU51" s="12" t="e">
        <f>#REF!</f>
        <v>#REF!</v>
      </c>
      <c r="JV51" s="12" t="e">
        <f>#REF!</f>
        <v>#REF!</v>
      </c>
      <c r="JW51" s="12" t="e">
        <f>#REF!</f>
        <v>#REF!</v>
      </c>
      <c r="JX51" s="12" t="e">
        <f>#REF!</f>
        <v>#REF!</v>
      </c>
      <c r="JY51" s="12" t="e">
        <f>#REF!</f>
        <v>#REF!</v>
      </c>
    </row>
    <row r="52" spans="2:285" x14ac:dyDescent="0.25">
      <c r="B52" s="11" t="e">
        <f>#REF!</f>
        <v>#REF!</v>
      </c>
      <c r="C52" s="12" t="e">
        <f>#REF!</f>
        <v>#REF!</v>
      </c>
      <c r="D52" s="12" t="e">
        <f>#REF!</f>
        <v>#REF!</v>
      </c>
      <c r="E52" s="12" t="e">
        <f>#REF!</f>
        <v>#REF!</v>
      </c>
      <c r="F52" s="12" t="e">
        <f>#REF!</f>
        <v>#REF!</v>
      </c>
      <c r="G52" s="12" t="e">
        <f>#REF!</f>
        <v>#REF!</v>
      </c>
      <c r="H52" s="12" t="e">
        <f>#REF!</f>
        <v>#REF!</v>
      </c>
      <c r="I52" s="12" t="e">
        <f>#REF!</f>
        <v>#REF!</v>
      </c>
      <c r="J52" s="12" t="e">
        <f>#REF!</f>
        <v>#REF!</v>
      </c>
      <c r="K52" s="12" t="e">
        <f>#REF!</f>
        <v>#REF!</v>
      </c>
      <c r="L52" s="12" t="e">
        <f>#REF!</f>
        <v>#REF!</v>
      </c>
      <c r="M52" s="12" t="e">
        <f>#REF!</f>
        <v>#REF!</v>
      </c>
      <c r="N52" s="12" t="e">
        <f>#REF!</f>
        <v>#REF!</v>
      </c>
      <c r="O52" s="12" t="e">
        <f>#REF!</f>
        <v>#REF!</v>
      </c>
      <c r="P52" s="12" t="e">
        <f>#REF!</f>
        <v>#REF!</v>
      </c>
      <c r="Q52" s="12" t="e">
        <f>#REF!</f>
        <v>#REF!</v>
      </c>
      <c r="R52" s="12" t="e">
        <f>#REF!</f>
        <v>#REF!</v>
      </c>
      <c r="S52" s="12" t="e">
        <f>#REF!</f>
        <v>#REF!</v>
      </c>
      <c r="U52" s="11" t="e">
        <f>#REF!</f>
        <v>#REF!</v>
      </c>
      <c r="V52" s="12" t="e">
        <f>#REF!</f>
        <v>#REF!</v>
      </c>
      <c r="W52" s="12" t="e">
        <f>#REF!</f>
        <v>#REF!</v>
      </c>
      <c r="X52" s="12" t="e">
        <f>#REF!</f>
        <v>#REF!</v>
      </c>
      <c r="Y52" s="12" t="e">
        <f>#REF!</f>
        <v>#REF!</v>
      </c>
      <c r="Z52" s="12" t="e">
        <f>#REF!</f>
        <v>#REF!</v>
      </c>
      <c r="AA52" s="12" t="e">
        <f>#REF!</f>
        <v>#REF!</v>
      </c>
      <c r="AB52" s="12" t="e">
        <f>#REF!</f>
        <v>#REF!</v>
      </c>
      <c r="AC52" s="12" t="e">
        <f>#REF!</f>
        <v>#REF!</v>
      </c>
      <c r="AD52" s="12" t="e">
        <f>#REF!</f>
        <v>#REF!</v>
      </c>
      <c r="AE52" s="12" t="e">
        <f>#REF!</f>
        <v>#REF!</v>
      </c>
      <c r="AF52" s="12" t="e">
        <f>#REF!</f>
        <v>#REF!</v>
      </c>
      <c r="AG52" s="12" t="e">
        <f>#REF!</f>
        <v>#REF!</v>
      </c>
      <c r="AH52" s="12" t="e">
        <f>#REF!</f>
        <v>#REF!</v>
      </c>
      <c r="AI52" s="12" t="e">
        <f>#REF!</f>
        <v>#REF!</v>
      </c>
      <c r="AJ52" s="12" t="e">
        <f>#REF!</f>
        <v>#REF!</v>
      </c>
      <c r="AK52" s="12" t="e">
        <f>#REF!</f>
        <v>#REF!</v>
      </c>
      <c r="AL52" s="12" t="e">
        <f>#REF!</f>
        <v>#REF!</v>
      </c>
      <c r="AN52" s="11" t="e">
        <f>#REF!</f>
        <v>#REF!</v>
      </c>
      <c r="AO52" s="12" t="e">
        <f>#REF!</f>
        <v>#REF!</v>
      </c>
      <c r="AP52" s="12" t="e">
        <f>#REF!</f>
        <v>#REF!</v>
      </c>
      <c r="AQ52" s="12" t="e">
        <f>#REF!</f>
        <v>#REF!</v>
      </c>
      <c r="AR52" s="12" t="e">
        <f>#REF!</f>
        <v>#REF!</v>
      </c>
      <c r="AS52" s="12" t="e">
        <f>#REF!</f>
        <v>#REF!</v>
      </c>
      <c r="AT52" s="12" t="e">
        <f>#REF!</f>
        <v>#REF!</v>
      </c>
      <c r="AU52" s="12" t="e">
        <f>#REF!</f>
        <v>#REF!</v>
      </c>
      <c r="AV52" s="12" t="e">
        <f>#REF!</f>
        <v>#REF!</v>
      </c>
      <c r="AW52" s="12" t="e">
        <f>#REF!</f>
        <v>#REF!</v>
      </c>
      <c r="AX52" s="12" t="e">
        <f>#REF!</f>
        <v>#REF!</v>
      </c>
      <c r="AY52" s="12" t="e">
        <f>#REF!</f>
        <v>#REF!</v>
      </c>
      <c r="AZ52" s="12" t="e">
        <f>#REF!</f>
        <v>#REF!</v>
      </c>
      <c r="BA52" s="12" t="e">
        <f>#REF!</f>
        <v>#REF!</v>
      </c>
      <c r="BB52" s="12" t="e">
        <f>#REF!</f>
        <v>#REF!</v>
      </c>
      <c r="BC52" s="12" t="e">
        <f>#REF!</f>
        <v>#REF!</v>
      </c>
      <c r="BD52" s="12" t="e">
        <f>#REF!</f>
        <v>#REF!</v>
      </c>
      <c r="BE52" s="12" t="e">
        <f>#REF!</f>
        <v>#REF!</v>
      </c>
      <c r="BG52" s="11" t="e">
        <f>#REF!</f>
        <v>#REF!</v>
      </c>
      <c r="BH52" s="12" t="e">
        <f>#REF!</f>
        <v>#REF!</v>
      </c>
      <c r="BI52" s="12" t="e">
        <f>#REF!</f>
        <v>#REF!</v>
      </c>
      <c r="BJ52" s="12" t="e">
        <f>#REF!</f>
        <v>#REF!</v>
      </c>
      <c r="BK52" s="12" t="e">
        <f>#REF!</f>
        <v>#REF!</v>
      </c>
      <c r="BL52" s="12" t="e">
        <f>#REF!</f>
        <v>#REF!</v>
      </c>
      <c r="BM52" s="12" t="e">
        <f>#REF!</f>
        <v>#REF!</v>
      </c>
      <c r="BN52" s="12" t="e">
        <f>#REF!</f>
        <v>#REF!</v>
      </c>
      <c r="BO52" s="12" t="e">
        <f>#REF!</f>
        <v>#REF!</v>
      </c>
      <c r="BP52" s="12" t="e">
        <f>#REF!</f>
        <v>#REF!</v>
      </c>
      <c r="BQ52" s="12" t="e">
        <f>#REF!</f>
        <v>#REF!</v>
      </c>
      <c r="BR52" s="12" t="e">
        <f>#REF!</f>
        <v>#REF!</v>
      </c>
      <c r="BS52" s="12" t="e">
        <f>#REF!</f>
        <v>#REF!</v>
      </c>
      <c r="BT52" s="12" t="e">
        <f>#REF!</f>
        <v>#REF!</v>
      </c>
      <c r="BU52" s="12" t="e">
        <f>#REF!</f>
        <v>#REF!</v>
      </c>
      <c r="BV52" s="12" t="e">
        <f>#REF!</f>
        <v>#REF!</v>
      </c>
      <c r="BW52" s="12" t="e">
        <f>#REF!</f>
        <v>#REF!</v>
      </c>
      <c r="BX52" s="12" t="e">
        <f>#REF!</f>
        <v>#REF!</v>
      </c>
      <c r="BZ52" s="11" t="e">
        <f>#REF!</f>
        <v>#REF!</v>
      </c>
      <c r="CA52" s="12" t="e">
        <f>#REF!</f>
        <v>#REF!</v>
      </c>
      <c r="CB52" s="12" t="e">
        <f>#REF!</f>
        <v>#REF!</v>
      </c>
      <c r="CC52" s="12" t="e">
        <f>#REF!</f>
        <v>#REF!</v>
      </c>
      <c r="CD52" s="12" t="e">
        <f>#REF!</f>
        <v>#REF!</v>
      </c>
      <c r="CE52" s="12" t="e">
        <f>#REF!</f>
        <v>#REF!</v>
      </c>
      <c r="CF52" s="12" t="e">
        <f>#REF!</f>
        <v>#REF!</v>
      </c>
      <c r="CG52" s="12" t="e">
        <f>#REF!</f>
        <v>#REF!</v>
      </c>
      <c r="CH52" s="12" t="e">
        <f>#REF!</f>
        <v>#REF!</v>
      </c>
      <c r="CI52" s="12" t="e">
        <f>#REF!</f>
        <v>#REF!</v>
      </c>
      <c r="CJ52" s="12" t="e">
        <f>#REF!</f>
        <v>#REF!</v>
      </c>
      <c r="CK52" s="12" t="e">
        <f>#REF!</f>
        <v>#REF!</v>
      </c>
      <c r="CL52" s="12" t="e">
        <f>#REF!</f>
        <v>#REF!</v>
      </c>
      <c r="CM52" s="12" t="e">
        <f>#REF!</f>
        <v>#REF!</v>
      </c>
      <c r="CN52" s="12" t="e">
        <f>#REF!</f>
        <v>#REF!</v>
      </c>
      <c r="CO52" s="12" t="e">
        <f>#REF!</f>
        <v>#REF!</v>
      </c>
      <c r="CP52" s="12" t="e">
        <f>#REF!</f>
        <v>#REF!</v>
      </c>
      <c r="CQ52" s="12" t="e">
        <f>#REF!</f>
        <v>#REF!</v>
      </c>
      <c r="CS52" s="11" t="e">
        <f>#REF!</f>
        <v>#REF!</v>
      </c>
      <c r="CT52" s="12" t="e">
        <f>#REF!</f>
        <v>#REF!</v>
      </c>
      <c r="CU52" s="12" t="e">
        <f>#REF!</f>
        <v>#REF!</v>
      </c>
      <c r="CV52" s="12" t="e">
        <f>#REF!</f>
        <v>#REF!</v>
      </c>
      <c r="CW52" s="12" t="e">
        <f>#REF!</f>
        <v>#REF!</v>
      </c>
      <c r="CX52" s="12" t="e">
        <f>#REF!</f>
        <v>#REF!</v>
      </c>
      <c r="CY52" s="12" t="e">
        <f>#REF!</f>
        <v>#REF!</v>
      </c>
      <c r="CZ52" s="12" t="e">
        <f>#REF!</f>
        <v>#REF!</v>
      </c>
      <c r="DA52" s="12" t="e">
        <f>#REF!</f>
        <v>#REF!</v>
      </c>
      <c r="DB52" s="12" t="e">
        <f>#REF!</f>
        <v>#REF!</v>
      </c>
      <c r="DC52" s="12" t="e">
        <f>#REF!</f>
        <v>#REF!</v>
      </c>
      <c r="DD52" s="12" t="e">
        <f>#REF!</f>
        <v>#REF!</v>
      </c>
      <c r="DE52" s="12" t="e">
        <f>#REF!</f>
        <v>#REF!</v>
      </c>
      <c r="DF52" s="12" t="e">
        <f>#REF!</f>
        <v>#REF!</v>
      </c>
      <c r="DG52" s="12" t="e">
        <f>#REF!</f>
        <v>#REF!</v>
      </c>
      <c r="DH52" s="12" t="e">
        <f>#REF!</f>
        <v>#REF!</v>
      </c>
      <c r="DI52" s="12" t="e">
        <f>#REF!</f>
        <v>#REF!</v>
      </c>
      <c r="DJ52" s="12" t="e">
        <f>#REF!</f>
        <v>#REF!</v>
      </c>
      <c r="DL52" s="11" t="e">
        <f>#REF!</f>
        <v>#REF!</v>
      </c>
      <c r="DM52" s="12" t="e">
        <f>#REF!</f>
        <v>#REF!</v>
      </c>
      <c r="DN52" s="12" t="e">
        <f>#REF!</f>
        <v>#REF!</v>
      </c>
      <c r="DO52" s="12" t="e">
        <f>#REF!</f>
        <v>#REF!</v>
      </c>
      <c r="DP52" s="12" t="e">
        <f>#REF!</f>
        <v>#REF!</v>
      </c>
      <c r="DQ52" s="12" t="e">
        <f>#REF!</f>
        <v>#REF!</v>
      </c>
      <c r="DR52" s="12" t="e">
        <f>#REF!</f>
        <v>#REF!</v>
      </c>
      <c r="DS52" s="12" t="e">
        <f>#REF!</f>
        <v>#REF!</v>
      </c>
      <c r="DT52" s="12" t="e">
        <f>#REF!</f>
        <v>#REF!</v>
      </c>
      <c r="DU52" s="12" t="e">
        <f>#REF!</f>
        <v>#REF!</v>
      </c>
      <c r="DV52" s="12" t="e">
        <f>#REF!</f>
        <v>#REF!</v>
      </c>
      <c r="DW52" s="12" t="e">
        <f>#REF!</f>
        <v>#REF!</v>
      </c>
      <c r="DX52" s="12" t="e">
        <f>#REF!</f>
        <v>#REF!</v>
      </c>
      <c r="DY52" s="12" t="e">
        <f>#REF!</f>
        <v>#REF!</v>
      </c>
      <c r="DZ52" s="12" t="e">
        <f>#REF!</f>
        <v>#REF!</v>
      </c>
      <c r="EA52" s="12" t="e">
        <f>#REF!</f>
        <v>#REF!</v>
      </c>
      <c r="EB52" s="12" t="e">
        <f>#REF!</f>
        <v>#REF!</v>
      </c>
      <c r="EC52" s="12" t="e">
        <f>#REF!</f>
        <v>#REF!</v>
      </c>
      <c r="EE52" s="11" t="e">
        <f>#REF!</f>
        <v>#REF!</v>
      </c>
      <c r="EF52" s="12" t="e">
        <f>#REF!</f>
        <v>#REF!</v>
      </c>
      <c r="EG52" s="12" t="e">
        <f>#REF!</f>
        <v>#REF!</v>
      </c>
      <c r="EH52" s="12" t="e">
        <f>#REF!</f>
        <v>#REF!</v>
      </c>
      <c r="EI52" s="12" t="e">
        <f>#REF!</f>
        <v>#REF!</v>
      </c>
      <c r="EJ52" s="12" t="e">
        <f>#REF!</f>
        <v>#REF!</v>
      </c>
      <c r="EK52" s="12" t="e">
        <f>#REF!</f>
        <v>#REF!</v>
      </c>
      <c r="EL52" s="12" t="e">
        <f>#REF!</f>
        <v>#REF!</v>
      </c>
      <c r="EM52" s="12" t="e">
        <f>#REF!</f>
        <v>#REF!</v>
      </c>
      <c r="EN52" s="12" t="e">
        <f>#REF!</f>
        <v>#REF!</v>
      </c>
      <c r="EO52" s="12" t="e">
        <f>#REF!</f>
        <v>#REF!</v>
      </c>
      <c r="EP52" s="12" t="e">
        <f>#REF!</f>
        <v>#REF!</v>
      </c>
      <c r="EQ52" s="12" t="e">
        <f>#REF!</f>
        <v>#REF!</v>
      </c>
      <c r="ER52" s="12" t="e">
        <f>#REF!</f>
        <v>#REF!</v>
      </c>
      <c r="ES52" s="12" t="e">
        <f>#REF!</f>
        <v>#REF!</v>
      </c>
      <c r="ET52" s="12" t="e">
        <f>#REF!</f>
        <v>#REF!</v>
      </c>
      <c r="EU52" s="12" t="e">
        <f>#REF!</f>
        <v>#REF!</v>
      </c>
      <c r="EV52" s="12" t="e">
        <f>#REF!</f>
        <v>#REF!</v>
      </c>
      <c r="EX52" s="11" t="e">
        <f>#REF!</f>
        <v>#REF!</v>
      </c>
      <c r="EY52" s="12" t="e">
        <f>#REF!</f>
        <v>#REF!</v>
      </c>
      <c r="EZ52" s="12" t="e">
        <f>#REF!</f>
        <v>#REF!</v>
      </c>
      <c r="FA52" s="12" t="e">
        <f>#REF!</f>
        <v>#REF!</v>
      </c>
      <c r="FB52" s="12" t="e">
        <f>#REF!</f>
        <v>#REF!</v>
      </c>
      <c r="FC52" s="12" t="e">
        <f>#REF!</f>
        <v>#REF!</v>
      </c>
      <c r="FD52" s="12" t="e">
        <f>#REF!</f>
        <v>#REF!</v>
      </c>
      <c r="FE52" s="12" t="e">
        <f>#REF!</f>
        <v>#REF!</v>
      </c>
      <c r="FF52" s="12" t="e">
        <f>#REF!</f>
        <v>#REF!</v>
      </c>
      <c r="FG52" s="12" t="e">
        <f>#REF!</f>
        <v>#REF!</v>
      </c>
      <c r="FH52" s="12" t="e">
        <f>#REF!</f>
        <v>#REF!</v>
      </c>
      <c r="FI52" s="12" t="e">
        <f>#REF!</f>
        <v>#REF!</v>
      </c>
      <c r="FJ52" s="12" t="e">
        <f>#REF!</f>
        <v>#REF!</v>
      </c>
      <c r="FK52" s="12" t="e">
        <f>#REF!</f>
        <v>#REF!</v>
      </c>
      <c r="FL52" s="12" t="e">
        <f>#REF!</f>
        <v>#REF!</v>
      </c>
      <c r="FM52" s="12" t="e">
        <f>#REF!</f>
        <v>#REF!</v>
      </c>
      <c r="FN52" s="12" t="e">
        <f>#REF!</f>
        <v>#REF!</v>
      </c>
      <c r="FO52" s="12" t="e">
        <f>#REF!</f>
        <v>#REF!</v>
      </c>
      <c r="FQ52" s="11" t="e">
        <f>#REF!</f>
        <v>#REF!</v>
      </c>
      <c r="FR52" s="12" t="e">
        <f>#REF!</f>
        <v>#REF!</v>
      </c>
      <c r="FS52" s="12" t="e">
        <f>#REF!</f>
        <v>#REF!</v>
      </c>
      <c r="FT52" s="12" t="e">
        <f>#REF!</f>
        <v>#REF!</v>
      </c>
      <c r="FU52" s="12" t="e">
        <f>#REF!</f>
        <v>#REF!</v>
      </c>
      <c r="FV52" s="12" t="e">
        <f>#REF!</f>
        <v>#REF!</v>
      </c>
      <c r="FW52" s="12" t="e">
        <f>#REF!</f>
        <v>#REF!</v>
      </c>
      <c r="FX52" s="12" t="e">
        <f>#REF!</f>
        <v>#REF!</v>
      </c>
      <c r="FY52" s="12" t="e">
        <f>#REF!</f>
        <v>#REF!</v>
      </c>
      <c r="FZ52" s="12" t="e">
        <f>#REF!</f>
        <v>#REF!</v>
      </c>
      <c r="GA52" s="12" t="e">
        <f>#REF!</f>
        <v>#REF!</v>
      </c>
      <c r="GB52" s="12" t="e">
        <f>#REF!</f>
        <v>#REF!</v>
      </c>
      <c r="GC52" s="12" t="e">
        <f>#REF!</f>
        <v>#REF!</v>
      </c>
      <c r="GD52" s="12" t="e">
        <f>#REF!</f>
        <v>#REF!</v>
      </c>
      <c r="GE52" s="12" t="e">
        <f>#REF!</f>
        <v>#REF!</v>
      </c>
      <c r="GF52" s="12" t="e">
        <f>#REF!</f>
        <v>#REF!</v>
      </c>
      <c r="GG52" s="12" t="e">
        <f>#REF!</f>
        <v>#REF!</v>
      </c>
      <c r="GH52" s="12" t="e">
        <f>#REF!</f>
        <v>#REF!</v>
      </c>
      <c r="GJ52" s="11" t="e">
        <f>#REF!</f>
        <v>#REF!</v>
      </c>
      <c r="GK52" s="12" t="e">
        <f>#REF!</f>
        <v>#REF!</v>
      </c>
      <c r="GL52" s="12" t="e">
        <f>#REF!</f>
        <v>#REF!</v>
      </c>
      <c r="GM52" s="12" t="e">
        <f>#REF!</f>
        <v>#REF!</v>
      </c>
      <c r="GN52" s="12" t="e">
        <f>#REF!</f>
        <v>#REF!</v>
      </c>
      <c r="GO52" s="12" t="e">
        <f>#REF!</f>
        <v>#REF!</v>
      </c>
      <c r="GP52" s="12" t="e">
        <f>#REF!</f>
        <v>#REF!</v>
      </c>
      <c r="GQ52" s="12" t="e">
        <f>#REF!</f>
        <v>#REF!</v>
      </c>
      <c r="GR52" s="12" t="e">
        <f>#REF!</f>
        <v>#REF!</v>
      </c>
      <c r="GS52" s="12" t="e">
        <f>#REF!</f>
        <v>#REF!</v>
      </c>
      <c r="GT52" s="12" t="e">
        <f>#REF!</f>
        <v>#REF!</v>
      </c>
      <c r="GU52" s="12" t="e">
        <f>#REF!</f>
        <v>#REF!</v>
      </c>
      <c r="GV52" s="12" t="e">
        <f>#REF!</f>
        <v>#REF!</v>
      </c>
      <c r="GW52" s="12" t="e">
        <f>#REF!</f>
        <v>#REF!</v>
      </c>
      <c r="GX52" s="12" t="e">
        <f>#REF!</f>
        <v>#REF!</v>
      </c>
      <c r="GY52" s="12" t="e">
        <f>#REF!</f>
        <v>#REF!</v>
      </c>
      <c r="GZ52" s="12" t="e">
        <f>#REF!</f>
        <v>#REF!</v>
      </c>
      <c r="HA52" s="12" t="e">
        <f>#REF!</f>
        <v>#REF!</v>
      </c>
      <c r="HC52" s="11" t="e">
        <f>#REF!</f>
        <v>#REF!</v>
      </c>
      <c r="HD52" s="12" t="e">
        <f>#REF!</f>
        <v>#REF!</v>
      </c>
      <c r="HE52" s="12" t="e">
        <f>#REF!</f>
        <v>#REF!</v>
      </c>
      <c r="HF52" s="12" t="e">
        <f>#REF!</f>
        <v>#REF!</v>
      </c>
      <c r="HG52" s="12" t="e">
        <f>#REF!</f>
        <v>#REF!</v>
      </c>
      <c r="HH52" s="12" t="e">
        <f>#REF!</f>
        <v>#REF!</v>
      </c>
      <c r="HI52" s="12" t="e">
        <f>#REF!</f>
        <v>#REF!</v>
      </c>
      <c r="HJ52" s="12" t="e">
        <f>#REF!</f>
        <v>#REF!</v>
      </c>
      <c r="HK52" s="12" t="e">
        <f>#REF!</f>
        <v>#REF!</v>
      </c>
      <c r="HL52" s="12" t="e">
        <f>#REF!</f>
        <v>#REF!</v>
      </c>
      <c r="HM52" s="12" t="e">
        <f>#REF!</f>
        <v>#REF!</v>
      </c>
      <c r="HN52" s="12" t="e">
        <f>#REF!</f>
        <v>#REF!</v>
      </c>
      <c r="HO52" s="12" t="e">
        <f>#REF!</f>
        <v>#REF!</v>
      </c>
      <c r="HP52" s="12" t="e">
        <f>#REF!</f>
        <v>#REF!</v>
      </c>
      <c r="HQ52" s="12" t="e">
        <f>#REF!</f>
        <v>#REF!</v>
      </c>
      <c r="HR52" s="12" t="e">
        <f>#REF!</f>
        <v>#REF!</v>
      </c>
      <c r="HS52" s="12" t="e">
        <f>#REF!</f>
        <v>#REF!</v>
      </c>
      <c r="HT52" s="12" t="e">
        <f>#REF!</f>
        <v>#REF!</v>
      </c>
      <c r="HV52" s="11" t="e">
        <f>#REF!</f>
        <v>#REF!</v>
      </c>
      <c r="HW52" s="12" t="e">
        <f>#REF!</f>
        <v>#REF!</v>
      </c>
      <c r="HX52" s="12" t="e">
        <f>#REF!</f>
        <v>#REF!</v>
      </c>
      <c r="HY52" s="12" t="e">
        <f>#REF!</f>
        <v>#REF!</v>
      </c>
      <c r="HZ52" s="12" t="e">
        <f>#REF!</f>
        <v>#REF!</v>
      </c>
      <c r="IA52" s="12" t="e">
        <f>#REF!</f>
        <v>#REF!</v>
      </c>
      <c r="IB52" s="12" t="e">
        <f>#REF!</f>
        <v>#REF!</v>
      </c>
      <c r="IC52" s="12" t="e">
        <f>#REF!</f>
        <v>#REF!</v>
      </c>
      <c r="ID52" s="12" t="e">
        <f>#REF!</f>
        <v>#REF!</v>
      </c>
      <c r="IE52" s="12" t="e">
        <f>#REF!</f>
        <v>#REF!</v>
      </c>
      <c r="IF52" s="12" t="e">
        <f>#REF!</f>
        <v>#REF!</v>
      </c>
      <c r="IG52" s="12" t="e">
        <f>#REF!</f>
        <v>#REF!</v>
      </c>
      <c r="IH52" s="12" t="e">
        <f>#REF!</f>
        <v>#REF!</v>
      </c>
      <c r="II52" s="12" t="e">
        <f>#REF!</f>
        <v>#REF!</v>
      </c>
      <c r="IJ52" s="12" t="e">
        <f>#REF!</f>
        <v>#REF!</v>
      </c>
      <c r="IK52" s="12" t="e">
        <f>#REF!</f>
        <v>#REF!</v>
      </c>
      <c r="IL52" s="12" t="e">
        <f>#REF!</f>
        <v>#REF!</v>
      </c>
      <c r="IM52" s="12" t="e">
        <f>#REF!</f>
        <v>#REF!</v>
      </c>
      <c r="IO52" s="11" t="e">
        <f>#REF!</f>
        <v>#REF!</v>
      </c>
      <c r="IP52" s="12" t="e">
        <f>#REF!</f>
        <v>#REF!</v>
      </c>
      <c r="IQ52" s="12" t="e">
        <f>#REF!</f>
        <v>#REF!</v>
      </c>
      <c r="IR52" s="12" t="e">
        <f>#REF!</f>
        <v>#REF!</v>
      </c>
      <c r="IS52" s="12" t="e">
        <f>#REF!</f>
        <v>#REF!</v>
      </c>
      <c r="IT52" s="12" t="e">
        <f>#REF!</f>
        <v>#REF!</v>
      </c>
      <c r="IU52" s="12" t="e">
        <f>#REF!</f>
        <v>#REF!</v>
      </c>
      <c r="IV52" s="12" t="e">
        <f>#REF!</f>
        <v>#REF!</v>
      </c>
      <c r="IW52" s="12" t="e">
        <f>#REF!</f>
        <v>#REF!</v>
      </c>
      <c r="IX52" s="12" t="e">
        <f>#REF!</f>
        <v>#REF!</v>
      </c>
      <c r="IY52" s="12" t="e">
        <f>#REF!</f>
        <v>#REF!</v>
      </c>
      <c r="IZ52" s="12" t="e">
        <f>#REF!</f>
        <v>#REF!</v>
      </c>
      <c r="JA52" s="12" t="e">
        <f>#REF!</f>
        <v>#REF!</v>
      </c>
      <c r="JB52" s="12" t="e">
        <f>#REF!</f>
        <v>#REF!</v>
      </c>
      <c r="JC52" s="12" t="e">
        <f>#REF!</f>
        <v>#REF!</v>
      </c>
      <c r="JD52" s="12" t="e">
        <f>#REF!</f>
        <v>#REF!</v>
      </c>
      <c r="JE52" s="12" t="e">
        <f>#REF!</f>
        <v>#REF!</v>
      </c>
      <c r="JF52" s="12" t="e">
        <f>#REF!</f>
        <v>#REF!</v>
      </c>
      <c r="JH52" s="11" t="e">
        <f>#REF!</f>
        <v>#REF!</v>
      </c>
      <c r="JI52" s="12" t="e">
        <f>#REF!</f>
        <v>#REF!</v>
      </c>
      <c r="JJ52" s="12" t="e">
        <f>#REF!</f>
        <v>#REF!</v>
      </c>
      <c r="JK52" s="12" t="e">
        <f>#REF!</f>
        <v>#REF!</v>
      </c>
      <c r="JL52" s="12" t="e">
        <f>#REF!</f>
        <v>#REF!</v>
      </c>
      <c r="JM52" s="12" t="e">
        <f>#REF!</f>
        <v>#REF!</v>
      </c>
      <c r="JN52" s="12" t="e">
        <f>#REF!</f>
        <v>#REF!</v>
      </c>
      <c r="JO52" s="12" t="e">
        <f>#REF!</f>
        <v>#REF!</v>
      </c>
      <c r="JP52" s="12" t="e">
        <f>#REF!</f>
        <v>#REF!</v>
      </c>
      <c r="JQ52" s="12" t="e">
        <f>#REF!</f>
        <v>#REF!</v>
      </c>
      <c r="JR52" s="12" t="e">
        <f>#REF!</f>
        <v>#REF!</v>
      </c>
      <c r="JS52" s="12" t="e">
        <f>#REF!</f>
        <v>#REF!</v>
      </c>
      <c r="JT52" s="12" t="e">
        <f>#REF!</f>
        <v>#REF!</v>
      </c>
      <c r="JU52" s="12" t="e">
        <f>#REF!</f>
        <v>#REF!</v>
      </c>
      <c r="JV52" s="12" t="e">
        <f>#REF!</f>
        <v>#REF!</v>
      </c>
      <c r="JW52" s="12" t="e">
        <f>#REF!</f>
        <v>#REF!</v>
      </c>
      <c r="JX52" s="12" t="e">
        <f>#REF!</f>
        <v>#REF!</v>
      </c>
      <c r="JY52" s="12" t="e">
        <f>#REF!</f>
        <v>#REF!</v>
      </c>
    </row>
    <row r="53" spans="2:285" x14ac:dyDescent="0.25">
      <c r="B53" s="11" t="e">
        <f>#REF!</f>
        <v>#REF!</v>
      </c>
      <c r="C53" s="12" t="e">
        <f>#REF!</f>
        <v>#REF!</v>
      </c>
      <c r="D53" s="12" t="e">
        <f>#REF!</f>
        <v>#REF!</v>
      </c>
      <c r="E53" s="12" t="e">
        <f>#REF!</f>
        <v>#REF!</v>
      </c>
      <c r="F53" s="12" t="e">
        <f>#REF!</f>
        <v>#REF!</v>
      </c>
      <c r="G53" s="12" t="e">
        <f>#REF!</f>
        <v>#REF!</v>
      </c>
      <c r="H53" s="12" t="e">
        <f>#REF!</f>
        <v>#REF!</v>
      </c>
      <c r="I53" s="12" t="e">
        <f>#REF!</f>
        <v>#REF!</v>
      </c>
      <c r="J53" s="12" t="e">
        <f>#REF!</f>
        <v>#REF!</v>
      </c>
      <c r="K53" s="12" t="e">
        <f>#REF!</f>
        <v>#REF!</v>
      </c>
      <c r="L53" s="12" t="e">
        <f>#REF!</f>
        <v>#REF!</v>
      </c>
      <c r="M53" s="12" t="e">
        <f>#REF!</f>
        <v>#REF!</v>
      </c>
      <c r="N53" s="12" t="e">
        <f>#REF!</f>
        <v>#REF!</v>
      </c>
      <c r="O53" s="12" t="e">
        <f>#REF!</f>
        <v>#REF!</v>
      </c>
      <c r="P53" s="12" t="e">
        <f>#REF!</f>
        <v>#REF!</v>
      </c>
      <c r="Q53" s="12" t="e">
        <f>#REF!</f>
        <v>#REF!</v>
      </c>
      <c r="R53" s="12" t="e">
        <f>#REF!</f>
        <v>#REF!</v>
      </c>
      <c r="S53" s="12" t="e">
        <f>#REF!</f>
        <v>#REF!</v>
      </c>
      <c r="U53" s="11" t="e">
        <f>#REF!</f>
        <v>#REF!</v>
      </c>
      <c r="V53" s="12" t="e">
        <f>#REF!</f>
        <v>#REF!</v>
      </c>
      <c r="W53" s="12" t="e">
        <f>#REF!</f>
        <v>#REF!</v>
      </c>
      <c r="X53" s="12" t="e">
        <f>#REF!</f>
        <v>#REF!</v>
      </c>
      <c r="Y53" s="12" t="e">
        <f>#REF!</f>
        <v>#REF!</v>
      </c>
      <c r="Z53" s="12" t="e">
        <f>#REF!</f>
        <v>#REF!</v>
      </c>
      <c r="AA53" s="12" t="e">
        <f>#REF!</f>
        <v>#REF!</v>
      </c>
      <c r="AB53" s="12" t="e">
        <f>#REF!</f>
        <v>#REF!</v>
      </c>
      <c r="AC53" s="12" t="e">
        <f>#REF!</f>
        <v>#REF!</v>
      </c>
      <c r="AD53" s="12" t="e">
        <f>#REF!</f>
        <v>#REF!</v>
      </c>
      <c r="AE53" s="12" t="e">
        <f>#REF!</f>
        <v>#REF!</v>
      </c>
      <c r="AF53" s="12" t="e">
        <f>#REF!</f>
        <v>#REF!</v>
      </c>
      <c r="AG53" s="12" t="e">
        <f>#REF!</f>
        <v>#REF!</v>
      </c>
      <c r="AH53" s="12" t="e">
        <f>#REF!</f>
        <v>#REF!</v>
      </c>
      <c r="AI53" s="12" t="e">
        <f>#REF!</f>
        <v>#REF!</v>
      </c>
      <c r="AJ53" s="12" t="e">
        <f>#REF!</f>
        <v>#REF!</v>
      </c>
      <c r="AK53" s="12" t="e">
        <f>#REF!</f>
        <v>#REF!</v>
      </c>
      <c r="AL53" s="12" t="e">
        <f>#REF!</f>
        <v>#REF!</v>
      </c>
      <c r="AN53" s="11" t="e">
        <f>#REF!</f>
        <v>#REF!</v>
      </c>
      <c r="AO53" s="12" t="e">
        <f>#REF!</f>
        <v>#REF!</v>
      </c>
      <c r="AP53" s="12" t="e">
        <f>#REF!</f>
        <v>#REF!</v>
      </c>
      <c r="AQ53" s="12" t="e">
        <f>#REF!</f>
        <v>#REF!</v>
      </c>
      <c r="AR53" s="12" t="e">
        <f>#REF!</f>
        <v>#REF!</v>
      </c>
      <c r="AS53" s="12" t="e">
        <f>#REF!</f>
        <v>#REF!</v>
      </c>
      <c r="AT53" s="12" t="e">
        <f>#REF!</f>
        <v>#REF!</v>
      </c>
      <c r="AU53" s="12" t="e">
        <f>#REF!</f>
        <v>#REF!</v>
      </c>
      <c r="AV53" s="12" t="e">
        <f>#REF!</f>
        <v>#REF!</v>
      </c>
      <c r="AW53" s="12" t="e">
        <f>#REF!</f>
        <v>#REF!</v>
      </c>
      <c r="AX53" s="12" t="e">
        <f>#REF!</f>
        <v>#REF!</v>
      </c>
      <c r="AY53" s="12" t="e">
        <f>#REF!</f>
        <v>#REF!</v>
      </c>
      <c r="AZ53" s="12" t="e">
        <f>#REF!</f>
        <v>#REF!</v>
      </c>
      <c r="BA53" s="12" t="e">
        <f>#REF!</f>
        <v>#REF!</v>
      </c>
      <c r="BB53" s="12" t="e">
        <f>#REF!</f>
        <v>#REF!</v>
      </c>
      <c r="BC53" s="12" t="e">
        <f>#REF!</f>
        <v>#REF!</v>
      </c>
      <c r="BD53" s="12" t="e">
        <f>#REF!</f>
        <v>#REF!</v>
      </c>
      <c r="BE53" s="12" t="e">
        <f>#REF!</f>
        <v>#REF!</v>
      </c>
      <c r="BG53" s="11" t="e">
        <f>#REF!</f>
        <v>#REF!</v>
      </c>
      <c r="BH53" s="12" t="e">
        <f>#REF!</f>
        <v>#REF!</v>
      </c>
      <c r="BI53" s="12" t="e">
        <f>#REF!</f>
        <v>#REF!</v>
      </c>
      <c r="BJ53" s="12" t="e">
        <f>#REF!</f>
        <v>#REF!</v>
      </c>
      <c r="BK53" s="12" t="e">
        <f>#REF!</f>
        <v>#REF!</v>
      </c>
      <c r="BL53" s="12" t="e">
        <f>#REF!</f>
        <v>#REF!</v>
      </c>
      <c r="BM53" s="12" t="e">
        <f>#REF!</f>
        <v>#REF!</v>
      </c>
      <c r="BN53" s="12" t="e">
        <f>#REF!</f>
        <v>#REF!</v>
      </c>
      <c r="BO53" s="12" t="e">
        <f>#REF!</f>
        <v>#REF!</v>
      </c>
      <c r="BP53" s="12" t="e">
        <f>#REF!</f>
        <v>#REF!</v>
      </c>
      <c r="BQ53" s="12" t="e">
        <f>#REF!</f>
        <v>#REF!</v>
      </c>
      <c r="BR53" s="12" t="e">
        <f>#REF!</f>
        <v>#REF!</v>
      </c>
      <c r="BS53" s="12" t="e">
        <f>#REF!</f>
        <v>#REF!</v>
      </c>
      <c r="BT53" s="12" t="e">
        <f>#REF!</f>
        <v>#REF!</v>
      </c>
      <c r="BU53" s="12" t="e">
        <f>#REF!</f>
        <v>#REF!</v>
      </c>
      <c r="BV53" s="12" t="e">
        <f>#REF!</f>
        <v>#REF!</v>
      </c>
      <c r="BW53" s="12" t="e">
        <f>#REF!</f>
        <v>#REF!</v>
      </c>
      <c r="BX53" s="12" t="e">
        <f>#REF!</f>
        <v>#REF!</v>
      </c>
      <c r="BZ53" s="11" t="e">
        <f>#REF!</f>
        <v>#REF!</v>
      </c>
      <c r="CA53" s="12" t="e">
        <f>#REF!</f>
        <v>#REF!</v>
      </c>
      <c r="CB53" s="12" t="e">
        <f>#REF!</f>
        <v>#REF!</v>
      </c>
      <c r="CC53" s="12" t="e">
        <f>#REF!</f>
        <v>#REF!</v>
      </c>
      <c r="CD53" s="12" t="e">
        <f>#REF!</f>
        <v>#REF!</v>
      </c>
      <c r="CE53" s="12" t="e">
        <f>#REF!</f>
        <v>#REF!</v>
      </c>
      <c r="CF53" s="12" t="e">
        <f>#REF!</f>
        <v>#REF!</v>
      </c>
      <c r="CG53" s="12" t="e">
        <f>#REF!</f>
        <v>#REF!</v>
      </c>
      <c r="CH53" s="12" t="e">
        <f>#REF!</f>
        <v>#REF!</v>
      </c>
      <c r="CI53" s="12" t="e">
        <f>#REF!</f>
        <v>#REF!</v>
      </c>
      <c r="CJ53" s="12" t="e">
        <f>#REF!</f>
        <v>#REF!</v>
      </c>
      <c r="CK53" s="12" t="e">
        <f>#REF!</f>
        <v>#REF!</v>
      </c>
      <c r="CL53" s="12" t="e">
        <f>#REF!</f>
        <v>#REF!</v>
      </c>
      <c r="CM53" s="12" t="e">
        <f>#REF!</f>
        <v>#REF!</v>
      </c>
      <c r="CN53" s="12" t="e">
        <f>#REF!</f>
        <v>#REF!</v>
      </c>
      <c r="CO53" s="12" t="e">
        <f>#REF!</f>
        <v>#REF!</v>
      </c>
      <c r="CP53" s="12" t="e">
        <f>#REF!</f>
        <v>#REF!</v>
      </c>
      <c r="CQ53" s="12" t="e">
        <f>#REF!</f>
        <v>#REF!</v>
      </c>
      <c r="CS53" s="11" t="e">
        <f>#REF!</f>
        <v>#REF!</v>
      </c>
      <c r="CT53" s="12" t="e">
        <f>#REF!</f>
        <v>#REF!</v>
      </c>
      <c r="CU53" s="12" t="e">
        <f>#REF!</f>
        <v>#REF!</v>
      </c>
      <c r="CV53" s="12" t="e">
        <f>#REF!</f>
        <v>#REF!</v>
      </c>
      <c r="CW53" s="12" t="e">
        <f>#REF!</f>
        <v>#REF!</v>
      </c>
      <c r="CX53" s="12" t="e">
        <f>#REF!</f>
        <v>#REF!</v>
      </c>
      <c r="CY53" s="12" t="e">
        <f>#REF!</f>
        <v>#REF!</v>
      </c>
      <c r="CZ53" s="12" t="e">
        <f>#REF!</f>
        <v>#REF!</v>
      </c>
      <c r="DA53" s="12" t="e">
        <f>#REF!</f>
        <v>#REF!</v>
      </c>
      <c r="DB53" s="12" t="e">
        <f>#REF!</f>
        <v>#REF!</v>
      </c>
      <c r="DC53" s="12" t="e">
        <f>#REF!</f>
        <v>#REF!</v>
      </c>
      <c r="DD53" s="12" t="e">
        <f>#REF!</f>
        <v>#REF!</v>
      </c>
      <c r="DE53" s="12" t="e">
        <f>#REF!</f>
        <v>#REF!</v>
      </c>
      <c r="DF53" s="12" t="e">
        <f>#REF!</f>
        <v>#REF!</v>
      </c>
      <c r="DG53" s="12" t="e">
        <f>#REF!</f>
        <v>#REF!</v>
      </c>
      <c r="DH53" s="12" t="e">
        <f>#REF!</f>
        <v>#REF!</v>
      </c>
      <c r="DI53" s="12" t="e">
        <f>#REF!</f>
        <v>#REF!</v>
      </c>
      <c r="DJ53" s="12" t="e">
        <f>#REF!</f>
        <v>#REF!</v>
      </c>
      <c r="DL53" s="11" t="e">
        <f>#REF!</f>
        <v>#REF!</v>
      </c>
      <c r="DM53" s="12" t="e">
        <f>#REF!</f>
        <v>#REF!</v>
      </c>
      <c r="DN53" s="12" t="e">
        <f>#REF!</f>
        <v>#REF!</v>
      </c>
      <c r="DO53" s="12" t="e">
        <f>#REF!</f>
        <v>#REF!</v>
      </c>
      <c r="DP53" s="12" t="e">
        <f>#REF!</f>
        <v>#REF!</v>
      </c>
      <c r="DQ53" s="12" t="e">
        <f>#REF!</f>
        <v>#REF!</v>
      </c>
      <c r="DR53" s="12" t="e">
        <f>#REF!</f>
        <v>#REF!</v>
      </c>
      <c r="DS53" s="12" t="e">
        <f>#REF!</f>
        <v>#REF!</v>
      </c>
      <c r="DT53" s="12" t="e">
        <f>#REF!</f>
        <v>#REF!</v>
      </c>
      <c r="DU53" s="12" t="e">
        <f>#REF!</f>
        <v>#REF!</v>
      </c>
      <c r="DV53" s="12" t="e">
        <f>#REF!</f>
        <v>#REF!</v>
      </c>
      <c r="DW53" s="12" t="e">
        <f>#REF!</f>
        <v>#REF!</v>
      </c>
      <c r="DX53" s="12" t="e">
        <f>#REF!</f>
        <v>#REF!</v>
      </c>
      <c r="DY53" s="12" t="e">
        <f>#REF!</f>
        <v>#REF!</v>
      </c>
      <c r="DZ53" s="12" t="e">
        <f>#REF!</f>
        <v>#REF!</v>
      </c>
      <c r="EA53" s="12" t="e">
        <f>#REF!</f>
        <v>#REF!</v>
      </c>
      <c r="EB53" s="12" t="e">
        <f>#REF!</f>
        <v>#REF!</v>
      </c>
      <c r="EC53" s="12" t="e">
        <f>#REF!</f>
        <v>#REF!</v>
      </c>
      <c r="EE53" s="11" t="e">
        <f>#REF!</f>
        <v>#REF!</v>
      </c>
      <c r="EF53" s="12" t="e">
        <f>#REF!</f>
        <v>#REF!</v>
      </c>
      <c r="EG53" s="12" t="e">
        <f>#REF!</f>
        <v>#REF!</v>
      </c>
      <c r="EH53" s="12" t="e">
        <f>#REF!</f>
        <v>#REF!</v>
      </c>
      <c r="EI53" s="12" t="e">
        <f>#REF!</f>
        <v>#REF!</v>
      </c>
      <c r="EJ53" s="12" t="e">
        <f>#REF!</f>
        <v>#REF!</v>
      </c>
      <c r="EK53" s="12" t="e">
        <f>#REF!</f>
        <v>#REF!</v>
      </c>
      <c r="EL53" s="12" t="e">
        <f>#REF!</f>
        <v>#REF!</v>
      </c>
      <c r="EM53" s="12" t="e">
        <f>#REF!</f>
        <v>#REF!</v>
      </c>
      <c r="EN53" s="12" t="e">
        <f>#REF!</f>
        <v>#REF!</v>
      </c>
      <c r="EO53" s="12" t="e">
        <f>#REF!</f>
        <v>#REF!</v>
      </c>
      <c r="EP53" s="12" t="e">
        <f>#REF!</f>
        <v>#REF!</v>
      </c>
      <c r="EQ53" s="12" t="e">
        <f>#REF!</f>
        <v>#REF!</v>
      </c>
      <c r="ER53" s="12" t="e">
        <f>#REF!</f>
        <v>#REF!</v>
      </c>
      <c r="ES53" s="12" t="e">
        <f>#REF!</f>
        <v>#REF!</v>
      </c>
      <c r="ET53" s="12" t="e">
        <f>#REF!</f>
        <v>#REF!</v>
      </c>
      <c r="EU53" s="12" t="e">
        <f>#REF!</f>
        <v>#REF!</v>
      </c>
      <c r="EV53" s="12" t="e">
        <f>#REF!</f>
        <v>#REF!</v>
      </c>
      <c r="EX53" s="11" t="e">
        <f>#REF!</f>
        <v>#REF!</v>
      </c>
      <c r="EY53" s="12" t="e">
        <f>#REF!</f>
        <v>#REF!</v>
      </c>
      <c r="EZ53" s="12" t="e">
        <f>#REF!</f>
        <v>#REF!</v>
      </c>
      <c r="FA53" s="12" t="e">
        <f>#REF!</f>
        <v>#REF!</v>
      </c>
      <c r="FB53" s="12" t="e">
        <f>#REF!</f>
        <v>#REF!</v>
      </c>
      <c r="FC53" s="12" t="e">
        <f>#REF!</f>
        <v>#REF!</v>
      </c>
      <c r="FD53" s="12" t="e">
        <f>#REF!</f>
        <v>#REF!</v>
      </c>
      <c r="FE53" s="12" t="e">
        <f>#REF!</f>
        <v>#REF!</v>
      </c>
      <c r="FF53" s="12" t="e">
        <f>#REF!</f>
        <v>#REF!</v>
      </c>
      <c r="FG53" s="12" t="e">
        <f>#REF!</f>
        <v>#REF!</v>
      </c>
      <c r="FH53" s="12" t="e">
        <f>#REF!</f>
        <v>#REF!</v>
      </c>
      <c r="FI53" s="12" t="e">
        <f>#REF!</f>
        <v>#REF!</v>
      </c>
      <c r="FJ53" s="12" t="e">
        <f>#REF!</f>
        <v>#REF!</v>
      </c>
      <c r="FK53" s="12" t="e">
        <f>#REF!</f>
        <v>#REF!</v>
      </c>
      <c r="FL53" s="12" t="e">
        <f>#REF!</f>
        <v>#REF!</v>
      </c>
      <c r="FM53" s="12" t="e">
        <f>#REF!</f>
        <v>#REF!</v>
      </c>
      <c r="FN53" s="12" t="e">
        <f>#REF!</f>
        <v>#REF!</v>
      </c>
      <c r="FO53" s="12" t="e">
        <f>#REF!</f>
        <v>#REF!</v>
      </c>
      <c r="FQ53" s="11" t="e">
        <f>#REF!</f>
        <v>#REF!</v>
      </c>
      <c r="FR53" s="12" t="e">
        <f>#REF!</f>
        <v>#REF!</v>
      </c>
      <c r="FS53" s="12" t="e">
        <f>#REF!</f>
        <v>#REF!</v>
      </c>
      <c r="FT53" s="12" t="e">
        <f>#REF!</f>
        <v>#REF!</v>
      </c>
      <c r="FU53" s="12" t="e">
        <f>#REF!</f>
        <v>#REF!</v>
      </c>
      <c r="FV53" s="12" t="e">
        <f>#REF!</f>
        <v>#REF!</v>
      </c>
      <c r="FW53" s="12" t="e">
        <f>#REF!</f>
        <v>#REF!</v>
      </c>
      <c r="FX53" s="12" t="e">
        <f>#REF!</f>
        <v>#REF!</v>
      </c>
      <c r="FY53" s="12" t="e">
        <f>#REF!</f>
        <v>#REF!</v>
      </c>
      <c r="FZ53" s="12" t="e">
        <f>#REF!</f>
        <v>#REF!</v>
      </c>
      <c r="GA53" s="12" t="e">
        <f>#REF!</f>
        <v>#REF!</v>
      </c>
      <c r="GB53" s="12" t="e">
        <f>#REF!</f>
        <v>#REF!</v>
      </c>
      <c r="GC53" s="12" t="e">
        <f>#REF!</f>
        <v>#REF!</v>
      </c>
      <c r="GD53" s="12" t="e">
        <f>#REF!</f>
        <v>#REF!</v>
      </c>
      <c r="GE53" s="12" t="e">
        <f>#REF!</f>
        <v>#REF!</v>
      </c>
      <c r="GF53" s="12" t="e">
        <f>#REF!</f>
        <v>#REF!</v>
      </c>
      <c r="GG53" s="12" t="e">
        <f>#REF!</f>
        <v>#REF!</v>
      </c>
      <c r="GH53" s="12" t="e">
        <f>#REF!</f>
        <v>#REF!</v>
      </c>
      <c r="GJ53" s="11" t="e">
        <f>#REF!</f>
        <v>#REF!</v>
      </c>
      <c r="GK53" s="12" t="e">
        <f>#REF!</f>
        <v>#REF!</v>
      </c>
      <c r="GL53" s="12" t="e">
        <f>#REF!</f>
        <v>#REF!</v>
      </c>
      <c r="GM53" s="12" t="e">
        <f>#REF!</f>
        <v>#REF!</v>
      </c>
      <c r="GN53" s="12" t="e">
        <f>#REF!</f>
        <v>#REF!</v>
      </c>
      <c r="GO53" s="12" t="e">
        <f>#REF!</f>
        <v>#REF!</v>
      </c>
      <c r="GP53" s="12" t="e">
        <f>#REF!</f>
        <v>#REF!</v>
      </c>
      <c r="GQ53" s="12" t="e">
        <f>#REF!</f>
        <v>#REF!</v>
      </c>
      <c r="GR53" s="12" t="e">
        <f>#REF!</f>
        <v>#REF!</v>
      </c>
      <c r="GS53" s="12" t="e">
        <f>#REF!</f>
        <v>#REF!</v>
      </c>
      <c r="GT53" s="12" t="e">
        <f>#REF!</f>
        <v>#REF!</v>
      </c>
      <c r="GU53" s="12" t="e">
        <f>#REF!</f>
        <v>#REF!</v>
      </c>
      <c r="GV53" s="12" t="e">
        <f>#REF!</f>
        <v>#REF!</v>
      </c>
      <c r="GW53" s="12" t="e">
        <f>#REF!</f>
        <v>#REF!</v>
      </c>
      <c r="GX53" s="12" t="e">
        <f>#REF!</f>
        <v>#REF!</v>
      </c>
      <c r="GY53" s="12" t="e">
        <f>#REF!</f>
        <v>#REF!</v>
      </c>
      <c r="GZ53" s="12" t="e">
        <f>#REF!</f>
        <v>#REF!</v>
      </c>
      <c r="HA53" s="12" t="e">
        <f>#REF!</f>
        <v>#REF!</v>
      </c>
      <c r="HC53" s="11" t="e">
        <f>#REF!</f>
        <v>#REF!</v>
      </c>
      <c r="HD53" s="12" t="e">
        <f>#REF!</f>
        <v>#REF!</v>
      </c>
      <c r="HE53" s="12" t="e">
        <f>#REF!</f>
        <v>#REF!</v>
      </c>
      <c r="HF53" s="12" t="e">
        <f>#REF!</f>
        <v>#REF!</v>
      </c>
      <c r="HG53" s="12" t="e">
        <f>#REF!</f>
        <v>#REF!</v>
      </c>
      <c r="HH53" s="12" t="e">
        <f>#REF!</f>
        <v>#REF!</v>
      </c>
      <c r="HI53" s="12" t="e">
        <f>#REF!</f>
        <v>#REF!</v>
      </c>
      <c r="HJ53" s="12" t="e">
        <f>#REF!</f>
        <v>#REF!</v>
      </c>
      <c r="HK53" s="12" t="e">
        <f>#REF!</f>
        <v>#REF!</v>
      </c>
      <c r="HL53" s="12" t="e">
        <f>#REF!</f>
        <v>#REF!</v>
      </c>
      <c r="HM53" s="12" t="e">
        <f>#REF!</f>
        <v>#REF!</v>
      </c>
      <c r="HN53" s="12" t="e">
        <f>#REF!</f>
        <v>#REF!</v>
      </c>
      <c r="HO53" s="12" t="e">
        <f>#REF!</f>
        <v>#REF!</v>
      </c>
      <c r="HP53" s="12" t="e">
        <f>#REF!</f>
        <v>#REF!</v>
      </c>
      <c r="HQ53" s="12" t="e">
        <f>#REF!</f>
        <v>#REF!</v>
      </c>
      <c r="HR53" s="12" t="e">
        <f>#REF!</f>
        <v>#REF!</v>
      </c>
      <c r="HS53" s="12" t="e">
        <f>#REF!</f>
        <v>#REF!</v>
      </c>
      <c r="HT53" s="12" t="e">
        <f>#REF!</f>
        <v>#REF!</v>
      </c>
      <c r="HV53" s="11" t="e">
        <f>#REF!</f>
        <v>#REF!</v>
      </c>
      <c r="HW53" s="12" t="e">
        <f>#REF!</f>
        <v>#REF!</v>
      </c>
      <c r="HX53" s="12" t="e">
        <f>#REF!</f>
        <v>#REF!</v>
      </c>
      <c r="HY53" s="12" t="e">
        <f>#REF!</f>
        <v>#REF!</v>
      </c>
      <c r="HZ53" s="12" t="e">
        <f>#REF!</f>
        <v>#REF!</v>
      </c>
      <c r="IA53" s="12" t="e">
        <f>#REF!</f>
        <v>#REF!</v>
      </c>
      <c r="IB53" s="12" t="e">
        <f>#REF!</f>
        <v>#REF!</v>
      </c>
      <c r="IC53" s="12" t="e">
        <f>#REF!</f>
        <v>#REF!</v>
      </c>
      <c r="ID53" s="12" t="e">
        <f>#REF!</f>
        <v>#REF!</v>
      </c>
      <c r="IE53" s="12" t="e">
        <f>#REF!</f>
        <v>#REF!</v>
      </c>
      <c r="IF53" s="12" t="e">
        <f>#REF!</f>
        <v>#REF!</v>
      </c>
      <c r="IG53" s="12" t="e">
        <f>#REF!</f>
        <v>#REF!</v>
      </c>
      <c r="IH53" s="12" t="e">
        <f>#REF!</f>
        <v>#REF!</v>
      </c>
      <c r="II53" s="12" t="e">
        <f>#REF!</f>
        <v>#REF!</v>
      </c>
      <c r="IJ53" s="12" t="e">
        <f>#REF!</f>
        <v>#REF!</v>
      </c>
      <c r="IK53" s="12" t="e">
        <f>#REF!</f>
        <v>#REF!</v>
      </c>
      <c r="IL53" s="12" t="e">
        <f>#REF!</f>
        <v>#REF!</v>
      </c>
      <c r="IM53" s="12" t="e">
        <f>#REF!</f>
        <v>#REF!</v>
      </c>
      <c r="IO53" s="11" t="e">
        <f>#REF!</f>
        <v>#REF!</v>
      </c>
      <c r="IP53" s="12" t="e">
        <f>#REF!</f>
        <v>#REF!</v>
      </c>
      <c r="IQ53" s="12" t="e">
        <f>#REF!</f>
        <v>#REF!</v>
      </c>
      <c r="IR53" s="12" t="e">
        <f>#REF!</f>
        <v>#REF!</v>
      </c>
      <c r="IS53" s="12" t="e">
        <f>#REF!</f>
        <v>#REF!</v>
      </c>
      <c r="IT53" s="12" t="e">
        <f>#REF!</f>
        <v>#REF!</v>
      </c>
      <c r="IU53" s="12" t="e">
        <f>#REF!</f>
        <v>#REF!</v>
      </c>
      <c r="IV53" s="12" t="e">
        <f>#REF!</f>
        <v>#REF!</v>
      </c>
      <c r="IW53" s="12" t="e">
        <f>#REF!</f>
        <v>#REF!</v>
      </c>
      <c r="IX53" s="12" t="e">
        <f>#REF!</f>
        <v>#REF!</v>
      </c>
      <c r="IY53" s="12" t="e">
        <f>#REF!</f>
        <v>#REF!</v>
      </c>
      <c r="IZ53" s="12" t="e">
        <f>#REF!</f>
        <v>#REF!</v>
      </c>
      <c r="JA53" s="12" t="e">
        <f>#REF!</f>
        <v>#REF!</v>
      </c>
      <c r="JB53" s="12" t="e">
        <f>#REF!</f>
        <v>#REF!</v>
      </c>
      <c r="JC53" s="12" t="e">
        <f>#REF!</f>
        <v>#REF!</v>
      </c>
      <c r="JD53" s="12" t="e">
        <f>#REF!</f>
        <v>#REF!</v>
      </c>
      <c r="JE53" s="12" t="e">
        <f>#REF!</f>
        <v>#REF!</v>
      </c>
      <c r="JF53" s="12" t="e">
        <f>#REF!</f>
        <v>#REF!</v>
      </c>
      <c r="JH53" s="11" t="e">
        <f>#REF!</f>
        <v>#REF!</v>
      </c>
      <c r="JI53" s="12" t="e">
        <f>#REF!</f>
        <v>#REF!</v>
      </c>
      <c r="JJ53" s="12" t="e">
        <f>#REF!</f>
        <v>#REF!</v>
      </c>
      <c r="JK53" s="12" t="e">
        <f>#REF!</f>
        <v>#REF!</v>
      </c>
      <c r="JL53" s="12" t="e">
        <f>#REF!</f>
        <v>#REF!</v>
      </c>
      <c r="JM53" s="12" t="e">
        <f>#REF!</f>
        <v>#REF!</v>
      </c>
      <c r="JN53" s="12" t="e">
        <f>#REF!</f>
        <v>#REF!</v>
      </c>
      <c r="JO53" s="12" t="e">
        <f>#REF!</f>
        <v>#REF!</v>
      </c>
      <c r="JP53" s="12" t="e">
        <f>#REF!</f>
        <v>#REF!</v>
      </c>
      <c r="JQ53" s="12" t="e">
        <f>#REF!</f>
        <v>#REF!</v>
      </c>
      <c r="JR53" s="12" t="e">
        <f>#REF!</f>
        <v>#REF!</v>
      </c>
      <c r="JS53" s="12" t="e">
        <f>#REF!</f>
        <v>#REF!</v>
      </c>
      <c r="JT53" s="12" t="e">
        <f>#REF!</f>
        <v>#REF!</v>
      </c>
      <c r="JU53" s="12" t="e">
        <f>#REF!</f>
        <v>#REF!</v>
      </c>
      <c r="JV53" s="12" t="e">
        <f>#REF!</f>
        <v>#REF!</v>
      </c>
      <c r="JW53" s="12" t="e">
        <f>#REF!</f>
        <v>#REF!</v>
      </c>
      <c r="JX53" s="12" t="e">
        <f>#REF!</f>
        <v>#REF!</v>
      </c>
      <c r="JY53" s="12" t="e">
        <f>#REF!</f>
        <v>#REF!</v>
      </c>
    </row>
    <row r="54" spans="2:285" x14ac:dyDescent="0.25">
      <c r="B54" s="11" t="e">
        <f>#REF!</f>
        <v>#REF!</v>
      </c>
      <c r="C54" s="12" t="e">
        <f>#REF!</f>
        <v>#REF!</v>
      </c>
      <c r="D54" s="12" t="e">
        <f>#REF!</f>
        <v>#REF!</v>
      </c>
      <c r="E54" s="12" t="e">
        <f>#REF!</f>
        <v>#REF!</v>
      </c>
      <c r="F54" s="12" t="e">
        <f>#REF!</f>
        <v>#REF!</v>
      </c>
      <c r="G54" s="12" t="e">
        <f>#REF!</f>
        <v>#REF!</v>
      </c>
      <c r="H54" s="12" t="e">
        <f>#REF!</f>
        <v>#REF!</v>
      </c>
      <c r="I54" s="12" t="e">
        <f>#REF!</f>
        <v>#REF!</v>
      </c>
      <c r="J54" s="12" t="e">
        <f>#REF!</f>
        <v>#REF!</v>
      </c>
      <c r="K54" s="12" t="e">
        <f>#REF!</f>
        <v>#REF!</v>
      </c>
      <c r="L54" s="12" t="e">
        <f>#REF!</f>
        <v>#REF!</v>
      </c>
      <c r="M54" s="12" t="e">
        <f>#REF!</f>
        <v>#REF!</v>
      </c>
      <c r="N54" s="12" t="e">
        <f>#REF!</f>
        <v>#REF!</v>
      </c>
      <c r="O54" s="12" t="e">
        <f>#REF!</f>
        <v>#REF!</v>
      </c>
      <c r="P54" s="12" t="e">
        <f>#REF!</f>
        <v>#REF!</v>
      </c>
      <c r="Q54" s="12" t="e">
        <f>#REF!</f>
        <v>#REF!</v>
      </c>
      <c r="R54" s="12" t="e">
        <f>#REF!</f>
        <v>#REF!</v>
      </c>
      <c r="S54" s="12" t="e">
        <f>#REF!</f>
        <v>#REF!</v>
      </c>
      <c r="U54" s="11" t="e">
        <f>#REF!</f>
        <v>#REF!</v>
      </c>
      <c r="V54" s="12" t="e">
        <f>#REF!</f>
        <v>#REF!</v>
      </c>
      <c r="W54" s="12" t="e">
        <f>#REF!</f>
        <v>#REF!</v>
      </c>
      <c r="X54" s="12" t="e">
        <f>#REF!</f>
        <v>#REF!</v>
      </c>
      <c r="Y54" s="12" t="e">
        <f>#REF!</f>
        <v>#REF!</v>
      </c>
      <c r="Z54" s="12" t="e">
        <f>#REF!</f>
        <v>#REF!</v>
      </c>
      <c r="AA54" s="12" t="e">
        <f>#REF!</f>
        <v>#REF!</v>
      </c>
      <c r="AB54" s="12" t="e">
        <f>#REF!</f>
        <v>#REF!</v>
      </c>
      <c r="AC54" s="12" t="e">
        <f>#REF!</f>
        <v>#REF!</v>
      </c>
      <c r="AD54" s="12" t="e">
        <f>#REF!</f>
        <v>#REF!</v>
      </c>
      <c r="AE54" s="12" t="e">
        <f>#REF!</f>
        <v>#REF!</v>
      </c>
      <c r="AF54" s="12" t="e">
        <f>#REF!</f>
        <v>#REF!</v>
      </c>
      <c r="AG54" s="12" t="e">
        <f>#REF!</f>
        <v>#REF!</v>
      </c>
      <c r="AH54" s="12" t="e">
        <f>#REF!</f>
        <v>#REF!</v>
      </c>
      <c r="AI54" s="12" t="e">
        <f>#REF!</f>
        <v>#REF!</v>
      </c>
      <c r="AJ54" s="12" t="e">
        <f>#REF!</f>
        <v>#REF!</v>
      </c>
      <c r="AK54" s="12" t="e">
        <f>#REF!</f>
        <v>#REF!</v>
      </c>
      <c r="AL54" s="12" t="e">
        <f>#REF!</f>
        <v>#REF!</v>
      </c>
      <c r="AN54" s="11" t="e">
        <f>#REF!</f>
        <v>#REF!</v>
      </c>
      <c r="AO54" s="12" t="e">
        <f>#REF!</f>
        <v>#REF!</v>
      </c>
      <c r="AP54" s="12" t="e">
        <f>#REF!</f>
        <v>#REF!</v>
      </c>
      <c r="AQ54" s="12" t="e">
        <f>#REF!</f>
        <v>#REF!</v>
      </c>
      <c r="AR54" s="12" t="e">
        <f>#REF!</f>
        <v>#REF!</v>
      </c>
      <c r="AS54" s="12" t="e">
        <f>#REF!</f>
        <v>#REF!</v>
      </c>
      <c r="AT54" s="12" t="e">
        <f>#REF!</f>
        <v>#REF!</v>
      </c>
      <c r="AU54" s="12" t="e">
        <f>#REF!</f>
        <v>#REF!</v>
      </c>
      <c r="AV54" s="12" t="e">
        <f>#REF!</f>
        <v>#REF!</v>
      </c>
      <c r="AW54" s="12" t="e">
        <f>#REF!</f>
        <v>#REF!</v>
      </c>
      <c r="AX54" s="12" t="e">
        <f>#REF!</f>
        <v>#REF!</v>
      </c>
      <c r="AY54" s="12" t="e">
        <f>#REF!</f>
        <v>#REF!</v>
      </c>
      <c r="AZ54" s="12" t="e">
        <f>#REF!</f>
        <v>#REF!</v>
      </c>
      <c r="BA54" s="12" t="e">
        <f>#REF!</f>
        <v>#REF!</v>
      </c>
      <c r="BB54" s="12" t="e">
        <f>#REF!</f>
        <v>#REF!</v>
      </c>
      <c r="BC54" s="12" t="e">
        <f>#REF!</f>
        <v>#REF!</v>
      </c>
      <c r="BD54" s="12" t="e">
        <f>#REF!</f>
        <v>#REF!</v>
      </c>
      <c r="BE54" s="12" t="e">
        <f>#REF!</f>
        <v>#REF!</v>
      </c>
      <c r="BG54" s="11" t="e">
        <f>#REF!</f>
        <v>#REF!</v>
      </c>
      <c r="BH54" s="12" t="e">
        <f>#REF!</f>
        <v>#REF!</v>
      </c>
      <c r="BI54" s="12" t="e">
        <f>#REF!</f>
        <v>#REF!</v>
      </c>
      <c r="BJ54" s="12" t="e">
        <f>#REF!</f>
        <v>#REF!</v>
      </c>
      <c r="BK54" s="12" t="e">
        <f>#REF!</f>
        <v>#REF!</v>
      </c>
      <c r="BL54" s="12" t="e">
        <f>#REF!</f>
        <v>#REF!</v>
      </c>
      <c r="BM54" s="12" t="e">
        <f>#REF!</f>
        <v>#REF!</v>
      </c>
      <c r="BN54" s="12" t="e">
        <f>#REF!</f>
        <v>#REF!</v>
      </c>
      <c r="BO54" s="12" t="e">
        <f>#REF!</f>
        <v>#REF!</v>
      </c>
      <c r="BP54" s="12" t="e">
        <f>#REF!</f>
        <v>#REF!</v>
      </c>
      <c r="BQ54" s="12" t="e">
        <f>#REF!</f>
        <v>#REF!</v>
      </c>
      <c r="BR54" s="12" t="e">
        <f>#REF!</f>
        <v>#REF!</v>
      </c>
      <c r="BS54" s="12" t="e">
        <f>#REF!</f>
        <v>#REF!</v>
      </c>
      <c r="BT54" s="12" t="e">
        <f>#REF!</f>
        <v>#REF!</v>
      </c>
      <c r="BU54" s="12" t="e">
        <f>#REF!</f>
        <v>#REF!</v>
      </c>
      <c r="BV54" s="12" t="e">
        <f>#REF!</f>
        <v>#REF!</v>
      </c>
      <c r="BW54" s="12" t="e">
        <f>#REF!</f>
        <v>#REF!</v>
      </c>
      <c r="BX54" s="12" t="e">
        <f>#REF!</f>
        <v>#REF!</v>
      </c>
      <c r="BZ54" s="11" t="e">
        <f>#REF!</f>
        <v>#REF!</v>
      </c>
      <c r="CA54" s="12" t="e">
        <f>#REF!</f>
        <v>#REF!</v>
      </c>
      <c r="CB54" s="12" t="e">
        <f>#REF!</f>
        <v>#REF!</v>
      </c>
      <c r="CC54" s="12" t="e">
        <f>#REF!</f>
        <v>#REF!</v>
      </c>
      <c r="CD54" s="12" t="e">
        <f>#REF!</f>
        <v>#REF!</v>
      </c>
      <c r="CE54" s="12" t="e">
        <f>#REF!</f>
        <v>#REF!</v>
      </c>
      <c r="CF54" s="12" t="e">
        <f>#REF!</f>
        <v>#REF!</v>
      </c>
      <c r="CG54" s="12" t="e">
        <f>#REF!</f>
        <v>#REF!</v>
      </c>
      <c r="CH54" s="12" t="e">
        <f>#REF!</f>
        <v>#REF!</v>
      </c>
      <c r="CI54" s="12" t="e">
        <f>#REF!</f>
        <v>#REF!</v>
      </c>
      <c r="CJ54" s="12" t="e">
        <f>#REF!</f>
        <v>#REF!</v>
      </c>
      <c r="CK54" s="12" t="e">
        <f>#REF!</f>
        <v>#REF!</v>
      </c>
      <c r="CL54" s="12" t="e">
        <f>#REF!</f>
        <v>#REF!</v>
      </c>
      <c r="CM54" s="12" t="e">
        <f>#REF!</f>
        <v>#REF!</v>
      </c>
      <c r="CN54" s="12" t="e">
        <f>#REF!</f>
        <v>#REF!</v>
      </c>
      <c r="CO54" s="12" t="e">
        <f>#REF!</f>
        <v>#REF!</v>
      </c>
      <c r="CP54" s="12" t="e">
        <f>#REF!</f>
        <v>#REF!</v>
      </c>
      <c r="CQ54" s="12" t="e">
        <f>#REF!</f>
        <v>#REF!</v>
      </c>
      <c r="CS54" s="11" t="e">
        <f>#REF!</f>
        <v>#REF!</v>
      </c>
      <c r="CT54" s="12" t="e">
        <f>#REF!</f>
        <v>#REF!</v>
      </c>
      <c r="CU54" s="12" t="e">
        <f>#REF!</f>
        <v>#REF!</v>
      </c>
      <c r="CV54" s="12" t="e">
        <f>#REF!</f>
        <v>#REF!</v>
      </c>
      <c r="CW54" s="12" t="e">
        <f>#REF!</f>
        <v>#REF!</v>
      </c>
      <c r="CX54" s="12" t="e">
        <f>#REF!</f>
        <v>#REF!</v>
      </c>
      <c r="CY54" s="12" t="e">
        <f>#REF!</f>
        <v>#REF!</v>
      </c>
      <c r="CZ54" s="12" t="e">
        <f>#REF!</f>
        <v>#REF!</v>
      </c>
      <c r="DA54" s="12" t="e">
        <f>#REF!</f>
        <v>#REF!</v>
      </c>
      <c r="DB54" s="12" t="e">
        <f>#REF!</f>
        <v>#REF!</v>
      </c>
      <c r="DC54" s="12" t="e">
        <f>#REF!</f>
        <v>#REF!</v>
      </c>
      <c r="DD54" s="12" t="e">
        <f>#REF!</f>
        <v>#REF!</v>
      </c>
      <c r="DE54" s="12" t="e">
        <f>#REF!</f>
        <v>#REF!</v>
      </c>
      <c r="DF54" s="12" t="e">
        <f>#REF!</f>
        <v>#REF!</v>
      </c>
      <c r="DG54" s="12" t="e">
        <f>#REF!</f>
        <v>#REF!</v>
      </c>
      <c r="DH54" s="12" t="e">
        <f>#REF!</f>
        <v>#REF!</v>
      </c>
      <c r="DI54" s="12" t="e">
        <f>#REF!</f>
        <v>#REF!</v>
      </c>
      <c r="DJ54" s="12" t="e">
        <f>#REF!</f>
        <v>#REF!</v>
      </c>
      <c r="DL54" s="11" t="e">
        <f>#REF!</f>
        <v>#REF!</v>
      </c>
      <c r="DM54" s="12" t="e">
        <f>#REF!</f>
        <v>#REF!</v>
      </c>
      <c r="DN54" s="12" t="e">
        <f>#REF!</f>
        <v>#REF!</v>
      </c>
      <c r="DO54" s="12" t="e">
        <f>#REF!</f>
        <v>#REF!</v>
      </c>
      <c r="DP54" s="12" t="e">
        <f>#REF!</f>
        <v>#REF!</v>
      </c>
      <c r="DQ54" s="12" t="e">
        <f>#REF!</f>
        <v>#REF!</v>
      </c>
      <c r="DR54" s="12" t="e">
        <f>#REF!</f>
        <v>#REF!</v>
      </c>
      <c r="DS54" s="12" t="e">
        <f>#REF!</f>
        <v>#REF!</v>
      </c>
      <c r="DT54" s="12" t="e">
        <f>#REF!</f>
        <v>#REF!</v>
      </c>
      <c r="DU54" s="12" t="e">
        <f>#REF!</f>
        <v>#REF!</v>
      </c>
      <c r="DV54" s="12" t="e">
        <f>#REF!</f>
        <v>#REF!</v>
      </c>
      <c r="DW54" s="12" t="e">
        <f>#REF!</f>
        <v>#REF!</v>
      </c>
      <c r="DX54" s="12" t="e">
        <f>#REF!</f>
        <v>#REF!</v>
      </c>
      <c r="DY54" s="12" t="e">
        <f>#REF!</f>
        <v>#REF!</v>
      </c>
      <c r="DZ54" s="12" t="e">
        <f>#REF!</f>
        <v>#REF!</v>
      </c>
      <c r="EA54" s="12" t="e">
        <f>#REF!</f>
        <v>#REF!</v>
      </c>
      <c r="EB54" s="12" t="e">
        <f>#REF!</f>
        <v>#REF!</v>
      </c>
      <c r="EC54" s="12" t="e">
        <f>#REF!</f>
        <v>#REF!</v>
      </c>
      <c r="EE54" s="11" t="e">
        <f>#REF!</f>
        <v>#REF!</v>
      </c>
      <c r="EF54" s="12" t="e">
        <f>#REF!</f>
        <v>#REF!</v>
      </c>
      <c r="EG54" s="12" t="e">
        <f>#REF!</f>
        <v>#REF!</v>
      </c>
      <c r="EH54" s="12" t="e">
        <f>#REF!</f>
        <v>#REF!</v>
      </c>
      <c r="EI54" s="12" t="e">
        <f>#REF!</f>
        <v>#REF!</v>
      </c>
      <c r="EJ54" s="12" t="e">
        <f>#REF!</f>
        <v>#REF!</v>
      </c>
      <c r="EK54" s="12" t="e">
        <f>#REF!</f>
        <v>#REF!</v>
      </c>
      <c r="EL54" s="12" t="e">
        <f>#REF!</f>
        <v>#REF!</v>
      </c>
      <c r="EM54" s="12" t="e">
        <f>#REF!</f>
        <v>#REF!</v>
      </c>
      <c r="EN54" s="12" t="e">
        <f>#REF!</f>
        <v>#REF!</v>
      </c>
      <c r="EO54" s="12" t="e">
        <f>#REF!</f>
        <v>#REF!</v>
      </c>
      <c r="EP54" s="12" t="e">
        <f>#REF!</f>
        <v>#REF!</v>
      </c>
      <c r="EQ54" s="12" t="e">
        <f>#REF!</f>
        <v>#REF!</v>
      </c>
      <c r="ER54" s="12" t="e">
        <f>#REF!</f>
        <v>#REF!</v>
      </c>
      <c r="ES54" s="12" t="e">
        <f>#REF!</f>
        <v>#REF!</v>
      </c>
      <c r="ET54" s="12" t="e">
        <f>#REF!</f>
        <v>#REF!</v>
      </c>
      <c r="EU54" s="12" t="e">
        <f>#REF!</f>
        <v>#REF!</v>
      </c>
      <c r="EV54" s="12" t="e">
        <f>#REF!</f>
        <v>#REF!</v>
      </c>
      <c r="EX54" s="11" t="e">
        <f>#REF!</f>
        <v>#REF!</v>
      </c>
      <c r="EY54" s="12" t="e">
        <f>#REF!</f>
        <v>#REF!</v>
      </c>
      <c r="EZ54" s="12" t="e">
        <f>#REF!</f>
        <v>#REF!</v>
      </c>
      <c r="FA54" s="12" t="e">
        <f>#REF!</f>
        <v>#REF!</v>
      </c>
      <c r="FB54" s="12" t="e">
        <f>#REF!</f>
        <v>#REF!</v>
      </c>
      <c r="FC54" s="12" t="e">
        <f>#REF!</f>
        <v>#REF!</v>
      </c>
      <c r="FD54" s="12" t="e">
        <f>#REF!</f>
        <v>#REF!</v>
      </c>
      <c r="FE54" s="12" t="e">
        <f>#REF!</f>
        <v>#REF!</v>
      </c>
      <c r="FF54" s="12" t="e">
        <f>#REF!</f>
        <v>#REF!</v>
      </c>
      <c r="FG54" s="12" t="e">
        <f>#REF!</f>
        <v>#REF!</v>
      </c>
      <c r="FH54" s="12" t="e">
        <f>#REF!</f>
        <v>#REF!</v>
      </c>
      <c r="FI54" s="12" t="e">
        <f>#REF!</f>
        <v>#REF!</v>
      </c>
      <c r="FJ54" s="12" t="e">
        <f>#REF!</f>
        <v>#REF!</v>
      </c>
      <c r="FK54" s="12" t="e">
        <f>#REF!</f>
        <v>#REF!</v>
      </c>
      <c r="FL54" s="12" t="e">
        <f>#REF!</f>
        <v>#REF!</v>
      </c>
      <c r="FM54" s="12" t="e">
        <f>#REF!</f>
        <v>#REF!</v>
      </c>
      <c r="FN54" s="12" t="e">
        <f>#REF!</f>
        <v>#REF!</v>
      </c>
      <c r="FO54" s="12" t="e">
        <f>#REF!</f>
        <v>#REF!</v>
      </c>
      <c r="FQ54" s="11" t="e">
        <f>#REF!</f>
        <v>#REF!</v>
      </c>
      <c r="FR54" s="12" t="e">
        <f>#REF!</f>
        <v>#REF!</v>
      </c>
      <c r="FS54" s="12" t="e">
        <f>#REF!</f>
        <v>#REF!</v>
      </c>
      <c r="FT54" s="12" t="e">
        <f>#REF!</f>
        <v>#REF!</v>
      </c>
      <c r="FU54" s="12" t="e">
        <f>#REF!</f>
        <v>#REF!</v>
      </c>
      <c r="FV54" s="12" t="e">
        <f>#REF!</f>
        <v>#REF!</v>
      </c>
      <c r="FW54" s="12" t="e">
        <f>#REF!</f>
        <v>#REF!</v>
      </c>
      <c r="FX54" s="12" t="e">
        <f>#REF!</f>
        <v>#REF!</v>
      </c>
      <c r="FY54" s="12" t="e">
        <f>#REF!</f>
        <v>#REF!</v>
      </c>
      <c r="FZ54" s="12" t="e">
        <f>#REF!</f>
        <v>#REF!</v>
      </c>
      <c r="GA54" s="12" t="e">
        <f>#REF!</f>
        <v>#REF!</v>
      </c>
      <c r="GB54" s="12" t="e">
        <f>#REF!</f>
        <v>#REF!</v>
      </c>
      <c r="GC54" s="12" t="e">
        <f>#REF!</f>
        <v>#REF!</v>
      </c>
      <c r="GD54" s="12" t="e">
        <f>#REF!</f>
        <v>#REF!</v>
      </c>
      <c r="GE54" s="12" t="e">
        <f>#REF!</f>
        <v>#REF!</v>
      </c>
      <c r="GF54" s="12" t="e">
        <f>#REF!</f>
        <v>#REF!</v>
      </c>
      <c r="GG54" s="12" t="e">
        <f>#REF!</f>
        <v>#REF!</v>
      </c>
      <c r="GH54" s="12" t="e">
        <f>#REF!</f>
        <v>#REF!</v>
      </c>
      <c r="GJ54" s="11" t="e">
        <f>#REF!</f>
        <v>#REF!</v>
      </c>
      <c r="GK54" s="12" t="e">
        <f>#REF!</f>
        <v>#REF!</v>
      </c>
      <c r="GL54" s="12" t="e">
        <f>#REF!</f>
        <v>#REF!</v>
      </c>
      <c r="GM54" s="12" t="e">
        <f>#REF!</f>
        <v>#REF!</v>
      </c>
      <c r="GN54" s="12" t="e">
        <f>#REF!</f>
        <v>#REF!</v>
      </c>
      <c r="GO54" s="12" t="e">
        <f>#REF!</f>
        <v>#REF!</v>
      </c>
      <c r="GP54" s="12" t="e">
        <f>#REF!</f>
        <v>#REF!</v>
      </c>
      <c r="GQ54" s="12" t="e">
        <f>#REF!</f>
        <v>#REF!</v>
      </c>
      <c r="GR54" s="12" t="e">
        <f>#REF!</f>
        <v>#REF!</v>
      </c>
      <c r="GS54" s="12" t="e">
        <f>#REF!</f>
        <v>#REF!</v>
      </c>
      <c r="GT54" s="12" t="e">
        <f>#REF!</f>
        <v>#REF!</v>
      </c>
      <c r="GU54" s="12" t="e">
        <f>#REF!</f>
        <v>#REF!</v>
      </c>
      <c r="GV54" s="12" t="e">
        <f>#REF!</f>
        <v>#REF!</v>
      </c>
      <c r="GW54" s="12" t="e">
        <f>#REF!</f>
        <v>#REF!</v>
      </c>
      <c r="GX54" s="12" t="e">
        <f>#REF!</f>
        <v>#REF!</v>
      </c>
      <c r="GY54" s="12" t="e">
        <f>#REF!</f>
        <v>#REF!</v>
      </c>
      <c r="GZ54" s="12" t="e">
        <f>#REF!</f>
        <v>#REF!</v>
      </c>
      <c r="HA54" s="12" t="e">
        <f>#REF!</f>
        <v>#REF!</v>
      </c>
      <c r="HC54" s="11" t="e">
        <f>#REF!</f>
        <v>#REF!</v>
      </c>
      <c r="HD54" s="12" t="e">
        <f>#REF!</f>
        <v>#REF!</v>
      </c>
      <c r="HE54" s="12" t="e">
        <f>#REF!</f>
        <v>#REF!</v>
      </c>
      <c r="HF54" s="12" t="e">
        <f>#REF!</f>
        <v>#REF!</v>
      </c>
      <c r="HG54" s="12" t="e">
        <f>#REF!</f>
        <v>#REF!</v>
      </c>
      <c r="HH54" s="12" t="e">
        <f>#REF!</f>
        <v>#REF!</v>
      </c>
      <c r="HI54" s="12" t="e">
        <f>#REF!</f>
        <v>#REF!</v>
      </c>
      <c r="HJ54" s="12" t="e">
        <f>#REF!</f>
        <v>#REF!</v>
      </c>
      <c r="HK54" s="12" t="e">
        <f>#REF!</f>
        <v>#REF!</v>
      </c>
      <c r="HL54" s="12" t="e">
        <f>#REF!</f>
        <v>#REF!</v>
      </c>
      <c r="HM54" s="12" t="e">
        <f>#REF!</f>
        <v>#REF!</v>
      </c>
      <c r="HN54" s="12" t="e">
        <f>#REF!</f>
        <v>#REF!</v>
      </c>
      <c r="HO54" s="12" t="e">
        <f>#REF!</f>
        <v>#REF!</v>
      </c>
      <c r="HP54" s="12" t="e">
        <f>#REF!</f>
        <v>#REF!</v>
      </c>
      <c r="HQ54" s="12" t="e">
        <f>#REF!</f>
        <v>#REF!</v>
      </c>
      <c r="HR54" s="12" t="e">
        <f>#REF!</f>
        <v>#REF!</v>
      </c>
      <c r="HS54" s="12" t="e">
        <f>#REF!</f>
        <v>#REF!</v>
      </c>
      <c r="HT54" s="12" t="e">
        <f>#REF!</f>
        <v>#REF!</v>
      </c>
      <c r="HV54" s="11" t="e">
        <f>#REF!</f>
        <v>#REF!</v>
      </c>
      <c r="HW54" s="12" t="e">
        <f>#REF!</f>
        <v>#REF!</v>
      </c>
      <c r="HX54" s="12" t="e">
        <f>#REF!</f>
        <v>#REF!</v>
      </c>
      <c r="HY54" s="12" t="e">
        <f>#REF!</f>
        <v>#REF!</v>
      </c>
      <c r="HZ54" s="12" t="e">
        <f>#REF!</f>
        <v>#REF!</v>
      </c>
      <c r="IA54" s="12" t="e">
        <f>#REF!</f>
        <v>#REF!</v>
      </c>
      <c r="IB54" s="12" t="e">
        <f>#REF!</f>
        <v>#REF!</v>
      </c>
      <c r="IC54" s="12" t="e">
        <f>#REF!</f>
        <v>#REF!</v>
      </c>
      <c r="ID54" s="12" t="e">
        <f>#REF!</f>
        <v>#REF!</v>
      </c>
      <c r="IE54" s="12" t="e">
        <f>#REF!</f>
        <v>#REF!</v>
      </c>
      <c r="IF54" s="12" t="e">
        <f>#REF!</f>
        <v>#REF!</v>
      </c>
      <c r="IG54" s="12" t="e">
        <f>#REF!</f>
        <v>#REF!</v>
      </c>
      <c r="IH54" s="12" t="e">
        <f>#REF!</f>
        <v>#REF!</v>
      </c>
      <c r="II54" s="12" t="e">
        <f>#REF!</f>
        <v>#REF!</v>
      </c>
      <c r="IJ54" s="12" t="e">
        <f>#REF!</f>
        <v>#REF!</v>
      </c>
      <c r="IK54" s="12" t="e">
        <f>#REF!</f>
        <v>#REF!</v>
      </c>
      <c r="IL54" s="12" t="e">
        <f>#REF!</f>
        <v>#REF!</v>
      </c>
      <c r="IM54" s="12" t="e">
        <f>#REF!</f>
        <v>#REF!</v>
      </c>
      <c r="IO54" s="11" t="e">
        <f>#REF!</f>
        <v>#REF!</v>
      </c>
      <c r="IP54" s="12" t="e">
        <f>#REF!</f>
        <v>#REF!</v>
      </c>
      <c r="IQ54" s="12" t="e">
        <f>#REF!</f>
        <v>#REF!</v>
      </c>
      <c r="IR54" s="12" t="e">
        <f>#REF!</f>
        <v>#REF!</v>
      </c>
      <c r="IS54" s="12" t="e">
        <f>#REF!</f>
        <v>#REF!</v>
      </c>
      <c r="IT54" s="12" t="e">
        <f>#REF!</f>
        <v>#REF!</v>
      </c>
      <c r="IU54" s="12" t="e">
        <f>#REF!</f>
        <v>#REF!</v>
      </c>
      <c r="IV54" s="12" t="e">
        <f>#REF!</f>
        <v>#REF!</v>
      </c>
      <c r="IW54" s="12" t="e">
        <f>#REF!</f>
        <v>#REF!</v>
      </c>
      <c r="IX54" s="12" t="e">
        <f>#REF!</f>
        <v>#REF!</v>
      </c>
      <c r="IY54" s="12" t="e">
        <f>#REF!</f>
        <v>#REF!</v>
      </c>
      <c r="IZ54" s="12" t="e">
        <f>#REF!</f>
        <v>#REF!</v>
      </c>
      <c r="JA54" s="12" t="e">
        <f>#REF!</f>
        <v>#REF!</v>
      </c>
      <c r="JB54" s="12" t="e">
        <f>#REF!</f>
        <v>#REF!</v>
      </c>
      <c r="JC54" s="12" t="e">
        <f>#REF!</f>
        <v>#REF!</v>
      </c>
      <c r="JD54" s="12" t="e">
        <f>#REF!</f>
        <v>#REF!</v>
      </c>
      <c r="JE54" s="12" t="e">
        <f>#REF!</f>
        <v>#REF!</v>
      </c>
      <c r="JF54" s="12" t="e">
        <f>#REF!</f>
        <v>#REF!</v>
      </c>
      <c r="JH54" s="11" t="e">
        <f>#REF!</f>
        <v>#REF!</v>
      </c>
      <c r="JI54" s="12" t="e">
        <f>#REF!</f>
        <v>#REF!</v>
      </c>
      <c r="JJ54" s="12" t="e">
        <f>#REF!</f>
        <v>#REF!</v>
      </c>
      <c r="JK54" s="12" t="e">
        <f>#REF!</f>
        <v>#REF!</v>
      </c>
      <c r="JL54" s="12" t="e">
        <f>#REF!</f>
        <v>#REF!</v>
      </c>
      <c r="JM54" s="12" t="e">
        <f>#REF!</f>
        <v>#REF!</v>
      </c>
      <c r="JN54" s="12" t="e">
        <f>#REF!</f>
        <v>#REF!</v>
      </c>
      <c r="JO54" s="12" t="e">
        <f>#REF!</f>
        <v>#REF!</v>
      </c>
      <c r="JP54" s="12" t="e">
        <f>#REF!</f>
        <v>#REF!</v>
      </c>
      <c r="JQ54" s="12" t="e">
        <f>#REF!</f>
        <v>#REF!</v>
      </c>
      <c r="JR54" s="12" t="e">
        <f>#REF!</f>
        <v>#REF!</v>
      </c>
      <c r="JS54" s="12" t="e">
        <f>#REF!</f>
        <v>#REF!</v>
      </c>
      <c r="JT54" s="12" t="e">
        <f>#REF!</f>
        <v>#REF!</v>
      </c>
      <c r="JU54" s="12" t="e">
        <f>#REF!</f>
        <v>#REF!</v>
      </c>
      <c r="JV54" s="12" t="e">
        <f>#REF!</f>
        <v>#REF!</v>
      </c>
      <c r="JW54" s="12" t="e">
        <f>#REF!</f>
        <v>#REF!</v>
      </c>
      <c r="JX54" s="12" t="e">
        <f>#REF!</f>
        <v>#REF!</v>
      </c>
      <c r="JY54" s="12" t="e">
        <f>#REF!</f>
        <v>#REF!</v>
      </c>
    </row>
    <row r="55" spans="2:285" x14ac:dyDescent="0.25">
      <c r="B55" s="11" t="e">
        <f>#REF!</f>
        <v>#REF!</v>
      </c>
      <c r="C55" s="12" t="e">
        <f>#REF!</f>
        <v>#REF!</v>
      </c>
      <c r="D55" s="12" t="e">
        <f>#REF!</f>
        <v>#REF!</v>
      </c>
      <c r="E55" s="12" t="e">
        <f>#REF!</f>
        <v>#REF!</v>
      </c>
      <c r="F55" s="12" t="e">
        <f>#REF!</f>
        <v>#REF!</v>
      </c>
      <c r="G55" s="12" t="e">
        <f>#REF!</f>
        <v>#REF!</v>
      </c>
      <c r="H55" s="12" t="e">
        <f>#REF!</f>
        <v>#REF!</v>
      </c>
      <c r="I55" s="12" t="e">
        <f>#REF!</f>
        <v>#REF!</v>
      </c>
      <c r="J55" s="12" t="e">
        <f>#REF!</f>
        <v>#REF!</v>
      </c>
      <c r="K55" s="12" t="e">
        <f>#REF!</f>
        <v>#REF!</v>
      </c>
      <c r="L55" s="12" t="e">
        <f>#REF!</f>
        <v>#REF!</v>
      </c>
      <c r="M55" s="12" t="e">
        <f>#REF!</f>
        <v>#REF!</v>
      </c>
      <c r="N55" s="12" t="e">
        <f>#REF!</f>
        <v>#REF!</v>
      </c>
      <c r="O55" s="12" t="e">
        <f>#REF!</f>
        <v>#REF!</v>
      </c>
      <c r="P55" s="12" t="e">
        <f>#REF!</f>
        <v>#REF!</v>
      </c>
      <c r="Q55" s="12" t="e">
        <f>#REF!</f>
        <v>#REF!</v>
      </c>
      <c r="R55" s="12" t="e">
        <f>#REF!</f>
        <v>#REF!</v>
      </c>
      <c r="S55" s="12" t="e">
        <f>#REF!</f>
        <v>#REF!</v>
      </c>
      <c r="U55" s="11" t="e">
        <f>#REF!</f>
        <v>#REF!</v>
      </c>
      <c r="V55" s="12" t="e">
        <f>#REF!</f>
        <v>#REF!</v>
      </c>
      <c r="W55" s="12" t="e">
        <f>#REF!</f>
        <v>#REF!</v>
      </c>
      <c r="X55" s="12" t="e">
        <f>#REF!</f>
        <v>#REF!</v>
      </c>
      <c r="Y55" s="12" t="e">
        <f>#REF!</f>
        <v>#REF!</v>
      </c>
      <c r="Z55" s="12" t="e">
        <f>#REF!</f>
        <v>#REF!</v>
      </c>
      <c r="AA55" s="12" t="e">
        <f>#REF!</f>
        <v>#REF!</v>
      </c>
      <c r="AB55" s="12" t="e">
        <f>#REF!</f>
        <v>#REF!</v>
      </c>
      <c r="AC55" s="12" t="e">
        <f>#REF!</f>
        <v>#REF!</v>
      </c>
      <c r="AD55" s="12" t="e">
        <f>#REF!</f>
        <v>#REF!</v>
      </c>
      <c r="AE55" s="12" t="e">
        <f>#REF!</f>
        <v>#REF!</v>
      </c>
      <c r="AF55" s="12" t="e">
        <f>#REF!</f>
        <v>#REF!</v>
      </c>
      <c r="AG55" s="12" t="e">
        <f>#REF!</f>
        <v>#REF!</v>
      </c>
      <c r="AH55" s="12" t="e">
        <f>#REF!</f>
        <v>#REF!</v>
      </c>
      <c r="AI55" s="12" t="e">
        <f>#REF!</f>
        <v>#REF!</v>
      </c>
      <c r="AJ55" s="12" t="e">
        <f>#REF!</f>
        <v>#REF!</v>
      </c>
      <c r="AK55" s="12" t="e">
        <f>#REF!</f>
        <v>#REF!</v>
      </c>
      <c r="AL55" s="12" t="e">
        <f>#REF!</f>
        <v>#REF!</v>
      </c>
      <c r="AN55" s="11" t="e">
        <f>#REF!</f>
        <v>#REF!</v>
      </c>
      <c r="AO55" s="12" t="e">
        <f>#REF!</f>
        <v>#REF!</v>
      </c>
      <c r="AP55" s="12" t="e">
        <f>#REF!</f>
        <v>#REF!</v>
      </c>
      <c r="AQ55" s="12" t="e">
        <f>#REF!</f>
        <v>#REF!</v>
      </c>
      <c r="AR55" s="12" t="e">
        <f>#REF!</f>
        <v>#REF!</v>
      </c>
      <c r="AS55" s="12" t="e">
        <f>#REF!</f>
        <v>#REF!</v>
      </c>
      <c r="AT55" s="12" t="e">
        <f>#REF!</f>
        <v>#REF!</v>
      </c>
      <c r="AU55" s="12" t="e">
        <f>#REF!</f>
        <v>#REF!</v>
      </c>
      <c r="AV55" s="12" t="e">
        <f>#REF!</f>
        <v>#REF!</v>
      </c>
      <c r="AW55" s="12" t="e">
        <f>#REF!</f>
        <v>#REF!</v>
      </c>
      <c r="AX55" s="12" t="e">
        <f>#REF!</f>
        <v>#REF!</v>
      </c>
      <c r="AY55" s="12" t="e">
        <f>#REF!</f>
        <v>#REF!</v>
      </c>
      <c r="AZ55" s="12" t="e">
        <f>#REF!</f>
        <v>#REF!</v>
      </c>
      <c r="BA55" s="12" t="e">
        <f>#REF!</f>
        <v>#REF!</v>
      </c>
      <c r="BB55" s="12" t="e">
        <f>#REF!</f>
        <v>#REF!</v>
      </c>
      <c r="BC55" s="12" t="e">
        <f>#REF!</f>
        <v>#REF!</v>
      </c>
      <c r="BD55" s="12" t="e">
        <f>#REF!</f>
        <v>#REF!</v>
      </c>
      <c r="BE55" s="12" t="e">
        <f>#REF!</f>
        <v>#REF!</v>
      </c>
      <c r="BG55" s="11" t="e">
        <f>#REF!</f>
        <v>#REF!</v>
      </c>
      <c r="BH55" s="12" t="e">
        <f>#REF!</f>
        <v>#REF!</v>
      </c>
      <c r="BI55" s="12" t="e">
        <f>#REF!</f>
        <v>#REF!</v>
      </c>
      <c r="BJ55" s="12" t="e">
        <f>#REF!</f>
        <v>#REF!</v>
      </c>
      <c r="BK55" s="12" t="e">
        <f>#REF!</f>
        <v>#REF!</v>
      </c>
      <c r="BL55" s="12" t="e">
        <f>#REF!</f>
        <v>#REF!</v>
      </c>
      <c r="BM55" s="12" t="e">
        <f>#REF!</f>
        <v>#REF!</v>
      </c>
      <c r="BN55" s="12" t="e">
        <f>#REF!</f>
        <v>#REF!</v>
      </c>
      <c r="BO55" s="12" t="e">
        <f>#REF!</f>
        <v>#REF!</v>
      </c>
      <c r="BP55" s="12" t="e">
        <f>#REF!</f>
        <v>#REF!</v>
      </c>
      <c r="BQ55" s="12" t="e">
        <f>#REF!</f>
        <v>#REF!</v>
      </c>
      <c r="BR55" s="12" t="e">
        <f>#REF!</f>
        <v>#REF!</v>
      </c>
      <c r="BS55" s="12" t="e">
        <f>#REF!</f>
        <v>#REF!</v>
      </c>
      <c r="BT55" s="12" t="e">
        <f>#REF!</f>
        <v>#REF!</v>
      </c>
      <c r="BU55" s="12" t="e">
        <f>#REF!</f>
        <v>#REF!</v>
      </c>
      <c r="BV55" s="12" t="e">
        <f>#REF!</f>
        <v>#REF!</v>
      </c>
      <c r="BW55" s="12" t="e">
        <f>#REF!</f>
        <v>#REF!</v>
      </c>
      <c r="BX55" s="12" t="e">
        <f>#REF!</f>
        <v>#REF!</v>
      </c>
      <c r="BZ55" s="11" t="e">
        <f>#REF!</f>
        <v>#REF!</v>
      </c>
      <c r="CA55" s="12" t="e">
        <f>#REF!</f>
        <v>#REF!</v>
      </c>
      <c r="CB55" s="12" t="e">
        <f>#REF!</f>
        <v>#REF!</v>
      </c>
      <c r="CC55" s="12" t="e">
        <f>#REF!</f>
        <v>#REF!</v>
      </c>
      <c r="CD55" s="12" t="e">
        <f>#REF!</f>
        <v>#REF!</v>
      </c>
      <c r="CE55" s="12" t="e">
        <f>#REF!</f>
        <v>#REF!</v>
      </c>
      <c r="CF55" s="12" t="e">
        <f>#REF!</f>
        <v>#REF!</v>
      </c>
      <c r="CG55" s="12" t="e">
        <f>#REF!</f>
        <v>#REF!</v>
      </c>
      <c r="CH55" s="12" t="e">
        <f>#REF!</f>
        <v>#REF!</v>
      </c>
      <c r="CI55" s="12" t="e">
        <f>#REF!</f>
        <v>#REF!</v>
      </c>
      <c r="CJ55" s="12" t="e">
        <f>#REF!</f>
        <v>#REF!</v>
      </c>
      <c r="CK55" s="12" t="e">
        <f>#REF!</f>
        <v>#REF!</v>
      </c>
      <c r="CL55" s="12" t="e">
        <f>#REF!</f>
        <v>#REF!</v>
      </c>
      <c r="CM55" s="12" t="e">
        <f>#REF!</f>
        <v>#REF!</v>
      </c>
      <c r="CN55" s="12" t="e">
        <f>#REF!</f>
        <v>#REF!</v>
      </c>
      <c r="CO55" s="12" t="e">
        <f>#REF!</f>
        <v>#REF!</v>
      </c>
      <c r="CP55" s="12" t="e">
        <f>#REF!</f>
        <v>#REF!</v>
      </c>
      <c r="CQ55" s="12" t="e">
        <f>#REF!</f>
        <v>#REF!</v>
      </c>
      <c r="CS55" s="11" t="e">
        <f>#REF!</f>
        <v>#REF!</v>
      </c>
      <c r="CT55" s="12" t="e">
        <f>#REF!</f>
        <v>#REF!</v>
      </c>
      <c r="CU55" s="12" t="e">
        <f>#REF!</f>
        <v>#REF!</v>
      </c>
      <c r="CV55" s="12" t="e">
        <f>#REF!</f>
        <v>#REF!</v>
      </c>
      <c r="CW55" s="12" t="e">
        <f>#REF!</f>
        <v>#REF!</v>
      </c>
      <c r="CX55" s="12" t="e">
        <f>#REF!</f>
        <v>#REF!</v>
      </c>
      <c r="CY55" s="12" t="e">
        <f>#REF!</f>
        <v>#REF!</v>
      </c>
      <c r="CZ55" s="12" t="e">
        <f>#REF!</f>
        <v>#REF!</v>
      </c>
      <c r="DA55" s="12" t="e">
        <f>#REF!</f>
        <v>#REF!</v>
      </c>
      <c r="DB55" s="12" t="e">
        <f>#REF!</f>
        <v>#REF!</v>
      </c>
      <c r="DC55" s="12" t="e">
        <f>#REF!</f>
        <v>#REF!</v>
      </c>
      <c r="DD55" s="12" t="e">
        <f>#REF!</f>
        <v>#REF!</v>
      </c>
      <c r="DE55" s="12" t="e">
        <f>#REF!</f>
        <v>#REF!</v>
      </c>
      <c r="DF55" s="12" t="e">
        <f>#REF!</f>
        <v>#REF!</v>
      </c>
      <c r="DG55" s="12" t="e">
        <f>#REF!</f>
        <v>#REF!</v>
      </c>
      <c r="DH55" s="12" t="e">
        <f>#REF!</f>
        <v>#REF!</v>
      </c>
      <c r="DI55" s="12" t="e">
        <f>#REF!</f>
        <v>#REF!</v>
      </c>
      <c r="DJ55" s="12" t="e">
        <f>#REF!</f>
        <v>#REF!</v>
      </c>
      <c r="DL55" s="11" t="e">
        <f>#REF!</f>
        <v>#REF!</v>
      </c>
      <c r="DM55" s="12" t="e">
        <f>#REF!</f>
        <v>#REF!</v>
      </c>
      <c r="DN55" s="12" t="e">
        <f>#REF!</f>
        <v>#REF!</v>
      </c>
      <c r="DO55" s="12" t="e">
        <f>#REF!</f>
        <v>#REF!</v>
      </c>
      <c r="DP55" s="12" t="e">
        <f>#REF!</f>
        <v>#REF!</v>
      </c>
      <c r="DQ55" s="12" t="e">
        <f>#REF!</f>
        <v>#REF!</v>
      </c>
      <c r="DR55" s="12" t="e">
        <f>#REF!</f>
        <v>#REF!</v>
      </c>
      <c r="DS55" s="12" t="e">
        <f>#REF!</f>
        <v>#REF!</v>
      </c>
      <c r="DT55" s="12" t="e">
        <f>#REF!</f>
        <v>#REF!</v>
      </c>
      <c r="DU55" s="12" t="e">
        <f>#REF!</f>
        <v>#REF!</v>
      </c>
      <c r="DV55" s="12" t="e">
        <f>#REF!</f>
        <v>#REF!</v>
      </c>
      <c r="DW55" s="12" t="e">
        <f>#REF!</f>
        <v>#REF!</v>
      </c>
      <c r="DX55" s="12" t="e">
        <f>#REF!</f>
        <v>#REF!</v>
      </c>
      <c r="DY55" s="12" t="e">
        <f>#REF!</f>
        <v>#REF!</v>
      </c>
      <c r="DZ55" s="12" t="e">
        <f>#REF!</f>
        <v>#REF!</v>
      </c>
      <c r="EA55" s="12" t="e">
        <f>#REF!</f>
        <v>#REF!</v>
      </c>
      <c r="EB55" s="12" t="e">
        <f>#REF!</f>
        <v>#REF!</v>
      </c>
      <c r="EC55" s="12" t="e">
        <f>#REF!</f>
        <v>#REF!</v>
      </c>
      <c r="EE55" s="11" t="e">
        <f>#REF!</f>
        <v>#REF!</v>
      </c>
      <c r="EF55" s="12" t="e">
        <f>#REF!</f>
        <v>#REF!</v>
      </c>
      <c r="EG55" s="12" t="e">
        <f>#REF!</f>
        <v>#REF!</v>
      </c>
      <c r="EH55" s="12" t="e">
        <f>#REF!</f>
        <v>#REF!</v>
      </c>
      <c r="EI55" s="12" t="e">
        <f>#REF!</f>
        <v>#REF!</v>
      </c>
      <c r="EJ55" s="12" t="e">
        <f>#REF!</f>
        <v>#REF!</v>
      </c>
      <c r="EK55" s="12" t="e">
        <f>#REF!</f>
        <v>#REF!</v>
      </c>
      <c r="EL55" s="12" t="e">
        <f>#REF!</f>
        <v>#REF!</v>
      </c>
      <c r="EM55" s="12" t="e">
        <f>#REF!</f>
        <v>#REF!</v>
      </c>
      <c r="EN55" s="12" t="e">
        <f>#REF!</f>
        <v>#REF!</v>
      </c>
      <c r="EO55" s="12" t="e">
        <f>#REF!</f>
        <v>#REF!</v>
      </c>
      <c r="EP55" s="12" t="e">
        <f>#REF!</f>
        <v>#REF!</v>
      </c>
      <c r="EQ55" s="12" t="e">
        <f>#REF!</f>
        <v>#REF!</v>
      </c>
      <c r="ER55" s="12" t="e">
        <f>#REF!</f>
        <v>#REF!</v>
      </c>
      <c r="ES55" s="12" t="e">
        <f>#REF!</f>
        <v>#REF!</v>
      </c>
      <c r="ET55" s="12" t="e">
        <f>#REF!</f>
        <v>#REF!</v>
      </c>
      <c r="EU55" s="12" t="e">
        <f>#REF!</f>
        <v>#REF!</v>
      </c>
      <c r="EV55" s="12" t="e">
        <f>#REF!</f>
        <v>#REF!</v>
      </c>
      <c r="EX55" s="11" t="e">
        <f>#REF!</f>
        <v>#REF!</v>
      </c>
      <c r="EY55" s="12" t="e">
        <f>#REF!</f>
        <v>#REF!</v>
      </c>
      <c r="EZ55" s="12" t="e">
        <f>#REF!</f>
        <v>#REF!</v>
      </c>
      <c r="FA55" s="12" t="e">
        <f>#REF!</f>
        <v>#REF!</v>
      </c>
      <c r="FB55" s="12" t="e">
        <f>#REF!</f>
        <v>#REF!</v>
      </c>
      <c r="FC55" s="12" t="e">
        <f>#REF!</f>
        <v>#REF!</v>
      </c>
      <c r="FD55" s="12" t="e">
        <f>#REF!</f>
        <v>#REF!</v>
      </c>
      <c r="FE55" s="12" t="e">
        <f>#REF!</f>
        <v>#REF!</v>
      </c>
      <c r="FF55" s="12" t="e">
        <f>#REF!</f>
        <v>#REF!</v>
      </c>
      <c r="FG55" s="12" t="e">
        <f>#REF!</f>
        <v>#REF!</v>
      </c>
      <c r="FH55" s="12" t="e">
        <f>#REF!</f>
        <v>#REF!</v>
      </c>
      <c r="FI55" s="12" t="e">
        <f>#REF!</f>
        <v>#REF!</v>
      </c>
      <c r="FJ55" s="12" t="e">
        <f>#REF!</f>
        <v>#REF!</v>
      </c>
      <c r="FK55" s="12" t="e">
        <f>#REF!</f>
        <v>#REF!</v>
      </c>
      <c r="FL55" s="12" t="e">
        <f>#REF!</f>
        <v>#REF!</v>
      </c>
      <c r="FM55" s="12" t="e">
        <f>#REF!</f>
        <v>#REF!</v>
      </c>
      <c r="FN55" s="12" t="e">
        <f>#REF!</f>
        <v>#REF!</v>
      </c>
      <c r="FO55" s="12" t="e">
        <f>#REF!</f>
        <v>#REF!</v>
      </c>
      <c r="FQ55" s="11" t="e">
        <f>#REF!</f>
        <v>#REF!</v>
      </c>
      <c r="FR55" s="12" t="e">
        <f>#REF!</f>
        <v>#REF!</v>
      </c>
      <c r="FS55" s="12" t="e">
        <f>#REF!</f>
        <v>#REF!</v>
      </c>
      <c r="FT55" s="12" t="e">
        <f>#REF!</f>
        <v>#REF!</v>
      </c>
      <c r="FU55" s="12" t="e">
        <f>#REF!</f>
        <v>#REF!</v>
      </c>
      <c r="FV55" s="12" t="e">
        <f>#REF!</f>
        <v>#REF!</v>
      </c>
      <c r="FW55" s="12" t="e">
        <f>#REF!</f>
        <v>#REF!</v>
      </c>
      <c r="FX55" s="12" t="e">
        <f>#REF!</f>
        <v>#REF!</v>
      </c>
      <c r="FY55" s="12" t="e">
        <f>#REF!</f>
        <v>#REF!</v>
      </c>
      <c r="FZ55" s="12" t="e">
        <f>#REF!</f>
        <v>#REF!</v>
      </c>
      <c r="GA55" s="12" t="e">
        <f>#REF!</f>
        <v>#REF!</v>
      </c>
      <c r="GB55" s="12" t="e">
        <f>#REF!</f>
        <v>#REF!</v>
      </c>
      <c r="GC55" s="12" t="e">
        <f>#REF!</f>
        <v>#REF!</v>
      </c>
      <c r="GD55" s="12" t="e">
        <f>#REF!</f>
        <v>#REF!</v>
      </c>
      <c r="GE55" s="12" t="e">
        <f>#REF!</f>
        <v>#REF!</v>
      </c>
      <c r="GF55" s="12" t="e">
        <f>#REF!</f>
        <v>#REF!</v>
      </c>
      <c r="GG55" s="12" t="e">
        <f>#REF!</f>
        <v>#REF!</v>
      </c>
      <c r="GH55" s="12" t="e">
        <f>#REF!</f>
        <v>#REF!</v>
      </c>
      <c r="GJ55" s="11" t="e">
        <f>#REF!</f>
        <v>#REF!</v>
      </c>
      <c r="GK55" s="12" t="e">
        <f>#REF!</f>
        <v>#REF!</v>
      </c>
      <c r="GL55" s="12" t="e">
        <f>#REF!</f>
        <v>#REF!</v>
      </c>
      <c r="GM55" s="12" t="e">
        <f>#REF!</f>
        <v>#REF!</v>
      </c>
      <c r="GN55" s="12" t="e">
        <f>#REF!</f>
        <v>#REF!</v>
      </c>
      <c r="GO55" s="12" t="e">
        <f>#REF!</f>
        <v>#REF!</v>
      </c>
      <c r="GP55" s="12" t="e">
        <f>#REF!</f>
        <v>#REF!</v>
      </c>
      <c r="GQ55" s="12" t="e">
        <f>#REF!</f>
        <v>#REF!</v>
      </c>
      <c r="GR55" s="12" t="e">
        <f>#REF!</f>
        <v>#REF!</v>
      </c>
      <c r="GS55" s="12" t="e">
        <f>#REF!</f>
        <v>#REF!</v>
      </c>
      <c r="GT55" s="12" t="e">
        <f>#REF!</f>
        <v>#REF!</v>
      </c>
      <c r="GU55" s="12" t="e">
        <f>#REF!</f>
        <v>#REF!</v>
      </c>
      <c r="GV55" s="12" t="e">
        <f>#REF!</f>
        <v>#REF!</v>
      </c>
      <c r="GW55" s="12" t="e">
        <f>#REF!</f>
        <v>#REF!</v>
      </c>
      <c r="GX55" s="12" t="e">
        <f>#REF!</f>
        <v>#REF!</v>
      </c>
      <c r="GY55" s="12" t="e">
        <f>#REF!</f>
        <v>#REF!</v>
      </c>
      <c r="GZ55" s="12" t="e">
        <f>#REF!</f>
        <v>#REF!</v>
      </c>
      <c r="HA55" s="12" t="e">
        <f>#REF!</f>
        <v>#REF!</v>
      </c>
      <c r="HC55" s="11" t="e">
        <f>#REF!</f>
        <v>#REF!</v>
      </c>
      <c r="HD55" s="12" t="e">
        <f>#REF!</f>
        <v>#REF!</v>
      </c>
      <c r="HE55" s="12" t="e">
        <f>#REF!</f>
        <v>#REF!</v>
      </c>
      <c r="HF55" s="12" t="e">
        <f>#REF!</f>
        <v>#REF!</v>
      </c>
      <c r="HG55" s="12" t="e">
        <f>#REF!</f>
        <v>#REF!</v>
      </c>
      <c r="HH55" s="12" t="e">
        <f>#REF!</f>
        <v>#REF!</v>
      </c>
      <c r="HI55" s="12" t="e">
        <f>#REF!</f>
        <v>#REF!</v>
      </c>
      <c r="HJ55" s="12" t="e">
        <f>#REF!</f>
        <v>#REF!</v>
      </c>
      <c r="HK55" s="12" t="e">
        <f>#REF!</f>
        <v>#REF!</v>
      </c>
      <c r="HL55" s="12" t="e">
        <f>#REF!</f>
        <v>#REF!</v>
      </c>
      <c r="HM55" s="12" t="e">
        <f>#REF!</f>
        <v>#REF!</v>
      </c>
      <c r="HN55" s="12" t="e">
        <f>#REF!</f>
        <v>#REF!</v>
      </c>
      <c r="HO55" s="12" t="e">
        <f>#REF!</f>
        <v>#REF!</v>
      </c>
      <c r="HP55" s="12" t="e">
        <f>#REF!</f>
        <v>#REF!</v>
      </c>
      <c r="HQ55" s="12" t="e">
        <f>#REF!</f>
        <v>#REF!</v>
      </c>
      <c r="HR55" s="12" t="e">
        <f>#REF!</f>
        <v>#REF!</v>
      </c>
      <c r="HS55" s="12" t="e">
        <f>#REF!</f>
        <v>#REF!</v>
      </c>
      <c r="HT55" s="12" t="e">
        <f>#REF!</f>
        <v>#REF!</v>
      </c>
      <c r="HV55" s="11" t="e">
        <f>#REF!</f>
        <v>#REF!</v>
      </c>
      <c r="HW55" s="12" t="e">
        <f>#REF!</f>
        <v>#REF!</v>
      </c>
      <c r="HX55" s="12" t="e">
        <f>#REF!</f>
        <v>#REF!</v>
      </c>
      <c r="HY55" s="12" t="e">
        <f>#REF!</f>
        <v>#REF!</v>
      </c>
      <c r="HZ55" s="12" t="e">
        <f>#REF!</f>
        <v>#REF!</v>
      </c>
      <c r="IA55" s="12" t="e">
        <f>#REF!</f>
        <v>#REF!</v>
      </c>
      <c r="IB55" s="12" t="e">
        <f>#REF!</f>
        <v>#REF!</v>
      </c>
      <c r="IC55" s="12" t="e">
        <f>#REF!</f>
        <v>#REF!</v>
      </c>
      <c r="ID55" s="12" t="e">
        <f>#REF!</f>
        <v>#REF!</v>
      </c>
      <c r="IE55" s="12" t="e">
        <f>#REF!</f>
        <v>#REF!</v>
      </c>
      <c r="IF55" s="12" t="e">
        <f>#REF!</f>
        <v>#REF!</v>
      </c>
      <c r="IG55" s="12" t="e">
        <f>#REF!</f>
        <v>#REF!</v>
      </c>
      <c r="IH55" s="12" t="e">
        <f>#REF!</f>
        <v>#REF!</v>
      </c>
      <c r="II55" s="12" t="e">
        <f>#REF!</f>
        <v>#REF!</v>
      </c>
      <c r="IJ55" s="12" t="e">
        <f>#REF!</f>
        <v>#REF!</v>
      </c>
      <c r="IK55" s="12" t="e">
        <f>#REF!</f>
        <v>#REF!</v>
      </c>
      <c r="IL55" s="12" t="e">
        <f>#REF!</f>
        <v>#REF!</v>
      </c>
      <c r="IM55" s="12" t="e">
        <f>#REF!</f>
        <v>#REF!</v>
      </c>
      <c r="IO55" s="11" t="e">
        <f>#REF!</f>
        <v>#REF!</v>
      </c>
      <c r="IP55" s="12" t="e">
        <f>#REF!</f>
        <v>#REF!</v>
      </c>
      <c r="IQ55" s="12" t="e">
        <f>#REF!</f>
        <v>#REF!</v>
      </c>
      <c r="IR55" s="12" t="e">
        <f>#REF!</f>
        <v>#REF!</v>
      </c>
      <c r="IS55" s="12" t="e">
        <f>#REF!</f>
        <v>#REF!</v>
      </c>
      <c r="IT55" s="12" t="e">
        <f>#REF!</f>
        <v>#REF!</v>
      </c>
      <c r="IU55" s="12" t="e">
        <f>#REF!</f>
        <v>#REF!</v>
      </c>
      <c r="IV55" s="12" t="e">
        <f>#REF!</f>
        <v>#REF!</v>
      </c>
      <c r="IW55" s="12" t="e">
        <f>#REF!</f>
        <v>#REF!</v>
      </c>
      <c r="IX55" s="12" t="e">
        <f>#REF!</f>
        <v>#REF!</v>
      </c>
      <c r="IY55" s="12" t="e">
        <f>#REF!</f>
        <v>#REF!</v>
      </c>
      <c r="IZ55" s="12" t="e">
        <f>#REF!</f>
        <v>#REF!</v>
      </c>
      <c r="JA55" s="12" t="e">
        <f>#REF!</f>
        <v>#REF!</v>
      </c>
      <c r="JB55" s="12" t="e">
        <f>#REF!</f>
        <v>#REF!</v>
      </c>
      <c r="JC55" s="12" t="e">
        <f>#REF!</f>
        <v>#REF!</v>
      </c>
      <c r="JD55" s="12" t="e">
        <f>#REF!</f>
        <v>#REF!</v>
      </c>
      <c r="JE55" s="12" t="e">
        <f>#REF!</f>
        <v>#REF!</v>
      </c>
      <c r="JF55" s="12" t="e">
        <f>#REF!</f>
        <v>#REF!</v>
      </c>
      <c r="JH55" s="11" t="e">
        <f>#REF!</f>
        <v>#REF!</v>
      </c>
      <c r="JI55" s="12" t="e">
        <f>#REF!</f>
        <v>#REF!</v>
      </c>
      <c r="JJ55" s="12" t="e">
        <f>#REF!</f>
        <v>#REF!</v>
      </c>
      <c r="JK55" s="12" t="e">
        <f>#REF!</f>
        <v>#REF!</v>
      </c>
      <c r="JL55" s="12" t="e">
        <f>#REF!</f>
        <v>#REF!</v>
      </c>
      <c r="JM55" s="12" t="e">
        <f>#REF!</f>
        <v>#REF!</v>
      </c>
      <c r="JN55" s="12" t="e">
        <f>#REF!</f>
        <v>#REF!</v>
      </c>
      <c r="JO55" s="12" t="e">
        <f>#REF!</f>
        <v>#REF!</v>
      </c>
      <c r="JP55" s="12" t="e">
        <f>#REF!</f>
        <v>#REF!</v>
      </c>
      <c r="JQ55" s="12" t="e">
        <f>#REF!</f>
        <v>#REF!</v>
      </c>
      <c r="JR55" s="12" t="e">
        <f>#REF!</f>
        <v>#REF!</v>
      </c>
      <c r="JS55" s="12" t="e">
        <f>#REF!</f>
        <v>#REF!</v>
      </c>
      <c r="JT55" s="12" t="e">
        <f>#REF!</f>
        <v>#REF!</v>
      </c>
      <c r="JU55" s="12" t="e">
        <f>#REF!</f>
        <v>#REF!</v>
      </c>
      <c r="JV55" s="12" t="e">
        <f>#REF!</f>
        <v>#REF!</v>
      </c>
      <c r="JW55" s="12" t="e">
        <f>#REF!</f>
        <v>#REF!</v>
      </c>
      <c r="JX55" s="12" t="e">
        <f>#REF!</f>
        <v>#REF!</v>
      </c>
      <c r="JY55" s="12" t="e">
        <f>#REF!</f>
        <v>#REF!</v>
      </c>
    </row>
    <row r="56" spans="2:285" x14ac:dyDescent="0.25">
      <c r="B56" s="11" t="e">
        <f>#REF!</f>
        <v>#REF!</v>
      </c>
      <c r="C56" s="12" t="e">
        <f>#REF!</f>
        <v>#REF!</v>
      </c>
      <c r="D56" s="12" t="e">
        <f>#REF!</f>
        <v>#REF!</v>
      </c>
      <c r="E56" s="12" t="e">
        <f>#REF!</f>
        <v>#REF!</v>
      </c>
      <c r="F56" s="12" t="e">
        <f>#REF!</f>
        <v>#REF!</v>
      </c>
      <c r="G56" s="12" t="e">
        <f>#REF!</f>
        <v>#REF!</v>
      </c>
      <c r="H56" s="12" t="e">
        <f>#REF!</f>
        <v>#REF!</v>
      </c>
      <c r="I56" s="12" t="e">
        <f>#REF!</f>
        <v>#REF!</v>
      </c>
      <c r="J56" s="12" t="e">
        <f>#REF!</f>
        <v>#REF!</v>
      </c>
      <c r="K56" s="12" t="e">
        <f>#REF!</f>
        <v>#REF!</v>
      </c>
      <c r="L56" s="12" t="e">
        <f>#REF!</f>
        <v>#REF!</v>
      </c>
      <c r="M56" s="12" t="e">
        <f>#REF!</f>
        <v>#REF!</v>
      </c>
      <c r="N56" s="12" t="e">
        <f>#REF!</f>
        <v>#REF!</v>
      </c>
      <c r="O56" s="12" t="e">
        <f>#REF!</f>
        <v>#REF!</v>
      </c>
      <c r="P56" s="12" t="e">
        <f>#REF!</f>
        <v>#REF!</v>
      </c>
      <c r="Q56" s="12" t="e">
        <f>#REF!</f>
        <v>#REF!</v>
      </c>
      <c r="R56" s="12" t="e">
        <f>#REF!</f>
        <v>#REF!</v>
      </c>
      <c r="S56" s="12" t="e">
        <f>#REF!</f>
        <v>#REF!</v>
      </c>
      <c r="U56" s="11" t="e">
        <f>#REF!</f>
        <v>#REF!</v>
      </c>
      <c r="V56" s="12" t="e">
        <f>#REF!</f>
        <v>#REF!</v>
      </c>
      <c r="W56" s="12" t="e">
        <f>#REF!</f>
        <v>#REF!</v>
      </c>
      <c r="X56" s="12" t="e">
        <f>#REF!</f>
        <v>#REF!</v>
      </c>
      <c r="Y56" s="12" t="e">
        <f>#REF!</f>
        <v>#REF!</v>
      </c>
      <c r="Z56" s="12" t="e">
        <f>#REF!</f>
        <v>#REF!</v>
      </c>
      <c r="AA56" s="12" t="e">
        <f>#REF!</f>
        <v>#REF!</v>
      </c>
      <c r="AB56" s="12" t="e">
        <f>#REF!</f>
        <v>#REF!</v>
      </c>
      <c r="AC56" s="12" t="e">
        <f>#REF!</f>
        <v>#REF!</v>
      </c>
      <c r="AD56" s="12" t="e">
        <f>#REF!</f>
        <v>#REF!</v>
      </c>
      <c r="AE56" s="12" t="e">
        <f>#REF!</f>
        <v>#REF!</v>
      </c>
      <c r="AF56" s="12" t="e">
        <f>#REF!</f>
        <v>#REF!</v>
      </c>
      <c r="AG56" s="12" t="e">
        <f>#REF!</f>
        <v>#REF!</v>
      </c>
      <c r="AH56" s="12" t="e">
        <f>#REF!</f>
        <v>#REF!</v>
      </c>
      <c r="AI56" s="12" t="e">
        <f>#REF!</f>
        <v>#REF!</v>
      </c>
      <c r="AJ56" s="12" t="e">
        <f>#REF!</f>
        <v>#REF!</v>
      </c>
      <c r="AK56" s="12" t="e">
        <f>#REF!</f>
        <v>#REF!</v>
      </c>
      <c r="AL56" s="12" t="e">
        <f>#REF!</f>
        <v>#REF!</v>
      </c>
      <c r="AN56" s="11" t="e">
        <f>#REF!</f>
        <v>#REF!</v>
      </c>
      <c r="AO56" s="12" t="e">
        <f>#REF!</f>
        <v>#REF!</v>
      </c>
      <c r="AP56" s="12" t="e">
        <f>#REF!</f>
        <v>#REF!</v>
      </c>
      <c r="AQ56" s="12" t="e">
        <f>#REF!</f>
        <v>#REF!</v>
      </c>
      <c r="AR56" s="12" t="e">
        <f>#REF!</f>
        <v>#REF!</v>
      </c>
      <c r="AS56" s="12" t="e">
        <f>#REF!</f>
        <v>#REF!</v>
      </c>
      <c r="AT56" s="12" t="e">
        <f>#REF!</f>
        <v>#REF!</v>
      </c>
      <c r="AU56" s="12" t="e">
        <f>#REF!</f>
        <v>#REF!</v>
      </c>
      <c r="AV56" s="12" t="e">
        <f>#REF!</f>
        <v>#REF!</v>
      </c>
      <c r="AW56" s="12" t="e">
        <f>#REF!</f>
        <v>#REF!</v>
      </c>
      <c r="AX56" s="12" t="e">
        <f>#REF!</f>
        <v>#REF!</v>
      </c>
      <c r="AY56" s="12" t="e">
        <f>#REF!</f>
        <v>#REF!</v>
      </c>
      <c r="AZ56" s="12" t="e">
        <f>#REF!</f>
        <v>#REF!</v>
      </c>
      <c r="BA56" s="12" t="e">
        <f>#REF!</f>
        <v>#REF!</v>
      </c>
      <c r="BB56" s="12" t="e">
        <f>#REF!</f>
        <v>#REF!</v>
      </c>
      <c r="BC56" s="12" t="e">
        <f>#REF!</f>
        <v>#REF!</v>
      </c>
      <c r="BD56" s="12" t="e">
        <f>#REF!</f>
        <v>#REF!</v>
      </c>
      <c r="BE56" s="12" t="e">
        <f>#REF!</f>
        <v>#REF!</v>
      </c>
      <c r="BG56" s="11" t="e">
        <f>#REF!</f>
        <v>#REF!</v>
      </c>
      <c r="BH56" s="12" t="e">
        <f>#REF!</f>
        <v>#REF!</v>
      </c>
      <c r="BI56" s="12" t="e">
        <f>#REF!</f>
        <v>#REF!</v>
      </c>
      <c r="BJ56" s="12" t="e">
        <f>#REF!</f>
        <v>#REF!</v>
      </c>
      <c r="BK56" s="12" t="e">
        <f>#REF!</f>
        <v>#REF!</v>
      </c>
      <c r="BL56" s="12" t="e">
        <f>#REF!</f>
        <v>#REF!</v>
      </c>
      <c r="BM56" s="12" t="e">
        <f>#REF!</f>
        <v>#REF!</v>
      </c>
      <c r="BN56" s="12" t="e">
        <f>#REF!</f>
        <v>#REF!</v>
      </c>
      <c r="BO56" s="12" t="e">
        <f>#REF!</f>
        <v>#REF!</v>
      </c>
      <c r="BP56" s="12" t="e">
        <f>#REF!</f>
        <v>#REF!</v>
      </c>
      <c r="BQ56" s="12" t="e">
        <f>#REF!</f>
        <v>#REF!</v>
      </c>
      <c r="BR56" s="12" t="e">
        <f>#REF!</f>
        <v>#REF!</v>
      </c>
      <c r="BS56" s="12" t="e">
        <f>#REF!</f>
        <v>#REF!</v>
      </c>
      <c r="BT56" s="12" t="e">
        <f>#REF!</f>
        <v>#REF!</v>
      </c>
      <c r="BU56" s="12" t="e">
        <f>#REF!</f>
        <v>#REF!</v>
      </c>
      <c r="BV56" s="12" t="e">
        <f>#REF!</f>
        <v>#REF!</v>
      </c>
      <c r="BW56" s="12" t="e">
        <f>#REF!</f>
        <v>#REF!</v>
      </c>
      <c r="BX56" s="12" t="e">
        <f>#REF!</f>
        <v>#REF!</v>
      </c>
      <c r="BZ56" s="11" t="e">
        <f>#REF!</f>
        <v>#REF!</v>
      </c>
      <c r="CA56" s="12" t="e">
        <f>#REF!</f>
        <v>#REF!</v>
      </c>
      <c r="CB56" s="12" t="e">
        <f>#REF!</f>
        <v>#REF!</v>
      </c>
      <c r="CC56" s="12" t="e">
        <f>#REF!</f>
        <v>#REF!</v>
      </c>
      <c r="CD56" s="12" t="e">
        <f>#REF!</f>
        <v>#REF!</v>
      </c>
      <c r="CE56" s="12" t="e">
        <f>#REF!</f>
        <v>#REF!</v>
      </c>
      <c r="CF56" s="12" t="e">
        <f>#REF!</f>
        <v>#REF!</v>
      </c>
      <c r="CG56" s="12" t="e">
        <f>#REF!</f>
        <v>#REF!</v>
      </c>
      <c r="CH56" s="12" t="e">
        <f>#REF!</f>
        <v>#REF!</v>
      </c>
      <c r="CI56" s="12" t="e">
        <f>#REF!</f>
        <v>#REF!</v>
      </c>
      <c r="CJ56" s="12" t="e">
        <f>#REF!</f>
        <v>#REF!</v>
      </c>
      <c r="CK56" s="12" t="e">
        <f>#REF!</f>
        <v>#REF!</v>
      </c>
      <c r="CL56" s="12" t="e">
        <f>#REF!</f>
        <v>#REF!</v>
      </c>
      <c r="CM56" s="12" t="e">
        <f>#REF!</f>
        <v>#REF!</v>
      </c>
      <c r="CN56" s="12" t="e">
        <f>#REF!</f>
        <v>#REF!</v>
      </c>
      <c r="CO56" s="12" t="e">
        <f>#REF!</f>
        <v>#REF!</v>
      </c>
      <c r="CP56" s="12" t="e">
        <f>#REF!</f>
        <v>#REF!</v>
      </c>
      <c r="CQ56" s="12" t="e">
        <f>#REF!</f>
        <v>#REF!</v>
      </c>
      <c r="CS56" s="11" t="e">
        <f>#REF!</f>
        <v>#REF!</v>
      </c>
      <c r="CT56" s="12" t="e">
        <f>#REF!</f>
        <v>#REF!</v>
      </c>
      <c r="CU56" s="12" t="e">
        <f>#REF!</f>
        <v>#REF!</v>
      </c>
      <c r="CV56" s="12" t="e">
        <f>#REF!</f>
        <v>#REF!</v>
      </c>
      <c r="CW56" s="12" t="e">
        <f>#REF!</f>
        <v>#REF!</v>
      </c>
      <c r="CX56" s="12" t="e">
        <f>#REF!</f>
        <v>#REF!</v>
      </c>
      <c r="CY56" s="12" t="e">
        <f>#REF!</f>
        <v>#REF!</v>
      </c>
      <c r="CZ56" s="12" t="e">
        <f>#REF!</f>
        <v>#REF!</v>
      </c>
      <c r="DA56" s="12" t="e">
        <f>#REF!</f>
        <v>#REF!</v>
      </c>
      <c r="DB56" s="12" t="e">
        <f>#REF!</f>
        <v>#REF!</v>
      </c>
      <c r="DC56" s="12" t="e">
        <f>#REF!</f>
        <v>#REF!</v>
      </c>
      <c r="DD56" s="12" t="e">
        <f>#REF!</f>
        <v>#REF!</v>
      </c>
      <c r="DE56" s="12" t="e">
        <f>#REF!</f>
        <v>#REF!</v>
      </c>
      <c r="DF56" s="12" t="e">
        <f>#REF!</f>
        <v>#REF!</v>
      </c>
      <c r="DG56" s="12" t="e">
        <f>#REF!</f>
        <v>#REF!</v>
      </c>
      <c r="DH56" s="12" t="e">
        <f>#REF!</f>
        <v>#REF!</v>
      </c>
      <c r="DI56" s="12" t="e">
        <f>#REF!</f>
        <v>#REF!</v>
      </c>
      <c r="DJ56" s="12" t="e">
        <f>#REF!</f>
        <v>#REF!</v>
      </c>
      <c r="DL56" s="11" t="e">
        <f>#REF!</f>
        <v>#REF!</v>
      </c>
      <c r="DM56" s="12" t="e">
        <f>#REF!</f>
        <v>#REF!</v>
      </c>
      <c r="DN56" s="12" t="e">
        <f>#REF!</f>
        <v>#REF!</v>
      </c>
      <c r="DO56" s="12" t="e">
        <f>#REF!</f>
        <v>#REF!</v>
      </c>
      <c r="DP56" s="12" t="e">
        <f>#REF!</f>
        <v>#REF!</v>
      </c>
      <c r="DQ56" s="12" t="e">
        <f>#REF!</f>
        <v>#REF!</v>
      </c>
      <c r="DR56" s="12" t="e">
        <f>#REF!</f>
        <v>#REF!</v>
      </c>
      <c r="DS56" s="12" t="e">
        <f>#REF!</f>
        <v>#REF!</v>
      </c>
      <c r="DT56" s="12" t="e">
        <f>#REF!</f>
        <v>#REF!</v>
      </c>
      <c r="DU56" s="12" t="e">
        <f>#REF!</f>
        <v>#REF!</v>
      </c>
      <c r="DV56" s="12" t="e">
        <f>#REF!</f>
        <v>#REF!</v>
      </c>
      <c r="DW56" s="12" t="e">
        <f>#REF!</f>
        <v>#REF!</v>
      </c>
      <c r="DX56" s="12" t="e">
        <f>#REF!</f>
        <v>#REF!</v>
      </c>
      <c r="DY56" s="12" t="e">
        <f>#REF!</f>
        <v>#REF!</v>
      </c>
      <c r="DZ56" s="12" t="e">
        <f>#REF!</f>
        <v>#REF!</v>
      </c>
      <c r="EA56" s="12" t="e">
        <f>#REF!</f>
        <v>#REF!</v>
      </c>
      <c r="EB56" s="12" t="e">
        <f>#REF!</f>
        <v>#REF!</v>
      </c>
      <c r="EC56" s="12" t="e">
        <f>#REF!</f>
        <v>#REF!</v>
      </c>
      <c r="EE56" s="11" t="e">
        <f>#REF!</f>
        <v>#REF!</v>
      </c>
      <c r="EF56" s="12" t="e">
        <f>#REF!</f>
        <v>#REF!</v>
      </c>
      <c r="EG56" s="12" t="e">
        <f>#REF!</f>
        <v>#REF!</v>
      </c>
      <c r="EH56" s="12" t="e">
        <f>#REF!</f>
        <v>#REF!</v>
      </c>
      <c r="EI56" s="12" t="e">
        <f>#REF!</f>
        <v>#REF!</v>
      </c>
      <c r="EJ56" s="12" t="e">
        <f>#REF!</f>
        <v>#REF!</v>
      </c>
      <c r="EK56" s="12" t="e">
        <f>#REF!</f>
        <v>#REF!</v>
      </c>
      <c r="EL56" s="12" t="e">
        <f>#REF!</f>
        <v>#REF!</v>
      </c>
      <c r="EM56" s="12" t="e">
        <f>#REF!</f>
        <v>#REF!</v>
      </c>
      <c r="EN56" s="12" t="e">
        <f>#REF!</f>
        <v>#REF!</v>
      </c>
      <c r="EO56" s="12" t="e">
        <f>#REF!</f>
        <v>#REF!</v>
      </c>
      <c r="EP56" s="12" t="e">
        <f>#REF!</f>
        <v>#REF!</v>
      </c>
      <c r="EQ56" s="12" t="e">
        <f>#REF!</f>
        <v>#REF!</v>
      </c>
      <c r="ER56" s="12" t="e">
        <f>#REF!</f>
        <v>#REF!</v>
      </c>
      <c r="ES56" s="12" t="e">
        <f>#REF!</f>
        <v>#REF!</v>
      </c>
      <c r="ET56" s="12" t="e">
        <f>#REF!</f>
        <v>#REF!</v>
      </c>
      <c r="EU56" s="12" t="e">
        <f>#REF!</f>
        <v>#REF!</v>
      </c>
      <c r="EV56" s="12" t="e">
        <f>#REF!</f>
        <v>#REF!</v>
      </c>
      <c r="EX56" s="11" t="e">
        <f>#REF!</f>
        <v>#REF!</v>
      </c>
      <c r="EY56" s="12" t="e">
        <f>#REF!</f>
        <v>#REF!</v>
      </c>
      <c r="EZ56" s="12" t="e">
        <f>#REF!</f>
        <v>#REF!</v>
      </c>
      <c r="FA56" s="12" t="e">
        <f>#REF!</f>
        <v>#REF!</v>
      </c>
      <c r="FB56" s="12" t="e">
        <f>#REF!</f>
        <v>#REF!</v>
      </c>
      <c r="FC56" s="12" t="e">
        <f>#REF!</f>
        <v>#REF!</v>
      </c>
      <c r="FD56" s="12" t="e">
        <f>#REF!</f>
        <v>#REF!</v>
      </c>
      <c r="FE56" s="12" t="e">
        <f>#REF!</f>
        <v>#REF!</v>
      </c>
      <c r="FF56" s="12" t="e">
        <f>#REF!</f>
        <v>#REF!</v>
      </c>
      <c r="FG56" s="12" t="e">
        <f>#REF!</f>
        <v>#REF!</v>
      </c>
      <c r="FH56" s="12" t="e">
        <f>#REF!</f>
        <v>#REF!</v>
      </c>
      <c r="FI56" s="12" t="e">
        <f>#REF!</f>
        <v>#REF!</v>
      </c>
      <c r="FJ56" s="12" t="e">
        <f>#REF!</f>
        <v>#REF!</v>
      </c>
      <c r="FK56" s="12" t="e">
        <f>#REF!</f>
        <v>#REF!</v>
      </c>
      <c r="FL56" s="12" t="e">
        <f>#REF!</f>
        <v>#REF!</v>
      </c>
      <c r="FM56" s="12" t="e">
        <f>#REF!</f>
        <v>#REF!</v>
      </c>
      <c r="FN56" s="12" t="e">
        <f>#REF!</f>
        <v>#REF!</v>
      </c>
      <c r="FO56" s="12" t="e">
        <f>#REF!</f>
        <v>#REF!</v>
      </c>
      <c r="FQ56" s="11" t="e">
        <f>#REF!</f>
        <v>#REF!</v>
      </c>
      <c r="FR56" s="12" t="e">
        <f>#REF!</f>
        <v>#REF!</v>
      </c>
      <c r="FS56" s="12" t="e">
        <f>#REF!</f>
        <v>#REF!</v>
      </c>
      <c r="FT56" s="12" t="e">
        <f>#REF!</f>
        <v>#REF!</v>
      </c>
      <c r="FU56" s="12" t="e">
        <f>#REF!</f>
        <v>#REF!</v>
      </c>
      <c r="FV56" s="12" t="e">
        <f>#REF!</f>
        <v>#REF!</v>
      </c>
      <c r="FW56" s="12" t="e">
        <f>#REF!</f>
        <v>#REF!</v>
      </c>
      <c r="FX56" s="12" t="e">
        <f>#REF!</f>
        <v>#REF!</v>
      </c>
      <c r="FY56" s="12" t="e">
        <f>#REF!</f>
        <v>#REF!</v>
      </c>
      <c r="FZ56" s="12" t="e">
        <f>#REF!</f>
        <v>#REF!</v>
      </c>
      <c r="GA56" s="12" t="e">
        <f>#REF!</f>
        <v>#REF!</v>
      </c>
      <c r="GB56" s="12" t="e">
        <f>#REF!</f>
        <v>#REF!</v>
      </c>
      <c r="GC56" s="12" t="e">
        <f>#REF!</f>
        <v>#REF!</v>
      </c>
      <c r="GD56" s="12" t="e">
        <f>#REF!</f>
        <v>#REF!</v>
      </c>
      <c r="GE56" s="12" t="e">
        <f>#REF!</f>
        <v>#REF!</v>
      </c>
      <c r="GF56" s="12" t="e">
        <f>#REF!</f>
        <v>#REF!</v>
      </c>
      <c r="GG56" s="12" t="e">
        <f>#REF!</f>
        <v>#REF!</v>
      </c>
      <c r="GH56" s="12" t="e">
        <f>#REF!</f>
        <v>#REF!</v>
      </c>
      <c r="GJ56" s="11" t="e">
        <f>#REF!</f>
        <v>#REF!</v>
      </c>
      <c r="GK56" s="12" t="e">
        <f>#REF!</f>
        <v>#REF!</v>
      </c>
      <c r="GL56" s="12" t="e">
        <f>#REF!</f>
        <v>#REF!</v>
      </c>
      <c r="GM56" s="12" t="e">
        <f>#REF!</f>
        <v>#REF!</v>
      </c>
      <c r="GN56" s="12" t="e">
        <f>#REF!</f>
        <v>#REF!</v>
      </c>
      <c r="GO56" s="12" t="e">
        <f>#REF!</f>
        <v>#REF!</v>
      </c>
      <c r="GP56" s="12" t="e">
        <f>#REF!</f>
        <v>#REF!</v>
      </c>
      <c r="GQ56" s="12" t="e">
        <f>#REF!</f>
        <v>#REF!</v>
      </c>
      <c r="GR56" s="12" t="e">
        <f>#REF!</f>
        <v>#REF!</v>
      </c>
      <c r="GS56" s="12" t="e">
        <f>#REF!</f>
        <v>#REF!</v>
      </c>
      <c r="GT56" s="12" t="e">
        <f>#REF!</f>
        <v>#REF!</v>
      </c>
      <c r="GU56" s="12" t="e">
        <f>#REF!</f>
        <v>#REF!</v>
      </c>
      <c r="GV56" s="12" t="e">
        <f>#REF!</f>
        <v>#REF!</v>
      </c>
      <c r="GW56" s="12" t="e">
        <f>#REF!</f>
        <v>#REF!</v>
      </c>
      <c r="GX56" s="12" t="e">
        <f>#REF!</f>
        <v>#REF!</v>
      </c>
      <c r="GY56" s="12" t="e">
        <f>#REF!</f>
        <v>#REF!</v>
      </c>
      <c r="GZ56" s="12" t="e">
        <f>#REF!</f>
        <v>#REF!</v>
      </c>
      <c r="HA56" s="12" t="e">
        <f>#REF!</f>
        <v>#REF!</v>
      </c>
      <c r="HC56" s="11" t="e">
        <f>#REF!</f>
        <v>#REF!</v>
      </c>
      <c r="HD56" s="12" t="e">
        <f>#REF!</f>
        <v>#REF!</v>
      </c>
      <c r="HE56" s="12" t="e">
        <f>#REF!</f>
        <v>#REF!</v>
      </c>
      <c r="HF56" s="12" t="e">
        <f>#REF!</f>
        <v>#REF!</v>
      </c>
      <c r="HG56" s="12" t="e">
        <f>#REF!</f>
        <v>#REF!</v>
      </c>
      <c r="HH56" s="12" t="e">
        <f>#REF!</f>
        <v>#REF!</v>
      </c>
      <c r="HI56" s="12" t="e">
        <f>#REF!</f>
        <v>#REF!</v>
      </c>
      <c r="HJ56" s="12" t="e">
        <f>#REF!</f>
        <v>#REF!</v>
      </c>
      <c r="HK56" s="12" t="e">
        <f>#REF!</f>
        <v>#REF!</v>
      </c>
      <c r="HL56" s="12" t="e">
        <f>#REF!</f>
        <v>#REF!</v>
      </c>
      <c r="HM56" s="12" t="e">
        <f>#REF!</f>
        <v>#REF!</v>
      </c>
      <c r="HN56" s="12" t="e">
        <f>#REF!</f>
        <v>#REF!</v>
      </c>
      <c r="HO56" s="12" t="e">
        <f>#REF!</f>
        <v>#REF!</v>
      </c>
      <c r="HP56" s="12" t="e">
        <f>#REF!</f>
        <v>#REF!</v>
      </c>
      <c r="HQ56" s="12" t="e">
        <f>#REF!</f>
        <v>#REF!</v>
      </c>
      <c r="HR56" s="12" t="e">
        <f>#REF!</f>
        <v>#REF!</v>
      </c>
      <c r="HS56" s="12" t="e">
        <f>#REF!</f>
        <v>#REF!</v>
      </c>
      <c r="HT56" s="12" t="e">
        <f>#REF!</f>
        <v>#REF!</v>
      </c>
      <c r="HV56" s="11" t="e">
        <f>#REF!</f>
        <v>#REF!</v>
      </c>
      <c r="HW56" s="12" t="e">
        <f>#REF!</f>
        <v>#REF!</v>
      </c>
      <c r="HX56" s="12" t="e">
        <f>#REF!</f>
        <v>#REF!</v>
      </c>
      <c r="HY56" s="12" t="e">
        <f>#REF!</f>
        <v>#REF!</v>
      </c>
      <c r="HZ56" s="12" t="e">
        <f>#REF!</f>
        <v>#REF!</v>
      </c>
      <c r="IA56" s="12" t="e">
        <f>#REF!</f>
        <v>#REF!</v>
      </c>
      <c r="IB56" s="12" t="e">
        <f>#REF!</f>
        <v>#REF!</v>
      </c>
      <c r="IC56" s="12" t="e">
        <f>#REF!</f>
        <v>#REF!</v>
      </c>
      <c r="ID56" s="12" t="e">
        <f>#REF!</f>
        <v>#REF!</v>
      </c>
      <c r="IE56" s="12" t="e">
        <f>#REF!</f>
        <v>#REF!</v>
      </c>
      <c r="IF56" s="12" t="e">
        <f>#REF!</f>
        <v>#REF!</v>
      </c>
      <c r="IG56" s="12" t="e">
        <f>#REF!</f>
        <v>#REF!</v>
      </c>
      <c r="IH56" s="12" t="e">
        <f>#REF!</f>
        <v>#REF!</v>
      </c>
      <c r="II56" s="12" t="e">
        <f>#REF!</f>
        <v>#REF!</v>
      </c>
      <c r="IJ56" s="12" t="e">
        <f>#REF!</f>
        <v>#REF!</v>
      </c>
      <c r="IK56" s="12" t="e">
        <f>#REF!</f>
        <v>#REF!</v>
      </c>
      <c r="IL56" s="12" t="e">
        <f>#REF!</f>
        <v>#REF!</v>
      </c>
      <c r="IM56" s="12" t="e">
        <f>#REF!</f>
        <v>#REF!</v>
      </c>
      <c r="IO56" s="11" t="e">
        <f>#REF!</f>
        <v>#REF!</v>
      </c>
      <c r="IP56" s="12" t="e">
        <f>#REF!</f>
        <v>#REF!</v>
      </c>
      <c r="IQ56" s="12" t="e">
        <f>#REF!</f>
        <v>#REF!</v>
      </c>
      <c r="IR56" s="12" t="e">
        <f>#REF!</f>
        <v>#REF!</v>
      </c>
      <c r="IS56" s="12" t="e">
        <f>#REF!</f>
        <v>#REF!</v>
      </c>
      <c r="IT56" s="12" t="e">
        <f>#REF!</f>
        <v>#REF!</v>
      </c>
      <c r="IU56" s="12" t="e">
        <f>#REF!</f>
        <v>#REF!</v>
      </c>
      <c r="IV56" s="12" t="e">
        <f>#REF!</f>
        <v>#REF!</v>
      </c>
      <c r="IW56" s="12" t="e">
        <f>#REF!</f>
        <v>#REF!</v>
      </c>
      <c r="IX56" s="12" t="e">
        <f>#REF!</f>
        <v>#REF!</v>
      </c>
      <c r="IY56" s="12" t="e">
        <f>#REF!</f>
        <v>#REF!</v>
      </c>
      <c r="IZ56" s="12" t="e">
        <f>#REF!</f>
        <v>#REF!</v>
      </c>
      <c r="JA56" s="12" t="e">
        <f>#REF!</f>
        <v>#REF!</v>
      </c>
      <c r="JB56" s="12" t="e">
        <f>#REF!</f>
        <v>#REF!</v>
      </c>
      <c r="JC56" s="12" t="e">
        <f>#REF!</f>
        <v>#REF!</v>
      </c>
      <c r="JD56" s="12" t="e">
        <f>#REF!</f>
        <v>#REF!</v>
      </c>
      <c r="JE56" s="12" t="e">
        <f>#REF!</f>
        <v>#REF!</v>
      </c>
      <c r="JF56" s="12" t="e">
        <f>#REF!</f>
        <v>#REF!</v>
      </c>
      <c r="JH56" s="11" t="e">
        <f>#REF!</f>
        <v>#REF!</v>
      </c>
      <c r="JI56" s="12" t="e">
        <f>#REF!</f>
        <v>#REF!</v>
      </c>
      <c r="JJ56" s="12" t="e">
        <f>#REF!</f>
        <v>#REF!</v>
      </c>
      <c r="JK56" s="12" t="e">
        <f>#REF!</f>
        <v>#REF!</v>
      </c>
      <c r="JL56" s="12" t="e">
        <f>#REF!</f>
        <v>#REF!</v>
      </c>
      <c r="JM56" s="12" t="e">
        <f>#REF!</f>
        <v>#REF!</v>
      </c>
      <c r="JN56" s="12" t="e">
        <f>#REF!</f>
        <v>#REF!</v>
      </c>
      <c r="JO56" s="12" t="e">
        <f>#REF!</f>
        <v>#REF!</v>
      </c>
      <c r="JP56" s="12" t="e">
        <f>#REF!</f>
        <v>#REF!</v>
      </c>
      <c r="JQ56" s="12" t="e">
        <f>#REF!</f>
        <v>#REF!</v>
      </c>
      <c r="JR56" s="12" t="e">
        <f>#REF!</f>
        <v>#REF!</v>
      </c>
      <c r="JS56" s="12" t="e">
        <f>#REF!</f>
        <v>#REF!</v>
      </c>
      <c r="JT56" s="12" t="e">
        <f>#REF!</f>
        <v>#REF!</v>
      </c>
      <c r="JU56" s="12" t="e">
        <f>#REF!</f>
        <v>#REF!</v>
      </c>
      <c r="JV56" s="12" t="e">
        <f>#REF!</f>
        <v>#REF!</v>
      </c>
      <c r="JW56" s="12" t="e">
        <f>#REF!</f>
        <v>#REF!</v>
      </c>
      <c r="JX56" s="12" t="e">
        <f>#REF!</f>
        <v>#REF!</v>
      </c>
      <c r="JY56" s="12" t="e">
        <f>#REF!</f>
        <v>#REF!</v>
      </c>
    </row>
    <row r="57" spans="2:285" x14ac:dyDescent="0.25">
      <c r="B57" s="11" t="e">
        <f>#REF!</f>
        <v>#REF!</v>
      </c>
      <c r="C57" s="12" t="e">
        <f>#REF!</f>
        <v>#REF!</v>
      </c>
      <c r="D57" s="12" t="e">
        <f>#REF!</f>
        <v>#REF!</v>
      </c>
      <c r="E57" s="12" t="e">
        <f>#REF!</f>
        <v>#REF!</v>
      </c>
      <c r="F57" s="12" t="e">
        <f>#REF!</f>
        <v>#REF!</v>
      </c>
      <c r="G57" s="12" t="e">
        <f>#REF!</f>
        <v>#REF!</v>
      </c>
      <c r="H57" s="12" t="e">
        <f>#REF!</f>
        <v>#REF!</v>
      </c>
      <c r="I57" s="12" t="e">
        <f>#REF!</f>
        <v>#REF!</v>
      </c>
      <c r="J57" s="12" t="e">
        <f>#REF!</f>
        <v>#REF!</v>
      </c>
      <c r="K57" s="12" t="e">
        <f>#REF!</f>
        <v>#REF!</v>
      </c>
      <c r="L57" s="12" t="e">
        <f>#REF!</f>
        <v>#REF!</v>
      </c>
      <c r="M57" s="12" t="e">
        <f>#REF!</f>
        <v>#REF!</v>
      </c>
      <c r="N57" s="12" t="e">
        <f>#REF!</f>
        <v>#REF!</v>
      </c>
      <c r="O57" s="12" t="e">
        <f>#REF!</f>
        <v>#REF!</v>
      </c>
      <c r="P57" s="12" t="e">
        <f>#REF!</f>
        <v>#REF!</v>
      </c>
      <c r="Q57" s="12" t="e">
        <f>#REF!</f>
        <v>#REF!</v>
      </c>
      <c r="R57" s="12" t="e">
        <f>#REF!</f>
        <v>#REF!</v>
      </c>
      <c r="S57" s="12" t="e">
        <f>#REF!</f>
        <v>#REF!</v>
      </c>
      <c r="U57" s="11" t="e">
        <f>#REF!</f>
        <v>#REF!</v>
      </c>
      <c r="V57" s="12" t="e">
        <f>#REF!</f>
        <v>#REF!</v>
      </c>
      <c r="W57" s="12" t="e">
        <f>#REF!</f>
        <v>#REF!</v>
      </c>
      <c r="X57" s="12" t="e">
        <f>#REF!</f>
        <v>#REF!</v>
      </c>
      <c r="Y57" s="12" t="e">
        <f>#REF!</f>
        <v>#REF!</v>
      </c>
      <c r="Z57" s="12" t="e">
        <f>#REF!</f>
        <v>#REF!</v>
      </c>
      <c r="AA57" s="12" t="e">
        <f>#REF!</f>
        <v>#REF!</v>
      </c>
      <c r="AB57" s="12" t="e">
        <f>#REF!</f>
        <v>#REF!</v>
      </c>
      <c r="AC57" s="12" t="e">
        <f>#REF!</f>
        <v>#REF!</v>
      </c>
      <c r="AD57" s="12" t="e">
        <f>#REF!</f>
        <v>#REF!</v>
      </c>
      <c r="AE57" s="12" t="e">
        <f>#REF!</f>
        <v>#REF!</v>
      </c>
      <c r="AF57" s="12" t="e">
        <f>#REF!</f>
        <v>#REF!</v>
      </c>
      <c r="AG57" s="12" t="e">
        <f>#REF!</f>
        <v>#REF!</v>
      </c>
      <c r="AH57" s="12" t="e">
        <f>#REF!</f>
        <v>#REF!</v>
      </c>
      <c r="AI57" s="12" t="e">
        <f>#REF!</f>
        <v>#REF!</v>
      </c>
      <c r="AJ57" s="12" t="e">
        <f>#REF!</f>
        <v>#REF!</v>
      </c>
      <c r="AK57" s="12" t="e">
        <f>#REF!</f>
        <v>#REF!</v>
      </c>
      <c r="AL57" s="12" t="e">
        <f>#REF!</f>
        <v>#REF!</v>
      </c>
      <c r="AN57" s="11" t="e">
        <f>#REF!</f>
        <v>#REF!</v>
      </c>
      <c r="AO57" s="12" t="e">
        <f>#REF!</f>
        <v>#REF!</v>
      </c>
      <c r="AP57" s="12" t="e">
        <f>#REF!</f>
        <v>#REF!</v>
      </c>
      <c r="AQ57" s="12" t="e">
        <f>#REF!</f>
        <v>#REF!</v>
      </c>
      <c r="AR57" s="12" t="e">
        <f>#REF!</f>
        <v>#REF!</v>
      </c>
      <c r="AS57" s="12" t="e">
        <f>#REF!</f>
        <v>#REF!</v>
      </c>
      <c r="AT57" s="12" t="e">
        <f>#REF!</f>
        <v>#REF!</v>
      </c>
      <c r="AU57" s="12" t="e">
        <f>#REF!</f>
        <v>#REF!</v>
      </c>
      <c r="AV57" s="12" t="e">
        <f>#REF!</f>
        <v>#REF!</v>
      </c>
      <c r="AW57" s="12" t="e">
        <f>#REF!</f>
        <v>#REF!</v>
      </c>
      <c r="AX57" s="12" t="e">
        <f>#REF!</f>
        <v>#REF!</v>
      </c>
      <c r="AY57" s="12" t="e">
        <f>#REF!</f>
        <v>#REF!</v>
      </c>
      <c r="AZ57" s="12" t="e">
        <f>#REF!</f>
        <v>#REF!</v>
      </c>
      <c r="BA57" s="12" t="e">
        <f>#REF!</f>
        <v>#REF!</v>
      </c>
      <c r="BB57" s="12" t="e">
        <f>#REF!</f>
        <v>#REF!</v>
      </c>
      <c r="BC57" s="12" t="e">
        <f>#REF!</f>
        <v>#REF!</v>
      </c>
      <c r="BD57" s="12" t="e">
        <f>#REF!</f>
        <v>#REF!</v>
      </c>
      <c r="BE57" s="12" t="e">
        <f>#REF!</f>
        <v>#REF!</v>
      </c>
      <c r="BG57" s="11" t="e">
        <f>#REF!</f>
        <v>#REF!</v>
      </c>
      <c r="BH57" s="12" t="e">
        <f>#REF!</f>
        <v>#REF!</v>
      </c>
      <c r="BI57" s="12" t="e">
        <f>#REF!</f>
        <v>#REF!</v>
      </c>
      <c r="BJ57" s="12" t="e">
        <f>#REF!</f>
        <v>#REF!</v>
      </c>
      <c r="BK57" s="12" t="e">
        <f>#REF!</f>
        <v>#REF!</v>
      </c>
      <c r="BL57" s="12" t="e">
        <f>#REF!</f>
        <v>#REF!</v>
      </c>
      <c r="BM57" s="12" t="e">
        <f>#REF!</f>
        <v>#REF!</v>
      </c>
      <c r="BN57" s="12" t="e">
        <f>#REF!</f>
        <v>#REF!</v>
      </c>
      <c r="BO57" s="12" t="e">
        <f>#REF!</f>
        <v>#REF!</v>
      </c>
      <c r="BP57" s="12" t="e">
        <f>#REF!</f>
        <v>#REF!</v>
      </c>
      <c r="BQ57" s="12" t="e">
        <f>#REF!</f>
        <v>#REF!</v>
      </c>
      <c r="BR57" s="12" t="e">
        <f>#REF!</f>
        <v>#REF!</v>
      </c>
      <c r="BS57" s="12" t="e">
        <f>#REF!</f>
        <v>#REF!</v>
      </c>
      <c r="BT57" s="12" t="e">
        <f>#REF!</f>
        <v>#REF!</v>
      </c>
      <c r="BU57" s="12" t="e">
        <f>#REF!</f>
        <v>#REF!</v>
      </c>
      <c r="BV57" s="12" t="e">
        <f>#REF!</f>
        <v>#REF!</v>
      </c>
      <c r="BW57" s="12" t="e">
        <f>#REF!</f>
        <v>#REF!</v>
      </c>
      <c r="BX57" s="12" t="e">
        <f>#REF!</f>
        <v>#REF!</v>
      </c>
      <c r="BZ57" s="11" t="e">
        <f>#REF!</f>
        <v>#REF!</v>
      </c>
      <c r="CA57" s="12" t="e">
        <f>#REF!</f>
        <v>#REF!</v>
      </c>
      <c r="CB57" s="12" t="e">
        <f>#REF!</f>
        <v>#REF!</v>
      </c>
      <c r="CC57" s="12" t="e">
        <f>#REF!</f>
        <v>#REF!</v>
      </c>
      <c r="CD57" s="12" t="e">
        <f>#REF!</f>
        <v>#REF!</v>
      </c>
      <c r="CE57" s="12" t="e">
        <f>#REF!</f>
        <v>#REF!</v>
      </c>
      <c r="CF57" s="12" t="e">
        <f>#REF!</f>
        <v>#REF!</v>
      </c>
      <c r="CG57" s="12" t="e">
        <f>#REF!</f>
        <v>#REF!</v>
      </c>
      <c r="CH57" s="12" t="e">
        <f>#REF!</f>
        <v>#REF!</v>
      </c>
      <c r="CI57" s="12" t="e">
        <f>#REF!</f>
        <v>#REF!</v>
      </c>
      <c r="CJ57" s="12" t="e">
        <f>#REF!</f>
        <v>#REF!</v>
      </c>
      <c r="CK57" s="12" t="e">
        <f>#REF!</f>
        <v>#REF!</v>
      </c>
      <c r="CL57" s="12" t="e">
        <f>#REF!</f>
        <v>#REF!</v>
      </c>
      <c r="CM57" s="12" t="e">
        <f>#REF!</f>
        <v>#REF!</v>
      </c>
      <c r="CN57" s="12" t="e">
        <f>#REF!</f>
        <v>#REF!</v>
      </c>
      <c r="CO57" s="12" t="e">
        <f>#REF!</f>
        <v>#REF!</v>
      </c>
      <c r="CP57" s="12" t="e">
        <f>#REF!</f>
        <v>#REF!</v>
      </c>
      <c r="CQ57" s="12" t="e">
        <f>#REF!</f>
        <v>#REF!</v>
      </c>
      <c r="CS57" s="11" t="e">
        <f>#REF!</f>
        <v>#REF!</v>
      </c>
      <c r="CT57" s="12" t="e">
        <f>#REF!</f>
        <v>#REF!</v>
      </c>
      <c r="CU57" s="12" t="e">
        <f>#REF!</f>
        <v>#REF!</v>
      </c>
      <c r="CV57" s="12" t="e">
        <f>#REF!</f>
        <v>#REF!</v>
      </c>
      <c r="CW57" s="12" t="e">
        <f>#REF!</f>
        <v>#REF!</v>
      </c>
      <c r="CX57" s="12" t="e">
        <f>#REF!</f>
        <v>#REF!</v>
      </c>
      <c r="CY57" s="12" t="e">
        <f>#REF!</f>
        <v>#REF!</v>
      </c>
      <c r="CZ57" s="12" t="e">
        <f>#REF!</f>
        <v>#REF!</v>
      </c>
      <c r="DA57" s="12" t="e">
        <f>#REF!</f>
        <v>#REF!</v>
      </c>
      <c r="DB57" s="12" t="e">
        <f>#REF!</f>
        <v>#REF!</v>
      </c>
      <c r="DC57" s="12" t="e">
        <f>#REF!</f>
        <v>#REF!</v>
      </c>
      <c r="DD57" s="12" t="e">
        <f>#REF!</f>
        <v>#REF!</v>
      </c>
      <c r="DE57" s="12" t="e">
        <f>#REF!</f>
        <v>#REF!</v>
      </c>
      <c r="DF57" s="12" t="e">
        <f>#REF!</f>
        <v>#REF!</v>
      </c>
      <c r="DG57" s="12" t="e">
        <f>#REF!</f>
        <v>#REF!</v>
      </c>
      <c r="DH57" s="12" t="e">
        <f>#REF!</f>
        <v>#REF!</v>
      </c>
      <c r="DI57" s="12" t="e">
        <f>#REF!</f>
        <v>#REF!</v>
      </c>
      <c r="DJ57" s="12" t="e">
        <f>#REF!</f>
        <v>#REF!</v>
      </c>
      <c r="DL57" s="11" t="e">
        <f>#REF!</f>
        <v>#REF!</v>
      </c>
      <c r="DM57" s="12" t="e">
        <f>#REF!</f>
        <v>#REF!</v>
      </c>
      <c r="DN57" s="12" t="e">
        <f>#REF!</f>
        <v>#REF!</v>
      </c>
      <c r="DO57" s="12" t="e">
        <f>#REF!</f>
        <v>#REF!</v>
      </c>
      <c r="DP57" s="12" t="e">
        <f>#REF!</f>
        <v>#REF!</v>
      </c>
      <c r="DQ57" s="12" t="e">
        <f>#REF!</f>
        <v>#REF!</v>
      </c>
      <c r="DR57" s="12" t="e">
        <f>#REF!</f>
        <v>#REF!</v>
      </c>
      <c r="DS57" s="12" t="e">
        <f>#REF!</f>
        <v>#REF!</v>
      </c>
      <c r="DT57" s="12" t="e">
        <f>#REF!</f>
        <v>#REF!</v>
      </c>
      <c r="DU57" s="12" t="e">
        <f>#REF!</f>
        <v>#REF!</v>
      </c>
      <c r="DV57" s="12" t="e">
        <f>#REF!</f>
        <v>#REF!</v>
      </c>
      <c r="DW57" s="12" t="e">
        <f>#REF!</f>
        <v>#REF!</v>
      </c>
      <c r="DX57" s="12" t="e">
        <f>#REF!</f>
        <v>#REF!</v>
      </c>
      <c r="DY57" s="12" t="e">
        <f>#REF!</f>
        <v>#REF!</v>
      </c>
      <c r="DZ57" s="12" t="e">
        <f>#REF!</f>
        <v>#REF!</v>
      </c>
      <c r="EA57" s="12" t="e">
        <f>#REF!</f>
        <v>#REF!</v>
      </c>
      <c r="EB57" s="12" t="e">
        <f>#REF!</f>
        <v>#REF!</v>
      </c>
      <c r="EC57" s="12" t="e">
        <f>#REF!</f>
        <v>#REF!</v>
      </c>
      <c r="EE57" s="11" t="e">
        <f>#REF!</f>
        <v>#REF!</v>
      </c>
      <c r="EF57" s="12" t="e">
        <f>#REF!</f>
        <v>#REF!</v>
      </c>
      <c r="EG57" s="12" t="e">
        <f>#REF!</f>
        <v>#REF!</v>
      </c>
      <c r="EH57" s="12" t="e">
        <f>#REF!</f>
        <v>#REF!</v>
      </c>
      <c r="EI57" s="12" t="e">
        <f>#REF!</f>
        <v>#REF!</v>
      </c>
      <c r="EJ57" s="12" t="e">
        <f>#REF!</f>
        <v>#REF!</v>
      </c>
      <c r="EK57" s="12" t="e">
        <f>#REF!</f>
        <v>#REF!</v>
      </c>
      <c r="EL57" s="12" t="e">
        <f>#REF!</f>
        <v>#REF!</v>
      </c>
      <c r="EM57" s="12" t="e">
        <f>#REF!</f>
        <v>#REF!</v>
      </c>
      <c r="EN57" s="12" t="e">
        <f>#REF!</f>
        <v>#REF!</v>
      </c>
      <c r="EO57" s="12" t="e">
        <f>#REF!</f>
        <v>#REF!</v>
      </c>
      <c r="EP57" s="12" t="e">
        <f>#REF!</f>
        <v>#REF!</v>
      </c>
      <c r="EQ57" s="12" t="e">
        <f>#REF!</f>
        <v>#REF!</v>
      </c>
      <c r="ER57" s="12" t="e">
        <f>#REF!</f>
        <v>#REF!</v>
      </c>
      <c r="ES57" s="12" t="e">
        <f>#REF!</f>
        <v>#REF!</v>
      </c>
      <c r="ET57" s="12" t="e">
        <f>#REF!</f>
        <v>#REF!</v>
      </c>
      <c r="EU57" s="12" t="e">
        <f>#REF!</f>
        <v>#REF!</v>
      </c>
      <c r="EV57" s="12" t="e">
        <f>#REF!</f>
        <v>#REF!</v>
      </c>
      <c r="EX57" s="11" t="e">
        <f>#REF!</f>
        <v>#REF!</v>
      </c>
      <c r="EY57" s="12" t="e">
        <f>#REF!</f>
        <v>#REF!</v>
      </c>
      <c r="EZ57" s="12" t="e">
        <f>#REF!</f>
        <v>#REF!</v>
      </c>
      <c r="FA57" s="12" t="e">
        <f>#REF!</f>
        <v>#REF!</v>
      </c>
      <c r="FB57" s="12" t="e">
        <f>#REF!</f>
        <v>#REF!</v>
      </c>
      <c r="FC57" s="12" t="e">
        <f>#REF!</f>
        <v>#REF!</v>
      </c>
      <c r="FD57" s="12" t="e">
        <f>#REF!</f>
        <v>#REF!</v>
      </c>
      <c r="FE57" s="12" t="e">
        <f>#REF!</f>
        <v>#REF!</v>
      </c>
      <c r="FF57" s="12" t="e">
        <f>#REF!</f>
        <v>#REF!</v>
      </c>
      <c r="FG57" s="12" t="e">
        <f>#REF!</f>
        <v>#REF!</v>
      </c>
      <c r="FH57" s="12" t="e">
        <f>#REF!</f>
        <v>#REF!</v>
      </c>
      <c r="FI57" s="12" t="e">
        <f>#REF!</f>
        <v>#REF!</v>
      </c>
      <c r="FJ57" s="12" t="e">
        <f>#REF!</f>
        <v>#REF!</v>
      </c>
      <c r="FK57" s="12" t="e">
        <f>#REF!</f>
        <v>#REF!</v>
      </c>
      <c r="FL57" s="12" t="e">
        <f>#REF!</f>
        <v>#REF!</v>
      </c>
      <c r="FM57" s="12" t="e">
        <f>#REF!</f>
        <v>#REF!</v>
      </c>
      <c r="FN57" s="12" t="e">
        <f>#REF!</f>
        <v>#REF!</v>
      </c>
      <c r="FO57" s="12" t="e">
        <f>#REF!</f>
        <v>#REF!</v>
      </c>
      <c r="FQ57" s="11" t="e">
        <f>#REF!</f>
        <v>#REF!</v>
      </c>
      <c r="FR57" s="12" t="e">
        <f>#REF!</f>
        <v>#REF!</v>
      </c>
      <c r="FS57" s="12" t="e">
        <f>#REF!</f>
        <v>#REF!</v>
      </c>
      <c r="FT57" s="12" t="e">
        <f>#REF!</f>
        <v>#REF!</v>
      </c>
      <c r="FU57" s="12" t="e">
        <f>#REF!</f>
        <v>#REF!</v>
      </c>
      <c r="FV57" s="12" t="e">
        <f>#REF!</f>
        <v>#REF!</v>
      </c>
      <c r="FW57" s="12" t="e">
        <f>#REF!</f>
        <v>#REF!</v>
      </c>
      <c r="FX57" s="12" t="e">
        <f>#REF!</f>
        <v>#REF!</v>
      </c>
      <c r="FY57" s="12" t="e">
        <f>#REF!</f>
        <v>#REF!</v>
      </c>
      <c r="FZ57" s="12" t="e">
        <f>#REF!</f>
        <v>#REF!</v>
      </c>
      <c r="GA57" s="12" t="e">
        <f>#REF!</f>
        <v>#REF!</v>
      </c>
      <c r="GB57" s="12" t="e">
        <f>#REF!</f>
        <v>#REF!</v>
      </c>
      <c r="GC57" s="12" t="e">
        <f>#REF!</f>
        <v>#REF!</v>
      </c>
      <c r="GD57" s="12" t="e">
        <f>#REF!</f>
        <v>#REF!</v>
      </c>
      <c r="GE57" s="12" t="e">
        <f>#REF!</f>
        <v>#REF!</v>
      </c>
      <c r="GF57" s="12" t="e">
        <f>#REF!</f>
        <v>#REF!</v>
      </c>
      <c r="GG57" s="12" t="e">
        <f>#REF!</f>
        <v>#REF!</v>
      </c>
      <c r="GH57" s="12" t="e">
        <f>#REF!</f>
        <v>#REF!</v>
      </c>
      <c r="GJ57" s="11" t="e">
        <f>#REF!</f>
        <v>#REF!</v>
      </c>
      <c r="GK57" s="12" t="e">
        <f>#REF!</f>
        <v>#REF!</v>
      </c>
      <c r="GL57" s="12" t="e">
        <f>#REF!</f>
        <v>#REF!</v>
      </c>
      <c r="GM57" s="12" t="e">
        <f>#REF!</f>
        <v>#REF!</v>
      </c>
      <c r="GN57" s="12" t="e">
        <f>#REF!</f>
        <v>#REF!</v>
      </c>
      <c r="GO57" s="12" t="e">
        <f>#REF!</f>
        <v>#REF!</v>
      </c>
      <c r="GP57" s="12" t="e">
        <f>#REF!</f>
        <v>#REF!</v>
      </c>
      <c r="GQ57" s="12" t="e">
        <f>#REF!</f>
        <v>#REF!</v>
      </c>
      <c r="GR57" s="12" t="e">
        <f>#REF!</f>
        <v>#REF!</v>
      </c>
      <c r="GS57" s="12" t="e">
        <f>#REF!</f>
        <v>#REF!</v>
      </c>
      <c r="GT57" s="12" t="e">
        <f>#REF!</f>
        <v>#REF!</v>
      </c>
      <c r="GU57" s="12" t="e">
        <f>#REF!</f>
        <v>#REF!</v>
      </c>
      <c r="GV57" s="12" t="e">
        <f>#REF!</f>
        <v>#REF!</v>
      </c>
      <c r="GW57" s="12" t="e">
        <f>#REF!</f>
        <v>#REF!</v>
      </c>
      <c r="GX57" s="12" t="e">
        <f>#REF!</f>
        <v>#REF!</v>
      </c>
      <c r="GY57" s="12" t="e">
        <f>#REF!</f>
        <v>#REF!</v>
      </c>
      <c r="GZ57" s="12" t="e">
        <f>#REF!</f>
        <v>#REF!</v>
      </c>
      <c r="HA57" s="12" t="e">
        <f>#REF!</f>
        <v>#REF!</v>
      </c>
      <c r="HC57" s="11" t="e">
        <f>#REF!</f>
        <v>#REF!</v>
      </c>
      <c r="HD57" s="12" t="e">
        <f>#REF!</f>
        <v>#REF!</v>
      </c>
      <c r="HE57" s="12" t="e">
        <f>#REF!</f>
        <v>#REF!</v>
      </c>
      <c r="HF57" s="12" t="e">
        <f>#REF!</f>
        <v>#REF!</v>
      </c>
      <c r="HG57" s="12" t="e">
        <f>#REF!</f>
        <v>#REF!</v>
      </c>
      <c r="HH57" s="12" t="e">
        <f>#REF!</f>
        <v>#REF!</v>
      </c>
      <c r="HI57" s="12" t="e">
        <f>#REF!</f>
        <v>#REF!</v>
      </c>
      <c r="HJ57" s="12" t="e">
        <f>#REF!</f>
        <v>#REF!</v>
      </c>
      <c r="HK57" s="12" t="e">
        <f>#REF!</f>
        <v>#REF!</v>
      </c>
      <c r="HL57" s="12" t="e">
        <f>#REF!</f>
        <v>#REF!</v>
      </c>
      <c r="HM57" s="12" t="e">
        <f>#REF!</f>
        <v>#REF!</v>
      </c>
      <c r="HN57" s="12" t="e">
        <f>#REF!</f>
        <v>#REF!</v>
      </c>
      <c r="HO57" s="12" t="e">
        <f>#REF!</f>
        <v>#REF!</v>
      </c>
      <c r="HP57" s="12" t="e">
        <f>#REF!</f>
        <v>#REF!</v>
      </c>
      <c r="HQ57" s="12" t="e">
        <f>#REF!</f>
        <v>#REF!</v>
      </c>
      <c r="HR57" s="12" t="e">
        <f>#REF!</f>
        <v>#REF!</v>
      </c>
      <c r="HS57" s="12" t="e">
        <f>#REF!</f>
        <v>#REF!</v>
      </c>
      <c r="HT57" s="12" t="e">
        <f>#REF!</f>
        <v>#REF!</v>
      </c>
      <c r="HV57" s="11" t="e">
        <f>#REF!</f>
        <v>#REF!</v>
      </c>
      <c r="HW57" s="12" t="e">
        <f>#REF!</f>
        <v>#REF!</v>
      </c>
      <c r="HX57" s="12" t="e">
        <f>#REF!</f>
        <v>#REF!</v>
      </c>
      <c r="HY57" s="12" t="e">
        <f>#REF!</f>
        <v>#REF!</v>
      </c>
      <c r="HZ57" s="12" t="e">
        <f>#REF!</f>
        <v>#REF!</v>
      </c>
      <c r="IA57" s="12" t="e">
        <f>#REF!</f>
        <v>#REF!</v>
      </c>
      <c r="IB57" s="12" t="e">
        <f>#REF!</f>
        <v>#REF!</v>
      </c>
      <c r="IC57" s="12" t="e">
        <f>#REF!</f>
        <v>#REF!</v>
      </c>
      <c r="ID57" s="12" t="e">
        <f>#REF!</f>
        <v>#REF!</v>
      </c>
      <c r="IE57" s="12" t="e">
        <f>#REF!</f>
        <v>#REF!</v>
      </c>
      <c r="IF57" s="12" t="e">
        <f>#REF!</f>
        <v>#REF!</v>
      </c>
      <c r="IG57" s="12" t="e">
        <f>#REF!</f>
        <v>#REF!</v>
      </c>
      <c r="IH57" s="12" t="e">
        <f>#REF!</f>
        <v>#REF!</v>
      </c>
      <c r="II57" s="12" t="e">
        <f>#REF!</f>
        <v>#REF!</v>
      </c>
      <c r="IJ57" s="12" t="e">
        <f>#REF!</f>
        <v>#REF!</v>
      </c>
      <c r="IK57" s="12" t="e">
        <f>#REF!</f>
        <v>#REF!</v>
      </c>
      <c r="IL57" s="12" t="e">
        <f>#REF!</f>
        <v>#REF!</v>
      </c>
      <c r="IM57" s="12" t="e">
        <f>#REF!</f>
        <v>#REF!</v>
      </c>
      <c r="IO57" s="11" t="e">
        <f>#REF!</f>
        <v>#REF!</v>
      </c>
      <c r="IP57" s="12" t="e">
        <f>#REF!</f>
        <v>#REF!</v>
      </c>
      <c r="IQ57" s="12" t="e">
        <f>#REF!</f>
        <v>#REF!</v>
      </c>
      <c r="IR57" s="12" t="e">
        <f>#REF!</f>
        <v>#REF!</v>
      </c>
      <c r="IS57" s="12" t="e">
        <f>#REF!</f>
        <v>#REF!</v>
      </c>
      <c r="IT57" s="12" t="e">
        <f>#REF!</f>
        <v>#REF!</v>
      </c>
      <c r="IU57" s="12" t="e">
        <f>#REF!</f>
        <v>#REF!</v>
      </c>
      <c r="IV57" s="12" t="e">
        <f>#REF!</f>
        <v>#REF!</v>
      </c>
      <c r="IW57" s="12" t="e">
        <f>#REF!</f>
        <v>#REF!</v>
      </c>
      <c r="IX57" s="12" t="e">
        <f>#REF!</f>
        <v>#REF!</v>
      </c>
      <c r="IY57" s="12" t="e">
        <f>#REF!</f>
        <v>#REF!</v>
      </c>
      <c r="IZ57" s="12" t="e">
        <f>#REF!</f>
        <v>#REF!</v>
      </c>
      <c r="JA57" s="12" t="e">
        <f>#REF!</f>
        <v>#REF!</v>
      </c>
      <c r="JB57" s="12" t="e">
        <f>#REF!</f>
        <v>#REF!</v>
      </c>
      <c r="JC57" s="12" t="e">
        <f>#REF!</f>
        <v>#REF!</v>
      </c>
      <c r="JD57" s="12" t="e">
        <f>#REF!</f>
        <v>#REF!</v>
      </c>
      <c r="JE57" s="12" t="e">
        <f>#REF!</f>
        <v>#REF!</v>
      </c>
      <c r="JF57" s="12" t="e">
        <f>#REF!</f>
        <v>#REF!</v>
      </c>
      <c r="JH57" s="11" t="e">
        <f>#REF!</f>
        <v>#REF!</v>
      </c>
      <c r="JI57" s="12" t="e">
        <f>#REF!</f>
        <v>#REF!</v>
      </c>
      <c r="JJ57" s="12" t="e">
        <f>#REF!</f>
        <v>#REF!</v>
      </c>
      <c r="JK57" s="12" t="e">
        <f>#REF!</f>
        <v>#REF!</v>
      </c>
      <c r="JL57" s="12" t="e">
        <f>#REF!</f>
        <v>#REF!</v>
      </c>
      <c r="JM57" s="12" t="e">
        <f>#REF!</f>
        <v>#REF!</v>
      </c>
      <c r="JN57" s="12" t="e">
        <f>#REF!</f>
        <v>#REF!</v>
      </c>
      <c r="JO57" s="12" t="e">
        <f>#REF!</f>
        <v>#REF!</v>
      </c>
      <c r="JP57" s="12" t="e">
        <f>#REF!</f>
        <v>#REF!</v>
      </c>
      <c r="JQ57" s="12" t="e">
        <f>#REF!</f>
        <v>#REF!</v>
      </c>
      <c r="JR57" s="12" t="e">
        <f>#REF!</f>
        <v>#REF!</v>
      </c>
      <c r="JS57" s="12" t="e">
        <f>#REF!</f>
        <v>#REF!</v>
      </c>
      <c r="JT57" s="12" t="e">
        <f>#REF!</f>
        <v>#REF!</v>
      </c>
      <c r="JU57" s="12" t="e">
        <f>#REF!</f>
        <v>#REF!</v>
      </c>
      <c r="JV57" s="12" t="e">
        <f>#REF!</f>
        <v>#REF!</v>
      </c>
      <c r="JW57" s="12" t="e">
        <f>#REF!</f>
        <v>#REF!</v>
      </c>
      <c r="JX57" s="12" t="e">
        <f>#REF!</f>
        <v>#REF!</v>
      </c>
      <c r="JY57" s="12" t="e">
        <f>#REF!</f>
        <v>#REF!</v>
      </c>
    </row>
    <row r="58" spans="2:285" x14ac:dyDescent="0.25">
      <c r="B58" s="11" t="e">
        <f>#REF!</f>
        <v>#REF!</v>
      </c>
      <c r="C58" s="12" t="e">
        <f>#REF!</f>
        <v>#REF!</v>
      </c>
      <c r="D58" s="12" t="e">
        <f>#REF!</f>
        <v>#REF!</v>
      </c>
      <c r="E58" s="12" t="e">
        <f>#REF!</f>
        <v>#REF!</v>
      </c>
      <c r="F58" s="12" t="e">
        <f>#REF!</f>
        <v>#REF!</v>
      </c>
      <c r="G58" s="12" t="e">
        <f>#REF!</f>
        <v>#REF!</v>
      </c>
      <c r="H58" s="12" t="e">
        <f>#REF!</f>
        <v>#REF!</v>
      </c>
      <c r="I58" s="12" t="e">
        <f>#REF!</f>
        <v>#REF!</v>
      </c>
      <c r="J58" s="12" t="e">
        <f>#REF!</f>
        <v>#REF!</v>
      </c>
      <c r="K58" s="12" t="e">
        <f>#REF!</f>
        <v>#REF!</v>
      </c>
      <c r="L58" s="12" t="e">
        <f>#REF!</f>
        <v>#REF!</v>
      </c>
      <c r="M58" s="12" t="e">
        <f>#REF!</f>
        <v>#REF!</v>
      </c>
      <c r="N58" s="12" t="e">
        <f>#REF!</f>
        <v>#REF!</v>
      </c>
      <c r="O58" s="12" t="e">
        <f>#REF!</f>
        <v>#REF!</v>
      </c>
      <c r="P58" s="12" t="e">
        <f>#REF!</f>
        <v>#REF!</v>
      </c>
      <c r="Q58" s="12" t="e">
        <f>#REF!</f>
        <v>#REF!</v>
      </c>
      <c r="R58" s="12" t="e">
        <f>#REF!</f>
        <v>#REF!</v>
      </c>
      <c r="S58" s="12" t="e">
        <f>#REF!</f>
        <v>#REF!</v>
      </c>
      <c r="U58" s="11" t="e">
        <f>#REF!</f>
        <v>#REF!</v>
      </c>
      <c r="V58" s="12" t="e">
        <f>#REF!</f>
        <v>#REF!</v>
      </c>
      <c r="W58" s="12" t="e">
        <f>#REF!</f>
        <v>#REF!</v>
      </c>
      <c r="X58" s="12" t="e">
        <f>#REF!</f>
        <v>#REF!</v>
      </c>
      <c r="Y58" s="12" t="e">
        <f>#REF!</f>
        <v>#REF!</v>
      </c>
      <c r="Z58" s="12" t="e">
        <f>#REF!</f>
        <v>#REF!</v>
      </c>
      <c r="AA58" s="12" t="e">
        <f>#REF!</f>
        <v>#REF!</v>
      </c>
      <c r="AB58" s="12" t="e">
        <f>#REF!</f>
        <v>#REF!</v>
      </c>
      <c r="AC58" s="12" t="e">
        <f>#REF!</f>
        <v>#REF!</v>
      </c>
      <c r="AD58" s="12" t="e">
        <f>#REF!</f>
        <v>#REF!</v>
      </c>
      <c r="AE58" s="12" t="e">
        <f>#REF!</f>
        <v>#REF!</v>
      </c>
      <c r="AF58" s="12" t="e">
        <f>#REF!</f>
        <v>#REF!</v>
      </c>
      <c r="AG58" s="12" t="e">
        <f>#REF!</f>
        <v>#REF!</v>
      </c>
      <c r="AH58" s="12" t="e">
        <f>#REF!</f>
        <v>#REF!</v>
      </c>
      <c r="AI58" s="12" t="e">
        <f>#REF!</f>
        <v>#REF!</v>
      </c>
      <c r="AJ58" s="12" t="e">
        <f>#REF!</f>
        <v>#REF!</v>
      </c>
      <c r="AK58" s="12" t="e">
        <f>#REF!</f>
        <v>#REF!</v>
      </c>
      <c r="AL58" s="12" t="e">
        <f>#REF!</f>
        <v>#REF!</v>
      </c>
      <c r="AN58" s="11" t="e">
        <f>#REF!</f>
        <v>#REF!</v>
      </c>
      <c r="AO58" s="12" t="e">
        <f>#REF!</f>
        <v>#REF!</v>
      </c>
      <c r="AP58" s="12" t="e">
        <f>#REF!</f>
        <v>#REF!</v>
      </c>
      <c r="AQ58" s="12" t="e">
        <f>#REF!</f>
        <v>#REF!</v>
      </c>
      <c r="AR58" s="12" t="e">
        <f>#REF!</f>
        <v>#REF!</v>
      </c>
      <c r="AS58" s="12" t="e">
        <f>#REF!</f>
        <v>#REF!</v>
      </c>
      <c r="AT58" s="12" t="e">
        <f>#REF!</f>
        <v>#REF!</v>
      </c>
      <c r="AU58" s="12" t="e">
        <f>#REF!</f>
        <v>#REF!</v>
      </c>
      <c r="AV58" s="12" t="e">
        <f>#REF!</f>
        <v>#REF!</v>
      </c>
      <c r="AW58" s="12" t="e">
        <f>#REF!</f>
        <v>#REF!</v>
      </c>
      <c r="AX58" s="12" t="e">
        <f>#REF!</f>
        <v>#REF!</v>
      </c>
      <c r="AY58" s="12" t="e">
        <f>#REF!</f>
        <v>#REF!</v>
      </c>
      <c r="AZ58" s="12" t="e">
        <f>#REF!</f>
        <v>#REF!</v>
      </c>
      <c r="BA58" s="12" t="e">
        <f>#REF!</f>
        <v>#REF!</v>
      </c>
      <c r="BB58" s="12" t="e">
        <f>#REF!</f>
        <v>#REF!</v>
      </c>
      <c r="BC58" s="12" t="e">
        <f>#REF!</f>
        <v>#REF!</v>
      </c>
      <c r="BD58" s="12" t="e">
        <f>#REF!</f>
        <v>#REF!</v>
      </c>
      <c r="BE58" s="12" t="e">
        <f>#REF!</f>
        <v>#REF!</v>
      </c>
      <c r="BG58" s="11" t="e">
        <f>#REF!</f>
        <v>#REF!</v>
      </c>
      <c r="BH58" s="12" t="e">
        <f>#REF!</f>
        <v>#REF!</v>
      </c>
      <c r="BI58" s="12" t="e">
        <f>#REF!</f>
        <v>#REF!</v>
      </c>
      <c r="BJ58" s="12" t="e">
        <f>#REF!</f>
        <v>#REF!</v>
      </c>
      <c r="BK58" s="12" t="e">
        <f>#REF!</f>
        <v>#REF!</v>
      </c>
      <c r="BL58" s="12" t="e">
        <f>#REF!</f>
        <v>#REF!</v>
      </c>
      <c r="BM58" s="12" t="e">
        <f>#REF!</f>
        <v>#REF!</v>
      </c>
      <c r="BN58" s="12" t="e">
        <f>#REF!</f>
        <v>#REF!</v>
      </c>
      <c r="BO58" s="12" t="e">
        <f>#REF!</f>
        <v>#REF!</v>
      </c>
      <c r="BP58" s="12" t="e">
        <f>#REF!</f>
        <v>#REF!</v>
      </c>
      <c r="BQ58" s="12" t="e">
        <f>#REF!</f>
        <v>#REF!</v>
      </c>
      <c r="BR58" s="12" t="e">
        <f>#REF!</f>
        <v>#REF!</v>
      </c>
      <c r="BS58" s="12" t="e">
        <f>#REF!</f>
        <v>#REF!</v>
      </c>
      <c r="BT58" s="12" t="e">
        <f>#REF!</f>
        <v>#REF!</v>
      </c>
      <c r="BU58" s="12" t="e">
        <f>#REF!</f>
        <v>#REF!</v>
      </c>
      <c r="BV58" s="12" t="e">
        <f>#REF!</f>
        <v>#REF!</v>
      </c>
      <c r="BW58" s="12" t="e">
        <f>#REF!</f>
        <v>#REF!</v>
      </c>
      <c r="BX58" s="12" t="e">
        <f>#REF!</f>
        <v>#REF!</v>
      </c>
      <c r="BZ58" s="11" t="e">
        <f>#REF!</f>
        <v>#REF!</v>
      </c>
      <c r="CA58" s="12" t="e">
        <f>#REF!</f>
        <v>#REF!</v>
      </c>
      <c r="CB58" s="12" t="e">
        <f>#REF!</f>
        <v>#REF!</v>
      </c>
      <c r="CC58" s="12" t="e">
        <f>#REF!</f>
        <v>#REF!</v>
      </c>
      <c r="CD58" s="12" t="e">
        <f>#REF!</f>
        <v>#REF!</v>
      </c>
      <c r="CE58" s="12" t="e">
        <f>#REF!</f>
        <v>#REF!</v>
      </c>
      <c r="CF58" s="12" t="e">
        <f>#REF!</f>
        <v>#REF!</v>
      </c>
      <c r="CG58" s="12" t="e">
        <f>#REF!</f>
        <v>#REF!</v>
      </c>
      <c r="CH58" s="12" t="e">
        <f>#REF!</f>
        <v>#REF!</v>
      </c>
      <c r="CI58" s="12" t="e">
        <f>#REF!</f>
        <v>#REF!</v>
      </c>
      <c r="CJ58" s="12" t="e">
        <f>#REF!</f>
        <v>#REF!</v>
      </c>
      <c r="CK58" s="12" t="e">
        <f>#REF!</f>
        <v>#REF!</v>
      </c>
      <c r="CL58" s="12" t="e">
        <f>#REF!</f>
        <v>#REF!</v>
      </c>
      <c r="CM58" s="12" t="e">
        <f>#REF!</f>
        <v>#REF!</v>
      </c>
      <c r="CN58" s="12" t="e">
        <f>#REF!</f>
        <v>#REF!</v>
      </c>
      <c r="CO58" s="12" t="e">
        <f>#REF!</f>
        <v>#REF!</v>
      </c>
      <c r="CP58" s="12" t="e">
        <f>#REF!</f>
        <v>#REF!</v>
      </c>
      <c r="CQ58" s="12" t="e">
        <f>#REF!</f>
        <v>#REF!</v>
      </c>
      <c r="CS58" s="11" t="e">
        <f>#REF!</f>
        <v>#REF!</v>
      </c>
      <c r="CT58" s="12" t="e">
        <f>#REF!</f>
        <v>#REF!</v>
      </c>
      <c r="CU58" s="12" t="e">
        <f>#REF!</f>
        <v>#REF!</v>
      </c>
      <c r="CV58" s="12" t="e">
        <f>#REF!</f>
        <v>#REF!</v>
      </c>
      <c r="CW58" s="12" t="e">
        <f>#REF!</f>
        <v>#REF!</v>
      </c>
      <c r="CX58" s="12" t="e">
        <f>#REF!</f>
        <v>#REF!</v>
      </c>
      <c r="CY58" s="12" t="e">
        <f>#REF!</f>
        <v>#REF!</v>
      </c>
      <c r="CZ58" s="12" t="e">
        <f>#REF!</f>
        <v>#REF!</v>
      </c>
      <c r="DA58" s="12" t="e">
        <f>#REF!</f>
        <v>#REF!</v>
      </c>
      <c r="DB58" s="12" t="e">
        <f>#REF!</f>
        <v>#REF!</v>
      </c>
      <c r="DC58" s="12" t="e">
        <f>#REF!</f>
        <v>#REF!</v>
      </c>
      <c r="DD58" s="12" t="e">
        <f>#REF!</f>
        <v>#REF!</v>
      </c>
      <c r="DE58" s="12" t="e">
        <f>#REF!</f>
        <v>#REF!</v>
      </c>
      <c r="DF58" s="12" t="e">
        <f>#REF!</f>
        <v>#REF!</v>
      </c>
      <c r="DG58" s="12" t="e">
        <f>#REF!</f>
        <v>#REF!</v>
      </c>
      <c r="DH58" s="12" t="e">
        <f>#REF!</f>
        <v>#REF!</v>
      </c>
      <c r="DI58" s="12" t="e">
        <f>#REF!</f>
        <v>#REF!</v>
      </c>
      <c r="DJ58" s="12" t="e">
        <f>#REF!</f>
        <v>#REF!</v>
      </c>
      <c r="DL58" s="11" t="e">
        <f>#REF!</f>
        <v>#REF!</v>
      </c>
      <c r="DM58" s="12" t="e">
        <f>#REF!</f>
        <v>#REF!</v>
      </c>
      <c r="DN58" s="12" t="e">
        <f>#REF!</f>
        <v>#REF!</v>
      </c>
      <c r="DO58" s="12" t="e">
        <f>#REF!</f>
        <v>#REF!</v>
      </c>
      <c r="DP58" s="12" t="e">
        <f>#REF!</f>
        <v>#REF!</v>
      </c>
      <c r="DQ58" s="12" t="e">
        <f>#REF!</f>
        <v>#REF!</v>
      </c>
      <c r="DR58" s="12" t="e">
        <f>#REF!</f>
        <v>#REF!</v>
      </c>
      <c r="DS58" s="12" t="e">
        <f>#REF!</f>
        <v>#REF!</v>
      </c>
      <c r="DT58" s="12" t="e">
        <f>#REF!</f>
        <v>#REF!</v>
      </c>
      <c r="DU58" s="12" t="e">
        <f>#REF!</f>
        <v>#REF!</v>
      </c>
      <c r="DV58" s="12" t="e">
        <f>#REF!</f>
        <v>#REF!</v>
      </c>
      <c r="DW58" s="12" t="e">
        <f>#REF!</f>
        <v>#REF!</v>
      </c>
      <c r="DX58" s="12" t="e">
        <f>#REF!</f>
        <v>#REF!</v>
      </c>
      <c r="DY58" s="12" t="e">
        <f>#REF!</f>
        <v>#REF!</v>
      </c>
      <c r="DZ58" s="12" t="e">
        <f>#REF!</f>
        <v>#REF!</v>
      </c>
      <c r="EA58" s="12" t="e">
        <f>#REF!</f>
        <v>#REF!</v>
      </c>
      <c r="EB58" s="12" t="e">
        <f>#REF!</f>
        <v>#REF!</v>
      </c>
      <c r="EC58" s="12" t="e">
        <f>#REF!</f>
        <v>#REF!</v>
      </c>
      <c r="EE58" s="11" t="e">
        <f>#REF!</f>
        <v>#REF!</v>
      </c>
      <c r="EF58" s="12" t="e">
        <f>#REF!</f>
        <v>#REF!</v>
      </c>
      <c r="EG58" s="12" t="e">
        <f>#REF!</f>
        <v>#REF!</v>
      </c>
      <c r="EH58" s="12" t="e">
        <f>#REF!</f>
        <v>#REF!</v>
      </c>
      <c r="EI58" s="12" t="e">
        <f>#REF!</f>
        <v>#REF!</v>
      </c>
      <c r="EJ58" s="12" t="e">
        <f>#REF!</f>
        <v>#REF!</v>
      </c>
      <c r="EK58" s="12" t="e">
        <f>#REF!</f>
        <v>#REF!</v>
      </c>
      <c r="EL58" s="12" t="e">
        <f>#REF!</f>
        <v>#REF!</v>
      </c>
      <c r="EM58" s="12" t="e">
        <f>#REF!</f>
        <v>#REF!</v>
      </c>
      <c r="EN58" s="12" t="e">
        <f>#REF!</f>
        <v>#REF!</v>
      </c>
      <c r="EO58" s="12" t="e">
        <f>#REF!</f>
        <v>#REF!</v>
      </c>
      <c r="EP58" s="12" t="e">
        <f>#REF!</f>
        <v>#REF!</v>
      </c>
      <c r="EQ58" s="12" t="e">
        <f>#REF!</f>
        <v>#REF!</v>
      </c>
      <c r="ER58" s="12" t="e">
        <f>#REF!</f>
        <v>#REF!</v>
      </c>
      <c r="ES58" s="12" t="e">
        <f>#REF!</f>
        <v>#REF!</v>
      </c>
      <c r="ET58" s="12" t="e">
        <f>#REF!</f>
        <v>#REF!</v>
      </c>
      <c r="EU58" s="12" t="e">
        <f>#REF!</f>
        <v>#REF!</v>
      </c>
      <c r="EV58" s="12" t="e">
        <f>#REF!</f>
        <v>#REF!</v>
      </c>
      <c r="EX58" s="11" t="e">
        <f>#REF!</f>
        <v>#REF!</v>
      </c>
      <c r="EY58" s="12" t="e">
        <f>#REF!</f>
        <v>#REF!</v>
      </c>
      <c r="EZ58" s="12" t="e">
        <f>#REF!</f>
        <v>#REF!</v>
      </c>
      <c r="FA58" s="12" t="e">
        <f>#REF!</f>
        <v>#REF!</v>
      </c>
      <c r="FB58" s="12" t="e">
        <f>#REF!</f>
        <v>#REF!</v>
      </c>
      <c r="FC58" s="12" t="e">
        <f>#REF!</f>
        <v>#REF!</v>
      </c>
      <c r="FD58" s="12" t="e">
        <f>#REF!</f>
        <v>#REF!</v>
      </c>
      <c r="FE58" s="12" t="e">
        <f>#REF!</f>
        <v>#REF!</v>
      </c>
      <c r="FF58" s="12" t="e">
        <f>#REF!</f>
        <v>#REF!</v>
      </c>
      <c r="FG58" s="12" t="e">
        <f>#REF!</f>
        <v>#REF!</v>
      </c>
      <c r="FH58" s="12" t="e">
        <f>#REF!</f>
        <v>#REF!</v>
      </c>
      <c r="FI58" s="12" t="e">
        <f>#REF!</f>
        <v>#REF!</v>
      </c>
      <c r="FJ58" s="12" t="e">
        <f>#REF!</f>
        <v>#REF!</v>
      </c>
      <c r="FK58" s="12" t="e">
        <f>#REF!</f>
        <v>#REF!</v>
      </c>
      <c r="FL58" s="12" t="e">
        <f>#REF!</f>
        <v>#REF!</v>
      </c>
      <c r="FM58" s="12" t="e">
        <f>#REF!</f>
        <v>#REF!</v>
      </c>
      <c r="FN58" s="12" t="e">
        <f>#REF!</f>
        <v>#REF!</v>
      </c>
      <c r="FO58" s="12" t="e">
        <f>#REF!</f>
        <v>#REF!</v>
      </c>
      <c r="FQ58" s="11" t="e">
        <f>#REF!</f>
        <v>#REF!</v>
      </c>
      <c r="FR58" s="12" t="e">
        <f>#REF!</f>
        <v>#REF!</v>
      </c>
      <c r="FS58" s="12" t="e">
        <f>#REF!</f>
        <v>#REF!</v>
      </c>
      <c r="FT58" s="12" t="e">
        <f>#REF!</f>
        <v>#REF!</v>
      </c>
      <c r="FU58" s="12" t="e">
        <f>#REF!</f>
        <v>#REF!</v>
      </c>
      <c r="FV58" s="12" t="e">
        <f>#REF!</f>
        <v>#REF!</v>
      </c>
      <c r="FW58" s="12" t="e">
        <f>#REF!</f>
        <v>#REF!</v>
      </c>
      <c r="FX58" s="12" t="e">
        <f>#REF!</f>
        <v>#REF!</v>
      </c>
      <c r="FY58" s="12" t="e">
        <f>#REF!</f>
        <v>#REF!</v>
      </c>
      <c r="FZ58" s="12" t="e">
        <f>#REF!</f>
        <v>#REF!</v>
      </c>
      <c r="GA58" s="12" t="e">
        <f>#REF!</f>
        <v>#REF!</v>
      </c>
      <c r="GB58" s="12" t="e">
        <f>#REF!</f>
        <v>#REF!</v>
      </c>
      <c r="GC58" s="12" t="e">
        <f>#REF!</f>
        <v>#REF!</v>
      </c>
      <c r="GD58" s="12" t="e">
        <f>#REF!</f>
        <v>#REF!</v>
      </c>
      <c r="GE58" s="12" t="e">
        <f>#REF!</f>
        <v>#REF!</v>
      </c>
      <c r="GF58" s="12" t="e">
        <f>#REF!</f>
        <v>#REF!</v>
      </c>
      <c r="GG58" s="12" t="e">
        <f>#REF!</f>
        <v>#REF!</v>
      </c>
      <c r="GH58" s="12" t="e">
        <f>#REF!</f>
        <v>#REF!</v>
      </c>
      <c r="GJ58" s="11" t="e">
        <f>#REF!</f>
        <v>#REF!</v>
      </c>
      <c r="GK58" s="12" t="e">
        <f>#REF!</f>
        <v>#REF!</v>
      </c>
      <c r="GL58" s="12" t="e">
        <f>#REF!</f>
        <v>#REF!</v>
      </c>
      <c r="GM58" s="12" t="e">
        <f>#REF!</f>
        <v>#REF!</v>
      </c>
      <c r="GN58" s="12" t="e">
        <f>#REF!</f>
        <v>#REF!</v>
      </c>
      <c r="GO58" s="12" t="e">
        <f>#REF!</f>
        <v>#REF!</v>
      </c>
      <c r="GP58" s="12" t="e">
        <f>#REF!</f>
        <v>#REF!</v>
      </c>
      <c r="GQ58" s="12" t="e">
        <f>#REF!</f>
        <v>#REF!</v>
      </c>
      <c r="GR58" s="12" t="e">
        <f>#REF!</f>
        <v>#REF!</v>
      </c>
      <c r="GS58" s="12" t="e">
        <f>#REF!</f>
        <v>#REF!</v>
      </c>
      <c r="GT58" s="12" t="e">
        <f>#REF!</f>
        <v>#REF!</v>
      </c>
      <c r="GU58" s="12" t="e">
        <f>#REF!</f>
        <v>#REF!</v>
      </c>
      <c r="GV58" s="12" t="e">
        <f>#REF!</f>
        <v>#REF!</v>
      </c>
      <c r="GW58" s="12" t="e">
        <f>#REF!</f>
        <v>#REF!</v>
      </c>
      <c r="GX58" s="12" t="e">
        <f>#REF!</f>
        <v>#REF!</v>
      </c>
      <c r="GY58" s="12" t="e">
        <f>#REF!</f>
        <v>#REF!</v>
      </c>
      <c r="GZ58" s="12" t="e">
        <f>#REF!</f>
        <v>#REF!</v>
      </c>
      <c r="HA58" s="12" t="e">
        <f>#REF!</f>
        <v>#REF!</v>
      </c>
      <c r="HC58" s="11" t="e">
        <f>#REF!</f>
        <v>#REF!</v>
      </c>
      <c r="HD58" s="12" t="e">
        <f>#REF!</f>
        <v>#REF!</v>
      </c>
      <c r="HE58" s="12" t="e">
        <f>#REF!</f>
        <v>#REF!</v>
      </c>
      <c r="HF58" s="12" t="e">
        <f>#REF!</f>
        <v>#REF!</v>
      </c>
      <c r="HG58" s="12" t="e">
        <f>#REF!</f>
        <v>#REF!</v>
      </c>
      <c r="HH58" s="12" t="e">
        <f>#REF!</f>
        <v>#REF!</v>
      </c>
      <c r="HI58" s="12" t="e">
        <f>#REF!</f>
        <v>#REF!</v>
      </c>
      <c r="HJ58" s="12" t="e">
        <f>#REF!</f>
        <v>#REF!</v>
      </c>
      <c r="HK58" s="12" t="e">
        <f>#REF!</f>
        <v>#REF!</v>
      </c>
      <c r="HL58" s="12" t="e">
        <f>#REF!</f>
        <v>#REF!</v>
      </c>
      <c r="HM58" s="12" t="e">
        <f>#REF!</f>
        <v>#REF!</v>
      </c>
      <c r="HN58" s="12" t="e">
        <f>#REF!</f>
        <v>#REF!</v>
      </c>
      <c r="HO58" s="12" t="e">
        <f>#REF!</f>
        <v>#REF!</v>
      </c>
      <c r="HP58" s="12" t="e">
        <f>#REF!</f>
        <v>#REF!</v>
      </c>
      <c r="HQ58" s="12" t="e">
        <f>#REF!</f>
        <v>#REF!</v>
      </c>
      <c r="HR58" s="12" t="e">
        <f>#REF!</f>
        <v>#REF!</v>
      </c>
      <c r="HS58" s="12" t="e">
        <f>#REF!</f>
        <v>#REF!</v>
      </c>
      <c r="HT58" s="12" t="e">
        <f>#REF!</f>
        <v>#REF!</v>
      </c>
      <c r="HV58" s="11" t="e">
        <f>#REF!</f>
        <v>#REF!</v>
      </c>
      <c r="HW58" s="12" t="e">
        <f>#REF!</f>
        <v>#REF!</v>
      </c>
      <c r="HX58" s="12" t="e">
        <f>#REF!</f>
        <v>#REF!</v>
      </c>
      <c r="HY58" s="12" t="e">
        <f>#REF!</f>
        <v>#REF!</v>
      </c>
      <c r="HZ58" s="12" t="e">
        <f>#REF!</f>
        <v>#REF!</v>
      </c>
      <c r="IA58" s="12" t="e">
        <f>#REF!</f>
        <v>#REF!</v>
      </c>
      <c r="IB58" s="12" t="e">
        <f>#REF!</f>
        <v>#REF!</v>
      </c>
      <c r="IC58" s="12" t="e">
        <f>#REF!</f>
        <v>#REF!</v>
      </c>
      <c r="ID58" s="12" t="e">
        <f>#REF!</f>
        <v>#REF!</v>
      </c>
      <c r="IE58" s="12" t="e">
        <f>#REF!</f>
        <v>#REF!</v>
      </c>
      <c r="IF58" s="12" t="e">
        <f>#REF!</f>
        <v>#REF!</v>
      </c>
      <c r="IG58" s="12" t="e">
        <f>#REF!</f>
        <v>#REF!</v>
      </c>
      <c r="IH58" s="12" t="e">
        <f>#REF!</f>
        <v>#REF!</v>
      </c>
      <c r="II58" s="12" t="e">
        <f>#REF!</f>
        <v>#REF!</v>
      </c>
      <c r="IJ58" s="12" t="e">
        <f>#REF!</f>
        <v>#REF!</v>
      </c>
      <c r="IK58" s="12" t="e">
        <f>#REF!</f>
        <v>#REF!</v>
      </c>
      <c r="IL58" s="12" t="e">
        <f>#REF!</f>
        <v>#REF!</v>
      </c>
      <c r="IM58" s="12" t="e">
        <f>#REF!</f>
        <v>#REF!</v>
      </c>
      <c r="IO58" s="11" t="e">
        <f>#REF!</f>
        <v>#REF!</v>
      </c>
      <c r="IP58" s="12" t="e">
        <f>#REF!</f>
        <v>#REF!</v>
      </c>
      <c r="IQ58" s="12" t="e">
        <f>#REF!</f>
        <v>#REF!</v>
      </c>
      <c r="IR58" s="12" t="e">
        <f>#REF!</f>
        <v>#REF!</v>
      </c>
      <c r="IS58" s="12" t="e">
        <f>#REF!</f>
        <v>#REF!</v>
      </c>
      <c r="IT58" s="12" t="e">
        <f>#REF!</f>
        <v>#REF!</v>
      </c>
      <c r="IU58" s="12" t="e">
        <f>#REF!</f>
        <v>#REF!</v>
      </c>
      <c r="IV58" s="12" t="e">
        <f>#REF!</f>
        <v>#REF!</v>
      </c>
      <c r="IW58" s="12" t="e">
        <f>#REF!</f>
        <v>#REF!</v>
      </c>
      <c r="IX58" s="12" t="e">
        <f>#REF!</f>
        <v>#REF!</v>
      </c>
      <c r="IY58" s="12" t="e">
        <f>#REF!</f>
        <v>#REF!</v>
      </c>
      <c r="IZ58" s="12" t="e">
        <f>#REF!</f>
        <v>#REF!</v>
      </c>
      <c r="JA58" s="12" t="e">
        <f>#REF!</f>
        <v>#REF!</v>
      </c>
      <c r="JB58" s="12" t="e">
        <f>#REF!</f>
        <v>#REF!</v>
      </c>
      <c r="JC58" s="12" t="e">
        <f>#REF!</f>
        <v>#REF!</v>
      </c>
      <c r="JD58" s="12" t="e">
        <f>#REF!</f>
        <v>#REF!</v>
      </c>
      <c r="JE58" s="12" t="e">
        <f>#REF!</f>
        <v>#REF!</v>
      </c>
      <c r="JF58" s="12" t="e">
        <f>#REF!</f>
        <v>#REF!</v>
      </c>
      <c r="JH58" s="11" t="e">
        <f>#REF!</f>
        <v>#REF!</v>
      </c>
      <c r="JI58" s="12" t="e">
        <f>#REF!</f>
        <v>#REF!</v>
      </c>
      <c r="JJ58" s="12" t="e">
        <f>#REF!</f>
        <v>#REF!</v>
      </c>
      <c r="JK58" s="12" t="e">
        <f>#REF!</f>
        <v>#REF!</v>
      </c>
      <c r="JL58" s="12" t="e">
        <f>#REF!</f>
        <v>#REF!</v>
      </c>
      <c r="JM58" s="12" t="e">
        <f>#REF!</f>
        <v>#REF!</v>
      </c>
      <c r="JN58" s="12" t="e">
        <f>#REF!</f>
        <v>#REF!</v>
      </c>
      <c r="JO58" s="12" t="e">
        <f>#REF!</f>
        <v>#REF!</v>
      </c>
      <c r="JP58" s="12" t="e">
        <f>#REF!</f>
        <v>#REF!</v>
      </c>
      <c r="JQ58" s="12" t="e">
        <f>#REF!</f>
        <v>#REF!</v>
      </c>
      <c r="JR58" s="12" t="e">
        <f>#REF!</f>
        <v>#REF!</v>
      </c>
      <c r="JS58" s="12" t="e">
        <f>#REF!</f>
        <v>#REF!</v>
      </c>
      <c r="JT58" s="12" t="e">
        <f>#REF!</f>
        <v>#REF!</v>
      </c>
      <c r="JU58" s="12" t="e">
        <f>#REF!</f>
        <v>#REF!</v>
      </c>
      <c r="JV58" s="12" t="e">
        <f>#REF!</f>
        <v>#REF!</v>
      </c>
      <c r="JW58" s="12" t="e">
        <f>#REF!</f>
        <v>#REF!</v>
      </c>
      <c r="JX58" s="12" t="e">
        <f>#REF!</f>
        <v>#REF!</v>
      </c>
      <c r="JY58" s="12" t="e">
        <f>#REF!</f>
        <v>#REF!</v>
      </c>
    </row>
    <row r="59" spans="2:285" x14ac:dyDescent="0.25">
      <c r="B59" s="11" t="e">
        <f>#REF!</f>
        <v>#REF!</v>
      </c>
      <c r="C59" s="12" t="e">
        <f>#REF!</f>
        <v>#REF!</v>
      </c>
      <c r="D59" s="12" t="e">
        <f>#REF!</f>
        <v>#REF!</v>
      </c>
      <c r="E59" s="12" t="e">
        <f>#REF!</f>
        <v>#REF!</v>
      </c>
      <c r="F59" s="12" t="e">
        <f>#REF!</f>
        <v>#REF!</v>
      </c>
      <c r="G59" s="12" t="e">
        <f>#REF!</f>
        <v>#REF!</v>
      </c>
      <c r="H59" s="12" t="e">
        <f>#REF!</f>
        <v>#REF!</v>
      </c>
      <c r="I59" s="12" t="e">
        <f>#REF!</f>
        <v>#REF!</v>
      </c>
      <c r="J59" s="12" t="e">
        <f>#REF!</f>
        <v>#REF!</v>
      </c>
      <c r="K59" s="12" t="e">
        <f>#REF!</f>
        <v>#REF!</v>
      </c>
      <c r="L59" s="12" t="e">
        <f>#REF!</f>
        <v>#REF!</v>
      </c>
      <c r="M59" s="12" t="e">
        <f>#REF!</f>
        <v>#REF!</v>
      </c>
      <c r="N59" s="12" t="e">
        <f>#REF!</f>
        <v>#REF!</v>
      </c>
      <c r="O59" s="12" t="e">
        <f>#REF!</f>
        <v>#REF!</v>
      </c>
      <c r="P59" s="12" t="e">
        <f>#REF!</f>
        <v>#REF!</v>
      </c>
      <c r="Q59" s="12" t="e">
        <f>#REF!</f>
        <v>#REF!</v>
      </c>
      <c r="R59" s="12" t="e">
        <f>#REF!</f>
        <v>#REF!</v>
      </c>
      <c r="S59" s="12" t="e">
        <f>#REF!</f>
        <v>#REF!</v>
      </c>
      <c r="U59" s="11" t="e">
        <f>#REF!</f>
        <v>#REF!</v>
      </c>
      <c r="V59" s="12" t="e">
        <f>#REF!</f>
        <v>#REF!</v>
      </c>
      <c r="W59" s="12" t="e">
        <f>#REF!</f>
        <v>#REF!</v>
      </c>
      <c r="X59" s="12" t="e">
        <f>#REF!</f>
        <v>#REF!</v>
      </c>
      <c r="Y59" s="12" t="e">
        <f>#REF!</f>
        <v>#REF!</v>
      </c>
      <c r="Z59" s="12" t="e">
        <f>#REF!</f>
        <v>#REF!</v>
      </c>
      <c r="AA59" s="12" t="e">
        <f>#REF!</f>
        <v>#REF!</v>
      </c>
      <c r="AB59" s="12" t="e">
        <f>#REF!</f>
        <v>#REF!</v>
      </c>
      <c r="AC59" s="12" t="e">
        <f>#REF!</f>
        <v>#REF!</v>
      </c>
      <c r="AD59" s="12" t="e">
        <f>#REF!</f>
        <v>#REF!</v>
      </c>
      <c r="AE59" s="12" t="e">
        <f>#REF!</f>
        <v>#REF!</v>
      </c>
      <c r="AF59" s="12" t="e">
        <f>#REF!</f>
        <v>#REF!</v>
      </c>
      <c r="AG59" s="12" t="e">
        <f>#REF!</f>
        <v>#REF!</v>
      </c>
      <c r="AH59" s="12" t="e">
        <f>#REF!</f>
        <v>#REF!</v>
      </c>
      <c r="AI59" s="12" t="e">
        <f>#REF!</f>
        <v>#REF!</v>
      </c>
      <c r="AJ59" s="12" t="e">
        <f>#REF!</f>
        <v>#REF!</v>
      </c>
      <c r="AK59" s="12" t="e">
        <f>#REF!</f>
        <v>#REF!</v>
      </c>
      <c r="AL59" s="12" t="e">
        <f>#REF!</f>
        <v>#REF!</v>
      </c>
      <c r="AN59" s="11" t="e">
        <f>#REF!</f>
        <v>#REF!</v>
      </c>
      <c r="AO59" s="12" t="e">
        <f>#REF!</f>
        <v>#REF!</v>
      </c>
      <c r="AP59" s="12" t="e">
        <f>#REF!</f>
        <v>#REF!</v>
      </c>
      <c r="AQ59" s="12" t="e">
        <f>#REF!</f>
        <v>#REF!</v>
      </c>
      <c r="AR59" s="12" t="e">
        <f>#REF!</f>
        <v>#REF!</v>
      </c>
      <c r="AS59" s="12" t="e">
        <f>#REF!</f>
        <v>#REF!</v>
      </c>
      <c r="AT59" s="12" t="e">
        <f>#REF!</f>
        <v>#REF!</v>
      </c>
      <c r="AU59" s="12" t="e">
        <f>#REF!</f>
        <v>#REF!</v>
      </c>
      <c r="AV59" s="12" t="e">
        <f>#REF!</f>
        <v>#REF!</v>
      </c>
      <c r="AW59" s="12" t="e">
        <f>#REF!</f>
        <v>#REF!</v>
      </c>
      <c r="AX59" s="12" t="e">
        <f>#REF!</f>
        <v>#REF!</v>
      </c>
      <c r="AY59" s="12" t="e">
        <f>#REF!</f>
        <v>#REF!</v>
      </c>
      <c r="AZ59" s="12" t="e">
        <f>#REF!</f>
        <v>#REF!</v>
      </c>
      <c r="BA59" s="12" t="e">
        <f>#REF!</f>
        <v>#REF!</v>
      </c>
      <c r="BB59" s="12" t="e">
        <f>#REF!</f>
        <v>#REF!</v>
      </c>
      <c r="BC59" s="12" t="e">
        <f>#REF!</f>
        <v>#REF!</v>
      </c>
      <c r="BD59" s="12" t="e">
        <f>#REF!</f>
        <v>#REF!</v>
      </c>
      <c r="BE59" s="12" t="e">
        <f>#REF!</f>
        <v>#REF!</v>
      </c>
      <c r="BG59" s="11" t="e">
        <f>#REF!</f>
        <v>#REF!</v>
      </c>
      <c r="BH59" s="12" t="e">
        <f>#REF!</f>
        <v>#REF!</v>
      </c>
      <c r="BI59" s="12" t="e">
        <f>#REF!</f>
        <v>#REF!</v>
      </c>
      <c r="BJ59" s="12" t="e">
        <f>#REF!</f>
        <v>#REF!</v>
      </c>
      <c r="BK59" s="12" t="e">
        <f>#REF!</f>
        <v>#REF!</v>
      </c>
      <c r="BL59" s="12" t="e">
        <f>#REF!</f>
        <v>#REF!</v>
      </c>
      <c r="BM59" s="12" t="e">
        <f>#REF!</f>
        <v>#REF!</v>
      </c>
      <c r="BN59" s="12" t="e">
        <f>#REF!</f>
        <v>#REF!</v>
      </c>
      <c r="BO59" s="12" t="e">
        <f>#REF!</f>
        <v>#REF!</v>
      </c>
      <c r="BP59" s="12" t="e">
        <f>#REF!</f>
        <v>#REF!</v>
      </c>
      <c r="BQ59" s="12" t="e">
        <f>#REF!</f>
        <v>#REF!</v>
      </c>
      <c r="BR59" s="12" t="e">
        <f>#REF!</f>
        <v>#REF!</v>
      </c>
      <c r="BS59" s="12" t="e">
        <f>#REF!</f>
        <v>#REF!</v>
      </c>
      <c r="BT59" s="12" t="e">
        <f>#REF!</f>
        <v>#REF!</v>
      </c>
      <c r="BU59" s="12" t="e">
        <f>#REF!</f>
        <v>#REF!</v>
      </c>
      <c r="BV59" s="12" t="e">
        <f>#REF!</f>
        <v>#REF!</v>
      </c>
      <c r="BW59" s="12" t="e">
        <f>#REF!</f>
        <v>#REF!</v>
      </c>
      <c r="BX59" s="12" t="e">
        <f>#REF!</f>
        <v>#REF!</v>
      </c>
      <c r="BZ59" s="11" t="e">
        <f>#REF!</f>
        <v>#REF!</v>
      </c>
      <c r="CA59" s="12" t="e">
        <f>#REF!</f>
        <v>#REF!</v>
      </c>
      <c r="CB59" s="12" t="e">
        <f>#REF!</f>
        <v>#REF!</v>
      </c>
      <c r="CC59" s="12" t="e">
        <f>#REF!</f>
        <v>#REF!</v>
      </c>
      <c r="CD59" s="12" t="e">
        <f>#REF!</f>
        <v>#REF!</v>
      </c>
      <c r="CE59" s="12" t="e">
        <f>#REF!</f>
        <v>#REF!</v>
      </c>
      <c r="CF59" s="12" t="e">
        <f>#REF!</f>
        <v>#REF!</v>
      </c>
      <c r="CG59" s="12" t="e">
        <f>#REF!</f>
        <v>#REF!</v>
      </c>
      <c r="CH59" s="12" t="e">
        <f>#REF!</f>
        <v>#REF!</v>
      </c>
      <c r="CI59" s="12" t="e">
        <f>#REF!</f>
        <v>#REF!</v>
      </c>
      <c r="CJ59" s="12" t="e">
        <f>#REF!</f>
        <v>#REF!</v>
      </c>
      <c r="CK59" s="12" t="e">
        <f>#REF!</f>
        <v>#REF!</v>
      </c>
      <c r="CL59" s="12" t="e">
        <f>#REF!</f>
        <v>#REF!</v>
      </c>
      <c r="CM59" s="12" t="e">
        <f>#REF!</f>
        <v>#REF!</v>
      </c>
      <c r="CN59" s="12" t="e">
        <f>#REF!</f>
        <v>#REF!</v>
      </c>
      <c r="CO59" s="12" t="e">
        <f>#REF!</f>
        <v>#REF!</v>
      </c>
      <c r="CP59" s="12" t="e">
        <f>#REF!</f>
        <v>#REF!</v>
      </c>
      <c r="CQ59" s="12" t="e">
        <f>#REF!</f>
        <v>#REF!</v>
      </c>
      <c r="CS59" s="11" t="e">
        <f>#REF!</f>
        <v>#REF!</v>
      </c>
      <c r="CT59" s="12" t="e">
        <f>#REF!</f>
        <v>#REF!</v>
      </c>
      <c r="CU59" s="12" t="e">
        <f>#REF!</f>
        <v>#REF!</v>
      </c>
      <c r="CV59" s="12" t="e">
        <f>#REF!</f>
        <v>#REF!</v>
      </c>
      <c r="CW59" s="12" t="e">
        <f>#REF!</f>
        <v>#REF!</v>
      </c>
      <c r="CX59" s="12" t="e">
        <f>#REF!</f>
        <v>#REF!</v>
      </c>
      <c r="CY59" s="12" t="e">
        <f>#REF!</f>
        <v>#REF!</v>
      </c>
      <c r="CZ59" s="12" t="e">
        <f>#REF!</f>
        <v>#REF!</v>
      </c>
      <c r="DA59" s="12" t="e">
        <f>#REF!</f>
        <v>#REF!</v>
      </c>
      <c r="DB59" s="12" t="e">
        <f>#REF!</f>
        <v>#REF!</v>
      </c>
      <c r="DC59" s="12" t="e">
        <f>#REF!</f>
        <v>#REF!</v>
      </c>
      <c r="DD59" s="12" t="e">
        <f>#REF!</f>
        <v>#REF!</v>
      </c>
      <c r="DE59" s="12" t="e">
        <f>#REF!</f>
        <v>#REF!</v>
      </c>
      <c r="DF59" s="12" t="e">
        <f>#REF!</f>
        <v>#REF!</v>
      </c>
      <c r="DG59" s="12" t="e">
        <f>#REF!</f>
        <v>#REF!</v>
      </c>
      <c r="DH59" s="12" t="e">
        <f>#REF!</f>
        <v>#REF!</v>
      </c>
      <c r="DI59" s="12" t="e">
        <f>#REF!</f>
        <v>#REF!</v>
      </c>
      <c r="DJ59" s="12" t="e">
        <f>#REF!</f>
        <v>#REF!</v>
      </c>
      <c r="DL59" s="11" t="e">
        <f>#REF!</f>
        <v>#REF!</v>
      </c>
      <c r="DM59" s="12" t="e">
        <f>#REF!</f>
        <v>#REF!</v>
      </c>
      <c r="DN59" s="12" t="e">
        <f>#REF!</f>
        <v>#REF!</v>
      </c>
      <c r="DO59" s="12" t="e">
        <f>#REF!</f>
        <v>#REF!</v>
      </c>
      <c r="DP59" s="12" t="e">
        <f>#REF!</f>
        <v>#REF!</v>
      </c>
      <c r="DQ59" s="12" t="e">
        <f>#REF!</f>
        <v>#REF!</v>
      </c>
      <c r="DR59" s="12" t="e">
        <f>#REF!</f>
        <v>#REF!</v>
      </c>
      <c r="DS59" s="12" t="e">
        <f>#REF!</f>
        <v>#REF!</v>
      </c>
      <c r="DT59" s="12" t="e">
        <f>#REF!</f>
        <v>#REF!</v>
      </c>
      <c r="DU59" s="12" t="e">
        <f>#REF!</f>
        <v>#REF!</v>
      </c>
      <c r="DV59" s="12" t="e">
        <f>#REF!</f>
        <v>#REF!</v>
      </c>
      <c r="DW59" s="12" t="e">
        <f>#REF!</f>
        <v>#REF!</v>
      </c>
      <c r="DX59" s="12" t="e">
        <f>#REF!</f>
        <v>#REF!</v>
      </c>
      <c r="DY59" s="12" t="e">
        <f>#REF!</f>
        <v>#REF!</v>
      </c>
      <c r="DZ59" s="12" t="e">
        <f>#REF!</f>
        <v>#REF!</v>
      </c>
      <c r="EA59" s="12" t="e">
        <f>#REF!</f>
        <v>#REF!</v>
      </c>
      <c r="EB59" s="12" t="e">
        <f>#REF!</f>
        <v>#REF!</v>
      </c>
      <c r="EC59" s="12" t="e">
        <f>#REF!</f>
        <v>#REF!</v>
      </c>
      <c r="EE59" s="11" t="e">
        <f>#REF!</f>
        <v>#REF!</v>
      </c>
      <c r="EF59" s="12" t="e">
        <f>#REF!</f>
        <v>#REF!</v>
      </c>
      <c r="EG59" s="12" t="e">
        <f>#REF!</f>
        <v>#REF!</v>
      </c>
      <c r="EH59" s="12" t="e">
        <f>#REF!</f>
        <v>#REF!</v>
      </c>
      <c r="EI59" s="12" t="e">
        <f>#REF!</f>
        <v>#REF!</v>
      </c>
      <c r="EJ59" s="12" t="e">
        <f>#REF!</f>
        <v>#REF!</v>
      </c>
      <c r="EK59" s="12" t="e">
        <f>#REF!</f>
        <v>#REF!</v>
      </c>
      <c r="EL59" s="12" t="e">
        <f>#REF!</f>
        <v>#REF!</v>
      </c>
      <c r="EM59" s="12" t="e">
        <f>#REF!</f>
        <v>#REF!</v>
      </c>
      <c r="EN59" s="12" t="e">
        <f>#REF!</f>
        <v>#REF!</v>
      </c>
      <c r="EO59" s="12" t="e">
        <f>#REF!</f>
        <v>#REF!</v>
      </c>
      <c r="EP59" s="12" t="e">
        <f>#REF!</f>
        <v>#REF!</v>
      </c>
      <c r="EQ59" s="12" t="e">
        <f>#REF!</f>
        <v>#REF!</v>
      </c>
      <c r="ER59" s="12" t="e">
        <f>#REF!</f>
        <v>#REF!</v>
      </c>
      <c r="ES59" s="12" t="e">
        <f>#REF!</f>
        <v>#REF!</v>
      </c>
      <c r="ET59" s="12" t="e">
        <f>#REF!</f>
        <v>#REF!</v>
      </c>
      <c r="EU59" s="12" t="e">
        <f>#REF!</f>
        <v>#REF!</v>
      </c>
      <c r="EV59" s="12" t="e">
        <f>#REF!</f>
        <v>#REF!</v>
      </c>
      <c r="EX59" s="11" t="e">
        <f>#REF!</f>
        <v>#REF!</v>
      </c>
      <c r="EY59" s="12" t="e">
        <f>#REF!</f>
        <v>#REF!</v>
      </c>
      <c r="EZ59" s="12" t="e">
        <f>#REF!</f>
        <v>#REF!</v>
      </c>
      <c r="FA59" s="12" t="e">
        <f>#REF!</f>
        <v>#REF!</v>
      </c>
      <c r="FB59" s="12" t="e">
        <f>#REF!</f>
        <v>#REF!</v>
      </c>
      <c r="FC59" s="12" t="e">
        <f>#REF!</f>
        <v>#REF!</v>
      </c>
      <c r="FD59" s="12" t="e">
        <f>#REF!</f>
        <v>#REF!</v>
      </c>
      <c r="FE59" s="12" t="e">
        <f>#REF!</f>
        <v>#REF!</v>
      </c>
      <c r="FF59" s="12" t="e">
        <f>#REF!</f>
        <v>#REF!</v>
      </c>
      <c r="FG59" s="12" t="e">
        <f>#REF!</f>
        <v>#REF!</v>
      </c>
      <c r="FH59" s="12" t="e">
        <f>#REF!</f>
        <v>#REF!</v>
      </c>
      <c r="FI59" s="12" t="e">
        <f>#REF!</f>
        <v>#REF!</v>
      </c>
      <c r="FJ59" s="12" t="e">
        <f>#REF!</f>
        <v>#REF!</v>
      </c>
      <c r="FK59" s="12" t="e">
        <f>#REF!</f>
        <v>#REF!</v>
      </c>
      <c r="FL59" s="12" t="e">
        <f>#REF!</f>
        <v>#REF!</v>
      </c>
      <c r="FM59" s="12" t="e">
        <f>#REF!</f>
        <v>#REF!</v>
      </c>
      <c r="FN59" s="12" t="e">
        <f>#REF!</f>
        <v>#REF!</v>
      </c>
      <c r="FO59" s="12" t="e">
        <f>#REF!</f>
        <v>#REF!</v>
      </c>
      <c r="FQ59" s="11" t="e">
        <f>#REF!</f>
        <v>#REF!</v>
      </c>
      <c r="FR59" s="12" t="e">
        <f>#REF!</f>
        <v>#REF!</v>
      </c>
      <c r="FS59" s="12" t="e">
        <f>#REF!</f>
        <v>#REF!</v>
      </c>
      <c r="FT59" s="12" t="e">
        <f>#REF!</f>
        <v>#REF!</v>
      </c>
      <c r="FU59" s="12" t="e">
        <f>#REF!</f>
        <v>#REF!</v>
      </c>
      <c r="FV59" s="12" t="e">
        <f>#REF!</f>
        <v>#REF!</v>
      </c>
      <c r="FW59" s="12" t="e">
        <f>#REF!</f>
        <v>#REF!</v>
      </c>
      <c r="FX59" s="12" t="e">
        <f>#REF!</f>
        <v>#REF!</v>
      </c>
      <c r="FY59" s="12" t="e">
        <f>#REF!</f>
        <v>#REF!</v>
      </c>
      <c r="FZ59" s="12" t="e">
        <f>#REF!</f>
        <v>#REF!</v>
      </c>
      <c r="GA59" s="12" t="e">
        <f>#REF!</f>
        <v>#REF!</v>
      </c>
      <c r="GB59" s="12" t="e">
        <f>#REF!</f>
        <v>#REF!</v>
      </c>
      <c r="GC59" s="12" t="e">
        <f>#REF!</f>
        <v>#REF!</v>
      </c>
      <c r="GD59" s="12" t="e">
        <f>#REF!</f>
        <v>#REF!</v>
      </c>
      <c r="GE59" s="12" t="e">
        <f>#REF!</f>
        <v>#REF!</v>
      </c>
      <c r="GF59" s="12" t="e">
        <f>#REF!</f>
        <v>#REF!</v>
      </c>
      <c r="GG59" s="12" t="e">
        <f>#REF!</f>
        <v>#REF!</v>
      </c>
      <c r="GH59" s="12" t="e">
        <f>#REF!</f>
        <v>#REF!</v>
      </c>
      <c r="GJ59" s="11" t="e">
        <f>#REF!</f>
        <v>#REF!</v>
      </c>
      <c r="GK59" s="12" t="e">
        <f>#REF!</f>
        <v>#REF!</v>
      </c>
      <c r="GL59" s="12" t="e">
        <f>#REF!</f>
        <v>#REF!</v>
      </c>
      <c r="GM59" s="12" t="e">
        <f>#REF!</f>
        <v>#REF!</v>
      </c>
      <c r="GN59" s="12" t="e">
        <f>#REF!</f>
        <v>#REF!</v>
      </c>
      <c r="GO59" s="12" t="e">
        <f>#REF!</f>
        <v>#REF!</v>
      </c>
      <c r="GP59" s="12" t="e">
        <f>#REF!</f>
        <v>#REF!</v>
      </c>
      <c r="GQ59" s="12" t="e">
        <f>#REF!</f>
        <v>#REF!</v>
      </c>
      <c r="GR59" s="12" t="e">
        <f>#REF!</f>
        <v>#REF!</v>
      </c>
      <c r="GS59" s="12" t="e">
        <f>#REF!</f>
        <v>#REF!</v>
      </c>
      <c r="GT59" s="12" t="e">
        <f>#REF!</f>
        <v>#REF!</v>
      </c>
      <c r="GU59" s="12" t="e">
        <f>#REF!</f>
        <v>#REF!</v>
      </c>
      <c r="GV59" s="12" t="e">
        <f>#REF!</f>
        <v>#REF!</v>
      </c>
      <c r="GW59" s="12" t="e">
        <f>#REF!</f>
        <v>#REF!</v>
      </c>
      <c r="GX59" s="12" t="e">
        <f>#REF!</f>
        <v>#REF!</v>
      </c>
      <c r="GY59" s="12" t="e">
        <f>#REF!</f>
        <v>#REF!</v>
      </c>
      <c r="GZ59" s="12" t="e">
        <f>#REF!</f>
        <v>#REF!</v>
      </c>
      <c r="HA59" s="12" t="e">
        <f>#REF!</f>
        <v>#REF!</v>
      </c>
      <c r="HC59" s="11" t="e">
        <f>#REF!</f>
        <v>#REF!</v>
      </c>
      <c r="HD59" s="12" t="e">
        <f>#REF!</f>
        <v>#REF!</v>
      </c>
      <c r="HE59" s="12" t="e">
        <f>#REF!</f>
        <v>#REF!</v>
      </c>
      <c r="HF59" s="12" t="e">
        <f>#REF!</f>
        <v>#REF!</v>
      </c>
      <c r="HG59" s="12" t="e">
        <f>#REF!</f>
        <v>#REF!</v>
      </c>
      <c r="HH59" s="12" t="e">
        <f>#REF!</f>
        <v>#REF!</v>
      </c>
      <c r="HI59" s="12" t="e">
        <f>#REF!</f>
        <v>#REF!</v>
      </c>
      <c r="HJ59" s="12" t="e">
        <f>#REF!</f>
        <v>#REF!</v>
      </c>
      <c r="HK59" s="12" t="e">
        <f>#REF!</f>
        <v>#REF!</v>
      </c>
      <c r="HL59" s="12" t="e">
        <f>#REF!</f>
        <v>#REF!</v>
      </c>
      <c r="HM59" s="12" t="e">
        <f>#REF!</f>
        <v>#REF!</v>
      </c>
      <c r="HN59" s="12" t="e">
        <f>#REF!</f>
        <v>#REF!</v>
      </c>
      <c r="HO59" s="12" t="e">
        <f>#REF!</f>
        <v>#REF!</v>
      </c>
      <c r="HP59" s="12" t="e">
        <f>#REF!</f>
        <v>#REF!</v>
      </c>
      <c r="HQ59" s="12" t="e">
        <f>#REF!</f>
        <v>#REF!</v>
      </c>
      <c r="HR59" s="12" t="e">
        <f>#REF!</f>
        <v>#REF!</v>
      </c>
      <c r="HS59" s="12" t="e">
        <f>#REF!</f>
        <v>#REF!</v>
      </c>
      <c r="HT59" s="12" t="e">
        <f>#REF!</f>
        <v>#REF!</v>
      </c>
      <c r="HV59" s="11" t="e">
        <f>#REF!</f>
        <v>#REF!</v>
      </c>
      <c r="HW59" s="12" t="e">
        <f>#REF!</f>
        <v>#REF!</v>
      </c>
      <c r="HX59" s="12" t="e">
        <f>#REF!</f>
        <v>#REF!</v>
      </c>
      <c r="HY59" s="12" t="e">
        <f>#REF!</f>
        <v>#REF!</v>
      </c>
      <c r="HZ59" s="12" t="e">
        <f>#REF!</f>
        <v>#REF!</v>
      </c>
      <c r="IA59" s="12" t="e">
        <f>#REF!</f>
        <v>#REF!</v>
      </c>
      <c r="IB59" s="12" t="e">
        <f>#REF!</f>
        <v>#REF!</v>
      </c>
      <c r="IC59" s="12" t="e">
        <f>#REF!</f>
        <v>#REF!</v>
      </c>
      <c r="ID59" s="12" t="e">
        <f>#REF!</f>
        <v>#REF!</v>
      </c>
      <c r="IE59" s="12" t="e">
        <f>#REF!</f>
        <v>#REF!</v>
      </c>
      <c r="IF59" s="12" t="e">
        <f>#REF!</f>
        <v>#REF!</v>
      </c>
      <c r="IG59" s="12" t="e">
        <f>#REF!</f>
        <v>#REF!</v>
      </c>
      <c r="IH59" s="12" t="e">
        <f>#REF!</f>
        <v>#REF!</v>
      </c>
      <c r="II59" s="12" t="e">
        <f>#REF!</f>
        <v>#REF!</v>
      </c>
      <c r="IJ59" s="12" t="e">
        <f>#REF!</f>
        <v>#REF!</v>
      </c>
      <c r="IK59" s="12" t="e">
        <f>#REF!</f>
        <v>#REF!</v>
      </c>
      <c r="IL59" s="12" t="e">
        <f>#REF!</f>
        <v>#REF!</v>
      </c>
      <c r="IM59" s="12" t="e">
        <f>#REF!</f>
        <v>#REF!</v>
      </c>
      <c r="IO59" s="11" t="e">
        <f>#REF!</f>
        <v>#REF!</v>
      </c>
      <c r="IP59" s="12" t="e">
        <f>#REF!</f>
        <v>#REF!</v>
      </c>
      <c r="IQ59" s="12" t="e">
        <f>#REF!</f>
        <v>#REF!</v>
      </c>
      <c r="IR59" s="12" t="e">
        <f>#REF!</f>
        <v>#REF!</v>
      </c>
      <c r="IS59" s="12" t="e">
        <f>#REF!</f>
        <v>#REF!</v>
      </c>
      <c r="IT59" s="12" t="e">
        <f>#REF!</f>
        <v>#REF!</v>
      </c>
      <c r="IU59" s="12" t="e">
        <f>#REF!</f>
        <v>#REF!</v>
      </c>
      <c r="IV59" s="12" t="e">
        <f>#REF!</f>
        <v>#REF!</v>
      </c>
      <c r="IW59" s="12" t="e">
        <f>#REF!</f>
        <v>#REF!</v>
      </c>
      <c r="IX59" s="12" t="e">
        <f>#REF!</f>
        <v>#REF!</v>
      </c>
      <c r="IY59" s="12" t="e">
        <f>#REF!</f>
        <v>#REF!</v>
      </c>
      <c r="IZ59" s="12" t="e">
        <f>#REF!</f>
        <v>#REF!</v>
      </c>
      <c r="JA59" s="12" t="e">
        <f>#REF!</f>
        <v>#REF!</v>
      </c>
      <c r="JB59" s="12" t="e">
        <f>#REF!</f>
        <v>#REF!</v>
      </c>
      <c r="JC59" s="12" t="e">
        <f>#REF!</f>
        <v>#REF!</v>
      </c>
      <c r="JD59" s="12" t="e">
        <f>#REF!</f>
        <v>#REF!</v>
      </c>
      <c r="JE59" s="12" t="e">
        <f>#REF!</f>
        <v>#REF!</v>
      </c>
      <c r="JF59" s="12" t="e">
        <f>#REF!</f>
        <v>#REF!</v>
      </c>
      <c r="JH59" s="11" t="e">
        <f>#REF!</f>
        <v>#REF!</v>
      </c>
      <c r="JI59" s="12" t="e">
        <f>#REF!</f>
        <v>#REF!</v>
      </c>
      <c r="JJ59" s="12" t="e">
        <f>#REF!</f>
        <v>#REF!</v>
      </c>
      <c r="JK59" s="12" t="e">
        <f>#REF!</f>
        <v>#REF!</v>
      </c>
      <c r="JL59" s="12" t="e">
        <f>#REF!</f>
        <v>#REF!</v>
      </c>
      <c r="JM59" s="12" t="e">
        <f>#REF!</f>
        <v>#REF!</v>
      </c>
      <c r="JN59" s="12" t="e">
        <f>#REF!</f>
        <v>#REF!</v>
      </c>
      <c r="JO59" s="12" t="e">
        <f>#REF!</f>
        <v>#REF!</v>
      </c>
      <c r="JP59" s="12" t="e">
        <f>#REF!</f>
        <v>#REF!</v>
      </c>
      <c r="JQ59" s="12" t="e">
        <f>#REF!</f>
        <v>#REF!</v>
      </c>
      <c r="JR59" s="12" t="e">
        <f>#REF!</f>
        <v>#REF!</v>
      </c>
      <c r="JS59" s="12" t="e">
        <f>#REF!</f>
        <v>#REF!</v>
      </c>
      <c r="JT59" s="12" t="e">
        <f>#REF!</f>
        <v>#REF!</v>
      </c>
      <c r="JU59" s="12" t="e">
        <f>#REF!</f>
        <v>#REF!</v>
      </c>
      <c r="JV59" s="12" t="e">
        <f>#REF!</f>
        <v>#REF!</v>
      </c>
      <c r="JW59" s="12" t="e">
        <f>#REF!</f>
        <v>#REF!</v>
      </c>
      <c r="JX59" s="12" t="e">
        <f>#REF!</f>
        <v>#REF!</v>
      </c>
      <c r="JY59" s="12" t="e">
        <f>#REF!</f>
        <v>#REF!</v>
      </c>
    </row>
    <row r="60" spans="2:285" x14ac:dyDescent="0.25">
      <c r="B60" s="11" t="e">
        <f>#REF!</f>
        <v>#REF!</v>
      </c>
      <c r="C60" s="12" t="e">
        <f>#REF!</f>
        <v>#REF!</v>
      </c>
      <c r="D60" s="12" t="e">
        <f>#REF!</f>
        <v>#REF!</v>
      </c>
      <c r="E60" s="12" t="e">
        <f>#REF!</f>
        <v>#REF!</v>
      </c>
      <c r="F60" s="12" t="e">
        <f>#REF!</f>
        <v>#REF!</v>
      </c>
      <c r="G60" s="12" t="e">
        <f>#REF!</f>
        <v>#REF!</v>
      </c>
      <c r="H60" s="12" t="e">
        <f>#REF!</f>
        <v>#REF!</v>
      </c>
      <c r="I60" s="12" t="e">
        <f>#REF!</f>
        <v>#REF!</v>
      </c>
      <c r="J60" s="12" t="e">
        <f>#REF!</f>
        <v>#REF!</v>
      </c>
      <c r="K60" s="12" t="e">
        <f>#REF!</f>
        <v>#REF!</v>
      </c>
      <c r="L60" s="12" t="e">
        <f>#REF!</f>
        <v>#REF!</v>
      </c>
      <c r="M60" s="12" t="e">
        <f>#REF!</f>
        <v>#REF!</v>
      </c>
      <c r="N60" s="12" t="e">
        <f>#REF!</f>
        <v>#REF!</v>
      </c>
      <c r="O60" s="12" t="e">
        <f>#REF!</f>
        <v>#REF!</v>
      </c>
      <c r="P60" s="12" t="e">
        <f>#REF!</f>
        <v>#REF!</v>
      </c>
      <c r="Q60" s="12" t="e">
        <f>#REF!</f>
        <v>#REF!</v>
      </c>
      <c r="R60" s="12" t="e">
        <f>#REF!</f>
        <v>#REF!</v>
      </c>
      <c r="S60" s="12" t="e">
        <f>#REF!</f>
        <v>#REF!</v>
      </c>
      <c r="U60" s="11" t="e">
        <f>#REF!</f>
        <v>#REF!</v>
      </c>
      <c r="V60" s="12" t="e">
        <f>#REF!</f>
        <v>#REF!</v>
      </c>
      <c r="W60" s="12" t="e">
        <f>#REF!</f>
        <v>#REF!</v>
      </c>
      <c r="X60" s="12" t="e">
        <f>#REF!</f>
        <v>#REF!</v>
      </c>
      <c r="Y60" s="12" t="e">
        <f>#REF!</f>
        <v>#REF!</v>
      </c>
      <c r="Z60" s="12" t="e">
        <f>#REF!</f>
        <v>#REF!</v>
      </c>
      <c r="AA60" s="12" t="e">
        <f>#REF!</f>
        <v>#REF!</v>
      </c>
      <c r="AB60" s="12" t="e">
        <f>#REF!</f>
        <v>#REF!</v>
      </c>
      <c r="AC60" s="12" t="e">
        <f>#REF!</f>
        <v>#REF!</v>
      </c>
      <c r="AD60" s="12" t="e">
        <f>#REF!</f>
        <v>#REF!</v>
      </c>
      <c r="AE60" s="12" t="e">
        <f>#REF!</f>
        <v>#REF!</v>
      </c>
      <c r="AF60" s="12" t="e">
        <f>#REF!</f>
        <v>#REF!</v>
      </c>
      <c r="AG60" s="12" t="e">
        <f>#REF!</f>
        <v>#REF!</v>
      </c>
      <c r="AH60" s="12" t="e">
        <f>#REF!</f>
        <v>#REF!</v>
      </c>
      <c r="AI60" s="12" t="e">
        <f>#REF!</f>
        <v>#REF!</v>
      </c>
      <c r="AJ60" s="12" t="e">
        <f>#REF!</f>
        <v>#REF!</v>
      </c>
      <c r="AK60" s="12" t="e">
        <f>#REF!</f>
        <v>#REF!</v>
      </c>
      <c r="AL60" s="12" t="e">
        <f>#REF!</f>
        <v>#REF!</v>
      </c>
      <c r="AN60" s="11" t="e">
        <f>#REF!</f>
        <v>#REF!</v>
      </c>
      <c r="AO60" s="12" t="e">
        <f>#REF!</f>
        <v>#REF!</v>
      </c>
      <c r="AP60" s="12" t="e">
        <f>#REF!</f>
        <v>#REF!</v>
      </c>
      <c r="AQ60" s="12" t="e">
        <f>#REF!</f>
        <v>#REF!</v>
      </c>
      <c r="AR60" s="12" t="e">
        <f>#REF!</f>
        <v>#REF!</v>
      </c>
      <c r="AS60" s="12" t="e">
        <f>#REF!</f>
        <v>#REF!</v>
      </c>
      <c r="AT60" s="12" t="e">
        <f>#REF!</f>
        <v>#REF!</v>
      </c>
      <c r="AU60" s="12" t="e">
        <f>#REF!</f>
        <v>#REF!</v>
      </c>
      <c r="AV60" s="12" t="e">
        <f>#REF!</f>
        <v>#REF!</v>
      </c>
      <c r="AW60" s="12" t="e">
        <f>#REF!</f>
        <v>#REF!</v>
      </c>
      <c r="AX60" s="12" t="e">
        <f>#REF!</f>
        <v>#REF!</v>
      </c>
      <c r="AY60" s="12" t="e">
        <f>#REF!</f>
        <v>#REF!</v>
      </c>
      <c r="AZ60" s="12" t="e">
        <f>#REF!</f>
        <v>#REF!</v>
      </c>
      <c r="BA60" s="12" t="e">
        <f>#REF!</f>
        <v>#REF!</v>
      </c>
      <c r="BB60" s="12" t="e">
        <f>#REF!</f>
        <v>#REF!</v>
      </c>
      <c r="BC60" s="12" t="e">
        <f>#REF!</f>
        <v>#REF!</v>
      </c>
      <c r="BD60" s="12" t="e">
        <f>#REF!</f>
        <v>#REF!</v>
      </c>
      <c r="BE60" s="12" t="e">
        <f>#REF!</f>
        <v>#REF!</v>
      </c>
      <c r="BG60" s="11" t="e">
        <f>#REF!</f>
        <v>#REF!</v>
      </c>
      <c r="BH60" s="12" t="e">
        <f>#REF!</f>
        <v>#REF!</v>
      </c>
      <c r="BI60" s="12" t="e">
        <f>#REF!</f>
        <v>#REF!</v>
      </c>
      <c r="BJ60" s="12" t="e">
        <f>#REF!</f>
        <v>#REF!</v>
      </c>
      <c r="BK60" s="12" t="e">
        <f>#REF!</f>
        <v>#REF!</v>
      </c>
      <c r="BL60" s="12" t="e">
        <f>#REF!</f>
        <v>#REF!</v>
      </c>
      <c r="BM60" s="12" t="e">
        <f>#REF!</f>
        <v>#REF!</v>
      </c>
      <c r="BN60" s="12" t="e">
        <f>#REF!</f>
        <v>#REF!</v>
      </c>
      <c r="BO60" s="12" t="e">
        <f>#REF!</f>
        <v>#REF!</v>
      </c>
      <c r="BP60" s="12" t="e">
        <f>#REF!</f>
        <v>#REF!</v>
      </c>
      <c r="BQ60" s="12" t="e">
        <f>#REF!</f>
        <v>#REF!</v>
      </c>
      <c r="BR60" s="12" t="e">
        <f>#REF!</f>
        <v>#REF!</v>
      </c>
      <c r="BS60" s="12" t="e">
        <f>#REF!</f>
        <v>#REF!</v>
      </c>
      <c r="BT60" s="12" t="e">
        <f>#REF!</f>
        <v>#REF!</v>
      </c>
      <c r="BU60" s="12" t="e">
        <f>#REF!</f>
        <v>#REF!</v>
      </c>
      <c r="BV60" s="12" t="e">
        <f>#REF!</f>
        <v>#REF!</v>
      </c>
      <c r="BW60" s="12" t="e">
        <f>#REF!</f>
        <v>#REF!</v>
      </c>
      <c r="BX60" s="12" t="e">
        <f>#REF!</f>
        <v>#REF!</v>
      </c>
      <c r="BZ60" s="11" t="e">
        <f>#REF!</f>
        <v>#REF!</v>
      </c>
      <c r="CA60" s="12" t="e">
        <f>#REF!</f>
        <v>#REF!</v>
      </c>
      <c r="CB60" s="12" t="e">
        <f>#REF!</f>
        <v>#REF!</v>
      </c>
      <c r="CC60" s="12" t="e">
        <f>#REF!</f>
        <v>#REF!</v>
      </c>
      <c r="CD60" s="12" t="e">
        <f>#REF!</f>
        <v>#REF!</v>
      </c>
      <c r="CE60" s="12" t="e">
        <f>#REF!</f>
        <v>#REF!</v>
      </c>
      <c r="CF60" s="12" t="e">
        <f>#REF!</f>
        <v>#REF!</v>
      </c>
      <c r="CG60" s="12" t="e">
        <f>#REF!</f>
        <v>#REF!</v>
      </c>
      <c r="CH60" s="12" t="e">
        <f>#REF!</f>
        <v>#REF!</v>
      </c>
      <c r="CI60" s="12" t="e">
        <f>#REF!</f>
        <v>#REF!</v>
      </c>
      <c r="CJ60" s="12" t="e">
        <f>#REF!</f>
        <v>#REF!</v>
      </c>
      <c r="CK60" s="12" t="e">
        <f>#REF!</f>
        <v>#REF!</v>
      </c>
      <c r="CL60" s="12" t="e">
        <f>#REF!</f>
        <v>#REF!</v>
      </c>
      <c r="CM60" s="12" t="e">
        <f>#REF!</f>
        <v>#REF!</v>
      </c>
      <c r="CN60" s="12" t="e">
        <f>#REF!</f>
        <v>#REF!</v>
      </c>
      <c r="CO60" s="12" t="e">
        <f>#REF!</f>
        <v>#REF!</v>
      </c>
      <c r="CP60" s="12" t="e">
        <f>#REF!</f>
        <v>#REF!</v>
      </c>
      <c r="CQ60" s="12" t="e">
        <f>#REF!</f>
        <v>#REF!</v>
      </c>
      <c r="CS60" s="11" t="e">
        <f>#REF!</f>
        <v>#REF!</v>
      </c>
      <c r="CT60" s="12" t="e">
        <f>#REF!</f>
        <v>#REF!</v>
      </c>
      <c r="CU60" s="12" t="e">
        <f>#REF!</f>
        <v>#REF!</v>
      </c>
      <c r="CV60" s="12" t="e">
        <f>#REF!</f>
        <v>#REF!</v>
      </c>
      <c r="CW60" s="12" t="e">
        <f>#REF!</f>
        <v>#REF!</v>
      </c>
      <c r="CX60" s="12" t="e">
        <f>#REF!</f>
        <v>#REF!</v>
      </c>
      <c r="CY60" s="12" t="e">
        <f>#REF!</f>
        <v>#REF!</v>
      </c>
      <c r="CZ60" s="12" t="e">
        <f>#REF!</f>
        <v>#REF!</v>
      </c>
      <c r="DA60" s="12" t="e">
        <f>#REF!</f>
        <v>#REF!</v>
      </c>
      <c r="DB60" s="12" t="e">
        <f>#REF!</f>
        <v>#REF!</v>
      </c>
      <c r="DC60" s="12" t="e">
        <f>#REF!</f>
        <v>#REF!</v>
      </c>
      <c r="DD60" s="12" t="e">
        <f>#REF!</f>
        <v>#REF!</v>
      </c>
      <c r="DE60" s="12" t="e">
        <f>#REF!</f>
        <v>#REF!</v>
      </c>
      <c r="DF60" s="12" t="e">
        <f>#REF!</f>
        <v>#REF!</v>
      </c>
      <c r="DG60" s="12" t="e">
        <f>#REF!</f>
        <v>#REF!</v>
      </c>
      <c r="DH60" s="12" t="e">
        <f>#REF!</f>
        <v>#REF!</v>
      </c>
      <c r="DI60" s="12" t="e">
        <f>#REF!</f>
        <v>#REF!</v>
      </c>
      <c r="DJ60" s="12" t="e">
        <f>#REF!</f>
        <v>#REF!</v>
      </c>
      <c r="DL60" s="11" t="e">
        <f>#REF!</f>
        <v>#REF!</v>
      </c>
      <c r="DM60" s="12" t="e">
        <f>#REF!</f>
        <v>#REF!</v>
      </c>
      <c r="DN60" s="12" t="e">
        <f>#REF!</f>
        <v>#REF!</v>
      </c>
      <c r="DO60" s="12" t="e">
        <f>#REF!</f>
        <v>#REF!</v>
      </c>
      <c r="DP60" s="12" t="e">
        <f>#REF!</f>
        <v>#REF!</v>
      </c>
      <c r="DQ60" s="12" t="e">
        <f>#REF!</f>
        <v>#REF!</v>
      </c>
      <c r="DR60" s="12" t="e">
        <f>#REF!</f>
        <v>#REF!</v>
      </c>
      <c r="DS60" s="12" t="e">
        <f>#REF!</f>
        <v>#REF!</v>
      </c>
      <c r="DT60" s="12" t="e">
        <f>#REF!</f>
        <v>#REF!</v>
      </c>
      <c r="DU60" s="12" t="e">
        <f>#REF!</f>
        <v>#REF!</v>
      </c>
      <c r="DV60" s="12" t="e">
        <f>#REF!</f>
        <v>#REF!</v>
      </c>
      <c r="DW60" s="12" t="e">
        <f>#REF!</f>
        <v>#REF!</v>
      </c>
      <c r="DX60" s="12" t="e">
        <f>#REF!</f>
        <v>#REF!</v>
      </c>
      <c r="DY60" s="12" t="e">
        <f>#REF!</f>
        <v>#REF!</v>
      </c>
      <c r="DZ60" s="12" t="e">
        <f>#REF!</f>
        <v>#REF!</v>
      </c>
      <c r="EA60" s="12" t="e">
        <f>#REF!</f>
        <v>#REF!</v>
      </c>
      <c r="EB60" s="12" t="e">
        <f>#REF!</f>
        <v>#REF!</v>
      </c>
      <c r="EC60" s="12" t="e">
        <f>#REF!</f>
        <v>#REF!</v>
      </c>
      <c r="EE60" s="11" t="e">
        <f>#REF!</f>
        <v>#REF!</v>
      </c>
      <c r="EF60" s="12" t="e">
        <f>#REF!</f>
        <v>#REF!</v>
      </c>
      <c r="EG60" s="12" t="e">
        <f>#REF!</f>
        <v>#REF!</v>
      </c>
      <c r="EH60" s="12" t="e">
        <f>#REF!</f>
        <v>#REF!</v>
      </c>
      <c r="EI60" s="12" t="e">
        <f>#REF!</f>
        <v>#REF!</v>
      </c>
      <c r="EJ60" s="12" t="e">
        <f>#REF!</f>
        <v>#REF!</v>
      </c>
      <c r="EK60" s="12" t="e">
        <f>#REF!</f>
        <v>#REF!</v>
      </c>
      <c r="EL60" s="12" t="e">
        <f>#REF!</f>
        <v>#REF!</v>
      </c>
      <c r="EM60" s="12" t="e">
        <f>#REF!</f>
        <v>#REF!</v>
      </c>
      <c r="EN60" s="12" t="e">
        <f>#REF!</f>
        <v>#REF!</v>
      </c>
      <c r="EO60" s="12" t="e">
        <f>#REF!</f>
        <v>#REF!</v>
      </c>
      <c r="EP60" s="12" t="e">
        <f>#REF!</f>
        <v>#REF!</v>
      </c>
      <c r="EQ60" s="12" t="e">
        <f>#REF!</f>
        <v>#REF!</v>
      </c>
      <c r="ER60" s="12" t="e">
        <f>#REF!</f>
        <v>#REF!</v>
      </c>
      <c r="ES60" s="12" t="e">
        <f>#REF!</f>
        <v>#REF!</v>
      </c>
      <c r="ET60" s="12" t="e">
        <f>#REF!</f>
        <v>#REF!</v>
      </c>
      <c r="EU60" s="12" t="e">
        <f>#REF!</f>
        <v>#REF!</v>
      </c>
      <c r="EV60" s="12" t="e">
        <f>#REF!</f>
        <v>#REF!</v>
      </c>
      <c r="EX60" s="11" t="e">
        <f>#REF!</f>
        <v>#REF!</v>
      </c>
      <c r="EY60" s="12" t="e">
        <f>#REF!</f>
        <v>#REF!</v>
      </c>
      <c r="EZ60" s="12" t="e">
        <f>#REF!</f>
        <v>#REF!</v>
      </c>
      <c r="FA60" s="12" t="e">
        <f>#REF!</f>
        <v>#REF!</v>
      </c>
      <c r="FB60" s="12" t="e">
        <f>#REF!</f>
        <v>#REF!</v>
      </c>
      <c r="FC60" s="12" t="e">
        <f>#REF!</f>
        <v>#REF!</v>
      </c>
      <c r="FD60" s="12" t="e">
        <f>#REF!</f>
        <v>#REF!</v>
      </c>
      <c r="FE60" s="12" t="e">
        <f>#REF!</f>
        <v>#REF!</v>
      </c>
      <c r="FF60" s="12" t="e">
        <f>#REF!</f>
        <v>#REF!</v>
      </c>
      <c r="FG60" s="12" t="e">
        <f>#REF!</f>
        <v>#REF!</v>
      </c>
      <c r="FH60" s="12" t="e">
        <f>#REF!</f>
        <v>#REF!</v>
      </c>
      <c r="FI60" s="12" t="e">
        <f>#REF!</f>
        <v>#REF!</v>
      </c>
      <c r="FJ60" s="12" t="e">
        <f>#REF!</f>
        <v>#REF!</v>
      </c>
      <c r="FK60" s="12" t="e">
        <f>#REF!</f>
        <v>#REF!</v>
      </c>
      <c r="FL60" s="12" t="e">
        <f>#REF!</f>
        <v>#REF!</v>
      </c>
      <c r="FM60" s="12" t="e">
        <f>#REF!</f>
        <v>#REF!</v>
      </c>
      <c r="FN60" s="12" t="e">
        <f>#REF!</f>
        <v>#REF!</v>
      </c>
      <c r="FO60" s="12" t="e">
        <f>#REF!</f>
        <v>#REF!</v>
      </c>
      <c r="FQ60" s="11" t="e">
        <f>#REF!</f>
        <v>#REF!</v>
      </c>
      <c r="FR60" s="12" t="e">
        <f>#REF!</f>
        <v>#REF!</v>
      </c>
      <c r="FS60" s="12" t="e">
        <f>#REF!</f>
        <v>#REF!</v>
      </c>
      <c r="FT60" s="12" t="e">
        <f>#REF!</f>
        <v>#REF!</v>
      </c>
      <c r="FU60" s="12" t="e">
        <f>#REF!</f>
        <v>#REF!</v>
      </c>
      <c r="FV60" s="12" t="e">
        <f>#REF!</f>
        <v>#REF!</v>
      </c>
      <c r="FW60" s="12" t="e">
        <f>#REF!</f>
        <v>#REF!</v>
      </c>
      <c r="FX60" s="12" t="e">
        <f>#REF!</f>
        <v>#REF!</v>
      </c>
      <c r="FY60" s="12" t="e">
        <f>#REF!</f>
        <v>#REF!</v>
      </c>
      <c r="FZ60" s="12" t="e">
        <f>#REF!</f>
        <v>#REF!</v>
      </c>
      <c r="GA60" s="12" t="e">
        <f>#REF!</f>
        <v>#REF!</v>
      </c>
      <c r="GB60" s="12" t="e">
        <f>#REF!</f>
        <v>#REF!</v>
      </c>
      <c r="GC60" s="12" t="e">
        <f>#REF!</f>
        <v>#REF!</v>
      </c>
      <c r="GD60" s="12" t="e">
        <f>#REF!</f>
        <v>#REF!</v>
      </c>
      <c r="GE60" s="12" t="e">
        <f>#REF!</f>
        <v>#REF!</v>
      </c>
      <c r="GF60" s="12" t="e">
        <f>#REF!</f>
        <v>#REF!</v>
      </c>
      <c r="GG60" s="12" t="e">
        <f>#REF!</f>
        <v>#REF!</v>
      </c>
      <c r="GH60" s="12" t="e">
        <f>#REF!</f>
        <v>#REF!</v>
      </c>
      <c r="GJ60" s="11" t="e">
        <f>#REF!</f>
        <v>#REF!</v>
      </c>
      <c r="GK60" s="12" t="e">
        <f>#REF!</f>
        <v>#REF!</v>
      </c>
      <c r="GL60" s="12" t="e">
        <f>#REF!</f>
        <v>#REF!</v>
      </c>
      <c r="GM60" s="12" t="e">
        <f>#REF!</f>
        <v>#REF!</v>
      </c>
      <c r="GN60" s="12" t="e">
        <f>#REF!</f>
        <v>#REF!</v>
      </c>
      <c r="GO60" s="12" t="e">
        <f>#REF!</f>
        <v>#REF!</v>
      </c>
      <c r="GP60" s="12" t="e">
        <f>#REF!</f>
        <v>#REF!</v>
      </c>
      <c r="GQ60" s="12" t="e">
        <f>#REF!</f>
        <v>#REF!</v>
      </c>
      <c r="GR60" s="12" t="e">
        <f>#REF!</f>
        <v>#REF!</v>
      </c>
      <c r="GS60" s="12" t="e">
        <f>#REF!</f>
        <v>#REF!</v>
      </c>
      <c r="GT60" s="12" t="e">
        <f>#REF!</f>
        <v>#REF!</v>
      </c>
      <c r="GU60" s="12" t="e">
        <f>#REF!</f>
        <v>#REF!</v>
      </c>
      <c r="GV60" s="12" t="e">
        <f>#REF!</f>
        <v>#REF!</v>
      </c>
      <c r="GW60" s="12" t="e">
        <f>#REF!</f>
        <v>#REF!</v>
      </c>
      <c r="GX60" s="12" t="e">
        <f>#REF!</f>
        <v>#REF!</v>
      </c>
      <c r="GY60" s="12" t="e">
        <f>#REF!</f>
        <v>#REF!</v>
      </c>
      <c r="GZ60" s="12" t="e">
        <f>#REF!</f>
        <v>#REF!</v>
      </c>
      <c r="HA60" s="12" t="e">
        <f>#REF!</f>
        <v>#REF!</v>
      </c>
      <c r="HC60" s="11" t="e">
        <f>#REF!</f>
        <v>#REF!</v>
      </c>
      <c r="HD60" s="12" t="e">
        <f>#REF!</f>
        <v>#REF!</v>
      </c>
      <c r="HE60" s="12" t="e">
        <f>#REF!</f>
        <v>#REF!</v>
      </c>
      <c r="HF60" s="12" t="e">
        <f>#REF!</f>
        <v>#REF!</v>
      </c>
      <c r="HG60" s="12" t="e">
        <f>#REF!</f>
        <v>#REF!</v>
      </c>
      <c r="HH60" s="12" t="e">
        <f>#REF!</f>
        <v>#REF!</v>
      </c>
      <c r="HI60" s="12" t="e">
        <f>#REF!</f>
        <v>#REF!</v>
      </c>
      <c r="HJ60" s="12" t="e">
        <f>#REF!</f>
        <v>#REF!</v>
      </c>
      <c r="HK60" s="12" t="e">
        <f>#REF!</f>
        <v>#REF!</v>
      </c>
      <c r="HL60" s="12" t="e">
        <f>#REF!</f>
        <v>#REF!</v>
      </c>
      <c r="HM60" s="12" t="e">
        <f>#REF!</f>
        <v>#REF!</v>
      </c>
      <c r="HN60" s="12" t="e">
        <f>#REF!</f>
        <v>#REF!</v>
      </c>
      <c r="HO60" s="12" t="e">
        <f>#REF!</f>
        <v>#REF!</v>
      </c>
      <c r="HP60" s="12" t="e">
        <f>#REF!</f>
        <v>#REF!</v>
      </c>
      <c r="HQ60" s="12" t="e">
        <f>#REF!</f>
        <v>#REF!</v>
      </c>
      <c r="HR60" s="12" t="e">
        <f>#REF!</f>
        <v>#REF!</v>
      </c>
      <c r="HS60" s="12" t="e">
        <f>#REF!</f>
        <v>#REF!</v>
      </c>
      <c r="HT60" s="12" t="e">
        <f>#REF!</f>
        <v>#REF!</v>
      </c>
      <c r="HV60" s="11" t="e">
        <f>#REF!</f>
        <v>#REF!</v>
      </c>
      <c r="HW60" s="12" t="e">
        <f>#REF!</f>
        <v>#REF!</v>
      </c>
      <c r="HX60" s="12" t="e">
        <f>#REF!</f>
        <v>#REF!</v>
      </c>
      <c r="HY60" s="12" t="e">
        <f>#REF!</f>
        <v>#REF!</v>
      </c>
      <c r="HZ60" s="12" t="e">
        <f>#REF!</f>
        <v>#REF!</v>
      </c>
      <c r="IA60" s="12" t="e">
        <f>#REF!</f>
        <v>#REF!</v>
      </c>
      <c r="IB60" s="12" t="e">
        <f>#REF!</f>
        <v>#REF!</v>
      </c>
      <c r="IC60" s="12" t="e">
        <f>#REF!</f>
        <v>#REF!</v>
      </c>
      <c r="ID60" s="12" t="e">
        <f>#REF!</f>
        <v>#REF!</v>
      </c>
      <c r="IE60" s="12" t="e">
        <f>#REF!</f>
        <v>#REF!</v>
      </c>
      <c r="IF60" s="12" t="e">
        <f>#REF!</f>
        <v>#REF!</v>
      </c>
      <c r="IG60" s="12" t="e">
        <f>#REF!</f>
        <v>#REF!</v>
      </c>
      <c r="IH60" s="12" t="e">
        <f>#REF!</f>
        <v>#REF!</v>
      </c>
      <c r="II60" s="12" t="e">
        <f>#REF!</f>
        <v>#REF!</v>
      </c>
      <c r="IJ60" s="12" t="e">
        <f>#REF!</f>
        <v>#REF!</v>
      </c>
      <c r="IK60" s="12" t="e">
        <f>#REF!</f>
        <v>#REF!</v>
      </c>
      <c r="IL60" s="12" t="e">
        <f>#REF!</f>
        <v>#REF!</v>
      </c>
      <c r="IM60" s="12" t="e">
        <f>#REF!</f>
        <v>#REF!</v>
      </c>
      <c r="IO60" s="11" t="e">
        <f>#REF!</f>
        <v>#REF!</v>
      </c>
      <c r="IP60" s="12" t="e">
        <f>#REF!</f>
        <v>#REF!</v>
      </c>
      <c r="IQ60" s="12" t="e">
        <f>#REF!</f>
        <v>#REF!</v>
      </c>
      <c r="IR60" s="12" t="e">
        <f>#REF!</f>
        <v>#REF!</v>
      </c>
      <c r="IS60" s="12" t="e">
        <f>#REF!</f>
        <v>#REF!</v>
      </c>
      <c r="IT60" s="12" t="e">
        <f>#REF!</f>
        <v>#REF!</v>
      </c>
      <c r="IU60" s="12" t="e">
        <f>#REF!</f>
        <v>#REF!</v>
      </c>
      <c r="IV60" s="12" t="e">
        <f>#REF!</f>
        <v>#REF!</v>
      </c>
      <c r="IW60" s="12" t="e">
        <f>#REF!</f>
        <v>#REF!</v>
      </c>
      <c r="IX60" s="12" t="e">
        <f>#REF!</f>
        <v>#REF!</v>
      </c>
      <c r="IY60" s="12" t="e">
        <f>#REF!</f>
        <v>#REF!</v>
      </c>
      <c r="IZ60" s="12" t="e">
        <f>#REF!</f>
        <v>#REF!</v>
      </c>
      <c r="JA60" s="12" t="e">
        <f>#REF!</f>
        <v>#REF!</v>
      </c>
      <c r="JB60" s="12" t="e">
        <f>#REF!</f>
        <v>#REF!</v>
      </c>
      <c r="JC60" s="12" t="e">
        <f>#REF!</f>
        <v>#REF!</v>
      </c>
      <c r="JD60" s="12" t="e">
        <f>#REF!</f>
        <v>#REF!</v>
      </c>
      <c r="JE60" s="12" t="e">
        <f>#REF!</f>
        <v>#REF!</v>
      </c>
      <c r="JF60" s="12" t="e">
        <f>#REF!</f>
        <v>#REF!</v>
      </c>
      <c r="JH60" s="11" t="e">
        <f>#REF!</f>
        <v>#REF!</v>
      </c>
      <c r="JI60" s="12" t="e">
        <f>#REF!</f>
        <v>#REF!</v>
      </c>
      <c r="JJ60" s="12" t="e">
        <f>#REF!</f>
        <v>#REF!</v>
      </c>
      <c r="JK60" s="12" t="e">
        <f>#REF!</f>
        <v>#REF!</v>
      </c>
      <c r="JL60" s="12" t="e">
        <f>#REF!</f>
        <v>#REF!</v>
      </c>
      <c r="JM60" s="12" t="e">
        <f>#REF!</f>
        <v>#REF!</v>
      </c>
      <c r="JN60" s="12" t="e">
        <f>#REF!</f>
        <v>#REF!</v>
      </c>
      <c r="JO60" s="12" t="e">
        <f>#REF!</f>
        <v>#REF!</v>
      </c>
      <c r="JP60" s="12" t="e">
        <f>#REF!</f>
        <v>#REF!</v>
      </c>
      <c r="JQ60" s="12" t="e">
        <f>#REF!</f>
        <v>#REF!</v>
      </c>
      <c r="JR60" s="12" t="e">
        <f>#REF!</f>
        <v>#REF!</v>
      </c>
      <c r="JS60" s="12" t="e">
        <f>#REF!</f>
        <v>#REF!</v>
      </c>
      <c r="JT60" s="12" t="e">
        <f>#REF!</f>
        <v>#REF!</v>
      </c>
      <c r="JU60" s="12" t="e">
        <f>#REF!</f>
        <v>#REF!</v>
      </c>
      <c r="JV60" s="12" t="e">
        <f>#REF!</f>
        <v>#REF!</v>
      </c>
      <c r="JW60" s="12" t="e">
        <f>#REF!</f>
        <v>#REF!</v>
      </c>
      <c r="JX60" s="12" t="e">
        <f>#REF!</f>
        <v>#REF!</v>
      </c>
      <c r="JY60" s="12" t="e">
        <f>#REF!</f>
        <v>#REF!</v>
      </c>
    </row>
    <row r="61" spans="2:285" x14ac:dyDescent="0.25">
      <c r="B61" s="11" t="e">
        <f>#REF!</f>
        <v>#REF!</v>
      </c>
      <c r="C61" s="12" t="e">
        <f>#REF!</f>
        <v>#REF!</v>
      </c>
      <c r="D61" s="12" t="e">
        <f>#REF!</f>
        <v>#REF!</v>
      </c>
      <c r="E61" s="12" t="e">
        <f>#REF!</f>
        <v>#REF!</v>
      </c>
      <c r="F61" s="12" t="e">
        <f>#REF!</f>
        <v>#REF!</v>
      </c>
      <c r="G61" s="12" t="e">
        <f>#REF!</f>
        <v>#REF!</v>
      </c>
      <c r="H61" s="12" t="e">
        <f>#REF!</f>
        <v>#REF!</v>
      </c>
      <c r="I61" s="12" t="e">
        <f>#REF!</f>
        <v>#REF!</v>
      </c>
      <c r="J61" s="12" t="e">
        <f>#REF!</f>
        <v>#REF!</v>
      </c>
      <c r="K61" s="12" t="e">
        <f>#REF!</f>
        <v>#REF!</v>
      </c>
      <c r="L61" s="12" t="e">
        <f>#REF!</f>
        <v>#REF!</v>
      </c>
      <c r="M61" s="12" t="e">
        <f>#REF!</f>
        <v>#REF!</v>
      </c>
      <c r="N61" s="12" t="e">
        <f>#REF!</f>
        <v>#REF!</v>
      </c>
      <c r="O61" s="12" t="e">
        <f>#REF!</f>
        <v>#REF!</v>
      </c>
      <c r="P61" s="12" t="e">
        <f>#REF!</f>
        <v>#REF!</v>
      </c>
      <c r="Q61" s="12" t="e">
        <f>#REF!</f>
        <v>#REF!</v>
      </c>
      <c r="R61" s="12" t="e">
        <f>#REF!</f>
        <v>#REF!</v>
      </c>
      <c r="S61" s="12" t="e">
        <f>#REF!</f>
        <v>#REF!</v>
      </c>
      <c r="U61" s="11" t="e">
        <f>#REF!</f>
        <v>#REF!</v>
      </c>
      <c r="V61" s="12" t="e">
        <f>#REF!</f>
        <v>#REF!</v>
      </c>
      <c r="W61" s="12" t="e">
        <f>#REF!</f>
        <v>#REF!</v>
      </c>
      <c r="X61" s="12" t="e">
        <f>#REF!</f>
        <v>#REF!</v>
      </c>
      <c r="Y61" s="12" t="e">
        <f>#REF!</f>
        <v>#REF!</v>
      </c>
      <c r="Z61" s="12" t="e">
        <f>#REF!</f>
        <v>#REF!</v>
      </c>
      <c r="AA61" s="12" t="e">
        <f>#REF!</f>
        <v>#REF!</v>
      </c>
      <c r="AB61" s="12" t="e">
        <f>#REF!</f>
        <v>#REF!</v>
      </c>
      <c r="AC61" s="12" t="e">
        <f>#REF!</f>
        <v>#REF!</v>
      </c>
      <c r="AD61" s="12" t="e">
        <f>#REF!</f>
        <v>#REF!</v>
      </c>
      <c r="AE61" s="12" t="e">
        <f>#REF!</f>
        <v>#REF!</v>
      </c>
      <c r="AF61" s="12" t="e">
        <f>#REF!</f>
        <v>#REF!</v>
      </c>
      <c r="AG61" s="12" t="e">
        <f>#REF!</f>
        <v>#REF!</v>
      </c>
      <c r="AH61" s="12" t="e">
        <f>#REF!</f>
        <v>#REF!</v>
      </c>
      <c r="AI61" s="12" t="e">
        <f>#REF!</f>
        <v>#REF!</v>
      </c>
      <c r="AJ61" s="12" t="e">
        <f>#REF!</f>
        <v>#REF!</v>
      </c>
      <c r="AK61" s="12" t="e">
        <f>#REF!</f>
        <v>#REF!</v>
      </c>
      <c r="AL61" s="12" t="e">
        <f>#REF!</f>
        <v>#REF!</v>
      </c>
      <c r="AN61" s="11" t="e">
        <f>#REF!</f>
        <v>#REF!</v>
      </c>
      <c r="AO61" s="12" t="e">
        <f>#REF!</f>
        <v>#REF!</v>
      </c>
      <c r="AP61" s="12" t="e">
        <f>#REF!</f>
        <v>#REF!</v>
      </c>
      <c r="AQ61" s="12" t="e">
        <f>#REF!</f>
        <v>#REF!</v>
      </c>
      <c r="AR61" s="12" t="e">
        <f>#REF!</f>
        <v>#REF!</v>
      </c>
      <c r="AS61" s="12" t="e">
        <f>#REF!</f>
        <v>#REF!</v>
      </c>
      <c r="AT61" s="12" t="e">
        <f>#REF!</f>
        <v>#REF!</v>
      </c>
      <c r="AU61" s="12" t="e">
        <f>#REF!</f>
        <v>#REF!</v>
      </c>
      <c r="AV61" s="12" t="e">
        <f>#REF!</f>
        <v>#REF!</v>
      </c>
      <c r="AW61" s="12" t="e">
        <f>#REF!</f>
        <v>#REF!</v>
      </c>
      <c r="AX61" s="12" t="e">
        <f>#REF!</f>
        <v>#REF!</v>
      </c>
      <c r="AY61" s="12" t="e">
        <f>#REF!</f>
        <v>#REF!</v>
      </c>
      <c r="AZ61" s="12" t="e">
        <f>#REF!</f>
        <v>#REF!</v>
      </c>
      <c r="BA61" s="12" t="e">
        <f>#REF!</f>
        <v>#REF!</v>
      </c>
      <c r="BB61" s="12" t="e">
        <f>#REF!</f>
        <v>#REF!</v>
      </c>
      <c r="BC61" s="12" t="e">
        <f>#REF!</f>
        <v>#REF!</v>
      </c>
      <c r="BD61" s="12" t="e">
        <f>#REF!</f>
        <v>#REF!</v>
      </c>
      <c r="BE61" s="12" t="e">
        <f>#REF!</f>
        <v>#REF!</v>
      </c>
      <c r="BG61" s="11" t="e">
        <f>#REF!</f>
        <v>#REF!</v>
      </c>
      <c r="BH61" s="12" t="e">
        <f>#REF!</f>
        <v>#REF!</v>
      </c>
      <c r="BI61" s="12" t="e">
        <f>#REF!</f>
        <v>#REF!</v>
      </c>
      <c r="BJ61" s="12" t="e">
        <f>#REF!</f>
        <v>#REF!</v>
      </c>
      <c r="BK61" s="12" t="e">
        <f>#REF!</f>
        <v>#REF!</v>
      </c>
      <c r="BL61" s="12" t="e">
        <f>#REF!</f>
        <v>#REF!</v>
      </c>
      <c r="BM61" s="12" t="e">
        <f>#REF!</f>
        <v>#REF!</v>
      </c>
      <c r="BN61" s="12" t="e">
        <f>#REF!</f>
        <v>#REF!</v>
      </c>
      <c r="BO61" s="12" t="e">
        <f>#REF!</f>
        <v>#REF!</v>
      </c>
      <c r="BP61" s="12" t="e">
        <f>#REF!</f>
        <v>#REF!</v>
      </c>
      <c r="BQ61" s="12" t="e">
        <f>#REF!</f>
        <v>#REF!</v>
      </c>
      <c r="BR61" s="12" t="e">
        <f>#REF!</f>
        <v>#REF!</v>
      </c>
      <c r="BS61" s="12" t="e">
        <f>#REF!</f>
        <v>#REF!</v>
      </c>
      <c r="BT61" s="12" t="e">
        <f>#REF!</f>
        <v>#REF!</v>
      </c>
      <c r="BU61" s="12" t="e">
        <f>#REF!</f>
        <v>#REF!</v>
      </c>
      <c r="BV61" s="12" t="e">
        <f>#REF!</f>
        <v>#REF!</v>
      </c>
      <c r="BW61" s="12" t="e">
        <f>#REF!</f>
        <v>#REF!</v>
      </c>
      <c r="BX61" s="12" t="e">
        <f>#REF!</f>
        <v>#REF!</v>
      </c>
      <c r="BZ61" s="11" t="e">
        <f>#REF!</f>
        <v>#REF!</v>
      </c>
      <c r="CA61" s="12" t="e">
        <f>#REF!</f>
        <v>#REF!</v>
      </c>
      <c r="CB61" s="12" t="e">
        <f>#REF!</f>
        <v>#REF!</v>
      </c>
      <c r="CC61" s="12" t="e">
        <f>#REF!</f>
        <v>#REF!</v>
      </c>
      <c r="CD61" s="12" t="e">
        <f>#REF!</f>
        <v>#REF!</v>
      </c>
      <c r="CE61" s="12" t="e">
        <f>#REF!</f>
        <v>#REF!</v>
      </c>
      <c r="CF61" s="12" t="e">
        <f>#REF!</f>
        <v>#REF!</v>
      </c>
      <c r="CG61" s="12" t="e">
        <f>#REF!</f>
        <v>#REF!</v>
      </c>
      <c r="CH61" s="12" t="e">
        <f>#REF!</f>
        <v>#REF!</v>
      </c>
      <c r="CI61" s="12" t="e">
        <f>#REF!</f>
        <v>#REF!</v>
      </c>
      <c r="CJ61" s="12" t="e">
        <f>#REF!</f>
        <v>#REF!</v>
      </c>
      <c r="CK61" s="12" t="e">
        <f>#REF!</f>
        <v>#REF!</v>
      </c>
      <c r="CL61" s="12" t="e">
        <f>#REF!</f>
        <v>#REF!</v>
      </c>
      <c r="CM61" s="12" t="e">
        <f>#REF!</f>
        <v>#REF!</v>
      </c>
      <c r="CN61" s="12" t="e">
        <f>#REF!</f>
        <v>#REF!</v>
      </c>
      <c r="CO61" s="12" t="e">
        <f>#REF!</f>
        <v>#REF!</v>
      </c>
      <c r="CP61" s="12" t="e">
        <f>#REF!</f>
        <v>#REF!</v>
      </c>
      <c r="CQ61" s="12" t="e">
        <f>#REF!</f>
        <v>#REF!</v>
      </c>
      <c r="CS61" s="11" t="e">
        <f>#REF!</f>
        <v>#REF!</v>
      </c>
      <c r="CT61" s="12" t="e">
        <f>#REF!</f>
        <v>#REF!</v>
      </c>
      <c r="CU61" s="12" t="e">
        <f>#REF!</f>
        <v>#REF!</v>
      </c>
      <c r="CV61" s="12" t="e">
        <f>#REF!</f>
        <v>#REF!</v>
      </c>
      <c r="CW61" s="12" t="e">
        <f>#REF!</f>
        <v>#REF!</v>
      </c>
      <c r="CX61" s="12" t="e">
        <f>#REF!</f>
        <v>#REF!</v>
      </c>
      <c r="CY61" s="12" t="e">
        <f>#REF!</f>
        <v>#REF!</v>
      </c>
      <c r="CZ61" s="12" t="e">
        <f>#REF!</f>
        <v>#REF!</v>
      </c>
      <c r="DA61" s="12" t="e">
        <f>#REF!</f>
        <v>#REF!</v>
      </c>
      <c r="DB61" s="12" t="e">
        <f>#REF!</f>
        <v>#REF!</v>
      </c>
      <c r="DC61" s="12" t="e">
        <f>#REF!</f>
        <v>#REF!</v>
      </c>
      <c r="DD61" s="12" t="e">
        <f>#REF!</f>
        <v>#REF!</v>
      </c>
      <c r="DE61" s="12" t="e">
        <f>#REF!</f>
        <v>#REF!</v>
      </c>
      <c r="DF61" s="12" t="e">
        <f>#REF!</f>
        <v>#REF!</v>
      </c>
      <c r="DG61" s="12" t="e">
        <f>#REF!</f>
        <v>#REF!</v>
      </c>
      <c r="DH61" s="12" t="e">
        <f>#REF!</f>
        <v>#REF!</v>
      </c>
      <c r="DI61" s="12" t="e">
        <f>#REF!</f>
        <v>#REF!</v>
      </c>
      <c r="DJ61" s="12" t="e">
        <f>#REF!</f>
        <v>#REF!</v>
      </c>
      <c r="DL61" s="11" t="e">
        <f>#REF!</f>
        <v>#REF!</v>
      </c>
      <c r="DM61" s="12" t="e">
        <f>#REF!</f>
        <v>#REF!</v>
      </c>
      <c r="DN61" s="12" t="e">
        <f>#REF!</f>
        <v>#REF!</v>
      </c>
      <c r="DO61" s="12" t="e">
        <f>#REF!</f>
        <v>#REF!</v>
      </c>
      <c r="DP61" s="12" t="e">
        <f>#REF!</f>
        <v>#REF!</v>
      </c>
      <c r="DQ61" s="12" t="e">
        <f>#REF!</f>
        <v>#REF!</v>
      </c>
      <c r="DR61" s="12" t="e">
        <f>#REF!</f>
        <v>#REF!</v>
      </c>
      <c r="DS61" s="12" t="e">
        <f>#REF!</f>
        <v>#REF!</v>
      </c>
      <c r="DT61" s="12" t="e">
        <f>#REF!</f>
        <v>#REF!</v>
      </c>
      <c r="DU61" s="12" t="e">
        <f>#REF!</f>
        <v>#REF!</v>
      </c>
      <c r="DV61" s="12" t="e">
        <f>#REF!</f>
        <v>#REF!</v>
      </c>
      <c r="DW61" s="12" t="e">
        <f>#REF!</f>
        <v>#REF!</v>
      </c>
      <c r="DX61" s="12" t="e">
        <f>#REF!</f>
        <v>#REF!</v>
      </c>
      <c r="DY61" s="12" t="e">
        <f>#REF!</f>
        <v>#REF!</v>
      </c>
      <c r="DZ61" s="12" t="e">
        <f>#REF!</f>
        <v>#REF!</v>
      </c>
      <c r="EA61" s="12" t="e">
        <f>#REF!</f>
        <v>#REF!</v>
      </c>
      <c r="EB61" s="12" t="e">
        <f>#REF!</f>
        <v>#REF!</v>
      </c>
      <c r="EC61" s="12" t="e">
        <f>#REF!</f>
        <v>#REF!</v>
      </c>
      <c r="EE61" s="11" t="e">
        <f>#REF!</f>
        <v>#REF!</v>
      </c>
      <c r="EF61" s="12" t="e">
        <f>#REF!</f>
        <v>#REF!</v>
      </c>
      <c r="EG61" s="12" t="e">
        <f>#REF!</f>
        <v>#REF!</v>
      </c>
      <c r="EH61" s="12" t="e">
        <f>#REF!</f>
        <v>#REF!</v>
      </c>
      <c r="EI61" s="12" t="e">
        <f>#REF!</f>
        <v>#REF!</v>
      </c>
      <c r="EJ61" s="12" t="e">
        <f>#REF!</f>
        <v>#REF!</v>
      </c>
      <c r="EK61" s="12" t="e">
        <f>#REF!</f>
        <v>#REF!</v>
      </c>
      <c r="EL61" s="12" t="e">
        <f>#REF!</f>
        <v>#REF!</v>
      </c>
      <c r="EM61" s="12" t="e">
        <f>#REF!</f>
        <v>#REF!</v>
      </c>
      <c r="EN61" s="12" t="e">
        <f>#REF!</f>
        <v>#REF!</v>
      </c>
      <c r="EO61" s="12" t="e">
        <f>#REF!</f>
        <v>#REF!</v>
      </c>
      <c r="EP61" s="12" t="e">
        <f>#REF!</f>
        <v>#REF!</v>
      </c>
      <c r="EQ61" s="12" t="e">
        <f>#REF!</f>
        <v>#REF!</v>
      </c>
      <c r="ER61" s="12" t="e">
        <f>#REF!</f>
        <v>#REF!</v>
      </c>
      <c r="ES61" s="12" t="e">
        <f>#REF!</f>
        <v>#REF!</v>
      </c>
      <c r="ET61" s="12" t="e">
        <f>#REF!</f>
        <v>#REF!</v>
      </c>
      <c r="EU61" s="12" t="e">
        <f>#REF!</f>
        <v>#REF!</v>
      </c>
      <c r="EV61" s="12" t="e">
        <f>#REF!</f>
        <v>#REF!</v>
      </c>
      <c r="EX61" s="11" t="e">
        <f>#REF!</f>
        <v>#REF!</v>
      </c>
      <c r="EY61" s="12" t="e">
        <f>#REF!</f>
        <v>#REF!</v>
      </c>
      <c r="EZ61" s="12" t="e">
        <f>#REF!</f>
        <v>#REF!</v>
      </c>
      <c r="FA61" s="12" t="e">
        <f>#REF!</f>
        <v>#REF!</v>
      </c>
      <c r="FB61" s="12" t="e">
        <f>#REF!</f>
        <v>#REF!</v>
      </c>
      <c r="FC61" s="12" t="e">
        <f>#REF!</f>
        <v>#REF!</v>
      </c>
      <c r="FD61" s="12" t="e">
        <f>#REF!</f>
        <v>#REF!</v>
      </c>
      <c r="FE61" s="12" t="e">
        <f>#REF!</f>
        <v>#REF!</v>
      </c>
      <c r="FF61" s="12" t="e">
        <f>#REF!</f>
        <v>#REF!</v>
      </c>
      <c r="FG61" s="12" t="e">
        <f>#REF!</f>
        <v>#REF!</v>
      </c>
      <c r="FH61" s="12" t="e">
        <f>#REF!</f>
        <v>#REF!</v>
      </c>
      <c r="FI61" s="12" t="e">
        <f>#REF!</f>
        <v>#REF!</v>
      </c>
      <c r="FJ61" s="12" t="e">
        <f>#REF!</f>
        <v>#REF!</v>
      </c>
      <c r="FK61" s="12" t="e">
        <f>#REF!</f>
        <v>#REF!</v>
      </c>
      <c r="FL61" s="12" t="e">
        <f>#REF!</f>
        <v>#REF!</v>
      </c>
      <c r="FM61" s="12" t="e">
        <f>#REF!</f>
        <v>#REF!</v>
      </c>
      <c r="FN61" s="12" t="e">
        <f>#REF!</f>
        <v>#REF!</v>
      </c>
      <c r="FO61" s="12" t="e">
        <f>#REF!</f>
        <v>#REF!</v>
      </c>
      <c r="FQ61" s="11" t="e">
        <f>#REF!</f>
        <v>#REF!</v>
      </c>
      <c r="FR61" s="12" t="e">
        <f>#REF!</f>
        <v>#REF!</v>
      </c>
      <c r="FS61" s="12" t="e">
        <f>#REF!</f>
        <v>#REF!</v>
      </c>
      <c r="FT61" s="12" t="e">
        <f>#REF!</f>
        <v>#REF!</v>
      </c>
      <c r="FU61" s="12" t="e">
        <f>#REF!</f>
        <v>#REF!</v>
      </c>
      <c r="FV61" s="12" t="e">
        <f>#REF!</f>
        <v>#REF!</v>
      </c>
      <c r="FW61" s="12" t="e">
        <f>#REF!</f>
        <v>#REF!</v>
      </c>
      <c r="FX61" s="12" t="e">
        <f>#REF!</f>
        <v>#REF!</v>
      </c>
      <c r="FY61" s="12" t="e">
        <f>#REF!</f>
        <v>#REF!</v>
      </c>
      <c r="FZ61" s="12" t="e">
        <f>#REF!</f>
        <v>#REF!</v>
      </c>
      <c r="GA61" s="12" t="e">
        <f>#REF!</f>
        <v>#REF!</v>
      </c>
      <c r="GB61" s="12" t="e">
        <f>#REF!</f>
        <v>#REF!</v>
      </c>
      <c r="GC61" s="12" t="e">
        <f>#REF!</f>
        <v>#REF!</v>
      </c>
      <c r="GD61" s="12" t="e">
        <f>#REF!</f>
        <v>#REF!</v>
      </c>
      <c r="GE61" s="12" t="e">
        <f>#REF!</f>
        <v>#REF!</v>
      </c>
      <c r="GF61" s="12" t="e">
        <f>#REF!</f>
        <v>#REF!</v>
      </c>
      <c r="GG61" s="12" t="e">
        <f>#REF!</f>
        <v>#REF!</v>
      </c>
      <c r="GH61" s="12" t="e">
        <f>#REF!</f>
        <v>#REF!</v>
      </c>
      <c r="GJ61" s="11" t="e">
        <f>#REF!</f>
        <v>#REF!</v>
      </c>
      <c r="GK61" s="12" t="e">
        <f>#REF!</f>
        <v>#REF!</v>
      </c>
      <c r="GL61" s="12" t="e">
        <f>#REF!</f>
        <v>#REF!</v>
      </c>
      <c r="GM61" s="12" t="e">
        <f>#REF!</f>
        <v>#REF!</v>
      </c>
      <c r="GN61" s="12" t="e">
        <f>#REF!</f>
        <v>#REF!</v>
      </c>
      <c r="GO61" s="12" t="e">
        <f>#REF!</f>
        <v>#REF!</v>
      </c>
      <c r="GP61" s="12" t="e">
        <f>#REF!</f>
        <v>#REF!</v>
      </c>
      <c r="GQ61" s="12" t="e">
        <f>#REF!</f>
        <v>#REF!</v>
      </c>
      <c r="GR61" s="12" t="e">
        <f>#REF!</f>
        <v>#REF!</v>
      </c>
      <c r="GS61" s="12" t="e">
        <f>#REF!</f>
        <v>#REF!</v>
      </c>
      <c r="GT61" s="12" t="e">
        <f>#REF!</f>
        <v>#REF!</v>
      </c>
      <c r="GU61" s="12" t="e">
        <f>#REF!</f>
        <v>#REF!</v>
      </c>
      <c r="GV61" s="12" t="e">
        <f>#REF!</f>
        <v>#REF!</v>
      </c>
      <c r="GW61" s="12" t="e">
        <f>#REF!</f>
        <v>#REF!</v>
      </c>
      <c r="GX61" s="12" t="e">
        <f>#REF!</f>
        <v>#REF!</v>
      </c>
      <c r="GY61" s="12" t="e">
        <f>#REF!</f>
        <v>#REF!</v>
      </c>
      <c r="GZ61" s="12" t="e">
        <f>#REF!</f>
        <v>#REF!</v>
      </c>
      <c r="HA61" s="12" t="e">
        <f>#REF!</f>
        <v>#REF!</v>
      </c>
      <c r="HC61" s="11" t="e">
        <f>#REF!</f>
        <v>#REF!</v>
      </c>
      <c r="HD61" s="12" t="e">
        <f>#REF!</f>
        <v>#REF!</v>
      </c>
      <c r="HE61" s="12" t="e">
        <f>#REF!</f>
        <v>#REF!</v>
      </c>
      <c r="HF61" s="12" t="e">
        <f>#REF!</f>
        <v>#REF!</v>
      </c>
      <c r="HG61" s="12" t="e">
        <f>#REF!</f>
        <v>#REF!</v>
      </c>
      <c r="HH61" s="12" t="e">
        <f>#REF!</f>
        <v>#REF!</v>
      </c>
      <c r="HI61" s="12" t="e">
        <f>#REF!</f>
        <v>#REF!</v>
      </c>
      <c r="HJ61" s="12" t="e">
        <f>#REF!</f>
        <v>#REF!</v>
      </c>
      <c r="HK61" s="12" t="e">
        <f>#REF!</f>
        <v>#REF!</v>
      </c>
      <c r="HL61" s="12" t="e">
        <f>#REF!</f>
        <v>#REF!</v>
      </c>
      <c r="HM61" s="12" t="e">
        <f>#REF!</f>
        <v>#REF!</v>
      </c>
      <c r="HN61" s="12" t="e">
        <f>#REF!</f>
        <v>#REF!</v>
      </c>
      <c r="HO61" s="12" t="e">
        <f>#REF!</f>
        <v>#REF!</v>
      </c>
      <c r="HP61" s="12" t="e">
        <f>#REF!</f>
        <v>#REF!</v>
      </c>
      <c r="HQ61" s="12" t="e">
        <f>#REF!</f>
        <v>#REF!</v>
      </c>
      <c r="HR61" s="12" t="e">
        <f>#REF!</f>
        <v>#REF!</v>
      </c>
      <c r="HS61" s="12" t="e">
        <f>#REF!</f>
        <v>#REF!</v>
      </c>
      <c r="HT61" s="12" t="e">
        <f>#REF!</f>
        <v>#REF!</v>
      </c>
      <c r="HV61" s="11" t="e">
        <f>#REF!</f>
        <v>#REF!</v>
      </c>
      <c r="HW61" s="12" t="e">
        <f>#REF!</f>
        <v>#REF!</v>
      </c>
      <c r="HX61" s="12" t="e">
        <f>#REF!</f>
        <v>#REF!</v>
      </c>
      <c r="HY61" s="12" t="e">
        <f>#REF!</f>
        <v>#REF!</v>
      </c>
      <c r="HZ61" s="12" t="e">
        <f>#REF!</f>
        <v>#REF!</v>
      </c>
      <c r="IA61" s="12" t="e">
        <f>#REF!</f>
        <v>#REF!</v>
      </c>
      <c r="IB61" s="12" t="e">
        <f>#REF!</f>
        <v>#REF!</v>
      </c>
      <c r="IC61" s="12" t="e">
        <f>#REF!</f>
        <v>#REF!</v>
      </c>
      <c r="ID61" s="12" t="e">
        <f>#REF!</f>
        <v>#REF!</v>
      </c>
      <c r="IE61" s="12" t="e">
        <f>#REF!</f>
        <v>#REF!</v>
      </c>
      <c r="IF61" s="12" t="e">
        <f>#REF!</f>
        <v>#REF!</v>
      </c>
      <c r="IG61" s="12" t="e">
        <f>#REF!</f>
        <v>#REF!</v>
      </c>
      <c r="IH61" s="12" t="e">
        <f>#REF!</f>
        <v>#REF!</v>
      </c>
      <c r="II61" s="12" t="e">
        <f>#REF!</f>
        <v>#REF!</v>
      </c>
      <c r="IJ61" s="12" t="e">
        <f>#REF!</f>
        <v>#REF!</v>
      </c>
      <c r="IK61" s="12" t="e">
        <f>#REF!</f>
        <v>#REF!</v>
      </c>
      <c r="IL61" s="12" t="e">
        <f>#REF!</f>
        <v>#REF!</v>
      </c>
      <c r="IM61" s="12" t="e">
        <f>#REF!</f>
        <v>#REF!</v>
      </c>
      <c r="IO61" s="11" t="e">
        <f>#REF!</f>
        <v>#REF!</v>
      </c>
      <c r="IP61" s="12" t="e">
        <f>#REF!</f>
        <v>#REF!</v>
      </c>
      <c r="IQ61" s="12" t="e">
        <f>#REF!</f>
        <v>#REF!</v>
      </c>
      <c r="IR61" s="12" t="e">
        <f>#REF!</f>
        <v>#REF!</v>
      </c>
      <c r="IS61" s="12" t="e">
        <f>#REF!</f>
        <v>#REF!</v>
      </c>
      <c r="IT61" s="12" t="e">
        <f>#REF!</f>
        <v>#REF!</v>
      </c>
      <c r="IU61" s="12" t="e">
        <f>#REF!</f>
        <v>#REF!</v>
      </c>
      <c r="IV61" s="12" t="e">
        <f>#REF!</f>
        <v>#REF!</v>
      </c>
      <c r="IW61" s="12" t="e">
        <f>#REF!</f>
        <v>#REF!</v>
      </c>
      <c r="IX61" s="12" t="e">
        <f>#REF!</f>
        <v>#REF!</v>
      </c>
      <c r="IY61" s="12" t="e">
        <f>#REF!</f>
        <v>#REF!</v>
      </c>
      <c r="IZ61" s="12" t="e">
        <f>#REF!</f>
        <v>#REF!</v>
      </c>
      <c r="JA61" s="12" t="e">
        <f>#REF!</f>
        <v>#REF!</v>
      </c>
      <c r="JB61" s="12" t="e">
        <f>#REF!</f>
        <v>#REF!</v>
      </c>
      <c r="JC61" s="12" t="e">
        <f>#REF!</f>
        <v>#REF!</v>
      </c>
      <c r="JD61" s="12" t="e">
        <f>#REF!</f>
        <v>#REF!</v>
      </c>
      <c r="JE61" s="12" t="e">
        <f>#REF!</f>
        <v>#REF!</v>
      </c>
      <c r="JF61" s="12" t="e">
        <f>#REF!</f>
        <v>#REF!</v>
      </c>
      <c r="JH61" s="11" t="e">
        <f>#REF!</f>
        <v>#REF!</v>
      </c>
      <c r="JI61" s="12" t="e">
        <f>#REF!</f>
        <v>#REF!</v>
      </c>
      <c r="JJ61" s="12" t="e">
        <f>#REF!</f>
        <v>#REF!</v>
      </c>
      <c r="JK61" s="12" t="e">
        <f>#REF!</f>
        <v>#REF!</v>
      </c>
      <c r="JL61" s="12" t="e">
        <f>#REF!</f>
        <v>#REF!</v>
      </c>
      <c r="JM61" s="12" t="e">
        <f>#REF!</f>
        <v>#REF!</v>
      </c>
      <c r="JN61" s="12" t="e">
        <f>#REF!</f>
        <v>#REF!</v>
      </c>
      <c r="JO61" s="12" t="e">
        <f>#REF!</f>
        <v>#REF!</v>
      </c>
      <c r="JP61" s="12" t="e">
        <f>#REF!</f>
        <v>#REF!</v>
      </c>
      <c r="JQ61" s="12" t="e">
        <f>#REF!</f>
        <v>#REF!</v>
      </c>
      <c r="JR61" s="12" t="e">
        <f>#REF!</f>
        <v>#REF!</v>
      </c>
      <c r="JS61" s="12" t="e">
        <f>#REF!</f>
        <v>#REF!</v>
      </c>
      <c r="JT61" s="12" t="e">
        <f>#REF!</f>
        <v>#REF!</v>
      </c>
      <c r="JU61" s="12" t="e">
        <f>#REF!</f>
        <v>#REF!</v>
      </c>
      <c r="JV61" s="12" t="e">
        <f>#REF!</f>
        <v>#REF!</v>
      </c>
      <c r="JW61" s="12" t="e">
        <f>#REF!</f>
        <v>#REF!</v>
      </c>
      <c r="JX61" s="12" t="e">
        <f>#REF!</f>
        <v>#REF!</v>
      </c>
      <c r="JY61" s="12" t="e">
        <f>#REF!</f>
        <v>#REF!</v>
      </c>
    </row>
    <row r="62" spans="2:285" x14ac:dyDescent="0.25">
      <c r="B62" s="11" t="e">
        <f>#REF!</f>
        <v>#REF!</v>
      </c>
      <c r="C62" s="12" t="e">
        <f>#REF!</f>
        <v>#REF!</v>
      </c>
      <c r="D62" s="12" t="e">
        <f>#REF!</f>
        <v>#REF!</v>
      </c>
      <c r="E62" s="12" t="e">
        <f>#REF!</f>
        <v>#REF!</v>
      </c>
      <c r="F62" s="12" t="e">
        <f>#REF!</f>
        <v>#REF!</v>
      </c>
      <c r="G62" s="12" t="e">
        <f>#REF!</f>
        <v>#REF!</v>
      </c>
      <c r="H62" s="12" t="e">
        <f>#REF!</f>
        <v>#REF!</v>
      </c>
      <c r="I62" s="12" t="e">
        <f>#REF!</f>
        <v>#REF!</v>
      </c>
      <c r="J62" s="12" t="e">
        <f>#REF!</f>
        <v>#REF!</v>
      </c>
      <c r="K62" s="12" t="e">
        <f>#REF!</f>
        <v>#REF!</v>
      </c>
      <c r="L62" s="12" t="e">
        <f>#REF!</f>
        <v>#REF!</v>
      </c>
      <c r="M62" s="12" t="e">
        <f>#REF!</f>
        <v>#REF!</v>
      </c>
      <c r="N62" s="12" t="e">
        <f>#REF!</f>
        <v>#REF!</v>
      </c>
      <c r="O62" s="12" t="e">
        <f>#REF!</f>
        <v>#REF!</v>
      </c>
      <c r="P62" s="12" t="e">
        <f>#REF!</f>
        <v>#REF!</v>
      </c>
      <c r="Q62" s="12" t="e">
        <f>#REF!</f>
        <v>#REF!</v>
      </c>
      <c r="R62" s="12" t="e">
        <f>#REF!</f>
        <v>#REF!</v>
      </c>
      <c r="S62" s="12" t="e">
        <f>#REF!</f>
        <v>#REF!</v>
      </c>
      <c r="U62" s="11" t="e">
        <f>#REF!</f>
        <v>#REF!</v>
      </c>
      <c r="V62" s="12" t="e">
        <f>#REF!</f>
        <v>#REF!</v>
      </c>
      <c r="W62" s="12" t="e">
        <f>#REF!</f>
        <v>#REF!</v>
      </c>
      <c r="X62" s="12" t="e">
        <f>#REF!</f>
        <v>#REF!</v>
      </c>
      <c r="Y62" s="12" t="e">
        <f>#REF!</f>
        <v>#REF!</v>
      </c>
      <c r="Z62" s="12" t="e">
        <f>#REF!</f>
        <v>#REF!</v>
      </c>
      <c r="AA62" s="12" t="e">
        <f>#REF!</f>
        <v>#REF!</v>
      </c>
      <c r="AB62" s="12" t="e">
        <f>#REF!</f>
        <v>#REF!</v>
      </c>
      <c r="AC62" s="12" t="e">
        <f>#REF!</f>
        <v>#REF!</v>
      </c>
      <c r="AD62" s="12" t="e">
        <f>#REF!</f>
        <v>#REF!</v>
      </c>
      <c r="AE62" s="12" t="e">
        <f>#REF!</f>
        <v>#REF!</v>
      </c>
      <c r="AF62" s="12" t="e">
        <f>#REF!</f>
        <v>#REF!</v>
      </c>
      <c r="AG62" s="12" t="e">
        <f>#REF!</f>
        <v>#REF!</v>
      </c>
      <c r="AH62" s="12" t="e">
        <f>#REF!</f>
        <v>#REF!</v>
      </c>
      <c r="AI62" s="12" t="e">
        <f>#REF!</f>
        <v>#REF!</v>
      </c>
      <c r="AJ62" s="12" t="e">
        <f>#REF!</f>
        <v>#REF!</v>
      </c>
      <c r="AK62" s="12" t="e">
        <f>#REF!</f>
        <v>#REF!</v>
      </c>
      <c r="AL62" s="12" t="e">
        <f>#REF!</f>
        <v>#REF!</v>
      </c>
      <c r="AN62" s="11" t="e">
        <f>#REF!</f>
        <v>#REF!</v>
      </c>
      <c r="AO62" s="12" t="e">
        <f>#REF!</f>
        <v>#REF!</v>
      </c>
      <c r="AP62" s="12" t="e">
        <f>#REF!</f>
        <v>#REF!</v>
      </c>
      <c r="AQ62" s="12" t="e">
        <f>#REF!</f>
        <v>#REF!</v>
      </c>
      <c r="AR62" s="12" t="e">
        <f>#REF!</f>
        <v>#REF!</v>
      </c>
      <c r="AS62" s="12" t="e">
        <f>#REF!</f>
        <v>#REF!</v>
      </c>
      <c r="AT62" s="12" t="e">
        <f>#REF!</f>
        <v>#REF!</v>
      </c>
      <c r="AU62" s="12" t="e">
        <f>#REF!</f>
        <v>#REF!</v>
      </c>
      <c r="AV62" s="12" t="e">
        <f>#REF!</f>
        <v>#REF!</v>
      </c>
      <c r="AW62" s="12" t="e">
        <f>#REF!</f>
        <v>#REF!</v>
      </c>
      <c r="AX62" s="12" t="e">
        <f>#REF!</f>
        <v>#REF!</v>
      </c>
      <c r="AY62" s="12" t="e">
        <f>#REF!</f>
        <v>#REF!</v>
      </c>
      <c r="AZ62" s="12" t="e">
        <f>#REF!</f>
        <v>#REF!</v>
      </c>
      <c r="BA62" s="12" t="e">
        <f>#REF!</f>
        <v>#REF!</v>
      </c>
      <c r="BB62" s="12" t="e">
        <f>#REF!</f>
        <v>#REF!</v>
      </c>
      <c r="BC62" s="12" t="e">
        <f>#REF!</f>
        <v>#REF!</v>
      </c>
      <c r="BD62" s="12" t="e">
        <f>#REF!</f>
        <v>#REF!</v>
      </c>
      <c r="BE62" s="12" t="e">
        <f>#REF!</f>
        <v>#REF!</v>
      </c>
      <c r="BG62" s="11" t="e">
        <f>#REF!</f>
        <v>#REF!</v>
      </c>
      <c r="BH62" s="12" t="e">
        <f>#REF!</f>
        <v>#REF!</v>
      </c>
      <c r="BI62" s="12" t="e">
        <f>#REF!</f>
        <v>#REF!</v>
      </c>
      <c r="BJ62" s="12" t="e">
        <f>#REF!</f>
        <v>#REF!</v>
      </c>
      <c r="BK62" s="12" t="e">
        <f>#REF!</f>
        <v>#REF!</v>
      </c>
      <c r="BL62" s="12" t="e">
        <f>#REF!</f>
        <v>#REF!</v>
      </c>
      <c r="BM62" s="12" t="e">
        <f>#REF!</f>
        <v>#REF!</v>
      </c>
      <c r="BN62" s="12" t="e">
        <f>#REF!</f>
        <v>#REF!</v>
      </c>
      <c r="BO62" s="12" t="e">
        <f>#REF!</f>
        <v>#REF!</v>
      </c>
      <c r="BP62" s="12" t="e">
        <f>#REF!</f>
        <v>#REF!</v>
      </c>
      <c r="BQ62" s="12" t="e">
        <f>#REF!</f>
        <v>#REF!</v>
      </c>
      <c r="BR62" s="12" t="e">
        <f>#REF!</f>
        <v>#REF!</v>
      </c>
      <c r="BS62" s="12" t="e">
        <f>#REF!</f>
        <v>#REF!</v>
      </c>
      <c r="BT62" s="12" t="e">
        <f>#REF!</f>
        <v>#REF!</v>
      </c>
      <c r="BU62" s="12" t="e">
        <f>#REF!</f>
        <v>#REF!</v>
      </c>
      <c r="BV62" s="12" t="e">
        <f>#REF!</f>
        <v>#REF!</v>
      </c>
      <c r="BW62" s="12" t="e">
        <f>#REF!</f>
        <v>#REF!</v>
      </c>
      <c r="BX62" s="12" t="e">
        <f>#REF!</f>
        <v>#REF!</v>
      </c>
      <c r="BZ62" s="11" t="e">
        <f>#REF!</f>
        <v>#REF!</v>
      </c>
      <c r="CA62" s="12" t="e">
        <f>#REF!</f>
        <v>#REF!</v>
      </c>
      <c r="CB62" s="12" t="e">
        <f>#REF!</f>
        <v>#REF!</v>
      </c>
      <c r="CC62" s="12" t="e">
        <f>#REF!</f>
        <v>#REF!</v>
      </c>
      <c r="CD62" s="12" t="e">
        <f>#REF!</f>
        <v>#REF!</v>
      </c>
      <c r="CE62" s="12" t="e">
        <f>#REF!</f>
        <v>#REF!</v>
      </c>
      <c r="CF62" s="12" t="e">
        <f>#REF!</f>
        <v>#REF!</v>
      </c>
      <c r="CG62" s="12" t="e">
        <f>#REF!</f>
        <v>#REF!</v>
      </c>
      <c r="CH62" s="12" t="e">
        <f>#REF!</f>
        <v>#REF!</v>
      </c>
      <c r="CI62" s="12" t="e">
        <f>#REF!</f>
        <v>#REF!</v>
      </c>
      <c r="CJ62" s="12" t="e">
        <f>#REF!</f>
        <v>#REF!</v>
      </c>
      <c r="CK62" s="12" t="e">
        <f>#REF!</f>
        <v>#REF!</v>
      </c>
      <c r="CL62" s="12" t="e">
        <f>#REF!</f>
        <v>#REF!</v>
      </c>
      <c r="CM62" s="12" t="e">
        <f>#REF!</f>
        <v>#REF!</v>
      </c>
      <c r="CN62" s="12" t="e">
        <f>#REF!</f>
        <v>#REF!</v>
      </c>
      <c r="CO62" s="12" t="e">
        <f>#REF!</f>
        <v>#REF!</v>
      </c>
      <c r="CP62" s="12" t="e">
        <f>#REF!</f>
        <v>#REF!</v>
      </c>
      <c r="CQ62" s="12" t="e">
        <f>#REF!</f>
        <v>#REF!</v>
      </c>
      <c r="CS62" s="11" t="e">
        <f>#REF!</f>
        <v>#REF!</v>
      </c>
      <c r="CT62" s="12" t="e">
        <f>#REF!</f>
        <v>#REF!</v>
      </c>
      <c r="CU62" s="12" t="e">
        <f>#REF!</f>
        <v>#REF!</v>
      </c>
      <c r="CV62" s="12" t="e">
        <f>#REF!</f>
        <v>#REF!</v>
      </c>
      <c r="CW62" s="12" t="e">
        <f>#REF!</f>
        <v>#REF!</v>
      </c>
      <c r="CX62" s="12" t="e">
        <f>#REF!</f>
        <v>#REF!</v>
      </c>
      <c r="CY62" s="12" t="e">
        <f>#REF!</f>
        <v>#REF!</v>
      </c>
      <c r="CZ62" s="12" t="e">
        <f>#REF!</f>
        <v>#REF!</v>
      </c>
      <c r="DA62" s="12" t="e">
        <f>#REF!</f>
        <v>#REF!</v>
      </c>
      <c r="DB62" s="12" t="e">
        <f>#REF!</f>
        <v>#REF!</v>
      </c>
      <c r="DC62" s="12" t="e">
        <f>#REF!</f>
        <v>#REF!</v>
      </c>
      <c r="DD62" s="12" t="e">
        <f>#REF!</f>
        <v>#REF!</v>
      </c>
      <c r="DE62" s="12" t="e">
        <f>#REF!</f>
        <v>#REF!</v>
      </c>
      <c r="DF62" s="12" t="e">
        <f>#REF!</f>
        <v>#REF!</v>
      </c>
      <c r="DG62" s="12" t="e">
        <f>#REF!</f>
        <v>#REF!</v>
      </c>
      <c r="DH62" s="12" t="e">
        <f>#REF!</f>
        <v>#REF!</v>
      </c>
      <c r="DI62" s="12" t="e">
        <f>#REF!</f>
        <v>#REF!</v>
      </c>
      <c r="DJ62" s="12" t="e">
        <f>#REF!</f>
        <v>#REF!</v>
      </c>
      <c r="DL62" s="11" t="e">
        <f>#REF!</f>
        <v>#REF!</v>
      </c>
      <c r="DM62" s="12" t="e">
        <f>#REF!</f>
        <v>#REF!</v>
      </c>
      <c r="DN62" s="12" t="e">
        <f>#REF!</f>
        <v>#REF!</v>
      </c>
      <c r="DO62" s="12" t="e">
        <f>#REF!</f>
        <v>#REF!</v>
      </c>
      <c r="DP62" s="12" t="e">
        <f>#REF!</f>
        <v>#REF!</v>
      </c>
      <c r="DQ62" s="12" t="e">
        <f>#REF!</f>
        <v>#REF!</v>
      </c>
      <c r="DR62" s="12" t="e">
        <f>#REF!</f>
        <v>#REF!</v>
      </c>
      <c r="DS62" s="12" t="e">
        <f>#REF!</f>
        <v>#REF!</v>
      </c>
      <c r="DT62" s="12" t="e">
        <f>#REF!</f>
        <v>#REF!</v>
      </c>
      <c r="DU62" s="12" t="e">
        <f>#REF!</f>
        <v>#REF!</v>
      </c>
      <c r="DV62" s="12" t="e">
        <f>#REF!</f>
        <v>#REF!</v>
      </c>
      <c r="DW62" s="12" t="e">
        <f>#REF!</f>
        <v>#REF!</v>
      </c>
      <c r="DX62" s="12" t="e">
        <f>#REF!</f>
        <v>#REF!</v>
      </c>
      <c r="DY62" s="12" t="e">
        <f>#REF!</f>
        <v>#REF!</v>
      </c>
      <c r="DZ62" s="12" t="e">
        <f>#REF!</f>
        <v>#REF!</v>
      </c>
      <c r="EA62" s="12" t="e">
        <f>#REF!</f>
        <v>#REF!</v>
      </c>
      <c r="EB62" s="12" t="e">
        <f>#REF!</f>
        <v>#REF!</v>
      </c>
      <c r="EC62" s="12" t="e">
        <f>#REF!</f>
        <v>#REF!</v>
      </c>
      <c r="EE62" s="11" t="e">
        <f>#REF!</f>
        <v>#REF!</v>
      </c>
      <c r="EF62" s="12" t="e">
        <f>#REF!</f>
        <v>#REF!</v>
      </c>
      <c r="EG62" s="12" t="e">
        <f>#REF!</f>
        <v>#REF!</v>
      </c>
      <c r="EH62" s="12" t="e">
        <f>#REF!</f>
        <v>#REF!</v>
      </c>
      <c r="EI62" s="12" t="e">
        <f>#REF!</f>
        <v>#REF!</v>
      </c>
      <c r="EJ62" s="12" t="e">
        <f>#REF!</f>
        <v>#REF!</v>
      </c>
      <c r="EK62" s="12" t="e">
        <f>#REF!</f>
        <v>#REF!</v>
      </c>
      <c r="EL62" s="12" t="e">
        <f>#REF!</f>
        <v>#REF!</v>
      </c>
      <c r="EM62" s="12" t="e">
        <f>#REF!</f>
        <v>#REF!</v>
      </c>
      <c r="EN62" s="12" t="e">
        <f>#REF!</f>
        <v>#REF!</v>
      </c>
      <c r="EO62" s="12" t="e">
        <f>#REF!</f>
        <v>#REF!</v>
      </c>
      <c r="EP62" s="12" t="e">
        <f>#REF!</f>
        <v>#REF!</v>
      </c>
      <c r="EQ62" s="12" t="e">
        <f>#REF!</f>
        <v>#REF!</v>
      </c>
      <c r="ER62" s="12" t="e">
        <f>#REF!</f>
        <v>#REF!</v>
      </c>
      <c r="ES62" s="12" t="e">
        <f>#REF!</f>
        <v>#REF!</v>
      </c>
      <c r="ET62" s="12" t="e">
        <f>#REF!</f>
        <v>#REF!</v>
      </c>
      <c r="EU62" s="12" t="e">
        <f>#REF!</f>
        <v>#REF!</v>
      </c>
      <c r="EV62" s="12" t="e">
        <f>#REF!</f>
        <v>#REF!</v>
      </c>
      <c r="EX62" s="11" t="e">
        <f>#REF!</f>
        <v>#REF!</v>
      </c>
      <c r="EY62" s="12" t="e">
        <f>#REF!</f>
        <v>#REF!</v>
      </c>
      <c r="EZ62" s="12" t="e">
        <f>#REF!</f>
        <v>#REF!</v>
      </c>
      <c r="FA62" s="12" t="e">
        <f>#REF!</f>
        <v>#REF!</v>
      </c>
      <c r="FB62" s="12" t="e">
        <f>#REF!</f>
        <v>#REF!</v>
      </c>
      <c r="FC62" s="12" t="e">
        <f>#REF!</f>
        <v>#REF!</v>
      </c>
      <c r="FD62" s="12" t="e">
        <f>#REF!</f>
        <v>#REF!</v>
      </c>
      <c r="FE62" s="12" t="e">
        <f>#REF!</f>
        <v>#REF!</v>
      </c>
      <c r="FF62" s="12" t="e">
        <f>#REF!</f>
        <v>#REF!</v>
      </c>
      <c r="FG62" s="12" t="e">
        <f>#REF!</f>
        <v>#REF!</v>
      </c>
      <c r="FH62" s="12" t="e">
        <f>#REF!</f>
        <v>#REF!</v>
      </c>
      <c r="FI62" s="12" t="e">
        <f>#REF!</f>
        <v>#REF!</v>
      </c>
      <c r="FJ62" s="12" t="e">
        <f>#REF!</f>
        <v>#REF!</v>
      </c>
      <c r="FK62" s="12" t="e">
        <f>#REF!</f>
        <v>#REF!</v>
      </c>
      <c r="FL62" s="12" t="e">
        <f>#REF!</f>
        <v>#REF!</v>
      </c>
      <c r="FM62" s="12" t="e">
        <f>#REF!</f>
        <v>#REF!</v>
      </c>
      <c r="FN62" s="12" t="e">
        <f>#REF!</f>
        <v>#REF!</v>
      </c>
      <c r="FO62" s="12" t="e">
        <f>#REF!</f>
        <v>#REF!</v>
      </c>
      <c r="FQ62" s="11" t="e">
        <f>#REF!</f>
        <v>#REF!</v>
      </c>
      <c r="FR62" s="12" t="e">
        <f>#REF!</f>
        <v>#REF!</v>
      </c>
      <c r="FS62" s="12" t="e">
        <f>#REF!</f>
        <v>#REF!</v>
      </c>
      <c r="FT62" s="12" t="e">
        <f>#REF!</f>
        <v>#REF!</v>
      </c>
      <c r="FU62" s="12" t="e">
        <f>#REF!</f>
        <v>#REF!</v>
      </c>
      <c r="FV62" s="12" t="e">
        <f>#REF!</f>
        <v>#REF!</v>
      </c>
      <c r="FW62" s="12" t="e">
        <f>#REF!</f>
        <v>#REF!</v>
      </c>
      <c r="FX62" s="12" t="e">
        <f>#REF!</f>
        <v>#REF!</v>
      </c>
      <c r="FY62" s="12" t="e">
        <f>#REF!</f>
        <v>#REF!</v>
      </c>
      <c r="FZ62" s="12" t="e">
        <f>#REF!</f>
        <v>#REF!</v>
      </c>
      <c r="GA62" s="12" t="e">
        <f>#REF!</f>
        <v>#REF!</v>
      </c>
      <c r="GB62" s="12" t="e">
        <f>#REF!</f>
        <v>#REF!</v>
      </c>
      <c r="GC62" s="12" t="e">
        <f>#REF!</f>
        <v>#REF!</v>
      </c>
      <c r="GD62" s="12" t="e">
        <f>#REF!</f>
        <v>#REF!</v>
      </c>
      <c r="GE62" s="12" t="e">
        <f>#REF!</f>
        <v>#REF!</v>
      </c>
      <c r="GF62" s="12" t="e">
        <f>#REF!</f>
        <v>#REF!</v>
      </c>
      <c r="GG62" s="12" t="e">
        <f>#REF!</f>
        <v>#REF!</v>
      </c>
      <c r="GH62" s="12" t="e">
        <f>#REF!</f>
        <v>#REF!</v>
      </c>
      <c r="GJ62" s="11" t="e">
        <f>#REF!</f>
        <v>#REF!</v>
      </c>
      <c r="GK62" s="12" t="e">
        <f>#REF!</f>
        <v>#REF!</v>
      </c>
      <c r="GL62" s="12" t="e">
        <f>#REF!</f>
        <v>#REF!</v>
      </c>
      <c r="GM62" s="12" t="e">
        <f>#REF!</f>
        <v>#REF!</v>
      </c>
      <c r="GN62" s="12" t="e">
        <f>#REF!</f>
        <v>#REF!</v>
      </c>
      <c r="GO62" s="12" t="e">
        <f>#REF!</f>
        <v>#REF!</v>
      </c>
      <c r="GP62" s="12" t="e">
        <f>#REF!</f>
        <v>#REF!</v>
      </c>
      <c r="GQ62" s="12" t="e">
        <f>#REF!</f>
        <v>#REF!</v>
      </c>
      <c r="GR62" s="12" t="e">
        <f>#REF!</f>
        <v>#REF!</v>
      </c>
      <c r="GS62" s="12" t="e">
        <f>#REF!</f>
        <v>#REF!</v>
      </c>
      <c r="GT62" s="12" t="e">
        <f>#REF!</f>
        <v>#REF!</v>
      </c>
      <c r="GU62" s="12" t="e">
        <f>#REF!</f>
        <v>#REF!</v>
      </c>
      <c r="GV62" s="12" t="e">
        <f>#REF!</f>
        <v>#REF!</v>
      </c>
      <c r="GW62" s="12" t="e">
        <f>#REF!</f>
        <v>#REF!</v>
      </c>
      <c r="GX62" s="12" t="e">
        <f>#REF!</f>
        <v>#REF!</v>
      </c>
      <c r="GY62" s="12" t="e">
        <f>#REF!</f>
        <v>#REF!</v>
      </c>
      <c r="GZ62" s="12" t="e">
        <f>#REF!</f>
        <v>#REF!</v>
      </c>
      <c r="HA62" s="12" t="e">
        <f>#REF!</f>
        <v>#REF!</v>
      </c>
      <c r="HC62" s="11" t="e">
        <f>#REF!</f>
        <v>#REF!</v>
      </c>
      <c r="HD62" s="12" t="e">
        <f>#REF!</f>
        <v>#REF!</v>
      </c>
      <c r="HE62" s="12" t="e">
        <f>#REF!</f>
        <v>#REF!</v>
      </c>
      <c r="HF62" s="12" t="e">
        <f>#REF!</f>
        <v>#REF!</v>
      </c>
      <c r="HG62" s="12" t="e">
        <f>#REF!</f>
        <v>#REF!</v>
      </c>
      <c r="HH62" s="12" t="e">
        <f>#REF!</f>
        <v>#REF!</v>
      </c>
      <c r="HI62" s="12" t="e">
        <f>#REF!</f>
        <v>#REF!</v>
      </c>
      <c r="HJ62" s="12" t="e">
        <f>#REF!</f>
        <v>#REF!</v>
      </c>
      <c r="HK62" s="12" t="e">
        <f>#REF!</f>
        <v>#REF!</v>
      </c>
      <c r="HL62" s="12" t="e">
        <f>#REF!</f>
        <v>#REF!</v>
      </c>
      <c r="HM62" s="12" t="e">
        <f>#REF!</f>
        <v>#REF!</v>
      </c>
      <c r="HN62" s="12" t="e">
        <f>#REF!</f>
        <v>#REF!</v>
      </c>
      <c r="HO62" s="12" t="e">
        <f>#REF!</f>
        <v>#REF!</v>
      </c>
      <c r="HP62" s="12" t="e">
        <f>#REF!</f>
        <v>#REF!</v>
      </c>
      <c r="HQ62" s="12" t="e">
        <f>#REF!</f>
        <v>#REF!</v>
      </c>
      <c r="HR62" s="12" t="e">
        <f>#REF!</f>
        <v>#REF!</v>
      </c>
      <c r="HS62" s="12" t="e">
        <f>#REF!</f>
        <v>#REF!</v>
      </c>
      <c r="HT62" s="12" t="e">
        <f>#REF!</f>
        <v>#REF!</v>
      </c>
      <c r="HV62" s="11" t="e">
        <f>#REF!</f>
        <v>#REF!</v>
      </c>
      <c r="HW62" s="12" t="e">
        <f>#REF!</f>
        <v>#REF!</v>
      </c>
      <c r="HX62" s="12" t="e">
        <f>#REF!</f>
        <v>#REF!</v>
      </c>
      <c r="HY62" s="12" t="e">
        <f>#REF!</f>
        <v>#REF!</v>
      </c>
      <c r="HZ62" s="12" t="e">
        <f>#REF!</f>
        <v>#REF!</v>
      </c>
      <c r="IA62" s="12" t="e">
        <f>#REF!</f>
        <v>#REF!</v>
      </c>
      <c r="IB62" s="12" t="e">
        <f>#REF!</f>
        <v>#REF!</v>
      </c>
      <c r="IC62" s="12" t="e">
        <f>#REF!</f>
        <v>#REF!</v>
      </c>
      <c r="ID62" s="12" t="e">
        <f>#REF!</f>
        <v>#REF!</v>
      </c>
      <c r="IE62" s="12" t="e">
        <f>#REF!</f>
        <v>#REF!</v>
      </c>
      <c r="IF62" s="12" t="e">
        <f>#REF!</f>
        <v>#REF!</v>
      </c>
      <c r="IG62" s="12" t="e">
        <f>#REF!</f>
        <v>#REF!</v>
      </c>
      <c r="IH62" s="12" t="e">
        <f>#REF!</f>
        <v>#REF!</v>
      </c>
      <c r="II62" s="12" t="e">
        <f>#REF!</f>
        <v>#REF!</v>
      </c>
      <c r="IJ62" s="12" t="e">
        <f>#REF!</f>
        <v>#REF!</v>
      </c>
      <c r="IK62" s="12" t="e">
        <f>#REF!</f>
        <v>#REF!</v>
      </c>
      <c r="IL62" s="12" t="e">
        <f>#REF!</f>
        <v>#REF!</v>
      </c>
      <c r="IM62" s="12" t="e">
        <f>#REF!</f>
        <v>#REF!</v>
      </c>
      <c r="IO62" s="11" t="e">
        <f>#REF!</f>
        <v>#REF!</v>
      </c>
      <c r="IP62" s="12" t="e">
        <f>#REF!</f>
        <v>#REF!</v>
      </c>
      <c r="IQ62" s="12" t="e">
        <f>#REF!</f>
        <v>#REF!</v>
      </c>
      <c r="IR62" s="12" t="e">
        <f>#REF!</f>
        <v>#REF!</v>
      </c>
      <c r="IS62" s="12" t="e">
        <f>#REF!</f>
        <v>#REF!</v>
      </c>
      <c r="IT62" s="12" t="e">
        <f>#REF!</f>
        <v>#REF!</v>
      </c>
      <c r="IU62" s="12" t="e">
        <f>#REF!</f>
        <v>#REF!</v>
      </c>
      <c r="IV62" s="12" t="e">
        <f>#REF!</f>
        <v>#REF!</v>
      </c>
      <c r="IW62" s="12" t="e">
        <f>#REF!</f>
        <v>#REF!</v>
      </c>
      <c r="IX62" s="12" t="e">
        <f>#REF!</f>
        <v>#REF!</v>
      </c>
      <c r="IY62" s="12" t="e">
        <f>#REF!</f>
        <v>#REF!</v>
      </c>
      <c r="IZ62" s="12" t="e">
        <f>#REF!</f>
        <v>#REF!</v>
      </c>
      <c r="JA62" s="12" t="e">
        <f>#REF!</f>
        <v>#REF!</v>
      </c>
      <c r="JB62" s="12" t="e">
        <f>#REF!</f>
        <v>#REF!</v>
      </c>
      <c r="JC62" s="12" t="e">
        <f>#REF!</f>
        <v>#REF!</v>
      </c>
      <c r="JD62" s="12" t="e">
        <f>#REF!</f>
        <v>#REF!</v>
      </c>
      <c r="JE62" s="12" t="e">
        <f>#REF!</f>
        <v>#REF!</v>
      </c>
      <c r="JF62" s="12" t="e">
        <f>#REF!</f>
        <v>#REF!</v>
      </c>
      <c r="JH62" s="11" t="e">
        <f>#REF!</f>
        <v>#REF!</v>
      </c>
      <c r="JI62" s="12" t="e">
        <f>#REF!</f>
        <v>#REF!</v>
      </c>
      <c r="JJ62" s="12" t="e">
        <f>#REF!</f>
        <v>#REF!</v>
      </c>
      <c r="JK62" s="12" t="e">
        <f>#REF!</f>
        <v>#REF!</v>
      </c>
      <c r="JL62" s="12" t="e">
        <f>#REF!</f>
        <v>#REF!</v>
      </c>
      <c r="JM62" s="12" t="e">
        <f>#REF!</f>
        <v>#REF!</v>
      </c>
      <c r="JN62" s="12" t="e">
        <f>#REF!</f>
        <v>#REF!</v>
      </c>
      <c r="JO62" s="12" t="e">
        <f>#REF!</f>
        <v>#REF!</v>
      </c>
      <c r="JP62" s="12" t="e">
        <f>#REF!</f>
        <v>#REF!</v>
      </c>
      <c r="JQ62" s="12" t="e">
        <f>#REF!</f>
        <v>#REF!</v>
      </c>
      <c r="JR62" s="12" t="e">
        <f>#REF!</f>
        <v>#REF!</v>
      </c>
      <c r="JS62" s="12" t="e">
        <f>#REF!</f>
        <v>#REF!</v>
      </c>
      <c r="JT62" s="12" t="e">
        <f>#REF!</f>
        <v>#REF!</v>
      </c>
      <c r="JU62" s="12" t="e">
        <f>#REF!</f>
        <v>#REF!</v>
      </c>
      <c r="JV62" s="12" t="e">
        <f>#REF!</f>
        <v>#REF!</v>
      </c>
      <c r="JW62" s="12" t="e">
        <f>#REF!</f>
        <v>#REF!</v>
      </c>
      <c r="JX62" s="12" t="e">
        <f>#REF!</f>
        <v>#REF!</v>
      </c>
      <c r="JY62" s="12" t="e">
        <f>#REF!</f>
        <v>#REF!</v>
      </c>
    </row>
    <row r="63" spans="2:285" x14ac:dyDescent="0.25">
      <c r="B63" s="11" t="e">
        <f>#REF!</f>
        <v>#REF!</v>
      </c>
      <c r="C63" s="12" t="e">
        <f>#REF!</f>
        <v>#REF!</v>
      </c>
      <c r="D63" s="12" t="e">
        <f>#REF!</f>
        <v>#REF!</v>
      </c>
      <c r="E63" s="12" t="e">
        <f>#REF!</f>
        <v>#REF!</v>
      </c>
      <c r="F63" s="12" t="e">
        <f>#REF!</f>
        <v>#REF!</v>
      </c>
      <c r="G63" s="12" t="e">
        <f>#REF!</f>
        <v>#REF!</v>
      </c>
      <c r="H63" s="12" t="e">
        <f>#REF!</f>
        <v>#REF!</v>
      </c>
      <c r="I63" s="12" t="e">
        <f>#REF!</f>
        <v>#REF!</v>
      </c>
      <c r="J63" s="12" t="e">
        <f>#REF!</f>
        <v>#REF!</v>
      </c>
      <c r="K63" s="12" t="e">
        <f>#REF!</f>
        <v>#REF!</v>
      </c>
      <c r="L63" s="12" t="e">
        <f>#REF!</f>
        <v>#REF!</v>
      </c>
      <c r="M63" s="12" t="e">
        <f>#REF!</f>
        <v>#REF!</v>
      </c>
      <c r="N63" s="12" t="e">
        <f>#REF!</f>
        <v>#REF!</v>
      </c>
      <c r="O63" s="12" t="e">
        <f>#REF!</f>
        <v>#REF!</v>
      </c>
      <c r="P63" s="12" t="e">
        <f>#REF!</f>
        <v>#REF!</v>
      </c>
      <c r="Q63" s="12" t="e">
        <f>#REF!</f>
        <v>#REF!</v>
      </c>
      <c r="R63" s="12" t="e">
        <f>#REF!</f>
        <v>#REF!</v>
      </c>
      <c r="S63" s="12" t="e">
        <f>#REF!</f>
        <v>#REF!</v>
      </c>
      <c r="U63" s="11" t="e">
        <f>#REF!</f>
        <v>#REF!</v>
      </c>
      <c r="V63" s="12" t="e">
        <f>#REF!</f>
        <v>#REF!</v>
      </c>
      <c r="W63" s="12" t="e">
        <f>#REF!</f>
        <v>#REF!</v>
      </c>
      <c r="X63" s="12" t="e">
        <f>#REF!</f>
        <v>#REF!</v>
      </c>
      <c r="Y63" s="12" t="e">
        <f>#REF!</f>
        <v>#REF!</v>
      </c>
      <c r="Z63" s="12" t="e">
        <f>#REF!</f>
        <v>#REF!</v>
      </c>
      <c r="AA63" s="12" t="e">
        <f>#REF!</f>
        <v>#REF!</v>
      </c>
      <c r="AB63" s="12" t="e">
        <f>#REF!</f>
        <v>#REF!</v>
      </c>
      <c r="AC63" s="12" t="e">
        <f>#REF!</f>
        <v>#REF!</v>
      </c>
      <c r="AD63" s="12" t="e">
        <f>#REF!</f>
        <v>#REF!</v>
      </c>
      <c r="AE63" s="12" t="e">
        <f>#REF!</f>
        <v>#REF!</v>
      </c>
      <c r="AF63" s="12" t="e">
        <f>#REF!</f>
        <v>#REF!</v>
      </c>
      <c r="AG63" s="12" t="e">
        <f>#REF!</f>
        <v>#REF!</v>
      </c>
      <c r="AH63" s="12" t="e">
        <f>#REF!</f>
        <v>#REF!</v>
      </c>
      <c r="AI63" s="12" t="e">
        <f>#REF!</f>
        <v>#REF!</v>
      </c>
      <c r="AJ63" s="12" t="e">
        <f>#REF!</f>
        <v>#REF!</v>
      </c>
      <c r="AK63" s="12" t="e">
        <f>#REF!</f>
        <v>#REF!</v>
      </c>
      <c r="AL63" s="12" t="e">
        <f>#REF!</f>
        <v>#REF!</v>
      </c>
      <c r="AN63" s="11" t="e">
        <f>#REF!</f>
        <v>#REF!</v>
      </c>
      <c r="AO63" s="12" t="e">
        <f>#REF!</f>
        <v>#REF!</v>
      </c>
      <c r="AP63" s="12" t="e">
        <f>#REF!</f>
        <v>#REF!</v>
      </c>
      <c r="AQ63" s="12" t="e">
        <f>#REF!</f>
        <v>#REF!</v>
      </c>
      <c r="AR63" s="12" t="e">
        <f>#REF!</f>
        <v>#REF!</v>
      </c>
      <c r="AS63" s="12" t="e">
        <f>#REF!</f>
        <v>#REF!</v>
      </c>
      <c r="AT63" s="12" t="e">
        <f>#REF!</f>
        <v>#REF!</v>
      </c>
      <c r="AU63" s="12" t="e">
        <f>#REF!</f>
        <v>#REF!</v>
      </c>
      <c r="AV63" s="12" t="e">
        <f>#REF!</f>
        <v>#REF!</v>
      </c>
      <c r="AW63" s="12" t="e">
        <f>#REF!</f>
        <v>#REF!</v>
      </c>
      <c r="AX63" s="12" t="e">
        <f>#REF!</f>
        <v>#REF!</v>
      </c>
      <c r="AY63" s="12" t="e">
        <f>#REF!</f>
        <v>#REF!</v>
      </c>
      <c r="AZ63" s="12" t="e">
        <f>#REF!</f>
        <v>#REF!</v>
      </c>
      <c r="BA63" s="12" t="e">
        <f>#REF!</f>
        <v>#REF!</v>
      </c>
      <c r="BB63" s="12" t="e">
        <f>#REF!</f>
        <v>#REF!</v>
      </c>
      <c r="BC63" s="12" t="e">
        <f>#REF!</f>
        <v>#REF!</v>
      </c>
      <c r="BD63" s="12" t="e">
        <f>#REF!</f>
        <v>#REF!</v>
      </c>
      <c r="BE63" s="12" t="e">
        <f>#REF!</f>
        <v>#REF!</v>
      </c>
      <c r="BG63" s="11" t="e">
        <f>#REF!</f>
        <v>#REF!</v>
      </c>
      <c r="BH63" s="12" t="e">
        <f>#REF!</f>
        <v>#REF!</v>
      </c>
      <c r="BI63" s="12" t="e">
        <f>#REF!</f>
        <v>#REF!</v>
      </c>
      <c r="BJ63" s="12" t="e">
        <f>#REF!</f>
        <v>#REF!</v>
      </c>
      <c r="BK63" s="12" t="e">
        <f>#REF!</f>
        <v>#REF!</v>
      </c>
      <c r="BL63" s="12" t="e">
        <f>#REF!</f>
        <v>#REF!</v>
      </c>
      <c r="BM63" s="12" t="e">
        <f>#REF!</f>
        <v>#REF!</v>
      </c>
      <c r="BN63" s="12" t="e">
        <f>#REF!</f>
        <v>#REF!</v>
      </c>
      <c r="BO63" s="12" t="e">
        <f>#REF!</f>
        <v>#REF!</v>
      </c>
      <c r="BP63" s="12" t="e">
        <f>#REF!</f>
        <v>#REF!</v>
      </c>
      <c r="BQ63" s="12" t="e">
        <f>#REF!</f>
        <v>#REF!</v>
      </c>
      <c r="BR63" s="12" t="e">
        <f>#REF!</f>
        <v>#REF!</v>
      </c>
      <c r="BS63" s="12" t="e">
        <f>#REF!</f>
        <v>#REF!</v>
      </c>
      <c r="BT63" s="12" t="e">
        <f>#REF!</f>
        <v>#REF!</v>
      </c>
      <c r="BU63" s="12" t="e">
        <f>#REF!</f>
        <v>#REF!</v>
      </c>
      <c r="BV63" s="12" t="e">
        <f>#REF!</f>
        <v>#REF!</v>
      </c>
      <c r="BW63" s="12" t="e">
        <f>#REF!</f>
        <v>#REF!</v>
      </c>
      <c r="BX63" s="12" t="e">
        <f>#REF!</f>
        <v>#REF!</v>
      </c>
      <c r="BZ63" s="11" t="e">
        <f>#REF!</f>
        <v>#REF!</v>
      </c>
      <c r="CA63" s="12" t="e">
        <f>#REF!</f>
        <v>#REF!</v>
      </c>
      <c r="CB63" s="12" t="e">
        <f>#REF!</f>
        <v>#REF!</v>
      </c>
      <c r="CC63" s="12" t="e">
        <f>#REF!</f>
        <v>#REF!</v>
      </c>
      <c r="CD63" s="12" t="e">
        <f>#REF!</f>
        <v>#REF!</v>
      </c>
      <c r="CE63" s="12" t="e">
        <f>#REF!</f>
        <v>#REF!</v>
      </c>
      <c r="CF63" s="12" t="e">
        <f>#REF!</f>
        <v>#REF!</v>
      </c>
      <c r="CG63" s="12" t="e">
        <f>#REF!</f>
        <v>#REF!</v>
      </c>
      <c r="CH63" s="12" t="e">
        <f>#REF!</f>
        <v>#REF!</v>
      </c>
      <c r="CI63" s="12" t="e">
        <f>#REF!</f>
        <v>#REF!</v>
      </c>
      <c r="CJ63" s="12" t="e">
        <f>#REF!</f>
        <v>#REF!</v>
      </c>
      <c r="CK63" s="12" t="e">
        <f>#REF!</f>
        <v>#REF!</v>
      </c>
      <c r="CL63" s="12" t="e">
        <f>#REF!</f>
        <v>#REF!</v>
      </c>
      <c r="CM63" s="12" t="e">
        <f>#REF!</f>
        <v>#REF!</v>
      </c>
      <c r="CN63" s="12" t="e">
        <f>#REF!</f>
        <v>#REF!</v>
      </c>
      <c r="CO63" s="12" t="e">
        <f>#REF!</f>
        <v>#REF!</v>
      </c>
      <c r="CP63" s="12" t="e">
        <f>#REF!</f>
        <v>#REF!</v>
      </c>
      <c r="CQ63" s="12" t="e">
        <f>#REF!</f>
        <v>#REF!</v>
      </c>
      <c r="CS63" s="11" t="e">
        <f>#REF!</f>
        <v>#REF!</v>
      </c>
      <c r="CT63" s="12" t="e">
        <f>#REF!</f>
        <v>#REF!</v>
      </c>
      <c r="CU63" s="12" t="e">
        <f>#REF!</f>
        <v>#REF!</v>
      </c>
      <c r="CV63" s="12" t="e">
        <f>#REF!</f>
        <v>#REF!</v>
      </c>
      <c r="CW63" s="12" t="e">
        <f>#REF!</f>
        <v>#REF!</v>
      </c>
      <c r="CX63" s="12" t="e">
        <f>#REF!</f>
        <v>#REF!</v>
      </c>
      <c r="CY63" s="12" t="e">
        <f>#REF!</f>
        <v>#REF!</v>
      </c>
      <c r="CZ63" s="12" t="e">
        <f>#REF!</f>
        <v>#REF!</v>
      </c>
      <c r="DA63" s="12" t="e">
        <f>#REF!</f>
        <v>#REF!</v>
      </c>
      <c r="DB63" s="12" t="e">
        <f>#REF!</f>
        <v>#REF!</v>
      </c>
      <c r="DC63" s="12" t="e">
        <f>#REF!</f>
        <v>#REF!</v>
      </c>
      <c r="DD63" s="12" t="e">
        <f>#REF!</f>
        <v>#REF!</v>
      </c>
      <c r="DE63" s="12" t="e">
        <f>#REF!</f>
        <v>#REF!</v>
      </c>
      <c r="DF63" s="12" t="e">
        <f>#REF!</f>
        <v>#REF!</v>
      </c>
      <c r="DG63" s="12" t="e">
        <f>#REF!</f>
        <v>#REF!</v>
      </c>
      <c r="DH63" s="12" t="e">
        <f>#REF!</f>
        <v>#REF!</v>
      </c>
      <c r="DI63" s="12" t="e">
        <f>#REF!</f>
        <v>#REF!</v>
      </c>
      <c r="DJ63" s="12" t="e">
        <f>#REF!</f>
        <v>#REF!</v>
      </c>
      <c r="DL63" s="11" t="e">
        <f>#REF!</f>
        <v>#REF!</v>
      </c>
      <c r="DM63" s="12" t="e">
        <f>#REF!</f>
        <v>#REF!</v>
      </c>
      <c r="DN63" s="12" t="e">
        <f>#REF!</f>
        <v>#REF!</v>
      </c>
      <c r="DO63" s="12" t="e">
        <f>#REF!</f>
        <v>#REF!</v>
      </c>
      <c r="DP63" s="12" t="e">
        <f>#REF!</f>
        <v>#REF!</v>
      </c>
      <c r="DQ63" s="12" t="e">
        <f>#REF!</f>
        <v>#REF!</v>
      </c>
      <c r="DR63" s="12" t="e">
        <f>#REF!</f>
        <v>#REF!</v>
      </c>
      <c r="DS63" s="12" t="e">
        <f>#REF!</f>
        <v>#REF!</v>
      </c>
      <c r="DT63" s="12" t="e">
        <f>#REF!</f>
        <v>#REF!</v>
      </c>
      <c r="DU63" s="12" t="e">
        <f>#REF!</f>
        <v>#REF!</v>
      </c>
      <c r="DV63" s="12" t="e">
        <f>#REF!</f>
        <v>#REF!</v>
      </c>
      <c r="DW63" s="12" t="e">
        <f>#REF!</f>
        <v>#REF!</v>
      </c>
      <c r="DX63" s="12" t="e">
        <f>#REF!</f>
        <v>#REF!</v>
      </c>
      <c r="DY63" s="12" t="e">
        <f>#REF!</f>
        <v>#REF!</v>
      </c>
      <c r="DZ63" s="12" t="e">
        <f>#REF!</f>
        <v>#REF!</v>
      </c>
      <c r="EA63" s="12" t="e">
        <f>#REF!</f>
        <v>#REF!</v>
      </c>
      <c r="EB63" s="12" t="e">
        <f>#REF!</f>
        <v>#REF!</v>
      </c>
      <c r="EC63" s="12" t="e">
        <f>#REF!</f>
        <v>#REF!</v>
      </c>
      <c r="EE63" s="11" t="e">
        <f>#REF!</f>
        <v>#REF!</v>
      </c>
      <c r="EF63" s="12" t="e">
        <f>#REF!</f>
        <v>#REF!</v>
      </c>
      <c r="EG63" s="12" t="e">
        <f>#REF!</f>
        <v>#REF!</v>
      </c>
      <c r="EH63" s="12" t="e">
        <f>#REF!</f>
        <v>#REF!</v>
      </c>
      <c r="EI63" s="12" t="e">
        <f>#REF!</f>
        <v>#REF!</v>
      </c>
      <c r="EJ63" s="12" t="e">
        <f>#REF!</f>
        <v>#REF!</v>
      </c>
      <c r="EK63" s="12" t="e">
        <f>#REF!</f>
        <v>#REF!</v>
      </c>
      <c r="EL63" s="12" t="e">
        <f>#REF!</f>
        <v>#REF!</v>
      </c>
      <c r="EM63" s="12" t="e">
        <f>#REF!</f>
        <v>#REF!</v>
      </c>
      <c r="EN63" s="12" t="e">
        <f>#REF!</f>
        <v>#REF!</v>
      </c>
      <c r="EO63" s="12" t="e">
        <f>#REF!</f>
        <v>#REF!</v>
      </c>
      <c r="EP63" s="12" t="e">
        <f>#REF!</f>
        <v>#REF!</v>
      </c>
      <c r="EQ63" s="12" t="e">
        <f>#REF!</f>
        <v>#REF!</v>
      </c>
      <c r="ER63" s="12" t="e">
        <f>#REF!</f>
        <v>#REF!</v>
      </c>
      <c r="ES63" s="12" t="e">
        <f>#REF!</f>
        <v>#REF!</v>
      </c>
      <c r="ET63" s="12" t="e">
        <f>#REF!</f>
        <v>#REF!</v>
      </c>
      <c r="EU63" s="12" t="e">
        <f>#REF!</f>
        <v>#REF!</v>
      </c>
      <c r="EV63" s="12" t="e">
        <f>#REF!</f>
        <v>#REF!</v>
      </c>
      <c r="EX63" s="11" t="e">
        <f>#REF!</f>
        <v>#REF!</v>
      </c>
      <c r="EY63" s="12" t="e">
        <f>#REF!</f>
        <v>#REF!</v>
      </c>
      <c r="EZ63" s="12" t="e">
        <f>#REF!</f>
        <v>#REF!</v>
      </c>
      <c r="FA63" s="12" t="e">
        <f>#REF!</f>
        <v>#REF!</v>
      </c>
      <c r="FB63" s="12" t="e">
        <f>#REF!</f>
        <v>#REF!</v>
      </c>
      <c r="FC63" s="12" t="e">
        <f>#REF!</f>
        <v>#REF!</v>
      </c>
      <c r="FD63" s="12" t="e">
        <f>#REF!</f>
        <v>#REF!</v>
      </c>
      <c r="FE63" s="12" t="e">
        <f>#REF!</f>
        <v>#REF!</v>
      </c>
      <c r="FF63" s="12" t="e">
        <f>#REF!</f>
        <v>#REF!</v>
      </c>
      <c r="FG63" s="12" t="e">
        <f>#REF!</f>
        <v>#REF!</v>
      </c>
      <c r="FH63" s="12" t="e">
        <f>#REF!</f>
        <v>#REF!</v>
      </c>
      <c r="FI63" s="12" t="e">
        <f>#REF!</f>
        <v>#REF!</v>
      </c>
      <c r="FJ63" s="12" t="e">
        <f>#REF!</f>
        <v>#REF!</v>
      </c>
      <c r="FK63" s="12" t="e">
        <f>#REF!</f>
        <v>#REF!</v>
      </c>
      <c r="FL63" s="12" t="e">
        <f>#REF!</f>
        <v>#REF!</v>
      </c>
      <c r="FM63" s="12" t="e">
        <f>#REF!</f>
        <v>#REF!</v>
      </c>
      <c r="FN63" s="12" t="e">
        <f>#REF!</f>
        <v>#REF!</v>
      </c>
      <c r="FO63" s="12" t="e">
        <f>#REF!</f>
        <v>#REF!</v>
      </c>
      <c r="FQ63" s="11" t="e">
        <f>#REF!</f>
        <v>#REF!</v>
      </c>
      <c r="FR63" s="12" t="e">
        <f>#REF!</f>
        <v>#REF!</v>
      </c>
      <c r="FS63" s="12" t="e">
        <f>#REF!</f>
        <v>#REF!</v>
      </c>
      <c r="FT63" s="12" t="e">
        <f>#REF!</f>
        <v>#REF!</v>
      </c>
      <c r="FU63" s="12" t="e">
        <f>#REF!</f>
        <v>#REF!</v>
      </c>
      <c r="FV63" s="12" t="e">
        <f>#REF!</f>
        <v>#REF!</v>
      </c>
      <c r="FW63" s="12" t="e">
        <f>#REF!</f>
        <v>#REF!</v>
      </c>
      <c r="FX63" s="12" t="e">
        <f>#REF!</f>
        <v>#REF!</v>
      </c>
      <c r="FY63" s="12" t="e">
        <f>#REF!</f>
        <v>#REF!</v>
      </c>
      <c r="FZ63" s="12" t="e">
        <f>#REF!</f>
        <v>#REF!</v>
      </c>
      <c r="GA63" s="12" t="e">
        <f>#REF!</f>
        <v>#REF!</v>
      </c>
      <c r="GB63" s="12" t="e">
        <f>#REF!</f>
        <v>#REF!</v>
      </c>
      <c r="GC63" s="12" t="e">
        <f>#REF!</f>
        <v>#REF!</v>
      </c>
      <c r="GD63" s="12" t="e">
        <f>#REF!</f>
        <v>#REF!</v>
      </c>
      <c r="GE63" s="12" t="e">
        <f>#REF!</f>
        <v>#REF!</v>
      </c>
      <c r="GF63" s="12" t="e">
        <f>#REF!</f>
        <v>#REF!</v>
      </c>
      <c r="GG63" s="12" t="e">
        <f>#REF!</f>
        <v>#REF!</v>
      </c>
      <c r="GH63" s="12" t="e">
        <f>#REF!</f>
        <v>#REF!</v>
      </c>
      <c r="GJ63" s="11" t="e">
        <f>#REF!</f>
        <v>#REF!</v>
      </c>
      <c r="GK63" s="12" t="e">
        <f>#REF!</f>
        <v>#REF!</v>
      </c>
      <c r="GL63" s="12" t="e">
        <f>#REF!</f>
        <v>#REF!</v>
      </c>
      <c r="GM63" s="12" t="e">
        <f>#REF!</f>
        <v>#REF!</v>
      </c>
      <c r="GN63" s="12" t="e">
        <f>#REF!</f>
        <v>#REF!</v>
      </c>
      <c r="GO63" s="12" t="e">
        <f>#REF!</f>
        <v>#REF!</v>
      </c>
      <c r="GP63" s="12" t="e">
        <f>#REF!</f>
        <v>#REF!</v>
      </c>
      <c r="GQ63" s="12" t="e">
        <f>#REF!</f>
        <v>#REF!</v>
      </c>
      <c r="GR63" s="12" t="e">
        <f>#REF!</f>
        <v>#REF!</v>
      </c>
      <c r="GS63" s="12" t="e">
        <f>#REF!</f>
        <v>#REF!</v>
      </c>
      <c r="GT63" s="12" t="e">
        <f>#REF!</f>
        <v>#REF!</v>
      </c>
      <c r="GU63" s="12" t="e">
        <f>#REF!</f>
        <v>#REF!</v>
      </c>
      <c r="GV63" s="12" t="e">
        <f>#REF!</f>
        <v>#REF!</v>
      </c>
      <c r="GW63" s="12" t="e">
        <f>#REF!</f>
        <v>#REF!</v>
      </c>
      <c r="GX63" s="12" t="e">
        <f>#REF!</f>
        <v>#REF!</v>
      </c>
      <c r="GY63" s="12" t="e">
        <f>#REF!</f>
        <v>#REF!</v>
      </c>
      <c r="GZ63" s="12" t="e">
        <f>#REF!</f>
        <v>#REF!</v>
      </c>
      <c r="HA63" s="12" t="e">
        <f>#REF!</f>
        <v>#REF!</v>
      </c>
      <c r="HC63" s="11" t="e">
        <f>#REF!</f>
        <v>#REF!</v>
      </c>
      <c r="HD63" s="12" t="e">
        <f>#REF!</f>
        <v>#REF!</v>
      </c>
      <c r="HE63" s="12" t="e">
        <f>#REF!</f>
        <v>#REF!</v>
      </c>
      <c r="HF63" s="12" t="e">
        <f>#REF!</f>
        <v>#REF!</v>
      </c>
      <c r="HG63" s="12" t="e">
        <f>#REF!</f>
        <v>#REF!</v>
      </c>
      <c r="HH63" s="12" t="e">
        <f>#REF!</f>
        <v>#REF!</v>
      </c>
      <c r="HI63" s="12" t="e">
        <f>#REF!</f>
        <v>#REF!</v>
      </c>
      <c r="HJ63" s="12" t="e">
        <f>#REF!</f>
        <v>#REF!</v>
      </c>
      <c r="HK63" s="12" t="e">
        <f>#REF!</f>
        <v>#REF!</v>
      </c>
      <c r="HL63" s="12" t="e">
        <f>#REF!</f>
        <v>#REF!</v>
      </c>
      <c r="HM63" s="12" t="e">
        <f>#REF!</f>
        <v>#REF!</v>
      </c>
      <c r="HN63" s="12" t="e">
        <f>#REF!</f>
        <v>#REF!</v>
      </c>
      <c r="HO63" s="12" t="e">
        <f>#REF!</f>
        <v>#REF!</v>
      </c>
      <c r="HP63" s="12" t="e">
        <f>#REF!</f>
        <v>#REF!</v>
      </c>
      <c r="HQ63" s="12" t="e">
        <f>#REF!</f>
        <v>#REF!</v>
      </c>
      <c r="HR63" s="12" t="e">
        <f>#REF!</f>
        <v>#REF!</v>
      </c>
      <c r="HS63" s="12" t="e">
        <f>#REF!</f>
        <v>#REF!</v>
      </c>
      <c r="HT63" s="12" t="e">
        <f>#REF!</f>
        <v>#REF!</v>
      </c>
      <c r="HV63" s="11" t="e">
        <f>#REF!</f>
        <v>#REF!</v>
      </c>
      <c r="HW63" s="12" t="e">
        <f>#REF!</f>
        <v>#REF!</v>
      </c>
      <c r="HX63" s="12" t="e">
        <f>#REF!</f>
        <v>#REF!</v>
      </c>
      <c r="HY63" s="12" t="e">
        <f>#REF!</f>
        <v>#REF!</v>
      </c>
      <c r="HZ63" s="12" t="e">
        <f>#REF!</f>
        <v>#REF!</v>
      </c>
      <c r="IA63" s="12" t="e">
        <f>#REF!</f>
        <v>#REF!</v>
      </c>
      <c r="IB63" s="12" t="e">
        <f>#REF!</f>
        <v>#REF!</v>
      </c>
      <c r="IC63" s="12" t="e">
        <f>#REF!</f>
        <v>#REF!</v>
      </c>
      <c r="ID63" s="12" t="e">
        <f>#REF!</f>
        <v>#REF!</v>
      </c>
      <c r="IE63" s="12" t="e">
        <f>#REF!</f>
        <v>#REF!</v>
      </c>
      <c r="IF63" s="12" t="e">
        <f>#REF!</f>
        <v>#REF!</v>
      </c>
      <c r="IG63" s="12" t="e">
        <f>#REF!</f>
        <v>#REF!</v>
      </c>
      <c r="IH63" s="12" t="e">
        <f>#REF!</f>
        <v>#REF!</v>
      </c>
      <c r="II63" s="12" t="e">
        <f>#REF!</f>
        <v>#REF!</v>
      </c>
      <c r="IJ63" s="12" t="e">
        <f>#REF!</f>
        <v>#REF!</v>
      </c>
      <c r="IK63" s="12" t="e">
        <f>#REF!</f>
        <v>#REF!</v>
      </c>
      <c r="IL63" s="12" t="e">
        <f>#REF!</f>
        <v>#REF!</v>
      </c>
      <c r="IM63" s="12" t="e">
        <f>#REF!</f>
        <v>#REF!</v>
      </c>
      <c r="IO63" s="11" t="e">
        <f>#REF!</f>
        <v>#REF!</v>
      </c>
      <c r="IP63" s="12" t="e">
        <f>#REF!</f>
        <v>#REF!</v>
      </c>
      <c r="IQ63" s="12" t="e">
        <f>#REF!</f>
        <v>#REF!</v>
      </c>
      <c r="IR63" s="12" t="e">
        <f>#REF!</f>
        <v>#REF!</v>
      </c>
      <c r="IS63" s="12" t="e">
        <f>#REF!</f>
        <v>#REF!</v>
      </c>
      <c r="IT63" s="12" t="e">
        <f>#REF!</f>
        <v>#REF!</v>
      </c>
      <c r="IU63" s="12" t="e">
        <f>#REF!</f>
        <v>#REF!</v>
      </c>
      <c r="IV63" s="12" t="e">
        <f>#REF!</f>
        <v>#REF!</v>
      </c>
      <c r="IW63" s="12" t="e">
        <f>#REF!</f>
        <v>#REF!</v>
      </c>
      <c r="IX63" s="12" t="e">
        <f>#REF!</f>
        <v>#REF!</v>
      </c>
      <c r="IY63" s="12" t="e">
        <f>#REF!</f>
        <v>#REF!</v>
      </c>
      <c r="IZ63" s="12" t="e">
        <f>#REF!</f>
        <v>#REF!</v>
      </c>
      <c r="JA63" s="12" t="e">
        <f>#REF!</f>
        <v>#REF!</v>
      </c>
      <c r="JB63" s="12" t="e">
        <f>#REF!</f>
        <v>#REF!</v>
      </c>
      <c r="JC63" s="12" t="e">
        <f>#REF!</f>
        <v>#REF!</v>
      </c>
      <c r="JD63" s="12" t="e">
        <f>#REF!</f>
        <v>#REF!</v>
      </c>
      <c r="JE63" s="12" t="e">
        <f>#REF!</f>
        <v>#REF!</v>
      </c>
      <c r="JF63" s="12" t="e">
        <f>#REF!</f>
        <v>#REF!</v>
      </c>
      <c r="JH63" s="11" t="e">
        <f>#REF!</f>
        <v>#REF!</v>
      </c>
      <c r="JI63" s="12" t="e">
        <f>#REF!</f>
        <v>#REF!</v>
      </c>
      <c r="JJ63" s="12" t="e">
        <f>#REF!</f>
        <v>#REF!</v>
      </c>
      <c r="JK63" s="12" t="e">
        <f>#REF!</f>
        <v>#REF!</v>
      </c>
      <c r="JL63" s="12" t="e">
        <f>#REF!</f>
        <v>#REF!</v>
      </c>
      <c r="JM63" s="12" t="e">
        <f>#REF!</f>
        <v>#REF!</v>
      </c>
      <c r="JN63" s="12" t="e">
        <f>#REF!</f>
        <v>#REF!</v>
      </c>
      <c r="JO63" s="12" t="e">
        <f>#REF!</f>
        <v>#REF!</v>
      </c>
      <c r="JP63" s="12" t="e">
        <f>#REF!</f>
        <v>#REF!</v>
      </c>
      <c r="JQ63" s="12" t="e">
        <f>#REF!</f>
        <v>#REF!</v>
      </c>
      <c r="JR63" s="12" t="e">
        <f>#REF!</f>
        <v>#REF!</v>
      </c>
      <c r="JS63" s="12" t="e">
        <f>#REF!</f>
        <v>#REF!</v>
      </c>
      <c r="JT63" s="12" t="e">
        <f>#REF!</f>
        <v>#REF!</v>
      </c>
      <c r="JU63" s="12" t="e">
        <f>#REF!</f>
        <v>#REF!</v>
      </c>
      <c r="JV63" s="12" t="e">
        <f>#REF!</f>
        <v>#REF!</v>
      </c>
      <c r="JW63" s="12" t="e">
        <f>#REF!</f>
        <v>#REF!</v>
      </c>
      <c r="JX63" s="12" t="e">
        <f>#REF!</f>
        <v>#REF!</v>
      </c>
      <c r="JY63" s="12" t="e">
        <f>#REF!</f>
        <v>#REF!</v>
      </c>
    </row>
    <row r="64" spans="2:285" x14ac:dyDescent="0.25">
      <c r="B64" s="11" t="e">
        <f>#REF!</f>
        <v>#REF!</v>
      </c>
      <c r="C64" s="12" t="e">
        <f>#REF!</f>
        <v>#REF!</v>
      </c>
      <c r="D64" s="12" t="e">
        <f>#REF!</f>
        <v>#REF!</v>
      </c>
      <c r="E64" s="12" t="e">
        <f>#REF!</f>
        <v>#REF!</v>
      </c>
      <c r="F64" s="12" t="e">
        <f>#REF!</f>
        <v>#REF!</v>
      </c>
      <c r="G64" s="12" t="e">
        <f>#REF!</f>
        <v>#REF!</v>
      </c>
      <c r="H64" s="12" t="e">
        <f>#REF!</f>
        <v>#REF!</v>
      </c>
      <c r="I64" s="12" t="e">
        <f>#REF!</f>
        <v>#REF!</v>
      </c>
      <c r="J64" s="12" t="e">
        <f>#REF!</f>
        <v>#REF!</v>
      </c>
      <c r="K64" s="12" t="e">
        <f>#REF!</f>
        <v>#REF!</v>
      </c>
      <c r="L64" s="12" t="e">
        <f>#REF!</f>
        <v>#REF!</v>
      </c>
      <c r="M64" s="12" t="e">
        <f>#REF!</f>
        <v>#REF!</v>
      </c>
      <c r="N64" s="12" t="e">
        <f>#REF!</f>
        <v>#REF!</v>
      </c>
      <c r="O64" s="12" t="e">
        <f>#REF!</f>
        <v>#REF!</v>
      </c>
      <c r="P64" s="12" t="e">
        <f>#REF!</f>
        <v>#REF!</v>
      </c>
      <c r="Q64" s="12" t="e">
        <f>#REF!</f>
        <v>#REF!</v>
      </c>
      <c r="R64" s="12" t="e">
        <f>#REF!</f>
        <v>#REF!</v>
      </c>
      <c r="S64" s="12" t="e">
        <f>#REF!</f>
        <v>#REF!</v>
      </c>
      <c r="U64" s="11" t="e">
        <f>#REF!</f>
        <v>#REF!</v>
      </c>
      <c r="V64" s="12" t="e">
        <f>#REF!</f>
        <v>#REF!</v>
      </c>
      <c r="W64" s="12" t="e">
        <f>#REF!</f>
        <v>#REF!</v>
      </c>
      <c r="X64" s="12" t="e">
        <f>#REF!</f>
        <v>#REF!</v>
      </c>
      <c r="Y64" s="12" t="e">
        <f>#REF!</f>
        <v>#REF!</v>
      </c>
      <c r="Z64" s="12" t="e">
        <f>#REF!</f>
        <v>#REF!</v>
      </c>
      <c r="AA64" s="12" t="e">
        <f>#REF!</f>
        <v>#REF!</v>
      </c>
      <c r="AB64" s="12" t="e">
        <f>#REF!</f>
        <v>#REF!</v>
      </c>
      <c r="AC64" s="12" t="e">
        <f>#REF!</f>
        <v>#REF!</v>
      </c>
      <c r="AD64" s="12" t="e">
        <f>#REF!</f>
        <v>#REF!</v>
      </c>
      <c r="AE64" s="12" t="e">
        <f>#REF!</f>
        <v>#REF!</v>
      </c>
      <c r="AF64" s="12" t="e">
        <f>#REF!</f>
        <v>#REF!</v>
      </c>
      <c r="AG64" s="12" t="e">
        <f>#REF!</f>
        <v>#REF!</v>
      </c>
      <c r="AH64" s="12" t="e">
        <f>#REF!</f>
        <v>#REF!</v>
      </c>
      <c r="AI64" s="12" t="e">
        <f>#REF!</f>
        <v>#REF!</v>
      </c>
      <c r="AJ64" s="12" t="e">
        <f>#REF!</f>
        <v>#REF!</v>
      </c>
      <c r="AK64" s="12" t="e">
        <f>#REF!</f>
        <v>#REF!</v>
      </c>
      <c r="AL64" s="12" t="e">
        <f>#REF!</f>
        <v>#REF!</v>
      </c>
      <c r="AN64" s="11" t="e">
        <f>#REF!</f>
        <v>#REF!</v>
      </c>
      <c r="AO64" s="12" t="e">
        <f>#REF!</f>
        <v>#REF!</v>
      </c>
      <c r="AP64" s="12" t="e">
        <f>#REF!</f>
        <v>#REF!</v>
      </c>
      <c r="AQ64" s="12" t="e">
        <f>#REF!</f>
        <v>#REF!</v>
      </c>
      <c r="AR64" s="12" t="e">
        <f>#REF!</f>
        <v>#REF!</v>
      </c>
      <c r="AS64" s="12" t="e">
        <f>#REF!</f>
        <v>#REF!</v>
      </c>
      <c r="AT64" s="12" t="e">
        <f>#REF!</f>
        <v>#REF!</v>
      </c>
      <c r="AU64" s="12" t="e">
        <f>#REF!</f>
        <v>#REF!</v>
      </c>
      <c r="AV64" s="12" t="e">
        <f>#REF!</f>
        <v>#REF!</v>
      </c>
      <c r="AW64" s="12" t="e">
        <f>#REF!</f>
        <v>#REF!</v>
      </c>
      <c r="AX64" s="12" t="e">
        <f>#REF!</f>
        <v>#REF!</v>
      </c>
      <c r="AY64" s="12" t="e">
        <f>#REF!</f>
        <v>#REF!</v>
      </c>
      <c r="AZ64" s="12" t="e">
        <f>#REF!</f>
        <v>#REF!</v>
      </c>
      <c r="BA64" s="12" t="e">
        <f>#REF!</f>
        <v>#REF!</v>
      </c>
      <c r="BB64" s="12" t="e">
        <f>#REF!</f>
        <v>#REF!</v>
      </c>
      <c r="BC64" s="12" t="e">
        <f>#REF!</f>
        <v>#REF!</v>
      </c>
      <c r="BD64" s="12" t="e">
        <f>#REF!</f>
        <v>#REF!</v>
      </c>
      <c r="BE64" s="12" t="e">
        <f>#REF!</f>
        <v>#REF!</v>
      </c>
      <c r="BG64" s="11" t="e">
        <f>#REF!</f>
        <v>#REF!</v>
      </c>
      <c r="BH64" s="12" t="e">
        <f>#REF!</f>
        <v>#REF!</v>
      </c>
      <c r="BI64" s="12" t="e">
        <f>#REF!</f>
        <v>#REF!</v>
      </c>
      <c r="BJ64" s="12" t="e">
        <f>#REF!</f>
        <v>#REF!</v>
      </c>
      <c r="BK64" s="12" t="e">
        <f>#REF!</f>
        <v>#REF!</v>
      </c>
      <c r="BL64" s="12" t="e">
        <f>#REF!</f>
        <v>#REF!</v>
      </c>
      <c r="BM64" s="12" t="e">
        <f>#REF!</f>
        <v>#REF!</v>
      </c>
      <c r="BN64" s="12" t="e">
        <f>#REF!</f>
        <v>#REF!</v>
      </c>
      <c r="BO64" s="12" t="e">
        <f>#REF!</f>
        <v>#REF!</v>
      </c>
      <c r="BP64" s="12" t="e">
        <f>#REF!</f>
        <v>#REF!</v>
      </c>
      <c r="BQ64" s="12" t="e">
        <f>#REF!</f>
        <v>#REF!</v>
      </c>
      <c r="BR64" s="12" t="e">
        <f>#REF!</f>
        <v>#REF!</v>
      </c>
      <c r="BS64" s="12" t="e">
        <f>#REF!</f>
        <v>#REF!</v>
      </c>
      <c r="BT64" s="12" t="e">
        <f>#REF!</f>
        <v>#REF!</v>
      </c>
      <c r="BU64" s="12" t="e">
        <f>#REF!</f>
        <v>#REF!</v>
      </c>
      <c r="BV64" s="12" t="e">
        <f>#REF!</f>
        <v>#REF!</v>
      </c>
      <c r="BW64" s="12" t="e">
        <f>#REF!</f>
        <v>#REF!</v>
      </c>
      <c r="BX64" s="12" t="e">
        <f>#REF!</f>
        <v>#REF!</v>
      </c>
      <c r="BZ64" s="11" t="e">
        <f>#REF!</f>
        <v>#REF!</v>
      </c>
      <c r="CA64" s="12" t="e">
        <f>#REF!</f>
        <v>#REF!</v>
      </c>
      <c r="CB64" s="12" t="e">
        <f>#REF!</f>
        <v>#REF!</v>
      </c>
      <c r="CC64" s="12" t="e">
        <f>#REF!</f>
        <v>#REF!</v>
      </c>
      <c r="CD64" s="12" t="e">
        <f>#REF!</f>
        <v>#REF!</v>
      </c>
      <c r="CE64" s="12" t="e">
        <f>#REF!</f>
        <v>#REF!</v>
      </c>
      <c r="CF64" s="12" t="e">
        <f>#REF!</f>
        <v>#REF!</v>
      </c>
      <c r="CG64" s="12" t="e">
        <f>#REF!</f>
        <v>#REF!</v>
      </c>
      <c r="CH64" s="12" t="e">
        <f>#REF!</f>
        <v>#REF!</v>
      </c>
      <c r="CI64" s="12" t="e">
        <f>#REF!</f>
        <v>#REF!</v>
      </c>
      <c r="CJ64" s="12" t="e">
        <f>#REF!</f>
        <v>#REF!</v>
      </c>
      <c r="CK64" s="12" t="e">
        <f>#REF!</f>
        <v>#REF!</v>
      </c>
      <c r="CL64" s="12" t="e">
        <f>#REF!</f>
        <v>#REF!</v>
      </c>
      <c r="CM64" s="12" t="e">
        <f>#REF!</f>
        <v>#REF!</v>
      </c>
      <c r="CN64" s="12" t="e">
        <f>#REF!</f>
        <v>#REF!</v>
      </c>
      <c r="CO64" s="12" t="e">
        <f>#REF!</f>
        <v>#REF!</v>
      </c>
      <c r="CP64" s="12" t="e">
        <f>#REF!</f>
        <v>#REF!</v>
      </c>
      <c r="CQ64" s="12" t="e">
        <f>#REF!</f>
        <v>#REF!</v>
      </c>
      <c r="CS64" s="11" t="e">
        <f>#REF!</f>
        <v>#REF!</v>
      </c>
      <c r="CT64" s="12" t="e">
        <f>#REF!</f>
        <v>#REF!</v>
      </c>
      <c r="CU64" s="12" t="e">
        <f>#REF!</f>
        <v>#REF!</v>
      </c>
      <c r="CV64" s="12" t="e">
        <f>#REF!</f>
        <v>#REF!</v>
      </c>
      <c r="CW64" s="12" t="e">
        <f>#REF!</f>
        <v>#REF!</v>
      </c>
      <c r="CX64" s="12" t="e">
        <f>#REF!</f>
        <v>#REF!</v>
      </c>
      <c r="CY64" s="12" t="e">
        <f>#REF!</f>
        <v>#REF!</v>
      </c>
      <c r="CZ64" s="12" t="e">
        <f>#REF!</f>
        <v>#REF!</v>
      </c>
      <c r="DA64" s="12" t="e">
        <f>#REF!</f>
        <v>#REF!</v>
      </c>
      <c r="DB64" s="12" t="e">
        <f>#REF!</f>
        <v>#REF!</v>
      </c>
      <c r="DC64" s="12" t="e">
        <f>#REF!</f>
        <v>#REF!</v>
      </c>
      <c r="DD64" s="12" t="e">
        <f>#REF!</f>
        <v>#REF!</v>
      </c>
      <c r="DE64" s="12" t="e">
        <f>#REF!</f>
        <v>#REF!</v>
      </c>
      <c r="DF64" s="12" t="e">
        <f>#REF!</f>
        <v>#REF!</v>
      </c>
      <c r="DG64" s="12" t="e">
        <f>#REF!</f>
        <v>#REF!</v>
      </c>
      <c r="DH64" s="12" t="e">
        <f>#REF!</f>
        <v>#REF!</v>
      </c>
      <c r="DI64" s="12" t="e">
        <f>#REF!</f>
        <v>#REF!</v>
      </c>
      <c r="DJ64" s="12" t="e">
        <f>#REF!</f>
        <v>#REF!</v>
      </c>
      <c r="DL64" s="11" t="e">
        <f>#REF!</f>
        <v>#REF!</v>
      </c>
      <c r="DM64" s="12" t="e">
        <f>#REF!</f>
        <v>#REF!</v>
      </c>
      <c r="DN64" s="12" t="e">
        <f>#REF!</f>
        <v>#REF!</v>
      </c>
      <c r="DO64" s="12" t="e">
        <f>#REF!</f>
        <v>#REF!</v>
      </c>
      <c r="DP64" s="12" t="e">
        <f>#REF!</f>
        <v>#REF!</v>
      </c>
      <c r="DQ64" s="12" t="e">
        <f>#REF!</f>
        <v>#REF!</v>
      </c>
      <c r="DR64" s="12" t="e">
        <f>#REF!</f>
        <v>#REF!</v>
      </c>
      <c r="DS64" s="12" t="e">
        <f>#REF!</f>
        <v>#REF!</v>
      </c>
      <c r="DT64" s="12" t="e">
        <f>#REF!</f>
        <v>#REF!</v>
      </c>
      <c r="DU64" s="12" t="e">
        <f>#REF!</f>
        <v>#REF!</v>
      </c>
      <c r="DV64" s="12" t="e">
        <f>#REF!</f>
        <v>#REF!</v>
      </c>
      <c r="DW64" s="12" t="e">
        <f>#REF!</f>
        <v>#REF!</v>
      </c>
      <c r="DX64" s="12" t="e">
        <f>#REF!</f>
        <v>#REF!</v>
      </c>
      <c r="DY64" s="12" t="e">
        <f>#REF!</f>
        <v>#REF!</v>
      </c>
      <c r="DZ64" s="12" t="e">
        <f>#REF!</f>
        <v>#REF!</v>
      </c>
      <c r="EA64" s="12" t="e">
        <f>#REF!</f>
        <v>#REF!</v>
      </c>
      <c r="EB64" s="12" t="e">
        <f>#REF!</f>
        <v>#REF!</v>
      </c>
      <c r="EC64" s="12" t="e">
        <f>#REF!</f>
        <v>#REF!</v>
      </c>
      <c r="EE64" s="11" t="e">
        <f>#REF!</f>
        <v>#REF!</v>
      </c>
      <c r="EF64" s="12" t="e">
        <f>#REF!</f>
        <v>#REF!</v>
      </c>
      <c r="EG64" s="12" t="e">
        <f>#REF!</f>
        <v>#REF!</v>
      </c>
      <c r="EH64" s="12" t="e">
        <f>#REF!</f>
        <v>#REF!</v>
      </c>
      <c r="EI64" s="12" t="e">
        <f>#REF!</f>
        <v>#REF!</v>
      </c>
      <c r="EJ64" s="12" t="e">
        <f>#REF!</f>
        <v>#REF!</v>
      </c>
      <c r="EK64" s="12" t="e">
        <f>#REF!</f>
        <v>#REF!</v>
      </c>
      <c r="EL64" s="12" t="e">
        <f>#REF!</f>
        <v>#REF!</v>
      </c>
      <c r="EM64" s="12" t="e">
        <f>#REF!</f>
        <v>#REF!</v>
      </c>
      <c r="EN64" s="12" t="e">
        <f>#REF!</f>
        <v>#REF!</v>
      </c>
      <c r="EO64" s="12" t="e">
        <f>#REF!</f>
        <v>#REF!</v>
      </c>
      <c r="EP64" s="12" t="e">
        <f>#REF!</f>
        <v>#REF!</v>
      </c>
      <c r="EQ64" s="12" t="e">
        <f>#REF!</f>
        <v>#REF!</v>
      </c>
      <c r="ER64" s="12" t="e">
        <f>#REF!</f>
        <v>#REF!</v>
      </c>
      <c r="ES64" s="12" t="e">
        <f>#REF!</f>
        <v>#REF!</v>
      </c>
      <c r="ET64" s="12" t="e">
        <f>#REF!</f>
        <v>#REF!</v>
      </c>
      <c r="EU64" s="12" t="e">
        <f>#REF!</f>
        <v>#REF!</v>
      </c>
      <c r="EV64" s="12" t="e">
        <f>#REF!</f>
        <v>#REF!</v>
      </c>
      <c r="EX64" s="11" t="e">
        <f>#REF!</f>
        <v>#REF!</v>
      </c>
      <c r="EY64" s="12" t="e">
        <f>#REF!</f>
        <v>#REF!</v>
      </c>
      <c r="EZ64" s="12" t="e">
        <f>#REF!</f>
        <v>#REF!</v>
      </c>
      <c r="FA64" s="12" t="e">
        <f>#REF!</f>
        <v>#REF!</v>
      </c>
      <c r="FB64" s="12" t="e">
        <f>#REF!</f>
        <v>#REF!</v>
      </c>
      <c r="FC64" s="12" t="e">
        <f>#REF!</f>
        <v>#REF!</v>
      </c>
      <c r="FD64" s="12" t="e">
        <f>#REF!</f>
        <v>#REF!</v>
      </c>
      <c r="FE64" s="12" t="e">
        <f>#REF!</f>
        <v>#REF!</v>
      </c>
      <c r="FF64" s="12" t="e">
        <f>#REF!</f>
        <v>#REF!</v>
      </c>
      <c r="FG64" s="12" t="e">
        <f>#REF!</f>
        <v>#REF!</v>
      </c>
      <c r="FH64" s="12" t="e">
        <f>#REF!</f>
        <v>#REF!</v>
      </c>
      <c r="FI64" s="12" t="e">
        <f>#REF!</f>
        <v>#REF!</v>
      </c>
      <c r="FJ64" s="12" t="e">
        <f>#REF!</f>
        <v>#REF!</v>
      </c>
      <c r="FK64" s="12" t="e">
        <f>#REF!</f>
        <v>#REF!</v>
      </c>
      <c r="FL64" s="12" t="e">
        <f>#REF!</f>
        <v>#REF!</v>
      </c>
      <c r="FM64" s="12" t="e">
        <f>#REF!</f>
        <v>#REF!</v>
      </c>
      <c r="FN64" s="12" t="e">
        <f>#REF!</f>
        <v>#REF!</v>
      </c>
      <c r="FO64" s="12" t="e">
        <f>#REF!</f>
        <v>#REF!</v>
      </c>
      <c r="FQ64" s="11" t="e">
        <f>#REF!</f>
        <v>#REF!</v>
      </c>
      <c r="FR64" s="12" t="e">
        <f>#REF!</f>
        <v>#REF!</v>
      </c>
      <c r="FS64" s="12" t="e">
        <f>#REF!</f>
        <v>#REF!</v>
      </c>
      <c r="FT64" s="12" t="e">
        <f>#REF!</f>
        <v>#REF!</v>
      </c>
      <c r="FU64" s="12" t="e">
        <f>#REF!</f>
        <v>#REF!</v>
      </c>
      <c r="FV64" s="12" t="e">
        <f>#REF!</f>
        <v>#REF!</v>
      </c>
      <c r="FW64" s="12" t="e">
        <f>#REF!</f>
        <v>#REF!</v>
      </c>
      <c r="FX64" s="12" t="e">
        <f>#REF!</f>
        <v>#REF!</v>
      </c>
      <c r="FY64" s="12" t="e">
        <f>#REF!</f>
        <v>#REF!</v>
      </c>
      <c r="FZ64" s="12" t="e">
        <f>#REF!</f>
        <v>#REF!</v>
      </c>
      <c r="GA64" s="12" t="e">
        <f>#REF!</f>
        <v>#REF!</v>
      </c>
      <c r="GB64" s="12" t="e">
        <f>#REF!</f>
        <v>#REF!</v>
      </c>
      <c r="GC64" s="12" t="e">
        <f>#REF!</f>
        <v>#REF!</v>
      </c>
      <c r="GD64" s="12" t="e">
        <f>#REF!</f>
        <v>#REF!</v>
      </c>
      <c r="GE64" s="12" t="e">
        <f>#REF!</f>
        <v>#REF!</v>
      </c>
      <c r="GF64" s="12" t="e">
        <f>#REF!</f>
        <v>#REF!</v>
      </c>
      <c r="GG64" s="12" t="e">
        <f>#REF!</f>
        <v>#REF!</v>
      </c>
      <c r="GH64" s="12" t="e">
        <f>#REF!</f>
        <v>#REF!</v>
      </c>
      <c r="GJ64" s="11" t="e">
        <f>#REF!</f>
        <v>#REF!</v>
      </c>
      <c r="GK64" s="12" t="e">
        <f>#REF!</f>
        <v>#REF!</v>
      </c>
      <c r="GL64" s="12" t="e">
        <f>#REF!</f>
        <v>#REF!</v>
      </c>
      <c r="GM64" s="12" t="e">
        <f>#REF!</f>
        <v>#REF!</v>
      </c>
      <c r="GN64" s="12" t="e">
        <f>#REF!</f>
        <v>#REF!</v>
      </c>
      <c r="GO64" s="12" t="e">
        <f>#REF!</f>
        <v>#REF!</v>
      </c>
      <c r="GP64" s="12" t="e">
        <f>#REF!</f>
        <v>#REF!</v>
      </c>
      <c r="GQ64" s="12" t="e">
        <f>#REF!</f>
        <v>#REF!</v>
      </c>
      <c r="GR64" s="12" t="e">
        <f>#REF!</f>
        <v>#REF!</v>
      </c>
      <c r="GS64" s="12" t="e">
        <f>#REF!</f>
        <v>#REF!</v>
      </c>
      <c r="GT64" s="12" t="e">
        <f>#REF!</f>
        <v>#REF!</v>
      </c>
      <c r="GU64" s="12" t="e">
        <f>#REF!</f>
        <v>#REF!</v>
      </c>
      <c r="GV64" s="12" t="e">
        <f>#REF!</f>
        <v>#REF!</v>
      </c>
      <c r="GW64" s="12" t="e">
        <f>#REF!</f>
        <v>#REF!</v>
      </c>
      <c r="GX64" s="12" t="e">
        <f>#REF!</f>
        <v>#REF!</v>
      </c>
      <c r="GY64" s="12" t="e">
        <f>#REF!</f>
        <v>#REF!</v>
      </c>
      <c r="GZ64" s="12" t="e">
        <f>#REF!</f>
        <v>#REF!</v>
      </c>
      <c r="HA64" s="12" t="e">
        <f>#REF!</f>
        <v>#REF!</v>
      </c>
      <c r="HC64" s="11" t="e">
        <f>#REF!</f>
        <v>#REF!</v>
      </c>
      <c r="HD64" s="12" t="e">
        <f>#REF!</f>
        <v>#REF!</v>
      </c>
      <c r="HE64" s="12" t="e">
        <f>#REF!</f>
        <v>#REF!</v>
      </c>
      <c r="HF64" s="12" t="e">
        <f>#REF!</f>
        <v>#REF!</v>
      </c>
      <c r="HG64" s="12" t="e">
        <f>#REF!</f>
        <v>#REF!</v>
      </c>
      <c r="HH64" s="12" t="e">
        <f>#REF!</f>
        <v>#REF!</v>
      </c>
      <c r="HI64" s="12" t="e">
        <f>#REF!</f>
        <v>#REF!</v>
      </c>
      <c r="HJ64" s="12" t="e">
        <f>#REF!</f>
        <v>#REF!</v>
      </c>
      <c r="HK64" s="12" t="e">
        <f>#REF!</f>
        <v>#REF!</v>
      </c>
      <c r="HL64" s="12" t="e">
        <f>#REF!</f>
        <v>#REF!</v>
      </c>
      <c r="HM64" s="12" t="e">
        <f>#REF!</f>
        <v>#REF!</v>
      </c>
      <c r="HN64" s="12" t="e">
        <f>#REF!</f>
        <v>#REF!</v>
      </c>
      <c r="HO64" s="12" t="e">
        <f>#REF!</f>
        <v>#REF!</v>
      </c>
      <c r="HP64" s="12" t="e">
        <f>#REF!</f>
        <v>#REF!</v>
      </c>
      <c r="HQ64" s="12" t="e">
        <f>#REF!</f>
        <v>#REF!</v>
      </c>
      <c r="HR64" s="12" t="e">
        <f>#REF!</f>
        <v>#REF!</v>
      </c>
      <c r="HS64" s="12" t="e">
        <f>#REF!</f>
        <v>#REF!</v>
      </c>
      <c r="HT64" s="12" t="e">
        <f>#REF!</f>
        <v>#REF!</v>
      </c>
      <c r="HV64" s="11" t="e">
        <f>#REF!</f>
        <v>#REF!</v>
      </c>
      <c r="HW64" s="12" t="e">
        <f>#REF!</f>
        <v>#REF!</v>
      </c>
      <c r="HX64" s="12" t="e">
        <f>#REF!</f>
        <v>#REF!</v>
      </c>
      <c r="HY64" s="12" t="e">
        <f>#REF!</f>
        <v>#REF!</v>
      </c>
      <c r="HZ64" s="12" t="e">
        <f>#REF!</f>
        <v>#REF!</v>
      </c>
      <c r="IA64" s="12" t="e">
        <f>#REF!</f>
        <v>#REF!</v>
      </c>
      <c r="IB64" s="12" t="e">
        <f>#REF!</f>
        <v>#REF!</v>
      </c>
      <c r="IC64" s="12" t="e">
        <f>#REF!</f>
        <v>#REF!</v>
      </c>
      <c r="ID64" s="12" t="e">
        <f>#REF!</f>
        <v>#REF!</v>
      </c>
      <c r="IE64" s="12" t="e">
        <f>#REF!</f>
        <v>#REF!</v>
      </c>
      <c r="IF64" s="12" t="e">
        <f>#REF!</f>
        <v>#REF!</v>
      </c>
      <c r="IG64" s="12" t="e">
        <f>#REF!</f>
        <v>#REF!</v>
      </c>
      <c r="IH64" s="12" t="e">
        <f>#REF!</f>
        <v>#REF!</v>
      </c>
      <c r="II64" s="12" t="e">
        <f>#REF!</f>
        <v>#REF!</v>
      </c>
      <c r="IJ64" s="12" t="e">
        <f>#REF!</f>
        <v>#REF!</v>
      </c>
      <c r="IK64" s="12" t="e">
        <f>#REF!</f>
        <v>#REF!</v>
      </c>
      <c r="IL64" s="12" t="e">
        <f>#REF!</f>
        <v>#REF!</v>
      </c>
      <c r="IM64" s="12" t="e">
        <f>#REF!</f>
        <v>#REF!</v>
      </c>
      <c r="IO64" s="11" t="e">
        <f>#REF!</f>
        <v>#REF!</v>
      </c>
      <c r="IP64" s="12" t="e">
        <f>#REF!</f>
        <v>#REF!</v>
      </c>
      <c r="IQ64" s="12" t="e">
        <f>#REF!</f>
        <v>#REF!</v>
      </c>
      <c r="IR64" s="12" t="e">
        <f>#REF!</f>
        <v>#REF!</v>
      </c>
      <c r="IS64" s="12" t="e">
        <f>#REF!</f>
        <v>#REF!</v>
      </c>
      <c r="IT64" s="12" t="e">
        <f>#REF!</f>
        <v>#REF!</v>
      </c>
      <c r="IU64" s="12" t="e">
        <f>#REF!</f>
        <v>#REF!</v>
      </c>
      <c r="IV64" s="12" t="e">
        <f>#REF!</f>
        <v>#REF!</v>
      </c>
      <c r="IW64" s="12" t="e">
        <f>#REF!</f>
        <v>#REF!</v>
      </c>
      <c r="IX64" s="12" t="e">
        <f>#REF!</f>
        <v>#REF!</v>
      </c>
      <c r="IY64" s="12" t="e">
        <f>#REF!</f>
        <v>#REF!</v>
      </c>
      <c r="IZ64" s="12" t="e">
        <f>#REF!</f>
        <v>#REF!</v>
      </c>
      <c r="JA64" s="12" t="e">
        <f>#REF!</f>
        <v>#REF!</v>
      </c>
      <c r="JB64" s="12" t="e">
        <f>#REF!</f>
        <v>#REF!</v>
      </c>
      <c r="JC64" s="12" t="e">
        <f>#REF!</f>
        <v>#REF!</v>
      </c>
      <c r="JD64" s="12" t="e">
        <f>#REF!</f>
        <v>#REF!</v>
      </c>
      <c r="JE64" s="12" t="e">
        <f>#REF!</f>
        <v>#REF!</v>
      </c>
      <c r="JF64" s="12" t="e">
        <f>#REF!</f>
        <v>#REF!</v>
      </c>
      <c r="JH64" s="11" t="e">
        <f>#REF!</f>
        <v>#REF!</v>
      </c>
      <c r="JI64" s="12" t="e">
        <f>#REF!</f>
        <v>#REF!</v>
      </c>
      <c r="JJ64" s="12" t="e">
        <f>#REF!</f>
        <v>#REF!</v>
      </c>
      <c r="JK64" s="12" t="e">
        <f>#REF!</f>
        <v>#REF!</v>
      </c>
      <c r="JL64" s="12" t="e">
        <f>#REF!</f>
        <v>#REF!</v>
      </c>
      <c r="JM64" s="12" t="e">
        <f>#REF!</f>
        <v>#REF!</v>
      </c>
      <c r="JN64" s="12" t="e">
        <f>#REF!</f>
        <v>#REF!</v>
      </c>
      <c r="JO64" s="12" t="e">
        <f>#REF!</f>
        <v>#REF!</v>
      </c>
      <c r="JP64" s="12" t="e">
        <f>#REF!</f>
        <v>#REF!</v>
      </c>
      <c r="JQ64" s="12" t="e">
        <f>#REF!</f>
        <v>#REF!</v>
      </c>
      <c r="JR64" s="12" t="e">
        <f>#REF!</f>
        <v>#REF!</v>
      </c>
      <c r="JS64" s="12" t="e">
        <f>#REF!</f>
        <v>#REF!</v>
      </c>
      <c r="JT64" s="12" t="e">
        <f>#REF!</f>
        <v>#REF!</v>
      </c>
      <c r="JU64" s="12" t="e">
        <f>#REF!</f>
        <v>#REF!</v>
      </c>
      <c r="JV64" s="12" t="e">
        <f>#REF!</f>
        <v>#REF!</v>
      </c>
      <c r="JW64" s="12" t="e">
        <f>#REF!</f>
        <v>#REF!</v>
      </c>
      <c r="JX64" s="12" t="e">
        <f>#REF!</f>
        <v>#REF!</v>
      </c>
      <c r="JY64" s="12" t="e">
        <f>#REF!</f>
        <v>#REF!</v>
      </c>
    </row>
    <row r="65" spans="2:285" x14ac:dyDescent="0.25">
      <c r="B65" s="11" t="e">
        <f>#REF!</f>
        <v>#REF!</v>
      </c>
      <c r="C65" s="12" t="e">
        <f>#REF!</f>
        <v>#REF!</v>
      </c>
      <c r="D65" s="12" t="e">
        <f>#REF!</f>
        <v>#REF!</v>
      </c>
      <c r="E65" s="12" t="e">
        <f>#REF!</f>
        <v>#REF!</v>
      </c>
      <c r="F65" s="12" t="e">
        <f>#REF!</f>
        <v>#REF!</v>
      </c>
      <c r="G65" s="12" t="e">
        <f>#REF!</f>
        <v>#REF!</v>
      </c>
      <c r="H65" s="12" t="e">
        <f>#REF!</f>
        <v>#REF!</v>
      </c>
      <c r="I65" s="12" t="e">
        <f>#REF!</f>
        <v>#REF!</v>
      </c>
      <c r="J65" s="12" t="e">
        <f>#REF!</f>
        <v>#REF!</v>
      </c>
      <c r="K65" s="12" t="e">
        <f>#REF!</f>
        <v>#REF!</v>
      </c>
      <c r="L65" s="12" t="e">
        <f>#REF!</f>
        <v>#REF!</v>
      </c>
      <c r="M65" s="12" t="e">
        <f>#REF!</f>
        <v>#REF!</v>
      </c>
      <c r="N65" s="12" t="e">
        <f>#REF!</f>
        <v>#REF!</v>
      </c>
      <c r="O65" s="12" t="e">
        <f>#REF!</f>
        <v>#REF!</v>
      </c>
      <c r="P65" s="12" t="e">
        <f>#REF!</f>
        <v>#REF!</v>
      </c>
      <c r="Q65" s="12" t="e">
        <f>#REF!</f>
        <v>#REF!</v>
      </c>
      <c r="R65" s="12" t="e">
        <f>#REF!</f>
        <v>#REF!</v>
      </c>
      <c r="S65" s="12" t="e">
        <f>#REF!</f>
        <v>#REF!</v>
      </c>
      <c r="U65" s="11" t="e">
        <f>#REF!</f>
        <v>#REF!</v>
      </c>
      <c r="V65" s="12" t="e">
        <f>#REF!</f>
        <v>#REF!</v>
      </c>
      <c r="W65" s="12" t="e">
        <f>#REF!</f>
        <v>#REF!</v>
      </c>
      <c r="X65" s="12" t="e">
        <f>#REF!</f>
        <v>#REF!</v>
      </c>
      <c r="Y65" s="12" t="e">
        <f>#REF!</f>
        <v>#REF!</v>
      </c>
      <c r="Z65" s="12" t="e">
        <f>#REF!</f>
        <v>#REF!</v>
      </c>
      <c r="AA65" s="12" t="e">
        <f>#REF!</f>
        <v>#REF!</v>
      </c>
      <c r="AB65" s="12" t="e">
        <f>#REF!</f>
        <v>#REF!</v>
      </c>
      <c r="AC65" s="12" t="e">
        <f>#REF!</f>
        <v>#REF!</v>
      </c>
      <c r="AD65" s="12" t="e">
        <f>#REF!</f>
        <v>#REF!</v>
      </c>
      <c r="AE65" s="12" t="e">
        <f>#REF!</f>
        <v>#REF!</v>
      </c>
      <c r="AF65" s="12" t="e">
        <f>#REF!</f>
        <v>#REF!</v>
      </c>
      <c r="AG65" s="12" t="e">
        <f>#REF!</f>
        <v>#REF!</v>
      </c>
      <c r="AH65" s="12" t="e">
        <f>#REF!</f>
        <v>#REF!</v>
      </c>
      <c r="AI65" s="12" t="e">
        <f>#REF!</f>
        <v>#REF!</v>
      </c>
      <c r="AJ65" s="12" t="e">
        <f>#REF!</f>
        <v>#REF!</v>
      </c>
      <c r="AK65" s="12" t="e">
        <f>#REF!</f>
        <v>#REF!</v>
      </c>
      <c r="AL65" s="12" t="e">
        <f>#REF!</f>
        <v>#REF!</v>
      </c>
      <c r="AN65" s="11" t="e">
        <f>#REF!</f>
        <v>#REF!</v>
      </c>
      <c r="AO65" s="12" t="e">
        <f>#REF!</f>
        <v>#REF!</v>
      </c>
      <c r="AP65" s="12" t="e">
        <f>#REF!</f>
        <v>#REF!</v>
      </c>
      <c r="AQ65" s="12" t="e">
        <f>#REF!</f>
        <v>#REF!</v>
      </c>
      <c r="AR65" s="12" t="e">
        <f>#REF!</f>
        <v>#REF!</v>
      </c>
      <c r="AS65" s="12" t="e">
        <f>#REF!</f>
        <v>#REF!</v>
      </c>
      <c r="AT65" s="12" t="e">
        <f>#REF!</f>
        <v>#REF!</v>
      </c>
      <c r="AU65" s="12" t="e">
        <f>#REF!</f>
        <v>#REF!</v>
      </c>
      <c r="AV65" s="12" t="e">
        <f>#REF!</f>
        <v>#REF!</v>
      </c>
      <c r="AW65" s="12" t="e">
        <f>#REF!</f>
        <v>#REF!</v>
      </c>
      <c r="AX65" s="12" t="e">
        <f>#REF!</f>
        <v>#REF!</v>
      </c>
      <c r="AY65" s="12" t="e">
        <f>#REF!</f>
        <v>#REF!</v>
      </c>
      <c r="AZ65" s="12" t="e">
        <f>#REF!</f>
        <v>#REF!</v>
      </c>
      <c r="BA65" s="12" t="e">
        <f>#REF!</f>
        <v>#REF!</v>
      </c>
      <c r="BB65" s="12" t="e">
        <f>#REF!</f>
        <v>#REF!</v>
      </c>
      <c r="BC65" s="12" t="e">
        <f>#REF!</f>
        <v>#REF!</v>
      </c>
      <c r="BD65" s="12" t="e">
        <f>#REF!</f>
        <v>#REF!</v>
      </c>
      <c r="BE65" s="12" t="e">
        <f>#REF!</f>
        <v>#REF!</v>
      </c>
      <c r="BG65" s="11" t="e">
        <f>#REF!</f>
        <v>#REF!</v>
      </c>
      <c r="BH65" s="12" t="e">
        <f>#REF!</f>
        <v>#REF!</v>
      </c>
      <c r="BI65" s="12" t="e">
        <f>#REF!</f>
        <v>#REF!</v>
      </c>
      <c r="BJ65" s="12" t="e">
        <f>#REF!</f>
        <v>#REF!</v>
      </c>
      <c r="BK65" s="12" t="e">
        <f>#REF!</f>
        <v>#REF!</v>
      </c>
      <c r="BL65" s="12" t="e">
        <f>#REF!</f>
        <v>#REF!</v>
      </c>
      <c r="BM65" s="12" t="e">
        <f>#REF!</f>
        <v>#REF!</v>
      </c>
      <c r="BN65" s="12" t="e">
        <f>#REF!</f>
        <v>#REF!</v>
      </c>
      <c r="BO65" s="12" t="e">
        <f>#REF!</f>
        <v>#REF!</v>
      </c>
      <c r="BP65" s="12" t="e">
        <f>#REF!</f>
        <v>#REF!</v>
      </c>
      <c r="BQ65" s="12" t="e">
        <f>#REF!</f>
        <v>#REF!</v>
      </c>
      <c r="BR65" s="12" t="e">
        <f>#REF!</f>
        <v>#REF!</v>
      </c>
      <c r="BS65" s="12" t="e">
        <f>#REF!</f>
        <v>#REF!</v>
      </c>
      <c r="BT65" s="12" t="e">
        <f>#REF!</f>
        <v>#REF!</v>
      </c>
      <c r="BU65" s="12" t="e">
        <f>#REF!</f>
        <v>#REF!</v>
      </c>
      <c r="BV65" s="12" t="e">
        <f>#REF!</f>
        <v>#REF!</v>
      </c>
      <c r="BW65" s="12" t="e">
        <f>#REF!</f>
        <v>#REF!</v>
      </c>
      <c r="BX65" s="12" t="e">
        <f>#REF!</f>
        <v>#REF!</v>
      </c>
      <c r="BZ65" s="11" t="e">
        <f>#REF!</f>
        <v>#REF!</v>
      </c>
      <c r="CA65" s="12" t="e">
        <f>#REF!</f>
        <v>#REF!</v>
      </c>
      <c r="CB65" s="12" t="e">
        <f>#REF!</f>
        <v>#REF!</v>
      </c>
      <c r="CC65" s="12" t="e">
        <f>#REF!</f>
        <v>#REF!</v>
      </c>
      <c r="CD65" s="12" t="e">
        <f>#REF!</f>
        <v>#REF!</v>
      </c>
      <c r="CE65" s="12" t="e">
        <f>#REF!</f>
        <v>#REF!</v>
      </c>
      <c r="CF65" s="12" t="e">
        <f>#REF!</f>
        <v>#REF!</v>
      </c>
      <c r="CG65" s="12" t="e">
        <f>#REF!</f>
        <v>#REF!</v>
      </c>
      <c r="CH65" s="12" t="e">
        <f>#REF!</f>
        <v>#REF!</v>
      </c>
      <c r="CI65" s="12" t="e">
        <f>#REF!</f>
        <v>#REF!</v>
      </c>
      <c r="CJ65" s="12" t="e">
        <f>#REF!</f>
        <v>#REF!</v>
      </c>
      <c r="CK65" s="12" t="e">
        <f>#REF!</f>
        <v>#REF!</v>
      </c>
      <c r="CL65" s="12" t="e">
        <f>#REF!</f>
        <v>#REF!</v>
      </c>
      <c r="CM65" s="12" t="e">
        <f>#REF!</f>
        <v>#REF!</v>
      </c>
      <c r="CN65" s="12" t="e">
        <f>#REF!</f>
        <v>#REF!</v>
      </c>
      <c r="CO65" s="12" t="e">
        <f>#REF!</f>
        <v>#REF!</v>
      </c>
      <c r="CP65" s="12" t="e">
        <f>#REF!</f>
        <v>#REF!</v>
      </c>
      <c r="CQ65" s="12" t="e">
        <f>#REF!</f>
        <v>#REF!</v>
      </c>
      <c r="CS65" s="11" t="e">
        <f>#REF!</f>
        <v>#REF!</v>
      </c>
      <c r="CT65" s="12" t="e">
        <f>#REF!</f>
        <v>#REF!</v>
      </c>
      <c r="CU65" s="12" t="e">
        <f>#REF!</f>
        <v>#REF!</v>
      </c>
      <c r="CV65" s="12" t="e">
        <f>#REF!</f>
        <v>#REF!</v>
      </c>
      <c r="CW65" s="12" t="e">
        <f>#REF!</f>
        <v>#REF!</v>
      </c>
      <c r="CX65" s="12" t="e">
        <f>#REF!</f>
        <v>#REF!</v>
      </c>
      <c r="CY65" s="12" t="e">
        <f>#REF!</f>
        <v>#REF!</v>
      </c>
      <c r="CZ65" s="12" t="e">
        <f>#REF!</f>
        <v>#REF!</v>
      </c>
      <c r="DA65" s="12" t="e">
        <f>#REF!</f>
        <v>#REF!</v>
      </c>
      <c r="DB65" s="12" t="e">
        <f>#REF!</f>
        <v>#REF!</v>
      </c>
      <c r="DC65" s="12" t="e">
        <f>#REF!</f>
        <v>#REF!</v>
      </c>
      <c r="DD65" s="12" t="e">
        <f>#REF!</f>
        <v>#REF!</v>
      </c>
      <c r="DE65" s="12" t="e">
        <f>#REF!</f>
        <v>#REF!</v>
      </c>
      <c r="DF65" s="12" t="e">
        <f>#REF!</f>
        <v>#REF!</v>
      </c>
      <c r="DG65" s="12" t="e">
        <f>#REF!</f>
        <v>#REF!</v>
      </c>
      <c r="DH65" s="12" t="e">
        <f>#REF!</f>
        <v>#REF!</v>
      </c>
      <c r="DI65" s="12" t="e">
        <f>#REF!</f>
        <v>#REF!</v>
      </c>
      <c r="DJ65" s="12" t="e">
        <f>#REF!</f>
        <v>#REF!</v>
      </c>
      <c r="DL65" s="11" t="e">
        <f>#REF!</f>
        <v>#REF!</v>
      </c>
      <c r="DM65" s="12" t="e">
        <f>#REF!</f>
        <v>#REF!</v>
      </c>
      <c r="DN65" s="12" t="e">
        <f>#REF!</f>
        <v>#REF!</v>
      </c>
      <c r="DO65" s="12" t="e">
        <f>#REF!</f>
        <v>#REF!</v>
      </c>
      <c r="DP65" s="12" t="e">
        <f>#REF!</f>
        <v>#REF!</v>
      </c>
      <c r="DQ65" s="12" t="e">
        <f>#REF!</f>
        <v>#REF!</v>
      </c>
      <c r="DR65" s="12" t="e">
        <f>#REF!</f>
        <v>#REF!</v>
      </c>
      <c r="DS65" s="12" t="e">
        <f>#REF!</f>
        <v>#REF!</v>
      </c>
      <c r="DT65" s="12" t="e">
        <f>#REF!</f>
        <v>#REF!</v>
      </c>
      <c r="DU65" s="12" t="e">
        <f>#REF!</f>
        <v>#REF!</v>
      </c>
      <c r="DV65" s="12" t="e">
        <f>#REF!</f>
        <v>#REF!</v>
      </c>
      <c r="DW65" s="12" t="e">
        <f>#REF!</f>
        <v>#REF!</v>
      </c>
      <c r="DX65" s="12" t="e">
        <f>#REF!</f>
        <v>#REF!</v>
      </c>
      <c r="DY65" s="12" t="e">
        <f>#REF!</f>
        <v>#REF!</v>
      </c>
      <c r="DZ65" s="12" t="e">
        <f>#REF!</f>
        <v>#REF!</v>
      </c>
      <c r="EA65" s="12" t="e">
        <f>#REF!</f>
        <v>#REF!</v>
      </c>
      <c r="EB65" s="12" t="e">
        <f>#REF!</f>
        <v>#REF!</v>
      </c>
      <c r="EC65" s="12" t="e">
        <f>#REF!</f>
        <v>#REF!</v>
      </c>
      <c r="EE65" s="11" t="e">
        <f>#REF!</f>
        <v>#REF!</v>
      </c>
      <c r="EF65" s="12" t="e">
        <f>#REF!</f>
        <v>#REF!</v>
      </c>
      <c r="EG65" s="12" t="e">
        <f>#REF!</f>
        <v>#REF!</v>
      </c>
      <c r="EH65" s="12" t="e">
        <f>#REF!</f>
        <v>#REF!</v>
      </c>
      <c r="EI65" s="12" t="e">
        <f>#REF!</f>
        <v>#REF!</v>
      </c>
      <c r="EJ65" s="12" t="e">
        <f>#REF!</f>
        <v>#REF!</v>
      </c>
      <c r="EK65" s="12" t="e">
        <f>#REF!</f>
        <v>#REF!</v>
      </c>
      <c r="EL65" s="12" t="e">
        <f>#REF!</f>
        <v>#REF!</v>
      </c>
      <c r="EM65" s="12" t="e">
        <f>#REF!</f>
        <v>#REF!</v>
      </c>
      <c r="EN65" s="12" t="e">
        <f>#REF!</f>
        <v>#REF!</v>
      </c>
      <c r="EO65" s="12" t="e">
        <f>#REF!</f>
        <v>#REF!</v>
      </c>
      <c r="EP65" s="12" t="e">
        <f>#REF!</f>
        <v>#REF!</v>
      </c>
      <c r="EQ65" s="12" t="e">
        <f>#REF!</f>
        <v>#REF!</v>
      </c>
      <c r="ER65" s="12" t="e">
        <f>#REF!</f>
        <v>#REF!</v>
      </c>
      <c r="ES65" s="12" t="e">
        <f>#REF!</f>
        <v>#REF!</v>
      </c>
      <c r="ET65" s="12" t="e">
        <f>#REF!</f>
        <v>#REF!</v>
      </c>
      <c r="EU65" s="12" t="e">
        <f>#REF!</f>
        <v>#REF!</v>
      </c>
      <c r="EV65" s="12" t="e">
        <f>#REF!</f>
        <v>#REF!</v>
      </c>
      <c r="EX65" s="11" t="e">
        <f>#REF!</f>
        <v>#REF!</v>
      </c>
      <c r="EY65" s="12" t="e">
        <f>#REF!</f>
        <v>#REF!</v>
      </c>
      <c r="EZ65" s="12" t="e">
        <f>#REF!</f>
        <v>#REF!</v>
      </c>
      <c r="FA65" s="12" t="e">
        <f>#REF!</f>
        <v>#REF!</v>
      </c>
      <c r="FB65" s="12" t="e">
        <f>#REF!</f>
        <v>#REF!</v>
      </c>
      <c r="FC65" s="12" t="e">
        <f>#REF!</f>
        <v>#REF!</v>
      </c>
      <c r="FD65" s="12" t="e">
        <f>#REF!</f>
        <v>#REF!</v>
      </c>
      <c r="FE65" s="12" t="e">
        <f>#REF!</f>
        <v>#REF!</v>
      </c>
      <c r="FF65" s="12" t="e">
        <f>#REF!</f>
        <v>#REF!</v>
      </c>
      <c r="FG65" s="12" t="e">
        <f>#REF!</f>
        <v>#REF!</v>
      </c>
      <c r="FH65" s="12" t="e">
        <f>#REF!</f>
        <v>#REF!</v>
      </c>
      <c r="FI65" s="12" t="e">
        <f>#REF!</f>
        <v>#REF!</v>
      </c>
      <c r="FJ65" s="12" t="e">
        <f>#REF!</f>
        <v>#REF!</v>
      </c>
      <c r="FK65" s="12" t="e">
        <f>#REF!</f>
        <v>#REF!</v>
      </c>
      <c r="FL65" s="12" t="e">
        <f>#REF!</f>
        <v>#REF!</v>
      </c>
      <c r="FM65" s="12" t="e">
        <f>#REF!</f>
        <v>#REF!</v>
      </c>
      <c r="FN65" s="12" t="e">
        <f>#REF!</f>
        <v>#REF!</v>
      </c>
      <c r="FO65" s="12" t="e">
        <f>#REF!</f>
        <v>#REF!</v>
      </c>
      <c r="FQ65" s="11" t="e">
        <f>#REF!</f>
        <v>#REF!</v>
      </c>
      <c r="FR65" s="12" t="e">
        <f>#REF!</f>
        <v>#REF!</v>
      </c>
      <c r="FS65" s="12" t="e">
        <f>#REF!</f>
        <v>#REF!</v>
      </c>
      <c r="FT65" s="12" t="e">
        <f>#REF!</f>
        <v>#REF!</v>
      </c>
      <c r="FU65" s="12" t="e">
        <f>#REF!</f>
        <v>#REF!</v>
      </c>
      <c r="FV65" s="12" t="e">
        <f>#REF!</f>
        <v>#REF!</v>
      </c>
      <c r="FW65" s="12" t="e">
        <f>#REF!</f>
        <v>#REF!</v>
      </c>
      <c r="FX65" s="12" t="e">
        <f>#REF!</f>
        <v>#REF!</v>
      </c>
      <c r="FY65" s="12" t="e">
        <f>#REF!</f>
        <v>#REF!</v>
      </c>
      <c r="FZ65" s="12" t="e">
        <f>#REF!</f>
        <v>#REF!</v>
      </c>
      <c r="GA65" s="12" t="e">
        <f>#REF!</f>
        <v>#REF!</v>
      </c>
      <c r="GB65" s="12" t="e">
        <f>#REF!</f>
        <v>#REF!</v>
      </c>
      <c r="GC65" s="12" t="e">
        <f>#REF!</f>
        <v>#REF!</v>
      </c>
      <c r="GD65" s="12" t="e">
        <f>#REF!</f>
        <v>#REF!</v>
      </c>
      <c r="GE65" s="12" t="e">
        <f>#REF!</f>
        <v>#REF!</v>
      </c>
      <c r="GF65" s="12" t="e">
        <f>#REF!</f>
        <v>#REF!</v>
      </c>
      <c r="GG65" s="12" t="e">
        <f>#REF!</f>
        <v>#REF!</v>
      </c>
      <c r="GH65" s="12" t="e">
        <f>#REF!</f>
        <v>#REF!</v>
      </c>
      <c r="GJ65" s="11" t="e">
        <f>#REF!</f>
        <v>#REF!</v>
      </c>
      <c r="GK65" s="12" t="e">
        <f>#REF!</f>
        <v>#REF!</v>
      </c>
      <c r="GL65" s="12" t="e">
        <f>#REF!</f>
        <v>#REF!</v>
      </c>
      <c r="GM65" s="12" t="e">
        <f>#REF!</f>
        <v>#REF!</v>
      </c>
      <c r="GN65" s="12" t="e">
        <f>#REF!</f>
        <v>#REF!</v>
      </c>
      <c r="GO65" s="12" t="e">
        <f>#REF!</f>
        <v>#REF!</v>
      </c>
      <c r="GP65" s="12" t="e">
        <f>#REF!</f>
        <v>#REF!</v>
      </c>
      <c r="GQ65" s="12" t="e">
        <f>#REF!</f>
        <v>#REF!</v>
      </c>
      <c r="GR65" s="12" t="e">
        <f>#REF!</f>
        <v>#REF!</v>
      </c>
      <c r="GS65" s="12" t="e">
        <f>#REF!</f>
        <v>#REF!</v>
      </c>
      <c r="GT65" s="12" t="e">
        <f>#REF!</f>
        <v>#REF!</v>
      </c>
      <c r="GU65" s="12" t="e">
        <f>#REF!</f>
        <v>#REF!</v>
      </c>
      <c r="GV65" s="12" t="e">
        <f>#REF!</f>
        <v>#REF!</v>
      </c>
      <c r="GW65" s="12" t="e">
        <f>#REF!</f>
        <v>#REF!</v>
      </c>
      <c r="GX65" s="12" t="e">
        <f>#REF!</f>
        <v>#REF!</v>
      </c>
      <c r="GY65" s="12" t="e">
        <f>#REF!</f>
        <v>#REF!</v>
      </c>
      <c r="GZ65" s="12" t="e">
        <f>#REF!</f>
        <v>#REF!</v>
      </c>
      <c r="HA65" s="12" t="e">
        <f>#REF!</f>
        <v>#REF!</v>
      </c>
      <c r="HC65" s="11" t="e">
        <f>#REF!</f>
        <v>#REF!</v>
      </c>
      <c r="HD65" s="12" t="e">
        <f>#REF!</f>
        <v>#REF!</v>
      </c>
      <c r="HE65" s="12" t="e">
        <f>#REF!</f>
        <v>#REF!</v>
      </c>
      <c r="HF65" s="12" t="e">
        <f>#REF!</f>
        <v>#REF!</v>
      </c>
      <c r="HG65" s="12" t="e">
        <f>#REF!</f>
        <v>#REF!</v>
      </c>
      <c r="HH65" s="12" t="e">
        <f>#REF!</f>
        <v>#REF!</v>
      </c>
      <c r="HI65" s="12" t="e">
        <f>#REF!</f>
        <v>#REF!</v>
      </c>
      <c r="HJ65" s="12" t="e">
        <f>#REF!</f>
        <v>#REF!</v>
      </c>
      <c r="HK65" s="12" t="e">
        <f>#REF!</f>
        <v>#REF!</v>
      </c>
      <c r="HL65" s="12" t="e">
        <f>#REF!</f>
        <v>#REF!</v>
      </c>
      <c r="HM65" s="12" t="e">
        <f>#REF!</f>
        <v>#REF!</v>
      </c>
      <c r="HN65" s="12" t="e">
        <f>#REF!</f>
        <v>#REF!</v>
      </c>
      <c r="HO65" s="12" t="e">
        <f>#REF!</f>
        <v>#REF!</v>
      </c>
      <c r="HP65" s="12" t="e">
        <f>#REF!</f>
        <v>#REF!</v>
      </c>
      <c r="HQ65" s="12" t="e">
        <f>#REF!</f>
        <v>#REF!</v>
      </c>
      <c r="HR65" s="12" t="e">
        <f>#REF!</f>
        <v>#REF!</v>
      </c>
      <c r="HS65" s="12" t="e">
        <f>#REF!</f>
        <v>#REF!</v>
      </c>
      <c r="HT65" s="12" t="e">
        <f>#REF!</f>
        <v>#REF!</v>
      </c>
      <c r="HV65" s="11" t="e">
        <f>#REF!</f>
        <v>#REF!</v>
      </c>
      <c r="HW65" s="12" t="e">
        <f>#REF!</f>
        <v>#REF!</v>
      </c>
      <c r="HX65" s="12" t="e">
        <f>#REF!</f>
        <v>#REF!</v>
      </c>
      <c r="HY65" s="12" t="e">
        <f>#REF!</f>
        <v>#REF!</v>
      </c>
      <c r="HZ65" s="12" t="e">
        <f>#REF!</f>
        <v>#REF!</v>
      </c>
      <c r="IA65" s="12" t="e">
        <f>#REF!</f>
        <v>#REF!</v>
      </c>
      <c r="IB65" s="12" t="e">
        <f>#REF!</f>
        <v>#REF!</v>
      </c>
      <c r="IC65" s="12" t="e">
        <f>#REF!</f>
        <v>#REF!</v>
      </c>
      <c r="ID65" s="12" t="e">
        <f>#REF!</f>
        <v>#REF!</v>
      </c>
      <c r="IE65" s="12" t="e">
        <f>#REF!</f>
        <v>#REF!</v>
      </c>
      <c r="IF65" s="12" t="e">
        <f>#REF!</f>
        <v>#REF!</v>
      </c>
      <c r="IG65" s="12" t="e">
        <f>#REF!</f>
        <v>#REF!</v>
      </c>
      <c r="IH65" s="12" t="e">
        <f>#REF!</f>
        <v>#REF!</v>
      </c>
      <c r="II65" s="12" t="e">
        <f>#REF!</f>
        <v>#REF!</v>
      </c>
      <c r="IJ65" s="12" t="e">
        <f>#REF!</f>
        <v>#REF!</v>
      </c>
      <c r="IK65" s="12" t="e">
        <f>#REF!</f>
        <v>#REF!</v>
      </c>
      <c r="IL65" s="12" t="e">
        <f>#REF!</f>
        <v>#REF!</v>
      </c>
      <c r="IM65" s="12" t="e">
        <f>#REF!</f>
        <v>#REF!</v>
      </c>
      <c r="IO65" s="11" t="e">
        <f>#REF!</f>
        <v>#REF!</v>
      </c>
      <c r="IP65" s="12" t="e">
        <f>#REF!</f>
        <v>#REF!</v>
      </c>
      <c r="IQ65" s="12" t="e">
        <f>#REF!</f>
        <v>#REF!</v>
      </c>
      <c r="IR65" s="12" t="e">
        <f>#REF!</f>
        <v>#REF!</v>
      </c>
      <c r="IS65" s="12" t="e">
        <f>#REF!</f>
        <v>#REF!</v>
      </c>
      <c r="IT65" s="12" t="e">
        <f>#REF!</f>
        <v>#REF!</v>
      </c>
      <c r="IU65" s="12" t="e">
        <f>#REF!</f>
        <v>#REF!</v>
      </c>
      <c r="IV65" s="12" t="e">
        <f>#REF!</f>
        <v>#REF!</v>
      </c>
      <c r="IW65" s="12" t="e">
        <f>#REF!</f>
        <v>#REF!</v>
      </c>
      <c r="IX65" s="12" t="e">
        <f>#REF!</f>
        <v>#REF!</v>
      </c>
      <c r="IY65" s="12" t="e">
        <f>#REF!</f>
        <v>#REF!</v>
      </c>
      <c r="IZ65" s="12" t="e">
        <f>#REF!</f>
        <v>#REF!</v>
      </c>
      <c r="JA65" s="12" t="e">
        <f>#REF!</f>
        <v>#REF!</v>
      </c>
      <c r="JB65" s="12" t="e">
        <f>#REF!</f>
        <v>#REF!</v>
      </c>
      <c r="JC65" s="12" t="e">
        <f>#REF!</f>
        <v>#REF!</v>
      </c>
      <c r="JD65" s="12" t="e">
        <f>#REF!</f>
        <v>#REF!</v>
      </c>
      <c r="JE65" s="12" t="e">
        <f>#REF!</f>
        <v>#REF!</v>
      </c>
      <c r="JF65" s="12" t="e">
        <f>#REF!</f>
        <v>#REF!</v>
      </c>
      <c r="JH65" s="11" t="e">
        <f>#REF!</f>
        <v>#REF!</v>
      </c>
      <c r="JI65" s="12" t="e">
        <f>#REF!</f>
        <v>#REF!</v>
      </c>
      <c r="JJ65" s="12" t="e">
        <f>#REF!</f>
        <v>#REF!</v>
      </c>
      <c r="JK65" s="12" t="e">
        <f>#REF!</f>
        <v>#REF!</v>
      </c>
      <c r="JL65" s="12" t="e">
        <f>#REF!</f>
        <v>#REF!</v>
      </c>
      <c r="JM65" s="12" t="e">
        <f>#REF!</f>
        <v>#REF!</v>
      </c>
      <c r="JN65" s="12" t="e">
        <f>#REF!</f>
        <v>#REF!</v>
      </c>
      <c r="JO65" s="12" t="e">
        <f>#REF!</f>
        <v>#REF!</v>
      </c>
      <c r="JP65" s="12" t="e">
        <f>#REF!</f>
        <v>#REF!</v>
      </c>
      <c r="JQ65" s="12" t="e">
        <f>#REF!</f>
        <v>#REF!</v>
      </c>
      <c r="JR65" s="12" t="e">
        <f>#REF!</f>
        <v>#REF!</v>
      </c>
      <c r="JS65" s="12" t="e">
        <f>#REF!</f>
        <v>#REF!</v>
      </c>
      <c r="JT65" s="12" t="e">
        <f>#REF!</f>
        <v>#REF!</v>
      </c>
      <c r="JU65" s="12" t="e">
        <f>#REF!</f>
        <v>#REF!</v>
      </c>
      <c r="JV65" s="12" t="e">
        <f>#REF!</f>
        <v>#REF!</v>
      </c>
      <c r="JW65" s="12" t="e">
        <f>#REF!</f>
        <v>#REF!</v>
      </c>
      <c r="JX65" s="12" t="e">
        <f>#REF!</f>
        <v>#REF!</v>
      </c>
      <c r="JY65" s="12" t="e">
        <f>#REF!</f>
        <v>#REF!</v>
      </c>
    </row>
    <row r="66" spans="2:285" x14ac:dyDescent="0.25">
      <c r="B66" s="11" t="e">
        <f>#REF!</f>
        <v>#REF!</v>
      </c>
      <c r="C66" s="12" t="e">
        <f>#REF!</f>
        <v>#REF!</v>
      </c>
      <c r="D66" s="12" t="e">
        <f>#REF!</f>
        <v>#REF!</v>
      </c>
      <c r="E66" s="12" t="e">
        <f>#REF!</f>
        <v>#REF!</v>
      </c>
      <c r="F66" s="12" t="e">
        <f>#REF!</f>
        <v>#REF!</v>
      </c>
      <c r="G66" s="12" t="e">
        <f>#REF!</f>
        <v>#REF!</v>
      </c>
      <c r="H66" s="12" t="e">
        <f>#REF!</f>
        <v>#REF!</v>
      </c>
      <c r="I66" s="12" t="e">
        <f>#REF!</f>
        <v>#REF!</v>
      </c>
      <c r="J66" s="12" t="e">
        <f>#REF!</f>
        <v>#REF!</v>
      </c>
      <c r="K66" s="12" t="e">
        <f>#REF!</f>
        <v>#REF!</v>
      </c>
      <c r="L66" s="12" t="e">
        <f>#REF!</f>
        <v>#REF!</v>
      </c>
      <c r="M66" s="12" t="e">
        <f>#REF!</f>
        <v>#REF!</v>
      </c>
      <c r="N66" s="12" t="e">
        <f>#REF!</f>
        <v>#REF!</v>
      </c>
      <c r="O66" s="12" t="e">
        <f>#REF!</f>
        <v>#REF!</v>
      </c>
      <c r="P66" s="12" t="e">
        <f>#REF!</f>
        <v>#REF!</v>
      </c>
      <c r="Q66" s="12" t="e">
        <f>#REF!</f>
        <v>#REF!</v>
      </c>
      <c r="R66" s="12" t="e">
        <f>#REF!</f>
        <v>#REF!</v>
      </c>
      <c r="S66" s="12" t="e">
        <f>#REF!</f>
        <v>#REF!</v>
      </c>
      <c r="U66" s="11" t="e">
        <f>#REF!</f>
        <v>#REF!</v>
      </c>
      <c r="V66" s="12" t="e">
        <f>#REF!</f>
        <v>#REF!</v>
      </c>
      <c r="W66" s="12" t="e">
        <f>#REF!</f>
        <v>#REF!</v>
      </c>
      <c r="X66" s="12" t="e">
        <f>#REF!</f>
        <v>#REF!</v>
      </c>
      <c r="Y66" s="12" t="e">
        <f>#REF!</f>
        <v>#REF!</v>
      </c>
      <c r="Z66" s="12" t="e">
        <f>#REF!</f>
        <v>#REF!</v>
      </c>
      <c r="AA66" s="12" t="e">
        <f>#REF!</f>
        <v>#REF!</v>
      </c>
      <c r="AB66" s="12" t="e">
        <f>#REF!</f>
        <v>#REF!</v>
      </c>
      <c r="AC66" s="12" t="e">
        <f>#REF!</f>
        <v>#REF!</v>
      </c>
      <c r="AD66" s="12" t="e">
        <f>#REF!</f>
        <v>#REF!</v>
      </c>
      <c r="AE66" s="12" t="e">
        <f>#REF!</f>
        <v>#REF!</v>
      </c>
      <c r="AF66" s="12" t="e">
        <f>#REF!</f>
        <v>#REF!</v>
      </c>
      <c r="AG66" s="12" t="e">
        <f>#REF!</f>
        <v>#REF!</v>
      </c>
      <c r="AH66" s="12" t="e">
        <f>#REF!</f>
        <v>#REF!</v>
      </c>
      <c r="AI66" s="12" t="e">
        <f>#REF!</f>
        <v>#REF!</v>
      </c>
      <c r="AJ66" s="12" t="e">
        <f>#REF!</f>
        <v>#REF!</v>
      </c>
      <c r="AK66" s="12" t="e">
        <f>#REF!</f>
        <v>#REF!</v>
      </c>
      <c r="AL66" s="12" t="e">
        <f>#REF!</f>
        <v>#REF!</v>
      </c>
      <c r="AN66" s="11" t="e">
        <f>#REF!</f>
        <v>#REF!</v>
      </c>
      <c r="AO66" s="12" t="e">
        <f>#REF!</f>
        <v>#REF!</v>
      </c>
      <c r="AP66" s="12" t="e">
        <f>#REF!</f>
        <v>#REF!</v>
      </c>
      <c r="AQ66" s="12" t="e">
        <f>#REF!</f>
        <v>#REF!</v>
      </c>
      <c r="AR66" s="12" t="e">
        <f>#REF!</f>
        <v>#REF!</v>
      </c>
      <c r="AS66" s="12" t="e">
        <f>#REF!</f>
        <v>#REF!</v>
      </c>
      <c r="AT66" s="12" t="e">
        <f>#REF!</f>
        <v>#REF!</v>
      </c>
      <c r="AU66" s="12" t="e">
        <f>#REF!</f>
        <v>#REF!</v>
      </c>
      <c r="AV66" s="12" t="e">
        <f>#REF!</f>
        <v>#REF!</v>
      </c>
      <c r="AW66" s="12" t="e">
        <f>#REF!</f>
        <v>#REF!</v>
      </c>
      <c r="AX66" s="12" t="e">
        <f>#REF!</f>
        <v>#REF!</v>
      </c>
      <c r="AY66" s="12" t="e">
        <f>#REF!</f>
        <v>#REF!</v>
      </c>
      <c r="AZ66" s="12" t="e">
        <f>#REF!</f>
        <v>#REF!</v>
      </c>
      <c r="BA66" s="12" t="e">
        <f>#REF!</f>
        <v>#REF!</v>
      </c>
      <c r="BB66" s="12" t="e">
        <f>#REF!</f>
        <v>#REF!</v>
      </c>
      <c r="BC66" s="12" t="e">
        <f>#REF!</f>
        <v>#REF!</v>
      </c>
      <c r="BD66" s="12" t="e">
        <f>#REF!</f>
        <v>#REF!</v>
      </c>
      <c r="BE66" s="12" t="e">
        <f>#REF!</f>
        <v>#REF!</v>
      </c>
      <c r="BG66" s="11" t="e">
        <f>#REF!</f>
        <v>#REF!</v>
      </c>
      <c r="BH66" s="12" t="e">
        <f>#REF!</f>
        <v>#REF!</v>
      </c>
      <c r="BI66" s="12" t="e">
        <f>#REF!</f>
        <v>#REF!</v>
      </c>
      <c r="BJ66" s="12" t="e">
        <f>#REF!</f>
        <v>#REF!</v>
      </c>
      <c r="BK66" s="12" t="e">
        <f>#REF!</f>
        <v>#REF!</v>
      </c>
      <c r="BL66" s="12" t="e">
        <f>#REF!</f>
        <v>#REF!</v>
      </c>
      <c r="BM66" s="12" t="e">
        <f>#REF!</f>
        <v>#REF!</v>
      </c>
      <c r="BN66" s="12" t="e">
        <f>#REF!</f>
        <v>#REF!</v>
      </c>
      <c r="BO66" s="12" t="e">
        <f>#REF!</f>
        <v>#REF!</v>
      </c>
      <c r="BP66" s="12" t="e">
        <f>#REF!</f>
        <v>#REF!</v>
      </c>
      <c r="BQ66" s="12" t="e">
        <f>#REF!</f>
        <v>#REF!</v>
      </c>
      <c r="BR66" s="12" t="e">
        <f>#REF!</f>
        <v>#REF!</v>
      </c>
      <c r="BS66" s="12" t="e">
        <f>#REF!</f>
        <v>#REF!</v>
      </c>
      <c r="BT66" s="12" t="e">
        <f>#REF!</f>
        <v>#REF!</v>
      </c>
      <c r="BU66" s="12" t="e">
        <f>#REF!</f>
        <v>#REF!</v>
      </c>
      <c r="BV66" s="12" t="e">
        <f>#REF!</f>
        <v>#REF!</v>
      </c>
      <c r="BW66" s="12" t="e">
        <f>#REF!</f>
        <v>#REF!</v>
      </c>
      <c r="BX66" s="12" t="e">
        <f>#REF!</f>
        <v>#REF!</v>
      </c>
      <c r="BZ66" s="11" t="e">
        <f>#REF!</f>
        <v>#REF!</v>
      </c>
      <c r="CA66" s="12" t="e">
        <f>#REF!</f>
        <v>#REF!</v>
      </c>
      <c r="CB66" s="12" t="e">
        <f>#REF!</f>
        <v>#REF!</v>
      </c>
      <c r="CC66" s="12" t="e">
        <f>#REF!</f>
        <v>#REF!</v>
      </c>
      <c r="CD66" s="12" t="e">
        <f>#REF!</f>
        <v>#REF!</v>
      </c>
      <c r="CE66" s="12" t="e">
        <f>#REF!</f>
        <v>#REF!</v>
      </c>
      <c r="CF66" s="12" t="e">
        <f>#REF!</f>
        <v>#REF!</v>
      </c>
      <c r="CG66" s="12" t="e">
        <f>#REF!</f>
        <v>#REF!</v>
      </c>
      <c r="CH66" s="12" t="e">
        <f>#REF!</f>
        <v>#REF!</v>
      </c>
      <c r="CI66" s="12" t="e">
        <f>#REF!</f>
        <v>#REF!</v>
      </c>
      <c r="CJ66" s="12" t="e">
        <f>#REF!</f>
        <v>#REF!</v>
      </c>
      <c r="CK66" s="12" t="e">
        <f>#REF!</f>
        <v>#REF!</v>
      </c>
      <c r="CL66" s="12" t="e">
        <f>#REF!</f>
        <v>#REF!</v>
      </c>
      <c r="CM66" s="12" t="e">
        <f>#REF!</f>
        <v>#REF!</v>
      </c>
      <c r="CN66" s="12" t="e">
        <f>#REF!</f>
        <v>#REF!</v>
      </c>
      <c r="CO66" s="12" t="e">
        <f>#REF!</f>
        <v>#REF!</v>
      </c>
      <c r="CP66" s="12" t="e">
        <f>#REF!</f>
        <v>#REF!</v>
      </c>
      <c r="CQ66" s="12" t="e">
        <f>#REF!</f>
        <v>#REF!</v>
      </c>
      <c r="CS66" s="11" t="e">
        <f>#REF!</f>
        <v>#REF!</v>
      </c>
      <c r="CT66" s="12" t="e">
        <f>#REF!</f>
        <v>#REF!</v>
      </c>
      <c r="CU66" s="12" t="e">
        <f>#REF!</f>
        <v>#REF!</v>
      </c>
      <c r="CV66" s="12" t="e">
        <f>#REF!</f>
        <v>#REF!</v>
      </c>
      <c r="CW66" s="12" t="e">
        <f>#REF!</f>
        <v>#REF!</v>
      </c>
      <c r="CX66" s="12" t="e">
        <f>#REF!</f>
        <v>#REF!</v>
      </c>
      <c r="CY66" s="12" t="e">
        <f>#REF!</f>
        <v>#REF!</v>
      </c>
      <c r="CZ66" s="12" t="e">
        <f>#REF!</f>
        <v>#REF!</v>
      </c>
      <c r="DA66" s="12" t="e">
        <f>#REF!</f>
        <v>#REF!</v>
      </c>
      <c r="DB66" s="12" t="e">
        <f>#REF!</f>
        <v>#REF!</v>
      </c>
      <c r="DC66" s="12" t="e">
        <f>#REF!</f>
        <v>#REF!</v>
      </c>
      <c r="DD66" s="12" t="e">
        <f>#REF!</f>
        <v>#REF!</v>
      </c>
      <c r="DE66" s="12" t="e">
        <f>#REF!</f>
        <v>#REF!</v>
      </c>
      <c r="DF66" s="12" t="e">
        <f>#REF!</f>
        <v>#REF!</v>
      </c>
      <c r="DG66" s="12" t="e">
        <f>#REF!</f>
        <v>#REF!</v>
      </c>
      <c r="DH66" s="12" t="e">
        <f>#REF!</f>
        <v>#REF!</v>
      </c>
      <c r="DI66" s="12" t="e">
        <f>#REF!</f>
        <v>#REF!</v>
      </c>
      <c r="DJ66" s="12" t="e">
        <f>#REF!</f>
        <v>#REF!</v>
      </c>
      <c r="DL66" s="11" t="e">
        <f>#REF!</f>
        <v>#REF!</v>
      </c>
      <c r="DM66" s="12" t="e">
        <f>#REF!</f>
        <v>#REF!</v>
      </c>
      <c r="DN66" s="12" t="e">
        <f>#REF!</f>
        <v>#REF!</v>
      </c>
      <c r="DO66" s="12" t="e">
        <f>#REF!</f>
        <v>#REF!</v>
      </c>
      <c r="DP66" s="12" t="e">
        <f>#REF!</f>
        <v>#REF!</v>
      </c>
      <c r="DQ66" s="12" t="e">
        <f>#REF!</f>
        <v>#REF!</v>
      </c>
      <c r="DR66" s="12" t="e">
        <f>#REF!</f>
        <v>#REF!</v>
      </c>
      <c r="DS66" s="12" t="e">
        <f>#REF!</f>
        <v>#REF!</v>
      </c>
      <c r="DT66" s="12" t="e">
        <f>#REF!</f>
        <v>#REF!</v>
      </c>
      <c r="DU66" s="12" t="e">
        <f>#REF!</f>
        <v>#REF!</v>
      </c>
      <c r="DV66" s="12" t="e">
        <f>#REF!</f>
        <v>#REF!</v>
      </c>
      <c r="DW66" s="12" t="e">
        <f>#REF!</f>
        <v>#REF!</v>
      </c>
      <c r="DX66" s="12" t="e">
        <f>#REF!</f>
        <v>#REF!</v>
      </c>
      <c r="DY66" s="12" t="e">
        <f>#REF!</f>
        <v>#REF!</v>
      </c>
      <c r="DZ66" s="12" t="e">
        <f>#REF!</f>
        <v>#REF!</v>
      </c>
      <c r="EA66" s="12" t="e">
        <f>#REF!</f>
        <v>#REF!</v>
      </c>
      <c r="EB66" s="12" t="e">
        <f>#REF!</f>
        <v>#REF!</v>
      </c>
      <c r="EC66" s="12" t="e">
        <f>#REF!</f>
        <v>#REF!</v>
      </c>
      <c r="EE66" s="11" t="e">
        <f>#REF!</f>
        <v>#REF!</v>
      </c>
      <c r="EF66" s="12" t="e">
        <f>#REF!</f>
        <v>#REF!</v>
      </c>
      <c r="EG66" s="12" t="e">
        <f>#REF!</f>
        <v>#REF!</v>
      </c>
      <c r="EH66" s="12" t="e">
        <f>#REF!</f>
        <v>#REF!</v>
      </c>
      <c r="EI66" s="12" t="e">
        <f>#REF!</f>
        <v>#REF!</v>
      </c>
      <c r="EJ66" s="12" t="e">
        <f>#REF!</f>
        <v>#REF!</v>
      </c>
      <c r="EK66" s="12" t="e">
        <f>#REF!</f>
        <v>#REF!</v>
      </c>
      <c r="EL66" s="12" t="e">
        <f>#REF!</f>
        <v>#REF!</v>
      </c>
      <c r="EM66" s="12" t="e">
        <f>#REF!</f>
        <v>#REF!</v>
      </c>
      <c r="EN66" s="12" t="e">
        <f>#REF!</f>
        <v>#REF!</v>
      </c>
      <c r="EO66" s="12" t="e">
        <f>#REF!</f>
        <v>#REF!</v>
      </c>
      <c r="EP66" s="12" t="e">
        <f>#REF!</f>
        <v>#REF!</v>
      </c>
      <c r="EQ66" s="12" t="e">
        <f>#REF!</f>
        <v>#REF!</v>
      </c>
      <c r="ER66" s="12" t="e">
        <f>#REF!</f>
        <v>#REF!</v>
      </c>
      <c r="ES66" s="12" t="e">
        <f>#REF!</f>
        <v>#REF!</v>
      </c>
      <c r="ET66" s="12" t="e">
        <f>#REF!</f>
        <v>#REF!</v>
      </c>
      <c r="EU66" s="12" t="e">
        <f>#REF!</f>
        <v>#REF!</v>
      </c>
      <c r="EV66" s="12" t="e">
        <f>#REF!</f>
        <v>#REF!</v>
      </c>
      <c r="EX66" s="11" t="e">
        <f>#REF!</f>
        <v>#REF!</v>
      </c>
      <c r="EY66" s="12" t="e">
        <f>#REF!</f>
        <v>#REF!</v>
      </c>
      <c r="EZ66" s="12" t="e">
        <f>#REF!</f>
        <v>#REF!</v>
      </c>
      <c r="FA66" s="12" t="e">
        <f>#REF!</f>
        <v>#REF!</v>
      </c>
      <c r="FB66" s="12" t="e">
        <f>#REF!</f>
        <v>#REF!</v>
      </c>
      <c r="FC66" s="12" t="e">
        <f>#REF!</f>
        <v>#REF!</v>
      </c>
      <c r="FD66" s="12" t="e">
        <f>#REF!</f>
        <v>#REF!</v>
      </c>
      <c r="FE66" s="12" t="e">
        <f>#REF!</f>
        <v>#REF!</v>
      </c>
      <c r="FF66" s="12" t="e">
        <f>#REF!</f>
        <v>#REF!</v>
      </c>
      <c r="FG66" s="12" t="e">
        <f>#REF!</f>
        <v>#REF!</v>
      </c>
      <c r="FH66" s="12" t="e">
        <f>#REF!</f>
        <v>#REF!</v>
      </c>
      <c r="FI66" s="12" t="e">
        <f>#REF!</f>
        <v>#REF!</v>
      </c>
      <c r="FJ66" s="12" t="e">
        <f>#REF!</f>
        <v>#REF!</v>
      </c>
      <c r="FK66" s="12" t="e">
        <f>#REF!</f>
        <v>#REF!</v>
      </c>
      <c r="FL66" s="12" t="e">
        <f>#REF!</f>
        <v>#REF!</v>
      </c>
      <c r="FM66" s="12" t="e">
        <f>#REF!</f>
        <v>#REF!</v>
      </c>
      <c r="FN66" s="12" t="e">
        <f>#REF!</f>
        <v>#REF!</v>
      </c>
      <c r="FO66" s="12" t="e">
        <f>#REF!</f>
        <v>#REF!</v>
      </c>
      <c r="FQ66" s="11" t="e">
        <f>#REF!</f>
        <v>#REF!</v>
      </c>
      <c r="FR66" s="12" t="e">
        <f>#REF!</f>
        <v>#REF!</v>
      </c>
      <c r="FS66" s="12" t="e">
        <f>#REF!</f>
        <v>#REF!</v>
      </c>
      <c r="FT66" s="12" t="e">
        <f>#REF!</f>
        <v>#REF!</v>
      </c>
      <c r="FU66" s="12" t="e">
        <f>#REF!</f>
        <v>#REF!</v>
      </c>
      <c r="FV66" s="12" t="e">
        <f>#REF!</f>
        <v>#REF!</v>
      </c>
      <c r="FW66" s="12" t="e">
        <f>#REF!</f>
        <v>#REF!</v>
      </c>
      <c r="FX66" s="12" t="e">
        <f>#REF!</f>
        <v>#REF!</v>
      </c>
      <c r="FY66" s="12" t="e">
        <f>#REF!</f>
        <v>#REF!</v>
      </c>
      <c r="FZ66" s="12" t="e">
        <f>#REF!</f>
        <v>#REF!</v>
      </c>
      <c r="GA66" s="12" t="e">
        <f>#REF!</f>
        <v>#REF!</v>
      </c>
      <c r="GB66" s="12" t="e">
        <f>#REF!</f>
        <v>#REF!</v>
      </c>
      <c r="GC66" s="12" t="e">
        <f>#REF!</f>
        <v>#REF!</v>
      </c>
      <c r="GD66" s="12" t="e">
        <f>#REF!</f>
        <v>#REF!</v>
      </c>
      <c r="GE66" s="12" t="e">
        <f>#REF!</f>
        <v>#REF!</v>
      </c>
      <c r="GF66" s="12" t="e">
        <f>#REF!</f>
        <v>#REF!</v>
      </c>
      <c r="GG66" s="12" t="e">
        <f>#REF!</f>
        <v>#REF!</v>
      </c>
      <c r="GH66" s="12" t="e">
        <f>#REF!</f>
        <v>#REF!</v>
      </c>
      <c r="GJ66" s="11" t="e">
        <f>#REF!</f>
        <v>#REF!</v>
      </c>
      <c r="GK66" s="12" t="e">
        <f>#REF!</f>
        <v>#REF!</v>
      </c>
      <c r="GL66" s="12" t="e">
        <f>#REF!</f>
        <v>#REF!</v>
      </c>
      <c r="GM66" s="12" t="e">
        <f>#REF!</f>
        <v>#REF!</v>
      </c>
      <c r="GN66" s="12" t="e">
        <f>#REF!</f>
        <v>#REF!</v>
      </c>
      <c r="GO66" s="12" t="e">
        <f>#REF!</f>
        <v>#REF!</v>
      </c>
      <c r="GP66" s="12" t="e">
        <f>#REF!</f>
        <v>#REF!</v>
      </c>
      <c r="GQ66" s="12" t="e">
        <f>#REF!</f>
        <v>#REF!</v>
      </c>
      <c r="GR66" s="12" t="e">
        <f>#REF!</f>
        <v>#REF!</v>
      </c>
      <c r="GS66" s="12" t="e">
        <f>#REF!</f>
        <v>#REF!</v>
      </c>
      <c r="GT66" s="12" t="e">
        <f>#REF!</f>
        <v>#REF!</v>
      </c>
      <c r="GU66" s="12" t="e">
        <f>#REF!</f>
        <v>#REF!</v>
      </c>
      <c r="GV66" s="12" t="e">
        <f>#REF!</f>
        <v>#REF!</v>
      </c>
      <c r="GW66" s="12" t="e">
        <f>#REF!</f>
        <v>#REF!</v>
      </c>
      <c r="GX66" s="12" t="e">
        <f>#REF!</f>
        <v>#REF!</v>
      </c>
      <c r="GY66" s="12" t="e">
        <f>#REF!</f>
        <v>#REF!</v>
      </c>
      <c r="GZ66" s="12" t="e">
        <f>#REF!</f>
        <v>#REF!</v>
      </c>
      <c r="HA66" s="12" t="e">
        <f>#REF!</f>
        <v>#REF!</v>
      </c>
      <c r="HC66" s="11" t="e">
        <f>#REF!</f>
        <v>#REF!</v>
      </c>
      <c r="HD66" s="12" t="e">
        <f>#REF!</f>
        <v>#REF!</v>
      </c>
      <c r="HE66" s="12" t="e">
        <f>#REF!</f>
        <v>#REF!</v>
      </c>
      <c r="HF66" s="12" t="e">
        <f>#REF!</f>
        <v>#REF!</v>
      </c>
      <c r="HG66" s="12" t="e">
        <f>#REF!</f>
        <v>#REF!</v>
      </c>
      <c r="HH66" s="12" t="e">
        <f>#REF!</f>
        <v>#REF!</v>
      </c>
      <c r="HI66" s="12" t="e">
        <f>#REF!</f>
        <v>#REF!</v>
      </c>
      <c r="HJ66" s="12" t="e">
        <f>#REF!</f>
        <v>#REF!</v>
      </c>
      <c r="HK66" s="12" t="e">
        <f>#REF!</f>
        <v>#REF!</v>
      </c>
      <c r="HL66" s="12" t="e">
        <f>#REF!</f>
        <v>#REF!</v>
      </c>
      <c r="HM66" s="12" t="e">
        <f>#REF!</f>
        <v>#REF!</v>
      </c>
      <c r="HN66" s="12" t="e">
        <f>#REF!</f>
        <v>#REF!</v>
      </c>
      <c r="HO66" s="12" t="e">
        <f>#REF!</f>
        <v>#REF!</v>
      </c>
      <c r="HP66" s="12" t="e">
        <f>#REF!</f>
        <v>#REF!</v>
      </c>
      <c r="HQ66" s="12" t="e">
        <f>#REF!</f>
        <v>#REF!</v>
      </c>
      <c r="HR66" s="12" t="e">
        <f>#REF!</f>
        <v>#REF!</v>
      </c>
      <c r="HS66" s="12" t="e">
        <f>#REF!</f>
        <v>#REF!</v>
      </c>
      <c r="HT66" s="12" t="e">
        <f>#REF!</f>
        <v>#REF!</v>
      </c>
      <c r="HV66" s="11" t="e">
        <f>#REF!</f>
        <v>#REF!</v>
      </c>
      <c r="HW66" s="12" t="e">
        <f>#REF!</f>
        <v>#REF!</v>
      </c>
      <c r="HX66" s="12" t="e">
        <f>#REF!</f>
        <v>#REF!</v>
      </c>
      <c r="HY66" s="12" t="e">
        <f>#REF!</f>
        <v>#REF!</v>
      </c>
      <c r="HZ66" s="12" t="e">
        <f>#REF!</f>
        <v>#REF!</v>
      </c>
      <c r="IA66" s="12" t="e">
        <f>#REF!</f>
        <v>#REF!</v>
      </c>
      <c r="IB66" s="12" t="e">
        <f>#REF!</f>
        <v>#REF!</v>
      </c>
      <c r="IC66" s="12" t="e">
        <f>#REF!</f>
        <v>#REF!</v>
      </c>
      <c r="ID66" s="12" t="e">
        <f>#REF!</f>
        <v>#REF!</v>
      </c>
      <c r="IE66" s="12" t="e">
        <f>#REF!</f>
        <v>#REF!</v>
      </c>
      <c r="IF66" s="12" t="e">
        <f>#REF!</f>
        <v>#REF!</v>
      </c>
      <c r="IG66" s="12" t="e">
        <f>#REF!</f>
        <v>#REF!</v>
      </c>
      <c r="IH66" s="12" t="e">
        <f>#REF!</f>
        <v>#REF!</v>
      </c>
      <c r="II66" s="12" t="e">
        <f>#REF!</f>
        <v>#REF!</v>
      </c>
      <c r="IJ66" s="12" t="e">
        <f>#REF!</f>
        <v>#REF!</v>
      </c>
      <c r="IK66" s="12" t="e">
        <f>#REF!</f>
        <v>#REF!</v>
      </c>
      <c r="IL66" s="12" t="e">
        <f>#REF!</f>
        <v>#REF!</v>
      </c>
      <c r="IM66" s="12" t="e">
        <f>#REF!</f>
        <v>#REF!</v>
      </c>
      <c r="IO66" s="11" t="e">
        <f>#REF!</f>
        <v>#REF!</v>
      </c>
      <c r="IP66" s="12" t="e">
        <f>#REF!</f>
        <v>#REF!</v>
      </c>
      <c r="IQ66" s="12" t="e">
        <f>#REF!</f>
        <v>#REF!</v>
      </c>
      <c r="IR66" s="12" t="e">
        <f>#REF!</f>
        <v>#REF!</v>
      </c>
      <c r="IS66" s="12" t="e">
        <f>#REF!</f>
        <v>#REF!</v>
      </c>
      <c r="IT66" s="12" t="e">
        <f>#REF!</f>
        <v>#REF!</v>
      </c>
      <c r="IU66" s="12" t="e">
        <f>#REF!</f>
        <v>#REF!</v>
      </c>
      <c r="IV66" s="12" t="e">
        <f>#REF!</f>
        <v>#REF!</v>
      </c>
      <c r="IW66" s="12" t="e">
        <f>#REF!</f>
        <v>#REF!</v>
      </c>
      <c r="IX66" s="12" t="e">
        <f>#REF!</f>
        <v>#REF!</v>
      </c>
      <c r="IY66" s="12" t="e">
        <f>#REF!</f>
        <v>#REF!</v>
      </c>
      <c r="IZ66" s="12" t="e">
        <f>#REF!</f>
        <v>#REF!</v>
      </c>
      <c r="JA66" s="12" t="e">
        <f>#REF!</f>
        <v>#REF!</v>
      </c>
      <c r="JB66" s="12" t="e">
        <f>#REF!</f>
        <v>#REF!</v>
      </c>
      <c r="JC66" s="12" t="e">
        <f>#REF!</f>
        <v>#REF!</v>
      </c>
      <c r="JD66" s="12" t="e">
        <f>#REF!</f>
        <v>#REF!</v>
      </c>
      <c r="JE66" s="12" t="e">
        <f>#REF!</f>
        <v>#REF!</v>
      </c>
      <c r="JF66" s="12" t="e">
        <f>#REF!</f>
        <v>#REF!</v>
      </c>
      <c r="JH66" s="11" t="e">
        <f>#REF!</f>
        <v>#REF!</v>
      </c>
      <c r="JI66" s="12" t="e">
        <f>#REF!</f>
        <v>#REF!</v>
      </c>
      <c r="JJ66" s="12" t="e">
        <f>#REF!</f>
        <v>#REF!</v>
      </c>
      <c r="JK66" s="12" t="e">
        <f>#REF!</f>
        <v>#REF!</v>
      </c>
      <c r="JL66" s="12" t="e">
        <f>#REF!</f>
        <v>#REF!</v>
      </c>
      <c r="JM66" s="12" t="e">
        <f>#REF!</f>
        <v>#REF!</v>
      </c>
      <c r="JN66" s="12" t="e">
        <f>#REF!</f>
        <v>#REF!</v>
      </c>
      <c r="JO66" s="12" t="e">
        <f>#REF!</f>
        <v>#REF!</v>
      </c>
      <c r="JP66" s="12" t="e">
        <f>#REF!</f>
        <v>#REF!</v>
      </c>
      <c r="JQ66" s="12" t="e">
        <f>#REF!</f>
        <v>#REF!</v>
      </c>
      <c r="JR66" s="12" t="e">
        <f>#REF!</f>
        <v>#REF!</v>
      </c>
      <c r="JS66" s="12" t="e">
        <f>#REF!</f>
        <v>#REF!</v>
      </c>
      <c r="JT66" s="12" t="e">
        <f>#REF!</f>
        <v>#REF!</v>
      </c>
      <c r="JU66" s="12" t="e">
        <f>#REF!</f>
        <v>#REF!</v>
      </c>
      <c r="JV66" s="12" t="e">
        <f>#REF!</f>
        <v>#REF!</v>
      </c>
      <c r="JW66" s="12" t="e">
        <f>#REF!</f>
        <v>#REF!</v>
      </c>
      <c r="JX66" s="12" t="e">
        <f>#REF!</f>
        <v>#REF!</v>
      </c>
      <c r="JY66" s="12" t="e">
        <f>#REF!</f>
        <v>#REF!</v>
      </c>
    </row>
    <row r="67" spans="2:285" x14ac:dyDescent="0.25">
      <c r="B67" s="11" t="e">
        <f>#REF!</f>
        <v>#REF!</v>
      </c>
      <c r="C67" s="12" t="e">
        <f>#REF!</f>
        <v>#REF!</v>
      </c>
      <c r="D67" s="12" t="e">
        <f>#REF!</f>
        <v>#REF!</v>
      </c>
      <c r="E67" s="12" t="e">
        <f>#REF!</f>
        <v>#REF!</v>
      </c>
      <c r="F67" s="12" t="e">
        <f>#REF!</f>
        <v>#REF!</v>
      </c>
      <c r="G67" s="12" t="e">
        <f>#REF!</f>
        <v>#REF!</v>
      </c>
      <c r="H67" s="12" t="e">
        <f>#REF!</f>
        <v>#REF!</v>
      </c>
      <c r="I67" s="12" t="e">
        <f>#REF!</f>
        <v>#REF!</v>
      </c>
      <c r="J67" s="12" t="e">
        <f>#REF!</f>
        <v>#REF!</v>
      </c>
      <c r="K67" s="12" t="e">
        <f>#REF!</f>
        <v>#REF!</v>
      </c>
      <c r="L67" s="12" t="e">
        <f>#REF!</f>
        <v>#REF!</v>
      </c>
      <c r="M67" s="12" t="e">
        <f>#REF!</f>
        <v>#REF!</v>
      </c>
      <c r="N67" s="12" t="e">
        <f>#REF!</f>
        <v>#REF!</v>
      </c>
      <c r="O67" s="12" t="e">
        <f>#REF!</f>
        <v>#REF!</v>
      </c>
      <c r="P67" s="12" t="e">
        <f>#REF!</f>
        <v>#REF!</v>
      </c>
      <c r="Q67" s="12" t="e">
        <f>#REF!</f>
        <v>#REF!</v>
      </c>
      <c r="R67" s="12" t="e">
        <f>#REF!</f>
        <v>#REF!</v>
      </c>
      <c r="S67" s="12" t="e">
        <f>#REF!</f>
        <v>#REF!</v>
      </c>
      <c r="U67" s="11" t="e">
        <f>#REF!</f>
        <v>#REF!</v>
      </c>
      <c r="V67" s="12" t="e">
        <f>#REF!</f>
        <v>#REF!</v>
      </c>
      <c r="W67" s="12" t="e">
        <f>#REF!</f>
        <v>#REF!</v>
      </c>
      <c r="X67" s="12" t="e">
        <f>#REF!</f>
        <v>#REF!</v>
      </c>
      <c r="Y67" s="12" t="e">
        <f>#REF!</f>
        <v>#REF!</v>
      </c>
      <c r="Z67" s="12" t="e">
        <f>#REF!</f>
        <v>#REF!</v>
      </c>
      <c r="AA67" s="12" t="e">
        <f>#REF!</f>
        <v>#REF!</v>
      </c>
      <c r="AB67" s="12" t="e">
        <f>#REF!</f>
        <v>#REF!</v>
      </c>
      <c r="AC67" s="12" t="e">
        <f>#REF!</f>
        <v>#REF!</v>
      </c>
      <c r="AD67" s="12" t="e">
        <f>#REF!</f>
        <v>#REF!</v>
      </c>
      <c r="AE67" s="12" t="e">
        <f>#REF!</f>
        <v>#REF!</v>
      </c>
      <c r="AF67" s="12" t="e">
        <f>#REF!</f>
        <v>#REF!</v>
      </c>
      <c r="AG67" s="12" t="e">
        <f>#REF!</f>
        <v>#REF!</v>
      </c>
      <c r="AH67" s="12" t="e">
        <f>#REF!</f>
        <v>#REF!</v>
      </c>
      <c r="AI67" s="12" t="e">
        <f>#REF!</f>
        <v>#REF!</v>
      </c>
      <c r="AJ67" s="12" t="e">
        <f>#REF!</f>
        <v>#REF!</v>
      </c>
      <c r="AK67" s="12" t="e">
        <f>#REF!</f>
        <v>#REF!</v>
      </c>
      <c r="AL67" s="12" t="e">
        <f>#REF!</f>
        <v>#REF!</v>
      </c>
      <c r="AN67" s="11" t="e">
        <f>#REF!</f>
        <v>#REF!</v>
      </c>
      <c r="AO67" s="12" t="e">
        <f>#REF!</f>
        <v>#REF!</v>
      </c>
      <c r="AP67" s="12" t="e">
        <f>#REF!</f>
        <v>#REF!</v>
      </c>
      <c r="AQ67" s="12" t="e">
        <f>#REF!</f>
        <v>#REF!</v>
      </c>
      <c r="AR67" s="12" t="e">
        <f>#REF!</f>
        <v>#REF!</v>
      </c>
      <c r="AS67" s="12" t="e">
        <f>#REF!</f>
        <v>#REF!</v>
      </c>
      <c r="AT67" s="12" t="e">
        <f>#REF!</f>
        <v>#REF!</v>
      </c>
      <c r="AU67" s="12" t="e">
        <f>#REF!</f>
        <v>#REF!</v>
      </c>
      <c r="AV67" s="12" t="e">
        <f>#REF!</f>
        <v>#REF!</v>
      </c>
      <c r="AW67" s="12" t="e">
        <f>#REF!</f>
        <v>#REF!</v>
      </c>
      <c r="AX67" s="12" t="e">
        <f>#REF!</f>
        <v>#REF!</v>
      </c>
      <c r="AY67" s="12" t="e">
        <f>#REF!</f>
        <v>#REF!</v>
      </c>
      <c r="AZ67" s="12" t="e">
        <f>#REF!</f>
        <v>#REF!</v>
      </c>
      <c r="BA67" s="12" t="e">
        <f>#REF!</f>
        <v>#REF!</v>
      </c>
      <c r="BB67" s="12" t="e">
        <f>#REF!</f>
        <v>#REF!</v>
      </c>
      <c r="BC67" s="12" t="e">
        <f>#REF!</f>
        <v>#REF!</v>
      </c>
      <c r="BD67" s="12" t="e">
        <f>#REF!</f>
        <v>#REF!</v>
      </c>
      <c r="BE67" s="12" t="e">
        <f>#REF!</f>
        <v>#REF!</v>
      </c>
      <c r="BG67" s="11" t="e">
        <f>#REF!</f>
        <v>#REF!</v>
      </c>
      <c r="BH67" s="12" t="e">
        <f>#REF!</f>
        <v>#REF!</v>
      </c>
      <c r="BI67" s="12" t="e">
        <f>#REF!</f>
        <v>#REF!</v>
      </c>
      <c r="BJ67" s="12" t="e">
        <f>#REF!</f>
        <v>#REF!</v>
      </c>
      <c r="BK67" s="12" t="e">
        <f>#REF!</f>
        <v>#REF!</v>
      </c>
      <c r="BL67" s="12" t="e">
        <f>#REF!</f>
        <v>#REF!</v>
      </c>
      <c r="BM67" s="12" t="e">
        <f>#REF!</f>
        <v>#REF!</v>
      </c>
      <c r="BN67" s="12" t="e">
        <f>#REF!</f>
        <v>#REF!</v>
      </c>
      <c r="BO67" s="12" t="e">
        <f>#REF!</f>
        <v>#REF!</v>
      </c>
      <c r="BP67" s="12" t="e">
        <f>#REF!</f>
        <v>#REF!</v>
      </c>
      <c r="BQ67" s="12" t="e">
        <f>#REF!</f>
        <v>#REF!</v>
      </c>
      <c r="BR67" s="12" t="e">
        <f>#REF!</f>
        <v>#REF!</v>
      </c>
      <c r="BS67" s="12" t="e">
        <f>#REF!</f>
        <v>#REF!</v>
      </c>
      <c r="BT67" s="12" t="e">
        <f>#REF!</f>
        <v>#REF!</v>
      </c>
      <c r="BU67" s="12" t="e">
        <f>#REF!</f>
        <v>#REF!</v>
      </c>
      <c r="BV67" s="12" t="e">
        <f>#REF!</f>
        <v>#REF!</v>
      </c>
      <c r="BW67" s="12" t="e">
        <f>#REF!</f>
        <v>#REF!</v>
      </c>
      <c r="BX67" s="12" t="e">
        <f>#REF!</f>
        <v>#REF!</v>
      </c>
      <c r="BZ67" s="11" t="e">
        <f>#REF!</f>
        <v>#REF!</v>
      </c>
      <c r="CA67" s="12" t="e">
        <f>#REF!</f>
        <v>#REF!</v>
      </c>
      <c r="CB67" s="12" t="e">
        <f>#REF!</f>
        <v>#REF!</v>
      </c>
      <c r="CC67" s="12" t="e">
        <f>#REF!</f>
        <v>#REF!</v>
      </c>
      <c r="CD67" s="12" t="e">
        <f>#REF!</f>
        <v>#REF!</v>
      </c>
      <c r="CE67" s="12" t="e">
        <f>#REF!</f>
        <v>#REF!</v>
      </c>
      <c r="CF67" s="12" t="e">
        <f>#REF!</f>
        <v>#REF!</v>
      </c>
      <c r="CG67" s="12" t="e">
        <f>#REF!</f>
        <v>#REF!</v>
      </c>
      <c r="CH67" s="12" t="e">
        <f>#REF!</f>
        <v>#REF!</v>
      </c>
      <c r="CI67" s="12" t="e">
        <f>#REF!</f>
        <v>#REF!</v>
      </c>
      <c r="CJ67" s="12" t="e">
        <f>#REF!</f>
        <v>#REF!</v>
      </c>
      <c r="CK67" s="12" t="e">
        <f>#REF!</f>
        <v>#REF!</v>
      </c>
      <c r="CL67" s="12" t="e">
        <f>#REF!</f>
        <v>#REF!</v>
      </c>
      <c r="CM67" s="12" t="e">
        <f>#REF!</f>
        <v>#REF!</v>
      </c>
      <c r="CN67" s="12" t="e">
        <f>#REF!</f>
        <v>#REF!</v>
      </c>
      <c r="CO67" s="12" t="e">
        <f>#REF!</f>
        <v>#REF!</v>
      </c>
      <c r="CP67" s="12" t="e">
        <f>#REF!</f>
        <v>#REF!</v>
      </c>
      <c r="CQ67" s="12" t="e">
        <f>#REF!</f>
        <v>#REF!</v>
      </c>
      <c r="CS67" s="11" t="e">
        <f>#REF!</f>
        <v>#REF!</v>
      </c>
      <c r="CT67" s="12" t="e">
        <f>#REF!</f>
        <v>#REF!</v>
      </c>
      <c r="CU67" s="12" t="e">
        <f>#REF!</f>
        <v>#REF!</v>
      </c>
      <c r="CV67" s="12" t="e">
        <f>#REF!</f>
        <v>#REF!</v>
      </c>
      <c r="CW67" s="12" t="e">
        <f>#REF!</f>
        <v>#REF!</v>
      </c>
      <c r="CX67" s="12" t="e">
        <f>#REF!</f>
        <v>#REF!</v>
      </c>
      <c r="CY67" s="12" t="e">
        <f>#REF!</f>
        <v>#REF!</v>
      </c>
      <c r="CZ67" s="12" t="e">
        <f>#REF!</f>
        <v>#REF!</v>
      </c>
      <c r="DA67" s="12" t="e">
        <f>#REF!</f>
        <v>#REF!</v>
      </c>
      <c r="DB67" s="12" t="e">
        <f>#REF!</f>
        <v>#REF!</v>
      </c>
      <c r="DC67" s="12" t="e">
        <f>#REF!</f>
        <v>#REF!</v>
      </c>
      <c r="DD67" s="12" t="e">
        <f>#REF!</f>
        <v>#REF!</v>
      </c>
      <c r="DE67" s="12" t="e">
        <f>#REF!</f>
        <v>#REF!</v>
      </c>
      <c r="DF67" s="12" t="e">
        <f>#REF!</f>
        <v>#REF!</v>
      </c>
      <c r="DG67" s="12" t="e">
        <f>#REF!</f>
        <v>#REF!</v>
      </c>
      <c r="DH67" s="12" t="e">
        <f>#REF!</f>
        <v>#REF!</v>
      </c>
      <c r="DI67" s="12" t="e">
        <f>#REF!</f>
        <v>#REF!</v>
      </c>
      <c r="DJ67" s="12" t="e">
        <f>#REF!</f>
        <v>#REF!</v>
      </c>
      <c r="DL67" s="11" t="e">
        <f>#REF!</f>
        <v>#REF!</v>
      </c>
      <c r="DM67" s="12" t="e">
        <f>#REF!</f>
        <v>#REF!</v>
      </c>
      <c r="DN67" s="12" t="e">
        <f>#REF!</f>
        <v>#REF!</v>
      </c>
      <c r="DO67" s="12" t="e">
        <f>#REF!</f>
        <v>#REF!</v>
      </c>
      <c r="DP67" s="12" t="e">
        <f>#REF!</f>
        <v>#REF!</v>
      </c>
      <c r="DQ67" s="12" t="e">
        <f>#REF!</f>
        <v>#REF!</v>
      </c>
      <c r="DR67" s="12" t="e">
        <f>#REF!</f>
        <v>#REF!</v>
      </c>
      <c r="DS67" s="12" t="e">
        <f>#REF!</f>
        <v>#REF!</v>
      </c>
      <c r="DT67" s="12" t="e">
        <f>#REF!</f>
        <v>#REF!</v>
      </c>
      <c r="DU67" s="12" t="e">
        <f>#REF!</f>
        <v>#REF!</v>
      </c>
      <c r="DV67" s="12" t="e">
        <f>#REF!</f>
        <v>#REF!</v>
      </c>
      <c r="DW67" s="12" t="e">
        <f>#REF!</f>
        <v>#REF!</v>
      </c>
      <c r="DX67" s="12" t="e">
        <f>#REF!</f>
        <v>#REF!</v>
      </c>
      <c r="DY67" s="12" t="e">
        <f>#REF!</f>
        <v>#REF!</v>
      </c>
      <c r="DZ67" s="12" t="e">
        <f>#REF!</f>
        <v>#REF!</v>
      </c>
      <c r="EA67" s="12" t="e">
        <f>#REF!</f>
        <v>#REF!</v>
      </c>
      <c r="EB67" s="12" t="e">
        <f>#REF!</f>
        <v>#REF!</v>
      </c>
      <c r="EC67" s="12" t="e">
        <f>#REF!</f>
        <v>#REF!</v>
      </c>
      <c r="EE67" s="11" t="e">
        <f>#REF!</f>
        <v>#REF!</v>
      </c>
      <c r="EF67" s="12" t="e">
        <f>#REF!</f>
        <v>#REF!</v>
      </c>
      <c r="EG67" s="12" t="e">
        <f>#REF!</f>
        <v>#REF!</v>
      </c>
      <c r="EH67" s="12" t="e">
        <f>#REF!</f>
        <v>#REF!</v>
      </c>
      <c r="EI67" s="12" t="e">
        <f>#REF!</f>
        <v>#REF!</v>
      </c>
      <c r="EJ67" s="12" t="e">
        <f>#REF!</f>
        <v>#REF!</v>
      </c>
      <c r="EK67" s="12" t="e">
        <f>#REF!</f>
        <v>#REF!</v>
      </c>
      <c r="EL67" s="12" t="e">
        <f>#REF!</f>
        <v>#REF!</v>
      </c>
      <c r="EM67" s="12" t="e">
        <f>#REF!</f>
        <v>#REF!</v>
      </c>
      <c r="EN67" s="12" t="e">
        <f>#REF!</f>
        <v>#REF!</v>
      </c>
      <c r="EO67" s="12" t="e">
        <f>#REF!</f>
        <v>#REF!</v>
      </c>
      <c r="EP67" s="12" t="e">
        <f>#REF!</f>
        <v>#REF!</v>
      </c>
      <c r="EQ67" s="12" t="e">
        <f>#REF!</f>
        <v>#REF!</v>
      </c>
      <c r="ER67" s="12" t="e">
        <f>#REF!</f>
        <v>#REF!</v>
      </c>
      <c r="ES67" s="12" t="e">
        <f>#REF!</f>
        <v>#REF!</v>
      </c>
      <c r="ET67" s="12" t="e">
        <f>#REF!</f>
        <v>#REF!</v>
      </c>
      <c r="EU67" s="12" t="e">
        <f>#REF!</f>
        <v>#REF!</v>
      </c>
      <c r="EV67" s="12" t="e">
        <f>#REF!</f>
        <v>#REF!</v>
      </c>
      <c r="EX67" s="11" t="e">
        <f>#REF!</f>
        <v>#REF!</v>
      </c>
      <c r="EY67" s="12" t="e">
        <f>#REF!</f>
        <v>#REF!</v>
      </c>
      <c r="EZ67" s="12" t="e">
        <f>#REF!</f>
        <v>#REF!</v>
      </c>
      <c r="FA67" s="12" t="e">
        <f>#REF!</f>
        <v>#REF!</v>
      </c>
      <c r="FB67" s="12" t="e">
        <f>#REF!</f>
        <v>#REF!</v>
      </c>
      <c r="FC67" s="12" t="e">
        <f>#REF!</f>
        <v>#REF!</v>
      </c>
      <c r="FD67" s="12" t="e">
        <f>#REF!</f>
        <v>#REF!</v>
      </c>
      <c r="FE67" s="12" t="e">
        <f>#REF!</f>
        <v>#REF!</v>
      </c>
      <c r="FF67" s="12" t="e">
        <f>#REF!</f>
        <v>#REF!</v>
      </c>
      <c r="FG67" s="12" t="e">
        <f>#REF!</f>
        <v>#REF!</v>
      </c>
      <c r="FH67" s="12" t="e">
        <f>#REF!</f>
        <v>#REF!</v>
      </c>
      <c r="FI67" s="12" t="e">
        <f>#REF!</f>
        <v>#REF!</v>
      </c>
      <c r="FJ67" s="12" t="e">
        <f>#REF!</f>
        <v>#REF!</v>
      </c>
      <c r="FK67" s="12" t="e">
        <f>#REF!</f>
        <v>#REF!</v>
      </c>
      <c r="FL67" s="12" t="e">
        <f>#REF!</f>
        <v>#REF!</v>
      </c>
      <c r="FM67" s="12" t="e">
        <f>#REF!</f>
        <v>#REF!</v>
      </c>
      <c r="FN67" s="12" t="e">
        <f>#REF!</f>
        <v>#REF!</v>
      </c>
      <c r="FO67" s="12" t="e">
        <f>#REF!</f>
        <v>#REF!</v>
      </c>
      <c r="FQ67" s="11" t="e">
        <f>#REF!</f>
        <v>#REF!</v>
      </c>
      <c r="FR67" s="12" t="e">
        <f>#REF!</f>
        <v>#REF!</v>
      </c>
      <c r="FS67" s="12" t="e">
        <f>#REF!</f>
        <v>#REF!</v>
      </c>
      <c r="FT67" s="12" t="e">
        <f>#REF!</f>
        <v>#REF!</v>
      </c>
      <c r="FU67" s="12" t="e">
        <f>#REF!</f>
        <v>#REF!</v>
      </c>
      <c r="FV67" s="12" t="e">
        <f>#REF!</f>
        <v>#REF!</v>
      </c>
      <c r="FW67" s="12" t="e">
        <f>#REF!</f>
        <v>#REF!</v>
      </c>
      <c r="FX67" s="12" t="e">
        <f>#REF!</f>
        <v>#REF!</v>
      </c>
      <c r="FY67" s="12" t="e">
        <f>#REF!</f>
        <v>#REF!</v>
      </c>
      <c r="FZ67" s="12" t="e">
        <f>#REF!</f>
        <v>#REF!</v>
      </c>
      <c r="GA67" s="12" t="e">
        <f>#REF!</f>
        <v>#REF!</v>
      </c>
      <c r="GB67" s="12" t="e">
        <f>#REF!</f>
        <v>#REF!</v>
      </c>
      <c r="GC67" s="12" t="e">
        <f>#REF!</f>
        <v>#REF!</v>
      </c>
      <c r="GD67" s="12" t="e">
        <f>#REF!</f>
        <v>#REF!</v>
      </c>
      <c r="GE67" s="12" t="e">
        <f>#REF!</f>
        <v>#REF!</v>
      </c>
      <c r="GF67" s="12" t="e">
        <f>#REF!</f>
        <v>#REF!</v>
      </c>
      <c r="GG67" s="12" t="e">
        <f>#REF!</f>
        <v>#REF!</v>
      </c>
      <c r="GH67" s="12" t="e">
        <f>#REF!</f>
        <v>#REF!</v>
      </c>
      <c r="GJ67" s="11" t="e">
        <f>#REF!</f>
        <v>#REF!</v>
      </c>
      <c r="GK67" s="12" t="e">
        <f>#REF!</f>
        <v>#REF!</v>
      </c>
      <c r="GL67" s="12" t="e">
        <f>#REF!</f>
        <v>#REF!</v>
      </c>
      <c r="GM67" s="12" t="e">
        <f>#REF!</f>
        <v>#REF!</v>
      </c>
      <c r="GN67" s="12" t="e">
        <f>#REF!</f>
        <v>#REF!</v>
      </c>
      <c r="GO67" s="12" t="e">
        <f>#REF!</f>
        <v>#REF!</v>
      </c>
      <c r="GP67" s="12" t="e">
        <f>#REF!</f>
        <v>#REF!</v>
      </c>
      <c r="GQ67" s="12" t="e">
        <f>#REF!</f>
        <v>#REF!</v>
      </c>
      <c r="GR67" s="12" t="e">
        <f>#REF!</f>
        <v>#REF!</v>
      </c>
      <c r="GS67" s="12" t="e">
        <f>#REF!</f>
        <v>#REF!</v>
      </c>
      <c r="GT67" s="12" t="e">
        <f>#REF!</f>
        <v>#REF!</v>
      </c>
      <c r="GU67" s="12" t="e">
        <f>#REF!</f>
        <v>#REF!</v>
      </c>
      <c r="GV67" s="12" t="e">
        <f>#REF!</f>
        <v>#REF!</v>
      </c>
      <c r="GW67" s="12" t="e">
        <f>#REF!</f>
        <v>#REF!</v>
      </c>
      <c r="GX67" s="12" t="e">
        <f>#REF!</f>
        <v>#REF!</v>
      </c>
      <c r="GY67" s="12" t="e">
        <f>#REF!</f>
        <v>#REF!</v>
      </c>
      <c r="GZ67" s="12" t="e">
        <f>#REF!</f>
        <v>#REF!</v>
      </c>
      <c r="HA67" s="12" t="e">
        <f>#REF!</f>
        <v>#REF!</v>
      </c>
      <c r="HC67" s="11" t="e">
        <f>#REF!</f>
        <v>#REF!</v>
      </c>
      <c r="HD67" s="12" t="e">
        <f>#REF!</f>
        <v>#REF!</v>
      </c>
      <c r="HE67" s="12" t="e">
        <f>#REF!</f>
        <v>#REF!</v>
      </c>
      <c r="HF67" s="12" t="e">
        <f>#REF!</f>
        <v>#REF!</v>
      </c>
      <c r="HG67" s="12" t="e">
        <f>#REF!</f>
        <v>#REF!</v>
      </c>
      <c r="HH67" s="12" t="e">
        <f>#REF!</f>
        <v>#REF!</v>
      </c>
      <c r="HI67" s="12" t="e">
        <f>#REF!</f>
        <v>#REF!</v>
      </c>
      <c r="HJ67" s="12" t="e">
        <f>#REF!</f>
        <v>#REF!</v>
      </c>
      <c r="HK67" s="12" t="e">
        <f>#REF!</f>
        <v>#REF!</v>
      </c>
      <c r="HL67" s="12" t="e">
        <f>#REF!</f>
        <v>#REF!</v>
      </c>
      <c r="HM67" s="12" t="e">
        <f>#REF!</f>
        <v>#REF!</v>
      </c>
      <c r="HN67" s="12" t="e">
        <f>#REF!</f>
        <v>#REF!</v>
      </c>
      <c r="HO67" s="12" t="e">
        <f>#REF!</f>
        <v>#REF!</v>
      </c>
      <c r="HP67" s="12" t="e">
        <f>#REF!</f>
        <v>#REF!</v>
      </c>
      <c r="HQ67" s="12" t="e">
        <f>#REF!</f>
        <v>#REF!</v>
      </c>
      <c r="HR67" s="12" t="e">
        <f>#REF!</f>
        <v>#REF!</v>
      </c>
      <c r="HS67" s="12" t="e">
        <f>#REF!</f>
        <v>#REF!</v>
      </c>
      <c r="HT67" s="12" t="e">
        <f>#REF!</f>
        <v>#REF!</v>
      </c>
      <c r="HV67" s="11" t="e">
        <f>#REF!</f>
        <v>#REF!</v>
      </c>
      <c r="HW67" s="12" t="e">
        <f>#REF!</f>
        <v>#REF!</v>
      </c>
      <c r="HX67" s="12" t="e">
        <f>#REF!</f>
        <v>#REF!</v>
      </c>
      <c r="HY67" s="12" t="e">
        <f>#REF!</f>
        <v>#REF!</v>
      </c>
      <c r="HZ67" s="12" t="e">
        <f>#REF!</f>
        <v>#REF!</v>
      </c>
      <c r="IA67" s="12" t="e">
        <f>#REF!</f>
        <v>#REF!</v>
      </c>
      <c r="IB67" s="12" t="e">
        <f>#REF!</f>
        <v>#REF!</v>
      </c>
      <c r="IC67" s="12" t="e">
        <f>#REF!</f>
        <v>#REF!</v>
      </c>
      <c r="ID67" s="12" t="e">
        <f>#REF!</f>
        <v>#REF!</v>
      </c>
      <c r="IE67" s="12" t="e">
        <f>#REF!</f>
        <v>#REF!</v>
      </c>
      <c r="IF67" s="12" t="e">
        <f>#REF!</f>
        <v>#REF!</v>
      </c>
      <c r="IG67" s="12" t="e">
        <f>#REF!</f>
        <v>#REF!</v>
      </c>
      <c r="IH67" s="12" t="e">
        <f>#REF!</f>
        <v>#REF!</v>
      </c>
      <c r="II67" s="12" t="e">
        <f>#REF!</f>
        <v>#REF!</v>
      </c>
      <c r="IJ67" s="12" t="e">
        <f>#REF!</f>
        <v>#REF!</v>
      </c>
      <c r="IK67" s="12" t="e">
        <f>#REF!</f>
        <v>#REF!</v>
      </c>
      <c r="IL67" s="12" t="e">
        <f>#REF!</f>
        <v>#REF!</v>
      </c>
      <c r="IM67" s="12" t="e">
        <f>#REF!</f>
        <v>#REF!</v>
      </c>
      <c r="IO67" s="11" t="e">
        <f>#REF!</f>
        <v>#REF!</v>
      </c>
      <c r="IP67" s="12" t="e">
        <f>#REF!</f>
        <v>#REF!</v>
      </c>
      <c r="IQ67" s="12" t="e">
        <f>#REF!</f>
        <v>#REF!</v>
      </c>
      <c r="IR67" s="12" t="e">
        <f>#REF!</f>
        <v>#REF!</v>
      </c>
      <c r="IS67" s="12" t="e">
        <f>#REF!</f>
        <v>#REF!</v>
      </c>
      <c r="IT67" s="12" t="e">
        <f>#REF!</f>
        <v>#REF!</v>
      </c>
      <c r="IU67" s="12" t="e">
        <f>#REF!</f>
        <v>#REF!</v>
      </c>
      <c r="IV67" s="12" t="e">
        <f>#REF!</f>
        <v>#REF!</v>
      </c>
      <c r="IW67" s="12" t="e">
        <f>#REF!</f>
        <v>#REF!</v>
      </c>
      <c r="IX67" s="12" t="e">
        <f>#REF!</f>
        <v>#REF!</v>
      </c>
      <c r="IY67" s="12" t="e">
        <f>#REF!</f>
        <v>#REF!</v>
      </c>
      <c r="IZ67" s="12" t="e">
        <f>#REF!</f>
        <v>#REF!</v>
      </c>
      <c r="JA67" s="12" t="e">
        <f>#REF!</f>
        <v>#REF!</v>
      </c>
      <c r="JB67" s="12" t="e">
        <f>#REF!</f>
        <v>#REF!</v>
      </c>
      <c r="JC67" s="12" t="e">
        <f>#REF!</f>
        <v>#REF!</v>
      </c>
      <c r="JD67" s="12" t="e">
        <f>#REF!</f>
        <v>#REF!</v>
      </c>
      <c r="JE67" s="12" t="e">
        <f>#REF!</f>
        <v>#REF!</v>
      </c>
      <c r="JF67" s="12" t="e">
        <f>#REF!</f>
        <v>#REF!</v>
      </c>
      <c r="JH67" s="11" t="e">
        <f>#REF!</f>
        <v>#REF!</v>
      </c>
      <c r="JI67" s="12" t="e">
        <f>#REF!</f>
        <v>#REF!</v>
      </c>
      <c r="JJ67" s="12" t="e">
        <f>#REF!</f>
        <v>#REF!</v>
      </c>
      <c r="JK67" s="12" t="e">
        <f>#REF!</f>
        <v>#REF!</v>
      </c>
      <c r="JL67" s="12" t="e">
        <f>#REF!</f>
        <v>#REF!</v>
      </c>
      <c r="JM67" s="12" t="e">
        <f>#REF!</f>
        <v>#REF!</v>
      </c>
      <c r="JN67" s="12" t="e">
        <f>#REF!</f>
        <v>#REF!</v>
      </c>
      <c r="JO67" s="12" t="e">
        <f>#REF!</f>
        <v>#REF!</v>
      </c>
      <c r="JP67" s="12" t="e">
        <f>#REF!</f>
        <v>#REF!</v>
      </c>
      <c r="JQ67" s="12" t="e">
        <f>#REF!</f>
        <v>#REF!</v>
      </c>
      <c r="JR67" s="12" t="e">
        <f>#REF!</f>
        <v>#REF!</v>
      </c>
      <c r="JS67" s="12" t="e">
        <f>#REF!</f>
        <v>#REF!</v>
      </c>
      <c r="JT67" s="12" t="e">
        <f>#REF!</f>
        <v>#REF!</v>
      </c>
      <c r="JU67" s="12" t="e">
        <f>#REF!</f>
        <v>#REF!</v>
      </c>
      <c r="JV67" s="12" t="e">
        <f>#REF!</f>
        <v>#REF!</v>
      </c>
      <c r="JW67" s="12" t="e">
        <f>#REF!</f>
        <v>#REF!</v>
      </c>
      <c r="JX67" s="12" t="e">
        <f>#REF!</f>
        <v>#REF!</v>
      </c>
      <c r="JY67" s="12" t="e">
        <f>#REF!</f>
        <v>#REF!</v>
      </c>
    </row>
    <row r="68" spans="2:285" x14ac:dyDescent="0.25">
      <c r="B68" s="11" t="e">
        <f>#REF!</f>
        <v>#REF!</v>
      </c>
      <c r="C68" s="12" t="e">
        <f>#REF!</f>
        <v>#REF!</v>
      </c>
      <c r="D68" s="12" t="e">
        <f>#REF!</f>
        <v>#REF!</v>
      </c>
      <c r="E68" s="12" t="e">
        <f>#REF!</f>
        <v>#REF!</v>
      </c>
      <c r="F68" s="12" t="e">
        <f>#REF!</f>
        <v>#REF!</v>
      </c>
      <c r="G68" s="12" t="e">
        <f>#REF!</f>
        <v>#REF!</v>
      </c>
      <c r="H68" s="12" t="e">
        <f>#REF!</f>
        <v>#REF!</v>
      </c>
      <c r="I68" s="12" t="e">
        <f>#REF!</f>
        <v>#REF!</v>
      </c>
      <c r="J68" s="12" t="e">
        <f>#REF!</f>
        <v>#REF!</v>
      </c>
      <c r="K68" s="12" t="e">
        <f>#REF!</f>
        <v>#REF!</v>
      </c>
      <c r="L68" s="12" t="e">
        <f>#REF!</f>
        <v>#REF!</v>
      </c>
      <c r="M68" s="12" t="e">
        <f>#REF!</f>
        <v>#REF!</v>
      </c>
      <c r="N68" s="12" t="e">
        <f>#REF!</f>
        <v>#REF!</v>
      </c>
      <c r="O68" s="12" t="e">
        <f>#REF!</f>
        <v>#REF!</v>
      </c>
      <c r="P68" s="12" t="e">
        <f>#REF!</f>
        <v>#REF!</v>
      </c>
      <c r="Q68" s="12" t="e">
        <f>#REF!</f>
        <v>#REF!</v>
      </c>
      <c r="R68" s="12" t="e">
        <f>#REF!</f>
        <v>#REF!</v>
      </c>
      <c r="S68" s="12" t="e">
        <f>#REF!</f>
        <v>#REF!</v>
      </c>
      <c r="U68" s="11" t="e">
        <f>#REF!</f>
        <v>#REF!</v>
      </c>
      <c r="V68" s="12" t="e">
        <f>#REF!</f>
        <v>#REF!</v>
      </c>
      <c r="W68" s="12" t="e">
        <f>#REF!</f>
        <v>#REF!</v>
      </c>
      <c r="X68" s="12" t="e">
        <f>#REF!</f>
        <v>#REF!</v>
      </c>
      <c r="Y68" s="12" t="e">
        <f>#REF!</f>
        <v>#REF!</v>
      </c>
      <c r="Z68" s="12" t="e">
        <f>#REF!</f>
        <v>#REF!</v>
      </c>
      <c r="AA68" s="12" t="e">
        <f>#REF!</f>
        <v>#REF!</v>
      </c>
      <c r="AB68" s="12" t="e">
        <f>#REF!</f>
        <v>#REF!</v>
      </c>
      <c r="AC68" s="12" t="e">
        <f>#REF!</f>
        <v>#REF!</v>
      </c>
      <c r="AD68" s="12" t="e">
        <f>#REF!</f>
        <v>#REF!</v>
      </c>
      <c r="AE68" s="12" t="e">
        <f>#REF!</f>
        <v>#REF!</v>
      </c>
      <c r="AF68" s="12" t="e">
        <f>#REF!</f>
        <v>#REF!</v>
      </c>
      <c r="AG68" s="12" t="e">
        <f>#REF!</f>
        <v>#REF!</v>
      </c>
      <c r="AH68" s="12" t="e">
        <f>#REF!</f>
        <v>#REF!</v>
      </c>
      <c r="AI68" s="12" t="e">
        <f>#REF!</f>
        <v>#REF!</v>
      </c>
      <c r="AJ68" s="12" t="e">
        <f>#REF!</f>
        <v>#REF!</v>
      </c>
      <c r="AK68" s="12" t="e">
        <f>#REF!</f>
        <v>#REF!</v>
      </c>
      <c r="AL68" s="12" t="e">
        <f>#REF!</f>
        <v>#REF!</v>
      </c>
      <c r="AN68" s="11" t="e">
        <f>#REF!</f>
        <v>#REF!</v>
      </c>
      <c r="AO68" s="12" t="e">
        <f>#REF!</f>
        <v>#REF!</v>
      </c>
      <c r="AP68" s="12" t="e">
        <f>#REF!</f>
        <v>#REF!</v>
      </c>
      <c r="AQ68" s="12" t="e">
        <f>#REF!</f>
        <v>#REF!</v>
      </c>
      <c r="AR68" s="12" t="e">
        <f>#REF!</f>
        <v>#REF!</v>
      </c>
      <c r="AS68" s="12" t="e">
        <f>#REF!</f>
        <v>#REF!</v>
      </c>
      <c r="AT68" s="12" t="e">
        <f>#REF!</f>
        <v>#REF!</v>
      </c>
      <c r="AU68" s="12" t="e">
        <f>#REF!</f>
        <v>#REF!</v>
      </c>
      <c r="AV68" s="12" t="e">
        <f>#REF!</f>
        <v>#REF!</v>
      </c>
      <c r="AW68" s="12" t="e">
        <f>#REF!</f>
        <v>#REF!</v>
      </c>
      <c r="AX68" s="12" t="e">
        <f>#REF!</f>
        <v>#REF!</v>
      </c>
      <c r="AY68" s="12" t="e">
        <f>#REF!</f>
        <v>#REF!</v>
      </c>
      <c r="AZ68" s="12" t="e">
        <f>#REF!</f>
        <v>#REF!</v>
      </c>
      <c r="BA68" s="12" t="e">
        <f>#REF!</f>
        <v>#REF!</v>
      </c>
      <c r="BB68" s="12" t="e">
        <f>#REF!</f>
        <v>#REF!</v>
      </c>
      <c r="BC68" s="12" t="e">
        <f>#REF!</f>
        <v>#REF!</v>
      </c>
      <c r="BD68" s="12" t="e">
        <f>#REF!</f>
        <v>#REF!</v>
      </c>
      <c r="BE68" s="12" t="e">
        <f>#REF!</f>
        <v>#REF!</v>
      </c>
      <c r="BG68" s="11" t="e">
        <f>#REF!</f>
        <v>#REF!</v>
      </c>
      <c r="BH68" s="12" t="e">
        <f>#REF!</f>
        <v>#REF!</v>
      </c>
      <c r="BI68" s="12" t="e">
        <f>#REF!</f>
        <v>#REF!</v>
      </c>
      <c r="BJ68" s="12" t="e">
        <f>#REF!</f>
        <v>#REF!</v>
      </c>
      <c r="BK68" s="12" t="e">
        <f>#REF!</f>
        <v>#REF!</v>
      </c>
      <c r="BL68" s="12" t="e">
        <f>#REF!</f>
        <v>#REF!</v>
      </c>
      <c r="BM68" s="12" t="e">
        <f>#REF!</f>
        <v>#REF!</v>
      </c>
      <c r="BN68" s="12" t="e">
        <f>#REF!</f>
        <v>#REF!</v>
      </c>
      <c r="BO68" s="12" t="e">
        <f>#REF!</f>
        <v>#REF!</v>
      </c>
      <c r="BP68" s="12" t="e">
        <f>#REF!</f>
        <v>#REF!</v>
      </c>
      <c r="BQ68" s="12" t="e">
        <f>#REF!</f>
        <v>#REF!</v>
      </c>
      <c r="BR68" s="12" t="e">
        <f>#REF!</f>
        <v>#REF!</v>
      </c>
      <c r="BS68" s="12" t="e">
        <f>#REF!</f>
        <v>#REF!</v>
      </c>
      <c r="BT68" s="12" t="e">
        <f>#REF!</f>
        <v>#REF!</v>
      </c>
      <c r="BU68" s="12" t="e">
        <f>#REF!</f>
        <v>#REF!</v>
      </c>
      <c r="BV68" s="12" t="e">
        <f>#REF!</f>
        <v>#REF!</v>
      </c>
      <c r="BW68" s="12" t="e">
        <f>#REF!</f>
        <v>#REF!</v>
      </c>
      <c r="BX68" s="12" t="e">
        <f>#REF!</f>
        <v>#REF!</v>
      </c>
      <c r="BZ68" s="11" t="e">
        <f>#REF!</f>
        <v>#REF!</v>
      </c>
      <c r="CA68" s="12" t="e">
        <f>#REF!</f>
        <v>#REF!</v>
      </c>
      <c r="CB68" s="12" t="e">
        <f>#REF!</f>
        <v>#REF!</v>
      </c>
      <c r="CC68" s="12" t="e">
        <f>#REF!</f>
        <v>#REF!</v>
      </c>
      <c r="CD68" s="12" t="e">
        <f>#REF!</f>
        <v>#REF!</v>
      </c>
      <c r="CE68" s="12" t="e">
        <f>#REF!</f>
        <v>#REF!</v>
      </c>
      <c r="CF68" s="12" t="e">
        <f>#REF!</f>
        <v>#REF!</v>
      </c>
      <c r="CG68" s="12" t="e">
        <f>#REF!</f>
        <v>#REF!</v>
      </c>
      <c r="CH68" s="12" t="e">
        <f>#REF!</f>
        <v>#REF!</v>
      </c>
      <c r="CI68" s="12" t="e">
        <f>#REF!</f>
        <v>#REF!</v>
      </c>
      <c r="CJ68" s="12" t="e">
        <f>#REF!</f>
        <v>#REF!</v>
      </c>
      <c r="CK68" s="12" t="e">
        <f>#REF!</f>
        <v>#REF!</v>
      </c>
      <c r="CL68" s="12" t="e">
        <f>#REF!</f>
        <v>#REF!</v>
      </c>
      <c r="CM68" s="12" t="e">
        <f>#REF!</f>
        <v>#REF!</v>
      </c>
      <c r="CN68" s="12" t="e">
        <f>#REF!</f>
        <v>#REF!</v>
      </c>
      <c r="CO68" s="12" t="e">
        <f>#REF!</f>
        <v>#REF!</v>
      </c>
      <c r="CP68" s="12" t="e">
        <f>#REF!</f>
        <v>#REF!</v>
      </c>
      <c r="CQ68" s="12" t="e">
        <f>#REF!</f>
        <v>#REF!</v>
      </c>
      <c r="CS68" s="11" t="e">
        <f>#REF!</f>
        <v>#REF!</v>
      </c>
      <c r="CT68" s="12" t="e">
        <f>#REF!</f>
        <v>#REF!</v>
      </c>
      <c r="CU68" s="12" t="e">
        <f>#REF!</f>
        <v>#REF!</v>
      </c>
      <c r="CV68" s="12" t="e">
        <f>#REF!</f>
        <v>#REF!</v>
      </c>
      <c r="CW68" s="12" t="e">
        <f>#REF!</f>
        <v>#REF!</v>
      </c>
      <c r="CX68" s="12" t="e">
        <f>#REF!</f>
        <v>#REF!</v>
      </c>
      <c r="CY68" s="12" t="e">
        <f>#REF!</f>
        <v>#REF!</v>
      </c>
      <c r="CZ68" s="12" t="e">
        <f>#REF!</f>
        <v>#REF!</v>
      </c>
      <c r="DA68" s="12" t="e">
        <f>#REF!</f>
        <v>#REF!</v>
      </c>
      <c r="DB68" s="12" t="e">
        <f>#REF!</f>
        <v>#REF!</v>
      </c>
      <c r="DC68" s="12" t="e">
        <f>#REF!</f>
        <v>#REF!</v>
      </c>
      <c r="DD68" s="12" t="e">
        <f>#REF!</f>
        <v>#REF!</v>
      </c>
      <c r="DE68" s="12" t="e">
        <f>#REF!</f>
        <v>#REF!</v>
      </c>
      <c r="DF68" s="12" t="e">
        <f>#REF!</f>
        <v>#REF!</v>
      </c>
      <c r="DG68" s="12" t="e">
        <f>#REF!</f>
        <v>#REF!</v>
      </c>
      <c r="DH68" s="12" t="e">
        <f>#REF!</f>
        <v>#REF!</v>
      </c>
      <c r="DI68" s="12" t="e">
        <f>#REF!</f>
        <v>#REF!</v>
      </c>
      <c r="DJ68" s="12" t="e">
        <f>#REF!</f>
        <v>#REF!</v>
      </c>
      <c r="DL68" s="11" t="e">
        <f>#REF!</f>
        <v>#REF!</v>
      </c>
      <c r="DM68" s="12" t="e">
        <f>#REF!</f>
        <v>#REF!</v>
      </c>
      <c r="DN68" s="12" t="e">
        <f>#REF!</f>
        <v>#REF!</v>
      </c>
      <c r="DO68" s="12" t="e">
        <f>#REF!</f>
        <v>#REF!</v>
      </c>
      <c r="DP68" s="12" t="e">
        <f>#REF!</f>
        <v>#REF!</v>
      </c>
      <c r="DQ68" s="12" t="e">
        <f>#REF!</f>
        <v>#REF!</v>
      </c>
      <c r="DR68" s="12" t="e">
        <f>#REF!</f>
        <v>#REF!</v>
      </c>
      <c r="DS68" s="12" t="e">
        <f>#REF!</f>
        <v>#REF!</v>
      </c>
      <c r="DT68" s="12" t="e">
        <f>#REF!</f>
        <v>#REF!</v>
      </c>
      <c r="DU68" s="12" t="e">
        <f>#REF!</f>
        <v>#REF!</v>
      </c>
      <c r="DV68" s="12" t="e">
        <f>#REF!</f>
        <v>#REF!</v>
      </c>
      <c r="DW68" s="12" t="e">
        <f>#REF!</f>
        <v>#REF!</v>
      </c>
      <c r="DX68" s="12" t="e">
        <f>#REF!</f>
        <v>#REF!</v>
      </c>
      <c r="DY68" s="12" t="e">
        <f>#REF!</f>
        <v>#REF!</v>
      </c>
      <c r="DZ68" s="12" t="e">
        <f>#REF!</f>
        <v>#REF!</v>
      </c>
      <c r="EA68" s="12" t="e">
        <f>#REF!</f>
        <v>#REF!</v>
      </c>
      <c r="EB68" s="12" t="e">
        <f>#REF!</f>
        <v>#REF!</v>
      </c>
      <c r="EC68" s="12" t="e">
        <f>#REF!</f>
        <v>#REF!</v>
      </c>
      <c r="EE68" s="11" t="e">
        <f>#REF!</f>
        <v>#REF!</v>
      </c>
      <c r="EF68" s="12" t="e">
        <f>#REF!</f>
        <v>#REF!</v>
      </c>
      <c r="EG68" s="12" t="e">
        <f>#REF!</f>
        <v>#REF!</v>
      </c>
      <c r="EH68" s="12" t="e">
        <f>#REF!</f>
        <v>#REF!</v>
      </c>
      <c r="EI68" s="12" t="e">
        <f>#REF!</f>
        <v>#REF!</v>
      </c>
      <c r="EJ68" s="12" t="e">
        <f>#REF!</f>
        <v>#REF!</v>
      </c>
      <c r="EK68" s="12" t="e">
        <f>#REF!</f>
        <v>#REF!</v>
      </c>
      <c r="EL68" s="12" t="e">
        <f>#REF!</f>
        <v>#REF!</v>
      </c>
      <c r="EM68" s="12" t="e">
        <f>#REF!</f>
        <v>#REF!</v>
      </c>
      <c r="EN68" s="12" t="e">
        <f>#REF!</f>
        <v>#REF!</v>
      </c>
      <c r="EO68" s="12" t="e">
        <f>#REF!</f>
        <v>#REF!</v>
      </c>
      <c r="EP68" s="12" t="e">
        <f>#REF!</f>
        <v>#REF!</v>
      </c>
      <c r="EQ68" s="12" t="e">
        <f>#REF!</f>
        <v>#REF!</v>
      </c>
      <c r="ER68" s="12" t="e">
        <f>#REF!</f>
        <v>#REF!</v>
      </c>
      <c r="ES68" s="12" t="e">
        <f>#REF!</f>
        <v>#REF!</v>
      </c>
      <c r="ET68" s="12" t="e">
        <f>#REF!</f>
        <v>#REF!</v>
      </c>
      <c r="EU68" s="12" t="e">
        <f>#REF!</f>
        <v>#REF!</v>
      </c>
      <c r="EV68" s="12" t="e">
        <f>#REF!</f>
        <v>#REF!</v>
      </c>
      <c r="EX68" s="11" t="e">
        <f>#REF!</f>
        <v>#REF!</v>
      </c>
      <c r="EY68" s="12" t="e">
        <f>#REF!</f>
        <v>#REF!</v>
      </c>
      <c r="EZ68" s="12" t="e">
        <f>#REF!</f>
        <v>#REF!</v>
      </c>
      <c r="FA68" s="12" t="e">
        <f>#REF!</f>
        <v>#REF!</v>
      </c>
      <c r="FB68" s="12" t="e">
        <f>#REF!</f>
        <v>#REF!</v>
      </c>
      <c r="FC68" s="12" t="e">
        <f>#REF!</f>
        <v>#REF!</v>
      </c>
      <c r="FD68" s="12" t="e">
        <f>#REF!</f>
        <v>#REF!</v>
      </c>
      <c r="FE68" s="12" t="e">
        <f>#REF!</f>
        <v>#REF!</v>
      </c>
      <c r="FF68" s="12" t="e">
        <f>#REF!</f>
        <v>#REF!</v>
      </c>
      <c r="FG68" s="12" t="e">
        <f>#REF!</f>
        <v>#REF!</v>
      </c>
      <c r="FH68" s="12" t="e">
        <f>#REF!</f>
        <v>#REF!</v>
      </c>
      <c r="FI68" s="12" t="e">
        <f>#REF!</f>
        <v>#REF!</v>
      </c>
      <c r="FJ68" s="12" t="e">
        <f>#REF!</f>
        <v>#REF!</v>
      </c>
      <c r="FK68" s="12" t="e">
        <f>#REF!</f>
        <v>#REF!</v>
      </c>
      <c r="FL68" s="12" t="e">
        <f>#REF!</f>
        <v>#REF!</v>
      </c>
      <c r="FM68" s="12" t="e">
        <f>#REF!</f>
        <v>#REF!</v>
      </c>
      <c r="FN68" s="12" t="e">
        <f>#REF!</f>
        <v>#REF!</v>
      </c>
      <c r="FO68" s="12" t="e">
        <f>#REF!</f>
        <v>#REF!</v>
      </c>
      <c r="FQ68" s="11" t="e">
        <f>#REF!</f>
        <v>#REF!</v>
      </c>
      <c r="FR68" s="12" t="e">
        <f>#REF!</f>
        <v>#REF!</v>
      </c>
      <c r="FS68" s="12" t="e">
        <f>#REF!</f>
        <v>#REF!</v>
      </c>
      <c r="FT68" s="12" t="e">
        <f>#REF!</f>
        <v>#REF!</v>
      </c>
      <c r="FU68" s="12" t="e">
        <f>#REF!</f>
        <v>#REF!</v>
      </c>
      <c r="FV68" s="12" t="e">
        <f>#REF!</f>
        <v>#REF!</v>
      </c>
      <c r="FW68" s="12" t="e">
        <f>#REF!</f>
        <v>#REF!</v>
      </c>
      <c r="FX68" s="12" t="e">
        <f>#REF!</f>
        <v>#REF!</v>
      </c>
      <c r="FY68" s="12" t="e">
        <f>#REF!</f>
        <v>#REF!</v>
      </c>
      <c r="FZ68" s="12" t="e">
        <f>#REF!</f>
        <v>#REF!</v>
      </c>
      <c r="GA68" s="12" t="e">
        <f>#REF!</f>
        <v>#REF!</v>
      </c>
      <c r="GB68" s="12" t="e">
        <f>#REF!</f>
        <v>#REF!</v>
      </c>
      <c r="GC68" s="12" t="e">
        <f>#REF!</f>
        <v>#REF!</v>
      </c>
      <c r="GD68" s="12" t="e">
        <f>#REF!</f>
        <v>#REF!</v>
      </c>
      <c r="GE68" s="12" t="e">
        <f>#REF!</f>
        <v>#REF!</v>
      </c>
      <c r="GF68" s="12" t="e">
        <f>#REF!</f>
        <v>#REF!</v>
      </c>
      <c r="GG68" s="12" t="e">
        <f>#REF!</f>
        <v>#REF!</v>
      </c>
      <c r="GH68" s="12" t="e">
        <f>#REF!</f>
        <v>#REF!</v>
      </c>
      <c r="GJ68" s="11" t="e">
        <f>#REF!</f>
        <v>#REF!</v>
      </c>
      <c r="GK68" s="12" t="e">
        <f>#REF!</f>
        <v>#REF!</v>
      </c>
      <c r="GL68" s="12" t="e">
        <f>#REF!</f>
        <v>#REF!</v>
      </c>
      <c r="GM68" s="12" t="e">
        <f>#REF!</f>
        <v>#REF!</v>
      </c>
      <c r="GN68" s="12" t="e">
        <f>#REF!</f>
        <v>#REF!</v>
      </c>
      <c r="GO68" s="12" t="e">
        <f>#REF!</f>
        <v>#REF!</v>
      </c>
      <c r="GP68" s="12" t="e">
        <f>#REF!</f>
        <v>#REF!</v>
      </c>
      <c r="GQ68" s="12" t="e">
        <f>#REF!</f>
        <v>#REF!</v>
      </c>
      <c r="GR68" s="12" t="e">
        <f>#REF!</f>
        <v>#REF!</v>
      </c>
      <c r="GS68" s="12" t="e">
        <f>#REF!</f>
        <v>#REF!</v>
      </c>
      <c r="GT68" s="12" t="e">
        <f>#REF!</f>
        <v>#REF!</v>
      </c>
      <c r="GU68" s="12" t="e">
        <f>#REF!</f>
        <v>#REF!</v>
      </c>
      <c r="GV68" s="12" t="e">
        <f>#REF!</f>
        <v>#REF!</v>
      </c>
      <c r="GW68" s="12" t="e">
        <f>#REF!</f>
        <v>#REF!</v>
      </c>
      <c r="GX68" s="12" t="e">
        <f>#REF!</f>
        <v>#REF!</v>
      </c>
      <c r="GY68" s="12" t="e">
        <f>#REF!</f>
        <v>#REF!</v>
      </c>
      <c r="GZ68" s="12" t="e">
        <f>#REF!</f>
        <v>#REF!</v>
      </c>
      <c r="HA68" s="12" t="e">
        <f>#REF!</f>
        <v>#REF!</v>
      </c>
      <c r="HC68" s="11" t="e">
        <f>#REF!</f>
        <v>#REF!</v>
      </c>
      <c r="HD68" s="12" t="e">
        <f>#REF!</f>
        <v>#REF!</v>
      </c>
      <c r="HE68" s="12" t="e">
        <f>#REF!</f>
        <v>#REF!</v>
      </c>
      <c r="HF68" s="12" t="e">
        <f>#REF!</f>
        <v>#REF!</v>
      </c>
      <c r="HG68" s="12" t="e">
        <f>#REF!</f>
        <v>#REF!</v>
      </c>
      <c r="HH68" s="12" t="e">
        <f>#REF!</f>
        <v>#REF!</v>
      </c>
      <c r="HI68" s="12" t="e">
        <f>#REF!</f>
        <v>#REF!</v>
      </c>
      <c r="HJ68" s="12" t="e">
        <f>#REF!</f>
        <v>#REF!</v>
      </c>
      <c r="HK68" s="12" t="e">
        <f>#REF!</f>
        <v>#REF!</v>
      </c>
      <c r="HL68" s="12" t="e">
        <f>#REF!</f>
        <v>#REF!</v>
      </c>
      <c r="HM68" s="12" t="e">
        <f>#REF!</f>
        <v>#REF!</v>
      </c>
      <c r="HN68" s="12" t="e">
        <f>#REF!</f>
        <v>#REF!</v>
      </c>
      <c r="HO68" s="12" t="e">
        <f>#REF!</f>
        <v>#REF!</v>
      </c>
      <c r="HP68" s="12" t="e">
        <f>#REF!</f>
        <v>#REF!</v>
      </c>
      <c r="HQ68" s="12" t="e">
        <f>#REF!</f>
        <v>#REF!</v>
      </c>
      <c r="HR68" s="12" t="e">
        <f>#REF!</f>
        <v>#REF!</v>
      </c>
      <c r="HS68" s="12" t="e">
        <f>#REF!</f>
        <v>#REF!</v>
      </c>
      <c r="HT68" s="12" t="e">
        <f>#REF!</f>
        <v>#REF!</v>
      </c>
      <c r="HV68" s="11" t="e">
        <f>#REF!</f>
        <v>#REF!</v>
      </c>
      <c r="HW68" s="12" t="e">
        <f>#REF!</f>
        <v>#REF!</v>
      </c>
      <c r="HX68" s="12" t="e">
        <f>#REF!</f>
        <v>#REF!</v>
      </c>
      <c r="HY68" s="12" t="e">
        <f>#REF!</f>
        <v>#REF!</v>
      </c>
      <c r="HZ68" s="12" t="e">
        <f>#REF!</f>
        <v>#REF!</v>
      </c>
      <c r="IA68" s="12" t="e">
        <f>#REF!</f>
        <v>#REF!</v>
      </c>
      <c r="IB68" s="12" t="e">
        <f>#REF!</f>
        <v>#REF!</v>
      </c>
      <c r="IC68" s="12" t="e">
        <f>#REF!</f>
        <v>#REF!</v>
      </c>
      <c r="ID68" s="12" t="e">
        <f>#REF!</f>
        <v>#REF!</v>
      </c>
      <c r="IE68" s="12" t="e">
        <f>#REF!</f>
        <v>#REF!</v>
      </c>
      <c r="IF68" s="12" t="e">
        <f>#REF!</f>
        <v>#REF!</v>
      </c>
      <c r="IG68" s="12" t="e">
        <f>#REF!</f>
        <v>#REF!</v>
      </c>
      <c r="IH68" s="12" t="e">
        <f>#REF!</f>
        <v>#REF!</v>
      </c>
      <c r="II68" s="12" t="e">
        <f>#REF!</f>
        <v>#REF!</v>
      </c>
      <c r="IJ68" s="12" t="e">
        <f>#REF!</f>
        <v>#REF!</v>
      </c>
      <c r="IK68" s="12" t="e">
        <f>#REF!</f>
        <v>#REF!</v>
      </c>
      <c r="IL68" s="12" t="e">
        <f>#REF!</f>
        <v>#REF!</v>
      </c>
      <c r="IM68" s="12" t="e">
        <f>#REF!</f>
        <v>#REF!</v>
      </c>
      <c r="IO68" s="11" t="e">
        <f>#REF!</f>
        <v>#REF!</v>
      </c>
      <c r="IP68" s="12" t="e">
        <f>#REF!</f>
        <v>#REF!</v>
      </c>
      <c r="IQ68" s="12" t="e">
        <f>#REF!</f>
        <v>#REF!</v>
      </c>
      <c r="IR68" s="12" t="e">
        <f>#REF!</f>
        <v>#REF!</v>
      </c>
      <c r="IS68" s="12" t="e">
        <f>#REF!</f>
        <v>#REF!</v>
      </c>
      <c r="IT68" s="12" t="e">
        <f>#REF!</f>
        <v>#REF!</v>
      </c>
      <c r="IU68" s="12" t="e">
        <f>#REF!</f>
        <v>#REF!</v>
      </c>
      <c r="IV68" s="12" t="e">
        <f>#REF!</f>
        <v>#REF!</v>
      </c>
      <c r="IW68" s="12" t="e">
        <f>#REF!</f>
        <v>#REF!</v>
      </c>
      <c r="IX68" s="12" t="e">
        <f>#REF!</f>
        <v>#REF!</v>
      </c>
      <c r="IY68" s="12" t="e">
        <f>#REF!</f>
        <v>#REF!</v>
      </c>
      <c r="IZ68" s="12" t="e">
        <f>#REF!</f>
        <v>#REF!</v>
      </c>
      <c r="JA68" s="12" t="e">
        <f>#REF!</f>
        <v>#REF!</v>
      </c>
      <c r="JB68" s="12" t="e">
        <f>#REF!</f>
        <v>#REF!</v>
      </c>
      <c r="JC68" s="12" t="e">
        <f>#REF!</f>
        <v>#REF!</v>
      </c>
      <c r="JD68" s="12" t="e">
        <f>#REF!</f>
        <v>#REF!</v>
      </c>
      <c r="JE68" s="12" t="e">
        <f>#REF!</f>
        <v>#REF!</v>
      </c>
      <c r="JF68" s="12" t="e">
        <f>#REF!</f>
        <v>#REF!</v>
      </c>
      <c r="JH68" s="11" t="e">
        <f>#REF!</f>
        <v>#REF!</v>
      </c>
      <c r="JI68" s="12" t="e">
        <f>#REF!</f>
        <v>#REF!</v>
      </c>
      <c r="JJ68" s="12" t="e">
        <f>#REF!</f>
        <v>#REF!</v>
      </c>
      <c r="JK68" s="12" t="e">
        <f>#REF!</f>
        <v>#REF!</v>
      </c>
      <c r="JL68" s="12" t="e">
        <f>#REF!</f>
        <v>#REF!</v>
      </c>
      <c r="JM68" s="12" t="e">
        <f>#REF!</f>
        <v>#REF!</v>
      </c>
      <c r="JN68" s="12" t="e">
        <f>#REF!</f>
        <v>#REF!</v>
      </c>
      <c r="JO68" s="12" t="e">
        <f>#REF!</f>
        <v>#REF!</v>
      </c>
      <c r="JP68" s="12" t="e">
        <f>#REF!</f>
        <v>#REF!</v>
      </c>
      <c r="JQ68" s="12" t="e">
        <f>#REF!</f>
        <v>#REF!</v>
      </c>
      <c r="JR68" s="12" t="e">
        <f>#REF!</f>
        <v>#REF!</v>
      </c>
      <c r="JS68" s="12" t="e">
        <f>#REF!</f>
        <v>#REF!</v>
      </c>
      <c r="JT68" s="12" t="e">
        <f>#REF!</f>
        <v>#REF!</v>
      </c>
      <c r="JU68" s="12" t="e">
        <f>#REF!</f>
        <v>#REF!</v>
      </c>
      <c r="JV68" s="12" t="e">
        <f>#REF!</f>
        <v>#REF!</v>
      </c>
      <c r="JW68" s="12" t="e">
        <f>#REF!</f>
        <v>#REF!</v>
      </c>
      <c r="JX68" s="12" t="e">
        <f>#REF!</f>
        <v>#REF!</v>
      </c>
      <c r="JY68" s="12" t="e">
        <f>#REF!</f>
        <v>#REF!</v>
      </c>
    </row>
    <row r="69" spans="2:285" x14ac:dyDescent="0.25">
      <c r="B69" s="11" t="e">
        <f>#REF!</f>
        <v>#REF!</v>
      </c>
      <c r="C69" s="12" t="e">
        <f>#REF!</f>
        <v>#REF!</v>
      </c>
      <c r="D69" s="12" t="e">
        <f>#REF!</f>
        <v>#REF!</v>
      </c>
      <c r="E69" s="12" t="e">
        <f>#REF!</f>
        <v>#REF!</v>
      </c>
      <c r="F69" s="12" t="e">
        <f>#REF!</f>
        <v>#REF!</v>
      </c>
      <c r="G69" s="12" t="e">
        <f>#REF!</f>
        <v>#REF!</v>
      </c>
      <c r="H69" s="12" t="e">
        <f>#REF!</f>
        <v>#REF!</v>
      </c>
      <c r="I69" s="12" t="e">
        <f>#REF!</f>
        <v>#REF!</v>
      </c>
      <c r="J69" s="12" t="e">
        <f>#REF!</f>
        <v>#REF!</v>
      </c>
      <c r="K69" s="12" t="e">
        <f>#REF!</f>
        <v>#REF!</v>
      </c>
      <c r="L69" s="12" t="e">
        <f>#REF!</f>
        <v>#REF!</v>
      </c>
      <c r="M69" s="12" t="e">
        <f>#REF!</f>
        <v>#REF!</v>
      </c>
      <c r="N69" s="12" t="e">
        <f>#REF!</f>
        <v>#REF!</v>
      </c>
      <c r="O69" s="12" t="e">
        <f>#REF!</f>
        <v>#REF!</v>
      </c>
      <c r="P69" s="12" t="e">
        <f>#REF!</f>
        <v>#REF!</v>
      </c>
      <c r="Q69" s="12" t="e">
        <f>#REF!</f>
        <v>#REF!</v>
      </c>
      <c r="R69" s="12" t="e">
        <f>#REF!</f>
        <v>#REF!</v>
      </c>
      <c r="S69" s="12" t="e">
        <f>#REF!</f>
        <v>#REF!</v>
      </c>
      <c r="U69" s="11" t="e">
        <f>#REF!</f>
        <v>#REF!</v>
      </c>
      <c r="V69" s="12" t="e">
        <f>#REF!</f>
        <v>#REF!</v>
      </c>
      <c r="W69" s="12" t="e">
        <f>#REF!</f>
        <v>#REF!</v>
      </c>
      <c r="X69" s="12" t="e">
        <f>#REF!</f>
        <v>#REF!</v>
      </c>
      <c r="Y69" s="12" t="e">
        <f>#REF!</f>
        <v>#REF!</v>
      </c>
      <c r="Z69" s="12" t="e">
        <f>#REF!</f>
        <v>#REF!</v>
      </c>
      <c r="AA69" s="12" t="e">
        <f>#REF!</f>
        <v>#REF!</v>
      </c>
      <c r="AB69" s="12" t="e">
        <f>#REF!</f>
        <v>#REF!</v>
      </c>
      <c r="AC69" s="12" t="e">
        <f>#REF!</f>
        <v>#REF!</v>
      </c>
      <c r="AD69" s="12" t="e">
        <f>#REF!</f>
        <v>#REF!</v>
      </c>
      <c r="AE69" s="12" t="e">
        <f>#REF!</f>
        <v>#REF!</v>
      </c>
      <c r="AF69" s="12" t="e">
        <f>#REF!</f>
        <v>#REF!</v>
      </c>
      <c r="AG69" s="12" t="e">
        <f>#REF!</f>
        <v>#REF!</v>
      </c>
      <c r="AH69" s="12" t="e">
        <f>#REF!</f>
        <v>#REF!</v>
      </c>
      <c r="AI69" s="12" t="e">
        <f>#REF!</f>
        <v>#REF!</v>
      </c>
      <c r="AJ69" s="12" t="e">
        <f>#REF!</f>
        <v>#REF!</v>
      </c>
      <c r="AK69" s="12" t="e">
        <f>#REF!</f>
        <v>#REF!</v>
      </c>
      <c r="AL69" s="12" t="e">
        <f>#REF!</f>
        <v>#REF!</v>
      </c>
      <c r="AN69" s="11" t="e">
        <f>#REF!</f>
        <v>#REF!</v>
      </c>
      <c r="AO69" s="12" t="e">
        <f>#REF!</f>
        <v>#REF!</v>
      </c>
      <c r="AP69" s="12" t="e">
        <f>#REF!</f>
        <v>#REF!</v>
      </c>
      <c r="AQ69" s="12" t="e">
        <f>#REF!</f>
        <v>#REF!</v>
      </c>
      <c r="AR69" s="12" t="e">
        <f>#REF!</f>
        <v>#REF!</v>
      </c>
      <c r="AS69" s="12" t="e">
        <f>#REF!</f>
        <v>#REF!</v>
      </c>
      <c r="AT69" s="12" t="e">
        <f>#REF!</f>
        <v>#REF!</v>
      </c>
      <c r="AU69" s="12" t="e">
        <f>#REF!</f>
        <v>#REF!</v>
      </c>
      <c r="AV69" s="12" t="e">
        <f>#REF!</f>
        <v>#REF!</v>
      </c>
      <c r="AW69" s="12" t="e">
        <f>#REF!</f>
        <v>#REF!</v>
      </c>
      <c r="AX69" s="12" t="e">
        <f>#REF!</f>
        <v>#REF!</v>
      </c>
      <c r="AY69" s="12" t="e">
        <f>#REF!</f>
        <v>#REF!</v>
      </c>
      <c r="AZ69" s="12" t="e">
        <f>#REF!</f>
        <v>#REF!</v>
      </c>
      <c r="BA69" s="12" t="e">
        <f>#REF!</f>
        <v>#REF!</v>
      </c>
      <c r="BB69" s="12" t="e">
        <f>#REF!</f>
        <v>#REF!</v>
      </c>
      <c r="BC69" s="12" t="e">
        <f>#REF!</f>
        <v>#REF!</v>
      </c>
      <c r="BD69" s="12" t="e">
        <f>#REF!</f>
        <v>#REF!</v>
      </c>
      <c r="BE69" s="12" t="e">
        <f>#REF!</f>
        <v>#REF!</v>
      </c>
      <c r="BG69" s="11" t="e">
        <f>#REF!</f>
        <v>#REF!</v>
      </c>
      <c r="BH69" s="12" t="e">
        <f>#REF!</f>
        <v>#REF!</v>
      </c>
      <c r="BI69" s="12" t="e">
        <f>#REF!</f>
        <v>#REF!</v>
      </c>
      <c r="BJ69" s="12" t="e">
        <f>#REF!</f>
        <v>#REF!</v>
      </c>
      <c r="BK69" s="12" t="e">
        <f>#REF!</f>
        <v>#REF!</v>
      </c>
      <c r="BL69" s="12" t="e">
        <f>#REF!</f>
        <v>#REF!</v>
      </c>
      <c r="BM69" s="12" t="e">
        <f>#REF!</f>
        <v>#REF!</v>
      </c>
      <c r="BN69" s="12" t="e">
        <f>#REF!</f>
        <v>#REF!</v>
      </c>
      <c r="BO69" s="12" t="e">
        <f>#REF!</f>
        <v>#REF!</v>
      </c>
      <c r="BP69" s="12" t="e">
        <f>#REF!</f>
        <v>#REF!</v>
      </c>
      <c r="BQ69" s="12" t="e">
        <f>#REF!</f>
        <v>#REF!</v>
      </c>
      <c r="BR69" s="12" t="e">
        <f>#REF!</f>
        <v>#REF!</v>
      </c>
      <c r="BS69" s="12" t="e">
        <f>#REF!</f>
        <v>#REF!</v>
      </c>
      <c r="BT69" s="12" t="e">
        <f>#REF!</f>
        <v>#REF!</v>
      </c>
      <c r="BU69" s="12" t="e">
        <f>#REF!</f>
        <v>#REF!</v>
      </c>
      <c r="BV69" s="12" t="e">
        <f>#REF!</f>
        <v>#REF!</v>
      </c>
      <c r="BW69" s="12" t="e">
        <f>#REF!</f>
        <v>#REF!</v>
      </c>
      <c r="BX69" s="12" t="e">
        <f>#REF!</f>
        <v>#REF!</v>
      </c>
      <c r="BZ69" s="11" t="e">
        <f>#REF!</f>
        <v>#REF!</v>
      </c>
      <c r="CA69" s="12" t="e">
        <f>#REF!</f>
        <v>#REF!</v>
      </c>
      <c r="CB69" s="12" t="e">
        <f>#REF!</f>
        <v>#REF!</v>
      </c>
      <c r="CC69" s="12" t="e">
        <f>#REF!</f>
        <v>#REF!</v>
      </c>
      <c r="CD69" s="12" t="e">
        <f>#REF!</f>
        <v>#REF!</v>
      </c>
      <c r="CE69" s="12" t="e">
        <f>#REF!</f>
        <v>#REF!</v>
      </c>
      <c r="CF69" s="12" t="e">
        <f>#REF!</f>
        <v>#REF!</v>
      </c>
      <c r="CG69" s="12" t="e">
        <f>#REF!</f>
        <v>#REF!</v>
      </c>
      <c r="CH69" s="12" t="e">
        <f>#REF!</f>
        <v>#REF!</v>
      </c>
      <c r="CI69" s="12" t="e">
        <f>#REF!</f>
        <v>#REF!</v>
      </c>
      <c r="CJ69" s="12" t="e">
        <f>#REF!</f>
        <v>#REF!</v>
      </c>
      <c r="CK69" s="12" t="e">
        <f>#REF!</f>
        <v>#REF!</v>
      </c>
      <c r="CL69" s="12" t="e">
        <f>#REF!</f>
        <v>#REF!</v>
      </c>
      <c r="CM69" s="12" t="e">
        <f>#REF!</f>
        <v>#REF!</v>
      </c>
      <c r="CN69" s="12" t="e">
        <f>#REF!</f>
        <v>#REF!</v>
      </c>
      <c r="CO69" s="12" t="e">
        <f>#REF!</f>
        <v>#REF!</v>
      </c>
      <c r="CP69" s="12" t="e">
        <f>#REF!</f>
        <v>#REF!</v>
      </c>
      <c r="CQ69" s="12" t="e">
        <f>#REF!</f>
        <v>#REF!</v>
      </c>
      <c r="CS69" s="11" t="e">
        <f>#REF!</f>
        <v>#REF!</v>
      </c>
      <c r="CT69" s="12" t="e">
        <f>#REF!</f>
        <v>#REF!</v>
      </c>
      <c r="CU69" s="12" t="e">
        <f>#REF!</f>
        <v>#REF!</v>
      </c>
      <c r="CV69" s="12" t="e">
        <f>#REF!</f>
        <v>#REF!</v>
      </c>
      <c r="CW69" s="12" t="e">
        <f>#REF!</f>
        <v>#REF!</v>
      </c>
      <c r="CX69" s="12" t="e">
        <f>#REF!</f>
        <v>#REF!</v>
      </c>
      <c r="CY69" s="12" t="e">
        <f>#REF!</f>
        <v>#REF!</v>
      </c>
      <c r="CZ69" s="12" t="e">
        <f>#REF!</f>
        <v>#REF!</v>
      </c>
      <c r="DA69" s="12" t="e">
        <f>#REF!</f>
        <v>#REF!</v>
      </c>
      <c r="DB69" s="12" t="e">
        <f>#REF!</f>
        <v>#REF!</v>
      </c>
      <c r="DC69" s="12" t="e">
        <f>#REF!</f>
        <v>#REF!</v>
      </c>
      <c r="DD69" s="12" t="e">
        <f>#REF!</f>
        <v>#REF!</v>
      </c>
      <c r="DE69" s="12" t="e">
        <f>#REF!</f>
        <v>#REF!</v>
      </c>
      <c r="DF69" s="12" t="e">
        <f>#REF!</f>
        <v>#REF!</v>
      </c>
      <c r="DG69" s="12" t="e">
        <f>#REF!</f>
        <v>#REF!</v>
      </c>
      <c r="DH69" s="12" t="e">
        <f>#REF!</f>
        <v>#REF!</v>
      </c>
      <c r="DI69" s="12" t="e">
        <f>#REF!</f>
        <v>#REF!</v>
      </c>
      <c r="DJ69" s="12" t="e">
        <f>#REF!</f>
        <v>#REF!</v>
      </c>
      <c r="DL69" s="11" t="e">
        <f>#REF!</f>
        <v>#REF!</v>
      </c>
      <c r="DM69" s="12" t="e">
        <f>#REF!</f>
        <v>#REF!</v>
      </c>
      <c r="DN69" s="12" t="e">
        <f>#REF!</f>
        <v>#REF!</v>
      </c>
      <c r="DO69" s="12" t="e">
        <f>#REF!</f>
        <v>#REF!</v>
      </c>
      <c r="DP69" s="12" t="e">
        <f>#REF!</f>
        <v>#REF!</v>
      </c>
      <c r="DQ69" s="12" t="e">
        <f>#REF!</f>
        <v>#REF!</v>
      </c>
      <c r="DR69" s="12" t="e">
        <f>#REF!</f>
        <v>#REF!</v>
      </c>
      <c r="DS69" s="12" t="e">
        <f>#REF!</f>
        <v>#REF!</v>
      </c>
      <c r="DT69" s="12" t="e">
        <f>#REF!</f>
        <v>#REF!</v>
      </c>
      <c r="DU69" s="12" t="e">
        <f>#REF!</f>
        <v>#REF!</v>
      </c>
      <c r="DV69" s="12" t="e">
        <f>#REF!</f>
        <v>#REF!</v>
      </c>
      <c r="DW69" s="12" t="e">
        <f>#REF!</f>
        <v>#REF!</v>
      </c>
      <c r="DX69" s="12" t="e">
        <f>#REF!</f>
        <v>#REF!</v>
      </c>
      <c r="DY69" s="12" t="e">
        <f>#REF!</f>
        <v>#REF!</v>
      </c>
      <c r="DZ69" s="12" t="e">
        <f>#REF!</f>
        <v>#REF!</v>
      </c>
      <c r="EA69" s="12" t="e">
        <f>#REF!</f>
        <v>#REF!</v>
      </c>
      <c r="EB69" s="12" t="e">
        <f>#REF!</f>
        <v>#REF!</v>
      </c>
      <c r="EC69" s="12" t="e">
        <f>#REF!</f>
        <v>#REF!</v>
      </c>
      <c r="EE69" s="11" t="e">
        <f>#REF!</f>
        <v>#REF!</v>
      </c>
      <c r="EF69" s="12" t="e">
        <f>#REF!</f>
        <v>#REF!</v>
      </c>
      <c r="EG69" s="12" t="e">
        <f>#REF!</f>
        <v>#REF!</v>
      </c>
      <c r="EH69" s="12" t="e">
        <f>#REF!</f>
        <v>#REF!</v>
      </c>
      <c r="EI69" s="12" t="e">
        <f>#REF!</f>
        <v>#REF!</v>
      </c>
      <c r="EJ69" s="12" t="e">
        <f>#REF!</f>
        <v>#REF!</v>
      </c>
      <c r="EK69" s="12" t="e">
        <f>#REF!</f>
        <v>#REF!</v>
      </c>
      <c r="EL69" s="12" t="e">
        <f>#REF!</f>
        <v>#REF!</v>
      </c>
      <c r="EM69" s="12" t="e">
        <f>#REF!</f>
        <v>#REF!</v>
      </c>
      <c r="EN69" s="12" t="e">
        <f>#REF!</f>
        <v>#REF!</v>
      </c>
      <c r="EO69" s="12" t="e">
        <f>#REF!</f>
        <v>#REF!</v>
      </c>
      <c r="EP69" s="12" t="e">
        <f>#REF!</f>
        <v>#REF!</v>
      </c>
      <c r="EQ69" s="12" t="e">
        <f>#REF!</f>
        <v>#REF!</v>
      </c>
      <c r="ER69" s="12" t="e">
        <f>#REF!</f>
        <v>#REF!</v>
      </c>
      <c r="ES69" s="12" t="e">
        <f>#REF!</f>
        <v>#REF!</v>
      </c>
      <c r="ET69" s="12" t="e">
        <f>#REF!</f>
        <v>#REF!</v>
      </c>
      <c r="EU69" s="12" t="e">
        <f>#REF!</f>
        <v>#REF!</v>
      </c>
      <c r="EV69" s="12" t="e">
        <f>#REF!</f>
        <v>#REF!</v>
      </c>
      <c r="EX69" s="11" t="e">
        <f>#REF!</f>
        <v>#REF!</v>
      </c>
      <c r="EY69" s="12" t="e">
        <f>#REF!</f>
        <v>#REF!</v>
      </c>
      <c r="EZ69" s="12" t="e">
        <f>#REF!</f>
        <v>#REF!</v>
      </c>
      <c r="FA69" s="12" t="e">
        <f>#REF!</f>
        <v>#REF!</v>
      </c>
      <c r="FB69" s="12" t="e">
        <f>#REF!</f>
        <v>#REF!</v>
      </c>
      <c r="FC69" s="12" t="e">
        <f>#REF!</f>
        <v>#REF!</v>
      </c>
      <c r="FD69" s="12" t="e">
        <f>#REF!</f>
        <v>#REF!</v>
      </c>
      <c r="FE69" s="12" t="e">
        <f>#REF!</f>
        <v>#REF!</v>
      </c>
      <c r="FF69" s="12" t="e">
        <f>#REF!</f>
        <v>#REF!</v>
      </c>
      <c r="FG69" s="12" t="e">
        <f>#REF!</f>
        <v>#REF!</v>
      </c>
      <c r="FH69" s="12" t="e">
        <f>#REF!</f>
        <v>#REF!</v>
      </c>
      <c r="FI69" s="12" t="e">
        <f>#REF!</f>
        <v>#REF!</v>
      </c>
      <c r="FJ69" s="12" t="e">
        <f>#REF!</f>
        <v>#REF!</v>
      </c>
      <c r="FK69" s="12" t="e">
        <f>#REF!</f>
        <v>#REF!</v>
      </c>
      <c r="FL69" s="12" t="e">
        <f>#REF!</f>
        <v>#REF!</v>
      </c>
      <c r="FM69" s="12" t="e">
        <f>#REF!</f>
        <v>#REF!</v>
      </c>
      <c r="FN69" s="12" t="e">
        <f>#REF!</f>
        <v>#REF!</v>
      </c>
      <c r="FO69" s="12" t="e">
        <f>#REF!</f>
        <v>#REF!</v>
      </c>
      <c r="FQ69" s="11" t="e">
        <f>#REF!</f>
        <v>#REF!</v>
      </c>
      <c r="FR69" s="12" t="e">
        <f>#REF!</f>
        <v>#REF!</v>
      </c>
      <c r="FS69" s="12" t="e">
        <f>#REF!</f>
        <v>#REF!</v>
      </c>
      <c r="FT69" s="12" t="e">
        <f>#REF!</f>
        <v>#REF!</v>
      </c>
      <c r="FU69" s="12" t="e">
        <f>#REF!</f>
        <v>#REF!</v>
      </c>
      <c r="FV69" s="12" t="e">
        <f>#REF!</f>
        <v>#REF!</v>
      </c>
      <c r="FW69" s="12" t="e">
        <f>#REF!</f>
        <v>#REF!</v>
      </c>
      <c r="FX69" s="12" t="e">
        <f>#REF!</f>
        <v>#REF!</v>
      </c>
      <c r="FY69" s="12" t="e">
        <f>#REF!</f>
        <v>#REF!</v>
      </c>
      <c r="FZ69" s="12" t="e">
        <f>#REF!</f>
        <v>#REF!</v>
      </c>
      <c r="GA69" s="12" t="e">
        <f>#REF!</f>
        <v>#REF!</v>
      </c>
      <c r="GB69" s="12" t="e">
        <f>#REF!</f>
        <v>#REF!</v>
      </c>
      <c r="GC69" s="12" t="e">
        <f>#REF!</f>
        <v>#REF!</v>
      </c>
      <c r="GD69" s="12" t="e">
        <f>#REF!</f>
        <v>#REF!</v>
      </c>
      <c r="GE69" s="12" t="e">
        <f>#REF!</f>
        <v>#REF!</v>
      </c>
      <c r="GF69" s="12" t="e">
        <f>#REF!</f>
        <v>#REF!</v>
      </c>
      <c r="GG69" s="12" t="e">
        <f>#REF!</f>
        <v>#REF!</v>
      </c>
      <c r="GH69" s="12" t="e">
        <f>#REF!</f>
        <v>#REF!</v>
      </c>
      <c r="GJ69" s="11" t="e">
        <f>#REF!</f>
        <v>#REF!</v>
      </c>
      <c r="GK69" s="12" t="e">
        <f>#REF!</f>
        <v>#REF!</v>
      </c>
      <c r="GL69" s="12" t="e">
        <f>#REF!</f>
        <v>#REF!</v>
      </c>
      <c r="GM69" s="12" t="e">
        <f>#REF!</f>
        <v>#REF!</v>
      </c>
      <c r="GN69" s="12" t="e">
        <f>#REF!</f>
        <v>#REF!</v>
      </c>
      <c r="GO69" s="12" t="e">
        <f>#REF!</f>
        <v>#REF!</v>
      </c>
      <c r="GP69" s="12" t="e">
        <f>#REF!</f>
        <v>#REF!</v>
      </c>
      <c r="GQ69" s="12" t="e">
        <f>#REF!</f>
        <v>#REF!</v>
      </c>
      <c r="GR69" s="12" t="e">
        <f>#REF!</f>
        <v>#REF!</v>
      </c>
      <c r="GS69" s="12" t="e">
        <f>#REF!</f>
        <v>#REF!</v>
      </c>
      <c r="GT69" s="12" t="e">
        <f>#REF!</f>
        <v>#REF!</v>
      </c>
      <c r="GU69" s="12" t="e">
        <f>#REF!</f>
        <v>#REF!</v>
      </c>
      <c r="GV69" s="12" t="e">
        <f>#REF!</f>
        <v>#REF!</v>
      </c>
      <c r="GW69" s="12" t="e">
        <f>#REF!</f>
        <v>#REF!</v>
      </c>
      <c r="GX69" s="12" t="e">
        <f>#REF!</f>
        <v>#REF!</v>
      </c>
      <c r="GY69" s="12" t="e">
        <f>#REF!</f>
        <v>#REF!</v>
      </c>
      <c r="GZ69" s="12" t="e">
        <f>#REF!</f>
        <v>#REF!</v>
      </c>
      <c r="HA69" s="12" t="e">
        <f>#REF!</f>
        <v>#REF!</v>
      </c>
      <c r="HC69" s="11" t="e">
        <f>#REF!</f>
        <v>#REF!</v>
      </c>
      <c r="HD69" s="12" t="e">
        <f>#REF!</f>
        <v>#REF!</v>
      </c>
      <c r="HE69" s="12" t="e">
        <f>#REF!</f>
        <v>#REF!</v>
      </c>
      <c r="HF69" s="12" t="e">
        <f>#REF!</f>
        <v>#REF!</v>
      </c>
      <c r="HG69" s="12" t="e">
        <f>#REF!</f>
        <v>#REF!</v>
      </c>
      <c r="HH69" s="12" t="e">
        <f>#REF!</f>
        <v>#REF!</v>
      </c>
      <c r="HI69" s="12" t="e">
        <f>#REF!</f>
        <v>#REF!</v>
      </c>
      <c r="HJ69" s="12" t="e">
        <f>#REF!</f>
        <v>#REF!</v>
      </c>
      <c r="HK69" s="12" t="e">
        <f>#REF!</f>
        <v>#REF!</v>
      </c>
      <c r="HL69" s="12" t="e">
        <f>#REF!</f>
        <v>#REF!</v>
      </c>
      <c r="HM69" s="12" t="e">
        <f>#REF!</f>
        <v>#REF!</v>
      </c>
      <c r="HN69" s="12" t="e">
        <f>#REF!</f>
        <v>#REF!</v>
      </c>
      <c r="HO69" s="12" t="e">
        <f>#REF!</f>
        <v>#REF!</v>
      </c>
      <c r="HP69" s="12" t="e">
        <f>#REF!</f>
        <v>#REF!</v>
      </c>
      <c r="HQ69" s="12" t="e">
        <f>#REF!</f>
        <v>#REF!</v>
      </c>
      <c r="HR69" s="12" t="e">
        <f>#REF!</f>
        <v>#REF!</v>
      </c>
      <c r="HS69" s="12" t="e">
        <f>#REF!</f>
        <v>#REF!</v>
      </c>
      <c r="HT69" s="12" t="e">
        <f>#REF!</f>
        <v>#REF!</v>
      </c>
      <c r="HV69" s="11" t="e">
        <f>#REF!</f>
        <v>#REF!</v>
      </c>
      <c r="HW69" s="12" t="e">
        <f>#REF!</f>
        <v>#REF!</v>
      </c>
      <c r="HX69" s="12" t="e">
        <f>#REF!</f>
        <v>#REF!</v>
      </c>
      <c r="HY69" s="12" t="e">
        <f>#REF!</f>
        <v>#REF!</v>
      </c>
      <c r="HZ69" s="12" t="e">
        <f>#REF!</f>
        <v>#REF!</v>
      </c>
      <c r="IA69" s="12" t="e">
        <f>#REF!</f>
        <v>#REF!</v>
      </c>
      <c r="IB69" s="12" t="e">
        <f>#REF!</f>
        <v>#REF!</v>
      </c>
      <c r="IC69" s="12" t="e">
        <f>#REF!</f>
        <v>#REF!</v>
      </c>
      <c r="ID69" s="12" t="e">
        <f>#REF!</f>
        <v>#REF!</v>
      </c>
      <c r="IE69" s="12" t="e">
        <f>#REF!</f>
        <v>#REF!</v>
      </c>
      <c r="IF69" s="12" t="e">
        <f>#REF!</f>
        <v>#REF!</v>
      </c>
      <c r="IG69" s="12" t="e">
        <f>#REF!</f>
        <v>#REF!</v>
      </c>
      <c r="IH69" s="12" t="e">
        <f>#REF!</f>
        <v>#REF!</v>
      </c>
      <c r="II69" s="12" t="e">
        <f>#REF!</f>
        <v>#REF!</v>
      </c>
      <c r="IJ69" s="12" t="e">
        <f>#REF!</f>
        <v>#REF!</v>
      </c>
      <c r="IK69" s="12" t="e">
        <f>#REF!</f>
        <v>#REF!</v>
      </c>
      <c r="IL69" s="12" t="e">
        <f>#REF!</f>
        <v>#REF!</v>
      </c>
      <c r="IM69" s="12" t="e">
        <f>#REF!</f>
        <v>#REF!</v>
      </c>
      <c r="IO69" s="11" t="e">
        <f>#REF!</f>
        <v>#REF!</v>
      </c>
      <c r="IP69" s="12" t="e">
        <f>#REF!</f>
        <v>#REF!</v>
      </c>
      <c r="IQ69" s="12" t="e">
        <f>#REF!</f>
        <v>#REF!</v>
      </c>
      <c r="IR69" s="12" t="e">
        <f>#REF!</f>
        <v>#REF!</v>
      </c>
      <c r="IS69" s="12" t="e">
        <f>#REF!</f>
        <v>#REF!</v>
      </c>
      <c r="IT69" s="12" t="e">
        <f>#REF!</f>
        <v>#REF!</v>
      </c>
      <c r="IU69" s="12" t="e">
        <f>#REF!</f>
        <v>#REF!</v>
      </c>
      <c r="IV69" s="12" t="e">
        <f>#REF!</f>
        <v>#REF!</v>
      </c>
      <c r="IW69" s="12" t="e">
        <f>#REF!</f>
        <v>#REF!</v>
      </c>
      <c r="IX69" s="12" t="e">
        <f>#REF!</f>
        <v>#REF!</v>
      </c>
      <c r="IY69" s="12" t="e">
        <f>#REF!</f>
        <v>#REF!</v>
      </c>
      <c r="IZ69" s="12" t="e">
        <f>#REF!</f>
        <v>#REF!</v>
      </c>
      <c r="JA69" s="12" t="e">
        <f>#REF!</f>
        <v>#REF!</v>
      </c>
      <c r="JB69" s="12" t="e">
        <f>#REF!</f>
        <v>#REF!</v>
      </c>
      <c r="JC69" s="12" t="e">
        <f>#REF!</f>
        <v>#REF!</v>
      </c>
      <c r="JD69" s="12" t="e">
        <f>#REF!</f>
        <v>#REF!</v>
      </c>
      <c r="JE69" s="12" t="e">
        <f>#REF!</f>
        <v>#REF!</v>
      </c>
      <c r="JF69" s="12" t="e">
        <f>#REF!</f>
        <v>#REF!</v>
      </c>
      <c r="JH69" s="11" t="e">
        <f>#REF!</f>
        <v>#REF!</v>
      </c>
      <c r="JI69" s="12" t="e">
        <f>#REF!</f>
        <v>#REF!</v>
      </c>
      <c r="JJ69" s="12" t="e">
        <f>#REF!</f>
        <v>#REF!</v>
      </c>
      <c r="JK69" s="12" t="e">
        <f>#REF!</f>
        <v>#REF!</v>
      </c>
      <c r="JL69" s="12" t="e">
        <f>#REF!</f>
        <v>#REF!</v>
      </c>
      <c r="JM69" s="12" t="e">
        <f>#REF!</f>
        <v>#REF!</v>
      </c>
      <c r="JN69" s="12" t="e">
        <f>#REF!</f>
        <v>#REF!</v>
      </c>
      <c r="JO69" s="12" t="e">
        <f>#REF!</f>
        <v>#REF!</v>
      </c>
      <c r="JP69" s="12" t="e">
        <f>#REF!</f>
        <v>#REF!</v>
      </c>
      <c r="JQ69" s="12" t="e">
        <f>#REF!</f>
        <v>#REF!</v>
      </c>
      <c r="JR69" s="12" t="e">
        <f>#REF!</f>
        <v>#REF!</v>
      </c>
      <c r="JS69" s="12" t="e">
        <f>#REF!</f>
        <v>#REF!</v>
      </c>
      <c r="JT69" s="12" t="e">
        <f>#REF!</f>
        <v>#REF!</v>
      </c>
      <c r="JU69" s="12" t="e">
        <f>#REF!</f>
        <v>#REF!</v>
      </c>
      <c r="JV69" s="12" t="e">
        <f>#REF!</f>
        <v>#REF!</v>
      </c>
      <c r="JW69" s="12" t="e">
        <f>#REF!</f>
        <v>#REF!</v>
      </c>
      <c r="JX69" s="12" t="e">
        <f>#REF!</f>
        <v>#REF!</v>
      </c>
      <c r="JY69" s="12" t="e">
        <f>#REF!</f>
        <v>#REF!</v>
      </c>
    </row>
    <row r="70" spans="2:285" x14ac:dyDescent="0.25">
      <c r="B70" s="11" t="e">
        <f>#REF!</f>
        <v>#REF!</v>
      </c>
      <c r="C70" s="12" t="e">
        <f>#REF!</f>
        <v>#REF!</v>
      </c>
      <c r="D70" s="12" t="e">
        <f>#REF!</f>
        <v>#REF!</v>
      </c>
      <c r="E70" s="12" t="e">
        <f>#REF!</f>
        <v>#REF!</v>
      </c>
      <c r="F70" s="12" t="e">
        <f>#REF!</f>
        <v>#REF!</v>
      </c>
      <c r="G70" s="12" t="e">
        <f>#REF!</f>
        <v>#REF!</v>
      </c>
      <c r="H70" s="12" t="e">
        <f>#REF!</f>
        <v>#REF!</v>
      </c>
      <c r="I70" s="12" t="e">
        <f>#REF!</f>
        <v>#REF!</v>
      </c>
      <c r="J70" s="12" t="e">
        <f>#REF!</f>
        <v>#REF!</v>
      </c>
      <c r="K70" s="12" t="e">
        <f>#REF!</f>
        <v>#REF!</v>
      </c>
      <c r="L70" s="12" t="e">
        <f>#REF!</f>
        <v>#REF!</v>
      </c>
      <c r="M70" s="12" t="e">
        <f>#REF!</f>
        <v>#REF!</v>
      </c>
      <c r="N70" s="12" t="e">
        <f>#REF!</f>
        <v>#REF!</v>
      </c>
      <c r="O70" s="12" t="e">
        <f>#REF!</f>
        <v>#REF!</v>
      </c>
      <c r="P70" s="12" t="e">
        <f>#REF!</f>
        <v>#REF!</v>
      </c>
      <c r="Q70" s="12" t="e">
        <f>#REF!</f>
        <v>#REF!</v>
      </c>
      <c r="R70" s="12" t="e">
        <f>#REF!</f>
        <v>#REF!</v>
      </c>
      <c r="S70" s="12" t="e">
        <f>#REF!</f>
        <v>#REF!</v>
      </c>
      <c r="U70" s="11" t="e">
        <f>#REF!</f>
        <v>#REF!</v>
      </c>
      <c r="V70" s="12" t="e">
        <f>#REF!</f>
        <v>#REF!</v>
      </c>
      <c r="W70" s="12" t="e">
        <f>#REF!</f>
        <v>#REF!</v>
      </c>
      <c r="X70" s="12" t="e">
        <f>#REF!</f>
        <v>#REF!</v>
      </c>
      <c r="Y70" s="12" t="e">
        <f>#REF!</f>
        <v>#REF!</v>
      </c>
      <c r="Z70" s="12" t="e">
        <f>#REF!</f>
        <v>#REF!</v>
      </c>
      <c r="AA70" s="12" t="e">
        <f>#REF!</f>
        <v>#REF!</v>
      </c>
      <c r="AB70" s="12" t="e">
        <f>#REF!</f>
        <v>#REF!</v>
      </c>
      <c r="AC70" s="12" t="e">
        <f>#REF!</f>
        <v>#REF!</v>
      </c>
      <c r="AD70" s="12" t="e">
        <f>#REF!</f>
        <v>#REF!</v>
      </c>
      <c r="AE70" s="12" t="e">
        <f>#REF!</f>
        <v>#REF!</v>
      </c>
      <c r="AF70" s="12" t="e">
        <f>#REF!</f>
        <v>#REF!</v>
      </c>
      <c r="AG70" s="12" t="e">
        <f>#REF!</f>
        <v>#REF!</v>
      </c>
      <c r="AH70" s="12" t="e">
        <f>#REF!</f>
        <v>#REF!</v>
      </c>
      <c r="AI70" s="12" t="e">
        <f>#REF!</f>
        <v>#REF!</v>
      </c>
      <c r="AJ70" s="12" t="e">
        <f>#REF!</f>
        <v>#REF!</v>
      </c>
      <c r="AK70" s="12" t="e">
        <f>#REF!</f>
        <v>#REF!</v>
      </c>
      <c r="AL70" s="12" t="e">
        <f>#REF!</f>
        <v>#REF!</v>
      </c>
      <c r="AN70" s="11" t="e">
        <f>#REF!</f>
        <v>#REF!</v>
      </c>
      <c r="AO70" s="12" t="e">
        <f>#REF!</f>
        <v>#REF!</v>
      </c>
      <c r="AP70" s="12" t="e">
        <f>#REF!</f>
        <v>#REF!</v>
      </c>
      <c r="AQ70" s="12" t="e">
        <f>#REF!</f>
        <v>#REF!</v>
      </c>
      <c r="AR70" s="12" t="e">
        <f>#REF!</f>
        <v>#REF!</v>
      </c>
      <c r="AS70" s="12" t="e">
        <f>#REF!</f>
        <v>#REF!</v>
      </c>
      <c r="AT70" s="12" t="e">
        <f>#REF!</f>
        <v>#REF!</v>
      </c>
      <c r="AU70" s="12" t="e">
        <f>#REF!</f>
        <v>#REF!</v>
      </c>
      <c r="AV70" s="12" t="e">
        <f>#REF!</f>
        <v>#REF!</v>
      </c>
      <c r="AW70" s="12" t="e">
        <f>#REF!</f>
        <v>#REF!</v>
      </c>
      <c r="AX70" s="12" t="e">
        <f>#REF!</f>
        <v>#REF!</v>
      </c>
      <c r="AY70" s="12" t="e">
        <f>#REF!</f>
        <v>#REF!</v>
      </c>
      <c r="AZ70" s="12" t="e">
        <f>#REF!</f>
        <v>#REF!</v>
      </c>
      <c r="BA70" s="12" t="e">
        <f>#REF!</f>
        <v>#REF!</v>
      </c>
      <c r="BB70" s="12" t="e">
        <f>#REF!</f>
        <v>#REF!</v>
      </c>
      <c r="BC70" s="12" t="e">
        <f>#REF!</f>
        <v>#REF!</v>
      </c>
      <c r="BD70" s="12" t="e">
        <f>#REF!</f>
        <v>#REF!</v>
      </c>
      <c r="BE70" s="12" t="e">
        <f>#REF!</f>
        <v>#REF!</v>
      </c>
      <c r="BG70" s="11" t="e">
        <f>#REF!</f>
        <v>#REF!</v>
      </c>
      <c r="BH70" s="12" t="e">
        <f>#REF!</f>
        <v>#REF!</v>
      </c>
      <c r="BI70" s="12" t="e">
        <f>#REF!</f>
        <v>#REF!</v>
      </c>
      <c r="BJ70" s="12" t="e">
        <f>#REF!</f>
        <v>#REF!</v>
      </c>
      <c r="BK70" s="12" t="e">
        <f>#REF!</f>
        <v>#REF!</v>
      </c>
      <c r="BL70" s="12" t="e">
        <f>#REF!</f>
        <v>#REF!</v>
      </c>
      <c r="BM70" s="12" t="e">
        <f>#REF!</f>
        <v>#REF!</v>
      </c>
      <c r="BN70" s="12" t="e">
        <f>#REF!</f>
        <v>#REF!</v>
      </c>
      <c r="BO70" s="12" t="e">
        <f>#REF!</f>
        <v>#REF!</v>
      </c>
      <c r="BP70" s="12" t="e">
        <f>#REF!</f>
        <v>#REF!</v>
      </c>
      <c r="BQ70" s="12" t="e">
        <f>#REF!</f>
        <v>#REF!</v>
      </c>
      <c r="BR70" s="12" t="e">
        <f>#REF!</f>
        <v>#REF!</v>
      </c>
      <c r="BS70" s="12" t="e">
        <f>#REF!</f>
        <v>#REF!</v>
      </c>
      <c r="BT70" s="12" t="e">
        <f>#REF!</f>
        <v>#REF!</v>
      </c>
      <c r="BU70" s="12" t="e">
        <f>#REF!</f>
        <v>#REF!</v>
      </c>
      <c r="BV70" s="12" t="e">
        <f>#REF!</f>
        <v>#REF!</v>
      </c>
      <c r="BW70" s="12" t="e">
        <f>#REF!</f>
        <v>#REF!</v>
      </c>
      <c r="BX70" s="12" t="e">
        <f>#REF!</f>
        <v>#REF!</v>
      </c>
      <c r="BZ70" s="11" t="e">
        <f>#REF!</f>
        <v>#REF!</v>
      </c>
      <c r="CA70" s="12" t="e">
        <f>#REF!</f>
        <v>#REF!</v>
      </c>
      <c r="CB70" s="12" t="e">
        <f>#REF!</f>
        <v>#REF!</v>
      </c>
      <c r="CC70" s="12" t="e">
        <f>#REF!</f>
        <v>#REF!</v>
      </c>
      <c r="CD70" s="12" t="e">
        <f>#REF!</f>
        <v>#REF!</v>
      </c>
      <c r="CE70" s="12" t="e">
        <f>#REF!</f>
        <v>#REF!</v>
      </c>
      <c r="CF70" s="12" t="e">
        <f>#REF!</f>
        <v>#REF!</v>
      </c>
      <c r="CG70" s="12" t="e">
        <f>#REF!</f>
        <v>#REF!</v>
      </c>
      <c r="CH70" s="12" t="e">
        <f>#REF!</f>
        <v>#REF!</v>
      </c>
      <c r="CI70" s="12" t="e">
        <f>#REF!</f>
        <v>#REF!</v>
      </c>
      <c r="CJ70" s="12" t="e">
        <f>#REF!</f>
        <v>#REF!</v>
      </c>
      <c r="CK70" s="12" t="e">
        <f>#REF!</f>
        <v>#REF!</v>
      </c>
      <c r="CL70" s="12" t="e">
        <f>#REF!</f>
        <v>#REF!</v>
      </c>
      <c r="CM70" s="12" t="e">
        <f>#REF!</f>
        <v>#REF!</v>
      </c>
      <c r="CN70" s="12" t="e">
        <f>#REF!</f>
        <v>#REF!</v>
      </c>
      <c r="CO70" s="12" t="e">
        <f>#REF!</f>
        <v>#REF!</v>
      </c>
      <c r="CP70" s="12" t="e">
        <f>#REF!</f>
        <v>#REF!</v>
      </c>
      <c r="CQ70" s="12" t="e">
        <f>#REF!</f>
        <v>#REF!</v>
      </c>
      <c r="CS70" s="11" t="e">
        <f>#REF!</f>
        <v>#REF!</v>
      </c>
      <c r="CT70" s="12" t="e">
        <f>#REF!</f>
        <v>#REF!</v>
      </c>
      <c r="CU70" s="12" t="e">
        <f>#REF!</f>
        <v>#REF!</v>
      </c>
      <c r="CV70" s="12" t="e">
        <f>#REF!</f>
        <v>#REF!</v>
      </c>
      <c r="CW70" s="12" t="e">
        <f>#REF!</f>
        <v>#REF!</v>
      </c>
      <c r="CX70" s="12" t="e">
        <f>#REF!</f>
        <v>#REF!</v>
      </c>
      <c r="CY70" s="12" t="e">
        <f>#REF!</f>
        <v>#REF!</v>
      </c>
      <c r="CZ70" s="12" t="e">
        <f>#REF!</f>
        <v>#REF!</v>
      </c>
      <c r="DA70" s="12" t="e">
        <f>#REF!</f>
        <v>#REF!</v>
      </c>
      <c r="DB70" s="12" t="e">
        <f>#REF!</f>
        <v>#REF!</v>
      </c>
      <c r="DC70" s="12" t="e">
        <f>#REF!</f>
        <v>#REF!</v>
      </c>
      <c r="DD70" s="12" t="e">
        <f>#REF!</f>
        <v>#REF!</v>
      </c>
      <c r="DE70" s="12" t="e">
        <f>#REF!</f>
        <v>#REF!</v>
      </c>
      <c r="DF70" s="12" t="e">
        <f>#REF!</f>
        <v>#REF!</v>
      </c>
      <c r="DG70" s="12" t="e">
        <f>#REF!</f>
        <v>#REF!</v>
      </c>
      <c r="DH70" s="12" t="e">
        <f>#REF!</f>
        <v>#REF!</v>
      </c>
      <c r="DI70" s="12" t="e">
        <f>#REF!</f>
        <v>#REF!</v>
      </c>
      <c r="DJ70" s="12" t="e">
        <f>#REF!</f>
        <v>#REF!</v>
      </c>
      <c r="DL70" s="11" t="e">
        <f>#REF!</f>
        <v>#REF!</v>
      </c>
      <c r="DM70" s="12" t="e">
        <f>#REF!</f>
        <v>#REF!</v>
      </c>
      <c r="DN70" s="12" t="e">
        <f>#REF!</f>
        <v>#REF!</v>
      </c>
      <c r="DO70" s="12" t="e">
        <f>#REF!</f>
        <v>#REF!</v>
      </c>
      <c r="DP70" s="12" t="e">
        <f>#REF!</f>
        <v>#REF!</v>
      </c>
      <c r="DQ70" s="12" t="e">
        <f>#REF!</f>
        <v>#REF!</v>
      </c>
      <c r="DR70" s="12" t="e">
        <f>#REF!</f>
        <v>#REF!</v>
      </c>
      <c r="DS70" s="12" t="e">
        <f>#REF!</f>
        <v>#REF!</v>
      </c>
      <c r="DT70" s="12" t="e">
        <f>#REF!</f>
        <v>#REF!</v>
      </c>
      <c r="DU70" s="12" t="e">
        <f>#REF!</f>
        <v>#REF!</v>
      </c>
      <c r="DV70" s="12" t="e">
        <f>#REF!</f>
        <v>#REF!</v>
      </c>
      <c r="DW70" s="12" t="e">
        <f>#REF!</f>
        <v>#REF!</v>
      </c>
      <c r="DX70" s="12" t="e">
        <f>#REF!</f>
        <v>#REF!</v>
      </c>
      <c r="DY70" s="12" t="e">
        <f>#REF!</f>
        <v>#REF!</v>
      </c>
      <c r="DZ70" s="12" t="e">
        <f>#REF!</f>
        <v>#REF!</v>
      </c>
      <c r="EA70" s="12" t="e">
        <f>#REF!</f>
        <v>#REF!</v>
      </c>
      <c r="EB70" s="12" t="e">
        <f>#REF!</f>
        <v>#REF!</v>
      </c>
      <c r="EC70" s="12" t="e">
        <f>#REF!</f>
        <v>#REF!</v>
      </c>
      <c r="EE70" s="11" t="e">
        <f>#REF!</f>
        <v>#REF!</v>
      </c>
      <c r="EF70" s="12" t="e">
        <f>#REF!</f>
        <v>#REF!</v>
      </c>
      <c r="EG70" s="12" t="e">
        <f>#REF!</f>
        <v>#REF!</v>
      </c>
      <c r="EH70" s="12" t="e">
        <f>#REF!</f>
        <v>#REF!</v>
      </c>
      <c r="EI70" s="12" t="e">
        <f>#REF!</f>
        <v>#REF!</v>
      </c>
      <c r="EJ70" s="12" t="e">
        <f>#REF!</f>
        <v>#REF!</v>
      </c>
      <c r="EK70" s="12" t="e">
        <f>#REF!</f>
        <v>#REF!</v>
      </c>
      <c r="EL70" s="12" t="e">
        <f>#REF!</f>
        <v>#REF!</v>
      </c>
      <c r="EM70" s="12" t="e">
        <f>#REF!</f>
        <v>#REF!</v>
      </c>
      <c r="EN70" s="12" t="e">
        <f>#REF!</f>
        <v>#REF!</v>
      </c>
      <c r="EO70" s="12" t="e">
        <f>#REF!</f>
        <v>#REF!</v>
      </c>
      <c r="EP70" s="12" t="e">
        <f>#REF!</f>
        <v>#REF!</v>
      </c>
      <c r="EQ70" s="12" t="e">
        <f>#REF!</f>
        <v>#REF!</v>
      </c>
      <c r="ER70" s="12" t="e">
        <f>#REF!</f>
        <v>#REF!</v>
      </c>
      <c r="ES70" s="12" t="e">
        <f>#REF!</f>
        <v>#REF!</v>
      </c>
      <c r="ET70" s="12" t="e">
        <f>#REF!</f>
        <v>#REF!</v>
      </c>
      <c r="EU70" s="12" t="e">
        <f>#REF!</f>
        <v>#REF!</v>
      </c>
      <c r="EV70" s="12" t="e">
        <f>#REF!</f>
        <v>#REF!</v>
      </c>
      <c r="EX70" s="11" t="e">
        <f>#REF!</f>
        <v>#REF!</v>
      </c>
      <c r="EY70" s="12" t="e">
        <f>#REF!</f>
        <v>#REF!</v>
      </c>
      <c r="EZ70" s="12" t="e">
        <f>#REF!</f>
        <v>#REF!</v>
      </c>
      <c r="FA70" s="12" t="e">
        <f>#REF!</f>
        <v>#REF!</v>
      </c>
      <c r="FB70" s="12" t="e">
        <f>#REF!</f>
        <v>#REF!</v>
      </c>
      <c r="FC70" s="12" t="e">
        <f>#REF!</f>
        <v>#REF!</v>
      </c>
      <c r="FD70" s="12" t="e">
        <f>#REF!</f>
        <v>#REF!</v>
      </c>
      <c r="FE70" s="12" t="e">
        <f>#REF!</f>
        <v>#REF!</v>
      </c>
      <c r="FF70" s="12" t="e">
        <f>#REF!</f>
        <v>#REF!</v>
      </c>
      <c r="FG70" s="12" t="e">
        <f>#REF!</f>
        <v>#REF!</v>
      </c>
      <c r="FH70" s="12" t="e">
        <f>#REF!</f>
        <v>#REF!</v>
      </c>
      <c r="FI70" s="12" t="e">
        <f>#REF!</f>
        <v>#REF!</v>
      </c>
      <c r="FJ70" s="12" t="e">
        <f>#REF!</f>
        <v>#REF!</v>
      </c>
      <c r="FK70" s="12" t="e">
        <f>#REF!</f>
        <v>#REF!</v>
      </c>
      <c r="FL70" s="12" t="e">
        <f>#REF!</f>
        <v>#REF!</v>
      </c>
      <c r="FM70" s="12" t="e">
        <f>#REF!</f>
        <v>#REF!</v>
      </c>
      <c r="FN70" s="12" t="e">
        <f>#REF!</f>
        <v>#REF!</v>
      </c>
      <c r="FO70" s="12" t="e">
        <f>#REF!</f>
        <v>#REF!</v>
      </c>
      <c r="FQ70" s="11" t="e">
        <f>#REF!</f>
        <v>#REF!</v>
      </c>
      <c r="FR70" s="12" t="e">
        <f>#REF!</f>
        <v>#REF!</v>
      </c>
      <c r="FS70" s="12" t="e">
        <f>#REF!</f>
        <v>#REF!</v>
      </c>
      <c r="FT70" s="12" t="e">
        <f>#REF!</f>
        <v>#REF!</v>
      </c>
      <c r="FU70" s="12" t="e">
        <f>#REF!</f>
        <v>#REF!</v>
      </c>
      <c r="FV70" s="12" t="e">
        <f>#REF!</f>
        <v>#REF!</v>
      </c>
      <c r="FW70" s="12" t="e">
        <f>#REF!</f>
        <v>#REF!</v>
      </c>
      <c r="FX70" s="12" t="e">
        <f>#REF!</f>
        <v>#REF!</v>
      </c>
      <c r="FY70" s="12" t="e">
        <f>#REF!</f>
        <v>#REF!</v>
      </c>
      <c r="FZ70" s="12" t="e">
        <f>#REF!</f>
        <v>#REF!</v>
      </c>
      <c r="GA70" s="12" t="e">
        <f>#REF!</f>
        <v>#REF!</v>
      </c>
      <c r="GB70" s="12" t="e">
        <f>#REF!</f>
        <v>#REF!</v>
      </c>
      <c r="GC70" s="12" t="e">
        <f>#REF!</f>
        <v>#REF!</v>
      </c>
      <c r="GD70" s="12" t="e">
        <f>#REF!</f>
        <v>#REF!</v>
      </c>
      <c r="GE70" s="12" t="e">
        <f>#REF!</f>
        <v>#REF!</v>
      </c>
      <c r="GF70" s="12" t="e">
        <f>#REF!</f>
        <v>#REF!</v>
      </c>
      <c r="GG70" s="12" t="e">
        <f>#REF!</f>
        <v>#REF!</v>
      </c>
      <c r="GH70" s="12" t="e">
        <f>#REF!</f>
        <v>#REF!</v>
      </c>
      <c r="GJ70" s="11" t="e">
        <f>#REF!</f>
        <v>#REF!</v>
      </c>
      <c r="GK70" s="12" t="e">
        <f>#REF!</f>
        <v>#REF!</v>
      </c>
      <c r="GL70" s="12" t="e">
        <f>#REF!</f>
        <v>#REF!</v>
      </c>
      <c r="GM70" s="12" t="e">
        <f>#REF!</f>
        <v>#REF!</v>
      </c>
      <c r="GN70" s="12" t="e">
        <f>#REF!</f>
        <v>#REF!</v>
      </c>
      <c r="GO70" s="12" t="e">
        <f>#REF!</f>
        <v>#REF!</v>
      </c>
      <c r="GP70" s="12" t="e">
        <f>#REF!</f>
        <v>#REF!</v>
      </c>
      <c r="GQ70" s="12" t="e">
        <f>#REF!</f>
        <v>#REF!</v>
      </c>
      <c r="GR70" s="12" t="e">
        <f>#REF!</f>
        <v>#REF!</v>
      </c>
      <c r="GS70" s="12" t="e">
        <f>#REF!</f>
        <v>#REF!</v>
      </c>
      <c r="GT70" s="12" t="e">
        <f>#REF!</f>
        <v>#REF!</v>
      </c>
      <c r="GU70" s="12" t="e">
        <f>#REF!</f>
        <v>#REF!</v>
      </c>
      <c r="GV70" s="12" t="e">
        <f>#REF!</f>
        <v>#REF!</v>
      </c>
      <c r="GW70" s="12" t="e">
        <f>#REF!</f>
        <v>#REF!</v>
      </c>
      <c r="GX70" s="12" t="e">
        <f>#REF!</f>
        <v>#REF!</v>
      </c>
      <c r="GY70" s="12" t="e">
        <f>#REF!</f>
        <v>#REF!</v>
      </c>
      <c r="GZ70" s="12" t="e">
        <f>#REF!</f>
        <v>#REF!</v>
      </c>
      <c r="HA70" s="12" t="e">
        <f>#REF!</f>
        <v>#REF!</v>
      </c>
      <c r="HC70" s="11" t="e">
        <f>#REF!</f>
        <v>#REF!</v>
      </c>
      <c r="HD70" s="12" t="e">
        <f>#REF!</f>
        <v>#REF!</v>
      </c>
      <c r="HE70" s="12" t="e">
        <f>#REF!</f>
        <v>#REF!</v>
      </c>
      <c r="HF70" s="12" t="e">
        <f>#REF!</f>
        <v>#REF!</v>
      </c>
      <c r="HG70" s="12" t="e">
        <f>#REF!</f>
        <v>#REF!</v>
      </c>
      <c r="HH70" s="12" t="e">
        <f>#REF!</f>
        <v>#REF!</v>
      </c>
      <c r="HI70" s="12" t="e">
        <f>#REF!</f>
        <v>#REF!</v>
      </c>
      <c r="HJ70" s="12" t="e">
        <f>#REF!</f>
        <v>#REF!</v>
      </c>
      <c r="HK70" s="12" t="e">
        <f>#REF!</f>
        <v>#REF!</v>
      </c>
      <c r="HL70" s="12" t="e">
        <f>#REF!</f>
        <v>#REF!</v>
      </c>
      <c r="HM70" s="12" t="e">
        <f>#REF!</f>
        <v>#REF!</v>
      </c>
      <c r="HN70" s="12" t="e">
        <f>#REF!</f>
        <v>#REF!</v>
      </c>
      <c r="HO70" s="12" t="e">
        <f>#REF!</f>
        <v>#REF!</v>
      </c>
      <c r="HP70" s="12" t="e">
        <f>#REF!</f>
        <v>#REF!</v>
      </c>
      <c r="HQ70" s="12" t="e">
        <f>#REF!</f>
        <v>#REF!</v>
      </c>
      <c r="HR70" s="12" t="e">
        <f>#REF!</f>
        <v>#REF!</v>
      </c>
      <c r="HS70" s="12" t="e">
        <f>#REF!</f>
        <v>#REF!</v>
      </c>
      <c r="HT70" s="12" t="e">
        <f>#REF!</f>
        <v>#REF!</v>
      </c>
      <c r="HV70" s="11" t="e">
        <f>#REF!</f>
        <v>#REF!</v>
      </c>
      <c r="HW70" s="12" t="e">
        <f>#REF!</f>
        <v>#REF!</v>
      </c>
      <c r="HX70" s="12" t="e">
        <f>#REF!</f>
        <v>#REF!</v>
      </c>
      <c r="HY70" s="12" t="e">
        <f>#REF!</f>
        <v>#REF!</v>
      </c>
      <c r="HZ70" s="12" t="e">
        <f>#REF!</f>
        <v>#REF!</v>
      </c>
      <c r="IA70" s="12" t="e">
        <f>#REF!</f>
        <v>#REF!</v>
      </c>
      <c r="IB70" s="12" t="e">
        <f>#REF!</f>
        <v>#REF!</v>
      </c>
      <c r="IC70" s="12" t="e">
        <f>#REF!</f>
        <v>#REF!</v>
      </c>
      <c r="ID70" s="12" t="e">
        <f>#REF!</f>
        <v>#REF!</v>
      </c>
      <c r="IE70" s="12" t="e">
        <f>#REF!</f>
        <v>#REF!</v>
      </c>
      <c r="IF70" s="12" t="e">
        <f>#REF!</f>
        <v>#REF!</v>
      </c>
      <c r="IG70" s="12" t="e">
        <f>#REF!</f>
        <v>#REF!</v>
      </c>
      <c r="IH70" s="12" t="e">
        <f>#REF!</f>
        <v>#REF!</v>
      </c>
      <c r="II70" s="12" t="e">
        <f>#REF!</f>
        <v>#REF!</v>
      </c>
      <c r="IJ70" s="12" t="e">
        <f>#REF!</f>
        <v>#REF!</v>
      </c>
      <c r="IK70" s="12" t="e">
        <f>#REF!</f>
        <v>#REF!</v>
      </c>
      <c r="IL70" s="12" t="e">
        <f>#REF!</f>
        <v>#REF!</v>
      </c>
      <c r="IM70" s="12" t="e">
        <f>#REF!</f>
        <v>#REF!</v>
      </c>
      <c r="IO70" s="11" t="e">
        <f>#REF!</f>
        <v>#REF!</v>
      </c>
      <c r="IP70" s="12" t="e">
        <f>#REF!</f>
        <v>#REF!</v>
      </c>
      <c r="IQ70" s="12" t="e">
        <f>#REF!</f>
        <v>#REF!</v>
      </c>
      <c r="IR70" s="12" t="e">
        <f>#REF!</f>
        <v>#REF!</v>
      </c>
      <c r="IS70" s="12" t="e">
        <f>#REF!</f>
        <v>#REF!</v>
      </c>
      <c r="IT70" s="12" t="e">
        <f>#REF!</f>
        <v>#REF!</v>
      </c>
      <c r="IU70" s="12" t="e">
        <f>#REF!</f>
        <v>#REF!</v>
      </c>
      <c r="IV70" s="12" t="e">
        <f>#REF!</f>
        <v>#REF!</v>
      </c>
      <c r="IW70" s="12" t="e">
        <f>#REF!</f>
        <v>#REF!</v>
      </c>
      <c r="IX70" s="12" t="e">
        <f>#REF!</f>
        <v>#REF!</v>
      </c>
      <c r="IY70" s="12" t="e">
        <f>#REF!</f>
        <v>#REF!</v>
      </c>
      <c r="IZ70" s="12" t="e">
        <f>#REF!</f>
        <v>#REF!</v>
      </c>
      <c r="JA70" s="12" t="e">
        <f>#REF!</f>
        <v>#REF!</v>
      </c>
      <c r="JB70" s="12" t="e">
        <f>#REF!</f>
        <v>#REF!</v>
      </c>
      <c r="JC70" s="12" t="e">
        <f>#REF!</f>
        <v>#REF!</v>
      </c>
      <c r="JD70" s="12" t="e">
        <f>#REF!</f>
        <v>#REF!</v>
      </c>
      <c r="JE70" s="12" t="e">
        <f>#REF!</f>
        <v>#REF!</v>
      </c>
      <c r="JF70" s="12" t="e">
        <f>#REF!</f>
        <v>#REF!</v>
      </c>
      <c r="JH70" s="11" t="e">
        <f>#REF!</f>
        <v>#REF!</v>
      </c>
      <c r="JI70" s="12" t="e">
        <f>#REF!</f>
        <v>#REF!</v>
      </c>
      <c r="JJ70" s="12" t="e">
        <f>#REF!</f>
        <v>#REF!</v>
      </c>
      <c r="JK70" s="12" t="e">
        <f>#REF!</f>
        <v>#REF!</v>
      </c>
      <c r="JL70" s="12" t="e">
        <f>#REF!</f>
        <v>#REF!</v>
      </c>
      <c r="JM70" s="12" t="e">
        <f>#REF!</f>
        <v>#REF!</v>
      </c>
      <c r="JN70" s="12" t="e">
        <f>#REF!</f>
        <v>#REF!</v>
      </c>
      <c r="JO70" s="12" t="e">
        <f>#REF!</f>
        <v>#REF!</v>
      </c>
      <c r="JP70" s="12" t="e">
        <f>#REF!</f>
        <v>#REF!</v>
      </c>
      <c r="JQ70" s="12" t="e">
        <f>#REF!</f>
        <v>#REF!</v>
      </c>
      <c r="JR70" s="12" t="e">
        <f>#REF!</f>
        <v>#REF!</v>
      </c>
      <c r="JS70" s="12" t="e">
        <f>#REF!</f>
        <v>#REF!</v>
      </c>
      <c r="JT70" s="12" t="e">
        <f>#REF!</f>
        <v>#REF!</v>
      </c>
      <c r="JU70" s="12" t="e">
        <f>#REF!</f>
        <v>#REF!</v>
      </c>
      <c r="JV70" s="12" t="e">
        <f>#REF!</f>
        <v>#REF!</v>
      </c>
      <c r="JW70" s="12" t="e">
        <f>#REF!</f>
        <v>#REF!</v>
      </c>
      <c r="JX70" s="12" t="e">
        <f>#REF!</f>
        <v>#REF!</v>
      </c>
      <c r="JY70" s="12" t="e">
        <f>#REF!</f>
        <v>#REF!</v>
      </c>
    </row>
    <row r="71" spans="2:285" x14ac:dyDescent="0.25">
      <c r="B71" s="11" t="e">
        <f>#REF!</f>
        <v>#REF!</v>
      </c>
      <c r="C71" s="12" t="e">
        <f>#REF!</f>
        <v>#REF!</v>
      </c>
      <c r="D71" s="12" t="e">
        <f>#REF!</f>
        <v>#REF!</v>
      </c>
      <c r="E71" s="12" t="e">
        <f>#REF!</f>
        <v>#REF!</v>
      </c>
      <c r="F71" s="12" t="e">
        <f>#REF!</f>
        <v>#REF!</v>
      </c>
      <c r="G71" s="12" t="e">
        <f>#REF!</f>
        <v>#REF!</v>
      </c>
      <c r="H71" s="12" t="e">
        <f>#REF!</f>
        <v>#REF!</v>
      </c>
      <c r="I71" s="12" t="e">
        <f>#REF!</f>
        <v>#REF!</v>
      </c>
      <c r="J71" s="12" t="e">
        <f>#REF!</f>
        <v>#REF!</v>
      </c>
      <c r="K71" s="12" t="e">
        <f>#REF!</f>
        <v>#REF!</v>
      </c>
      <c r="L71" s="12" t="e">
        <f>#REF!</f>
        <v>#REF!</v>
      </c>
      <c r="M71" s="12" t="e">
        <f>#REF!</f>
        <v>#REF!</v>
      </c>
      <c r="N71" s="12" t="e">
        <f>#REF!</f>
        <v>#REF!</v>
      </c>
      <c r="O71" s="12" t="e">
        <f>#REF!</f>
        <v>#REF!</v>
      </c>
      <c r="P71" s="12" t="e">
        <f>#REF!</f>
        <v>#REF!</v>
      </c>
      <c r="Q71" s="12" t="e">
        <f>#REF!</f>
        <v>#REF!</v>
      </c>
      <c r="R71" s="12" t="e">
        <f>#REF!</f>
        <v>#REF!</v>
      </c>
      <c r="S71" s="12" t="e">
        <f>#REF!</f>
        <v>#REF!</v>
      </c>
      <c r="U71" s="11" t="e">
        <f>#REF!</f>
        <v>#REF!</v>
      </c>
      <c r="V71" s="12" t="e">
        <f>#REF!</f>
        <v>#REF!</v>
      </c>
      <c r="W71" s="12" t="e">
        <f>#REF!</f>
        <v>#REF!</v>
      </c>
      <c r="X71" s="12" t="e">
        <f>#REF!</f>
        <v>#REF!</v>
      </c>
      <c r="Y71" s="12" t="e">
        <f>#REF!</f>
        <v>#REF!</v>
      </c>
      <c r="Z71" s="12" t="e">
        <f>#REF!</f>
        <v>#REF!</v>
      </c>
      <c r="AA71" s="12" t="e">
        <f>#REF!</f>
        <v>#REF!</v>
      </c>
      <c r="AB71" s="12" t="e">
        <f>#REF!</f>
        <v>#REF!</v>
      </c>
      <c r="AC71" s="12" t="e">
        <f>#REF!</f>
        <v>#REF!</v>
      </c>
      <c r="AD71" s="12" t="e">
        <f>#REF!</f>
        <v>#REF!</v>
      </c>
      <c r="AE71" s="12" t="e">
        <f>#REF!</f>
        <v>#REF!</v>
      </c>
      <c r="AF71" s="12" t="e">
        <f>#REF!</f>
        <v>#REF!</v>
      </c>
      <c r="AG71" s="12" t="e">
        <f>#REF!</f>
        <v>#REF!</v>
      </c>
      <c r="AH71" s="12" t="e">
        <f>#REF!</f>
        <v>#REF!</v>
      </c>
      <c r="AI71" s="12" t="e">
        <f>#REF!</f>
        <v>#REF!</v>
      </c>
      <c r="AJ71" s="12" t="e">
        <f>#REF!</f>
        <v>#REF!</v>
      </c>
      <c r="AK71" s="12" t="e">
        <f>#REF!</f>
        <v>#REF!</v>
      </c>
      <c r="AL71" s="12" t="e">
        <f>#REF!</f>
        <v>#REF!</v>
      </c>
      <c r="AN71" s="11" t="e">
        <f>#REF!</f>
        <v>#REF!</v>
      </c>
      <c r="AO71" s="12" t="e">
        <f>#REF!</f>
        <v>#REF!</v>
      </c>
      <c r="AP71" s="12" t="e">
        <f>#REF!</f>
        <v>#REF!</v>
      </c>
      <c r="AQ71" s="12" t="e">
        <f>#REF!</f>
        <v>#REF!</v>
      </c>
      <c r="AR71" s="12" t="e">
        <f>#REF!</f>
        <v>#REF!</v>
      </c>
      <c r="AS71" s="12" t="e">
        <f>#REF!</f>
        <v>#REF!</v>
      </c>
      <c r="AT71" s="12" t="e">
        <f>#REF!</f>
        <v>#REF!</v>
      </c>
      <c r="AU71" s="12" t="e">
        <f>#REF!</f>
        <v>#REF!</v>
      </c>
      <c r="AV71" s="12" t="e">
        <f>#REF!</f>
        <v>#REF!</v>
      </c>
      <c r="AW71" s="12" t="e">
        <f>#REF!</f>
        <v>#REF!</v>
      </c>
      <c r="AX71" s="12" t="e">
        <f>#REF!</f>
        <v>#REF!</v>
      </c>
      <c r="AY71" s="12" t="e">
        <f>#REF!</f>
        <v>#REF!</v>
      </c>
      <c r="AZ71" s="12" t="e">
        <f>#REF!</f>
        <v>#REF!</v>
      </c>
      <c r="BA71" s="12" t="e">
        <f>#REF!</f>
        <v>#REF!</v>
      </c>
      <c r="BB71" s="12" t="e">
        <f>#REF!</f>
        <v>#REF!</v>
      </c>
      <c r="BC71" s="12" t="e">
        <f>#REF!</f>
        <v>#REF!</v>
      </c>
      <c r="BD71" s="12" t="e">
        <f>#REF!</f>
        <v>#REF!</v>
      </c>
      <c r="BE71" s="12" t="e">
        <f>#REF!</f>
        <v>#REF!</v>
      </c>
      <c r="BG71" s="11" t="e">
        <f>#REF!</f>
        <v>#REF!</v>
      </c>
      <c r="BH71" s="12" t="e">
        <f>#REF!</f>
        <v>#REF!</v>
      </c>
      <c r="BI71" s="12" t="e">
        <f>#REF!</f>
        <v>#REF!</v>
      </c>
      <c r="BJ71" s="12" t="e">
        <f>#REF!</f>
        <v>#REF!</v>
      </c>
      <c r="BK71" s="12" t="e">
        <f>#REF!</f>
        <v>#REF!</v>
      </c>
      <c r="BL71" s="12" t="e">
        <f>#REF!</f>
        <v>#REF!</v>
      </c>
      <c r="BM71" s="12" t="e">
        <f>#REF!</f>
        <v>#REF!</v>
      </c>
      <c r="BN71" s="12" t="e">
        <f>#REF!</f>
        <v>#REF!</v>
      </c>
      <c r="BO71" s="12" t="e">
        <f>#REF!</f>
        <v>#REF!</v>
      </c>
      <c r="BP71" s="12" t="e">
        <f>#REF!</f>
        <v>#REF!</v>
      </c>
      <c r="BQ71" s="12" t="e">
        <f>#REF!</f>
        <v>#REF!</v>
      </c>
      <c r="BR71" s="12" t="e">
        <f>#REF!</f>
        <v>#REF!</v>
      </c>
      <c r="BS71" s="12" t="e">
        <f>#REF!</f>
        <v>#REF!</v>
      </c>
      <c r="BT71" s="12" t="e">
        <f>#REF!</f>
        <v>#REF!</v>
      </c>
      <c r="BU71" s="12" t="e">
        <f>#REF!</f>
        <v>#REF!</v>
      </c>
      <c r="BV71" s="12" t="e">
        <f>#REF!</f>
        <v>#REF!</v>
      </c>
      <c r="BW71" s="12" t="e">
        <f>#REF!</f>
        <v>#REF!</v>
      </c>
      <c r="BX71" s="12" t="e">
        <f>#REF!</f>
        <v>#REF!</v>
      </c>
      <c r="BZ71" s="11" t="e">
        <f>#REF!</f>
        <v>#REF!</v>
      </c>
      <c r="CA71" s="12" t="e">
        <f>#REF!</f>
        <v>#REF!</v>
      </c>
      <c r="CB71" s="12" t="e">
        <f>#REF!</f>
        <v>#REF!</v>
      </c>
      <c r="CC71" s="12" t="e">
        <f>#REF!</f>
        <v>#REF!</v>
      </c>
      <c r="CD71" s="12" t="e">
        <f>#REF!</f>
        <v>#REF!</v>
      </c>
      <c r="CE71" s="12" t="e">
        <f>#REF!</f>
        <v>#REF!</v>
      </c>
      <c r="CF71" s="12" t="e">
        <f>#REF!</f>
        <v>#REF!</v>
      </c>
      <c r="CG71" s="12" t="e">
        <f>#REF!</f>
        <v>#REF!</v>
      </c>
      <c r="CH71" s="12" t="e">
        <f>#REF!</f>
        <v>#REF!</v>
      </c>
      <c r="CI71" s="12" t="e">
        <f>#REF!</f>
        <v>#REF!</v>
      </c>
      <c r="CJ71" s="12" t="e">
        <f>#REF!</f>
        <v>#REF!</v>
      </c>
      <c r="CK71" s="12" t="e">
        <f>#REF!</f>
        <v>#REF!</v>
      </c>
      <c r="CL71" s="12" t="e">
        <f>#REF!</f>
        <v>#REF!</v>
      </c>
      <c r="CM71" s="12" t="e">
        <f>#REF!</f>
        <v>#REF!</v>
      </c>
      <c r="CN71" s="12" t="e">
        <f>#REF!</f>
        <v>#REF!</v>
      </c>
      <c r="CO71" s="12" t="e">
        <f>#REF!</f>
        <v>#REF!</v>
      </c>
      <c r="CP71" s="12" t="e">
        <f>#REF!</f>
        <v>#REF!</v>
      </c>
      <c r="CQ71" s="12" t="e">
        <f>#REF!</f>
        <v>#REF!</v>
      </c>
      <c r="CS71" s="11" t="e">
        <f>#REF!</f>
        <v>#REF!</v>
      </c>
      <c r="CT71" s="12" t="e">
        <f>#REF!</f>
        <v>#REF!</v>
      </c>
      <c r="CU71" s="12" t="e">
        <f>#REF!</f>
        <v>#REF!</v>
      </c>
      <c r="CV71" s="12" t="e">
        <f>#REF!</f>
        <v>#REF!</v>
      </c>
      <c r="CW71" s="12" t="e">
        <f>#REF!</f>
        <v>#REF!</v>
      </c>
      <c r="CX71" s="12" t="e">
        <f>#REF!</f>
        <v>#REF!</v>
      </c>
      <c r="CY71" s="12" t="e">
        <f>#REF!</f>
        <v>#REF!</v>
      </c>
      <c r="CZ71" s="12" t="e">
        <f>#REF!</f>
        <v>#REF!</v>
      </c>
      <c r="DA71" s="12" t="e">
        <f>#REF!</f>
        <v>#REF!</v>
      </c>
      <c r="DB71" s="12" t="e">
        <f>#REF!</f>
        <v>#REF!</v>
      </c>
      <c r="DC71" s="12" t="e">
        <f>#REF!</f>
        <v>#REF!</v>
      </c>
      <c r="DD71" s="12" t="e">
        <f>#REF!</f>
        <v>#REF!</v>
      </c>
      <c r="DE71" s="12" t="e">
        <f>#REF!</f>
        <v>#REF!</v>
      </c>
      <c r="DF71" s="12" t="e">
        <f>#REF!</f>
        <v>#REF!</v>
      </c>
      <c r="DG71" s="12" t="e">
        <f>#REF!</f>
        <v>#REF!</v>
      </c>
      <c r="DH71" s="12" t="e">
        <f>#REF!</f>
        <v>#REF!</v>
      </c>
      <c r="DI71" s="12" t="e">
        <f>#REF!</f>
        <v>#REF!</v>
      </c>
      <c r="DJ71" s="12" t="e">
        <f>#REF!</f>
        <v>#REF!</v>
      </c>
      <c r="DL71" s="11" t="e">
        <f>#REF!</f>
        <v>#REF!</v>
      </c>
      <c r="DM71" s="12" t="e">
        <f>#REF!</f>
        <v>#REF!</v>
      </c>
      <c r="DN71" s="12" t="e">
        <f>#REF!</f>
        <v>#REF!</v>
      </c>
      <c r="DO71" s="12" t="e">
        <f>#REF!</f>
        <v>#REF!</v>
      </c>
      <c r="DP71" s="12" t="e">
        <f>#REF!</f>
        <v>#REF!</v>
      </c>
      <c r="DQ71" s="12" t="e">
        <f>#REF!</f>
        <v>#REF!</v>
      </c>
      <c r="DR71" s="12" t="e">
        <f>#REF!</f>
        <v>#REF!</v>
      </c>
      <c r="DS71" s="12" t="e">
        <f>#REF!</f>
        <v>#REF!</v>
      </c>
      <c r="DT71" s="12" t="e">
        <f>#REF!</f>
        <v>#REF!</v>
      </c>
      <c r="DU71" s="12" t="e">
        <f>#REF!</f>
        <v>#REF!</v>
      </c>
      <c r="DV71" s="12" t="e">
        <f>#REF!</f>
        <v>#REF!</v>
      </c>
      <c r="DW71" s="12" t="e">
        <f>#REF!</f>
        <v>#REF!</v>
      </c>
      <c r="DX71" s="12" t="e">
        <f>#REF!</f>
        <v>#REF!</v>
      </c>
      <c r="DY71" s="12" t="e">
        <f>#REF!</f>
        <v>#REF!</v>
      </c>
      <c r="DZ71" s="12" t="e">
        <f>#REF!</f>
        <v>#REF!</v>
      </c>
      <c r="EA71" s="12" t="e">
        <f>#REF!</f>
        <v>#REF!</v>
      </c>
      <c r="EB71" s="12" t="e">
        <f>#REF!</f>
        <v>#REF!</v>
      </c>
      <c r="EC71" s="12" t="e">
        <f>#REF!</f>
        <v>#REF!</v>
      </c>
      <c r="EE71" s="11" t="e">
        <f>#REF!</f>
        <v>#REF!</v>
      </c>
      <c r="EF71" s="12" t="e">
        <f>#REF!</f>
        <v>#REF!</v>
      </c>
      <c r="EG71" s="12" t="e">
        <f>#REF!</f>
        <v>#REF!</v>
      </c>
      <c r="EH71" s="12" t="e">
        <f>#REF!</f>
        <v>#REF!</v>
      </c>
      <c r="EI71" s="12" t="e">
        <f>#REF!</f>
        <v>#REF!</v>
      </c>
      <c r="EJ71" s="12" t="e">
        <f>#REF!</f>
        <v>#REF!</v>
      </c>
      <c r="EK71" s="12" t="e">
        <f>#REF!</f>
        <v>#REF!</v>
      </c>
      <c r="EL71" s="12" t="e">
        <f>#REF!</f>
        <v>#REF!</v>
      </c>
      <c r="EM71" s="12" t="e">
        <f>#REF!</f>
        <v>#REF!</v>
      </c>
      <c r="EN71" s="12" t="e">
        <f>#REF!</f>
        <v>#REF!</v>
      </c>
      <c r="EO71" s="12" t="e">
        <f>#REF!</f>
        <v>#REF!</v>
      </c>
      <c r="EP71" s="12" t="e">
        <f>#REF!</f>
        <v>#REF!</v>
      </c>
      <c r="EQ71" s="12" t="e">
        <f>#REF!</f>
        <v>#REF!</v>
      </c>
      <c r="ER71" s="12" t="e">
        <f>#REF!</f>
        <v>#REF!</v>
      </c>
      <c r="ES71" s="12" t="e">
        <f>#REF!</f>
        <v>#REF!</v>
      </c>
      <c r="ET71" s="12" t="e">
        <f>#REF!</f>
        <v>#REF!</v>
      </c>
      <c r="EU71" s="12" t="e">
        <f>#REF!</f>
        <v>#REF!</v>
      </c>
      <c r="EV71" s="12" t="e">
        <f>#REF!</f>
        <v>#REF!</v>
      </c>
      <c r="EX71" s="11" t="e">
        <f>#REF!</f>
        <v>#REF!</v>
      </c>
      <c r="EY71" s="12" t="e">
        <f>#REF!</f>
        <v>#REF!</v>
      </c>
      <c r="EZ71" s="12" t="e">
        <f>#REF!</f>
        <v>#REF!</v>
      </c>
      <c r="FA71" s="12" t="e">
        <f>#REF!</f>
        <v>#REF!</v>
      </c>
      <c r="FB71" s="12" t="e">
        <f>#REF!</f>
        <v>#REF!</v>
      </c>
      <c r="FC71" s="12" t="e">
        <f>#REF!</f>
        <v>#REF!</v>
      </c>
      <c r="FD71" s="12" t="e">
        <f>#REF!</f>
        <v>#REF!</v>
      </c>
      <c r="FE71" s="12" t="e">
        <f>#REF!</f>
        <v>#REF!</v>
      </c>
      <c r="FF71" s="12" t="e">
        <f>#REF!</f>
        <v>#REF!</v>
      </c>
      <c r="FG71" s="12" t="e">
        <f>#REF!</f>
        <v>#REF!</v>
      </c>
      <c r="FH71" s="12" t="e">
        <f>#REF!</f>
        <v>#REF!</v>
      </c>
      <c r="FI71" s="12" t="e">
        <f>#REF!</f>
        <v>#REF!</v>
      </c>
      <c r="FJ71" s="12" t="e">
        <f>#REF!</f>
        <v>#REF!</v>
      </c>
      <c r="FK71" s="12" t="e">
        <f>#REF!</f>
        <v>#REF!</v>
      </c>
      <c r="FL71" s="12" t="e">
        <f>#REF!</f>
        <v>#REF!</v>
      </c>
      <c r="FM71" s="12" t="e">
        <f>#REF!</f>
        <v>#REF!</v>
      </c>
      <c r="FN71" s="12" t="e">
        <f>#REF!</f>
        <v>#REF!</v>
      </c>
      <c r="FO71" s="12" t="e">
        <f>#REF!</f>
        <v>#REF!</v>
      </c>
      <c r="FQ71" s="11" t="e">
        <f>#REF!</f>
        <v>#REF!</v>
      </c>
      <c r="FR71" s="12" t="e">
        <f>#REF!</f>
        <v>#REF!</v>
      </c>
      <c r="FS71" s="12" t="e">
        <f>#REF!</f>
        <v>#REF!</v>
      </c>
      <c r="FT71" s="12" t="e">
        <f>#REF!</f>
        <v>#REF!</v>
      </c>
      <c r="FU71" s="12" t="e">
        <f>#REF!</f>
        <v>#REF!</v>
      </c>
      <c r="FV71" s="12" t="e">
        <f>#REF!</f>
        <v>#REF!</v>
      </c>
      <c r="FW71" s="12" t="e">
        <f>#REF!</f>
        <v>#REF!</v>
      </c>
      <c r="FX71" s="12" t="e">
        <f>#REF!</f>
        <v>#REF!</v>
      </c>
      <c r="FY71" s="12" t="e">
        <f>#REF!</f>
        <v>#REF!</v>
      </c>
      <c r="FZ71" s="12" t="e">
        <f>#REF!</f>
        <v>#REF!</v>
      </c>
      <c r="GA71" s="12" t="e">
        <f>#REF!</f>
        <v>#REF!</v>
      </c>
      <c r="GB71" s="12" t="e">
        <f>#REF!</f>
        <v>#REF!</v>
      </c>
      <c r="GC71" s="12" t="e">
        <f>#REF!</f>
        <v>#REF!</v>
      </c>
      <c r="GD71" s="12" t="e">
        <f>#REF!</f>
        <v>#REF!</v>
      </c>
      <c r="GE71" s="12" t="e">
        <f>#REF!</f>
        <v>#REF!</v>
      </c>
      <c r="GF71" s="12" t="e">
        <f>#REF!</f>
        <v>#REF!</v>
      </c>
      <c r="GG71" s="12" t="e">
        <f>#REF!</f>
        <v>#REF!</v>
      </c>
      <c r="GH71" s="12" t="e">
        <f>#REF!</f>
        <v>#REF!</v>
      </c>
      <c r="GJ71" s="11" t="e">
        <f>#REF!</f>
        <v>#REF!</v>
      </c>
      <c r="GK71" s="12" t="e">
        <f>#REF!</f>
        <v>#REF!</v>
      </c>
      <c r="GL71" s="12" t="e">
        <f>#REF!</f>
        <v>#REF!</v>
      </c>
      <c r="GM71" s="12" t="e">
        <f>#REF!</f>
        <v>#REF!</v>
      </c>
      <c r="GN71" s="12" t="e">
        <f>#REF!</f>
        <v>#REF!</v>
      </c>
      <c r="GO71" s="12" t="e">
        <f>#REF!</f>
        <v>#REF!</v>
      </c>
      <c r="GP71" s="12" t="e">
        <f>#REF!</f>
        <v>#REF!</v>
      </c>
      <c r="GQ71" s="12" t="e">
        <f>#REF!</f>
        <v>#REF!</v>
      </c>
      <c r="GR71" s="12" t="e">
        <f>#REF!</f>
        <v>#REF!</v>
      </c>
      <c r="GS71" s="12" t="e">
        <f>#REF!</f>
        <v>#REF!</v>
      </c>
      <c r="GT71" s="12" t="e">
        <f>#REF!</f>
        <v>#REF!</v>
      </c>
      <c r="GU71" s="12" t="e">
        <f>#REF!</f>
        <v>#REF!</v>
      </c>
      <c r="GV71" s="12" t="e">
        <f>#REF!</f>
        <v>#REF!</v>
      </c>
      <c r="GW71" s="12" t="e">
        <f>#REF!</f>
        <v>#REF!</v>
      </c>
      <c r="GX71" s="12" t="e">
        <f>#REF!</f>
        <v>#REF!</v>
      </c>
      <c r="GY71" s="12" t="e">
        <f>#REF!</f>
        <v>#REF!</v>
      </c>
      <c r="GZ71" s="12" t="e">
        <f>#REF!</f>
        <v>#REF!</v>
      </c>
      <c r="HA71" s="12" t="e">
        <f>#REF!</f>
        <v>#REF!</v>
      </c>
      <c r="HC71" s="11" t="e">
        <f>#REF!</f>
        <v>#REF!</v>
      </c>
      <c r="HD71" s="12" t="e">
        <f>#REF!</f>
        <v>#REF!</v>
      </c>
      <c r="HE71" s="12" t="e">
        <f>#REF!</f>
        <v>#REF!</v>
      </c>
      <c r="HF71" s="12" t="e">
        <f>#REF!</f>
        <v>#REF!</v>
      </c>
      <c r="HG71" s="12" t="e">
        <f>#REF!</f>
        <v>#REF!</v>
      </c>
      <c r="HH71" s="12" t="e">
        <f>#REF!</f>
        <v>#REF!</v>
      </c>
      <c r="HI71" s="12" t="e">
        <f>#REF!</f>
        <v>#REF!</v>
      </c>
      <c r="HJ71" s="12" t="e">
        <f>#REF!</f>
        <v>#REF!</v>
      </c>
      <c r="HK71" s="12" t="e">
        <f>#REF!</f>
        <v>#REF!</v>
      </c>
      <c r="HL71" s="12" t="e">
        <f>#REF!</f>
        <v>#REF!</v>
      </c>
      <c r="HM71" s="12" t="e">
        <f>#REF!</f>
        <v>#REF!</v>
      </c>
      <c r="HN71" s="12" t="e">
        <f>#REF!</f>
        <v>#REF!</v>
      </c>
      <c r="HO71" s="12" t="e">
        <f>#REF!</f>
        <v>#REF!</v>
      </c>
      <c r="HP71" s="12" t="e">
        <f>#REF!</f>
        <v>#REF!</v>
      </c>
      <c r="HQ71" s="12" t="e">
        <f>#REF!</f>
        <v>#REF!</v>
      </c>
      <c r="HR71" s="12" t="e">
        <f>#REF!</f>
        <v>#REF!</v>
      </c>
      <c r="HS71" s="12" t="e">
        <f>#REF!</f>
        <v>#REF!</v>
      </c>
      <c r="HT71" s="12" t="e">
        <f>#REF!</f>
        <v>#REF!</v>
      </c>
      <c r="HV71" s="11" t="e">
        <f>#REF!</f>
        <v>#REF!</v>
      </c>
      <c r="HW71" s="12" t="e">
        <f>#REF!</f>
        <v>#REF!</v>
      </c>
      <c r="HX71" s="12" t="e">
        <f>#REF!</f>
        <v>#REF!</v>
      </c>
      <c r="HY71" s="12" t="e">
        <f>#REF!</f>
        <v>#REF!</v>
      </c>
      <c r="HZ71" s="12" t="e">
        <f>#REF!</f>
        <v>#REF!</v>
      </c>
      <c r="IA71" s="12" t="e">
        <f>#REF!</f>
        <v>#REF!</v>
      </c>
      <c r="IB71" s="12" t="e">
        <f>#REF!</f>
        <v>#REF!</v>
      </c>
      <c r="IC71" s="12" t="e">
        <f>#REF!</f>
        <v>#REF!</v>
      </c>
      <c r="ID71" s="12" t="e">
        <f>#REF!</f>
        <v>#REF!</v>
      </c>
      <c r="IE71" s="12" t="e">
        <f>#REF!</f>
        <v>#REF!</v>
      </c>
      <c r="IF71" s="12" t="e">
        <f>#REF!</f>
        <v>#REF!</v>
      </c>
      <c r="IG71" s="12" t="e">
        <f>#REF!</f>
        <v>#REF!</v>
      </c>
      <c r="IH71" s="12" t="e">
        <f>#REF!</f>
        <v>#REF!</v>
      </c>
      <c r="II71" s="12" t="e">
        <f>#REF!</f>
        <v>#REF!</v>
      </c>
      <c r="IJ71" s="12" t="e">
        <f>#REF!</f>
        <v>#REF!</v>
      </c>
      <c r="IK71" s="12" t="e">
        <f>#REF!</f>
        <v>#REF!</v>
      </c>
      <c r="IL71" s="12" t="e">
        <f>#REF!</f>
        <v>#REF!</v>
      </c>
      <c r="IM71" s="12" t="e">
        <f>#REF!</f>
        <v>#REF!</v>
      </c>
      <c r="IO71" s="11" t="e">
        <f>#REF!</f>
        <v>#REF!</v>
      </c>
      <c r="IP71" s="12" t="e">
        <f>#REF!</f>
        <v>#REF!</v>
      </c>
      <c r="IQ71" s="12" t="e">
        <f>#REF!</f>
        <v>#REF!</v>
      </c>
      <c r="IR71" s="12" t="e">
        <f>#REF!</f>
        <v>#REF!</v>
      </c>
      <c r="IS71" s="12" t="e">
        <f>#REF!</f>
        <v>#REF!</v>
      </c>
      <c r="IT71" s="12" t="e">
        <f>#REF!</f>
        <v>#REF!</v>
      </c>
      <c r="IU71" s="12" t="e">
        <f>#REF!</f>
        <v>#REF!</v>
      </c>
      <c r="IV71" s="12" t="e">
        <f>#REF!</f>
        <v>#REF!</v>
      </c>
      <c r="IW71" s="12" t="e">
        <f>#REF!</f>
        <v>#REF!</v>
      </c>
      <c r="IX71" s="12" t="e">
        <f>#REF!</f>
        <v>#REF!</v>
      </c>
      <c r="IY71" s="12" t="e">
        <f>#REF!</f>
        <v>#REF!</v>
      </c>
      <c r="IZ71" s="12" t="e">
        <f>#REF!</f>
        <v>#REF!</v>
      </c>
      <c r="JA71" s="12" t="e">
        <f>#REF!</f>
        <v>#REF!</v>
      </c>
      <c r="JB71" s="12" t="e">
        <f>#REF!</f>
        <v>#REF!</v>
      </c>
      <c r="JC71" s="12" t="e">
        <f>#REF!</f>
        <v>#REF!</v>
      </c>
      <c r="JD71" s="12" t="e">
        <f>#REF!</f>
        <v>#REF!</v>
      </c>
      <c r="JE71" s="12" t="e">
        <f>#REF!</f>
        <v>#REF!</v>
      </c>
      <c r="JF71" s="12" t="e">
        <f>#REF!</f>
        <v>#REF!</v>
      </c>
      <c r="JH71" s="11" t="e">
        <f>#REF!</f>
        <v>#REF!</v>
      </c>
      <c r="JI71" s="12" t="e">
        <f>#REF!</f>
        <v>#REF!</v>
      </c>
      <c r="JJ71" s="12" t="e">
        <f>#REF!</f>
        <v>#REF!</v>
      </c>
      <c r="JK71" s="12" t="e">
        <f>#REF!</f>
        <v>#REF!</v>
      </c>
      <c r="JL71" s="12" t="e">
        <f>#REF!</f>
        <v>#REF!</v>
      </c>
      <c r="JM71" s="12" t="e">
        <f>#REF!</f>
        <v>#REF!</v>
      </c>
      <c r="JN71" s="12" t="e">
        <f>#REF!</f>
        <v>#REF!</v>
      </c>
      <c r="JO71" s="12" t="e">
        <f>#REF!</f>
        <v>#REF!</v>
      </c>
      <c r="JP71" s="12" t="e">
        <f>#REF!</f>
        <v>#REF!</v>
      </c>
      <c r="JQ71" s="12" t="e">
        <f>#REF!</f>
        <v>#REF!</v>
      </c>
      <c r="JR71" s="12" t="e">
        <f>#REF!</f>
        <v>#REF!</v>
      </c>
      <c r="JS71" s="12" t="e">
        <f>#REF!</f>
        <v>#REF!</v>
      </c>
      <c r="JT71" s="12" t="e">
        <f>#REF!</f>
        <v>#REF!</v>
      </c>
      <c r="JU71" s="12" t="e">
        <f>#REF!</f>
        <v>#REF!</v>
      </c>
      <c r="JV71" s="12" t="e">
        <f>#REF!</f>
        <v>#REF!</v>
      </c>
      <c r="JW71" s="12" t="e">
        <f>#REF!</f>
        <v>#REF!</v>
      </c>
      <c r="JX71" s="12" t="e">
        <f>#REF!</f>
        <v>#REF!</v>
      </c>
      <c r="JY71" s="12" t="e">
        <f>#REF!</f>
        <v>#REF!</v>
      </c>
    </row>
    <row r="72" spans="2:285" x14ac:dyDescent="0.25">
      <c r="B72" s="11" t="e">
        <f>#REF!</f>
        <v>#REF!</v>
      </c>
      <c r="C72" s="12" t="e">
        <f>#REF!</f>
        <v>#REF!</v>
      </c>
      <c r="D72" s="12" t="e">
        <f>#REF!</f>
        <v>#REF!</v>
      </c>
      <c r="E72" s="12" t="e">
        <f>#REF!</f>
        <v>#REF!</v>
      </c>
      <c r="F72" s="12" t="e">
        <f>#REF!</f>
        <v>#REF!</v>
      </c>
      <c r="G72" s="12" t="e">
        <f>#REF!</f>
        <v>#REF!</v>
      </c>
      <c r="H72" s="12" t="e">
        <f>#REF!</f>
        <v>#REF!</v>
      </c>
      <c r="I72" s="12" t="e">
        <f>#REF!</f>
        <v>#REF!</v>
      </c>
      <c r="J72" s="12" t="e">
        <f>#REF!</f>
        <v>#REF!</v>
      </c>
      <c r="K72" s="12" t="e">
        <f>#REF!</f>
        <v>#REF!</v>
      </c>
      <c r="L72" s="12" t="e">
        <f>#REF!</f>
        <v>#REF!</v>
      </c>
      <c r="M72" s="12" t="e">
        <f>#REF!</f>
        <v>#REF!</v>
      </c>
      <c r="N72" s="12" t="e">
        <f>#REF!</f>
        <v>#REF!</v>
      </c>
      <c r="O72" s="12" t="e">
        <f>#REF!</f>
        <v>#REF!</v>
      </c>
      <c r="P72" s="12" t="e">
        <f>#REF!</f>
        <v>#REF!</v>
      </c>
      <c r="Q72" s="12" t="e">
        <f>#REF!</f>
        <v>#REF!</v>
      </c>
      <c r="R72" s="12" t="e">
        <f>#REF!</f>
        <v>#REF!</v>
      </c>
      <c r="S72" s="12" t="e">
        <f>#REF!</f>
        <v>#REF!</v>
      </c>
      <c r="U72" s="11" t="e">
        <f>#REF!</f>
        <v>#REF!</v>
      </c>
      <c r="V72" s="12" t="e">
        <f>#REF!</f>
        <v>#REF!</v>
      </c>
      <c r="W72" s="12" t="e">
        <f>#REF!</f>
        <v>#REF!</v>
      </c>
      <c r="X72" s="12" t="e">
        <f>#REF!</f>
        <v>#REF!</v>
      </c>
      <c r="Y72" s="12" t="e">
        <f>#REF!</f>
        <v>#REF!</v>
      </c>
      <c r="Z72" s="12" t="e">
        <f>#REF!</f>
        <v>#REF!</v>
      </c>
      <c r="AA72" s="12" t="e">
        <f>#REF!</f>
        <v>#REF!</v>
      </c>
      <c r="AB72" s="12" t="e">
        <f>#REF!</f>
        <v>#REF!</v>
      </c>
      <c r="AC72" s="12" t="e">
        <f>#REF!</f>
        <v>#REF!</v>
      </c>
      <c r="AD72" s="12" t="e">
        <f>#REF!</f>
        <v>#REF!</v>
      </c>
      <c r="AE72" s="12" t="e">
        <f>#REF!</f>
        <v>#REF!</v>
      </c>
      <c r="AF72" s="12" t="e">
        <f>#REF!</f>
        <v>#REF!</v>
      </c>
      <c r="AG72" s="12" t="e">
        <f>#REF!</f>
        <v>#REF!</v>
      </c>
      <c r="AH72" s="12" t="e">
        <f>#REF!</f>
        <v>#REF!</v>
      </c>
      <c r="AI72" s="12" t="e">
        <f>#REF!</f>
        <v>#REF!</v>
      </c>
      <c r="AJ72" s="12" t="e">
        <f>#REF!</f>
        <v>#REF!</v>
      </c>
      <c r="AK72" s="12" t="e">
        <f>#REF!</f>
        <v>#REF!</v>
      </c>
      <c r="AL72" s="12" t="e">
        <f>#REF!</f>
        <v>#REF!</v>
      </c>
      <c r="AN72" s="11" t="e">
        <f>#REF!</f>
        <v>#REF!</v>
      </c>
      <c r="AO72" s="12" t="e">
        <f>#REF!</f>
        <v>#REF!</v>
      </c>
      <c r="AP72" s="12" t="e">
        <f>#REF!</f>
        <v>#REF!</v>
      </c>
      <c r="AQ72" s="12" t="e">
        <f>#REF!</f>
        <v>#REF!</v>
      </c>
      <c r="AR72" s="12" t="e">
        <f>#REF!</f>
        <v>#REF!</v>
      </c>
      <c r="AS72" s="12" t="e">
        <f>#REF!</f>
        <v>#REF!</v>
      </c>
      <c r="AT72" s="12" t="e">
        <f>#REF!</f>
        <v>#REF!</v>
      </c>
      <c r="AU72" s="12" t="e">
        <f>#REF!</f>
        <v>#REF!</v>
      </c>
      <c r="AV72" s="12" t="e">
        <f>#REF!</f>
        <v>#REF!</v>
      </c>
      <c r="AW72" s="12" t="e">
        <f>#REF!</f>
        <v>#REF!</v>
      </c>
      <c r="AX72" s="12" t="e">
        <f>#REF!</f>
        <v>#REF!</v>
      </c>
      <c r="AY72" s="12" t="e">
        <f>#REF!</f>
        <v>#REF!</v>
      </c>
      <c r="AZ72" s="12" t="e">
        <f>#REF!</f>
        <v>#REF!</v>
      </c>
      <c r="BA72" s="12" t="e">
        <f>#REF!</f>
        <v>#REF!</v>
      </c>
      <c r="BB72" s="12" t="e">
        <f>#REF!</f>
        <v>#REF!</v>
      </c>
      <c r="BC72" s="12" t="e">
        <f>#REF!</f>
        <v>#REF!</v>
      </c>
      <c r="BD72" s="12" t="e">
        <f>#REF!</f>
        <v>#REF!</v>
      </c>
      <c r="BE72" s="12" t="e">
        <f>#REF!</f>
        <v>#REF!</v>
      </c>
      <c r="BG72" s="11" t="e">
        <f>#REF!</f>
        <v>#REF!</v>
      </c>
      <c r="BH72" s="12" t="e">
        <f>#REF!</f>
        <v>#REF!</v>
      </c>
      <c r="BI72" s="12" t="e">
        <f>#REF!</f>
        <v>#REF!</v>
      </c>
      <c r="BJ72" s="12" t="e">
        <f>#REF!</f>
        <v>#REF!</v>
      </c>
      <c r="BK72" s="12" t="e">
        <f>#REF!</f>
        <v>#REF!</v>
      </c>
      <c r="BL72" s="12" t="e">
        <f>#REF!</f>
        <v>#REF!</v>
      </c>
      <c r="BM72" s="12" t="e">
        <f>#REF!</f>
        <v>#REF!</v>
      </c>
      <c r="BN72" s="12" t="e">
        <f>#REF!</f>
        <v>#REF!</v>
      </c>
      <c r="BO72" s="12" t="e">
        <f>#REF!</f>
        <v>#REF!</v>
      </c>
      <c r="BP72" s="12" t="e">
        <f>#REF!</f>
        <v>#REF!</v>
      </c>
      <c r="BQ72" s="12" t="e">
        <f>#REF!</f>
        <v>#REF!</v>
      </c>
      <c r="BR72" s="12" t="e">
        <f>#REF!</f>
        <v>#REF!</v>
      </c>
      <c r="BS72" s="12" t="e">
        <f>#REF!</f>
        <v>#REF!</v>
      </c>
      <c r="BT72" s="12" t="e">
        <f>#REF!</f>
        <v>#REF!</v>
      </c>
      <c r="BU72" s="12" t="e">
        <f>#REF!</f>
        <v>#REF!</v>
      </c>
      <c r="BV72" s="12" t="e">
        <f>#REF!</f>
        <v>#REF!</v>
      </c>
      <c r="BW72" s="12" t="e">
        <f>#REF!</f>
        <v>#REF!</v>
      </c>
      <c r="BX72" s="12" t="e">
        <f>#REF!</f>
        <v>#REF!</v>
      </c>
      <c r="BZ72" s="11" t="e">
        <f>#REF!</f>
        <v>#REF!</v>
      </c>
      <c r="CA72" s="12" t="e">
        <f>#REF!</f>
        <v>#REF!</v>
      </c>
      <c r="CB72" s="12" t="e">
        <f>#REF!</f>
        <v>#REF!</v>
      </c>
      <c r="CC72" s="12" t="e">
        <f>#REF!</f>
        <v>#REF!</v>
      </c>
      <c r="CD72" s="12" t="e">
        <f>#REF!</f>
        <v>#REF!</v>
      </c>
      <c r="CE72" s="12" t="e">
        <f>#REF!</f>
        <v>#REF!</v>
      </c>
      <c r="CF72" s="12" t="e">
        <f>#REF!</f>
        <v>#REF!</v>
      </c>
      <c r="CG72" s="12" t="e">
        <f>#REF!</f>
        <v>#REF!</v>
      </c>
      <c r="CH72" s="12" t="e">
        <f>#REF!</f>
        <v>#REF!</v>
      </c>
      <c r="CI72" s="12" t="e">
        <f>#REF!</f>
        <v>#REF!</v>
      </c>
      <c r="CJ72" s="12" t="e">
        <f>#REF!</f>
        <v>#REF!</v>
      </c>
      <c r="CK72" s="12" t="e">
        <f>#REF!</f>
        <v>#REF!</v>
      </c>
      <c r="CL72" s="12" t="e">
        <f>#REF!</f>
        <v>#REF!</v>
      </c>
      <c r="CM72" s="12" t="e">
        <f>#REF!</f>
        <v>#REF!</v>
      </c>
      <c r="CN72" s="12" t="e">
        <f>#REF!</f>
        <v>#REF!</v>
      </c>
      <c r="CO72" s="12" t="e">
        <f>#REF!</f>
        <v>#REF!</v>
      </c>
      <c r="CP72" s="12" t="e">
        <f>#REF!</f>
        <v>#REF!</v>
      </c>
      <c r="CQ72" s="12" t="e">
        <f>#REF!</f>
        <v>#REF!</v>
      </c>
      <c r="CS72" s="11" t="e">
        <f>#REF!</f>
        <v>#REF!</v>
      </c>
      <c r="CT72" s="12" t="e">
        <f>#REF!</f>
        <v>#REF!</v>
      </c>
      <c r="CU72" s="12" t="e">
        <f>#REF!</f>
        <v>#REF!</v>
      </c>
      <c r="CV72" s="12" t="e">
        <f>#REF!</f>
        <v>#REF!</v>
      </c>
      <c r="CW72" s="12" t="e">
        <f>#REF!</f>
        <v>#REF!</v>
      </c>
      <c r="CX72" s="12" t="e">
        <f>#REF!</f>
        <v>#REF!</v>
      </c>
      <c r="CY72" s="12" t="e">
        <f>#REF!</f>
        <v>#REF!</v>
      </c>
      <c r="CZ72" s="12" t="e">
        <f>#REF!</f>
        <v>#REF!</v>
      </c>
      <c r="DA72" s="12" t="e">
        <f>#REF!</f>
        <v>#REF!</v>
      </c>
      <c r="DB72" s="12" t="e">
        <f>#REF!</f>
        <v>#REF!</v>
      </c>
      <c r="DC72" s="12" t="e">
        <f>#REF!</f>
        <v>#REF!</v>
      </c>
      <c r="DD72" s="12" t="e">
        <f>#REF!</f>
        <v>#REF!</v>
      </c>
      <c r="DE72" s="12" t="e">
        <f>#REF!</f>
        <v>#REF!</v>
      </c>
      <c r="DF72" s="12" t="e">
        <f>#REF!</f>
        <v>#REF!</v>
      </c>
      <c r="DG72" s="12" t="e">
        <f>#REF!</f>
        <v>#REF!</v>
      </c>
      <c r="DH72" s="12" t="e">
        <f>#REF!</f>
        <v>#REF!</v>
      </c>
      <c r="DI72" s="12" t="e">
        <f>#REF!</f>
        <v>#REF!</v>
      </c>
      <c r="DJ72" s="12" t="e">
        <f>#REF!</f>
        <v>#REF!</v>
      </c>
      <c r="DL72" s="11" t="e">
        <f>#REF!</f>
        <v>#REF!</v>
      </c>
      <c r="DM72" s="12" t="e">
        <f>#REF!</f>
        <v>#REF!</v>
      </c>
      <c r="DN72" s="12" t="e">
        <f>#REF!</f>
        <v>#REF!</v>
      </c>
      <c r="DO72" s="12" t="e">
        <f>#REF!</f>
        <v>#REF!</v>
      </c>
      <c r="DP72" s="12" t="e">
        <f>#REF!</f>
        <v>#REF!</v>
      </c>
      <c r="DQ72" s="12" t="e">
        <f>#REF!</f>
        <v>#REF!</v>
      </c>
      <c r="DR72" s="12" t="e">
        <f>#REF!</f>
        <v>#REF!</v>
      </c>
      <c r="DS72" s="12" t="e">
        <f>#REF!</f>
        <v>#REF!</v>
      </c>
      <c r="DT72" s="12" t="e">
        <f>#REF!</f>
        <v>#REF!</v>
      </c>
      <c r="DU72" s="12" t="e">
        <f>#REF!</f>
        <v>#REF!</v>
      </c>
      <c r="DV72" s="12" t="e">
        <f>#REF!</f>
        <v>#REF!</v>
      </c>
      <c r="DW72" s="12" t="e">
        <f>#REF!</f>
        <v>#REF!</v>
      </c>
      <c r="DX72" s="12" t="e">
        <f>#REF!</f>
        <v>#REF!</v>
      </c>
      <c r="DY72" s="12" t="e">
        <f>#REF!</f>
        <v>#REF!</v>
      </c>
      <c r="DZ72" s="12" t="e">
        <f>#REF!</f>
        <v>#REF!</v>
      </c>
      <c r="EA72" s="12" t="e">
        <f>#REF!</f>
        <v>#REF!</v>
      </c>
      <c r="EB72" s="12" t="e">
        <f>#REF!</f>
        <v>#REF!</v>
      </c>
      <c r="EC72" s="12" t="e">
        <f>#REF!</f>
        <v>#REF!</v>
      </c>
      <c r="EE72" s="11" t="e">
        <f>#REF!</f>
        <v>#REF!</v>
      </c>
      <c r="EF72" s="12" t="e">
        <f>#REF!</f>
        <v>#REF!</v>
      </c>
      <c r="EG72" s="12" t="e">
        <f>#REF!</f>
        <v>#REF!</v>
      </c>
      <c r="EH72" s="12" t="e">
        <f>#REF!</f>
        <v>#REF!</v>
      </c>
      <c r="EI72" s="12" t="e">
        <f>#REF!</f>
        <v>#REF!</v>
      </c>
      <c r="EJ72" s="12" t="e">
        <f>#REF!</f>
        <v>#REF!</v>
      </c>
      <c r="EK72" s="12" t="e">
        <f>#REF!</f>
        <v>#REF!</v>
      </c>
      <c r="EL72" s="12" t="e">
        <f>#REF!</f>
        <v>#REF!</v>
      </c>
      <c r="EM72" s="12" t="e">
        <f>#REF!</f>
        <v>#REF!</v>
      </c>
      <c r="EN72" s="12" t="e">
        <f>#REF!</f>
        <v>#REF!</v>
      </c>
      <c r="EO72" s="12" t="e">
        <f>#REF!</f>
        <v>#REF!</v>
      </c>
      <c r="EP72" s="12" t="e">
        <f>#REF!</f>
        <v>#REF!</v>
      </c>
      <c r="EQ72" s="12" t="e">
        <f>#REF!</f>
        <v>#REF!</v>
      </c>
      <c r="ER72" s="12" t="e">
        <f>#REF!</f>
        <v>#REF!</v>
      </c>
      <c r="ES72" s="12" t="e">
        <f>#REF!</f>
        <v>#REF!</v>
      </c>
      <c r="ET72" s="12" t="e">
        <f>#REF!</f>
        <v>#REF!</v>
      </c>
      <c r="EU72" s="12" t="e">
        <f>#REF!</f>
        <v>#REF!</v>
      </c>
      <c r="EV72" s="12" t="e">
        <f>#REF!</f>
        <v>#REF!</v>
      </c>
      <c r="EX72" s="11" t="e">
        <f>#REF!</f>
        <v>#REF!</v>
      </c>
      <c r="EY72" s="12" t="e">
        <f>#REF!</f>
        <v>#REF!</v>
      </c>
      <c r="EZ72" s="12" t="e">
        <f>#REF!</f>
        <v>#REF!</v>
      </c>
      <c r="FA72" s="12" t="e">
        <f>#REF!</f>
        <v>#REF!</v>
      </c>
      <c r="FB72" s="12" t="e">
        <f>#REF!</f>
        <v>#REF!</v>
      </c>
      <c r="FC72" s="12" t="e">
        <f>#REF!</f>
        <v>#REF!</v>
      </c>
      <c r="FD72" s="12" t="e">
        <f>#REF!</f>
        <v>#REF!</v>
      </c>
      <c r="FE72" s="12" t="e">
        <f>#REF!</f>
        <v>#REF!</v>
      </c>
      <c r="FF72" s="12" t="e">
        <f>#REF!</f>
        <v>#REF!</v>
      </c>
      <c r="FG72" s="12" t="e">
        <f>#REF!</f>
        <v>#REF!</v>
      </c>
      <c r="FH72" s="12" t="e">
        <f>#REF!</f>
        <v>#REF!</v>
      </c>
      <c r="FI72" s="12" t="e">
        <f>#REF!</f>
        <v>#REF!</v>
      </c>
      <c r="FJ72" s="12" t="e">
        <f>#REF!</f>
        <v>#REF!</v>
      </c>
      <c r="FK72" s="12" t="e">
        <f>#REF!</f>
        <v>#REF!</v>
      </c>
      <c r="FL72" s="12" t="e">
        <f>#REF!</f>
        <v>#REF!</v>
      </c>
      <c r="FM72" s="12" t="e">
        <f>#REF!</f>
        <v>#REF!</v>
      </c>
      <c r="FN72" s="12" t="e">
        <f>#REF!</f>
        <v>#REF!</v>
      </c>
      <c r="FO72" s="12" t="e">
        <f>#REF!</f>
        <v>#REF!</v>
      </c>
      <c r="FQ72" s="11" t="e">
        <f>#REF!</f>
        <v>#REF!</v>
      </c>
      <c r="FR72" s="12" t="e">
        <f>#REF!</f>
        <v>#REF!</v>
      </c>
      <c r="FS72" s="12" t="e">
        <f>#REF!</f>
        <v>#REF!</v>
      </c>
      <c r="FT72" s="12" t="e">
        <f>#REF!</f>
        <v>#REF!</v>
      </c>
      <c r="FU72" s="12" t="e">
        <f>#REF!</f>
        <v>#REF!</v>
      </c>
      <c r="FV72" s="12" t="e">
        <f>#REF!</f>
        <v>#REF!</v>
      </c>
      <c r="FW72" s="12" t="e">
        <f>#REF!</f>
        <v>#REF!</v>
      </c>
      <c r="FX72" s="12" t="e">
        <f>#REF!</f>
        <v>#REF!</v>
      </c>
      <c r="FY72" s="12" t="e">
        <f>#REF!</f>
        <v>#REF!</v>
      </c>
      <c r="FZ72" s="12" t="e">
        <f>#REF!</f>
        <v>#REF!</v>
      </c>
      <c r="GA72" s="12" t="e">
        <f>#REF!</f>
        <v>#REF!</v>
      </c>
      <c r="GB72" s="12" t="e">
        <f>#REF!</f>
        <v>#REF!</v>
      </c>
      <c r="GC72" s="12" t="e">
        <f>#REF!</f>
        <v>#REF!</v>
      </c>
      <c r="GD72" s="12" t="e">
        <f>#REF!</f>
        <v>#REF!</v>
      </c>
      <c r="GE72" s="12" t="e">
        <f>#REF!</f>
        <v>#REF!</v>
      </c>
      <c r="GF72" s="12" t="e">
        <f>#REF!</f>
        <v>#REF!</v>
      </c>
      <c r="GG72" s="12" t="e">
        <f>#REF!</f>
        <v>#REF!</v>
      </c>
      <c r="GH72" s="12" t="e">
        <f>#REF!</f>
        <v>#REF!</v>
      </c>
      <c r="GJ72" s="11" t="e">
        <f>#REF!</f>
        <v>#REF!</v>
      </c>
      <c r="GK72" s="12" t="e">
        <f>#REF!</f>
        <v>#REF!</v>
      </c>
      <c r="GL72" s="12" t="e">
        <f>#REF!</f>
        <v>#REF!</v>
      </c>
      <c r="GM72" s="12" t="e">
        <f>#REF!</f>
        <v>#REF!</v>
      </c>
      <c r="GN72" s="12" t="e">
        <f>#REF!</f>
        <v>#REF!</v>
      </c>
      <c r="GO72" s="12" t="e">
        <f>#REF!</f>
        <v>#REF!</v>
      </c>
      <c r="GP72" s="12" t="e">
        <f>#REF!</f>
        <v>#REF!</v>
      </c>
      <c r="GQ72" s="12" t="e">
        <f>#REF!</f>
        <v>#REF!</v>
      </c>
      <c r="GR72" s="12" t="e">
        <f>#REF!</f>
        <v>#REF!</v>
      </c>
      <c r="GS72" s="12" t="e">
        <f>#REF!</f>
        <v>#REF!</v>
      </c>
      <c r="GT72" s="12" t="e">
        <f>#REF!</f>
        <v>#REF!</v>
      </c>
      <c r="GU72" s="12" t="e">
        <f>#REF!</f>
        <v>#REF!</v>
      </c>
      <c r="GV72" s="12" t="e">
        <f>#REF!</f>
        <v>#REF!</v>
      </c>
      <c r="GW72" s="12" t="e">
        <f>#REF!</f>
        <v>#REF!</v>
      </c>
      <c r="GX72" s="12" t="e">
        <f>#REF!</f>
        <v>#REF!</v>
      </c>
      <c r="GY72" s="12" t="e">
        <f>#REF!</f>
        <v>#REF!</v>
      </c>
      <c r="GZ72" s="12" t="e">
        <f>#REF!</f>
        <v>#REF!</v>
      </c>
      <c r="HA72" s="12" t="e">
        <f>#REF!</f>
        <v>#REF!</v>
      </c>
      <c r="HC72" s="11" t="e">
        <f>#REF!</f>
        <v>#REF!</v>
      </c>
      <c r="HD72" s="12" t="e">
        <f>#REF!</f>
        <v>#REF!</v>
      </c>
      <c r="HE72" s="12" t="e">
        <f>#REF!</f>
        <v>#REF!</v>
      </c>
      <c r="HF72" s="12" t="e">
        <f>#REF!</f>
        <v>#REF!</v>
      </c>
      <c r="HG72" s="12" t="e">
        <f>#REF!</f>
        <v>#REF!</v>
      </c>
      <c r="HH72" s="12" t="e">
        <f>#REF!</f>
        <v>#REF!</v>
      </c>
      <c r="HI72" s="12" t="e">
        <f>#REF!</f>
        <v>#REF!</v>
      </c>
      <c r="HJ72" s="12" t="e">
        <f>#REF!</f>
        <v>#REF!</v>
      </c>
      <c r="HK72" s="12" t="e">
        <f>#REF!</f>
        <v>#REF!</v>
      </c>
      <c r="HL72" s="12" t="e">
        <f>#REF!</f>
        <v>#REF!</v>
      </c>
      <c r="HM72" s="12" t="e">
        <f>#REF!</f>
        <v>#REF!</v>
      </c>
      <c r="HN72" s="12" t="e">
        <f>#REF!</f>
        <v>#REF!</v>
      </c>
      <c r="HO72" s="12" t="e">
        <f>#REF!</f>
        <v>#REF!</v>
      </c>
      <c r="HP72" s="12" t="e">
        <f>#REF!</f>
        <v>#REF!</v>
      </c>
      <c r="HQ72" s="12" t="e">
        <f>#REF!</f>
        <v>#REF!</v>
      </c>
      <c r="HR72" s="12" t="e">
        <f>#REF!</f>
        <v>#REF!</v>
      </c>
      <c r="HS72" s="12" t="e">
        <f>#REF!</f>
        <v>#REF!</v>
      </c>
      <c r="HT72" s="12" t="e">
        <f>#REF!</f>
        <v>#REF!</v>
      </c>
      <c r="HV72" s="11" t="e">
        <f>#REF!</f>
        <v>#REF!</v>
      </c>
      <c r="HW72" s="12" t="e">
        <f>#REF!</f>
        <v>#REF!</v>
      </c>
      <c r="HX72" s="12" t="e">
        <f>#REF!</f>
        <v>#REF!</v>
      </c>
      <c r="HY72" s="12" t="e">
        <f>#REF!</f>
        <v>#REF!</v>
      </c>
      <c r="HZ72" s="12" t="e">
        <f>#REF!</f>
        <v>#REF!</v>
      </c>
      <c r="IA72" s="12" t="e">
        <f>#REF!</f>
        <v>#REF!</v>
      </c>
      <c r="IB72" s="12" t="e">
        <f>#REF!</f>
        <v>#REF!</v>
      </c>
      <c r="IC72" s="12" t="e">
        <f>#REF!</f>
        <v>#REF!</v>
      </c>
      <c r="ID72" s="12" t="e">
        <f>#REF!</f>
        <v>#REF!</v>
      </c>
      <c r="IE72" s="12" t="e">
        <f>#REF!</f>
        <v>#REF!</v>
      </c>
      <c r="IF72" s="12" t="e">
        <f>#REF!</f>
        <v>#REF!</v>
      </c>
      <c r="IG72" s="12" t="e">
        <f>#REF!</f>
        <v>#REF!</v>
      </c>
      <c r="IH72" s="12" t="e">
        <f>#REF!</f>
        <v>#REF!</v>
      </c>
      <c r="II72" s="12" t="e">
        <f>#REF!</f>
        <v>#REF!</v>
      </c>
      <c r="IJ72" s="12" t="e">
        <f>#REF!</f>
        <v>#REF!</v>
      </c>
      <c r="IK72" s="12" t="e">
        <f>#REF!</f>
        <v>#REF!</v>
      </c>
      <c r="IL72" s="12" t="e">
        <f>#REF!</f>
        <v>#REF!</v>
      </c>
      <c r="IM72" s="12" t="e">
        <f>#REF!</f>
        <v>#REF!</v>
      </c>
      <c r="IO72" s="11" t="e">
        <f>#REF!</f>
        <v>#REF!</v>
      </c>
      <c r="IP72" s="12" t="e">
        <f>#REF!</f>
        <v>#REF!</v>
      </c>
      <c r="IQ72" s="12" t="e">
        <f>#REF!</f>
        <v>#REF!</v>
      </c>
      <c r="IR72" s="12" t="e">
        <f>#REF!</f>
        <v>#REF!</v>
      </c>
      <c r="IS72" s="12" t="e">
        <f>#REF!</f>
        <v>#REF!</v>
      </c>
      <c r="IT72" s="12" t="e">
        <f>#REF!</f>
        <v>#REF!</v>
      </c>
      <c r="IU72" s="12" t="e">
        <f>#REF!</f>
        <v>#REF!</v>
      </c>
      <c r="IV72" s="12" t="e">
        <f>#REF!</f>
        <v>#REF!</v>
      </c>
      <c r="IW72" s="12" t="e">
        <f>#REF!</f>
        <v>#REF!</v>
      </c>
      <c r="IX72" s="12" t="e">
        <f>#REF!</f>
        <v>#REF!</v>
      </c>
      <c r="IY72" s="12" t="e">
        <f>#REF!</f>
        <v>#REF!</v>
      </c>
      <c r="IZ72" s="12" t="e">
        <f>#REF!</f>
        <v>#REF!</v>
      </c>
      <c r="JA72" s="12" t="e">
        <f>#REF!</f>
        <v>#REF!</v>
      </c>
      <c r="JB72" s="12" t="e">
        <f>#REF!</f>
        <v>#REF!</v>
      </c>
      <c r="JC72" s="12" t="e">
        <f>#REF!</f>
        <v>#REF!</v>
      </c>
      <c r="JD72" s="12" t="e">
        <f>#REF!</f>
        <v>#REF!</v>
      </c>
      <c r="JE72" s="12" t="e">
        <f>#REF!</f>
        <v>#REF!</v>
      </c>
      <c r="JF72" s="12" t="e">
        <f>#REF!</f>
        <v>#REF!</v>
      </c>
      <c r="JH72" s="11" t="e">
        <f>#REF!</f>
        <v>#REF!</v>
      </c>
      <c r="JI72" s="12" t="e">
        <f>#REF!</f>
        <v>#REF!</v>
      </c>
      <c r="JJ72" s="12" t="e">
        <f>#REF!</f>
        <v>#REF!</v>
      </c>
      <c r="JK72" s="12" t="e">
        <f>#REF!</f>
        <v>#REF!</v>
      </c>
      <c r="JL72" s="12" t="e">
        <f>#REF!</f>
        <v>#REF!</v>
      </c>
      <c r="JM72" s="12" t="e">
        <f>#REF!</f>
        <v>#REF!</v>
      </c>
      <c r="JN72" s="12" t="e">
        <f>#REF!</f>
        <v>#REF!</v>
      </c>
      <c r="JO72" s="12" t="e">
        <f>#REF!</f>
        <v>#REF!</v>
      </c>
      <c r="JP72" s="12" t="e">
        <f>#REF!</f>
        <v>#REF!</v>
      </c>
      <c r="JQ72" s="12" t="e">
        <f>#REF!</f>
        <v>#REF!</v>
      </c>
      <c r="JR72" s="12" t="e">
        <f>#REF!</f>
        <v>#REF!</v>
      </c>
      <c r="JS72" s="12" t="e">
        <f>#REF!</f>
        <v>#REF!</v>
      </c>
      <c r="JT72" s="12" t="e">
        <f>#REF!</f>
        <v>#REF!</v>
      </c>
      <c r="JU72" s="12" t="e">
        <f>#REF!</f>
        <v>#REF!</v>
      </c>
      <c r="JV72" s="12" t="e">
        <f>#REF!</f>
        <v>#REF!</v>
      </c>
      <c r="JW72" s="12" t="e">
        <f>#REF!</f>
        <v>#REF!</v>
      </c>
      <c r="JX72" s="12" t="e">
        <f>#REF!</f>
        <v>#REF!</v>
      </c>
      <c r="JY72" s="12" t="e">
        <f>#REF!</f>
        <v>#REF!</v>
      </c>
    </row>
    <row r="73" spans="2:285" x14ac:dyDescent="0.25">
      <c r="B73" s="11" t="e">
        <f>#REF!</f>
        <v>#REF!</v>
      </c>
      <c r="C73" s="12" t="e">
        <f>#REF!</f>
        <v>#REF!</v>
      </c>
      <c r="D73" s="12" t="e">
        <f>#REF!</f>
        <v>#REF!</v>
      </c>
      <c r="E73" s="12" t="e">
        <f>#REF!</f>
        <v>#REF!</v>
      </c>
      <c r="F73" s="12" t="e">
        <f>#REF!</f>
        <v>#REF!</v>
      </c>
      <c r="G73" s="12" t="e">
        <f>#REF!</f>
        <v>#REF!</v>
      </c>
      <c r="H73" s="12" t="e">
        <f>#REF!</f>
        <v>#REF!</v>
      </c>
      <c r="I73" s="12" t="e">
        <f>#REF!</f>
        <v>#REF!</v>
      </c>
      <c r="J73" s="12" t="e">
        <f>#REF!</f>
        <v>#REF!</v>
      </c>
      <c r="K73" s="12" t="e">
        <f>#REF!</f>
        <v>#REF!</v>
      </c>
      <c r="L73" s="12" t="e">
        <f>#REF!</f>
        <v>#REF!</v>
      </c>
      <c r="M73" s="12" t="e">
        <f>#REF!</f>
        <v>#REF!</v>
      </c>
      <c r="N73" s="12" t="e">
        <f>#REF!</f>
        <v>#REF!</v>
      </c>
      <c r="O73" s="12" t="e">
        <f>#REF!</f>
        <v>#REF!</v>
      </c>
      <c r="P73" s="12" t="e">
        <f>#REF!</f>
        <v>#REF!</v>
      </c>
      <c r="Q73" s="12" t="e">
        <f>#REF!</f>
        <v>#REF!</v>
      </c>
      <c r="R73" s="12" t="e">
        <f>#REF!</f>
        <v>#REF!</v>
      </c>
      <c r="S73" s="12" t="e">
        <f>#REF!</f>
        <v>#REF!</v>
      </c>
      <c r="U73" s="11" t="e">
        <f>#REF!</f>
        <v>#REF!</v>
      </c>
      <c r="V73" s="12" t="e">
        <f>#REF!</f>
        <v>#REF!</v>
      </c>
      <c r="W73" s="12" t="e">
        <f>#REF!</f>
        <v>#REF!</v>
      </c>
      <c r="X73" s="12" t="e">
        <f>#REF!</f>
        <v>#REF!</v>
      </c>
      <c r="Y73" s="12" t="e">
        <f>#REF!</f>
        <v>#REF!</v>
      </c>
      <c r="Z73" s="12" t="e">
        <f>#REF!</f>
        <v>#REF!</v>
      </c>
      <c r="AA73" s="12" t="e">
        <f>#REF!</f>
        <v>#REF!</v>
      </c>
      <c r="AB73" s="12" t="e">
        <f>#REF!</f>
        <v>#REF!</v>
      </c>
      <c r="AC73" s="12" t="e">
        <f>#REF!</f>
        <v>#REF!</v>
      </c>
      <c r="AD73" s="12" t="e">
        <f>#REF!</f>
        <v>#REF!</v>
      </c>
      <c r="AE73" s="12" t="e">
        <f>#REF!</f>
        <v>#REF!</v>
      </c>
      <c r="AF73" s="12" t="e">
        <f>#REF!</f>
        <v>#REF!</v>
      </c>
      <c r="AG73" s="12" t="e">
        <f>#REF!</f>
        <v>#REF!</v>
      </c>
      <c r="AH73" s="12" t="e">
        <f>#REF!</f>
        <v>#REF!</v>
      </c>
      <c r="AI73" s="12" t="e">
        <f>#REF!</f>
        <v>#REF!</v>
      </c>
      <c r="AJ73" s="12" t="e">
        <f>#REF!</f>
        <v>#REF!</v>
      </c>
      <c r="AK73" s="12" t="e">
        <f>#REF!</f>
        <v>#REF!</v>
      </c>
      <c r="AL73" s="12" t="e">
        <f>#REF!</f>
        <v>#REF!</v>
      </c>
      <c r="AN73" s="11" t="e">
        <f>#REF!</f>
        <v>#REF!</v>
      </c>
      <c r="AO73" s="12" t="e">
        <f>#REF!</f>
        <v>#REF!</v>
      </c>
      <c r="AP73" s="12" t="e">
        <f>#REF!</f>
        <v>#REF!</v>
      </c>
      <c r="AQ73" s="12" t="e">
        <f>#REF!</f>
        <v>#REF!</v>
      </c>
      <c r="AR73" s="12" t="e">
        <f>#REF!</f>
        <v>#REF!</v>
      </c>
      <c r="AS73" s="12" t="e">
        <f>#REF!</f>
        <v>#REF!</v>
      </c>
      <c r="AT73" s="12" t="e">
        <f>#REF!</f>
        <v>#REF!</v>
      </c>
      <c r="AU73" s="12" t="e">
        <f>#REF!</f>
        <v>#REF!</v>
      </c>
      <c r="AV73" s="12" t="e">
        <f>#REF!</f>
        <v>#REF!</v>
      </c>
      <c r="AW73" s="12" t="e">
        <f>#REF!</f>
        <v>#REF!</v>
      </c>
      <c r="AX73" s="12" t="e">
        <f>#REF!</f>
        <v>#REF!</v>
      </c>
      <c r="AY73" s="12" t="e">
        <f>#REF!</f>
        <v>#REF!</v>
      </c>
      <c r="AZ73" s="12" t="e">
        <f>#REF!</f>
        <v>#REF!</v>
      </c>
      <c r="BA73" s="12" t="e">
        <f>#REF!</f>
        <v>#REF!</v>
      </c>
      <c r="BB73" s="12" t="e">
        <f>#REF!</f>
        <v>#REF!</v>
      </c>
      <c r="BC73" s="12" t="e">
        <f>#REF!</f>
        <v>#REF!</v>
      </c>
      <c r="BD73" s="12" t="e">
        <f>#REF!</f>
        <v>#REF!</v>
      </c>
      <c r="BE73" s="12" t="e">
        <f>#REF!</f>
        <v>#REF!</v>
      </c>
      <c r="BG73" s="11" t="e">
        <f>#REF!</f>
        <v>#REF!</v>
      </c>
      <c r="BH73" s="12" t="e">
        <f>#REF!</f>
        <v>#REF!</v>
      </c>
      <c r="BI73" s="12" t="e">
        <f>#REF!</f>
        <v>#REF!</v>
      </c>
      <c r="BJ73" s="12" t="e">
        <f>#REF!</f>
        <v>#REF!</v>
      </c>
      <c r="BK73" s="12" t="e">
        <f>#REF!</f>
        <v>#REF!</v>
      </c>
      <c r="BL73" s="12" t="e">
        <f>#REF!</f>
        <v>#REF!</v>
      </c>
      <c r="BM73" s="12" t="e">
        <f>#REF!</f>
        <v>#REF!</v>
      </c>
      <c r="BN73" s="12" t="e">
        <f>#REF!</f>
        <v>#REF!</v>
      </c>
      <c r="BO73" s="12" t="e">
        <f>#REF!</f>
        <v>#REF!</v>
      </c>
      <c r="BP73" s="12" t="e">
        <f>#REF!</f>
        <v>#REF!</v>
      </c>
      <c r="BQ73" s="12" t="e">
        <f>#REF!</f>
        <v>#REF!</v>
      </c>
      <c r="BR73" s="12" t="e">
        <f>#REF!</f>
        <v>#REF!</v>
      </c>
      <c r="BS73" s="12" t="e">
        <f>#REF!</f>
        <v>#REF!</v>
      </c>
      <c r="BT73" s="12" t="e">
        <f>#REF!</f>
        <v>#REF!</v>
      </c>
      <c r="BU73" s="12" t="e">
        <f>#REF!</f>
        <v>#REF!</v>
      </c>
      <c r="BV73" s="12" t="e">
        <f>#REF!</f>
        <v>#REF!</v>
      </c>
      <c r="BW73" s="12" t="e">
        <f>#REF!</f>
        <v>#REF!</v>
      </c>
      <c r="BX73" s="12" t="e">
        <f>#REF!</f>
        <v>#REF!</v>
      </c>
      <c r="BZ73" s="11" t="e">
        <f>#REF!</f>
        <v>#REF!</v>
      </c>
      <c r="CA73" s="12" t="e">
        <f>#REF!</f>
        <v>#REF!</v>
      </c>
      <c r="CB73" s="12" t="e">
        <f>#REF!</f>
        <v>#REF!</v>
      </c>
      <c r="CC73" s="12" t="e">
        <f>#REF!</f>
        <v>#REF!</v>
      </c>
      <c r="CD73" s="12" t="e">
        <f>#REF!</f>
        <v>#REF!</v>
      </c>
      <c r="CE73" s="12" t="e">
        <f>#REF!</f>
        <v>#REF!</v>
      </c>
      <c r="CF73" s="12" t="e">
        <f>#REF!</f>
        <v>#REF!</v>
      </c>
      <c r="CG73" s="12" t="e">
        <f>#REF!</f>
        <v>#REF!</v>
      </c>
      <c r="CH73" s="12" t="e">
        <f>#REF!</f>
        <v>#REF!</v>
      </c>
      <c r="CI73" s="12" t="e">
        <f>#REF!</f>
        <v>#REF!</v>
      </c>
      <c r="CJ73" s="12" t="e">
        <f>#REF!</f>
        <v>#REF!</v>
      </c>
      <c r="CK73" s="12" t="e">
        <f>#REF!</f>
        <v>#REF!</v>
      </c>
      <c r="CL73" s="12" t="e">
        <f>#REF!</f>
        <v>#REF!</v>
      </c>
      <c r="CM73" s="12" t="e">
        <f>#REF!</f>
        <v>#REF!</v>
      </c>
      <c r="CN73" s="12" t="e">
        <f>#REF!</f>
        <v>#REF!</v>
      </c>
      <c r="CO73" s="12" t="e">
        <f>#REF!</f>
        <v>#REF!</v>
      </c>
      <c r="CP73" s="12" t="e">
        <f>#REF!</f>
        <v>#REF!</v>
      </c>
      <c r="CQ73" s="12" t="e">
        <f>#REF!</f>
        <v>#REF!</v>
      </c>
      <c r="CS73" s="11" t="e">
        <f>#REF!</f>
        <v>#REF!</v>
      </c>
      <c r="CT73" s="12" t="e">
        <f>#REF!</f>
        <v>#REF!</v>
      </c>
      <c r="CU73" s="12" t="e">
        <f>#REF!</f>
        <v>#REF!</v>
      </c>
      <c r="CV73" s="12" t="e">
        <f>#REF!</f>
        <v>#REF!</v>
      </c>
      <c r="CW73" s="12" t="e">
        <f>#REF!</f>
        <v>#REF!</v>
      </c>
      <c r="CX73" s="12" t="e">
        <f>#REF!</f>
        <v>#REF!</v>
      </c>
      <c r="CY73" s="12" t="e">
        <f>#REF!</f>
        <v>#REF!</v>
      </c>
      <c r="CZ73" s="12" t="e">
        <f>#REF!</f>
        <v>#REF!</v>
      </c>
      <c r="DA73" s="12" t="e">
        <f>#REF!</f>
        <v>#REF!</v>
      </c>
      <c r="DB73" s="12" t="e">
        <f>#REF!</f>
        <v>#REF!</v>
      </c>
      <c r="DC73" s="12" t="e">
        <f>#REF!</f>
        <v>#REF!</v>
      </c>
      <c r="DD73" s="12" t="e">
        <f>#REF!</f>
        <v>#REF!</v>
      </c>
      <c r="DE73" s="12" t="e">
        <f>#REF!</f>
        <v>#REF!</v>
      </c>
      <c r="DF73" s="12" t="e">
        <f>#REF!</f>
        <v>#REF!</v>
      </c>
      <c r="DG73" s="12" t="e">
        <f>#REF!</f>
        <v>#REF!</v>
      </c>
      <c r="DH73" s="12" t="e">
        <f>#REF!</f>
        <v>#REF!</v>
      </c>
      <c r="DI73" s="12" t="e">
        <f>#REF!</f>
        <v>#REF!</v>
      </c>
      <c r="DJ73" s="12" t="e">
        <f>#REF!</f>
        <v>#REF!</v>
      </c>
      <c r="DL73" s="11" t="e">
        <f>#REF!</f>
        <v>#REF!</v>
      </c>
      <c r="DM73" s="12" t="e">
        <f>#REF!</f>
        <v>#REF!</v>
      </c>
      <c r="DN73" s="12" t="e">
        <f>#REF!</f>
        <v>#REF!</v>
      </c>
      <c r="DO73" s="12" t="e">
        <f>#REF!</f>
        <v>#REF!</v>
      </c>
      <c r="DP73" s="12" t="e">
        <f>#REF!</f>
        <v>#REF!</v>
      </c>
      <c r="DQ73" s="12" t="e">
        <f>#REF!</f>
        <v>#REF!</v>
      </c>
      <c r="DR73" s="12" t="e">
        <f>#REF!</f>
        <v>#REF!</v>
      </c>
      <c r="DS73" s="12" t="e">
        <f>#REF!</f>
        <v>#REF!</v>
      </c>
      <c r="DT73" s="12" t="e">
        <f>#REF!</f>
        <v>#REF!</v>
      </c>
      <c r="DU73" s="12" t="e">
        <f>#REF!</f>
        <v>#REF!</v>
      </c>
      <c r="DV73" s="12" t="e">
        <f>#REF!</f>
        <v>#REF!</v>
      </c>
      <c r="DW73" s="12" t="e">
        <f>#REF!</f>
        <v>#REF!</v>
      </c>
      <c r="DX73" s="12" t="e">
        <f>#REF!</f>
        <v>#REF!</v>
      </c>
      <c r="DY73" s="12" t="e">
        <f>#REF!</f>
        <v>#REF!</v>
      </c>
      <c r="DZ73" s="12" t="e">
        <f>#REF!</f>
        <v>#REF!</v>
      </c>
      <c r="EA73" s="12" t="e">
        <f>#REF!</f>
        <v>#REF!</v>
      </c>
      <c r="EB73" s="12" t="e">
        <f>#REF!</f>
        <v>#REF!</v>
      </c>
      <c r="EC73" s="12" t="e">
        <f>#REF!</f>
        <v>#REF!</v>
      </c>
      <c r="EE73" s="11" t="e">
        <f>#REF!</f>
        <v>#REF!</v>
      </c>
      <c r="EF73" s="12" t="e">
        <f>#REF!</f>
        <v>#REF!</v>
      </c>
      <c r="EG73" s="12" t="e">
        <f>#REF!</f>
        <v>#REF!</v>
      </c>
      <c r="EH73" s="12" t="e">
        <f>#REF!</f>
        <v>#REF!</v>
      </c>
      <c r="EI73" s="12" t="e">
        <f>#REF!</f>
        <v>#REF!</v>
      </c>
      <c r="EJ73" s="12" t="e">
        <f>#REF!</f>
        <v>#REF!</v>
      </c>
      <c r="EK73" s="12" t="e">
        <f>#REF!</f>
        <v>#REF!</v>
      </c>
      <c r="EL73" s="12" t="e">
        <f>#REF!</f>
        <v>#REF!</v>
      </c>
      <c r="EM73" s="12" t="e">
        <f>#REF!</f>
        <v>#REF!</v>
      </c>
      <c r="EN73" s="12" t="e">
        <f>#REF!</f>
        <v>#REF!</v>
      </c>
      <c r="EO73" s="12" t="e">
        <f>#REF!</f>
        <v>#REF!</v>
      </c>
      <c r="EP73" s="12" t="e">
        <f>#REF!</f>
        <v>#REF!</v>
      </c>
      <c r="EQ73" s="12" t="e">
        <f>#REF!</f>
        <v>#REF!</v>
      </c>
      <c r="ER73" s="12" t="e">
        <f>#REF!</f>
        <v>#REF!</v>
      </c>
      <c r="ES73" s="12" t="e">
        <f>#REF!</f>
        <v>#REF!</v>
      </c>
      <c r="ET73" s="12" t="e">
        <f>#REF!</f>
        <v>#REF!</v>
      </c>
      <c r="EU73" s="12" t="e">
        <f>#REF!</f>
        <v>#REF!</v>
      </c>
      <c r="EV73" s="12" t="e">
        <f>#REF!</f>
        <v>#REF!</v>
      </c>
      <c r="EX73" s="11" t="e">
        <f>#REF!</f>
        <v>#REF!</v>
      </c>
      <c r="EY73" s="12" t="e">
        <f>#REF!</f>
        <v>#REF!</v>
      </c>
      <c r="EZ73" s="12" t="e">
        <f>#REF!</f>
        <v>#REF!</v>
      </c>
      <c r="FA73" s="12" t="e">
        <f>#REF!</f>
        <v>#REF!</v>
      </c>
      <c r="FB73" s="12" t="e">
        <f>#REF!</f>
        <v>#REF!</v>
      </c>
      <c r="FC73" s="12" t="e">
        <f>#REF!</f>
        <v>#REF!</v>
      </c>
      <c r="FD73" s="12" t="e">
        <f>#REF!</f>
        <v>#REF!</v>
      </c>
      <c r="FE73" s="12" t="e">
        <f>#REF!</f>
        <v>#REF!</v>
      </c>
      <c r="FF73" s="12" t="e">
        <f>#REF!</f>
        <v>#REF!</v>
      </c>
      <c r="FG73" s="12" t="e">
        <f>#REF!</f>
        <v>#REF!</v>
      </c>
      <c r="FH73" s="12" t="e">
        <f>#REF!</f>
        <v>#REF!</v>
      </c>
      <c r="FI73" s="12" t="e">
        <f>#REF!</f>
        <v>#REF!</v>
      </c>
      <c r="FJ73" s="12" t="e">
        <f>#REF!</f>
        <v>#REF!</v>
      </c>
      <c r="FK73" s="12" t="e">
        <f>#REF!</f>
        <v>#REF!</v>
      </c>
      <c r="FL73" s="12" t="e">
        <f>#REF!</f>
        <v>#REF!</v>
      </c>
      <c r="FM73" s="12" t="e">
        <f>#REF!</f>
        <v>#REF!</v>
      </c>
      <c r="FN73" s="12" t="e">
        <f>#REF!</f>
        <v>#REF!</v>
      </c>
      <c r="FO73" s="12" t="e">
        <f>#REF!</f>
        <v>#REF!</v>
      </c>
      <c r="FQ73" s="11" t="e">
        <f>#REF!</f>
        <v>#REF!</v>
      </c>
      <c r="FR73" s="12" t="e">
        <f>#REF!</f>
        <v>#REF!</v>
      </c>
      <c r="FS73" s="12" t="e">
        <f>#REF!</f>
        <v>#REF!</v>
      </c>
      <c r="FT73" s="12" t="e">
        <f>#REF!</f>
        <v>#REF!</v>
      </c>
      <c r="FU73" s="12" t="e">
        <f>#REF!</f>
        <v>#REF!</v>
      </c>
      <c r="FV73" s="12" t="e">
        <f>#REF!</f>
        <v>#REF!</v>
      </c>
      <c r="FW73" s="12" t="e">
        <f>#REF!</f>
        <v>#REF!</v>
      </c>
      <c r="FX73" s="12" t="e">
        <f>#REF!</f>
        <v>#REF!</v>
      </c>
      <c r="FY73" s="12" t="e">
        <f>#REF!</f>
        <v>#REF!</v>
      </c>
      <c r="FZ73" s="12" t="e">
        <f>#REF!</f>
        <v>#REF!</v>
      </c>
      <c r="GA73" s="12" t="e">
        <f>#REF!</f>
        <v>#REF!</v>
      </c>
      <c r="GB73" s="12" t="e">
        <f>#REF!</f>
        <v>#REF!</v>
      </c>
      <c r="GC73" s="12" t="e">
        <f>#REF!</f>
        <v>#REF!</v>
      </c>
      <c r="GD73" s="12" t="e">
        <f>#REF!</f>
        <v>#REF!</v>
      </c>
      <c r="GE73" s="12" t="e">
        <f>#REF!</f>
        <v>#REF!</v>
      </c>
      <c r="GF73" s="12" t="e">
        <f>#REF!</f>
        <v>#REF!</v>
      </c>
      <c r="GG73" s="12" t="e">
        <f>#REF!</f>
        <v>#REF!</v>
      </c>
      <c r="GH73" s="12" t="e">
        <f>#REF!</f>
        <v>#REF!</v>
      </c>
      <c r="GJ73" s="11" t="e">
        <f>#REF!</f>
        <v>#REF!</v>
      </c>
      <c r="GK73" s="12" t="e">
        <f>#REF!</f>
        <v>#REF!</v>
      </c>
      <c r="GL73" s="12" t="e">
        <f>#REF!</f>
        <v>#REF!</v>
      </c>
      <c r="GM73" s="12" t="e">
        <f>#REF!</f>
        <v>#REF!</v>
      </c>
      <c r="GN73" s="12" t="e">
        <f>#REF!</f>
        <v>#REF!</v>
      </c>
      <c r="GO73" s="12" t="e">
        <f>#REF!</f>
        <v>#REF!</v>
      </c>
      <c r="GP73" s="12" t="e">
        <f>#REF!</f>
        <v>#REF!</v>
      </c>
      <c r="GQ73" s="12" t="e">
        <f>#REF!</f>
        <v>#REF!</v>
      </c>
      <c r="GR73" s="12" t="e">
        <f>#REF!</f>
        <v>#REF!</v>
      </c>
      <c r="GS73" s="12" t="e">
        <f>#REF!</f>
        <v>#REF!</v>
      </c>
      <c r="GT73" s="12" t="e">
        <f>#REF!</f>
        <v>#REF!</v>
      </c>
      <c r="GU73" s="12" t="e">
        <f>#REF!</f>
        <v>#REF!</v>
      </c>
      <c r="GV73" s="12" t="e">
        <f>#REF!</f>
        <v>#REF!</v>
      </c>
      <c r="GW73" s="12" t="e">
        <f>#REF!</f>
        <v>#REF!</v>
      </c>
      <c r="GX73" s="12" t="e">
        <f>#REF!</f>
        <v>#REF!</v>
      </c>
      <c r="GY73" s="12" t="e">
        <f>#REF!</f>
        <v>#REF!</v>
      </c>
      <c r="GZ73" s="12" t="e">
        <f>#REF!</f>
        <v>#REF!</v>
      </c>
      <c r="HA73" s="12" t="e">
        <f>#REF!</f>
        <v>#REF!</v>
      </c>
      <c r="HC73" s="11" t="e">
        <f>#REF!</f>
        <v>#REF!</v>
      </c>
      <c r="HD73" s="12" t="e">
        <f>#REF!</f>
        <v>#REF!</v>
      </c>
      <c r="HE73" s="12" t="e">
        <f>#REF!</f>
        <v>#REF!</v>
      </c>
      <c r="HF73" s="12" t="e">
        <f>#REF!</f>
        <v>#REF!</v>
      </c>
      <c r="HG73" s="12" t="e">
        <f>#REF!</f>
        <v>#REF!</v>
      </c>
      <c r="HH73" s="12" t="e">
        <f>#REF!</f>
        <v>#REF!</v>
      </c>
      <c r="HI73" s="12" t="e">
        <f>#REF!</f>
        <v>#REF!</v>
      </c>
      <c r="HJ73" s="12" t="e">
        <f>#REF!</f>
        <v>#REF!</v>
      </c>
      <c r="HK73" s="12" t="e">
        <f>#REF!</f>
        <v>#REF!</v>
      </c>
      <c r="HL73" s="12" t="e">
        <f>#REF!</f>
        <v>#REF!</v>
      </c>
      <c r="HM73" s="12" t="e">
        <f>#REF!</f>
        <v>#REF!</v>
      </c>
      <c r="HN73" s="12" t="e">
        <f>#REF!</f>
        <v>#REF!</v>
      </c>
      <c r="HO73" s="12" t="e">
        <f>#REF!</f>
        <v>#REF!</v>
      </c>
      <c r="HP73" s="12" t="e">
        <f>#REF!</f>
        <v>#REF!</v>
      </c>
      <c r="HQ73" s="12" t="e">
        <f>#REF!</f>
        <v>#REF!</v>
      </c>
      <c r="HR73" s="12" t="e">
        <f>#REF!</f>
        <v>#REF!</v>
      </c>
      <c r="HS73" s="12" t="e">
        <f>#REF!</f>
        <v>#REF!</v>
      </c>
      <c r="HT73" s="12" t="e">
        <f>#REF!</f>
        <v>#REF!</v>
      </c>
      <c r="HV73" s="11" t="e">
        <f>#REF!</f>
        <v>#REF!</v>
      </c>
      <c r="HW73" s="12" t="e">
        <f>#REF!</f>
        <v>#REF!</v>
      </c>
      <c r="HX73" s="12" t="e">
        <f>#REF!</f>
        <v>#REF!</v>
      </c>
      <c r="HY73" s="12" t="e">
        <f>#REF!</f>
        <v>#REF!</v>
      </c>
      <c r="HZ73" s="12" t="e">
        <f>#REF!</f>
        <v>#REF!</v>
      </c>
      <c r="IA73" s="12" t="e">
        <f>#REF!</f>
        <v>#REF!</v>
      </c>
      <c r="IB73" s="12" t="e">
        <f>#REF!</f>
        <v>#REF!</v>
      </c>
      <c r="IC73" s="12" t="e">
        <f>#REF!</f>
        <v>#REF!</v>
      </c>
      <c r="ID73" s="12" t="e">
        <f>#REF!</f>
        <v>#REF!</v>
      </c>
      <c r="IE73" s="12" t="e">
        <f>#REF!</f>
        <v>#REF!</v>
      </c>
      <c r="IF73" s="12" t="e">
        <f>#REF!</f>
        <v>#REF!</v>
      </c>
      <c r="IG73" s="12" t="e">
        <f>#REF!</f>
        <v>#REF!</v>
      </c>
      <c r="IH73" s="12" t="e">
        <f>#REF!</f>
        <v>#REF!</v>
      </c>
      <c r="II73" s="12" t="e">
        <f>#REF!</f>
        <v>#REF!</v>
      </c>
      <c r="IJ73" s="12" t="e">
        <f>#REF!</f>
        <v>#REF!</v>
      </c>
      <c r="IK73" s="12" t="e">
        <f>#REF!</f>
        <v>#REF!</v>
      </c>
      <c r="IL73" s="12" t="e">
        <f>#REF!</f>
        <v>#REF!</v>
      </c>
      <c r="IM73" s="12" t="e">
        <f>#REF!</f>
        <v>#REF!</v>
      </c>
      <c r="IO73" s="11" t="e">
        <f>#REF!</f>
        <v>#REF!</v>
      </c>
      <c r="IP73" s="12" t="e">
        <f>#REF!</f>
        <v>#REF!</v>
      </c>
      <c r="IQ73" s="12" t="e">
        <f>#REF!</f>
        <v>#REF!</v>
      </c>
      <c r="IR73" s="12" t="e">
        <f>#REF!</f>
        <v>#REF!</v>
      </c>
      <c r="IS73" s="12" t="e">
        <f>#REF!</f>
        <v>#REF!</v>
      </c>
      <c r="IT73" s="12" t="e">
        <f>#REF!</f>
        <v>#REF!</v>
      </c>
      <c r="IU73" s="12" t="e">
        <f>#REF!</f>
        <v>#REF!</v>
      </c>
      <c r="IV73" s="12" t="e">
        <f>#REF!</f>
        <v>#REF!</v>
      </c>
      <c r="IW73" s="12" t="e">
        <f>#REF!</f>
        <v>#REF!</v>
      </c>
      <c r="IX73" s="12" t="e">
        <f>#REF!</f>
        <v>#REF!</v>
      </c>
      <c r="IY73" s="12" t="e">
        <f>#REF!</f>
        <v>#REF!</v>
      </c>
      <c r="IZ73" s="12" t="e">
        <f>#REF!</f>
        <v>#REF!</v>
      </c>
      <c r="JA73" s="12" t="e">
        <f>#REF!</f>
        <v>#REF!</v>
      </c>
      <c r="JB73" s="12" t="e">
        <f>#REF!</f>
        <v>#REF!</v>
      </c>
      <c r="JC73" s="12" t="e">
        <f>#REF!</f>
        <v>#REF!</v>
      </c>
      <c r="JD73" s="12" t="e">
        <f>#REF!</f>
        <v>#REF!</v>
      </c>
      <c r="JE73" s="12" t="e">
        <f>#REF!</f>
        <v>#REF!</v>
      </c>
      <c r="JF73" s="12" t="e">
        <f>#REF!</f>
        <v>#REF!</v>
      </c>
      <c r="JH73" s="11" t="e">
        <f>#REF!</f>
        <v>#REF!</v>
      </c>
      <c r="JI73" s="12" t="e">
        <f>#REF!</f>
        <v>#REF!</v>
      </c>
      <c r="JJ73" s="12" t="e">
        <f>#REF!</f>
        <v>#REF!</v>
      </c>
      <c r="JK73" s="12" t="e">
        <f>#REF!</f>
        <v>#REF!</v>
      </c>
      <c r="JL73" s="12" t="e">
        <f>#REF!</f>
        <v>#REF!</v>
      </c>
      <c r="JM73" s="12" t="e">
        <f>#REF!</f>
        <v>#REF!</v>
      </c>
      <c r="JN73" s="12" t="e">
        <f>#REF!</f>
        <v>#REF!</v>
      </c>
      <c r="JO73" s="12" t="e">
        <f>#REF!</f>
        <v>#REF!</v>
      </c>
      <c r="JP73" s="12" t="e">
        <f>#REF!</f>
        <v>#REF!</v>
      </c>
      <c r="JQ73" s="12" t="e">
        <f>#REF!</f>
        <v>#REF!</v>
      </c>
      <c r="JR73" s="12" t="e">
        <f>#REF!</f>
        <v>#REF!</v>
      </c>
      <c r="JS73" s="12" t="e">
        <f>#REF!</f>
        <v>#REF!</v>
      </c>
      <c r="JT73" s="12" t="e">
        <f>#REF!</f>
        <v>#REF!</v>
      </c>
      <c r="JU73" s="12" t="e">
        <f>#REF!</f>
        <v>#REF!</v>
      </c>
      <c r="JV73" s="12" t="e">
        <f>#REF!</f>
        <v>#REF!</v>
      </c>
      <c r="JW73" s="12" t="e">
        <f>#REF!</f>
        <v>#REF!</v>
      </c>
      <c r="JX73" s="12" t="e">
        <f>#REF!</f>
        <v>#REF!</v>
      </c>
      <c r="JY73" s="12" t="e">
        <f>#REF!</f>
        <v>#REF!</v>
      </c>
    </row>
    <row r="74" spans="2:285" x14ac:dyDescent="0.25">
      <c r="B74" s="11"/>
      <c r="C74" s="12"/>
      <c r="D74" s="12"/>
      <c r="E74" s="12"/>
      <c r="F74" s="12"/>
      <c r="G74" s="12"/>
      <c r="H74" s="12"/>
      <c r="I74" s="12"/>
      <c r="J74" s="12"/>
      <c r="K74" s="12"/>
      <c r="L74" s="12"/>
      <c r="M74" s="12"/>
      <c r="N74" s="12"/>
      <c r="O74" s="12"/>
      <c r="P74" s="12"/>
      <c r="Q74" s="12"/>
      <c r="R74" s="12"/>
      <c r="S74" s="12"/>
      <c r="U74" s="11"/>
      <c r="V74" s="12"/>
      <c r="W74" s="12"/>
      <c r="X74" s="12"/>
      <c r="Y74" s="12"/>
      <c r="Z74" s="12"/>
      <c r="AA74" s="12"/>
      <c r="AB74" s="12"/>
      <c r="AC74" s="12"/>
      <c r="AD74" s="12"/>
      <c r="AE74" s="12"/>
      <c r="AF74" s="12"/>
      <c r="AG74" s="12"/>
      <c r="AH74" s="12"/>
      <c r="AI74" s="12"/>
      <c r="AJ74" s="12"/>
      <c r="AK74" s="12"/>
      <c r="AL74" s="12"/>
      <c r="AN74" s="11"/>
      <c r="AO74" s="12"/>
      <c r="AP74" s="12"/>
      <c r="AQ74" s="12"/>
      <c r="AR74" s="12"/>
      <c r="AS74" s="12"/>
      <c r="AT74" s="12"/>
      <c r="AU74" s="12"/>
      <c r="AV74" s="12"/>
      <c r="AW74" s="12"/>
      <c r="AX74" s="12"/>
      <c r="AY74" s="12"/>
      <c r="AZ74" s="12"/>
      <c r="BA74" s="12"/>
      <c r="BB74" s="12"/>
      <c r="BC74" s="12"/>
      <c r="BD74" s="12"/>
      <c r="BE74" s="12"/>
      <c r="BG74" s="11"/>
      <c r="BH74" s="12"/>
      <c r="BI74" s="12"/>
      <c r="BJ74" s="12"/>
      <c r="BK74" s="12"/>
      <c r="BL74" s="12"/>
      <c r="BM74" s="12"/>
      <c r="BN74" s="12"/>
      <c r="BO74" s="12"/>
      <c r="BP74" s="12"/>
      <c r="BQ74" s="12"/>
      <c r="BR74" s="12"/>
      <c r="BS74" s="12"/>
      <c r="BT74" s="12"/>
      <c r="BU74" s="12"/>
      <c r="BV74" s="12"/>
      <c r="BW74" s="12"/>
      <c r="BX74" s="12"/>
      <c r="BZ74" s="11"/>
      <c r="CA74" s="12"/>
      <c r="CB74" s="12"/>
      <c r="CC74" s="12"/>
      <c r="CD74" s="12"/>
      <c r="CE74" s="12"/>
      <c r="CF74" s="12"/>
      <c r="CG74" s="12"/>
      <c r="CH74" s="12"/>
      <c r="CI74" s="12"/>
      <c r="CJ74" s="12"/>
      <c r="CK74" s="12"/>
      <c r="CL74" s="12"/>
      <c r="CM74" s="12"/>
      <c r="CN74" s="12"/>
      <c r="CO74" s="12"/>
      <c r="CP74" s="12"/>
      <c r="CQ74" s="12"/>
      <c r="CS74" s="11"/>
      <c r="CT74" s="12"/>
      <c r="CU74" s="12"/>
      <c r="CV74" s="12"/>
      <c r="CW74" s="12"/>
      <c r="CX74" s="12"/>
      <c r="CY74" s="12"/>
      <c r="CZ74" s="12"/>
      <c r="DA74" s="12"/>
      <c r="DB74" s="12"/>
      <c r="DC74" s="12"/>
      <c r="DD74" s="12"/>
      <c r="DE74" s="12"/>
      <c r="DF74" s="12"/>
      <c r="DG74" s="12"/>
      <c r="DH74" s="12"/>
      <c r="DI74" s="12"/>
      <c r="DJ74" s="12"/>
      <c r="DL74" s="11"/>
      <c r="DM74" s="12"/>
      <c r="DN74" s="12"/>
      <c r="DO74" s="12"/>
      <c r="DP74" s="12"/>
      <c r="DQ74" s="12"/>
      <c r="DR74" s="12"/>
      <c r="DS74" s="12"/>
      <c r="DT74" s="12"/>
      <c r="DU74" s="12"/>
      <c r="DV74" s="12"/>
      <c r="DW74" s="12"/>
      <c r="DX74" s="12"/>
      <c r="DY74" s="12"/>
      <c r="DZ74" s="12"/>
      <c r="EA74" s="12"/>
      <c r="EB74" s="12"/>
      <c r="EC74" s="12"/>
      <c r="EE74" s="11"/>
      <c r="EF74" s="12"/>
      <c r="EG74" s="12"/>
      <c r="EH74" s="12"/>
      <c r="EI74" s="12"/>
      <c r="EJ74" s="12"/>
      <c r="EK74" s="12"/>
      <c r="EL74" s="12"/>
      <c r="EM74" s="12"/>
      <c r="EN74" s="12"/>
      <c r="EO74" s="12"/>
      <c r="EP74" s="12"/>
      <c r="EQ74" s="12"/>
      <c r="ER74" s="12"/>
      <c r="ES74" s="12"/>
      <c r="ET74" s="12"/>
      <c r="EU74" s="12"/>
      <c r="EV74" s="12"/>
      <c r="EX74" s="11"/>
      <c r="EY74" s="12"/>
      <c r="EZ74" s="12"/>
      <c r="FA74" s="12"/>
      <c r="FB74" s="12"/>
      <c r="FC74" s="12"/>
      <c r="FD74" s="12"/>
      <c r="FE74" s="12"/>
      <c r="FF74" s="12"/>
      <c r="FG74" s="12"/>
      <c r="FH74" s="12"/>
      <c r="FI74" s="12"/>
      <c r="FJ74" s="12"/>
      <c r="FK74" s="12"/>
      <c r="FL74" s="12"/>
      <c r="FM74" s="12"/>
      <c r="FN74" s="12"/>
      <c r="FO74" s="12"/>
      <c r="FQ74" s="11"/>
      <c r="FR74" s="12"/>
      <c r="FS74" s="12"/>
      <c r="FT74" s="12"/>
      <c r="FU74" s="12"/>
      <c r="FV74" s="12"/>
      <c r="FW74" s="12"/>
      <c r="FX74" s="12"/>
      <c r="FY74" s="12"/>
      <c r="FZ74" s="12"/>
      <c r="GA74" s="12"/>
      <c r="GB74" s="12"/>
      <c r="GC74" s="12"/>
      <c r="GD74" s="12"/>
      <c r="GE74" s="12"/>
      <c r="GF74" s="12"/>
      <c r="GG74" s="12"/>
      <c r="GH74" s="12"/>
      <c r="GJ74" s="11"/>
      <c r="GK74" s="12"/>
      <c r="GL74" s="12"/>
      <c r="GM74" s="12"/>
      <c r="GN74" s="12"/>
      <c r="GO74" s="12"/>
      <c r="GP74" s="12"/>
      <c r="GQ74" s="12"/>
      <c r="GR74" s="12"/>
      <c r="GS74" s="12"/>
      <c r="GT74" s="12"/>
      <c r="GU74" s="12"/>
      <c r="GV74" s="12"/>
      <c r="GW74" s="12"/>
      <c r="GX74" s="12"/>
      <c r="GY74" s="12"/>
      <c r="GZ74" s="12"/>
      <c r="HA74" s="12"/>
      <c r="HC74" s="11"/>
      <c r="HD74" s="12"/>
      <c r="HE74" s="12"/>
      <c r="HF74" s="12"/>
      <c r="HG74" s="12"/>
      <c r="HH74" s="12"/>
      <c r="HI74" s="12"/>
      <c r="HJ74" s="12"/>
      <c r="HK74" s="12"/>
      <c r="HL74" s="12"/>
      <c r="HM74" s="12"/>
      <c r="HN74" s="12"/>
      <c r="HO74" s="12"/>
      <c r="HP74" s="12"/>
      <c r="HQ74" s="12"/>
      <c r="HR74" s="12"/>
      <c r="HS74" s="12"/>
      <c r="HT74" s="12"/>
      <c r="HV74" s="11"/>
      <c r="HW74" s="12"/>
      <c r="HX74" s="12"/>
      <c r="HY74" s="12"/>
      <c r="HZ74" s="12"/>
      <c r="IA74" s="12"/>
      <c r="IB74" s="12"/>
      <c r="IC74" s="12"/>
      <c r="ID74" s="12"/>
      <c r="IE74" s="12"/>
      <c r="IF74" s="12"/>
      <c r="IG74" s="12"/>
      <c r="IH74" s="12"/>
      <c r="II74" s="12"/>
      <c r="IJ74" s="12"/>
      <c r="IK74" s="12"/>
      <c r="IL74" s="12"/>
      <c r="IM74" s="12"/>
      <c r="IO74" s="11"/>
      <c r="IP74" s="12"/>
      <c r="IQ74" s="12"/>
      <c r="IR74" s="12"/>
      <c r="IS74" s="12"/>
      <c r="IT74" s="12"/>
      <c r="IU74" s="12"/>
      <c r="IV74" s="12"/>
      <c r="IW74" s="12"/>
      <c r="IX74" s="12"/>
      <c r="IY74" s="12"/>
      <c r="IZ74" s="12"/>
      <c r="JA74" s="12"/>
      <c r="JB74" s="12"/>
      <c r="JC74" s="12"/>
      <c r="JD74" s="12"/>
      <c r="JE74" s="12"/>
      <c r="JF74" s="12"/>
      <c r="JH74" s="11"/>
      <c r="JI74" s="12"/>
      <c r="JJ74" s="12"/>
      <c r="JK74" s="12"/>
      <c r="JL74" s="12"/>
      <c r="JM74" s="12"/>
      <c r="JN74" s="12"/>
      <c r="JO74" s="12"/>
      <c r="JP74" s="12"/>
      <c r="JQ74" s="12"/>
      <c r="JR74" s="12"/>
      <c r="JS74" s="12"/>
      <c r="JT74" s="12"/>
      <c r="JU74" s="12"/>
      <c r="JV74" s="12"/>
      <c r="JW74" s="12"/>
      <c r="JX74" s="12"/>
      <c r="JY74" s="12"/>
    </row>
    <row r="75" spans="2:285" x14ac:dyDescent="0.25">
      <c r="B75" s="11"/>
      <c r="C75" s="12"/>
      <c r="D75" s="12"/>
      <c r="E75" s="12"/>
      <c r="F75" s="12"/>
      <c r="G75" s="12"/>
      <c r="H75" s="12"/>
      <c r="I75" s="12"/>
      <c r="J75" s="12"/>
      <c r="K75" s="12"/>
      <c r="L75" s="12"/>
      <c r="M75" s="12"/>
      <c r="N75" s="12"/>
      <c r="O75" s="12"/>
      <c r="P75" s="12"/>
      <c r="Q75" s="12"/>
      <c r="R75" s="12"/>
      <c r="S75" s="12"/>
      <c r="U75" s="11"/>
      <c r="V75" s="12"/>
      <c r="W75" s="12"/>
      <c r="X75" s="12"/>
      <c r="Y75" s="12"/>
      <c r="Z75" s="12"/>
      <c r="AA75" s="12"/>
      <c r="AB75" s="12"/>
      <c r="AC75" s="12"/>
      <c r="AD75" s="12"/>
      <c r="AE75" s="12"/>
      <c r="AF75" s="12"/>
      <c r="AG75" s="12"/>
      <c r="AH75" s="12"/>
      <c r="AI75" s="12"/>
      <c r="AJ75" s="12"/>
      <c r="AK75" s="12"/>
      <c r="AL75" s="12"/>
      <c r="AN75" s="11"/>
      <c r="AO75" s="12"/>
      <c r="AP75" s="12"/>
      <c r="AQ75" s="12"/>
      <c r="AR75" s="12"/>
      <c r="AS75" s="12"/>
      <c r="AT75" s="12"/>
      <c r="AU75" s="12"/>
      <c r="AV75" s="12"/>
      <c r="AW75" s="12"/>
      <c r="AX75" s="12"/>
      <c r="AY75" s="12"/>
      <c r="AZ75" s="12"/>
      <c r="BA75" s="12"/>
      <c r="BB75" s="12"/>
      <c r="BC75" s="12"/>
      <c r="BD75" s="12"/>
      <c r="BE75" s="12"/>
      <c r="BG75" s="11"/>
      <c r="BH75" s="12"/>
      <c r="BI75" s="12"/>
      <c r="BJ75" s="12"/>
      <c r="BK75" s="12"/>
      <c r="BL75" s="12"/>
      <c r="BM75" s="12"/>
      <c r="BN75" s="12"/>
      <c r="BO75" s="12"/>
      <c r="BP75" s="12"/>
      <c r="BQ75" s="12"/>
      <c r="BR75" s="12"/>
      <c r="BS75" s="12"/>
      <c r="BT75" s="12"/>
      <c r="BU75" s="12"/>
      <c r="BV75" s="12"/>
      <c r="BW75" s="12"/>
      <c r="BX75" s="12"/>
      <c r="BZ75" s="11"/>
      <c r="CA75" s="12"/>
      <c r="CB75" s="12"/>
      <c r="CC75" s="12"/>
      <c r="CD75" s="12"/>
      <c r="CE75" s="12"/>
      <c r="CF75" s="12"/>
      <c r="CG75" s="12"/>
      <c r="CH75" s="12"/>
      <c r="CI75" s="12"/>
      <c r="CJ75" s="12"/>
      <c r="CK75" s="12"/>
      <c r="CL75" s="12"/>
      <c r="CM75" s="12"/>
      <c r="CN75" s="12"/>
      <c r="CO75" s="12"/>
      <c r="CP75" s="12"/>
      <c r="CQ75" s="12"/>
      <c r="CS75" s="11"/>
      <c r="CT75" s="12"/>
      <c r="CU75" s="12"/>
      <c r="CV75" s="12"/>
      <c r="CW75" s="12"/>
      <c r="CX75" s="12"/>
      <c r="CY75" s="12"/>
      <c r="CZ75" s="12"/>
      <c r="DA75" s="12"/>
      <c r="DB75" s="12"/>
      <c r="DC75" s="12"/>
      <c r="DD75" s="12"/>
      <c r="DE75" s="12"/>
      <c r="DF75" s="12"/>
      <c r="DG75" s="12"/>
      <c r="DH75" s="12"/>
      <c r="DI75" s="12"/>
      <c r="DJ75" s="12"/>
      <c r="DL75" s="11"/>
      <c r="DM75" s="12"/>
      <c r="DN75" s="12"/>
      <c r="DO75" s="12"/>
      <c r="DP75" s="12"/>
      <c r="DQ75" s="12"/>
      <c r="DR75" s="12"/>
      <c r="DS75" s="12"/>
      <c r="DT75" s="12"/>
      <c r="DU75" s="12"/>
      <c r="DV75" s="12"/>
      <c r="DW75" s="12"/>
      <c r="DX75" s="12"/>
      <c r="DY75" s="12"/>
      <c r="DZ75" s="12"/>
      <c r="EA75" s="12"/>
      <c r="EB75" s="12"/>
      <c r="EC75" s="12"/>
      <c r="EE75" s="11"/>
      <c r="EF75" s="12"/>
      <c r="EG75" s="12"/>
      <c r="EH75" s="12"/>
      <c r="EI75" s="12"/>
      <c r="EJ75" s="12"/>
      <c r="EK75" s="12"/>
      <c r="EL75" s="12"/>
      <c r="EM75" s="12"/>
      <c r="EN75" s="12"/>
      <c r="EO75" s="12"/>
      <c r="EP75" s="12"/>
      <c r="EQ75" s="12"/>
      <c r="ER75" s="12"/>
      <c r="ES75" s="12"/>
      <c r="ET75" s="12"/>
      <c r="EU75" s="12"/>
      <c r="EV75" s="12"/>
      <c r="EX75" s="11"/>
      <c r="EY75" s="12"/>
      <c r="EZ75" s="12"/>
      <c r="FA75" s="12"/>
      <c r="FB75" s="12"/>
      <c r="FC75" s="12"/>
      <c r="FD75" s="12"/>
      <c r="FE75" s="12"/>
      <c r="FF75" s="12"/>
      <c r="FG75" s="12"/>
      <c r="FH75" s="12"/>
      <c r="FI75" s="12"/>
      <c r="FJ75" s="12"/>
      <c r="FK75" s="12"/>
      <c r="FL75" s="12"/>
      <c r="FM75" s="12"/>
      <c r="FN75" s="12"/>
      <c r="FO75" s="12"/>
      <c r="FQ75" s="11"/>
      <c r="FR75" s="12"/>
      <c r="FS75" s="12"/>
      <c r="FT75" s="12"/>
      <c r="FU75" s="12"/>
      <c r="FV75" s="12"/>
      <c r="FW75" s="12"/>
      <c r="FX75" s="12"/>
      <c r="FY75" s="12"/>
      <c r="FZ75" s="12"/>
      <c r="GA75" s="12"/>
      <c r="GB75" s="12"/>
      <c r="GC75" s="12"/>
      <c r="GD75" s="12"/>
      <c r="GE75" s="12"/>
      <c r="GF75" s="12"/>
      <c r="GG75" s="12"/>
      <c r="GH75" s="12"/>
      <c r="GJ75" s="11"/>
      <c r="GK75" s="12"/>
      <c r="GL75" s="12"/>
      <c r="GM75" s="12"/>
      <c r="GN75" s="12"/>
      <c r="GO75" s="12"/>
      <c r="GP75" s="12"/>
      <c r="GQ75" s="12"/>
      <c r="GR75" s="12"/>
      <c r="GS75" s="12"/>
      <c r="GT75" s="12"/>
      <c r="GU75" s="12"/>
      <c r="GV75" s="12"/>
      <c r="GW75" s="12"/>
      <c r="GX75" s="12"/>
      <c r="GY75" s="12"/>
      <c r="GZ75" s="12"/>
      <c r="HA75" s="12"/>
      <c r="HC75" s="11"/>
      <c r="HD75" s="12"/>
      <c r="HE75" s="12"/>
      <c r="HF75" s="12"/>
      <c r="HG75" s="12"/>
      <c r="HH75" s="12"/>
      <c r="HI75" s="12"/>
      <c r="HJ75" s="12"/>
      <c r="HK75" s="12"/>
      <c r="HL75" s="12"/>
      <c r="HM75" s="12"/>
      <c r="HN75" s="12"/>
      <c r="HO75" s="12"/>
      <c r="HP75" s="12"/>
      <c r="HQ75" s="12"/>
      <c r="HR75" s="12"/>
      <c r="HS75" s="12"/>
      <c r="HT75" s="12"/>
      <c r="HV75" s="11"/>
      <c r="HW75" s="12"/>
      <c r="HX75" s="12"/>
      <c r="HY75" s="12"/>
      <c r="HZ75" s="12"/>
      <c r="IA75" s="12"/>
      <c r="IB75" s="12"/>
      <c r="IC75" s="12"/>
      <c r="ID75" s="12"/>
      <c r="IE75" s="12"/>
      <c r="IF75" s="12"/>
      <c r="IG75" s="12"/>
      <c r="IH75" s="12"/>
      <c r="II75" s="12"/>
      <c r="IJ75" s="12"/>
      <c r="IK75" s="12"/>
      <c r="IL75" s="12"/>
      <c r="IM75" s="12"/>
      <c r="IO75" s="11"/>
      <c r="IP75" s="12"/>
      <c r="IQ75" s="12"/>
      <c r="IR75" s="12"/>
      <c r="IS75" s="12"/>
      <c r="IT75" s="12"/>
      <c r="IU75" s="12"/>
      <c r="IV75" s="12"/>
      <c r="IW75" s="12"/>
      <c r="IX75" s="12"/>
      <c r="IY75" s="12"/>
      <c r="IZ75" s="12"/>
      <c r="JA75" s="12"/>
      <c r="JB75" s="12"/>
      <c r="JC75" s="12"/>
      <c r="JD75" s="12"/>
      <c r="JE75" s="12"/>
      <c r="JF75" s="12"/>
      <c r="JH75" s="11"/>
      <c r="JI75" s="12"/>
      <c r="JJ75" s="12"/>
      <c r="JK75" s="12"/>
      <c r="JL75" s="12"/>
      <c r="JM75" s="12"/>
      <c r="JN75" s="12"/>
      <c r="JO75" s="12"/>
      <c r="JP75" s="12"/>
      <c r="JQ75" s="12"/>
      <c r="JR75" s="12"/>
      <c r="JS75" s="12"/>
      <c r="JT75" s="12"/>
      <c r="JU75" s="12"/>
      <c r="JV75" s="12"/>
      <c r="JW75" s="12"/>
      <c r="JX75" s="12"/>
      <c r="JY75" s="12"/>
    </row>
    <row r="76" spans="2:285" x14ac:dyDescent="0.25">
      <c r="B76" s="11"/>
      <c r="C76" s="12"/>
      <c r="D76" s="12"/>
      <c r="E76" s="12"/>
      <c r="F76" s="12"/>
      <c r="G76" s="12"/>
      <c r="H76" s="12"/>
      <c r="I76" s="12"/>
      <c r="J76" s="12"/>
      <c r="K76" s="12"/>
      <c r="L76" s="12"/>
      <c r="M76" s="12"/>
      <c r="N76" s="12"/>
      <c r="O76" s="12"/>
      <c r="P76" s="12"/>
      <c r="Q76" s="12"/>
      <c r="R76" s="12"/>
      <c r="S76" s="12"/>
      <c r="U76" s="11"/>
      <c r="V76" s="12"/>
      <c r="W76" s="12"/>
      <c r="X76" s="12"/>
      <c r="Y76" s="12"/>
      <c r="Z76" s="12"/>
      <c r="AA76" s="12"/>
      <c r="AB76" s="12"/>
      <c r="AC76" s="12"/>
      <c r="AD76" s="12"/>
      <c r="AE76" s="12"/>
      <c r="AF76" s="12"/>
      <c r="AG76" s="12"/>
      <c r="AH76" s="12"/>
      <c r="AI76" s="12"/>
      <c r="AJ76" s="12"/>
      <c r="AK76" s="12"/>
      <c r="AL76" s="12"/>
      <c r="AN76" s="11"/>
      <c r="AO76" s="12"/>
      <c r="AP76" s="12"/>
      <c r="AQ76" s="12"/>
      <c r="AR76" s="12"/>
      <c r="AS76" s="12"/>
      <c r="AT76" s="12"/>
      <c r="AU76" s="12"/>
      <c r="AV76" s="12"/>
      <c r="AW76" s="12"/>
      <c r="AX76" s="12"/>
      <c r="AY76" s="12"/>
      <c r="AZ76" s="12"/>
      <c r="BA76" s="12"/>
      <c r="BB76" s="12"/>
      <c r="BC76" s="12"/>
      <c r="BD76" s="12"/>
      <c r="BE76" s="12"/>
      <c r="BG76" s="11"/>
      <c r="BH76" s="12"/>
      <c r="BI76" s="12"/>
      <c r="BJ76" s="12"/>
      <c r="BK76" s="12"/>
      <c r="BL76" s="12"/>
      <c r="BM76" s="12"/>
      <c r="BN76" s="12"/>
      <c r="BO76" s="12"/>
      <c r="BP76" s="12"/>
      <c r="BQ76" s="12"/>
      <c r="BR76" s="12"/>
      <c r="BS76" s="12"/>
      <c r="BT76" s="12"/>
      <c r="BU76" s="12"/>
      <c r="BV76" s="12"/>
      <c r="BW76" s="12"/>
      <c r="BX76" s="12"/>
      <c r="BZ76" s="11"/>
      <c r="CA76" s="12"/>
      <c r="CB76" s="12"/>
      <c r="CC76" s="12"/>
      <c r="CD76" s="12"/>
      <c r="CE76" s="12"/>
      <c r="CF76" s="12"/>
      <c r="CG76" s="12"/>
      <c r="CH76" s="12"/>
      <c r="CI76" s="12"/>
      <c r="CJ76" s="12"/>
      <c r="CK76" s="12"/>
      <c r="CL76" s="12"/>
      <c r="CM76" s="12"/>
      <c r="CN76" s="12"/>
      <c r="CO76" s="12"/>
      <c r="CP76" s="12"/>
      <c r="CQ76" s="12"/>
      <c r="CS76" s="11"/>
      <c r="CT76" s="12"/>
      <c r="CU76" s="12"/>
      <c r="CV76" s="12"/>
      <c r="CW76" s="12"/>
      <c r="CX76" s="12"/>
      <c r="CY76" s="12"/>
      <c r="CZ76" s="12"/>
      <c r="DA76" s="12"/>
      <c r="DB76" s="12"/>
      <c r="DC76" s="12"/>
      <c r="DD76" s="12"/>
      <c r="DE76" s="12"/>
      <c r="DF76" s="12"/>
      <c r="DG76" s="12"/>
      <c r="DH76" s="12"/>
      <c r="DI76" s="12"/>
      <c r="DJ76" s="12"/>
      <c r="DL76" s="11"/>
      <c r="DM76" s="12"/>
      <c r="DN76" s="12"/>
      <c r="DO76" s="12"/>
      <c r="DP76" s="12"/>
      <c r="DQ76" s="12"/>
      <c r="DR76" s="12"/>
      <c r="DS76" s="12"/>
      <c r="DT76" s="12"/>
      <c r="DU76" s="12"/>
      <c r="DV76" s="12"/>
      <c r="DW76" s="12"/>
      <c r="DX76" s="12"/>
      <c r="DY76" s="12"/>
      <c r="DZ76" s="12"/>
      <c r="EA76" s="12"/>
      <c r="EB76" s="12"/>
      <c r="EC76" s="12"/>
      <c r="EE76" s="11"/>
      <c r="EF76" s="12"/>
      <c r="EG76" s="12"/>
      <c r="EH76" s="12"/>
      <c r="EI76" s="12"/>
      <c r="EJ76" s="12"/>
      <c r="EK76" s="12"/>
      <c r="EL76" s="12"/>
      <c r="EM76" s="12"/>
      <c r="EN76" s="12"/>
      <c r="EO76" s="12"/>
      <c r="EP76" s="12"/>
      <c r="EQ76" s="12"/>
      <c r="ER76" s="12"/>
      <c r="ES76" s="12"/>
      <c r="ET76" s="12"/>
      <c r="EU76" s="12"/>
      <c r="EV76" s="12"/>
      <c r="EX76" s="11"/>
      <c r="EY76" s="12"/>
      <c r="EZ76" s="12"/>
      <c r="FA76" s="12"/>
      <c r="FB76" s="12"/>
      <c r="FC76" s="12"/>
      <c r="FD76" s="12"/>
      <c r="FE76" s="12"/>
      <c r="FF76" s="12"/>
      <c r="FG76" s="12"/>
      <c r="FH76" s="12"/>
      <c r="FI76" s="12"/>
      <c r="FJ76" s="12"/>
      <c r="FK76" s="12"/>
      <c r="FL76" s="12"/>
      <c r="FM76" s="12"/>
      <c r="FN76" s="12"/>
      <c r="FO76" s="12"/>
      <c r="FQ76" s="11"/>
      <c r="FR76" s="12"/>
      <c r="FS76" s="12"/>
      <c r="FT76" s="12"/>
      <c r="FU76" s="12"/>
      <c r="FV76" s="12"/>
      <c r="FW76" s="12"/>
      <c r="FX76" s="12"/>
      <c r="FY76" s="12"/>
      <c r="FZ76" s="12"/>
      <c r="GA76" s="12"/>
      <c r="GB76" s="12"/>
      <c r="GC76" s="12"/>
      <c r="GD76" s="12"/>
      <c r="GE76" s="12"/>
      <c r="GF76" s="12"/>
      <c r="GG76" s="12"/>
      <c r="GH76" s="12"/>
      <c r="GJ76" s="11"/>
      <c r="GK76" s="12"/>
      <c r="GL76" s="12"/>
      <c r="GM76" s="12"/>
      <c r="GN76" s="12"/>
      <c r="GO76" s="12"/>
      <c r="GP76" s="12"/>
      <c r="GQ76" s="12"/>
      <c r="GR76" s="12"/>
      <c r="GS76" s="12"/>
      <c r="GT76" s="12"/>
      <c r="GU76" s="12"/>
      <c r="GV76" s="12"/>
      <c r="GW76" s="12"/>
      <c r="GX76" s="12"/>
      <c r="GY76" s="12"/>
      <c r="GZ76" s="12"/>
      <c r="HA76" s="12"/>
      <c r="HC76" s="11"/>
      <c r="HD76" s="12"/>
      <c r="HE76" s="12"/>
      <c r="HF76" s="12"/>
      <c r="HG76" s="12"/>
      <c r="HH76" s="12"/>
      <c r="HI76" s="12"/>
      <c r="HJ76" s="12"/>
      <c r="HK76" s="12"/>
      <c r="HL76" s="12"/>
      <c r="HM76" s="12"/>
      <c r="HN76" s="12"/>
      <c r="HO76" s="12"/>
      <c r="HP76" s="12"/>
      <c r="HQ76" s="12"/>
      <c r="HR76" s="12"/>
      <c r="HS76" s="12"/>
      <c r="HT76" s="12"/>
      <c r="HV76" s="11"/>
      <c r="HW76" s="12"/>
      <c r="HX76" s="12"/>
      <c r="HY76" s="12"/>
      <c r="HZ76" s="12"/>
      <c r="IA76" s="12"/>
      <c r="IB76" s="12"/>
      <c r="IC76" s="12"/>
      <c r="ID76" s="12"/>
      <c r="IE76" s="12"/>
      <c r="IF76" s="12"/>
      <c r="IG76" s="12"/>
      <c r="IH76" s="12"/>
      <c r="II76" s="12"/>
      <c r="IJ76" s="12"/>
      <c r="IK76" s="12"/>
      <c r="IL76" s="12"/>
      <c r="IM76" s="12"/>
      <c r="IO76" s="11"/>
      <c r="IP76" s="12"/>
      <c r="IQ76" s="12"/>
      <c r="IR76" s="12"/>
      <c r="IS76" s="12"/>
      <c r="IT76" s="12"/>
      <c r="IU76" s="12"/>
      <c r="IV76" s="12"/>
      <c r="IW76" s="12"/>
      <c r="IX76" s="12"/>
      <c r="IY76" s="12"/>
      <c r="IZ76" s="12"/>
      <c r="JA76" s="12"/>
      <c r="JB76" s="12"/>
      <c r="JC76" s="12"/>
      <c r="JD76" s="12"/>
      <c r="JE76" s="12"/>
      <c r="JF76" s="12"/>
      <c r="JH76" s="11"/>
      <c r="JI76" s="12"/>
      <c r="JJ76" s="12"/>
      <c r="JK76" s="12"/>
      <c r="JL76" s="12"/>
      <c r="JM76" s="12"/>
      <c r="JN76" s="12"/>
      <c r="JO76" s="12"/>
      <c r="JP76" s="12"/>
      <c r="JQ76" s="12"/>
      <c r="JR76" s="12"/>
      <c r="JS76" s="12"/>
      <c r="JT76" s="12"/>
      <c r="JU76" s="12"/>
      <c r="JV76" s="12"/>
      <c r="JW76" s="12"/>
      <c r="JX76" s="12"/>
      <c r="JY76" s="12"/>
    </row>
    <row r="77" spans="2:285" x14ac:dyDescent="0.25">
      <c r="B77" s="11"/>
      <c r="C77" s="12"/>
      <c r="D77" s="12"/>
      <c r="E77" s="12"/>
      <c r="F77" s="12"/>
      <c r="G77" s="12"/>
      <c r="H77" s="12"/>
      <c r="I77" s="12"/>
      <c r="J77" s="12"/>
      <c r="K77" s="12"/>
      <c r="L77" s="12"/>
      <c r="M77" s="12"/>
      <c r="N77" s="12"/>
      <c r="O77" s="12"/>
      <c r="P77" s="12"/>
      <c r="Q77" s="12"/>
      <c r="R77" s="12"/>
      <c r="S77" s="12"/>
      <c r="U77" s="11"/>
      <c r="V77" s="12"/>
      <c r="W77" s="12"/>
      <c r="X77" s="12"/>
      <c r="Y77" s="12"/>
      <c r="Z77" s="12"/>
      <c r="AA77" s="12"/>
      <c r="AB77" s="12"/>
      <c r="AC77" s="12"/>
      <c r="AD77" s="12"/>
      <c r="AE77" s="12"/>
      <c r="AF77" s="12"/>
      <c r="AG77" s="12"/>
      <c r="AH77" s="12"/>
      <c r="AI77" s="12"/>
      <c r="AJ77" s="12"/>
      <c r="AK77" s="12"/>
      <c r="AL77" s="12"/>
      <c r="AN77" s="11"/>
      <c r="AO77" s="12"/>
      <c r="AP77" s="12"/>
      <c r="AQ77" s="12"/>
      <c r="AR77" s="12"/>
      <c r="AS77" s="12"/>
      <c r="AT77" s="12"/>
      <c r="AU77" s="12"/>
      <c r="AV77" s="12"/>
      <c r="AW77" s="12"/>
      <c r="AX77" s="12"/>
      <c r="AY77" s="12"/>
      <c r="AZ77" s="12"/>
      <c r="BA77" s="12"/>
      <c r="BB77" s="12"/>
      <c r="BC77" s="12"/>
      <c r="BD77" s="12"/>
      <c r="BE77" s="12"/>
      <c r="BG77" s="11"/>
      <c r="BH77" s="12"/>
      <c r="BI77" s="12"/>
      <c r="BJ77" s="12"/>
      <c r="BK77" s="12"/>
      <c r="BL77" s="12"/>
      <c r="BM77" s="12"/>
      <c r="BN77" s="12"/>
      <c r="BO77" s="12"/>
      <c r="BP77" s="12"/>
      <c r="BQ77" s="12"/>
      <c r="BR77" s="12"/>
      <c r="BS77" s="12"/>
      <c r="BT77" s="12"/>
      <c r="BU77" s="12"/>
      <c r="BV77" s="12"/>
      <c r="BW77" s="12"/>
      <c r="BX77" s="12"/>
      <c r="BZ77" s="11"/>
      <c r="CA77" s="12"/>
      <c r="CB77" s="12"/>
      <c r="CC77" s="12"/>
      <c r="CD77" s="12"/>
      <c r="CE77" s="12"/>
      <c r="CF77" s="12"/>
      <c r="CG77" s="12"/>
      <c r="CH77" s="12"/>
      <c r="CI77" s="12"/>
      <c r="CJ77" s="12"/>
      <c r="CK77" s="12"/>
      <c r="CL77" s="12"/>
      <c r="CM77" s="12"/>
      <c r="CN77" s="12"/>
      <c r="CO77" s="12"/>
      <c r="CP77" s="12"/>
      <c r="CQ77" s="12"/>
      <c r="CS77" s="11"/>
      <c r="CT77" s="12"/>
      <c r="CU77" s="12"/>
      <c r="CV77" s="12"/>
      <c r="CW77" s="12"/>
      <c r="CX77" s="12"/>
      <c r="CY77" s="12"/>
      <c r="CZ77" s="12"/>
      <c r="DA77" s="12"/>
      <c r="DB77" s="12"/>
      <c r="DC77" s="12"/>
      <c r="DD77" s="12"/>
      <c r="DE77" s="12"/>
      <c r="DF77" s="12"/>
      <c r="DG77" s="12"/>
      <c r="DH77" s="12"/>
      <c r="DI77" s="12"/>
      <c r="DJ77" s="12"/>
      <c r="DL77" s="11"/>
      <c r="DM77" s="12"/>
      <c r="DN77" s="12"/>
      <c r="DO77" s="12"/>
      <c r="DP77" s="12"/>
      <c r="DQ77" s="12"/>
      <c r="DR77" s="12"/>
      <c r="DS77" s="12"/>
      <c r="DT77" s="12"/>
      <c r="DU77" s="12"/>
      <c r="DV77" s="12"/>
      <c r="DW77" s="12"/>
      <c r="DX77" s="12"/>
      <c r="DY77" s="12"/>
      <c r="DZ77" s="12"/>
      <c r="EA77" s="12"/>
      <c r="EB77" s="12"/>
      <c r="EC77" s="12"/>
      <c r="EE77" s="11"/>
      <c r="EF77" s="12"/>
      <c r="EG77" s="12"/>
      <c r="EH77" s="12"/>
      <c r="EI77" s="12"/>
      <c r="EJ77" s="12"/>
      <c r="EK77" s="12"/>
      <c r="EL77" s="12"/>
      <c r="EM77" s="12"/>
      <c r="EN77" s="12"/>
      <c r="EO77" s="12"/>
      <c r="EP77" s="12"/>
      <c r="EQ77" s="12"/>
      <c r="ER77" s="12"/>
      <c r="ES77" s="12"/>
      <c r="ET77" s="12"/>
      <c r="EU77" s="12"/>
      <c r="EV77" s="12"/>
      <c r="EX77" s="11"/>
      <c r="EY77" s="12"/>
      <c r="EZ77" s="12"/>
      <c r="FA77" s="12"/>
      <c r="FB77" s="12"/>
      <c r="FC77" s="12"/>
      <c r="FD77" s="12"/>
      <c r="FE77" s="12"/>
      <c r="FF77" s="12"/>
      <c r="FG77" s="12"/>
      <c r="FH77" s="12"/>
      <c r="FI77" s="12"/>
      <c r="FJ77" s="12"/>
      <c r="FK77" s="12"/>
      <c r="FL77" s="12"/>
      <c r="FM77" s="12"/>
      <c r="FN77" s="12"/>
      <c r="FO77" s="12"/>
      <c r="FQ77" s="11"/>
      <c r="FR77" s="12"/>
      <c r="FS77" s="12"/>
      <c r="FT77" s="12"/>
      <c r="FU77" s="12"/>
      <c r="FV77" s="12"/>
      <c r="FW77" s="12"/>
      <c r="FX77" s="12"/>
      <c r="FY77" s="12"/>
      <c r="FZ77" s="12"/>
      <c r="GA77" s="12"/>
      <c r="GB77" s="12"/>
      <c r="GC77" s="12"/>
      <c r="GD77" s="12"/>
      <c r="GE77" s="12"/>
      <c r="GF77" s="12"/>
      <c r="GG77" s="12"/>
      <c r="GH77" s="12"/>
      <c r="GJ77" s="11"/>
      <c r="GK77" s="12"/>
      <c r="GL77" s="12"/>
      <c r="GM77" s="12"/>
      <c r="GN77" s="12"/>
      <c r="GO77" s="12"/>
      <c r="GP77" s="12"/>
      <c r="GQ77" s="12"/>
      <c r="GR77" s="12"/>
      <c r="GS77" s="12"/>
      <c r="GT77" s="12"/>
      <c r="GU77" s="12"/>
      <c r="GV77" s="12"/>
      <c r="GW77" s="12"/>
      <c r="GX77" s="12"/>
      <c r="GY77" s="12"/>
      <c r="GZ77" s="12"/>
      <c r="HA77" s="12"/>
      <c r="HC77" s="11"/>
      <c r="HD77" s="12"/>
      <c r="HE77" s="12"/>
      <c r="HF77" s="12"/>
      <c r="HG77" s="12"/>
      <c r="HH77" s="12"/>
      <c r="HI77" s="12"/>
      <c r="HJ77" s="12"/>
      <c r="HK77" s="12"/>
      <c r="HL77" s="12"/>
      <c r="HM77" s="12"/>
      <c r="HN77" s="12"/>
      <c r="HO77" s="12"/>
      <c r="HP77" s="12"/>
      <c r="HQ77" s="12"/>
      <c r="HR77" s="12"/>
      <c r="HS77" s="12"/>
      <c r="HT77" s="12"/>
      <c r="HV77" s="11"/>
      <c r="HW77" s="12"/>
      <c r="HX77" s="12"/>
      <c r="HY77" s="12"/>
      <c r="HZ77" s="12"/>
      <c r="IA77" s="12"/>
      <c r="IB77" s="12"/>
      <c r="IC77" s="12"/>
      <c r="ID77" s="12"/>
      <c r="IE77" s="12"/>
      <c r="IF77" s="12"/>
      <c r="IG77" s="12"/>
      <c r="IH77" s="12"/>
      <c r="II77" s="12"/>
      <c r="IJ77" s="12"/>
      <c r="IK77" s="12"/>
      <c r="IL77" s="12"/>
      <c r="IM77" s="12"/>
      <c r="IO77" s="11"/>
      <c r="IP77" s="12"/>
      <c r="IQ77" s="12"/>
      <c r="IR77" s="12"/>
      <c r="IS77" s="12"/>
      <c r="IT77" s="12"/>
      <c r="IU77" s="12"/>
      <c r="IV77" s="12"/>
      <c r="IW77" s="12"/>
      <c r="IX77" s="12"/>
      <c r="IY77" s="12"/>
      <c r="IZ77" s="12"/>
      <c r="JA77" s="12"/>
      <c r="JB77" s="12"/>
      <c r="JC77" s="12"/>
      <c r="JD77" s="12"/>
      <c r="JE77" s="12"/>
      <c r="JF77" s="12"/>
      <c r="JH77" s="11"/>
      <c r="JI77" s="12"/>
      <c r="JJ77" s="12"/>
      <c r="JK77" s="12"/>
      <c r="JL77" s="12"/>
      <c r="JM77" s="12"/>
      <c r="JN77" s="12"/>
      <c r="JO77" s="12"/>
      <c r="JP77" s="12"/>
      <c r="JQ77" s="12"/>
      <c r="JR77" s="12"/>
      <c r="JS77" s="12"/>
      <c r="JT77" s="12"/>
      <c r="JU77" s="12"/>
      <c r="JV77" s="12"/>
      <c r="JW77" s="12"/>
      <c r="JX77" s="12"/>
      <c r="JY77" s="12"/>
    </row>
    <row r="78" spans="2:285" x14ac:dyDescent="0.25">
      <c r="B78" s="11"/>
      <c r="C78" s="12"/>
      <c r="D78" s="12"/>
      <c r="E78" s="12"/>
      <c r="F78" s="12"/>
      <c r="G78" s="12"/>
      <c r="H78" s="12"/>
      <c r="I78" s="12"/>
      <c r="J78" s="12"/>
      <c r="K78" s="12"/>
      <c r="L78" s="12"/>
      <c r="M78" s="12"/>
      <c r="N78" s="12"/>
      <c r="O78" s="12"/>
      <c r="P78" s="12"/>
      <c r="Q78" s="12"/>
      <c r="R78" s="12"/>
      <c r="S78" s="12"/>
      <c r="U78" s="11"/>
      <c r="V78" s="12"/>
      <c r="W78" s="12"/>
      <c r="X78" s="12"/>
      <c r="Y78" s="12"/>
      <c r="Z78" s="12"/>
      <c r="AA78" s="12"/>
      <c r="AB78" s="12"/>
      <c r="AC78" s="12"/>
      <c r="AD78" s="12"/>
      <c r="AE78" s="12"/>
      <c r="AF78" s="12"/>
      <c r="AG78" s="12"/>
      <c r="AH78" s="12"/>
      <c r="AI78" s="12"/>
      <c r="AJ78" s="12"/>
      <c r="AK78" s="12"/>
      <c r="AL78" s="12"/>
      <c r="AN78" s="11"/>
      <c r="AO78" s="12"/>
      <c r="AP78" s="12"/>
      <c r="AQ78" s="12"/>
      <c r="AR78" s="12"/>
      <c r="AS78" s="12"/>
      <c r="AT78" s="12"/>
      <c r="AU78" s="12"/>
      <c r="AV78" s="12"/>
      <c r="AW78" s="12"/>
      <c r="AX78" s="12"/>
      <c r="AY78" s="12"/>
      <c r="AZ78" s="12"/>
      <c r="BA78" s="12"/>
      <c r="BB78" s="12"/>
      <c r="BC78" s="12"/>
      <c r="BD78" s="12"/>
      <c r="BE78" s="12"/>
      <c r="BG78" s="11"/>
      <c r="BH78" s="12"/>
      <c r="BI78" s="12"/>
      <c r="BJ78" s="12"/>
      <c r="BK78" s="12"/>
      <c r="BL78" s="12"/>
      <c r="BM78" s="12"/>
      <c r="BN78" s="12"/>
      <c r="BO78" s="12"/>
      <c r="BP78" s="12"/>
      <c r="BQ78" s="12"/>
      <c r="BR78" s="12"/>
      <c r="BS78" s="12"/>
      <c r="BT78" s="12"/>
      <c r="BU78" s="12"/>
      <c r="BV78" s="12"/>
      <c r="BW78" s="12"/>
      <c r="BX78" s="12"/>
      <c r="BZ78" s="11"/>
      <c r="CA78" s="12"/>
      <c r="CB78" s="12"/>
      <c r="CC78" s="12"/>
      <c r="CD78" s="12"/>
      <c r="CE78" s="12"/>
      <c r="CF78" s="12"/>
      <c r="CG78" s="12"/>
      <c r="CH78" s="12"/>
      <c r="CI78" s="12"/>
      <c r="CJ78" s="12"/>
      <c r="CK78" s="12"/>
      <c r="CL78" s="12"/>
      <c r="CM78" s="12"/>
      <c r="CN78" s="12"/>
      <c r="CO78" s="12"/>
      <c r="CP78" s="12"/>
      <c r="CQ78" s="12"/>
      <c r="CS78" s="11"/>
      <c r="CT78" s="12"/>
      <c r="CU78" s="12"/>
      <c r="CV78" s="12"/>
      <c r="CW78" s="12"/>
      <c r="CX78" s="12"/>
      <c r="CY78" s="12"/>
      <c r="CZ78" s="12"/>
      <c r="DA78" s="12"/>
      <c r="DB78" s="12"/>
      <c r="DC78" s="12"/>
      <c r="DD78" s="12"/>
      <c r="DE78" s="12"/>
      <c r="DF78" s="12"/>
      <c r="DG78" s="12"/>
      <c r="DH78" s="12"/>
      <c r="DI78" s="12"/>
      <c r="DJ78" s="12"/>
      <c r="DL78" s="11"/>
      <c r="DM78" s="12"/>
      <c r="DN78" s="12"/>
      <c r="DO78" s="12"/>
      <c r="DP78" s="12"/>
      <c r="DQ78" s="12"/>
      <c r="DR78" s="12"/>
      <c r="DS78" s="12"/>
      <c r="DT78" s="12"/>
      <c r="DU78" s="12"/>
      <c r="DV78" s="12"/>
      <c r="DW78" s="12"/>
      <c r="DX78" s="12"/>
      <c r="DY78" s="12"/>
      <c r="DZ78" s="12"/>
      <c r="EA78" s="12"/>
      <c r="EB78" s="12"/>
      <c r="EC78" s="12"/>
      <c r="EE78" s="11"/>
      <c r="EF78" s="12"/>
      <c r="EG78" s="12"/>
      <c r="EH78" s="12"/>
      <c r="EI78" s="12"/>
      <c r="EJ78" s="12"/>
      <c r="EK78" s="12"/>
      <c r="EL78" s="12"/>
      <c r="EM78" s="12"/>
      <c r="EN78" s="12"/>
      <c r="EO78" s="12"/>
      <c r="EP78" s="12"/>
      <c r="EQ78" s="12"/>
      <c r="ER78" s="12"/>
      <c r="ES78" s="12"/>
      <c r="ET78" s="12"/>
      <c r="EU78" s="12"/>
      <c r="EV78" s="12"/>
      <c r="EX78" s="11"/>
      <c r="EY78" s="12"/>
      <c r="EZ78" s="12"/>
      <c r="FA78" s="12"/>
      <c r="FB78" s="12"/>
      <c r="FC78" s="12"/>
      <c r="FD78" s="12"/>
      <c r="FE78" s="12"/>
      <c r="FF78" s="12"/>
      <c r="FG78" s="12"/>
      <c r="FH78" s="12"/>
      <c r="FI78" s="12"/>
      <c r="FJ78" s="12"/>
      <c r="FK78" s="12"/>
      <c r="FL78" s="12"/>
      <c r="FM78" s="12"/>
      <c r="FN78" s="12"/>
      <c r="FO78" s="12"/>
      <c r="FQ78" s="11"/>
      <c r="FR78" s="12"/>
      <c r="FS78" s="12"/>
      <c r="FT78" s="12"/>
      <c r="FU78" s="12"/>
      <c r="FV78" s="12"/>
      <c r="FW78" s="12"/>
      <c r="FX78" s="12"/>
      <c r="FY78" s="12"/>
      <c r="FZ78" s="12"/>
      <c r="GA78" s="12"/>
      <c r="GB78" s="12"/>
      <c r="GC78" s="12"/>
      <c r="GD78" s="12"/>
      <c r="GE78" s="12"/>
      <c r="GF78" s="12"/>
      <c r="GG78" s="12"/>
      <c r="GH78" s="12"/>
      <c r="GJ78" s="11"/>
      <c r="GK78" s="12"/>
      <c r="GL78" s="12"/>
      <c r="GM78" s="12"/>
      <c r="GN78" s="12"/>
      <c r="GO78" s="12"/>
      <c r="GP78" s="12"/>
      <c r="GQ78" s="12"/>
      <c r="GR78" s="12"/>
      <c r="GS78" s="12"/>
      <c r="GT78" s="12"/>
      <c r="GU78" s="12"/>
      <c r="GV78" s="12"/>
      <c r="GW78" s="12"/>
      <c r="GX78" s="12"/>
      <c r="GY78" s="12"/>
      <c r="GZ78" s="12"/>
      <c r="HA78" s="12"/>
      <c r="HC78" s="11"/>
      <c r="HD78" s="12"/>
      <c r="HE78" s="12"/>
      <c r="HF78" s="12"/>
      <c r="HG78" s="12"/>
      <c r="HH78" s="12"/>
      <c r="HI78" s="12"/>
      <c r="HJ78" s="12"/>
      <c r="HK78" s="12"/>
      <c r="HL78" s="12"/>
      <c r="HM78" s="12"/>
      <c r="HN78" s="12"/>
      <c r="HO78" s="12"/>
      <c r="HP78" s="12"/>
      <c r="HQ78" s="12"/>
      <c r="HR78" s="12"/>
      <c r="HS78" s="12"/>
      <c r="HT78" s="12"/>
      <c r="HV78" s="11"/>
      <c r="HW78" s="12"/>
      <c r="HX78" s="12"/>
      <c r="HY78" s="12"/>
      <c r="HZ78" s="12"/>
      <c r="IA78" s="12"/>
      <c r="IB78" s="12"/>
      <c r="IC78" s="12"/>
      <c r="ID78" s="12"/>
      <c r="IE78" s="12"/>
      <c r="IF78" s="12"/>
      <c r="IG78" s="12"/>
      <c r="IH78" s="12"/>
      <c r="II78" s="12"/>
      <c r="IJ78" s="12"/>
      <c r="IK78" s="12"/>
      <c r="IL78" s="12"/>
      <c r="IM78" s="12"/>
      <c r="IO78" s="11"/>
      <c r="IP78" s="12"/>
      <c r="IQ78" s="12"/>
      <c r="IR78" s="12"/>
      <c r="IS78" s="12"/>
      <c r="IT78" s="12"/>
      <c r="IU78" s="12"/>
      <c r="IV78" s="12"/>
      <c r="IW78" s="12"/>
      <c r="IX78" s="12"/>
      <c r="IY78" s="12"/>
      <c r="IZ78" s="12"/>
      <c r="JA78" s="12"/>
      <c r="JB78" s="12"/>
      <c r="JC78" s="12"/>
      <c r="JD78" s="12"/>
      <c r="JE78" s="12"/>
      <c r="JF78" s="12"/>
      <c r="JH78" s="11"/>
      <c r="JI78" s="12"/>
      <c r="JJ78" s="12"/>
      <c r="JK78" s="12"/>
      <c r="JL78" s="12"/>
      <c r="JM78" s="12"/>
      <c r="JN78" s="12"/>
      <c r="JO78" s="12"/>
      <c r="JP78" s="12"/>
      <c r="JQ78" s="12"/>
      <c r="JR78" s="12"/>
      <c r="JS78" s="12"/>
      <c r="JT78" s="12"/>
      <c r="JU78" s="12"/>
      <c r="JV78" s="12"/>
      <c r="JW78" s="12"/>
      <c r="JX78" s="12"/>
      <c r="JY78" s="12"/>
    </row>
    <row r="79" spans="2:285" x14ac:dyDescent="0.25">
      <c r="B79" s="11"/>
      <c r="C79" s="12"/>
      <c r="D79" s="12"/>
      <c r="E79" s="12"/>
      <c r="F79" s="12"/>
      <c r="G79" s="12"/>
      <c r="H79" s="12"/>
      <c r="I79" s="12"/>
      <c r="J79" s="12"/>
      <c r="K79" s="12"/>
      <c r="L79" s="12"/>
      <c r="M79" s="12"/>
      <c r="N79" s="12"/>
      <c r="O79" s="12"/>
      <c r="P79" s="12"/>
      <c r="Q79" s="12"/>
      <c r="R79" s="12"/>
      <c r="S79" s="12"/>
      <c r="U79" s="11"/>
      <c r="V79" s="12"/>
      <c r="W79" s="12"/>
      <c r="X79" s="12"/>
      <c r="Y79" s="12"/>
      <c r="Z79" s="12"/>
      <c r="AA79" s="12"/>
      <c r="AB79" s="12"/>
      <c r="AC79" s="12"/>
      <c r="AD79" s="12"/>
      <c r="AE79" s="12"/>
      <c r="AF79" s="12"/>
      <c r="AG79" s="12"/>
      <c r="AH79" s="12"/>
      <c r="AI79" s="12"/>
      <c r="AJ79" s="12"/>
      <c r="AK79" s="12"/>
      <c r="AL79" s="12"/>
      <c r="AN79" s="11"/>
      <c r="AO79" s="12"/>
      <c r="AP79" s="12"/>
      <c r="AQ79" s="12"/>
      <c r="AR79" s="12"/>
      <c r="AS79" s="12"/>
      <c r="AT79" s="12"/>
      <c r="AU79" s="12"/>
      <c r="AV79" s="12"/>
      <c r="AW79" s="12"/>
      <c r="AX79" s="12"/>
      <c r="AY79" s="12"/>
      <c r="AZ79" s="12"/>
      <c r="BA79" s="12"/>
      <c r="BB79" s="12"/>
      <c r="BC79" s="12"/>
      <c r="BD79" s="12"/>
      <c r="BE79" s="12"/>
      <c r="BG79" s="11"/>
      <c r="BH79" s="12"/>
      <c r="BI79" s="12"/>
      <c r="BJ79" s="12"/>
      <c r="BK79" s="12"/>
      <c r="BL79" s="12"/>
      <c r="BM79" s="12"/>
      <c r="BN79" s="12"/>
      <c r="BO79" s="12"/>
      <c r="BP79" s="12"/>
      <c r="BQ79" s="12"/>
      <c r="BR79" s="12"/>
      <c r="BS79" s="12"/>
      <c r="BT79" s="12"/>
      <c r="BU79" s="12"/>
      <c r="BV79" s="12"/>
      <c r="BW79" s="12"/>
      <c r="BX79" s="12"/>
      <c r="BZ79" s="11"/>
      <c r="CA79" s="12"/>
      <c r="CB79" s="12"/>
      <c r="CC79" s="12"/>
      <c r="CD79" s="12"/>
      <c r="CE79" s="12"/>
      <c r="CF79" s="12"/>
      <c r="CG79" s="12"/>
      <c r="CH79" s="12"/>
      <c r="CI79" s="12"/>
      <c r="CJ79" s="12"/>
      <c r="CK79" s="12"/>
      <c r="CL79" s="12"/>
      <c r="CM79" s="12"/>
      <c r="CN79" s="12"/>
      <c r="CO79" s="12"/>
      <c r="CP79" s="12"/>
      <c r="CQ79" s="12"/>
      <c r="CS79" s="11"/>
      <c r="CT79" s="12"/>
      <c r="CU79" s="12"/>
      <c r="CV79" s="12"/>
      <c r="CW79" s="12"/>
      <c r="CX79" s="12"/>
      <c r="CY79" s="12"/>
      <c r="CZ79" s="12"/>
      <c r="DA79" s="12"/>
      <c r="DB79" s="12"/>
      <c r="DC79" s="12"/>
      <c r="DD79" s="12"/>
      <c r="DE79" s="12"/>
      <c r="DF79" s="12"/>
      <c r="DG79" s="12"/>
      <c r="DH79" s="12"/>
      <c r="DI79" s="12"/>
      <c r="DJ79" s="12"/>
      <c r="DL79" s="11"/>
      <c r="DM79" s="12"/>
      <c r="DN79" s="12"/>
      <c r="DO79" s="12"/>
      <c r="DP79" s="12"/>
      <c r="DQ79" s="12"/>
      <c r="DR79" s="12"/>
      <c r="DS79" s="12"/>
      <c r="DT79" s="12"/>
      <c r="DU79" s="12"/>
      <c r="DV79" s="12"/>
      <c r="DW79" s="12"/>
      <c r="DX79" s="12"/>
      <c r="DY79" s="12"/>
      <c r="DZ79" s="12"/>
      <c r="EA79" s="12"/>
      <c r="EB79" s="12"/>
      <c r="EC79" s="12"/>
      <c r="EE79" s="11"/>
      <c r="EF79" s="12"/>
      <c r="EG79" s="12"/>
      <c r="EH79" s="12"/>
      <c r="EI79" s="12"/>
      <c r="EJ79" s="12"/>
      <c r="EK79" s="12"/>
      <c r="EL79" s="12"/>
      <c r="EM79" s="12"/>
      <c r="EN79" s="12"/>
      <c r="EO79" s="12"/>
      <c r="EP79" s="12"/>
      <c r="EQ79" s="12"/>
      <c r="ER79" s="12"/>
      <c r="ES79" s="12"/>
      <c r="ET79" s="12"/>
      <c r="EU79" s="12"/>
      <c r="EV79" s="12"/>
      <c r="EX79" s="11"/>
      <c r="EY79" s="12"/>
      <c r="EZ79" s="12"/>
      <c r="FA79" s="12"/>
      <c r="FB79" s="12"/>
      <c r="FC79" s="12"/>
      <c r="FD79" s="12"/>
      <c r="FE79" s="12"/>
      <c r="FF79" s="12"/>
      <c r="FG79" s="12"/>
      <c r="FH79" s="12"/>
      <c r="FI79" s="12"/>
      <c r="FJ79" s="12"/>
      <c r="FK79" s="12"/>
      <c r="FL79" s="12"/>
      <c r="FM79" s="12"/>
      <c r="FN79" s="12"/>
      <c r="FO79" s="12"/>
      <c r="FQ79" s="11"/>
      <c r="FR79" s="12"/>
      <c r="FS79" s="12"/>
      <c r="FT79" s="12"/>
      <c r="FU79" s="12"/>
      <c r="FV79" s="12"/>
      <c r="FW79" s="12"/>
      <c r="FX79" s="12"/>
      <c r="FY79" s="12"/>
      <c r="FZ79" s="12"/>
      <c r="GA79" s="12"/>
      <c r="GB79" s="12"/>
      <c r="GC79" s="12"/>
      <c r="GD79" s="12"/>
      <c r="GE79" s="12"/>
      <c r="GF79" s="12"/>
      <c r="GG79" s="12"/>
      <c r="GH79" s="12"/>
      <c r="GJ79" s="11"/>
      <c r="GK79" s="12"/>
      <c r="GL79" s="12"/>
      <c r="GM79" s="12"/>
      <c r="GN79" s="12"/>
      <c r="GO79" s="12"/>
      <c r="GP79" s="12"/>
      <c r="GQ79" s="12"/>
      <c r="GR79" s="12"/>
      <c r="GS79" s="12"/>
      <c r="GT79" s="12"/>
      <c r="GU79" s="12"/>
      <c r="GV79" s="12"/>
      <c r="GW79" s="12"/>
      <c r="GX79" s="12"/>
      <c r="GY79" s="12"/>
      <c r="GZ79" s="12"/>
      <c r="HA79" s="12"/>
      <c r="HC79" s="11"/>
      <c r="HD79" s="12"/>
      <c r="HE79" s="12"/>
      <c r="HF79" s="12"/>
      <c r="HG79" s="12"/>
      <c r="HH79" s="12"/>
      <c r="HI79" s="12"/>
      <c r="HJ79" s="12"/>
      <c r="HK79" s="12"/>
      <c r="HL79" s="12"/>
      <c r="HM79" s="12"/>
      <c r="HN79" s="12"/>
      <c r="HO79" s="12"/>
      <c r="HP79" s="12"/>
      <c r="HQ79" s="12"/>
      <c r="HR79" s="12"/>
      <c r="HS79" s="12"/>
      <c r="HT79" s="12"/>
      <c r="HV79" s="11"/>
      <c r="HW79" s="12"/>
      <c r="HX79" s="12"/>
      <c r="HY79" s="12"/>
      <c r="HZ79" s="12"/>
      <c r="IA79" s="12"/>
      <c r="IB79" s="12"/>
      <c r="IC79" s="12"/>
      <c r="ID79" s="12"/>
      <c r="IE79" s="12"/>
      <c r="IF79" s="12"/>
      <c r="IG79" s="12"/>
      <c r="IH79" s="12"/>
      <c r="II79" s="12"/>
      <c r="IJ79" s="12"/>
      <c r="IK79" s="12"/>
      <c r="IL79" s="12"/>
      <c r="IM79" s="12"/>
      <c r="IO79" s="11"/>
      <c r="IP79" s="12"/>
      <c r="IQ79" s="12"/>
      <c r="IR79" s="12"/>
      <c r="IS79" s="12"/>
      <c r="IT79" s="12"/>
      <c r="IU79" s="12"/>
      <c r="IV79" s="12"/>
      <c r="IW79" s="12"/>
      <c r="IX79" s="12"/>
      <c r="IY79" s="12"/>
      <c r="IZ79" s="12"/>
      <c r="JA79" s="12"/>
      <c r="JB79" s="12"/>
      <c r="JC79" s="12"/>
      <c r="JD79" s="12"/>
      <c r="JE79" s="12"/>
      <c r="JF79" s="12"/>
      <c r="JH79" s="11"/>
      <c r="JI79" s="12"/>
      <c r="JJ79" s="12"/>
      <c r="JK79" s="12"/>
      <c r="JL79" s="12"/>
      <c r="JM79" s="12"/>
      <c r="JN79" s="12"/>
      <c r="JO79" s="12"/>
      <c r="JP79" s="12"/>
      <c r="JQ79" s="12"/>
      <c r="JR79" s="12"/>
      <c r="JS79" s="12"/>
      <c r="JT79" s="12"/>
      <c r="JU79" s="12"/>
      <c r="JV79" s="12"/>
      <c r="JW79" s="12"/>
      <c r="JX79" s="12"/>
      <c r="JY79" s="12"/>
    </row>
    <row r="80" spans="2:285" x14ac:dyDescent="0.25">
      <c r="B80" s="11"/>
      <c r="C80" s="822"/>
      <c r="D80" s="822"/>
      <c r="E80" s="822"/>
      <c r="F80" s="822"/>
      <c r="G80" s="822"/>
      <c r="H80" s="822"/>
      <c r="I80" s="822"/>
      <c r="J80" s="822"/>
      <c r="K80" s="822"/>
      <c r="L80" s="822"/>
      <c r="M80" s="822"/>
      <c r="N80" s="822"/>
      <c r="O80" s="822"/>
      <c r="P80" s="822"/>
      <c r="Q80" s="822"/>
      <c r="R80" s="822"/>
      <c r="S80" s="822"/>
      <c r="U80" s="822"/>
      <c r="V80" s="822"/>
      <c r="W80" s="822"/>
      <c r="X80" s="822"/>
      <c r="Y80" s="822"/>
      <c r="Z80" s="822"/>
      <c r="AA80" s="822"/>
      <c r="AB80" s="822"/>
      <c r="AC80" s="822"/>
      <c r="AD80" s="822"/>
      <c r="AE80" s="822"/>
      <c r="AF80" s="822"/>
      <c r="AG80" s="822"/>
      <c r="AH80" s="822"/>
      <c r="AI80" s="822"/>
      <c r="AJ80" s="822"/>
      <c r="AK80" s="822"/>
      <c r="AL80" s="822"/>
      <c r="AN80" s="822"/>
      <c r="AO80" s="822"/>
      <c r="AP80" s="822"/>
      <c r="AQ80" s="822"/>
      <c r="AR80" s="822"/>
      <c r="AS80" s="822"/>
      <c r="AT80" s="822"/>
      <c r="AU80" s="822"/>
      <c r="AV80" s="822"/>
      <c r="AW80" s="822"/>
      <c r="AX80" s="822"/>
      <c r="AY80" s="822"/>
      <c r="AZ80" s="822"/>
      <c r="BA80" s="822"/>
      <c r="BB80" s="822"/>
      <c r="BC80" s="822"/>
      <c r="BD80" s="822"/>
      <c r="BE80" s="822"/>
      <c r="BG80" s="822"/>
      <c r="BH80" s="822"/>
      <c r="BI80" s="822"/>
      <c r="BJ80" s="822"/>
      <c r="BK80" s="822"/>
      <c r="BL80" s="822"/>
      <c r="BM80" s="822"/>
      <c r="BN80" s="822"/>
      <c r="BO80" s="822"/>
      <c r="BP80" s="822"/>
      <c r="BQ80" s="822"/>
      <c r="BR80" s="822"/>
      <c r="BS80" s="822"/>
      <c r="BT80" s="822"/>
      <c r="BU80" s="822"/>
      <c r="BV80" s="822"/>
      <c r="BW80" s="822"/>
      <c r="BX80" s="822"/>
      <c r="BZ80" s="822"/>
      <c r="CA80" s="822"/>
      <c r="CB80" s="822"/>
      <c r="CC80" s="822"/>
      <c r="CD80" s="822"/>
      <c r="CE80" s="822"/>
      <c r="CF80" s="822"/>
      <c r="CG80" s="822"/>
      <c r="CH80" s="822"/>
      <c r="CI80" s="822"/>
      <c r="CJ80" s="822"/>
      <c r="CK80" s="822"/>
      <c r="CL80" s="822"/>
      <c r="CM80" s="822"/>
      <c r="CN80" s="822"/>
      <c r="CO80" s="822"/>
      <c r="CP80" s="822"/>
      <c r="CQ80" s="822"/>
      <c r="CS80" s="822"/>
      <c r="CT80" s="822"/>
      <c r="CU80" s="822"/>
      <c r="CV80" s="822"/>
      <c r="CW80" s="822"/>
      <c r="CX80" s="822"/>
      <c r="CY80" s="822"/>
      <c r="CZ80" s="822"/>
      <c r="DA80" s="822"/>
      <c r="DB80" s="822"/>
      <c r="DC80" s="822"/>
      <c r="DD80" s="822"/>
      <c r="DE80" s="822"/>
      <c r="DF80" s="822"/>
      <c r="DG80" s="822"/>
      <c r="DH80" s="822"/>
      <c r="DI80" s="822"/>
      <c r="DJ80" s="822"/>
      <c r="DL80" s="822"/>
      <c r="DM80" s="822"/>
      <c r="DN80" s="822"/>
      <c r="DO80" s="822"/>
      <c r="DP80" s="822"/>
      <c r="DQ80" s="822"/>
      <c r="DR80" s="822"/>
      <c r="DS80" s="822"/>
      <c r="DT80" s="822"/>
      <c r="DU80" s="822"/>
      <c r="DV80" s="822"/>
      <c r="DW80" s="822"/>
      <c r="DX80" s="822"/>
      <c r="DY80" s="822"/>
      <c r="DZ80" s="822"/>
      <c r="EA80" s="822"/>
      <c r="EB80" s="822"/>
      <c r="EC80" s="822"/>
      <c r="EE80" s="822"/>
      <c r="EF80" s="822"/>
      <c r="EG80" s="822"/>
      <c r="EH80" s="822"/>
      <c r="EI80" s="822"/>
      <c r="EJ80" s="822"/>
      <c r="EK80" s="822"/>
      <c r="EL80" s="822"/>
      <c r="EM80" s="822"/>
      <c r="EN80" s="822"/>
      <c r="EO80" s="822"/>
      <c r="EP80" s="822"/>
      <c r="EQ80" s="822"/>
      <c r="ER80" s="822"/>
      <c r="ES80" s="822"/>
      <c r="ET80" s="822"/>
      <c r="EU80" s="822"/>
      <c r="EV80" s="822"/>
      <c r="EX80" s="822"/>
      <c r="EY80" s="822"/>
      <c r="EZ80" s="822"/>
      <c r="FA80" s="822"/>
      <c r="FB80" s="822"/>
      <c r="FC80" s="822"/>
      <c r="FD80" s="822"/>
      <c r="FE80" s="822"/>
      <c r="FF80" s="822"/>
      <c r="FG80" s="822"/>
      <c r="FH80" s="822"/>
      <c r="FI80" s="822"/>
      <c r="FJ80" s="822"/>
      <c r="FK80" s="822"/>
      <c r="FL80" s="822"/>
      <c r="FM80" s="822"/>
      <c r="FN80" s="822"/>
      <c r="FO80" s="822"/>
      <c r="FQ80" s="822"/>
      <c r="FR80" s="822"/>
      <c r="FS80" s="822"/>
      <c r="FT80" s="822"/>
      <c r="FU80" s="822"/>
      <c r="FV80" s="822"/>
      <c r="FW80" s="822"/>
      <c r="FX80" s="822"/>
      <c r="FY80" s="822"/>
      <c r="FZ80" s="822"/>
      <c r="GA80" s="822"/>
      <c r="GB80" s="822"/>
      <c r="GC80" s="822"/>
      <c r="GD80" s="822"/>
      <c r="GE80" s="822"/>
      <c r="GF80" s="822"/>
      <c r="GG80" s="822"/>
      <c r="GH80" s="822"/>
      <c r="GJ80" s="822"/>
      <c r="GK80" s="822"/>
      <c r="GL80" s="822"/>
      <c r="GM80" s="822"/>
      <c r="GN80" s="822"/>
      <c r="GO80" s="822"/>
      <c r="GP80" s="822"/>
      <c r="GQ80" s="822"/>
      <c r="GR80" s="822"/>
      <c r="GS80" s="822"/>
      <c r="GT80" s="822"/>
      <c r="GU80" s="822"/>
      <c r="GV80" s="822"/>
      <c r="GW80" s="822"/>
      <c r="GX80" s="822"/>
      <c r="GY80" s="822"/>
      <c r="GZ80" s="822"/>
      <c r="HA80" s="822"/>
      <c r="HC80" s="822"/>
      <c r="HD80" s="822"/>
      <c r="HE80" s="822"/>
      <c r="HF80" s="822"/>
      <c r="HG80" s="822"/>
      <c r="HH80" s="822"/>
      <c r="HI80" s="822"/>
      <c r="HJ80" s="822"/>
      <c r="HK80" s="822"/>
      <c r="HL80" s="822"/>
      <c r="HM80" s="822"/>
      <c r="HN80" s="822"/>
      <c r="HO80" s="822"/>
      <c r="HP80" s="822"/>
      <c r="HQ80" s="822"/>
      <c r="HR80" s="822"/>
      <c r="HS80" s="822"/>
      <c r="HT80" s="822"/>
      <c r="HV80" s="822"/>
      <c r="HW80" s="822"/>
      <c r="HX80" s="822"/>
      <c r="HY80" s="822"/>
      <c r="HZ80" s="822"/>
      <c r="IA80" s="822"/>
      <c r="IB80" s="822"/>
      <c r="IC80" s="822"/>
      <c r="ID80" s="822"/>
      <c r="IE80" s="822"/>
      <c r="IF80" s="822"/>
      <c r="IG80" s="822"/>
      <c r="IH80" s="822"/>
      <c r="II80" s="822"/>
      <c r="IJ80" s="822"/>
      <c r="IK80" s="822"/>
      <c r="IL80" s="822"/>
      <c r="IM80" s="822"/>
      <c r="IO80" s="822"/>
      <c r="IP80" s="822"/>
      <c r="IQ80" s="822"/>
      <c r="IR80" s="822"/>
      <c r="IS80" s="822"/>
      <c r="IT80" s="822"/>
      <c r="IU80" s="822"/>
      <c r="IV80" s="822"/>
      <c r="IW80" s="822"/>
      <c r="IX80" s="822"/>
      <c r="IY80" s="822"/>
      <c r="IZ80" s="822"/>
      <c r="JA80" s="822"/>
      <c r="JB80" s="822"/>
      <c r="JC80" s="822"/>
      <c r="JD80" s="822"/>
      <c r="JE80" s="822"/>
      <c r="JF80" s="822"/>
      <c r="JH80" s="822"/>
      <c r="JI80" s="822"/>
      <c r="JJ80" s="822"/>
      <c r="JK80" s="822"/>
      <c r="JL80" s="822"/>
      <c r="JM80" s="822"/>
      <c r="JN80" s="822"/>
      <c r="JO80" s="822"/>
      <c r="JP80" s="822"/>
      <c r="JQ80" s="822"/>
      <c r="JR80" s="822"/>
      <c r="JS80" s="822"/>
      <c r="JT80" s="822"/>
      <c r="JU80" s="822"/>
      <c r="JV80" s="822"/>
      <c r="JW80" s="822"/>
      <c r="JX80" s="822"/>
      <c r="JY80" s="822"/>
    </row>
  </sheetData>
  <mergeCells count="75">
    <mergeCell ref="JN1:JO1"/>
    <mergeCell ref="JP1:JQ1"/>
    <mergeCell ref="JR1:JS1"/>
    <mergeCell ref="JT1:JU1"/>
    <mergeCell ref="JV1:JW1"/>
    <mergeCell ref="IU1:IV1"/>
    <mergeCell ref="IW1:IX1"/>
    <mergeCell ref="IY1:IZ1"/>
    <mergeCell ref="JA1:JB1"/>
    <mergeCell ref="JC1:JD1"/>
    <mergeCell ref="IB1:IC1"/>
    <mergeCell ref="ID1:IE1"/>
    <mergeCell ref="IF1:IG1"/>
    <mergeCell ref="IH1:II1"/>
    <mergeCell ref="IJ1:IK1"/>
    <mergeCell ref="HI1:HJ1"/>
    <mergeCell ref="HK1:HL1"/>
    <mergeCell ref="HM1:HN1"/>
    <mergeCell ref="HO1:HP1"/>
    <mergeCell ref="HQ1:HR1"/>
    <mergeCell ref="GP1:GQ1"/>
    <mergeCell ref="GR1:GS1"/>
    <mergeCell ref="GT1:GU1"/>
    <mergeCell ref="GV1:GW1"/>
    <mergeCell ref="GX1:GY1"/>
    <mergeCell ref="GE1:GF1"/>
    <mergeCell ref="DR1:DS1"/>
    <mergeCell ref="DZ1:EA1"/>
    <mergeCell ref="EK1:EL1"/>
    <mergeCell ref="ES1:ET1"/>
    <mergeCell ref="FD1:FE1"/>
    <mergeCell ref="FL1:FM1"/>
    <mergeCell ref="DV1:DW1"/>
    <mergeCell ref="DX1:DY1"/>
    <mergeCell ref="EM1:EN1"/>
    <mergeCell ref="EO1:EP1"/>
    <mergeCell ref="EQ1:ER1"/>
    <mergeCell ref="FF1:FG1"/>
    <mergeCell ref="FH1:FI1"/>
    <mergeCell ref="FJ1:FK1"/>
    <mergeCell ref="FY1:FZ1"/>
    <mergeCell ref="BU1:BV1"/>
    <mergeCell ref="CF1:CG1"/>
    <mergeCell ref="CN1:CO1"/>
    <mergeCell ref="BS1:BT1"/>
    <mergeCell ref="CH1:CI1"/>
    <mergeCell ref="CJ1:CK1"/>
    <mergeCell ref="H1:I1"/>
    <mergeCell ref="P1:Q1"/>
    <mergeCell ref="AA1:AB1"/>
    <mergeCell ref="AI1:AJ1"/>
    <mergeCell ref="AT1:AU1"/>
    <mergeCell ref="J1:K1"/>
    <mergeCell ref="L1:M1"/>
    <mergeCell ref="N1:O1"/>
    <mergeCell ref="AC1:AD1"/>
    <mergeCell ref="AE1:AF1"/>
    <mergeCell ref="AG1:AH1"/>
    <mergeCell ref="AV1:AW1"/>
    <mergeCell ref="AX1:AY1"/>
    <mergeCell ref="AZ1:BA1"/>
    <mergeCell ref="BO1:BP1"/>
    <mergeCell ref="BQ1:BR1"/>
    <mergeCell ref="BB1:BC1"/>
    <mergeCell ref="BM1:BN1"/>
    <mergeCell ref="GA1:GB1"/>
    <mergeCell ref="GC1:GD1"/>
    <mergeCell ref="CL1:CM1"/>
    <mergeCell ref="DA1:DB1"/>
    <mergeCell ref="DC1:DD1"/>
    <mergeCell ref="DE1:DF1"/>
    <mergeCell ref="DT1:DU1"/>
    <mergeCell ref="DG1:DH1"/>
    <mergeCell ref="CY1:CZ1"/>
    <mergeCell ref="FW1:FX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1"/>
  </sheetPr>
  <dimension ref="A1:ED172"/>
  <sheetViews>
    <sheetView showGridLines="0" tabSelected="1" zoomScale="70" zoomScaleNormal="70" workbookViewId="0">
      <selection activeCell="AM44" sqref="AM44"/>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9" width="5.140625" style="327" customWidth="1"/>
    <col min="20" max="21" width="6.140625" style="327" customWidth="1"/>
    <col min="22" max="22" width="5.140625" style="327" customWidth="1"/>
    <col min="23" max="23" width="5.7109375" style="327" customWidth="1"/>
    <col min="24" max="24" width="2.42578125" style="327" customWidth="1"/>
    <col min="25" max="25" width="5.140625" style="327" customWidth="1"/>
    <col min="26" max="32" width="11.7109375" style="1" customWidth="1"/>
    <col min="33" max="33" width="2.42578125" style="327" customWidth="1"/>
    <col min="34" max="34" width="3" style="327" customWidth="1"/>
    <col min="35" max="35" width="4.28515625" style="822" customWidth="1"/>
    <col min="36" max="36" width="18.7109375" style="417" customWidth="1"/>
    <col min="37" max="37" width="10" style="417" customWidth="1"/>
    <col min="38" max="39" width="5.140625" style="417" customWidth="1"/>
    <col min="40" max="40" width="10" style="742" customWidth="1"/>
    <col min="41" max="41" width="5.140625" style="417" customWidth="1"/>
    <col min="42" max="45" width="6.28515625" style="327" customWidth="1"/>
    <col min="46" max="49" width="7" style="327" customWidth="1"/>
    <col min="50" max="67" width="7.42578125" style="327" customWidth="1"/>
    <col min="68" max="72" width="7.42578125" style="327" hidden="1" customWidth="1"/>
    <col min="73" max="82" width="7.42578125" style="327" customWidth="1"/>
    <col min="83" max="86" width="6.7109375" style="327" customWidth="1"/>
    <col min="87" max="87" width="17.140625" style="327" customWidth="1"/>
    <col min="88" max="100" width="7.5703125" style="327" customWidth="1"/>
    <col min="101" max="101" width="8.5703125" style="327" customWidth="1"/>
    <col min="102" max="104" width="7.5703125" style="327" customWidth="1"/>
    <col min="105" max="105" width="10.85546875" style="327" customWidth="1"/>
    <col min="106" max="107" width="7.5703125" style="327" customWidth="1"/>
    <col min="108" max="108" width="10.85546875" style="327" customWidth="1"/>
    <col min="109" max="110" width="7.5703125" style="327"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6384" width="9.140625" style="327"/>
  </cols>
  <sheetData>
    <row r="1" spans="1:134" ht="30" customHeight="1" thickBot="1" x14ac:dyDescent="0.45">
      <c r="A1" s="1843" t="s">
        <v>392</v>
      </c>
      <c r="B1" s="1843"/>
      <c r="C1" s="1843"/>
      <c r="D1" s="1843"/>
      <c r="E1" s="1843"/>
      <c r="F1" s="1843"/>
      <c r="G1" s="1843"/>
      <c r="H1" s="1843"/>
      <c r="I1" s="1843"/>
      <c r="J1" s="1843"/>
      <c r="K1" s="626"/>
      <c r="L1" s="626"/>
      <c r="M1" s="626"/>
      <c r="N1" s="624"/>
      <c r="O1" s="624"/>
      <c r="P1" s="624"/>
      <c r="Q1" s="624"/>
      <c r="R1" s="624"/>
      <c r="S1" s="624"/>
      <c r="T1" s="624"/>
      <c r="U1" s="624"/>
      <c r="V1" s="624"/>
      <c r="W1" s="624"/>
      <c r="X1" s="624"/>
      <c r="Y1" s="624"/>
      <c r="Z1" s="624"/>
      <c r="AA1" s="625"/>
      <c r="AB1" s="625"/>
      <c r="AC1" s="625"/>
      <c r="AD1" s="625"/>
      <c r="AE1" s="624"/>
      <c r="AF1" s="624"/>
      <c r="AG1" s="624"/>
      <c r="AH1" s="624"/>
      <c r="AI1" s="624"/>
      <c r="AJ1" s="624"/>
      <c r="AK1" s="1007"/>
      <c r="AL1" s="1007"/>
      <c r="AM1" s="1007"/>
      <c r="AN1" s="1007"/>
      <c r="AO1" s="1007"/>
      <c r="AP1" s="632"/>
      <c r="AQ1" s="632"/>
      <c r="AR1" s="632"/>
      <c r="AS1" s="632"/>
      <c r="AT1" s="632"/>
      <c r="AU1" s="632"/>
      <c r="AV1" s="632"/>
      <c r="AW1" s="632"/>
      <c r="AX1" s="1831" t="s">
        <v>297</v>
      </c>
      <c r="AY1" s="1832"/>
      <c r="AZ1" s="1832"/>
      <c r="BA1" s="1832"/>
      <c r="BB1" s="1832"/>
      <c r="BC1" s="1832"/>
      <c r="BD1" s="1832"/>
      <c r="BE1" s="6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1344"/>
      <c r="CJ1" s="1351"/>
      <c r="CK1" s="1351"/>
      <c r="CL1" s="1351"/>
      <c r="CM1" s="1351"/>
      <c r="CN1" s="1351"/>
      <c r="CO1" s="1351"/>
      <c r="CP1" s="1351"/>
      <c r="CQ1" s="1351"/>
      <c r="CR1" s="1351"/>
      <c r="CS1" s="1351"/>
      <c r="CT1" s="1351"/>
      <c r="CU1" s="1351"/>
      <c r="CV1" s="1351"/>
      <c r="CW1" s="1351"/>
      <c r="CX1" s="1351"/>
      <c r="CY1" s="1351"/>
      <c r="CZ1" s="1456"/>
      <c r="DA1" s="1414" t="s">
        <v>778</v>
      </c>
      <c r="DB1" s="1411"/>
      <c r="DC1" s="1411"/>
      <c r="DD1" s="1375"/>
      <c r="DE1" s="1375"/>
      <c r="DF1" s="1375"/>
      <c r="DG1" s="1375"/>
      <c r="DH1" s="1375"/>
      <c r="DI1" s="1375"/>
      <c r="DJ1" s="1375"/>
      <c r="DK1" s="1375"/>
      <c r="DL1" s="1375"/>
      <c r="DM1" s="1375"/>
      <c r="DN1" s="1375"/>
      <c r="DO1" s="1375"/>
      <c r="DP1" s="1318"/>
      <c r="DQ1" s="1318"/>
      <c r="DR1" s="1318"/>
      <c r="DS1" s="1318"/>
      <c r="DT1" s="1318"/>
      <c r="DU1" s="1318"/>
      <c r="DV1" s="1318"/>
      <c r="DW1" s="1318"/>
      <c r="DX1" s="1318"/>
      <c r="DY1" s="1318"/>
      <c r="DZ1" s="1318"/>
      <c r="EA1" s="1318"/>
      <c r="EB1" s="1318"/>
      <c r="EC1" s="1318"/>
      <c r="ED1" s="1318"/>
    </row>
    <row r="2" spans="1:134" ht="16.5" thickTop="1" x14ac:dyDescent="0.25">
      <c r="A2" s="662"/>
      <c r="B2" s="663"/>
      <c r="C2" s="663"/>
      <c r="D2" s="664"/>
      <c r="E2" s="169"/>
      <c r="F2" s="169"/>
      <c r="G2" s="1833"/>
      <c r="H2" s="1834"/>
      <c r="I2" s="1834"/>
      <c r="J2" s="1835"/>
      <c r="K2" s="325"/>
      <c r="L2" s="325"/>
      <c r="M2" s="109"/>
      <c r="N2" s="110"/>
      <c r="O2" s="110"/>
      <c r="P2" s="111"/>
      <c r="Q2" s="169"/>
      <c r="R2" s="822"/>
      <c r="S2" s="589"/>
      <c r="T2" s="590"/>
      <c r="U2" s="590"/>
      <c r="V2" s="590"/>
      <c r="W2" s="591"/>
      <c r="X2" s="822"/>
      <c r="Y2" s="822"/>
      <c r="Z2" s="1563"/>
      <c r="AA2" s="1563"/>
      <c r="AB2" s="1564"/>
      <c r="AC2" s="1563"/>
      <c r="AD2" s="1563"/>
      <c r="AE2" s="1564"/>
      <c r="AF2" s="1563"/>
      <c r="AG2" s="822"/>
      <c r="AH2" s="633" t="s">
        <v>58</v>
      </c>
      <c r="AI2" s="1279" t="s">
        <v>742</v>
      </c>
      <c r="AJ2" s="634" t="s">
        <v>1</v>
      </c>
      <c r="AK2" s="635" t="s">
        <v>24</v>
      </c>
      <c r="AL2" s="1839" t="s">
        <v>143</v>
      </c>
      <c r="AM2" s="1840"/>
      <c r="AN2" s="784" t="s">
        <v>298</v>
      </c>
      <c r="AO2" s="1025" t="s">
        <v>299</v>
      </c>
      <c r="AP2" s="641" t="s">
        <v>144</v>
      </c>
      <c r="AQ2" s="642" t="s">
        <v>145</v>
      </c>
      <c r="AR2" s="642" t="s">
        <v>146</v>
      </c>
      <c r="AS2" s="642" t="s">
        <v>26</v>
      </c>
      <c r="AT2" s="642" t="s">
        <v>27</v>
      </c>
      <c r="AU2" s="643" t="s">
        <v>28</v>
      </c>
      <c r="AV2" s="1841" t="s">
        <v>148</v>
      </c>
      <c r="AW2" s="1842"/>
      <c r="AX2" s="1842"/>
      <c r="AY2" s="1842"/>
      <c r="AZ2" s="1842"/>
      <c r="BA2" s="1841" t="s">
        <v>44</v>
      </c>
      <c r="BB2" s="1842"/>
      <c r="BC2" s="1842"/>
      <c r="BD2" s="1842"/>
      <c r="BE2" s="1842"/>
      <c r="BF2" s="1841" t="s">
        <v>8</v>
      </c>
      <c r="BG2" s="1842"/>
      <c r="BH2" s="1842"/>
      <c r="BI2" s="1842"/>
      <c r="BJ2" s="1842"/>
      <c r="BK2" s="1841" t="s">
        <v>9</v>
      </c>
      <c r="BL2" s="1842"/>
      <c r="BM2" s="1842"/>
      <c r="BN2" s="1842"/>
      <c r="BO2" s="1842"/>
      <c r="BP2" s="1841" t="s">
        <v>12</v>
      </c>
      <c r="BQ2" s="1842"/>
      <c r="BR2" s="1842"/>
      <c r="BS2" s="1842"/>
      <c r="BT2" s="1842"/>
      <c r="BU2" s="1841" t="s">
        <v>150</v>
      </c>
      <c r="BV2" s="1842"/>
      <c r="BW2" s="1842"/>
      <c r="BX2" s="1842"/>
      <c r="BY2" s="1842"/>
      <c r="BZ2" s="1841" t="s">
        <v>559</v>
      </c>
      <c r="CA2" s="1842"/>
      <c r="CB2" s="1842"/>
      <c r="CC2" s="1842"/>
      <c r="CD2" s="1842"/>
      <c r="CE2" s="641" t="s">
        <v>151</v>
      </c>
      <c r="CF2" s="644" t="s">
        <v>152</v>
      </c>
      <c r="CG2" s="1851" t="s">
        <v>300</v>
      </c>
      <c r="CH2" s="1852"/>
      <c r="CI2" s="1403" t="s">
        <v>1</v>
      </c>
      <c r="CJ2" s="1732" t="s">
        <v>301</v>
      </c>
      <c r="CK2" s="1733"/>
      <c r="CL2" s="1733"/>
      <c r="CM2" s="1734"/>
      <c r="CN2" s="1732" t="s">
        <v>770</v>
      </c>
      <c r="CO2" s="1733"/>
      <c r="CP2" s="1733"/>
      <c r="CQ2" s="1733"/>
      <c r="CR2" s="1732" t="s">
        <v>266</v>
      </c>
      <c r="CS2" s="1733"/>
      <c r="CT2" s="1733"/>
      <c r="CU2" s="1734"/>
      <c r="CV2" s="1732" t="s">
        <v>774</v>
      </c>
      <c r="CW2" s="1733"/>
      <c r="CX2" s="1733"/>
      <c r="CY2" s="1735"/>
      <c r="CZ2" s="1453" t="s">
        <v>820</v>
      </c>
      <c r="DA2" s="1736" t="s">
        <v>785</v>
      </c>
      <c r="DB2" s="1737"/>
      <c r="DC2" s="1737"/>
      <c r="DD2" s="1737"/>
      <c r="DE2" s="1737"/>
      <c r="DF2" s="1737"/>
      <c r="DG2" s="1737"/>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8"/>
    </row>
    <row r="3" spans="1:134" x14ac:dyDescent="0.25">
      <c r="A3" s="1828"/>
      <c r="B3" s="1829"/>
      <c r="C3" s="1829"/>
      <c r="D3" s="1830"/>
      <c r="E3" s="904"/>
      <c r="F3" s="904"/>
      <c r="G3" s="1833"/>
      <c r="H3" s="1834"/>
      <c r="I3" s="1834"/>
      <c r="J3" s="1835"/>
      <c r="K3" s="325"/>
      <c r="L3" s="325"/>
      <c r="M3" s="112"/>
      <c r="N3" s="113"/>
      <c r="O3" s="113"/>
      <c r="P3" s="114"/>
      <c r="Q3" s="378"/>
      <c r="R3" s="46"/>
      <c r="S3" s="567"/>
      <c r="T3" s="568"/>
      <c r="U3" s="568"/>
      <c r="V3" s="568"/>
      <c r="W3" s="569"/>
      <c r="X3" s="827"/>
      <c r="Y3" s="827"/>
      <c r="Z3" s="1563"/>
      <c r="AA3" s="1563"/>
      <c r="AB3" s="1564"/>
      <c r="AC3" s="1563"/>
      <c r="AD3" s="1565"/>
      <c r="AE3" s="1563"/>
      <c r="AF3" s="1563"/>
      <c r="AG3" s="827"/>
      <c r="AH3" s="636"/>
      <c r="AI3" s="636"/>
      <c r="AJ3" s="637"/>
      <c r="AK3" s="638"/>
      <c r="AL3" s="639" t="s">
        <v>155</v>
      </c>
      <c r="AM3" s="639" t="s">
        <v>156</v>
      </c>
      <c r="AN3" s="1025"/>
      <c r="AO3" s="640"/>
      <c r="AP3" s="927"/>
      <c r="AQ3" s="10"/>
      <c r="AR3" s="10"/>
      <c r="AS3" s="10"/>
      <c r="AT3" s="10"/>
      <c r="AU3" s="401"/>
      <c r="AV3" s="645" t="s">
        <v>144</v>
      </c>
      <c r="AW3" s="642" t="s">
        <v>145</v>
      </c>
      <c r="AX3" s="642" t="s">
        <v>26</v>
      </c>
      <c r="AY3" s="646" t="s">
        <v>27</v>
      </c>
      <c r="AZ3" s="647" t="s">
        <v>28</v>
      </c>
      <c r="BA3" s="645" t="s">
        <v>144</v>
      </c>
      <c r="BB3" s="642" t="s">
        <v>145</v>
      </c>
      <c r="BC3" s="642" t="s">
        <v>26</v>
      </c>
      <c r="BD3" s="646" t="s">
        <v>27</v>
      </c>
      <c r="BE3" s="647" t="s">
        <v>28</v>
      </c>
      <c r="BF3" s="645" t="s">
        <v>144</v>
      </c>
      <c r="BG3" s="642" t="s">
        <v>145</v>
      </c>
      <c r="BH3" s="642" t="s">
        <v>26</v>
      </c>
      <c r="BI3" s="646" t="s">
        <v>27</v>
      </c>
      <c r="BJ3" s="647" t="s">
        <v>28</v>
      </c>
      <c r="BK3" s="645" t="s">
        <v>144</v>
      </c>
      <c r="BL3" s="642" t="s">
        <v>145</v>
      </c>
      <c r="BM3" s="642" t="s">
        <v>26</v>
      </c>
      <c r="BN3" s="646" t="s">
        <v>27</v>
      </c>
      <c r="BO3" s="647" t="s">
        <v>28</v>
      </c>
      <c r="BP3" s="645" t="s">
        <v>144</v>
      </c>
      <c r="BQ3" s="642" t="s">
        <v>145</v>
      </c>
      <c r="BR3" s="642" t="s">
        <v>26</v>
      </c>
      <c r="BS3" s="646" t="s">
        <v>27</v>
      </c>
      <c r="BT3" s="647" t="s">
        <v>28</v>
      </c>
      <c r="BU3" s="645" t="s">
        <v>144</v>
      </c>
      <c r="BV3" s="642" t="s">
        <v>145</v>
      </c>
      <c r="BW3" s="642" t="s">
        <v>26</v>
      </c>
      <c r="BX3" s="646" t="s">
        <v>27</v>
      </c>
      <c r="BY3" s="647" t="s">
        <v>28</v>
      </c>
      <c r="BZ3" s="645" t="s">
        <v>144</v>
      </c>
      <c r="CA3" s="642" t="s">
        <v>145</v>
      </c>
      <c r="CB3" s="642" t="s">
        <v>26</v>
      </c>
      <c r="CC3" s="646" t="s">
        <v>27</v>
      </c>
      <c r="CD3" s="647" t="s">
        <v>28</v>
      </c>
      <c r="CE3" s="927"/>
      <c r="CF3" s="10"/>
      <c r="CG3" s="1026" t="s">
        <v>302</v>
      </c>
      <c r="CH3" s="1026" t="s">
        <v>303</v>
      </c>
      <c r="CI3" s="1409"/>
      <c r="CJ3" s="1345" t="s">
        <v>304</v>
      </c>
      <c r="CK3" s="1346" t="s">
        <v>305</v>
      </c>
      <c r="CL3" s="1346" t="s">
        <v>306</v>
      </c>
      <c r="CM3" s="1410" t="s">
        <v>305</v>
      </c>
      <c r="CN3" s="1345" t="s">
        <v>285</v>
      </c>
      <c r="CO3" s="1346" t="s">
        <v>305</v>
      </c>
      <c r="CP3" s="1346" t="s">
        <v>771</v>
      </c>
      <c r="CQ3" s="1410" t="s">
        <v>305</v>
      </c>
      <c r="CR3" s="1345" t="s">
        <v>285</v>
      </c>
      <c r="CS3" s="1346" t="s">
        <v>305</v>
      </c>
      <c r="CT3" s="1346" t="s">
        <v>771</v>
      </c>
      <c r="CU3" s="1410" t="s">
        <v>305</v>
      </c>
      <c r="CV3" s="1345" t="s">
        <v>773</v>
      </c>
      <c r="CW3" s="1346" t="s">
        <v>305</v>
      </c>
      <c r="CX3" s="1346" t="s">
        <v>772</v>
      </c>
      <c r="CY3" s="1347" t="s">
        <v>305</v>
      </c>
      <c r="CZ3" s="1454"/>
      <c r="DA3" s="1412" t="s">
        <v>60</v>
      </c>
      <c r="DB3" s="1739" t="s">
        <v>775</v>
      </c>
      <c r="DC3" s="1740"/>
      <c r="DD3" s="1415" t="s">
        <v>60</v>
      </c>
      <c r="DE3" s="1739" t="s">
        <v>775</v>
      </c>
      <c r="DF3" s="1740"/>
      <c r="DG3" s="1415" t="s">
        <v>60</v>
      </c>
      <c r="DH3" s="1739" t="s">
        <v>775</v>
      </c>
      <c r="DI3" s="1740"/>
      <c r="DJ3" s="1415" t="s">
        <v>60</v>
      </c>
      <c r="DK3" s="1739" t="s">
        <v>775</v>
      </c>
      <c r="DL3" s="1740"/>
      <c r="DM3" s="1415" t="s">
        <v>60</v>
      </c>
      <c r="DN3" s="1739" t="s">
        <v>775</v>
      </c>
      <c r="DO3" s="1741"/>
      <c r="DP3" s="1415" t="s">
        <v>60</v>
      </c>
      <c r="DQ3" s="1739" t="s">
        <v>775</v>
      </c>
      <c r="DR3" s="1741"/>
      <c r="DS3" s="1415" t="s">
        <v>60</v>
      </c>
      <c r="DT3" s="1739" t="s">
        <v>775</v>
      </c>
      <c r="DU3" s="1741"/>
      <c r="DV3" s="1415" t="s">
        <v>60</v>
      </c>
      <c r="DW3" s="1739" t="s">
        <v>775</v>
      </c>
      <c r="DX3" s="1741"/>
      <c r="DY3" s="1415" t="s">
        <v>60</v>
      </c>
      <c r="DZ3" s="1739" t="s">
        <v>775</v>
      </c>
      <c r="EA3" s="1741"/>
      <c r="EB3" s="1415" t="s">
        <v>60</v>
      </c>
      <c r="EC3" s="1739" t="s">
        <v>775</v>
      </c>
      <c r="ED3" s="1741"/>
    </row>
    <row r="4" spans="1:134" x14ac:dyDescent="0.25">
      <c r="A4" s="115"/>
      <c r="B4" s="116"/>
      <c r="C4" s="116"/>
      <c r="D4" s="665"/>
      <c r="E4" s="905"/>
      <c r="F4" s="905"/>
      <c r="G4" s="1833"/>
      <c r="H4" s="1834"/>
      <c r="I4" s="1834"/>
      <c r="J4" s="1835"/>
      <c r="K4" s="325"/>
      <c r="L4" s="325"/>
      <c r="M4" s="115"/>
      <c r="N4" s="116"/>
      <c r="O4" s="116"/>
      <c r="P4" s="117"/>
      <c r="Q4" s="905"/>
      <c r="R4" s="25"/>
      <c r="S4" s="570"/>
      <c r="T4" s="571"/>
      <c r="U4" s="571"/>
      <c r="V4" s="571"/>
      <c r="W4" s="572"/>
      <c r="X4" s="827"/>
      <c r="Y4" s="827"/>
      <c r="Z4" s="1563"/>
      <c r="AA4" s="1563"/>
      <c r="AB4" s="1564"/>
      <c r="AC4" s="1563"/>
      <c r="AD4" s="1565"/>
      <c r="AE4" s="1563"/>
      <c r="AF4" s="1563"/>
      <c r="AG4" s="827"/>
      <c r="AH4" s="958">
        <v>1</v>
      </c>
      <c r="AI4" s="958"/>
      <c r="AJ4" s="422" t="s">
        <v>307</v>
      </c>
      <c r="AK4" s="828" t="s">
        <v>296</v>
      </c>
      <c r="AL4" s="1055">
        <v>63</v>
      </c>
      <c r="AM4" s="1056">
        <v>63</v>
      </c>
      <c r="AN4" s="1057">
        <v>63</v>
      </c>
      <c r="AO4" s="1057">
        <v>30</v>
      </c>
      <c r="AP4" s="617">
        <f>AV4+BA4+BF4+BK4+BP4+BU4+BZ4</f>
        <v>57</v>
      </c>
      <c r="AQ4" s="623">
        <f>AW4+BB4+BG4+BL4+BQ4+BV4+CA4</f>
        <v>0</v>
      </c>
      <c r="AR4" s="329">
        <v>0</v>
      </c>
      <c r="AS4" s="307">
        <f t="shared" ref="AS4:AU5" si="0">AX4+BC4+BH4+BM4+BR4+BW4+CB4</f>
        <v>1</v>
      </c>
      <c r="AT4" s="618">
        <f t="shared" si="0"/>
        <v>0</v>
      </c>
      <c r="AU4" s="619">
        <f t="shared" si="0"/>
        <v>0</v>
      </c>
      <c r="AV4" s="403">
        <v>5</v>
      </c>
      <c r="AW4" s="398"/>
      <c r="AX4" s="307">
        <v>0</v>
      </c>
      <c r="AY4" s="348"/>
      <c r="AZ4" s="390"/>
      <c r="BA4" s="415">
        <v>41</v>
      </c>
      <c r="BB4" s="416">
        <v>0</v>
      </c>
      <c r="BC4" s="307">
        <v>1</v>
      </c>
      <c r="BD4" s="348"/>
      <c r="BE4" s="390"/>
      <c r="BF4" s="415">
        <v>3</v>
      </c>
      <c r="BG4" s="416"/>
      <c r="BH4" s="307">
        <v>0</v>
      </c>
      <c r="BI4" s="348"/>
      <c r="BJ4" s="390"/>
      <c r="BK4" s="415">
        <v>4</v>
      </c>
      <c r="BL4" s="416"/>
      <c r="BM4" s="307">
        <v>0</v>
      </c>
      <c r="BN4" s="349"/>
      <c r="BO4" s="390"/>
      <c r="BP4" s="415"/>
      <c r="BQ4" s="416"/>
      <c r="BR4" s="307">
        <v>0</v>
      </c>
      <c r="BS4" s="348"/>
      <c r="BT4" s="408"/>
      <c r="BU4" s="415">
        <v>1</v>
      </c>
      <c r="BV4" s="416">
        <v>0</v>
      </c>
      <c r="BW4" s="307">
        <v>0</v>
      </c>
      <c r="BX4" s="348"/>
      <c r="BY4" s="408"/>
      <c r="BZ4" s="415">
        <v>3</v>
      </c>
      <c r="CA4" s="416"/>
      <c r="CB4" s="307">
        <v>0</v>
      </c>
      <c r="CC4" s="348"/>
      <c r="CD4" s="408"/>
      <c r="CE4" s="409"/>
      <c r="CF4" s="410"/>
      <c r="CG4" s="411"/>
      <c r="CH4" s="412"/>
      <c r="CI4" s="1457" t="s">
        <v>307</v>
      </c>
      <c r="CJ4" s="1441"/>
      <c r="CK4" s="1353">
        <f t="shared" ref="CK4:CK10" si="1">CJ4/(AP4-(AQ4/1.5))</f>
        <v>0</v>
      </c>
      <c r="CL4" s="1445"/>
      <c r="CM4" s="1354" t="e">
        <f>CL4/(ALP4-(AQ4/1.5))</f>
        <v>#DIV/0!</v>
      </c>
      <c r="CN4" s="1442">
        <v>17</v>
      </c>
      <c r="CO4" s="1401">
        <f>CN4/(AP4-(AQ4/1.5))</f>
        <v>0.2982456140350877</v>
      </c>
      <c r="CP4" s="1451">
        <v>6</v>
      </c>
      <c r="CQ4" s="1405">
        <f>CP4/(AP4-(AQ4/1.5))</f>
        <v>0.10526315789473684</v>
      </c>
      <c r="CR4" s="1452"/>
      <c r="CS4" s="1406">
        <f>CR4/(AP4-(AQ4/1.5))</f>
        <v>0</v>
      </c>
      <c r="CT4" s="1451"/>
      <c r="CU4" s="1404">
        <f>CT4/(AP4-(AQ4/1.5))</f>
        <v>0</v>
      </c>
      <c r="CV4" s="1442"/>
      <c r="CW4" s="1399">
        <f>CV4/(AP4-(AQ4/1.5))</f>
        <v>0</v>
      </c>
      <c r="CX4" s="1451"/>
      <c r="CY4" s="1405">
        <f>CX4/(AP4-(AQ4/1.5))</f>
        <v>0</v>
      </c>
      <c r="CZ4" s="1459"/>
      <c r="DA4" s="1413"/>
      <c r="DB4" s="1718"/>
      <c r="DC4" s="1720"/>
      <c r="DD4" s="1413"/>
      <c r="DE4" s="1718"/>
      <c r="DF4" s="1720"/>
      <c r="DG4" s="1413"/>
      <c r="DH4" s="1718"/>
      <c r="DI4" s="1720"/>
      <c r="DJ4" s="1413"/>
      <c r="DK4" s="1718"/>
      <c r="DL4" s="1720"/>
      <c r="DM4" s="1413"/>
      <c r="DN4" s="1718"/>
      <c r="DO4" s="1719"/>
      <c r="DP4" s="1413"/>
      <c r="DQ4" s="1718"/>
      <c r="DR4" s="1719"/>
      <c r="DS4" s="1413"/>
      <c r="DT4" s="1718"/>
      <c r="DU4" s="1719"/>
      <c r="DV4" s="1413"/>
      <c r="DW4" s="1718"/>
      <c r="DX4" s="1719"/>
      <c r="DY4" s="1413"/>
      <c r="DZ4" s="1718"/>
      <c r="EA4" s="1719"/>
      <c r="EB4" s="1413"/>
      <c r="EC4" s="1718"/>
      <c r="ED4" s="1719"/>
    </row>
    <row r="5" spans="1:134" ht="16.5" thickBot="1" x14ac:dyDescent="0.3">
      <c r="A5" s="118"/>
      <c r="B5" s="120"/>
      <c r="C5" s="120"/>
      <c r="D5" s="719"/>
      <c r="E5" s="906"/>
      <c r="F5" s="906"/>
      <c r="G5" s="1833"/>
      <c r="H5" s="1834"/>
      <c r="I5" s="1834"/>
      <c r="J5" s="1835"/>
      <c r="K5" s="325"/>
      <c r="L5" s="325"/>
      <c r="M5" s="118"/>
      <c r="N5" s="119"/>
      <c r="O5" s="120"/>
      <c r="P5" s="121"/>
      <c r="Q5" s="148"/>
      <c r="R5" s="825"/>
      <c r="S5" s="573"/>
      <c r="T5" s="574"/>
      <c r="U5" s="574"/>
      <c r="V5" s="575"/>
      <c r="W5" s="576"/>
      <c r="X5" s="827"/>
      <c r="Y5" s="827"/>
      <c r="Z5" s="1563"/>
      <c r="AA5" s="1563"/>
      <c r="AB5" s="1566"/>
      <c r="AC5" s="1567" t="s">
        <v>522</v>
      </c>
      <c r="AD5" s="1568"/>
      <c r="AE5" s="1563"/>
      <c r="AF5" s="1563"/>
      <c r="AG5" s="827"/>
      <c r="AH5" s="959">
        <v>13</v>
      </c>
      <c r="AI5" s="959"/>
      <c r="AJ5" s="988" t="s">
        <v>308</v>
      </c>
      <c r="AK5" s="828" t="s">
        <v>296</v>
      </c>
      <c r="AL5" s="1056">
        <v>58</v>
      </c>
      <c r="AM5" s="1056">
        <v>59</v>
      </c>
      <c r="AN5" s="1057">
        <v>62</v>
      </c>
      <c r="AO5" s="1057">
        <v>24</v>
      </c>
      <c r="AP5" s="617">
        <f>AV5+BA5+BF5+BK5+BP5+BU5+BZ5</f>
        <v>6</v>
      </c>
      <c r="AQ5" s="623">
        <f>AW5+BB5+BG5+BL5+BQ5+BV5+CA5</f>
        <v>0</v>
      </c>
      <c r="AR5" s="329">
        <v>0</v>
      </c>
      <c r="AS5" s="307">
        <f t="shared" si="0"/>
        <v>0</v>
      </c>
      <c r="AT5" s="618">
        <f t="shared" si="0"/>
        <v>0</v>
      </c>
      <c r="AU5" s="619">
        <f t="shared" si="0"/>
        <v>0</v>
      </c>
      <c r="AV5" s="403"/>
      <c r="AW5" s="398"/>
      <c r="AX5" s="307">
        <v>0</v>
      </c>
      <c r="AY5" s="348"/>
      <c r="AZ5" s="390"/>
      <c r="BA5" s="415">
        <v>5</v>
      </c>
      <c r="BB5" s="416">
        <v>0</v>
      </c>
      <c r="BC5" s="307">
        <v>0</v>
      </c>
      <c r="BD5" s="348"/>
      <c r="BE5" s="390"/>
      <c r="BF5" s="415"/>
      <c r="BG5" s="416"/>
      <c r="BH5" s="307">
        <v>0</v>
      </c>
      <c r="BI5" s="348"/>
      <c r="BJ5" s="390"/>
      <c r="BK5" s="415"/>
      <c r="BL5" s="416"/>
      <c r="BM5" s="307">
        <v>0</v>
      </c>
      <c r="BN5" s="349"/>
      <c r="BO5" s="390"/>
      <c r="BP5" s="415"/>
      <c r="BQ5" s="416"/>
      <c r="BR5" s="307">
        <v>0</v>
      </c>
      <c r="BS5" s="348"/>
      <c r="BT5" s="408"/>
      <c r="BU5" s="415">
        <v>1</v>
      </c>
      <c r="BV5" s="416"/>
      <c r="BW5" s="307">
        <v>0</v>
      </c>
      <c r="BX5" s="348"/>
      <c r="BY5" s="408"/>
      <c r="BZ5" s="415"/>
      <c r="CA5" s="416"/>
      <c r="CB5" s="307">
        <v>0</v>
      </c>
      <c r="CC5" s="348"/>
      <c r="CD5" s="408"/>
      <c r="CE5" s="409"/>
      <c r="CF5" s="410"/>
      <c r="CG5" s="411"/>
      <c r="CH5" s="412"/>
      <c r="CI5" s="1457" t="s">
        <v>308</v>
      </c>
      <c r="CJ5" s="1442"/>
      <c r="CK5" s="1353">
        <f t="shared" si="1"/>
        <v>0</v>
      </c>
      <c r="CL5" s="1446"/>
      <c r="CM5" s="1354" t="e">
        <f t="shared" ref="CM5:CM57" si="2">CL5/(ALP5-(AQ5/1.5))</f>
        <v>#DIV/0!</v>
      </c>
      <c r="CN5" s="1449">
        <v>0</v>
      </c>
      <c r="CO5" s="1401">
        <f t="shared" ref="CO5:CO57" si="3">CN5/(AP5-(AQ5/1.5))</f>
        <v>0</v>
      </c>
      <c r="CP5" s="1447">
        <v>2</v>
      </c>
      <c r="CQ5" s="1405">
        <f t="shared" ref="CQ5:CQ57" si="4">CP5/(AP5-(AQ5/1.5))</f>
        <v>0.33333333333333331</v>
      </c>
      <c r="CR5" s="1443"/>
      <c r="CS5" s="1406">
        <f t="shared" ref="CS5:CS57" si="5">CR5/(AP5-(AQ5/1.5))</f>
        <v>0</v>
      </c>
      <c r="CT5" s="1447"/>
      <c r="CU5" s="1404">
        <f t="shared" ref="CU5:CU57" si="6">CT5/(AP5-(AQ5/1.5))</f>
        <v>0</v>
      </c>
      <c r="CV5" s="1449"/>
      <c r="CW5" s="1399">
        <f t="shared" ref="CW5:CW57" si="7">CV5/(AP5-(AQ5/1.5))</f>
        <v>0</v>
      </c>
      <c r="CX5" s="1447"/>
      <c r="CY5" s="1405">
        <f t="shared" ref="CY5:CY57" si="8">CX5/(AP5-(AQ5/1.5))</f>
        <v>0</v>
      </c>
      <c r="CZ5" s="1459"/>
      <c r="DA5" s="1413"/>
      <c r="DB5" s="1718"/>
      <c r="DC5" s="1720"/>
      <c r="DD5" s="1413"/>
      <c r="DE5" s="1718"/>
      <c r="DF5" s="1720"/>
      <c r="DG5" s="1413"/>
      <c r="DH5" s="1718"/>
      <c r="DI5" s="1720"/>
      <c r="DJ5" s="1413"/>
      <c r="DK5" s="1718"/>
      <c r="DL5" s="1720"/>
      <c r="DM5" s="1413"/>
      <c r="DN5" s="1718"/>
      <c r="DO5" s="1719"/>
      <c r="DP5" s="1413"/>
      <c r="DQ5" s="1718"/>
      <c r="DR5" s="1719"/>
      <c r="DS5" s="1413"/>
      <c r="DT5" s="1718"/>
      <c r="DU5" s="1719"/>
      <c r="DV5" s="1413"/>
      <c r="DW5" s="1718"/>
      <c r="DX5" s="1719"/>
      <c r="DY5" s="1413"/>
      <c r="DZ5" s="1718"/>
      <c r="EA5" s="1719"/>
      <c r="EB5" s="1413"/>
      <c r="EC5" s="1718"/>
      <c r="ED5" s="1719"/>
    </row>
    <row r="6" spans="1:134" x14ac:dyDescent="0.25">
      <c r="A6" s="1828"/>
      <c r="B6" s="1829"/>
      <c r="C6" s="1829"/>
      <c r="D6" s="1829"/>
      <c r="E6" s="711"/>
      <c r="F6" s="904"/>
      <c r="G6" s="1833"/>
      <c r="H6" s="1834"/>
      <c r="I6" s="1834"/>
      <c r="J6" s="1835"/>
      <c r="K6" s="325"/>
      <c r="L6" s="325"/>
      <c r="M6" s="118"/>
      <c r="N6" s="119"/>
      <c r="O6" s="120"/>
      <c r="P6" s="121"/>
      <c r="Q6" s="148"/>
      <c r="R6" s="825"/>
      <c r="S6" s="573"/>
      <c r="T6" s="574"/>
      <c r="U6" s="574"/>
      <c r="V6" s="575"/>
      <c r="W6" s="576"/>
      <c r="X6" s="827"/>
      <c r="Y6" s="827"/>
      <c r="Z6" s="1563"/>
      <c r="AA6" s="1563" t="s">
        <v>525</v>
      </c>
      <c r="AB6" s="1563"/>
      <c r="AC6" s="1563" t="s">
        <v>533</v>
      </c>
      <c r="AD6" s="1563"/>
      <c r="AE6" s="1563" t="s">
        <v>524</v>
      </c>
      <c r="AF6" s="1563"/>
      <c r="AG6" s="827"/>
      <c r="AH6" s="959">
        <v>40</v>
      </c>
      <c r="AI6" s="959"/>
      <c r="AJ6" s="988" t="s">
        <v>449</v>
      </c>
      <c r="AK6" s="828" t="s">
        <v>296</v>
      </c>
      <c r="AL6" s="1056">
        <v>48</v>
      </c>
      <c r="AM6" s="1056">
        <v>51</v>
      </c>
      <c r="AN6" s="1057">
        <v>65</v>
      </c>
      <c r="AO6" s="1057">
        <v>19</v>
      </c>
      <c r="AP6" s="617">
        <f t="shared" ref="AP6:AP33" si="9">AV6+BA6+BF6+BK6+BP6+BU6+BZ6</f>
        <v>0</v>
      </c>
      <c r="AQ6" s="623">
        <f t="shared" ref="AQ6:AQ58" si="10">AW6+BB6+BG6+BL6+BQ6+BV6+CA6</f>
        <v>0</v>
      </c>
      <c r="AR6" s="329">
        <v>0</v>
      </c>
      <c r="AS6" s="307">
        <f t="shared" ref="AS6:AS58" si="11">AX6+BC6+BH6+BM6+BR6+BW6+CB6</f>
        <v>0</v>
      </c>
      <c r="AT6" s="618">
        <f t="shared" ref="AT6:AT58" si="12">AY6+BD6+BI6+BN6+BS6+BX6+CC6</f>
        <v>0</v>
      </c>
      <c r="AU6" s="619">
        <f t="shared" ref="AU6:AU58" si="13">AZ6+BE6+BJ6+BO6+BT6+BY6+CD6</f>
        <v>0</v>
      </c>
      <c r="AV6" s="403"/>
      <c r="AW6" s="398"/>
      <c r="AX6" s="307">
        <v>0</v>
      </c>
      <c r="AY6" s="348"/>
      <c r="AZ6" s="390"/>
      <c r="BA6" s="415"/>
      <c r="BB6" s="416"/>
      <c r="BC6" s="307">
        <v>0</v>
      </c>
      <c r="BD6" s="348"/>
      <c r="BE6" s="390"/>
      <c r="BF6" s="415"/>
      <c r="BG6" s="416"/>
      <c r="BH6" s="307">
        <v>0</v>
      </c>
      <c r="BI6" s="348"/>
      <c r="BJ6" s="390"/>
      <c r="BK6" s="415"/>
      <c r="BL6" s="416"/>
      <c r="BM6" s="307">
        <v>0</v>
      </c>
      <c r="BN6" s="349"/>
      <c r="BO6" s="390"/>
      <c r="BP6" s="415"/>
      <c r="BQ6" s="416"/>
      <c r="BR6" s="307">
        <v>0</v>
      </c>
      <c r="BS6" s="348"/>
      <c r="BT6" s="408"/>
      <c r="BU6" s="415"/>
      <c r="BV6" s="416"/>
      <c r="BW6" s="307">
        <v>0</v>
      </c>
      <c r="BX6" s="348"/>
      <c r="BY6" s="408"/>
      <c r="BZ6" s="415"/>
      <c r="CA6" s="416"/>
      <c r="CB6" s="307">
        <v>0</v>
      </c>
      <c r="CC6" s="348"/>
      <c r="CD6" s="408"/>
      <c r="CE6" s="409"/>
      <c r="CF6" s="410"/>
      <c r="CG6" s="411"/>
      <c r="CH6" s="412"/>
      <c r="CI6" s="1338" t="s">
        <v>449</v>
      </c>
      <c r="CJ6" s="1443"/>
      <c r="CK6" s="1353" t="e">
        <f t="shared" si="1"/>
        <v>#DIV/0!</v>
      </c>
      <c r="CL6" s="1447"/>
      <c r="CM6" s="1354" t="e">
        <f t="shared" si="2"/>
        <v>#DIV/0!</v>
      </c>
      <c r="CN6" s="1449"/>
      <c r="CO6" s="1401" t="e">
        <f t="shared" si="3"/>
        <v>#DIV/0!</v>
      </c>
      <c r="CP6" s="1447"/>
      <c r="CQ6" s="1405" t="e">
        <f t="shared" si="4"/>
        <v>#DIV/0!</v>
      </c>
      <c r="CR6" s="1443"/>
      <c r="CS6" s="1406" t="e">
        <f t="shared" si="5"/>
        <v>#DIV/0!</v>
      </c>
      <c r="CT6" s="1447"/>
      <c r="CU6" s="1404" t="e">
        <f t="shared" si="6"/>
        <v>#DIV/0!</v>
      </c>
      <c r="CV6" s="1449"/>
      <c r="CW6" s="1399" t="e">
        <f t="shared" si="7"/>
        <v>#DIV/0!</v>
      </c>
      <c r="CX6" s="1447"/>
      <c r="CY6" s="1405" t="e">
        <f t="shared" si="8"/>
        <v>#DIV/0!</v>
      </c>
      <c r="CZ6" s="1459"/>
      <c r="DA6" s="1413"/>
      <c r="DB6" s="1718"/>
      <c r="DC6" s="1720"/>
      <c r="DD6" s="1413"/>
      <c r="DE6" s="1718"/>
      <c r="DF6" s="1720"/>
      <c r="DG6" s="1413"/>
      <c r="DH6" s="1718"/>
      <c r="DI6" s="1720"/>
      <c r="DJ6" s="1413"/>
      <c r="DK6" s="1718"/>
      <c r="DL6" s="1720"/>
      <c r="DM6" s="1413"/>
      <c r="DN6" s="1718"/>
      <c r="DO6" s="1719"/>
      <c r="DP6" s="1413"/>
      <c r="DQ6" s="1718"/>
      <c r="DR6" s="1719"/>
      <c r="DS6" s="1413"/>
      <c r="DT6" s="1718"/>
      <c r="DU6" s="1719"/>
      <c r="DV6" s="1413"/>
      <c r="DW6" s="1718"/>
      <c r="DX6" s="1719"/>
      <c r="DY6" s="1413"/>
      <c r="DZ6" s="1718"/>
      <c r="EA6" s="1719"/>
      <c r="EB6" s="1413"/>
      <c r="EC6" s="1718"/>
      <c r="ED6" s="1719"/>
    </row>
    <row r="7" spans="1:134" ht="16.5" thickBot="1" x14ac:dyDescent="0.3">
      <c r="A7" s="666"/>
      <c r="B7" s="667"/>
      <c r="C7" s="667"/>
      <c r="D7" s="668"/>
      <c r="E7" s="905"/>
      <c r="F7" s="905"/>
      <c r="G7" s="1836"/>
      <c r="H7" s="1837"/>
      <c r="I7" s="1837"/>
      <c r="J7" s="1838"/>
      <c r="K7" s="325"/>
      <c r="L7" s="325"/>
      <c r="M7" s="122"/>
      <c r="N7" s="123"/>
      <c r="O7" s="123"/>
      <c r="P7" s="124"/>
      <c r="Q7" s="905"/>
      <c r="R7" s="25"/>
      <c r="S7" s="570"/>
      <c r="T7" s="571"/>
      <c r="U7" s="571"/>
      <c r="V7" s="577"/>
      <c r="W7" s="578"/>
      <c r="X7" s="827"/>
      <c r="Y7" s="827"/>
      <c r="Z7" s="1563"/>
      <c r="AA7" s="1563" t="s">
        <v>518</v>
      </c>
      <c r="AB7" s="1563"/>
      <c r="AC7" s="1563"/>
      <c r="AD7" s="1563"/>
      <c r="AE7" s="1563"/>
      <c r="AF7" s="1563"/>
      <c r="AG7" s="827"/>
      <c r="AH7" s="959">
        <v>28</v>
      </c>
      <c r="AI7" s="959"/>
      <c r="AJ7" s="1054" t="s">
        <v>310</v>
      </c>
      <c r="AK7" s="828" t="s">
        <v>295</v>
      </c>
      <c r="AL7" s="1056">
        <v>65</v>
      </c>
      <c r="AM7" s="1056">
        <v>67</v>
      </c>
      <c r="AN7" s="1057">
        <v>73</v>
      </c>
      <c r="AO7" s="1057">
        <v>22</v>
      </c>
      <c r="AP7" s="617">
        <f t="shared" si="9"/>
        <v>45</v>
      </c>
      <c r="AQ7" s="623">
        <f t="shared" si="10"/>
        <v>1</v>
      </c>
      <c r="AR7" s="329">
        <v>0</v>
      </c>
      <c r="AS7" s="307">
        <f t="shared" si="11"/>
        <v>4</v>
      </c>
      <c r="AT7" s="618">
        <f t="shared" si="12"/>
        <v>1</v>
      </c>
      <c r="AU7" s="619">
        <f t="shared" si="13"/>
        <v>5</v>
      </c>
      <c r="AV7" s="403">
        <v>4</v>
      </c>
      <c r="AW7" s="398">
        <v>0</v>
      </c>
      <c r="AX7" s="307">
        <v>0</v>
      </c>
      <c r="AY7" s="348"/>
      <c r="AZ7" s="390"/>
      <c r="BA7" s="415">
        <v>32</v>
      </c>
      <c r="BB7" s="416">
        <v>1</v>
      </c>
      <c r="BC7" s="307">
        <v>2</v>
      </c>
      <c r="BD7" s="348"/>
      <c r="BE7" s="390">
        <v>4</v>
      </c>
      <c r="BF7" s="415">
        <v>1</v>
      </c>
      <c r="BG7" s="416"/>
      <c r="BH7" s="307">
        <v>0</v>
      </c>
      <c r="BI7" s="348"/>
      <c r="BJ7" s="390"/>
      <c r="BK7" s="415">
        <v>4</v>
      </c>
      <c r="BL7" s="416"/>
      <c r="BM7" s="307">
        <v>1</v>
      </c>
      <c r="BN7" s="349"/>
      <c r="BO7" s="390">
        <v>1</v>
      </c>
      <c r="BP7" s="415"/>
      <c r="BQ7" s="416"/>
      <c r="BR7" s="307">
        <v>0</v>
      </c>
      <c r="BS7" s="348"/>
      <c r="BT7" s="408"/>
      <c r="BU7" s="415">
        <v>1</v>
      </c>
      <c r="BV7" s="416">
        <v>0</v>
      </c>
      <c r="BW7" s="307">
        <v>0</v>
      </c>
      <c r="BX7" s="348"/>
      <c r="BY7" s="408"/>
      <c r="BZ7" s="415">
        <v>3</v>
      </c>
      <c r="CA7" s="416"/>
      <c r="CB7" s="307">
        <v>1</v>
      </c>
      <c r="CC7" s="348">
        <v>1</v>
      </c>
      <c r="CD7" s="408"/>
      <c r="CE7" s="409"/>
      <c r="CF7" s="410"/>
      <c r="CG7" s="411"/>
      <c r="CH7" s="412"/>
      <c r="CI7" s="1338" t="s">
        <v>310</v>
      </c>
      <c r="CJ7" s="1443"/>
      <c r="CK7" s="1353">
        <f t="shared" si="1"/>
        <v>0</v>
      </c>
      <c r="CL7" s="1447">
        <v>4</v>
      </c>
      <c r="CM7" s="1354">
        <f t="shared" si="2"/>
        <v>-6</v>
      </c>
      <c r="CN7" s="1449">
        <v>30</v>
      </c>
      <c r="CO7" s="1401">
        <f t="shared" si="3"/>
        <v>0.67669172932330823</v>
      </c>
      <c r="CP7" s="1447">
        <v>27</v>
      </c>
      <c r="CQ7" s="1405">
        <f t="shared" si="4"/>
        <v>0.60902255639097747</v>
      </c>
      <c r="CR7" s="1443">
        <v>4</v>
      </c>
      <c r="CS7" s="1406">
        <f t="shared" si="5"/>
        <v>9.0225563909774431E-2</v>
      </c>
      <c r="CT7" s="1447"/>
      <c r="CU7" s="1404">
        <f t="shared" si="6"/>
        <v>0</v>
      </c>
      <c r="CV7" s="1449"/>
      <c r="CW7" s="1399">
        <f t="shared" si="7"/>
        <v>0</v>
      </c>
      <c r="CX7" s="1447"/>
      <c r="CY7" s="1405">
        <f t="shared" si="8"/>
        <v>0</v>
      </c>
      <c r="CZ7" s="1459"/>
      <c r="DA7" s="1413"/>
      <c r="DB7" s="1718"/>
      <c r="DC7" s="1720"/>
      <c r="DD7" s="1413"/>
      <c r="DE7" s="1718"/>
      <c r="DF7" s="1720"/>
      <c r="DG7" s="1413"/>
      <c r="DH7" s="1718"/>
      <c r="DI7" s="1720"/>
      <c r="DJ7" s="1413"/>
      <c r="DK7" s="1718"/>
      <c r="DL7" s="1720"/>
      <c r="DM7" s="1413"/>
      <c r="DN7" s="1718"/>
      <c r="DO7" s="1719"/>
      <c r="DP7" s="1413"/>
      <c r="DQ7" s="1718"/>
      <c r="DR7" s="1719"/>
      <c r="DS7" s="1413"/>
      <c r="DT7" s="1718"/>
      <c r="DU7" s="1719"/>
      <c r="DV7" s="1413"/>
      <c r="DW7" s="1718"/>
      <c r="DX7" s="1719"/>
      <c r="DY7" s="1413"/>
      <c r="DZ7" s="1718"/>
      <c r="EA7" s="1719"/>
      <c r="EB7" s="1413"/>
      <c r="EC7" s="1718"/>
      <c r="ED7" s="1719"/>
    </row>
    <row r="8" spans="1:134" x14ac:dyDescent="0.25">
      <c r="A8" s="424" t="s">
        <v>311</v>
      </c>
      <c r="B8" s="25" t="s">
        <v>312</v>
      </c>
      <c r="C8" s="25" t="s">
        <v>313</v>
      </c>
      <c r="D8" s="434" t="s">
        <v>314</v>
      </c>
      <c r="E8" s="905"/>
      <c r="F8" s="905"/>
      <c r="G8" s="56" t="s">
        <v>311</v>
      </c>
      <c r="H8" s="57" t="s">
        <v>312</v>
      </c>
      <c r="I8" s="57" t="s">
        <v>313</v>
      </c>
      <c r="J8" s="58" t="s">
        <v>314</v>
      </c>
      <c r="K8" s="905"/>
      <c r="L8" s="905"/>
      <c r="M8" s="61" t="s">
        <v>311</v>
      </c>
      <c r="N8" s="62" t="s">
        <v>312</v>
      </c>
      <c r="O8" s="62" t="s">
        <v>313</v>
      </c>
      <c r="P8" s="63" t="s">
        <v>314</v>
      </c>
      <c r="Q8" s="926"/>
      <c r="R8" s="846"/>
      <c r="S8" s="579" t="s">
        <v>311</v>
      </c>
      <c r="T8" s="580" t="s">
        <v>312</v>
      </c>
      <c r="U8" s="580"/>
      <c r="V8" s="838" t="s">
        <v>313</v>
      </c>
      <c r="W8" s="581" t="s">
        <v>314</v>
      </c>
      <c r="X8" s="827"/>
      <c r="Y8" s="827"/>
      <c r="Z8" s="1569"/>
      <c r="AA8" s="1569"/>
      <c r="AB8" s="1569"/>
      <c r="AC8" s="1569"/>
      <c r="AD8" s="1569"/>
      <c r="AE8" s="1569"/>
      <c r="AF8" s="1569"/>
      <c r="AG8" s="827"/>
      <c r="AH8" s="959">
        <v>22</v>
      </c>
      <c r="AI8" s="1275"/>
      <c r="AJ8" s="929" t="s">
        <v>315</v>
      </c>
      <c r="AK8" s="828" t="s">
        <v>295</v>
      </c>
      <c r="AL8" s="1056">
        <v>64</v>
      </c>
      <c r="AM8" s="1056">
        <v>65</v>
      </c>
      <c r="AN8" s="1057">
        <v>67</v>
      </c>
      <c r="AO8" s="1057">
        <v>25</v>
      </c>
      <c r="AP8" s="617">
        <f t="shared" si="9"/>
        <v>38</v>
      </c>
      <c r="AQ8" s="623">
        <f t="shared" si="10"/>
        <v>4</v>
      </c>
      <c r="AR8" s="329">
        <v>0</v>
      </c>
      <c r="AS8" s="307">
        <f t="shared" si="11"/>
        <v>0</v>
      </c>
      <c r="AT8" s="618">
        <f t="shared" si="12"/>
        <v>0</v>
      </c>
      <c r="AU8" s="619">
        <f t="shared" si="13"/>
        <v>0</v>
      </c>
      <c r="AV8" s="403">
        <v>3</v>
      </c>
      <c r="AW8" s="398">
        <v>1</v>
      </c>
      <c r="AX8" s="307">
        <v>0</v>
      </c>
      <c r="AY8" s="348"/>
      <c r="AZ8" s="390"/>
      <c r="BA8" s="415">
        <v>25</v>
      </c>
      <c r="BB8" s="416">
        <v>2</v>
      </c>
      <c r="BC8" s="307">
        <v>0</v>
      </c>
      <c r="BD8" s="348"/>
      <c r="BE8" s="390"/>
      <c r="BF8" s="415">
        <v>2</v>
      </c>
      <c r="BG8" s="416"/>
      <c r="BH8" s="307">
        <v>0</v>
      </c>
      <c r="BI8" s="348"/>
      <c r="BJ8" s="390"/>
      <c r="BK8" s="415">
        <v>3</v>
      </c>
      <c r="BL8" s="416">
        <v>1</v>
      </c>
      <c r="BM8" s="307">
        <v>0</v>
      </c>
      <c r="BN8" s="349"/>
      <c r="BO8" s="390"/>
      <c r="BP8" s="415"/>
      <c r="BQ8" s="416"/>
      <c r="BR8" s="307">
        <v>0</v>
      </c>
      <c r="BS8" s="348"/>
      <c r="BT8" s="408"/>
      <c r="BU8" s="415">
        <v>2</v>
      </c>
      <c r="BV8" s="416">
        <v>0</v>
      </c>
      <c r="BW8" s="307">
        <v>0</v>
      </c>
      <c r="BX8" s="348"/>
      <c r="BY8" s="408"/>
      <c r="BZ8" s="415">
        <v>3</v>
      </c>
      <c r="CA8" s="416"/>
      <c r="CB8" s="307">
        <v>0</v>
      </c>
      <c r="CC8" s="348"/>
      <c r="CD8" s="408"/>
      <c r="CE8" s="409"/>
      <c r="CF8" s="410"/>
      <c r="CG8" s="411"/>
      <c r="CH8" s="412"/>
      <c r="CI8" s="1338" t="s">
        <v>315</v>
      </c>
      <c r="CJ8" s="1443"/>
      <c r="CK8" s="1353">
        <f t="shared" si="1"/>
        <v>0</v>
      </c>
      <c r="CL8" s="1447"/>
      <c r="CM8" s="1354">
        <f t="shared" si="2"/>
        <v>0</v>
      </c>
      <c r="CN8" s="1449">
        <v>27</v>
      </c>
      <c r="CO8" s="1401">
        <f t="shared" si="3"/>
        <v>0.76415094339622636</v>
      </c>
      <c r="CP8" s="1447">
        <v>19</v>
      </c>
      <c r="CQ8" s="1405">
        <f t="shared" si="4"/>
        <v>0.53773584905660377</v>
      </c>
      <c r="CR8" s="1443">
        <v>9</v>
      </c>
      <c r="CS8" s="1406">
        <f t="shared" si="5"/>
        <v>0.25471698113207547</v>
      </c>
      <c r="CT8" s="1447"/>
      <c r="CU8" s="1404">
        <f t="shared" si="6"/>
        <v>0</v>
      </c>
      <c r="CV8" s="1449"/>
      <c r="CW8" s="1399">
        <f t="shared" si="7"/>
        <v>0</v>
      </c>
      <c r="CX8" s="1447"/>
      <c r="CY8" s="1405">
        <f t="shared" si="8"/>
        <v>0</v>
      </c>
      <c r="CZ8" s="1459"/>
      <c r="DA8" s="1413"/>
      <c r="DB8" s="1718"/>
      <c r="DC8" s="1720"/>
      <c r="DD8" s="1413"/>
      <c r="DE8" s="1718"/>
      <c r="DF8" s="1720"/>
      <c r="DG8" s="1413"/>
      <c r="DH8" s="1718"/>
      <c r="DI8" s="1720"/>
      <c r="DJ8" s="1413"/>
      <c r="DK8" s="1718"/>
      <c r="DL8" s="1720"/>
      <c r="DM8" s="1413"/>
      <c r="DN8" s="1718"/>
      <c r="DO8" s="1719"/>
      <c r="DP8" s="1413"/>
      <c r="DQ8" s="1718"/>
      <c r="DR8" s="1719"/>
      <c r="DS8" s="1413"/>
      <c r="DT8" s="1718"/>
      <c r="DU8" s="1719"/>
      <c r="DV8" s="1413"/>
      <c r="DW8" s="1718"/>
      <c r="DX8" s="1719"/>
      <c r="DY8" s="1413"/>
      <c r="DZ8" s="1718"/>
      <c r="EA8" s="1719"/>
      <c r="EB8" s="1413"/>
      <c r="EC8" s="1718"/>
      <c r="ED8" s="1719"/>
    </row>
    <row r="9" spans="1:134" x14ac:dyDescent="0.25">
      <c r="A9" s="59">
        <v>1</v>
      </c>
      <c r="B9" s="1071" t="s">
        <v>463</v>
      </c>
      <c r="C9" s="824" t="s">
        <v>460</v>
      </c>
      <c r="D9" s="30" t="s">
        <v>476</v>
      </c>
      <c r="E9" s="905"/>
      <c r="F9" s="846" t="s">
        <v>316</v>
      </c>
      <c r="G9" s="829">
        <v>1</v>
      </c>
      <c r="H9" s="824" t="s">
        <v>204</v>
      </c>
      <c r="I9" s="920" t="s">
        <v>461</v>
      </c>
      <c r="J9" s="830" t="s">
        <v>470</v>
      </c>
      <c r="K9" s="905"/>
      <c r="L9" s="906"/>
      <c r="M9" s="847">
        <v>1</v>
      </c>
      <c r="N9" s="894" t="s">
        <v>199</v>
      </c>
      <c r="O9" s="894" t="s">
        <v>472</v>
      </c>
      <c r="P9" s="613" t="s">
        <v>491</v>
      </c>
      <c r="Q9" s="1532"/>
      <c r="R9" s="854"/>
      <c r="S9" s="582">
        <v>1</v>
      </c>
      <c r="T9" s="1824" t="s">
        <v>233</v>
      </c>
      <c r="U9" s="1825"/>
      <c r="V9" s="1005" t="s">
        <v>461</v>
      </c>
      <c r="W9" s="583" t="s">
        <v>438</v>
      </c>
      <c r="X9" s="827"/>
      <c r="Y9" s="827"/>
      <c r="Z9" s="1569"/>
      <c r="AA9" s="1569"/>
      <c r="AB9" s="1569"/>
      <c r="AC9" s="1569" t="s">
        <v>521</v>
      </c>
      <c r="AD9" s="1569"/>
      <c r="AE9" s="1569"/>
      <c r="AF9" s="1569"/>
      <c r="AG9" s="827"/>
      <c r="AH9" s="959">
        <v>45</v>
      </c>
      <c r="AI9" s="1275"/>
      <c r="AJ9" s="929" t="s">
        <v>451</v>
      </c>
      <c r="AK9" s="828" t="s">
        <v>294</v>
      </c>
      <c r="AL9" s="1056">
        <v>51</v>
      </c>
      <c r="AM9" s="1056">
        <v>52</v>
      </c>
      <c r="AN9" s="1057">
        <v>61</v>
      </c>
      <c r="AO9" s="1057">
        <v>20</v>
      </c>
      <c r="AP9" s="617">
        <f t="shared" si="9"/>
        <v>13</v>
      </c>
      <c r="AQ9" s="623">
        <f t="shared" si="10"/>
        <v>0</v>
      </c>
      <c r="AR9" s="329">
        <v>0</v>
      </c>
      <c r="AS9" s="307">
        <f t="shared" si="11"/>
        <v>0</v>
      </c>
      <c r="AT9" s="618">
        <f t="shared" si="12"/>
        <v>0</v>
      </c>
      <c r="AU9" s="619">
        <f t="shared" si="13"/>
        <v>0</v>
      </c>
      <c r="AV9" s="403"/>
      <c r="AW9" s="398"/>
      <c r="AX9" s="307">
        <v>0</v>
      </c>
      <c r="AY9" s="348"/>
      <c r="AZ9" s="390"/>
      <c r="BA9" s="415">
        <v>11</v>
      </c>
      <c r="BB9" s="416">
        <v>0</v>
      </c>
      <c r="BC9" s="307">
        <v>0</v>
      </c>
      <c r="BD9" s="348"/>
      <c r="BE9" s="390"/>
      <c r="BF9" s="415">
        <v>2</v>
      </c>
      <c r="BG9" s="416"/>
      <c r="BH9" s="307">
        <v>0</v>
      </c>
      <c r="BI9" s="348"/>
      <c r="BJ9" s="390"/>
      <c r="BK9" s="415"/>
      <c r="BL9" s="416"/>
      <c r="BM9" s="307">
        <v>0</v>
      </c>
      <c r="BN9" s="349"/>
      <c r="BO9" s="390"/>
      <c r="BP9" s="415"/>
      <c r="BQ9" s="416"/>
      <c r="BR9" s="307">
        <v>0</v>
      </c>
      <c r="BS9" s="348"/>
      <c r="BT9" s="408"/>
      <c r="BU9" s="415"/>
      <c r="BV9" s="416"/>
      <c r="BW9" s="307">
        <v>0</v>
      </c>
      <c r="BX9" s="348"/>
      <c r="BY9" s="408"/>
      <c r="BZ9" s="415"/>
      <c r="CA9" s="416"/>
      <c r="CB9" s="307">
        <v>0</v>
      </c>
      <c r="CC9" s="348"/>
      <c r="CD9" s="408"/>
      <c r="CE9" s="409"/>
      <c r="CF9" s="410"/>
      <c r="CG9" s="411"/>
      <c r="CH9" s="412"/>
      <c r="CI9" s="1338" t="s">
        <v>451</v>
      </c>
      <c r="CJ9" s="1443"/>
      <c r="CK9" s="1353">
        <f t="shared" si="1"/>
        <v>0</v>
      </c>
      <c r="CL9" s="1447">
        <v>1</v>
      </c>
      <c r="CM9" s="1354" t="e">
        <f t="shared" si="2"/>
        <v>#DIV/0!</v>
      </c>
      <c r="CN9" s="1449">
        <v>15</v>
      </c>
      <c r="CO9" s="1401">
        <f t="shared" si="3"/>
        <v>1.1538461538461537</v>
      </c>
      <c r="CP9" s="1447">
        <v>19</v>
      </c>
      <c r="CQ9" s="1405">
        <f t="shared" si="4"/>
        <v>1.4615384615384615</v>
      </c>
      <c r="CR9" s="1443">
        <v>5</v>
      </c>
      <c r="CS9" s="1406">
        <f t="shared" si="5"/>
        <v>0.38461538461538464</v>
      </c>
      <c r="CT9" s="1447"/>
      <c r="CU9" s="1404">
        <f t="shared" si="6"/>
        <v>0</v>
      </c>
      <c r="CV9" s="1449"/>
      <c r="CW9" s="1399">
        <f t="shared" si="7"/>
        <v>0</v>
      </c>
      <c r="CX9" s="1447"/>
      <c r="CY9" s="1405">
        <f t="shared" si="8"/>
        <v>0</v>
      </c>
      <c r="CZ9" s="1459"/>
      <c r="DA9" s="1413"/>
      <c r="DB9" s="1718"/>
      <c r="DC9" s="1720"/>
      <c r="DD9" s="1413"/>
      <c r="DE9" s="1718"/>
      <c r="DF9" s="1720"/>
      <c r="DG9" s="1413"/>
      <c r="DH9" s="1718"/>
      <c r="DI9" s="1720"/>
      <c r="DJ9" s="1413"/>
      <c r="DK9" s="1718"/>
      <c r="DL9" s="1720"/>
      <c r="DM9" s="1413"/>
      <c r="DN9" s="1718"/>
      <c r="DO9" s="1719"/>
      <c r="DP9" s="1413"/>
      <c r="DQ9" s="1718"/>
      <c r="DR9" s="1719"/>
      <c r="DS9" s="1413"/>
      <c r="DT9" s="1718"/>
      <c r="DU9" s="1719"/>
      <c r="DV9" s="1413"/>
      <c r="DW9" s="1718"/>
      <c r="DX9" s="1719"/>
      <c r="DY9" s="1413"/>
      <c r="DZ9" s="1718"/>
      <c r="EA9" s="1719"/>
      <c r="EB9" s="1413"/>
      <c r="EC9" s="1718"/>
      <c r="ED9" s="1719"/>
    </row>
    <row r="10" spans="1:134" x14ac:dyDescent="0.25">
      <c r="A10" s="59">
        <v>2</v>
      </c>
      <c r="B10" s="824" t="s">
        <v>462</v>
      </c>
      <c r="C10" s="824" t="s">
        <v>461</v>
      </c>
      <c r="D10" s="30" t="s">
        <v>438</v>
      </c>
      <c r="E10" s="905"/>
      <c r="F10" s="846" t="s">
        <v>316</v>
      </c>
      <c r="G10" s="829">
        <v>2</v>
      </c>
      <c r="H10" s="824" t="s">
        <v>481</v>
      </c>
      <c r="I10" s="824" t="s">
        <v>472</v>
      </c>
      <c r="J10" s="830" t="s">
        <v>438</v>
      </c>
      <c r="K10" s="905"/>
      <c r="L10" s="921"/>
      <c r="M10" s="847">
        <v>2</v>
      </c>
      <c r="N10" s="894" t="s">
        <v>259</v>
      </c>
      <c r="O10" s="894" t="s">
        <v>461</v>
      </c>
      <c r="P10" s="613" t="s">
        <v>444</v>
      </c>
      <c r="Q10" s="922"/>
      <c r="R10" s="854"/>
      <c r="S10" s="582">
        <v>2</v>
      </c>
      <c r="T10" s="1824" t="s">
        <v>207</v>
      </c>
      <c r="U10" s="1825"/>
      <c r="V10" s="1005" t="s">
        <v>460</v>
      </c>
      <c r="W10" s="583" t="s">
        <v>431</v>
      </c>
      <c r="X10" s="1844" t="s">
        <v>483</v>
      </c>
      <c r="Y10" s="1773"/>
      <c r="Z10" s="1569"/>
      <c r="AA10" s="1569"/>
      <c r="AB10" s="1569"/>
      <c r="AC10" s="1569"/>
      <c r="AD10" s="1569"/>
      <c r="AE10" s="1569"/>
      <c r="AF10" s="1569"/>
      <c r="AG10" s="827"/>
      <c r="AH10" s="959">
        <v>5</v>
      </c>
      <c r="AI10" s="1275"/>
      <c r="AJ10" s="929" t="s">
        <v>317</v>
      </c>
      <c r="AK10" s="828" t="s">
        <v>294</v>
      </c>
      <c r="AL10" s="1056">
        <v>65</v>
      </c>
      <c r="AM10" s="1056">
        <v>67</v>
      </c>
      <c r="AN10" s="1057">
        <v>67</v>
      </c>
      <c r="AO10" s="1057">
        <v>26</v>
      </c>
      <c r="AP10" s="617">
        <f t="shared" si="9"/>
        <v>51</v>
      </c>
      <c r="AQ10" s="623">
        <f t="shared" si="10"/>
        <v>1</v>
      </c>
      <c r="AR10" s="329">
        <v>0</v>
      </c>
      <c r="AS10" s="307">
        <f t="shared" si="11"/>
        <v>0</v>
      </c>
      <c r="AT10" s="618">
        <f t="shared" si="12"/>
        <v>0</v>
      </c>
      <c r="AU10" s="619">
        <f t="shared" si="13"/>
        <v>0</v>
      </c>
      <c r="AV10" s="403">
        <v>5</v>
      </c>
      <c r="AW10" s="398"/>
      <c r="AX10" s="307">
        <v>0</v>
      </c>
      <c r="AY10" s="348"/>
      <c r="AZ10" s="390"/>
      <c r="BA10" s="415">
        <v>35</v>
      </c>
      <c r="BB10" s="416">
        <v>1</v>
      </c>
      <c r="BC10" s="307">
        <v>0</v>
      </c>
      <c r="BD10" s="348"/>
      <c r="BE10" s="390"/>
      <c r="BF10" s="415">
        <v>3</v>
      </c>
      <c r="BG10" s="416"/>
      <c r="BH10" s="307">
        <v>0</v>
      </c>
      <c r="BI10" s="348"/>
      <c r="BJ10" s="390"/>
      <c r="BK10" s="415">
        <v>4</v>
      </c>
      <c r="BL10" s="416"/>
      <c r="BM10" s="307">
        <v>0</v>
      </c>
      <c r="BN10" s="349"/>
      <c r="BO10" s="390"/>
      <c r="BP10" s="415"/>
      <c r="BQ10" s="416"/>
      <c r="BR10" s="307">
        <v>0</v>
      </c>
      <c r="BS10" s="348"/>
      <c r="BT10" s="408"/>
      <c r="BU10" s="415">
        <v>1</v>
      </c>
      <c r="BV10" s="416">
        <v>0</v>
      </c>
      <c r="BW10" s="307">
        <v>0</v>
      </c>
      <c r="BX10" s="348"/>
      <c r="BY10" s="408"/>
      <c r="BZ10" s="415">
        <v>3</v>
      </c>
      <c r="CA10" s="416"/>
      <c r="CB10" s="307">
        <v>0</v>
      </c>
      <c r="CC10" s="348"/>
      <c r="CD10" s="408"/>
      <c r="CE10" s="409"/>
      <c r="CF10" s="410"/>
      <c r="CG10" s="411"/>
      <c r="CH10" s="412"/>
      <c r="CI10" s="1338" t="s">
        <v>317</v>
      </c>
      <c r="CJ10" s="1443"/>
      <c r="CK10" s="1353">
        <f t="shared" si="1"/>
        <v>0</v>
      </c>
      <c r="CL10" s="1447">
        <v>1</v>
      </c>
      <c r="CM10" s="1354">
        <f t="shared" si="2"/>
        <v>-1.5</v>
      </c>
      <c r="CN10" s="1449">
        <v>38</v>
      </c>
      <c r="CO10" s="1401">
        <f t="shared" si="3"/>
        <v>0.75496688741721851</v>
      </c>
      <c r="CP10" s="1447">
        <v>14</v>
      </c>
      <c r="CQ10" s="1405">
        <f t="shared" si="4"/>
        <v>0.27814569536423839</v>
      </c>
      <c r="CR10" s="1443">
        <v>11</v>
      </c>
      <c r="CS10" s="1406">
        <f t="shared" si="5"/>
        <v>0.21854304635761587</v>
      </c>
      <c r="CT10" s="1447"/>
      <c r="CU10" s="1404">
        <f t="shared" si="6"/>
        <v>0</v>
      </c>
      <c r="CV10" s="1449"/>
      <c r="CW10" s="1399">
        <f t="shared" si="7"/>
        <v>0</v>
      </c>
      <c r="CX10" s="1447"/>
      <c r="CY10" s="1405">
        <f t="shared" si="8"/>
        <v>0</v>
      </c>
      <c r="CZ10" s="1459"/>
      <c r="DA10" s="1413"/>
      <c r="DB10" s="1718"/>
      <c r="DC10" s="1720"/>
      <c r="DD10" s="1413"/>
      <c r="DE10" s="1718"/>
      <c r="DF10" s="1720"/>
      <c r="DG10" s="1413"/>
      <c r="DH10" s="1718"/>
      <c r="DI10" s="1720"/>
      <c r="DJ10" s="1413"/>
      <c r="DK10" s="1718"/>
      <c r="DL10" s="1720"/>
      <c r="DM10" s="1413"/>
      <c r="DN10" s="1718"/>
      <c r="DO10" s="1719"/>
      <c r="DP10" s="1413"/>
      <c r="DQ10" s="1718"/>
      <c r="DR10" s="1719"/>
      <c r="DS10" s="1413"/>
      <c r="DT10" s="1718"/>
      <c r="DU10" s="1719"/>
      <c r="DV10" s="1413"/>
      <c r="DW10" s="1718"/>
      <c r="DX10" s="1719"/>
      <c r="DY10" s="1413"/>
      <c r="DZ10" s="1718"/>
      <c r="EA10" s="1719"/>
      <c r="EB10" s="1413"/>
      <c r="EC10" s="1718"/>
      <c r="ED10" s="1719"/>
    </row>
    <row r="11" spans="1:134" x14ac:dyDescent="0.25">
      <c r="A11" s="59">
        <v>3</v>
      </c>
      <c r="B11" s="824" t="s">
        <v>471</v>
      </c>
      <c r="C11" s="824" t="s">
        <v>472</v>
      </c>
      <c r="D11" s="710" t="s">
        <v>444</v>
      </c>
      <c r="E11" s="905"/>
      <c r="F11" s="846" t="s">
        <v>35</v>
      </c>
      <c r="G11" s="829">
        <v>3</v>
      </c>
      <c r="H11" s="824" t="s">
        <v>255</v>
      </c>
      <c r="I11" s="824" t="s">
        <v>460</v>
      </c>
      <c r="J11" s="830" t="s">
        <v>482</v>
      </c>
      <c r="K11" s="905"/>
      <c r="L11" s="906" t="s">
        <v>483</v>
      </c>
      <c r="M11" s="847">
        <v>3</v>
      </c>
      <c r="N11" s="894" t="s">
        <v>519</v>
      </c>
      <c r="O11" s="894" t="s">
        <v>461</v>
      </c>
      <c r="P11" s="613" t="s">
        <v>444</v>
      </c>
      <c r="Q11" s="922"/>
      <c r="R11" s="854"/>
      <c r="S11" s="582">
        <v>3</v>
      </c>
      <c r="T11" s="1824"/>
      <c r="U11" s="1825"/>
      <c r="V11" s="1005"/>
      <c r="W11" s="583"/>
      <c r="X11" s="827"/>
      <c r="Y11" s="827"/>
      <c r="Z11" s="1569"/>
      <c r="AA11" s="1569"/>
      <c r="AB11" s="1569"/>
      <c r="AC11" s="1569"/>
      <c r="AD11" s="1569"/>
      <c r="AE11" s="1569"/>
      <c r="AF11" s="1569"/>
      <c r="AG11" s="827"/>
      <c r="AH11" s="958">
        <v>15</v>
      </c>
      <c r="AI11" s="1276"/>
      <c r="AJ11" s="929" t="s">
        <v>318</v>
      </c>
      <c r="AK11" s="828" t="s">
        <v>294</v>
      </c>
      <c r="AL11" s="1056">
        <v>63</v>
      </c>
      <c r="AM11" s="1056">
        <v>65</v>
      </c>
      <c r="AN11" s="1057">
        <v>66</v>
      </c>
      <c r="AO11" s="1057">
        <v>27</v>
      </c>
      <c r="AP11" s="617">
        <f t="shared" si="9"/>
        <v>32</v>
      </c>
      <c r="AQ11" s="623">
        <f t="shared" si="10"/>
        <v>1</v>
      </c>
      <c r="AR11" s="329">
        <v>0</v>
      </c>
      <c r="AS11" s="307">
        <f t="shared" si="11"/>
        <v>0</v>
      </c>
      <c r="AT11" s="1129">
        <f t="shared" si="12"/>
        <v>0</v>
      </c>
      <c r="AU11" s="619">
        <f t="shared" si="13"/>
        <v>1</v>
      </c>
      <c r="AV11" s="403">
        <v>2</v>
      </c>
      <c r="AW11" s="398">
        <v>1</v>
      </c>
      <c r="AX11" s="307">
        <v>0</v>
      </c>
      <c r="AY11" s="348"/>
      <c r="AZ11" s="390"/>
      <c r="BA11" s="415">
        <v>22</v>
      </c>
      <c r="BB11" s="416">
        <v>0</v>
      </c>
      <c r="BC11" s="307">
        <v>0</v>
      </c>
      <c r="BD11" s="348"/>
      <c r="BE11" s="390"/>
      <c r="BF11" s="415">
        <v>1</v>
      </c>
      <c r="BG11" s="416"/>
      <c r="BH11" s="307">
        <v>0</v>
      </c>
      <c r="BI11" s="348"/>
      <c r="BJ11" s="390"/>
      <c r="BK11" s="415">
        <v>3</v>
      </c>
      <c r="BL11" s="416"/>
      <c r="BM11" s="307">
        <v>0</v>
      </c>
      <c r="BN11" s="349"/>
      <c r="BO11" s="390"/>
      <c r="BP11" s="415"/>
      <c r="BQ11" s="416"/>
      <c r="BR11" s="307">
        <v>0</v>
      </c>
      <c r="BS11" s="348"/>
      <c r="BT11" s="408"/>
      <c r="BU11" s="415">
        <v>1</v>
      </c>
      <c r="BV11" s="416"/>
      <c r="BW11" s="307">
        <v>0</v>
      </c>
      <c r="BX11" s="348"/>
      <c r="BY11" s="408">
        <v>1</v>
      </c>
      <c r="BZ11" s="415">
        <v>3</v>
      </c>
      <c r="CA11" s="416"/>
      <c r="CB11" s="307">
        <v>0</v>
      </c>
      <c r="CC11" s="348"/>
      <c r="CD11" s="408"/>
      <c r="CE11" s="409"/>
      <c r="CF11" s="410"/>
      <c r="CG11" s="411"/>
      <c r="CH11" s="412"/>
      <c r="CI11" s="1338" t="s">
        <v>318</v>
      </c>
      <c r="CJ11" s="1443">
        <v>1</v>
      </c>
      <c r="CK11" s="1353">
        <f>CJ11/(AP11-(AQ11/1.5))</f>
        <v>3.1914893617021281E-2</v>
      </c>
      <c r="CL11" s="1447"/>
      <c r="CM11" s="1354">
        <f t="shared" si="2"/>
        <v>0</v>
      </c>
      <c r="CN11" s="1449">
        <v>17</v>
      </c>
      <c r="CO11" s="1401">
        <f t="shared" si="3"/>
        <v>0.54255319148936176</v>
      </c>
      <c r="CP11" s="1447">
        <v>14</v>
      </c>
      <c r="CQ11" s="1405">
        <f t="shared" si="4"/>
        <v>0.44680851063829791</v>
      </c>
      <c r="CR11" s="1443">
        <v>2</v>
      </c>
      <c r="CS11" s="1406">
        <f t="shared" si="5"/>
        <v>6.3829787234042562E-2</v>
      </c>
      <c r="CT11" s="1447"/>
      <c r="CU11" s="1404">
        <f t="shared" si="6"/>
        <v>0</v>
      </c>
      <c r="CV11" s="1449"/>
      <c r="CW11" s="1399">
        <f t="shared" si="7"/>
        <v>0</v>
      </c>
      <c r="CX11" s="1447"/>
      <c r="CY11" s="1405">
        <f t="shared" si="8"/>
        <v>0</v>
      </c>
      <c r="CZ11" s="1459"/>
      <c r="DA11" s="1413"/>
      <c r="DB11" s="1718"/>
      <c r="DC11" s="1720"/>
      <c r="DD11" s="1413"/>
      <c r="DE11" s="1718"/>
      <c r="DF11" s="1720"/>
      <c r="DG11" s="1413"/>
      <c r="DH11" s="1718"/>
      <c r="DI11" s="1720"/>
      <c r="DJ11" s="1413"/>
      <c r="DK11" s="1718"/>
      <c r="DL11" s="1720"/>
      <c r="DM11" s="1413"/>
      <c r="DN11" s="1718"/>
      <c r="DO11" s="1719"/>
      <c r="DP11" s="1413"/>
      <c r="DQ11" s="1718"/>
      <c r="DR11" s="1719"/>
      <c r="DS11" s="1413"/>
      <c r="DT11" s="1718"/>
      <c r="DU11" s="1719"/>
      <c r="DV11" s="1413"/>
      <c r="DW11" s="1718"/>
      <c r="DX11" s="1719"/>
      <c r="DY11" s="1413"/>
      <c r="DZ11" s="1718"/>
      <c r="EA11" s="1719"/>
      <c r="EB11" s="1413"/>
      <c r="EC11" s="1718"/>
      <c r="ED11" s="1719"/>
    </row>
    <row r="12" spans="1:134" x14ac:dyDescent="0.25">
      <c r="A12" s="59">
        <v>4</v>
      </c>
      <c r="B12" s="824" t="s">
        <v>245</v>
      </c>
      <c r="C12" s="824" t="s">
        <v>474</v>
      </c>
      <c r="D12" s="30" t="s">
        <v>439</v>
      </c>
      <c r="E12" s="905"/>
      <c r="F12" s="846" t="s">
        <v>690</v>
      </c>
      <c r="G12" s="829">
        <v>4</v>
      </c>
      <c r="H12" s="824"/>
      <c r="I12" s="824"/>
      <c r="J12" s="830"/>
      <c r="K12" s="905"/>
      <c r="L12" s="906"/>
      <c r="M12" s="847">
        <v>4</v>
      </c>
      <c r="N12" s="894" t="s">
        <v>218</v>
      </c>
      <c r="O12" s="894" t="s">
        <v>478</v>
      </c>
      <c r="P12" s="613" t="s">
        <v>520</v>
      </c>
      <c r="Q12" s="922"/>
      <c r="R12" s="854"/>
      <c r="S12" s="582" t="s">
        <v>48</v>
      </c>
      <c r="T12" s="1824"/>
      <c r="U12" s="1825"/>
      <c r="V12" s="1005"/>
      <c r="W12" s="583"/>
      <c r="X12" s="827"/>
      <c r="Y12" s="827"/>
      <c r="Z12" s="1569"/>
      <c r="AA12" s="1569"/>
      <c r="AB12" s="1569"/>
      <c r="AC12" s="1569"/>
      <c r="AD12" s="1569"/>
      <c r="AE12" s="1569"/>
      <c r="AF12" s="1569"/>
      <c r="AG12" s="827"/>
      <c r="AH12" s="959">
        <v>4</v>
      </c>
      <c r="AI12" s="1275"/>
      <c r="AJ12" s="929" t="s">
        <v>319</v>
      </c>
      <c r="AK12" s="828" t="s">
        <v>294</v>
      </c>
      <c r="AL12" s="1056">
        <v>62</v>
      </c>
      <c r="AM12" s="1056">
        <v>66</v>
      </c>
      <c r="AN12" s="1057">
        <v>73</v>
      </c>
      <c r="AO12" s="1057">
        <v>21</v>
      </c>
      <c r="AP12" s="617">
        <f t="shared" si="9"/>
        <v>19</v>
      </c>
      <c r="AQ12" s="623">
        <f t="shared" si="10"/>
        <v>0</v>
      </c>
      <c r="AR12" s="329">
        <v>0</v>
      </c>
      <c r="AS12" s="307">
        <f t="shared" si="11"/>
        <v>0</v>
      </c>
      <c r="AT12" s="618">
        <f t="shared" si="12"/>
        <v>0</v>
      </c>
      <c r="AU12" s="619">
        <f t="shared" si="13"/>
        <v>0</v>
      </c>
      <c r="AV12" s="403"/>
      <c r="AW12" s="398"/>
      <c r="AX12" s="307">
        <v>0</v>
      </c>
      <c r="AY12" s="348"/>
      <c r="AZ12" s="390"/>
      <c r="BA12" s="415">
        <v>17</v>
      </c>
      <c r="BB12" s="416">
        <v>0</v>
      </c>
      <c r="BC12" s="307">
        <v>0</v>
      </c>
      <c r="BD12" s="348"/>
      <c r="BE12" s="390"/>
      <c r="BF12" s="415">
        <v>1</v>
      </c>
      <c r="BG12" s="416"/>
      <c r="BH12" s="307">
        <v>0</v>
      </c>
      <c r="BI12" s="348"/>
      <c r="BJ12" s="390"/>
      <c r="BK12" s="415"/>
      <c r="BL12" s="416"/>
      <c r="BM12" s="307">
        <v>0</v>
      </c>
      <c r="BN12" s="349"/>
      <c r="BO12" s="390"/>
      <c r="BP12" s="415"/>
      <c r="BQ12" s="416"/>
      <c r="BR12" s="307">
        <v>0</v>
      </c>
      <c r="BS12" s="348"/>
      <c r="BT12" s="408"/>
      <c r="BU12" s="415">
        <v>1</v>
      </c>
      <c r="BV12" s="416"/>
      <c r="BW12" s="307">
        <v>0</v>
      </c>
      <c r="BX12" s="348"/>
      <c r="BY12" s="408"/>
      <c r="BZ12" s="415"/>
      <c r="CA12" s="416"/>
      <c r="CB12" s="307">
        <v>0</v>
      </c>
      <c r="CC12" s="348"/>
      <c r="CD12" s="408"/>
      <c r="CE12" s="409"/>
      <c r="CF12" s="410"/>
      <c r="CG12" s="411"/>
      <c r="CH12" s="412"/>
      <c r="CI12" s="1338" t="s">
        <v>319</v>
      </c>
      <c r="CJ12" s="1443"/>
      <c r="CK12" s="1353">
        <f t="shared" ref="CK12:CK57" si="14">CJ12/(AP12-(AQ12/1.5))</f>
        <v>0</v>
      </c>
      <c r="CL12" s="1447"/>
      <c r="CM12" s="1354" t="e">
        <f t="shared" si="2"/>
        <v>#DIV/0!</v>
      </c>
      <c r="CN12" s="1449">
        <v>11</v>
      </c>
      <c r="CO12" s="1401">
        <f t="shared" si="3"/>
        <v>0.57894736842105265</v>
      </c>
      <c r="CP12" s="1447">
        <v>2</v>
      </c>
      <c r="CQ12" s="1405">
        <f t="shared" si="4"/>
        <v>0.10526315789473684</v>
      </c>
      <c r="CR12" s="1443">
        <v>2</v>
      </c>
      <c r="CS12" s="1406">
        <f t="shared" si="5"/>
        <v>0.10526315789473684</v>
      </c>
      <c r="CT12" s="1447"/>
      <c r="CU12" s="1404">
        <f t="shared" si="6"/>
        <v>0</v>
      </c>
      <c r="CV12" s="1449"/>
      <c r="CW12" s="1399">
        <f t="shared" si="7"/>
        <v>0</v>
      </c>
      <c r="CX12" s="1447"/>
      <c r="CY12" s="1405">
        <f t="shared" si="8"/>
        <v>0</v>
      </c>
      <c r="CZ12" s="1459"/>
      <c r="DA12" s="1413"/>
      <c r="DB12" s="1718"/>
      <c r="DC12" s="1720"/>
      <c r="DD12" s="1413"/>
      <c r="DE12" s="1718"/>
      <c r="DF12" s="1720"/>
      <c r="DG12" s="1413"/>
      <c r="DH12" s="1718"/>
      <c r="DI12" s="1720"/>
      <c r="DJ12" s="1413"/>
      <c r="DK12" s="1718"/>
      <c r="DL12" s="1720"/>
      <c r="DM12" s="1413"/>
      <c r="DN12" s="1718"/>
      <c r="DO12" s="1719"/>
      <c r="DP12" s="1413"/>
      <c r="DQ12" s="1718"/>
      <c r="DR12" s="1719"/>
      <c r="DS12" s="1413"/>
      <c r="DT12" s="1718"/>
      <c r="DU12" s="1719"/>
      <c r="DV12" s="1413"/>
      <c r="DW12" s="1718"/>
      <c r="DX12" s="1719"/>
      <c r="DY12" s="1413"/>
      <c r="DZ12" s="1718"/>
      <c r="EA12" s="1719"/>
      <c r="EB12" s="1413"/>
      <c r="EC12" s="1718"/>
      <c r="ED12" s="1719"/>
    </row>
    <row r="13" spans="1:134" ht="16.5" thickBot="1" x14ac:dyDescent="0.3">
      <c r="A13" s="59">
        <v>5</v>
      </c>
      <c r="B13" s="824" t="s">
        <v>208</v>
      </c>
      <c r="C13" s="824" t="s">
        <v>472</v>
      </c>
      <c r="D13" s="30" t="s">
        <v>473</v>
      </c>
      <c r="E13" s="905"/>
      <c r="F13" s="846" t="s">
        <v>690</v>
      </c>
      <c r="G13" s="829" t="s">
        <v>48</v>
      </c>
      <c r="H13" s="824"/>
      <c r="I13" s="824"/>
      <c r="J13" s="830"/>
      <c r="K13" s="905"/>
      <c r="L13" s="906"/>
      <c r="M13" s="847">
        <v>5</v>
      </c>
      <c r="N13" s="894"/>
      <c r="O13" s="894"/>
      <c r="P13" s="613"/>
      <c r="Q13" s="922"/>
      <c r="R13" s="854"/>
      <c r="S13" s="582" t="s">
        <v>76</v>
      </c>
      <c r="T13" s="1824"/>
      <c r="U13" s="1825"/>
      <c r="V13" s="1005"/>
      <c r="W13" s="583"/>
      <c r="X13" s="827"/>
      <c r="Y13" s="827"/>
      <c r="Z13" s="1570"/>
      <c r="AA13" s="1570"/>
      <c r="AB13" s="1570"/>
      <c r="AC13" s="1570"/>
      <c r="AD13" s="1570"/>
      <c r="AE13" s="1570"/>
      <c r="AF13" s="1570"/>
      <c r="AG13" s="827"/>
      <c r="AH13" s="959">
        <v>26</v>
      </c>
      <c r="AI13" s="1275"/>
      <c r="AJ13" s="929" t="s">
        <v>320</v>
      </c>
      <c r="AK13" s="828" t="s">
        <v>293</v>
      </c>
      <c r="AL13" s="1056">
        <v>65</v>
      </c>
      <c r="AM13" s="1056">
        <v>66</v>
      </c>
      <c r="AN13" s="1057">
        <v>77</v>
      </c>
      <c r="AO13" s="1057">
        <v>20</v>
      </c>
      <c r="AP13" s="617">
        <f t="shared" si="9"/>
        <v>22</v>
      </c>
      <c r="AQ13" s="623">
        <f t="shared" si="10"/>
        <v>1</v>
      </c>
      <c r="AR13" s="329">
        <v>0</v>
      </c>
      <c r="AS13" s="307">
        <f t="shared" si="11"/>
        <v>0</v>
      </c>
      <c r="AT13" s="618">
        <f t="shared" si="12"/>
        <v>0</v>
      </c>
      <c r="AU13" s="619">
        <f t="shared" si="13"/>
        <v>0</v>
      </c>
      <c r="AV13" s="403">
        <v>4</v>
      </c>
      <c r="AW13" s="398"/>
      <c r="AX13" s="307">
        <v>0</v>
      </c>
      <c r="AY13" s="348"/>
      <c r="AZ13" s="390"/>
      <c r="BA13" s="415">
        <v>14</v>
      </c>
      <c r="BB13" s="416">
        <v>0</v>
      </c>
      <c r="BC13" s="307">
        <v>0</v>
      </c>
      <c r="BD13" s="348"/>
      <c r="BE13" s="390"/>
      <c r="BF13" s="415">
        <v>2</v>
      </c>
      <c r="BG13" s="416">
        <v>1</v>
      </c>
      <c r="BH13" s="307">
        <v>0</v>
      </c>
      <c r="BI13" s="348"/>
      <c r="BJ13" s="390"/>
      <c r="BK13" s="415">
        <v>1</v>
      </c>
      <c r="BL13" s="416"/>
      <c r="BM13" s="307">
        <v>0</v>
      </c>
      <c r="BN13" s="349"/>
      <c r="BO13" s="390"/>
      <c r="BP13" s="415"/>
      <c r="BQ13" s="416"/>
      <c r="BR13" s="307">
        <v>0</v>
      </c>
      <c r="BS13" s="348"/>
      <c r="BT13" s="408"/>
      <c r="BU13" s="415">
        <v>1</v>
      </c>
      <c r="BV13" s="416">
        <v>0</v>
      </c>
      <c r="BW13" s="307">
        <v>0</v>
      </c>
      <c r="BX13" s="348"/>
      <c r="BY13" s="408"/>
      <c r="BZ13" s="415"/>
      <c r="CA13" s="416"/>
      <c r="CB13" s="307">
        <v>0</v>
      </c>
      <c r="CC13" s="348"/>
      <c r="CD13" s="408"/>
      <c r="CE13" s="409"/>
      <c r="CF13" s="410"/>
      <c r="CG13" s="411"/>
      <c r="CH13" s="412"/>
      <c r="CI13" s="1338" t="s">
        <v>320</v>
      </c>
      <c r="CJ13" s="1443"/>
      <c r="CK13" s="1353">
        <f t="shared" si="14"/>
        <v>0</v>
      </c>
      <c r="CL13" s="1447"/>
      <c r="CM13" s="1354">
        <f t="shared" si="2"/>
        <v>0</v>
      </c>
      <c r="CN13" s="1449">
        <v>28</v>
      </c>
      <c r="CO13" s="1401">
        <f t="shared" si="3"/>
        <v>1.3125</v>
      </c>
      <c r="CP13" s="1447">
        <v>16</v>
      </c>
      <c r="CQ13" s="1405">
        <f t="shared" si="4"/>
        <v>0.75</v>
      </c>
      <c r="CR13" s="1443">
        <v>6</v>
      </c>
      <c r="CS13" s="1406">
        <f t="shared" si="5"/>
        <v>0.28125</v>
      </c>
      <c r="CT13" s="1447"/>
      <c r="CU13" s="1404">
        <f t="shared" si="6"/>
        <v>0</v>
      </c>
      <c r="CV13" s="1449"/>
      <c r="CW13" s="1399">
        <f t="shared" si="7"/>
        <v>0</v>
      </c>
      <c r="CX13" s="1447"/>
      <c r="CY13" s="1405">
        <f t="shared" si="8"/>
        <v>0</v>
      </c>
      <c r="CZ13" s="1459"/>
      <c r="DA13" s="1413"/>
      <c r="DB13" s="1718"/>
      <c r="DC13" s="1720"/>
      <c r="DD13" s="1413"/>
      <c r="DE13" s="1718"/>
      <c r="DF13" s="1720"/>
      <c r="DG13" s="1413"/>
      <c r="DH13" s="1718"/>
      <c r="DI13" s="1720"/>
      <c r="DJ13" s="1413"/>
      <c r="DK13" s="1718"/>
      <c r="DL13" s="1720"/>
      <c r="DM13" s="1413"/>
      <c r="DN13" s="1718"/>
      <c r="DO13" s="1719"/>
      <c r="DP13" s="1413"/>
      <c r="DQ13" s="1718"/>
      <c r="DR13" s="1719"/>
      <c r="DS13" s="1413"/>
      <c r="DT13" s="1718"/>
      <c r="DU13" s="1719"/>
      <c r="DV13" s="1413"/>
      <c r="DW13" s="1718"/>
      <c r="DX13" s="1719"/>
      <c r="DY13" s="1413"/>
      <c r="DZ13" s="1718"/>
      <c r="EA13" s="1719"/>
      <c r="EB13" s="1413"/>
      <c r="EC13" s="1718"/>
      <c r="ED13" s="1719"/>
    </row>
    <row r="14" spans="1:134" ht="16.5" thickBot="1" x14ac:dyDescent="0.3">
      <c r="A14" s="59">
        <v>6</v>
      </c>
      <c r="B14" s="824" t="s">
        <v>202</v>
      </c>
      <c r="C14" s="824" t="s">
        <v>461</v>
      </c>
      <c r="D14" s="30" t="s">
        <v>470</v>
      </c>
      <c r="E14" s="905"/>
      <c r="F14" s="846" t="s">
        <v>690</v>
      </c>
      <c r="G14" s="829" t="s">
        <v>76</v>
      </c>
      <c r="H14" s="824"/>
      <c r="I14" s="824"/>
      <c r="J14" s="830"/>
      <c r="K14" s="905"/>
      <c r="L14" s="906"/>
      <c r="M14" s="847" t="s">
        <v>48</v>
      </c>
      <c r="N14" s="894"/>
      <c r="O14" s="894"/>
      <c r="P14" s="613"/>
      <c r="Q14" s="922"/>
      <c r="R14" s="854"/>
      <c r="S14" s="584" t="s">
        <v>321</v>
      </c>
      <c r="T14" s="1826"/>
      <c r="U14" s="1827"/>
      <c r="V14" s="1006"/>
      <c r="W14" s="585"/>
      <c r="X14" s="827"/>
      <c r="Y14" s="827"/>
      <c r="Z14" s="1569"/>
      <c r="AA14" s="1569"/>
      <c r="AB14" s="1569"/>
      <c r="AC14" s="1569"/>
      <c r="AD14" s="1569"/>
      <c r="AE14" s="1569"/>
      <c r="AF14" s="1569"/>
      <c r="AG14" s="827"/>
      <c r="AH14" s="959">
        <v>23</v>
      </c>
      <c r="AI14" s="1275"/>
      <c r="AJ14" s="929" t="s">
        <v>322</v>
      </c>
      <c r="AK14" s="828" t="s">
        <v>875</v>
      </c>
      <c r="AL14" s="1056">
        <v>61</v>
      </c>
      <c r="AM14" s="1056">
        <v>63</v>
      </c>
      <c r="AN14" s="1057">
        <v>70</v>
      </c>
      <c r="AO14" s="1057">
        <v>22</v>
      </c>
      <c r="AP14" s="617">
        <f t="shared" si="9"/>
        <v>23</v>
      </c>
      <c r="AQ14" s="623">
        <f t="shared" si="10"/>
        <v>3</v>
      </c>
      <c r="AR14" s="329">
        <v>0</v>
      </c>
      <c r="AS14" s="307">
        <f t="shared" si="11"/>
        <v>0</v>
      </c>
      <c r="AT14" s="618">
        <f t="shared" si="12"/>
        <v>0</v>
      </c>
      <c r="AU14" s="619">
        <f t="shared" si="13"/>
        <v>0</v>
      </c>
      <c r="AV14" s="403">
        <v>5</v>
      </c>
      <c r="AW14" s="398"/>
      <c r="AX14" s="307">
        <v>0</v>
      </c>
      <c r="AY14" s="348"/>
      <c r="AZ14" s="390"/>
      <c r="BA14" s="415">
        <v>16</v>
      </c>
      <c r="BB14" s="416">
        <v>3</v>
      </c>
      <c r="BC14" s="307">
        <v>0</v>
      </c>
      <c r="BD14" s="348"/>
      <c r="BE14" s="390"/>
      <c r="BF14" s="415"/>
      <c r="BG14" s="416"/>
      <c r="BH14" s="307">
        <v>0</v>
      </c>
      <c r="BI14" s="348"/>
      <c r="BJ14" s="390"/>
      <c r="BK14" s="415">
        <v>2</v>
      </c>
      <c r="BL14" s="416"/>
      <c r="BM14" s="307">
        <v>0</v>
      </c>
      <c r="BN14" s="349"/>
      <c r="BO14" s="390"/>
      <c r="BP14" s="415"/>
      <c r="BQ14" s="416"/>
      <c r="BR14" s="307">
        <v>0</v>
      </c>
      <c r="BS14" s="348"/>
      <c r="BT14" s="408"/>
      <c r="BU14" s="415"/>
      <c r="BV14" s="416"/>
      <c r="BW14" s="307">
        <v>0</v>
      </c>
      <c r="BX14" s="348"/>
      <c r="BY14" s="408"/>
      <c r="BZ14" s="415"/>
      <c r="CA14" s="416"/>
      <c r="CB14" s="307">
        <v>0</v>
      </c>
      <c r="CC14" s="348"/>
      <c r="CD14" s="408"/>
      <c r="CE14" s="409"/>
      <c r="CF14" s="410"/>
      <c r="CG14" s="411"/>
      <c r="CH14" s="412"/>
      <c r="CI14" s="1338" t="s">
        <v>322</v>
      </c>
      <c r="CJ14" s="1443"/>
      <c r="CK14" s="1353">
        <f t="shared" si="14"/>
        <v>0</v>
      </c>
      <c r="CL14" s="1447"/>
      <c r="CM14" s="1354">
        <f t="shared" si="2"/>
        <v>0</v>
      </c>
      <c r="CN14" s="1449">
        <v>14</v>
      </c>
      <c r="CO14" s="1401">
        <f t="shared" si="3"/>
        <v>0.66666666666666663</v>
      </c>
      <c r="CP14" s="1447">
        <v>9</v>
      </c>
      <c r="CQ14" s="1405">
        <f t="shared" si="4"/>
        <v>0.42857142857142855</v>
      </c>
      <c r="CR14" s="1443">
        <v>4</v>
      </c>
      <c r="CS14" s="1406">
        <f t="shared" si="5"/>
        <v>0.19047619047619047</v>
      </c>
      <c r="CT14" s="1447"/>
      <c r="CU14" s="1404">
        <f t="shared" si="6"/>
        <v>0</v>
      </c>
      <c r="CV14" s="1449"/>
      <c r="CW14" s="1399">
        <f t="shared" si="7"/>
        <v>0</v>
      </c>
      <c r="CX14" s="1447"/>
      <c r="CY14" s="1405">
        <f t="shared" si="8"/>
        <v>0</v>
      </c>
      <c r="CZ14" s="1459"/>
      <c r="DA14" s="1413"/>
      <c r="DB14" s="1718"/>
      <c r="DC14" s="1720"/>
      <c r="DD14" s="1413"/>
      <c r="DE14" s="1718"/>
      <c r="DF14" s="1720"/>
      <c r="DG14" s="1413"/>
      <c r="DH14" s="1718"/>
      <c r="DI14" s="1720"/>
      <c r="DJ14" s="1413"/>
      <c r="DK14" s="1718"/>
      <c r="DL14" s="1720"/>
      <c r="DM14" s="1413"/>
      <c r="DN14" s="1718"/>
      <c r="DO14" s="1719"/>
      <c r="DP14" s="1413"/>
      <c r="DQ14" s="1718"/>
      <c r="DR14" s="1719"/>
      <c r="DS14" s="1413"/>
      <c r="DT14" s="1718"/>
      <c r="DU14" s="1719"/>
      <c r="DV14" s="1413"/>
      <c r="DW14" s="1718"/>
      <c r="DX14" s="1719"/>
      <c r="DY14" s="1413"/>
      <c r="DZ14" s="1718"/>
      <c r="EA14" s="1719"/>
      <c r="EB14" s="1413"/>
      <c r="EC14" s="1718"/>
      <c r="ED14" s="1719"/>
    </row>
    <row r="15" spans="1:134" x14ac:dyDescent="0.25">
      <c r="A15" s="59">
        <v>7</v>
      </c>
      <c r="B15" s="824" t="s">
        <v>477</v>
      </c>
      <c r="C15" s="824" t="s">
        <v>460</v>
      </c>
      <c r="D15" s="30" t="s">
        <v>475</v>
      </c>
      <c r="E15" s="905"/>
      <c r="F15" s="825" t="s">
        <v>690</v>
      </c>
      <c r="G15" s="829" t="s">
        <v>323</v>
      </c>
      <c r="H15" s="824"/>
      <c r="I15" s="824"/>
      <c r="J15" s="830"/>
      <c r="K15" s="905"/>
      <c r="L15" s="906"/>
      <c r="M15" s="847" t="s">
        <v>76</v>
      </c>
      <c r="N15" s="894"/>
      <c r="O15" s="894"/>
      <c r="P15" s="613"/>
      <c r="Q15" s="922"/>
      <c r="R15" s="854"/>
      <c r="S15" s="856"/>
      <c r="T15" s="588"/>
      <c r="U15" s="588"/>
      <c r="V15" s="949"/>
      <c r="W15" s="950"/>
      <c r="X15" s="827"/>
      <c r="Y15" s="827"/>
      <c r="Z15" s="1569"/>
      <c r="AA15" s="1569"/>
      <c r="AB15" s="1569" t="s">
        <v>530</v>
      </c>
      <c r="AC15" s="1569"/>
      <c r="AD15" s="1569" t="s">
        <v>531</v>
      </c>
      <c r="AE15" s="1569"/>
      <c r="AF15" s="1569"/>
      <c r="AG15" s="827"/>
      <c r="AH15" s="959">
        <v>43</v>
      </c>
      <c r="AI15" s="1275"/>
      <c r="AJ15" s="929" t="s">
        <v>450</v>
      </c>
      <c r="AK15" s="828" t="s">
        <v>293</v>
      </c>
      <c r="AL15" s="1056">
        <v>55</v>
      </c>
      <c r="AM15" s="1056">
        <v>57</v>
      </c>
      <c r="AN15" s="1057">
        <v>60</v>
      </c>
      <c r="AO15" s="1057">
        <v>24</v>
      </c>
      <c r="AP15" s="617">
        <f t="shared" si="9"/>
        <v>11</v>
      </c>
      <c r="AQ15" s="623">
        <f t="shared" si="10"/>
        <v>0</v>
      </c>
      <c r="AR15" s="329">
        <v>0</v>
      </c>
      <c r="AS15" s="307">
        <f t="shared" si="11"/>
        <v>0</v>
      </c>
      <c r="AT15" s="618">
        <f t="shared" si="12"/>
        <v>0</v>
      </c>
      <c r="AU15" s="619">
        <f t="shared" si="13"/>
        <v>0</v>
      </c>
      <c r="AV15" s="403"/>
      <c r="AW15" s="398"/>
      <c r="AX15" s="307">
        <v>0</v>
      </c>
      <c r="AY15" s="348"/>
      <c r="AZ15" s="390"/>
      <c r="BA15" s="415">
        <v>9</v>
      </c>
      <c r="BB15" s="416">
        <v>0</v>
      </c>
      <c r="BC15" s="307">
        <v>0</v>
      </c>
      <c r="BD15" s="348"/>
      <c r="BE15" s="390"/>
      <c r="BF15" s="415">
        <v>1</v>
      </c>
      <c r="BG15" s="416"/>
      <c r="BH15" s="307">
        <v>0</v>
      </c>
      <c r="BI15" s="348"/>
      <c r="BJ15" s="390"/>
      <c r="BK15" s="415"/>
      <c r="BL15" s="416"/>
      <c r="BM15" s="307">
        <v>0</v>
      </c>
      <c r="BN15" s="349"/>
      <c r="BO15" s="390"/>
      <c r="BP15" s="415"/>
      <c r="BQ15" s="416"/>
      <c r="BR15" s="307">
        <v>0</v>
      </c>
      <c r="BS15" s="348"/>
      <c r="BT15" s="408"/>
      <c r="BU15" s="415">
        <v>1</v>
      </c>
      <c r="BV15" s="416"/>
      <c r="BW15" s="307">
        <v>0</v>
      </c>
      <c r="BX15" s="348"/>
      <c r="BY15" s="408"/>
      <c r="BZ15" s="415"/>
      <c r="CA15" s="416"/>
      <c r="CB15" s="307">
        <v>0</v>
      </c>
      <c r="CC15" s="348"/>
      <c r="CD15" s="408"/>
      <c r="CE15" s="409"/>
      <c r="CF15" s="410"/>
      <c r="CG15" s="411"/>
      <c r="CH15" s="412"/>
      <c r="CI15" s="1338" t="s">
        <v>450</v>
      </c>
      <c r="CJ15" s="1443"/>
      <c r="CK15" s="1353">
        <f t="shared" si="14"/>
        <v>0</v>
      </c>
      <c r="CL15" s="1447"/>
      <c r="CM15" s="1354" t="e">
        <f t="shared" si="2"/>
        <v>#DIV/0!</v>
      </c>
      <c r="CN15" s="1449">
        <v>12</v>
      </c>
      <c r="CO15" s="1401">
        <f t="shared" si="3"/>
        <v>1.0909090909090908</v>
      </c>
      <c r="CP15" s="1447">
        <v>11</v>
      </c>
      <c r="CQ15" s="1405">
        <f t="shared" si="4"/>
        <v>1</v>
      </c>
      <c r="CR15" s="1443">
        <v>2</v>
      </c>
      <c r="CS15" s="1406">
        <f t="shared" si="5"/>
        <v>0.18181818181818182</v>
      </c>
      <c r="CT15" s="1447"/>
      <c r="CU15" s="1404">
        <f t="shared" si="6"/>
        <v>0</v>
      </c>
      <c r="CV15" s="1449"/>
      <c r="CW15" s="1399">
        <f t="shared" si="7"/>
        <v>0</v>
      </c>
      <c r="CX15" s="1447"/>
      <c r="CY15" s="1405">
        <f t="shared" si="8"/>
        <v>0</v>
      </c>
      <c r="CZ15" s="1459"/>
      <c r="DA15" s="1413"/>
      <c r="DB15" s="1718"/>
      <c r="DC15" s="1720"/>
      <c r="DD15" s="1413"/>
      <c r="DE15" s="1718"/>
      <c r="DF15" s="1720"/>
      <c r="DG15" s="1413"/>
      <c r="DH15" s="1718"/>
      <c r="DI15" s="1720"/>
      <c r="DJ15" s="1413"/>
      <c r="DK15" s="1718"/>
      <c r="DL15" s="1720"/>
      <c r="DM15" s="1413"/>
      <c r="DN15" s="1718"/>
      <c r="DO15" s="1719"/>
      <c r="DP15" s="1413"/>
      <c r="DQ15" s="1718"/>
      <c r="DR15" s="1719"/>
      <c r="DS15" s="1413"/>
      <c r="DT15" s="1718"/>
      <c r="DU15" s="1719"/>
      <c r="DV15" s="1413"/>
      <c r="DW15" s="1718"/>
      <c r="DX15" s="1719"/>
      <c r="DY15" s="1413"/>
      <c r="DZ15" s="1718"/>
      <c r="EA15" s="1719"/>
      <c r="EB15" s="1413"/>
      <c r="EC15" s="1718"/>
      <c r="ED15" s="1719"/>
    </row>
    <row r="16" spans="1:134" ht="16.5" thickBot="1" x14ac:dyDescent="0.3">
      <c r="A16" s="59">
        <v>8</v>
      </c>
      <c r="B16" s="824" t="s">
        <v>252</v>
      </c>
      <c r="C16" s="824" t="s">
        <v>478</v>
      </c>
      <c r="D16" s="30" t="s">
        <v>475</v>
      </c>
      <c r="E16" s="905"/>
      <c r="F16" s="825" t="s">
        <v>690</v>
      </c>
      <c r="G16" s="843" t="s">
        <v>321</v>
      </c>
      <c r="H16" s="844"/>
      <c r="I16" s="844"/>
      <c r="J16" s="845"/>
      <c r="K16" s="905"/>
      <c r="L16" s="906"/>
      <c r="M16" s="848" t="s">
        <v>321</v>
      </c>
      <c r="N16" s="849"/>
      <c r="O16" s="849"/>
      <c r="P16" s="614"/>
      <c r="Q16" s="922"/>
      <c r="R16" s="854"/>
      <c r="S16" s="856"/>
      <c r="T16" s="588"/>
      <c r="U16" s="588"/>
      <c r="V16" s="949"/>
      <c r="W16" s="950"/>
      <c r="X16" s="827"/>
      <c r="Y16" s="827"/>
      <c r="Z16" s="1569"/>
      <c r="AA16" s="1569"/>
      <c r="AB16" s="1569"/>
      <c r="AC16" s="1569"/>
      <c r="AD16" s="1569"/>
      <c r="AE16" s="1569"/>
      <c r="AF16" s="1569"/>
      <c r="AG16" s="827"/>
      <c r="AH16" s="959">
        <v>21</v>
      </c>
      <c r="AI16" s="1275"/>
      <c r="AJ16" s="929" t="s">
        <v>324</v>
      </c>
      <c r="AK16" s="828" t="s">
        <v>291</v>
      </c>
      <c r="AL16" s="1056">
        <v>65</v>
      </c>
      <c r="AM16" s="1056">
        <v>66</v>
      </c>
      <c r="AN16" s="1057">
        <v>66</v>
      </c>
      <c r="AO16" s="1057">
        <v>27</v>
      </c>
      <c r="AP16" s="617">
        <f t="shared" si="9"/>
        <v>40</v>
      </c>
      <c r="AQ16" s="623">
        <f t="shared" si="10"/>
        <v>0</v>
      </c>
      <c r="AR16" s="329">
        <v>0</v>
      </c>
      <c r="AS16" s="307">
        <f t="shared" si="11"/>
        <v>1</v>
      </c>
      <c r="AT16" s="618">
        <f t="shared" si="12"/>
        <v>0</v>
      </c>
      <c r="AU16" s="619">
        <f t="shared" si="13"/>
        <v>1</v>
      </c>
      <c r="AV16" s="403">
        <v>1</v>
      </c>
      <c r="AW16" s="398">
        <v>0</v>
      </c>
      <c r="AX16" s="307">
        <v>0</v>
      </c>
      <c r="AY16" s="348"/>
      <c r="AZ16" s="390"/>
      <c r="BA16" s="415">
        <v>29</v>
      </c>
      <c r="BB16" s="416">
        <v>0</v>
      </c>
      <c r="BC16" s="307">
        <v>0</v>
      </c>
      <c r="BD16" s="348"/>
      <c r="BE16" s="390"/>
      <c r="BF16" s="415">
        <v>2</v>
      </c>
      <c r="BG16" s="416"/>
      <c r="BH16" s="307">
        <v>1</v>
      </c>
      <c r="BI16" s="348"/>
      <c r="BJ16" s="390">
        <v>1</v>
      </c>
      <c r="BK16" s="415">
        <v>3</v>
      </c>
      <c r="BL16" s="416"/>
      <c r="BM16" s="307">
        <v>0</v>
      </c>
      <c r="BN16" s="349"/>
      <c r="BO16" s="390"/>
      <c r="BP16" s="415"/>
      <c r="BQ16" s="416"/>
      <c r="BR16" s="307">
        <v>0</v>
      </c>
      <c r="BS16" s="348"/>
      <c r="BT16" s="408"/>
      <c r="BU16" s="415">
        <v>2</v>
      </c>
      <c r="BV16" s="416">
        <v>0</v>
      </c>
      <c r="BW16" s="307">
        <v>0</v>
      </c>
      <c r="BX16" s="348"/>
      <c r="BY16" s="408"/>
      <c r="BZ16" s="415">
        <v>3</v>
      </c>
      <c r="CA16" s="416"/>
      <c r="CB16" s="307">
        <v>0</v>
      </c>
      <c r="CC16" s="348"/>
      <c r="CD16" s="408"/>
      <c r="CE16" s="409"/>
      <c r="CF16" s="410"/>
      <c r="CG16" s="411"/>
      <c r="CH16" s="412"/>
      <c r="CI16" s="1338" t="s">
        <v>324</v>
      </c>
      <c r="CJ16" s="1443"/>
      <c r="CK16" s="1353">
        <f t="shared" si="14"/>
        <v>0</v>
      </c>
      <c r="CL16" s="1447">
        <v>1</v>
      </c>
      <c r="CM16" s="1354" t="e">
        <f t="shared" si="2"/>
        <v>#DIV/0!</v>
      </c>
      <c r="CN16" s="1449">
        <v>28</v>
      </c>
      <c r="CO16" s="1401">
        <f t="shared" si="3"/>
        <v>0.7</v>
      </c>
      <c r="CP16" s="1447">
        <v>21</v>
      </c>
      <c r="CQ16" s="1405">
        <f t="shared" si="4"/>
        <v>0.52500000000000002</v>
      </c>
      <c r="CR16" s="1443">
        <v>3</v>
      </c>
      <c r="CS16" s="1406">
        <f t="shared" si="5"/>
        <v>7.4999999999999997E-2</v>
      </c>
      <c r="CT16" s="1447"/>
      <c r="CU16" s="1404">
        <f t="shared" si="6"/>
        <v>0</v>
      </c>
      <c r="CV16" s="1449"/>
      <c r="CW16" s="1399">
        <f t="shared" si="7"/>
        <v>0</v>
      </c>
      <c r="CX16" s="1447"/>
      <c r="CY16" s="1405">
        <f t="shared" si="8"/>
        <v>0</v>
      </c>
      <c r="CZ16" s="1459"/>
      <c r="DA16" s="1413"/>
      <c r="DB16" s="1718"/>
      <c r="DC16" s="1720"/>
      <c r="DD16" s="1413"/>
      <c r="DE16" s="1718"/>
      <c r="DF16" s="1720"/>
      <c r="DG16" s="1413"/>
      <c r="DH16" s="1718"/>
      <c r="DI16" s="1720"/>
      <c r="DJ16" s="1413"/>
      <c r="DK16" s="1718"/>
      <c r="DL16" s="1720"/>
      <c r="DM16" s="1413"/>
      <c r="DN16" s="1718"/>
      <c r="DO16" s="1719"/>
      <c r="DP16" s="1413"/>
      <c r="DQ16" s="1718"/>
      <c r="DR16" s="1719"/>
      <c r="DS16" s="1413"/>
      <c r="DT16" s="1718"/>
      <c r="DU16" s="1719"/>
      <c r="DV16" s="1413"/>
      <c r="DW16" s="1718"/>
      <c r="DX16" s="1719"/>
      <c r="DY16" s="1413"/>
      <c r="DZ16" s="1718"/>
      <c r="EA16" s="1719"/>
      <c r="EB16" s="1413"/>
      <c r="EC16" s="1718"/>
      <c r="ED16" s="1719"/>
    </row>
    <row r="17" spans="1:134" x14ac:dyDescent="0.25">
      <c r="A17" s="59">
        <v>9</v>
      </c>
      <c r="B17" s="824" t="s">
        <v>198</v>
      </c>
      <c r="C17" s="824" t="s">
        <v>461</v>
      </c>
      <c r="D17" s="30" t="s">
        <v>479</v>
      </c>
      <c r="E17" s="905"/>
      <c r="F17" s="825" t="s">
        <v>690</v>
      </c>
      <c r="G17" s="842" t="s">
        <v>316</v>
      </c>
      <c r="H17" s="842"/>
      <c r="I17" s="842"/>
      <c r="J17" s="842"/>
      <c r="K17" s="827"/>
      <c r="L17" s="827"/>
      <c r="M17" s="822"/>
      <c r="N17" s="846"/>
      <c r="O17" s="846"/>
      <c r="P17" s="846"/>
      <c r="Q17" s="846"/>
      <c r="R17" s="855"/>
      <c r="S17" s="856"/>
      <c r="T17" s="588"/>
      <c r="U17" s="588"/>
      <c r="V17" s="949"/>
      <c r="W17" s="950"/>
      <c r="X17" s="827"/>
      <c r="Y17" s="827"/>
      <c r="Z17" s="1569"/>
      <c r="AA17" s="1569"/>
      <c r="AB17" s="1569"/>
      <c r="AC17" s="1569"/>
      <c r="AD17" s="1569"/>
      <c r="AE17" s="1569"/>
      <c r="AF17" s="1569"/>
      <c r="AG17" s="827"/>
      <c r="AH17" s="959">
        <v>11</v>
      </c>
      <c r="AI17" s="1275"/>
      <c r="AJ17" s="929" t="s">
        <v>325</v>
      </c>
      <c r="AK17" s="828" t="s">
        <v>326</v>
      </c>
      <c r="AL17" s="1056">
        <v>64</v>
      </c>
      <c r="AM17" s="1056">
        <v>67</v>
      </c>
      <c r="AN17" s="1057">
        <v>67</v>
      </c>
      <c r="AO17" s="1057">
        <v>25</v>
      </c>
      <c r="AP17" s="617">
        <f t="shared" si="9"/>
        <v>35</v>
      </c>
      <c r="AQ17" s="623">
        <f t="shared" si="10"/>
        <v>6</v>
      </c>
      <c r="AR17" s="329">
        <v>0</v>
      </c>
      <c r="AS17" s="307">
        <f t="shared" si="11"/>
        <v>5</v>
      </c>
      <c r="AT17" s="618">
        <f t="shared" si="12"/>
        <v>6</v>
      </c>
      <c r="AU17" s="619">
        <f t="shared" si="13"/>
        <v>13</v>
      </c>
      <c r="AV17" s="403">
        <v>4</v>
      </c>
      <c r="AW17" s="398">
        <v>0</v>
      </c>
      <c r="AX17" s="307">
        <v>1</v>
      </c>
      <c r="AY17" s="348"/>
      <c r="AZ17" s="390"/>
      <c r="BA17" s="415">
        <v>25</v>
      </c>
      <c r="BB17" s="416">
        <v>6</v>
      </c>
      <c r="BC17" s="307">
        <v>4</v>
      </c>
      <c r="BD17" s="348">
        <v>5</v>
      </c>
      <c r="BE17" s="390">
        <v>11</v>
      </c>
      <c r="BF17" s="415"/>
      <c r="BG17" s="416"/>
      <c r="BH17" s="307">
        <v>0</v>
      </c>
      <c r="BI17" s="348"/>
      <c r="BJ17" s="390"/>
      <c r="BK17" s="415">
        <v>3</v>
      </c>
      <c r="BL17" s="416"/>
      <c r="BM17" s="307">
        <v>0</v>
      </c>
      <c r="BN17" s="349"/>
      <c r="BO17" s="390">
        <v>1</v>
      </c>
      <c r="BP17" s="415"/>
      <c r="BQ17" s="416"/>
      <c r="BR17" s="307">
        <v>0</v>
      </c>
      <c r="BS17" s="348"/>
      <c r="BT17" s="408"/>
      <c r="BU17" s="415"/>
      <c r="BV17" s="416"/>
      <c r="BW17" s="307">
        <v>0</v>
      </c>
      <c r="BX17" s="348"/>
      <c r="BY17" s="408"/>
      <c r="BZ17" s="415">
        <v>3</v>
      </c>
      <c r="CA17" s="416"/>
      <c r="CB17" s="307">
        <v>0</v>
      </c>
      <c r="CC17" s="348">
        <v>1</v>
      </c>
      <c r="CD17" s="408">
        <v>1</v>
      </c>
      <c r="CE17" s="409"/>
      <c r="CF17" s="410"/>
      <c r="CG17" s="411"/>
      <c r="CH17" s="412"/>
      <c r="CI17" s="1338" t="s">
        <v>325</v>
      </c>
      <c r="CJ17" s="1443">
        <v>1</v>
      </c>
      <c r="CK17" s="1353">
        <f t="shared" si="14"/>
        <v>3.2258064516129031E-2</v>
      </c>
      <c r="CL17" s="1447">
        <v>5</v>
      </c>
      <c r="CM17" s="1354">
        <f t="shared" si="2"/>
        <v>-1.25</v>
      </c>
      <c r="CN17" s="1449">
        <v>10</v>
      </c>
      <c r="CO17" s="1401">
        <f t="shared" si="3"/>
        <v>0.32258064516129031</v>
      </c>
      <c r="CP17" s="1447">
        <v>32</v>
      </c>
      <c r="CQ17" s="1405">
        <f t="shared" si="4"/>
        <v>1.032258064516129</v>
      </c>
      <c r="CR17" s="1443">
        <v>3</v>
      </c>
      <c r="CS17" s="1406">
        <f t="shared" si="5"/>
        <v>9.6774193548387094E-2</v>
      </c>
      <c r="CT17" s="1447"/>
      <c r="CU17" s="1404">
        <f t="shared" si="6"/>
        <v>0</v>
      </c>
      <c r="CV17" s="1449"/>
      <c r="CW17" s="1399">
        <f t="shared" si="7"/>
        <v>0</v>
      </c>
      <c r="CX17" s="1447"/>
      <c r="CY17" s="1405">
        <f t="shared" si="8"/>
        <v>0</v>
      </c>
      <c r="CZ17" s="1459"/>
      <c r="DA17" s="1413"/>
      <c r="DB17" s="1718"/>
      <c r="DC17" s="1720"/>
      <c r="DD17" s="1413"/>
      <c r="DE17" s="1718"/>
      <c r="DF17" s="1720"/>
      <c r="DG17" s="1413"/>
      <c r="DH17" s="1718"/>
      <c r="DI17" s="1720"/>
      <c r="DJ17" s="1413"/>
      <c r="DK17" s="1718"/>
      <c r="DL17" s="1720"/>
      <c r="DM17" s="1413"/>
      <c r="DN17" s="1718"/>
      <c r="DO17" s="1719"/>
      <c r="DP17" s="1413"/>
      <c r="DQ17" s="1718"/>
      <c r="DR17" s="1719"/>
      <c r="DS17" s="1413"/>
      <c r="DT17" s="1718"/>
      <c r="DU17" s="1719"/>
      <c r="DV17" s="1413"/>
      <c r="DW17" s="1718"/>
      <c r="DX17" s="1719"/>
      <c r="DY17" s="1413"/>
      <c r="DZ17" s="1718"/>
      <c r="EA17" s="1719"/>
      <c r="EB17" s="1413"/>
      <c r="EC17" s="1718"/>
      <c r="ED17" s="1719"/>
    </row>
    <row r="18" spans="1:134" ht="16.5" thickBot="1" x14ac:dyDescent="0.3">
      <c r="A18" s="59">
        <v>10</v>
      </c>
      <c r="B18" s="824" t="s">
        <v>195</v>
      </c>
      <c r="C18" s="824" t="s">
        <v>460</v>
      </c>
      <c r="D18" s="30" t="s">
        <v>480</v>
      </c>
      <c r="E18" s="905"/>
      <c r="F18" s="825" t="s">
        <v>35</v>
      </c>
      <c r="G18" s="837" t="s">
        <v>316</v>
      </c>
      <c r="H18" s="841"/>
      <c r="I18" s="841"/>
      <c r="J18" s="827"/>
      <c r="K18" s="827"/>
      <c r="L18" s="827"/>
      <c r="M18" s="838"/>
      <c r="N18" s="838"/>
      <c r="O18" s="838"/>
      <c r="P18" s="838"/>
      <c r="Q18" s="926"/>
      <c r="R18" s="855"/>
      <c r="S18" s="856"/>
      <c r="T18" s="588"/>
      <c r="U18" s="588"/>
      <c r="V18" s="949"/>
      <c r="W18" s="950"/>
      <c r="X18" s="827"/>
      <c r="Y18" s="827"/>
      <c r="Z18" s="1569"/>
      <c r="AA18" s="1569"/>
      <c r="AB18" s="1569"/>
      <c r="AC18" s="1569"/>
      <c r="AD18" s="1569"/>
      <c r="AE18" s="1569"/>
      <c r="AF18" s="1569"/>
      <c r="AG18" s="827"/>
      <c r="AH18" s="959">
        <v>19</v>
      </c>
      <c r="AI18" s="1275"/>
      <c r="AJ18" s="929" t="s">
        <v>327</v>
      </c>
      <c r="AK18" s="828" t="s">
        <v>326</v>
      </c>
      <c r="AL18" s="1056">
        <v>63</v>
      </c>
      <c r="AM18" s="1056">
        <v>64</v>
      </c>
      <c r="AN18" s="1057">
        <v>69</v>
      </c>
      <c r="AO18" s="1057">
        <v>24</v>
      </c>
      <c r="AP18" s="617">
        <f t="shared" si="9"/>
        <v>30</v>
      </c>
      <c r="AQ18" s="623">
        <f t="shared" si="10"/>
        <v>10</v>
      </c>
      <c r="AR18" s="329">
        <v>0</v>
      </c>
      <c r="AS18" s="307">
        <f t="shared" si="11"/>
        <v>4</v>
      </c>
      <c r="AT18" s="618">
        <f t="shared" si="12"/>
        <v>6</v>
      </c>
      <c r="AU18" s="619">
        <f t="shared" si="13"/>
        <v>5</v>
      </c>
      <c r="AV18" s="403">
        <v>3</v>
      </c>
      <c r="AW18" s="398">
        <v>1</v>
      </c>
      <c r="AX18" s="307">
        <v>1</v>
      </c>
      <c r="AY18" s="348">
        <v>2</v>
      </c>
      <c r="AZ18" s="390">
        <v>0</v>
      </c>
      <c r="BA18" s="415">
        <v>22</v>
      </c>
      <c r="BB18" s="416">
        <v>7</v>
      </c>
      <c r="BC18" s="307">
        <v>3</v>
      </c>
      <c r="BD18" s="348">
        <v>3</v>
      </c>
      <c r="BE18" s="390">
        <v>4</v>
      </c>
      <c r="BF18" s="415">
        <v>3</v>
      </c>
      <c r="BG18" s="416"/>
      <c r="BH18" s="307">
        <v>0</v>
      </c>
      <c r="BI18" s="348">
        <v>1</v>
      </c>
      <c r="BJ18" s="390">
        <v>1</v>
      </c>
      <c r="BK18" s="415"/>
      <c r="BL18" s="416"/>
      <c r="BM18" s="307">
        <v>0</v>
      </c>
      <c r="BN18" s="349"/>
      <c r="BO18" s="390"/>
      <c r="BP18" s="415"/>
      <c r="BQ18" s="416"/>
      <c r="BR18" s="307">
        <v>0</v>
      </c>
      <c r="BS18" s="348"/>
      <c r="BT18" s="408"/>
      <c r="BU18" s="415"/>
      <c r="BV18" s="416"/>
      <c r="BW18" s="307">
        <v>0</v>
      </c>
      <c r="BX18" s="348"/>
      <c r="BY18" s="408"/>
      <c r="BZ18" s="415">
        <v>2</v>
      </c>
      <c r="CA18" s="416">
        <v>2</v>
      </c>
      <c r="CB18" s="307">
        <v>0</v>
      </c>
      <c r="CC18" s="348"/>
      <c r="CD18" s="408"/>
      <c r="CE18" s="409"/>
      <c r="CF18" s="410"/>
      <c r="CG18" s="411"/>
      <c r="CH18" s="412"/>
      <c r="CI18" s="1338" t="s">
        <v>327</v>
      </c>
      <c r="CJ18" s="1443">
        <v>2</v>
      </c>
      <c r="CK18" s="1353">
        <f t="shared" si="14"/>
        <v>8.5714285714285715E-2</v>
      </c>
      <c r="CL18" s="1447">
        <v>3</v>
      </c>
      <c r="CM18" s="1354">
        <f t="shared" si="2"/>
        <v>-0.44999999999999996</v>
      </c>
      <c r="CN18" s="1449">
        <v>11</v>
      </c>
      <c r="CO18" s="1401">
        <f t="shared" si="3"/>
        <v>0.47142857142857147</v>
      </c>
      <c r="CP18" s="1447">
        <v>22</v>
      </c>
      <c r="CQ18" s="1405">
        <f t="shared" si="4"/>
        <v>0.94285714285714295</v>
      </c>
      <c r="CR18" s="1443">
        <v>2</v>
      </c>
      <c r="CS18" s="1406">
        <f t="shared" si="5"/>
        <v>8.5714285714285715E-2</v>
      </c>
      <c r="CT18" s="1447"/>
      <c r="CU18" s="1404">
        <f t="shared" si="6"/>
        <v>0</v>
      </c>
      <c r="CV18" s="1449"/>
      <c r="CW18" s="1399">
        <f t="shared" si="7"/>
        <v>0</v>
      </c>
      <c r="CX18" s="1447"/>
      <c r="CY18" s="1405">
        <f t="shared" si="8"/>
        <v>0</v>
      </c>
      <c r="CZ18" s="1459"/>
      <c r="DA18" s="1413"/>
      <c r="DB18" s="1718"/>
      <c r="DC18" s="1720"/>
      <c r="DD18" s="1413"/>
      <c r="DE18" s="1718"/>
      <c r="DF18" s="1720"/>
      <c r="DG18" s="1413"/>
      <c r="DH18" s="1718"/>
      <c r="DI18" s="1720"/>
      <c r="DJ18" s="1413"/>
      <c r="DK18" s="1718"/>
      <c r="DL18" s="1720"/>
      <c r="DM18" s="1413"/>
      <c r="DN18" s="1718"/>
      <c r="DO18" s="1719"/>
      <c r="DP18" s="1413"/>
      <c r="DQ18" s="1718"/>
      <c r="DR18" s="1719"/>
      <c r="DS18" s="1413"/>
      <c r="DT18" s="1718"/>
      <c r="DU18" s="1719"/>
      <c r="DV18" s="1413"/>
      <c r="DW18" s="1718"/>
      <c r="DX18" s="1719"/>
      <c r="DY18" s="1413"/>
      <c r="DZ18" s="1718"/>
      <c r="EA18" s="1719"/>
      <c r="EB18" s="1413"/>
      <c r="EC18" s="1718"/>
      <c r="ED18" s="1719"/>
    </row>
    <row r="19" spans="1:134" x14ac:dyDescent="0.25">
      <c r="A19" s="59">
        <v>11</v>
      </c>
      <c r="B19" s="824" t="s">
        <v>240</v>
      </c>
      <c r="C19" s="824" t="s">
        <v>474</v>
      </c>
      <c r="D19" s="30" t="s">
        <v>439</v>
      </c>
      <c r="E19" s="905"/>
      <c r="F19" s="825" t="s">
        <v>316</v>
      </c>
      <c r="G19" s="840" t="s">
        <v>316</v>
      </c>
      <c r="H19" s="928"/>
      <c r="I19" s="867"/>
      <c r="J19" s="868"/>
      <c r="K19" s="868"/>
      <c r="L19" s="868"/>
      <c r="M19" s="864" t="s">
        <v>311</v>
      </c>
      <c r="N19" s="865" t="s">
        <v>312</v>
      </c>
      <c r="O19" s="865" t="s">
        <v>313</v>
      </c>
      <c r="P19" s="866" t="s">
        <v>314</v>
      </c>
      <c r="Q19" s="926"/>
      <c r="R19" s="855"/>
      <c r="S19" s="856"/>
      <c r="T19" s="588"/>
      <c r="U19" s="588"/>
      <c r="V19" s="949"/>
      <c r="W19" s="950"/>
      <c r="X19" s="827"/>
      <c r="Y19" s="827"/>
      <c r="Z19" s="1571" t="s">
        <v>529</v>
      </c>
      <c r="AA19" s="1571"/>
      <c r="AB19" s="1571"/>
      <c r="AC19" s="1571"/>
      <c r="AD19" s="1571"/>
      <c r="AE19" s="1571"/>
      <c r="AF19" s="1571" t="s">
        <v>528</v>
      </c>
      <c r="AG19" s="827"/>
      <c r="AH19" s="959"/>
      <c r="AI19" s="1275"/>
      <c r="AJ19" s="929"/>
      <c r="AK19" s="828"/>
      <c r="AL19" s="1056"/>
      <c r="AM19" s="1056"/>
      <c r="AN19" s="1057"/>
      <c r="AO19" s="1057"/>
      <c r="AP19" s="617">
        <f t="shared" si="9"/>
        <v>0</v>
      </c>
      <c r="AQ19" s="623">
        <f t="shared" si="10"/>
        <v>0</v>
      </c>
      <c r="AR19" s="329">
        <v>0</v>
      </c>
      <c r="AS19" s="307">
        <f t="shared" si="11"/>
        <v>0</v>
      </c>
      <c r="AT19" s="618">
        <f t="shared" si="12"/>
        <v>0</v>
      </c>
      <c r="AU19" s="619">
        <f t="shared" si="13"/>
        <v>0</v>
      </c>
      <c r="AV19" s="403"/>
      <c r="AW19" s="398"/>
      <c r="AX19" s="307">
        <v>0</v>
      </c>
      <c r="AY19" s="348"/>
      <c r="AZ19" s="390"/>
      <c r="BA19" s="415"/>
      <c r="BB19" s="416"/>
      <c r="BC19" s="307">
        <v>0</v>
      </c>
      <c r="BD19" s="348"/>
      <c r="BE19" s="390"/>
      <c r="BF19" s="415"/>
      <c r="BG19" s="416"/>
      <c r="BH19" s="307">
        <v>0</v>
      </c>
      <c r="BI19" s="348"/>
      <c r="BJ19" s="390"/>
      <c r="BK19" s="415"/>
      <c r="BL19" s="416"/>
      <c r="BM19" s="307">
        <v>0</v>
      </c>
      <c r="BN19" s="349"/>
      <c r="BO19" s="390"/>
      <c r="BP19" s="415"/>
      <c r="BQ19" s="416"/>
      <c r="BR19" s="307">
        <v>0</v>
      </c>
      <c r="BS19" s="348"/>
      <c r="BT19" s="408"/>
      <c r="BU19" s="415"/>
      <c r="BV19" s="416"/>
      <c r="BW19" s="307">
        <v>0</v>
      </c>
      <c r="BX19" s="348"/>
      <c r="BY19" s="408"/>
      <c r="BZ19" s="415"/>
      <c r="CA19" s="416"/>
      <c r="CB19" s="307">
        <v>0</v>
      </c>
      <c r="CC19" s="348"/>
      <c r="CD19" s="408"/>
      <c r="CE19" s="409"/>
      <c r="CF19" s="410"/>
      <c r="CG19" s="411"/>
      <c r="CH19" s="412"/>
      <c r="CI19" s="1338"/>
      <c r="CJ19" s="1443"/>
      <c r="CK19" s="1353" t="e">
        <f t="shared" si="14"/>
        <v>#DIV/0!</v>
      </c>
      <c r="CL19" s="1447"/>
      <c r="CM19" s="1354" t="e">
        <f t="shared" si="2"/>
        <v>#DIV/0!</v>
      </c>
      <c r="CN19" s="1449"/>
      <c r="CO19" s="1401" t="e">
        <f t="shared" si="3"/>
        <v>#DIV/0!</v>
      </c>
      <c r="CP19" s="1447"/>
      <c r="CQ19" s="1405" t="e">
        <f t="shared" si="4"/>
        <v>#DIV/0!</v>
      </c>
      <c r="CR19" s="1443"/>
      <c r="CS19" s="1406" t="e">
        <f t="shared" si="5"/>
        <v>#DIV/0!</v>
      </c>
      <c r="CT19" s="1447"/>
      <c r="CU19" s="1404" t="e">
        <f t="shared" si="6"/>
        <v>#DIV/0!</v>
      </c>
      <c r="CV19" s="1449"/>
      <c r="CW19" s="1399" t="e">
        <f t="shared" si="7"/>
        <v>#DIV/0!</v>
      </c>
      <c r="CX19" s="1447"/>
      <c r="CY19" s="1405" t="e">
        <f t="shared" si="8"/>
        <v>#DIV/0!</v>
      </c>
      <c r="CZ19" s="1459"/>
      <c r="DA19" s="1413"/>
      <c r="DB19" s="1718"/>
      <c r="DC19" s="1720"/>
      <c r="DD19" s="1413"/>
      <c r="DE19" s="1718"/>
      <c r="DF19" s="1720"/>
      <c r="DG19" s="1413"/>
      <c r="DH19" s="1718"/>
      <c r="DI19" s="1720"/>
      <c r="DJ19" s="1413"/>
      <c r="DK19" s="1718"/>
      <c r="DL19" s="1720"/>
      <c r="DM19" s="1413"/>
      <c r="DN19" s="1718"/>
      <c r="DO19" s="1719"/>
      <c r="DP19" s="1413"/>
      <c r="DQ19" s="1718"/>
      <c r="DR19" s="1719"/>
      <c r="DS19" s="1413"/>
      <c r="DT19" s="1718"/>
      <c r="DU19" s="1719"/>
      <c r="DV19" s="1413"/>
      <c r="DW19" s="1718"/>
      <c r="DX19" s="1719"/>
      <c r="DY19" s="1413"/>
      <c r="DZ19" s="1718"/>
      <c r="EA19" s="1719"/>
      <c r="EB19" s="1413"/>
      <c r="EC19" s="1718"/>
      <c r="ED19" s="1719"/>
    </row>
    <row r="20" spans="1:134" x14ac:dyDescent="0.25">
      <c r="A20" s="59">
        <v>12</v>
      </c>
      <c r="B20" s="824" t="s">
        <v>485</v>
      </c>
      <c r="C20" s="824" t="s">
        <v>484</v>
      </c>
      <c r="D20" s="30" t="s">
        <v>439</v>
      </c>
      <c r="E20" s="905"/>
      <c r="F20" s="825" t="s">
        <v>316</v>
      </c>
      <c r="G20" s="840" t="s">
        <v>316</v>
      </c>
      <c r="H20" s="928"/>
      <c r="I20" s="869"/>
      <c r="J20" s="870"/>
      <c r="K20" s="870"/>
      <c r="L20" s="870"/>
      <c r="M20" s="882" t="s">
        <v>117</v>
      </c>
      <c r="N20" s="883" t="s">
        <v>454</v>
      </c>
      <c r="O20" s="883" t="s">
        <v>430</v>
      </c>
      <c r="P20" s="917" t="s">
        <v>431</v>
      </c>
      <c r="Q20" s="906"/>
      <c r="R20" s="855"/>
      <c r="S20" s="856"/>
      <c r="T20" s="588"/>
      <c r="U20" s="588"/>
      <c r="V20" s="949"/>
      <c r="W20" s="950"/>
      <c r="X20" s="827"/>
      <c r="Y20" s="827"/>
      <c r="Z20" s="1571"/>
      <c r="AA20" s="1571"/>
      <c r="AB20" s="1571"/>
      <c r="AC20" s="1571"/>
      <c r="AD20" s="1571"/>
      <c r="AE20" s="1571"/>
      <c r="AF20" s="1571"/>
      <c r="AG20" s="827"/>
      <c r="AH20" s="959">
        <v>18</v>
      </c>
      <c r="AI20" s="1275"/>
      <c r="AJ20" s="929" t="s">
        <v>328</v>
      </c>
      <c r="AK20" s="828" t="s">
        <v>292</v>
      </c>
      <c r="AL20" s="1056">
        <v>62</v>
      </c>
      <c r="AM20" s="1056">
        <v>65</v>
      </c>
      <c r="AN20" s="1057">
        <v>70</v>
      </c>
      <c r="AO20" s="1057">
        <v>23</v>
      </c>
      <c r="AP20" s="617">
        <f t="shared" si="9"/>
        <v>34</v>
      </c>
      <c r="AQ20" s="623">
        <f t="shared" si="10"/>
        <v>17</v>
      </c>
      <c r="AR20" s="329">
        <v>0</v>
      </c>
      <c r="AS20" s="307">
        <f t="shared" si="11"/>
        <v>3</v>
      </c>
      <c r="AT20" s="618">
        <f t="shared" si="12"/>
        <v>6</v>
      </c>
      <c r="AU20" s="619">
        <f t="shared" si="13"/>
        <v>7</v>
      </c>
      <c r="AV20" s="403">
        <v>3</v>
      </c>
      <c r="AW20" s="398">
        <v>2</v>
      </c>
      <c r="AX20" s="307">
        <v>0</v>
      </c>
      <c r="AY20" s="348">
        <v>1</v>
      </c>
      <c r="AZ20" s="390">
        <v>0</v>
      </c>
      <c r="BA20" s="415">
        <v>23</v>
      </c>
      <c r="BB20" s="416">
        <v>11</v>
      </c>
      <c r="BC20" s="307">
        <v>1</v>
      </c>
      <c r="BD20" s="348">
        <v>2</v>
      </c>
      <c r="BE20" s="390">
        <v>4</v>
      </c>
      <c r="BF20" s="415">
        <v>3</v>
      </c>
      <c r="BG20" s="416"/>
      <c r="BH20" s="307">
        <v>1</v>
      </c>
      <c r="BI20" s="348">
        <v>3</v>
      </c>
      <c r="BJ20" s="390"/>
      <c r="BK20" s="415">
        <v>1</v>
      </c>
      <c r="BL20" s="416">
        <v>1</v>
      </c>
      <c r="BM20" s="307">
        <v>0</v>
      </c>
      <c r="BN20" s="349"/>
      <c r="BO20" s="390"/>
      <c r="BP20" s="415"/>
      <c r="BQ20" s="416"/>
      <c r="BR20" s="307">
        <v>0</v>
      </c>
      <c r="BS20" s="348"/>
      <c r="BT20" s="408"/>
      <c r="BU20" s="415">
        <v>2</v>
      </c>
      <c r="BV20" s="416">
        <v>1</v>
      </c>
      <c r="BW20" s="307">
        <v>1</v>
      </c>
      <c r="BX20" s="348"/>
      <c r="BY20" s="408">
        <v>2</v>
      </c>
      <c r="BZ20" s="415">
        <v>2</v>
      </c>
      <c r="CA20" s="416">
        <v>2</v>
      </c>
      <c r="CB20" s="307">
        <v>0</v>
      </c>
      <c r="CC20" s="348"/>
      <c r="CD20" s="408">
        <v>1</v>
      </c>
      <c r="CE20" s="409"/>
      <c r="CF20" s="410"/>
      <c r="CG20" s="411"/>
      <c r="CH20" s="412"/>
      <c r="CI20" s="1338" t="s">
        <v>328</v>
      </c>
      <c r="CJ20" s="1443"/>
      <c r="CK20" s="1353">
        <f t="shared" si="14"/>
        <v>0</v>
      </c>
      <c r="CL20" s="1447">
        <v>8</v>
      </c>
      <c r="CM20" s="1354">
        <f t="shared" si="2"/>
        <v>-0.70588235294117641</v>
      </c>
      <c r="CN20" s="1449">
        <v>18</v>
      </c>
      <c r="CO20" s="1401">
        <f t="shared" si="3"/>
        <v>0.79411764705882359</v>
      </c>
      <c r="CP20" s="1447">
        <v>32</v>
      </c>
      <c r="CQ20" s="1405">
        <f t="shared" si="4"/>
        <v>1.411764705882353</v>
      </c>
      <c r="CR20" s="1443">
        <v>1</v>
      </c>
      <c r="CS20" s="1406">
        <f t="shared" si="5"/>
        <v>4.4117647058823532E-2</v>
      </c>
      <c r="CT20" s="1447"/>
      <c r="CU20" s="1404">
        <f t="shared" si="6"/>
        <v>0</v>
      </c>
      <c r="CV20" s="1449"/>
      <c r="CW20" s="1399">
        <f t="shared" si="7"/>
        <v>0</v>
      </c>
      <c r="CX20" s="1447"/>
      <c r="CY20" s="1405">
        <f t="shared" si="8"/>
        <v>0</v>
      </c>
      <c r="CZ20" s="1459"/>
      <c r="DA20" s="1413" t="s">
        <v>783</v>
      </c>
      <c r="DB20" s="1720" t="s">
        <v>777</v>
      </c>
      <c r="DC20" s="1721"/>
      <c r="DD20" s="1413" t="s">
        <v>784</v>
      </c>
      <c r="DE20" s="1718" t="s">
        <v>782</v>
      </c>
      <c r="DF20" s="1720"/>
      <c r="DG20" s="1413" t="s">
        <v>243</v>
      </c>
      <c r="DH20" s="1718" t="s">
        <v>779</v>
      </c>
      <c r="DI20" s="1720"/>
      <c r="DJ20" s="1413" t="s">
        <v>185</v>
      </c>
      <c r="DK20" s="1718" t="s">
        <v>780</v>
      </c>
      <c r="DL20" s="1720"/>
      <c r="DM20" s="1413" t="s">
        <v>182</v>
      </c>
      <c r="DN20" s="1718" t="s">
        <v>781</v>
      </c>
      <c r="DO20" s="1719"/>
      <c r="DP20" s="1413"/>
      <c r="DQ20" s="1718"/>
      <c r="DR20" s="1719"/>
      <c r="DS20" s="1413"/>
      <c r="DT20" s="1718"/>
      <c r="DU20" s="1719"/>
      <c r="DV20" s="1413"/>
      <c r="DW20" s="1718"/>
      <c r="DX20" s="1719"/>
      <c r="DY20" s="1413"/>
      <c r="DZ20" s="1718"/>
      <c r="EA20" s="1719"/>
      <c r="EB20" s="1413"/>
      <c r="EC20" s="1718"/>
      <c r="ED20" s="1719"/>
    </row>
    <row r="21" spans="1:134" ht="16.5" thickBot="1" x14ac:dyDescent="0.3">
      <c r="A21" s="59">
        <v>13</v>
      </c>
      <c r="B21" s="824" t="s">
        <v>226</v>
      </c>
      <c r="C21" s="824" t="s">
        <v>474</v>
      </c>
      <c r="D21" s="30" t="s">
        <v>439</v>
      </c>
      <c r="E21" s="905"/>
      <c r="F21" s="825" t="s">
        <v>316</v>
      </c>
      <c r="G21" s="921" t="s">
        <v>316</v>
      </c>
      <c r="H21" s="921"/>
      <c r="I21" s="871"/>
      <c r="J21" s="870"/>
      <c r="K21" s="870"/>
      <c r="L21" s="870"/>
      <c r="M21" s="882" t="s">
        <v>117</v>
      </c>
      <c r="N21" s="884" t="s">
        <v>191</v>
      </c>
      <c r="O21" s="884" t="s">
        <v>437</v>
      </c>
      <c r="P21" s="918" t="s">
        <v>438</v>
      </c>
      <c r="Q21" s="906"/>
      <c r="R21" s="856"/>
      <c r="S21" s="856"/>
      <c r="T21" s="588"/>
      <c r="U21" s="588"/>
      <c r="V21" s="949"/>
      <c r="W21" s="950"/>
      <c r="X21" s="827"/>
      <c r="Y21" s="827"/>
      <c r="Z21" s="1571"/>
      <c r="AA21" s="1571"/>
      <c r="AB21" s="1571" t="s">
        <v>526</v>
      </c>
      <c r="AC21" s="1571"/>
      <c r="AD21" s="1571" t="s">
        <v>527</v>
      </c>
      <c r="AE21" s="1571"/>
      <c r="AF21" s="1571"/>
      <c r="AG21" s="827"/>
      <c r="AH21" s="959">
        <v>16</v>
      </c>
      <c r="AI21" s="1275"/>
      <c r="AJ21" s="929" t="s">
        <v>329</v>
      </c>
      <c r="AK21" s="828" t="s">
        <v>292</v>
      </c>
      <c r="AL21" s="1056">
        <v>62</v>
      </c>
      <c r="AM21" s="1056">
        <v>63</v>
      </c>
      <c r="AN21" s="1057">
        <v>65</v>
      </c>
      <c r="AO21" s="1057">
        <v>26</v>
      </c>
      <c r="AP21" s="617">
        <f t="shared" si="9"/>
        <v>24</v>
      </c>
      <c r="AQ21" s="623">
        <f t="shared" si="10"/>
        <v>6</v>
      </c>
      <c r="AR21" s="329">
        <v>0</v>
      </c>
      <c r="AS21" s="307">
        <f t="shared" si="11"/>
        <v>1</v>
      </c>
      <c r="AT21" s="618">
        <f t="shared" si="12"/>
        <v>2</v>
      </c>
      <c r="AU21" s="619">
        <f t="shared" si="13"/>
        <v>4</v>
      </c>
      <c r="AV21" s="403">
        <v>3</v>
      </c>
      <c r="AW21" s="398"/>
      <c r="AX21" s="307">
        <v>0</v>
      </c>
      <c r="AY21" s="348">
        <v>0</v>
      </c>
      <c r="AZ21" s="390">
        <v>1</v>
      </c>
      <c r="BA21" s="415">
        <v>19</v>
      </c>
      <c r="BB21" s="416">
        <v>5</v>
      </c>
      <c r="BC21" s="307">
        <v>1</v>
      </c>
      <c r="BD21" s="348">
        <v>2</v>
      </c>
      <c r="BE21" s="390">
        <v>3</v>
      </c>
      <c r="BF21" s="415">
        <v>1</v>
      </c>
      <c r="BG21" s="416">
        <v>1</v>
      </c>
      <c r="BH21" s="307">
        <v>0</v>
      </c>
      <c r="BI21" s="348"/>
      <c r="BJ21" s="390"/>
      <c r="BK21" s="415">
        <v>1</v>
      </c>
      <c r="BL21" s="416"/>
      <c r="BM21" s="307">
        <v>0</v>
      </c>
      <c r="BN21" s="349"/>
      <c r="BO21" s="390"/>
      <c r="BP21" s="415"/>
      <c r="BQ21" s="416"/>
      <c r="BR21" s="307">
        <v>0</v>
      </c>
      <c r="BS21" s="348"/>
      <c r="BT21" s="408"/>
      <c r="BU21" s="415"/>
      <c r="BV21" s="416"/>
      <c r="BW21" s="307">
        <v>0</v>
      </c>
      <c r="BX21" s="348"/>
      <c r="BY21" s="408"/>
      <c r="BZ21" s="415"/>
      <c r="CA21" s="416"/>
      <c r="CB21" s="307">
        <v>0</v>
      </c>
      <c r="CC21" s="348"/>
      <c r="CD21" s="408"/>
      <c r="CE21" s="409"/>
      <c r="CF21" s="410"/>
      <c r="CG21" s="411"/>
      <c r="CH21" s="412"/>
      <c r="CI21" s="1338" t="s">
        <v>329</v>
      </c>
      <c r="CJ21" s="1443"/>
      <c r="CK21" s="1353">
        <f t="shared" si="14"/>
        <v>0</v>
      </c>
      <c r="CL21" s="1447">
        <v>3</v>
      </c>
      <c r="CM21" s="1354">
        <f t="shared" si="2"/>
        <v>-0.75</v>
      </c>
      <c r="CN21" s="1449">
        <v>29</v>
      </c>
      <c r="CO21" s="1401">
        <f t="shared" si="3"/>
        <v>1.45</v>
      </c>
      <c r="CP21" s="1447">
        <v>30</v>
      </c>
      <c r="CQ21" s="1405">
        <f t="shared" si="4"/>
        <v>1.5</v>
      </c>
      <c r="CR21" s="1443">
        <v>9</v>
      </c>
      <c r="CS21" s="1406">
        <f t="shared" si="5"/>
        <v>0.45</v>
      </c>
      <c r="CT21" s="1447"/>
      <c r="CU21" s="1404">
        <f t="shared" si="6"/>
        <v>0</v>
      </c>
      <c r="CV21" s="1449"/>
      <c r="CW21" s="1399">
        <f t="shared" si="7"/>
        <v>0</v>
      </c>
      <c r="CX21" s="1447"/>
      <c r="CY21" s="1405">
        <f t="shared" si="8"/>
        <v>0</v>
      </c>
      <c r="CZ21" s="1459"/>
      <c r="DA21" s="1413"/>
      <c r="DB21" s="1720"/>
      <c r="DC21" s="1721"/>
      <c r="DD21" s="1413"/>
      <c r="DE21" s="1718"/>
      <c r="DF21" s="1720"/>
      <c r="DG21" s="1413"/>
      <c r="DH21" s="1718"/>
      <c r="DI21" s="1720"/>
      <c r="DJ21" s="1413"/>
      <c r="DK21" s="1718"/>
      <c r="DL21" s="1720"/>
      <c r="DM21" s="1413"/>
      <c r="DN21" s="1718"/>
      <c r="DO21" s="1719"/>
      <c r="DP21" s="1413"/>
      <c r="DQ21" s="1718"/>
      <c r="DR21" s="1719"/>
      <c r="DS21" s="1413"/>
      <c r="DT21" s="1718"/>
      <c r="DU21" s="1719"/>
      <c r="DV21" s="1413"/>
      <c r="DW21" s="1718"/>
      <c r="DX21" s="1719"/>
      <c r="DY21" s="1413"/>
      <c r="DZ21" s="1718"/>
      <c r="EA21" s="1719"/>
      <c r="EB21" s="1413"/>
      <c r="EC21" s="1718"/>
      <c r="ED21" s="1719"/>
    </row>
    <row r="22" spans="1:134" x14ac:dyDescent="0.25">
      <c r="A22" s="59">
        <v>14</v>
      </c>
      <c r="B22" s="824" t="s">
        <v>201</v>
      </c>
      <c r="C22" s="824" t="s">
        <v>484</v>
      </c>
      <c r="D22" s="30" t="s">
        <v>439</v>
      </c>
      <c r="E22" s="905"/>
      <c r="F22" s="825" t="s">
        <v>316</v>
      </c>
      <c r="G22" s="842" t="s">
        <v>316</v>
      </c>
      <c r="H22" s="842"/>
      <c r="I22" s="872"/>
      <c r="J22" s="870"/>
      <c r="K22" s="962"/>
      <c r="L22" s="962"/>
      <c r="M22" s="882" t="s">
        <v>117</v>
      </c>
      <c r="N22" s="884" t="s">
        <v>429</v>
      </c>
      <c r="O22" s="621" t="s">
        <v>430</v>
      </c>
      <c r="P22" s="918" t="s">
        <v>440</v>
      </c>
      <c r="Q22" s="906"/>
      <c r="R22" s="897"/>
      <c r="S22" s="856"/>
      <c r="T22" s="588"/>
      <c r="U22" s="588"/>
      <c r="V22" s="949"/>
      <c r="W22" s="950"/>
      <c r="X22" s="827"/>
      <c r="Y22" s="827"/>
      <c r="Z22" s="1571"/>
      <c r="AA22" s="1571"/>
      <c r="AB22" s="1572"/>
      <c r="AC22" s="1573"/>
      <c r="AD22" s="1574"/>
      <c r="AE22" s="1571"/>
      <c r="AF22" s="1571"/>
      <c r="AG22" s="827"/>
      <c r="AH22" s="959">
        <v>6</v>
      </c>
      <c r="AI22" s="1275"/>
      <c r="AJ22" s="929" t="s">
        <v>330</v>
      </c>
      <c r="AK22" s="828" t="s">
        <v>292</v>
      </c>
      <c r="AL22" s="1056">
        <v>67</v>
      </c>
      <c r="AM22" s="1056">
        <v>69</v>
      </c>
      <c r="AN22" s="1057">
        <v>75</v>
      </c>
      <c r="AO22" s="1057">
        <v>21</v>
      </c>
      <c r="AP22" s="617">
        <f t="shared" si="9"/>
        <v>45</v>
      </c>
      <c r="AQ22" s="623">
        <f t="shared" si="10"/>
        <v>7</v>
      </c>
      <c r="AR22" s="329">
        <v>0</v>
      </c>
      <c r="AS22" s="307">
        <f t="shared" si="11"/>
        <v>2</v>
      </c>
      <c r="AT22" s="618">
        <f t="shared" si="12"/>
        <v>8</v>
      </c>
      <c r="AU22" s="619">
        <f t="shared" si="13"/>
        <v>3</v>
      </c>
      <c r="AV22" s="403">
        <v>4</v>
      </c>
      <c r="AW22" s="398"/>
      <c r="AX22" s="307">
        <v>0</v>
      </c>
      <c r="AY22" s="348"/>
      <c r="AZ22" s="390"/>
      <c r="BA22" s="415">
        <v>32</v>
      </c>
      <c r="BB22" s="416">
        <v>6</v>
      </c>
      <c r="BC22" s="307">
        <v>2</v>
      </c>
      <c r="BD22" s="348">
        <v>6</v>
      </c>
      <c r="BE22" s="390">
        <v>3</v>
      </c>
      <c r="BF22" s="415">
        <v>1</v>
      </c>
      <c r="BG22" s="416"/>
      <c r="BH22" s="307">
        <v>0</v>
      </c>
      <c r="BI22" s="348"/>
      <c r="BJ22" s="390"/>
      <c r="BK22" s="415">
        <v>4</v>
      </c>
      <c r="BL22" s="416"/>
      <c r="BM22" s="307">
        <v>0</v>
      </c>
      <c r="BN22" s="349">
        <v>2</v>
      </c>
      <c r="BO22" s="390"/>
      <c r="BP22" s="415"/>
      <c r="BQ22" s="416"/>
      <c r="BR22" s="307">
        <v>0</v>
      </c>
      <c r="BS22" s="348"/>
      <c r="BT22" s="408"/>
      <c r="BU22" s="415">
        <v>1</v>
      </c>
      <c r="BV22" s="416">
        <v>1</v>
      </c>
      <c r="BW22" s="307">
        <v>0</v>
      </c>
      <c r="BX22" s="348"/>
      <c r="BY22" s="408"/>
      <c r="BZ22" s="415">
        <v>3</v>
      </c>
      <c r="CA22" s="416"/>
      <c r="CB22" s="307">
        <v>0</v>
      </c>
      <c r="CC22" s="348"/>
      <c r="CD22" s="408"/>
      <c r="CE22" s="409"/>
      <c r="CF22" s="410"/>
      <c r="CG22" s="411">
        <v>6.9</v>
      </c>
      <c r="CH22" s="412">
        <v>7.1</v>
      </c>
      <c r="CI22" s="1338" t="s">
        <v>330</v>
      </c>
      <c r="CJ22" s="1443"/>
      <c r="CK22" s="1353">
        <f t="shared" si="14"/>
        <v>0</v>
      </c>
      <c r="CL22" s="1447">
        <v>5</v>
      </c>
      <c r="CM22" s="1354">
        <f t="shared" si="2"/>
        <v>-1.0714285714285714</v>
      </c>
      <c r="CN22" s="1449">
        <v>10</v>
      </c>
      <c r="CO22" s="1401">
        <f t="shared" si="3"/>
        <v>0.24793388429752064</v>
      </c>
      <c r="CP22" s="1447">
        <v>14</v>
      </c>
      <c r="CQ22" s="1405">
        <f t="shared" si="4"/>
        <v>0.34710743801652888</v>
      </c>
      <c r="CR22" s="1443">
        <v>2</v>
      </c>
      <c r="CS22" s="1406">
        <f t="shared" si="5"/>
        <v>4.9586776859504127E-2</v>
      </c>
      <c r="CT22" s="1447"/>
      <c r="CU22" s="1404">
        <f t="shared" si="6"/>
        <v>0</v>
      </c>
      <c r="CV22" s="1449"/>
      <c r="CW22" s="1399">
        <f t="shared" si="7"/>
        <v>0</v>
      </c>
      <c r="CX22" s="1447"/>
      <c r="CY22" s="1405">
        <f t="shared" si="8"/>
        <v>0</v>
      </c>
      <c r="CZ22" s="1459"/>
      <c r="DA22" s="1413"/>
      <c r="DB22" s="1720"/>
      <c r="DC22" s="1721"/>
      <c r="DD22" s="1413"/>
      <c r="DE22" s="1718"/>
      <c r="DF22" s="1720"/>
      <c r="DG22" s="1413"/>
      <c r="DH22" s="1718"/>
      <c r="DI22" s="1720"/>
      <c r="DJ22" s="1413"/>
      <c r="DK22" s="1718"/>
      <c r="DL22" s="1720"/>
      <c r="DM22" s="1413"/>
      <c r="DN22" s="1718"/>
      <c r="DO22" s="1719"/>
      <c r="DP22" s="1413"/>
      <c r="DQ22" s="1718"/>
      <c r="DR22" s="1719"/>
      <c r="DS22" s="1413"/>
      <c r="DT22" s="1718"/>
      <c r="DU22" s="1719"/>
      <c r="DV22" s="1413"/>
      <c r="DW22" s="1718"/>
      <c r="DX22" s="1719"/>
      <c r="DY22" s="1413"/>
      <c r="DZ22" s="1718"/>
      <c r="EA22" s="1719"/>
      <c r="EB22" s="1413"/>
      <c r="EC22" s="1718"/>
      <c r="ED22" s="1719"/>
    </row>
    <row r="23" spans="1:134" x14ac:dyDescent="0.25">
      <c r="A23" s="59">
        <v>15</v>
      </c>
      <c r="B23" s="824" t="s">
        <v>232</v>
      </c>
      <c r="C23" s="824" t="s">
        <v>484</v>
      </c>
      <c r="D23" s="30" t="s">
        <v>439</v>
      </c>
      <c r="E23" s="905"/>
      <c r="F23" s="825" t="s">
        <v>316</v>
      </c>
      <c r="G23" s="837" t="s">
        <v>316</v>
      </c>
      <c r="H23" s="841"/>
      <c r="I23" s="873"/>
      <c r="J23" s="874"/>
      <c r="K23" s="963"/>
      <c r="L23" s="963"/>
      <c r="M23" s="885" t="s">
        <v>76</v>
      </c>
      <c r="N23" s="884" t="s">
        <v>443</v>
      </c>
      <c r="O23" s="884" t="s">
        <v>437</v>
      </c>
      <c r="P23" s="918" t="s">
        <v>444</v>
      </c>
      <c r="Q23" s="906"/>
      <c r="R23" s="895"/>
      <c r="S23" s="951"/>
      <c r="T23" s="953"/>
      <c r="U23" s="953"/>
      <c r="V23" s="952"/>
      <c r="W23" s="950"/>
      <c r="X23" s="827"/>
      <c r="Y23" s="827"/>
      <c r="Z23" s="1571"/>
      <c r="AA23" s="1571"/>
      <c r="AB23" s="1575"/>
      <c r="AC23" s="1571"/>
      <c r="AD23" s="1576"/>
      <c r="AE23" s="1571"/>
      <c r="AF23" s="1571"/>
      <c r="AG23" s="827"/>
      <c r="AH23" s="959">
        <v>24</v>
      </c>
      <c r="AI23" s="1275"/>
      <c r="AJ23" s="929" t="s">
        <v>331</v>
      </c>
      <c r="AK23" s="828" t="s">
        <v>292</v>
      </c>
      <c r="AL23" s="1056">
        <v>56</v>
      </c>
      <c r="AM23" s="1056">
        <v>58</v>
      </c>
      <c r="AN23" s="1057">
        <v>65</v>
      </c>
      <c r="AO23" s="1057">
        <v>21</v>
      </c>
      <c r="AP23" s="617">
        <f t="shared" si="9"/>
        <v>4</v>
      </c>
      <c r="AQ23" s="623">
        <f t="shared" si="10"/>
        <v>4</v>
      </c>
      <c r="AR23" s="329">
        <v>0</v>
      </c>
      <c r="AS23" s="307">
        <f t="shared" si="11"/>
        <v>0</v>
      </c>
      <c r="AT23" s="618">
        <f t="shared" si="12"/>
        <v>0</v>
      </c>
      <c r="AU23" s="619">
        <f t="shared" si="13"/>
        <v>0</v>
      </c>
      <c r="AV23" s="403"/>
      <c r="AW23" s="398"/>
      <c r="AX23" s="307">
        <v>0</v>
      </c>
      <c r="AY23" s="348"/>
      <c r="AZ23" s="390"/>
      <c r="BA23" s="415">
        <v>4</v>
      </c>
      <c r="BB23" s="416">
        <v>4</v>
      </c>
      <c r="BC23" s="307">
        <v>0</v>
      </c>
      <c r="BD23" s="348"/>
      <c r="BE23" s="390"/>
      <c r="BF23" s="415"/>
      <c r="BG23" s="416"/>
      <c r="BH23" s="307">
        <v>0</v>
      </c>
      <c r="BI23" s="348"/>
      <c r="BJ23" s="390"/>
      <c r="BK23" s="415"/>
      <c r="BL23" s="416"/>
      <c r="BM23" s="307">
        <v>0</v>
      </c>
      <c r="BN23" s="349"/>
      <c r="BO23" s="390"/>
      <c r="BP23" s="415"/>
      <c r="BQ23" s="416"/>
      <c r="BR23" s="307">
        <v>0</v>
      </c>
      <c r="BS23" s="348"/>
      <c r="BT23" s="408"/>
      <c r="BU23" s="415"/>
      <c r="BV23" s="416"/>
      <c r="BW23" s="307">
        <v>0</v>
      </c>
      <c r="BX23" s="348"/>
      <c r="BY23" s="408"/>
      <c r="BZ23" s="415"/>
      <c r="CA23" s="416"/>
      <c r="CB23" s="307">
        <v>0</v>
      </c>
      <c r="CC23" s="348"/>
      <c r="CD23" s="408"/>
      <c r="CE23" s="409"/>
      <c r="CF23" s="410"/>
      <c r="CG23" s="411"/>
      <c r="CH23" s="412"/>
      <c r="CI23" s="1338" t="s">
        <v>331</v>
      </c>
      <c r="CJ23" s="1443"/>
      <c r="CK23" s="1353">
        <f t="shared" si="14"/>
        <v>0</v>
      </c>
      <c r="CL23" s="1447"/>
      <c r="CM23" s="1354">
        <f t="shared" si="2"/>
        <v>0</v>
      </c>
      <c r="CN23" s="1449">
        <v>0</v>
      </c>
      <c r="CO23" s="1401">
        <f t="shared" si="3"/>
        <v>0</v>
      </c>
      <c r="CP23" s="1447">
        <v>1</v>
      </c>
      <c r="CQ23" s="1405">
        <f t="shared" si="4"/>
        <v>0.74999999999999989</v>
      </c>
      <c r="CR23" s="1443"/>
      <c r="CS23" s="1406">
        <f t="shared" si="5"/>
        <v>0</v>
      </c>
      <c r="CT23" s="1447"/>
      <c r="CU23" s="1404">
        <f t="shared" si="6"/>
        <v>0</v>
      </c>
      <c r="CV23" s="1449"/>
      <c r="CW23" s="1399">
        <f t="shared" si="7"/>
        <v>0</v>
      </c>
      <c r="CX23" s="1447"/>
      <c r="CY23" s="1405">
        <f t="shared" si="8"/>
        <v>0</v>
      </c>
      <c r="CZ23" s="1459"/>
      <c r="DA23" s="1413"/>
      <c r="DB23" s="1720"/>
      <c r="DC23" s="1721"/>
      <c r="DD23" s="1413"/>
      <c r="DE23" s="1718"/>
      <c r="DF23" s="1720"/>
      <c r="DG23" s="1413"/>
      <c r="DH23" s="1718"/>
      <c r="DI23" s="1720"/>
      <c r="DJ23" s="1413"/>
      <c r="DK23" s="1718"/>
      <c r="DL23" s="1720"/>
      <c r="DM23" s="1413"/>
      <c r="DN23" s="1718"/>
      <c r="DO23" s="1719"/>
      <c r="DP23" s="1413"/>
      <c r="DQ23" s="1718"/>
      <c r="DR23" s="1719"/>
      <c r="DS23" s="1413"/>
      <c r="DT23" s="1718"/>
      <c r="DU23" s="1719"/>
      <c r="DV23" s="1413"/>
      <c r="DW23" s="1718"/>
      <c r="DX23" s="1719"/>
      <c r="DY23" s="1413"/>
      <c r="DZ23" s="1718"/>
      <c r="EA23" s="1719"/>
      <c r="EB23" s="1413"/>
      <c r="EC23" s="1718"/>
      <c r="ED23" s="1719"/>
    </row>
    <row r="24" spans="1:134" ht="16.5" thickBot="1" x14ac:dyDescent="0.3">
      <c r="A24" s="59">
        <v>16</v>
      </c>
      <c r="B24" s="824" t="s">
        <v>220</v>
      </c>
      <c r="C24" s="824" t="s">
        <v>474</v>
      </c>
      <c r="D24" s="30" t="s">
        <v>490</v>
      </c>
      <c r="E24" s="905"/>
      <c r="F24" s="825" t="s">
        <v>316</v>
      </c>
      <c r="G24" s="840" t="s">
        <v>316</v>
      </c>
      <c r="H24" s="928"/>
      <c r="I24" s="875"/>
      <c r="J24" s="876"/>
      <c r="K24" s="964"/>
      <c r="L24" s="964"/>
      <c r="M24" s="886" t="s">
        <v>321</v>
      </c>
      <c r="N24" s="887" t="s">
        <v>429</v>
      </c>
      <c r="O24" s="887" t="s">
        <v>437</v>
      </c>
      <c r="P24" s="919" t="s">
        <v>439</v>
      </c>
      <c r="Q24" s="906" t="s">
        <v>442</v>
      </c>
      <c r="R24" s="895"/>
      <c r="S24" s="951"/>
      <c r="T24" s="953"/>
      <c r="U24" s="953"/>
      <c r="V24" s="952"/>
      <c r="W24" s="950"/>
      <c r="X24" s="827"/>
      <c r="Y24" s="827"/>
      <c r="Z24" s="1571"/>
      <c r="AA24" s="1571"/>
      <c r="AB24" s="1575"/>
      <c r="AC24" s="1571"/>
      <c r="AD24" s="1576"/>
      <c r="AE24" s="1571"/>
      <c r="AF24" s="1571"/>
      <c r="AG24" s="827"/>
      <c r="AH24" s="959">
        <v>7</v>
      </c>
      <c r="AI24" s="1275"/>
      <c r="AJ24" s="929" t="s">
        <v>459</v>
      </c>
      <c r="AK24" s="828" t="s">
        <v>333</v>
      </c>
      <c r="AL24" s="1056">
        <v>65</v>
      </c>
      <c r="AM24" s="1056">
        <v>68</v>
      </c>
      <c r="AN24" s="1057">
        <v>83</v>
      </c>
      <c r="AO24" s="1057">
        <v>19</v>
      </c>
      <c r="AP24" s="617">
        <f t="shared" si="9"/>
        <v>30</v>
      </c>
      <c r="AQ24" s="623">
        <f t="shared" si="10"/>
        <v>3</v>
      </c>
      <c r="AR24" s="329">
        <v>1</v>
      </c>
      <c r="AS24" s="307">
        <f t="shared" si="11"/>
        <v>6</v>
      </c>
      <c r="AT24" s="618">
        <f t="shared" si="12"/>
        <v>9</v>
      </c>
      <c r="AU24" s="619">
        <f t="shared" si="13"/>
        <v>8</v>
      </c>
      <c r="AV24" s="403"/>
      <c r="AW24" s="398"/>
      <c r="AX24" s="307">
        <v>0</v>
      </c>
      <c r="AY24" s="348"/>
      <c r="AZ24" s="390"/>
      <c r="BA24" s="415">
        <v>24</v>
      </c>
      <c r="BB24" s="416">
        <v>2</v>
      </c>
      <c r="BC24" s="307">
        <v>5</v>
      </c>
      <c r="BD24" s="348">
        <v>8</v>
      </c>
      <c r="BE24" s="390">
        <v>7</v>
      </c>
      <c r="BF24" s="415">
        <v>3</v>
      </c>
      <c r="BG24" s="416"/>
      <c r="BH24" s="307">
        <v>0</v>
      </c>
      <c r="BI24" s="348"/>
      <c r="BJ24" s="390"/>
      <c r="BK24" s="415">
        <v>2</v>
      </c>
      <c r="BL24" s="416"/>
      <c r="BM24" s="307">
        <v>0</v>
      </c>
      <c r="BN24" s="349"/>
      <c r="BO24" s="390"/>
      <c r="BP24" s="415"/>
      <c r="BQ24" s="416"/>
      <c r="BR24" s="307">
        <v>0</v>
      </c>
      <c r="BS24" s="348"/>
      <c r="BT24" s="408"/>
      <c r="BU24" s="415"/>
      <c r="BV24" s="416"/>
      <c r="BW24" s="307">
        <v>0</v>
      </c>
      <c r="BX24" s="348"/>
      <c r="BY24" s="408"/>
      <c r="BZ24" s="415">
        <v>1</v>
      </c>
      <c r="CA24" s="416">
        <v>1</v>
      </c>
      <c r="CB24" s="307">
        <v>1</v>
      </c>
      <c r="CC24" s="348">
        <v>1</v>
      </c>
      <c r="CD24" s="408">
        <v>1</v>
      </c>
      <c r="CE24" s="409"/>
      <c r="CF24" s="410"/>
      <c r="CG24" s="411"/>
      <c r="CH24" s="412"/>
      <c r="CI24" s="1338" t="s">
        <v>459</v>
      </c>
      <c r="CJ24" s="1443"/>
      <c r="CK24" s="1353">
        <f t="shared" si="14"/>
        <v>0</v>
      </c>
      <c r="CL24" s="1447">
        <v>6</v>
      </c>
      <c r="CM24" s="1354">
        <f t="shared" si="2"/>
        <v>-3</v>
      </c>
      <c r="CN24" s="1449">
        <v>12</v>
      </c>
      <c r="CO24" s="1401">
        <f t="shared" si="3"/>
        <v>0.42857142857142855</v>
      </c>
      <c r="CP24" s="1447">
        <v>26</v>
      </c>
      <c r="CQ24" s="1405">
        <f t="shared" si="4"/>
        <v>0.9285714285714286</v>
      </c>
      <c r="CR24" s="1443">
        <v>0</v>
      </c>
      <c r="CS24" s="1406">
        <f t="shared" si="5"/>
        <v>0</v>
      </c>
      <c r="CT24" s="1447"/>
      <c r="CU24" s="1404">
        <f t="shared" si="6"/>
        <v>0</v>
      </c>
      <c r="CV24" s="1449"/>
      <c r="CW24" s="1399">
        <f t="shared" si="7"/>
        <v>0</v>
      </c>
      <c r="CX24" s="1447"/>
      <c r="CY24" s="1405">
        <f t="shared" si="8"/>
        <v>0</v>
      </c>
      <c r="CZ24" s="1459"/>
      <c r="DA24" s="1413"/>
      <c r="DB24" s="1720"/>
      <c r="DC24" s="1721"/>
      <c r="DD24" s="1413"/>
      <c r="DE24" s="1718"/>
      <c r="DF24" s="1720"/>
      <c r="DG24" s="1413"/>
      <c r="DH24" s="1718"/>
      <c r="DI24" s="1720"/>
      <c r="DJ24" s="1413"/>
      <c r="DK24" s="1718"/>
      <c r="DL24" s="1720"/>
      <c r="DM24" s="1413"/>
      <c r="DN24" s="1718"/>
      <c r="DO24" s="1719"/>
      <c r="DP24" s="1413"/>
      <c r="DQ24" s="1718"/>
      <c r="DR24" s="1719"/>
      <c r="DS24" s="1413"/>
      <c r="DT24" s="1718"/>
      <c r="DU24" s="1719"/>
      <c r="DV24" s="1413"/>
      <c r="DW24" s="1718"/>
      <c r="DX24" s="1719"/>
      <c r="DY24" s="1413"/>
      <c r="DZ24" s="1718"/>
      <c r="EA24" s="1719"/>
      <c r="EB24" s="1413"/>
      <c r="EC24" s="1718"/>
      <c r="ED24" s="1719"/>
    </row>
    <row r="25" spans="1:134" ht="15.75" customHeight="1" x14ac:dyDescent="0.25">
      <c r="A25" s="59">
        <v>17</v>
      </c>
      <c r="B25" s="824" t="s">
        <v>206</v>
      </c>
      <c r="C25" s="824" t="s">
        <v>472</v>
      </c>
      <c r="D25" s="30" t="s">
        <v>479</v>
      </c>
      <c r="E25" s="905"/>
      <c r="F25" s="825" t="s">
        <v>316</v>
      </c>
      <c r="G25" s="840" t="s">
        <v>316</v>
      </c>
      <c r="H25" s="928"/>
      <c r="I25" s="1821"/>
      <c r="J25" s="1822"/>
      <c r="K25" s="1822"/>
      <c r="L25" s="1053"/>
      <c r="M25" s="846"/>
      <c r="N25" s="846"/>
      <c r="O25" s="846"/>
      <c r="P25" s="846"/>
      <c r="Q25" s="922"/>
      <c r="R25" s="897"/>
      <c r="S25" s="856"/>
      <c r="T25" s="532"/>
      <c r="U25" s="532"/>
      <c r="V25" s="949"/>
      <c r="W25" s="950"/>
      <c r="X25" s="827"/>
      <c r="Y25" s="827"/>
      <c r="Z25" s="1571"/>
      <c r="AA25" s="1571"/>
      <c r="AB25" s="1575"/>
      <c r="AC25" s="1577" t="s">
        <v>523</v>
      </c>
      <c r="AD25" s="1571"/>
      <c r="AE25" s="1575"/>
      <c r="AF25" s="1571"/>
      <c r="AG25" s="827"/>
      <c r="AH25" s="959">
        <v>37</v>
      </c>
      <c r="AI25" s="1275"/>
      <c r="AJ25" s="929" t="s">
        <v>332</v>
      </c>
      <c r="AK25" s="828" t="s">
        <v>333</v>
      </c>
      <c r="AL25" s="1056">
        <v>53</v>
      </c>
      <c r="AM25" s="1056">
        <v>55</v>
      </c>
      <c r="AN25" s="1057">
        <v>67</v>
      </c>
      <c r="AO25" s="1057">
        <v>21</v>
      </c>
      <c r="AP25" s="617">
        <f t="shared" si="9"/>
        <v>4</v>
      </c>
      <c r="AQ25" s="623">
        <f t="shared" si="10"/>
        <v>3</v>
      </c>
      <c r="AR25" s="329">
        <v>0</v>
      </c>
      <c r="AS25" s="307">
        <f t="shared" si="11"/>
        <v>0</v>
      </c>
      <c r="AT25" s="618">
        <f t="shared" si="12"/>
        <v>0</v>
      </c>
      <c r="AU25" s="619">
        <f t="shared" si="13"/>
        <v>0</v>
      </c>
      <c r="AV25" s="403">
        <v>1</v>
      </c>
      <c r="AW25" s="398">
        <v>1</v>
      </c>
      <c r="AX25" s="307">
        <v>0</v>
      </c>
      <c r="AY25" s="348"/>
      <c r="AZ25" s="390"/>
      <c r="BA25" s="415">
        <v>2</v>
      </c>
      <c r="BB25" s="416">
        <v>1</v>
      </c>
      <c r="BC25" s="307">
        <v>0</v>
      </c>
      <c r="BD25" s="348"/>
      <c r="BE25" s="390"/>
      <c r="BF25" s="415"/>
      <c r="BG25" s="416"/>
      <c r="BH25" s="307">
        <v>0</v>
      </c>
      <c r="BI25" s="348"/>
      <c r="BJ25" s="390"/>
      <c r="BK25" s="415">
        <v>1</v>
      </c>
      <c r="BL25" s="416">
        <v>1</v>
      </c>
      <c r="BM25" s="307">
        <v>0</v>
      </c>
      <c r="BN25" s="349"/>
      <c r="BO25" s="390"/>
      <c r="BP25" s="415"/>
      <c r="BQ25" s="416"/>
      <c r="BR25" s="307">
        <v>0</v>
      </c>
      <c r="BS25" s="348"/>
      <c r="BT25" s="408"/>
      <c r="BU25" s="415"/>
      <c r="BV25" s="416"/>
      <c r="BW25" s="307">
        <v>0</v>
      </c>
      <c r="BX25" s="348"/>
      <c r="BY25" s="408"/>
      <c r="BZ25" s="415"/>
      <c r="CA25" s="416"/>
      <c r="CB25" s="307">
        <v>0</v>
      </c>
      <c r="CC25" s="348"/>
      <c r="CD25" s="408"/>
      <c r="CE25" s="409"/>
      <c r="CF25" s="410"/>
      <c r="CG25" s="411"/>
      <c r="CH25" s="412"/>
      <c r="CI25" s="1338" t="s">
        <v>332</v>
      </c>
      <c r="CJ25" s="1443"/>
      <c r="CK25" s="1353">
        <f t="shared" si="14"/>
        <v>0</v>
      </c>
      <c r="CL25" s="1447"/>
      <c r="CM25" s="1354">
        <f t="shared" si="2"/>
        <v>0</v>
      </c>
      <c r="CN25" s="1449">
        <v>1</v>
      </c>
      <c r="CO25" s="1401">
        <f t="shared" si="3"/>
        <v>0.5</v>
      </c>
      <c r="CP25" s="1447">
        <v>2</v>
      </c>
      <c r="CQ25" s="1405">
        <f t="shared" si="4"/>
        <v>1</v>
      </c>
      <c r="CR25" s="1443">
        <v>0</v>
      </c>
      <c r="CS25" s="1406">
        <f t="shared" si="5"/>
        <v>0</v>
      </c>
      <c r="CT25" s="1447"/>
      <c r="CU25" s="1404">
        <f t="shared" si="6"/>
        <v>0</v>
      </c>
      <c r="CV25" s="1449"/>
      <c r="CW25" s="1399">
        <f t="shared" si="7"/>
        <v>0</v>
      </c>
      <c r="CX25" s="1447"/>
      <c r="CY25" s="1405">
        <f t="shared" si="8"/>
        <v>0</v>
      </c>
      <c r="CZ25" s="1459"/>
      <c r="DA25" s="1413"/>
      <c r="DB25" s="1720"/>
      <c r="DC25" s="1721"/>
      <c r="DD25" s="1413"/>
      <c r="DE25" s="1718"/>
      <c r="DF25" s="1720"/>
      <c r="DG25" s="1413"/>
      <c r="DH25" s="1718"/>
      <c r="DI25" s="1720"/>
      <c r="DJ25" s="1413"/>
      <c r="DK25" s="1718"/>
      <c r="DL25" s="1720"/>
      <c r="DM25" s="1413"/>
      <c r="DN25" s="1718"/>
      <c r="DO25" s="1719"/>
      <c r="DP25" s="1413"/>
      <c r="DQ25" s="1718"/>
      <c r="DR25" s="1719"/>
      <c r="DS25" s="1413"/>
      <c r="DT25" s="1718"/>
      <c r="DU25" s="1719"/>
      <c r="DV25" s="1413"/>
      <c r="DW25" s="1718"/>
      <c r="DX25" s="1719"/>
      <c r="DY25" s="1413"/>
      <c r="DZ25" s="1718"/>
      <c r="EA25" s="1719"/>
      <c r="EB25" s="1413"/>
      <c r="EC25" s="1718"/>
      <c r="ED25" s="1719"/>
    </row>
    <row r="26" spans="1:134" thickBot="1" x14ac:dyDescent="0.3">
      <c r="A26" s="59">
        <v>18</v>
      </c>
      <c r="B26" s="824" t="s">
        <v>199</v>
      </c>
      <c r="C26" s="824" t="s">
        <v>461</v>
      </c>
      <c r="D26" s="30" t="s">
        <v>444</v>
      </c>
      <c r="E26" s="905"/>
      <c r="F26" s="825" t="s">
        <v>316</v>
      </c>
      <c r="G26" s="921" t="s">
        <v>316</v>
      </c>
      <c r="H26" s="921"/>
      <c r="I26" s="921"/>
      <c r="J26" s="921"/>
      <c r="K26" s="839"/>
      <c r="L26" s="839"/>
      <c r="M26" s="437"/>
      <c r="N26" s="1823"/>
      <c r="O26" s="1823"/>
      <c r="P26" s="438"/>
      <c r="Q26" s="1009"/>
      <c r="R26" s="1009"/>
      <c r="S26" s="1009"/>
      <c r="T26" s="1009"/>
      <c r="U26" s="1009"/>
      <c r="V26" s="1009"/>
      <c r="W26" s="439"/>
      <c r="X26" s="822"/>
      <c r="Y26" s="822"/>
      <c r="Z26" s="610"/>
      <c r="AA26" s="610"/>
      <c r="AB26" s="610"/>
      <c r="AC26" s="790" t="s">
        <v>436</v>
      </c>
      <c r="AD26" s="610"/>
      <c r="AE26" s="610"/>
      <c r="AF26" s="610"/>
      <c r="AG26" s="827"/>
      <c r="AH26" s="959">
        <v>27</v>
      </c>
      <c r="AI26" s="1275"/>
      <c r="AJ26" s="929" t="s">
        <v>334</v>
      </c>
      <c r="AK26" s="828" t="s">
        <v>288</v>
      </c>
      <c r="AL26" s="1056">
        <v>60</v>
      </c>
      <c r="AM26" s="1056">
        <v>61</v>
      </c>
      <c r="AN26" s="1057">
        <v>61</v>
      </c>
      <c r="AO26" s="1057">
        <v>26</v>
      </c>
      <c r="AP26" s="617">
        <f t="shared" si="9"/>
        <v>25</v>
      </c>
      <c r="AQ26" s="623">
        <f t="shared" si="10"/>
        <v>13</v>
      </c>
      <c r="AR26" s="329">
        <v>0</v>
      </c>
      <c r="AS26" s="307">
        <f t="shared" si="11"/>
        <v>0</v>
      </c>
      <c r="AT26" s="618">
        <f t="shared" si="12"/>
        <v>1</v>
      </c>
      <c r="AU26" s="619">
        <f t="shared" si="13"/>
        <v>3</v>
      </c>
      <c r="AV26" s="403">
        <v>4</v>
      </c>
      <c r="AW26" s="398">
        <v>1</v>
      </c>
      <c r="AX26" s="307">
        <v>0</v>
      </c>
      <c r="AY26" s="348"/>
      <c r="AZ26" s="390"/>
      <c r="BA26" s="415">
        <v>13</v>
      </c>
      <c r="BB26" s="416">
        <v>7</v>
      </c>
      <c r="BC26" s="307">
        <v>0</v>
      </c>
      <c r="BD26" s="348">
        <v>1</v>
      </c>
      <c r="BE26" s="390">
        <v>2</v>
      </c>
      <c r="BF26" s="415">
        <v>3</v>
      </c>
      <c r="BG26" s="416">
        <v>3</v>
      </c>
      <c r="BH26" s="307">
        <v>0</v>
      </c>
      <c r="BI26" s="348"/>
      <c r="BJ26" s="390">
        <v>1</v>
      </c>
      <c r="BK26" s="415">
        <v>3</v>
      </c>
      <c r="BL26" s="416">
        <v>2</v>
      </c>
      <c r="BM26" s="307">
        <v>0</v>
      </c>
      <c r="BN26" s="349"/>
      <c r="BO26" s="390"/>
      <c r="BP26" s="415"/>
      <c r="BQ26" s="416"/>
      <c r="BR26" s="307">
        <v>0</v>
      </c>
      <c r="BS26" s="348"/>
      <c r="BT26" s="408"/>
      <c r="BU26" s="415">
        <v>2</v>
      </c>
      <c r="BV26" s="416">
        <v>0</v>
      </c>
      <c r="BW26" s="307">
        <v>0</v>
      </c>
      <c r="BX26" s="348"/>
      <c r="BY26" s="408"/>
      <c r="BZ26" s="415"/>
      <c r="CA26" s="416"/>
      <c r="CB26" s="307">
        <v>0</v>
      </c>
      <c r="CC26" s="348"/>
      <c r="CD26" s="408"/>
      <c r="CE26" s="409"/>
      <c r="CF26" s="410"/>
      <c r="CG26" s="411"/>
      <c r="CH26" s="412"/>
      <c r="CI26" s="1338" t="s">
        <v>334</v>
      </c>
      <c r="CJ26" s="1443"/>
      <c r="CK26" s="1353">
        <f t="shared" si="14"/>
        <v>0</v>
      </c>
      <c r="CL26" s="1447">
        <v>5</v>
      </c>
      <c r="CM26" s="1354">
        <f t="shared" si="2"/>
        <v>-0.57692307692307698</v>
      </c>
      <c r="CN26" s="1449">
        <v>17</v>
      </c>
      <c r="CO26" s="1401">
        <f t="shared" si="3"/>
        <v>1.0408163265306121</v>
      </c>
      <c r="CP26" s="1447">
        <v>20</v>
      </c>
      <c r="CQ26" s="1405">
        <f t="shared" si="4"/>
        <v>1.2244897959183672</v>
      </c>
      <c r="CR26" s="1443">
        <v>4</v>
      </c>
      <c r="CS26" s="1406">
        <f t="shared" si="5"/>
        <v>0.24489795918367344</v>
      </c>
      <c r="CT26" s="1447"/>
      <c r="CU26" s="1404">
        <f t="shared" si="6"/>
        <v>0</v>
      </c>
      <c r="CV26" s="1449"/>
      <c r="CW26" s="1399">
        <f t="shared" si="7"/>
        <v>0</v>
      </c>
      <c r="CX26" s="1447"/>
      <c r="CY26" s="1405">
        <f t="shared" si="8"/>
        <v>0</v>
      </c>
      <c r="CZ26" s="1459"/>
      <c r="DA26" s="1413"/>
      <c r="DB26" s="1720"/>
      <c r="DC26" s="1721"/>
      <c r="DD26" s="1413"/>
      <c r="DE26" s="1718"/>
      <c r="DF26" s="1720"/>
      <c r="DG26" s="1413"/>
      <c r="DH26" s="1718"/>
      <c r="DI26" s="1720"/>
      <c r="DJ26" s="1413"/>
      <c r="DK26" s="1718"/>
      <c r="DL26" s="1720"/>
      <c r="DM26" s="1413"/>
      <c r="DN26" s="1718"/>
      <c r="DO26" s="1719"/>
      <c r="DP26" s="1413"/>
      <c r="DQ26" s="1718"/>
      <c r="DR26" s="1719"/>
      <c r="DS26" s="1413"/>
      <c r="DT26" s="1718"/>
      <c r="DU26" s="1719"/>
      <c r="DV26" s="1413"/>
      <c r="DW26" s="1718"/>
      <c r="DX26" s="1719"/>
      <c r="DY26" s="1413"/>
      <c r="DZ26" s="1718"/>
      <c r="EA26" s="1719"/>
      <c r="EB26" s="1413"/>
      <c r="EC26" s="1718"/>
      <c r="ED26" s="1719"/>
    </row>
    <row r="27" spans="1:134" ht="15.75" customHeight="1" thickBot="1" x14ac:dyDescent="0.3">
      <c r="A27" s="59">
        <v>19</v>
      </c>
      <c r="B27" s="824" t="s">
        <v>492</v>
      </c>
      <c r="C27" s="824" t="s">
        <v>461</v>
      </c>
      <c r="D27" s="30" t="s">
        <v>479</v>
      </c>
      <c r="E27" s="905"/>
      <c r="F27" s="825" t="s">
        <v>316</v>
      </c>
      <c r="G27" s="924" t="s">
        <v>316</v>
      </c>
      <c r="H27" s="924"/>
      <c r="I27" s="924"/>
      <c r="J27" s="924"/>
      <c r="K27" s="839"/>
      <c r="L27" s="839"/>
      <c r="M27" s="670" t="s">
        <v>58</v>
      </c>
      <c r="N27" s="1594" t="s">
        <v>335</v>
      </c>
      <c r="O27" s="1594"/>
      <c r="P27" s="1010" t="s">
        <v>336</v>
      </c>
      <c r="Q27" s="1556" t="s">
        <v>337</v>
      </c>
      <c r="R27" s="1010" t="s">
        <v>338</v>
      </c>
      <c r="S27" s="1010" t="s">
        <v>339</v>
      </c>
      <c r="T27" s="1010" t="s">
        <v>340</v>
      </c>
      <c r="U27" s="671" t="s">
        <v>341</v>
      </c>
      <c r="V27" s="671" t="s">
        <v>342</v>
      </c>
      <c r="W27" s="672" t="s">
        <v>343</v>
      </c>
      <c r="X27" s="822"/>
      <c r="Y27" s="822"/>
      <c r="Z27" s="931" t="s">
        <v>344</v>
      </c>
      <c r="AA27" s="931" t="s">
        <v>345</v>
      </c>
      <c r="AB27" s="851" t="s">
        <v>346</v>
      </c>
      <c r="AC27" s="891" t="s">
        <v>347</v>
      </c>
      <c r="AD27" s="933" t="s">
        <v>348</v>
      </c>
      <c r="AE27" s="933" t="s">
        <v>345</v>
      </c>
      <c r="AF27" s="850" t="s">
        <v>4</v>
      </c>
      <c r="AG27" s="827"/>
      <c r="AH27" s="959">
        <v>14</v>
      </c>
      <c r="AI27" s="1275"/>
      <c r="AJ27" s="929" t="s">
        <v>349</v>
      </c>
      <c r="AK27" s="828" t="s">
        <v>874</v>
      </c>
      <c r="AL27" s="1056">
        <v>63</v>
      </c>
      <c r="AM27" s="1056">
        <v>65</v>
      </c>
      <c r="AN27" s="1057">
        <v>66</v>
      </c>
      <c r="AO27" s="1057">
        <v>25</v>
      </c>
      <c r="AP27" s="617">
        <f t="shared" si="9"/>
        <v>45</v>
      </c>
      <c r="AQ27" s="623">
        <f t="shared" si="10"/>
        <v>22</v>
      </c>
      <c r="AR27" s="329">
        <v>0</v>
      </c>
      <c r="AS27" s="307">
        <f t="shared" si="11"/>
        <v>2</v>
      </c>
      <c r="AT27" s="618">
        <f t="shared" si="12"/>
        <v>8</v>
      </c>
      <c r="AU27" s="619">
        <f t="shared" si="13"/>
        <v>8</v>
      </c>
      <c r="AV27" s="403">
        <v>4</v>
      </c>
      <c r="AW27" s="398">
        <v>4</v>
      </c>
      <c r="AX27" s="307">
        <v>0</v>
      </c>
      <c r="AY27" s="348">
        <v>1</v>
      </c>
      <c r="AZ27" s="390">
        <v>0</v>
      </c>
      <c r="BA27" s="415">
        <v>33</v>
      </c>
      <c r="BB27" s="416">
        <v>15</v>
      </c>
      <c r="BC27" s="307">
        <v>1</v>
      </c>
      <c r="BD27" s="348">
        <v>5</v>
      </c>
      <c r="BE27" s="390">
        <v>7</v>
      </c>
      <c r="BF27" s="415">
        <v>1</v>
      </c>
      <c r="BG27" s="416">
        <v>1</v>
      </c>
      <c r="BH27" s="307">
        <v>0</v>
      </c>
      <c r="BI27" s="348">
        <v>1</v>
      </c>
      <c r="BJ27" s="390"/>
      <c r="BK27" s="415">
        <v>2</v>
      </c>
      <c r="BL27" s="416"/>
      <c r="BM27" s="307">
        <v>1</v>
      </c>
      <c r="BN27" s="349"/>
      <c r="BO27" s="390">
        <v>1</v>
      </c>
      <c r="BP27" s="415"/>
      <c r="BQ27" s="416"/>
      <c r="BR27" s="307">
        <v>0</v>
      </c>
      <c r="BS27" s="348"/>
      <c r="BT27" s="408"/>
      <c r="BU27" s="415">
        <v>2</v>
      </c>
      <c r="BV27" s="416">
        <v>1</v>
      </c>
      <c r="BW27" s="307">
        <v>0</v>
      </c>
      <c r="BX27" s="348">
        <v>1</v>
      </c>
      <c r="BY27" s="408"/>
      <c r="BZ27" s="415">
        <v>3</v>
      </c>
      <c r="CA27" s="416">
        <v>1</v>
      </c>
      <c r="CB27" s="307">
        <v>0</v>
      </c>
      <c r="CC27" s="348"/>
      <c r="CD27" s="408"/>
      <c r="CE27" s="409"/>
      <c r="CF27" s="410"/>
      <c r="CG27" s="411"/>
      <c r="CH27" s="412"/>
      <c r="CI27" s="1338" t="s">
        <v>349</v>
      </c>
      <c r="CJ27" s="1443">
        <v>2</v>
      </c>
      <c r="CK27" s="1353">
        <f t="shared" si="14"/>
        <v>6.5934065934065936E-2</v>
      </c>
      <c r="CL27" s="1447">
        <v>3</v>
      </c>
      <c r="CM27" s="1354">
        <f t="shared" si="2"/>
        <v>-0.20454545454545456</v>
      </c>
      <c r="CN27" s="1449">
        <v>10</v>
      </c>
      <c r="CO27" s="1401">
        <f t="shared" si="3"/>
        <v>0.32967032967032966</v>
      </c>
      <c r="CP27" s="1447">
        <v>23</v>
      </c>
      <c r="CQ27" s="1405">
        <f t="shared" si="4"/>
        <v>0.75824175824175821</v>
      </c>
      <c r="CR27" s="1443">
        <v>4</v>
      </c>
      <c r="CS27" s="1406">
        <f t="shared" si="5"/>
        <v>0.13186813186813187</v>
      </c>
      <c r="CT27" s="1447"/>
      <c r="CU27" s="1404">
        <f t="shared" si="6"/>
        <v>0</v>
      </c>
      <c r="CV27" s="1449"/>
      <c r="CW27" s="1399">
        <f t="shared" si="7"/>
        <v>0</v>
      </c>
      <c r="CX27" s="1447"/>
      <c r="CY27" s="1405">
        <f t="shared" si="8"/>
        <v>0</v>
      </c>
      <c r="CZ27" s="1459"/>
      <c r="DA27" s="1413"/>
      <c r="DB27" s="1720"/>
      <c r="DC27" s="1721"/>
      <c r="DD27" s="1413"/>
      <c r="DE27" s="1718"/>
      <c r="DF27" s="1720"/>
      <c r="DG27" s="1413"/>
      <c r="DH27" s="1718"/>
      <c r="DI27" s="1720"/>
      <c r="DJ27" s="1413"/>
      <c r="DK27" s="1718"/>
      <c r="DL27" s="1720"/>
      <c r="DM27" s="1413"/>
      <c r="DN27" s="1718"/>
      <c r="DO27" s="1719"/>
      <c r="DP27" s="1413"/>
      <c r="DQ27" s="1718"/>
      <c r="DR27" s="1719"/>
      <c r="DS27" s="1413"/>
      <c r="DT27" s="1718"/>
      <c r="DU27" s="1719"/>
      <c r="DV27" s="1413"/>
      <c r="DW27" s="1718"/>
      <c r="DX27" s="1719"/>
      <c r="DY27" s="1413"/>
      <c r="DZ27" s="1718"/>
      <c r="EA27" s="1719"/>
      <c r="EB27" s="1413"/>
      <c r="EC27" s="1718"/>
      <c r="ED27" s="1719"/>
    </row>
    <row r="28" spans="1:134" ht="15.95" customHeight="1" x14ac:dyDescent="0.25">
      <c r="A28" s="59">
        <v>20</v>
      </c>
      <c r="B28" s="824" t="s">
        <v>216</v>
      </c>
      <c r="C28" s="920" t="s">
        <v>474</v>
      </c>
      <c r="D28" s="30" t="s">
        <v>431</v>
      </c>
      <c r="E28" s="905"/>
      <c r="F28" s="825" t="s">
        <v>316</v>
      </c>
      <c r="G28" s="905" t="s">
        <v>316</v>
      </c>
      <c r="H28" s="923"/>
      <c r="I28" s="923"/>
      <c r="J28" s="923"/>
      <c r="K28" s="826"/>
      <c r="L28" s="826"/>
      <c r="M28" s="1534">
        <v>1</v>
      </c>
      <c r="N28" s="1578" t="s">
        <v>199</v>
      </c>
      <c r="O28" s="1579"/>
      <c r="P28" s="1540">
        <f t="shared" ref="P28:P51" si="15">Q28+R28+S28</f>
        <v>46</v>
      </c>
      <c r="Q28" s="1288">
        <v>29</v>
      </c>
      <c r="R28" s="1523">
        <v>12</v>
      </c>
      <c r="S28" s="1523">
        <v>5</v>
      </c>
      <c r="T28" s="1523">
        <v>74</v>
      </c>
      <c r="U28" s="1523">
        <v>40</v>
      </c>
      <c r="V28" s="1547">
        <f t="shared" ref="V28:V51" si="16">T28-U28</f>
        <v>34</v>
      </c>
      <c r="W28" s="1553">
        <f t="shared" ref="W28:W51" si="17">Q28*3+R28</f>
        <v>99</v>
      </c>
      <c r="X28" s="822"/>
      <c r="Y28" s="822"/>
      <c r="Z28" s="932" t="s">
        <v>433</v>
      </c>
      <c r="AA28" s="1256" t="s">
        <v>434</v>
      </c>
      <c r="AB28" s="892"/>
      <c r="AC28" s="1417" t="s">
        <v>435</v>
      </c>
      <c r="AD28" s="934" t="s">
        <v>432</v>
      </c>
      <c r="AE28" s="1261">
        <v>360000</v>
      </c>
      <c r="AF28" s="1014" t="s">
        <v>249</v>
      </c>
      <c r="AG28" s="827"/>
      <c r="AH28" s="959">
        <v>8</v>
      </c>
      <c r="AI28" s="1275"/>
      <c r="AJ28" s="929" t="s">
        <v>446</v>
      </c>
      <c r="AK28" s="828" t="s">
        <v>288</v>
      </c>
      <c r="AL28" s="1056">
        <v>62</v>
      </c>
      <c r="AM28" s="1056">
        <v>69</v>
      </c>
      <c r="AN28" s="1057">
        <v>86</v>
      </c>
      <c r="AO28" s="1057">
        <v>18</v>
      </c>
      <c r="AP28" s="617">
        <f t="shared" si="9"/>
        <v>40</v>
      </c>
      <c r="AQ28" s="623">
        <f t="shared" si="10"/>
        <v>2</v>
      </c>
      <c r="AR28" s="329">
        <v>0</v>
      </c>
      <c r="AS28" s="307">
        <f t="shared" si="11"/>
        <v>5</v>
      </c>
      <c r="AT28" s="618">
        <f t="shared" si="12"/>
        <v>12</v>
      </c>
      <c r="AU28" s="619">
        <f t="shared" si="13"/>
        <v>9</v>
      </c>
      <c r="AV28" s="403">
        <v>1</v>
      </c>
      <c r="AW28" s="398">
        <v>0</v>
      </c>
      <c r="AX28" s="307">
        <v>0</v>
      </c>
      <c r="AY28" s="348"/>
      <c r="AZ28" s="390"/>
      <c r="BA28" s="415">
        <v>32</v>
      </c>
      <c r="BB28" s="416">
        <v>2</v>
      </c>
      <c r="BC28" s="307">
        <v>4</v>
      </c>
      <c r="BD28" s="348">
        <v>9</v>
      </c>
      <c r="BE28" s="390">
        <v>6</v>
      </c>
      <c r="BF28" s="415"/>
      <c r="BG28" s="416"/>
      <c r="BH28" s="307">
        <v>0</v>
      </c>
      <c r="BI28" s="348"/>
      <c r="BJ28" s="390"/>
      <c r="BK28" s="415">
        <v>4</v>
      </c>
      <c r="BL28" s="416"/>
      <c r="BM28" s="307">
        <v>1</v>
      </c>
      <c r="BN28" s="349">
        <v>3</v>
      </c>
      <c r="BO28" s="390">
        <v>2</v>
      </c>
      <c r="BP28" s="415"/>
      <c r="BQ28" s="416"/>
      <c r="BR28" s="307">
        <v>0</v>
      </c>
      <c r="BS28" s="348"/>
      <c r="BT28" s="408"/>
      <c r="BU28" s="415"/>
      <c r="BV28" s="416"/>
      <c r="BW28" s="307">
        <v>0</v>
      </c>
      <c r="BX28" s="348"/>
      <c r="BY28" s="408"/>
      <c r="BZ28" s="415">
        <v>3</v>
      </c>
      <c r="CA28" s="416"/>
      <c r="CB28" s="307">
        <v>0</v>
      </c>
      <c r="CC28" s="348"/>
      <c r="CD28" s="408">
        <v>1</v>
      </c>
      <c r="CE28" s="409"/>
      <c r="CF28" s="410"/>
      <c r="CG28" s="411"/>
      <c r="CH28" s="412"/>
      <c r="CI28" s="1338" t="s">
        <v>446</v>
      </c>
      <c r="CJ28" s="1443"/>
      <c r="CK28" s="1353">
        <f t="shared" si="14"/>
        <v>0</v>
      </c>
      <c r="CL28" s="1447">
        <v>2</v>
      </c>
      <c r="CM28" s="1354">
        <f t="shared" si="2"/>
        <v>-1.5</v>
      </c>
      <c r="CN28" s="1449">
        <v>19</v>
      </c>
      <c r="CO28" s="1401">
        <f t="shared" si="3"/>
        <v>0.49137931034482762</v>
      </c>
      <c r="CP28" s="1447">
        <v>21</v>
      </c>
      <c r="CQ28" s="1405">
        <f t="shared" si="4"/>
        <v>0.5431034482758621</v>
      </c>
      <c r="CR28" s="1443">
        <v>2</v>
      </c>
      <c r="CS28" s="1406">
        <f t="shared" si="5"/>
        <v>5.1724137931034489E-2</v>
      </c>
      <c r="CT28" s="1447"/>
      <c r="CU28" s="1404">
        <f t="shared" si="6"/>
        <v>0</v>
      </c>
      <c r="CV28" s="1449"/>
      <c r="CW28" s="1399">
        <f t="shared" si="7"/>
        <v>0</v>
      </c>
      <c r="CX28" s="1447"/>
      <c r="CY28" s="1405">
        <f t="shared" si="8"/>
        <v>0</v>
      </c>
      <c r="CZ28" s="1459"/>
      <c r="DA28" s="1413"/>
      <c r="DB28" s="1720"/>
      <c r="DC28" s="1721"/>
      <c r="DD28" s="1413"/>
      <c r="DE28" s="1718"/>
      <c r="DF28" s="1720"/>
      <c r="DG28" s="1413"/>
      <c r="DH28" s="1718"/>
      <c r="DI28" s="1720"/>
      <c r="DJ28" s="1413"/>
      <c r="DK28" s="1718"/>
      <c r="DL28" s="1720"/>
      <c r="DM28" s="1413"/>
      <c r="DN28" s="1718"/>
      <c r="DO28" s="1719"/>
      <c r="DP28" s="1413"/>
      <c r="DQ28" s="1718"/>
      <c r="DR28" s="1719"/>
      <c r="DS28" s="1413"/>
      <c r="DT28" s="1718"/>
      <c r="DU28" s="1719"/>
      <c r="DV28" s="1413"/>
      <c r="DW28" s="1718"/>
      <c r="DX28" s="1719"/>
      <c r="DY28" s="1413"/>
      <c r="DZ28" s="1718"/>
      <c r="EA28" s="1719"/>
      <c r="EB28" s="1413"/>
      <c r="EC28" s="1718"/>
      <c r="ED28" s="1719"/>
    </row>
    <row r="29" spans="1:134" ht="15.95" customHeight="1" x14ac:dyDescent="0.25">
      <c r="A29" s="59">
        <v>21</v>
      </c>
      <c r="B29" s="824" t="s">
        <v>239</v>
      </c>
      <c r="C29" s="824" t="s">
        <v>472</v>
      </c>
      <c r="D29" s="30" t="s">
        <v>493</v>
      </c>
      <c r="E29" s="905"/>
      <c r="F29" s="825" t="s">
        <v>316</v>
      </c>
      <c r="G29" s="926" t="s">
        <v>316</v>
      </c>
      <c r="H29" s="926"/>
      <c r="I29" s="926"/>
      <c r="J29" s="926"/>
      <c r="K29" s="826"/>
      <c r="L29" s="826"/>
      <c r="M29" s="1535">
        <v>2</v>
      </c>
      <c r="N29" s="1580" t="s">
        <v>506</v>
      </c>
      <c r="O29" s="1581"/>
      <c r="P29" s="1541">
        <f t="shared" si="15"/>
        <v>46</v>
      </c>
      <c r="Q29" s="1289">
        <v>26</v>
      </c>
      <c r="R29" s="1517">
        <v>10</v>
      </c>
      <c r="S29" s="1517">
        <v>10</v>
      </c>
      <c r="T29" s="1517">
        <v>79</v>
      </c>
      <c r="U29" s="1517">
        <v>62</v>
      </c>
      <c r="V29" s="1548">
        <f t="shared" si="16"/>
        <v>17</v>
      </c>
      <c r="W29" s="1554">
        <f t="shared" si="17"/>
        <v>88</v>
      </c>
      <c r="X29" s="822"/>
      <c r="Y29" s="822"/>
      <c r="Z29" s="932" t="s">
        <v>330</v>
      </c>
      <c r="AA29" s="1256">
        <v>1300000</v>
      </c>
      <c r="AB29" s="892" t="s">
        <v>351</v>
      </c>
      <c r="AC29" s="1417" t="s">
        <v>352</v>
      </c>
      <c r="AD29" s="934" t="s">
        <v>309</v>
      </c>
      <c r="AE29" s="1261">
        <v>380000</v>
      </c>
      <c r="AF29" s="1064" t="s">
        <v>252</v>
      </c>
      <c r="AG29" s="827"/>
      <c r="AH29" s="959">
        <v>9</v>
      </c>
      <c r="AI29" s="1275"/>
      <c r="AJ29" s="929" t="s">
        <v>353</v>
      </c>
      <c r="AK29" s="828" t="s">
        <v>289</v>
      </c>
      <c r="AL29" s="1056">
        <v>65</v>
      </c>
      <c r="AM29" s="1056">
        <v>68</v>
      </c>
      <c r="AN29" s="1057">
        <v>83</v>
      </c>
      <c r="AO29" s="1058">
        <v>19</v>
      </c>
      <c r="AP29" s="617">
        <f t="shared" si="9"/>
        <v>37</v>
      </c>
      <c r="AQ29" s="623">
        <f t="shared" si="10"/>
        <v>10</v>
      </c>
      <c r="AR29" s="329">
        <v>0</v>
      </c>
      <c r="AS29" s="307">
        <f t="shared" si="11"/>
        <v>2</v>
      </c>
      <c r="AT29" s="618">
        <f t="shared" si="12"/>
        <v>8</v>
      </c>
      <c r="AU29" s="619">
        <f t="shared" si="13"/>
        <v>6</v>
      </c>
      <c r="AV29" s="403">
        <v>4</v>
      </c>
      <c r="AW29" s="398">
        <v>0</v>
      </c>
      <c r="AX29" s="307">
        <v>1</v>
      </c>
      <c r="AY29" s="348">
        <v>2</v>
      </c>
      <c r="AZ29" s="390">
        <v>0</v>
      </c>
      <c r="BA29" s="415">
        <v>28</v>
      </c>
      <c r="BB29" s="416">
        <v>10</v>
      </c>
      <c r="BC29" s="307">
        <v>1</v>
      </c>
      <c r="BD29" s="348">
        <v>4</v>
      </c>
      <c r="BE29" s="390">
        <v>3</v>
      </c>
      <c r="BF29" s="415">
        <v>2</v>
      </c>
      <c r="BG29" s="416"/>
      <c r="BH29" s="307">
        <v>0</v>
      </c>
      <c r="BI29" s="348">
        <v>1</v>
      </c>
      <c r="BJ29" s="390">
        <v>3</v>
      </c>
      <c r="BK29" s="415"/>
      <c r="BL29" s="416"/>
      <c r="BM29" s="307">
        <v>0</v>
      </c>
      <c r="BN29" s="349"/>
      <c r="BO29" s="390"/>
      <c r="BP29" s="415"/>
      <c r="BQ29" s="416"/>
      <c r="BR29" s="307">
        <v>0</v>
      </c>
      <c r="BS29" s="348"/>
      <c r="BT29" s="408"/>
      <c r="BU29" s="415">
        <v>2</v>
      </c>
      <c r="BV29" s="416">
        <v>0</v>
      </c>
      <c r="BW29" s="307">
        <v>0</v>
      </c>
      <c r="BX29" s="348">
        <v>1</v>
      </c>
      <c r="BY29" s="408"/>
      <c r="BZ29" s="415">
        <v>1</v>
      </c>
      <c r="CA29" s="416"/>
      <c r="CB29" s="307">
        <v>0</v>
      </c>
      <c r="CC29" s="348"/>
      <c r="CD29" s="408"/>
      <c r="CE29" s="409"/>
      <c r="CF29" s="410"/>
      <c r="CG29" s="411"/>
      <c r="CH29" s="412"/>
      <c r="CI29" s="1338" t="s">
        <v>353</v>
      </c>
      <c r="CJ29" s="1443">
        <v>2</v>
      </c>
      <c r="CK29" s="1353">
        <f t="shared" si="14"/>
        <v>6.5934065934065936E-2</v>
      </c>
      <c r="CL29" s="1447">
        <v>2</v>
      </c>
      <c r="CM29" s="1354">
        <f t="shared" si="2"/>
        <v>-0.3</v>
      </c>
      <c r="CN29" s="1449">
        <v>7</v>
      </c>
      <c r="CO29" s="1401">
        <f t="shared" si="3"/>
        <v>0.23076923076923078</v>
      </c>
      <c r="CP29" s="1447">
        <v>44</v>
      </c>
      <c r="CQ29" s="1405">
        <f t="shared" si="4"/>
        <v>1.4505494505494505</v>
      </c>
      <c r="CR29" s="1443">
        <v>0</v>
      </c>
      <c r="CS29" s="1406">
        <f t="shared" si="5"/>
        <v>0</v>
      </c>
      <c r="CT29" s="1447"/>
      <c r="CU29" s="1404">
        <f t="shared" si="6"/>
        <v>0</v>
      </c>
      <c r="CV29" s="1449"/>
      <c r="CW29" s="1399">
        <f t="shared" si="7"/>
        <v>0</v>
      </c>
      <c r="CX29" s="1447"/>
      <c r="CY29" s="1405">
        <f t="shared" si="8"/>
        <v>0</v>
      </c>
      <c r="CZ29" s="1459" t="s">
        <v>516</v>
      </c>
      <c r="DA29" s="1413" t="s">
        <v>823</v>
      </c>
      <c r="DB29" s="1720" t="s">
        <v>780</v>
      </c>
      <c r="DC29" s="1721"/>
      <c r="DD29" s="1413" t="s">
        <v>824</v>
      </c>
      <c r="DE29" s="1718" t="s">
        <v>826</v>
      </c>
      <c r="DF29" s="1720"/>
      <c r="DG29" s="1413"/>
      <c r="DH29" s="1718"/>
      <c r="DI29" s="1720"/>
      <c r="DJ29" s="1413"/>
      <c r="DK29" s="1718"/>
      <c r="DL29" s="1720"/>
      <c r="DM29" s="1413"/>
      <c r="DN29" s="1718"/>
      <c r="DO29" s="1719"/>
      <c r="DP29" s="1413"/>
      <c r="DQ29" s="1718"/>
      <c r="DR29" s="1719"/>
      <c r="DS29" s="1413"/>
      <c r="DT29" s="1718"/>
      <c r="DU29" s="1719"/>
      <c r="DV29" s="1413"/>
      <c r="DW29" s="1718"/>
      <c r="DX29" s="1719"/>
      <c r="DY29" s="1413"/>
      <c r="DZ29" s="1718"/>
      <c r="EA29" s="1719"/>
      <c r="EB29" s="1413"/>
      <c r="EC29" s="1718"/>
      <c r="ED29" s="1719"/>
    </row>
    <row r="30" spans="1:134" ht="15.95" customHeight="1" x14ac:dyDescent="0.25">
      <c r="A30" s="59">
        <v>22</v>
      </c>
      <c r="B30" s="824" t="s">
        <v>195</v>
      </c>
      <c r="C30" s="824" t="s">
        <v>474</v>
      </c>
      <c r="D30" s="30" t="s">
        <v>439</v>
      </c>
      <c r="E30" s="905"/>
      <c r="F30" s="825" t="s">
        <v>316</v>
      </c>
      <c r="G30" s="148" t="s">
        <v>316</v>
      </c>
      <c r="H30" s="148"/>
      <c r="I30" s="148"/>
      <c r="J30" s="148"/>
      <c r="K30" s="826"/>
      <c r="L30" s="826"/>
      <c r="M30" s="1535">
        <v>3</v>
      </c>
      <c r="N30" s="1580" t="s">
        <v>508</v>
      </c>
      <c r="O30" s="1581"/>
      <c r="P30" s="1541">
        <f t="shared" si="15"/>
        <v>46</v>
      </c>
      <c r="Q30" s="1289">
        <v>23</v>
      </c>
      <c r="R30" s="1517">
        <v>15</v>
      </c>
      <c r="S30" s="1517">
        <v>8</v>
      </c>
      <c r="T30" s="1517">
        <v>70</v>
      </c>
      <c r="U30" s="1517">
        <v>48</v>
      </c>
      <c r="V30" s="1548">
        <f t="shared" si="16"/>
        <v>22</v>
      </c>
      <c r="W30" s="673">
        <f t="shared" si="17"/>
        <v>84</v>
      </c>
      <c r="X30" s="822"/>
      <c r="Y30" s="822"/>
      <c r="Z30" s="932" t="s">
        <v>353</v>
      </c>
      <c r="AA30" s="1256">
        <v>1300000</v>
      </c>
      <c r="AB30" s="892" t="s">
        <v>354</v>
      </c>
      <c r="AC30" s="1417" t="s">
        <v>355</v>
      </c>
      <c r="AD30" s="934"/>
      <c r="AE30" s="1261"/>
      <c r="AF30" s="1014"/>
      <c r="AG30" s="827"/>
      <c r="AH30" s="959">
        <v>17</v>
      </c>
      <c r="AI30" s="1275"/>
      <c r="AJ30" s="929" t="s">
        <v>468</v>
      </c>
      <c r="AK30" s="828" t="s">
        <v>290</v>
      </c>
      <c r="AL30" s="1059">
        <v>59</v>
      </c>
      <c r="AM30" s="1059">
        <v>66</v>
      </c>
      <c r="AN30" s="1058">
        <v>95</v>
      </c>
      <c r="AO30" s="1131">
        <v>19</v>
      </c>
      <c r="AP30" s="617">
        <f t="shared" si="9"/>
        <v>29</v>
      </c>
      <c r="AQ30" s="623">
        <f t="shared" si="10"/>
        <v>14</v>
      </c>
      <c r="AR30" s="329">
        <v>0</v>
      </c>
      <c r="AS30" s="307">
        <f t="shared" si="11"/>
        <v>3</v>
      </c>
      <c r="AT30" s="618">
        <f t="shared" si="12"/>
        <v>11</v>
      </c>
      <c r="AU30" s="619">
        <f t="shared" si="13"/>
        <v>4</v>
      </c>
      <c r="AV30" s="403"/>
      <c r="AW30" s="398"/>
      <c r="AX30" s="307">
        <v>0</v>
      </c>
      <c r="AY30" s="348"/>
      <c r="AZ30" s="390"/>
      <c r="BA30" s="415">
        <v>22</v>
      </c>
      <c r="BB30" s="416">
        <v>10</v>
      </c>
      <c r="BC30" s="307">
        <v>3</v>
      </c>
      <c r="BD30" s="348">
        <v>9</v>
      </c>
      <c r="BE30" s="390">
        <v>2</v>
      </c>
      <c r="BF30" s="415">
        <v>1</v>
      </c>
      <c r="BG30" s="416">
        <v>1</v>
      </c>
      <c r="BH30" s="307">
        <v>0</v>
      </c>
      <c r="BI30" s="348">
        <v>2</v>
      </c>
      <c r="BJ30" s="390">
        <v>1</v>
      </c>
      <c r="BK30" s="415">
        <v>3</v>
      </c>
      <c r="BL30" s="416">
        <v>2</v>
      </c>
      <c r="BM30" s="307">
        <v>0</v>
      </c>
      <c r="BN30" s="349"/>
      <c r="BO30" s="390"/>
      <c r="BP30" s="415"/>
      <c r="BQ30" s="416"/>
      <c r="BR30" s="307">
        <v>0</v>
      </c>
      <c r="BS30" s="348"/>
      <c r="BT30" s="408"/>
      <c r="BU30" s="415">
        <v>2</v>
      </c>
      <c r="BV30" s="416">
        <v>0</v>
      </c>
      <c r="BW30" s="307">
        <v>0</v>
      </c>
      <c r="BX30" s="348"/>
      <c r="BY30" s="408"/>
      <c r="BZ30" s="415">
        <v>1</v>
      </c>
      <c r="CA30" s="416">
        <v>1</v>
      </c>
      <c r="CB30" s="307">
        <v>0</v>
      </c>
      <c r="CC30" s="348"/>
      <c r="CD30" s="408">
        <v>1</v>
      </c>
      <c r="CE30" s="409"/>
      <c r="CF30" s="410"/>
      <c r="CG30" s="411"/>
      <c r="CH30" s="412"/>
      <c r="CI30" s="1338" t="s">
        <v>468</v>
      </c>
      <c r="CJ30" s="1443"/>
      <c r="CK30" s="1353">
        <f t="shared" si="14"/>
        <v>0</v>
      </c>
      <c r="CL30" s="1447">
        <v>2</v>
      </c>
      <c r="CM30" s="1354">
        <f t="shared" si="2"/>
        <v>-0.21428571428571427</v>
      </c>
      <c r="CN30" s="1449">
        <v>6</v>
      </c>
      <c r="CO30" s="1401">
        <f t="shared" si="3"/>
        <v>0.30508474576271188</v>
      </c>
      <c r="CP30" s="1447">
        <v>35</v>
      </c>
      <c r="CQ30" s="1405">
        <f t="shared" si="4"/>
        <v>1.7796610169491527</v>
      </c>
      <c r="CR30" s="1443">
        <v>2</v>
      </c>
      <c r="CS30" s="1406">
        <f t="shared" si="5"/>
        <v>0.10169491525423729</v>
      </c>
      <c r="CT30" s="1447"/>
      <c r="CU30" s="1404">
        <f t="shared" si="6"/>
        <v>0</v>
      </c>
      <c r="CV30" s="1449"/>
      <c r="CW30" s="1399">
        <f t="shared" si="7"/>
        <v>0</v>
      </c>
      <c r="CX30" s="1447"/>
      <c r="CY30" s="1405">
        <f t="shared" si="8"/>
        <v>0</v>
      </c>
      <c r="CZ30" s="1459" t="s">
        <v>821</v>
      </c>
      <c r="DA30" s="1413"/>
      <c r="DB30" s="1720"/>
      <c r="DC30" s="1721"/>
      <c r="DD30" s="1413"/>
      <c r="DE30" s="1718"/>
      <c r="DF30" s="1720"/>
      <c r="DG30" s="1413"/>
      <c r="DH30" s="1718"/>
      <c r="DI30" s="1720"/>
      <c r="DJ30" s="1413"/>
      <c r="DK30" s="1718"/>
      <c r="DL30" s="1720"/>
      <c r="DM30" s="1413"/>
      <c r="DN30" s="1718"/>
      <c r="DO30" s="1719"/>
      <c r="DP30" s="1413"/>
      <c r="DQ30" s="1718"/>
      <c r="DR30" s="1719"/>
      <c r="DS30" s="1413"/>
      <c r="DT30" s="1718"/>
      <c r="DU30" s="1719"/>
      <c r="DV30" s="1413"/>
      <c r="DW30" s="1718"/>
      <c r="DX30" s="1719"/>
      <c r="DY30" s="1413"/>
      <c r="DZ30" s="1718"/>
      <c r="EA30" s="1719"/>
      <c r="EB30" s="1413"/>
      <c r="EC30" s="1718"/>
      <c r="ED30" s="1719"/>
    </row>
    <row r="31" spans="1:134" ht="15.95" customHeight="1" x14ac:dyDescent="0.25">
      <c r="A31" s="59">
        <v>23</v>
      </c>
      <c r="B31" s="824" t="s">
        <v>505</v>
      </c>
      <c r="C31" s="824" t="s">
        <v>460</v>
      </c>
      <c r="D31" s="30" t="s">
        <v>475</v>
      </c>
      <c r="E31" s="905"/>
      <c r="F31" s="825" t="s">
        <v>316</v>
      </c>
      <c r="G31" s="325" t="s">
        <v>316</v>
      </c>
      <c r="H31" s="325"/>
      <c r="I31" s="325"/>
      <c r="J31" s="325"/>
      <c r="K31" s="826"/>
      <c r="L31" s="826"/>
      <c r="M31" s="1536">
        <v>4</v>
      </c>
      <c r="N31" s="1582" t="s">
        <v>509</v>
      </c>
      <c r="O31" s="1583"/>
      <c r="P31" s="1542">
        <f t="shared" si="15"/>
        <v>46</v>
      </c>
      <c r="Q31" s="1286">
        <v>23</v>
      </c>
      <c r="R31" s="1522">
        <v>12</v>
      </c>
      <c r="S31" s="1522">
        <v>11</v>
      </c>
      <c r="T31" s="1522">
        <v>73</v>
      </c>
      <c r="U31" s="1522">
        <v>53</v>
      </c>
      <c r="V31" s="1549">
        <f t="shared" si="16"/>
        <v>20</v>
      </c>
      <c r="W31" s="673">
        <f t="shared" si="17"/>
        <v>81</v>
      </c>
      <c r="X31" s="822"/>
      <c r="Y31" s="822"/>
      <c r="Z31" s="932" t="s">
        <v>320</v>
      </c>
      <c r="AA31" s="1256">
        <v>850000</v>
      </c>
      <c r="AB31" s="892" t="s">
        <v>356</v>
      </c>
      <c r="AC31" s="1417" t="s">
        <v>357</v>
      </c>
      <c r="AD31" s="934"/>
      <c r="AE31" s="1261"/>
      <c r="AF31" s="1014"/>
      <c r="AG31" s="827"/>
      <c r="AH31" s="959">
        <v>12</v>
      </c>
      <c r="AI31" s="1275"/>
      <c r="AJ31" s="929" t="s">
        <v>358</v>
      </c>
      <c r="AK31" s="828" t="s">
        <v>287</v>
      </c>
      <c r="AL31" s="1059">
        <v>67</v>
      </c>
      <c r="AM31" s="1059">
        <v>67</v>
      </c>
      <c r="AN31" s="1058">
        <v>67</v>
      </c>
      <c r="AO31" s="1057">
        <v>30</v>
      </c>
      <c r="AP31" s="617">
        <f t="shared" si="9"/>
        <v>38</v>
      </c>
      <c r="AQ31" s="623">
        <f t="shared" si="10"/>
        <v>1</v>
      </c>
      <c r="AR31" s="329">
        <v>0</v>
      </c>
      <c r="AS31" s="307">
        <f t="shared" si="11"/>
        <v>3</v>
      </c>
      <c r="AT31" s="618">
        <f t="shared" si="12"/>
        <v>22</v>
      </c>
      <c r="AU31" s="619">
        <f t="shared" si="13"/>
        <v>8</v>
      </c>
      <c r="AV31" s="403">
        <v>2</v>
      </c>
      <c r="AW31" s="398"/>
      <c r="AX31" s="307">
        <v>0</v>
      </c>
      <c r="AY31" s="348"/>
      <c r="AZ31" s="390"/>
      <c r="BA31" s="415">
        <v>26</v>
      </c>
      <c r="BB31" s="416">
        <v>0</v>
      </c>
      <c r="BC31" s="307">
        <v>2</v>
      </c>
      <c r="BD31" s="348">
        <v>17</v>
      </c>
      <c r="BE31" s="390">
        <v>6</v>
      </c>
      <c r="BF31" s="415">
        <v>3</v>
      </c>
      <c r="BG31" s="416"/>
      <c r="BH31" s="307">
        <v>0</v>
      </c>
      <c r="BI31" s="348">
        <v>1</v>
      </c>
      <c r="BJ31" s="390">
        <v>2</v>
      </c>
      <c r="BK31" s="415">
        <v>3</v>
      </c>
      <c r="BL31" s="416">
        <v>1</v>
      </c>
      <c r="BM31" s="307">
        <v>0</v>
      </c>
      <c r="BN31" s="349"/>
      <c r="BO31" s="390"/>
      <c r="BP31" s="415"/>
      <c r="BQ31" s="416"/>
      <c r="BR31" s="307">
        <v>0</v>
      </c>
      <c r="BS31" s="348"/>
      <c r="BT31" s="408"/>
      <c r="BU31" s="415">
        <v>1</v>
      </c>
      <c r="BV31" s="416">
        <v>0</v>
      </c>
      <c r="BW31" s="307">
        <v>0</v>
      </c>
      <c r="BX31" s="348">
        <v>1</v>
      </c>
      <c r="BY31" s="408"/>
      <c r="BZ31" s="415">
        <v>3</v>
      </c>
      <c r="CA31" s="416"/>
      <c r="CB31" s="307">
        <v>1</v>
      </c>
      <c r="CC31" s="348">
        <v>3</v>
      </c>
      <c r="CD31" s="408"/>
      <c r="CE31" s="409"/>
      <c r="CF31" s="410"/>
      <c r="CG31" s="411"/>
      <c r="CH31" s="412"/>
      <c r="CI31" s="1338" t="s">
        <v>358</v>
      </c>
      <c r="CJ31" s="1443"/>
      <c r="CK31" s="1353">
        <f t="shared" si="14"/>
        <v>0</v>
      </c>
      <c r="CL31" s="1447">
        <v>10</v>
      </c>
      <c r="CM31" s="1354">
        <f t="shared" si="2"/>
        <v>-15</v>
      </c>
      <c r="CN31" s="1449">
        <v>11</v>
      </c>
      <c r="CO31" s="1401">
        <f t="shared" si="3"/>
        <v>0.29464285714285715</v>
      </c>
      <c r="CP31" s="1447">
        <v>54</v>
      </c>
      <c r="CQ31" s="1405">
        <f t="shared" si="4"/>
        <v>1.4464285714285714</v>
      </c>
      <c r="CR31" s="1443">
        <v>1</v>
      </c>
      <c r="CS31" s="1406">
        <f t="shared" si="5"/>
        <v>2.6785714285714284E-2</v>
      </c>
      <c r="CT31" s="1447"/>
      <c r="CU31" s="1404">
        <f t="shared" si="6"/>
        <v>0</v>
      </c>
      <c r="CV31" s="1449"/>
      <c r="CW31" s="1399">
        <f t="shared" si="7"/>
        <v>0</v>
      </c>
      <c r="CX31" s="1447"/>
      <c r="CY31" s="1405">
        <f t="shared" si="8"/>
        <v>0</v>
      </c>
      <c r="CZ31" s="1459" t="s">
        <v>822</v>
      </c>
      <c r="DA31" s="1413"/>
      <c r="DB31" s="1720"/>
      <c r="DC31" s="1721"/>
      <c r="DD31" s="1413"/>
      <c r="DE31" s="1718"/>
      <c r="DF31" s="1720"/>
      <c r="DG31" s="1413"/>
      <c r="DH31" s="1718"/>
      <c r="DI31" s="1720"/>
      <c r="DJ31" s="1413"/>
      <c r="DK31" s="1718"/>
      <c r="DL31" s="1720"/>
      <c r="DM31" s="1413"/>
      <c r="DN31" s="1718"/>
      <c r="DO31" s="1719"/>
      <c r="DP31" s="1413"/>
      <c r="DQ31" s="1718"/>
      <c r="DR31" s="1719"/>
      <c r="DS31" s="1413"/>
      <c r="DT31" s="1718"/>
      <c r="DU31" s="1719"/>
      <c r="DV31" s="1413"/>
      <c r="DW31" s="1718"/>
      <c r="DX31" s="1719"/>
      <c r="DY31" s="1413"/>
      <c r="DZ31" s="1718"/>
      <c r="EA31" s="1719"/>
      <c r="EB31" s="1413"/>
      <c r="EC31" s="1718"/>
      <c r="ED31" s="1719"/>
    </row>
    <row r="32" spans="1:134" ht="15.95" customHeight="1" x14ac:dyDescent="0.25">
      <c r="A32" s="59">
        <v>24</v>
      </c>
      <c r="B32" s="824" t="s">
        <v>226</v>
      </c>
      <c r="C32" s="824" t="s">
        <v>472</v>
      </c>
      <c r="D32" s="30" t="s">
        <v>479</v>
      </c>
      <c r="E32" s="905"/>
      <c r="F32" s="825" t="s">
        <v>316</v>
      </c>
      <c r="G32" s="325" t="s">
        <v>316</v>
      </c>
      <c r="H32" s="325"/>
      <c r="I32" s="325"/>
      <c r="J32" s="325"/>
      <c r="K32" s="839"/>
      <c r="L32" s="839"/>
      <c r="M32" s="1117">
        <v>5</v>
      </c>
      <c r="N32" s="1582" t="s">
        <v>456</v>
      </c>
      <c r="O32" s="1583"/>
      <c r="P32" s="1542">
        <f t="shared" si="15"/>
        <v>46</v>
      </c>
      <c r="Q32" s="1286">
        <v>21</v>
      </c>
      <c r="R32" s="1522">
        <v>17</v>
      </c>
      <c r="S32" s="1522">
        <v>8</v>
      </c>
      <c r="T32" s="1522">
        <v>81</v>
      </c>
      <c r="U32" s="1522">
        <v>51</v>
      </c>
      <c r="V32" s="1549">
        <f t="shared" si="16"/>
        <v>30</v>
      </c>
      <c r="W32" s="1554">
        <f t="shared" si="17"/>
        <v>80</v>
      </c>
      <c r="X32" s="822"/>
      <c r="Y32" s="822"/>
      <c r="Z32" s="932" t="s">
        <v>446</v>
      </c>
      <c r="AA32" s="1256">
        <v>750000</v>
      </c>
      <c r="AB32" s="892" t="s">
        <v>221</v>
      </c>
      <c r="AC32" s="1417" t="s">
        <v>445</v>
      </c>
      <c r="AD32" s="934"/>
      <c r="AE32" s="1261"/>
      <c r="AF32" s="1014"/>
      <c r="AG32" s="827"/>
      <c r="AH32" s="959">
        <v>10</v>
      </c>
      <c r="AI32" s="1275"/>
      <c r="AJ32" s="929" t="s">
        <v>441</v>
      </c>
      <c r="AK32" s="828" t="s">
        <v>287</v>
      </c>
      <c r="AL32" s="1059">
        <v>62</v>
      </c>
      <c r="AM32" s="1059">
        <v>62</v>
      </c>
      <c r="AN32" s="1058">
        <v>62</v>
      </c>
      <c r="AO32" s="1057">
        <v>35</v>
      </c>
      <c r="AP32" s="617">
        <f t="shared" si="9"/>
        <v>20</v>
      </c>
      <c r="AQ32" s="623">
        <f t="shared" si="10"/>
        <v>12</v>
      </c>
      <c r="AR32" s="329">
        <v>0</v>
      </c>
      <c r="AS32" s="307">
        <f t="shared" si="11"/>
        <v>2</v>
      </c>
      <c r="AT32" s="618">
        <f t="shared" si="12"/>
        <v>2</v>
      </c>
      <c r="AU32" s="619">
        <f t="shared" si="13"/>
        <v>6</v>
      </c>
      <c r="AV32" s="403">
        <v>5</v>
      </c>
      <c r="AW32" s="398">
        <v>4</v>
      </c>
      <c r="AX32" s="307">
        <v>1</v>
      </c>
      <c r="AY32" s="348">
        <v>0</v>
      </c>
      <c r="AZ32" s="390">
        <v>4</v>
      </c>
      <c r="BA32" s="415">
        <v>13</v>
      </c>
      <c r="BB32" s="416">
        <v>7</v>
      </c>
      <c r="BC32" s="307">
        <v>1</v>
      </c>
      <c r="BD32" s="348">
        <v>2</v>
      </c>
      <c r="BE32" s="390">
        <v>2</v>
      </c>
      <c r="BF32" s="415">
        <v>1</v>
      </c>
      <c r="BG32" s="416"/>
      <c r="BH32" s="307">
        <v>0</v>
      </c>
      <c r="BI32" s="348"/>
      <c r="BJ32" s="390"/>
      <c r="BK32" s="415"/>
      <c r="BL32" s="416"/>
      <c r="BM32" s="307">
        <v>0</v>
      </c>
      <c r="BN32" s="349"/>
      <c r="BO32" s="390"/>
      <c r="BP32" s="415"/>
      <c r="BQ32" s="416"/>
      <c r="BR32" s="307">
        <v>0</v>
      </c>
      <c r="BS32" s="348"/>
      <c r="BT32" s="408"/>
      <c r="BU32" s="415">
        <v>1</v>
      </c>
      <c r="BV32" s="416">
        <v>1</v>
      </c>
      <c r="BW32" s="307">
        <v>0</v>
      </c>
      <c r="BX32" s="348"/>
      <c r="BY32" s="408"/>
      <c r="BZ32" s="415"/>
      <c r="CA32" s="416"/>
      <c r="CB32" s="307">
        <v>0</v>
      </c>
      <c r="CC32" s="348"/>
      <c r="CD32" s="408"/>
      <c r="CE32" s="409"/>
      <c r="CF32" s="410"/>
      <c r="CG32" s="411"/>
      <c r="CH32" s="412"/>
      <c r="CI32" s="1338" t="s">
        <v>441</v>
      </c>
      <c r="CJ32" s="1443"/>
      <c r="CK32" s="1353">
        <f t="shared" si="14"/>
        <v>0</v>
      </c>
      <c r="CL32" s="1447">
        <v>7</v>
      </c>
      <c r="CM32" s="1354">
        <f t="shared" si="2"/>
        <v>-0.875</v>
      </c>
      <c r="CN32" s="1449">
        <v>3</v>
      </c>
      <c r="CO32" s="1401">
        <f t="shared" si="3"/>
        <v>0.25</v>
      </c>
      <c r="CP32" s="1447">
        <v>37</v>
      </c>
      <c r="CQ32" s="1405">
        <f t="shared" si="4"/>
        <v>3.0833333333333335</v>
      </c>
      <c r="CR32" s="1443">
        <v>1</v>
      </c>
      <c r="CS32" s="1406">
        <f t="shared" si="5"/>
        <v>8.3333333333333329E-2</v>
      </c>
      <c r="CT32" s="1447"/>
      <c r="CU32" s="1404">
        <f t="shared" si="6"/>
        <v>0</v>
      </c>
      <c r="CV32" s="1449"/>
      <c r="CW32" s="1399">
        <f t="shared" si="7"/>
        <v>0</v>
      </c>
      <c r="CX32" s="1447"/>
      <c r="CY32" s="1405">
        <f t="shared" si="8"/>
        <v>0</v>
      </c>
      <c r="CZ32" s="1459"/>
      <c r="DA32" s="1413"/>
      <c r="DB32" s="1720"/>
      <c r="DC32" s="1721"/>
      <c r="DD32" s="1413"/>
      <c r="DE32" s="1718"/>
      <c r="DF32" s="1720"/>
      <c r="DG32" s="1413"/>
      <c r="DH32" s="1718"/>
      <c r="DI32" s="1720"/>
      <c r="DJ32" s="1413"/>
      <c r="DK32" s="1718"/>
      <c r="DL32" s="1720"/>
      <c r="DM32" s="1413"/>
      <c r="DN32" s="1718"/>
      <c r="DO32" s="1719"/>
      <c r="DP32" s="1413"/>
      <c r="DQ32" s="1718"/>
      <c r="DR32" s="1719"/>
      <c r="DS32" s="1413"/>
      <c r="DT32" s="1718"/>
      <c r="DU32" s="1719"/>
      <c r="DV32" s="1413"/>
      <c r="DW32" s="1718"/>
      <c r="DX32" s="1719"/>
      <c r="DY32" s="1413"/>
      <c r="DZ32" s="1718"/>
      <c r="EA32" s="1719"/>
      <c r="EB32" s="1413"/>
      <c r="EC32" s="1718"/>
      <c r="ED32" s="1719"/>
    </row>
    <row r="33" spans="1:134" ht="15.95" customHeight="1" x14ac:dyDescent="0.25">
      <c r="A33" s="59">
        <v>25</v>
      </c>
      <c r="B33" s="824" t="s">
        <v>201</v>
      </c>
      <c r="C33" s="824" t="s">
        <v>461</v>
      </c>
      <c r="D33" s="30" t="s">
        <v>517</v>
      </c>
      <c r="E33" s="905"/>
      <c r="F33" s="825" t="s">
        <v>316</v>
      </c>
      <c r="G33" s="325" t="s">
        <v>316</v>
      </c>
      <c r="H33" s="325"/>
      <c r="I33" s="325"/>
      <c r="J33" s="325"/>
      <c r="K33" s="839"/>
      <c r="L33" s="839"/>
      <c r="M33" s="1536">
        <v>6</v>
      </c>
      <c r="N33" s="1582" t="s">
        <v>201</v>
      </c>
      <c r="O33" s="1583"/>
      <c r="P33" s="452">
        <f t="shared" si="15"/>
        <v>46</v>
      </c>
      <c r="Q33" s="1286">
        <v>22</v>
      </c>
      <c r="R33" s="125">
        <v>14</v>
      </c>
      <c r="S33" s="125">
        <v>10</v>
      </c>
      <c r="T33" s="125">
        <v>68</v>
      </c>
      <c r="U33" s="125">
        <v>50</v>
      </c>
      <c r="V33" s="463">
        <f t="shared" si="16"/>
        <v>18</v>
      </c>
      <c r="W33" s="673">
        <f t="shared" si="17"/>
        <v>80</v>
      </c>
      <c r="X33" s="822"/>
      <c r="Y33" s="822"/>
      <c r="Z33" s="932" t="s">
        <v>459</v>
      </c>
      <c r="AA33" s="1256">
        <v>1100000</v>
      </c>
      <c r="AB33" s="892" t="s">
        <v>466</v>
      </c>
      <c r="AC33" s="1417" t="s">
        <v>467</v>
      </c>
      <c r="AD33" s="934"/>
      <c r="AE33" s="1261"/>
      <c r="AF33" s="1014"/>
      <c r="AG33" s="827"/>
      <c r="AH33" s="959">
        <v>20</v>
      </c>
      <c r="AI33" s="1275"/>
      <c r="AJ33" s="929" t="s">
        <v>359</v>
      </c>
      <c r="AK33" s="828" t="s">
        <v>287</v>
      </c>
      <c r="AL33" s="1056">
        <v>58</v>
      </c>
      <c r="AM33" s="1056">
        <v>63</v>
      </c>
      <c r="AN33" s="1057">
        <v>66</v>
      </c>
      <c r="AO33" s="1057">
        <v>23</v>
      </c>
      <c r="AP33" s="617">
        <f t="shared" si="9"/>
        <v>30</v>
      </c>
      <c r="AQ33" s="623">
        <f t="shared" si="10"/>
        <v>16</v>
      </c>
      <c r="AR33" s="329">
        <v>0</v>
      </c>
      <c r="AS33" s="307">
        <f t="shared" si="11"/>
        <v>2</v>
      </c>
      <c r="AT33" s="618">
        <f t="shared" si="12"/>
        <v>8</v>
      </c>
      <c r="AU33" s="619">
        <f t="shared" si="13"/>
        <v>6</v>
      </c>
      <c r="AV33" s="403">
        <v>1</v>
      </c>
      <c r="AW33" s="398">
        <v>1</v>
      </c>
      <c r="AX33" s="307">
        <v>0</v>
      </c>
      <c r="AY33" s="348"/>
      <c r="AZ33" s="390"/>
      <c r="BA33" s="415">
        <v>24</v>
      </c>
      <c r="BB33" s="416">
        <v>12</v>
      </c>
      <c r="BC33" s="307">
        <v>2</v>
      </c>
      <c r="BD33" s="348">
        <v>5</v>
      </c>
      <c r="BE33" s="390">
        <v>5</v>
      </c>
      <c r="BF33" s="415">
        <v>2</v>
      </c>
      <c r="BG33" s="416">
        <v>2</v>
      </c>
      <c r="BH33" s="307">
        <v>0</v>
      </c>
      <c r="BI33" s="348">
        <v>1</v>
      </c>
      <c r="BJ33" s="390"/>
      <c r="BK33" s="415">
        <v>1</v>
      </c>
      <c r="BL33" s="416"/>
      <c r="BM33" s="307">
        <v>0</v>
      </c>
      <c r="BN33" s="349">
        <v>1</v>
      </c>
      <c r="BO33" s="390"/>
      <c r="BP33" s="415"/>
      <c r="BQ33" s="416"/>
      <c r="BR33" s="307">
        <v>0</v>
      </c>
      <c r="BS33" s="348"/>
      <c r="BT33" s="408"/>
      <c r="BU33" s="415">
        <v>2</v>
      </c>
      <c r="BV33" s="416">
        <v>1</v>
      </c>
      <c r="BW33" s="307">
        <v>0</v>
      </c>
      <c r="BX33" s="348">
        <v>1</v>
      </c>
      <c r="BY33" s="408">
        <v>1</v>
      </c>
      <c r="BZ33" s="415"/>
      <c r="CA33" s="416"/>
      <c r="CB33" s="307">
        <v>0</v>
      </c>
      <c r="CC33" s="348"/>
      <c r="CD33" s="408"/>
      <c r="CE33" s="409"/>
      <c r="CF33" s="410"/>
      <c r="CG33" s="411"/>
      <c r="CH33" s="412"/>
      <c r="CI33" s="1338" t="s">
        <v>359</v>
      </c>
      <c r="CJ33" s="1443"/>
      <c r="CK33" s="1353">
        <f t="shared" si="14"/>
        <v>0</v>
      </c>
      <c r="CL33" s="1447">
        <v>1</v>
      </c>
      <c r="CM33" s="1354">
        <f t="shared" si="2"/>
        <v>-9.375E-2</v>
      </c>
      <c r="CN33" s="1449">
        <v>3</v>
      </c>
      <c r="CO33" s="1401">
        <f t="shared" si="3"/>
        <v>0.15517241379310343</v>
      </c>
      <c r="CP33" s="1447">
        <v>18</v>
      </c>
      <c r="CQ33" s="1405">
        <f t="shared" si="4"/>
        <v>0.93103448275862055</v>
      </c>
      <c r="CR33" s="1443">
        <v>0</v>
      </c>
      <c r="CS33" s="1406">
        <f t="shared" si="5"/>
        <v>0</v>
      </c>
      <c r="CT33" s="1447"/>
      <c r="CU33" s="1404">
        <f t="shared" si="6"/>
        <v>0</v>
      </c>
      <c r="CV33" s="1449"/>
      <c r="CW33" s="1399">
        <f t="shared" si="7"/>
        <v>0</v>
      </c>
      <c r="CX33" s="1447"/>
      <c r="CY33" s="1405">
        <f t="shared" si="8"/>
        <v>0</v>
      </c>
      <c r="CZ33" s="1459"/>
      <c r="DA33" s="1413"/>
      <c r="DB33" s="1720"/>
      <c r="DC33" s="1721"/>
      <c r="DD33" s="1413"/>
      <c r="DE33" s="1718"/>
      <c r="DF33" s="1720"/>
      <c r="DG33" s="1413"/>
      <c r="DH33" s="1718"/>
      <c r="DI33" s="1720"/>
      <c r="DJ33" s="1413"/>
      <c r="DK33" s="1718"/>
      <c r="DL33" s="1720"/>
      <c r="DM33" s="1413"/>
      <c r="DN33" s="1718"/>
      <c r="DO33" s="1719"/>
      <c r="DP33" s="1413"/>
      <c r="DQ33" s="1718"/>
      <c r="DR33" s="1719"/>
      <c r="DS33" s="1413"/>
      <c r="DT33" s="1718"/>
      <c r="DU33" s="1719"/>
      <c r="DV33" s="1413"/>
      <c r="DW33" s="1718"/>
      <c r="DX33" s="1719"/>
      <c r="DY33" s="1413"/>
      <c r="DZ33" s="1718"/>
      <c r="EA33" s="1719"/>
      <c r="EB33" s="1413"/>
      <c r="EC33" s="1718"/>
      <c r="ED33" s="1719"/>
    </row>
    <row r="34" spans="1:134" ht="15.95" customHeight="1" x14ac:dyDescent="0.25">
      <c r="A34" s="59">
        <v>26</v>
      </c>
      <c r="B34" s="824" t="s">
        <v>485</v>
      </c>
      <c r="C34" s="824" t="s">
        <v>461</v>
      </c>
      <c r="D34" s="30" t="s">
        <v>444</v>
      </c>
      <c r="E34" s="905"/>
      <c r="F34" s="825" t="s">
        <v>316</v>
      </c>
      <c r="G34" s="325" t="s">
        <v>316</v>
      </c>
      <c r="H34" s="325"/>
      <c r="I34" s="325"/>
      <c r="J34" s="325"/>
      <c r="K34" s="839"/>
      <c r="L34" s="839"/>
      <c r="M34" s="1536">
        <v>7</v>
      </c>
      <c r="N34" s="1582" t="s">
        <v>232</v>
      </c>
      <c r="O34" s="1583"/>
      <c r="P34" s="1542">
        <f t="shared" si="15"/>
        <v>46</v>
      </c>
      <c r="Q34" s="1286">
        <v>21</v>
      </c>
      <c r="R34" s="1522">
        <v>16</v>
      </c>
      <c r="S34" s="1522">
        <v>9</v>
      </c>
      <c r="T34" s="1522">
        <v>76</v>
      </c>
      <c r="U34" s="1522">
        <v>58</v>
      </c>
      <c r="V34" s="1549">
        <f t="shared" si="16"/>
        <v>18</v>
      </c>
      <c r="W34" s="673">
        <f t="shared" si="17"/>
        <v>79</v>
      </c>
      <c r="X34" s="822"/>
      <c r="Y34" s="822"/>
      <c r="Z34" s="932"/>
      <c r="AA34" s="1256"/>
      <c r="AB34" s="892"/>
      <c r="AC34" s="1417"/>
      <c r="AD34" s="934"/>
      <c r="AE34" s="1261"/>
      <c r="AF34" s="1014"/>
      <c r="AG34" s="827"/>
      <c r="AH34" s="959">
        <v>25</v>
      </c>
      <c r="AI34" s="1275"/>
      <c r="AJ34" s="929" t="s">
        <v>495</v>
      </c>
      <c r="AK34" s="828" t="s">
        <v>291</v>
      </c>
      <c r="AL34" s="1056">
        <v>56</v>
      </c>
      <c r="AM34" s="1056">
        <v>57</v>
      </c>
      <c r="AN34" s="1057">
        <v>70</v>
      </c>
      <c r="AO34" s="1058">
        <v>18</v>
      </c>
      <c r="AP34" s="617">
        <f t="shared" ref="AP34:AP58" si="18">AV34+BA34+BF34+BK34+BP34+BU34+BZ34</f>
        <v>11</v>
      </c>
      <c r="AQ34" s="623">
        <f t="shared" si="10"/>
        <v>5</v>
      </c>
      <c r="AR34" s="329">
        <v>0</v>
      </c>
      <c r="AS34" s="307">
        <f t="shared" si="11"/>
        <v>1</v>
      </c>
      <c r="AT34" s="618">
        <f t="shared" si="12"/>
        <v>0</v>
      </c>
      <c r="AU34" s="619">
        <f t="shared" si="13"/>
        <v>1</v>
      </c>
      <c r="AV34" s="403"/>
      <c r="AW34" s="398"/>
      <c r="AX34" s="307">
        <v>0</v>
      </c>
      <c r="AY34" s="348"/>
      <c r="AZ34" s="390"/>
      <c r="BA34" s="415">
        <v>10</v>
      </c>
      <c r="BB34" s="416">
        <v>4</v>
      </c>
      <c r="BC34" s="307">
        <v>1</v>
      </c>
      <c r="BD34" s="348"/>
      <c r="BE34" s="390">
        <v>1</v>
      </c>
      <c r="BF34" s="415"/>
      <c r="BG34" s="416"/>
      <c r="BH34" s="307">
        <v>0</v>
      </c>
      <c r="BI34" s="348"/>
      <c r="BJ34" s="390"/>
      <c r="BK34" s="415">
        <v>1</v>
      </c>
      <c r="BL34" s="416">
        <v>1</v>
      </c>
      <c r="BM34" s="307">
        <v>0</v>
      </c>
      <c r="BN34" s="349"/>
      <c r="BO34" s="390"/>
      <c r="BP34" s="415"/>
      <c r="BQ34" s="416"/>
      <c r="BR34" s="307">
        <v>0</v>
      </c>
      <c r="BS34" s="348"/>
      <c r="BT34" s="408"/>
      <c r="BU34" s="415"/>
      <c r="BV34" s="416"/>
      <c r="BW34" s="307">
        <v>0</v>
      </c>
      <c r="BX34" s="348"/>
      <c r="BY34" s="408"/>
      <c r="BZ34" s="415"/>
      <c r="CA34" s="416"/>
      <c r="CB34" s="307">
        <v>0</v>
      </c>
      <c r="CC34" s="348"/>
      <c r="CD34" s="408"/>
      <c r="CE34" s="409"/>
      <c r="CF34" s="410"/>
      <c r="CG34" s="411"/>
      <c r="CH34" s="412"/>
      <c r="CI34" s="1338" t="s">
        <v>495</v>
      </c>
      <c r="CJ34" s="1443"/>
      <c r="CK34" s="1353">
        <f t="shared" si="14"/>
        <v>0</v>
      </c>
      <c r="CL34" s="1447"/>
      <c r="CM34" s="1354">
        <f t="shared" si="2"/>
        <v>0</v>
      </c>
      <c r="CN34" s="1449"/>
      <c r="CO34" s="1401">
        <f t="shared" si="3"/>
        <v>0</v>
      </c>
      <c r="CP34" s="1447"/>
      <c r="CQ34" s="1405">
        <f t="shared" si="4"/>
        <v>0</v>
      </c>
      <c r="CR34" s="1443"/>
      <c r="CS34" s="1406">
        <f t="shared" si="5"/>
        <v>0</v>
      </c>
      <c r="CT34" s="1447"/>
      <c r="CU34" s="1404">
        <f t="shared" si="6"/>
        <v>0</v>
      </c>
      <c r="CV34" s="1449"/>
      <c r="CW34" s="1399">
        <f t="shared" si="7"/>
        <v>0</v>
      </c>
      <c r="CX34" s="1447"/>
      <c r="CY34" s="1405">
        <f t="shared" si="8"/>
        <v>0</v>
      </c>
      <c r="CZ34" s="1459"/>
      <c r="DA34" s="1413"/>
      <c r="DB34" s="1720"/>
      <c r="DC34" s="1721"/>
      <c r="DD34" s="1413"/>
      <c r="DE34" s="1718"/>
      <c r="DF34" s="1720"/>
      <c r="DG34" s="1413"/>
      <c r="DH34" s="1718"/>
      <c r="DI34" s="1720"/>
      <c r="DJ34" s="1413"/>
      <c r="DK34" s="1718"/>
      <c r="DL34" s="1720"/>
      <c r="DM34" s="1413"/>
      <c r="DN34" s="1718"/>
      <c r="DO34" s="1719"/>
      <c r="DP34" s="1413"/>
      <c r="DQ34" s="1718"/>
      <c r="DR34" s="1719"/>
      <c r="DS34" s="1413"/>
      <c r="DT34" s="1718"/>
      <c r="DU34" s="1719"/>
      <c r="DV34" s="1413"/>
      <c r="DW34" s="1718"/>
      <c r="DX34" s="1719"/>
      <c r="DY34" s="1413"/>
      <c r="DZ34" s="1718"/>
      <c r="EA34" s="1719"/>
      <c r="EB34" s="1413"/>
      <c r="EC34" s="1718"/>
      <c r="ED34" s="1719"/>
    </row>
    <row r="35" spans="1:134" ht="15.95" customHeight="1" x14ac:dyDescent="0.25">
      <c r="A35" s="59">
        <v>27</v>
      </c>
      <c r="B35" s="824" t="s">
        <v>240</v>
      </c>
      <c r="C35" s="824" t="s">
        <v>484</v>
      </c>
      <c r="D35" s="30" t="s">
        <v>439</v>
      </c>
      <c r="E35" s="905"/>
      <c r="F35" s="825" t="s">
        <v>316</v>
      </c>
      <c r="G35" s="325" t="s">
        <v>316</v>
      </c>
      <c r="H35" s="325"/>
      <c r="I35" s="325"/>
      <c r="J35" s="325"/>
      <c r="K35" s="839"/>
      <c r="L35" s="839"/>
      <c r="M35" s="1537">
        <v>8</v>
      </c>
      <c r="N35" s="1584" t="s">
        <v>252</v>
      </c>
      <c r="O35" s="1585"/>
      <c r="P35" s="1544">
        <f t="shared" si="15"/>
        <v>46</v>
      </c>
      <c r="Q35" s="1287">
        <v>21</v>
      </c>
      <c r="R35" s="1518">
        <v>13</v>
      </c>
      <c r="S35" s="1518">
        <v>12</v>
      </c>
      <c r="T35" s="1518">
        <v>67</v>
      </c>
      <c r="U35" s="1518">
        <v>56</v>
      </c>
      <c r="V35" s="1550">
        <f t="shared" si="16"/>
        <v>11</v>
      </c>
      <c r="W35" s="673">
        <f t="shared" si="17"/>
        <v>76</v>
      </c>
      <c r="X35" s="822"/>
      <c r="Y35" s="822"/>
      <c r="Z35" s="932"/>
      <c r="AA35" s="1256"/>
      <c r="AB35" s="892"/>
      <c r="AC35" s="1439"/>
      <c r="AD35" s="934"/>
      <c r="AE35" s="1261"/>
      <c r="AF35" s="1014"/>
      <c r="AG35" s="827"/>
      <c r="AH35" s="959">
        <v>2</v>
      </c>
      <c r="AI35" s="1275"/>
      <c r="AJ35" s="929" t="s">
        <v>496</v>
      </c>
      <c r="AK35" s="828" t="s">
        <v>295</v>
      </c>
      <c r="AL35" s="1056">
        <v>49</v>
      </c>
      <c r="AM35" s="1056">
        <v>51</v>
      </c>
      <c r="AN35" s="1057">
        <v>76</v>
      </c>
      <c r="AO35" s="1058">
        <v>19</v>
      </c>
      <c r="AP35" s="617">
        <f t="shared" si="18"/>
        <v>3</v>
      </c>
      <c r="AQ35" s="623">
        <f t="shared" si="10"/>
        <v>2</v>
      </c>
      <c r="AR35" s="329">
        <v>0</v>
      </c>
      <c r="AS35" s="307">
        <f t="shared" si="11"/>
        <v>0</v>
      </c>
      <c r="AT35" s="618">
        <f t="shared" si="12"/>
        <v>0</v>
      </c>
      <c r="AU35" s="619">
        <f t="shared" si="13"/>
        <v>0</v>
      </c>
      <c r="AV35" s="403"/>
      <c r="AW35" s="398"/>
      <c r="AX35" s="307">
        <v>0</v>
      </c>
      <c r="AY35" s="348"/>
      <c r="AZ35" s="390"/>
      <c r="BA35" s="415">
        <v>3</v>
      </c>
      <c r="BB35" s="416">
        <v>2</v>
      </c>
      <c r="BC35" s="307">
        <v>0</v>
      </c>
      <c r="BD35" s="348"/>
      <c r="BE35" s="390"/>
      <c r="BF35" s="415"/>
      <c r="BG35" s="416"/>
      <c r="BH35" s="307">
        <v>0</v>
      </c>
      <c r="BI35" s="348"/>
      <c r="BJ35" s="390"/>
      <c r="BK35" s="415"/>
      <c r="BL35" s="416"/>
      <c r="BM35" s="307">
        <v>0</v>
      </c>
      <c r="BN35" s="349"/>
      <c r="BO35" s="390"/>
      <c r="BP35" s="415"/>
      <c r="BQ35" s="416"/>
      <c r="BR35" s="307">
        <v>0</v>
      </c>
      <c r="BS35" s="348"/>
      <c r="BT35" s="408"/>
      <c r="BU35" s="415"/>
      <c r="BV35" s="416"/>
      <c r="BW35" s="307">
        <v>0</v>
      </c>
      <c r="BX35" s="348"/>
      <c r="BY35" s="408"/>
      <c r="BZ35" s="415"/>
      <c r="CA35" s="416"/>
      <c r="CB35" s="307">
        <v>0</v>
      </c>
      <c r="CC35" s="348"/>
      <c r="CD35" s="408"/>
      <c r="CE35" s="409"/>
      <c r="CF35" s="410"/>
      <c r="CG35" s="411"/>
      <c r="CH35" s="412"/>
      <c r="CI35" s="1338" t="s">
        <v>496</v>
      </c>
      <c r="CJ35" s="1443"/>
      <c r="CK35" s="1353">
        <f t="shared" si="14"/>
        <v>0</v>
      </c>
      <c r="CL35" s="1447"/>
      <c r="CM35" s="1354">
        <f t="shared" si="2"/>
        <v>0</v>
      </c>
      <c r="CN35" s="1449"/>
      <c r="CO35" s="1401">
        <f>CN35/(AP35-(AQ35/1.5))</f>
        <v>0</v>
      </c>
      <c r="CP35" s="1447"/>
      <c r="CQ35" s="1405">
        <f t="shared" si="4"/>
        <v>0</v>
      </c>
      <c r="CR35" s="1443"/>
      <c r="CS35" s="1406">
        <f t="shared" si="5"/>
        <v>0</v>
      </c>
      <c r="CT35" s="1447"/>
      <c r="CU35" s="1404">
        <f t="shared" si="6"/>
        <v>0</v>
      </c>
      <c r="CV35" s="1449"/>
      <c r="CW35" s="1399">
        <f t="shared" si="7"/>
        <v>0</v>
      </c>
      <c r="CX35" s="1447"/>
      <c r="CY35" s="1405">
        <f t="shared" si="8"/>
        <v>0</v>
      </c>
      <c r="CZ35" s="1459"/>
      <c r="DA35" s="1413"/>
      <c r="DB35" s="1720"/>
      <c r="DC35" s="1721"/>
      <c r="DD35" s="1413"/>
      <c r="DE35" s="1718"/>
      <c r="DF35" s="1720"/>
      <c r="DG35" s="1413"/>
      <c r="DH35" s="1718"/>
      <c r="DI35" s="1720"/>
      <c r="DJ35" s="1413"/>
      <c r="DK35" s="1718"/>
      <c r="DL35" s="1720"/>
      <c r="DM35" s="1413"/>
      <c r="DN35" s="1718"/>
      <c r="DO35" s="1719"/>
      <c r="DP35" s="1413"/>
      <c r="DQ35" s="1718"/>
      <c r="DR35" s="1719"/>
      <c r="DS35" s="1413"/>
      <c r="DT35" s="1718"/>
      <c r="DU35" s="1719"/>
      <c r="DV35" s="1413"/>
      <c r="DW35" s="1718"/>
      <c r="DX35" s="1719"/>
      <c r="DY35" s="1413"/>
      <c r="DZ35" s="1718"/>
      <c r="EA35" s="1719"/>
      <c r="EB35" s="1413"/>
      <c r="EC35" s="1718"/>
      <c r="ED35" s="1719"/>
    </row>
    <row r="36" spans="1:134" ht="15.95" customHeight="1" thickBot="1" x14ac:dyDescent="0.3">
      <c r="A36" s="59">
        <v>28</v>
      </c>
      <c r="B36" s="824" t="s">
        <v>505</v>
      </c>
      <c r="C36" s="824" t="s">
        <v>474</v>
      </c>
      <c r="D36" s="30" t="s">
        <v>439</v>
      </c>
      <c r="E36" s="905"/>
      <c r="F36" s="825" t="s">
        <v>316</v>
      </c>
      <c r="G36" s="1096" t="s">
        <v>316</v>
      </c>
      <c r="H36" s="1096"/>
      <c r="I36" s="1096"/>
      <c r="J36" s="1096"/>
      <c r="K36" s="839"/>
      <c r="L36" s="839"/>
      <c r="M36" s="1537">
        <v>9</v>
      </c>
      <c r="N36" s="1584" t="s">
        <v>505</v>
      </c>
      <c r="O36" s="1585"/>
      <c r="P36" s="454">
        <f t="shared" si="15"/>
        <v>46</v>
      </c>
      <c r="Q36" s="1287">
        <v>20</v>
      </c>
      <c r="R36" s="48">
        <v>14</v>
      </c>
      <c r="S36" s="48">
        <v>12</v>
      </c>
      <c r="T36" s="48">
        <v>75</v>
      </c>
      <c r="U36" s="48">
        <v>57</v>
      </c>
      <c r="V36" s="464">
        <f t="shared" si="16"/>
        <v>18</v>
      </c>
      <c r="W36" s="673">
        <f t="shared" si="17"/>
        <v>74</v>
      </c>
      <c r="X36" s="822"/>
      <c r="Y36" s="822"/>
      <c r="Z36" s="932"/>
      <c r="AA36" s="1256"/>
      <c r="AB36" s="892"/>
      <c r="AC36" s="1417"/>
      <c r="AD36" s="934"/>
      <c r="AE36" s="1261"/>
      <c r="AF36" s="1014"/>
      <c r="AG36" s="827"/>
      <c r="AH36" s="959">
        <v>36</v>
      </c>
      <c r="AI36" s="1275"/>
      <c r="AJ36" s="929" t="s">
        <v>497</v>
      </c>
      <c r="AK36" s="828" t="s">
        <v>295</v>
      </c>
      <c r="AL36" s="1056">
        <v>51</v>
      </c>
      <c r="AM36" s="1056">
        <v>53</v>
      </c>
      <c r="AN36" s="1057">
        <v>70</v>
      </c>
      <c r="AO36" s="1058">
        <v>18</v>
      </c>
      <c r="AP36" s="617">
        <f t="shared" si="18"/>
        <v>9</v>
      </c>
      <c r="AQ36" s="623">
        <f t="shared" si="10"/>
        <v>0</v>
      </c>
      <c r="AR36" s="329">
        <v>0</v>
      </c>
      <c r="AS36" s="307">
        <f t="shared" si="11"/>
        <v>1</v>
      </c>
      <c r="AT36" s="618">
        <f t="shared" si="12"/>
        <v>1</v>
      </c>
      <c r="AU36" s="619">
        <f t="shared" si="13"/>
        <v>0</v>
      </c>
      <c r="AV36" s="403"/>
      <c r="AW36" s="398"/>
      <c r="AX36" s="307">
        <v>0</v>
      </c>
      <c r="AY36" s="348"/>
      <c r="AZ36" s="390"/>
      <c r="BA36" s="415">
        <v>9</v>
      </c>
      <c r="BB36" s="416">
        <v>0</v>
      </c>
      <c r="BC36" s="307">
        <v>1</v>
      </c>
      <c r="BD36" s="348">
        <v>1</v>
      </c>
      <c r="BE36" s="390"/>
      <c r="BF36" s="415"/>
      <c r="BG36" s="416"/>
      <c r="BH36" s="307">
        <v>0</v>
      </c>
      <c r="BI36" s="348"/>
      <c r="BJ36" s="390"/>
      <c r="BK36" s="415"/>
      <c r="BL36" s="416"/>
      <c r="BM36" s="307">
        <v>0</v>
      </c>
      <c r="BN36" s="349"/>
      <c r="BO36" s="390"/>
      <c r="BP36" s="415"/>
      <c r="BQ36" s="416"/>
      <c r="BR36" s="307">
        <v>0</v>
      </c>
      <c r="BS36" s="348"/>
      <c r="BT36" s="408"/>
      <c r="BU36" s="415"/>
      <c r="BV36" s="416"/>
      <c r="BW36" s="307">
        <v>0</v>
      </c>
      <c r="BX36" s="348"/>
      <c r="BY36" s="408"/>
      <c r="BZ36" s="415"/>
      <c r="CA36" s="416"/>
      <c r="CB36" s="307">
        <v>0</v>
      </c>
      <c r="CC36" s="348"/>
      <c r="CD36" s="408"/>
      <c r="CE36" s="409"/>
      <c r="CF36" s="410"/>
      <c r="CG36" s="411"/>
      <c r="CH36" s="412"/>
      <c r="CI36" s="1338" t="s">
        <v>497</v>
      </c>
      <c r="CJ36" s="1443"/>
      <c r="CK36" s="1353">
        <f t="shared" si="14"/>
        <v>0</v>
      </c>
      <c r="CL36" s="1447"/>
      <c r="CM36" s="1354" t="e">
        <f t="shared" si="2"/>
        <v>#DIV/0!</v>
      </c>
      <c r="CN36" s="1449"/>
      <c r="CO36" s="1401">
        <f t="shared" si="3"/>
        <v>0</v>
      </c>
      <c r="CP36" s="1447"/>
      <c r="CQ36" s="1405">
        <f t="shared" si="4"/>
        <v>0</v>
      </c>
      <c r="CR36" s="1443"/>
      <c r="CS36" s="1406">
        <f t="shared" si="5"/>
        <v>0</v>
      </c>
      <c r="CT36" s="1447"/>
      <c r="CU36" s="1404">
        <f t="shared" si="6"/>
        <v>0</v>
      </c>
      <c r="CV36" s="1449"/>
      <c r="CW36" s="1399">
        <f t="shared" si="7"/>
        <v>0</v>
      </c>
      <c r="CX36" s="1447"/>
      <c r="CY36" s="1405">
        <f t="shared" si="8"/>
        <v>0</v>
      </c>
      <c r="CZ36" s="1459"/>
      <c r="DA36" s="1413"/>
      <c r="DB36" s="1720"/>
      <c r="DC36" s="1721"/>
      <c r="DD36" s="1413"/>
      <c r="DE36" s="1718"/>
      <c r="DF36" s="1720"/>
      <c r="DG36" s="1413"/>
      <c r="DH36" s="1718"/>
      <c r="DI36" s="1720"/>
      <c r="DJ36" s="1413"/>
      <c r="DK36" s="1718"/>
      <c r="DL36" s="1720"/>
      <c r="DM36" s="1413"/>
      <c r="DN36" s="1718"/>
      <c r="DO36" s="1719"/>
      <c r="DP36" s="1413"/>
      <c r="DQ36" s="1718"/>
      <c r="DR36" s="1719"/>
      <c r="DS36" s="1413"/>
      <c r="DT36" s="1718"/>
      <c r="DU36" s="1719"/>
      <c r="DV36" s="1413"/>
      <c r="DW36" s="1718"/>
      <c r="DX36" s="1719"/>
      <c r="DY36" s="1413"/>
      <c r="DZ36" s="1718"/>
      <c r="EA36" s="1719"/>
      <c r="EB36" s="1413"/>
      <c r="EC36" s="1718"/>
      <c r="ED36" s="1719"/>
    </row>
    <row r="37" spans="1:134" ht="15.95" customHeight="1" x14ac:dyDescent="0.25">
      <c r="A37" s="59">
        <v>29</v>
      </c>
      <c r="B37" s="824" t="s">
        <v>198</v>
      </c>
      <c r="C37" s="824" t="s">
        <v>472</v>
      </c>
      <c r="D37" s="30" t="s">
        <v>444</v>
      </c>
      <c r="E37" s="905"/>
      <c r="F37" s="825" t="s">
        <v>316</v>
      </c>
      <c r="G37" s="589"/>
      <c r="H37" s="590"/>
      <c r="I37" s="590"/>
      <c r="J37" s="591"/>
      <c r="K37" s="839"/>
      <c r="L37" s="839"/>
      <c r="M37" s="1516">
        <v>10</v>
      </c>
      <c r="N37" s="1584" t="s">
        <v>239</v>
      </c>
      <c r="O37" s="1585"/>
      <c r="P37" s="1544">
        <f t="shared" si="15"/>
        <v>46</v>
      </c>
      <c r="Q37" s="1287">
        <v>20</v>
      </c>
      <c r="R37" s="1518">
        <v>10</v>
      </c>
      <c r="S37" s="1518">
        <v>16</v>
      </c>
      <c r="T37" s="1518">
        <v>66</v>
      </c>
      <c r="U37" s="1518">
        <v>66</v>
      </c>
      <c r="V37" s="1550">
        <f t="shared" si="16"/>
        <v>0</v>
      </c>
      <c r="W37" s="673">
        <f t="shared" si="17"/>
        <v>70</v>
      </c>
      <c r="X37" s="822"/>
      <c r="Y37" s="822"/>
      <c r="Z37" s="932"/>
      <c r="AA37" s="1256"/>
      <c r="AB37" s="892"/>
      <c r="AC37" s="1417"/>
      <c r="AD37" s="934"/>
      <c r="AE37" s="1261"/>
      <c r="AF37" s="1014"/>
      <c r="AG37" s="827"/>
      <c r="AH37" s="959">
        <v>39</v>
      </c>
      <c r="AI37" s="1275"/>
      <c r="AJ37" s="1076" t="s">
        <v>500</v>
      </c>
      <c r="AK37" s="828" t="s">
        <v>502</v>
      </c>
      <c r="AL37" s="1059">
        <v>53</v>
      </c>
      <c r="AM37" s="1059">
        <v>56</v>
      </c>
      <c r="AN37" s="1058">
        <v>82</v>
      </c>
      <c r="AO37" s="1058">
        <v>17</v>
      </c>
      <c r="AP37" s="617">
        <f t="shared" si="18"/>
        <v>6</v>
      </c>
      <c r="AQ37" s="623">
        <f t="shared" si="10"/>
        <v>4</v>
      </c>
      <c r="AR37" s="329">
        <v>0</v>
      </c>
      <c r="AS37" s="307">
        <f t="shared" si="11"/>
        <v>0</v>
      </c>
      <c r="AT37" s="618">
        <f t="shared" si="12"/>
        <v>0</v>
      </c>
      <c r="AU37" s="619">
        <f t="shared" si="13"/>
        <v>0</v>
      </c>
      <c r="AV37" s="403"/>
      <c r="AW37" s="398"/>
      <c r="AX37" s="307">
        <v>0</v>
      </c>
      <c r="AY37" s="348"/>
      <c r="AZ37" s="390"/>
      <c r="BA37" s="415">
        <v>6</v>
      </c>
      <c r="BB37" s="416">
        <v>4</v>
      </c>
      <c r="BC37" s="307">
        <v>0</v>
      </c>
      <c r="BD37" s="348"/>
      <c r="BE37" s="390"/>
      <c r="BF37" s="415"/>
      <c r="BG37" s="416"/>
      <c r="BH37" s="307">
        <v>0</v>
      </c>
      <c r="BI37" s="348"/>
      <c r="BJ37" s="390"/>
      <c r="BK37" s="415"/>
      <c r="BL37" s="416"/>
      <c r="BM37" s="307">
        <v>0</v>
      </c>
      <c r="BN37" s="349"/>
      <c r="BO37" s="390"/>
      <c r="BP37" s="415"/>
      <c r="BQ37" s="416"/>
      <c r="BR37" s="307">
        <v>0</v>
      </c>
      <c r="BS37" s="348"/>
      <c r="BT37" s="408"/>
      <c r="BU37" s="415"/>
      <c r="BV37" s="416"/>
      <c r="BW37" s="307">
        <v>0</v>
      </c>
      <c r="BX37" s="348"/>
      <c r="BY37" s="408"/>
      <c r="BZ37" s="415"/>
      <c r="CA37" s="416"/>
      <c r="CB37" s="307">
        <v>0</v>
      </c>
      <c r="CC37" s="348"/>
      <c r="CD37" s="408"/>
      <c r="CE37" s="409"/>
      <c r="CF37" s="410"/>
      <c r="CG37" s="411"/>
      <c r="CH37" s="412"/>
      <c r="CI37" s="1338" t="s">
        <v>500</v>
      </c>
      <c r="CJ37" s="1443"/>
      <c r="CK37" s="1353">
        <f t="shared" si="14"/>
        <v>0</v>
      </c>
      <c r="CL37" s="1447"/>
      <c r="CM37" s="1354">
        <f t="shared" si="2"/>
        <v>0</v>
      </c>
      <c r="CN37" s="1449"/>
      <c r="CO37" s="1401">
        <f t="shared" si="3"/>
        <v>0</v>
      </c>
      <c r="CP37" s="1447"/>
      <c r="CQ37" s="1405">
        <f t="shared" si="4"/>
        <v>0</v>
      </c>
      <c r="CR37" s="1443"/>
      <c r="CS37" s="1406">
        <f t="shared" si="5"/>
        <v>0</v>
      </c>
      <c r="CT37" s="1447"/>
      <c r="CU37" s="1404">
        <f t="shared" si="6"/>
        <v>0</v>
      </c>
      <c r="CV37" s="1449"/>
      <c r="CW37" s="1399">
        <f t="shared" si="7"/>
        <v>0</v>
      </c>
      <c r="CX37" s="1447"/>
      <c r="CY37" s="1405">
        <f t="shared" si="8"/>
        <v>0</v>
      </c>
      <c r="CZ37" s="1459"/>
      <c r="DA37" s="1413"/>
      <c r="DB37" s="1720"/>
      <c r="DC37" s="1721"/>
      <c r="DD37" s="1413"/>
      <c r="DE37" s="1718"/>
      <c r="DF37" s="1720"/>
      <c r="DG37" s="1413"/>
      <c r="DH37" s="1718"/>
      <c r="DI37" s="1720"/>
      <c r="DJ37" s="1413"/>
      <c r="DK37" s="1718"/>
      <c r="DL37" s="1720"/>
      <c r="DM37" s="1413"/>
      <c r="DN37" s="1718"/>
      <c r="DO37" s="1719"/>
      <c r="DP37" s="1413"/>
      <c r="DQ37" s="1718"/>
      <c r="DR37" s="1719"/>
      <c r="DS37" s="1413"/>
      <c r="DT37" s="1718"/>
      <c r="DU37" s="1719"/>
      <c r="DV37" s="1413"/>
      <c r="DW37" s="1718"/>
      <c r="DX37" s="1719"/>
      <c r="DY37" s="1413"/>
      <c r="DZ37" s="1718"/>
      <c r="EA37" s="1719"/>
      <c r="EB37" s="1413"/>
      <c r="EC37" s="1718"/>
      <c r="ED37" s="1719"/>
    </row>
    <row r="38" spans="1:134" ht="15.95" customHeight="1" thickBot="1" x14ac:dyDescent="0.3">
      <c r="A38" s="59">
        <v>30</v>
      </c>
      <c r="B38" s="824" t="s">
        <v>462</v>
      </c>
      <c r="C38" s="824" t="s">
        <v>484</v>
      </c>
      <c r="D38" s="30" t="s">
        <v>439</v>
      </c>
      <c r="E38" s="905"/>
      <c r="F38" s="825" t="s">
        <v>316</v>
      </c>
      <c r="G38" s="567"/>
      <c r="H38" s="568"/>
      <c r="I38" s="568"/>
      <c r="J38" s="569"/>
      <c r="K38" s="839"/>
      <c r="L38" s="839"/>
      <c r="M38" s="1516">
        <v>11</v>
      </c>
      <c r="N38" s="1584" t="s">
        <v>249</v>
      </c>
      <c r="O38" s="1585"/>
      <c r="P38" s="454">
        <f t="shared" si="15"/>
        <v>46</v>
      </c>
      <c r="Q38" s="1287">
        <v>18</v>
      </c>
      <c r="R38" s="48">
        <v>14</v>
      </c>
      <c r="S38" s="48">
        <v>14</v>
      </c>
      <c r="T38" s="48">
        <v>70</v>
      </c>
      <c r="U38" s="48">
        <v>64</v>
      </c>
      <c r="V38" s="464">
        <f t="shared" si="16"/>
        <v>6</v>
      </c>
      <c r="W38" s="673">
        <f t="shared" si="17"/>
        <v>68</v>
      </c>
      <c r="X38" s="822"/>
      <c r="Y38" s="822"/>
      <c r="Z38" s="468" t="s">
        <v>360</v>
      </c>
      <c r="AA38" s="1257">
        <f>51000+30000+47500+56100+67100</f>
        <v>251700</v>
      </c>
      <c r="AB38" s="165"/>
      <c r="AC38" s="1417"/>
      <c r="AD38" s="469"/>
      <c r="AE38" s="1262"/>
      <c r="AF38" s="166"/>
      <c r="AG38" s="827"/>
      <c r="AH38" s="959">
        <v>41</v>
      </c>
      <c r="AI38" s="1275"/>
      <c r="AJ38" s="929" t="s">
        <v>501</v>
      </c>
      <c r="AK38" s="828" t="s">
        <v>289</v>
      </c>
      <c r="AL38" s="1059">
        <v>54</v>
      </c>
      <c r="AM38" s="1059">
        <v>55</v>
      </c>
      <c r="AN38" s="1058">
        <v>70</v>
      </c>
      <c r="AO38" s="1058">
        <v>16</v>
      </c>
      <c r="AP38" s="617">
        <f t="shared" si="18"/>
        <v>2</v>
      </c>
      <c r="AQ38" s="623">
        <f t="shared" si="10"/>
        <v>1</v>
      </c>
      <c r="AR38" s="329">
        <v>0</v>
      </c>
      <c r="AS38" s="307">
        <f t="shared" si="11"/>
        <v>0</v>
      </c>
      <c r="AT38" s="618">
        <f t="shared" si="12"/>
        <v>0</v>
      </c>
      <c r="AU38" s="619">
        <f t="shared" si="13"/>
        <v>0</v>
      </c>
      <c r="AV38" s="403"/>
      <c r="AW38" s="398"/>
      <c r="AX38" s="307">
        <v>0</v>
      </c>
      <c r="AY38" s="348"/>
      <c r="AZ38" s="390"/>
      <c r="BA38" s="415">
        <v>1</v>
      </c>
      <c r="BB38" s="416">
        <v>0</v>
      </c>
      <c r="BC38" s="307">
        <v>0</v>
      </c>
      <c r="BD38" s="348"/>
      <c r="BE38" s="390"/>
      <c r="BF38" s="415"/>
      <c r="BG38" s="416"/>
      <c r="BH38" s="307">
        <v>0</v>
      </c>
      <c r="BI38" s="348"/>
      <c r="BJ38" s="390"/>
      <c r="BK38" s="415">
        <v>1</v>
      </c>
      <c r="BL38" s="416">
        <v>1</v>
      </c>
      <c r="BM38" s="307">
        <v>0</v>
      </c>
      <c r="BN38" s="349"/>
      <c r="BO38" s="390"/>
      <c r="BP38" s="415"/>
      <c r="BQ38" s="416"/>
      <c r="BR38" s="307">
        <v>0</v>
      </c>
      <c r="BS38" s="348"/>
      <c r="BT38" s="408"/>
      <c r="BU38" s="415"/>
      <c r="BV38" s="416"/>
      <c r="BW38" s="307">
        <v>0</v>
      </c>
      <c r="BX38" s="348"/>
      <c r="BY38" s="408"/>
      <c r="BZ38" s="415"/>
      <c r="CA38" s="416"/>
      <c r="CB38" s="307">
        <v>0</v>
      </c>
      <c r="CC38" s="348"/>
      <c r="CD38" s="408"/>
      <c r="CE38" s="409"/>
      <c r="CF38" s="410"/>
      <c r="CG38" s="411"/>
      <c r="CH38" s="412"/>
      <c r="CI38" s="1338" t="s">
        <v>501</v>
      </c>
      <c r="CJ38" s="1443"/>
      <c r="CK38" s="1353">
        <f t="shared" si="14"/>
        <v>0</v>
      </c>
      <c r="CL38" s="1447"/>
      <c r="CM38" s="1354">
        <f t="shared" si="2"/>
        <v>0</v>
      </c>
      <c r="CN38" s="1449"/>
      <c r="CO38" s="1401">
        <f t="shared" si="3"/>
        <v>0</v>
      </c>
      <c r="CP38" s="1447"/>
      <c r="CQ38" s="1405">
        <f t="shared" si="4"/>
        <v>0</v>
      </c>
      <c r="CR38" s="1443"/>
      <c r="CS38" s="1406">
        <f t="shared" si="5"/>
        <v>0</v>
      </c>
      <c r="CT38" s="1447"/>
      <c r="CU38" s="1404">
        <f t="shared" si="6"/>
        <v>0</v>
      </c>
      <c r="CV38" s="1449"/>
      <c r="CW38" s="1399">
        <f t="shared" si="7"/>
        <v>0</v>
      </c>
      <c r="CX38" s="1447"/>
      <c r="CY38" s="1405">
        <f t="shared" si="8"/>
        <v>0</v>
      </c>
      <c r="CZ38" s="1459"/>
      <c r="DA38" s="1413"/>
      <c r="DB38" s="1720"/>
      <c r="DC38" s="1721"/>
      <c r="DD38" s="1413"/>
      <c r="DE38" s="1718"/>
      <c r="DF38" s="1720"/>
      <c r="DG38" s="1413"/>
      <c r="DH38" s="1718"/>
      <c r="DI38" s="1720"/>
      <c r="DJ38" s="1413"/>
      <c r="DK38" s="1718"/>
      <c r="DL38" s="1720"/>
      <c r="DM38" s="1413"/>
      <c r="DN38" s="1718"/>
      <c r="DO38" s="1719"/>
      <c r="DP38" s="1413"/>
      <c r="DQ38" s="1718"/>
      <c r="DR38" s="1719"/>
      <c r="DS38" s="1413"/>
      <c r="DT38" s="1718"/>
      <c r="DU38" s="1719"/>
      <c r="DV38" s="1413"/>
      <c r="DW38" s="1718"/>
      <c r="DX38" s="1719"/>
      <c r="DY38" s="1413"/>
      <c r="DZ38" s="1718"/>
      <c r="EA38" s="1719"/>
      <c r="EB38" s="1413"/>
      <c r="EC38" s="1718"/>
      <c r="ED38" s="1719"/>
    </row>
    <row r="39" spans="1:134" ht="15.95" customHeight="1" thickTop="1" x14ac:dyDescent="0.25">
      <c r="A39" s="59">
        <v>31</v>
      </c>
      <c r="B39" s="824" t="s">
        <v>245</v>
      </c>
      <c r="C39" s="824" t="s">
        <v>472</v>
      </c>
      <c r="D39" s="30" t="s">
        <v>444</v>
      </c>
      <c r="E39" s="905"/>
      <c r="F39" s="825" t="s">
        <v>316</v>
      </c>
      <c r="G39" s="570"/>
      <c r="H39" s="571"/>
      <c r="I39" s="571"/>
      <c r="J39" s="572"/>
      <c r="K39" s="839"/>
      <c r="L39" s="839"/>
      <c r="M39" s="35">
        <v>12</v>
      </c>
      <c r="N39" s="1584" t="s">
        <v>216</v>
      </c>
      <c r="O39" s="1585"/>
      <c r="P39" s="454">
        <f t="shared" si="15"/>
        <v>46</v>
      </c>
      <c r="Q39" s="1287">
        <v>17</v>
      </c>
      <c r="R39" s="48">
        <v>10</v>
      </c>
      <c r="S39" s="48">
        <v>19</v>
      </c>
      <c r="T39" s="48">
        <v>67</v>
      </c>
      <c r="U39" s="48">
        <v>70</v>
      </c>
      <c r="V39" s="464">
        <f t="shared" si="16"/>
        <v>-3</v>
      </c>
      <c r="W39" s="673">
        <f t="shared" si="17"/>
        <v>61</v>
      </c>
      <c r="X39" s="822"/>
      <c r="Y39" s="822"/>
      <c r="Z39" s="1364"/>
      <c r="AA39" s="1256"/>
      <c r="AB39" s="1360"/>
      <c r="AC39" s="890" t="s">
        <v>361</v>
      </c>
      <c r="AD39" s="934"/>
      <c r="AE39" s="1261"/>
      <c r="AF39" s="1014"/>
      <c r="AG39" s="827"/>
      <c r="AH39" s="959">
        <v>30</v>
      </c>
      <c r="AI39" s="1275"/>
      <c r="AJ39" s="929" t="s">
        <v>628</v>
      </c>
      <c r="AK39" s="828" t="s">
        <v>296</v>
      </c>
      <c r="AL39" s="1059">
        <v>56</v>
      </c>
      <c r="AM39" s="1059">
        <v>57</v>
      </c>
      <c r="AN39" s="1058">
        <v>76</v>
      </c>
      <c r="AO39" s="1058">
        <v>17</v>
      </c>
      <c r="AP39" s="617">
        <f t="shared" si="18"/>
        <v>0</v>
      </c>
      <c r="AQ39" s="623">
        <f t="shared" si="10"/>
        <v>0</v>
      </c>
      <c r="AR39" s="329">
        <v>0</v>
      </c>
      <c r="AS39" s="307">
        <f t="shared" si="11"/>
        <v>0</v>
      </c>
      <c r="AT39" s="618">
        <f t="shared" si="12"/>
        <v>0</v>
      </c>
      <c r="AU39" s="619">
        <f t="shared" si="13"/>
        <v>0</v>
      </c>
      <c r="AV39" s="403"/>
      <c r="AW39" s="398"/>
      <c r="AX39" s="307">
        <v>0</v>
      </c>
      <c r="AY39" s="348"/>
      <c r="AZ39" s="390"/>
      <c r="BA39" s="415"/>
      <c r="BB39" s="416"/>
      <c r="BC39" s="307">
        <v>0</v>
      </c>
      <c r="BD39" s="348"/>
      <c r="BE39" s="390"/>
      <c r="BF39" s="415"/>
      <c r="BG39" s="416"/>
      <c r="BH39" s="307">
        <v>0</v>
      </c>
      <c r="BI39" s="348"/>
      <c r="BJ39" s="390"/>
      <c r="BK39" s="415"/>
      <c r="BL39" s="416"/>
      <c r="BM39" s="307">
        <v>0</v>
      </c>
      <c r="BN39" s="349"/>
      <c r="BO39" s="390"/>
      <c r="BP39" s="415"/>
      <c r="BQ39" s="416"/>
      <c r="BR39" s="307">
        <v>0</v>
      </c>
      <c r="BS39" s="348"/>
      <c r="BT39" s="408"/>
      <c r="BU39" s="415"/>
      <c r="BV39" s="416"/>
      <c r="BW39" s="307">
        <v>0</v>
      </c>
      <c r="BX39" s="348"/>
      <c r="BY39" s="408"/>
      <c r="BZ39" s="415"/>
      <c r="CA39" s="416"/>
      <c r="CB39" s="307">
        <v>0</v>
      </c>
      <c r="CC39" s="348"/>
      <c r="CD39" s="408"/>
      <c r="CE39" s="409"/>
      <c r="CF39" s="410"/>
      <c r="CG39" s="411"/>
      <c r="CH39" s="412"/>
      <c r="CI39" s="1338" t="s">
        <v>628</v>
      </c>
      <c r="CJ39" s="1443"/>
      <c r="CK39" s="1353" t="e">
        <f t="shared" si="14"/>
        <v>#DIV/0!</v>
      </c>
      <c r="CL39" s="1447"/>
      <c r="CM39" s="1354" t="e">
        <f t="shared" si="2"/>
        <v>#DIV/0!</v>
      </c>
      <c r="CN39" s="1449"/>
      <c r="CO39" s="1401" t="e">
        <f t="shared" si="3"/>
        <v>#DIV/0!</v>
      </c>
      <c r="CP39" s="1447"/>
      <c r="CQ39" s="1405" t="e">
        <f t="shared" si="4"/>
        <v>#DIV/0!</v>
      </c>
      <c r="CR39" s="1443"/>
      <c r="CS39" s="1406" t="e">
        <f t="shared" si="5"/>
        <v>#DIV/0!</v>
      </c>
      <c r="CT39" s="1447"/>
      <c r="CU39" s="1404" t="e">
        <f t="shared" si="6"/>
        <v>#DIV/0!</v>
      </c>
      <c r="CV39" s="1449"/>
      <c r="CW39" s="1399" t="e">
        <f t="shared" si="7"/>
        <v>#DIV/0!</v>
      </c>
      <c r="CX39" s="1447"/>
      <c r="CY39" s="1405" t="e">
        <f t="shared" si="8"/>
        <v>#DIV/0!</v>
      </c>
      <c r="CZ39" s="1459"/>
      <c r="DA39" s="1413"/>
      <c r="DB39" s="1720"/>
      <c r="DC39" s="1721"/>
      <c r="DD39" s="1413"/>
      <c r="DE39" s="1718"/>
      <c r="DF39" s="1720"/>
      <c r="DG39" s="1413"/>
      <c r="DH39" s="1718"/>
      <c r="DI39" s="1720"/>
      <c r="DJ39" s="1413"/>
      <c r="DK39" s="1718"/>
      <c r="DL39" s="1720"/>
      <c r="DM39" s="1413"/>
      <c r="DN39" s="1718"/>
      <c r="DO39" s="1719"/>
      <c r="DP39" s="1413"/>
      <c r="DQ39" s="1718"/>
      <c r="DR39" s="1719"/>
      <c r="DS39" s="1413"/>
      <c r="DT39" s="1718"/>
      <c r="DU39" s="1719"/>
      <c r="DV39" s="1413"/>
      <c r="DW39" s="1718"/>
      <c r="DX39" s="1719"/>
      <c r="DY39" s="1413"/>
      <c r="DZ39" s="1718"/>
      <c r="EA39" s="1719"/>
      <c r="EB39" s="1413"/>
      <c r="EC39" s="1718"/>
      <c r="ED39" s="1719"/>
    </row>
    <row r="40" spans="1:134" ht="15.95" customHeight="1" x14ac:dyDescent="0.25">
      <c r="A40" s="59">
        <v>32</v>
      </c>
      <c r="B40" s="824" t="s">
        <v>463</v>
      </c>
      <c r="C40" s="824" t="s">
        <v>474</v>
      </c>
      <c r="D40" s="30" t="s">
        <v>439</v>
      </c>
      <c r="E40" s="905"/>
      <c r="F40" s="825" t="s">
        <v>316</v>
      </c>
      <c r="G40" s="573"/>
      <c r="H40" s="574"/>
      <c r="I40" s="574"/>
      <c r="J40" s="576"/>
      <c r="K40" s="839"/>
      <c r="L40" s="839"/>
      <c r="M40" s="35">
        <v>13</v>
      </c>
      <c r="N40" s="1584" t="s">
        <v>245</v>
      </c>
      <c r="O40" s="1585"/>
      <c r="P40" s="454">
        <f t="shared" si="15"/>
        <v>46</v>
      </c>
      <c r="Q40" s="1287">
        <v>16</v>
      </c>
      <c r="R40" s="48">
        <v>13</v>
      </c>
      <c r="S40" s="48">
        <v>17</v>
      </c>
      <c r="T40" s="48">
        <v>59</v>
      </c>
      <c r="U40" s="48">
        <v>65</v>
      </c>
      <c r="V40" s="464">
        <f t="shared" si="16"/>
        <v>-6</v>
      </c>
      <c r="W40" s="673">
        <f t="shared" si="17"/>
        <v>61</v>
      </c>
      <c r="X40" s="822"/>
      <c r="Y40" s="822"/>
      <c r="Z40" s="1364"/>
      <c r="AA40" s="1256"/>
      <c r="AB40" s="1360"/>
      <c r="AC40" s="1418"/>
      <c r="AD40" s="934"/>
      <c r="AE40" s="1261"/>
      <c r="AF40" s="1014"/>
      <c r="AG40" s="827"/>
      <c r="AH40" s="959">
        <v>29</v>
      </c>
      <c r="AI40" s="1275"/>
      <c r="AJ40" s="929" t="s">
        <v>629</v>
      </c>
      <c r="AK40" s="828" t="s">
        <v>292</v>
      </c>
      <c r="AL40" s="1059">
        <v>47</v>
      </c>
      <c r="AM40" s="1059">
        <v>48</v>
      </c>
      <c r="AN40" s="1058">
        <v>87</v>
      </c>
      <c r="AO40" s="1058">
        <v>16</v>
      </c>
      <c r="AP40" s="617">
        <f t="shared" si="18"/>
        <v>0</v>
      </c>
      <c r="AQ40" s="623">
        <f t="shared" si="10"/>
        <v>0</v>
      </c>
      <c r="AR40" s="329">
        <v>0</v>
      </c>
      <c r="AS40" s="307">
        <f t="shared" si="11"/>
        <v>0</v>
      </c>
      <c r="AT40" s="618">
        <f t="shared" si="12"/>
        <v>0</v>
      </c>
      <c r="AU40" s="619">
        <f t="shared" si="13"/>
        <v>0</v>
      </c>
      <c r="AV40" s="403"/>
      <c r="AW40" s="398"/>
      <c r="AX40" s="307">
        <v>0</v>
      </c>
      <c r="AY40" s="348"/>
      <c r="AZ40" s="390"/>
      <c r="BA40" s="415"/>
      <c r="BB40" s="416"/>
      <c r="BC40" s="307">
        <v>0</v>
      </c>
      <c r="BD40" s="348"/>
      <c r="BE40" s="390"/>
      <c r="BF40" s="415"/>
      <c r="BG40" s="416"/>
      <c r="BH40" s="307">
        <v>0</v>
      </c>
      <c r="BI40" s="348"/>
      <c r="BJ40" s="390"/>
      <c r="BK40" s="415"/>
      <c r="BL40" s="416"/>
      <c r="BM40" s="307">
        <v>0</v>
      </c>
      <c r="BN40" s="349"/>
      <c r="BO40" s="390"/>
      <c r="BP40" s="415"/>
      <c r="BQ40" s="416"/>
      <c r="BR40" s="307">
        <v>0</v>
      </c>
      <c r="BS40" s="348"/>
      <c r="BT40" s="408"/>
      <c r="BU40" s="415"/>
      <c r="BV40" s="416"/>
      <c r="BW40" s="307">
        <v>0</v>
      </c>
      <c r="BX40" s="348"/>
      <c r="BY40" s="408"/>
      <c r="BZ40" s="415"/>
      <c r="CA40" s="416"/>
      <c r="CB40" s="307">
        <v>0</v>
      </c>
      <c r="CC40" s="348"/>
      <c r="CD40" s="408"/>
      <c r="CE40" s="409"/>
      <c r="CF40" s="410"/>
      <c r="CG40" s="411"/>
      <c r="CH40" s="412"/>
      <c r="CI40" s="1338" t="s">
        <v>629</v>
      </c>
      <c r="CJ40" s="1443"/>
      <c r="CK40" s="1353" t="e">
        <f t="shared" si="14"/>
        <v>#DIV/0!</v>
      </c>
      <c r="CL40" s="1447"/>
      <c r="CM40" s="1354" t="e">
        <f t="shared" si="2"/>
        <v>#DIV/0!</v>
      </c>
      <c r="CN40" s="1449"/>
      <c r="CO40" s="1401" t="e">
        <f t="shared" si="3"/>
        <v>#DIV/0!</v>
      </c>
      <c r="CP40" s="1447"/>
      <c r="CQ40" s="1405" t="e">
        <f t="shared" si="4"/>
        <v>#DIV/0!</v>
      </c>
      <c r="CR40" s="1443"/>
      <c r="CS40" s="1406" t="e">
        <f t="shared" si="5"/>
        <v>#DIV/0!</v>
      </c>
      <c r="CT40" s="1447"/>
      <c r="CU40" s="1404" t="e">
        <f t="shared" si="6"/>
        <v>#DIV/0!</v>
      </c>
      <c r="CV40" s="1449"/>
      <c r="CW40" s="1399" t="e">
        <f t="shared" si="7"/>
        <v>#DIV/0!</v>
      </c>
      <c r="CX40" s="1447"/>
      <c r="CY40" s="1405" t="e">
        <f t="shared" si="8"/>
        <v>#DIV/0!</v>
      </c>
      <c r="CZ40" s="1459"/>
      <c r="DA40" s="1413"/>
      <c r="DB40" s="1720"/>
      <c r="DC40" s="1721"/>
      <c r="DD40" s="1413"/>
      <c r="DE40" s="1718"/>
      <c r="DF40" s="1720"/>
      <c r="DG40" s="1413"/>
      <c r="DH40" s="1718"/>
      <c r="DI40" s="1720"/>
      <c r="DJ40" s="1413"/>
      <c r="DK40" s="1718"/>
      <c r="DL40" s="1720"/>
      <c r="DM40" s="1413"/>
      <c r="DN40" s="1718"/>
      <c r="DO40" s="1719"/>
      <c r="DP40" s="1413"/>
      <c r="DQ40" s="1718"/>
      <c r="DR40" s="1719"/>
      <c r="DS40" s="1413"/>
      <c r="DT40" s="1718"/>
      <c r="DU40" s="1719"/>
      <c r="DV40" s="1413"/>
      <c r="DW40" s="1718"/>
      <c r="DX40" s="1719"/>
      <c r="DY40" s="1413"/>
      <c r="DZ40" s="1718"/>
      <c r="EA40" s="1719"/>
      <c r="EB40" s="1413"/>
      <c r="EC40" s="1718"/>
      <c r="ED40" s="1719"/>
    </row>
    <row r="41" spans="1:134" ht="15.95" customHeight="1" x14ac:dyDescent="0.25">
      <c r="A41" s="59">
        <v>33</v>
      </c>
      <c r="B41" s="824" t="s">
        <v>532</v>
      </c>
      <c r="C41" s="824" t="s">
        <v>472</v>
      </c>
      <c r="D41" s="30" t="s">
        <v>479</v>
      </c>
      <c r="E41" s="905"/>
      <c r="F41" s="825" t="s">
        <v>316</v>
      </c>
      <c r="G41" s="573"/>
      <c r="H41" s="574"/>
      <c r="I41" s="574"/>
      <c r="J41" s="576"/>
      <c r="K41" s="839"/>
      <c r="L41" s="839"/>
      <c r="M41" s="35">
        <v>14</v>
      </c>
      <c r="N41" s="1584" t="s">
        <v>510</v>
      </c>
      <c r="O41" s="1585"/>
      <c r="P41" s="454">
        <f t="shared" si="15"/>
        <v>46</v>
      </c>
      <c r="Q41" s="1287">
        <v>17</v>
      </c>
      <c r="R41" s="48">
        <v>8</v>
      </c>
      <c r="S41" s="48">
        <v>21</v>
      </c>
      <c r="T41" s="48">
        <v>72</v>
      </c>
      <c r="U41" s="48">
        <v>67</v>
      </c>
      <c r="V41" s="464">
        <f t="shared" si="16"/>
        <v>5</v>
      </c>
      <c r="W41" s="673">
        <f t="shared" si="17"/>
        <v>59</v>
      </c>
      <c r="X41" s="822"/>
      <c r="Y41" s="822"/>
      <c r="Z41" s="1343"/>
      <c r="AA41" s="1423"/>
      <c r="AB41" s="1360"/>
      <c r="AC41" s="1418"/>
      <c r="AD41" s="470"/>
      <c r="AE41" s="1263"/>
      <c r="AF41" s="1014"/>
      <c r="AG41" s="827"/>
      <c r="AH41" s="959"/>
      <c r="AI41" s="1275"/>
      <c r="AJ41" s="929"/>
      <c r="AK41" s="828"/>
      <c r="AL41" s="1059"/>
      <c r="AM41" s="1059"/>
      <c r="AN41" s="1058"/>
      <c r="AO41" s="1058"/>
      <c r="AP41" s="617">
        <f t="shared" si="18"/>
        <v>0</v>
      </c>
      <c r="AQ41" s="623">
        <f t="shared" si="10"/>
        <v>0</v>
      </c>
      <c r="AR41" s="329">
        <v>0</v>
      </c>
      <c r="AS41" s="307">
        <f t="shared" si="11"/>
        <v>0</v>
      </c>
      <c r="AT41" s="618">
        <f t="shared" si="12"/>
        <v>0</v>
      </c>
      <c r="AU41" s="619">
        <f t="shared" si="13"/>
        <v>0</v>
      </c>
      <c r="AV41" s="403"/>
      <c r="AW41" s="398"/>
      <c r="AX41" s="307">
        <v>0</v>
      </c>
      <c r="AY41" s="348"/>
      <c r="AZ41" s="390"/>
      <c r="BA41" s="415"/>
      <c r="BB41" s="416"/>
      <c r="BC41" s="307">
        <v>0</v>
      </c>
      <c r="BD41" s="348"/>
      <c r="BE41" s="390"/>
      <c r="BF41" s="415"/>
      <c r="BG41" s="416"/>
      <c r="BH41" s="307">
        <v>0</v>
      </c>
      <c r="BI41" s="348"/>
      <c r="BJ41" s="390"/>
      <c r="BK41" s="415"/>
      <c r="BL41" s="416"/>
      <c r="BM41" s="307">
        <v>0</v>
      </c>
      <c r="BN41" s="349"/>
      <c r="BO41" s="390"/>
      <c r="BP41" s="415"/>
      <c r="BQ41" s="416"/>
      <c r="BR41" s="307">
        <v>0</v>
      </c>
      <c r="BS41" s="348"/>
      <c r="BT41" s="408"/>
      <c r="BU41" s="415"/>
      <c r="BV41" s="416"/>
      <c r="BW41" s="307">
        <v>0</v>
      </c>
      <c r="BX41" s="348"/>
      <c r="BY41" s="408"/>
      <c r="BZ41" s="415"/>
      <c r="CA41" s="416"/>
      <c r="CB41" s="307">
        <v>0</v>
      </c>
      <c r="CC41" s="348"/>
      <c r="CD41" s="408"/>
      <c r="CE41" s="409"/>
      <c r="CF41" s="410"/>
      <c r="CG41" s="411"/>
      <c r="CH41" s="412"/>
      <c r="CI41" s="1338"/>
      <c r="CJ41" s="1443"/>
      <c r="CK41" s="1353" t="e">
        <f t="shared" si="14"/>
        <v>#DIV/0!</v>
      </c>
      <c r="CL41" s="1447"/>
      <c r="CM41" s="1354" t="e">
        <f t="shared" si="2"/>
        <v>#DIV/0!</v>
      </c>
      <c r="CN41" s="1449"/>
      <c r="CO41" s="1401" t="e">
        <f t="shared" si="3"/>
        <v>#DIV/0!</v>
      </c>
      <c r="CP41" s="1447"/>
      <c r="CQ41" s="1405" t="e">
        <f t="shared" si="4"/>
        <v>#DIV/0!</v>
      </c>
      <c r="CR41" s="1443"/>
      <c r="CS41" s="1406" t="e">
        <f t="shared" si="5"/>
        <v>#DIV/0!</v>
      </c>
      <c r="CT41" s="1447"/>
      <c r="CU41" s="1404" t="e">
        <f t="shared" si="6"/>
        <v>#DIV/0!</v>
      </c>
      <c r="CV41" s="1449"/>
      <c r="CW41" s="1399" t="e">
        <f t="shared" si="7"/>
        <v>#DIV/0!</v>
      </c>
      <c r="CX41" s="1447"/>
      <c r="CY41" s="1405" t="e">
        <f t="shared" si="8"/>
        <v>#DIV/0!</v>
      </c>
      <c r="CZ41" s="1459"/>
      <c r="DA41" s="1413"/>
      <c r="DB41" s="1720"/>
      <c r="DC41" s="1721"/>
      <c r="DD41" s="1413"/>
      <c r="DE41" s="1718"/>
      <c r="DF41" s="1720"/>
      <c r="DG41" s="1413"/>
      <c r="DH41" s="1718"/>
      <c r="DI41" s="1720"/>
      <c r="DJ41" s="1413"/>
      <c r="DK41" s="1718"/>
      <c r="DL41" s="1720"/>
      <c r="DM41" s="1413"/>
      <c r="DN41" s="1718"/>
      <c r="DO41" s="1719"/>
      <c r="DP41" s="1413"/>
      <c r="DQ41" s="1718"/>
      <c r="DR41" s="1719"/>
      <c r="DS41" s="1413"/>
      <c r="DT41" s="1718"/>
      <c r="DU41" s="1719"/>
      <c r="DV41" s="1413"/>
      <c r="DW41" s="1718"/>
      <c r="DX41" s="1719"/>
      <c r="DY41" s="1413"/>
      <c r="DZ41" s="1718"/>
      <c r="EA41" s="1719"/>
      <c r="EB41" s="1413"/>
      <c r="EC41" s="1718"/>
      <c r="ED41" s="1719"/>
    </row>
    <row r="42" spans="1:134" ht="15.95" customHeight="1" thickBot="1" x14ac:dyDescent="0.3">
      <c r="A42" s="59">
        <v>34</v>
      </c>
      <c r="B42" s="824" t="s">
        <v>532</v>
      </c>
      <c r="C42" s="824" t="s">
        <v>461</v>
      </c>
      <c r="D42" s="30" t="s">
        <v>444</v>
      </c>
      <c r="E42" s="905"/>
      <c r="F42" s="825"/>
      <c r="G42" s="570"/>
      <c r="H42" s="571"/>
      <c r="I42" s="577"/>
      <c r="J42" s="578"/>
      <c r="K42" s="839"/>
      <c r="L42" s="839"/>
      <c r="M42" s="35">
        <v>15</v>
      </c>
      <c r="N42" s="1584" t="s">
        <v>511</v>
      </c>
      <c r="O42" s="1585"/>
      <c r="P42" s="454">
        <f t="shared" si="15"/>
        <v>46</v>
      </c>
      <c r="Q42" s="1287">
        <v>16</v>
      </c>
      <c r="R42" s="48">
        <v>9</v>
      </c>
      <c r="S42" s="48">
        <v>21</v>
      </c>
      <c r="T42" s="48">
        <v>55</v>
      </c>
      <c r="U42" s="48">
        <v>54</v>
      </c>
      <c r="V42" s="464">
        <f t="shared" si="16"/>
        <v>1</v>
      </c>
      <c r="W42" s="673">
        <f t="shared" si="17"/>
        <v>57</v>
      </c>
      <c r="X42" s="822"/>
      <c r="Y42" s="822"/>
      <c r="Z42" s="1364"/>
      <c r="AA42" s="1256"/>
      <c r="AB42" s="167"/>
      <c r="AC42" s="1419"/>
      <c r="AD42" s="934"/>
      <c r="AE42" s="1425"/>
      <c r="AF42" s="1014"/>
      <c r="AG42" s="827"/>
      <c r="AH42" s="959"/>
      <c r="AI42" s="1275"/>
      <c r="AJ42" s="929"/>
      <c r="AK42" s="828"/>
      <c r="AL42" s="1059"/>
      <c r="AM42" s="1059"/>
      <c r="AN42" s="1058"/>
      <c r="AO42" s="1058"/>
      <c r="AP42" s="617">
        <f t="shared" si="18"/>
        <v>0</v>
      </c>
      <c r="AQ42" s="623">
        <f t="shared" si="10"/>
        <v>0</v>
      </c>
      <c r="AR42" s="329">
        <v>0</v>
      </c>
      <c r="AS42" s="307">
        <f t="shared" si="11"/>
        <v>0</v>
      </c>
      <c r="AT42" s="618">
        <f t="shared" si="12"/>
        <v>0</v>
      </c>
      <c r="AU42" s="619">
        <f t="shared" si="13"/>
        <v>0</v>
      </c>
      <c r="AV42" s="403"/>
      <c r="AW42" s="398"/>
      <c r="AX42" s="307">
        <v>0</v>
      </c>
      <c r="AY42" s="348"/>
      <c r="AZ42" s="390"/>
      <c r="BA42" s="415"/>
      <c r="BB42" s="416"/>
      <c r="BC42" s="307">
        <v>0</v>
      </c>
      <c r="BD42" s="348"/>
      <c r="BE42" s="390"/>
      <c r="BF42" s="415"/>
      <c r="BG42" s="416"/>
      <c r="BH42" s="307">
        <v>0</v>
      </c>
      <c r="BI42" s="348"/>
      <c r="BJ42" s="390"/>
      <c r="BK42" s="415"/>
      <c r="BL42" s="416"/>
      <c r="BM42" s="307">
        <v>0</v>
      </c>
      <c r="BN42" s="349"/>
      <c r="BO42" s="390"/>
      <c r="BP42" s="415"/>
      <c r="BQ42" s="416"/>
      <c r="BR42" s="307">
        <v>0</v>
      </c>
      <c r="BS42" s="348"/>
      <c r="BT42" s="408"/>
      <c r="BU42" s="415"/>
      <c r="BV42" s="416"/>
      <c r="BW42" s="307">
        <v>0</v>
      </c>
      <c r="BX42" s="348"/>
      <c r="BY42" s="408"/>
      <c r="BZ42" s="415"/>
      <c r="CA42" s="416"/>
      <c r="CB42" s="307">
        <v>0</v>
      </c>
      <c r="CC42" s="348"/>
      <c r="CD42" s="408"/>
      <c r="CE42" s="409"/>
      <c r="CF42" s="410"/>
      <c r="CG42" s="411"/>
      <c r="CH42" s="412"/>
      <c r="CI42" s="1338"/>
      <c r="CJ42" s="1443"/>
      <c r="CK42" s="1353" t="e">
        <f t="shared" si="14"/>
        <v>#DIV/0!</v>
      </c>
      <c r="CL42" s="1447"/>
      <c r="CM42" s="1354" t="e">
        <f t="shared" si="2"/>
        <v>#DIV/0!</v>
      </c>
      <c r="CN42" s="1449"/>
      <c r="CO42" s="1401" t="e">
        <f t="shared" si="3"/>
        <v>#DIV/0!</v>
      </c>
      <c r="CP42" s="1447"/>
      <c r="CQ42" s="1405" t="e">
        <f t="shared" si="4"/>
        <v>#DIV/0!</v>
      </c>
      <c r="CR42" s="1443"/>
      <c r="CS42" s="1406" t="e">
        <f t="shared" si="5"/>
        <v>#DIV/0!</v>
      </c>
      <c r="CT42" s="1447"/>
      <c r="CU42" s="1404" t="e">
        <f t="shared" si="6"/>
        <v>#DIV/0!</v>
      </c>
      <c r="CV42" s="1449"/>
      <c r="CW42" s="1399" t="e">
        <f t="shared" si="7"/>
        <v>#DIV/0!</v>
      </c>
      <c r="CX42" s="1447"/>
      <c r="CY42" s="1405" t="e">
        <f t="shared" si="8"/>
        <v>#DIV/0!</v>
      </c>
      <c r="CZ42" s="1459"/>
      <c r="DA42" s="1413"/>
      <c r="DB42" s="1720"/>
      <c r="DC42" s="1721"/>
      <c r="DD42" s="1413"/>
      <c r="DE42" s="1718"/>
      <c r="DF42" s="1720"/>
      <c r="DG42" s="1413"/>
      <c r="DH42" s="1718"/>
      <c r="DI42" s="1720"/>
      <c r="DJ42" s="1413"/>
      <c r="DK42" s="1718"/>
      <c r="DL42" s="1720"/>
      <c r="DM42" s="1413"/>
      <c r="DN42" s="1718"/>
      <c r="DO42" s="1719"/>
      <c r="DP42" s="1413"/>
      <c r="DQ42" s="1718"/>
      <c r="DR42" s="1719"/>
      <c r="DS42" s="1413"/>
      <c r="DT42" s="1718"/>
      <c r="DU42" s="1719"/>
      <c r="DV42" s="1413"/>
      <c r="DW42" s="1718"/>
      <c r="DX42" s="1719"/>
      <c r="DY42" s="1413"/>
      <c r="DZ42" s="1718"/>
      <c r="EA42" s="1719"/>
      <c r="EB42" s="1413"/>
      <c r="EC42" s="1718"/>
      <c r="ED42" s="1719"/>
    </row>
    <row r="43" spans="1:134" ht="15.95" customHeight="1" x14ac:dyDescent="0.25">
      <c r="A43" s="59">
        <v>35</v>
      </c>
      <c r="B43" s="824" t="s">
        <v>492</v>
      </c>
      <c r="C43" s="824" t="s">
        <v>472</v>
      </c>
      <c r="D43" s="30" t="s">
        <v>493</v>
      </c>
      <c r="E43" s="905"/>
      <c r="F43" s="825"/>
      <c r="G43" s="579" t="s">
        <v>311</v>
      </c>
      <c r="H43" s="580" t="s">
        <v>312</v>
      </c>
      <c r="I43" s="838" t="s">
        <v>313</v>
      </c>
      <c r="J43" s="581" t="s">
        <v>314</v>
      </c>
      <c r="K43" s="839"/>
      <c r="L43" s="839"/>
      <c r="M43" s="1516">
        <v>16</v>
      </c>
      <c r="N43" s="1584" t="s">
        <v>512</v>
      </c>
      <c r="O43" s="1585"/>
      <c r="P43" s="1544">
        <f t="shared" si="15"/>
        <v>46</v>
      </c>
      <c r="Q43" s="1287">
        <v>14</v>
      </c>
      <c r="R43" s="1518">
        <v>11</v>
      </c>
      <c r="S43" s="1518">
        <v>21</v>
      </c>
      <c r="T43" s="1518">
        <v>60</v>
      </c>
      <c r="U43" s="1518">
        <v>70</v>
      </c>
      <c r="V43" s="1550">
        <f t="shared" si="16"/>
        <v>-10</v>
      </c>
      <c r="W43" s="673">
        <f t="shared" si="17"/>
        <v>53</v>
      </c>
      <c r="X43" s="822"/>
      <c r="Y43" s="822"/>
      <c r="Z43" s="1364"/>
      <c r="AA43" s="1424"/>
      <c r="AB43" s="1323"/>
      <c r="AC43" s="1440"/>
      <c r="AD43" s="934"/>
      <c r="AE43" s="1425"/>
      <c r="AF43" s="1014"/>
      <c r="AG43" s="827"/>
      <c r="AH43" s="959"/>
      <c r="AI43" s="1365"/>
      <c r="AJ43"/>
      <c r="AK43" s="828"/>
      <c r="AL43" s="1059"/>
      <c r="AM43" s="1059"/>
      <c r="AN43" s="1058"/>
      <c r="AO43" s="1058"/>
      <c r="AP43" s="617">
        <f t="shared" si="18"/>
        <v>0</v>
      </c>
      <c r="AQ43" s="623">
        <f t="shared" si="10"/>
        <v>0</v>
      </c>
      <c r="AR43" s="329">
        <v>0</v>
      </c>
      <c r="AS43" s="307">
        <f t="shared" si="11"/>
        <v>0</v>
      </c>
      <c r="AT43" s="618">
        <f t="shared" si="12"/>
        <v>0</v>
      </c>
      <c r="AU43" s="619">
        <f t="shared" si="13"/>
        <v>0</v>
      </c>
      <c r="AV43" s="403"/>
      <c r="AW43" s="398"/>
      <c r="AX43" s="307">
        <v>0</v>
      </c>
      <c r="AY43" s="348"/>
      <c r="AZ43" s="390"/>
      <c r="BA43" s="415"/>
      <c r="BB43" s="416"/>
      <c r="BC43" s="307">
        <v>0</v>
      </c>
      <c r="BD43" s="348"/>
      <c r="BE43" s="390"/>
      <c r="BF43" s="415"/>
      <c r="BG43" s="416"/>
      <c r="BH43" s="307">
        <v>0</v>
      </c>
      <c r="BI43" s="348"/>
      <c r="BJ43" s="390"/>
      <c r="BK43" s="415"/>
      <c r="BL43" s="416"/>
      <c r="BM43" s="307">
        <v>0</v>
      </c>
      <c r="BN43" s="349"/>
      <c r="BO43" s="390"/>
      <c r="BP43" s="415"/>
      <c r="BQ43" s="416"/>
      <c r="BR43" s="307">
        <v>0</v>
      </c>
      <c r="BS43" s="348"/>
      <c r="BT43" s="408"/>
      <c r="BU43" s="415"/>
      <c r="BV43" s="416"/>
      <c r="BW43" s="307">
        <v>0</v>
      </c>
      <c r="BX43" s="348"/>
      <c r="BY43" s="408"/>
      <c r="BZ43" s="415"/>
      <c r="CA43" s="416"/>
      <c r="CB43" s="307">
        <v>0</v>
      </c>
      <c r="CC43" s="348"/>
      <c r="CD43" s="408"/>
      <c r="CE43" s="409"/>
      <c r="CF43" s="410"/>
      <c r="CG43" s="411"/>
      <c r="CH43" s="412"/>
      <c r="CI43" s="1338"/>
      <c r="CJ43" s="1443"/>
      <c r="CK43" s="1353" t="e">
        <f t="shared" si="14"/>
        <v>#DIV/0!</v>
      </c>
      <c r="CL43" s="1447"/>
      <c r="CM43" s="1354" t="e">
        <f t="shared" si="2"/>
        <v>#DIV/0!</v>
      </c>
      <c r="CN43" s="1449"/>
      <c r="CO43" s="1401" t="e">
        <f t="shared" si="3"/>
        <v>#DIV/0!</v>
      </c>
      <c r="CP43" s="1447"/>
      <c r="CQ43" s="1405" t="e">
        <f t="shared" si="4"/>
        <v>#DIV/0!</v>
      </c>
      <c r="CR43" s="1443"/>
      <c r="CS43" s="1406" t="e">
        <f t="shared" si="5"/>
        <v>#DIV/0!</v>
      </c>
      <c r="CT43" s="1447"/>
      <c r="CU43" s="1404" t="e">
        <f t="shared" si="6"/>
        <v>#DIV/0!</v>
      </c>
      <c r="CV43" s="1449"/>
      <c r="CW43" s="1399" t="e">
        <f t="shared" si="7"/>
        <v>#DIV/0!</v>
      </c>
      <c r="CX43" s="1447"/>
      <c r="CY43" s="1405" t="e">
        <f t="shared" si="8"/>
        <v>#DIV/0!</v>
      </c>
      <c r="CZ43" s="1459"/>
      <c r="DA43" s="1413"/>
      <c r="DB43" s="1720"/>
      <c r="DC43" s="1721"/>
      <c r="DD43" s="1413"/>
      <c r="DE43" s="1718"/>
      <c r="DF43" s="1720"/>
      <c r="DG43" s="1413"/>
      <c r="DH43" s="1718"/>
      <c r="DI43" s="1720"/>
      <c r="DJ43" s="1413"/>
      <c r="DK43" s="1718"/>
      <c r="DL43" s="1720"/>
      <c r="DM43" s="1413"/>
      <c r="DN43" s="1718"/>
      <c r="DO43" s="1719"/>
      <c r="DP43" s="1413"/>
      <c r="DQ43" s="1718"/>
      <c r="DR43" s="1719"/>
      <c r="DS43" s="1413"/>
      <c r="DT43" s="1718"/>
      <c r="DU43" s="1719"/>
      <c r="DV43" s="1413"/>
      <c r="DW43" s="1718"/>
      <c r="DX43" s="1719"/>
      <c r="DY43" s="1413"/>
      <c r="DZ43" s="1718"/>
      <c r="EA43" s="1719"/>
      <c r="EB43" s="1413"/>
      <c r="EC43" s="1718"/>
      <c r="ED43" s="1719"/>
    </row>
    <row r="44" spans="1:134" ht="15.95" customHeight="1" x14ac:dyDescent="0.25">
      <c r="A44" s="59">
        <v>36</v>
      </c>
      <c r="B44" s="824" t="s">
        <v>239</v>
      </c>
      <c r="C44" s="824" t="s">
        <v>474</v>
      </c>
      <c r="D44" s="30" t="s">
        <v>431</v>
      </c>
      <c r="E44" s="905"/>
      <c r="F44" s="825"/>
      <c r="G44" s="582" t="s">
        <v>76</v>
      </c>
      <c r="H44" s="1089" t="s">
        <v>201</v>
      </c>
      <c r="I44" s="894" t="s">
        <v>474</v>
      </c>
      <c r="J44" s="583" t="s">
        <v>439</v>
      </c>
      <c r="K44" s="839"/>
      <c r="L44" s="839"/>
      <c r="M44" s="35">
        <v>17</v>
      </c>
      <c r="N44" s="1586" t="s">
        <v>226</v>
      </c>
      <c r="O44" s="1587"/>
      <c r="P44" s="454">
        <f t="shared" si="15"/>
        <v>46</v>
      </c>
      <c r="Q44" s="1287">
        <v>14</v>
      </c>
      <c r="R44" s="48">
        <v>10</v>
      </c>
      <c r="S44" s="48">
        <v>22</v>
      </c>
      <c r="T44" s="48">
        <v>63</v>
      </c>
      <c r="U44" s="48">
        <v>72</v>
      </c>
      <c r="V44" s="464">
        <f t="shared" si="16"/>
        <v>-9</v>
      </c>
      <c r="W44" s="673">
        <f t="shared" si="17"/>
        <v>52</v>
      </c>
      <c r="X44" s="822"/>
      <c r="Y44" s="822"/>
      <c r="Z44" s="1364"/>
      <c r="AA44" s="1424"/>
      <c r="AB44" s="1323"/>
      <c r="AC44" s="1419"/>
      <c r="AD44" s="934"/>
      <c r="AE44" s="1425"/>
      <c r="AF44" s="1014"/>
      <c r="AG44" s="827"/>
      <c r="AH44" s="959"/>
      <c r="AI44" s="1365"/>
      <c r="AJ44" s="1368"/>
      <c r="AK44" s="828"/>
      <c r="AL44" s="1059"/>
      <c r="AM44" s="1059"/>
      <c r="AN44" s="1058"/>
      <c r="AO44" s="1058"/>
      <c r="AP44" s="617">
        <f t="shared" si="18"/>
        <v>0</v>
      </c>
      <c r="AQ44" s="623">
        <f t="shared" si="10"/>
        <v>0</v>
      </c>
      <c r="AR44" s="329">
        <v>0</v>
      </c>
      <c r="AS44" s="307">
        <f t="shared" si="11"/>
        <v>0</v>
      </c>
      <c r="AT44" s="618">
        <f t="shared" si="12"/>
        <v>0</v>
      </c>
      <c r="AU44" s="619">
        <f t="shared" si="13"/>
        <v>0</v>
      </c>
      <c r="AV44" s="403"/>
      <c r="AW44" s="398"/>
      <c r="AX44" s="307">
        <v>0</v>
      </c>
      <c r="AY44" s="348"/>
      <c r="AZ44" s="390"/>
      <c r="BA44" s="415"/>
      <c r="BB44" s="416"/>
      <c r="BC44" s="307">
        <v>0</v>
      </c>
      <c r="BD44" s="348"/>
      <c r="BE44" s="390"/>
      <c r="BF44" s="415"/>
      <c r="BG44" s="416"/>
      <c r="BH44" s="307">
        <v>0</v>
      </c>
      <c r="BI44" s="348"/>
      <c r="BJ44" s="390"/>
      <c r="BK44" s="415"/>
      <c r="BL44" s="416"/>
      <c r="BM44" s="307">
        <v>0</v>
      </c>
      <c r="BN44" s="349"/>
      <c r="BO44" s="390"/>
      <c r="BP44" s="415"/>
      <c r="BQ44" s="416"/>
      <c r="BR44" s="307">
        <v>0</v>
      </c>
      <c r="BS44" s="348"/>
      <c r="BT44" s="408"/>
      <c r="BU44" s="415"/>
      <c r="BV44" s="416"/>
      <c r="BW44" s="307">
        <v>0</v>
      </c>
      <c r="BX44" s="348"/>
      <c r="BY44" s="408"/>
      <c r="BZ44" s="415"/>
      <c r="CA44" s="416"/>
      <c r="CB44" s="307">
        <v>0</v>
      </c>
      <c r="CC44" s="348"/>
      <c r="CD44" s="408"/>
      <c r="CE44" s="409"/>
      <c r="CF44" s="410"/>
      <c r="CG44" s="411"/>
      <c r="CH44" s="412"/>
      <c r="CI44" s="1338"/>
      <c r="CJ44" s="1443"/>
      <c r="CK44" s="1353" t="e">
        <f t="shared" si="14"/>
        <v>#DIV/0!</v>
      </c>
      <c r="CL44" s="1447"/>
      <c r="CM44" s="1354" t="e">
        <f t="shared" si="2"/>
        <v>#DIV/0!</v>
      </c>
      <c r="CN44" s="1449"/>
      <c r="CO44" s="1401" t="e">
        <f t="shared" si="3"/>
        <v>#DIV/0!</v>
      </c>
      <c r="CP44" s="1447"/>
      <c r="CQ44" s="1405" t="e">
        <f t="shared" si="4"/>
        <v>#DIV/0!</v>
      </c>
      <c r="CR44" s="1443"/>
      <c r="CS44" s="1406" t="e">
        <f t="shared" si="5"/>
        <v>#DIV/0!</v>
      </c>
      <c r="CT44" s="1447"/>
      <c r="CU44" s="1404" t="e">
        <f t="shared" si="6"/>
        <v>#DIV/0!</v>
      </c>
      <c r="CV44" s="1449"/>
      <c r="CW44" s="1399" t="e">
        <f t="shared" si="7"/>
        <v>#DIV/0!</v>
      </c>
      <c r="CX44" s="1447"/>
      <c r="CY44" s="1405" t="e">
        <f t="shared" si="8"/>
        <v>#DIV/0!</v>
      </c>
      <c r="CZ44" s="1459"/>
      <c r="DA44" s="1413"/>
      <c r="DB44" s="1720"/>
      <c r="DC44" s="1721"/>
      <c r="DD44" s="1413"/>
      <c r="DE44" s="1718"/>
      <c r="DF44" s="1720"/>
      <c r="DG44" s="1413"/>
      <c r="DH44" s="1718"/>
      <c r="DI44" s="1720"/>
      <c r="DJ44" s="1413"/>
      <c r="DK44" s="1718"/>
      <c r="DL44" s="1720"/>
      <c r="DM44" s="1413"/>
      <c r="DN44" s="1718"/>
      <c r="DO44" s="1719"/>
      <c r="DP44" s="1413"/>
      <c r="DQ44" s="1718"/>
      <c r="DR44" s="1719"/>
      <c r="DS44" s="1413"/>
      <c r="DT44" s="1718"/>
      <c r="DU44" s="1719"/>
      <c r="DV44" s="1413"/>
      <c r="DW44" s="1718"/>
      <c r="DX44" s="1719"/>
      <c r="DY44" s="1413"/>
      <c r="DZ44" s="1718"/>
      <c r="EA44" s="1719"/>
      <c r="EB44" s="1413"/>
      <c r="EC44" s="1718"/>
      <c r="ED44" s="1719"/>
    </row>
    <row r="45" spans="1:134" ht="15.95" customHeight="1" x14ac:dyDescent="0.25">
      <c r="A45" s="59">
        <v>37</v>
      </c>
      <c r="B45" s="824" t="s">
        <v>471</v>
      </c>
      <c r="C45" s="824" t="s">
        <v>461</v>
      </c>
      <c r="D45" s="30" t="s">
        <v>535</v>
      </c>
      <c r="E45" s="905"/>
      <c r="F45" s="825"/>
      <c r="G45" s="582" t="s">
        <v>323</v>
      </c>
      <c r="H45" s="1089" t="s">
        <v>201</v>
      </c>
      <c r="I45" s="894" t="s">
        <v>472</v>
      </c>
      <c r="J45" s="583" t="s">
        <v>438</v>
      </c>
      <c r="K45" s="839"/>
      <c r="L45" s="839"/>
      <c r="M45" s="1516">
        <v>18</v>
      </c>
      <c r="N45" s="1586" t="s">
        <v>513</v>
      </c>
      <c r="O45" s="1587"/>
      <c r="P45" s="1544">
        <f t="shared" si="15"/>
        <v>46</v>
      </c>
      <c r="Q45" s="1284">
        <v>12</v>
      </c>
      <c r="R45" s="1519">
        <v>10</v>
      </c>
      <c r="S45" s="1519">
        <v>24</v>
      </c>
      <c r="T45" s="1519">
        <v>51</v>
      </c>
      <c r="U45" s="1519">
        <v>72</v>
      </c>
      <c r="V45" s="1550">
        <f t="shared" si="16"/>
        <v>-21</v>
      </c>
      <c r="W45" s="673">
        <f t="shared" si="17"/>
        <v>46</v>
      </c>
      <c r="X45" s="822"/>
      <c r="Y45" s="822"/>
      <c r="Z45" s="1364"/>
      <c r="AA45" s="1424"/>
      <c r="AB45" s="1323"/>
      <c r="AC45" s="1420"/>
      <c r="AD45" s="934"/>
      <c r="AE45" s="1425"/>
      <c r="AF45" s="1014"/>
      <c r="AG45" s="827"/>
      <c r="AH45" s="959"/>
      <c r="AI45" s="1275"/>
      <c r="AJ45" s="929"/>
      <c r="AK45" s="828"/>
      <c r="AL45" s="1059"/>
      <c r="AM45" s="1059"/>
      <c r="AN45" s="1058"/>
      <c r="AO45" s="1058"/>
      <c r="AP45" s="617">
        <f t="shared" si="18"/>
        <v>0</v>
      </c>
      <c r="AQ45" s="623">
        <f t="shared" si="10"/>
        <v>0</v>
      </c>
      <c r="AR45" s="329">
        <v>0</v>
      </c>
      <c r="AS45" s="307">
        <f t="shared" si="11"/>
        <v>0</v>
      </c>
      <c r="AT45" s="618">
        <f t="shared" si="12"/>
        <v>0</v>
      </c>
      <c r="AU45" s="619">
        <f t="shared" si="13"/>
        <v>0</v>
      </c>
      <c r="AV45" s="403"/>
      <c r="AW45" s="398"/>
      <c r="AX45" s="307">
        <v>0</v>
      </c>
      <c r="AY45" s="348"/>
      <c r="AZ45" s="390"/>
      <c r="BA45" s="415"/>
      <c r="BB45" s="416"/>
      <c r="BC45" s="307">
        <v>0</v>
      </c>
      <c r="BD45" s="348"/>
      <c r="BE45" s="390"/>
      <c r="BF45" s="415"/>
      <c r="BG45" s="416"/>
      <c r="BH45" s="307">
        <v>0</v>
      </c>
      <c r="BI45" s="348"/>
      <c r="BJ45" s="390"/>
      <c r="BK45" s="415"/>
      <c r="BL45" s="416"/>
      <c r="BM45" s="307">
        <v>0</v>
      </c>
      <c r="BN45" s="349"/>
      <c r="BO45" s="390"/>
      <c r="BP45" s="415"/>
      <c r="BQ45" s="416"/>
      <c r="BR45" s="307">
        <v>0</v>
      </c>
      <c r="BS45" s="348"/>
      <c r="BT45" s="408"/>
      <c r="BU45" s="415"/>
      <c r="BV45" s="416"/>
      <c r="BW45" s="307">
        <v>0</v>
      </c>
      <c r="BX45" s="348"/>
      <c r="BY45" s="408"/>
      <c r="BZ45" s="415"/>
      <c r="CA45" s="416"/>
      <c r="CB45" s="307">
        <v>0</v>
      </c>
      <c r="CC45" s="348"/>
      <c r="CD45" s="408"/>
      <c r="CE45" s="409"/>
      <c r="CF45" s="410"/>
      <c r="CG45" s="411"/>
      <c r="CH45" s="412"/>
      <c r="CI45" s="1338"/>
      <c r="CJ45" s="1443"/>
      <c r="CK45" s="1353" t="e">
        <f t="shared" si="14"/>
        <v>#DIV/0!</v>
      </c>
      <c r="CL45" s="1447"/>
      <c r="CM45" s="1354" t="e">
        <f t="shared" si="2"/>
        <v>#DIV/0!</v>
      </c>
      <c r="CN45" s="1449"/>
      <c r="CO45" s="1401" t="e">
        <f t="shared" si="3"/>
        <v>#DIV/0!</v>
      </c>
      <c r="CP45" s="1447"/>
      <c r="CQ45" s="1405" t="e">
        <f t="shared" si="4"/>
        <v>#DIV/0!</v>
      </c>
      <c r="CR45" s="1443"/>
      <c r="CS45" s="1406" t="e">
        <f t="shared" si="5"/>
        <v>#DIV/0!</v>
      </c>
      <c r="CT45" s="1447"/>
      <c r="CU45" s="1404" t="e">
        <f t="shared" si="6"/>
        <v>#DIV/0!</v>
      </c>
      <c r="CV45" s="1449"/>
      <c r="CW45" s="1399" t="e">
        <f t="shared" si="7"/>
        <v>#DIV/0!</v>
      </c>
      <c r="CX45" s="1447"/>
      <c r="CY45" s="1405" t="e">
        <f t="shared" si="8"/>
        <v>#DIV/0!</v>
      </c>
      <c r="CZ45" s="1459"/>
      <c r="DA45" s="1413"/>
      <c r="DB45" s="1720"/>
      <c r="DC45" s="1721"/>
      <c r="DD45" s="1413"/>
      <c r="DE45" s="1718"/>
      <c r="DF45" s="1720"/>
      <c r="DG45" s="1413"/>
      <c r="DH45" s="1718"/>
      <c r="DI45" s="1720"/>
      <c r="DJ45" s="1413"/>
      <c r="DK45" s="1718"/>
      <c r="DL45" s="1720"/>
      <c r="DM45" s="1413"/>
      <c r="DN45" s="1718"/>
      <c r="DO45" s="1719"/>
      <c r="DP45" s="1413"/>
      <c r="DQ45" s="1718"/>
      <c r="DR45" s="1719"/>
      <c r="DS45" s="1413"/>
      <c r="DT45" s="1718"/>
      <c r="DU45" s="1719"/>
      <c r="DV45" s="1413"/>
      <c r="DW45" s="1718"/>
      <c r="DX45" s="1719"/>
      <c r="DY45" s="1413"/>
      <c r="DZ45" s="1718"/>
      <c r="EA45" s="1719"/>
      <c r="EB45" s="1413"/>
      <c r="EC45" s="1718"/>
      <c r="ED45" s="1719"/>
    </row>
    <row r="46" spans="1:134" ht="15.95" customHeight="1" thickBot="1" x14ac:dyDescent="0.3">
      <c r="A46" s="77">
        <v>38</v>
      </c>
      <c r="B46" s="28" t="s">
        <v>216</v>
      </c>
      <c r="C46" s="28" t="s">
        <v>484</v>
      </c>
      <c r="D46" s="31" t="s">
        <v>439</v>
      </c>
      <c r="E46" s="905"/>
      <c r="F46" s="825"/>
      <c r="G46" s="584" t="s">
        <v>321</v>
      </c>
      <c r="H46" s="1090" t="s">
        <v>232</v>
      </c>
      <c r="I46" s="674" t="s">
        <v>437</v>
      </c>
      <c r="J46" s="585" t="s">
        <v>535</v>
      </c>
      <c r="K46" s="839"/>
      <c r="L46" s="839"/>
      <c r="M46" s="1516">
        <v>19</v>
      </c>
      <c r="N46" s="1586" t="s">
        <v>514</v>
      </c>
      <c r="O46" s="1587"/>
      <c r="P46" s="1544">
        <f t="shared" si="15"/>
        <v>46</v>
      </c>
      <c r="Q46" s="1284">
        <v>10</v>
      </c>
      <c r="R46" s="1519">
        <v>14</v>
      </c>
      <c r="S46" s="1519">
        <v>22</v>
      </c>
      <c r="T46" s="1519">
        <v>42</v>
      </c>
      <c r="U46" s="1519">
        <v>69</v>
      </c>
      <c r="V46" s="1550">
        <f t="shared" si="16"/>
        <v>-27</v>
      </c>
      <c r="W46" s="1554">
        <f t="shared" si="17"/>
        <v>44</v>
      </c>
      <c r="X46" s="822"/>
      <c r="Y46" s="822"/>
      <c r="Z46" s="1364"/>
      <c r="AA46" s="1424"/>
      <c r="AB46" s="1357"/>
      <c r="AC46" s="1420"/>
      <c r="AD46" s="934"/>
      <c r="AE46" s="1425"/>
      <c r="AF46" s="1014"/>
      <c r="AG46" s="822"/>
      <c r="AH46" s="959"/>
      <c r="AI46" s="1275"/>
      <c r="AJ46" s="929"/>
      <c r="AK46" s="828"/>
      <c r="AL46" s="1059"/>
      <c r="AM46" s="1059"/>
      <c r="AN46" s="1058"/>
      <c r="AO46" s="1058"/>
      <c r="AP46" s="617">
        <f t="shared" si="18"/>
        <v>0</v>
      </c>
      <c r="AQ46" s="623">
        <f t="shared" si="10"/>
        <v>0</v>
      </c>
      <c r="AR46" s="329">
        <v>0</v>
      </c>
      <c r="AS46" s="307">
        <f t="shared" si="11"/>
        <v>0</v>
      </c>
      <c r="AT46" s="618">
        <f t="shared" si="12"/>
        <v>0</v>
      </c>
      <c r="AU46" s="619">
        <f t="shared" si="13"/>
        <v>0</v>
      </c>
      <c r="AV46" s="403"/>
      <c r="AW46" s="398"/>
      <c r="AX46" s="307">
        <v>0</v>
      </c>
      <c r="AY46" s="348"/>
      <c r="AZ46" s="390"/>
      <c r="BA46" s="415"/>
      <c r="BB46" s="416"/>
      <c r="BC46" s="307">
        <v>0</v>
      </c>
      <c r="BD46" s="348"/>
      <c r="BE46" s="390"/>
      <c r="BF46" s="415"/>
      <c r="BG46" s="416"/>
      <c r="BH46" s="307">
        <v>0</v>
      </c>
      <c r="BI46" s="348"/>
      <c r="BJ46" s="390"/>
      <c r="BK46" s="415"/>
      <c r="BL46" s="416"/>
      <c r="BM46" s="307">
        <v>0</v>
      </c>
      <c r="BN46" s="349"/>
      <c r="BO46" s="390"/>
      <c r="BP46" s="415"/>
      <c r="BQ46" s="416"/>
      <c r="BR46" s="307">
        <v>0</v>
      </c>
      <c r="BS46" s="348"/>
      <c r="BT46" s="408"/>
      <c r="BU46" s="415"/>
      <c r="BV46" s="416"/>
      <c r="BW46" s="307">
        <v>0</v>
      </c>
      <c r="BX46" s="348"/>
      <c r="BY46" s="408"/>
      <c r="BZ46" s="415"/>
      <c r="CA46" s="416"/>
      <c r="CB46" s="307">
        <v>0</v>
      </c>
      <c r="CC46" s="348"/>
      <c r="CD46" s="408"/>
      <c r="CE46" s="409"/>
      <c r="CF46" s="410"/>
      <c r="CG46" s="411"/>
      <c r="CH46" s="412"/>
      <c r="CI46" s="1338"/>
      <c r="CJ46" s="1443"/>
      <c r="CK46" s="1353" t="e">
        <f t="shared" si="14"/>
        <v>#DIV/0!</v>
      </c>
      <c r="CL46" s="1447"/>
      <c r="CM46" s="1354" t="e">
        <f t="shared" si="2"/>
        <v>#DIV/0!</v>
      </c>
      <c r="CN46" s="1449"/>
      <c r="CO46" s="1401" t="e">
        <f t="shared" si="3"/>
        <v>#DIV/0!</v>
      </c>
      <c r="CP46" s="1447"/>
      <c r="CQ46" s="1405" t="e">
        <f t="shared" si="4"/>
        <v>#DIV/0!</v>
      </c>
      <c r="CR46" s="1443"/>
      <c r="CS46" s="1406" t="e">
        <f t="shared" si="5"/>
        <v>#DIV/0!</v>
      </c>
      <c r="CT46" s="1447"/>
      <c r="CU46" s="1404" t="e">
        <f t="shared" si="6"/>
        <v>#DIV/0!</v>
      </c>
      <c r="CV46" s="1449"/>
      <c r="CW46" s="1399" t="e">
        <f t="shared" si="7"/>
        <v>#DIV/0!</v>
      </c>
      <c r="CX46" s="1447"/>
      <c r="CY46" s="1405" t="e">
        <f t="shared" si="8"/>
        <v>#DIV/0!</v>
      </c>
      <c r="CZ46" s="1459"/>
      <c r="DA46" s="1413"/>
      <c r="DB46" s="1720"/>
      <c r="DC46" s="1721"/>
      <c r="DD46" s="1413"/>
      <c r="DE46" s="1718"/>
      <c r="DF46" s="1720"/>
      <c r="DG46" s="1413"/>
      <c r="DH46" s="1718"/>
      <c r="DI46" s="1720"/>
      <c r="DJ46" s="1413"/>
      <c r="DK46" s="1718"/>
      <c r="DL46" s="1720"/>
      <c r="DM46" s="1413"/>
      <c r="DN46" s="1718"/>
      <c r="DO46" s="1719"/>
      <c r="DP46" s="1413"/>
      <c r="DQ46" s="1718"/>
      <c r="DR46" s="1719"/>
      <c r="DS46" s="1413"/>
      <c r="DT46" s="1718"/>
      <c r="DU46" s="1719"/>
      <c r="DV46" s="1413"/>
      <c r="DW46" s="1718"/>
      <c r="DX46" s="1719"/>
      <c r="DY46" s="1413"/>
      <c r="DZ46" s="1718"/>
      <c r="EA46" s="1719"/>
      <c r="EB46" s="1413"/>
      <c r="EC46" s="1718"/>
      <c r="ED46" s="1719"/>
    </row>
    <row r="47" spans="1:134" ht="15.95" customHeight="1" x14ac:dyDescent="0.25">
      <c r="A47" s="78">
        <v>39</v>
      </c>
      <c r="B47" s="330" t="s">
        <v>232</v>
      </c>
      <c r="C47" s="330" t="s">
        <v>478</v>
      </c>
      <c r="D47" s="332" t="s">
        <v>470</v>
      </c>
      <c r="E47" s="905"/>
      <c r="F47" s="827"/>
      <c r="G47" s="846"/>
      <c r="H47" s="846"/>
      <c r="I47" s="846"/>
      <c r="J47" s="825"/>
      <c r="K47" s="840"/>
      <c r="L47" s="840"/>
      <c r="M47" s="1516">
        <v>20</v>
      </c>
      <c r="N47" s="1586" t="s">
        <v>206</v>
      </c>
      <c r="O47" s="1587"/>
      <c r="P47" s="1544">
        <f t="shared" si="15"/>
        <v>46</v>
      </c>
      <c r="Q47" s="1284">
        <v>11</v>
      </c>
      <c r="R47" s="1519">
        <v>10</v>
      </c>
      <c r="S47" s="1519">
        <v>25</v>
      </c>
      <c r="T47" s="1519">
        <v>49</v>
      </c>
      <c r="U47" s="1519">
        <v>71</v>
      </c>
      <c r="V47" s="1550">
        <f t="shared" si="16"/>
        <v>-22</v>
      </c>
      <c r="W47" s="673">
        <f t="shared" si="17"/>
        <v>43</v>
      </c>
      <c r="X47" s="822"/>
      <c r="Y47" s="822"/>
      <c r="Z47" s="1364"/>
      <c r="AA47" s="1424"/>
      <c r="AB47" s="1357"/>
      <c r="AC47" s="1352"/>
      <c r="AD47" s="934"/>
      <c r="AE47" s="1425"/>
      <c r="AF47" s="1014"/>
      <c r="AG47" s="822"/>
      <c r="AH47" s="959"/>
      <c r="AI47" s="1275"/>
      <c r="AJ47" s="929"/>
      <c r="AK47" s="828"/>
      <c r="AL47" s="1059"/>
      <c r="AM47" s="1059"/>
      <c r="AN47" s="1058"/>
      <c r="AO47" s="1058"/>
      <c r="AP47" s="617">
        <f t="shared" si="18"/>
        <v>0</v>
      </c>
      <c r="AQ47" s="623">
        <f t="shared" si="10"/>
        <v>0</v>
      </c>
      <c r="AR47" s="329">
        <v>0</v>
      </c>
      <c r="AS47" s="307">
        <f t="shared" si="11"/>
        <v>0</v>
      </c>
      <c r="AT47" s="618">
        <f t="shared" si="12"/>
        <v>0</v>
      </c>
      <c r="AU47" s="619">
        <f t="shared" si="13"/>
        <v>0</v>
      </c>
      <c r="AV47" s="403"/>
      <c r="AW47" s="398"/>
      <c r="AX47" s="307">
        <v>0</v>
      </c>
      <c r="AY47" s="348"/>
      <c r="AZ47" s="390"/>
      <c r="BA47" s="415"/>
      <c r="BB47" s="416"/>
      <c r="BC47" s="307">
        <v>0</v>
      </c>
      <c r="BD47" s="348"/>
      <c r="BE47" s="390"/>
      <c r="BF47" s="415"/>
      <c r="BG47" s="416"/>
      <c r="BH47" s="307">
        <v>0</v>
      </c>
      <c r="BI47" s="348"/>
      <c r="BJ47" s="390"/>
      <c r="BK47" s="415"/>
      <c r="BL47" s="416"/>
      <c r="BM47" s="307">
        <v>0</v>
      </c>
      <c r="BN47" s="349"/>
      <c r="BO47" s="390"/>
      <c r="BP47" s="415"/>
      <c r="BQ47" s="416"/>
      <c r="BR47" s="307">
        <v>0</v>
      </c>
      <c r="BS47" s="348"/>
      <c r="BT47" s="408"/>
      <c r="BU47" s="415"/>
      <c r="BV47" s="416"/>
      <c r="BW47" s="307">
        <v>0</v>
      </c>
      <c r="BX47" s="348"/>
      <c r="BY47" s="408"/>
      <c r="BZ47" s="415"/>
      <c r="CA47" s="416"/>
      <c r="CB47" s="307">
        <v>0</v>
      </c>
      <c r="CC47" s="348"/>
      <c r="CD47" s="408"/>
      <c r="CE47" s="409"/>
      <c r="CF47" s="410"/>
      <c r="CG47" s="411"/>
      <c r="CH47" s="412"/>
      <c r="CI47" s="1338"/>
      <c r="CJ47" s="1443"/>
      <c r="CK47" s="1353" t="e">
        <f t="shared" si="14"/>
        <v>#DIV/0!</v>
      </c>
      <c r="CL47" s="1447"/>
      <c r="CM47" s="1354" t="e">
        <f t="shared" si="2"/>
        <v>#DIV/0!</v>
      </c>
      <c r="CN47" s="1449"/>
      <c r="CO47" s="1401" t="e">
        <f t="shared" si="3"/>
        <v>#DIV/0!</v>
      </c>
      <c r="CP47" s="1447"/>
      <c r="CQ47" s="1405" t="e">
        <f t="shared" si="4"/>
        <v>#DIV/0!</v>
      </c>
      <c r="CR47" s="1443"/>
      <c r="CS47" s="1406" t="e">
        <f t="shared" si="5"/>
        <v>#DIV/0!</v>
      </c>
      <c r="CT47" s="1447"/>
      <c r="CU47" s="1404" t="e">
        <f t="shared" si="6"/>
        <v>#DIV/0!</v>
      </c>
      <c r="CV47" s="1449"/>
      <c r="CW47" s="1399" t="e">
        <f t="shared" si="7"/>
        <v>#DIV/0!</v>
      </c>
      <c r="CX47" s="1447"/>
      <c r="CY47" s="1405" t="e">
        <f t="shared" si="8"/>
        <v>#DIV/0!</v>
      </c>
      <c r="CZ47" s="1459"/>
      <c r="DA47" s="1413"/>
      <c r="DB47" s="1720"/>
      <c r="DC47" s="1721"/>
      <c r="DD47" s="1413"/>
      <c r="DE47" s="1718"/>
      <c r="DF47" s="1720"/>
      <c r="DG47" s="1413"/>
      <c r="DH47" s="1718"/>
      <c r="DI47" s="1720"/>
      <c r="DJ47" s="1413"/>
      <c r="DK47" s="1718"/>
      <c r="DL47" s="1720"/>
      <c r="DM47" s="1413"/>
      <c r="DN47" s="1718"/>
      <c r="DO47" s="1719"/>
      <c r="DP47" s="1413"/>
      <c r="DQ47" s="1718"/>
      <c r="DR47" s="1719"/>
      <c r="DS47" s="1413"/>
      <c r="DT47" s="1718"/>
      <c r="DU47" s="1719"/>
      <c r="DV47" s="1413"/>
      <c r="DW47" s="1718"/>
      <c r="DX47" s="1719"/>
      <c r="DY47" s="1413"/>
      <c r="DZ47" s="1718"/>
      <c r="EA47" s="1719"/>
      <c r="EB47" s="1413"/>
      <c r="EC47" s="1718"/>
      <c r="ED47" s="1719"/>
    </row>
    <row r="48" spans="1:134" ht="15.95" customHeight="1" x14ac:dyDescent="0.35">
      <c r="A48" s="78">
        <v>40</v>
      </c>
      <c r="B48" s="3" t="s">
        <v>220</v>
      </c>
      <c r="C48" s="330" t="s">
        <v>484</v>
      </c>
      <c r="D48" s="332" t="s">
        <v>431</v>
      </c>
      <c r="E48" s="905"/>
      <c r="F48" s="827"/>
      <c r="G48" s="846"/>
      <c r="H48" s="846"/>
      <c r="I48" s="846"/>
      <c r="J48" s="825"/>
      <c r="K48" s="969"/>
      <c r="L48" s="969"/>
      <c r="M48" s="1537">
        <v>21</v>
      </c>
      <c r="N48" s="1588" t="s">
        <v>542</v>
      </c>
      <c r="O48" s="1589"/>
      <c r="P48" s="1543">
        <f t="shared" si="15"/>
        <v>46</v>
      </c>
      <c r="Q48" s="1285">
        <v>9</v>
      </c>
      <c r="R48" s="1557">
        <v>14</v>
      </c>
      <c r="S48" s="1557">
        <v>23</v>
      </c>
      <c r="T48" s="1557">
        <v>58</v>
      </c>
      <c r="U48" s="1557">
        <v>82</v>
      </c>
      <c r="V48" s="1558">
        <f t="shared" si="16"/>
        <v>-24</v>
      </c>
      <c r="W48" s="673">
        <f t="shared" si="17"/>
        <v>41</v>
      </c>
      <c r="X48" s="822"/>
      <c r="Y48" s="822"/>
      <c r="Z48" s="67" t="s">
        <v>362</v>
      </c>
      <c r="AA48" s="1260">
        <f>SUM(AA28:AA47)</f>
        <v>5551700</v>
      </c>
      <c r="AB48" s="24"/>
      <c r="AC48" s="1050"/>
      <c r="AD48" s="67" t="s">
        <v>362</v>
      </c>
      <c r="AE48" s="328">
        <f>SUM(AE28:AE47)</f>
        <v>740000</v>
      </c>
      <c r="AF48" s="328"/>
      <c r="AG48" s="822"/>
      <c r="AH48" s="959"/>
      <c r="AI48" s="1275"/>
      <c r="AJ48" s="929"/>
      <c r="AK48" s="828"/>
      <c r="AL48" s="1059"/>
      <c r="AM48" s="1059"/>
      <c r="AN48" s="1058"/>
      <c r="AO48" s="1058"/>
      <c r="AP48" s="617">
        <f t="shared" si="18"/>
        <v>0</v>
      </c>
      <c r="AQ48" s="623">
        <f t="shared" si="10"/>
        <v>0</v>
      </c>
      <c r="AR48" s="329">
        <v>0</v>
      </c>
      <c r="AS48" s="307">
        <f t="shared" si="11"/>
        <v>0</v>
      </c>
      <c r="AT48" s="618">
        <f t="shared" si="12"/>
        <v>0</v>
      </c>
      <c r="AU48" s="619">
        <f t="shared" si="13"/>
        <v>0</v>
      </c>
      <c r="AV48" s="403"/>
      <c r="AW48" s="398"/>
      <c r="AX48" s="307">
        <v>0</v>
      </c>
      <c r="AY48" s="348"/>
      <c r="AZ48" s="390"/>
      <c r="BA48" s="415"/>
      <c r="BB48" s="416"/>
      <c r="BC48" s="307">
        <v>0</v>
      </c>
      <c r="BD48" s="348"/>
      <c r="BE48" s="390"/>
      <c r="BF48" s="415"/>
      <c r="BG48" s="416"/>
      <c r="BH48" s="307">
        <v>0</v>
      </c>
      <c r="BI48" s="348"/>
      <c r="BJ48" s="390"/>
      <c r="BK48" s="415"/>
      <c r="BL48" s="416"/>
      <c r="BM48" s="307">
        <v>0</v>
      </c>
      <c r="BN48" s="349"/>
      <c r="BO48" s="390"/>
      <c r="BP48" s="415"/>
      <c r="BQ48" s="416"/>
      <c r="BR48" s="307">
        <v>0</v>
      </c>
      <c r="BS48" s="348"/>
      <c r="BT48" s="408"/>
      <c r="BU48" s="415"/>
      <c r="BV48" s="416"/>
      <c r="BW48" s="307">
        <v>0</v>
      </c>
      <c r="BX48" s="348"/>
      <c r="BY48" s="408"/>
      <c r="BZ48" s="415"/>
      <c r="CA48" s="416"/>
      <c r="CB48" s="307">
        <v>0</v>
      </c>
      <c r="CC48" s="348"/>
      <c r="CD48" s="408"/>
      <c r="CE48" s="409"/>
      <c r="CF48" s="410"/>
      <c r="CG48" s="411"/>
      <c r="CH48" s="412"/>
      <c r="CI48" s="1338"/>
      <c r="CJ48" s="1443"/>
      <c r="CK48" s="1353" t="e">
        <f t="shared" si="14"/>
        <v>#DIV/0!</v>
      </c>
      <c r="CL48" s="1447"/>
      <c r="CM48" s="1354" t="e">
        <f t="shared" si="2"/>
        <v>#DIV/0!</v>
      </c>
      <c r="CN48" s="1449"/>
      <c r="CO48" s="1401" t="e">
        <f t="shared" si="3"/>
        <v>#DIV/0!</v>
      </c>
      <c r="CP48" s="1447"/>
      <c r="CQ48" s="1405" t="e">
        <f t="shared" si="4"/>
        <v>#DIV/0!</v>
      </c>
      <c r="CR48" s="1443"/>
      <c r="CS48" s="1406" t="e">
        <f t="shared" si="5"/>
        <v>#DIV/0!</v>
      </c>
      <c r="CT48" s="1447"/>
      <c r="CU48" s="1404" t="e">
        <f t="shared" si="6"/>
        <v>#DIV/0!</v>
      </c>
      <c r="CV48" s="1449"/>
      <c r="CW48" s="1399" t="e">
        <f t="shared" si="7"/>
        <v>#DIV/0!</v>
      </c>
      <c r="CX48" s="1447"/>
      <c r="CY48" s="1405" t="e">
        <f t="shared" si="8"/>
        <v>#DIV/0!</v>
      </c>
      <c r="CZ48" s="1459"/>
      <c r="DA48" s="1413"/>
      <c r="DB48" s="1720"/>
      <c r="DC48" s="1721"/>
      <c r="DD48" s="1413"/>
      <c r="DE48" s="1718"/>
      <c r="DF48" s="1720"/>
      <c r="DG48" s="1413"/>
      <c r="DH48" s="1718"/>
      <c r="DI48" s="1720"/>
      <c r="DJ48" s="1413"/>
      <c r="DK48" s="1718"/>
      <c r="DL48" s="1720"/>
      <c r="DM48" s="1413"/>
      <c r="DN48" s="1718"/>
      <c r="DO48" s="1719"/>
      <c r="DP48" s="1413"/>
      <c r="DQ48" s="1718"/>
      <c r="DR48" s="1719"/>
      <c r="DS48" s="1413"/>
      <c r="DT48" s="1718"/>
      <c r="DU48" s="1719"/>
      <c r="DV48" s="1413"/>
      <c r="DW48" s="1718"/>
      <c r="DX48" s="1719"/>
      <c r="DY48" s="1413"/>
      <c r="DZ48" s="1718"/>
      <c r="EA48" s="1719"/>
      <c r="EB48" s="1413"/>
      <c r="EC48" s="1718"/>
      <c r="ED48" s="1719"/>
    </row>
    <row r="49" spans="1:134" ht="15.95" customHeight="1" thickBot="1" x14ac:dyDescent="0.4">
      <c r="A49" s="1126">
        <v>41</v>
      </c>
      <c r="B49" s="1127" t="s">
        <v>206</v>
      </c>
      <c r="C49" s="1127" t="s">
        <v>474</v>
      </c>
      <c r="D49" s="1128" t="s">
        <v>440</v>
      </c>
      <c r="E49" s="905"/>
      <c r="F49" s="827"/>
      <c r="G49" s="846"/>
      <c r="H49" s="846"/>
      <c r="I49" s="846"/>
      <c r="J49" s="825"/>
      <c r="K49" s="53"/>
      <c r="L49" s="53"/>
      <c r="M49" s="1537">
        <v>22</v>
      </c>
      <c r="N49" s="1588" t="s">
        <v>536</v>
      </c>
      <c r="O49" s="1589"/>
      <c r="P49" s="1543">
        <f t="shared" si="15"/>
        <v>46</v>
      </c>
      <c r="Q49" s="1285">
        <v>9</v>
      </c>
      <c r="R49" s="1557">
        <v>12</v>
      </c>
      <c r="S49" s="1557">
        <v>25</v>
      </c>
      <c r="T49" s="1557">
        <v>55</v>
      </c>
      <c r="U49" s="1557">
        <v>76</v>
      </c>
      <c r="V49" s="1558">
        <f t="shared" si="16"/>
        <v>-21</v>
      </c>
      <c r="W49" s="1554">
        <f t="shared" si="17"/>
        <v>39</v>
      </c>
      <c r="X49" s="822"/>
      <c r="Y49" s="822"/>
      <c r="Z49" s="353"/>
      <c r="AA49" s="354"/>
      <c r="AB49" s="354"/>
      <c r="AC49" s="1050"/>
      <c r="AD49" s="380" t="s">
        <v>363</v>
      </c>
      <c r="AE49" s="328">
        <f>AE48-((AE48/100)*33.33333)</f>
        <v>493333.35800000001</v>
      </c>
      <c r="AF49" s="334"/>
      <c r="AG49" s="822"/>
      <c r="AH49" s="959"/>
      <c r="AI49" s="1275"/>
      <c r="AJ49" s="929"/>
      <c r="AK49" s="828"/>
      <c r="AL49" s="1059"/>
      <c r="AM49" s="1059"/>
      <c r="AN49" s="1058"/>
      <c r="AO49" s="1058"/>
      <c r="AP49" s="617">
        <f t="shared" si="18"/>
        <v>0</v>
      </c>
      <c r="AQ49" s="623">
        <f t="shared" si="10"/>
        <v>0</v>
      </c>
      <c r="AR49" s="329">
        <v>0</v>
      </c>
      <c r="AS49" s="307">
        <f t="shared" si="11"/>
        <v>0</v>
      </c>
      <c r="AT49" s="618">
        <f t="shared" si="12"/>
        <v>0</v>
      </c>
      <c r="AU49" s="619">
        <f t="shared" si="13"/>
        <v>0</v>
      </c>
      <c r="AV49" s="403"/>
      <c r="AW49" s="398"/>
      <c r="AX49" s="307">
        <v>0</v>
      </c>
      <c r="AY49" s="348"/>
      <c r="AZ49" s="390"/>
      <c r="BA49" s="415"/>
      <c r="BB49" s="416"/>
      <c r="BC49" s="307">
        <v>0</v>
      </c>
      <c r="BD49" s="348"/>
      <c r="BE49" s="390"/>
      <c r="BF49" s="415"/>
      <c r="BG49" s="416"/>
      <c r="BH49" s="307">
        <v>0</v>
      </c>
      <c r="BI49" s="348"/>
      <c r="BJ49" s="390"/>
      <c r="BK49" s="415"/>
      <c r="BL49" s="416"/>
      <c r="BM49" s="307">
        <v>0</v>
      </c>
      <c r="BN49" s="349"/>
      <c r="BO49" s="390"/>
      <c r="BP49" s="415"/>
      <c r="BQ49" s="416"/>
      <c r="BR49" s="307">
        <v>0</v>
      </c>
      <c r="BS49" s="348"/>
      <c r="BT49" s="408"/>
      <c r="BU49" s="415"/>
      <c r="BV49" s="416"/>
      <c r="BW49" s="307">
        <v>0</v>
      </c>
      <c r="BX49" s="348"/>
      <c r="BY49" s="408"/>
      <c r="BZ49" s="415"/>
      <c r="CA49" s="416"/>
      <c r="CB49" s="307">
        <v>0</v>
      </c>
      <c r="CC49" s="348"/>
      <c r="CD49" s="408"/>
      <c r="CE49" s="409"/>
      <c r="CF49" s="410"/>
      <c r="CG49" s="411"/>
      <c r="CH49" s="412"/>
      <c r="CI49" s="1338"/>
      <c r="CJ49" s="1443"/>
      <c r="CK49" s="1353" t="e">
        <f t="shared" si="14"/>
        <v>#DIV/0!</v>
      </c>
      <c r="CL49" s="1447"/>
      <c r="CM49" s="1354" t="e">
        <f t="shared" si="2"/>
        <v>#DIV/0!</v>
      </c>
      <c r="CN49" s="1449"/>
      <c r="CO49" s="1401" t="e">
        <f t="shared" si="3"/>
        <v>#DIV/0!</v>
      </c>
      <c r="CP49" s="1447"/>
      <c r="CQ49" s="1405" t="e">
        <f t="shared" si="4"/>
        <v>#DIV/0!</v>
      </c>
      <c r="CR49" s="1443"/>
      <c r="CS49" s="1406" t="e">
        <f t="shared" si="5"/>
        <v>#DIV/0!</v>
      </c>
      <c r="CT49" s="1447"/>
      <c r="CU49" s="1404" t="e">
        <f t="shared" si="6"/>
        <v>#DIV/0!</v>
      </c>
      <c r="CV49" s="1449"/>
      <c r="CW49" s="1399" t="e">
        <f t="shared" si="7"/>
        <v>#DIV/0!</v>
      </c>
      <c r="CX49" s="1447"/>
      <c r="CY49" s="1405" t="e">
        <f t="shared" si="8"/>
        <v>#DIV/0!</v>
      </c>
      <c r="CZ49" s="1459"/>
      <c r="DA49" s="1413"/>
      <c r="DB49" s="1720"/>
      <c r="DC49" s="1721"/>
      <c r="DD49" s="1413"/>
      <c r="DE49" s="1718"/>
      <c r="DF49" s="1720"/>
      <c r="DG49" s="1413"/>
      <c r="DH49" s="1718"/>
      <c r="DI49" s="1720"/>
      <c r="DJ49" s="1413"/>
      <c r="DK49" s="1718"/>
      <c r="DL49" s="1720"/>
      <c r="DM49" s="1413"/>
      <c r="DN49" s="1718"/>
      <c r="DO49" s="1719"/>
      <c r="DP49" s="1413"/>
      <c r="DQ49" s="1718"/>
      <c r="DR49" s="1719"/>
      <c r="DS49" s="1413"/>
      <c r="DT49" s="1718"/>
      <c r="DU49" s="1719"/>
      <c r="DV49" s="1413"/>
      <c r="DW49" s="1718"/>
      <c r="DX49" s="1719"/>
      <c r="DY49" s="1413"/>
      <c r="DZ49" s="1718"/>
      <c r="EA49" s="1719"/>
      <c r="EB49" s="1413"/>
      <c r="EC49" s="1718"/>
      <c r="ED49" s="1719"/>
    </row>
    <row r="50" spans="1:134" ht="15.95" customHeight="1" thickBot="1" x14ac:dyDescent="0.3">
      <c r="A50" s="78">
        <v>42</v>
      </c>
      <c r="B50" s="330" t="s">
        <v>199</v>
      </c>
      <c r="C50" s="330" t="s">
        <v>472</v>
      </c>
      <c r="D50" s="332" t="s">
        <v>438</v>
      </c>
      <c r="E50" s="905"/>
      <c r="F50" s="827"/>
      <c r="G50" s="922" t="s">
        <v>316</v>
      </c>
      <c r="H50" s="922"/>
      <c r="I50" s="922"/>
      <c r="J50" s="906"/>
      <c r="K50" s="53"/>
      <c r="L50" s="53"/>
      <c r="M50" s="1538">
        <v>23</v>
      </c>
      <c r="N50" s="1590" t="s">
        <v>515</v>
      </c>
      <c r="O50" s="1591"/>
      <c r="P50" s="1545">
        <f t="shared" si="15"/>
        <v>46</v>
      </c>
      <c r="Q50" s="1290">
        <v>9</v>
      </c>
      <c r="R50" s="1520">
        <v>11</v>
      </c>
      <c r="S50" s="1520">
        <v>26</v>
      </c>
      <c r="T50" s="1520">
        <v>60</v>
      </c>
      <c r="U50" s="1520">
        <v>86</v>
      </c>
      <c r="V50" s="1551">
        <f t="shared" si="16"/>
        <v>-26</v>
      </c>
      <c r="W50" s="673">
        <f t="shared" si="17"/>
        <v>38</v>
      </c>
      <c r="X50" s="822"/>
      <c r="Y50" s="822"/>
      <c r="Z50" s="1870" t="s">
        <v>364</v>
      </c>
      <c r="AA50" s="1871"/>
      <c r="AB50" s="148"/>
      <c r="AC50" s="1872" t="s">
        <v>365</v>
      </c>
      <c r="AD50" s="1873"/>
      <c r="AE50" s="1873"/>
      <c r="AF50" s="1874"/>
      <c r="AG50" s="822"/>
      <c r="AH50" s="959"/>
      <c r="AI50" s="1275"/>
      <c r="AJ50" s="929"/>
      <c r="AK50" s="828"/>
      <c r="AL50" s="1059"/>
      <c r="AM50" s="1059"/>
      <c r="AN50" s="1058"/>
      <c r="AO50" s="1058"/>
      <c r="AP50" s="617">
        <f t="shared" si="18"/>
        <v>0</v>
      </c>
      <c r="AQ50" s="623">
        <f t="shared" si="10"/>
        <v>0</v>
      </c>
      <c r="AR50" s="329">
        <v>0</v>
      </c>
      <c r="AS50" s="307">
        <f t="shared" si="11"/>
        <v>0</v>
      </c>
      <c r="AT50" s="618">
        <f t="shared" si="12"/>
        <v>0</v>
      </c>
      <c r="AU50" s="619">
        <f t="shared" si="13"/>
        <v>0</v>
      </c>
      <c r="AV50" s="403"/>
      <c r="AW50" s="398"/>
      <c r="AX50" s="307">
        <v>0</v>
      </c>
      <c r="AY50" s="348"/>
      <c r="AZ50" s="390"/>
      <c r="BA50" s="415"/>
      <c r="BB50" s="416"/>
      <c r="BC50" s="307">
        <v>0</v>
      </c>
      <c r="BD50" s="348"/>
      <c r="BE50" s="390"/>
      <c r="BF50" s="415"/>
      <c r="BG50" s="416"/>
      <c r="BH50" s="307">
        <v>0</v>
      </c>
      <c r="BI50" s="348"/>
      <c r="BJ50" s="390"/>
      <c r="BK50" s="415"/>
      <c r="BL50" s="416"/>
      <c r="BM50" s="307">
        <v>0</v>
      </c>
      <c r="BN50" s="349"/>
      <c r="BO50" s="390"/>
      <c r="BP50" s="415"/>
      <c r="BQ50" s="416"/>
      <c r="BR50" s="307">
        <v>0</v>
      </c>
      <c r="BS50" s="348"/>
      <c r="BT50" s="408"/>
      <c r="BU50" s="415"/>
      <c r="BV50" s="416"/>
      <c r="BW50" s="307">
        <v>0</v>
      </c>
      <c r="BX50" s="348"/>
      <c r="BY50" s="408"/>
      <c r="BZ50" s="415"/>
      <c r="CA50" s="416"/>
      <c r="CB50" s="307">
        <v>0</v>
      </c>
      <c r="CC50" s="348"/>
      <c r="CD50" s="408"/>
      <c r="CE50" s="409"/>
      <c r="CF50" s="410"/>
      <c r="CG50" s="411"/>
      <c r="CH50" s="412"/>
      <c r="CI50" s="1338"/>
      <c r="CJ50" s="1443"/>
      <c r="CK50" s="1353" t="e">
        <f t="shared" si="14"/>
        <v>#DIV/0!</v>
      </c>
      <c r="CL50" s="1447"/>
      <c r="CM50" s="1354" t="e">
        <f t="shared" si="2"/>
        <v>#DIV/0!</v>
      </c>
      <c r="CN50" s="1449"/>
      <c r="CO50" s="1401" t="e">
        <f t="shared" si="3"/>
        <v>#DIV/0!</v>
      </c>
      <c r="CP50" s="1447"/>
      <c r="CQ50" s="1405" t="e">
        <f t="shared" si="4"/>
        <v>#DIV/0!</v>
      </c>
      <c r="CR50" s="1443"/>
      <c r="CS50" s="1406" t="e">
        <f t="shared" si="5"/>
        <v>#DIV/0!</v>
      </c>
      <c r="CT50" s="1447"/>
      <c r="CU50" s="1404" t="e">
        <f t="shared" si="6"/>
        <v>#DIV/0!</v>
      </c>
      <c r="CV50" s="1449"/>
      <c r="CW50" s="1399" t="e">
        <f t="shared" si="7"/>
        <v>#DIV/0!</v>
      </c>
      <c r="CX50" s="1447"/>
      <c r="CY50" s="1405" t="e">
        <f t="shared" si="8"/>
        <v>#DIV/0!</v>
      </c>
      <c r="CZ50" s="1459"/>
      <c r="DA50" s="1413"/>
      <c r="DB50" s="1720"/>
      <c r="DC50" s="1721"/>
      <c r="DD50" s="1413"/>
      <c r="DE50" s="1718"/>
      <c r="DF50" s="1720"/>
      <c r="DG50" s="1413"/>
      <c r="DH50" s="1718"/>
      <c r="DI50" s="1720"/>
      <c r="DJ50" s="1413"/>
      <c r="DK50" s="1718"/>
      <c r="DL50" s="1720"/>
      <c r="DM50" s="1413"/>
      <c r="DN50" s="1718"/>
      <c r="DO50" s="1719"/>
      <c r="DP50" s="1413"/>
      <c r="DQ50" s="1718"/>
      <c r="DR50" s="1719"/>
      <c r="DS50" s="1413"/>
      <c r="DT50" s="1718"/>
      <c r="DU50" s="1719"/>
      <c r="DV50" s="1413"/>
      <c r="DW50" s="1718"/>
      <c r="DX50" s="1719"/>
      <c r="DY50" s="1413"/>
      <c r="DZ50" s="1718"/>
      <c r="EA50" s="1719"/>
      <c r="EB50" s="1413"/>
      <c r="EC50" s="1718"/>
      <c r="ED50" s="1719"/>
    </row>
    <row r="51" spans="1:134" ht="15.95" customHeight="1" thickBot="1" x14ac:dyDescent="0.3">
      <c r="A51" s="78">
        <v>43</v>
      </c>
      <c r="B51" s="330" t="s">
        <v>208</v>
      </c>
      <c r="C51" s="330" t="s">
        <v>461</v>
      </c>
      <c r="D51" s="332" t="s">
        <v>438</v>
      </c>
      <c r="E51" s="905"/>
      <c r="F51" s="827"/>
      <c r="G51" s="922" t="s">
        <v>316</v>
      </c>
      <c r="H51" s="924"/>
      <c r="I51" s="924"/>
      <c r="J51" s="924"/>
      <c r="K51" s="55"/>
      <c r="L51" s="55"/>
      <c r="M51" s="1539">
        <v>24</v>
      </c>
      <c r="N51" s="1592" t="s">
        <v>537</v>
      </c>
      <c r="O51" s="1593"/>
      <c r="P51" s="1546">
        <f t="shared" si="15"/>
        <v>46</v>
      </c>
      <c r="Q51" s="1281">
        <v>5</v>
      </c>
      <c r="R51" s="1521">
        <v>19</v>
      </c>
      <c r="S51" s="1521">
        <v>22</v>
      </c>
      <c r="T51" s="1521">
        <v>51</v>
      </c>
      <c r="U51" s="1521">
        <v>82</v>
      </c>
      <c r="V51" s="1552">
        <f t="shared" si="16"/>
        <v>-31</v>
      </c>
      <c r="W51" s="1555">
        <f t="shared" si="17"/>
        <v>34</v>
      </c>
      <c r="X51" s="822"/>
      <c r="Y51" s="822"/>
      <c r="Z51" s="326" t="s">
        <v>155</v>
      </c>
      <c r="AA51" s="1333">
        <v>13440000</v>
      </c>
      <c r="AB51" s="148"/>
      <c r="AC51" s="365" t="s">
        <v>1</v>
      </c>
      <c r="AD51" s="355" t="s">
        <v>366</v>
      </c>
      <c r="AE51" s="366" t="s">
        <v>61</v>
      </c>
      <c r="AF51" s="356" t="s">
        <v>367</v>
      </c>
      <c r="AG51" s="822"/>
      <c r="AH51" s="959"/>
      <c r="AI51" s="1275"/>
      <c r="AJ51" s="929"/>
      <c r="AK51" s="828"/>
      <c r="AL51" s="1059"/>
      <c r="AM51" s="1059"/>
      <c r="AN51" s="1058"/>
      <c r="AO51" s="1058"/>
      <c r="AP51" s="617">
        <f t="shared" si="18"/>
        <v>0</v>
      </c>
      <c r="AQ51" s="623">
        <f t="shared" si="10"/>
        <v>0</v>
      </c>
      <c r="AR51" s="329">
        <v>0</v>
      </c>
      <c r="AS51" s="307">
        <f t="shared" si="11"/>
        <v>0</v>
      </c>
      <c r="AT51" s="618">
        <f t="shared" si="12"/>
        <v>0</v>
      </c>
      <c r="AU51" s="619">
        <f t="shared" si="13"/>
        <v>0</v>
      </c>
      <c r="AV51" s="403"/>
      <c r="AW51" s="398"/>
      <c r="AX51" s="307">
        <v>0</v>
      </c>
      <c r="AY51" s="348"/>
      <c r="AZ51" s="390"/>
      <c r="BA51" s="415"/>
      <c r="BB51" s="416"/>
      <c r="BC51" s="307">
        <v>0</v>
      </c>
      <c r="BD51" s="348"/>
      <c r="BE51" s="390"/>
      <c r="BF51" s="415"/>
      <c r="BG51" s="416"/>
      <c r="BH51" s="307">
        <v>0</v>
      </c>
      <c r="BI51" s="348"/>
      <c r="BJ51" s="390"/>
      <c r="BK51" s="415"/>
      <c r="BL51" s="416"/>
      <c r="BM51" s="307">
        <v>0</v>
      </c>
      <c r="BN51" s="349"/>
      <c r="BO51" s="390"/>
      <c r="BP51" s="415"/>
      <c r="BQ51" s="416"/>
      <c r="BR51" s="307">
        <v>0</v>
      </c>
      <c r="BS51" s="348"/>
      <c r="BT51" s="408"/>
      <c r="BU51" s="415"/>
      <c r="BV51" s="416"/>
      <c r="BW51" s="307">
        <v>0</v>
      </c>
      <c r="BX51" s="348"/>
      <c r="BY51" s="408"/>
      <c r="BZ51" s="415"/>
      <c r="CA51" s="416"/>
      <c r="CB51" s="307">
        <v>0</v>
      </c>
      <c r="CC51" s="348"/>
      <c r="CD51" s="408"/>
      <c r="CE51" s="409"/>
      <c r="CF51" s="410"/>
      <c r="CG51" s="411"/>
      <c r="CH51" s="412"/>
      <c r="CI51" s="1338"/>
      <c r="CJ51" s="1443"/>
      <c r="CK51" s="1353" t="e">
        <f t="shared" si="14"/>
        <v>#DIV/0!</v>
      </c>
      <c r="CL51" s="1447"/>
      <c r="CM51" s="1354" t="e">
        <f t="shared" si="2"/>
        <v>#DIV/0!</v>
      </c>
      <c r="CN51" s="1449"/>
      <c r="CO51" s="1401" t="e">
        <f t="shared" si="3"/>
        <v>#DIV/0!</v>
      </c>
      <c r="CP51" s="1447"/>
      <c r="CQ51" s="1405" t="e">
        <f t="shared" si="4"/>
        <v>#DIV/0!</v>
      </c>
      <c r="CR51" s="1443"/>
      <c r="CS51" s="1406" t="e">
        <f t="shared" si="5"/>
        <v>#DIV/0!</v>
      </c>
      <c r="CT51" s="1447"/>
      <c r="CU51" s="1404" t="e">
        <f t="shared" si="6"/>
        <v>#DIV/0!</v>
      </c>
      <c r="CV51" s="1449"/>
      <c r="CW51" s="1399" t="e">
        <f t="shared" si="7"/>
        <v>#DIV/0!</v>
      </c>
      <c r="CX51" s="1447"/>
      <c r="CY51" s="1405" t="e">
        <f t="shared" si="8"/>
        <v>#DIV/0!</v>
      </c>
      <c r="CZ51" s="1459"/>
      <c r="DA51" s="1413"/>
      <c r="DB51" s="1720"/>
      <c r="DC51" s="1721"/>
      <c r="DD51" s="1413"/>
      <c r="DE51" s="1718"/>
      <c r="DF51" s="1720"/>
      <c r="DG51" s="1413"/>
      <c r="DH51" s="1718"/>
      <c r="DI51" s="1720"/>
      <c r="DJ51" s="1413"/>
      <c r="DK51" s="1718"/>
      <c r="DL51" s="1720"/>
      <c r="DM51" s="1413"/>
      <c r="DN51" s="1718"/>
      <c r="DO51" s="1719"/>
      <c r="DP51" s="1413"/>
      <c r="DQ51" s="1718"/>
      <c r="DR51" s="1719"/>
      <c r="DS51" s="1413"/>
      <c r="DT51" s="1718"/>
      <c r="DU51" s="1719"/>
      <c r="DV51" s="1413"/>
      <c r="DW51" s="1718"/>
      <c r="DX51" s="1719"/>
      <c r="DY51" s="1413"/>
      <c r="DZ51" s="1718"/>
      <c r="EA51" s="1719"/>
      <c r="EB51" s="1413"/>
      <c r="EC51" s="1718"/>
      <c r="ED51" s="1719"/>
    </row>
    <row r="52" spans="1:134" ht="15" x14ac:dyDescent="0.25">
      <c r="A52" s="78">
        <v>44</v>
      </c>
      <c r="B52" s="330" t="s">
        <v>202</v>
      </c>
      <c r="C52" s="330" t="s">
        <v>460</v>
      </c>
      <c r="D52" s="332" t="s">
        <v>548</v>
      </c>
      <c r="E52" s="905"/>
      <c r="F52" s="827"/>
      <c r="G52" s="925" t="s">
        <v>316</v>
      </c>
      <c r="H52" s="925"/>
      <c r="I52" s="925"/>
      <c r="J52" s="925"/>
      <c r="K52" s="55"/>
      <c r="L52" s="55"/>
      <c r="M52" s="54"/>
      <c r="N52" s="54"/>
      <c r="O52" s="822"/>
      <c r="P52" s="822"/>
      <c r="Q52" s="822"/>
      <c r="R52" s="822"/>
      <c r="S52" s="822"/>
      <c r="T52" s="822"/>
      <c r="U52" s="822"/>
      <c r="V52" s="822"/>
      <c r="W52" s="822"/>
      <c r="X52" s="822"/>
      <c r="Y52" s="822"/>
      <c r="Z52" s="326" t="s">
        <v>368</v>
      </c>
      <c r="AA52" s="1333">
        <v>12160000</v>
      </c>
      <c r="AB52" s="148"/>
      <c r="AC52" s="367" t="s">
        <v>322</v>
      </c>
      <c r="AD52" s="368" t="s">
        <v>452</v>
      </c>
      <c r="AE52" s="369">
        <v>43663</v>
      </c>
      <c r="AF52" s="370" t="s">
        <v>453</v>
      </c>
      <c r="AG52" s="822"/>
      <c r="AH52" s="959"/>
      <c r="AI52" s="1275"/>
      <c r="AJ52" s="929"/>
      <c r="AK52" s="828"/>
      <c r="AL52" s="1059"/>
      <c r="AM52" s="1059"/>
      <c r="AN52" s="1058"/>
      <c r="AO52" s="1058"/>
      <c r="AP52" s="617">
        <f t="shared" si="18"/>
        <v>0</v>
      </c>
      <c r="AQ52" s="623">
        <f t="shared" si="10"/>
        <v>0</v>
      </c>
      <c r="AR52" s="329">
        <v>0</v>
      </c>
      <c r="AS52" s="307">
        <f t="shared" si="11"/>
        <v>0</v>
      </c>
      <c r="AT52" s="618">
        <f t="shared" si="12"/>
        <v>0</v>
      </c>
      <c r="AU52" s="619">
        <f t="shared" si="13"/>
        <v>0</v>
      </c>
      <c r="AV52" s="403"/>
      <c r="AW52" s="398"/>
      <c r="AX52" s="307">
        <v>0</v>
      </c>
      <c r="AY52" s="348"/>
      <c r="AZ52" s="390"/>
      <c r="BA52" s="415"/>
      <c r="BB52" s="416"/>
      <c r="BC52" s="307">
        <v>0</v>
      </c>
      <c r="BD52" s="348"/>
      <c r="BE52" s="390"/>
      <c r="BF52" s="415"/>
      <c r="BG52" s="416"/>
      <c r="BH52" s="307">
        <v>0</v>
      </c>
      <c r="BI52" s="348"/>
      <c r="BJ52" s="390"/>
      <c r="BK52" s="415"/>
      <c r="BL52" s="416"/>
      <c r="BM52" s="307">
        <v>0</v>
      </c>
      <c r="BN52" s="349"/>
      <c r="BO52" s="390"/>
      <c r="BP52" s="415"/>
      <c r="BQ52" s="416"/>
      <c r="BR52" s="307">
        <v>0</v>
      </c>
      <c r="BS52" s="348"/>
      <c r="BT52" s="408"/>
      <c r="BU52" s="415"/>
      <c r="BV52" s="416"/>
      <c r="BW52" s="307">
        <v>0</v>
      </c>
      <c r="BX52" s="348"/>
      <c r="BY52" s="408"/>
      <c r="BZ52" s="415"/>
      <c r="CA52" s="416"/>
      <c r="CB52" s="307">
        <v>0</v>
      </c>
      <c r="CC52" s="348"/>
      <c r="CD52" s="408"/>
      <c r="CE52" s="409"/>
      <c r="CF52" s="410"/>
      <c r="CG52" s="411"/>
      <c r="CH52" s="412"/>
      <c r="CI52" s="1338"/>
      <c r="CJ52" s="1443"/>
      <c r="CK52" s="1353" t="e">
        <f t="shared" si="14"/>
        <v>#DIV/0!</v>
      </c>
      <c r="CL52" s="1447"/>
      <c r="CM52" s="1354" t="e">
        <f t="shared" si="2"/>
        <v>#DIV/0!</v>
      </c>
      <c r="CN52" s="1449"/>
      <c r="CO52" s="1401" t="e">
        <f t="shared" si="3"/>
        <v>#DIV/0!</v>
      </c>
      <c r="CP52" s="1447"/>
      <c r="CQ52" s="1405" t="e">
        <f t="shared" si="4"/>
        <v>#DIV/0!</v>
      </c>
      <c r="CR52" s="1443"/>
      <c r="CS52" s="1406" t="e">
        <f t="shared" si="5"/>
        <v>#DIV/0!</v>
      </c>
      <c r="CT52" s="1447"/>
      <c r="CU52" s="1404" t="e">
        <f t="shared" si="6"/>
        <v>#DIV/0!</v>
      </c>
      <c r="CV52" s="1449"/>
      <c r="CW52" s="1399" t="e">
        <f t="shared" si="7"/>
        <v>#DIV/0!</v>
      </c>
      <c r="CX52" s="1447"/>
      <c r="CY52" s="1405" t="e">
        <f t="shared" si="8"/>
        <v>#DIV/0!</v>
      </c>
      <c r="CZ52" s="1459"/>
      <c r="DA52" s="1413"/>
      <c r="DB52" s="1720"/>
      <c r="DC52" s="1721"/>
      <c r="DD52" s="1413"/>
      <c r="DE52" s="1718"/>
      <c r="DF52" s="1720"/>
      <c r="DG52" s="1413"/>
      <c r="DH52" s="1718"/>
      <c r="DI52" s="1720"/>
      <c r="DJ52" s="1413"/>
      <c r="DK52" s="1718"/>
      <c r="DL52" s="1720"/>
      <c r="DM52" s="1413"/>
      <c r="DN52" s="1718"/>
      <c r="DO52" s="1719"/>
      <c r="DP52" s="1413"/>
      <c r="DQ52" s="1718"/>
      <c r="DR52" s="1719"/>
      <c r="DS52" s="1413"/>
      <c r="DT52" s="1718"/>
      <c r="DU52" s="1719"/>
      <c r="DV52" s="1413"/>
      <c r="DW52" s="1718"/>
      <c r="DX52" s="1719"/>
      <c r="DY52" s="1413"/>
      <c r="DZ52" s="1718"/>
      <c r="EA52" s="1719"/>
      <c r="EB52" s="1413"/>
      <c r="EC52" s="1718"/>
      <c r="ED52" s="1719"/>
    </row>
    <row r="53" spans="1:134" ht="15" x14ac:dyDescent="0.25">
      <c r="A53" s="78">
        <v>45</v>
      </c>
      <c r="B53" s="330" t="s">
        <v>477</v>
      </c>
      <c r="C53" s="330" t="s">
        <v>461</v>
      </c>
      <c r="D53" s="332" t="s">
        <v>438</v>
      </c>
      <c r="E53" s="905"/>
      <c r="F53" s="827"/>
      <c r="G53" s="534" t="s">
        <v>316</v>
      </c>
      <c r="H53" s="923"/>
      <c r="I53" s="923"/>
      <c r="J53" s="923"/>
      <c r="K53" s="55"/>
      <c r="L53" s="55"/>
      <c r="M53" s="926"/>
      <c r="N53" s="926"/>
      <c r="O53" s="926"/>
      <c r="P53" s="926"/>
      <c r="Q53" s="169"/>
      <c r="R53" s="926"/>
      <c r="S53" s="926"/>
      <c r="T53" s="926"/>
      <c r="U53" s="926"/>
      <c r="V53" s="926"/>
      <c r="W53" s="288"/>
      <c r="X53" s="822"/>
      <c r="Y53" s="822"/>
      <c r="Z53" s="288"/>
      <c r="AA53" s="288"/>
      <c r="AB53" s="148"/>
      <c r="AC53" s="367" t="s">
        <v>330</v>
      </c>
      <c r="AD53" s="368" t="s">
        <v>465</v>
      </c>
      <c r="AE53" s="371">
        <v>43680</v>
      </c>
      <c r="AF53" s="372" t="s">
        <v>464</v>
      </c>
      <c r="AG53" s="822"/>
      <c r="AH53" s="959"/>
      <c r="AI53" s="1275"/>
      <c r="AJ53" s="929"/>
      <c r="AK53" s="828"/>
      <c r="AL53" s="1059"/>
      <c r="AM53" s="1059"/>
      <c r="AN53" s="1058"/>
      <c r="AO53" s="1058"/>
      <c r="AP53" s="617">
        <f t="shared" si="18"/>
        <v>0</v>
      </c>
      <c r="AQ53" s="623">
        <f t="shared" si="10"/>
        <v>0</v>
      </c>
      <c r="AR53" s="329">
        <v>0</v>
      </c>
      <c r="AS53" s="307">
        <f t="shared" si="11"/>
        <v>0</v>
      </c>
      <c r="AT53" s="618">
        <f t="shared" si="12"/>
        <v>0</v>
      </c>
      <c r="AU53" s="619">
        <f t="shared" si="13"/>
        <v>0</v>
      </c>
      <c r="AV53" s="403"/>
      <c r="AW53" s="398"/>
      <c r="AX53" s="307">
        <v>0</v>
      </c>
      <c r="AY53" s="348"/>
      <c r="AZ53" s="390"/>
      <c r="BA53" s="415"/>
      <c r="BB53" s="416"/>
      <c r="BC53" s="307">
        <v>0</v>
      </c>
      <c r="BD53" s="348"/>
      <c r="BE53" s="390"/>
      <c r="BF53" s="415"/>
      <c r="BG53" s="416"/>
      <c r="BH53" s="307">
        <v>0</v>
      </c>
      <c r="BI53" s="348"/>
      <c r="BJ53" s="390"/>
      <c r="BK53" s="415"/>
      <c r="BL53" s="416"/>
      <c r="BM53" s="307">
        <v>0</v>
      </c>
      <c r="BN53" s="349"/>
      <c r="BO53" s="390"/>
      <c r="BP53" s="415"/>
      <c r="BQ53" s="416"/>
      <c r="BR53" s="307">
        <v>0</v>
      </c>
      <c r="BS53" s="348"/>
      <c r="BT53" s="408"/>
      <c r="BU53" s="415"/>
      <c r="BV53" s="416"/>
      <c r="BW53" s="307">
        <v>0</v>
      </c>
      <c r="BX53" s="348"/>
      <c r="BY53" s="408"/>
      <c r="BZ53" s="415"/>
      <c r="CA53" s="416"/>
      <c r="CB53" s="307">
        <v>0</v>
      </c>
      <c r="CC53" s="348"/>
      <c r="CD53" s="408"/>
      <c r="CE53" s="409"/>
      <c r="CF53" s="410"/>
      <c r="CG53" s="411"/>
      <c r="CH53" s="412"/>
      <c r="CI53" s="1338"/>
      <c r="CJ53" s="1443"/>
      <c r="CK53" s="1353" t="e">
        <f t="shared" si="14"/>
        <v>#DIV/0!</v>
      </c>
      <c r="CL53" s="1447"/>
      <c r="CM53" s="1354" t="e">
        <f t="shared" si="2"/>
        <v>#DIV/0!</v>
      </c>
      <c r="CN53" s="1449"/>
      <c r="CO53" s="1401" t="e">
        <f t="shared" si="3"/>
        <v>#DIV/0!</v>
      </c>
      <c r="CP53" s="1447"/>
      <c r="CQ53" s="1405" t="e">
        <f t="shared" si="4"/>
        <v>#DIV/0!</v>
      </c>
      <c r="CR53" s="1443"/>
      <c r="CS53" s="1406" t="e">
        <f t="shared" si="5"/>
        <v>#DIV/0!</v>
      </c>
      <c r="CT53" s="1447"/>
      <c r="CU53" s="1404" t="e">
        <f t="shared" si="6"/>
        <v>#DIV/0!</v>
      </c>
      <c r="CV53" s="1449"/>
      <c r="CW53" s="1399" t="e">
        <f t="shared" si="7"/>
        <v>#DIV/0!</v>
      </c>
      <c r="CX53" s="1447"/>
      <c r="CY53" s="1405" t="e">
        <f t="shared" si="8"/>
        <v>#DIV/0!</v>
      </c>
      <c r="CZ53" s="1459"/>
      <c r="DA53" s="1413"/>
      <c r="DB53" s="1720"/>
      <c r="DC53" s="1721"/>
      <c r="DD53" s="1413"/>
      <c r="DE53" s="1718"/>
      <c r="DF53" s="1720"/>
      <c r="DG53" s="1413"/>
      <c r="DH53" s="1718"/>
      <c r="DI53" s="1720"/>
      <c r="DJ53" s="1413"/>
      <c r="DK53" s="1718"/>
      <c r="DL53" s="1720"/>
      <c r="DM53" s="1413"/>
      <c r="DN53" s="1718"/>
      <c r="DO53" s="1719"/>
      <c r="DP53" s="1413"/>
      <c r="DQ53" s="1718"/>
      <c r="DR53" s="1719"/>
      <c r="DS53" s="1413"/>
      <c r="DT53" s="1718"/>
      <c r="DU53" s="1719"/>
      <c r="DV53" s="1413"/>
      <c r="DW53" s="1718"/>
      <c r="DX53" s="1719"/>
      <c r="DY53" s="1413"/>
      <c r="DZ53" s="1718"/>
      <c r="EA53" s="1719"/>
      <c r="EB53" s="1413"/>
      <c r="EC53" s="1718"/>
      <c r="ED53" s="1719"/>
    </row>
    <row r="54" spans="1:134" thickBot="1" x14ac:dyDescent="0.3">
      <c r="A54" s="457">
        <v>46</v>
      </c>
      <c r="B54" s="331" t="s">
        <v>252</v>
      </c>
      <c r="C54" s="331" t="s">
        <v>460</v>
      </c>
      <c r="D54" s="333" t="s">
        <v>480</v>
      </c>
      <c r="E54" s="905"/>
      <c r="F54" s="827"/>
      <c r="G54" s="1050" t="s">
        <v>316</v>
      </c>
      <c r="H54" s="60"/>
      <c r="I54" s="60"/>
      <c r="J54" s="60"/>
      <c r="K54" s="55"/>
      <c r="L54" s="55"/>
      <c r="M54" s="148"/>
      <c r="N54" s="148"/>
      <c r="O54" s="148"/>
      <c r="P54" s="148"/>
      <c r="Q54" s="169"/>
      <c r="R54" s="148"/>
      <c r="S54" s="148"/>
      <c r="T54" s="148"/>
      <c r="U54" s="148"/>
      <c r="V54" s="148"/>
      <c r="W54" s="288"/>
      <c r="X54" s="822"/>
      <c r="Y54" s="822"/>
      <c r="Z54" s="1876" t="s">
        <v>369</v>
      </c>
      <c r="AA54" s="1876"/>
      <c r="AB54" s="148"/>
      <c r="AC54" s="367" t="s">
        <v>325</v>
      </c>
      <c r="AD54" s="368" t="s">
        <v>465</v>
      </c>
      <c r="AE54" s="371">
        <v>43694</v>
      </c>
      <c r="AF54" s="373" t="s">
        <v>464</v>
      </c>
      <c r="AG54" s="822"/>
      <c r="AH54" s="959"/>
      <c r="AI54" s="1275"/>
      <c r="AJ54" s="929"/>
      <c r="AK54" s="828"/>
      <c r="AL54" s="1059"/>
      <c r="AM54" s="1059"/>
      <c r="AN54" s="1058"/>
      <c r="AO54" s="1058"/>
      <c r="AP54" s="617">
        <f t="shared" si="18"/>
        <v>0</v>
      </c>
      <c r="AQ54" s="623">
        <f t="shared" si="10"/>
        <v>0</v>
      </c>
      <c r="AR54" s="329">
        <v>0</v>
      </c>
      <c r="AS54" s="307">
        <f t="shared" si="11"/>
        <v>0</v>
      </c>
      <c r="AT54" s="618">
        <f t="shared" si="12"/>
        <v>0</v>
      </c>
      <c r="AU54" s="619">
        <f t="shared" si="13"/>
        <v>0</v>
      </c>
      <c r="AV54" s="403"/>
      <c r="AW54" s="398"/>
      <c r="AX54" s="307">
        <v>0</v>
      </c>
      <c r="AY54" s="348"/>
      <c r="AZ54" s="390"/>
      <c r="BA54" s="415"/>
      <c r="BB54" s="416"/>
      <c r="BC54" s="307">
        <v>0</v>
      </c>
      <c r="BD54" s="348"/>
      <c r="BE54" s="390"/>
      <c r="BF54" s="415"/>
      <c r="BG54" s="416"/>
      <c r="BH54" s="307">
        <v>0</v>
      </c>
      <c r="BI54" s="348"/>
      <c r="BJ54" s="390"/>
      <c r="BK54" s="415"/>
      <c r="BL54" s="416"/>
      <c r="BM54" s="307">
        <v>0</v>
      </c>
      <c r="BN54" s="349"/>
      <c r="BO54" s="390"/>
      <c r="BP54" s="415"/>
      <c r="BQ54" s="416"/>
      <c r="BR54" s="307">
        <v>0</v>
      </c>
      <c r="BS54" s="348"/>
      <c r="BT54" s="408"/>
      <c r="BU54" s="415"/>
      <c r="BV54" s="416"/>
      <c r="BW54" s="307">
        <v>0</v>
      </c>
      <c r="BX54" s="348"/>
      <c r="BY54" s="408"/>
      <c r="BZ54" s="415"/>
      <c r="CA54" s="416"/>
      <c r="CB54" s="307">
        <v>0</v>
      </c>
      <c r="CC54" s="348"/>
      <c r="CD54" s="408"/>
      <c r="CE54" s="409"/>
      <c r="CF54" s="410"/>
      <c r="CG54" s="411"/>
      <c r="CH54" s="412"/>
      <c r="CI54" s="1338"/>
      <c r="CJ54" s="1443"/>
      <c r="CK54" s="1353" t="e">
        <f t="shared" si="14"/>
        <v>#DIV/0!</v>
      </c>
      <c r="CL54" s="1447"/>
      <c r="CM54" s="1354" t="e">
        <f t="shared" si="2"/>
        <v>#DIV/0!</v>
      </c>
      <c r="CN54" s="1449"/>
      <c r="CO54" s="1401" t="e">
        <f t="shared" si="3"/>
        <v>#DIV/0!</v>
      </c>
      <c r="CP54" s="1447"/>
      <c r="CQ54" s="1405" t="e">
        <f t="shared" si="4"/>
        <v>#DIV/0!</v>
      </c>
      <c r="CR54" s="1443"/>
      <c r="CS54" s="1406" t="e">
        <f t="shared" si="5"/>
        <v>#DIV/0!</v>
      </c>
      <c r="CT54" s="1447"/>
      <c r="CU54" s="1404" t="e">
        <f t="shared" si="6"/>
        <v>#DIV/0!</v>
      </c>
      <c r="CV54" s="1449"/>
      <c r="CW54" s="1399" t="e">
        <f t="shared" si="7"/>
        <v>#DIV/0!</v>
      </c>
      <c r="CX54" s="1447"/>
      <c r="CY54" s="1405" t="e">
        <f t="shared" si="8"/>
        <v>#DIV/0!</v>
      </c>
      <c r="CZ54" s="1459"/>
      <c r="DA54" s="1413"/>
      <c r="DB54" s="1720"/>
      <c r="DC54" s="1721"/>
      <c r="DD54" s="1413"/>
      <c r="DE54" s="1718"/>
      <c r="DF54" s="1720"/>
      <c r="DG54" s="1413"/>
      <c r="DH54" s="1718"/>
      <c r="DI54" s="1720"/>
      <c r="DJ54" s="1413"/>
      <c r="DK54" s="1718"/>
      <c r="DL54" s="1720"/>
      <c r="DM54" s="1413"/>
      <c r="DN54" s="1718"/>
      <c r="DO54" s="1719"/>
      <c r="DP54" s="1413"/>
      <c r="DQ54" s="1718"/>
      <c r="DR54" s="1719"/>
      <c r="DS54" s="1413"/>
      <c r="DT54" s="1718"/>
      <c r="DU54" s="1719"/>
      <c r="DV54" s="1413"/>
      <c r="DW54" s="1718"/>
      <c r="DX54" s="1719"/>
      <c r="DY54" s="1413"/>
      <c r="DZ54" s="1718"/>
      <c r="EA54" s="1719"/>
      <c r="EB54" s="1413"/>
      <c r="EC54" s="1718"/>
      <c r="ED54" s="1719"/>
    </row>
    <row r="55" spans="1:134" thickBot="1" x14ac:dyDescent="0.3">
      <c r="A55" s="16"/>
      <c r="B55" s="16"/>
      <c r="C55" s="822"/>
      <c r="D55" s="822"/>
      <c r="E55" s="712"/>
      <c r="F55" s="712"/>
      <c r="G55" s="1050"/>
      <c r="H55" s="60"/>
      <c r="I55" s="60"/>
      <c r="J55" s="60"/>
      <c r="K55" s="715"/>
      <c r="L55" s="715"/>
      <c r="M55" s="325"/>
      <c r="N55" s="325"/>
      <c r="O55" s="325"/>
      <c r="P55" s="325"/>
      <c r="Q55" s="717"/>
      <c r="R55" s="325"/>
      <c r="S55" s="325"/>
      <c r="T55" s="325"/>
      <c r="U55" s="325"/>
      <c r="V55" s="325"/>
      <c r="W55" s="288"/>
      <c r="X55" s="822"/>
      <c r="Y55" s="822"/>
      <c r="Z55" s="381" t="s">
        <v>370</v>
      </c>
      <c r="AA55" s="1333">
        <v>4047781</v>
      </c>
      <c r="AB55" s="148"/>
      <c r="AC55" s="367" t="s">
        <v>359</v>
      </c>
      <c r="AD55" s="368" t="s">
        <v>465</v>
      </c>
      <c r="AE55" s="371">
        <v>43785</v>
      </c>
      <c r="AF55" s="373" t="s">
        <v>464</v>
      </c>
      <c r="AG55" s="822"/>
      <c r="AH55" s="959"/>
      <c r="AI55" s="1275"/>
      <c r="AJ55" s="929"/>
      <c r="AK55" s="828"/>
      <c r="AL55" s="1059"/>
      <c r="AM55" s="1059"/>
      <c r="AN55" s="1058"/>
      <c r="AO55" s="1058"/>
      <c r="AP55" s="617">
        <f t="shared" si="18"/>
        <v>0</v>
      </c>
      <c r="AQ55" s="623">
        <f t="shared" si="10"/>
        <v>0</v>
      </c>
      <c r="AR55" s="329">
        <v>0</v>
      </c>
      <c r="AS55" s="307">
        <f t="shared" si="11"/>
        <v>0</v>
      </c>
      <c r="AT55" s="618">
        <f t="shared" si="12"/>
        <v>0</v>
      </c>
      <c r="AU55" s="619">
        <f t="shared" si="13"/>
        <v>0</v>
      </c>
      <c r="AV55" s="403"/>
      <c r="AW55" s="398"/>
      <c r="AX55" s="307">
        <v>0</v>
      </c>
      <c r="AY55" s="348"/>
      <c r="AZ55" s="390"/>
      <c r="BA55" s="415"/>
      <c r="BB55" s="416"/>
      <c r="BC55" s="307">
        <v>0</v>
      </c>
      <c r="BD55" s="348"/>
      <c r="BE55" s="390"/>
      <c r="BF55" s="415"/>
      <c r="BG55" s="416"/>
      <c r="BH55" s="307">
        <v>0</v>
      </c>
      <c r="BI55" s="348"/>
      <c r="BJ55" s="390"/>
      <c r="BK55" s="415"/>
      <c r="BL55" s="416"/>
      <c r="BM55" s="307">
        <v>0</v>
      </c>
      <c r="BN55" s="349"/>
      <c r="BO55" s="390"/>
      <c r="BP55" s="415"/>
      <c r="BQ55" s="416"/>
      <c r="BR55" s="307">
        <v>0</v>
      </c>
      <c r="BS55" s="348"/>
      <c r="BT55" s="408"/>
      <c r="BU55" s="415"/>
      <c r="BV55" s="416"/>
      <c r="BW55" s="307">
        <v>0</v>
      </c>
      <c r="BX55" s="348"/>
      <c r="BY55" s="408"/>
      <c r="BZ55" s="415"/>
      <c r="CA55" s="416"/>
      <c r="CB55" s="307">
        <v>0</v>
      </c>
      <c r="CC55" s="348"/>
      <c r="CD55" s="408"/>
      <c r="CE55" s="409"/>
      <c r="CF55" s="410"/>
      <c r="CG55" s="411"/>
      <c r="CH55" s="412"/>
      <c r="CI55" s="1338"/>
      <c r="CJ55" s="1443"/>
      <c r="CK55" s="1353" t="e">
        <f t="shared" si="14"/>
        <v>#DIV/0!</v>
      </c>
      <c r="CL55" s="1447"/>
      <c r="CM55" s="1354" t="e">
        <f t="shared" si="2"/>
        <v>#DIV/0!</v>
      </c>
      <c r="CN55" s="1449"/>
      <c r="CO55" s="1401" t="e">
        <f t="shared" si="3"/>
        <v>#DIV/0!</v>
      </c>
      <c r="CP55" s="1447"/>
      <c r="CQ55" s="1405" t="e">
        <f t="shared" si="4"/>
        <v>#DIV/0!</v>
      </c>
      <c r="CR55" s="1443"/>
      <c r="CS55" s="1406" t="e">
        <f t="shared" si="5"/>
        <v>#DIV/0!</v>
      </c>
      <c r="CT55" s="1447"/>
      <c r="CU55" s="1404" t="e">
        <f t="shared" si="6"/>
        <v>#DIV/0!</v>
      </c>
      <c r="CV55" s="1449"/>
      <c r="CW55" s="1399" t="e">
        <f t="shared" si="7"/>
        <v>#DIV/0!</v>
      </c>
      <c r="CX55" s="1447"/>
      <c r="CY55" s="1405" t="e">
        <f t="shared" si="8"/>
        <v>#DIV/0!</v>
      </c>
      <c r="CZ55" s="1459"/>
      <c r="DA55" s="1413"/>
      <c r="DB55" s="1720"/>
      <c r="DC55" s="1721"/>
      <c r="DD55" s="1413"/>
      <c r="DE55" s="1718"/>
      <c r="DF55" s="1720"/>
      <c r="DG55" s="1413"/>
      <c r="DH55" s="1718"/>
      <c r="DI55" s="1720"/>
      <c r="DJ55" s="1413"/>
      <c r="DK55" s="1718"/>
      <c r="DL55" s="1720"/>
      <c r="DM55" s="1413"/>
      <c r="DN55" s="1718"/>
      <c r="DO55" s="1719"/>
      <c r="DP55" s="1413"/>
      <c r="DQ55" s="1718"/>
      <c r="DR55" s="1719"/>
      <c r="DS55" s="1413"/>
      <c r="DT55" s="1718"/>
      <c r="DU55" s="1719"/>
      <c r="DV55" s="1413"/>
      <c r="DW55" s="1718"/>
      <c r="DX55" s="1719"/>
      <c r="DY55" s="1413"/>
      <c r="DZ55" s="1718"/>
      <c r="EA55" s="1719"/>
      <c r="EB55" s="1413"/>
      <c r="EC55" s="1718"/>
      <c r="ED55" s="1719"/>
    </row>
    <row r="56" spans="1:134" thickBot="1" x14ac:dyDescent="0.3">
      <c r="A56" s="16"/>
      <c r="B56" s="669" t="s">
        <v>31</v>
      </c>
      <c r="C56" s="998" t="s">
        <v>337</v>
      </c>
      <c r="D56" s="998" t="s">
        <v>338</v>
      </c>
      <c r="E56" s="1812" t="s">
        <v>339</v>
      </c>
      <c r="F56" s="1813"/>
      <c r="G56" s="325"/>
      <c r="H56" s="995" t="s">
        <v>8</v>
      </c>
      <c r="I56" s="33" t="s">
        <v>337</v>
      </c>
      <c r="J56" s="34" t="s">
        <v>338</v>
      </c>
      <c r="K56" s="1798" t="s">
        <v>339</v>
      </c>
      <c r="L56" s="1799"/>
      <c r="M56" s="325"/>
      <c r="N56" s="170" t="s">
        <v>9</v>
      </c>
      <c r="O56" s="32" t="s">
        <v>337</v>
      </c>
      <c r="P56" s="1013" t="s">
        <v>338</v>
      </c>
      <c r="Q56" s="1280"/>
      <c r="R56" s="325"/>
      <c r="S56" s="586"/>
      <c r="T56" s="586"/>
      <c r="U56" s="925"/>
      <c r="V56" s="925"/>
      <c r="W56" s="925"/>
      <c r="X56" s="822"/>
      <c r="Y56" s="822"/>
      <c r="Z56" s="358" t="s">
        <v>371</v>
      </c>
      <c r="AA56" s="1333">
        <v>19465</v>
      </c>
      <c r="AB56" s="148"/>
      <c r="AC56" s="367" t="s">
        <v>320</v>
      </c>
      <c r="AD56" s="368" t="s">
        <v>489</v>
      </c>
      <c r="AE56" s="369">
        <v>43785</v>
      </c>
      <c r="AF56" s="373" t="s">
        <v>488</v>
      </c>
      <c r="AG56" s="822"/>
      <c r="AH56" s="959"/>
      <c r="AI56" s="1275"/>
      <c r="AJ56" s="929"/>
      <c r="AK56" s="828"/>
      <c r="AL56" s="1059"/>
      <c r="AM56" s="1059"/>
      <c r="AN56" s="1058"/>
      <c r="AO56" s="1058"/>
      <c r="AP56" s="617">
        <f t="shared" si="18"/>
        <v>0</v>
      </c>
      <c r="AQ56" s="623">
        <f t="shared" si="10"/>
        <v>0</v>
      </c>
      <c r="AR56" s="329">
        <v>0</v>
      </c>
      <c r="AS56" s="307">
        <f t="shared" si="11"/>
        <v>0</v>
      </c>
      <c r="AT56" s="618">
        <f t="shared" si="12"/>
        <v>0</v>
      </c>
      <c r="AU56" s="619">
        <f t="shared" si="13"/>
        <v>0</v>
      </c>
      <c r="AV56" s="403"/>
      <c r="AW56" s="398"/>
      <c r="AX56" s="307">
        <v>0</v>
      </c>
      <c r="AY56" s="348"/>
      <c r="AZ56" s="390"/>
      <c r="BA56" s="415"/>
      <c r="BB56" s="416"/>
      <c r="BC56" s="307">
        <v>0</v>
      </c>
      <c r="BD56" s="348"/>
      <c r="BE56" s="390"/>
      <c r="BF56" s="415"/>
      <c r="BG56" s="416"/>
      <c r="BH56" s="307">
        <v>0</v>
      </c>
      <c r="BI56" s="348"/>
      <c r="BJ56" s="390"/>
      <c r="BK56" s="415"/>
      <c r="BL56" s="416"/>
      <c r="BM56" s="307">
        <v>0</v>
      </c>
      <c r="BN56" s="349"/>
      <c r="BO56" s="390"/>
      <c r="BP56" s="415"/>
      <c r="BQ56" s="416"/>
      <c r="BR56" s="307">
        <v>0</v>
      </c>
      <c r="BS56" s="348"/>
      <c r="BT56" s="408"/>
      <c r="BU56" s="415"/>
      <c r="BV56" s="416"/>
      <c r="BW56" s="307">
        <v>0</v>
      </c>
      <c r="BX56" s="348"/>
      <c r="BY56" s="408"/>
      <c r="BZ56" s="415"/>
      <c r="CA56" s="416"/>
      <c r="CB56" s="307">
        <v>0</v>
      </c>
      <c r="CC56" s="348"/>
      <c r="CD56" s="408"/>
      <c r="CE56" s="409"/>
      <c r="CF56" s="410"/>
      <c r="CG56" s="411"/>
      <c r="CH56" s="412"/>
      <c r="CI56" s="1338"/>
      <c r="CJ56" s="1443"/>
      <c r="CK56" s="1353" t="e">
        <f t="shared" si="14"/>
        <v>#DIV/0!</v>
      </c>
      <c r="CL56" s="1447"/>
      <c r="CM56" s="1354" t="e">
        <f t="shared" si="2"/>
        <v>#DIV/0!</v>
      </c>
      <c r="CN56" s="1449"/>
      <c r="CO56" s="1401" t="e">
        <f t="shared" si="3"/>
        <v>#DIV/0!</v>
      </c>
      <c r="CP56" s="1447"/>
      <c r="CQ56" s="1405" t="e">
        <f t="shared" si="4"/>
        <v>#DIV/0!</v>
      </c>
      <c r="CR56" s="1443"/>
      <c r="CS56" s="1406" t="e">
        <f t="shared" si="5"/>
        <v>#DIV/0!</v>
      </c>
      <c r="CT56" s="1447"/>
      <c r="CU56" s="1404" t="e">
        <f t="shared" si="6"/>
        <v>#DIV/0!</v>
      </c>
      <c r="CV56" s="1449"/>
      <c r="CW56" s="1399" t="e">
        <f t="shared" si="7"/>
        <v>#DIV/0!</v>
      </c>
      <c r="CX56" s="1447"/>
      <c r="CY56" s="1405" t="e">
        <f t="shared" si="8"/>
        <v>#DIV/0!</v>
      </c>
      <c r="CZ56" s="1459"/>
      <c r="DA56" s="1413"/>
      <c r="DB56" s="1720"/>
      <c r="DC56" s="1721"/>
      <c r="DD56" s="1413"/>
      <c r="DE56" s="1718"/>
      <c r="DF56" s="1720"/>
      <c r="DG56" s="1413"/>
      <c r="DH56" s="1718"/>
      <c r="DI56" s="1720"/>
      <c r="DJ56" s="1413"/>
      <c r="DK56" s="1718"/>
      <c r="DL56" s="1720"/>
      <c r="DM56" s="1413"/>
      <c r="DN56" s="1718"/>
      <c r="DO56" s="1719"/>
      <c r="DP56" s="1413"/>
      <c r="DQ56" s="1718"/>
      <c r="DR56" s="1719"/>
      <c r="DS56" s="1413"/>
      <c r="DT56" s="1718"/>
      <c r="DU56" s="1719"/>
      <c r="DV56" s="1413"/>
      <c r="DW56" s="1718"/>
      <c r="DX56" s="1719"/>
      <c r="DY56" s="1413"/>
      <c r="DZ56" s="1718"/>
      <c r="EA56" s="1719"/>
      <c r="EB56" s="1413"/>
      <c r="EC56" s="1718"/>
      <c r="ED56" s="1719"/>
    </row>
    <row r="57" spans="1:134" ht="15" x14ac:dyDescent="0.25">
      <c r="A57" s="16"/>
      <c r="B57" s="137" t="s">
        <v>99</v>
      </c>
      <c r="C57" s="138">
        <f>SUM(C58:C59)</f>
        <v>21</v>
      </c>
      <c r="D57" s="139">
        <f>SUM(D58:D59)</f>
        <v>17</v>
      </c>
      <c r="E57" s="1806">
        <f>SUM(E58:E59)</f>
        <v>8</v>
      </c>
      <c r="F57" s="1807"/>
      <c r="G57" s="325"/>
      <c r="H57" s="174" t="s">
        <v>99</v>
      </c>
      <c r="I57" s="43">
        <f>SUM(I58:I59)</f>
        <v>2</v>
      </c>
      <c r="J57" s="44">
        <f>SUM(J58:J59)</f>
        <v>0</v>
      </c>
      <c r="K57" s="1786">
        <f>SUM(K58:K59)</f>
        <v>1</v>
      </c>
      <c r="L57" s="1787"/>
      <c r="M57" s="325"/>
      <c r="N57" s="171" t="s">
        <v>99</v>
      </c>
      <c r="O57" s="45">
        <f>SUM(O58:O59)</f>
        <v>3</v>
      </c>
      <c r="P57" s="1000">
        <f>SUM(P58:P59)</f>
        <v>0</v>
      </c>
      <c r="Q57" s="1291"/>
      <c r="R57" s="325"/>
      <c r="S57" s="587"/>
      <c r="T57" s="587"/>
      <c r="U57" s="923"/>
      <c r="V57" s="923"/>
      <c r="W57" s="923"/>
      <c r="X57" s="822"/>
      <c r="Y57" s="822"/>
      <c r="Z57" s="360"/>
      <c r="AA57" s="360"/>
      <c r="AB57" s="148"/>
      <c r="AC57" s="367" t="s">
        <v>459</v>
      </c>
      <c r="AD57" s="368" t="s">
        <v>465</v>
      </c>
      <c r="AE57" s="369">
        <v>43813</v>
      </c>
      <c r="AF57" s="373" t="s">
        <v>464</v>
      </c>
      <c r="AG57" s="822"/>
      <c r="AH57" s="959"/>
      <c r="AI57" s="1275"/>
      <c r="AJ57" s="929"/>
      <c r="AK57" s="828"/>
      <c r="AL57" s="1059"/>
      <c r="AM57" s="1059"/>
      <c r="AN57" s="1058"/>
      <c r="AO57" s="1058"/>
      <c r="AP57" s="617">
        <f t="shared" si="18"/>
        <v>0</v>
      </c>
      <c r="AQ57" s="623">
        <f t="shared" si="10"/>
        <v>0</v>
      </c>
      <c r="AR57" s="329">
        <v>0</v>
      </c>
      <c r="AS57" s="307">
        <f t="shared" si="11"/>
        <v>0</v>
      </c>
      <c r="AT57" s="618">
        <f t="shared" si="12"/>
        <v>0</v>
      </c>
      <c r="AU57" s="619">
        <f t="shared" si="13"/>
        <v>0</v>
      </c>
      <c r="AV57" s="403"/>
      <c r="AW57" s="398"/>
      <c r="AX57" s="307">
        <v>0</v>
      </c>
      <c r="AY57" s="348"/>
      <c r="AZ57" s="390"/>
      <c r="BA57" s="415"/>
      <c r="BB57" s="416"/>
      <c r="BC57" s="307">
        <v>0</v>
      </c>
      <c r="BD57" s="348"/>
      <c r="BE57" s="390"/>
      <c r="BF57" s="415"/>
      <c r="BG57" s="416"/>
      <c r="BH57" s="307">
        <v>0</v>
      </c>
      <c r="BI57" s="348"/>
      <c r="BJ57" s="390"/>
      <c r="BK57" s="415"/>
      <c r="BL57" s="416"/>
      <c r="BM57" s="307">
        <v>0</v>
      </c>
      <c r="BN57" s="349"/>
      <c r="BO57" s="390"/>
      <c r="BP57" s="415"/>
      <c r="BQ57" s="416"/>
      <c r="BR57" s="307">
        <v>0</v>
      </c>
      <c r="BS57" s="348"/>
      <c r="BT57" s="408"/>
      <c r="BU57" s="415"/>
      <c r="BV57" s="416"/>
      <c r="BW57" s="307">
        <v>0</v>
      </c>
      <c r="BX57" s="348"/>
      <c r="BY57" s="408"/>
      <c r="BZ57" s="415"/>
      <c r="CA57" s="416"/>
      <c r="CB57" s="307">
        <v>0</v>
      </c>
      <c r="CC57" s="348"/>
      <c r="CD57" s="408"/>
      <c r="CE57" s="409"/>
      <c r="CF57" s="410"/>
      <c r="CG57" s="411"/>
      <c r="CH57" s="412"/>
      <c r="CI57" s="1338"/>
      <c r="CJ57" s="1443"/>
      <c r="CK57" s="1353" t="e">
        <f t="shared" si="14"/>
        <v>#DIV/0!</v>
      </c>
      <c r="CL57" s="1447"/>
      <c r="CM57" s="1354" t="e">
        <f t="shared" si="2"/>
        <v>#DIV/0!</v>
      </c>
      <c r="CN57" s="1449"/>
      <c r="CO57" s="1401" t="e">
        <f t="shared" si="3"/>
        <v>#DIV/0!</v>
      </c>
      <c r="CP57" s="1447"/>
      <c r="CQ57" s="1405" t="e">
        <f t="shared" si="4"/>
        <v>#DIV/0!</v>
      </c>
      <c r="CR57" s="1443"/>
      <c r="CS57" s="1406" t="e">
        <f t="shared" si="5"/>
        <v>#DIV/0!</v>
      </c>
      <c r="CT57" s="1447"/>
      <c r="CU57" s="1404" t="e">
        <f t="shared" si="6"/>
        <v>#DIV/0!</v>
      </c>
      <c r="CV57" s="1449"/>
      <c r="CW57" s="1399" t="e">
        <f t="shared" si="7"/>
        <v>#DIV/0!</v>
      </c>
      <c r="CX57" s="1447"/>
      <c r="CY57" s="1405" t="e">
        <f t="shared" si="8"/>
        <v>#DIV/0!</v>
      </c>
      <c r="CZ57" s="1459"/>
      <c r="DA57" s="1413"/>
      <c r="DB57" s="1720"/>
      <c r="DC57" s="1721"/>
      <c r="DD57" s="1413"/>
      <c r="DE57" s="1718"/>
      <c r="DF57" s="1720"/>
      <c r="DG57" s="1413"/>
      <c r="DH57" s="1718"/>
      <c r="DI57" s="1720"/>
      <c r="DJ57" s="1413"/>
      <c r="DK57" s="1718"/>
      <c r="DL57" s="1720"/>
      <c r="DM57" s="1413"/>
      <c r="DN57" s="1718"/>
      <c r="DO57" s="1719"/>
      <c r="DP57" s="1413"/>
      <c r="DQ57" s="1718"/>
      <c r="DR57" s="1719"/>
      <c r="DS57" s="1413"/>
      <c r="DT57" s="1718"/>
      <c r="DU57" s="1719"/>
      <c r="DV57" s="1413"/>
      <c r="DW57" s="1718"/>
      <c r="DX57" s="1719"/>
      <c r="DY57" s="1413"/>
      <c r="DZ57" s="1718"/>
      <c r="EA57" s="1719"/>
      <c r="EB57" s="1413"/>
      <c r="EC57" s="1718"/>
      <c r="ED57" s="1719"/>
    </row>
    <row r="58" spans="1:134" thickBot="1" x14ac:dyDescent="0.3">
      <c r="A58" s="840"/>
      <c r="B58" s="35" t="s">
        <v>372</v>
      </c>
      <c r="C58" s="790">
        <f>COUNTIF($C$9:$C$54,"HW")</f>
        <v>10</v>
      </c>
      <c r="D58" s="996">
        <f>COUNTIF($C$9:$C$54,"HD")</f>
        <v>7</v>
      </c>
      <c r="E58" s="1808">
        <f>COUNTIF($C$9:$C$54,"HL")</f>
        <v>6</v>
      </c>
      <c r="F58" s="1809"/>
      <c r="G58" s="325"/>
      <c r="H58" s="175" t="s">
        <v>372</v>
      </c>
      <c r="I58" s="790">
        <f>COUNTIF($I$9:$I$16,"HW")</f>
        <v>1</v>
      </c>
      <c r="J58" s="37">
        <f>COUNTIF($I$9:$I$16,"HD")</f>
        <v>0</v>
      </c>
      <c r="K58" s="1794">
        <f>COUNTIF($I$9:$I$16,"HL")</f>
        <v>1</v>
      </c>
      <c r="L58" s="1795"/>
      <c r="M58" s="325"/>
      <c r="N58" s="172" t="s">
        <v>372</v>
      </c>
      <c r="O58" s="790">
        <f>COUNTIF($O$9:$O$16,"HW")</f>
        <v>1</v>
      </c>
      <c r="P58" s="1001">
        <f>COUNTIF($O$9:$O$16,"HD")</f>
        <v>0</v>
      </c>
      <c r="Q58" s="1595"/>
      <c r="R58" s="325"/>
      <c r="S58" s="497"/>
      <c r="T58" s="497"/>
      <c r="U58" s="60"/>
      <c r="V58" s="60"/>
      <c r="W58" s="60"/>
      <c r="X58" s="822"/>
      <c r="Y58" s="822"/>
      <c r="Z58" s="1870" t="s">
        <v>373</v>
      </c>
      <c r="AA58" s="1871"/>
      <c r="AB58" s="148"/>
      <c r="AC58" s="367" t="s">
        <v>446</v>
      </c>
      <c r="AD58" s="368" t="s">
        <v>549</v>
      </c>
      <c r="AE58" s="369">
        <v>43931</v>
      </c>
      <c r="AF58" s="373" t="s">
        <v>550</v>
      </c>
      <c r="AG58" s="822"/>
      <c r="AH58" s="959"/>
      <c r="AI58" s="1275"/>
      <c r="AJ58" s="929"/>
      <c r="AK58" s="828"/>
      <c r="AL58" s="1059"/>
      <c r="AM58" s="1059"/>
      <c r="AN58" s="1058"/>
      <c r="AO58" s="1058"/>
      <c r="AP58" s="617">
        <f t="shared" si="18"/>
        <v>0</v>
      </c>
      <c r="AQ58" s="623">
        <f t="shared" si="10"/>
        <v>0</v>
      </c>
      <c r="AR58" s="329">
        <v>0</v>
      </c>
      <c r="AS58" s="307">
        <f t="shared" si="11"/>
        <v>0</v>
      </c>
      <c r="AT58" s="618">
        <f t="shared" si="12"/>
        <v>0</v>
      </c>
      <c r="AU58" s="619">
        <f t="shared" si="13"/>
        <v>0</v>
      </c>
      <c r="AV58" s="403"/>
      <c r="AW58" s="398"/>
      <c r="AX58" s="307">
        <v>0</v>
      </c>
      <c r="AY58" s="348"/>
      <c r="AZ58" s="390"/>
      <c r="BA58" s="415"/>
      <c r="BB58" s="416"/>
      <c r="BC58" s="307">
        <v>0</v>
      </c>
      <c r="BD58" s="348"/>
      <c r="BE58" s="390"/>
      <c r="BF58" s="415"/>
      <c r="BG58" s="416"/>
      <c r="BH58" s="307">
        <v>0</v>
      </c>
      <c r="BI58" s="348"/>
      <c r="BJ58" s="390"/>
      <c r="BK58" s="415"/>
      <c r="BL58" s="416"/>
      <c r="BM58" s="307">
        <v>0</v>
      </c>
      <c r="BN58" s="349"/>
      <c r="BO58" s="390"/>
      <c r="BP58" s="415"/>
      <c r="BQ58" s="416"/>
      <c r="BR58" s="307">
        <v>0</v>
      </c>
      <c r="BS58" s="348"/>
      <c r="BT58" s="408"/>
      <c r="BU58" s="415"/>
      <c r="BV58" s="416"/>
      <c r="BW58" s="307">
        <v>0</v>
      </c>
      <c r="BX58" s="348"/>
      <c r="BY58" s="408"/>
      <c r="BZ58" s="415"/>
      <c r="CA58" s="416"/>
      <c r="CB58" s="307">
        <v>0</v>
      </c>
      <c r="CC58" s="348"/>
      <c r="CD58" s="408"/>
      <c r="CE58" s="409"/>
      <c r="CF58" s="410"/>
      <c r="CG58" s="411"/>
      <c r="CH58" s="412"/>
      <c r="CI58" s="1458"/>
      <c r="CJ58" s="1444"/>
      <c r="CK58" s="1356"/>
      <c r="CL58" s="1448"/>
      <c r="CM58" s="1355"/>
      <c r="CN58" s="1450"/>
      <c r="CO58" s="1402"/>
      <c r="CP58" s="1448"/>
      <c r="CQ58" s="1400"/>
      <c r="CR58" s="1444"/>
      <c r="CS58" s="1407"/>
      <c r="CT58" s="1448"/>
      <c r="CU58" s="1355"/>
      <c r="CV58" s="1450"/>
      <c r="CW58" s="1356"/>
      <c r="CX58" s="1448"/>
      <c r="CY58" s="1400"/>
      <c r="CZ58" s="1460"/>
      <c r="DA58" s="1416"/>
      <c r="DB58" s="1716"/>
      <c r="DC58" s="1717"/>
      <c r="DD58" s="1416"/>
      <c r="DE58" s="1714"/>
      <c r="DF58" s="1716"/>
      <c r="DG58" s="1416"/>
      <c r="DH58" s="1714"/>
      <c r="DI58" s="1716"/>
      <c r="DJ58" s="1416"/>
      <c r="DK58" s="1714"/>
      <c r="DL58" s="1716"/>
      <c r="DM58" s="1416"/>
      <c r="DN58" s="1714"/>
      <c r="DO58" s="1715"/>
      <c r="DP58" s="1416"/>
      <c r="DQ58" s="1714"/>
      <c r="DR58" s="1715"/>
      <c r="DS58" s="1416"/>
      <c r="DT58" s="1714"/>
      <c r="DU58" s="1715"/>
      <c r="DV58" s="1416"/>
      <c r="DW58" s="1714"/>
      <c r="DX58" s="1715"/>
      <c r="DY58" s="1416"/>
      <c r="DZ58" s="1714"/>
      <c r="EA58" s="1715"/>
      <c r="EB58" s="1416"/>
      <c r="EC58" s="1714"/>
      <c r="ED58" s="1715"/>
    </row>
    <row r="59" spans="1:134" thickBot="1" x14ac:dyDescent="0.3">
      <c r="A59" s="840"/>
      <c r="B59" s="36" t="s">
        <v>374</v>
      </c>
      <c r="C59" s="40">
        <f>COUNTIF($C$9:$C$54,"AW")</f>
        <v>11</v>
      </c>
      <c r="D59" s="41">
        <f>COUNTIF($C$9:$C$54,"AD")</f>
        <v>10</v>
      </c>
      <c r="E59" s="1810">
        <f>COUNTIF($C$9:$C$54,"AL")</f>
        <v>2</v>
      </c>
      <c r="F59" s="1811"/>
      <c r="G59" s="325"/>
      <c r="H59" s="176" t="s">
        <v>374</v>
      </c>
      <c r="I59" s="38">
        <f>COUNTIF($I$9:$I$16,"AW")+COUNTIF($I$9:$I$16,"NW")</f>
        <v>1</v>
      </c>
      <c r="J59" s="39">
        <f>COUNTIF($I$9:$I$16,"AD")+COUNTIF($I$9:$I$16,"ND")</f>
        <v>0</v>
      </c>
      <c r="K59" s="1796">
        <f>COUNTIF($I$9:$I$16,"AL")+COUNTIF($I$9:$I$16,"NL")</f>
        <v>0</v>
      </c>
      <c r="L59" s="1797"/>
      <c r="M59" s="325"/>
      <c r="N59" s="173" t="s">
        <v>374</v>
      </c>
      <c r="O59" s="42">
        <f>COUNTIF($O$9:$O$16,"AW")+COUNTIF($O$9:$O$16,"NW")</f>
        <v>2</v>
      </c>
      <c r="P59" s="1002">
        <f>COUNTIF($O$9:$O$16,"AD")+COUNTIF($O$9:$O$16,"ND")</f>
        <v>0</v>
      </c>
      <c r="Q59" s="1292"/>
      <c r="R59" s="325"/>
      <c r="S59" s="497"/>
      <c r="T59" s="497"/>
      <c r="U59" s="60"/>
      <c r="V59" s="60"/>
      <c r="W59" s="60"/>
      <c r="X59" s="822"/>
      <c r="Y59" s="822"/>
      <c r="Z59" s="1875">
        <v>1640000</v>
      </c>
      <c r="AA59" s="1875"/>
      <c r="AB59" s="148"/>
      <c r="AC59" s="367" t="s">
        <v>446</v>
      </c>
      <c r="AD59" s="368" t="s">
        <v>549</v>
      </c>
      <c r="AE59" s="369">
        <v>43932</v>
      </c>
      <c r="AF59" s="373" t="s">
        <v>798</v>
      </c>
      <c r="AG59" s="822"/>
      <c r="AH59" s="421"/>
      <c r="AI59" s="1277"/>
      <c r="AJ59" s="1868" t="s">
        <v>375</v>
      </c>
      <c r="AK59" s="1869"/>
      <c r="AL59" s="512"/>
      <c r="AM59" s="512"/>
      <c r="AN59" s="512"/>
      <c r="AO59" s="512"/>
      <c r="AP59" s="19">
        <f t="shared" ref="AP59:CF59" si="19">SUM(AP4:AP58)</f>
        <v>858</v>
      </c>
      <c r="AQ59" s="19">
        <f t="shared" si="19"/>
        <v>169</v>
      </c>
      <c r="AR59" s="19">
        <f t="shared" si="19"/>
        <v>1</v>
      </c>
      <c r="AS59" s="400">
        <f t="shared" si="19"/>
        <v>48</v>
      </c>
      <c r="AT59" s="22">
        <f t="shared" si="19"/>
        <v>111</v>
      </c>
      <c r="AU59" s="79">
        <f t="shared" si="19"/>
        <v>98</v>
      </c>
      <c r="AV59" s="19">
        <f t="shared" si="19"/>
        <v>68</v>
      </c>
      <c r="AW59" s="19">
        <f t="shared" si="19"/>
        <v>16</v>
      </c>
      <c r="AX59" s="399">
        <f t="shared" si="19"/>
        <v>4</v>
      </c>
      <c r="AY59" s="22">
        <f t="shared" si="19"/>
        <v>6</v>
      </c>
      <c r="AZ59" s="79">
        <f t="shared" si="19"/>
        <v>5</v>
      </c>
      <c r="BA59" s="19">
        <f t="shared" si="19"/>
        <v>627</v>
      </c>
      <c r="BB59" s="19">
        <f t="shared" si="19"/>
        <v>122</v>
      </c>
      <c r="BC59" s="399">
        <f t="shared" si="19"/>
        <v>35</v>
      </c>
      <c r="BD59" s="22">
        <f t="shared" si="19"/>
        <v>79</v>
      </c>
      <c r="BE59" s="79">
        <f t="shared" si="19"/>
        <v>70</v>
      </c>
      <c r="BF59" s="19">
        <f t="shared" si="19"/>
        <v>42</v>
      </c>
      <c r="BG59" s="19">
        <f t="shared" si="19"/>
        <v>9</v>
      </c>
      <c r="BH59" s="399">
        <f t="shared" si="19"/>
        <v>2</v>
      </c>
      <c r="BI59" s="22">
        <f t="shared" si="19"/>
        <v>10</v>
      </c>
      <c r="BJ59" s="79">
        <f t="shared" si="19"/>
        <v>9</v>
      </c>
      <c r="BK59" s="405">
        <f t="shared" si="19"/>
        <v>54</v>
      </c>
      <c r="BL59" s="383">
        <f t="shared" si="19"/>
        <v>10</v>
      </c>
      <c r="BM59" s="406">
        <f t="shared" si="19"/>
        <v>3</v>
      </c>
      <c r="BN59" s="384">
        <f t="shared" si="19"/>
        <v>6</v>
      </c>
      <c r="BO59" s="385">
        <f t="shared" si="19"/>
        <v>5</v>
      </c>
      <c r="BP59" s="405">
        <f>SUM(BP4:BP58)</f>
        <v>0</v>
      </c>
      <c r="BQ59" s="383">
        <f>SUM(BQ4:BQ58)</f>
        <v>0</v>
      </c>
      <c r="BR59" s="406">
        <f>SUM(BR4:BR58)</f>
        <v>0</v>
      </c>
      <c r="BS59" s="384">
        <f>SUM(BS4:BS58)</f>
        <v>0</v>
      </c>
      <c r="BT59" s="385">
        <f>SUM(BT4:BT58)</f>
        <v>0</v>
      </c>
      <c r="BU59" s="405">
        <f t="shared" ref="BU59:CD59" si="20">SUM(BU4:BU58)</f>
        <v>27</v>
      </c>
      <c r="BV59" s="383">
        <f t="shared" si="20"/>
        <v>5</v>
      </c>
      <c r="BW59" s="406">
        <f t="shared" si="20"/>
        <v>1</v>
      </c>
      <c r="BX59" s="384">
        <f t="shared" si="20"/>
        <v>4</v>
      </c>
      <c r="BY59" s="385">
        <f t="shared" si="20"/>
        <v>4</v>
      </c>
      <c r="BZ59" s="405">
        <f t="shared" si="20"/>
        <v>40</v>
      </c>
      <c r="CA59" s="383">
        <f t="shared" si="20"/>
        <v>7</v>
      </c>
      <c r="CB59" s="406">
        <f t="shared" si="20"/>
        <v>3</v>
      </c>
      <c r="CC59" s="384">
        <f t="shared" si="20"/>
        <v>6</v>
      </c>
      <c r="CD59" s="385">
        <f t="shared" si="20"/>
        <v>5</v>
      </c>
      <c r="CE59" s="1012">
        <f t="shared" si="19"/>
        <v>0</v>
      </c>
      <c r="CF59" s="1012">
        <f t="shared" si="19"/>
        <v>0</v>
      </c>
      <c r="CG59" s="413">
        <f>AVERAGE(CG4:CG58)</f>
        <v>6.9</v>
      </c>
      <c r="CH59" s="414">
        <f>AVERAGE(CH4:CH58)</f>
        <v>7.1</v>
      </c>
      <c r="CI59" s="822"/>
      <c r="CJ59" s="822"/>
      <c r="CK59" s="822"/>
      <c r="CL59" s="822"/>
      <c r="CM59" s="822"/>
      <c r="CN59" s="822"/>
      <c r="CO59" s="822"/>
      <c r="CP59" s="822"/>
      <c r="CQ59" s="822"/>
      <c r="CR59" s="822"/>
      <c r="CS59" s="822"/>
      <c r="CT59" s="822"/>
      <c r="CU59" s="822"/>
      <c r="CV59" s="822"/>
      <c r="CW59" s="822"/>
    </row>
    <row r="60" spans="1:134" thickBot="1" x14ac:dyDescent="0.3">
      <c r="A60" s="822"/>
      <c r="B60" s="827"/>
      <c r="C60" s="325"/>
      <c r="D60" s="325"/>
      <c r="E60" s="713"/>
      <c r="F60" s="713"/>
      <c r="G60" s="325"/>
      <c r="H60" s="325"/>
      <c r="I60" s="325"/>
      <c r="J60" s="827"/>
      <c r="K60" s="716"/>
      <c r="L60" s="716"/>
      <c r="M60" s="325"/>
      <c r="N60" s="325"/>
      <c r="O60" s="325"/>
      <c r="P60" s="325"/>
      <c r="Q60" s="718"/>
      <c r="R60" s="325"/>
      <c r="S60" s="325"/>
      <c r="T60" s="325"/>
      <c r="U60" s="325"/>
      <c r="V60" s="325"/>
      <c r="W60" s="325"/>
      <c r="X60" s="822"/>
      <c r="Y60" s="822"/>
      <c r="Z60" s="1877" t="s">
        <v>376</v>
      </c>
      <c r="AA60" s="1877"/>
      <c r="AB60" s="148"/>
      <c r="AC60" s="367" t="s">
        <v>459</v>
      </c>
      <c r="AD60" s="368" t="s">
        <v>465</v>
      </c>
      <c r="AE60" s="369">
        <v>43933</v>
      </c>
      <c r="AF60" s="373" t="s">
        <v>807</v>
      </c>
      <c r="AG60" s="822"/>
      <c r="AH60" s="822"/>
      <c r="AJ60" s="976"/>
      <c r="AK60" s="976"/>
      <c r="AL60" s="976"/>
      <c r="AM60" s="976"/>
      <c r="AN60" s="976"/>
      <c r="AO60" s="976"/>
      <c r="AP60" s="645" t="s">
        <v>144</v>
      </c>
      <c r="AQ60" s="642" t="s">
        <v>145</v>
      </c>
      <c r="AR60" s="642" t="s">
        <v>146</v>
      </c>
      <c r="AS60" s="642" t="s">
        <v>26</v>
      </c>
      <c r="AT60" s="642" t="s">
        <v>27</v>
      </c>
      <c r="AU60" s="643" t="s">
        <v>28</v>
      </c>
      <c r="AV60" s="645" t="s">
        <v>144</v>
      </c>
      <c r="AW60" s="635" t="s">
        <v>145</v>
      </c>
      <c r="AX60" s="659" t="s">
        <v>26</v>
      </c>
      <c r="AY60" s="642" t="s">
        <v>27</v>
      </c>
      <c r="AZ60" s="660" t="s">
        <v>28</v>
      </c>
      <c r="BA60" s="645" t="s">
        <v>144</v>
      </c>
      <c r="BB60" s="635" t="s">
        <v>145</v>
      </c>
      <c r="BC60" s="635" t="s">
        <v>26</v>
      </c>
      <c r="BD60" s="642" t="s">
        <v>27</v>
      </c>
      <c r="BE60" s="660" t="s">
        <v>28</v>
      </c>
      <c r="BF60" s="645" t="s">
        <v>144</v>
      </c>
      <c r="BG60" s="635" t="s">
        <v>145</v>
      </c>
      <c r="BH60" s="635" t="s">
        <v>26</v>
      </c>
      <c r="BI60" s="642" t="s">
        <v>27</v>
      </c>
      <c r="BJ60" s="660" t="s">
        <v>28</v>
      </c>
      <c r="BK60" s="645" t="s">
        <v>144</v>
      </c>
      <c r="BL60" s="642" t="s">
        <v>145</v>
      </c>
      <c r="BM60" s="642" t="s">
        <v>26</v>
      </c>
      <c r="BN60" s="642" t="s">
        <v>27</v>
      </c>
      <c r="BO60" s="660" t="s">
        <v>28</v>
      </c>
      <c r="BP60" s="645" t="s">
        <v>144</v>
      </c>
      <c r="BQ60" s="635" t="s">
        <v>145</v>
      </c>
      <c r="BR60" s="635" t="s">
        <v>26</v>
      </c>
      <c r="BS60" s="642" t="s">
        <v>27</v>
      </c>
      <c r="BT60" s="660" t="s">
        <v>28</v>
      </c>
      <c r="BU60" s="645" t="s">
        <v>144</v>
      </c>
      <c r="BV60" s="635" t="s">
        <v>145</v>
      </c>
      <c r="BW60" s="635" t="s">
        <v>26</v>
      </c>
      <c r="BX60" s="642" t="s">
        <v>27</v>
      </c>
      <c r="BY60" s="660" t="s">
        <v>28</v>
      </c>
      <c r="BZ60" s="645" t="s">
        <v>144</v>
      </c>
      <c r="CA60" s="635" t="s">
        <v>145</v>
      </c>
      <c r="CB60" s="635" t="s">
        <v>26</v>
      </c>
      <c r="CC60" s="642" t="s">
        <v>27</v>
      </c>
      <c r="CD60" s="660" t="s">
        <v>28</v>
      </c>
      <c r="CE60" s="661" t="s">
        <v>151</v>
      </c>
      <c r="CF60" s="646" t="s">
        <v>152</v>
      </c>
      <c r="CG60" s="1853">
        <f>AVERAGE(CG59,CH59)</f>
        <v>7</v>
      </c>
      <c r="CH60" s="1854"/>
      <c r="CI60" s="822"/>
      <c r="CJ60" s="822"/>
      <c r="CK60" s="822"/>
      <c r="CL60" s="822"/>
      <c r="CM60" s="822"/>
      <c r="CN60" s="822"/>
      <c r="CO60" s="822"/>
      <c r="CP60" s="822"/>
      <c r="CQ60" s="822"/>
      <c r="CR60" s="822"/>
      <c r="CS60" s="822"/>
      <c r="CT60" s="822"/>
      <c r="CU60" s="822"/>
      <c r="CV60" s="822"/>
      <c r="CW60" s="822"/>
    </row>
    <row r="61" spans="1:134" thickBot="1" x14ac:dyDescent="0.3">
      <c r="A61" s="822"/>
      <c r="B61" s="152" t="s">
        <v>377</v>
      </c>
      <c r="C61" s="997" t="s">
        <v>337</v>
      </c>
      <c r="D61" s="997" t="s">
        <v>338</v>
      </c>
      <c r="E61" s="1814" t="s">
        <v>339</v>
      </c>
      <c r="F61" s="1815"/>
      <c r="G61" s="325"/>
      <c r="H61" s="489" t="s">
        <v>15</v>
      </c>
      <c r="I61" s="490" t="s">
        <v>337</v>
      </c>
      <c r="J61" s="490" t="s">
        <v>338</v>
      </c>
      <c r="K61" s="1800" t="s">
        <v>339</v>
      </c>
      <c r="L61" s="1801"/>
      <c r="M61" s="827"/>
      <c r="N61" s="1033" t="s">
        <v>378</v>
      </c>
      <c r="O61" s="594" t="s">
        <v>337</v>
      </c>
      <c r="P61" s="595" t="s">
        <v>338</v>
      </c>
      <c r="Q61" s="1282"/>
      <c r="R61" s="325"/>
      <c r="S61" s="592"/>
      <c r="T61" s="592"/>
      <c r="U61" s="925"/>
      <c r="V61" s="925"/>
      <c r="W61" s="925"/>
      <c r="X61" s="822"/>
      <c r="Y61" s="1421"/>
      <c r="Z61" s="1321"/>
      <c r="AA61" s="1437"/>
      <c r="AB61" s="1437"/>
      <c r="AC61" s="374"/>
      <c r="AD61" s="375"/>
      <c r="AE61" s="376"/>
      <c r="AF61" s="377"/>
      <c r="AG61" s="822"/>
      <c r="AH61" s="822"/>
      <c r="AJ61" s="976" t="s">
        <v>379</v>
      </c>
      <c r="AK61" s="976"/>
      <c r="AL61" s="976"/>
      <c r="AM61" s="976"/>
      <c r="AN61" s="976"/>
      <c r="AO61" s="976"/>
      <c r="AP61" s="927"/>
      <c r="AQ61" s="10"/>
      <c r="AR61" s="391"/>
      <c r="AS61" s="10"/>
      <c r="AT61" s="10"/>
      <c r="AU61" s="401"/>
      <c r="AV61" s="1855" t="s">
        <v>148</v>
      </c>
      <c r="AW61" s="1856"/>
      <c r="AX61" s="1856"/>
      <c r="AY61" s="1856"/>
      <c r="AZ61" s="1856"/>
      <c r="BA61" s="1855" t="s">
        <v>44</v>
      </c>
      <c r="BB61" s="1856"/>
      <c r="BC61" s="1856"/>
      <c r="BD61" s="1856"/>
      <c r="BE61" s="1857"/>
      <c r="BF61" s="1856" t="s">
        <v>8</v>
      </c>
      <c r="BG61" s="1856"/>
      <c r="BH61" s="1856"/>
      <c r="BI61" s="1856"/>
      <c r="BJ61" s="1856"/>
      <c r="BK61" s="1855" t="s">
        <v>9</v>
      </c>
      <c r="BL61" s="1856"/>
      <c r="BM61" s="1856"/>
      <c r="BN61" s="1856"/>
      <c r="BO61" s="1856"/>
      <c r="BP61" s="1855" t="s">
        <v>12</v>
      </c>
      <c r="BQ61" s="1856"/>
      <c r="BR61" s="1856"/>
      <c r="BS61" s="1856"/>
      <c r="BT61" s="1856"/>
      <c r="BU61" s="1855" t="s">
        <v>150</v>
      </c>
      <c r="BV61" s="1856"/>
      <c r="BW61" s="1856"/>
      <c r="BX61" s="1856"/>
      <c r="BY61" s="1856"/>
      <c r="BZ61" s="1855" t="s">
        <v>149</v>
      </c>
      <c r="CA61" s="1856"/>
      <c r="CB61" s="1856"/>
      <c r="CC61" s="1856"/>
      <c r="CD61" s="1856"/>
      <c r="CE61" s="927"/>
      <c r="CF61" s="10"/>
      <c r="CG61" s="1858" t="s">
        <v>380</v>
      </c>
      <c r="CH61" s="1859"/>
      <c r="CI61" s="822"/>
      <c r="CJ61" s="822"/>
      <c r="CK61" s="822"/>
      <c r="CL61" s="822"/>
      <c r="CM61" s="822"/>
      <c r="CN61" s="822"/>
      <c r="CO61" s="822"/>
      <c r="CP61" s="822"/>
      <c r="CQ61" s="822"/>
      <c r="CR61" s="822"/>
      <c r="CS61" s="822"/>
      <c r="CT61" s="822"/>
      <c r="CU61" s="822"/>
      <c r="CV61" s="822"/>
      <c r="CW61" s="822"/>
    </row>
    <row r="62" spans="1:134" ht="16.5" thickBot="1" x14ac:dyDescent="0.3">
      <c r="A62" s="822"/>
      <c r="B62" s="153" t="s">
        <v>99</v>
      </c>
      <c r="C62" s="133">
        <f>SUM(C63:C64)</f>
        <v>3</v>
      </c>
      <c r="D62" s="134">
        <f>SUM(D63:D64)</f>
        <v>2</v>
      </c>
      <c r="E62" s="1802">
        <f>SUM(E63:E64)</f>
        <v>0</v>
      </c>
      <c r="F62" s="1803"/>
      <c r="G62" s="325"/>
      <c r="H62" s="494" t="s">
        <v>99</v>
      </c>
      <c r="I62" s="495">
        <f>SUM(I63:I64)</f>
        <v>1</v>
      </c>
      <c r="J62" s="496">
        <f>SUM(J63:J64)</f>
        <v>0</v>
      </c>
      <c r="K62" s="1788">
        <f>SUM(K63:K64)</f>
        <v>1</v>
      </c>
      <c r="L62" s="1789"/>
      <c r="M62" s="822"/>
      <c r="N62" s="1034" t="s">
        <v>99</v>
      </c>
      <c r="O62" s="597">
        <f>SUM(O63:O64)</f>
        <v>30</v>
      </c>
      <c r="P62" s="598">
        <f>SUM(P63:P64)</f>
        <v>19</v>
      </c>
      <c r="Q62" s="1293"/>
      <c r="R62" s="325"/>
      <c r="S62" s="587"/>
      <c r="T62" s="587"/>
      <c r="U62" s="923"/>
      <c r="V62" s="923"/>
      <c r="W62" s="923"/>
      <c r="X62" s="827"/>
      <c r="Y62" s="1422"/>
      <c r="Z62" s="1438"/>
      <c r="AA62" s="1438"/>
      <c r="AB62" s="1438"/>
      <c r="AC62" s="1310"/>
      <c r="AD62" s="1310"/>
      <c r="AE62" s="1310"/>
      <c r="AF62" s="1310"/>
      <c r="AG62" s="822"/>
      <c r="AH62" s="822"/>
      <c r="AJ62" s="890" t="s">
        <v>347</v>
      </c>
      <c r="AK62" s="968"/>
      <c r="AL62" s="1055"/>
      <c r="AM62" s="1055"/>
      <c r="AN62" s="1055"/>
      <c r="AO62" s="1055"/>
      <c r="AP62" s="916"/>
      <c r="AQ62" s="325"/>
      <c r="AR62" s="359"/>
      <c r="AS62" s="325"/>
      <c r="AT62" s="325"/>
      <c r="AU62" s="325"/>
      <c r="AV62" s="325"/>
      <c r="AW62" s="325"/>
      <c r="AX62" s="325"/>
      <c r="AY62" s="325"/>
      <c r="AZ62" s="325"/>
      <c r="BA62" s="325"/>
      <c r="BB62" s="325"/>
      <c r="BC62" s="325"/>
      <c r="BD62" s="325"/>
      <c r="BE62" s="325"/>
      <c r="BF62" s="325"/>
      <c r="BG62" s="325"/>
      <c r="BH62" s="325"/>
      <c r="BI62" s="325"/>
      <c r="BJ62" s="325"/>
      <c r="BK62" s="325"/>
      <c r="BL62" s="325"/>
      <c r="BM62" s="305"/>
      <c r="BN62" s="392"/>
      <c r="BO62" s="392"/>
      <c r="BP62" s="392"/>
      <c r="BQ62" s="392"/>
      <c r="BR62" s="309"/>
      <c r="BS62" s="387"/>
      <c r="BT62" s="393"/>
      <c r="BU62" s="392"/>
      <c r="BV62" s="392"/>
      <c r="BW62" s="309"/>
      <c r="BX62" s="387"/>
      <c r="BY62" s="393"/>
      <c r="BZ62" s="392"/>
      <c r="CA62" s="392"/>
      <c r="CB62" s="309"/>
      <c r="CC62" s="387"/>
      <c r="CD62" s="393"/>
      <c r="CE62" s="1011"/>
      <c r="CF62" s="1011"/>
      <c r="CG62" s="394"/>
      <c r="CH62" s="394"/>
      <c r="CI62" s="169"/>
      <c r="CJ62" s="822"/>
      <c r="CK62" s="822"/>
      <c r="CL62" s="822"/>
      <c r="CM62" s="822"/>
      <c r="CN62" s="822"/>
      <c r="CO62" s="822"/>
      <c r="CP62" s="822"/>
      <c r="CQ62" s="822"/>
      <c r="CR62" s="822"/>
      <c r="CS62" s="822"/>
      <c r="CT62" s="822"/>
      <c r="CU62" s="822"/>
      <c r="CV62" s="822"/>
      <c r="CW62" s="822"/>
    </row>
    <row r="63" spans="1:134" x14ac:dyDescent="0.25">
      <c r="A63" s="822"/>
      <c r="B63" s="154" t="s">
        <v>372</v>
      </c>
      <c r="C63" s="790">
        <f>COUNTIF($O$20:$O$24,"HW")</f>
        <v>0</v>
      </c>
      <c r="D63" s="131">
        <f>COUNTIF($O$20:$O$24,"HD")</f>
        <v>0</v>
      </c>
      <c r="E63" s="1816">
        <f>COUNTIF($O$20:$O$24,"HL")</f>
        <v>0</v>
      </c>
      <c r="F63" s="1817"/>
      <c r="G63" s="363"/>
      <c r="H63" s="491" t="s">
        <v>372</v>
      </c>
      <c r="I63" s="928">
        <f>COUNTIF(V9:V14,"HW")</f>
        <v>0</v>
      </c>
      <c r="J63" s="1030">
        <f>COUNTIF(V9:V14,"HD")</f>
        <v>0</v>
      </c>
      <c r="K63" s="1790">
        <f>COUNTIF(V9:V14,"HL")</f>
        <v>1</v>
      </c>
      <c r="L63" s="1791"/>
      <c r="M63" s="363"/>
      <c r="N63" s="1037" t="s">
        <v>372</v>
      </c>
      <c r="O63" s="600">
        <f>SUM(C58,I58,O58,C63,I63)</f>
        <v>12</v>
      </c>
      <c r="P63" s="601">
        <f>SUM(D58,D63,J58,J63,P58)</f>
        <v>7</v>
      </c>
      <c r="Q63" s="1596"/>
      <c r="R63" s="363"/>
      <c r="S63" s="497"/>
      <c r="T63" s="497"/>
      <c r="U63" s="60"/>
      <c r="V63" s="60"/>
      <c r="W63" s="60"/>
      <c r="X63" s="1170"/>
      <c r="Y63" s="1274" t="s">
        <v>742</v>
      </c>
      <c r="Z63" s="1304" t="s">
        <v>739</v>
      </c>
      <c r="AA63" s="1305" t="s">
        <v>299</v>
      </c>
      <c r="AB63" s="1305" t="s">
        <v>676</v>
      </c>
      <c r="AC63" s="1306" t="s">
        <v>675</v>
      </c>
      <c r="AD63" s="1306" t="s">
        <v>674</v>
      </c>
      <c r="AE63" s="1307" t="s">
        <v>740</v>
      </c>
      <c r="AF63" s="1171" t="s">
        <v>786</v>
      </c>
      <c r="AG63" s="822"/>
      <c r="AH63" s="822"/>
      <c r="AJ63" s="934" t="s">
        <v>381</v>
      </c>
      <c r="AK63" s="1864" t="s">
        <v>382</v>
      </c>
      <c r="AL63" s="1865"/>
      <c r="AM63" s="1862" t="s">
        <v>383</v>
      </c>
      <c r="AN63" s="1863"/>
      <c r="AO63" s="1863"/>
      <c r="AP63" s="1863"/>
      <c r="AQ63" s="325"/>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05"/>
      <c r="BN63" s="392"/>
      <c r="BO63" s="392"/>
      <c r="BP63" s="392"/>
      <c r="BQ63" s="392"/>
      <c r="BR63" s="309"/>
      <c r="BS63" s="387"/>
      <c r="BT63" s="393"/>
      <c r="BU63" s="392"/>
      <c r="BV63" s="392"/>
      <c r="BW63" s="309"/>
      <c r="BX63" s="387"/>
      <c r="BY63" s="393"/>
      <c r="BZ63" s="392"/>
      <c r="CA63" s="392"/>
      <c r="CB63" s="309"/>
      <c r="CC63" s="387"/>
      <c r="CD63" s="393"/>
      <c r="CE63" s="1011"/>
      <c r="CF63" s="1011"/>
      <c r="CG63" s="394"/>
      <c r="CH63" s="394"/>
      <c r="CI63" s="169"/>
      <c r="CJ63" s="822"/>
      <c r="CK63" s="822"/>
      <c r="CL63" s="822"/>
      <c r="CM63" s="822"/>
      <c r="CN63" s="822"/>
      <c r="CO63" s="822"/>
      <c r="CP63" s="822"/>
      <c r="CQ63" s="822"/>
      <c r="CR63" s="822"/>
      <c r="CS63" s="822"/>
      <c r="CT63" s="822"/>
      <c r="CU63" s="822"/>
      <c r="CV63" s="822"/>
      <c r="CW63" s="822"/>
    </row>
    <row r="64" spans="1:134" thickBot="1" x14ac:dyDescent="0.3">
      <c r="A64" s="822"/>
      <c r="B64" s="141" t="s">
        <v>374</v>
      </c>
      <c r="C64" s="130">
        <f>COUNTIF($O$20:$O$24,"NW")</f>
        <v>3</v>
      </c>
      <c r="D64" s="132">
        <f>COUNTIF($O$20:$O$24,"ND")</f>
        <v>2</v>
      </c>
      <c r="E64" s="1818">
        <f>COUNTIF($O$20:$O$24,"NL")</f>
        <v>0</v>
      </c>
      <c r="F64" s="1819"/>
      <c r="G64" s="364"/>
      <c r="H64" s="492" t="s">
        <v>374</v>
      </c>
      <c r="I64" s="493">
        <f>COUNTIF(V9:V14,"AW")+COUNTIF(V9:V14,"NW")</f>
        <v>1</v>
      </c>
      <c r="J64" s="999">
        <v>0</v>
      </c>
      <c r="K64" s="1792">
        <f>COUNTIF(V9:V14,"AL")+COUNTIF(V9:V14,"NL")</f>
        <v>0</v>
      </c>
      <c r="L64" s="1793"/>
      <c r="M64" s="364"/>
      <c r="N64" s="1038" t="s">
        <v>374</v>
      </c>
      <c r="O64" s="603">
        <f>SUM(C59,I59,O59,C64,I64)</f>
        <v>18</v>
      </c>
      <c r="P64" s="1003">
        <f>SUM(D59,D64,J59,J64,P59)</f>
        <v>12</v>
      </c>
      <c r="Q64" s="1294"/>
      <c r="R64" s="364"/>
      <c r="S64" s="497"/>
      <c r="T64" s="497"/>
      <c r="U64" s="60"/>
      <c r="V64" s="60"/>
      <c r="W64" s="60"/>
      <c r="X64" s="1170"/>
      <c r="Y64" s="678"/>
      <c r="Z64" s="64" t="s">
        <v>468</v>
      </c>
      <c r="AA64" s="65">
        <v>19</v>
      </c>
      <c r="AB64" s="335" t="s">
        <v>799</v>
      </c>
      <c r="AC64" s="336">
        <v>59</v>
      </c>
      <c r="AD64" s="337" t="s">
        <v>469</v>
      </c>
      <c r="AE64" s="66">
        <v>43697</v>
      </c>
      <c r="AF64" s="1172" t="s">
        <v>800</v>
      </c>
      <c r="AG64" s="822"/>
      <c r="AH64" s="822"/>
      <c r="AJ64" s="934" t="s">
        <v>384</v>
      </c>
      <c r="AK64" s="1866" t="s">
        <v>382</v>
      </c>
      <c r="AL64" s="1867"/>
      <c r="AM64" s="1862" t="s">
        <v>231</v>
      </c>
      <c r="AN64" s="1863"/>
      <c r="AO64" s="1863"/>
      <c r="AP64" s="1863"/>
      <c r="AQ64" s="916"/>
      <c r="AR64" s="386"/>
      <c r="AS64" s="309"/>
      <c r="AT64" s="310"/>
      <c r="AU64" s="311"/>
      <c r="AV64" s="311"/>
      <c r="AW64" s="311"/>
      <c r="AX64" s="309"/>
      <c r="AY64" s="387"/>
      <c r="AZ64" s="388"/>
      <c r="BA64" s="388"/>
      <c r="BB64" s="388"/>
      <c r="BC64" s="305"/>
      <c r="BD64" s="387"/>
      <c r="BE64" s="388"/>
      <c r="BF64" s="388"/>
      <c r="BG64" s="388"/>
      <c r="BH64" s="305"/>
      <c r="BI64" s="387"/>
      <c r="BJ64" s="388"/>
      <c r="BK64" s="388"/>
      <c r="BL64" s="388"/>
      <c r="BM64" s="305"/>
      <c r="BN64" s="392"/>
      <c r="BO64" s="392"/>
      <c r="BP64" s="392"/>
      <c r="BQ64" s="392"/>
      <c r="BR64" s="309"/>
      <c r="BS64" s="387"/>
      <c r="BT64" s="393"/>
      <c r="BU64" s="392"/>
      <c r="BV64" s="392"/>
      <c r="BW64" s="309"/>
      <c r="BX64" s="387"/>
      <c r="BY64" s="393"/>
      <c r="BZ64" s="392"/>
      <c r="CA64" s="392"/>
      <c r="CB64" s="309"/>
      <c r="CC64" s="387"/>
      <c r="CD64" s="393"/>
      <c r="CE64" s="1011"/>
      <c r="CF64" s="1011"/>
      <c r="CG64" s="394"/>
      <c r="CH64" s="394"/>
      <c r="CI64" s="169"/>
      <c r="CJ64" s="822"/>
      <c r="CK64" s="822"/>
      <c r="CL64" s="822"/>
      <c r="CM64" s="822"/>
      <c r="CN64" s="822"/>
      <c r="CO64" s="822"/>
      <c r="CP64" s="822"/>
      <c r="CQ64" s="822"/>
      <c r="CR64" s="822"/>
      <c r="CS64" s="822"/>
      <c r="CT64" s="822"/>
      <c r="CU64" s="822"/>
      <c r="CV64" s="822"/>
      <c r="CW64" s="822"/>
    </row>
    <row r="65" spans="1:87" thickBot="1" x14ac:dyDescent="0.3">
      <c r="A65" s="822"/>
      <c r="B65" s="827"/>
      <c r="C65" s="1773"/>
      <c r="D65" s="1773"/>
      <c r="E65" s="969"/>
      <c r="F65" s="714"/>
      <c r="G65" s="1050"/>
      <c r="H65" s="60"/>
      <c r="I65" s="60"/>
      <c r="J65" s="60"/>
      <c r="K65" s="357"/>
      <c r="L65" s="357"/>
      <c r="M65" s="325"/>
      <c r="N65" s="325"/>
      <c r="O65" s="325"/>
      <c r="P65" s="325"/>
      <c r="Q65" s="325"/>
      <c r="R65" s="325"/>
      <c r="S65" s="822"/>
      <c r="T65" s="325"/>
      <c r="U65" s="325"/>
      <c r="V65" s="325"/>
      <c r="W65" s="968"/>
      <c r="X65" s="1170"/>
      <c r="Y65" s="678"/>
      <c r="Z65" s="64" t="s">
        <v>495</v>
      </c>
      <c r="AA65" s="65">
        <v>18</v>
      </c>
      <c r="AB65" s="335" t="s">
        <v>291</v>
      </c>
      <c r="AC65" s="336">
        <v>56</v>
      </c>
      <c r="AD65" s="337" t="s">
        <v>494</v>
      </c>
      <c r="AE65" s="66">
        <v>43828</v>
      </c>
      <c r="AF65" s="1172"/>
      <c r="AG65" s="822"/>
      <c r="AH65" s="822"/>
      <c r="AJ65" s="934" t="s">
        <v>447</v>
      </c>
      <c r="AK65" s="1866" t="s">
        <v>382</v>
      </c>
      <c r="AL65" s="1867"/>
      <c r="AM65" s="1862" t="s">
        <v>448</v>
      </c>
      <c r="AN65" s="1863"/>
      <c r="AO65" s="1863"/>
      <c r="AP65" s="1863"/>
      <c r="AQ65" s="916"/>
      <c r="AR65" s="386"/>
      <c r="AS65"/>
      <c r="AT65" s="310"/>
      <c r="AU65"/>
      <c r="AV65" s="311"/>
      <c r="AW65" s="311"/>
      <c r="AX65" s="309"/>
      <c r="AY65" s="387"/>
      <c r="AZ65" s="388"/>
      <c r="BA65" s="388"/>
      <c r="BB65" s="388"/>
      <c r="BC65" s="305"/>
      <c r="BD65" s="387"/>
      <c r="BE65" s="388"/>
      <c r="BF65" s="388"/>
      <c r="BG65" s="388"/>
      <c r="BH65" s="305"/>
      <c r="BI65" s="387"/>
      <c r="BJ65" s="388"/>
      <c r="BK65" s="388"/>
      <c r="BL65" s="388"/>
      <c r="BM65" s="305"/>
      <c r="BN65" s="392"/>
      <c r="BO65" s="392"/>
      <c r="BP65" s="392"/>
      <c r="BQ65" s="392"/>
      <c r="BR65" s="309"/>
      <c r="BS65" s="387"/>
      <c r="BT65" s="393"/>
      <c r="BU65" s="392"/>
      <c r="BV65" s="392"/>
      <c r="BW65" s="309"/>
      <c r="BX65" s="387"/>
      <c r="BY65" s="393"/>
      <c r="BZ65" s="392"/>
      <c r="CA65" s="392"/>
      <c r="CB65" s="309"/>
      <c r="CC65" s="387"/>
      <c r="CD65" s="393"/>
      <c r="CE65" s="1011"/>
      <c r="CF65" s="1011"/>
      <c r="CG65" s="394"/>
      <c r="CH65" s="394"/>
      <c r="CI65" s="169"/>
    </row>
    <row r="66" spans="1:87" x14ac:dyDescent="0.25">
      <c r="A66" s="827"/>
      <c r="B66" s="1762" t="s">
        <v>385</v>
      </c>
      <c r="C66" s="1763"/>
      <c r="D66" s="1763"/>
      <c r="E66" s="1763"/>
      <c r="F66" s="1763"/>
      <c r="G66" s="1763"/>
      <c r="H66" s="1763"/>
      <c r="I66" s="1763"/>
      <c r="J66" s="1763"/>
      <c r="K66" s="1763"/>
      <c r="L66" s="1763"/>
      <c r="M66" s="1763"/>
      <c r="N66" s="1763"/>
      <c r="O66" s="1763"/>
      <c r="P66" s="1763"/>
      <c r="Q66" s="1763"/>
      <c r="R66" s="1763"/>
      <c r="S66" s="1763"/>
      <c r="T66" s="1763"/>
      <c r="U66" s="1763"/>
      <c r="V66" s="1763"/>
      <c r="W66" s="1764"/>
      <c r="X66" s="1170"/>
      <c r="Y66" s="678"/>
      <c r="Z66" s="64" t="s">
        <v>496</v>
      </c>
      <c r="AA66" s="65">
        <v>19</v>
      </c>
      <c r="AB66" s="335" t="s">
        <v>803</v>
      </c>
      <c r="AC66" s="336">
        <v>49</v>
      </c>
      <c r="AD66" s="337" t="s">
        <v>498</v>
      </c>
      <c r="AE66" s="66">
        <v>43831</v>
      </c>
      <c r="AF66" s="1172" t="s">
        <v>801</v>
      </c>
      <c r="AG66" s="822"/>
      <c r="AH66" s="822"/>
      <c r="AJ66" s="934" t="s">
        <v>458</v>
      </c>
      <c r="AK66" s="1866" t="s">
        <v>382</v>
      </c>
      <c r="AL66" s="1867"/>
      <c r="AM66" s="1862" t="s">
        <v>185</v>
      </c>
      <c r="AN66" s="1863"/>
      <c r="AO66" s="1863"/>
      <c r="AP66" s="1863"/>
      <c r="AQ66" s="916"/>
      <c r="AR66" s="386"/>
      <c r="AS66" s="309"/>
      <c r="AT66" s="310"/>
      <c r="AU66" s="311"/>
      <c r="AV66" s="311"/>
      <c r="AW66" s="311"/>
      <c r="AX66" s="309"/>
      <c r="AY66" s="387"/>
      <c r="AZ66" s="388"/>
      <c r="BA66" s="388"/>
      <c r="BB66" s="388"/>
      <c r="BC66" s="305"/>
      <c r="BD66" s="387"/>
      <c r="BE66" s="388"/>
      <c r="BF66" s="388"/>
      <c r="BG66" s="388"/>
      <c r="BH66" s="305"/>
      <c r="BI66" s="387"/>
      <c r="BJ66" s="388"/>
      <c r="BK66" s="388"/>
      <c r="BL66" s="388"/>
      <c r="BM66" s="305"/>
      <c r="BN66" s="392"/>
      <c r="BO66" s="392"/>
      <c r="BP66" s="392"/>
      <c r="BQ66" s="392"/>
      <c r="BR66" s="309"/>
      <c r="BS66" s="387"/>
      <c r="BT66" s="393"/>
      <c r="BU66" s="392"/>
      <c r="BV66" s="392"/>
      <c r="BW66" s="309"/>
      <c r="BX66" s="387"/>
      <c r="BY66" s="393"/>
      <c r="BZ66" s="392"/>
      <c r="CA66" s="392"/>
      <c r="CB66" s="309"/>
      <c r="CC66" s="387"/>
      <c r="CD66" s="393"/>
      <c r="CE66" s="1011"/>
      <c r="CF66" s="1011"/>
      <c r="CG66" s="394"/>
      <c r="CH66" s="394"/>
      <c r="CI66" s="169"/>
    </row>
    <row r="67" spans="1:87" ht="15" x14ac:dyDescent="0.25">
      <c r="A67" s="827"/>
      <c r="B67" s="423"/>
      <c r="C67" s="419"/>
      <c r="D67" s="1768" t="s">
        <v>386</v>
      </c>
      <c r="E67" s="1768"/>
      <c r="F67" s="1768"/>
      <c r="G67" s="1768"/>
      <c r="H67" s="1820" t="s">
        <v>387</v>
      </c>
      <c r="I67" s="1768"/>
      <c r="J67" s="1768"/>
      <c r="K67" s="1768"/>
      <c r="L67" s="1768"/>
      <c r="M67" s="1768"/>
      <c r="N67" s="1768" t="s">
        <v>388</v>
      </c>
      <c r="O67" s="1768"/>
      <c r="P67" s="1768"/>
      <c r="Q67" s="1768"/>
      <c r="R67" s="1768"/>
      <c r="S67" s="1768" t="s">
        <v>389</v>
      </c>
      <c r="T67" s="1768"/>
      <c r="U67" s="1768"/>
      <c r="V67" s="1768"/>
      <c r="W67" s="1770"/>
      <c r="X67" s="1170"/>
      <c r="Y67" s="678"/>
      <c r="Z67" s="339" t="s">
        <v>497</v>
      </c>
      <c r="AA67" s="65">
        <v>18</v>
      </c>
      <c r="AB67" s="335" t="s">
        <v>295</v>
      </c>
      <c r="AC67" s="336">
        <v>51</v>
      </c>
      <c r="AD67" s="337" t="s">
        <v>499</v>
      </c>
      <c r="AE67" s="66">
        <v>43831</v>
      </c>
      <c r="AF67" s="1172" t="s">
        <v>802</v>
      </c>
      <c r="AG67" s="822"/>
      <c r="AH67" s="822"/>
      <c r="AJ67" s="934"/>
      <c r="AK67" s="1860"/>
      <c r="AL67" s="1861"/>
      <c r="AM67" s="1862"/>
      <c r="AN67" s="1863"/>
      <c r="AO67" s="1863"/>
      <c r="AP67" s="1863"/>
      <c r="AQ67" s="916"/>
      <c r="AR67" s="386"/>
      <c r="AS67"/>
      <c r="AT67" s="310"/>
      <c r="AU67" s="311"/>
      <c r="AV67" s="311"/>
      <c r="AW67" s="311"/>
      <c r="AX67" s="309"/>
      <c r="AY67" s="387"/>
      <c r="AZ67" s="388"/>
      <c r="BA67" s="388"/>
      <c r="BB67" s="388"/>
      <c r="BC67" s="305"/>
      <c r="BD67" s="387"/>
      <c r="BE67" s="388"/>
      <c r="BF67" s="388"/>
      <c r="BG67" s="388"/>
      <c r="BH67" s="305"/>
      <c r="BI67" s="387"/>
      <c r="BJ67" s="388"/>
      <c r="BK67" s="388"/>
      <c r="BL67" s="388"/>
      <c r="BM67" s="305"/>
      <c r="BN67" s="392"/>
      <c r="BO67" s="392"/>
      <c r="BP67" s="392"/>
      <c r="BQ67" s="392"/>
      <c r="BR67" s="309"/>
      <c r="BS67" s="387"/>
      <c r="BT67" s="393"/>
      <c r="BU67" s="392"/>
      <c r="BV67" s="392"/>
      <c r="BW67" s="309"/>
      <c r="BX67" s="387"/>
      <c r="BY67" s="393"/>
      <c r="BZ67" s="392"/>
      <c r="CA67" s="392"/>
      <c r="CB67" s="309"/>
      <c r="CC67" s="387"/>
      <c r="CD67" s="393"/>
      <c r="CE67" s="1011"/>
      <c r="CF67" s="1011"/>
      <c r="CG67" s="394"/>
      <c r="CH67" s="394"/>
      <c r="CI67" s="169"/>
    </row>
    <row r="68" spans="1:87" ht="15" x14ac:dyDescent="0.25">
      <c r="A68" s="827"/>
      <c r="B68" s="1804"/>
      <c r="C68" s="1805"/>
      <c r="D68" s="1805"/>
      <c r="E68" s="418"/>
      <c r="F68" s="418"/>
      <c r="G68" s="418"/>
      <c r="H68" s="1019" t="s">
        <v>59</v>
      </c>
      <c r="I68" s="1019" t="s">
        <v>562</v>
      </c>
      <c r="J68" s="1768" t="s">
        <v>73</v>
      </c>
      <c r="K68" s="1768"/>
      <c r="L68" s="1768"/>
      <c r="M68" s="1768"/>
      <c r="N68" s="1018" t="s">
        <v>59</v>
      </c>
      <c r="O68" s="1019" t="s">
        <v>562</v>
      </c>
      <c r="P68" s="1768" t="s">
        <v>73</v>
      </c>
      <c r="Q68" s="1768"/>
      <c r="R68" s="1768"/>
      <c r="S68" s="1768" t="s">
        <v>59</v>
      </c>
      <c r="T68" s="1768"/>
      <c r="U68" s="1768" t="s">
        <v>73</v>
      </c>
      <c r="V68" s="1768"/>
      <c r="W68" s="1770"/>
      <c r="X68" s="1170"/>
      <c r="Y68" s="678"/>
      <c r="Z68" s="64" t="s">
        <v>500</v>
      </c>
      <c r="AA68" s="65">
        <v>17</v>
      </c>
      <c r="AB68" s="335" t="s">
        <v>502</v>
      </c>
      <c r="AC68" s="336">
        <v>53</v>
      </c>
      <c r="AD68" s="337" t="s">
        <v>503</v>
      </c>
      <c r="AE68" s="66">
        <v>43831</v>
      </c>
      <c r="AF68" s="1172" t="s">
        <v>805</v>
      </c>
      <c r="AG68" s="822"/>
      <c r="AH68" s="822"/>
      <c r="AJ68" s="934"/>
      <c r="AK68" s="1860"/>
      <c r="AL68" s="1861"/>
      <c r="AM68" s="1862"/>
      <c r="AN68" s="1863"/>
      <c r="AO68" s="1863"/>
      <c r="AP68" s="1863"/>
      <c r="AQ68" s="916"/>
      <c r="AR68" s="386"/>
      <c r="AS68"/>
      <c r="AT68"/>
      <c r="AU68" s="311"/>
      <c r="AV68" s="311"/>
      <c r="AW68" s="311"/>
      <c r="AX68" s="309"/>
      <c r="AY68" s="387"/>
      <c r="AZ68" s="388"/>
      <c r="BA68" s="388"/>
      <c r="BB68" s="388"/>
      <c r="BC68" s="305"/>
      <c r="BD68" s="387"/>
      <c r="BE68" s="388"/>
      <c r="BF68" s="388"/>
      <c r="BG68" s="388"/>
      <c r="BH68" s="305"/>
      <c r="BI68" s="387"/>
      <c r="BJ68" s="388"/>
      <c r="BK68" s="388"/>
      <c r="BL68" s="388"/>
      <c r="BM68" s="305"/>
      <c r="BN68" s="392"/>
      <c r="BO68" s="392"/>
      <c r="BP68" s="392"/>
      <c r="BQ68" s="392"/>
      <c r="BR68" s="309"/>
      <c r="BS68" s="387"/>
      <c r="BT68" s="393"/>
      <c r="BU68" s="392"/>
      <c r="BV68" s="392"/>
      <c r="BW68" s="309"/>
      <c r="BX68" s="387"/>
      <c r="BY68" s="393"/>
      <c r="BZ68" s="392"/>
      <c r="CA68" s="392"/>
      <c r="CB68" s="309"/>
      <c r="CC68" s="387"/>
      <c r="CD68" s="393"/>
      <c r="CE68" s="1011"/>
      <c r="CF68" s="1011"/>
      <c r="CG68" s="394"/>
      <c r="CH68" s="394"/>
      <c r="CI68" s="169"/>
    </row>
    <row r="69" spans="1:87" ht="15" x14ac:dyDescent="0.25">
      <c r="A69" s="822"/>
      <c r="B69" s="1722" t="s">
        <v>7</v>
      </c>
      <c r="C69" s="1723"/>
      <c r="D69" s="1724" t="s">
        <v>415</v>
      </c>
      <c r="E69" s="1725"/>
      <c r="F69" s="1725"/>
      <c r="G69" s="1742"/>
      <c r="H69" s="1105" t="s">
        <v>35</v>
      </c>
      <c r="I69" s="1104" t="s">
        <v>35</v>
      </c>
      <c r="J69" s="1727" t="s">
        <v>35</v>
      </c>
      <c r="K69" s="1726"/>
      <c r="L69" s="1726"/>
      <c r="M69" s="1728"/>
      <c r="N69" s="1105" t="s">
        <v>35</v>
      </c>
      <c r="O69" s="1104" t="s">
        <v>35</v>
      </c>
      <c r="P69" s="1727" t="s">
        <v>35</v>
      </c>
      <c r="Q69" s="1726"/>
      <c r="R69" s="1728"/>
      <c r="S69" s="1729" t="s">
        <v>35</v>
      </c>
      <c r="T69" s="1730"/>
      <c r="U69" s="1727" t="s">
        <v>35</v>
      </c>
      <c r="V69" s="1726"/>
      <c r="W69" s="1731"/>
      <c r="X69" s="1170"/>
      <c r="Y69" s="678"/>
      <c r="Z69" s="64" t="s">
        <v>501</v>
      </c>
      <c r="AA69" s="65">
        <v>16</v>
      </c>
      <c r="AB69" s="335" t="s">
        <v>806</v>
      </c>
      <c r="AC69" s="336">
        <v>54</v>
      </c>
      <c r="AD69" s="337" t="s">
        <v>504</v>
      </c>
      <c r="AE69" s="66">
        <v>43831</v>
      </c>
      <c r="AF69" s="1172"/>
      <c r="AG69" s="822"/>
      <c r="AH69" s="822"/>
      <c r="AJ69" s="934"/>
      <c r="AK69" s="1860"/>
      <c r="AL69" s="1861"/>
      <c r="AM69" s="1862"/>
      <c r="AN69" s="1863"/>
      <c r="AO69" s="1863"/>
      <c r="AP69" s="1863"/>
      <c r="AQ69" s="916"/>
      <c r="AR69" s="386"/>
      <c r="AS69" s="309"/>
      <c r="AT69" s="310"/>
      <c r="AU69" s="311"/>
      <c r="AV69" s="311"/>
      <c r="AW69" s="311"/>
      <c r="AX69" s="309"/>
      <c r="AY69" s="387"/>
      <c r="AZ69" s="388"/>
      <c r="BA69" s="388"/>
      <c r="BB69" s="388"/>
      <c r="BC69" s="305"/>
      <c r="BD69" s="387"/>
      <c r="BE69" s="388"/>
      <c r="BF69" s="388"/>
      <c r="BG69" s="388"/>
      <c r="BH69" s="305"/>
      <c r="BI69" s="387"/>
      <c r="BJ69" s="388"/>
      <c r="BK69" s="388"/>
      <c r="BL69" s="388"/>
      <c r="BM69" s="305"/>
      <c r="BN69" s="392"/>
      <c r="BO69" s="392"/>
      <c r="BP69" s="392"/>
      <c r="BQ69" s="392"/>
      <c r="BR69" s="309"/>
      <c r="BS69" s="387"/>
      <c r="BT69" s="393"/>
      <c r="BU69" s="392"/>
      <c r="BV69" s="392"/>
      <c r="BW69" s="309"/>
      <c r="BX69" s="387"/>
      <c r="BY69" s="393"/>
      <c r="BZ69" s="392"/>
      <c r="CA69" s="392"/>
      <c r="CB69" s="309"/>
      <c r="CC69" s="387"/>
      <c r="CD69" s="393"/>
      <c r="CE69" s="1011"/>
      <c r="CF69" s="1011"/>
      <c r="CG69" s="394"/>
      <c r="CH69" s="394"/>
      <c r="CI69" s="169"/>
    </row>
    <row r="70" spans="1:87" ht="15" x14ac:dyDescent="0.25">
      <c r="A70" s="822"/>
      <c r="B70" s="1722" t="s">
        <v>8</v>
      </c>
      <c r="C70" s="1723"/>
      <c r="D70" s="1724" t="s">
        <v>560</v>
      </c>
      <c r="E70" s="1725"/>
      <c r="F70" s="1725"/>
      <c r="G70" s="1742"/>
      <c r="H70" s="1105" t="s">
        <v>567</v>
      </c>
      <c r="I70" s="1104" t="s">
        <v>568</v>
      </c>
      <c r="J70" s="1727" t="s">
        <v>569</v>
      </c>
      <c r="K70" s="1726"/>
      <c r="L70" s="1726"/>
      <c r="M70" s="1728"/>
      <c r="N70" s="1105" t="s">
        <v>570</v>
      </c>
      <c r="O70" s="1104" t="s">
        <v>571</v>
      </c>
      <c r="P70" s="1727" t="s">
        <v>560</v>
      </c>
      <c r="Q70" s="1726"/>
      <c r="R70" s="1728"/>
      <c r="S70" s="1729"/>
      <c r="T70" s="1730"/>
      <c r="U70" s="1727"/>
      <c r="V70" s="1726"/>
      <c r="W70" s="1731"/>
      <c r="X70" s="1170"/>
      <c r="Y70" s="678"/>
      <c r="Z70" s="64"/>
      <c r="AA70" s="65"/>
      <c r="AB70" s="335"/>
      <c r="AC70" s="336"/>
      <c r="AD70" s="337"/>
      <c r="AE70" s="66"/>
      <c r="AF70" s="1172"/>
      <c r="AG70" s="822"/>
      <c r="AH70" s="822"/>
      <c r="AJ70" s="890" t="s">
        <v>361</v>
      </c>
      <c r="AK70" s="628"/>
      <c r="AL70" s="629"/>
      <c r="AM70" s="960"/>
      <c r="AN70" s="961"/>
      <c r="AO70" s="961"/>
      <c r="AP70" s="961"/>
      <c r="AQ70" s="916"/>
      <c r="AR70" s="386"/>
      <c r="AS70" s="309"/>
      <c r="AT70" s="310"/>
      <c r="AU70" s="311"/>
      <c r="AV70" s="311"/>
      <c r="AW70" s="311"/>
      <c r="AX70" s="309"/>
      <c r="AY70" s="387"/>
      <c r="AZ70" s="388"/>
      <c r="BA70" s="388"/>
      <c r="BB70" s="388"/>
      <c r="BC70" s="305"/>
      <c r="BD70" s="387"/>
      <c r="BE70" s="388"/>
      <c r="BF70" s="388"/>
      <c r="BG70" s="388"/>
      <c r="BH70" s="305"/>
      <c r="BI70" s="387"/>
      <c r="BJ70" s="388"/>
      <c r="BK70" s="388"/>
      <c r="BL70" s="388"/>
      <c r="BM70" s="305"/>
      <c r="BN70" s="392"/>
      <c r="BO70" s="392"/>
      <c r="BP70" s="392"/>
      <c r="BQ70" s="392"/>
      <c r="BR70" s="309"/>
      <c r="BS70" s="387"/>
      <c r="BT70" s="393"/>
      <c r="BU70" s="392"/>
      <c r="BV70" s="392"/>
      <c r="BW70" s="309"/>
      <c r="BX70" s="387"/>
      <c r="BY70" s="393"/>
      <c r="BZ70" s="392"/>
      <c r="CA70" s="392"/>
      <c r="CB70" s="309"/>
      <c r="CC70" s="387"/>
      <c r="CD70" s="393"/>
      <c r="CE70" s="1011"/>
      <c r="CF70" s="1011"/>
      <c r="CG70" s="394"/>
      <c r="CH70" s="394"/>
      <c r="CI70" s="169"/>
    </row>
    <row r="71" spans="1:87" ht="15" x14ac:dyDescent="0.25">
      <c r="A71" s="822"/>
      <c r="B71" s="1722" t="s">
        <v>9</v>
      </c>
      <c r="C71" s="1723"/>
      <c r="D71" s="1724" t="s">
        <v>197</v>
      </c>
      <c r="E71" s="1725"/>
      <c r="F71" s="1725"/>
      <c r="G71" s="1742"/>
      <c r="H71" s="1105" t="s">
        <v>561</v>
      </c>
      <c r="I71" s="1104" t="s">
        <v>563</v>
      </c>
      <c r="J71" s="1727" t="s">
        <v>247</v>
      </c>
      <c r="K71" s="1726"/>
      <c r="L71" s="1726"/>
      <c r="M71" s="1728"/>
      <c r="N71" s="1105" t="s">
        <v>564</v>
      </c>
      <c r="O71" s="1104" t="s">
        <v>565</v>
      </c>
      <c r="P71" s="1727" t="s">
        <v>566</v>
      </c>
      <c r="Q71" s="1726"/>
      <c r="R71" s="1728"/>
      <c r="S71" s="1729"/>
      <c r="T71" s="1730"/>
      <c r="U71" s="1727"/>
      <c r="V71" s="1726"/>
      <c r="W71" s="1731"/>
      <c r="X71" s="1170"/>
      <c r="Y71" s="678"/>
      <c r="Z71" s="64"/>
      <c r="AA71" s="65"/>
      <c r="AB71" s="335"/>
      <c r="AC71" s="336"/>
      <c r="AD71" s="337"/>
      <c r="AE71" s="66"/>
      <c r="AF71" s="1172"/>
      <c r="AG71" s="822"/>
      <c r="AH71" s="822"/>
      <c r="AJ71" s="934"/>
      <c r="AK71" s="1016"/>
      <c r="AL71" s="1017"/>
      <c r="AM71" s="1014"/>
      <c r="AN71" s="1015"/>
      <c r="AO71" s="1015"/>
      <c r="AP71" s="1015"/>
      <c r="AQ71" s="916"/>
      <c r="AR71" s="386"/>
      <c r="AS71" s="309"/>
      <c r="AT71" s="310"/>
      <c r="AU71" s="311"/>
      <c r="AV71" s="311"/>
      <c r="AW71" s="311"/>
      <c r="AX71" s="309"/>
      <c r="AY71" s="387"/>
      <c r="AZ71" s="388"/>
      <c r="BA71" s="388"/>
      <c r="BB71" s="388"/>
      <c r="BC71" s="305"/>
      <c r="BD71" s="387"/>
      <c r="BE71" s="388"/>
      <c r="BF71" s="388"/>
      <c r="BG71" s="388"/>
      <c r="BH71" s="305"/>
      <c r="BI71" s="387"/>
      <c r="BJ71" s="388"/>
      <c r="BK71" s="388"/>
      <c r="BL71" s="388"/>
      <c r="BM71" s="305"/>
      <c r="BN71" s="392"/>
      <c r="BO71" s="392"/>
      <c r="BP71" s="392"/>
      <c r="BQ71" s="392"/>
      <c r="BR71" s="309"/>
      <c r="BS71" s="387"/>
      <c r="BT71" s="393"/>
      <c r="BU71" s="392"/>
      <c r="BV71" s="392"/>
      <c r="BW71" s="309"/>
      <c r="BX71" s="387"/>
      <c r="BY71" s="393"/>
      <c r="BZ71" s="392"/>
      <c r="CA71" s="392"/>
      <c r="CB71" s="309"/>
      <c r="CC71" s="387"/>
      <c r="CD71" s="393"/>
      <c r="CE71" s="1011"/>
      <c r="CF71" s="1011"/>
      <c r="CG71" s="394"/>
      <c r="CH71" s="394"/>
      <c r="CI71" s="169"/>
    </row>
    <row r="72" spans="1:87" ht="15" x14ac:dyDescent="0.25">
      <c r="A72" s="822"/>
      <c r="B72" s="1722" t="s">
        <v>10</v>
      </c>
      <c r="C72" s="1723"/>
      <c r="D72" s="1724"/>
      <c r="E72" s="1725"/>
      <c r="F72" s="1725"/>
      <c r="G72" s="1742"/>
      <c r="H72" s="1105"/>
      <c r="I72" s="1104"/>
      <c r="J72" s="1727"/>
      <c r="K72" s="1726"/>
      <c r="L72" s="1726"/>
      <c r="M72" s="1728"/>
      <c r="N72" s="1105"/>
      <c r="O72" s="1104"/>
      <c r="P72" s="1727"/>
      <c r="Q72" s="1726"/>
      <c r="R72" s="1728"/>
      <c r="S72" s="1729"/>
      <c r="T72" s="1730"/>
      <c r="U72" s="1727"/>
      <c r="V72" s="1726"/>
      <c r="W72" s="1731"/>
      <c r="X72" s="1170"/>
      <c r="Y72" s="678"/>
      <c r="Z72" s="64"/>
      <c r="AA72" s="65"/>
      <c r="AB72" s="335"/>
      <c r="AC72" s="336"/>
      <c r="AD72" s="337"/>
      <c r="AE72" s="66"/>
      <c r="AF72" s="1172"/>
      <c r="AG72" s="822"/>
      <c r="AH72" s="822"/>
      <c r="AJ72" s="934"/>
      <c r="AK72" s="1016"/>
      <c r="AL72" s="1017"/>
      <c r="AM72" s="1014"/>
      <c r="AN72" s="1015"/>
      <c r="AO72" s="1015"/>
      <c r="AP72" s="1015"/>
      <c r="AQ72" s="916"/>
      <c r="AR72" s="386"/>
      <c r="AS72" s="309"/>
      <c r="AT72" s="310"/>
      <c r="AU72" s="311"/>
      <c r="AV72" s="311"/>
      <c r="AW72" s="311"/>
      <c r="AX72" s="309"/>
      <c r="AY72" s="387"/>
      <c r="AZ72" s="388"/>
      <c r="BA72" s="388"/>
      <c r="BB72" s="388"/>
      <c r="BC72" s="305"/>
      <c r="BD72" s="387"/>
      <c r="BE72" s="388"/>
      <c r="BF72" s="388"/>
      <c r="BG72" s="388"/>
      <c r="BH72" s="305"/>
      <c r="BI72" s="387"/>
      <c r="BJ72" s="388"/>
      <c r="BK72" s="388"/>
      <c r="BL72" s="388"/>
      <c r="BM72" s="305"/>
      <c r="BN72" s="392"/>
      <c r="BO72" s="392"/>
      <c r="BP72" s="392"/>
      <c r="BQ72" s="392"/>
      <c r="BR72" s="309"/>
      <c r="BS72" s="387"/>
      <c r="BT72" s="393"/>
      <c r="BU72" s="392"/>
      <c r="BV72" s="392"/>
      <c r="BW72" s="309"/>
      <c r="BX72" s="387"/>
      <c r="BY72" s="393"/>
      <c r="BZ72" s="392"/>
      <c r="CA72" s="392"/>
      <c r="CB72" s="309"/>
      <c r="CC72" s="387"/>
      <c r="CD72" s="393"/>
      <c r="CE72" s="1011"/>
      <c r="CF72" s="1011"/>
      <c r="CG72" s="394"/>
      <c r="CH72" s="394"/>
      <c r="CI72" s="169"/>
    </row>
    <row r="73" spans="1:87" ht="15" x14ac:dyDescent="0.25">
      <c r="A73" s="822"/>
      <c r="B73" s="1722" t="s">
        <v>11</v>
      </c>
      <c r="C73" s="1723"/>
      <c r="D73" s="1724" t="s">
        <v>558</v>
      </c>
      <c r="E73" s="1725"/>
      <c r="F73" s="1725"/>
      <c r="G73" s="1742"/>
      <c r="H73" s="1105" t="s">
        <v>581</v>
      </c>
      <c r="I73" s="1104" t="s">
        <v>583</v>
      </c>
      <c r="J73" s="1727" t="s">
        <v>582</v>
      </c>
      <c r="K73" s="1726"/>
      <c r="L73" s="1726"/>
      <c r="M73" s="1728"/>
      <c r="N73" s="1105" t="s">
        <v>580</v>
      </c>
      <c r="O73" s="1104" t="s">
        <v>584</v>
      </c>
      <c r="P73" s="1727" t="s">
        <v>415</v>
      </c>
      <c r="Q73" s="1726"/>
      <c r="R73" s="1728"/>
      <c r="S73" s="1729" t="s">
        <v>556</v>
      </c>
      <c r="T73" s="1730"/>
      <c r="U73" s="1727"/>
      <c r="V73" s="1726"/>
      <c r="W73" s="1731"/>
      <c r="X73" s="1170"/>
      <c r="Y73" s="678"/>
      <c r="Z73" s="64"/>
      <c r="AA73" s="65"/>
      <c r="AB73" s="335"/>
      <c r="AC73" s="336"/>
      <c r="AD73" s="337"/>
      <c r="AE73" s="66"/>
      <c r="AF73" s="1172"/>
      <c r="AG73" s="822"/>
      <c r="AH73" s="822"/>
      <c r="AJ73" s="934"/>
      <c r="AK73" s="1016"/>
      <c r="AL73" s="1017"/>
      <c r="AM73" s="1014"/>
      <c r="AN73" s="1015"/>
      <c r="AO73" s="1015"/>
      <c r="AP73" s="1015"/>
      <c r="AQ73" s="916"/>
      <c r="AR73" s="386"/>
      <c r="AS73" s="309"/>
      <c r="AT73" s="310"/>
      <c r="AU73" s="311"/>
      <c r="AV73" s="311"/>
      <c r="AW73" s="311"/>
      <c r="AX73" s="309"/>
      <c r="AY73" s="387"/>
      <c r="AZ73" s="388"/>
      <c r="BA73" s="388"/>
      <c r="BB73" s="388"/>
      <c r="BC73" s="305"/>
      <c r="BD73" s="387"/>
      <c r="BE73" s="388"/>
      <c r="BF73" s="388"/>
      <c r="BG73" s="388"/>
      <c r="BH73" s="305"/>
      <c r="BI73" s="387"/>
      <c r="BJ73" s="388"/>
      <c r="BK73" s="388"/>
      <c r="BL73" s="388"/>
      <c r="BM73" s="305"/>
      <c r="BN73" s="392"/>
      <c r="BO73" s="392"/>
      <c r="BP73" s="392"/>
      <c r="BQ73" s="392"/>
      <c r="BR73" s="309"/>
      <c r="BS73" s="387"/>
      <c r="BT73" s="393"/>
      <c r="BU73" s="392"/>
      <c r="BV73" s="392"/>
      <c r="BW73" s="309"/>
      <c r="BX73" s="387"/>
      <c r="BY73" s="393"/>
      <c r="BZ73" s="392"/>
      <c r="CA73" s="392"/>
      <c r="CB73" s="309"/>
      <c r="CC73" s="387"/>
      <c r="CD73" s="393"/>
      <c r="CE73" s="1011"/>
      <c r="CF73" s="1011"/>
      <c r="CG73" s="394"/>
      <c r="CH73" s="394"/>
      <c r="CI73" s="169"/>
    </row>
    <row r="74" spans="1:87" ht="15" x14ac:dyDescent="0.25">
      <c r="A74" s="822"/>
      <c r="B74" s="1722" t="s">
        <v>12</v>
      </c>
      <c r="C74" s="1723"/>
      <c r="D74" s="1724" t="s">
        <v>557</v>
      </c>
      <c r="E74" s="1725"/>
      <c r="F74" s="1725"/>
      <c r="G74" s="1742"/>
      <c r="H74" s="1105" t="s">
        <v>585</v>
      </c>
      <c r="I74" s="1104" t="s">
        <v>588</v>
      </c>
      <c r="J74" s="1727" t="s">
        <v>589</v>
      </c>
      <c r="K74" s="1726"/>
      <c r="L74" s="1726"/>
      <c r="M74" s="1728"/>
      <c r="N74" s="1106" t="s">
        <v>586</v>
      </c>
      <c r="O74" s="1104" t="s">
        <v>590</v>
      </c>
      <c r="P74" s="1727" t="s">
        <v>587</v>
      </c>
      <c r="Q74" s="1726"/>
      <c r="R74" s="1728"/>
      <c r="S74" s="1729"/>
      <c r="T74" s="1730"/>
      <c r="U74" s="1727"/>
      <c r="V74" s="1726"/>
      <c r="W74" s="1731"/>
      <c r="X74" s="1170"/>
      <c r="Y74" s="678"/>
      <c r="Z74" s="64"/>
      <c r="AA74" s="65"/>
      <c r="AB74" s="335"/>
      <c r="AC74" s="336"/>
      <c r="AD74" s="337"/>
      <c r="AE74" s="66"/>
      <c r="AF74" s="1172"/>
      <c r="AG74" s="822"/>
      <c r="AH74" s="822"/>
      <c r="AJ74" s="934"/>
      <c r="AK74" s="1016"/>
      <c r="AL74" s="1017"/>
      <c r="AM74" s="1014"/>
      <c r="AN74" s="1015"/>
      <c r="AO74" s="1015"/>
      <c r="AP74" s="1015"/>
      <c r="AQ74" s="916"/>
      <c r="AR74" s="386"/>
      <c r="AS74" s="309"/>
      <c r="AT74" s="310"/>
      <c r="AU74" s="311"/>
      <c r="AV74" s="311"/>
      <c r="AW74" s="311"/>
      <c r="AX74" s="309"/>
      <c r="AY74" s="387"/>
      <c r="AZ74" s="388"/>
      <c r="BA74" s="388"/>
      <c r="BB74" s="388"/>
      <c r="BC74" s="305"/>
      <c r="BD74" s="387"/>
      <c r="BE74" s="388"/>
      <c r="BF74" s="388"/>
      <c r="BG74" s="388"/>
      <c r="BH74" s="305"/>
      <c r="BI74" s="387"/>
      <c r="BJ74" s="388"/>
      <c r="BK74" s="388"/>
      <c r="BL74" s="388"/>
      <c r="BM74" s="305"/>
      <c r="BN74" s="392"/>
      <c r="BO74" s="392"/>
      <c r="BP74" s="392"/>
      <c r="BQ74" s="392"/>
      <c r="BR74" s="309"/>
      <c r="BS74" s="387"/>
      <c r="BT74" s="393"/>
      <c r="BU74" s="392"/>
      <c r="BV74" s="392"/>
      <c r="BW74" s="309"/>
      <c r="BX74" s="387"/>
      <c r="BY74" s="393"/>
      <c r="BZ74" s="392"/>
      <c r="CA74" s="392"/>
      <c r="CB74" s="309"/>
      <c r="CC74" s="387"/>
      <c r="CD74" s="393"/>
      <c r="CE74" s="1011"/>
      <c r="CF74" s="1011"/>
      <c r="CG74" s="394"/>
      <c r="CH74" s="394"/>
      <c r="CI74" s="169"/>
    </row>
    <row r="75" spans="1:87" ht="15" x14ac:dyDescent="0.25">
      <c r="A75" s="822"/>
      <c r="B75" s="1722" t="s">
        <v>789</v>
      </c>
      <c r="C75" s="1723"/>
      <c r="D75" s="1724"/>
      <c r="E75" s="1725"/>
      <c r="F75" s="1725"/>
      <c r="G75" s="1742"/>
      <c r="H75" s="1105" t="s">
        <v>35</v>
      </c>
      <c r="I75" s="1104" t="s">
        <v>35</v>
      </c>
      <c r="J75" s="1727" t="s">
        <v>35</v>
      </c>
      <c r="K75" s="1726"/>
      <c r="L75" s="1726"/>
      <c r="M75" s="1728"/>
      <c r="N75" s="1105" t="s">
        <v>35</v>
      </c>
      <c r="O75" s="1104" t="s">
        <v>35</v>
      </c>
      <c r="P75" s="1727" t="s">
        <v>35</v>
      </c>
      <c r="Q75" s="1726"/>
      <c r="R75" s="1728"/>
      <c r="S75" s="1729" t="s">
        <v>35</v>
      </c>
      <c r="T75" s="1730"/>
      <c r="U75" s="1727" t="s">
        <v>35</v>
      </c>
      <c r="V75" s="1726"/>
      <c r="W75" s="1731"/>
      <c r="X75" s="1170"/>
      <c r="Y75" s="678"/>
      <c r="Z75" s="514"/>
      <c r="AA75" s="513"/>
      <c r="AB75" s="335"/>
      <c r="AC75" s="336"/>
      <c r="AD75" s="921"/>
      <c r="AE75" s="615"/>
      <c r="AF75" s="1172"/>
      <c r="AG75" s="822"/>
      <c r="AH75" s="822"/>
      <c r="AJ75" s="934"/>
      <c r="AK75" s="1016"/>
      <c r="AL75" s="1017"/>
      <c r="AM75" s="1014"/>
      <c r="AN75" s="1015"/>
      <c r="AO75" s="1015"/>
      <c r="AP75" s="1015"/>
      <c r="AQ75" s="916"/>
      <c r="AR75" s="386"/>
      <c r="AS75" s="309"/>
      <c r="AT75" s="310"/>
      <c r="AU75" s="311"/>
      <c r="AV75" s="311"/>
      <c r="AW75" s="311"/>
      <c r="AX75" s="309"/>
      <c r="AY75" s="387"/>
      <c r="AZ75" s="388"/>
      <c r="BA75" s="388"/>
      <c r="BB75" s="388"/>
      <c r="BC75" s="305"/>
      <c r="BD75" s="387"/>
      <c r="BE75" s="388"/>
      <c r="BF75" s="388"/>
      <c r="BG75" s="388"/>
      <c r="BH75" s="305"/>
      <c r="BI75" s="387"/>
      <c r="BJ75" s="388"/>
      <c r="BK75" s="388"/>
      <c r="BL75" s="388"/>
      <c r="BM75" s="305"/>
      <c r="BN75" s="392"/>
      <c r="BO75" s="392"/>
      <c r="BP75" s="392"/>
      <c r="BQ75" s="392"/>
      <c r="BR75" s="309"/>
      <c r="BS75" s="387"/>
      <c r="BT75" s="393"/>
      <c r="BU75" s="392"/>
      <c r="BV75" s="392"/>
      <c r="BW75" s="309"/>
      <c r="BX75" s="387"/>
      <c r="BY75" s="393"/>
      <c r="BZ75" s="392"/>
      <c r="CA75" s="392"/>
      <c r="CB75" s="309"/>
      <c r="CC75" s="387"/>
      <c r="CD75" s="393"/>
      <c r="CE75" s="1011"/>
      <c r="CF75" s="1011"/>
      <c r="CG75" s="394"/>
      <c r="CH75" s="394"/>
      <c r="CI75" s="169"/>
    </row>
    <row r="76" spans="1:87" ht="15" x14ac:dyDescent="0.25">
      <c r="A76" s="827"/>
      <c r="B76" s="1722" t="s">
        <v>791</v>
      </c>
      <c r="C76" s="1723"/>
      <c r="D76" s="1724"/>
      <c r="E76" s="1725"/>
      <c r="F76" s="1725"/>
      <c r="G76" s="1742"/>
      <c r="H76" s="1105" t="s">
        <v>35</v>
      </c>
      <c r="I76" s="1104" t="s">
        <v>35</v>
      </c>
      <c r="J76" s="1727" t="s">
        <v>35</v>
      </c>
      <c r="K76" s="1726"/>
      <c r="L76" s="1726"/>
      <c r="M76" s="1728"/>
      <c r="N76" s="1105" t="s">
        <v>35</v>
      </c>
      <c r="O76" s="1104" t="s">
        <v>35</v>
      </c>
      <c r="P76" s="1727" t="s">
        <v>35</v>
      </c>
      <c r="Q76" s="1726"/>
      <c r="R76" s="1728"/>
      <c r="S76" s="1729" t="s">
        <v>35</v>
      </c>
      <c r="T76" s="1730"/>
      <c r="U76" s="1727" t="s">
        <v>35</v>
      </c>
      <c r="V76" s="1726"/>
      <c r="W76" s="1731"/>
      <c r="X76" s="1170"/>
      <c r="Y76" s="678"/>
      <c r="Z76" s="514"/>
      <c r="AA76" s="513"/>
      <c r="AB76" s="335"/>
      <c r="AC76" s="336"/>
      <c r="AD76" s="921"/>
      <c r="AE76" s="615"/>
      <c r="AF76" s="1172"/>
      <c r="AG76" s="822"/>
      <c r="AH76" s="822"/>
      <c r="AJ76" s="934"/>
      <c r="AK76" s="1860"/>
      <c r="AL76" s="1861"/>
      <c r="AM76" s="1862"/>
      <c r="AN76" s="1863"/>
      <c r="AO76" s="1863"/>
      <c r="AP76" s="1863"/>
      <c r="AQ76" s="151"/>
      <c r="AR76" s="151"/>
      <c r="AS76" s="315"/>
      <c r="AT76" s="316"/>
      <c r="AU76" s="317"/>
      <c r="AV76" s="317"/>
      <c r="AW76" s="317"/>
      <c r="AX76" s="1022"/>
      <c r="AY76" s="1022"/>
      <c r="AZ76" s="318"/>
      <c r="BA76" s="318"/>
      <c r="BB76" s="318"/>
      <c r="BC76" s="1022"/>
      <c r="BD76" s="1022"/>
      <c r="BE76" s="389"/>
      <c r="BF76" s="389"/>
      <c r="BG76" s="389"/>
      <c r="BH76" s="1022"/>
      <c r="BI76" s="1022"/>
      <c r="BJ76" s="389"/>
      <c r="BK76" s="389"/>
      <c r="BL76" s="389"/>
      <c r="BM76" s="1022"/>
      <c r="BN76" s="320"/>
      <c r="BO76" s="320"/>
      <c r="BP76" s="320"/>
      <c r="BQ76" s="320"/>
      <c r="BR76" s="1022"/>
      <c r="BS76" s="1022"/>
      <c r="BT76" s="321"/>
      <c r="BU76" s="320"/>
      <c r="BV76" s="320"/>
      <c r="BW76" s="1022"/>
      <c r="BX76" s="1022"/>
      <c r="BY76" s="321"/>
      <c r="BZ76" s="320"/>
      <c r="CA76" s="320"/>
      <c r="CB76" s="1022"/>
      <c r="CC76" s="1022"/>
      <c r="CD76" s="321"/>
      <c r="CE76" s="1022"/>
      <c r="CF76" s="1022"/>
      <c r="CG76" s="395"/>
      <c r="CH76" s="395"/>
      <c r="CI76" s="169"/>
    </row>
    <row r="77" spans="1:87" ht="15" x14ac:dyDescent="0.25">
      <c r="A77" s="827"/>
      <c r="B77" s="1722" t="s">
        <v>788</v>
      </c>
      <c r="C77" s="1723"/>
      <c r="D77" s="1724"/>
      <c r="E77" s="1725"/>
      <c r="F77" s="1725"/>
      <c r="G77" s="1725"/>
      <c r="H77" s="1379" t="s">
        <v>35</v>
      </c>
      <c r="I77" s="1104" t="s">
        <v>35</v>
      </c>
      <c r="J77" s="1726" t="s">
        <v>35</v>
      </c>
      <c r="K77" s="1726"/>
      <c r="L77" s="1726"/>
      <c r="M77" s="1726"/>
      <c r="N77" s="1107" t="s">
        <v>35</v>
      </c>
      <c r="O77" s="1104" t="s">
        <v>35</v>
      </c>
      <c r="P77" s="1727" t="s">
        <v>35</v>
      </c>
      <c r="Q77" s="1726"/>
      <c r="R77" s="1728"/>
      <c r="S77" s="1729" t="s">
        <v>35</v>
      </c>
      <c r="T77" s="1730"/>
      <c r="U77" s="1727" t="s">
        <v>35</v>
      </c>
      <c r="V77" s="1726"/>
      <c r="W77" s="1731"/>
      <c r="X77" s="1170"/>
      <c r="Y77" s="678"/>
      <c r="Z77" s="514"/>
      <c r="AA77" s="513"/>
      <c r="AB77" s="335"/>
      <c r="AC77" s="336"/>
      <c r="AD77" s="921"/>
      <c r="AE77" s="615"/>
      <c r="AF77" s="1172"/>
      <c r="AG77" s="822"/>
      <c r="AH77" s="822"/>
      <c r="AJ77" s="934"/>
      <c r="AK77" s="1860"/>
      <c r="AL77" s="1861"/>
      <c r="AM77" s="1862"/>
      <c r="AN77" s="1863"/>
      <c r="AO77" s="1863"/>
      <c r="AP77" s="1863"/>
      <c r="AQ77" s="1024"/>
      <c r="AR77" s="1024"/>
      <c r="AS77" s="1024"/>
      <c r="AT77" s="1024"/>
      <c r="AU77" s="1024"/>
      <c r="AV77" s="1024"/>
      <c r="AW77" s="1024"/>
      <c r="AX77" s="396"/>
      <c r="AY77" s="396"/>
      <c r="AZ77" s="396"/>
      <c r="BA77" s="1024"/>
      <c r="BB77" s="1024"/>
      <c r="BC77" s="396"/>
      <c r="BD77" s="396"/>
      <c r="BE77" s="396"/>
      <c r="BF77" s="1024"/>
      <c r="BG77" s="1024"/>
      <c r="BH77" s="396"/>
      <c r="BI77" s="396"/>
      <c r="BJ77" s="396"/>
      <c r="BK77" s="1024"/>
      <c r="BL77" s="1024"/>
      <c r="BM77" s="396"/>
      <c r="BN77" s="396"/>
      <c r="BO77" s="1024"/>
      <c r="BP77" s="1024"/>
      <c r="BQ77" s="1024"/>
      <c r="BR77" s="396"/>
      <c r="BS77" s="396"/>
      <c r="BT77" s="396"/>
      <c r="BU77" s="1024"/>
      <c r="BV77" s="1024"/>
      <c r="BW77" s="396"/>
      <c r="BX77" s="396"/>
      <c r="BY77" s="396"/>
      <c r="BZ77" s="1024"/>
      <c r="CA77" s="1024"/>
      <c r="CB77" s="396"/>
      <c r="CC77" s="396"/>
      <c r="CD77" s="396"/>
      <c r="CE77" s="1024"/>
      <c r="CF77" s="1024"/>
      <c r="CG77" s="397"/>
      <c r="CH77" s="397"/>
      <c r="CI77" s="169"/>
    </row>
    <row r="78" spans="1:87" ht="15" x14ac:dyDescent="0.25">
      <c r="A78" s="822"/>
      <c r="B78" s="1722" t="s">
        <v>150</v>
      </c>
      <c r="C78" s="1723"/>
      <c r="D78" s="1724" t="s">
        <v>247</v>
      </c>
      <c r="E78" s="1725"/>
      <c r="F78" s="1725"/>
      <c r="G78" s="1742"/>
      <c r="H78" s="1378" t="s">
        <v>561</v>
      </c>
      <c r="I78" s="1377" t="s">
        <v>565</v>
      </c>
      <c r="J78" s="1727" t="s">
        <v>247</v>
      </c>
      <c r="K78" s="1726"/>
      <c r="L78" s="1726"/>
      <c r="M78" s="1728"/>
      <c r="N78" s="1378" t="s">
        <v>572</v>
      </c>
      <c r="O78" s="1377" t="s">
        <v>565</v>
      </c>
      <c r="P78" s="1727" t="s">
        <v>247</v>
      </c>
      <c r="Q78" s="1726"/>
      <c r="R78" s="1728"/>
      <c r="U78" s="1727"/>
      <c r="V78" s="1726"/>
      <c r="W78" s="1731"/>
      <c r="X78" s="1170"/>
      <c r="Y78" s="678"/>
      <c r="Z78" s="514"/>
      <c r="AA78" s="513"/>
      <c r="AB78" s="335"/>
      <c r="AC78" s="336"/>
      <c r="AD78" s="921"/>
      <c r="AE78" s="615"/>
      <c r="AF78" s="1172"/>
      <c r="AG78" s="822"/>
      <c r="AH78" s="822"/>
      <c r="AJ78" s="968"/>
      <c r="AK78" s="968"/>
      <c r="AL78" s="968"/>
      <c r="AM78" s="968"/>
      <c r="AN78" s="968"/>
      <c r="AO78" s="968"/>
      <c r="AP78" s="308"/>
      <c r="AQ78" s="308"/>
      <c r="AR78" s="308"/>
      <c r="AS78" s="308"/>
      <c r="AT78" s="308"/>
      <c r="AU78" s="308"/>
      <c r="AV78" s="308"/>
      <c r="AW78" s="308"/>
      <c r="AX78" s="323"/>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08"/>
      <c r="CF78" s="308"/>
      <c r="CG78" s="361"/>
      <c r="CH78" s="361"/>
      <c r="CI78" s="169"/>
    </row>
    <row r="79" spans="1:87" x14ac:dyDescent="0.25">
      <c r="A79" s="822"/>
      <c r="B79" s="1722" t="s">
        <v>13</v>
      </c>
      <c r="C79" s="1723"/>
      <c r="D79" s="1724" t="s">
        <v>218</v>
      </c>
      <c r="E79" s="1725"/>
      <c r="F79" s="1725"/>
      <c r="G79" s="1742"/>
      <c r="H79" s="1436" t="s">
        <v>577</v>
      </c>
      <c r="I79" s="1435" t="s">
        <v>579</v>
      </c>
      <c r="J79" s="1848" t="s">
        <v>218</v>
      </c>
      <c r="K79" s="1849"/>
      <c r="L79" s="1849"/>
      <c r="M79" s="1850"/>
      <c r="N79" s="1428" t="s">
        <v>578</v>
      </c>
      <c r="O79" s="1434" t="s">
        <v>576</v>
      </c>
      <c r="P79" s="1848" t="s">
        <v>218</v>
      </c>
      <c r="Q79" s="1849"/>
      <c r="R79" s="1850"/>
      <c r="S79" s="1726"/>
      <c r="T79" s="1726"/>
      <c r="U79" s="1727"/>
      <c r="V79" s="1726"/>
      <c r="W79" s="1731"/>
      <c r="X79" s="1170"/>
      <c r="Y79" s="1274" t="s">
        <v>742</v>
      </c>
      <c r="Z79" s="1125" t="s">
        <v>738</v>
      </c>
      <c r="AA79" s="1121" t="s">
        <v>299</v>
      </c>
      <c r="AB79" s="1121" t="s">
        <v>676</v>
      </c>
      <c r="AC79" s="1122" t="s">
        <v>675</v>
      </c>
      <c r="AD79" s="1273" t="s">
        <v>674</v>
      </c>
      <c r="AE79" s="1124" t="s">
        <v>741</v>
      </c>
      <c r="AF79" s="1171" t="s">
        <v>4</v>
      </c>
      <c r="AG79" s="822"/>
      <c r="AH79" s="822"/>
      <c r="AJ79" s="968"/>
      <c r="AK79" s="968"/>
      <c r="AL79" s="1055"/>
      <c r="AM79" s="1055"/>
      <c r="AN79" s="1055"/>
      <c r="AO79" s="1055"/>
      <c r="AP79" s="916"/>
      <c r="AQ79" s="916"/>
      <c r="AR79" s="916"/>
      <c r="AS79" s="309"/>
      <c r="AT79" s="310"/>
      <c r="AU79" s="311"/>
      <c r="AV79" s="311"/>
      <c r="AW79" s="311"/>
      <c r="AX79" s="1011"/>
      <c r="AY79" s="1011"/>
      <c r="AZ79" s="312"/>
      <c r="BA79" s="312"/>
      <c r="BB79" s="312"/>
      <c r="BC79" s="1011"/>
      <c r="BD79" s="1011"/>
      <c r="BE79" s="312"/>
      <c r="BF79" s="312"/>
      <c r="BG79" s="312"/>
      <c r="BH79" s="1011"/>
      <c r="BI79" s="1011"/>
      <c r="BJ79" s="1011"/>
      <c r="BK79" s="1011"/>
      <c r="BL79" s="1011"/>
      <c r="BM79" s="1011"/>
      <c r="BN79" s="313"/>
      <c r="BO79" s="313"/>
      <c r="BP79" s="313"/>
      <c r="BQ79" s="313"/>
      <c r="BR79" s="1011"/>
      <c r="BS79" s="1011"/>
      <c r="BT79" s="314"/>
      <c r="BU79" s="313"/>
      <c r="BV79" s="313"/>
      <c r="BW79" s="1011"/>
      <c r="BX79" s="1011"/>
      <c r="BY79" s="314"/>
      <c r="BZ79" s="313"/>
      <c r="CA79" s="313"/>
      <c r="CB79" s="1011"/>
      <c r="CC79" s="1011"/>
      <c r="CD79" s="314"/>
      <c r="CE79" s="1011"/>
      <c r="CF79" s="1011"/>
      <c r="CG79" s="1022"/>
      <c r="CH79" s="1022"/>
      <c r="CI79" s="169"/>
    </row>
    <row r="80" spans="1:87" ht="15" x14ac:dyDescent="0.25">
      <c r="A80" s="822"/>
      <c r="B80" s="1722" t="s">
        <v>18</v>
      </c>
      <c r="C80" s="1723"/>
      <c r="D80" s="1724" t="s">
        <v>552</v>
      </c>
      <c r="E80" s="1725"/>
      <c r="F80" s="1725"/>
      <c r="G80" s="1742"/>
      <c r="H80" s="1427" t="s">
        <v>551</v>
      </c>
      <c r="I80" s="1427" t="s">
        <v>553</v>
      </c>
      <c r="J80" s="1727" t="s">
        <v>552</v>
      </c>
      <c r="K80" s="1726"/>
      <c r="L80" s="1726"/>
      <c r="M80" s="1728"/>
      <c r="N80" s="1378" t="s">
        <v>555</v>
      </c>
      <c r="O80" s="1377" t="s">
        <v>554</v>
      </c>
      <c r="P80" s="1727" t="s">
        <v>552</v>
      </c>
      <c r="Q80" s="1726"/>
      <c r="R80" s="1728"/>
      <c r="S80" s="1726" t="s">
        <v>551</v>
      </c>
      <c r="T80" s="1730"/>
      <c r="U80" s="1727" t="s">
        <v>552</v>
      </c>
      <c r="V80" s="1726"/>
      <c r="W80" s="1731"/>
      <c r="X80" s="1170"/>
      <c r="Y80" s="678" t="s">
        <v>796</v>
      </c>
      <c r="Z80" s="514" t="s">
        <v>677</v>
      </c>
      <c r="AA80" s="513">
        <v>16</v>
      </c>
      <c r="AB80" s="335" t="s">
        <v>289</v>
      </c>
      <c r="AC80" s="336">
        <v>47</v>
      </c>
      <c r="AD80" s="921">
        <v>70</v>
      </c>
      <c r="AE80" s="615">
        <v>44102</v>
      </c>
      <c r="AF80" s="1172" t="s">
        <v>217</v>
      </c>
      <c r="AG80" s="822"/>
      <c r="AH80" s="822"/>
      <c r="AJ80" s="968"/>
      <c r="AK80" s="968"/>
      <c r="AL80" s="1055"/>
      <c r="AM80" s="1055"/>
      <c r="AN80" s="1055"/>
      <c r="AO80" s="1055"/>
      <c r="AP80" s="916"/>
      <c r="AQ80" s="916"/>
      <c r="AR80" s="916"/>
      <c r="AS80" s="309"/>
      <c r="AT80" s="310"/>
      <c r="AU80" s="311"/>
      <c r="AV80" s="311"/>
      <c r="AW80" s="311"/>
      <c r="AX80" s="1011"/>
      <c r="AY80" s="1011"/>
      <c r="AZ80" s="312"/>
      <c r="BA80" s="312"/>
      <c r="BB80" s="312"/>
      <c r="BC80" s="1011"/>
      <c r="BD80" s="1011"/>
      <c r="BE80" s="312"/>
      <c r="BF80" s="312"/>
      <c r="BG80" s="312"/>
      <c r="BH80" s="1011"/>
      <c r="BI80" s="1011"/>
      <c r="BJ80" s="1011"/>
      <c r="BK80" s="1011"/>
      <c r="BL80" s="1011"/>
      <c r="BM80" s="1011"/>
      <c r="BN80" s="313"/>
      <c r="BO80" s="313"/>
      <c r="BP80" s="313"/>
      <c r="BQ80" s="313"/>
      <c r="BR80" s="1011"/>
      <c r="BS80" s="1011"/>
      <c r="BT80" s="314"/>
      <c r="BU80" s="313"/>
      <c r="BV80" s="313"/>
      <c r="BW80" s="1011"/>
      <c r="BX80" s="1011"/>
      <c r="BY80" s="314"/>
      <c r="BZ80" s="313"/>
      <c r="CA80" s="313"/>
      <c r="CB80" s="1011"/>
      <c r="CC80" s="1011"/>
      <c r="CD80" s="314"/>
      <c r="CE80" s="1011"/>
      <c r="CF80" s="1011"/>
      <c r="CG80" s="1022"/>
      <c r="CH80" s="1022"/>
      <c r="CI80" s="169"/>
    </row>
    <row r="81" spans="1:86" x14ac:dyDescent="0.25">
      <c r="B81" s="1722" t="s">
        <v>390</v>
      </c>
      <c r="C81" s="1723"/>
      <c r="D81" s="1724" t="s">
        <v>456</v>
      </c>
      <c r="E81" s="1725"/>
      <c r="F81" s="1725"/>
      <c r="G81" s="1725"/>
      <c r="H81" s="1379" t="s">
        <v>533</v>
      </c>
      <c r="I81" s="1377" t="s">
        <v>573</v>
      </c>
      <c r="J81" s="1726" t="s">
        <v>574</v>
      </c>
      <c r="K81" s="1726"/>
      <c r="L81" s="1726"/>
      <c r="M81" s="1726"/>
      <c r="N81" s="1379" t="s">
        <v>575</v>
      </c>
      <c r="O81" s="1377" t="s">
        <v>576</v>
      </c>
      <c r="P81" s="1727" t="s">
        <v>456</v>
      </c>
      <c r="Q81" s="1726"/>
      <c r="R81" s="1728"/>
      <c r="S81" s="1729" t="s">
        <v>487</v>
      </c>
      <c r="T81" s="1730"/>
      <c r="U81" s="1727" t="s">
        <v>456</v>
      </c>
      <c r="V81" s="1726"/>
      <c r="W81" s="1731"/>
      <c r="X81" s="1170"/>
      <c r="Y81" s="678" t="s">
        <v>796</v>
      </c>
      <c r="Z81" s="514" t="s">
        <v>678</v>
      </c>
      <c r="AA81" s="513">
        <v>17</v>
      </c>
      <c r="AB81" s="335" t="s">
        <v>293</v>
      </c>
      <c r="AC81" s="336">
        <v>51</v>
      </c>
      <c r="AD81" s="921">
        <v>58</v>
      </c>
      <c r="AE81" s="615">
        <v>44107</v>
      </c>
      <c r="AF81" s="1172" t="s">
        <v>680</v>
      </c>
      <c r="AG81" s="822"/>
      <c r="AH81" s="822"/>
      <c r="AJ81" s="1335"/>
      <c r="AK81" s="1335"/>
      <c r="AL81" s="1335"/>
      <c r="AM81" s="1335"/>
      <c r="AN81" s="1335"/>
      <c r="AO81" s="1335"/>
      <c r="AP81" s="1335"/>
      <c r="AQ81" s="1335"/>
      <c r="AR81" s="1335"/>
      <c r="AS81" s="1335"/>
      <c r="AT81" s="1335"/>
      <c r="AU81" s="1335"/>
      <c r="AV81" s="1335"/>
      <c r="AW81" s="1335"/>
      <c r="AX81" s="1335"/>
      <c r="AY81" s="1335"/>
      <c r="AZ81" s="1335"/>
      <c r="BA81" s="1335"/>
      <c r="BB81" s="1335"/>
      <c r="BC81" s="1335"/>
      <c r="BD81" s="1335"/>
      <c r="BE81" s="1335"/>
      <c r="BF81" s="1335"/>
      <c r="BG81" s="312"/>
      <c r="BH81" s="1011"/>
      <c r="BI81" s="1011"/>
      <c r="BJ81" s="1011"/>
      <c r="BK81" s="1011"/>
      <c r="BL81" s="1011"/>
      <c r="BM81" s="1011"/>
      <c r="BN81" s="313"/>
      <c r="BO81" s="313"/>
      <c r="BP81" s="313"/>
      <c r="BQ81" s="313"/>
      <c r="BR81" s="1011"/>
      <c r="BS81" s="1011"/>
      <c r="BT81" s="314"/>
      <c r="BU81" s="313"/>
      <c r="BV81" s="313"/>
      <c r="BW81" s="1011"/>
      <c r="BX81" s="1011"/>
      <c r="BY81" s="314"/>
      <c r="BZ81" s="313"/>
      <c r="CA81" s="313"/>
      <c r="CB81" s="1011"/>
      <c r="CC81" s="1011"/>
      <c r="CD81" s="314"/>
      <c r="CE81" s="1011"/>
      <c r="CF81" s="1011"/>
      <c r="CG81" s="1022"/>
      <c r="CH81" s="1022"/>
    </row>
    <row r="82" spans="1:86" thickBot="1" x14ac:dyDescent="0.3">
      <c r="A82" s="327" t="s">
        <v>35</v>
      </c>
      <c r="B82" s="1754" t="s">
        <v>391</v>
      </c>
      <c r="C82" s="1749"/>
      <c r="D82" s="1747" t="s">
        <v>456</v>
      </c>
      <c r="E82" s="1748"/>
      <c r="F82" s="1748"/>
      <c r="G82" s="1755"/>
      <c r="H82" s="1380" t="s">
        <v>455</v>
      </c>
      <c r="I82" s="1381">
        <v>3</v>
      </c>
      <c r="J82" s="1756" t="s">
        <v>429</v>
      </c>
      <c r="K82" s="1757"/>
      <c r="L82" s="1757"/>
      <c r="M82" s="1758"/>
      <c r="N82" s="1380" t="s">
        <v>457</v>
      </c>
      <c r="O82" s="1381">
        <v>4</v>
      </c>
      <c r="P82" s="1756" t="s">
        <v>456</v>
      </c>
      <c r="Q82" s="1757"/>
      <c r="R82" s="1758"/>
      <c r="S82" s="1759" t="s">
        <v>455</v>
      </c>
      <c r="T82" s="1760"/>
      <c r="U82" s="1756" t="s">
        <v>429</v>
      </c>
      <c r="V82" s="1757"/>
      <c r="W82" s="1761"/>
      <c r="X82" s="1170"/>
      <c r="Y82" s="678" t="s">
        <v>693</v>
      </c>
      <c r="Z82" s="514" t="s">
        <v>679</v>
      </c>
      <c r="AA82" s="513">
        <v>16</v>
      </c>
      <c r="AB82" s="335" t="s">
        <v>294</v>
      </c>
      <c r="AC82" s="336">
        <v>47</v>
      </c>
      <c r="AD82" s="921">
        <v>70</v>
      </c>
      <c r="AE82" s="615">
        <v>44107</v>
      </c>
      <c r="AF82" s="1172" t="s">
        <v>680</v>
      </c>
      <c r="AG82" s="822"/>
      <c r="AH82" s="822"/>
      <c r="AJ82" s="1328"/>
      <c r="AK82" s="1328"/>
      <c r="AL82" s="1328"/>
      <c r="AM82" s="1328"/>
      <c r="AN82" s="1328"/>
      <c r="AO82" s="1328"/>
      <c r="AP82" s="1328"/>
      <c r="AQ82" s="1328"/>
      <c r="AR82" s="1328"/>
      <c r="AS82" s="1328"/>
      <c r="AT82" s="1328"/>
      <c r="AU82" s="1328"/>
      <c r="AV82" s="1328"/>
      <c r="AW82" s="1328"/>
      <c r="AX82" s="1328"/>
      <c r="AY82" s="1328"/>
      <c r="AZ82" s="1328"/>
      <c r="BA82" s="1328"/>
      <c r="BB82" s="1328"/>
      <c r="BC82" s="1328"/>
      <c r="BD82" s="1328"/>
      <c r="BE82" s="1328"/>
      <c r="BF82" s="1328"/>
      <c r="BG82" s="312"/>
      <c r="BH82" s="1011"/>
      <c r="BI82" s="1011"/>
      <c r="BJ82" s="1011"/>
      <c r="BK82" s="1011"/>
      <c r="BL82" s="1011"/>
      <c r="BM82" s="1011"/>
      <c r="BN82" s="313"/>
      <c r="BO82" s="313"/>
      <c r="BP82" s="313"/>
      <c r="BQ82" s="313"/>
      <c r="BR82" s="1011"/>
      <c r="BS82" s="1011"/>
      <c r="BT82" s="314"/>
      <c r="BU82" s="313"/>
      <c r="BV82" s="313"/>
      <c r="BW82" s="1011"/>
      <c r="BX82" s="1011"/>
      <c r="BY82" s="314"/>
      <c r="BZ82" s="313"/>
      <c r="CA82" s="313"/>
      <c r="CB82" s="1011"/>
      <c r="CC82" s="1011"/>
      <c r="CD82" s="314"/>
      <c r="CE82" s="1011"/>
      <c r="CF82" s="1011"/>
      <c r="CG82" s="1022"/>
      <c r="CH82" s="1022"/>
    </row>
    <row r="83" spans="1:86" thickBot="1" x14ac:dyDescent="0.3">
      <c r="B83" s="822"/>
      <c r="C83" s="364"/>
      <c r="D83" s="364"/>
      <c r="E83" s="364"/>
      <c r="F83" s="364"/>
      <c r="G83" s="364"/>
      <c r="H83" s="364"/>
      <c r="I83" s="364"/>
      <c r="J83" s="364"/>
      <c r="K83" s="364"/>
      <c r="L83" s="364"/>
      <c r="M83" s="364"/>
      <c r="N83" s="1100"/>
      <c r="O83" s="1100"/>
      <c r="P83" s="364"/>
      <c r="Q83" s="364"/>
      <c r="R83" s="364"/>
      <c r="S83" s="364"/>
      <c r="T83" s="364"/>
      <c r="U83" s="364"/>
      <c r="V83" s="364"/>
      <c r="W83" s="822"/>
      <c r="X83" s="1170"/>
      <c r="Y83" s="678" t="s">
        <v>796</v>
      </c>
      <c r="Z83" s="514" t="s">
        <v>682</v>
      </c>
      <c r="AA83" s="513">
        <v>18</v>
      </c>
      <c r="AB83" s="335" t="s">
        <v>294</v>
      </c>
      <c r="AC83" s="336">
        <v>57</v>
      </c>
      <c r="AD83" s="921">
        <v>77</v>
      </c>
      <c r="AE83" s="615">
        <v>44154</v>
      </c>
      <c r="AF83" s="1172" t="s">
        <v>680</v>
      </c>
      <c r="AG83" s="822"/>
      <c r="AH83" s="822"/>
      <c r="AJ83" s="1367"/>
      <c r="AK83" s="1336"/>
      <c r="AL83" s="1336"/>
      <c r="AM83" s="1336"/>
      <c r="AN83" s="1336"/>
      <c r="AO83" s="1336"/>
      <c r="AP83" s="1336"/>
      <c r="AQ83" s="1336"/>
      <c r="AR83" s="1336"/>
      <c r="AS83" s="1336"/>
      <c r="AT83" s="1336"/>
      <c r="AU83" s="1336"/>
      <c r="AV83" s="1336"/>
      <c r="AW83" s="1376"/>
      <c r="AX83" s="1376"/>
      <c r="AY83" s="1328"/>
      <c r="AZ83" s="1328"/>
      <c r="BA83" s="1328"/>
      <c r="BB83" s="1328"/>
      <c r="BC83" s="1328"/>
      <c r="BD83" s="1336"/>
      <c r="BE83" s="1336"/>
      <c r="BF83" s="1336"/>
      <c r="BG83" s="312"/>
      <c r="BH83" s="1011"/>
      <c r="BI83" s="1011"/>
      <c r="BJ83" s="1011"/>
      <c r="BK83" s="1011"/>
      <c r="BL83" s="1011"/>
      <c r="BM83" s="1011"/>
      <c r="BN83" s="313"/>
      <c r="BO83" s="313"/>
      <c r="BP83" s="313"/>
      <c r="BQ83" s="313"/>
      <c r="BR83" s="1011"/>
      <c r="BS83" s="1011"/>
      <c r="BT83" s="314"/>
      <c r="BU83" s="313"/>
      <c r="BV83" s="313"/>
      <c r="BW83" s="1011"/>
      <c r="BX83" s="1011"/>
      <c r="BY83" s="314"/>
      <c r="BZ83" s="313"/>
      <c r="CA83" s="313"/>
      <c r="CB83" s="1011"/>
      <c r="CC83" s="1011"/>
      <c r="CD83" s="314"/>
      <c r="CE83" s="1011"/>
      <c r="CF83" s="1011"/>
      <c r="CG83" s="1022"/>
      <c r="CH83" s="1022"/>
    </row>
    <row r="84" spans="1:86" x14ac:dyDescent="0.25">
      <c r="A84" s="327" t="s">
        <v>35</v>
      </c>
      <c r="B84" s="1762" t="s">
        <v>776</v>
      </c>
      <c r="C84" s="1763"/>
      <c r="D84" s="1763"/>
      <c r="E84" s="1763"/>
      <c r="F84" s="1763"/>
      <c r="G84" s="1763"/>
      <c r="H84" s="1763"/>
      <c r="I84" s="1763"/>
      <c r="J84" s="1763"/>
      <c r="K84" s="1763"/>
      <c r="L84" s="1763"/>
      <c r="M84" s="1763"/>
      <c r="N84" s="1763"/>
      <c r="O84" s="1763"/>
      <c r="P84" s="1763"/>
      <c r="Q84" s="1763"/>
      <c r="R84" s="1763"/>
      <c r="S84" s="1763"/>
      <c r="T84" s="1763"/>
      <c r="U84" s="1763"/>
      <c r="V84" s="1763"/>
      <c r="W84" s="1764"/>
      <c r="X84" s="1170"/>
      <c r="Y84" s="678" t="s">
        <v>694</v>
      </c>
      <c r="Z84" s="514" t="s">
        <v>692</v>
      </c>
      <c r="AA84" s="513">
        <v>17</v>
      </c>
      <c r="AB84" s="335" t="s">
        <v>290</v>
      </c>
      <c r="AC84" s="336">
        <v>52</v>
      </c>
      <c r="AD84" s="921">
        <v>65</v>
      </c>
      <c r="AE84" s="615">
        <v>43833</v>
      </c>
      <c r="AF84" s="1172" t="s">
        <v>680</v>
      </c>
      <c r="AG84" s="822"/>
      <c r="AH84" s="822"/>
      <c r="AJ84" s="1367"/>
      <c r="AK84" s="1329"/>
      <c r="AL84" s="1329"/>
      <c r="AM84" s="1329"/>
      <c r="AN84" s="1329"/>
      <c r="AO84" s="1327"/>
      <c r="AP84" s="1327"/>
      <c r="AQ84" s="1329"/>
      <c r="AR84" s="1329"/>
      <c r="AS84" s="1329"/>
      <c r="AT84" s="1329"/>
      <c r="AU84" s="1388"/>
      <c r="AV84" s="1388"/>
      <c r="AW84" s="1376"/>
      <c r="AX84" s="1376"/>
      <c r="AY84" s="1336"/>
      <c r="AZ84" s="1336"/>
      <c r="BA84" s="1336"/>
      <c r="BB84" s="1336"/>
      <c r="BC84" s="1336"/>
      <c r="BD84" s="1336"/>
      <c r="BE84" s="1336"/>
      <c r="BF84" s="1336"/>
      <c r="BG84" s="312"/>
      <c r="BH84" s="1011"/>
      <c r="BI84" s="1011"/>
      <c r="BJ84" s="1011"/>
      <c r="BK84" s="1011"/>
      <c r="BL84" s="1011"/>
      <c r="BM84" s="1011"/>
      <c r="BN84" s="313"/>
      <c r="BO84" s="313"/>
      <c r="BP84" s="313"/>
      <c r="BQ84" s="313"/>
      <c r="BR84" s="1011"/>
      <c r="BS84" s="1011"/>
      <c r="BT84" s="314"/>
      <c r="BU84" s="313"/>
      <c r="BV84" s="313"/>
      <c r="BW84" s="1011"/>
      <c r="BX84" s="1011"/>
      <c r="BY84" s="314"/>
      <c r="BZ84" s="313"/>
      <c r="CA84" s="313"/>
      <c r="CB84" s="1011"/>
      <c r="CC84" s="1011"/>
      <c r="CD84" s="314"/>
      <c r="CE84" s="1011"/>
      <c r="CF84" s="1011"/>
      <c r="CG84" s="1022"/>
      <c r="CH84" s="1022"/>
    </row>
    <row r="85" spans="1:86" ht="15" x14ac:dyDescent="0.25">
      <c r="B85" s="1765" t="s">
        <v>31</v>
      </c>
      <c r="C85" s="1766"/>
      <c r="D85" s="1766"/>
      <c r="E85" s="1766"/>
      <c r="F85" s="1766"/>
      <c r="G85" s="1766"/>
      <c r="H85" s="1766"/>
      <c r="I85" s="1766"/>
      <c r="J85" s="1766"/>
      <c r="K85" s="1766"/>
      <c r="L85" s="1766"/>
      <c r="M85" s="1766" t="s">
        <v>73</v>
      </c>
      <c r="N85" s="1766"/>
      <c r="O85" s="1766"/>
      <c r="P85" s="1766"/>
      <c r="Q85" s="1766"/>
      <c r="R85" s="1766"/>
      <c r="S85" s="1766"/>
      <c r="T85" s="1766"/>
      <c r="U85" s="1766"/>
      <c r="V85" s="1766"/>
      <c r="W85" s="1767"/>
      <c r="X85" s="1170"/>
      <c r="Y85" s="678" t="s">
        <v>694</v>
      </c>
      <c r="Z85" s="514" t="s">
        <v>695</v>
      </c>
      <c r="AA85" s="513">
        <v>17</v>
      </c>
      <c r="AB85" s="335" t="s">
        <v>288</v>
      </c>
      <c r="AC85" s="336">
        <v>53</v>
      </c>
      <c r="AD85" s="921">
        <v>76</v>
      </c>
      <c r="AE85" s="615">
        <v>43833</v>
      </c>
      <c r="AF85" s="1172" t="s">
        <v>680</v>
      </c>
      <c r="AG85" s="822"/>
      <c r="AH85" s="822"/>
      <c r="AJ85" s="1315"/>
      <c r="AK85" s="1336"/>
      <c r="AL85" s="1336"/>
      <c r="AM85" s="1336"/>
      <c r="AN85" s="1336"/>
      <c r="AO85" s="1336"/>
      <c r="AP85" s="1336"/>
      <c r="AQ85" s="1329"/>
      <c r="AR85" s="1329"/>
      <c r="AS85" s="1329"/>
      <c r="AT85" s="1329"/>
      <c r="AU85" s="1388"/>
      <c r="AV85" s="1388"/>
      <c r="AW85" s="1376"/>
      <c r="AX85" s="1376"/>
      <c r="AY85" s="1328"/>
      <c r="AZ85" s="1328"/>
      <c r="BA85" s="1336"/>
      <c r="BB85" s="1336"/>
      <c r="BC85" s="1336"/>
      <c r="BD85" s="1336"/>
      <c r="BE85" s="1336"/>
      <c r="BF85" s="1336"/>
      <c r="BG85" s="312"/>
      <c r="BH85" s="1011"/>
      <c r="BI85" s="1011"/>
      <c r="BJ85" s="1011"/>
      <c r="BK85" s="1011"/>
      <c r="BL85" s="1011"/>
      <c r="BM85" s="1011"/>
      <c r="BN85" s="313"/>
      <c r="BO85" s="313"/>
      <c r="BP85" s="313"/>
      <c r="BQ85" s="313"/>
      <c r="BR85" s="1011"/>
      <c r="BS85" s="1011"/>
      <c r="BT85" s="314"/>
      <c r="BU85" s="313"/>
      <c r="BV85" s="313"/>
      <c r="BW85" s="1011"/>
      <c r="BX85" s="1011"/>
      <c r="BY85" s="314"/>
      <c r="BZ85" s="313"/>
      <c r="CA85" s="313"/>
      <c r="CB85" s="1011"/>
      <c r="CC85" s="1011"/>
      <c r="CD85" s="314"/>
      <c r="CE85" s="1011"/>
      <c r="CF85" s="1011"/>
      <c r="CG85" s="1022"/>
      <c r="CH85" s="1022"/>
    </row>
    <row r="86" spans="1:86" ht="15" x14ac:dyDescent="0.25">
      <c r="B86" s="1408" t="s">
        <v>743</v>
      </c>
      <c r="C86" s="1768" t="s">
        <v>59</v>
      </c>
      <c r="D86" s="1768"/>
      <c r="E86" s="1768"/>
      <c r="F86" s="1768"/>
      <c r="G86" s="1768" t="s">
        <v>73</v>
      </c>
      <c r="H86" s="1768"/>
      <c r="I86" s="1768" t="s">
        <v>750</v>
      </c>
      <c r="J86" s="1768"/>
      <c r="K86" s="1768"/>
      <c r="L86" s="1768"/>
      <c r="M86" s="1768" t="s">
        <v>59</v>
      </c>
      <c r="N86" s="1768"/>
      <c r="O86" s="1369" t="s">
        <v>768</v>
      </c>
      <c r="P86" s="1369" t="s">
        <v>769</v>
      </c>
      <c r="Q86" s="1296" t="s">
        <v>26</v>
      </c>
      <c r="R86" s="1769" t="s">
        <v>787</v>
      </c>
      <c r="S86" s="1769"/>
      <c r="T86" s="1769"/>
      <c r="U86" s="1768" t="s">
        <v>786</v>
      </c>
      <c r="V86" s="1768"/>
      <c r="W86" s="1770"/>
      <c r="X86" s="1170"/>
      <c r="Y86" s="678" t="s">
        <v>694</v>
      </c>
      <c r="Z86" s="514" t="s">
        <v>696</v>
      </c>
      <c r="AA86" s="513">
        <v>18</v>
      </c>
      <c r="AB86" s="335" t="s">
        <v>288</v>
      </c>
      <c r="AC86" s="336">
        <v>52</v>
      </c>
      <c r="AD86" s="921">
        <v>75</v>
      </c>
      <c r="AE86" s="615">
        <v>43833</v>
      </c>
      <c r="AF86" s="1172" t="s">
        <v>680</v>
      </c>
      <c r="AG86" s="822"/>
      <c r="AH86" s="822"/>
      <c r="AJ86" s="1315"/>
      <c r="AK86" s="1336"/>
      <c r="AL86" s="1336"/>
      <c r="AM86" s="1336"/>
      <c r="AN86" s="1336"/>
      <c r="AO86" s="1336"/>
      <c r="AP86" s="1336"/>
      <c r="AQ86" s="1329"/>
      <c r="AR86" s="1329"/>
      <c r="AS86" s="1329"/>
      <c r="AT86" s="1329"/>
      <c r="AU86" s="1388"/>
      <c r="AV86" s="1388"/>
      <c r="AW86" s="1376"/>
      <c r="AX86" s="1376"/>
      <c r="AY86" s="1328"/>
      <c r="AZ86" s="1328"/>
      <c r="BA86" s="1336"/>
      <c r="BB86" s="1336"/>
      <c r="BC86" s="1336"/>
      <c r="BD86" s="1336"/>
      <c r="BE86" s="1336"/>
      <c r="BF86" s="1336"/>
      <c r="BG86" s="312"/>
      <c r="BH86" s="1011"/>
      <c r="BI86" s="1011"/>
      <c r="BJ86" s="1011"/>
      <c r="BK86" s="1011"/>
      <c r="BL86" s="1011"/>
      <c r="BM86" s="1011"/>
      <c r="BN86" s="313"/>
      <c r="BO86" s="313"/>
      <c r="BP86" s="313"/>
      <c r="BQ86" s="313"/>
      <c r="BR86" s="1011"/>
      <c r="BS86" s="1011"/>
      <c r="BT86" s="314"/>
      <c r="BU86" s="313"/>
      <c r="BV86" s="313"/>
      <c r="BW86" s="1011"/>
      <c r="BX86" s="1011"/>
      <c r="BY86" s="314"/>
      <c r="BZ86" s="313"/>
      <c r="CA86" s="313"/>
      <c r="CB86" s="1011"/>
      <c r="CC86" s="1011"/>
      <c r="CD86" s="314"/>
      <c r="CE86" s="1011"/>
      <c r="CF86" s="1011"/>
      <c r="CG86" s="1022"/>
      <c r="CH86" s="1022"/>
    </row>
    <row r="87" spans="1:86" ht="15" x14ac:dyDescent="0.25">
      <c r="B87" s="1390" t="s">
        <v>744</v>
      </c>
      <c r="C87" s="1772"/>
      <c r="D87" s="1773"/>
      <c r="E87" s="1773"/>
      <c r="F87" s="1774"/>
      <c r="G87" s="1775"/>
      <c r="H87" s="1776"/>
      <c r="I87" s="1777"/>
      <c r="J87" s="1778"/>
      <c r="K87" s="1778"/>
      <c r="L87" s="1778"/>
      <c r="M87" s="1779"/>
      <c r="N87" s="1295"/>
      <c r="O87" s="1394"/>
      <c r="P87" s="1394"/>
      <c r="Q87" s="1297"/>
      <c r="R87" s="1743"/>
      <c r="S87" s="1744"/>
      <c r="T87" s="1745"/>
      <c r="U87" s="1743"/>
      <c r="V87" s="1744"/>
      <c r="W87" s="1746"/>
      <c r="X87" s="1170"/>
      <c r="Y87" s="678" t="s">
        <v>694</v>
      </c>
      <c r="Z87" s="1530" t="s">
        <v>697</v>
      </c>
      <c r="AA87" s="513">
        <v>18</v>
      </c>
      <c r="AB87" s="335" t="s">
        <v>289</v>
      </c>
      <c r="AC87" s="336">
        <v>52</v>
      </c>
      <c r="AD87" s="921">
        <v>78</v>
      </c>
      <c r="AE87" s="615">
        <v>43833</v>
      </c>
      <c r="AF87" s="1172" t="s">
        <v>680</v>
      </c>
      <c r="AG87" s="822"/>
      <c r="AH87" s="822"/>
      <c r="AJ87" s="1315"/>
      <c r="AK87" s="1336"/>
      <c r="AL87" s="1336"/>
      <c r="AM87" s="1336"/>
      <c r="AN87" s="1336"/>
      <c r="AO87" s="1336"/>
      <c r="AP87" s="1336"/>
      <c r="AQ87" s="1329"/>
      <c r="AR87" s="1329"/>
      <c r="AS87" s="1329"/>
      <c r="AT87" s="1329"/>
      <c r="AU87" s="1388"/>
      <c r="AV87" s="1388"/>
      <c r="AW87" s="1376"/>
      <c r="AX87" s="1376"/>
      <c r="AY87" s="1328"/>
      <c r="AZ87" s="1328"/>
      <c r="BA87" s="1336"/>
      <c r="BB87" s="1336"/>
      <c r="BC87" s="1336"/>
      <c r="BD87" s="1336"/>
      <c r="BE87" s="1336"/>
      <c r="BF87" s="1336"/>
      <c r="BG87" s="312"/>
      <c r="BH87" s="1011"/>
      <c r="BI87" s="1011"/>
      <c r="BJ87" s="1011"/>
      <c r="BK87" s="1011"/>
      <c r="BL87" s="1011"/>
      <c r="BM87" s="1011"/>
      <c r="BN87" s="313"/>
      <c r="BO87" s="313"/>
      <c r="BP87" s="313"/>
      <c r="BQ87" s="313"/>
      <c r="BR87" s="1011"/>
      <c r="BS87" s="1011"/>
      <c r="BT87" s="314"/>
      <c r="BU87" s="313"/>
      <c r="BV87" s="313"/>
      <c r="BW87" s="1011"/>
      <c r="BX87" s="1011"/>
      <c r="BY87" s="314"/>
      <c r="BZ87" s="313"/>
      <c r="CA87" s="313"/>
      <c r="CB87" s="1011"/>
      <c r="CC87" s="1011"/>
      <c r="CD87" s="314"/>
      <c r="CE87" s="1011"/>
      <c r="CF87" s="1011"/>
      <c r="CG87" s="1022"/>
      <c r="CH87" s="1022"/>
    </row>
    <row r="88" spans="1:86" ht="15" x14ac:dyDescent="0.25">
      <c r="B88" s="1391" t="s">
        <v>745</v>
      </c>
      <c r="C88" s="1724" t="s">
        <v>808</v>
      </c>
      <c r="D88" s="1725"/>
      <c r="E88" s="1725"/>
      <c r="F88" s="1723"/>
      <c r="G88" s="1743" t="s">
        <v>201</v>
      </c>
      <c r="H88" s="1745"/>
      <c r="I88" s="1777"/>
      <c r="J88" s="1778"/>
      <c r="K88" s="1778"/>
      <c r="L88" s="1778"/>
      <c r="M88" s="1779"/>
      <c r="N88" s="1531" t="s">
        <v>486</v>
      </c>
      <c r="O88" s="1337"/>
      <c r="P88" s="1337"/>
      <c r="Q88" s="1314"/>
      <c r="R88" s="1743"/>
      <c r="S88" s="1744"/>
      <c r="T88" s="1745"/>
      <c r="U88" s="1743"/>
      <c r="V88" s="1744"/>
      <c r="W88" s="1746"/>
      <c r="X88" s="1170"/>
      <c r="Y88" s="678" t="s">
        <v>694</v>
      </c>
      <c r="Z88" s="514" t="s">
        <v>698</v>
      </c>
      <c r="AA88" s="513">
        <v>19</v>
      </c>
      <c r="AB88" s="335" t="s">
        <v>289</v>
      </c>
      <c r="AC88" s="336">
        <v>53</v>
      </c>
      <c r="AD88" s="921">
        <v>71</v>
      </c>
      <c r="AE88" s="615">
        <v>43833</v>
      </c>
      <c r="AF88" s="1172" t="s">
        <v>680</v>
      </c>
      <c r="AG88" s="822"/>
      <c r="AH88" s="822"/>
      <c r="AJ88" s="1315"/>
      <c r="AK88" s="1336"/>
      <c r="AL88" s="1336"/>
      <c r="AM88" s="1336"/>
      <c r="AN88" s="1336"/>
      <c r="AO88" s="1336"/>
      <c r="AP88" s="1336"/>
      <c r="AQ88" s="1329"/>
      <c r="AR88" s="1329"/>
      <c r="AS88" s="1329"/>
      <c r="AT88" s="1329"/>
      <c r="AU88" s="1388"/>
      <c r="AV88" s="1388"/>
      <c r="AW88" s="1376"/>
      <c r="AX88" s="1376"/>
      <c r="AY88" s="1328"/>
      <c r="AZ88" s="1328"/>
      <c r="BA88" s="1336"/>
      <c r="BB88" s="1336"/>
      <c r="BC88" s="1336"/>
      <c r="BD88" s="1336"/>
      <c r="BE88" s="1336"/>
      <c r="BF88" s="1336"/>
      <c r="BG88" s="312"/>
      <c r="BH88" s="1011"/>
      <c r="BI88" s="1011"/>
      <c r="BJ88" s="1011"/>
      <c r="BK88" s="1011"/>
      <c r="BL88" s="1011"/>
      <c r="BM88" s="1011"/>
      <c r="BN88" s="313"/>
      <c r="BO88" s="313"/>
      <c r="BP88" s="313"/>
      <c r="BQ88" s="313"/>
      <c r="BR88" s="1011"/>
      <c r="BS88" s="1011"/>
      <c r="BT88" s="314"/>
      <c r="BU88" s="313"/>
      <c r="BV88" s="313"/>
      <c r="BW88" s="1011"/>
      <c r="BX88" s="1011"/>
      <c r="BY88" s="314"/>
      <c r="BZ88" s="313"/>
      <c r="CA88" s="313"/>
      <c r="CB88" s="1011"/>
      <c r="CC88" s="1011"/>
      <c r="CD88" s="314"/>
      <c r="CE88" s="1011"/>
      <c r="CF88" s="1011"/>
      <c r="CG88" s="1022"/>
      <c r="CH88" s="1022"/>
    </row>
    <row r="89" spans="1:86" ht="15" x14ac:dyDescent="0.25">
      <c r="B89" s="1391" t="s">
        <v>751</v>
      </c>
      <c r="C89" s="1724" t="s">
        <v>809</v>
      </c>
      <c r="D89" s="1725"/>
      <c r="E89" s="1725"/>
      <c r="F89" s="1723"/>
      <c r="G89" s="1724" t="s">
        <v>665</v>
      </c>
      <c r="H89" s="1723"/>
      <c r="I89" s="1777" t="s">
        <v>521</v>
      </c>
      <c r="J89" s="1778"/>
      <c r="K89" s="1778"/>
      <c r="L89" s="1778"/>
      <c r="M89" s="1779"/>
      <c r="N89" s="1530"/>
      <c r="O89" s="1337"/>
      <c r="P89" s="1337"/>
      <c r="Q89" s="1314"/>
      <c r="R89" s="1743"/>
      <c r="S89" s="1744"/>
      <c r="T89" s="1745"/>
      <c r="U89" s="1743"/>
      <c r="V89" s="1744"/>
      <c r="W89" s="1746"/>
      <c r="X89" s="1170"/>
      <c r="Y89" s="678" t="s">
        <v>700</v>
      </c>
      <c r="Z89" s="514" t="s">
        <v>701</v>
      </c>
      <c r="AA89" s="513">
        <v>17</v>
      </c>
      <c r="AB89" s="335" t="s">
        <v>292</v>
      </c>
      <c r="AC89" s="336">
        <v>50</v>
      </c>
      <c r="AD89" s="921">
        <v>71</v>
      </c>
      <c r="AE89" s="615">
        <v>43833</v>
      </c>
      <c r="AF89" s="1172" t="s">
        <v>680</v>
      </c>
      <c r="AG89" s="822"/>
      <c r="AH89" s="822"/>
      <c r="AJ89" s="1316"/>
      <c r="AK89" s="1336"/>
      <c r="AL89" s="1336"/>
      <c r="AM89" s="1336"/>
      <c r="AN89" s="1336"/>
      <c r="AO89" s="1336"/>
      <c r="AP89" s="1336"/>
      <c r="AQ89" s="1329"/>
      <c r="AR89" s="1329"/>
      <c r="AS89" s="1329"/>
      <c r="AT89" s="1329"/>
      <c r="AU89" s="1388"/>
      <c r="AV89" s="1388"/>
      <c r="AW89" s="1376"/>
      <c r="AX89" s="1376"/>
      <c r="AY89" s="1328"/>
      <c r="AZ89" s="1328"/>
      <c r="BA89" s="1336"/>
      <c r="BB89" s="1336"/>
      <c r="BC89" s="1336"/>
      <c r="BD89" s="1336"/>
      <c r="BE89" s="1336"/>
      <c r="BF89" s="1336"/>
      <c r="BG89" s="312"/>
      <c r="BH89" s="1011"/>
      <c r="BI89" s="1011"/>
      <c r="BJ89" s="1011"/>
      <c r="BK89" s="1011"/>
      <c r="BL89" s="1011"/>
      <c r="BM89" s="1011"/>
      <c r="BN89" s="313"/>
      <c r="BO89" s="313"/>
      <c r="BP89" s="313"/>
      <c r="BQ89" s="313"/>
      <c r="BR89" s="1011"/>
      <c r="BS89" s="1011"/>
      <c r="BT89" s="314"/>
      <c r="BU89" s="313"/>
      <c r="BV89" s="313"/>
      <c r="BW89" s="1011"/>
      <c r="BX89" s="1011"/>
      <c r="BY89" s="314"/>
      <c r="BZ89" s="313"/>
      <c r="CA89" s="313"/>
      <c r="CB89" s="1011"/>
      <c r="CC89" s="1011"/>
      <c r="CD89" s="314"/>
      <c r="CE89" s="1011"/>
      <c r="CF89" s="1011"/>
      <c r="CG89" s="1022"/>
      <c r="CH89" s="1022"/>
    </row>
    <row r="90" spans="1:86" ht="15" x14ac:dyDescent="0.25">
      <c r="B90" s="1391" t="s">
        <v>756</v>
      </c>
      <c r="C90" s="1724" t="s">
        <v>487</v>
      </c>
      <c r="D90" s="1725"/>
      <c r="E90" s="1725"/>
      <c r="F90" s="1723"/>
      <c r="G90" s="1724" t="s">
        <v>574</v>
      </c>
      <c r="H90" s="1723"/>
      <c r="I90" s="1777" t="s">
        <v>810</v>
      </c>
      <c r="J90" s="1778"/>
      <c r="K90" s="1778"/>
      <c r="L90" s="1778"/>
      <c r="M90" s="1779"/>
      <c r="N90" s="1530" t="s">
        <v>487</v>
      </c>
      <c r="O90" s="1337"/>
      <c r="P90" s="1337"/>
      <c r="Q90" s="1314"/>
      <c r="R90" s="1743"/>
      <c r="S90" s="1744"/>
      <c r="T90" s="1745"/>
      <c r="U90" s="1743"/>
      <c r="V90" s="1744"/>
      <c r="W90" s="1746"/>
      <c r="X90" s="1170"/>
      <c r="Y90" s="678" t="s">
        <v>700</v>
      </c>
      <c r="Z90" s="514" t="s">
        <v>703</v>
      </c>
      <c r="AA90" s="513">
        <v>17</v>
      </c>
      <c r="AB90" s="335" t="s">
        <v>293</v>
      </c>
      <c r="AC90" s="336">
        <v>48</v>
      </c>
      <c r="AD90" s="921">
        <v>70</v>
      </c>
      <c r="AE90" s="615">
        <v>43833</v>
      </c>
      <c r="AF90" s="1172" t="s">
        <v>680</v>
      </c>
      <c r="AG90" s="822"/>
      <c r="AH90" s="822"/>
      <c r="AJ90" s="1315"/>
      <c r="AK90" s="1336"/>
      <c r="AL90" s="1336"/>
      <c r="AM90" s="1336"/>
      <c r="AN90" s="1336"/>
      <c r="AO90" s="1336"/>
      <c r="AP90" s="1336"/>
      <c r="AQ90" s="1329"/>
      <c r="AR90" s="1329"/>
      <c r="AS90" s="1329"/>
      <c r="AT90" s="1329"/>
      <c r="AU90" s="1388"/>
      <c r="AV90" s="1388"/>
      <c r="AW90" s="1376"/>
      <c r="AX90" s="1433"/>
      <c r="AY90" s="1328"/>
      <c r="AZ90" s="1328"/>
      <c r="BA90" s="1336"/>
      <c r="BB90" s="1336"/>
      <c r="BC90" s="1336"/>
      <c r="BD90" s="1336"/>
      <c r="BE90" s="1336"/>
      <c r="BF90" s="1336"/>
      <c r="BG90" s="312"/>
      <c r="BH90" s="1011"/>
      <c r="BI90" s="1011"/>
      <c r="BJ90" s="1011"/>
      <c r="BK90" s="1011"/>
      <c r="BL90" s="1011"/>
      <c r="BM90" s="1011"/>
      <c r="BN90" s="313"/>
      <c r="BO90" s="313"/>
      <c r="BP90" s="313"/>
      <c r="BQ90" s="313"/>
      <c r="BR90" s="1011"/>
      <c r="BS90" s="1011"/>
      <c r="BT90" s="314"/>
      <c r="BU90" s="313"/>
      <c r="BV90" s="313"/>
      <c r="BW90" s="1011"/>
      <c r="BX90" s="1011"/>
      <c r="BY90" s="314"/>
      <c r="BZ90" s="313"/>
      <c r="CA90" s="313"/>
      <c r="CB90" s="1011"/>
      <c r="CC90" s="1011"/>
      <c r="CD90" s="314"/>
      <c r="CE90" s="1011"/>
      <c r="CF90" s="1011"/>
      <c r="CG90" s="1022"/>
      <c r="CH90" s="1022"/>
    </row>
    <row r="91" spans="1:86" ht="15" x14ac:dyDescent="0.25">
      <c r="B91" s="1391" t="s">
        <v>757</v>
      </c>
      <c r="C91" s="1724"/>
      <c r="D91" s="1725"/>
      <c r="E91" s="1725"/>
      <c r="F91" s="1723"/>
      <c r="G91" s="1724" t="s">
        <v>182</v>
      </c>
      <c r="H91" s="1723"/>
      <c r="I91" s="1777"/>
      <c r="J91" s="1778"/>
      <c r="K91" s="1778"/>
      <c r="L91" s="1778"/>
      <c r="M91" s="1779"/>
      <c r="N91" s="1530" t="s">
        <v>818</v>
      </c>
      <c r="O91" s="1337"/>
      <c r="P91" s="1337"/>
      <c r="Q91" s="1314"/>
      <c r="R91" s="1743"/>
      <c r="S91" s="1744"/>
      <c r="T91" s="1745"/>
      <c r="U91" s="1743"/>
      <c r="V91" s="1744"/>
      <c r="W91" s="1746"/>
      <c r="X91" s="1170"/>
      <c r="Y91" s="678" t="s">
        <v>700</v>
      </c>
      <c r="Z91" s="514" t="s">
        <v>704</v>
      </c>
      <c r="AA91" s="513">
        <v>18</v>
      </c>
      <c r="AB91" s="335" t="s">
        <v>289</v>
      </c>
      <c r="AC91" s="336">
        <v>53</v>
      </c>
      <c r="AD91" s="921">
        <v>68</v>
      </c>
      <c r="AE91" s="615">
        <v>43833</v>
      </c>
      <c r="AF91" s="1172" t="s">
        <v>680</v>
      </c>
      <c r="AG91" s="822"/>
      <c r="AH91" s="822"/>
      <c r="AJ91" s="1316"/>
      <c r="AK91" s="1336"/>
      <c r="AL91" s="1336"/>
      <c r="AM91" s="1336"/>
      <c r="AN91" s="1336"/>
      <c r="AO91" s="1336"/>
      <c r="AP91" s="1336"/>
      <c r="AQ91" s="1329"/>
      <c r="AR91" s="1329"/>
      <c r="AS91" s="1329"/>
      <c r="AT91" s="1329"/>
      <c r="AU91" s="1388"/>
      <c r="AV91" s="1388"/>
      <c r="AW91" s="1376"/>
      <c r="AX91" s="1376"/>
      <c r="AY91" s="1328"/>
      <c r="AZ91" s="1328"/>
      <c r="BA91" s="1336"/>
      <c r="BB91" s="1336"/>
      <c r="BC91" s="1336"/>
      <c r="BD91" s="1336"/>
      <c r="BE91" s="1336"/>
      <c r="BF91" s="1336"/>
      <c r="BG91" s="312"/>
      <c r="BH91" s="1011"/>
      <c r="BI91" s="1011"/>
      <c r="BJ91" s="1011"/>
      <c r="BK91" s="1011"/>
      <c r="BL91" s="1011"/>
      <c r="BM91" s="1011"/>
      <c r="BN91" s="313"/>
      <c r="BO91" s="313"/>
      <c r="BP91" s="313"/>
      <c r="BQ91" s="313"/>
      <c r="BR91" s="1011"/>
      <c r="BS91" s="1011"/>
      <c r="BT91" s="314"/>
      <c r="BU91" s="313"/>
      <c r="BV91" s="313"/>
      <c r="BW91" s="1011"/>
      <c r="BX91" s="1011"/>
      <c r="BY91" s="314"/>
      <c r="BZ91" s="313"/>
      <c r="CA91" s="313"/>
      <c r="CB91" s="1011"/>
      <c r="CC91" s="1011"/>
      <c r="CD91" s="314"/>
      <c r="CE91" s="1011"/>
      <c r="CF91" s="1011"/>
      <c r="CG91" s="1022"/>
      <c r="CH91" s="1022"/>
    </row>
    <row r="92" spans="1:86" ht="15" x14ac:dyDescent="0.25">
      <c r="B92" s="1392" t="s">
        <v>759</v>
      </c>
      <c r="C92" s="1724" t="s">
        <v>812</v>
      </c>
      <c r="D92" s="1725"/>
      <c r="E92" s="1725"/>
      <c r="F92" s="1723"/>
      <c r="G92" s="1724" t="s">
        <v>199</v>
      </c>
      <c r="H92" s="1723"/>
      <c r="I92" s="1777" t="s">
        <v>813</v>
      </c>
      <c r="J92" s="1778"/>
      <c r="K92" s="1778"/>
      <c r="L92" s="1778"/>
      <c r="M92" s="1779"/>
      <c r="N92" s="1530" t="s">
        <v>518</v>
      </c>
      <c r="O92" s="1337"/>
      <c r="P92" s="1337"/>
      <c r="Q92" s="1314"/>
      <c r="R92" s="1743"/>
      <c r="S92" s="1744"/>
      <c r="T92" s="1745"/>
      <c r="U92" s="1743"/>
      <c r="V92" s="1744"/>
      <c r="W92" s="1746"/>
      <c r="X92" s="1170"/>
      <c r="Y92" s="1244" t="s">
        <v>702</v>
      </c>
      <c r="Z92" s="1178" t="s">
        <v>629</v>
      </c>
      <c r="AA92" s="921">
        <v>16</v>
      </c>
      <c r="AB92" s="335" t="s">
        <v>292</v>
      </c>
      <c r="AC92" s="336">
        <v>51</v>
      </c>
      <c r="AD92" s="336">
        <v>87</v>
      </c>
      <c r="AE92" s="1184">
        <v>43833</v>
      </c>
      <c r="AF92" s="1172" t="s">
        <v>680</v>
      </c>
      <c r="AG92" s="822"/>
      <c r="AH92" s="822"/>
      <c r="AJ92" s="1316"/>
      <c r="AK92" s="1336"/>
      <c r="AL92" s="1336"/>
      <c r="AM92" s="1336"/>
      <c r="AN92" s="1336"/>
      <c r="AO92" s="1336"/>
      <c r="AP92" s="1336"/>
      <c r="AQ92" s="1329"/>
      <c r="AR92" s="1329"/>
      <c r="AS92" s="1329"/>
      <c r="AT92" s="1329"/>
      <c r="AU92" s="1329"/>
      <c r="AV92" s="1329"/>
      <c r="AW92" s="1376"/>
      <c r="AX92" s="1376"/>
      <c r="AY92" s="1328"/>
      <c r="AZ92" s="1328"/>
      <c r="BA92" s="1336"/>
      <c r="BB92" s="1336"/>
      <c r="BC92" s="1336"/>
      <c r="BD92" s="1336"/>
      <c r="BE92" s="1336"/>
      <c r="BF92" s="1336"/>
      <c r="BG92" s="312"/>
      <c r="BH92" s="1011"/>
      <c r="BI92" s="1011"/>
      <c r="BJ92" s="1011"/>
      <c r="BK92" s="1011"/>
      <c r="BL92" s="1011"/>
      <c r="BM92" s="1011"/>
      <c r="BN92" s="313"/>
      <c r="BO92" s="313"/>
      <c r="BP92" s="313"/>
      <c r="BQ92" s="313"/>
      <c r="BR92" s="1011"/>
      <c r="BS92" s="1011"/>
      <c r="BT92" s="314"/>
      <c r="BU92" s="313"/>
      <c r="BV92" s="313"/>
      <c r="BW92" s="1011"/>
      <c r="BX92" s="1011"/>
      <c r="BY92" s="314"/>
      <c r="BZ92" s="313"/>
      <c r="CA92" s="313"/>
      <c r="CB92" s="1011"/>
      <c r="CC92" s="1011"/>
      <c r="CD92" s="314"/>
      <c r="CE92" s="1011"/>
      <c r="CF92" s="1011"/>
      <c r="CG92" s="1022"/>
      <c r="CH92" s="1022"/>
    </row>
    <row r="93" spans="1:86" ht="15" x14ac:dyDescent="0.25">
      <c r="B93" s="1391" t="s">
        <v>762</v>
      </c>
      <c r="C93" s="1724" t="s">
        <v>811</v>
      </c>
      <c r="D93" s="1725"/>
      <c r="E93" s="1725"/>
      <c r="F93" s="1723"/>
      <c r="G93" s="1724" t="s">
        <v>240</v>
      </c>
      <c r="H93" s="1723"/>
      <c r="I93" s="1777"/>
      <c r="J93" s="1778"/>
      <c r="K93" s="1778"/>
      <c r="L93" s="1778"/>
      <c r="M93" s="1779"/>
      <c r="N93" s="1530" t="s">
        <v>522</v>
      </c>
      <c r="O93" s="1337"/>
      <c r="P93" s="1397"/>
      <c r="Q93" s="1314"/>
      <c r="R93" s="1743"/>
      <c r="S93" s="1744"/>
      <c r="T93" s="1745"/>
      <c r="U93" s="1743"/>
      <c r="V93" s="1744"/>
      <c r="W93" s="1746"/>
      <c r="X93" s="1170"/>
      <c r="Y93" s="1244" t="s">
        <v>796</v>
      </c>
      <c r="Z93" s="1178" t="s">
        <v>705</v>
      </c>
      <c r="AA93" s="336">
        <v>17</v>
      </c>
      <c r="AB93" s="1179" t="s">
        <v>326</v>
      </c>
      <c r="AC93" s="336">
        <v>50</v>
      </c>
      <c r="AD93" s="336">
        <v>79</v>
      </c>
      <c r="AE93" s="1184">
        <v>43833</v>
      </c>
      <c r="AF93" s="1172" t="s">
        <v>680</v>
      </c>
      <c r="AG93" s="822"/>
      <c r="AH93" s="822"/>
      <c r="AJ93" s="1316"/>
      <c r="AK93" s="1336"/>
      <c r="AL93" s="1336"/>
      <c r="AM93" s="1336"/>
      <c r="AN93" s="1336"/>
      <c r="AO93" s="1336"/>
      <c r="AP93" s="1336"/>
      <c r="AQ93" s="1329"/>
      <c r="AR93" s="1329"/>
      <c r="AS93" s="1329"/>
      <c r="AT93" s="1329"/>
      <c r="AU93" s="1329"/>
      <c r="AV93" s="1329"/>
      <c r="AW93" s="1376"/>
      <c r="AX93" s="1336"/>
      <c r="AY93" s="1328"/>
      <c r="AZ93" s="1328"/>
      <c r="BA93" s="1336"/>
      <c r="BB93" s="1336"/>
      <c r="BC93" s="1336"/>
      <c r="BD93" s="1336"/>
      <c r="BE93" s="1336"/>
      <c r="BF93" s="1336"/>
      <c r="BG93" s="312"/>
      <c r="BH93" s="1011"/>
      <c r="BI93" s="1011"/>
      <c r="BJ93" s="1011"/>
      <c r="BK93" s="1011"/>
      <c r="BL93" s="1011"/>
      <c r="BM93" s="1011"/>
      <c r="BN93" s="313"/>
      <c r="BO93" s="313"/>
      <c r="BP93" s="313"/>
      <c r="BQ93" s="313"/>
      <c r="BR93" s="1011"/>
      <c r="BS93" s="1011"/>
      <c r="BT93" s="314"/>
      <c r="BU93" s="313"/>
      <c r="BV93" s="313"/>
      <c r="BW93" s="1011"/>
      <c r="BX93" s="1011"/>
      <c r="BY93" s="314"/>
      <c r="BZ93" s="313"/>
      <c r="CA93" s="313"/>
      <c r="CB93" s="1011"/>
      <c r="CC93" s="1011"/>
      <c r="CD93" s="314"/>
      <c r="CE93" s="1011"/>
      <c r="CF93" s="1011"/>
      <c r="CG93" s="1022"/>
      <c r="CH93" s="1022"/>
    </row>
    <row r="94" spans="1:86" ht="15" x14ac:dyDescent="0.25">
      <c r="B94" s="1392" t="s">
        <v>764</v>
      </c>
      <c r="C94" s="1724" t="s">
        <v>814</v>
      </c>
      <c r="D94" s="1725"/>
      <c r="E94" s="1725"/>
      <c r="F94" s="1723"/>
      <c r="G94" s="1724" t="s">
        <v>199</v>
      </c>
      <c r="H94" s="1723"/>
      <c r="I94" s="1777" t="s">
        <v>531</v>
      </c>
      <c r="J94" s="1778"/>
      <c r="K94" s="1778"/>
      <c r="L94" s="1778"/>
      <c r="M94" s="1779"/>
      <c r="N94" s="1530" t="s">
        <v>533</v>
      </c>
      <c r="O94" s="1337"/>
      <c r="P94" s="1337"/>
      <c r="Q94" s="1314"/>
      <c r="R94" s="1743"/>
      <c r="S94" s="1744"/>
      <c r="T94" s="1745"/>
      <c r="U94" s="1743"/>
      <c r="V94" s="1744"/>
      <c r="W94" s="1746"/>
      <c r="X94" s="1170"/>
      <c r="Y94" s="1244" t="s">
        <v>796</v>
      </c>
      <c r="Z94" s="1178" t="s">
        <v>706</v>
      </c>
      <c r="AA94" s="336">
        <v>18</v>
      </c>
      <c r="AB94" s="1179" t="s">
        <v>333</v>
      </c>
      <c r="AC94" s="336">
        <v>53</v>
      </c>
      <c r="AD94" s="336">
        <v>71</v>
      </c>
      <c r="AE94" s="1184">
        <v>43833</v>
      </c>
      <c r="AF94" s="1172" t="s">
        <v>680</v>
      </c>
      <c r="AG94" s="822"/>
      <c r="AH94" s="822"/>
      <c r="AJ94" s="1315"/>
      <c r="AK94" s="1336"/>
      <c r="AL94" s="1336"/>
      <c r="AM94" s="1336"/>
      <c r="AN94" s="1336"/>
      <c r="AO94" s="1336"/>
      <c r="AP94" s="1336"/>
      <c r="AQ94" s="1329"/>
      <c r="AR94" s="1329"/>
      <c r="AS94" s="1329"/>
      <c r="AT94" s="1329"/>
      <c r="AU94" s="1329"/>
      <c r="AV94" s="1329"/>
      <c r="AW94" s="1376"/>
      <c r="AX94" s="1336"/>
      <c r="AY94" s="1328"/>
      <c r="AZ94" s="1328"/>
      <c r="BA94" s="1336"/>
      <c r="BB94" s="1336"/>
      <c r="BC94" s="1336"/>
      <c r="BD94" s="1336"/>
      <c r="BE94" s="1336"/>
      <c r="BF94" s="1336"/>
      <c r="BG94" s="312"/>
      <c r="BH94" s="1011"/>
      <c r="BI94" s="1011"/>
      <c r="BJ94" s="1011"/>
      <c r="BK94" s="1011"/>
      <c r="BL94" s="1011"/>
      <c r="BM94" s="1011"/>
      <c r="BN94" s="313"/>
      <c r="BO94" s="313"/>
      <c r="BP94" s="313"/>
      <c r="BQ94" s="313"/>
      <c r="BR94" s="1011"/>
      <c r="BS94" s="1011"/>
      <c r="BT94" s="314"/>
      <c r="BU94" s="313"/>
      <c r="BV94" s="313"/>
      <c r="BW94" s="1011"/>
      <c r="BX94" s="1011"/>
      <c r="BY94" s="314"/>
      <c r="BZ94" s="313"/>
      <c r="CA94" s="313"/>
      <c r="CB94" s="1011"/>
      <c r="CC94" s="1011"/>
      <c r="CD94" s="314"/>
      <c r="CE94" s="1011"/>
      <c r="CF94" s="1011"/>
      <c r="CG94" s="1022"/>
      <c r="CH94" s="1022"/>
    </row>
    <row r="95" spans="1:86" ht="15" x14ac:dyDescent="0.25">
      <c r="B95" s="1392" t="s">
        <v>747</v>
      </c>
      <c r="C95" s="1724" t="s">
        <v>815</v>
      </c>
      <c r="D95" s="1725"/>
      <c r="E95" s="1725"/>
      <c r="F95" s="1723"/>
      <c r="G95" s="1724" t="s">
        <v>198</v>
      </c>
      <c r="H95" s="1723"/>
      <c r="I95" s="1777" t="s">
        <v>817</v>
      </c>
      <c r="J95" s="1778"/>
      <c r="K95" s="1778"/>
      <c r="L95" s="1778"/>
      <c r="M95" s="1779"/>
      <c r="N95" s="1530" t="s">
        <v>521</v>
      </c>
      <c r="O95" s="1337"/>
      <c r="P95" s="1337"/>
      <c r="Q95" s="1314"/>
      <c r="R95" s="1743"/>
      <c r="S95" s="1744"/>
      <c r="T95" s="1745"/>
      <c r="U95" s="1743"/>
      <c r="V95" s="1744"/>
      <c r="W95" s="1746"/>
      <c r="X95" s="1170"/>
      <c r="Y95" s="1244"/>
      <c r="Z95" s="1178"/>
      <c r="AA95" s="336"/>
      <c r="AB95" s="1179"/>
      <c r="AC95" s="336"/>
      <c r="AD95" s="336"/>
      <c r="AE95" s="1184"/>
      <c r="AF95" s="1172"/>
      <c r="AG95" s="822"/>
      <c r="AH95" s="822"/>
      <c r="AJ95" s="1316"/>
      <c r="AK95" s="1336"/>
      <c r="AL95" s="1336"/>
      <c r="AM95" s="1336"/>
      <c r="AN95" s="1336"/>
      <c r="AO95" s="1336"/>
      <c r="AP95" s="1336"/>
      <c r="AQ95" s="1329"/>
      <c r="AR95" s="1329"/>
      <c r="AS95" s="1329"/>
      <c r="AT95" s="1329"/>
      <c r="AU95" s="1329"/>
      <c r="AV95" s="1329"/>
      <c r="AW95" s="1324"/>
      <c r="AX95" s="1324"/>
      <c r="AY95" s="1328"/>
      <c r="AZ95" s="1328"/>
      <c r="BA95" s="1336"/>
      <c r="BB95" s="1336"/>
      <c r="BC95" s="1336"/>
      <c r="BD95" s="1336"/>
      <c r="BE95" s="1336"/>
      <c r="BF95" s="1336"/>
      <c r="BG95" s="312"/>
      <c r="BH95" s="1011"/>
      <c r="BI95" s="1011"/>
      <c r="BJ95" s="1011"/>
      <c r="BK95" s="1011"/>
      <c r="BL95" s="1011"/>
      <c r="BM95" s="1011"/>
      <c r="BN95" s="313"/>
      <c r="BO95" s="313"/>
      <c r="BP95" s="313"/>
      <c r="BQ95" s="313"/>
      <c r="BR95" s="1011"/>
      <c r="BS95" s="1011"/>
      <c r="BT95" s="314"/>
      <c r="BU95" s="313"/>
      <c r="BV95" s="313"/>
      <c r="BW95" s="1011"/>
      <c r="BX95" s="1011"/>
      <c r="BY95" s="314"/>
      <c r="BZ95" s="313"/>
      <c r="CA95" s="313"/>
      <c r="CB95" s="1011"/>
      <c r="CC95" s="1011"/>
      <c r="CD95" s="314"/>
      <c r="CE95" s="1011"/>
      <c r="CF95" s="1011"/>
      <c r="CG95" s="1022"/>
      <c r="CH95" s="1022"/>
    </row>
    <row r="96" spans="1:86" ht="15" x14ac:dyDescent="0.25">
      <c r="B96" s="1392" t="s">
        <v>752</v>
      </c>
      <c r="C96" s="1724" t="s">
        <v>816</v>
      </c>
      <c r="D96" s="1725"/>
      <c r="E96" s="1725"/>
      <c r="F96" s="1723"/>
      <c r="G96" s="1724" t="s">
        <v>245</v>
      </c>
      <c r="H96" s="1723"/>
      <c r="I96" s="1777" t="s">
        <v>531</v>
      </c>
      <c r="J96" s="1778"/>
      <c r="K96" s="1778"/>
      <c r="L96" s="1778"/>
      <c r="M96" s="1779"/>
      <c r="N96" s="1530" t="s">
        <v>531</v>
      </c>
      <c r="O96" s="1337"/>
      <c r="P96" s="1398"/>
      <c r="Q96" s="1314"/>
      <c r="R96" s="1743"/>
      <c r="S96" s="1744"/>
      <c r="T96" s="1745"/>
      <c r="U96" s="1743"/>
      <c r="V96" s="1744"/>
      <c r="W96" s="1746"/>
      <c r="X96" s="1170"/>
      <c r="Y96" s="1244"/>
      <c r="Z96" s="1178"/>
      <c r="AA96" s="336"/>
      <c r="AB96" s="1179"/>
      <c r="AC96" s="336"/>
      <c r="AD96" s="336"/>
      <c r="AE96" s="1184"/>
      <c r="AF96" s="1172"/>
      <c r="AG96" s="822"/>
      <c r="AH96" s="822"/>
      <c r="AJ96" s="1316"/>
      <c r="AK96" s="1336"/>
      <c r="AL96" s="1336"/>
      <c r="AM96" s="1336"/>
      <c r="AN96" s="1336"/>
      <c r="AO96" s="1336"/>
      <c r="AP96" s="1336"/>
      <c r="AQ96" s="1329"/>
      <c r="AR96" s="1329"/>
      <c r="AS96" s="1329"/>
      <c r="AT96" s="1329"/>
      <c r="AU96" s="1329"/>
      <c r="AV96" s="1329"/>
      <c r="AW96" s="1324"/>
      <c r="AX96" s="1324"/>
      <c r="AY96" s="1328"/>
      <c r="AZ96" s="1328"/>
      <c r="BA96" s="1336"/>
      <c r="BB96" s="1336"/>
      <c r="BC96" s="1336"/>
      <c r="BD96" s="1336"/>
      <c r="BE96" s="1336"/>
      <c r="BF96" s="1336"/>
      <c r="BG96" s="312"/>
      <c r="BH96" s="1011"/>
      <c r="BI96" s="1011"/>
      <c r="BJ96" s="1011"/>
      <c r="BK96" s="1011"/>
      <c r="BL96" s="1011"/>
      <c r="BM96" s="1011"/>
      <c r="BN96" s="1098"/>
      <c r="BO96" s="313"/>
      <c r="BP96" s="313"/>
      <c r="BQ96" s="313"/>
      <c r="BR96" s="1011"/>
      <c r="BS96" s="1011"/>
      <c r="BT96" s="314"/>
      <c r="BU96" s="313"/>
      <c r="BV96" s="313"/>
      <c r="BW96" s="1011"/>
      <c r="BX96" s="1011"/>
      <c r="BY96" s="314"/>
      <c r="BZ96" s="313"/>
      <c r="CA96" s="313"/>
      <c r="CB96" s="1011"/>
      <c r="CC96" s="1011"/>
      <c r="CD96" s="314"/>
      <c r="CE96" s="1011"/>
      <c r="CF96" s="1011"/>
      <c r="CG96" s="1022"/>
      <c r="CH96" s="1022"/>
    </row>
    <row r="97" spans="2:86" x14ac:dyDescent="0.25">
      <c r="B97" s="1393" t="s">
        <v>753</v>
      </c>
      <c r="C97" s="1724"/>
      <c r="D97" s="1725"/>
      <c r="E97" s="1725"/>
      <c r="F97" s="1723"/>
      <c r="G97" s="1724"/>
      <c r="H97" s="1723"/>
      <c r="I97" s="1777"/>
      <c r="J97" s="1778"/>
      <c r="K97" s="1778"/>
      <c r="L97" s="1778"/>
      <c r="M97" s="1779"/>
      <c r="N97" s="1530"/>
      <c r="O97" s="1337"/>
      <c r="P97" s="1398"/>
      <c r="Q97" s="1314"/>
      <c r="R97" s="1743"/>
      <c r="S97" s="1744"/>
      <c r="T97" s="1745"/>
      <c r="U97" s="1743"/>
      <c r="V97" s="1744"/>
      <c r="W97" s="1746"/>
      <c r="X97" s="1170"/>
      <c r="Y97" s="1246"/>
      <c r="Z97" s="1178"/>
      <c r="AA97" s="336"/>
      <c r="AB97" s="1179"/>
      <c r="AC97" s="336"/>
      <c r="AD97" s="336"/>
      <c r="AE97" s="1184"/>
      <c r="AF97" s="1177"/>
      <c r="AG97" s="822"/>
      <c r="AH97" s="822"/>
      <c r="AJ97" s="968"/>
      <c r="AK97" s="968"/>
      <c r="AL97" s="1055"/>
      <c r="AM97" s="1055"/>
      <c r="AN97" s="1055"/>
      <c r="AO97" s="1055"/>
      <c r="AP97" s="916"/>
      <c r="AQ97" s="916"/>
      <c r="AR97" s="916"/>
      <c r="AS97" s="309"/>
      <c r="AT97" s="310"/>
      <c r="AU97" s="311"/>
      <c r="AV97" s="311"/>
      <c r="AW97" s="311"/>
      <c r="AX97" s="1011"/>
      <c r="AY97" s="1011"/>
      <c r="AZ97" s="312"/>
      <c r="BA97" s="312"/>
      <c r="BB97" s="312"/>
      <c r="BC97" s="1011"/>
      <c r="BD97" s="1011"/>
      <c r="BE97" s="1091"/>
      <c r="BF97" s="312"/>
      <c r="BG97" s="312"/>
      <c r="BH97" s="1011"/>
      <c r="BI97" s="1011"/>
      <c r="BJ97" s="1011"/>
      <c r="BK97" s="1011"/>
      <c r="BL97" s="1011"/>
      <c r="BM97" s="1011"/>
      <c r="BN97" s="313"/>
      <c r="BO97" s="313"/>
      <c r="BP97" s="313"/>
      <c r="BQ97" s="313"/>
      <c r="BR97" s="1011"/>
      <c r="BS97" s="1011"/>
      <c r="BT97" s="314"/>
      <c r="BU97" s="313"/>
      <c r="BV97" s="313"/>
      <c r="BW97" s="1011"/>
      <c r="BX97" s="1011"/>
      <c r="BY97" s="314"/>
      <c r="BZ97" s="313"/>
      <c r="CA97" s="313"/>
      <c r="CB97" s="1011"/>
      <c r="CC97" s="1011"/>
      <c r="CD97" s="314"/>
      <c r="CE97" s="1011"/>
      <c r="CF97" s="1011"/>
      <c r="CG97" s="1022"/>
      <c r="CH97" s="1022"/>
    </row>
    <row r="98" spans="2:86" x14ac:dyDescent="0.25">
      <c r="B98" s="1392" t="s">
        <v>766</v>
      </c>
      <c r="C98" s="1724"/>
      <c r="D98" s="1725"/>
      <c r="E98" s="1725"/>
      <c r="F98" s="1723"/>
      <c r="G98" s="1724"/>
      <c r="H98" s="1723"/>
      <c r="I98" s="1777"/>
      <c r="J98" s="1778"/>
      <c r="K98" s="1778"/>
      <c r="L98" s="1778"/>
      <c r="M98" s="1779"/>
      <c r="N98" s="1530"/>
      <c r="O98" s="1395"/>
      <c r="P98" s="1395"/>
      <c r="Q98" s="1314"/>
      <c r="R98" s="1743"/>
      <c r="S98" s="1744"/>
      <c r="T98" s="1745"/>
      <c r="U98" s="1743"/>
      <c r="V98" s="1744"/>
      <c r="W98" s="1746"/>
      <c r="X98" s="1170"/>
      <c r="Y98" s="1246"/>
      <c r="Z98" s="1178"/>
      <c r="AA98" s="336"/>
      <c r="AB98" s="1179"/>
      <c r="AC98" s="336"/>
      <c r="AD98" s="336"/>
      <c r="AE98" s="1184"/>
      <c r="AF98" s="1177"/>
      <c r="AG98" s="822"/>
      <c r="AH98" s="822"/>
      <c r="AJ98" s="968"/>
      <c r="AK98" s="968"/>
      <c r="AL98" s="1055"/>
      <c r="AM98" s="1055"/>
      <c r="AN98" s="1055"/>
      <c r="AO98" s="1055"/>
      <c r="AP98" s="916"/>
      <c r="AQ98" s="916"/>
      <c r="AR98" s="916"/>
      <c r="AS98" s="309"/>
      <c r="AT98" s="310"/>
      <c r="AU98" s="311"/>
      <c r="AV98" s="311"/>
      <c r="AW98" s="311"/>
      <c r="AX98" s="1011"/>
      <c r="AY98" s="1011"/>
      <c r="AZ98" s="312"/>
      <c r="BA98" s="312"/>
      <c r="BB98" s="312"/>
      <c r="BC98" s="1011"/>
      <c r="BD98" s="1011"/>
      <c r="BE98" s="1091"/>
      <c r="BF98" s="312"/>
      <c r="BG98" s="312"/>
      <c r="BH98" s="1011"/>
      <c r="BI98" s="1011"/>
      <c r="BJ98" s="1011"/>
      <c r="BK98" s="1011"/>
      <c r="BL98" s="1011"/>
      <c r="BM98" s="1011"/>
      <c r="BN98" s="313"/>
      <c r="BO98" s="313"/>
      <c r="BP98" s="313"/>
      <c r="BQ98" s="313"/>
      <c r="BR98" s="1011"/>
      <c r="BS98" s="1011"/>
      <c r="BT98" s="314"/>
      <c r="BU98" s="313"/>
      <c r="BV98" s="313"/>
      <c r="BW98" s="1011"/>
      <c r="BX98" s="1011"/>
      <c r="BY98" s="314"/>
      <c r="BZ98" s="313"/>
      <c r="CA98" s="313"/>
      <c r="CB98" s="1011"/>
      <c r="CC98" s="1011"/>
      <c r="CD98" s="314"/>
      <c r="CE98" s="1011"/>
      <c r="CF98" s="1011"/>
      <c r="CG98" s="1022"/>
      <c r="CH98" s="1022"/>
    </row>
    <row r="99" spans="2:86" ht="16.5" thickBot="1" x14ac:dyDescent="0.3">
      <c r="B99" s="1426" t="s">
        <v>767</v>
      </c>
      <c r="C99" s="1747"/>
      <c r="D99" s="1748"/>
      <c r="E99" s="1748"/>
      <c r="F99" s="1749"/>
      <c r="G99" s="1747"/>
      <c r="H99" s="1749"/>
      <c r="I99" s="1780"/>
      <c r="J99" s="1781"/>
      <c r="K99" s="1781"/>
      <c r="L99" s="1781"/>
      <c r="M99" s="1782"/>
      <c r="N99" s="1597"/>
      <c r="O99" s="1396"/>
      <c r="P99" s="1396"/>
      <c r="Q99" s="1317"/>
      <c r="R99" s="1750"/>
      <c r="S99" s="1751"/>
      <c r="T99" s="1752"/>
      <c r="U99" s="1750"/>
      <c r="V99" s="1751"/>
      <c r="W99" s="1753"/>
      <c r="X99" s="1170"/>
      <c r="Y99" s="1309"/>
      <c r="Z99" s="1181"/>
      <c r="AA99" s="382"/>
      <c r="AB99" s="1182"/>
      <c r="AC99" s="382"/>
      <c r="AD99" s="382"/>
      <c r="AE99" s="1185"/>
      <c r="AF99" s="1183"/>
      <c r="AG99" s="1847"/>
      <c r="AH99" s="1847"/>
      <c r="AI99" s="1272"/>
      <c r="AJ99" s="968"/>
      <c r="AK99" s="968"/>
      <c r="AL99" s="1055"/>
      <c r="AM99" s="1055"/>
      <c r="AN99" s="1055"/>
      <c r="AO99" s="1055"/>
      <c r="AP99" s="1079"/>
      <c r="AQ99" s="1077"/>
      <c r="AR99" s="1079"/>
      <c r="AS99" s="1079"/>
      <c r="AT99" s="1079"/>
      <c r="AU99" s="1079"/>
      <c r="AV99" s="1079"/>
      <c r="AW99" s="1079"/>
      <c r="AX99" s="1079"/>
      <c r="AY99" s="1079"/>
      <c r="AZ99" s="1080"/>
      <c r="BA99" s="1081"/>
      <c r="BB99" s="1081"/>
      <c r="BC99" s="1079"/>
      <c r="BD99" s="1079"/>
      <c r="BE99" s="1081"/>
      <c r="BF99" s="1080"/>
      <c r="BG99" s="1080"/>
      <c r="BH99" s="1079"/>
      <c r="BI99" s="1079"/>
      <c r="BJ99" s="1079"/>
      <c r="BK99" s="1079"/>
      <c r="BL99" s="1079"/>
      <c r="BM99" s="1079"/>
      <c r="BN99" s="313"/>
      <c r="BO99" s="313"/>
      <c r="BP99" s="313"/>
      <c r="BQ99" s="313"/>
      <c r="BR99" s="1011"/>
      <c r="BS99" s="1011"/>
      <c r="BT99" s="314"/>
      <c r="BU99" s="313"/>
      <c r="BV99" s="313"/>
      <c r="BW99" s="1011"/>
      <c r="BX99" s="1011"/>
      <c r="BY99" s="314"/>
      <c r="BZ99" s="313"/>
      <c r="CA99" s="313"/>
      <c r="CB99" s="1011"/>
      <c r="CC99" s="1011"/>
      <c r="CD99" s="314"/>
      <c r="CE99" s="1011"/>
      <c r="CF99" s="1011"/>
      <c r="CG99" s="1022"/>
      <c r="CH99" s="1022"/>
    </row>
    <row r="100" spans="2:86" ht="15" x14ac:dyDescent="0.25">
      <c r="B100" s="1336"/>
      <c r="C100" s="1336"/>
      <c r="D100" s="1336"/>
      <c r="E100" s="1336"/>
      <c r="F100" s="1373"/>
      <c r="G100" s="1373"/>
      <c r="H100" s="1373"/>
      <c r="I100" s="1373"/>
      <c r="J100" s="1373"/>
      <c r="K100" s="1783"/>
      <c r="L100" s="1783"/>
      <c r="M100" s="1373"/>
      <c r="N100" s="1373"/>
      <c r="O100" s="1373"/>
      <c r="P100" s="1087"/>
      <c r="Q100" s="1087"/>
      <c r="R100" s="1087"/>
      <c r="S100" s="1087"/>
      <c r="T100" s="1087"/>
      <c r="U100" s="1087"/>
      <c r="V100" s="1087"/>
      <c r="W100" s="1086"/>
      <c r="X100" s="1086"/>
      <c r="Y100" s="1086"/>
      <c r="Z100" s="1085"/>
      <c r="AA100" s="1085"/>
      <c r="AB100" s="961"/>
      <c r="AC100" s="1085"/>
      <c r="AD100" s="1085"/>
      <c r="AE100" s="1088"/>
      <c r="AF100" s="1086"/>
      <c r="AG100" s="1771"/>
      <c r="AH100" s="1771"/>
      <c r="AI100" s="1270"/>
      <c r="AJ100" s="961"/>
      <c r="AK100" s="961"/>
      <c r="AL100" s="961"/>
      <c r="AM100" s="961"/>
      <c r="AN100" s="961"/>
      <c r="AO100" s="961"/>
      <c r="AP100" s="961"/>
      <c r="AQ100" s="961"/>
      <c r="AR100" s="961"/>
      <c r="AS100" s="961"/>
      <c r="AT100" s="961"/>
      <c r="AU100" s="961"/>
      <c r="AV100" s="961"/>
      <c r="AW100" s="961"/>
      <c r="AX100" s="961"/>
      <c r="AY100" s="961"/>
      <c r="AZ100" s="1082"/>
      <c r="BA100" s="1082"/>
      <c r="BB100" s="1082"/>
      <c r="BC100" s="961"/>
      <c r="BD100" s="961"/>
      <c r="BE100" s="1092"/>
      <c r="BF100" s="1082"/>
      <c r="BG100" s="1082"/>
      <c r="BH100" s="961"/>
      <c r="BI100" s="961"/>
      <c r="BJ100" s="961"/>
      <c r="BK100" s="961"/>
      <c r="BL100" s="961"/>
      <c r="BM100" s="961"/>
      <c r="BN100" s="364"/>
      <c r="BO100" s="364"/>
      <c r="BP100" s="313"/>
      <c r="BQ100" s="313"/>
      <c r="BR100" s="1011"/>
      <c r="BS100" s="1011"/>
      <c r="BT100" s="314"/>
      <c r="BU100" s="313"/>
      <c r="BV100" s="313"/>
      <c r="BW100" s="1011"/>
      <c r="BX100" s="1011"/>
      <c r="BY100" s="314"/>
      <c r="BZ100" s="313"/>
      <c r="CA100" s="313"/>
      <c r="CB100" s="1011"/>
      <c r="CC100" s="1011"/>
      <c r="CD100" s="314"/>
      <c r="CE100" s="1011"/>
      <c r="CF100" s="1011"/>
      <c r="CG100" s="1022"/>
      <c r="CH100" s="1022"/>
    </row>
    <row r="101" spans="2:86" ht="15" x14ac:dyDescent="0.25">
      <c r="B101" s="1336"/>
      <c r="C101" s="1336"/>
      <c r="D101" s="1336"/>
      <c r="E101" s="1336"/>
      <c r="F101" s="1373"/>
      <c r="G101" s="1373"/>
      <c r="H101" s="1373"/>
      <c r="I101" s="1373"/>
      <c r="J101" s="1373"/>
      <c r="K101" s="1783"/>
      <c r="L101" s="1783"/>
      <c r="M101" s="1373"/>
      <c r="N101" s="1373"/>
      <c r="O101" s="1373"/>
      <c r="P101" s="1087"/>
      <c r="Q101" s="1087"/>
      <c r="R101" s="1087"/>
      <c r="S101" s="1087"/>
      <c r="T101" s="1087"/>
      <c r="U101" s="1087"/>
      <c r="V101" s="1087"/>
      <c r="W101" s="1086"/>
      <c r="X101" s="1086"/>
      <c r="Y101" s="1086"/>
      <c r="Z101" s="1085"/>
      <c r="AA101" s="1085"/>
      <c r="AB101" s="961"/>
      <c r="AC101" s="1085"/>
      <c r="AD101" s="1085"/>
      <c r="AE101" s="1088"/>
      <c r="AF101" s="1086"/>
      <c r="AG101" s="1771"/>
      <c r="AH101" s="1771"/>
      <c r="AI101" s="1270"/>
      <c r="AJ101" s="961"/>
      <c r="AK101" s="961"/>
      <c r="AL101" s="961"/>
      <c r="AM101" s="961"/>
      <c r="AN101" s="961"/>
      <c r="AO101" s="961"/>
      <c r="AP101" s="961"/>
      <c r="AQ101" s="961"/>
      <c r="AR101" s="961"/>
      <c r="AS101" s="961"/>
      <c r="AT101" s="961"/>
      <c r="AU101" s="961"/>
      <c r="AV101" s="961"/>
      <c r="AW101" s="961"/>
      <c r="AX101" s="961"/>
      <c r="AY101" s="961"/>
      <c r="AZ101" s="1082"/>
      <c r="BA101" s="1082"/>
      <c r="BB101" s="1082"/>
      <c r="BC101" s="961"/>
      <c r="BD101" s="961"/>
      <c r="BE101" s="1092"/>
      <c r="BF101" s="1082"/>
      <c r="BG101" s="1082"/>
      <c r="BH101" s="961"/>
      <c r="BI101" s="961"/>
      <c r="BJ101" s="961"/>
      <c r="BK101" s="961"/>
      <c r="BL101" s="961"/>
      <c r="BM101" s="961"/>
      <c r="BN101" s="364"/>
      <c r="BO101" s="364"/>
      <c r="BP101" s="313"/>
      <c r="BQ101" s="313"/>
      <c r="BR101" s="1011"/>
      <c r="BS101" s="1011"/>
      <c r="BT101" s="314"/>
      <c r="BU101" s="313"/>
      <c r="BV101" s="313"/>
      <c r="BW101" s="1011"/>
      <c r="BX101" s="1011"/>
      <c r="BY101" s="314"/>
      <c r="BZ101" s="313"/>
      <c r="CA101" s="313"/>
      <c r="CB101" s="1011"/>
      <c r="CC101" s="1011"/>
      <c r="CD101" s="314"/>
      <c r="CE101" s="1011"/>
      <c r="CF101" s="1011"/>
      <c r="CG101" s="1022"/>
      <c r="CH101" s="1022"/>
    </row>
    <row r="102" spans="2:86" ht="15" x14ac:dyDescent="0.25">
      <c r="B102" s="1336"/>
      <c r="C102" s="1336"/>
      <c r="D102" s="1336"/>
      <c r="E102" s="1336"/>
      <c r="F102" s="1373"/>
      <c r="G102" s="1373"/>
      <c r="H102" s="1373"/>
      <c r="I102" s="1373"/>
      <c r="J102" s="1373"/>
      <c r="K102" s="1783"/>
      <c r="L102" s="1783"/>
      <c r="M102" s="1373"/>
      <c r="N102" s="1373"/>
      <c r="O102" s="1373"/>
      <c r="P102" s="1087"/>
      <c r="Q102" s="1087"/>
      <c r="R102" s="1087"/>
      <c r="S102" s="1087"/>
      <c r="T102" s="1087"/>
      <c r="U102" s="1087"/>
      <c r="V102" s="1087"/>
      <c r="W102" s="1086"/>
      <c r="X102" s="1086"/>
      <c r="Y102" s="1086"/>
      <c r="Z102" s="1085"/>
      <c r="AA102" s="1085"/>
      <c r="AB102" s="961"/>
      <c r="AC102" s="1085"/>
      <c r="AD102" s="1085"/>
      <c r="AE102" s="1088"/>
      <c r="AF102" s="1086"/>
      <c r="AG102" s="1771"/>
      <c r="AH102" s="1771"/>
      <c r="AI102" s="1270"/>
      <c r="AJ102" s="961"/>
      <c r="AK102" s="961"/>
      <c r="AL102" s="961"/>
      <c r="AM102" s="961"/>
      <c r="AN102" s="961"/>
      <c r="AO102" s="961"/>
      <c r="AP102" s="961"/>
      <c r="AQ102" s="961"/>
      <c r="AR102" s="961"/>
      <c r="AS102" s="961"/>
      <c r="AT102" s="961"/>
      <c r="AU102" s="961"/>
      <c r="AV102" s="961"/>
      <c r="AW102" s="961"/>
      <c r="AX102" s="961"/>
      <c r="AY102" s="961"/>
      <c r="AZ102" s="1082"/>
      <c r="BA102" s="1082"/>
      <c r="BB102" s="1082"/>
      <c r="BC102" s="961"/>
      <c r="BD102" s="961"/>
      <c r="BE102" s="1092"/>
      <c r="BF102" s="1082"/>
      <c r="BG102" s="1082"/>
      <c r="BH102" s="961"/>
      <c r="BI102" s="961"/>
      <c r="BJ102" s="961"/>
      <c r="BK102" s="961"/>
      <c r="BL102" s="961"/>
      <c r="BM102" s="961"/>
      <c r="BN102" s="364"/>
      <c r="BO102" s="364"/>
      <c r="BP102" s="313"/>
      <c r="BQ102" s="313"/>
      <c r="BR102" s="1011"/>
      <c r="BS102" s="1011"/>
      <c r="BT102" s="314"/>
      <c r="BU102" s="313"/>
      <c r="BV102" s="313"/>
      <c r="BW102" s="1011"/>
      <c r="BX102" s="1011"/>
      <c r="BY102" s="314"/>
      <c r="BZ102" s="313"/>
      <c r="CA102" s="313"/>
      <c r="CB102" s="1011"/>
      <c r="CC102" s="1011"/>
      <c r="CD102" s="314"/>
      <c r="CE102" s="1011"/>
      <c r="CF102" s="1011"/>
      <c r="CG102" s="1022"/>
      <c r="CH102" s="1022"/>
    </row>
    <row r="103" spans="2:86" ht="15" x14ac:dyDescent="0.25">
      <c r="B103" s="1336"/>
      <c r="C103" s="1336"/>
      <c r="D103" s="1336"/>
      <c r="E103" s="1336"/>
      <c r="F103" s="1373"/>
      <c r="G103" s="1373"/>
      <c r="H103" s="1373"/>
      <c r="I103" s="1373"/>
      <c r="J103" s="1373"/>
      <c r="K103" s="1783"/>
      <c r="L103" s="1783"/>
      <c r="M103" s="1373"/>
      <c r="N103" s="1373"/>
      <c r="O103" s="1373"/>
      <c r="P103" s="1087"/>
      <c r="Q103" s="1087"/>
      <c r="R103" s="1087"/>
      <c r="S103" s="1087"/>
      <c r="T103" s="1087"/>
      <c r="U103" s="1087"/>
      <c r="V103" s="1087"/>
      <c r="W103" s="1086"/>
      <c r="X103" s="1086"/>
      <c r="Y103" s="1086"/>
      <c r="Z103" s="1085"/>
      <c r="AA103" s="1085"/>
      <c r="AB103" s="961"/>
      <c r="AC103" s="1085"/>
      <c r="AD103" s="1085"/>
      <c r="AE103" s="1088"/>
      <c r="AF103" s="1086"/>
      <c r="AG103" s="1771"/>
      <c r="AH103" s="1771"/>
      <c r="AI103" s="1270"/>
      <c r="AJ103" s="961"/>
      <c r="AK103" s="961"/>
      <c r="AL103" s="961"/>
      <c r="AM103" s="961"/>
      <c r="AN103" s="961"/>
      <c r="AO103" s="961"/>
      <c r="AP103" s="961"/>
      <c r="AQ103" s="961"/>
      <c r="AR103" s="961"/>
      <c r="AS103" s="961"/>
      <c r="AT103" s="961"/>
      <c r="AU103" s="961"/>
      <c r="AV103" s="961"/>
      <c r="AW103" s="961"/>
      <c r="AX103" s="961"/>
      <c r="AY103" s="961"/>
      <c r="AZ103" s="1082"/>
      <c r="BA103" s="1082"/>
      <c r="BB103" s="1082"/>
      <c r="BC103" s="961"/>
      <c r="BD103" s="961"/>
      <c r="BE103" s="1092"/>
      <c r="BF103" s="1082"/>
      <c r="BG103" s="1082"/>
      <c r="BH103" s="961"/>
      <c r="BI103" s="961"/>
      <c r="BJ103" s="961"/>
      <c r="BK103" s="961"/>
      <c r="BL103" s="961"/>
      <c r="BM103" s="961"/>
      <c r="BN103" s="364"/>
      <c r="BO103" s="364"/>
      <c r="BP103" s="313"/>
      <c r="BQ103" s="313"/>
      <c r="BR103" s="1011"/>
      <c r="BS103" s="1011"/>
      <c r="BT103" s="314"/>
      <c r="BU103" s="313"/>
      <c r="BV103" s="313"/>
      <c r="BW103" s="1011"/>
      <c r="BX103" s="1011"/>
      <c r="BY103" s="314"/>
      <c r="BZ103" s="313"/>
      <c r="CA103" s="313"/>
      <c r="CB103" s="1011"/>
      <c r="CC103" s="1011"/>
      <c r="CD103" s="314"/>
      <c r="CE103" s="1011"/>
      <c r="CF103" s="1011"/>
      <c r="CG103" s="1022"/>
      <c r="CH103" s="1022"/>
    </row>
    <row r="104" spans="2:86" ht="15" x14ac:dyDescent="0.25">
      <c r="B104" s="1336"/>
      <c r="C104" s="1336"/>
      <c r="D104" s="1336"/>
      <c r="E104" s="1336"/>
      <c r="F104" s="1373"/>
      <c r="G104" s="1373"/>
      <c r="H104" s="1373"/>
      <c r="I104" s="1373"/>
      <c r="J104" s="1373"/>
      <c r="K104" s="1783"/>
      <c r="L104" s="1783"/>
      <c r="M104" s="1373"/>
      <c r="N104" s="1373"/>
      <c r="O104" s="1373"/>
      <c r="P104" s="1087"/>
      <c r="Q104" s="1087"/>
      <c r="R104" s="1087"/>
      <c r="S104" s="1087"/>
      <c r="T104" s="1087"/>
      <c r="U104" s="1087"/>
      <c r="V104" s="1087"/>
      <c r="W104" s="1086"/>
      <c r="X104" s="1086"/>
      <c r="Y104" s="1086"/>
      <c r="Z104" s="1085"/>
      <c r="AA104" s="1085"/>
      <c r="AB104" s="961"/>
      <c r="AC104" s="1085"/>
      <c r="AD104" s="1085"/>
      <c r="AE104" s="1088"/>
      <c r="AF104" s="1086"/>
      <c r="AG104" s="1771"/>
      <c r="AH104" s="1771"/>
      <c r="AI104" s="1270"/>
      <c r="AJ104" s="961"/>
      <c r="AK104" s="961"/>
      <c r="AL104" s="961"/>
      <c r="AM104" s="961"/>
      <c r="AN104" s="961"/>
      <c r="AO104" s="961"/>
      <c r="AP104" s="961"/>
      <c r="AQ104" s="961"/>
      <c r="AR104" s="961"/>
      <c r="AS104" s="961"/>
      <c r="AT104" s="961"/>
      <c r="AU104" s="961"/>
      <c r="AV104" s="961"/>
      <c r="AW104" s="961"/>
      <c r="AX104" s="961"/>
      <c r="AY104" s="961"/>
      <c r="AZ104" s="1082"/>
      <c r="BA104" s="1082"/>
      <c r="BB104" s="1082"/>
      <c r="BC104" s="961"/>
      <c r="BD104" s="961"/>
      <c r="BE104" s="1092"/>
      <c r="BF104" s="1082"/>
      <c r="BG104" s="1082"/>
      <c r="BH104" s="961"/>
      <c r="BI104" s="961"/>
      <c r="BJ104" s="961"/>
      <c r="BK104" s="961"/>
      <c r="BL104" s="961"/>
      <c r="BM104" s="961"/>
      <c r="BN104" s="364"/>
      <c r="BO104" s="364"/>
      <c r="BP104" s="313"/>
      <c r="BQ104" s="313"/>
      <c r="BR104" s="1011"/>
      <c r="BS104" s="1011"/>
      <c r="BT104" s="314"/>
      <c r="BU104" s="313"/>
      <c r="BV104" s="313"/>
      <c r="BW104" s="1011"/>
      <c r="BX104" s="1011"/>
      <c r="BY104" s="314"/>
      <c r="BZ104" s="313"/>
      <c r="CA104" s="313"/>
      <c r="CB104" s="1011"/>
      <c r="CC104" s="1011"/>
      <c r="CD104" s="314"/>
      <c r="CE104" s="1011"/>
      <c r="CF104" s="1011"/>
      <c r="CG104" s="1022"/>
      <c r="CH104" s="1022"/>
    </row>
    <row r="105" spans="2:86" ht="15" x14ac:dyDescent="0.25">
      <c r="B105" s="1370" t="s">
        <v>73</v>
      </c>
      <c r="C105" s="1370"/>
      <c r="D105" s="1370"/>
      <c r="E105" s="1370"/>
      <c r="F105" s="1431">
        <v>3</v>
      </c>
      <c r="G105" s="1431">
        <v>8</v>
      </c>
      <c r="H105" s="1431">
        <v>13</v>
      </c>
      <c r="I105" s="1431">
        <v>18</v>
      </c>
      <c r="J105" s="1431">
        <v>23</v>
      </c>
      <c r="K105" s="1784">
        <v>28</v>
      </c>
      <c r="L105" s="1785"/>
      <c r="M105" s="1431">
        <v>34</v>
      </c>
      <c r="N105" s="1431">
        <v>42</v>
      </c>
      <c r="O105" s="1431">
        <v>46</v>
      </c>
      <c r="P105" s="961"/>
      <c r="Q105" s="961"/>
      <c r="R105" s="961"/>
      <c r="S105" s="961"/>
      <c r="T105" s="961"/>
      <c r="U105" s="961"/>
      <c r="V105" s="961"/>
      <c r="W105" s="1086"/>
      <c r="X105" s="1086"/>
      <c r="Y105" s="1086"/>
      <c r="Z105" s="1085"/>
      <c r="AA105" s="1085"/>
      <c r="AB105" s="961"/>
      <c r="AC105" s="1085"/>
      <c r="AD105" s="1085"/>
      <c r="AE105" s="1085"/>
      <c r="AF105" s="1086"/>
      <c r="AG105" s="1771"/>
      <c r="AH105" s="1771"/>
      <c r="AI105" s="1270"/>
      <c r="AJ105" s="961"/>
      <c r="AK105" s="961"/>
      <c r="AL105" s="961"/>
      <c r="AM105" s="961"/>
      <c r="AN105" s="961"/>
      <c r="AO105" s="961"/>
      <c r="AP105" s="961"/>
      <c r="AQ105" s="961"/>
      <c r="AR105" s="961"/>
      <c r="AS105" s="961"/>
      <c r="AT105" s="961"/>
      <c r="AU105" s="961"/>
      <c r="AV105" s="961"/>
      <c r="AW105" s="961"/>
      <c r="AX105" s="961"/>
      <c r="AY105" s="961"/>
      <c r="AZ105" s="1083"/>
      <c r="BA105" s="1083"/>
      <c r="BB105" s="1083"/>
      <c r="BC105" s="961"/>
      <c r="BD105" s="961"/>
      <c r="BE105" s="1092"/>
      <c r="BF105" s="1083"/>
      <c r="BG105" s="1083"/>
      <c r="BH105" s="961"/>
      <c r="BI105" s="961"/>
      <c r="BJ105" s="961"/>
      <c r="BK105" s="961"/>
      <c r="BL105" s="961"/>
      <c r="BM105" s="961"/>
      <c r="BN105" s="288"/>
      <c r="BO105" s="288"/>
      <c r="BP105" s="320"/>
      <c r="BQ105" s="320"/>
      <c r="BR105" s="1022"/>
      <c r="BS105" s="1022"/>
      <c r="BT105" s="321"/>
      <c r="BU105" s="320"/>
      <c r="BV105" s="320"/>
      <c r="BW105" s="1022"/>
      <c r="BX105" s="1022"/>
      <c r="BY105" s="321"/>
      <c r="BZ105" s="320"/>
      <c r="CA105" s="320"/>
      <c r="CB105" s="1022"/>
      <c r="CC105" s="1022"/>
      <c r="CD105" s="321"/>
      <c r="CE105" s="1022"/>
      <c r="CF105" s="1022"/>
      <c r="CG105" s="322"/>
      <c r="CH105" s="322"/>
    </row>
    <row r="106" spans="2:86" ht="15" x14ac:dyDescent="0.25">
      <c r="B106" s="1336" t="s">
        <v>456</v>
      </c>
      <c r="C106" s="1336"/>
      <c r="D106" s="1336"/>
      <c r="E106" s="1336"/>
      <c r="F106" s="1385">
        <v>6</v>
      </c>
      <c r="G106" s="1373">
        <v>3</v>
      </c>
      <c r="H106" s="1373">
        <v>12</v>
      </c>
      <c r="I106" s="1373"/>
      <c r="J106" s="1373">
        <v>9</v>
      </c>
      <c r="K106" s="1783"/>
      <c r="L106" s="1783"/>
      <c r="M106" s="1373">
        <v>8</v>
      </c>
      <c r="N106" s="1373">
        <v>5</v>
      </c>
      <c r="O106" s="1373">
        <v>5</v>
      </c>
      <c r="P106" s="961"/>
      <c r="Q106" s="961"/>
      <c r="R106" s="961"/>
      <c r="S106" s="961"/>
      <c r="T106" s="961"/>
      <c r="U106" s="961"/>
      <c r="V106" s="961"/>
      <c r="W106" s="1086"/>
      <c r="X106" s="1086"/>
      <c r="Y106" s="1086"/>
      <c r="Z106" s="1085"/>
      <c r="AA106" s="1085"/>
      <c r="AB106" s="961"/>
      <c r="AC106" s="1085"/>
      <c r="AD106" s="1085"/>
      <c r="AE106" s="1085"/>
      <c r="AF106" s="1086"/>
      <c r="AG106" s="1771"/>
      <c r="AH106" s="1771"/>
      <c r="AI106" s="1270"/>
      <c r="AJ106" s="961"/>
      <c r="AK106" s="961"/>
      <c r="AL106" s="961"/>
      <c r="AM106" s="961"/>
      <c r="AN106" s="961"/>
      <c r="AO106" s="961"/>
      <c r="AP106" s="961"/>
      <c r="AQ106" s="961"/>
      <c r="AR106" s="961"/>
      <c r="AS106" s="961"/>
      <c r="AT106" s="961"/>
      <c r="AU106" s="961"/>
      <c r="AV106" s="961"/>
      <c r="AW106" s="961"/>
      <c r="AX106" s="961"/>
      <c r="AY106" s="961"/>
      <c r="AZ106" s="961"/>
      <c r="BA106" s="961"/>
      <c r="BB106" s="961"/>
      <c r="BC106" s="961"/>
      <c r="BD106" s="961"/>
      <c r="BE106" s="949"/>
      <c r="BF106" s="961"/>
      <c r="BG106" s="961"/>
      <c r="BH106" s="961"/>
      <c r="BI106" s="961"/>
      <c r="BJ106" s="961"/>
      <c r="BK106" s="961"/>
      <c r="BL106" s="961"/>
      <c r="BM106" s="961"/>
      <c r="BN106" s="288"/>
      <c r="BO106" s="288"/>
      <c r="BP106" s="1024"/>
      <c r="BQ106" s="1024"/>
      <c r="BR106" s="1846"/>
      <c r="BS106" s="1846"/>
      <c r="BT106" s="1024"/>
      <c r="BU106" s="1024"/>
      <c r="BV106" s="1024"/>
      <c r="BW106" s="1846"/>
      <c r="BX106" s="1846"/>
      <c r="BY106" s="1024"/>
      <c r="BZ106" s="1024"/>
      <c r="CA106" s="1024"/>
      <c r="CB106" s="1846"/>
      <c r="CC106" s="1846"/>
      <c r="CD106" s="1024"/>
      <c r="CE106" s="1024"/>
      <c r="CF106" s="1024"/>
      <c r="CG106" s="1845"/>
      <c r="CH106" s="1845"/>
    </row>
    <row r="107" spans="2:86" ht="15" x14ac:dyDescent="0.25">
      <c r="B107" s="1336" t="s">
        <v>536</v>
      </c>
      <c r="C107" s="1336"/>
      <c r="D107" s="1336"/>
      <c r="E107" s="1336"/>
      <c r="F107" s="1385">
        <v>5</v>
      </c>
      <c r="G107" s="1373">
        <v>16</v>
      </c>
      <c r="H107" s="1373">
        <v>22</v>
      </c>
      <c r="I107" s="1373"/>
      <c r="J107" s="1373">
        <v>24</v>
      </c>
      <c r="K107" s="1783"/>
      <c r="L107" s="1783"/>
      <c r="M107" s="1373">
        <v>23</v>
      </c>
      <c r="N107" s="1373">
        <v>22</v>
      </c>
      <c r="O107" s="1373">
        <v>22</v>
      </c>
      <c r="P107" s="1086"/>
      <c r="Q107" s="1086"/>
      <c r="R107" s="1086"/>
      <c r="S107" s="1086"/>
      <c r="T107" s="1086"/>
      <c r="U107" s="1086"/>
      <c r="V107" s="1086"/>
      <c r="W107" s="1086"/>
      <c r="X107" s="1086"/>
      <c r="Y107" s="1086"/>
      <c r="Z107" s="1085"/>
      <c r="AA107" s="1085"/>
      <c r="AB107" s="961"/>
      <c r="AC107" s="1085"/>
      <c r="AD107" s="1085"/>
      <c r="AE107" s="1085"/>
      <c r="AF107" s="1086"/>
      <c r="AG107" s="1771"/>
      <c r="AH107" s="1771"/>
      <c r="AI107" s="1270"/>
      <c r="AJ107" s="961"/>
      <c r="AK107" s="961"/>
      <c r="AL107" s="961"/>
      <c r="AM107" s="961"/>
      <c r="AN107" s="961"/>
      <c r="AO107" s="961"/>
      <c r="AP107" s="961"/>
      <c r="AQ107" s="961"/>
      <c r="AR107" s="961"/>
      <c r="AS107" s="961"/>
      <c r="AT107" s="961"/>
      <c r="AU107" s="961"/>
      <c r="AV107" s="961"/>
      <c r="AW107" s="961"/>
      <c r="AX107" s="961"/>
      <c r="AY107" s="961"/>
      <c r="AZ107" s="961"/>
      <c r="BA107" s="961"/>
      <c r="BB107" s="961"/>
      <c r="BC107" s="961"/>
      <c r="BD107" s="961"/>
      <c r="BE107" s="949"/>
      <c r="BF107" s="961"/>
      <c r="BG107" s="961"/>
      <c r="BH107" s="961"/>
      <c r="BI107" s="961"/>
      <c r="BJ107" s="961"/>
      <c r="BK107" s="961"/>
      <c r="BL107" s="961"/>
      <c r="BM107" s="961"/>
      <c r="BN107" s="364"/>
      <c r="BO107" s="822"/>
      <c r="BP107" s="323"/>
      <c r="BQ107" s="323"/>
      <c r="BR107" s="323"/>
      <c r="BS107" s="323"/>
      <c r="BT107" s="323"/>
      <c r="BU107" s="323"/>
      <c r="BV107" s="323"/>
      <c r="BW107" s="323"/>
      <c r="BX107" s="323"/>
      <c r="BY107" s="323"/>
      <c r="BZ107" s="323"/>
      <c r="CA107" s="323"/>
      <c r="CB107" s="323"/>
      <c r="CC107" s="323"/>
      <c r="CD107" s="323"/>
      <c r="CE107" s="308"/>
      <c r="CF107" s="308"/>
      <c r="CG107" s="169"/>
      <c r="CH107" s="169"/>
    </row>
    <row r="108" spans="2:86" ht="15" x14ac:dyDescent="0.25">
      <c r="B108" s="1336" t="s">
        <v>537</v>
      </c>
      <c r="C108" s="1336"/>
      <c r="D108" s="1336"/>
      <c r="E108" s="1336"/>
      <c r="F108" s="1385">
        <v>17</v>
      </c>
      <c r="G108" s="1373">
        <v>17</v>
      </c>
      <c r="H108" s="1373">
        <v>18</v>
      </c>
      <c r="I108" s="1373"/>
      <c r="J108" s="1373">
        <v>21</v>
      </c>
      <c r="K108" s="1783"/>
      <c r="L108" s="1783"/>
      <c r="M108" s="1373">
        <v>24</v>
      </c>
      <c r="N108" s="1373">
        <v>24</v>
      </c>
      <c r="O108" s="1373">
        <v>24</v>
      </c>
      <c r="P108" s="1086"/>
      <c r="Q108" s="1086"/>
      <c r="R108" s="1086"/>
      <c r="S108" s="1086"/>
      <c r="T108" s="1086"/>
      <c r="U108" s="1086"/>
      <c r="V108" s="1086"/>
      <c r="W108" s="1086"/>
      <c r="X108" s="1086"/>
      <c r="Y108" s="1086"/>
      <c r="Z108" s="1086"/>
      <c r="AA108" s="1086"/>
      <c r="AB108" s="1086"/>
      <c r="AC108" s="1086"/>
      <c r="AD108" s="1086"/>
      <c r="AE108" s="1086"/>
      <c r="AF108" s="1086"/>
      <c r="AG108" s="1771"/>
      <c r="AH108" s="1771"/>
      <c r="AI108" s="1270"/>
      <c r="AJ108" s="1086"/>
      <c r="AK108" s="1086"/>
      <c r="AL108" s="1086"/>
      <c r="AM108" s="1086"/>
      <c r="AN108" s="1086"/>
      <c r="AO108" s="1086"/>
      <c r="AP108" s="1086"/>
      <c r="AQ108" s="1086"/>
      <c r="AR108" s="1086"/>
      <c r="AS108" s="1086"/>
      <c r="AT108" s="1086"/>
      <c r="AU108" s="1086"/>
      <c r="AV108" s="1086"/>
      <c r="AW108" s="1086"/>
      <c r="AX108" s="1086"/>
      <c r="AY108" s="1086"/>
      <c r="AZ108" s="1086"/>
      <c r="BA108" s="1086"/>
      <c r="BB108" s="1086"/>
      <c r="BC108" s="1086"/>
      <c r="BD108" s="1086"/>
      <c r="BE108" s="1093"/>
      <c r="BF108" s="1086"/>
      <c r="BG108" s="1086"/>
      <c r="BH108" s="1086"/>
      <c r="BI108" s="1086"/>
      <c r="BJ108" s="1086"/>
      <c r="BK108" s="1086"/>
      <c r="BL108" s="1086"/>
      <c r="BM108" s="1086"/>
      <c r="BN108" s="364"/>
      <c r="BO108" s="822"/>
    </row>
    <row r="109" spans="2:86" ht="15" x14ac:dyDescent="0.25">
      <c r="B109" s="1336" t="s">
        <v>538</v>
      </c>
      <c r="C109" s="1336"/>
      <c r="D109" s="1336"/>
      <c r="E109" s="1336"/>
      <c r="F109" s="1385">
        <v>8</v>
      </c>
      <c r="G109" s="1373">
        <v>5</v>
      </c>
      <c r="H109" s="1373">
        <v>2</v>
      </c>
      <c r="I109" s="1373"/>
      <c r="J109" s="1373">
        <v>1</v>
      </c>
      <c r="K109" s="1783"/>
      <c r="L109" s="1783"/>
      <c r="M109" s="1373">
        <v>1</v>
      </c>
      <c r="N109" s="1373">
        <v>1</v>
      </c>
      <c r="O109" s="1373">
        <v>1</v>
      </c>
      <c r="P109" s="1086"/>
      <c r="Q109" s="1086"/>
      <c r="R109" s="1086"/>
      <c r="S109" s="1086"/>
      <c r="T109" s="1086"/>
      <c r="U109" s="1086"/>
      <c r="V109" s="1086"/>
      <c r="W109" s="1086"/>
      <c r="X109" s="1086"/>
      <c r="Y109" s="1086"/>
      <c r="Z109" s="1086"/>
      <c r="AA109" s="1086"/>
      <c r="AB109" s="1086"/>
      <c r="AC109" s="1086"/>
      <c r="AD109" s="1086"/>
      <c r="AE109" s="1086"/>
      <c r="AF109" s="1086"/>
      <c r="AG109" s="1771"/>
      <c r="AH109" s="1771"/>
      <c r="AI109" s="1270"/>
      <c r="AJ109" s="1086"/>
      <c r="AK109" s="1086"/>
      <c r="AL109" s="1086"/>
      <c r="AM109" s="1086"/>
      <c r="AN109" s="1086"/>
      <c r="AO109" s="1086"/>
      <c r="AP109" s="1086"/>
      <c r="AQ109" s="1086"/>
      <c r="AR109" s="1086"/>
      <c r="AS109" s="1086"/>
      <c r="AT109" s="1086"/>
      <c r="AU109" s="1086"/>
      <c r="AV109" s="1086"/>
      <c r="AW109" s="1086"/>
      <c r="AX109" s="1086"/>
      <c r="AY109" s="1086"/>
      <c r="AZ109" s="1086"/>
      <c r="BA109" s="1086"/>
      <c r="BB109" s="1086"/>
      <c r="BC109" s="1086"/>
      <c r="BD109" s="1086"/>
      <c r="BE109" s="1093"/>
      <c r="BF109" s="1086"/>
      <c r="BG109" s="1086"/>
      <c r="BH109" s="1086"/>
      <c r="BI109" s="1086"/>
      <c r="BJ109" s="1086"/>
      <c r="BK109" s="1086"/>
      <c r="BL109" s="1086"/>
      <c r="BM109" s="1086"/>
      <c r="BN109" s="364"/>
      <c r="BO109" s="822"/>
    </row>
    <row r="110" spans="2:86" ht="15" x14ac:dyDescent="0.25">
      <c r="B110" s="1336" t="s">
        <v>201</v>
      </c>
      <c r="C110" s="1336"/>
      <c r="D110" s="1336"/>
      <c r="E110" s="1336"/>
      <c r="F110" s="1385">
        <v>2</v>
      </c>
      <c r="G110" s="1373">
        <v>1</v>
      </c>
      <c r="H110" s="1373">
        <v>1</v>
      </c>
      <c r="I110" s="1373"/>
      <c r="J110" s="1373">
        <v>3</v>
      </c>
      <c r="K110" s="1783"/>
      <c r="L110" s="1783"/>
      <c r="M110" s="1373">
        <v>4</v>
      </c>
      <c r="N110" s="1373">
        <v>3</v>
      </c>
      <c r="O110" s="1373">
        <v>6</v>
      </c>
      <c r="P110" s="1086"/>
      <c r="Q110" s="1086"/>
      <c r="R110" s="1086"/>
      <c r="S110" s="1086"/>
      <c r="T110" s="1086"/>
      <c r="U110" s="1086"/>
      <c r="V110" s="1086"/>
      <c r="W110" s="1086"/>
      <c r="X110" s="1086"/>
      <c r="Y110" s="1086"/>
      <c r="Z110" s="1086"/>
      <c r="AA110" s="1086"/>
      <c r="AB110" s="1086"/>
      <c r="AC110" s="1086"/>
      <c r="AD110" s="1086"/>
      <c r="AE110" s="1086"/>
      <c r="AF110" s="1086"/>
      <c r="AG110" s="1771"/>
      <c r="AH110" s="1771"/>
      <c r="AI110" s="1270"/>
      <c r="AJ110" s="1086"/>
      <c r="AK110" s="1086"/>
      <c r="AL110" s="1086"/>
      <c r="AM110" s="1086"/>
      <c r="AN110" s="1086"/>
      <c r="AO110" s="1086"/>
      <c r="AP110" s="1086"/>
      <c r="AQ110" s="1086"/>
      <c r="AR110" s="1086"/>
      <c r="AS110" s="1086"/>
      <c r="AT110" s="1086"/>
      <c r="AU110" s="1086"/>
      <c r="AV110" s="1086"/>
      <c r="AW110" s="1086"/>
      <c r="AX110" s="1086"/>
      <c r="AY110" s="1086"/>
      <c r="AZ110" s="1086"/>
      <c r="BA110" s="1086"/>
      <c r="BB110" s="1086"/>
      <c r="BC110" s="1086"/>
      <c r="BD110" s="1086"/>
      <c r="BE110" s="1093"/>
      <c r="BF110" s="1086"/>
      <c r="BG110" s="1086"/>
      <c r="BH110" s="1086"/>
      <c r="BI110" s="1086"/>
      <c r="BJ110" s="1086"/>
      <c r="BK110" s="1086"/>
      <c r="BL110" s="1086"/>
      <c r="BM110" s="1086"/>
      <c r="BN110" s="364"/>
      <c r="BO110" s="822"/>
    </row>
    <row r="111" spans="2:86" ht="15" x14ac:dyDescent="0.25">
      <c r="B111" s="1328" t="s">
        <v>539</v>
      </c>
      <c r="C111" s="1328"/>
      <c r="D111" s="1328"/>
      <c r="E111" s="1328"/>
      <c r="F111" s="1386">
        <v>14</v>
      </c>
      <c r="G111" s="1366">
        <v>21</v>
      </c>
      <c r="H111" s="1366">
        <v>21</v>
      </c>
      <c r="I111" s="1366"/>
      <c r="J111" s="1366">
        <v>20</v>
      </c>
      <c r="K111" s="1373"/>
      <c r="L111" s="1373"/>
      <c r="M111" s="1366">
        <v>22</v>
      </c>
      <c r="N111" s="1366">
        <v>19</v>
      </c>
      <c r="O111" s="1366">
        <v>19</v>
      </c>
      <c r="P111" s="1086"/>
      <c r="Q111" s="1086"/>
      <c r="R111" s="1086"/>
      <c r="S111" s="1086"/>
      <c r="T111" s="1086"/>
      <c r="U111" s="1086"/>
      <c r="V111" s="1086"/>
      <c r="W111" s="1086"/>
      <c r="X111" s="1086"/>
      <c r="Y111" s="1086"/>
      <c r="Z111" s="1086"/>
      <c r="AA111" s="1086"/>
      <c r="AB111" s="1086"/>
      <c r="AC111" s="1086"/>
      <c r="AD111" s="1086"/>
      <c r="AE111" s="1086"/>
      <c r="AF111" s="1086"/>
      <c r="AG111" s="1771"/>
      <c r="AH111" s="1771"/>
      <c r="AI111" s="1270"/>
      <c r="AJ111" s="1086"/>
      <c r="AK111" s="1086"/>
      <c r="AL111" s="1086"/>
      <c r="AM111" s="1086"/>
      <c r="AN111" s="1086"/>
      <c r="AO111" s="1086"/>
      <c r="AP111" s="1086"/>
      <c r="AQ111" s="1086"/>
      <c r="AR111" s="1086"/>
      <c r="AS111" s="1086"/>
      <c r="AT111" s="1086"/>
      <c r="AU111" s="1086"/>
      <c r="AV111" s="1086"/>
      <c r="AW111" s="1086"/>
      <c r="AX111" s="1086"/>
      <c r="AY111" s="1086"/>
      <c r="AZ111" s="1086"/>
      <c r="BA111" s="1086"/>
      <c r="BB111" s="1086"/>
      <c r="BC111" s="1086"/>
      <c r="BD111" s="1086"/>
      <c r="BE111" s="1093"/>
      <c r="BF111" s="1086"/>
      <c r="BG111" s="1086"/>
      <c r="BH111" s="1086"/>
      <c r="BI111" s="1086"/>
      <c r="BJ111" s="1086"/>
      <c r="BK111" s="1086"/>
      <c r="BL111" s="1086"/>
      <c r="BM111" s="1086"/>
      <c r="BN111" s="364"/>
      <c r="BO111" s="822"/>
    </row>
    <row r="112" spans="2:86" ht="15" x14ac:dyDescent="0.25">
      <c r="B112" s="1328" t="s">
        <v>206</v>
      </c>
      <c r="C112" s="1328"/>
      <c r="D112" s="1328"/>
      <c r="E112" s="1336"/>
      <c r="F112" s="1385">
        <v>23</v>
      </c>
      <c r="G112" s="1373">
        <v>23</v>
      </c>
      <c r="H112" s="1373">
        <v>24</v>
      </c>
      <c r="I112" s="1366"/>
      <c r="J112" s="1366">
        <v>22</v>
      </c>
      <c r="K112" s="1373"/>
      <c r="L112" s="1373"/>
      <c r="M112" s="1366">
        <v>21</v>
      </c>
      <c r="N112" s="1366">
        <v>18</v>
      </c>
      <c r="O112" s="1366">
        <v>20</v>
      </c>
      <c r="P112" s="1086"/>
      <c r="Q112" s="1086"/>
      <c r="R112" s="1086"/>
      <c r="S112" s="1086"/>
      <c r="T112" s="1086"/>
      <c r="U112" s="1086"/>
      <c r="V112" s="1086"/>
      <c r="W112" s="1086"/>
      <c r="X112" s="1086"/>
      <c r="Y112" s="1086"/>
      <c r="Z112" s="1086"/>
      <c r="AA112" s="1086"/>
      <c r="AB112" s="1086"/>
      <c r="AC112" s="1086"/>
      <c r="AD112" s="1086"/>
      <c r="AE112" s="1086"/>
      <c r="AF112" s="1086"/>
      <c r="AG112" s="1771"/>
      <c r="AH112" s="1771"/>
      <c r="AI112" s="1270"/>
      <c r="AJ112" s="1086"/>
      <c r="AK112" s="1086"/>
      <c r="AL112" s="1086"/>
      <c r="AM112" s="1086"/>
      <c r="AN112" s="1086"/>
      <c r="AO112" s="1086"/>
      <c r="AP112" s="1086"/>
      <c r="AQ112" s="1086"/>
      <c r="AR112" s="1086"/>
      <c r="AS112" s="1086"/>
      <c r="AT112" s="1086"/>
      <c r="AU112" s="1086"/>
      <c r="AV112" s="1086"/>
      <c r="AW112" s="1086"/>
      <c r="AX112" s="1086"/>
      <c r="AY112" s="1086"/>
      <c r="AZ112" s="1086"/>
      <c r="BA112" s="1086"/>
      <c r="BB112" s="1086"/>
      <c r="BC112" s="1086"/>
      <c r="BD112" s="1086"/>
      <c r="BE112" s="1093"/>
      <c r="BF112" s="1086"/>
      <c r="BG112" s="1086"/>
      <c r="BH112" s="1086"/>
      <c r="BI112" s="1086"/>
      <c r="BJ112" s="1086"/>
      <c r="BK112" s="1086"/>
      <c r="BL112" s="1086"/>
      <c r="BM112" s="1086"/>
      <c r="BN112" s="364"/>
      <c r="BO112" s="822"/>
    </row>
    <row r="113" spans="2:67" ht="15" x14ac:dyDescent="0.25">
      <c r="B113" s="1336" t="s">
        <v>540</v>
      </c>
      <c r="C113" s="1318"/>
      <c r="D113" s="1318"/>
      <c r="E113" s="1318"/>
      <c r="F113" s="1387">
        <v>15</v>
      </c>
      <c r="G113" s="1371">
        <v>22</v>
      </c>
      <c r="H113" s="1372">
        <v>19</v>
      </c>
      <c r="I113" s="1372"/>
      <c r="J113" s="1372">
        <v>18</v>
      </c>
      <c r="K113" s="1373"/>
      <c r="L113" s="1373"/>
      <c r="M113" s="1372">
        <v>17</v>
      </c>
      <c r="N113" s="1372">
        <v>20</v>
      </c>
      <c r="O113" s="1372">
        <v>18</v>
      </c>
      <c r="P113" s="1086"/>
      <c r="Q113" s="1086"/>
      <c r="R113" s="1086"/>
      <c r="S113" s="1086"/>
      <c r="T113" s="1086"/>
      <c r="U113" s="1086"/>
      <c r="V113" s="1086"/>
      <c r="W113" s="1086"/>
      <c r="X113" s="1086"/>
      <c r="Y113" s="1086"/>
      <c r="Z113" s="1086"/>
      <c r="AA113" s="1086"/>
      <c r="AB113" s="1086"/>
      <c r="AC113" s="1086"/>
      <c r="AD113" s="1086"/>
      <c r="AE113" s="1086"/>
      <c r="AF113" s="1086"/>
      <c r="AG113" s="1771"/>
      <c r="AH113" s="1771"/>
      <c r="AI113" s="1270"/>
      <c r="AJ113" s="1086"/>
      <c r="AK113" s="1086"/>
      <c r="AL113" s="1086"/>
      <c r="AM113" s="1086"/>
      <c r="AN113" s="1086"/>
      <c r="AO113" s="1086"/>
      <c r="AP113" s="1086"/>
      <c r="AQ113" s="1086"/>
      <c r="AR113" s="1086"/>
      <c r="AS113" s="1086"/>
      <c r="AT113" s="1086"/>
      <c r="AU113" s="1086"/>
      <c r="AV113" s="1086"/>
      <c r="AW113" s="1086"/>
      <c r="AX113" s="1086"/>
      <c r="AY113" s="1086"/>
      <c r="AZ113" s="1086"/>
      <c r="BA113" s="1086"/>
      <c r="BB113" s="1086"/>
      <c r="BC113" s="1086"/>
      <c r="BD113" s="1086"/>
      <c r="BE113" s="1093"/>
      <c r="BF113" s="1086"/>
      <c r="BG113" s="1086"/>
      <c r="BH113" s="1086"/>
      <c r="BI113" s="1086"/>
      <c r="BJ113" s="1086"/>
      <c r="BK113" s="1086"/>
      <c r="BL113" s="1086"/>
      <c r="BM113" s="1086"/>
      <c r="BN113" s="364"/>
      <c r="BO113" s="822"/>
    </row>
    <row r="114" spans="2:67" ht="15" x14ac:dyDescent="0.25">
      <c r="B114" s="1336" t="s">
        <v>508</v>
      </c>
      <c r="C114" s="1318"/>
      <c r="D114" s="1318"/>
      <c r="E114" s="1318"/>
      <c r="F114" s="1387">
        <v>21</v>
      </c>
      <c r="G114" s="1371">
        <v>18</v>
      </c>
      <c r="H114" s="1372">
        <v>9</v>
      </c>
      <c r="I114" s="1372"/>
      <c r="J114" s="1372">
        <v>6</v>
      </c>
      <c r="K114" s="1373"/>
      <c r="L114" s="1373"/>
      <c r="M114" s="1372">
        <v>7</v>
      </c>
      <c r="N114" s="1372">
        <v>4</v>
      </c>
      <c r="O114" s="1372">
        <v>3</v>
      </c>
      <c r="P114" s="1086"/>
      <c r="Q114" s="1086"/>
      <c r="R114" s="1086"/>
      <c r="S114" s="1086"/>
      <c r="T114" s="1086"/>
      <c r="U114" s="1086"/>
      <c r="V114" s="1086"/>
      <c r="W114" s="1086"/>
      <c r="X114" s="1086"/>
      <c r="Y114" s="1086"/>
      <c r="Z114" s="1086"/>
      <c r="AA114" s="1086"/>
      <c r="AB114" s="1086"/>
      <c r="AC114" s="1086"/>
      <c r="AD114" s="1086"/>
      <c r="AE114" s="1086"/>
      <c r="AF114" s="1086"/>
      <c r="AG114" s="1771"/>
      <c r="AH114" s="1771"/>
      <c r="AI114" s="1270"/>
      <c r="AJ114" s="1086"/>
      <c r="AK114" s="1086"/>
      <c r="AL114" s="1086"/>
      <c r="AM114" s="1086"/>
      <c r="AN114" s="1086"/>
      <c r="AO114" s="1086"/>
      <c r="AP114" s="1086"/>
      <c r="AQ114" s="1086"/>
      <c r="AR114" s="1086"/>
      <c r="AS114" s="1086"/>
      <c r="AT114" s="1086"/>
      <c r="AU114" s="1086"/>
      <c r="AV114" s="1086"/>
      <c r="AW114" s="1086"/>
      <c r="AX114" s="1086"/>
      <c r="AY114" s="1086"/>
      <c r="AZ114" s="1086"/>
      <c r="BA114" s="1086"/>
      <c r="BB114" s="1086"/>
      <c r="BC114" s="1086"/>
      <c r="BD114" s="1086"/>
      <c r="BE114" s="1093"/>
      <c r="BF114" s="1086"/>
      <c r="BG114" s="1086"/>
      <c r="BH114" s="1086"/>
      <c r="BI114" s="1086"/>
      <c r="BJ114" s="1086"/>
      <c r="BK114" s="1086"/>
      <c r="BL114" s="1086"/>
      <c r="BM114" s="1086"/>
      <c r="BN114" s="364"/>
      <c r="BO114" s="822"/>
    </row>
    <row r="115" spans="2:67" ht="15" x14ac:dyDescent="0.25">
      <c r="B115" s="1336" t="s">
        <v>512</v>
      </c>
      <c r="C115" s="1318"/>
      <c r="D115" s="1318"/>
      <c r="E115" s="1318"/>
      <c r="F115" s="1387">
        <v>24</v>
      </c>
      <c r="G115" s="1371">
        <v>24</v>
      </c>
      <c r="H115" s="1372">
        <v>17</v>
      </c>
      <c r="I115" s="1372"/>
      <c r="J115" s="1372">
        <v>17</v>
      </c>
      <c r="K115" s="1373"/>
      <c r="L115" s="1373"/>
      <c r="M115" s="1372">
        <v>18</v>
      </c>
      <c r="N115" s="1372">
        <v>16</v>
      </c>
      <c r="O115" s="1372">
        <v>16</v>
      </c>
      <c r="P115" s="1086"/>
      <c r="Q115" s="1086"/>
      <c r="R115" s="1086"/>
      <c r="S115" s="1086"/>
      <c r="T115" s="1086"/>
      <c r="U115" s="1086"/>
      <c r="V115" s="1086"/>
      <c r="W115" s="1086"/>
      <c r="X115" s="1086"/>
      <c r="Y115" s="1086"/>
      <c r="Z115" s="1086"/>
      <c r="AA115" s="1086"/>
      <c r="AB115" s="1086"/>
      <c r="AC115" s="1086"/>
      <c r="AD115" s="1086"/>
      <c r="AE115" s="1086"/>
      <c r="AF115" s="1086"/>
      <c r="AG115" s="1771"/>
      <c r="AH115" s="1771"/>
      <c r="AI115" s="1270"/>
      <c r="AJ115" s="1086"/>
      <c r="AK115" s="1086"/>
      <c r="AL115" s="1086"/>
      <c r="AM115" s="1086"/>
      <c r="AN115" s="1086"/>
      <c r="AO115" s="1086"/>
      <c r="AP115" s="1086"/>
      <c r="AQ115" s="1086"/>
      <c r="AR115" s="1086"/>
      <c r="AS115" s="1086"/>
      <c r="AT115" s="1086"/>
      <c r="AU115" s="1086"/>
      <c r="AV115" s="1086"/>
      <c r="AW115" s="1086"/>
      <c r="AX115" s="1086"/>
      <c r="AY115" s="1086"/>
      <c r="AZ115" s="1086"/>
      <c r="BA115" s="1086"/>
      <c r="BB115" s="1086"/>
      <c r="BC115" s="1086"/>
      <c r="BD115" s="1086"/>
      <c r="BE115" s="1093"/>
      <c r="BF115" s="1086"/>
      <c r="BG115" s="1086"/>
      <c r="BH115" s="1086"/>
      <c r="BI115" s="1086"/>
      <c r="BJ115" s="1086"/>
      <c r="BK115" s="1086"/>
      <c r="BL115" s="1086"/>
      <c r="BM115" s="1086"/>
      <c r="BN115" s="364"/>
      <c r="BO115" s="822"/>
    </row>
    <row r="116" spans="2:67" ht="15" x14ac:dyDescent="0.25">
      <c r="B116" s="1336" t="s">
        <v>541</v>
      </c>
      <c r="C116" s="1318"/>
      <c r="D116" s="1318"/>
      <c r="E116" s="1318"/>
      <c r="F116" s="1387">
        <v>1</v>
      </c>
      <c r="G116" s="1371">
        <v>10</v>
      </c>
      <c r="H116" s="1372">
        <v>11</v>
      </c>
      <c r="I116" s="1372"/>
      <c r="J116" s="1372">
        <v>16</v>
      </c>
      <c r="K116" s="1373"/>
      <c r="L116" s="1373"/>
      <c r="M116" s="1372">
        <v>13</v>
      </c>
      <c r="N116" s="1372">
        <v>13</v>
      </c>
      <c r="O116" s="1372">
        <v>12</v>
      </c>
      <c r="P116" s="1086"/>
      <c r="Q116" s="1086"/>
      <c r="R116" s="1086"/>
      <c r="S116" s="1086"/>
      <c r="T116" s="1086"/>
      <c r="U116" s="1086"/>
      <c r="V116" s="1086"/>
      <c r="W116" s="1086"/>
      <c r="X116" s="1086"/>
      <c r="Y116" s="1086"/>
      <c r="Z116" s="1086"/>
      <c r="AA116" s="1086"/>
      <c r="AB116" s="1086"/>
      <c r="AC116" s="1086"/>
      <c r="AD116" s="1086"/>
      <c r="AE116" s="1086"/>
      <c r="AF116" s="1086"/>
      <c r="AG116" s="1771"/>
      <c r="AH116" s="1771"/>
      <c r="AI116" s="1270"/>
      <c r="AJ116" s="1086"/>
      <c r="AK116" s="1086"/>
      <c r="AL116" s="1086"/>
      <c r="AM116" s="1086"/>
      <c r="AN116" s="1086"/>
      <c r="AO116" s="1086"/>
      <c r="AP116" s="1086"/>
      <c r="AQ116" s="1086"/>
      <c r="AR116" s="1086"/>
      <c r="AS116" s="1086"/>
      <c r="AT116" s="1086"/>
      <c r="AU116" s="1086"/>
      <c r="AV116" s="1086"/>
      <c r="AW116" s="1086"/>
      <c r="AX116" s="1086"/>
      <c r="AY116" s="1086"/>
      <c r="AZ116" s="1086"/>
      <c r="BA116" s="1086"/>
      <c r="BB116" s="1086"/>
      <c r="BC116" s="1086"/>
      <c r="BD116" s="1086"/>
      <c r="BE116" s="1093"/>
      <c r="BF116" s="1086"/>
      <c r="BG116" s="1086"/>
      <c r="BH116" s="1086"/>
      <c r="BI116" s="1086"/>
      <c r="BJ116" s="1086"/>
      <c r="BK116" s="1086"/>
      <c r="BL116" s="1086"/>
      <c r="BM116" s="1086"/>
      <c r="BN116" s="364"/>
      <c r="BO116" s="822"/>
    </row>
    <row r="117" spans="2:67" ht="15" x14ac:dyDescent="0.25">
      <c r="B117" s="1336" t="s">
        <v>542</v>
      </c>
      <c r="C117" s="1318"/>
      <c r="D117" s="1318"/>
      <c r="E117" s="1318"/>
      <c r="F117" s="1387">
        <v>16</v>
      </c>
      <c r="G117" s="1371">
        <v>15</v>
      </c>
      <c r="H117" s="1372">
        <v>20</v>
      </c>
      <c r="I117" s="1372"/>
      <c r="J117" s="1372">
        <v>19</v>
      </c>
      <c r="K117" s="1373"/>
      <c r="L117" s="1373"/>
      <c r="M117" s="1372">
        <v>20</v>
      </c>
      <c r="N117" s="1372">
        <v>23</v>
      </c>
      <c r="O117" s="1372">
        <v>21</v>
      </c>
      <c r="P117" s="1086"/>
      <c r="Q117" s="1086"/>
      <c r="R117" s="1086"/>
      <c r="S117" s="1086"/>
      <c r="T117" s="1086"/>
      <c r="U117" s="1086"/>
      <c r="V117" s="1086"/>
      <c r="W117" s="1086"/>
      <c r="X117" s="1086"/>
      <c r="Y117" s="1086"/>
      <c r="Z117" s="1086"/>
      <c r="AA117" s="1086"/>
      <c r="AB117" s="1086"/>
      <c r="AC117" s="1086"/>
      <c r="AD117" s="1086"/>
      <c r="AE117" s="1086"/>
      <c r="AF117" s="1086"/>
      <c r="AG117" s="1771"/>
      <c r="AH117" s="1771"/>
      <c r="AI117" s="1270"/>
      <c r="AJ117" s="1086"/>
      <c r="AK117" s="1086"/>
      <c r="AL117" s="1086"/>
      <c r="AM117" s="1086"/>
      <c r="AN117" s="1086"/>
      <c r="AO117" s="1086"/>
      <c r="AP117" s="1086"/>
      <c r="AQ117" s="1086"/>
      <c r="AR117" s="1086"/>
      <c r="AS117" s="1086"/>
      <c r="AT117" s="1086"/>
      <c r="AU117" s="1086"/>
      <c r="AV117" s="1086"/>
      <c r="AW117" s="1086"/>
      <c r="AX117" s="1086"/>
      <c r="AY117" s="1086"/>
      <c r="AZ117" s="1086"/>
      <c r="BA117" s="1086"/>
      <c r="BB117" s="1086"/>
      <c r="BC117" s="1086"/>
      <c r="BD117" s="1086"/>
      <c r="BE117" s="1093"/>
      <c r="BF117" s="1086"/>
      <c r="BG117" s="1086"/>
      <c r="BH117" s="1086"/>
      <c r="BI117" s="1086"/>
      <c r="BJ117" s="1086"/>
      <c r="BK117" s="1086"/>
      <c r="BL117" s="1086"/>
      <c r="BM117" s="1086"/>
      <c r="BN117" s="364"/>
      <c r="BO117" s="822"/>
    </row>
    <row r="118" spans="2:67" ht="15" x14ac:dyDescent="0.25">
      <c r="B118" s="1336" t="s">
        <v>507</v>
      </c>
      <c r="C118" s="1318"/>
      <c r="D118" s="1318"/>
      <c r="E118" s="1318"/>
      <c r="F118" s="1387">
        <v>9</v>
      </c>
      <c r="G118" s="1371">
        <v>9</v>
      </c>
      <c r="H118" s="1372">
        <v>10</v>
      </c>
      <c r="I118" s="1372"/>
      <c r="J118" s="1372">
        <v>4</v>
      </c>
      <c r="K118" s="1373"/>
      <c r="L118" s="1373"/>
      <c r="M118" s="1372">
        <v>3</v>
      </c>
      <c r="N118" s="1372">
        <v>8</v>
      </c>
      <c r="O118" s="1372">
        <v>9</v>
      </c>
      <c r="P118" s="1086"/>
      <c r="Q118" s="1086"/>
      <c r="R118" s="1086"/>
      <c r="S118" s="1086"/>
      <c r="T118" s="1086"/>
      <c r="U118" s="1086"/>
      <c r="V118" s="1086"/>
      <c r="W118" s="1086"/>
      <c r="X118" s="1086"/>
      <c r="Y118" s="1086"/>
      <c r="Z118" s="1086"/>
      <c r="AA118" s="1086"/>
      <c r="AB118" s="1086"/>
      <c r="AC118" s="1086"/>
      <c r="AD118" s="1086"/>
      <c r="AE118" s="1086"/>
      <c r="AF118" s="1086"/>
      <c r="AG118" s="1771"/>
      <c r="AH118" s="1771"/>
      <c r="AI118" s="1270"/>
      <c r="AJ118" s="1086"/>
      <c r="AK118" s="1086"/>
      <c r="AL118" s="1086"/>
      <c r="AM118" s="1086"/>
      <c r="AN118" s="1086"/>
      <c r="AO118" s="1086"/>
      <c r="AP118" s="1086"/>
      <c r="AQ118" s="1086"/>
      <c r="AR118" s="1086"/>
      <c r="AS118" s="1086"/>
      <c r="AT118" s="1086"/>
      <c r="AU118" s="1086"/>
      <c r="AV118" s="1086"/>
      <c r="AW118" s="1086"/>
      <c r="AX118" s="1086"/>
      <c r="AY118" s="1086"/>
      <c r="AZ118" s="1086"/>
      <c r="BA118" s="1086"/>
      <c r="BB118" s="1086"/>
      <c r="BC118" s="1086"/>
      <c r="BD118" s="1086"/>
      <c r="BE118" s="1093"/>
      <c r="BF118" s="1086"/>
      <c r="BG118" s="1086"/>
      <c r="BH118" s="1086"/>
      <c r="BI118" s="1086"/>
      <c r="BJ118" s="1086"/>
      <c r="BK118" s="1086"/>
      <c r="BL118" s="1086"/>
      <c r="BM118" s="1086"/>
      <c r="BN118" s="364"/>
      <c r="BO118" s="822"/>
    </row>
    <row r="119" spans="2:67" ht="15" x14ac:dyDescent="0.25">
      <c r="B119" s="1336" t="s">
        <v>543</v>
      </c>
      <c r="C119" s="1318"/>
      <c r="D119" s="1318"/>
      <c r="E119" s="1318"/>
      <c r="F119" s="1387">
        <v>3</v>
      </c>
      <c r="G119" s="1371">
        <v>4</v>
      </c>
      <c r="H119" s="1372">
        <v>14</v>
      </c>
      <c r="I119" s="1372"/>
      <c r="J119" s="1372">
        <v>11</v>
      </c>
      <c r="K119" s="1373"/>
      <c r="L119" s="1373"/>
      <c r="M119" s="1372">
        <v>15</v>
      </c>
      <c r="N119" s="1372">
        <v>17</v>
      </c>
      <c r="O119" s="1372">
        <v>17</v>
      </c>
      <c r="P119" s="1086"/>
      <c r="Q119" s="1086"/>
      <c r="R119" s="1086"/>
      <c r="S119" s="1086"/>
      <c r="T119" s="1086"/>
      <c r="U119" s="1086"/>
      <c r="V119" s="1086"/>
      <c r="W119" s="1086"/>
      <c r="X119" s="1086"/>
      <c r="Y119" s="1086"/>
      <c r="Z119" s="1086"/>
      <c r="AA119" s="1086"/>
      <c r="AB119" s="1086"/>
      <c r="AC119" s="1086"/>
      <c r="AD119" s="1086"/>
      <c r="AE119" s="1086"/>
      <c r="AF119" s="1086"/>
      <c r="AG119" s="1771"/>
      <c r="AH119" s="1771"/>
      <c r="AI119" s="1270"/>
      <c r="AJ119" s="1086"/>
      <c r="AK119" s="1086"/>
      <c r="AL119" s="1086"/>
      <c r="AM119" s="1086"/>
      <c r="AN119" s="1086"/>
      <c r="AO119" s="1086"/>
      <c r="AP119" s="1086"/>
      <c r="AQ119" s="1086"/>
      <c r="AR119" s="1086"/>
      <c r="AS119" s="1086"/>
      <c r="AT119" s="1086"/>
      <c r="AU119" s="1086"/>
      <c r="AV119" s="1086"/>
      <c r="AW119" s="1086"/>
      <c r="AX119" s="1086"/>
      <c r="AY119" s="1086"/>
      <c r="AZ119" s="1086"/>
      <c r="BA119" s="1086"/>
      <c r="BB119" s="1086"/>
      <c r="BC119" s="1086"/>
      <c r="BD119" s="1086"/>
      <c r="BE119" s="1093"/>
      <c r="BF119" s="1086"/>
      <c r="BG119" s="1086"/>
      <c r="BH119" s="1086"/>
      <c r="BI119" s="1086"/>
      <c r="BJ119" s="1086"/>
      <c r="BK119" s="1086"/>
      <c r="BL119" s="1086"/>
      <c r="BM119" s="1086"/>
      <c r="BN119" s="364"/>
      <c r="BO119" s="822"/>
    </row>
    <row r="120" spans="2:67" ht="15" x14ac:dyDescent="0.25">
      <c r="B120" s="1336" t="s">
        <v>510</v>
      </c>
      <c r="C120" s="1318"/>
      <c r="D120" s="1318"/>
      <c r="E120" s="1318"/>
      <c r="F120" s="1387">
        <v>18</v>
      </c>
      <c r="G120" s="1371">
        <v>7</v>
      </c>
      <c r="H120" s="1372">
        <v>6</v>
      </c>
      <c r="I120" s="1372"/>
      <c r="J120" s="1372">
        <v>12</v>
      </c>
      <c r="K120" s="1373"/>
      <c r="L120" s="1373"/>
      <c r="M120" s="1372">
        <v>11</v>
      </c>
      <c r="N120" s="1372">
        <v>12</v>
      </c>
      <c r="O120" s="1372">
        <v>14</v>
      </c>
      <c r="P120" s="1086"/>
      <c r="Q120" s="1086"/>
      <c r="R120" s="1086"/>
      <c r="S120" s="1086"/>
      <c r="T120" s="1086"/>
      <c r="U120" s="1086"/>
      <c r="V120" s="1086"/>
      <c r="W120" s="1086"/>
      <c r="X120" s="1086"/>
      <c r="Y120" s="1086"/>
      <c r="Z120" s="1086"/>
      <c r="AA120" s="1086"/>
      <c r="AB120" s="1086"/>
      <c r="AC120" s="1086"/>
      <c r="AD120" s="1086"/>
      <c r="AE120" s="1086"/>
      <c r="AF120" s="1086"/>
      <c r="AG120" s="1771"/>
      <c r="AH120" s="1771"/>
      <c r="AI120" s="1270"/>
      <c r="AJ120" s="1086"/>
      <c r="AK120" s="1086"/>
      <c r="AL120" s="1086"/>
      <c r="AM120" s="1086"/>
      <c r="AN120" s="1086"/>
      <c r="AO120" s="1086"/>
      <c r="AP120" s="1086"/>
      <c r="AQ120" s="1086"/>
      <c r="AR120" s="1086"/>
      <c r="AS120" s="1086"/>
      <c r="AT120" s="1086"/>
      <c r="AU120" s="1086"/>
      <c r="AV120" s="1086"/>
      <c r="AW120" s="1086"/>
      <c r="AX120" s="1086"/>
      <c r="AY120" s="1086"/>
      <c r="AZ120" s="1086"/>
      <c r="BA120" s="1086"/>
      <c r="BB120" s="1086"/>
      <c r="BC120" s="1086"/>
      <c r="BD120" s="1086"/>
      <c r="BE120" s="1093"/>
      <c r="BF120" s="1086"/>
      <c r="BG120" s="1086"/>
      <c r="BH120" s="1086"/>
      <c r="BI120" s="1086"/>
      <c r="BJ120" s="1086"/>
      <c r="BK120" s="1086"/>
      <c r="BL120" s="1086"/>
      <c r="BM120" s="1086"/>
      <c r="BN120" s="364"/>
      <c r="BO120" s="822"/>
    </row>
    <row r="121" spans="2:67" ht="15" x14ac:dyDescent="0.25">
      <c r="B121" s="1336" t="s">
        <v>544</v>
      </c>
      <c r="C121" s="1318"/>
      <c r="D121" s="1318"/>
      <c r="E121" s="1318"/>
      <c r="F121" s="1387">
        <v>12</v>
      </c>
      <c r="G121" s="1371">
        <v>14</v>
      </c>
      <c r="H121" s="1372">
        <v>15</v>
      </c>
      <c r="I121" s="1372"/>
      <c r="J121" s="1372">
        <v>15</v>
      </c>
      <c r="K121" s="1373"/>
      <c r="L121" s="1373"/>
      <c r="M121" s="1372">
        <v>16</v>
      </c>
      <c r="N121" s="1372">
        <v>14</v>
      </c>
      <c r="O121" s="1372">
        <v>15</v>
      </c>
      <c r="P121" s="1086"/>
      <c r="Q121" s="1086"/>
      <c r="R121" s="1086"/>
      <c r="S121" s="1086"/>
      <c r="T121" s="1086"/>
      <c r="U121" s="1086"/>
      <c r="V121" s="1086"/>
      <c r="W121" s="1086"/>
      <c r="X121" s="1086"/>
      <c r="Y121" s="1086"/>
      <c r="Z121" s="1086"/>
      <c r="AA121" s="1086"/>
      <c r="AB121" s="1086"/>
      <c r="AC121" s="1086"/>
      <c r="AD121" s="1086"/>
      <c r="AE121" s="1086"/>
      <c r="AF121" s="1086"/>
      <c r="AG121" s="1771"/>
      <c r="AH121" s="1771"/>
      <c r="AI121" s="1270"/>
      <c r="AJ121" s="1086"/>
      <c r="AK121" s="1086"/>
      <c r="AL121" s="1086"/>
      <c r="AM121" s="1086"/>
      <c r="AN121" s="1086"/>
      <c r="AO121" s="1086"/>
      <c r="AP121" s="1086"/>
      <c r="AQ121" s="1086"/>
      <c r="AR121" s="1086"/>
      <c r="AS121" s="1086"/>
      <c r="AT121" s="1086"/>
      <c r="AU121" s="1086"/>
      <c r="AV121" s="1086"/>
      <c r="AW121" s="1086"/>
      <c r="AX121" s="1086"/>
      <c r="AY121" s="1086"/>
      <c r="AZ121" s="1086"/>
      <c r="BA121" s="1086"/>
      <c r="BB121" s="1086"/>
      <c r="BC121" s="1086"/>
      <c r="BD121" s="1086"/>
      <c r="BE121" s="1093"/>
      <c r="BF121" s="1086"/>
      <c r="BG121" s="1086"/>
      <c r="BH121" s="1086"/>
      <c r="BI121" s="1086"/>
      <c r="BJ121" s="1086"/>
      <c r="BK121" s="1086"/>
      <c r="BL121" s="1086"/>
      <c r="BM121" s="1086"/>
      <c r="BN121" s="364"/>
      <c r="BO121" s="822"/>
    </row>
    <row r="122" spans="2:67" ht="15" x14ac:dyDescent="0.25">
      <c r="B122" s="1336" t="s">
        <v>506</v>
      </c>
      <c r="C122" s="1318"/>
      <c r="D122" s="1318"/>
      <c r="E122" s="1318"/>
      <c r="F122" s="1387">
        <v>7</v>
      </c>
      <c r="G122" s="1371">
        <v>11</v>
      </c>
      <c r="H122" s="1372">
        <v>5</v>
      </c>
      <c r="I122" s="1372"/>
      <c r="J122" s="1372">
        <v>2</v>
      </c>
      <c r="K122" s="1373"/>
      <c r="L122" s="1373"/>
      <c r="M122" s="1372">
        <v>2</v>
      </c>
      <c r="N122" s="1372">
        <v>2</v>
      </c>
      <c r="O122" s="1372">
        <v>2</v>
      </c>
      <c r="P122" s="1086"/>
      <c r="Q122" s="1086"/>
      <c r="R122" s="1086"/>
      <c r="S122" s="1086"/>
      <c r="T122" s="1086"/>
      <c r="U122" s="1086"/>
      <c r="V122" s="1086"/>
      <c r="W122" s="1086"/>
      <c r="X122" s="1086"/>
      <c r="Y122" s="1086"/>
      <c r="Z122" s="1086"/>
      <c r="AA122" s="1086"/>
      <c r="AB122" s="1086"/>
      <c r="AC122" s="1086"/>
      <c r="AD122" s="1086"/>
      <c r="AE122" s="1086"/>
      <c r="AF122" s="1086"/>
      <c r="AG122" s="1771"/>
      <c r="AH122" s="1771"/>
      <c r="AI122" s="1270"/>
      <c r="AJ122" s="1086"/>
      <c r="AK122" s="1086"/>
      <c r="AL122" s="1086"/>
      <c r="AM122" s="1086"/>
      <c r="AN122" s="1086"/>
      <c r="AO122" s="1086"/>
      <c r="AP122" s="1086"/>
      <c r="AQ122" s="1086"/>
      <c r="AR122" s="1086"/>
      <c r="AS122" s="1086"/>
      <c r="AT122" s="1086"/>
      <c r="AU122" s="1086"/>
      <c r="AV122" s="1086"/>
      <c r="AW122" s="1086"/>
      <c r="AX122" s="1086"/>
      <c r="AY122" s="1086"/>
      <c r="AZ122" s="1086"/>
      <c r="BA122" s="1086"/>
      <c r="BB122" s="1086"/>
      <c r="BC122" s="1086"/>
      <c r="BD122" s="1086"/>
      <c r="BE122" s="1093"/>
      <c r="BF122" s="1086"/>
      <c r="BG122" s="1086"/>
      <c r="BH122" s="1086"/>
      <c r="BI122" s="1086"/>
      <c r="BJ122" s="1086"/>
      <c r="BK122" s="1086"/>
      <c r="BL122" s="1086"/>
      <c r="BM122" s="1086"/>
      <c r="BN122" s="364"/>
      <c r="BO122" s="822"/>
    </row>
    <row r="123" spans="2:67" ht="15" x14ac:dyDescent="0.25">
      <c r="B123" s="1336" t="s">
        <v>515</v>
      </c>
      <c r="C123" s="1318"/>
      <c r="D123" s="1318"/>
      <c r="E123" s="1318"/>
      <c r="F123" s="1387">
        <v>20</v>
      </c>
      <c r="G123" s="1371">
        <v>20</v>
      </c>
      <c r="H123" s="1372">
        <v>23</v>
      </c>
      <c r="I123" s="1372"/>
      <c r="J123" s="1372">
        <v>23</v>
      </c>
      <c r="K123" s="1373"/>
      <c r="L123" s="1373"/>
      <c r="M123" s="1372">
        <v>19</v>
      </c>
      <c r="N123" s="1372">
        <v>21</v>
      </c>
      <c r="O123" s="1372">
        <v>23</v>
      </c>
      <c r="P123" s="1086"/>
      <c r="Q123" s="1086"/>
      <c r="R123" s="1086"/>
      <c r="S123" s="1086"/>
      <c r="T123" s="1086"/>
      <c r="U123" s="1086"/>
      <c r="V123" s="1086"/>
      <c r="W123" s="1086"/>
      <c r="X123" s="1086"/>
      <c r="Y123" s="1086"/>
      <c r="Z123" s="1086"/>
      <c r="AA123" s="1086"/>
      <c r="AB123" s="1086"/>
      <c r="AC123" s="1086"/>
      <c r="AD123" s="1086"/>
      <c r="AE123" s="1086"/>
      <c r="AF123" s="1086"/>
      <c r="AG123" s="1771"/>
      <c r="AH123" s="1771"/>
      <c r="AI123" s="1270"/>
      <c r="AJ123" s="1086"/>
      <c r="AK123" s="1086"/>
      <c r="AL123" s="1086"/>
      <c r="AM123" s="1086"/>
      <c r="AN123" s="1086"/>
      <c r="AO123" s="1086"/>
      <c r="AP123" s="1086"/>
      <c r="AQ123" s="1086"/>
      <c r="AR123" s="1086"/>
      <c r="AS123" s="1086"/>
      <c r="AT123" s="1086"/>
      <c r="AU123" s="1086"/>
      <c r="AV123" s="1086"/>
      <c r="AW123" s="1086"/>
      <c r="AX123" s="1086"/>
      <c r="AY123" s="1086"/>
      <c r="AZ123" s="1086"/>
      <c r="BA123" s="1086"/>
      <c r="BB123" s="1086"/>
      <c r="BC123" s="1086"/>
      <c r="BD123" s="1086"/>
      <c r="BE123" s="1093"/>
      <c r="BF123" s="1086"/>
      <c r="BG123" s="1086"/>
      <c r="BH123" s="1086"/>
      <c r="BI123" s="1086"/>
      <c r="BJ123" s="1086"/>
      <c r="BK123" s="1086"/>
      <c r="BL123" s="1086"/>
      <c r="BM123" s="1086"/>
      <c r="BN123" s="364"/>
      <c r="BO123" s="822"/>
    </row>
    <row r="124" spans="2:67" x14ac:dyDescent="0.25">
      <c r="B124" s="1336" t="s">
        <v>232</v>
      </c>
      <c r="C124" s="1318"/>
      <c r="D124" s="1318"/>
      <c r="E124" s="1318"/>
      <c r="F124" s="1387">
        <v>10</v>
      </c>
      <c r="G124" s="1371">
        <v>2</v>
      </c>
      <c r="H124" s="1372">
        <v>4</v>
      </c>
      <c r="I124" s="1372"/>
      <c r="J124" s="1372">
        <v>10</v>
      </c>
      <c r="K124" s="1373"/>
      <c r="L124" s="1373"/>
      <c r="M124" s="1372">
        <v>6</v>
      </c>
      <c r="N124" s="1372">
        <v>7</v>
      </c>
      <c r="O124" s="1372">
        <v>7</v>
      </c>
      <c r="AS124" s="1084"/>
      <c r="AT124" s="1084"/>
      <c r="AU124" s="1084"/>
      <c r="AV124" s="1084"/>
      <c r="AW124" s="1084"/>
      <c r="AX124" s="1084"/>
      <c r="AY124" s="1084"/>
      <c r="AZ124" s="1084"/>
      <c r="BA124" s="1084"/>
      <c r="BB124" s="1084"/>
      <c r="BC124" s="1084"/>
      <c r="BD124" s="1084"/>
      <c r="BE124" s="1094"/>
      <c r="BF124" s="1084"/>
      <c r="BG124" s="1084"/>
      <c r="BH124" s="1084"/>
      <c r="BI124" s="1084"/>
      <c r="BJ124" s="1084"/>
      <c r="BK124" s="1084"/>
      <c r="BL124" s="1084"/>
      <c r="BM124" s="1084"/>
      <c r="BN124" s="822"/>
    </row>
    <row r="125" spans="2:67" x14ac:dyDescent="0.25">
      <c r="B125" s="1336" t="s">
        <v>239</v>
      </c>
      <c r="C125" s="1318"/>
      <c r="D125" s="1318"/>
      <c r="E125" s="1318"/>
      <c r="F125" s="1387">
        <v>19</v>
      </c>
      <c r="G125" s="1371">
        <v>6</v>
      </c>
      <c r="H125" s="1372">
        <v>8</v>
      </c>
      <c r="I125" s="1372"/>
      <c r="J125" s="1372">
        <v>5</v>
      </c>
      <c r="K125" s="1373"/>
      <c r="L125" s="1373"/>
      <c r="M125" s="1372">
        <v>9</v>
      </c>
      <c r="N125" s="1372">
        <v>10</v>
      </c>
      <c r="O125" s="1372">
        <v>10</v>
      </c>
      <c r="BE125" s="1095"/>
      <c r="BM125" s="822"/>
      <c r="BN125" s="822"/>
    </row>
    <row r="126" spans="2:67" x14ac:dyDescent="0.25">
      <c r="B126" s="1336" t="s">
        <v>545</v>
      </c>
      <c r="C126" s="1318"/>
      <c r="D126" s="1318"/>
      <c r="E126" s="1318"/>
      <c r="F126" s="1387">
        <v>4</v>
      </c>
      <c r="G126" s="1371">
        <v>8</v>
      </c>
      <c r="H126" s="1372">
        <v>3</v>
      </c>
      <c r="I126" s="1372"/>
      <c r="J126" s="1372">
        <v>8</v>
      </c>
      <c r="K126" s="1373"/>
      <c r="L126" s="1373"/>
      <c r="M126" s="1372">
        <v>5</v>
      </c>
      <c r="N126" s="1372">
        <v>6</v>
      </c>
      <c r="O126" s="1372">
        <v>4</v>
      </c>
      <c r="BE126" s="1095"/>
      <c r="BM126" s="822"/>
      <c r="BN126" s="822"/>
    </row>
    <row r="127" spans="2:67" x14ac:dyDescent="0.25">
      <c r="B127" s="1336" t="s">
        <v>546</v>
      </c>
      <c r="C127" s="1318"/>
      <c r="D127" s="1318"/>
      <c r="E127" s="1318"/>
      <c r="F127" s="1387">
        <v>11</v>
      </c>
      <c r="G127" s="1371">
        <v>12</v>
      </c>
      <c r="H127" s="1372">
        <v>13</v>
      </c>
      <c r="I127" s="1372"/>
      <c r="J127" s="1372">
        <v>7</v>
      </c>
      <c r="K127" s="1373"/>
      <c r="L127" s="1373"/>
      <c r="M127" s="1372">
        <v>12</v>
      </c>
      <c r="N127" s="1372">
        <v>15</v>
      </c>
      <c r="O127" s="1372">
        <v>13</v>
      </c>
      <c r="BE127" s="1095"/>
      <c r="BL127" s="1084"/>
      <c r="BM127" s="1084"/>
    </row>
    <row r="128" spans="2:67" x14ac:dyDescent="0.25">
      <c r="B128" s="1336" t="s">
        <v>249</v>
      </c>
      <c r="C128" s="1318"/>
      <c r="D128" s="1318"/>
      <c r="E128" s="1318"/>
      <c r="F128" s="1387">
        <v>13</v>
      </c>
      <c r="G128" s="1371">
        <v>13</v>
      </c>
      <c r="H128" s="1372">
        <v>7</v>
      </c>
      <c r="I128" s="1372"/>
      <c r="J128" s="1372">
        <v>13</v>
      </c>
      <c r="K128" s="1373"/>
      <c r="L128" s="1373"/>
      <c r="M128" s="1372">
        <v>14</v>
      </c>
      <c r="N128" s="1372">
        <v>11</v>
      </c>
      <c r="O128" s="1372">
        <v>11</v>
      </c>
      <c r="P128" s="1358"/>
      <c r="Q128" s="1358"/>
      <c r="R128" s="1358"/>
      <c r="S128" s="1358"/>
      <c r="T128" s="1358"/>
      <c r="U128" s="1358"/>
      <c r="V128" s="1358"/>
      <c r="W128" s="1358"/>
      <c r="X128" s="1358"/>
      <c r="Y128" s="1358"/>
      <c r="Z128" s="1429"/>
      <c r="AA128" s="1429"/>
      <c r="AB128" s="1429"/>
      <c r="AC128" s="1429"/>
      <c r="AD128" s="1429"/>
      <c r="AE128" s="1429"/>
      <c r="AF128" s="1429"/>
      <c r="AG128" s="1358"/>
      <c r="AH128" s="1358"/>
      <c r="BE128" s="1095"/>
    </row>
    <row r="129" spans="2:66" ht="15" x14ac:dyDescent="0.25">
      <c r="B129" s="1336" t="s">
        <v>547</v>
      </c>
      <c r="C129" s="1318"/>
      <c r="D129" s="1318"/>
      <c r="E129" s="1318"/>
      <c r="F129" s="1387">
        <v>22</v>
      </c>
      <c r="G129" s="1371">
        <v>19</v>
      </c>
      <c r="H129" s="1372">
        <v>16</v>
      </c>
      <c r="I129" s="1372"/>
      <c r="J129" s="1372">
        <v>14</v>
      </c>
      <c r="K129" s="1373"/>
      <c r="L129" s="1373"/>
      <c r="M129" s="1372">
        <v>10</v>
      </c>
      <c r="N129" s="1372">
        <v>9</v>
      </c>
      <c r="O129" s="1372">
        <v>8</v>
      </c>
      <c r="P129" s="1336"/>
      <c r="Q129" s="1560"/>
      <c r="R129" s="1336"/>
      <c r="S129" s="1336"/>
      <c r="T129" s="1336"/>
      <c r="U129" s="1336"/>
      <c r="V129" s="1336"/>
      <c r="W129" s="1336"/>
      <c r="X129" s="1773"/>
      <c r="Y129" s="1773"/>
      <c r="Z129" s="1363"/>
      <c r="AA129" s="1363"/>
      <c r="AB129" s="1322"/>
      <c r="AC129" s="1363"/>
      <c r="AD129" s="1371"/>
      <c r="AE129" s="1359"/>
      <c r="AF129" s="1371"/>
      <c r="AG129" s="1778"/>
      <c r="AH129" s="1778"/>
      <c r="AI129" s="1272"/>
      <c r="AJ129" s="1099"/>
      <c r="AK129" s="1099"/>
      <c r="AL129" s="1055"/>
      <c r="AM129" s="1055"/>
      <c r="AN129" s="1055"/>
      <c r="AO129" s="1055"/>
      <c r="AP129" s="1079"/>
      <c r="AQ129" s="1103"/>
      <c r="AR129" s="1079"/>
      <c r="AS129" s="1079"/>
      <c r="AT129" s="1079"/>
      <c r="AU129" s="1079"/>
      <c r="AV129" s="1079"/>
      <c r="AW129" s="1079"/>
      <c r="AX129" s="1079"/>
      <c r="AY129" s="1079"/>
      <c r="AZ129" s="1080"/>
      <c r="BA129" s="1081"/>
      <c r="BB129" s="1081"/>
      <c r="BC129" s="1079"/>
      <c r="BD129" s="1079"/>
      <c r="BE129" s="1081"/>
      <c r="BF129" s="1080"/>
      <c r="BG129" s="1080"/>
      <c r="BH129" s="1079"/>
      <c r="BI129" s="1079"/>
      <c r="BJ129" s="1079"/>
      <c r="BK129" s="1079"/>
      <c r="BL129" s="1079"/>
      <c r="BM129" s="1079"/>
      <c r="BN129" s="313"/>
    </row>
    <row r="130" spans="2:66" ht="15" x14ac:dyDescent="0.25">
      <c r="B130" s="1336"/>
      <c r="C130" s="1336"/>
      <c r="D130" s="1336"/>
      <c r="E130" s="1336"/>
      <c r="F130" s="1373"/>
      <c r="G130" s="1373"/>
      <c r="H130" s="1373"/>
      <c r="I130" s="1373"/>
      <c r="J130" s="1373"/>
      <c r="K130" s="1783"/>
      <c r="L130" s="1783"/>
      <c r="M130" s="1373"/>
      <c r="N130" s="1373"/>
      <c r="O130" s="1373"/>
      <c r="P130" s="1373"/>
      <c r="Q130" s="1373"/>
      <c r="R130" s="1373"/>
      <c r="S130" s="1373"/>
      <c r="T130" s="1373"/>
      <c r="U130" s="1373"/>
      <c r="V130" s="1373"/>
      <c r="W130" s="1371"/>
      <c r="X130" s="1371"/>
      <c r="Y130" s="1371"/>
      <c r="Z130" s="1371"/>
      <c r="AA130" s="1371"/>
      <c r="AB130" s="1366"/>
      <c r="AC130" s="1371"/>
      <c r="AD130" s="1371"/>
      <c r="AE130" s="1374"/>
      <c r="AF130" s="1371"/>
      <c r="AG130" s="1878"/>
      <c r="AH130" s="1878"/>
      <c r="AI130" s="1270"/>
      <c r="AJ130" s="961"/>
      <c r="AK130" s="961"/>
      <c r="AL130" s="961"/>
      <c r="AM130" s="961"/>
      <c r="AN130" s="961"/>
      <c r="AO130" s="961"/>
      <c r="AP130" s="961"/>
      <c r="AQ130" s="961"/>
      <c r="AR130" s="961"/>
      <c r="AS130" s="961"/>
      <c r="AT130" s="961"/>
      <c r="AU130" s="961"/>
      <c r="AV130" s="961"/>
      <c r="AW130" s="961"/>
      <c r="AX130" s="961"/>
      <c r="AY130" s="961"/>
      <c r="AZ130" s="1082"/>
      <c r="BA130" s="1082"/>
      <c r="BB130" s="1082"/>
      <c r="BC130" s="961"/>
      <c r="BD130" s="961"/>
      <c r="BE130" s="1092"/>
      <c r="BF130" s="1082"/>
      <c r="BG130" s="1082"/>
      <c r="BH130" s="961"/>
      <c r="BI130" s="961"/>
      <c r="BJ130" s="961"/>
      <c r="BK130" s="961"/>
      <c r="BL130" s="961"/>
      <c r="BM130" s="961"/>
      <c r="BN130" s="364"/>
    </row>
    <row r="131" spans="2:66" ht="15" x14ac:dyDescent="0.25">
      <c r="B131" s="1336"/>
      <c r="C131" s="1336"/>
      <c r="D131" s="1336"/>
      <c r="E131" s="1336"/>
      <c r="F131" s="1373"/>
      <c r="G131" s="1373"/>
      <c r="H131" s="1373"/>
      <c r="I131" s="1373"/>
      <c r="J131" s="1373"/>
      <c r="K131" s="1783"/>
      <c r="L131" s="1783"/>
      <c r="M131" s="1373"/>
      <c r="N131" s="1373"/>
      <c r="O131" s="1373"/>
      <c r="P131" s="1373"/>
      <c r="Q131" s="1373"/>
      <c r="R131" s="1373"/>
      <c r="S131" s="1373"/>
      <c r="T131" s="1373"/>
      <c r="U131" s="1373"/>
      <c r="V131" s="1373"/>
      <c r="W131" s="1371"/>
      <c r="X131" s="1371"/>
      <c r="Y131" s="1371"/>
      <c r="Z131" s="1371"/>
      <c r="AA131" s="1371"/>
      <c r="AB131" s="1366"/>
      <c r="AC131" s="1371"/>
      <c r="AD131" s="1371"/>
      <c r="AE131" s="1374"/>
      <c r="AF131" s="1371"/>
      <c r="AG131" s="1878"/>
      <c r="AH131" s="1878"/>
      <c r="AI131" s="1270"/>
      <c r="AJ131" s="961"/>
      <c r="AK131" s="961"/>
      <c r="AL131" s="961"/>
      <c r="AM131" s="961"/>
      <c r="AN131" s="961"/>
      <c r="AO131" s="961"/>
      <c r="AP131" s="961"/>
      <c r="AQ131" s="961"/>
      <c r="AR131" s="961"/>
      <c r="AS131" s="961"/>
      <c r="AT131" s="961"/>
      <c r="AU131" s="961"/>
      <c r="AV131" s="961"/>
      <c r="AW131" s="961"/>
      <c r="AX131" s="961"/>
      <c r="AY131" s="961"/>
      <c r="AZ131" s="1082"/>
      <c r="BA131" s="1082"/>
      <c r="BB131" s="1082"/>
      <c r="BC131" s="961"/>
      <c r="BD131" s="961"/>
      <c r="BE131" s="1092"/>
      <c r="BF131" s="1082"/>
      <c r="BG131" s="1082"/>
      <c r="BH131" s="961"/>
      <c r="BI131" s="961"/>
      <c r="BJ131" s="961"/>
      <c r="BK131" s="961"/>
      <c r="BL131" s="961"/>
      <c r="BM131" s="961"/>
      <c r="BN131" s="364"/>
    </row>
    <row r="132" spans="2:66" ht="15" x14ac:dyDescent="0.25">
      <c r="B132" s="1336"/>
      <c r="C132" s="1336"/>
      <c r="D132" s="1336"/>
      <c r="E132" s="1336"/>
      <c r="F132" s="1373"/>
      <c r="G132" s="1373"/>
      <c r="H132" s="1373"/>
      <c r="I132" s="1373"/>
      <c r="J132" s="1373"/>
      <c r="K132" s="1783"/>
      <c r="L132" s="1783"/>
      <c r="M132" s="1373"/>
      <c r="N132" s="1373"/>
      <c r="O132" s="1373"/>
      <c r="P132" s="1373"/>
      <c r="Q132" s="1373"/>
      <c r="R132" s="1373"/>
      <c r="S132" s="1373"/>
      <c r="T132" s="1373"/>
      <c r="U132" s="1373"/>
      <c r="V132" s="1373"/>
      <c r="W132" s="1371"/>
      <c r="X132" s="1371"/>
      <c r="Y132" s="1371"/>
      <c r="Z132" s="1371"/>
      <c r="AA132" s="1371"/>
      <c r="AB132" s="1366"/>
      <c r="AC132" s="1371"/>
      <c r="AD132" s="1371"/>
      <c r="AE132" s="1374"/>
      <c r="AF132" s="1371"/>
      <c r="AG132" s="1878"/>
      <c r="AH132" s="1878"/>
      <c r="AI132" s="1270"/>
      <c r="AJ132" s="961"/>
      <c r="AK132" s="961"/>
      <c r="AL132" s="961"/>
      <c r="AM132" s="961"/>
      <c r="AN132" s="961"/>
      <c r="AO132" s="961"/>
      <c r="AP132" s="961"/>
      <c r="AQ132" s="961"/>
      <c r="AR132" s="961"/>
      <c r="AS132" s="961"/>
      <c r="AT132" s="961"/>
      <c r="AU132" s="961"/>
      <c r="AV132" s="961"/>
      <c r="AW132" s="961"/>
      <c r="AX132" s="961"/>
      <c r="AY132" s="961"/>
      <c r="AZ132" s="1082"/>
      <c r="BA132" s="1082"/>
      <c r="BB132" s="1082"/>
      <c r="BC132" s="961"/>
      <c r="BD132" s="961"/>
      <c r="BE132" s="1092"/>
      <c r="BF132" s="1082"/>
      <c r="BG132" s="1082"/>
      <c r="BH132" s="961"/>
      <c r="BI132" s="961"/>
      <c r="BJ132" s="961"/>
      <c r="BK132" s="961"/>
      <c r="BL132" s="961"/>
      <c r="BM132" s="961"/>
      <c r="BN132" s="364"/>
    </row>
    <row r="133" spans="2:66" ht="15" x14ac:dyDescent="0.25">
      <c r="B133" s="1336"/>
      <c r="C133" s="1336"/>
      <c r="D133" s="1336"/>
      <c r="E133" s="1336"/>
      <c r="F133" s="1373"/>
      <c r="G133" s="1373"/>
      <c r="H133" s="1373"/>
      <c r="I133" s="1373"/>
      <c r="J133" s="1373"/>
      <c r="K133" s="1783"/>
      <c r="L133" s="1783"/>
      <c r="M133" s="1373"/>
      <c r="N133" s="1373"/>
      <c r="O133" s="1373"/>
      <c r="P133" s="1373"/>
      <c r="Q133" s="1373"/>
      <c r="R133" s="1373"/>
      <c r="S133" s="1373"/>
      <c r="T133" s="1373"/>
      <c r="U133" s="1373"/>
      <c r="V133" s="1373"/>
      <c r="W133" s="1371"/>
      <c r="X133" s="1371"/>
      <c r="Y133" s="1371"/>
      <c r="Z133" s="1371"/>
      <c r="AA133" s="1371"/>
      <c r="AB133" s="1366"/>
      <c r="AC133" s="1371"/>
      <c r="AD133" s="1371"/>
      <c r="AE133" s="1374"/>
      <c r="AF133" s="1371"/>
      <c r="AG133" s="1878"/>
      <c r="AH133" s="1878"/>
      <c r="AI133" s="1270"/>
      <c r="AJ133" s="961"/>
      <c r="AK133" s="961"/>
      <c r="AL133" s="961"/>
      <c r="AM133" s="961"/>
      <c r="AN133" s="961"/>
      <c r="AO133" s="961"/>
      <c r="AP133" s="961"/>
      <c r="AQ133" s="961"/>
      <c r="AR133" s="961"/>
      <c r="AS133" s="961"/>
      <c r="AT133" s="961"/>
      <c r="AU133" s="961"/>
      <c r="AV133" s="961"/>
      <c r="AW133" s="961"/>
      <c r="AX133" s="961"/>
      <c r="AY133" s="961"/>
      <c r="AZ133" s="1082"/>
      <c r="BA133" s="1082"/>
      <c r="BB133" s="1082"/>
      <c r="BC133" s="961"/>
      <c r="BD133" s="961"/>
      <c r="BE133" s="1092"/>
      <c r="BF133" s="1082"/>
      <c r="BG133" s="1082"/>
      <c r="BH133" s="961"/>
      <c r="BI133" s="961"/>
      <c r="BJ133" s="961"/>
      <c r="BK133" s="961"/>
      <c r="BL133" s="961"/>
      <c r="BM133" s="961"/>
      <c r="BN133" s="364"/>
    </row>
    <row r="134" spans="2:66" ht="15" x14ac:dyDescent="0.25">
      <c r="B134" s="1336"/>
      <c r="C134" s="1336"/>
      <c r="D134" s="1336"/>
      <c r="E134" s="1336"/>
      <c r="F134" s="1373"/>
      <c r="G134" s="1373"/>
      <c r="H134" s="1373"/>
      <c r="I134" s="1373"/>
      <c r="J134" s="1373"/>
      <c r="K134" s="1783"/>
      <c r="L134" s="1783"/>
      <c r="M134" s="1373"/>
      <c r="N134" s="1373"/>
      <c r="O134" s="1373"/>
      <c r="P134" s="1373"/>
      <c r="Q134" s="1373"/>
      <c r="R134" s="1373"/>
      <c r="S134" s="1373"/>
      <c r="T134" s="1373"/>
      <c r="U134" s="1373"/>
      <c r="V134" s="1373"/>
      <c r="W134" s="1371"/>
      <c r="X134" s="1371"/>
      <c r="Y134" s="1371"/>
      <c r="Z134" s="1371"/>
      <c r="AA134" s="1371"/>
      <c r="AB134" s="1366"/>
      <c r="AC134" s="1371"/>
      <c r="AD134" s="1371"/>
      <c r="AE134" s="1374"/>
      <c r="AF134" s="1371"/>
      <c r="AG134" s="1878"/>
      <c r="AH134" s="1878"/>
      <c r="AI134" s="1270"/>
      <c r="AJ134" s="961"/>
      <c r="AK134" s="961"/>
      <c r="AL134" s="961"/>
      <c r="AM134" s="961"/>
      <c r="AN134" s="961"/>
      <c r="AO134" s="961"/>
      <c r="AP134" s="961"/>
      <c r="AQ134" s="961"/>
      <c r="AR134" s="961"/>
      <c r="AS134" s="961"/>
      <c r="AT134" s="961"/>
      <c r="AU134" s="961"/>
      <c r="AV134" s="961"/>
      <c r="AW134" s="961"/>
      <c r="AX134" s="961"/>
      <c r="AY134" s="961"/>
      <c r="AZ134" s="1082"/>
      <c r="BA134" s="1082"/>
      <c r="BB134" s="1082"/>
      <c r="BC134" s="961"/>
      <c r="BD134" s="961"/>
      <c r="BE134" s="1092"/>
      <c r="BF134" s="1082"/>
      <c r="BG134" s="1082"/>
      <c r="BH134" s="961"/>
      <c r="BI134" s="961"/>
      <c r="BJ134" s="961"/>
      <c r="BK134" s="961"/>
      <c r="BL134" s="961"/>
      <c r="BM134" s="961"/>
      <c r="BN134" s="364"/>
    </row>
    <row r="135" spans="2:66" ht="15" x14ac:dyDescent="0.25">
      <c r="B135" s="1328"/>
      <c r="C135" s="1328"/>
      <c r="D135" s="1328"/>
      <c r="E135" s="1328"/>
      <c r="F135" s="1366"/>
      <c r="G135" s="1366"/>
      <c r="H135" s="1366"/>
      <c r="I135" s="1366"/>
      <c r="J135" s="1366"/>
      <c r="K135" s="1783"/>
      <c r="L135" s="1783"/>
      <c r="M135" s="1366"/>
      <c r="N135" s="1366"/>
      <c r="O135" s="1366"/>
      <c r="P135" s="1366"/>
      <c r="Q135" s="1366"/>
      <c r="R135" s="1366"/>
      <c r="S135" s="1366"/>
      <c r="T135" s="1366"/>
      <c r="U135" s="1366"/>
      <c r="V135" s="1366"/>
      <c r="W135" s="1371"/>
      <c r="X135" s="1371"/>
      <c r="Y135" s="1371"/>
      <c r="Z135" s="1371"/>
      <c r="AA135" s="1371"/>
      <c r="AB135" s="1366"/>
      <c r="AC135" s="1371"/>
      <c r="AD135" s="1371"/>
      <c r="AE135" s="1371"/>
      <c r="AF135" s="1371"/>
      <c r="AG135" s="1878"/>
      <c r="AH135" s="1878"/>
      <c r="AI135" s="1270"/>
      <c r="AJ135" s="961"/>
      <c r="AK135" s="961"/>
      <c r="AL135" s="961"/>
      <c r="AM135" s="961"/>
      <c r="AN135" s="961"/>
      <c r="AO135" s="961"/>
      <c r="AP135" s="961"/>
      <c r="AQ135" s="961"/>
      <c r="AR135" s="961"/>
      <c r="AS135" s="961"/>
      <c r="AT135" s="961"/>
      <c r="AU135" s="961"/>
      <c r="AV135" s="961"/>
      <c r="AW135" s="961"/>
      <c r="AX135" s="961"/>
      <c r="AY135" s="961"/>
      <c r="AZ135" s="1083"/>
      <c r="BA135" s="1083"/>
      <c r="BB135" s="1083"/>
      <c r="BC135" s="961"/>
      <c r="BD135" s="961"/>
      <c r="BE135" s="1092"/>
      <c r="BF135" s="1083"/>
      <c r="BG135" s="1083"/>
      <c r="BH135" s="961"/>
      <c r="BI135" s="961"/>
      <c r="BJ135" s="961"/>
      <c r="BK135" s="961"/>
      <c r="BL135" s="961"/>
      <c r="BM135" s="961"/>
      <c r="BN135" s="288"/>
    </row>
    <row r="136" spans="2:66" ht="15" x14ac:dyDescent="0.25">
      <c r="B136" s="1328"/>
      <c r="C136" s="1328"/>
      <c r="D136" s="1328"/>
      <c r="E136" s="1336"/>
      <c r="F136" s="1373"/>
      <c r="G136" s="1373"/>
      <c r="H136" s="1373"/>
      <c r="I136" s="1366"/>
      <c r="J136" s="1366"/>
      <c r="K136" s="1783"/>
      <c r="L136" s="1783"/>
      <c r="M136" s="1366"/>
      <c r="N136" s="1366"/>
      <c r="O136" s="1366"/>
      <c r="P136" s="1366"/>
      <c r="Q136" s="1366"/>
      <c r="R136" s="1366"/>
      <c r="S136" s="1366"/>
      <c r="T136" s="1366"/>
      <c r="U136" s="1366"/>
      <c r="V136" s="1366"/>
      <c r="W136" s="1371"/>
      <c r="X136" s="1371"/>
      <c r="Y136" s="1371"/>
      <c r="Z136" s="1371"/>
      <c r="AA136" s="1371"/>
      <c r="AB136" s="1366"/>
      <c r="AC136" s="1371"/>
      <c r="AD136" s="1371"/>
      <c r="AE136" s="1371"/>
      <c r="AF136" s="1371"/>
      <c r="AG136" s="1878"/>
      <c r="AH136" s="1878"/>
      <c r="AI136" s="1270"/>
      <c r="AJ136" s="961"/>
      <c r="AK136" s="961"/>
      <c r="AL136" s="961"/>
      <c r="AM136" s="961"/>
      <c r="AN136" s="961"/>
      <c r="AO136" s="961"/>
      <c r="AP136" s="961"/>
      <c r="AQ136" s="961"/>
      <c r="AR136" s="961"/>
      <c r="AS136" s="961"/>
      <c r="AT136" s="961"/>
      <c r="AU136" s="961"/>
      <c r="AV136" s="961"/>
      <c r="AW136" s="961"/>
      <c r="AX136" s="961"/>
      <c r="AY136" s="961"/>
      <c r="AZ136" s="961"/>
      <c r="BA136" s="961"/>
      <c r="BB136" s="961"/>
      <c r="BC136" s="961"/>
      <c r="BD136" s="961"/>
      <c r="BE136" s="949"/>
      <c r="BF136" s="961"/>
      <c r="BG136" s="961"/>
      <c r="BH136" s="961"/>
      <c r="BI136" s="961"/>
      <c r="BJ136" s="961"/>
      <c r="BK136" s="961"/>
      <c r="BL136" s="961"/>
      <c r="BM136" s="961"/>
      <c r="BN136" s="288"/>
    </row>
    <row r="137" spans="2:66" ht="15" x14ac:dyDescent="0.25">
      <c r="B137" s="1336"/>
      <c r="C137" s="1358"/>
      <c r="D137" s="1358"/>
      <c r="E137" s="1358"/>
      <c r="F137" s="1371"/>
      <c r="G137" s="1371"/>
      <c r="H137" s="1371"/>
      <c r="I137" s="1371"/>
      <c r="J137" s="1371"/>
      <c r="K137" s="1783"/>
      <c r="L137" s="1783"/>
      <c r="M137" s="1371"/>
      <c r="N137" s="1371"/>
      <c r="O137" s="1371"/>
      <c r="P137" s="1371"/>
      <c r="Q137" s="1371"/>
      <c r="R137" s="1371"/>
      <c r="S137" s="1371"/>
      <c r="T137" s="1371"/>
      <c r="U137" s="1371"/>
      <c r="V137" s="1371"/>
      <c r="W137" s="1371"/>
      <c r="X137" s="1371"/>
      <c r="Y137" s="1371"/>
      <c r="Z137" s="1371"/>
      <c r="AA137" s="1371"/>
      <c r="AB137" s="1366"/>
      <c r="AC137" s="1371"/>
      <c r="AD137" s="1371"/>
      <c r="AE137" s="1371"/>
      <c r="AF137" s="1371"/>
      <c r="AG137" s="1878"/>
      <c r="AH137" s="1878"/>
      <c r="AI137" s="1270"/>
      <c r="AJ137" s="961"/>
      <c r="AK137" s="961"/>
      <c r="AL137" s="961"/>
      <c r="AM137" s="961"/>
      <c r="AN137" s="961"/>
      <c r="AO137" s="961"/>
      <c r="AP137" s="961"/>
      <c r="AQ137" s="961"/>
      <c r="AR137" s="961"/>
      <c r="AS137" s="961"/>
      <c r="AT137" s="961"/>
      <c r="AU137" s="961"/>
      <c r="AV137" s="961"/>
      <c r="AW137" s="961"/>
      <c r="AX137" s="961"/>
      <c r="AY137" s="961"/>
      <c r="AZ137" s="961"/>
      <c r="BA137" s="961"/>
      <c r="BB137" s="961"/>
      <c r="BC137" s="961"/>
      <c r="BD137" s="961"/>
      <c r="BE137" s="949"/>
      <c r="BF137" s="961"/>
      <c r="BG137" s="961"/>
      <c r="BH137" s="961"/>
      <c r="BI137" s="961"/>
      <c r="BJ137" s="961"/>
      <c r="BK137" s="961"/>
      <c r="BL137" s="961"/>
      <c r="BM137" s="961"/>
      <c r="BN137" s="364"/>
    </row>
    <row r="138" spans="2:66" ht="15" x14ac:dyDescent="0.25">
      <c r="B138" s="1336"/>
      <c r="C138" s="1358"/>
      <c r="D138" s="1358"/>
      <c r="E138" s="1358"/>
      <c r="F138" s="1371"/>
      <c r="G138" s="1371"/>
      <c r="H138" s="1371"/>
      <c r="I138" s="1371"/>
      <c r="J138" s="1371"/>
      <c r="K138" s="1783"/>
      <c r="L138" s="1783"/>
      <c r="M138" s="1371"/>
      <c r="N138" s="1371"/>
      <c r="O138" s="1371"/>
      <c r="P138" s="1371"/>
      <c r="Q138" s="1371"/>
      <c r="R138" s="1371"/>
      <c r="S138" s="1371"/>
      <c r="T138" s="1371"/>
      <c r="U138" s="1371"/>
      <c r="V138" s="1371"/>
      <c r="W138" s="1371"/>
      <c r="X138" s="1371"/>
      <c r="Y138" s="1371"/>
      <c r="Z138" s="1371"/>
      <c r="AA138" s="1371"/>
      <c r="AB138" s="1371"/>
      <c r="AC138" s="1371"/>
      <c r="AD138" s="1371"/>
      <c r="AE138" s="1371"/>
      <c r="AF138" s="1371"/>
      <c r="AG138" s="1878"/>
      <c r="AH138" s="1878"/>
      <c r="AI138" s="1270"/>
      <c r="AJ138" s="1101"/>
      <c r="AK138" s="1101"/>
      <c r="AL138" s="1101"/>
      <c r="AM138" s="1101"/>
      <c r="AN138" s="1101"/>
      <c r="AO138" s="1101"/>
      <c r="AP138" s="1101"/>
      <c r="AQ138" s="1101"/>
      <c r="AR138" s="1101"/>
      <c r="AS138" s="1101"/>
      <c r="AT138" s="1101"/>
      <c r="AU138" s="1101"/>
      <c r="AV138" s="1101"/>
      <c r="AW138" s="1101"/>
      <c r="AX138" s="1101"/>
      <c r="AY138" s="1101"/>
      <c r="AZ138" s="1101"/>
      <c r="BA138" s="1101"/>
      <c r="BB138" s="1101"/>
      <c r="BC138" s="1101"/>
      <c r="BD138" s="1101"/>
      <c r="BE138" s="1093"/>
      <c r="BF138" s="1101"/>
      <c r="BG138" s="1101"/>
      <c r="BH138" s="1101"/>
      <c r="BI138" s="1101"/>
      <c r="BJ138" s="1101"/>
      <c r="BK138" s="1101"/>
      <c r="BL138" s="1101"/>
      <c r="BM138" s="1101"/>
      <c r="BN138" s="364"/>
    </row>
    <row r="139" spans="2:66" ht="15" x14ac:dyDescent="0.25">
      <c r="B139" s="1336"/>
      <c r="C139" s="1358"/>
      <c r="D139" s="1358"/>
      <c r="E139" s="1358"/>
      <c r="F139" s="1371"/>
      <c r="G139" s="1371"/>
      <c r="H139" s="1371"/>
      <c r="I139" s="1371"/>
      <c r="J139" s="1371"/>
      <c r="K139" s="1783"/>
      <c r="L139" s="1783"/>
      <c r="M139" s="1371"/>
      <c r="N139" s="1371"/>
      <c r="O139" s="1371"/>
      <c r="P139" s="1371"/>
      <c r="Q139" s="1371"/>
      <c r="R139" s="1371"/>
      <c r="S139" s="1371"/>
      <c r="T139" s="1371"/>
      <c r="U139" s="1371"/>
      <c r="V139" s="1371"/>
      <c r="W139" s="1371"/>
      <c r="X139" s="1371"/>
      <c r="Y139" s="1371"/>
      <c r="Z139" s="1371"/>
      <c r="AA139" s="1371"/>
      <c r="AB139" s="1371"/>
      <c r="AC139" s="1371"/>
      <c r="AD139" s="1371"/>
      <c r="AE139" s="1371"/>
      <c r="AF139" s="1371"/>
      <c r="AG139" s="1878"/>
      <c r="AH139" s="1878"/>
      <c r="AI139" s="1270"/>
      <c r="AJ139" s="1101"/>
      <c r="AK139" s="1101"/>
      <c r="AL139" s="1101"/>
      <c r="AM139" s="1101"/>
      <c r="AN139" s="1101"/>
      <c r="AO139" s="1101"/>
      <c r="AP139" s="1101"/>
      <c r="AQ139" s="1101"/>
      <c r="AR139" s="1101"/>
      <c r="AS139" s="1101"/>
      <c r="AT139" s="1101"/>
      <c r="AU139" s="1101"/>
      <c r="AV139" s="1101"/>
      <c r="AW139" s="1101"/>
      <c r="AX139" s="1101"/>
      <c r="AY139" s="1101"/>
      <c r="AZ139" s="1101"/>
      <c r="BA139" s="1101"/>
      <c r="BB139" s="1101"/>
      <c r="BC139" s="1101"/>
      <c r="BD139" s="1101"/>
      <c r="BE139" s="1093"/>
      <c r="BF139" s="1101"/>
      <c r="BG139" s="1101"/>
      <c r="BH139" s="1101"/>
      <c r="BI139" s="1101"/>
      <c r="BJ139" s="1101"/>
      <c r="BK139" s="1101"/>
      <c r="BL139" s="1101"/>
      <c r="BM139" s="1101"/>
      <c r="BN139" s="364"/>
    </row>
    <row r="140" spans="2:66" ht="15" x14ac:dyDescent="0.25">
      <c r="B140" s="1336"/>
      <c r="C140" s="1358"/>
      <c r="D140" s="1358"/>
      <c r="E140" s="1358"/>
      <c r="F140" s="1371"/>
      <c r="G140" s="1371"/>
      <c r="H140" s="1371"/>
      <c r="I140" s="1371"/>
      <c r="J140" s="1371"/>
      <c r="K140" s="1783"/>
      <c r="L140" s="1783"/>
      <c r="M140" s="1371"/>
      <c r="N140" s="1371"/>
      <c r="O140" s="1371"/>
      <c r="P140" s="1371"/>
      <c r="Q140" s="1371"/>
      <c r="R140" s="1371"/>
      <c r="S140" s="1371"/>
      <c r="T140" s="1371"/>
      <c r="U140" s="1371"/>
      <c r="V140" s="1371"/>
      <c r="W140" s="1371"/>
      <c r="X140" s="1371"/>
      <c r="Y140" s="1371"/>
      <c r="Z140" s="1371"/>
      <c r="AA140" s="1371"/>
      <c r="AB140" s="1371"/>
      <c r="AC140" s="1371"/>
      <c r="AD140" s="1371"/>
      <c r="AE140" s="1371"/>
      <c r="AF140" s="1371"/>
      <c r="AG140" s="1878"/>
      <c r="AH140" s="1878"/>
      <c r="AI140" s="1270"/>
      <c r="AJ140" s="1101"/>
      <c r="AK140" s="1101"/>
      <c r="AL140" s="1101"/>
      <c r="AM140" s="1101"/>
      <c r="AN140" s="1101"/>
      <c r="AO140" s="1101"/>
      <c r="AP140" s="1101"/>
      <c r="AQ140" s="1101"/>
      <c r="AR140" s="1101"/>
      <c r="AS140" s="1101"/>
      <c r="AT140" s="1101"/>
      <c r="AU140" s="1101"/>
      <c r="AV140" s="1101"/>
      <c r="AW140" s="1101"/>
      <c r="AX140" s="1101"/>
      <c r="AY140" s="1101"/>
      <c r="AZ140" s="1101"/>
      <c r="BA140" s="1101"/>
      <c r="BB140" s="1101"/>
      <c r="BC140" s="1101"/>
      <c r="BD140" s="1101"/>
      <c r="BE140" s="1093"/>
      <c r="BF140" s="1101"/>
      <c r="BG140" s="1101"/>
      <c r="BH140" s="1101"/>
      <c r="BI140" s="1101"/>
      <c r="BJ140" s="1101"/>
      <c r="BK140" s="1101"/>
      <c r="BL140" s="1101"/>
      <c r="BM140" s="1101"/>
      <c r="BN140" s="364"/>
    </row>
    <row r="141" spans="2:66" ht="15" x14ac:dyDescent="0.25">
      <c r="B141" s="1336"/>
      <c r="C141" s="1358"/>
      <c r="D141" s="1358"/>
      <c r="E141" s="1358"/>
      <c r="F141" s="1371"/>
      <c r="G141" s="1371"/>
      <c r="H141" s="1371"/>
      <c r="I141" s="1371"/>
      <c r="J141" s="1371"/>
      <c r="K141" s="1783"/>
      <c r="L141" s="1783"/>
      <c r="M141" s="1371"/>
      <c r="N141" s="1371"/>
      <c r="O141" s="1371"/>
      <c r="P141" s="1371"/>
      <c r="Q141" s="1371"/>
      <c r="R141" s="1371"/>
      <c r="S141" s="1371"/>
      <c r="T141" s="1371"/>
      <c r="U141" s="1371"/>
      <c r="V141" s="1371"/>
      <c r="W141" s="1371"/>
      <c r="X141" s="1371"/>
      <c r="Y141" s="1371"/>
      <c r="Z141" s="1371"/>
      <c r="AA141" s="1371"/>
      <c r="AB141" s="1371"/>
      <c r="AC141" s="1371"/>
      <c r="AD141" s="1371"/>
      <c r="AE141" s="1371"/>
      <c r="AF141" s="1371"/>
      <c r="AG141" s="1878"/>
      <c r="AH141" s="1878"/>
      <c r="AI141" s="1270"/>
      <c r="AJ141" s="1101"/>
      <c r="AK141" s="1101"/>
      <c r="AL141" s="1101"/>
      <c r="AM141" s="1101"/>
      <c r="AN141" s="1101"/>
      <c r="AO141" s="1101"/>
      <c r="AP141" s="1101"/>
      <c r="AQ141" s="1101"/>
      <c r="AR141" s="1101"/>
      <c r="AS141" s="1101"/>
      <c r="AT141" s="1101"/>
      <c r="AU141" s="1101"/>
      <c r="AV141" s="1101"/>
      <c r="AW141" s="1101"/>
      <c r="AX141" s="1101"/>
      <c r="AY141" s="1101"/>
      <c r="AZ141" s="1101"/>
      <c r="BA141" s="1101"/>
      <c r="BB141" s="1101"/>
      <c r="BC141" s="1101"/>
      <c r="BD141" s="1101"/>
      <c r="BE141" s="1093"/>
      <c r="BF141" s="1101"/>
      <c r="BG141" s="1101"/>
      <c r="BH141" s="1101"/>
      <c r="BI141" s="1101"/>
      <c r="BJ141" s="1101"/>
      <c r="BK141" s="1101"/>
      <c r="BL141" s="1101"/>
      <c r="BM141" s="1101"/>
      <c r="BN141" s="364"/>
    </row>
    <row r="142" spans="2:66" ht="15" x14ac:dyDescent="0.25">
      <c r="B142" s="1336"/>
      <c r="C142" s="1358"/>
      <c r="D142" s="1358"/>
      <c r="E142" s="1358"/>
      <c r="F142" s="1371"/>
      <c r="G142" s="1371"/>
      <c r="H142" s="1371"/>
      <c r="I142" s="1371"/>
      <c r="J142" s="1371"/>
      <c r="K142" s="1783"/>
      <c r="L142" s="1783"/>
      <c r="M142" s="1371"/>
      <c r="N142" s="1371"/>
      <c r="O142" s="1371"/>
      <c r="P142" s="1371"/>
      <c r="Q142" s="1371"/>
      <c r="R142" s="1371"/>
      <c r="S142" s="1371"/>
      <c r="T142" s="1371"/>
      <c r="U142" s="1371"/>
      <c r="V142" s="1371"/>
      <c r="W142" s="1371"/>
      <c r="X142" s="1371"/>
      <c r="Y142" s="1371"/>
      <c r="Z142" s="1371"/>
      <c r="AA142" s="1371"/>
      <c r="AB142" s="1371"/>
      <c r="AC142" s="1371"/>
      <c r="AD142" s="1371"/>
      <c r="AE142" s="1371"/>
      <c r="AF142" s="1371"/>
      <c r="AG142" s="1878"/>
      <c r="AH142" s="1878"/>
      <c r="AI142" s="1270"/>
      <c r="AJ142" s="1101"/>
      <c r="AK142" s="1101"/>
      <c r="AL142" s="1101"/>
      <c r="AM142" s="1101"/>
      <c r="AN142" s="1101"/>
      <c r="AO142" s="1101"/>
      <c r="AP142" s="1101"/>
      <c r="AQ142" s="1101"/>
      <c r="AR142" s="1101"/>
      <c r="AS142" s="1101"/>
      <c r="AT142" s="1101"/>
      <c r="AU142" s="1101"/>
      <c r="AV142" s="1101"/>
      <c r="AW142" s="1101"/>
      <c r="AX142" s="1101"/>
      <c r="AY142" s="1101"/>
      <c r="AZ142" s="1101"/>
      <c r="BA142" s="1101"/>
      <c r="BB142" s="1101"/>
      <c r="BC142" s="1101"/>
      <c r="BD142" s="1101"/>
      <c r="BE142" s="1093"/>
      <c r="BF142" s="1101"/>
      <c r="BG142" s="1101"/>
      <c r="BH142" s="1101"/>
      <c r="BI142" s="1101"/>
      <c r="BJ142" s="1101"/>
      <c r="BK142" s="1101"/>
      <c r="BL142" s="1101"/>
      <c r="BM142" s="1101"/>
      <c r="BN142" s="364"/>
    </row>
    <row r="143" spans="2:66" ht="15" x14ac:dyDescent="0.25">
      <c r="B143" s="1336"/>
      <c r="C143" s="1358"/>
      <c r="D143" s="1358"/>
      <c r="E143" s="1358"/>
      <c r="F143" s="1371"/>
      <c r="G143" s="1371"/>
      <c r="H143" s="1371"/>
      <c r="I143" s="1371"/>
      <c r="J143" s="1371"/>
      <c r="K143" s="1783"/>
      <c r="L143" s="1783"/>
      <c r="M143" s="1371"/>
      <c r="N143" s="1371"/>
      <c r="O143" s="1371"/>
      <c r="P143" s="1371"/>
      <c r="Q143" s="1371"/>
      <c r="R143" s="1371"/>
      <c r="S143" s="1371"/>
      <c r="T143" s="1371"/>
      <c r="U143" s="1371"/>
      <c r="V143" s="1371"/>
      <c r="W143" s="1371"/>
      <c r="X143" s="1371"/>
      <c r="Y143" s="1371"/>
      <c r="Z143" s="1371"/>
      <c r="AA143" s="1371"/>
      <c r="AB143" s="1371"/>
      <c r="AC143" s="1371"/>
      <c r="AD143" s="1371"/>
      <c r="AE143" s="1371"/>
      <c r="AF143" s="1371"/>
      <c r="AG143" s="1878"/>
      <c r="AH143" s="1878"/>
      <c r="AI143" s="1270"/>
      <c r="AJ143" s="1101"/>
      <c r="AK143" s="1101"/>
      <c r="AL143" s="1101"/>
      <c r="AM143" s="1101"/>
      <c r="AN143" s="1101"/>
      <c r="AO143" s="1101"/>
      <c r="AP143" s="1101"/>
      <c r="AQ143" s="1101"/>
      <c r="AR143" s="1101"/>
      <c r="AS143" s="1101"/>
      <c r="AT143" s="1101"/>
      <c r="AU143" s="1101"/>
      <c r="AV143" s="1101"/>
      <c r="AW143" s="1101"/>
      <c r="AX143" s="1101"/>
      <c r="AY143" s="1101"/>
      <c r="AZ143" s="1101"/>
      <c r="BA143" s="1101"/>
      <c r="BB143" s="1101"/>
      <c r="BC143" s="1101"/>
      <c r="BD143" s="1101"/>
      <c r="BE143" s="1093"/>
      <c r="BF143" s="1101"/>
      <c r="BG143" s="1101"/>
      <c r="BH143" s="1101"/>
      <c r="BI143" s="1101"/>
      <c r="BJ143" s="1101"/>
      <c r="BK143" s="1101"/>
      <c r="BL143" s="1101"/>
      <c r="BM143" s="1101"/>
      <c r="BN143" s="364"/>
    </row>
    <row r="144" spans="2:66" ht="15" x14ac:dyDescent="0.25">
      <c r="B144" s="1336"/>
      <c r="C144" s="1358"/>
      <c r="D144" s="1358"/>
      <c r="E144" s="1358"/>
      <c r="F144" s="1371"/>
      <c r="G144" s="1371"/>
      <c r="H144" s="1371"/>
      <c r="I144" s="1371"/>
      <c r="J144" s="1371"/>
      <c r="K144" s="1783"/>
      <c r="L144" s="1783"/>
      <c r="M144" s="1371"/>
      <c r="N144" s="1371"/>
      <c r="O144" s="1371"/>
      <c r="P144" s="1371"/>
      <c r="Q144" s="1371"/>
      <c r="R144" s="1371"/>
      <c r="S144" s="1371"/>
      <c r="T144" s="1371"/>
      <c r="U144" s="1371"/>
      <c r="V144" s="1371"/>
      <c r="W144" s="1371"/>
      <c r="X144" s="1371"/>
      <c r="Y144" s="1371"/>
      <c r="Z144" s="1371"/>
      <c r="AA144" s="1371"/>
      <c r="AB144" s="1371"/>
      <c r="AC144" s="1371"/>
      <c r="AD144" s="1371"/>
      <c r="AE144" s="1371"/>
      <c r="AF144" s="1371"/>
      <c r="AG144" s="1878"/>
      <c r="AH144" s="1878"/>
      <c r="AI144" s="1270"/>
      <c r="AJ144" s="1101"/>
      <c r="AK144" s="1101"/>
      <c r="AL144" s="1101"/>
      <c r="AM144" s="1101"/>
      <c r="AN144" s="1101"/>
      <c r="AO144" s="1101"/>
      <c r="AP144" s="1101"/>
      <c r="AQ144" s="1101"/>
      <c r="AR144" s="1101"/>
      <c r="AS144" s="1101"/>
      <c r="AT144" s="1101"/>
      <c r="AU144" s="1101"/>
      <c r="AV144" s="1101"/>
      <c r="AW144" s="1101"/>
      <c r="AX144" s="1101"/>
      <c r="AY144" s="1101"/>
      <c r="AZ144" s="1101"/>
      <c r="BA144" s="1101"/>
      <c r="BB144" s="1101"/>
      <c r="BC144" s="1101"/>
      <c r="BD144" s="1101"/>
      <c r="BE144" s="1093"/>
      <c r="BF144" s="1101"/>
      <c r="BG144" s="1101"/>
      <c r="BH144" s="1101"/>
      <c r="BI144" s="1101"/>
      <c r="BJ144" s="1101"/>
      <c r="BK144" s="1101"/>
      <c r="BL144" s="1101"/>
      <c r="BM144" s="1101"/>
      <c r="BN144" s="364"/>
    </row>
    <row r="145" spans="2:66" ht="15" x14ac:dyDescent="0.25">
      <c r="B145" s="1336"/>
      <c r="C145" s="1358"/>
      <c r="D145" s="1358"/>
      <c r="E145" s="1358"/>
      <c r="F145" s="1371"/>
      <c r="G145" s="1371"/>
      <c r="H145" s="1371"/>
      <c r="I145" s="1371"/>
      <c r="J145" s="1371"/>
      <c r="K145" s="1783"/>
      <c r="L145" s="1783"/>
      <c r="M145" s="1371"/>
      <c r="N145" s="1371"/>
      <c r="O145" s="1371"/>
      <c r="P145" s="1371"/>
      <c r="Q145" s="1371"/>
      <c r="R145" s="1371"/>
      <c r="S145" s="1371"/>
      <c r="T145" s="1371"/>
      <c r="U145" s="1371"/>
      <c r="V145" s="1371"/>
      <c r="W145" s="1371"/>
      <c r="X145" s="1371"/>
      <c r="Y145" s="1371"/>
      <c r="Z145" s="1371"/>
      <c r="AA145" s="1371"/>
      <c r="AB145" s="1371"/>
      <c r="AC145" s="1371"/>
      <c r="AD145" s="1371"/>
      <c r="AE145" s="1371"/>
      <c r="AF145" s="1371"/>
      <c r="AG145" s="1878"/>
      <c r="AH145" s="1878"/>
      <c r="AI145" s="1270"/>
      <c r="AJ145" s="1101"/>
      <c r="AK145" s="1101"/>
      <c r="AL145" s="1101"/>
      <c r="AM145" s="1101"/>
      <c r="AN145" s="1101"/>
      <c r="AO145" s="1101"/>
      <c r="AP145" s="1101"/>
      <c r="AQ145" s="1101"/>
      <c r="AR145" s="1101"/>
      <c r="AS145" s="1101"/>
      <c r="AT145" s="1101"/>
      <c r="AU145" s="1101"/>
      <c r="AV145" s="1101"/>
      <c r="AW145" s="1101"/>
      <c r="AX145" s="1101"/>
      <c r="AY145" s="1101"/>
      <c r="AZ145" s="1101"/>
      <c r="BA145" s="1101"/>
      <c r="BB145" s="1101"/>
      <c r="BC145" s="1101"/>
      <c r="BD145" s="1101"/>
      <c r="BE145" s="1093"/>
      <c r="BF145" s="1101"/>
      <c r="BG145" s="1101"/>
      <c r="BH145" s="1101"/>
      <c r="BI145" s="1101"/>
      <c r="BJ145" s="1101"/>
      <c r="BK145" s="1101"/>
      <c r="BL145" s="1101"/>
      <c r="BM145" s="1101"/>
      <c r="BN145" s="364"/>
    </row>
    <row r="146" spans="2:66" ht="15" x14ac:dyDescent="0.25">
      <c r="B146" s="1336"/>
      <c r="C146" s="1358"/>
      <c r="D146" s="1358"/>
      <c r="E146" s="1358"/>
      <c r="F146" s="1371"/>
      <c r="G146" s="1371"/>
      <c r="H146" s="1371"/>
      <c r="I146" s="1371"/>
      <c r="J146" s="1371"/>
      <c r="K146" s="1783"/>
      <c r="L146" s="1783"/>
      <c r="M146" s="1371"/>
      <c r="N146" s="1371"/>
      <c r="O146" s="1371"/>
      <c r="P146" s="1371"/>
      <c r="Q146" s="1371"/>
      <c r="R146" s="1371"/>
      <c r="S146" s="1371"/>
      <c r="T146" s="1371"/>
      <c r="U146" s="1371"/>
      <c r="V146" s="1371"/>
      <c r="W146" s="1371"/>
      <c r="X146" s="1371"/>
      <c r="Y146" s="1371"/>
      <c r="Z146" s="1371"/>
      <c r="AA146" s="1371"/>
      <c r="AB146" s="1371"/>
      <c r="AC146" s="1371"/>
      <c r="AD146" s="1371"/>
      <c r="AE146" s="1371"/>
      <c r="AF146" s="1371"/>
      <c r="AG146" s="1878"/>
      <c r="AH146" s="1878"/>
      <c r="AI146" s="1270"/>
      <c r="AJ146" s="1101"/>
      <c r="AK146" s="1101"/>
      <c r="AL146" s="1101"/>
      <c r="AM146" s="1101"/>
      <c r="AN146" s="1101"/>
      <c r="AO146" s="1101"/>
      <c r="AP146" s="1101"/>
      <c r="AQ146" s="1101"/>
      <c r="AR146" s="1101"/>
      <c r="AS146" s="1101"/>
      <c r="AT146" s="1101"/>
      <c r="AU146" s="1101"/>
      <c r="AV146" s="1101"/>
      <c r="AW146" s="1101"/>
      <c r="AX146" s="1101"/>
      <c r="AY146" s="1101"/>
      <c r="AZ146" s="1101"/>
      <c r="BA146" s="1101"/>
      <c r="BB146" s="1101"/>
      <c r="BC146" s="1101"/>
      <c r="BD146" s="1101"/>
      <c r="BE146" s="1093"/>
      <c r="BF146" s="1101"/>
      <c r="BG146" s="1101"/>
      <c r="BH146" s="1101"/>
      <c r="BI146" s="1101"/>
      <c r="BJ146" s="1101"/>
      <c r="BK146" s="1101"/>
      <c r="BL146" s="1101"/>
      <c r="BM146" s="1101"/>
      <c r="BN146" s="364"/>
    </row>
    <row r="147" spans="2:66" ht="15" x14ac:dyDescent="0.25">
      <c r="B147" s="1336"/>
      <c r="C147" s="1358"/>
      <c r="D147" s="1358"/>
      <c r="E147" s="1358"/>
      <c r="F147" s="1371"/>
      <c r="G147" s="1371"/>
      <c r="H147" s="1371"/>
      <c r="I147" s="1371"/>
      <c r="J147" s="1371"/>
      <c r="K147" s="1783"/>
      <c r="L147" s="1783"/>
      <c r="M147" s="1371"/>
      <c r="N147" s="1371"/>
      <c r="O147" s="1371"/>
      <c r="P147" s="1371"/>
      <c r="Q147" s="1371"/>
      <c r="R147" s="1371"/>
      <c r="S147" s="1371"/>
      <c r="T147" s="1371"/>
      <c r="U147" s="1371"/>
      <c r="V147" s="1371"/>
      <c r="W147" s="1371"/>
      <c r="X147" s="1371"/>
      <c r="Y147" s="1371"/>
      <c r="Z147" s="1371"/>
      <c r="AA147" s="1371"/>
      <c r="AB147" s="1371"/>
      <c r="AC147" s="1371"/>
      <c r="AD147" s="1371"/>
      <c r="AE147" s="1371"/>
      <c r="AF147" s="1371"/>
      <c r="AG147" s="1878"/>
      <c r="AH147" s="1878"/>
      <c r="AI147" s="1270"/>
      <c r="AJ147" s="1101"/>
      <c r="AK147" s="1101"/>
      <c r="AL147" s="1101"/>
      <c r="AM147" s="1101"/>
      <c r="AN147" s="1101"/>
      <c r="AO147" s="1101"/>
      <c r="AP147" s="1101"/>
      <c r="AQ147" s="1101"/>
      <c r="AR147" s="1101"/>
      <c r="AS147" s="1101"/>
      <c r="AT147" s="1101"/>
      <c r="AU147" s="1101"/>
      <c r="AV147" s="1101"/>
      <c r="AW147" s="1101"/>
      <c r="AX147" s="1101"/>
      <c r="AY147" s="1101"/>
      <c r="AZ147" s="1101"/>
      <c r="BA147" s="1101"/>
      <c r="BB147" s="1101"/>
      <c r="BC147" s="1101"/>
      <c r="BD147" s="1101"/>
      <c r="BE147" s="1093"/>
      <c r="BF147" s="1101"/>
      <c r="BG147" s="1101"/>
      <c r="BH147" s="1101"/>
      <c r="BI147" s="1101"/>
      <c r="BJ147" s="1101"/>
      <c r="BK147" s="1101"/>
      <c r="BL147" s="1101"/>
      <c r="BM147" s="1101"/>
      <c r="BN147" s="364"/>
    </row>
    <row r="148" spans="2:66" ht="15" x14ac:dyDescent="0.25">
      <c r="B148" s="1336"/>
      <c r="C148" s="1358"/>
      <c r="D148" s="1358"/>
      <c r="E148" s="1358"/>
      <c r="F148" s="1371"/>
      <c r="G148" s="1371"/>
      <c r="H148" s="1371"/>
      <c r="I148" s="1371"/>
      <c r="J148" s="1371"/>
      <c r="K148" s="1783"/>
      <c r="L148" s="1783"/>
      <c r="M148" s="1371"/>
      <c r="N148" s="1371"/>
      <c r="O148" s="1371"/>
      <c r="P148" s="1371"/>
      <c r="Q148" s="1371"/>
      <c r="R148" s="1371"/>
      <c r="S148" s="1371"/>
      <c r="T148" s="1371"/>
      <c r="U148" s="1371"/>
      <c r="V148" s="1371"/>
      <c r="W148" s="1371"/>
      <c r="X148" s="1371"/>
      <c r="Y148" s="1371"/>
      <c r="Z148" s="1371"/>
      <c r="AA148" s="1371"/>
      <c r="AB148" s="1371"/>
      <c r="AC148" s="1371"/>
      <c r="AD148" s="1371"/>
      <c r="AE148" s="1371"/>
      <c r="AF148" s="1371"/>
      <c r="AG148" s="1878"/>
      <c r="AH148" s="1878"/>
      <c r="AI148" s="1270"/>
      <c r="AJ148" s="1101"/>
      <c r="AK148" s="1101"/>
      <c r="AL148" s="1101"/>
      <c r="AM148" s="1101"/>
      <c r="AN148" s="1101"/>
      <c r="AO148" s="1101"/>
      <c r="AP148" s="1101"/>
      <c r="AQ148" s="1101"/>
      <c r="AR148" s="1101"/>
      <c r="AS148" s="1101"/>
      <c r="AT148" s="1101"/>
      <c r="AU148" s="1101"/>
      <c r="AV148" s="1101"/>
      <c r="AW148" s="1101"/>
      <c r="AX148" s="1101"/>
      <c r="AY148" s="1101"/>
      <c r="AZ148" s="1101"/>
      <c r="BA148" s="1101"/>
      <c r="BB148" s="1101"/>
      <c r="BC148" s="1101"/>
      <c r="BD148" s="1101"/>
      <c r="BE148" s="1093"/>
      <c r="BF148" s="1101"/>
      <c r="BG148" s="1101"/>
      <c r="BH148" s="1101"/>
      <c r="BI148" s="1101"/>
      <c r="BJ148" s="1101"/>
      <c r="BK148" s="1101"/>
      <c r="BL148" s="1101"/>
      <c r="BM148" s="1101"/>
      <c r="BN148" s="364"/>
    </row>
    <row r="149" spans="2:66" ht="15" x14ac:dyDescent="0.25">
      <c r="B149" s="1336"/>
      <c r="C149" s="1358"/>
      <c r="D149" s="1358"/>
      <c r="E149" s="1358"/>
      <c r="F149" s="1371"/>
      <c r="G149" s="1371"/>
      <c r="H149" s="1371"/>
      <c r="I149" s="1371"/>
      <c r="J149" s="1371"/>
      <c r="K149" s="1783"/>
      <c r="L149" s="1783"/>
      <c r="M149" s="1371"/>
      <c r="N149" s="1371"/>
      <c r="O149" s="1371"/>
      <c r="P149" s="1371"/>
      <c r="Q149" s="1371"/>
      <c r="R149" s="1371"/>
      <c r="S149" s="1371"/>
      <c r="T149" s="1371"/>
      <c r="U149" s="1371"/>
      <c r="V149" s="1371"/>
      <c r="W149" s="1371"/>
      <c r="X149" s="1371"/>
      <c r="Y149" s="1371"/>
      <c r="Z149" s="1371"/>
      <c r="AA149" s="1371"/>
      <c r="AB149" s="1371"/>
      <c r="AC149" s="1371"/>
      <c r="AD149" s="1371"/>
      <c r="AE149" s="1371"/>
      <c r="AF149" s="1371"/>
      <c r="AG149" s="1878"/>
      <c r="AH149" s="1878"/>
      <c r="AI149" s="1270"/>
      <c r="AJ149" s="1101"/>
      <c r="AK149" s="1101"/>
      <c r="AL149" s="1101"/>
      <c r="AM149" s="1101"/>
      <c r="AN149" s="1101"/>
      <c r="AO149" s="1101"/>
      <c r="AP149" s="1101"/>
      <c r="AQ149" s="1101"/>
      <c r="AR149" s="1101"/>
      <c r="AS149" s="1101"/>
      <c r="AT149" s="1101"/>
      <c r="AU149" s="1101"/>
      <c r="AV149" s="1101"/>
      <c r="AW149" s="1101"/>
      <c r="AX149" s="1101"/>
      <c r="AY149" s="1101"/>
      <c r="AZ149" s="1101"/>
      <c r="BA149" s="1101"/>
      <c r="BB149" s="1101"/>
      <c r="BC149" s="1101"/>
      <c r="BD149" s="1101"/>
      <c r="BE149" s="1093"/>
      <c r="BF149" s="1101"/>
      <c r="BG149" s="1101"/>
      <c r="BH149" s="1101"/>
      <c r="BI149" s="1101"/>
      <c r="BJ149" s="1101"/>
      <c r="BK149" s="1101"/>
      <c r="BL149" s="1101"/>
      <c r="BM149" s="1101"/>
      <c r="BN149" s="364"/>
    </row>
    <row r="150" spans="2:66" ht="15" x14ac:dyDescent="0.25">
      <c r="B150" s="1336"/>
      <c r="C150" s="1358"/>
      <c r="D150" s="1358"/>
      <c r="E150" s="1358"/>
      <c r="F150" s="1371"/>
      <c r="G150" s="1371"/>
      <c r="H150" s="1371"/>
      <c r="I150" s="1371"/>
      <c r="J150" s="1371"/>
      <c r="K150" s="1783"/>
      <c r="L150" s="1783"/>
      <c r="M150" s="1371"/>
      <c r="N150" s="1371"/>
      <c r="O150" s="1371"/>
      <c r="P150" s="1371"/>
      <c r="Q150" s="1371"/>
      <c r="R150" s="1371"/>
      <c r="S150" s="1371"/>
      <c r="T150" s="1371"/>
      <c r="U150" s="1371"/>
      <c r="V150" s="1371"/>
      <c r="W150" s="1371"/>
      <c r="X150" s="1371"/>
      <c r="Y150" s="1371"/>
      <c r="Z150" s="1371"/>
      <c r="AA150" s="1371"/>
      <c r="AB150" s="1371"/>
      <c r="AC150" s="1371"/>
      <c r="AD150" s="1371"/>
      <c r="AE150" s="1371"/>
      <c r="AF150" s="1371"/>
      <c r="AG150" s="1878"/>
      <c r="AH150" s="1878"/>
      <c r="AI150" s="1270"/>
      <c r="AJ150" s="1101"/>
      <c r="AK150" s="1101"/>
      <c r="AL150" s="1101"/>
      <c r="AM150" s="1101"/>
      <c r="AN150" s="1101"/>
      <c r="AO150" s="1101"/>
      <c r="AP150" s="1101"/>
      <c r="AQ150" s="1101"/>
      <c r="AR150" s="1101"/>
      <c r="AS150" s="1101"/>
      <c r="AT150" s="1101"/>
      <c r="AU150" s="1101"/>
      <c r="AV150" s="1101"/>
      <c r="AW150" s="1101"/>
      <c r="AX150" s="1101"/>
      <c r="AY150" s="1101"/>
      <c r="AZ150" s="1101"/>
      <c r="BA150" s="1101"/>
      <c r="BB150" s="1101"/>
      <c r="BC150" s="1101"/>
      <c r="BD150" s="1101"/>
      <c r="BE150" s="1093"/>
      <c r="BF150" s="1101"/>
      <c r="BG150" s="1101"/>
      <c r="BH150" s="1101"/>
      <c r="BI150" s="1101"/>
      <c r="BJ150" s="1101"/>
      <c r="BK150" s="1101"/>
      <c r="BL150" s="1101"/>
      <c r="BM150" s="1101"/>
      <c r="BN150" s="364"/>
    </row>
    <row r="151" spans="2:66" ht="15" x14ac:dyDescent="0.25">
      <c r="B151" s="1336"/>
      <c r="C151" s="1358"/>
      <c r="D151" s="1358"/>
      <c r="E151" s="1358"/>
      <c r="F151" s="1371"/>
      <c r="G151" s="1371"/>
      <c r="H151" s="1371"/>
      <c r="I151" s="1371"/>
      <c r="J151" s="1371"/>
      <c r="K151" s="1783"/>
      <c r="L151" s="1783"/>
      <c r="M151" s="1371"/>
      <c r="N151" s="1371"/>
      <c r="O151" s="1371"/>
      <c r="P151" s="1371"/>
      <c r="Q151" s="1371"/>
      <c r="R151" s="1371"/>
      <c r="S151" s="1371"/>
      <c r="T151" s="1371"/>
      <c r="U151" s="1371"/>
      <c r="V151" s="1371"/>
      <c r="W151" s="1371"/>
      <c r="X151" s="1371"/>
      <c r="Y151" s="1371"/>
      <c r="Z151" s="1371"/>
      <c r="AA151" s="1371"/>
      <c r="AB151" s="1371"/>
      <c r="AC151" s="1371"/>
      <c r="AD151" s="1371"/>
      <c r="AE151" s="1371"/>
      <c r="AF151" s="1371"/>
      <c r="AG151" s="1878"/>
      <c r="AH151" s="1878"/>
      <c r="AI151" s="1270"/>
      <c r="AJ151" s="1101"/>
      <c r="AK151" s="1101"/>
      <c r="AL151" s="1101"/>
      <c r="AM151" s="1101"/>
      <c r="AN151" s="1101"/>
      <c r="AO151" s="1101"/>
      <c r="AP151" s="1101"/>
      <c r="AQ151" s="1101"/>
      <c r="AR151" s="1101"/>
      <c r="AS151" s="1101"/>
      <c r="AT151" s="1101"/>
      <c r="AU151" s="1101"/>
      <c r="AV151" s="1101"/>
      <c r="AW151" s="1101"/>
      <c r="AX151" s="1101"/>
      <c r="AY151" s="1101"/>
      <c r="AZ151" s="1101"/>
      <c r="BA151" s="1101"/>
      <c r="BB151" s="1101"/>
      <c r="BC151" s="1101"/>
      <c r="BD151" s="1101"/>
      <c r="BE151" s="1093"/>
      <c r="BF151" s="1101"/>
      <c r="BG151" s="1101"/>
      <c r="BH151" s="1101"/>
      <c r="BI151" s="1101"/>
      <c r="BJ151" s="1101"/>
      <c r="BK151" s="1101"/>
      <c r="BL151" s="1101"/>
      <c r="BM151" s="1101"/>
      <c r="BN151" s="364"/>
    </row>
    <row r="152" spans="2:66" ht="15" x14ac:dyDescent="0.25">
      <c r="B152" s="1336"/>
      <c r="C152" s="1358"/>
      <c r="D152" s="1358"/>
      <c r="E152" s="1358"/>
      <c r="F152" s="1371"/>
      <c r="G152" s="1371"/>
      <c r="H152" s="1371"/>
      <c r="I152" s="1371"/>
      <c r="J152" s="1371"/>
      <c r="K152" s="1783"/>
      <c r="L152" s="1783"/>
      <c r="M152" s="1371"/>
      <c r="N152" s="1371"/>
      <c r="O152" s="1371"/>
      <c r="P152" s="1371"/>
      <c r="Q152" s="1371"/>
      <c r="R152" s="1371"/>
      <c r="S152" s="1371"/>
      <c r="T152" s="1371"/>
      <c r="U152" s="1371"/>
      <c r="V152" s="1371"/>
      <c r="W152" s="1371"/>
      <c r="X152" s="1371"/>
      <c r="Y152" s="1371"/>
      <c r="Z152" s="1371"/>
      <c r="AA152" s="1371"/>
      <c r="AB152" s="1371"/>
      <c r="AC152" s="1371"/>
      <c r="AD152" s="1371"/>
      <c r="AE152" s="1371"/>
      <c r="AF152" s="1371"/>
      <c r="AG152" s="1878"/>
      <c r="AH152" s="1878"/>
      <c r="AI152" s="1270"/>
      <c r="AJ152" s="1101"/>
      <c r="AK152" s="1101"/>
      <c r="AL152" s="1101"/>
      <c r="AM152" s="1101"/>
      <c r="AN152" s="1101"/>
      <c r="AO152" s="1101"/>
      <c r="AP152" s="1101"/>
      <c r="AQ152" s="1101"/>
      <c r="AR152" s="1101"/>
      <c r="AS152" s="1101"/>
      <c r="AT152" s="1101"/>
      <c r="AU152" s="1101"/>
      <c r="AV152" s="1101"/>
      <c r="AW152" s="1101"/>
      <c r="AX152" s="1101"/>
      <c r="AY152" s="1101"/>
      <c r="AZ152" s="1101"/>
      <c r="BA152" s="1101"/>
      <c r="BB152" s="1101"/>
      <c r="BC152" s="1101"/>
      <c r="BD152" s="1101"/>
      <c r="BE152" s="1093"/>
      <c r="BF152" s="1101"/>
      <c r="BG152" s="1101"/>
      <c r="BH152" s="1101"/>
      <c r="BI152" s="1101"/>
      <c r="BJ152" s="1101"/>
      <c r="BK152" s="1101"/>
      <c r="BL152" s="1101"/>
      <c r="BM152" s="1101"/>
      <c r="BN152" s="364"/>
    </row>
    <row r="153" spans="2:66" ht="15" x14ac:dyDescent="0.25">
      <c r="B153" s="1336"/>
      <c r="C153" s="1358"/>
      <c r="D153" s="1358"/>
      <c r="E153" s="1358"/>
      <c r="F153" s="1371"/>
      <c r="G153" s="1371"/>
      <c r="H153" s="1371"/>
      <c r="I153" s="1371"/>
      <c r="J153" s="1371"/>
      <c r="K153" s="1783"/>
      <c r="L153" s="1783"/>
      <c r="M153" s="1371"/>
      <c r="N153" s="1371"/>
      <c r="O153" s="1371"/>
      <c r="P153" s="1371"/>
      <c r="Q153" s="1371"/>
      <c r="R153" s="1371"/>
      <c r="S153" s="1371"/>
      <c r="T153" s="1371"/>
      <c r="U153" s="1371"/>
      <c r="V153" s="1371"/>
      <c r="W153" s="1371"/>
      <c r="X153" s="1371"/>
      <c r="Y153" s="1371"/>
      <c r="Z153" s="1371"/>
      <c r="AA153" s="1371"/>
      <c r="AB153" s="1371"/>
      <c r="AC153" s="1371"/>
      <c r="AD153" s="1371"/>
      <c r="AE153" s="1371"/>
      <c r="AF153" s="1371"/>
      <c r="AG153" s="1878"/>
      <c r="AH153" s="1878"/>
      <c r="AI153" s="1270"/>
      <c r="AJ153" s="1101"/>
      <c r="AK153" s="1101"/>
      <c r="AL153" s="1101"/>
      <c r="AM153" s="1101"/>
      <c r="AN153" s="1101"/>
      <c r="AO153" s="1101"/>
      <c r="AP153" s="1101"/>
      <c r="AQ153" s="1101"/>
      <c r="AR153" s="1101"/>
      <c r="AS153" s="1101"/>
      <c r="AT153" s="1101"/>
      <c r="AU153" s="1101"/>
      <c r="AV153" s="1101"/>
      <c r="AW153" s="1101"/>
      <c r="AX153" s="1101"/>
      <c r="AY153" s="1101"/>
      <c r="AZ153" s="1101"/>
      <c r="BA153" s="1101"/>
      <c r="BB153" s="1101"/>
      <c r="BC153" s="1101"/>
      <c r="BD153" s="1101"/>
      <c r="BE153" s="1093"/>
      <c r="BF153" s="1101"/>
      <c r="BG153" s="1101"/>
      <c r="BH153" s="1101"/>
      <c r="BI153" s="1101"/>
      <c r="BJ153" s="1101"/>
      <c r="BK153" s="1101"/>
      <c r="BL153" s="1101"/>
      <c r="BM153" s="1101"/>
      <c r="BN153" s="364"/>
    </row>
    <row r="154" spans="2:66" x14ac:dyDescent="0.25">
      <c r="B154" s="822"/>
    </row>
    <row r="155" spans="2:66" x14ac:dyDescent="0.25">
      <c r="B155" s="822"/>
    </row>
    <row r="156" spans="2:66" x14ac:dyDescent="0.25">
      <c r="B156" s="822"/>
    </row>
    <row r="157" spans="2:66" x14ac:dyDescent="0.25">
      <c r="B157" s="822"/>
    </row>
    <row r="158" spans="2:66" x14ac:dyDescent="0.25">
      <c r="B158" s="822"/>
    </row>
    <row r="159" spans="2:66" x14ac:dyDescent="0.25">
      <c r="B159" s="822"/>
    </row>
    <row r="160" spans="2:66" x14ac:dyDescent="0.25">
      <c r="B160" s="822"/>
    </row>
    <row r="161" spans="2:2" x14ac:dyDescent="0.25">
      <c r="B161" s="822"/>
    </row>
    <row r="162" spans="2:2" x14ac:dyDescent="0.25">
      <c r="B162" s="822"/>
    </row>
    <row r="163" spans="2:2" x14ac:dyDescent="0.25">
      <c r="B163" s="822"/>
    </row>
    <row r="164" spans="2:2" x14ac:dyDescent="0.25">
      <c r="B164" s="822"/>
    </row>
    <row r="165" spans="2:2" x14ac:dyDescent="0.25">
      <c r="B165" s="822"/>
    </row>
    <row r="166" spans="2:2" x14ac:dyDescent="0.25">
      <c r="B166" s="822"/>
    </row>
    <row r="167" spans="2:2" x14ac:dyDescent="0.25">
      <c r="B167" s="822"/>
    </row>
    <row r="168" spans="2:2" x14ac:dyDescent="0.25">
      <c r="B168" s="822"/>
    </row>
    <row r="169" spans="2:2" x14ac:dyDescent="0.25">
      <c r="B169" s="822"/>
    </row>
    <row r="170" spans="2:2" x14ac:dyDescent="0.25">
      <c r="B170" s="822"/>
    </row>
    <row r="171" spans="2:2" x14ac:dyDescent="0.25">
      <c r="B171" s="822"/>
    </row>
    <row r="172" spans="2:2" x14ac:dyDescent="0.25">
      <c r="B172" s="822"/>
    </row>
  </sheetData>
  <autoFilter ref="M27:W51" xr:uid="{4A54521B-540A-4984-8C36-8FE3AA1F3375}">
    <filterColumn colId="1" showButton="0"/>
    <sortState xmlns:xlrd2="http://schemas.microsoft.com/office/spreadsheetml/2017/richdata2" ref="M28:W51">
      <sortCondition ref="M27:M51"/>
    </sortState>
  </autoFilter>
  <mergeCells count="896">
    <mergeCell ref="K144:L144"/>
    <mergeCell ref="AG144:AH144"/>
    <mergeCell ref="K150:L150"/>
    <mergeCell ref="AG150:AH150"/>
    <mergeCell ref="K152:L152"/>
    <mergeCell ref="AG152:AH152"/>
    <mergeCell ref="K153:L153"/>
    <mergeCell ref="AG153:AH153"/>
    <mergeCell ref="K151:L151"/>
    <mergeCell ref="AG151:AH151"/>
    <mergeCell ref="K145:L145"/>
    <mergeCell ref="AG145:AH145"/>
    <mergeCell ref="K146:L146"/>
    <mergeCell ref="AG146:AH146"/>
    <mergeCell ref="K147:L147"/>
    <mergeCell ref="AG147:AH147"/>
    <mergeCell ref="K148:L148"/>
    <mergeCell ref="AG148:AH148"/>
    <mergeCell ref="K149:L149"/>
    <mergeCell ref="AG149:AH149"/>
    <mergeCell ref="K139:L139"/>
    <mergeCell ref="AG139:AH139"/>
    <mergeCell ref="K140:L140"/>
    <mergeCell ref="AG140:AH140"/>
    <mergeCell ref="K141:L141"/>
    <mergeCell ref="AG141:AH141"/>
    <mergeCell ref="K142:L142"/>
    <mergeCell ref="AG142:AH142"/>
    <mergeCell ref="K143:L143"/>
    <mergeCell ref="AG143:AH143"/>
    <mergeCell ref="K134:L134"/>
    <mergeCell ref="AG134:AH134"/>
    <mergeCell ref="K135:L135"/>
    <mergeCell ref="AG135:AH135"/>
    <mergeCell ref="K136:L136"/>
    <mergeCell ref="AG136:AH136"/>
    <mergeCell ref="K137:L137"/>
    <mergeCell ref="AG137:AH137"/>
    <mergeCell ref="K138:L138"/>
    <mergeCell ref="AG138:AH138"/>
    <mergeCell ref="AG113:AH113"/>
    <mergeCell ref="AG114:AH114"/>
    <mergeCell ref="K130:L130"/>
    <mergeCell ref="AG130:AH130"/>
    <mergeCell ref="K131:L131"/>
    <mergeCell ref="AG131:AH131"/>
    <mergeCell ref="K132:L132"/>
    <mergeCell ref="AG132:AH132"/>
    <mergeCell ref="K133:L133"/>
    <mergeCell ref="AG133:AH133"/>
    <mergeCell ref="S68:T68"/>
    <mergeCell ref="U68:W68"/>
    <mergeCell ref="AM69:AP69"/>
    <mergeCell ref="AM64:AP64"/>
    <mergeCell ref="AK65:AL65"/>
    <mergeCell ref="AM65:AP65"/>
    <mergeCell ref="AK66:AL66"/>
    <mergeCell ref="AM66:AP66"/>
    <mergeCell ref="X129:Y129"/>
    <mergeCell ref="AG129:AH129"/>
    <mergeCell ref="U71:W71"/>
    <mergeCell ref="U70:W70"/>
    <mergeCell ref="AG118:AH118"/>
    <mergeCell ref="AG119:AH119"/>
    <mergeCell ref="AG120:AH120"/>
    <mergeCell ref="AG121:AH121"/>
    <mergeCell ref="AG122:AH122"/>
    <mergeCell ref="AG123:AH123"/>
    <mergeCell ref="AG107:AH107"/>
    <mergeCell ref="AG108:AH108"/>
    <mergeCell ref="AG109:AH109"/>
    <mergeCell ref="AG110:AH110"/>
    <mergeCell ref="AG111:AH111"/>
    <mergeCell ref="AG112:AH112"/>
    <mergeCell ref="BK2:BO2"/>
    <mergeCell ref="AK63:AL63"/>
    <mergeCell ref="AM63:AP63"/>
    <mergeCell ref="AK64:AL64"/>
    <mergeCell ref="AM67:AP67"/>
    <mergeCell ref="AM68:AP68"/>
    <mergeCell ref="AJ59:AK59"/>
    <mergeCell ref="Z50:AA50"/>
    <mergeCell ref="AC50:AF50"/>
    <mergeCell ref="Z58:AA58"/>
    <mergeCell ref="Z59:AA59"/>
    <mergeCell ref="Z54:AA54"/>
    <mergeCell ref="Z60:AA60"/>
    <mergeCell ref="K100:L100"/>
    <mergeCell ref="K101:L101"/>
    <mergeCell ref="CG2:CH2"/>
    <mergeCell ref="BP2:BT2"/>
    <mergeCell ref="BU2:BY2"/>
    <mergeCell ref="BZ2:CD2"/>
    <mergeCell ref="CG60:CH60"/>
    <mergeCell ref="AV61:AZ61"/>
    <mergeCell ref="BA61:BE61"/>
    <mergeCell ref="BF61:BJ61"/>
    <mergeCell ref="BK61:BO61"/>
    <mergeCell ref="BF2:BJ2"/>
    <mergeCell ref="CG61:CH61"/>
    <mergeCell ref="BP61:BT61"/>
    <mergeCell ref="BU61:BY61"/>
    <mergeCell ref="BZ61:CD61"/>
    <mergeCell ref="S69:T69"/>
    <mergeCell ref="AK67:AL67"/>
    <mergeCell ref="AK68:AL68"/>
    <mergeCell ref="AK69:AL69"/>
    <mergeCell ref="AK76:AL76"/>
    <mergeCell ref="AM76:AP76"/>
    <mergeCell ref="AK77:AL77"/>
    <mergeCell ref="AM77:AP77"/>
    <mergeCell ref="U73:W73"/>
    <mergeCell ref="B73:C73"/>
    <mergeCell ref="CG106:CH106"/>
    <mergeCell ref="BR106:BS106"/>
    <mergeCell ref="BW106:BX106"/>
    <mergeCell ref="CB106:CC106"/>
    <mergeCell ref="B78:C78"/>
    <mergeCell ref="D78:G78"/>
    <mergeCell ref="J78:M78"/>
    <mergeCell ref="S79:T79"/>
    <mergeCell ref="U78:W78"/>
    <mergeCell ref="P78:R78"/>
    <mergeCell ref="AG99:AH99"/>
    <mergeCell ref="AG101:AH101"/>
    <mergeCell ref="AG102:AH102"/>
    <mergeCell ref="AG103:AH103"/>
    <mergeCell ref="AG104:AH104"/>
    <mergeCell ref="AG105:AH105"/>
    <mergeCell ref="AG106:AH106"/>
    <mergeCell ref="B79:C79"/>
    <mergeCell ref="D79:G79"/>
    <mergeCell ref="P79:R79"/>
    <mergeCell ref="J79:M79"/>
    <mergeCell ref="AG100:AH100"/>
    <mergeCell ref="J76:M76"/>
    <mergeCell ref="S71:T71"/>
    <mergeCell ref="B77:C77"/>
    <mergeCell ref="D77:G77"/>
    <mergeCell ref="J77:M77"/>
    <mergeCell ref="S77:T77"/>
    <mergeCell ref="U77:W77"/>
    <mergeCell ref="S72:T72"/>
    <mergeCell ref="U72:W72"/>
    <mergeCell ref="B74:C74"/>
    <mergeCell ref="D74:G74"/>
    <mergeCell ref="J74:M74"/>
    <mergeCell ref="P74:R74"/>
    <mergeCell ref="S74:T74"/>
    <mergeCell ref="U74:W74"/>
    <mergeCell ref="P76:R76"/>
    <mergeCell ref="S76:T76"/>
    <mergeCell ref="U76:W76"/>
    <mergeCell ref="B75:C75"/>
    <mergeCell ref="D75:G75"/>
    <mergeCell ref="J75:M75"/>
    <mergeCell ref="P75:R75"/>
    <mergeCell ref="S75:T75"/>
    <mergeCell ref="U75:W75"/>
    <mergeCell ref="I25:K25"/>
    <mergeCell ref="N26:O26"/>
    <mergeCell ref="T11:U11"/>
    <mergeCell ref="T12:U12"/>
    <mergeCell ref="T13:U13"/>
    <mergeCell ref="T14:U14"/>
    <mergeCell ref="A3:D3"/>
    <mergeCell ref="AX1:BD1"/>
    <mergeCell ref="G2:J7"/>
    <mergeCell ref="AL2:AM2"/>
    <mergeCell ref="AV2:AZ2"/>
    <mergeCell ref="BA2:BE2"/>
    <mergeCell ref="A6:D6"/>
    <mergeCell ref="A1:J1"/>
    <mergeCell ref="X10:Y10"/>
    <mergeCell ref="T9:U9"/>
    <mergeCell ref="T10:U10"/>
    <mergeCell ref="E56:F56"/>
    <mergeCell ref="E61:F61"/>
    <mergeCell ref="E63:F63"/>
    <mergeCell ref="E64:F64"/>
    <mergeCell ref="D72:G72"/>
    <mergeCell ref="J72:M72"/>
    <mergeCell ref="P72:R72"/>
    <mergeCell ref="P77:R77"/>
    <mergeCell ref="B66:W66"/>
    <mergeCell ref="D67:G67"/>
    <mergeCell ref="H67:M67"/>
    <mergeCell ref="N67:R67"/>
    <mergeCell ref="S67:W67"/>
    <mergeCell ref="U69:W69"/>
    <mergeCell ref="B70:C70"/>
    <mergeCell ref="D70:G70"/>
    <mergeCell ref="B71:C71"/>
    <mergeCell ref="J73:M73"/>
    <mergeCell ref="P73:R73"/>
    <mergeCell ref="S73:T73"/>
    <mergeCell ref="B72:C72"/>
    <mergeCell ref="S70:T70"/>
    <mergeCell ref="B76:C76"/>
    <mergeCell ref="D76:G76"/>
    <mergeCell ref="P71:R71"/>
    <mergeCell ref="B68:D68"/>
    <mergeCell ref="J68:M68"/>
    <mergeCell ref="P68:R68"/>
    <mergeCell ref="B69:C69"/>
    <mergeCell ref="D69:G69"/>
    <mergeCell ref="J69:M69"/>
    <mergeCell ref="P69:R69"/>
    <mergeCell ref="E57:F57"/>
    <mergeCell ref="E58:F58"/>
    <mergeCell ref="E59:F59"/>
    <mergeCell ref="K102:L102"/>
    <mergeCell ref="K103:L103"/>
    <mergeCell ref="K104:L104"/>
    <mergeCell ref="K105:L105"/>
    <mergeCell ref="K106:L106"/>
    <mergeCell ref="K107:L107"/>
    <mergeCell ref="K108:L108"/>
    <mergeCell ref="K109:L109"/>
    <mergeCell ref="K110:L110"/>
    <mergeCell ref="AG115:AH115"/>
    <mergeCell ref="C87:F87"/>
    <mergeCell ref="G87:H87"/>
    <mergeCell ref="R87:T87"/>
    <mergeCell ref="U87:W87"/>
    <mergeCell ref="AG116:AH116"/>
    <mergeCell ref="AG117:AH117"/>
    <mergeCell ref="I89:M89"/>
    <mergeCell ref="I90:M90"/>
    <mergeCell ref="I91:M91"/>
    <mergeCell ref="I92:M92"/>
    <mergeCell ref="I87:M87"/>
    <mergeCell ref="I88:M88"/>
    <mergeCell ref="I93:M93"/>
    <mergeCell ref="I94:M94"/>
    <mergeCell ref="I95:M95"/>
    <mergeCell ref="I96:M96"/>
    <mergeCell ref="I97:M97"/>
    <mergeCell ref="I98:M98"/>
    <mergeCell ref="I99:M99"/>
    <mergeCell ref="C88:F88"/>
    <mergeCell ref="G88:H88"/>
    <mergeCell ref="R88:T88"/>
    <mergeCell ref="U88:W88"/>
    <mergeCell ref="B84:W84"/>
    <mergeCell ref="B85:L85"/>
    <mergeCell ref="M85:W85"/>
    <mergeCell ref="C86:F86"/>
    <mergeCell ref="G86:H86"/>
    <mergeCell ref="I86:L86"/>
    <mergeCell ref="M86:N86"/>
    <mergeCell ref="R86:T86"/>
    <mergeCell ref="U86:W86"/>
    <mergeCell ref="C89:F89"/>
    <mergeCell ref="G89:H89"/>
    <mergeCell ref="R89:T89"/>
    <mergeCell ref="U89:W89"/>
    <mergeCell ref="C90:F90"/>
    <mergeCell ref="G90:H90"/>
    <mergeCell ref="R90:T90"/>
    <mergeCell ref="U90:W90"/>
    <mergeCell ref="C91:F91"/>
    <mergeCell ref="G91:H91"/>
    <mergeCell ref="R91:T91"/>
    <mergeCell ref="U91:W91"/>
    <mergeCell ref="R97:T97"/>
    <mergeCell ref="U97:W97"/>
    <mergeCell ref="C92:F92"/>
    <mergeCell ref="G92:H92"/>
    <mergeCell ref="R92:T92"/>
    <mergeCell ref="U92:W92"/>
    <mergeCell ref="C93:F93"/>
    <mergeCell ref="G93:H93"/>
    <mergeCell ref="R93:T93"/>
    <mergeCell ref="U93:W93"/>
    <mergeCell ref="C94:F94"/>
    <mergeCell ref="G94:H94"/>
    <mergeCell ref="R94:T94"/>
    <mergeCell ref="U94:W94"/>
    <mergeCell ref="C98:F98"/>
    <mergeCell ref="G98:H98"/>
    <mergeCell ref="R98:T98"/>
    <mergeCell ref="U98:W98"/>
    <mergeCell ref="C99:F99"/>
    <mergeCell ref="G99:H99"/>
    <mergeCell ref="R99:T99"/>
    <mergeCell ref="U99:W99"/>
    <mergeCell ref="B82:C82"/>
    <mergeCell ref="D82:G82"/>
    <mergeCell ref="J82:M82"/>
    <mergeCell ref="P82:R82"/>
    <mergeCell ref="S82:T82"/>
    <mergeCell ref="U82:W82"/>
    <mergeCell ref="C95:F95"/>
    <mergeCell ref="G95:H95"/>
    <mergeCell ref="R95:T95"/>
    <mergeCell ref="U95:W95"/>
    <mergeCell ref="C96:F96"/>
    <mergeCell ref="G96:H96"/>
    <mergeCell ref="R96:T96"/>
    <mergeCell ref="U96:W96"/>
    <mergeCell ref="C97:F97"/>
    <mergeCell ref="G97:H97"/>
    <mergeCell ref="U79:W79"/>
    <mergeCell ref="CJ2:CM2"/>
    <mergeCell ref="CN2:CQ2"/>
    <mergeCell ref="B80:C80"/>
    <mergeCell ref="D80:G80"/>
    <mergeCell ref="J80:M80"/>
    <mergeCell ref="P80:R80"/>
    <mergeCell ref="S80:T80"/>
    <mergeCell ref="U80:W80"/>
    <mergeCell ref="K57:L57"/>
    <mergeCell ref="K62:L62"/>
    <mergeCell ref="K63:L63"/>
    <mergeCell ref="K64:L64"/>
    <mergeCell ref="K58:L58"/>
    <mergeCell ref="K59:L59"/>
    <mergeCell ref="C65:D65"/>
    <mergeCell ref="J70:M70"/>
    <mergeCell ref="P70:R70"/>
    <mergeCell ref="K56:L56"/>
    <mergeCell ref="K61:L61"/>
    <mergeCell ref="E62:F62"/>
    <mergeCell ref="D73:G73"/>
    <mergeCell ref="D71:G71"/>
    <mergeCell ref="J71:M71"/>
    <mergeCell ref="B81:C81"/>
    <mergeCell ref="D81:G81"/>
    <mergeCell ref="J81:M81"/>
    <mergeCell ref="P81:R81"/>
    <mergeCell ref="S81:T81"/>
    <mergeCell ref="U81:W81"/>
    <mergeCell ref="CR2:CU2"/>
    <mergeCell ref="CV2:CY2"/>
    <mergeCell ref="DA2:ED2"/>
    <mergeCell ref="DB3:DC3"/>
    <mergeCell ref="DE3:DF3"/>
    <mergeCell ref="DH3:DI3"/>
    <mergeCell ref="DK3:DL3"/>
    <mergeCell ref="DN3:DO3"/>
    <mergeCell ref="DQ3:DR3"/>
    <mergeCell ref="DT3:DU3"/>
    <mergeCell ref="DW3:DX3"/>
    <mergeCell ref="DZ3:EA3"/>
    <mergeCell ref="EC3:ED3"/>
    <mergeCell ref="EC4:ED4"/>
    <mergeCell ref="DB5:DC5"/>
    <mergeCell ref="DE5:DF5"/>
    <mergeCell ref="DH5:DI5"/>
    <mergeCell ref="DK5:DL5"/>
    <mergeCell ref="DN5:DO5"/>
    <mergeCell ref="DQ5:DR5"/>
    <mergeCell ref="DT5:DU5"/>
    <mergeCell ref="DW5:DX5"/>
    <mergeCell ref="DZ5:EA5"/>
    <mergeCell ref="EC5:ED5"/>
    <mergeCell ref="DB4:DC4"/>
    <mergeCell ref="DE4:DF4"/>
    <mergeCell ref="DH4:DI4"/>
    <mergeCell ref="DK4:DL4"/>
    <mergeCell ref="DN4:DO4"/>
    <mergeCell ref="DQ4:DR4"/>
    <mergeCell ref="DT4:DU4"/>
    <mergeCell ref="DW4:DX4"/>
    <mergeCell ref="DZ4:EA4"/>
    <mergeCell ref="EC6:ED6"/>
    <mergeCell ref="DB7:DC7"/>
    <mergeCell ref="DE7:DF7"/>
    <mergeCell ref="DH7:DI7"/>
    <mergeCell ref="DK7:DL7"/>
    <mergeCell ref="DN7:DO7"/>
    <mergeCell ref="DQ7:DR7"/>
    <mergeCell ref="DT7:DU7"/>
    <mergeCell ref="DW7:DX7"/>
    <mergeCell ref="DZ7:EA7"/>
    <mergeCell ref="EC7:ED7"/>
    <mergeCell ref="DB6:DC6"/>
    <mergeCell ref="DE6:DF6"/>
    <mergeCell ref="DH6:DI6"/>
    <mergeCell ref="DK6:DL6"/>
    <mergeCell ref="DN6:DO6"/>
    <mergeCell ref="DQ6:DR6"/>
    <mergeCell ref="DT6:DU6"/>
    <mergeCell ref="DW6:DX6"/>
    <mergeCell ref="DZ6:EA6"/>
    <mergeCell ref="EC8:ED8"/>
    <mergeCell ref="DB9:DC9"/>
    <mergeCell ref="DE9:DF9"/>
    <mergeCell ref="DH9:DI9"/>
    <mergeCell ref="DK9:DL9"/>
    <mergeCell ref="DN9:DO9"/>
    <mergeCell ref="DQ9:DR9"/>
    <mergeCell ref="DT9:DU9"/>
    <mergeCell ref="DW9:DX9"/>
    <mergeCell ref="DZ9:EA9"/>
    <mergeCell ref="EC9:ED9"/>
    <mergeCell ref="DB8:DC8"/>
    <mergeCell ref="DE8:DF8"/>
    <mergeCell ref="DH8:DI8"/>
    <mergeCell ref="DK8:DL8"/>
    <mergeCell ref="DN8:DO8"/>
    <mergeCell ref="DQ8:DR8"/>
    <mergeCell ref="DT8:DU8"/>
    <mergeCell ref="DW8:DX8"/>
    <mergeCell ref="DZ8:EA8"/>
    <mergeCell ref="EC10:ED10"/>
    <mergeCell ref="DB11:DC11"/>
    <mergeCell ref="DE11:DF11"/>
    <mergeCell ref="DH11:DI11"/>
    <mergeCell ref="DK11:DL11"/>
    <mergeCell ref="DN11:DO11"/>
    <mergeCell ref="DQ11:DR11"/>
    <mergeCell ref="DT11:DU11"/>
    <mergeCell ref="DW11:DX11"/>
    <mergeCell ref="DZ11:EA11"/>
    <mergeCell ref="EC11:ED11"/>
    <mergeCell ref="DB10:DC10"/>
    <mergeCell ref="DE10:DF10"/>
    <mergeCell ref="DH10:DI10"/>
    <mergeCell ref="DK10:DL10"/>
    <mergeCell ref="DN10:DO10"/>
    <mergeCell ref="DQ10:DR10"/>
    <mergeCell ref="DT10:DU10"/>
    <mergeCell ref="DW10:DX10"/>
    <mergeCell ref="DZ10:EA10"/>
    <mergeCell ref="EC12:ED12"/>
    <mergeCell ref="DB13:DC13"/>
    <mergeCell ref="DE13:DF13"/>
    <mergeCell ref="DH13:DI13"/>
    <mergeCell ref="DK13:DL13"/>
    <mergeCell ref="DN13:DO13"/>
    <mergeCell ref="DQ13:DR13"/>
    <mergeCell ref="DT13:DU13"/>
    <mergeCell ref="DW13:DX13"/>
    <mergeCell ref="DZ13:EA13"/>
    <mergeCell ref="EC13:ED13"/>
    <mergeCell ref="DB12:DC12"/>
    <mergeCell ref="DE12:DF12"/>
    <mergeCell ref="DH12:DI12"/>
    <mergeCell ref="DK12:DL12"/>
    <mergeCell ref="DN12:DO12"/>
    <mergeCell ref="DQ12:DR12"/>
    <mergeCell ref="DT12:DU12"/>
    <mergeCell ref="DW12:DX12"/>
    <mergeCell ref="DZ12:EA12"/>
    <mergeCell ref="EC14:ED14"/>
    <mergeCell ref="DB15:DC15"/>
    <mergeCell ref="DE15:DF15"/>
    <mergeCell ref="DH15:DI15"/>
    <mergeCell ref="DK15:DL15"/>
    <mergeCell ref="DN15:DO15"/>
    <mergeCell ref="DQ15:DR15"/>
    <mergeCell ref="DT15:DU15"/>
    <mergeCell ref="DW15:DX15"/>
    <mergeCell ref="DZ15:EA15"/>
    <mergeCell ref="EC15:ED15"/>
    <mergeCell ref="DB14:DC14"/>
    <mergeCell ref="DE14:DF14"/>
    <mergeCell ref="DH14:DI14"/>
    <mergeCell ref="DK14:DL14"/>
    <mergeCell ref="DN14:DO14"/>
    <mergeCell ref="DQ14:DR14"/>
    <mergeCell ref="DT14:DU14"/>
    <mergeCell ref="DW14:DX14"/>
    <mergeCell ref="DZ14:EA14"/>
    <mergeCell ref="EC16:ED16"/>
    <mergeCell ref="DB17:DC17"/>
    <mergeCell ref="DE17:DF17"/>
    <mergeCell ref="DH17:DI17"/>
    <mergeCell ref="DK17:DL17"/>
    <mergeCell ref="DN17:DO17"/>
    <mergeCell ref="DQ17:DR17"/>
    <mergeCell ref="DT17:DU17"/>
    <mergeCell ref="DW17:DX17"/>
    <mergeCell ref="DZ17:EA17"/>
    <mergeCell ref="EC17:ED17"/>
    <mergeCell ref="DB16:DC16"/>
    <mergeCell ref="DE16:DF16"/>
    <mergeCell ref="DH16:DI16"/>
    <mergeCell ref="DK16:DL16"/>
    <mergeCell ref="DN16:DO16"/>
    <mergeCell ref="DQ16:DR16"/>
    <mergeCell ref="DT16:DU16"/>
    <mergeCell ref="DW16:DX16"/>
    <mergeCell ref="DZ16:EA16"/>
    <mergeCell ref="EC18:ED18"/>
    <mergeCell ref="DB19:DC19"/>
    <mergeCell ref="DE19:DF19"/>
    <mergeCell ref="DH19:DI19"/>
    <mergeCell ref="DK19:DL19"/>
    <mergeCell ref="DN19:DO19"/>
    <mergeCell ref="DQ19:DR19"/>
    <mergeCell ref="DT19:DU19"/>
    <mergeCell ref="DW19:DX19"/>
    <mergeCell ref="DZ19:EA19"/>
    <mergeCell ref="EC19:ED19"/>
    <mergeCell ref="DB18:DC18"/>
    <mergeCell ref="DE18:DF18"/>
    <mergeCell ref="DH18:DI18"/>
    <mergeCell ref="DK18:DL18"/>
    <mergeCell ref="DN18:DO18"/>
    <mergeCell ref="DQ18:DR18"/>
    <mergeCell ref="DT18:DU18"/>
    <mergeCell ref="DW18:DX18"/>
    <mergeCell ref="DZ18:EA18"/>
    <mergeCell ref="EC20:ED20"/>
    <mergeCell ref="DB21:DC21"/>
    <mergeCell ref="DE21:DF21"/>
    <mergeCell ref="DH21:DI21"/>
    <mergeCell ref="DK21:DL21"/>
    <mergeCell ref="DN21:DO21"/>
    <mergeCell ref="DQ21:DR21"/>
    <mergeCell ref="DT21:DU21"/>
    <mergeCell ref="DW21:DX21"/>
    <mergeCell ref="DZ21:EA21"/>
    <mergeCell ref="EC21:ED21"/>
    <mergeCell ref="DB20:DC20"/>
    <mergeCell ref="DE20:DF20"/>
    <mergeCell ref="DH20:DI20"/>
    <mergeCell ref="DK20:DL20"/>
    <mergeCell ref="DN20:DO20"/>
    <mergeCell ref="DQ20:DR20"/>
    <mergeCell ref="DT20:DU20"/>
    <mergeCell ref="DW20:DX20"/>
    <mergeCell ref="DZ20:EA20"/>
    <mergeCell ref="EC22:ED22"/>
    <mergeCell ref="DB23:DC23"/>
    <mergeCell ref="DE23:DF23"/>
    <mergeCell ref="DH23:DI23"/>
    <mergeCell ref="DK23:DL23"/>
    <mergeCell ref="DN23:DO23"/>
    <mergeCell ref="DQ23:DR23"/>
    <mergeCell ref="DT23:DU23"/>
    <mergeCell ref="DW23:DX23"/>
    <mergeCell ref="DZ23:EA23"/>
    <mergeCell ref="EC23:ED23"/>
    <mergeCell ref="DB22:DC22"/>
    <mergeCell ref="DE22:DF22"/>
    <mergeCell ref="DH22:DI22"/>
    <mergeCell ref="DK22:DL22"/>
    <mergeCell ref="DN22:DO22"/>
    <mergeCell ref="DQ22:DR22"/>
    <mergeCell ref="DT22:DU22"/>
    <mergeCell ref="DW22:DX22"/>
    <mergeCell ref="DZ22:EA22"/>
    <mergeCell ref="EC24:ED24"/>
    <mergeCell ref="DB25:DC25"/>
    <mergeCell ref="DE25:DF25"/>
    <mergeCell ref="DH25:DI25"/>
    <mergeCell ref="DK25:DL25"/>
    <mergeCell ref="DN25:DO25"/>
    <mergeCell ref="DQ25:DR25"/>
    <mergeCell ref="DT25:DU25"/>
    <mergeCell ref="DW25:DX25"/>
    <mergeCell ref="DZ25:EA25"/>
    <mergeCell ref="EC25:ED25"/>
    <mergeCell ref="DB24:DC24"/>
    <mergeCell ref="DE24:DF24"/>
    <mergeCell ref="DH24:DI24"/>
    <mergeCell ref="DK24:DL24"/>
    <mergeCell ref="DN24:DO24"/>
    <mergeCell ref="DQ24:DR24"/>
    <mergeCell ref="DT24:DU24"/>
    <mergeCell ref="DW24:DX24"/>
    <mergeCell ref="DZ24:EA24"/>
    <mergeCell ref="EC26:ED26"/>
    <mergeCell ref="DB27:DC27"/>
    <mergeCell ref="DE27:DF27"/>
    <mergeCell ref="DH27:DI27"/>
    <mergeCell ref="DK27:DL27"/>
    <mergeCell ref="DN27:DO27"/>
    <mergeCell ref="DQ27:DR27"/>
    <mergeCell ref="DT27:DU27"/>
    <mergeCell ref="DW27:DX27"/>
    <mergeCell ref="DZ27:EA27"/>
    <mergeCell ref="EC27:ED27"/>
    <mergeCell ref="DB26:DC26"/>
    <mergeCell ref="DE26:DF26"/>
    <mergeCell ref="DH26:DI26"/>
    <mergeCell ref="DK26:DL26"/>
    <mergeCell ref="DN26:DO26"/>
    <mergeCell ref="DQ26:DR26"/>
    <mergeCell ref="DT26:DU26"/>
    <mergeCell ref="DW26:DX26"/>
    <mergeCell ref="DZ26:EA26"/>
    <mergeCell ref="EC28:ED28"/>
    <mergeCell ref="DB29:DC29"/>
    <mergeCell ref="DE29:DF29"/>
    <mergeCell ref="DH29:DI29"/>
    <mergeCell ref="DK29:DL29"/>
    <mergeCell ref="DN29:DO29"/>
    <mergeCell ref="DQ29:DR29"/>
    <mergeCell ref="DT29:DU29"/>
    <mergeCell ref="DW29:DX29"/>
    <mergeCell ref="DZ29:EA29"/>
    <mergeCell ref="EC29:ED29"/>
    <mergeCell ref="DB28:DC28"/>
    <mergeCell ref="DE28:DF28"/>
    <mergeCell ref="DH28:DI28"/>
    <mergeCell ref="DK28:DL28"/>
    <mergeCell ref="DN28:DO28"/>
    <mergeCell ref="DQ28:DR28"/>
    <mergeCell ref="DT28:DU28"/>
    <mergeCell ref="DW28:DX28"/>
    <mergeCell ref="DZ28:EA28"/>
    <mergeCell ref="EC30:ED30"/>
    <mergeCell ref="DB31:DC31"/>
    <mergeCell ref="DE31:DF31"/>
    <mergeCell ref="DH31:DI31"/>
    <mergeCell ref="DK31:DL31"/>
    <mergeCell ref="DN31:DO31"/>
    <mergeCell ref="DQ31:DR31"/>
    <mergeCell ref="DT31:DU31"/>
    <mergeCell ref="DW31:DX31"/>
    <mergeCell ref="DZ31:EA31"/>
    <mergeCell ref="EC31:ED31"/>
    <mergeCell ref="DB30:DC30"/>
    <mergeCell ref="DE30:DF30"/>
    <mergeCell ref="DH30:DI30"/>
    <mergeCell ref="DK30:DL30"/>
    <mergeCell ref="DN30:DO30"/>
    <mergeCell ref="DQ30:DR30"/>
    <mergeCell ref="DT30:DU30"/>
    <mergeCell ref="DW30:DX30"/>
    <mergeCell ref="DZ30:EA30"/>
    <mergeCell ref="EC32:ED32"/>
    <mergeCell ref="DB33:DC33"/>
    <mergeCell ref="DE33:DF33"/>
    <mergeCell ref="DH33:DI33"/>
    <mergeCell ref="DK33:DL33"/>
    <mergeCell ref="DN33:DO33"/>
    <mergeCell ref="DQ33:DR33"/>
    <mergeCell ref="DT33:DU33"/>
    <mergeCell ref="DW33:DX33"/>
    <mergeCell ref="DZ33:EA33"/>
    <mergeCell ref="EC33:ED33"/>
    <mergeCell ref="DB32:DC32"/>
    <mergeCell ref="DE32:DF32"/>
    <mergeCell ref="DH32:DI32"/>
    <mergeCell ref="DK32:DL32"/>
    <mergeCell ref="DN32:DO32"/>
    <mergeCell ref="DQ32:DR32"/>
    <mergeCell ref="DT32:DU32"/>
    <mergeCell ref="DW32:DX32"/>
    <mergeCell ref="DZ32:EA32"/>
    <mergeCell ref="EC34:ED34"/>
    <mergeCell ref="DB35:DC35"/>
    <mergeCell ref="DE35:DF35"/>
    <mergeCell ref="DH35:DI35"/>
    <mergeCell ref="DK35:DL35"/>
    <mergeCell ref="DN35:DO35"/>
    <mergeCell ref="DQ35:DR35"/>
    <mergeCell ref="DT35:DU35"/>
    <mergeCell ref="DW35:DX35"/>
    <mergeCell ref="DZ35:EA35"/>
    <mergeCell ref="EC35:ED35"/>
    <mergeCell ref="DB34:DC34"/>
    <mergeCell ref="DE34:DF34"/>
    <mergeCell ref="DH34:DI34"/>
    <mergeCell ref="DK34:DL34"/>
    <mergeCell ref="DN34:DO34"/>
    <mergeCell ref="DQ34:DR34"/>
    <mergeCell ref="DT34:DU34"/>
    <mergeCell ref="DW34:DX34"/>
    <mergeCell ref="DZ34:EA34"/>
    <mergeCell ref="EC36:ED36"/>
    <mergeCell ref="DB37:DC37"/>
    <mergeCell ref="DE37:DF37"/>
    <mergeCell ref="DH37:DI37"/>
    <mergeCell ref="DK37:DL37"/>
    <mergeCell ref="DN37:DO37"/>
    <mergeCell ref="DQ37:DR37"/>
    <mergeCell ref="DT37:DU37"/>
    <mergeCell ref="DW37:DX37"/>
    <mergeCell ref="DZ37:EA37"/>
    <mergeCell ref="EC37:ED37"/>
    <mergeCell ref="DB36:DC36"/>
    <mergeCell ref="DE36:DF36"/>
    <mergeCell ref="DH36:DI36"/>
    <mergeCell ref="DK36:DL36"/>
    <mergeCell ref="DN36:DO36"/>
    <mergeCell ref="DQ36:DR36"/>
    <mergeCell ref="DT36:DU36"/>
    <mergeCell ref="DW36:DX36"/>
    <mergeCell ref="DZ36:EA36"/>
    <mergeCell ref="EC38:ED38"/>
    <mergeCell ref="DB39:DC39"/>
    <mergeCell ref="DE39:DF39"/>
    <mergeCell ref="DH39:DI39"/>
    <mergeCell ref="DK39:DL39"/>
    <mergeCell ref="DN39:DO39"/>
    <mergeCell ref="DQ39:DR39"/>
    <mergeCell ref="DT39:DU39"/>
    <mergeCell ref="DW39:DX39"/>
    <mergeCell ref="DZ39:EA39"/>
    <mergeCell ref="EC39:ED39"/>
    <mergeCell ref="DB38:DC38"/>
    <mergeCell ref="DE38:DF38"/>
    <mergeCell ref="DH38:DI38"/>
    <mergeCell ref="DK38:DL38"/>
    <mergeCell ref="DN38:DO38"/>
    <mergeCell ref="DQ38:DR38"/>
    <mergeCell ref="DT38:DU38"/>
    <mergeCell ref="DW38:DX38"/>
    <mergeCell ref="DZ38:EA38"/>
    <mergeCell ref="EC40:ED40"/>
    <mergeCell ref="DB41:DC41"/>
    <mergeCell ref="DE41:DF41"/>
    <mergeCell ref="DH41:DI41"/>
    <mergeCell ref="DK41:DL41"/>
    <mergeCell ref="DN41:DO41"/>
    <mergeCell ref="DQ41:DR41"/>
    <mergeCell ref="DT41:DU41"/>
    <mergeCell ref="DW41:DX41"/>
    <mergeCell ref="DZ41:EA41"/>
    <mergeCell ref="EC41:ED41"/>
    <mergeCell ref="DB40:DC40"/>
    <mergeCell ref="DE40:DF40"/>
    <mergeCell ref="DH40:DI40"/>
    <mergeCell ref="DK40:DL40"/>
    <mergeCell ref="DN40:DO40"/>
    <mergeCell ref="DQ40:DR40"/>
    <mergeCell ref="DT40:DU40"/>
    <mergeCell ref="DW40:DX40"/>
    <mergeCell ref="DZ40:EA40"/>
    <mergeCell ref="EC42:ED42"/>
    <mergeCell ref="DB43:DC43"/>
    <mergeCell ref="DE43:DF43"/>
    <mergeCell ref="DH43:DI43"/>
    <mergeCell ref="DK43:DL43"/>
    <mergeCell ref="DN43:DO43"/>
    <mergeCell ref="DQ43:DR43"/>
    <mergeCell ref="DT43:DU43"/>
    <mergeCell ref="DW43:DX43"/>
    <mergeCell ref="DZ43:EA43"/>
    <mergeCell ref="EC43:ED43"/>
    <mergeCell ref="DB42:DC42"/>
    <mergeCell ref="DE42:DF42"/>
    <mergeCell ref="DH42:DI42"/>
    <mergeCell ref="DK42:DL42"/>
    <mergeCell ref="DN42:DO42"/>
    <mergeCell ref="DQ42:DR42"/>
    <mergeCell ref="DT42:DU42"/>
    <mergeCell ref="DW42:DX42"/>
    <mergeCell ref="DZ42:EA42"/>
    <mergeCell ref="EC44:ED44"/>
    <mergeCell ref="DB45:DC45"/>
    <mergeCell ref="DE45:DF45"/>
    <mergeCell ref="DH45:DI45"/>
    <mergeCell ref="DK45:DL45"/>
    <mergeCell ref="DN45:DO45"/>
    <mergeCell ref="DQ45:DR45"/>
    <mergeCell ref="DT45:DU45"/>
    <mergeCell ref="DW45:DX45"/>
    <mergeCell ref="DZ45:EA45"/>
    <mergeCell ref="EC45:ED45"/>
    <mergeCell ref="DB44:DC44"/>
    <mergeCell ref="DE44:DF44"/>
    <mergeCell ref="DH44:DI44"/>
    <mergeCell ref="DK44:DL44"/>
    <mergeCell ref="DN44:DO44"/>
    <mergeCell ref="DQ44:DR44"/>
    <mergeCell ref="DT44:DU44"/>
    <mergeCell ref="DW44:DX44"/>
    <mergeCell ref="DZ44:EA44"/>
    <mergeCell ref="EC46:ED46"/>
    <mergeCell ref="DB47:DC47"/>
    <mergeCell ref="DE47:DF47"/>
    <mergeCell ref="DH47:DI47"/>
    <mergeCell ref="DK47:DL47"/>
    <mergeCell ref="DN47:DO47"/>
    <mergeCell ref="DQ47:DR47"/>
    <mergeCell ref="DT47:DU47"/>
    <mergeCell ref="DW47:DX47"/>
    <mergeCell ref="DZ47:EA47"/>
    <mergeCell ref="EC47:ED47"/>
    <mergeCell ref="DB46:DC46"/>
    <mergeCell ref="DE46:DF46"/>
    <mergeCell ref="DH46:DI46"/>
    <mergeCell ref="DK46:DL46"/>
    <mergeCell ref="DN46:DO46"/>
    <mergeCell ref="DQ46:DR46"/>
    <mergeCell ref="DT46:DU46"/>
    <mergeCell ref="DW46:DX46"/>
    <mergeCell ref="DZ46:EA46"/>
    <mergeCell ref="EC48:ED48"/>
    <mergeCell ref="DB49:DC49"/>
    <mergeCell ref="DE49:DF49"/>
    <mergeCell ref="DH49:DI49"/>
    <mergeCell ref="DK49:DL49"/>
    <mergeCell ref="DN49:DO49"/>
    <mergeCell ref="DQ49:DR49"/>
    <mergeCell ref="DT49:DU49"/>
    <mergeCell ref="DW49:DX49"/>
    <mergeCell ref="DZ49:EA49"/>
    <mergeCell ref="EC49:ED49"/>
    <mergeCell ref="DB48:DC48"/>
    <mergeCell ref="DE48:DF48"/>
    <mergeCell ref="DH48:DI48"/>
    <mergeCell ref="DK48:DL48"/>
    <mergeCell ref="DN48:DO48"/>
    <mergeCell ref="DQ48:DR48"/>
    <mergeCell ref="DT48:DU48"/>
    <mergeCell ref="DW48:DX48"/>
    <mergeCell ref="DZ48:EA48"/>
    <mergeCell ref="EC50:ED50"/>
    <mergeCell ref="DB51:DC51"/>
    <mergeCell ref="DE51:DF51"/>
    <mergeCell ref="DH51:DI51"/>
    <mergeCell ref="DK51:DL51"/>
    <mergeCell ref="DN51:DO51"/>
    <mergeCell ref="DQ51:DR51"/>
    <mergeCell ref="DT51:DU51"/>
    <mergeCell ref="DW51:DX51"/>
    <mergeCell ref="DZ51:EA51"/>
    <mergeCell ref="EC51:ED51"/>
    <mergeCell ref="DB50:DC50"/>
    <mergeCell ref="DE50:DF50"/>
    <mergeCell ref="DH50:DI50"/>
    <mergeCell ref="DK50:DL50"/>
    <mergeCell ref="DN50:DO50"/>
    <mergeCell ref="DQ50:DR50"/>
    <mergeCell ref="DT50:DU50"/>
    <mergeCell ref="DW50:DX50"/>
    <mergeCell ref="DZ50:EA50"/>
    <mergeCell ref="EC52:ED52"/>
    <mergeCell ref="DB53:DC53"/>
    <mergeCell ref="DE53:DF53"/>
    <mergeCell ref="DH53:DI53"/>
    <mergeCell ref="DK53:DL53"/>
    <mergeCell ref="DN53:DO53"/>
    <mergeCell ref="DQ53:DR53"/>
    <mergeCell ref="DT53:DU53"/>
    <mergeCell ref="DW53:DX53"/>
    <mergeCell ref="DZ53:EA53"/>
    <mergeCell ref="EC53:ED53"/>
    <mergeCell ref="DB52:DC52"/>
    <mergeCell ref="DE52:DF52"/>
    <mergeCell ref="DH52:DI52"/>
    <mergeCell ref="DK52:DL52"/>
    <mergeCell ref="DN52:DO52"/>
    <mergeCell ref="DQ52:DR52"/>
    <mergeCell ref="DT52:DU52"/>
    <mergeCell ref="DW52:DX52"/>
    <mergeCell ref="DZ52:EA52"/>
    <mergeCell ref="EC54:ED54"/>
    <mergeCell ref="DB55:DC55"/>
    <mergeCell ref="DE55:DF55"/>
    <mergeCell ref="DH55:DI55"/>
    <mergeCell ref="DK55:DL55"/>
    <mergeCell ref="DN55:DO55"/>
    <mergeCell ref="DQ55:DR55"/>
    <mergeCell ref="DT55:DU55"/>
    <mergeCell ref="DW55:DX55"/>
    <mergeCell ref="DZ55:EA55"/>
    <mergeCell ref="EC55:ED55"/>
    <mergeCell ref="DB54:DC54"/>
    <mergeCell ref="DE54:DF54"/>
    <mergeCell ref="DH54:DI54"/>
    <mergeCell ref="DK54:DL54"/>
    <mergeCell ref="DN54:DO54"/>
    <mergeCell ref="DQ54:DR54"/>
    <mergeCell ref="DT54:DU54"/>
    <mergeCell ref="DW54:DX54"/>
    <mergeCell ref="DZ54:EA54"/>
    <mergeCell ref="EC56:ED56"/>
    <mergeCell ref="DB57:DC57"/>
    <mergeCell ref="DE57:DF57"/>
    <mergeCell ref="DH57:DI57"/>
    <mergeCell ref="DK57:DL57"/>
    <mergeCell ref="DN57:DO57"/>
    <mergeCell ref="DQ57:DR57"/>
    <mergeCell ref="DT57:DU57"/>
    <mergeCell ref="DW57:DX57"/>
    <mergeCell ref="DZ57:EA57"/>
    <mergeCell ref="EC57:ED57"/>
    <mergeCell ref="DB56:DC56"/>
    <mergeCell ref="DE56:DF56"/>
    <mergeCell ref="DH56:DI56"/>
    <mergeCell ref="DK56:DL56"/>
    <mergeCell ref="DN56:DO56"/>
    <mergeCell ref="DQ56:DR56"/>
    <mergeCell ref="DT56:DU56"/>
    <mergeCell ref="DW56:DX56"/>
    <mergeCell ref="DZ56:EA56"/>
    <mergeCell ref="EC58:ED58"/>
    <mergeCell ref="DB58:DC58"/>
    <mergeCell ref="DE58:DF58"/>
    <mergeCell ref="DH58:DI58"/>
    <mergeCell ref="DK58:DL58"/>
    <mergeCell ref="DN58:DO58"/>
    <mergeCell ref="DQ58:DR58"/>
    <mergeCell ref="DT58:DU58"/>
    <mergeCell ref="DW58:DX58"/>
    <mergeCell ref="DZ58:EA58"/>
  </mergeCells>
  <phoneticPr fontId="108" type="noConversion"/>
  <conditionalFormatting sqref="Q7:R8 Q19:Q20">
    <cfRule type="containsText" dxfId="2200" priority="2436" operator="containsText" text="AL">
      <formula>NOT(ISERROR(SEARCH("AL",Q7)))</formula>
    </cfRule>
    <cfRule type="containsText" dxfId="2199" priority="2437" operator="containsText" text="AD">
      <formula>NOT(ISERROR(SEARCH("AD",Q7)))</formula>
    </cfRule>
    <cfRule type="containsText" dxfId="2198" priority="2438" operator="containsText" text="AW">
      <formula>NOT(ISERROR(SEARCH("AW",Q7)))</formula>
    </cfRule>
  </conditionalFormatting>
  <conditionalFormatting sqref="Q7:R8 Q19:Q20">
    <cfRule type="containsText" dxfId="2197" priority="2433" operator="containsText" text="HL">
      <formula>NOT(ISERROR(SEARCH("HL",Q7)))</formula>
    </cfRule>
    <cfRule type="containsText" dxfId="2196" priority="2434" operator="containsText" text="HD">
      <formula>NOT(ISERROR(SEARCH("HD",Q7)))</formula>
    </cfRule>
    <cfRule type="containsText" dxfId="2195" priority="2435" operator="containsText" text="HW">
      <formula>NOT(ISERROR(SEARCH("HW",Q7)))</formula>
    </cfRule>
  </conditionalFormatting>
  <conditionalFormatting sqref="P53">
    <cfRule type="containsText" dxfId="2194" priority="2358" operator="containsText" text="AL">
      <formula>NOT(ISERROR(SEARCH("AL",P53)))</formula>
    </cfRule>
    <cfRule type="containsText" dxfId="2193" priority="2359" operator="containsText" text="AD">
      <formula>NOT(ISERROR(SEARCH("AD",P53)))</formula>
    </cfRule>
    <cfRule type="containsText" dxfId="2192" priority="2360" operator="containsText" text="AW">
      <formula>NOT(ISERROR(SEARCH("AW",P53)))</formula>
    </cfRule>
  </conditionalFormatting>
  <conditionalFormatting sqref="P53">
    <cfRule type="containsText" dxfId="2191" priority="2355" operator="containsText" text="HL">
      <formula>NOT(ISERROR(SEARCH("HL",P53)))</formula>
    </cfRule>
    <cfRule type="containsText" dxfId="2190" priority="2356" operator="containsText" text="HD">
      <formula>NOT(ISERROR(SEARCH("HD",P53)))</formula>
    </cfRule>
    <cfRule type="containsText" dxfId="2189" priority="2357" operator="containsText" text="HW">
      <formula>NOT(ISERROR(SEARCH("HW",P53)))</formula>
    </cfRule>
  </conditionalFormatting>
  <conditionalFormatting sqref="V15:V25">
    <cfRule type="containsText" dxfId="2188" priority="2409" operator="containsText" text="HL">
      <formula>NOT(ISERROR(SEARCH("HL",V15)))</formula>
    </cfRule>
    <cfRule type="containsText" dxfId="2187" priority="2410" operator="containsText" text="HD">
      <formula>NOT(ISERROR(SEARCH("HD",V15)))</formula>
    </cfRule>
    <cfRule type="containsText" dxfId="2186" priority="2411" operator="containsText" text="HW">
      <formula>NOT(ISERROR(SEARCH("HW",V15)))</formula>
    </cfRule>
    <cfRule type="containsText" dxfId="2185" priority="2412" operator="containsText" text="AL">
      <formula>NOT(ISERROR(SEARCH("AL",V15)))</formula>
    </cfRule>
    <cfRule type="containsText" dxfId="2184" priority="2413" operator="containsText" text="AD">
      <formula>NOT(ISERROR(SEARCH("AD",V15)))</formula>
    </cfRule>
    <cfRule type="containsText" dxfId="2183" priority="2414" operator="containsText" text="AW">
      <formula>NOT(ISERROR(SEARCH("AW",V15)))</formula>
    </cfRule>
  </conditionalFormatting>
  <conditionalFormatting sqref="O53">
    <cfRule type="containsText" dxfId="2182" priority="2343" operator="containsText" text="HL">
      <formula>NOT(ISERROR(SEARCH("HL",O53)))</formula>
    </cfRule>
    <cfRule type="containsText" dxfId="2181" priority="2344" operator="containsText" text="HD">
      <formula>NOT(ISERROR(SEARCH("HD",O53)))</formula>
    </cfRule>
    <cfRule type="containsText" dxfId="2180" priority="2345" operator="containsText" text="HW">
      <formula>NOT(ISERROR(SEARCH("HW",O53)))</formula>
    </cfRule>
  </conditionalFormatting>
  <conditionalFormatting sqref="P53">
    <cfRule type="containsText" dxfId="2179" priority="2352" operator="containsText" text="AL">
      <formula>NOT(ISERROR(SEARCH("AL",P53)))</formula>
    </cfRule>
    <cfRule type="containsText" dxfId="2178" priority="2353" operator="containsText" text="AD">
      <formula>NOT(ISERROR(SEARCH("AD",P53)))</formula>
    </cfRule>
    <cfRule type="containsText" dxfId="2177" priority="2354" operator="containsText" text="AW">
      <formula>NOT(ISERROR(SEARCH("AW",P53)))</formula>
    </cfRule>
  </conditionalFormatting>
  <conditionalFormatting sqref="P53">
    <cfRule type="containsText" dxfId="2176" priority="2349" operator="containsText" text="HL">
      <formula>NOT(ISERROR(SEARCH("HL",P53)))</formula>
    </cfRule>
    <cfRule type="containsText" dxfId="2175" priority="2350" operator="containsText" text="HD">
      <formula>NOT(ISERROR(SEARCH("HD",P53)))</formula>
    </cfRule>
    <cfRule type="containsText" dxfId="2174" priority="2351" operator="containsText" text="HW">
      <formula>NOT(ISERROR(SEARCH("HW",P53)))</formula>
    </cfRule>
  </conditionalFormatting>
  <conditionalFormatting sqref="O53">
    <cfRule type="containsText" dxfId="2173" priority="2376" operator="containsText" text="AL">
      <formula>NOT(ISERROR(SEARCH("AL",O53)))</formula>
    </cfRule>
    <cfRule type="containsText" dxfId="2172" priority="2377" operator="containsText" text="AD">
      <formula>NOT(ISERROR(SEARCH("AD",O53)))</formula>
    </cfRule>
    <cfRule type="containsText" dxfId="2171" priority="2378" operator="containsText" text="AW">
      <formula>NOT(ISERROR(SEARCH("AW",O53)))</formula>
    </cfRule>
  </conditionalFormatting>
  <conditionalFormatting sqref="O53">
    <cfRule type="containsText" dxfId="2170" priority="2373" operator="containsText" text="HL">
      <formula>NOT(ISERROR(SEARCH("HL",O53)))</formula>
    </cfRule>
    <cfRule type="containsText" dxfId="2169" priority="2374" operator="containsText" text="HD">
      <formula>NOT(ISERROR(SEARCH("HD",O53)))</formula>
    </cfRule>
    <cfRule type="containsText" dxfId="2168" priority="2375" operator="containsText" text="HW">
      <formula>NOT(ISERROR(SEARCH("HW",O53)))</formula>
    </cfRule>
  </conditionalFormatting>
  <conditionalFormatting sqref="O53">
    <cfRule type="containsText" dxfId="2167" priority="2370" operator="containsText" text="AL">
      <formula>NOT(ISERROR(SEARCH("AL",O53)))</formula>
    </cfRule>
    <cfRule type="containsText" dxfId="2166" priority="2371" operator="containsText" text="AD">
      <formula>NOT(ISERROR(SEARCH("AD",O53)))</formula>
    </cfRule>
    <cfRule type="containsText" dxfId="2165" priority="2372" operator="containsText" text="AW">
      <formula>NOT(ISERROR(SEARCH("AW",O53)))</formula>
    </cfRule>
  </conditionalFormatting>
  <conditionalFormatting sqref="O53">
    <cfRule type="containsText" dxfId="2164" priority="2367" operator="containsText" text="HL">
      <formula>NOT(ISERROR(SEARCH("HL",O53)))</formula>
    </cfRule>
    <cfRule type="containsText" dxfId="2163" priority="2368" operator="containsText" text="HD">
      <formula>NOT(ISERROR(SEARCH("HD",O53)))</formula>
    </cfRule>
    <cfRule type="containsText" dxfId="2162" priority="2369" operator="containsText" text="HW">
      <formula>NOT(ISERROR(SEARCH("HW",O53)))</formula>
    </cfRule>
  </conditionalFormatting>
  <conditionalFormatting sqref="N53">
    <cfRule type="containsText" dxfId="2161" priority="2364" operator="containsText" text="AL">
      <formula>NOT(ISERROR(SEARCH("AL",N53)))</formula>
    </cfRule>
    <cfRule type="containsText" dxfId="2160" priority="2365" operator="containsText" text="AD">
      <formula>NOT(ISERROR(SEARCH("AD",N53)))</formula>
    </cfRule>
    <cfRule type="containsText" dxfId="2159" priority="2366" operator="containsText" text="AW">
      <formula>NOT(ISERROR(SEARCH("AW",N53)))</formula>
    </cfRule>
  </conditionalFormatting>
  <conditionalFormatting sqref="N53">
    <cfRule type="containsText" dxfId="2158" priority="2361" operator="containsText" text="HL">
      <formula>NOT(ISERROR(SEARCH("HL",N53)))</formula>
    </cfRule>
    <cfRule type="containsText" dxfId="2157" priority="2362" operator="containsText" text="HD">
      <formula>NOT(ISERROR(SEARCH("HD",N53)))</formula>
    </cfRule>
    <cfRule type="containsText" dxfId="2156" priority="2363" operator="containsText" text="HW">
      <formula>NOT(ISERROR(SEARCH("HW",N53)))</formula>
    </cfRule>
  </conditionalFormatting>
  <conditionalFormatting sqref="O53">
    <cfRule type="containsText" dxfId="2155" priority="2346" operator="containsText" text="AL">
      <formula>NOT(ISERROR(SEARCH("AL",O53)))</formula>
    </cfRule>
    <cfRule type="containsText" dxfId="2154" priority="2347" operator="containsText" text="AD">
      <formula>NOT(ISERROR(SEARCH("AD",O53)))</formula>
    </cfRule>
    <cfRule type="containsText" dxfId="2153" priority="2348" operator="containsText" text="AW">
      <formula>NOT(ISERROR(SEARCH("AW",O53)))</formula>
    </cfRule>
  </conditionalFormatting>
  <conditionalFormatting sqref="O54">
    <cfRule type="containsText" dxfId="2152" priority="2379" operator="containsText" text="HL">
      <formula>NOT(ISERROR(SEARCH("HL",O54)))</formula>
    </cfRule>
    <cfRule type="containsText" dxfId="2151" priority="2380" operator="containsText" text="HD">
      <formula>NOT(ISERROR(SEARCH("HD",O54)))</formula>
    </cfRule>
    <cfRule type="containsText" dxfId="2150" priority="2381" operator="containsText" text="HW">
      <formula>NOT(ISERROR(SEARCH("HW",O54)))</formula>
    </cfRule>
    <cfRule type="containsText" dxfId="2149" priority="2382" operator="containsText" text="AL">
      <formula>NOT(ISERROR(SEARCH("AL",O54)))</formula>
    </cfRule>
    <cfRule type="containsText" dxfId="2148" priority="2383" operator="containsText" text="AD">
      <formula>NOT(ISERROR(SEARCH("AD",O54)))</formula>
    </cfRule>
    <cfRule type="containsText" dxfId="2147" priority="2384" operator="containsText" text="AW">
      <formula>NOT(ISERROR(SEARCH("AW",O54)))</formula>
    </cfRule>
  </conditionalFormatting>
  <conditionalFormatting sqref="T53:U53">
    <cfRule type="containsText" dxfId="2146" priority="2258" operator="containsText" text="HL">
      <formula>NOT(ISERROR(SEARCH("HL",T53)))</formula>
    </cfRule>
    <cfRule type="containsText" dxfId="2145" priority="2259" operator="containsText" text="HD">
      <formula>NOT(ISERROR(SEARCH("HD",T53)))</formula>
    </cfRule>
    <cfRule type="containsText" dxfId="2144" priority="2260" operator="containsText" text="HW">
      <formula>NOT(ISERROR(SEARCH("HW",T53)))</formula>
    </cfRule>
  </conditionalFormatting>
  <conditionalFormatting sqref="T53:U53">
    <cfRule type="containsText" dxfId="2143" priority="2291" operator="containsText" text="AL">
      <formula>NOT(ISERROR(SEARCH("AL",T53)))</formula>
    </cfRule>
    <cfRule type="containsText" dxfId="2142" priority="2292" operator="containsText" text="AD">
      <formula>NOT(ISERROR(SEARCH("AD",T53)))</formula>
    </cfRule>
    <cfRule type="containsText" dxfId="2141" priority="2293" operator="containsText" text="AW">
      <formula>NOT(ISERROR(SEARCH("AW",T53)))</formula>
    </cfRule>
  </conditionalFormatting>
  <conditionalFormatting sqref="T53:U53">
    <cfRule type="containsText" dxfId="2140" priority="2288" operator="containsText" text="HL">
      <formula>NOT(ISERROR(SEARCH("HL",T53)))</formula>
    </cfRule>
    <cfRule type="containsText" dxfId="2139" priority="2289" operator="containsText" text="HD">
      <formula>NOT(ISERROR(SEARCH("HD",T53)))</formula>
    </cfRule>
    <cfRule type="containsText" dxfId="2138" priority="2290" operator="containsText" text="HW">
      <formula>NOT(ISERROR(SEARCH("HW",T53)))</formula>
    </cfRule>
  </conditionalFormatting>
  <conditionalFormatting sqref="T53:U53">
    <cfRule type="containsText" dxfId="2137" priority="2285" operator="containsText" text="AL">
      <formula>NOT(ISERROR(SEARCH("AL",T53)))</formula>
    </cfRule>
    <cfRule type="containsText" dxfId="2136" priority="2286" operator="containsText" text="AD">
      <formula>NOT(ISERROR(SEARCH("AD",T53)))</formula>
    </cfRule>
    <cfRule type="containsText" dxfId="2135" priority="2287" operator="containsText" text="AW">
      <formula>NOT(ISERROR(SEARCH("AW",T53)))</formula>
    </cfRule>
  </conditionalFormatting>
  <conditionalFormatting sqref="T53:U53">
    <cfRule type="containsText" dxfId="2134" priority="2282" operator="containsText" text="HL">
      <formula>NOT(ISERROR(SEARCH("HL",T53)))</formula>
    </cfRule>
    <cfRule type="containsText" dxfId="2133" priority="2283" operator="containsText" text="HD">
      <formula>NOT(ISERROR(SEARCH("HD",T53)))</formula>
    </cfRule>
    <cfRule type="containsText" dxfId="2132" priority="2284" operator="containsText" text="HW">
      <formula>NOT(ISERROR(SEARCH("HW",T53)))</formula>
    </cfRule>
  </conditionalFormatting>
  <conditionalFormatting sqref="S53">
    <cfRule type="containsText" dxfId="2131" priority="2279" operator="containsText" text="AL">
      <formula>NOT(ISERROR(SEARCH("AL",S53)))</formula>
    </cfRule>
    <cfRule type="containsText" dxfId="2130" priority="2280" operator="containsText" text="AD">
      <formula>NOT(ISERROR(SEARCH("AD",S53)))</formula>
    </cfRule>
    <cfRule type="containsText" dxfId="2129" priority="2281" operator="containsText" text="AW">
      <formula>NOT(ISERROR(SEARCH("AW",S53)))</formula>
    </cfRule>
  </conditionalFormatting>
  <conditionalFormatting sqref="S53">
    <cfRule type="containsText" dxfId="2128" priority="2276" operator="containsText" text="HL">
      <formula>NOT(ISERROR(SEARCH("HL",S53)))</formula>
    </cfRule>
    <cfRule type="containsText" dxfId="2127" priority="2277" operator="containsText" text="HD">
      <formula>NOT(ISERROR(SEARCH("HD",S53)))</formula>
    </cfRule>
    <cfRule type="containsText" dxfId="2126" priority="2278" operator="containsText" text="HW">
      <formula>NOT(ISERROR(SEARCH("HW",S53)))</formula>
    </cfRule>
  </conditionalFormatting>
  <conditionalFormatting sqref="V53">
    <cfRule type="containsText" dxfId="2125" priority="2273" operator="containsText" text="AL">
      <formula>NOT(ISERROR(SEARCH("AL",V53)))</formula>
    </cfRule>
    <cfRule type="containsText" dxfId="2124" priority="2274" operator="containsText" text="AD">
      <formula>NOT(ISERROR(SEARCH("AD",V53)))</formula>
    </cfRule>
    <cfRule type="containsText" dxfId="2123" priority="2275" operator="containsText" text="AW">
      <formula>NOT(ISERROR(SEARCH("AW",V53)))</formula>
    </cfRule>
  </conditionalFormatting>
  <conditionalFormatting sqref="V53">
    <cfRule type="containsText" dxfId="2122" priority="2270" operator="containsText" text="HL">
      <formula>NOT(ISERROR(SEARCH("HL",V53)))</formula>
    </cfRule>
    <cfRule type="containsText" dxfId="2121" priority="2271" operator="containsText" text="HD">
      <formula>NOT(ISERROR(SEARCH("HD",V53)))</formula>
    </cfRule>
    <cfRule type="containsText" dxfId="2120" priority="2272" operator="containsText" text="HW">
      <formula>NOT(ISERROR(SEARCH("HW",V53)))</formula>
    </cfRule>
  </conditionalFormatting>
  <conditionalFormatting sqref="V53">
    <cfRule type="containsText" dxfId="2119" priority="2267" operator="containsText" text="AL">
      <formula>NOT(ISERROR(SEARCH("AL",V53)))</formula>
    </cfRule>
    <cfRule type="containsText" dxfId="2118" priority="2268" operator="containsText" text="AD">
      <formula>NOT(ISERROR(SEARCH("AD",V53)))</formula>
    </cfRule>
    <cfRule type="containsText" dxfId="2117" priority="2269" operator="containsText" text="AW">
      <formula>NOT(ISERROR(SEARCH("AW",V53)))</formula>
    </cfRule>
  </conditionalFormatting>
  <conditionalFormatting sqref="V53">
    <cfRule type="containsText" dxfId="2116" priority="2264" operator="containsText" text="HL">
      <formula>NOT(ISERROR(SEARCH("HL",V53)))</formula>
    </cfRule>
    <cfRule type="containsText" dxfId="2115" priority="2265" operator="containsText" text="HD">
      <formula>NOT(ISERROR(SEARCH("HD",V53)))</formula>
    </cfRule>
    <cfRule type="containsText" dxfId="2114" priority="2266" operator="containsText" text="HW">
      <formula>NOT(ISERROR(SEARCH("HW",V53)))</formula>
    </cfRule>
  </conditionalFormatting>
  <conditionalFormatting sqref="T53:U53">
    <cfRule type="containsText" dxfId="2113" priority="2261" operator="containsText" text="AL">
      <formula>NOT(ISERROR(SEARCH("AL",T53)))</formula>
    </cfRule>
    <cfRule type="containsText" dxfId="2112" priority="2262" operator="containsText" text="AD">
      <formula>NOT(ISERROR(SEARCH("AD",T53)))</formula>
    </cfRule>
    <cfRule type="containsText" dxfId="2111" priority="2263" operator="containsText" text="AW">
      <formula>NOT(ISERROR(SEARCH("AW",T53)))</formula>
    </cfRule>
  </conditionalFormatting>
  <conditionalFormatting sqref="T54:U54">
    <cfRule type="containsText" dxfId="2110" priority="2252" operator="containsText" text="HL">
      <formula>NOT(ISERROR(SEARCH("HL",T54)))</formula>
    </cfRule>
    <cfRule type="containsText" dxfId="2109" priority="2253" operator="containsText" text="HD">
      <formula>NOT(ISERROR(SEARCH("HD",T54)))</formula>
    </cfRule>
    <cfRule type="containsText" dxfId="2108" priority="2254" operator="containsText" text="HW">
      <formula>NOT(ISERROR(SEARCH("HW",T54)))</formula>
    </cfRule>
    <cfRule type="containsText" dxfId="2107" priority="2255" operator="containsText" text="AL">
      <formula>NOT(ISERROR(SEARCH("AL",T54)))</formula>
    </cfRule>
    <cfRule type="containsText" dxfId="2106" priority="2256" operator="containsText" text="AD">
      <formula>NOT(ISERROR(SEARCH("AD",T54)))</formula>
    </cfRule>
    <cfRule type="containsText" dxfId="2105" priority="2257" operator="containsText" text="AW">
      <formula>NOT(ISERROR(SEARCH("AW",T54)))</formula>
    </cfRule>
  </conditionalFormatting>
  <conditionalFormatting sqref="I29">
    <cfRule type="containsText" dxfId="2104" priority="431" operator="containsText" text="HL">
      <formula>NOT(ISERROR(SEARCH("HL",I29)))</formula>
    </cfRule>
    <cfRule type="containsText" dxfId="2103" priority="432" operator="containsText" text="HD">
      <formula>NOT(ISERROR(SEARCH("HD",I29)))</formula>
    </cfRule>
    <cfRule type="containsText" dxfId="2102" priority="433" operator="containsText" text="HW">
      <formula>NOT(ISERROR(SEARCH("HW",I29)))</formula>
    </cfRule>
  </conditionalFormatting>
  <conditionalFormatting sqref="I29">
    <cfRule type="containsText" dxfId="2101" priority="464" operator="containsText" text="AL">
      <formula>NOT(ISERROR(SEARCH("AL",I29)))</formula>
    </cfRule>
    <cfRule type="containsText" dxfId="2100" priority="465" operator="containsText" text="AD">
      <formula>NOT(ISERROR(SEARCH("AD",I29)))</formula>
    </cfRule>
    <cfRule type="containsText" dxfId="2099" priority="466" operator="containsText" text="AW">
      <formula>NOT(ISERROR(SEARCH("AW",I29)))</formula>
    </cfRule>
  </conditionalFormatting>
  <conditionalFormatting sqref="I29">
    <cfRule type="containsText" dxfId="2098" priority="461" operator="containsText" text="HL">
      <formula>NOT(ISERROR(SEARCH("HL",I29)))</formula>
    </cfRule>
    <cfRule type="containsText" dxfId="2097" priority="462" operator="containsText" text="HD">
      <formula>NOT(ISERROR(SEARCH("HD",I29)))</formula>
    </cfRule>
    <cfRule type="containsText" dxfId="2096" priority="463" operator="containsText" text="HW">
      <formula>NOT(ISERROR(SEARCH("HW",I29)))</formula>
    </cfRule>
  </conditionalFormatting>
  <conditionalFormatting sqref="I29">
    <cfRule type="containsText" dxfId="2095" priority="458" operator="containsText" text="AL">
      <formula>NOT(ISERROR(SEARCH("AL",I29)))</formula>
    </cfRule>
    <cfRule type="containsText" dxfId="2094" priority="459" operator="containsText" text="AD">
      <formula>NOT(ISERROR(SEARCH("AD",I29)))</formula>
    </cfRule>
    <cfRule type="containsText" dxfId="2093" priority="460" operator="containsText" text="AW">
      <formula>NOT(ISERROR(SEARCH("AW",I29)))</formula>
    </cfRule>
  </conditionalFormatting>
  <conditionalFormatting sqref="I29">
    <cfRule type="containsText" dxfId="2092" priority="455" operator="containsText" text="HL">
      <formula>NOT(ISERROR(SEARCH("HL",I29)))</formula>
    </cfRule>
    <cfRule type="containsText" dxfId="2091" priority="456" operator="containsText" text="HD">
      <formula>NOT(ISERROR(SEARCH("HD",I29)))</formula>
    </cfRule>
    <cfRule type="containsText" dxfId="2090" priority="457" operator="containsText" text="HW">
      <formula>NOT(ISERROR(SEARCH("HW",I29)))</formula>
    </cfRule>
  </conditionalFormatting>
  <conditionalFormatting sqref="H29">
    <cfRule type="containsText" dxfId="2089" priority="452" operator="containsText" text="AL">
      <formula>NOT(ISERROR(SEARCH("AL",H29)))</formula>
    </cfRule>
    <cfRule type="containsText" dxfId="2088" priority="453" operator="containsText" text="AD">
      <formula>NOT(ISERROR(SEARCH("AD",H29)))</formula>
    </cfRule>
    <cfRule type="containsText" dxfId="2087" priority="454" operator="containsText" text="AW">
      <formula>NOT(ISERROR(SEARCH("AW",H29)))</formula>
    </cfRule>
  </conditionalFormatting>
  <conditionalFormatting sqref="H29">
    <cfRule type="containsText" dxfId="2086" priority="449" operator="containsText" text="HL">
      <formula>NOT(ISERROR(SEARCH("HL",H29)))</formula>
    </cfRule>
    <cfRule type="containsText" dxfId="2085" priority="450" operator="containsText" text="HD">
      <formula>NOT(ISERROR(SEARCH("HD",H29)))</formula>
    </cfRule>
    <cfRule type="containsText" dxfId="2084" priority="451" operator="containsText" text="HW">
      <formula>NOT(ISERROR(SEARCH("HW",H29)))</formula>
    </cfRule>
  </conditionalFormatting>
  <conditionalFormatting sqref="J29">
    <cfRule type="containsText" dxfId="2083" priority="446" operator="containsText" text="AL">
      <formula>NOT(ISERROR(SEARCH("AL",J29)))</formula>
    </cfRule>
    <cfRule type="containsText" dxfId="2082" priority="447" operator="containsText" text="AD">
      <formula>NOT(ISERROR(SEARCH("AD",J29)))</formula>
    </cfRule>
    <cfRule type="containsText" dxfId="2081" priority="448" operator="containsText" text="AW">
      <formula>NOT(ISERROR(SEARCH("AW",J29)))</formula>
    </cfRule>
  </conditionalFormatting>
  <conditionalFormatting sqref="J29">
    <cfRule type="containsText" dxfId="2080" priority="443" operator="containsText" text="HL">
      <formula>NOT(ISERROR(SEARCH("HL",J29)))</formula>
    </cfRule>
    <cfRule type="containsText" dxfId="2079" priority="444" operator="containsText" text="HD">
      <formula>NOT(ISERROR(SEARCH("HD",J29)))</formula>
    </cfRule>
    <cfRule type="containsText" dxfId="2078" priority="445" operator="containsText" text="HW">
      <formula>NOT(ISERROR(SEARCH("HW",J29)))</formula>
    </cfRule>
  </conditionalFormatting>
  <conditionalFormatting sqref="J29">
    <cfRule type="containsText" dxfId="2077" priority="440" operator="containsText" text="AL">
      <formula>NOT(ISERROR(SEARCH("AL",J29)))</formula>
    </cfRule>
    <cfRule type="containsText" dxfId="2076" priority="441" operator="containsText" text="AD">
      <formula>NOT(ISERROR(SEARCH("AD",J29)))</formula>
    </cfRule>
    <cfRule type="containsText" dxfId="2075" priority="442" operator="containsText" text="AW">
      <formula>NOT(ISERROR(SEARCH("AW",J29)))</formula>
    </cfRule>
  </conditionalFormatting>
  <conditionalFormatting sqref="J29">
    <cfRule type="containsText" dxfId="2074" priority="437" operator="containsText" text="HL">
      <formula>NOT(ISERROR(SEARCH("HL",J29)))</formula>
    </cfRule>
    <cfRule type="containsText" dxfId="2073" priority="438" operator="containsText" text="HD">
      <formula>NOT(ISERROR(SEARCH("HD",J29)))</formula>
    </cfRule>
    <cfRule type="containsText" dxfId="2072" priority="439" operator="containsText" text="HW">
      <formula>NOT(ISERROR(SEARCH("HW",J29)))</formula>
    </cfRule>
  </conditionalFormatting>
  <conditionalFormatting sqref="I29">
    <cfRule type="containsText" dxfId="2071" priority="434" operator="containsText" text="AL">
      <formula>NOT(ISERROR(SEARCH("AL",I29)))</formula>
    </cfRule>
    <cfRule type="containsText" dxfId="2070" priority="435" operator="containsText" text="AD">
      <formula>NOT(ISERROR(SEARCH("AD",I29)))</formula>
    </cfRule>
    <cfRule type="containsText" dxfId="2069" priority="436" operator="containsText" text="AW">
      <formula>NOT(ISERROR(SEARCH("AW",I29)))</formula>
    </cfRule>
  </conditionalFormatting>
  <conditionalFormatting sqref="I30">
    <cfRule type="containsText" dxfId="2068" priority="467" operator="containsText" text="HL">
      <formula>NOT(ISERROR(SEARCH("HL",I30)))</formula>
    </cfRule>
    <cfRule type="containsText" dxfId="2067" priority="468" operator="containsText" text="HD">
      <formula>NOT(ISERROR(SEARCH("HD",I30)))</formula>
    </cfRule>
    <cfRule type="containsText" dxfId="2066" priority="469" operator="containsText" text="HW">
      <formula>NOT(ISERROR(SEARCH("HW",I30)))</formula>
    </cfRule>
    <cfRule type="containsText" dxfId="2065" priority="470" operator="containsText" text="AL">
      <formula>NOT(ISERROR(SEARCH("AL",I30)))</formula>
    </cfRule>
    <cfRule type="containsText" dxfId="2064" priority="471" operator="containsText" text="AD">
      <formula>NOT(ISERROR(SEARCH("AD",I30)))</formula>
    </cfRule>
    <cfRule type="containsText" dxfId="2063" priority="472" operator="containsText" text="AW">
      <formula>NOT(ISERROR(SEARCH("AW",I30)))</formula>
    </cfRule>
  </conditionalFormatting>
  <conditionalFormatting sqref="M20">
    <cfRule type="containsText" dxfId="2062" priority="281" operator="containsText" text="HL">
      <formula>NOT(ISERROR(SEARCH("HL",M20)))</formula>
    </cfRule>
    <cfRule type="containsText" dxfId="2061" priority="282" operator="containsText" text="HD">
      <formula>NOT(ISERROR(SEARCH("HD",M20)))</formula>
    </cfRule>
    <cfRule type="containsText" dxfId="2060" priority="283" operator="containsText" text="HW">
      <formula>NOT(ISERROR(SEARCH("HW",M20)))</formula>
    </cfRule>
  </conditionalFormatting>
  <conditionalFormatting sqref="I8">
    <cfRule type="containsText" dxfId="2059" priority="386" operator="containsText" text="AL">
      <formula>NOT(ISERROR(SEARCH("AL",I8)))</formula>
    </cfRule>
    <cfRule type="containsText" dxfId="2058" priority="387" operator="containsText" text="AD">
      <formula>NOT(ISERROR(SEARCH("AD",I8)))</formula>
    </cfRule>
    <cfRule type="containsText" dxfId="2057" priority="388" operator="containsText" text="AW">
      <formula>NOT(ISERROR(SEARCH("AW",I8)))</formula>
    </cfRule>
  </conditionalFormatting>
  <conditionalFormatting sqref="I8">
    <cfRule type="containsText" dxfId="2056" priority="383" operator="containsText" text="HL">
      <formula>NOT(ISERROR(SEARCH("HL",I8)))</formula>
    </cfRule>
    <cfRule type="containsText" dxfId="2055" priority="384" operator="containsText" text="HD">
      <formula>NOT(ISERROR(SEARCH("HD",I8)))</formula>
    </cfRule>
    <cfRule type="containsText" dxfId="2054" priority="385" operator="containsText" text="HW">
      <formula>NOT(ISERROR(SEARCH("HW",I8)))</formula>
    </cfRule>
  </conditionalFormatting>
  <conditionalFormatting sqref="M5:M8">
    <cfRule type="containsText" dxfId="2053" priority="368" operator="containsText" text="AL">
      <formula>NOT(ISERROR(SEARCH("AL",M5)))</formula>
    </cfRule>
    <cfRule type="containsText" dxfId="2052" priority="369" operator="containsText" text="AD">
      <formula>NOT(ISERROR(SEARCH("AD",M5)))</formula>
    </cfRule>
    <cfRule type="containsText" dxfId="2051" priority="370" operator="containsText" text="AW">
      <formula>NOT(ISERROR(SEARCH("AW",M5)))</formula>
    </cfRule>
  </conditionalFormatting>
  <conditionalFormatting sqref="M5:M8">
    <cfRule type="containsText" dxfId="2050" priority="365" operator="containsText" text="HL">
      <formula>NOT(ISERROR(SEARCH("HL",M5)))</formula>
    </cfRule>
    <cfRule type="containsText" dxfId="2049" priority="366" operator="containsText" text="HD">
      <formula>NOT(ISERROR(SEARCH("HD",M5)))</formula>
    </cfRule>
    <cfRule type="containsText" dxfId="2048" priority="367" operator="containsText" text="HW">
      <formula>NOT(ISERROR(SEARCH("HW",M5)))</formula>
    </cfRule>
  </conditionalFormatting>
  <conditionalFormatting sqref="P8">
    <cfRule type="containsText" dxfId="2047" priority="362" operator="containsText" text="AL">
      <formula>NOT(ISERROR(SEARCH("AL",P8)))</formula>
    </cfRule>
    <cfRule type="containsText" dxfId="2046" priority="363" operator="containsText" text="AD">
      <formula>NOT(ISERROR(SEARCH("AD",P8)))</formula>
    </cfRule>
    <cfRule type="containsText" dxfId="2045" priority="364" operator="containsText" text="AW">
      <formula>NOT(ISERROR(SEARCH("AW",P8)))</formula>
    </cfRule>
  </conditionalFormatting>
  <conditionalFormatting sqref="P8">
    <cfRule type="containsText" dxfId="2044" priority="359" operator="containsText" text="HL">
      <formula>NOT(ISERROR(SEARCH("HL",P8)))</formula>
    </cfRule>
    <cfRule type="containsText" dxfId="2043" priority="360" operator="containsText" text="HD">
      <formula>NOT(ISERROR(SEARCH("HD",P8)))</formula>
    </cfRule>
    <cfRule type="containsText" dxfId="2042" priority="361" operator="containsText" text="HW">
      <formula>NOT(ISERROR(SEARCH("HW",P8)))</formula>
    </cfRule>
  </conditionalFormatting>
  <conditionalFormatting sqref="P7:P8">
    <cfRule type="containsText" dxfId="2041" priority="356" operator="containsText" text="AL">
      <formula>NOT(ISERROR(SEARCH("AL",P7)))</formula>
    </cfRule>
    <cfRule type="containsText" dxfId="2040" priority="357" operator="containsText" text="AD">
      <formula>NOT(ISERROR(SEARCH("AD",P7)))</formula>
    </cfRule>
    <cfRule type="containsText" dxfId="2039" priority="358" operator="containsText" text="AW">
      <formula>NOT(ISERROR(SEARCH("AW",P7)))</formula>
    </cfRule>
  </conditionalFormatting>
  <conditionalFormatting sqref="P7:P8">
    <cfRule type="containsText" dxfId="2038" priority="353" operator="containsText" text="HL">
      <formula>NOT(ISERROR(SEARCH("HL",P7)))</formula>
    </cfRule>
    <cfRule type="containsText" dxfId="2037" priority="354" operator="containsText" text="HD">
      <formula>NOT(ISERROR(SEARCH("HD",P7)))</formula>
    </cfRule>
    <cfRule type="containsText" dxfId="2036" priority="355" operator="containsText" text="HW">
      <formula>NOT(ISERROR(SEARCH("HW",P7)))</formula>
    </cfRule>
  </conditionalFormatting>
  <conditionalFormatting sqref="O8">
    <cfRule type="containsText" dxfId="2035" priority="350" operator="containsText" text="AL">
      <formula>NOT(ISERROR(SEARCH("AL",O8)))</formula>
    </cfRule>
    <cfRule type="containsText" dxfId="2034" priority="351" operator="containsText" text="AD">
      <formula>NOT(ISERROR(SEARCH("AD",O8)))</formula>
    </cfRule>
    <cfRule type="containsText" dxfId="2033" priority="352" operator="containsText" text="AW">
      <formula>NOT(ISERROR(SEARCH("AW",O8)))</formula>
    </cfRule>
  </conditionalFormatting>
  <conditionalFormatting sqref="O8">
    <cfRule type="containsText" dxfId="2032" priority="347" operator="containsText" text="HL">
      <formula>NOT(ISERROR(SEARCH("HL",O8)))</formula>
    </cfRule>
    <cfRule type="containsText" dxfId="2031" priority="348" operator="containsText" text="HD">
      <formula>NOT(ISERROR(SEARCH("HD",O8)))</formula>
    </cfRule>
    <cfRule type="containsText" dxfId="2030" priority="349" operator="containsText" text="HW">
      <formula>NOT(ISERROR(SEARCH("HW",O8)))</formula>
    </cfRule>
  </conditionalFormatting>
  <conditionalFormatting sqref="O9">
    <cfRule type="containsText" dxfId="2029" priority="335" operator="containsText" text="HL">
      <formula>NOT(ISERROR(SEARCH("HL",O9)))</formula>
    </cfRule>
    <cfRule type="containsText" dxfId="2028" priority="336" operator="containsText" text="HD">
      <formula>NOT(ISERROR(SEARCH("HD",O9)))</formula>
    </cfRule>
    <cfRule type="containsText" dxfId="2027" priority="337" operator="containsText" text="HW">
      <formula>NOT(ISERROR(SEARCH("HW",O9)))</formula>
    </cfRule>
    <cfRule type="containsText" dxfId="2026" priority="338" operator="containsText" text="AL">
      <formula>NOT(ISERROR(SEARCH("AL",O9)))</formula>
    </cfRule>
    <cfRule type="containsText" dxfId="2025" priority="339" operator="containsText" text="AD">
      <formula>NOT(ISERROR(SEARCH("AD",O9)))</formula>
    </cfRule>
    <cfRule type="containsText" dxfId="2024" priority="340" operator="containsText" text="AW">
      <formula>NOT(ISERROR(SEARCH("AW",O9)))</formula>
    </cfRule>
  </conditionalFormatting>
  <conditionalFormatting sqref="P20">
    <cfRule type="containsText" dxfId="2023" priority="326" operator="containsText" text="AL">
      <formula>NOT(ISERROR(SEARCH("AL",P20)))</formula>
    </cfRule>
    <cfRule type="containsText" dxfId="2022" priority="327" operator="containsText" text="AD">
      <formula>NOT(ISERROR(SEARCH("AD",P20)))</formula>
    </cfRule>
    <cfRule type="containsText" dxfId="2021" priority="328" operator="containsText" text="AW">
      <formula>NOT(ISERROR(SEARCH("AW",P20)))</formula>
    </cfRule>
  </conditionalFormatting>
  <conditionalFormatting sqref="P20">
    <cfRule type="containsText" dxfId="2020" priority="323" operator="containsText" text="HL">
      <formula>NOT(ISERROR(SEARCH("HL",P20)))</formula>
    </cfRule>
    <cfRule type="containsText" dxfId="2019" priority="324" operator="containsText" text="HD">
      <formula>NOT(ISERROR(SEARCH("HD",P20)))</formula>
    </cfRule>
    <cfRule type="containsText" dxfId="2018" priority="325" operator="containsText" text="HW">
      <formula>NOT(ISERROR(SEARCH("HW",P20)))</formula>
    </cfRule>
  </conditionalFormatting>
  <conditionalFormatting sqref="P20">
    <cfRule type="containsText" dxfId="2017" priority="320" operator="containsText" text="AL">
      <formula>NOT(ISERROR(SEARCH("AL",P20)))</formula>
    </cfRule>
    <cfRule type="containsText" dxfId="2016" priority="321" operator="containsText" text="AD">
      <formula>NOT(ISERROR(SEARCH("AD",P20)))</formula>
    </cfRule>
    <cfRule type="containsText" dxfId="2015" priority="322" operator="containsText" text="AW">
      <formula>NOT(ISERROR(SEARCH("AW",P20)))</formula>
    </cfRule>
  </conditionalFormatting>
  <conditionalFormatting sqref="P20">
    <cfRule type="containsText" dxfId="2014" priority="317" operator="containsText" text="HL">
      <formula>NOT(ISERROR(SEARCH("HL",P20)))</formula>
    </cfRule>
    <cfRule type="containsText" dxfId="2013" priority="318" operator="containsText" text="HD">
      <formula>NOT(ISERROR(SEARCH("HD",P20)))</formula>
    </cfRule>
    <cfRule type="containsText" dxfId="2012" priority="319" operator="containsText" text="HW">
      <formula>NOT(ISERROR(SEARCH("HW",P20)))</formula>
    </cfRule>
  </conditionalFormatting>
  <conditionalFormatting sqref="M19">
    <cfRule type="containsText" dxfId="2011" priority="308" operator="containsText" text="AL">
      <formula>NOT(ISERROR(SEARCH("AL",M19)))</formula>
    </cfRule>
    <cfRule type="containsText" dxfId="2010" priority="309" operator="containsText" text="AD">
      <formula>NOT(ISERROR(SEARCH("AD",M19)))</formula>
    </cfRule>
    <cfRule type="containsText" dxfId="2009" priority="310" operator="containsText" text="AW">
      <formula>NOT(ISERROR(SEARCH("AW",M19)))</formula>
    </cfRule>
  </conditionalFormatting>
  <conditionalFormatting sqref="M19">
    <cfRule type="containsText" dxfId="2008" priority="305" operator="containsText" text="HL">
      <formula>NOT(ISERROR(SEARCH("HL",M19)))</formula>
    </cfRule>
    <cfRule type="containsText" dxfId="2007" priority="306" operator="containsText" text="HD">
      <formula>NOT(ISERROR(SEARCH("HD",M19)))</formula>
    </cfRule>
    <cfRule type="containsText" dxfId="2006" priority="307" operator="containsText" text="HW">
      <formula>NOT(ISERROR(SEARCH("HW",M19)))</formula>
    </cfRule>
  </conditionalFormatting>
  <conditionalFormatting sqref="P19">
    <cfRule type="containsText" dxfId="2005" priority="302" operator="containsText" text="AL">
      <formula>NOT(ISERROR(SEARCH("AL",P19)))</formula>
    </cfRule>
    <cfRule type="containsText" dxfId="2004" priority="303" operator="containsText" text="AD">
      <formula>NOT(ISERROR(SEARCH("AD",P19)))</formula>
    </cfRule>
    <cfRule type="containsText" dxfId="2003" priority="304" operator="containsText" text="AW">
      <formula>NOT(ISERROR(SEARCH("AW",P19)))</formula>
    </cfRule>
  </conditionalFormatting>
  <conditionalFormatting sqref="P19">
    <cfRule type="containsText" dxfId="2002" priority="299" operator="containsText" text="HL">
      <formula>NOT(ISERROR(SEARCH("HL",P19)))</formula>
    </cfRule>
    <cfRule type="containsText" dxfId="2001" priority="300" operator="containsText" text="HD">
      <formula>NOT(ISERROR(SEARCH("HD",P19)))</formula>
    </cfRule>
    <cfRule type="containsText" dxfId="2000" priority="301" operator="containsText" text="HW">
      <formula>NOT(ISERROR(SEARCH("HW",P19)))</formula>
    </cfRule>
  </conditionalFormatting>
  <conditionalFormatting sqref="P19">
    <cfRule type="containsText" dxfId="1999" priority="296" operator="containsText" text="AL">
      <formula>NOT(ISERROR(SEARCH("AL",P19)))</formula>
    </cfRule>
    <cfRule type="containsText" dxfId="1998" priority="297" operator="containsText" text="AD">
      <formula>NOT(ISERROR(SEARCH("AD",P19)))</formula>
    </cfRule>
    <cfRule type="containsText" dxfId="1997" priority="298" operator="containsText" text="AW">
      <formula>NOT(ISERROR(SEARCH("AW",P19)))</formula>
    </cfRule>
  </conditionalFormatting>
  <conditionalFormatting sqref="P19">
    <cfRule type="containsText" dxfId="1996" priority="293" operator="containsText" text="HL">
      <formula>NOT(ISERROR(SEARCH("HL",P19)))</formula>
    </cfRule>
    <cfRule type="containsText" dxfId="1995" priority="294" operator="containsText" text="HD">
      <formula>NOT(ISERROR(SEARCH("HD",P19)))</formula>
    </cfRule>
    <cfRule type="containsText" dxfId="1994" priority="295" operator="containsText" text="HW">
      <formula>NOT(ISERROR(SEARCH("HW",P19)))</formula>
    </cfRule>
  </conditionalFormatting>
  <conditionalFormatting sqref="O19">
    <cfRule type="containsText" dxfId="1993" priority="290" operator="containsText" text="AL">
      <formula>NOT(ISERROR(SEARCH("AL",O19)))</formula>
    </cfRule>
    <cfRule type="containsText" dxfId="1992" priority="291" operator="containsText" text="AD">
      <formula>NOT(ISERROR(SEARCH("AD",O19)))</formula>
    </cfRule>
    <cfRule type="containsText" dxfId="1991" priority="292" operator="containsText" text="AW">
      <formula>NOT(ISERROR(SEARCH("AW",O19)))</formula>
    </cfRule>
  </conditionalFormatting>
  <conditionalFormatting sqref="O19">
    <cfRule type="containsText" dxfId="1990" priority="287" operator="containsText" text="HL">
      <formula>NOT(ISERROR(SEARCH("HL",O19)))</formula>
    </cfRule>
    <cfRule type="containsText" dxfId="1989" priority="288" operator="containsText" text="HD">
      <formula>NOT(ISERROR(SEARCH("HD",O19)))</formula>
    </cfRule>
    <cfRule type="containsText" dxfId="1988" priority="289" operator="containsText" text="HW">
      <formula>NOT(ISERROR(SEARCH("HW",O19)))</formula>
    </cfRule>
  </conditionalFormatting>
  <conditionalFormatting sqref="M20">
    <cfRule type="containsText" dxfId="1987" priority="284" operator="containsText" text="AL">
      <formula>NOT(ISERROR(SEARCH("AL",M20)))</formula>
    </cfRule>
    <cfRule type="containsText" dxfId="1986" priority="285" operator="containsText" text="AD">
      <formula>NOT(ISERROR(SEARCH("AD",M20)))</formula>
    </cfRule>
    <cfRule type="containsText" dxfId="1985" priority="286" operator="containsText" text="AW">
      <formula>NOT(ISERROR(SEARCH("AW",M20)))</formula>
    </cfRule>
  </conditionalFormatting>
  <conditionalFormatting sqref="I50">
    <cfRule type="containsText" dxfId="1984" priority="107" operator="containsText" text="HL">
      <formula>NOT(ISERROR(SEARCH("HL",I50)))</formula>
    </cfRule>
    <cfRule type="containsText" dxfId="1983" priority="108" operator="containsText" text="HD">
      <formula>NOT(ISERROR(SEARCH("HD",I50)))</formula>
    </cfRule>
    <cfRule type="containsText" dxfId="1982" priority="109" operator="containsText" text="HW">
      <formula>NOT(ISERROR(SEARCH("HW",I50)))</formula>
    </cfRule>
    <cfRule type="containsText" dxfId="1981" priority="110" operator="containsText" text="AL">
      <formula>NOT(ISERROR(SEARCH("AL",I50)))</formula>
    </cfRule>
    <cfRule type="containsText" dxfId="1980" priority="111" operator="containsText" text="AD">
      <formula>NOT(ISERROR(SEARCH("AD",I50)))</formula>
    </cfRule>
    <cfRule type="containsText" dxfId="1979" priority="112" operator="containsText" text="AW">
      <formula>NOT(ISERROR(SEARCH("AW",I50)))</formula>
    </cfRule>
  </conditionalFormatting>
  <conditionalFormatting sqref="V8">
    <cfRule type="containsText" dxfId="1978" priority="104" operator="containsText" text="AL">
      <formula>NOT(ISERROR(SEARCH("AL",V8)))</formula>
    </cfRule>
    <cfRule type="containsText" dxfId="1977" priority="105" operator="containsText" text="AD">
      <formula>NOT(ISERROR(SEARCH("AD",V8)))</formula>
    </cfRule>
    <cfRule type="containsText" dxfId="1976" priority="106" operator="containsText" text="AW">
      <formula>NOT(ISERROR(SEARCH("AW",V8)))</formula>
    </cfRule>
  </conditionalFormatting>
  <conditionalFormatting sqref="V8">
    <cfRule type="containsText" dxfId="1975" priority="101" operator="containsText" text="HL">
      <formula>NOT(ISERROR(SEARCH("HL",V8)))</formula>
    </cfRule>
    <cfRule type="containsText" dxfId="1974" priority="102" operator="containsText" text="HD">
      <formula>NOT(ISERROR(SEARCH("HD",V8)))</formula>
    </cfRule>
    <cfRule type="containsText" dxfId="1973" priority="103" operator="containsText" text="HW">
      <formula>NOT(ISERROR(SEARCH("HW",V8)))</formula>
    </cfRule>
  </conditionalFormatting>
  <conditionalFormatting sqref="O9:O14 V9:V13 I9:I15 C9:C54">
    <cfRule type="containsText" dxfId="1972" priority="341" operator="containsText" text="HL">
      <formula>NOT(ISERROR(SEARCH("HL",C9)))</formula>
    </cfRule>
    <cfRule type="containsText" dxfId="1971" priority="342" operator="containsText" text="HD">
      <formula>NOT(ISERROR(SEARCH("HD",C9)))</formula>
    </cfRule>
    <cfRule type="containsText" dxfId="1970" priority="343" operator="containsText" text="HW">
      <formula>NOT(ISERROR(SEARCH("HW",C9)))</formula>
    </cfRule>
    <cfRule type="containsText" dxfId="1969" priority="344" operator="containsText" text="AL">
      <formula>NOT(ISERROR(SEARCH("AL",C9)))</formula>
    </cfRule>
    <cfRule type="containsText" dxfId="1968" priority="345" operator="containsText" text="AD">
      <formula>NOT(ISERROR(SEARCH("AD",C9)))</formula>
    </cfRule>
    <cfRule type="containsText" dxfId="1967" priority="346" operator="containsText" text="AW">
      <formula>NOT(ISERROR(SEARCH("AW",C9)))</formula>
    </cfRule>
  </conditionalFormatting>
  <conditionalFormatting sqref="AL4:AN58">
    <cfRule type="cellIs" dxfId="1966" priority="63" operator="between">
      <formula>30</formula>
      <formula>39</formula>
    </cfRule>
    <cfRule type="cellIs" dxfId="1965" priority="64" operator="between">
      <formula>90</formula>
      <formula>99</formula>
    </cfRule>
    <cfRule type="cellIs" dxfId="1964" priority="65" operator="between">
      <formula>40</formula>
      <formula>49</formula>
    </cfRule>
    <cfRule type="cellIs" dxfId="1963" priority="66" operator="between">
      <formula>50</formula>
      <formula>59</formula>
    </cfRule>
    <cfRule type="cellIs" dxfId="1962" priority="67" operator="between">
      <formula>60</formula>
      <formula>69</formula>
    </cfRule>
    <cfRule type="cellIs" dxfId="1961" priority="68" operator="between">
      <formula>70</formula>
      <formula>79</formula>
    </cfRule>
    <cfRule type="cellIs" dxfId="1960" priority="69" operator="between">
      <formula>80</formula>
      <formula>89</formula>
    </cfRule>
  </conditionalFormatting>
  <conditionalFormatting sqref="O20:O24 O15:O16 V14 I16">
    <cfRule type="containsText" dxfId="1959" priority="86" operator="containsText" text="ND">
      <formula>NOT(ISERROR(SEARCH("ND",I14)))</formula>
    </cfRule>
    <cfRule type="containsText" dxfId="1958" priority="87" operator="containsText" text="NW">
      <formula>NOT(ISERROR(SEARCH("NW",I14)))</formula>
    </cfRule>
    <cfRule type="containsText" dxfId="1957" priority="88" operator="containsText" text="NL">
      <formula>NOT(ISERROR(SEARCH("NL",I14)))</formula>
    </cfRule>
  </conditionalFormatting>
  <conditionalFormatting sqref="I43">
    <cfRule type="containsText" dxfId="1956" priority="54" operator="containsText" text="AL">
      <formula>NOT(ISERROR(SEARCH("AL",I43)))</formula>
    </cfRule>
    <cfRule type="containsText" dxfId="1955" priority="55" operator="containsText" text="AD">
      <formula>NOT(ISERROR(SEARCH("AD",I43)))</formula>
    </cfRule>
    <cfRule type="containsText" dxfId="1954" priority="56" operator="containsText" text="AW">
      <formula>NOT(ISERROR(SEARCH("AW",I43)))</formula>
    </cfRule>
  </conditionalFormatting>
  <conditionalFormatting sqref="I43">
    <cfRule type="containsText" dxfId="1953" priority="51" operator="containsText" text="HL">
      <formula>NOT(ISERROR(SEARCH("HL",I43)))</formula>
    </cfRule>
    <cfRule type="containsText" dxfId="1952" priority="52" operator="containsText" text="HD">
      <formula>NOT(ISERROR(SEARCH("HD",I43)))</formula>
    </cfRule>
    <cfRule type="containsText" dxfId="1951" priority="53" operator="containsText" text="HW">
      <formula>NOT(ISERROR(SEARCH("HW",I43)))</formula>
    </cfRule>
  </conditionalFormatting>
  <conditionalFormatting sqref="I44 I47:I48">
    <cfRule type="containsText" dxfId="1950" priority="57" operator="containsText" text="HL">
      <formula>NOT(ISERROR(SEARCH("HL",I44)))</formula>
    </cfRule>
    <cfRule type="containsText" dxfId="1949" priority="58" operator="containsText" text="HD">
      <formula>NOT(ISERROR(SEARCH("HD",I44)))</formula>
    </cfRule>
    <cfRule type="containsText" dxfId="1948" priority="59" operator="containsText" text="HW">
      <formula>NOT(ISERROR(SEARCH("HW",I44)))</formula>
    </cfRule>
    <cfRule type="containsText" dxfId="1947" priority="60" operator="containsText" text="AL">
      <formula>NOT(ISERROR(SEARCH("AL",I44)))</formula>
    </cfRule>
    <cfRule type="containsText" dxfId="1946" priority="61" operator="containsText" text="AD">
      <formula>NOT(ISERROR(SEARCH("AD",I44)))</formula>
    </cfRule>
    <cfRule type="containsText" dxfId="1945" priority="62" operator="containsText" text="AW">
      <formula>NOT(ISERROR(SEARCH("AW",I44)))</formula>
    </cfRule>
  </conditionalFormatting>
  <conditionalFormatting sqref="I49">
    <cfRule type="containsText" dxfId="1944" priority="48" operator="containsText" text="ND">
      <formula>NOT(ISERROR(SEARCH("ND",I49)))</formula>
    </cfRule>
    <cfRule type="containsText" dxfId="1943" priority="49" operator="containsText" text="NW">
      <formula>NOT(ISERROR(SEARCH("NW",I49)))</formula>
    </cfRule>
    <cfRule type="containsText" dxfId="1942" priority="50" operator="containsText" text="NL">
      <formula>NOT(ISERROR(SEARCH("NL",I49)))</formula>
    </cfRule>
  </conditionalFormatting>
  <conditionalFormatting sqref="I45">
    <cfRule type="containsText" dxfId="1941" priority="42" operator="containsText" text="HL">
      <formula>NOT(ISERROR(SEARCH("HL",I45)))</formula>
    </cfRule>
    <cfRule type="containsText" dxfId="1940" priority="43" operator="containsText" text="HD">
      <formula>NOT(ISERROR(SEARCH("HD",I45)))</formula>
    </cfRule>
    <cfRule type="containsText" dxfId="1939" priority="44" operator="containsText" text="HW">
      <formula>NOT(ISERROR(SEARCH("HW",I45)))</formula>
    </cfRule>
    <cfRule type="containsText" dxfId="1938" priority="45" operator="containsText" text="AL">
      <formula>NOT(ISERROR(SEARCH("AL",I45)))</formula>
    </cfRule>
    <cfRule type="containsText" dxfId="1937" priority="46" operator="containsText" text="AD">
      <formula>NOT(ISERROR(SEARCH("AD",I45)))</formula>
    </cfRule>
    <cfRule type="containsText" dxfId="1936" priority="47" operator="containsText" text="AW">
      <formula>NOT(ISERROR(SEARCH("AW",I45)))</formula>
    </cfRule>
  </conditionalFormatting>
  <conditionalFormatting sqref="I46">
    <cfRule type="containsText" dxfId="1935" priority="39" operator="containsText" text="ND">
      <formula>NOT(ISERROR(SEARCH("ND",I46)))</formula>
    </cfRule>
    <cfRule type="containsText" dxfId="1934" priority="40" operator="containsText" text="NW">
      <formula>NOT(ISERROR(SEARCH("NW",I46)))</formula>
    </cfRule>
    <cfRule type="containsText" dxfId="1933" priority="41" operator="containsText" text="NL">
      <formula>NOT(ISERROR(SEARCH("NL",I46)))</formula>
    </cfRule>
  </conditionalFormatting>
  <conditionalFormatting sqref="AB64:AB99">
    <cfRule type="beginsWith" dxfId="1932" priority="1" operator="beginsWith" text="ST">
      <formula>LEFT(AB64,LEN("ST"))="ST"</formula>
    </cfRule>
    <cfRule type="beginsWith" dxfId="1931" priority="2" operator="beginsWith" text="RW">
      <formula>LEFT(AB64,LEN("RW"))="RW"</formula>
    </cfRule>
    <cfRule type="beginsWith" dxfId="1930" priority="3" operator="beginsWith" text="LW">
      <formula>LEFT(AB64,LEN("LW"))="LW"</formula>
    </cfRule>
    <cfRule type="beginsWith" dxfId="1929" priority="4" operator="beginsWith" text="LF">
      <formula>LEFT(AB64,LEN("LF"))="LF"</formula>
    </cfRule>
    <cfRule type="beginsWith" dxfId="1928" priority="5" operator="beginsWith" text="CF">
      <formula>LEFT(AB64,LEN("CF"))="CF"</formula>
    </cfRule>
    <cfRule type="beginsWith" dxfId="1927" priority="6" operator="beginsWith" text="CAM">
      <formula>LEFT(AB64,LEN("CAM"))="CAM"</formula>
    </cfRule>
    <cfRule type="beginsWith" dxfId="1926" priority="7" operator="beginsWith" text="LM">
      <formula>LEFT(AB64,LEN("LM"))="LM"</formula>
    </cfRule>
    <cfRule type="beginsWith" dxfId="1925" priority="8" operator="beginsWith" text="CM">
      <formula>LEFT(AB64,LEN("CM"))="CM"</formula>
    </cfRule>
    <cfRule type="beginsWith" dxfId="1924" priority="9" operator="beginsWith" text="RM">
      <formula>LEFT(AB64,LEN("RM"))="RM"</formula>
    </cfRule>
    <cfRule type="beginsWith" dxfId="1923" priority="10" operator="beginsWith" text="CDM">
      <formula>LEFT(AB64,LEN("CDM"))="CDM"</formula>
    </cfRule>
    <cfRule type="beginsWith" dxfId="1922" priority="11" operator="beginsWith" text="LWB">
      <formula>LEFT(AB64,LEN("LWB"))="LWB"</formula>
    </cfRule>
    <cfRule type="beginsWith" dxfId="1921" priority="12" operator="beginsWith" text="RWB">
      <formula>LEFT(AB64,LEN("RWB"))="RWB"</formula>
    </cfRule>
    <cfRule type="beginsWith" dxfId="1920" priority="13" operator="beginsWith" text="RB">
      <formula>LEFT(AB64,LEN("RB"))="RB"</formula>
    </cfRule>
    <cfRule type="beginsWith" dxfId="1919" priority="14" operator="beginsWith" text="CB">
      <formula>LEFT(AB64,LEN("CB"))="CB"</formula>
    </cfRule>
    <cfRule type="beginsWith" dxfId="1918" priority="15" operator="beginsWith" text="LB">
      <formula>LEFT(AB64,LEN("LB"))="LB"</formula>
    </cfRule>
    <cfRule type="beginsWith" dxfId="1917" priority="16" operator="beginsWith" text="GK">
      <formula>LEFT(AB64,LEN("GK"))="GK"</formula>
    </cfRule>
  </conditionalFormatting>
  <conditionalFormatting sqref="AK4:AK58">
    <cfRule type="beginsWith" dxfId="1916" priority="23" operator="beginsWith" text="ST">
      <formula>LEFT(AK4,LEN("ST"))="ST"</formula>
    </cfRule>
    <cfRule type="beginsWith" dxfId="1915" priority="24" operator="beginsWith" text="RW">
      <formula>LEFT(AK4,LEN("RW"))="RW"</formula>
    </cfRule>
    <cfRule type="beginsWith" dxfId="1914" priority="25" operator="beginsWith" text="LW">
      <formula>LEFT(AK4,LEN("LW"))="LW"</formula>
    </cfRule>
    <cfRule type="beginsWith" dxfId="1913" priority="26" operator="beginsWith" text="LF">
      <formula>LEFT(AK4,LEN("LF"))="LF"</formula>
    </cfRule>
    <cfRule type="beginsWith" dxfId="1912" priority="27" operator="beginsWith" text="CF">
      <formula>LEFT(AK4,LEN("CF"))="CF"</formula>
    </cfRule>
    <cfRule type="beginsWith" dxfId="1911" priority="28" operator="beginsWith" text="CAM">
      <formula>LEFT(AK4,LEN("CAM"))="CAM"</formula>
    </cfRule>
    <cfRule type="beginsWith" dxfId="1910" priority="29" operator="beginsWith" text="LM">
      <formula>LEFT(AK4,LEN("LM"))="LM"</formula>
    </cfRule>
    <cfRule type="beginsWith" dxfId="1909" priority="30" operator="beginsWith" text="CM">
      <formula>LEFT(AK4,LEN("CM"))="CM"</formula>
    </cfRule>
    <cfRule type="beginsWith" dxfId="1908" priority="31" operator="beginsWith" text="RM">
      <formula>LEFT(AK4,LEN("RM"))="RM"</formula>
    </cfRule>
    <cfRule type="beginsWith" dxfId="1907" priority="32" operator="beginsWith" text="CDM">
      <formula>LEFT(AK4,LEN("CDM"))="CDM"</formula>
    </cfRule>
    <cfRule type="beginsWith" dxfId="1906" priority="33" operator="beginsWith" text="LWB">
      <formula>LEFT(AK4,LEN("LWB"))="LWB"</formula>
    </cfRule>
    <cfRule type="beginsWith" dxfId="1905" priority="34" operator="beginsWith" text="RWB">
      <formula>LEFT(AK4,LEN("RWB"))="RWB"</formula>
    </cfRule>
    <cfRule type="beginsWith" dxfId="1904" priority="35" operator="beginsWith" text="RB">
      <formula>LEFT(AK4,LEN("RB"))="RB"</formula>
    </cfRule>
    <cfRule type="beginsWith" dxfId="1903" priority="36" operator="beginsWith" text="CB">
      <formula>LEFT(AK4,LEN("CB"))="CB"</formula>
    </cfRule>
    <cfRule type="beginsWith" dxfId="1902" priority="37" operator="beginsWith" text="LB">
      <formula>LEFT(AK4,LEN("LB"))="LB"</formula>
    </cfRule>
    <cfRule type="beginsWith" dxfId="1901" priority="38" operator="beginsWith" text="GK">
      <formula>LEFT(AK4,LEN("GK"))="GK"</formula>
    </cfRule>
  </conditionalFormatting>
  <conditionalFormatting sqref="AC64:AD99">
    <cfRule type="cellIs" dxfId="1900" priority="17" operator="between">
      <formula>90</formula>
      <formula>99</formula>
    </cfRule>
    <cfRule type="cellIs" dxfId="1899" priority="18" operator="between">
      <formula>40</formula>
      <formula>49</formula>
    </cfRule>
    <cfRule type="cellIs" dxfId="1898" priority="19" operator="between">
      <formula>50</formula>
      <formula>59</formula>
    </cfRule>
    <cfRule type="cellIs" dxfId="1897" priority="20" operator="between">
      <formula>60</formula>
      <formula>69</formula>
    </cfRule>
    <cfRule type="cellIs" dxfId="1896" priority="21" operator="between">
      <formula>70</formula>
      <formula>79</formula>
    </cfRule>
    <cfRule type="cellIs" dxfId="1895" priority="22" operator="between">
      <formula>80</formula>
      <formula>89</formula>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1"/>
  </sheetPr>
  <dimension ref="A1:EJ130"/>
  <sheetViews>
    <sheetView showGridLines="0" topLeftCell="A67" zoomScale="90" zoomScaleNormal="90" workbookViewId="0">
      <selection activeCell="I89" sqref="I89:L89"/>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3" style="327" customWidth="1"/>
    <col min="36" max="36" width="4.28515625" style="822" customWidth="1"/>
    <col min="37" max="37" width="18.7109375" style="351" customWidth="1"/>
    <col min="38" max="38" width="10" style="351" customWidth="1"/>
    <col min="39" max="40" width="5.140625" style="351" customWidth="1"/>
    <col min="41" max="41" width="10" style="742" customWidth="1"/>
    <col min="42" max="42" width="5.140625" style="351" customWidth="1"/>
    <col min="43" max="46" width="6.28515625" style="327" customWidth="1"/>
    <col min="47" max="48" width="7" style="327" customWidth="1"/>
    <col min="49" max="50" width="7" style="327" hidden="1" customWidth="1"/>
    <col min="51" max="53" width="7.42578125" style="327" hidden="1" customWidth="1"/>
    <col min="54" max="88" width="7.42578125" style="327" customWidth="1"/>
    <col min="89" max="92" width="6.7109375" style="327" customWidth="1"/>
    <col min="93" max="93" width="17.140625" style="327" customWidth="1"/>
    <col min="94" max="96" width="7.5703125" style="327" customWidth="1"/>
    <col min="97" max="101" width="7.5703125" style="822" customWidth="1"/>
    <col min="102" max="110" width="7.5703125" style="327"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410</v>
      </c>
      <c r="B1" s="1843"/>
      <c r="C1" s="1843"/>
      <c r="D1" s="1843"/>
      <c r="E1" s="1843"/>
      <c r="F1" s="1843"/>
      <c r="G1" s="1843"/>
      <c r="H1" s="1843"/>
      <c r="I1" s="1843"/>
      <c r="J1" s="1843"/>
      <c r="K1" s="626"/>
      <c r="L1" s="626"/>
      <c r="M1" s="626"/>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1344"/>
      <c r="CP1" s="1351"/>
      <c r="CQ1" s="1351"/>
      <c r="CR1" s="1351"/>
      <c r="CS1" s="1351"/>
      <c r="CT1" s="1351"/>
      <c r="CU1" s="1351"/>
      <c r="CV1" s="1351"/>
      <c r="CW1" s="1351"/>
      <c r="CX1" s="1351"/>
      <c r="CY1" s="1351"/>
      <c r="CZ1" s="1351"/>
      <c r="DA1" s="1351"/>
      <c r="DB1" s="1351"/>
      <c r="DC1" s="1351"/>
      <c r="DD1" s="1351"/>
      <c r="DE1" s="1351"/>
      <c r="DF1" s="1456"/>
      <c r="DG1" s="1414" t="s">
        <v>778</v>
      </c>
      <c r="DH1" s="1411"/>
      <c r="DI1" s="1411"/>
      <c r="DJ1" s="1375"/>
      <c r="DK1" s="1375"/>
      <c r="DL1" s="1375"/>
      <c r="DM1" s="1375"/>
      <c r="DN1" s="1375"/>
      <c r="DO1" s="1375"/>
      <c r="DP1" s="1375"/>
      <c r="DQ1" s="1375"/>
      <c r="DR1" s="1375"/>
      <c r="DS1" s="1375"/>
      <c r="DT1" s="1375"/>
      <c r="DU1" s="1375"/>
      <c r="DV1" s="1318"/>
      <c r="DW1" s="1318"/>
      <c r="DX1" s="1318"/>
      <c r="DY1" s="1318"/>
      <c r="DZ1" s="1318"/>
      <c r="EA1" s="1318"/>
      <c r="EB1" s="1318"/>
      <c r="EC1" s="1318"/>
      <c r="ED1" s="1318"/>
      <c r="EE1" s="1318"/>
      <c r="EF1" s="1318"/>
      <c r="EG1" s="1318"/>
      <c r="EH1" s="1318"/>
      <c r="EI1" s="1318"/>
      <c r="EJ1" s="1318"/>
    </row>
    <row r="2" spans="1:140" ht="16.5" thickTop="1" x14ac:dyDescent="0.25">
      <c r="A2" s="477"/>
      <c r="B2" s="478"/>
      <c r="C2" s="478"/>
      <c r="D2" s="479"/>
      <c r="E2" s="169"/>
      <c r="F2" s="169"/>
      <c r="G2" s="1833"/>
      <c r="H2" s="1834"/>
      <c r="I2" s="1834"/>
      <c r="J2" s="1835"/>
      <c r="K2" s="325"/>
      <c r="L2" s="325"/>
      <c r="M2" s="109"/>
      <c r="N2" s="110"/>
      <c r="O2" s="110"/>
      <c r="P2" s="111"/>
      <c r="Q2" s="169"/>
      <c r="R2" s="169"/>
      <c r="S2" s="822"/>
      <c r="T2" s="97"/>
      <c r="U2" s="98"/>
      <c r="V2" s="98"/>
      <c r="W2" s="98"/>
      <c r="X2" s="99"/>
      <c r="Y2" s="822"/>
      <c r="Z2" s="822"/>
      <c r="AA2" s="1563"/>
      <c r="AB2" s="1563"/>
      <c r="AC2" s="1564"/>
      <c r="AD2" s="1563"/>
      <c r="AE2" s="1563"/>
      <c r="AF2" s="1564"/>
      <c r="AG2" s="1563"/>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43</v>
      </c>
      <c r="BC2" s="1842"/>
      <c r="BD2" s="1842"/>
      <c r="BE2" s="1842"/>
      <c r="BF2" s="1842"/>
      <c r="BG2" s="1841" t="s">
        <v>8</v>
      </c>
      <c r="BH2" s="1842"/>
      <c r="BI2" s="1842"/>
      <c r="BJ2" s="1842"/>
      <c r="BK2" s="1842"/>
      <c r="BL2" s="1841" t="s">
        <v>9</v>
      </c>
      <c r="BM2" s="1842"/>
      <c r="BN2" s="1842"/>
      <c r="BO2" s="1842"/>
      <c r="BP2" s="1842"/>
      <c r="BQ2" s="1841" t="s">
        <v>11</v>
      </c>
      <c r="BR2" s="1842"/>
      <c r="BS2" s="1842"/>
      <c r="BT2" s="1842"/>
      <c r="BU2" s="1987"/>
      <c r="BV2" s="1841" t="s">
        <v>12</v>
      </c>
      <c r="BW2" s="1842"/>
      <c r="BX2" s="1842"/>
      <c r="BY2" s="1842"/>
      <c r="BZ2" s="1842"/>
      <c r="CA2" s="1841" t="s">
        <v>149</v>
      </c>
      <c r="CB2" s="1842"/>
      <c r="CC2" s="1842"/>
      <c r="CD2" s="1842"/>
      <c r="CE2" s="1987"/>
      <c r="CF2" s="1841" t="s">
        <v>150</v>
      </c>
      <c r="CG2" s="1842"/>
      <c r="CH2" s="1842"/>
      <c r="CI2" s="1842"/>
      <c r="CJ2" s="1987"/>
      <c r="CK2" s="641" t="s">
        <v>151</v>
      </c>
      <c r="CL2" s="644" t="s">
        <v>152</v>
      </c>
      <c r="CM2" s="1851" t="s">
        <v>300</v>
      </c>
      <c r="CN2" s="1852"/>
      <c r="CO2" s="1403"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1969"/>
      <c r="B3" s="1970"/>
      <c r="C3" s="1970"/>
      <c r="D3" s="1982"/>
      <c r="E3" s="904"/>
      <c r="F3" s="904"/>
      <c r="G3" s="1833"/>
      <c r="H3" s="1834"/>
      <c r="I3" s="1834"/>
      <c r="J3" s="1835"/>
      <c r="K3" s="325"/>
      <c r="L3" s="325"/>
      <c r="M3" s="112"/>
      <c r="N3" s="113"/>
      <c r="O3" s="113"/>
      <c r="P3" s="114"/>
      <c r="Q3" s="378"/>
      <c r="R3" s="378"/>
      <c r="S3" s="46"/>
      <c r="T3" s="1983"/>
      <c r="U3" s="1984"/>
      <c r="V3" s="1984"/>
      <c r="W3" s="1984"/>
      <c r="X3" s="1985"/>
      <c r="Y3" s="827"/>
      <c r="Z3" s="827"/>
      <c r="AA3" s="1563"/>
      <c r="AB3" s="1563"/>
      <c r="AC3" s="1564"/>
      <c r="AD3" s="1563"/>
      <c r="AE3" s="1565"/>
      <c r="AF3" s="1563"/>
      <c r="AG3" s="1563"/>
      <c r="AH3" s="827"/>
      <c r="AI3" s="636"/>
      <c r="AJ3" s="1278"/>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409"/>
      <c r="CP3" s="1345" t="s">
        <v>304</v>
      </c>
      <c r="CQ3" s="1346" t="s">
        <v>305</v>
      </c>
      <c r="CR3" s="1346" t="s">
        <v>306</v>
      </c>
      <c r="CS3" s="1410" t="s">
        <v>305</v>
      </c>
      <c r="CT3" s="1345" t="s">
        <v>285</v>
      </c>
      <c r="CU3" s="1346" t="s">
        <v>305</v>
      </c>
      <c r="CV3" s="1346" t="s">
        <v>771</v>
      </c>
      <c r="CW3" s="1410" t="s">
        <v>305</v>
      </c>
      <c r="CX3" s="1345" t="s">
        <v>285</v>
      </c>
      <c r="CY3" s="1346" t="s">
        <v>305</v>
      </c>
      <c r="CZ3" s="1346" t="s">
        <v>771</v>
      </c>
      <c r="DA3" s="1410" t="s">
        <v>305</v>
      </c>
      <c r="DB3" s="1345" t="s">
        <v>773</v>
      </c>
      <c r="DC3" s="1346" t="s">
        <v>305</v>
      </c>
      <c r="DD3" s="1346" t="s">
        <v>772</v>
      </c>
      <c r="DE3" s="1347" t="s">
        <v>305</v>
      </c>
      <c r="DF3" s="1454"/>
      <c r="DG3" s="1412" t="s">
        <v>60</v>
      </c>
      <c r="DH3" s="1739" t="s">
        <v>775</v>
      </c>
      <c r="DI3" s="1740"/>
      <c r="DJ3" s="1415" t="s">
        <v>60</v>
      </c>
      <c r="DK3" s="1739" t="s">
        <v>775</v>
      </c>
      <c r="DL3" s="1740"/>
      <c r="DM3" s="1415" t="s">
        <v>60</v>
      </c>
      <c r="DN3" s="1739" t="s">
        <v>775</v>
      </c>
      <c r="DO3" s="1740"/>
      <c r="DP3" s="1415" t="s">
        <v>60</v>
      </c>
      <c r="DQ3" s="1739" t="s">
        <v>775</v>
      </c>
      <c r="DR3" s="1740"/>
      <c r="DS3" s="1415" t="s">
        <v>60</v>
      </c>
      <c r="DT3" s="1739" t="s">
        <v>775</v>
      </c>
      <c r="DU3" s="1741"/>
      <c r="DV3" s="1415" t="s">
        <v>60</v>
      </c>
      <c r="DW3" s="1739" t="s">
        <v>775</v>
      </c>
      <c r="DX3" s="1741"/>
      <c r="DY3" s="1415" t="s">
        <v>60</v>
      </c>
      <c r="DZ3" s="1739" t="s">
        <v>775</v>
      </c>
      <c r="EA3" s="1741"/>
      <c r="EB3" s="1415" t="s">
        <v>60</v>
      </c>
      <c r="EC3" s="1739" t="s">
        <v>775</v>
      </c>
      <c r="ED3" s="1741"/>
      <c r="EE3" s="1415" t="s">
        <v>60</v>
      </c>
      <c r="EF3" s="1739" t="s">
        <v>775</v>
      </c>
      <c r="EG3" s="1741"/>
      <c r="EH3" s="1415" t="s">
        <v>60</v>
      </c>
      <c r="EI3" s="1739" t="s">
        <v>775</v>
      </c>
      <c r="EJ3" s="1741"/>
    </row>
    <row r="4" spans="1:140" x14ac:dyDescent="0.25">
      <c r="A4" s="480"/>
      <c r="B4" s="481"/>
      <c r="C4" s="481"/>
      <c r="D4" s="482"/>
      <c r="E4" s="905"/>
      <c r="F4" s="905"/>
      <c r="G4" s="1833"/>
      <c r="H4" s="1834"/>
      <c r="I4" s="1834"/>
      <c r="J4" s="1835"/>
      <c r="K4" s="325"/>
      <c r="L4" s="325"/>
      <c r="M4" s="115"/>
      <c r="N4" s="116"/>
      <c r="O4" s="116"/>
      <c r="P4" s="117"/>
      <c r="Q4" s="905"/>
      <c r="R4" s="905"/>
      <c r="S4" s="25"/>
      <c r="T4" s="100"/>
      <c r="U4" s="101"/>
      <c r="V4" s="101"/>
      <c r="W4" s="101"/>
      <c r="X4" s="102"/>
      <c r="Y4" s="827"/>
      <c r="Z4" s="827"/>
      <c r="AA4" s="1563"/>
      <c r="AB4" s="1563"/>
      <c r="AC4" s="1564"/>
      <c r="AD4" s="1563"/>
      <c r="AE4" s="1565"/>
      <c r="AF4" s="1563"/>
      <c r="AG4" s="1563"/>
      <c r="AH4" s="827"/>
      <c r="AI4" s="958">
        <v>1</v>
      </c>
      <c r="AJ4" s="958"/>
      <c r="AK4" s="422" t="s">
        <v>307</v>
      </c>
      <c r="AL4" s="324" t="s">
        <v>296</v>
      </c>
      <c r="AM4" s="1055">
        <v>63</v>
      </c>
      <c r="AN4" s="1056">
        <v>63</v>
      </c>
      <c r="AO4" s="1132">
        <v>63</v>
      </c>
      <c r="AP4" s="1057">
        <v>31</v>
      </c>
      <c r="AQ4" s="617">
        <f>AW4+BB4+BG4+BL4+BQ4+BV4+CA4+CF4</f>
        <v>34</v>
      </c>
      <c r="AR4" s="623">
        <f>AX4+BC4+BH4+BM4+BR4+BW4+CB4+CG4</f>
        <v>0</v>
      </c>
      <c r="AS4" s="329">
        <v>0</v>
      </c>
      <c r="AT4" s="307">
        <f t="shared" ref="AT4:AV5" si="0">AY4+BD4+BI4+BN4+BS4+BX4+CC4+CH4</f>
        <v>1</v>
      </c>
      <c r="AU4" s="618">
        <f t="shared" si="0"/>
        <v>0</v>
      </c>
      <c r="AV4" s="619">
        <f t="shared" si="0"/>
        <v>0</v>
      </c>
      <c r="AW4" s="611">
        <v>4</v>
      </c>
      <c r="AX4" s="398"/>
      <c r="AY4" s="307">
        <v>0</v>
      </c>
      <c r="AZ4" s="348"/>
      <c r="BA4" s="390"/>
      <c r="BB4" s="415">
        <v>28</v>
      </c>
      <c r="BC4" s="416"/>
      <c r="BD4" s="307">
        <v>1</v>
      </c>
      <c r="BE4" s="348"/>
      <c r="BF4" s="390"/>
      <c r="BG4" s="415">
        <v>2</v>
      </c>
      <c r="BH4" s="416"/>
      <c r="BI4" s="307">
        <v>0</v>
      </c>
      <c r="BJ4" s="348"/>
      <c r="BK4" s="390"/>
      <c r="BL4" s="415"/>
      <c r="BM4" s="416"/>
      <c r="BN4" s="307">
        <v>0</v>
      </c>
      <c r="BO4" s="349"/>
      <c r="BP4" s="390"/>
      <c r="BQ4" s="415"/>
      <c r="BR4" s="416"/>
      <c r="BS4" s="307">
        <v>0</v>
      </c>
      <c r="BT4" s="348"/>
      <c r="BU4" s="408"/>
      <c r="BV4" s="415"/>
      <c r="BW4" s="416"/>
      <c r="BX4" s="307">
        <v>0</v>
      </c>
      <c r="BY4" s="349"/>
      <c r="BZ4" s="407"/>
      <c r="CA4" s="415"/>
      <c r="CB4" s="416"/>
      <c r="CC4" s="307">
        <v>0</v>
      </c>
      <c r="CD4" s="348"/>
      <c r="CE4" s="408"/>
      <c r="CF4" s="415"/>
      <c r="CG4" s="416"/>
      <c r="CH4" s="307">
        <v>0</v>
      </c>
      <c r="CI4" s="348"/>
      <c r="CJ4" s="408"/>
      <c r="CK4" s="409"/>
      <c r="CL4" s="410"/>
      <c r="CM4" s="411"/>
      <c r="CN4" s="412"/>
      <c r="CO4" s="1457" t="s">
        <v>307</v>
      </c>
      <c r="CP4" s="1441"/>
      <c r="CQ4" s="1353">
        <f>CP4/(AQ4-(AR4/1.5))</f>
        <v>0</v>
      </c>
      <c r="CR4" s="1445"/>
      <c r="CS4" s="1354">
        <f t="shared" ref="CS4:CS57" si="1">CR4/(AQ4-(AR4/1.5))</f>
        <v>0</v>
      </c>
      <c r="CT4" s="1442"/>
      <c r="CU4" s="1401">
        <f>CT4/(AQ4-(AR4/1.5))</f>
        <v>0</v>
      </c>
      <c r="CV4" s="1451"/>
      <c r="CW4" s="1405">
        <f>CV4/(AQ4-(AR4/1.5))</f>
        <v>0</v>
      </c>
      <c r="CX4" s="1452"/>
      <c r="CY4" s="1406">
        <f>CX4/(AQ4-(AR4/1.5))</f>
        <v>0</v>
      </c>
      <c r="CZ4" s="1451"/>
      <c r="DA4" s="1404">
        <f>CZ4/(AQ4-(AR4/1.5))</f>
        <v>0</v>
      </c>
      <c r="DB4" s="1442"/>
      <c r="DC4" s="1399">
        <f>DB4/(AQ4-(AR4/1.5))</f>
        <v>0</v>
      </c>
      <c r="DD4" s="1451"/>
      <c r="DE4" s="1405">
        <f>DD4/(AQ4-(AR4/1.5))</f>
        <v>0</v>
      </c>
      <c r="DF4" s="1459"/>
      <c r="DG4" s="1413"/>
      <c r="DH4" s="1718"/>
      <c r="DI4" s="1720"/>
      <c r="DJ4" s="1413"/>
      <c r="DK4" s="1718"/>
      <c r="DL4" s="1720"/>
      <c r="DM4" s="1413"/>
      <c r="DN4" s="1718"/>
      <c r="DO4" s="1720"/>
      <c r="DP4" s="1413"/>
      <c r="DQ4" s="1718"/>
      <c r="DR4" s="1720"/>
      <c r="DS4" s="1413"/>
      <c r="DT4" s="1718"/>
      <c r="DU4" s="1719"/>
      <c r="DV4" s="1413"/>
      <c r="DW4" s="1718"/>
      <c r="DX4" s="1719"/>
      <c r="DY4" s="1413"/>
      <c r="DZ4" s="1718"/>
      <c r="EA4" s="1719"/>
      <c r="EB4" s="1413"/>
      <c r="EC4" s="1718"/>
      <c r="ED4" s="1719"/>
      <c r="EE4" s="1413"/>
      <c r="EF4" s="1718"/>
      <c r="EG4" s="1719"/>
      <c r="EH4" s="1413"/>
      <c r="EI4" s="1718"/>
      <c r="EJ4" s="1719"/>
    </row>
    <row r="5" spans="1:140" ht="16.5" thickBot="1" x14ac:dyDescent="0.3">
      <c r="A5" s="483"/>
      <c r="B5" s="484"/>
      <c r="C5" s="484"/>
      <c r="D5" s="485"/>
      <c r="E5" s="906"/>
      <c r="F5" s="906"/>
      <c r="G5" s="1833"/>
      <c r="H5" s="1834"/>
      <c r="I5" s="1834"/>
      <c r="J5" s="1835"/>
      <c r="K5" s="325"/>
      <c r="L5" s="325"/>
      <c r="M5" s="118"/>
      <c r="N5" s="119"/>
      <c r="O5" s="120"/>
      <c r="P5" s="121"/>
      <c r="Q5" s="148"/>
      <c r="R5" s="148"/>
      <c r="S5" s="825"/>
      <c r="T5" s="103"/>
      <c r="U5" s="104"/>
      <c r="V5" s="104"/>
      <c r="W5" s="104"/>
      <c r="X5" s="105"/>
      <c r="Y5" s="827"/>
      <c r="Z5" s="827"/>
      <c r="AA5" s="1563"/>
      <c r="AB5" s="1563"/>
      <c r="AC5" s="1566"/>
      <c r="AD5" s="1567" t="s">
        <v>667</v>
      </c>
      <c r="AE5" s="1568"/>
      <c r="AF5" s="1563"/>
      <c r="AG5" s="1563"/>
      <c r="AH5" s="827"/>
      <c r="AI5" s="959">
        <v>13</v>
      </c>
      <c r="AJ5" s="959"/>
      <c r="AK5" s="988" t="s">
        <v>308</v>
      </c>
      <c r="AL5" s="989" t="s">
        <v>296</v>
      </c>
      <c r="AM5" s="1056">
        <v>59</v>
      </c>
      <c r="AN5" s="1056">
        <v>59</v>
      </c>
      <c r="AO5" s="1132">
        <v>62</v>
      </c>
      <c r="AP5" s="1057">
        <v>25</v>
      </c>
      <c r="AQ5" s="617">
        <f>AW5+BB5+BG5+BL5+BQ5+BV5+CA5+CF5</f>
        <v>0</v>
      </c>
      <c r="AR5" s="623">
        <f>AX5+BC5+BH5+BM5+BR5+BW5+CB5+CG5</f>
        <v>0</v>
      </c>
      <c r="AS5" s="329">
        <v>0</v>
      </c>
      <c r="AT5" s="307">
        <f t="shared" si="0"/>
        <v>0</v>
      </c>
      <c r="AU5" s="618">
        <f t="shared" si="0"/>
        <v>0</v>
      </c>
      <c r="AV5" s="619">
        <f t="shared" si="0"/>
        <v>0</v>
      </c>
      <c r="AW5" s="403"/>
      <c r="AX5" s="398"/>
      <c r="AY5" s="307">
        <v>0</v>
      </c>
      <c r="AZ5" s="348"/>
      <c r="BA5" s="390"/>
      <c r="BB5" s="415"/>
      <c r="BC5" s="416"/>
      <c r="BD5" s="307">
        <v>0</v>
      </c>
      <c r="BE5" s="348"/>
      <c r="BF5" s="390"/>
      <c r="BG5" s="415"/>
      <c r="BH5" s="416"/>
      <c r="BI5" s="307">
        <v>0</v>
      </c>
      <c r="BJ5" s="348"/>
      <c r="BK5" s="390"/>
      <c r="BL5" s="415"/>
      <c r="BM5" s="416"/>
      <c r="BN5" s="307">
        <v>0</v>
      </c>
      <c r="BO5" s="349"/>
      <c r="BP5" s="390"/>
      <c r="BQ5" s="415"/>
      <c r="BR5" s="416"/>
      <c r="BS5" s="307">
        <v>0</v>
      </c>
      <c r="BT5" s="348"/>
      <c r="BU5" s="408"/>
      <c r="BV5" s="415"/>
      <c r="BW5" s="416"/>
      <c r="BX5" s="307">
        <v>0</v>
      </c>
      <c r="BY5" s="349"/>
      <c r="BZ5" s="407"/>
      <c r="CA5" s="415"/>
      <c r="CB5" s="416"/>
      <c r="CC5" s="307">
        <v>0</v>
      </c>
      <c r="CD5" s="348"/>
      <c r="CE5" s="408"/>
      <c r="CF5" s="415"/>
      <c r="CG5" s="416"/>
      <c r="CH5" s="307">
        <v>0</v>
      </c>
      <c r="CI5" s="348"/>
      <c r="CJ5" s="408"/>
      <c r="CK5" s="409"/>
      <c r="CL5" s="410"/>
      <c r="CM5" s="411"/>
      <c r="CN5" s="412"/>
      <c r="CO5" s="1457" t="s">
        <v>308</v>
      </c>
      <c r="CP5" s="1442"/>
      <c r="CQ5" s="1353" t="e">
        <f>CP5/(AQ5-(AR5/1.5))</f>
        <v>#DIV/0!</v>
      </c>
      <c r="CR5" s="1446"/>
      <c r="CS5" s="1354" t="e">
        <f t="shared" si="1"/>
        <v>#DIV/0!</v>
      </c>
      <c r="CT5" s="1449"/>
      <c r="CU5" s="1401" t="e">
        <f t="shared" ref="CU5:CU57" si="2">CT5/(AQ5-(AR5/1.5))</f>
        <v>#DIV/0!</v>
      </c>
      <c r="CV5" s="1447"/>
      <c r="CW5" s="1405" t="e">
        <f t="shared" ref="CW5:CW57" si="3">CV5/(AQ5-(AR5/1.5))</f>
        <v>#DIV/0!</v>
      </c>
      <c r="CX5" s="1443"/>
      <c r="CY5" s="1406" t="e">
        <f t="shared" ref="CY5:CY57" si="4">CX5/(AQ5-(AR5/1.5))</f>
        <v>#DIV/0!</v>
      </c>
      <c r="CZ5" s="1447"/>
      <c r="DA5" s="1404" t="e">
        <f t="shared" ref="DA5:DA57" si="5">CZ5/(AQ5-(AR5/1.5))</f>
        <v>#DIV/0!</v>
      </c>
      <c r="DB5" s="1449"/>
      <c r="DC5" s="1399" t="e">
        <f t="shared" ref="DC5:DC57" si="6">DB5/(AQ5-(AR5/1.5))</f>
        <v>#DIV/0!</v>
      </c>
      <c r="DD5" s="1447"/>
      <c r="DE5" s="1405" t="e">
        <f t="shared" ref="DE5:DE57" si="7">DD5/(AQ5-(AR5/1.5))</f>
        <v>#DIV/0!</v>
      </c>
      <c r="DF5" s="1459"/>
      <c r="DG5" s="1413"/>
      <c r="DH5" s="1718"/>
      <c r="DI5" s="1720"/>
      <c r="DJ5" s="1413"/>
      <c r="DK5" s="1718"/>
      <c r="DL5" s="1720"/>
      <c r="DM5" s="1413"/>
      <c r="DN5" s="1718"/>
      <c r="DO5" s="1720"/>
      <c r="DP5" s="1413"/>
      <c r="DQ5" s="1718"/>
      <c r="DR5" s="1720"/>
      <c r="DS5" s="1413"/>
      <c r="DT5" s="1718"/>
      <c r="DU5" s="1719"/>
      <c r="DV5" s="1413"/>
      <c r="DW5" s="1718"/>
      <c r="DX5" s="1719"/>
      <c r="DY5" s="1413"/>
      <c r="DZ5" s="1718"/>
      <c r="EA5" s="1719"/>
      <c r="EB5" s="1413"/>
      <c r="EC5" s="1718"/>
      <c r="ED5" s="1719"/>
      <c r="EE5" s="1413"/>
      <c r="EF5" s="1718"/>
      <c r="EG5" s="1719"/>
      <c r="EH5" s="1413"/>
      <c r="EI5" s="1718"/>
      <c r="EJ5" s="1719"/>
    </row>
    <row r="6" spans="1:140" x14ac:dyDescent="0.25">
      <c r="A6" s="1969"/>
      <c r="B6" s="1970"/>
      <c r="C6" s="1970"/>
      <c r="D6" s="1970"/>
      <c r="E6" s="711"/>
      <c r="F6" s="904"/>
      <c r="G6" s="1833"/>
      <c r="H6" s="1834"/>
      <c r="I6" s="1834"/>
      <c r="J6" s="1835"/>
      <c r="K6" s="325"/>
      <c r="L6" s="325"/>
      <c r="M6" s="118"/>
      <c r="N6" s="119"/>
      <c r="O6" s="120"/>
      <c r="P6" s="121"/>
      <c r="Q6" s="148"/>
      <c r="R6" s="148"/>
      <c r="S6" s="825"/>
      <c r="T6" s="103"/>
      <c r="U6" s="104"/>
      <c r="V6" s="104"/>
      <c r="W6" s="104"/>
      <c r="X6" s="105"/>
      <c r="Y6" s="827"/>
      <c r="Z6" s="827"/>
      <c r="AA6" s="1563"/>
      <c r="AB6" s="1563" t="s">
        <v>672</v>
      </c>
      <c r="AC6" s="1563"/>
      <c r="AD6" s="1563"/>
      <c r="AE6" s="1563"/>
      <c r="AF6" s="1563" t="s">
        <v>524</v>
      </c>
      <c r="AG6" s="1563"/>
      <c r="AH6" s="827"/>
      <c r="AI6" s="959">
        <v>31</v>
      </c>
      <c r="AJ6" s="959"/>
      <c r="AK6" s="988" t="s">
        <v>628</v>
      </c>
      <c r="AL6" s="828" t="s">
        <v>296</v>
      </c>
      <c r="AM6" s="1056">
        <v>58</v>
      </c>
      <c r="AN6" s="1056">
        <v>64</v>
      </c>
      <c r="AO6" s="1132">
        <v>76</v>
      </c>
      <c r="AP6" s="1057">
        <v>18</v>
      </c>
      <c r="AQ6" s="617">
        <f t="shared" ref="AQ6:AQ16" si="8">AW6+BB6+BG6+BL6+BQ6+BV6+CA6+CF6</f>
        <v>11</v>
      </c>
      <c r="AR6" s="623">
        <f t="shared" ref="AR6:AR16" si="9">AX6+BC6+BH6+BM6+BR6+BW6+CB6+CG6</f>
        <v>0</v>
      </c>
      <c r="AS6" s="329">
        <v>0</v>
      </c>
      <c r="AT6" s="307">
        <f t="shared" ref="AT6:AT16" si="10">AY6+BD6+BI6+BN6+BS6+BX6+CC6+CH6</f>
        <v>1</v>
      </c>
      <c r="AU6" s="618">
        <f>AZ6+BE6+BJ6+BO6+BT6+BY6+CD6+CI6</f>
        <v>0</v>
      </c>
      <c r="AV6" s="619">
        <f t="shared" ref="AV6:AV16" si="11">BA6+BF6+BK6+BP6+BU6+BZ6+CE6+CJ6</f>
        <v>0</v>
      </c>
      <c r="AW6" s="403">
        <v>1</v>
      </c>
      <c r="AX6" s="398"/>
      <c r="AY6" s="307">
        <v>0</v>
      </c>
      <c r="AZ6" s="348"/>
      <c r="BA6" s="390"/>
      <c r="BB6" s="415">
        <v>3</v>
      </c>
      <c r="BC6" s="416"/>
      <c r="BD6" s="307">
        <v>0</v>
      </c>
      <c r="BE6" s="348"/>
      <c r="BF6" s="390"/>
      <c r="BG6" s="415"/>
      <c r="BH6" s="416"/>
      <c r="BI6" s="307">
        <v>0</v>
      </c>
      <c r="BJ6" s="348"/>
      <c r="BK6" s="390"/>
      <c r="BL6" s="415">
        <v>2</v>
      </c>
      <c r="BM6" s="416"/>
      <c r="BN6" s="307">
        <v>0</v>
      </c>
      <c r="BO6" s="349"/>
      <c r="BP6" s="390"/>
      <c r="BQ6" s="415"/>
      <c r="BR6" s="416"/>
      <c r="BS6" s="307">
        <v>0</v>
      </c>
      <c r="BT6" s="348"/>
      <c r="BU6" s="408"/>
      <c r="BV6" s="415"/>
      <c r="BW6" s="416"/>
      <c r="BX6" s="307">
        <v>0</v>
      </c>
      <c r="BY6" s="349"/>
      <c r="BZ6" s="407"/>
      <c r="CA6" s="415"/>
      <c r="CB6" s="416"/>
      <c r="CC6" s="307">
        <v>0</v>
      </c>
      <c r="CD6" s="348"/>
      <c r="CE6" s="408"/>
      <c r="CF6" s="415">
        <v>5</v>
      </c>
      <c r="CG6" s="416"/>
      <c r="CH6" s="307">
        <v>1</v>
      </c>
      <c r="CI6" s="348"/>
      <c r="CJ6" s="408"/>
      <c r="CK6" s="409"/>
      <c r="CL6" s="410"/>
      <c r="CM6" s="411"/>
      <c r="CN6" s="412"/>
      <c r="CO6" s="1338" t="s">
        <v>628</v>
      </c>
      <c r="CP6" s="1443"/>
      <c r="CQ6" s="1353">
        <f t="shared" ref="CQ6:CQ57" si="12">CP6/(AQ6-(AR6/1.5))</f>
        <v>0</v>
      </c>
      <c r="CR6" s="1447"/>
      <c r="CS6" s="1354">
        <f t="shared" si="1"/>
        <v>0</v>
      </c>
      <c r="CT6" s="1449"/>
      <c r="CU6" s="1401">
        <f t="shared" si="2"/>
        <v>0</v>
      </c>
      <c r="CV6" s="1447"/>
      <c r="CW6" s="1405">
        <f t="shared" si="3"/>
        <v>0</v>
      </c>
      <c r="CX6" s="1443"/>
      <c r="CY6" s="1406">
        <f t="shared" si="4"/>
        <v>0</v>
      </c>
      <c r="CZ6" s="1447"/>
      <c r="DA6" s="1404">
        <f t="shared" si="5"/>
        <v>0</v>
      </c>
      <c r="DB6" s="1449"/>
      <c r="DC6" s="1399">
        <f t="shared" si="6"/>
        <v>0</v>
      </c>
      <c r="DD6" s="1447"/>
      <c r="DE6" s="1405">
        <f t="shared" si="7"/>
        <v>0</v>
      </c>
      <c r="DF6" s="1459"/>
      <c r="DG6" s="1413"/>
      <c r="DH6" s="1718"/>
      <c r="DI6" s="1720"/>
      <c r="DJ6" s="1413"/>
      <c r="DK6" s="1718"/>
      <c r="DL6" s="1720"/>
      <c r="DM6" s="1413"/>
      <c r="DN6" s="1718"/>
      <c r="DO6" s="1720"/>
      <c r="DP6" s="1413"/>
      <c r="DQ6" s="1718"/>
      <c r="DR6" s="1720"/>
      <c r="DS6" s="1413"/>
      <c r="DT6" s="1718"/>
      <c r="DU6" s="1719"/>
      <c r="DV6" s="1413"/>
      <c r="DW6" s="1718"/>
      <c r="DX6" s="1719"/>
      <c r="DY6" s="1413"/>
      <c r="DZ6" s="1718"/>
      <c r="EA6" s="1719"/>
      <c r="EB6" s="1413"/>
      <c r="EC6" s="1718"/>
      <c r="ED6" s="1719"/>
      <c r="EE6" s="1413"/>
      <c r="EF6" s="1718"/>
      <c r="EG6" s="1719"/>
      <c r="EH6" s="1413"/>
      <c r="EI6" s="1718"/>
      <c r="EJ6" s="1719"/>
    </row>
    <row r="7" spans="1:140" ht="16.5" thickBot="1" x14ac:dyDescent="0.3">
      <c r="A7" s="486"/>
      <c r="B7" s="487"/>
      <c r="C7" s="487"/>
      <c r="D7" s="488"/>
      <c r="E7" s="905"/>
      <c r="F7" s="905"/>
      <c r="G7" s="1836"/>
      <c r="H7" s="1837"/>
      <c r="I7" s="1837"/>
      <c r="J7" s="1838"/>
      <c r="K7" s="325"/>
      <c r="L7" s="325"/>
      <c r="M7" s="122"/>
      <c r="N7" s="123"/>
      <c r="O7" s="123"/>
      <c r="P7" s="124"/>
      <c r="Q7" s="905"/>
      <c r="R7" s="905"/>
      <c r="S7" s="25"/>
      <c r="T7" s="106"/>
      <c r="U7" s="107"/>
      <c r="V7" s="107"/>
      <c r="W7" s="107"/>
      <c r="X7" s="108"/>
      <c r="Y7" s="827"/>
      <c r="Z7" s="827"/>
      <c r="AA7" s="1563"/>
      <c r="AB7" s="1563" t="s">
        <v>668</v>
      </c>
      <c r="AC7" s="1563"/>
      <c r="AD7" s="1563"/>
      <c r="AE7" s="1563"/>
      <c r="AF7" s="1563" t="s">
        <v>487</v>
      </c>
      <c r="AG7" s="1563"/>
      <c r="AH7" s="827"/>
      <c r="AI7" s="959">
        <v>28</v>
      </c>
      <c r="AJ7" s="959"/>
      <c r="AK7" s="1054" t="s">
        <v>310</v>
      </c>
      <c r="AL7" s="828" t="s">
        <v>295</v>
      </c>
      <c r="AM7" s="1056">
        <v>67</v>
      </c>
      <c r="AN7" s="1056">
        <v>69</v>
      </c>
      <c r="AO7" s="1133" t="s">
        <v>691</v>
      </c>
      <c r="AP7" s="1057">
        <v>23</v>
      </c>
      <c r="AQ7" s="617">
        <f t="shared" si="8"/>
        <v>30</v>
      </c>
      <c r="AR7" s="623">
        <f t="shared" si="9"/>
        <v>0</v>
      </c>
      <c r="AS7" s="329">
        <v>0</v>
      </c>
      <c r="AT7" s="307">
        <f t="shared" si="10"/>
        <v>1</v>
      </c>
      <c r="AU7" s="618">
        <f t="shared" ref="AU7:AU17" si="13">AZ7+BE7+BJ7+BO7+BT7+BY7+CD7+CI7</f>
        <v>0</v>
      </c>
      <c r="AV7" s="619">
        <f t="shared" si="11"/>
        <v>3</v>
      </c>
      <c r="AW7" s="403">
        <v>3</v>
      </c>
      <c r="AX7" s="398"/>
      <c r="AY7" s="307">
        <v>0</v>
      </c>
      <c r="AZ7" s="348"/>
      <c r="BA7" s="390"/>
      <c r="BB7" s="415">
        <v>25</v>
      </c>
      <c r="BC7" s="416"/>
      <c r="BD7" s="307">
        <v>1</v>
      </c>
      <c r="BE7" s="348"/>
      <c r="BF7" s="390">
        <v>3</v>
      </c>
      <c r="BG7" s="415"/>
      <c r="BH7" s="416"/>
      <c r="BI7" s="307">
        <v>0</v>
      </c>
      <c r="BJ7" s="348"/>
      <c r="BK7" s="390"/>
      <c r="BL7" s="415">
        <v>2</v>
      </c>
      <c r="BM7" s="416"/>
      <c r="BN7" s="307">
        <v>0</v>
      </c>
      <c r="BO7" s="349"/>
      <c r="BP7" s="390"/>
      <c r="BQ7" s="415"/>
      <c r="BR7" s="416"/>
      <c r="BS7" s="307">
        <v>0</v>
      </c>
      <c r="BT7" s="348"/>
      <c r="BU7" s="408"/>
      <c r="BV7" s="415"/>
      <c r="BW7" s="416"/>
      <c r="BX7" s="307">
        <v>0</v>
      </c>
      <c r="BY7" s="349"/>
      <c r="BZ7" s="407"/>
      <c r="CA7" s="415"/>
      <c r="CB7" s="416"/>
      <c r="CC7" s="307">
        <v>0</v>
      </c>
      <c r="CD7" s="348"/>
      <c r="CE7" s="408"/>
      <c r="CF7" s="415"/>
      <c r="CG7" s="416"/>
      <c r="CH7" s="307">
        <v>0</v>
      </c>
      <c r="CI7" s="348"/>
      <c r="CJ7" s="408"/>
      <c r="CK7" s="409"/>
      <c r="CL7" s="410"/>
      <c r="CM7" s="411"/>
      <c r="CN7" s="412"/>
      <c r="CO7" s="1338" t="s">
        <v>310</v>
      </c>
      <c r="CP7" s="1443"/>
      <c r="CQ7" s="1353">
        <f t="shared" si="12"/>
        <v>0</v>
      </c>
      <c r="CR7" s="1447">
        <v>16</v>
      </c>
      <c r="CS7" s="1354">
        <f t="shared" si="1"/>
        <v>0.53333333333333333</v>
      </c>
      <c r="CT7" s="1449"/>
      <c r="CU7" s="1401">
        <f t="shared" si="2"/>
        <v>0</v>
      </c>
      <c r="CV7" s="1447"/>
      <c r="CW7" s="1405">
        <f t="shared" si="3"/>
        <v>0</v>
      </c>
      <c r="CX7" s="1443"/>
      <c r="CY7" s="1406">
        <f t="shared" si="4"/>
        <v>0</v>
      </c>
      <c r="CZ7" s="1447"/>
      <c r="DA7" s="1404">
        <f t="shared" si="5"/>
        <v>0</v>
      </c>
      <c r="DB7" s="1449"/>
      <c r="DC7" s="1399">
        <f t="shared" si="6"/>
        <v>0</v>
      </c>
      <c r="DD7" s="1447"/>
      <c r="DE7" s="1405">
        <f t="shared" si="7"/>
        <v>0</v>
      </c>
      <c r="DF7" s="1459"/>
      <c r="DG7" s="1413"/>
      <c r="DH7" s="1718"/>
      <c r="DI7" s="1720"/>
      <c r="DJ7" s="1413"/>
      <c r="DK7" s="1718"/>
      <c r="DL7" s="1720"/>
      <c r="DM7" s="1413"/>
      <c r="DN7" s="1718"/>
      <c r="DO7" s="1720"/>
      <c r="DP7" s="1413"/>
      <c r="DQ7" s="1718"/>
      <c r="DR7" s="1720"/>
      <c r="DS7" s="1413"/>
      <c r="DT7" s="1718"/>
      <c r="DU7" s="1719"/>
      <c r="DV7" s="1413"/>
      <c r="DW7" s="1718"/>
      <c r="DX7" s="1719"/>
      <c r="DY7" s="1413"/>
      <c r="DZ7" s="1718"/>
      <c r="EA7" s="1719"/>
      <c r="EB7" s="1413"/>
      <c r="EC7" s="1718"/>
      <c r="ED7" s="1719"/>
      <c r="EE7" s="1413"/>
      <c r="EF7" s="1718"/>
      <c r="EG7" s="1719"/>
      <c r="EH7" s="1413"/>
      <c r="EI7" s="1718"/>
      <c r="EJ7" s="1719"/>
    </row>
    <row r="8" spans="1:140" x14ac:dyDescent="0.25">
      <c r="A8" s="424" t="s">
        <v>311</v>
      </c>
      <c r="B8" s="25" t="s">
        <v>312</v>
      </c>
      <c r="C8" s="25" t="s">
        <v>313</v>
      </c>
      <c r="D8" s="434" t="s">
        <v>314</v>
      </c>
      <c r="E8" s="905"/>
      <c r="F8" s="905"/>
      <c r="G8" s="56" t="s">
        <v>311</v>
      </c>
      <c r="H8" s="57" t="s">
        <v>312</v>
      </c>
      <c r="I8" s="57" t="s">
        <v>313</v>
      </c>
      <c r="J8" s="58" t="s">
        <v>314</v>
      </c>
      <c r="K8" s="905"/>
      <c r="L8" s="905"/>
      <c r="M8" s="61" t="s">
        <v>311</v>
      </c>
      <c r="N8" s="62" t="s">
        <v>312</v>
      </c>
      <c r="O8" s="62" t="s">
        <v>313</v>
      </c>
      <c r="P8" s="63" t="s">
        <v>314</v>
      </c>
      <c r="Q8" s="926"/>
      <c r="R8" s="926"/>
      <c r="S8" s="846"/>
      <c r="T8" s="69" t="s">
        <v>311</v>
      </c>
      <c r="U8" s="1922" t="s">
        <v>312</v>
      </c>
      <c r="V8" s="1922"/>
      <c r="W8" s="70" t="s">
        <v>313</v>
      </c>
      <c r="X8" s="71" t="s">
        <v>314</v>
      </c>
      <c r="Y8" s="827"/>
      <c r="Z8" s="827"/>
      <c r="AA8" s="1569"/>
      <c r="AB8" s="1569"/>
      <c r="AC8" s="1569"/>
      <c r="AD8" s="1569"/>
      <c r="AE8" s="1569"/>
      <c r="AF8" s="1569"/>
      <c r="AG8" s="1569"/>
      <c r="AH8" s="827"/>
      <c r="AI8" s="959">
        <v>22</v>
      </c>
      <c r="AJ8" s="959"/>
      <c r="AK8" s="1054" t="s">
        <v>315</v>
      </c>
      <c r="AL8" s="989" t="s">
        <v>295</v>
      </c>
      <c r="AM8" s="1056">
        <v>65</v>
      </c>
      <c r="AN8" s="1056">
        <v>66</v>
      </c>
      <c r="AO8" s="1134">
        <v>67.680000000000007</v>
      </c>
      <c r="AP8" s="1057">
        <v>26</v>
      </c>
      <c r="AQ8" s="617">
        <f t="shared" si="8"/>
        <v>15</v>
      </c>
      <c r="AR8" s="623">
        <f t="shared" si="9"/>
        <v>0</v>
      </c>
      <c r="AS8" s="329">
        <v>0</v>
      </c>
      <c r="AT8" s="307">
        <f t="shared" si="10"/>
        <v>0</v>
      </c>
      <c r="AU8" s="618">
        <f t="shared" si="13"/>
        <v>0</v>
      </c>
      <c r="AV8" s="619">
        <f t="shared" si="11"/>
        <v>0</v>
      </c>
      <c r="AW8" s="403">
        <v>2</v>
      </c>
      <c r="AX8" s="398"/>
      <c r="AY8" s="307">
        <v>0</v>
      </c>
      <c r="AZ8" s="348"/>
      <c r="BA8" s="390"/>
      <c r="BB8" s="415">
        <v>7</v>
      </c>
      <c r="BC8" s="416"/>
      <c r="BD8" s="307">
        <v>0</v>
      </c>
      <c r="BE8" s="348"/>
      <c r="BF8" s="390"/>
      <c r="BG8" s="415">
        <v>1</v>
      </c>
      <c r="BH8" s="416"/>
      <c r="BI8" s="307">
        <v>0</v>
      </c>
      <c r="BJ8" s="348"/>
      <c r="BK8" s="390"/>
      <c r="BL8" s="415"/>
      <c r="BM8" s="416"/>
      <c r="BN8" s="307">
        <v>0</v>
      </c>
      <c r="BO8" s="349"/>
      <c r="BP8" s="390"/>
      <c r="BQ8" s="415"/>
      <c r="BR8" s="416"/>
      <c r="BS8" s="307">
        <v>0</v>
      </c>
      <c r="BT8" s="348"/>
      <c r="BU8" s="408"/>
      <c r="BV8" s="415"/>
      <c r="BW8" s="416"/>
      <c r="BX8" s="307">
        <v>0</v>
      </c>
      <c r="BY8" s="349"/>
      <c r="BZ8" s="407"/>
      <c r="CA8" s="415"/>
      <c r="CB8" s="416"/>
      <c r="CC8" s="307">
        <v>0</v>
      </c>
      <c r="CD8" s="348"/>
      <c r="CE8" s="408"/>
      <c r="CF8" s="415">
        <v>5</v>
      </c>
      <c r="CG8" s="416"/>
      <c r="CH8" s="307">
        <v>0</v>
      </c>
      <c r="CI8" s="348"/>
      <c r="CJ8" s="408"/>
      <c r="CK8" s="409"/>
      <c r="CL8" s="410"/>
      <c r="CM8" s="411"/>
      <c r="CN8" s="412"/>
      <c r="CO8" s="1338" t="s">
        <v>315</v>
      </c>
      <c r="CP8" s="1443"/>
      <c r="CQ8" s="1353">
        <f t="shared" si="12"/>
        <v>0</v>
      </c>
      <c r="CR8" s="1447">
        <v>2</v>
      </c>
      <c r="CS8" s="1354">
        <f t="shared" si="1"/>
        <v>0.13333333333333333</v>
      </c>
      <c r="CT8" s="1449"/>
      <c r="CU8" s="1401">
        <f t="shared" si="2"/>
        <v>0</v>
      </c>
      <c r="CV8" s="1447"/>
      <c r="CW8" s="1405">
        <f t="shared" si="3"/>
        <v>0</v>
      </c>
      <c r="CX8" s="1443"/>
      <c r="CY8" s="1406">
        <f t="shared" si="4"/>
        <v>0</v>
      </c>
      <c r="CZ8" s="1447"/>
      <c r="DA8" s="1404">
        <f t="shared" si="5"/>
        <v>0</v>
      </c>
      <c r="DB8" s="1449"/>
      <c r="DC8" s="1399">
        <f t="shared" si="6"/>
        <v>0</v>
      </c>
      <c r="DD8" s="1447"/>
      <c r="DE8" s="1405">
        <f t="shared" si="7"/>
        <v>0</v>
      </c>
      <c r="DF8" s="1459"/>
      <c r="DG8" s="1413"/>
      <c r="DH8" s="1718"/>
      <c r="DI8" s="1720"/>
      <c r="DJ8" s="1413"/>
      <c r="DK8" s="1718"/>
      <c r="DL8" s="1720"/>
      <c r="DM8" s="1413"/>
      <c r="DN8" s="1718"/>
      <c r="DO8" s="1720"/>
      <c r="DP8" s="1413"/>
      <c r="DQ8" s="1718"/>
      <c r="DR8" s="1720"/>
      <c r="DS8" s="1413"/>
      <c r="DT8" s="1718"/>
      <c r="DU8" s="1719"/>
      <c r="DV8" s="1413"/>
      <c r="DW8" s="1718"/>
      <c r="DX8" s="1719"/>
      <c r="DY8" s="1413"/>
      <c r="DZ8" s="1718"/>
      <c r="EA8" s="1719"/>
      <c r="EB8" s="1413"/>
      <c r="EC8" s="1718"/>
      <c r="ED8" s="1719"/>
      <c r="EE8" s="1413"/>
      <c r="EF8" s="1718"/>
      <c r="EG8" s="1719"/>
      <c r="EH8" s="1413"/>
      <c r="EI8" s="1718"/>
      <c r="EJ8" s="1719"/>
    </row>
    <row r="9" spans="1:140" x14ac:dyDescent="0.25">
      <c r="A9" s="59">
        <v>1</v>
      </c>
      <c r="B9" s="824" t="s">
        <v>196</v>
      </c>
      <c r="C9" s="824" t="s">
        <v>460</v>
      </c>
      <c r="D9" s="30" t="s">
        <v>657</v>
      </c>
      <c r="E9" s="905"/>
      <c r="F9" s="825"/>
      <c r="G9" s="829">
        <v>1</v>
      </c>
      <c r="H9" s="824" t="s">
        <v>519</v>
      </c>
      <c r="I9" s="824" t="s">
        <v>472</v>
      </c>
      <c r="J9" s="830" t="s">
        <v>431</v>
      </c>
      <c r="K9" s="1918" t="s">
        <v>663</v>
      </c>
      <c r="L9" s="1919"/>
      <c r="M9" s="847">
        <v>1</v>
      </c>
      <c r="N9" s="894" t="s">
        <v>35</v>
      </c>
      <c r="O9" s="894"/>
      <c r="P9" s="613"/>
      <c r="Q9" s="926"/>
      <c r="R9" s="922"/>
      <c r="S9" s="854"/>
      <c r="T9" s="72" t="s">
        <v>393</v>
      </c>
      <c r="U9" s="1916"/>
      <c r="V9" s="1917"/>
      <c r="W9" s="649"/>
      <c r="X9" s="346"/>
      <c r="Y9" s="827"/>
      <c r="Z9" s="827"/>
      <c r="AA9" s="1569"/>
      <c r="AB9" s="1569"/>
      <c r="AC9" s="1569"/>
      <c r="AD9" s="1569" t="s">
        <v>521</v>
      </c>
      <c r="AE9" s="1569"/>
      <c r="AF9" s="1569"/>
      <c r="AG9" s="1569"/>
      <c r="AH9" s="827"/>
      <c r="AI9" s="959">
        <v>36</v>
      </c>
      <c r="AJ9" s="959"/>
      <c r="AK9" s="1054" t="s">
        <v>497</v>
      </c>
      <c r="AL9" s="828" t="s">
        <v>295</v>
      </c>
      <c r="AM9" s="1056">
        <v>53</v>
      </c>
      <c r="AN9" s="1056">
        <v>53</v>
      </c>
      <c r="AO9" s="1132">
        <v>70</v>
      </c>
      <c r="AP9" s="1057">
        <v>18</v>
      </c>
      <c r="AQ9" s="617">
        <f t="shared" si="8"/>
        <v>3</v>
      </c>
      <c r="AR9" s="623">
        <f t="shared" si="9"/>
        <v>0</v>
      </c>
      <c r="AS9" s="329">
        <v>0</v>
      </c>
      <c r="AT9" s="307">
        <f t="shared" si="10"/>
        <v>0</v>
      </c>
      <c r="AU9" s="618">
        <f t="shared" si="13"/>
        <v>0</v>
      </c>
      <c r="AV9" s="619">
        <f t="shared" si="11"/>
        <v>0</v>
      </c>
      <c r="AW9" s="403">
        <v>1</v>
      </c>
      <c r="AX9" s="398"/>
      <c r="AY9" s="307">
        <v>0</v>
      </c>
      <c r="AZ9" s="348"/>
      <c r="BA9" s="390"/>
      <c r="BB9" s="415">
        <v>1</v>
      </c>
      <c r="BC9" s="416"/>
      <c r="BD9" s="307">
        <v>0</v>
      </c>
      <c r="BE9" s="348"/>
      <c r="BF9" s="390"/>
      <c r="BG9" s="415">
        <v>1</v>
      </c>
      <c r="BH9" s="416"/>
      <c r="BI9" s="307">
        <v>0</v>
      </c>
      <c r="BJ9" s="348"/>
      <c r="BK9" s="390"/>
      <c r="BL9" s="415"/>
      <c r="BM9" s="416"/>
      <c r="BN9" s="307">
        <v>0</v>
      </c>
      <c r="BO9" s="349"/>
      <c r="BP9" s="390"/>
      <c r="BQ9" s="415"/>
      <c r="BR9" s="416"/>
      <c r="BS9" s="307">
        <v>0</v>
      </c>
      <c r="BT9" s="348"/>
      <c r="BU9" s="408"/>
      <c r="BV9" s="415"/>
      <c r="BW9" s="416"/>
      <c r="BX9" s="307">
        <v>0</v>
      </c>
      <c r="BY9" s="349"/>
      <c r="BZ9" s="407"/>
      <c r="CA9" s="415"/>
      <c r="CB9" s="416"/>
      <c r="CC9" s="307">
        <v>0</v>
      </c>
      <c r="CD9" s="348"/>
      <c r="CE9" s="408"/>
      <c r="CF9" s="415"/>
      <c r="CG9" s="416"/>
      <c r="CH9" s="307">
        <v>0</v>
      </c>
      <c r="CI9" s="348"/>
      <c r="CJ9" s="408"/>
      <c r="CK9" s="409"/>
      <c r="CL9" s="410"/>
      <c r="CM9" s="411"/>
      <c r="CN9" s="412"/>
      <c r="CO9" s="1338" t="s">
        <v>497</v>
      </c>
      <c r="CP9" s="1443"/>
      <c r="CQ9" s="1353">
        <f t="shared" si="12"/>
        <v>0</v>
      </c>
      <c r="CR9" s="1447"/>
      <c r="CS9" s="1354">
        <f t="shared" si="1"/>
        <v>0</v>
      </c>
      <c r="CT9" s="1449"/>
      <c r="CU9" s="1401">
        <f t="shared" si="2"/>
        <v>0</v>
      </c>
      <c r="CV9" s="1447"/>
      <c r="CW9" s="1405">
        <f t="shared" si="3"/>
        <v>0</v>
      </c>
      <c r="CX9" s="1443"/>
      <c r="CY9" s="1406">
        <f t="shared" si="4"/>
        <v>0</v>
      </c>
      <c r="CZ9" s="1447"/>
      <c r="DA9" s="1404">
        <f t="shared" si="5"/>
        <v>0</v>
      </c>
      <c r="DB9" s="1449"/>
      <c r="DC9" s="1399">
        <f t="shared" si="6"/>
        <v>0</v>
      </c>
      <c r="DD9" s="1447"/>
      <c r="DE9" s="1405">
        <f t="shared" si="7"/>
        <v>0</v>
      </c>
      <c r="DF9" s="1459"/>
      <c r="DG9" s="1413"/>
      <c r="DH9" s="1718"/>
      <c r="DI9" s="1720"/>
      <c r="DJ9" s="1413"/>
      <c r="DK9" s="1718"/>
      <c r="DL9" s="1720"/>
      <c r="DM9" s="1413"/>
      <c r="DN9" s="1718"/>
      <c r="DO9" s="1720"/>
      <c r="DP9" s="1413"/>
      <c r="DQ9" s="1718"/>
      <c r="DR9" s="1720"/>
      <c r="DS9" s="1413"/>
      <c r="DT9" s="1718"/>
      <c r="DU9" s="1719"/>
      <c r="DV9" s="1413"/>
      <c r="DW9" s="1718"/>
      <c r="DX9" s="1719"/>
      <c r="DY9" s="1413"/>
      <c r="DZ9" s="1718"/>
      <c r="EA9" s="1719"/>
      <c r="EB9" s="1413"/>
      <c r="EC9" s="1718"/>
      <c r="ED9" s="1719"/>
      <c r="EE9" s="1413"/>
      <c r="EF9" s="1718"/>
      <c r="EG9" s="1719"/>
      <c r="EH9" s="1413"/>
      <c r="EI9" s="1718"/>
      <c r="EJ9" s="1719"/>
    </row>
    <row r="10" spans="1:140" x14ac:dyDescent="0.25">
      <c r="A10" s="59">
        <v>2</v>
      </c>
      <c r="B10" s="824" t="s">
        <v>656</v>
      </c>
      <c r="C10" s="824" t="s">
        <v>478</v>
      </c>
      <c r="D10" s="30" t="s">
        <v>475</v>
      </c>
      <c r="E10" s="905"/>
      <c r="F10" s="825"/>
      <c r="G10" s="829">
        <v>2</v>
      </c>
      <c r="H10" s="824" t="s">
        <v>228</v>
      </c>
      <c r="I10" s="824" t="s">
        <v>478</v>
      </c>
      <c r="J10" s="830" t="s">
        <v>657</v>
      </c>
      <c r="K10" s="905"/>
      <c r="L10" s="921"/>
      <c r="M10" s="847">
        <v>2</v>
      </c>
      <c r="N10" s="894" t="s">
        <v>233</v>
      </c>
      <c r="O10" s="894" t="s">
        <v>461</v>
      </c>
      <c r="P10" s="613" t="s">
        <v>444</v>
      </c>
      <c r="Q10" s="926"/>
      <c r="R10" s="922"/>
      <c r="S10" s="854"/>
      <c r="T10" s="72" t="s">
        <v>394</v>
      </c>
      <c r="U10" s="1916"/>
      <c r="V10" s="1917"/>
      <c r="W10" s="649"/>
      <c r="X10" s="346"/>
      <c r="Y10" s="827"/>
      <c r="Z10" s="827"/>
      <c r="AA10" s="1569"/>
      <c r="AB10" s="1569"/>
      <c r="AC10" s="1569"/>
      <c r="AD10" s="1569" t="s">
        <v>522</v>
      </c>
      <c r="AE10" s="1569"/>
      <c r="AF10" s="1569"/>
      <c r="AG10" s="1569"/>
      <c r="AH10" s="827"/>
      <c r="AI10" s="959">
        <v>45</v>
      </c>
      <c r="AJ10" s="1275"/>
      <c r="AK10" s="929" t="s">
        <v>451</v>
      </c>
      <c r="AL10" s="828" t="s">
        <v>294</v>
      </c>
      <c r="AM10" s="1056">
        <v>52</v>
      </c>
      <c r="AN10" s="1056">
        <v>53</v>
      </c>
      <c r="AO10" s="1132">
        <v>61</v>
      </c>
      <c r="AP10" s="1057">
        <v>21</v>
      </c>
      <c r="AQ10" s="617">
        <f t="shared" si="8"/>
        <v>3</v>
      </c>
      <c r="AR10" s="623">
        <f t="shared" si="9"/>
        <v>0</v>
      </c>
      <c r="AS10" s="329">
        <v>0</v>
      </c>
      <c r="AT10" s="307">
        <f t="shared" si="10"/>
        <v>0</v>
      </c>
      <c r="AU10" s="618">
        <f t="shared" si="13"/>
        <v>0</v>
      </c>
      <c r="AV10" s="619">
        <f t="shared" si="11"/>
        <v>0</v>
      </c>
      <c r="AW10" s="403"/>
      <c r="AX10" s="398"/>
      <c r="AY10" s="307">
        <v>0</v>
      </c>
      <c r="AZ10" s="348"/>
      <c r="BA10" s="390"/>
      <c r="BB10" s="415">
        <v>2</v>
      </c>
      <c r="BC10" s="416"/>
      <c r="BD10" s="307">
        <v>0</v>
      </c>
      <c r="BE10" s="348"/>
      <c r="BF10" s="390"/>
      <c r="BG10" s="415">
        <v>1</v>
      </c>
      <c r="BH10" s="416"/>
      <c r="BI10" s="307">
        <v>0</v>
      </c>
      <c r="BJ10" s="348"/>
      <c r="BK10" s="390"/>
      <c r="BL10" s="415"/>
      <c r="BM10" s="416"/>
      <c r="BN10" s="307">
        <v>0</v>
      </c>
      <c r="BO10" s="349"/>
      <c r="BP10" s="390"/>
      <c r="BQ10" s="415"/>
      <c r="BR10" s="416"/>
      <c r="BS10" s="307">
        <v>0</v>
      </c>
      <c r="BT10" s="348"/>
      <c r="BU10" s="408"/>
      <c r="BV10" s="415"/>
      <c r="BW10" s="416"/>
      <c r="BX10" s="307">
        <v>0</v>
      </c>
      <c r="BY10" s="349"/>
      <c r="BZ10" s="407"/>
      <c r="CA10" s="415"/>
      <c r="CB10" s="416"/>
      <c r="CC10" s="307">
        <v>0</v>
      </c>
      <c r="CD10" s="348"/>
      <c r="CE10" s="408"/>
      <c r="CF10" s="415"/>
      <c r="CG10" s="416"/>
      <c r="CH10" s="307">
        <v>0</v>
      </c>
      <c r="CI10" s="348"/>
      <c r="CJ10" s="408"/>
      <c r="CK10" s="409"/>
      <c r="CL10" s="410"/>
      <c r="CM10" s="411"/>
      <c r="CN10" s="412"/>
      <c r="CO10" s="1338" t="s">
        <v>451</v>
      </c>
      <c r="CP10" s="1443"/>
      <c r="CQ10" s="1353">
        <f t="shared" si="12"/>
        <v>0</v>
      </c>
      <c r="CR10" s="1447"/>
      <c r="CS10" s="1354">
        <f t="shared" si="1"/>
        <v>0</v>
      </c>
      <c r="CT10" s="1449"/>
      <c r="CU10" s="1401">
        <f t="shared" si="2"/>
        <v>0</v>
      </c>
      <c r="CV10" s="1447"/>
      <c r="CW10" s="1405">
        <f t="shared" si="3"/>
        <v>0</v>
      </c>
      <c r="CX10" s="1443"/>
      <c r="CY10" s="1406">
        <f t="shared" si="4"/>
        <v>0</v>
      </c>
      <c r="CZ10" s="1447"/>
      <c r="DA10" s="1404">
        <f t="shared" si="5"/>
        <v>0</v>
      </c>
      <c r="DB10" s="1449"/>
      <c r="DC10" s="1399">
        <f t="shared" si="6"/>
        <v>0</v>
      </c>
      <c r="DD10" s="1447"/>
      <c r="DE10" s="1405">
        <f t="shared" si="7"/>
        <v>0</v>
      </c>
      <c r="DF10" s="1459"/>
      <c r="DG10" s="1413"/>
      <c r="DH10" s="1718"/>
      <c r="DI10" s="1720"/>
      <c r="DJ10" s="1413"/>
      <c r="DK10" s="1718"/>
      <c r="DL10" s="1720"/>
      <c r="DM10" s="1413"/>
      <c r="DN10" s="1718"/>
      <c r="DO10" s="1720"/>
      <c r="DP10" s="1413"/>
      <c r="DQ10" s="1718"/>
      <c r="DR10" s="1720"/>
      <c r="DS10" s="1413"/>
      <c r="DT10" s="1718"/>
      <c r="DU10" s="1719"/>
      <c r="DV10" s="1413"/>
      <c r="DW10" s="1718"/>
      <c r="DX10" s="1719"/>
      <c r="DY10" s="1413"/>
      <c r="DZ10" s="1718"/>
      <c r="EA10" s="1719"/>
      <c r="EB10" s="1413"/>
      <c r="EC10" s="1718"/>
      <c r="ED10" s="1719"/>
      <c r="EE10" s="1413"/>
      <c r="EF10" s="1718"/>
      <c r="EG10" s="1719"/>
      <c r="EH10" s="1413"/>
      <c r="EI10" s="1718"/>
      <c r="EJ10" s="1719"/>
    </row>
    <row r="11" spans="1:140" x14ac:dyDescent="0.25">
      <c r="A11" s="59">
        <v>3</v>
      </c>
      <c r="B11" s="824" t="s">
        <v>207</v>
      </c>
      <c r="C11" s="824" t="s">
        <v>484</v>
      </c>
      <c r="D11" s="30" t="s">
        <v>439</v>
      </c>
      <c r="E11" s="905"/>
      <c r="F11" s="825"/>
      <c r="G11" s="829">
        <v>3</v>
      </c>
      <c r="H11" s="824"/>
      <c r="I11" s="824"/>
      <c r="J11" s="830"/>
      <c r="K11" s="905"/>
      <c r="L11" s="906"/>
      <c r="M11" s="847">
        <v>3</v>
      </c>
      <c r="N11" s="894" t="s">
        <v>240</v>
      </c>
      <c r="O11" s="894" t="s">
        <v>478</v>
      </c>
      <c r="P11" s="613" t="s">
        <v>475</v>
      </c>
      <c r="Q11" s="926"/>
      <c r="R11" s="922"/>
      <c r="S11" s="854"/>
      <c r="T11" s="72" t="s">
        <v>117</v>
      </c>
      <c r="U11" s="1916"/>
      <c r="V11" s="1917"/>
      <c r="W11" s="650"/>
      <c r="X11" s="346"/>
      <c r="Y11" s="827"/>
      <c r="Z11" s="827"/>
      <c r="AA11" s="1569"/>
      <c r="AB11" s="1569"/>
      <c r="AC11" s="1569"/>
      <c r="AD11" s="1569"/>
      <c r="AE11" s="1569"/>
      <c r="AF11" s="1569"/>
      <c r="AG11" s="1569"/>
      <c r="AH11" s="827"/>
      <c r="AI11" s="958">
        <v>5</v>
      </c>
      <c r="AJ11" s="1276"/>
      <c r="AK11" s="929" t="s">
        <v>317</v>
      </c>
      <c r="AL11" s="989" t="s">
        <v>294</v>
      </c>
      <c r="AM11" s="1056">
        <v>67</v>
      </c>
      <c r="AN11" s="1056">
        <v>67</v>
      </c>
      <c r="AO11" s="1132">
        <v>67.680000000000007</v>
      </c>
      <c r="AP11" s="1057">
        <v>27</v>
      </c>
      <c r="AQ11" s="617">
        <f t="shared" si="8"/>
        <v>25</v>
      </c>
      <c r="AR11" s="623">
        <f t="shared" si="9"/>
        <v>0</v>
      </c>
      <c r="AS11" s="329">
        <v>0</v>
      </c>
      <c r="AT11" s="307">
        <f t="shared" si="10"/>
        <v>0</v>
      </c>
      <c r="AU11" s="618">
        <f t="shared" si="13"/>
        <v>0</v>
      </c>
      <c r="AV11" s="619">
        <f t="shared" si="11"/>
        <v>0</v>
      </c>
      <c r="AW11" s="403">
        <v>4</v>
      </c>
      <c r="AX11" s="398"/>
      <c r="AY11" s="307">
        <v>0</v>
      </c>
      <c r="AZ11" s="348"/>
      <c r="BA11" s="390"/>
      <c r="BB11" s="415">
        <v>15</v>
      </c>
      <c r="BC11" s="416"/>
      <c r="BD11" s="307">
        <v>0</v>
      </c>
      <c r="BE11" s="348"/>
      <c r="BF11" s="390"/>
      <c r="BG11" s="415">
        <v>1</v>
      </c>
      <c r="BH11" s="416"/>
      <c r="BI11" s="307">
        <v>0</v>
      </c>
      <c r="BJ11" s="348"/>
      <c r="BK11" s="390"/>
      <c r="BL11" s="415">
        <v>1</v>
      </c>
      <c r="BM11" s="416"/>
      <c r="BN11" s="307">
        <v>0</v>
      </c>
      <c r="BO11" s="349"/>
      <c r="BP11" s="390"/>
      <c r="BQ11" s="415"/>
      <c r="BR11" s="416"/>
      <c r="BS11" s="307">
        <v>0</v>
      </c>
      <c r="BT11" s="348"/>
      <c r="BU11" s="408"/>
      <c r="BV11" s="415"/>
      <c r="BW11" s="416"/>
      <c r="BX11" s="307">
        <v>0</v>
      </c>
      <c r="BY11" s="349"/>
      <c r="BZ11" s="407"/>
      <c r="CA11" s="415"/>
      <c r="CB11" s="416"/>
      <c r="CC11" s="307">
        <v>0</v>
      </c>
      <c r="CD11" s="348"/>
      <c r="CE11" s="408"/>
      <c r="CF11" s="415">
        <v>4</v>
      </c>
      <c r="CG11" s="416"/>
      <c r="CH11" s="307">
        <v>0</v>
      </c>
      <c r="CI11" s="348"/>
      <c r="CJ11" s="408"/>
      <c r="CK11" s="409"/>
      <c r="CL11" s="410"/>
      <c r="CM11" s="411"/>
      <c r="CN11" s="412"/>
      <c r="CO11" s="1338" t="s">
        <v>317</v>
      </c>
      <c r="CP11" s="1443"/>
      <c r="CQ11" s="1353">
        <f t="shared" si="12"/>
        <v>0</v>
      </c>
      <c r="CR11" s="1447">
        <v>1</v>
      </c>
      <c r="CS11" s="1354">
        <f t="shared" si="1"/>
        <v>0.04</v>
      </c>
      <c r="CT11" s="1449"/>
      <c r="CU11" s="1401">
        <f t="shared" si="2"/>
        <v>0</v>
      </c>
      <c r="CV11" s="1447"/>
      <c r="CW11" s="1405">
        <f t="shared" si="3"/>
        <v>0</v>
      </c>
      <c r="CX11" s="1443"/>
      <c r="CY11" s="1406">
        <f t="shared" si="4"/>
        <v>0</v>
      </c>
      <c r="CZ11" s="1447"/>
      <c r="DA11" s="1404">
        <f t="shared" si="5"/>
        <v>0</v>
      </c>
      <c r="DB11" s="1449"/>
      <c r="DC11" s="1399">
        <f t="shared" si="6"/>
        <v>0</v>
      </c>
      <c r="DD11" s="1447"/>
      <c r="DE11" s="1405">
        <f t="shared" si="7"/>
        <v>0</v>
      </c>
      <c r="DF11" s="1459"/>
      <c r="DG11" s="1413"/>
      <c r="DH11" s="1718"/>
      <c r="DI11" s="1720"/>
      <c r="DJ11" s="1413"/>
      <c r="DK11" s="1718"/>
      <c r="DL11" s="1720"/>
      <c r="DM11" s="1413"/>
      <c r="DN11" s="1718"/>
      <c r="DO11" s="1720"/>
      <c r="DP11" s="1413"/>
      <c r="DQ11" s="1718"/>
      <c r="DR11" s="1720"/>
      <c r="DS11" s="1413"/>
      <c r="DT11" s="1718"/>
      <c r="DU11" s="1719"/>
      <c r="DV11" s="1413"/>
      <c r="DW11" s="1718"/>
      <c r="DX11" s="1719"/>
      <c r="DY11" s="1413"/>
      <c r="DZ11" s="1718"/>
      <c r="EA11" s="1719"/>
      <c r="EB11" s="1413"/>
      <c r="EC11" s="1718"/>
      <c r="ED11" s="1719"/>
      <c r="EE11" s="1413"/>
      <c r="EF11" s="1718"/>
      <c r="EG11" s="1719"/>
      <c r="EH11" s="1413"/>
      <c r="EI11" s="1718"/>
      <c r="EJ11" s="1719"/>
    </row>
    <row r="12" spans="1:140" x14ac:dyDescent="0.25">
      <c r="A12" s="59">
        <v>4</v>
      </c>
      <c r="B12" s="824" t="s">
        <v>238</v>
      </c>
      <c r="C12" s="824" t="s">
        <v>484</v>
      </c>
      <c r="D12" s="30" t="s">
        <v>440</v>
      </c>
      <c r="E12" s="905"/>
      <c r="F12" s="825"/>
      <c r="G12" s="829">
        <v>4</v>
      </c>
      <c r="H12" s="824"/>
      <c r="I12" s="824"/>
      <c r="J12" s="830"/>
      <c r="K12" s="905"/>
      <c r="L12" s="906"/>
      <c r="M12" s="847">
        <v>4</v>
      </c>
      <c r="N12" s="894"/>
      <c r="O12" s="894"/>
      <c r="P12" s="613"/>
      <c r="Q12" s="926"/>
      <c r="R12" s="922"/>
      <c r="S12" s="854"/>
      <c r="T12" s="72" t="s">
        <v>117</v>
      </c>
      <c r="U12" s="1916"/>
      <c r="V12" s="1917"/>
      <c r="W12" s="650"/>
      <c r="X12" s="346"/>
      <c r="Y12" s="827"/>
      <c r="Z12" s="827"/>
      <c r="AA12" s="1569"/>
      <c r="AB12" s="1569"/>
      <c r="AC12" s="1569"/>
      <c r="AD12" s="1569"/>
      <c r="AE12" s="1569"/>
      <c r="AF12" s="1569"/>
      <c r="AG12" s="1569"/>
      <c r="AH12" s="827"/>
      <c r="AI12" s="959">
        <v>15</v>
      </c>
      <c r="AJ12" s="1275"/>
      <c r="AK12" s="929" t="s">
        <v>666</v>
      </c>
      <c r="AL12" s="828" t="s">
        <v>294</v>
      </c>
      <c r="AM12" s="1056">
        <v>69</v>
      </c>
      <c r="AN12" s="1056">
        <v>70</v>
      </c>
      <c r="AO12" s="1132">
        <v>77</v>
      </c>
      <c r="AP12" s="1057">
        <v>23</v>
      </c>
      <c r="AQ12" s="617">
        <f t="shared" si="8"/>
        <v>22</v>
      </c>
      <c r="AR12" s="623">
        <f t="shared" si="9"/>
        <v>0</v>
      </c>
      <c r="AS12" s="329">
        <v>0</v>
      </c>
      <c r="AT12" s="307">
        <f t="shared" si="10"/>
        <v>1</v>
      </c>
      <c r="AU12" s="618">
        <f t="shared" si="13"/>
        <v>0</v>
      </c>
      <c r="AV12" s="619">
        <f t="shared" si="11"/>
        <v>0</v>
      </c>
      <c r="AW12" s="403"/>
      <c r="AX12" s="398"/>
      <c r="AY12" s="307">
        <v>0</v>
      </c>
      <c r="AZ12" s="348"/>
      <c r="BA12" s="390"/>
      <c r="BB12" s="415">
        <v>21</v>
      </c>
      <c r="BC12" s="416"/>
      <c r="BD12" s="307">
        <v>1</v>
      </c>
      <c r="BE12" s="348"/>
      <c r="BF12" s="390"/>
      <c r="BG12" s="415"/>
      <c r="BH12" s="416"/>
      <c r="BI12" s="307">
        <v>0</v>
      </c>
      <c r="BJ12" s="348"/>
      <c r="BK12" s="390"/>
      <c r="BL12" s="415">
        <v>1</v>
      </c>
      <c r="BM12" s="416"/>
      <c r="BN12" s="307">
        <v>0</v>
      </c>
      <c r="BO12" s="349"/>
      <c r="BP12" s="390"/>
      <c r="BQ12" s="415"/>
      <c r="BR12" s="416"/>
      <c r="BS12" s="307">
        <v>0</v>
      </c>
      <c r="BT12" s="348"/>
      <c r="BU12" s="408"/>
      <c r="BV12" s="415"/>
      <c r="BW12" s="416"/>
      <c r="BX12" s="307">
        <v>0</v>
      </c>
      <c r="BY12" s="349"/>
      <c r="BZ12" s="407"/>
      <c r="CA12" s="415"/>
      <c r="CB12" s="416"/>
      <c r="CC12" s="307">
        <v>0</v>
      </c>
      <c r="CD12" s="348"/>
      <c r="CE12" s="408"/>
      <c r="CF12" s="415"/>
      <c r="CG12" s="416"/>
      <c r="CH12" s="307">
        <v>0</v>
      </c>
      <c r="CI12" s="348"/>
      <c r="CJ12" s="408"/>
      <c r="CK12" s="409"/>
      <c r="CL12" s="410"/>
      <c r="CM12" s="411"/>
      <c r="CN12" s="412"/>
      <c r="CO12" s="1338" t="s">
        <v>666</v>
      </c>
      <c r="CP12" s="1443"/>
      <c r="CQ12" s="1353">
        <f t="shared" si="12"/>
        <v>0</v>
      </c>
      <c r="CR12" s="1447"/>
      <c r="CS12" s="1354">
        <f t="shared" si="1"/>
        <v>0</v>
      </c>
      <c r="CT12" s="1449"/>
      <c r="CU12" s="1401">
        <f t="shared" si="2"/>
        <v>0</v>
      </c>
      <c r="CV12" s="1447"/>
      <c r="CW12" s="1405">
        <f t="shared" si="3"/>
        <v>0</v>
      </c>
      <c r="CX12" s="1443"/>
      <c r="CY12" s="1406">
        <f t="shared" si="4"/>
        <v>0</v>
      </c>
      <c r="CZ12" s="1447"/>
      <c r="DA12" s="1404">
        <f t="shared" si="5"/>
        <v>0</v>
      </c>
      <c r="DB12" s="1449"/>
      <c r="DC12" s="1399">
        <f t="shared" si="6"/>
        <v>0</v>
      </c>
      <c r="DD12" s="1447"/>
      <c r="DE12" s="1405">
        <f t="shared" si="7"/>
        <v>0</v>
      </c>
      <c r="DF12" s="1459"/>
      <c r="DG12" s="1413"/>
      <c r="DH12" s="1718"/>
      <c r="DI12" s="1720"/>
      <c r="DJ12" s="1413"/>
      <c r="DK12" s="1718"/>
      <c r="DL12" s="1720"/>
      <c r="DM12" s="1413"/>
      <c r="DN12" s="1718"/>
      <c r="DO12" s="1720"/>
      <c r="DP12" s="1413"/>
      <c r="DQ12" s="1718"/>
      <c r="DR12" s="1720"/>
      <c r="DS12" s="1413"/>
      <c r="DT12" s="1718"/>
      <c r="DU12" s="1719"/>
      <c r="DV12" s="1413"/>
      <c r="DW12" s="1718"/>
      <c r="DX12" s="1719"/>
      <c r="DY12" s="1413"/>
      <c r="DZ12" s="1718"/>
      <c r="EA12" s="1719"/>
      <c r="EB12" s="1413"/>
      <c r="EC12" s="1718"/>
      <c r="ED12" s="1719"/>
      <c r="EE12" s="1413"/>
      <c r="EF12" s="1718"/>
      <c r="EG12" s="1719"/>
      <c r="EH12" s="1413"/>
      <c r="EI12" s="1718"/>
      <c r="EJ12" s="1719"/>
    </row>
    <row r="13" spans="1:140" ht="16.5" thickBot="1" x14ac:dyDescent="0.3">
      <c r="A13" s="59">
        <v>5</v>
      </c>
      <c r="B13" s="824" t="s">
        <v>193</v>
      </c>
      <c r="C13" s="824" t="s">
        <v>461</v>
      </c>
      <c r="D13" s="30" t="s">
        <v>444</v>
      </c>
      <c r="E13" s="905"/>
      <c r="F13" s="825"/>
      <c r="G13" s="829" t="s">
        <v>48</v>
      </c>
      <c r="H13" s="824"/>
      <c r="I13" s="824"/>
      <c r="J13" s="830"/>
      <c r="K13" s="905"/>
      <c r="L13" s="906"/>
      <c r="M13" s="847">
        <v>5</v>
      </c>
      <c r="N13" s="894"/>
      <c r="O13" s="894"/>
      <c r="P13" s="613"/>
      <c r="Q13" s="926"/>
      <c r="R13" s="922"/>
      <c r="S13" s="854"/>
      <c r="T13" s="72" t="s">
        <v>117</v>
      </c>
      <c r="U13" s="1916"/>
      <c r="V13" s="1917"/>
      <c r="W13" s="650"/>
      <c r="X13" s="346"/>
      <c r="Y13" s="827"/>
      <c r="Z13" s="827"/>
      <c r="AA13" s="1570"/>
      <c r="AB13" s="1570"/>
      <c r="AC13" s="1570"/>
      <c r="AD13" s="1570"/>
      <c r="AE13" s="1570"/>
      <c r="AF13" s="1570"/>
      <c r="AG13" s="1570"/>
      <c r="AH13" s="827"/>
      <c r="AI13" s="959">
        <v>4</v>
      </c>
      <c r="AJ13" s="1275"/>
      <c r="AK13" s="929" t="s">
        <v>319</v>
      </c>
      <c r="AL13" s="989" t="s">
        <v>294</v>
      </c>
      <c r="AM13" s="1056">
        <v>66</v>
      </c>
      <c r="AN13" s="1056">
        <v>66</v>
      </c>
      <c r="AO13" s="1132">
        <v>73</v>
      </c>
      <c r="AP13" s="1057">
        <v>23</v>
      </c>
      <c r="AQ13" s="617">
        <f t="shared" si="8"/>
        <v>15</v>
      </c>
      <c r="AR13" s="623">
        <f t="shared" si="9"/>
        <v>1</v>
      </c>
      <c r="AS13" s="329">
        <v>0</v>
      </c>
      <c r="AT13" s="307">
        <f t="shared" si="10"/>
        <v>0</v>
      </c>
      <c r="AU13" s="618">
        <f t="shared" si="13"/>
        <v>0</v>
      </c>
      <c r="AV13" s="619">
        <f t="shared" si="11"/>
        <v>0</v>
      </c>
      <c r="AW13" s="403">
        <v>1</v>
      </c>
      <c r="AX13" s="398"/>
      <c r="AY13" s="307">
        <v>0</v>
      </c>
      <c r="AZ13" s="348"/>
      <c r="BA13" s="390"/>
      <c r="BB13" s="415">
        <v>7</v>
      </c>
      <c r="BC13" s="416">
        <v>1</v>
      </c>
      <c r="BD13" s="307">
        <v>0</v>
      </c>
      <c r="BE13" s="348"/>
      <c r="BF13" s="390"/>
      <c r="BG13" s="415">
        <v>1</v>
      </c>
      <c r="BH13" s="416"/>
      <c r="BI13" s="307">
        <v>0</v>
      </c>
      <c r="BJ13" s="348"/>
      <c r="BK13" s="390"/>
      <c r="BL13" s="415">
        <v>1</v>
      </c>
      <c r="BM13" s="416"/>
      <c r="BN13" s="307">
        <v>0</v>
      </c>
      <c r="BO13" s="349"/>
      <c r="BP13" s="390"/>
      <c r="BQ13" s="415"/>
      <c r="BR13" s="416"/>
      <c r="BS13" s="307">
        <v>0</v>
      </c>
      <c r="BT13" s="348"/>
      <c r="BU13" s="408"/>
      <c r="BV13" s="415"/>
      <c r="BW13" s="416"/>
      <c r="BX13" s="307">
        <v>0</v>
      </c>
      <c r="BY13" s="349"/>
      <c r="BZ13" s="407"/>
      <c r="CA13" s="415"/>
      <c r="CB13" s="416"/>
      <c r="CC13" s="307">
        <v>0</v>
      </c>
      <c r="CD13" s="348"/>
      <c r="CE13" s="408"/>
      <c r="CF13" s="415">
        <v>5</v>
      </c>
      <c r="CG13" s="416"/>
      <c r="CH13" s="307">
        <v>0</v>
      </c>
      <c r="CI13" s="348"/>
      <c r="CJ13" s="408"/>
      <c r="CK13" s="409"/>
      <c r="CL13" s="410"/>
      <c r="CM13" s="411"/>
      <c r="CN13" s="412"/>
      <c r="CO13" s="1338" t="s">
        <v>319</v>
      </c>
      <c r="CP13" s="1443"/>
      <c r="CQ13" s="1353">
        <f t="shared" si="12"/>
        <v>0</v>
      </c>
      <c r="CR13" s="1447">
        <v>1</v>
      </c>
      <c r="CS13" s="1354">
        <f t="shared" si="1"/>
        <v>6.9767441860465115E-2</v>
      </c>
      <c r="CT13" s="1449"/>
      <c r="CU13" s="1401">
        <f t="shared" si="2"/>
        <v>0</v>
      </c>
      <c r="CV13" s="1447"/>
      <c r="CW13" s="1405">
        <f t="shared" si="3"/>
        <v>0</v>
      </c>
      <c r="CX13" s="1443"/>
      <c r="CY13" s="1406">
        <f t="shared" si="4"/>
        <v>0</v>
      </c>
      <c r="CZ13" s="1447"/>
      <c r="DA13" s="1404">
        <f t="shared" si="5"/>
        <v>0</v>
      </c>
      <c r="DB13" s="1449"/>
      <c r="DC13" s="1399">
        <f t="shared" si="6"/>
        <v>0</v>
      </c>
      <c r="DD13" s="1447"/>
      <c r="DE13" s="1405">
        <f t="shared" si="7"/>
        <v>0</v>
      </c>
      <c r="DF13" s="1459"/>
      <c r="DG13" s="1413"/>
      <c r="DH13" s="1718"/>
      <c r="DI13" s="1720"/>
      <c r="DJ13" s="1413"/>
      <c r="DK13" s="1718"/>
      <c r="DL13" s="1720"/>
      <c r="DM13" s="1413"/>
      <c r="DN13" s="1718"/>
      <c r="DO13" s="1720"/>
      <c r="DP13" s="1413"/>
      <c r="DQ13" s="1718"/>
      <c r="DR13" s="1720"/>
      <c r="DS13" s="1413"/>
      <c r="DT13" s="1718"/>
      <c r="DU13" s="1719"/>
      <c r="DV13" s="1413"/>
      <c r="DW13" s="1718"/>
      <c r="DX13" s="1719"/>
      <c r="DY13" s="1413"/>
      <c r="DZ13" s="1718"/>
      <c r="EA13" s="1719"/>
      <c r="EB13" s="1413"/>
      <c r="EC13" s="1718"/>
      <c r="ED13" s="1719"/>
      <c r="EE13" s="1413"/>
      <c r="EF13" s="1718"/>
      <c r="EG13" s="1719"/>
      <c r="EH13" s="1413"/>
      <c r="EI13" s="1718"/>
      <c r="EJ13" s="1719"/>
    </row>
    <row r="14" spans="1:140" x14ac:dyDescent="0.25">
      <c r="A14" s="59">
        <v>6</v>
      </c>
      <c r="B14" s="824" t="s">
        <v>186</v>
      </c>
      <c r="C14" s="824" t="s">
        <v>472</v>
      </c>
      <c r="D14" s="30" t="s">
        <v>438</v>
      </c>
      <c r="E14" s="905"/>
      <c r="F14" s="825"/>
      <c r="G14" s="829" t="s">
        <v>76</v>
      </c>
      <c r="H14" s="824"/>
      <c r="I14" s="824"/>
      <c r="J14" s="830"/>
      <c r="K14" s="905"/>
      <c r="L14" s="906"/>
      <c r="M14" s="847" t="s">
        <v>48</v>
      </c>
      <c r="N14" s="894"/>
      <c r="O14" s="894"/>
      <c r="P14" s="613"/>
      <c r="Q14" s="926"/>
      <c r="R14" s="922"/>
      <c r="S14" s="854"/>
      <c r="T14" s="72" t="s">
        <v>117</v>
      </c>
      <c r="U14" s="1916"/>
      <c r="V14" s="1917"/>
      <c r="W14" s="650"/>
      <c r="X14" s="346"/>
      <c r="Y14" s="827"/>
      <c r="Z14" s="827"/>
      <c r="AA14" s="1569"/>
      <c r="AB14" s="1569"/>
      <c r="AC14" s="1569"/>
      <c r="AD14" s="1569"/>
      <c r="AE14" s="1569" t="s">
        <v>531</v>
      </c>
      <c r="AF14" s="1569"/>
      <c r="AG14" s="1569"/>
      <c r="AH14" s="827"/>
      <c r="AI14" s="959">
        <v>3</v>
      </c>
      <c r="AJ14" s="1275"/>
      <c r="AK14" s="929" t="s">
        <v>639</v>
      </c>
      <c r="AL14" s="828" t="s">
        <v>294</v>
      </c>
      <c r="AM14" s="1056">
        <v>65</v>
      </c>
      <c r="AN14" s="1056">
        <v>66</v>
      </c>
      <c r="AO14" s="1132">
        <v>79</v>
      </c>
      <c r="AP14" s="1057">
        <v>21</v>
      </c>
      <c r="AQ14" s="617">
        <f t="shared" si="8"/>
        <v>23</v>
      </c>
      <c r="AR14" s="623">
        <f t="shared" si="9"/>
        <v>0</v>
      </c>
      <c r="AS14" s="329">
        <v>0</v>
      </c>
      <c r="AT14" s="307">
        <f t="shared" si="10"/>
        <v>0</v>
      </c>
      <c r="AU14" s="618">
        <f t="shared" si="13"/>
        <v>0</v>
      </c>
      <c r="AV14" s="619">
        <f t="shared" si="11"/>
        <v>0</v>
      </c>
      <c r="AW14" s="403">
        <v>3</v>
      </c>
      <c r="AX14" s="398"/>
      <c r="AY14" s="307">
        <v>0</v>
      </c>
      <c r="AZ14" s="348"/>
      <c r="BA14" s="390"/>
      <c r="BB14" s="415">
        <v>17</v>
      </c>
      <c r="BC14" s="416"/>
      <c r="BD14" s="307">
        <v>0</v>
      </c>
      <c r="BE14" s="348"/>
      <c r="BF14" s="390"/>
      <c r="BG14" s="415">
        <v>1</v>
      </c>
      <c r="BH14" s="416"/>
      <c r="BI14" s="307">
        <v>0</v>
      </c>
      <c r="BJ14" s="348"/>
      <c r="BK14" s="390"/>
      <c r="BL14" s="415">
        <v>1</v>
      </c>
      <c r="BM14" s="416"/>
      <c r="BN14" s="307">
        <v>0</v>
      </c>
      <c r="BO14" s="349"/>
      <c r="BP14" s="390"/>
      <c r="BQ14" s="415"/>
      <c r="BR14" s="416"/>
      <c r="BS14" s="307">
        <v>0</v>
      </c>
      <c r="BT14" s="348"/>
      <c r="BU14" s="408"/>
      <c r="BV14" s="415"/>
      <c r="BW14" s="416"/>
      <c r="BX14" s="307">
        <v>0</v>
      </c>
      <c r="BY14" s="349"/>
      <c r="BZ14" s="407"/>
      <c r="CA14" s="415"/>
      <c r="CB14" s="416"/>
      <c r="CC14" s="307">
        <v>0</v>
      </c>
      <c r="CD14" s="348"/>
      <c r="CE14" s="408"/>
      <c r="CF14" s="415">
        <v>1</v>
      </c>
      <c r="CG14" s="416"/>
      <c r="CH14" s="307">
        <v>0</v>
      </c>
      <c r="CI14" s="348"/>
      <c r="CJ14" s="408"/>
      <c r="CK14" s="409"/>
      <c r="CL14" s="410"/>
      <c r="CM14" s="411"/>
      <c r="CN14" s="412"/>
      <c r="CO14" s="1338" t="s">
        <v>639</v>
      </c>
      <c r="CP14" s="1443"/>
      <c r="CQ14" s="1353">
        <f t="shared" si="12"/>
        <v>0</v>
      </c>
      <c r="CR14" s="1447">
        <v>1</v>
      </c>
      <c r="CS14" s="1354">
        <f t="shared" si="1"/>
        <v>4.3478260869565216E-2</v>
      </c>
      <c r="CT14" s="1449"/>
      <c r="CU14" s="1401">
        <f t="shared" si="2"/>
        <v>0</v>
      </c>
      <c r="CV14" s="1447"/>
      <c r="CW14" s="1405">
        <f t="shared" si="3"/>
        <v>0</v>
      </c>
      <c r="CX14" s="1443"/>
      <c r="CY14" s="1406">
        <f t="shared" si="4"/>
        <v>0</v>
      </c>
      <c r="CZ14" s="1447"/>
      <c r="DA14" s="1404">
        <f t="shared" si="5"/>
        <v>0</v>
      </c>
      <c r="DB14" s="1449"/>
      <c r="DC14" s="1399">
        <f t="shared" si="6"/>
        <v>0</v>
      </c>
      <c r="DD14" s="1447"/>
      <c r="DE14" s="1405">
        <f t="shared" si="7"/>
        <v>0</v>
      </c>
      <c r="DF14" s="1459"/>
      <c r="DG14" s="1413"/>
      <c r="DH14" s="1718"/>
      <c r="DI14" s="1720"/>
      <c r="DJ14" s="1413"/>
      <c r="DK14" s="1718"/>
      <c r="DL14" s="1720"/>
      <c r="DM14" s="1413"/>
      <c r="DN14" s="1718"/>
      <c r="DO14" s="1720"/>
      <c r="DP14" s="1413"/>
      <c r="DQ14" s="1718"/>
      <c r="DR14" s="1720"/>
      <c r="DS14" s="1413"/>
      <c r="DT14" s="1718"/>
      <c r="DU14" s="1719"/>
      <c r="DV14" s="1413"/>
      <c r="DW14" s="1718"/>
      <c r="DX14" s="1719"/>
      <c r="DY14" s="1413"/>
      <c r="DZ14" s="1718"/>
      <c r="EA14" s="1719"/>
      <c r="EB14" s="1413"/>
      <c r="EC14" s="1718"/>
      <c r="ED14" s="1719"/>
      <c r="EE14" s="1413"/>
      <c r="EF14" s="1718"/>
      <c r="EG14" s="1719"/>
      <c r="EH14" s="1413"/>
      <c r="EI14" s="1718"/>
      <c r="EJ14" s="1719"/>
    </row>
    <row r="15" spans="1:140" x14ac:dyDescent="0.25">
      <c r="A15" s="59">
        <v>7</v>
      </c>
      <c r="B15" s="824" t="s">
        <v>191</v>
      </c>
      <c r="C15" s="824" t="s">
        <v>461</v>
      </c>
      <c r="D15" s="30" t="s">
        <v>670</v>
      </c>
      <c r="E15" s="905"/>
      <c r="F15" s="825"/>
      <c r="G15" s="829" t="s">
        <v>323</v>
      </c>
      <c r="H15" s="824"/>
      <c r="I15" s="824"/>
      <c r="J15" s="830"/>
      <c r="K15" s="905"/>
      <c r="L15" s="906"/>
      <c r="M15" s="847" t="s">
        <v>76</v>
      </c>
      <c r="N15" s="894"/>
      <c r="O15" s="621"/>
      <c r="P15" s="613"/>
      <c r="Q15" s="926"/>
      <c r="R15" s="922"/>
      <c r="S15" s="854"/>
      <c r="T15" s="72" t="s">
        <v>117</v>
      </c>
      <c r="U15" s="1916"/>
      <c r="V15" s="1917"/>
      <c r="W15" s="650"/>
      <c r="X15" s="346"/>
      <c r="Y15" s="827"/>
      <c r="Z15" s="827"/>
      <c r="AA15" s="1569"/>
      <c r="AB15" s="1569"/>
      <c r="AC15" s="1569"/>
      <c r="AD15" s="1569"/>
      <c r="AE15" s="1569" t="s">
        <v>651</v>
      </c>
      <c r="AF15" s="1569"/>
      <c r="AG15" s="1569"/>
      <c r="AH15" s="827"/>
      <c r="AI15" s="959">
        <v>26</v>
      </c>
      <c r="AJ15" s="1275"/>
      <c r="AK15" s="929" t="s">
        <v>320</v>
      </c>
      <c r="AL15" s="828" t="s">
        <v>293</v>
      </c>
      <c r="AM15" s="1056">
        <v>66</v>
      </c>
      <c r="AN15" s="1056">
        <v>67</v>
      </c>
      <c r="AO15" s="1132">
        <v>77</v>
      </c>
      <c r="AP15" s="1057">
        <v>21</v>
      </c>
      <c r="AQ15" s="617">
        <f t="shared" si="8"/>
        <v>27</v>
      </c>
      <c r="AR15" s="623">
        <f t="shared" si="9"/>
        <v>1</v>
      </c>
      <c r="AS15" s="329">
        <v>0</v>
      </c>
      <c r="AT15" s="307">
        <f t="shared" si="10"/>
        <v>1</v>
      </c>
      <c r="AU15" s="618">
        <f t="shared" si="13"/>
        <v>0</v>
      </c>
      <c r="AV15" s="619">
        <f t="shared" si="11"/>
        <v>1</v>
      </c>
      <c r="AW15" s="403">
        <v>3</v>
      </c>
      <c r="AX15" s="398"/>
      <c r="AY15" s="307">
        <v>0</v>
      </c>
      <c r="AZ15" s="348"/>
      <c r="BA15" s="390"/>
      <c r="BB15" s="415">
        <v>21</v>
      </c>
      <c r="BC15" s="416">
        <v>1</v>
      </c>
      <c r="BD15" s="307">
        <v>1</v>
      </c>
      <c r="BE15" s="348"/>
      <c r="BF15" s="390">
        <v>1</v>
      </c>
      <c r="BG15" s="415">
        <v>1</v>
      </c>
      <c r="BH15" s="416"/>
      <c r="BI15" s="307">
        <v>0</v>
      </c>
      <c r="BJ15" s="348"/>
      <c r="BK15" s="390"/>
      <c r="BL15" s="415">
        <v>1</v>
      </c>
      <c r="BM15" s="416"/>
      <c r="BN15" s="307">
        <v>0</v>
      </c>
      <c r="BO15" s="349"/>
      <c r="BP15" s="390"/>
      <c r="BQ15" s="415"/>
      <c r="BR15" s="416"/>
      <c r="BS15" s="307">
        <v>0</v>
      </c>
      <c r="BT15" s="348"/>
      <c r="BU15" s="408"/>
      <c r="BV15" s="415"/>
      <c r="BW15" s="416"/>
      <c r="BX15" s="307">
        <v>0</v>
      </c>
      <c r="BY15" s="349"/>
      <c r="BZ15" s="407"/>
      <c r="CA15" s="415"/>
      <c r="CB15" s="416"/>
      <c r="CC15" s="307">
        <v>0</v>
      </c>
      <c r="CD15" s="348"/>
      <c r="CE15" s="408"/>
      <c r="CF15" s="415">
        <v>1</v>
      </c>
      <c r="CG15" s="416"/>
      <c r="CH15" s="307">
        <v>0</v>
      </c>
      <c r="CI15" s="348"/>
      <c r="CJ15" s="408"/>
      <c r="CK15" s="409"/>
      <c r="CL15" s="410"/>
      <c r="CM15" s="411"/>
      <c r="CN15" s="412"/>
      <c r="CO15" s="1338" t="s">
        <v>320</v>
      </c>
      <c r="CP15" s="1443">
        <v>2</v>
      </c>
      <c r="CQ15" s="1353">
        <f t="shared" si="12"/>
        <v>7.5949367088607597E-2</v>
      </c>
      <c r="CR15" s="1447">
        <v>2</v>
      </c>
      <c r="CS15" s="1354">
        <f t="shared" si="1"/>
        <v>7.5949367088607597E-2</v>
      </c>
      <c r="CT15" s="1449"/>
      <c r="CU15" s="1401">
        <f t="shared" si="2"/>
        <v>0</v>
      </c>
      <c r="CV15" s="1447"/>
      <c r="CW15" s="1405">
        <f t="shared" si="3"/>
        <v>0</v>
      </c>
      <c r="CX15" s="1443"/>
      <c r="CY15" s="1406">
        <f t="shared" si="4"/>
        <v>0</v>
      </c>
      <c r="CZ15" s="1447"/>
      <c r="DA15" s="1404">
        <f t="shared" si="5"/>
        <v>0</v>
      </c>
      <c r="DB15" s="1449"/>
      <c r="DC15" s="1399">
        <f t="shared" si="6"/>
        <v>0</v>
      </c>
      <c r="DD15" s="1447"/>
      <c r="DE15" s="1405">
        <f t="shared" si="7"/>
        <v>0</v>
      </c>
      <c r="DF15" s="1459"/>
      <c r="DG15" s="1413"/>
      <c r="DH15" s="1718"/>
      <c r="DI15" s="1720"/>
      <c r="DJ15" s="1413"/>
      <c r="DK15" s="1718"/>
      <c r="DL15" s="1720"/>
      <c r="DM15" s="1413"/>
      <c r="DN15" s="1718"/>
      <c r="DO15" s="1720"/>
      <c r="DP15" s="1413"/>
      <c r="DQ15" s="1718"/>
      <c r="DR15" s="1720"/>
      <c r="DS15" s="1413"/>
      <c r="DT15" s="1718"/>
      <c r="DU15" s="1719"/>
      <c r="DV15" s="1413"/>
      <c r="DW15" s="1718"/>
      <c r="DX15" s="1719"/>
      <c r="DY15" s="1413"/>
      <c r="DZ15" s="1718"/>
      <c r="EA15" s="1719"/>
      <c r="EB15" s="1413"/>
      <c r="EC15" s="1718"/>
      <c r="ED15" s="1719"/>
      <c r="EE15" s="1413"/>
      <c r="EF15" s="1718"/>
      <c r="EG15" s="1719"/>
      <c r="EH15" s="1413"/>
      <c r="EI15" s="1718"/>
      <c r="EJ15" s="1719"/>
    </row>
    <row r="16" spans="1:140" ht="16.5" thickBot="1" x14ac:dyDescent="0.3">
      <c r="A16" s="59">
        <v>8</v>
      </c>
      <c r="B16" s="824" t="s">
        <v>462</v>
      </c>
      <c r="C16" s="824" t="s">
        <v>472</v>
      </c>
      <c r="D16" s="30" t="s">
        <v>470</v>
      </c>
      <c r="E16" s="905"/>
      <c r="F16" s="825"/>
      <c r="G16" s="843" t="s">
        <v>321</v>
      </c>
      <c r="H16" s="844"/>
      <c r="I16" s="844"/>
      <c r="J16" s="845"/>
      <c r="K16" s="905"/>
      <c r="L16" s="906"/>
      <c r="M16" s="848" t="s">
        <v>321</v>
      </c>
      <c r="N16" s="849"/>
      <c r="O16" s="849"/>
      <c r="P16" s="614"/>
      <c r="Q16" s="926"/>
      <c r="R16" s="922"/>
      <c r="S16" s="854"/>
      <c r="T16" s="72" t="s">
        <v>117</v>
      </c>
      <c r="U16" s="1916"/>
      <c r="V16" s="1917"/>
      <c r="W16" s="650"/>
      <c r="X16" s="346"/>
      <c r="Y16" s="827"/>
      <c r="Z16" s="827"/>
      <c r="AA16" s="1569"/>
      <c r="AB16" s="1569"/>
      <c r="AC16" s="1569" t="s">
        <v>671</v>
      </c>
      <c r="AD16" s="1569"/>
      <c r="AE16" s="1569"/>
      <c r="AF16" s="1569"/>
      <c r="AG16" s="1569"/>
      <c r="AH16" s="827"/>
      <c r="AI16" s="959">
        <v>23</v>
      </c>
      <c r="AJ16" s="1275"/>
      <c r="AK16" s="929" t="s">
        <v>322</v>
      </c>
      <c r="AL16" s="828" t="s">
        <v>794</v>
      </c>
      <c r="AM16" s="1056">
        <v>63</v>
      </c>
      <c r="AN16" s="1056">
        <v>65</v>
      </c>
      <c r="AO16" s="1132">
        <v>70</v>
      </c>
      <c r="AP16" s="1057">
        <v>24</v>
      </c>
      <c r="AQ16" s="617">
        <f t="shared" si="8"/>
        <v>18</v>
      </c>
      <c r="AR16" s="623">
        <f t="shared" si="9"/>
        <v>1</v>
      </c>
      <c r="AS16" s="329">
        <v>0</v>
      </c>
      <c r="AT16" s="307">
        <f t="shared" si="10"/>
        <v>0</v>
      </c>
      <c r="AU16" s="618">
        <f t="shared" si="13"/>
        <v>0</v>
      </c>
      <c r="AV16" s="619">
        <f t="shared" si="11"/>
        <v>1</v>
      </c>
      <c r="AW16" s="403">
        <v>2</v>
      </c>
      <c r="AX16" s="398">
        <v>1</v>
      </c>
      <c r="AY16" s="307">
        <v>0</v>
      </c>
      <c r="AZ16" s="348"/>
      <c r="BA16" s="390"/>
      <c r="BB16" s="415">
        <v>9</v>
      </c>
      <c r="BC16" s="416"/>
      <c r="BD16" s="307">
        <v>0</v>
      </c>
      <c r="BE16" s="348"/>
      <c r="BF16" s="390">
        <v>1</v>
      </c>
      <c r="BG16" s="415">
        <v>1</v>
      </c>
      <c r="BH16" s="416"/>
      <c r="BI16" s="307">
        <v>0</v>
      </c>
      <c r="BJ16" s="348"/>
      <c r="BK16" s="390"/>
      <c r="BL16" s="415">
        <v>1</v>
      </c>
      <c r="BM16" s="416"/>
      <c r="BN16" s="307">
        <v>0</v>
      </c>
      <c r="BO16" s="349"/>
      <c r="BP16" s="390"/>
      <c r="BQ16" s="415"/>
      <c r="BR16" s="416"/>
      <c r="BS16" s="307">
        <v>0</v>
      </c>
      <c r="BT16" s="348"/>
      <c r="BU16" s="408"/>
      <c r="BV16" s="415"/>
      <c r="BW16" s="416"/>
      <c r="BX16" s="307">
        <v>0</v>
      </c>
      <c r="BY16" s="349"/>
      <c r="BZ16" s="407"/>
      <c r="CA16" s="415"/>
      <c r="CB16" s="416"/>
      <c r="CC16" s="307">
        <v>0</v>
      </c>
      <c r="CD16" s="348"/>
      <c r="CE16" s="408"/>
      <c r="CF16" s="415">
        <v>5</v>
      </c>
      <c r="CG16" s="416"/>
      <c r="CH16" s="307">
        <v>0</v>
      </c>
      <c r="CI16" s="348"/>
      <c r="CJ16" s="408"/>
      <c r="CK16" s="409"/>
      <c r="CL16" s="410"/>
      <c r="CM16" s="411"/>
      <c r="CN16" s="412"/>
      <c r="CO16" s="1338" t="s">
        <v>322</v>
      </c>
      <c r="CP16" s="1443">
        <v>1</v>
      </c>
      <c r="CQ16" s="1353">
        <f t="shared" si="12"/>
        <v>5.7692307692307696E-2</v>
      </c>
      <c r="CR16" s="1447">
        <v>4</v>
      </c>
      <c r="CS16" s="1354">
        <f t="shared" si="1"/>
        <v>0.23076923076923078</v>
      </c>
      <c r="CT16" s="1449"/>
      <c r="CU16" s="1401">
        <f t="shared" si="2"/>
        <v>0</v>
      </c>
      <c r="CV16" s="1447"/>
      <c r="CW16" s="1405">
        <f t="shared" si="3"/>
        <v>0</v>
      </c>
      <c r="CX16" s="1443"/>
      <c r="CY16" s="1406">
        <f t="shared" si="4"/>
        <v>0</v>
      </c>
      <c r="CZ16" s="1447"/>
      <c r="DA16" s="1404">
        <f t="shared" si="5"/>
        <v>0</v>
      </c>
      <c r="DB16" s="1449"/>
      <c r="DC16" s="1399">
        <f t="shared" si="6"/>
        <v>0</v>
      </c>
      <c r="DD16" s="1447"/>
      <c r="DE16" s="1405">
        <f t="shared" si="7"/>
        <v>0</v>
      </c>
      <c r="DF16" s="1459"/>
      <c r="DG16" s="1413"/>
      <c r="DH16" s="1718"/>
      <c r="DI16" s="1720"/>
      <c r="DJ16" s="1413"/>
      <c r="DK16" s="1718"/>
      <c r="DL16" s="1720"/>
      <c r="DM16" s="1413"/>
      <c r="DN16" s="1718"/>
      <c r="DO16" s="1720"/>
      <c r="DP16" s="1413"/>
      <c r="DQ16" s="1718"/>
      <c r="DR16" s="1720"/>
      <c r="DS16" s="1413"/>
      <c r="DT16" s="1718"/>
      <c r="DU16" s="1719"/>
      <c r="DV16" s="1413"/>
      <c r="DW16" s="1718"/>
      <c r="DX16" s="1719"/>
      <c r="DY16" s="1413"/>
      <c r="DZ16" s="1718"/>
      <c r="EA16" s="1719"/>
      <c r="EB16" s="1413"/>
      <c r="EC16" s="1718"/>
      <c r="ED16" s="1719"/>
      <c r="EE16" s="1413"/>
      <c r="EF16" s="1718"/>
      <c r="EG16" s="1719"/>
      <c r="EH16" s="1413"/>
      <c r="EI16" s="1718"/>
      <c r="EJ16" s="1719"/>
    </row>
    <row r="17" spans="1:140" x14ac:dyDescent="0.25">
      <c r="A17" s="59">
        <v>9</v>
      </c>
      <c r="B17" s="824" t="s">
        <v>205</v>
      </c>
      <c r="C17" s="824" t="s">
        <v>461</v>
      </c>
      <c r="D17" s="30" t="s">
        <v>438</v>
      </c>
      <c r="E17" s="905"/>
      <c r="F17" s="825"/>
      <c r="G17" s="842"/>
      <c r="H17" s="842"/>
      <c r="I17" s="842"/>
      <c r="J17" s="842"/>
      <c r="K17" s="905"/>
      <c r="L17" s="827"/>
      <c r="M17" s="822"/>
      <c r="N17" s="846"/>
      <c r="O17" s="846"/>
      <c r="P17" s="846"/>
      <c r="Q17" s="926"/>
      <c r="R17" s="846"/>
      <c r="S17" s="855"/>
      <c r="T17" s="72">
        <v>32</v>
      </c>
      <c r="U17" s="1916"/>
      <c r="V17" s="1917"/>
      <c r="W17" s="650"/>
      <c r="X17" s="346"/>
      <c r="Y17" s="827"/>
      <c r="Z17" s="827"/>
      <c r="AA17" s="1569"/>
      <c r="AB17" s="1569"/>
      <c r="AC17" s="1569"/>
      <c r="AD17" s="1569"/>
      <c r="AE17" s="1569"/>
      <c r="AF17" s="1569"/>
      <c r="AG17" s="1569"/>
      <c r="AH17" s="827"/>
      <c r="AI17" s="959"/>
      <c r="AJ17" s="1275"/>
      <c r="AK17" s="929"/>
      <c r="AL17" s="828"/>
      <c r="AM17" s="1056"/>
      <c r="AN17" s="1056"/>
      <c r="AO17" s="1132"/>
      <c r="AP17" s="1057"/>
      <c r="AQ17" s="617">
        <f t="shared" ref="AQ17:AQ28" si="14">AW17+BB17+BG17+BL17+BQ17+BV17+CA17+CF17</f>
        <v>0</v>
      </c>
      <c r="AR17" s="623">
        <f t="shared" ref="AR17:AR28" si="15">AX17+BC17+BH17+BM17+BR17+BW17+CB17+CG17</f>
        <v>0</v>
      </c>
      <c r="AS17" s="329">
        <v>0</v>
      </c>
      <c r="AT17" s="307">
        <f t="shared" ref="AT17:AT28" si="16">AY17+BD17+BI17+BN17+BS17+BX17+CC17+CH17</f>
        <v>0</v>
      </c>
      <c r="AU17" s="618">
        <f t="shared" si="13"/>
        <v>0</v>
      </c>
      <c r="AV17" s="619">
        <f t="shared" ref="AV17:AV28" si="17">BA17+BF17+BK17+BP17+BU17+BZ17+CE17+CJ17</f>
        <v>0</v>
      </c>
      <c r="AW17" s="403"/>
      <c r="AX17" s="398"/>
      <c r="AY17" s="307">
        <v>0</v>
      </c>
      <c r="AZ17" s="348"/>
      <c r="BA17" s="390"/>
      <c r="BB17" s="415"/>
      <c r="BC17" s="416"/>
      <c r="BD17" s="307">
        <v>0</v>
      </c>
      <c r="BE17" s="348"/>
      <c r="BF17" s="390"/>
      <c r="BG17" s="415"/>
      <c r="BH17" s="416"/>
      <c r="BI17" s="307">
        <v>0</v>
      </c>
      <c r="BJ17" s="348"/>
      <c r="BK17" s="390"/>
      <c r="BL17" s="415"/>
      <c r="BM17" s="416"/>
      <c r="BN17" s="307">
        <v>0</v>
      </c>
      <c r="BO17" s="349"/>
      <c r="BP17" s="390"/>
      <c r="BQ17" s="415"/>
      <c r="BR17" s="416"/>
      <c r="BS17" s="307">
        <v>0</v>
      </c>
      <c r="BT17" s="348"/>
      <c r="BU17" s="408"/>
      <c r="BV17" s="415"/>
      <c r="BW17" s="416"/>
      <c r="BX17" s="307">
        <v>0</v>
      </c>
      <c r="BY17" s="349"/>
      <c r="BZ17" s="407"/>
      <c r="CA17" s="415"/>
      <c r="CB17" s="416"/>
      <c r="CC17" s="307">
        <v>0</v>
      </c>
      <c r="CD17" s="348"/>
      <c r="CE17" s="408"/>
      <c r="CF17" s="415"/>
      <c r="CG17" s="416"/>
      <c r="CH17" s="307">
        <v>0</v>
      </c>
      <c r="CI17" s="348"/>
      <c r="CJ17" s="408"/>
      <c r="CK17" s="409"/>
      <c r="CL17" s="410"/>
      <c r="CM17" s="411"/>
      <c r="CN17" s="412"/>
      <c r="CO17" s="1338"/>
      <c r="CP17" s="1443"/>
      <c r="CQ17" s="1353" t="e">
        <f t="shared" si="12"/>
        <v>#DIV/0!</v>
      </c>
      <c r="CR17" s="1447"/>
      <c r="CS17" s="1354" t="e">
        <f t="shared" si="1"/>
        <v>#DIV/0!</v>
      </c>
      <c r="CT17" s="1449"/>
      <c r="CU17" s="1401" t="e">
        <f t="shared" si="2"/>
        <v>#DIV/0!</v>
      </c>
      <c r="CV17" s="1447"/>
      <c r="CW17" s="1405" t="e">
        <f t="shared" si="3"/>
        <v>#DIV/0!</v>
      </c>
      <c r="CX17" s="1443"/>
      <c r="CY17" s="1406" t="e">
        <f t="shared" si="4"/>
        <v>#DIV/0!</v>
      </c>
      <c r="CZ17" s="1447"/>
      <c r="DA17" s="1404" t="e">
        <f t="shared" si="5"/>
        <v>#DIV/0!</v>
      </c>
      <c r="DB17" s="1449"/>
      <c r="DC17" s="1399" t="e">
        <f t="shared" si="6"/>
        <v>#DIV/0!</v>
      </c>
      <c r="DD17" s="1447"/>
      <c r="DE17" s="1405" t="e">
        <f t="shared" si="7"/>
        <v>#DIV/0!</v>
      </c>
      <c r="DF17" s="1459"/>
      <c r="DG17" s="1413"/>
      <c r="DH17" s="1718"/>
      <c r="DI17" s="1720"/>
      <c r="DJ17" s="1413"/>
      <c r="DK17" s="1718"/>
      <c r="DL17" s="1720"/>
      <c r="DM17" s="1413"/>
      <c r="DN17" s="1718"/>
      <c r="DO17" s="1720"/>
      <c r="DP17" s="1413"/>
      <c r="DQ17" s="1718"/>
      <c r="DR17" s="1720"/>
      <c r="DS17" s="1413"/>
      <c r="DT17" s="1718"/>
      <c r="DU17" s="1719"/>
      <c r="DV17" s="1413"/>
      <c r="DW17" s="1718"/>
      <c r="DX17" s="1719"/>
      <c r="DY17" s="1413"/>
      <c r="DZ17" s="1718"/>
      <c r="EA17" s="1719"/>
      <c r="EB17" s="1413"/>
      <c r="EC17" s="1718"/>
      <c r="ED17" s="1719"/>
      <c r="EE17" s="1413"/>
      <c r="EF17" s="1718"/>
      <c r="EG17" s="1719"/>
      <c r="EH17" s="1413"/>
      <c r="EI17" s="1718"/>
      <c r="EJ17" s="1719"/>
    </row>
    <row r="18" spans="1:140" ht="16.5" thickBot="1" x14ac:dyDescent="0.3">
      <c r="A18" s="59">
        <v>10</v>
      </c>
      <c r="B18" s="824" t="s">
        <v>259</v>
      </c>
      <c r="C18" s="824" t="s">
        <v>484</v>
      </c>
      <c r="D18" s="30" t="s">
        <v>431</v>
      </c>
      <c r="E18" s="905"/>
      <c r="F18" s="825"/>
      <c r="G18" s="837"/>
      <c r="H18" s="841"/>
      <c r="I18" s="841"/>
      <c r="J18" s="827"/>
      <c r="K18" s="827"/>
      <c r="L18" s="827"/>
      <c r="M18" s="838"/>
      <c r="N18" s="838"/>
      <c r="O18" s="838"/>
      <c r="P18" s="838"/>
      <c r="Q18" s="926"/>
      <c r="R18" s="926"/>
      <c r="S18" s="855"/>
      <c r="T18" s="72" t="s">
        <v>395</v>
      </c>
      <c r="U18" s="1916"/>
      <c r="V18" s="1917"/>
      <c r="W18" s="650"/>
      <c r="X18" s="346"/>
      <c r="Y18" s="827"/>
      <c r="Z18" s="827"/>
      <c r="AA18" s="1569"/>
      <c r="AB18" s="1569"/>
      <c r="AC18" s="1569"/>
      <c r="AD18" s="1569"/>
      <c r="AE18" s="1569"/>
      <c r="AF18" s="1569"/>
      <c r="AG18" s="1569"/>
      <c r="AH18" s="827"/>
      <c r="AI18" s="959">
        <v>21</v>
      </c>
      <c r="AJ18" s="1275"/>
      <c r="AK18" s="929" t="s">
        <v>324</v>
      </c>
      <c r="AL18" s="828" t="s">
        <v>291</v>
      </c>
      <c r="AM18" s="1056">
        <v>66</v>
      </c>
      <c r="AN18" s="1056">
        <v>66</v>
      </c>
      <c r="AO18" s="1132">
        <v>66</v>
      </c>
      <c r="AP18" s="1057">
        <v>29</v>
      </c>
      <c r="AQ18" s="617">
        <f t="shared" si="14"/>
        <v>19</v>
      </c>
      <c r="AR18" s="623">
        <f t="shared" si="15"/>
        <v>1</v>
      </c>
      <c r="AS18" s="329">
        <v>0</v>
      </c>
      <c r="AT18" s="307">
        <f t="shared" si="16"/>
        <v>0</v>
      </c>
      <c r="AU18" s="618">
        <f t="shared" ref="AU18:AU58" si="18">AZ18+BE18+BJ18+BO18+BT18+BY18+CD18+CI18</f>
        <v>1</v>
      </c>
      <c r="AV18" s="619">
        <f t="shared" si="17"/>
        <v>3</v>
      </c>
      <c r="AW18" s="403">
        <v>3</v>
      </c>
      <c r="AX18" s="398">
        <v>1</v>
      </c>
      <c r="AY18" s="307">
        <v>0</v>
      </c>
      <c r="AZ18" s="348"/>
      <c r="BA18" s="390"/>
      <c r="BB18" s="415">
        <v>8</v>
      </c>
      <c r="BC18" s="416"/>
      <c r="BD18" s="307">
        <v>0</v>
      </c>
      <c r="BE18" s="348">
        <v>1</v>
      </c>
      <c r="BF18" s="390">
        <v>2</v>
      </c>
      <c r="BG18" s="415">
        <v>2</v>
      </c>
      <c r="BH18" s="416"/>
      <c r="BI18" s="307">
        <v>0</v>
      </c>
      <c r="BJ18" s="348"/>
      <c r="BK18" s="390"/>
      <c r="BL18" s="415">
        <v>1</v>
      </c>
      <c r="BM18" s="416"/>
      <c r="BN18" s="307">
        <v>0</v>
      </c>
      <c r="BO18" s="349"/>
      <c r="BP18" s="390"/>
      <c r="BQ18" s="415"/>
      <c r="BR18" s="416"/>
      <c r="BS18" s="307">
        <v>0</v>
      </c>
      <c r="BT18" s="348"/>
      <c r="BU18" s="408"/>
      <c r="BV18" s="415"/>
      <c r="BW18" s="416"/>
      <c r="BX18" s="307">
        <v>0</v>
      </c>
      <c r="BY18" s="349"/>
      <c r="BZ18" s="407"/>
      <c r="CA18" s="415"/>
      <c r="CB18" s="416"/>
      <c r="CC18" s="307">
        <v>0</v>
      </c>
      <c r="CD18" s="348"/>
      <c r="CE18" s="408"/>
      <c r="CF18" s="415">
        <v>5</v>
      </c>
      <c r="CG18" s="416"/>
      <c r="CH18" s="307">
        <v>0</v>
      </c>
      <c r="CI18" s="348"/>
      <c r="CJ18" s="408">
        <v>1</v>
      </c>
      <c r="CK18" s="409"/>
      <c r="CL18" s="410"/>
      <c r="CM18" s="411"/>
      <c r="CN18" s="412"/>
      <c r="CO18" s="1338" t="s">
        <v>324</v>
      </c>
      <c r="CP18" s="1443">
        <v>2</v>
      </c>
      <c r="CQ18" s="1353">
        <f t="shared" si="12"/>
        <v>0.1090909090909091</v>
      </c>
      <c r="CR18" s="1447">
        <v>9</v>
      </c>
      <c r="CS18" s="1354">
        <f t="shared" si="1"/>
        <v>0.49090909090909096</v>
      </c>
      <c r="CT18" s="1449"/>
      <c r="CU18" s="1401">
        <f t="shared" si="2"/>
        <v>0</v>
      </c>
      <c r="CV18" s="1447"/>
      <c r="CW18" s="1405">
        <f t="shared" si="3"/>
        <v>0</v>
      </c>
      <c r="CX18" s="1443"/>
      <c r="CY18" s="1406">
        <f t="shared" si="4"/>
        <v>0</v>
      </c>
      <c r="CZ18" s="1447"/>
      <c r="DA18" s="1404">
        <f t="shared" si="5"/>
        <v>0</v>
      </c>
      <c r="DB18" s="1449"/>
      <c r="DC18" s="1399">
        <f t="shared" si="6"/>
        <v>0</v>
      </c>
      <c r="DD18" s="1447"/>
      <c r="DE18" s="1405">
        <f t="shared" si="7"/>
        <v>0</v>
      </c>
      <c r="DF18" s="1459"/>
      <c r="DG18" s="1413"/>
      <c r="DH18" s="1718"/>
      <c r="DI18" s="1720"/>
      <c r="DJ18" s="1413"/>
      <c r="DK18" s="1718"/>
      <c r="DL18" s="1720"/>
      <c r="DM18" s="1413"/>
      <c r="DN18" s="1718"/>
      <c r="DO18" s="1720"/>
      <c r="DP18" s="1413"/>
      <c r="DQ18" s="1718"/>
      <c r="DR18" s="1720"/>
      <c r="DS18" s="1413"/>
      <c r="DT18" s="1718"/>
      <c r="DU18" s="1719"/>
      <c r="DV18" s="1413"/>
      <c r="DW18" s="1718"/>
      <c r="DX18" s="1719"/>
      <c r="DY18" s="1413"/>
      <c r="DZ18" s="1718"/>
      <c r="EA18" s="1719"/>
      <c r="EB18" s="1413"/>
      <c r="EC18" s="1718"/>
      <c r="ED18" s="1719"/>
      <c r="EE18" s="1413"/>
      <c r="EF18" s="1718"/>
      <c r="EG18" s="1719"/>
      <c r="EH18" s="1413"/>
      <c r="EI18" s="1718"/>
      <c r="EJ18" s="1719"/>
    </row>
    <row r="19" spans="1:140" x14ac:dyDescent="0.25">
      <c r="A19" s="59">
        <v>11</v>
      </c>
      <c r="B19" s="824" t="s">
        <v>233</v>
      </c>
      <c r="C19" s="824" t="s">
        <v>461</v>
      </c>
      <c r="D19" s="30" t="s">
        <v>438</v>
      </c>
      <c r="E19" s="905"/>
      <c r="F19" s="825"/>
      <c r="G19" s="840"/>
      <c r="H19" s="928"/>
      <c r="I19" s="867"/>
      <c r="J19" s="868"/>
      <c r="K19" s="868"/>
      <c r="L19" s="868"/>
      <c r="M19" s="864" t="s">
        <v>311</v>
      </c>
      <c r="N19" s="865" t="s">
        <v>312</v>
      </c>
      <c r="O19" s="865" t="s">
        <v>313</v>
      </c>
      <c r="P19" s="866" t="s">
        <v>314</v>
      </c>
      <c r="Q19" s="926"/>
      <c r="R19" s="926"/>
      <c r="S19" s="855"/>
      <c r="T19" s="72">
        <v>16</v>
      </c>
      <c r="U19" s="1916"/>
      <c r="V19" s="1917"/>
      <c r="W19" s="650"/>
      <c r="X19" s="346"/>
      <c r="Y19" s="827"/>
      <c r="Z19" s="827"/>
      <c r="AA19" s="1569"/>
      <c r="AB19" s="1569"/>
      <c r="AC19" s="1569"/>
      <c r="AD19" s="1569"/>
      <c r="AE19" s="1569"/>
      <c r="AF19" s="1569"/>
      <c r="AG19" s="1569"/>
      <c r="AH19" s="827"/>
      <c r="AI19" s="959">
        <v>24</v>
      </c>
      <c r="AJ19" s="1275"/>
      <c r="AK19" s="929" t="s">
        <v>636</v>
      </c>
      <c r="AL19" s="828" t="s">
        <v>291</v>
      </c>
      <c r="AM19" s="1056">
        <v>67</v>
      </c>
      <c r="AN19" s="1056">
        <v>69</v>
      </c>
      <c r="AO19" s="1132">
        <v>74</v>
      </c>
      <c r="AP19" s="1057">
        <v>22</v>
      </c>
      <c r="AQ19" s="617">
        <f t="shared" si="14"/>
        <v>27</v>
      </c>
      <c r="AR19" s="623">
        <f t="shared" si="15"/>
        <v>0</v>
      </c>
      <c r="AS19" s="329">
        <v>0</v>
      </c>
      <c r="AT19" s="307">
        <f t="shared" si="16"/>
        <v>0</v>
      </c>
      <c r="AU19" s="618">
        <f t="shared" si="18"/>
        <v>0</v>
      </c>
      <c r="AV19" s="619">
        <f t="shared" si="17"/>
        <v>0</v>
      </c>
      <c r="AW19" s="403">
        <v>3</v>
      </c>
      <c r="AX19" s="398"/>
      <c r="AY19" s="307">
        <v>0</v>
      </c>
      <c r="AZ19" s="348"/>
      <c r="BA19" s="390"/>
      <c r="BB19" s="415">
        <v>23</v>
      </c>
      <c r="BC19" s="416"/>
      <c r="BD19" s="307">
        <v>0</v>
      </c>
      <c r="BE19" s="348"/>
      <c r="BF19" s="390"/>
      <c r="BG19" s="415"/>
      <c r="BH19" s="416"/>
      <c r="BI19" s="307">
        <v>0</v>
      </c>
      <c r="BJ19" s="348"/>
      <c r="BK19" s="390"/>
      <c r="BL19" s="415">
        <v>1</v>
      </c>
      <c r="BM19" s="416"/>
      <c r="BN19" s="307">
        <v>0</v>
      </c>
      <c r="BO19" s="349"/>
      <c r="BP19" s="390"/>
      <c r="BQ19" s="415"/>
      <c r="BR19" s="416"/>
      <c r="BS19" s="307">
        <v>0</v>
      </c>
      <c r="BT19" s="348"/>
      <c r="BU19" s="408"/>
      <c r="BV19" s="415"/>
      <c r="BW19" s="416"/>
      <c r="BX19" s="307">
        <v>0</v>
      </c>
      <c r="BY19" s="349"/>
      <c r="BZ19" s="407"/>
      <c r="CA19" s="415"/>
      <c r="CB19" s="416"/>
      <c r="CC19" s="307">
        <v>0</v>
      </c>
      <c r="CD19" s="348"/>
      <c r="CE19" s="408"/>
      <c r="CF19" s="415"/>
      <c r="CG19" s="416"/>
      <c r="CH19" s="307">
        <v>0</v>
      </c>
      <c r="CI19" s="348"/>
      <c r="CJ19" s="408"/>
      <c r="CK19" s="409"/>
      <c r="CL19" s="410"/>
      <c r="CM19" s="411"/>
      <c r="CN19" s="412"/>
      <c r="CO19" s="1338" t="s">
        <v>636</v>
      </c>
      <c r="CP19" s="1443">
        <v>1</v>
      </c>
      <c r="CQ19" s="1353">
        <f t="shared" si="12"/>
        <v>3.7037037037037035E-2</v>
      </c>
      <c r="CR19" s="1447">
        <v>9</v>
      </c>
      <c r="CS19" s="1354">
        <f t="shared" si="1"/>
        <v>0.33333333333333331</v>
      </c>
      <c r="CT19" s="1449"/>
      <c r="CU19" s="1401">
        <f t="shared" si="2"/>
        <v>0</v>
      </c>
      <c r="CV19" s="1447"/>
      <c r="CW19" s="1405">
        <f t="shared" si="3"/>
        <v>0</v>
      </c>
      <c r="CX19" s="1443"/>
      <c r="CY19" s="1406">
        <f t="shared" si="4"/>
        <v>0</v>
      </c>
      <c r="CZ19" s="1447"/>
      <c r="DA19" s="1404">
        <f t="shared" si="5"/>
        <v>0</v>
      </c>
      <c r="DB19" s="1449"/>
      <c r="DC19" s="1399">
        <f t="shared" si="6"/>
        <v>0</v>
      </c>
      <c r="DD19" s="1447"/>
      <c r="DE19" s="1405">
        <f t="shared" si="7"/>
        <v>0</v>
      </c>
      <c r="DF19" s="1459"/>
      <c r="DG19" s="1413"/>
      <c r="DH19" s="1718"/>
      <c r="DI19" s="1720"/>
      <c r="DJ19" s="1413"/>
      <c r="DK19" s="1718"/>
      <c r="DL19" s="1720"/>
      <c r="DM19" s="1413"/>
      <c r="DN19" s="1718"/>
      <c r="DO19" s="1720"/>
      <c r="DP19" s="1413"/>
      <c r="DQ19" s="1718"/>
      <c r="DR19" s="1720"/>
      <c r="DS19" s="1413"/>
      <c r="DT19" s="1718"/>
      <c r="DU19" s="1719"/>
      <c r="DV19" s="1413"/>
      <c r="DW19" s="1718"/>
      <c r="DX19" s="1719"/>
      <c r="DY19" s="1413"/>
      <c r="DZ19" s="1718"/>
      <c r="EA19" s="1719"/>
      <c r="EB19" s="1413"/>
      <c r="EC19" s="1718"/>
      <c r="ED19" s="1719"/>
      <c r="EE19" s="1413"/>
      <c r="EF19" s="1718"/>
      <c r="EG19" s="1719"/>
      <c r="EH19" s="1413"/>
      <c r="EI19" s="1718"/>
      <c r="EJ19" s="1719"/>
    </row>
    <row r="20" spans="1:140" x14ac:dyDescent="0.25">
      <c r="A20" s="59">
        <v>12</v>
      </c>
      <c r="B20" s="824" t="s">
        <v>199</v>
      </c>
      <c r="C20" s="824" t="s">
        <v>472</v>
      </c>
      <c r="D20" s="30" t="s">
        <v>470</v>
      </c>
      <c r="E20" s="905"/>
      <c r="F20" s="825"/>
      <c r="G20" s="840"/>
      <c r="H20" s="928"/>
      <c r="I20" s="869"/>
      <c r="J20" s="870"/>
      <c r="K20" s="870"/>
      <c r="L20" s="870"/>
      <c r="M20" s="882" t="s">
        <v>117</v>
      </c>
      <c r="N20" s="883" t="s">
        <v>646</v>
      </c>
      <c r="O20" s="883" t="s">
        <v>430</v>
      </c>
      <c r="P20" s="917" t="s">
        <v>439</v>
      </c>
      <c r="Q20" s="906"/>
      <c r="R20" s="906"/>
      <c r="S20" s="855"/>
      <c r="T20" s="72" t="s">
        <v>396</v>
      </c>
      <c r="U20" s="1916"/>
      <c r="V20" s="1917"/>
      <c r="W20" s="650"/>
      <c r="X20" s="346"/>
      <c r="Y20" s="827"/>
      <c r="Z20" s="827"/>
      <c r="AA20" s="1571"/>
      <c r="AB20" s="1571"/>
      <c r="AC20" s="1571"/>
      <c r="AD20" s="1571"/>
      <c r="AE20" s="1571"/>
      <c r="AF20" s="1571"/>
      <c r="AG20" s="1571"/>
      <c r="AH20" s="827"/>
      <c r="AI20" s="959">
        <v>11</v>
      </c>
      <c r="AJ20" s="1275"/>
      <c r="AK20" s="929" t="s">
        <v>325</v>
      </c>
      <c r="AL20" s="989" t="s">
        <v>326</v>
      </c>
      <c r="AM20" s="1056">
        <v>67</v>
      </c>
      <c r="AN20" s="1056">
        <v>67</v>
      </c>
      <c r="AO20" s="1132">
        <v>67.680000000000007</v>
      </c>
      <c r="AP20" s="1057">
        <v>26</v>
      </c>
      <c r="AQ20" s="617">
        <f t="shared" si="14"/>
        <v>30</v>
      </c>
      <c r="AR20" s="623">
        <f t="shared" si="15"/>
        <v>4</v>
      </c>
      <c r="AS20" s="329">
        <v>0</v>
      </c>
      <c r="AT20" s="307">
        <f t="shared" si="16"/>
        <v>2</v>
      </c>
      <c r="AU20" s="618">
        <f t="shared" si="18"/>
        <v>5</v>
      </c>
      <c r="AV20" s="619">
        <f t="shared" si="17"/>
        <v>4</v>
      </c>
      <c r="AW20" s="403">
        <v>3</v>
      </c>
      <c r="AX20" s="398">
        <v>1</v>
      </c>
      <c r="AY20" s="307">
        <v>0</v>
      </c>
      <c r="AZ20" s="348"/>
      <c r="BA20" s="390"/>
      <c r="BB20" s="415">
        <v>25</v>
      </c>
      <c r="BC20" s="416">
        <v>3</v>
      </c>
      <c r="BD20" s="307">
        <v>0</v>
      </c>
      <c r="BE20" s="348">
        <v>4</v>
      </c>
      <c r="BF20" s="390">
        <v>2</v>
      </c>
      <c r="BG20" s="415">
        <v>1</v>
      </c>
      <c r="BH20" s="416"/>
      <c r="BI20" s="307">
        <v>1</v>
      </c>
      <c r="BJ20" s="348">
        <v>1</v>
      </c>
      <c r="BK20" s="390">
        <v>1</v>
      </c>
      <c r="BL20" s="415">
        <v>1</v>
      </c>
      <c r="BM20" s="416"/>
      <c r="BN20" s="307">
        <v>1</v>
      </c>
      <c r="BO20" s="349"/>
      <c r="BP20" s="390">
        <v>1</v>
      </c>
      <c r="BQ20" s="415"/>
      <c r="BR20" s="416"/>
      <c r="BS20" s="307">
        <v>0</v>
      </c>
      <c r="BT20" s="348"/>
      <c r="BU20" s="408"/>
      <c r="BV20" s="415"/>
      <c r="BW20" s="416"/>
      <c r="BX20" s="307">
        <v>0</v>
      </c>
      <c r="BY20" s="349"/>
      <c r="BZ20" s="407"/>
      <c r="CA20" s="415"/>
      <c r="CB20" s="416"/>
      <c r="CC20" s="307">
        <v>0</v>
      </c>
      <c r="CD20" s="348"/>
      <c r="CE20" s="408"/>
      <c r="CF20" s="415"/>
      <c r="CG20" s="416"/>
      <c r="CH20" s="307">
        <v>0</v>
      </c>
      <c r="CI20" s="348"/>
      <c r="CJ20" s="408"/>
      <c r="CK20" s="409"/>
      <c r="CL20" s="410">
        <v>1</v>
      </c>
      <c r="CM20" s="411"/>
      <c r="CN20" s="412"/>
      <c r="CO20" s="1338" t="s">
        <v>325</v>
      </c>
      <c r="CP20" s="1443">
        <v>4</v>
      </c>
      <c r="CQ20" s="1353">
        <f t="shared" si="12"/>
        <v>0.14634146341463417</v>
      </c>
      <c r="CR20" s="1447">
        <v>27</v>
      </c>
      <c r="CS20" s="1354">
        <f t="shared" si="1"/>
        <v>0.98780487804878048</v>
      </c>
      <c r="CT20" s="1449"/>
      <c r="CU20" s="1401">
        <f t="shared" si="2"/>
        <v>0</v>
      </c>
      <c r="CV20" s="1447"/>
      <c r="CW20" s="1405">
        <f t="shared" si="3"/>
        <v>0</v>
      </c>
      <c r="CX20" s="1443"/>
      <c r="CY20" s="1406">
        <f t="shared" si="4"/>
        <v>0</v>
      </c>
      <c r="CZ20" s="1447"/>
      <c r="DA20" s="1404">
        <f t="shared" si="5"/>
        <v>0</v>
      </c>
      <c r="DB20" s="1449"/>
      <c r="DC20" s="1399">
        <f t="shared" si="6"/>
        <v>0</v>
      </c>
      <c r="DD20" s="1447"/>
      <c r="DE20" s="1405">
        <f t="shared" si="7"/>
        <v>0</v>
      </c>
      <c r="DF20" s="1459"/>
      <c r="DG20" s="1413"/>
      <c r="DH20" s="1720"/>
      <c r="DI20" s="1721"/>
      <c r="DJ20" s="1413"/>
      <c r="DK20" s="1718"/>
      <c r="DL20" s="1720"/>
      <c r="DM20" s="1413"/>
      <c r="DN20" s="1718"/>
      <c r="DO20" s="1720"/>
      <c r="DP20" s="1413"/>
      <c r="DQ20" s="1718"/>
      <c r="DR20" s="1720"/>
      <c r="DS20" s="1413"/>
      <c r="DT20" s="1718"/>
      <c r="DU20" s="1719"/>
      <c r="DV20" s="1413"/>
      <c r="DW20" s="1718"/>
      <c r="DX20" s="1719"/>
      <c r="DY20" s="1413"/>
      <c r="DZ20" s="1718"/>
      <c r="EA20" s="1719"/>
      <c r="EB20" s="1413"/>
      <c r="EC20" s="1718"/>
      <c r="ED20" s="1719"/>
      <c r="EE20" s="1413"/>
      <c r="EF20" s="1718"/>
      <c r="EG20" s="1719"/>
      <c r="EH20" s="1413"/>
      <c r="EI20" s="1718"/>
      <c r="EJ20" s="1719"/>
    </row>
    <row r="21" spans="1:140" ht="16.5" thickBot="1" x14ac:dyDescent="0.3">
      <c r="A21" s="59">
        <v>13</v>
      </c>
      <c r="B21" s="824" t="s">
        <v>471</v>
      </c>
      <c r="C21" s="824" t="s">
        <v>461</v>
      </c>
      <c r="D21" s="30" t="s">
        <v>438</v>
      </c>
      <c r="E21" s="905"/>
      <c r="F21" s="825"/>
      <c r="G21" s="921"/>
      <c r="H21" s="921"/>
      <c r="I21" s="871"/>
      <c r="J21" s="870"/>
      <c r="K21" s="870"/>
      <c r="L21" s="870"/>
      <c r="M21" s="882" t="s">
        <v>117</v>
      </c>
      <c r="N21" s="884" t="s">
        <v>644</v>
      </c>
      <c r="O21" s="884" t="s">
        <v>430</v>
      </c>
      <c r="P21" s="918" t="s">
        <v>440</v>
      </c>
      <c r="Q21" s="906"/>
      <c r="R21" s="906"/>
      <c r="S21" s="856"/>
      <c r="T21" s="73" t="s">
        <v>48</v>
      </c>
      <c r="U21" s="1916"/>
      <c r="V21" s="1917"/>
      <c r="W21" s="650"/>
      <c r="X21" s="346"/>
      <c r="Y21" s="827"/>
      <c r="Z21" s="827"/>
      <c r="AA21" s="1571"/>
      <c r="AB21" s="1571"/>
      <c r="AC21" s="1571"/>
      <c r="AD21" s="1571"/>
      <c r="AE21" s="1571"/>
      <c r="AF21" s="1571"/>
      <c r="AG21" s="1571"/>
      <c r="AH21" s="827"/>
      <c r="AI21" s="959">
        <v>42</v>
      </c>
      <c r="AJ21" s="1275"/>
      <c r="AK21" s="929" t="s">
        <v>496</v>
      </c>
      <c r="AL21" s="989" t="s">
        <v>326</v>
      </c>
      <c r="AM21" s="1056">
        <v>55</v>
      </c>
      <c r="AN21" s="1056">
        <v>55</v>
      </c>
      <c r="AO21" s="1132">
        <v>76</v>
      </c>
      <c r="AP21" s="1057">
        <v>19</v>
      </c>
      <c r="AQ21" s="617">
        <f t="shared" si="14"/>
        <v>0</v>
      </c>
      <c r="AR21" s="623">
        <f t="shared" si="15"/>
        <v>0</v>
      </c>
      <c r="AS21" s="329">
        <v>0</v>
      </c>
      <c r="AT21" s="307">
        <f t="shared" si="16"/>
        <v>0</v>
      </c>
      <c r="AU21" s="618">
        <f t="shared" si="18"/>
        <v>0</v>
      </c>
      <c r="AV21" s="619">
        <f t="shared" si="17"/>
        <v>0</v>
      </c>
      <c r="AW21" s="403"/>
      <c r="AX21" s="398"/>
      <c r="AY21" s="307">
        <v>0</v>
      </c>
      <c r="AZ21" s="348"/>
      <c r="BA21" s="390"/>
      <c r="BB21" s="415"/>
      <c r="BC21" s="416"/>
      <c r="BD21" s="307">
        <v>0</v>
      </c>
      <c r="BE21" s="348"/>
      <c r="BF21" s="390"/>
      <c r="BG21" s="415"/>
      <c r="BH21" s="416"/>
      <c r="BI21" s="307">
        <v>0</v>
      </c>
      <c r="BJ21" s="348"/>
      <c r="BK21" s="390"/>
      <c r="BL21" s="415"/>
      <c r="BM21" s="416"/>
      <c r="BN21" s="307">
        <v>0</v>
      </c>
      <c r="BO21" s="349"/>
      <c r="BP21" s="390"/>
      <c r="BQ21" s="415"/>
      <c r="BR21" s="416"/>
      <c r="BS21" s="307">
        <v>0</v>
      </c>
      <c r="BT21" s="348"/>
      <c r="BU21" s="408"/>
      <c r="BV21" s="415"/>
      <c r="BW21" s="416"/>
      <c r="BX21" s="307">
        <v>0</v>
      </c>
      <c r="BY21" s="349"/>
      <c r="BZ21" s="407"/>
      <c r="CA21" s="415"/>
      <c r="CB21" s="416"/>
      <c r="CC21" s="307">
        <v>0</v>
      </c>
      <c r="CD21" s="348"/>
      <c r="CE21" s="408"/>
      <c r="CF21" s="415"/>
      <c r="CG21" s="416"/>
      <c r="CH21" s="307">
        <v>0</v>
      </c>
      <c r="CI21" s="348"/>
      <c r="CJ21" s="408"/>
      <c r="CK21" s="409"/>
      <c r="CL21" s="410"/>
      <c r="CM21" s="411"/>
      <c r="CN21" s="412"/>
      <c r="CO21" s="1338" t="s">
        <v>496</v>
      </c>
      <c r="CP21" s="1443"/>
      <c r="CQ21" s="1353" t="e">
        <f t="shared" si="12"/>
        <v>#DIV/0!</v>
      </c>
      <c r="CR21" s="1447"/>
      <c r="CS21" s="1354" t="e">
        <f t="shared" si="1"/>
        <v>#DIV/0!</v>
      </c>
      <c r="CT21" s="1449"/>
      <c r="CU21" s="1401" t="e">
        <f t="shared" si="2"/>
        <v>#DIV/0!</v>
      </c>
      <c r="CV21" s="1447"/>
      <c r="CW21" s="1405" t="e">
        <f t="shared" si="3"/>
        <v>#DIV/0!</v>
      </c>
      <c r="CX21" s="1443"/>
      <c r="CY21" s="1406" t="e">
        <f t="shared" si="4"/>
        <v>#DIV/0!</v>
      </c>
      <c r="CZ21" s="1447"/>
      <c r="DA21" s="1404" t="e">
        <f t="shared" si="5"/>
        <v>#DIV/0!</v>
      </c>
      <c r="DB21" s="1449"/>
      <c r="DC21" s="1399" t="e">
        <f t="shared" si="6"/>
        <v>#DIV/0!</v>
      </c>
      <c r="DD21" s="1447"/>
      <c r="DE21" s="1405" t="e">
        <f t="shared" si="7"/>
        <v>#DIV/0!</v>
      </c>
      <c r="DF21" s="1459"/>
      <c r="DG21" s="1413"/>
      <c r="DH21" s="1720"/>
      <c r="DI21" s="1721"/>
      <c r="DJ21" s="1413"/>
      <c r="DK21" s="1718"/>
      <c r="DL21" s="1720"/>
      <c r="DM21" s="1413"/>
      <c r="DN21" s="1718"/>
      <c r="DO21" s="1720"/>
      <c r="DP21" s="1413"/>
      <c r="DQ21" s="1718"/>
      <c r="DR21" s="1720"/>
      <c r="DS21" s="1413"/>
      <c r="DT21" s="1718"/>
      <c r="DU21" s="1719"/>
      <c r="DV21" s="1413"/>
      <c r="DW21" s="1718"/>
      <c r="DX21" s="1719"/>
      <c r="DY21" s="1413"/>
      <c r="DZ21" s="1718"/>
      <c r="EA21" s="1719"/>
      <c r="EB21" s="1413"/>
      <c r="EC21" s="1718"/>
      <c r="ED21" s="1719"/>
      <c r="EE21" s="1413"/>
      <c r="EF21" s="1718"/>
      <c r="EG21" s="1719"/>
      <c r="EH21" s="1413"/>
      <c r="EI21" s="1718"/>
      <c r="EJ21" s="1719"/>
    </row>
    <row r="22" spans="1:140" x14ac:dyDescent="0.25">
      <c r="A22" s="59">
        <v>14</v>
      </c>
      <c r="B22" s="824" t="s">
        <v>225</v>
      </c>
      <c r="C22" s="824" t="s">
        <v>472</v>
      </c>
      <c r="D22" s="30" t="s">
        <v>535</v>
      </c>
      <c r="E22" s="905"/>
      <c r="F22" s="825"/>
      <c r="G22" s="842"/>
      <c r="H22" s="842"/>
      <c r="I22" s="872"/>
      <c r="J22" s="870"/>
      <c r="K22" s="962"/>
      <c r="L22" s="962"/>
      <c r="M22" s="882" t="s">
        <v>117</v>
      </c>
      <c r="N22" s="884" t="s">
        <v>645</v>
      </c>
      <c r="O22" s="884" t="s">
        <v>437</v>
      </c>
      <c r="P22" s="918" t="s">
        <v>438</v>
      </c>
      <c r="Q22" s="906"/>
      <c r="R22" s="906"/>
      <c r="S22" s="897"/>
      <c r="T22" s="74" t="s">
        <v>397</v>
      </c>
      <c r="U22" s="1967"/>
      <c r="V22" s="1968"/>
      <c r="W22" s="650"/>
      <c r="X22" s="347"/>
      <c r="Y22" s="827"/>
      <c r="Z22" s="827"/>
      <c r="AA22" s="1571"/>
      <c r="AB22" s="1571"/>
      <c r="AC22" s="1572"/>
      <c r="AD22" s="1573"/>
      <c r="AE22" s="1574"/>
      <c r="AF22" s="1571"/>
      <c r="AG22" s="1571"/>
      <c r="AH22" s="827"/>
      <c r="AI22" s="959">
        <v>18</v>
      </c>
      <c r="AJ22" s="1275"/>
      <c r="AK22" s="929" t="s">
        <v>328</v>
      </c>
      <c r="AL22" s="828" t="s">
        <v>292</v>
      </c>
      <c r="AM22" s="1056">
        <v>65</v>
      </c>
      <c r="AN22" s="1056">
        <v>66</v>
      </c>
      <c r="AO22" s="1132">
        <v>70.709999999999994</v>
      </c>
      <c r="AP22" s="1057">
        <v>24</v>
      </c>
      <c r="AQ22" s="617">
        <f t="shared" si="14"/>
        <v>23</v>
      </c>
      <c r="AR22" s="623">
        <f t="shared" si="15"/>
        <v>19</v>
      </c>
      <c r="AS22" s="329">
        <v>0</v>
      </c>
      <c r="AT22" s="307">
        <f t="shared" si="16"/>
        <v>0</v>
      </c>
      <c r="AU22" s="618">
        <f t="shared" si="18"/>
        <v>0</v>
      </c>
      <c r="AV22" s="619">
        <f t="shared" si="17"/>
        <v>2</v>
      </c>
      <c r="AW22" s="403">
        <v>3</v>
      </c>
      <c r="AX22" s="398">
        <v>2</v>
      </c>
      <c r="AY22" s="307">
        <v>0</v>
      </c>
      <c r="AZ22" s="348"/>
      <c r="BA22" s="390"/>
      <c r="BB22" s="415">
        <v>14</v>
      </c>
      <c r="BC22" s="416">
        <v>12</v>
      </c>
      <c r="BD22" s="307">
        <v>0</v>
      </c>
      <c r="BE22" s="348"/>
      <c r="BF22" s="390">
        <v>1</v>
      </c>
      <c r="BG22" s="415">
        <v>2</v>
      </c>
      <c r="BH22" s="416">
        <v>2</v>
      </c>
      <c r="BI22" s="307">
        <v>0</v>
      </c>
      <c r="BJ22" s="348"/>
      <c r="BK22" s="390">
        <v>1</v>
      </c>
      <c r="BL22" s="415">
        <v>1</v>
      </c>
      <c r="BM22" s="416">
        <v>1</v>
      </c>
      <c r="BN22" s="307">
        <v>0</v>
      </c>
      <c r="BO22" s="349"/>
      <c r="BP22" s="390"/>
      <c r="BQ22" s="415"/>
      <c r="BR22" s="416"/>
      <c r="BS22" s="307">
        <v>0</v>
      </c>
      <c r="BT22" s="348"/>
      <c r="BU22" s="408"/>
      <c r="BV22" s="415"/>
      <c r="BW22" s="416"/>
      <c r="BX22" s="307">
        <v>0</v>
      </c>
      <c r="BY22" s="349"/>
      <c r="BZ22" s="407"/>
      <c r="CA22" s="415"/>
      <c r="CB22" s="416"/>
      <c r="CC22" s="307">
        <v>0</v>
      </c>
      <c r="CD22" s="348"/>
      <c r="CE22" s="408"/>
      <c r="CF22" s="415">
        <v>3</v>
      </c>
      <c r="CG22" s="416">
        <v>2</v>
      </c>
      <c r="CH22" s="307">
        <v>0</v>
      </c>
      <c r="CI22" s="348"/>
      <c r="CJ22" s="408"/>
      <c r="CK22" s="409"/>
      <c r="CL22" s="410"/>
      <c r="CM22" s="411"/>
      <c r="CN22" s="412"/>
      <c r="CO22" s="1338" t="s">
        <v>328</v>
      </c>
      <c r="CP22" s="1443">
        <v>2</v>
      </c>
      <c r="CQ22" s="1353">
        <f t="shared" si="12"/>
        <v>0.19354838709677419</v>
      </c>
      <c r="CR22" s="1447">
        <v>8</v>
      </c>
      <c r="CS22" s="1354">
        <f t="shared" si="1"/>
        <v>0.77419354838709675</v>
      </c>
      <c r="CT22" s="1449"/>
      <c r="CU22" s="1401">
        <f t="shared" si="2"/>
        <v>0</v>
      </c>
      <c r="CV22" s="1447"/>
      <c r="CW22" s="1405">
        <f t="shared" si="3"/>
        <v>0</v>
      </c>
      <c r="CX22" s="1443"/>
      <c r="CY22" s="1406">
        <f t="shared" si="4"/>
        <v>0</v>
      </c>
      <c r="CZ22" s="1447"/>
      <c r="DA22" s="1404">
        <f t="shared" si="5"/>
        <v>0</v>
      </c>
      <c r="DB22" s="1449"/>
      <c r="DC22" s="1399">
        <f t="shared" si="6"/>
        <v>0</v>
      </c>
      <c r="DD22" s="1447"/>
      <c r="DE22" s="1405">
        <f t="shared" si="7"/>
        <v>0</v>
      </c>
      <c r="DF22" s="1459"/>
      <c r="DG22" s="1413"/>
      <c r="DH22" s="1720"/>
      <c r="DI22" s="1721"/>
      <c r="DJ22" s="1413"/>
      <c r="DK22" s="1718"/>
      <c r="DL22" s="1720"/>
      <c r="DM22" s="1413"/>
      <c r="DN22" s="1718"/>
      <c r="DO22" s="1720"/>
      <c r="DP22" s="1413"/>
      <c r="DQ22" s="1718"/>
      <c r="DR22" s="1720"/>
      <c r="DS22" s="1413"/>
      <c r="DT22" s="1718"/>
      <c r="DU22" s="1719"/>
      <c r="DV22" s="1413"/>
      <c r="DW22" s="1718"/>
      <c r="DX22" s="1719"/>
      <c r="DY22" s="1413"/>
      <c r="DZ22" s="1718"/>
      <c r="EA22" s="1719"/>
      <c r="EB22" s="1413"/>
      <c r="EC22" s="1718"/>
      <c r="ED22" s="1719"/>
      <c r="EE22" s="1413"/>
      <c r="EF22" s="1718"/>
      <c r="EG22" s="1719"/>
      <c r="EH22" s="1413"/>
      <c r="EI22" s="1718"/>
      <c r="EJ22" s="1719"/>
    </row>
    <row r="23" spans="1:140" x14ac:dyDescent="0.25">
      <c r="A23" s="59">
        <v>15</v>
      </c>
      <c r="B23" s="824" t="s">
        <v>200</v>
      </c>
      <c r="C23" s="824" t="s">
        <v>461</v>
      </c>
      <c r="D23" s="30" t="s">
        <v>470</v>
      </c>
      <c r="E23" s="905"/>
      <c r="F23" s="825"/>
      <c r="G23" s="837"/>
      <c r="H23" s="841"/>
      <c r="I23" s="873"/>
      <c r="J23" s="874"/>
      <c r="K23" s="963"/>
      <c r="L23" s="963"/>
      <c r="M23" s="885" t="s">
        <v>76</v>
      </c>
      <c r="N23" s="884" t="s">
        <v>653</v>
      </c>
      <c r="O23" s="884" t="s">
        <v>437</v>
      </c>
      <c r="P23" s="918" t="s">
        <v>470</v>
      </c>
      <c r="Q23" s="906"/>
      <c r="R23" s="906"/>
      <c r="S23" s="895"/>
      <c r="T23" s="75" t="s">
        <v>76</v>
      </c>
      <c r="U23" s="1947"/>
      <c r="V23" s="1948"/>
      <c r="W23" s="651"/>
      <c r="X23" s="347"/>
      <c r="Y23" s="827"/>
      <c r="Z23" s="827"/>
      <c r="AA23" s="1571"/>
      <c r="AB23" s="1571"/>
      <c r="AC23" s="1575"/>
      <c r="AD23" s="1571"/>
      <c r="AE23" s="1576"/>
      <c r="AF23" s="1571"/>
      <c r="AG23" s="1571"/>
      <c r="AH23" s="827"/>
      <c r="AI23" s="959">
        <v>16</v>
      </c>
      <c r="AJ23" s="1275"/>
      <c r="AK23" s="929" t="s">
        <v>329</v>
      </c>
      <c r="AL23" s="828" t="s">
        <v>292</v>
      </c>
      <c r="AM23" s="1056">
        <v>63</v>
      </c>
      <c r="AN23" s="1056">
        <v>64</v>
      </c>
      <c r="AO23" s="1132">
        <v>65</v>
      </c>
      <c r="AP23" s="1057">
        <v>27</v>
      </c>
      <c r="AQ23" s="617">
        <f t="shared" si="14"/>
        <v>6</v>
      </c>
      <c r="AR23" s="623">
        <f t="shared" si="15"/>
        <v>3</v>
      </c>
      <c r="AS23" s="329">
        <v>0</v>
      </c>
      <c r="AT23" s="307">
        <f t="shared" si="16"/>
        <v>0</v>
      </c>
      <c r="AU23" s="618">
        <f t="shared" si="18"/>
        <v>1</v>
      </c>
      <c r="AV23" s="619">
        <f t="shared" si="17"/>
        <v>0</v>
      </c>
      <c r="AW23" s="403"/>
      <c r="AX23" s="398"/>
      <c r="AY23" s="307">
        <v>0</v>
      </c>
      <c r="AZ23" s="348"/>
      <c r="BA23" s="390"/>
      <c r="BB23" s="415">
        <v>4</v>
      </c>
      <c r="BC23" s="416">
        <v>3</v>
      </c>
      <c r="BD23" s="307">
        <v>0</v>
      </c>
      <c r="BE23" s="348">
        <v>1</v>
      </c>
      <c r="BF23" s="390"/>
      <c r="BG23" s="415">
        <v>1</v>
      </c>
      <c r="BH23" s="416"/>
      <c r="BI23" s="307">
        <v>0</v>
      </c>
      <c r="BJ23" s="348"/>
      <c r="BK23" s="390"/>
      <c r="BL23" s="415">
        <v>1</v>
      </c>
      <c r="BM23" s="416"/>
      <c r="BN23" s="307">
        <v>0</v>
      </c>
      <c r="BO23" s="349"/>
      <c r="BP23" s="390"/>
      <c r="BQ23" s="415"/>
      <c r="BR23" s="416"/>
      <c r="BS23" s="307">
        <v>0</v>
      </c>
      <c r="BT23" s="348"/>
      <c r="BU23" s="408"/>
      <c r="BV23" s="415"/>
      <c r="BW23" s="416"/>
      <c r="BX23" s="307">
        <v>0</v>
      </c>
      <c r="BY23" s="349"/>
      <c r="BZ23" s="407"/>
      <c r="CA23" s="415"/>
      <c r="CB23" s="416"/>
      <c r="CC23" s="307">
        <v>0</v>
      </c>
      <c r="CD23" s="348"/>
      <c r="CE23" s="408"/>
      <c r="CF23" s="415"/>
      <c r="CG23" s="416"/>
      <c r="CH23" s="307">
        <v>0</v>
      </c>
      <c r="CI23" s="348"/>
      <c r="CJ23" s="408"/>
      <c r="CK23" s="409"/>
      <c r="CL23" s="410"/>
      <c r="CM23" s="411"/>
      <c r="CN23" s="412"/>
      <c r="CO23" s="1338" t="s">
        <v>329</v>
      </c>
      <c r="CP23" s="1443"/>
      <c r="CQ23" s="1353">
        <f t="shared" si="12"/>
        <v>0</v>
      </c>
      <c r="CR23" s="1447"/>
      <c r="CS23" s="1354">
        <f t="shared" si="1"/>
        <v>0</v>
      </c>
      <c r="CT23" s="1449"/>
      <c r="CU23" s="1401">
        <f t="shared" si="2"/>
        <v>0</v>
      </c>
      <c r="CV23" s="1447"/>
      <c r="CW23" s="1405">
        <f t="shared" si="3"/>
        <v>0</v>
      </c>
      <c r="CX23" s="1443"/>
      <c r="CY23" s="1406">
        <f t="shared" si="4"/>
        <v>0</v>
      </c>
      <c r="CZ23" s="1447"/>
      <c r="DA23" s="1404">
        <f t="shared" si="5"/>
        <v>0</v>
      </c>
      <c r="DB23" s="1449"/>
      <c r="DC23" s="1399">
        <f t="shared" si="6"/>
        <v>0</v>
      </c>
      <c r="DD23" s="1447"/>
      <c r="DE23" s="1405">
        <f t="shared" si="7"/>
        <v>0</v>
      </c>
      <c r="DF23" s="1459"/>
      <c r="DG23" s="1413"/>
      <c r="DH23" s="1720"/>
      <c r="DI23" s="1721"/>
      <c r="DJ23" s="1413"/>
      <c r="DK23" s="1718"/>
      <c r="DL23" s="1720"/>
      <c r="DM23" s="1413"/>
      <c r="DN23" s="1718"/>
      <c r="DO23" s="1720"/>
      <c r="DP23" s="1413"/>
      <c r="DQ23" s="1718"/>
      <c r="DR23" s="1720"/>
      <c r="DS23" s="1413"/>
      <c r="DT23" s="1718"/>
      <c r="DU23" s="1719"/>
      <c r="DV23" s="1413"/>
      <c r="DW23" s="1718"/>
      <c r="DX23" s="1719"/>
      <c r="DY23" s="1413"/>
      <c r="DZ23" s="1718"/>
      <c r="EA23" s="1719"/>
      <c r="EB23" s="1413"/>
      <c r="EC23" s="1718"/>
      <c r="ED23" s="1719"/>
      <c r="EE23" s="1413"/>
      <c r="EF23" s="1718"/>
      <c r="EG23" s="1719"/>
      <c r="EH23" s="1413"/>
      <c r="EI23" s="1718"/>
      <c r="EJ23" s="1719"/>
    </row>
    <row r="24" spans="1:140" ht="16.5" thickBot="1" x14ac:dyDescent="0.3">
      <c r="A24" s="59">
        <v>16</v>
      </c>
      <c r="B24" s="824" t="s">
        <v>237</v>
      </c>
      <c r="C24" s="824" t="s">
        <v>460</v>
      </c>
      <c r="D24" s="30" t="s">
        <v>480</v>
      </c>
      <c r="E24" s="905"/>
      <c r="F24" s="825"/>
      <c r="G24" s="840"/>
      <c r="H24" s="928"/>
      <c r="I24" s="875"/>
      <c r="J24" s="876"/>
      <c r="K24" s="964"/>
      <c r="L24" s="964"/>
      <c r="M24" s="886" t="s">
        <v>321</v>
      </c>
      <c r="N24" s="887" t="s">
        <v>655</v>
      </c>
      <c r="O24" s="887" t="s">
        <v>654</v>
      </c>
      <c r="P24" s="919" t="s">
        <v>480</v>
      </c>
      <c r="Q24" s="906"/>
      <c r="R24" s="906"/>
      <c r="S24" s="895"/>
      <c r="T24" s="75" t="s">
        <v>323</v>
      </c>
      <c r="U24" s="1947"/>
      <c r="V24" s="1948"/>
      <c r="W24" s="651"/>
      <c r="X24" s="347"/>
      <c r="Y24" s="827"/>
      <c r="Z24" s="827"/>
      <c r="AA24" s="1571"/>
      <c r="AB24" s="1571"/>
      <c r="AC24" s="1575"/>
      <c r="AD24" s="1571"/>
      <c r="AE24" s="1576"/>
      <c r="AF24" s="1571"/>
      <c r="AG24" s="1571"/>
      <c r="AH24" s="827"/>
      <c r="AI24" s="959">
        <v>6</v>
      </c>
      <c r="AJ24" s="1275"/>
      <c r="AK24" s="929" t="s">
        <v>330</v>
      </c>
      <c r="AL24" s="989" t="s">
        <v>292</v>
      </c>
      <c r="AM24" s="1056">
        <v>69</v>
      </c>
      <c r="AN24" s="1056">
        <v>70</v>
      </c>
      <c r="AO24" s="1132">
        <v>75</v>
      </c>
      <c r="AP24" s="1057">
        <v>22</v>
      </c>
      <c r="AQ24" s="617">
        <f t="shared" si="14"/>
        <v>26</v>
      </c>
      <c r="AR24" s="623">
        <f t="shared" si="15"/>
        <v>4</v>
      </c>
      <c r="AS24" s="329">
        <v>0</v>
      </c>
      <c r="AT24" s="307">
        <f t="shared" si="16"/>
        <v>4</v>
      </c>
      <c r="AU24" s="618">
        <f t="shared" si="18"/>
        <v>5</v>
      </c>
      <c r="AV24" s="619">
        <f t="shared" si="17"/>
        <v>11</v>
      </c>
      <c r="AW24" s="403">
        <v>2</v>
      </c>
      <c r="AX24" s="398"/>
      <c r="AY24" s="307">
        <v>0</v>
      </c>
      <c r="AZ24" s="348"/>
      <c r="BA24" s="390">
        <v>1</v>
      </c>
      <c r="BB24" s="415">
        <v>21</v>
      </c>
      <c r="BC24" s="416">
        <v>1</v>
      </c>
      <c r="BD24" s="307">
        <v>4</v>
      </c>
      <c r="BE24" s="348">
        <v>4</v>
      </c>
      <c r="BF24" s="390">
        <v>10</v>
      </c>
      <c r="BG24" s="415"/>
      <c r="BH24" s="416"/>
      <c r="BI24" s="307">
        <v>0</v>
      </c>
      <c r="BJ24" s="348"/>
      <c r="BK24" s="390"/>
      <c r="BL24" s="415">
        <v>1</v>
      </c>
      <c r="BM24" s="416">
        <v>1</v>
      </c>
      <c r="BN24" s="307">
        <v>0</v>
      </c>
      <c r="BO24" s="349"/>
      <c r="BP24" s="390"/>
      <c r="BQ24" s="415"/>
      <c r="BR24" s="416"/>
      <c r="BS24" s="307">
        <v>0</v>
      </c>
      <c r="BT24" s="348"/>
      <c r="BU24" s="408"/>
      <c r="BV24" s="415"/>
      <c r="BW24" s="416"/>
      <c r="BX24" s="307">
        <v>0</v>
      </c>
      <c r="BY24" s="349"/>
      <c r="BZ24" s="407"/>
      <c r="CA24" s="415"/>
      <c r="CB24" s="416"/>
      <c r="CC24" s="307">
        <v>0</v>
      </c>
      <c r="CD24" s="348"/>
      <c r="CE24" s="408"/>
      <c r="CF24" s="415">
        <v>2</v>
      </c>
      <c r="CG24" s="416">
        <v>2</v>
      </c>
      <c r="CH24" s="307">
        <v>0</v>
      </c>
      <c r="CI24" s="348">
        <v>1</v>
      </c>
      <c r="CJ24" s="408"/>
      <c r="CK24" s="409"/>
      <c r="CL24" s="410"/>
      <c r="CM24" s="411"/>
      <c r="CN24" s="412"/>
      <c r="CO24" s="1338" t="s">
        <v>330</v>
      </c>
      <c r="CP24" s="1443"/>
      <c r="CQ24" s="1353">
        <f t="shared" si="12"/>
        <v>0</v>
      </c>
      <c r="CR24" s="1447">
        <v>23</v>
      </c>
      <c r="CS24" s="1354">
        <f t="shared" si="1"/>
        <v>0.98571428571428577</v>
      </c>
      <c r="CT24" s="1449"/>
      <c r="CU24" s="1401">
        <f t="shared" si="2"/>
        <v>0</v>
      </c>
      <c r="CV24" s="1447"/>
      <c r="CW24" s="1405">
        <f t="shared" si="3"/>
        <v>0</v>
      </c>
      <c r="CX24" s="1443"/>
      <c r="CY24" s="1406">
        <f t="shared" si="4"/>
        <v>0</v>
      </c>
      <c r="CZ24" s="1447"/>
      <c r="DA24" s="1404">
        <f t="shared" si="5"/>
        <v>0</v>
      </c>
      <c r="DB24" s="1449"/>
      <c r="DC24" s="1399">
        <f t="shared" si="6"/>
        <v>0</v>
      </c>
      <c r="DD24" s="1447"/>
      <c r="DE24" s="1405">
        <f t="shared" si="7"/>
        <v>0</v>
      </c>
      <c r="DF24" s="1459"/>
      <c r="DG24" s="1413"/>
      <c r="DH24" s="1720"/>
      <c r="DI24" s="1721"/>
      <c r="DJ24" s="1413"/>
      <c r="DK24" s="1718"/>
      <c r="DL24" s="1720"/>
      <c r="DM24" s="1413"/>
      <c r="DN24" s="1718"/>
      <c r="DO24" s="1720"/>
      <c r="DP24" s="1413"/>
      <c r="DQ24" s="1718"/>
      <c r="DR24" s="1720"/>
      <c r="DS24" s="1413"/>
      <c r="DT24" s="1718"/>
      <c r="DU24" s="1719"/>
      <c r="DV24" s="1413"/>
      <c r="DW24" s="1718"/>
      <c r="DX24" s="1719"/>
      <c r="DY24" s="1413"/>
      <c r="DZ24" s="1718"/>
      <c r="EA24" s="1719"/>
      <c r="EB24" s="1413"/>
      <c r="EC24" s="1718"/>
      <c r="ED24" s="1719"/>
      <c r="EE24" s="1413"/>
      <c r="EF24" s="1718"/>
      <c r="EG24" s="1719"/>
      <c r="EH24" s="1413"/>
      <c r="EI24" s="1718"/>
      <c r="EJ24" s="1719"/>
    </row>
    <row r="25" spans="1:140" ht="15.75" customHeight="1" thickBot="1" x14ac:dyDescent="0.3">
      <c r="A25" s="59">
        <v>17</v>
      </c>
      <c r="B25" s="824" t="s">
        <v>519</v>
      </c>
      <c r="C25" s="824" t="s">
        <v>474</v>
      </c>
      <c r="D25" s="30" t="s">
        <v>440</v>
      </c>
      <c r="E25" s="905"/>
      <c r="F25" s="825"/>
      <c r="G25" s="840"/>
      <c r="H25" s="928"/>
      <c r="I25" s="1821"/>
      <c r="J25" s="1822"/>
      <c r="K25" s="1822"/>
      <c r="L25" s="1053"/>
      <c r="M25" s="846"/>
      <c r="N25" s="846"/>
      <c r="O25" s="846"/>
      <c r="P25" s="846"/>
      <c r="Q25" s="922"/>
      <c r="R25" s="922"/>
      <c r="S25" s="897"/>
      <c r="T25" s="76" t="s">
        <v>321</v>
      </c>
      <c r="U25" s="1997"/>
      <c r="V25" s="1998"/>
      <c r="W25" s="652"/>
      <c r="X25" s="344"/>
      <c r="Y25" s="827"/>
      <c r="Z25" s="827"/>
      <c r="AA25" s="1571"/>
      <c r="AB25" s="1571"/>
      <c r="AC25" s="1575"/>
      <c r="AD25" s="1577"/>
      <c r="AE25" s="1571"/>
      <c r="AF25" s="1575"/>
      <c r="AG25" s="1571"/>
      <c r="AH25" s="827"/>
      <c r="AI25" s="959"/>
      <c r="AJ25" s="1275"/>
      <c r="AK25" s="929"/>
      <c r="AL25" s="989"/>
      <c r="AM25" s="1056"/>
      <c r="AN25" s="1056"/>
      <c r="AO25" s="1132"/>
      <c r="AP25" s="1057"/>
      <c r="AQ25" s="617">
        <f t="shared" si="14"/>
        <v>0</v>
      </c>
      <c r="AR25" s="623">
        <f t="shared" si="15"/>
        <v>0</v>
      </c>
      <c r="AS25" s="329">
        <v>0</v>
      </c>
      <c r="AT25" s="307">
        <f t="shared" si="16"/>
        <v>0</v>
      </c>
      <c r="AU25" s="618">
        <f t="shared" si="18"/>
        <v>0</v>
      </c>
      <c r="AV25" s="619">
        <f t="shared" si="17"/>
        <v>0</v>
      </c>
      <c r="AW25" s="403"/>
      <c r="AX25" s="398"/>
      <c r="AY25" s="307">
        <v>0</v>
      </c>
      <c r="AZ25" s="348"/>
      <c r="BA25" s="390"/>
      <c r="BB25" s="415"/>
      <c r="BC25" s="416"/>
      <c r="BD25" s="307">
        <v>0</v>
      </c>
      <c r="BE25" s="348"/>
      <c r="BF25" s="390"/>
      <c r="BG25" s="415"/>
      <c r="BH25" s="416"/>
      <c r="BI25" s="307">
        <v>0</v>
      </c>
      <c r="BJ25" s="348"/>
      <c r="BK25" s="390"/>
      <c r="BL25" s="415"/>
      <c r="BM25" s="416"/>
      <c r="BN25" s="307">
        <v>0</v>
      </c>
      <c r="BO25" s="349"/>
      <c r="BP25" s="390"/>
      <c r="BQ25" s="415"/>
      <c r="BR25" s="416"/>
      <c r="BS25" s="307">
        <v>0</v>
      </c>
      <c r="BT25" s="348"/>
      <c r="BU25" s="408"/>
      <c r="BV25" s="415"/>
      <c r="BW25" s="416"/>
      <c r="BX25" s="307">
        <v>0</v>
      </c>
      <c r="BY25" s="349"/>
      <c r="BZ25" s="407"/>
      <c r="CA25" s="415"/>
      <c r="CB25" s="416"/>
      <c r="CC25" s="307">
        <v>0</v>
      </c>
      <c r="CD25" s="348"/>
      <c r="CE25" s="408"/>
      <c r="CF25" s="415"/>
      <c r="CG25" s="416"/>
      <c r="CH25" s="307">
        <v>0</v>
      </c>
      <c r="CI25" s="348"/>
      <c r="CJ25" s="408"/>
      <c r="CK25" s="409"/>
      <c r="CL25" s="410"/>
      <c r="CM25" s="411"/>
      <c r="CN25" s="412"/>
      <c r="CO25" s="1338"/>
      <c r="CP25" s="1443"/>
      <c r="CQ25" s="1353" t="e">
        <f t="shared" si="12"/>
        <v>#DIV/0!</v>
      </c>
      <c r="CR25" s="1447"/>
      <c r="CS25" s="1354" t="e">
        <f t="shared" si="1"/>
        <v>#DIV/0!</v>
      </c>
      <c r="CT25" s="1449"/>
      <c r="CU25" s="1401" t="e">
        <f t="shared" si="2"/>
        <v>#DIV/0!</v>
      </c>
      <c r="CV25" s="1447"/>
      <c r="CW25" s="1405" t="e">
        <f t="shared" si="3"/>
        <v>#DIV/0!</v>
      </c>
      <c r="CX25" s="1443"/>
      <c r="CY25" s="1406" t="e">
        <f t="shared" si="4"/>
        <v>#DIV/0!</v>
      </c>
      <c r="CZ25" s="1447"/>
      <c r="DA25" s="1404" t="e">
        <f t="shared" si="5"/>
        <v>#DIV/0!</v>
      </c>
      <c r="DB25" s="1449"/>
      <c r="DC25" s="1399" t="e">
        <f t="shared" si="6"/>
        <v>#DIV/0!</v>
      </c>
      <c r="DD25" s="1447"/>
      <c r="DE25" s="1405" t="e">
        <f t="shared" si="7"/>
        <v>#DIV/0!</v>
      </c>
      <c r="DF25" s="1459"/>
      <c r="DG25" s="1413"/>
      <c r="DH25" s="1720"/>
      <c r="DI25" s="1721"/>
      <c r="DJ25" s="1413"/>
      <c r="DK25" s="1718"/>
      <c r="DL25" s="1720"/>
      <c r="DM25" s="1413"/>
      <c r="DN25" s="1718"/>
      <c r="DO25" s="1720"/>
      <c r="DP25" s="1413"/>
      <c r="DQ25" s="1718"/>
      <c r="DR25" s="1720"/>
      <c r="DS25" s="1413"/>
      <c r="DT25" s="1718"/>
      <c r="DU25" s="1719"/>
      <c r="DV25" s="1413"/>
      <c r="DW25" s="1718"/>
      <c r="DX25" s="1719"/>
      <c r="DY25" s="1413"/>
      <c r="DZ25" s="1718"/>
      <c r="EA25" s="1719"/>
      <c r="EB25" s="1413"/>
      <c r="EC25" s="1718"/>
      <c r="ED25" s="1719"/>
      <c r="EE25" s="1413"/>
      <c r="EF25" s="1718"/>
      <c r="EG25" s="1719"/>
      <c r="EH25" s="1413"/>
      <c r="EI25" s="1718"/>
      <c r="EJ25" s="1719"/>
    </row>
    <row r="26" spans="1:140" thickBot="1" x14ac:dyDescent="0.3">
      <c r="A26" s="59">
        <v>18</v>
      </c>
      <c r="B26" s="824" t="s">
        <v>257</v>
      </c>
      <c r="C26" s="824" t="s">
        <v>472</v>
      </c>
      <c r="D26" s="30" t="s">
        <v>535</v>
      </c>
      <c r="E26" s="905"/>
      <c r="F26" s="825"/>
      <c r="G26" s="921"/>
      <c r="H26" s="921"/>
      <c r="I26" s="921"/>
      <c r="J26" s="658"/>
      <c r="K26" s="839"/>
      <c r="L26" s="839"/>
      <c r="M26" s="437"/>
      <c r="N26" s="1823"/>
      <c r="O26" s="1823"/>
      <c r="P26" s="438"/>
      <c r="Q26" s="1009"/>
      <c r="R26" s="1009"/>
      <c r="S26" s="1009"/>
      <c r="T26" s="1009"/>
      <c r="U26" s="1009"/>
      <c r="V26" s="1009"/>
      <c r="W26" s="1009"/>
      <c r="X26" s="439"/>
      <c r="Y26" s="822"/>
      <c r="Z26" s="822"/>
      <c r="AA26" s="610"/>
      <c r="AB26" s="610" t="s">
        <v>718</v>
      </c>
      <c r="AC26" s="610" t="s">
        <v>718</v>
      </c>
      <c r="AD26" s="609" t="s">
        <v>797</v>
      </c>
      <c r="AE26" s="610"/>
      <c r="AF26" s="610"/>
      <c r="AG26" s="610"/>
      <c r="AH26" s="827"/>
      <c r="AI26" s="959">
        <v>10</v>
      </c>
      <c r="AJ26" s="1275"/>
      <c r="AK26" s="929" t="s">
        <v>459</v>
      </c>
      <c r="AL26" s="989" t="s">
        <v>333</v>
      </c>
      <c r="AM26" s="1056">
        <v>68</v>
      </c>
      <c r="AN26" s="1056">
        <v>70</v>
      </c>
      <c r="AO26" s="1133" t="s">
        <v>681</v>
      </c>
      <c r="AP26" s="1057">
        <v>20</v>
      </c>
      <c r="AQ26" s="617">
        <f t="shared" si="14"/>
        <v>23</v>
      </c>
      <c r="AR26" s="623">
        <f t="shared" si="15"/>
        <v>7</v>
      </c>
      <c r="AS26" s="329">
        <v>0</v>
      </c>
      <c r="AT26" s="307">
        <f t="shared" si="16"/>
        <v>2</v>
      </c>
      <c r="AU26" s="618">
        <f>AZ26+BE26+BJ26+BO26+BT26+BY26+CD26+CI26</f>
        <v>4</v>
      </c>
      <c r="AV26" s="619">
        <f t="shared" si="17"/>
        <v>4</v>
      </c>
      <c r="AW26" s="403">
        <v>4</v>
      </c>
      <c r="AX26" s="398">
        <v>1</v>
      </c>
      <c r="AY26" s="307">
        <v>1</v>
      </c>
      <c r="AZ26" s="348"/>
      <c r="BA26" s="390">
        <v>1</v>
      </c>
      <c r="BB26" s="415">
        <v>13</v>
      </c>
      <c r="BC26" s="416">
        <v>4</v>
      </c>
      <c r="BD26" s="307">
        <v>1</v>
      </c>
      <c r="BE26" s="348">
        <v>4</v>
      </c>
      <c r="BF26" s="390">
        <v>2</v>
      </c>
      <c r="BG26" s="415">
        <v>2</v>
      </c>
      <c r="BH26" s="416">
        <v>1</v>
      </c>
      <c r="BI26" s="307">
        <v>0</v>
      </c>
      <c r="BJ26" s="348"/>
      <c r="BK26" s="390"/>
      <c r="BL26" s="415"/>
      <c r="BM26" s="416"/>
      <c r="BN26" s="307">
        <v>0</v>
      </c>
      <c r="BO26" s="349"/>
      <c r="BP26" s="390"/>
      <c r="BQ26" s="415"/>
      <c r="BR26" s="416"/>
      <c r="BS26" s="307">
        <v>0</v>
      </c>
      <c r="BT26" s="348"/>
      <c r="BU26" s="408"/>
      <c r="BV26" s="415"/>
      <c r="BW26" s="416"/>
      <c r="BX26" s="307">
        <v>0</v>
      </c>
      <c r="BY26" s="349"/>
      <c r="BZ26" s="407"/>
      <c r="CA26" s="415"/>
      <c r="CB26" s="416"/>
      <c r="CC26" s="307">
        <v>0</v>
      </c>
      <c r="CD26" s="348"/>
      <c r="CE26" s="408"/>
      <c r="CF26" s="415">
        <v>4</v>
      </c>
      <c r="CG26" s="416">
        <v>1</v>
      </c>
      <c r="CH26" s="307">
        <v>0</v>
      </c>
      <c r="CI26" s="348"/>
      <c r="CJ26" s="408">
        <v>1</v>
      </c>
      <c r="CK26" s="409"/>
      <c r="CL26" s="410"/>
      <c r="CM26" s="411"/>
      <c r="CN26" s="412"/>
      <c r="CO26" s="1338" t="s">
        <v>459</v>
      </c>
      <c r="CP26" s="1443">
        <v>7</v>
      </c>
      <c r="CQ26" s="1353">
        <f t="shared" si="12"/>
        <v>0.38181818181818183</v>
      </c>
      <c r="CR26" s="1447">
        <v>13</v>
      </c>
      <c r="CS26" s="1354">
        <f t="shared" si="1"/>
        <v>0.70909090909090911</v>
      </c>
      <c r="CT26" s="1449"/>
      <c r="CU26" s="1401">
        <f t="shared" si="2"/>
        <v>0</v>
      </c>
      <c r="CV26" s="1447"/>
      <c r="CW26" s="1405">
        <f t="shared" si="3"/>
        <v>0</v>
      </c>
      <c r="CX26" s="1443"/>
      <c r="CY26" s="1406">
        <f t="shared" si="4"/>
        <v>0</v>
      </c>
      <c r="CZ26" s="1447"/>
      <c r="DA26" s="1404">
        <f t="shared" si="5"/>
        <v>0</v>
      </c>
      <c r="DB26" s="1449"/>
      <c r="DC26" s="1399">
        <f t="shared" si="6"/>
        <v>0</v>
      </c>
      <c r="DD26" s="1447"/>
      <c r="DE26" s="1405">
        <f t="shared" si="7"/>
        <v>0</v>
      </c>
      <c r="DF26" s="1459"/>
      <c r="DG26" s="1413"/>
      <c r="DH26" s="1720"/>
      <c r="DI26" s="1721"/>
      <c r="DJ26" s="1413"/>
      <c r="DK26" s="1718"/>
      <c r="DL26" s="1720"/>
      <c r="DM26" s="1413"/>
      <c r="DN26" s="1718"/>
      <c r="DO26" s="1720"/>
      <c r="DP26" s="1413"/>
      <c r="DQ26" s="1718"/>
      <c r="DR26" s="1720"/>
      <c r="DS26" s="1413"/>
      <c r="DT26" s="1718"/>
      <c r="DU26" s="1719"/>
      <c r="DV26" s="1413"/>
      <c r="DW26" s="1718"/>
      <c r="DX26" s="1719"/>
      <c r="DY26" s="1413"/>
      <c r="DZ26" s="1718"/>
      <c r="EA26" s="1719"/>
      <c r="EB26" s="1413"/>
      <c r="EC26" s="1718"/>
      <c r="ED26" s="1719"/>
      <c r="EE26" s="1413"/>
      <c r="EF26" s="1718"/>
      <c r="EG26" s="1719"/>
      <c r="EH26" s="1413"/>
      <c r="EI26" s="1718"/>
      <c r="EJ26" s="1719"/>
    </row>
    <row r="27" spans="1:140" thickBot="1" x14ac:dyDescent="0.3">
      <c r="A27" s="59">
        <v>19</v>
      </c>
      <c r="B27" s="824" t="s">
        <v>224</v>
      </c>
      <c r="C27" s="824" t="s">
        <v>474</v>
      </c>
      <c r="D27" s="30" t="s">
        <v>431</v>
      </c>
      <c r="E27" s="905"/>
      <c r="F27" s="825"/>
      <c r="G27" s="924"/>
      <c r="H27" s="924"/>
      <c r="I27" s="924"/>
      <c r="J27" s="924"/>
      <c r="K27" s="839"/>
      <c r="L27" s="839"/>
      <c r="M27" s="475" t="s">
        <v>58</v>
      </c>
      <c r="N27" s="1974" t="s">
        <v>335</v>
      </c>
      <c r="O27" s="1974"/>
      <c r="P27" s="1036" t="s">
        <v>336</v>
      </c>
      <c r="Q27" s="1923" t="s">
        <v>337</v>
      </c>
      <c r="R27" s="1923"/>
      <c r="S27" s="1036" t="s">
        <v>338</v>
      </c>
      <c r="T27" s="1036" t="s">
        <v>339</v>
      </c>
      <c r="U27" s="1036" t="s">
        <v>340</v>
      </c>
      <c r="V27" s="476" t="s">
        <v>341</v>
      </c>
      <c r="W27" s="476" t="s">
        <v>342</v>
      </c>
      <c r="X27" s="471" t="s">
        <v>343</v>
      </c>
      <c r="Y27" s="822"/>
      <c r="Z27" s="822"/>
      <c r="AA27" s="931" t="s">
        <v>344</v>
      </c>
      <c r="AB27" s="931" t="s">
        <v>345</v>
      </c>
      <c r="AC27" s="851" t="s">
        <v>346</v>
      </c>
      <c r="AD27" s="891" t="s">
        <v>347</v>
      </c>
      <c r="AE27" s="933" t="s">
        <v>348</v>
      </c>
      <c r="AF27" s="933" t="s">
        <v>345</v>
      </c>
      <c r="AG27" s="850" t="s">
        <v>4</v>
      </c>
      <c r="AH27" s="827"/>
      <c r="AI27" s="959">
        <v>7</v>
      </c>
      <c r="AJ27" s="1275"/>
      <c r="AK27" s="929" t="s">
        <v>632</v>
      </c>
      <c r="AL27" s="989" t="s">
        <v>333</v>
      </c>
      <c r="AM27" s="1056">
        <v>69</v>
      </c>
      <c r="AN27" s="1056">
        <v>70</v>
      </c>
      <c r="AO27" s="1132">
        <v>76.77</v>
      </c>
      <c r="AP27" s="1057">
        <v>24</v>
      </c>
      <c r="AQ27" s="617">
        <f t="shared" si="14"/>
        <v>29</v>
      </c>
      <c r="AR27" s="623">
        <f t="shared" si="15"/>
        <v>0</v>
      </c>
      <c r="AS27" s="329">
        <v>0</v>
      </c>
      <c r="AT27" s="307">
        <f t="shared" si="16"/>
        <v>5</v>
      </c>
      <c r="AU27" s="618">
        <f t="shared" si="18"/>
        <v>10</v>
      </c>
      <c r="AV27" s="619">
        <f t="shared" si="17"/>
        <v>5</v>
      </c>
      <c r="AW27" s="403">
        <v>3</v>
      </c>
      <c r="AX27" s="398"/>
      <c r="AY27" s="307">
        <v>0</v>
      </c>
      <c r="AZ27" s="348"/>
      <c r="BA27" s="390"/>
      <c r="BB27" s="415">
        <v>25</v>
      </c>
      <c r="BC27" s="416"/>
      <c r="BD27" s="307">
        <v>5</v>
      </c>
      <c r="BE27" s="348">
        <v>10</v>
      </c>
      <c r="BF27" s="390">
        <v>5</v>
      </c>
      <c r="BG27" s="415"/>
      <c r="BH27" s="416"/>
      <c r="BI27" s="307">
        <v>0</v>
      </c>
      <c r="BJ27" s="348"/>
      <c r="BK27" s="390"/>
      <c r="BL27" s="415">
        <v>1</v>
      </c>
      <c r="BM27" s="416"/>
      <c r="BN27" s="307">
        <v>0</v>
      </c>
      <c r="BO27" s="349"/>
      <c r="BP27" s="390"/>
      <c r="BQ27" s="415"/>
      <c r="BR27" s="416"/>
      <c r="BS27" s="307">
        <v>0</v>
      </c>
      <c r="BT27" s="348"/>
      <c r="BU27" s="408"/>
      <c r="BV27" s="415"/>
      <c r="BW27" s="416"/>
      <c r="BX27" s="307">
        <v>0</v>
      </c>
      <c r="BY27" s="349"/>
      <c r="BZ27" s="407"/>
      <c r="CA27" s="415"/>
      <c r="CB27" s="416"/>
      <c r="CC27" s="307">
        <v>0</v>
      </c>
      <c r="CD27" s="348"/>
      <c r="CE27" s="408"/>
      <c r="CF27" s="415"/>
      <c r="CG27" s="416"/>
      <c r="CH27" s="307">
        <v>0</v>
      </c>
      <c r="CI27" s="348"/>
      <c r="CJ27" s="408"/>
      <c r="CK27" s="409"/>
      <c r="CL27" s="410"/>
      <c r="CM27" s="411"/>
      <c r="CN27" s="412"/>
      <c r="CO27" s="1338" t="s">
        <v>632</v>
      </c>
      <c r="CP27" s="1443">
        <v>10</v>
      </c>
      <c r="CQ27" s="1353">
        <f t="shared" si="12"/>
        <v>0.34482758620689657</v>
      </c>
      <c r="CR27" s="1447">
        <v>27</v>
      </c>
      <c r="CS27" s="1354">
        <f t="shared" si="1"/>
        <v>0.93103448275862066</v>
      </c>
      <c r="CT27" s="1449"/>
      <c r="CU27" s="1401">
        <f t="shared" si="2"/>
        <v>0</v>
      </c>
      <c r="CV27" s="1447"/>
      <c r="CW27" s="1405">
        <f t="shared" si="3"/>
        <v>0</v>
      </c>
      <c r="CX27" s="1443"/>
      <c r="CY27" s="1406">
        <f t="shared" si="4"/>
        <v>0</v>
      </c>
      <c r="CZ27" s="1447"/>
      <c r="DA27" s="1404">
        <f t="shared" si="5"/>
        <v>0</v>
      </c>
      <c r="DB27" s="1449"/>
      <c r="DC27" s="1399">
        <f t="shared" si="6"/>
        <v>0</v>
      </c>
      <c r="DD27" s="1447"/>
      <c r="DE27" s="1405">
        <f t="shared" si="7"/>
        <v>0</v>
      </c>
      <c r="DF27" s="1459"/>
      <c r="DG27" s="1413" t="s">
        <v>823</v>
      </c>
      <c r="DH27" s="1720" t="s">
        <v>780</v>
      </c>
      <c r="DI27" s="1721"/>
      <c r="DJ27" s="1413" t="s">
        <v>824</v>
      </c>
      <c r="DK27" s="1718" t="s">
        <v>825</v>
      </c>
      <c r="DL27" s="1720"/>
      <c r="DM27" s="1413"/>
      <c r="DN27" s="1718"/>
      <c r="DO27" s="1720"/>
      <c r="DP27" s="1413"/>
      <c r="DQ27" s="1718"/>
      <c r="DR27" s="1720"/>
      <c r="DS27" s="1413"/>
      <c r="DT27" s="1718"/>
      <c r="DU27" s="1719"/>
      <c r="DV27" s="1413"/>
      <c r="DW27" s="1718"/>
      <c r="DX27" s="1719"/>
      <c r="DY27" s="1413"/>
      <c r="DZ27" s="1718"/>
      <c r="EA27" s="1719"/>
      <c r="EB27" s="1413"/>
      <c r="EC27" s="1718"/>
      <c r="ED27" s="1719"/>
      <c r="EE27" s="1413"/>
      <c r="EF27" s="1718"/>
      <c r="EG27" s="1719"/>
      <c r="EH27" s="1413"/>
      <c r="EI27" s="1718"/>
      <c r="EJ27" s="1719"/>
    </row>
    <row r="28" spans="1:140" thickBot="1" x14ac:dyDescent="0.3">
      <c r="A28" s="59">
        <v>20</v>
      </c>
      <c r="B28" s="824" t="s">
        <v>217</v>
      </c>
      <c r="C28" s="920" t="s">
        <v>472</v>
      </c>
      <c r="D28" s="30" t="s">
        <v>444</v>
      </c>
      <c r="E28" s="905"/>
      <c r="F28" s="825"/>
      <c r="G28" s="905"/>
      <c r="H28" s="923"/>
      <c r="I28" s="923"/>
      <c r="J28" s="923"/>
      <c r="K28" s="826"/>
      <c r="L28" s="826"/>
      <c r="M28" s="441">
        <v>1</v>
      </c>
      <c r="N28" s="1901" t="s">
        <v>456</v>
      </c>
      <c r="O28" s="1975"/>
      <c r="P28" s="450">
        <f>Q28+S28+T28</f>
        <v>0</v>
      </c>
      <c r="Q28" s="1901"/>
      <c r="R28" s="1902"/>
      <c r="S28" s="136"/>
      <c r="T28" s="136"/>
      <c r="U28" s="136"/>
      <c r="V28" s="136"/>
      <c r="W28" s="461">
        <f>U28-V28</f>
        <v>0</v>
      </c>
      <c r="X28" s="472">
        <f>Q28*3+S28</f>
        <v>0</v>
      </c>
      <c r="Y28" s="822"/>
      <c r="Z28" s="822"/>
      <c r="AA28" s="932" t="s">
        <v>632</v>
      </c>
      <c r="AB28" s="1256">
        <v>0</v>
      </c>
      <c r="AC28" s="892" t="s">
        <v>233</v>
      </c>
      <c r="AD28" s="1239" t="s">
        <v>631</v>
      </c>
      <c r="AE28" s="934" t="s">
        <v>450</v>
      </c>
      <c r="AF28" s="1261">
        <v>145000</v>
      </c>
      <c r="AG28" s="1014" t="s">
        <v>226</v>
      </c>
      <c r="AH28" s="827"/>
      <c r="AI28" s="959"/>
      <c r="AJ28" s="1275"/>
      <c r="AK28" s="929" t="s">
        <v>688</v>
      </c>
      <c r="AL28" s="828" t="s">
        <v>333</v>
      </c>
      <c r="AM28" s="1056">
        <v>59</v>
      </c>
      <c r="AN28" s="1056">
        <v>59</v>
      </c>
      <c r="AO28" s="1132">
        <v>76</v>
      </c>
      <c r="AP28" s="1057">
        <v>19</v>
      </c>
      <c r="AQ28" s="617">
        <f t="shared" si="14"/>
        <v>1</v>
      </c>
      <c r="AR28" s="623">
        <f t="shared" si="15"/>
        <v>1</v>
      </c>
      <c r="AS28" s="329">
        <v>0</v>
      </c>
      <c r="AT28" s="307">
        <f t="shared" si="16"/>
        <v>0</v>
      </c>
      <c r="AU28" s="618">
        <f t="shared" si="18"/>
        <v>0</v>
      </c>
      <c r="AV28" s="619">
        <f t="shared" si="17"/>
        <v>0</v>
      </c>
      <c r="AW28" s="403"/>
      <c r="AX28" s="398"/>
      <c r="AY28" s="307">
        <v>0</v>
      </c>
      <c r="AZ28" s="348"/>
      <c r="BA28" s="390"/>
      <c r="BB28" s="415"/>
      <c r="BC28" s="416"/>
      <c r="BD28" s="307">
        <v>0</v>
      </c>
      <c r="BE28" s="348"/>
      <c r="BF28" s="390"/>
      <c r="BG28" s="415"/>
      <c r="BH28" s="416"/>
      <c r="BI28" s="307">
        <v>0</v>
      </c>
      <c r="BJ28" s="348"/>
      <c r="BK28" s="390"/>
      <c r="BL28" s="415">
        <v>1</v>
      </c>
      <c r="BM28" s="416">
        <v>1</v>
      </c>
      <c r="BN28" s="307">
        <v>0</v>
      </c>
      <c r="BO28" s="349"/>
      <c r="BP28" s="390"/>
      <c r="BQ28" s="415"/>
      <c r="BR28" s="416"/>
      <c r="BS28" s="307">
        <v>0</v>
      </c>
      <c r="BT28" s="348"/>
      <c r="BU28" s="408"/>
      <c r="BV28" s="415"/>
      <c r="BW28" s="416"/>
      <c r="BX28" s="307">
        <v>0</v>
      </c>
      <c r="BY28" s="349"/>
      <c r="BZ28" s="407"/>
      <c r="CA28" s="415"/>
      <c r="CB28" s="416"/>
      <c r="CC28" s="307">
        <v>0</v>
      </c>
      <c r="CD28" s="348"/>
      <c r="CE28" s="408"/>
      <c r="CF28" s="415"/>
      <c r="CG28" s="416"/>
      <c r="CH28" s="307">
        <v>0</v>
      </c>
      <c r="CI28" s="348"/>
      <c r="CJ28" s="408"/>
      <c r="CK28" s="409"/>
      <c r="CL28" s="410"/>
      <c r="CM28" s="411"/>
      <c r="CN28" s="412"/>
      <c r="CO28" s="1338" t="s">
        <v>688</v>
      </c>
      <c r="CP28" s="1443"/>
      <c r="CQ28" s="1353">
        <f t="shared" si="12"/>
        <v>0</v>
      </c>
      <c r="CR28" s="1447"/>
      <c r="CS28" s="1354">
        <f t="shared" si="1"/>
        <v>0</v>
      </c>
      <c r="CT28" s="1449"/>
      <c r="CU28" s="1401">
        <f t="shared" si="2"/>
        <v>0</v>
      </c>
      <c r="CV28" s="1447"/>
      <c r="CW28" s="1405">
        <f t="shared" si="3"/>
        <v>0</v>
      </c>
      <c r="CX28" s="1443"/>
      <c r="CY28" s="1406">
        <f t="shared" si="4"/>
        <v>0</v>
      </c>
      <c r="CZ28" s="1447"/>
      <c r="DA28" s="1404">
        <f t="shared" si="5"/>
        <v>0</v>
      </c>
      <c r="DB28" s="1449"/>
      <c r="DC28" s="1399">
        <f t="shared" si="6"/>
        <v>0</v>
      </c>
      <c r="DD28" s="1447"/>
      <c r="DE28" s="1405">
        <f t="shared" si="7"/>
        <v>0</v>
      </c>
      <c r="DF28" s="1459"/>
      <c r="DG28" s="1413"/>
      <c r="DH28" s="1720"/>
      <c r="DI28" s="1721"/>
      <c r="DJ28" s="1413"/>
      <c r="DK28" s="1718"/>
      <c r="DL28" s="1720"/>
      <c r="DM28" s="1413"/>
      <c r="DN28" s="1718"/>
      <c r="DO28" s="1720"/>
      <c r="DP28" s="1413"/>
      <c r="DQ28" s="1718"/>
      <c r="DR28" s="1720"/>
      <c r="DS28" s="1413"/>
      <c r="DT28" s="1718"/>
      <c r="DU28" s="1719"/>
      <c r="DV28" s="1413"/>
      <c r="DW28" s="1718"/>
      <c r="DX28" s="1719"/>
      <c r="DY28" s="1413"/>
      <c r="DZ28" s="1718"/>
      <c r="EA28" s="1719"/>
      <c r="EB28" s="1413"/>
      <c r="EC28" s="1718"/>
      <c r="ED28" s="1719"/>
      <c r="EE28" s="1413"/>
      <c r="EF28" s="1718"/>
      <c r="EG28" s="1719"/>
      <c r="EH28" s="1413"/>
      <c r="EI28" s="1718"/>
      <c r="EJ28" s="1719"/>
    </row>
    <row r="29" spans="1:140" ht="15" x14ac:dyDescent="0.25">
      <c r="A29" s="59">
        <v>21</v>
      </c>
      <c r="B29" s="824" t="s">
        <v>185</v>
      </c>
      <c r="C29" s="824" t="s">
        <v>461</v>
      </c>
      <c r="D29" s="30" t="s">
        <v>470</v>
      </c>
      <c r="E29" s="905"/>
      <c r="F29" s="825"/>
      <c r="G29" s="879" t="s">
        <v>311</v>
      </c>
      <c r="H29" s="880" t="s">
        <v>312</v>
      </c>
      <c r="I29" s="880" t="s">
        <v>313</v>
      </c>
      <c r="J29" s="881" t="s">
        <v>314</v>
      </c>
      <c r="K29" s="826"/>
      <c r="L29" s="826"/>
      <c r="M29" s="444">
        <v>2</v>
      </c>
      <c r="N29" s="1903" t="s">
        <v>350</v>
      </c>
      <c r="O29" s="1976"/>
      <c r="P29" s="451">
        <f t="shared" ref="P29:P51" si="19">Q29+S29+T29</f>
        <v>0</v>
      </c>
      <c r="Q29" s="1903"/>
      <c r="R29" s="1904"/>
      <c r="S29" s="47"/>
      <c r="T29" s="47"/>
      <c r="U29" s="47"/>
      <c r="V29" s="47"/>
      <c r="W29" s="462">
        <f>U29-V29</f>
        <v>0</v>
      </c>
      <c r="X29" s="473">
        <f t="shared" ref="X29:X51" si="20">Q29*3+S29</f>
        <v>0</v>
      </c>
      <c r="Y29" s="822"/>
      <c r="Z29" s="822"/>
      <c r="AA29" s="932" t="s">
        <v>633</v>
      </c>
      <c r="AB29" s="1256">
        <v>0</v>
      </c>
      <c r="AC29" s="892" t="s">
        <v>634</v>
      </c>
      <c r="AD29" s="1239" t="s">
        <v>631</v>
      </c>
      <c r="AE29" s="934" t="s">
        <v>318</v>
      </c>
      <c r="AF29" s="1261">
        <v>800000</v>
      </c>
      <c r="AG29" s="1014" t="s">
        <v>182</v>
      </c>
      <c r="AH29" s="827"/>
      <c r="AI29" s="959">
        <v>14</v>
      </c>
      <c r="AJ29" s="1275"/>
      <c r="AK29" s="929" t="s">
        <v>349</v>
      </c>
      <c r="AL29" s="989" t="s">
        <v>288</v>
      </c>
      <c r="AM29" s="1056">
        <v>65</v>
      </c>
      <c r="AN29" s="1056">
        <v>66</v>
      </c>
      <c r="AO29" s="1132">
        <v>67</v>
      </c>
      <c r="AP29" s="1058">
        <v>26</v>
      </c>
      <c r="AQ29" s="617">
        <f>AW29+BB29+BG29+BL29+BQ29+BV29+CA29+CF29</f>
        <v>17</v>
      </c>
      <c r="AR29" s="623">
        <f>AX29+BC29+BH29+BM29+BR29+BW29+CB29+CG29</f>
        <v>15</v>
      </c>
      <c r="AS29" s="329">
        <v>0</v>
      </c>
      <c r="AT29" s="307">
        <f>AY29+BD29+BI29+BN29+BS29+BX29+CC29+CH29</f>
        <v>0</v>
      </c>
      <c r="AU29" s="618">
        <f t="shared" si="18"/>
        <v>2</v>
      </c>
      <c r="AV29" s="619">
        <f>BA29+BF29+BK29+BP29+BU29+BZ29+CE29+CJ29</f>
        <v>3</v>
      </c>
      <c r="AW29" s="403">
        <v>2</v>
      </c>
      <c r="AX29" s="398">
        <v>1</v>
      </c>
      <c r="AY29" s="307">
        <v>0</v>
      </c>
      <c r="AZ29" s="348"/>
      <c r="BA29" s="390">
        <v>2</v>
      </c>
      <c r="BB29" s="415">
        <v>9</v>
      </c>
      <c r="BC29" s="416">
        <v>9</v>
      </c>
      <c r="BD29" s="307">
        <v>0</v>
      </c>
      <c r="BE29" s="348">
        <v>1</v>
      </c>
      <c r="BF29" s="390"/>
      <c r="BG29" s="415">
        <v>2</v>
      </c>
      <c r="BH29" s="416">
        <v>1</v>
      </c>
      <c r="BI29" s="307">
        <v>0</v>
      </c>
      <c r="BJ29" s="348">
        <v>1</v>
      </c>
      <c r="BK29" s="390"/>
      <c r="BL29" s="415"/>
      <c r="BM29" s="416"/>
      <c r="BN29" s="307">
        <v>0</v>
      </c>
      <c r="BO29" s="349"/>
      <c r="BP29" s="390"/>
      <c r="BQ29" s="415"/>
      <c r="BR29" s="416"/>
      <c r="BS29" s="307">
        <v>0</v>
      </c>
      <c r="BT29" s="348"/>
      <c r="BU29" s="408"/>
      <c r="BV29" s="415"/>
      <c r="BW29" s="416"/>
      <c r="BX29" s="307">
        <v>0</v>
      </c>
      <c r="BY29" s="349"/>
      <c r="BZ29" s="407"/>
      <c r="CA29" s="415"/>
      <c r="CB29" s="416"/>
      <c r="CC29" s="307">
        <v>0</v>
      </c>
      <c r="CD29" s="348"/>
      <c r="CE29" s="408"/>
      <c r="CF29" s="415">
        <v>4</v>
      </c>
      <c r="CG29" s="416">
        <v>4</v>
      </c>
      <c r="CH29" s="307">
        <v>0</v>
      </c>
      <c r="CI29" s="348"/>
      <c r="CJ29" s="408">
        <v>1</v>
      </c>
      <c r="CK29" s="409"/>
      <c r="CL29" s="410"/>
      <c r="CM29" s="411"/>
      <c r="CN29" s="412"/>
      <c r="CO29" s="1338" t="s">
        <v>349</v>
      </c>
      <c r="CP29" s="1443">
        <v>2</v>
      </c>
      <c r="CQ29" s="1353">
        <f t="shared" si="12"/>
        <v>0.2857142857142857</v>
      </c>
      <c r="CR29" s="1447">
        <v>5</v>
      </c>
      <c r="CS29" s="1354">
        <f t="shared" si="1"/>
        <v>0.7142857142857143</v>
      </c>
      <c r="CT29" s="1449"/>
      <c r="CU29" s="1401">
        <f t="shared" si="2"/>
        <v>0</v>
      </c>
      <c r="CV29" s="1447"/>
      <c r="CW29" s="1405">
        <f t="shared" si="3"/>
        <v>0</v>
      </c>
      <c r="CX29" s="1443"/>
      <c r="CY29" s="1406">
        <f t="shared" si="4"/>
        <v>0</v>
      </c>
      <c r="CZ29" s="1447"/>
      <c r="DA29" s="1404">
        <f t="shared" si="5"/>
        <v>0</v>
      </c>
      <c r="DB29" s="1449"/>
      <c r="DC29" s="1399">
        <f t="shared" si="6"/>
        <v>0</v>
      </c>
      <c r="DD29" s="1447"/>
      <c r="DE29" s="1405">
        <f t="shared" si="7"/>
        <v>0</v>
      </c>
      <c r="DF29" s="1459"/>
      <c r="DG29" s="1413"/>
      <c r="DH29" s="1720"/>
      <c r="DI29" s="1721"/>
      <c r="DJ29" s="1413"/>
      <c r="DK29" s="1718"/>
      <c r="DL29" s="1720"/>
      <c r="DM29" s="1413"/>
      <c r="DN29" s="1718"/>
      <c r="DO29" s="1720"/>
      <c r="DP29" s="1413"/>
      <c r="DQ29" s="1718"/>
      <c r="DR29" s="1720"/>
      <c r="DS29" s="1413"/>
      <c r="DT29" s="1718"/>
      <c r="DU29" s="1719"/>
      <c r="DV29" s="1413"/>
      <c r="DW29" s="1718"/>
      <c r="DX29" s="1719"/>
      <c r="DY29" s="1413"/>
      <c r="DZ29" s="1718"/>
      <c r="EA29" s="1719"/>
      <c r="EB29" s="1413"/>
      <c r="EC29" s="1718"/>
      <c r="ED29" s="1719"/>
      <c r="EE29" s="1413"/>
      <c r="EF29" s="1718"/>
      <c r="EG29" s="1719"/>
      <c r="EH29" s="1413"/>
      <c r="EI29" s="1718"/>
      <c r="EJ29" s="1719"/>
    </row>
    <row r="30" spans="1:140" ht="15" x14ac:dyDescent="0.25">
      <c r="A30" s="59">
        <v>22</v>
      </c>
      <c r="B30" s="824" t="s">
        <v>243</v>
      </c>
      <c r="C30" s="824" t="s">
        <v>472</v>
      </c>
      <c r="D30" s="30" t="s">
        <v>438</v>
      </c>
      <c r="E30" s="905"/>
      <c r="F30" s="825"/>
      <c r="G30" s="888" t="s">
        <v>321</v>
      </c>
      <c r="H30" s="824"/>
      <c r="I30" s="657"/>
      <c r="J30" s="1349"/>
      <c r="K30" s="826"/>
      <c r="L30" s="826"/>
      <c r="M30" s="445">
        <v>3</v>
      </c>
      <c r="N30" s="1905" t="s">
        <v>401</v>
      </c>
      <c r="O30" s="1977"/>
      <c r="P30" s="452">
        <f t="shared" si="19"/>
        <v>0</v>
      </c>
      <c r="Q30" s="1905"/>
      <c r="R30" s="1906"/>
      <c r="S30" s="125"/>
      <c r="T30" s="125"/>
      <c r="U30" s="125"/>
      <c r="V30" s="125"/>
      <c r="W30" s="463">
        <f t="shared" ref="W30:W47" si="21">U30-V30</f>
        <v>0</v>
      </c>
      <c r="X30" s="473">
        <f t="shared" si="20"/>
        <v>0</v>
      </c>
      <c r="Y30" s="822"/>
      <c r="Z30" s="822"/>
      <c r="AA30" s="932" t="s">
        <v>636</v>
      </c>
      <c r="AB30" s="1256">
        <v>1600000</v>
      </c>
      <c r="AC30" s="892" t="s">
        <v>637</v>
      </c>
      <c r="AD30" s="1239" t="s">
        <v>638</v>
      </c>
      <c r="AE30" s="934" t="s">
        <v>334</v>
      </c>
      <c r="AF30" s="1261">
        <v>360000</v>
      </c>
      <c r="AG30" s="1014" t="s">
        <v>665</v>
      </c>
      <c r="AH30" s="827"/>
      <c r="AI30" s="959">
        <v>8</v>
      </c>
      <c r="AJ30" s="1275"/>
      <c r="AK30" s="929" t="s">
        <v>446</v>
      </c>
      <c r="AL30" s="828" t="s">
        <v>288</v>
      </c>
      <c r="AM30" s="1059">
        <v>69</v>
      </c>
      <c r="AN30" s="1059">
        <v>70</v>
      </c>
      <c r="AO30" s="1112">
        <v>86.85</v>
      </c>
      <c r="AP30" s="1057">
        <v>19</v>
      </c>
      <c r="AQ30" s="617">
        <f>AW30+BB30+BG30+BL30+BQ30+BV30+CA30+CF30</f>
        <v>32</v>
      </c>
      <c r="AR30" s="623">
        <f>AX30+BC30+BH30+BM30+BR30+BW30+CB30+CG30</f>
        <v>5</v>
      </c>
      <c r="AS30" s="329">
        <v>0</v>
      </c>
      <c r="AT30" s="307">
        <f>AY30+BD30+BI30+BN30+BS30+BX30+CC30+CH30</f>
        <v>3</v>
      </c>
      <c r="AU30" s="618">
        <f t="shared" si="18"/>
        <v>9</v>
      </c>
      <c r="AV30" s="619">
        <f>BA30+BF30+BK30+BP30+BU30+BZ30+CE30+CJ30</f>
        <v>8</v>
      </c>
      <c r="AW30" s="403">
        <v>3</v>
      </c>
      <c r="AX30" s="398"/>
      <c r="AY30" s="307">
        <v>0</v>
      </c>
      <c r="AZ30" s="348"/>
      <c r="BA30" s="390">
        <v>1</v>
      </c>
      <c r="BB30" s="415">
        <v>25</v>
      </c>
      <c r="BC30" s="416">
        <v>3</v>
      </c>
      <c r="BD30" s="307">
        <v>3</v>
      </c>
      <c r="BE30" s="348">
        <v>9</v>
      </c>
      <c r="BF30" s="390">
        <v>7</v>
      </c>
      <c r="BG30" s="415">
        <v>1</v>
      </c>
      <c r="BH30" s="416"/>
      <c r="BI30" s="307">
        <v>0</v>
      </c>
      <c r="BJ30" s="348"/>
      <c r="BK30" s="390"/>
      <c r="BL30" s="415">
        <v>2</v>
      </c>
      <c r="BM30" s="416">
        <v>1</v>
      </c>
      <c r="BN30" s="307">
        <v>0</v>
      </c>
      <c r="BO30" s="349"/>
      <c r="BP30" s="390"/>
      <c r="BQ30" s="415"/>
      <c r="BR30" s="416"/>
      <c r="BS30" s="307">
        <v>0</v>
      </c>
      <c r="BT30" s="348"/>
      <c r="BU30" s="408"/>
      <c r="BV30" s="415"/>
      <c r="BW30" s="416"/>
      <c r="BX30" s="307">
        <v>0</v>
      </c>
      <c r="BY30" s="349"/>
      <c r="BZ30" s="407"/>
      <c r="CA30" s="415"/>
      <c r="CB30" s="416"/>
      <c r="CC30" s="307">
        <v>0</v>
      </c>
      <c r="CD30" s="348"/>
      <c r="CE30" s="408"/>
      <c r="CF30" s="415">
        <v>1</v>
      </c>
      <c r="CG30" s="416">
        <v>1</v>
      </c>
      <c r="CH30" s="307">
        <v>0</v>
      </c>
      <c r="CI30" s="348"/>
      <c r="CJ30" s="408"/>
      <c r="CK30" s="409"/>
      <c r="CL30" s="410"/>
      <c r="CM30" s="411"/>
      <c r="CN30" s="412"/>
      <c r="CO30" s="1338" t="s">
        <v>446</v>
      </c>
      <c r="CP30" s="1443">
        <v>3</v>
      </c>
      <c r="CQ30" s="1353">
        <f t="shared" si="12"/>
        <v>0.10465116279069767</v>
      </c>
      <c r="CR30" s="1447">
        <v>21</v>
      </c>
      <c r="CS30" s="1354">
        <f t="shared" si="1"/>
        <v>0.73255813953488369</v>
      </c>
      <c r="CT30" s="1449"/>
      <c r="CU30" s="1401">
        <f t="shared" si="2"/>
        <v>0</v>
      </c>
      <c r="CV30" s="1447"/>
      <c r="CW30" s="1405">
        <f t="shared" si="3"/>
        <v>0</v>
      </c>
      <c r="CX30" s="1443"/>
      <c r="CY30" s="1406">
        <f t="shared" si="4"/>
        <v>0</v>
      </c>
      <c r="CZ30" s="1447"/>
      <c r="DA30" s="1404">
        <f t="shared" si="5"/>
        <v>0</v>
      </c>
      <c r="DB30" s="1449"/>
      <c r="DC30" s="1399">
        <f t="shared" si="6"/>
        <v>0</v>
      </c>
      <c r="DD30" s="1447"/>
      <c r="DE30" s="1405">
        <f t="shared" si="7"/>
        <v>0</v>
      </c>
      <c r="DF30" s="1459"/>
      <c r="DG30" s="1413"/>
      <c r="DH30" s="1720"/>
      <c r="DI30" s="1721"/>
      <c r="DJ30" s="1413"/>
      <c r="DK30" s="1718"/>
      <c r="DL30" s="1720"/>
      <c r="DM30" s="1413"/>
      <c r="DN30" s="1718"/>
      <c r="DO30" s="1720"/>
      <c r="DP30" s="1413"/>
      <c r="DQ30" s="1718"/>
      <c r="DR30" s="1720"/>
      <c r="DS30" s="1413"/>
      <c r="DT30" s="1718"/>
      <c r="DU30" s="1719"/>
      <c r="DV30" s="1413"/>
      <c r="DW30" s="1718"/>
      <c r="DX30" s="1719"/>
      <c r="DY30" s="1413"/>
      <c r="DZ30" s="1718"/>
      <c r="EA30" s="1719"/>
      <c r="EB30" s="1413"/>
      <c r="EC30" s="1718"/>
      <c r="ED30" s="1719"/>
      <c r="EE30" s="1413"/>
      <c r="EF30" s="1718"/>
      <c r="EG30" s="1719"/>
      <c r="EH30" s="1413"/>
      <c r="EI30" s="1718"/>
      <c r="EJ30" s="1719"/>
    </row>
    <row r="31" spans="1:140" ht="15" x14ac:dyDescent="0.25">
      <c r="A31" s="59">
        <v>23</v>
      </c>
      <c r="B31" s="824" t="s">
        <v>182</v>
      </c>
      <c r="C31" s="824" t="s">
        <v>461</v>
      </c>
      <c r="D31" s="30" t="s">
        <v>689</v>
      </c>
      <c r="E31" s="905"/>
      <c r="F31" s="825"/>
      <c r="G31" s="1988"/>
      <c r="H31" s="1989"/>
      <c r="I31" s="1989"/>
      <c r="J31" s="1990"/>
      <c r="K31" s="826"/>
      <c r="L31" s="826"/>
      <c r="M31" s="445">
        <v>4</v>
      </c>
      <c r="N31" s="1905"/>
      <c r="O31" s="1977"/>
      <c r="P31" s="452">
        <f t="shared" si="19"/>
        <v>0</v>
      </c>
      <c r="Q31" s="1905"/>
      <c r="R31" s="1906"/>
      <c r="S31" s="125"/>
      <c r="T31" s="125"/>
      <c r="U31" s="125"/>
      <c r="V31" s="125"/>
      <c r="W31" s="463">
        <f t="shared" si="21"/>
        <v>0</v>
      </c>
      <c r="X31" s="473">
        <f t="shared" si="20"/>
        <v>0</v>
      </c>
      <c r="Y31" s="822"/>
      <c r="Z31" s="822"/>
      <c r="AA31" s="932" t="s">
        <v>639</v>
      </c>
      <c r="AB31" s="1256">
        <v>1700000</v>
      </c>
      <c r="AC31" s="892" t="s">
        <v>640</v>
      </c>
      <c r="AD31" s="1239"/>
      <c r="AE31" s="934"/>
      <c r="AF31" s="1261"/>
      <c r="AG31" s="1014"/>
      <c r="AH31" s="827"/>
      <c r="AI31" s="959">
        <v>25</v>
      </c>
      <c r="AJ31" s="1275"/>
      <c r="AK31" s="929" t="s">
        <v>495</v>
      </c>
      <c r="AL31" s="828" t="s">
        <v>288</v>
      </c>
      <c r="AM31" s="1059">
        <v>65</v>
      </c>
      <c r="AN31" s="1059">
        <v>68</v>
      </c>
      <c r="AO31" s="1112">
        <v>77.760000000000005</v>
      </c>
      <c r="AP31" s="1057">
        <v>18</v>
      </c>
      <c r="AQ31" s="617">
        <f t="shared" ref="AQ31:AQ39" si="22">AW31+BB31+BG31+BL31+BQ31+BV31+CA31+CF31</f>
        <v>21</v>
      </c>
      <c r="AR31" s="623">
        <f t="shared" ref="AR31:AR39" si="23">AX31+BC31+BH31+BM31+BR31+BW31+CB31+CG31</f>
        <v>5</v>
      </c>
      <c r="AS31" s="329">
        <v>0</v>
      </c>
      <c r="AT31" s="307">
        <f t="shared" ref="AT31:AT39" si="24">AY31+BD31+BI31+BN31+BS31+BX31+CC31+CH31</f>
        <v>1</v>
      </c>
      <c r="AU31" s="618">
        <f t="shared" si="18"/>
        <v>4</v>
      </c>
      <c r="AV31" s="619">
        <f t="shared" ref="AV31:AV39" si="25">BA31+BF31+BK31+BP31+BU31+BZ31+CE31+CJ31</f>
        <v>3</v>
      </c>
      <c r="AW31" s="403">
        <v>3</v>
      </c>
      <c r="AX31" s="398"/>
      <c r="AY31" s="307">
        <v>0</v>
      </c>
      <c r="AZ31" s="348"/>
      <c r="BA31" s="390"/>
      <c r="BB31" s="415">
        <v>13</v>
      </c>
      <c r="BC31" s="416">
        <v>5</v>
      </c>
      <c r="BD31" s="307">
        <v>0</v>
      </c>
      <c r="BE31" s="348">
        <v>1</v>
      </c>
      <c r="BF31" s="390">
        <v>3</v>
      </c>
      <c r="BG31" s="415">
        <v>1</v>
      </c>
      <c r="BH31" s="416"/>
      <c r="BI31" s="307">
        <v>0</v>
      </c>
      <c r="BJ31" s="348"/>
      <c r="BK31" s="390"/>
      <c r="BL31" s="415">
        <v>1</v>
      </c>
      <c r="BM31" s="416"/>
      <c r="BN31" s="307">
        <v>0</v>
      </c>
      <c r="BO31" s="349">
        <v>1</v>
      </c>
      <c r="BP31" s="390"/>
      <c r="BQ31" s="415"/>
      <c r="BR31" s="416"/>
      <c r="BS31" s="307">
        <v>0</v>
      </c>
      <c r="BT31" s="348"/>
      <c r="BU31" s="408"/>
      <c r="BV31" s="415"/>
      <c r="BW31" s="416"/>
      <c r="BX31" s="307">
        <v>0</v>
      </c>
      <c r="BY31" s="349"/>
      <c r="BZ31" s="407"/>
      <c r="CA31" s="415"/>
      <c r="CB31" s="416"/>
      <c r="CC31" s="307">
        <v>0</v>
      </c>
      <c r="CD31" s="348"/>
      <c r="CE31" s="408"/>
      <c r="CF31" s="415">
        <v>3</v>
      </c>
      <c r="CG31" s="416"/>
      <c r="CH31" s="307">
        <v>1</v>
      </c>
      <c r="CI31" s="348">
        <v>2</v>
      </c>
      <c r="CJ31" s="408"/>
      <c r="CK31" s="409"/>
      <c r="CL31" s="410"/>
      <c r="CM31" s="411"/>
      <c r="CN31" s="412"/>
      <c r="CO31" s="1338" t="s">
        <v>495</v>
      </c>
      <c r="CP31" s="1443">
        <v>1</v>
      </c>
      <c r="CQ31" s="1353">
        <f t="shared" si="12"/>
        <v>5.6603773584905655E-2</v>
      </c>
      <c r="CR31" s="1447">
        <v>11</v>
      </c>
      <c r="CS31" s="1354">
        <f t="shared" si="1"/>
        <v>0.62264150943396224</v>
      </c>
      <c r="CT31" s="1449"/>
      <c r="CU31" s="1401">
        <f t="shared" si="2"/>
        <v>0</v>
      </c>
      <c r="CV31" s="1447"/>
      <c r="CW31" s="1405">
        <f t="shared" si="3"/>
        <v>0</v>
      </c>
      <c r="CX31" s="1443"/>
      <c r="CY31" s="1406">
        <f t="shared" si="4"/>
        <v>0</v>
      </c>
      <c r="CZ31" s="1447"/>
      <c r="DA31" s="1404">
        <f t="shared" si="5"/>
        <v>0</v>
      </c>
      <c r="DB31" s="1449"/>
      <c r="DC31" s="1399">
        <f t="shared" si="6"/>
        <v>0</v>
      </c>
      <c r="DD31" s="1447"/>
      <c r="DE31" s="1405">
        <f t="shared" si="7"/>
        <v>0</v>
      </c>
      <c r="DF31" s="1459"/>
      <c r="DG31" s="1413"/>
      <c r="DH31" s="1720"/>
      <c r="DI31" s="1721"/>
      <c r="DJ31" s="1413"/>
      <c r="DK31" s="1718"/>
      <c r="DL31" s="1720"/>
      <c r="DM31" s="1413"/>
      <c r="DN31" s="1718"/>
      <c r="DO31" s="1720"/>
      <c r="DP31" s="1413"/>
      <c r="DQ31" s="1718"/>
      <c r="DR31" s="1720"/>
      <c r="DS31" s="1413"/>
      <c r="DT31" s="1718"/>
      <c r="DU31" s="1719"/>
      <c r="DV31" s="1413"/>
      <c r="DW31" s="1718"/>
      <c r="DX31" s="1719"/>
      <c r="DY31" s="1413"/>
      <c r="DZ31" s="1718"/>
      <c r="EA31" s="1719"/>
      <c r="EB31" s="1413"/>
      <c r="EC31" s="1718"/>
      <c r="ED31" s="1719"/>
      <c r="EE31" s="1413"/>
      <c r="EF31" s="1718"/>
      <c r="EG31" s="1719"/>
      <c r="EH31" s="1413"/>
      <c r="EI31" s="1718"/>
      <c r="EJ31" s="1719"/>
    </row>
    <row r="32" spans="1:140" ht="15" x14ac:dyDescent="0.25">
      <c r="A32" s="59">
        <v>24</v>
      </c>
      <c r="B32" s="824" t="s">
        <v>199</v>
      </c>
      <c r="C32" s="824" t="s">
        <v>474</v>
      </c>
      <c r="D32" s="30" t="s">
        <v>431</v>
      </c>
      <c r="E32" s="905"/>
      <c r="F32" s="825"/>
      <c r="G32" s="1991"/>
      <c r="H32" s="1992"/>
      <c r="I32" s="1992"/>
      <c r="J32" s="1993"/>
      <c r="K32" s="930"/>
      <c r="L32" s="839"/>
      <c r="M32" s="445">
        <v>5</v>
      </c>
      <c r="N32" s="1905"/>
      <c r="O32" s="1977"/>
      <c r="P32" s="452">
        <f t="shared" si="19"/>
        <v>0</v>
      </c>
      <c r="Q32" s="1905"/>
      <c r="R32" s="1906"/>
      <c r="S32" s="125"/>
      <c r="T32" s="125"/>
      <c r="U32" s="125"/>
      <c r="V32" s="125"/>
      <c r="W32" s="463">
        <f t="shared" si="21"/>
        <v>0</v>
      </c>
      <c r="X32" s="473">
        <f t="shared" si="20"/>
        <v>0</v>
      </c>
      <c r="Y32" s="822"/>
      <c r="Z32" s="822"/>
      <c r="AA32" s="932" t="s">
        <v>647</v>
      </c>
      <c r="AB32" s="1256">
        <v>2350000</v>
      </c>
      <c r="AC32" s="892" t="s">
        <v>648</v>
      </c>
      <c r="AD32" s="1239" t="s">
        <v>649</v>
      </c>
      <c r="AE32" s="934"/>
      <c r="AF32" s="1261"/>
      <c r="AG32" s="1014"/>
      <c r="AH32" s="827"/>
      <c r="AI32" s="959">
        <v>9</v>
      </c>
      <c r="AJ32" s="1275"/>
      <c r="AK32" s="929" t="s">
        <v>353</v>
      </c>
      <c r="AL32" s="828" t="s">
        <v>289</v>
      </c>
      <c r="AM32" s="1059">
        <v>68</v>
      </c>
      <c r="AN32" s="1059">
        <v>70</v>
      </c>
      <c r="AO32" s="1135" t="s">
        <v>681</v>
      </c>
      <c r="AP32" s="1057">
        <v>20</v>
      </c>
      <c r="AQ32" s="617">
        <f t="shared" si="22"/>
        <v>21</v>
      </c>
      <c r="AR32" s="623">
        <f t="shared" si="23"/>
        <v>4</v>
      </c>
      <c r="AS32" s="329">
        <v>0</v>
      </c>
      <c r="AT32" s="307">
        <f t="shared" si="24"/>
        <v>2</v>
      </c>
      <c r="AU32" s="618">
        <f t="shared" si="18"/>
        <v>5</v>
      </c>
      <c r="AV32" s="619">
        <f t="shared" si="25"/>
        <v>3</v>
      </c>
      <c r="AW32" s="403">
        <v>3</v>
      </c>
      <c r="AX32" s="398">
        <v>1</v>
      </c>
      <c r="AY32" s="307">
        <v>1</v>
      </c>
      <c r="AZ32" s="348">
        <v>1</v>
      </c>
      <c r="BA32" s="390"/>
      <c r="BB32" s="415">
        <v>10</v>
      </c>
      <c r="BC32" s="416">
        <v>3</v>
      </c>
      <c r="BD32" s="307">
        <v>0</v>
      </c>
      <c r="BE32" s="348">
        <v>3</v>
      </c>
      <c r="BF32" s="390"/>
      <c r="BG32" s="415">
        <v>2</v>
      </c>
      <c r="BH32" s="416"/>
      <c r="BI32" s="307">
        <v>0</v>
      </c>
      <c r="BJ32" s="348"/>
      <c r="BK32" s="390"/>
      <c r="BL32" s="415">
        <v>1</v>
      </c>
      <c r="BM32" s="416"/>
      <c r="BN32" s="307">
        <v>0</v>
      </c>
      <c r="BO32" s="349"/>
      <c r="BP32" s="390"/>
      <c r="BQ32" s="415"/>
      <c r="BR32" s="416"/>
      <c r="BS32" s="307">
        <v>0</v>
      </c>
      <c r="BT32" s="348"/>
      <c r="BU32" s="408"/>
      <c r="BV32" s="415"/>
      <c r="BW32" s="416"/>
      <c r="BX32" s="307">
        <v>0</v>
      </c>
      <c r="BY32" s="349"/>
      <c r="BZ32" s="407"/>
      <c r="CA32" s="415"/>
      <c r="CB32" s="416"/>
      <c r="CC32" s="307">
        <v>0</v>
      </c>
      <c r="CD32" s="348"/>
      <c r="CE32" s="408"/>
      <c r="CF32" s="415">
        <v>5</v>
      </c>
      <c r="CG32" s="416"/>
      <c r="CH32" s="307">
        <v>1</v>
      </c>
      <c r="CI32" s="348">
        <v>1</v>
      </c>
      <c r="CJ32" s="408">
        <v>3</v>
      </c>
      <c r="CK32" s="409"/>
      <c r="CL32" s="410"/>
      <c r="CM32" s="411"/>
      <c r="CN32" s="412"/>
      <c r="CO32" s="1338" t="s">
        <v>353</v>
      </c>
      <c r="CP32" s="1443">
        <v>4</v>
      </c>
      <c r="CQ32" s="1353">
        <f t="shared" si="12"/>
        <v>0.2181818181818182</v>
      </c>
      <c r="CR32" s="1447">
        <v>11</v>
      </c>
      <c r="CS32" s="1354">
        <f t="shared" si="1"/>
        <v>0.60000000000000009</v>
      </c>
      <c r="CT32" s="1449"/>
      <c r="CU32" s="1401">
        <f t="shared" si="2"/>
        <v>0</v>
      </c>
      <c r="CV32" s="1447"/>
      <c r="CW32" s="1405">
        <f t="shared" si="3"/>
        <v>0</v>
      </c>
      <c r="CX32" s="1443"/>
      <c r="CY32" s="1406">
        <f t="shared" si="4"/>
        <v>0</v>
      </c>
      <c r="CZ32" s="1447"/>
      <c r="DA32" s="1404">
        <f t="shared" si="5"/>
        <v>0</v>
      </c>
      <c r="DB32" s="1449"/>
      <c r="DC32" s="1399">
        <f t="shared" si="6"/>
        <v>0</v>
      </c>
      <c r="DD32" s="1447"/>
      <c r="DE32" s="1405">
        <f t="shared" si="7"/>
        <v>0</v>
      </c>
      <c r="DF32" s="1459" t="s">
        <v>652</v>
      </c>
      <c r="DG32" s="1413"/>
      <c r="DH32" s="1720"/>
      <c r="DI32" s="1721"/>
      <c r="DJ32" s="1413"/>
      <c r="DK32" s="1718"/>
      <c r="DL32" s="1720"/>
      <c r="DM32" s="1413"/>
      <c r="DN32" s="1718"/>
      <c r="DO32" s="1720"/>
      <c r="DP32" s="1413"/>
      <c r="DQ32" s="1718"/>
      <c r="DR32" s="1720"/>
      <c r="DS32" s="1413"/>
      <c r="DT32" s="1718"/>
      <c r="DU32" s="1719"/>
      <c r="DV32" s="1413"/>
      <c r="DW32" s="1718"/>
      <c r="DX32" s="1719"/>
      <c r="DY32" s="1413"/>
      <c r="DZ32" s="1718"/>
      <c r="EA32" s="1719"/>
      <c r="EB32" s="1413"/>
      <c r="EC32" s="1718"/>
      <c r="ED32" s="1719"/>
      <c r="EE32" s="1413"/>
      <c r="EF32" s="1718"/>
      <c r="EG32" s="1719"/>
      <c r="EH32" s="1413"/>
      <c r="EI32" s="1718"/>
      <c r="EJ32" s="1719"/>
    </row>
    <row r="33" spans="1:140" ht="15" x14ac:dyDescent="0.25">
      <c r="A33" s="59">
        <v>25</v>
      </c>
      <c r="B33" s="824" t="s">
        <v>233</v>
      </c>
      <c r="C33" s="824" t="s">
        <v>484</v>
      </c>
      <c r="D33" s="30" t="s">
        <v>431</v>
      </c>
      <c r="E33" s="905"/>
      <c r="F33" s="825"/>
      <c r="G33" s="1991"/>
      <c r="H33" s="1992"/>
      <c r="I33" s="1992"/>
      <c r="J33" s="1993"/>
      <c r="K33" s="930"/>
      <c r="L33" s="839"/>
      <c r="M33" s="445">
        <v>6</v>
      </c>
      <c r="N33" s="1905"/>
      <c r="O33" s="1977"/>
      <c r="P33" s="452">
        <f t="shared" si="19"/>
        <v>0</v>
      </c>
      <c r="Q33" s="1905"/>
      <c r="R33" s="1906"/>
      <c r="S33" s="125"/>
      <c r="T33" s="125"/>
      <c r="U33" s="125"/>
      <c r="V33" s="125"/>
      <c r="W33" s="463">
        <f t="shared" si="21"/>
        <v>0</v>
      </c>
      <c r="X33" s="473">
        <f t="shared" si="20"/>
        <v>0</v>
      </c>
      <c r="Y33" s="822"/>
      <c r="Z33" s="822"/>
      <c r="AA33" s="932" t="s">
        <v>666</v>
      </c>
      <c r="AB33" s="1256">
        <v>1400000</v>
      </c>
      <c r="AC33" s="892" t="s">
        <v>634</v>
      </c>
      <c r="AD33" s="1239"/>
      <c r="AE33" s="934"/>
      <c r="AF33" s="1261"/>
      <c r="AG33" s="1014"/>
      <c r="AH33" s="827"/>
      <c r="AI33" s="959">
        <v>39</v>
      </c>
      <c r="AJ33" s="1275"/>
      <c r="AK33" s="929" t="s">
        <v>500</v>
      </c>
      <c r="AL33" s="989" t="s">
        <v>289</v>
      </c>
      <c r="AM33" s="1056">
        <v>57</v>
      </c>
      <c r="AN33" s="1056">
        <v>57</v>
      </c>
      <c r="AO33" s="1132">
        <v>82</v>
      </c>
      <c r="AP33" s="1057">
        <v>18</v>
      </c>
      <c r="AQ33" s="617">
        <f t="shared" si="22"/>
        <v>0</v>
      </c>
      <c r="AR33" s="623">
        <f t="shared" si="23"/>
        <v>0</v>
      </c>
      <c r="AS33" s="329">
        <v>0</v>
      </c>
      <c r="AT33" s="307">
        <f t="shared" si="24"/>
        <v>0</v>
      </c>
      <c r="AU33" s="618">
        <f t="shared" si="18"/>
        <v>0</v>
      </c>
      <c r="AV33" s="619">
        <f t="shared" si="25"/>
        <v>0</v>
      </c>
      <c r="AW33" s="403"/>
      <c r="AX33" s="398"/>
      <c r="AY33" s="307">
        <v>0</v>
      </c>
      <c r="AZ33" s="348"/>
      <c r="BA33" s="390"/>
      <c r="BB33" s="415"/>
      <c r="BC33" s="416"/>
      <c r="BD33" s="307">
        <v>0</v>
      </c>
      <c r="BE33" s="348"/>
      <c r="BF33" s="390"/>
      <c r="BG33" s="415"/>
      <c r="BH33" s="416"/>
      <c r="BI33" s="307">
        <v>0</v>
      </c>
      <c r="BJ33" s="348"/>
      <c r="BK33" s="390"/>
      <c r="BL33" s="415"/>
      <c r="BM33" s="416"/>
      <c r="BN33" s="307">
        <v>0</v>
      </c>
      <c r="BO33" s="349"/>
      <c r="BP33" s="390"/>
      <c r="BQ33" s="415"/>
      <c r="BR33" s="416"/>
      <c r="BS33" s="307">
        <v>0</v>
      </c>
      <c r="BT33" s="348"/>
      <c r="BU33" s="408"/>
      <c r="BV33" s="415"/>
      <c r="BW33" s="416"/>
      <c r="BX33" s="307">
        <v>0</v>
      </c>
      <c r="BY33" s="349"/>
      <c r="BZ33" s="407"/>
      <c r="CA33" s="415"/>
      <c r="CB33" s="416"/>
      <c r="CC33" s="307">
        <v>0</v>
      </c>
      <c r="CD33" s="348"/>
      <c r="CE33" s="408"/>
      <c r="CF33" s="415"/>
      <c r="CG33" s="416"/>
      <c r="CH33" s="307">
        <v>0</v>
      </c>
      <c r="CI33" s="348"/>
      <c r="CJ33" s="408"/>
      <c r="CK33" s="409"/>
      <c r="CL33" s="410"/>
      <c r="CM33" s="411"/>
      <c r="CN33" s="412"/>
      <c r="CO33" s="1338" t="s">
        <v>500</v>
      </c>
      <c r="CP33" s="1443"/>
      <c r="CQ33" s="1353" t="e">
        <f t="shared" si="12"/>
        <v>#DIV/0!</v>
      </c>
      <c r="CR33" s="1447"/>
      <c r="CS33" s="1354" t="e">
        <f t="shared" si="1"/>
        <v>#DIV/0!</v>
      </c>
      <c r="CT33" s="1449"/>
      <c r="CU33" s="1401" t="e">
        <f t="shared" si="2"/>
        <v>#DIV/0!</v>
      </c>
      <c r="CV33" s="1447"/>
      <c r="CW33" s="1405" t="e">
        <f t="shared" si="3"/>
        <v>#DIV/0!</v>
      </c>
      <c r="CX33" s="1443"/>
      <c r="CY33" s="1406" t="e">
        <f t="shared" si="4"/>
        <v>#DIV/0!</v>
      </c>
      <c r="CZ33" s="1447"/>
      <c r="DA33" s="1404" t="e">
        <f t="shared" si="5"/>
        <v>#DIV/0!</v>
      </c>
      <c r="DB33" s="1449"/>
      <c r="DC33" s="1399" t="e">
        <f t="shared" si="6"/>
        <v>#DIV/0!</v>
      </c>
      <c r="DD33" s="1447"/>
      <c r="DE33" s="1405" t="e">
        <f t="shared" si="7"/>
        <v>#DIV/0!</v>
      </c>
      <c r="DF33" s="1459"/>
      <c r="DG33" s="1413"/>
      <c r="DH33" s="1720"/>
      <c r="DI33" s="1721"/>
      <c r="DJ33" s="1413"/>
      <c r="DK33" s="1718"/>
      <c r="DL33" s="1720"/>
      <c r="DM33" s="1413"/>
      <c r="DN33" s="1718"/>
      <c r="DO33" s="1720"/>
      <c r="DP33" s="1413"/>
      <c r="DQ33" s="1718"/>
      <c r="DR33" s="1720"/>
      <c r="DS33" s="1413"/>
      <c r="DT33" s="1718"/>
      <c r="DU33" s="1719"/>
      <c r="DV33" s="1413"/>
      <c r="DW33" s="1718"/>
      <c r="DX33" s="1719"/>
      <c r="DY33" s="1413"/>
      <c r="DZ33" s="1718"/>
      <c r="EA33" s="1719"/>
      <c r="EB33" s="1413"/>
      <c r="EC33" s="1718"/>
      <c r="ED33" s="1719"/>
      <c r="EE33" s="1413"/>
      <c r="EF33" s="1718"/>
      <c r="EG33" s="1719"/>
      <c r="EH33" s="1413"/>
      <c r="EI33" s="1718"/>
      <c r="EJ33" s="1719"/>
    </row>
    <row r="34" spans="1:140" ht="15" x14ac:dyDescent="0.25">
      <c r="A34" s="59">
        <v>26</v>
      </c>
      <c r="B34" s="824" t="s">
        <v>243</v>
      </c>
      <c r="C34" s="824" t="s">
        <v>461</v>
      </c>
      <c r="D34" s="30" t="s">
        <v>708</v>
      </c>
      <c r="E34" s="905"/>
      <c r="F34" s="825"/>
      <c r="G34" s="1991"/>
      <c r="H34" s="1992"/>
      <c r="I34" s="1992"/>
      <c r="J34" s="1993"/>
      <c r="K34" s="930"/>
      <c r="L34" s="839"/>
      <c r="M34" s="446">
        <v>7</v>
      </c>
      <c r="N34" s="1911"/>
      <c r="O34" s="1986"/>
      <c r="P34" s="453">
        <f t="shared" si="19"/>
        <v>0</v>
      </c>
      <c r="Q34" s="1911"/>
      <c r="R34" s="1912"/>
      <c r="S34" s="155"/>
      <c r="T34" s="155"/>
      <c r="U34" s="155"/>
      <c r="V34" s="155"/>
      <c r="W34" s="464">
        <f t="shared" si="21"/>
        <v>0</v>
      </c>
      <c r="X34" s="473">
        <f t="shared" si="20"/>
        <v>0</v>
      </c>
      <c r="Y34" s="822"/>
      <c r="Z34" s="822"/>
      <c r="AA34" s="932"/>
      <c r="AB34" s="1256"/>
      <c r="AC34" s="892"/>
      <c r="AD34" s="1239"/>
      <c r="AE34" s="934"/>
      <c r="AF34" s="1261"/>
      <c r="AG34" s="1014"/>
      <c r="AH34" s="827"/>
      <c r="AI34" s="959">
        <v>17</v>
      </c>
      <c r="AJ34" s="1275"/>
      <c r="AK34" s="929" t="s">
        <v>468</v>
      </c>
      <c r="AL34" s="989" t="s">
        <v>287</v>
      </c>
      <c r="AM34" s="1056">
        <v>66</v>
      </c>
      <c r="AN34" s="1056">
        <v>73</v>
      </c>
      <c r="AO34" s="1136" t="s">
        <v>684</v>
      </c>
      <c r="AP34" s="1058">
        <v>20</v>
      </c>
      <c r="AQ34" s="617">
        <f t="shared" si="22"/>
        <v>24</v>
      </c>
      <c r="AR34" s="623">
        <f t="shared" si="23"/>
        <v>8</v>
      </c>
      <c r="AS34" s="329">
        <v>0</v>
      </c>
      <c r="AT34" s="307">
        <f t="shared" si="24"/>
        <v>2</v>
      </c>
      <c r="AU34" s="618">
        <f t="shared" si="18"/>
        <v>11</v>
      </c>
      <c r="AV34" s="619">
        <f t="shared" si="25"/>
        <v>6</v>
      </c>
      <c r="AW34" s="403">
        <v>3</v>
      </c>
      <c r="AX34" s="398">
        <v>1</v>
      </c>
      <c r="AY34" s="307">
        <v>0</v>
      </c>
      <c r="AZ34" s="348">
        <v>2</v>
      </c>
      <c r="BA34" s="390"/>
      <c r="BB34" s="415">
        <v>15</v>
      </c>
      <c r="BC34" s="416">
        <v>6</v>
      </c>
      <c r="BD34" s="307">
        <v>2</v>
      </c>
      <c r="BE34" s="348">
        <v>7</v>
      </c>
      <c r="BF34" s="390">
        <v>5</v>
      </c>
      <c r="BG34" s="415"/>
      <c r="BH34" s="416"/>
      <c r="BI34" s="307">
        <v>0</v>
      </c>
      <c r="BJ34" s="348"/>
      <c r="BK34" s="390"/>
      <c r="BL34" s="415">
        <v>1</v>
      </c>
      <c r="BM34" s="416"/>
      <c r="BN34" s="307">
        <v>0</v>
      </c>
      <c r="BO34" s="349"/>
      <c r="BP34" s="390"/>
      <c r="BQ34" s="415"/>
      <c r="BR34" s="416"/>
      <c r="BS34" s="307">
        <v>0</v>
      </c>
      <c r="BT34" s="348"/>
      <c r="BU34" s="408"/>
      <c r="BV34" s="415"/>
      <c r="BW34" s="416"/>
      <c r="BX34" s="307">
        <v>0</v>
      </c>
      <c r="BY34" s="349"/>
      <c r="BZ34" s="407"/>
      <c r="CA34" s="415"/>
      <c r="CB34" s="416"/>
      <c r="CC34" s="307">
        <v>0</v>
      </c>
      <c r="CD34" s="348"/>
      <c r="CE34" s="408"/>
      <c r="CF34" s="415">
        <v>5</v>
      </c>
      <c r="CG34" s="416">
        <v>1</v>
      </c>
      <c r="CH34" s="307">
        <v>0</v>
      </c>
      <c r="CI34" s="348">
        <v>2</v>
      </c>
      <c r="CJ34" s="408">
        <v>1</v>
      </c>
      <c r="CK34" s="409"/>
      <c r="CL34" s="410"/>
      <c r="CM34" s="411"/>
      <c r="CN34" s="412"/>
      <c r="CO34" s="1338" t="s">
        <v>468</v>
      </c>
      <c r="CP34" s="1443">
        <v>1</v>
      </c>
      <c r="CQ34" s="1353">
        <f t="shared" si="12"/>
        <v>5.3571428571428568E-2</v>
      </c>
      <c r="CR34" s="1447">
        <v>11</v>
      </c>
      <c r="CS34" s="1354">
        <f t="shared" si="1"/>
        <v>0.5892857142857143</v>
      </c>
      <c r="CT34" s="1449"/>
      <c r="CU34" s="1401">
        <f t="shared" si="2"/>
        <v>0</v>
      </c>
      <c r="CV34" s="1447"/>
      <c r="CW34" s="1405">
        <f t="shared" si="3"/>
        <v>0</v>
      </c>
      <c r="CX34" s="1443"/>
      <c r="CY34" s="1406">
        <f t="shared" si="4"/>
        <v>0</v>
      </c>
      <c r="CZ34" s="1447"/>
      <c r="DA34" s="1404">
        <f t="shared" si="5"/>
        <v>0</v>
      </c>
      <c r="DB34" s="1449"/>
      <c r="DC34" s="1399">
        <f t="shared" si="6"/>
        <v>0</v>
      </c>
      <c r="DD34" s="1447"/>
      <c r="DE34" s="1405">
        <f t="shared" si="7"/>
        <v>0</v>
      </c>
      <c r="DF34" s="1459"/>
      <c r="DG34" s="1413"/>
      <c r="DH34" s="1720"/>
      <c r="DI34" s="1721"/>
      <c r="DJ34" s="1413"/>
      <c r="DK34" s="1718"/>
      <c r="DL34" s="1720"/>
      <c r="DM34" s="1413"/>
      <c r="DN34" s="1718"/>
      <c r="DO34" s="1720"/>
      <c r="DP34" s="1413"/>
      <c r="DQ34" s="1718"/>
      <c r="DR34" s="1720"/>
      <c r="DS34" s="1413"/>
      <c r="DT34" s="1718"/>
      <c r="DU34" s="1719"/>
      <c r="DV34" s="1413"/>
      <c r="DW34" s="1718"/>
      <c r="DX34" s="1719"/>
      <c r="DY34" s="1413"/>
      <c r="DZ34" s="1718"/>
      <c r="EA34" s="1719"/>
      <c r="EB34" s="1413"/>
      <c r="EC34" s="1718"/>
      <c r="ED34" s="1719"/>
      <c r="EE34" s="1413"/>
      <c r="EF34" s="1718"/>
      <c r="EG34" s="1719"/>
      <c r="EH34" s="1413"/>
      <c r="EI34" s="1718"/>
      <c r="EJ34" s="1719"/>
    </row>
    <row r="35" spans="1:140" ht="15" x14ac:dyDescent="0.25">
      <c r="A35" s="59">
        <v>27</v>
      </c>
      <c r="B35" s="824" t="s">
        <v>185</v>
      </c>
      <c r="C35" s="824" t="s">
        <v>472</v>
      </c>
      <c r="D35" s="30" t="s">
        <v>715</v>
      </c>
      <c r="E35" s="905"/>
      <c r="F35" s="825"/>
      <c r="G35" s="1991"/>
      <c r="H35" s="1992"/>
      <c r="I35" s="1992"/>
      <c r="J35" s="1993"/>
      <c r="K35" s="930"/>
      <c r="L35" s="839"/>
      <c r="M35" s="446">
        <v>8</v>
      </c>
      <c r="N35" s="1907"/>
      <c r="O35" s="1946"/>
      <c r="P35" s="454">
        <f t="shared" si="19"/>
        <v>0</v>
      </c>
      <c r="Q35" s="1907"/>
      <c r="R35" s="1908"/>
      <c r="S35" s="48"/>
      <c r="T35" s="48"/>
      <c r="U35" s="48"/>
      <c r="V35" s="48"/>
      <c r="W35" s="464">
        <f t="shared" si="21"/>
        <v>0</v>
      </c>
      <c r="X35" s="473">
        <f t="shared" si="20"/>
        <v>0</v>
      </c>
      <c r="Y35" s="822"/>
      <c r="Z35" s="822"/>
      <c r="AA35" s="932"/>
      <c r="AB35" s="1256"/>
      <c r="AC35" s="892"/>
      <c r="AD35" s="1239"/>
      <c r="AE35" s="934"/>
      <c r="AF35" s="1261"/>
      <c r="AG35" s="1014"/>
      <c r="AH35" s="827"/>
      <c r="AI35" s="959">
        <v>19</v>
      </c>
      <c r="AJ35" s="1275"/>
      <c r="AK35" s="929" t="s">
        <v>647</v>
      </c>
      <c r="AL35" s="828" t="s">
        <v>287</v>
      </c>
      <c r="AM35" s="1059">
        <v>68</v>
      </c>
      <c r="AN35" s="1059">
        <v>69</v>
      </c>
      <c r="AO35" s="1112">
        <v>85</v>
      </c>
      <c r="AP35" s="1058">
        <v>19</v>
      </c>
      <c r="AQ35" s="617">
        <f t="shared" si="22"/>
        <v>23</v>
      </c>
      <c r="AR35" s="623">
        <f t="shared" si="23"/>
        <v>13</v>
      </c>
      <c r="AS35" s="329">
        <v>0</v>
      </c>
      <c r="AT35" s="307">
        <f t="shared" si="24"/>
        <v>4</v>
      </c>
      <c r="AU35" s="618">
        <f t="shared" si="18"/>
        <v>14</v>
      </c>
      <c r="AV35" s="619">
        <f t="shared" si="25"/>
        <v>7</v>
      </c>
      <c r="AW35" s="403">
        <v>1</v>
      </c>
      <c r="AX35" s="398">
        <v>1</v>
      </c>
      <c r="AY35" s="307">
        <v>0</v>
      </c>
      <c r="AZ35" s="348"/>
      <c r="BA35" s="390"/>
      <c r="BB35" s="415">
        <v>14</v>
      </c>
      <c r="BC35" s="416">
        <v>10</v>
      </c>
      <c r="BD35" s="307">
        <v>2</v>
      </c>
      <c r="BE35" s="348">
        <v>7</v>
      </c>
      <c r="BF35" s="390">
        <v>4</v>
      </c>
      <c r="BG35" s="415">
        <v>2</v>
      </c>
      <c r="BH35" s="416"/>
      <c r="BI35" s="307">
        <v>0</v>
      </c>
      <c r="BJ35" s="348">
        <v>1</v>
      </c>
      <c r="BK35" s="390">
        <v>1</v>
      </c>
      <c r="BL35" s="415">
        <v>1</v>
      </c>
      <c r="BM35" s="416">
        <v>1</v>
      </c>
      <c r="BN35" s="307">
        <v>0</v>
      </c>
      <c r="BO35" s="349"/>
      <c r="BP35" s="390"/>
      <c r="BQ35" s="415"/>
      <c r="BR35" s="416"/>
      <c r="BS35" s="307">
        <v>0</v>
      </c>
      <c r="BT35" s="348"/>
      <c r="BU35" s="408"/>
      <c r="BV35" s="415"/>
      <c r="BW35" s="416"/>
      <c r="BX35" s="307">
        <v>0</v>
      </c>
      <c r="BY35" s="349"/>
      <c r="BZ35" s="407"/>
      <c r="CA35" s="415"/>
      <c r="CB35" s="416"/>
      <c r="CC35" s="307">
        <v>0</v>
      </c>
      <c r="CD35" s="348"/>
      <c r="CE35" s="408"/>
      <c r="CF35" s="415">
        <v>5</v>
      </c>
      <c r="CG35" s="416">
        <v>1</v>
      </c>
      <c r="CH35" s="307">
        <v>2</v>
      </c>
      <c r="CI35" s="348">
        <v>6</v>
      </c>
      <c r="CJ35" s="408">
        <v>2</v>
      </c>
      <c r="CK35" s="409"/>
      <c r="CL35" s="410"/>
      <c r="CM35" s="411"/>
      <c r="CN35" s="412"/>
      <c r="CO35" s="1338" t="s">
        <v>647</v>
      </c>
      <c r="CP35" s="1443">
        <v>1</v>
      </c>
      <c r="CQ35" s="1353">
        <f t="shared" si="12"/>
        <v>6.9767441860465115E-2</v>
      </c>
      <c r="CR35" s="1447">
        <v>16</v>
      </c>
      <c r="CS35" s="1354">
        <f t="shared" si="1"/>
        <v>1.1162790697674418</v>
      </c>
      <c r="CT35" s="1449"/>
      <c r="CU35" s="1401">
        <f t="shared" si="2"/>
        <v>0</v>
      </c>
      <c r="CV35" s="1447"/>
      <c r="CW35" s="1405">
        <f t="shared" si="3"/>
        <v>0</v>
      </c>
      <c r="CX35" s="1443"/>
      <c r="CY35" s="1406">
        <f t="shared" si="4"/>
        <v>0</v>
      </c>
      <c r="CZ35" s="1447"/>
      <c r="DA35" s="1404">
        <f t="shared" si="5"/>
        <v>0</v>
      </c>
      <c r="DB35" s="1449"/>
      <c r="DC35" s="1399">
        <f t="shared" si="6"/>
        <v>0</v>
      </c>
      <c r="DD35" s="1447"/>
      <c r="DE35" s="1405">
        <f t="shared" si="7"/>
        <v>0</v>
      </c>
      <c r="DF35" s="1459"/>
      <c r="DG35" s="1413"/>
      <c r="DH35" s="1720"/>
      <c r="DI35" s="1721"/>
      <c r="DJ35" s="1413"/>
      <c r="DK35" s="1718"/>
      <c r="DL35" s="1720"/>
      <c r="DM35" s="1413"/>
      <c r="DN35" s="1718"/>
      <c r="DO35" s="1720"/>
      <c r="DP35" s="1413"/>
      <c r="DQ35" s="1718"/>
      <c r="DR35" s="1720"/>
      <c r="DS35" s="1413"/>
      <c r="DT35" s="1718"/>
      <c r="DU35" s="1719"/>
      <c r="DV35" s="1413"/>
      <c r="DW35" s="1718"/>
      <c r="DX35" s="1719"/>
      <c r="DY35" s="1413"/>
      <c r="DZ35" s="1718"/>
      <c r="EA35" s="1719"/>
      <c r="EB35" s="1413"/>
      <c r="EC35" s="1718"/>
      <c r="ED35" s="1719"/>
      <c r="EE35" s="1413"/>
      <c r="EF35" s="1718"/>
      <c r="EG35" s="1719"/>
      <c r="EH35" s="1413"/>
      <c r="EI35" s="1718"/>
      <c r="EJ35" s="1719"/>
    </row>
    <row r="36" spans="1:140" thickBot="1" x14ac:dyDescent="0.3">
      <c r="A36" s="59">
        <v>28</v>
      </c>
      <c r="B36" s="824" t="s">
        <v>257</v>
      </c>
      <c r="C36" s="824" t="s">
        <v>461</v>
      </c>
      <c r="D36" s="30" t="s">
        <v>716</v>
      </c>
      <c r="E36" s="905"/>
      <c r="F36" s="825"/>
      <c r="G36" s="1994"/>
      <c r="H36" s="1995"/>
      <c r="I36" s="1995"/>
      <c r="J36" s="1996"/>
      <c r="K36" s="839"/>
      <c r="L36" s="839"/>
      <c r="M36" s="446">
        <v>9</v>
      </c>
      <c r="N36" s="1907"/>
      <c r="O36" s="1946"/>
      <c r="P36" s="454">
        <f t="shared" si="19"/>
        <v>0</v>
      </c>
      <c r="Q36" s="1907"/>
      <c r="R36" s="1908"/>
      <c r="S36" s="48"/>
      <c r="T36" s="48"/>
      <c r="U36" s="48"/>
      <c r="V36" s="48"/>
      <c r="W36" s="464">
        <f t="shared" si="21"/>
        <v>0</v>
      </c>
      <c r="X36" s="473">
        <f t="shared" si="20"/>
        <v>0</v>
      </c>
      <c r="Y36" s="822"/>
      <c r="Z36" s="822"/>
      <c r="AA36" s="932"/>
      <c r="AB36" s="1256"/>
      <c r="AC36" s="892"/>
      <c r="AD36" s="1239"/>
      <c r="AE36" s="934"/>
      <c r="AF36" s="1261"/>
      <c r="AG36" s="1014"/>
      <c r="AH36" s="827"/>
      <c r="AI36" s="959">
        <v>12</v>
      </c>
      <c r="AJ36" s="1275"/>
      <c r="AK36" s="929" t="s">
        <v>358</v>
      </c>
      <c r="AL36" s="989" t="s">
        <v>287</v>
      </c>
      <c r="AM36" s="1059">
        <v>67</v>
      </c>
      <c r="AN36" s="1059">
        <v>67</v>
      </c>
      <c r="AO36" s="1112">
        <v>67</v>
      </c>
      <c r="AP36" s="1058">
        <v>32</v>
      </c>
      <c r="AQ36" s="617">
        <f t="shared" si="22"/>
        <v>12</v>
      </c>
      <c r="AR36" s="623">
        <f t="shared" si="23"/>
        <v>1</v>
      </c>
      <c r="AS36" s="329">
        <v>0</v>
      </c>
      <c r="AT36" s="307">
        <f t="shared" si="24"/>
        <v>1</v>
      </c>
      <c r="AU36" s="618">
        <f t="shared" si="18"/>
        <v>3</v>
      </c>
      <c r="AV36" s="619">
        <f t="shared" si="25"/>
        <v>3</v>
      </c>
      <c r="AW36" s="403">
        <v>2</v>
      </c>
      <c r="AX36" s="398"/>
      <c r="AY36" s="307">
        <v>0</v>
      </c>
      <c r="AZ36" s="348"/>
      <c r="BA36" s="390"/>
      <c r="BB36" s="415">
        <v>8</v>
      </c>
      <c r="BC36" s="416">
        <v>1</v>
      </c>
      <c r="BD36" s="307">
        <v>1</v>
      </c>
      <c r="BE36" s="348">
        <v>3</v>
      </c>
      <c r="BF36" s="390">
        <v>3</v>
      </c>
      <c r="BG36" s="415"/>
      <c r="BH36" s="416"/>
      <c r="BI36" s="307">
        <v>0</v>
      </c>
      <c r="BJ36" s="348"/>
      <c r="BK36" s="390"/>
      <c r="BL36" s="415">
        <v>1</v>
      </c>
      <c r="BM36" s="416"/>
      <c r="BN36" s="307">
        <v>0</v>
      </c>
      <c r="BO36" s="349"/>
      <c r="BP36" s="390"/>
      <c r="BQ36" s="415"/>
      <c r="BR36" s="416"/>
      <c r="BS36" s="307">
        <v>0</v>
      </c>
      <c r="BT36" s="348"/>
      <c r="BU36" s="408"/>
      <c r="BV36" s="415"/>
      <c r="BW36" s="416"/>
      <c r="BX36" s="307">
        <v>0</v>
      </c>
      <c r="BY36" s="349"/>
      <c r="BZ36" s="407"/>
      <c r="CA36" s="415"/>
      <c r="CB36" s="416"/>
      <c r="CC36" s="307">
        <v>0</v>
      </c>
      <c r="CD36" s="348"/>
      <c r="CE36" s="408"/>
      <c r="CF36" s="415">
        <v>1</v>
      </c>
      <c r="CG36" s="416"/>
      <c r="CH36" s="307">
        <v>0</v>
      </c>
      <c r="CI36" s="348"/>
      <c r="CJ36" s="408"/>
      <c r="CK36" s="409"/>
      <c r="CL36" s="410"/>
      <c r="CM36" s="411"/>
      <c r="CN36" s="412"/>
      <c r="CO36" s="1338" t="s">
        <v>358</v>
      </c>
      <c r="CP36" s="1443"/>
      <c r="CQ36" s="1353">
        <f t="shared" si="12"/>
        <v>0</v>
      </c>
      <c r="CR36" s="1447">
        <v>7</v>
      </c>
      <c r="CS36" s="1354">
        <f t="shared" si="1"/>
        <v>0.61764705882352933</v>
      </c>
      <c r="CT36" s="1449"/>
      <c r="CU36" s="1401">
        <f t="shared" si="2"/>
        <v>0</v>
      </c>
      <c r="CV36" s="1447"/>
      <c r="CW36" s="1405">
        <f t="shared" si="3"/>
        <v>0</v>
      </c>
      <c r="CX36" s="1443"/>
      <c r="CY36" s="1406">
        <f t="shared" si="4"/>
        <v>0</v>
      </c>
      <c r="CZ36" s="1447"/>
      <c r="DA36" s="1404">
        <f t="shared" si="5"/>
        <v>0</v>
      </c>
      <c r="DB36" s="1449"/>
      <c r="DC36" s="1399">
        <f t="shared" si="6"/>
        <v>0</v>
      </c>
      <c r="DD36" s="1447"/>
      <c r="DE36" s="1405">
        <f t="shared" si="7"/>
        <v>0</v>
      </c>
      <c r="DF36" s="1459"/>
      <c r="DG36" s="1413"/>
      <c r="DH36" s="1720"/>
      <c r="DI36" s="1721"/>
      <c r="DJ36" s="1413"/>
      <c r="DK36" s="1718"/>
      <c r="DL36" s="1720"/>
      <c r="DM36" s="1413"/>
      <c r="DN36" s="1718"/>
      <c r="DO36" s="1720"/>
      <c r="DP36" s="1413"/>
      <c r="DQ36" s="1718"/>
      <c r="DR36" s="1720"/>
      <c r="DS36" s="1413"/>
      <c r="DT36" s="1718"/>
      <c r="DU36" s="1719"/>
      <c r="DV36" s="1413"/>
      <c r="DW36" s="1718"/>
      <c r="DX36" s="1719"/>
      <c r="DY36" s="1413"/>
      <c r="DZ36" s="1718"/>
      <c r="EA36" s="1719"/>
      <c r="EB36" s="1413"/>
      <c r="EC36" s="1718"/>
      <c r="ED36" s="1719"/>
      <c r="EE36" s="1413"/>
      <c r="EF36" s="1718"/>
      <c r="EG36" s="1719"/>
      <c r="EH36" s="1413"/>
      <c r="EI36" s="1718"/>
      <c r="EJ36" s="1719"/>
    </row>
    <row r="37" spans="1:140" thickBot="1" x14ac:dyDescent="0.3">
      <c r="A37" s="59">
        <v>29</v>
      </c>
      <c r="B37" s="824" t="s">
        <v>519</v>
      </c>
      <c r="C37" s="824" t="s">
        <v>472</v>
      </c>
      <c r="D37" s="30" t="s">
        <v>535</v>
      </c>
      <c r="E37" s="905"/>
      <c r="F37" s="825"/>
      <c r="G37" s="653"/>
      <c r="H37" s="653"/>
      <c r="I37" s="653"/>
      <c r="J37" s="653"/>
      <c r="K37" s="839"/>
      <c r="L37" s="839"/>
      <c r="M37" s="35">
        <v>10</v>
      </c>
      <c r="N37" s="1907"/>
      <c r="O37" s="1946"/>
      <c r="P37" s="454">
        <f t="shared" si="19"/>
        <v>0</v>
      </c>
      <c r="Q37" s="1907"/>
      <c r="R37" s="1908"/>
      <c r="S37" s="48"/>
      <c r="T37" s="48"/>
      <c r="U37" s="48"/>
      <c r="V37" s="48"/>
      <c r="W37" s="464">
        <f t="shared" si="21"/>
        <v>0</v>
      </c>
      <c r="X37" s="473">
        <f t="shared" si="20"/>
        <v>0</v>
      </c>
      <c r="Y37" s="822"/>
      <c r="Z37" s="822"/>
      <c r="AA37" s="932"/>
      <c r="AB37" s="1256"/>
      <c r="AC37" s="892"/>
      <c r="AD37" s="1239"/>
      <c r="AE37" s="934"/>
      <c r="AF37" s="1261"/>
      <c r="AG37" s="1014"/>
      <c r="AH37" s="827"/>
      <c r="AI37" s="959">
        <v>20</v>
      </c>
      <c r="AJ37" s="1275"/>
      <c r="AK37" s="1060" t="s">
        <v>359</v>
      </c>
      <c r="AL37" s="989" t="s">
        <v>287</v>
      </c>
      <c r="AM37" s="1059">
        <v>63</v>
      </c>
      <c r="AN37" s="1059">
        <v>63</v>
      </c>
      <c r="AO37" s="1112">
        <v>66</v>
      </c>
      <c r="AP37" s="1058">
        <v>24</v>
      </c>
      <c r="AQ37" s="617">
        <f t="shared" si="22"/>
        <v>6</v>
      </c>
      <c r="AR37" s="623">
        <f t="shared" si="23"/>
        <v>6</v>
      </c>
      <c r="AS37" s="329">
        <v>0</v>
      </c>
      <c r="AT37" s="307">
        <f t="shared" si="24"/>
        <v>0</v>
      </c>
      <c r="AU37" s="618">
        <f t="shared" si="18"/>
        <v>0</v>
      </c>
      <c r="AV37" s="619">
        <f t="shared" si="25"/>
        <v>0</v>
      </c>
      <c r="AW37" s="403">
        <v>2</v>
      </c>
      <c r="AX37" s="398">
        <v>2</v>
      </c>
      <c r="AY37" s="307">
        <v>0</v>
      </c>
      <c r="AZ37" s="348"/>
      <c r="BA37" s="390"/>
      <c r="BB37" s="415">
        <v>4</v>
      </c>
      <c r="BC37" s="416">
        <v>4</v>
      </c>
      <c r="BD37" s="307">
        <v>0</v>
      </c>
      <c r="BE37" s="348"/>
      <c r="BF37" s="390"/>
      <c r="BG37" s="415"/>
      <c r="BH37" s="416"/>
      <c r="BI37" s="307">
        <v>0</v>
      </c>
      <c r="BJ37" s="348"/>
      <c r="BK37" s="390"/>
      <c r="BL37" s="415"/>
      <c r="BM37" s="416"/>
      <c r="BN37" s="307">
        <v>0</v>
      </c>
      <c r="BO37" s="349"/>
      <c r="BP37" s="390"/>
      <c r="BQ37" s="415"/>
      <c r="BR37" s="416"/>
      <c r="BS37" s="307">
        <v>0</v>
      </c>
      <c r="BT37" s="348"/>
      <c r="BU37" s="408"/>
      <c r="BV37" s="415"/>
      <c r="BW37" s="416"/>
      <c r="BX37" s="307">
        <v>0</v>
      </c>
      <c r="BY37" s="349"/>
      <c r="BZ37" s="407"/>
      <c r="CA37" s="415"/>
      <c r="CB37" s="416"/>
      <c r="CC37" s="307">
        <v>0</v>
      </c>
      <c r="CD37" s="348"/>
      <c r="CE37" s="408"/>
      <c r="CF37" s="415"/>
      <c r="CG37" s="416"/>
      <c r="CH37" s="307">
        <v>0</v>
      </c>
      <c r="CI37" s="348"/>
      <c r="CJ37" s="408"/>
      <c r="CK37" s="409"/>
      <c r="CL37" s="410"/>
      <c r="CM37" s="411"/>
      <c r="CN37" s="412"/>
      <c r="CO37" s="1338" t="s">
        <v>359</v>
      </c>
      <c r="CP37" s="1443">
        <v>2</v>
      </c>
      <c r="CQ37" s="1353">
        <f t="shared" si="12"/>
        <v>1</v>
      </c>
      <c r="CR37" s="1447"/>
      <c r="CS37" s="1354">
        <f t="shared" si="1"/>
        <v>0</v>
      </c>
      <c r="CT37" s="1449"/>
      <c r="CU37" s="1401">
        <f t="shared" si="2"/>
        <v>0</v>
      </c>
      <c r="CV37" s="1447"/>
      <c r="CW37" s="1405">
        <f t="shared" si="3"/>
        <v>0</v>
      </c>
      <c r="CX37" s="1443"/>
      <c r="CY37" s="1406">
        <f t="shared" si="4"/>
        <v>0</v>
      </c>
      <c r="CZ37" s="1447"/>
      <c r="DA37" s="1404">
        <f t="shared" si="5"/>
        <v>0</v>
      </c>
      <c r="DB37" s="1449"/>
      <c r="DC37" s="1399">
        <f t="shared" si="6"/>
        <v>0</v>
      </c>
      <c r="DD37" s="1447"/>
      <c r="DE37" s="1405">
        <f t="shared" si="7"/>
        <v>0</v>
      </c>
      <c r="DF37" s="1459"/>
      <c r="DG37" s="1413"/>
      <c r="DH37" s="1720"/>
      <c r="DI37" s="1721"/>
      <c r="DJ37" s="1413"/>
      <c r="DK37" s="1718"/>
      <c r="DL37" s="1720"/>
      <c r="DM37" s="1413"/>
      <c r="DN37" s="1718"/>
      <c r="DO37" s="1720"/>
      <c r="DP37" s="1413"/>
      <c r="DQ37" s="1718"/>
      <c r="DR37" s="1720"/>
      <c r="DS37" s="1413"/>
      <c r="DT37" s="1718"/>
      <c r="DU37" s="1719"/>
      <c r="DV37" s="1413"/>
      <c r="DW37" s="1718"/>
      <c r="DX37" s="1719"/>
      <c r="DY37" s="1413"/>
      <c r="DZ37" s="1718"/>
      <c r="EA37" s="1719"/>
      <c r="EB37" s="1413"/>
      <c r="EC37" s="1718"/>
      <c r="ED37" s="1719"/>
      <c r="EE37" s="1413"/>
      <c r="EF37" s="1718"/>
      <c r="EG37" s="1719"/>
      <c r="EH37" s="1413"/>
      <c r="EI37" s="1718"/>
      <c r="EJ37" s="1719"/>
    </row>
    <row r="38" spans="1:140" thickBot="1" x14ac:dyDescent="0.3">
      <c r="A38" s="59">
        <v>30</v>
      </c>
      <c r="B38" s="824" t="s">
        <v>182</v>
      </c>
      <c r="C38" s="824" t="s">
        <v>472</v>
      </c>
      <c r="D38" s="30" t="s">
        <v>444</v>
      </c>
      <c r="E38" s="905"/>
      <c r="F38" s="825"/>
      <c r="G38" s="589"/>
      <c r="H38" s="590"/>
      <c r="I38" s="590"/>
      <c r="J38" s="591"/>
      <c r="K38" s="839"/>
      <c r="L38" s="839"/>
      <c r="M38" s="35">
        <v>11</v>
      </c>
      <c r="N38" s="1907"/>
      <c r="O38" s="1946"/>
      <c r="P38" s="454">
        <f t="shared" si="19"/>
        <v>0</v>
      </c>
      <c r="Q38" s="1907"/>
      <c r="R38" s="1908"/>
      <c r="S38" s="48"/>
      <c r="T38" s="48"/>
      <c r="U38" s="48"/>
      <c r="V38" s="48"/>
      <c r="W38" s="464">
        <f t="shared" si="21"/>
        <v>0</v>
      </c>
      <c r="X38" s="473">
        <f t="shared" si="20"/>
        <v>0</v>
      </c>
      <c r="Y38" s="822"/>
      <c r="Z38" s="822"/>
      <c r="AA38" s="468"/>
      <c r="AB38" s="1257"/>
      <c r="AC38" s="165"/>
      <c r="AD38" s="1137" t="s">
        <v>361</v>
      </c>
      <c r="AE38" s="469"/>
      <c r="AF38" s="1262"/>
      <c r="AG38" s="166"/>
      <c r="AH38" s="827"/>
      <c r="AI38" s="959">
        <v>41</v>
      </c>
      <c r="AJ38" s="1275"/>
      <c r="AK38" s="929" t="s">
        <v>501</v>
      </c>
      <c r="AL38" s="828" t="s">
        <v>287</v>
      </c>
      <c r="AM38" s="1059">
        <v>55</v>
      </c>
      <c r="AN38" s="1059">
        <v>55</v>
      </c>
      <c r="AO38" s="1112">
        <v>70</v>
      </c>
      <c r="AP38" s="1058">
        <v>17</v>
      </c>
      <c r="AQ38" s="617">
        <f t="shared" si="22"/>
        <v>0</v>
      </c>
      <c r="AR38" s="623">
        <f t="shared" si="23"/>
        <v>0</v>
      </c>
      <c r="AS38" s="329">
        <v>0</v>
      </c>
      <c r="AT38" s="307">
        <f t="shared" si="24"/>
        <v>0</v>
      </c>
      <c r="AU38" s="618">
        <f t="shared" si="18"/>
        <v>0</v>
      </c>
      <c r="AV38" s="619">
        <f t="shared" si="25"/>
        <v>0</v>
      </c>
      <c r="AW38" s="403"/>
      <c r="AX38" s="398"/>
      <c r="AY38" s="307">
        <v>0</v>
      </c>
      <c r="AZ38" s="348"/>
      <c r="BA38" s="390"/>
      <c r="BB38" s="415"/>
      <c r="BC38" s="416"/>
      <c r="BD38" s="307">
        <v>0</v>
      </c>
      <c r="BE38" s="348"/>
      <c r="BF38" s="390"/>
      <c r="BG38" s="415"/>
      <c r="BH38" s="416"/>
      <c r="BI38" s="307">
        <v>0</v>
      </c>
      <c r="BJ38" s="348"/>
      <c r="BK38" s="390"/>
      <c r="BL38" s="415"/>
      <c r="BM38" s="416"/>
      <c r="BN38" s="307">
        <v>0</v>
      </c>
      <c r="BO38" s="349"/>
      <c r="BP38" s="390"/>
      <c r="BQ38" s="415"/>
      <c r="BR38" s="416"/>
      <c r="BS38" s="307">
        <v>0</v>
      </c>
      <c r="BT38" s="348"/>
      <c r="BU38" s="408"/>
      <c r="BV38" s="415"/>
      <c r="BW38" s="416"/>
      <c r="BX38" s="307">
        <v>0</v>
      </c>
      <c r="BY38" s="349"/>
      <c r="BZ38" s="407"/>
      <c r="CA38" s="415"/>
      <c r="CB38" s="416"/>
      <c r="CC38" s="307">
        <v>0</v>
      </c>
      <c r="CD38" s="348"/>
      <c r="CE38" s="408"/>
      <c r="CF38" s="415"/>
      <c r="CG38" s="416"/>
      <c r="CH38" s="307">
        <v>0</v>
      </c>
      <c r="CI38" s="348"/>
      <c r="CJ38" s="408"/>
      <c r="CK38" s="409"/>
      <c r="CL38" s="410"/>
      <c r="CM38" s="411"/>
      <c r="CN38" s="412"/>
      <c r="CO38" s="1338" t="s">
        <v>501</v>
      </c>
      <c r="CP38" s="1443"/>
      <c r="CQ38" s="1353" t="e">
        <f t="shared" si="12"/>
        <v>#DIV/0!</v>
      </c>
      <c r="CR38" s="1447"/>
      <c r="CS38" s="1354" t="e">
        <f t="shared" si="1"/>
        <v>#DIV/0!</v>
      </c>
      <c r="CT38" s="1449"/>
      <c r="CU38" s="1401" t="e">
        <f t="shared" si="2"/>
        <v>#DIV/0!</v>
      </c>
      <c r="CV38" s="1447"/>
      <c r="CW38" s="1405" t="e">
        <f t="shared" si="3"/>
        <v>#DIV/0!</v>
      </c>
      <c r="CX38" s="1443"/>
      <c r="CY38" s="1406" t="e">
        <f t="shared" si="4"/>
        <v>#DIV/0!</v>
      </c>
      <c r="CZ38" s="1447"/>
      <c r="DA38" s="1404" t="e">
        <f t="shared" si="5"/>
        <v>#DIV/0!</v>
      </c>
      <c r="DB38" s="1449"/>
      <c r="DC38" s="1399" t="e">
        <f t="shared" si="6"/>
        <v>#DIV/0!</v>
      </c>
      <c r="DD38" s="1447"/>
      <c r="DE38" s="1405" t="e">
        <f t="shared" si="7"/>
        <v>#DIV/0!</v>
      </c>
      <c r="DF38" s="1459"/>
      <c r="DG38" s="1413"/>
      <c r="DH38" s="1720"/>
      <c r="DI38" s="1721"/>
      <c r="DJ38" s="1413"/>
      <c r="DK38" s="1718"/>
      <c r="DL38" s="1720"/>
      <c r="DM38" s="1413"/>
      <c r="DN38" s="1718"/>
      <c r="DO38" s="1720"/>
      <c r="DP38" s="1413"/>
      <c r="DQ38" s="1718"/>
      <c r="DR38" s="1720"/>
      <c r="DS38" s="1413"/>
      <c r="DT38" s="1718"/>
      <c r="DU38" s="1719"/>
      <c r="DV38" s="1413"/>
      <c r="DW38" s="1718"/>
      <c r="DX38" s="1719"/>
      <c r="DY38" s="1413"/>
      <c r="DZ38" s="1718"/>
      <c r="EA38" s="1719"/>
      <c r="EB38" s="1413"/>
      <c r="EC38" s="1718"/>
      <c r="ED38" s="1719"/>
      <c r="EE38" s="1413"/>
      <c r="EF38" s="1718"/>
      <c r="EG38" s="1719"/>
      <c r="EH38" s="1413"/>
      <c r="EI38" s="1718"/>
      <c r="EJ38" s="1719"/>
    </row>
    <row r="39" spans="1:140" ht="16.5" thickTop="1" x14ac:dyDescent="0.25">
      <c r="A39" s="59">
        <v>31</v>
      </c>
      <c r="B39" s="824" t="s">
        <v>656</v>
      </c>
      <c r="C39" s="824" t="s">
        <v>472</v>
      </c>
      <c r="D39" s="30" t="s">
        <v>440</v>
      </c>
      <c r="E39" s="905"/>
      <c r="F39" s="825"/>
      <c r="G39" s="567"/>
      <c r="H39" s="568"/>
      <c r="I39" s="568"/>
      <c r="J39" s="569"/>
      <c r="K39" s="839"/>
      <c r="L39" s="839"/>
      <c r="M39" s="35">
        <v>12</v>
      </c>
      <c r="N39" s="1907"/>
      <c r="O39" s="1946"/>
      <c r="P39" s="454">
        <f t="shared" si="19"/>
        <v>0</v>
      </c>
      <c r="Q39" s="1907"/>
      <c r="R39" s="1908"/>
      <c r="S39" s="48"/>
      <c r="T39" s="48"/>
      <c r="U39" s="48"/>
      <c r="V39" s="48"/>
      <c r="W39" s="464">
        <f t="shared" si="21"/>
        <v>0</v>
      </c>
      <c r="X39" s="473">
        <f t="shared" si="20"/>
        <v>0</v>
      </c>
      <c r="Y39" s="822"/>
      <c r="Z39" s="822"/>
      <c r="AA39" s="932" t="s">
        <v>710</v>
      </c>
      <c r="AB39" s="1256">
        <v>3800000</v>
      </c>
      <c r="AC39" s="892" t="s">
        <v>713</v>
      </c>
      <c r="AD39" s="1248" t="s">
        <v>714</v>
      </c>
      <c r="AE39" s="934" t="s">
        <v>459</v>
      </c>
      <c r="AF39" s="1261">
        <v>7100000</v>
      </c>
      <c r="AG39" s="1014" t="s">
        <v>699</v>
      </c>
      <c r="AH39" s="827"/>
      <c r="AI39" s="959">
        <v>29</v>
      </c>
      <c r="AJ39" s="1275"/>
      <c r="AK39" s="929" t="s">
        <v>633</v>
      </c>
      <c r="AL39" s="828" t="s">
        <v>287</v>
      </c>
      <c r="AM39" s="1059">
        <v>66</v>
      </c>
      <c r="AN39" s="1059">
        <v>69</v>
      </c>
      <c r="AO39" s="1133" t="s">
        <v>685</v>
      </c>
      <c r="AP39" s="1058">
        <v>25</v>
      </c>
      <c r="AQ39" s="617">
        <f t="shared" si="22"/>
        <v>29</v>
      </c>
      <c r="AR39" s="623">
        <f t="shared" si="23"/>
        <v>8</v>
      </c>
      <c r="AS39" s="329">
        <v>0</v>
      </c>
      <c r="AT39" s="307">
        <f t="shared" si="24"/>
        <v>4</v>
      </c>
      <c r="AU39" s="618">
        <f t="shared" si="18"/>
        <v>12</v>
      </c>
      <c r="AV39" s="619">
        <f t="shared" si="25"/>
        <v>7</v>
      </c>
      <c r="AW39" s="403">
        <v>3</v>
      </c>
      <c r="AX39" s="398">
        <v>2</v>
      </c>
      <c r="AY39" s="307">
        <v>1</v>
      </c>
      <c r="AZ39" s="348">
        <v>2</v>
      </c>
      <c r="BA39" s="390"/>
      <c r="BB39" s="415">
        <v>25</v>
      </c>
      <c r="BC39" s="416">
        <v>6</v>
      </c>
      <c r="BD39" s="307">
        <v>3</v>
      </c>
      <c r="BE39" s="348">
        <v>9</v>
      </c>
      <c r="BF39" s="390">
        <v>7</v>
      </c>
      <c r="BG39" s="415"/>
      <c r="BH39" s="416"/>
      <c r="BI39" s="307">
        <v>0</v>
      </c>
      <c r="BJ39" s="348"/>
      <c r="BK39" s="390"/>
      <c r="BL39" s="415">
        <v>1</v>
      </c>
      <c r="BM39" s="416"/>
      <c r="BN39" s="307">
        <v>0</v>
      </c>
      <c r="BO39" s="349">
        <v>1</v>
      </c>
      <c r="BP39" s="390"/>
      <c r="BQ39" s="415"/>
      <c r="BR39" s="416"/>
      <c r="BS39" s="307">
        <v>0</v>
      </c>
      <c r="BT39" s="348"/>
      <c r="BU39" s="408"/>
      <c r="BV39" s="415"/>
      <c r="BW39" s="416"/>
      <c r="BX39" s="307">
        <v>0</v>
      </c>
      <c r="BY39" s="349"/>
      <c r="BZ39" s="407"/>
      <c r="CA39" s="415"/>
      <c r="CB39" s="416"/>
      <c r="CC39" s="307">
        <v>0</v>
      </c>
      <c r="CD39" s="348"/>
      <c r="CE39" s="408"/>
      <c r="CF39" s="415"/>
      <c r="CG39" s="416"/>
      <c r="CH39" s="307">
        <v>0</v>
      </c>
      <c r="CI39" s="348"/>
      <c r="CJ39" s="408"/>
      <c r="CK39" s="409"/>
      <c r="CL39" s="410"/>
      <c r="CM39" s="411"/>
      <c r="CN39" s="412"/>
      <c r="CO39" s="1338" t="s">
        <v>633</v>
      </c>
      <c r="CP39" s="1443">
        <v>1</v>
      </c>
      <c r="CQ39" s="1353">
        <f t="shared" si="12"/>
        <v>4.2253521126760563E-2</v>
      </c>
      <c r="CR39" s="1447">
        <v>14</v>
      </c>
      <c r="CS39" s="1354">
        <f t="shared" si="1"/>
        <v>0.59154929577464788</v>
      </c>
      <c r="CT39" s="1449"/>
      <c r="CU39" s="1401">
        <f t="shared" si="2"/>
        <v>0</v>
      </c>
      <c r="CV39" s="1447"/>
      <c r="CW39" s="1405">
        <f t="shared" si="3"/>
        <v>0</v>
      </c>
      <c r="CX39" s="1443"/>
      <c r="CY39" s="1406">
        <f t="shared" si="4"/>
        <v>0</v>
      </c>
      <c r="CZ39" s="1447"/>
      <c r="DA39" s="1404">
        <f t="shared" si="5"/>
        <v>0</v>
      </c>
      <c r="DB39" s="1449"/>
      <c r="DC39" s="1399">
        <f t="shared" si="6"/>
        <v>0</v>
      </c>
      <c r="DD39" s="1447"/>
      <c r="DE39" s="1405">
        <f t="shared" si="7"/>
        <v>0</v>
      </c>
      <c r="DF39" s="1459"/>
      <c r="DG39" s="1413"/>
      <c r="DH39" s="1720"/>
      <c r="DI39" s="1721"/>
      <c r="DJ39" s="1413"/>
      <c r="DK39" s="1718"/>
      <c r="DL39" s="1720"/>
      <c r="DM39" s="1413"/>
      <c r="DN39" s="1718"/>
      <c r="DO39" s="1720"/>
      <c r="DP39" s="1413"/>
      <c r="DQ39" s="1718"/>
      <c r="DR39" s="1720"/>
      <c r="DS39" s="1413"/>
      <c r="DT39" s="1718"/>
      <c r="DU39" s="1719"/>
      <c r="DV39" s="1413"/>
      <c r="DW39" s="1718"/>
      <c r="DX39" s="1719"/>
      <c r="DY39" s="1413"/>
      <c r="DZ39" s="1718"/>
      <c r="EA39" s="1719"/>
      <c r="EB39" s="1413"/>
      <c r="EC39" s="1718"/>
      <c r="ED39" s="1719"/>
      <c r="EE39" s="1413"/>
      <c r="EF39" s="1718"/>
      <c r="EG39" s="1719"/>
      <c r="EH39" s="1413"/>
      <c r="EI39" s="1718"/>
      <c r="EJ39" s="1719"/>
    </row>
    <row r="40" spans="1:140" ht="15" x14ac:dyDescent="0.25">
      <c r="A40" s="59">
        <v>32</v>
      </c>
      <c r="B40" s="824"/>
      <c r="C40" s="824"/>
      <c r="D40" s="30"/>
      <c r="E40" s="905"/>
      <c r="F40" s="825"/>
      <c r="G40" s="570"/>
      <c r="H40" s="571"/>
      <c r="I40" s="571"/>
      <c r="J40" s="572"/>
      <c r="K40" s="839"/>
      <c r="L40" s="839"/>
      <c r="M40" s="35">
        <v>13</v>
      </c>
      <c r="N40" s="1907"/>
      <c r="O40" s="1946"/>
      <c r="P40" s="454">
        <f t="shared" si="19"/>
        <v>0</v>
      </c>
      <c r="Q40" s="1907"/>
      <c r="R40" s="1908"/>
      <c r="S40" s="48"/>
      <c r="T40" s="48"/>
      <c r="U40" s="48"/>
      <c r="V40" s="48"/>
      <c r="W40" s="464">
        <f t="shared" si="21"/>
        <v>0</v>
      </c>
      <c r="X40" s="473">
        <f t="shared" si="20"/>
        <v>0</v>
      </c>
      <c r="Y40" s="822"/>
      <c r="Z40" s="822"/>
      <c r="AA40" s="932"/>
      <c r="AB40" s="1256"/>
      <c r="AC40" s="892"/>
      <c r="AD40" s="1249"/>
      <c r="AE40" s="934" t="s">
        <v>358</v>
      </c>
      <c r="AF40" s="1261">
        <v>840000</v>
      </c>
      <c r="AG40" s="1014" t="s">
        <v>247</v>
      </c>
      <c r="AH40" s="827"/>
      <c r="AI40" s="959">
        <v>30</v>
      </c>
      <c r="AJ40" s="1275"/>
      <c r="AK40" s="929" t="s">
        <v>683</v>
      </c>
      <c r="AL40" s="989" t="s">
        <v>290</v>
      </c>
      <c r="AM40" s="1059">
        <v>64</v>
      </c>
      <c r="AN40" s="1059">
        <v>66</v>
      </c>
      <c r="AO40" s="1112">
        <v>84</v>
      </c>
      <c r="AP40" s="1058">
        <v>18</v>
      </c>
      <c r="AQ40" s="617">
        <f>AW40+BB40+BG40+BL40+BQ40+BV40+CA40+CF40</f>
        <v>9</v>
      </c>
      <c r="AR40" s="623">
        <f>AX40+BC40+BH40+BM40+BR40+BW40+CB40+CG40</f>
        <v>5</v>
      </c>
      <c r="AS40" s="329">
        <v>0</v>
      </c>
      <c r="AT40" s="307">
        <f>AY40+BD40+BI40+BN40+BS40+BX40+CC40+CH40</f>
        <v>0</v>
      </c>
      <c r="AU40" s="618">
        <f t="shared" si="18"/>
        <v>0</v>
      </c>
      <c r="AV40" s="619">
        <f>BA40+BF40+BK40+BP40+BU40+BZ40+CE40+CJ40</f>
        <v>2</v>
      </c>
      <c r="AW40" s="403"/>
      <c r="AX40" s="398"/>
      <c r="AY40" s="307">
        <v>0</v>
      </c>
      <c r="AZ40" s="348"/>
      <c r="BA40" s="390"/>
      <c r="BB40" s="415">
        <v>6</v>
      </c>
      <c r="BC40" s="416">
        <v>4</v>
      </c>
      <c r="BD40" s="307">
        <v>0</v>
      </c>
      <c r="BE40" s="348"/>
      <c r="BF40" s="390"/>
      <c r="BG40" s="415"/>
      <c r="BH40" s="416"/>
      <c r="BI40" s="307">
        <v>0</v>
      </c>
      <c r="BJ40" s="348"/>
      <c r="BK40" s="390"/>
      <c r="BL40" s="415">
        <v>1</v>
      </c>
      <c r="BM40" s="416"/>
      <c r="BN40" s="307">
        <v>0</v>
      </c>
      <c r="BO40" s="349"/>
      <c r="BP40" s="390">
        <v>1</v>
      </c>
      <c r="BQ40" s="415"/>
      <c r="BR40" s="416"/>
      <c r="BS40" s="307">
        <v>0</v>
      </c>
      <c r="BT40" s="348"/>
      <c r="BU40" s="408"/>
      <c r="BV40" s="415"/>
      <c r="BW40" s="416"/>
      <c r="BX40" s="307">
        <v>0</v>
      </c>
      <c r="BY40" s="349"/>
      <c r="BZ40" s="407"/>
      <c r="CA40" s="415"/>
      <c r="CB40" s="416"/>
      <c r="CC40" s="307">
        <v>0</v>
      </c>
      <c r="CD40" s="348"/>
      <c r="CE40" s="408"/>
      <c r="CF40" s="415">
        <v>2</v>
      </c>
      <c r="CG40" s="416">
        <v>1</v>
      </c>
      <c r="CH40" s="307">
        <v>0</v>
      </c>
      <c r="CI40" s="348"/>
      <c r="CJ40" s="408">
        <v>1</v>
      </c>
      <c r="CK40" s="409"/>
      <c r="CL40" s="410"/>
      <c r="CM40" s="411"/>
      <c r="CN40" s="412"/>
      <c r="CO40" s="1338" t="s">
        <v>683</v>
      </c>
      <c r="CP40" s="1443">
        <v>1</v>
      </c>
      <c r="CQ40" s="1353">
        <f t="shared" si="12"/>
        <v>0.17647058823529413</v>
      </c>
      <c r="CR40" s="1447">
        <v>8</v>
      </c>
      <c r="CS40" s="1354">
        <f t="shared" si="1"/>
        <v>1.411764705882353</v>
      </c>
      <c r="CT40" s="1449"/>
      <c r="CU40" s="1401">
        <f t="shared" si="2"/>
        <v>0</v>
      </c>
      <c r="CV40" s="1447"/>
      <c r="CW40" s="1405">
        <f t="shared" si="3"/>
        <v>0</v>
      </c>
      <c r="CX40" s="1443"/>
      <c r="CY40" s="1406">
        <f t="shared" si="4"/>
        <v>0</v>
      </c>
      <c r="CZ40" s="1447"/>
      <c r="DA40" s="1404">
        <f t="shared" si="5"/>
        <v>0</v>
      </c>
      <c r="DB40" s="1449"/>
      <c r="DC40" s="1399">
        <f t="shared" si="6"/>
        <v>0</v>
      </c>
      <c r="DD40" s="1447"/>
      <c r="DE40" s="1405">
        <f t="shared" si="7"/>
        <v>0</v>
      </c>
      <c r="DF40" s="1459"/>
      <c r="DG40" s="1413"/>
      <c r="DH40" s="1720"/>
      <c r="DI40" s="1721"/>
      <c r="DJ40" s="1413"/>
      <c r="DK40" s="1718"/>
      <c r="DL40" s="1720"/>
      <c r="DM40" s="1413"/>
      <c r="DN40" s="1718"/>
      <c r="DO40" s="1720"/>
      <c r="DP40" s="1413"/>
      <c r="DQ40" s="1718"/>
      <c r="DR40" s="1720"/>
      <c r="DS40" s="1413"/>
      <c r="DT40" s="1718"/>
      <c r="DU40" s="1719"/>
      <c r="DV40" s="1413"/>
      <c r="DW40" s="1718"/>
      <c r="DX40" s="1719"/>
      <c r="DY40" s="1413"/>
      <c r="DZ40" s="1718"/>
      <c r="EA40" s="1719"/>
      <c r="EB40" s="1413"/>
      <c r="EC40" s="1718"/>
      <c r="ED40" s="1719"/>
      <c r="EE40" s="1413"/>
      <c r="EF40" s="1718"/>
      <c r="EG40" s="1719"/>
      <c r="EH40" s="1413"/>
      <c r="EI40" s="1718"/>
      <c r="EJ40" s="1719"/>
    </row>
    <row r="41" spans="1:140" ht="15" x14ac:dyDescent="0.25">
      <c r="A41" s="59">
        <v>33</v>
      </c>
      <c r="B41" s="824"/>
      <c r="C41" s="824"/>
      <c r="D41" s="30"/>
      <c r="E41" s="905"/>
      <c r="F41" s="825"/>
      <c r="G41" s="573"/>
      <c r="H41" s="574"/>
      <c r="I41" s="574"/>
      <c r="J41" s="576"/>
      <c r="K41" s="839"/>
      <c r="L41" s="839"/>
      <c r="M41" s="35">
        <v>14</v>
      </c>
      <c r="N41" s="1907"/>
      <c r="O41" s="1946"/>
      <c r="P41" s="454">
        <f t="shared" si="19"/>
        <v>0</v>
      </c>
      <c r="Q41" s="1907"/>
      <c r="R41" s="1908"/>
      <c r="S41" s="48"/>
      <c r="T41" s="48"/>
      <c r="U41" s="48"/>
      <c r="V41" s="48"/>
      <c r="W41" s="464">
        <f t="shared" si="21"/>
        <v>0</v>
      </c>
      <c r="X41" s="473">
        <f t="shared" si="20"/>
        <v>0</v>
      </c>
      <c r="Y41" s="822"/>
      <c r="Z41" s="822"/>
      <c r="AA41" s="616"/>
      <c r="AB41" s="1258"/>
      <c r="AC41" s="795"/>
      <c r="AD41" s="1250"/>
      <c r="AE41" s="470"/>
      <c r="AF41" s="1263"/>
      <c r="AG41" s="1014"/>
      <c r="AH41" s="827"/>
      <c r="AI41" s="959">
        <v>27</v>
      </c>
      <c r="AJ41" s="1275"/>
      <c r="AK41" s="929" t="s">
        <v>710</v>
      </c>
      <c r="AL41" s="989" t="s">
        <v>290</v>
      </c>
      <c r="AM41" s="1059">
        <v>71</v>
      </c>
      <c r="AN41" s="1059">
        <v>72</v>
      </c>
      <c r="AO41" s="1112">
        <v>85</v>
      </c>
      <c r="AP41" s="1058">
        <v>19</v>
      </c>
      <c r="AQ41" s="617">
        <f>AW41+BB41+BG41+BL41+BQ41+BV41+CA41+CF41</f>
        <v>3</v>
      </c>
      <c r="AR41" s="623">
        <f>AX41+BC41+BH41+BM41+BR41+BW41+CB41+CG41</f>
        <v>1</v>
      </c>
      <c r="AS41" s="329">
        <v>0</v>
      </c>
      <c r="AT41" s="307">
        <f>AY41+BD41+BI41+BN41+BS41+BX41+CC41+CH41</f>
        <v>0</v>
      </c>
      <c r="AU41" s="618">
        <f t="shared" si="18"/>
        <v>1</v>
      </c>
      <c r="AV41" s="619">
        <f>BA41+BF41+BK41+BP41+BU41+BZ41+CE41+CJ41</f>
        <v>1</v>
      </c>
      <c r="AW41" s="403"/>
      <c r="AX41" s="398"/>
      <c r="AY41" s="307">
        <v>0</v>
      </c>
      <c r="AZ41" s="348"/>
      <c r="BA41" s="390"/>
      <c r="BB41" s="415">
        <v>2</v>
      </c>
      <c r="BC41" s="416">
        <v>1</v>
      </c>
      <c r="BD41" s="307">
        <v>0</v>
      </c>
      <c r="BE41" s="348">
        <v>1</v>
      </c>
      <c r="BF41" s="390"/>
      <c r="BG41" s="415"/>
      <c r="BH41" s="416"/>
      <c r="BI41" s="307">
        <v>0</v>
      </c>
      <c r="BJ41" s="348"/>
      <c r="BK41" s="390"/>
      <c r="BL41" s="415"/>
      <c r="BM41" s="416"/>
      <c r="BN41" s="307">
        <v>0</v>
      </c>
      <c r="BO41" s="349"/>
      <c r="BP41" s="390"/>
      <c r="BQ41" s="415"/>
      <c r="BR41" s="416"/>
      <c r="BS41" s="307">
        <v>0</v>
      </c>
      <c r="BT41" s="348"/>
      <c r="BU41" s="408"/>
      <c r="BV41" s="415"/>
      <c r="BW41" s="416"/>
      <c r="BX41" s="307">
        <v>0</v>
      </c>
      <c r="BY41" s="349"/>
      <c r="BZ41" s="407"/>
      <c r="CA41" s="415"/>
      <c r="CB41" s="416"/>
      <c r="CC41" s="307">
        <v>0</v>
      </c>
      <c r="CD41" s="348"/>
      <c r="CE41" s="408"/>
      <c r="CF41" s="415">
        <v>1</v>
      </c>
      <c r="CG41" s="416"/>
      <c r="CH41" s="307">
        <v>0</v>
      </c>
      <c r="CI41" s="348"/>
      <c r="CJ41" s="408">
        <v>1</v>
      </c>
      <c r="CK41" s="409"/>
      <c r="CL41" s="410"/>
      <c r="CM41" s="411"/>
      <c r="CN41" s="412"/>
      <c r="CO41" s="1338" t="s">
        <v>710</v>
      </c>
      <c r="CP41" s="1443">
        <v>1</v>
      </c>
      <c r="CQ41" s="1353">
        <f t="shared" si="12"/>
        <v>0.42857142857142855</v>
      </c>
      <c r="CR41" s="1447">
        <v>2</v>
      </c>
      <c r="CS41" s="1354">
        <f t="shared" si="1"/>
        <v>0.8571428571428571</v>
      </c>
      <c r="CT41" s="1449"/>
      <c r="CU41" s="1401">
        <f t="shared" si="2"/>
        <v>0</v>
      </c>
      <c r="CV41" s="1447"/>
      <c r="CW41" s="1405">
        <f t="shared" si="3"/>
        <v>0</v>
      </c>
      <c r="CX41" s="1443"/>
      <c r="CY41" s="1406">
        <f t="shared" si="4"/>
        <v>0</v>
      </c>
      <c r="CZ41" s="1447"/>
      <c r="DA41" s="1404">
        <f t="shared" si="5"/>
        <v>0</v>
      </c>
      <c r="DB41" s="1449"/>
      <c r="DC41" s="1399">
        <f t="shared" si="6"/>
        <v>0</v>
      </c>
      <c r="DD41" s="1447"/>
      <c r="DE41" s="1405">
        <f t="shared" si="7"/>
        <v>0</v>
      </c>
      <c r="DF41" s="1459" t="s">
        <v>652</v>
      </c>
      <c r="DG41" s="1413"/>
      <c r="DH41" s="1720"/>
      <c r="DI41" s="1721"/>
      <c r="DJ41" s="1413"/>
      <c r="DK41" s="1718"/>
      <c r="DL41" s="1720"/>
      <c r="DM41" s="1413"/>
      <c r="DN41" s="1718"/>
      <c r="DO41" s="1720"/>
      <c r="DP41" s="1413"/>
      <c r="DQ41" s="1718"/>
      <c r="DR41" s="1720"/>
      <c r="DS41" s="1413"/>
      <c r="DT41" s="1718"/>
      <c r="DU41" s="1719"/>
      <c r="DV41" s="1413"/>
      <c r="DW41" s="1718"/>
      <c r="DX41" s="1719"/>
      <c r="DY41" s="1413"/>
      <c r="DZ41" s="1718"/>
      <c r="EA41" s="1719"/>
      <c r="EB41" s="1413"/>
      <c r="EC41" s="1718"/>
      <c r="ED41" s="1719"/>
      <c r="EE41" s="1413"/>
      <c r="EF41" s="1718"/>
      <c r="EG41" s="1719"/>
      <c r="EH41" s="1413"/>
      <c r="EI41" s="1718"/>
      <c r="EJ41" s="1719"/>
    </row>
    <row r="42" spans="1:140" ht="15" x14ac:dyDescent="0.25">
      <c r="A42" s="59">
        <v>34</v>
      </c>
      <c r="B42" s="824"/>
      <c r="C42" s="824"/>
      <c r="D42" s="30"/>
      <c r="E42" s="905"/>
      <c r="F42" s="825"/>
      <c r="G42" s="573"/>
      <c r="H42" s="574"/>
      <c r="I42" s="574"/>
      <c r="J42" s="576"/>
      <c r="K42" s="839"/>
      <c r="L42" s="839"/>
      <c r="M42" s="35">
        <v>15</v>
      </c>
      <c r="N42" s="1907"/>
      <c r="O42" s="1946"/>
      <c r="P42" s="454">
        <f t="shared" si="19"/>
        <v>0</v>
      </c>
      <c r="Q42" s="1907"/>
      <c r="R42" s="1908"/>
      <c r="S42" s="48"/>
      <c r="T42" s="48"/>
      <c r="U42" s="48"/>
      <c r="V42" s="48"/>
      <c r="W42" s="464">
        <f t="shared" si="21"/>
        <v>0</v>
      </c>
      <c r="X42" s="473">
        <f t="shared" si="20"/>
        <v>0</v>
      </c>
      <c r="Y42" s="822"/>
      <c r="Z42" s="822"/>
      <c r="AA42" s="616"/>
      <c r="AB42" s="1258"/>
      <c r="AC42" s="795"/>
      <c r="AD42" s="1250"/>
      <c r="AE42" s="470"/>
      <c r="AF42" s="1263"/>
      <c r="AG42" s="1014"/>
      <c r="AH42" s="827"/>
      <c r="AI42" s="959"/>
      <c r="AJ42" s="1275"/>
      <c r="AK42" s="929"/>
      <c r="AL42" s="828"/>
      <c r="AM42" s="1059"/>
      <c r="AN42" s="1059"/>
      <c r="AO42" s="1112"/>
      <c r="AP42" s="1058"/>
      <c r="AQ42" s="617">
        <f t="shared" ref="AQ42:AQ49" si="26">AW42+BB42+BG42+BL42+BQ42+BV42+CA42+CF42</f>
        <v>0</v>
      </c>
      <c r="AR42" s="623">
        <f t="shared" ref="AR42:AR49" si="27">AX42+BC42+BH42+BM42+BR42+BW42+CB42+CG42</f>
        <v>0</v>
      </c>
      <c r="AS42" s="329">
        <v>0</v>
      </c>
      <c r="AT42" s="307">
        <f t="shared" ref="AT42:AT49" si="28">AY42+BD42+BI42+BN42+BS42+BX42+CC42+CH42</f>
        <v>0</v>
      </c>
      <c r="AU42" s="618">
        <f t="shared" si="18"/>
        <v>0</v>
      </c>
      <c r="AV42" s="619">
        <f t="shared" ref="AV42:AV49" si="29">BA42+BF42+BK42+BP42+BU42+BZ42+CE42+CJ42</f>
        <v>0</v>
      </c>
      <c r="AW42" s="403"/>
      <c r="AX42" s="398"/>
      <c r="AY42" s="307">
        <v>0</v>
      </c>
      <c r="AZ42" s="348"/>
      <c r="BA42" s="390"/>
      <c r="BB42" s="415"/>
      <c r="BC42" s="416"/>
      <c r="BD42" s="307">
        <v>0</v>
      </c>
      <c r="BE42" s="348"/>
      <c r="BF42" s="390"/>
      <c r="BG42" s="415"/>
      <c r="BH42" s="416"/>
      <c r="BI42" s="307">
        <v>0</v>
      </c>
      <c r="BJ42" s="348"/>
      <c r="BK42" s="390"/>
      <c r="BL42" s="415"/>
      <c r="BM42" s="416"/>
      <c r="BN42" s="307">
        <v>0</v>
      </c>
      <c r="BO42" s="349"/>
      <c r="BP42" s="390"/>
      <c r="BQ42" s="415"/>
      <c r="BR42" s="416"/>
      <c r="BS42" s="307">
        <v>0</v>
      </c>
      <c r="BT42" s="348"/>
      <c r="BU42" s="408"/>
      <c r="BV42" s="415"/>
      <c r="BW42" s="416"/>
      <c r="BX42" s="307">
        <v>0</v>
      </c>
      <c r="BY42" s="349"/>
      <c r="BZ42" s="407"/>
      <c r="CA42" s="415"/>
      <c r="CB42" s="416"/>
      <c r="CC42" s="307">
        <v>0</v>
      </c>
      <c r="CD42" s="348"/>
      <c r="CE42" s="408"/>
      <c r="CF42" s="415"/>
      <c r="CG42" s="416"/>
      <c r="CH42" s="307">
        <v>0</v>
      </c>
      <c r="CI42" s="348"/>
      <c r="CJ42" s="408"/>
      <c r="CK42" s="409"/>
      <c r="CL42" s="410"/>
      <c r="CM42" s="411"/>
      <c r="CN42" s="412"/>
      <c r="CO42" s="1462"/>
      <c r="CP42" s="1443"/>
      <c r="CQ42" s="1353" t="e">
        <f t="shared" si="12"/>
        <v>#DIV/0!</v>
      </c>
      <c r="CR42" s="1447"/>
      <c r="CS42" s="1354" t="e">
        <f t="shared" si="1"/>
        <v>#DIV/0!</v>
      </c>
      <c r="CT42" s="1449"/>
      <c r="CU42" s="1401" t="e">
        <f t="shared" si="2"/>
        <v>#DIV/0!</v>
      </c>
      <c r="CV42" s="1447"/>
      <c r="CW42" s="1405" t="e">
        <f t="shared" si="3"/>
        <v>#DIV/0!</v>
      </c>
      <c r="CX42" s="1443"/>
      <c r="CY42" s="1406" t="e">
        <f t="shared" si="4"/>
        <v>#DIV/0!</v>
      </c>
      <c r="CZ42" s="1447"/>
      <c r="DA42" s="1404" t="e">
        <f t="shared" si="5"/>
        <v>#DIV/0!</v>
      </c>
      <c r="DB42" s="1449"/>
      <c r="DC42" s="1399" t="e">
        <f t="shared" si="6"/>
        <v>#DIV/0!</v>
      </c>
      <c r="DD42" s="1447"/>
      <c r="DE42" s="1405" t="e">
        <f t="shared" si="7"/>
        <v>#DIV/0!</v>
      </c>
      <c r="DF42" s="1459"/>
      <c r="DG42" s="1413"/>
      <c r="DH42" s="1720"/>
      <c r="DI42" s="1721"/>
      <c r="DJ42" s="1413"/>
      <c r="DK42" s="1718"/>
      <c r="DL42" s="1720"/>
      <c r="DM42" s="1413"/>
      <c r="DN42" s="1718"/>
      <c r="DO42" s="1720"/>
      <c r="DP42" s="1413"/>
      <c r="DQ42" s="1718"/>
      <c r="DR42" s="1720"/>
      <c r="DS42" s="1413"/>
      <c r="DT42" s="1718"/>
      <c r="DU42" s="1719"/>
      <c r="DV42" s="1413"/>
      <c r="DW42" s="1718"/>
      <c r="DX42" s="1719"/>
      <c r="DY42" s="1413"/>
      <c r="DZ42" s="1718"/>
      <c r="EA42" s="1719"/>
      <c r="EB42" s="1413"/>
      <c r="EC42" s="1718"/>
      <c r="ED42" s="1719"/>
      <c r="EE42" s="1413"/>
      <c r="EF42" s="1718"/>
      <c r="EG42" s="1719"/>
      <c r="EH42" s="1413"/>
      <c r="EI42" s="1718"/>
      <c r="EJ42" s="1719"/>
    </row>
    <row r="43" spans="1:140" thickBot="1" x14ac:dyDescent="0.3">
      <c r="A43" s="59">
        <v>35</v>
      </c>
      <c r="B43" s="824"/>
      <c r="C43" s="824"/>
      <c r="D43" s="30"/>
      <c r="E43" s="905"/>
      <c r="F43" s="825"/>
      <c r="G43" s="570"/>
      <c r="H43" s="571"/>
      <c r="I43" s="577"/>
      <c r="J43" s="578"/>
      <c r="K43" s="839"/>
      <c r="L43" s="839"/>
      <c r="M43" s="35">
        <v>16</v>
      </c>
      <c r="N43" s="1907"/>
      <c r="O43" s="1946"/>
      <c r="P43" s="454">
        <f t="shared" si="19"/>
        <v>0</v>
      </c>
      <c r="Q43" s="1907"/>
      <c r="R43" s="1908"/>
      <c r="S43" s="48"/>
      <c r="T43" s="48"/>
      <c r="U43" s="48"/>
      <c r="V43" s="48"/>
      <c r="W43" s="464">
        <f t="shared" si="21"/>
        <v>0</v>
      </c>
      <c r="X43" s="473">
        <f t="shared" si="20"/>
        <v>0</v>
      </c>
      <c r="Y43" s="822"/>
      <c r="Z43" s="822"/>
      <c r="AA43" s="932"/>
      <c r="AB43" s="1256"/>
      <c r="AC43" s="795"/>
      <c r="AD43" s="1251"/>
      <c r="AE43" s="934"/>
      <c r="AF43" s="1261"/>
      <c r="AG43" s="1014"/>
      <c r="AH43" s="827"/>
      <c r="AI43" s="959"/>
      <c r="AJ43" s="1275"/>
      <c r="AK43" s="929"/>
      <c r="AL43" s="828"/>
      <c r="AM43" s="1059"/>
      <c r="AN43" s="1059"/>
      <c r="AO43" s="1112"/>
      <c r="AP43" s="1058"/>
      <c r="AQ43" s="617">
        <f t="shared" si="26"/>
        <v>0</v>
      </c>
      <c r="AR43" s="623">
        <f t="shared" si="27"/>
        <v>0</v>
      </c>
      <c r="AS43" s="329">
        <v>0</v>
      </c>
      <c r="AT43" s="307">
        <f t="shared" si="28"/>
        <v>0</v>
      </c>
      <c r="AU43" s="618">
        <f t="shared" si="18"/>
        <v>0</v>
      </c>
      <c r="AV43" s="619">
        <f t="shared" si="29"/>
        <v>0</v>
      </c>
      <c r="AW43" s="403"/>
      <c r="AX43" s="398"/>
      <c r="AY43" s="307">
        <v>0</v>
      </c>
      <c r="AZ43" s="348"/>
      <c r="BA43" s="390"/>
      <c r="BB43" s="415"/>
      <c r="BC43" s="416"/>
      <c r="BD43" s="307">
        <v>0</v>
      </c>
      <c r="BE43" s="348"/>
      <c r="BF43" s="390"/>
      <c r="BG43" s="415"/>
      <c r="BH43" s="416"/>
      <c r="BI43" s="307">
        <v>0</v>
      </c>
      <c r="BJ43" s="348"/>
      <c r="BK43" s="390"/>
      <c r="BL43" s="415"/>
      <c r="BM43" s="416"/>
      <c r="BN43" s="307">
        <v>0</v>
      </c>
      <c r="BO43" s="349"/>
      <c r="BP43" s="407"/>
      <c r="BQ43" s="415"/>
      <c r="BR43" s="416"/>
      <c r="BS43" s="307">
        <v>0</v>
      </c>
      <c r="BT43" s="348"/>
      <c r="BU43" s="408"/>
      <c r="BV43" s="415"/>
      <c r="BW43" s="416"/>
      <c r="BX43" s="307">
        <v>0</v>
      </c>
      <c r="BY43" s="349"/>
      <c r="BZ43" s="407"/>
      <c r="CA43" s="415"/>
      <c r="CB43" s="416"/>
      <c r="CC43" s="307">
        <v>0</v>
      </c>
      <c r="CD43" s="348"/>
      <c r="CE43" s="408"/>
      <c r="CF43" s="415"/>
      <c r="CG43" s="416"/>
      <c r="CH43" s="307">
        <v>0</v>
      </c>
      <c r="CI43" s="348"/>
      <c r="CJ43" s="408"/>
      <c r="CK43" s="409"/>
      <c r="CL43" s="410"/>
      <c r="CM43" s="411"/>
      <c r="CN43" s="412"/>
      <c r="CO43" s="1462"/>
      <c r="CP43" s="1443"/>
      <c r="CQ43" s="1353" t="e">
        <f t="shared" si="12"/>
        <v>#DIV/0!</v>
      </c>
      <c r="CR43" s="1447"/>
      <c r="CS43" s="1354" t="e">
        <f t="shared" si="1"/>
        <v>#DIV/0!</v>
      </c>
      <c r="CT43" s="1449"/>
      <c r="CU43" s="1401" t="e">
        <f t="shared" si="2"/>
        <v>#DIV/0!</v>
      </c>
      <c r="CV43" s="1447"/>
      <c r="CW43" s="1405" t="e">
        <f t="shared" si="3"/>
        <v>#DIV/0!</v>
      </c>
      <c r="CX43" s="1443"/>
      <c r="CY43" s="1406" t="e">
        <f t="shared" si="4"/>
        <v>#DIV/0!</v>
      </c>
      <c r="CZ43" s="1447"/>
      <c r="DA43" s="1404" t="e">
        <f t="shared" si="5"/>
        <v>#DIV/0!</v>
      </c>
      <c r="DB43" s="1449"/>
      <c r="DC43" s="1399" t="e">
        <f t="shared" si="6"/>
        <v>#DIV/0!</v>
      </c>
      <c r="DD43" s="1447"/>
      <c r="DE43" s="1405" t="e">
        <f t="shared" si="7"/>
        <v>#DIV/0!</v>
      </c>
      <c r="DF43" s="1459"/>
      <c r="DG43" s="1413"/>
      <c r="DH43" s="1720"/>
      <c r="DI43" s="1721"/>
      <c r="DJ43" s="1413"/>
      <c r="DK43" s="1718"/>
      <c r="DL43" s="1720"/>
      <c r="DM43" s="1413"/>
      <c r="DN43" s="1718"/>
      <c r="DO43" s="1720"/>
      <c r="DP43" s="1413"/>
      <c r="DQ43" s="1718"/>
      <c r="DR43" s="1720"/>
      <c r="DS43" s="1413"/>
      <c r="DT43" s="1718"/>
      <c r="DU43" s="1719"/>
      <c r="DV43" s="1413"/>
      <c r="DW43" s="1718"/>
      <c r="DX43" s="1719"/>
      <c r="DY43" s="1413"/>
      <c r="DZ43" s="1718"/>
      <c r="EA43" s="1719"/>
      <c r="EB43" s="1413"/>
      <c r="EC43" s="1718"/>
      <c r="ED43" s="1719"/>
      <c r="EE43" s="1413"/>
      <c r="EF43" s="1718"/>
      <c r="EG43" s="1719"/>
      <c r="EH43" s="1413"/>
      <c r="EI43" s="1718"/>
      <c r="EJ43" s="1719"/>
    </row>
    <row r="44" spans="1:140" ht="15" x14ac:dyDescent="0.25">
      <c r="A44" s="59">
        <v>36</v>
      </c>
      <c r="B44" s="824"/>
      <c r="C44" s="824"/>
      <c r="D44" s="30"/>
      <c r="E44" s="905"/>
      <c r="F44" s="825"/>
      <c r="G44" s="579" t="s">
        <v>311</v>
      </c>
      <c r="H44" s="580" t="s">
        <v>312</v>
      </c>
      <c r="I44" s="838" t="s">
        <v>313</v>
      </c>
      <c r="J44" s="581" t="s">
        <v>314</v>
      </c>
      <c r="K44" s="839"/>
      <c r="L44" s="839"/>
      <c r="M44" s="35">
        <v>17</v>
      </c>
      <c r="N44" s="1909"/>
      <c r="O44" s="1913"/>
      <c r="P44" s="454">
        <f t="shared" si="19"/>
        <v>0</v>
      </c>
      <c r="Q44" s="1907"/>
      <c r="R44" s="1908"/>
      <c r="S44" s="48"/>
      <c r="T44" s="48"/>
      <c r="U44" s="48"/>
      <c r="V44" s="48"/>
      <c r="W44" s="464">
        <f t="shared" si="21"/>
        <v>0</v>
      </c>
      <c r="X44" s="473">
        <f t="shared" si="20"/>
        <v>0</v>
      </c>
      <c r="Y44" s="822"/>
      <c r="Z44" s="822"/>
      <c r="AA44" s="932"/>
      <c r="AB44" s="1259"/>
      <c r="AC44" s="796"/>
      <c r="AD44" s="1243"/>
      <c r="AE44" s="934"/>
      <c r="AF44" s="1264"/>
      <c r="AG44" s="1014"/>
      <c r="AH44" s="827"/>
      <c r="AI44" s="959"/>
      <c r="AJ44" s="1275"/>
      <c r="AK44" s="929"/>
      <c r="AL44" s="989"/>
      <c r="AM44" s="1059"/>
      <c r="AN44" s="1059"/>
      <c r="AO44" s="1112"/>
      <c r="AP44" s="1058"/>
      <c r="AQ44" s="617">
        <f t="shared" si="26"/>
        <v>0</v>
      </c>
      <c r="AR44" s="623">
        <f t="shared" si="27"/>
        <v>0</v>
      </c>
      <c r="AS44" s="329">
        <v>0</v>
      </c>
      <c r="AT44" s="307">
        <f t="shared" si="28"/>
        <v>0</v>
      </c>
      <c r="AU44" s="618">
        <f t="shared" si="18"/>
        <v>0</v>
      </c>
      <c r="AV44" s="619">
        <f t="shared" si="29"/>
        <v>0</v>
      </c>
      <c r="AW44" s="403"/>
      <c r="AX44" s="398"/>
      <c r="AY44" s="307">
        <v>0</v>
      </c>
      <c r="AZ44" s="348"/>
      <c r="BA44" s="390"/>
      <c r="BB44" s="415"/>
      <c r="BC44" s="416"/>
      <c r="BD44" s="307">
        <v>0</v>
      </c>
      <c r="BE44" s="348"/>
      <c r="BF44" s="390"/>
      <c r="BG44" s="415"/>
      <c r="BH44" s="416"/>
      <c r="BI44" s="307">
        <v>0</v>
      </c>
      <c r="BJ44" s="348"/>
      <c r="BK44" s="390"/>
      <c r="BL44" s="415"/>
      <c r="BM44" s="416"/>
      <c r="BN44" s="307">
        <v>0</v>
      </c>
      <c r="BO44" s="349"/>
      <c r="BP44" s="407"/>
      <c r="BQ44" s="415"/>
      <c r="BR44" s="416"/>
      <c r="BS44" s="307">
        <v>0</v>
      </c>
      <c r="BT44" s="348"/>
      <c r="BU44" s="408"/>
      <c r="BV44" s="415"/>
      <c r="BW44" s="416"/>
      <c r="BX44" s="307">
        <v>0</v>
      </c>
      <c r="BY44" s="349"/>
      <c r="BZ44" s="407"/>
      <c r="CA44" s="415"/>
      <c r="CB44" s="416"/>
      <c r="CC44" s="307">
        <v>0</v>
      </c>
      <c r="CD44" s="348"/>
      <c r="CE44" s="408"/>
      <c r="CF44" s="415"/>
      <c r="CG44" s="416"/>
      <c r="CH44" s="307">
        <v>0</v>
      </c>
      <c r="CI44" s="348"/>
      <c r="CJ44" s="408"/>
      <c r="CK44" s="409"/>
      <c r="CL44" s="410"/>
      <c r="CM44" s="411"/>
      <c r="CN44" s="412"/>
      <c r="CO44" s="1462"/>
      <c r="CP44" s="1443"/>
      <c r="CQ44" s="1353" t="e">
        <f t="shared" si="12"/>
        <v>#DIV/0!</v>
      </c>
      <c r="CR44" s="1447"/>
      <c r="CS44" s="1354" t="e">
        <f t="shared" si="1"/>
        <v>#DIV/0!</v>
      </c>
      <c r="CT44" s="1449"/>
      <c r="CU44" s="1401" t="e">
        <f t="shared" si="2"/>
        <v>#DIV/0!</v>
      </c>
      <c r="CV44" s="1447"/>
      <c r="CW44" s="1405" t="e">
        <f t="shared" si="3"/>
        <v>#DIV/0!</v>
      </c>
      <c r="CX44" s="1443"/>
      <c r="CY44" s="1406" t="e">
        <f t="shared" si="4"/>
        <v>#DIV/0!</v>
      </c>
      <c r="CZ44" s="1447"/>
      <c r="DA44" s="1404" t="e">
        <f t="shared" si="5"/>
        <v>#DIV/0!</v>
      </c>
      <c r="DB44" s="1449"/>
      <c r="DC44" s="1399" t="e">
        <f t="shared" si="6"/>
        <v>#DIV/0!</v>
      </c>
      <c r="DD44" s="1447"/>
      <c r="DE44" s="1405" t="e">
        <f t="shared" si="7"/>
        <v>#DIV/0!</v>
      </c>
      <c r="DF44" s="1459"/>
      <c r="DG44" s="1413"/>
      <c r="DH44" s="1720"/>
      <c r="DI44" s="1721"/>
      <c r="DJ44" s="1413"/>
      <c r="DK44" s="1718"/>
      <c r="DL44" s="1720"/>
      <c r="DM44" s="1413"/>
      <c r="DN44" s="1718"/>
      <c r="DO44" s="1720"/>
      <c r="DP44" s="1413"/>
      <c r="DQ44" s="1718"/>
      <c r="DR44" s="1720"/>
      <c r="DS44" s="1413"/>
      <c r="DT44" s="1718"/>
      <c r="DU44" s="1719"/>
      <c r="DV44" s="1413"/>
      <c r="DW44" s="1718"/>
      <c r="DX44" s="1719"/>
      <c r="DY44" s="1413"/>
      <c r="DZ44" s="1718"/>
      <c r="EA44" s="1719"/>
      <c r="EB44" s="1413"/>
      <c r="EC44" s="1718"/>
      <c r="ED44" s="1719"/>
      <c r="EE44" s="1413"/>
      <c r="EF44" s="1718"/>
      <c r="EG44" s="1719"/>
      <c r="EH44" s="1413"/>
      <c r="EI44" s="1718"/>
      <c r="EJ44" s="1719"/>
    </row>
    <row r="45" spans="1:140" ht="15" x14ac:dyDescent="0.25">
      <c r="A45" s="59">
        <v>37</v>
      </c>
      <c r="B45" s="824"/>
      <c r="C45" s="824"/>
      <c r="D45" s="30"/>
      <c r="E45" s="905"/>
      <c r="F45" s="825"/>
      <c r="G45" s="582">
        <v>1</v>
      </c>
      <c r="H45" s="1005" t="s">
        <v>205</v>
      </c>
      <c r="I45" s="894" t="s">
        <v>472</v>
      </c>
      <c r="J45" s="1339" t="s">
        <v>440</v>
      </c>
      <c r="K45" s="1920" t="s">
        <v>673</v>
      </c>
      <c r="L45" s="1921"/>
      <c r="M45" s="35">
        <v>18</v>
      </c>
      <c r="N45" s="1909"/>
      <c r="O45" s="1913"/>
      <c r="P45" s="454">
        <f t="shared" si="19"/>
        <v>0</v>
      </c>
      <c r="Q45" s="1909"/>
      <c r="R45" s="1910"/>
      <c r="S45" s="49"/>
      <c r="T45" s="49"/>
      <c r="U45" s="49"/>
      <c r="V45" s="49"/>
      <c r="W45" s="464">
        <f t="shared" si="21"/>
        <v>0</v>
      </c>
      <c r="X45" s="473">
        <f t="shared" si="20"/>
        <v>0</v>
      </c>
      <c r="Y45" s="822"/>
      <c r="Z45" s="822"/>
      <c r="AA45" s="932"/>
      <c r="AB45" s="1259"/>
      <c r="AC45" s="796"/>
      <c r="AD45" s="1243"/>
      <c r="AE45" s="934"/>
      <c r="AF45" s="1264"/>
      <c r="AG45" s="1014"/>
      <c r="AH45" s="827"/>
      <c r="AI45" s="959"/>
      <c r="AJ45" s="1275"/>
      <c r="AK45" s="929"/>
      <c r="AL45" s="989"/>
      <c r="AM45" s="1059"/>
      <c r="AN45" s="1059"/>
      <c r="AO45" s="1112"/>
      <c r="AP45" s="1058"/>
      <c r="AQ45" s="617">
        <f t="shared" si="26"/>
        <v>0</v>
      </c>
      <c r="AR45" s="623">
        <f t="shared" si="27"/>
        <v>0</v>
      </c>
      <c r="AS45" s="329">
        <v>0</v>
      </c>
      <c r="AT45" s="307">
        <f t="shared" si="28"/>
        <v>0</v>
      </c>
      <c r="AU45" s="618">
        <f t="shared" si="18"/>
        <v>0</v>
      </c>
      <c r="AV45" s="619">
        <f t="shared" si="29"/>
        <v>0</v>
      </c>
      <c r="AW45" s="403"/>
      <c r="AX45" s="398"/>
      <c r="AY45" s="307">
        <v>0</v>
      </c>
      <c r="AZ45" s="348"/>
      <c r="BA45" s="390"/>
      <c r="BB45" s="415"/>
      <c r="BC45" s="416"/>
      <c r="BD45" s="307">
        <v>0</v>
      </c>
      <c r="BE45" s="348"/>
      <c r="BF45" s="390"/>
      <c r="BG45" s="415"/>
      <c r="BH45" s="416"/>
      <c r="BI45" s="307">
        <v>0</v>
      </c>
      <c r="BJ45" s="348"/>
      <c r="BK45" s="390"/>
      <c r="BL45" s="415"/>
      <c r="BM45" s="416"/>
      <c r="BN45" s="307">
        <v>0</v>
      </c>
      <c r="BO45" s="349"/>
      <c r="BP45" s="407"/>
      <c r="BQ45" s="415"/>
      <c r="BR45" s="416"/>
      <c r="BS45" s="307">
        <v>0</v>
      </c>
      <c r="BT45" s="348"/>
      <c r="BU45" s="408"/>
      <c r="BV45" s="415"/>
      <c r="BW45" s="416"/>
      <c r="BX45" s="307">
        <v>0</v>
      </c>
      <c r="BY45" s="349"/>
      <c r="BZ45" s="407"/>
      <c r="CA45" s="415"/>
      <c r="CB45" s="416"/>
      <c r="CC45" s="307">
        <v>0</v>
      </c>
      <c r="CD45" s="348"/>
      <c r="CE45" s="408"/>
      <c r="CF45" s="415"/>
      <c r="CG45" s="416"/>
      <c r="CH45" s="307">
        <v>0</v>
      </c>
      <c r="CI45" s="348"/>
      <c r="CJ45" s="408"/>
      <c r="CK45" s="409"/>
      <c r="CL45" s="410"/>
      <c r="CM45" s="411"/>
      <c r="CN45" s="412"/>
      <c r="CO45" s="1462"/>
      <c r="CP45" s="1443"/>
      <c r="CQ45" s="1353" t="e">
        <f t="shared" si="12"/>
        <v>#DIV/0!</v>
      </c>
      <c r="CR45" s="1447"/>
      <c r="CS45" s="1354" t="e">
        <f t="shared" si="1"/>
        <v>#DIV/0!</v>
      </c>
      <c r="CT45" s="1449"/>
      <c r="CU45" s="1401" t="e">
        <f t="shared" si="2"/>
        <v>#DIV/0!</v>
      </c>
      <c r="CV45" s="1447"/>
      <c r="CW45" s="1405" t="e">
        <f t="shared" si="3"/>
        <v>#DIV/0!</v>
      </c>
      <c r="CX45" s="1443"/>
      <c r="CY45" s="1406" t="e">
        <f t="shared" si="4"/>
        <v>#DIV/0!</v>
      </c>
      <c r="CZ45" s="1447"/>
      <c r="DA45" s="1404" t="e">
        <f t="shared" si="5"/>
        <v>#DIV/0!</v>
      </c>
      <c r="DB45" s="1449"/>
      <c r="DC45" s="1399" t="e">
        <f t="shared" si="6"/>
        <v>#DIV/0!</v>
      </c>
      <c r="DD45" s="1447"/>
      <c r="DE45" s="1405" t="e">
        <f t="shared" si="7"/>
        <v>#DIV/0!</v>
      </c>
      <c r="DF45" s="1459"/>
      <c r="DG45" s="1413"/>
      <c r="DH45" s="1720"/>
      <c r="DI45" s="1721"/>
      <c r="DJ45" s="1413"/>
      <c r="DK45" s="1718"/>
      <c r="DL45" s="1720"/>
      <c r="DM45" s="1413"/>
      <c r="DN45" s="1718"/>
      <c r="DO45" s="1720"/>
      <c r="DP45" s="1413"/>
      <c r="DQ45" s="1718"/>
      <c r="DR45" s="1720"/>
      <c r="DS45" s="1413"/>
      <c r="DT45" s="1718"/>
      <c r="DU45" s="1719"/>
      <c r="DV45" s="1413"/>
      <c r="DW45" s="1718"/>
      <c r="DX45" s="1719"/>
      <c r="DY45" s="1413"/>
      <c r="DZ45" s="1718"/>
      <c r="EA45" s="1719"/>
      <c r="EB45" s="1413"/>
      <c r="EC45" s="1718"/>
      <c r="ED45" s="1719"/>
      <c r="EE45" s="1413"/>
      <c r="EF45" s="1718"/>
      <c r="EG45" s="1719"/>
      <c r="EH45" s="1413"/>
      <c r="EI45" s="1718"/>
      <c r="EJ45" s="1719"/>
    </row>
    <row r="46" spans="1:140" ht="15" x14ac:dyDescent="0.25">
      <c r="A46" s="77">
        <v>38</v>
      </c>
      <c r="B46" s="28"/>
      <c r="C46" s="28"/>
      <c r="D46" s="31"/>
      <c r="E46" s="905"/>
      <c r="F46" s="825"/>
      <c r="G46" s="582">
        <v>2</v>
      </c>
      <c r="H46" s="1005" t="s">
        <v>207</v>
      </c>
      <c r="I46" s="894" t="s">
        <v>461</v>
      </c>
      <c r="J46" s="1339" t="s">
        <v>535</v>
      </c>
      <c r="K46" s="839"/>
      <c r="L46" s="839"/>
      <c r="M46" s="35">
        <v>19</v>
      </c>
      <c r="N46" s="1909"/>
      <c r="O46" s="1913"/>
      <c r="P46" s="454">
        <f t="shared" si="19"/>
        <v>0</v>
      </c>
      <c r="Q46" s="1909"/>
      <c r="R46" s="1910"/>
      <c r="S46" s="49"/>
      <c r="T46" s="49"/>
      <c r="U46" s="49"/>
      <c r="V46" s="49"/>
      <c r="W46" s="464">
        <f t="shared" si="21"/>
        <v>0</v>
      </c>
      <c r="X46" s="473">
        <f t="shared" si="20"/>
        <v>0</v>
      </c>
      <c r="Y46" s="822"/>
      <c r="Z46" s="822"/>
      <c r="AA46" s="932"/>
      <c r="AB46" s="1259"/>
      <c r="AC46" s="796"/>
      <c r="AD46" s="1243"/>
      <c r="AE46" s="934"/>
      <c r="AF46" s="1264"/>
      <c r="AG46" s="1014"/>
      <c r="AH46" s="822"/>
      <c r="AI46" s="959"/>
      <c r="AJ46" s="1275"/>
      <c r="AK46" s="929"/>
      <c r="AL46" s="989"/>
      <c r="AM46" s="1059"/>
      <c r="AN46" s="1059"/>
      <c r="AO46" s="1112"/>
      <c r="AP46" s="1058"/>
      <c r="AQ46" s="617">
        <f t="shared" si="26"/>
        <v>0</v>
      </c>
      <c r="AR46" s="623">
        <f t="shared" si="27"/>
        <v>0</v>
      </c>
      <c r="AS46" s="329">
        <v>0</v>
      </c>
      <c r="AT46" s="307">
        <f t="shared" si="28"/>
        <v>0</v>
      </c>
      <c r="AU46" s="618">
        <f t="shared" si="18"/>
        <v>0</v>
      </c>
      <c r="AV46" s="619">
        <f t="shared" si="29"/>
        <v>0</v>
      </c>
      <c r="AW46" s="403"/>
      <c r="AX46" s="398"/>
      <c r="AY46" s="307">
        <v>0</v>
      </c>
      <c r="AZ46" s="348"/>
      <c r="BA46" s="390"/>
      <c r="BB46" s="415"/>
      <c r="BC46" s="416"/>
      <c r="BD46" s="307">
        <v>0</v>
      </c>
      <c r="BE46" s="348"/>
      <c r="BF46" s="390"/>
      <c r="BG46" s="415"/>
      <c r="BH46" s="416"/>
      <c r="BI46" s="307">
        <v>0</v>
      </c>
      <c r="BJ46" s="348"/>
      <c r="BK46" s="390"/>
      <c r="BL46" s="415"/>
      <c r="BM46" s="416"/>
      <c r="BN46" s="307">
        <v>0</v>
      </c>
      <c r="BO46" s="349"/>
      <c r="BP46" s="407"/>
      <c r="BQ46" s="415"/>
      <c r="BR46" s="416"/>
      <c r="BS46" s="307">
        <v>0</v>
      </c>
      <c r="BT46" s="348"/>
      <c r="BU46" s="408"/>
      <c r="BV46" s="415"/>
      <c r="BW46" s="416"/>
      <c r="BX46" s="307">
        <v>0</v>
      </c>
      <c r="BY46" s="349"/>
      <c r="BZ46" s="407"/>
      <c r="CA46" s="415"/>
      <c r="CB46" s="416"/>
      <c r="CC46" s="307">
        <v>0</v>
      </c>
      <c r="CD46" s="348"/>
      <c r="CE46" s="408"/>
      <c r="CF46" s="415"/>
      <c r="CG46" s="416"/>
      <c r="CH46" s="307">
        <v>0</v>
      </c>
      <c r="CI46" s="348"/>
      <c r="CJ46" s="408"/>
      <c r="CK46" s="409"/>
      <c r="CL46" s="410"/>
      <c r="CM46" s="411"/>
      <c r="CN46" s="412"/>
      <c r="CO46" s="1462"/>
      <c r="CP46" s="1443"/>
      <c r="CQ46" s="1353" t="e">
        <f t="shared" si="12"/>
        <v>#DIV/0!</v>
      </c>
      <c r="CR46" s="1447"/>
      <c r="CS46" s="1354" t="e">
        <f t="shared" si="1"/>
        <v>#DIV/0!</v>
      </c>
      <c r="CT46" s="1449"/>
      <c r="CU46" s="1401" t="e">
        <f t="shared" si="2"/>
        <v>#DIV/0!</v>
      </c>
      <c r="CV46" s="1447"/>
      <c r="CW46" s="1405" t="e">
        <f t="shared" si="3"/>
        <v>#DIV/0!</v>
      </c>
      <c r="CX46" s="1443"/>
      <c r="CY46" s="1406" t="e">
        <f t="shared" si="4"/>
        <v>#DIV/0!</v>
      </c>
      <c r="CZ46" s="1447"/>
      <c r="DA46" s="1404" t="e">
        <f t="shared" si="5"/>
        <v>#DIV/0!</v>
      </c>
      <c r="DB46" s="1449"/>
      <c r="DC46" s="1399" t="e">
        <f t="shared" si="6"/>
        <v>#DIV/0!</v>
      </c>
      <c r="DD46" s="1447"/>
      <c r="DE46" s="1405" t="e">
        <f t="shared" si="7"/>
        <v>#DIV/0!</v>
      </c>
      <c r="DF46" s="1459"/>
      <c r="DG46" s="1413"/>
      <c r="DH46" s="1720"/>
      <c r="DI46" s="1721"/>
      <c r="DJ46" s="1413"/>
      <c r="DK46" s="1718"/>
      <c r="DL46" s="1720"/>
      <c r="DM46" s="1413"/>
      <c r="DN46" s="1718"/>
      <c r="DO46" s="1720"/>
      <c r="DP46" s="1413"/>
      <c r="DQ46" s="1718"/>
      <c r="DR46" s="1720"/>
      <c r="DS46" s="1413"/>
      <c r="DT46" s="1718"/>
      <c r="DU46" s="1719"/>
      <c r="DV46" s="1413"/>
      <c r="DW46" s="1718"/>
      <c r="DX46" s="1719"/>
      <c r="DY46" s="1413"/>
      <c r="DZ46" s="1718"/>
      <c r="EA46" s="1719"/>
      <c r="EB46" s="1413"/>
      <c r="EC46" s="1718"/>
      <c r="ED46" s="1719"/>
      <c r="EE46" s="1413"/>
      <c r="EF46" s="1718"/>
      <c r="EG46" s="1719"/>
      <c r="EH46" s="1413"/>
      <c r="EI46" s="1718"/>
      <c r="EJ46" s="1719"/>
    </row>
    <row r="47" spans="1:140" ht="15" x14ac:dyDescent="0.25">
      <c r="A47" s="78">
        <v>39</v>
      </c>
      <c r="B47" s="330"/>
      <c r="C47" s="330"/>
      <c r="D47" s="332"/>
      <c r="E47" s="905"/>
      <c r="F47" s="827"/>
      <c r="G47" s="582">
        <v>3</v>
      </c>
      <c r="H47" s="1005" t="s">
        <v>485</v>
      </c>
      <c r="I47" s="894" t="s">
        <v>472</v>
      </c>
      <c r="J47" s="1339" t="s">
        <v>491</v>
      </c>
      <c r="K47" s="839"/>
      <c r="L47" s="840"/>
      <c r="M47" s="35">
        <v>20</v>
      </c>
      <c r="N47" s="1909"/>
      <c r="O47" s="1913"/>
      <c r="P47" s="454">
        <f t="shared" si="19"/>
        <v>0</v>
      </c>
      <c r="Q47" s="1909"/>
      <c r="R47" s="1910"/>
      <c r="S47" s="49"/>
      <c r="T47" s="49"/>
      <c r="U47" s="49"/>
      <c r="V47" s="49"/>
      <c r="W47" s="464">
        <f t="shared" si="21"/>
        <v>0</v>
      </c>
      <c r="X47" s="473">
        <f t="shared" si="20"/>
        <v>0</v>
      </c>
      <c r="Y47" s="822"/>
      <c r="Z47" s="822"/>
      <c r="AA47" s="932"/>
      <c r="AB47" s="1259"/>
      <c r="AC47" s="796"/>
      <c r="AD47" s="782"/>
      <c r="AE47" s="934"/>
      <c r="AF47" s="1264"/>
      <c r="AG47" s="1014"/>
      <c r="AH47" s="822"/>
      <c r="AI47" s="959"/>
      <c r="AJ47" s="1275"/>
      <c r="AK47" s="929"/>
      <c r="AL47" s="989"/>
      <c r="AM47" s="1059"/>
      <c r="AN47" s="1059"/>
      <c r="AO47" s="1112"/>
      <c r="AP47" s="1058"/>
      <c r="AQ47" s="617">
        <f t="shared" si="26"/>
        <v>0</v>
      </c>
      <c r="AR47" s="623">
        <f t="shared" si="27"/>
        <v>0</v>
      </c>
      <c r="AS47" s="329">
        <v>0</v>
      </c>
      <c r="AT47" s="307">
        <f t="shared" si="28"/>
        <v>0</v>
      </c>
      <c r="AU47" s="618">
        <f t="shared" si="18"/>
        <v>0</v>
      </c>
      <c r="AV47" s="619">
        <f t="shared" si="29"/>
        <v>0</v>
      </c>
      <c r="AW47" s="403"/>
      <c r="AX47" s="398"/>
      <c r="AY47" s="307">
        <v>0</v>
      </c>
      <c r="AZ47" s="348"/>
      <c r="BA47" s="390"/>
      <c r="BB47" s="415"/>
      <c r="BC47" s="416"/>
      <c r="BD47" s="307">
        <v>0</v>
      </c>
      <c r="BE47" s="348"/>
      <c r="BF47" s="390"/>
      <c r="BG47" s="415"/>
      <c r="BH47" s="416"/>
      <c r="BI47" s="307">
        <v>0</v>
      </c>
      <c r="BJ47" s="348"/>
      <c r="BK47" s="390"/>
      <c r="BL47" s="415"/>
      <c r="BM47" s="416"/>
      <c r="BN47" s="307">
        <v>0</v>
      </c>
      <c r="BO47" s="349"/>
      <c r="BP47" s="407"/>
      <c r="BQ47" s="415"/>
      <c r="BR47" s="416"/>
      <c r="BS47" s="307">
        <v>0</v>
      </c>
      <c r="BT47" s="348"/>
      <c r="BU47" s="408"/>
      <c r="BV47" s="415"/>
      <c r="BW47" s="416"/>
      <c r="BX47" s="307">
        <v>0</v>
      </c>
      <c r="BY47" s="349"/>
      <c r="BZ47" s="407"/>
      <c r="CA47" s="415"/>
      <c r="CB47" s="416"/>
      <c r="CC47" s="307">
        <v>0</v>
      </c>
      <c r="CD47" s="348"/>
      <c r="CE47" s="408"/>
      <c r="CF47" s="415"/>
      <c r="CG47" s="416"/>
      <c r="CH47" s="307">
        <v>0</v>
      </c>
      <c r="CI47" s="348"/>
      <c r="CJ47" s="408"/>
      <c r="CK47" s="409"/>
      <c r="CL47" s="410"/>
      <c r="CM47" s="411"/>
      <c r="CN47" s="412"/>
      <c r="CO47" s="1462"/>
      <c r="CP47" s="1443"/>
      <c r="CQ47" s="1353" t="e">
        <f t="shared" si="12"/>
        <v>#DIV/0!</v>
      </c>
      <c r="CR47" s="1447"/>
      <c r="CS47" s="1354" t="e">
        <f t="shared" si="1"/>
        <v>#DIV/0!</v>
      </c>
      <c r="CT47" s="1449"/>
      <c r="CU47" s="1401" t="e">
        <f t="shared" si="2"/>
        <v>#DIV/0!</v>
      </c>
      <c r="CV47" s="1447"/>
      <c r="CW47" s="1405" t="e">
        <f t="shared" si="3"/>
        <v>#DIV/0!</v>
      </c>
      <c r="CX47" s="1443"/>
      <c r="CY47" s="1406" t="e">
        <f t="shared" si="4"/>
        <v>#DIV/0!</v>
      </c>
      <c r="CZ47" s="1447"/>
      <c r="DA47" s="1404" t="e">
        <f t="shared" si="5"/>
        <v>#DIV/0!</v>
      </c>
      <c r="DB47" s="1449"/>
      <c r="DC47" s="1399" t="e">
        <f t="shared" si="6"/>
        <v>#DIV/0!</v>
      </c>
      <c r="DD47" s="1447"/>
      <c r="DE47" s="1405" t="e">
        <f t="shared" si="7"/>
        <v>#DIV/0!</v>
      </c>
      <c r="DF47" s="1459"/>
      <c r="DG47" s="1413"/>
      <c r="DH47" s="1720"/>
      <c r="DI47" s="1721"/>
      <c r="DJ47" s="1413"/>
      <c r="DK47" s="1718"/>
      <c r="DL47" s="1720"/>
      <c r="DM47" s="1413"/>
      <c r="DN47" s="1718"/>
      <c r="DO47" s="1720"/>
      <c r="DP47" s="1413"/>
      <c r="DQ47" s="1718"/>
      <c r="DR47" s="1720"/>
      <c r="DS47" s="1413"/>
      <c r="DT47" s="1718"/>
      <c r="DU47" s="1719"/>
      <c r="DV47" s="1413"/>
      <c r="DW47" s="1718"/>
      <c r="DX47" s="1719"/>
      <c r="DY47" s="1413"/>
      <c r="DZ47" s="1718"/>
      <c r="EA47" s="1719"/>
      <c r="EB47" s="1413"/>
      <c r="EC47" s="1718"/>
      <c r="ED47" s="1719"/>
      <c r="EE47" s="1413"/>
      <c r="EF47" s="1718"/>
      <c r="EG47" s="1719"/>
      <c r="EH47" s="1413"/>
      <c r="EI47" s="1718"/>
      <c r="EJ47" s="1719"/>
    </row>
    <row r="48" spans="1:140" ht="16.5" x14ac:dyDescent="0.35">
      <c r="A48" s="78">
        <v>40</v>
      </c>
      <c r="B48" s="3"/>
      <c r="C48" s="330"/>
      <c r="D48" s="332"/>
      <c r="E48" s="905"/>
      <c r="F48" s="827"/>
      <c r="G48" s="582" t="s">
        <v>48</v>
      </c>
      <c r="H48" s="1005" t="s">
        <v>191</v>
      </c>
      <c r="I48" s="894" t="s">
        <v>472</v>
      </c>
      <c r="J48" s="1339" t="s">
        <v>470</v>
      </c>
      <c r="K48" s="839"/>
      <c r="L48" s="969"/>
      <c r="M48" s="35">
        <v>21</v>
      </c>
      <c r="N48" s="1907"/>
      <c r="O48" s="1946"/>
      <c r="P48" s="454">
        <f t="shared" si="19"/>
        <v>0</v>
      </c>
      <c r="Q48" s="1965"/>
      <c r="R48" s="1966"/>
      <c r="S48" s="50"/>
      <c r="T48" s="50"/>
      <c r="U48" s="50"/>
      <c r="V48" s="50"/>
      <c r="W48" s="465">
        <f>U48-V48</f>
        <v>0</v>
      </c>
      <c r="X48" s="473">
        <f t="shared" si="20"/>
        <v>0</v>
      </c>
      <c r="Y48" s="822"/>
      <c r="Z48" s="822"/>
      <c r="AA48" s="67" t="s">
        <v>362</v>
      </c>
      <c r="AB48" s="1260">
        <f>SUM(AB28:AB47)</f>
        <v>10850000</v>
      </c>
      <c r="AC48" s="24"/>
      <c r="AD48" s="1050"/>
      <c r="AE48" s="67" t="s">
        <v>362</v>
      </c>
      <c r="AF48" s="328">
        <f>SUM(AF28:AF47)</f>
        <v>9245000</v>
      </c>
      <c r="AG48" s="328"/>
      <c r="AH48" s="822"/>
      <c r="AI48" s="959"/>
      <c r="AJ48" s="1275"/>
      <c r="AK48" s="929"/>
      <c r="AL48" s="989"/>
      <c r="AM48" s="1059"/>
      <c r="AN48" s="1059"/>
      <c r="AO48" s="1112"/>
      <c r="AP48" s="1058"/>
      <c r="AQ48" s="617">
        <f t="shared" si="26"/>
        <v>0</v>
      </c>
      <c r="AR48" s="623">
        <f t="shared" si="27"/>
        <v>0</v>
      </c>
      <c r="AS48" s="329">
        <v>0</v>
      </c>
      <c r="AT48" s="307">
        <f t="shared" si="28"/>
        <v>0</v>
      </c>
      <c r="AU48" s="618">
        <f t="shared" si="18"/>
        <v>0</v>
      </c>
      <c r="AV48" s="619">
        <f t="shared" si="29"/>
        <v>0</v>
      </c>
      <c r="AW48" s="403"/>
      <c r="AX48" s="398"/>
      <c r="AY48" s="307">
        <v>0</v>
      </c>
      <c r="AZ48" s="348"/>
      <c r="BA48" s="390"/>
      <c r="BB48" s="415"/>
      <c r="BC48" s="416"/>
      <c r="BD48" s="307">
        <v>0</v>
      </c>
      <c r="BE48" s="348"/>
      <c r="BF48" s="390"/>
      <c r="BG48" s="415"/>
      <c r="BH48" s="416"/>
      <c r="BI48" s="307">
        <v>0</v>
      </c>
      <c r="BJ48" s="348"/>
      <c r="BK48" s="390"/>
      <c r="BL48" s="415"/>
      <c r="BM48" s="416"/>
      <c r="BN48" s="307">
        <v>0</v>
      </c>
      <c r="BO48" s="349"/>
      <c r="BP48" s="407"/>
      <c r="BQ48" s="415"/>
      <c r="BR48" s="416"/>
      <c r="BS48" s="307">
        <v>0</v>
      </c>
      <c r="BT48" s="348"/>
      <c r="BU48" s="408"/>
      <c r="BV48" s="415"/>
      <c r="BW48" s="416"/>
      <c r="BX48" s="307">
        <v>0</v>
      </c>
      <c r="BY48" s="349"/>
      <c r="BZ48" s="407"/>
      <c r="CA48" s="415"/>
      <c r="CB48" s="416"/>
      <c r="CC48" s="307">
        <v>0</v>
      </c>
      <c r="CD48" s="348"/>
      <c r="CE48" s="408"/>
      <c r="CF48" s="415"/>
      <c r="CG48" s="416"/>
      <c r="CH48" s="307">
        <v>0</v>
      </c>
      <c r="CI48" s="348"/>
      <c r="CJ48" s="408"/>
      <c r="CK48" s="409"/>
      <c r="CL48" s="410"/>
      <c r="CM48" s="411"/>
      <c r="CN48" s="412"/>
      <c r="CO48" s="1462"/>
      <c r="CP48" s="1443"/>
      <c r="CQ48" s="1353" t="e">
        <f t="shared" si="12"/>
        <v>#DIV/0!</v>
      </c>
      <c r="CR48" s="1447"/>
      <c r="CS48" s="1354" t="e">
        <f t="shared" si="1"/>
        <v>#DIV/0!</v>
      </c>
      <c r="CT48" s="1449"/>
      <c r="CU48" s="1401" t="e">
        <f t="shared" si="2"/>
        <v>#DIV/0!</v>
      </c>
      <c r="CV48" s="1447"/>
      <c r="CW48" s="1405" t="e">
        <f t="shared" si="3"/>
        <v>#DIV/0!</v>
      </c>
      <c r="CX48" s="1443"/>
      <c r="CY48" s="1406" t="e">
        <f t="shared" si="4"/>
        <v>#DIV/0!</v>
      </c>
      <c r="CZ48" s="1447"/>
      <c r="DA48" s="1404" t="e">
        <f t="shared" si="5"/>
        <v>#DIV/0!</v>
      </c>
      <c r="DB48" s="1449"/>
      <c r="DC48" s="1399" t="e">
        <f t="shared" si="6"/>
        <v>#DIV/0!</v>
      </c>
      <c r="DD48" s="1447"/>
      <c r="DE48" s="1405" t="e">
        <f t="shared" si="7"/>
        <v>#DIV/0!</v>
      </c>
      <c r="DF48" s="1459"/>
      <c r="DG48" s="1413"/>
      <c r="DH48" s="1720"/>
      <c r="DI48" s="1721"/>
      <c r="DJ48" s="1413"/>
      <c r="DK48" s="1718"/>
      <c r="DL48" s="1720"/>
      <c r="DM48" s="1413"/>
      <c r="DN48" s="1718"/>
      <c r="DO48" s="1720"/>
      <c r="DP48" s="1413"/>
      <c r="DQ48" s="1718"/>
      <c r="DR48" s="1720"/>
      <c r="DS48" s="1413"/>
      <c r="DT48" s="1718"/>
      <c r="DU48" s="1719"/>
      <c r="DV48" s="1413"/>
      <c r="DW48" s="1718"/>
      <c r="DX48" s="1719"/>
      <c r="DY48" s="1413"/>
      <c r="DZ48" s="1718"/>
      <c r="EA48" s="1719"/>
      <c r="EB48" s="1413"/>
      <c r="EC48" s="1718"/>
      <c r="ED48" s="1719"/>
      <c r="EE48" s="1413"/>
      <c r="EF48" s="1718"/>
      <c r="EG48" s="1719"/>
      <c r="EH48" s="1413"/>
      <c r="EI48" s="1718"/>
      <c r="EJ48" s="1719"/>
    </row>
    <row r="49" spans="1:140" ht="16.5" customHeight="1" thickBot="1" x14ac:dyDescent="0.4">
      <c r="A49" s="78">
        <v>41</v>
      </c>
      <c r="B49" s="330"/>
      <c r="C49" s="330"/>
      <c r="D49" s="332"/>
      <c r="E49" s="905"/>
      <c r="F49" s="827"/>
      <c r="G49" s="582" t="s">
        <v>76</v>
      </c>
      <c r="H49" s="1005" t="s">
        <v>224</v>
      </c>
      <c r="I49" s="894" t="s">
        <v>472</v>
      </c>
      <c r="J49" s="1339" t="s">
        <v>479</v>
      </c>
      <c r="K49" s="839"/>
      <c r="L49" s="53"/>
      <c r="M49" s="447">
        <v>22</v>
      </c>
      <c r="N49" s="1978"/>
      <c r="O49" s="1979"/>
      <c r="P49" s="455">
        <f t="shared" si="19"/>
        <v>0</v>
      </c>
      <c r="Q49" s="1897"/>
      <c r="R49" s="1898"/>
      <c r="S49" s="51"/>
      <c r="T49" s="51"/>
      <c r="U49" s="51"/>
      <c r="V49" s="51"/>
      <c r="W49" s="466">
        <f>U49-V49</f>
        <v>0</v>
      </c>
      <c r="X49" s="473">
        <f t="shared" si="20"/>
        <v>0</v>
      </c>
      <c r="Y49" s="822"/>
      <c r="Z49" s="822"/>
      <c r="AA49" s="353"/>
      <c r="AB49" s="612"/>
      <c r="AC49" s="354"/>
      <c r="AD49" s="1050"/>
      <c r="AE49" s="380" t="s">
        <v>363</v>
      </c>
      <c r="AF49" s="328">
        <f>AF48-((AF48/100)*33.33333)</f>
        <v>6163333.6414999999</v>
      </c>
      <c r="AG49" s="334"/>
      <c r="AH49" s="822"/>
      <c r="AI49" s="959"/>
      <c r="AJ49" s="1275"/>
      <c r="AK49" s="929"/>
      <c r="AL49" s="989"/>
      <c r="AM49" s="1059"/>
      <c r="AN49" s="1059"/>
      <c r="AO49" s="1112"/>
      <c r="AP49" s="1058"/>
      <c r="AQ49" s="617">
        <f t="shared" si="26"/>
        <v>0</v>
      </c>
      <c r="AR49" s="623">
        <f t="shared" si="27"/>
        <v>0</v>
      </c>
      <c r="AS49" s="329">
        <v>0</v>
      </c>
      <c r="AT49" s="307">
        <f t="shared" si="28"/>
        <v>0</v>
      </c>
      <c r="AU49" s="618">
        <f t="shared" si="18"/>
        <v>0</v>
      </c>
      <c r="AV49" s="619">
        <f t="shared" si="29"/>
        <v>0</v>
      </c>
      <c r="AW49" s="403"/>
      <c r="AX49" s="398"/>
      <c r="AY49" s="307">
        <v>0</v>
      </c>
      <c r="AZ49" s="348"/>
      <c r="BA49" s="390"/>
      <c r="BB49" s="415"/>
      <c r="BC49" s="416"/>
      <c r="BD49" s="307">
        <v>0</v>
      </c>
      <c r="BE49" s="348"/>
      <c r="BF49" s="390"/>
      <c r="BG49" s="415"/>
      <c r="BH49" s="416"/>
      <c r="BI49" s="307">
        <v>0</v>
      </c>
      <c r="BJ49" s="348"/>
      <c r="BK49" s="390"/>
      <c r="BL49" s="415"/>
      <c r="BM49" s="416"/>
      <c r="BN49" s="307">
        <v>0</v>
      </c>
      <c r="BO49" s="349"/>
      <c r="BP49" s="407"/>
      <c r="BQ49" s="415"/>
      <c r="BR49" s="416"/>
      <c r="BS49" s="307">
        <v>0</v>
      </c>
      <c r="BT49" s="348"/>
      <c r="BU49" s="408"/>
      <c r="BV49" s="415"/>
      <c r="BW49" s="416"/>
      <c r="BX49" s="307">
        <v>0</v>
      </c>
      <c r="BY49" s="349"/>
      <c r="BZ49" s="407"/>
      <c r="CA49" s="415"/>
      <c r="CB49" s="416"/>
      <c r="CC49" s="307">
        <v>0</v>
      </c>
      <c r="CD49" s="348"/>
      <c r="CE49" s="408"/>
      <c r="CF49" s="415"/>
      <c r="CG49" s="416"/>
      <c r="CH49" s="307">
        <v>0</v>
      </c>
      <c r="CI49" s="348"/>
      <c r="CJ49" s="408"/>
      <c r="CK49" s="409"/>
      <c r="CL49" s="410"/>
      <c r="CM49" s="411"/>
      <c r="CN49" s="412"/>
      <c r="CO49" s="1462"/>
      <c r="CP49" s="1443"/>
      <c r="CQ49" s="1353" t="e">
        <f t="shared" si="12"/>
        <v>#DIV/0!</v>
      </c>
      <c r="CR49" s="1447"/>
      <c r="CS49" s="1354" t="e">
        <f t="shared" si="1"/>
        <v>#DIV/0!</v>
      </c>
      <c r="CT49" s="1449"/>
      <c r="CU49" s="1401" t="e">
        <f t="shared" si="2"/>
        <v>#DIV/0!</v>
      </c>
      <c r="CV49" s="1447"/>
      <c r="CW49" s="1405" t="e">
        <f t="shared" si="3"/>
        <v>#DIV/0!</v>
      </c>
      <c r="CX49" s="1443"/>
      <c r="CY49" s="1406" t="e">
        <f t="shared" si="4"/>
        <v>#DIV/0!</v>
      </c>
      <c r="CZ49" s="1447"/>
      <c r="DA49" s="1404" t="e">
        <f t="shared" si="5"/>
        <v>#DIV/0!</v>
      </c>
      <c r="DB49" s="1449"/>
      <c r="DC49" s="1399" t="e">
        <f t="shared" si="6"/>
        <v>#DIV/0!</v>
      </c>
      <c r="DD49" s="1447"/>
      <c r="DE49" s="1405" t="e">
        <f t="shared" si="7"/>
        <v>#DIV/0!</v>
      </c>
      <c r="DF49" s="1459"/>
      <c r="DG49" s="1413"/>
      <c r="DH49" s="1720"/>
      <c r="DI49" s="1721"/>
      <c r="DJ49" s="1413"/>
      <c r="DK49" s="1718"/>
      <c r="DL49" s="1720"/>
      <c r="DM49" s="1413"/>
      <c r="DN49" s="1718"/>
      <c r="DO49" s="1720"/>
      <c r="DP49" s="1413"/>
      <c r="DQ49" s="1718"/>
      <c r="DR49" s="1720"/>
      <c r="DS49" s="1413"/>
      <c r="DT49" s="1718"/>
      <c r="DU49" s="1719"/>
      <c r="DV49" s="1413"/>
      <c r="DW49" s="1718"/>
      <c r="DX49" s="1719"/>
      <c r="DY49" s="1413"/>
      <c r="DZ49" s="1718"/>
      <c r="EA49" s="1719"/>
      <c r="EB49" s="1413"/>
      <c r="EC49" s="1718"/>
      <c r="ED49" s="1719"/>
      <c r="EE49" s="1413"/>
      <c r="EF49" s="1718"/>
      <c r="EG49" s="1719"/>
      <c r="EH49" s="1413"/>
      <c r="EI49" s="1718"/>
      <c r="EJ49" s="1719"/>
    </row>
    <row r="50" spans="1:140" thickBot="1" x14ac:dyDescent="0.3">
      <c r="A50" s="78">
        <v>42</v>
      </c>
      <c r="B50" s="330"/>
      <c r="C50" s="330"/>
      <c r="D50" s="332"/>
      <c r="E50" s="905"/>
      <c r="F50" s="827"/>
      <c r="G50" s="584" t="s">
        <v>321</v>
      </c>
      <c r="H50" s="1006"/>
      <c r="I50" s="674"/>
      <c r="J50" s="1340"/>
      <c r="K50" s="839"/>
      <c r="L50" s="53"/>
      <c r="M50" s="447">
        <v>23</v>
      </c>
      <c r="N50" s="1978"/>
      <c r="O50" s="1979"/>
      <c r="P50" s="455">
        <f t="shared" si="19"/>
        <v>0</v>
      </c>
      <c r="Q50" s="1897"/>
      <c r="R50" s="1898"/>
      <c r="S50" s="51"/>
      <c r="T50" s="51"/>
      <c r="U50" s="51"/>
      <c r="V50" s="51"/>
      <c r="W50" s="466">
        <f>U50-V50</f>
        <v>0</v>
      </c>
      <c r="X50" s="473">
        <f t="shared" si="20"/>
        <v>0</v>
      </c>
      <c r="Y50" s="822"/>
      <c r="Z50" s="822"/>
      <c r="AA50" s="1971" t="s">
        <v>364</v>
      </c>
      <c r="AB50" s="1972"/>
      <c r="AC50" s="148"/>
      <c r="AD50" s="1872" t="s">
        <v>365</v>
      </c>
      <c r="AE50" s="1873"/>
      <c r="AF50" s="1873"/>
      <c r="AG50" s="1874"/>
      <c r="AH50" s="822"/>
      <c r="AI50" s="959"/>
      <c r="AJ50" s="1275"/>
      <c r="AK50" s="929"/>
      <c r="AL50" s="989"/>
      <c r="AM50" s="1059"/>
      <c r="AN50" s="1059"/>
      <c r="AO50" s="1112"/>
      <c r="AP50" s="1058"/>
      <c r="AQ50" s="617">
        <f>AW50+BB50+BG50+BL50+BQ50+BV50+CA50+CF50</f>
        <v>0</v>
      </c>
      <c r="AR50" s="623">
        <f>AX50+BC50+BH50+BM50+BR50+BW50+CB50+CG50</f>
        <v>0</v>
      </c>
      <c r="AS50" s="329">
        <v>0</v>
      </c>
      <c r="AT50" s="307">
        <f>AY50+BD50+BI50+BN50+BS50+BX50+CC50+CH50</f>
        <v>0</v>
      </c>
      <c r="AU50" s="618">
        <f t="shared" si="18"/>
        <v>0</v>
      </c>
      <c r="AV50" s="619">
        <f>BA50+BF50+BK50+BP50+BU50+BZ50+CE50+CJ50</f>
        <v>0</v>
      </c>
      <c r="AW50" s="403"/>
      <c r="AX50" s="398"/>
      <c r="AY50" s="307">
        <v>0</v>
      </c>
      <c r="AZ50" s="348"/>
      <c r="BA50" s="390"/>
      <c r="BB50" s="415"/>
      <c r="BC50" s="416"/>
      <c r="BD50" s="307">
        <v>0</v>
      </c>
      <c r="BE50" s="348"/>
      <c r="BF50" s="390"/>
      <c r="BG50" s="415"/>
      <c r="BH50" s="416"/>
      <c r="BI50" s="307">
        <v>0</v>
      </c>
      <c r="BJ50" s="348"/>
      <c r="BK50" s="390"/>
      <c r="BL50" s="415"/>
      <c r="BM50" s="416"/>
      <c r="BN50" s="307">
        <v>0</v>
      </c>
      <c r="BO50" s="349"/>
      <c r="BP50" s="407"/>
      <c r="BQ50" s="415"/>
      <c r="BR50" s="416"/>
      <c r="BS50" s="307">
        <v>0</v>
      </c>
      <c r="BT50" s="348"/>
      <c r="BU50" s="408"/>
      <c r="BV50" s="415"/>
      <c r="BW50" s="416"/>
      <c r="BX50" s="307">
        <v>0</v>
      </c>
      <c r="BY50" s="349"/>
      <c r="BZ50" s="407"/>
      <c r="CA50" s="415"/>
      <c r="CB50" s="416"/>
      <c r="CC50" s="307">
        <v>0</v>
      </c>
      <c r="CD50" s="348"/>
      <c r="CE50" s="408"/>
      <c r="CF50" s="415"/>
      <c r="CG50" s="416"/>
      <c r="CH50" s="307">
        <v>0</v>
      </c>
      <c r="CI50" s="348"/>
      <c r="CJ50" s="408"/>
      <c r="CK50" s="409"/>
      <c r="CL50" s="410"/>
      <c r="CM50" s="411"/>
      <c r="CN50" s="412"/>
      <c r="CO50" s="1462"/>
      <c r="CP50" s="1443"/>
      <c r="CQ50" s="1353" t="e">
        <f t="shared" si="12"/>
        <v>#DIV/0!</v>
      </c>
      <c r="CR50" s="1447"/>
      <c r="CS50" s="1354" t="e">
        <f t="shared" si="1"/>
        <v>#DIV/0!</v>
      </c>
      <c r="CT50" s="1449"/>
      <c r="CU50" s="1401" t="e">
        <f t="shared" si="2"/>
        <v>#DIV/0!</v>
      </c>
      <c r="CV50" s="1447"/>
      <c r="CW50" s="1405" t="e">
        <f t="shared" si="3"/>
        <v>#DIV/0!</v>
      </c>
      <c r="CX50" s="1443"/>
      <c r="CY50" s="1406" t="e">
        <f t="shared" si="4"/>
        <v>#DIV/0!</v>
      </c>
      <c r="CZ50" s="1447"/>
      <c r="DA50" s="1404" t="e">
        <f t="shared" si="5"/>
        <v>#DIV/0!</v>
      </c>
      <c r="DB50" s="1449"/>
      <c r="DC50" s="1399" t="e">
        <f t="shared" si="6"/>
        <v>#DIV/0!</v>
      </c>
      <c r="DD50" s="1447"/>
      <c r="DE50" s="1405" t="e">
        <f t="shared" si="7"/>
        <v>#DIV/0!</v>
      </c>
      <c r="DF50" s="1459"/>
      <c r="DG50" s="1413"/>
      <c r="DH50" s="1720"/>
      <c r="DI50" s="1721"/>
      <c r="DJ50" s="1413"/>
      <c r="DK50" s="1718"/>
      <c r="DL50" s="1720"/>
      <c r="DM50" s="1413"/>
      <c r="DN50" s="1718"/>
      <c r="DO50" s="1720"/>
      <c r="DP50" s="1413"/>
      <c r="DQ50" s="1718"/>
      <c r="DR50" s="1720"/>
      <c r="DS50" s="1413"/>
      <c r="DT50" s="1718"/>
      <c r="DU50" s="1719"/>
      <c r="DV50" s="1413"/>
      <c r="DW50" s="1718"/>
      <c r="DX50" s="1719"/>
      <c r="DY50" s="1413"/>
      <c r="DZ50" s="1718"/>
      <c r="EA50" s="1719"/>
      <c r="EB50" s="1413"/>
      <c r="EC50" s="1718"/>
      <c r="ED50" s="1719"/>
      <c r="EE50" s="1413"/>
      <c r="EF50" s="1718"/>
      <c r="EG50" s="1719"/>
      <c r="EH50" s="1413"/>
      <c r="EI50" s="1718"/>
      <c r="EJ50" s="1719"/>
    </row>
    <row r="51" spans="1:140" thickBot="1" x14ac:dyDescent="0.3">
      <c r="A51" s="78">
        <v>43</v>
      </c>
      <c r="B51" s="330"/>
      <c r="C51" s="330"/>
      <c r="D51" s="332"/>
      <c r="E51" s="905"/>
      <c r="F51" s="827"/>
      <c r="G51" s="169"/>
      <c r="H51" s="924"/>
      <c r="I51" s="924"/>
      <c r="J51" s="924"/>
      <c r="K51" s="839"/>
      <c r="L51" s="55"/>
      <c r="M51" s="448">
        <v>24</v>
      </c>
      <c r="N51" s="1980" t="s">
        <v>243</v>
      </c>
      <c r="O51" s="1981"/>
      <c r="P51" s="456">
        <f t="shared" si="19"/>
        <v>0</v>
      </c>
      <c r="Q51" s="1899"/>
      <c r="R51" s="1900"/>
      <c r="S51" s="52"/>
      <c r="T51" s="52"/>
      <c r="U51" s="52"/>
      <c r="V51" s="52"/>
      <c r="W51" s="467">
        <f>U51-V51</f>
        <v>0</v>
      </c>
      <c r="X51" s="474">
        <f t="shared" si="20"/>
        <v>0</v>
      </c>
      <c r="Y51" s="822"/>
      <c r="Z51" s="822"/>
      <c r="AA51" s="326" t="s">
        <v>155</v>
      </c>
      <c r="AB51" s="358">
        <v>15040000</v>
      </c>
      <c r="AC51" s="148"/>
      <c r="AD51" s="365" t="s">
        <v>1</v>
      </c>
      <c r="AE51" s="355" t="s">
        <v>366</v>
      </c>
      <c r="AF51" s="366" t="s">
        <v>61</v>
      </c>
      <c r="AG51" s="356" t="s">
        <v>367</v>
      </c>
      <c r="AH51" s="822"/>
      <c r="AI51" s="959"/>
      <c r="AJ51" s="1275"/>
      <c r="AK51" s="929"/>
      <c r="AL51" s="989"/>
      <c r="AM51" s="1059"/>
      <c r="AN51" s="1059"/>
      <c r="AO51" s="1112"/>
      <c r="AP51" s="1058"/>
      <c r="AQ51" s="617">
        <f>AW51+BB51+BG51+BL51+BQ51+BV51+CA51+CF51</f>
        <v>0</v>
      </c>
      <c r="AR51" s="623">
        <f>AX51+BC51+BH51+BM51+BR51+BW51+CB51+CG51</f>
        <v>0</v>
      </c>
      <c r="AS51" s="329">
        <v>0</v>
      </c>
      <c r="AT51" s="307">
        <f>AY51+BD51+BI51+BN51+BS51+BX51+CC51+CH51</f>
        <v>0</v>
      </c>
      <c r="AU51" s="618">
        <f t="shared" si="18"/>
        <v>0</v>
      </c>
      <c r="AV51" s="619">
        <f>BA51+BF51+BK51+BP51+BU51+BZ51+CE51+CJ51</f>
        <v>0</v>
      </c>
      <c r="AW51" s="403"/>
      <c r="AX51" s="398"/>
      <c r="AY51" s="307">
        <v>0</v>
      </c>
      <c r="AZ51" s="348"/>
      <c r="BA51" s="390"/>
      <c r="BB51" s="415"/>
      <c r="BC51" s="416"/>
      <c r="BD51" s="307">
        <v>0</v>
      </c>
      <c r="BE51" s="348"/>
      <c r="BF51" s="390"/>
      <c r="BG51" s="415"/>
      <c r="BH51" s="416"/>
      <c r="BI51" s="307">
        <v>0</v>
      </c>
      <c r="BJ51" s="348"/>
      <c r="BK51" s="390"/>
      <c r="BL51" s="415"/>
      <c r="BM51" s="416"/>
      <c r="BN51" s="307">
        <v>0</v>
      </c>
      <c r="BO51" s="349"/>
      <c r="BP51" s="407"/>
      <c r="BQ51" s="415"/>
      <c r="BR51" s="416"/>
      <c r="BS51" s="307">
        <v>0</v>
      </c>
      <c r="BT51" s="348"/>
      <c r="BU51" s="408"/>
      <c r="BV51" s="415"/>
      <c r="BW51" s="416"/>
      <c r="BX51" s="307">
        <v>0</v>
      </c>
      <c r="BY51" s="349"/>
      <c r="BZ51" s="407"/>
      <c r="CA51" s="415"/>
      <c r="CB51" s="416"/>
      <c r="CC51" s="307">
        <v>0</v>
      </c>
      <c r="CD51" s="348"/>
      <c r="CE51" s="408"/>
      <c r="CF51" s="415"/>
      <c r="CG51" s="416"/>
      <c r="CH51" s="307">
        <v>0</v>
      </c>
      <c r="CI51" s="348"/>
      <c r="CJ51" s="408"/>
      <c r="CK51" s="409"/>
      <c r="CL51" s="410"/>
      <c r="CM51" s="411"/>
      <c r="CN51" s="412"/>
      <c r="CO51" s="1462"/>
      <c r="CP51" s="1443"/>
      <c r="CQ51" s="1353" t="e">
        <f t="shared" si="12"/>
        <v>#DIV/0!</v>
      </c>
      <c r="CR51" s="1447"/>
      <c r="CS51" s="1354" t="e">
        <f t="shared" si="1"/>
        <v>#DIV/0!</v>
      </c>
      <c r="CT51" s="1449"/>
      <c r="CU51" s="1401" t="e">
        <f t="shared" si="2"/>
        <v>#DIV/0!</v>
      </c>
      <c r="CV51" s="1447"/>
      <c r="CW51" s="1405" t="e">
        <f t="shared" si="3"/>
        <v>#DIV/0!</v>
      </c>
      <c r="CX51" s="1443"/>
      <c r="CY51" s="1406" t="e">
        <f t="shared" si="4"/>
        <v>#DIV/0!</v>
      </c>
      <c r="CZ51" s="1447"/>
      <c r="DA51" s="1404" t="e">
        <f t="shared" si="5"/>
        <v>#DIV/0!</v>
      </c>
      <c r="DB51" s="1449"/>
      <c r="DC51" s="1399" t="e">
        <f t="shared" si="6"/>
        <v>#DIV/0!</v>
      </c>
      <c r="DD51" s="1447"/>
      <c r="DE51" s="1405" t="e">
        <f t="shared" si="7"/>
        <v>#DIV/0!</v>
      </c>
      <c r="DF51" s="1459"/>
      <c r="DG51" s="1413"/>
      <c r="DH51" s="1720"/>
      <c r="DI51" s="1721"/>
      <c r="DJ51" s="1413"/>
      <c r="DK51" s="1718"/>
      <c r="DL51" s="1720"/>
      <c r="DM51" s="1413"/>
      <c r="DN51" s="1718"/>
      <c r="DO51" s="1720"/>
      <c r="DP51" s="1413"/>
      <c r="DQ51" s="1718"/>
      <c r="DR51" s="1720"/>
      <c r="DS51" s="1413"/>
      <c r="DT51" s="1718"/>
      <c r="DU51" s="1719"/>
      <c r="DV51" s="1413"/>
      <c r="DW51" s="1718"/>
      <c r="DX51" s="1719"/>
      <c r="DY51" s="1413"/>
      <c r="DZ51" s="1718"/>
      <c r="EA51" s="1719"/>
      <c r="EB51" s="1413"/>
      <c r="EC51" s="1718"/>
      <c r="ED51" s="1719"/>
      <c r="EE51" s="1413"/>
      <c r="EF51" s="1718"/>
      <c r="EG51" s="1719"/>
      <c r="EH51" s="1413"/>
      <c r="EI51" s="1718"/>
      <c r="EJ51" s="1719"/>
    </row>
    <row r="52" spans="1:140" ht="15" x14ac:dyDescent="0.25">
      <c r="A52" s="78">
        <v>44</v>
      </c>
      <c r="B52" s="330"/>
      <c r="C52" s="330"/>
      <c r="D52" s="332"/>
      <c r="E52" s="905"/>
      <c r="F52" s="827"/>
      <c r="G52" s="925"/>
      <c r="H52" s="925"/>
      <c r="I52" s="925"/>
      <c r="J52" s="925"/>
      <c r="K52" s="55"/>
      <c r="L52" s="55"/>
      <c r="M52" s="54"/>
      <c r="N52" s="54"/>
      <c r="O52" s="822"/>
      <c r="P52" s="822"/>
      <c r="Q52" s="822"/>
      <c r="R52" s="822"/>
      <c r="S52" s="822"/>
      <c r="T52" s="822"/>
      <c r="U52" s="822"/>
      <c r="V52" s="822"/>
      <c r="W52" s="822"/>
      <c r="X52" s="822"/>
      <c r="Y52" s="822"/>
      <c r="Z52" s="822"/>
      <c r="AA52" s="326" t="s">
        <v>368</v>
      </c>
      <c r="AB52" s="358"/>
      <c r="AC52" s="148"/>
      <c r="AD52" s="367" t="s">
        <v>518</v>
      </c>
      <c r="AE52" s="368" t="s">
        <v>641</v>
      </c>
      <c r="AF52" s="369">
        <v>44017</v>
      </c>
      <c r="AG52" s="370" t="s">
        <v>642</v>
      </c>
      <c r="AH52" s="822"/>
      <c r="AI52" s="959"/>
      <c r="AJ52" s="1275"/>
      <c r="AK52" s="929"/>
      <c r="AL52" s="989"/>
      <c r="AM52" s="1059"/>
      <c r="AN52" s="1059"/>
      <c r="AO52" s="1112"/>
      <c r="AP52" s="1058"/>
      <c r="AQ52" s="617">
        <f t="shared" ref="AQ52:AQ58" si="30">AW52+BB52+BG52+BL52+BQ52+BV52+CA52+CF52</f>
        <v>0</v>
      </c>
      <c r="AR52" s="623">
        <f t="shared" ref="AR52:AR58" si="31">AX52+BC52+BH52+BM52+BR52+BW52+CB52+CG52</f>
        <v>0</v>
      </c>
      <c r="AS52" s="329">
        <v>0</v>
      </c>
      <c r="AT52" s="307">
        <f t="shared" ref="AT52:AT58" si="32">AY52+BD52+BI52+BN52+BS52+BX52+CC52+CH52</f>
        <v>0</v>
      </c>
      <c r="AU52" s="618">
        <f t="shared" si="18"/>
        <v>0</v>
      </c>
      <c r="AV52" s="619">
        <f t="shared" ref="AV52:AV58" si="33">BA52+BF52+BK52+BP52+BU52+BZ52+CE52+CJ52</f>
        <v>0</v>
      </c>
      <c r="AW52" s="403"/>
      <c r="AX52" s="398"/>
      <c r="AY52" s="307">
        <v>0</v>
      </c>
      <c r="AZ52" s="348"/>
      <c r="BA52" s="390"/>
      <c r="BB52" s="415"/>
      <c r="BC52" s="416"/>
      <c r="BD52" s="307">
        <v>0</v>
      </c>
      <c r="BE52" s="348"/>
      <c r="BF52" s="390"/>
      <c r="BG52" s="415"/>
      <c r="BH52" s="416"/>
      <c r="BI52" s="307">
        <v>0</v>
      </c>
      <c r="BJ52" s="348"/>
      <c r="BK52" s="390"/>
      <c r="BL52" s="415"/>
      <c r="BM52" s="416"/>
      <c r="BN52" s="307">
        <v>0</v>
      </c>
      <c r="BO52" s="349"/>
      <c r="BP52" s="407"/>
      <c r="BQ52" s="415"/>
      <c r="BR52" s="416"/>
      <c r="BS52" s="307">
        <v>0</v>
      </c>
      <c r="BT52" s="348"/>
      <c r="BU52" s="408"/>
      <c r="BV52" s="415"/>
      <c r="BW52" s="416"/>
      <c r="BX52" s="307">
        <v>0</v>
      </c>
      <c r="BY52" s="349"/>
      <c r="BZ52" s="407"/>
      <c r="CA52" s="415"/>
      <c r="CB52" s="416"/>
      <c r="CC52" s="307">
        <v>0</v>
      </c>
      <c r="CD52" s="348"/>
      <c r="CE52" s="408"/>
      <c r="CF52" s="415"/>
      <c r="CG52" s="416"/>
      <c r="CH52" s="307">
        <v>0</v>
      </c>
      <c r="CI52" s="348"/>
      <c r="CJ52" s="408"/>
      <c r="CK52" s="409"/>
      <c r="CL52" s="410"/>
      <c r="CM52" s="411"/>
      <c r="CN52" s="412"/>
      <c r="CO52" s="1462"/>
      <c r="CP52" s="1443"/>
      <c r="CQ52" s="1353" t="e">
        <f t="shared" si="12"/>
        <v>#DIV/0!</v>
      </c>
      <c r="CR52" s="1447"/>
      <c r="CS52" s="1354" t="e">
        <f t="shared" si="1"/>
        <v>#DIV/0!</v>
      </c>
      <c r="CT52" s="1449"/>
      <c r="CU52" s="1401" t="e">
        <f t="shared" si="2"/>
        <v>#DIV/0!</v>
      </c>
      <c r="CV52" s="1447"/>
      <c r="CW52" s="1405" t="e">
        <f t="shared" si="3"/>
        <v>#DIV/0!</v>
      </c>
      <c r="CX52" s="1443"/>
      <c r="CY52" s="1406" t="e">
        <f t="shared" si="4"/>
        <v>#DIV/0!</v>
      </c>
      <c r="CZ52" s="1447"/>
      <c r="DA52" s="1404" t="e">
        <f t="shared" si="5"/>
        <v>#DIV/0!</v>
      </c>
      <c r="DB52" s="1449"/>
      <c r="DC52" s="1399" t="e">
        <f t="shared" si="6"/>
        <v>#DIV/0!</v>
      </c>
      <c r="DD52" s="1447"/>
      <c r="DE52" s="1405" t="e">
        <f t="shared" si="7"/>
        <v>#DIV/0!</v>
      </c>
      <c r="DF52" s="1459"/>
      <c r="DG52" s="1413"/>
      <c r="DH52" s="1720"/>
      <c r="DI52" s="1721"/>
      <c r="DJ52" s="1413"/>
      <c r="DK52" s="1718"/>
      <c r="DL52" s="1720"/>
      <c r="DM52" s="1413"/>
      <c r="DN52" s="1718"/>
      <c r="DO52" s="1720"/>
      <c r="DP52" s="1413"/>
      <c r="DQ52" s="1718"/>
      <c r="DR52" s="1720"/>
      <c r="DS52" s="1413"/>
      <c r="DT52" s="1718"/>
      <c r="DU52" s="1719"/>
      <c r="DV52" s="1413"/>
      <c r="DW52" s="1718"/>
      <c r="DX52" s="1719"/>
      <c r="DY52" s="1413"/>
      <c r="DZ52" s="1718"/>
      <c r="EA52" s="1719"/>
      <c r="EB52" s="1413"/>
      <c r="EC52" s="1718"/>
      <c r="ED52" s="1719"/>
      <c r="EE52" s="1413"/>
      <c r="EF52" s="1718"/>
      <c r="EG52" s="1719"/>
      <c r="EH52" s="1413"/>
      <c r="EI52" s="1718"/>
      <c r="EJ52" s="1719"/>
    </row>
    <row r="53" spans="1:140" ht="15" x14ac:dyDescent="0.25">
      <c r="A53" s="78">
        <v>45</v>
      </c>
      <c r="B53" s="330"/>
      <c r="C53" s="330"/>
      <c r="D53" s="332"/>
      <c r="E53" s="905"/>
      <c r="F53" s="827"/>
      <c r="G53" s="534"/>
      <c r="H53" s="923"/>
      <c r="I53" s="923"/>
      <c r="J53" s="923"/>
      <c r="K53" s="55"/>
      <c r="L53" s="55"/>
      <c r="M53" s="926"/>
      <c r="N53" s="926"/>
      <c r="O53" s="926"/>
      <c r="P53" s="926"/>
      <c r="Q53" s="169"/>
      <c r="R53" s="169"/>
      <c r="S53" s="926"/>
      <c r="T53" s="926"/>
      <c r="U53" s="926"/>
      <c r="V53" s="926"/>
      <c r="W53" s="926"/>
      <c r="X53" s="288"/>
      <c r="Y53" s="822"/>
      <c r="Z53" s="822"/>
      <c r="AA53" s="288"/>
      <c r="AB53" s="288"/>
      <c r="AC53" s="148"/>
      <c r="AD53" s="367" t="s">
        <v>531</v>
      </c>
      <c r="AE53" s="368" t="s">
        <v>643</v>
      </c>
      <c r="AF53" s="371">
        <v>44024</v>
      </c>
      <c r="AG53" s="372" t="s">
        <v>464</v>
      </c>
      <c r="AH53" s="822"/>
      <c r="AI53" s="959"/>
      <c r="AJ53" s="1275"/>
      <c r="AK53" s="929"/>
      <c r="AL53" s="989"/>
      <c r="AM53" s="1059"/>
      <c r="AN53" s="1059"/>
      <c r="AO53" s="1112"/>
      <c r="AP53" s="1058"/>
      <c r="AQ53" s="617">
        <f t="shared" si="30"/>
        <v>0</v>
      </c>
      <c r="AR53" s="623">
        <f t="shared" si="31"/>
        <v>0</v>
      </c>
      <c r="AS53" s="329">
        <v>0</v>
      </c>
      <c r="AT53" s="307">
        <f t="shared" si="32"/>
        <v>0</v>
      </c>
      <c r="AU53" s="618">
        <f t="shared" si="18"/>
        <v>0</v>
      </c>
      <c r="AV53" s="619">
        <f t="shared" si="33"/>
        <v>0</v>
      </c>
      <c r="AW53" s="403"/>
      <c r="AX53" s="398"/>
      <c r="AY53" s="307">
        <v>0</v>
      </c>
      <c r="AZ53" s="348"/>
      <c r="BA53" s="390"/>
      <c r="BB53" s="415"/>
      <c r="BC53" s="416"/>
      <c r="BD53" s="307">
        <v>0</v>
      </c>
      <c r="BE53" s="348"/>
      <c r="BF53" s="390"/>
      <c r="BG53" s="415"/>
      <c r="BH53" s="416"/>
      <c r="BI53" s="307">
        <v>0</v>
      </c>
      <c r="BJ53" s="348"/>
      <c r="BK53" s="390"/>
      <c r="BL53" s="415"/>
      <c r="BM53" s="416"/>
      <c r="BN53" s="307">
        <v>0</v>
      </c>
      <c r="BO53" s="349"/>
      <c r="BP53" s="407"/>
      <c r="BQ53" s="415"/>
      <c r="BR53" s="416"/>
      <c r="BS53" s="307">
        <v>0</v>
      </c>
      <c r="BT53" s="348"/>
      <c r="BU53" s="408"/>
      <c r="BV53" s="415"/>
      <c r="BW53" s="416"/>
      <c r="BX53" s="307">
        <v>0</v>
      </c>
      <c r="BY53" s="349"/>
      <c r="BZ53" s="407"/>
      <c r="CA53" s="415"/>
      <c r="CB53" s="416"/>
      <c r="CC53" s="307">
        <v>0</v>
      </c>
      <c r="CD53" s="348"/>
      <c r="CE53" s="408"/>
      <c r="CF53" s="415"/>
      <c r="CG53" s="416"/>
      <c r="CH53" s="307">
        <v>0</v>
      </c>
      <c r="CI53" s="348"/>
      <c r="CJ53" s="408"/>
      <c r="CK53" s="409"/>
      <c r="CL53" s="410"/>
      <c r="CM53" s="411"/>
      <c r="CN53" s="412"/>
      <c r="CO53" s="1462"/>
      <c r="CP53" s="1443"/>
      <c r="CQ53" s="1353" t="e">
        <f t="shared" si="12"/>
        <v>#DIV/0!</v>
      </c>
      <c r="CR53" s="1447"/>
      <c r="CS53" s="1354" t="e">
        <f t="shared" si="1"/>
        <v>#DIV/0!</v>
      </c>
      <c r="CT53" s="1449"/>
      <c r="CU53" s="1401" t="e">
        <f t="shared" si="2"/>
        <v>#DIV/0!</v>
      </c>
      <c r="CV53" s="1447"/>
      <c r="CW53" s="1405" t="e">
        <f t="shared" si="3"/>
        <v>#DIV/0!</v>
      </c>
      <c r="CX53" s="1443"/>
      <c r="CY53" s="1406" t="e">
        <f t="shared" si="4"/>
        <v>#DIV/0!</v>
      </c>
      <c r="CZ53" s="1447"/>
      <c r="DA53" s="1404" t="e">
        <f t="shared" si="5"/>
        <v>#DIV/0!</v>
      </c>
      <c r="DB53" s="1449"/>
      <c r="DC53" s="1399" t="e">
        <f t="shared" si="6"/>
        <v>#DIV/0!</v>
      </c>
      <c r="DD53" s="1447"/>
      <c r="DE53" s="1405" t="e">
        <f t="shared" si="7"/>
        <v>#DIV/0!</v>
      </c>
      <c r="DF53" s="1459"/>
      <c r="DG53" s="1413"/>
      <c r="DH53" s="1720"/>
      <c r="DI53" s="1721"/>
      <c r="DJ53" s="1413"/>
      <c r="DK53" s="1718"/>
      <c r="DL53" s="1720"/>
      <c r="DM53" s="1413"/>
      <c r="DN53" s="1718"/>
      <c r="DO53" s="1720"/>
      <c r="DP53" s="1413"/>
      <c r="DQ53" s="1718"/>
      <c r="DR53" s="1720"/>
      <c r="DS53" s="1413"/>
      <c r="DT53" s="1718"/>
      <c r="DU53" s="1719"/>
      <c r="DV53" s="1413"/>
      <c r="DW53" s="1718"/>
      <c r="DX53" s="1719"/>
      <c r="DY53" s="1413"/>
      <c r="DZ53" s="1718"/>
      <c r="EA53" s="1719"/>
      <c r="EB53" s="1413"/>
      <c r="EC53" s="1718"/>
      <c r="ED53" s="1719"/>
      <c r="EE53" s="1413"/>
      <c r="EF53" s="1718"/>
      <c r="EG53" s="1719"/>
      <c r="EH53" s="1413"/>
      <c r="EI53" s="1718"/>
      <c r="EJ53" s="1719"/>
    </row>
    <row r="54" spans="1:140" thickBot="1" x14ac:dyDescent="0.3">
      <c r="A54" s="457">
        <v>46</v>
      </c>
      <c r="B54" s="331"/>
      <c r="C54" s="331"/>
      <c r="D54" s="333"/>
      <c r="E54" s="905"/>
      <c r="F54" s="827"/>
      <c r="G54" s="1050"/>
      <c r="H54" s="60"/>
      <c r="I54" s="60"/>
      <c r="J54" s="60"/>
      <c r="K54" s="55"/>
      <c r="L54" s="55"/>
      <c r="M54" s="148"/>
      <c r="N54" s="148"/>
      <c r="O54" s="148"/>
      <c r="P54" s="148"/>
      <c r="Q54" s="169"/>
      <c r="R54" s="169"/>
      <c r="S54" s="148"/>
      <c r="T54" s="148"/>
      <c r="U54" s="148"/>
      <c r="V54" s="148"/>
      <c r="W54" s="148"/>
      <c r="X54" s="288"/>
      <c r="Y54" s="822"/>
      <c r="Z54" s="822"/>
      <c r="AA54" s="1973" t="s">
        <v>369</v>
      </c>
      <c r="AB54" s="1973"/>
      <c r="AC54" s="148"/>
      <c r="AD54" s="367" t="s">
        <v>668</v>
      </c>
      <c r="AE54" s="368" t="s">
        <v>669</v>
      </c>
      <c r="AF54" s="371">
        <v>44082</v>
      </c>
      <c r="AG54" s="373" t="s">
        <v>550</v>
      </c>
      <c r="AH54" s="822"/>
      <c r="AI54" s="959"/>
      <c r="AJ54" s="1275"/>
      <c r="AK54" s="929"/>
      <c r="AL54" s="989"/>
      <c r="AM54" s="1059"/>
      <c r="AN54" s="1059"/>
      <c r="AO54" s="1112"/>
      <c r="AP54" s="1058"/>
      <c r="AQ54" s="617">
        <f t="shared" si="30"/>
        <v>0</v>
      </c>
      <c r="AR54" s="623">
        <f t="shared" si="31"/>
        <v>0</v>
      </c>
      <c r="AS54" s="329">
        <v>0</v>
      </c>
      <c r="AT54" s="307">
        <f t="shared" si="32"/>
        <v>0</v>
      </c>
      <c r="AU54" s="618">
        <f t="shared" si="18"/>
        <v>0</v>
      </c>
      <c r="AV54" s="619">
        <f t="shared" si="33"/>
        <v>0</v>
      </c>
      <c r="AW54" s="403"/>
      <c r="AX54" s="398"/>
      <c r="AY54" s="307">
        <v>0</v>
      </c>
      <c r="AZ54" s="348"/>
      <c r="BA54" s="390"/>
      <c r="BB54" s="415"/>
      <c r="BC54" s="416"/>
      <c r="BD54" s="307">
        <v>0</v>
      </c>
      <c r="BE54" s="348"/>
      <c r="BF54" s="390"/>
      <c r="BG54" s="415"/>
      <c r="BH54" s="416"/>
      <c r="BI54" s="307">
        <v>0</v>
      </c>
      <c r="BJ54" s="348"/>
      <c r="BK54" s="390"/>
      <c r="BL54" s="415"/>
      <c r="BM54" s="416"/>
      <c r="BN54" s="307">
        <v>0</v>
      </c>
      <c r="BO54" s="349"/>
      <c r="BP54" s="407"/>
      <c r="BQ54" s="415"/>
      <c r="BR54" s="416"/>
      <c r="BS54" s="307">
        <v>0</v>
      </c>
      <c r="BT54" s="348"/>
      <c r="BU54" s="408"/>
      <c r="BV54" s="415"/>
      <c r="BW54" s="416"/>
      <c r="BX54" s="307">
        <v>0</v>
      </c>
      <c r="BY54" s="349"/>
      <c r="BZ54" s="407"/>
      <c r="CA54" s="415"/>
      <c r="CB54" s="416"/>
      <c r="CC54" s="307">
        <v>0</v>
      </c>
      <c r="CD54" s="348"/>
      <c r="CE54" s="408"/>
      <c r="CF54" s="415"/>
      <c r="CG54" s="416"/>
      <c r="CH54" s="307">
        <v>0</v>
      </c>
      <c r="CI54" s="348"/>
      <c r="CJ54" s="408"/>
      <c r="CK54" s="409"/>
      <c r="CL54" s="410"/>
      <c r="CM54" s="411"/>
      <c r="CN54" s="412"/>
      <c r="CO54" s="1462"/>
      <c r="CP54" s="1443"/>
      <c r="CQ54" s="1353" t="e">
        <f t="shared" si="12"/>
        <v>#DIV/0!</v>
      </c>
      <c r="CR54" s="1447"/>
      <c r="CS54" s="1354" t="e">
        <f t="shared" si="1"/>
        <v>#DIV/0!</v>
      </c>
      <c r="CT54" s="1449"/>
      <c r="CU54" s="1401" t="e">
        <f t="shared" si="2"/>
        <v>#DIV/0!</v>
      </c>
      <c r="CV54" s="1447"/>
      <c r="CW54" s="1405" t="e">
        <f t="shared" si="3"/>
        <v>#DIV/0!</v>
      </c>
      <c r="CX54" s="1443"/>
      <c r="CY54" s="1406" t="e">
        <f t="shared" si="4"/>
        <v>#DIV/0!</v>
      </c>
      <c r="CZ54" s="1447"/>
      <c r="DA54" s="1404" t="e">
        <f t="shared" si="5"/>
        <v>#DIV/0!</v>
      </c>
      <c r="DB54" s="1449"/>
      <c r="DC54" s="1399" t="e">
        <f t="shared" si="6"/>
        <v>#DIV/0!</v>
      </c>
      <c r="DD54" s="1447"/>
      <c r="DE54" s="1405" t="e">
        <f t="shared" si="7"/>
        <v>#DIV/0!</v>
      </c>
      <c r="DF54" s="1459"/>
      <c r="DG54" s="1413"/>
      <c r="DH54" s="1720"/>
      <c r="DI54" s="1721"/>
      <c r="DJ54" s="1413"/>
      <c r="DK54" s="1718"/>
      <c r="DL54" s="1720"/>
      <c r="DM54" s="1413"/>
      <c r="DN54" s="1718"/>
      <c r="DO54" s="1720"/>
      <c r="DP54" s="1413"/>
      <c r="DQ54" s="1718"/>
      <c r="DR54" s="1720"/>
      <c r="DS54" s="1413"/>
      <c r="DT54" s="1718"/>
      <c r="DU54" s="1719"/>
      <c r="DV54" s="1413"/>
      <c r="DW54" s="1718"/>
      <c r="DX54" s="1719"/>
      <c r="DY54" s="1413"/>
      <c r="DZ54" s="1718"/>
      <c r="EA54" s="1719"/>
      <c r="EB54" s="1413"/>
      <c r="EC54" s="1718"/>
      <c r="ED54" s="1719"/>
      <c r="EE54" s="1413"/>
      <c r="EF54" s="1718"/>
      <c r="EG54" s="1719"/>
      <c r="EH54" s="1413"/>
      <c r="EI54" s="1718"/>
      <c r="EJ54" s="1719"/>
    </row>
    <row r="55" spans="1:140" thickBot="1" x14ac:dyDescent="0.3">
      <c r="A55" s="16"/>
      <c r="B55" s="16"/>
      <c r="C55" s="822"/>
      <c r="D55" s="822"/>
      <c r="E55" s="712"/>
      <c r="F55" s="712"/>
      <c r="G55" s="1050"/>
      <c r="H55" s="60"/>
      <c r="I55" s="60"/>
      <c r="J55" s="60"/>
      <c r="K55" s="816"/>
      <c r="L55" s="816"/>
      <c r="M55" s="325"/>
      <c r="N55" s="325"/>
      <c r="O55" s="325"/>
      <c r="P55" s="325"/>
      <c r="Q55" s="717"/>
      <c r="R55" s="717"/>
      <c r="S55" s="325"/>
      <c r="T55" s="325"/>
      <c r="U55" s="325"/>
      <c r="V55" s="325"/>
      <c r="W55" s="325"/>
      <c r="X55" s="288"/>
      <c r="Y55" s="822"/>
      <c r="Z55" s="822"/>
      <c r="AA55" s="381" t="s">
        <v>370</v>
      </c>
      <c r="AB55" s="358">
        <v>6205384</v>
      </c>
      <c r="AC55" s="1111" t="s">
        <v>630</v>
      </c>
      <c r="AD55" s="367" t="s">
        <v>518</v>
      </c>
      <c r="AE55" s="368" t="s">
        <v>643</v>
      </c>
      <c r="AF55" s="371">
        <v>44145</v>
      </c>
      <c r="AG55" s="373" t="s">
        <v>464</v>
      </c>
      <c r="AH55" s="822"/>
      <c r="AI55" s="959"/>
      <c r="AJ55" s="1275"/>
      <c r="AK55" s="929"/>
      <c r="AL55" s="989"/>
      <c r="AM55" s="1059"/>
      <c r="AN55" s="1059"/>
      <c r="AO55" s="1112"/>
      <c r="AP55" s="1058"/>
      <c r="AQ55" s="617">
        <f t="shared" si="30"/>
        <v>0</v>
      </c>
      <c r="AR55" s="623">
        <f t="shared" si="31"/>
        <v>0</v>
      </c>
      <c r="AS55" s="329">
        <v>0</v>
      </c>
      <c r="AT55" s="307">
        <f t="shared" si="32"/>
        <v>0</v>
      </c>
      <c r="AU55" s="618">
        <f t="shared" si="18"/>
        <v>0</v>
      </c>
      <c r="AV55" s="619">
        <f t="shared" si="33"/>
        <v>0</v>
      </c>
      <c r="AW55" s="403"/>
      <c r="AX55" s="398"/>
      <c r="AY55" s="307">
        <v>0</v>
      </c>
      <c r="AZ55" s="348"/>
      <c r="BA55" s="390"/>
      <c r="BB55" s="415"/>
      <c r="BC55" s="416"/>
      <c r="BD55" s="307">
        <v>0</v>
      </c>
      <c r="BE55" s="348"/>
      <c r="BF55" s="390"/>
      <c r="BG55" s="415"/>
      <c r="BH55" s="416"/>
      <c r="BI55" s="307">
        <v>0</v>
      </c>
      <c r="BJ55" s="348"/>
      <c r="BK55" s="390"/>
      <c r="BL55" s="415"/>
      <c r="BM55" s="416"/>
      <c r="BN55" s="307">
        <v>0</v>
      </c>
      <c r="BO55" s="349"/>
      <c r="BP55" s="407"/>
      <c r="BQ55" s="415"/>
      <c r="BR55" s="416"/>
      <c r="BS55" s="307">
        <v>0</v>
      </c>
      <c r="BT55" s="348"/>
      <c r="BU55" s="408"/>
      <c r="BV55" s="415"/>
      <c r="BW55" s="416"/>
      <c r="BX55" s="307">
        <v>0</v>
      </c>
      <c r="BY55" s="349"/>
      <c r="BZ55" s="407"/>
      <c r="CA55" s="415"/>
      <c r="CB55" s="416"/>
      <c r="CC55" s="307">
        <v>0</v>
      </c>
      <c r="CD55" s="348"/>
      <c r="CE55" s="408"/>
      <c r="CF55" s="415"/>
      <c r="CG55" s="416"/>
      <c r="CH55" s="307">
        <v>0</v>
      </c>
      <c r="CI55" s="348"/>
      <c r="CJ55" s="408"/>
      <c r="CK55" s="409"/>
      <c r="CL55" s="410"/>
      <c r="CM55" s="411"/>
      <c r="CN55" s="412"/>
      <c r="CO55" s="1462"/>
      <c r="CP55" s="1443"/>
      <c r="CQ55" s="1353" t="e">
        <f t="shared" si="12"/>
        <v>#DIV/0!</v>
      </c>
      <c r="CR55" s="1447"/>
      <c r="CS55" s="1354" t="e">
        <f t="shared" si="1"/>
        <v>#DIV/0!</v>
      </c>
      <c r="CT55" s="1449"/>
      <c r="CU55" s="1401" t="e">
        <f t="shared" si="2"/>
        <v>#DIV/0!</v>
      </c>
      <c r="CV55" s="1447"/>
      <c r="CW55" s="1405" t="e">
        <f t="shared" si="3"/>
        <v>#DIV/0!</v>
      </c>
      <c r="CX55" s="1443"/>
      <c r="CY55" s="1406" t="e">
        <f t="shared" si="4"/>
        <v>#DIV/0!</v>
      </c>
      <c r="CZ55" s="1447"/>
      <c r="DA55" s="1404" t="e">
        <f t="shared" si="5"/>
        <v>#DIV/0!</v>
      </c>
      <c r="DB55" s="1449"/>
      <c r="DC55" s="1399" t="e">
        <f t="shared" si="6"/>
        <v>#DIV/0!</v>
      </c>
      <c r="DD55" s="1447"/>
      <c r="DE55" s="1405" t="e">
        <f t="shared" si="7"/>
        <v>#DIV/0!</v>
      </c>
      <c r="DF55" s="1459"/>
      <c r="DG55" s="1413"/>
      <c r="DH55" s="1720"/>
      <c r="DI55" s="1721"/>
      <c r="DJ55" s="1413"/>
      <c r="DK55" s="1718"/>
      <c r="DL55" s="1720"/>
      <c r="DM55" s="1413"/>
      <c r="DN55" s="1718"/>
      <c r="DO55" s="1720"/>
      <c r="DP55" s="1413"/>
      <c r="DQ55" s="1718"/>
      <c r="DR55" s="1720"/>
      <c r="DS55" s="1413"/>
      <c r="DT55" s="1718"/>
      <c r="DU55" s="1719"/>
      <c r="DV55" s="1413"/>
      <c r="DW55" s="1718"/>
      <c r="DX55" s="1719"/>
      <c r="DY55" s="1413"/>
      <c r="DZ55" s="1718"/>
      <c r="EA55" s="1719"/>
      <c r="EB55" s="1413"/>
      <c r="EC55" s="1718"/>
      <c r="ED55" s="1719"/>
      <c r="EE55" s="1413"/>
      <c r="EF55" s="1718"/>
      <c r="EG55" s="1719"/>
      <c r="EH55" s="1413"/>
      <c r="EI55" s="1718"/>
      <c r="EJ55" s="1719"/>
    </row>
    <row r="56" spans="1:140" thickBot="1" x14ac:dyDescent="0.3">
      <c r="A56" s="16"/>
      <c r="B56" s="815" t="s">
        <v>31</v>
      </c>
      <c r="C56" s="1027" t="s">
        <v>337</v>
      </c>
      <c r="D56" s="1027" t="s">
        <v>338</v>
      </c>
      <c r="E56" s="1936" t="s">
        <v>339</v>
      </c>
      <c r="F56" s="1937"/>
      <c r="G56" s="325"/>
      <c r="H56" s="995" t="s">
        <v>8</v>
      </c>
      <c r="I56" s="33" t="s">
        <v>337</v>
      </c>
      <c r="J56" s="34" t="s">
        <v>338</v>
      </c>
      <c r="K56" s="1944" t="s">
        <v>339</v>
      </c>
      <c r="L56" s="1945"/>
      <c r="M56" s="325"/>
      <c r="N56" s="170" t="s">
        <v>9</v>
      </c>
      <c r="O56" s="32" t="s">
        <v>337</v>
      </c>
      <c r="P56" s="1013" t="s">
        <v>338</v>
      </c>
      <c r="Q56" s="1963" t="s">
        <v>339</v>
      </c>
      <c r="R56" s="1964"/>
      <c r="S56" s="325"/>
      <c r="T56" s="1955" t="s">
        <v>408</v>
      </c>
      <c r="U56" s="1956"/>
      <c r="V56" s="1035" t="s">
        <v>337</v>
      </c>
      <c r="W56" s="1035" t="s">
        <v>338</v>
      </c>
      <c r="X56" s="80" t="s">
        <v>339</v>
      </c>
      <c r="Y56" s="822"/>
      <c r="Z56" s="822"/>
      <c r="AA56" s="358" t="s">
        <v>371</v>
      </c>
      <c r="AB56" s="358">
        <v>29833</v>
      </c>
      <c r="AC56" s="148"/>
      <c r="AD56" s="367" t="s">
        <v>529</v>
      </c>
      <c r="AE56" s="368" t="s">
        <v>641</v>
      </c>
      <c r="AF56" s="369">
        <v>44145</v>
      </c>
      <c r="AG56" s="373" t="s">
        <v>642</v>
      </c>
      <c r="AH56" s="822"/>
      <c r="AI56" s="959" t="s">
        <v>35</v>
      </c>
      <c r="AJ56" s="1275"/>
      <c r="AK56" s="929" t="s">
        <v>334</v>
      </c>
      <c r="AL56" s="989" t="s">
        <v>288</v>
      </c>
      <c r="AM56" s="1059">
        <v>61</v>
      </c>
      <c r="AN56" s="1059">
        <v>61</v>
      </c>
      <c r="AO56" s="1112">
        <v>61</v>
      </c>
      <c r="AP56" s="1058">
        <v>27</v>
      </c>
      <c r="AQ56" s="617">
        <f t="shared" si="30"/>
        <v>1</v>
      </c>
      <c r="AR56" s="623">
        <f t="shared" si="31"/>
        <v>1</v>
      </c>
      <c r="AS56" s="329">
        <v>0</v>
      </c>
      <c r="AT56" s="307">
        <f t="shared" si="32"/>
        <v>0</v>
      </c>
      <c r="AU56" s="618">
        <f t="shared" si="18"/>
        <v>0</v>
      </c>
      <c r="AV56" s="619">
        <f t="shared" si="33"/>
        <v>0</v>
      </c>
      <c r="AW56" s="403">
        <v>1</v>
      </c>
      <c r="AX56" s="398">
        <v>1</v>
      </c>
      <c r="AY56" s="307">
        <v>0</v>
      </c>
      <c r="AZ56" s="348"/>
      <c r="BA56" s="390"/>
      <c r="BB56" s="415"/>
      <c r="BC56" s="416"/>
      <c r="BD56" s="307">
        <v>0</v>
      </c>
      <c r="BE56" s="348"/>
      <c r="BF56" s="390"/>
      <c r="BG56" s="415"/>
      <c r="BH56" s="416"/>
      <c r="BI56" s="307">
        <v>0</v>
      </c>
      <c r="BJ56" s="348"/>
      <c r="BK56" s="390"/>
      <c r="BL56" s="415"/>
      <c r="BM56" s="416"/>
      <c r="BN56" s="307">
        <v>0</v>
      </c>
      <c r="BO56" s="349"/>
      <c r="BP56" s="407"/>
      <c r="BQ56" s="415"/>
      <c r="BR56" s="416"/>
      <c r="BS56" s="307">
        <v>0</v>
      </c>
      <c r="BT56" s="348"/>
      <c r="BU56" s="408"/>
      <c r="BV56" s="415"/>
      <c r="BW56" s="416"/>
      <c r="BX56" s="307">
        <v>0</v>
      </c>
      <c r="BY56" s="349"/>
      <c r="BZ56" s="407"/>
      <c r="CA56" s="415"/>
      <c r="CB56" s="416"/>
      <c r="CC56" s="307">
        <v>0</v>
      </c>
      <c r="CD56" s="348"/>
      <c r="CE56" s="408"/>
      <c r="CF56" s="415"/>
      <c r="CG56" s="416"/>
      <c r="CH56" s="307">
        <v>0</v>
      </c>
      <c r="CI56" s="348"/>
      <c r="CJ56" s="408"/>
      <c r="CK56" s="409"/>
      <c r="CL56" s="410"/>
      <c r="CM56" s="411">
        <v>6</v>
      </c>
      <c r="CN56" s="412"/>
      <c r="CO56" s="1462"/>
      <c r="CP56" s="1443"/>
      <c r="CQ56" s="1353">
        <f t="shared" si="12"/>
        <v>0</v>
      </c>
      <c r="CR56" s="1447"/>
      <c r="CS56" s="1354">
        <f t="shared" si="1"/>
        <v>0</v>
      </c>
      <c r="CT56" s="1449"/>
      <c r="CU56" s="1401">
        <f t="shared" si="2"/>
        <v>0</v>
      </c>
      <c r="CV56" s="1447"/>
      <c r="CW56" s="1405">
        <f t="shared" si="3"/>
        <v>0</v>
      </c>
      <c r="CX56" s="1443"/>
      <c r="CY56" s="1406">
        <f t="shared" si="4"/>
        <v>0</v>
      </c>
      <c r="CZ56" s="1447"/>
      <c r="DA56" s="1404">
        <f t="shared" si="5"/>
        <v>0</v>
      </c>
      <c r="DB56" s="1449"/>
      <c r="DC56" s="1399">
        <f t="shared" si="6"/>
        <v>0</v>
      </c>
      <c r="DD56" s="1447"/>
      <c r="DE56" s="1405">
        <f t="shared" si="7"/>
        <v>0</v>
      </c>
      <c r="DF56" s="1459"/>
      <c r="DG56" s="1413"/>
      <c r="DH56" s="1720"/>
      <c r="DI56" s="1721"/>
      <c r="DJ56" s="1413"/>
      <c r="DK56" s="1718"/>
      <c r="DL56" s="1720"/>
      <c r="DM56" s="1413"/>
      <c r="DN56" s="1718"/>
      <c r="DO56" s="1720"/>
      <c r="DP56" s="1413"/>
      <c r="DQ56" s="1718"/>
      <c r="DR56" s="1720"/>
      <c r="DS56" s="1413"/>
      <c r="DT56" s="1718"/>
      <c r="DU56" s="1719"/>
      <c r="DV56" s="1413"/>
      <c r="DW56" s="1718"/>
      <c r="DX56" s="1719"/>
      <c r="DY56" s="1413"/>
      <c r="DZ56" s="1718"/>
      <c r="EA56" s="1719"/>
      <c r="EB56" s="1413"/>
      <c r="EC56" s="1718"/>
      <c r="ED56" s="1719"/>
      <c r="EE56" s="1413"/>
      <c r="EF56" s="1718"/>
      <c r="EG56" s="1719"/>
      <c r="EH56" s="1413"/>
      <c r="EI56" s="1718"/>
      <c r="EJ56" s="1719"/>
    </row>
    <row r="57" spans="1:140" ht="15" x14ac:dyDescent="0.25">
      <c r="A57" s="16"/>
      <c r="B57" s="137" t="s">
        <v>99</v>
      </c>
      <c r="C57" s="138">
        <f>SUM(C58:C59)</f>
        <v>21</v>
      </c>
      <c r="D57" s="139">
        <f>SUM(D58:D59)</f>
        <v>7</v>
      </c>
      <c r="E57" s="1938">
        <f>SUM(E58:E59)</f>
        <v>3</v>
      </c>
      <c r="F57" s="1939"/>
      <c r="G57" s="325"/>
      <c r="H57" s="174" t="s">
        <v>99</v>
      </c>
      <c r="I57" s="43">
        <f>SUM(I58:I59)</f>
        <v>1</v>
      </c>
      <c r="J57" s="44">
        <f>SUM(J58:J59)</f>
        <v>0</v>
      </c>
      <c r="K57" s="1786">
        <f>SUM(K58:K59)</f>
        <v>1</v>
      </c>
      <c r="L57" s="1787"/>
      <c r="M57" s="325"/>
      <c r="N57" s="171" t="s">
        <v>99</v>
      </c>
      <c r="O57" s="45">
        <f>SUM(O58:O59)</f>
        <v>1</v>
      </c>
      <c r="P57" s="1000">
        <f>SUM(P58:P59)</f>
        <v>0</v>
      </c>
      <c r="Q57" s="1961">
        <f>SUM(Q58:Q59)</f>
        <v>1</v>
      </c>
      <c r="R57" s="1962"/>
      <c r="S57" s="325"/>
      <c r="T57" s="1940" t="s">
        <v>99</v>
      </c>
      <c r="U57" s="1941"/>
      <c r="V57" s="94">
        <f>SUM(V58:V59)</f>
        <v>0</v>
      </c>
      <c r="W57" s="95">
        <f>SUM(W58:W59)</f>
        <v>0</v>
      </c>
      <c r="X57" s="96">
        <f>SUM(X58:X59)</f>
        <v>0</v>
      </c>
      <c r="Y57" s="822"/>
      <c r="Z57" s="822"/>
      <c r="AA57" s="360"/>
      <c r="AB57" s="360"/>
      <c r="AC57" s="148"/>
      <c r="AD57" s="367" t="s">
        <v>668</v>
      </c>
      <c r="AE57" s="368" t="s">
        <v>641</v>
      </c>
      <c r="AF57" s="369">
        <v>44159</v>
      </c>
      <c r="AG57" s="373" t="s">
        <v>642</v>
      </c>
      <c r="AH57" s="822"/>
      <c r="AI57" s="959" t="s">
        <v>35</v>
      </c>
      <c r="AJ57" s="1275"/>
      <c r="AK57" s="929" t="s">
        <v>318</v>
      </c>
      <c r="AL57" s="989" t="s">
        <v>294</v>
      </c>
      <c r="AM57" s="1059">
        <v>65</v>
      </c>
      <c r="AN57" s="1059">
        <v>66</v>
      </c>
      <c r="AO57" s="1112">
        <v>66</v>
      </c>
      <c r="AP57" s="1058">
        <v>28</v>
      </c>
      <c r="AQ57" s="617">
        <f t="shared" si="30"/>
        <v>3</v>
      </c>
      <c r="AR57" s="623">
        <f t="shared" si="31"/>
        <v>0</v>
      </c>
      <c r="AS57" s="329">
        <v>0</v>
      </c>
      <c r="AT57" s="307">
        <f t="shared" si="32"/>
        <v>0</v>
      </c>
      <c r="AU57" s="618">
        <f t="shared" si="18"/>
        <v>0</v>
      </c>
      <c r="AV57" s="619">
        <f t="shared" si="33"/>
        <v>0</v>
      </c>
      <c r="AW57" s="403">
        <v>2</v>
      </c>
      <c r="AX57" s="398"/>
      <c r="AY57" s="307">
        <v>0</v>
      </c>
      <c r="AZ57" s="348"/>
      <c r="BA57" s="390"/>
      <c r="BB57" s="415">
        <v>1</v>
      </c>
      <c r="BC57" s="416"/>
      <c r="BD57" s="307">
        <v>0</v>
      </c>
      <c r="BE57" s="348"/>
      <c r="BF57" s="390"/>
      <c r="BG57" s="415"/>
      <c r="BH57" s="416"/>
      <c r="BI57" s="307">
        <v>0</v>
      </c>
      <c r="BJ57" s="348"/>
      <c r="BK57" s="390"/>
      <c r="BL57" s="415"/>
      <c r="BM57" s="416"/>
      <c r="BN57" s="307">
        <v>0</v>
      </c>
      <c r="BO57" s="349"/>
      <c r="BP57" s="407"/>
      <c r="BQ57" s="415"/>
      <c r="BR57" s="416"/>
      <c r="BS57" s="307">
        <v>0</v>
      </c>
      <c r="BT57" s="348"/>
      <c r="BU57" s="408"/>
      <c r="BV57" s="415"/>
      <c r="BW57" s="416"/>
      <c r="BX57" s="307">
        <v>0</v>
      </c>
      <c r="BY57" s="349"/>
      <c r="BZ57" s="407"/>
      <c r="CA57" s="415"/>
      <c r="CB57" s="416"/>
      <c r="CC57" s="307">
        <v>0</v>
      </c>
      <c r="CD57" s="348"/>
      <c r="CE57" s="408"/>
      <c r="CF57" s="415"/>
      <c r="CG57" s="416"/>
      <c r="CH57" s="307">
        <v>0</v>
      </c>
      <c r="CI57" s="348"/>
      <c r="CJ57" s="408"/>
      <c r="CK57" s="409"/>
      <c r="CL57" s="410"/>
      <c r="CM57" s="411"/>
      <c r="CN57" s="412"/>
      <c r="CO57" s="1462"/>
      <c r="CP57" s="1443"/>
      <c r="CQ57" s="1353">
        <f t="shared" si="12"/>
        <v>0</v>
      </c>
      <c r="CR57" s="1447"/>
      <c r="CS57" s="1354">
        <f t="shared" si="1"/>
        <v>0</v>
      </c>
      <c r="CT57" s="1449"/>
      <c r="CU57" s="1401">
        <f t="shared" si="2"/>
        <v>0</v>
      </c>
      <c r="CV57" s="1447"/>
      <c r="CW57" s="1405">
        <f t="shared" si="3"/>
        <v>0</v>
      </c>
      <c r="CX57" s="1443"/>
      <c r="CY57" s="1406">
        <f t="shared" si="4"/>
        <v>0</v>
      </c>
      <c r="CZ57" s="1447"/>
      <c r="DA57" s="1404">
        <f t="shared" si="5"/>
        <v>0</v>
      </c>
      <c r="DB57" s="1449"/>
      <c r="DC57" s="1399">
        <f t="shared" si="6"/>
        <v>0</v>
      </c>
      <c r="DD57" s="1447"/>
      <c r="DE57" s="1405">
        <f t="shared" si="7"/>
        <v>0</v>
      </c>
      <c r="DF57" s="1459"/>
      <c r="DG57" s="1413"/>
      <c r="DH57" s="1720"/>
      <c r="DI57" s="1721"/>
      <c r="DJ57" s="1413"/>
      <c r="DK57" s="1718"/>
      <c r="DL57" s="1720"/>
      <c r="DM57" s="1413"/>
      <c r="DN57" s="1718"/>
      <c r="DO57" s="1720"/>
      <c r="DP57" s="1413"/>
      <c r="DQ57" s="1718"/>
      <c r="DR57" s="1720"/>
      <c r="DS57" s="1413"/>
      <c r="DT57" s="1718"/>
      <c r="DU57" s="1719"/>
      <c r="DV57" s="1413"/>
      <c r="DW57" s="1718"/>
      <c r="DX57" s="1719"/>
      <c r="DY57" s="1413"/>
      <c r="DZ57" s="1718"/>
      <c r="EA57" s="1719"/>
      <c r="EB57" s="1413"/>
      <c r="EC57" s="1718"/>
      <c r="ED57" s="1719"/>
      <c r="EE57" s="1413"/>
      <c r="EF57" s="1718"/>
      <c r="EG57" s="1719"/>
      <c r="EH57" s="1413"/>
      <c r="EI57" s="1718"/>
      <c r="EJ57" s="1719"/>
    </row>
    <row r="58" spans="1:140" thickBot="1" x14ac:dyDescent="0.3">
      <c r="A58" s="840"/>
      <c r="B58" s="35" t="s">
        <v>372</v>
      </c>
      <c r="C58" s="790">
        <f>COUNTIF($C$9:$C$54,"HW")</f>
        <v>11</v>
      </c>
      <c r="D58" s="996">
        <f>COUNTIF($C$9:$C$54,"HD")</f>
        <v>4</v>
      </c>
      <c r="E58" s="1808">
        <f>COUNTIF($C$9:$C$54,"HL")</f>
        <v>2</v>
      </c>
      <c r="F58" s="1809"/>
      <c r="G58" s="325"/>
      <c r="H58" s="175" t="s">
        <v>372</v>
      </c>
      <c r="I58" s="790">
        <f>COUNTIF($I$9:$I$16,"HW")</f>
        <v>1</v>
      </c>
      <c r="J58" s="37">
        <f>COUNTIF($I$9:$I$16,"HD")</f>
        <v>0</v>
      </c>
      <c r="K58" s="1914">
        <f>COUNTIF($I$9:$I$16,"HL")</f>
        <v>0</v>
      </c>
      <c r="L58" s="1915"/>
      <c r="M58" s="325"/>
      <c r="N58" s="172" t="s">
        <v>372</v>
      </c>
      <c r="O58" s="790">
        <f>COUNTIF($O$9:$O$16,"HW")</f>
        <v>0</v>
      </c>
      <c r="P58" s="1001">
        <f>COUNTIF($O$9:$O$16,"HD")</f>
        <v>0</v>
      </c>
      <c r="Q58" s="1959">
        <f>COUNTIF($O$9:$O$16,"HL")</f>
        <v>0</v>
      </c>
      <c r="R58" s="1960"/>
      <c r="S58" s="325"/>
      <c r="T58" s="1942" t="s">
        <v>372</v>
      </c>
      <c r="U58" s="1943"/>
      <c r="V58" s="60">
        <f>COUNTIF($W$9:$W$25,"HW")</f>
        <v>0</v>
      </c>
      <c r="W58" s="90">
        <f>COUNTIF($W$9:$W$25,"HD")</f>
        <v>0</v>
      </c>
      <c r="X58" s="92">
        <f>COUNTIF($W$9:$W$25,"HL")</f>
        <v>0</v>
      </c>
      <c r="Y58" s="822"/>
      <c r="Z58" s="822"/>
      <c r="AA58" s="1971" t="s">
        <v>373</v>
      </c>
      <c r="AB58" s="1972"/>
      <c r="AC58" s="148"/>
      <c r="AD58" s="367" t="s">
        <v>486</v>
      </c>
      <c r="AE58" s="368" t="s">
        <v>687</v>
      </c>
      <c r="AF58" s="369">
        <v>44170</v>
      </c>
      <c r="AG58" s="373" t="s">
        <v>550</v>
      </c>
      <c r="AH58" s="822"/>
      <c r="AI58" s="959"/>
      <c r="AJ58" s="1275"/>
      <c r="AK58" s="929"/>
      <c r="AL58" s="989"/>
      <c r="AM58" s="1059"/>
      <c r="AN58" s="1059"/>
      <c r="AO58" s="1112"/>
      <c r="AP58" s="1058"/>
      <c r="AQ58" s="617">
        <f t="shared" si="30"/>
        <v>0</v>
      </c>
      <c r="AR58" s="623">
        <f t="shared" si="31"/>
        <v>0</v>
      </c>
      <c r="AS58" s="329">
        <v>0</v>
      </c>
      <c r="AT58" s="307">
        <f t="shared" si="32"/>
        <v>0</v>
      </c>
      <c r="AU58" s="618">
        <f t="shared" si="18"/>
        <v>0</v>
      </c>
      <c r="AV58" s="619">
        <f t="shared" si="33"/>
        <v>0</v>
      </c>
      <c r="AW58" s="403"/>
      <c r="AX58" s="398"/>
      <c r="AY58" s="307">
        <v>0</v>
      </c>
      <c r="AZ58" s="348"/>
      <c r="BA58" s="390"/>
      <c r="BB58" s="415"/>
      <c r="BC58" s="416"/>
      <c r="BD58" s="307">
        <v>0</v>
      </c>
      <c r="BE58" s="348"/>
      <c r="BF58" s="390"/>
      <c r="BG58" s="415"/>
      <c r="BH58" s="416"/>
      <c r="BI58" s="307">
        <v>0</v>
      </c>
      <c r="BJ58" s="348"/>
      <c r="BK58" s="390"/>
      <c r="BL58" s="415"/>
      <c r="BM58" s="416"/>
      <c r="BN58" s="307">
        <v>0</v>
      </c>
      <c r="BO58" s="349"/>
      <c r="BP58" s="407"/>
      <c r="BQ58" s="415"/>
      <c r="BR58" s="416"/>
      <c r="BS58" s="307">
        <v>0</v>
      </c>
      <c r="BT58" s="348"/>
      <c r="BU58" s="408"/>
      <c r="BV58" s="415"/>
      <c r="BW58" s="416"/>
      <c r="BX58" s="307">
        <v>0</v>
      </c>
      <c r="BY58" s="349"/>
      <c r="BZ58" s="407"/>
      <c r="CA58" s="415"/>
      <c r="CB58" s="416"/>
      <c r="CC58" s="307">
        <v>0</v>
      </c>
      <c r="CD58" s="348"/>
      <c r="CE58" s="408"/>
      <c r="CF58" s="415"/>
      <c r="CG58" s="416"/>
      <c r="CH58" s="307">
        <v>0</v>
      </c>
      <c r="CI58" s="348"/>
      <c r="CJ58" s="408"/>
      <c r="CK58" s="409"/>
      <c r="CL58" s="410"/>
      <c r="CM58" s="411"/>
      <c r="CN58" s="412"/>
      <c r="CO58" s="1463"/>
      <c r="CP58" s="1444"/>
      <c r="CQ58" s="1356"/>
      <c r="CR58" s="1448"/>
      <c r="CS58" s="1355"/>
      <c r="CT58" s="1450"/>
      <c r="CU58" s="1402"/>
      <c r="CV58" s="1448"/>
      <c r="CW58" s="1400"/>
      <c r="CX58" s="1444"/>
      <c r="CY58" s="1407"/>
      <c r="CZ58" s="1448"/>
      <c r="DA58" s="1355"/>
      <c r="DB58" s="1450"/>
      <c r="DC58" s="1356"/>
      <c r="DD58" s="1448"/>
      <c r="DE58" s="1400"/>
      <c r="DF58" s="1460"/>
      <c r="DG58" s="1416"/>
      <c r="DH58" s="1716"/>
      <c r="DI58" s="1717"/>
      <c r="DJ58" s="1416"/>
      <c r="DK58" s="1714"/>
      <c r="DL58" s="1716"/>
      <c r="DM58" s="1416"/>
      <c r="DN58" s="1714"/>
      <c r="DO58" s="1716"/>
      <c r="DP58" s="1416"/>
      <c r="DQ58" s="1714"/>
      <c r="DR58" s="1716"/>
      <c r="DS58" s="1416"/>
      <c r="DT58" s="1714"/>
      <c r="DU58" s="1715"/>
      <c r="DV58" s="1416"/>
      <c r="DW58" s="1714"/>
      <c r="DX58" s="1715"/>
      <c r="DY58" s="1416"/>
      <c r="DZ58" s="1714"/>
      <c r="EA58" s="1715"/>
      <c r="EB58" s="1416"/>
      <c r="EC58" s="1714"/>
      <c r="ED58" s="1715"/>
      <c r="EE58" s="1416"/>
      <c r="EF58" s="1714"/>
      <c r="EG58" s="1715"/>
      <c r="EH58" s="1416"/>
      <c r="EI58" s="1714"/>
      <c r="EJ58" s="1715"/>
    </row>
    <row r="59" spans="1:140" thickBot="1" x14ac:dyDescent="0.3">
      <c r="A59" s="840"/>
      <c r="B59" s="36" t="s">
        <v>374</v>
      </c>
      <c r="C59" s="40">
        <f>COUNTIF($C$9:$C$54,"AW")</f>
        <v>10</v>
      </c>
      <c r="D59" s="41">
        <f>COUNTIF($C$9:$C$54,"AD")</f>
        <v>3</v>
      </c>
      <c r="E59" s="1810">
        <f>COUNTIF($C$9:$C$54,"AL")</f>
        <v>1</v>
      </c>
      <c r="F59" s="1811"/>
      <c r="G59" s="325"/>
      <c r="H59" s="176" t="s">
        <v>374</v>
      </c>
      <c r="I59" s="38">
        <f>COUNTIF($I$9:$I$16,"AW")+COUNTIF($I$9:$I$16,"NW")</f>
        <v>0</v>
      </c>
      <c r="J59" s="39">
        <f>COUNTIF($I$9:$I$16,"AD")+COUNTIF($I$9:$I$16,"ND")</f>
        <v>0</v>
      </c>
      <c r="K59" s="1796">
        <f>COUNTIF($I$9:$I$16,"AL")+COUNTIF($I$9:$I$16,"NL")</f>
        <v>1</v>
      </c>
      <c r="L59" s="1797"/>
      <c r="M59" s="325"/>
      <c r="N59" s="173" t="s">
        <v>374</v>
      </c>
      <c r="O59" s="42">
        <f>COUNTIF($O$9:$O$16,"AW")+COUNTIF($O$9:$O$16,"NW")</f>
        <v>1</v>
      </c>
      <c r="P59" s="1002">
        <f>COUNTIF($O$9:$O$16,"AD")+COUNTIF($O$9:$O$16,"ND")</f>
        <v>0</v>
      </c>
      <c r="Q59" s="1957">
        <f>COUNTIF($O$9:$O$16,"AL")+COUNTIF($O$9:$O$16,"NL")</f>
        <v>1</v>
      </c>
      <c r="R59" s="1958"/>
      <c r="S59" s="325"/>
      <c r="T59" s="1949" t="s">
        <v>374</v>
      </c>
      <c r="U59" s="1950"/>
      <c r="V59" s="81">
        <f>COUNTIF($W$9:$W$25,"AW")+COUNTIF($W$9:$W$25,"NW")</f>
        <v>0</v>
      </c>
      <c r="W59" s="91">
        <f>COUNTIF($W$9:$W$25,"AD")+COUNTIF($W$9:$W$25,"ND")</f>
        <v>0</v>
      </c>
      <c r="X59" s="93">
        <f>COUNTIF($W$9:$W$25,"AL")+COUNTIF($W$9:$W$25,"NL")</f>
        <v>0</v>
      </c>
      <c r="Y59" s="822"/>
      <c r="Z59" s="822"/>
      <c r="AA59" s="1875">
        <v>1240000</v>
      </c>
      <c r="AB59" s="1875"/>
      <c r="AC59" s="148"/>
      <c r="AD59" s="367"/>
      <c r="AE59" s="368"/>
      <c r="AF59" s="369"/>
      <c r="AG59" s="373"/>
      <c r="AH59" s="822"/>
      <c r="AI59" s="421"/>
      <c r="AJ59" s="1277"/>
      <c r="AK59" s="1868" t="s">
        <v>375</v>
      </c>
      <c r="AL59" s="1869"/>
      <c r="AM59" s="512"/>
      <c r="AN59" s="512"/>
      <c r="AO59" s="512"/>
      <c r="AP59" s="512"/>
      <c r="AQ59" s="19">
        <f t="shared" ref="AQ59:CL59" si="34">SUM(AQ4:AQ58)</f>
        <v>611</v>
      </c>
      <c r="AR59" s="19">
        <f t="shared" si="34"/>
        <v>114</v>
      </c>
      <c r="AS59" s="19">
        <f t="shared" si="34"/>
        <v>0</v>
      </c>
      <c r="AT59" s="400">
        <f t="shared" si="34"/>
        <v>35</v>
      </c>
      <c r="AU59" s="22">
        <f t="shared" si="34"/>
        <v>87</v>
      </c>
      <c r="AV59" s="79">
        <f t="shared" si="34"/>
        <v>77</v>
      </c>
      <c r="AW59" s="19">
        <f t="shared" si="34"/>
        <v>70</v>
      </c>
      <c r="AX59" s="19">
        <f t="shared" si="34"/>
        <v>15</v>
      </c>
      <c r="AY59" s="399">
        <f t="shared" si="34"/>
        <v>3</v>
      </c>
      <c r="AZ59" s="22">
        <f t="shared" si="34"/>
        <v>5</v>
      </c>
      <c r="BA59" s="79">
        <f t="shared" si="34"/>
        <v>5</v>
      </c>
      <c r="BB59" s="19">
        <f t="shared" si="34"/>
        <v>421</v>
      </c>
      <c r="BC59" s="19">
        <f t="shared" si="34"/>
        <v>77</v>
      </c>
      <c r="BD59" s="399">
        <f t="shared" si="34"/>
        <v>25</v>
      </c>
      <c r="BE59" s="22">
        <f t="shared" si="34"/>
        <v>65</v>
      </c>
      <c r="BF59" s="79">
        <f t="shared" si="34"/>
        <v>56</v>
      </c>
      <c r="BG59" s="19">
        <f t="shared" si="34"/>
        <v>26</v>
      </c>
      <c r="BH59" s="19">
        <f t="shared" si="34"/>
        <v>4</v>
      </c>
      <c r="BI59" s="399">
        <f t="shared" si="34"/>
        <v>1</v>
      </c>
      <c r="BJ59" s="22">
        <f t="shared" si="34"/>
        <v>3</v>
      </c>
      <c r="BK59" s="79">
        <f t="shared" si="34"/>
        <v>3</v>
      </c>
      <c r="BL59" s="405">
        <f t="shared" si="34"/>
        <v>27</v>
      </c>
      <c r="BM59" s="383">
        <f t="shared" si="34"/>
        <v>5</v>
      </c>
      <c r="BN59" s="406">
        <f t="shared" si="34"/>
        <v>1</v>
      </c>
      <c r="BO59" s="384">
        <f t="shared" si="34"/>
        <v>2</v>
      </c>
      <c r="BP59" s="385">
        <f t="shared" si="34"/>
        <v>2</v>
      </c>
      <c r="BQ59" s="405">
        <f t="shared" si="34"/>
        <v>0</v>
      </c>
      <c r="BR59" s="383">
        <f t="shared" si="34"/>
        <v>0</v>
      </c>
      <c r="BS59" s="406">
        <f t="shared" si="34"/>
        <v>0</v>
      </c>
      <c r="BT59" s="384">
        <f t="shared" si="34"/>
        <v>0</v>
      </c>
      <c r="BU59" s="385">
        <f t="shared" si="34"/>
        <v>0</v>
      </c>
      <c r="BV59" s="405">
        <f t="shared" ref="BV59:CE59" si="35">SUM(BV4:BV58)</f>
        <v>0</v>
      </c>
      <c r="BW59" s="383">
        <f t="shared" si="35"/>
        <v>0</v>
      </c>
      <c r="BX59" s="406">
        <f t="shared" si="35"/>
        <v>0</v>
      </c>
      <c r="BY59" s="384">
        <f t="shared" si="35"/>
        <v>0</v>
      </c>
      <c r="BZ59" s="385">
        <f t="shared" si="35"/>
        <v>0</v>
      </c>
      <c r="CA59" s="405">
        <f t="shared" si="35"/>
        <v>0</v>
      </c>
      <c r="CB59" s="383">
        <f t="shared" si="35"/>
        <v>0</v>
      </c>
      <c r="CC59" s="406">
        <f t="shared" si="35"/>
        <v>0</v>
      </c>
      <c r="CD59" s="384">
        <f t="shared" si="35"/>
        <v>0</v>
      </c>
      <c r="CE59" s="385">
        <f t="shared" si="35"/>
        <v>0</v>
      </c>
      <c r="CF59" s="405">
        <f>SUM(CF4:CF58)</f>
        <v>67</v>
      </c>
      <c r="CG59" s="383">
        <f>SUM(CG4:CG58)</f>
        <v>13</v>
      </c>
      <c r="CH59" s="406">
        <f>SUM(CH4:CH58)</f>
        <v>5</v>
      </c>
      <c r="CI59" s="384">
        <f>SUM(CI4:CI58)</f>
        <v>12</v>
      </c>
      <c r="CJ59" s="385">
        <f>SUM(CJ4:CJ58)</f>
        <v>11</v>
      </c>
      <c r="CK59" s="1012">
        <f t="shared" si="34"/>
        <v>0</v>
      </c>
      <c r="CL59" s="1012">
        <f t="shared" si="34"/>
        <v>1</v>
      </c>
      <c r="CM59" s="413">
        <f>AVERAGE(CM4:CM58)</f>
        <v>6</v>
      </c>
      <c r="CN59" s="414" t="e">
        <f>AVERAGE(CN4:CN58)</f>
        <v>#DIV/0!</v>
      </c>
      <c r="CO59" s="822"/>
      <c r="CP59" s="822"/>
      <c r="CQ59" s="822"/>
      <c r="CR59" s="822"/>
      <c r="CX59" s="822"/>
    </row>
    <row r="60" spans="1:140" ht="16.5" thickBot="1" x14ac:dyDescent="0.3">
      <c r="A60" s="822"/>
      <c r="B60" s="827"/>
      <c r="C60" s="325"/>
      <c r="D60" s="325"/>
      <c r="E60" s="325"/>
      <c r="F60" s="325"/>
      <c r="G60" s="325"/>
      <c r="H60" s="325"/>
      <c r="I60" s="325"/>
      <c r="J60" s="827"/>
      <c r="K60" s="169"/>
      <c r="L60" s="169"/>
      <c r="M60" s="325"/>
      <c r="N60" s="325"/>
      <c r="O60" s="325"/>
      <c r="P60" s="325"/>
      <c r="Q60" s="325"/>
      <c r="R60" s="325"/>
      <c r="S60" s="325"/>
      <c r="T60" s="325"/>
      <c r="U60" s="325"/>
      <c r="V60" s="325"/>
      <c r="W60" s="325"/>
      <c r="X60" s="325"/>
      <c r="Y60" s="822"/>
      <c r="Z60" s="827"/>
      <c r="AA60" s="1270"/>
      <c r="AB60" s="1270"/>
      <c r="AC60" s="823"/>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1853" t="e">
        <f>AVERAGE(CM59,CN59)</f>
        <v>#DIV/0!</v>
      </c>
      <c r="CN60" s="1854"/>
      <c r="CO60" s="822"/>
      <c r="CP60" s="822"/>
      <c r="CQ60" s="822"/>
      <c r="CR60" s="822"/>
      <c r="CX60" s="822"/>
    </row>
    <row r="61" spans="1:140" ht="16.5" thickBot="1" x14ac:dyDescent="0.3">
      <c r="A61" s="822"/>
      <c r="B61" s="152" t="s">
        <v>377</v>
      </c>
      <c r="C61" s="997" t="s">
        <v>337</v>
      </c>
      <c r="D61" s="997" t="s">
        <v>338</v>
      </c>
      <c r="E61" s="1814" t="s">
        <v>339</v>
      </c>
      <c r="F61" s="1815"/>
      <c r="G61" s="325"/>
      <c r="H61" s="142" t="s">
        <v>409</v>
      </c>
      <c r="I61" s="1031" t="s">
        <v>337</v>
      </c>
      <c r="J61" s="1031" t="s">
        <v>338</v>
      </c>
      <c r="K61" s="1951" t="s">
        <v>339</v>
      </c>
      <c r="L61" s="1952"/>
      <c r="M61" s="827"/>
      <c r="N61" s="489" t="s">
        <v>15</v>
      </c>
      <c r="O61" s="490" t="s">
        <v>337</v>
      </c>
      <c r="P61" s="490" t="s">
        <v>338</v>
      </c>
      <c r="Q61" s="1800" t="s">
        <v>339</v>
      </c>
      <c r="R61" s="1801"/>
      <c r="S61" s="325"/>
      <c r="T61" s="1932" t="s">
        <v>378</v>
      </c>
      <c r="U61" s="1933"/>
      <c r="V61" s="594" t="s">
        <v>337</v>
      </c>
      <c r="W61" s="595" t="s">
        <v>338</v>
      </c>
      <c r="X61" s="596" t="s">
        <v>339</v>
      </c>
      <c r="Y61" s="1303"/>
      <c r="Z61" s="827"/>
      <c r="AA61" s="1308"/>
      <c r="AB61" s="1308"/>
      <c r="AC61" s="1308"/>
      <c r="AD61" s="374"/>
      <c r="AE61" s="375"/>
      <c r="AF61" s="376"/>
      <c r="AG61" s="377"/>
      <c r="AH61" s="822"/>
      <c r="AI61" s="822"/>
      <c r="AK61" s="610" t="s">
        <v>379</v>
      </c>
      <c r="AL61" s="976"/>
      <c r="AM61" s="976"/>
      <c r="AN61" s="976"/>
      <c r="AO61" s="976"/>
      <c r="AP61" s="976"/>
      <c r="AQ61" s="927"/>
      <c r="AR61" s="10"/>
      <c r="AS61" s="391"/>
      <c r="AT61" s="10"/>
      <c r="AU61" s="10"/>
      <c r="AV61" s="401"/>
      <c r="AW61" s="1855" t="s">
        <v>148</v>
      </c>
      <c r="AX61" s="1856"/>
      <c r="AY61" s="1856"/>
      <c r="AZ61" s="1856"/>
      <c r="BA61" s="1856"/>
      <c r="BB61" s="1855" t="s">
        <v>43</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7"/>
      <c r="BV61" s="1855" t="s">
        <v>12</v>
      </c>
      <c r="BW61" s="1856"/>
      <c r="BX61" s="1856"/>
      <c r="BY61" s="1856"/>
      <c r="BZ61" s="1857"/>
      <c r="CA61" s="1855" t="s">
        <v>149</v>
      </c>
      <c r="CB61" s="1856"/>
      <c r="CC61" s="1856"/>
      <c r="CD61" s="1856"/>
      <c r="CE61" s="1856"/>
      <c r="CF61" s="1855" t="s">
        <v>150</v>
      </c>
      <c r="CG61" s="1856"/>
      <c r="CH61" s="1856"/>
      <c r="CI61" s="1856"/>
      <c r="CJ61" s="1857"/>
      <c r="CK61" s="927"/>
      <c r="CL61" s="10"/>
      <c r="CM61" s="1858" t="s">
        <v>380</v>
      </c>
      <c r="CN61" s="1859"/>
      <c r="CO61" s="822"/>
      <c r="CP61" s="822"/>
      <c r="CQ61" s="822"/>
      <c r="CR61" s="822"/>
      <c r="CX61" s="822"/>
    </row>
    <row r="62" spans="1:140" ht="16.5" thickBot="1" x14ac:dyDescent="0.3">
      <c r="A62" s="822"/>
      <c r="B62" s="153" t="s">
        <v>99</v>
      </c>
      <c r="C62" s="133">
        <f>SUM(C63:C64)</f>
        <v>2</v>
      </c>
      <c r="D62" s="134">
        <f>SUM(D63:D64)</f>
        <v>2</v>
      </c>
      <c r="E62" s="1802">
        <f>SUM(E63:E64)</f>
        <v>1</v>
      </c>
      <c r="F62" s="1803"/>
      <c r="G62" s="325"/>
      <c r="H62" s="146" t="s">
        <v>99</v>
      </c>
      <c r="I62" s="147">
        <f>SUM(I63:I64)</f>
        <v>0</v>
      </c>
      <c r="J62" s="1032">
        <f>SUM(J63:J64)</f>
        <v>0</v>
      </c>
      <c r="K62" s="1953">
        <f>SUM(K63:K64)</f>
        <v>0</v>
      </c>
      <c r="L62" s="1954"/>
      <c r="M62" s="822"/>
      <c r="N62" s="494" t="s">
        <v>99</v>
      </c>
      <c r="O62" s="495">
        <f>SUM(O63:O64)</f>
        <v>1</v>
      </c>
      <c r="P62" s="496">
        <f>SUM(P63:P64)</f>
        <v>0</v>
      </c>
      <c r="Q62" s="1928">
        <f>SUM(Q63:Q64)</f>
        <v>0</v>
      </c>
      <c r="R62" s="1929"/>
      <c r="S62" s="325"/>
      <c r="T62" s="1934" t="s">
        <v>99</v>
      </c>
      <c r="U62" s="1935"/>
      <c r="V62" s="597">
        <f>SUM(V63:V64)</f>
        <v>26</v>
      </c>
      <c r="W62" s="598">
        <f>SUM(W63:W64)</f>
        <v>9</v>
      </c>
      <c r="X62" s="599">
        <f>SUM(X63:X64)</f>
        <v>6</v>
      </c>
      <c r="Y62" s="1303"/>
      <c r="Z62" s="1173"/>
      <c r="AA62" s="1310"/>
      <c r="AB62" s="1310"/>
      <c r="AC62" s="1310"/>
      <c r="AD62" s="1310"/>
      <c r="AE62" s="1310"/>
      <c r="AF62" s="1310"/>
      <c r="AG62" s="1310"/>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822"/>
      <c r="CP62" s="822"/>
      <c r="CQ62" s="822"/>
      <c r="CR62" s="822"/>
      <c r="CX62" s="822"/>
    </row>
    <row r="63" spans="1:140" x14ac:dyDescent="0.25">
      <c r="A63" s="822"/>
      <c r="B63" s="154" t="s">
        <v>372</v>
      </c>
      <c r="C63" s="790">
        <f>COUNTIF($O$20:$O$24,"HW")</f>
        <v>0</v>
      </c>
      <c r="D63" s="131">
        <f>COUNTIF($O$20:$O$24,"HD")</f>
        <v>0</v>
      </c>
      <c r="E63" s="1816">
        <f>COUNTIF($O$20:$O$24,"HL")</f>
        <v>0</v>
      </c>
      <c r="F63" s="1817"/>
      <c r="G63" s="363"/>
      <c r="H63" s="143" t="s">
        <v>372</v>
      </c>
      <c r="I63" s="928">
        <f>COUNTIF(I30,"HW")</f>
        <v>0</v>
      </c>
      <c r="J63" s="1028">
        <f>COUNTIF(I30,"HD")</f>
        <v>0</v>
      </c>
      <c r="K63" s="1924">
        <f>COUNTIF(I30,"HL")</f>
        <v>0</v>
      </c>
      <c r="L63" s="1925"/>
      <c r="M63" s="363"/>
      <c r="N63" s="491" t="s">
        <v>372</v>
      </c>
      <c r="O63" s="928">
        <f>COUNTIF(AC9:AC14,"HW")</f>
        <v>0</v>
      </c>
      <c r="P63" s="1030">
        <f>COUNTIF(I45:I50,"HD")</f>
        <v>0</v>
      </c>
      <c r="Q63" s="1930">
        <f>COUNTIF(AC9:AC14,"HL")</f>
        <v>0</v>
      </c>
      <c r="R63" s="1931"/>
      <c r="S63" s="363"/>
      <c r="T63" s="2000" t="s">
        <v>372</v>
      </c>
      <c r="U63" s="2001"/>
      <c r="V63" s="600">
        <f t="shared" ref="V63:X64" si="36">SUM(C58,C63,I58,I63,O58,O63,V58)</f>
        <v>12</v>
      </c>
      <c r="W63" s="601">
        <f t="shared" si="36"/>
        <v>4</v>
      </c>
      <c r="X63" s="602">
        <f t="shared" si="36"/>
        <v>2</v>
      </c>
      <c r="Y63" s="1170"/>
      <c r="Z63" s="1274" t="s">
        <v>742</v>
      </c>
      <c r="AA63" s="1304" t="s">
        <v>739</v>
      </c>
      <c r="AB63" s="1305" t="s">
        <v>299</v>
      </c>
      <c r="AC63" s="1305" t="s">
        <v>676</v>
      </c>
      <c r="AD63" s="1306" t="s">
        <v>675</v>
      </c>
      <c r="AE63" s="1306" t="s">
        <v>674</v>
      </c>
      <c r="AF63" s="1307" t="s">
        <v>740</v>
      </c>
      <c r="AG63" s="1171" t="s">
        <v>786</v>
      </c>
      <c r="AH63" s="822"/>
      <c r="AI63" s="822"/>
      <c r="AK63" s="934" t="s">
        <v>501</v>
      </c>
      <c r="AL63" s="1864" t="s">
        <v>534</v>
      </c>
      <c r="AM63" s="1865"/>
      <c r="AN63" s="1862" t="s">
        <v>245</v>
      </c>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822"/>
      <c r="CP63" s="822"/>
      <c r="CQ63" s="822"/>
      <c r="CR63" s="822"/>
      <c r="CX63" s="822"/>
    </row>
    <row r="64" spans="1:140" thickBot="1" x14ac:dyDescent="0.3">
      <c r="A64" s="822"/>
      <c r="B64" s="141" t="s">
        <v>374</v>
      </c>
      <c r="C64" s="130">
        <f>COUNTIF($O$20:$O$24,"NW")</f>
        <v>2</v>
      </c>
      <c r="D64" s="132">
        <f>COUNTIF($O$20:$O$24,"ND")</f>
        <v>2</v>
      </c>
      <c r="E64" s="1818">
        <f>COUNTIF($O$20:$O$24,"NL")</f>
        <v>1</v>
      </c>
      <c r="F64" s="1819"/>
      <c r="G64" s="364"/>
      <c r="H64" s="144" t="s">
        <v>374</v>
      </c>
      <c r="I64" s="145">
        <f>COUNTIF(I30,"NW")</f>
        <v>0</v>
      </c>
      <c r="J64" s="1029">
        <f>COUNTIF(I30,"ND")</f>
        <v>0</v>
      </c>
      <c r="K64" s="1926">
        <f>COUNTIF(I30,"NL")</f>
        <v>0</v>
      </c>
      <c r="L64" s="1927"/>
      <c r="M64" s="364"/>
      <c r="N64" s="492" t="s">
        <v>374</v>
      </c>
      <c r="O64" s="493">
        <f>COUNTIF(I45:I50,"AW")+COUNTIF(I45:I50,"NW")</f>
        <v>1</v>
      </c>
      <c r="P64" s="999">
        <f>COUNTIF(I45:I50,"AD")+COUNTIF(I45:I50,"ND")</f>
        <v>0</v>
      </c>
      <c r="Q64" s="1792">
        <f>COUNTIF(I45:I50,"AL")+COUNTIF(I45:I50,"NL")</f>
        <v>0</v>
      </c>
      <c r="R64" s="1793"/>
      <c r="S64" s="364"/>
      <c r="T64" s="2002" t="s">
        <v>374</v>
      </c>
      <c r="U64" s="2003"/>
      <c r="V64" s="603">
        <f t="shared" si="36"/>
        <v>14</v>
      </c>
      <c r="W64" s="606">
        <f t="shared" si="36"/>
        <v>5</v>
      </c>
      <c r="X64" s="1004">
        <f t="shared" si="36"/>
        <v>4</v>
      </c>
      <c r="Y64" s="1170"/>
      <c r="Z64" s="678"/>
      <c r="AA64" s="64" t="s">
        <v>683</v>
      </c>
      <c r="AB64" s="65">
        <v>18</v>
      </c>
      <c r="AC64" s="335" t="s">
        <v>290</v>
      </c>
      <c r="AD64" s="336">
        <v>64</v>
      </c>
      <c r="AE64" s="337">
        <v>84</v>
      </c>
      <c r="AF64" s="66">
        <v>44154</v>
      </c>
      <c r="AG64" s="1172"/>
      <c r="AH64" s="822"/>
      <c r="AI64" s="822"/>
      <c r="AK64" s="934" t="s">
        <v>500</v>
      </c>
      <c r="AL64" s="1866" t="s">
        <v>434</v>
      </c>
      <c r="AM64" s="1867"/>
      <c r="AN64" s="1862" t="s">
        <v>245</v>
      </c>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822"/>
      <c r="CP64" s="822"/>
      <c r="CQ64" s="822"/>
      <c r="CR64" s="822"/>
      <c r="CX64" s="822"/>
    </row>
    <row r="65" spans="1:92" thickBot="1" x14ac:dyDescent="0.3">
      <c r="A65" s="822"/>
      <c r="B65" s="827"/>
      <c r="C65" s="1773"/>
      <c r="D65" s="1773"/>
      <c r="E65" s="969"/>
      <c r="F65" s="969"/>
      <c r="G65" s="1050"/>
      <c r="H65" s="60"/>
      <c r="I65" s="60"/>
      <c r="J65" s="60"/>
      <c r="K65" s="357"/>
      <c r="L65" s="357"/>
      <c r="M65" s="325"/>
      <c r="N65" s="325"/>
      <c r="O65" s="325"/>
      <c r="P65" s="325"/>
      <c r="Q65" s="325"/>
      <c r="R65" s="325"/>
      <c r="S65" s="325"/>
      <c r="T65" s="822"/>
      <c r="U65" s="325"/>
      <c r="V65" s="325"/>
      <c r="W65" s="325"/>
      <c r="X65" s="968"/>
      <c r="Y65" s="1170"/>
      <c r="Z65" s="678"/>
      <c r="AA65" s="64" t="s">
        <v>686</v>
      </c>
      <c r="AB65" s="65">
        <v>19</v>
      </c>
      <c r="AC65" s="335" t="s">
        <v>333</v>
      </c>
      <c r="AD65" s="336">
        <v>59</v>
      </c>
      <c r="AE65" s="337">
        <v>76</v>
      </c>
      <c r="AF65" s="66">
        <v>44154</v>
      </c>
      <c r="AG65" s="1172"/>
      <c r="AH65" s="822"/>
      <c r="AI65" s="822"/>
      <c r="AK65" s="934" t="s">
        <v>496</v>
      </c>
      <c r="AL65" s="1866" t="s">
        <v>434</v>
      </c>
      <c r="AM65" s="1867"/>
      <c r="AN65" s="1862" t="s">
        <v>712</v>
      </c>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row>
    <row r="66" spans="1:92" x14ac:dyDescent="0.25">
      <c r="A66" s="827"/>
      <c r="B66" s="1762" t="s">
        <v>385</v>
      </c>
      <c r="C66" s="1763"/>
      <c r="D66" s="1763"/>
      <c r="E66" s="1763"/>
      <c r="F66" s="1763"/>
      <c r="G66" s="1763"/>
      <c r="H66" s="1763"/>
      <c r="I66" s="1763"/>
      <c r="J66" s="1763"/>
      <c r="K66" s="1763"/>
      <c r="L66" s="1763"/>
      <c r="M66" s="1763"/>
      <c r="N66" s="1763"/>
      <c r="O66" s="1763"/>
      <c r="P66" s="1763"/>
      <c r="Q66" s="1763"/>
      <c r="R66" s="1763"/>
      <c r="S66" s="1763"/>
      <c r="T66" s="1763"/>
      <c r="U66" s="1763"/>
      <c r="V66" s="1763"/>
      <c r="W66" s="1763"/>
      <c r="X66" s="1764"/>
      <c r="Y66" s="1170"/>
      <c r="Z66" s="678"/>
      <c r="AA66" s="64" t="s">
        <v>707</v>
      </c>
      <c r="AB66" s="65">
        <v>18</v>
      </c>
      <c r="AC66" s="335" t="s">
        <v>287</v>
      </c>
      <c r="AD66" s="336">
        <v>53</v>
      </c>
      <c r="AE66" s="337">
        <v>85</v>
      </c>
      <c r="AF66" s="66">
        <v>43833</v>
      </c>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row>
    <row r="67" spans="1:92" ht="15" x14ac:dyDescent="0.25">
      <c r="A67" s="827"/>
      <c r="B67" s="423"/>
      <c r="C67" s="419"/>
      <c r="D67" s="1768" t="s">
        <v>386</v>
      </c>
      <c r="E67" s="1768"/>
      <c r="F67" s="1768"/>
      <c r="G67" s="1768"/>
      <c r="H67" s="1820" t="s">
        <v>387</v>
      </c>
      <c r="I67" s="1768"/>
      <c r="J67" s="1768"/>
      <c r="K67" s="1768"/>
      <c r="L67" s="1768"/>
      <c r="M67" s="1768"/>
      <c r="N67" s="1768" t="s">
        <v>388</v>
      </c>
      <c r="O67" s="1768"/>
      <c r="P67" s="1768"/>
      <c r="Q67" s="1768"/>
      <c r="R67" s="1768"/>
      <c r="S67" s="1768"/>
      <c r="T67" s="1768" t="s">
        <v>389</v>
      </c>
      <c r="U67" s="1768"/>
      <c r="V67" s="1768"/>
      <c r="W67" s="1768"/>
      <c r="X67" s="1770"/>
      <c r="Y67" s="1170"/>
      <c r="Z67" s="678"/>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row>
    <row r="68" spans="1:92" ht="15" x14ac:dyDescent="0.25">
      <c r="A68" s="827"/>
      <c r="B68" s="1804"/>
      <c r="C68" s="1805"/>
      <c r="D68" s="1805"/>
      <c r="E68" s="418"/>
      <c r="F68" s="418"/>
      <c r="G68" s="418"/>
      <c r="H68" s="1820" t="s">
        <v>59</v>
      </c>
      <c r="I68" s="1768"/>
      <c r="J68" s="1155" t="s">
        <v>562</v>
      </c>
      <c r="K68" s="1768" t="s">
        <v>73</v>
      </c>
      <c r="L68" s="1768"/>
      <c r="M68" s="1768"/>
      <c r="N68" s="1768" t="s">
        <v>59</v>
      </c>
      <c r="O68" s="1768"/>
      <c r="P68" s="1155" t="s">
        <v>562</v>
      </c>
      <c r="Q68" s="1768" t="s">
        <v>73</v>
      </c>
      <c r="R68" s="1768"/>
      <c r="S68" s="1768"/>
      <c r="T68" s="1768" t="s">
        <v>59</v>
      </c>
      <c r="U68" s="1768"/>
      <c r="V68" s="1768"/>
      <c r="W68" s="1768" t="s">
        <v>73</v>
      </c>
      <c r="X68" s="1770"/>
      <c r="Y68" s="1170"/>
      <c r="Z68" s="678"/>
      <c r="AA68" s="64"/>
      <c r="AB68" s="65"/>
      <c r="AC68" s="335"/>
      <c r="AD68" s="336"/>
      <c r="AE68" s="337"/>
      <c r="AF68" s="66"/>
      <c r="AG68" s="1172"/>
      <c r="AH68" s="822"/>
      <c r="AI68" s="822"/>
      <c r="AK68" s="934"/>
      <c r="AL68" s="1860"/>
      <c r="AM68" s="1861"/>
      <c r="AN68" s="1862"/>
      <c r="AO68" s="1863"/>
      <c r="AP68" s="1863"/>
      <c r="AQ68" s="1863"/>
      <c r="AR68" s="916"/>
      <c r="AS68" s="386"/>
      <c r="AT68" s="309"/>
      <c r="AU68"/>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row>
    <row r="69" spans="1:92" ht="15" x14ac:dyDescent="0.25">
      <c r="A69" s="822"/>
      <c r="B69" s="1722" t="s">
        <v>7</v>
      </c>
      <c r="C69" s="1723"/>
      <c r="D69" s="1727"/>
      <c r="E69" s="1726"/>
      <c r="F69" s="1726"/>
      <c r="G69" s="1728"/>
      <c r="H69" s="1729"/>
      <c r="I69" s="1730"/>
      <c r="J69" s="1108"/>
      <c r="K69" s="1893"/>
      <c r="L69" s="1726"/>
      <c r="M69" s="1728"/>
      <c r="N69" s="1729"/>
      <c r="O69" s="1730"/>
      <c r="P69" s="1109"/>
      <c r="Q69" s="1893"/>
      <c r="R69" s="1726"/>
      <c r="S69" s="1728"/>
      <c r="T69" s="1729"/>
      <c r="U69" s="1726"/>
      <c r="V69" s="1894"/>
      <c r="W69" s="1893"/>
      <c r="X69" s="1731"/>
      <c r="Y69" s="1170"/>
      <c r="Z69" s="678"/>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row>
    <row r="70" spans="1:92" ht="15" x14ac:dyDescent="0.25">
      <c r="A70" s="822"/>
      <c r="B70" s="1722" t="s">
        <v>8</v>
      </c>
      <c r="C70" s="1723"/>
      <c r="D70" s="1727"/>
      <c r="E70" s="1726"/>
      <c r="F70" s="1726"/>
      <c r="G70" s="1728"/>
      <c r="H70" s="1729"/>
      <c r="I70" s="1730"/>
      <c r="J70" s="1108"/>
      <c r="K70" s="1893"/>
      <c r="L70" s="1726"/>
      <c r="M70" s="1728"/>
      <c r="N70" s="1729"/>
      <c r="O70" s="1730"/>
      <c r="P70" s="1109"/>
      <c r="Q70" s="1893"/>
      <c r="R70" s="1726"/>
      <c r="S70" s="1728"/>
      <c r="T70" s="1729"/>
      <c r="U70" s="1726"/>
      <c r="V70" s="1894"/>
      <c r="W70" s="1893"/>
      <c r="X70" s="1731"/>
      <c r="Y70" s="1170"/>
      <c r="Z70" s="678"/>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row>
    <row r="71" spans="1:92" ht="15" x14ac:dyDescent="0.25">
      <c r="A71" s="822"/>
      <c r="B71" s="1722" t="s">
        <v>9</v>
      </c>
      <c r="C71" s="1723"/>
      <c r="D71" s="1727"/>
      <c r="E71" s="1726"/>
      <c r="F71" s="1726"/>
      <c r="G71" s="1728"/>
      <c r="H71" s="1729"/>
      <c r="I71" s="1730"/>
      <c r="J71" s="1108"/>
      <c r="K71" s="1893"/>
      <c r="L71" s="1726"/>
      <c r="M71" s="1728"/>
      <c r="N71" s="1729"/>
      <c r="O71" s="1730"/>
      <c r="P71" s="1109"/>
      <c r="Q71" s="1893"/>
      <c r="R71" s="1726"/>
      <c r="S71" s="1728"/>
      <c r="T71" s="1729"/>
      <c r="U71" s="1726"/>
      <c r="V71" s="1894"/>
      <c r="W71" s="1893"/>
      <c r="X71" s="1731"/>
      <c r="Y71" s="1170"/>
      <c r="Z71" s="678"/>
      <c r="AA71" s="64"/>
      <c r="AB71" s="65"/>
      <c r="AC71" s="335"/>
      <c r="AD71" s="336"/>
      <c r="AE71" s="337"/>
      <c r="AF71" s="66"/>
      <c r="AG71" s="1172"/>
      <c r="AH71" s="822"/>
      <c r="AI71" s="822"/>
      <c r="AK71" s="934" t="s">
        <v>707</v>
      </c>
      <c r="AL71" s="1860" t="s">
        <v>434</v>
      </c>
      <c r="AM71" s="1861"/>
      <c r="AN71" s="1862" t="s">
        <v>709</v>
      </c>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row>
    <row r="72" spans="1:92" ht="15" x14ac:dyDescent="0.25">
      <c r="A72" s="822"/>
      <c r="B72" s="1722" t="s">
        <v>10</v>
      </c>
      <c r="C72" s="1723"/>
      <c r="D72" s="1727"/>
      <c r="E72" s="1726"/>
      <c r="F72" s="1726"/>
      <c r="G72" s="1728"/>
      <c r="H72" s="1729"/>
      <c r="I72" s="1730"/>
      <c r="J72" s="1108"/>
      <c r="K72" s="1893"/>
      <c r="L72" s="1726"/>
      <c r="M72" s="1728"/>
      <c r="N72" s="1729"/>
      <c r="O72" s="1730"/>
      <c r="P72" s="1109"/>
      <c r="Q72" s="1893"/>
      <c r="R72" s="1726"/>
      <c r="S72" s="1728"/>
      <c r="T72" s="1729"/>
      <c r="U72" s="1726"/>
      <c r="V72" s="1894"/>
      <c r="W72" s="1893"/>
      <c r="X72" s="1731"/>
      <c r="Y72" s="1170"/>
      <c r="Z72" s="678"/>
      <c r="AA72" s="64"/>
      <c r="AB72" s="65"/>
      <c r="AC72" s="335"/>
      <c r="AD72" s="336"/>
      <c r="AE72" s="337"/>
      <c r="AF72" s="66"/>
      <c r="AG72" s="1172"/>
      <c r="AH72" s="822"/>
      <c r="AI72" s="822"/>
      <c r="AK72" s="934" t="s">
        <v>688</v>
      </c>
      <c r="AL72" s="1860" t="s">
        <v>434</v>
      </c>
      <c r="AM72" s="1861"/>
      <c r="AN72" s="1862" t="s">
        <v>711</v>
      </c>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row>
    <row r="73" spans="1:92" ht="15" x14ac:dyDescent="0.25">
      <c r="A73" s="822"/>
      <c r="B73" s="1722" t="s">
        <v>11</v>
      </c>
      <c r="C73" s="1723"/>
      <c r="D73" s="1727"/>
      <c r="E73" s="1726"/>
      <c r="F73" s="1726"/>
      <c r="G73" s="1728"/>
      <c r="H73" s="1729"/>
      <c r="I73" s="1730"/>
      <c r="J73" s="1108"/>
      <c r="K73" s="1893"/>
      <c r="L73" s="1726"/>
      <c r="M73" s="1728"/>
      <c r="N73" s="1729"/>
      <c r="O73" s="1730"/>
      <c r="P73" s="1109"/>
      <c r="Q73" s="1893"/>
      <c r="R73" s="1726"/>
      <c r="S73" s="1728"/>
      <c r="T73" s="1729"/>
      <c r="U73" s="1726"/>
      <c r="V73" s="1894"/>
      <c r="W73" s="1893"/>
      <c r="X73" s="1731"/>
      <c r="Y73" s="1170"/>
      <c r="Z73" s="678"/>
      <c r="AA73" s="64"/>
      <c r="AB73" s="65"/>
      <c r="AC73" s="335"/>
      <c r="AD73" s="336"/>
      <c r="AE73" s="337"/>
      <c r="AF73" s="66"/>
      <c r="AG73" s="1172"/>
      <c r="AH73" s="822"/>
      <c r="AI73" s="822"/>
      <c r="AK73" s="934" t="s">
        <v>501</v>
      </c>
      <c r="AL73" s="1860" t="s">
        <v>434</v>
      </c>
      <c r="AM73" s="1861"/>
      <c r="AN73" s="1862" t="s">
        <v>712</v>
      </c>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row>
    <row r="74" spans="1:92" ht="15" x14ac:dyDescent="0.25">
      <c r="A74" s="822"/>
      <c r="B74" s="1722" t="s">
        <v>12</v>
      </c>
      <c r="C74" s="1723"/>
      <c r="D74" s="1727"/>
      <c r="E74" s="1726"/>
      <c r="F74" s="1726"/>
      <c r="G74" s="1728"/>
      <c r="H74" s="1729"/>
      <c r="I74" s="1730"/>
      <c r="J74" s="1108"/>
      <c r="K74" s="1893"/>
      <c r="L74" s="1726"/>
      <c r="M74" s="1728"/>
      <c r="N74" s="1729"/>
      <c r="O74" s="1730"/>
      <c r="P74" s="1109"/>
      <c r="Q74" s="1893"/>
      <c r="R74" s="1726"/>
      <c r="S74" s="1728"/>
      <c r="T74" s="1729"/>
      <c r="U74" s="1726"/>
      <c r="V74" s="1894"/>
      <c r="W74" s="1893"/>
      <c r="X74" s="1731"/>
      <c r="Y74" s="1170"/>
      <c r="Z74" s="678"/>
      <c r="AA74" s="64"/>
      <c r="AB74" s="65"/>
      <c r="AC74" s="335"/>
      <c r="AD74" s="336"/>
      <c r="AE74" s="337"/>
      <c r="AF74" s="66"/>
      <c r="AG74" s="1172"/>
      <c r="AH74" s="822"/>
      <c r="AI74" s="822"/>
      <c r="AK74" s="934"/>
      <c r="AL74" s="1016"/>
      <c r="AM74" s="1017"/>
      <c r="AN74" s="1014"/>
      <c r="AO74" s="1015"/>
      <c r="AP74" s="1015"/>
      <c r="AQ74" s="1015"/>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row>
    <row r="75" spans="1:92" ht="15" x14ac:dyDescent="0.25">
      <c r="A75" s="822"/>
      <c r="B75" s="1722" t="s">
        <v>13</v>
      </c>
      <c r="C75" s="1723"/>
      <c r="D75" s="1727" t="s">
        <v>557</v>
      </c>
      <c r="E75" s="1726"/>
      <c r="F75" s="1726"/>
      <c r="G75" s="1728"/>
      <c r="H75" s="1729"/>
      <c r="I75" s="1730"/>
      <c r="J75" s="1108"/>
      <c r="K75" s="1893"/>
      <c r="L75" s="1726"/>
      <c r="M75" s="1728"/>
      <c r="N75" s="1729"/>
      <c r="O75" s="1730"/>
      <c r="P75" s="1109"/>
      <c r="Q75" s="1893"/>
      <c r="R75" s="1726"/>
      <c r="S75" s="1728"/>
      <c r="T75" s="1729" t="s">
        <v>664</v>
      </c>
      <c r="U75" s="1726"/>
      <c r="V75" s="1894"/>
      <c r="W75" s="1893" t="s">
        <v>557</v>
      </c>
      <c r="X75" s="1731"/>
      <c r="Y75" s="1170"/>
      <c r="Z75" s="678"/>
      <c r="AA75" s="514"/>
      <c r="AB75" s="513"/>
      <c r="AC75" s="335"/>
      <c r="AD75" s="336"/>
      <c r="AE75" s="921"/>
      <c r="AF75" s="615"/>
      <c r="AG75" s="1172"/>
      <c r="AH75" s="822"/>
      <c r="AI75" s="822"/>
      <c r="AK75" s="934"/>
      <c r="AL75" s="1016"/>
      <c r="AM75" s="1017"/>
      <c r="AN75" s="1014"/>
      <c r="AO75" s="1015"/>
      <c r="AP75" s="1015"/>
      <c r="AQ75" s="1015"/>
      <c r="AR75" s="916"/>
      <c r="AS75" s="386"/>
      <c r="AT75" s="309"/>
      <c r="AU75"/>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row>
    <row r="76" spans="1:92" ht="15" x14ac:dyDescent="0.25">
      <c r="A76" s="827"/>
      <c r="B76" s="1722" t="s">
        <v>789</v>
      </c>
      <c r="C76" s="1723"/>
      <c r="D76" s="1727"/>
      <c r="E76" s="1726"/>
      <c r="F76" s="1726"/>
      <c r="G76" s="1728"/>
      <c r="H76" s="1729"/>
      <c r="I76" s="1730"/>
      <c r="J76" s="1108"/>
      <c r="K76" s="1893"/>
      <c r="L76" s="1726"/>
      <c r="M76" s="1728"/>
      <c r="N76" s="1729"/>
      <c r="O76" s="1730"/>
      <c r="P76" s="1109"/>
      <c r="Q76" s="1893"/>
      <c r="R76" s="1726"/>
      <c r="S76" s="1728"/>
      <c r="T76" s="1729"/>
      <c r="U76" s="1726"/>
      <c r="V76" s="1894"/>
      <c r="W76" s="1893"/>
      <c r="X76" s="1731"/>
      <c r="Y76" s="1170"/>
      <c r="Z76" s="678"/>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row>
    <row r="77" spans="1:92" ht="15" x14ac:dyDescent="0.25">
      <c r="A77" s="827"/>
      <c r="B77" s="1722" t="s">
        <v>791</v>
      </c>
      <c r="C77" s="1723"/>
      <c r="D77" s="1727"/>
      <c r="E77" s="1726"/>
      <c r="F77" s="1726"/>
      <c r="G77" s="1726"/>
      <c r="H77" s="1729"/>
      <c r="I77" s="1730"/>
      <c r="J77" s="1108"/>
      <c r="K77" s="1893"/>
      <c r="L77" s="1726"/>
      <c r="M77" s="1728"/>
      <c r="N77" s="1729"/>
      <c r="O77" s="1730"/>
      <c r="P77" s="1109"/>
      <c r="Q77" s="1893"/>
      <c r="R77" s="1726"/>
      <c r="S77" s="1728"/>
      <c r="T77" s="1729"/>
      <c r="U77" s="1726"/>
      <c r="V77" s="1894"/>
      <c r="W77" s="1893"/>
      <c r="X77" s="1731"/>
      <c r="Y77" s="1170"/>
      <c r="Z77" s="678"/>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row>
    <row r="78" spans="1:92" ht="15" x14ac:dyDescent="0.25">
      <c r="A78" s="822"/>
      <c r="B78" s="1722" t="s">
        <v>788</v>
      </c>
      <c r="C78" s="1723"/>
      <c r="D78" s="1727"/>
      <c r="E78" s="1726"/>
      <c r="F78" s="1726"/>
      <c r="G78" s="1726"/>
      <c r="H78" s="1729"/>
      <c r="I78" s="1730"/>
      <c r="J78" s="1108"/>
      <c r="K78" s="1893"/>
      <c r="L78" s="1726"/>
      <c r="M78" s="1728"/>
      <c r="N78" s="1729"/>
      <c r="O78" s="1730"/>
      <c r="P78" s="1109"/>
      <c r="Q78" s="1893"/>
      <c r="R78" s="1726"/>
      <c r="S78" s="1728"/>
      <c r="T78" s="1729"/>
      <c r="U78" s="1726"/>
      <c r="V78" s="1894"/>
      <c r="W78" s="1893"/>
      <c r="X78" s="1731"/>
      <c r="Y78" s="1170"/>
      <c r="Z78" s="678"/>
      <c r="AA78" s="514"/>
      <c r="AB78" s="513"/>
      <c r="AC78" s="335"/>
      <c r="AD78" s="336"/>
      <c r="AE78" s="921"/>
      <c r="AF78" s="615"/>
      <c r="AG78" s="1172"/>
      <c r="AH78" s="822"/>
      <c r="AI78" s="822"/>
      <c r="AK78" s="976"/>
      <c r="AL78" s="976"/>
      <c r="AM78" s="976"/>
      <c r="AN78" s="976"/>
      <c r="AO78" s="976"/>
      <c r="AP78" s="976"/>
      <c r="AQ78" s="822"/>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row>
    <row r="79" spans="1:92" x14ac:dyDescent="0.25">
      <c r="A79" s="822"/>
      <c r="B79" s="1722" t="s">
        <v>150</v>
      </c>
      <c r="C79" s="1723"/>
      <c r="D79" s="1727"/>
      <c r="E79" s="1726"/>
      <c r="F79" s="1726"/>
      <c r="G79" s="1726"/>
      <c r="H79" s="1729"/>
      <c r="I79" s="1730"/>
      <c r="J79" s="1382"/>
      <c r="K79" s="1893"/>
      <c r="L79" s="1726"/>
      <c r="M79" s="1728"/>
      <c r="N79" s="1729"/>
      <c r="O79" s="1730"/>
      <c r="P79" s="1383"/>
      <c r="Q79" s="1893"/>
      <c r="R79" s="1726"/>
      <c r="S79" s="1728"/>
      <c r="T79" s="1729"/>
      <c r="U79" s="1726"/>
      <c r="V79" s="1894"/>
      <c r="W79" s="1893"/>
      <c r="X79" s="1731"/>
      <c r="Y79" s="1170"/>
      <c r="Z79" s="1274" t="s">
        <v>742</v>
      </c>
      <c r="AA79" s="1125" t="s">
        <v>738</v>
      </c>
      <c r="AB79" s="1121" t="s">
        <v>299</v>
      </c>
      <c r="AC79" s="1121" t="s">
        <v>676</v>
      </c>
      <c r="AD79" s="1122" t="s">
        <v>675</v>
      </c>
      <c r="AE79" s="1273" t="s">
        <v>674</v>
      </c>
      <c r="AF79" s="1124" t="s">
        <v>741</v>
      </c>
      <c r="AG79" s="1171" t="s">
        <v>4</v>
      </c>
      <c r="AH79" s="822"/>
      <c r="AI79" s="822"/>
      <c r="AL79" s="976"/>
      <c r="AM79" s="976"/>
      <c r="AO79" s="976"/>
      <c r="AP79" s="976"/>
      <c r="AQ79" s="822"/>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row>
    <row r="80" spans="1:92" ht="15.75" customHeight="1" x14ac:dyDescent="0.25">
      <c r="A80" s="822"/>
      <c r="B80" s="1722" t="s">
        <v>17</v>
      </c>
      <c r="C80" s="1723"/>
      <c r="D80" s="1727"/>
      <c r="E80" s="1726"/>
      <c r="F80" s="1726"/>
      <c r="G80" s="1726"/>
      <c r="H80" s="1729"/>
      <c r="I80" s="1730"/>
      <c r="J80" s="1382"/>
      <c r="K80" s="1893"/>
      <c r="L80" s="1726"/>
      <c r="M80" s="1728"/>
      <c r="N80" s="1729"/>
      <c r="O80" s="1730"/>
      <c r="P80" s="1383"/>
      <c r="Q80" s="1893"/>
      <c r="R80" s="1726"/>
      <c r="S80" s="1728"/>
      <c r="T80" s="1729"/>
      <c r="U80" s="1726"/>
      <c r="V80" s="1894"/>
      <c r="W80" s="1893"/>
      <c r="X80" s="1731"/>
      <c r="Y80" s="1170"/>
      <c r="Z80" s="678" t="s">
        <v>796</v>
      </c>
      <c r="AA80" s="514" t="s">
        <v>677</v>
      </c>
      <c r="AB80" s="513">
        <v>16</v>
      </c>
      <c r="AC80" s="335" t="s">
        <v>289</v>
      </c>
      <c r="AD80" s="336">
        <v>47</v>
      </c>
      <c r="AE80" s="921">
        <v>70</v>
      </c>
      <c r="AF80" s="615">
        <v>44102</v>
      </c>
      <c r="AG80" s="1172" t="s">
        <v>217</v>
      </c>
      <c r="AH80" s="822"/>
      <c r="AI80" s="822"/>
      <c r="AK80" s="648"/>
      <c r="AL80" s="648"/>
      <c r="AM80" s="648"/>
      <c r="AN80" s="648"/>
      <c r="AO80" s="648"/>
      <c r="AP80" s="648"/>
      <c r="AQ80" s="648"/>
      <c r="AR80" s="648"/>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row>
    <row r="81" spans="2:92" ht="15.75" customHeight="1" x14ac:dyDescent="0.25">
      <c r="B81" s="1722" t="s">
        <v>390</v>
      </c>
      <c r="C81" s="1723"/>
      <c r="D81" s="1727"/>
      <c r="E81" s="1726"/>
      <c r="F81" s="1726"/>
      <c r="G81" s="1726"/>
      <c r="H81" s="1729"/>
      <c r="I81" s="1730"/>
      <c r="J81" s="1382"/>
      <c r="K81" s="1893"/>
      <c r="L81" s="1726"/>
      <c r="M81" s="1728"/>
      <c r="N81" s="1729"/>
      <c r="O81" s="1730"/>
      <c r="P81" s="1383"/>
      <c r="Q81" s="1893"/>
      <c r="R81" s="1726"/>
      <c r="S81" s="1728"/>
      <c r="T81" s="1729"/>
      <c r="U81" s="1726"/>
      <c r="V81" s="1894"/>
      <c r="W81" s="1893"/>
      <c r="X81" s="1731"/>
      <c r="Y81" s="1170"/>
      <c r="Z81" s="678" t="s">
        <v>796</v>
      </c>
      <c r="AA81" s="514" t="s">
        <v>678</v>
      </c>
      <c r="AB81" s="513">
        <v>17</v>
      </c>
      <c r="AC81" s="335" t="s">
        <v>293</v>
      </c>
      <c r="AD81" s="336">
        <v>51</v>
      </c>
      <c r="AE81" s="921">
        <v>58</v>
      </c>
      <c r="AF81" s="615">
        <v>44107</v>
      </c>
      <c r="AG81" s="1172" t="s">
        <v>680</v>
      </c>
      <c r="AH81" s="822"/>
      <c r="AI81" s="822"/>
      <c r="AK81" s="648"/>
      <c r="AL81" s="648"/>
      <c r="AM81" s="648"/>
      <c r="AN81" s="648"/>
      <c r="AO81" s="648"/>
      <c r="AP81" s="648"/>
      <c r="AQ81" s="648"/>
      <c r="AR81" s="648"/>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75" customHeight="1" thickBot="1" x14ac:dyDescent="0.3">
      <c r="B82" s="1754" t="s">
        <v>391</v>
      </c>
      <c r="C82" s="1749"/>
      <c r="D82" s="1756"/>
      <c r="E82" s="1757"/>
      <c r="F82" s="1757"/>
      <c r="G82" s="1758"/>
      <c r="H82" s="1759"/>
      <c r="I82" s="1760"/>
      <c r="J82" s="1384"/>
      <c r="K82" s="1895"/>
      <c r="L82" s="1757"/>
      <c r="M82" s="1758"/>
      <c r="N82" s="1759"/>
      <c r="O82" s="1760"/>
      <c r="P82" s="1384"/>
      <c r="Q82" s="1895"/>
      <c r="R82" s="1757"/>
      <c r="S82" s="1758"/>
      <c r="T82" s="1759" t="s">
        <v>650</v>
      </c>
      <c r="U82" s="1757"/>
      <c r="V82" s="1896"/>
      <c r="W82" s="1895" t="s">
        <v>646</v>
      </c>
      <c r="X82" s="1761"/>
      <c r="Y82" s="1170"/>
      <c r="Z82" s="678" t="s">
        <v>693</v>
      </c>
      <c r="AA82" s="514" t="s">
        <v>679</v>
      </c>
      <c r="AB82" s="513">
        <v>16</v>
      </c>
      <c r="AC82" s="335" t="s">
        <v>294</v>
      </c>
      <c r="AD82" s="336">
        <v>47</v>
      </c>
      <c r="AE82" s="921">
        <v>70</v>
      </c>
      <c r="AF82" s="615">
        <v>44107</v>
      </c>
      <c r="AG82" s="1172" t="s">
        <v>680</v>
      </c>
      <c r="AH82" s="822"/>
      <c r="AI82" s="822"/>
      <c r="AK82" s="648"/>
      <c r="AL82" s="648"/>
      <c r="AM82" s="648"/>
      <c r="AN82" s="648"/>
      <c r="AO82" s="648"/>
      <c r="AP82" s="648"/>
      <c r="AQ82" s="648"/>
      <c r="AR82" s="648"/>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75" customHeight="1" thickBot="1" x14ac:dyDescent="0.3">
      <c r="B83" s="1348"/>
      <c r="C83" s="1348"/>
      <c r="D83" s="1348"/>
      <c r="E83" s="1348"/>
      <c r="F83" s="1348"/>
      <c r="G83" s="1348"/>
      <c r="H83" s="1348"/>
      <c r="I83" s="1348"/>
      <c r="J83" s="1348"/>
      <c r="K83" s="1348"/>
      <c r="L83" s="1348"/>
      <c r="M83" s="1348"/>
      <c r="N83" s="1348"/>
      <c r="O83" s="1348"/>
      <c r="P83" s="1348"/>
      <c r="Q83" s="1348"/>
      <c r="R83" s="1348"/>
      <c r="S83" s="1348"/>
      <c r="T83" s="1348"/>
      <c r="U83" s="1348"/>
      <c r="V83" s="1348"/>
      <c r="W83" s="1348"/>
      <c r="X83" s="1348"/>
      <c r="Y83" s="1170"/>
      <c r="Z83" s="678" t="s">
        <v>796</v>
      </c>
      <c r="AA83" s="514" t="s">
        <v>682</v>
      </c>
      <c r="AB83" s="513">
        <v>18</v>
      </c>
      <c r="AC83" s="335" t="s">
        <v>294</v>
      </c>
      <c r="AD83" s="336">
        <v>57</v>
      </c>
      <c r="AE83" s="921">
        <v>77</v>
      </c>
      <c r="AF83" s="615">
        <v>44154</v>
      </c>
      <c r="AG83" s="1172" t="s">
        <v>680</v>
      </c>
      <c r="AH83" s="822"/>
      <c r="AI83" s="822"/>
      <c r="AK83" s="648"/>
      <c r="AL83" s="648"/>
      <c r="AM83" s="648"/>
      <c r="AN83" s="648"/>
      <c r="AO83" s="648"/>
      <c r="AP83" s="648"/>
      <c r="AQ83" s="648"/>
      <c r="AR83" s="648"/>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x14ac:dyDescent="0.25">
      <c r="B84" s="1762" t="s">
        <v>776</v>
      </c>
      <c r="C84" s="1763"/>
      <c r="D84" s="1763"/>
      <c r="E84" s="1763"/>
      <c r="F84" s="1763"/>
      <c r="G84" s="1763"/>
      <c r="H84" s="1763"/>
      <c r="I84" s="1763"/>
      <c r="J84" s="1763"/>
      <c r="K84" s="1763"/>
      <c r="L84" s="1763"/>
      <c r="M84" s="1763"/>
      <c r="N84" s="1763"/>
      <c r="O84" s="1763"/>
      <c r="P84" s="1763"/>
      <c r="Q84" s="1763"/>
      <c r="R84" s="1763"/>
      <c r="S84" s="1763"/>
      <c r="T84" s="1763"/>
      <c r="U84" s="1763"/>
      <c r="V84" s="1763"/>
      <c r="W84" s="1763"/>
      <c r="X84" s="1764"/>
      <c r="Y84" s="1170"/>
      <c r="Z84" s="678" t="s">
        <v>694</v>
      </c>
      <c r="AA84" s="514" t="s">
        <v>692</v>
      </c>
      <c r="AB84" s="513">
        <v>17</v>
      </c>
      <c r="AC84" s="335" t="s">
        <v>290</v>
      </c>
      <c r="AD84" s="336">
        <v>52</v>
      </c>
      <c r="AE84" s="921">
        <v>65</v>
      </c>
      <c r="AF84" s="615">
        <v>43833</v>
      </c>
      <c r="AG84" s="1172" t="s">
        <v>680</v>
      </c>
      <c r="AH84" s="822"/>
      <c r="AI84" s="822"/>
      <c r="AK84" s="648"/>
      <c r="AL84" s="648"/>
      <c r="AM84" s="648"/>
      <c r="AN84" s="648"/>
      <c r="AO84" s="648"/>
      <c r="AP84" s="648"/>
      <c r="AQ84" s="648"/>
      <c r="AR84" s="648"/>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75" customHeight="1" x14ac:dyDescent="0.25">
      <c r="B85" s="1765" t="s">
        <v>31</v>
      </c>
      <c r="C85" s="1766"/>
      <c r="D85" s="1766"/>
      <c r="E85" s="1766"/>
      <c r="F85" s="1766"/>
      <c r="G85" s="1766"/>
      <c r="H85" s="1766"/>
      <c r="I85" s="1766"/>
      <c r="J85" s="1766"/>
      <c r="K85" s="1766"/>
      <c r="L85" s="1766"/>
      <c r="M85" s="1766" t="s">
        <v>73</v>
      </c>
      <c r="N85" s="1766"/>
      <c r="O85" s="1766"/>
      <c r="P85" s="1766"/>
      <c r="Q85" s="1766"/>
      <c r="R85" s="1766"/>
      <c r="S85" s="1766"/>
      <c r="T85" s="1766"/>
      <c r="U85" s="1766"/>
      <c r="V85" s="1766"/>
      <c r="W85" s="1766"/>
      <c r="X85" s="1767"/>
      <c r="Y85" s="1170"/>
      <c r="Z85" s="678" t="s">
        <v>694</v>
      </c>
      <c r="AA85" s="514" t="s">
        <v>695</v>
      </c>
      <c r="AB85" s="513">
        <v>17</v>
      </c>
      <c r="AC85" s="335" t="s">
        <v>288</v>
      </c>
      <c r="AD85" s="336">
        <v>53</v>
      </c>
      <c r="AE85" s="921">
        <v>76</v>
      </c>
      <c r="AF85" s="615">
        <v>43833</v>
      </c>
      <c r="AG85" s="1172" t="s">
        <v>680</v>
      </c>
      <c r="AH85" s="822"/>
      <c r="AI85" s="822"/>
      <c r="AK85" s="648"/>
      <c r="AL85" s="648"/>
      <c r="AM85" s="648"/>
      <c r="AN85" s="648"/>
      <c r="AO85" s="648"/>
      <c r="AP85" s="648"/>
      <c r="AQ85" s="648"/>
      <c r="AR85" s="648"/>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75" customHeight="1" x14ac:dyDescent="0.25">
      <c r="B86" s="1408" t="s">
        <v>743</v>
      </c>
      <c r="C86" s="1768" t="s">
        <v>59</v>
      </c>
      <c r="D86" s="1768"/>
      <c r="E86" s="1768"/>
      <c r="F86" s="1768"/>
      <c r="G86" s="1768" t="s">
        <v>73</v>
      </c>
      <c r="H86" s="1768"/>
      <c r="I86" s="1768" t="s">
        <v>750</v>
      </c>
      <c r="J86" s="1768"/>
      <c r="K86" s="1768"/>
      <c r="L86" s="1768"/>
      <c r="M86" s="1768" t="s">
        <v>59</v>
      </c>
      <c r="N86" s="1768"/>
      <c r="O86" s="1369" t="s">
        <v>768</v>
      </c>
      <c r="P86" s="1369" t="s">
        <v>769</v>
      </c>
      <c r="Q86" s="1769" t="s">
        <v>26</v>
      </c>
      <c r="R86" s="1769"/>
      <c r="S86" s="1769" t="s">
        <v>787</v>
      </c>
      <c r="T86" s="1769"/>
      <c r="U86" s="1769"/>
      <c r="V86" s="1768" t="s">
        <v>786</v>
      </c>
      <c r="W86" s="1768"/>
      <c r="X86" s="1770"/>
      <c r="Y86" s="1170"/>
      <c r="Z86" s="678" t="s">
        <v>694</v>
      </c>
      <c r="AA86" s="514" t="s">
        <v>696</v>
      </c>
      <c r="AB86" s="513">
        <v>18</v>
      </c>
      <c r="AC86" s="335" t="s">
        <v>288</v>
      </c>
      <c r="AD86" s="336">
        <v>52</v>
      </c>
      <c r="AE86" s="921">
        <v>75</v>
      </c>
      <c r="AF86" s="615">
        <v>43833</v>
      </c>
      <c r="AG86" s="1172" t="s">
        <v>680</v>
      </c>
      <c r="AH86" s="822"/>
      <c r="AI86" s="822"/>
      <c r="AK86" s="648"/>
      <c r="AL86" s="648"/>
      <c r="AM86" s="648"/>
      <c r="AN86" s="648"/>
      <c r="AO86" s="648"/>
      <c r="AP86" s="648"/>
      <c r="AQ86" s="648"/>
      <c r="AR86" s="648"/>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390" t="s">
        <v>744</v>
      </c>
      <c r="C87" s="1772"/>
      <c r="D87" s="1773"/>
      <c r="E87" s="1773"/>
      <c r="F87" s="1774"/>
      <c r="G87" s="1775"/>
      <c r="H87" s="1776"/>
      <c r="I87" s="1772"/>
      <c r="J87" s="1773"/>
      <c r="K87" s="1773"/>
      <c r="L87" s="1886"/>
      <c r="M87" s="1892" t="s">
        <v>651</v>
      </c>
      <c r="N87" s="1891"/>
      <c r="O87" s="1394"/>
      <c r="P87" s="1394"/>
      <c r="Q87" s="1743"/>
      <c r="R87" s="1745"/>
      <c r="S87" s="1743"/>
      <c r="T87" s="1744"/>
      <c r="U87" s="1745"/>
      <c r="V87" s="1743"/>
      <c r="W87" s="1744"/>
      <c r="X87" s="1746"/>
      <c r="Y87" s="1170"/>
      <c r="Z87" s="678" t="s">
        <v>694</v>
      </c>
      <c r="AA87" s="514" t="s">
        <v>697</v>
      </c>
      <c r="AB87" s="513">
        <v>18</v>
      </c>
      <c r="AC87" s="335" t="s">
        <v>289</v>
      </c>
      <c r="AD87" s="336">
        <v>52</v>
      </c>
      <c r="AE87" s="921">
        <v>78</v>
      </c>
      <c r="AF87" s="615">
        <v>43833</v>
      </c>
      <c r="AG87" s="1172" t="s">
        <v>680</v>
      </c>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391" t="s">
        <v>745</v>
      </c>
      <c r="C88" s="1724" t="s">
        <v>746</v>
      </c>
      <c r="D88" s="1725"/>
      <c r="E88" s="1725"/>
      <c r="F88" s="1723"/>
      <c r="G88" s="1743" t="s">
        <v>200</v>
      </c>
      <c r="H88" s="1745"/>
      <c r="I88" s="1772"/>
      <c r="J88" s="1773"/>
      <c r="K88" s="1773"/>
      <c r="L88" s="1886"/>
      <c r="M88" s="1890" t="s">
        <v>633</v>
      </c>
      <c r="N88" s="1891"/>
      <c r="O88" s="1337"/>
      <c r="P88" s="1337"/>
      <c r="Q88" s="1888"/>
      <c r="R88" s="1889"/>
      <c r="S88" s="1743"/>
      <c r="T88" s="1744"/>
      <c r="U88" s="1745"/>
      <c r="V88" s="1743"/>
      <c r="W88" s="1744"/>
      <c r="X88" s="1746"/>
      <c r="Y88" s="1170"/>
      <c r="Z88" s="678" t="s">
        <v>694</v>
      </c>
      <c r="AA88" s="514" t="s">
        <v>698</v>
      </c>
      <c r="AB88" s="513">
        <v>19</v>
      </c>
      <c r="AC88" s="335" t="s">
        <v>289</v>
      </c>
      <c r="AD88" s="336">
        <v>53</v>
      </c>
      <c r="AE88" s="921">
        <v>71</v>
      </c>
      <c r="AF88" s="615">
        <v>43833</v>
      </c>
      <c r="AG88" s="1172" t="s">
        <v>680</v>
      </c>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391" t="s">
        <v>751</v>
      </c>
      <c r="C89" s="1724" t="s">
        <v>748</v>
      </c>
      <c r="D89" s="1725"/>
      <c r="E89" s="1725"/>
      <c r="F89" s="1723"/>
      <c r="G89" s="1724" t="s">
        <v>749</v>
      </c>
      <c r="H89" s="1723"/>
      <c r="I89" s="1772" t="s">
        <v>754</v>
      </c>
      <c r="J89" s="1773"/>
      <c r="K89" s="1773"/>
      <c r="L89" s="1886"/>
      <c r="M89" s="1890" t="s">
        <v>672</v>
      </c>
      <c r="N89" s="1891"/>
      <c r="O89" s="1337">
        <v>3</v>
      </c>
      <c r="P89" s="1337"/>
      <c r="Q89" s="1888">
        <v>1</v>
      </c>
      <c r="R89" s="1889"/>
      <c r="S89" s="1743"/>
      <c r="T89" s="1744"/>
      <c r="U89" s="1745"/>
      <c r="V89" s="1743"/>
      <c r="W89" s="1744"/>
      <c r="X89" s="1746"/>
      <c r="Y89" s="1170"/>
      <c r="Z89" s="678" t="s">
        <v>700</v>
      </c>
      <c r="AA89" s="514" t="s">
        <v>701</v>
      </c>
      <c r="AB89" s="513">
        <v>17</v>
      </c>
      <c r="AC89" s="335" t="s">
        <v>292</v>
      </c>
      <c r="AD89" s="336">
        <v>50</v>
      </c>
      <c r="AE89" s="921">
        <v>71</v>
      </c>
      <c r="AF89" s="615">
        <v>43833</v>
      </c>
      <c r="AG89" s="1172" t="s">
        <v>680</v>
      </c>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391" t="s">
        <v>756</v>
      </c>
      <c r="C90" s="1724" t="s">
        <v>755</v>
      </c>
      <c r="D90" s="1725"/>
      <c r="E90" s="1725"/>
      <c r="F90" s="1723"/>
      <c r="G90" s="1724" t="s">
        <v>231</v>
      </c>
      <c r="H90" s="1723"/>
      <c r="I90" s="1772"/>
      <c r="J90" s="1773"/>
      <c r="K90" s="1773"/>
      <c r="L90" s="1886"/>
      <c r="M90" s="1890" t="s">
        <v>521</v>
      </c>
      <c r="N90" s="1891"/>
      <c r="O90" s="1337">
        <v>3</v>
      </c>
      <c r="P90" s="1337">
        <v>3</v>
      </c>
      <c r="Q90" s="1888">
        <v>2</v>
      </c>
      <c r="R90" s="1889"/>
      <c r="S90" s="1743"/>
      <c r="T90" s="1744"/>
      <c r="U90" s="1745"/>
      <c r="V90" s="1743"/>
      <c r="W90" s="1744"/>
      <c r="X90" s="1746"/>
      <c r="Y90" s="1170"/>
      <c r="Z90" s="678" t="s">
        <v>700</v>
      </c>
      <c r="AA90" s="514" t="s">
        <v>703</v>
      </c>
      <c r="AB90" s="513">
        <v>17</v>
      </c>
      <c r="AC90" s="335" t="s">
        <v>293</v>
      </c>
      <c r="AD90" s="336">
        <v>48</v>
      </c>
      <c r="AE90" s="921">
        <v>70</v>
      </c>
      <c r="AF90" s="615">
        <v>43833</v>
      </c>
      <c r="AG90" s="1172" t="s">
        <v>680</v>
      </c>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391" t="s">
        <v>757</v>
      </c>
      <c r="C91" s="1724" t="s">
        <v>758</v>
      </c>
      <c r="D91" s="1725"/>
      <c r="E91" s="1725"/>
      <c r="F91" s="1723"/>
      <c r="G91" s="1724" t="s">
        <v>182</v>
      </c>
      <c r="H91" s="1723"/>
      <c r="I91" s="1772"/>
      <c r="J91" s="1773"/>
      <c r="K91" s="1773"/>
      <c r="L91" s="1886"/>
      <c r="M91" s="1890"/>
      <c r="N91" s="1891"/>
      <c r="O91" s="1337"/>
      <c r="P91" s="1337"/>
      <c r="Q91" s="1888"/>
      <c r="R91" s="1889"/>
      <c r="S91" s="1743"/>
      <c r="T91" s="1744"/>
      <c r="U91" s="1745"/>
      <c r="V91" s="1743"/>
      <c r="W91" s="1744"/>
      <c r="X91" s="1746"/>
      <c r="Y91" s="1170"/>
      <c r="Z91" s="678" t="s">
        <v>700</v>
      </c>
      <c r="AA91" s="514" t="s">
        <v>704</v>
      </c>
      <c r="AB91" s="513">
        <v>18</v>
      </c>
      <c r="AC91" s="335" t="s">
        <v>289</v>
      </c>
      <c r="AD91" s="336">
        <v>53</v>
      </c>
      <c r="AE91" s="921">
        <v>68</v>
      </c>
      <c r="AF91" s="615">
        <v>43833</v>
      </c>
      <c r="AG91" s="1172" t="s">
        <v>680</v>
      </c>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ht="15" x14ac:dyDescent="0.25">
      <c r="B92" s="1392" t="s">
        <v>759</v>
      </c>
      <c r="C92" s="1724" t="s">
        <v>760</v>
      </c>
      <c r="D92" s="1725"/>
      <c r="E92" s="1725"/>
      <c r="F92" s="1723"/>
      <c r="G92" s="1724" t="s">
        <v>761</v>
      </c>
      <c r="H92" s="1723"/>
      <c r="I92" s="1772"/>
      <c r="J92" s="1773"/>
      <c r="K92" s="1773"/>
      <c r="L92" s="1886"/>
      <c r="M92" s="1890" t="s">
        <v>531</v>
      </c>
      <c r="N92" s="1891"/>
      <c r="O92" s="1337"/>
      <c r="P92" s="1337"/>
      <c r="Q92" s="1888"/>
      <c r="R92" s="1889"/>
      <c r="S92" s="1743"/>
      <c r="T92" s="1744"/>
      <c r="U92" s="1745"/>
      <c r="V92" s="1743"/>
      <c r="W92" s="1744"/>
      <c r="X92" s="1746"/>
      <c r="Y92" s="1170"/>
      <c r="Z92" s="1244" t="s">
        <v>702</v>
      </c>
      <c r="AA92" s="1178" t="s">
        <v>629</v>
      </c>
      <c r="AB92" s="921">
        <v>16</v>
      </c>
      <c r="AC92" s="335" t="s">
        <v>292</v>
      </c>
      <c r="AD92" s="336">
        <v>51</v>
      </c>
      <c r="AE92" s="336">
        <v>87</v>
      </c>
      <c r="AF92" s="1184">
        <v>43833</v>
      </c>
      <c r="AG92" s="1172" t="s">
        <v>680</v>
      </c>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1391" t="s">
        <v>762</v>
      </c>
      <c r="C93" s="1724" t="s">
        <v>763</v>
      </c>
      <c r="D93" s="1725"/>
      <c r="E93" s="1725"/>
      <c r="F93" s="1723"/>
      <c r="G93" s="1724" t="s">
        <v>182</v>
      </c>
      <c r="H93" s="1723"/>
      <c r="I93" s="1772"/>
      <c r="J93" s="1773"/>
      <c r="K93" s="1773"/>
      <c r="L93" s="1886"/>
      <c r="M93" s="1890" t="s">
        <v>521</v>
      </c>
      <c r="N93" s="1891"/>
      <c r="O93" s="1337"/>
      <c r="P93" s="1397"/>
      <c r="Q93" s="1888"/>
      <c r="R93" s="1889"/>
      <c r="S93" s="1743"/>
      <c r="T93" s="1744"/>
      <c r="U93" s="1745"/>
      <c r="V93" s="1743"/>
      <c r="W93" s="1744"/>
      <c r="X93" s="1746"/>
      <c r="Y93" s="1170"/>
      <c r="Z93" s="1244" t="s">
        <v>796</v>
      </c>
      <c r="AA93" s="1178" t="s">
        <v>705</v>
      </c>
      <c r="AB93" s="336">
        <v>17</v>
      </c>
      <c r="AC93" s="1179" t="s">
        <v>326</v>
      </c>
      <c r="AD93" s="336">
        <v>50</v>
      </c>
      <c r="AE93" s="336">
        <v>79</v>
      </c>
      <c r="AF93" s="1184">
        <v>43833</v>
      </c>
      <c r="AG93" s="1172" t="s">
        <v>680</v>
      </c>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1392" t="s">
        <v>764</v>
      </c>
      <c r="C94" s="1724" t="s">
        <v>765</v>
      </c>
      <c r="D94" s="1725"/>
      <c r="E94" s="1725"/>
      <c r="F94" s="1723"/>
      <c r="G94" s="1724" t="s">
        <v>224</v>
      </c>
      <c r="H94" s="1723"/>
      <c r="I94" s="1772"/>
      <c r="J94" s="1773"/>
      <c r="K94" s="1773"/>
      <c r="L94" s="1886"/>
      <c r="M94" s="1890" t="s">
        <v>717</v>
      </c>
      <c r="N94" s="1891"/>
      <c r="O94" s="1337">
        <v>3</v>
      </c>
      <c r="P94" s="1337">
        <v>1</v>
      </c>
      <c r="Q94" s="1888">
        <v>1</v>
      </c>
      <c r="R94" s="1889"/>
      <c r="S94" s="1743"/>
      <c r="T94" s="1744"/>
      <c r="U94" s="1745"/>
      <c r="V94" s="1743"/>
      <c r="W94" s="1744"/>
      <c r="X94" s="1746"/>
      <c r="Y94" s="1170"/>
      <c r="Z94" s="1244" t="s">
        <v>796</v>
      </c>
      <c r="AA94" s="1178" t="s">
        <v>706</v>
      </c>
      <c r="AB94" s="336">
        <v>18</v>
      </c>
      <c r="AC94" s="1179" t="s">
        <v>333</v>
      </c>
      <c r="AD94" s="336">
        <v>53</v>
      </c>
      <c r="AE94" s="336">
        <v>71</v>
      </c>
      <c r="AF94" s="1184">
        <v>43833</v>
      </c>
      <c r="AG94" s="1172" t="s">
        <v>680</v>
      </c>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ht="15.75" customHeight="1" x14ac:dyDescent="0.25">
      <c r="B95" s="1392" t="s">
        <v>747</v>
      </c>
      <c r="C95" s="1724"/>
      <c r="D95" s="1725"/>
      <c r="E95" s="1725"/>
      <c r="F95" s="1723"/>
      <c r="G95" s="1724"/>
      <c r="H95" s="1723"/>
      <c r="I95" s="1772"/>
      <c r="J95" s="1773"/>
      <c r="K95" s="1773"/>
      <c r="L95" s="1886"/>
      <c r="M95" s="1887"/>
      <c r="N95" s="1774"/>
      <c r="O95" s="1337"/>
      <c r="P95" s="1337"/>
      <c r="Q95" s="1888"/>
      <c r="R95" s="1889"/>
      <c r="S95" s="1743"/>
      <c r="T95" s="1744"/>
      <c r="U95" s="1745"/>
      <c r="V95" s="1743"/>
      <c r="W95" s="1744"/>
      <c r="X95" s="1746"/>
      <c r="Y95" s="1170"/>
      <c r="Z95" s="1244"/>
      <c r="AA95" s="1178"/>
      <c r="AB95" s="336"/>
      <c r="AC95" s="1179"/>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1392" t="s">
        <v>752</v>
      </c>
      <c r="C96" s="1724"/>
      <c r="D96" s="1725"/>
      <c r="E96" s="1725"/>
      <c r="F96" s="1723"/>
      <c r="G96" s="1724"/>
      <c r="H96" s="1723"/>
      <c r="I96" s="1772"/>
      <c r="J96" s="1773"/>
      <c r="K96" s="1773"/>
      <c r="L96" s="1886"/>
      <c r="M96" s="1887"/>
      <c r="N96" s="1774"/>
      <c r="O96" s="1337"/>
      <c r="P96" s="1398"/>
      <c r="Q96" s="1888"/>
      <c r="R96" s="1889"/>
      <c r="S96" s="1743"/>
      <c r="T96" s="1744"/>
      <c r="U96" s="1745"/>
      <c r="V96" s="1743"/>
      <c r="W96" s="1744"/>
      <c r="X96" s="1746"/>
      <c r="Y96" s="1170"/>
      <c r="Z96" s="1244"/>
      <c r="AA96" s="1178"/>
      <c r="AB96" s="336"/>
      <c r="AC96" s="1179"/>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1393" t="s">
        <v>753</v>
      </c>
      <c r="C97" s="1724"/>
      <c r="D97" s="1725"/>
      <c r="E97" s="1725"/>
      <c r="F97" s="1723"/>
      <c r="G97" s="1724"/>
      <c r="H97" s="1723"/>
      <c r="I97" s="1772"/>
      <c r="J97" s="1773"/>
      <c r="K97" s="1773"/>
      <c r="L97" s="1886"/>
      <c r="M97" s="1887"/>
      <c r="N97" s="1774"/>
      <c r="O97" s="1337"/>
      <c r="P97" s="1398"/>
      <c r="Q97" s="1888"/>
      <c r="R97" s="1889"/>
      <c r="S97" s="1743"/>
      <c r="T97" s="1744"/>
      <c r="U97" s="1745"/>
      <c r="V97" s="1743"/>
      <c r="W97" s="1744"/>
      <c r="X97" s="1746"/>
      <c r="Y97" s="1170"/>
      <c r="Z97" s="1246"/>
      <c r="AA97" s="1178"/>
      <c r="AB97" s="336"/>
      <c r="AC97" s="1179"/>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1392" t="s">
        <v>766</v>
      </c>
      <c r="C98" s="1724"/>
      <c r="D98" s="1725"/>
      <c r="E98" s="1725"/>
      <c r="F98" s="1723"/>
      <c r="G98" s="1724"/>
      <c r="H98" s="1723"/>
      <c r="I98" s="1772"/>
      <c r="J98" s="1773"/>
      <c r="K98" s="1773"/>
      <c r="L98" s="1886"/>
      <c r="M98" s="1887"/>
      <c r="N98" s="1774"/>
      <c r="O98" s="1395"/>
      <c r="P98" s="1395"/>
      <c r="Q98" s="1888"/>
      <c r="R98" s="1889"/>
      <c r="S98" s="1743"/>
      <c r="T98" s="1744"/>
      <c r="U98" s="1745"/>
      <c r="V98" s="1743"/>
      <c r="W98" s="1744"/>
      <c r="X98" s="1746"/>
      <c r="Y98" s="1170"/>
      <c r="Z98" s="1246"/>
      <c r="AA98" s="1178"/>
      <c r="AB98" s="336"/>
      <c r="AC98" s="1179"/>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1426" t="s">
        <v>767</v>
      </c>
      <c r="C99" s="1747"/>
      <c r="D99" s="1748"/>
      <c r="E99" s="1748"/>
      <c r="F99" s="1749"/>
      <c r="G99" s="1747"/>
      <c r="H99" s="1749"/>
      <c r="I99" s="1879"/>
      <c r="J99" s="1880"/>
      <c r="K99" s="1880"/>
      <c r="L99" s="1881"/>
      <c r="M99" s="1882"/>
      <c r="N99" s="1883"/>
      <c r="O99" s="1396"/>
      <c r="P99" s="1396"/>
      <c r="Q99" s="1884"/>
      <c r="R99" s="1885"/>
      <c r="S99" s="1750"/>
      <c r="T99" s="1751"/>
      <c r="U99" s="1752"/>
      <c r="V99" s="1750"/>
      <c r="W99" s="1751"/>
      <c r="X99" s="1753"/>
      <c r="Y99" s="1170"/>
      <c r="Z99" s="1309"/>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1336"/>
      <c r="C100" s="1336"/>
      <c r="D100" s="1336"/>
      <c r="E100" s="1336"/>
      <c r="F100" s="1336"/>
      <c r="G100" s="1336"/>
      <c r="H100" s="1336"/>
      <c r="I100" s="1336"/>
      <c r="J100" s="1336"/>
      <c r="K100" s="1744"/>
      <c r="L100" s="1744"/>
      <c r="M100" s="1336"/>
      <c r="N100" s="1336"/>
      <c r="O100" s="1336"/>
      <c r="P100" s="1336"/>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1336"/>
      <c r="C101" s="1336"/>
      <c r="D101" s="1336"/>
      <c r="E101" s="1336"/>
      <c r="F101" s="1373"/>
      <c r="G101" s="1373"/>
      <c r="H101" s="1373"/>
      <c r="I101" s="1373"/>
      <c r="J101" s="1373"/>
      <c r="K101" s="1783"/>
      <c r="L101" s="1783"/>
      <c r="M101" s="1373"/>
      <c r="N101" s="1373"/>
      <c r="O101" s="1373"/>
      <c r="P101" s="1336"/>
      <c r="Q101" s="364"/>
      <c r="R101" s="364"/>
      <c r="S101" s="364"/>
      <c r="T101" s="364"/>
      <c r="U101" s="364"/>
      <c r="V101" s="364"/>
      <c r="W101" s="364"/>
      <c r="X101" s="822"/>
      <c r="Y101" s="822"/>
      <c r="Z101" s="822"/>
      <c r="AA101" s="921"/>
      <c r="AB101" s="921"/>
      <c r="AC101" s="148"/>
      <c r="AD101" s="921"/>
      <c r="AE101" s="921"/>
      <c r="AF101" s="846"/>
      <c r="AG101" s="823"/>
      <c r="AH101" s="822"/>
      <c r="AI101" s="822"/>
      <c r="AK101" s="968"/>
      <c r="AL101" s="968"/>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1336"/>
      <c r="C102" s="1336"/>
      <c r="D102" s="1336"/>
      <c r="E102" s="1336"/>
      <c r="F102" s="1373"/>
      <c r="G102" s="1373"/>
      <c r="H102" s="1373"/>
      <c r="I102" s="1373"/>
      <c r="J102" s="1373"/>
      <c r="K102" s="1783"/>
      <c r="L102" s="1783"/>
      <c r="M102" s="1373"/>
      <c r="N102" s="1373"/>
      <c r="O102" s="1373"/>
      <c r="P102" s="1336"/>
      <c r="Q102" s="364"/>
      <c r="R102" s="364"/>
      <c r="S102" s="364"/>
      <c r="T102" s="364"/>
      <c r="U102" s="364"/>
      <c r="V102" s="364"/>
      <c r="W102" s="364"/>
      <c r="X102" s="822"/>
      <c r="Y102" s="822"/>
      <c r="Z102" s="822"/>
      <c r="AA102" s="921"/>
      <c r="AB102" s="921"/>
      <c r="AC102" s="148"/>
      <c r="AD102" s="921"/>
      <c r="AE102" s="921"/>
      <c r="AF102" s="846"/>
      <c r="AG102" s="823"/>
      <c r="AH102" s="822"/>
      <c r="AI102" s="822"/>
      <c r="AK102" s="968"/>
      <c r="AL102" s="968"/>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336"/>
      <c r="C103" s="1336"/>
      <c r="D103" s="1336"/>
      <c r="E103" s="1336"/>
      <c r="F103" s="1373"/>
      <c r="G103" s="1373"/>
      <c r="H103" s="1373"/>
      <c r="I103" s="1373"/>
      <c r="J103" s="1373"/>
      <c r="K103" s="1783"/>
      <c r="L103" s="1783"/>
      <c r="M103" s="1373"/>
      <c r="N103" s="1373"/>
      <c r="O103" s="1373"/>
      <c r="P103" s="1336"/>
      <c r="Q103" s="364"/>
      <c r="R103" s="364"/>
      <c r="S103" s="364"/>
      <c r="T103" s="364"/>
      <c r="U103" s="364"/>
      <c r="V103" s="364"/>
      <c r="W103" s="364"/>
      <c r="X103" s="822"/>
      <c r="Y103" s="822"/>
      <c r="Z103" s="822"/>
      <c r="AA103" s="921"/>
      <c r="AB103" s="921"/>
      <c r="AC103" s="148"/>
      <c r="AD103" s="921"/>
      <c r="AE103" s="921"/>
      <c r="AF103" s="846"/>
      <c r="AG103" s="823"/>
      <c r="AH103" s="822"/>
      <c r="AI103" s="822"/>
      <c r="AK103" s="968"/>
      <c r="AL103" s="968"/>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1336"/>
      <c r="C104" s="1336"/>
      <c r="D104" s="1336"/>
      <c r="E104" s="1336"/>
      <c r="F104" s="1373"/>
      <c r="G104" s="1373"/>
      <c r="H104" s="1373"/>
      <c r="I104" s="1373"/>
      <c r="J104" s="1373"/>
      <c r="K104" s="1783"/>
      <c r="L104" s="1783"/>
      <c r="M104" s="1373"/>
      <c r="N104" s="1373"/>
      <c r="O104" s="1373"/>
      <c r="P104" s="1336"/>
      <c r="Q104" s="364"/>
      <c r="R104" s="364"/>
      <c r="S104" s="364"/>
      <c r="T104" s="364"/>
      <c r="U104" s="364"/>
      <c r="V104" s="364"/>
      <c r="W104" s="364"/>
      <c r="X104" s="822"/>
      <c r="Y104" s="822"/>
      <c r="Z104" s="822"/>
      <c r="AA104" s="921"/>
      <c r="AB104" s="921"/>
      <c r="AC104" s="148"/>
      <c r="AD104" s="921"/>
      <c r="AE104" s="921"/>
      <c r="AF104" s="846"/>
      <c r="AG104" s="823"/>
      <c r="AH104" s="822"/>
      <c r="AI104" s="822"/>
      <c r="AK104" s="968"/>
      <c r="AL104" s="968"/>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1336"/>
      <c r="C105" s="1336"/>
      <c r="D105" s="1336"/>
      <c r="E105" s="1336"/>
      <c r="F105" s="1373"/>
      <c r="G105" s="1373"/>
      <c r="H105" s="1373"/>
      <c r="I105" s="1373"/>
      <c r="J105" s="1373"/>
      <c r="K105" s="1783"/>
      <c r="L105" s="1783"/>
      <c r="M105" s="1373"/>
      <c r="N105" s="1373"/>
      <c r="O105" s="1373"/>
      <c r="P105" s="1328"/>
      <c r="Q105" s="288"/>
      <c r="R105" s="288"/>
      <c r="S105" s="288"/>
      <c r="T105" s="288"/>
      <c r="U105" s="288"/>
      <c r="V105" s="288"/>
      <c r="W105" s="288"/>
      <c r="X105" s="822"/>
      <c r="Y105" s="822"/>
      <c r="Z105" s="822"/>
      <c r="AA105" s="25"/>
      <c r="AB105" s="25"/>
      <c r="AC105" s="905"/>
      <c r="AD105" s="921"/>
      <c r="AE105" s="25"/>
      <c r="AF105" s="25"/>
      <c r="AG105" s="823"/>
      <c r="AH105" s="822"/>
      <c r="AI105" s="822"/>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1370" t="s">
        <v>73</v>
      </c>
      <c r="C106" s="1370"/>
      <c r="D106" s="1370"/>
      <c r="E106" s="1370"/>
      <c r="F106" s="1430">
        <v>3</v>
      </c>
      <c r="G106" s="1430">
        <v>8</v>
      </c>
      <c r="H106" s="1430">
        <v>13</v>
      </c>
      <c r="I106" s="1430">
        <v>18</v>
      </c>
      <c r="J106" s="1430">
        <v>23</v>
      </c>
      <c r="K106" s="2004">
        <v>28</v>
      </c>
      <c r="L106" s="2005"/>
      <c r="M106" s="1430">
        <v>33</v>
      </c>
      <c r="N106" s="1430">
        <v>38</v>
      </c>
      <c r="O106" s="1430">
        <v>42</v>
      </c>
      <c r="P106" s="1430">
        <v>46</v>
      </c>
      <c r="Q106" s="362"/>
      <c r="R106" s="362"/>
      <c r="S106" s="362"/>
      <c r="T106" s="362"/>
      <c r="U106" s="288"/>
      <c r="V106" s="288"/>
      <c r="W106" s="288"/>
      <c r="X106" s="822"/>
      <c r="Y106" s="822"/>
      <c r="Z106" s="822"/>
      <c r="AA106" s="338"/>
      <c r="AB106" s="338"/>
      <c r="AC106" s="352"/>
      <c r="AD106" s="921"/>
      <c r="AE106" s="338"/>
      <c r="AF106" s="338"/>
      <c r="AG106" s="823"/>
      <c r="AH106" s="822"/>
      <c r="AI106" s="822"/>
      <c r="AK106" s="968"/>
      <c r="AL106" s="968"/>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1336" t="s">
        <v>658</v>
      </c>
      <c r="C107" s="1336"/>
      <c r="D107" s="1336"/>
      <c r="E107" s="1336"/>
      <c r="F107" s="1385">
        <v>18</v>
      </c>
      <c r="G107" s="1373">
        <v>20</v>
      </c>
      <c r="H107" s="1373">
        <v>17</v>
      </c>
      <c r="I107" s="1373">
        <v>22</v>
      </c>
      <c r="J107" s="1373">
        <v>19</v>
      </c>
      <c r="K107" s="1783">
        <v>23</v>
      </c>
      <c r="L107" s="1783"/>
      <c r="M107" s="1373">
        <v>23</v>
      </c>
      <c r="N107" s="1373"/>
      <c r="O107" s="1373"/>
      <c r="P107" s="1336"/>
      <c r="Q107" s="822"/>
      <c r="R107" s="822"/>
      <c r="S107" s="822"/>
      <c r="T107" s="822"/>
      <c r="U107" s="822"/>
      <c r="V107" s="822"/>
      <c r="W107" s="822"/>
      <c r="X107" s="822"/>
      <c r="Y107" s="822"/>
      <c r="Z107" s="822"/>
      <c r="AA107" s="338"/>
      <c r="AB107" s="338"/>
      <c r="AC107" s="352"/>
      <c r="AD107" s="921"/>
      <c r="AE107" s="338"/>
      <c r="AF107" s="338"/>
      <c r="AG107" s="823"/>
      <c r="AH107" s="822"/>
      <c r="AI107" s="822"/>
      <c r="AK107" s="968"/>
      <c r="AL107" s="968"/>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1336" t="s">
        <v>182</v>
      </c>
      <c r="C108" s="1336"/>
      <c r="D108" s="1336"/>
      <c r="E108" s="1336"/>
      <c r="F108" s="1385">
        <v>3</v>
      </c>
      <c r="G108" s="1373">
        <v>1</v>
      </c>
      <c r="H108" s="1373">
        <v>1</v>
      </c>
      <c r="I108" s="1373">
        <v>2</v>
      </c>
      <c r="J108" s="1373">
        <v>6</v>
      </c>
      <c r="K108" s="1783">
        <v>4</v>
      </c>
      <c r="L108" s="1783"/>
      <c r="M108" s="1373">
        <v>4</v>
      </c>
      <c r="N108" s="1373"/>
      <c r="O108" s="1373"/>
      <c r="P108" s="1336"/>
    </row>
    <row r="109" spans="2:92" x14ac:dyDescent="0.25">
      <c r="B109" s="1336" t="s">
        <v>185</v>
      </c>
      <c r="C109" s="1336"/>
      <c r="D109" s="1336"/>
      <c r="E109" s="1336"/>
      <c r="F109" s="1385">
        <v>20</v>
      </c>
      <c r="G109" s="1373">
        <v>19</v>
      </c>
      <c r="H109" s="1373">
        <v>14</v>
      </c>
      <c r="I109" s="1373">
        <v>16</v>
      </c>
      <c r="J109" s="1373">
        <v>18</v>
      </c>
      <c r="K109" s="1783">
        <v>20</v>
      </c>
      <c r="L109" s="1783"/>
      <c r="M109" s="1373">
        <v>21</v>
      </c>
      <c r="N109" s="1373"/>
      <c r="O109" s="1373"/>
      <c r="P109" s="1336"/>
    </row>
    <row r="110" spans="2:92" x14ac:dyDescent="0.25">
      <c r="B110" s="1336" t="s">
        <v>401</v>
      </c>
      <c r="C110" s="1336"/>
      <c r="D110" s="1336"/>
      <c r="E110" s="1336"/>
      <c r="F110" s="1385">
        <v>9</v>
      </c>
      <c r="G110" s="1373">
        <v>6</v>
      </c>
      <c r="H110" s="1373">
        <v>2</v>
      </c>
      <c r="I110" s="1373">
        <v>1</v>
      </c>
      <c r="J110" s="1373">
        <v>3</v>
      </c>
      <c r="K110" s="1783">
        <v>3</v>
      </c>
      <c r="L110" s="1783"/>
      <c r="M110" s="1373">
        <v>5</v>
      </c>
      <c r="N110" s="1373"/>
      <c r="O110" s="1373"/>
      <c r="P110" s="1336"/>
    </row>
    <row r="111" spans="2:92" x14ac:dyDescent="0.25">
      <c r="B111" s="1336" t="s">
        <v>456</v>
      </c>
      <c r="C111" s="1336"/>
      <c r="D111" s="1336"/>
      <c r="E111" s="1336"/>
      <c r="F111" s="1385">
        <v>19</v>
      </c>
      <c r="G111" s="1373">
        <v>8</v>
      </c>
      <c r="H111" s="1373">
        <v>3</v>
      </c>
      <c r="I111" s="1373">
        <v>4</v>
      </c>
      <c r="J111" s="1373">
        <v>1</v>
      </c>
      <c r="K111" s="1783">
        <v>2</v>
      </c>
      <c r="L111" s="1783"/>
      <c r="M111" s="1373">
        <v>3</v>
      </c>
      <c r="N111" s="1373"/>
      <c r="O111" s="1373"/>
      <c r="P111" s="1328"/>
    </row>
    <row r="112" spans="2:92" x14ac:dyDescent="0.25">
      <c r="B112" s="1328" t="s">
        <v>191</v>
      </c>
      <c r="C112" s="1328"/>
      <c r="D112" s="1328"/>
      <c r="E112" s="1328"/>
      <c r="F112" s="1386">
        <v>2</v>
      </c>
      <c r="G112" s="1366">
        <v>16</v>
      </c>
      <c r="H112" s="1366">
        <v>12</v>
      </c>
      <c r="I112" s="1366">
        <v>12</v>
      </c>
      <c r="J112" s="1366">
        <v>11</v>
      </c>
      <c r="K112" s="1373">
        <v>12</v>
      </c>
      <c r="L112" s="1373"/>
      <c r="M112" s="1366">
        <v>11</v>
      </c>
      <c r="N112" s="1366"/>
      <c r="O112" s="1366"/>
      <c r="P112" s="1334"/>
    </row>
    <row r="113" spans="2:16" x14ac:dyDescent="0.25">
      <c r="B113" s="1328" t="s">
        <v>193</v>
      </c>
      <c r="C113" s="1328"/>
      <c r="D113" s="1328"/>
      <c r="E113" s="1336"/>
      <c r="F113" s="1385">
        <v>23</v>
      </c>
      <c r="G113" s="1373">
        <v>21</v>
      </c>
      <c r="H113" s="1373">
        <v>21</v>
      </c>
      <c r="I113" s="1366">
        <v>21</v>
      </c>
      <c r="J113" s="1366">
        <v>21</v>
      </c>
      <c r="K113" s="1373">
        <v>22</v>
      </c>
      <c r="L113" s="1373"/>
      <c r="M113" s="1366">
        <v>20</v>
      </c>
      <c r="N113" s="1366"/>
      <c r="O113" s="1366"/>
      <c r="P113" s="1318"/>
    </row>
    <row r="114" spans="2:16" x14ac:dyDescent="0.25">
      <c r="B114" s="1336" t="s">
        <v>350</v>
      </c>
      <c r="C114" s="1318"/>
      <c r="D114" s="1318"/>
      <c r="E114" s="1318"/>
      <c r="F114" s="1387">
        <v>7</v>
      </c>
      <c r="G114" s="1371">
        <v>2</v>
      </c>
      <c r="H114" s="1372">
        <v>5</v>
      </c>
      <c r="I114" s="1372">
        <v>3</v>
      </c>
      <c r="J114" s="1372">
        <v>2</v>
      </c>
      <c r="K114" s="1373">
        <v>1</v>
      </c>
      <c r="L114" s="1373"/>
      <c r="M114" s="1372">
        <v>1</v>
      </c>
      <c r="N114" s="1372"/>
      <c r="O114" s="1372"/>
      <c r="P114" s="1318"/>
    </row>
    <row r="115" spans="2:16" x14ac:dyDescent="0.25">
      <c r="B115" s="1336" t="s">
        <v>199</v>
      </c>
      <c r="C115" s="1318"/>
      <c r="D115" s="1318"/>
      <c r="E115" s="1318"/>
      <c r="F115" s="1387">
        <v>4</v>
      </c>
      <c r="G115" s="1371">
        <v>11</v>
      </c>
      <c r="H115" s="1372">
        <v>11</v>
      </c>
      <c r="I115" s="1372">
        <v>13</v>
      </c>
      <c r="J115" s="1372">
        <v>12</v>
      </c>
      <c r="K115" s="1373">
        <v>11</v>
      </c>
      <c r="L115" s="1373"/>
      <c r="M115" s="1372">
        <v>12</v>
      </c>
      <c r="N115" s="1372"/>
      <c r="O115" s="1372"/>
      <c r="P115" s="1318"/>
    </row>
    <row r="116" spans="2:16" x14ac:dyDescent="0.25">
      <c r="B116" s="1336" t="s">
        <v>200</v>
      </c>
      <c r="C116" s="1318"/>
      <c r="D116" s="1318"/>
      <c r="E116" s="1318"/>
      <c r="F116" s="1387">
        <v>13</v>
      </c>
      <c r="G116" s="1371">
        <v>9</v>
      </c>
      <c r="H116" s="1372">
        <v>6</v>
      </c>
      <c r="I116" s="1372">
        <v>10</v>
      </c>
      <c r="J116" s="1372">
        <v>7</v>
      </c>
      <c r="K116" s="1373">
        <v>10</v>
      </c>
      <c r="L116" s="1373"/>
      <c r="M116" s="1372">
        <v>9</v>
      </c>
      <c r="N116" s="1372"/>
      <c r="O116" s="1372"/>
      <c r="P116" s="1318"/>
    </row>
    <row r="117" spans="2:16" x14ac:dyDescent="0.25">
      <c r="B117" s="1336" t="s">
        <v>205</v>
      </c>
      <c r="C117" s="1318"/>
      <c r="D117" s="1318"/>
      <c r="E117" s="1318"/>
      <c r="F117" s="1387">
        <v>17</v>
      </c>
      <c r="G117" s="1371">
        <v>17</v>
      </c>
      <c r="H117" s="1372">
        <v>13</v>
      </c>
      <c r="I117" s="1372">
        <v>14</v>
      </c>
      <c r="J117" s="1372">
        <v>14</v>
      </c>
      <c r="K117" s="1373">
        <v>14</v>
      </c>
      <c r="L117" s="1373"/>
      <c r="M117" s="1372">
        <v>15</v>
      </c>
      <c r="N117" s="1372"/>
      <c r="O117" s="1372"/>
      <c r="P117" s="1318"/>
    </row>
    <row r="118" spans="2:16" x14ac:dyDescent="0.25">
      <c r="B118" s="1336" t="s">
        <v>659</v>
      </c>
      <c r="C118" s="1318"/>
      <c r="D118" s="1318"/>
      <c r="E118" s="1318"/>
      <c r="F118" s="1387">
        <v>11</v>
      </c>
      <c r="G118" s="1371">
        <v>15</v>
      </c>
      <c r="H118" s="1372">
        <v>16</v>
      </c>
      <c r="I118" s="1372">
        <v>15</v>
      </c>
      <c r="J118" s="1372">
        <v>16</v>
      </c>
      <c r="K118" s="1373">
        <v>17</v>
      </c>
      <c r="L118" s="1373"/>
      <c r="M118" s="1372">
        <v>18</v>
      </c>
      <c r="N118" s="1372"/>
      <c r="O118" s="1372"/>
      <c r="P118" s="1318"/>
    </row>
    <row r="119" spans="2:16" x14ac:dyDescent="0.25">
      <c r="B119" s="1336" t="s">
        <v>508</v>
      </c>
      <c r="C119" s="1318"/>
      <c r="D119" s="1318"/>
      <c r="E119" s="1318"/>
      <c r="F119" s="1387">
        <v>1</v>
      </c>
      <c r="G119" s="1371">
        <v>12</v>
      </c>
      <c r="H119" s="1372">
        <v>19</v>
      </c>
      <c r="I119" s="1372">
        <v>17</v>
      </c>
      <c r="J119" s="1372">
        <v>20</v>
      </c>
      <c r="K119" s="1373">
        <v>18</v>
      </c>
      <c r="L119" s="1373"/>
      <c r="M119" s="1372">
        <v>19</v>
      </c>
      <c r="N119" s="1372"/>
      <c r="O119" s="1372"/>
      <c r="P119" s="1318"/>
    </row>
    <row r="120" spans="2:16" x14ac:dyDescent="0.25">
      <c r="B120" s="1336" t="s">
        <v>217</v>
      </c>
      <c r="C120" s="1318"/>
      <c r="D120" s="1318"/>
      <c r="E120" s="1318"/>
      <c r="F120" s="1387">
        <v>14</v>
      </c>
      <c r="G120" s="1371">
        <v>3</v>
      </c>
      <c r="H120" s="1372">
        <v>4</v>
      </c>
      <c r="I120" s="1372">
        <v>8</v>
      </c>
      <c r="J120" s="1372">
        <v>9</v>
      </c>
      <c r="K120" s="1373">
        <v>7</v>
      </c>
      <c r="L120" s="1373"/>
      <c r="M120" s="1372">
        <v>8</v>
      </c>
      <c r="N120" s="1372"/>
      <c r="O120" s="1372"/>
      <c r="P120" s="1318"/>
    </row>
    <row r="121" spans="2:16" x14ac:dyDescent="0.25">
      <c r="B121" s="1336" t="s">
        <v>224</v>
      </c>
      <c r="C121" s="1318"/>
      <c r="D121" s="1318"/>
      <c r="E121" s="1318"/>
      <c r="F121" s="1387">
        <v>5</v>
      </c>
      <c r="G121" s="1371">
        <v>10</v>
      </c>
      <c r="H121" s="1372">
        <v>7</v>
      </c>
      <c r="I121" s="1372">
        <v>6</v>
      </c>
      <c r="J121" s="1372">
        <v>5</v>
      </c>
      <c r="K121" s="1373">
        <v>5</v>
      </c>
      <c r="L121" s="1373"/>
      <c r="M121" s="1372">
        <v>2</v>
      </c>
      <c r="N121" s="1372"/>
      <c r="O121" s="1372"/>
      <c r="P121" s="1318"/>
    </row>
    <row r="122" spans="2:16" x14ac:dyDescent="0.25">
      <c r="B122" s="1336" t="s">
        <v>660</v>
      </c>
      <c r="C122" s="1318"/>
      <c r="D122" s="1318"/>
      <c r="E122" s="1318"/>
      <c r="F122" s="1387">
        <v>8</v>
      </c>
      <c r="G122" s="1371">
        <v>4</v>
      </c>
      <c r="H122" s="1372">
        <v>8</v>
      </c>
      <c r="I122" s="1372">
        <v>7</v>
      </c>
      <c r="J122" s="1372">
        <v>8</v>
      </c>
      <c r="K122" s="1373">
        <v>8</v>
      </c>
      <c r="L122" s="1373"/>
      <c r="M122" s="1372">
        <v>7</v>
      </c>
      <c r="N122" s="1372"/>
      <c r="O122" s="1372"/>
      <c r="P122" s="1318"/>
    </row>
    <row r="123" spans="2:16" x14ac:dyDescent="0.25">
      <c r="B123" s="1336" t="s">
        <v>506</v>
      </c>
      <c r="C123" s="1318"/>
      <c r="D123" s="1318"/>
      <c r="E123" s="1318"/>
      <c r="F123" s="1387">
        <v>12</v>
      </c>
      <c r="G123" s="1371">
        <v>13</v>
      </c>
      <c r="H123" s="1372">
        <v>15</v>
      </c>
      <c r="I123" s="1372">
        <v>20</v>
      </c>
      <c r="J123" s="1372">
        <v>22</v>
      </c>
      <c r="K123" s="1373">
        <v>21</v>
      </c>
      <c r="L123" s="1373"/>
      <c r="M123" s="1372">
        <v>22</v>
      </c>
      <c r="N123" s="1372"/>
      <c r="O123" s="1372"/>
      <c r="P123" s="1318"/>
    </row>
    <row r="124" spans="2:16" x14ac:dyDescent="0.25">
      <c r="B124" s="1336" t="s">
        <v>231</v>
      </c>
      <c r="C124" s="1318"/>
      <c r="D124" s="1318"/>
      <c r="E124" s="1318"/>
      <c r="F124" s="1387">
        <v>10</v>
      </c>
      <c r="G124" s="1371">
        <v>7</v>
      </c>
      <c r="H124" s="1372">
        <v>9</v>
      </c>
      <c r="I124" s="1372">
        <v>5</v>
      </c>
      <c r="J124" s="1372">
        <v>4</v>
      </c>
      <c r="K124" s="1373">
        <v>6</v>
      </c>
      <c r="L124" s="1373"/>
      <c r="M124" s="1372">
        <v>10</v>
      </c>
      <c r="N124" s="1372"/>
      <c r="O124" s="1372"/>
      <c r="P124" s="1318"/>
    </row>
    <row r="125" spans="2:16" x14ac:dyDescent="0.25">
      <c r="B125" s="1336" t="s">
        <v>233</v>
      </c>
      <c r="C125" s="1318"/>
      <c r="D125" s="1318"/>
      <c r="E125" s="1318"/>
      <c r="F125" s="1387">
        <v>6</v>
      </c>
      <c r="G125" s="1371">
        <v>5</v>
      </c>
      <c r="H125" s="1372">
        <v>10</v>
      </c>
      <c r="I125" s="1372">
        <v>9</v>
      </c>
      <c r="J125" s="1372">
        <v>10</v>
      </c>
      <c r="K125" s="1373">
        <v>9</v>
      </c>
      <c r="L125" s="1373"/>
      <c r="M125" s="1372">
        <v>6</v>
      </c>
      <c r="N125" s="1372"/>
      <c r="O125" s="1372"/>
      <c r="P125" s="1318"/>
    </row>
    <row r="126" spans="2:16" x14ac:dyDescent="0.25">
      <c r="B126" s="1336" t="s">
        <v>237</v>
      </c>
      <c r="C126" s="1318"/>
      <c r="D126" s="1318"/>
      <c r="E126" s="1318"/>
      <c r="F126" s="1387">
        <v>22</v>
      </c>
      <c r="G126" s="1371">
        <v>22</v>
      </c>
      <c r="H126" s="1372">
        <v>22</v>
      </c>
      <c r="I126" s="1372">
        <v>19</v>
      </c>
      <c r="J126" s="1372">
        <v>17</v>
      </c>
      <c r="K126" s="1373">
        <v>19</v>
      </c>
      <c r="L126" s="1373"/>
      <c r="M126" s="1372">
        <v>17</v>
      </c>
      <c r="N126" s="1372"/>
      <c r="O126" s="1372"/>
      <c r="P126" s="1318"/>
    </row>
    <row r="127" spans="2:16" x14ac:dyDescent="0.25">
      <c r="B127" s="1336" t="s">
        <v>661</v>
      </c>
      <c r="C127" s="1318"/>
      <c r="D127" s="1318"/>
      <c r="E127" s="1318"/>
      <c r="F127" s="1387">
        <v>15</v>
      </c>
      <c r="G127" s="1371">
        <v>14</v>
      </c>
      <c r="H127" s="1372">
        <v>18</v>
      </c>
      <c r="I127" s="1372">
        <v>11</v>
      </c>
      <c r="J127" s="1372">
        <v>15</v>
      </c>
      <c r="K127" s="1373">
        <v>15</v>
      </c>
      <c r="L127" s="1373"/>
      <c r="M127" s="1372">
        <v>16</v>
      </c>
      <c r="N127" s="1372"/>
      <c r="O127" s="1372"/>
      <c r="P127" s="1318"/>
    </row>
    <row r="128" spans="2:16" x14ac:dyDescent="0.25">
      <c r="B128" s="1336" t="s">
        <v>243</v>
      </c>
      <c r="C128" s="1318"/>
      <c r="D128" s="1318"/>
      <c r="E128" s="1318"/>
      <c r="F128" s="1387">
        <v>24</v>
      </c>
      <c r="G128" s="1371">
        <v>24</v>
      </c>
      <c r="H128" s="1372">
        <v>24</v>
      </c>
      <c r="I128" s="1372">
        <v>24</v>
      </c>
      <c r="J128" s="1372">
        <v>24</v>
      </c>
      <c r="K128" s="1373">
        <v>24</v>
      </c>
      <c r="L128" s="1373"/>
      <c r="M128" s="1372">
        <v>24</v>
      </c>
      <c r="N128" s="1372"/>
      <c r="O128" s="1372"/>
      <c r="P128" s="1318"/>
    </row>
    <row r="129" spans="2:16" x14ac:dyDescent="0.25">
      <c r="B129" s="1336" t="s">
        <v>404</v>
      </c>
      <c r="C129" s="1318"/>
      <c r="D129" s="1318"/>
      <c r="E129" s="1318"/>
      <c r="F129" s="1387">
        <v>21</v>
      </c>
      <c r="G129" s="1371">
        <v>23</v>
      </c>
      <c r="H129" s="1372">
        <v>23</v>
      </c>
      <c r="I129" s="1372">
        <v>23</v>
      </c>
      <c r="J129" s="1372">
        <v>23</v>
      </c>
      <c r="K129" s="1373">
        <v>16</v>
      </c>
      <c r="L129" s="1373"/>
      <c r="M129" s="1372">
        <v>13</v>
      </c>
      <c r="N129" s="1372"/>
      <c r="O129" s="1372"/>
      <c r="P129" s="1318"/>
    </row>
    <row r="130" spans="2:16" x14ac:dyDescent="0.25">
      <c r="B130" s="1336" t="s">
        <v>662</v>
      </c>
      <c r="C130" s="1318"/>
      <c r="D130" s="1318"/>
      <c r="E130" s="1318"/>
      <c r="F130" s="1387">
        <v>16</v>
      </c>
      <c r="G130" s="1371">
        <v>18</v>
      </c>
      <c r="H130" s="1372">
        <v>20</v>
      </c>
      <c r="I130" s="1372">
        <v>18</v>
      </c>
      <c r="J130" s="1372">
        <v>13</v>
      </c>
      <c r="K130" s="1373">
        <v>13</v>
      </c>
      <c r="L130" s="1373"/>
      <c r="M130" s="1372">
        <v>14</v>
      </c>
      <c r="N130" s="1372"/>
      <c r="O130" s="1372"/>
      <c r="P130" s="1318"/>
    </row>
  </sheetData>
  <mergeCells count="974">
    <mergeCell ref="K109:L109"/>
    <mergeCell ref="K110:L110"/>
    <mergeCell ref="K111:L111"/>
    <mergeCell ref="K100:L100"/>
    <mergeCell ref="K101:L101"/>
    <mergeCell ref="K102:L102"/>
    <mergeCell ref="K103:L103"/>
    <mergeCell ref="K104:L104"/>
    <mergeCell ref="K105:L105"/>
    <mergeCell ref="K106:L106"/>
    <mergeCell ref="K107:L107"/>
    <mergeCell ref="K108:L108"/>
    <mergeCell ref="W76:X76"/>
    <mergeCell ref="W77:X77"/>
    <mergeCell ref="W78:X78"/>
    <mergeCell ref="W79:X79"/>
    <mergeCell ref="T79:V79"/>
    <mergeCell ref="T78:V78"/>
    <mergeCell ref="B80:C80"/>
    <mergeCell ref="D80:G80"/>
    <mergeCell ref="H80:I80"/>
    <mergeCell ref="K80:M80"/>
    <mergeCell ref="N80:O80"/>
    <mergeCell ref="Q80:S80"/>
    <mergeCell ref="N79:O79"/>
    <mergeCell ref="N78:O78"/>
    <mergeCell ref="N77:O77"/>
    <mergeCell ref="N76:O76"/>
    <mergeCell ref="N75:O75"/>
    <mergeCell ref="N74:O74"/>
    <mergeCell ref="N73:O73"/>
    <mergeCell ref="N72:O72"/>
    <mergeCell ref="N71:O71"/>
    <mergeCell ref="B79:C79"/>
    <mergeCell ref="D79:G79"/>
    <mergeCell ref="H79:I79"/>
    <mergeCell ref="H73:I73"/>
    <mergeCell ref="H74:I74"/>
    <mergeCell ref="H75:I75"/>
    <mergeCell ref="H76:I76"/>
    <mergeCell ref="H77:I77"/>
    <mergeCell ref="H78:I78"/>
    <mergeCell ref="K79:M79"/>
    <mergeCell ref="K78:M78"/>
    <mergeCell ref="K77:M77"/>
    <mergeCell ref="K76:M76"/>
    <mergeCell ref="D77:G77"/>
    <mergeCell ref="N68:O68"/>
    <mergeCell ref="K68:M68"/>
    <mergeCell ref="Q68:S68"/>
    <mergeCell ref="T68:V68"/>
    <mergeCell ref="W68:X68"/>
    <mergeCell ref="H69:I69"/>
    <mergeCell ref="H70:I70"/>
    <mergeCell ref="H71:I71"/>
    <mergeCell ref="H72:I72"/>
    <mergeCell ref="K70:M70"/>
    <mergeCell ref="Q71:S71"/>
    <mergeCell ref="Q72:S72"/>
    <mergeCell ref="T69:V69"/>
    <mergeCell ref="T70:V70"/>
    <mergeCell ref="T71:V71"/>
    <mergeCell ref="T72:V72"/>
    <mergeCell ref="W69:X69"/>
    <mergeCell ref="W70:X70"/>
    <mergeCell ref="W71:X71"/>
    <mergeCell ref="W72:X72"/>
    <mergeCell ref="CF2:CJ2"/>
    <mergeCell ref="AL77:AM77"/>
    <mergeCell ref="AN77:AQ77"/>
    <mergeCell ref="AL76:AM76"/>
    <mergeCell ref="AN76:AQ76"/>
    <mergeCell ref="AN67:AQ67"/>
    <mergeCell ref="AL68:AM68"/>
    <mergeCell ref="AN68:AQ68"/>
    <mergeCell ref="AL69:AM69"/>
    <mergeCell ref="AN69:AQ69"/>
    <mergeCell ref="BV2:BZ2"/>
    <mergeCell ref="CA2:CE2"/>
    <mergeCell ref="BV61:BZ61"/>
    <mergeCell ref="CA61:CE61"/>
    <mergeCell ref="AK59:AL59"/>
    <mergeCell ref="BB61:BF61"/>
    <mergeCell ref="BG61:BK61"/>
    <mergeCell ref="AL63:AM63"/>
    <mergeCell ref="AN63:AQ63"/>
    <mergeCell ref="AL64:AM64"/>
    <mergeCell ref="AN64:AQ64"/>
    <mergeCell ref="AL65:AM65"/>
    <mergeCell ref="AN65:AQ65"/>
    <mergeCell ref="AW61:BA61"/>
    <mergeCell ref="C65:D65"/>
    <mergeCell ref="T63:U63"/>
    <mergeCell ref="T64:U64"/>
    <mergeCell ref="D75:G75"/>
    <mergeCell ref="D76:G76"/>
    <mergeCell ref="H68:I68"/>
    <mergeCell ref="K69:M69"/>
    <mergeCell ref="K71:M71"/>
    <mergeCell ref="K72:M72"/>
    <mergeCell ref="K73:M73"/>
    <mergeCell ref="K74:M74"/>
    <mergeCell ref="K75:M75"/>
    <mergeCell ref="N70:O70"/>
    <mergeCell ref="N69:O69"/>
    <mergeCell ref="Q69:S69"/>
    <mergeCell ref="D70:G70"/>
    <mergeCell ref="D71:G71"/>
    <mergeCell ref="D72:G72"/>
    <mergeCell ref="D73:G73"/>
    <mergeCell ref="D74:G74"/>
    <mergeCell ref="B68:D68"/>
    <mergeCell ref="D67:G67"/>
    <mergeCell ref="B69:C69"/>
    <mergeCell ref="H67:M67"/>
    <mergeCell ref="CM106:CN106"/>
    <mergeCell ref="AK105:AL105"/>
    <mergeCell ref="AY106:BA106"/>
    <mergeCell ref="BD106:BF106"/>
    <mergeCell ref="BI106:BJ106"/>
    <mergeCell ref="BN106:BO106"/>
    <mergeCell ref="BS106:BT106"/>
    <mergeCell ref="BQ61:BU61"/>
    <mergeCell ref="CM60:CN60"/>
    <mergeCell ref="CM61:CN61"/>
    <mergeCell ref="BL61:BP61"/>
    <mergeCell ref="AL66:AM66"/>
    <mergeCell ref="AN66:AQ66"/>
    <mergeCell ref="AL67:AM67"/>
    <mergeCell ref="CH106:CI106"/>
    <mergeCell ref="CF61:CJ61"/>
    <mergeCell ref="BX106:BY106"/>
    <mergeCell ref="CC106:CD106"/>
    <mergeCell ref="AL71:AM71"/>
    <mergeCell ref="AN71:AQ71"/>
    <mergeCell ref="AN72:AQ72"/>
    <mergeCell ref="AN73:AQ73"/>
    <mergeCell ref="AL72:AM72"/>
    <mergeCell ref="AL73:AM73"/>
    <mergeCell ref="CM2:CN2"/>
    <mergeCell ref="A3:D3"/>
    <mergeCell ref="T3:X3"/>
    <mergeCell ref="AW2:BA2"/>
    <mergeCell ref="BB2:BF2"/>
    <mergeCell ref="BL2:BP2"/>
    <mergeCell ref="BG2:BK2"/>
    <mergeCell ref="N37:O37"/>
    <mergeCell ref="N38:O38"/>
    <mergeCell ref="N31:O31"/>
    <mergeCell ref="N32:O32"/>
    <mergeCell ref="N33:O33"/>
    <mergeCell ref="N34:O34"/>
    <mergeCell ref="N35:O35"/>
    <mergeCell ref="N36:O36"/>
    <mergeCell ref="BQ2:BU2"/>
    <mergeCell ref="G31:J36"/>
    <mergeCell ref="I25:K25"/>
    <mergeCell ref="U25:V25"/>
    <mergeCell ref="U9:V9"/>
    <mergeCell ref="U10:V10"/>
    <mergeCell ref="U11:V11"/>
    <mergeCell ref="U12:V12"/>
    <mergeCell ref="U13:V13"/>
    <mergeCell ref="AY1:BE1"/>
    <mergeCell ref="AM2:AN2"/>
    <mergeCell ref="A6:D6"/>
    <mergeCell ref="AD50:AG50"/>
    <mergeCell ref="AA59:AB59"/>
    <mergeCell ref="AA58:AB58"/>
    <mergeCell ref="AA50:AB50"/>
    <mergeCell ref="AA54:AB54"/>
    <mergeCell ref="G2:J7"/>
    <mergeCell ref="N26:O26"/>
    <mergeCell ref="N27:O27"/>
    <mergeCell ref="N28:O28"/>
    <mergeCell ref="N29:O29"/>
    <mergeCell ref="N30:O30"/>
    <mergeCell ref="N39:O39"/>
    <mergeCell ref="N40:O40"/>
    <mergeCell ref="N41:O41"/>
    <mergeCell ref="N42:O42"/>
    <mergeCell ref="N45:O45"/>
    <mergeCell ref="N49:O49"/>
    <mergeCell ref="N50:O50"/>
    <mergeCell ref="N51:O51"/>
    <mergeCell ref="N43:O43"/>
    <mergeCell ref="N44:O44"/>
    <mergeCell ref="U15:V15"/>
    <mergeCell ref="U16:V16"/>
    <mergeCell ref="U17:V17"/>
    <mergeCell ref="U18:V18"/>
    <mergeCell ref="U19:V19"/>
    <mergeCell ref="U20:V20"/>
    <mergeCell ref="U21:V21"/>
    <mergeCell ref="U22:V22"/>
    <mergeCell ref="U23:V23"/>
    <mergeCell ref="N47:O47"/>
    <mergeCell ref="N48:O48"/>
    <mergeCell ref="T67:X67"/>
    <mergeCell ref="U24:V24"/>
    <mergeCell ref="T59:U59"/>
    <mergeCell ref="K61:L61"/>
    <mergeCell ref="K59:L59"/>
    <mergeCell ref="K62:L62"/>
    <mergeCell ref="T56:U56"/>
    <mergeCell ref="Q35:R35"/>
    <mergeCell ref="Q36:R36"/>
    <mergeCell ref="N67:S67"/>
    <mergeCell ref="Q43:R43"/>
    <mergeCell ref="Q44:R44"/>
    <mergeCell ref="Q64:R64"/>
    <mergeCell ref="Q59:R59"/>
    <mergeCell ref="Q58:R58"/>
    <mergeCell ref="Q57:R57"/>
    <mergeCell ref="Q56:R56"/>
    <mergeCell ref="Q61:R61"/>
    <mergeCell ref="Q46:R46"/>
    <mergeCell ref="Q47:R47"/>
    <mergeCell ref="Q48:R48"/>
    <mergeCell ref="Q49:R49"/>
    <mergeCell ref="B70:C70"/>
    <mergeCell ref="D69:G69"/>
    <mergeCell ref="T61:U61"/>
    <mergeCell ref="T62:U62"/>
    <mergeCell ref="Q70:S70"/>
    <mergeCell ref="E56:F56"/>
    <mergeCell ref="E57:F57"/>
    <mergeCell ref="B78:C78"/>
    <mergeCell ref="D78:G78"/>
    <mergeCell ref="B77:C77"/>
    <mergeCell ref="B71:C71"/>
    <mergeCell ref="B72:C72"/>
    <mergeCell ref="B73:C73"/>
    <mergeCell ref="B74:C74"/>
    <mergeCell ref="B75:C75"/>
    <mergeCell ref="B76:C76"/>
    <mergeCell ref="E59:F59"/>
    <mergeCell ref="E62:F62"/>
    <mergeCell ref="E63:F63"/>
    <mergeCell ref="E64:F64"/>
    <mergeCell ref="T57:U57"/>
    <mergeCell ref="T58:U58"/>
    <mergeCell ref="E58:F58"/>
    <mergeCell ref="K56:L56"/>
    <mergeCell ref="A1:J1"/>
    <mergeCell ref="B66:X66"/>
    <mergeCell ref="Q31:R31"/>
    <mergeCell ref="Q32:R32"/>
    <mergeCell ref="Q33:R33"/>
    <mergeCell ref="Q34:R34"/>
    <mergeCell ref="Q37:R37"/>
    <mergeCell ref="Q38:R38"/>
    <mergeCell ref="Q39:R39"/>
    <mergeCell ref="Q40:R40"/>
    <mergeCell ref="Q41:R41"/>
    <mergeCell ref="N46:O46"/>
    <mergeCell ref="K57:L57"/>
    <mergeCell ref="K58:L58"/>
    <mergeCell ref="E61:F61"/>
    <mergeCell ref="U14:V14"/>
    <mergeCell ref="K9:L9"/>
    <mergeCell ref="K45:L45"/>
    <mergeCell ref="U8:V8"/>
    <mergeCell ref="Q27:R27"/>
    <mergeCell ref="K63:L63"/>
    <mergeCell ref="K64:L64"/>
    <mergeCell ref="Q62:R62"/>
    <mergeCell ref="Q63:R63"/>
    <mergeCell ref="Q50:R50"/>
    <mergeCell ref="Q51:R51"/>
    <mergeCell ref="Q28:R28"/>
    <mergeCell ref="Q29:R29"/>
    <mergeCell ref="Q30:R30"/>
    <mergeCell ref="Q42:R42"/>
    <mergeCell ref="Q45:R45"/>
    <mergeCell ref="T80:V80"/>
    <mergeCell ref="W80:X80"/>
    <mergeCell ref="Q73:S73"/>
    <mergeCell ref="Q74:S74"/>
    <mergeCell ref="Q75:S75"/>
    <mergeCell ref="Q76:S76"/>
    <mergeCell ref="Q77:S77"/>
    <mergeCell ref="Q78:S78"/>
    <mergeCell ref="Q79:S79"/>
    <mergeCell ref="T73:V73"/>
    <mergeCell ref="T74:V74"/>
    <mergeCell ref="T75:V75"/>
    <mergeCell ref="T76:V76"/>
    <mergeCell ref="T77:V77"/>
    <mergeCell ref="W73:X73"/>
    <mergeCell ref="W74:X74"/>
    <mergeCell ref="W75:X75"/>
    <mergeCell ref="B81:C81"/>
    <mergeCell ref="D81:G81"/>
    <mergeCell ref="H81:I81"/>
    <mergeCell ref="K81:M81"/>
    <mergeCell ref="N81:O81"/>
    <mergeCell ref="Q81:S81"/>
    <mergeCell ref="T81:V81"/>
    <mergeCell ref="W81:X81"/>
    <mergeCell ref="B82:C82"/>
    <mergeCell ref="D82:G82"/>
    <mergeCell ref="H82:I82"/>
    <mergeCell ref="K82:M82"/>
    <mergeCell ref="N82:O82"/>
    <mergeCell ref="Q82:S82"/>
    <mergeCell ref="T82:V82"/>
    <mergeCell ref="W82:X82"/>
    <mergeCell ref="B84:X84"/>
    <mergeCell ref="B85:L85"/>
    <mergeCell ref="M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C92:F92"/>
    <mergeCell ref="G92:H92"/>
    <mergeCell ref="I92:L92"/>
    <mergeCell ref="M92:N92"/>
    <mergeCell ref="Q92:R92"/>
    <mergeCell ref="S92:U92"/>
    <mergeCell ref="V92:X92"/>
    <mergeCell ref="C93:F93"/>
    <mergeCell ref="G93:H93"/>
    <mergeCell ref="I93:L93"/>
    <mergeCell ref="M93:N93"/>
    <mergeCell ref="Q93:R93"/>
    <mergeCell ref="S93:U93"/>
    <mergeCell ref="V93:X93"/>
    <mergeCell ref="C94:F94"/>
    <mergeCell ref="G94:H94"/>
    <mergeCell ref="I94:L94"/>
    <mergeCell ref="M94:N94"/>
    <mergeCell ref="Q94:R94"/>
    <mergeCell ref="S94:U94"/>
    <mergeCell ref="V94:X94"/>
    <mergeCell ref="G95:H95"/>
    <mergeCell ref="I95:L95"/>
    <mergeCell ref="M95:N95"/>
    <mergeCell ref="Q95:R95"/>
    <mergeCell ref="S95:U95"/>
    <mergeCell ref="V95:X95"/>
    <mergeCell ref="C96:F96"/>
    <mergeCell ref="G96:H96"/>
    <mergeCell ref="I96:L96"/>
    <mergeCell ref="M96:N96"/>
    <mergeCell ref="Q96:R96"/>
    <mergeCell ref="S96:U96"/>
    <mergeCell ref="V96:X96"/>
    <mergeCell ref="C99:F99"/>
    <mergeCell ref="G99:H99"/>
    <mergeCell ref="I99:L99"/>
    <mergeCell ref="M99:N99"/>
    <mergeCell ref="Q99:R99"/>
    <mergeCell ref="S99:U99"/>
    <mergeCell ref="V99:X99"/>
    <mergeCell ref="CP2:CS2"/>
    <mergeCell ref="CT2:CW2"/>
    <mergeCell ref="C97:F97"/>
    <mergeCell ref="G97:H97"/>
    <mergeCell ref="I97:L97"/>
    <mergeCell ref="M97:N97"/>
    <mergeCell ref="Q97:R97"/>
    <mergeCell ref="S97:U97"/>
    <mergeCell ref="V97:X97"/>
    <mergeCell ref="C98:F98"/>
    <mergeCell ref="G98:H98"/>
    <mergeCell ref="I98:L98"/>
    <mergeCell ref="M98:N98"/>
    <mergeCell ref="Q98:R98"/>
    <mergeCell ref="S98:U98"/>
    <mergeCell ref="V98:X98"/>
    <mergeCell ref="C95:F95"/>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DH58:DI58"/>
    <mergeCell ref="DK58:DL58"/>
    <mergeCell ref="DN58:DO58"/>
    <mergeCell ref="DQ58:DR58"/>
    <mergeCell ref="DT58:DU58"/>
    <mergeCell ref="DW58:DX58"/>
    <mergeCell ref="DZ58:EA58"/>
    <mergeCell ref="EC58:ED58"/>
    <mergeCell ref="EF58:EG58"/>
  </mergeCells>
  <phoneticPr fontId="108" type="noConversion"/>
  <conditionalFormatting sqref="S7:S8">
    <cfRule type="containsText" dxfId="1894" priority="3092" operator="containsText" text="AL">
      <formula>NOT(ISERROR(SEARCH("AL",S7)))</formula>
    </cfRule>
    <cfRule type="containsText" dxfId="1893" priority="3093" operator="containsText" text="AD">
      <formula>NOT(ISERROR(SEARCH("AD",S7)))</formula>
    </cfRule>
    <cfRule type="containsText" dxfId="1892" priority="3094" operator="containsText" text="AW">
      <formula>NOT(ISERROR(SEARCH("AW",S7)))</formula>
    </cfRule>
  </conditionalFormatting>
  <conditionalFormatting sqref="S7:S8">
    <cfRule type="containsText" dxfId="1891" priority="3089" operator="containsText" text="HL">
      <formula>NOT(ISERROR(SEARCH("HL",S7)))</formula>
    </cfRule>
    <cfRule type="containsText" dxfId="1890" priority="3090" operator="containsText" text="HD">
      <formula>NOT(ISERROR(SEARCH("HD",S7)))</formula>
    </cfRule>
    <cfRule type="containsText" dxfId="1889" priority="3091" operator="containsText" text="HW">
      <formula>NOT(ISERROR(SEARCH("HW",S7)))</formula>
    </cfRule>
  </conditionalFormatting>
  <conditionalFormatting sqref="W8">
    <cfRule type="containsText" dxfId="1888" priority="3086" operator="containsText" text="AL">
      <formula>NOT(ISERROR(SEARCH("AL",W8)))</formula>
    </cfRule>
    <cfRule type="containsText" dxfId="1887" priority="3087" operator="containsText" text="AD">
      <formula>NOT(ISERROR(SEARCH("AD",W8)))</formula>
    </cfRule>
    <cfRule type="containsText" dxfId="1886" priority="3088" operator="containsText" text="AW">
      <formula>NOT(ISERROR(SEARCH("AW",W8)))</formula>
    </cfRule>
  </conditionalFormatting>
  <conditionalFormatting sqref="W8">
    <cfRule type="containsText" dxfId="1885" priority="3083" operator="containsText" text="HL">
      <formula>NOT(ISERROR(SEARCH("HL",W8)))</formula>
    </cfRule>
    <cfRule type="containsText" dxfId="1884" priority="3084" operator="containsText" text="HD">
      <formula>NOT(ISERROR(SEARCH("HD",W8)))</formula>
    </cfRule>
    <cfRule type="containsText" dxfId="1883" priority="3085" operator="containsText" text="HW">
      <formula>NOT(ISERROR(SEARCH("HW",W8)))</formula>
    </cfRule>
  </conditionalFormatting>
  <conditionalFormatting sqref="Q8:R8 Q9:Q17">
    <cfRule type="containsText" dxfId="1882" priority="3080" operator="containsText" text="AL">
      <formula>NOT(ISERROR(SEARCH("AL",Q8)))</formula>
    </cfRule>
    <cfRule type="containsText" dxfId="1881" priority="3081" operator="containsText" text="AD">
      <formula>NOT(ISERROR(SEARCH("AD",Q8)))</formula>
    </cfRule>
    <cfRule type="containsText" dxfId="1880" priority="3082" operator="containsText" text="AW">
      <formula>NOT(ISERROR(SEARCH("AW",Q8)))</formula>
    </cfRule>
  </conditionalFormatting>
  <conditionalFormatting sqref="Q8:R8 Q9:Q17">
    <cfRule type="containsText" dxfId="1879" priority="3077" operator="containsText" text="HL">
      <formula>NOT(ISERROR(SEARCH("HL",Q8)))</formula>
    </cfRule>
    <cfRule type="containsText" dxfId="1878" priority="3078" operator="containsText" text="HD">
      <formula>NOT(ISERROR(SEARCH("HD",Q8)))</formula>
    </cfRule>
    <cfRule type="containsText" dxfId="1877" priority="3079" operator="containsText" text="HW">
      <formula>NOT(ISERROR(SEARCH("HW",Q8)))</formula>
    </cfRule>
  </conditionalFormatting>
  <conditionalFormatting sqref="Q7:R8 Q9:Q17">
    <cfRule type="containsText" dxfId="1876" priority="3074" operator="containsText" text="AL">
      <formula>NOT(ISERROR(SEARCH("AL",Q7)))</formula>
    </cfRule>
    <cfRule type="containsText" dxfId="1875" priority="3075" operator="containsText" text="AD">
      <formula>NOT(ISERROR(SEARCH("AD",Q7)))</formula>
    </cfRule>
    <cfRule type="containsText" dxfId="1874" priority="3076" operator="containsText" text="AW">
      <formula>NOT(ISERROR(SEARCH("AW",Q7)))</formula>
    </cfRule>
  </conditionalFormatting>
  <conditionalFormatting sqref="Q7:R8 Q9:Q17">
    <cfRule type="containsText" dxfId="1873" priority="3071" operator="containsText" text="HL">
      <formula>NOT(ISERROR(SEARCH("HL",Q7)))</formula>
    </cfRule>
    <cfRule type="containsText" dxfId="1872" priority="3072" operator="containsText" text="HD">
      <formula>NOT(ISERROR(SEARCH("HD",Q7)))</formula>
    </cfRule>
    <cfRule type="containsText" dxfId="1871" priority="3073" operator="containsText" text="HW">
      <formula>NOT(ISERROR(SEARCH("HW",Q7)))</formula>
    </cfRule>
  </conditionalFormatting>
  <conditionalFormatting sqref="P53">
    <cfRule type="containsText" dxfId="1870" priority="2978" operator="containsText" text="AL">
      <formula>NOT(ISERROR(SEARCH("AL",P53)))</formula>
    </cfRule>
    <cfRule type="containsText" dxfId="1869" priority="2979" operator="containsText" text="AD">
      <formula>NOT(ISERROR(SEARCH("AD",P53)))</formula>
    </cfRule>
    <cfRule type="containsText" dxfId="1868" priority="2980" operator="containsText" text="AW">
      <formula>NOT(ISERROR(SEARCH("AW",P53)))</formula>
    </cfRule>
  </conditionalFormatting>
  <conditionalFormatting sqref="P53">
    <cfRule type="containsText" dxfId="1867" priority="2975" operator="containsText" text="HL">
      <formula>NOT(ISERROR(SEARCH("HL",P53)))</formula>
    </cfRule>
    <cfRule type="containsText" dxfId="1866" priority="2976" operator="containsText" text="HD">
      <formula>NOT(ISERROR(SEARCH("HD",P53)))</formula>
    </cfRule>
    <cfRule type="containsText" dxfId="1865" priority="2977" operator="containsText" text="HW">
      <formula>NOT(ISERROR(SEARCH("HW",P53)))</formula>
    </cfRule>
  </conditionalFormatting>
  <conditionalFormatting sqref="O53">
    <cfRule type="containsText" dxfId="1864" priority="2963" operator="containsText" text="HL">
      <formula>NOT(ISERROR(SEARCH("HL",O53)))</formula>
    </cfRule>
    <cfRule type="containsText" dxfId="1863" priority="2964" operator="containsText" text="HD">
      <formula>NOT(ISERROR(SEARCH("HD",O53)))</formula>
    </cfRule>
    <cfRule type="containsText" dxfId="1862" priority="2965" operator="containsText" text="HW">
      <formula>NOT(ISERROR(SEARCH("HW",O53)))</formula>
    </cfRule>
  </conditionalFormatting>
  <conditionalFormatting sqref="Q20:R20">
    <cfRule type="containsText" dxfId="1861" priority="3044" operator="containsText" text="AL">
      <formula>NOT(ISERROR(SEARCH("AL",Q20)))</formula>
    </cfRule>
    <cfRule type="containsText" dxfId="1860" priority="3045" operator="containsText" text="AD">
      <formula>NOT(ISERROR(SEARCH("AD",Q20)))</formula>
    </cfRule>
    <cfRule type="containsText" dxfId="1859" priority="3046" operator="containsText" text="AW">
      <formula>NOT(ISERROR(SEARCH("AW",Q20)))</formula>
    </cfRule>
  </conditionalFormatting>
  <conditionalFormatting sqref="Q20:R20">
    <cfRule type="containsText" dxfId="1858" priority="3041" operator="containsText" text="HL">
      <formula>NOT(ISERROR(SEARCH("HL",Q20)))</formula>
    </cfRule>
    <cfRule type="containsText" dxfId="1857" priority="3042" operator="containsText" text="HD">
      <formula>NOT(ISERROR(SEARCH("HD",Q20)))</formula>
    </cfRule>
    <cfRule type="containsText" dxfId="1856" priority="3043" operator="containsText" text="HW">
      <formula>NOT(ISERROR(SEARCH("HW",Q20)))</formula>
    </cfRule>
  </conditionalFormatting>
  <conditionalFormatting sqref="Q20:R20">
    <cfRule type="containsText" dxfId="1855" priority="3038" operator="containsText" text="AL">
      <formula>NOT(ISERROR(SEARCH("AL",Q20)))</formula>
    </cfRule>
    <cfRule type="containsText" dxfId="1854" priority="3039" operator="containsText" text="AD">
      <formula>NOT(ISERROR(SEARCH("AD",Q20)))</formula>
    </cfRule>
    <cfRule type="containsText" dxfId="1853" priority="3040" operator="containsText" text="AW">
      <formula>NOT(ISERROR(SEARCH("AW",Q20)))</formula>
    </cfRule>
  </conditionalFormatting>
  <conditionalFormatting sqref="Q20:R20">
    <cfRule type="containsText" dxfId="1852" priority="3035" operator="containsText" text="HL">
      <formula>NOT(ISERROR(SEARCH("HL",Q20)))</formula>
    </cfRule>
    <cfRule type="containsText" dxfId="1851" priority="3036" operator="containsText" text="HD">
      <formula>NOT(ISERROR(SEARCH("HD",Q20)))</formula>
    </cfRule>
    <cfRule type="containsText" dxfId="1850" priority="3037" operator="containsText" text="HW">
      <formula>NOT(ISERROR(SEARCH("HW",Q20)))</formula>
    </cfRule>
  </conditionalFormatting>
  <conditionalFormatting sqref="P53">
    <cfRule type="containsText" dxfId="1849" priority="2972" operator="containsText" text="AL">
      <formula>NOT(ISERROR(SEARCH("AL",P53)))</formula>
    </cfRule>
    <cfRule type="containsText" dxfId="1848" priority="2973" operator="containsText" text="AD">
      <formula>NOT(ISERROR(SEARCH("AD",P53)))</formula>
    </cfRule>
    <cfRule type="containsText" dxfId="1847" priority="2974" operator="containsText" text="AW">
      <formula>NOT(ISERROR(SEARCH("AW",P53)))</formula>
    </cfRule>
  </conditionalFormatting>
  <conditionalFormatting sqref="P53">
    <cfRule type="containsText" dxfId="1846" priority="2969" operator="containsText" text="HL">
      <formula>NOT(ISERROR(SEARCH("HL",P53)))</formula>
    </cfRule>
    <cfRule type="containsText" dxfId="1845" priority="2970" operator="containsText" text="HD">
      <formula>NOT(ISERROR(SEARCH("HD",P53)))</formula>
    </cfRule>
    <cfRule type="containsText" dxfId="1844" priority="2971" operator="containsText" text="HW">
      <formula>NOT(ISERROR(SEARCH("HW",P53)))</formula>
    </cfRule>
  </conditionalFormatting>
  <conditionalFormatting sqref="Q19:R19">
    <cfRule type="containsText" dxfId="1843" priority="3020" operator="containsText" text="AL">
      <formula>NOT(ISERROR(SEARCH("AL",Q19)))</formula>
    </cfRule>
    <cfRule type="containsText" dxfId="1842" priority="3021" operator="containsText" text="AD">
      <formula>NOT(ISERROR(SEARCH("AD",Q19)))</formula>
    </cfRule>
    <cfRule type="containsText" dxfId="1841" priority="3022" operator="containsText" text="AW">
      <formula>NOT(ISERROR(SEARCH("AW",Q19)))</formula>
    </cfRule>
  </conditionalFormatting>
  <conditionalFormatting sqref="Q19:R19">
    <cfRule type="containsText" dxfId="1840" priority="3017" operator="containsText" text="HL">
      <formula>NOT(ISERROR(SEARCH("HL",Q19)))</formula>
    </cfRule>
    <cfRule type="containsText" dxfId="1839" priority="3018" operator="containsText" text="HD">
      <formula>NOT(ISERROR(SEARCH("HD",Q19)))</formula>
    </cfRule>
    <cfRule type="containsText" dxfId="1838" priority="3019" operator="containsText" text="HW">
      <formula>NOT(ISERROR(SEARCH("HW",Q19)))</formula>
    </cfRule>
  </conditionalFormatting>
  <conditionalFormatting sqref="Q19:R19">
    <cfRule type="containsText" dxfId="1837" priority="3014" operator="containsText" text="AL">
      <formula>NOT(ISERROR(SEARCH("AL",Q19)))</formula>
    </cfRule>
    <cfRule type="containsText" dxfId="1836" priority="3015" operator="containsText" text="AD">
      <formula>NOT(ISERROR(SEARCH("AD",Q19)))</formula>
    </cfRule>
    <cfRule type="containsText" dxfId="1835" priority="3016" operator="containsText" text="AW">
      <formula>NOT(ISERROR(SEARCH("AW",Q19)))</formula>
    </cfRule>
  </conditionalFormatting>
  <conditionalFormatting sqref="Q19:R19">
    <cfRule type="containsText" dxfId="1834" priority="3011" operator="containsText" text="HL">
      <formula>NOT(ISERROR(SEARCH("HL",Q19)))</formula>
    </cfRule>
    <cfRule type="containsText" dxfId="1833" priority="3012" operator="containsText" text="HD">
      <formula>NOT(ISERROR(SEARCH("HD",Q19)))</formula>
    </cfRule>
    <cfRule type="containsText" dxfId="1832" priority="3013" operator="containsText" text="HW">
      <formula>NOT(ISERROR(SEARCH("HW",Q19)))</formula>
    </cfRule>
  </conditionalFormatting>
  <conditionalFormatting sqref="O53">
    <cfRule type="containsText" dxfId="1831" priority="2996" operator="containsText" text="AL">
      <formula>NOT(ISERROR(SEARCH("AL",O53)))</formula>
    </cfRule>
    <cfRule type="containsText" dxfId="1830" priority="2997" operator="containsText" text="AD">
      <formula>NOT(ISERROR(SEARCH("AD",O53)))</formula>
    </cfRule>
    <cfRule type="containsText" dxfId="1829" priority="2998" operator="containsText" text="AW">
      <formula>NOT(ISERROR(SEARCH("AW",O53)))</formula>
    </cfRule>
  </conditionalFormatting>
  <conditionalFormatting sqref="O53">
    <cfRule type="containsText" dxfId="1828" priority="2993" operator="containsText" text="HL">
      <formula>NOT(ISERROR(SEARCH("HL",O53)))</formula>
    </cfRule>
    <cfRule type="containsText" dxfId="1827" priority="2994" operator="containsText" text="HD">
      <formula>NOT(ISERROR(SEARCH("HD",O53)))</formula>
    </cfRule>
    <cfRule type="containsText" dxfId="1826" priority="2995" operator="containsText" text="HW">
      <formula>NOT(ISERROR(SEARCH("HW",O53)))</formula>
    </cfRule>
  </conditionalFormatting>
  <conditionalFormatting sqref="O53">
    <cfRule type="containsText" dxfId="1825" priority="2990" operator="containsText" text="AL">
      <formula>NOT(ISERROR(SEARCH("AL",O53)))</formula>
    </cfRule>
    <cfRule type="containsText" dxfId="1824" priority="2991" operator="containsText" text="AD">
      <formula>NOT(ISERROR(SEARCH("AD",O53)))</formula>
    </cfRule>
    <cfRule type="containsText" dxfId="1823" priority="2992" operator="containsText" text="AW">
      <formula>NOT(ISERROR(SEARCH("AW",O53)))</formula>
    </cfRule>
  </conditionalFormatting>
  <conditionalFormatting sqref="O53">
    <cfRule type="containsText" dxfId="1822" priority="2987" operator="containsText" text="HL">
      <formula>NOT(ISERROR(SEARCH("HL",O53)))</formula>
    </cfRule>
    <cfRule type="containsText" dxfId="1821" priority="2988" operator="containsText" text="HD">
      <formula>NOT(ISERROR(SEARCH("HD",O53)))</formula>
    </cfRule>
    <cfRule type="containsText" dxfId="1820" priority="2989" operator="containsText" text="HW">
      <formula>NOT(ISERROR(SEARCH("HW",O53)))</formula>
    </cfRule>
  </conditionalFormatting>
  <conditionalFormatting sqref="N53">
    <cfRule type="containsText" dxfId="1819" priority="2984" operator="containsText" text="AL">
      <formula>NOT(ISERROR(SEARCH("AL",N53)))</formula>
    </cfRule>
    <cfRule type="containsText" dxfId="1818" priority="2985" operator="containsText" text="AD">
      <formula>NOT(ISERROR(SEARCH("AD",N53)))</formula>
    </cfRule>
    <cfRule type="containsText" dxfId="1817" priority="2986" operator="containsText" text="AW">
      <formula>NOT(ISERROR(SEARCH("AW",N53)))</formula>
    </cfRule>
  </conditionalFormatting>
  <conditionalFormatting sqref="N53">
    <cfRule type="containsText" dxfId="1816" priority="2981" operator="containsText" text="HL">
      <formula>NOT(ISERROR(SEARCH("HL",N53)))</formula>
    </cfRule>
    <cfRule type="containsText" dxfId="1815" priority="2982" operator="containsText" text="HD">
      <formula>NOT(ISERROR(SEARCH("HD",N53)))</formula>
    </cfRule>
    <cfRule type="containsText" dxfId="1814" priority="2983" operator="containsText" text="HW">
      <formula>NOT(ISERROR(SEARCH("HW",N53)))</formula>
    </cfRule>
  </conditionalFormatting>
  <conditionalFormatting sqref="O53">
    <cfRule type="containsText" dxfId="1813" priority="2966" operator="containsText" text="AL">
      <formula>NOT(ISERROR(SEARCH("AL",O53)))</formula>
    </cfRule>
    <cfRule type="containsText" dxfId="1812" priority="2967" operator="containsText" text="AD">
      <formula>NOT(ISERROR(SEARCH("AD",O53)))</formula>
    </cfRule>
    <cfRule type="containsText" dxfId="1811" priority="2968" operator="containsText" text="AW">
      <formula>NOT(ISERROR(SEARCH("AW",O53)))</formula>
    </cfRule>
  </conditionalFormatting>
  <conditionalFormatting sqref="O54">
    <cfRule type="containsText" dxfId="1810" priority="2999" operator="containsText" text="HL">
      <formula>NOT(ISERROR(SEARCH("HL",O54)))</formula>
    </cfRule>
    <cfRule type="containsText" dxfId="1809" priority="3000" operator="containsText" text="HD">
      <formula>NOT(ISERROR(SEARCH("HD",O54)))</formula>
    </cfRule>
    <cfRule type="containsText" dxfId="1808" priority="3001" operator="containsText" text="HW">
      <formula>NOT(ISERROR(SEARCH("HW",O54)))</formula>
    </cfRule>
    <cfRule type="containsText" dxfId="1807" priority="3002" operator="containsText" text="AL">
      <formula>NOT(ISERROR(SEARCH("AL",O54)))</formula>
    </cfRule>
    <cfRule type="containsText" dxfId="1806" priority="3003" operator="containsText" text="AD">
      <formula>NOT(ISERROR(SEARCH("AD",O54)))</formula>
    </cfRule>
    <cfRule type="containsText" dxfId="1805" priority="3004" operator="containsText" text="AW">
      <formula>NOT(ISERROR(SEARCH("AW",O54)))</formula>
    </cfRule>
  </conditionalFormatting>
  <conditionalFormatting sqref="AC48:AC59">
    <cfRule type="containsText" dxfId="1804" priority="2946" operator="containsText" text="RW">
      <formula>NOT(ISERROR(SEARCH("RW",AC48)))</formula>
    </cfRule>
    <cfRule type="containsText" dxfId="1803" priority="2947" operator="containsText" text="LW">
      <formula>NOT(ISERROR(SEARCH("LW",AC48)))</formula>
    </cfRule>
    <cfRule type="containsText" dxfId="1802" priority="2948" operator="containsText" text="LF">
      <formula>NOT(ISERROR(SEARCH("LF",AC48)))</formula>
    </cfRule>
    <cfRule type="containsText" dxfId="1801" priority="2949" operator="containsText" text="CF">
      <formula>NOT(ISERROR(SEARCH("CF",AC48)))</formula>
    </cfRule>
    <cfRule type="containsText" dxfId="1800" priority="2950" operator="containsText" text="CF">
      <formula>NOT(ISERROR(SEARCH("CF",AC48)))</formula>
    </cfRule>
    <cfRule type="containsText" dxfId="1799" priority="2951" operator="containsText" text="CAM">
      <formula>NOT(ISERROR(SEARCH("CAM",AC48)))</formula>
    </cfRule>
    <cfRule type="containsText" dxfId="1798" priority="2952" operator="containsText" text="LM">
      <formula>NOT(ISERROR(SEARCH("LM",AC48)))</formula>
    </cfRule>
    <cfRule type="containsText" dxfId="1797" priority="2953" operator="containsText" text="CM">
      <formula>NOT(ISERROR(SEARCH("CM",AC48)))</formula>
    </cfRule>
    <cfRule type="containsText" dxfId="1796" priority="2954" operator="containsText" text="RM">
      <formula>NOT(ISERROR(SEARCH("RM",AC48)))</formula>
    </cfRule>
    <cfRule type="containsText" dxfId="1795" priority="2955" operator="containsText" text="CDM">
      <formula>NOT(ISERROR(SEARCH("CDM",AC48)))</formula>
    </cfRule>
    <cfRule type="containsText" dxfId="1794" priority="2956" operator="containsText" text="LWB">
      <formula>NOT(ISERROR(SEARCH("LWB",AC48)))</formula>
    </cfRule>
    <cfRule type="containsText" dxfId="1793" priority="2957" operator="containsText" text="RWB">
      <formula>NOT(ISERROR(SEARCH("RWB",AC48)))</formula>
    </cfRule>
    <cfRule type="containsText" dxfId="1792" priority="2958" operator="containsText" text="RB">
      <formula>NOT(ISERROR(SEARCH("RB",AC48)))</formula>
    </cfRule>
    <cfRule type="containsText" dxfId="1791" priority="2959" operator="containsText" text="CB">
      <formula>NOT(ISERROR(SEARCH("CB",AC48)))</formula>
    </cfRule>
    <cfRule type="containsText" dxfId="1790" priority="2960" operator="containsText" text="LB">
      <formula>NOT(ISERROR(SEARCH("LB",AC48)))</formula>
    </cfRule>
    <cfRule type="containsText" dxfId="1789" priority="2961" operator="containsText" text="GK">
      <formula>NOT(ISERROR(SEARCH("GK",AC48)))</formula>
    </cfRule>
    <cfRule type="containsText" dxfId="1788" priority="2962" operator="containsText" text="ST">
      <formula>NOT(ISERROR(SEARCH("ST",AC48)))</formula>
    </cfRule>
  </conditionalFormatting>
  <conditionalFormatting sqref="U53:V53">
    <cfRule type="containsText" dxfId="1787" priority="2872" operator="containsText" text="HL">
      <formula>NOT(ISERROR(SEARCH("HL",U53)))</formula>
    </cfRule>
    <cfRule type="containsText" dxfId="1786" priority="2873" operator="containsText" text="HD">
      <formula>NOT(ISERROR(SEARCH("HD",U53)))</formula>
    </cfRule>
    <cfRule type="containsText" dxfId="1785" priority="2874" operator="containsText" text="HW">
      <formula>NOT(ISERROR(SEARCH("HW",U53)))</formula>
    </cfRule>
  </conditionalFormatting>
  <conditionalFormatting sqref="U53:V53">
    <cfRule type="containsText" dxfId="1784" priority="2905" operator="containsText" text="AL">
      <formula>NOT(ISERROR(SEARCH("AL",U53)))</formula>
    </cfRule>
    <cfRule type="containsText" dxfId="1783" priority="2906" operator="containsText" text="AD">
      <formula>NOT(ISERROR(SEARCH("AD",U53)))</formula>
    </cfRule>
    <cfRule type="containsText" dxfId="1782" priority="2907" operator="containsText" text="AW">
      <formula>NOT(ISERROR(SEARCH("AW",U53)))</formula>
    </cfRule>
  </conditionalFormatting>
  <conditionalFormatting sqref="U53:V53">
    <cfRule type="containsText" dxfId="1781" priority="2902" operator="containsText" text="HL">
      <formula>NOT(ISERROR(SEARCH("HL",U53)))</formula>
    </cfRule>
    <cfRule type="containsText" dxfId="1780" priority="2903" operator="containsText" text="HD">
      <formula>NOT(ISERROR(SEARCH("HD",U53)))</formula>
    </cfRule>
    <cfRule type="containsText" dxfId="1779" priority="2904" operator="containsText" text="HW">
      <formula>NOT(ISERROR(SEARCH("HW",U53)))</formula>
    </cfRule>
  </conditionalFormatting>
  <conditionalFormatting sqref="U53:V53">
    <cfRule type="containsText" dxfId="1778" priority="2899" operator="containsText" text="AL">
      <formula>NOT(ISERROR(SEARCH("AL",U53)))</formula>
    </cfRule>
    <cfRule type="containsText" dxfId="1777" priority="2900" operator="containsText" text="AD">
      <formula>NOT(ISERROR(SEARCH("AD",U53)))</formula>
    </cfRule>
    <cfRule type="containsText" dxfId="1776" priority="2901" operator="containsText" text="AW">
      <formula>NOT(ISERROR(SEARCH("AW",U53)))</formula>
    </cfRule>
  </conditionalFormatting>
  <conditionalFormatting sqref="U53:V53">
    <cfRule type="containsText" dxfId="1775" priority="2896" operator="containsText" text="HL">
      <formula>NOT(ISERROR(SEARCH("HL",U53)))</formula>
    </cfRule>
    <cfRule type="containsText" dxfId="1774" priority="2897" operator="containsText" text="HD">
      <formula>NOT(ISERROR(SEARCH("HD",U53)))</formula>
    </cfRule>
    <cfRule type="containsText" dxfId="1773" priority="2898" operator="containsText" text="HW">
      <formula>NOT(ISERROR(SEARCH("HW",U53)))</formula>
    </cfRule>
  </conditionalFormatting>
  <conditionalFormatting sqref="T53">
    <cfRule type="containsText" dxfId="1772" priority="2893" operator="containsText" text="AL">
      <formula>NOT(ISERROR(SEARCH("AL",T53)))</formula>
    </cfRule>
    <cfRule type="containsText" dxfId="1771" priority="2894" operator="containsText" text="AD">
      <formula>NOT(ISERROR(SEARCH("AD",T53)))</formula>
    </cfRule>
    <cfRule type="containsText" dxfId="1770" priority="2895" operator="containsText" text="AW">
      <formula>NOT(ISERROR(SEARCH("AW",T53)))</formula>
    </cfRule>
  </conditionalFormatting>
  <conditionalFormatting sqref="T53">
    <cfRule type="containsText" dxfId="1769" priority="2890" operator="containsText" text="HL">
      <formula>NOT(ISERROR(SEARCH("HL",T53)))</formula>
    </cfRule>
    <cfRule type="containsText" dxfId="1768" priority="2891" operator="containsText" text="HD">
      <formula>NOT(ISERROR(SEARCH("HD",T53)))</formula>
    </cfRule>
    <cfRule type="containsText" dxfId="1767" priority="2892" operator="containsText" text="HW">
      <formula>NOT(ISERROR(SEARCH("HW",T53)))</formula>
    </cfRule>
  </conditionalFormatting>
  <conditionalFormatting sqref="W53">
    <cfRule type="containsText" dxfId="1766" priority="2887" operator="containsText" text="AL">
      <formula>NOT(ISERROR(SEARCH("AL",W53)))</formula>
    </cfRule>
    <cfRule type="containsText" dxfId="1765" priority="2888" operator="containsText" text="AD">
      <formula>NOT(ISERROR(SEARCH("AD",W53)))</formula>
    </cfRule>
    <cfRule type="containsText" dxfId="1764" priority="2889" operator="containsText" text="AW">
      <formula>NOT(ISERROR(SEARCH("AW",W53)))</formula>
    </cfRule>
  </conditionalFormatting>
  <conditionalFormatting sqref="W53">
    <cfRule type="containsText" dxfId="1763" priority="2884" operator="containsText" text="HL">
      <formula>NOT(ISERROR(SEARCH("HL",W53)))</formula>
    </cfRule>
    <cfRule type="containsText" dxfId="1762" priority="2885" operator="containsText" text="HD">
      <formula>NOT(ISERROR(SEARCH("HD",W53)))</formula>
    </cfRule>
    <cfRule type="containsText" dxfId="1761" priority="2886" operator="containsText" text="HW">
      <formula>NOT(ISERROR(SEARCH("HW",W53)))</formula>
    </cfRule>
  </conditionalFormatting>
  <conditionalFormatting sqref="W53">
    <cfRule type="containsText" dxfId="1760" priority="2881" operator="containsText" text="AL">
      <formula>NOT(ISERROR(SEARCH("AL",W53)))</formula>
    </cfRule>
    <cfRule type="containsText" dxfId="1759" priority="2882" operator="containsText" text="AD">
      <formula>NOT(ISERROR(SEARCH("AD",W53)))</formula>
    </cfRule>
    <cfRule type="containsText" dxfId="1758" priority="2883" operator="containsText" text="AW">
      <formula>NOT(ISERROR(SEARCH("AW",W53)))</formula>
    </cfRule>
  </conditionalFormatting>
  <conditionalFormatting sqref="W53">
    <cfRule type="containsText" dxfId="1757" priority="2878" operator="containsText" text="HL">
      <formula>NOT(ISERROR(SEARCH("HL",W53)))</formula>
    </cfRule>
    <cfRule type="containsText" dxfId="1756" priority="2879" operator="containsText" text="HD">
      <formula>NOT(ISERROR(SEARCH("HD",W53)))</formula>
    </cfRule>
    <cfRule type="containsText" dxfId="1755" priority="2880" operator="containsText" text="HW">
      <formula>NOT(ISERROR(SEARCH("HW",W53)))</formula>
    </cfRule>
  </conditionalFormatting>
  <conditionalFormatting sqref="U53:V53">
    <cfRule type="containsText" dxfId="1754" priority="2875" operator="containsText" text="AL">
      <formula>NOT(ISERROR(SEARCH("AL",U53)))</formula>
    </cfRule>
    <cfRule type="containsText" dxfId="1753" priority="2876" operator="containsText" text="AD">
      <formula>NOT(ISERROR(SEARCH("AD",U53)))</formula>
    </cfRule>
    <cfRule type="containsText" dxfId="1752" priority="2877" operator="containsText" text="AW">
      <formula>NOT(ISERROR(SEARCH("AW",U53)))</formula>
    </cfRule>
  </conditionalFormatting>
  <conditionalFormatting sqref="U54:V54">
    <cfRule type="containsText" dxfId="1751" priority="2866" operator="containsText" text="HL">
      <formula>NOT(ISERROR(SEARCH("HL",U54)))</formula>
    </cfRule>
    <cfRule type="containsText" dxfId="1750" priority="2867" operator="containsText" text="HD">
      <formula>NOT(ISERROR(SEARCH("HD",U54)))</formula>
    </cfRule>
    <cfRule type="containsText" dxfId="1749" priority="2868" operator="containsText" text="HW">
      <formula>NOT(ISERROR(SEARCH("HW",U54)))</formula>
    </cfRule>
    <cfRule type="containsText" dxfId="1748" priority="2869" operator="containsText" text="AL">
      <formula>NOT(ISERROR(SEARCH("AL",U54)))</formula>
    </cfRule>
    <cfRule type="containsText" dxfId="1747" priority="2870" operator="containsText" text="AD">
      <formula>NOT(ISERROR(SEARCH("AD",U54)))</formula>
    </cfRule>
    <cfRule type="containsText" dxfId="1746" priority="2871" operator="containsText" text="AW">
      <formula>NOT(ISERROR(SEARCH("AW",U54)))</formula>
    </cfRule>
  </conditionalFormatting>
  <conditionalFormatting sqref="I29">
    <cfRule type="containsText" dxfId="1745" priority="999" operator="containsText" text="HL">
      <formula>NOT(ISERROR(SEARCH("HL",I29)))</formula>
    </cfRule>
    <cfRule type="containsText" dxfId="1744" priority="1000" operator="containsText" text="HD">
      <formula>NOT(ISERROR(SEARCH("HD",I29)))</formula>
    </cfRule>
    <cfRule type="containsText" dxfId="1743" priority="1001" operator="containsText" text="HW">
      <formula>NOT(ISERROR(SEARCH("HW",I29)))</formula>
    </cfRule>
  </conditionalFormatting>
  <conditionalFormatting sqref="I29">
    <cfRule type="containsText" dxfId="1742" priority="1032" operator="containsText" text="AL">
      <formula>NOT(ISERROR(SEARCH("AL",I29)))</formula>
    </cfRule>
    <cfRule type="containsText" dxfId="1741" priority="1033" operator="containsText" text="AD">
      <formula>NOT(ISERROR(SEARCH("AD",I29)))</formula>
    </cfRule>
    <cfRule type="containsText" dxfId="1740" priority="1034" operator="containsText" text="AW">
      <formula>NOT(ISERROR(SEARCH("AW",I29)))</formula>
    </cfRule>
  </conditionalFormatting>
  <conditionalFormatting sqref="I29">
    <cfRule type="containsText" dxfId="1739" priority="1029" operator="containsText" text="HL">
      <formula>NOT(ISERROR(SEARCH("HL",I29)))</formula>
    </cfRule>
    <cfRule type="containsText" dxfId="1738" priority="1030" operator="containsText" text="HD">
      <formula>NOT(ISERROR(SEARCH("HD",I29)))</formula>
    </cfRule>
    <cfRule type="containsText" dxfId="1737" priority="1031" operator="containsText" text="HW">
      <formula>NOT(ISERROR(SEARCH("HW",I29)))</formula>
    </cfRule>
  </conditionalFormatting>
  <conditionalFormatting sqref="I29">
    <cfRule type="containsText" dxfId="1736" priority="1026" operator="containsText" text="AL">
      <formula>NOT(ISERROR(SEARCH("AL",I29)))</formula>
    </cfRule>
    <cfRule type="containsText" dxfId="1735" priority="1027" operator="containsText" text="AD">
      <formula>NOT(ISERROR(SEARCH("AD",I29)))</formula>
    </cfRule>
    <cfRule type="containsText" dxfId="1734" priority="1028" operator="containsText" text="AW">
      <formula>NOT(ISERROR(SEARCH("AW",I29)))</formula>
    </cfRule>
  </conditionalFormatting>
  <conditionalFormatting sqref="I29">
    <cfRule type="containsText" dxfId="1733" priority="1023" operator="containsText" text="HL">
      <formula>NOT(ISERROR(SEARCH("HL",I29)))</formula>
    </cfRule>
    <cfRule type="containsText" dxfId="1732" priority="1024" operator="containsText" text="HD">
      <formula>NOT(ISERROR(SEARCH("HD",I29)))</formula>
    </cfRule>
    <cfRule type="containsText" dxfId="1731" priority="1025" operator="containsText" text="HW">
      <formula>NOT(ISERROR(SEARCH("HW",I29)))</formula>
    </cfRule>
  </conditionalFormatting>
  <conditionalFormatting sqref="H29">
    <cfRule type="containsText" dxfId="1730" priority="1020" operator="containsText" text="AL">
      <formula>NOT(ISERROR(SEARCH("AL",H29)))</formula>
    </cfRule>
    <cfRule type="containsText" dxfId="1729" priority="1021" operator="containsText" text="AD">
      <formula>NOT(ISERROR(SEARCH("AD",H29)))</formula>
    </cfRule>
    <cfRule type="containsText" dxfId="1728" priority="1022" operator="containsText" text="AW">
      <formula>NOT(ISERROR(SEARCH("AW",H29)))</formula>
    </cfRule>
  </conditionalFormatting>
  <conditionalFormatting sqref="H29">
    <cfRule type="containsText" dxfId="1727" priority="1017" operator="containsText" text="HL">
      <formula>NOT(ISERROR(SEARCH("HL",H29)))</formula>
    </cfRule>
    <cfRule type="containsText" dxfId="1726" priority="1018" operator="containsText" text="HD">
      <formula>NOT(ISERROR(SEARCH("HD",H29)))</formula>
    </cfRule>
    <cfRule type="containsText" dxfId="1725" priority="1019" operator="containsText" text="HW">
      <formula>NOT(ISERROR(SEARCH("HW",H29)))</formula>
    </cfRule>
  </conditionalFormatting>
  <conditionalFormatting sqref="J29">
    <cfRule type="containsText" dxfId="1724" priority="1014" operator="containsText" text="AL">
      <formula>NOT(ISERROR(SEARCH("AL",J29)))</formula>
    </cfRule>
    <cfRule type="containsText" dxfId="1723" priority="1015" operator="containsText" text="AD">
      <formula>NOT(ISERROR(SEARCH("AD",J29)))</formula>
    </cfRule>
    <cfRule type="containsText" dxfId="1722" priority="1016" operator="containsText" text="AW">
      <formula>NOT(ISERROR(SEARCH("AW",J29)))</formula>
    </cfRule>
  </conditionalFormatting>
  <conditionalFormatting sqref="J29">
    <cfRule type="containsText" dxfId="1721" priority="1011" operator="containsText" text="HL">
      <formula>NOT(ISERROR(SEARCH("HL",J29)))</formula>
    </cfRule>
    <cfRule type="containsText" dxfId="1720" priority="1012" operator="containsText" text="HD">
      <formula>NOT(ISERROR(SEARCH("HD",J29)))</formula>
    </cfRule>
    <cfRule type="containsText" dxfId="1719" priority="1013" operator="containsText" text="HW">
      <formula>NOT(ISERROR(SEARCH("HW",J29)))</formula>
    </cfRule>
  </conditionalFormatting>
  <conditionalFormatting sqref="J29">
    <cfRule type="containsText" dxfId="1718" priority="1008" operator="containsText" text="AL">
      <formula>NOT(ISERROR(SEARCH("AL",J29)))</formula>
    </cfRule>
    <cfRule type="containsText" dxfId="1717" priority="1009" operator="containsText" text="AD">
      <formula>NOT(ISERROR(SEARCH("AD",J29)))</formula>
    </cfRule>
    <cfRule type="containsText" dxfId="1716" priority="1010" operator="containsText" text="AW">
      <formula>NOT(ISERROR(SEARCH("AW",J29)))</formula>
    </cfRule>
  </conditionalFormatting>
  <conditionalFormatting sqref="J29">
    <cfRule type="containsText" dxfId="1715" priority="1005" operator="containsText" text="HL">
      <formula>NOT(ISERROR(SEARCH("HL",J29)))</formula>
    </cfRule>
    <cfRule type="containsText" dxfId="1714" priority="1006" operator="containsText" text="HD">
      <formula>NOT(ISERROR(SEARCH("HD",J29)))</formula>
    </cfRule>
    <cfRule type="containsText" dxfId="1713" priority="1007" operator="containsText" text="HW">
      <formula>NOT(ISERROR(SEARCH("HW",J29)))</formula>
    </cfRule>
  </conditionalFormatting>
  <conditionalFormatting sqref="I29">
    <cfRule type="containsText" dxfId="1712" priority="1002" operator="containsText" text="AL">
      <formula>NOT(ISERROR(SEARCH("AL",I29)))</formula>
    </cfRule>
    <cfRule type="containsText" dxfId="1711" priority="1003" operator="containsText" text="AD">
      <formula>NOT(ISERROR(SEARCH("AD",I29)))</formula>
    </cfRule>
    <cfRule type="containsText" dxfId="1710" priority="1004" operator="containsText" text="AW">
      <formula>NOT(ISERROR(SEARCH("AW",I29)))</formula>
    </cfRule>
  </conditionalFormatting>
  <conditionalFormatting sqref="M20">
    <cfRule type="containsText" dxfId="1709" priority="849" operator="containsText" text="HL">
      <formula>NOT(ISERROR(SEARCH("HL",M20)))</formula>
    </cfRule>
    <cfRule type="containsText" dxfId="1708" priority="850" operator="containsText" text="HD">
      <formula>NOT(ISERROR(SEARCH("HD",M20)))</formula>
    </cfRule>
    <cfRule type="containsText" dxfId="1707" priority="851" operator="containsText" text="HW">
      <formula>NOT(ISERROR(SEARCH("HW",M20)))</formula>
    </cfRule>
  </conditionalFormatting>
  <conditionalFormatting sqref="I8">
    <cfRule type="containsText" dxfId="1706" priority="954" operator="containsText" text="AL">
      <formula>NOT(ISERROR(SEARCH("AL",I8)))</formula>
    </cfRule>
    <cfRule type="containsText" dxfId="1705" priority="955" operator="containsText" text="AD">
      <formula>NOT(ISERROR(SEARCH("AD",I8)))</formula>
    </cfRule>
    <cfRule type="containsText" dxfId="1704" priority="956" operator="containsText" text="AW">
      <formula>NOT(ISERROR(SEARCH("AW",I8)))</formula>
    </cfRule>
  </conditionalFormatting>
  <conditionalFormatting sqref="I8">
    <cfRule type="containsText" dxfId="1703" priority="951" operator="containsText" text="HL">
      <formula>NOT(ISERROR(SEARCH("HL",I8)))</formula>
    </cfRule>
    <cfRule type="containsText" dxfId="1702" priority="952" operator="containsText" text="HD">
      <formula>NOT(ISERROR(SEARCH("HD",I8)))</formula>
    </cfRule>
    <cfRule type="containsText" dxfId="1701" priority="953" operator="containsText" text="HW">
      <formula>NOT(ISERROR(SEARCH("HW",I8)))</formula>
    </cfRule>
  </conditionalFormatting>
  <conditionalFormatting sqref="M5:M8">
    <cfRule type="containsText" dxfId="1700" priority="936" operator="containsText" text="AL">
      <formula>NOT(ISERROR(SEARCH("AL",M5)))</formula>
    </cfRule>
    <cfRule type="containsText" dxfId="1699" priority="937" operator="containsText" text="AD">
      <formula>NOT(ISERROR(SEARCH("AD",M5)))</formula>
    </cfRule>
    <cfRule type="containsText" dxfId="1698" priority="938" operator="containsText" text="AW">
      <formula>NOT(ISERROR(SEARCH("AW",M5)))</formula>
    </cfRule>
  </conditionalFormatting>
  <conditionalFormatting sqref="M5:M8">
    <cfRule type="containsText" dxfId="1697" priority="933" operator="containsText" text="HL">
      <formula>NOT(ISERROR(SEARCH("HL",M5)))</formula>
    </cfRule>
    <cfRule type="containsText" dxfId="1696" priority="934" operator="containsText" text="HD">
      <formula>NOT(ISERROR(SEARCH("HD",M5)))</formula>
    </cfRule>
    <cfRule type="containsText" dxfId="1695" priority="935" operator="containsText" text="HW">
      <formula>NOT(ISERROR(SEARCH("HW",M5)))</formula>
    </cfRule>
  </conditionalFormatting>
  <conditionalFormatting sqref="P8">
    <cfRule type="containsText" dxfId="1694" priority="930" operator="containsText" text="AL">
      <formula>NOT(ISERROR(SEARCH("AL",P8)))</formula>
    </cfRule>
    <cfRule type="containsText" dxfId="1693" priority="931" operator="containsText" text="AD">
      <formula>NOT(ISERROR(SEARCH("AD",P8)))</formula>
    </cfRule>
    <cfRule type="containsText" dxfId="1692" priority="932" operator="containsText" text="AW">
      <formula>NOT(ISERROR(SEARCH("AW",P8)))</formula>
    </cfRule>
  </conditionalFormatting>
  <conditionalFormatting sqref="P8">
    <cfRule type="containsText" dxfId="1691" priority="927" operator="containsText" text="HL">
      <formula>NOT(ISERROR(SEARCH("HL",P8)))</formula>
    </cfRule>
    <cfRule type="containsText" dxfId="1690" priority="928" operator="containsText" text="HD">
      <formula>NOT(ISERROR(SEARCH("HD",P8)))</formula>
    </cfRule>
    <cfRule type="containsText" dxfId="1689" priority="929" operator="containsText" text="HW">
      <formula>NOT(ISERROR(SEARCH("HW",P8)))</formula>
    </cfRule>
  </conditionalFormatting>
  <conditionalFormatting sqref="P7:P8">
    <cfRule type="containsText" dxfId="1688" priority="924" operator="containsText" text="AL">
      <formula>NOT(ISERROR(SEARCH("AL",P7)))</formula>
    </cfRule>
    <cfRule type="containsText" dxfId="1687" priority="925" operator="containsText" text="AD">
      <formula>NOT(ISERROR(SEARCH("AD",P7)))</formula>
    </cfRule>
    <cfRule type="containsText" dxfId="1686" priority="926" operator="containsText" text="AW">
      <formula>NOT(ISERROR(SEARCH("AW",P7)))</formula>
    </cfRule>
  </conditionalFormatting>
  <conditionalFormatting sqref="P7:P8">
    <cfRule type="containsText" dxfId="1685" priority="921" operator="containsText" text="HL">
      <formula>NOT(ISERROR(SEARCH("HL",P7)))</formula>
    </cfRule>
    <cfRule type="containsText" dxfId="1684" priority="922" operator="containsText" text="HD">
      <formula>NOT(ISERROR(SEARCH("HD",P7)))</formula>
    </cfRule>
    <cfRule type="containsText" dxfId="1683" priority="923" operator="containsText" text="HW">
      <formula>NOT(ISERROR(SEARCH("HW",P7)))</formula>
    </cfRule>
  </conditionalFormatting>
  <conditionalFormatting sqref="O8">
    <cfRule type="containsText" dxfId="1682" priority="918" operator="containsText" text="AL">
      <formula>NOT(ISERROR(SEARCH("AL",O8)))</formula>
    </cfRule>
    <cfRule type="containsText" dxfId="1681" priority="919" operator="containsText" text="AD">
      <formula>NOT(ISERROR(SEARCH("AD",O8)))</formula>
    </cfRule>
    <cfRule type="containsText" dxfId="1680" priority="920" operator="containsText" text="AW">
      <formula>NOT(ISERROR(SEARCH("AW",O8)))</formula>
    </cfRule>
  </conditionalFormatting>
  <conditionalFormatting sqref="O8">
    <cfRule type="containsText" dxfId="1679" priority="915" operator="containsText" text="HL">
      <formula>NOT(ISERROR(SEARCH("HL",O8)))</formula>
    </cfRule>
    <cfRule type="containsText" dxfId="1678" priority="916" operator="containsText" text="HD">
      <formula>NOT(ISERROR(SEARCH("HD",O8)))</formula>
    </cfRule>
    <cfRule type="containsText" dxfId="1677" priority="917" operator="containsText" text="HW">
      <formula>NOT(ISERROR(SEARCH("HW",O8)))</formula>
    </cfRule>
  </conditionalFormatting>
  <conditionalFormatting sqref="P20">
    <cfRule type="containsText" dxfId="1676" priority="894" operator="containsText" text="AL">
      <formula>NOT(ISERROR(SEARCH("AL",P20)))</formula>
    </cfRule>
    <cfRule type="containsText" dxfId="1675" priority="895" operator="containsText" text="AD">
      <formula>NOT(ISERROR(SEARCH("AD",P20)))</formula>
    </cfRule>
    <cfRule type="containsText" dxfId="1674" priority="896" operator="containsText" text="AW">
      <formula>NOT(ISERROR(SEARCH("AW",P20)))</formula>
    </cfRule>
  </conditionalFormatting>
  <conditionalFormatting sqref="P20">
    <cfRule type="containsText" dxfId="1673" priority="891" operator="containsText" text="HL">
      <formula>NOT(ISERROR(SEARCH("HL",P20)))</formula>
    </cfRule>
    <cfRule type="containsText" dxfId="1672" priority="892" operator="containsText" text="HD">
      <formula>NOT(ISERROR(SEARCH("HD",P20)))</formula>
    </cfRule>
    <cfRule type="containsText" dxfId="1671" priority="893" operator="containsText" text="HW">
      <formula>NOT(ISERROR(SEARCH("HW",P20)))</formula>
    </cfRule>
  </conditionalFormatting>
  <conditionalFormatting sqref="P20">
    <cfRule type="containsText" dxfId="1670" priority="888" operator="containsText" text="AL">
      <formula>NOT(ISERROR(SEARCH("AL",P20)))</formula>
    </cfRule>
    <cfRule type="containsText" dxfId="1669" priority="889" operator="containsText" text="AD">
      <formula>NOT(ISERROR(SEARCH("AD",P20)))</formula>
    </cfRule>
    <cfRule type="containsText" dxfId="1668" priority="890" operator="containsText" text="AW">
      <formula>NOT(ISERROR(SEARCH("AW",P20)))</formula>
    </cfRule>
  </conditionalFormatting>
  <conditionalFormatting sqref="P20">
    <cfRule type="containsText" dxfId="1667" priority="885" operator="containsText" text="HL">
      <formula>NOT(ISERROR(SEARCH("HL",P20)))</formula>
    </cfRule>
    <cfRule type="containsText" dxfId="1666" priority="886" operator="containsText" text="HD">
      <formula>NOT(ISERROR(SEARCH("HD",P20)))</formula>
    </cfRule>
    <cfRule type="containsText" dxfId="1665" priority="887" operator="containsText" text="HW">
      <formula>NOT(ISERROR(SEARCH("HW",P20)))</formula>
    </cfRule>
  </conditionalFormatting>
  <conditionalFormatting sqref="O20">
    <cfRule type="containsText" dxfId="1664" priority="882" operator="containsText" text="AL">
      <formula>NOT(ISERROR(SEARCH("AL",O20)))</formula>
    </cfRule>
    <cfRule type="containsText" dxfId="1663" priority="883" operator="containsText" text="AD">
      <formula>NOT(ISERROR(SEARCH("AD",O20)))</formula>
    </cfRule>
    <cfRule type="containsText" dxfId="1662" priority="884" operator="containsText" text="AW">
      <formula>NOT(ISERROR(SEARCH("AW",O20)))</formula>
    </cfRule>
  </conditionalFormatting>
  <conditionalFormatting sqref="O20">
    <cfRule type="containsText" dxfId="1661" priority="879" operator="containsText" text="HL">
      <formula>NOT(ISERROR(SEARCH("HL",O20)))</formula>
    </cfRule>
    <cfRule type="containsText" dxfId="1660" priority="880" operator="containsText" text="HD">
      <formula>NOT(ISERROR(SEARCH("HD",O20)))</formula>
    </cfRule>
    <cfRule type="containsText" dxfId="1659" priority="881" operator="containsText" text="HW">
      <formula>NOT(ISERROR(SEARCH("HW",O20)))</formula>
    </cfRule>
  </conditionalFormatting>
  <conditionalFormatting sqref="M19">
    <cfRule type="containsText" dxfId="1658" priority="876" operator="containsText" text="AL">
      <formula>NOT(ISERROR(SEARCH("AL",M19)))</formula>
    </cfRule>
    <cfRule type="containsText" dxfId="1657" priority="877" operator="containsText" text="AD">
      <formula>NOT(ISERROR(SEARCH("AD",M19)))</formula>
    </cfRule>
    <cfRule type="containsText" dxfId="1656" priority="878" operator="containsText" text="AW">
      <formula>NOT(ISERROR(SEARCH("AW",M19)))</formula>
    </cfRule>
  </conditionalFormatting>
  <conditionalFormatting sqref="M19">
    <cfRule type="containsText" dxfId="1655" priority="873" operator="containsText" text="HL">
      <formula>NOT(ISERROR(SEARCH("HL",M19)))</formula>
    </cfRule>
    <cfRule type="containsText" dxfId="1654" priority="874" operator="containsText" text="HD">
      <formula>NOT(ISERROR(SEARCH("HD",M19)))</formula>
    </cfRule>
    <cfRule type="containsText" dxfId="1653" priority="875" operator="containsText" text="HW">
      <formula>NOT(ISERROR(SEARCH("HW",M19)))</formula>
    </cfRule>
  </conditionalFormatting>
  <conditionalFormatting sqref="P19">
    <cfRule type="containsText" dxfId="1652" priority="870" operator="containsText" text="AL">
      <formula>NOT(ISERROR(SEARCH("AL",P19)))</formula>
    </cfRule>
    <cfRule type="containsText" dxfId="1651" priority="871" operator="containsText" text="AD">
      <formula>NOT(ISERROR(SEARCH("AD",P19)))</formula>
    </cfRule>
    <cfRule type="containsText" dxfId="1650" priority="872" operator="containsText" text="AW">
      <formula>NOT(ISERROR(SEARCH("AW",P19)))</formula>
    </cfRule>
  </conditionalFormatting>
  <conditionalFormatting sqref="P19">
    <cfRule type="containsText" dxfId="1649" priority="867" operator="containsText" text="HL">
      <formula>NOT(ISERROR(SEARCH("HL",P19)))</formula>
    </cfRule>
    <cfRule type="containsText" dxfId="1648" priority="868" operator="containsText" text="HD">
      <formula>NOT(ISERROR(SEARCH("HD",P19)))</formula>
    </cfRule>
    <cfRule type="containsText" dxfId="1647" priority="869" operator="containsText" text="HW">
      <formula>NOT(ISERROR(SEARCH("HW",P19)))</formula>
    </cfRule>
  </conditionalFormatting>
  <conditionalFormatting sqref="P19">
    <cfRule type="containsText" dxfId="1646" priority="864" operator="containsText" text="AL">
      <formula>NOT(ISERROR(SEARCH("AL",P19)))</formula>
    </cfRule>
    <cfRule type="containsText" dxfId="1645" priority="865" operator="containsText" text="AD">
      <formula>NOT(ISERROR(SEARCH("AD",P19)))</formula>
    </cfRule>
    <cfRule type="containsText" dxfId="1644" priority="866" operator="containsText" text="AW">
      <formula>NOT(ISERROR(SEARCH("AW",P19)))</formula>
    </cfRule>
  </conditionalFormatting>
  <conditionalFormatting sqref="P19">
    <cfRule type="containsText" dxfId="1643" priority="861" operator="containsText" text="HL">
      <formula>NOT(ISERROR(SEARCH("HL",P19)))</formula>
    </cfRule>
    <cfRule type="containsText" dxfId="1642" priority="862" operator="containsText" text="HD">
      <formula>NOT(ISERROR(SEARCH("HD",P19)))</formula>
    </cfRule>
    <cfRule type="containsText" dxfId="1641" priority="863" operator="containsText" text="HW">
      <formula>NOT(ISERROR(SEARCH("HW",P19)))</formula>
    </cfRule>
  </conditionalFormatting>
  <conditionalFormatting sqref="O19">
    <cfRule type="containsText" dxfId="1640" priority="858" operator="containsText" text="AL">
      <formula>NOT(ISERROR(SEARCH("AL",O19)))</formula>
    </cfRule>
    <cfRule type="containsText" dxfId="1639" priority="859" operator="containsText" text="AD">
      <formula>NOT(ISERROR(SEARCH("AD",O19)))</formula>
    </cfRule>
    <cfRule type="containsText" dxfId="1638" priority="860" operator="containsText" text="AW">
      <formula>NOT(ISERROR(SEARCH("AW",O19)))</formula>
    </cfRule>
  </conditionalFormatting>
  <conditionalFormatting sqref="O19">
    <cfRule type="containsText" dxfId="1637" priority="855" operator="containsText" text="HL">
      <formula>NOT(ISERROR(SEARCH("HL",O19)))</formula>
    </cfRule>
    <cfRule type="containsText" dxfId="1636" priority="856" operator="containsText" text="HD">
      <formula>NOT(ISERROR(SEARCH("HD",O19)))</formula>
    </cfRule>
    <cfRule type="containsText" dxfId="1635" priority="857" operator="containsText" text="HW">
      <formula>NOT(ISERROR(SEARCH("HW",O19)))</formula>
    </cfRule>
  </conditionalFormatting>
  <conditionalFormatting sqref="M20">
    <cfRule type="containsText" dxfId="1634" priority="852" operator="containsText" text="AL">
      <formula>NOT(ISERROR(SEARCH("AL",M20)))</formula>
    </cfRule>
    <cfRule type="containsText" dxfId="1633" priority="853" operator="containsText" text="AD">
      <formula>NOT(ISERROR(SEARCH("AD",M20)))</formula>
    </cfRule>
    <cfRule type="containsText" dxfId="1632" priority="854" operator="containsText" text="AW">
      <formula>NOT(ISERROR(SEARCH("AW",M20)))</formula>
    </cfRule>
  </conditionalFormatting>
  <conditionalFormatting sqref="I44">
    <cfRule type="containsText" dxfId="1631" priority="75" operator="containsText" text="AL">
      <formula>NOT(ISERROR(SEARCH("AL",I44)))</formula>
    </cfRule>
    <cfRule type="containsText" dxfId="1630" priority="76" operator="containsText" text="AD">
      <formula>NOT(ISERROR(SEARCH("AD",I44)))</formula>
    </cfRule>
    <cfRule type="containsText" dxfId="1629" priority="77" operator="containsText" text="AW">
      <formula>NOT(ISERROR(SEARCH("AW",I44)))</formula>
    </cfRule>
  </conditionalFormatting>
  <conditionalFormatting sqref="I44">
    <cfRule type="containsText" dxfId="1628" priority="72" operator="containsText" text="HL">
      <formula>NOT(ISERROR(SEARCH("HL",I44)))</formula>
    </cfRule>
    <cfRule type="containsText" dxfId="1627" priority="73" operator="containsText" text="HD">
      <formula>NOT(ISERROR(SEARCH("HD",I44)))</formula>
    </cfRule>
    <cfRule type="containsText" dxfId="1626" priority="74" operator="containsText" text="HW">
      <formula>NOT(ISERROR(SEARCH("HW",I44)))</formula>
    </cfRule>
  </conditionalFormatting>
  <conditionalFormatting sqref="C9:C54 I9:I15 O9:O14 W9:W24 I45:I49">
    <cfRule type="containsText" dxfId="1625" priority="897" operator="containsText" text="HL">
      <formula>NOT(ISERROR(SEARCH("HL",C9)))</formula>
    </cfRule>
    <cfRule type="containsText" dxfId="1624" priority="898" operator="containsText" text="HD">
      <formula>NOT(ISERROR(SEARCH("HD",C9)))</formula>
    </cfRule>
    <cfRule type="containsText" dxfId="1623" priority="899" operator="containsText" text="HW">
      <formula>NOT(ISERROR(SEARCH("HW",C9)))</formula>
    </cfRule>
    <cfRule type="containsText" dxfId="1622" priority="900" operator="containsText" text="AL">
      <formula>NOT(ISERROR(SEARCH("AL",C9)))</formula>
    </cfRule>
    <cfRule type="containsText" dxfId="1621" priority="901" operator="containsText" text="AD">
      <formula>NOT(ISERROR(SEARCH("AD",C9)))</formula>
    </cfRule>
    <cfRule type="containsText" dxfId="1620" priority="902" operator="containsText" text="AW">
      <formula>NOT(ISERROR(SEARCH("AW",C9)))</formula>
    </cfRule>
  </conditionalFormatting>
  <conditionalFormatting sqref="O20:O24 W25 O15:O16 I16 I30 I50">
    <cfRule type="containsText" dxfId="1619" priority="69" operator="containsText" text="ND">
      <formula>NOT(ISERROR(SEARCH("ND",I15)))</formula>
    </cfRule>
    <cfRule type="containsText" dxfId="1618" priority="70" operator="containsText" text="NW">
      <formula>NOT(ISERROR(SEARCH("NW",I15)))</formula>
    </cfRule>
    <cfRule type="containsText" dxfId="1617" priority="71" operator="containsText" text="NL">
      <formula>NOT(ISERROR(SEARCH("NL",I15)))</formula>
    </cfRule>
  </conditionalFormatting>
  <conditionalFormatting sqref="AL4:AL58">
    <cfRule type="beginsWith" dxfId="1616" priority="53" operator="beginsWith" text="ST">
      <formula>LEFT(AL4,LEN("ST"))="ST"</formula>
    </cfRule>
    <cfRule type="beginsWith" dxfId="1615" priority="54" operator="beginsWith" text="RW">
      <formula>LEFT(AL4,LEN("RW"))="RW"</formula>
    </cfRule>
    <cfRule type="beginsWith" dxfId="1614" priority="55" operator="beginsWith" text="LW">
      <formula>LEFT(AL4,LEN("LW"))="LW"</formula>
    </cfRule>
    <cfRule type="beginsWith" dxfId="1613" priority="56" operator="beginsWith" text="LF">
      <formula>LEFT(AL4,LEN("LF"))="LF"</formula>
    </cfRule>
    <cfRule type="beginsWith" dxfId="1612" priority="57" operator="beginsWith" text="CF">
      <formula>LEFT(AL4,LEN("CF"))="CF"</formula>
    </cfRule>
    <cfRule type="beginsWith" dxfId="1611" priority="58" operator="beginsWith" text="CAM">
      <formula>LEFT(AL4,LEN("CAM"))="CAM"</formula>
    </cfRule>
    <cfRule type="beginsWith" dxfId="1610" priority="59" operator="beginsWith" text="LM">
      <formula>LEFT(AL4,LEN("LM"))="LM"</formula>
    </cfRule>
    <cfRule type="beginsWith" dxfId="1609" priority="60" operator="beginsWith" text="CM">
      <formula>LEFT(AL4,LEN("CM"))="CM"</formula>
    </cfRule>
    <cfRule type="beginsWith" dxfId="1608" priority="61" operator="beginsWith" text="RM">
      <formula>LEFT(AL4,LEN("RM"))="RM"</formula>
    </cfRule>
    <cfRule type="beginsWith" dxfId="1607" priority="62" operator="beginsWith" text="CDM">
      <formula>LEFT(AL4,LEN("CDM"))="CDM"</formula>
    </cfRule>
    <cfRule type="beginsWith" dxfId="1606" priority="63" operator="beginsWith" text="LWB">
      <formula>LEFT(AL4,LEN("LWB"))="LWB"</formula>
    </cfRule>
    <cfRule type="beginsWith" dxfId="1605" priority="64" operator="beginsWith" text="RWB">
      <formula>LEFT(AL4,LEN("RWB"))="RWB"</formula>
    </cfRule>
    <cfRule type="beginsWith" dxfId="1604" priority="65" operator="beginsWith" text="RB">
      <formula>LEFT(AL4,LEN("RB"))="RB"</formula>
    </cfRule>
    <cfRule type="beginsWith" dxfId="1603" priority="66" operator="beginsWith" text="CB">
      <formula>LEFT(AL4,LEN("CB"))="CB"</formula>
    </cfRule>
    <cfRule type="beginsWith" dxfId="1602" priority="67" operator="beginsWith" text="LB">
      <formula>LEFT(AL4,LEN("LB"))="LB"</formula>
    </cfRule>
    <cfRule type="beginsWith" dxfId="1601" priority="68" operator="beginsWith" text="GK">
      <formula>LEFT(AL4,LEN("GK"))="GK"</formula>
    </cfRule>
  </conditionalFormatting>
  <conditionalFormatting sqref="AM4:AO58">
    <cfRule type="cellIs" dxfId="1600" priority="46" operator="between">
      <formula>30</formula>
      <formula>39</formula>
    </cfRule>
    <cfRule type="cellIs" dxfId="1599" priority="47" operator="between">
      <formula>90</formula>
      <formula>99</formula>
    </cfRule>
    <cfRule type="cellIs" dxfId="1598" priority="48" operator="between">
      <formula>40</formula>
      <formula>49</formula>
    </cfRule>
    <cfRule type="cellIs" dxfId="1597" priority="49" operator="between">
      <formula>50</formula>
      <formula>59</formula>
    </cfRule>
    <cfRule type="cellIs" dxfId="1596" priority="50" operator="between">
      <formula>60</formula>
      <formula>69</formula>
    </cfRule>
    <cfRule type="cellIs" dxfId="1595" priority="51" operator="between">
      <formula>70</formula>
      <formula>79</formula>
    </cfRule>
    <cfRule type="cellIs" dxfId="1594" priority="52" operator="between">
      <formula>80</formula>
      <formula>89</formula>
    </cfRule>
  </conditionalFormatting>
  <conditionalFormatting sqref="AD64:AE99">
    <cfRule type="cellIs" dxfId="1593" priority="40" operator="between">
      <formula>90</formula>
      <formula>99</formula>
    </cfRule>
    <cfRule type="cellIs" dxfId="1592" priority="41" operator="between">
      <formula>40</formula>
      <formula>49</formula>
    </cfRule>
    <cfRule type="cellIs" dxfId="1591" priority="42" operator="between">
      <formula>50</formula>
      <formula>59</formula>
    </cfRule>
    <cfRule type="cellIs" dxfId="1590" priority="43" operator="between">
      <formula>60</formula>
      <formula>69</formula>
    </cfRule>
    <cfRule type="cellIs" dxfId="1589" priority="44" operator="between">
      <formula>70</formula>
      <formula>79</formula>
    </cfRule>
    <cfRule type="cellIs" dxfId="1588" priority="45" operator="between">
      <formula>80</formula>
      <formula>89</formula>
    </cfRule>
  </conditionalFormatting>
  <conditionalFormatting sqref="AC64:AC99">
    <cfRule type="beginsWith" dxfId="1587" priority="1" operator="beginsWith" text="ST">
      <formula>LEFT(AC64,LEN("ST"))="ST"</formula>
    </cfRule>
    <cfRule type="beginsWith" dxfId="1586" priority="2" operator="beginsWith" text="RW">
      <formula>LEFT(AC64,LEN("RW"))="RW"</formula>
    </cfRule>
    <cfRule type="beginsWith" dxfId="1585" priority="3" operator="beginsWith" text="LW">
      <formula>LEFT(AC64,LEN("LW"))="LW"</formula>
    </cfRule>
    <cfRule type="beginsWith" dxfId="1584" priority="4" operator="beginsWith" text="LF">
      <formula>LEFT(AC64,LEN("LF"))="LF"</formula>
    </cfRule>
    <cfRule type="beginsWith" dxfId="1583" priority="5" operator="beginsWith" text="CF">
      <formula>LEFT(AC64,LEN("CF"))="CF"</formula>
    </cfRule>
    <cfRule type="beginsWith" dxfId="1582" priority="6" operator="beginsWith" text="CAM">
      <formula>LEFT(AC64,LEN("CAM"))="CAM"</formula>
    </cfRule>
    <cfRule type="beginsWith" dxfId="1581" priority="7" operator="beginsWith" text="LM">
      <formula>LEFT(AC64,LEN("LM"))="LM"</formula>
    </cfRule>
    <cfRule type="beginsWith" dxfId="1580" priority="8" operator="beginsWith" text="CM">
      <formula>LEFT(AC64,LEN("CM"))="CM"</formula>
    </cfRule>
    <cfRule type="beginsWith" dxfId="1579" priority="9" operator="beginsWith" text="RM">
      <formula>LEFT(AC64,LEN("RM"))="RM"</formula>
    </cfRule>
    <cfRule type="beginsWith" dxfId="1578" priority="10" operator="beginsWith" text="CDM">
      <formula>LEFT(AC64,LEN("CDM"))="CDM"</formula>
    </cfRule>
    <cfRule type="beginsWith" dxfId="1577" priority="11" operator="beginsWith" text="LWB">
      <formula>LEFT(AC64,LEN("LWB"))="LWB"</formula>
    </cfRule>
    <cfRule type="beginsWith" dxfId="1576" priority="12" operator="beginsWith" text="RWB">
      <formula>LEFT(AC64,LEN("RWB"))="RWB"</formula>
    </cfRule>
    <cfRule type="beginsWith" dxfId="1575" priority="13" operator="beginsWith" text="RB">
      <formula>LEFT(AC64,LEN("RB"))="RB"</formula>
    </cfRule>
    <cfRule type="beginsWith" dxfId="1574" priority="14" operator="beginsWith" text="CB">
      <formula>LEFT(AC64,LEN("CB"))="CB"</formula>
    </cfRule>
    <cfRule type="beginsWith" dxfId="1573" priority="15" operator="beginsWith" text="LB">
      <formula>LEFT(AC64,LEN("LB"))="LB"</formula>
    </cfRule>
    <cfRule type="beginsWith" dxfId="1572" priority="16" operator="beginsWith" text="GK">
      <formula>LEFT(AC64,LEN("GK"))="GK"</formula>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1"/>
  </sheetPr>
  <dimension ref="A1:EJ139"/>
  <sheetViews>
    <sheetView showGridLines="0" zoomScale="90" zoomScaleNormal="90" workbookViewId="0">
      <selection activeCell="AB12" sqref="AB12"/>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3" style="327" customWidth="1"/>
    <col min="36" max="36" width="4.28515625" style="822" customWidth="1"/>
    <col min="37" max="37" width="18.7109375" style="417" customWidth="1"/>
    <col min="38" max="38" width="10" style="417" customWidth="1"/>
    <col min="39" max="40" width="5.140625" style="417" customWidth="1"/>
    <col min="41" max="41" width="10" style="789" customWidth="1"/>
    <col min="42" max="42" width="5.140625" style="417"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94" width="7.5703125" style="327" customWidth="1"/>
    <col min="95" max="95" width="7.5703125" style="822" customWidth="1"/>
    <col min="96" max="98" width="7.5703125" style="327" customWidth="1"/>
    <col min="99" max="100" width="7.5703125" style="822" customWidth="1"/>
    <col min="101" max="102" width="7.5703125" style="327" customWidth="1"/>
    <col min="103" max="104" width="7.5703125" style="822" customWidth="1"/>
    <col min="105" max="106" width="7.5703125" style="327" customWidth="1"/>
    <col min="107" max="107" width="7.5703125" style="822" customWidth="1"/>
    <col min="108"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7109375" style="327" customWidth="1"/>
    <col min="118" max="119" width="7.5703125" style="327" customWidth="1"/>
    <col min="120" max="120" width="10.7109375" style="327" customWidth="1"/>
    <col min="121" max="122" width="7.5703125" style="327" customWidth="1"/>
    <col min="123" max="123" width="10.7109375" style="327" customWidth="1"/>
    <col min="124" max="125" width="7.5703125" style="327" customWidth="1"/>
    <col min="126" max="126" width="10.7109375" style="327" customWidth="1"/>
    <col min="127" max="128" width="7.5703125" style="327" customWidth="1"/>
    <col min="129" max="129" width="10.7109375" style="327" customWidth="1"/>
    <col min="130" max="131" width="7.5703125" style="327" customWidth="1"/>
    <col min="132" max="132" width="10.7109375" style="327" customWidth="1"/>
    <col min="133" max="134" width="7.5703125" style="327" customWidth="1"/>
    <col min="135" max="135" width="10.7109375" style="327" customWidth="1"/>
    <col min="136" max="137" width="7.5703125" style="327" customWidth="1"/>
    <col min="138" max="138" width="10.7109375" style="327" customWidth="1"/>
    <col min="139" max="140" width="7.5703125" style="327" customWidth="1"/>
    <col min="141" max="16384" width="9.140625" style="327"/>
  </cols>
  <sheetData>
    <row r="1" spans="1:140" ht="30" customHeight="1" thickBot="1" x14ac:dyDescent="0.45">
      <c r="A1" s="1843" t="s">
        <v>413</v>
      </c>
      <c r="B1" s="1843"/>
      <c r="C1" s="1843"/>
      <c r="D1" s="1843"/>
      <c r="E1" s="1843"/>
      <c r="F1" s="1843"/>
      <c r="G1" s="1843"/>
      <c r="H1" s="1843"/>
      <c r="I1" s="1843"/>
      <c r="J1" s="1843"/>
      <c r="K1" s="626"/>
      <c r="L1" s="626"/>
      <c r="M1" s="626"/>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row>
    <row r="2" spans="1:140" ht="16.5" thickTop="1" x14ac:dyDescent="0.25">
      <c r="A2" s="425"/>
      <c r="B2" s="426"/>
      <c r="C2" s="426"/>
      <c r="D2" s="433"/>
      <c r="E2" s="169"/>
      <c r="F2" s="169"/>
      <c r="G2" s="1833"/>
      <c r="H2" s="1834"/>
      <c r="I2" s="1834"/>
      <c r="J2" s="1835"/>
      <c r="K2" s="325"/>
      <c r="L2" s="325"/>
      <c r="M2" s="109"/>
      <c r="N2" s="110"/>
      <c r="O2" s="110"/>
      <c r="P2" s="111"/>
      <c r="Q2" s="169"/>
      <c r="R2" s="169"/>
      <c r="S2" s="822"/>
      <c r="T2" s="97"/>
      <c r="U2" s="98"/>
      <c r="V2" s="98"/>
      <c r="W2" s="98"/>
      <c r="X2" s="99"/>
      <c r="Y2" s="822"/>
      <c r="Z2" s="822"/>
      <c r="AA2" s="1563"/>
      <c r="AB2" s="1563"/>
      <c r="AC2" s="1564"/>
      <c r="AD2" s="1563"/>
      <c r="AE2" s="1563"/>
      <c r="AF2" s="1564"/>
      <c r="AG2" s="1563"/>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411</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07"/>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13"/>
      <c r="B3" s="2014"/>
      <c r="C3" s="2014"/>
      <c r="D3" s="2015"/>
      <c r="E3" s="904"/>
      <c r="F3" s="904"/>
      <c r="G3" s="1833"/>
      <c r="H3" s="1834"/>
      <c r="I3" s="1834"/>
      <c r="J3" s="1835"/>
      <c r="K3" s="325"/>
      <c r="L3" s="325"/>
      <c r="M3" s="112"/>
      <c r="N3" s="113"/>
      <c r="O3" s="113"/>
      <c r="P3" s="114"/>
      <c r="Q3" s="378"/>
      <c r="R3" s="378"/>
      <c r="S3" s="46"/>
      <c r="T3" s="1983"/>
      <c r="U3" s="1984"/>
      <c r="V3" s="1984"/>
      <c r="W3" s="1984"/>
      <c r="X3" s="1985"/>
      <c r="Y3" s="827"/>
      <c r="Z3" s="827"/>
      <c r="AA3" s="1563"/>
      <c r="AB3" s="1563"/>
      <c r="AC3" s="1564"/>
      <c r="AD3" s="1563"/>
      <c r="AE3" s="1565"/>
      <c r="AF3" s="1563"/>
      <c r="AG3" s="1563"/>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198"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427"/>
      <c r="B4" s="428"/>
      <c r="C4" s="428"/>
      <c r="D4" s="431"/>
      <c r="E4" s="905"/>
      <c r="F4" s="905"/>
      <c r="G4" s="1833"/>
      <c r="H4" s="1834"/>
      <c r="I4" s="1834"/>
      <c r="J4" s="1835"/>
      <c r="K4" s="325"/>
      <c r="L4" s="325"/>
      <c r="M4" s="115"/>
      <c r="N4" s="116"/>
      <c r="O4" s="116"/>
      <c r="P4" s="117"/>
      <c r="Q4" s="905"/>
      <c r="R4" s="905"/>
      <c r="S4" s="25"/>
      <c r="T4" s="100"/>
      <c r="U4" s="101"/>
      <c r="V4" s="101"/>
      <c r="W4" s="101"/>
      <c r="X4" s="102"/>
      <c r="Y4" s="827"/>
      <c r="Z4" s="827"/>
      <c r="AA4" s="1563"/>
      <c r="AB4" s="1563"/>
      <c r="AC4" s="1564"/>
      <c r="AD4" s="1563"/>
      <c r="AE4" s="1565"/>
      <c r="AF4" s="1563"/>
      <c r="AG4" s="1563"/>
      <c r="AH4" s="827"/>
      <c r="AI4" s="958"/>
      <c r="AJ4" s="958"/>
      <c r="AK4" s="422"/>
      <c r="AL4" s="828"/>
      <c r="AM4" s="1055"/>
      <c r="AN4" s="1056"/>
      <c r="AO4" s="1057"/>
      <c r="AP4" s="1057"/>
      <c r="AQ4" s="617">
        <f>AW4+BB4+BG4+BL4+BQ4+BV4+CA4+CF4</f>
        <v>0</v>
      </c>
      <c r="AR4" s="623">
        <f>AX4+BC4+BH4+BM4+BR4+BW4+CB4+CG4</f>
        <v>0</v>
      </c>
      <c r="AS4" s="329">
        <v>0</v>
      </c>
      <c r="AT4" s="307">
        <f>AY4+BD4+BI4+BN4+BS4+BX4+CC4+CH4</f>
        <v>0</v>
      </c>
      <c r="AU4" s="618">
        <f>AZ4+BE4+BJ4+BO4+BT4+BY4+CD4+CI4</f>
        <v>0</v>
      </c>
      <c r="AV4" s="619">
        <f>BA4+BF4+BK4+BP4+BU4+BZ4+CE4+CJ4</f>
        <v>0</v>
      </c>
      <c r="AW4" s="403"/>
      <c r="AX4" s="398"/>
      <c r="AY4" s="307">
        <v>0</v>
      </c>
      <c r="AZ4" s="348"/>
      <c r="BA4" s="390"/>
      <c r="BB4" s="415"/>
      <c r="BC4" s="416"/>
      <c r="BD4" s="307">
        <v>0</v>
      </c>
      <c r="BE4" s="348"/>
      <c r="BF4" s="390"/>
      <c r="BG4" s="415"/>
      <c r="BH4" s="416"/>
      <c r="BI4" s="307">
        <v>0</v>
      </c>
      <c r="BJ4" s="348"/>
      <c r="BK4" s="390"/>
      <c r="BL4" s="415"/>
      <c r="BM4" s="416"/>
      <c r="BN4" s="307">
        <v>0</v>
      </c>
      <c r="BO4" s="349"/>
      <c r="BP4" s="407"/>
      <c r="BQ4" s="415"/>
      <c r="BR4" s="416"/>
      <c r="BS4" s="307">
        <v>0</v>
      </c>
      <c r="BT4" s="348"/>
      <c r="BU4" s="408"/>
      <c r="BV4" s="415"/>
      <c r="BW4" s="416"/>
      <c r="BX4" s="307">
        <v>0</v>
      </c>
      <c r="BY4" s="349"/>
      <c r="BZ4" s="390"/>
      <c r="CA4" s="415"/>
      <c r="CB4" s="416"/>
      <c r="CC4" s="307">
        <v>0</v>
      </c>
      <c r="CD4" s="348"/>
      <c r="CE4" s="408"/>
      <c r="CF4" s="415"/>
      <c r="CG4" s="416"/>
      <c r="CH4" s="307">
        <v>0</v>
      </c>
      <c r="CI4" s="348"/>
      <c r="CJ4" s="408"/>
      <c r="CK4" s="409"/>
      <c r="CL4" s="410"/>
      <c r="CM4" s="411"/>
      <c r="CN4" s="412"/>
      <c r="CO4" s="1457"/>
      <c r="CP4" s="1441"/>
      <c r="CQ4" s="785" t="e">
        <f>CP4/(AQ4-(AR4/1.5))</f>
        <v>#DIV/0!</v>
      </c>
      <c r="CR4" s="1445"/>
      <c r="CS4" s="786" t="e">
        <f t="shared" ref="CS4:CS57" si="0">CR4/(AQ4-(AR4/1.5))</f>
        <v>#DIV/0!</v>
      </c>
      <c r="CT4" s="1442"/>
      <c r="CU4" s="1199" t="e">
        <f>CT4/(AQ4-(AR4/1.5))</f>
        <v>#DIV/0!</v>
      </c>
      <c r="CV4" s="1451"/>
      <c r="CW4" s="1208" t="e">
        <f>CV4/(AQ4-(AR4/1.5))</f>
        <v>#DIV/0!</v>
      </c>
      <c r="CX4" s="1452"/>
      <c r="CY4" s="1210" t="e">
        <f>CX4/(AQ4-(AR4/1.5))</f>
        <v>#DIV/0!</v>
      </c>
      <c r="CZ4" s="1451"/>
      <c r="DA4" s="1207" t="e">
        <f>CZ4/(AQ4-(AR4/1.5))</f>
        <v>#DIV/0!</v>
      </c>
      <c r="DB4" s="1442"/>
      <c r="DC4" s="1196" t="e">
        <f>DB4/(AQ4-(AR4/1.5))</f>
        <v>#DIV/0!</v>
      </c>
      <c r="DD4" s="1451"/>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429"/>
      <c r="B5" s="430"/>
      <c r="C5" s="430"/>
      <c r="D5" s="432"/>
      <c r="E5" s="906"/>
      <c r="F5" s="906"/>
      <c r="G5" s="1833"/>
      <c r="H5" s="1834"/>
      <c r="I5" s="1834"/>
      <c r="J5" s="1835"/>
      <c r="K5" s="325"/>
      <c r="L5" s="325"/>
      <c r="M5" s="118"/>
      <c r="N5" s="119"/>
      <c r="O5" s="120"/>
      <c r="P5" s="121"/>
      <c r="Q5" s="148"/>
      <c r="R5" s="148"/>
      <c r="S5" s="825"/>
      <c r="T5" s="103"/>
      <c r="U5" s="104"/>
      <c r="V5" s="104"/>
      <c r="W5" s="104"/>
      <c r="X5" s="105"/>
      <c r="Y5" s="827"/>
      <c r="Z5" s="827"/>
      <c r="AA5" s="1563"/>
      <c r="AB5" s="1563"/>
      <c r="AC5" s="1566"/>
      <c r="AD5" s="1567"/>
      <c r="AE5" s="1568"/>
      <c r="AF5" s="1563"/>
      <c r="AG5" s="1563"/>
      <c r="AH5" s="827"/>
      <c r="AI5" s="959"/>
      <c r="AJ5" s="959"/>
      <c r="AK5" s="988"/>
      <c r="AL5" s="828"/>
      <c r="AM5" s="1056"/>
      <c r="AN5" s="1056"/>
      <c r="AO5" s="1057"/>
      <c r="AP5" s="1057"/>
      <c r="AQ5" s="617">
        <f t="shared" ref="AQ5:AQ11" si="1">AW5+BB5+BG5+BL5+BQ5+BV5+CA5+CF5</f>
        <v>0</v>
      </c>
      <c r="AR5" s="623">
        <f t="shared" ref="AR5:AR11" si="2">AX5+BC5+BH5+BM5+BR5+BW5+CB5+CG5</f>
        <v>0</v>
      </c>
      <c r="AS5" s="329">
        <v>0</v>
      </c>
      <c r="AT5" s="307">
        <f t="shared" ref="AT5:AT11" si="3">AY5+BD5+BI5+BN5+BS5+BX5+CC5+CH5</f>
        <v>0</v>
      </c>
      <c r="AU5" s="618">
        <f t="shared" ref="AU5:AU11" si="4">AZ5+BE5+BJ5+BO5+BT5+BY5+CD5+CI5</f>
        <v>0</v>
      </c>
      <c r="AV5" s="619">
        <f t="shared" ref="AV5:AV11" si="5">BA5+BF5+BK5+BP5+BU5+BZ5+CE5+CJ5</f>
        <v>0</v>
      </c>
      <c r="AW5" s="403"/>
      <c r="AX5" s="398"/>
      <c r="AY5" s="307">
        <v>0</v>
      </c>
      <c r="AZ5" s="348"/>
      <c r="BA5" s="390"/>
      <c r="BB5" s="415"/>
      <c r="BC5" s="416"/>
      <c r="BD5" s="307">
        <v>0</v>
      </c>
      <c r="BE5" s="348"/>
      <c r="BF5" s="390"/>
      <c r="BG5" s="415"/>
      <c r="BH5" s="416"/>
      <c r="BI5" s="307">
        <v>0</v>
      </c>
      <c r="BJ5" s="348"/>
      <c r="BK5" s="390"/>
      <c r="BL5" s="415"/>
      <c r="BM5" s="416"/>
      <c r="BN5" s="307">
        <v>0</v>
      </c>
      <c r="BO5" s="349"/>
      <c r="BP5" s="407"/>
      <c r="BQ5" s="415"/>
      <c r="BR5" s="416"/>
      <c r="BS5" s="307">
        <v>0</v>
      </c>
      <c r="BT5" s="348"/>
      <c r="BU5" s="408"/>
      <c r="BV5" s="415"/>
      <c r="BW5" s="416"/>
      <c r="BX5" s="307">
        <v>0</v>
      </c>
      <c r="BY5" s="349"/>
      <c r="BZ5" s="390"/>
      <c r="CA5" s="415"/>
      <c r="CB5" s="416"/>
      <c r="CC5" s="307">
        <v>0</v>
      </c>
      <c r="CD5" s="348"/>
      <c r="CE5" s="408"/>
      <c r="CF5" s="415"/>
      <c r="CG5" s="416"/>
      <c r="CH5" s="307">
        <v>0</v>
      </c>
      <c r="CI5" s="348"/>
      <c r="CJ5" s="408"/>
      <c r="CK5" s="409"/>
      <c r="CL5" s="410"/>
      <c r="CM5" s="411"/>
      <c r="CN5" s="412"/>
      <c r="CO5" s="1457"/>
      <c r="CP5" s="1442"/>
      <c r="CQ5" s="785" t="e">
        <f>CP5/(AQ5-(AR5/1.5))</f>
        <v>#DIV/0!</v>
      </c>
      <c r="CR5" s="1446"/>
      <c r="CS5" s="786" t="e">
        <f t="shared" si="0"/>
        <v>#DIV/0!</v>
      </c>
      <c r="CT5" s="1449"/>
      <c r="CU5" s="1199" t="e">
        <f t="shared" ref="CU5:CU57" si="6">CT5/(AQ5-(AR5/1.5))</f>
        <v>#DIV/0!</v>
      </c>
      <c r="CV5" s="1447"/>
      <c r="CW5" s="1208" t="e">
        <f t="shared" ref="CW5:CW57" si="7">CV5/(AQ5-(AR5/1.5))</f>
        <v>#DIV/0!</v>
      </c>
      <c r="CX5" s="1443"/>
      <c r="CY5" s="1210" t="e">
        <f t="shared" ref="CY5:CY57" si="8">CX5/(AQ5-(AR5/1.5))</f>
        <v>#DIV/0!</v>
      </c>
      <c r="CZ5" s="1447"/>
      <c r="DA5" s="1207" t="e">
        <f t="shared" ref="DA5:DA57" si="9">CZ5/(AQ5-(AR5/1.5))</f>
        <v>#DIV/0!</v>
      </c>
      <c r="DB5" s="1449"/>
      <c r="DC5" s="1196" t="e">
        <f t="shared" ref="DC5:DC57" si="10">DB5/(AQ5-(AR5/1.5))</f>
        <v>#DIV/0!</v>
      </c>
      <c r="DD5" s="1447"/>
      <c r="DE5" s="1208" t="e">
        <f t="shared" ref="DE5:DE57" si="11">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13"/>
      <c r="B6" s="2014"/>
      <c r="C6" s="2014"/>
      <c r="D6" s="2033"/>
      <c r="E6" s="720"/>
      <c r="F6" s="904"/>
      <c r="G6" s="1833"/>
      <c r="H6" s="1834"/>
      <c r="I6" s="1834"/>
      <c r="J6" s="1835"/>
      <c r="K6" s="325"/>
      <c r="L6" s="325"/>
      <c r="M6" s="118"/>
      <c r="N6" s="119"/>
      <c r="O6" s="120"/>
      <c r="P6" s="121"/>
      <c r="Q6" s="148"/>
      <c r="R6" s="148"/>
      <c r="S6" s="825"/>
      <c r="T6" s="103"/>
      <c r="U6" s="104"/>
      <c r="V6" s="104"/>
      <c r="W6" s="104"/>
      <c r="X6" s="105"/>
      <c r="Y6" s="827"/>
      <c r="Z6" s="827"/>
      <c r="AA6" s="1563"/>
      <c r="AB6" s="1563"/>
      <c r="AC6" s="1563"/>
      <c r="AD6" s="1563"/>
      <c r="AE6" s="1563"/>
      <c r="AF6" s="1563"/>
      <c r="AG6" s="1563"/>
      <c r="AH6" s="827"/>
      <c r="AI6" s="959"/>
      <c r="AJ6" s="959"/>
      <c r="AK6" s="1268"/>
      <c r="AL6" s="828"/>
      <c r="AM6" s="1059"/>
      <c r="AN6" s="1059"/>
      <c r="AO6" s="1058"/>
      <c r="AP6" s="1058"/>
      <c r="AQ6" s="617">
        <f t="shared" si="1"/>
        <v>0</v>
      </c>
      <c r="AR6" s="623">
        <f t="shared" si="2"/>
        <v>0</v>
      </c>
      <c r="AS6" s="329">
        <v>0</v>
      </c>
      <c r="AT6" s="307">
        <f t="shared" si="3"/>
        <v>0</v>
      </c>
      <c r="AU6" s="618">
        <f t="shared" si="4"/>
        <v>0</v>
      </c>
      <c r="AV6" s="619">
        <f t="shared" si="5"/>
        <v>0</v>
      </c>
      <c r="AW6" s="403"/>
      <c r="AX6" s="398"/>
      <c r="AY6" s="307">
        <v>0</v>
      </c>
      <c r="AZ6" s="348"/>
      <c r="BA6" s="390"/>
      <c r="BB6" s="415"/>
      <c r="BC6" s="416"/>
      <c r="BD6" s="307">
        <v>0</v>
      </c>
      <c r="BE6" s="348"/>
      <c r="BF6" s="390"/>
      <c r="BG6" s="415"/>
      <c r="BH6" s="416"/>
      <c r="BI6" s="307">
        <v>0</v>
      </c>
      <c r="BJ6" s="348"/>
      <c r="BK6" s="390"/>
      <c r="BL6" s="415"/>
      <c r="BM6" s="416"/>
      <c r="BN6" s="307">
        <v>0</v>
      </c>
      <c r="BO6" s="349"/>
      <c r="BP6" s="407"/>
      <c r="BQ6" s="415"/>
      <c r="BR6" s="416"/>
      <c r="BS6" s="307">
        <v>0</v>
      </c>
      <c r="BT6" s="348"/>
      <c r="BU6" s="408"/>
      <c r="BV6" s="415"/>
      <c r="BW6" s="416"/>
      <c r="BX6" s="307">
        <v>0</v>
      </c>
      <c r="BY6" s="349"/>
      <c r="BZ6" s="390"/>
      <c r="CA6" s="415"/>
      <c r="CB6" s="416"/>
      <c r="CC6" s="307">
        <v>0</v>
      </c>
      <c r="CD6" s="348"/>
      <c r="CE6" s="408"/>
      <c r="CF6" s="415"/>
      <c r="CG6" s="416"/>
      <c r="CH6" s="307">
        <v>0</v>
      </c>
      <c r="CI6" s="348"/>
      <c r="CJ6" s="408"/>
      <c r="CK6" s="409"/>
      <c r="CL6" s="410"/>
      <c r="CM6" s="411"/>
      <c r="CN6" s="412"/>
      <c r="CO6" s="1338"/>
      <c r="CP6" s="1443"/>
      <c r="CQ6" s="785" t="e">
        <f t="shared" ref="CQ6:CQ57" si="12">CP6/(AQ6-(AR6/1.5))</f>
        <v>#DIV/0!</v>
      </c>
      <c r="CR6" s="1447"/>
      <c r="CS6" s="786" t="e">
        <f t="shared" si="0"/>
        <v>#DIV/0!</v>
      </c>
      <c r="CT6" s="1449"/>
      <c r="CU6" s="1199" t="e">
        <f t="shared" si="6"/>
        <v>#DIV/0!</v>
      </c>
      <c r="CV6" s="1447"/>
      <c r="CW6" s="1208" t="e">
        <f t="shared" si="7"/>
        <v>#DIV/0!</v>
      </c>
      <c r="CX6" s="1443"/>
      <c r="CY6" s="1210" t="e">
        <f t="shared" si="8"/>
        <v>#DIV/0!</v>
      </c>
      <c r="CZ6" s="1447"/>
      <c r="DA6" s="1207" t="e">
        <f t="shared" si="9"/>
        <v>#DIV/0!</v>
      </c>
      <c r="DB6" s="1449"/>
      <c r="DC6" s="1196" t="e">
        <f t="shared" si="10"/>
        <v>#DIV/0!</v>
      </c>
      <c r="DD6" s="1447"/>
      <c r="DE6" s="1208" t="e">
        <f t="shared" si="11"/>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435"/>
      <c r="B7" s="436"/>
      <c r="C7" s="436"/>
      <c r="D7" s="654"/>
      <c r="E7" s="721"/>
      <c r="F7" s="905"/>
      <c r="G7" s="1836"/>
      <c r="H7" s="1837"/>
      <c r="I7" s="1837"/>
      <c r="J7" s="1838"/>
      <c r="K7" s="325"/>
      <c r="L7" s="325"/>
      <c r="M7" s="122"/>
      <c r="N7" s="123"/>
      <c r="O7" s="123"/>
      <c r="P7" s="124"/>
      <c r="Q7" s="905"/>
      <c r="R7" s="905"/>
      <c r="S7" s="25"/>
      <c r="T7" s="106"/>
      <c r="U7" s="107"/>
      <c r="V7" s="107"/>
      <c r="W7" s="107"/>
      <c r="X7" s="108"/>
      <c r="Y7" s="827"/>
      <c r="Z7" s="827"/>
      <c r="AA7" s="1563"/>
      <c r="AB7" s="1563"/>
      <c r="AC7" s="1563"/>
      <c r="AD7" s="1563"/>
      <c r="AE7" s="1563"/>
      <c r="AF7" s="1563"/>
      <c r="AG7" s="1563"/>
      <c r="AH7" s="827"/>
      <c r="AI7" s="959"/>
      <c r="AJ7" s="959"/>
      <c r="AK7" s="1054"/>
      <c r="AL7" s="828"/>
      <c r="AM7" s="1056"/>
      <c r="AN7" s="1056"/>
      <c r="AO7" s="1057"/>
      <c r="AP7" s="1057"/>
      <c r="AQ7" s="617">
        <f t="shared" si="1"/>
        <v>0</v>
      </c>
      <c r="AR7" s="623">
        <f t="shared" si="2"/>
        <v>0</v>
      </c>
      <c r="AS7" s="329">
        <v>0</v>
      </c>
      <c r="AT7" s="307">
        <f t="shared" si="3"/>
        <v>0</v>
      </c>
      <c r="AU7" s="618">
        <f t="shared" si="4"/>
        <v>0</v>
      </c>
      <c r="AV7" s="619">
        <f t="shared" si="5"/>
        <v>0</v>
      </c>
      <c r="AW7" s="403"/>
      <c r="AX7" s="398"/>
      <c r="AY7" s="307">
        <v>0</v>
      </c>
      <c r="AZ7" s="348"/>
      <c r="BA7" s="390"/>
      <c r="BB7" s="415"/>
      <c r="BC7" s="416"/>
      <c r="BD7" s="307">
        <v>0</v>
      </c>
      <c r="BE7" s="348"/>
      <c r="BF7" s="390"/>
      <c r="BG7" s="415"/>
      <c r="BH7" s="416"/>
      <c r="BI7" s="307">
        <v>0</v>
      </c>
      <c r="BJ7" s="348"/>
      <c r="BK7" s="390"/>
      <c r="BL7" s="415"/>
      <c r="BM7" s="416"/>
      <c r="BN7" s="307">
        <v>0</v>
      </c>
      <c r="BO7" s="349"/>
      <c r="BP7" s="407"/>
      <c r="BQ7" s="415"/>
      <c r="BR7" s="416"/>
      <c r="BS7" s="307">
        <v>0</v>
      </c>
      <c r="BT7" s="348"/>
      <c r="BU7" s="408"/>
      <c r="BV7" s="415"/>
      <c r="BW7" s="416"/>
      <c r="BX7" s="307">
        <v>0</v>
      </c>
      <c r="BY7" s="349"/>
      <c r="BZ7" s="390"/>
      <c r="CA7" s="415"/>
      <c r="CB7" s="416"/>
      <c r="CC7" s="307">
        <v>0</v>
      </c>
      <c r="CD7" s="348"/>
      <c r="CE7" s="408"/>
      <c r="CF7" s="415"/>
      <c r="CG7" s="416"/>
      <c r="CH7" s="307">
        <v>0</v>
      </c>
      <c r="CI7" s="348"/>
      <c r="CJ7" s="408"/>
      <c r="CK7" s="409"/>
      <c r="CL7" s="410"/>
      <c r="CM7" s="411"/>
      <c r="CN7" s="412"/>
      <c r="CO7" s="1338"/>
      <c r="CP7" s="1443"/>
      <c r="CQ7" s="785" t="e">
        <f t="shared" si="12"/>
        <v>#DIV/0!</v>
      </c>
      <c r="CR7" s="1447"/>
      <c r="CS7" s="786" t="e">
        <f t="shared" si="0"/>
        <v>#DIV/0!</v>
      </c>
      <c r="CT7" s="1449"/>
      <c r="CU7" s="1199" t="e">
        <f t="shared" si="6"/>
        <v>#DIV/0!</v>
      </c>
      <c r="CV7" s="1447"/>
      <c r="CW7" s="1208" t="e">
        <f t="shared" si="7"/>
        <v>#DIV/0!</v>
      </c>
      <c r="CX7" s="1443"/>
      <c r="CY7" s="1210" t="e">
        <f t="shared" si="8"/>
        <v>#DIV/0!</v>
      </c>
      <c r="CZ7" s="1447"/>
      <c r="DA7" s="1207" t="e">
        <f t="shared" si="9"/>
        <v>#DIV/0!</v>
      </c>
      <c r="DB7" s="1449"/>
      <c r="DC7" s="1196" t="e">
        <f t="shared" si="10"/>
        <v>#DIV/0!</v>
      </c>
      <c r="DD7" s="1447"/>
      <c r="DE7" s="1208" t="e">
        <f t="shared" si="11"/>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424" t="s">
        <v>311</v>
      </c>
      <c r="B8" s="25" t="s">
        <v>312</v>
      </c>
      <c r="C8" s="25" t="s">
        <v>313</v>
      </c>
      <c r="D8" s="655" t="s">
        <v>314</v>
      </c>
      <c r="E8" s="905"/>
      <c r="F8" s="905"/>
      <c r="G8" s="56" t="s">
        <v>311</v>
      </c>
      <c r="H8" s="57" t="s">
        <v>312</v>
      </c>
      <c r="I8" s="57" t="s">
        <v>313</v>
      </c>
      <c r="J8" s="58" t="s">
        <v>314</v>
      </c>
      <c r="K8" s="905"/>
      <c r="L8" s="905"/>
      <c r="M8" s="61" t="s">
        <v>311</v>
      </c>
      <c r="N8" s="62" t="s">
        <v>312</v>
      </c>
      <c r="O8" s="62" t="s">
        <v>313</v>
      </c>
      <c r="P8" s="63" t="s">
        <v>314</v>
      </c>
      <c r="Q8" s="926"/>
      <c r="R8" s="926"/>
      <c r="S8" s="846"/>
      <c r="T8" s="69" t="s">
        <v>311</v>
      </c>
      <c r="U8" s="1922" t="s">
        <v>312</v>
      </c>
      <c r="V8" s="1922"/>
      <c r="W8" s="70" t="s">
        <v>313</v>
      </c>
      <c r="X8" s="71" t="s">
        <v>314</v>
      </c>
      <c r="Y8" s="827"/>
      <c r="Z8" s="827"/>
      <c r="AA8" s="1569"/>
      <c r="AB8" s="1569"/>
      <c r="AC8" s="1569"/>
      <c r="AD8" s="1569"/>
      <c r="AE8" s="1569"/>
      <c r="AF8" s="1569"/>
      <c r="AG8" s="1569"/>
      <c r="AH8" s="827"/>
      <c r="AI8" s="959"/>
      <c r="AJ8" s="1275"/>
      <c r="AK8" s="929"/>
      <c r="AL8" s="828"/>
      <c r="AM8" s="1056"/>
      <c r="AN8" s="1056"/>
      <c r="AO8" s="1057"/>
      <c r="AP8" s="1057"/>
      <c r="AQ8" s="617">
        <f t="shared" si="1"/>
        <v>0</v>
      </c>
      <c r="AR8" s="623">
        <f t="shared" si="2"/>
        <v>0</v>
      </c>
      <c r="AS8" s="329">
        <v>0</v>
      </c>
      <c r="AT8" s="307">
        <f t="shared" si="3"/>
        <v>0</v>
      </c>
      <c r="AU8" s="618">
        <f t="shared" si="4"/>
        <v>0</v>
      </c>
      <c r="AV8" s="619">
        <f t="shared" si="5"/>
        <v>0</v>
      </c>
      <c r="AW8" s="403"/>
      <c r="AX8" s="398"/>
      <c r="AY8" s="307">
        <v>0</v>
      </c>
      <c r="AZ8" s="348"/>
      <c r="BA8" s="390"/>
      <c r="BB8" s="415"/>
      <c r="BC8" s="416"/>
      <c r="BD8" s="307">
        <v>0</v>
      </c>
      <c r="BE8" s="348"/>
      <c r="BF8" s="390"/>
      <c r="BG8" s="415"/>
      <c r="BH8" s="416"/>
      <c r="BI8" s="307">
        <v>0</v>
      </c>
      <c r="BJ8" s="348"/>
      <c r="BK8" s="390"/>
      <c r="BL8" s="415"/>
      <c r="BM8" s="416"/>
      <c r="BN8" s="307">
        <v>0</v>
      </c>
      <c r="BO8" s="349"/>
      <c r="BP8" s="407"/>
      <c r="BQ8" s="415"/>
      <c r="BR8" s="416"/>
      <c r="BS8" s="307">
        <v>0</v>
      </c>
      <c r="BT8" s="348"/>
      <c r="BU8" s="408"/>
      <c r="BV8" s="415"/>
      <c r="BW8" s="416"/>
      <c r="BX8" s="307">
        <v>0</v>
      </c>
      <c r="BY8" s="349"/>
      <c r="BZ8" s="390"/>
      <c r="CA8" s="415"/>
      <c r="CB8" s="416"/>
      <c r="CC8" s="307">
        <v>0</v>
      </c>
      <c r="CD8" s="348"/>
      <c r="CE8" s="408"/>
      <c r="CF8" s="415"/>
      <c r="CG8" s="416"/>
      <c r="CH8" s="307">
        <v>0</v>
      </c>
      <c r="CI8" s="348"/>
      <c r="CJ8" s="408"/>
      <c r="CK8" s="409"/>
      <c r="CL8" s="410"/>
      <c r="CM8" s="411"/>
      <c r="CN8" s="412"/>
      <c r="CO8" s="1338"/>
      <c r="CP8" s="1443"/>
      <c r="CQ8" s="785" t="e">
        <f t="shared" si="12"/>
        <v>#DIV/0!</v>
      </c>
      <c r="CR8" s="1447"/>
      <c r="CS8" s="786" t="e">
        <f t="shared" si="0"/>
        <v>#DIV/0!</v>
      </c>
      <c r="CT8" s="1449"/>
      <c r="CU8" s="1199" t="e">
        <f t="shared" si="6"/>
        <v>#DIV/0!</v>
      </c>
      <c r="CV8" s="1447"/>
      <c r="CW8" s="1208" t="e">
        <f t="shared" si="7"/>
        <v>#DIV/0!</v>
      </c>
      <c r="CX8" s="1443"/>
      <c r="CY8" s="1210" t="e">
        <f t="shared" si="8"/>
        <v>#DIV/0!</v>
      </c>
      <c r="CZ8" s="1447"/>
      <c r="DA8" s="1207" t="e">
        <f t="shared" si="9"/>
        <v>#DIV/0!</v>
      </c>
      <c r="DB8" s="1449"/>
      <c r="DC8" s="1196" t="e">
        <f t="shared" si="10"/>
        <v>#DIV/0!</v>
      </c>
      <c r="DD8" s="1447"/>
      <c r="DE8" s="1208" t="e">
        <f t="shared" si="11"/>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656"/>
      <c r="E9" s="905"/>
      <c r="F9" s="825"/>
      <c r="G9" s="829">
        <v>1</v>
      </c>
      <c r="H9" s="824"/>
      <c r="I9" s="824"/>
      <c r="J9" s="830"/>
      <c r="K9" s="905"/>
      <c r="L9" s="906"/>
      <c r="M9" s="847">
        <v>1</v>
      </c>
      <c r="N9" s="894"/>
      <c r="O9" s="894"/>
      <c r="P9" s="613"/>
      <c r="Q9" s="926"/>
      <c r="R9" s="922"/>
      <c r="S9" s="854"/>
      <c r="T9" s="72" t="s">
        <v>393</v>
      </c>
      <c r="U9" s="1824"/>
      <c r="V9" s="1825"/>
      <c r="W9" s="894"/>
      <c r="X9" s="345"/>
      <c r="Y9" s="827"/>
      <c r="Z9" s="827"/>
      <c r="AA9" s="1569"/>
      <c r="AB9" s="1569"/>
      <c r="AC9" s="1569"/>
      <c r="AD9" s="1569"/>
      <c r="AE9" s="1569"/>
      <c r="AF9" s="1569"/>
      <c r="AG9" s="1569"/>
      <c r="AH9" s="827"/>
      <c r="AI9" s="959"/>
      <c r="AJ9" s="1275"/>
      <c r="AK9" s="929"/>
      <c r="AL9" s="828"/>
      <c r="AM9" s="1056"/>
      <c r="AN9" s="1056"/>
      <c r="AO9" s="1057"/>
      <c r="AP9" s="1057"/>
      <c r="AQ9" s="617">
        <f t="shared" si="1"/>
        <v>0</v>
      </c>
      <c r="AR9" s="623">
        <f t="shared" si="2"/>
        <v>0</v>
      </c>
      <c r="AS9" s="329">
        <v>0</v>
      </c>
      <c r="AT9" s="307">
        <f t="shared" si="3"/>
        <v>0</v>
      </c>
      <c r="AU9" s="618">
        <f t="shared" si="4"/>
        <v>0</v>
      </c>
      <c r="AV9" s="619">
        <f t="shared" si="5"/>
        <v>0</v>
      </c>
      <c r="AW9" s="403"/>
      <c r="AX9" s="398"/>
      <c r="AY9" s="307">
        <v>0</v>
      </c>
      <c r="AZ9" s="348"/>
      <c r="BA9" s="390"/>
      <c r="BB9" s="415"/>
      <c r="BC9" s="416"/>
      <c r="BD9" s="307">
        <v>0</v>
      </c>
      <c r="BE9" s="348"/>
      <c r="BF9" s="390"/>
      <c r="BG9" s="415"/>
      <c r="BH9" s="416"/>
      <c r="BI9" s="307">
        <v>0</v>
      </c>
      <c r="BJ9" s="348"/>
      <c r="BK9" s="390"/>
      <c r="BL9" s="415"/>
      <c r="BM9" s="416"/>
      <c r="BN9" s="307">
        <v>0</v>
      </c>
      <c r="BO9" s="349"/>
      <c r="BP9" s="407"/>
      <c r="BQ9" s="415"/>
      <c r="BR9" s="416"/>
      <c r="BS9" s="307">
        <v>0</v>
      </c>
      <c r="BT9" s="348"/>
      <c r="BU9" s="408"/>
      <c r="BV9" s="415"/>
      <c r="BW9" s="416"/>
      <c r="BX9" s="307">
        <v>0</v>
      </c>
      <c r="BY9" s="349"/>
      <c r="BZ9" s="390"/>
      <c r="CA9" s="415"/>
      <c r="CB9" s="416"/>
      <c r="CC9" s="307">
        <v>0</v>
      </c>
      <c r="CD9" s="348"/>
      <c r="CE9" s="408"/>
      <c r="CF9" s="415"/>
      <c r="CG9" s="416"/>
      <c r="CH9" s="307">
        <v>0</v>
      </c>
      <c r="CI9" s="348"/>
      <c r="CJ9" s="408"/>
      <c r="CK9" s="409"/>
      <c r="CL9" s="410"/>
      <c r="CM9" s="411"/>
      <c r="CN9" s="412"/>
      <c r="CO9" s="1338"/>
      <c r="CP9" s="1443"/>
      <c r="CQ9" s="785" t="e">
        <f t="shared" si="12"/>
        <v>#DIV/0!</v>
      </c>
      <c r="CR9" s="1447"/>
      <c r="CS9" s="786" t="e">
        <f t="shared" si="0"/>
        <v>#DIV/0!</v>
      </c>
      <c r="CT9" s="1449"/>
      <c r="CU9" s="1199" t="e">
        <f t="shared" si="6"/>
        <v>#DIV/0!</v>
      </c>
      <c r="CV9" s="1447"/>
      <c r="CW9" s="1208" t="e">
        <f t="shared" si="7"/>
        <v>#DIV/0!</v>
      </c>
      <c r="CX9" s="1443"/>
      <c r="CY9" s="1406" t="e">
        <f t="shared" si="8"/>
        <v>#DIV/0!</v>
      </c>
      <c r="CZ9" s="1447"/>
      <c r="DA9" s="1207" t="e">
        <f t="shared" si="9"/>
        <v>#DIV/0!</v>
      </c>
      <c r="DB9" s="1449"/>
      <c r="DC9" s="1196" t="e">
        <f t="shared" si="10"/>
        <v>#DIV/0!</v>
      </c>
      <c r="DD9" s="1447"/>
      <c r="DE9" s="1208" t="e">
        <f t="shared" si="11"/>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656"/>
      <c r="E10" s="905"/>
      <c r="F10" s="825"/>
      <c r="G10" s="829">
        <v>2</v>
      </c>
      <c r="H10" s="824"/>
      <c r="I10" s="824"/>
      <c r="J10" s="830"/>
      <c r="K10" s="905"/>
      <c r="L10" s="921"/>
      <c r="M10" s="847">
        <v>2</v>
      </c>
      <c r="N10" s="894"/>
      <c r="O10" s="894"/>
      <c r="P10" s="613"/>
      <c r="Q10" s="926"/>
      <c r="R10" s="922"/>
      <c r="S10" s="854"/>
      <c r="T10" s="72" t="s">
        <v>394</v>
      </c>
      <c r="U10" s="1824"/>
      <c r="V10" s="1825"/>
      <c r="W10" s="894"/>
      <c r="X10" s="345"/>
      <c r="Y10" s="827"/>
      <c r="Z10" s="827"/>
      <c r="AA10" s="1569"/>
      <c r="AB10" s="1569"/>
      <c r="AC10" s="1569"/>
      <c r="AD10" s="1569"/>
      <c r="AE10" s="1569"/>
      <c r="AF10" s="1569"/>
      <c r="AG10" s="1569"/>
      <c r="AH10" s="827"/>
      <c r="AI10" s="959"/>
      <c r="AJ10" s="1275"/>
      <c r="AK10" s="929"/>
      <c r="AL10" s="828"/>
      <c r="AM10" s="1056"/>
      <c r="AN10" s="1056"/>
      <c r="AO10" s="1057"/>
      <c r="AP10" s="1057"/>
      <c r="AQ10" s="617">
        <f t="shared" si="1"/>
        <v>0</v>
      </c>
      <c r="AR10" s="623">
        <f t="shared" si="2"/>
        <v>0</v>
      </c>
      <c r="AS10" s="329">
        <v>0</v>
      </c>
      <c r="AT10" s="307">
        <f t="shared" si="3"/>
        <v>0</v>
      </c>
      <c r="AU10" s="618">
        <f t="shared" si="4"/>
        <v>0</v>
      </c>
      <c r="AV10" s="619">
        <f t="shared" si="5"/>
        <v>0</v>
      </c>
      <c r="AW10" s="403"/>
      <c r="AX10" s="398"/>
      <c r="AY10" s="307">
        <v>0</v>
      </c>
      <c r="AZ10" s="348"/>
      <c r="BA10" s="390"/>
      <c r="BB10" s="415"/>
      <c r="BC10" s="416"/>
      <c r="BD10" s="307">
        <v>0</v>
      </c>
      <c r="BE10" s="348"/>
      <c r="BF10" s="390"/>
      <c r="BG10" s="415"/>
      <c r="BH10" s="416"/>
      <c r="BI10" s="307">
        <v>0</v>
      </c>
      <c r="BJ10" s="348"/>
      <c r="BK10" s="390"/>
      <c r="BL10" s="415"/>
      <c r="BM10" s="416"/>
      <c r="BN10" s="307">
        <v>0</v>
      </c>
      <c r="BO10" s="349"/>
      <c r="BP10" s="407"/>
      <c r="BQ10" s="415"/>
      <c r="BR10" s="416"/>
      <c r="BS10" s="307">
        <v>0</v>
      </c>
      <c r="BT10" s="348"/>
      <c r="BU10" s="408"/>
      <c r="BV10" s="415"/>
      <c r="BW10" s="416"/>
      <c r="BX10" s="307">
        <v>0</v>
      </c>
      <c r="BY10" s="349"/>
      <c r="BZ10" s="390"/>
      <c r="CA10" s="415"/>
      <c r="CB10" s="416"/>
      <c r="CC10" s="307">
        <v>0</v>
      </c>
      <c r="CD10" s="348"/>
      <c r="CE10" s="408"/>
      <c r="CF10" s="415"/>
      <c r="CG10" s="416"/>
      <c r="CH10" s="307">
        <v>0</v>
      </c>
      <c r="CI10" s="348"/>
      <c r="CJ10" s="408"/>
      <c r="CK10" s="409"/>
      <c r="CL10" s="410"/>
      <c r="CM10" s="411"/>
      <c r="CN10" s="412"/>
      <c r="CO10" s="1338"/>
      <c r="CP10" s="1443"/>
      <c r="CQ10" s="785" t="e">
        <f t="shared" si="12"/>
        <v>#DIV/0!</v>
      </c>
      <c r="CR10" s="1447"/>
      <c r="CS10" s="786" t="e">
        <f t="shared" si="0"/>
        <v>#DIV/0!</v>
      </c>
      <c r="CT10" s="1449"/>
      <c r="CU10" s="1199" t="e">
        <f t="shared" si="6"/>
        <v>#DIV/0!</v>
      </c>
      <c r="CV10" s="1447"/>
      <c r="CW10" s="1208" t="e">
        <f t="shared" si="7"/>
        <v>#DIV/0!</v>
      </c>
      <c r="CX10" s="1443"/>
      <c r="CY10" s="1210" t="e">
        <f t="shared" si="8"/>
        <v>#DIV/0!</v>
      </c>
      <c r="CZ10" s="1447"/>
      <c r="DA10" s="1207" t="e">
        <f t="shared" si="9"/>
        <v>#DIV/0!</v>
      </c>
      <c r="DB10" s="1449"/>
      <c r="DC10" s="1196" t="e">
        <f t="shared" si="10"/>
        <v>#DIV/0!</v>
      </c>
      <c r="DD10" s="1447"/>
      <c r="DE10" s="1208" t="e">
        <f t="shared" si="11"/>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656"/>
      <c r="E11" s="905"/>
      <c r="F11" s="825"/>
      <c r="G11" s="829">
        <v>3</v>
      </c>
      <c r="H11" s="824"/>
      <c r="I11" s="824"/>
      <c r="J11" s="830"/>
      <c r="K11" s="905"/>
      <c r="L11" s="906"/>
      <c r="M11" s="847">
        <v>3</v>
      </c>
      <c r="N11" s="894"/>
      <c r="O11" s="894"/>
      <c r="P11" s="613"/>
      <c r="Q11" s="926"/>
      <c r="R11" s="922"/>
      <c r="S11" s="854"/>
      <c r="T11" s="72" t="s">
        <v>117</v>
      </c>
      <c r="U11" s="1916"/>
      <c r="V11" s="1917"/>
      <c r="W11" s="340"/>
      <c r="X11" s="346"/>
      <c r="Y11" s="827"/>
      <c r="Z11" s="827"/>
      <c r="AA11" s="1569"/>
      <c r="AB11" s="1569"/>
      <c r="AC11" s="1569"/>
      <c r="AD11" s="1569"/>
      <c r="AE11" s="1569"/>
      <c r="AF11" s="1569"/>
      <c r="AG11" s="1569"/>
      <c r="AH11" s="827"/>
      <c r="AI11" s="958"/>
      <c r="AJ11" s="1276"/>
      <c r="AK11" s="929"/>
      <c r="AL11" s="828"/>
      <c r="AM11" s="1056"/>
      <c r="AN11" s="1056"/>
      <c r="AO11" s="1057"/>
      <c r="AP11" s="1057"/>
      <c r="AQ11" s="617">
        <f t="shared" si="1"/>
        <v>0</v>
      </c>
      <c r="AR11" s="623">
        <f t="shared" si="2"/>
        <v>0</v>
      </c>
      <c r="AS11" s="329">
        <v>0</v>
      </c>
      <c r="AT11" s="307">
        <f t="shared" si="3"/>
        <v>0</v>
      </c>
      <c r="AU11" s="618">
        <f t="shared" si="4"/>
        <v>0</v>
      </c>
      <c r="AV11" s="619">
        <f t="shared" si="5"/>
        <v>0</v>
      </c>
      <c r="AW11" s="403"/>
      <c r="AX11" s="398"/>
      <c r="AY11" s="307">
        <v>0</v>
      </c>
      <c r="AZ11" s="348"/>
      <c r="BA11" s="390"/>
      <c r="BB11" s="415"/>
      <c r="BC11" s="416"/>
      <c r="BD11" s="307">
        <v>0</v>
      </c>
      <c r="BE11" s="348"/>
      <c r="BF11" s="390"/>
      <c r="BG11" s="415"/>
      <c r="BH11" s="416"/>
      <c r="BI11" s="307">
        <v>0</v>
      </c>
      <c r="BJ11" s="348"/>
      <c r="BK11" s="390"/>
      <c r="BL11" s="415"/>
      <c r="BM11" s="416"/>
      <c r="BN11" s="307">
        <v>0</v>
      </c>
      <c r="BO11" s="349"/>
      <c r="BP11" s="407"/>
      <c r="BQ11" s="415"/>
      <c r="BR11" s="416"/>
      <c r="BS11" s="307">
        <v>0</v>
      </c>
      <c r="BT11" s="348"/>
      <c r="BU11" s="408"/>
      <c r="BV11" s="415"/>
      <c r="BW11" s="416"/>
      <c r="BX11" s="307">
        <v>0</v>
      </c>
      <c r="BY11" s="349"/>
      <c r="BZ11" s="390"/>
      <c r="CA11" s="415"/>
      <c r="CB11" s="416"/>
      <c r="CC11" s="307">
        <v>0</v>
      </c>
      <c r="CD11" s="348"/>
      <c r="CE11" s="408"/>
      <c r="CF11" s="415"/>
      <c r="CG11" s="416"/>
      <c r="CH11" s="307">
        <v>0</v>
      </c>
      <c r="CI11" s="348"/>
      <c r="CJ11" s="408"/>
      <c r="CK11" s="409"/>
      <c r="CL11" s="410"/>
      <c r="CM11" s="411"/>
      <c r="CN11" s="412"/>
      <c r="CO11" s="1338"/>
      <c r="CP11" s="1443"/>
      <c r="CQ11" s="785" t="e">
        <f t="shared" si="12"/>
        <v>#DIV/0!</v>
      </c>
      <c r="CR11" s="1447"/>
      <c r="CS11" s="786" t="e">
        <f t="shared" si="0"/>
        <v>#DIV/0!</v>
      </c>
      <c r="CT11" s="1449"/>
      <c r="CU11" s="1199" t="e">
        <f t="shared" si="6"/>
        <v>#DIV/0!</v>
      </c>
      <c r="CV11" s="1447"/>
      <c r="CW11" s="1208" t="e">
        <f t="shared" si="7"/>
        <v>#DIV/0!</v>
      </c>
      <c r="CX11" s="1443"/>
      <c r="CY11" s="1210" t="e">
        <f t="shared" si="8"/>
        <v>#DIV/0!</v>
      </c>
      <c r="CZ11" s="1447"/>
      <c r="DA11" s="1207" t="e">
        <f t="shared" si="9"/>
        <v>#DIV/0!</v>
      </c>
      <c r="DB11" s="1449"/>
      <c r="DC11" s="1196" t="e">
        <f t="shared" si="10"/>
        <v>#DIV/0!</v>
      </c>
      <c r="DD11" s="1447"/>
      <c r="DE11" s="1208" t="e">
        <f t="shared" si="11"/>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656"/>
      <c r="E12" s="905"/>
      <c r="F12" s="825"/>
      <c r="G12" s="829">
        <v>4</v>
      </c>
      <c r="H12" s="824"/>
      <c r="I12" s="824"/>
      <c r="J12" s="830"/>
      <c r="K12" s="905"/>
      <c r="L12" s="906"/>
      <c r="M12" s="847">
        <v>4</v>
      </c>
      <c r="N12" s="894"/>
      <c r="O12" s="894"/>
      <c r="P12" s="613"/>
      <c r="Q12" s="926"/>
      <c r="R12" s="922"/>
      <c r="S12" s="854"/>
      <c r="T12" s="72" t="s">
        <v>117</v>
      </c>
      <c r="U12" s="1916"/>
      <c r="V12" s="1917"/>
      <c r="W12" s="340"/>
      <c r="X12" s="346"/>
      <c r="Y12" s="827"/>
      <c r="Z12" s="827"/>
      <c r="AA12" s="1569"/>
      <c r="AB12" s="1569"/>
      <c r="AC12" s="1569"/>
      <c r="AD12" s="1569"/>
      <c r="AE12" s="1569"/>
      <c r="AF12" s="1569"/>
      <c r="AG12" s="1569"/>
      <c r="AH12" s="827"/>
      <c r="AI12" s="959"/>
      <c r="AJ12" s="1275"/>
      <c r="AK12" s="929"/>
      <c r="AL12" s="828"/>
      <c r="AM12" s="1056"/>
      <c r="AN12" s="1056"/>
      <c r="AO12" s="1057"/>
      <c r="AP12" s="1057"/>
      <c r="AQ12" s="617">
        <f t="shared" ref="AQ12:AQ27" si="13">AW12+BB12+BG12+BL12+BQ12+BV12+CA12+CF12</f>
        <v>0</v>
      </c>
      <c r="AR12" s="623">
        <f t="shared" ref="AR12:AR27" si="14">AX12+BC12+BH12+BM12+BR12+BW12+CB12+CG12</f>
        <v>0</v>
      </c>
      <c r="AS12" s="329">
        <v>0</v>
      </c>
      <c r="AT12" s="307">
        <f t="shared" ref="AT12:AT27" si="15">AY12+BD12+BI12+BN12+BS12+BX12+CC12+CH12</f>
        <v>0</v>
      </c>
      <c r="AU12" s="618">
        <f t="shared" ref="AU12:AU27" si="16">AZ12+BE12+BJ12+BO12+BT12+BY12+CD12+CI12</f>
        <v>0</v>
      </c>
      <c r="AV12" s="619">
        <f t="shared" ref="AV12:AV27" si="17">BA12+BF12+BK12+BP12+BU12+BZ12+CE12+CJ12</f>
        <v>0</v>
      </c>
      <c r="AW12" s="403"/>
      <c r="AX12" s="398"/>
      <c r="AY12" s="307">
        <v>0</v>
      </c>
      <c r="AZ12" s="348"/>
      <c r="BA12" s="390"/>
      <c r="BB12" s="415"/>
      <c r="BC12" s="416"/>
      <c r="BD12" s="307">
        <v>0</v>
      </c>
      <c r="BE12" s="348"/>
      <c r="BF12" s="390"/>
      <c r="BG12" s="415"/>
      <c r="BH12" s="416"/>
      <c r="BI12" s="307">
        <v>0</v>
      </c>
      <c r="BJ12" s="348"/>
      <c r="BK12" s="390"/>
      <c r="BL12" s="415"/>
      <c r="BM12" s="416"/>
      <c r="BN12" s="307">
        <v>0</v>
      </c>
      <c r="BO12" s="349"/>
      <c r="BP12" s="407"/>
      <c r="BQ12" s="415"/>
      <c r="BR12" s="416"/>
      <c r="BS12" s="307">
        <v>0</v>
      </c>
      <c r="BT12" s="348"/>
      <c r="BU12" s="408"/>
      <c r="BV12" s="415"/>
      <c r="BW12" s="416"/>
      <c r="BX12" s="307">
        <v>0</v>
      </c>
      <c r="BY12" s="349"/>
      <c r="BZ12" s="390"/>
      <c r="CA12" s="415"/>
      <c r="CB12" s="416"/>
      <c r="CC12" s="307">
        <v>0</v>
      </c>
      <c r="CD12" s="348"/>
      <c r="CE12" s="408"/>
      <c r="CF12" s="415"/>
      <c r="CG12" s="416"/>
      <c r="CH12" s="307">
        <v>0</v>
      </c>
      <c r="CI12" s="348"/>
      <c r="CJ12" s="408"/>
      <c r="CK12" s="409"/>
      <c r="CL12" s="410"/>
      <c r="CM12" s="411"/>
      <c r="CN12" s="412"/>
      <c r="CO12" s="1338"/>
      <c r="CP12" s="1443"/>
      <c r="CQ12" s="785" t="e">
        <f t="shared" si="12"/>
        <v>#DIV/0!</v>
      </c>
      <c r="CR12" s="1447"/>
      <c r="CS12" s="786" t="e">
        <f t="shared" si="0"/>
        <v>#DIV/0!</v>
      </c>
      <c r="CT12" s="1449"/>
      <c r="CU12" s="1199" t="e">
        <f t="shared" si="6"/>
        <v>#DIV/0!</v>
      </c>
      <c r="CV12" s="1447"/>
      <c r="CW12" s="1208" t="e">
        <f t="shared" si="7"/>
        <v>#DIV/0!</v>
      </c>
      <c r="CX12" s="1443"/>
      <c r="CY12" s="1210" t="e">
        <f t="shared" si="8"/>
        <v>#DIV/0!</v>
      </c>
      <c r="CZ12" s="1447"/>
      <c r="DA12" s="1207" t="e">
        <f t="shared" si="9"/>
        <v>#DIV/0!</v>
      </c>
      <c r="DB12" s="1449"/>
      <c r="DC12" s="1196" t="e">
        <f t="shared" si="10"/>
        <v>#DIV/0!</v>
      </c>
      <c r="DD12" s="1447"/>
      <c r="DE12" s="1208" t="e">
        <f t="shared" si="11"/>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656"/>
      <c r="E13" s="905"/>
      <c r="F13" s="825"/>
      <c r="G13" s="829" t="s">
        <v>48</v>
      </c>
      <c r="H13" s="824"/>
      <c r="I13" s="824"/>
      <c r="J13" s="830"/>
      <c r="K13" s="905"/>
      <c r="L13" s="906"/>
      <c r="M13" s="847">
        <v>5</v>
      </c>
      <c r="N13" s="894"/>
      <c r="O13" s="894"/>
      <c r="P13" s="613"/>
      <c r="Q13" s="926"/>
      <c r="R13" s="922"/>
      <c r="S13" s="854"/>
      <c r="T13" s="72" t="s">
        <v>117</v>
      </c>
      <c r="U13" s="1916"/>
      <c r="V13" s="1917"/>
      <c r="W13" s="340"/>
      <c r="X13" s="346"/>
      <c r="Y13" s="827"/>
      <c r="Z13" s="827"/>
      <c r="AA13" s="1570"/>
      <c r="AB13" s="1570"/>
      <c r="AC13" s="1570"/>
      <c r="AD13" s="1570"/>
      <c r="AE13" s="1570"/>
      <c r="AF13" s="1570"/>
      <c r="AG13" s="1570"/>
      <c r="AH13" s="827"/>
      <c r="AI13" s="959"/>
      <c r="AJ13" s="1275"/>
      <c r="AK13" s="929"/>
      <c r="AL13" s="828"/>
      <c r="AM13" s="1056"/>
      <c r="AN13" s="1056"/>
      <c r="AO13" s="1057"/>
      <c r="AP13" s="1057"/>
      <c r="AQ13" s="617">
        <f t="shared" si="13"/>
        <v>0</v>
      </c>
      <c r="AR13" s="623">
        <f t="shared" si="14"/>
        <v>0</v>
      </c>
      <c r="AS13" s="329">
        <v>0</v>
      </c>
      <c r="AT13" s="307">
        <f t="shared" si="15"/>
        <v>0</v>
      </c>
      <c r="AU13" s="618">
        <f t="shared" si="16"/>
        <v>0</v>
      </c>
      <c r="AV13" s="619">
        <f t="shared" si="17"/>
        <v>0</v>
      </c>
      <c r="AW13" s="403"/>
      <c r="AX13" s="398"/>
      <c r="AY13" s="307">
        <v>0</v>
      </c>
      <c r="AZ13" s="348"/>
      <c r="BA13" s="390"/>
      <c r="BB13" s="415"/>
      <c r="BC13" s="416"/>
      <c r="BD13" s="307">
        <v>0</v>
      </c>
      <c r="BE13" s="348"/>
      <c r="BF13" s="390"/>
      <c r="BG13" s="415"/>
      <c r="BH13" s="416"/>
      <c r="BI13" s="307">
        <v>0</v>
      </c>
      <c r="BJ13" s="348"/>
      <c r="BK13" s="390"/>
      <c r="BL13" s="415"/>
      <c r="BM13" s="416"/>
      <c r="BN13" s="307">
        <v>0</v>
      </c>
      <c r="BO13" s="349"/>
      <c r="BP13" s="407"/>
      <c r="BQ13" s="415"/>
      <c r="BR13" s="416"/>
      <c r="BS13" s="307">
        <v>0</v>
      </c>
      <c r="BT13" s="348"/>
      <c r="BU13" s="408"/>
      <c r="BV13" s="415"/>
      <c r="BW13" s="416"/>
      <c r="BX13" s="307">
        <v>0</v>
      </c>
      <c r="BY13" s="349"/>
      <c r="BZ13" s="390"/>
      <c r="CA13" s="415"/>
      <c r="CB13" s="416"/>
      <c r="CC13" s="307">
        <v>0</v>
      </c>
      <c r="CD13" s="348"/>
      <c r="CE13" s="408"/>
      <c r="CF13" s="415"/>
      <c r="CG13" s="416"/>
      <c r="CH13" s="307">
        <v>0</v>
      </c>
      <c r="CI13" s="348"/>
      <c r="CJ13" s="408"/>
      <c r="CK13" s="409"/>
      <c r="CL13" s="410"/>
      <c r="CM13" s="411"/>
      <c r="CN13" s="412"/>
      <c r="CO13" s="1338"/>
      <c r="CP13" s="1443"/>
      <c r="CQ13" s="785" t="e">
        <f t="shared" si="12"/>
        <v>#DIV/0!</v>
      </c>
      <c r="CR13" s="1447"/>
      <c r="CS13" s="786" t="e">
        <f t="shared" si="0"/>
        <v>#DIV/0!</v>
      </c>
      <c r="CT13" s="1449"/>
      <c r="CU13" s="1199" t="e">
        <f t="shared" si="6"/>
        <v>#DIV/0!</v>
      </c>
      <c r="CV13" s="1447"/>
      <c r="CW13" s="1208" t="e">
        <f t="shared" si="7"/>
        <v>#DIV/0!</v>
      </c>
      <c r="CX13" s="1443"/>
      <c r="CY13" s="1210" t="e">
        <f t="shared" si="8"/>
        <v>#DIV/0!</v>
      </c>
      <c r="CZ13" s="1447"/>
      <c r="DA13" s="1207" t="e">
        <f t="shared" si="9"/>
        <v>#DIV/0!</v>
      </c>
      <c r="DB13" s="1449"/>
      <c r="DC13" s="1196" t="e">
        <f t="shared" si="10"/>
        <v>#DIV/0!</v>
      </c>
      <c r="DD13" s="1447"/>
      <c r="DE13" s="1208" t="e">
        <f t="shared" si="11"/>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656"/>
      <c r="E14" s="905"/>
      <c r="F14" s="825"/>
      <c r="G14" s="829" t="s">
        <v>76</v>
      </c>
      <c r="H14" s="824"/>
      <c r="I14" s="824"/>
      <c r="J14" s="830"/>
      <c r="K14" s="905"/>
      <c r="L14" s="906"/>
      <c r="M14" s="847" t="s">
        <v>48</v>
      </c>
      <c r="N14" s="894"/>
      <c r="O14" s="894"/>
      <c r="P14" s="613"/>
      <c r="Q14" s="926"/>
      <c r="R14" s="922"/>
      <c r="S14" s="854"/>
      <c r="T14" s="72" t="s">
        <v>117</v>
      </c>
      <c r="U14" s="1916"/>
      <c r="V14" s="1917"/>
      <c r="W14" s="340"/>
      <c r="X14" s="346"/>
      <c r="Y14" s="827"/>
      <c r="Z14" s="827"/>
      <c r="AA14" s="1569"/>
      <c r="AB14" s="1569"/>
      <c r="AC14" s="1569"/>
      <c r="AD14" s="1569"/>
      <c r="AE14" s="1569"/>
      <c r="AF14" s="1569"/>
      <c r="AG14" s="1569"/>
      <c r="AH14" s="827"/>
      <c r="AI14" s="959"/>
      <c r="AJ14" s="1275"/>
      <c r="AK14" s="929"/>
      <c r="AL14" s="828"/>
      <c r="AM14" s="1056"/>
      <c r="AN14" s="1056"/>
      <c r="AO14" s="1057"/>
      <c r="AP14" s="1057"/>
      <c r="AQ14" s="617">
        <f t="shared" si="13"/>
        <v>0</v>
      </c>
      <c r="AR14" s="623">
        <f t="shared" si="14"/>
        <v>0</v>
      </c>
      <c r="AS14" s="329">
        <v>0</v>
      </c>
      <c r="AT14" s="307">
        <f t="shared" si="15"/>
        <v>0</v>
      </c>
      <c r="AU14" s="618">
        <f t="shared" si="16"/>
        <v>0</v>
      </c>
      <c r="AV14" s="619">
        <f t="shared" si="17"/>
        <v>0</v>
      </c>
      <c r="AW14" s="403"/>
      <c r="AX14" s="398"/>
      <c r="AY14" s="307">
        <v>0</v>
      </c>
      <c r="AZ14" s="348"/>
      <c r="BA14" s="390"/>
      <c r="BB14" s="415"/>
      <c r="BC14" s="416"/>
      <c r="BD14" s="307">
        <v>0</v>
      </c>
      <c r="BE14" s="348"/>
      <c r="BF14" s="390"/>
      <c r="BG14" s="415"/>
      <c r="BH14" s="416"/>
      <c r="BI14" s="307">
        <v>0</v>
      </c>
      <c r="BJ14" s="348"/>
      <c r="BK14" s="390"/>
      <c r="BL14" s="415"/>
      <c r="BM14" s="416"/>
      <c r="BN14" s="307">
        <v>0</v>
      </c>
      <c r="BO14" s="349"/>
      <c r="BP14" s="407"/>
      <c r="BQ14" s="415"/>
      <c r="BR14" s="416"/>
      <c r="BS14" s="307">
        <v>0</v>
      </c>
      <c r="BT14" s="348"/>
      <c r="BU14" s="408"/>
      <c r="BV14" s="415"/>
      <c r="BW14" s="416"/>
      <c r="BX14" s="307">
        <v>0</v>
      </c>
      <c r="BY14" s="349"/>
      <c r="BZ14" s="390"/>
      <c r="CA14" s="415"/>
      <c r="CB14" s="416"/>
      <c r="CC14" s="307">
        <v>0</v>
      </c>
      <c r="CD14" s="348"/>
      <c r="CE14" s="408"/>
      <c r="CF14" s="415"/>
      <c r="CG14" s="416"/>
      <c r="CH14" s="307">
        <v>0</v>
      </c>
      <c r="CI14" s="348"/>
      <c r="CJ14" s="408"/>
      <c r="CK14" s="409"/>
      <c r="CL14" s="410"/>
      <c r="CM14" s="411"/>
      <c r="CN14" s="412"/>
      <c r="CO14" s="1338"/>
      <c r="CP14" s="1443"/>
      <c r="CQ14" s="785" t="e">
        <f t="shared" si="12"/>
        <v>#DIV/0!</v>
      </c>
      <c r="CR14" s="1447"/>
      <c r="CS14" s="786" t="e">
        <f t="shared" si="0"/>
        <v>#DIV/0!</v>
      </c>
      <c r="CT14" s="1449"/>
      <c r="CU14" s="1199" t="e">
        <f t="shared" si="6"/>
        <v>#DIV/0!</v>
      </c>
      <c r="CV14" s="1447"/>
      <c r="CW14" s="1208" t="e">
        <f t="shared" si="7"/>
        <v>#DIV/0!</v>
      </c>
      <c r="CX14" s="1443"/>
      <c r="CY14" s="1210" t="e">
        <f t="shared" si="8"/>
        <v>#DIV/0!</v>
      </c>
      <c r="CZ14" s="1447"/>
      <c r="DA14" s="1207" t="e">
        <f t="shared" si="9"/>
        <v>#DIV/0!</v>
      </c>
      <c r="DB14" s="1449"/>
      <c r="DC14" s="1196" t="e">
        <f t="shared" si="10"/>
        <v>#DIV/0!</v>
      </c>
      <c r="DD14" s="1447"/>
      <c r="DE14" s="1208" t="e">
        <f t="shared" si="11"/>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656"/>
      <c r="E15" s="905"/>
      <c r="F15" s="825"/>
      <c r="G15" s="829" t="s">
        <v>323</v>
      </c>
      <c r="H15" s="824"/>
      <c r="I15" s="824"/>
      <c r="J15" s="830"/>
      <c r="K15" s="905"/>
      <c r="L15" s="906"/>
      <c r="M15" s="847" t="s">
        <v>76</v>
      </c>
      <c r="N15" s="894"/>
      <c r="O15" s="894"/>
      <c r="P15" s="613"/>
      <c r="Q15" s="926"/>
      <c r="R15" s="922"/>
      <c r="S15" s="854"/>
      <c r="T15" s="72" t="s">
        <v>117</v>
      </c>
      <c r="U15" s="1916"/>
      <c r="V15" s="1917"/>
      <c r="W15" s="340"/>
      <c r="X15" s="346"/>
      <c r="Y15" s="827"/>
      <c r="Z15" s="827"/>
      <c r="AA15" s="1569"/>
      <c r="AB15" s="1569"/>
      <c r="AC15" s="1569"/>
      <c r="AD15" s="1569"/>
      <c r="AE15" s="1569"/>
      <c r="AF15" s="1569"/>
      <c r="AG15" s="1569"/>
      <c r="AH15" s="827"/>
      <c r="AI15" s="959"/>
      <c r="AJ15" s="1275"/>
      <c r="AK15" s="929"/>
      <c r="AL15" s="828"/>
      <c r="AM15" s="1056"/>
      <c r="AN15" s="1056"/>
      <c r="AO15" s="1057"/>
      <c r="AP15" s="1057"/>
      <c r="AQ15" s="617">
        <f t="shared" si="13"/>
        <v>0</v>
      </c>
      <c r="AR15" s="623">
        <f t="shared" si="14"/>
        <v>0</v>
      </c>
      <c r="AS15" s="329">
        <v>0</v>
      </c>
      <c r="AT15" s="307">
        <f t="shared" si="15"/>
        <v>0</v>
      </c>
      <c r="AU15" s="618">
        <f t="shared" si="16"/>
        <v>0</v>
      </c>
      <c r="AV15" s="619">
        <f t="shared" si="17"/>
        <v>0</v>
      </c>
      <c r="AW15" s="403"/>
      <c r="AX15" s="398"/>
      <c r="AY15" s="307">
        <v>0</v>
      </c>
      <c r="AZ15" s="348"/>
      <c r="BA15" s="390"/>
      <c r="BB15" s="415"/>
      <c r="BC15" s="416"/>
      <c r="BD15" s="307">
        <v>0</v>
      </c>
      <c r="BE15" s="348"/>
      <c r="BF15" s="390"/>
      <c r="BG15" s="415"/>
      <c r="BH15" s="416"/>
      <c r="BI15" s="307">
        <v>0</v>
      </c>
      <c r="BJ15" s="348"/>
      <c r="BK15" s="390"/>
      <c r="BL15" s="415"/>
      <c r="BM15" s="416"/>
      <c r="BN15" s="307">
        <v>0</v>
      </c>
      <c r="BO15" s="349"/>
      <c r="BP15" s="407"/>
      <c r="BQ15" s="415"/>
      <c r="BR15" s="416"/>
      <c r="BS15" s="307">
        <v>0</v>
      </c>
      <c r="BT15" s="348"/>
      <c r="BU15" s="408"/>
      <c r="BV15" s="415"/>
      <c r="BW15" s="416"/>
      <c r="BX15" s="307">
        <v>0</v>
      </c>
      <c r="BY15" s="349"/>
      <c r="BZ15" s="390"/>
      <c r="CA15" s="415"/>
      <c r="CB15" s="416"/>
      <c r="CC15" s="307">
        <v>0</v>
      </c>
      <c r="CD15" s="348"/>
      <c r="CE15" s="408"/>
      <c r="CF15" s="415"/>
      <c r="CG15" s="416"/>
      <c r="CH15" s="307">
        <v>0</v>
      </c>
      <c r="CI15" s="348"/>
      <c r="CJ15" s="408"/>
      <c r="CK15" s="409"/>
      <c r="CL15" s="410"/>
      <c r="CM15" s="411"/>
      <c r="CN15" s="412"/>
      <c r="CO15" s="1338"/>
      <c r="CP15" s="1443"/>
      <c r="CQ15" s="785" t="e">
        <f t="shared" si="12"/>
        <v>#DIV/0!</v>
      </c>
      <c r="CR15" s="1447"/>
      <c r="CS15" s="786" t="e">
        <f t="shared" si="0"/>
        <v>#DIV/0!</v>
      </c>
      <c r="CT15" s="1449"/>
      <c r="CU15" s="1199" t="e">
        <f t="shared" si="6"/>
        <v>#DIV/0!</v>
      </c>
      <c r="CV15" s="1447"/>
      <c r="CW15" s="1208" t="e">
        <f t="shared" si="7"/>
        <v>#DIV/0!</v>
      </c>
      <c r="CX15" s="1443"/>
      <c r="CY15" s="1210" t="e">
        <f t="shared" si="8"/>
        <v>#DIV/0!</v>
      </c>
      <c r="CZ15" s="1447"/>
      <c r="DA15" s="1207" t="e">
        <f t="shared" si="9"/>
        <v>#DIV/0!</v>
      </c>
      <c r="DB15" s="1449"/>
      <c r="DC15" s="1196" t="e">
        <f t="shared" si="10"/>
        <v>#DIV/0!</v>
      </c>
      <c r="DD15" s="1447"/>
      <c r="DE15" s="1208" t="e">
        <f t="shared" si="11"/>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656"/>
      <c r="E16" s="905"/>
      <c r="F16" s="825"/>
      <c r="G16" s="843" t="s">
        <v>321</v>
      </c>
      <c r="H16" s="844"/>
      <c r="I16" s="844"/>
      <c r="J16" s="845"/>
      <c r="K16" s="905"/>
      <c r="L16" s="906"/>
      <c r="M16" s="848" t="s">
        <v>321</v>
      </c>
      <c r="N16" s="849"/>
      <c r="O16" s="849"/>
      <c r="P16" s="614"/>
      <c r="Q16" s="926"/>
      <c r="R16" s="922"/>
      <c r="S16" s="854"/>
      <c r="T16" s="72" t="s">
        <v>117</v>
      </c>
      <c r="U16" s="1916"/>
      <c r="V16" s="1917"/>
      <c r="W16" s="340"/>
      <c r="X16" s="346"/>
      <c r="Y16" s="827"/>
      <c r="Z16" s="827"/>
      <c r="AA16" s="1569"/>
      <c r="AB16" s="1569"/>
      <c r="AC16" s="1569"/>
      <c r="AD16" s="1569"/>
      <c r="AE16" s="1569"/>
      <c r="AF16" s="1569"/>
      <c r="AG16" s="1569"/>
      <c r="AH16" s="827"/>
      <c r="AI16" s="959"/>
      <c r="AJ16" s="1275"/>
      <c r="AK16" s="929"/>
      <c r="AL16" s="828"/>
      <c r="AM16" s="1056"/>
      <c r="AN16" s="1056"/>
      <c r="AO16" s="1057"/>
      <c r="AP16" s="1057"/>
      <c r="AQ16" s="617">
        <f t="shared" si="13"/>
        <v>0</v>
      </c>
      <c r="AR16" s="623">
        <f t="shared" si="14"/>
        <v>0</v>
      </c>
      <c r="AS16" s="329">
        <v>0</v>
      </c>
      <c r="AT16" s="307">
        <f t="shared" si="15"/>
        <v>0</v>
      </c>
      <c r="AU16" s="618">
        <f t="shared" si="16"/>
        <v>0</v>
      </c>
      <c r="AV16" s="619">
        <f t="shared" si="17"/>
        <v>0</v>
      </c>
      <c r="AW16" s="403"/>
      <c r="AX16" s="398"/>
      <c r="AY16" s="307">
        <v>0</v>
      </c>
      <c r="AZ16" s="348"/>
      <c r="BA16" s="390"/>
      <c r="BB16" s="415"/>
      <c r="BC16" s="416"/>
      <c r="BD16" s="307">
        <v>0</v>
      </c>
      <c r="BE16" s="348"/>
      <c r="BF16" s="390"/>
      <c r="BG16" s="415"/>
      <c r="BH16" s="416"/>
      <c r="BI16" s="307">
        <v>0</v>
      </c>
      <c r="BJ16" s="348"/>
      <c r="BK16" s="390"/>
      <c r="BL16" s="415"/>
      <c r="BM16" s="416"/>
      <c r="BN16" s="307">
        <v>0</v>
      </c>
      <c r="BO16" s="349"/>
      <c r="BP16" s="407"/>
      <c r="BQ16" s="415"/>
      <c r="BR16" s="416"/>
      <c r="BS16" s="307">
        <v>0</v>
      </c>
      <c r="BT16" s="348"/>
      <c r="BU16" s="408"/>
      <c r="BV16" s="415"/>
      <c r="BW16" s="416"/>
      <c r="BX16" s="307">
        <v>0</v>
      </c>
      <c r="BY16" s="349"/>
      <c r="BZ16" s="390"/>
      <c r="CA16" s="415"/>
      <c r="CB16" s="416"/>
      <c r="CC16" s="307">
        <v>0</v>
      </c>
      <c r="CD16" s="348"/>
      <c r="CE16" s="408"/>
      <c r="CF16" s="415"/>
      <c r="CG16" s="416"/>
      <c r="CH16" s="307">
        <v>0</v>
      </c>
      <c r="CI16" s="348"/>
      <c r="CJ16" s="408"/>
      <c r="CK16" s="409"/>
      <c r="CL16" s="410"/>
      <c r="CM16" s="411"/>
      <c r="CN16" s="412"/>
      <c r="CO16" s="1338"/>
      <c r="CP16" s="1443"/>
      <c r="CQ16" s="785" t="e">
        <f t="shared" si="12"/>
        <v>#DIV/0!</v>
      </c>
      <c r="CR16" s="1447"/>
      <c r="CS16" s="786" t="e">
        <f t="shared" si="0"/>
        <v>#DIV/0!</v>
      </c>
      <c r="CT16" s="1449"/>
      <c r="CU16" s="1199" t="e">
        <f t="shared" si="6"/>
        <v>#DIV/0!</v>
      </c>
      <c r="CV16" s="1447"/>
      <c r="CW16" s="1208" t="e">
        <f t="shared" si="7"/>
        <v>#DIV/0!</v>
      </c>
      <c r="CX16" s="1443"/>
      <c r="CY16" s="1210" t="e">
        <f t="shared" si="8"/>
        <v>#DIV/0!</v>
      </c>
      <c r="CZ16" s="1447"/>
      <c r="DA16" s="1207" t="e">
        <f t="shared" si="9"/>
        <v>#DIV/0!</v>
      </c>
      <c r="DB16" s="1449"/>
      <c r="DC16" s="1196" t="e">
        <f t="shared" si="10"/>
        <v>#DIV/0!</v>
      </c>
      <c r="DD16" s="1447"/>
      <c r="DE16" s="1208" t="e">
        <f t="shared" si="11"/>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656"/>
      <c r="E17" s="905"/>
      <c r="F17" s="825"/>
      <c r="G17" s="842"/>
      <c r="H17" s="842"/>
      <c r="I17" s="842"/>
      <c r="J17" s="842"/>
      <c r="K17" s="905"/>
      <c r="L17" s="827"/>
      <c r="M17" s="822"/>
      <c r="N17" s="846"/>
      <c r="O17" s="846"/>
      <c r="P17" s="846"/>
      <c r="Q17" s="926"/>
      <c r="R17" s="846"/>
      <c r="S17" s="855"/>
      <c r="T17" s="72">
        <v>32</v>
      </c>
      <c r="U17" s="1916"/>
      <c r="V17" s="1917"/>
      <c r="W17" s="340"/>
      <c r="X17" s="346"/>
      <c r="Y17" s="827"/>
      <c r="Z17" s="827"/>
      <c r="AA17" s="1569"/>
      <c r="AB17" s="1569"/>
      <c r="AC17" s="1569"/>
      <c r="AD17" s="1569"/>
      <c r="AE17" s="1569"/>
      <c r="AF17" s="1569"/>
      <c r="AG17" s="1569"/>
      <c r="AH17" s="827"/>
      <c r="AI17" s="959"/>
      <c r="AJ17" s="1275"/>
      <c r="AK17" s="929"/>
      <c r="AL17" s="828"/>
      <c r="AM17" s="1056"/>
      <c r="AN17" s="1056"/>
      <c r="AO17" s="1057"/>
      <c r="AP17" s="1057"/>
      <c r="AQ17" s="617">
        <f t="shared" si="13"/>
        <v>0</v>
      </c>
      <c r="AR17" s="623">
        <f t="shared" si="14"/>
        <v>0</v>
      </c>
      <c r="AS17" s="329">
        <v>0</v>
      </c>
      <c r="AT17" s="307">
        <f t="shared" si="15"/>
        <v>0</v>
      </c>
      <c r="AU17" s="618">
        <f t="shared" si="16"/>
        <v>0</v>
      </c>
      <c r="AV17" s="619">
        <f t="shared" si="17"/>
        <v>0</v>
      </c>
      <c r="AW17" s="403"/>
      <c r="AX17" s="398"/>
      <c r="AY17" s="307">
        <v>0</v>
      </c>
      <c r="AZ17" s="348"/>
      <c r="BA17" s="390"/>
      <c r="BB17" s="415"/>
      <c r="BC17" s="416"/>
      <c r="BD17" s="307">
        <v>0</v>
      </c>
      <c r="BE17" s="348"/>
      <c r="BF17" s="390"/>
      <c r="BG17" s="415"/>
      <c r="BH17" s="416"/>
      <c r="BI17" s="307">
        <v>0</v>
      </c>
      <c r="BJ17" s="348"/>
      <c r="BK17" s="390"/>
      <c r="BL17" s="415"/>
      <c r="BM17" s="416"/>
      <c r="BN17" s="307">
        <v>0</v>
      </c>
      <c r="BO17" s="349"/>
      <c r="BP17" s="407"/>
      <c r="BQ17" s="415"/>
      <c r="BR17" s="416"/>
      <c r="BS17" s="307">
        <v>0</v>
      </c>
      <c r="BT17" s="348"/>
      <c r="BU17" s="408"/>
      <c r="BV17" s="415"/>
      <c r="BW17" s="416"/>
      <c r="BX17" s="307">
        <v>0</v>
      </c>
      <c r="BY17" s="349"/>
      <c r="BZ17" s="390"/>
      <c r="CA17" s="415"/>
      <c r="CB17" s="416"/>
      <c r="CC17" s="307">
        <v>0</v>
      </c>
      <c r="CD17" s="348"/>
      <c r="CE17" s="408"/>
      <c r="CF17" s="415"/>
      <c r="CG17" s="416"/>
      <c r="CH17" s="307">
        <v>0</v>
      </c>
      <c r="CI17" s="348"/>
      <c r="CJ17" s="408"/>
      <c r="CK17" s="409"/>
      <c r="CL17" s="410"/>
      <c r="CM17" s="411"/>
      <c r="CN17" s="412"/>
      <c r="CO17" s="1338"/>
      <c r="CP17" s="1443"/>
      <c r="CQ17" s="785" t="e">
        <f t="shared" si="12"/>
        <v>#DIV/0!</v>
      </c>
      <c r="CR17" s="1447"/>
      <c r="CS17" s="786" t="e">
        <f t="shared" si="0"/>
        <v>#DIV/0!</v>
      </c>
      <c r="CT17" s="1449"/>
      <c r="CU17" s="1199" t="e">
        <f t="shared" si="6"/>
        <v>#DIV/0!</v>
      </c>
      <c r="CV17" s="1447"/>
      <c r="CW17" s="1208" t="e">
        <f t="shared" si="7"/>
        <v>#DIV/0!</v>
      </c>
      <c r="CX17" s="1443"/>
      <c r="CY17" s="1210" t="e">
        <f t="shared" si="8"/>
        <v>#DIV/0!</v>
      </c>
      <c r="CZ17" s="1447"/>
      <c r="DA17" s="1207" t="e">
        <f t="shared" si="9"/>
        <v>#DIV/0!</v>
      </c>
      <c r="DB17" s="1449"/>
      <c r="DC17" s="1196" t="e">
        <f t="shared" si="10"/>
        <v>#DIV/0!</v>
      </c>
      <c r="DD17" s="1447"/>
      <c r="DE17" s="1208" t="e">
        <f t="shared" si="11"/>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656"/>
      <c r="E18" s="905"/>
      <c r="F18" s="825"/>
      <c r="G18" s="837"/>
      <c r="H18" s="841"/>
      <c r="I18" s="841"/>
      <c r="J18" s="827"/>
      <c r="K18" s="827"/>
      <c r="L18" s="827"/>
      <c r="M18" s="838"/>
      <c r="N18" s="838"/>
      <c r="O18" s="838"/>
      <c r="P18" s="838"/>
      <c r="Q18" s="926"/>
      <c r="R18" s="926"/>
      <c r="S18" s="855"/>
      <c r="T18" s="72" t="s">
        <v>395</v>
      </c>
      <c r="U18" s="1916"/>
      <c r="V18" s="1917"/>
      <c r="W18" s="340"/>
      <c r="X18" s="346"/>
      <c r="Y18" s="827"/>
      <c r="Z18" s="827"/>
      <c r="AA18" s="1569"/>
      <c r="AB18" s="1569"/>
      <c r="AC18" s="1569"/>
      <c r="AD18" s="1569"/>
      <c r="AE18" s="1569"/>
      <c r="AF18" s="1569"/>
      <c r="AG18" s="1569"/>
      <c r="AH18" s="827"/>
      <c r="AI18" s="959"/>
      <c r="AJ18" s="1275"/>
      <c r="AK18" s="929"/>
      <c r="AL18" s="828"/>
      <c r="AM18" s="1056"/>
      <c r="AN18" s="1056"/>
      <c r="AO18" s="1057"/>
      <c r="AP18" s="1057"/>
      <c r="AQ18" s="617">
        <f t="shared" si="13"/>
        <v>0</v>
      </c>
      <c r="AR18" s="623">
        <f t="shared" si="14"/>
        <v>0</v>
      </c>
      <c r="AS18" s="329">
        <v>0</v>
      </c>
      <c r="AT18" s="307">
        <f t="shared" si="15"/>
        <v>0</v>
      </c>
      <c r="AU18" s="618">
        <f t="shared" si="16"/>
        <v>0</v>
      </c>
      <c r="AV18" s="619">
        <f t="shared" si="17"/>
        <v>0</v>
      </c>
      <c r="AW18" s="403"/>
      <c r="AX18" s="398"/>
      <c r="AY18" s="307">
        <v>0</v>
      </c>
      <c r="AZ18" s="348"/>
      <c r="BA18" s="390"/>
      <c r="BB18" s="415"/>
      <c r="BC18" s="416"/>
      <c r="BD18" s="307">
        <v>0</v>
      </c>
      <c r="BE18" s="348"/>
      <c r="BF18" s="390"/>
      <c r="BG18" s="415"/>
      <c r="BH18" s="416"/>
      <c r="BI18" s="307">
        <v>0</v>
      </c>
      <c r="BJ18" s="348"/>
      <c r="BK18" s="390"/>
      <c r="BL18" s="415"/>
      <c r="BM18" s="416"/>
      <c r="BN18" s="307">
        <v>0</v>
      </c>
      <c r="BO18" s="349"/>
      <c r="BP18" s="407"/>
      <c r="BQ18" s="415"/>
      <c r="BR18" s="416"/>
      <c r="BS18" s="307">
        <v>0</v>
      </c>
      <c r="BT18" s="348"/>
      <c r="BU18" s="408"/>
      <c r="BV18" s="415"/>
      <c r="BW18" s="416"/>
      <c r="BX18" s="307">
        <v>0</v>
      </c>
      <c r="BY18" s="349"/>
      <c r="BZ18" s="390"/>
      <c r="CA18" s="415"/>
      <c r="CB18" s="416"/>
      <c r="CC18" s="307">
        <v>0</v>
      </c>
      <c r="CD18" s="348"/>
      <c r="CE18" s="408"/>
      <c r="CF18" s="415"/>
      <c r="CG18" s="416"/>
      <c r="CH18" s="307">
        <v>0</v>
      </c>
      <c r="CI18" s="348"/>
      <c r="CJ18" s="408"/>
      <c r="CK18" s="409"/>
      <c r="CL18" s="410"/>
      <c r="CM18" s="411"/>
      <c r="CN18" s="412"/>
      <c r="CO18" s="1338"/>
      <c r="CP18" s="1443"/>
      <c r="CQ18" s="785" t="e">
        <f t="shared" si="12"/>
        <v>#DIV/0!</v>
      </c>
      <c r="CR18" s="1447"/>
      <c r="CS18" s="786" t="e">
        <f t="shared" si="0"/>
        <v>#DIV/0!</v>
      </c>
      <c r="CT18" s="1449"/>
      <c r="CU18" s="1199" t="e">
        <f t="shared" si="6"/>
        <v>#DIV/0!</v>
      </c>
      <c r="CV18" s="1447"/>
      <c r="CW18" s="1208" t="e">
        <f t="shared" si="7"/>
        <v>#DIV/0!</v>
      </c>
      <c r="CX18" s="1443"/>
      <c r="CY18" s="1210" t="e">
        <f t="shared" si="8"/>
        <v>#DIV/0!</v>
      </c>
      <c r="CZ18" s="1447"/>
      <c r="DA18" s="1207" t="e">
        <f t="shared" si="9"/>
        <v>#DIV/0!</v>
      </c>
      <c r="DB18" s="1449"/>
      <c r="DC18" s="1196" t="e">
        <f t="shared" si="10"/>
        <v>#DIV/0!</v>
      </c>
      <c r="DD18" s="1447"/>
      <c r="DE18" s="1208" t="e">
        <f t="shared" si="11"/>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656"/>
      <c r="E19" s="905"/>
      <c r="F19" s="825"/>
      <c r="G19" s="840"/>
      <c r="H19" s="928"/>
      <c r="I19" s="867"/>
      <c r="J19" s="868"/>
      <c r="K19" s="868"/>
      <c r="L19" s="868"/>
      <c r="M19" s="864" t="s">
        <v>311</v>
      </c>
      <c r="N19" s="865" t="s">
        <v>312</v>
      </c>
      <c r="O19" s="865" t="s">
        <v>313</v>
      </c>
      <c r="P19" s="866" t="s">
        <v>314</v>
      </c>
      <c r="Q19" s="926"/>
      <c r="R19" s="926"/>
      <c r="S19" s="855"/>
      <c r="T19" s="72">
        <v>16</v>
      </c>
      <c r="U19" s="1916"/>
      <c r="V19" s="1917"/>
      <c r="W19" s="340"/>
      <c r="X19" s="346"/>
      <c r="Y19" s="827"/>
      <c r="Z19" s="827"/>
      <c r="AA19" s="1569"/>
      <c r="AB19" s="1569"/>
      <c r="AC19" s="1569"/>
      <c r="AD19" s="1569"/>
      <c r="AE19" s="1569"/>
      <c r="AF19" s="1569"/>
      <c r="AG19" s="1569"/>
      <c r="AH19" s="827"/>
      <c r="AI19" s="959"/>
      <c r="AJ19" s="1275"/>
      <c r="AK19" s="929"/>
      <c r="AL19" s="828"/>
      <c r="AM19" s="1056"/>
      <c r="AN19" s="1056"/>
      <c r="AO19" s="1057"/>
      <c r="AP19" s="1057"/>
      <c r="AQ19" s="617">
        <f t="shared" si="13"/>
        <v>0</v>
      </c>
      <c r="AR19" s="623">
        <f t="shared" si="14"/>
        <v>0</v>
      </c>
      <c r="AS19" s="329">
        <v>0</v>
      </c>
      <c r="AT19" s="307">
        <f t="shared" si="15"/>
        <v>0</v>
      </c>
      <c r="AU19" s="618">
        <f t="shared" si="16"/>
        <v>0</v>
      </c>
      <c r="AV19" s="619">
        <f t="shared" si="17"/>
        <v>0</v>
      </c>
      <c r="AW19" s="403"/>
      <c r="AX19" s="398"/>
      <c r="AY19" s="307">
        <v>0</v>
      </c>
      <c r="AZ19" s="348"/>
      <c r="BA19" s="390"/>
      <c r="BB19" s="415"/>
      <c r="BC19" s="416"/>
      <c r="BD19" s="307">
        <v>0</v>
      </c>
      <c r="BE19" s="348"/>
      <c r="BF19" s="390"/>
      <c r="BG19" s="415"/>
      <c r="BH19" s="416"/>
      <c r="BI19" s="307">
        <v>0</v>
      </c>
      <c r="BJ19" s="348"/>
      <c r="BK19" s="390"/>
      <c r="BL19" s="415"/>
      <c r="BM19" s="416"/>
      <c r="BN19" s="307">
        <v>0</v>
      </c>
      <c r="BO19" s="349"/>
      <c r="BP19" s="407"/>
      <c r="BQ19" s="415"/>
      <c r="BR19" s="416"/>
      <c r="BS19" s="307">
        <v>0</v>
      </c>
      <c r="BT19" s="348"/>
      <c r="BU19" s="408"/>
      <c r="BV19" s="415"/>
      <c r="BW19" s="416"/>
      <c r="BX19" s="307">
        <v>0</v>
      </c>
      <c r="BY19" s="349"/>
      <c r="BZ19" s="390"/>
      <c r="CA19" s="415"/>
      <c r="CB19" s="416"/>
      <c r="CC19" s="307">
        <v>0</v>
      </c>
      <c r="CD19" s="348"/>
      <c r="CE19" s="408"/>
      <c r="CF19" s="415"/>
      <c r="CG19" s="416"/>
      <c r="CH19" s="307">
        <v>0</v>
      </c>
      <c r="CI19" s="348"/>
      <c r="CJ19" s="408"/>
      <c r="CK19" s="409"/>
      <c r="CL19" s="410"/>
      <c r="CM19" s="411"/>
      <c r="CN19" s="412"/>
      <c r="CO19" s="1338"/>
      <c r="CP19" s="1443"/>
      <c r="CQ19" s="785" t="e">
        <f t="shared" si="12"/>
        <v>#DIV/0!</v>
      </c>
      <c r="CR19" s="1447"/>
      <c r="CS19" s="786" t="e">
        <f t="shared" si="0"/>
        <v>#DIV/0!</v>
      </c>
      <c r="CT19" s="1449"/>
      <c r="CU19" s="1199" t="e">
        <f t="shared" si="6"/>
        <v>#DIV/0!</v>
      </c>
      <c r="CV19" s="1447"/>
      <c r="CW19" s="1208" t="e">
        <f t="shared" si="7"/>
        <v>#DIV/0!</v>
      </c>
      <c r="CX19" s="1443"/>
      <c r="CY19" s="1210" t="e">
        <f t="shared" si="8"/>
        <v>#DIV/0!</v>
      </c>
      <c r="CZ19" s="1447"/>
      <c r="DA19" s="1207" t="e">
        <f t="shared" si="9"/>
        <v>#DIV/0!</v>
      </c>
      <c r="DB19" s="1449"/>
      <c r="DC19" s="1196" t="e">
        <f t="shared" si="10"/>
        <v>#DIV/0!</v>
      </c>
      <c r="DD19" s="1447"/>
      <c r="DE19" s="1208" t="e">
        <f t="shared" si="11"/>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656"/>
      <c r="E20" s="905"/>
      <c r="F20" s="825"/>
      <c r="G20" s="840"/>
      <c r="H20" s="928"/>
      <c r="I20" s="869"/>
      <c r="J20" s="870"/>
      <c r="K20" s="870"/>
      <c r="L20" s="870"/>
      <c r="M20" s="882" t="s">
        <v>117</v>
      </c>
      <c r="N20" s="883"/>
      <c r="O20" s="620"/>
      <c r="P20" s="917"/>
      <c r="Q20" s="906"/>
      <c r="R20" s="906"/>
      <c r="S20" s="855"/>
      <c r="T20" s="72" t="s">
        <v>396</v>
      </c>
      <c r="U20" s="1967"/>
      <c r="V20" s="1968"/>
      <c r="W20" s="341"/>
      <c r="X20" s="347"/>
      <c r="Y20" s="827"/>
      <c r="Z20" s="827"/>
      <c r="AA20" s="1571"/>
      <c r="AB20" s="1571"/>
      <c r="AC20" s="1571"/>
      <c r="AD20" s="1571"/>
      <c r="AE20" s="1571"/>
      <c r="AF20" s="1571"/>
      <c r="AG20" s="1571"/>
      <c r="AH20" s="827"/>
      <c r="AI20" s="959"/>
      <c r="AJ20" s="1275"/>
      <c r="AK20" s="929"/>
      <c r="AL20" s="828"/>
      <c r="AM20" s="1056"/>
      <c r="AN20" s="1056"/>
      <c r="AO20" s="1057"/>
      <c r="AP20" s="1057"/>
      <c r="AQ20" s="617">
        <f t="shared" si="13"/>
        <v>0</v>
      </c>
      <c r="AR20" s="623">
        <f t="shared" si="14"/>
        <v>0</v>
      </c>
      <c r="AS20" s="329">
        <v>0</v>
      </c>
      <c r="AT20" s="307">
        <f t="shared" si="15"/>
        <v>0</v>
      </c>
      <c r="AU20" s="618">
        <f t="shared" si="16"/>
        <v>0</v>
      </c>
      <c r="AV20" s="619">
        <f t="shared" si="17"/>
        <v>0</v>
      </c>
      <c r="AW20" s="403"/>
      <c r="AX20" s="398"/>
      <c r="AY20" s="307">
        <v>0</v>
      </c>
      <c r="AZ20" s="348"/>
      <c r="BA20" s="390"/>
      <c r="BB20" s="415"/>
      <c r="BC20" s="416"/>
      <c r="BD20" s="307">
        <v>0</v>
      </c>
      <c r="BE20" s="348"/>
      <c r="BF20" s="390"/>
      <c r="BG20" s="415"/>
      <c r="BH20" s="416"/>
      <c r="BI20" s="307">
        <v>0</v>
      </c>
      <c r="BJ20" s="348"/>
      <c r="BK20" s="390"/>
      <c r="BL20" s="415"/>
      <c r="BM20" s="416"/>
      <c r="BN20" s="307">
        <v>0</v>
      </c>
      <c r="BO20" s="349"/>
      <c r="BP20" s="407"/>
      <c r="BQ20" s="415"/>
      <c r="BR20" s="416"/>
      <c r="BS20" s="307">
        <v>0</v>
      </c>
      <c r="BT20" s="348"/>
      <c r="BU20" s="408"/>
      <c r="BV20" s="415"/>
      <c r="BW20" s="416"/>
      <c r="BX20" s="307">
        <v>0</v>
      </c>
      <c r="BY20" s="349"/>
      <c r="BZ20" s="390"/>
      <c r="CA20" s="415"/>
      <c r="CB20" s="416"/>
      <c r="CC20" s="307">
        <v>0</v>
      </c>
      <c r="CD20" s="348"/>
      <c r="CE20" s="408"/>
      <c r="CF20" s="415"/>
      <c r="CG20" s="416"/>
      <c r="CH20" s="307">
        <v>0</v>
      </c>
      <c r="CI20" s="348"/>
      <c r="CJ20" s="408"/>
      <c r="CK20" s="409"/>
      <c r="CL20" s="410"/>
      <c r="CM20" s="411"/>
      <c r="CN20" s="412"/>
      <c r="CO20" s="1338"/>
      <c r="CP20" s="1443"/>
      <c r="CQ20" s="785" t="e">
        <f t="shared" si="12"/>
        <v>#DIV/0!</v>
      </c>
      <c r="CR20" s="1447"/>
      <c r="CS20" s="786" t="e">
        <f t="shared" si="0"/>
        <v>#DIV/0!</v>
      </c>
      <c r="CT20" s="1449"/>
      <c r="CU20" s="1199" t="e">
        <f t="shared" si="6"/>
        <v>#DIV/0!</v>
      </c>
      <c r="CV20" s="1447"/>
      <c r="CW20" s="1208" t="e">
        <f t="shared" si="7"/>
        <v>#DIV/0!</v>
      </c>
      <c r="CX20" s="1443"/>
      <c r="CY20" s="1210" t="e">
        <f t="shared" si="8"/>
        <v>#DIV/0!</v>
      </c>
      <c r="CZ20" s="1447"/>
      <c r="DA20" s="1207" t="e">
        <f t="shared" si="9"/>
        <v>#DIV/0!</v>
      </c>
      <c r="DB20" s="1449"/>
      <c r="DC20" s="1196" t="e">
        <f t="shared" si="10"/>
        <v>#DIV/0!</v>
      </c>
      <c r="DD20" s="1447"/>
      <c r="DE20" s="1208" t="e">
        <f t="shared" si="11"/>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656"/>
      <c r="E21" s="905"/>
      <c r="F21" s="825"/>
      <c r="G21" s="921"/>
      <c r="H21" s="921"/>
      <c r="I21" s="871"/>
      <c r="J21" s="870"/>
      <c r="K21" s="870"/>
      <c r="L21" s="870"/>
      <c r="M21" s="882" t="s">
        <v>117</v>
      </c>
      <c r="N21" s="884"/>
      <c r="O21" s="621"/>
      <c r="P21" s="918"/>
      <c r="Q21" s="906"/>
      <c r="R21" s="906"/>
      <c r="S21" s="856"/>
      <c r="T21" s="73" t="s">
        <v>48</v>
      </c>
      <c r="U21" s="1916"/>
      <c r="V21" s="1917"/>
      <c r="W21" s="340"/>
      <c r="X21" s="346"/>
      <c r="Y21" s="827"/>
      <c r="Z21" s="827"/>
      <c r="AA21" s="1571"/>
      <c r="AB21" s="1571"/>
      <c r="AC21" s="1571"/>
      <c r="AD21" s="1571"/>
      <c r="AE21" s="1571"/>
      <c r="AF21" s="1571"/>
      <c r="AG21" s="1571"/>
      <c r="AH21" s="827"/>
      <c r="AI21" s="959"/>
      <c r="AJ21" s="1275"/>
      <c r="AK21" s="929"/>
      <c r="AL21" s="828"/>
      <c r="AM21" s="1056"/>
      <c r="AN21" s="1056"/>
      <c r="AO21" s="1057"/>
      <c r="AP21" s="1057"/>
      <c r="AQ21" s="617">
        <f t="shared" si="13"/>
        <v>0</v>
      </c>
      <c r="AR21" s="623">
        <f t="shared" si="14"/>
        <v>0</v>
      </c>
      <c r="AS21" s="329">
        <v>0</v>
      </c>
      <c r="AT21" s="307">
        <f t="shared" si="15"/>
        <v>0</v>
      </c>
      <c r="AU21" s="618">
        <f t="shared" si="16"/>
        <v>0</v>
      </c>
      <c r="AV21" s="619">
        <f t="shared" si="17"/>
        <v>0</v>
      </c>
      <c r="AW21" s="403"/>
      <c r="AX21" s="398"/>
      <c r="AY21" s="307">
        <v>0</v>
      </c>
      <c r="AZ21" s="348"/>
      <c r="BA21" s="390"/>
      <c r="BB21" s="415"/>
      <c r="BC21" s="416"/>
      <c r="BD21" s="307">
        <v>0</v>
      </c>
      <c r="BE21" s="348"/>
      <c r="BF21" s="390"/>
      <c r="BG21" s="415"/>
      <c r="BH21" s="416"/>
      <c r="BI21" s="307">
        <v>0</v>
      </c>
      <c r="BJ21" s="348"/>
      <c r="BK21" s="390"/>
      <c r="BL21" s="415"/>
      <c r="BM21" s="416"/>
      <c r="BN21" s="307">
        <v>0</v>
      </c>
      <c r="BO21" s="349"/>
      <c r="BP21" s="407"/>
      <c r="BQ21" s="415"/>
      <c r="BR21" s="416"/>
      <c r="BS21" s="307">
        <v>0</v>
      </c>
      <c r="BT21" s="348"/>
      <c r="BU21" s="408"/>
      <c r="BV21" s="415"/>
      <c r="BW21" s="416"/>
      <c r="BX21" s="307">
        <v>0</v>
      </c>
      <c r="BY21" s="349"/>
      <c r="BZ21" s="390"/>
      <c r="CA21" s="415"/>
      <c r="CB21" s="416"/>
      <c r="CC21" s="307">
        <v>0</v>
      </c>
      <c r="CD21" s="348"/>
      <c r="CE21" s="408"/>
      <c r="CF21" s="415"/>
      <c r="CG21" s="416"/>
      <c r="CH21" s="307">
        <v>0</v>
      </c>
      <c r="CI21" s="348"/>
      <c r="CJ21" s="408"/>
      <c r="CK21" s="409"/>
      <c r="CL21" s="410"/>
      <c r="CM21" s="411"/>
      <c r="CN21" s="412"/>
      <c r="CO21" s="1338"/>
      <c r="CP21" s="1443"/>
      <c r="CQ21" s="785" t="e">
        <f t="shared" si="12"/>
        <v>#DIV/0!</v>
      </c>
      <c r="CR21" s="1447"/>
      <c r="CS21" s="786" t="e">
        <f t="shared" si="0"/>
        <v>#DIV/0!</v>
      </c>
      <c r="CT21" s="1449"/>
      <c r="CU21" s="1199" t="e">
        <f t="shared" si="6"/>
        <v>#DIV/0!</v>
      </c>
      <c r="CV21" s="1447"/>
      <c r="CW21" s="1208" t="e">
        <f t="shared" si="7"/>
        <v>#DIV/0!</v>
      </c>
      <c r="CX21" s="1443"/>
      <c r="CY21" s="1210" t="e">
        <f t="shared" si="8"/>
        <v>#DIV/0!</v>
      </c>
      <c r="CZ21" s="1447"/>
      <c r="DA21" s="1207" t="e">
        <f t="shared" si="9"/>
        <v>#DIV/0!</v>
      </c>
      <c r="DB21" s="1449"/>
      <c r="DC21" s="1196" t="e">
        <f t="shared" si="10"/>
        <v>#DIV/0!</v>
      </c>
      <c r="DD21" s="1447"/>
      <c r="DE21" s="1208" t="e">
        <f t="shared" si="11"/>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656"/>
      <c r="E22" s="905"/>
      <c r="F22" s="825"/>
      <c r="G22" s="842"/>
      <c r="H22" s="842"/>
      <c r="I22" s="872"/>
      <c r="J22" s="870"/>
      <c r="K22" s="962"/>
      <c r="L22" s="962"/>
      <c r="M22" s="882" t="s">
        <v>117</v>
      </c>
      <c r="N22" s="884"/>
      <c r="O22" s="621"/>
      <c r="P22" s="918"/>
      <c r="Q22" s="906"/>
      <c r="R22" s="906"/>
      <c r="S22" s="897"/>
      <c r="T22" s="74" t="s">
        <v>397</v>
      </c>
      <c r="U22" s="1967"/>
      <c r="V22" s="1968"/>
      <c r="W22" s="341"/>
      <c r="X22" s="347"/>
      <c r="Y22" s="827"/>
      <c r="Z22" s="827"/>
      <c r="AA22" s="1571"/>
      <c r="AB22" s="1571"/>
      <c r="AC22" s="1572"/>
      <c r="AD22" s="1573"/>
      <c r="AE22" s="1574"/>
      <c r="AF22" s="1571"/>
      <c r="AG22" s="1571"/>
      <c r="AH22" s="827"/>
      <c r="AI22" s="959"/>
      <c r="AJ22" s="1275"/>
      <c r="AK22" s="929"/>
      <c r="AL22" s="828"/>
      <c r="AM22" s="1056"/>
      <c r="AN22" s="1056"/>
      <c r="AO22" s="1057"/>
      <c r="AP22" s="1057"/>
      <c r="AQ22" s="617">
        <f t="shared" si="13"/>
        <v>0</v>
      </c>
      <c r="AR22" s="623">
        <f t="shared" si="14"/>
        <v>0</v>
      </c>
      <c r="AS22" s="329">
        <v>0</v>
      </c>
      <c r="AT22" s="307">
        <f t="shared" si="15"/>
        <v>0</v>
      </c>
      <c r="AU22" s="618">
        <f t="shared" si="16"/>
        <v>0</v>
      </c>
      <c r="AV22" s="619">
        <f t="shared" si="17"/>
        <v>0</v>
      </c>
      <c r="AW22" s="403"/>
      <c r="AX22" s="398"/>
      <c r="AY22" s="307">
        <v>0</v>
      </c>
      <c r="AZ22" s="348"/>
      <c r="BA22" s="390"/>
      <c r="BB22" s="415"/>
      <c r="BC22" s="416"/>
      <c r="BD22" s="307">
        <v>0</v>
      </c>
      <c r="BE22" s="348"/>
      <c r="BF22" s="390"/>
      <c r="BG22" s="415"/>
      <c r="BH22" s="416"/>
      <c r="BI22" s="307">
        <v>0</v>
      </c>
      <c r="BJ22" s="348"/>
      <c r="BK22" s="390"/>
      <c r="BL22" s="415"/>
      <c r="BM22" s="416"/>
      <c r="BN22" s="307">
        <v>0</v>
      </c>
      <c r="BO22" s="349"/>
      <c r="BP22" s="407"/>
      <c r="BQ22" s="415"/>
      <c r="BR22" s="416"/>
      <c r="BS22" s="307">
        <v>0</v>
      </c>
      <c r="BT22" s="348"/>
      <c r="BU22" s="408"/>
      <c r="BV22" s="415"/>
      <c r="BW22" s="416"/>
      <c r="BX22" s="307">
        <v>0</v>
      </c>
      <c r="BY22" s="349"/>
      <c r="BZ22" s="390"/>
      <c r="CA22" s="415"/>
      <c r="CB22" s="416"/>
      <c r="CC22" s="307">
        <v>0</v>
      </c>
      <c r="CD22" s="348"/>
      <c r="CE22" s="408"/>
      <c r="CF22" s="415"/>
      <c r="CG22" s="416"/>
      <c r="CH22" s="307">
        <v>0</v>
      </c>
      <c r="CI22" s="348"/>
      <c r="CJ22" s="408"/>
      <c r="CK22" s="409"/>
      <c r="CL22" s="410"/>
      <c r="CM22" s="411"/>
      <c r="CN22" s="412"/>
      <c r="CO22" s="1338"/>
      <c r="CP22" s="1443"/>
      <c r="CQ22" s="785" t="e">
        <f t="shared" si="12"/>
        <v>#DIV/0!</v>
      </c>
      <c r="CR22" s="1447"/>
      <c r="CS22" s="786" t="e">
        <f t="shared" si="0"/>
        <v>#DIV/0!</v>
      </c>
      <c r="CT22" s="1449"/>
      <c r="CU22" s="1199" t="e">
        <f t="shared" si="6"/>
        <v>#DIV/0!</v>
      </c>
      <c r="CV22" s="1447"/>
      <c r="CW22" s="1208" t="e">
        <f t="shared" si="7"/>
        <v>#DIV/0!</v>
      </c>
      <c r="CX22" s="1443"/>
      <c r="CY22" s="1210" t="e">
        <f t="shared" si="8"/>
        <v>#DIV/0!</v>
      </c>
      <c r="CZ22" s="1447"/>
      <c r="DA22" s="1207" t="e">
        <f t="shared" si="9"/>
        <v>#DIV/0!</v>
      </c>
      <c r="DB22" s="1449"/>
      <c r="DC22" s="1196" t="e">
        <f t="shared" si="10"/>
        <v>#DIV/0!</v>
      </c>
      <c r="DD22" s="1447"/>
      <c r="DE22" s="1208" t="e">
        <f t="shared" si="11"/>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x14ac:dyDescent="0.25">
      <c r="A23" s="59">
        <v>15</v>
      </c>
      <c r="B23" s="824"/>
      <c r="C23" s="824"/>
      <c r="D23" s="656"/>
      <c r="E23" s="905"/>
      <c r="F23" s="825"/>
      <c r="G23" s="837"/>
      <c r="H23" s="841"/>
      <c r="I23" s="873"/>
      <c r="J23" s="874"/>
      <c r="K23" s="963"/>
      <c r="L23" s="963"/>
      <c r="M23" s="885" t="s">
        <v>76</v>
      </c>
      <c r="N23" s="884"/>
      <c r="O23" s="621"/>
      <c r="P23" s="918"/>
      <c r="Q23" s="906"/>
      <c r="R23" s="906"/>
      <c r="S23" s="895"/>
      <c r="T23" s="75" t="s">
        <v>76</v>
      </c>
      <c r="U23" s="1947"/>
      <c r="V23" s="1948"/>
      <c r="W23" s="342"/>
      <c r="X23" s="347"/>
      <c r="Y23" s="827"/>
      <c r="Z23" s="827"/>
      <c r="AA23" s="1571"/>
      <c r="AB23" s="1571"/>
      <c r="AC23" s="1575"/>
      <c r="AD23" s="1571"/>
      <c r="AE23" s="1576"/>
      <c r="AF23" s="1571"/>
      <c r="AG23" s="1571"/>
      <c r="AH23" s="827"/>
      <c r="AI23" s="959"/>
      <c r="AJ23" s="1275"/>
      <c r="AK23" s="929"/>
      <c r="AL23" s="828"/>
      <c r="AM23" s="1056"/>
      <c r="AN23" s="1056"/>
      <c r="AO23" s="1057"/>
      <c r="AP23" s="1057"/>
      <c r="AQ23" s="617">
        <f t="shared" si="13"/>
        <v>0</v>
      </c>
      <c r="AR23" s="623">
        <f t="shared" si="14"/>
        <v>0</v>
      </c>
      <c r="AS23" s="329">
        <v>0</v>
      </c>
      <c r="AT23" s="307">
        <f t="shared" si="15"/>
        <v>0</v>
      </c>
      <c r="AU23" s="618">
        <f t="shared" si="16"/>
        <v>0</v>
      </c>
      <c r="AV23" s="619">
        <f t="shared" si="17"/>
        <v>0</v>
      </c>
      <c r="AW23" s="403"/>
      <c r="AX23" s="398"/>
      <c r="AY23" s="307">
        <v>0</v>
      </c>
      <c r="AZ23" s="348"/>
      <c r="BA23" s="390"/>
      <c r="BB23" s="415"/>
      <c r="BC23" s="416"/>
      <c r="BD23" s="307">
        <v>0</v>
      </c>
      <c r="BE23" s="348"/>
      <c r="BF23" s="390"/>
      <c r="BG23" s="415"/>
      <c r="BH23" s="416"/>
      <c r="BI23" s="307">
        <v>0</v>
      </c>
      <c r="BJ23" s="348"/>
      <c r="BK23" s="390"/>
      <c r="BL23" s="415"/>
      <c r="BM23" s="416"/>
      <c r="BN23" s="307">
        <v>0</v>
      </c>
      <c r="BO23" s="349"/>
      <c r="BP23" s="407"/>
      <c r="BQ23" s="415"/>
      <c r="BR23" s="416"/>
      <c r="BS23" s="307">
        <v>0</v>
      </c>
      <c r="BT23" s="348"/>
      <c r="BU23" s="408"/>
      <c r="BV23" s="415"/>
      <c r="BW23" s="416"/>
      <c r="BX23" s="307">
        <v>0</v>
      </c>
      <c r="BY23" s="349"/>
      <c r="BZ23" s="390"/>
      <c r="CA23" s="415"/>
      <c r="CB23" s="416"/>
      <c r="CC23" s="307">
        <v>0</v>
      </c>
      <c r="CD23" s="348"/>
      <c r="CE23" s="408"/>
      <c r="CF23" s="415"/>
      <c r="CG23" s="416"/>
      <c r="CH23" s="307">
        <v>0</v>
      </c>
      <c r="CI23" s="348"/>
      <c r="CJ23" s="408"/>
      <c r="CK23" s="409"/>
      <c r="CL23" s="410"/>
      <c r="CM23" s="411"/>
      <c r="CN23" s="412"/>
      <c r="CO23" s="1338"/>
      <c r="CP23" s="1443"/>
      <c r="CQ23" s="785" t="e">
        <f t="shared" si="12"/>
        <v>#DIV/0!</v>
      </c>
      <c r="CR23" s="1447"/>
      <c r="CS23" s="786" t="e">
        <f t="shared" si="0"/>
        <v>#DIV/0!</v>
      </c>
      <c r="CT23" s="1449"/>
      <c r="CU23" s="1199" t="e">
        <f t="shared" si="6"/>
        <v>#DIV/0!</v>
      </c>
      <c r="CV23" s="1447"/>
      <c r="CW23" s="1208" t="e">
        <f t="shared" si="7"/>
        <v>#DIV/0!</v>
      </c>
      <c r="CX23" s="1443"/>
      <c r="CY23" s="1210" t="e">
        <f t="shared" si="8"/>
        <v>#DIV/0!</v>
      </c>
      <c r="CZ23" s="1447"/>
      <c r="DA23" s="1207" t="e">
        <f t="shared" si="9"/>
        <v>#DIV/0!</v>
      </c>
      <c r="DB23" s="1449"/>
      <c r="DC23" s="1196" t="e">
        <f t="shared" si="10"/>
        <v>#DIV/0!</v>
      </c>
      <c r="DD23" s="1447"/>
      <c r="DE23" s="1208" t="e">
        <f t="shared" si="11"/>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656"/>
      <c r="E24" s="905"/>
      <c r="F24" s="825"/>
      <c r="G24" s="840"/>
      <c r="H24" s="928"/>
      <c r="I24" s="875"/>
      <c r="J24" s="876"/>
      <c r="K24" s="964"/>
      <c r="L24" s="964"/>
      <c r="M24" s="886" t="s">
        <v>321</v>
      </c>
      <c r="N24" s="887"/>
      <c r="O24" s="622"/>
      <c r="P24" s="919"/>
      <c r="Q24" s="906"/>
      <c r="R24" s="906"/>
      <c r="S24" s="895"/>
      <c r="T24" s="75" t="s">
        <v>323</v>
      </c>
      <c r="U24" s="1947"/>
      <c r="V24" s="1948"/>
      <c r="W24" s="342"/>
      <c r="X24" s="347"/>
      <c r="Y24" s="827"/>
      <c r="Z24" s="827"/>
      <c r="AA24" s="1571"/>
      <c r="AB24" s="1571"/>
      <c r="AC24" s="1575"/>
      <c r="AD24" s="1571"/>
      <c r="AE24" s="1576"/>
      <c r="AF24" s="1571"/>
      <c r="AG24" s="1571"/>
      <c r="AH24" s="827"/>
      <c r="AI24" s="959"/>
      <c r="AJ24" s="1275"/>
      <c r="AK24" s="929"/>
      <c r="AL24" s="828"/>
      <c r="AM24" s="1056"/>
      <c r="AN24" s="1056"/>
      <c r="AO24" s="1057"/>
      <c r="AP24" s="1057"/>
      <c r="AQ24" s="617">
        <f t="shared" si="13"/>
        <v>0</v>
      </c>
      <c r="AR24" s="623">
        <f t="shared" si="14"/>
        <v>0</v>
      </c>
      <c r="AS24" s="329">
        <v>0</v>
      </c>
      <c r="AT24" s="307">
        <f t="shared" si="15"/>
        <v>0</v>
      </c>
      <c r="AU24" s="618">
        <f t="shared" si="16"/>
        <v>0</v>
      </c>
      <c r="AV24" s="619">
        <f t="shared" si="17"/>
        <v>0</v>
      </c>
      <c r="AW24" s="403"/>
      <c r="AX24" s="398"/>
      <c r="AY24" s="307">
        <v>0</v>
      </c>
      <c r="AZ24" s="348"/>
      <c r="BA24" s="390"/>
      <c r="BB24" s="415"/>
      <c r="BC24" s="416"/>
      <c r="BD24" s="307">
        <v>0</v>
      </c>
      <c r="BE24" s="348"/>
      <c r="BF24" s="390"/>
      <c r="BG24" s="415"/>
      <c r="BH24" s="416"/>
      <c r="BI24" s="307">
        <v>0</v>
      </c>
      <c r="BJ24" s="348"/>
      <c r="BK24" s="390"/>
      <c r="BL24" s="415"/>
      <c r="BM24" s="416"/>
      <c r="BN24" s="307">
        <v>0</v>
      </c>
      <c r="BO24" s="349"/>
      <c r="BP24" s="407"/>
      <c r="BQ24" s="415"/>
      <c r="BR24" s="416"/>
      <c r="BS24" s="307">
        <v>0</v>
      </c>
      <c r="BT24" s="348"/>
      <c r="BU24" s="408"/>
      <c r="BV24" s="415"/>
      <c r="BW24" s="416"/>
      <c r="BX24" s="307">
        <v>0</v>
      </c>
      <c r="BY24" s="349"/>
      <c r="BZ24" s="390"/>
      <c r="CA24" s="415"/>
      <c r="CB24" s="416"/>
      <c r="CC24" s="307">
        <v>0</v>
      </c>
      <c r="CD24" s="348"/>
      <c r="CE24" s="408"/>
      <c r="CF24" s="415"/>
      <c r="CG24" s="416"/>
      <c r="CH24" s="307">
        <v>0</v>
      </c>
      <c r="CI24" s="348"/>
      <c r="CJ24" s="408"/>
      <c r="CK24" s="409"/>
      <c r="CL24" s="410"/>
      <c r="CM24" s="411"/>
      <c r="CN24" s="412"/>
      <c r="CO24" s="1338"/>
      <c r="CP24" s="1443"/>
      <c r="CQ24" s="785" t="e">
        <f t="shared" si="12"/>
        <v>#DIV/0!</v>
      </c>
      <c r="CR24" s="1447"/>
      <c r="CS24" s="786" t="e">
        <f t="shared" si="0"/>
        <v>#DIV/0!</v>
      </c>
      <c r="CT24" s="1449"/>
      <c r="CU24" s="1199" t="e">
        <f t="shared" si="6"/>
        <v>#DIV/0!</v>
      </c>
      <c r="CV24" s="1447"/>
      <c r="CW24" s="1208" t="e">
        <f t="shared" si="7"/>
        <v>#DIV/0!</v>
      </c>
      <c r="CX24" s="1443"/>
      <c r="CY24" s="1210" t="e">
        <f t="shared" si="8"/>
        <v>#DIV/0!</v>
      </c>
      <c r="CZ24" s="1447"/>
      <c r="DA24" s="1207" t="e">
        <f t="shared" si="9"/>
        <v>#DIV/0!</v>
      </c>
      <c r="DB24" s="1449"/>
      <c r="DC24" s="1196" t="e">
        <f t="shared" si="10"/>
        <v>#DIV/0!</v>
      </c>
      <c r="DD24" s="1447"/>
      <c r="DE24" s="1208" t="e">
        <f t="shared" si="11"/>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thickBot="1" x14ac:dyDescent="0.3">
      <c r="A25" s="59">
        <v>17</v>
      </c>
      <c r="B25" s="824"/>
      <c r="C25" s="824"/>
      <c r="D25" s="656"/>
      <c r="E25" s="905"/>
      <c r="F25" s="825"/>
      <c r="G25" s="840"/>
      <c r="H25" s="928"/>
      <c r="I25" s="1821"/>
      <c r="J25" s="1822"/>
      <c r="K25" s="1822"/>
      <c r="L25" s="1053"/>
      <c r="M25" s="846"/>
      <c r="N25" s="846"/>
      <c r="O25" s="846"/>
      <c r="P25" s="846"/>
      <c r="Q25" s="922"/>
      <c r="R25" s="922"/>
      <c r="S25" s="897"/>
      <c r="T25" s="76" t="s">
        <v>321</v>
      </c>
      <c r="U25" s="1997"/>
      <c r="V25" s="1998"/>
      <c r="W25" s="343"/>
      <c r="X25" s="344"/>
      <c r="Y25" s="827"/>
      <c r="Z25" s="827"/>
      <c r="AA25" s="1571"/>
      <c r="AB25" s="1571"/>
      <c r="AC25" s="1575"/>
      <c r="AD25" s="1577"/>
      <c r="AE25" s="1571"/>
      <c r="AF25" s="1575"/>
      <c r="AG25" s="1571"/>
      <c r="AH25" s="827"/>
      <c r="AI25" s="959"/>
      <c r="AJ25" s="1275"/>
      <c r="AK25" s="929"/>
      <c r="AL25" s="828"/>
      <c r="AM25" s="1056"/>
      <c r="AN25" s="1056"/>
      <c r="AO25" s="1057"/>
      <c r="AP25" s="1057"/>
      <c r="AQ25" s="617">
        <f t="shared" si="13"/>
        <v>0</v>
      </c>
      <c r="AR25" s="623">
        <f t="shared" si="14"/>
        <v>0</v>
      </c>
      <c r="AS25" s="329">
        <v>0</v>
      </c>
      <c r="AT25" s="307">
        <f t="shared" si="15"/>
        <v>0</v>
      </c>
      <c r="AU25" s="618">
        <f t="shared" si="16"/>
        <v>0</v>
      </c>
      <c r="AV25" s="619">
        <f t="shared" si="17"/>
        <v>0</v>
      </c>
      <c r="AW25" s="403"/>
      <c r="AX25" s="398"/>
      <c r="AY25" s="307">
        <v>0</v>
      </c>
      <c r="AZ25" s="348"/>
      <c r="BA25" s="390"/>
      <c r="BB25" s="415"/>
      <c r="BC25" s="416"/>
      <c r="BD25" s="307">
        <v>0</v>
      </c>
      <c r="BE25" s="348"/>
      <c r="BF25" s="390"/>
      <c r="BG25" s="415"/>
      <c r="BH25" s="416"/>
      <c r="BI25" s="307">
        <v>0</v>
      </c>
      <c r="BJ25" s="348"/>
      <c r="BK25" s="390"/>
      <c r="BL25" s="415"/>
      <c r="BM25" s="416"/>
      <c r="BN25" s="307">
        <v>0</v>
      </c>
      <c r="BO25" s="349"/>
      <c r="BP25" s="407"/>
      <c r="BQ25" s="415"/>
      <c r="BR25" s="416"/>
      <c r="BS25" s="307">
        <v>0</v>
      </c>
      <c r="BT25" s="348"/>
      <c r="BU25" s="408"/>
      <c r="BV25" s="415"/>
      <c r="BW25" s="416"/>
      <c r="BX25" s="307">
        <v>0</v>
      </c>
      <c r="BY25" s="349"/>
      <c r="BZ25" s="390"/>
      <c r="CA25" s="415"/>
      <c r="CB25" s="416"/>
      <c r="CC25" s="307">
        <v>0</v>
      </c>
      <c r="CD25" s="348"/>
      <c r="CE25" s="408"/>
      <c r="CF25" s="415"/>
      <c r="CG25" s="416"/>
      <c r="CH25" s="307">
        <v>0</v>
      </c>
      <c r="CI25" s="348"/>
      <c r="CJ25" s="408"/>
      <c r="CK25" s="409"/>
      <c r="CL25" s="410"/>
      <c r="CM25" s="411"/>
      <c r="CN25" s="412"/>
      <c r="CO25" s="1338"/>
      <c r="CP25" s="1443"/>
      <c r="CQ25" s="785" t="e">
        <f t="shared" si="12"/>
        <v>#DIV/0!</v>
      </c>
      <c r="CR25" s="1447"/>
      <c r="CS25" s="786" t="e">
        <f t="shared" si="0"/>
        <v>#DIV/0!</v>
      </c>
      <c r="CT25" s="1449"/>
      <c r="CU25" s="1199" t="e">
        <f t="shared" si="6"/>
        <v>#DIV/0!</v>
      </c>
      <c r="CV25" s="1447"/>
      <c r="CW25" s="1208" t="e">
        <f t="shared" si="7"/>
        <v>#DIV/0!</v>
      </c>
      <c r="CX25" s="1443"/>
      <c r="CY25" s="1210" t="e">
        <f t="shared" si="8"/>
        <v>#DIV/0!</v>
      </c>
      <c r="CZ25" s="1447"/>
      <c r="DA25" s="1207" t="e">
        <f t="shared" si="9"/>
        <v>#DIV/0!</v>
      </c>
      <c r="DB25" s="1449"/>
      <c r="DC25" s="1196" t="e">
        <f t="shared" si="10"/>
        <v>#DIV/0!</v>
      </c>
      <c r="DD25" s="1447"/>
      <c r="DE25" s="1208" t="e">
        <f t="shared" si="11"/>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656"/>
      <c r="E26" s="905"/>
      <c r="F26" s="825"/>
      <c r="G26" s="921"/>
      <c r="H26" s="921"/>
      <c r="I26" s="921"/>
      <c r="J26" s="921"/>
      <c r="K26" s="839"/>
      <c r="L26" s="839"/>
      <c r="M26" s="840"/>
      <c r="N26" s="2023"/>
      <c r="O26" s="2023"/>
      <c r="P26" s="895"/>
      <c r="Q26" s="1039"/>
      <c r="R26" s="1039"/>
      <c r="S26" s="1039"/>
      <c r="T26" s="1039"/>
      <c r="U26" s="1039"/>
      <c r="V26" s="1039"/>
      <c r="W26" s="1039"/>
      <c r="X26" s="896"/>
      <c r="Y26" s="822"/>
      <c r="Z26" s="822"/>
      <c r="AA26" s="1154"/>
      <c r="AB26" s="1154"/>
      <c r="AC26" s="1154"/>
      <c r="AD26" s="1085"/>
      <c r="AE26" s="1154"/>
      <c r="AF26" s="1154"/>
      <c r="AG26" s="1154"/>
      <c r="AH26" s="827"/>
      <c r="AI26" s="959"/>
      <c r="AJ26" s="1275"/>
      <c r="AK26" s="929"/>
      <c r="AL26" s="828"/>
      <c r="AM26" s="1056"/>
      <c r="AN26" s="1056"/>
      <c r="AO26" s="1057"/>
      <c r="AP26" s="1057"/>
      <c r="AQ26" s="617">
        <f t="shared" si="13"/>
        <v>0</v>
      </c>
      <c r="AR26" s="623">
        <f t="shared" si="14"/>
        <v>0</v>
      </c>
      <c r="AS26" s="329">
        <v>0</v>
      </c>
      <c r="AT26" s="307">
        <f t="shared" si="15"/>
        <v>0</v>
      </c>
      <c r="AU26" s="618">
        <f t="shared" si="16"/>
        <v>0</v>
      </c>
      <c r="AV26" s="619">
        <f t="shared" si="17"/>
        <v>0</v>
      </c>
      <c r="AW26" s="403"/>
      <c r="AX26" s="398"/>
      <c r="AY26" s="307">
        <v>0</v>
      </c>
      <c r="AZ26" s="348"/>
      <c r="BA26" s="390"/>
      <c r="BB26" s="415"/>
      <c r="BC26" s="416"/>
      <c r="BD26" s="307">
        <v>0</v>
      </c>
      <c r="BE26" s="348"/>
      <c r="BF26" s="390"/>
      <c r="BG26" s="415"/>
      <c r="BH26" s="416"/>
      <c r="BI26" s="307">
        <v>0</v>
      </c>
      <c r="BJ26" s="348"/>
      <c r="BK26" s="390"/>
      <c r="BL26" s="415"/>
      <c r="BM26" s="416"/>
      <c r="BN26" s="307">
        <v>0</v>
      </c>
      <c r="BO26" s="349"/>
      <c r="BP26" s="407"/>
      <c r="BQ26" s="415"/>
      <c r="BR26" s="416"/>
      <c r="BS26" s="307">
        <v>0</v>
      </c>
      <c r="BT26" s="348"/>
      <c r="BU26" s="408"/>
      <c r="BV26" s="415"/>
      <c r="BW26" s="416"/>
      <c r="BX26" s="307">
        <v>0</v>
      </c>
      <c r="BY26" s="349"/>
      <c r="BZ26" s="390"/>
      <c r="CA26" s="415"/>
      <c r="CB26" s="416"/>
      <c r="CC26" s="307">
        <v>0</v>
      </c>
      <c r="CD26" s="348"/>
      <c r="CE26" s="408"/>
      <c r="CF26" s="415"/>
      <c r="CG26" s="416"/>
      <c r="CH26" s="307">
        <v>0</v>
      </c>
      <c r="CI26" s="348"/>
      <c r="CJ26" s="408"/>
      <c r="CK26" s="409"/>
      <c r="CL26" s="410"/>
      <c r="CM26" s="411"/>
      <c r="CN26" s="412"/>
      <c r="CO26" s="1338"/>
      <c r="CP26" s="1443"/>
      <c r="CQ26" s="785" t="e">
        <f t="shared" si="12"/>
        <v>#DIV/0!</v>
      </c>
      <c r="CR26" s="1447"/>
      <c r="CS26" s="786" t="e">
        <f t="shared" si="0"/>
        <v>#DIV/0!</v>
      </c>
      <c r="CT26" s="1449"/>
      <c r="CU26" s="1199" t="e">
        <f t="shared" si="6"/>
        <v>#DIV/0!</v>
      </c>
      <c r="CV26" s="1447"/>
      <c r="CW26" s="1208" t="e">
        <f t="shared" si="7"/>
        <v>#DIV/0!</v>
      </c>
      <c r="CX26" s="1443"/>
      <c r="CY26" s="1210" t="e">
        <f t="shared" si="8"/>
        <v>#DIV/0!</v>
      </c>
      <c r="CZ26" s="1447"/>
      <c r="DA26" s="1207" t="e">
        <f t="shared" si="9"/>
        <v>#DIV/0!</v>
      </c>
      <c r="DB26" s="1449"/>
      <c r="DC26" s="1196" t="e">
        <f t="shared" si="10"/>
        <v>#DIV/0!</v>
      </c>
      <c r="DD26" s="1447"/>
      <c r="DE26" s="1208" t="e">
        <f t="shared" si="11"/>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656"/>
      <c r="E27" s="905"/>
      <c r="F27" s="825"/>
      <c r="G27" s="924"/>
      <c r="H27" s="924"/>
      <c r="I27" s="924"/>
      <c r="J27" s="924"/>
      <c r="K27" s="839"/>
      <c r="L27" s="839"/>
      <c r="M27" s="442" t="s">
        <v>58</v>
      </c>
      <c r="N27" s="2011" t="s">
        <v>335</v>
      </c>
      <c r="O27" s="2011"/>
      <c r="P27" s="1040" t="s">
        <v>336</v>
      </c>
      <c r="Q27" s="2018" t="s">
        <v>337</v>
      </c>
      <c r="R27" s="2018"/>
      <c r="S27" s="1040" t="s">
        <v>338</v>
      </c>
      <c r="T27" s="1040" t="s">
        <v>339</v>
      </c>
      <c r="U27" s="1040" t="s">
        <v>340</v>
      </c>
      <c r="V27" s="443" t="s">
        <v>341</v>
      </c>
      <c r="W27" s="443" t="s">
        <v>342</v>
      </c>
      <c r="X27" s="440"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617">
        <f t="shared" si="13"/>
        <v>0</v>
      </c>
      <c r="AR27" s="623">
        <f t="shared" si="14"/>
        <v>0</v>
      </c>
      <c r="AS27" s="329">
        <v>0</v>
      </c>
      <c r="AT27" s="307">
        <f t="shared" si="15"/>
        <v>0</v>
      </c>
      <c r="AU27" s="618">
        <f t="shared" si="16"/>
        <v>0</v>
      </c>
      <c r="AV27" s="619">
        <f t="shared" si="17"/>
        <v>0</v>
      </c>
      <c r="AW27" s="403"/>
      <c r="AX27" s="398"/>
      <c r="AY27" s="307">
        <v>0</v>
      </c>
      <c r="AZ27" s="348"/>
      <c r="BA27" s="390"/>
      <c r="BB27" s="415"/>
      <c r="BC27" s="416"/>
      <c r="BD27" s="307">
        <v>0</v>
      </c>
      <c r="BE27" s="348"/>
      <c r="BF27" s="390"/>
      <c r="BG27" s="415"/>
      <c r="BH27" s="416"/>
      <c r="BI27" s="307">
        <v>0</v>
      </c>
      <c r="BJ27" s="348"/>
      <c r="BK27" s="390"/>
      <c r="BL27" s="415"/>
      <c r="BM27" s="416"/>
      <c r="BN27" s="307">
        <v>0</v>
      </c>
      <c r="BO27" s="349"/>
      <c r="BP27" s="407"/>
      <c r="BQ27" s="415"/>
      <c r="BR27" s="416"/>
      <c r="BS27" s="307">
        <v>0</v>
      </c>
      <c r="BT27" s="348"/>
      <c r="BU27" s="408"/>
      <c r="BV27" s="415"/>
      <c r="BW27" s="416"/>
      <c r="BX27" s="307">
        <v>0</v>
      </c>
      <c r="BY27" s="349"/>
      <c r="BZ27" s="390"/>
      <c r="CA27" s="415"/>
      <c r="CB27" s="416"/>
      <c r="CC27" s="307">
        <v>0</v>
      </c>
      <c r="CD27" s="348"/>
      <c r="CE27" s="408"/>
      <c r="CF27" s="415"/>
      <c r="CG27" s="416"/>
      <c r="CH27" s="307">
        <v>0</v>
      </c>
      <c r="CI27" s="348"/>
      <c r="CJ27" s="408"/>
      <c r="CK27" s="409"/>
      <c r="CL27" s="410"/>
      <c r="CM27" s="411"/>
      <c r="CN27" s="412"/>
      <c r="CO27" s="1338"/>
      <c r="CP27" s="1443"/>
      <c r="CQ27" s="785" t="e">
        <f t="shared" si="12"/>
        <v>#DIV/0!</v>
      </c>
      <c r="CR27" s="1447"/>
      <c r="CS27" s="786" t="e">
        <f t="shared" si="0"/>
        <v>#DIV/0!</v>
      </c>
      <c r="CT27" s="1449"/>
      <c r="CU27" s="1199" t="e">
        <f t="shared" si="6"/>
        <v>#DIV/0!</v>
      </c>
      <c r="CV27" s="1447"/>
      <c r="CW27" s="1208" t="e">
        <f t="shared" si="7"/>
        <v>#DIV/0!</v>
      </c>
      <c r="CX27" s="1443"/>
      <c r="CY27" s="1210" t="e">
        <f t="shared" si="8"/>
        <v>#DIV/0!</v>
      </c>
      <c r="CZ27" s="1447"/>
      <c r="DA27" s="1207" t="e">
        <f t="shared" si="9"/>
        <v>#DIV/0!</v>
      </c>
      <c r="DB27" s="1449"/>
      <c r="DC27" s="1196" t="e">
        <f t="shared" si="10"/>
        <v>#DIV/0!</v>
      </c>
      <c r="DD27" s="1447"/>
      <c r="DE27" s="1208" t="e">
        <f t="shared" si="11"/>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656"/>
      <c r="E28" s="905"/>
      <c r="F28" s="825"/>
      <c r="G28" s="905"/>
      <c r="H28" s="923"/>
      <c r="I28" s="923"/>
      <c r="J28" s="923"/>
      <c r="K28" s="826"/>
      <c r="L28" s="826"/>
      <c r="M28" s="441">
        <v>1</v>
      </c>
      <c r="N28" s="1901" t="s">
        <v>383</v>
      </c>
      <c r="O28" s="2012"/>
      <c r="P28" s="450">
        <f>Q28+S28+T28</f>
        <v>0</v>
      </c>
      <c r="Q28" s="1901"/>
      <c r="R28" s="1902"/>
      <c r="S28" s="136"/>
      <c r="T28" s="136"/>
      <c r="U28" s="136"/>
      <c r="V28" s="136"/>
      <c r="W28" s="461">
        <f>U28-V28</f>
        <v>0</v>
      </c>
      <c r="X28" s="458">
        <f>Q28*3+S28</f>
        <v>0</v>
      </c>
      <c r="Y28" s="822"/>
      <c r="Z28" s="822"/>
      <c r="AA28" s="932"/>
      <c r="AB28" s="1256"/>
      <c r="AC28" s="892"/>
      <c r="AD28" s="1238"/>
      <c r="AE28" s="934"/>
      <c r="AF28" s="1261"/>
      <c r="AG28" s="1014"/>
      <c r="AH28" s="827"/>
      <c r="AI28" s="959"/>
      <c r="AJ28" s="1275"/>
      <c r="AK28" s="929"/>
      <c r="AL28" s="828"/>
      <c r="AM28" s="1056"/>
      <c r="AN28" s="1056"/>
      <c r="AO28" s="1057"/>
      <c r="AP28" s="1057"/>
      <c r="AQ28" s="617">
        <f t="shared" ref="AQ28:AQ34" si="18">AW28+BB28+BG28+BL28+BQ28+BV28+CA28+CF28</f>
        <v>0</v>
      </c>
      <c r="AR28" s="623">
        <f t="shared" ref="AR28:AR34" si="19">AX28+BC28+BH28+BM28+BR28+BW28+CB28+CG28</f>
        <v>0</v>
      </c>
      <c r="AS28" s="329">
        <v>0</v>
      </c>
      <c r="AT28" s="307">
        <f t="shared" ref="AT28:AT34" si="20">AY28+BD28+BI28+BN28+BS28+BX28+CC28+CH28</f>
        <v>0</v>
      </c>
      <c r="AU28" s="618">
        <f t="shared" ref="AU28:AU34" si="21">AZ28+BE28+BJ28+BO28+BT28+BY28+CD28+CI28</f>
        <v>0</v>
      </c>
      <c r="AV28" s="619">
        <f t="shared" ref="AV28:AV34" si="22">BA28+BF28+BK28+BP28+BU28+BZ28+CE28+CJ28</f>
        <v>0</v>
      </c>
      <c r="AW28" s="403"/>
      <c r="AX28" s="398"/>
      <c r="AY28" s="307">
        <v>0</v>
      </c>
      <c r="AZ28" s="348"/>
      <c r="BA28" s="390"/>
      <c r="BB28" s="415"/>
      <c r="BC28" s="416"/>
      <c r="BD28" s="307">
        <v>0</v>
      </c>
      <c r="BE28" s="348"/>
      <c r="BF28" s="390"/>
      <c r="BG28" s="415"/>
      <c r="BH28" s="416"/>
      <c r="BI28" s="307">
        <v>0</v>
      </c>
      <c r="BJ28" s="348"/>
      <c r="BK28" s="390"/>
      <c r="BL28" s="415"/>
      <c r="BM28" s="416"/>
      <c r="BN28" s="307">
        <v>0</v>
      </c>
      <c r="BO28" s="349"/>
      <c r="BP28" s="407"/>
      <c r="BQ28" s="415"/>
      <c r="BR28" s="416"/>
      <c r="BS28" s="307">
        <v>0</v>
      </c>
      <c r="BT28" s="348"/>
      <c r="BU28" s="408"/>
      <c r="BV28" s="415"/>
      <c r="BW28" s="416"/>
      <c r="BX28" s="307">
        <v>0</v>
      </c>
      <c r="BY28" s="349"/>
      <c r="BZ28" s="390"/>
      <c r="CA28" s="415"/>
      <c r="CB28" s="416"/>
      <c r="CC28" s="307">
        <v>0</v>
      </c>
      <c r="CD28" s="348"/>
      <c r="CE28" s="408"/>
      <c r="CF28" s="415"/>
      <c r="CG28" s="416"/>
      <c r="CH28" s="307">
        <v>0</v>
      </c>
      <c r="CI28" s="348"/>
      <c r="CJ28" s="408"/>
      <c r="CK28" s="409"/>
      <c r="CL28" s="410"/>
      <c r="CM28" s="411"/>
      <c r="CN28" s="412"/>
      <c r="CO28" s="1338"/>
      <c r="CP28" s="1443"/>
      <c r="CQ28" s="785" t="e">
        <f t="shared" si="12"/>
        <v>#DIV/0!</v>
      </c>
      <c r="CR28" s="1447"/>
      <c r="CS28" s="786" t="e">
        <f t="shared" si="0"/>
        <v>#DIV/0!</v>
      </c>
      <c r="CT28" s="1449"/>
      <c r="CU28" s="1199" t="e">
        <f t="shared" si="6"/>
        <v>#DIV/0!</v>
      </c>
      <c r="CV28" s="1447"/>
      <c r="CW28" s="1208" t="e">
        <f t="shared" si="7"/>
        <v>#DIV/0!</v>
      </c>
      <c r="CX28" s="1443"/>
      <c r="CY28" s="1210" t="e">
        <f t="shared" si="8"/>
        <v>#DIV/0!</v>
      </c>
      <c r="CZ28" s="1447"/>
      <c r="DA28" s="1207" t="e">
        <f t="shared" si="9"/>
        <v>#DIV/0!</v>
      </c>
      <c r="DB28" s="1449"/>
      <c r="DC28" s="1196" t="e">
        <f t="shared" si="10"/>
        <v>#DIV/0!</v>
      </c>
      <c r="DD28" s="1447"/>
      <c r="DE28" s="1208" t="e">
        <f t="shared" si="11"/>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656"/>
      <c r="E29" s="905"/>
      <c r="F29" s="825"/>
      <c r="G29" s="879" t="s">
        <v>311</v>
      </c>
      <c r="H29" s="880" t="s">
        <v>312</v>
      </c>
      <c r="I29" s="880" t="s">
        <v>313</v>
      </c>
      <c r="J29" s="881" t="s">
        <v>314</v>
      </c>
      <c r="K29" s="826"/>
      <c r="L29" s="826"/>
      <c r="M29" s="444">
        <v>2</v>
      </c>
      <c r="N29" s="1903" t="s">
        <v>209</v>
      </c>
      <c r="O29" s="2022"/>
      <c r="P29" s="451">
        <f t="shared" ref="P29:P51" si="23">Q29+S29+T29</f>
        <v>0</v>
      </c>
      <c r="Q29" s="1903"/>
      <c r="R29" s="1904"/>
      <c r="S29" s="47"/>
      <c r="T29" s="47"/>
      <c r="U29" s="47"/>
      <c r="V29" s="47"/>
      <c r="W29" s="462">
        <f>U29-V29</f>
        <v>0</v>
      </c>
      <c r="X29" s="459">
        <f t="shared" ref="X29:X51" si="24">Q29*3+S29</f>
        <v>0</v>
      </c>
      <c r="Y29" s="822"/>
      <c r="Z29" s="822"/>
      <c r="AA29" s="932"/>
      <c r="AB29" s="1256"/>
      <c r="AC29" s="892"/>
      <c r="AD29" s="1238"/>
      <c r="AE29" s="934"/>
      <c r="AF29" s="1261"/>
      <c r="AG29" s="1014"/>
      <c r="AH29" s="827"/>
      <c r="AI29" s="959"/>
      <c r="AJ29" s="1275"/>
      <c r="AK29" s="929"/>
      <c r="AL29" s="828"/>
      <c r="AM29" s="1056"/>
      <c r="AN29" s="1056"/>
      <c r="AO29" s="1057"/>
      <c r="AP29" s="1058"/>
      <c r="AQ29" s="617">
        <f t="shared" si="18"/>
        <v>0</v>
      </c>
      <c r="AR29" s="623">
        <f>AX29+BC29+BH29+BM29+BR29+BW29+CB29+CG29</f>
        <v>0</v>
      </c>
      <c r="AS29" s="329">
        <v>0</v>
      </c>
      <c r="AT29" s="307">
        <f t="shared" si="20"/>
        <v>0</v>
      </c>
      <c r="AU29" s="618">
        <f t="shared" si="21"/>
        <v>0</v>
      </c>
      <c r="AV29" s="619">
        <f t="shared" si="22"/>
        <v>0</v>
      </c>
      <c r="AW29" s="403"/>
      <c r="AX29" s="398"/>
      <c r="AY29" s="307">
        <v>0</v>
      </c>
      <c r="AZ29" s="348"/>
      <c r="BA29" s="390"/>
      <c r="BB29" s="415"/>
      <c r="BC29" s="416"/>
      <c r="BD29" s="307">
        <v>0</v>
      </c>
      <c r="BE29" s="348"/>
      <c r="BF29" s="390"/>
      <c r="BG29" s="415"/>
      <c r="BH29" s="416"/>
      <c r="BI29" s="307">
        <v>0</v>
      </c>
      <c r="BJ29" s="348"/>
      <c r="BK29" s="390"/>
      <c r="BL29" s="415"/>
      <c r="BM29" s="416"/>
      <c r="BN29" s="307">
        <v>0</v>
      </c>
      <c r="BO29" s="349"/>
      <c r="BP29" s="407"/>
      <c r="BQ29" s="415"/>
      <c r="BR29" s="416"/>
      <c r="BS29" s="307">
        <v>0</v>
      </c>
      <c r="BT29" s="348"/>
      <c r="BU29" s="408"/>
      <c r="BV29" s="415"/>
      <c r="BW29" s="416"/>
      <c r="BX29" s="307">
        <v>0</v>
      </c>
      <c r="BY29" s="349"/>
      <c r="BZ29" s="390"/>
      <c r="CA29" s="415"/>
      <c r="CB29" s="416"/>
      <c r="CC29" s="307">
        <v>0</v>
      </c>
      <c r="CD29" s="348"/>
      <c r="CE29" s="408"/>
      <c r="CF29" s="415"/>
      <c r="CG29" s="416"/>
      <c r="CH29" s="307">
        <v>0</v>
      </c>
      <c r="CI29" s="348"/>
      <c r="CJ29" s="408"/>
      <c r="CK29" s="409"/>
      <c r="CL29" s="410"/>
      <c r="CM29" s="411"/>
      <c r="CN29" s="412"/>
      <c r="CO29" s="1338"/>
      <c r="CP29" s="1443"/>
      <c r="CQ29" s="785" t="e">
        <f t="shared" si="12"/>
        <v>#DIV/0!</v>
      </c>
      <c r="CR29" s="1447"/>
      <c r="CS29" s="786" t="e">
        <f t="shared" si="0"/>
        <v>#DIV/0!</v>
      </c>
      <c r="CT29" s="1449"/>
      <c r="CU29" s="1199" t="e">
        <f t="shared" si="6"/>
        <v>#DIV/0!</v>
      </c>
      <c r="CV29" s="1447"/>
      <c r="CW29" s="1208" t="e">
        <f t="shared" si="7"/>
        <v>#DIV/0!</v>
      </c>
      <c r="CX29" s="1443"/>
      <c r="CY29" s="1210" t="e">
        <f t="shared" si="8"/>
        <v>#DIV/0!</v>
      </c>
      <c r="CZ29" s="1447"/>
      <c r="DA29" s="1207" t="e">
        <f t="shared" si="9"/>
        <v>#DIV/0!</v>
      </c>
      <c r="DB29" s="1449"/>
      <c r="DC29" s="1196" t="e">
        <f t="shared" si="10"/>
        <v>#DIV/0!</v>
      </c>
      <c r="DD29" s="1447"/>
      <c r="DE29" s="1208" t="e">
        <f t="shared" si="11"/>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656"/>
      <c r="E30" s="905"/>
      <c r="F30" s="825"/>
      <c r="G30" s="888" t="s">
        <v>321</v>
      </c>
      <c r="H30" s="824"/>
      <c r="I30" s="824"/>
      <c r="J30" s="1349"/>
      <c r="K30" s="826"/>
      <c r="L30" s="826"/>
      <c r="M30" s="445">
        <v>3</v>
      </c>
      <c r="N30" s="1905" t="s">
        <v>244</v>
      </c>
      <c r="O30" s="2008"/>
      <c r="P30" s="452">
        <f t="shared" si="23"/>
        <v>0</v>
      </c>
      <c r="Q30" s="1905"/>
      <c r="R30" s="1906"/>
      <c r="S30" s="125"/>
      <c r="T30" s="125"/>
      <c r="U30" s="125"/>
      <c r="V30" s="125"/>
      <c r="W30" s="463">
        <f t="shared" ref="W30:W47" si="25">U30-V30</f>
        <v>0</v>
      </c>
      <c r="X30" s="459">
        <f t="shared" si="24"/>
        <v>0</v>
      </c>
      <c r="Y30" s="822"/>
      <c r="Z30" s="822"/>
      <c r="AA30" s="932"/>
      <c r="AB30" s="1256"/>
      <c r="AC30" s="892"/>
      <c r="AD30" s="1238"/>
      <c r="AE30" s="934"/>
      <c r="AF30" s="1261"/>
      <c r="AG30" s="1014"/>
      <c r="AH30" s="827"/>
      <c r="AI30" s="959"/>
      <c r="AJ30" s="1275"/>
      <c r="AK30" s="929"/>
      <c r="AL30" s="828"/>
      <c r="AM30" s="1059"/>
      <c r="AN30" s="1059"/>
      <c r="AO30" s="1058"/>
      <c r="AP30" s="1057"/>
      <c r="AQ30" s="617">
        <f t="shared" si="18"/>
        <v>0</v>
      </c>
      <c r="AR30" s="623">
        <f t="shared" si="19"/>
        <v>0</v>
      </c>
      <c r="AS30" s="329">
        <v>0</v>
      </c>
      <c r="AT30" s="307">
        <f t="shared" si="20"/>
        <v>0</v>
      </c>
      <c r="AU30" s="618">
        <f t="shared" si="21"/>
        <v>0</v>
      </c>
      <c r="AV30" s="619">
        <f t="shared" si="22"/>
        <v>0</v>
      </c>
      <c r="AW30" s="403"/>
      <c r="AX30" s="398"/>
      <c r="AY30" s="307">
        <v>0</v>
      </c>
      <c r="AZ30" s="348"/>
      <c r="BA30" s="390"/>
      <c r="BB30" s="415"/>
      <c r="BC30" s="416"/>
      <c r="BD30" s="307">
        <v>0</v>
      </c>
      <c r="BE30" s="348"/>
      <c r="BF30" s="390"/>
      <c r="BG30" s="415"/>
      <c r="BH30" s="416"/>
      <c r="BI30" s="307">
        <v>0</v>
      </c>
      <c r="BJ30" s="348"/>
      <c r="BK30" s="390"/>
      <c r="BL30" s="415"/>
      <c r="BM30" s="416"/>
      <c r="BN30" s="307">
        <v>0</v>
      </c>
      <c r="BO30" s="349"/>
      <c r="BP30" s="407"/>
      <c r="BQ30" s="415"/>
      <c r="BR30" s="416"/>
      <c r="BS30" s="307">
        <v>0</v>
      </c>
      <c r="BT30" s="348"/>
      <c r="BU30" s="408"/>
      <c r="BV30" s="415"/>
      <c r="BW30" s="416"/>
      <c r="BX30" s="307">
        <v>0</v>
      </c>
      <c r="BY30" s="349"/>
      <c r="BZ30" s="390"/>
      <c r="CA30" s="415"/>
      <c r="CB30" s="416"/>
      <c r="CC30" s="307">
        <v>0</v>
      </c>
      <c r="CD30" s="348"/>
      <c r="CE30" s="408"/>
      <c r="CF30" s="415"/>
      <c r="CG30" s="416"/>
      <c r="CH30" s="307">
        <v>0</v>
      </c>
      <c r="CI30" s="348"/>
      <c r="CJ30" s="408"/>
      <c r="CK30" s="409"/>
      <c r="CL30" s="410"/>
      <c r="CM30" s="411"/>
      <c r="CN30" s="412"/>
      <c r="CO30" s="1338"/>
      <c r="CP30" s="1443"/>
      <c r="CQ30" s="785" t="e">
        <f t="shared" si="12"/>
        <v>#DIV/0!</v>
      </c>
      <c r="CR30" s="1447"/>
      <c r="CS30" s="786" t="e">
        <f t="shared" si="0"/>
        <v>#DIV/0!</v>
      </c>
      <c r="CT30" s="1449"/>
      <c r="CU30" s="1199" t="e">
        <f t="shared" si="6"/>
        <v>#DIV/0!</v>
      </c>
      <c r="CV30" s="1447"/>
      <c r="CW30" s="1208" t="e">
        <f t="shared" si="7"/>
        <v>#DIV/0!</v>
      </c>
      <c r="CX30" s="1443"/>
      <c r="CY30" s="1210" t="e">
        <f t="shared" si="8"/>
        <v>#DIV/0!</v>
      </c>
      <c r="CZ30" s="1447"/>
      <c r="DA30" s="1207" t="e">
        <f t="shared" si="9"/>
        <v>#DIV/0!</v>
      </c>
      <c r="DB30" s="1449"/>
      <c r="DC30" s="1196" t="e">
        <f t="shared" si="10"/>
        <v>#DIV/0!</v>
      </c>
      <c r="DD30" s="1447"/>
      <c r="DE30" s="1208" t="e">
        <f t="shared" si="11"/>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656"/>
      <c r="E31" s="905"/>
      <c r="F31" s="825"/>
      <c r="G31" s="1988"/>
      <c r="H31" s="1989"/>
      <c r="I31" s="1989"/>
      <c r="J31" s="1990"/>
      <c r="K31" s="826"/>
      <c r="L31" s="826"/>
      <c r="M31" s="445">
        <v>4</v>
      </c>
      <c r="N31" s="1905" t="s">
        <v>188</v>
      </c>
      <c r="O31" s="2008"/>
      <c r="P31" s="452">
        <f t="shared" si="23"/>
        <v>0</v>
      </c>
      <c r="Q31" s="1905"/>
      <c r="R31" s="1906"/>
      <c r="S31" s="125"/>
      <c r="T31" s="125"/>
      <c r="U31" s="125"/>
      <c r="V31" s="125"/>
      <c r="W31" s="463">
        <f t="shared" si="25"/>
        <v>0</v>
      </c>
      <c r="X31" s="459">
        <f t="shared" si="24"/>
        <v>0</v>
      </c>
      <c r="Y31" s="822"/>
      <c r="Z31" s="822"/>
      <c r="AA31" s="932"/>
      <c r="AB31" s="1256"/>
      <c r="AC31" s="892"/>
      <c r="AD31" s="1238"/>
      <c r="AE31" s="934"/>
      <c r="AF31" s="1261"/>
      <c r="AG31" s="1014"/>
      <c r="AH31" s="827"/>
      <c r="AI31" s="959"/>
      <c r="AJ31" s="1275"/>
      <c r="AK31" s="929"/>
      <c r="AL31" s="828"/>
      <c r="AM31" s="1059"/>
      <c r="AN31" s="1059"/>
      <c r="AO31" s="1058"/>
      <c r="AP31" s="1057"/>
      <c r="AQ31" s="617">
        <f t="shared" si="18"/>
        <v>0</v>
      </c>
      <c r="AR31" s="623">
        <f t="shared" si="19"/>
        <v>0</v>
      </c>
      <c r="AS31" s="329">
        <v>0</v>
      </c>
      <c r="AT31" s="307">
        <f t="shared" si="20"/>
        <v>0</v>
      </c>
      <c r="AU31" s="618">
        <f t="shared" si="21"/>
        <v>0</v>
      </c>
      <c r="AV31" s="619">
        <f t="shared" si="22"/>
        <v>0</v>
      </c>
      <c r="AW31" s="403"/>
      <c r="AX31" s="398"/>
      <c r="AY31" s="307">
        <v>0</v>
      </c>
      <c r="AZ31" s="348"/>
      <c r="BA31" s="390"/>
      <c r="BB31" s="415"/>
      <c r="BC31" s="416"/>
      <c r="BD31" s="307">
        <v>0</v>
      </c>
      <c r="BE31" s="348"/>
      <c r="BF31" s="390"/>
      <c r="BG31" s="415"/>
      <c r="BH31" s="416"/>
      <c r="BI31" s="307">
        <v>0</v>
      </c>
      <c r="BJ31" s="348"/>
      <c r="BK31" s="390"/>
      <c r="BL31" s="415"/>
      <c r="BM31" s="416"/>
      <c r="BN31" s="307">
        <v>0</v>
      </c>
      <c r="BO31" s="349"/>
      <c r="BP31" s="407"/>
      <c r="BQ31" s="415"/>
      <c r="BR31" s="416"/>
      <c r="BS31" s="307">
        <v>0</v>
      </c>
      <c r="BT31" s="348"/>
      <c r="BU31" s="408"/>
      <c r="BV31" s="415"/>
      <c r="BW31" s="416"/>
      <c r="BX31" s="307">
        <v>0</v>
      </c>
      <c r="BY31" s="349"/>
      <c r="BZ31" s="390"/>
      <c r="CA31" s="415"/>
      <c r="CB31" s="416"/>
      <c r="CC31" s="307">
        <v>0</v>
      </c>
      <c r="CD31" s="348"/>
      <c r="CE31" s="408"/>
      <c r="CF31" s="415"/>
      <c r="CG31" s="416"/>
      <c r="CH31" s="307">
        <v>0</v>
      </c>
      <c r="CI31" s="348"/>
      <c r="CJ31" s="408"/>
      <c r="CK31" s="409"/>
      <c r="CL31" s="410"/>
      <c r="CM31" s="411"/>
      <c r="CN31" s="412"/>
      <c r="CO31" s="1338"/>
      <c r="CP31" s="1443"/>
      <c r="CQ31" s="785" t="e">
        <f t="shared" si="12"/>
        <v>#DIV/0!</v>
      </c>
      <c r="CR31" s="1447"/>
      <c r="CS31" s="786" t="e">
        <f t="shared" si="0"/>
        <v>#DIV/0!</v>
      </c>
      <c r="CT31" s="1449"/>
      <c r="CU31" s="1199" t="e">
        <f t="shared" si="6"/>
        <v>#DIV/0!</v>
      </c>
      <c r="CV31" s="1447"/>
      <c r="CW31" s="1208" t="e">
        <f t="shared" si="7"/>
        <v>#DIV/0!</v>
      </c>
      <c r="CX31" s="1443"/>
      <c r="CY31" s="1210" t="e">
        <f t="shared" si="8"/>
        <v>#DIV/0!</v>
      </c>
      <c r="CZ31" s="1447"/>
      <c r="DA31" s="1207" t="e">
        <f t="shared" si="9"/>
        <v>#DIV/0!</v>
      </c>
      <c r="DB31" s="1449"/>
      <c r="DC31" s="1196" t="e">
        <f t="shared" si="10"/>
        <v>#DIV/0!</v>
      </c>
      <c r="DD31" s="1447"/>
      <c r="DE31" s="1208" t="e">
        <f t="shared" si="11"/>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656"/>
      <c r="E32" s="905"/>
      <c r="F32" s="825"/>
      <c r="G32" s="1991"/>
      <c r="H32" s="1992"/>
      <c r="I32" s="1992"/>
      <c r="J32" s="1993"/>
      <c r="K32" s="930"/>
      <c r="L32" s="839"/>
      <c r="M32" s="445">
        <v>5</v>
      </c>
      <c r="N32" s="1905" t="s">
        <v>247</v>
      </c>
      <c r="O32" s="2008"/>
      <c r="P32" s="452">
        <f t="shared" si="23"/>
        <v>0</v>
      </c>
      <c r="Q32" s="1905"/>
      <c r="R32" s="1906"/>
      <c r="S32" s="125"/>
      <c r="T32" s="125"/>
      <c r="U32" s="125"/>
      <c r="V32" s="125"/>
      <c r="W32" s="463">
        <f t="shared" si="25"/>
        <v>0</v>
      </c>
      <c r="X32" s="459">
        <f t="shared" si="24"/>
        <v>0</v>
      </c>
      <c r="Y32" s="822"/>
      <c r="Z32" s="822"/>
      <c r="AA32" s="932"/>
      <c r="AB32" s="1256"/>
      <c r="AC32" s="892"/>
      <c r="AD32" s="1239"/>
      <c r="AE32" s="934"/>
      <c r="AF32" s="1261"/>
      <c r="AG32" s="1014"/>
      <c r="AH32" s="827"/>
      <c r="AI32" s="959"/>
      <c r="AJ32" s="1275"/>
      <c r="AK32" s="929"/>
      <c r="AL32" s="828"/>
      <c r="AM32" s="1059"/>
      <c r="AN32" s="1059"/>
      <c r="AO32" s="1058"/>
      <c r="AP32" s="1057"/>
      <c r="AQ32" s="617">
        <f t="shared" si="18"/>
        <v>0</v>
      </c>
      <c r="AR32" s="623">
        <f t="shared" si="19"/>
        <v>0</v>
      </c>
      <c r="AS32" s="329">
        <v>0</v>
      </c>
      <c r="AT32" s="307">
        <f t="shared" si="20"/>
        <v>0</v>
      </c>
      <c r="AU32" s="618">
        <f t="shared" si="21"/>
        <v>0</v>
      </c>
      <c r="AV32" s="619">
        <f t="shared" si="22"/>
        <v>0</v>
      </c>
      <c r="AW32" s="403"/>
      <c r="AX32" s="398"/>
      <c r="AY32" s="307">
        <v>0</v>
      </c>
      <c r="AZ32" s="348"/>
      <c r="BA32" s="390"/>
      <c r="BB32" s="415"/>
      <c r="BC32" s="416"/>
      <c r="BD32" s="307">
        <v>0</v>
      </c>
      <c r="BE32" s="348"/>
      <c r="BF32" s="390"/>
      <c r="BG32" s="415"/>
      <c r="BH32" s="416"/>
      <c r="BI32" s="307">
        <v>0</v>
      </c>
      <c r="BJ32" s="348"/>
      <c r="BK32" s="390"/>
      <c r="BL32" s="415"/>
      <c r="BM32" s="416"/>
      <c r="BN32" s="307">
        <v>0</v>
      </c>
      <c r="BO32" s="349"/>
      <c r="BP32" s="407"/>
      <c r="BQ32" s="415"/>
      <c r="BR32" s="416"/>
      <c r="BS32" s="307">
        <v>0</v>
      </c>
      <c r="BT32" s="348"/>
      <c r="BU32" s="408"/>
      <c r="BV32" s="415"/>
      <c r="BW32" s="416"/>
      <c r="BX32" s="307">
        <v>0</v>
      </c>
      <c r="BY32" s="349"/>
      <c r="BZ32" s="390"/>
      <c r="CA32" s="415"/>
      <c r="CB32" s="416"/>
      <c r="CC32" s="307">
        <v>0</v>
      </c>
      <c r="CD32" s="348"/>
      <c r="CE32" s="408"/>
      <c r="CF32" s="415"/>
      <c r="CG32" s="416"/>
      <c r="CH32" s="307">
        <v>0</v>
      </c>
      <c r="CI32" s="348"/>
      <c r="CJ32" s="408"/>
      <c r="CK32" s="409"/>
      <c r="CL32" s="410"/>
      <c r="CM32" s="411"/>
      <c r="CN32" s="412"/>
      <c r="CO32" s="1338"/>
      <c r="CP32" s="1443"/>
      <c r="CQ32" s="785" t="e">
        <f t="shared" si="12"/>
        <v>#DIV/0!</v>
      </c>
      <c r="CR32" s="1447"/>
      <c r="CS32" s="786" t="e">
        <f t="shared" si="0"/>
        <v>#DIV/0!</v>
      </c>
      <c r="CT32" s="1449"/>
      <c r="CU32" s="1199" t="e">
        <f t="shared" si="6"/>
        <v>#DIV/0!</v>
      </c>
      <c r="CV32" s="1447"/>
      <c r="CW32" s="1208" t="e">
        <f t="shared" si="7"/>
        <v>#DIV/0!</v>
      </c>
      <c r="CX32" s="1443"/>
      <c r="CY32" s="1210" t="e">
        <f t="shared" si="8"/>
        <v>#DIV/0!</v>
      </c>
      <c r="CZ32" s="1447"/>
      <c r="DA32" s="1207" t="e">
        <f t="shared" si="9"/>
        <v>#DIV/0!</v>
      </c>
      <c r="DB32" s="1449"/>
      <c r="DC32" s="1196" t="e">
        <f t="shared" si="10"/>
        <v>#DIV/0!</v>
      </c>
      <c r="DD32" s="1447"/>
      <c r="DE32" s="1208" t="e">
        <f t="shared" si="11"/>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656"/>
      <c r="E33" s="905"/>
      <c r="F33" s="825"/>
      <c r="G33" s="1991"/>
      <c r="H33" s="1992"/>
      <c r="I33" s="1992"/>
      <c r="J33" s="1993"/>
      <c r="K33" s="930"/>
      <c r="L33" s="839"/>
      <c r="M33" s="445">
        <v>6</v>
      </c>
      <c r="N33" s="1905" t="s">
        <v>204</v>
      </c>
      <c r="O33" s="2008"/>
      <c r="P33" s="452">
        <f t="shared" si="23"/>
        <v>0</v>
      </c>
      <c r="Q33" s="1905"/>
      <c r="R33" s="1906"/>
      <c r="S33" s="125"/>
      <c r="T33" s="125"/>
      <c r="U33" s="125"/>
      <c r="V33" s="125"/>
      <c r="W33" s="463">
        <f t="shared" si="25"/>
        <v>0</v>
      </c>
      <c r="X33" s="459">
        <f t="shared" si="24"/>
        <v>0</v>
      </c>
      <c r="Y33" s="822"/>
      <c r="Z33" s="822"/>
      <c r="AA33" s="932"/>
      <c r="AB33" s="1256"/>
      <c r="AC33" s="892"/>
      <c r="AD33" s="1238"/>
      <c r="AE33" s="934"/>
      <c r="AF33" s="1261"/>
      <c r="AG33" s="1014"/>
      <c r="AH33" s="827"/>
      <c r="AI33" s="959"/>
      <c r="AJ33" s="1275"/>
      <c r="AK33" s="929"/>
      <c r="AL33" s="828"/>
      <c r="AM33" s="1056"/>
      <c r="AN33" s="1056"/>
      <c r="AO33" s="1057"/>
      <c r="AP33" s="1057"/>
      <c r="AQ33" s="617">
        <f t="shared" si="18"/>
        <v>0</v>
      </c>
      <c r="AR33" s="623">
        <f t="shared" si="19"/>
        <v>0</v>
      </c>
      <c r="AS33" s="329">
        <v>0</v>
      </c>
      <c r="AT33" s="307">
        <f t="shared" si="20"/>
        <v>0</v>
      </c>
      <c r="AU33" s="618">
        <f t="shared" si="21"/>
        <v>0</v>
      </c>
      <c r="AV33" s="619">
        <f t="shared" si="22"/>
        <v>0</v>
      </c>
      <c r="AW33" s="403"/>
      <c r="AX33" s="398"/>
      <c r="AY33" s="307">
        <v>0</v>
      </c>
      <c r="AZ33" s="348"/>
      <c r="BA33" s="390"/>
      <c r="BB33" s="415"/>
      <c r="BC33" s="416"/>
      <c r="BD33" s="307">
        <v>0</v>
      </c>
      <c r="BE33" s="348"/>
      <c r="BF33" s="390"/>
      <c r="BG33" s="415"/>
      <c r="BH33" s="416"/>
      <c r="BI33" s="307">
        <v>0</v>
      </c>
      <c r="BJ33" s="348"/>
      <c r="BK33" s="390"/>
      <c r="BL33" s="415"/>
      <c r="BM33" s="416"/>
      <c r="BN33" s="307">
        <v>0</v>
      </c>
      <c r="BO33" s="349"/>
      <c r="BP33" s="407"/>
      <c r="BQ33" s="415"/>
      <c r="BR33" s="416"/>
      <c r="BS33" s="307">
        <v>0</v>
      </c>
      <c r="BT33" s="348"/>
      <c r="BU33" s="408"/>
      <c r="BV33" s="415"/>
      <c r="BW33" s="416"/>
      <c r="BX33" s="307">
        <v>0</v>
      </c>
      <c r="BY33" s="349"/>
      <c r="BZ33" s="390"/>
      <c r="CA33" s="415"/>
      <c r="CB33" s="416"/>
      <c r="CC33" s="307">
        <v>0</v>
      </c>
      <c r="CD33" s="348"/>
      <c r="CE33" s="408"/>
      <c r="CF33" s="415"/>
      <c r="CG33" s="416"/>
      <c r="CH33" s="307">
        <v>0</v>
      </c>
      <c r="CI33" s="348"/>
      <c r="CJ33" s="408"/>
      <c r="CK33" s="409"/>
      <c r="CL33" s="410"/>
      <c r="CM33" s="411"/>
      <c r="CN33" s="412"/>
      <c r="CO33" s="1338"/>
      <c r="CP33" s="1443"/>
      <c r="CQ33" s="785" t="e">
        <f t="shared" si="12"/>
        <v>#DIV/0!</v>
      </c>
      <c r="CR33" s="1447"/>
      <c r="CS33" s="786" t="e">
        <f t="shared" si="0"/>
        <v>#DIV/0!</v>
      </c>
      <c r="CT33" s="1449"/>
      <c r="CU33" s="1199" t="e">
        <f t="shared" si="6"/>
        <v>#DIV/0!</v>
      </c>
      <c r="CV33" s="1447"/>
      <c r="CW33" s="1208" t="e">
        <f t="shared" si="7"/>
        <v>#DIV/0!</v>
      </c>
      <c r="CX33" s="1443"/>
      <c r="CY33" s="1210" t="e">
        <f t="shared" si="8"/>
        <v>#DIV/0!</v>
      </c>
      <c r="CZ33" s="1447"/>
      <c r="DA33" s="1207" t="e">
        <f t="shared" si="9"/>
        <v>#DIV/0!</v>
      </c>
      <c r="DB33" s="1449"/>
      <c r="DC33" s="1196" t="e">
        <f t="shared" si="10"/>
        <v>#DIV/0!</v>
      </c>
      <c r="DD33" s="1447"/>
      <c r="DE33" s="1208" t="e">
        <f t="shared" si="11"/>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656"/>
      <c r="E34" s="905"/>
      <c r="F34" s="825"/>
      <c r="G34" s="1991"/>
      <c r="H34" s="1992"/>
      <c r="I34" s="1992"/>
      <c r="J34" s="1993"/>
      <c r="K34" s="930"/>
      <c r="L34" s="839"/>
      <c r="M34" s="446">
        <v>7</v>
      </c>
      <c r="N34" s="1911" t="s">
        <v>212</v>
      </c>
      <c r="O34" s="2009"/>
      <c r="P34" s="453">
        <f t="shared" si="23"/>
        <v>0</v>
      </c>
      <c r="Q34" s="1911"/>
      <c r="R34" s="1912"/>
      <c r="S34" s="155"/>
      <c r="T34" s="155"/>
      <c r="U34" s="155"/>
      <c r="V34" s="155"/>
      <c r="W34" s="464">
        <f t="shared" si="25"/>
        <v>0</v>
      </c>
      <c r="X34" s="459">
        <f t="shared" si="24"/>
        <v>0</v>
      </c>
      <c r="Y34" s="822"/>
      <c r="Z34" s="822"/>
      <c r="AA34" s="932"/>
      <c r="AB34" s="1256"/>
      <c r="AC34" s="892"/>
      <c r="AD34" s="1238"/>
      <c r="AE34" s="934"/>
      <c r="AF34" s="1261"/>
      <c r="AG34" s="1014"/>
      <c r="AH34" s="827"/>
      <c r="AI34" s="959"/>
      <c r="AJ34" s="1275"/>
      <c r="AK34" s="929"/>
      <c r="AL34" s="828"/>
      <c r="AM34" s="1056"/>
      <c r="AN34" s="1056"/>
      <c r="AO34" s="1057"/>
      <c r="AP34" s="1058"/>
      <c r="AQ34" s="617">
        <f t="shared" si="18"/>
        <v>0</v>
      </c>
      <c r="AR34" s="623">
        <f t="shared" si="19"/>
        <v>0</v>
      </c>
      <c r="AS34" s="329">
        <v>0</v>
      </c>
      <c r="AT34" s="307">
        <f t="shared" si="20"/>
        <v>0</v>
      </c>
      <c r="AU34" s="618">
        <f t="shared" si="21"/>
        <v>0</v>
      </c>
      <c r="AV34" s="619">
        <f t="shared" si="22"/>
        <v>0</v>
      </c>
      <c r="AW34" s="403"/>
      <c r="AX34" s="398"/>
      <c r="AY34" s="307">
        <v>0</v>
      </c>
      <c r="AZ34" s="348"/>
      <c r="BA34" s="390"/>
      <c r="BB34" s="415"/>
      <c r="BC34" s="416"/>
      <c r="BD34" s="307">
        <v>0</v>
      </c>
      <c r="BE34" s="348"/>
      <c r="BF34" s="390"/>
      <c r="BG34" s="415"/>
      <c r="BH34" s="416"/>
      <c r="BI34" s="307">
        <v>0</v>
      </c>
      <c r="BJ34" s="348"/>
      <c r="BK34" s="390"/>
      <c r="BL34" s="415"/>
      <c r="BM34" s="416"/>
      <c r="BN34" s="307">
        <v>0</v>
      </c>
      <c r="BO34" s="349"/>
      <c r="BP34" s="407"/>
      <c r="BQ34" s="415"/>
      <c r="BR34" s="416"/>
      <c r="BS34" s="307">
        <v>0</v>
      </c>
      <c r="BT34" s="348"/>
      <c r="BU34" s="408"/>
      <c r="BV34" s="415"/>
      <c r="BW34" s="416"/>
      <c r="BX34" s="307">
        <v>0</v>
      </c>
      <c r="BY34" s="349"/>
      <c r="BZ34" s="390"/>
      <c r="CA34" s="415"/>
      <c r="CB34" s="416"/>
      <c r="CC34" s="307">
        <v>0</v>
      </c>
      <c r="CD34" s="348"/>
      <c r="CE34" s="408"/>
      <c r="CF34" s="415"/>
      <c r="CG34" s="416"/>
      <c r="CH34" s="307">
        <v>0</v>
      </c>
      <c r="CI34" s="348"/>
      <c r="CJ34" s="408"/>
      <c r="CK34" s="409"/>
      <c r="CL34" s="410"/>
      <c r="CM34" s="411"/>
      <c r="CN34" s="412"/>
      <c r="CO34" s="1338"/>
      <c r="CP34" s="1443"/>
      <c r="CQ34" s="785" t="e">
        <f t="shared" si="12"/>
        <v>#DIV/0!</v>
      </c>
      <c r="CR34" s="1447"/>
      <c r="CS34" s="786" t="e">
        <f t="shared" si="0"/>
        <v>#DIV/0!</v>
      </c>
      <c r="CT34" s="1449"/>
      <c r="CU34" s="1199" t="e">
        <f t="shared" si="6"/>
        <v>#DIV/0!</v>
      </c>
      <c r="CV34" s="1447"/>
      <c r="CW34" s="1208" t="e">
        <f t="shared" si="7"/>
        <v>#DIV/0!</v>
      </c>
      <c r="CX34" s="1443"/>
      <c r="CY34" s="1210" t="e">
        <f t="shared" si="8"/>
        <v>#DIV/0!</v>
      </c>
      <c r="CZ34" s="1447"/>
      <c r="DA34" s="1207" t="e">
        <f t="shared" si="9"/>
        <v>#DIV/0!</v>
      </c>
      <c r="DB34" s="1449"/>
      <c r="DC34" s="1196" t="e">
        <f t="shared" si="10"/>
        <v>#DIV/0!</v>
      </c>
      <c r="DD34" s="1447"/>
      <c r="DE34" s="1208" t="e">
        <f t="shared" si="11"/>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656"/>
      <c r="E35" s="905"/>
      <c r="F35" s="825"/>
      <c r="G35" s="1991"/>
      <c r="H35" s="1992"/>
      <c r="I35" s="1992"/>
      <c r="J35" s="1993"/>
      <c r="K35" s="930"/>
      <c r="L35" s="839"/>
      <c r="M35" s="446">
        <v>8</v>
      </c>
      <c r="N35" s="1907" t="s">
        <v>190</v>
      </c>
      <c r="O35" s="2021"/>
      <c r="P35" s="454">
        <f t="shared" si="23"/>
        <v>0</v>
      </c>
      <c r="Q35" s="1907"/>
      <c r="R35" s="1908"/>
      <c r="S35" s="48"/>
      <c r="T35" s="48"/>
      <c r="U35" s="48"/>
      <c r="V35" s="48"/>
      <c r="W35" s="464">
        <f t="shared" si="25"/>
        <v>0</v>
      </c>
      <c r="X35" s="459">
        <f t="shared" si="24"/>
        <v>0</v>
      </c>
      <c r="Y35" s="822"/>
      <c r="Z35" s="822"/>
      <c r="AA35" s="932"/>
      <c r="AB35" s="1256"/>
      <c r="AC35" s="892"/>
      <c r="AD35" s="1240"/>
      <c r="AE35" s="934"/>
      <c r="AF35" s="1261"/>
      <c r="AG35" s="1014"/>
      <c r="AH35" s="827"/>
      <c r="AI35" s="959"/>
      <c r="AJ35" s="1275"/>
      <c r="AK35" s="929"/>
      <c r="AL35" s="828"/>
      <c r="AM35" s="1056"/>
      <c r="AN35" s="1056"/>
      <c r="AO35" s="1057"/>
      <c r="AP35" s="1058"/>
      <c r="AQ35" s="617">
        <f t="shared" ref="AQ35:AQ58" si="26">AW35+BB35+BG35+BL35+BQ35+BV35+CA35+CF35</f>
        <v>0</v>
      </c>
      <c r="AR35" s="623">
        <f t="shared" ref="AR35:AR58" si="27">AX35+BC35+BH35+BM35+BR35+BW35+CB35+CG35</f>
        <v>0</v>
      </c>
      <c r="AS35" s="329">
        <v>0</v>
      </c>
      <c r="AT35" s="307">
        <f t="shared" ref="AT35:AT58" si="28">AY35+BD35+BI35+BN35+BS35+BX35+CC35+CH35</f>
        <v>0</v>
      </c>
      <c r="AU35" s="618">
        <f t="shared" ref="AU35:AU58" si="29">AZ35+BE35+BJ35+BO35+BT35+BY35+CD35+CI35</f>
        <v>0</v>
      </c>
      <c r="AV35" s="619">
        <f t="shared" ref="AV35:AV58" si="30">BA35+BF35+BK35+BP35+BU35+BZ35+CE35+CJ35</f>
        <v>0</v>
      </c>
      <c r="AW35" s="403"/>
      <c r="AX35" s="398"/>
      <c r="AY35" s="307">
        <v>0</v>
      </c>
      <c r="AZ35" s="348"/>
      <c r="BA35" s="390"/>
      <c r="BB35" s="415"/>
      <c r="BC35" s="416"/>
      <c r="BD35" s="307">
        <v>0</v>
      </c>
      <c r="BE35" s="348"/>
      <c r="BF35" s="390"/>
      <c r="BG35" s="415"/>
      <c r="BH35" s="416"/>
      <c r="BI35" s="307">
        <v>0</v>
      </c>
      <c r="BJ35" s="348"/>
      <c r="BK35" s="390"/>
      <c r="BL35" s="415"/>
      <c r="BM35" s="416"/>
      <c r="BN35" s="307">
        <v>0</v>
      </c>
      <c r="BO35" s="349"/>
      <c r="BP35" s="407"/>
      <c r="BQ35" s="415"/>
      <c r="BR35" s="416"/>
      <c r="BS35" s="307">
        <v>0</v>
      </c>
      <c r="BT35" s="348"/>
      <c r="BU35" s="408"/>
      <c r="BV35" s="415"/>
      <c r="BW35" s="416"/>
      <c r="BX35" s="307">
        <v>0</v>
      </c>
      <c r="BY35" s="349"/>
      <c r="BZ35" s="390"/>
      <c r="CA35" s="415"/>
      <c r="CB35" s="416"/>
      <c r="CC35" s="307">
        <v>0</v>
      </c>
      <c r="CD35" s="348"/>
      <c r="CE35" s="408"/>
      <c r="CF35" s="415"/>
      <c r="CG35" s="416"/>
      <c r="CH35" s="307">
        <v>0</v>
      </c>
      <c r="CI35" s="348"/>
      <c r="CJ35" s="408"/>
      <c r="CK35" s="409"/>
      <c r="CL35" s="410"/>
      <c r="CM35" s="411"/>
      <c r="CN35" s="412"/>
      <c r="CO35" s="1338"/>
      <c r="CP35" s="1443"/>
      <c r="CQ35" s="785" t="e">
        <f t="shared" si="12"/>
        <v>#DIV/0!</v>
      </c>
      <c r="CR35" s="1447"/>
      <c r="CS35" s="786" t="e">
        <f t="shared" si="0"/>
        <v>#DIV/0!</v>
      </c>
      <c r="CT35" s="1449"/>
      <c r="CU35" s="1199" t="e">
        <f t="shared" si="6"/>
        <v>#DIV/0!</v>
      </c>
      <c r="CV35" s="1447"/>
      <c r="CW35" s="1208" t="e">
        <f t="shared" si="7"/>
        <v>#DIV/0!</v>
      </c>
      <c r="CX35" s="1443"/>
      <c r="CY35" s="1210" t="e">
        <f t="shared" si="8"/>
        <v>#DIV/0!</v>
      </c>
      <c r="CZ35" s="1447"/>
      <c r="DA35" s="1207" t="e">
        <f t="shared" si="9"/>
        <v>#DIV/0!</v>
      </c>
      <c r="DB35" s="1449"/>
      <c r="DC35" s="1196" t="e">
        <f t="shared" si="10"/>
        <v>#DIV/0!</v>
      </c>
      <c r="DD35" s="1447"/>
      <c r="DE35" s="1208" t="e">
        <f t="shared" si="11"/>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656"/>
      <c r="E36" s="905"/>
      <c r="F36" s="825"/>
      <c r="G36" s="1994"/>
      <c r="H36" s="1995"/>
      <c r="I36" s="1995"/>
      <c r="J36" s="1996"/>
      <c r="K36" s="839"/>
      <c r="L36" s="839"/>
      <c r="M36" s="446">
        <v>9</v>
      </c>
      <c r="N36" s="1907" t="s">
        <v>194</v>
      </c>
      <c r="O36" s="2021"/>
      <c r="P36" s="454">
        <f t="shared" si="23"/>
        <v>0</v>
      </c>
      <c r="Q36" s="1907"/>
      <c r="R36" s="1908"/>
      <c r="S36" s="48"/>
      <c r="T36" s="48"/>
      <c r="U36" s="48"/>
      <c r="V36" s="48"/>
      <c r="W36" s="464">
        <f t="shared" si="25"/>
        <v>0</v>
      </c>
      <c r="X36" s="459">
        <f t="shared" si="24"/>
        <v>0</v>
      </c>
      <c r="Y36" s="822"/>
      <c r="Z36" s="822"/>
      <c r="AA36" s="932"/>
      <c r="AB36" s="1256"/>
      <c r="AC36" s="892"/>
      <c r="AD36" s="1238"/>
      <c r="AE36" s="934"/>
      <c r="AF36" s="1261"/>
      <c r="AG36" s="1014"/>
      <c r="AH36" s="827"/>
      <c r="AI36" s="959"/>
      <c r="AJ36" s="1275"/>
      <c r="AK36" s="929"/>
      <c r="AL36" s="828"/>
      <c r="AM36" s="1056"/>
      <c r="AN36" s="1056"/>
      <c r="AO36" s="1057"/>
      <c r="AP36" s="1058"/>
      <c r="AQ36" s="617">
        <f t="shared" si="26"/>
        <v>0</v>
      </c>
      <c r="AR36" s="623">
        <f t="shared" si="27"/>
        <v>0</v>
      </c>
      <c r="AS36" s="329">
        <v>0</v>
      </c>
      <c r="AT36" s="307">
        <f t="shared" si="28"/>
        <v>0</v>
      </c>
      <c r="AU36" s="618">
        <f t="shared" si="29"/>
        <v>0</v>
      </c>
      <c r="AV36" s="619">
        <f t="shared" si="30"/>
        <v>0</v>
      </c>
      <c r="AW36" s="403"/>
      <c r="AX36" s="398"/>
      <c r="AY36" s="307">
        <v>0</v>
      </c>
      <c r="AZ36" s="348"/>
      <c r="BA36" s="390"/>
      <c r="BB36" s="415"/>
      <c r="BC36" s="416"/>
      <c r="BD36" s="307">
        <v>0</v>
      </c>
      <c r="BE36" s="348"/>
      <c r="BF36" s="390"/>
      <c r="BG36" s="415"/>
      <c r="BH36" s="416"/>
      <c r="BI36" s="307">
        <v>0</v>
      </c>
      <c r="BJ36" s="348"/>
      <c r="BK36" s="390"/>
      <c r="BL36" s="415"/>
      <c r="BM36" s="416"/>
      <c r="BN36" s="307">
        <v>0</v>
      </c>
      <c r="BO36" s="349"/>
      <c r="BP36" s="407"/>
      <c r="BQ36" s="415"/>
      <c r="BR36" s="416"/>
      <c r="BS36" s="307">
        <v>0</v>
      </c>
      <c r="BT36" s="348"/>
      <c r="BU36" s="408"/>
      <c r="BV36" s="415"/>
      <c r="BW36" s="416"/>
      <c r="BX36" s="307">
        <v>0</v>
      </c>
      <c r="BY36" s="349"/>
      <c r="BZ36" s="390"/>
      <c r="CA36" s="415"/>
      <c r="CB36" s="416"/>
      <c r="CC36" s="307">
        <v>0</v>
      </c>
      <c r="CD36" s="348"/>
      <c r="CE36" s="408"/>
      <c r="CF36" s="415"/>
      <c r="CG36" s="416"/>
      <c r="CH36" s="307">
        <v>0</v>
      </c>
      <c r="CI36" s="348"/>
      <c r="CJ36" s="408"/>
      <c r="CK36" s="409"/>
      <c r="CL36" s="410"/>
      <c r="CM36" s="411"/>
      <c r="CN36" s="412"/>
      <c r="CO36" s="1338"/>
      <c r="CP36" s="1443"/>
      <c r="CQ36" s="785" t="e">
        <f t="shared" si="12"/>
        <v>#DIV/0!</v>
      </c>
      <c r="CR36" s="1447"/>
      <c r="CS36" s="786" t="e">
        <f t="shared" si="0"/>
        <v>#DIV/0!</v>
      </c>
      <c r="CT36" s="1449"/>
      <c r="CU36" s="1199" t="e">
        <f t="shared" si="6"/>
        <v>#DIV/0!</v>
      </c>
      <c r="CV36" s="1447"/>
      <c r="CW36" s="1208" t="e">
        <f t="shared" si="7"/>
        <v>#DIV/0!</v>
      </c>
      <c r="CX36" s="1443"/>
      <c r="CY36" s="1210" t="e">
        <f t="shared" si="8"/>
        <v>#DIV/0!</v>
      </c>
      <c r="CZ36" s="1447"/>
      <c r="DA36" s="1207" t="e">
        <f t="shared" si="9"/>
        <v>#DIV/0!</v>
      </c>
      <c r="DB36" s="1449"/>
      <c r="DC36" s="1196" t="e">
        <f t="shared" si="10"/>
        <v>#DIV/0!</v>
      </c>
      <c r="DD36" s="1447"/>
      <c r="DE36" s="1208" t="e">
        <f t="shared" si="11"/>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656"/>
      <c r="E37" s="905"/>
      <c r="F37" s="825"/>
      <c r="G37" s="925"/>
      <c r="H37" s="925"/>
      <c r="I37" s="925"/>
      <c r="J37" s="925"/>
      <c r="K37" s="839"/>
      <c r="L37" s="839"/>
      <c r="M37" s="35">
        <v>10</v>
      </c>
      <c r="N37" s="1907" t="s">
        <v>242</v>
      </c>
      <c r="O37" s="2021"/>
      <c r="P37" s="454">
        <f t="shared" si="23"/>
        <v>0</v>
      </c>
      <c r="Q37" s="1907"/>
      <c r="R37" s="1908"/>
      <c r="S37" s="48"/>
      <c r="T37" s="48"/>
      <c r="U37" s="48"/>
      <c r="V37" s="48"/>
      <c r="W37" s="464">
        <f t="shared" si="25"/>
        <v>0</v>
      </c>
      <c r="X37" s="459">
        <f t="shared" si="24"/>
        <v>0</v>
      </c>
      <c r="Y37" s="822"/>
      <c r="Z37" s="822"/>
      <c r="AA37" s="932"/>
      <c r="AB37" s="1256"/>
      <c r="AC37" s="892"/>
      <c r="AD37" s="1238"/>
      <c r="AE37" s="934"/>
      <c r="AF37" s="1261"/>
      <c r="AG37" s="1014"/>
      <c r="AH37" s="827"/>
      <c r="AI37" s="959"/>
      <c r="AJ37" s="1275"/>
      <c r="AK37" s="1060"/>
      <c r="AL37" s="828"/>
      <c r="AM37" s="1059"/>
      <c r="AN37" s="1059"/>
      <c r="AO37" s="1058"/>
      <c r="AP37" s="1058"/>
      <c r="AQ37" s="617">
        <f t="shared" si="26"/>
        <v>0</v>
      </c>
      <c r="AR37" s="623">
        <f t="shared" si="27"/>
        <v>0</v>
      </c>
      <c r="AS37" s="329">
        <v>0</v>
      </c>
      <c r="AT37" s="307">
        <f t="shared" si="28"/>
        <v>0</v>
      </c>
      <c r="AU37" s="618">
        <f t="shared" si="29"/>
        <v>0</v>
      </c>
      <c r="AV37" s="619">
        <f t="shared" si="30"/>
        <v>0</v>
      </c>
      <c r="AW37" s="403"/>
      <c r="AX37" s="398"/>
      <c r="AY37" s="307">
        <v>0</v>
      </c>
      <c r="AZ37" s="348"/>
      <c r="BA37" s="390"/>
      <c r="BB37" s="415"/>
      <c r="BC37" s="416"/>
      <c r="BD37" s="307">
        <v>0</v>
      </c>
      <c r="BE37" s="348"/>
      <c r="BF37" s="390"/>
      <c r="BG37" s="415"/>
      <c r="BH37" s="416"/>
      <c r="BI37" s="307">
        <v>0</v>
      </c>
      <c r="BJ37" s="348"/>
      <c r="BK37" s="390"/>
      <c r="BL37" s="415"/>
      <c r="BM37" s="416"/>
      <c r="BN37" s="307">
        <v>0</v>
      </c>
      <c r="BO37" s="349"/>
      <c r="BP37" s="407"/>
      <c r="BQ37" s="415"/>
      <c r="BR37" s="416"/>
      <c r="BS37" s="307">
        <v>0</v>
      </c>
      <c r="BT37" s="348"/>
      <c r="BU37" s="408"/>
      <c r="BV37" s="415"/>
      <c r="BW37" s="416"/>
      <c r="BX37" s="307">
        <v>0</v>
      </c>
      <c r="BY37" s="349"/>
      <c r="BZ37" s="390"/>
      <c r="CA37" s="415"/>
      <c r="CB37" s="416"/>
      <c r="CC37" s="307">
        <v>0</v>
      </c>
      <c r="CD37" s="348"/>
      <c r="CE37" s="408"/>
      <c r="CF37" s="415"/>
      <c r="CG37" s="416"/>
      <c r="CH37" s="307">
        <v>0</v>
      </c>
      <c r="CI37" s="348"/>
      <c r="CJ37" s="408"/>
      <c r="CK37" s="409"/>
      <c r="CL37" s="410"/>
      <c r="CM37" s="411"/>
      <c r="CN37" s="412"/>
      <c r="CO37" s="1338"/>
      <c r="CP37" s="1443"/>
      <c r="CQ37" s="785" t="e">
        <f t="shared" si="12"/>
        <v>#DIV/0!</v>
      </c>
      <c r="CR37" s="1447"/>
      <c r="CS37" s="786" t="e">
        <f t="shared" si="0"/>
        <v>#DIV/0!</v>
      </c>
      <c r="CT37" s="1449"/>
      <c r="CU37" s="1199" t="e">
        <f t="shared" si="6"/>
        <v>#DIV/0!</v>
      </c>
      <c r="CV37" s="1447"/>
      <c r="CW37" s="1208" t="e">
        <f t="shared" si="7"/>
        <v>#DIV/0!</v>
      </c>
      <c r="CX37" s="1443"/>
      <c r="CY37" s="1210" t="e">
        <f t="shared" si="8"/>
        <v>#DIV/0!</v>
      </c>
      <c r="CZ37" s="1447"/>
      <c r="DA37" s="1207" t="e">
        <f t="shared" si="9"/>
        <v>#DIV/0!</v>
      </c>
      <c r="DB37" s="1449"/>
      <c r="DC37" s="1196" t="e">
        <f t="shared" si="10"/>
        <v>#DIV/0!</v>
      </c>
      <c r="DD37" s="1447"/>
      <c r="DE37" s="1208" t="e">
        <f t="shared" si="11"/>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656"/>
      <c r="E38" s="905"/>
      <c r="F38" s="825"/>
      <c r="G38" s="912" t="s">
        <v>311</v>
      </c>
      <c r="H38" s="913" t="s">
        <v>312</v>
      </c>
      <c r="I38" s="913" t="s">
        <v>313</v>
      </c>
      <c r="J38" s="914" t="s">
        <v>314</v>
      </c>
      <c r="K38" s="839"/>
      <c r="L38" s="839"/>
      <c r="M38" s="35">
        <v>11</v>
      </c>
      <c r="N38" s="1907" t="s">
        <v>398</v>
      </c>
      <c r="O38" s="2021"/>
      <c r="P38" s="454">
        <f t="shared" si="23"/>
        <v>0</v>
      </c>
      <c r="Q38" s="1907"/>
      <c r="R38" s="1908"/>
      <c r="S38" s="48"/>
      <c r="T38" s="48"/>
      <c r="U38" s="48"/>
      <c r="V38" s="48"/>
      <c r="W38" s="464">
        <f t="shared" si="25"/>
        <v>0</v>
      </c>
      <c r="X38" s="459">
        <f t="shared" si="24"/>
        <v>0</v>
      </c>
      <c r="Y38" s="822"/>
      <c r="Z38" s="822"/>
      <c r="AA38" s="468"/>
      <c r="AB38" s="1257"/>
      <c r="AC38" s="165"/>
      <c r="AD38" s="1238"/>
      <c r="AE38" s="469"/>
      <c r="AF38" s="1262"/>
      <c r="AG38" s="166"/>
      <c r="AH38" s="827"/>
      <c r="AI38" s="959"/>
      <c r="AJ38" s="1275"/>
      <c r="AK38" s="929"/>
      <c r="AL38" s="828"/>
      <c r="AM38" s="1059"/>
      <c r="AN38" s="1059"/>
      <c r="AO38" s="1058"/>
      <c r="AP38" s="1058"/>
      <c r="AQ38" s="617">
        <f t="shared" si="26"/>
        <v>0</v>
      </c>
      <c r="AR38" s="623">
        <f t="shared" si="27"/>
        <v>0</v>
      </c>
      <c r="AS38" s="329">
        <v>0</v>
      </c>
      <c r="AT38" s="307">
        <f t="shared" si="28"/>
        <v>0</v>
      </c>
      <c r="AU38" s="618">
        <f t="shared" si="29"/>
        <v>0</v>
      </c>
      <c r="AV38" s="619">
        <f t="shared" si="30"/>
        <v>0</v>
      </c>
      <c r="AW38" s="403"/>
      <c r="AX38" s="398"/>
      <c r="AY38" s="307">
        <v>0</v>
      </c>
      <c r="AZ38" s="348"/>
      <c r="BA38" s="390"/>
      <c r="BB38" s="415"/>
      <c r="BC38" s="416"/>
      <c r="BD38" s="307">
        <v>0</v>
      </c>
      <c r="BE38" s="348"/>
      <c r="BF38" s="390"/>
      <c r="BG38" s="415"/>
      <c r="BH38" s="416"/>
      <c r="BI38" s="307">
        <v>0</v>
      </c>
      <c r="BJ38" s="348"/>
      <c r="BK38" s="390"/>
      <c r="BL38" s="415"/>
      <c r="BM38" s="416"/>
      <c r="BN38" s="307">
        <v>0</v>
      </c>
      <c r="BO38" s="349"/>
      <c r="BP38" s="407"/>
      <c r="BQ38" s="415"/>
      <c r="BR38" s="416"/>
      <c r="BS38" s="307">
        <v>0</v>
      </c>
      <c r="BT38" s="348"/>
      <c r="BU38" s="408"/>
      <c r="BV38" s="415"/>
      <c r="BW38" s="416"/>
      <c r="BX38" s="307">
        <v>0</v>
      </c>
      <c r="BY38" s="349"/>
      <c r="BZ38" s="390"/>
      <c r="CA38" s="415"/>
      <c r="CB38" s="416"/>
      <c r="CC38" s="307">
        <v>0</v>
      </c>
      <c r="CD38" s="348"/>
      <c r="CE38" s="408"/>
      <c r="CF38" s="415"/>
      <c r="CG38" s="416"/>
      <c r="CH38" s="307">
        <v>0</v>
      </c>
      <c r="CI38" s="348"/>
      <c r="CJ38" s="408"/>
      <c r="CK38" s="409"/>
      <c r="CL38" s="410"/>
      <c r="CM38" s="411"/>
      <c r="CN38" s="412"/>
      <c r="CO38" s="1338"/>
      <c r="CP38" s="1443"/>
      <c r="CQ38" s="785" t="e">
        <f t="shared" si="12"/>
        <v>#DIV/0!</v>
      </c>
      <c r="CR38" s="1447"/>
      <c r="CS38" s="786" t="e">
        <f t="shared" si="0"/>
        <v>#DIV/0!</v>
      </c>
      <c r="CT38" s="1449"/>
      <c r="CU38" s="1199" t="e">
        <f t="shared" si="6"/>
        <v>#DIV/0!</v>
      </c>
      <c r="CV38" s="1447"/>
      <c r="CW38" s="1208" t="e">
        <f t="shared" si="7"/>
        <v>#DIV/0!</v>
      </c>
      <c r="CX38" s="1443"/>
      <c r="CY38" s="1210" t="e">
        <f t="shared" si="8"/>
        <v>#DIV/0!</v>
      </c>
      <c r="CZ38" s="1447"/>
      <c r="DA38" s="1207" t="e">
        <f t="shared" si="9"/>
        <v>#DIV/0!</v>
      </c>
      <c r="DB38" s="1449"/>
      <c r="DC38" s="1196" t="e">
        <f t="shared" si="10"/>
        <v>#DIV/0!</v>
      </c>
      <c r="DD38" s="1447"/>
      <c r="DE38" s="1208" t="e">
        <f t="shared" si="11"/>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656"/>
      <c r="E39" s="905"/>
      <c r="F39" s="825"/>
      <c r="G39" s="915" t="s">
        <v>321</v>
      </c>
      <c r="H39" s="824"/>
      <c r="I39" s="657"/>
      <c r="J39" s="1350"/>
      <c r="K39" s="839"/>
      <c r="L39" s="839"/>
      <c r="M39" s="35">
        <v>12</v>
      </c>
      <c r="N39" s="1907" t="s">
        <v>399</v>
      </c>
      <c r="O39" s="2021"/>
      <c r="P39" s="454">
        <f t="shared" si="23"/>
        <v>0</v>
      </c>
      <c r="Q39" s="1907"/>
      <c r="R39" s="1908"/>
      <c r="S39" s="48"/>
      <c r="T39" s="48"/>
      <c r="U39" s="48"/>
      <c r="V39" s="48"/>
      <c r="W39" s="464">
        <f t="shared" si="25"/>
        <v>0</v>
      </c>
      <c r="X39" s="459">
        <f t="shared" si="24"/>
        <v>0</v>
      </c>
      <c r="Y39" s="822"/>
      <c r="Z39" s="822"/>
      <c r="AA39" s="932"/>
      <c r="AB39" s="1256"/>
      <c r="AC39" s="892"/>
      <c r="AD39" s="890" t="s">
        <v>361</v>
      </c>
      <c r="AE39" s="934"/>
      <c r="AF39" s="1261"/>
      <c r="AG39" s="1014"/>
      <c r="AH39" s="827"/>
      <c r="AI39" s="959"/>
      <c r="AJ39" s="1275"/>
      <c r="AK39" s="929"/>
      <c r="AL39" s="828"/>
      <c r="AM39" s="1059"/>
      <c r="AN39" s="1059"/>
      <c r="AO39" s="1058"/>
      <c r="AP39" s="1058"/>
      <c r="AQ39" s="617">
        <f t="shared" si="26"/>
        <v>0</v>
      </c>
      <c r="AR39" s="623">
        <f t="shared" si="27"/>
        <v>0</v>
      </c>
      <c r="AS39" s="329">
        <v>0</v>
      </c>
      <c r="AT39" s="307">
        <f t="shared" si="28"/>
        <v>0</v>
      </c>
      <c r="AU39" s="618">
        <f t="shared" si="29"/>
        <v>0</v>
      </c>
      <c r="AV39" s="619">
        <f t="shared" si="30"/>
        <v>0</v>
      </c>
      <c r="AW39" s="403"/>
      <c r="AX39" s="398"/>
      <c r="AY39" s="307">
        <v>0</v>
      </c>
      <c r="AZ39" s="348"/>
      <c r="BA39" s="390"/>
      <c r="BB39" s="415"/>
      <c r="BC39" s="416"/>
      <c r="BD39" s="307">
        <v>0</v>
      </c>
      <c r="BE39" s="348"/>
      <c r="BF39" s="390"/>
      <c r="BG39" s="415"/>
      <c r="BH39" s="416"/>
      <c r="BI39" s="307">
        <v>0</v>
      </c>
      <c r="BJ39" s="348"/>
      <c r="BK39" s="390"/>
      <c r="BL39" s="415"/>
      <c r="BM39" s="416"/>
      <c r="BN39" s="307">
        <v>0</v>
      </c>
      <c r="BO39" s="349"/>
      <c r="BP39" s="407"/>
      <c r="BQ39" s="415"/>
      <c r="BR39" s="416"/>
      <c r="BS39" s="307">
        <v>0</v>
      </c>
      <c r="BT39" s="348"/>
      <c r="BU39" s="408"/>
      <c r="BV39" s="415"/>
      <c r="BW39" s="416"/>
      <c r="BX39" s="307">
        <v>0</v>
      </c>
      <c r="BY39" s="349"/>
      <c r="BZ39" s="390"/>
      <c r="CA39" s="415"/>
      <c r="CB39" s="416"/>
      <c r="CC39" s="307">
        <v>0</v>
      </c>
      <c r="CD39" s="348"/>
      <c r="CE39" s="408"/>
      <c r="CF39" s="415"/>
      <c r="CG39" s="416"/>
      <c r="CH39" s="307">
        <v>0</v>
      </c>
      <c r="CI39" s="348"/>
      <c r="CJ39" s="408"/>
      <c r="CK39" s="409"/>
      <c r="CL39" s="410"/>
      <c r="CM39" s="411"/>
      <c r="CN39" s="412"/>
      <c r="CO39" s="1338"/>
      <c r="CP39" s="1443"/>
      <c r="CQ39" s="785" t="e">
        <f t="shared" si="12"/>
        <v>#DIV/0!</v>
      </c>
      <c r="CR39" s="1447"/>
      <c r="CS39" s="786" t="e">
        <f t="shared" si="0"/>
        <v>#DIV/0!</v>
      </c>
      <c r="CT39" s="1449"/>
      <c r="CU39" s="1199" t="e">
        <f t="shared" si="6"/>
        <v>#DIV/0!</v>
      </c>
      <c r="CV39" s="1447"/>
      <c r="CW39" s="1208" t="e">
        <f t="shared" si="7"/>
        <v>#DIV/0!</v>
      </c>
      <c r="CX39" s="1443"/>
      <c r="CY39" s="1210" t="e">
        <f t="shared" si="8"/>
        <v>#DIV/0!</v>
      </c>
      <c r="CZ39" s="1447"/>
      <c r="DA39" s="1207" t="e">
        <f t="shared" si="9"/>
        <v>#DIV/0!</v>
      </c>
      <c r="DB39" s="1449"/>
      <c r="DC39" s="1196" t="e">
        <f t="shared" si="10"/>
        <v>#DIV/0!</v>
      </c>
      <c r="DD39" s="1447"/>
      <c r="DE39" s="1208" t="e">
        <f t="shared" si="11"/>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656"/>
      <c r="E40" s="905"/>
      <c r="F40" s="825"/>
      <c r="G40" s="2024"/>
      <c r="H40" s="2025"/>
      <c r="I40" s="2025"/>
      <c r="J40" s="2026"/>
      <c r="K40" s="839"/>
      <c r="L40" s="839"/>
      <c r="M40" s="35">
        <v>13</v>
      </c>
      <c r="N40" s="1907" t="s">
        <v>400</v>
      </c>
      <c r="O40" s="2021"/>
      <c r="P40" s="454">
        <f t="shared" si="23"/>
        <v>0</v>
      </c>
      <c r="Q40" s="1907"/>
      <c r="R40" s="1908"/>
      <c r="S40" s="48"/>
      <c r="T40" s="48"/>
      <c r="U40" s="48"/>
      <c r="V40" s="48"/>
      <c r="W40" s="464">
        <f t="shared" si="25"/>
        <v>0</v>
      </c>
      <c r="X40" s="459">
        <f t="shared" si="24"/>
        <v>0</v>
      </c>
      <c r="Y40" s="822"/>
      <c r="Z40" s="822"/>
      <c r="AA40" s="932"/>
      <c r="AB40" s="1256"/>
      <c r="AC40" s="892"/>
      <c r="AD40" s="889"/>
      <c r="AE40" s="934"/>
      <c r="AF40" s="1261"/>
      <c r="AG40" s="1014"/>
      <c r="AH40" s="827"/>
      <c r="AI40" s="959"/>
      <c r="AJ40" s="1275"/>
      <c r="AK40" s="929"/>
      <c r="AL40" s="828"/>
      <c r="AM40" s="1059"/>
      <c r="AN40" s="1059"/>
      <c r="AO40" s="1058"/>
      <c r="AP40" s="1058"/>
      <c r="AQ40" s="617">
        <f t="shared" si="26"/>
        <v>0</v>
      </c>
      <c r="AR40" s="623">
        <f t="shared" si="27"/>
        <v>0</v>
      </c>
      <c r="AS40" s="329">
        <v>0</v>
      </c>
      <c r="AT40" s="307">
        <f t="shared" si="28"/>
        <v>0</v>
      </c>
      <c r="AU40" s="618">
        <f t="shared" si="29"/>
        <v>0</v>
      </c>
      <c r="AV40" s="619">
        <f t="shared" si="30"/>
        <v>0</v>
      </c>
      <c r="AW40" s="403"/>
      <c r="AX40" s="398"/>
      <c r="AY40" s="307">
        <v>0</v>
      </c>
      <c r="AZ40" s="348"/>
      <c r="BA40" s="390"/>
      <c r="BB40" s="415"/>
      <c r="BC40" s="416"/>
      <c r="BD40" s="307">
        <v>0</v>
      </c>
      <c r="BE40" s="348"/>
      <c r="BF40" s="390"/>
      <c r="BG40" s="415"/>
      <c r="BH40" s="416"/>
      <c r="BI40" s="307">
        <v>0</v>
      </c>
      <c r="BJ40" s="348"/>
      <c r="BK40" s="390"/>
      <c r="BL40" s="415"/>
      <c r="BM40" s="416"/>
      <c r="BN40" s="307">
        <v>0</v>
      </c>
      <c r="BO40" s="349"/>
      <c r="BP40" s="407"/>
      <c r="BQ40" s="415"/>
      <c r="BR40" s="416"/>
      <c r="BS40" s="307">
        <v>0</v>
      </c>
      <c r="BT40" s="348"/>
      <c r="BU40" s="408"/>
      <c r="BV40" s="415"/>
      <c r="BW40" s="416"/>
      <c r="BX40" s="307">
        <v>0</v>
      </c>
      <c r="BY40" s="349"/>
      <c r="BZ40" s="390"/>
      <c r="CA40" s="415"/>
      <c r="CB40" s="416"/>
      <c r="CC40" s="307">
        <v>0</v>
      </c>
      <c r="CD40" s="348"/>
      <c r="CE40" s="408"/>
      <c r="CF40" s="415"/>
      <c r="CG40" s="416"/>
      <c r="CH40" s="307">
        <v>0</v>
      </c>
      <c r="CI40" s="348"/>
      <c r="CJ40" s="408"/>
      <c r="CK40" s="409"/>
      <c r="CL40" s="410"/>
      <c r="CM40" s="411"/>
      <c r="CN40" s="412"/>
      <c r="CO40" s="1338"/>
      <c r="CP40" s="1443"/>
      <c r="CQ40" s="785" t="e">
        <f t="shared" si="12"/>
        <v>#DIV/0!</v>
      </c>
      <c r="CR40" s="1447"/>
      <c r="CS40" s="786" t="e">
        <f t="shared" si="0"/>
        <v>#DIV/0!</v>
      </c>
      <c r="CT40" s="1449"/>
      <c r="CU40" s="1199" t="e">
        <f t="shared" si="6"/>
        <v>#DIV/0!</v>
      </c>
      <c r="CV40" s="1447"/>
      <c r="CW40" s="1208" t="e">
        <f t="shared" si="7"/>
        <v>#DIV/0!</v>
      </c>
      <c r="CX40" s="1443"/>
      <c r="CY40" s="1210" t="e">
        <f t="shared" si="8"/>
        <v>#DIV/0!</v>
      </c>
      <c r="CZ40" s="1447"/>
      <c r="DA40" s="1207" t="e">
        <f t="shared" si="9"/>
        <v>#DIV/0!</v>
      </c>
      <c r="DB40" s="1449"/>
      <c r="DC40" s="1196" t="e">
        <f t="shared" si="10"/>
        <v>#DIV/0!</v>
      </c>
      <c r="DD40" s="1447"/>
      <c r="DE40" s="1208" t="e">
        <f t="shared" si="11"/>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656"/>
      <c r="E41" s="905"/>
      <c r="F41" s="825"/>
      <c r="G41" s="2027"/>
      <c r="H41" s="2028"/>
      <c r="I41" s="2028"/>
      <c r="J41" s="2029"/>
      <c r="K41" s="839"/>
      <c r="L41" s="839"/>
      <c r="M41" s="35">
        <v>14</v>
      </c>
      <c r="N41" s="1907" t="s">
        <v>223</v>
      </c>
      <c r="O41" s="2021"/>
      <c r="P41" s="454">
        <f t="shared" si="23"/>
        <v>0</v>
      </c>
      <c r="Q41" s="1907"/>
      <c r="R41" s="1908"/>
      <c r="S41" s="48"/>
      <c r="T41" s="48"/>
      <c r="U41" s="48"/>
      <c r="V41" s="48"/>
      <c r="W41" s="464">
        <f t="shared" si="25"/>
        <v>0</v>
      </c>
      <c r="X41" s="459">
        <f t="shared" si="24"/>
        <v>0</v>
      </c>
      <c r="Y41" s="822"/>
      <c r="Z41" s="822"/>
      <c r="AA41" s="616"/>
      <c r="AB41" s="1258"/>
      <c r="AC41" s="892"/>
      <c r="AD41" s="889"/>
      <c r="AE41" s="470"/>
      <c r="AF41" s="1263"/>
      <c r="AG41" s="1014"/>
      <c r="AH41" s="827"/>
      <c r="AI41" s="959"/>
      <c r="AJ41" s="1275"/>
      <c r="AK41" s="929"/>
      <c r="AL41" s="828"/>
      <c r="AM41" s="1059"/>
      <c r="AN41" s="1059"/>
      <c r="AO41" s="1058"/>
      <c r="AP41" s="1058"/>
      <c r="AQ41" s="617">
        <f t="shared" si="26"/>
        <v>0</v>
      </c>
      <c r="AR41" s="623">
        <f t="shared" si="27"/>
        <v>0</v>
      </c>
      <c r="AS41" s="329">
        <v>0</v>
      </c>
      <c r="AT41" s="307">
        <f t="shared" si="28"/>
        <v>0</v>
      </c>
      <c r="AU41" s="618">
        <f t="shared" si="29"/>
        <v>0</v>
      </c>
      <c r="AV41" s="619">
        <f t="shared" si="30"/>
        <v>0</v>
      </c>
      <c r="AW41" s="403"/>
      <c r="AX41" s="398"/>
      <c r="AY41" s="307">
        <v>0</v>
      </c>
      <c r="AZ41" s="348"/>
      <c r="BA41" s="390"/>
      <c r="BB41" s="415"/>
      <c r="BC41" s="416"/>
      <c r="BD41" s="307">
        <v>0</v>
      </c>
      <c r="BE41" s="348"/>
      <c r="BF41" s="390"/>
      <c r="BG41" s="415"/>
      <c r="BH41" s="416"/>
      <c r="BI41" s="307">
        <v>0</v>
      </c>
      <c r="BJ41" s="348"/>
      <c r="BK41" s="390"/>
      <c r="BL41" s="415"/>
      <c r="BM41" s="416"/>
      <c r="BN41" s="307">
        <v>0</v>
      </c>
      <c r="BO41" s="349"/>
      <c r="BP41" s="407"/>
      <c r="BQ41" s="415"/>
      <c r="BR41" s="416"/>
      <c r="BS41" s="307">
        <v>0</v>
      </c>
      <c r="BT41" s="348"/>
      <c r="BU41" s="408"/>
      <c r="BV41" s="415"/>
      <c r="BW41" s="416"/>
      <c r="BX41" s="307">
        <v>0</v>
      </c>
      <c r="BY41" s="349"/>
      <c r="BZ41" s="390"/>
      <c r="CA41" s="415"/>
      <c r="CB41" s="416"/>
      <c r="CC41" s="307">
        <v>0</v>
      </c>
      <c r="CD41" s="348"/>
      <c r="CE41" s="408"/>
      <c r="CF41" s="415"/>
      <c r="CG41" s="416"/>
      <c r="CH41" s="307">
        <v>0</v>
      </c>
      <c r="CI41" s="348"/>
      <c r="CJ41" s="408"/>
      <c r="CK41" s="409"/>
      <c r="CL41" s="410"/>
      <c r="CM41" s="411"/>
      <c r="CN41" s="412"/>
      <c r="CO41" s="1338"/>
      <c r="CP41" s="1443"/>
      <c r="CQ41" s="785" t="e">
        <f t="shared" si="12"/>
        <v>#DIV/0!</v>
      </c>
      <c r="CR41" s="1447"/>
      <c r="CS41" s="786" t="e">
        <f t="shared" si="0"/>
        <v>#DIV/0!</v>
      </c>
      <c r="CT41" s="1449"/>
      <c r="CU41" s="1199" t="e">
        <f t="shared" si="6"/>
        <v>#DIV/0!</v>
      </c>
      <c r="CV41" s="1447"/>
      <c r="CW41" s="1208" t="e">
        <f t="shared" si="7"/>
        <v>#DIV/0!</v>
      </c>
      <c r="CX41" s="1443"/>
      <c r="CY41" s="1210" t="e">
        <f t="shared" si="8"/>
        <v>#DIV/0!</v>
      </c>
      <c r="CZ41" s="1447"/>
      <c r="DA41" s="1207" t="e">
        <f t="shared" si="9"/>
        <v>#DIV/0!</v>
      </c>
      <c r="DB41" s="1449"/>
      <c r="DC41" s="1196" t="e">
        <f t="shared" si="10"/>
        <v>#DIV/0!</v>
      </c>
      <c r="DD41" s="1447"/>
      <c r="DE41" s="1208" t="e">
        <f t="shared" si="11"/>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656"/>
      <c r="E42" s="905"/>
      <c r="F42" s="825"/>
      <c r="G42" s="2027"/>
      <c r="H42" s="2028"/>
      <c r="I42" s="2028"/>
      <c r="J42" s="2029"/>
      <c r="K42" s="839"/>
      <c r="L42" s="839"/>
      <c r="M42" s="35">
        <v>15</v>
      </c>
      <c r="N42" s="1907" t="s">
        <v>214</v>
      </c>
      <c r="O42" s="2021"/>
      <c r="P42" s="454">
        <f t="shared" si="23"/>
        <v>0</v>
      </c>
      <c r="Q42" s="1907"/>
      <c r="R42" s="1908"/>
      <c r="S42" s="48"/>
      <c r="T42" s="48"/>
      <c r="U42" s="48"/>
      <c r="V42" s="48"/>
      <c r="W42" s="464">
        <f t="shared" si="25"/>
        <v>0</v>
      </c>
      <c r="X42" s="459">
        <f t="shared" si="24"/>
        <v>0</v>
      </c>
      <c r="Y42" s="822"/>
      <c r="Z42" s="822"/>
      <c r="AA42" s="932"/>
      <c r="AB42" s="1256"/>
      <c r="AC42" s="167"/>
      <c r="AD42" s="161"/>
      <c r="AE42" s="934"/>
      <c r="AF42" s="1264"/>
      <c r="AG42" s="1014"/>
      <c r="AH42" s="827"/>
      <c r="AI42" s="959"/>
      <c r="AJ42" s="959"/>
      <c r="AK42" s="1268"/>
      <c r="AL42" s="828"/>
      <c r="AM42" s="1059"/>
      <c r="AN42" s="1059"/>
      <c r="AO42" s="1058"/>
      <c r="AP42" s="1058"/>
      <c r="AQ42" s="617">
        <f t="shared" si="26"/>
        <v>0</v>
      </c>
      <c r="AR42" s="623">
        <f t="shared" si="27"/>
        <v>0</v>
      </c>
      <c r="AS42" s="329">
        <v>0</v>
      </c>
      <c r="AT42" s="307">
        <f t="shared" si="28"/>
        <v>0</v>
      </c>
      <c r="AU42" s="618">
        <f t="shared" si="29"/>
        <v>0</v>
      </c>
      <c r="AV42" s="619">
        <f t="shared" si="30"/>
        <v>0</v>
      </c>
      <c r="AW42" s="403"/>
      <c r="AX42" s="398"/>
      <c r="AY42" s="307">
        <v>0</v>
      </c>
      <c r="AZ42" s="348"/>
      <c r="BA42" s="390"/>
      <c r="BB42" s="415"/>
      <c r="BC42" s="416"/>
      <c r="BD42" s="307">
        <v>0</v>
      </c>
      <c r="BE42" s="348"/>
      <c r="BF42" s="390"/>
      <c r="BG42" s="415"/>
      <c r="BH42" s="416"/>
      <c r="BI42" s="307">
        <v>0</v>
      </c>
      <c r="BJ42" s="348"/>
      <c r="BK42" s="390"/>
      <c r="BL42" s="415"/>
      <c r="BM42" s="416"/>
      <c r="BN42" s="307">
        <v>0</v>
      </c>
      <c r="BO42" s="349"/>
      <c r="BP42" s="407"/>
      <c r="BQ42" s="415"/>
      <c r="BR42" s="416"/>
      <c r="BS42" s="307">
        <v>0</v>
      </c>
      <c r="BT42" s="348"/>
      <c r="BU42" s="408"/>
      <c r="BV42" s="415"/>
      <c r="BW42" s="416"/>
      <c r="BX42" s="307">
        <v>0</v>
      </c>
      <c r="BY42" s="349"/>
      <c r="BZ42" s="390"/>
      <c r="CA42" s="415"/>
      <c r="CB42" s="416"/>
      <c r="CC42" s="307">
        <v>0</v>
      </c>
      <c r="CD42" s="348"/>
      <c r="CE42" s="408"/>
      <c r="CF42" s="415"/>
      <c r="CG42" s="416"/>
      <c r="CH42" s="307">
        <v>0</v>
      </c>
      <c r="CI42" s="348"/>
      <c r="CJ42" s="408"/>
      <c r="CK42" s="409"/>
      <c r="CL42" s="410"/>
      <c r="CM42" s="411"/>
      <c r="CN42" s="412"/>
      <c r="CO42" s="1462"/>
      <c r="CP42" s="1443"/>
      <c r="CQ42" s="785" t="e">
        <f t="shared" si="12"/>
        <v>#DIV/0!</v>
      </c>
      <c r="CR42" s="1447"/>
      <c r="CS42" s="786" t="e">
        <f t="shared" si="0"/>
        <v>#DIV/0!</v>
      </c>
      <c r="CT42" s="1449"/>
      <c r="CU42" s="1199" t="e">
        <f t="shared" si="6"/>
        <v>#DIV/0!</v>
      </c>
      <c r="CV42" s="1447"/>
      <c r="CW42" s="1208" t="e">
        <f t="shared" si="7"/>
        <v>#DIV/0!</v>
      </c>
      <c r="CX42" s="1443"/>
      <c r="CY42" s="1210" t="e">
        <f t="shared" si="8"/>
        <v>#DIV/0!</v>
      </c>
      <c r="CZ42" s="1447"/>
      <c r="DA42" s="1207" t="e">
        <f t="shared" si="9"/>
        <v>#DIV/0!</v>
      </c>
      <c r="DB42" s="1449"/>
      <c r="DC42" s="1196" t="e">
        <f t="shared" si="10"/>
        <v>#DIV/0!</v>
      </c>
      <c r="DD42" s="1447"/>
      <c r="DE42" s="1208" t="e">
        <f t="shared" si="11"/>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656"/>
      <c r="E43" s="905"/>
      <c r="F43" s="825"/>
      <c r="G43" s="2027"/>
      <c r="H43" s="2028"/>
      <c r="I43" s="2028"/>
      <c r="J43" s="2029"/>
      <c r="K43" s="839"/>
      <c r="L43" s="839"/>
      <c r="M43" s="35">
        <v>16</v>
      </c>
      <c r="N43" s="1907" t="s">
        <v>401</v>
      </c>
      <c r="O43" s="2021"/>
      <c r="P43" s="454">
        <f t="shared" si="23"/>
        <v>0</v>
      </c>
      <c r="Q43" s="1907"/>
      <c r="R43" s="1908"/>
      <c r="S43" s="48"/>
      <c r="T43" s="48"/>
      <c r="U43" s="48"/>
      <c r="V43" s="48"/>
      <c r="W43" s="464">
        <f t="shared" si="25"/>
        <v>0</v>
      </c>
      <c r="X43" s="459">
        <f t="shared" si="24"/>
        <v>0</v>
      </c>
      <c r="Y43" s="822"/>
      <c r="Z43" s="822"/>
      <c r="AA43" s="932"/>
      <c r="AB43" s="1259"/>
      <c r="AC43" s="892"/>
      <c r="AD43" s="889"/>
      <c r="AE43" s="934"/>
      <c r="AF43" s="1264"/>
      <c r="AG43" s="1014"/>
      <c r="AH43" s="827"/>
      <c r="AI43" s="959"/>
      <c r="AJ43" s="1302"/>
      <c r="AK43" s="337"/>
      <c r="AL43" s="828"/>
      <c r="AM43" s="1059"/>
      <c r="AN43" s="1059"/>
      <c r="AO43" s="1058"/>
      <c r="AP43" s="1058"/>
      <c r="AQ43" s="617">
        <f t="shared" si="26"/>
        <v>0</v>
      </c>
      <c r="AR43" s="623">
        <f t="shared" si="27"/>
        <v>0</v>
      </c>
      <c r="AS43" s="329">
        <v>0</v>
      </c>
      <c r="AT43" s="307">
        <f t="shared" si="28"/>
        <v>0</v>
      </c>
      <c r="AU43" s="618">
        <f t="shared" si="29"/>
        <v>0</v>
      </c>
      <c r="AV43" s="619">
        <f t="shared" si="30"/>
        <v>0</v>
      </c>
      <c r="AW43" s="403"/>
      <c r="AX43" s="398"/>
      <c r="AY43" s="307">
        <v>0</v>
      </c>
      <c r="AZ43" s="348"/>
      <c r="BA43" s="390"/>
      <c r="BB43" s="415"/>
      <c r="BC43" s="416"/>
      <c r="BD43" s="307">
        <v>0</v>
      </c>
      <c r="BE43" s="348"/>
      <c r="BF43" s="390"/>
      <c r="BG43" s="415"/>
      <c r="BH43" s="416"/>
      <c r="BI43" s="307">
        <v>0</v>
      </c>
      <c r="BJ43" s="348"/>
      <c r="BK43" s="390"/>
      <c r="BL43" s="415"/>
      <c r="BM43" s="416"/>
      <c r="BN43" s="307">
        <v>0</v>
      </c>
      <c r="BO43" s="349"/>
      <c r="BP43" s="407"/>
      <c r="BQ43" s="415"/>
      <c r="BR43" s="416"/>
      <c r="BS43" s="307">
        <v>0</v>
      </c>
      <c r="BT43" s="348"/>
      <c r="BU43" s="408"/>
      <c r="BV43" s="415"/>
      <c r="BW43" s="416"/>
      <c r="BX43" s="307">
        <v>0</v>
      </c>
      <c r="BY43" s="349"/>
      <c r="BZ43" s="390"/>
      <c r="CA43" s="415"/>
      <c r="CB43" s="416"/>
      <c r="CC43" s="307">
        <v>0</v>
      </c>
      <c r="CD43" s="348"/>
      <c r="CE43" s="408"/>
      <c r="CF43" s="415"/>
      <c r="CG43" s="416"/>
      <c r="CH43" s="307">
        <v>0</v>
      </c>
      <c r="CI43" s="348"/>
      <c r="CJ43" s="408"/>
      <c r="CK43" s="409"/>
      <c r="CL43" s="410"/>
      <c r="CM43" s="411"/>
      <c r="CN43" s="412"/>
      <c r="CO43" s="1462"/>
      <c r="CP43" s="1443"/>
      <c r="CQ43" s="785" t="e">
        <f t="shared" si="12"/>
        <v>#DIV/0!</v>
      </c>
      <c r="CR43" s="1447"/>
      <c r="CS43" s="786" t="e">
        <f t="shared" si="0"/>
        <v>#DIV/0!</v>
      </c>
      <c r="CT43" s="1449"/>
      <c r="CU43" s="1199" t="e">
        <f t="shared" si="6"/>
        <v>#DIV/0!</v>
      </c>
      <c r="CV43" s="1447"/>
      <c r="CW43" s="1208" t="e">
        <f t="shared" si="7"/>
        <v>#DIV/0!</v>
      </c>
      <c r="CX43" s="1443"/>
      <c r="CY43" s="1210" t="e">
        <f t="shared" si="8"/>
        <v>#DIV/0!</v>
      </c>
      <c r="CZ43" s="1447"/>
      <c r="DA43" s="1207" t="e">
        <f t="shared" si="9"/>
        <v>#DIV/0!</v>
      </c>
      <c r="DB43" s="1449"/>
      <c r="DC43" s="1196" t="e">
        <f t="shared" si="10"/>
        <v>#DIV/0!</v>
      </c>
      <c r="DD43" s="1447"/>
      <c r="DE43" s="1208" t="e">
        <f t="shared" si="11"/>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656"/>
      <c r="E44" s="905"/>
      <c r="F44" s="825"/>
      <c r="G44" s="2027"/>
      <c r="H44" s="2028"/>
      <c r="I44" s="2028"/>
      <c r="J44" s="2029"/>
      <c r="K44" s="839"/>
      <c r="L44" s="839"/>
      <c r="M44" s="35">
        <v>17</v>
      </c>
      <c r="N44" s="1909" t="s">
        <v>248</v>
      </c>
      <c r="O44" s="2010"/>
      <c r="P44" s="454">
        <f t="shared" si="23"/>
        <v>0</v>
      </c>
      <c r="Q44" s="1907"/>
      <c r="R44" s="1908"/>
      <c r="S44" s="48"/>
      <c r="T44" s="48"/>
      <c r="U44" s="48"/>
      <c r="V44" s="48"/>
      <c r="W44" s="464">
        <f t="shared" si="25"/>
        <v>0</v>
      </c>
      <c r="X44" s="459">
        <f t="shared" si="24"/>
        <v>0</v>
      </c>
      <c r="Y44" s="822"/>
      <c r="Z44" s="822"/>
      <c r="AA44" s="932"/>
      <c r="AB44" s="1259"/>
      <c r="AC44" s="892"/>
      <c r="AD44" s="161"/>
      <c r="AE44" s="934"/>
      <c r="AF44" s="1264"/>
      <c r="AG44" s="1014"/>
      <c r="AH44" s="827"/>
      <c r="AI44" s="959"/>
      <c r="AJ44" s="959"/>
      <c r="AK44" s="1268"/>
      <c r="AL44" s="828"/>
      <c r="AM44" s="1059"/>
      <c r="AN44" s="1059"/>
      <c r="AO44" s="1058"/>
      <c r="AP44" s="1058"/>
      <c r="AQ44" s="617">
        <f t="shared" si="26"/>
        <v>0</v>
      </c>
      <c r="AR44" s="623">
        <f t="shared" si="27"/>
        <v>0</v>
      </c>
      <c r="AS44" s="329">
        <v>0</v>
      </c>
      <c r="AT44" s="307">
        <f t="shared" si="28"/>
        <v>0</v>
      </c>
      <c r="AU44" s="618">
        <f t="shared" si="29"/>
        <v>0</v>
      </c>
      <c r="AV44" s="619">
        <f t="shared" si="30"/>
        <v>0</v>
      </c>
      <c r="AW44" s="403"/>
      <c r="AX44" s="398"/>
      <c r="AY44" s="307">
        <v>0</v>
      </c>
      <c r="AZ44" s="348"/>
      <c r="BA44" s="390"/>
      <c r="BB44" s="415"/>
      <c r="BC44" s="416"/>
      <c r="BD44" s="307">
        <v>0</v>
      </c>
      <c r="BE44" s="348"/>
      <c r="BF44" s="390"/>
      <c r="BG44" s="415"/>
      <c r="BH44" s="416"/>
      <c r="BI44" s="307">
        <v>0</v>
      </c>
      <c r="BJ44" s="348"/>
      <c r="BK44" s="390"/>
      <c r="BL44" s="415"/>
      <c r="BM44" s="416"/>
      <c r="BN44" s="307">
        <v>0</v>
      </c>
      <c r="BO44" s="349"/>
      <c r="BP44" s="407"/>
      <c r="BQ44" s="415"/>
      <c r="BR44" s="416"/>
      <c r="BS44" s="307">
        <v>0</v>
      </c>
      <c r="BT44" s="348"/>
      <c r="BU44" s="408"/>
      <c r="BV44" s="415"/>
      <c r="BW44" s="416"/>
      <c r="BX44" s="307">
        <v>0</v>
      </c>
      <c r="BY44" s="349"/>
      <c r="BZ44" s="390"/>
      <c r="CA44" s="415"/>
      <c r="CB44" s="416"/>
      <c r="CC44" s="307">
        <v>0</v>
      </c>
      <c r="CD44" s="348"/>
      <c r="CE44" s="408"/>
      <c r="CF44" s="415"/>
      <c r="CG44" s="416"/>
      <c r="CH44" s="307">
        <v>0</v>
      </c>
      <c r="CI44" s="348"/>
      <c r="CJ44" s="408"/>
      <c r="CK44" s="409"/>
      <c r="CL44" s="410"/>
      <c r="CM44" s="411"/>
      <c r="CN44" s="412"/>
      <c r="CO44" s="1462"/>
      <c r="CP44" s="1443"/>
      <c r="CQ44" s="785" t="e">
        <f t="shared" si="12"/>
        <v>#DIV/0!</v>
      </c>
      <c r="CR44" s="1447"/>
      <c r="CS44" s="786" t="e">
        <f t="shared" si="0"/>
        <v>#DIV/0!</v>
      </c>
      <c r="CT44" s="1449"/>
      <c r="CU44" s="1199" t="e">
        <f t="shared" si="6"/>
        <v>#DIV/0!</v>
      </c>
      <c r="CV44" s="1447"/>
      <c r="CW44" s="1208" t="e">
        <f t="shared" si="7"/>
        <v>#DIV/0!</v>
      </c>
      <c r="CX44" s="1443"/>
      <c r="CY44" s="1210" t="e">
        <f t="shared" si="8"/>
        <v>#DIV/0!</v>
      </c>
      <c r="CZ44" s="1447"/>
      <c r="DA44" s="1207" t="e">
        <f t="shared" si="9"/>
        <v>#DIV/0!</v>
      </c>
      <c r="DB44" s="1449"/>
      <c r="DC44" s="1196" t="e">
        <f t="shared" si="10"/>
        <v>#DIV/0!</v>
      </c>
      <c r="DD44" s="1447"/>
      <c r="DE44" s="1208" t="e">
        <f t="shared" si="11"/>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ht="15" customHeight="1" thickBot="1" x14ac:dyDescent="0.3">
      <c r="A45" s="59">
        <v>37</v>
      </c>
      <c r="B45" s="824"/>
      <c r="C45" s="824"/>
      <c r="D45" s="30"/>
      <c r="E45" s="905"/>
      <c r="F45" s="825"/>
      <c r="G45" s="2030"/>
      <c r="H45" s="2031"/>
      <c r="I45" s="2031"/>
      <c r="J45" s="2032"/>
      <c r="K45" s="839"/>
      <c r="L45" s="839"/>
      <c r="M45" s="35">
        <v>18</v>
      </c>
      <c r="N45" s="1909" t="s">
        <v>256</v>
      </c>
      <c r="O45" s="2010"/>
      <c r="P45" s="454">
        <f t="shared" si="23"/>
        <v>0</v>
      </c>
      <c r="Q45" s="1909"/>
      <c r="R45" s="1910"/>
      <c r="S45" s="49"/>
      <c r="T45" s="49"/>
      <c r="U45" s="49"/>
      <c r="V45" s="49"/>
      <c r="W45" s="464">
        <f t="shared" si="25"/>
        <v>0</v>
      </c>
      <c r="X45" s="459">
        <f t="shared" si="24"/>
        <v>0</v>
      </c>
      <c r="Y45" s="822"/>
      <c r="Z45" s="822"/>
      <c r="AA45" s="932"/>
      <c r="AB45" s="1259"/>
      <c r="AC45" s="892"/>
      <c r="AD45" s="449"/>
      <c r="AE45" s="934"/>
      <c r="AF45" s="1264"/>
      <c r="AG45" s="1014"/>
      <c r="AH45" s="827"/>
      <c r="AI45" s="959"/>
      <c r="AJ45" s="1275"/>
      <c r="AK45" s="929"/>
      <c r="AL45" s="828"/>
      <c r="AM45" s="1059"/>
      <c r="AN45" s="1059"/>
      <c r="AO45" s="1058"/>
      <c r="AP45" s="1058"/>
      <c r="AQ45" s="617">
        <f t="shared" si="26"/>
        <v>0</v>
      </c>
      <c r="AR45" s="623">
        <f t="shared" si="27"/>
        <v>0</v>
      </c>
      <c r="AS45" s="329">
        <v>0</v>
      </c>
      <c r="AT45" s="307">
        <f t="shared" si="28"/>
        <v>0</v>
      </c>
      <c r="AU45" s="618">
        <f t="shared" si="29"/>
        <v>0</v>
      </c>
      <c r="AV45" s="619">
        <f t="shared" si="30"/>
        <v>0</v>
      </c>
      <c r="AW45" s="403"/>
      <c r="AX45" s="398"/>
      <c r="AY45" s="307">
        <v>0</v>
      </c>
      <c r="AZ45" s="348"/>
      <c r="BA45" s="390"/>
      <c r="BB45" s="415"/>
      <c r="BC45" s="416"/>
      <c r="BD45" s="307">
        <v>0</v>
      </c>
      <c r="BE45" s="348"/>
      <c r="BF45" s="390"/>
      <c r="BG45" s="415"/>
      <c r="BH45" s="416"/>
      <c r="BI45" s="307">
        <v>0</v>
      </c>
      <c r="BJ45" s="348"/>
      <c r="BK45" s="390"/>
      <c r="BL45" s="415"/>
      <c r="BM45" s="416"/>
      <c r="BN45" s="307">
        <v>0</v>
      </c>
      <c r="BO45" s="349"/>
      <c r="BP45" s="407"/>
      <c r="BQ45" s="415"/>
      <c r="BR45" s="416"/>
      <c r="BS45" s="307">
        <v>0</v>
      </c>
      <c r="BT45" s="348"/>
      <c r="BU45" s="408"/>
      <c r="BV45" s="415"/>
      <c r="BW45" s="416"/>
      <c r="BX45" s="307">
        <v>0</v>
      </c>
      <c r="BY45" s="349"/>
      <c r="BZ45" s="390"/>
      <c r="CA45" s="415"/>
      <c r="CB45" s="416"/>
      <c r="CC45" s="307">
        <v>0</v>
      </c>
      <c r="CD45" s="348"/>
      <c r="CE45" s="408"/>
      <c r="CF45" s="415"/>
      <c r="CG45" s="416"/>
      <c r="CH45" s="307">
        <v>0</v>
      </c>
      <c r="CI45" s="348"/>
      <c r="CJ45" s="408"/>
      <c r="CK45" s="409"/>
      <c r="CL45" s="410"/>
      <c r="CM45" s="411"/>
      <c r="CN45" s="412"/>
      <c r="CO45" s="1462"/>
      <c r="CP45" s="1443"/>
      <c r="CQ45" s="785" t="e">
        <f t="shared" si="12"/>
        <v>#DIV/0!</v>
      </c>
      <c r="CR45" s="1447"/>
      <c r="CS45" s="786" t="e">
        <f t="shared" si="0"/>
        <v>#DIV/0!</v>
      </c>
      <c r="CT45" s="1449"/>
      <c r="CU45" s="1199" t="e">
        <f t="shared" si="6"/>
        <v>#DIV/0!</v>
      </c>
      <c r="CV45" s="1447"/>
      <c r="CW45" s="1208" t="e">
        <f t="shared" si="7"/>
        <v>#DIV/0!</v>
      </c>
      <c r="CX45" s="1443"/>
      <c r="CY45" s="1210" t="e">
        <f t="shared" si="8"/>
        <v>#DIV/0!</v>
      </c>
      <c r="CZ45" s="1447"/>
      <c r="DA45" s="1207" t="e">
        <f t="shared" si="9"/>
        <v>#DIV/0!</v>
      </c>
      <c r="DB45" s="1449"/>
      <c r="DC45" s="1196" t="e">
        <f t="shared" si="10"/>
        <v>#DIV/0!</v>
      </c>
      <c r="DD45" s="1447"/>
      <c r="DE45" s="1208" t="e">
        <f t="shared" si="11"/>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ht="15" x14ac:dyDescent="0.25">
      <c r="A46" s="77">
        <v>38</v>
      </c>
      <c r="B46" s="28"/>
      <c r="C46" s="28"/>
      <c r="D46" s="31"/>
      <c r="E46" s="905"/>
      <c r="F46" s="825"/>
      <c r="G46" s="925"/>
      <c r="H46" s="925"/>
      <c r="I46" s="925"/>
      <c r="J46" s="925"/>
      <c r="K46" s="839"/>
      <c r="L46" s="839"/>
      <c r="M46" s="35">
        <v>19</v>
      </c>
      <c r="N46" s="1909" t="s">
        <v>402</v>
      </c>
      <c r="O46" s="2010"/>
      <c r="P46" s="454">
        <f t="shared" si="23"/>
        <v>0</v>
      </c>
      <c r="Q46" s="1909"/>
      <c r="R46" s="1910"/>
      <c r="S46" s="49"/>
      <c r="T46" s="49"/>
      <c r="U46" s="49"/>
      <c r="V46" s="49"/>
      <c r="W46" s="464">
        <f t="shared" si="25"/>
        <v>0</v>
      </c>
      <c r="X46" s="459">
        <f t="shared" si="24"/>
        <v>0</v>
      </c>
      <c r="Y46" s="822"/>
      <c r="Z46" s="822"/>
      <c r="AA46" s="932"/>
      <c r="AB46" s="1259"/>
      <c r="AC46" s="892"/>
      <c r="AD46" s="449"/>
      <c r="AE46" s="934"/>
      <c r="AF46" s="1264"/>
      <c r="AG46" s="1014"/>
      <c r="AH46" s="822"/>
      <c r="AI46" s="959"/>
      <c r="AJ46" s="1275"/>
      <c r="AK46" s="929"/>
      <c r="AL46" s="828"/>
      <c r="AM46" s="1059"/>
      <c r="AN46" s="1059"/>
      <c r="AO46" s="1058"/>
      <c r="AP46" s="1058"/>
      <c r="AQ46" s="617">
        <f t="shared" si="26"/>
        <v>0</v>
      </c>
      <c r="AR46" s="623">
        <f t="shared" si="27"/>
        <v>0</v>
      </c>
      <c r="AS46" s="329">
        <v>0</v>
      </c>
      <c r="AT46" s="307">
        <f t="shared" si="28"/>
        <v>0</v>
      </c>
      <c r="AU46" s="618">
        <f t="shared" si="29"/>
        <v>0</v>
      </c>
      <c r="AV46" s="619">
        <f t="shared" si="30"/>
        <v>0</v>
      </c>
      <c r="AW46" s="403"/>
      <c r="AX46" s="398"/>
      <c r="AY46" s="307">
        <v>0</v>
      </c>
      <c r="AZ46" s="348"/>
      <c r="BA46" s="390"/>
      <c r="BB46" s="415"/>
      <c r="BC46" s="416"/>
      <c r="BD46" s="307">
        <v>0</v>
      </c>
      <c r="BE46" s="348"/>
      <c r="BF46" s="390"/>
      <c r="BG46" s="415"/>
      <c r="BH46" s="416"/>
      <c r="BI46" s="307">
        <v>0</v>
      </c>
      <c r="BJ46" s="348"/>
      <c r="BK46" s="390"/>
      <c r="BL46" s="415"/>
      <c r="BM46" s="416"/>
      <c r="BN46" s="307">
        <v>0</v>
      </c>
      <c r="BO46" s="349"/>
      <c r="BP46" s="407"/>
      <c r="BQ46" s="415"/>
      <c r="BR46" s="416"/>
      <c r="BS46" s="307">
        <v>0</v>
      </c>
      <c r="BT46" s="348"/>
      <c r="BU46" s="408"/>
      <c r="BV46" s="415"/>
      <c r="BW46" s="416"/>
      <c r="BX46" s="307">
        <v>0</v>
      </c>
      <c r="BY46" s="349"/>
      <c r="BZ46" s="390"/>
      <c r="CA46" s="415"/>
      <c r="CB46" s="416"/>
      <c r="CC46" s="307">
        <v>0</v>
      </c>
      <c r="CD46" s="348"/>
      <c r="CE46" s="408"/>
      <c r="CF46" s="415"/>
      <c r="CG46" s="416"/>
      <c r="CH46" s="307">
        <v>0</v>
      </c>
      <c r="CI46" s="348"/>
      <c r="CJ46" s="408"/>
      <c r="CK46" s="409"/>
      <c r="CL46" s="410"/>
      <c r="CM46" s="411"/>
      <c r="CN46" s="412"/>
      <c r="CO46" s="1462"/>
      <c r="CP46" s="1443"/>
      <c r="CQ46" s="785" t="e">
        <f t="shared" si="12"/>
        <v>#DIV/0!</v>
      </c>
      <c r="CR46" s="1447"/>
      <c r="CS46" s="786" t="e">
        <f t="shared" si="0"/>
        <v>#DIV/0!</v>
      </c>
      <c r="CT46" s="1449"/>
      <c r="CU46" s="1199" t="e">
        <f t="shared" si="6"/>
        <v>#DIV/0!</v>
      </c>
      <c r="CV46" s="1447"/>
      <c r="CW46" s="1208" t="e">
        <f t="shared" si="7"/>
        <v>#DIV/0!</v>
      </c>
      <c r="CX46" s="1443"/>
      <c r="CY46" s="1210" t="e">
        <f t="shared" si="8"/>
        <v>#DIV/0!</v>
      </c>
      <c r="CZ46" s="1447"/>
      <c r="DA46" s="1207" t="e">
        <f t="shared" si="9"/>
        <v>#DIV/0!</v>
      </c>
      <c r="DB46" s="1449"/>
      <c r="DC46" s="1196" t="e">
        <f t="shared" si="10"/>
        <v>#DIV/0!</v>
      </c>
      <c r="DD46" s="1447"/>
      <c r="DE46" s="1208" t="e">
        <f t="shared" si="11"/>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ht="15" customHeight="1" x14ac:dyDescent="0.25">
      <c r="A47" s="78">
        <v>39</v>
      </c>
      <c r="B47" s="330"/>
      <c r="C47" s="330"/>
      <c r="D47" s="332"/>
      <c r="E47" s="905"/>
      <c r="F47" s="827"/>
      <c r="G47" s="925"/>
      <c r="H47" s="925"/>
      <c r="I47" s="925"/>
      <c r="J47" s="925"/>
      <c r="K47" s="840"/>
      <c r="L47" s="840"/>
      <c r="M47" s="35">
        <v>20</v>
      </c>
      <c r="N47" s="1909" t="s">
        <v>403</v>
      </c>
      <c r="O47" s="2010"/>
      <c r="P47" s="454">
        <f t="shared" si="23"/>
        <v>0</v>
      </c>
      <c r="Q47" s="1909"/>
      <c r="R47" s="1910"/>
      <c r="S47" s="49"/>
      <c r="T47" s="49"/>
      <c r="U47" s="49"/>
      <c r="V47" s="49"/>
      <c r="W47" s="464">
        <f t="shared" si="25"/>
        <v>0</v>
      </c>
      <c r="X47" s="459">
        <f t="shared" si="24"/>
        <v>0</v>
      </c>
      <c r="Y47" s="822"/>
      <c r="Z47" s="822"/>
      <c r="AA47" s="932"/>
      <c r="AB47" s="1259"/>
      <c r="AC47" s="892"/>
      <c r="AD47" s="1050"/>
      <c r="AE47" s="934"/>
      <c r="AF47" s="1264"/>
      <c r="AG47" s="1014"/>
      <c r="AH47" s="822"/>
      <c r="AI47" s="959"/>
      <c r="AJ47" s="1275"/>
      <c r="AK47" s="929"/>
      <c r="AL47" s="828"/>
      <c r="AM47" s="1059"/>
      <c r="AN47" s="1059"/>
      <c r="AO47" s="1058"/>
      <c r="AP47" s="1058"/>
      <c r="AQ47" s="617">
        <f t="shared" si="26"/>
        <v>0</v>
      </c>
      <c r="AR47" s="623">
        <f t="shared" si="27"/>
        <v>0</v>
      </c>
      <c r="AS47" s="329">
        <v>0</v>
      </c>
      <c r="AT47" s="307">
        <f t="shared" si="28"/>
        <v>0</v>
      </c>
      <c r="AU47" s="618">
        <f t="shared" si="29"/>
        <v>0</v>
      </c>
      <c r="AV47" s="619">
        <f t="shared" si="30"/>
        <v>0</v>
      </c>
      <c r="AW47" s="403"/>
      <c r="AX47" s="398"/>
      <c r="AY47" s="307">
        <v>0</v>
      </c>
      <c r="AZ47" s="348"/>
      <c r="BA47" s="390"/>
      <c r="BB47" s="415"/>
      <c r="BC47" s="416"/>
      <c r="BD47" s="307">
        <v>0</v>
      </c>
      <c r="BE47" s="348"/>
      <c r="BF47" s="390"/>
      <c r="BG47" s="415"/>
      <c r="BH47" s="416"/>
      <c r="BI47" s="307">
        <v>0</v>
      </c>
      <c r="BJ47" s="348"/>
      <c r="BK47" s="390"/>
      <c r="BL47" s="415"/>
      <c r="BM47" s="416"/>
      <c r="BN47" s="307">
        <v>0</v>
      </c>
      <c r="BO47" s="349"/>
      <c r="BP47" s="407"/>
      <c r="BQ47" s="415"/>
      <c r="BR47" s="416"/>
      <c r="BS47" s="307">
        <v>0</v>
      </c>
      <c r="BT47" s="348"/>
      <c r="BU47" s="408"/>
      <c r="BV47" s="415"/>
      <c r="BW47" s="416"/>
      <c r="BX47" s="307">
        <v>0</v>
      </c>
      <c r="BY47" s="349"/>
      <c r="BZ47" s="390"/>
      <c r="CA47" s="415"/>
      <c r="CB47" s="416"/>
      <c r="CC47" s="307">
        <v>0</v>
      </c>
      <c r="CD47" s="348"/>
      <c r="CE47" s="408"/>
      <c r="CF47" s="415"/>
      <c r="CG47" s="416"/>
      <c r="CH47" s="307">
        <v>0</v>
      </c>
      <c r="CI47" s="348"/>
      <c r="CJ47" s="408"/>
      <c r="CK47" s="409"/>
      <c r="CL47" s="410"/>
      <c r="CM47" s="411"/>
      <c r="CN47" s="412"/>
      <c r="CO47" s="1462"/>
      <c r="CP47" s="1443"/>
      <c r="CQ47" s="785" t="e">
        <f t="shared" si="12"/>
        <v>#DIV/0!</v>
      </c>
      <c r="CR47" s="1447"/>
      <c r="CS47" s="786" t="e">
        <f t="shared" si="0"/>
        <v>#DIV/0!</v>
      </c>
      <c r="CT47" s="1449"/>
      <c r="CU47" s="1199" t="e">
        <f t="shared" si="6"/>
        <v>#DIV/0!</v>
      </c>
      <c r="CV47" s="1447"/>
      <c r="CW47" s="1208" t="e">
        <f t="shared" si="7"/>
        <v>#DIV/0!</v>
      </c>
      <c r="CX47" s="1443"/>
      <c r="CY47" s="1210" t="e">
        <f t="shared" si="8"/>
        <v>#DIV/0!</v>
      </c>
      <c r="CZ47" s="1447"/>
      <c r="DA47" s="1207" t="e">
        <f t="shared" si="9"/>
        <v>#DIV/0!</v>
      </c>
      <c r="DB47" s="1449"/>
      <c r="DC47" s="1196" t="e">
        <f t="shared" si="10"/>
        <v>#DIV/0!</v>
      </c>
      <c r="DD47" s="1447"/>
      <c r="DE47" s="1208" t="e">
        <f t="shared" si="11"/>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6.5" customHeight="1" x14ac:dyDescent="0.35">
      <c r="A48" s="78">
        <v>40</v>
      </c>
      <c r="B48" s="3"/>
      <c r="C48" s="330"/>
      <c r="D48" s="332"/>
      <c r="E48" s="905"/>
      <c r="F48" s="827"/>
      <c r="G48" s="905"/>
      <c r="H48" s="923"/>
      <c r="I48" s="923"/>
      <c r="J48" s="923"/>
      <c r="K48" s="969"/>
      <c r="L48" s="969"/>
      <c r="M48" s="35">
        <v>21</v>
      </c>
      <c r="N48" s="1907" t="s">
        <v>404</v>
      </c>
      <c r="O48" s="2021"/>
      <c r="P48" s="454">
        <f t="shared" si="23"/>
        <v>0</v>
      </c>
      <c r="Q48" s="1965"/>
      <c r="R48" s="1966"/>
      <c r="S48" s="50"/>
      <c r="T48" s="50"/>
      <c r="U48" s="50"/>
      <c r="V48" s="50"/>
      <c r="W48" s="465">
        <f>U48-V48</f>
        <v>0</v>
      </c>
      <c r="X48" s="459">
        <f t="shared" si="24"/>
        <v>0</v>
      </c>
      <c r="Y48" s="822"/>
      <c r="Z48" s="822"/>
      <c r="AA48" s="67" t="s">
        <v>362</v>
      </c>
      <c r="AB48" s="1260">
        <f>SUM(AB28:AB47)</f>
        <v>0</v>
      </c>
      <c r="AC48" s="24"/>
      <c r="AD48" s="1050"/>
      <c r="AE48" s="67" t="s">
        <v>362</v>
      </c>
      <c r="AF48" s="328">
        <f>SUM(AF28:AF47)</f>
        <v>0</v>
      </c>
      <c r="AG48" s="328"/>
      <c r="AH48" s="822"/>
      <c r="AI48" s="959"/>
      <c r="AJ48" s="1275"/>
      <c r="AK48" s="929"/>
      <c r="AL48" s="828"/>
      <c r="AM48" s="1059"/>
      <c r="AN48" s="1059"/>
      <c r="AO48" s="1058"/>
      <c r="AP48" s="1058"/>
      <c r="AQ48" s="617">
        <f t="shared" si="26"/>
        <v>0</v>
      </c>
      <c r="AR48" s="623">
        <f t="shared" si="27"/>
        <v>0</v>
      </c>
      <c r="AS48" s="329">
        <v>0</v>
      </c>
      <c r="AT48" s="307">
        <f t="shared" si="28"/>
        <v>0</v>
      </c>
      <c r="AU48" s="618">
        <f t="shared" si="29"/>
        <v>0</v>
      </c>
      <c r="AV48" s="619">
        <f t="shared" si="30"/>
        <v>0</v>
      </c>
      <c r="AW48" s="403"/>
      <c r="AX48" s="398"/>
      <c r="AY48" s="307">
        <v>0</v>
      </c>
      <c r="AZ48" s="348"/>
      <c r="BA48" s="390"/>
      <c r="BB48" s="415"/>
      <c r="BC48" s="416"/>
      <c r="BD48" s="307">
        <v>0</v>
      </c>
      <c r="BE48" s="348"/>
      <c r="BF48" s="390"/>
      <c r="BG48" s="415"/>
      <c r="BH48" s="416"/>
      <c r="BI48" s="307">
        <v>0</v>
      </c>
      <c r="BJ48" s="348"/>
      <c r="BK48" s="390"/>
      <c r="BL48" s="415"/>
      <c r="BM48" s="416"/>
      <c r="BN48" s="307">
        <v>0</v>
      </c>
      <c r="BO48" s="349"/>
      <c r="BP48" s="407"/>
      <c r="BQ48" s="415"/>
      <c r="BR48" s="416"/>
      <c r="BS48" s="307">
        <v>0</v>
      </c>
      <c r="BT48" s="348"/>
      <c r="BU48" s="408"/>
      <c r="BV48" s="415"/>
      <c r="BW48" s="416"/>
      <c r="BX48" s="307">
        <v>0</v>
      </c>
      <c r="BY48" s="349"/>
      <c r="BZ48" s="390"/>
      <c r="CA48" s="415"/>
      <c r="CB48" s="416"/>
      <c r="CC48" s="307">
        <v>0</v>
      </c>
      <c r="CD48" s="348"/>
      <c r="CE48" s="408"/>
      <c r="CF48" s="415"/>
      <c r="CG48" s="416"/>
      <c r="CH48" s="307">
        <v>0</v>
      </c>
      <c r="CI48" s="348"/>
      <c r="CJ48" s="408"/>
      <c r="CK48" s="409"/>
      <c r="CL48" s="410"/>
      <c r="CM48" s="411"/>
      <c r="CN48" s="412"/>
      <c r="CO48" s="1462"/>
      <c r="CP48" s="1443"/>
      <c r="CQ48" s="785" t="e">
        <f t="shared" si="12"/>
        <v>#DIV/0!</v>
      </c>
      <c r="CR48" s="1447"/>
      <c r="CS48" s="786" t="e">
        <f t="shared" si="0"/>
        <v>#DIV/0!</v>
      </c>
      <c r="CT48" s="1449"/>
      <c r="CU48" s="1199" t="e">
        <f t="shared" si="6"/>
        <v>#DIV/0!</v>
      </c>
      <c r="CV48" s="1447"/>
      <c r="CW48" s="1208" t="e">
        <f t="shared" si="7"/>
        <v>#DIV/0!</v>
      </c>
      <c r="CX48" s="1443"/>
      <c r="CY48" s="1210" t="e">
        <f t="shared" si="8"/>
        <v>#DIV/0!</v>
      </c>
      <c r="CZ48" s="1447"/>
      <c r="DA48" s="1207" t="e">
        <f t="shared" si="9"/>
        <v>#DIV/0!</v>
      </c>
      <c r="DB48" s="1449"/>
      <c r="DC48" s="1196" t="e">
        <f t="shared" si="10"/>
        <v>#DIV/0!</v>
      </c>
      <c r="DD48" s="1447"/>
      <c r="DE48" s="1208" t="e">
        <f t="shared" si="11"/>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6.5" customHeight="1" thickBot="1" x14ac:dyDescent="0.4">
      <c r="A49" s="78">
        <v>41</v>
      </c>
      <c r="B49" s="330"/>
      <c r="C49" s="330"/>
      <c r="D49" s="332"/>
      <c r="E49" s="905"/>
      <c r="F49" s="822"/>
      <c r="G49" s="822"/>
      <c r="H49" s="822"/>
      <c r="I49" s="822"/>
      <c r="J49" s="822"/>
      <c r="K49" s="822"/>
      <c r="L49" s="822"/>
      <c r="M49" s="447">
        <v>22</v>
      </c>
      <c r="N49" s="1978" t="s">
        <v>405</v>
      </c>
      <c r="O49" s="2019"/>
      <c r="P49" s="455">
        <f t="shared" si="23"/>
        <v>0</v>
      </c>
      <c r="Q49" s="1897"/>
      <c r="R49" s="1898"/>
      <c r="S49" s="51"/>
      <c r="T49" s="51"/>
      <c r="U49" s="51"/>
      <c r="V49" s="51"/>
      <c r="W49" s="466">
        <f>U49-V49</f>
        <v>0</v>
      </c>
      <c r="X49" s="459">
        <f t="shared" si="24"/>
        <v>0</v>
      </c>
      <c r="Y49" s="822"/>
      <c r="Z49" s="822"/>
      <c r="AA49" s="353"/>
      <c r="AB49" s="354"/>
      <c r="AC49" s="354"/>
      <c r="AD49" s="1050"/>
      <c r="AE49" s="380" t="s">
        <v>363</v>
      </c>
      <c r="AF49" s="328">
        <f>AF48-((AF48/100)*33.33333)</f>
        <v>0</v>
      </c>
      <c r="AG49" s="334"/>
      <c r="AH49" s="822"/>
      <c r="AI49" s="959"/>
      <c r="AJ49" s="1275"/>
      <c r="AK49" s="929"/>
      <c r="AL49" s="828"/>
      <c r="AM49" s="1059"/>
      <c r="AN49" s="1059"/>
      <c r="AO49" s="1058"/>
      <c r="AP49" s="1058"/>
      <c r="AQ49" s="617">
        <f t="shared" si="26"/>
        <v>0</v>
      </c>
      <c r="AR49" s="623">
        <f t="shared" si="27"/>
        <v>0</v>
      </c>
      <c r="AS49" s="329">
        <v>0</v>
      </c>
      <c r="AT49" s="307">
        <f t="shared" si="28"/>
        <v>0</v>
      </c>
      <c r="AU49" s="618">
        <f t="shared" si="29"/>
        <v>0</v>
      </c>
      <c r="AV49" s="619">
        <f t="shared" si="30"/>
        <v>0</v>
      </c>
      <c r="AW49" s="403"/>
      <c r="AX49" s="398"/>
      <c r="AY49" s="307">
        <v>0</v>
      </c>
      <c r="AZ49" s="348"/>
      <c r="BA49" s="390"/>
      <c r="BB49" s="415"/>
      <c r="BC49" s="416"/>
      <c r="BD49" s="307">
        <v>0</v>
      </c>
      <c r="BE49" s="348"/>
      <c r="BF49" s="390"/>
      <c r="BG49" s="415"/>
      <c r="BH49" s="416"/>
      <c r="BI49" s="307">
        <v>0</v>
      </c>
      <c r="BJ49" s="348"/>
      <c r="BK49" s="390"/>
      <c r="BL49" s="415"/>
      <c r="BM49" s="416"/>
      <c r="BN49" s="307">
        <v>0</v>
      </c>
      <c r="BO49" s="349"/>
      <c r="BP49" s="407"/>
      <c r="BQ49" s="415"/>
      <c r="BR49" s="416"/>
      <c r="BS49" s="307">
        <v>0</v>
      </c>
      <c r="BT49" s="348"/>
      <c r="BU49" s="408"/>
      <c r="BV49" s="415"/>
      <c r="BW49" s="416"/>
      <c r="BX49" s="307">
        <v>0</v>
      </c>
      <c r="BY49" s="349"/>
      <c r="BZ49" s="390"/>
      <c r="CA49" s="415"/>
      <c r="CB49" s="416"/>
      <c r="CC49" s="307">
        <v>0</v>
      </c>
      <c r="CD49" s="348"/>
      <c r="CE49" s="408"/>
      <c r="CF49" s="415"/>
      <c r="CG49" s="416"/>
      <c r="CH49" s="307">
        <v>0</v>
      </c>
      <c r="CI49" s="348"/>
      <c r="CJ49" s="408"/>
      <c r="CK49" s="409"/>
      <c r="CL49" s="410"/>
      <c r="CM49" s="411"/>
      <c r="CN49" s="412"/>
      <c r="CO49" s="1462"/>
      <c r="CP49" s="1443"/>
      <c r="CQ49" s="785" t="e">
        <f t="shared" si="12"/>
        <v>#DIV/0!</v>
      </c>
      <c r="CR49" s="1447"/>
      <c r="CS49" s="786" t="e">
        <f t="shared" si="0"/>
        <v>#DIV/0!</v>
      </c>
      <c r="CT49" s="1449"/>
      <c r="CU49" s="1199" t="e">
        <f t="shared" si="6"/>
        <v>#DIV/0!</v>
      </c>
      <c r="CV49" s="1447"/>
      <c r="CW49" s="1208" t="e">
        <f t="shared" si="7"/>
        <v>#DIV/0!</v>
      </c>
      <c r="CX49" s="1443"/>
      <c r="CY49" s="1210" t="e">
        <f t="shared" si="8"/>
        <v>#DIV/0!</v>
      </c>
      <c r="CZ49" s="1447"/>
      <c r="DA49" s="1207" t="e">
        <f t="shared" si="9"/>
        <v>#DIV/0!</v>
      </c>
      <c r="DB49" s="1449"/>
      <c r="DC49" s="1196" t="e">
        <f t="shared" si="10"/>
        <v>#DIV/0!</v>
      </c>
      <c r="DD49" s="1447"/>
      <c r="DE49" s="1208" t="e">
        <f t="shared" si="11"/>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78">
        <v>42</v>
      </c>
      <c r="B50" s="330"/>
      <c r="C50" s="330"/>
      <c r="D50" s="332"/>
      <c r="E50" s="905"/>
      <c r="F50" s="822"/>
      <c r="G50" s="822"/>
      <c r="H50" s="822"/>
      <c r="I50" s="822"/>
      <c r="J50" s="822"/>
      <c r="K50" s="822"/>
      <c r="L50" s="822"/>
      <c r="M50" s="447">
        <v>23</v>
      </c>
      <c r="N50" s="1978" t="s">
        <v>406</v>
      </c>
      <c r="O50" s="2019"/>
      <c r="P50" s="455">
        <f t="shared" si="23"/>
        <v>0</v>
      </c>
      <c r="Q50" s="1897"/>
      <c r="R50" s="1898"/>
      <c r="S50" s="51"/>
      <c r="T50" s="51"/>
      <c r="U50" s="51"/>
      <c r="V50" s="51"/>
      <c r="W50" s="466">
        <f>U50-V50</f>
        <v>0</v>
      </c>
      <c r="X50" s="459">
        <f t="shared" si="24"/>
        <v>0</v>
      </c>
      <c r="Y50" s="822"/>
      <c r="Z50" s="822"/>
      <c r="AA50" s="1870" t="s">
        <v>364</v>
      </c>
      <c r="AB50" s="1871"/>
      <c r="AC50" s="148"/>
      <c r="AD50" s="1872" t="s">
        <v>365</v>
      </c>
      <c r="AE50" s="1873"/>
      <c r="AF50" s="1873"/>
      <c r="AG50" s="1874"/>
      <c r="AH50" s="822"/>
      <c r="AI50" s="959"/>
      <c r="AJ50" s="1275"/>
      <c r="AK50" s="929"/>
      <c r="AL50" s="828"/>
      <c r="AM50" s="1059"/>
      <c r="AN50" s="1059"/>
      <c r="AO50" s="1058"/>
      <c r="AP50" s="1058"/>
      <c r="AQ50" s="617">
        <f t="shared" si="26"/>
        <v>0</v>
      </c>
      <c r="AR50" s="623">
        <f t="shared" si="27"/>
        <v>0</v>
      </c>
      <c r="AS50" s="329">
        <v>0</v>
      </c>
      <c r="AT50" s="307">
        <f t="shared" si="28"/>
        <v>0</v>
      </c>
      <c r="AU50" s="618">
        <f t="shared" si="29"/>
        <v>0</v>
      </c>
      <c r="AV50" s="619">
        <f t="shared" si="30"/>
        <v>0</v>
      </c>
      <c r="AW50" s="403"/>
      <c r="AX50" s="398"/>
      <c r="AY50" s="307">
        <v>0</v>
      </c>
      <c r="AZ50" s="348"/>
      <c r="BA50" s="390"/>
      <c r="BB50" s="415"/>
      <c r="BC50" s="416"/>
      <c r="BD50" s="307">
        <v>0</v>
      </c>
      <c r="BE50" s="348"/>
      <c r="BF50" s="390"/>
      <c r="BG50" s="415"/>
      <c r="BH50" s="416"/>
      <c r="BI50" s="307">
        <v>0</v>
      </c>
      <c r="BJ50" s="348"/>
      <c r="BK50" s="390"/>
      <c r="BL50" s="415"/>
      <c r="BM50" s="416"/>
      <c r="BN50" s="307">
        <v>0</v>
      </c>
      <c r="BO50" s="349"/>
      <c r="BP50" s="407"/>
      <c r="BQ50" s="415"/>
      <c r="BR50" s="416"/>
      <c r="BS50" s="307">
        <v>0</v>
      </c>
      <c r="BT50" s="348"/>
      <c r="BU50" s="408"/>
      <c r="BV50" s="415"/>
      <c r="BW50" s="416"/>
      <c r="BX50" s="307">
        <v>0</v>
      </c>
      <c r="BY50" s="349"/>
      <c r="BZ50" s="390"/>
      <c r="CA50" s="415"/>
      <c r="CB50" s="416"/>
      <c r="CC50" s="307">
        <v>0</v>
      </c>
      <c r="CD50" s="348"/>
      <c r="CE50" s="408"/>
      <c r="CF50" s="415"/>
      <c r="CG50" s="416"/>
      <c r="CH50" s="307">
        <v>0</v>
      </c>
      <c r="CI50" s="348"/>
      <c r="CJ50" s="408"/>
      <c r="CK50" s="409"/>
      <c r="CL50" s="410"/>
      <c r="CM50" s="411"/>
      <c r="CN50" s="412"/>
      <c r="CO50" s="1462"/>
      <c r="CP50" s="1443"/>
      <c r="CQ50" s="785" t="e">
        <f t="shared" si="12"/>
        <v>#DIV/0!</v>
      </c>
      <c r="CR50" s="1447"/>
      <c r="CS50" s="786" t="e">
        <f t="shared" si="0"/>
        <v>#DIV/0!</v>
      </c>
      <c r="CT50" s="1449"/>
      <c r="CU50" s="1199" t="e">
        <f t="shared" si="6"/>
        <v>#DIV/0!</v>
      </c>
      <c r="CV50" s="1447"/>
      <c r="CW50" s="1208" t="e">
        <f t="shared" si="7"/>
        <v>#DIV/0!</v>
      </c>
      <c r="CX50" s="1443"/>
      <c r="CY50" s="1210" t="e">
        <f t="shared" si="8"/>
        <v>#DIV/0!</v>
      </c>
      <c r="CZ50" s="1447"/>
      <c r="DA50" s="1207" t="e">
        <f t="shared" si="9"/>
        <v>#DIV/0!</v>
      </c>
      <c r="DB50" s="1449"/>
      <c r="DC50" s="1196" t="e">
        <f t="shared" si="10"/>
        <v>#DIV/0!</v>
      </c>
      <c r="DD50" s="1447"/>
      <c r="DE50" s="1208" t="e">
        <f t="shared" si="11"/>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thickBot="1" x14ac:dyDescent="0.3">
      <c r="A51" s="78">
        <v>43</v>
      </c>
      <c r="B51" s="330"/>
      <c r="C51" s="330"/>
      <c r="D51" s="332"/>
      <c r="E51" s="905"/>
      <c r="F51" s="822"/>
      <c r="G51" s="822"/>
      <c r="H51" s="822"/>
      <c r="I51" s="822"/>
      <c r="J51" s="822"/>
      <c r="K51" s="822"/>
      <c r="L51" s="822"/>
      <c r="M51" s="448">
        <v>24</v>
      </c>
      <c r="N51" s="1980" t="s">
        <v>350</v>
      </c>
      <c r="O51" s="2020"/>
      <c r="P51" s="456">
        <f t="shared" si="23"/>
        <v>0</v>
      </c>
      <c r="Q51" s="1899"/>
      <c r="R51" s="1900"/>
      <c r="S51" s="52"/>
      <c r="T51" s="52"/>
      <c r="U51" s="52"/>
      <c r="V51" s="52"/>
      <c r="W51" s="467">
        <f>U51-V51</f>
        <v>0</v>
      </c>
      <c r="X51" s="460">
        <f t="shared" si="24"/>
        <v>0</v>
      </c>
      <c r="Y51" s="822"/>
      <c r="Z51" s="822"/>
      <c r="AA51" s="326" t="s">
        <v>155</v>
      </c>
      <c r="AB51" s="358"/>
      <c r="AC51" s="148"/>
      <c r="AD51" s="365" t="s">
        <v>1</v>
      </c>
      <c r="AE51" s="355" t="s">
        <v>366</v>
      </c>
      <c r="AF51" s="366" t="s">
        <v>61</v>
      </c>
      <c r="AG51" s="356" t="s">
        <v>367</v>
      </c>
      <c r="AH51" s="822"/>
      <c r="AI51" s="959"/>
      <c r="AJ51" s="1275"/>
      <c r="AK51" s="929"/>
      <c r="AL51" s="828"/>
      <c r="AM51" s="1059"/>
      <c r="AN51" s="1059"/>
      <c r="AO51" s="1058"/>
      <c r="AP51" s="1058"/>
      <c r="AQ51" s="617">
        <f t="shared" si="26"/>
        <v>0</v>
      </c>
      <c r="AR51" s="623">
        <f t="shared" si="27"/>
        <v>0</v>
      </c>
      <c r="AS51" s="329">
        <v>0</v>
      </c>
      <c r="AT51" s="307">
        <f t="shared" si="28"/>
        <v>0</v>
      </c>
      <c r="AU51" s="618">
        <f t="shared" si="29"/>
        <v>0</v>
      </c>
      <c r="AV51" s="619">
        <f t="shared" si="30"/>
        <v>0</v>
      </c>
      <c r="AW51" s="403"/>
      <c r="AX51" s="398"/>
      <c r="AY51" s="307">
        <v>0</v>
      </c>
      <c r="AZ51" s="348"/>
      <c r="BA51" s="390"/>
      <c r="BB51" s="415"/>
      <c r="BC51" s="416"/>
      <c r="BD51" s="307">
        <v>0</v>
      </c>
      <c r="BE51" s="348"/>
      <c r="BF51" s="390"/>
      <c r="BG51" s="415"/>
      <c r="BH51" s="416"/>
      <c r="BI51" s="307">
        <v>0</v>
      </c>
      <c r="BJ51" s="348"/>
      <c r="BK51" s="390"/>
      <c r="BL51" s="415"/>
      <c r="BM51" s="416"/>
      <c r="BN51" s="307">
        <v>0</v>
      </c>
      <c r="BO51" s="349"/>
      <c r="BP51" s="407"/>
      <c r="BQ51" s="415"/>
      <c r="BR51" s="416"/>
      <c r="BS51" s="307">
        <v>0</v>
      </c>
      <c r="BT51" s="348"/>
      <c r="BU51" s="408"/>
      <c r="BV51" s="415"/>
      <c r="BW51" s="416"/>
      <c r="BX51" s="307">
        <v>0</v>
      </c>
      <c r="BY51" s="349"/>
      <c r="BZ51" s="390"/>
      <c r="CA51" s="415"/>
      <c r="CB51" s="416"/>
      <c r="CC51" s="307">
        <v>0</v>
      </c>
      <c r="CD51" s="348"/>
      <c r="CE51" s="408"/>
      <c r="CF51" s="415"/>
      <c r="CG51" s="416"/>
      <c r="CH51" s="307">
        <v>0</v>
      </c>
      <c r="CI51" s="348"/>
      <c r="CJ51" s="408"/>
      <c r="CK51" s="409"/>
      <c r="CL51" s="410"/>
      <c r="CM51" s="411"/>
      <c r="CN51" s="412"/>
      <c r="CO51" s="1462"/>
      <c r="CP51" s="1443"/>
      <c r="CQ51" s="785" t="e">
        <f t="shared" si="12"/>
        <v>#DIV/0!</v>
      </c>
      <c r="CR51" s="1447"/>
      <c r="CS51" s="786" t="e">
        <f t="shared" si="0"/>
        <v>#DIV/0!</v>
      </c>
      <c r="CT51" s="1449"/>
      <c r="CU51" s="1199" t="e">
        <f t="shared" si="6"/>
        <v>#DIV/0!</v>
      </c>
      <c r="CV51" s="1447"/>
      <c r="CW51" s="1208" t="e">
        <f t="shared" si="7"/>
        <v>#DIV/0!</v>
      </c>
      <c r="CX51" s="1443"/>
      <c r="CY51" s="1210" t="e">
        <f t="shared" si="8"/>
        <v>#DIV/0!</v>
      </c>
      <c r="CZ51" s="1447"/>
      <c r="DA51" s="1207" t="e">
        <f t="shared" si="9"/>
        <v>#DIV/0!</v>
      </c>
      <c r="DB51" s="1449"/>
      <c r="DC51" s="1196" t="e">
        <f t="shared" si="10"/>
        <v>#DIV/0!</v>
      </c>
      <c r="DD51" s="1447"/>
      <c r="DE51" s="1208" t="e">
        <f t="shared" si="11"/>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ht="15" x14ac:dyDescent="0.25">
      <c r="A52" s="78">
        <v>44</v>
      </c>
      <c r="B52" s="330"/>
      <c r="C52" s="330"/>
      <c r="D52" s="332"/>
      <c r="E52" s="905"/>
      <c r="F52" s="822"/>
      <c r="G52" s="822"/>
      <c r="H52" s="822"/>
      <c r="I52" s="822"/>
      <c r="J52" s="822"/>
      <c r="K52" s="822"/>
      <c r="L52" s="822"/>
      <c r="M52" s="822"/>
      <c r="N52" s="822"/>
      <c r="O52" s="822"/>
      <c r="P52" s="822"/>
      <c r="Q52" s="822"/>
      <c r="R52" s="822"/>
      <c r="S52" s="822"/>
      <c r="T52" s="822"/>
      <c r="U52" s="822"/>
      <c r="V52" s="822"/>
      <c r="W52" s="822"/>
      <c r="X52" s="822"/>
      <c r="Y52" s="822"/>
      <c r="Z52" s="822"/>
      <c r="AA52" s="326" t="s">
        <v>368</v>
      </c>
      <c r="AB52" s="358"/>
      <c r="AC52" s="148"/>
      <c r="AD52" s="367"/>
      <c r="AE52" s="368"/>
      <c r="AF52" s="369"/>
      <c r="AG52" s="370"/>
      <c r="AH52" s="822"/>
      <c r="AI52" s="959"/>
      <c r="AJ52" s="1275"/>
      <c r="AK52" s="929"/>
      <c r="AL52" s="828"/>
      <c r="AM52" s="1059"/>
      <c r="AN52" s="1059"/>
      <c r="AO52" s="1058"/>
      <c r="AP52" s="1058"/>
      <c r="AQ52" s="617">
        <f t="shared" si="26"/>
        <v>0</v>
      </c>
      <c r="AR52" s="623">
        <f t="shared" si="27"/>
        <v>0</v>
      </c>
      <c r="AS52" s="329">
        <v>0</v>
      </c>
      <c r="AT52" s="307">
        <f t="shared" si="28"/>
        <v>0</v>
      </c>
      <c r="AU52" s="618">
        <f t="shared" si="29"/>
        <v>0</v>
      </c>
      <c r="AV52" s="619">
        <f t="shared" si="30"/>
        <v>0</v>
      </c>
      <c r="AW52" s="403"/>
      <c r="AX52" s="398"/>
      <c r="AY52" s="307">
        <v>0</v>
      </c>
      <c r="AZ52" s="348"/>
      <c r="BA52" s="390"/>
      <c r="BB52" s="415"/>
      <c r="BC52" s="416"/>
      <c r="BD52" s="307">
        <v>0</v>
      </c>
      <c r="BE52" s="348"/>
      <c r="BF52" s="390"/>
      <c r="BG52" s="415"/>
      <c r="BH52" s="416"/>
      <c r="BI52" s="307">
        <v>0</v>
      </c>
      <c r="BJ52" s="348"/>
      <c r="BK52" s="390"/>
      <c r="BL52" s="415"/>
      <c r="BM52" s="416"/>
      <c r="BN52" s="307">
        <v>0</v>
      </c>
      <c r="BO52" s="349"/>
      <c r="BP52" s="407"/>
      <c r="BQ52" s="415"/>
      <c r="BR52" s="416"/>
      <c r="BS52" s="307">
        <v>0</v>
      </c>
      <c r="BT52" s="348"/>
      <c r="BU52" s="408"/>
      <c r="BV52" s="415"/>
      <c r="BW52" s="416"/>
      <c r="BX52" s="307">
        <v>0</v>
      </c>
      <c r="BY52" s="349"/>
      <c r="BZ52" s="390"/>
      <c r="CA52" s="415"/>
      <c r="CB52" s="416"/>
      <c r="CC52" s="307">
        <v>0</v>
      </c>
      <c r="CD52" s="348"/>
      <c r="CE52" s="408"/>
      <c r="CF52" s="415"/>
      <c r="CG52" s="416"/>
      <c r="CH52" s="307">
        <v>0</v>
      </c>
      <c r="CI52" s="348"/>
      <c r="CJ52" s="408"/>
      <c r="CK52" s="409"/>
      <c r="CL52" s="410"/>
      <c r="CM52" s="411"/>
      <c r="CN52" s="412"/>
      <c r="CO52" s="1462"/>
      <c r="CP52" s="1443"/>
      <c r="CQ52" s="785" t="e">
        <f t="shared" si="12"/>
        <v>#DIV/0!</v>
      </c>
      <c r="CR52" s="1447"/>
      <c r="CS52" s="786" t="e">
        <f t="shared" si="0"/>
        <v>#DIV/0!</v>
      </c>
      <c r="CT52" s="1449"/>
      <c r="CU52" s="1199" t="e">
        <f t="shared" si="6"/>
        <v>#DIV/0!</v>
      </c>
      <c r="CV52" s="1447"/>
      <c r="CW52" s="1208" t="e">
        <f t="shared" si="7"/>
        <v>#DIV/0!</v>
      </c>
      <c r="CX52" s="1443"/>
      <c r="CY52" s="1210" t="e">
        <f t="shared" si="8"/>
        <v>#DIV/0!</v>
      </c>
      <c r="CZ52" s="1447"/>
      <c r="DA52" s="1207" t="e">
        <f t="shared" si="9"/>
        <v>#DIV/0!</v>
      </c>
      <c r="DB52" s="1449"/>
      <c r="DC52" s="1196" t="e">
        <f t="shared" si="10"/>
        <v>#DIV/0!</v>
      </c>
      <c r="DD52" s="1447"/>
      <c r="DE52" s="1208" t="e">
        <f t="shared" si="11"/>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ht="15" x14ac:dyDescent="0.25">
      <c r="A53" s="78">
        <v>45</v>
      </c>
      <c r="B53" s="330"/>
      <c r="C53" s="330"/>
      <c r="D53" s="332"/>
      <c r="E53" s="905"/>
      <c r="F53" s="822"/>
      <c r="G53" s="822"/>
      <c r="H53" s="822"/>
      <c r="I53" s="822"/>
      <c r="J53" s="822"/>
      <c r="K53" s="822"/>
      <c r="L53" s="822"/>
      <c r="M53" s="822"/>
      <c r="N53" s="822"/>
      <c r="O53" s="822"/>
      <c r="P53" s="822"/>
      <c r="Q53" s="822"/>
      <c r="R53" s="822"/>
      <c r="S53" s="822"/>
      <c r="T53" s="822"/>
      <c r="U53" s="822"/>
      <c r="V53" s="822"/>
      <c r="W53" s="822"/>
      <c r="X53" s="822"/>
      <c r="Y53" s="822"/>
      <c r="Z53" s="822"/>
      <c r="AA53" s="288"/>
      <c r="AB53" s="288"/>
      <c r="AC53" s="148"/>
      <c r="AD53" s="367"/>
      <c r="AE53" s="368"/>
      <c r="AF53" s="371"/>
      <c r="AG53" s="372"/>
      <c r="AH53" s="822"/>
      <c r="AI53" s="959"/>
      <c r="AJ53" s="1275"/>
      <c r="AK53" s="929"/>
      <c r="AL53" s="828"/>
      <c r="AM53" s="1059"/>
      <c r="AN53" s="1059"/>
      <c r="AO53" s="1058"/>
      <c r="AP53" s="1058"/>
      <c r="AQ53" s="617">
        <f t="shared" si="26"/>
        <v>0</v>
      </c>
      <c r="AR53" s="623">
        <f t="shared" si="27"/>
        <v>0</v>
      </c>
      <c r="AS53" s="329">
        <v>0</v>
      </c>
      <c r="AT53" s="307">
        <f t="shared" si="28"/>
        <v>0</v>
      </c>
      <c r="AU53" s="618">
        <f t="shared" si="29"/>
        <v>0</v>
      </c>
      <c r="AV53" s="619">
        <f t="shared" si="30"/>
        <v>0</v>
      </c>
      <c r="AW53" s="403"/>
      <c r="AX53" s="398"/>
      <c r="AY53" s="307">
        <v>0</v>
      </c>
      <c r="AZ53" s="348"/>
      <c r="BA53" s="390"/>
      <c r="BB53" s="415"/>
      <c r="BC53" s="416"/>
      <c r="BD53" s="307">
        <v>0</v>
      </c>
      <c r="BE53" s="348"/>
      <c r="BF53" s="390"/>
      <c r="BG53" s="415"/>
      <c r="BH53" s="416"/>
      <c r="BI53" s="307">
        <v>0</v>
      </c>
      <c r="BJ53" s="348"/>
      <c r="BK53" s="390"/>
      <c r="BL53" s="415"/>
      <c r="BM53" s="416"/>
      <c r="BN53" s="307">
        <v>0</v>
      </c>
      <c r="BO53" s="349"/>
      <c r="BP53" s="407"/>
      <c r="BQ53" s="415"/>
      <c r="BR53" s="416"/>
      <c r="BS53" s="307">
        <v>0</v>
      </c>
      <c r="BT53" s="348"/>
      <c r="BU53" s="408"/>
      <c r="BV53" s="415"/>
      <c r="BW53" s="416"/>
      <c r="BX53" s="307">
        <v>0</v>
      </c>
      <c r="BY53" s="349"/>
      <c r="BZ53" s="390"/>
      <c r="CA53" s="415"/>
      <c r="CB53" s="416"/>
      <c r="CC53" s="307">
        <v>0</v>
      </c>
      <c r="CD53" s="348"/>
      <c r="CE53" s="408"/>
      <c r="CF53" s="415"/>
      <c r="CG53" s="416"/>
      <c r="CH53" s="307">
        <v>0</v>
      </c>
      <c r="CI53" s="348"/>
      <c r="CJ53" s="408"/>
      <c r="CK53" s="409"/>
      <c r="CL53" s="410"/>
      <c r="CM53" s="411"/>
      <c r="CN53" s="412"/>
      <c r="CO53" s="1462"/>
      <c r="CP53" s="1443"/>
      <c r="CQ53" s="785" t="e">
        <f t="shared" si="12"/>
        <v>#DIV/0!</v>
      </c>
      <c r="CR53" s="1447"/>
      <c r="CS53" s="786" t="e">
        <f t="shared" si="0"/>
        <v>#DIV/0!</v>
      </c>
      <c r="CT53" s="1449"/>
      <c r="CU53" s="1199" t="e">
        <f t="shared" si="6"/>
        <v>#DIV/0!</v>
      </c>
      <c r="CV53" s="1447"/>
      <c r="CW53" s="1208" t="e">
        <f t="shared" si="7"/>
        <v>#DIV/0!</v>
      </c>
      <c r="CX53" s="1443"/>
      <c r="CY53" s="1210" t="e">
        <f t="shared" si="8"/>
        <v>#DIV/0!</v>
      </c>
      <c r="CZ53" s="1447"/>
      <c r="DA53" s="1207" t="e">
        <f t="shared" si="9"/>
        <v>#DIV/0!</v>
      </c>
      <c r="DB53" s="1449"/>
      <c r="DC53" s="1196" t="e">
        <f t="shared" si="10"/>
        <v>#DIV/0!</v>
      </c>
      <c r="DD53" s="1447"/>
      <c r="DE53" s="1208" t="e">
        <f t="shared" si="11"/>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457">
        <v>46</v>
      </c>
      <c r="B54" s="331"/>
      <c r="C54" s="331"/>
      <c r="D54" s="333"/>
      <c r="E54" s="905"/>
      <c r="F54" s="822"/>
      <c r="G54" s="822"/>
      <c r="H54" s="822"/>
      <c r="I54" s="822"/>
      <c r="J54" s="822"/>
      <c r="K54" s="822"/>
      <c r="L54" s="822"/>
      <c r="M54" s="822"/>
      <c r="N54" s="822"/>
      <c r="O54" s="822"/>
      <c r="P54" s="822"/>
      <c r="Q54" s="822"/>
      <c r="R54" s="822"/>
      <c r="S54" s="822"/>
      <c r="T54" s="822"/>
      <c r="U54" s="822"/>
      <c r="V54" s="822"/>
      <c r="W54" s="822"/>
      <c r="X54" s="822"/>
      <c r="Y54" s="822"/>
      <c r="Z54" s="822"/>
      <c r="AA54" s="1876" t="s">
        <v>407</v>
      </c>
      <c r="AB54" s="1876"/>
      <c r="AC54" s="148"/>
      <c r="AD54" s="367"/>
      <c r="AE54" s="368"/>
      <c r="AF54" s="371"/>
      <c r="AG54" s="373"/>
      <c r="AH54" s="822"/>
      <c r="AI54" s="959"/>
      <c r="AJ54" s="1275"/>
      <c r="AK54" s="929"/>
      <c r="AL54" s="828"/>
      <c r="AM54" s="1059"/>
      <c r="AN54" s="1059"/>
      <c r="AO54" s="1058"/>
      <c r="AP54" s="1058"/>
      <c r="AQ54" s="617">
        <f t="shared" si="26"/>
        <v>0</v>
      </c>
      <c r="AR54" s="623">
        <f t="shared" si="27"/>
        <v>0</v>
      </c>
      <c r="AS54" s="329">
        <v>0</v>
      </c>
      <c r="AT54" s="307">
        <f t="shared" si="28"/>
        <v>0</v>
      </c>
      <c r="AU54" s="618">
        <f t="shared" si="29"/>
        <v>0</v>
      </c>
      <c r="AV54" s="619">
        <f t="shared" si="30"/>
        <v>0</v>
      </c>
      <c r="AW54" s="403"/>
      <c r="AX54" s="398"/>
      <c r="AY54" s="307">
        <v>0</v>
      </c>
      <c r="AZ54" s="348"/>
      <c r="BA54" s="390"/>
      <c r="BB54" s="415"/>
      <c r="BC54" s="416"/>
      <c r="BD54" s="307">
        <v>0</v>
      </c>
      <c r="BE54" s="348"/>
      <c r="BF54" s="390"/>
      <c r="BG54" s="415"/>
      <c r="BH54" s="416"/>
      <c r="BI54" s="307">
        <v>0</v>
      </c>
      <c r="BJ54" s="348"/>
      <c r="BK54" s="390"/>
      <c r="BL54" s="415"/>
      <c r="BM54" s="416"/>
      <c r="BN54" s="307">
        <v>0</v>
      </c>
      <c r="BO54" s="349"/>
      <c r="BP54" s="407"/>
      <c r="BQ54" s="415"/>
      <c r="BR54" s="416"/>
      <c r="BS54" s="307">
        <v>0</v>
      </c>
      <c r="BT54" s="348"/>
      <c r="BU54" s="408"/>
      <c r="BV54" s="415"/>
      <c r="BW54" s="416"/>
      <c r="BX54" s="307">
        <v>0</v>
      </c>
      <c r="BY54" s="349"/>
      <c r="BZ54" s="390"/>
      <c r="CA54" s="415"/>
      <c r="CB54" s="416"/>
      <c r="CC54" s="307">
        <v>0</v>
      </c>
      <c r="CD54" s="348"/>
      <c r="CE54" s="408"/>
      <c r="CF54" s="415"/>
      <c r="CG54" s="416"/>
      <c r="CH54" s="307">
        <v>0</v>
      </c>
      <c r="CI54" s="348"/>
      <c r="CJ54" s="408"/>
      <c r="CK54" s="409"/>
      <c r="CL54" s="410"/>
      <c r="CM54" s="411"/>
      <c r="CN54" s="412"/>
      <c r="CO54" s="1462"/>
      <c r="CP54" s="1443"/>
      <c r="CQ54" s="785" t="e">
        <f t="shared" si="12"/>
        <v>#DIV/0!</v>
      </c>
      <c r="CR54" s="1447"/>
      <c r="CS54" s="786" t="e">
        <f t="shared" si="0"/>
        <v>#DIV/0!</v>
      </c>
      <c r="CT54" s="1449"/>
      <c r="CU54" s="1199" t="e">
        <f t="shared" si="6"/>
        <v>#DIV/0!</v>
      </c>
      <c r="CV54" s="1447"/>
      <c r="CW54" s="1208" t="e">
        <f t="shared" si="7"/>
        <v>#DIV/0!</v>
      </c>
      <c r="CX54" s="1443"/>
      <c r="CY54" s="1210" t="e">
        <f t="shared" si="8"/>
        <v>#DIV/0!</v>
      </c>
      <c r="CZ54" s="1447"/>
      <c r="DA54" s="1207" t="e">
        <f t="shared" si="9"/>
        <v>#DIV/0!</v>
      </c>
      <c r="DB54" s="1449"/>
      <c r="DC54" s="1196" t="e">
        <f t="shared" si="10"/>
        <v>#DIV/0!</v>
      </c>
      <c r="DD54" s="1447"/>
      <c r="DE54" s="1208" t="e">
        <f t="shared" si="11"/>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thickBot="1" x14ac:dyDescent="0.3">
      <c r="A55" s="16"/>
      <c r="B55" s="822"/>
      <c r="C55" s="822"/>
      <c r="D55" s="822"/>
      <c r="E55" s="712"/>
      <c r="F55" s="712"/>
      <c r="G55" s="822"/>
      <c r="H55" s="822"/>
      <c r="I55" s="822"/>
      <c r="J55" s="822"/>
      <c r="K55" s="817"/>
      <c r="L55" s="817"/>
      <c r="M55" s="822"/>
      <c r="N55" s="1164"/>
      <c r="O55" s="1164"/>
      <c r="P55" s="1164"/>
      <c r="Q55" s="1164"/>
      <c r="R55" s="1164"/>
      <c r="S55" s="822"/>
      <c r="T55" s="822"/>
      <c r="U55" s="822"/>
      <c r="V55" s="822"/>
      <c r="W55" s="822"/>
      <c r="X55" s="822"/>
      <c r="Y55" s="822"/>
      <c r="Z55" s="822"/>
      <c r="AA55" s="381" t="s">
        <v>370</v>
      </c>
      <c r="AB55" s="358"/>
      <c r="AC55" s="148"/>
      <c r="AD55" s="367"/>
      <c r="AE55" s="368"/>
      <c r="AF55" s="371"/>
      <c r="AG55" s="373"/>
      <c r="AH55" s="822"/>
      <c r="AI55" s="959"/>
      <c r="AJ55" s="1275"/>
      <c r="AK55" s="929"/>
      <c r="AL55" s="828"/>
      <c r="AM55" s="1059"/>
      <c r="AN55" s="1059"/>
      <c r="AO55" s="1058"/>
      <c r="AP55" s="1058"/>
      <c r="AQ55" s="617">
        <f t="shared" si="26"/>
        <v>0</v>
      </c>
      <c r="AR55" s="623">
        <f t="shared" si="27"/>
        <v>0</v>
      </c>
      <c r="AS55" s="329">
        <v>0</v>
      </c>
      <c r="AT55" s="307">
        <f t="shared" si="28"/>
        <v>0</v>
      </c>
      <c r="AU55" s="618">
        <f t="shared" si="29"/>
        <v>0</v>
      </c>
      <c r="AV55" s="619">
        <f t="shared" si="30"/>
        <v>0</v>
      </c>
      <c r="AW55" s="403"/>
      <c r="AX55" s="398"/>
      <c r="AY55" s="307">
        <v>0</v>
      </c>
      <c r="AZ55" s="348"/>
      <c r="BA55" s="390"/>
      <c r="BB55" s="415"/>
      <c r="BC55" s="416"/>
      <c r="BD55" s="307">
        <v>0</v>
      </c>
      <c r="BE55" s="348"/>
      <c r="BF55" s="390"/>
      <c r="BG55" s="415"/>
      <c r="BH55" s="416"/>
      <c r="BI55" s="307">
        <v>0</v>
      </c>
      <c r="BJ55" s="348"/>
      <c r="BK55" s="390"/>
      <c r="BL55" s="415"/>
      <c r="BM55" s="416"/>
      <c r="BN55" s="307">
        <v>0</v>
      </c>
      <c r="BO55" s="349"/>
      <c r="BP55" s="407"/>
      <c r="BQ55" s="415"/>
      <c r="BR55" s="416"/>
      <c r="BS55" s="307">
        <v>0</v>
      </c>
      <c r="BT55" s="348"/>
      <c r="BU55" s="408"/>
      <c r="BV55" s="415"/>
      <c r="BW55" s="416"/>
      <c r="BX55" s="307">
        <v>0</v>
      </c>
      <c r="BY55" s="349"/>
      <c r="BZ55" s="390"/>
      <c r="CA55" s="415"/>
      <c r="CB55" s="416"/>
      <c r="CC55" s="307">
        <v>0</v>
      </c>
      <c r="CD55" s="348"/>
      <c r="CE55" s="408"/>
      <c r="CF55" s="415"/>
      <c r="CG55" s="416"/>
      <c r="CH55" s="307">
        <v>0</v>
      </c>
      <c r="CI55" s="348"/>
      <c r="CJ55" s="408"/>
      <c r="CK55" s="409"/>
      <c r="CL55" s="410"/>
      <c r="CM55" s="411"/>
      <c r="CN55" s="412"/>
      <c r="CO55" s="1462"/>
      <c r="CP55" s="1443"/>
      <c r="CQ55" s="785" t="e">
        <f t="shared" si="12"/>
        <v>#DIV/0!</v>
      </c>
      <c r="CR55" s="1447"/>
      <c r="CS55" s="786" t="e">
        <f t="shared" si="0"/>
        <v>#DIV/0!</v>
      </c>
      <c r="CT55" s="1449"/>
      <c r="CU55" s="1199" t="e">
        <f t="shared" si="6"/>
        <v>#DIV/0!</v>
      </c>
      <c r="CV55" s="1447"/>
      <c r="CW55" s="1208" t="e">
        <f t="shared" si="7"/>
        <v>#DIV/0!</v>
      </c>
      <c r="CX55" s="1443"/>
      <c r="CY55" s="1210" t="e">
        <f t="shared" si="8"/>
        <v>#DIV/0!</v>
      </c>
      <c r="CZ55" s="1447"/>
      <c r="DA55" s="1207" t="e">
        <f t="shared" si="9"/>
        <v>#DIV/0!</v>
      </c>
      <c r="DB55" s="1449"/>
      <c r="DC55" s="1196" t="e">
        <f t="shared" si="10"/>
        <v>#DIV/0!</v>
      </c>
      <c r="DD55" s="1447"/>
      <c r="DE55" s="1208" t="e">
        <f t="shared" si="11"/>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thickBot="1" x14ac:dyDescent="0.3">
      <c r="A56" s="16"/>
      <c r="B56" s="498" t="s">
        <v>31</v>
      </c>
      <c r="C56" s="1041" t="s">
        <v>337</v>
      </c>
      <c r="D56" s="1041" t="s">
        <v>338</v>
      </c>
      <c r="E56" s="2016" t="s">
        <v>339</v>
      </c>
      <c r="F56" s="2017"/>
      <c r="G56" s="325"/>
      <c r="H56" s="995" t="s">
        <v>8</v>
      </c>
      <c r="I56" s="33" t="s">
        <v>337</v>
      </c>
      <c r="J56" s="34" t="s">
        <v>338</v>
      </c>
      <c r="K56" s="1944" t="s">
        <v>339</v>
      </c>
      <c r="L56" s="1945"/>
      <c r="M56" s="325"/>
      <c r="N56" s="1162" t="s">
        <v>9</v>
      </c>
      <c r="O56" s="1163" t="s">
        <v>337</v>
      </c>
      <c r="P56" s="1156" t="s">
        <v>338</v>
      </c>
      <c r="Q56" s="1963" t="s">
        <v>339</v>
      </c>
      <c r="R56" s="1964"/>
      <c r="S56" s="325"/>
      <c r="T56" s="1955" t="s">
        <v>408</v>
      </c>
      <c r="U56" s="1956"/>
      <c r="V56" s="1035" t="s">
        <v>337</v>
      </c>
      <c r="W56" s="1035" t="s">
        <v>338</v>
      </c>
      <c r="X56" s="80" t="s">
        <v>339</v>
      </c>
      <c r="Y56" s="822"/>
      <c r="Z56" s="822"/>
      <c r="AA56" s="358" t="s">
        <v>371</v>
      </c>
      <c r="AB56" s="358"/>
      <c r="AC56" s="148"/>
      <c r="AD56" s="367"/>
      <c r="AE56" s="368"/>
      <c r="AF56" s="369"/>
      <c r="AG56" s="373"/>
      <c r="AH56" s="822"/>
      <c r="AI56" s="959"/>
      <c r="AJ56" s="1275"/>
      <c r="AK56" s="929"/>
      <c r="AL56" s="828"/>
      <c r="AM56" s="1059"/>
      <c r="AN56" s="1059"/>
      <c r="AO56" s="1058"/>
      <c r="AP56" s="1058"/>
      <c r="AQ56" s="617">
        <f t="shared" si="26"/>
        <v>0</v>
      </c>
      <c r="AR56" s="623">
        <f t="shared" si="27"/>
        <v>0</v>
      </c>
      <c r="AS56" s="329">
        <v>0</v>
      </c>
      <c r="AT56" s="307">
        <f t="shared" si="28"/>
        <v>0</v>
      </c>
      <c r="AU56" s="618">
        <f t="shared" si="29"/>
        <v>0</v>
      </c>
      <c r="AV56" s="619">
        <f t="shared" si="30"/>
        <v>0</v>
      </c>
      <c r="AW56" s="403"/>
      <c r="AX56" s="398"/>
      <c r="AY56" s="307">
        <v>0</v>
      </c>
      <c r="AZ56" s="348"/>
      <c r="BA56" s="390"/>
      <c r="BB56" s="415"/>
      <c r="BC56" s="416"/>
      <c r="BD56" s="307">
        <v>0</v>
      </c>
      <c r="BE56" s="348"/>
      <c r="BF56" s="390"/>
      <c r="BG56" s="415"/>
      <c r="BH56" s="416"/>
      <c r="BI56" s="307">
        <v>0</v>
      </c>
      <c r="BJ56" s="348"/>
      <c r="BK56" s="390"/>
      <c r="BL56" s="415"/>
      <c r="BM56" s="416"/>
      <c r="BN56" s="307">
        <v>0</v>
      </c>
      <c r="BO56" s="349"/>
      <c r="BP56" s="407"/>
      <c r="BQ56" s="415"/>
      <c r="BR56" s="416"/>
      <c r="BS56" s="307">
        <v>0</v>
      </c>
      <c r="BT56" s="348"/>
      <c r="BU56" s="408"/>
      <c r="BV56" s="415"/>
      <c r="BW56" s="416"/>
      <c r="BX56" s="307">
        <v>0</v>
      </c>
      <c r="BY56" s="349"/>
      <c r="BZ56" s="390"/>
      <c r="CA56" s="415"/>
      <c r="CB56" s="416"/>
      <c r="CC56" s="307">
        <v>0</v>
      </c>
      <c r="CD56" s="348"/>
      <c r="CE56" s="408"/>
      <c r="CF56" s="415"/>
      <c r="CG56" s="416"/>
      <c r="CH56" s="307">
        <v>0</v>
      </c>
      <c r="CI56" s="348"/>
      <c r="CJ56" s="408"/>
      <c r="CK56" s="409"/>
      <c r="CL56" s="410"/>
      <c r="CM56" s="411"/>
      <c r="CN56" s="412"/>
      <c r="CO56" s="1462"/>
      <c r="CP56" s="1443"/>
      <c r="CQ56" s="785" t="e">
        <f t="shared" si="12"/>
        <v>#DIV/0!</v>
      </c>
      <c r="CR56" s="1447"/>
      <c r="CS56" s="786" t="e">
        <f t="shared" si="0"/>
        <v>#DIV/0!</v>
      </c>
      <c r="CT56" s="1449"/>
      <c r="CU56" s="1199" t="e">
        <f t="shared" si="6"/>
        <v>#DIV/0!</v>
      </c>
      <c r="CV56" s="1447"/>
      <c r="CW56" s="1208" t="e">
        <f t="shared" si="7"/>
        <v>#DIV/0!</v>
      </c>
      <c r="CX56" s="1443"/>
      <c r="CY56" s="1210" t="e">
        <f t="shared" si="8"/>
        <v>#DIV/0!</v>
      </c>
      <c r="CZ56" s="1447"/>
      <c r="DA56" s="1207" t="e">
        <f t="shared" si="9"/>
        <v>#DIV/0!</v>
      </c>
      <c r="DB56" s="1449"/>
      <c r="DC56" s="1196" t="e">
        <f t="shared" si="10"/>
        <v>#DIV/0!</v>
      </c>
      <c r="DD56" s="1447"/>
      <c r="DE56" s="1208" t="e">
        <f t="shared" si="11"/>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ht="15" x14ac:dyDescent="0.25">
      <c r="A57" s="16"/>
      <c r="B57" s="137" t="s">
        <v>99</v>
      </c>
      <c r="C57" s="138">
        <f>SUM(C58:C59)</f>
        <v>0</v>
      </c>
      <c r="D57" s="139">
        <f>SUM(D58:D59)</f>
        <v>0</v>
      </c>
      <c r="E57" s="1806">
        <f>SUM(E58:E59)</f>
        <v>0</v>
      </c>
      <c r="F57" s="1807"/>
      <c r="G57" s="325"/>
      <c r="H57" s="174" t="s">
        <v>99</v>
      </c>
      <c r="I57" s="43">
        <f>SUM(I58:I59)</f>
        <v>0</v>
      </c>
      <c r="J57" s="44">
        <f>SUM(J58:J59)</f>
        <v>0</v>
      </c>
      <c r="K57" s="1786">
        <f>SUM(K58:K59)</f>
        <v>0</v>
      </c>
      <c r="L57" s="1787"/>
      <c r="M57" s="325"/>
      <c r="N57" s="171" t="s">
        <v>99</v>
      </c>
      <c r="O57" s="45">
        <f>SUM(O58:O59)</f>
        <v>0</v>
      </c>
      <c r="P57" s="1000">
        <f>SUM(P58:P59)</f>
        <v>0</v>
      </c>
      <c r="Q57" s="1961">
        <f>SUM(Q58:Q59)</f>
        <v>0</v>
      </c>
      <c r="R57" s="1962"/>
      <c r="S57" s="325"/>
      <c r="T57" s="1940" t="s">
        <v>99</v>
      </c>
      <c r="U57" s="1941"/>
      <c r="V57" s="94">
        <f>SUM(V58:V59)</f>
        <v>0</v>
      </c>
      <c r="W57" s="95">
        <f>SUM(W58:W59)</f>
        <v>0</v>
      </c>
      <c r="X57" s="96">
        <f>SUM(X58:X59)</f>
        <v>0</v>
      </c>
      <c r="Y57" s="822"/>
      <c r="Z57" s="822"/>
      <c r="AA57" s="360"/>
      <c r="AB57" s="360"/>
      <c r="AC57" s="148"/>
      <c r="AD57" s="367"/>
      <c r="AE57" s="368"/>
      <c r="AF57" s="369"/>
      <c r="AG57" s="373"/>
      <c r="AH57" s="822"/>
      <c r="AI57" s="959"/>
      <c r="AJ57" s="1275"/>
      <c r="AK57" s="929"/>
      <c r="AL57" s="828"/>
      <c r="AM57" s="1059"/>
      <c r="AN57" s="1059"/>
      <c r="AO57" s="1058"/>
      <c r="AP57" s="1058"/>
      <c r="AQ57" s="617">
        <f t="shared" si="26"/>
        <v>0</v>
      </c>
      <c r="AR57" s="623">
        <f t="shared" si="27"/>
        <v>0</v>
      </c>
      <c r="AS57" s="329">
        <v>0</v>
      </c>
      <c r="AT57" s="307">
        <f t="shared" si="28"/>
        <v>0</v>
      </c>
      <c r="AU57" s="618">
        <f t="shared" si="29"/>
        <v>0</v>
      </c>
      <c r="AV57" s="619">
        <f t="shared" si="30"/>
        <v>0</v>
      </c>
      <c r="AW57" s="403"/>
      <c r="AX57" s="398"/>
      <c r="AY57" s="307">
        <v>0</v>
      </c>
      <c r="AZ57" s="348"/>
      <c r="BA57" s="390"/>
      <c r="BB57" s="415"/>
      <c r="BC57" s="416"/>
      <c r="BD57" s="307">
        <v>0</v>
      </c>
      <c r="BE57" s="348"/>
      <c r="BF57" s="390"/>
      <c r="BG57" s="415"/>
      <c r="BH57" s="416"/>
      <c r="BI57" s="307">
        <v>0</v>
      </c>
      <c r="BJ57" s="348"/>
      <c r="BK57" s="390"/>
      <c r="BL57" s="415"/>
      <c r="BM57" s="416"/>
      <c r="BN57" s="307">
        <v>0</v>
      </c>
      <c r="BO57" s="349"/>
      <c r="BP57" s="407"/>
      <c r="BQ57" s="415"/>
      <c r="BR57" s="416"/>
      <c r="BS57" s="307">
        <v>0</v>
      </c>
      <c r="BT57" s="348"/>
      <c r="BU57" s="408"/>
      <c r="BV57" s="415"/>
      <c r="BW57" s="416"/>
      <c r="BX57" s="307">
        <v>0</v>
      </c>
      <c r="BY57" s="349"/>
      <c r="BZ57" s="390"/>
      <c r="CA57" s="415"/>
      <c r="CB57" s="416"/>
      <c r="CC57" s="307">
        <v>0</v>
      </c>
      <c r="CD57" s="348"/>
      <c r="CE57" s="408"/>
      <c r="CF57" s="415"/>
      <c r="CG57" s="416"/>
      <c r="CH57" s="307">
        <v>0</v>
      </c>
      <c r="CI57" s="348"/>
      <c r="CJ57" s="408"/>
      <c r="CK57" s="409"/>
      <c r="CL57" s="410"/>
      <c r="CM57" s="411"/>
      <c r="CN57" s="412"/>
      <c r="CO57" s="1462"/>
      <c r="CP57" s="1443"/>
      <c r="CQ57" s="785" t="e">
        <f t="shared" si="12"/>
        <v>#DIV/0!</v>
      </c>
      <c r="CR57" s="1447"/>
      <c r="CS57" s="786" t="e">
        <f t="shared" si="0"/>
        <v>#DIV/0!</v>
      </c>
      <c r="CT57" s="1449"/>
      <c r="CU57" s="1199" t="e">
        <f t="shared" si="6"/>
        <v>#DIV/0!</v>
      </c>
      <c r="CV57" s="1447"/>
      <c r="CW57" s="1208" t="e">
        <f t="shared" si="7"/>
        <v>#DIV/0!</v>
      </c>
      <c r="CX57" s="1443"/>
      <c r="CY57" s="1210" t="e">
        <f t="shared" si="8"/>
        <v>#DIV/0!</v>
      </c>
      <c r="CZ57" s="1447"/>
      <c r="DA57" s="1207" t="e">
        <f t="shared" si="9"/>
        <v>#DIV/0!</v>
      </c>
      <c r="DB57" s="1449"/>
      <c r="DC57" s="1196" t="e">
        <f t="shared" si="10"/>
        <v>#DIV/0!</v>
      </c>
      <c r="DD57" s="1447"/>
      <c r="DE57" s="1208" t="e">
        <f t="shared" si="11"/>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35" t="s">
        <v>372</v>
      </c>
      <c r="C58" s="790">
        <f>COUNTIF($C$9:$C$54,"HW")</f>
        <v>0</v>
      </c>
      <c r="D58" s="996">
        <f>COUNTIF($C$9:$C$54,"HD")</f>
        <v>0</v>
      </c>
      <c r="E58" s="1808">
        <f>COUNTIF($C$9:$C$54,"HL")</f>
        <v>0</v>
      </c>
      <c r="F58" s="1809"/>
      <c r="G58" s="325"/>
      <c r="H58" s="175" t="s">
        <v>372</v>
      </c>
      <c r="I58" s="790">
        <f>COUNTIF($I$9:$I$16,"HW")</f>
        <v>0</v>
      </c>
      <c r="J58" s="37">
        <f>COUNTIF($I$9:$I$16,"HD")</f>
        <v>0</v>
      </c>
      <c r="K58" s="1914">
        <f>COUNTIF($I$9:$I$16,"HL")</f>
        <v>0</v>
      </c>
      <c r="L58" s="1915"/>
      <c r="M58" s="325"/>
      <c r="N58" s="172" t="s">
        <v>372</v>
      </c>
      <c r="O58" s="790">
        <f>COUNTIF($O$9:$O$16,"HW")</f>
        <v>0</v>
      </c>
      <c r="P58" s="1001">
        <f>COUNTIF($O$9:$O$16,"HD")</f>
        <v>0</v>
      </c>
      <c r="Q58" s="1959">
        <f>COUNTIF($O$9:$O$16,"HL")</f>
        <v>0</v>
      </c>
      <c r="R58" s="1960"/>
      <c r="S58" s="325"/>
      <c r="T58" s="1942" t="s">
        <v>372</v>
      </c>
      <c r="U58" s="1943"/>
      <c r="V58" s="60">
        <f>COUNTIF($W$9:$W$25,"HW")</f>
        <v>0</v>
      </c>
      <c r="W58" s="90">
        <f>COUNTIF($W$9:$W$25,"HD")</f>
        <v>0</v>
      </c>
      <c r="X58" s="92">
        <f>COUNTIF($W$9:$W$25,"HL")</f>
        <v>0</v>
      </c>
      <c r="Y58" s="822"/>
      <c r="Z58" s="822"/>
      <c r="AA58" s="1870" t="s">
        <v>373</v>
      </c>
      <c r="AB58" s="1871"/>
      <c r="AC58" s="148"/>
      <c r="AD58" s="367"/>
      <c r="AE58" s="368"/>
      <c r="AF58" s="369"/>
      <c r="AG58" s="373"/>
      <c r="AH58" s="822"/>
      <c r="AI58" s="757"/>
      <c r="AJ58" s="1298"/>
      <c r="AK58" s="758"/>
      <c r="AL58" s="828"/>
      <c r="AM58" s="1061"/>
      <c r="AN58" s="1061"/>
      <c r="AO58" s="1062"/>
      <c r="AP58" s="1062"/>
      <c r="AQ58" s="759">
        <f t="shared" si="26"/>
        <v>0</v>
      </c>
      <c r="AR58" s="760">
        <f t="shared" si="27"/>
        <v>0</v>
      </c>
      <c r="AS58" s="761">
        <v>0</v>
      </c>
      <c r="AT58" s="762">
        <f t="shared" si="28"/>
        <v>0</v>
      </c>
      <c r="AU58" s="763">
        <f t="shared" si="29"/>
        <v>0</v>
      </c>
      <c r="AV58" s="764">
        <f t="shared" si="30"/>
        <v>0</v>
      </c>
      <c r="AW58" s="765"/>
      <c r="AX58" s="766"/>
      <c r="AY58" s="762">
        <v>0</v>
      </c>
      <c r="AZ58" s="767"/>
      <c r="BA58" s="768"/>
      <c r="BB58" s="769"/>
      <c r="BC58" s="770"/>
      <c r="BD58" s="762">
        <v>0</v>
      </c>
      <c r="BE58" s="767"/>
      <c r="BF58" s="768"/>
      <c r="BG58" s="769"/>
      <c r="BH58" s="770"/>
      <c r="BI58" s="762">
        <v>0</v>
      </c>
      <c r="BJ58" s="767"/>
      <c r="BK58" s="768"/>
      <c r="BL58" s="769"/>
      <c r="BM58" s="770"/>
      <c r="BN58" s="762">
        <v>0</v>
      </c>
      <c r="BO58" s="771"/>
      <c r="BP58" s="772"/>
      <c r="BQ58" s="769"/>
      <c r="BR58" s="770"/>
      <c r="BS58" s="762">
        <v>0</v>
      </c>
      <c r="BT58" s="767"/>
      <c r="BU58" s="773"/>
      <c r="BV58" s="769"/>
      <c r="BW58" s="770"/>
      <c r="BX58" s="762">
        <v>0</v>
      </c>
      <c r="BY58" s="771"/>
      <c r="BZ58" s="768"/>
      <c r="CA58" s="769"/>
      <c r="CB58" s="770"/>
      <c r="CC58" s="762">
        <v>0</v>
      </c>
      <c r="CD58" s="767"/>
      <c r="CE58" s="773"/>
      <c r="CF58" s="769"/>
      <c r="CG58" s="770"/>
      <c r="CH58" s="762">
        <v>0</v>
      </c>
      <c r="CI58" s="767"/>
      <c r="CJ58" s="773"/>
      <c r="CK58" s="774"/>
      <c r="CL58" s="775"/>
      <c r="CM58" s="776"/>
      <c r="CN58" s="412"/>
      <c r="CO58" s="1463"/>
      <c r="CP58" s="1444"/>
      <c r="CQ58" s="794"/>
      <c r="CR58" s="1448"/>
      <c r="CS58" s="793"/>
      <c r="CT58" s="1450"/>
      <c r="CU58" s="1200"/>
      <c r="CV58" s="1448"/>
      <c r="CW58" s="1197"/>
      <c r="CX58" s="1444"/>
      <c r="CY58" s="1211"/>
      <c r="CZ58" s="1448"/>
      <c r="DA58" s="793"/>
      <c r="DB58" s="1450"/>
      <c r="DC58" s="794"/>
      <c r="DD58" s="1448"/>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thickBot="1" x14ac:dyDescent="0.3">
      <c r="A59" s="840"/>
      <c r="B59" s="36" t="s">
        <v>374</v>
      </c>
      <c r="C59" s="40">
        <f>COUNTIF($C$9:$C$54,"AW")</f>
        <v>0</v>
      </c>
      <c r="D59" s="41">
        <f>COUNTIF($C$9:$C$54,"AD")</f>
        <v>0</v>
      </c>
      <c r="E59" s="1808">
        <f>COUNTIF($C$9:$C$54,"AL")</f>
        <v>0</v>
      </c>
      <c r="F59" s="1809"/>
      <c r="G59" s="325"/>
      <c r="H59" s="176" t="s">
        <v>374</v>
      </c>
      <c r="I59" s="38">
        <f>COUNTIF($I$9:$I$16,"AW")+COUNTIF($I$9:$I$16,"NW")</f>
        <v>0</v>
      </c>
      <c r="J59" s="39">
        <f>COUNTIF($I$9:$I$16,"AD")+COUNTIF($I$9:$I$16,"ND")</f>
        <v>0</v>
      </c>
      <c r="K59" s="1796">
        <f>COUNTIF($I$9:$I$16,"AL")+COUNTIF($I$9:$I$16,"NL")</f>
        <v>0</v>
      </c>
      <c r="L59" s="1797"/>
      <c r="M59" s="325"/>
      <c r="N59" s="173" t="s">
        <v>374</v>
      </c>
      <c r="O59" s="42">
        <f>COUNTIF($O$9:$O$16,"AW")+COUNTIF($O$9:$O$16,"NW")</f>
        <v>0</v>
      </c>
      <c r="P59" s="1002">
        <f>COUNTIF($O$9:$O$16,"AD")+COUNTIF($O$9:$O$16,"ND")</f>
        <v>0</v>
      </c>
      <c r="Q59" s="1957">
        <f>COUNTIF($O$9:$O$16,"AL")+COUNTIF($O$9:$O$16,"NL")</f>
        <v>0</v>
      </c>
      <c r="R59" s="1958"/>
      <c r="S59" s="325"/>
      <c r="T59" s="1949" t="s">
        <v>374</v>
      </c>
      <c r="U59" s="1950"/>
      <c r="V59" s="81">
        <f>COUNTIF($W$9:$W$25,"AW")+COUNTIF($W$9:$W$25,"NW")</f>
        <v>0</v>
      </c>
      <c r="W59" s="91">
        <f>COUNTIF($W$9:$W$25,"AD")+COUNTIF($W$9:$W$25,"ND")</f>
        <v>0</v>
      </c>
      <c r="X59" s="93">
        <f>COUNTIF($W$9:$W$25,"AL")+COUNTIF($W$9:$W$25,"NL")</f>
        <v>0</v>
      </c>
      <c r="Y59" s="822"/>
      <c r="Z59" s="822"/>
      <c r="AA59" s="1875"/>
      <c r="AB59" s="1875"/>
      <c r="AC59" s="148"/>
      <c r="AD59" s="367"/>
      <c r="AE59" s="368"/>
      <c r="AF59" s="369"/>
      <c r="AG59" s="373"/>
      <c r="AH59" s="822"/>
      <c r="AI59" s="421"/>
      <c r="AJ59" s="1277"/>
      <c r="AK59" s="1868" t="s">
        <v>375</v>
      </c>
      <c r="AL59" s="1869"/>
      <c r="AM59" s="512"/>
      <c r="AN59" s="512"/>
      <c r="AO59" s="512"/>
      <c r="AP59" s="512"/>
      <c r="AQ59" s="19">
        <f t="shared" ref="AQ59:CL59" si="31">SUM(AQ4:AQ58)</f>
        <v>0</v>
      </c>
      <c r="AR59" s="19">
        <f t="shared" si="31"/>
        <v>0</v>
      </c>
      <c r="AS59" s="19">
        <f t="shared" si="31"/>
        <v>0</v>
      </c>
      <c r="AT59" s="400">
        <f t="shared" si="31"/>
        <v>0</v>
      </c>
      <c r="AU59" s="22">
        <f t="shared" si="31"/>
        <v>0</v>
      </c>
      <c r="AV59" s="79">
        <f t="shared" si="31"/>
        <v>0</v>
      </c>
      <c r="AW59" s="19">
        <f t="shared" si="31"/>
        <v>0</v>
      </c>
      <c r="AX59" s="19">
        <f t="shared" si="31"/>
        <v>0</v>
      </c>
      <c r="AY59" s="399">
        <f t="shared" si="31"/>
        <v>0</v>
      </c>
      <c r="AZ59" s="22">
        <f t="shared" si="31"/>
        <v>0</v>
      </c>
      <c r="BA59" s="79">
        <f t="shared" si="31"/>
        <v>0</v>
      </c>
      <c r="BB59" s="19">
        <f t="shared" si="31"/>
        <v>0</v>
      </c>
      <c r="BC59" s="19">
        <f t="shared" si="31"/>
        <v>0</v>
      </c>
      <c r="BD59" s="399">
        <f t="shared" si="31"/>
        <v>0</v>
      </c>
      <c r="BE59" s="22">
        <f t="shared" si="31"/>
        <v>0</v>
      </c>
      <c r="BF59" s="79">
        <f t="shared" si="31"/>
        <v>0</v>
      </c>
      <c r="BG59" s="19">
        <f t="shared" si="31"/>
        <v>0</v>
      </c>
      <c r="BH59" s="19">
        <f t="shared" si="31"/>
        <v>0</v>
      </c>
      <c r="BI59" s="399">
        <f t="shared" si="31"/>
        <v>0</v>
      </c>
      <c r="BJ59" s="22">
        <f t="shared" si="31"/>
        <v>0</v>
      </c>
      <c r="BK59" s="79">
        <f t="shared" si="31"/>
        <v>0</v>
      </c>
      <c r="BL59" s="405">
        <f t="shared" si="31"/>
        <v>0</v>
      </c>
      <c r="BM59" s="383">
        <f t="shared" si="31"/>
        <v>0</v>
      </c>
      <c r="BN59" s="406">
        <f t="shared" si="31"/>
        <v>0</v>
      </c>
      <c r="BO59" s="384">
        <f t="shared" si="31"/>
        <v>0</v>
      </c>
      <c r="BP59" s="385">
        <f t="shared" si="31"/>
        <v>0</v>
      </c>
      <c r="BQ59" s="405">
        <f t="shared" si="31"/>
        <v>0</v>
      </c>
      <c r="BR59" s="383">
        <f t="shared" si="31"/>
        <v>0</v>
      </c>
      <c r="BS59" s="406">
        <f t="shared" si="31"/>
        <v>0</v>
      </c>
      <c r="BT59" s="384">
        <f t="shared" si="31"/>
        <v>0</v>
      </c>
      <c r="BU59" s="385">
        <f t="shared" si="31"/>
        <v>0</v>
      </c>
      <c r="BV59" s="405">
        <f t="shared" si="31"/>
        <v>0</v>
      </c>
      <c r="BW59" s="383">
        <f t="shared" si="31"/>
        <v>0</v>
      </c>
      <c r="BX59" s="406">
        <f t="shared" si="31"/>
        <v>0</v>
      </c>
      <c r="BY59" s="384">
        <f t="shared" si="31"/>
        <v>0</v>
      </c>
      <c r="BZ59" s="385">
        <f t="shared" si="31"/>
        <v>0</v>
      </c>
      <c r="CA59" s="405">
        <f t="shared" si="31"/>
        <v>0</v>
      </c>
      <c r="CB59" s="383">
        <f t="shared" si="31"/>
        <v>0</v>
      </c>
      <c r="CC59" s="406">
        <f t="shared" si="31"/>
        <v>0</v>
      </c>
      <c r="CD59" s="384">
        <f t="shared" si="31"/>
        <v>0</v>
      </c>
      <c r="CE59" s="385">
        <f t="shared" si="31"/>
        <v>0</v>
      </c>
      <c r="CF59" s="405">
        <f t="shared" si="31"/>
        <v>0</v>
      </c>
      <c r="CG59" s="383">
        <f t="shared" si="31"/>
        <v>0</v>
      </c>
      <c r="CH59" s="406">
        <f t="shared" si="31"/>
        <v>0</v>
      </c>
      <c r="CI59" s="384">
        <f t="shared" si="31"/>
        <v>0</v>
      </c>
      <c r="CJ59" s="385">
        <f t="shared" si="31"/>
        <v>0</v>
      </c>
      <c r="CK59" s="1012">
        <f t="shared" si="31"/>
        <v>0</v>
      </c>
      <c r="CL59" s="1012">
        <f t="shared" si="31"/>
        <v>0</v>
      </c>
      <c r="CM59" s="413" t="e">
        <f>AVERAGE(CM4:CM58)</f>
        <v>#DIV/0!</v>
      </c>
      <c r="CN59" s="414" t="e">
        <f>AVERAGE(CN4:CN58)</f>
        <v>#DIV/0!</v>
      </c>
      <c r="CO59" s="822"/>
      <c r="CP59" s="822"/>
      <c r="CR59" s="822"/>
      <c r="CS59" s="822"/>
      <c r="CT59" s="822"/>
      <c r="CW59" s="822"/>
      <c r="CX59" s="822"/>
      <c r="DA59" s="822"/>
      <c r="DB59" s="822"/>
      <c r="DD59" s="822"/>
      <c r="DE59" s="822"/>
      <c r="DG59" s="822"/>
      <c r="DH59" s="1230"/>
      <c r="DI59" s="1230"/>
      <c r="DJ59" s="1230"/>
      <c r="DK59" s="1230"/>
      <c r="DL59" s="1230"/>
      <c r="DM59" s="1230"/>
      <c r="DN59" s="1230"/>
      <c r="DO59" s="1230"/>
      <c r="DP59" s="1230"/>
      <c r="DQ59" s="1230"/>
      <c r="DR59" s="1230"/>
      <c r="DS59" s="1230"/>
      <c r="DT59" s="1230"/>
      <c r="DU59" s="1230"/>
    </row>
    <row r="60" spans="1:140" thickBot="1" x14ac:dyDescent="0.3">
      <c r="A60" s="822"/>
      <c r="B60" s="921"/>
      <c r="C60" s="921"/>
      <c r="D60" s="825"/>
      <c r="E60" s="814"/>
      <c r="F60" s="814"/>
      <c r="G60" s="534"/>
      <c r="H60" s="923"/>
      <c r="I60" s="923"/>
      <c r="J60" s="923"/>
      <c r="K60" s="55"/>
      <c r="L60" s="55"/>
      <c r="M60" s="926"/>
      <c r="N60" s="926"/>
      <c r="O60" s="926"/>
      <c r="P60" s="926"/>
      <c r="Q60" s="730"/>
      <c r="R60" s="730"/>
      <c r="S60" s="926"/>
      <c r="T60" s="926"/>
      <c r="U60" s="926"/>
      <c r="V60" s="926"/>
      <c r="W60" s="926"/>
      <c r="X60" s="288"/>
      <c r="Y60" s="822"/>
      <c r="Z60" s="822"/>
      <c r="AA60" s="2037"/>
      <c r="AB60" s="2037"/>
      <c r="AC60" s="148"/>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R60" s="822"/>
      <c r="CS60" s="822"/>
      <c r="CT60" s="822"/>
      <c r="CW60" s="822"/>
      <c r="CX60" s="822"/>
      <c r="DA60" s="822"/>
      <c r="DB60" s="822"/>
      <c r="DD60" s="822"/>
      <c r="DE60" s="822"/>
      <c r="DG60" s="822"/>
      <c r="DH60" s="1230"/>
      <c r="DI60" s="1230"/>
      <c r="DJ60" s="1230"/>
      <c r="DK60" s="1230"/>
      <c r="DL60" s="1230"/>
      <c r="DM60" s="1230"/>
      <c r="DN60" s="1230"/>
      <c r="DO60" s="1230"/>
      <c r="DP60" s="1230"/>
      <c r="DQ60" s="1230"/>
      <c r="DR60" s="1230"/>
      <c r="DS60" s="1230"/>
      <c r="DT60" s="1230"/>
      <c r="DU60" s="1230"/>
    </row>
    <row r="61" spans="1:140" ht="15.75" customHeight="1" thickBot="1" x14ac:dyDescent="0.3">
      <c r="A61" s="822"/>
      <c r="B61" s="152" t="s">
        <v>377</v>
      </c>
      <c r="C61" s="997" t="s">
        <v>337</v>
      </c>
      <c r="D61" s="997" t="s">
        <v>338</v>
      </c>
      <c r="E61" s="1814" t="s">
        <v>339</v>
      </c>
      <c r="F61" s="1815"/>
      <c r="G61" s="325"/>
      <c r="H61" s="142" t="s">
        <v>409</v>
      </c>
      <c r="I61" s="1031" t="s">
        <v>337</v>
      </c>
      <c r="J61" s="1031" t="s">
        <v>338</v>
      </c>
      <c r="K61" s="1951" t="s">
        <v>339</v>
      </c>
      <c r="L61" s="1952"/>
      <c r="M61" s="827"/>
      <c r="N61" s="379" t="s">
        <v>412</v>
      </c>
      <c r="O61" s="1042" t="s">
        <v>337</v>
      </c>
      <c r="P61" s="1042" t="s">
        <v>338</v>
      </c>
      <c r="Q61" s="2035" t="s">
        <v>339</v>
      </c>
      <c r="R61" s="2036"/>
      <c r="S61" s="677"/>
      <c r="T61" s="1933" t="s">
        <v>378</v>
      </c>
      <c r="U61" s="1933"/>
      <c r="V61" s="594" t="s">
        <v>337</v>
      </c>
      <c r="W61" s="595" t="s">
        <v>338</v>
      </c>
      <c r="X61" s="596" t="s">
        <v>339</v>
      </c>
      <c r="Y61" s="822"/>
      <c r="AA61" s="1154"/>
      <c r="AB61" s="1154"/>
      <c r="AD61" s="374"/>
      <c r="AE61" s="375"/>
      <c r="AF61" s="376"/>
      <c r="AG61" s="377"/>
      <c r="AH61" s="822"/>
      <c r="AI61" s="822"/>
      <c r="AK61" s="976" t="s">
        <v>379</v>
      </c>
      <c r="AL61" s="976"/>
      <c r="AM61" s="976"/>
      <c r="AN61" s="976"/>
      <c r="AO61" s="976"/>
      <c r="AP61" s="976"/>
      <c r="AQ61" s="927"/>
      <c r="AR61" s="10"/>
      <c r="AS61" s="10"/>
      <c r="AT61" s="10"/>
      <c r="AU61" s="10"/>
      <c r="AV61" s="401"/>
      <c r="AW61" s="1855" t="s">
        <v>148</v>
      </c>
      <c r="AX61" s="1856"/>
      <c r="AY61" s="1856"/>
      <c r="AZ61" s="1856"/>
      <c r="BA61" s="1856"/>
      <c r="BB61" s="1855" t="s">
        <v>411</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R61" s="822"/>
      <c r="CS61" s="822"/>
      <c r="CT61" s="822"/>
      <c r="CW61" s="822"/>
      <c r="CX61" s="822"/>
      <c r="DA61" s="822"/>
      <c r="DB61" s="822"/>
      <c r="DD61" s="822"/>
      <c r="DE61" s="822"/>
      <c r="DG61" s="822"/>
      <c r="DH61" s="1230"/>
      <c r="DI61" s="1230"/>
      <c r="DJ61" s="1230"/>
      <c r="DK61" s="1230"/>
      <c r="DL61" s="1230"/>
      <c r="DM61" s="1230"/>
      <c r="DN61" s="1230"/>
      <c r="DO61" s="1230"/>
      <c r="DP61" s="1230"/>
      <c r="DQ61" s="1230"/>
      <c r="DR61" s="1230"/>
      <c r="DS61" s="1230"/>
      <c r="DT61" s="1230"/>
      <c r="DU61" s="1230"/>
    </row>
    <row r="62" spans="1:140" ht="15" customHeight="1" thickBot="1" x14ac:dyDescent="0.3">
      <c r="A62" s="822"/>
      <c r="B62" s="153" t="s">
        <v>99</v>
      </c>
      <c r="C62" s="133">
        <f>SUM(C63:C64)</f>
        <v>0</v>
      </c>
      <c r="D62" s="134">
        <f>SUM(D63:D64)</f>
        <v>0</v>
      </c>
      <c r="E62" s="1802">
        <f>SUM(E63:E64)</f>
        <v>0</v>
      </c>
      <c r="F62" s="1803"/>
      <c r="G62" s="325"/>
      <c r="H62" s="146" t="s">
        <v>99</v>
      </c>
      <c r="I62" s="147">
        <f>SUM(I63:I64)</f>
        <v>0</v>
      </c>
      <c r="J62" s="1032">
        <f>SUM(J63:J64)</f>
        <v>0</v>
      </c>
      <c r="K62" s="1953">
        <f>SUM(K63:K64)</f>
        <v>0</v>
      </c>
      <c r="L62" s="1954"/>
      <c r="M62" s="822"/>
      <c r="N62" s="292" t="s">
        <v>99</v>
      </c>
      <c r="O62" s="293">
        <f>SUM(O63:O64)</f>
        <v>0</v>
      </c>
      <c r="P62" s="294">
        <f>SUM(P63:P64)</f>
        <v>0</v>
      </c>
      <c r="Q62" s="2045">
        <f>SUM(Q63:Q64)</f>
        <v>0</v>
      </c>
      <c r="R62" s="2046"/>
      <c r="S62" s="677"/>
      <c r="T62" s="1935" t="s">
        <v>99</v>
      </c>
      <c r="U62" s="1935"/>
      <c r="V62" s="597">
        <f>SUM(V63:V64)</f>
        <v>0</v>
      </c>
      <c r="W62" s="598">
        <f>SUM(W63:W64)</f>
        <v>0</v>
      </c>
      <c r="X62" s="599">
        <f>SUM(X63:X64)</f>
        <v>0</v>
      </c>
      <c r="Y62" s="822"/>
      <c r="Z62" s="1173"/>
      <c r="AA62" s="1154"/>
      <c r="AB62" s="1154"/>
      <c r="AG62" s="1175"/>
      <c r="AH62" s="822"/>
      <c r="AI62" s="777"/>
      <c r="AJ62" s="777"/>
      <c r="AK62" s="890" t="s">
        <v>347</v>
      </c>
      <c r="AL62" s="968"/>
      <c r="AM62" s="1055"/>
      <c r="AN62" s="1055"/>
      <c r="AO62" s="1055"/>
      <c r="AP62" s="1055"/>
      <c r="AQ62" s="916"/>
      <c r="AR62" s="777"/>
      <c r="AS62" s="777"/>
      <c r="AT62" s="777"/>
      <c r="AU62" s="777"/>
      <c r="AV62" s="777"/>
      <c r="AW62" s="777"/>
      <c r="AX62" s="777"/>
      <c r="AY62" s="777"/>
      <c r="AZ62" s="777"/>
      <c r="BA62" s="777"/>
      <c r="BB62" s="777"/>
      <c r="BC62" s="777"/>
      <c r="BD62" s="777"/>
      <c r="BE62" s="777"/>
      <c r="BF62" s="777"/>
      <c r="BG62" s="777"/>
      <c r="BH62" s="777"/>
      <c r="BI62" s="777"/>
      <c r="BJ62" s="777"/>
      <c r="BK62" s="777"/>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77"/>
      <c r="CN62" s="777"/>
      <c r="CO62" s="169"/>
      <c r="CP62" s="822"/>
      <c r="CR62" s="822"/>
      <c r="CS62" s="822"/>
      <c r="CT62" s="822"/>
      <c r="CW62" s="822"/>
      <c r="CX62" s="822"/>
      <c r="DA62" s="822"/>
      <c r="DB62" s="822"/>
      <c r="DD62" s="822"/>
      <c r="DE62" s="822"/>
      <c r="DG62" s="822"/>
      <c r="DH62" s="1230"/>
      <c r="DI62" s="1230"/>
      <c r="DJ62" s="1230"/>
      <c r="DK62" s="1230"/>
      <c r="DL62" s="1230"/>
      <c r="DM62" s="1230"/>
      <c r="DN62" s="1230"/>
      <c r="DO62" s="1230"/>
      <c r="DP62" s="1230"/>
      <c r="DQ62" s="1230"/>
      <c r="DR62" s="1230"/>
      <c r="DS62" s="1230"/>
      <c r="DT62" s="1230"/>
      <c r="DU62" s="1230"/>
    </row>
    <row r="63" spans="1:140" x14ac:dyDescent="0.25">
      <c r="A63" s="822"/>
      <c r="B63" s="154" t="s">
        <v>372</v>
      </c>
      <c r="C63" s="790">
        <f>COUNTIF($O$20:$O$24,"HW")</f>
        <v>0</v>
      </c>
      <c r="D63" s="131">
        <f>COUNTIF($O$20:$O$24,"HD")</f>
        <v>0</v>
      </c>
      <c r="E63" s="1816">
        <f>COUNTIF($O$20:$O$24,"HL")</f>
        <v>0</v>
      </c>
      <c r="F63" s="1817"/>
      <c r="G63" s="363"/>
      <c r="H63" s="143" t="s">
        <v>372</v>
      </c>
      <c r="I63" s="928">
        <f>COUNTIF($I$30,"HW")</f>
        <v>0</v>
      </c>
      <c r="J63" s="1028">
        <f>COUNTIF($I$30,"HD")</f>
        <v>0</v>
      </c>
      <c r="K63" s="1924">
        <f>COUNTIF($I$30,"HL")</f>
        <v>0</v>
      </c>
      <c r="L63" s="1925"/>
      <c r="M63" s="363"/>
      <c r="N63" s="289" t="s">
        <v>372</v>
      </c>
      <c r="O63" s="928">
        <f>COUNTIF($I$39,"HW")</f>
        <v>0</v>
      </c>
      <c r="P63" s="1044">
        <f>COUNTIF($I$39,"HD")</f>
        <v>0</v>
      </c>
      <c r="Q63" s="2043">
        <f>COUNTIF($I$39,"HL")</f>
        <v>0</v>
      </c>
      <c r="R63" s="2044"/>
      <c r="S63" s="675"/>
      <c r="T63" s="2047" t="s">
        <v>372</v>
      </c>
      <c r="U63" s="2001"/>
      <c r="V63" s="600">
        <f t="shared" ref="V63:X64" si="32">SUM(C58,C63,I58,I63,O58,O63,V58)</f>
        <v>0</v>
      </c>
      <c r="W63" s="601">
        <f t="shared" si="32"/>
        <v>0</v>
      </c>
      <c r="X63" s="602">
        <f t="shared" si="32"/>
        <v>0</v>
      </c>
      <c r="Y63" s="1174"/>
      <c r="Z63" s="1245" t="s">
        <v>742</v>
      </c>
      <c r="AA63" s="157" t="s">
        <v>739</v>
      </c>
      <c r="AB63" s="158" t="s">
        <v>299</v>
      </c>
      <c r="AC63" s="158" t="s">
        <v>676</v>
      </c>
      <c r="AD63" s="159" t="s">
        <v>675</v>
      </c>
      <c r="AE63" s="159" t="s">
        <v>674</v>
      </c>
      <c r="AF63" s="160" t="s">
        <v>740</v>
      </c>
      <c r="AG63" s="1171" t="s">
        <v>786</v>
      </c>
      <c r="AH63" s="822"/>
      <c r="AI63" s="630"/>
      <c r="AJ63" s="630"/>
      <c r="AK63" s="934"/>
      <c r="AL63" s="1864"/>
      <c r="AM63" s="1865"/>
      <c r="AN63" s="1862"/>
      <c r="AO63" s="1863"/>
      <c r="AP63" s="1863"/>
      <c r="AQ63" s="1863"/>
      <c r="AR63" s="778"/>
      <c r="AS63" s="778"/>
      <c r="AT63" s="778"/>
      <c r="AU63" s="778"/>
      <c r="AV63" s="778"/>
      <c r="AW63" s="778"/>
      <c r="AX63" s="778"/>
      <c r="AY63" s="778"/>
      <c r="AZ63" s="778"/>
      <c r="BA63" s="778"/>
      <c r="BB63" s="778"/>
      <c r="BC63" s="778"/>
      <c r="BD63" s="778"/>
      <c r="BE63" s="778"/>
      <c r="BF63" s="778"/>
      <c r="BG63" s="778"/>
      <c r="BH63" s="778"/>
      <c r="BI63" s="778"/>
      <c r="BJ63" s="778"/>
      <c r="BK63" s="778"/>
      <c r="BL63" s="778"/>
      <c r="BM63" s="778"/>
      <c r="BN63" s="778"/>
      <c r="BO63" s="778"/>
      <c r="BP63" s="778"/>
      <c r="BQ63" s="778"/>
      <c r="BR63" s="778"/>
      <c r="BS63" s="778"/>
      <c r="BT63" s="778"/>
      <c r="BU63" s="778"/>
      <c r="BV63" s="778"/>
      <c r="BW63" s="778"/>
      <c r="BX63" s="778"/>
      <c r="BY63" s="778"/>
      <c r="BZ63" s="778"/>
      <c r="CA63" s="778"/>
      <c r="CB63" s="778"/>
      <c r="CC63" s="778"/>
      <c r="CD63" s="778"/>
      <c r="CE63" s="778"/>
      <c r="CF63" s="778"/>
      <c r="CG63" s="778"/>
      <c r="CH63" s="778"/>
      <c r="CI63" s="778"/>
      <c r="CJ63" s="778"/>
      <c r="CK63" s="778"/>
      <c r="CL63" s="778"/>
      <c r="CM63" s="779"/>
      <c r="CN63" s="779"/>
      <c r="CO63" s="169"/>
      <c r="CP63" s="822"/>
      <c r="CR63" s="822"/>
      <c r="CS63" s="822"/>
      <c r="CT63" s="822"/>
      <c r="CW63" s="822"/>
      <c r="CX63" s="822"/>
      <c r="DA63" s="822"/>
      <c r="DB63" s="822"/>
      <c r="DD63" s="822"/>
      <c r="DE63" s="822"/>
      <c r="DG63" s="822"/>
      <c r="DH63" s="1230"/>
      <c r="DI63" s="1230"/>
      <c r="DJ63" s="1230"/>
      <c r="DK63" s="1230"/>
      <c r="DL63" s="1230"/>
      <c r="DM63" s="1230"/>
      <c r="DN63" s="1230"/>
      <c r="DO63" s="1230"/>
      <c r="DP63" s="1230"/>
      <c r="DQ63" s="1230"/>
      <c r="DR63" s="1230"/>
      <c r="DS63" s="1230"/>
      <c r="DT63" s="1230"/>
      <c r="DU63" s="1230"/>
    </row>
    <row r="64" spans="1:140" ht="15.75" customHeight="1" thickBot="1" x14ac:dyDescent="0.3">
      <c r="A64" s="822"/>
      <c r="B64" s="141" t="s">
        <v>374</v>
      </c>
      <c r="C64" s="130">
        <f>COUNTIF($O$20:$O$24,"NW")</f>
        <v>0</v>
      </c>
      <c r="D64" s="132">
        <f>COUNTIF($O$20:$O$24,"ND")</f>
        <v>0</v>
      </c>
      <c r="E64" s="1818">
        <f>COUNTIF($O$20:$O$24,"NL")</f>
        <v>0</v>
      </c>
      <c r="F64" s="1819"/>
      <c r="G64" s="364"/>
      <c r="H64" s="144" t="s">
        <v>374</v>
      </c>
      <c r="I64" s="145">
        <f>COUNTIF(I30,"NW")</f>
        <v>0</v>
      </c>
      <c r="J64" s="1029">
        <f>COUNTIF(I30,"ND")</f>
        <v>0</v>
      </c>
      <c r="K64" s="1926">
        <f>COUNTIF(I30,"NL")</f>
        <v>0</v>
      </c>
      <c r="L64" s="1927"/>
      <c r="M64" s="364"/>
      <c r="N64" s="290" t="s">
        <v>374</v>
      </c>
      <c r="O64" s="291">
        <f>COUNTIF($I$39,"NW")</f>
        <v>0</v>
      </c>
      <c r="P64" s="1043">
        <f>COUNTIF($I$39,"ND")</f>
        <v>0</v>
      </c>
      <c r="Q64" s="2041">
        <f>COUNTIF($I$39,"NL")</f>
        <v>0</v>
      </c>
      <c r="R64" s="2042"/>
      <c r="S64" s="676"/>
      <c r="T64" s="2034" t="s">
        <v>374</v>
      </c>
      <c r="U64" s="2003"/>
      <c r="V64" s="603">
        <f t="shared" si="32"/>
        <v>0</v>
      </c>
      <c r="W64" s="606">
        <f t="shared" si="32"/>
        <v>0</v>
      </c>
      <c r="X64" s="1004">
        <f t="shared" si="32"/>
        <v>0</v>
      </c>
      <c r="Y64" s="1174"/>
      <c r="Z64" s="678"/>
      <c r="AA64" s="64"/>
      <c r="AB64" s="65"/>
      <c r="AC64" s="335"/>
      <c r="AD64" s="336"/>
      <c r="AE64" s="337"/>
      <c r="AF64" s="66"/>
      <c r="AG64" s="1172"/>
      <c r="AH64" s="822"/>
      <c r="AI64" s="630"/>
      <c r="AJ64" s="630"/>
      <c r="AK64" s="934"/>
      <c r="AL64" s="1864"/>
      <c r="AM64" s="1865"/>
      <c r="AN64" s="1862"/>
      <c r="AO64" s="1863"/>
      <c r="AP64" s="1863"/>
      <c r="AQ64" s="1863"/>
      <c r="AR64" s="780"/>
      <c r="AS64" s="780"/>
      <c r="AT64" s="780"/>
      <c r="AU64" s="780"/>
      <c r="AV64" s="780"/>
      <c r="AW64" s="780"/>
      <c r="AX64" s="780"/>
      <c r="AY64" s="780"/>
      <c r="AZ64" s="780"/>
      <c r="BA64" s="780"/>
      <c r="BB64" s="780"/>
      <c r="BC64" s="780"/>
      <c r="BD64" s="780"/>
      <c r="BE64" s="780"/>
      <c r="BF64" s="780"/>
      <c r="BG64" s="780"/>
      <c r="BH64" s="780"/>
      <c r="BI64" s="780"/>
      <c r="BJ64" s="780"/>
      <c r="BK64" s="780"/>
      <c r="BL64" s="780"/>
      <c r="BM64" s="780"/>
      <c r="BN64" s="780"/>
      <c r="BO64" s="780"/>
      <c r="BP64" s="780"/>
      <c r="BQ64" s="780"/>
      <c r="BR64" s="780"/>
      <c r="BS64" s="780"/>
      <c r="BT64" s="780"/>
      <c r="BU64" s="780"/>
      <c r="BV64" s="780"/>
      <c r="BW64" s="780"/>
      <c r="BX64" s="780"/>
      <c r="BY64" s="780"/>
      <c r="BZ64" s="780"/>
      <c r="CA64" s="780"/>
      <c r="CB64" s="780"/>
      <c r="CC64" s="780"/>
      <c r="CD64" s="780"/>
      <c r="CE64" s="780"/>
      <c r="CF64" s="780"/>
      <c r="CG64" s="780"/>
      <c r="CH64" s="780"/>
      <c r="CI64" s="780"/>
      <c r="CJ64" s="780"/>
      <c r="CK64" s="780"/>
      <c r="CL64" s="780"/>
      <c r="CM64" s="781"/>
      <c r="CN64" s="781"/>
      <c r="CO64" s="169"/>
      <c r="CP64" s="822"/>
      <c r="CR64" s="822"/>
      <c r="CS64" s="822"/>
      <c r="CT64" s="822"/>
      <c r="CW64" s="822"/>
      <c r="CX64" s="822"/>
      <c r="DA64" s="822"/>
      <c r="DB64" s="822"/>
      <c r="DD64" s="822"/>
      <c r="DE64" s="822"/>
      <c r="DG64" s="822"/>
      <c r="DH64" s="1230"/>
      <c r="DI64" s="1230"/>
      <c r="DJ64" s="1230"/>
      <c r="DK64" s="1230"/>
      <c r="DL64" s="1230"/>
      <c r="DM64" s="1230"/>
      <c r="DN64" s="1230"/>
      <c r="DO64" s="1230"/>
      <c r="DP64" s="1230"/>
      <c r="DQ64" s="1230"/>
      <c r="DR64" s="1230"/>
      <c r="DS64" s="1230"/>
      <c r="DT64" s="1230"/>
      <c r="DU64" s="1230"/>
    </row>
    <row r="65" spans="1:125" ht="15.75" customHeight="1" thickBot="1" x14ac:dyDescent="0.3">
      <c r="A65" s="822"/>
      <c r="B65" s="148"/>
      <c r="C65" s="60"/>
      <c r="D65" s="60"/>
      <c r="E65" s="60"/>
      <c r="F65" s="60"/>
      <c r="G65" s="325"/>
      <c r="H65" s="148"/>
      <c r="I65" s="60"/>
      <c r="J65" s="60"/>
      <c r="K65" s="60"/>
      <c r="L65" s="60"/>
      <c r="M65" s="325"/>
      <c r="N65" s="148"/>
      <c r="O65" s="60"/>
      <c r="P65" s="60"/>
      <c r="Q65" s="60"/>
      <c r="R65" s="60"/>
      <c r="S65" s="325"/>
      <c r="T65" s="497"/>
      <c r="U65" s="497"/>
      <c r="V65" s="60"/>
      <c r="W65" s="60"/>
      <c r="X65" s="60"/>
      <c r="Y65" s="1170"/>
      <c r="Z65" s="678"/>
      <c r="AA65" s="64"/>
      <c r="AB65" s="65"/>
      <c r="AC65" s="335"/>
      <c r="AD65" s="336"/>
      <c r="AE65" s="337"/>
      <c r="AF65" s="66"/>
      <c r="AG65" s="1172"/>
      <c r="AH65" s="822"/>
      <c r="AI65" s="630"/>
      <c r="AJ65" s="630"/>
      <c r="AK65" s="934"/>
      <c r="AL65" s="1864"/>
      <c r="AM65" s="1865"/>
      <c r="AN65" s="1862"/>
      <c r="AO65" s="1863"/>
      <c r="AP65" s="1863"/>
      <c r="AQ65" s="1863"/>
      <c r="AR65" s="782"/>
      <c r="AS65" s="782"/>
      <c r="AT65" s="782"/>
      <c r="AU65" s="782"/>
      <c r="AV65" s="782"/>
      <c r="AW65" s="783"/>
      <c r="AX65" s="783"/>
      <c r="AY65" s="783"/>
      <c r="AZ65" s="783"/>
      <c r="BA65" s="783"/>
      <c r="BB65" s="783"/>
      <c r="BC65" s="783"/>
      <c r="BD65" s="783"/>
      <c r="BE65" s="783"/>
      <c r="BF65" s="783"/>
      <c r="BG65" s="783"/>
      <c r="BH65" s="783"/>
      <c r="BI65" s="783"/>
      <c r="BJ65" s="783"/>
      <c r="BK65" s="783"/>
      <c r="BL65" s="783"/>
      <c r="BM65" s="783"/>
      <c r="BN65" s="783"/>
      <c r="BO65" s="783"/>
      <c r="BP65" s="783"/>
      <c r="BQ65" s="783"/>
      <c r="BR65" s="783"/>
      <c r="BS65" s="783"/>
      <c r="BT65" s="783"/>
      <c r="BU65" s="783"/>
      <c r="BV65" s="783"/>
      <c r="BW65" s="783"/>
      <c r="BX65" s="783"/>
      <c r="BY65" s="783"/>
      <c r="BZ65" s="783"/>
      <c r="CA65" s="783"/>
      <c r="CB65" s="783"/>
      <c r="CC65" s="783"/>
      <c r="CD65" s="783"/>
      <c r="CE65" s="783"/>
      <c r="CF65" s="783"/>
      <c r="CG65" s="783"/>
      <c r="CH65" s="783"/>
      <c r="CI65" s="783"/>
      <c r="CJ65" s="783"/>
      <c r="CK65" s="782"/>
      <c r="CL65" s="782"/>
      <c r="CM65" s="587"/>
      <c r="CN65" s="587"/>
      <c r="CO65" s="169"/>
      <c r="DH65" s="1230"/>
      <c r="DI65" s="1230"/>
      <c r="DJ65" s="1230"/>
      <c r="DK65" s="1230"/>
      <c r="DL65" s="1230"/>
      <c r="DM65" s="1230"/>
      <c r="DN65" s="1230"/>
      <c r="DO65" s="1230"/>
      <c r="DP65" s="1230"/>
      <c r="DQ65" s="1230"/>
      <c r="DR65" s="1230"/>
      <c r="DS65" s="1230"/>
      <c r="DT65" s="1230"/>
      <c r="DU65" s="1230"/>
    </row>
    <row r="66" spans="1:125" x14ac:dyDescent="0.25">
      <c r="A66" s="827"/>
      <c r="B66" s="1762" t="s">
        <v>385</v>
      </c>
      <c r="C66" s="1763"/>
      <c r="D66" s="1763"/>
      <c r="E66" s="1763"/>
      <c r="F66" s="1763"/>
      <c r="G66" s="1763"/>
      <c r="H66" s="1763"/>
      <c r="I66" s="1763"/>
      <c r="J66" s="1763"/>
      <c r="K66" s="1763"/>
      <c r="L66" s="1763"/>
      <c r="M66" s="1763"/>
      <c r="N66" s="1763"/>
      <c r="O66" s="1763"/>
      <c r="P66" s="1763"/>
      <c r="Q66" s="1763"/>
      <c r="R66" s="1763"/>
      <c r="S66" s="1763"/>
      <c r="T66" s="1763"/>
      <c r="U66" s="1763"/>
      <c r="V66" s="1763"/>
      <c r="W66" s="1763"/>
      <c r="X66" s="1764"/>
      <c r="Y66" s="1170"/>
      <c r="Z66" s="678"/>
      <c r="AA66" s="64"/>
      <c r="AB66" s="65"/>
      <c r="AC66" s="335"/>
      <c r="AD66" s="336"/>
      <c r="AE66" s="337"/>
      <c r="AF66" s="66"/>
      <c r="AG66" s="1172"/>
      <c r="AH66" s="822"/>
      <c r="AI66" s="822"/>
      <c r="AK66" s="934"/>
      <c r="AL66" s="1864"/>
      <c r="AM66" s="1865"/>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c r="DH66" s="1230"/>
      <c r="DI66" s="1230"/>
      <c r="DJ66" s="1230"/>
      <c r="DK66" s="1230"/>
      <c r="DL66" s="1230"/>
      <c r="DM66" s="1230"/>
      <c r="DN66" s="1230"/>
      <c r="DO66" s="1230"/>
      <c r="DP66" s="1230"/>
      <c r="DQ66" s="1230"/>
      <c r="DR66" s="1230"/>
      <c r="DS66" s="1230"/>
      <c r="DT66" s="1230"/>
      <c r="DU66" s="1230"/>
    </row>
    <row r="67" spans="1:125" ht="15" x14ac:dyDescent="0.25">
      <c r="A67" s="827"/>
      <c r="B67" s="423"/>
      <c r="C67" s="419"/>
      <c r="D67" s="1768" t="s">
        <v>386</v>
      </c>
      <c r="E67" s="1768"/>
      <c r="F67" s="1768"/>
      <c r="G67" s="2040"/>
      <c r="H67" s="1820" t="s">
        <v>387</v>
      </c>
      <c r="I67" s="1768"/>
      <c r="J67" s="1768"/>
      <c r="K67" s="1768"/>
      <c r="L67" s="1768"/>
      <c r="M67" s="1768"/>
      <c r="N67" s="1768" t="s">
        <v>388</v>
      </c>
      <c r="O67" s="1768"/>
      <c r="P67" s="1768"/>
      <c r="Q67" s="1768"/>
      <c r="R67" s="1768"/>
      <c r="S67" s="1768"/>
      <c r="T67" s="1768" t="s">
        <v>389</v>
      </c>
      <c r="U67" s="1768"/>
      <c r="V67" s="1768"/>
      <c r="W67" s="1768"/>
      <c r="X67" s="1770"/>
      <c r="Y67" s="1170"/>
      <c r="Z67" s="678"/>
      <c r="AA67" s="339"/>
      <c r="AB67" s="65"/>
      <c r="AC67" s="335"/>
      <c r="AD67" s="336"/>
      <c r="AE67" s="337"/>
      <c r="AF67" s="66"/>
      <c r="AG67" s="1172"/>
      <c r="AH67" s="822"/>
      <c r="AI67" s="822"/>
      <c r="AK67" s="934"/>
      <c r="AL67" s="1864"/>
      <c r="AM67" s="1865"/>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c r="DH67" s="1230"/>
      <c r="DI67" s="1230"/>
      <c r="DJ67" s="1230"/>
      <c r="DK67" s="1230"/>
      <c r="DL67" s="1230"/>
      <c r="DM67" s="1230"/>
      <c r="DN67" s="1230"/>
      <c r="DO67" s="1230"/>
      <c r="DP67" s="1230"/>
      <c r="DQ67" s="1230"/>
      <c r="DR67" s="1230"/>
      <c r="DS67" s="1230"/>
      <c r="DT67" s="1230"/>
      <c r="DU67" s="1230"/>
    </row>
    <row r="68" spans="1:125" ht="15" x14ac:dyDescent="0.25">
      <c r="A68" s="827"/>
      <c r="B68" s="1020"/>
      <c r="C68" s="1021"/>
      <c r="D68" s="1021"/>
      <c r="E68" s="418"/>
      <c r="F68" s="418"/>
      <c r="G68" s="418"/>
      <c r="H68" s="1820" t="s">
        <v>59</v>
      </c>
      <c r="I68" s="1768"/>
      <c r="J68" s="1155" t="s">
        <v>562</v>
      </c>
      <c r="K68" s="1768" t="s">
        <v>73</v>
      </c>
      <c r="L68" s="1768"/>
      <c r="M68" s="1768"/>
      <c r="N68" s="1768" t="s">
        <v>59</v>
      </c>
      <c r="O68" s="1768"/>
      <c r="P68" s="1155" t="s">
        <v>562</v>
      </c>
      <c r="Q68" s="1768" t="s">
        <v>73</v>
      </c>
      <c r="R68" s="1768"/>
      <c r="S68" s="1768"/>
      <c r="T68" s="1768" t="s">
        <v>59</v>
      </c>
      <c r="U68" s="1768"/>
      <c r="V68" s="1768"/>
      <c r="W68" s="1768" t="s">
        <v>73</v>
      </c>
      <c r="X68" s="1770"/>
      <c r="Y68" s="1170"/>
      <c r="Z68" s="678"/>
      <c r="AA68" s="64"/>
      <c r="AB68" s="65"/>
      <c r="AC68" s="335"/>
      <c r="AD68" s="336"/>
      <c r="AE68" s="337"/>
      <c r="AF68" s="66"/>
      <c r="AG68" s="1172"/>
      <c r="AH68" s="822"/>
      <c r="AI68" s="822"/>
      <c r="AK68" s="934"/>
      <c r="AL68" s="1864"/>
      <c r="AM68" s="1865"/>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c r="DH68" s="1230"/>
      <c r="DI68" s="1230"/>
      <c r="DJ68" s="1230"/>
      <c r="DK68" s="1230"/>
      <c r="DL68" s="1230"/>
      <c r="DM68" s="1230"/>
      <c r="DN68" s="1230"/>
      <c r="DO68" s="1230"/>
      <c r="DP68" s="1230"/>
      <c r="DQ68" s="1230"/>
      <c r="DR68" s="1230"/>
      <c r="DS68" s="1230"/>
      <c r="DT68" s="1230"/>
      <c r="DU68" s="1230"/>
    </row>
    <row r="69" spans="1:125" ht="15" x14ac:dyDescent="0.25">
      <c r="A69" s="822"/>
      <c r="B69" s="1722" t="s">
        <v>7</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678"/>
      <c r="AA69" s="64"/>
      <c r="AB69" s="65"/>
      <c r="AC69" s="335"/>
      <c r="AD69" s="336"/>
      <c r="AE69" s="337"/>
      <c r="AF69" s="66"/>
      <c r="AG69" s="1172"/>
      <c r="AH69" s="822"/>
      <c r="AI69" s="822"/>
      <c r="AK69" s="934"/>
      <c r="AL69" s="1864"/>
      <c r="AM69" s="1865"/>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c r="DH69" s="1230"/>
      <c r="DI69" s="1230"/>
      <c r="DJ69" s="1230"/>
      <c r="DK69" s="1230"/>
      <c r="DL69" s="1230"/>
      <c r="DM69" s="1230"/>
      <c r="DN69" s="1230"/>
      <c r="DO69" s="1230"/>
      <c r="DP69" s="1230"/>
      <c r="DQ69" s="1230"/>
      <c r="DR69" s="1230"/>
      <c r="DS69" s="1230"/>
      <c r="DT69" s="1230"/>
      <c r="DU69" s="1230"/>
    </row>
    <row r="70" spans="1:125" ht="15" x14ac:dyDescent="0.25">
      <c r="A70" s="822"/>
      <c r="B70" s="1722" t="s">
        <v>8</v>
      </c>
      <c r="C70" s="1723"/>
      <c r="D70" s="1724"/>
      <c r="E70" s="1725"/>
      <c r="F70" s="1725"/>
      <c r="G70" s="1742"/>
      <c r="H70" s="1729"/>
      <c r="I70" s="1730"/>
      <c r="J70" s="1108"/>
      <c r="K70" s="1893"/>
      <c r="L70" s="1726"/>
      <c r="M70" s="1728"/>
      <c r="N70" s="1729"/>
      <c r="O70" s="1730"/>
      <c r="P70" s="1109"/>
      <c r="Q70" s="1893"/>
      <c r="R70" s="1726"/>
      <c r="S70" s="1728"/>
      <c r="T70" s="1729"/>
      <c r="U70" s="1726"/>
      <c r="V70" s="1894"/>
      <c r="W70" s="1893"/>
      <c r="X70" s="1731"/>
      <c r="Y70" s="1170"/>
      <c r="Z70" s="678"/>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c r="DH70" s="1230"/>
      <c r="DI70" s="1230"/>
      <c r="DJ70" s="1230"/>
      <c r="DK70" s="1230"/>
      <c r="DL70" s="1230"/>
      <c r="DM70" s="1230"/>
      <c r="DN70" s="1230"/>
      <c r="DO70" s="1230"/>
      <c r="DP70" s="1230"/>
      <c r="DQ70" s="1230"/>
      <c r="DR70" s="1230"/>
      <c r="DS70" s="1230"/>
      <c r="DT70" s="1230"/>
      <c r="DU70" s="1230"/>
    </row>
    <row r="71" spans="1:125" ht="15" x14ac:dyDescent="0.25">
      <c r="A71" s="822"/>
      <c r="B71" s="1722" t="s">
        <v>9</v>
      </c>
      <c r="C71" s="1723"/>
      <c r="D71" s="1724"/>
      <c r="E71" s="1725"/>
      <c r="F71" s="1725"/>
      <c r="G71" s="1742"/>
      <c r="H71" s="1729"/>
      <c r="I71" s="1730"/>
      <c r="J71" s="1108"/>
      <c r="K71" s="1893"/>
      <c r="L71" s="1726"/>
      <c r="M71" s="1728"/>
      <c r="N71" s="1729"/>
      <c r="O71" s="1730"/>
      <c r="P71" s="1109"/>
      <c r="Q71" s="1893"/>
      <c r="R71" s="1726"/>
      <c r="S71" s="1728"/>
      <c r="T71" s="1729"/>
      <c r="U71" s="1726"/>
      <c r="V71" s="1894"/>
      <c r="W71" s="1893"/>
      <c r="X71" s="1731"/>
      <c r="Y71" s="1170"/>
      <c r="Z71" s="678"/>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c r="DH71" s="1230"/>
      <c r="DI71" s="1230"/>
      <c r="DJ71" s="1230"/>
      <c r="DK71" s="1230"/>
      <c r="DL71" s="1230"/>
      <c r="DM71" s="1230"/>
      <c r="DN71" s="1230"/>
      <c r="DO71" s="1230"/>
      <c r="DP71" s="1230"/>
      <c r="DQ71" s="1230"/>
      <c r="DR71" s="1230"/>
      <c r="DS71" s="1230"/>
      <c r="DT71" s="1230"/>
      <c r="DU71" s="1230"/>
    </row>
    <row r="72" spans="1:125" ht="15" x14ac:dyDescent="0.25">
      <c r="A72" s="822"/>
      <c r="B72" s="1722" t="s">
        <v>10</v>
      </c>
      <c r="C72" s="1723"/>
      <c r="D72" s="1724"/>
      <c r="E72" s="1725"/>
      <c r="F72" s="1725"/>
      <c r="G72" s="1742"/>
      <c r="H72" s="1729"/>
      <c r="I72" s="1730"/>
      <c r="J72" s="1108"/>
      <c r="K72" s="1893"/>
      <c r="L72" s="1726"/>
      <c r="M72" s="1728"/>
      <c r="N72" s="1729"/>
      <c r="O72" s="1730"/>
      <c r="P72" s="1109"/>
      <c r="Q72" s="1893"/>
      <c r="R72" s="1726"/>
      <c r="S72" s="1728"/>
      <c r="T72" s="1729"/>
      <c r="U72" s="1726"/>
      <c r="V72" s="1894"/>
      <c r="W72" s="1893"/>
      <c r="X72" s="1731"/>
      <c r="Y72" s="1170"/>
      <c r="Z72" s="678"/>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c r="DH72" s="1230"/>
      <c r="DI72" s="1230"/>
      <c r="DJ72" s="1230"/>
      <c r="DK72" s="1230"/>
      <c r="DL72" s="1230"/>
      <c r="DM72" s="1230"/>
      <c r="DN72" s="1230"/>
      <c r="DO72" s="1230"/>
      <c r="DP72" s="1230"/>
      <c r="DQ72" s="1230"/>
      <c r="DR72" s="1230"/>
      <c r="DS72" s="1230"/>
      <c r="DT72" s="1230"/>
      <c r="DU72" s="1230"/>
    </row>
    <row r="73" spans="1:125" ht="15" x14ac:dyDescent="0.25">
      <c r="A73" s="822"/>
      <c r="B73" s="1722" t="s">
        <v>11</v>
      </c>
      <c r="C73" s="1723"/>
      <c r="D73" s="1724"/>
      <c r="E73" s="1725"/>
      <c r="F73" s="1725"/>
      <c r="G73" s="1742"/>
      <c r="H73" s="1729"/>
      <c r="I73" s="1730"/>
      <c r="J73" s="1108"/>
      <c r="K73" s="1893"/>
      <c r="L73" s="1726"/>
      <c r="M73" s="1728"/>
      <c r="N73" s="1729"/>
      <c r="O73" s="1730"/>
      <c r="P73" s="1109"/>
      <c r="Q73" s="1893"/>
      <c r="R73" s="1726"/>
      <c r="S73" s="1728"/>
      <c r="T73" s="1729"/>
      <c r="U73" s="1726"/>
      <c r="V73" s="1894"/>
      <c r="W73" s="1893"/>
      <c r="X73" s="1731"/>
      <c r="Y73" s="1170"/>
      <c r="Z73" s="678"/>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c r="DH73" s="1230"/>
      <c r="DI73" s="1230"/>
      <c r="DJ73" s="1230"/>
      <c r="DK73" s="1230"/>
      <c r="DL73" s="1230"/>
      <c r="DM73" s="1230"/>
      <c r="DN73" s="1230"/>
      <c r="DO73" s="1230"/>
      <c r="DP73" s="1230"/>
      <c r="DQ73" s="1230"/>
      <c r="DR73" s="1230"/>
      <c r="DS73" s="1230"/>
      <c r="DT73" s="1230"/>
      <c r="DU73" s="1230"/>
    </row>
    <row r="74" spans="1:125" ht="15" x14ac:dyDescent="0.25">
      <c r="A74" s="822"/>
      <c r="B74" s="1722" t="s">
        <v>12</v>
      </c>
      <c r="C74" s="1723"/>
      <c r="D74" s="1724"/>
      <c r="E74" s="1725"/>
      <c r="F74" s="1725"/>
      <c r="G74" s="1742"/>
      <c r="H74" s="1729"/>
      <c r="I74" s="1730"/>
      <c r="J74" s="1108"/>
      <c r="K74" s="1893"/>
      <c r="L74" s="1726"/>
      <c r="M74" s="1728"/>
      <c r="N74" s="1729"/>
      <c r="O74" s="1730"/>
      <c r="P74" s="1109"/>
      <c r="Q74" s="1893"/>
      <c r="R74" s="1726"/>
      <c r="S74" s="1728"/>
      <c r="T74" s="1729"/>
      <c r="U74" s="1726"/>
      <c r="V74" s="1894"/>
      <c r="W74" s="1893"/>
      <c r="X74" s="1731"/>
      <c r="Y74" s="1170"/>
      <c r="Z74" s="678"/>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c r="DH74" s="1230"/>
      <c r="DI74" s="1230"/>
      <c r="DJ74" s="1230"/>
      <c r="DK74" s="1230"/>
      <c r="DL74" s="1230"/>
      <c r="DM74" s="1230"/>
      <c r="DN74" s="1230"/>
      <c r="DO74" s="1230"/>
      <c r="DP74" s="1230"/>
      <c r="DQ74" s="1230"/>
      <c r="DR74" s="1230"/>
      <c r="DS74" s="1230"/>
      <c r="DT74" s="1230"/>
      <c r="DU74" s="1230"/>
    </row>
    <row r="75" spans="1:125" ht="15" x14ac:dyDescent="0.25">
      <c r="A75" s="822"/>
      <c r="B75" s="1722" t="s">
        <v>13</v>
      </c>
      <c r="C75" s="1723"/>
      <c r="D75" s="1724"/>
      <c r="E75" s="1725"/>
      <c r="F75" s="1725"/>
      <c r="G75" s="1742"/>
      <c r="H75" s="1729"/>
      <c r="I75" s="1730"/>
      <c r="J75" s="1108"/>
      <c r="K75" s="1893"/>
      <c r="L75" s="1726"/>
      <c r="M75" s="1728"/>
      <c r="N75" s="1729"/>
      <c r="O75" s="1730"/>
      <c r="P75" s="1109"/>
      <c r="Q75" s="1893"/>
      <c r="R75" s="1726"/>
      <c r="S75" s="1728"/>
      <c r="T75" s="1729"/>
      <c r="U75" s="1726"/>
      <c r="V75" s="1894"/>
      <c r="W75" s="1893"/>
      <c r="X75" s="1731"/>
      <c r="Y75" s="1170"/>
      <c r="Z75" s="678"/>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c r="DH75" s="1230"/>
      <c r="DI75" s="1230"/>
      <c r="DJ75" s="1230"/>
      <c r="DK75" s="1230"/>
      <c r="DL75" s="1230"/>
      <c r="DM75" s="1230"/>
      <c r="DN75" s="1230"/>
      <c r="DO75" s="1230"/>
      <c r="DP75" s="1230"/>
      <c r="DQ75" s="1230"/>
      <c r="DR75" s="1230"/>
      <c r="DS75" s="1230"/>
      <c r="DT75" s="1230"/>
      <c r="DU75" s="1230"/>
    </row>
    <row r="76" spans="1:125" ht="15" x14ac:dyDescent="0.25">
      <c r="A76" s="827"/>
      <c r="B76" s="1722" t="s">
        <v>789</v>
      </c>
      <c r="C76" s="1723"/>
      <c r="D76" s="1724"/>
      <c r="E76" s="1725"/>
      <c r="F76" s="1725"/>
      <c r="G76" s="1742"/>
      <c r="H76" s="1729" t="s">
        <v>35</v>
      </c>
      <c r="I76" s="1730"/>
      <c r="J76" s="1108" t="s">
        <v>35</v>
      </c>
      <c r="K76" s="1893" t="s">
        <v>35</v>
      </c>
      <c r="L76" s="1726"/>
      <c r="M76" s="1728"/>
      <c r="N76" s="1729" t="s">
        <v>35</v>
      </c>
      <c r="O76" s="1730"/>
      <c r="P76" s="1108" t="s">
        <v>35</v>
      </c>
      <c r="Q76" s="1893" t="s">
        <v>35</v>
      </c>
      <c r="R76" s="1726"/>
      <c r="S76" s="1728"/>
      <c r="T76" s="1729" t="s">
        <v>35</v>
      </c>
      <c r="U76" s="1726"/>
      <c r="V76" s="1894"/>
      <c r="W76" s="1893" t="s">
        <v>35</v>
      </c>
      <c r="X76" s="1731"/>
      <c r="Y76" s="1170"/>
      <c r="Z76" s="678"/>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c r="DH76" s="1230"/>
      <c r="DI76" s="1230"/>
      <c r="DJ76" s="1230"/>
      <c r="DK76" s="1230"/>
      <c r="DL76" s="1230"/>
      <c r="DM76" s="1230"/>
      <c r="DN76" s="1230"/>
      <c r="DO76" s="1230"/>
      <c r="DP76" s="1230"/>
      <c r="DQ76" s="1230"/>
      <c r="DR76" s="1230"/>
      <c r="DS76" s="1230"/>
      <c r="DT76" s="1230"/>
      <c r="DU76" s="1230"/>
    </row>
    <row r="77" spans="1:125" ht="15" x14ac:dyDescent="0.25">
      <c r="A77" s="827"/>
      <c r="B77" s="1722" t="s">
        <v>791</v>
      </c>
      <c r="C77" s="1723"/>
      <c r="D77" s="1724"/>
      <c r="E77" s="1725"/>
      <c r="F77" s="1725"/>
      <c r="G77" s="1742"/>
      <c r="H77" s="1729" t="s">
        <v>35</v>
      </c>
      <c r="I77" s="1730"/>
      <c r="J77" s="1108" t="s">
        <v>35</v>
      </c>
      <c r="K77" s="1893" t="s">
        <v>35</v>
      </c>
      <c r="L77" s="1726"/>
      <c r="M77" s="1728"/>
      <c r="N77" s="1729" t="s">
        <v>35</v>
      </c>
      <c r="O77" s="1730"/>
      <c r="P77" s="1108" t="s">
        <v>35</v>
      </c>
      <c r="Q77" s="1893" t="s">
        <v>35</v>
      </c>
      <c r="R77" s="1726"/>
      <c r="S77" s="1728"/>
      <c r="T77" s="1729" t="s">
        <v>35</v>
      </c>
      <c r="U77" s="1726"/>
      <c r="V77" s="1894"/>
      <c r="W77" s="1893" t="s">
        <v>35</v>
      </c>
      <c r="X77" s="1731"/>
      <c r="Y77" s="1170"/>
      <c r="Z77" s="678"/>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c r="DH77" s="1230"/>
      <c r="DI77" s="1230"/>
      <c r="DJ77" s="1230"/>
      <c r="DK77" s="1230"/>
      <c r="DL77" s="1230"/>
      <c r="DM77" s="1230"/>
      <c r="DN77" s="1230"/>
      <c r="DO77" s="1230"/>
      <c r="DP77" s="1230"/>
      <c r="DQ77" s="1230"/>
      <c r="DR77" s="1230"/>
      <c r="DS77" s="1230"/>
      <c r="DT77" s="1230"/>
      <c r="DU77" s="1230"/>
    </row>
    <row r="78" spans="1:125" ht="15" x14ac:dyDescent="0.25">
      <c r="A78" s="822"/>
      <c r="B78" s="1722" t="s">
        <v>788</v>
      </c>
      <c r="C78" s="1723"/>
      <c r="D78" s="1724"/>
      <c r="E78" s="1725"/>
      <c r="F78" s="1725"/>
      <c r="G78" s="1742"/>
      <c r="H78" s="1729" t="s">
        <v>35</v>
      </c>
      <c r="I78" s="1730"/>
      <c r="J78" s="1108" t="s">
        <v>35</v>
      </c>
      <c r="K78" s="1893" t="s">
        <v>35</v>
      </c>
      <c r="L78" s="1726"/>
      <c r="M78" s="1728"/>
      <c r="N78" s="1729" t="s">
        <v>35</v>
      </c>
      <c r="O78" s="1730"/>
      <c r="P78" s="1108" t="s">
        <v>35</v>
      </c>
      <c r="Q78" s="1893" t="s">
        <v>35</v>
      </c>
      <c r="R78" s="1726"/>
      <c r="S78" s="1728"/>
      <c r="T78" s="1729" t="s">
        <v>35</v>
      </c>
      <c r="U78" s="1726"/>
      <c r="V78" s="1894"/>
      <c r="W78" s="1893" t="s">
        <v>35</v>
      </c>
      <c r="X78" s="1731"/>
      <c r="Y78" s="1170"/>
      <c r="Z78" s="678"/>
      <c r="AA78" s="514"/>
      <c r="AB78" s="513"/>
      <c r="AC78" s="335"/>
      <c r="AD78" s="336"/>
      <c r="AE78" s="921"/>
      <c r="AF78" s="615"/>
      <c r="AG78" s="1172"/>
      <c r="AH78" s="822"/>
      <c r="AI78" s="822"/>
      <c r="AK78" s="976"/>
      <c r="AL78" s="976"/>
      <c r="AM78" s="976"/>
      <c r="AN78" s="976"/>
      <c r="AO78" s="976"/>
      <c r="AP78" s="976"/>
      <c r="AQ78" s="822"/>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c r="DH78" s="1230"/>
      <c r="DI78" s="1230"/>
      <c r="DJ78" s="1230"/>
      <c r="DK78" s="1230"/>
      <c r="DL78" s="1230"/>
      <c r="DM78" s="1230"/>
      <c r="DN78" s="1230"/>
      <c r="DO78" s="1230"/>
      <c r="DP78" s="1230"/>
      <c r="DQ78" s="1230"/>
      <c r="DR78" s="1230"/>
      <c r="DS78" s="1230"/>
      <c r="DT78" s="1230"/>
      <c r="DU78" s="1230"/>
    </row>
    <row r="79" spans="1:125" ht="15.75" customHeight="1" x14ac:dyDescent="0.25">
      <c r="A79" s="822"/>
      <c r="B79" s="1722" t="s">
        <v>790</v>
      </c>
      <c r="C79" s="1723"/>
      <c r="D79" s="1724"/>
      <c r="E79" s="1725"/>
      <c r="F79" s="1725"/>
      <c r="G79" s="1742"/>
      <c r="H79" s="1729" t="s">
        <v>35</v>
      </c>
      <c r="I79" s="1730"/>
      <c r="J79" s="1108" t="s">
        <v>35</v>
      </c>
      <c r="K79" s="1893" t="s">
        <v>35</v>
      </c>
      <c r="L79" s="1726"/>
      <c r="M79" s="1728"/>
      <c r="N79" s="1729" t="s">
        <v>35</v>
      </c>
      <c r="O79" s="1730"/>
      <c r="P79" s="1108" t="s">
        <v>35</v>
      </c>
      <c r="Q79" s="1893" t="s">
        <v>35</v>
      </c>
      <c r="R79" s="1726"/>
      <c r="S79" s="1728"/>
      <c r="T79" s="1729" t="s">
        <v>35</v>
      </c>
      <c r="U79" s="1726"/>
      <c r="V79" s="1894"/>
      <c r="W79" s="1893" t="s">
        <v>35</v>
      </c>
      <c r="X79" s="1731"/>
      <c r="Y79" s="1170"/>
      <c r="Z79" s="1245" t="s">
        <v>742</v>
      </c>
      <c r="AA79" s="1125" t="s">
        <v>738</v>
      </c>
      <c r="AB79" s="1121" t="s">
        <v>299</v>
      </c>
      <c r="AC79" s="1121" t="s">
        <v>676</v>
      </c>
      <c r="AD79" s="1122" t="s">
        <v>675</v>
      </c>
      <c r="AE79" s="1123" t="s">
        <v>674</v>
      </c>
      <c r="AF79" s="1124" t="s">
        <v>741</v>
      </c>
      <c r="AG79" s="1171" t="s">
        <v>4</v>
      </c>
      <c r="AH79" s="822"/>
      <c r="AI79" s="822"/>
      <c r="AK79" s="976"/>
      <c r="AL79" s="976"/>
      <c r="AM79" s="976"/>
      <c r="AN79" s="976"/>
      <c r="AO79" s="976"/>
      <c r="AP79" s="976"/>
      <c r="AQ79" s="822"/>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c r="DH79" s="1230"/>
      <c r="DI79" s="1230"/>
      <c r="DJ79" s="1230"/>
      <c r="DK79" s="1230"/>
      <c r="DL79" s="1230"/>
      <c r="DM79" s="1230"/>
      <c r="DN79" s="1230"/>
      <c r="DO79" s="1230"/>
      <c r="DP79" s="1230"/>
      <c r="DQ79" s="1230"/>
      <c r="DR79" s="1230"/>
      <c r="DS79" s="1230"/>
      <c r="DT79" s="1230"/>
      <c r="DU79" s="1230"/>
    </row>
    <row r="80" spans="1:125" ht="15" x14ac:dyDescent="0.25">
      <c r="A80" s="822"/>
      <c r="B80" s="1722" t="s">
        <v>16</v>
      </c>
      <c r="C80" s="1723"/>
      <c r="D80" s="1724"/>
      <c r="E80" s="1725"/>
      <c r="F80" s="1725"/>
      <c r="G80" s="1742"/>
      <c r="H80" s="1729"/>
      <c r="I80" s="1730"/>
      <c r="J80" s="1108"/>
      <c r="K80" s="1893"/>
      <c r="L80" s="1726"/>
      <c r="M80" s="1728"/>
      <c r="N80" s="1729"/>
      <c r="O80" s="1730"/>
      <c r="P80" s="1108"/>
      <c r="Q80" s="1893"/>
      <c r="R80" s="1726"/>
      <c r="S80" s="1728"/>
      <c r="T80" s="1729"/>
      <c r="U80" s="1726"/>
      <c r="V80" s="1894"/>
      <c r="W80" s="1893"/>
      <c r="X80" s="1731"/>
      <c r="Y80" s="1170"/>
      <c r="Z80" s="678"/>
      <c r="AA80" s="514"/>
      <c r="AB80" s="513"/>
      <c r="AC80" s="335"/>
      <c r="AD80" s="336"/>
      <c r="AE80" s="921"/>
      <c r="AF80" s="615"/>
      <c r="AG80" s="1172"/>
      <c r="AH80" s="822"/>
      <c r="AI80" s="822"/>
      <c r="AK80" s="976"/>
      <c r="AL80" s="976"/>
      <c r="AM80" s="976"/>
      <c r="AN80" s="976"/>
      <c r="AO80" s="976"/>
      <c r="AP80" s="976"/>
      <c r="AQ80" s="822"/>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c r="DH80" s="1230"/>
      <c r="DI80" s="1230"/>
      <c r="DJ80" s="1230"/>
      <c r="DK80" s="1230"/>
      <c r="DL80" s="1230"/>
      <c r="DM80" s="1230"/>
      <c r="DN80" s="1230"/>
      <c r="DO80" s="1230"/>
      <c r="DP80" s="1230"/>
      <c r="DQ80" s="1230"/>
      <c r="DR80" s="1230"/>
      <c r="DS80" s="1230"/>
      <c r="DT80" s="1230"/>
      <c r="DU80" s="1230"/>
    </row>
    <row r="81" spans="1:125" ht="15" x14ac:dyDescent="0.25">
      <c r="A81" s="827"/>
      <c r="B81" s="1722" t="s">
        <v>390</v>
      </c>
      <c r="C81" s="1723"/>
      <c r="D81" s="1724"/>
      <c r="E81" s="1725"/>
      <c r="F81" s="1725"/>
      <c r="G81" s="1742"/>
      <c r="H81" s="1729"/>
      <c r="I81" s="1730"/>
      <c r="J81" s="1108"/>
      <c r="K81" s="1893"/>
      <c r="L81" s="1726"/>
      <c r="M81" s="1728"/>
      <c r="N81" s="1729"/>
      <c r="O81" s="1730"/>
      <c r="P81" s="1108"/>
      <c r="Q81" s="1893"/>
      <c r="R81" s="1726"/>
      <c r="S81" s="1728"/>
      <c r="T81" s="1729"/>
      <c r="U81" s="1726"/>
      <c r="V81" s="1894"/>
      <c r="W81" s="1893"/>
      <c r="X81" s="1731"/>
      <c r="Y81" s="1170"/>
      <c r="Z81" s="678"/>
      <c r="AA81" s="514"/>
      <c r="AB81" s="513"/>
      <c r="AC81" s="335"/>
      <c r="AD81" s="336"/>
      <c r="AE81" s="921"/>
      <c r="AF81" s="615"/>
      <c r="AG81" s="1172"/>
      <c r="AH81" s="822"/>
      <c r="AI81" s="822"/>
      <c r="AK81" s="976"/>
      <c r="AL81" s="976"/>
      <c r="AM81" s="976"/>
      <c r="AN81" s="976"/>
      <c r="AO81" s="976"/>
      <c r="AP81" s="976"/>
      <c r="AQ81" s="822"/>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c r="DH81" s="1230"/>
      <c r="DI81" s="1230"/>
      <c r="DJ81" s="1230"/>
      <c r="DK81" s="1230"/>
      <c r="DL81" s="1230"/>
      <c r="DM81" s="1230"/>
      <c r="DN81" s="1230"/>
      <c r="DO81" s="1230"/>
      <c r="DP81" s="1230"/>
      <c r="DQ81" s="1230"/>
      <c r="DR81" s="1230"/>
      <c r="DS81" s="1230"/>
      <c r="DT81" s="1230"/>
      <c r="DU81" s="1230"/>
    </row>
    <row r="82" spans="1:125" thickBot="1" x14ac:dyDescent="0.3">
      <c r="A82" s="827"/>
      <c r="B82" s="1754" t="s">
        <v>391</v>
      </c>
      <c r="C82" s="1749"/>
      <c r="D82" s="1219"/>
      <c r="E82" s="1220"/>
      <c r="F82" s="1220"/>
      <c r="G82" s="1221"/>
      <c r="H82" s="1759"/>
      <c r="I82" s="1760"/>
      <c r="J82" s="1110"/>
      <c r="K82" s="1895"/>
      <c r="L82" s="1757"/>
      <c r="M82" s="1758"/>
      <c r="N82" s="1759"/>
      <c r="O82" s="1760"/>
      <c r="P82" s="1110"/>
      <c r="Q82" s="1895"/>
      <c r="R82" s="1757"/>
      <c r="S82" s="1758"/>
      <c r="T82" s="1759"/>
      <c r="U82" s="1757"/>
      <c r="V82" s="1896"/>
      <c r="W82" s="1895"/>
      <c r="X82" s="1761"/>
      <c r="Y82" s="1170"/>
      <c r="Z82" s="678"/>
      <c r="AA82" s="514"/>
      <c r="AB82" s="513"/>
      <c r="AC82" s="335"/>
      <c r="AD82" s="336"/>
      <c r="AE82" s="921"/>
      <c r="AF82" s="615"/>
      <c r="AG82" s="1172"/>
      <c r="AH82" s="822"/>
      <c r="AI82" s="822"/>
      <c r="AK82" s="976"/>
      <c r="AL82" s="976"/>
      <c r="AM82" s="976"/>
      <c r="AN82" s="976"/>
      <c r="AO82" s="976"/>
      <c r="AP82" s="976"/>
      <c r="AQ82" s="822"/>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c r="DH82" s="1230"/>
      <c r="DI82" s="1230"/>
      <c r="DJ82" s="1230"/>
      <c r="DK82" s="1230"/>
      <c r="DL82" s="1230"/>
      <c r="DM82" s="1230"/>
      <c r="DN82" s="1230"/>
      <c r="DO82" s="1230"/>
      <c r="DP82" s="1230"/>
      <c r="DQ82" s="1230"/>
      <c r="DR82" s="1230"/>
      <c r="DS82" s="1230"/>
      <c r="DT82" s="1230"/>
      <c r="DU82" s="1230"/>
    </row>
    <row r="83" spans="1:125" thickBot="1" x14ac:dyDescent="0.3">
      <c r="A83" s="827"/>
      <c r="Y83" s="1170"/>
      <c r="Z83" s="678"/>
      <c r="AA83" s="514"/>
      <c r="AB83" s="513"/>
      <c r="AC83" s="335"/>
      <c r="AD83" s="336"/>
      <c r="AE83" s="921"/>
      <c r="AF83" s="615"/>
      <c r="AG83" s="1172"/>
      <c r="AH83" s="822"/>
      <c r="AI83" s="822"/>
      <c r="AK83" s="976"/>
      <c r="AL83" s="976"/>
      <c r="AM83" s="976"/>
      <c r="AN83" s="976"/>
      <c r="AO83" s="976"/>
      <c r="AP83" s="976"/>
      <c r="AQ83" s="822"/>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c r="DH83" s="1230"/>
      <c r="DI83" s="1230"/>
      <c r="DJ83" s="1230"/>
      <c r="DK83" s="1230"/>
      <c r="DL83" s="1230"/>
      <c r="DM83" s="1230"/>
      <c r="DN83" s="1230"/>
      <c r="DO83" s="1230"/>
      <c r="DP83" s="1230"/>
      <c r="DQ83" s="1230"/>
      <c r="DR83" s="1230"/>
      <c r="DS83" s="1230"/>
      <c r="DT83" s="1230"/>
      <c r="DU83" s="1230"/>
    </row>
    <row r="84" spans="1:125" x14ac:dyDescent="0.25">
      <c r="A84" s="1186"/>
      <c r="B84" s="1762" t="s">
        <v>776</v>
      </c>
      <c r="C84" s="1763"/>
      <c r="D84" s="1763"/>
      <c r="E84" s="1763"/>
      <c r="F84" s="1763"/>
      <c r="G84" s="1763"/>
      <c r="H84" s="1763"/>
      <c r="I84" s="1763"/>
      <c r="J84" s="1763"/>
      <c r="K84" s="1763"/>
      <c r="L84" s="1763"/>
      <c r="M84" s="1763"/>
      <c r="N84" s="1763"/>
      <c r="O84" s="1763"/>
      <c r="P84" s="1763"/>
      <c r="Q84" s="1763"/>
      <c r="R84" s="1763"/>
      <c r="S84" s="1763"/>
      <c r="T84" s="1763"/>
      <c r="U84" s="1763"/>
      <c r="V84" s="1763"/>
      <c r="W84" s="1763"/>
      <c r="X84" s="1764"/>
      <c r="Y84" s="1170"/>
      <c r="Z84" s="678"/>
      <c r="AA84" s="514"/>
      <c r="AB84" s="513"/>
      <c r="AC84" s="335"/>
      <c r="AD84" s="336"/>
      <c r="AE84" s="921"/>
      <c r="AF84" s="615"/>
      <c r="AG84" s="1172"/>
      <c r="AH84" s="822"/>
      <c r="AI84" s="822"/>
      <c r="AK84" s="976"/>
      <c r="AL84" s="976"/>
      <c r="AM84" s="976"/>
      <c r="AN84" s="976"/>
      <c r="AO84" s="976"/>
      <c r="AP84" s="976"/>
      <c r="AQ84" s="822"/>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c r="DH84" s="1230"/>
      <c r="DI84" s="1230"/>
      <c r="DJ84" s="1230"/>
      <c r="DK84" s="1230"/>
      <c r="DL84" s="1230"/>
      <c r="DM84" s="1230"/>
      <c r="DN84" s="1230"/>
      <c r="DO84" s="1230"/>
      <c r="DP84" s="1230"/>
      <c r="DQ84" s="1230"/>
      <c r="DR84" s="1230"/>
      <c r="DS84" s="1230"/>
      <c r="DT84" s="1230"/>
      <c r="DU84" s="1230"/>
    </row>
    <row r="85" spans="1:125" ht="15" x14ac:dyDescent="0.25">
      <c r="A85" s="1186"/>
      <c r="B85" s="1765" t="s">
        <v>31</v>
      </c>
      <c r="C85" s="1766"/>
      <c r="D85" s="1766"/>
      <c r="E85" s="1766"/>
      <c r="F85" s="1766"/>
      <c r="G85" s="1766"/>
      <c r="H85" s="1766"/>
      <c r="I85" s="1766"/>
      <c r="J85" s="1766"/>
      <c r="K85" s="1766"/>
      <c r="L85" s="1766"/>
      <c r="M85" s="1766" t="s">
        <v>73</v>
      </c>
      <c r="N85" s="1766"/>
      <c r="O85" s="1766"/>
      <c r="P85" s="1766"/>
      <c r="Q85" s="1766"/>
      <c r="R85" s="1766"/>
      <c r="S85" s="1766"/>
      <c r="T85" s="1766"/>
      <c r="U85" s="1766"/>
      <c r="V85" s="1766"/>
      <c r="W85" s="1766"/>
      <c r="X85" s="1767"/>
      <c r="Y85" s="1170"/>
      <c r="Z85" s="678"/>
      <c r="AA85" s="514"/>
      <c r="AB85" s="513"/>
      <c r="AC85" s="335"/>
      <c r="AD85" s="336"/>
      <c r="AE85" s="921"/>
      <c r="AF85" s="615"/>
      <c r="AG85" s="1172"/>
      <c r="AH85" s="822"/>
      <c r="AI85" s="822"/>
      <c r="AK85" s="976"/>
      <c r="AL85" s="976"/>
      <c r="AM85" s="976"/>
      <c r="AN85" s="976"/>
      <c r="AO85" s="976"/>
      <c r="AP85" s="976"/>
      <c r="AQ85" s="822"/>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c r="DH85" s="1230"/>
      <c r="DI85" s="1230"/>
      <c r="DJ85" s="1230"/>
      <c r="DK85" s="1230"/>
      <c r="DL85" s="1230"/>
      <c r="DM85" s="1230"/>
      <c r="DN85" s="1230"/>
      <c r="DO85" s="1230"/>
      <c r="DP85" s="1230"/>
      <c r="DQ85" s="1230"/>
      <c r="DR85" s="1230"/>
      <c r="DS85" s="1230"/>
      <c r="DT85" s="1230"/>
      <c r="DU85" s="1230"/>
    </row>
    <row r="86" spans="1:125" ht="15" x14ac:dyDescent="0.25">
      <c r="A86" s="1186"/>
      <c r="B86" s="1223" t="s">
        <v>743</v>
      </c>
      <c r="C86" s="1768" t="s">
        <v>59</v>
      </c>
      <c r="D86" s="1768"/>
      <c r="E86" s="1768"/>
      <c r="F86" s="1768"/>
      <c r="G86" s="1768" t="s">
        <v>73</v>
      </c>
      <c r="H86" s="1768"/>
      <c r="I86" s="1768" t="s">
        <v>750</v>
      </c>
      <c r="J86" s="1768"/>
      <c r="K86" s="1768"/>
      <c r="L86" s="1768"/>
      <c r="M86" s="1768" t="s">
        <v>59</v>
      </c>
      <c r="N86" s="1768"/>
      <c r="O86" s="1218" t="s">
        <v>768</v>
      </c>
      <c r="P86" s="1218" t="s">
        <v>769</v>
      </c>
      <c r="Q86" s="1769" t="s">
        <v>26</v>
      </c>
      <c r="R86" s="1769"/>
      <c r="S86" s="1769" t="s">
        <v>787</v>
      </c>
      <c r="T86" s="1769"/>
      <c r="U86" s="1769"/>
      <c r="V86" s="1768" t="s">
        <v>786</v>
      </c>
      <c r="W86" s="1768"/>
      <c r="X86" s="1770"/>
      <c r="Y86" s="1170"/>
      <c r="Z86" s="678"/>
      <c r="AA86" s="514"/>
      <c r="AB86" s="513"/>
      <c r="AC86" s="335"/>
      <c r="AD86" s="336"/>
      <c r="AE86" s="921"/>
      <c r="AF86" s="615"/>
      <c r="AG86" s="1172"/>
      <c r="AH86" s="822"/>
      <c r="AI86" s="822"/>
      <c r="AK86" s="976"/>
      <c r="AL86" s="976"/>
      <c r="AM86" s="976"/>
      <c r="AN86" s="976"/>
      <c r="AO86" s="976"/>
      <c r="AP86" s="976"/>
      <c r="AQ86" s="822"/>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c r="DH86" s="1230"/>
      <c r="DI86" s="1230"/>
      <c r="DJ86" s="1230"/>
      <c r="DK86" s="1230"/>
      <c r="DL86" s="1230"/>
      <c r="DM86" s="1230"/>
      <c r="DN86" s="1230"/>
      <c r="DO86" s="1230"/>
      <c r="DP86" s="1230"/>
      <c r="DQ86" s="1230"/>
      <c r="DR86" s="1230"/>
      <c r="DS86" s="1230"/>
      <c r="DT86" s="1230"/>
      <c r="DU86" s="1230"/>
    </row>
    <row r="87" spans="1:125" ht="15" x14ac:dyDescent="0.25">
      <c r="A87" s="1186"/>
      <c r="B87" s="1187" t="s">
        <v>744</v>
      </c>
      <c r="C87" s="1772"/>
      <c r="D87" s="1773"/>
      <c r="E87" s="1773"/>
      <c r="F87" s="1774"/>
      <c r="G87" s="1775"/>
      <c r="H87" s="1776"/>
      <c r="I87" s="1772"/>
      <c r="J87" s="1773"/>
      <c r="K87" s="1773"/>
      <c r="L87" s="1886"/>
      <c r="M87" s="1892"/>
      <c r="N87" s="1891"/>
      <c r="O87" s="1191"/>
      <c r="P87" s="1191"/>
      <c r="Q87" s="1743"/>
      <c r="R87" s="1745"/>
      <c r="S87" s="1743"/>
      <c r="T87" s="1744"/>
      <c r="U87" s="1745"/>
      <c r="V87" s="1743"/>
      <c r="W87" s="1744"/>
      <c r="X87" s="1746"/>
      <c r="Y87" s="1170"/>
      <c r="Z87" s="678"/>
      <c r="AA87" s="514"/>
      <c r="AB87" s="513"/>
      <c r="AC87" s="335"/>
      <c r="AD87" s="336"/>
      <c r="AE87" s="921"/>
      <c r="AF87" s="615"/>
      <c r="AG87" s="1172"/>
      <c r="AH87" s="822"/>
      <c r="AI87" s="822"/>
      <c r="AK87" s="976"/>
      <c r="AL87" s="976"/>
      <c r="AM87" s="976"/>
      <c r="AN87" s="976"/>
      <c r="AO87" s="976"/>
      <c r="AP87" s="976"/>
      <c r="AQ87" s="822"/>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c r="DH87" s="1230"/>
      <c r="DI87" s="1230"/>
      <c r="DJ87" s="1230"/>
      <c r="DK87" s="1230"/>
      <c r="DL87" s="1230"/>
      <c r="DM87" s="1230"/>
      <c r="DN87" s="1230"/>
      <c r="DO87" s="1230"/>
      <c r="DP87" s="1230"/>
      <c r="DQ87" s="1230"/>
      <c r="DR87" s="1230"/>
      <c r="DS87" s="1230"/>
      <c r="DT87" s="1230"/>
      <c r="DU87" s="1230"/>
    </row>
    <row r="88" spans="1:125" ht="15" x14ac:dyDescent="0.25">
      <c r="A88" s="1186"/>
      <c r="B88" s="1188" t="s">
        <v>745</v>
      </c>
      <c r="C88" s="1724"/>
      <c r="D88" s="1725"/>
      <c r="E88" s="1725"/>
      <c r="F88" s="1723"/>
      <c r="G88" s="1743"/>
      <c r="H88" s="1745"/>
      <c r="I88" s="1772"/>
      <c r="J88" s="1773"/>
      <c r="K88" s="1773"/>
      <c r="L88" s="1886"/>
      <c r="M88" s="1890"/>
      <c r="N88" s="1891"/>
      <c r="O88" s="420"/>
      <c r="P88" s="420"/>
      <c r="Q88" s="1888"/>
      <c r="R88" s="1889"/>
      <c r="S88" s="1743"/>
      <c r="T88" s="1744"/>
      <c r="U88" s="1745"/>
      <c r="V88" s="1743"/>
      <c r="W88" s="1744"/>
      <c r="X88" s="1746"/>
      <c r="Y88" s="1170"/>
      <c r="Z88" s="678"/>
      <c r="AA88" s="514"/>
      <c r="AB88" s="513"/>
      <c r="AC88" s="335"/>
      <c r="AD88" s="336"/>
      <c r="AE88" s="921"/>
      <c r="AF88" s="615"/>
      <c r="AG88" s="1172"/>
      <c r="AH88" s="822"/>
      <c r="AI88" s="822"/>
      <c r="AK88" s="976"/>
      <c r="AL88" s="976"/>
      <c r="AM88" s="976"/>
      <c r="AN88" s="976"/>
      <c r="AO88" s="976"/>
      <c r="AP88" s="976"/>
      <c r="AQ88" s="822"/>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c r="DH88" s="1230"/>
      <c r="DI88" s="1230"/>
      <c r="DJ88" s="1230"/>
      <c r="DK88" s="1230"/>
      <c r="DL88" s="1230"/>
      <c r="DM88" s="1230"/>
      <c r="DN88" s="1230"/>
      <c r="DO88" s="1230"/>
      <c r="DP88" s="1230"/>
      <c r="DQ88" s="1230"/>
      <c r="DR88" s="1230"/>
      <c r="DS88" s="1230"/>
      <c r="DT88" s="1230"/>
      <c r="DU88" s="1230"/>
    </row>
    <row r="89" spans="1:125" ht="15" x14ac:dyDescent="0.25">
      <c r="A89" s="1186"/>
      <c r="B89" s="1188" t="s">
        <v>751</v>
      </c>
      <c r="C89" s="1724"/>
      <c r="D89" s="1725"/>
      <c r="E89" s="1725"/>
      <c r="F89" s="1723"/>
      <c r="G89" s="1724"/>
      <c r="H89" s="1723"/>
      <c r="I89" s="1772"/>
      <c r="J89" s="1773"/>
      <c r="K89" s="1773"/>
      <c r="L89" s="1886"/>
      <c r="M89" s="1890"/>
      <c r="N89" s="1891"/>
      <c r="O89" s="420"/>
      <c r="P89" s="420"/>
      <c r="Q89" s="1888"/>
      <c r="R89" s="1889"/>
      <c r="S89" s="1743"/>
      <c r="T89" s="1744"/>
      <c r="U89" s="1745"/>
      <c r="V89" s="1743"/>
      <c r="W89" s="1744"/>
      <c r="X89" s="1746"/>
      <c r="Y89" s="1170"/>
      <c r="Z89" s="678"/>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c r="DH89" s="1230"/>
      <c r="DI89" s="1230"/>
      <c r="DJ89" s="1230"/>
      <c r="DK89" s="1230"/>
      <c r="DL89" s="1230"/>
      <c r="DM89" s="1230"/>
      <c r="DN89" s="1230"/>
      <c r="DO89" s="1230"/>
      <c r="DP89" s="1230"/>
      <c r="DQ89" s="1230"/>
      <c r="DR89" s="1230"/>
      <c r="DS89" s="1230"/>
      <c r="DT89" s="1230"/>
      <c r="DU89" s="1230"/>
    </row>
    <row r="90" spans="1:125" ht="15" x14ac:dyDescent="0.25">
      <c r="A90" s="1186"/>
      <c r="B90" s="1188" t="s">
        <v>756</v>
      </c>
      <c r="C90" s="1724"/>
      <c r="D90" s="1725"/>
      <c r="E90" s="1725"/>
      <c r="F90" s="1723"/>
      <c r="G90" s="1724"/>
      <c r="H90" s="1723"/>
      <c r="I90" s="1772"/>
      <c r="J90" s="1773"/>
      <c r="K90" s="1773"/>
      <c r="L90" s="1886"/>
      <c r="M90" s="1890"/>
      <c r="N90" s="1891"/>
      <c r="O90" s="420"/>
      <c r="P90" s="1337"/>
      <c r="Q90" s="1888"/>
      <c r="R90" s="1889"/>
      <c r="S90" s="1743"/>
      <c r="T90" s="1744"/>
      <c r="U90" s="1745"/>
      <c r="V90" s="1743"/>
      <c r="W90" s="1744"/>
      <c r="X90" s="1746"/>
      <c r="Y90" s="1170"/>
      <c r="Z90" s="678"/>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c r="DH90" s="1230"/>
      <c r="DI90" s="1230"/>
      <c r="DJ90" s="1230"/>
      <c r="DK90" s="1230"/>
      <c r="DL90" s="1230"/>
      <c r="DM90" s="1230"/>
      <c r="DN90" s="1230"/>
      <c r="DO90" s="1230"/>
      <c r="DP90" s="1230"/>
      <c r="DQ90" s="1230"/>
      <c r="DR90" s="1230"/>
      <c r="DS90" s="1230"/>
      <c r="DT90" s="1230"/>
      <c r="DU90" s="1230"/>
    </row>
    <row r="91" spans="1:125" ht="15" x14ac:dyDescent="0.25">
      <c r="A91" s="1186"/>
      <c r="B91" s="1188" t="s">
        <v>757</v>
      </c>
      <c r="C91" s="1724"/>
      <c r="D91" s="1725"/>
      <c r="E91" s="1725"/>
      <c r="F91" s="1723"/>
      <c r="G91" s="1724"/>
      <c r="H91" s="1723"/>
      <c r="I91" s="1772"/>
      <c r="J91" s="1773"/>
      <c r="K91" s="1773"/>
      <c r="L91" s="1886"/>
      <c r="M91" s="1890"/>
      <c r="N91" s="1891"/>
      <c r="O91" s="420"/>
      <c r="P91" s="420"/>
      <c r="Q91" s="1888"/>
      <c r="R91" s="1889"/>
      <c r="S91" s="1743"/>
      <c r="T91" s="1744"/>
      <c r="U91" s="1745"/>
      <c r="V91" s="1743"/>
      <c r="W91" s="1744"/>
      <c r="X91" s="1746"/>
      <c r="Y91" s="1170"/>
      <c r="Z91" s="678"/>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c r="DH91" s="1230"/>
      <c r="DI91" s="1230"/>
      <c r="DJ91" s="1230"/>
      <c r="DK91" s="1230"/>
      <c r="DL91" s="1230"/>
      <c r="DM91" s="1230"/>
      <c r="DN91" s="1230"/>
      <c r="DO91" s="1230"/>
      <c r="DP91" s="1230"/>
      <c r="DQ91" s="1230"/>
      <c r="DR91" s="1230"/>
      <c r="DS91" s="1230"/>
      <c r="DT91" s="1230"/>
      <c r="DU91" s="1230"/>
    </row>
    <row r="92" spans="1:125" ht="15" x14ac:dyDescent="0.25">
      <c r="A92" s="1186"/>
      <c r="B92" s="1189" t="s">
        <v>759</v>
      </c>
      <c r="C92" s="1724"/>
      <c r="D92" s="1725"/>
      <c r="E92" s="1725"/>
      <c r="F92" s="1723"/>
      <c r="G92" s="1724"/>
      <c r="H92" s="1723"/>
      <c r="I92" s="1772"/>
      <c r="J92" s="1773"/>
      <c r="K92" s="1773"/>
      <c r="L92" s="1886"/>
      <c r="M92" s="1890"/>
      <c r="N92" s="1891"/>
      <c r="O92" s="420"/>
      <c r="P92" s="420"/>
      <c r="Q92" s="1888"/>
      <c r="R92" s="1889"/>
      <c r="S92" s="1743"/>
      <c r="T92" s="1744"/>
      <c r="U92" s="1745"/>
      <c r="V92" s="1743"/>
      <c r="W92" s="1744"/>
      <c r="X92" s="1746"/>
      <c r="Y92" s="1170"/>
      <c r="Z92" s="1244"/>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c r="DH92" s="1230"/>
      <c r="DI92" s="1230"/>
      <c r="DJ92" s="1230"/>
      <c r="DK92" s="1230"/>
      <c r="DL92" s="1230"/>
      <c r="DM92" s="1230"/>
      <c r="DN92" s="1230"/>
      <c r="DO92" s="1230"/>
      <c r="DP92" s="1230"/>
      <c r="DQ92" s="1230"/>
      <c r="DR92" s="1230"/>
      <c r="DS92" s="1230"/>
      <c r="DT92" s="1230"/>
      <c r="DU92" s="1230"/>
    </row>
    <row r="93" spans="1:125" ht="15" x14ac:dyDescent="0.25">
      <c r="A93" s="1186"/>
      <c r="B93" s="1188" t="s">
        <v>762</v>
      </c>
      <c r="C93" s="1724"/>
      <c r="D93" s="1725"/>
      <c r="E93" s="1725"/>
      <c r="F93" s="1723"/>
      <c r="G93" s="1724"/>
      <c r="H93" s="1723"/>
      <c r="I93" s="1772"/>
      <c r="J93" s="1773"/>
      <c r="K93" s="1773"/>
      <c r="L93" s="1886"/>
      <c r="M93" s="1890"/>
      <c r="N93" s="1891"/>
      <c r="O93" s="420"/>
      <c r="P93" s="1194"/>
      <c r="Q93" s="1888"/>
      <c r="R93" s="1889"/>
      <c r="S93" s="1743"/>
      <c r="T93" s="1744"/>
      <c r="U93" s="1745"/>
      <c r="V93" s="1743"/>
      <c r="W93" s="1744"/>
      <c r="X93" s="1746"/>
      <c r="Y93" s="1170"/>
      <c r="Z93" s="1244"/>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c r="DH93" s="1230"/>
      <c r="DI93" s="1230"/>
      <c r="DJ93" s="1230"/>
      <c r="DK93" s="1230"/>
      <c r="DL93" s="1230"/>
      <c r="DM93" s="1230"/>
      <c r="DN93" s="1230"/>
      <c r="DO93" s="1230"/>
      <c r="DP93" s="1230"/>
      <c r="DQ93" s="1230"/>
      <c r="DR93" s="1230"/>
      <c r="DS93" s="1230"/>
      <c r="DT93" s="1230"/>
      <c r="DU93" s="1230"/>
    </row>
    <row r="94" spans="1:125" ht="15" x14ac:dyDescent="0.25">
      <c r="A94" s="1186"/>
      <c r="B94" s="1189" t="s">
        <v>764</v>
      </c>
      <c r="C94" s="1724"/>
      <c r="D94" s="1725"/>
      <c r="E94" s="1725"/>
      <c r="F94" s="1723"/>
      <c r="G94" s="1724"/>
      <c r="H94" s="1723"/>
      <c r="I94" s="1772"/>
      <c r="J94" s="1773"/>
      <c r="K94" s="1773"/>
      <c r="L94" s="1886"/>
      <c r="M94" s="1890"/>
      <c r="N94" s="1891"/>
      <c r="O94" s="420"/>
      <c r="P94" s="420"/>
      <c r="Q94" s="1888"/>
      <c r="R94" s="1889"/>
      <c r="S94" s="1743"/>
      <c r="T94" s="1744"/>
      <c r="U94" s="1745"/>
      <c r="V94" s="1743"/>
      <c r="W94" s="1744"/>
      <c r="X94" s="1746"/>
      <c r="Y94" s="1170"/>
      <c r="Z94" s="1244"/>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c r="DH94" s="1230"/>
      <c r="DI94" s="1230"/>
      <c r="DJ94" s="1230"/>
      <c r="DK94" s="1230"/>
      <c r="DL94" s="1230"/>
      <c r="DM94" s="1230"/>
      <c r="DN94" s="1230"/>
      <c r="DO94" s="1230"/>
      <c r="DP94" s="1230"/>
      <c r="DQ94" s="1230"/>
      <c r="DR94" s="1230"/>
      <c r="DS94" s="1230"/>
      <c r="DT94" s="1230"/>
      <c r="DU94" s="1230"/>
    </row>
    <row r="95" spans="1:125" ht="15" x14ac:dyDescent="0.25">
      <c r="A95" s="1186"/>
      <c r="B95" s="1189" t="s">
        <v>747</v>
      </c>
      <c r="C95" s="1724"/>
      <c r="D95" s="1725"/>
      <c r="E95" s="1725"/>
      <c r="F95" s="1723"/>
      <c r="G95" s="1724"/>
      <c r="H95" s="1723"/>
      <c r="I95" s="1772"/>
      <c r="J95" s="1773"/>
      <c r="K95" s="1773"/>
      <c r="L95" s="1886"/>
      <c r="M95" s="1887"/>
      <c r="N95" s="1774"/>
      <c r="O95" s="420"/>
      <c r="P95" s="420"/>
      <c r="Q95" s="1888"/>
      <c r="R95" s="1889"/>
      <c r="S95" s="1743"/>
      <c r="T95" s="1744"/>
      <c r="U95" s="1745"/>
      <c r="V95" s="1743"/>
      <c r="W95" s="1744"/>
      <c r="X95" s="1746"/>
      <c r="Y95" s="1170"/>
      <c r="Z95" s="1244"/>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c r="DH95" s="1230"/>
      <c r="DI95" s="1230"/>
      <c r="DJ95" s="1230"/>
      <c r="DK95" s="1230"/>
      <c r="DL95" s="1230"/>
      <c r="DM95" s="1230"/>
      <c r="DN95" s="1230"/>
      <c r="DO95" s="1230"/>
      <c r="DP95" s="1230"/>
      <c r="DQ95" s="1230"/>
      <c r="DR95" s="1230"/>
      <c r="DS95" s="1230"/>
      <c r="DT95" s="1230"/>
      <c r="DU95" s="1230"/>
    </row>
    <row r="96" spans="1:125" ht="15" x14ac:dyDescent="0.25">
      <c r="B96" s="1189" t="s">
        <v>752</v>
      </c>
      <c r="C96" s="1724"/>
      <c r="D96" s="1725"/>
      <c r="E96" s="1725"/>
      <c r="F96" s="1723"/>
      <c r="G96" s="1724"/>
      <c r="H96" s="1723"/>
      <c r="I96" s="1772"/>
      <c r="J96" s="1773"/>
      <c r="K96" s="1773"/>
      <c r="L96" s="1886"/>
      <c r="M96" s="1887"/>
      <c r="N96" s="1774"/>
      <c r="O96" s="420"/>
      <c r="P96" s="1195"/>
      <c r="Q96" s="1888"/>
      <c r="R96" s="1889"/>
      <c r="S96" s="1743"/>
      <c r="T96" s="1744"/>
      <c r="U96" s="1745"/>
      <c r="V96" s="1743"/>
      <c r="W96" s="1744"/>
      <c r="X96" s="1746"/>
      <c r="Y96" s="1170"/>
      <c r="Z96" s="1244"/>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c r="DH96" s="1230"/>
      <c r="DI96" s="1230"/>
      <c r="DJ96" s="1230"/>
      <c r="DK96" s="1230"/>
      <c r="DL96" s="1230"/>
      <c r="DM96" s="1230"/>
      <c r="DN96" s="1230"/>
      <c r="DO96" s="1230"/>
      <c r="DP96" s="1230"/>
      <c r="DQ96" s="1230"/>
      <c r="DR96" s="1230"/>
      <c r="DS96" s="1230"/>
      <c r="DT96" s="1230"/>
      <c r="DU96" s="1230"/>
    </row>
    <row r="97" spans="2:125" x14ac:dyDescent="0.25">
      <c r="B97" s="1190" t="s">
        <v>753</v>
      </c>
      <c r="C97" s="1724"/>
      <c r="D97" s="1725"/>
      <c r="E97" s="1725"/>
      <c r="F97" s="1723"/>
      <c r="G97" s="1724"/>
      <c r="H97" s="1723"/>
      <c r="I97" s="1772"/>
      <c r="J97" s="1773"/>
      <c r="K97" s="1773"/>
      <c r="L97" s="1886"/>
      <c r="M97" s="1887"/>
      <c r="N97" s="1774"/>
      <c r="O97" s="420"/>
      <c r="P97" s="1195"/>
      <c r="Q97" s="1888"/>
      <c r="R97" s="1889"/>
      <c r="S97" s="1743"/>
      <c r="T97" s="1744"/>
      <c r="U97" s="1745"/>
      <c r="V97" s="1743"/>
      <c r="W97" s="1744"/>
      <c r="X97" s="1746"/>
      <c r="Y97" s="1170"/>
      <c r="Z97" s="1246"/>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c r="DH97" s="1230"/>
      <c r="DI97" s="1230"/>
      <c r="DJ97" s="1230"/>
      <c r="DK97" s="1230"/>
      <c r="DL97" s="1230"/>
      <c r="DM97" s="1230"/>
      <c r="DN97" s="1230"/>
      <c r="DO97" s="1230"/>
      <c r="DP97" s="1230"/>
      <c r="DQ97" s="1230"/>
      <c r="DR97" s="1230"/>
      <c r="DS97" s="1230"/>
      <c r="DT97" s="1230"/>
      <c r="DU97" s="1230"/>
    </row>
    <row r="98" spans="2:125" x14ac:dyDescent="0.25">
      <c r="B98" s="1189" t="s">
        <v>766</v>
      </c>
      <c r="C98" s="1724"/>
      <c r="D98" s="1725"/>
      <c r="E98" s="1725"/>
      <c r="F98" s="1723"/>
      <c r="G98" s="1724"/>
      <c r="H98" s="1723"/>
      <c r="I98" s="1772"/>
      <c r="J98" s="1773"/>
      <c r="K98" s="1773"/>
      <c r="L98" s="1886"/>
      <c r="M98" s="1887"/>
      <c r="N98" s="1774"/>
      <c r="O98" s="1192"/>
      <c r="P98" s="1192"/>
      <c r="Q98" s="1888"/>
      <c r="R98" s="1889"/>
      <c r="S98" s="1743"/>
      <c r="T98" s="1744"/>
      <c r="U98" s="1745"/>
      <c r="V98" s="1743"/>
      <c r="W98" s="1744"/>
      <c r="X98" s="1746"/>
      <c r="Y98" s="1170"/>
      <c r="Z98" s="1246"/>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c r="DH98" s="1230"/>
      <c r="DI98" s="1230"/>
      <c r="DJ98" s="1230"/>
      <c r="DK98" s="1230"/>
      <c r="DL98" s="1230"/>
      <c r="DM98" s="1230"/>
      <c r="DN98" s="1230"/>
      <c r="DO98" s="1230"/>
      <c r="DP98" s="1230"/>
      <c r="DQ98" s="1230"/>
      <c r="DR98" s="1230"/>
      <c r="DS98" s="1230"/>
      <c r="DT98" s="1230"/>
      <c r="DU98" s="1230"/>
    </row>
    <row r="99" spans="2:125" ht="16.5" thickBot="1" x14ac:dyDescent="0.3">
      <c r="B99" s="1265" t="s">
        <v>767</v>
      </c>
      <c r="C99" s="1747"/>
      <c r="D99" s="1748"/>
      <c r="E99" s="1748"/>
      <c r="F99" s="1749"/>
      <c r="G99" s="1747"/>
      <c r="H99" s="1749"/>
      <c r="I99" s="1879"/>
      <c r="J99" s="1880"/>
      <c r="K99" s="1880"/>
      <c r="L99" s="1881"/>
      <c r="M99" s="1882"/>
      <c r="N99" s="1883"/>
      <c r="O99" s="1193"/>
      <c r="P99" s="1193"/>
      <c r="Q99" s="1884"/>
      <c r="R99" s="1885"/>
      <c r="S99" s="1750"/>
      <c r="T99" s="1751"/>
      <c r="U99" s="1752"/>
      <c r="V99" s="1750"/>
      <c r="W99" s="1751"/>
      <c r="X99" s="1753"/>
      <c r="Y99" s="1170"/>
      <c r="Z99" s="1247"/>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c r="DH99" s="1230"/>
      <c r="DI99" s="1230"/>
      <c r="DJ99" s="1230"/>
      <c r="DK99" s="1230"/>
      <c r="DL99" s="1230"/>
      <c r="DM99" s="1230"/>
      <c r="DN99" s="1230"/>
      <c r="DO99" s="1230"/>
      <c r="DP99" s="1230"/>
      <c r="DQ99" s="1230"/>
      <c r="DR99" s="1230"/>
      <c r="DS99" s="1230"/>
      <c r="DT99" s="1230"/>
      <c r="DU99" s="1230"/>
    </row>
    <row r="100" spans="2:125"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c r="DH100" s="1230"/>
      <c r="DI100" s="1230"/>
      <c r="DJ100" s="1230"/>
      <c r="DK100" s="1230"/>
      <c r="DL100" s="1230"/>
      <c r="DM100" s="1230"/>
      <c r="DN100" s="1230"/>
      <c r="DO100" s="1230"/>
      <c r="DP100" s="1230"/>
      <c r="DQ100" s="1230"/>
      <c r="DR100" s="1230"/>
      <c r="DS100" s="1230"/>
      <c r="DT100" s="1230"/>
      <c r="DU100" s="1230"/>
    </row>
    <row r="101" spans="2:125" x14ac:dyDescent="0.25">
      <c r="B101" s="364"/>
      <c r="C101" s="364"/>
      <c r="D101" s="364"/>
      <c r="E101" s="364"/>
      <c r="F101" s="364"/>
      <c r="G101" s="364"/>
      <c r="H101" s="364"/>
      <c r="I101" s="364"/>
      <c r="J101" s="364"/>
      <c r="K101" s="364"/>
      <c r="L101" s="364"/>
      <c r="M101" s="364"/>
      <c r="N101" s="364"/>
      <c r="O101" s="364"/>
      <c r="P101" s="364"/>
      <c r="Q101" s="364"/>
      <c r="R101" s="364"/>
      <c r="S101" s="364"/>
      <c r="T101" s="364"/>
      <c r="U101" s="364"/>
      <c r="V101" s="364"/>
      <c r="W101" s="364"/>
      <c r="X101" s="822"/>
      <c r="Y101" s="822"/>
      <c r="Z101" s="822"/>
      <c r="AA101" s="921"/>
      <c r="AB101" s="921"/>
      <c r="AC101" s="148"/>
      <c r="AD101" s="921"/>
      <c r="AE101" s="921"/>
      <c r="AF101" s="846"/>
      <c r="AG101" s="823"/>
      <c r="AH101" s="822"/>
      <c r="AI101" s="822"/>
      <c r="AK101" s="968"/>
      <c r="AL101" s="968"/>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c r="DH101" s="1230"/>
      <c r="DI101" s="1230"/>
      <c r="DJ101" s="1230"/>
      <c r="DK101" s="1230"/>
      <c r="DL101" s="1230"/>
      <c r="DM101" s="1230"/>
      <c r="DN101" s="1230"/>
      <c r="DO101" s="1230"/>
      <c r="DP101" s="1230"/>
      <c r="DQ101" s="1230"/>
      <c r="DR101" s="1230"/>
      <c r="DS101" s="1230"/>
      <c r="DT101" s="1230"/>
      <c r="DU101" s="1230"/>
    </row>
    <row r="102" spans="2:125" x14ac:dyDescent="0.25">
      <c r="B102" s="364"/>
      <c r="C102" s="364"/>
      <c r="D102" s="364"/>
      <c r="E102" s="364"/>
      <c r="F102" s="364"/>
      <c r="G102" s="364"/>
      <c r="H102" s="364"/>
      <c r="I102" s="364"/>
      <c r="J102" s="364"/>
      <c r="K102" s="364"/>
      <c r="L102" s="364"/>
      <c r="M102" s="364"/>
      <c r="N102" s="364"/>
      <c r="O102" s="364"/>
      <c r="P102" s="364"/>
      <c r="Q102" s="364"/>
      <c r="R102" s="364"/>
      <c r="S102" s="364"/>
      <c r="T102" s="364"/>
      <c r="U102" s="364"/>
      <c r="V102" s="364"/>
      <c r="W102" s="364"/>
      <c r="X102" s="822"/>
      <c r="Y102" s="822"/>
      <c r="Z102" s="822"/>
      <c r="AA102" s="921"/>
      <c r="AB102" s="921"/>
      <c r="AC102" s="1102"/>
      <c r="AD102" s="921"/>
      <c r="AE102" s="921"/>
      <c r="AF102" s="846"/>
      <c r="AG102" s="823"/>
      <c r="AH102" s="822"/>
      <c r="AI102" s="822"/>
      <c r="AK102" s="1151"/>
      <c r="AL102" s="1151"/>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c r="DH102" s="1230"/>
      <c r="DI102" s="1230"/>
      <c r="DJ102" s="1230"/>
      <c r="DK102" s="1230"/>
      <c r="DL102" s="1230"/>
      <c r="DM102" s="1230"/>
      <c r="DN102" s="1230"/>
      <c r="DO102" s="1230"/>
      <c r="DP102" s="1230"/>
      <c r="DQ102" s="1230"/>
      <c r="DR102" s="1230"/>
      <c r="DS102" s="1230"/>
      <c r="DT102" s="1230"/>
      <c r="DU102" s="1230"/>
    </row>
    <row r="103" spans="2:125" x14ac:dyDescent="0.25">
      <c r="B103" s="1078" t="s">
        <v>73</v>
      </c>
      <c r="C103" s="1078"/>
      <c r="D103" s="1078"/>
      <c r="E103" s="1078"/>
      <c r="F103" s="1430">
        <v>3</v>
      </c>
      <c r="G103" s="1430">
        <v>8</v>
      </c>
      <c r="H103" s="1430">
        <v>13</v>
      </c>
      <c r="I103" s="1430">
        <v>18</v>
      </c>
      <c r="J103" s="1430">
        <v>23</v>
      </c>
      <c r="K103" s="2004">
        <v>28</v>
      </c>
      <c r="L103" s="2005"/>
      <c r="M103" s="1430">
        <v>33</v>
      </c>
      <c r="N103" s="1430">
        <v>38</v>
      </c>
      <c r="O103" s="1430">
        <v>42</v>
      </c>
      <c r="P103" s="1430">
        <v>46</v>
      </c>
      <c r="Q103" s="364"/>
      <c r="R103" s="364"/>
      <c r="S103" s="364"/>
      <c r="T103" s="364"/>
      <c r="U103" s="364"/>
      <c r="V103" s="364"/>
      <c r="W103" s="364"/>
      <c r="X103" s="822"/>
      <c r="Y103" s="822"/>
      <c r="Z103" s="822"/>
      <c r="AA103" s="921"/>
      <c r="AB103" s="921"/>
      <c r="AC103" s="1102"/>
      <c r="AD103" s="921"/>
      <c r="AE103" s="921"/>
      <c r="AF103" s="846"/>
      <c r="AG103" s="823"/>
      <c r="AH103" s="822"/>
      <c r="AI103" s="822"/>
      <c r="AK103" s="1151"/>
      <c r="AL103" s="1151"/>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c r="DH103" s="1230"/>
      <c r="DI103" s="1230"/>
      <c r="DJ103" s="1230"/>
      <c r="DK103" s="1230"/>
      <c r="DL103" s="1230"/>
      <c r="DM103" s="1230"/>
      <c r="DN103" s="1230"/>
      <c r="DO103" s="1230"/>
      <c r="DP103" s="1230"/>
      <c r="DQ103" s="1230"/>
      <c r="DR103" s="1230"/>
      <c r="DS103" s="1230"/>
      <c r="DT103" s="1230"/>
      <c r="DU103" s="1230"/>
    </row>
    <row r="104" spans="2:125" x14ac:dyDescent="0.25">
      <c r="B104" s="364" t="s">
        <v>658</v>
      </c>
      <c r="C104" s="364"/>
      <c r="D104" s="364"/>
      <c r="E104" s="364"/>
      <c r="F104" s="1118"/>
      <c r="G104" s="1153"/>
      <c r="H104" s="1153"/>
      <c r="I104" s="1153"/>
      <c r="J104" s="1153"/>
      <c r="K104" s="1783"/>
      <c r="L104" s="1783"/>
      <c r="M104" s="1153"/>
      <c r="N104" s="1153"/>
      <c r="O104" s="1153"/>
      <c r="P104" s="364"/>
      <c r="Q104" s="364"/>
      <c r="R104" s="364"/>
      <c r="S104" s="364"/>
      <c r="T104" s="364"/>
      <c r="U104" s="364"/>
      <c r="V104" s="364"/>
      <c r="W104" s="364"/>
      <c r="X104" s="822"/>
      <c r="Y104" s="822"/>
      <c r="Z104" s="822"/>
      <c r="AA104" s="921"/>
      <c r="AB104" s="921"/>
      <c r="AC104" s="1102"/>
      <c r="AD104" s="921"/>
      <c r="AE104" s="921"/>
      <c r="AF104" s="846"/>
      <c r="AG104" s="823"/>
      <c r="AH104" s="822"/>
      <c r="AI104" s="822"/>
      <c r="AK104" s="1151"/>
      <c r="AL104" s="1151"/>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c r="DH104" s="1230"/>
      <c r="DI104" s="1230"/>
      <c r="DJ104" s="1230"/>
      <c r="DK104" s="1230"/>
      <c r="DL104" s="1230"/>
      <c r="DM104" s="1230"/>
      <c r="DN104" s="1230"/>
      <c r="DO104" s="1230"/>
      <c r="DP104" s="1230"/>
      <c r="DQ104" s="1230"/>
      <c r="DR104" s="1230"/>
      <c r="DS104" s="1230"/>
      <c r="DT104" s="1230"/>
      <c r="DU104" s="1230"/>
    </row>
    <row r="105" spans="2:125" x14ac:dyDescent="0.25">
      <c r="B105" s="364" t="s">
        <v>182</v>
      </c>
      <c r="C105" s="364"/>
      <c r="D105" s="364"/>
      <c r="E105" s="364"/>
      <c r="F105" s="1118"/>
      <c r="G105" s="1153"/>
      <c r="H105" s="1153"/>
      <c r="I105" s="1153"/>
      <c r="J105" s="1153"/>
      <c r="K105" s="1783"/>
      <c r="L105" s="1783"/>
      <c r="M105" s="1153"/>
      <c r="N105" s="1153"/>
      <c r="O105" s="1153"/>
      <c r="P105" s="364"/>
      <c r="Q105" s="364"/>
      <c r="R105" s="364"/>
      <c r="S105" s="364"/>
      <c r="T105" s="364"/>
      <c r="U105" s="364"/>
      <c r="V105" s="364"/>
      <c r="W105" s="364"/>
      <c r="X105" s="822"/>
      <c r="Y105" s="822"/>
      <c r="Z105" s="822"/>
      <c r="AA105" s="921"/>
      <c r="AB105" s="921"/>
      <c r="AC105" s="1102"/>
      <c r="AD105" s="921"/>
      <c r="AE105" s="921"/>
      <c r="AF105" s="846"/>
      <c r="AG105" s="823"/>
      <c r="AH105" s="822"/>
      <c r="AI105" s="822"/>
      <c r="AK105" s="1151"/>
      <c r="AL105" s="1151"/>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c r="DH105" s="1230"/>
      <c r="DI105" s="1230"/>
      <c r="DJ105" s="1230"/>
      <c r="DK105" s="1230"/>
      <c r="DL105" s="1230"/>
      <c r="DM105" s="1230"/>
      <c r="DN105" s="1230"/>
      <c r="DO105" s="1230"/>
      <c r="DP105" s="1230"/>
      <c r="DQ105" s="1230"/>
      <c r="DR105" s="1230"/>
      <c r="DS105" s="1230"/>
      <c r="DT105" s="1230"/>
      <c r="DU105" s="1230"/>
    </row>
    <row r="106" spans="2:125" x14ac:dyDescent="0.25">
      <c r="B106" s="364" t="s">
        <v>185</v>
      </c>
      <c r="C106" s="364"/>
      <c r="D106" s="364"/>
      <c r="E106" s="364"/>
      <c r="F106" s="1118"/>
      <c r="G106" s="1153"/>
      <c r="H106" s="1153"/>
      <c r="I106" s="1153"/>
      <c r="J106" s="1153"/>
      <c r="K106" s="1783"/>
      <c r="L106" s="1783"/>
      <c r="M106" s="1153"/>
      <c r="N106" s="1153"/>
      <c r="O106" s="1153"/>
      <c r="P106" s="364"/>
      <c r="Q106" s="364"/>
      <c r="R106" s="364"/>
      <c r="S106" s="364"/>
      <c r="T106" s="364"/>
      <c r="U106" s="364"/>
      <c r="V106" s="364"/>
      <c r="W106" s="364"/>
      <c r="X106" s="822"/>
      <c r="Y106" s="822"/>
      <c r="Z106" s="822"/>
      <c r="AA106" s="921"/>
      <c r="AB106" s="921"/>
      <c r="AC106" s="1102"/>
      <c r="AD106" s="921"/>
      <c r="AE106" s="921"/>
      <c r="AF106" s="846"/>
      <c r="AG106" s="823"/>
      <c r="AH106" s="822"/>
      <c r="AI106" s="822"/>
      <c r="AK106" s="1151"/>
      <c r="AL106" s="1151"/>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c r="DH106" s="1230"/>
      <c r="DI106" s="1230"/>
      <c r="DJ106" s="1230"/>
      <c r="DK106" s="1230"/>
      <c r="DL106" s="1230"/>
      <c r="DM106" s="1230"/>
      <c r="DN106" s="1230"/>
      <c r="DO106" s="1230"/>
      <c r="DP106" s="1230"/>
      <c r="DQ106" s="1230"/>
      <c r="DR106" s="1230"/>
      <c r="DS106" s="1230"/>
      <c r="DT106" s="1230"/>
      <c r="DU106" s="1230"/>
    </row>
    <row r="107" spans="2:125" x14ac:dyDescent="0.25">
      <c r="B107" s="364" t="s">
        <v>401</v>
      </c>
      <c r="C107" s="364"/>
      <c r="D107" s="364"/>
      <c r="E107" s="364"/>
      <c r="F107" s="1118"/>
      <c r="G107" s="1153"/>
      <c r="H107" s="1153"/>
      <c r="I107" s="1153"/>
      <c r="J107" s="1153"/>
      <c r="K107" s="1783"/>
      <c r="L107" s="1783"/>
      <c r="M107" s="1153"/>
      <c r="N107" s="1153"/>
      <c r="O107" s="1153"/>
      <c r="P107" s="364"/>
      <c r="Q107" s="364"/>
      <c r="R107" s="364"/>
      <c r="S107" s="364"/>
      <c r="T107" s="364"/>
      <c r="U107" s="364"/>
      <c r="V107" s="364"/>
      <c r="W107" s="364"/>
      <c r="X107" s="822"/>
      <c r="Y107" s="822"/>
      <c r="Z107" s="822"/>
      <c r="AA107" s="921"/>
      <c r="AB107" s="921"/>
      <c r="AC107" s="1102"/>
      <c r="AD107" s="921"/>
      <c r="AE107" s="921"/>
      <c r="AF107" s="846"/>
      <c r="AG107" s="823"/>
      <c r="AH107" s="822"/>
      <c r="AI107" s="822"/>
      <c r="AK107" s="1151"/>
      <c r="AL107" s="1151"/>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c r="DH107" s="1230"/>
      <c r="DI107" s="1230"/>
      <c r="DJ107" s="1230"/>
      <c r="DK107" s="1230"/>
      <c r="DL107" s="1230"/>
      <c r="DM107" s="1230"/>
      <c r="DN107" s="1230"/>
      <c r="DO107" s="1230"/>
      <c r="DP107" s="1230"/>
      <c r="DQ107" s="1230"/>
      <c r="DR107" s="1230"/>
      <c r="DS107" s="1230"/>
      <c r="DT107" s="1230"/>
      <c r="DU107" s="1230"/>
    </row>
    <row r="108" spans="2:125" x14ac:dyDescent="0.25">
      <c r="B108" s="364" t="s">
        <v>456</v>
      </c>
      <c r="C108" s="364"/>
      <c r="D108" s="364"/>
      <c r="E108" s="364"/>
      <c r="F108" s="1118"/>
      <c r="G108" s="1153"/>
      <c r="H108" s="1153"/>
      <c r="I108" s="1153"/>
      <c r="J108" s="1153"/>
      <c r="K108" s="1783"/>
      <c r="L108" s="1783"/>
      <c r="M108" s="1153"/>
      <c r="N108" s="1153"/>
      <c r="O108" s="1153"/>
      <c r="P108" s="288"/>
      <c r="Q108" s="288"/>
      <c r="R108" s="288"/>
      <c r="S108" s="288"/>
      <c r="T108" s="288"/>
      <c r="U108" s="288"/>
      <c r="V108" s="288"/>
      <c r="W108" s="288"/>
      <c r="X108" s="822"/>
      <c r="Y108" s="822"/>
      <c r="Z108" s="822"/>
      <c r="AA108" s="25"/>
      <c r="AB108" s="25"/>
      <c r="AC108" s="905"/>
      <c r="AD108" s="921"/>
      <c r="AE108" s="25"/>
      <c r="AF108" s="25"/>
      <c r="AG108" s="823"/>
      <c r="AH108" s="822"/>
      <c r="AI108" s="822"/>
      <c r="AK108" s="1999"/>
      <c r="AL108" s="1999"/>
      <c r="DH108" s="1230"/>
      <c r="DI108" s="1230"/>
      <c r="DJ108" s="1230"/>
      <c r="DK108" s="1230"/>
      <c r="DL108" s="1230"/>
      <c r="DM108" s="1230"/>
      <c r="DN108" s="1230"/>
      <c r="DO108" s="1230"/>
      <c r="DP108" s="1230"/>
      <c r="DQ108" s="1230"/>
      <c r="DR108" s="1230"/>
      <c r="DS108" s="1230"/>
      <c r="DT108" s="1230"/>
      <c r="DU108" s="1230"/>
    </row>
    <row r="109" spans="2:125" x14ac:dyDescent="0.25">
      <c r="B109" s="288" t="s">
        <v>191</v>
      </c>
      <c r="C109" s="288"/>
      <c r="D109" s="288"/>
      <c r="E109" s="288"/>
      <c r="F109" s="1119"/>
      <c r="G109" s="961"/>
      <c r="H109" s="961"/>
      <c r="I109" s="961"/>
      <c r="J109" s="961"/>
      <c r="K109" s="1783"/>
      <c r="L109" s="1783"/>
      <c r="M109" s="961"/>
      <c r="N109" s="961"/>
      <c r="O109" s="961"/>
      <c r="P109" s="362"/>
      <c r="Q109" s="362"/>
      <c r="R109" s="362"/>
      <c r="S109" s="362"/>
      <c r="T109" s="362"/>
      <c r="U109" s="288"/>
      <c r="V109" s="288"/>
      <c r="W109" s="288"/>
      <c r="X109" s="822"/>
      <c r="Y109" s="822"/>
      <c r="Z109" s="822"/>
      <c r="AA109" s="338"/>
      <c r="AB109" s="338"/>
      <c r="AC109" s="352"/>
      <c r="AD109" s="921"/>
      <c r="AE109" s="338"/>
      <c r="AF109" s="338"/>
      <c r="AG109" s="823"/>
      <c r="AH109" s="822"/>
      <c r="AI109" s="822"/>
      <c r="AK109" s="1151"/>
      <c r="AL109" s="1151"/>
      <c r="DH109" s="1230"/>
      <c r="DI109" s="1230"/>
      <c r="DJ109" s="1230"/>
      <c r="DK109" s="1230"/>
      <c r="DL109" s="1230"/>
      <c r="DM109" s="1230"/>
      <c r="DN109" s="1230"/>
      <c r="DO109" s="1230"/>
      <c r="DP109" s="1230"/>
      <c r="DQ109" s="1230"/>
      <c r="DR109" s="1230"/>
      <c r="DS109" s="1230"/>
      <c r="DT109" s="1230"/>
      <c r="DU109" s="1230"/>
    </row>
    <row r="110" spans="2:125" x14ac:dyDescent="0.25">
      <c r="B110" s="288" t="s">
        <v>193</v>
      </c>
      <c r="C110" s="288"/>
      <c r="D110" s="288"/>
      <c r="E110" s="364"/>
      <c r="F110" s="1118"/>
      <c r="G110" s="1153"/>
      <c r="H110" s="1153"/>
      <c r="I110" s="961"/>
      <c r="J110" s="961"/>
      <c r="K110" s="1783"/>
      <c r="L110" s="1783"/>
      <c r="M110" s="961"/>
      <c r="N110" s="961"/>
      <c r="O110" s="961"/>
      <c r="P110" s="822"/>
      <c r="Q110" s="822"/>
      <c r="R110" s="822"/>
      <c r="S110" s="822"/>
      <c r="T110" s="822"/>
      <c r="U110" s="822"/>
      <c r="V110" s="822"/>
      <c r="W110" s="822"/>
      <c r="X110" s="822"/>
      <c r="Y110" s="822"/>
      <c r="Z110" s="822"/>
      <c r="AA110" s="338"/>
      <c r="AB110" s="338"/>
      <c r="AC110" s="352"/>
      <c r="AD110" s="921"/>
      <c r="AE110" s="338"/>
      <c r="AF110" s="338"/>
      <c r="AG110" s="823"/>
      <c r="AH110" s="822"/>
      <c r="AI110" s="822"/>
      <c r="AK110" s="1151"/>
      <c r="AL110" s="1151"/>
      <c r="DH110" s="1230"/>
      <c r="DI110" s="1230"/>
      <c r="DJ110" s="1230"/>
      <c r="DK110" s="1230"/>
      <c r="DL110" s="1230"/>
      <c r="DM110" s="1230"/>
      <c r="DN110" s="1230"/>
      <c r="DO110" s="1230"/>
      <c r="DP110" s="1230"/>
      <c r="DQ110" s="1230"/>
      <c r="DR110" s="1230"/>
      <c r="DS110" s="1230"/>
      <c r="DT110" s="1230"/>
      <c r="DU110" s="1230"/>
    </row>
    <row r="111" spans="2:125" x14ac:dyDescent="0.25">
      <c r="B111" s="364" t="s">
        <v>350</v>
      </c>
      <c r="C111" s="822"/>
      <c r="D111" s="822"/>
      <c r="E111" s="822"/>
      <c r="F111" s="1120"/>
      <c r="G111" s="1085"/>
      <c r="H111" s="1154"/>
      <c r="I111" s="1154"/>
      <c r="J111" s="1154"/>
      <c r="K111" s="1783"/>
      <c r="L111" s="1783"/>
      <c r="M111" s="1154"/>
      <c r="N111" s="1154"/>
      <c r="O111" s="1154"/>
      <c r="P111" s="822"/>
      <c r="Q111" s="822"/>
      <c r="R111" s="822"/>
      <c r="S111" s="822"/>
      <c r="T111" s="822"/>
      <c r="U111" s="822"/>
      <c r="V111" s="822"/>
      <c r="W111" s="822"/>
      <c r="X111" s="822"/>
      <c r="Y111" s="822"/>
      <c r="Z111" s="822"/>
      <c r="AA111" s="823"/>
      <c r="AB111" s="823"/>
      <c r="AC111" s="823"/>
      <c r="AD111" s="823"/>
      <c r="AE111" s="823"/>
      <c r="AF111" s="823"/>
      <c r="AG111" s="823"/>
      <c r="AH111" s="822"/>
      <c r="AI111" s="822"/>
      <c r="AK111" s="1152"/>
      <c r="AL111" s="1152"/>
      <c r="DH111" s="1230"/>
      <c r="DI111" s="1230"/>
      <c r="DJ111" s="1230"/>
      <c r="DK111" s="1230"/>
      <c r="DL111" s="1230"/>
      <c r="DM111" s="1230"/>
      <c r="DN111" s="1230"/>
      <c r="DO111" s="1230"/>
      <c r="DP111" s="1230"/>
      <c r="DQ111" s="1230"/>
      <c r="DR111" s="1230"/>
      <c r="DS111" s="1230"/>
      <c r="DT111" s="1230"/>
      <c r="DU111" s="1230"/>
    </row>
    <row r="112" spans="2:125" x14ac:dyDescent="0.25">
      <c r="B112" s="364" t="s">
        <v>199</v>
      </c>
      <c r="C112" s="822"/>
      <c r="D112" s="822"/>
      <c r="E112" s="822"/>
      <c r="F112" s="1120"/>
      <c r="G112" s="1085"/>
      <c r="H112" s="1154"/>
      <c r="I112" s="1154"/>
      <c r="J112" s="1154"/>
      <c r="K112" s="1783"/>
      <c r="L112" s="1783"/>
      <c r="M112" s="1154"/>
      <c r="N112" s="1154"/>
      <c r="O112" s="1154"/>
      <c r="P112" s="822"/>
      <c r="Q112" s="822"/>
      <c r="R112" s="822"/>
      <c r="S112" s="822"/>
      <c r="T112" s="822"/>
      <c r="U112" s="822"/>
      <c r="V112" s="822"/>
      <c r="W112" s="822"/>
      <c r="X112" s="822"/>
      <c r="Y112" s="822"/>
      <c r="Z112" s="822"/>
      <c r="AA112" s="823"/>
      <c r="AB112" s="823"/>
      <c r="AC112" s="823"/>
      <c r="AD112" s="823"/>
      <c r="AE112" s="823"/>
      <c r="AF112" s="823"/>
      <c r="AG112" s="823"/>
      <c r="AH112" s="822"/>
      <c r="AI112" s="822"/>
      <c r="AK112" s="1152"/>
      <c r="AL112" s="1152"/>
      <c r="DH112" s="1230"/>
      <c r="DI112" s="1230"/>
      <c r="DJ112" s="1230"/>
      <c r="DK112" s="1230"/>
      <c r="DL112" s="1230"/>
      <c r="DM112" s="1230"/>
      <c r="DN112" s="1230"/>
      <c r="DO112" s="1230"/>
      <c r="DP112" s="1230"/>
      <c r="DQ112" s="1230"/>
      <c r="DR112" s="1230"/>
      <c r="DS112" s="1230"/>
      <c r="DT112" s="1230"/>
      <c r="DU112" s="1230"/>
    </row>
    <row r="113" spans="2:125" x14ac:dyDescent="0.25">
      <c r="B113" s="364" t="s">
        <v>200</v>
      </c>
      <c r="C113" s="822"/>
      <c r="D113" s="822"/>
      <c r="E113" s="822"/>
      <c r="F113" s="1120"/>
      <c r="G113" s="1085"/>
      <c r="H113" s="1154"/>
      <c r="I113" s="1154"/>
      <c r="J113" s="1154"/>
      <c r="K113" s="1783"/>
      <c r="L113" s="1783"/>
      <c r="M113" s="1154"/>
      <c r="N113" s="1154"/>
      <c r="O113" s="1154"/>
      <c r="P113" s="822"/>
      <c r="Q113" s="822"/>
      <c r="R113" s="822"/>
      <c r="S113" s="822"/>
      <c r="T113" s="822"/>
      <c r="U113" s="822"/>
      <c r="V113" s="822"/>
      <c r="W113" s="822"/>
      <c r="X113" s="822"/>
      <c r="Y113" s="822"/>
      <c r="Z113" s="822"/>
      <c r="AA113" s="823"/>
      <c r="AB113" s="823"/>
      <c r="AC113" s="823"/>
      <c r="AD113" s="823"/>
      <c r="AE113" s="823"/>
      <c r="AF113" s="823"/>
      <c r="AG113" s="823"/>
      <c r="AH113" s="822"/>
      <c r="AI113" s="822"/>
      <c r="AK113" s="1152"/>
      <c r="AL113" s="1152"/>
      <c r="DH113" s="1230"/>
      <c r="DI113" s="1230"/>
      <c r="DJ113" s="1230"/>
      <c r="DK113" s="1230"/>
      <c r="DL113" s="1230"/>
      <c r="DM113" s="1230"/>
      <c r="DN113" s="1230"/>
      <c r="DO113" s="1230"/>
      <c r="DP113" s="1230"/>
      <c r="DQ113" s="1230"/>
      <c r="DR113" s="1230"/>
      <c r="DS113" s="1230"/>
      <c r="DT113" s="1230"/>
      <c r="DU113" s="1230"/>
    </row>
    <row r="114" spans="2:125" x14ac:dyDescent="0.25">
      <c r="B114" s="364" t="s">
        <v>205</v>
      </c>
      <c r="C114" s="822"/>
      <c r="D114" s="822"/>
      <c r="E114" s="822"/>
      <c r="F114" s="1120"/>
      <c r="G114" s="1085"/>
      <c r="H114" s="1154"/>
      <c r="I114" s="1154"/>
      <c r="J114" s="1154"/>
      <c r="K114" s="1783"/>
      <c r="L114" s="1783"/>
      <c r="M114" s="1154"/>
      <c r="N114" s="1154"/>
      <c r="O114" s="1154"/>
      <c r="P114" s="822"/>
      <c r="Q114" s="822"/>
      <c r="R114" s="822"/>
      <c r="S114" s="822"/>
      <c r="T114" s="822"/>
      <c r="U114" s="822"/>
      <c r="V114" s="822"/>
      <c r="W114" s="822"/>
      <c r="X114" s="822"/>
      <c r="Y114" s="822"/>
      <c r="Z114" s="822"/>
      <c r="AA114" s="823"/>
      <c r="AB114" s="823"/>
      <c r="AC114" s="823"/>
      <c r="AD114" s="823"/>
      <c r="AE114" s="823"/>
      <c r="AF114" s="823"/>
      <c r="AG114" s="823"/>
      <c r="AH114" s="822"/>
      <c r="AI114" s="822"/>
      <c r="AK114" s="1152"/>
      <c r="AL114" s="1152"/>
      <c r="DH114" s="1230"/>
      <c r="DI114" s="1230"/>
      <c r="DJ114" s="1230"/>
      <c r="DK114" s="1230"/>
      <c r="DL114" s="1230"/>
      <c r="DM114" s="1230"/>
      <c r="DN114" s="1230"/>
      <c r="DO114" s="1230"/>
      <c r="DP114" s="1230"/>
      <c r="DQ114" s="1230"/>
      <c r="DR114" s="1230"/>
      <c r="DS114" s="1230"/>
      <c r="DT114" s="1230"/>
      <c r="DU114" s="1230"/>
    </row>
    <row r="115" spans="2:125" x14ac:dyDescent="0.25">
      <c r="B115" s="364" t="s">
        <v>659</v>
      </c>
      <c r="C115" s="822"/>
      <c r="D115" s="822"/>
      <c r="E115" s="822"/>
      <c r="F115" s="1120"/>
      <c r="G115" s="1085"/>
      <c r="H115" s="1154"/>
      <c r="I115" s="1154"/>
      <c r="J115" s="1154"/>
      <c r="K115" s="1783"/>
      <c r="L115" s="1783"/>
      <c r="M115" s="1154"/>
      <c r="N115" s="1154"/>
      <c r="O115" s="1154"/>
      <c r="P115" s="822"/>
      <c r="Q115" s="822"/>
      <c r="R115" s="822"/>
      <c r="S115" s="822"/>
      <c r="T115" s="822"/>
      <c r="U115" s="822"/>
      <c r="V115" s="822"/>
      <c r="W115" s="822"/>
      <c r="X115" s="822"/>
      <c r="Y115" s="822"/>
      <c r="Z115" s="822"/>
      <c r="AA115" s="823"/>
      <c r="AB115" s="823"/>
      <c r="AC115" s="823"/>
      <c r="AD115" s="823"/>
      <c r="AE115" s="823"/>
      <c r="AF115" s="823"/>
      <c r="AG115" s="823"/>
      <c r="AH115" s="822"/>
      <c r="AI115" s="822"/>
      <c r="AK115" s="1152"/>
      <c r="AL115" s="1152"/>
      <c r="DH115" s="1230"/>
      <c r="DI115" s="1230"/>
      <c r="DJ115" s="1230"/>
      <c r="DK115" s="1230"/>
      <c r="DL115" s="1230"/>
      <c r="DM115" s="1230"/>
      <c r="DN115" s="1230"/>
      <c r="DO115" s="1230"/>
      <c r="DP115" s="1230"/>
      <c r="DQ115" s="1230"/>
      <c r="DR115" s="1230"/>
      <c r="DS115" s="1230"/>
      <c r="DT115" s="1230"/>
      <c r="DU115" s="1230"/>
    </row>
    <row r="116" spans="2:125" x14ac:dyDescent="0.25">
      <c r="B116" s="364" t="s">
        <v>508</v>
      </c>
      <c r="C116" s="822"/>
      <c r="D116" s="822"/>
      <c r="E116" s="822"/>
      <c r="F116" s="1120"/>
      <c r="G116" s="1085"/>
      <c r="H116" s="1154"/>
      <c r="I116" s="1154"/>
      <c r="J116" s="1154"/>
      <c r="K116" s="1783"/>
      <c r="L116" s="1783"/>
      <c r="M116" s="1154"/>
      <c r="N116" s="1154"/>
      <c r="O116" s="1154"/>
      <c r="P116" s="822"/>
      <c r="Q116" s="822"/>
      <c r="R116" s="822"/>
      <c r="S116" s="822"/>
      <c r="T116" s="822"/>
      <c r="U116" s="822"/>
      <c r="V116" s="822"/>
      <c r="W116" s="822"/>
      <c r="X116" s="822"/>
      <c r="Y116" s="822"/>
      <c r="Z116" s="822"/>
      <c r="AA116" s="823"/>
      <c r="AB116" s="823"/>
      <c r="AC116" s="823"/>
      <c r="AD116" s="823"/>
      <c r="AE116" s="823"/>
      <c r="AF116" s="823"/>
      <c r="AG116" s="823"/>
      <c r="AH116" s="822"/>
      <c r="AI116" s="822"/>
      <c r="AK116" s="1152"/>
      <c r="AL116" s="1152"/>
    </row>
    <row r="117" spans="2:125" x14ac:dyDescent="0.25">
      <c r="B117" s="364" t="s">
        <v>217</v>
      </c>
      <c r="C117" s="822"/>
      <c r="D117" s="822"/>
      <c r="E117" s="822"/>
      <c r="F117" s="1120"/>
      <c r="G117" s="1085"/>
      <c r="H117" s="1154"/>
      <c r="I117" s="1154"/>
      <c r="J117" s="1154"/>
      <c r="K117" s="1783"/>
      <c r="L117" s="1783"/>
      <c r="M117" s="1154"/>
      <c r="N117" s="1154"/>
      <c r="O117" s="1154"/>
      <c r="P117" s="822"/>
      <c r="Q117" s="822"/>
      <c r="R117" s="822"/>
      <c r="S117" s="822"/>
      <c r="T117" s="822"/>
      <c r="U117" s="822"/>
      <c r="V117" s="822"/>
      <c r="W117" s="822"/>
      <c r="X117" s="822"/>
      <c r="Y117" s="822"/>
      <c r="Z117" s="822"/>
      <c r="AA117" s="823"/>
      <c r="AB117" s="823"/>
      <c r="AC117" s="823"/>
      <c r="AD117" s="823"/>
      <c r="AE117" s="823"/>
      <c r="AF117" s="823"/>
      <c r="AG117" s="823"/>
      <c r="AH117" s="822"/>
      <c r="AI117" s="822"/>
      <c r="AK117" s="1152"/>
      <c r="AL117" s="1152"/>
    </row>
    <row r="118" spans="2:125" x14ac:dyDescent="0.25">
      <c r="B118" s="364" t="s">
        <v>224</v>
      </c>
      <c r="C118" s="822"/>
      <c r="D118" s="822"/>
      <c r="E118" s="822"/>
      <c r="F118" s="1120"/>
      <c r="G118" s="1085"/>
      <c r="H118" s="1154"/>
      <c r="I118" s="1154"/>
      <c r="J118" s="1154"/>
      <c r="K118" s="1783"/>
      <c r="L118" s="1783"/>
      <c r="M118" s="1154"/>
      <c r="N118" s="1154"/>
      <c r="O118" s="1154"/>
      <c r="P118" s="822"/>
      <c r="Q118" s="822"/>
      <c r="R118" s="822"/>
      <c r="S118" s="822"/>
      <c r="T118" s="822"/>
      <c r="U118" s="822"/>
      <c r="V118" s="822"/>
      <c r="W118" s="822"/>
      <c r="X118" s="822"/>
      <c r="Y118" s="822"/>
      <c r="Z118" s="822"/>
      <c r="AA118" s="823"/>
      <c r="AB118" s="823"/>
      <c r="AC118" s="823"/>
      <c r="AD118" s="823"/>
      <c r="AE118" s="823"/>
      <c r="AF118" s="823"/>
      <c r="AG118" s="823"/>
      <c r="AH118" s="822"/>
      <c r="AI118" s="822"/>
      <c r="AK118" s="1152"/>
      <c r="AL118" s="1152"/>
    </row>
    <row r="119" spans="2:125" x14ac:dyDescent="0.25">
      <c r="B119" s="364" t="s">
        <v>660</v>
      </c>
      <c r="C119" s="822"/>
      <c r="D119" s="822"/>
      <c r="E119" s="822"/>
      <c r="F119" s="1120"/>
      <c r="G119" s="1085"/>
      <c r="H119" s="1154"/>
      <c r="I119" s="1154"/>
      <c r="J119" s="1154"/>
      <c r="K119" s="1783"/>
      <c r="L119" s="1783"/>
      <c r="M119" s="1154"/>
      <c r="N119" s="1154"/>
      <c r="O119" s="1154"/>
      <c r="P119" s="822"/>
      <c r="Q119" s="822"/>
      <c r="R119" s="822"/>
      <c r="S119" s="822"/>
      <c r="T119" s="822"/>
      <c r="U119" s="822"/>
      <c r="V119" s="822"/>
      <c r="W119" s="822"/>
      <c r="X119" s="822"/>
      <c r="Y119" s="822"/>
      <c r="Z119" s="822"/>
      <c r="AA119" s="823"/>
      <c r="AB119" s="823"/>
      <c r="AC119" s="823"/>
      <c r="AD119" s="823"/>
      <c r="AE119" s="823"/>
      <c r="AF119" s="823"/>
      <c r="AG119" s="823"/>
      <c r="AH119" s="822"/>
      <c r="AI119" s="822"/>
      <c r="AK119" s="1152"/>
      <c r="AL119" s="1152"/>
    </row>
    <row r="120" spans="2:125" x14ac:dyDescent="0.25">
      <c r="B120" s="364" t="s">
        <v>506</v>
      </c>
      <c r="C120" s="822"/>
      <c r="D120" s="822"/>
      <c r="E120" s="822"/>
      <c r="F120" s="1120"/>
      <c r="G120" s="1085"/>
      <c r="H120" s="1154"/>
      <c r="I120" s="1154"/>
      <c r="J120" s="1154"/>
      <c r="K120" s="1783"/>
      <c r="L120" s="1783"/>
      <c r="M120" s="1154"/>
      <c r="N120" s="1154"/>
      <c r="O120" s="1154"/>
      <c r="P120" s="822"/>
      <c r="Q120" s="822"/>
      <c r="R120" s="822"/>
      <c r="S120" s="822"/>
      <c r="T120" s="822"/>
      <c r="U120" s="822"/>
      <c r="V120" s="822"/>
      <c r="W120" s="822"/>
      <c r="X120" s="822"/>
      <c r="Y120" s="822"/>
      <c r="Z120" s="822"/>
      <c r="AA120" s="823"/>
      <c r="AB120" s="823"/>
      <c r="AC120" s="823"/>
      <c r="AD120" s="823"/>
      <c r="AE120" s="823"/>
      <c r="AF120" s="823"/>
      <c r="AG120" s="823"/>
      <c r="AH120" s="822"/>
      <c r="AI120" s="822"/>
      <c r="AK120" s="1152"/>
      <c r="AL120" s="1152"/>
    </row>
    <row r="121" spans="2:125" x14ac:dyDescent="0.25">
      <c r="B121" s="364" t="s">
        <v>231</v>
      </c>
      <c r="C121" s="822"/>
      <c r="D121" s="822"/>
      <c r="E121" s="822"/>
      <c r="F121" s="1120"/>
      <c r="G121" s="1085"/>
      <c r="H121" s="1154"/>
      <c r="I121" s="1154"/>
      <c r="J121" s="1154"/>
      <c r="K121" s="1783"/>
      <c r="L121" s="1783"/>
      <c r="M121" s="1154"/>
      <c r="N121" s="1154"/>
      <c r="O121" s="1154"/>
      <c r="P121" s="822"/>
      <c r="Q121" s="822"/>
      <c r="R121" s="822"/>
      <c r="S121" s="822"/>
      <c r="T121" s="822"/>
      <c r="U121" s="822"/>
      <c r="V121" s="822"/>
      <c r="W121" s="822"/>
      <c r="X121" s="822"/>
      <c r="Y121" s="822"/>
      <c r="Z121" s="822"/>
      <c r="AA121" s="823"/>
      <c r="AB121" s="823"/>
      <c r="AC121" s="823"/>
      <c r="AD121" s="823"/>
      <c r="AE121" s="823"/>
      <c r="AF121" s="823"/>
      <c r="AG121" s="823"/>
      <c r="AH121" s="822"/>
      <c r="AI121" s="822"/>
      <c r="AK121" s="1152"/>
      <c r="AL121" s="1152"/>
    </row>
    <row r="122" spans="2:125" x14ac:dyDescent="0.25">
      <c r="B122" s="364" t="s">
        <v>233</v>
      </c>
      <c r="C122" s="822"/>
      <c r="D122" s="822"/>
      <c r="E122" s="822"/>
      <c r="F122" s="1120"/>
      <c r="G122" s="1085"/>
      <c r="H122" s="1154"/>
      <c r="I122" s="1154"/>
      <c r="J122" s="1154"/>
      <c r="K122" s="1783"/>
      <c r="L122" s="1783"/>
      <c r="M122" s="1154"/>
      <c r="N122" s="1154"/>
      <c r="O122" s="1154"/>
      <c r="P122" s="822"/>
      <c r="Q122" s="822"/>
      <c r="R122" s="822"/>
      <c r="S122" s="822"/>
      <c r="T122" s="822"/>
      <c r="U122" s="822"/>
      <c r="V122" s="822"/>
      <c r="W122" s="822"/>
      <c r="X122" s="822"/>
      <c r="Y122" s="822"/>
      <c r="Z122" s="822"/>
      <c r="AA122" s="823"/>
      <c r="AB122" s="823"/>
      <c r="AC122" s="823"/>
      <c r="AD122" s="823"/>
      <c r="AE122" s="823"/>
      <c r="AF122" s="823"/>
      <c r="AG122" s="823"/>
      <c r="AH122" s="822"/>
      <c r="AI122" s="822"/>
      <c r="AK122" s="1152"/>
      <c r="AL122" s="1152"/>
    </row>
    <row r="123" spans="2:125" x14ac:dyDescent="0.25">
      <c r="B123" s="364" t="s">
        <v>237</v>
      </c>
      <c r="C123" s="822"/>
      <c r="D123" s="822"/>
      <c r="E123" s="822"/>
      <c r="F123" s="1120"/>
      <c r="G123" s="1085"/>
      <c r="H123" s="1154"/>
      <c r="I123" s="1154"/>
      <c r="J123" s="1154"/>
      <c r="K123" s="1783"/>
      <c r="L123" s="1783"/>
      <c r="M123" s="1154"/>
      <c r="N123" s="1154"/>
      <c r="O123" s="1154"/>
      <c r="P123" s="822"/>
      <c r="Q123" s="822"/>
      <c r="R123" s="822"/>
      <c r="S123" s="822"/>
      <c r="T123" s="822"/>
      <c r="U123" s="822"/>
      <c r="V123" s="822"/>
      <c r="W123" s="822"/>
      <c r="X123" s="822"/>
      <c r="Y123" s="822"/>
      <c r="Z123" s="822"/>
      <c r="AA123" s="823"/>
      <c r="AB123" s="823"/>
      <c r="AC123" s="823"/>
      <c r="AD123" s="823"/>
      <c r="AE123" s="823"/>
      <c r="AF123" s="823"/>
      <c r="AG123" s="823"/>
      <c r="AH123" s="822"/>
      <c r="AI123" s="822"/>
      <c r="AK123" s="1152"/>
      <c r="AL123" s="1152"/>
    </row>
    <row r="124" spans="2:125" x14ac:dyDescent="0.25">
      <c r="B124" s="364" t="s">
        <v>661</v>
      </c>
      <c r="C124" s="822"/>
      <c r="D124" s="822"/>
      <c r="E124" s="822"/>
      <c r="F124" s="1120"/>
      <c r="G124" s="1085"/>
      <c r="H124" s="1154"/>
      <c r="I124" s="1154"/>
      <c r="J124" s="1154"/>
      <c r="K124" s="1783"/>
      <c r="L124" s="1783"/>
      <c r="M124" s="1154"/>
      <c r="N124" s="1154"/>
      <c r="O124" s="1154"/>
      <c r="P124" s="822"/>
      <c r="Q124" s="822"/>
      <c r="R124" s="822"/>
      <c r="S124" s="822"/>
      <c r="T124" s="822"/>
      <c r="U124" s="822"/>
      <c r="V124" s="822"/>
      <c r="W124" s="822"/>
      <c r="X124" s="822"/>
      <c r="Y124" s="822"/>
      <c r="Z124" s="822"/>
      <c r="AA124" s="823"/>
      <c r="AB124" s="823"/>
      <c r="AC124" s="823"/>
      <c r="AD124" s="823"/>
      <c r="AE124" s="823"/>
      <c r="AF124" s="823"/>
      <c r="AG124" s="823"/>
      <c r="AH124" s="822"/>
      <c r="AI124" s="822"/>
      <c r="AK124" s="1152"/>
      <c r="AL124" s="1152"/>
    </row>
    <row r="125" spans="2:125" x14ac:dyDescent="0.25">
      <c r="B125" s="364" t="s">
        <v>243</v>
      </c>
      <c r="C125" s="822"/>
      <c r="D125" s="822"/>
      <c r="E125" s="822"/>
      <c r="F125" s="1120"/>
      <c r="G125" s="1085"/>
      <c r="H125" s="1154"/>
      <c r="I125" s="1154"/>
      <c r="J125" s="1154"/>
      <c r="K125" s="1783"/>
      <c r="L125" s="1783"/>
      <c r="M125" s="1154"/>
      <c r="N125" s="1154"/>
      <c r="O125" s="1154"/>
      <c r="P125" s="822"/>
      <c r="Q125" s="822"/>
      <c r="R125" s="822"/>
      <c r="S125" s="822"/>
      <c r="T125" s="822"/>
      <c r="U125" s="822"/>
      <c r="V125" s="822"/>
      <c r="W125" s="822"/>
      <c r="X125" s="822"/>
      <c r="Y125" s="822"/>
      <c r="Z125" s="822"/>
      <c r="AA125" s="823"/>
      <c r="AB125" s="823"/>
      <c r="AC125" s="823"/>
      <c r="AD125" s="823"/>
      <c r="AE125" s="823"/>
      <c r="AF125" s="823"/>
      <c r="AG125" s="823"/>
      <c r="AH125" s="822"/>
      <c r="AI125" s="822"/>
      <c r="AK125" s="1152"/>
      <c r="AL125" s="1152"/>
    </row>
    <row r="126" spans="2:125" x14ac:dyDescent="0.25">
      <c r="B126" s="364" t="s">
        <v>404</v>
      </c>
      <c r="C126" s="822"/>
      <c r="D126" s="822"/>
      <c r="E126" s="822"/>
      <c r="F126" s="1120"/>
      <c r="G126" s="1085"/>
      <c r="H126" s="1154"/>
      <c r="I126" s="1154"/>
      <c r="J126" s="1154"/>
      <c r="K126" s="1783"/>
      <c r="L126" s="1783"/>
      <c r="M126" s="1154"/>
      <c r="N126" s="1154"/>
      <c r="O126" s="1154"/>
      <c r="P126" s="822"/>
      <c r="Q126" s="822"/>
      <c r="R126" s="822"/>
      <c r="S126" s="822"/>
      <c r="T126" s="822"/>
      <c r="U126" s="822"/>
      <c r="V126" s="822"/>
      <c r="W126" s="822"/>
      <c r="X126" s="822"/>
      <c r="Y126" s="822"/>
      <c r="Z126" s="822"/>
      <c r="AA126" s="823"/>
      <c r="AB126" s="823"/>
      <c r="AC126" s="823"/>
      <c r="AD126" s="823"/>
      <c r="AE126" s="823"/>
      <c r="AF126" s="823"/>
      <c r="AG126" s="823"/>
      <c r="AH126" s="822"/>
      <c r="AI126" s="822"/>
      <c r="AK126" s="1152"/>
      <c r="AL126" s="1152"/>
    </row>
    <row r="127" spans="2:125" x14ac:dyDescent="0.25">
      <c r="B127" s="364" t="s">
        <v>662</v>
      </c>
      <c r="C127" s="822"/>
      <c r="D127" s="822"/>
      <c r="E127" s="822"/>
      <c r="F127" s="1120"/>
      <c r="G127" s="1085"/>
      <c r="H127" s="1154"/>
      <c r="I127" s="1154"/>
      <c r="J127" s="1154"/>
      <c r="K127" s="1783"/>
      <c r="L127" s="1783"/>
      <c r="M127" s="1154"/>
      <c r="N127" s="1154"/>
      <c r="O127" s="1154"/>
      <c r="P127" s="822"/>
      <c r="Q127" s="822"/>
      <c r="R127" s="822"/>
      <c r="S127" s="822"/>
      <c r="T127" s="822"/>
      <c r="U127" s="822"/>
      <c r="V127" s="822"/>
      <c r="W127" s="822"/>
      <c r="X127" s="822"/>
      <c r="Y127" s="822"/>
      <c r="Z127" s="822"/>
      <c r="AA127" s="823"/>
      <c r="AB127" s="823"/>
      <c r="AC127" s="823"/>
      <c r="AD127" s="823"/>
      <c r="AE127" s="823"/>
      <c r="AF127" s="823"/>
      <c r="AG127" s="823"/>
      <c r="AH127" s="822"/>
      <c r="AI127" s="822"/>
      <c r="AK127" s="1152"/>
      <c r="AL127" s="1152"/>
    </row>
    <row r="128" spans="2:125" x14ac:dyDescent="0.25">
      <c r="B128" s="822"/>
      <c r="C128" s="822"/>
      <c r="D128" s="822"/>
      <c r="E128" s="822"/>
      <c r="F128" s="822"/>
      <c r="G128" s="822"/>
      <c r="H128" s="822"/>
      <c r="I128" s="822"/>
      <c r="J128" s="822"/>
      <c r="K128" s="822"/>
      <c r="L128" s="822"/>
      <c r="M128" s="822"/>
      <c r="N128" s="822"/>
      <c r="O128" s="822"/>
      <c r="P128" s="822"/>
      <c r="Q128" s="822"/>
      <c r="R128" s="822"/>
      <c r="S128" s="822"/>
      <c r="T128" s="822"/>
      <c r="U128" s="822"/>
      <c r="V128" s="822"/>
      <c r="W128" s="822"/>
      <c r="X128" s="822"/>
      <c r="Y128" s="822"/>
      <c r="Z128" s="822"/>
      <c r="AA128" s="823"/>
      <c r="AB128" s="823"/>
      <c r="AC128" s="823"/>
      <c r="AD128" s="823"/>
      <c r="AE128" s="823"/>
      <c r="AF128" s="823"/>
      <c r="AG128" s="823"/>
      <c r="AH128" s="822"/>
      <c r="AI128" s="822"/>
      <c r="AK128" s="1152"/>
      <c r="AL128" s="1152"/>
    </row>
    <row r="129" spans="2:38" x14ac:dyDescent="0.25">
      <c r="B129" s="822"/>
      <c r="C129" s="822"/>
      <c r="D129" s="822"/>
      <c r="E129" s="822"/>
      <c r="F129" s="822"/>
      <c r="G129" s="822"/>
      <c r="H129" s="822"/>
      <c r="I129" s="822"/>
      <c r="J129" s="822"/>
      <c r="K129" s="822"/>
      <c r="L129" s="822"/>
      <c r="M129" s="822"/>
      <c r="N129" s="822"/>
      <c r="O129" s="822"/>
      <c r="P129" s="822"/>
      <c r="Q129" s="822"/>
      <c r="R129" s="822"/>
      <c r="S129" s="822"/>
      <c r="T129" s="822"/>
      <c r="U129" s="822"/>
      <c r="V129" s="822"/>
      <c r="W129" s="822"/>
      <c r="X129" s="822"/>
      <c r="Y129" s="822"/>
      <c r="Z129" s="822"/>
      <c r="AA129" s="823"/>
      <c r="AB129" s="823"/>
      <c r="AC129" s="823"/>
      <c r="AD129" s="823"/>
      <c r="AE129" s="823"/>
      <c r="AF129" s="823"/>
      <c r="AG129" s="823"/>
      <c r="AH129" s="822"/>
      <c r="AI129" s="822"/>
      <c r="AK129" s="1152"/>
      <c r="AL129" s="1152"/>
    </row>
    <row r="130" spans="2:38" x14ac:dyDescent="0.25">
      <c r="B130" s="822"/>
      <c r="C130" s="822"/>
      <c r="D130" s="822"/>
      <c r="E130" s="822"/>
      <c r="F130" s="822"/>
      <c r="G130" s="822"/>
      <c r="H130" s="822"/>
      <c r="I130" s="822"/>
      <c r="J130" s="822"/>
      <c r="K130" s="822"/>
      <c r="L130" s="822"/>
      <c r="M130" s="822"/>
      <c r="N130" s="822"/>
      <c r="O130" s="822"/>
      <c r="P130" s="822"/>
      <c r="Q130" s="822"/>
      <c r="R130" s="822"/>
      <c r="S130" s="822"/>
      <c r="T130" s="822"/>
      <c r="U130" s="822"/>
      <c r="V130" s="822"/>
      <c r="W130" s="822"/>
      <c r="X130" s="822"/>
      <c r="Y130" s="822"/>
      <c r="Z130" s="822"/>
      <c r="AA130" s="823"/>
      <c r="AB130" s="823"/>
      <c r="AC130" s="823"/>
      <c r="AD130" s="823"/>
      <c r="AE130" s="823"/>
      <c r="AF130" s="823"/>
      <c r="AG130" s="823"/>
      <c r="AH130" s="822"/>
      <c r="AI130" s="822"/>
      <c r="AK130" s="1152"/>
      <c r="AL130" s="1152"/>
    </row>
    <row r="131" spans="2:38" x14ac:dyDescent="0.25">
      <c r="B131" s="822"/>
      <c r="C131" s="822"/>
      <c r="D131" s="822"/>
      <c r="E131" s="822"/>
      <c r="F131" s="822"/>
      <c r="G131" s="822"/>
      <c r="H131" s="822"/>
      <c r="I131" s="822"/>
      <c r="J131" s="822"/>
      <c r="K131" s="822"/>
      <c r="L131" s="822"/>
      <c r="M131" s="822"/>
      <c r="N131" s="822"/>
      <c r="O131" s="822"/>
      <c r="P131" s="822"/>
      <c r="Q131" s="822"/>
      <c r="R131" s="822"/>
      <c r="S131" s="822"/>
      <c r="T131" s="822"/>
      <c r="U131" s="822"/>
      <c r="V131" s="822"/>
      <c r="W131" s="822"/>
      <c r="X131" s="822"/>
      <c r="Y131" s="822"/>
      <c r="Z131" s="822"/>
      <c r="AA131" s="823"/>
      <c r="AB131" s="823"/>
      <c r="AC131" s="823"/>
      <c r="AD131" s="823"/>
      <c r="AE131" s="823"/>
      <c r="AF131" s="823"/>
      <c r="AG131" s="823"/>
      <c r="AH131" s="822"/>
      <c r="AI131" s="822"/>
      <c r="AK131" s="1152"/>
      <c r="AL131" s="1152"/>
    </row>
    <row r="132" spans="2:38" x14ac:dyDescent="0.25">
      <c r="B132" s="822"/>
      <c r="C132" s="822"/>
      <c r="D132" s="822"/>
      <c r="E132" s="822"/>
      <c r="F132" s="822"/>
      <c r="G132" s="822"/>
      <c r="H132" s="822"/>
      <c r="I132" s="822"/>
      <c r="J132" s="822"/>
      <c r="K132" s="822"/>
      <c r="L132" s="822"/>
      <c r="M132" s="822"/>
      <c r="N132" s="822"/>
      <c r="O132" s="822"/>
      <c r="P132" s="822"/>
      <c r="Q132" s="822"/>
      <c r="R132" s="822"/>
      <c r="S132" s="822"/>
      <c r="T132" s="822"/>
      <c r="U132" s="822"/>
      <c r="V132" s="822"/>
      <c r="W132" s="822"/>
      <c r="X132" s="822"/>
      <c r="Y132" s="822"/>
      <c r="Z132" s="822"/>
      <c r="AA132" s="823"/>
      <c r="AB132" s="823"/>
      <c r="AC132" s="823"/>
      <c r="AD132" s="823"/>
      <c r="AE132" s="823"/>
      <c r="AF132" s="823"/>
      <c r="AG132" s="823"/>
      <c r="AH132" s="822"/>
      <c r="AI132" s="822"/>
      <c r="AK132" s="1152"/>
      <c r="AL132" s="1152"/>
    </row>
    <row r="133" spans="2:38" x14ac:dyDescent="0.25">
      <c r="B133" s="822"/>
      <c r="C133" s="822"/>
      <c r="D133" s="822"/>
      <c r="E133" s="822"/>
      <c r="F133" s="822"/>
      <c r="G133" s="822"/>
      <c r="H133" s="822"/>
      <c r="I133" s="822"/>
      <c r="J133" s="822"/>
      <c r="K133" s="822"/>
      <c r="L133" s="822"/>
      <c r="M133" s="822"/>
      <c r="N133" s="822"/>
      <c r="O133" s="822"/>
      <c r="P133" s="822"/>
      <c r="Q133" s="822"/>
      <c r="R133" s="822"/>
      <c r="S133" s="822"/>
      <c r="T133" s="822"/>
      <c r="U133" s="822"/>
      <c r="V133" s="822"/>
      <c r="W133" s="822"/>
      <c r="X133" s="822"/>
      <c r="Y133" s="822"/>
      <c r="Z133" s="822"/>
      <c r="AA133" s="823"/>
      <c r="AB133" s="823"/>
      <c r="AC133" s="823"/>
      <c r="AD133" s="823"/>
      <c r="AE133" s="823"/>
      <c r="AF133" s="823"/>
      <c r="AG133" s="823"/>
      <c r="AH133" s="822"/>
      <c r="AI133" s="822"/>
      <c r="AK133" s="1152"/>
      <c r="AL133" s="1152"/>
    </row>
    <row r="134" spans="2:38" x14ac:dyDescent="0.25">
      <c r="B134" s="822"/>
      <c r="C134" s="822"/>
      <c r="D134" s="822"/>
      <c r="E134" s="822"/>
      <c r="F134" s="822"/>
      <c r="G134" s="822"/>
      <c r="H134" s="822"/>
      <c r="I134" s="822"/>
      <c r="J134" s="822"/>
      <c r="K134" s="822"/>
      <c r="L134" s="822"/>
      <c r="M134" s="822"/>
      <c r="N134" s="822"/>
      <c r="O134" s="822"/>
      <c r="P134" s="822"/>
      <c r="Q134" s="822"/>
      <c r="R134" s="822"/>
      <c r="S134" s="822"/>
      <c r="T134" s="822"/>
      <c r="U134" s="822"/>
      <c r="V134" s="822"/>
      <c r="W134" s="822"/>
      <c r="X134" s="822"/>
      <c r="Y134" s="822"/>
      <c r="Z134" s="822"/>
      <c r="AA134" s="823"/>
      <c r="AB134" s="823"/>
      <c r="AC134" s="823"/>
      <c r="AD134" s="823"/>
      <c r="AE134" s="823"/>
      <c r="AF134" s="823"/>
      <c r="AG134" s="823"/>
      <c r="AH134" s="822"/>
      <c r="AI134" s="822"/>
      <c r="AK134" s="1152"/>
      <c r="AL134" s="1152"/>
    </row>
    <row r="135" spans="2:38" x14ac:dyDescent="0.25">
      <c r="B135" s="822"/>
      <c r="C135" s="822"/>
      <c r="D135" s="822"/>
      <c r="E135" s="822"/>
      <c r="F135" s="822"/>
      <c r="G135" s="822"/>
      <c r="H135" s="822"/>
      <c r="I135" s="822"/>
      <c r="J135" s="822"/>
      <c r="K135" s="822"/>
      <c r="L135" s="822"/>
      <c r="M135" s="822"/>
      <c r="N135" s="822"/>
      <c r="O135" s="822"/>
      <c r="P135" s="822"/>
      <c r="Q135" s="822"/>
      <c r="R135" s="822"/>
      <c r="S135" s="822"/>
      <c r="T135" s="822"/>
      <c r="U135" s="822"/>
      <c r="V135" s="822"/>
      <c r="W135" s="822"/>
      <c r="X135" s="822"/>
      <c r="Y135" s="822"/>
      <c r="Z135" s="822"/>
      <c r="AA135" s="823"/>
      <c r="AB135" s="823"/>
      <c r="AC135" s="823"/>
      <c r="AD135" s="823"/>
      <c r="AE135" s="823"/>
      <c r="AF135" s="823"/>
      <c r="AG135" s="823"/>
      <c r="AH135" s="822"/>
      <c r="AI135" s="822"/>
      <c r="AK135" s="1152"/>
      <c r="AL135" s="1152"/>
    </row>
    <row r="136" spans="2:38" x14ac:dyDescent="0.25">
      <c r="B136" s="822"/>
      <c r="C136" s="822"/>
      <c r="D136" s="822"/>
      <c r="E136" s="822"/>
      <c r="F136" s="822"/>
      <c r="G136" s="822"/>
      <c r="H136" s="822"/>
      <c r="I136" s="822"/>
      <c r="J136" s="822"/>
      <c r="K136" s="822"/>
      <c r="L136" s="822"/>
      <c r="M136" s="822"/>
      <c r="N136" s="822"/>
      <c r="O136" s="822"/>
      <c r="P136" s="822"/>
      <c r="Q136" s="822"/>
      <c r="R136" s="822"/>
      <c r="S136" s="822"/>
      <c r="T136" s="822"/>
      <c r="U136" s="822"/>
      <c r="V136" s="822"/>
      <c r="W136" s="822"/>
      <c r="X136" s="822"/>
      <c r="Y136" s="822"/>
      <c r="Z136" s="822"/>
      <c r="AA136" s="823"/>
      <c r="AB136" s="823"/>
      <c r="AC136" s="823"/>
      <c r="AD136" s="823"/>
      <c r="AE136" s="823"/>
      <c r="AF136" s="823"/>
      <c r="AG136" s="823"/>
      <c r="AH136" s="822"/>
      <c r="AI136" s="822"/>
      <c r="AK136" s="1152"/>
      <c r="AL136" s="1152"/>
    </row>
    <row r="137" spans="2:38" x14ac:dyDescent="0.25">
      <c r="B137" s="822"/>
      <c r="C137" s="822"/>
      <c r="D137" s="822"/>
      <c r="E137" s="822"/>
      <c r="F137" s="822"/>
      <c r="G137" s="822"/>
      <c r="H137" s="822"/>
      <c r="I137" s="822"/>
      <c r="J137" s="822"/>
      <c r="K137" s="822"/>
      <c r="L137" s="822"/>
      <c r="M137" s="822"/>
      <c r="N137" s="822"/>
      <c r="O137" s="822"/>
      <c r="P137" s="822"/>
      <c r="Q137" s="822"/>
      <c r="R137" s="822"/>
      <c r="S137" s="822"/>
      <c r="T137" s="822"/>
      <c r="U137" s="822"/>
      <c r="V137" s="822"/>
      <c r="W137" s="822"/>
      <c r="X137" s="822"/>
      <c r="Y137" s="822"/>
      <c r="Z137" s="822"/>
      <c r="AA137" s="823"/>
      <c r="AB137" s="823"/>
      <c r="AC137" s="823"/>
      <c r="AD137" s="823"/>
      <c r="AE137" s="823"/>
      <c r="AF137" s="823"/>
      <c r="AG137" s="823"/>
      <c r="AH137" s="822"/>
      <c r="AI137" s="822"/>
      <c r="AK137" s="1152"/>
      <c r="AL137" s="1152"/>
    </row>
    <row r="138" spans="2:38" x14ac:dyDescent="0.25">
      <c r="B138" s="822"/>
      <c r="C138" s="822"/>
      <c r="D138" s="822"/>
      <c r="E138" s="822"/>
      <c r="F138" s="822"/>
      <c r="G138" s="822"/>
      <c r="H138" s="822"/>
      <c r="I138" s="822"/>
      <c r="J138" s="822"/>
      <c r="K138" s="822"/>
      <c r="L138" s="822"/>
      <c r="M138" s="822"/>
      <c r="N138" s="822"/>
      <c r="O138" s="822"/>
      <c r="P138" s="822"/>
      <c r="Q138" s="822"/>
      <c r="R138" s="822"/>
      <c r="S138" s="822"/>
      <c r="T138" s="822"/>
      <c r="U138" s="822"/>
      <c r="V138" s="822"/>
      <c r="W138" s="822"/>
      <c r="X138" s="822"/>
      <c r="Y138" s="822"/>
      <c r="Z138" s="822"/>
      <c r="AA138" s="823"/>
      <c r="AB138" s="823"/>
      <c r="AC138" s="823"/>
      <c r="AD138" s="823"/>
      <c r="AE138" s="823"/>
      <c r="AF138" s="823"/>
      <c r="AG138" s="823"/>
      <c r="AH138" s="822"/>
      <c r="AI138" s="822"/>
      <c r="AK138" s="1152"/>
      <c r="AL138" s="1152"/>
    </row>
    <row r="139" spans="2:38" x14ac:dyDescent="0.25">
      <c r="B139" s="822"/>
      <c r="C139" s="822"/>
      <c r="D139" s="822"/>
      <c r="E139" s="822"/>
      <c r="F139" s="822"/>
      <c r="G139" s="822"/>
      <c r="H139" s="822"/>
      <c r="I139" s="822"/>
      <c r="J139" s="822"/>
      <c r="K139" s="822"/>
      <c r="L139" s="822"/>
      <c r="M139" s="822"/>
      <c r="N139" s="822"/>
      <c r="O139" s="822"/>
      <c r="P139" s="822"/>
      <c r="Q139" s="822"/>
      <c r="R139" s="822"/>
      <c r="S139" s="822"/>
      <c r="T139" s="822"/>
      <c r="U139" s="822"/>
      <c r="V139" s="822"/>
      <c r="W139" s="822"/>
      <c r="X139" s="822"/>
      <c r="Y139" s="822"/>
      <c r="Z139" s="822"/>
      <c r="AA139" s="823"/>
      <c r="AB139" s="823"/>
      <c r="AC139" s="823"/>
      <c r="AD139" s="823"/>
      <c r="AE139" s="823"/>
      <c r="AF139" s="823"/>
      <c r="AG139" s="823"/>
      <c r="AH139" s="822"/>
      <c r="AI139" s="822"/>
      <c r="AK139" s="1152"/>
      <c r="AL139" s="1152"/>
    </row>
  </sheetData>
  <mergeCells count="988">
    <mergeCell ref="DH57:DI57"/>
    <mergeCell ref="DK57:DL57"/>
    <mergeCell ref="DN57:DO57"/>
    <mergeCell ref="DQ57:DR57"/>
    <mergeCell ref="DT57:DU57"/>
    <mergeCell ref="DH58:DI58"/>
    <mergeCell ref="DK58:DL58"/>
    <mergeCell ref="DN58:DO58"/>
    <mergeCell ref="DQ58:DR58"/>
    <mergeCell ref="DT58:DU58"/>
    <mergeCell ref="DQ54:DR54"/>
    <mergeCell ref="DT54:DU54"/>
    <mergeCell ref="DH55:DI55"/>
    <mergeCell ref="DK55:DL55"/>
    <mergeCell ref="DN55:DO55"/>
    <mergeCell ref="DQ55:DR55"/>
    <mergeCell ref="DT55:DU55"/>
    <mergeCell ref="DH56:DI56"/>
    <mergeCell ref="DK56:DL56"/>
    <mergeCell ref="DN56:DO56"/>
    <mergeCell ref="DQ56:DR56"/>
    <mergeCell ref="DT56:DU56"/>
    <mergeCell ref="DH54:DI54"/>
    <mergeCell ref="DK54:DL54"/>
    <mergeCell ref="DN54:DO54"/>
    <mergeCell ref="DH50:DI50"/>
    <mergeCell ref="DK50:DL50"/>
    <mergeCell ref="DN50:DO50"/>
    <mergeCell ref="DQ50:DR50"/>
    <mergeCell ref="DT50:DU50"/>
    <mergeCell ref="DH51:DI51"/>
    <mergeCell ref="DK51:DL51"/>
    <mergeCell ref="DN51:DO51"/>
    <mergeCell ref="DQ51:DR51"/>
    <mergeCell ref="DT51:DU51"/>
    <mergeCell ref="DH52:DI52"/>
    <mergeCell ref="DK52:DL52"/>
    <mergeCell ref="DN52:DO52"/>
    <mergeCell ref="DQ52:DR52"/>
    <mergeCell ref="DT52:DU52"/>
    <mergeCell ref="DH53:DI53"/>
    <mergeCell ref="DK53:DL53"/>
    <mergeCell ref="DN53:DO53"/>
    <mergeCell ref="DQ53:DR53"/>
    <mergeCell ref="DT53:DU53"/>
    <mergeCell ref="DH48:DI48"/>
    <mergeCell ref="DK48:DL48"/>
    <mergeCell ref="DN48:DO48"/>
    <mergeCell ref="DQ48:DR48"/>
    <mergeCell ref="DT48:DU48"/>
    <mergeCell ref="DH49:DI49"/>
    <mergeCell ref="DK49:DL49"/>
    <mergeCell ref="DN49:DO49"/>
    <mergeCell ref="DQ49:DR49"/>
    <mergeCell ref="DT49:DU49"/>
    <mergeCell ref="DH46:DI46"/>
    <mergeCell ref="DK46:DL46"/>
    <mergeCell ref="DN46:DO46"/>
    <mergeCell ref="DQ46:DR46"/>
    <mergeCell ref="DT46:DU46"/>
    <mergeCell ref="DH47:DI47"/>
    <mergeCell ref="DK47:DL47"/>
    <mergeCell ref="DN47:DO47"/>
    <mergeCell ref="DQ47:DR47"/>
    <mergeCell ref="DT47:DU47"/>
    <mergeCell ref="DH44:DI44"/>
    <mergeCell ref="DK44:DL44"/>
    <mergeCell ref="DN44:DO44"/>
    <mergeCell ref="DQ44:DR44"/>
    <mergeCell ref="DT44:DU44"/>
    <mergeCell ref="DH45:DI45"/>
    <mergeCell ref="DK45:DL45"/>
    <mergeCell ref="DN45:DO45"/>
    <mergeCell ref="DQ45:DR45"/>
    <mergeCell ref="DT45:DU45"/>
    <mergeCell ref="DH42:DI42"/>
    <mergeCell ref="DK42:DL42"/>
    <mergeCell ref="DN42:DO42"/>
    <mergeCell ref="DQ42:DR42"/>
    <mergeCell ref="DT42:DU42"/>
    <mergeCell ref="DH43:DI43"/>
    <mergeCell ref="DK43:DL43"/>
    <mergeCell ref="DN43:DO43"/>
    <mergeCell ref="DQ43:DR43"/>
    <mergeCell ref="DT43:DU43"/>
    <mergeCell ref="DH40:DI40"/>
    <mergeCell ref="DK40:DL40"/>
    <mergeCell ref="DN40:DO40"/>
    <mergeCell ref="DQ40:DR40"/>
    <mergeCell ref="DT40:DU40"/>
    <mergeCell ref="DH41:DI41"/>
    <mergeCell ref="DK41:DL41"/>
    <mergeCell ref="DN41:DO41"/>
    <mergeCell ref="DQ41:DR41"/>
    <mergeCell ref="DT41:DU41"/>
    <mergeCell ref="DH38:DI38"/>
    <mergeCell ref="DK38:DL38"/>
    <mergeCell ref="DN38:DO38"/>
    <mergeCell ref="DQ38:DR38"/>
    <mergeCell ref="DT38:DU38"/>
    <mergeCell ref="DH39:DI39"/>
    <mergeCell ref="DK39:DL39"/>
    <mergeCell ref="DN39:DO39"/>
    <mergeCell ref="DQ39:DR39"/>
    <mergeCell ref="DT39:DU39"/>
    <mergeCell ref="DH36:DI36"/>
    <mergeCell ref="DK36:DL36"/>
    <mergeCell ref="DN36:DO36"/>
    <mergeCell ref="DQ36:DR36"/>
    <mergeCell ref="DT36:DU36"/>
    <mergeCell ref="DH37:DI37"/>
    <mergeCell ref="DK37:DL37"/>
    <mergeCell ref="DN37:DO37"/>
    <mergeCell ref="DQ37:DR37"/>
    <mergeCell ref="DT37:DU37"/>
    <mergeCell ref="DH34:DI34"/>
    <mergeCell ref="DK34:DL34"/>
    <mergeCell ref="DN34:DO34"/>
    <mergeCell ref="DQ34:DR34"/>
    <mergeCell ref="DT34:DU34"/>
    <mergeCell ref="DH35:DI35"/>
    <mergeCell ref="DK35:DL35"/>
    <mergeCell ref="DN35:DO35"/>
    <mergeCell ref="DQ35:DR35"/>
    <mergeCell ref="DT35:DU35"/>
    <mergeCell ref="DH32:DI32"/>
    <mergeCell ref="DK32:DL32"/>
    <mergeCell ref="DN32:DO32"/>
    <mergeCell ref="DQ32:DR32"/>
    <mergeCell ref="DT32:DU32"/>
    <mergeCell ref="DH33:DI33"/>
    <mergeCell ref="DK33:DL33"/>
    <mergeCell ref="DN33:DO33"/>
    <mergeCell ref="DQ33:DR33"/>
    <mergeCell ref="DT33:DU33"/>
    <mergeCell ref="DH30:DI30"/>
    <mergeCell ref="DK30:DL30"/>
    <mergeCell ref="DN30:DO30"/>
    <mergeCell ref="DQ30:DR30"/>
    <mergeCell ref="DT30:DU30"/>
    <mergeCell ref="DH31:DI31"/>
    <mergeCell ref="DK31:DL31"/>
    <mergeCell ref="DN31:DO31"/>
    <mergeCell ref="DQ31:DR31"/>
    <mergeCell ref="DT31:DU31"/>
    <mergeCell ref="DN27:DO27"/>
    <mergeCell ref="DQ27:DR27"/>
    <mergeCell ref="DT27:DU27"/>
    <mergeCell ref="DK28:DL28"/>
    <mergeCell ref="DN28:DO28"/>
    <mergeCell ref="DQ28:DR28"/>
    <mergeCell ref="DT28:DU28"/>
    <mergeCell ref="DK29:DL29"/>
    <mergeCell ref="DN29:DO29"/>
    <mergeCell ref="DQ29:DR29"/>
    <mergeCell ref="DT29:DU29"/>
    <mergeCell ref="DT12:DU12"/>
    <mergeCell ref="DT13:DU13"/>
    <mergeCell ref="DT14:DU14"/>
    <mergeCell ref="DT15:DU15"/>
    <mergeCell ref="DT16:DU16"/>
    <mergeCell ref="DT17:DU17"/>
    <mergeCell ref="DT18:DU18"/>
    <mergeCell ref="DK19:DL19"/>
    <mergeCell ref="DN12:DO12"/>
    <mergeCell ref="DN13:DO13"/>
    <mergeCell ref="DN14:DO14"/>
    <mergeCell ref="DN15:DO15"/>
    <mergeCell ref="DN16:DO16"/>
    <mergeCell ref="DN17:DO17"/>
    <mergeCell ref="DN18:DO18"/>
    <mergeCell ref="DN19:DO19"/>
    <mergeCell ref="DQ17:DR17"/>
    <mergeCell ref="DQ18:DR18"/>
    <mergeCell ref="DQ19:DR19"/>
    <mergeCell ref="DT22:DU22"/>
    <mergeCell ref="DH21:DI21"/>
    <mergeCell ref="DK23:DL23"/>
    <mergeCell ref="DN23:DO23"/>
    <mergeCell ref="DQ23:DR23"/>
    <mergeCell ref="DT23:DU23"/>
    <mergeCell ref="DH23:DI23"/>
    <mergeCell ref="DK20:DL20"/>
    <mergeCell ref="DN20:DO20"/>
    <mergeCell ref="DQ20:DR20"/>
    <mergeCell ref="DT20:DU20"/>
    <mergeCell ref="DK21:DL21"/>
    <mergeCell ref="DN21:DO21"/>
    <mergeCell ref="DQ21:DR21"/>
    <mergeCell ref="DT21:DU21"/>
    <mergeCell ref="DH22:DI22"/>
    <mergeCell ref="DK22:DL22"/>
    <mergeCell ref="DN22:DO22"/>
    <mergeCell ref="DQ22:DR22"/>
    <mergeCell ref="DN24:DO24"/>
    <mergeCell ref="DQ24:DR24"/>
    <mergeCell ref="DT24:DU24"/>
    <mergeCell ref="DK25:DL25"/>
    <mergeCell ref="DN25:DO25"/>
    <mergeCell ref="DQ25:DR25"/>
    <mergeCell ref="DT25:DU25"/>
    <mergeCell ref="DK26:DL26"/>
    <mergeCell ref="DN26:DO26"/>
    <mergeCell ref="DQ26:DR26"/>
    <mergeCell ref="DT26:DU26"/>
    <mergeCell ref="DQ3:DR3"/>
    <mergeCell ref="DQ4:DR4"/>
    <mergeCell ref="DQ5:DR5"/>
    <mergeCell ref="DQ6:DR6"/>
    <mergeCell ref="DQ7:DR7"/>
    <mergeCell ref="DT19:DU19"/>
    <mergeCell ref="DQ8:DR8"/>
    <mergeCell ref="DQ9:DR9"/>
    <mergeCell ref="DQ10:DR10"/>
    <mergeCell ref="DQ11:DR11"/>
    <mergeCell ref="DT3:DU3"/>
    <mergeCell ref="DT4:DU4"/>
    <mergeCell ref="DT5:DU5"/>
    <mergeCell ref="DT6:DU6"/>
    <mergeCell ref="DT7:DU7"/>
    <mergeCell ref="DT8:DU8"/>
    <mergeCell ref="DT9:DU9"/>
    <mergeCell ref="DT10:DU10"/>
    <mergeCell ref="DT11:DU11"/>
    <mergeCell ref="DQ12:DR12"/>
    <mergeCell ref="DQ13:DR13"/>
    <mergeCell ref="DQ14:DR14"/>
    <mergeCell ref="DQ15:DR15"/>
    <mergeCell ref="DQ16:DR16"/>
    <mergeCell ref="DN3:DO3"/>
    <mergeCell ref="DN4:DO4"/>
    <mergeCell ref="DN5:DO5"/>
    <mergeCell ref="DN6:DO6"/>
    <mergeCell ref="DN7:DO7"/>
    <mergeCell ref="DN8:DO8"/>
    <mergeCell ref="DN9:DO9"/>
    <mergeCell ref="DN10:DO10"/>
    <mergeCell ref="DN11:DO11"/>
    <mergeCell ref="DH24:DI24"/>
    <mergeCell ref="DH25:DI25"/>
    <mergeCell ref="DH26:DI26"/>
    <mergeCell ref="DH27:DI27"/>
    <mergeCell ref="DH28:DI28"/>
    <mergeCell ref="DH29:DI29"/>
    <mergeCell ref="DK3:DL3"/>
    <mergeCell ref="DK4:DL4"/>
    <mergeCell ref="DK5:DL5"/>
    <mergeCell ref="DK6:DL6"/>
    <mergeCell ref="DK7:DL7"/>
    <mergeCell ref="DK8:DL8"/>
    <mergeCell ref="DK9:DL9"/>
    <mergeCell ref="DK10:DL10"/>
    <mergeCell ref="DK11:DL11"/>
    <mergeCell ref="DK12:DL12"/>
    <mergeCell ref="DK13:DL13"/>
    <mergeCell ref="DK14:DL14"/>
    <mergeCell ref="DK15:DL15"/>
    <mergeCell ref="DK16:DL16"/>
    <mergeCell ref="DK17:DL17"/>
    <mergeCell ref="DK18:DL18"/>
    <mergeCell ref="DK24:DL24"/>
    <mergeCell ref="DK27:DL27"/>
    <mergeCell ref="AN66:AQ66"/>
    <mergeCell ref="AL67:AM67"/>
    <mergeCell ref="AL68:AM68"/>
    <mergeCell ref="AN67:AQ67"/>
    <mergeCell ref="AN68:AQ68"/>
    <mergeCell ref="AN69:AQ69"/>
    <mergeCell ref="DH3:DI3"/>
    <mergeCell ref="DH4:DI4"/>
    <mergeCell ref="DH5:DI5"/>
    <mergeCell ref="DH6:DI6"/>
    <mergeCell ref="DH7:DI7"/>
    <mergeCell ref="DH8:DI8"/>
    <mergeCell ref="DH9:DI9"/>
    <mergeCell ref="DH10:DI10"/>
    <mergeCell ref="DH11:DI11"/>
    <mergeCell ref="DH12:DI12"/>
    <mergeCell ref="DH13:DI13"/>
    <mergeCell ref="DH14:DI14"/>
    <mergeCell ref="DH15:DI15"/>
    <mergeCell ref="DH16:DI16"/>
    <mergeCell ref="DH17:DI17"/>
    <mergeCell ref="DH18:DI18"/>
    <mergeCell ref="DH19:DI19"/>
    <mergeCell ref="DH20:DI20"/>
    <mergeCell ref="B69:C69"/>
    <mergeCell ref="E57:F57"/>
    <mergeCell ref="E58:F58"/>
    <mergeCell ref="E59:F59"/>
    <mergeCell ref="E62:F62"/>
    <mergeCell ref="E63:F63"/>
    <mergeCell ref="E64:F64"/>
    <mergeCell ref="K62:L62"/>
    <mergeCell ref="K63:L63"/>
    <mergeCell ref="K64:L64"/>
    <mergeCell ref="K57:L57"/>
    <mergeCell ref="K58:L58"/>
    <mergeCell ref="K59:L59"/>
    <mergeCell ref="K61:L61"/>
    <mergeCell ref="E61:F61"/>
    <mergeCell ref="D67:G67"/>
    <mergeCell ref="B66:X66"/>
    <mergeCell ref="H67:M67"/>
    <mergeCell ref="T67:X67"/>
    <mergeCell ref="N67:S67"/>
    <mergeCell ref="Q64:R64"/>
    <mergeCell ref="Q63:R63"/>
    <mergeCell ref="Q62:R62"/>
    <mergeCell ref="T63:U63"/>
    <mergeCell ref="CM60:CN60"/>
    <mergeCell ref="AW61:BA61"/>
    <mergeCell ref="BB61:BF61"/>
    <mergeCell ref="BG61:BK61"/>
    <mergeCell ref="BL61:BP61"/>
    <mergeCell ref="AN71:AQ71"/>
    <mergeCell ref="AL71:AM71"/>
    <mergeCell ref="AL72:AM72"/>
    <mergeCell ref="AL73:AM73"/>
    <mergeCell ref="AN72:AQ72"/>
    <mergeCell ref="AN73:AQ73"/>
    <mergeCell ref="BQ61:BU61"/>
    <mergeCell ref="BV61:BZ61"/>
    <mergeCell ref="CA61:CE61"/>
    <mergeCell ref="CF61:CJ61"/>
    <mergeCell ref="CM61:CN61"/>
    <mergeCell ref="AL63:AM63"/>
    <mergeCell ref="AN63:AQ63"/>
    <mergeCell ref="AL64:AM64"/>
    <mergeCell ref="AL65:AM65"/>
    <mergeCell ref="AL66:AM66"/>
    <mergeCell ref="AL69:AM69"/>
    <mergeCell ref="AN64:AQ64"/>
    <mergeCell ref="AN65:AQ65"/>
    <mergeCell ref="AL75:AM75"/>
    <mergeCell ref="AN75:AQ75"/>
    <mergeCell ref="AL76:AM76"/>
    <mergeCell ref="AN76:AQ76"/>
    <mergeCell ref="AL77:AM77"/>
    <mergeCell ref="AN77:AQ77"/>
    <mergeCell ref="AL74:AM74"/>
    <mergeCell ref="AN74:AQ74"/>
    <mergeCell ref="N71:O71"/>
    <mergeCell ref="Q71:S71"/>
    <mergeCell ref="T71:V71"/>
    <mergeCell ref="N76:O76"/>
    <mergeCell ref="Q76:S76"/>
    <mergeCell ref="T76:V76"/>
    <mergeCell ref="W76:X76"/>
    <mergeCell ref="CM106:CN106"/>
    <mergeCell ref="AY106:BA106"/>
    <mergeCell ref="BD106:BF106"/>
    <mergeCell ref="BI106:BJ106"/>
    <mergeCell ref="BN106:BO106"/>
    <mergeCell ref="BS106:BT106"/>
    <mergeCell ref="BX106:BY106"/>
    <mergeCell ref="CC106:CD106"/>
    <mergeCell ref="CH106:CI106"/>
    <mergeCell ref="T64:U64"/>
    <mergeCell ref="AA54:AB54"/>
    <mergeCell ref="T58:U58"/>
    <mergeCell ref="T59:U59"/>
    <mergeCell ref="T61:U61"/>
    <mergeCell ref="T62:U62"/>
    <mergeCell ref="Q61:R61"/>
    <mergeCell ref="Q56:R56"/>
    <mergeCell ref="Q57:R57"/>
    <mergeCell ref="Q58:R58"/>
    <mergeCell ref="Q59:R59"/>
    <mergeCell ref="T56:U56"/>
    <mergeCell ref="T57:U57"/>
    <mergeCell ref="AA60:AB60"/>
    <mergeCell ref="AA58:AB58"/>
    <mergeCell ref="AA59:AB59"/>
    <mergeCell ref="AD50:AG50"/>
    <mergeCell ref="G40:J45"/>
    <mergeCell ref="N40:O40"/>
    <mergeCell ref="N41:O41"/>
    <mergeCell ref="N42:O42"/>
    <mergeCell ref="N43:O43"/>
    <mergeCell ref="A6:D6"/>
    <mergeCell ref="BV2:BZ2"/>
    <mergeCell ref="A1:J1"/>
    <mergeCell ref="BG2:BK2"/>
    <mergeCell ref="BL2:BP2"/>
    <mergeCell ref="BQ2:BU2"/>
    <mergeCell ref="N35:O35"/>
    <mergeCell ref="N36:O36"/>
    <mergeCell ref="N37:O37"/>
    <mergeCell ref="N31:O31"/>
    <mergeCell ref="U8:V8"/>
    <mergeCell ref="AA50:AB50"/>
    <mergeCell ref="Q50:R50"/>
    <mergeCell ref="Q38:R38"/>
    <mergeCell ref="Q39:R39"/>
    <mergeCell ref="Q40:R40"/>
    <mergeCell ref="Q41:R41"/>
    <mergeCell ref="Q42:R42"/>
    <mergeCell ref="AY1:BE1"/>
    <mergeCell ref="G2:J7"/>
    <mergeCell ref="AM2:AN2"/>
    <mergeCell ref="AW2:BA2"/>
    <mergeCell ref="BB2:BF2"/>
    <mergeCell ref="N38:O38"/>
    <mergeCell ref="N39:O39"/>
    <mergeCell ref="N48:O48"/>
    <mergeCell ref="N49:O49"/>
    <mergeCell ref="Q43:R43"/>
    <mergeCell ref="Q44:R44"/>
    <mergeCell ref="Q45:R45"/>
    <mergeCell ref="Q47:R47"/>
    <mergeCell ref="Q48:R48"/>
    <mergeCell ref="Q49:R49"/>
    <mergeCell ref="N29:O29"/>
    <mergeCell ref="N30:O30"/>
    <mergeCell ref="G31:J36"/>
    <mergeCell ref="N26:O26"/>
    <mergeCell ref="E56:F56"/>
    <mergeCell ref="K56:L56"/>
    <mergeCell ref="Q27:R27"/>
    <mergeCell ref="Q28:R28"/>
    <mergeCell ref="Q29:R29"/>
    <mergeCell ref="Q30:R30"/>
    <mergeCell ref="Q31:R31"/>
    <mergeCell ref="N50:O50"/>
    <mergeCell ref="N51:O51"/>
    <mergeCell ref="Q51:R51"/>
    <mergeCell ref="N44:O44"/>
    <mergeCell ref="N45:O45"/>
    <mergeCell ref="N32:O32"/>
    <mergeCell ref="Q32:R32"/>
    <mergeCell ref="Q33:R33"/>
    <mergeCell ref="Q34:R34"/>
    <mergeCell ref="Q35:R35"/>
    <mergeCell ref="Q46:R46"/>
    <mergeCell ref="Q36:R36"/>
    <mergeCell ref="Q37:R37"/>
    <mergeCell ref="A3:D3"/>
    <mergeCell ref="T3:X3"/>
    <mergeCell ref="I25:K25"/>
    <mergeCell ref="U25:V25"/>
    <mergeCell ref="U15:V15"/>
    <mergeCell ref="U16:V16"/>
    <mergeCell ref="U17:V17"/>
    <mergeCell ref="U18:V18"/>
    <mergeCell ref="U19:V19"/>
    <mergeCell ref="U20:V20"/>
    <mergeCell ref="U9:V9"/>
    <mergeCell ref="U10:V10"/>
    <mergeCell ref="U11:V11"/>
    <mergeCell ref="U12:V12"/>
    <mergeCell ref="U13:V13"/>
    <mergeCell ref="U14:V14"/>
    <mergeCell ref="U21:V21"/>
    <mergeCell ref="U22:V22"/>
    <mergeCell ref="U23:V23"/>
    <mergeCell ref="U24:V24"/>
    <mergeCell ref="H70:I70"/>
    <mergeCell ref="K70:M70"/>
    <mergeCell ref="C87:F87"/>
    <mergeCell ref="B70:C70"/>
    <mergeCell ref="B71:C71"/>
    <mergeCell ref="B72:C72"/>
    <mergeCell ref="B73:C73"/>
    <mergeCell ref="B74:C74"/>
    <mergeCell ref="B75:C75"/>
    <mergeCell ref="B76:C76"/>
    <mergeCell ref="B77:C77"/>
    <mergeCell ref="H71:I71"/>
    <mergeCell ref="K71:M71"/>
    <mergeCell ref="H81:I81"/>
    <mergeCell ref="K81:M81"/>
    <mergeCell ref="B79:C79"/>
    <mergeCell ref="B84:X84"/>
    <mergeCell ref="N70:O70"/>
    <mergeCell ref="Q70:S70"/>
    <mergeCell ref="T70:V70"/>
    <mergeCell ref="W70:X70"/>
    <mergeCell ref="W72:X72"/>
    <mergeCell ref="H76:I76"/>
    <mergeCell ref="K76:M76"/>
    <mergeCell ref="H68:I68"/>
    <mergeCell ref="K68:M68"/>
    <mergeCell ref="N68:O68"/>
    <mergeCell ref="Q68:S68"/>
    <mergeCell ref="T68:V68"/>
    <mergeCell ref="W68:X68"/>
    <mergeCell ref="H69:I69"/>
    <mergeCell ref="K69:M69"/>
    <mergeCell ref="N69:O69"/>
    <mergeCell ref="Q69:S69"/>
    <mergeCell ref="T69:V69"/>
    <mergeCell ref="W69:X69"/>
    <mergeCell ref="H73:I73"/>
    <mergeCell ref="K73:M73"/>
    <mergeCell ref="N73:O73"/>
    <mergeCell ref="Q73:S73"/>
    <mergeCell ref="T73:V73"/>
    <mergeCell ref="W73:X73"/>
    <mergeCell ref="H74:I74"/>
    <mergeCell ref="K74:M74"/>
    <mergeCell ref="N74:O74"/>
    <mergeCell ref="Q74:S74"/>
    <mergeCell ref="T74:V74"/>
    <mergeCell ref="C86:F86"/>
    <mergeCell ref="G86:H86"/>
    <mergeCell ref="I86:L86"/>
    <mergeCell ref="H77:I77"/>
    <mergeCell ref="K77:M77"/>
    <mergeCell ref="N77:O77"/>
    <mergeCell ref="Q77:S77"/>
    <mergeCell ref="T77:V77"/>
    <mergeCell ref="W77:X77"/>
    <mergeCell ref="H78:I78"/>
    <mergeCell ref="K78:M78"/>
    <mergeCell ref="N78:O78"/>
    <mergeCell ref="Q78:S78"/>
    <mergeCell ref="T78:V78"/>
    <mergeCell ref="W78:X78"/>
    <mergeCell ref="B80:C80"/>
    <mergeCell ref="H80:I80"/>
    <mergeCell ref="K80:M80"/>
    <mergeCell ref="N80:O80"/>
    <mergeCell ref="Q80:S80"/>
    <mergeCell ref="T80:V80"/>
    <mergeCell ref="W80:X80"/>
    <mergeCell ref="B81:C81"/>
    <mergeCell ref="B85:L85"/>
    <mergeCell ref="M85:X85"/>
    <mergeCell ref="M86:N86"/>
    <mergeCell ref="M87:N87"/>
    <mergeCell ref="M88:N88"/>
    <mergeCell ref="M89:N89"/>
    <mergeCell ref="M90:N90"/>
    <mergeCell ref="M93:N93"/>
    <mergeCell ref="M94:N94"/>
    <mergeCell ref="Q86:R86"/>
    <mergeCell ref="S87:U87"/>
    <mergeCell ref="V87:X87"/>
    <mergeCell ref="S88:U88"/>
    <mergeCell ref="V88:X88"/>
    <mergeCell ref="S89:U89"/>
    <mergeCell ref="V89:X89"/>
    <mergeCell ref="S90:U90"/>
    <mergeCell ref="V90:X90"/>
    <mergeCell ref="S91:U91"/>
    <mergeCell ref="V91:X91"/>
    <mergeCell ref="S92:U92"/>
    <mergeCell ref="V92:X92"/>
    <mergeCell ref="S93:U93"/>
    <mergeCell ref="V93:X93"/>
    <mergeCell ref="S94:U94"/>
    <mergeCell ref="K126:L126"/>
    <mergeCell ref="K127:L127"/>
    <mergeCell ref="CP2:CS2"/>
    <mergeCell ref="K111:L111"/>
    <mergeCell ref="K112:L112"/>
    <mergeCell ref="K113:L113"/>
    <mergeCell ref="K114:L114"/>
    <mergeCell ref="K115:L115"/>
    <mergeCell ref="K116:L116"/>
    <mergeCell ref="K117:L117"/>
    <mergeCell ref="K118:L118"/>
    <mergeCell ref="K119:L119"/>
    <mergeCell ref="K103:L103"/>
    <mergeCell ref="K104:L104"/>
    <mergeCell ref="K105:L105"/>
    <mergeCell ref="K106:L106"/>
    <mergeCell ref="K107:L107"/>
    <mergeCell ref="K108:L108"/>
    <mergeCell ref="AK108:AL108"/>
    <mergeCell ref="K109:L109"/>
    <mergeCell ref="K110:L110"/>
    <mergeCell ref="I93:L93"/>
    <mergeCell ref="I94:L94"/>
    <mergeCell ref="H75:I75"/>
    <mergeCell ref="CT2:CW2"/>
    <mergeCell ref="CX2:DA2"/>
    <mergeCell ref="DB2:DE2"/>
    <mergeCell ref="K120:L120"/>
    <mergeCell ref="K121:L121"/>
    <mergeCell ref="K122:L122"/>
    <mergeCell ref="K123:L123"/>
    <mergeCell ref="K124:L124"/>
    <mergeCell ref="K125:L125"/>
    <mergeCell ref="K75:M75"/>
    <mergeCell ref="N75:O75"/>
    <mergeCell ref="Q75:S75"/>
    <mergeCell ref="T75:V75"/>
    <mergeCell ref="W75:X75"/>
    <mergeCell ref="CM2:CN2"/>
    <mergeCell ref="CA2:CE2"/>
    <mergeCell ref="CF2:CJ2"/>
    <mergeCell ref="AK59:AL59"/>
    <mergeCell ref="N33:O33"/>
    <mergeCell ref="N34:O34"/>
    <mergeCell ref="N46:O46"/>
    <mergeCell ref="N47:O47"/>
    <mergeCell ref="N27:O27"/>
    <mergeCell ref="N28:O28"/>
    <mergeCell ref="DW3:DX3"/>
    <mergeCell ref="DW4:DX4"/>
    <mergeCell ref="DW5:DX5"/>
    <mergeCell ref="DW6:DX6"/>
    <mergeCell ref="DW7:DX7"/>
    <mergeCell ref="DW8:DX8"/>
    <mergeCell ref="DW9:DX9"/>
    <mergeCell ref="DW10:DX10"/>
    <mergeCell ref="DW11:DX11"/>
    <mergeCell ref="DW12:DX12"/>
    <mergeCell ref="DW13:DX13"/>
    <mergeCell ref="DW14:DX14"/>
    <mergeCell ref="DW15:DX15"/>
    <mergeCell ref="DW16:DX16"/>
    <mergeCell ref="DW17:DX17"/>
    <mergeCell ref="DW18:DX18"/>
    <mergeCell ref="DW19:DX19"/>
    <mergeCell ref="DW20:DX20"/>
    <mergeCell ref="DW21:DX21"/>
    <mergeCell ref="DW22:DX22"/>
    <mergeCell ref="DW23:DX23"/>
    <mergeCell ref="DW24:DX24"/>
    <mergeCell ref="DW25:DX25"/>
    <mergeCell ref="DW26:DX26"/>
    <mergeCell ref="DW27:DX27"/>
    <mergeCell ref="DW28:DX28"/>
    <mergeCell ref="DW29:DX29"/>
    <mergeCell ref="DW30:DX30"/>
    <mergeCell ref="DW31:DX31"/>
    <mergeCell ref="DW32:DX32"/>
    <mergeCell ref="DW33:DX33"/>
    <mergeCell ref="DW34:DX34"/>
    <mergeCell ref="DW35:DX35"/>
    <mergeCell ref="DW36:DX36"/>
    <mergeCell ref="DW37:DX37"/>
    <mergeCell ref="DW38:DX38"/>
    <mergeCell ref="DW39:DX39"/>
    <mergeCell ref="DW40:DX40"/>
    <mergeCell ref="DW41:DX41"/>
    <mergeCell ref="DW42:DX42"/>
    <mergeCell ref="DW43:DX43"/>
    <mergeCell ref="DW44:DX44"/>
    <mergeCell ref="DW45:DX45"/>
    <mergeCell ref="DW46:DX46"/>
    <mergeCell ref="DW47:DX47"/>
    <mergeCell ref="DW48:DX48"/>
    <mergeCell ref="DW49:DX49"/>
    <mergeCell ref="DW50:DX50"/>
    <mergeCell ref="DW51:DX51"/>
    <mergeCell ref="DW52:DX52"/>
    <mergeCell ref="DW53:DX53"/>
    <mergeCell ref="DW54:DX54"/>
    <mergeCell ref="DW55:DX55"/>
    <mergeCell ref="DW56:DX56"/>
    <mergeCell ref="DW57:DX57"/>
    <mergeCell ref="DW58:DX58"/>
    <mergeCell ref="DZ3:EA3"/>
    <mergeCell ref="DZ4:EA4"/>
    <mergeCell ref="DZ5:EA5"/>
    <mergeCell ref="DZ6:EA6"/>
    <mergeCell ref="DZ7:EA7"/>
    <mergeCell ref="DZ8:EA8"/>
    <mergeCell ref="DZ9:EA9"/>
    <mergeCell ref="DZ10:EA10"/>
    <mergeCell ref="DZ11:EA11"/>
    <mergeCell ref="DZ12:EA12"/>
    <mergeCell ref="DZ13:EA13"/>
    <mergeCell ref="DZ14:EA14"/>
    <mergeCell ref="DZ15:EA15"/>
    <mergeCell ref="DZ16:EA16"/>
    <mergeCell ref="DZ17:EA17"/>
    <mergeCell ref="DZ18:EA18"/>
    <mergeCell ref="DZ19:EA19"/>
    <mergeCell ref="DZ20:EA20"/>
    <mergeCell ref="DZ21:EA21"/>
    <mergeCell ref="DZ22:EA22"/>
    <mergeCell ref="DZ23:EA23"/>
    <mergeCell ref="DZ24:EA24"/>
    <mergeCell ref="DZ25:EA25"/>
    <mergeCell ref="DZ26:EA26"/>
    <mergeCell ref="DZ27:EA27"/>
    <mergeCell ref="DZ28:EA28"/>
    <mergeCell ref="DZ29:EA29"/>
    <mergeCell ref="DZ30:EA30"/>
    <mergeCell ref="DZ31:EA31"/>
    <mergeCell ref="DZ32:EA32"/>
    <mergeCell ref="DZ33:EA33"/>
    <mergeCell ref="DZ34:EA34"/>
    <mergeCell ref="DZ35:EA35"/>
    <mergeCell ref="DZ36:EA36"/>
    <mergeCell ref="DZ37:EA37"/>
    <mergeCell ref="DZ38:EA38"/>
    <mergeCell ref="DZ39:EA39"/>
    <mergeCell ref="DZ40:EA40"/>
    <mergeCell ref="DZ41:EA41"/>
    <mergeCell ref="DZ42:EA42"/>
    <mergeCell ref="DZ43:EA43"/>
    <mergeCell ref="DZ44:EA44"/>
    <mergeCell ref="DZ45:EA45"/>
    <mergeCell ref="DZ46:EA46"/>
    <mergeCell ref="DZ47:EA47"/>
    <mergeCell ref="DZ48:EA48"/>
    <mergeCell ref="DZ49:EA49"/>
    <mergeCell ref="DZ50:EA50"/>
    <mergeCell ref="DZ51:EA51"/>
    <mergeCell ref="DZ52:EA52"/>
    <mergeCell ref="DZ53:EA53"/>
    <mergeCell ref="DZ54:EA54"/>
    <mergeCell ref="DZ55:EA55"/>
    <mergeCell ref="DZ56:EA56"/>
    <mergeCell ref="DZ57:EA57"/>
    <mergeCell ref="DZ58:EA58"/>
    <mergeCell ref="EC3:ED3"/>
    <mergeCell ref="EC4:ED4"/>
    <mergeCell ref="EC5:ED5"/>
    <mergeCell ref="EC6:ED6"/>
    <mergeCell ref="EC7:ED7"/>
    <mergeCell ref="EC8:ED8"/>
    <mergeCell ref="EC9:ED9"/>
    <mergeCell ref="EC10:ED10"/>
    <mergeCell ref="EC11:ED11"/>
    <mergeCell ref="EC12:ED12"/>
    <mergeCell ref="EC13:ED13"/>
    <mergeCell ref="EC14:ED14"/>
    <mergeCell ref="EC15:ED15"/>
    <mergeCell ref="EC16:ED16"/>
    <mergeCell ref="EC17:ED17"/>
    <mergeCell ref="EC18:ED18"/>
    <mergeCell ref="EC19:ED19"/>
    <mergeCell ref="EC20:ED20"/>
    <mergeCell ref="EC21:ED21"/>
    <mergeCell ref="EC22:ED22"/>
    <mergeCell ref="EC23:ED23"/>
    <mergeCell ref="EC24:ED24"/>
    <mergeCell ref="EC25:ED25"/>
    <mergeCell ref="EC26:ED26"/>
    <mergeCell ref="EC27:ED27"/>
    <mergeCell ref="EC28:ED28"/>
    <mergeCell ref="EC29:ED29"/>
    <mergeCell ref="EC30:ED30"/>
    <mergeCell ref="EC31:ED31"/>
    <mergeCell ref="EC32:ED32"/>
    <mergeCell ref="EC33:ED33"/>
    <mergeCell ref="EC34:ED34"/>
    <mergeCell ref="EC35:ED35"/>
    <mergeCell ref="EC36:ED36"/>
    <mergeCell ref="EC37:ED37"/>
    <mergeCell ref="EC38:ED38"/>
    <mergeCell ref="EC39:ED39"/>
    <mergeCell ref="EC40:ED40"/>
    <mergeCell ref="EC41:ED41"/>
    <mergeCell ref="EC42:ED42"/>
    <mergeCell ref="EC43:ED43"/>
    <mergeCell ref="EC44:ED44"/>
    <mergeCell ref="EC45:ED45"/>
    <mergeCell ref="EC46:ED46"/>
    <mergeCell ref="EC47:ED47"/>
    <mergeCell ref="EC48:ED48"/>
    <mergeCell ref="EC49:ED49"/>
    <mergeCell ref="EC50:ED50"/>
    <mergeCell ref="EC51:ED51"/>
    <mergeCell ref="EC52:ED52"/>
    <mergeCell ref="EC53:ED53"/>
    <mergeCell ref="EC54:ED54"/>
    <mergeCell ref="EC55:ED55"/>
    <mergeCell ref="EC56:ED56"/>
    <mergeCell ref="EC57:ED57"/>
    <mergeCell ref="EC58:ED58"/>
    <mergeCell ref="EF3:EG3"/>
    <mergeCell ref="EF4:EG4"/>
    <mergeCell ref="EF5:EG5"/>
    <mergeCell ref="EF6:EG6"/>
    <mergeCell ref="EF7:EG7"/>
    <mergeCell ref="EF8:EG8"/>
    <mergeCell ref="EF9:EG9"/>
    <mergeCell ref="EF10:EG10"/>
    <mergeCell ref="EF11:EG11"/>
    <mergeCell ref="EF12:EG12"/>
    <mergeCell ref="EF13:EG13"/>
    <mergeCell ref="EF14:EG14"/>
    <mergeCell ref="EF15:EG15"/>
    <mergeCell ref="EF16:EG16"/>
    <mergeCell ref="EF17:EG17"/>
    <mergeCell ref="EF18:EG18"/>
    <mergeCell ref="EF19:EG19"/>
    <mergeCell ref="EF20:EG20"/>
    <mergeCell ref="EF21:EG21"/>
    <mergeCell ref="EF22:EG22"/>
    <mergeCell ref="EF23:EG23"/>
    <mergeCell ref="EF24:EG24"/>
    <mergeCell ref="EF25:EG25"/>
    <mergeCell ref="EF26:EG26"/>
    <mergeCell ref="EF27:EG27"/>
    <mergeCell ref="EF28:EG28"/>
    <mergeCell ref="EF29:EG29"/>
    <mergeCell ref="EF30:EG30"/>
    <mergeCell ref="EF31:EG31"/>
    <mergeCell ref="EF32:EG32"/>
    <mergeCell ref="EF33:EG33"/>
    <mergeCell ref="EF34:EG34"/>
    <mergeCell ref="EF35:EG35"/>
    <mergeCell ref="EF36:EG36"/>
    <mergeCell ref="EF37:EG37"/>
    <mergeCell ref="EF38:EG38"/>
    <mergeCell ref="EF39:EG39"/>
    <mergeCell ref="EF40:EG40"/>
    <mergeCell ref="EF41:EG41"/>
    <mergeCell ref="EF42:EG42"/>
    <mergeCell ref="EF43:EG43"/>
    <mergeCell ref="EF44:EG44"/>
    <mergeCell ref="EF45:EG45"/>
    <mergeCell ref="EF46:EG46"/>
    <mergeCell ref="EF47:EG47"/>
    <mergeCell ref="EF48:EG48"/>
    <mergeCell ref="EF49:EG49"/>
    <mergeCell ref="EF50:EG50"/>
    <mergeCell ref="EF51:EG51"/>
    <mergeCell ref="EF52:EG52"/>
    <mergeCell ref="EF53:EG53"/>
    <mergeCell ref="EF54:EG54"/>
    <mergeCell ref="EF55:EG55"/>
    <mergeCell ref="EF56:EG56"/>
    <mergeCell ref="EF57:EG57"/>
    <mergeCell ref="EF58:EG58"/>
    <mergeCell ref="EI3:EJ3"/>
    <mergeCell ref="EI4:EJ4"/>
    <mergeCell ref="EI5:EJ5"/>
    <mergeCell ref="EI6:EJ6"/>
    <mergeCell ref="EI7:EJ7"/>
    <mergeCell ref="EI8:EJ8"/>
    <mergeCell ref="EI9:EJ9"/>
    <mergeCell ref="EI10:EJ10"/>
    <mergeCell ref="EI11:EJ11"/>
    <mergeCell ref="EI12:EJ12"/>
    <mergeCell ref="EI13:EJ13"/>
    <mergeCell ref="EI14:EJ14"/>
    <mergeCell ref="EI15:EJ15"/>
    <mergeCell ref="EI16:EJ16"/>
    <mergeCell ref="EI17:EJ17"/>
    <mergeCell ref="EI18:EJ18"/>
    <mergeCell ref="EI19:EJ19"/>
    <mergeCell ref="EI20:EJ20"/>
    <mergeCell ref="EI21:EJ21"/>
    <mergeCell ref="EI22:EJ22"/>
    <mergeCell ref="EI23:EJ23"/>
    <mergeCell ref="EI24:EJ24"/>
    <mergeCell ref="EI25:EJ25"/>
    <mergeCell ref="EI26:EJ26"/>
    <mergeCell ref="EI27:EJ27"/>
    <mergeCell ref="EI28:EJ28"/>
    <mergeCell ref="EI29:EJ29"/>
    <mergeCell ref="EI30:EJ30"/>
    <mergeCell ref="EI31:EJ31"/>
    <mergeCell ref="EI32:EJ32"/>
    <mergeCell ref="EI33:EJ33"/>
    <mergeCell ref="EI34:EJ34"/>
    <mergeCell ref="EI35:EJ35"/>
    <mergeCell ref="EI36:EJ36"/>
    <mergeCell ref="EI49:EJ49"/>
    <mergeCell ref="EI50:EJ50"/>
    <mergeCell ref="EI51:EJ51"/>
    <mergeCell ref="EI52:EJ52"/>
    <mergeCell ref="EI53:EJ53"/>
    <mergeCell ref="EI54:EJ54"/>
    <mergeCell ref="EI37:EJ37"/>
    <mergeCell ref="EI38:EJ38"/>
    <mergeCell ref="EI39:EJ39"/>
    <mergeCell ref="EI40:EJ40"/>
    <mergeCell ref="EI41:EJ41"/>
    <mergeCell ref="EI42:EJ42"/>
    <mergeCell ref="EI43:EJ43"/>
    <mergeCell ref="EI44:EJ44"/>
    <mergeCell ref="EI45:EJ45"/>
    <mergeCell ref="EI55:EJ55"/>
    <mergeCell ref="EI56:EJ56"/>
    <mergeCell ref="EI57:EJ57"/>
    <mergeCell ref="EI58:EJ58"/>
    <mergeCell ref="DG2:EJ2"/>
    <mergeCell ref="W82:X82"/>
    <mergeCell ref="S86:U86"/>
    <mergeCell ref="V86:X86"/>
    <mergeCell ref="B82:C82"/>
    <mergeCell ref="H82:I82"/>
    <mergeCell ref="K82:M82"/>
    <mergeCell ref="N82:O82"/>
    <mergeCell ref="Q82:S82"/>
    <mergeCell ref="T82:V82"/>
    <mergeCell ref="B78:C78"/>
    <mergeCell ref="H79:I79"/>
    <mergeCell ref="K79:M79"/>
    <mergeCell ref="N79:O79"/>
    <mergeCell ref="Q79:S79"/>
    <mergeCell ref="T79:V79"/>
    <mergeCell ref="W79:X79"/>
    <mergeCell ref="EI46:EJ46"/>
    <mergeCell ref="EI47:EJ47"/>
    <mergeCell ref="EI48:EJ48"/>
    <mergeCell ref="N81:O81"/>
    <mergeCell ref="Q81:S81"/>
    <mergeCell ref="T81:V81"/>
    <mergeCell ref="W81:X81"/>
    <mergeCell ref="D69:G69"/>
    <mergeCell ref="D70:G70"/>
    <mergeCell ref="D71:G71"/>
    <mergeCell ref="D72:G72"/>
    <mergeCell ref="D73:G73"/>
    <mergeCell ref="D74:G74"/>
    <mergeCell ref="D75:G75"/>
    <mergeCell ref="D76:G76"/>
    <mergeCell ref="D77:G77"/>
    <mergeCell ref="D78:G78"/>
    <mergeCell ref="D79:G79"/>
    <mergeCell ref="D80:G80"/>
    <mergeCell ref="D81:G81"/>
    <mergeCell ref="W74:X74"/>
    <mergeCell ref="W71:X71"/>
    <mergeCell ref="H72:I72"/>
    <mergeCell ref="K72:M72"/>
    <mergeCell ref="N72:O72"/>
    <mergeCell ref="Q72:S72"/>
    <mergeCell ref="T72:V72"/>
    <mergeCell ref="V94:X94"/>
    <mergeCell ref="S95:U95"/>
    <mergeCell ref="V95:X95"/>
    <mergeCell ref="S96:U96"/>
    <mergeCell ref="V96:X96"/>
    <mergeCell ref="S97:U97"/>
    <mergeCell ref="V97:X97"/>
    <mergeCell ref="S98:U98"/>
    <mergeCell ref="V98:X98"/>
    <mergeCell ref="S99:U99"/>
    <mergeCell ref="V99:X99"/>
    <mergeCell ref="C96:F96"/>
    <mergeCell ref="G96:H96"/>
    <mergeCell ref="I96:L96"/>
    <mergeCell ref="M96:N96"/>
    <mergeCell ref="C97:F97"/>
    <mergeCell ref="G97:H97"/>
    <mergeCell ref="I97:L97"/>
    <mergeCell ref="M97:N97"/>
    <mergeCell ref="C98:F98"/>
    <mergeCell ref="G98:H98"/>
    <mergeCell ref="I98:L98"/>
    <mergeCell ref="M98:N98"/>
    <mergeCell ref="C99:F99"/>
    <mergeCell ref="G99:H99"/>
    <mergeCell ref="I99:L99"/>
    <mergeCell ref="M99:N99"/>
    <mergeCell ref="Q96:R96"/>
    <mergeCell ref="Q97:R97"/>
    <mergeCell ref="Q98:R98"/>
    <mergeCell ref="Q99:R99"/>
    <mergeCell ref="C88:F88"/>
    <mergeCell ref="M91:N91"/>
    <mergeCell ref="M92:N92"/>
    <mergeCell ref="Q87:R87"/>
    <mergeCell ref="Q88:R88"/>
    <mergeCell ref="Q89:R89"/>
    <mergeCell ref="Q90:R90"/>
    <mergeCell ref="Q91:R91"/>
    <mergeCell ref="Q92:R92"/>
    <mergeCell ref="C89:F89"/>
    <mergeCell ref="C90:F90"/>
    <mergeCell ref="I91:L91"/>
    <mergeCell ref="I92:L92"/>
    <mergeCell ref="I87:L87"/>
    <mergeCell ref="I88:L88"/>
    <mergeCell ref="I89:L89"/>
    <mergeCell ref="I90:L90"/>
    <mergeCell ref="G87:H87"/>
    <mergeCell ref="G88:H88"/>
    <mergeCell ref="G89:H89"/>
    <mergeCell ref="G90:H90"/>
    <mergeCell ref="G91:H91"/>
    <mergeCell ref="G92:H92"/>
    <mergeCell ref="Q93:R93"/>
    <mergeCell ref="Q94:R94"/>
    <mergeCell ref="Q95:R95"/>
    <mergeCell ref="C91:F91"/>
    <mergeCell ref="C92:F92"/>
    <mergeCell ref="C93:F93"/>
    <mergeCell ref="C94:F94"/>
    <mergeCell ref="C95:F95"/>
    <mergeCell ref="G95:H95"/>
    <mergeCell ref="I95:L95"/>
    <mergeCell ref="M95:N95"/>
    <mergeCell ref="G94:H94"/>
    <mergeCell ref="G93:H93"/>
  </mergeCells>
  <conditionalFormatting sqref="S7:S8">
    <cfRule type="containsText" dxfId="1571" priority="2746" operator="containsText" text="AL">
      <formula>NOT(ISERROR(SEARCH("AL",S7)))</formula>
    </cfRule>
    <cfRule type="containsText" dxfId="1570" priority="2747" operator="containsText" text="AD">
      <formula>NOT(ISERROR(SEARCH("AD",S7)))</formula>
    </cfRule>
    <cfRule type="containsText" dxfId="1569" priority="2748" operator="containsText" text="AW">
      <formula>NOT(ISERROR(SEARCH("AW",S7)))</formula>
    </cfRule>
  </conditionalFormatting>
  <conditionalFormatting sqref="S7:S8">
    <cfRule type="containsText" dxfId="1568" priority="2743" operator="containsText" text="HL">
      <formula>NOT(ISERROR(SEARCH("HL",S7)))</formula>
    </cfRule>
    <cfRule type="containsText" dxfId="1567" priority="2744" operator="containsText" text="HD">
      <formula>NOT(ISERROR(SEARCH("HD",S7)))</formula>
    </cfRule>
    <cfRule type="containsText" dxfId="1566" priority="2745" operator="containsText" text="HW">
      <formula>NOT(ISERROR(SEARCH("HW",S7)))</formula>
    </cfRule>
  </conditionalFormatting>
  <conditionalFormatting sqref="W8">
    <cfRule type="containsText" dxfId="1565" priority="2740" operator="containsText" text="AL">
      <formula>NOT(ISERROR(SEARCH("AL",W8)))</formula>
    </cfRule>
    <cfRule type="containsText" dxfId="1564" priority="2741" operator="containsText" text="AD">
      <formula>NOT(ISERROR(SEARCH("AD",W8)))</formula>
    </cfRule>
    <cfRule type="containsText" dxfId="1563" priority="2742" operator="containsText" text="AW">
      <formula>NOT(ISERROR(SEARCH("AW",W8)))</formula>
    </cfRule>
  </conditionalFormatting>
  <conditionalFormatting sqref="W8">
    <cfRule type="containsText" dxfId="1562" priority="2737" operator="containsText" text="HL">
      <formula>NOT(ISERROR(SEARCH("HL",W8)))</formula>
    </cfRule>
    <cfRule type="containsText" dxfId="1561" priority="2738" operator="containsText" text="HD">
      <formula>NOT(ISERROR(SEARCH("HD",W8)))</formula>
    </cfRule>
    <cfRule type="containsText" dxfId="1560" priority="2739" operator="containsText" text="HW">
      <formula>NOT(ISERROR(SEARCH("HW",W8)))</formula>
    </cfRule>
  </conditionalFormatting>
  <conditionalFormatting sqref="Q8:R8 Q9:Q17">
    <cfRule type="containsText" dxfId="1559" priority="2734" operator="containsText" text="AL">
      <formula>NOT(ISERROR(SEARCH("AL",Q8)))</formula>
    </cfRule>
    <cfRule type="containsText" dxfId="1558" priority="2735" operator="containsText" text="AD">
      <formula>NOT(ISERROR(SEARCH("AD",Q8)))</formula>
    </cfRule>
    <cfRule type="containsText" dxfId="1557" priority="2736" operator="containsText" text="AW">
      <formula>NOT(ISERROR(SEARCH("AW",Q8)))</formula>
    </cfRule>
  </conditionalFormatting>
  <conditionalFormatting sqref="Q8:R8 Q9:Q17">
    <cfRule type="containsText" dxfId="1556" priority="2731" operator="containsText" text="HL">
      <formula>NOT(ISERROR(SEARCH("HL",Q8)))</formula>
    </cfRule>
    <cfRule type="containsText" dxfId="1555" priority="2732" operator="containsText" text="HD">
      <formula>NOT(ISERROR(SEARCH("HD",Q8)))</formula>
    </cfRule>
    <cfRule type="containsText" dxfId="1554" priority="2733" operator="containsText" text="HW">
      <formula>NOT(ISERROR(SEARCH("HW",Q8)))</formula>
    </cfRule>
  </conditionalFormatting>
  <conditionalFormatting sqref="Q7:R8 Q9:Q17">
    <cfRule type="containsText" dxfId="1553" priority="2728" operator="containsText" text="AL">
      <formula>NOT(ISERROR(SEARCH("AL",Q7)))</formula>
    </cfRule>
    <cfRule type="containsText" dxfId="1552" priority="2729" operator="containsText" text="AD">
      <formula>NOT(ISERROR(SEARCH("AD",Q7)))</formula>
    </cfRule>
    <cfRule type="containsText" dxfId="1551" priority="2730" operator="containsText" text="AW">
      <formula>NOT(ISERROR(SEARCH("AW",Q7)))</formula>
    </cfRule>
  </conditionalFormatting>
  <conditionalFormatting sqref="Q7:R8 Q9:Q17">
    <cfRule type="containsText" dxfId="1550" priority="2725" operator="containsText" text="HL">
      <formula>NOT(ISERROR(SEARCH("HL",Q7)))</formula>
    </cfRule>
    <cfRule type="containsText" dxfId="1549" priority="2726" operator="containsText" text="HD">
      <formula>NOT(ISERROR(SEARCH("HD",Q7)))</formula>
    </cfRule>
    <cfRule type="containsText" dxfId="1548" priority="2727" operator="containsText" text="HW">
      <formula>NOT(ISERROR(SEARCH("HW",Q7)))</formula>
    </cfRule>
  </conditionalFormatting>
  <conditionalFormatting sqref="Q20:R20">
    <cfRule type="containsText" dxfId="1547" priority="2716" operator="containsText" text="AL">
      <formula>NOT(ISERROR(SEARCH("AL",Q20)))</formula>
    </cfRule>
    <cfRule type="containsText" dxfId="1546" priority="2717" operator="containsText" text="AD">
      <formula>NOT(ISERROR(SEARCH("AD",Q20)))</formula>
    </cfRule>
    <cfRule type="containsText" dxfId="1545" priority="2718" operator="containsText" text="AW">
      <formula>NOT(ISERROR(SEARCH("AW",Q20)))</formula>
    </cfRule>
  </conditionalFormatting>
  <conditionalFormatting sqref="Q20:R20">
    <cfRule type="containsText" dxfId="1544" priority="2713" operator="containsText" text="HL">
      <formula>NOT(ISERROR(SEARCH("HL",Q20)))</formula>
    </cfRule>
    <cfRule type="containsText" dxfId="1543" priority="2714" operator="containsText" text="HD">
      <formula>NOT(ISERROR(SEARCH("HD",Q20)))</formula>
    </cfRule>
    <cfRule type="containsText" dxfId="1542" priority="2715" operator="containsText" text="HW">
      <formula>NOT(ISERROR(SEARCH("HW",Q20)))</formula>
    </cfRule>
  </conditionalFormatting>
  <conditionalFormatting sqref="Q20:R20">
    <cfRule type="containsText" dxfId="1541" priority="2710" operator="containsText" text="AL">
      <formula>NOT(ISERROR(SEARCH("AL",Q20)))</formula>
    </cfRule>
    <cfRule type="containsText" dxfId="1540" priority="2711" operator="containsText" text="AD">
      <formula>NOT(ISERROR(SEARCH("AD",Q20)))</formula>
    </cfRule>
    <cfRule type="containsText" dxfId="1539" priority="2712" operator="containsText" text="AW">
      <formula>NOT(ISERROR(SEARCH("AW",Q20)))</formula>
    </cfRule>
  </conditionalFormatting>
  <conditionalFormatting sqref="Q20:R20">
    <cfRule type="containsText" dxfId="1538" priority="2707" operator="containsText" text="HL">
      <formula>NOT(ISERROR(SEARCH("HL",Q20)))</formula>
    </cfRule>
    <cfRule type="containsText" dxfId="1537" priority="2708" operator="containsText" text="HD">
      <formula>NOT(ISERROR(SEARCH("HD",Q20)))</formula>
    </cfRule>
    <cfRule type="containsText" dxfId="1536" priority="2709" operator="containsText" text="HW">
      <formula>NOT(ISERROR(SEARCH("HW",Q20)))</formula>
    </cfRule>
  </conditionalFormatting>
  <conditionalFormatting sqref="Q19:R19">
    <cfRule type="containsText" dxfId="1535" priority="2704" operator="containsText" text="AL">
      <formula>NOT(ISERROR(SEARCH("AL",Q19)))</formula>
    </cfRule>
    <cfRule type="containsText" dxfId="1534" priority="2705" operator="containsText" text="AD">
      <formula>NOT(ISERROR(SEARCH("AD",Q19)))</formula>
    </cfRule>
    <cfRule type="containsText" dxfId="1533" priority="2706" operator="containsText" text="AW">
      <formula>NOT(ISERROR(SEARCH("AW",Q19)))</formula>
    </cfRule>
  </conditionalFormatting>
  <conditionalFormatting sqref="Q19:R19">
    <cfRule type="containsText" dxfId="1532" priority="2701" operator="containsText" text="HL">
      <formula>NOT(ISERROR(SEARCH("HL",Q19)))</formula>
    </cfRule>
    <cfRule type="containsText" dxfId="1531" priority="2702" operator="containsText" text="HD">
      <formula>NOT(ISERROR(SEARCH("HD",Q19)))</formula>
    </cfRule>
    <cfRule type="containsText" dxfId="1530" priority="2703" operator="containsText" text="HW">
      <formula>NOT(ISERROR(SEARCH("HW",Q19)))</formula>
    </cfRule>
  </conditionalFormatting>
  <conditionalFormatting sqref="Q19:R19">
    <cfRule type="containsText" dxfId="1529" priority="2698" operator="containsText" text="AL">
      <formula>NOT(ISERROR(SEARCH("AL",Q19)))</formula>
    </cfRule>
    <cfRule type="containsText" dxfId="1528" priority="2699" operator="containsText" text="AD">
      <formula>NOT(ISERROR(SEARCH("AD",Q19)))</formula>
    </cfRule>
    <cfRule type="containsText" dxfId="1527" priority="2700" operator="containsText" text="AW">
      <formula>NOT(ISERROR(SEARCH("AW",Q19)))</formula>
    </cfRule>
  </conditionalFormatting>
  <conditionalFormatting sqref="Q19:R19">
    <cfRule type="containsText" dxfId="1526" priority="2695" operator="containsText" text="HL">
      <formula>NOT(ISERROR(SEARCH("HL",Q19)))</formula>
    </cfRule>
    <cfRule type="containsText" dxfId="1525" priority="2696" operator="containsText" text="HD">
      <formula>NOT(ISERROR(SEARCH("HD",Q19)))</formula>
    </cfRule>
    <cfRule type="containsText" dxfId="1524" priority="2697" operator="containsText" text="HW">
      <formula>NOT(ISERROR(SEARCH("HW",Q19)))</formula>
    </cfRule>
  </conditionalFormatting>
  <conditionalFormatting sqref="AC48:AC60">
    <cfRule type="containsText" dxfId="1523" priority="2636" operator="containsText" text="RW">
      <formula>NOT(ISERROR(SEARCH("RW",AC48)))</formula>
    </cfRule>
    <cfRule type="containsText" dxfId="1522" priority="2637" operator="containsText" text="LW">
      <formula>NOT(ISERROR(SEARCH("LW",AC48)))</formula>
    </cfRule>
    <cfRule type="containsText" dxfId="1521" priority="2638" operator="containsText" text="LF">
      <formula>NOT(ISERROR(SEARCH("LF",AC48)))</formula>
    </cfRule>
    <cfRule type="containsText" dxfId="1520" priority="2639" operator="containsText" text="CF">
      <formula>NOT(ISERROR(SEARCH("CF",AC48)))</formula>
    </cfRule>
    <cfRule type="containsText" dxfId="1519" priority="2640" operator="containsText" text="CF">
      <formula>NOT(ISERROR(SEARCH("CF",AC48)))</formula>
    </cfRule>
    <cfRule type="containsText" dxfId="1518" priority="2641" operator="containsText" text="CAM">
      <formula>NOT(ISERROR(SEARCH("CAM",AC48)))</formula>
    </cfRule>
    <cfRule type="containsText" dxfId="1517" priority="2642" operator="containsText" text="LM">
      <formula>NOT(ISERROR(SEARCH("LM",AC48)))</formula>
    </cfRule>
    <cfRule type="containsText" dxfId="1516" priority="2643" operator="containsText" text="CM">
      <formula>NOT(ISERROR(SEARCH("CM",AC48)))</formula>
    </cfRule>
    <cfRule type="containsText" dxfId="1515" priority="2644" operator="containsText" text="RM">
      <formula>NOT(ISERROR(SEARCH("RM",AC48)))</formula>
    </cfRule>
    <cfRule type="containsText" dxfId="1514" priority="2645" operator="containsText" text="CDM">
      <formula>NOT(ISERROR(SEARCH("CDM",AC48)))</formula>
    </cfRule>
    <cfRule type="containsText" dxfId="1513" priority="2646" operator="containsText" text="LWB">
      <formula>NOT(ISERROR(SEARCH("LWB",AC48)))</formula>
    </cfRule>
    <cfRule type="containsText" dxfId="1512" priority="2647" operator="containsText" text="RWB">
      <formula>NOT(ISERROR(SEARCH("RWB",AC48)))</formula>
    </cfRule>
    <cfRule type="containsText" dxfId="1511" priority="2648" operator="containsText" text="RB">
      <formula>NOT(ISERROR(SEARCH("RB",AC48)))</formula>
    </cfRule>
    <cfRule type="containsText" dxfId="1510" priority="2649" operator="containsText" text="CB">
      <formula>NOT(ISERROR(SEARCH("CB",AC48)))</formula>
    </cfRule>
    <cfRule type="containsText" dxfId="1509" priority="2650" operator="containsText" text="LB">
      <formula>NOT(ISERROR(SEARCH("LB",AC48)))</formula>
    </cfRule>
    <cfRule type="containsText" dxfId="1508" priority="2651" operator="containsText" text="GK">
      <formula>NOT(ISERROR(SEARCH("GK",AC48)))</formula>
    </cfRule>
    <cfRule type="containsText" dxfId="1507" priority="2652" operator="containsText" text="ST">
      <formula>NOT(ISERROR(SEARCH("ST",AC48)))</formula>
    </cfRule>
  </conditionalFormatting>
  <conditionalFormatting sqref="I29">
    <cfRule type="containsText" dxfId="1506" priority="741" operator="containsText" text="HL">
      <formula>NOT(ISERROR(SEARCH("HL",I29)))</formula>
    </cfRule>
    <cfRule type="containsText" dxfId="1505" priority="742" operator="containsText" text="HD">
      <formula>NOT(ISERROR(SEARCH("HD",I29)))</formula>
    </cfRule>
    <cfRule type="containsText" dxfId="1504" priority="743" operator="containsText" text="HW">
      <formula>NOT(ISERROR(SEARCH("HW",I29)))</formula>
    </cfRule>
  </conditionalFormatting>
  <conditionalFormatting sqref="I29">
    <cfRule type="containsText" dxfId="1503" priority="774" operator="containsText" text="AL">
      <formula>NOT(ISERROR(SEARCH("AL",I29)))</formula>
    </cfRule>
    <cfRule type="containsText" dxfId="1502" priority="775" operator="containsText" text="AD">
      <formula>NOT(ISERROR(SEARCH("AD",I29)))</formula>
    </cfRule>
    <cfRule type="containsText" dxfId="1501" priority="776" operator="containsText" text="AW">
      <formula>NOT(ISERROR(SEARCH("AW",I29)))</formula>
    </cfRule>
  </conditionalFormatting>
  <conditionalFormatting sqref="I29">
    <cfRule type="containsText" dxfId="1500" priority="771" operator="containsText" text="HL">
      <formula>NOT(ISERROR(SEARCH("HL",I29)))</formula>
    </cfRule>
    <cfRule type="containsText" dxfId="1499" priority="772" operator="containsText" text="HD">
      <formula>NOT(ISERROR(SEARCH("HD",I29)))</formula>
    </cfRule>
    <cfRule type="containsText" dxfId="1498" priority="773" operator="containsText" text="HW">
      <formula>NOT(ISERROR(SEARCH("HW",I29)))</formula>
    </cfRule>
  </conditionalFormatting>
  <conditionalFormatting sqref="I29">
    <cfRule type="containsText" dxfId="1497" priority="768" operator="containsText" text="AL">
      <formula>NOT(ISERROR(SEARCH("AL",I29)))</formula>
    </cfRule>
    <cfRule type="containsText" dxfId="1496" priority="769" operator="containsText" text="AD">
      <formula>NOT(ISERROR(SEARCH("AD",I29)))</formula>
    </cfRule>
    <cfRule type="containsText" dxfId="1495" priority="770" operator="containsText" text="AW">
      <formula>NOT(ISERROR(SEARCH("AW",I29)))</formula>
    </cfRule>
  </conditionalFormatting>
  <conditionalFormatting sqref="I29">
    <cfRule type="containsText" dxfId="1494" priority="765" operator="containsText" text="HL">
      <formula>NOT(ISERROR(SEARCH("HL",I29)))</formula>
    </cfRule>
    <cfRule type="containsText" dxfId="1493" priority="766" operator="containsText" text="HD">
      <formula>NOT(ISERROR(SEARCH("HD",I29)))</formula>
    </cfRule>
    <cfRule type="containsText" dxfId="1492" priority="767" operator="containsText" text="HW">
      <formula>NOT(ISERROR(SEARCH("HW",I29)))</formula>
    </cfRule>
  </conditionalFormatting>
  <conditionalFormatting sqref="H29">
    <cfRule type="containsText" dxfId="1491" priority="762" operator="containsText" text="AL">
      <formula>NOT(ISERROR(SEARCH("AL",H29)))</formula>
    </cfRule>
    <cfRule type="containsText" dxfId="1490" priority="763" operator="containsText" text="AD">
      <formula>NOT(ISERROR(SEARCH("AD",H29)))</formula>
    </cfRule>
    <cfRule type="containsText" dxfId="1489" priority="764" operator="containsText" text="AW">
      <formula>NOT(ISERROR(SEARCH("AW",H29)))</formula>
    </cfRule>
  </conditionalFormatting>
  <conditionalFormatting sqref="H29">
    <cfRule type="containsText" dxfId="1488" priority="759" operator="containsText" text="HL">
      <formula>NOT(ISERROR(SEARCH("HL",H29)))</formula>
    </cfRule>
    <cfRule type="containsText" dxfId="1487" priority="760" operator="containsText" text="HD">
      <formula>NOT(ISERROR(SEARCH("HD",H29)))</formula>
    </cfRule>
    <cfRule type="containsText" dxfId="1486" priority="761" operator="containsText" text="HW">
      <formula>NOT(ISERROR(SEARCH("HW",H29)))</formula>
    </cfRule>
  </conditionalFormatting>
  <conditionalFormatting sqref="J29">
    <cfRule type="containsText" dxfId="1485" priority="756" operator="containsText" text="AL">
      <formula>NOT(ISERROR(SEARCH("AL",J29)))</formula>
    </cfRule>
    <cfRule type="containsText" dxfId="1484" priority="757" operator="containsText" text="AD">
      <formula>NOT(ISERROR(SEARCH("AD",J29)))</formula>
    </cfRule>
    <cfRule type="containsText" dxfId="1483" priority="758" operator="containsText" text="AW">
      <formula>NOT(ISERROR(SEARCH("AW",J29)))</formula>
    </cfRule>
  </conditionalFormatting>
  <conditionalFormatting sqref="J29">
    <cfRule type="containsText" dxfId="1482" priority="753" operator="containsText" text="HL">
      <formula>NOT(ISERROR(SEARCH("HL",J29)))</formula>
    </cfRule>
    <cfRule type="containsText" dxfId="1481" priority="754" operator="containsText" text="HD">
      <formula>NOT(ISERROR(SEARCH("HD",J29)))</formula>
    </cfRule>
    <cfRule type="containsText" dxfId="1480" priority="755" operator="containsText" text="HW">
      <formula>NOT(ISERROR(SEARCH("HW",J29)))</formula>
    </cfRule>
  </conditionalFormatting>
  <conditionalFormatting sqref="J29">
    <cfRule type="containsText" dxfId="1479" priority="750" operator="containsText" text="AL">
      <formula>NOT(ISERROR(SEARCH("AL",J29)))</formula>
    </cfRule>
    <cfRule type="containsText" dxfId="1478" priority="751" operator="containsText" text="AD">
      <formula>NOT(ISERROR(SEARCH("AD",J29)))</formula>
    </cfRule>
    <cfRule type="containsText" dxfId="1477" priority="752" operator="containsText" text="AW">
      <formula>NOT(ISERROR(SEARCH("AW",J29)))</formula>
    </cfRule>
  </conditionalFormatting>
  <conditionalFormatting sqref="J29">
    <cfRule type="containsText" dxfId="1476" priority="747" operator="containsText" text="HL">
      <formula>NOT(ISERROR(SEARCH("HL",J29)))</formula>
    </cfRule>
    <cfRule type="containsText" dxfId="1475" priority="748" operator="containsText" text="HD">
      <formula>NOT(ISERROR(SEARCH("HD",J29)))</formula>
    </cfRule>
    <cfRule type="containsText" dxfId="1474" priority="749" operator="containsText" text="HW">
      <formula>NOT(ISERROR(SEARCH("HW",J29)))</formula>
    </cfRule>
  </conditionalFormatting>
  <conditionalFormatting sqref="I29">
    <cfRule type="containsText" dxfId="1473" priority="744" operator="containsText" text="AL">
      <formula>NOT(ISERROR(SEARCH("AL",I29)))</formula>
    </cfRule>
    <cfRule type="containsText" dxfId="1472" priority="745" operator="containsText" text="AD">
      <formula>NOT(ISERROR(SEARCH("AD",I29)))</formula>
    </cfRule>
    <cfRule type="containsText" dxfId="1471" priority="746" operator="containsText" text="AW">
      <formula>NOT(ISERROR(SEARCH("AW",I29)))</formula>
    </cfRule>
  </conditionalFormatting>
  <conditionalFormatting sqref="I38">
    <cfRule type="containsText" dxfId="1470" priority="705" operator="containsText" text="HL">
      <formula>NOT(ISERROR(SEARCH("HL",I38)))</formula>
    </cfRule>
    <cfRule type="containsText" dxfId="1469" priority="706" operator="containsText" text="HD">
      <formula>NOT(ISERROR(SEARCH("HD",I38)))</formula>
    </cfRule>
    <cfRule type="containsText" dxfId="1468" priority="707" operator="containsText" text="HW">
      <formula>NOT(ISERROR(SEARCH("HW",I38)))</formula>
    </cfRule>
  </conditionalFormatting>
  <conditionalFormatting sqref="I38">
    <cfRule type="containsText" dxfId="1467" priority="738" operator="containsText" text="AL">
      <formula>NOT(ISERROR(SEARCH("AL",I38)))</formula>
    </cfRule>
    <cfRule type="containsText" dxfId="1466" priority="739" operator="containsText" text="AD">
      <formula>NOT(ISERROR(SEARCH("AD",I38)))</formula>
    </cfRule>
    <cfRule type="containsText" dxfId="1465" priority="740" operator="containsText" text="AW">
      <formula>NOT(ISERROR(SEARCH("AW",I38)))</formula>
    </cfRule>
  </conditionalFormatting>
  <conditionalFormatting sqref="I38">
    <cfRule type="containsText" dxfId="1464" priority="735" operator="containsText" text="HL">
      <formula>NOT(ISERROR(SEARCH("HL",I38)))</formula>
    </cfRule>
    <cfRule type="containsText" dxfId="1463" priority="736" operator="containsText" text="HD">
      <formula>NOT(ISERROR(SEARCH("HD",I38)))</formula>
    </cfRule>
    <cfRule type="containsText" dxfId="1462" priority="737" operator="containsText" text="HW">
      <formula>NOT(ISERROR(SEARCH("HW",I38)))</formula>
    </cfRule>
  </conditionalFormatting>
  <conditionalFormatting sqref="I38">
    <cfRule type="containsText" dxfId="1461" priority="732" operator="containsText" text="AL">
      <formula>NOT(ISERROR(SEARCH("AL",I38)))</formula>
    </cfRule>
    <cfRule type="containsText" dxfId="1460" priority="733" operator="containsText" text="AD">
      <formula>NOT(ISERROR(SEARCH("AD",I38)))</formula>
    </cfRule>
    <cfRule type="containsText" dxfId="1459" priority="734" operator="containsText" text="AW">
      <formula>NOT(ISERROR(SEARCH("AW",I38)))</formula>
    </cfRule>
  </conditionalFormatting>
  <conditionalFormatting sqref="I38">
    <cfRule type="containsText" dxfId="1458" priority="729" operator="containsText" text="HL">
      <formula>NOT(ISERROR(SEARCH("HL",I38)))</formula>
    </cfRule>
    <cfRule type="containsText" dxfId="1457" priority="730" operator="containsText" text="HD">
      <formula>NOT(ISERROR(SEARCH("HD",I38)))</formula>
    </cfRule>
    <cfRule type="containsText" dxfId="1456" priority="731" operator="containsText" text="HW">
      <formula>NOT(ISERROR(SEARCH("HW",I38)))</formula>
    </cfRule>
  </conditionalFormatting>
  <conditionalFormatting sqref="H38">
    <cfRule type="containsText" dxfId="1455" priority="726" operator="containsText" text="AL">
      <formula>NOT(ISERROR(SEARCH("AL",H38)))</formula>
    </cfRule>
    <cfRule type="containsText" dxfId="1454" priority="727" operator="containsText" text="AD">
      <formula>NOT(ISERROR(SEARCH("AD",H38)))</formula>
    </cfRule>
    <cfRule type="containsText" dxfId="1453" priority="728" operator="containsText" text="AW">
      <formula>NOT(ISERROR(SEARCH("AW",H38)))</formula>
    </cfRule>
  </conditionalFormatting>
  <conditionalFormatting sqref="H38">
    <cfRule type="containsText" dxfId="1452" priority="723" operator="containsText" text="HL">
      <formula>NOT(ISERROR(SEARCH("HL",H38)))</formula>
    </cfRule>
    <cfRule type="containsText" dxfId="1451" priority="724" operator="containsText" text="HD">
      <formula>NOT(ISERROR(SEARCH("HD",H38)))</formula>
    </cfRule>
    <cfRule type="containsText" dxfId="1450" priority="725" operator="containsText" text="HW">
      <formula>NOT(ISERROR(SEARCH("HW",H38)))</formula>
    </cfRule>
  </conditionalFormatting>
  <conditionalFormatting sqref="J38">
    <cfRule type="containsText" dxfId="1449" priority="720" operator="containsText" text="AL">
      <formula>NOT(ISERROR(SEARCH("AL",J38)))</formula>
    </cfRule>
    <cfRule type="containsText" dxfId="1448" priority="721" operator="containsText" text="AD">
      <formula>NOT(ISERROR(SEARCH("AD",J38)))</formula>
    </cfRule>
    <cfRule type="containsText" dxfId="1447" priority="722" operator="containsText" text="AW">
      <formula>NOT(ISERROR(SEARCH("AW",J38)))</formula>
    </cfRule>
  </conditionalFormatting>
  <conditionalFormatting sqref="J38">
    <cfRule type="containsText" dxfId="1446" priority="717" operator="containsText" text="HL">
      <formula>NOT(ISERROR(SEARCH("HL",J38)))</formula>
    </cfRule>
    <cfRule type="containsText" dxfId="1445" priority="718" operator="containsText" text="HD">
      <formula>NOT(ISERROR(SEARCH("HD",J38)))</formula>
    </cfRule>
    <cfRule type="containsText" dxfId="1444" priority="719" operator="containsText" text="HW">
      <formula>NOT(ISERROR(SEARCH("HW",J38)))</formula>
    </cfRule>
  </conditionalFormatting>
  <conditionalFormatting sqref="J38">
    <cfRule type="containsText" dxfId="1443" priority="714" operator="containsText" text="AL">
      <formula>NOT(ISERROR(SEARCH("AL",J38)))</formula>
    </cfRule>
    <cfRule type="containsText" dxfId="1442" priority="715" operator="containsText" text="AD">
      <formula>NOT(ISERROR(SEARCH("AD",J38)))</formula>
    </cfRule>
    <cfRule type="containsText" dxfId="1441" priority="716" operator="containsText" text="AW">
      <formula>NOT(ISERROR(SEARCH("AW",J38)))</formula>
    </cfRule>
  </conditionalFormatting>
  <conditionalFormatting sqref="J38">
    <cfRule type="containsText" dxfId="1440" priority="711" operator="containsText" text="HL">
      <formula>NOT(ISERROR(SEARCH("HL",J38)))</formula>
    </cfRule>
    <cfRule type="containsText" dxfId="1439" priority="712" operator="containsText" text="HD">
      <formula>NOT(ISERROR(SEARCH("HD",J38)))</formula>
    </cfRule>
    <cfRule type="containsText" dxfId="1438" priority="713" operator="containsText" text="HW">
      <formula>NOT(ISERROR(SEARCH("HW",J38)))</formula>
    </cfRule>
  </conditionalFormatting>
  <conditionalFormatting sqref="I38">
    <cfRule type="containsText" dxfId="1437" priority="708" operator="containsText" text="AL">
      <formula>NOT(ISERROR(SEARCH("AL",I38)))</formula>
    </cfRule>
    <cfRule type="containsText" dxfId="1436" priority="709" operator="containsText" text="AD">
      <formula>NOT(ISERROR(SEARCH("AD",I38)))</formula>
    </cfRule>
    <cfRule type="containsText" dxfId="1435" priority="710" operator="containsText" text="AW">
      <formula>NOT(ISERROR(SEARCH("AW",I38)))</formula>
    </cfRule>
  </conditionalFormatting>
  <conditionalFormatting sqref="I8">
    <cfRule type="containsText" dxfId="1434" priority="696" operator="containsText" text="AL">
      <formula>NOT(ISERROR(SEARCH("AL",I8)))</formula>
    </cfRule>
    <cfRule type="containsText" dxfId="1433" priority="697" operator="containsText" text="AD">
      <formula>NOT(ISERROR(SEARCH("AD",I8)))</formula>
    </cfRule>
    <cfRule type="containsText" dxfId="1432" priority="698" operator="containsText" text="AW">
      <formula>NOT(ISERROR(SEARCH("AW",I8)))</formula>
    </cfRule>
  </conditionalFormatting>
  <conditionalFormatting sqref="I8">
    <cfRule type="containsText" dxfId="1431" priority="693" operator="containsText" text="HL">
      <formula>NOT(ISERROR(SEARCH("HL",I8)))</formula>
    </cfRule>
    <cfRule type="containsText" dxfId="1430" priority="694" operator="containsText" text="HD">
      <formula>NOT(ISERROR(SEARCH("HD",I8)))</formula>
    </cfRule>
    <cfRule type="containsText" dxfId="1429" priority="695" operator="containsText" text="HW">
      <formula>NOT(ISERROR(SEARCH("HW",I8)))</formula>
    </cfRule>
  </conditionalFormatting>
  <conditionalFormatting sqref="M5:M8">
    <cfRule type="containsText" dxfId="1428" priority="678" operator="containsText" text="AL">
      <formula>NOT(ISERROR(SEARCH("AL",M5)))</formula>
    </cfRule>
    <cfRule type="containsText" dxfId="1427" priority="679" operator="containsText" text="AD">
      <formula>NOT(ISERROR(SEARCH("AD",M5)))</formula>
    </cfRule>
    <cfRule type="containsText" dxfId="1426" priority="680" operator="containsText" text="AW">
      <formula>NOT(ISERROR(SEARCH("AW",M5)))</formula>
    </cfRule>
  </conditionalFormatting>
  <conditionalFormatting sqref="M5:M8">
    <cfRule type="containsText" dxfId="1425" priority="675" operator="containsText" text="HL">
      <formula>NOT(ISERROR(SEARCH("HL",M5)))</formula>
    </cfRule>
    <cfRule type="containsText" dxfId="1424" priority="676" operator="containsText" text="HD">
      <formula>NOT(ISERROR(SEARCH("HD",M5)))</formula>
    </cfRule>
    <cfRule type="containsText" dxfId="1423" priority="677" operator="containsText" text="HW">
      <formula>NOT(ISERROR(SEARCH("HW",M5)))</formula>
    </cfRule>
  </conditionalFormatting>
  <conditionalFormatting sqref="P8">
    <cfRule type="containsText" dxfId="1422" priority="672" operator="containsText" text="AL">
      <formula>NOT(ISERROR(SEARCH("AL",P8)))</formula>
    </cfRule>
    <cfRule type="containsText" dxfId="1421" priority="673" operator="containsText" text="AD">
      <formula>NOT(ISERROR(SEARCH("AD",P8)))</formula>
    </cfRule>
    <cfRule type="containsText" dxfId="1420" priority="674" operator="containsText" text="AW">
      <formula>NOT(ISERROR(SEARCH("AW",P8)))</formula>
    </cfRule>
  </conditionalFormatting>
  <conditionalFormatting sqref="P8">
    <cfRule type="containsText" dxfId="1419" priority="669" operator="containsText" text="HL">
      <formula>NOT(ISERROR(SEARCH("HL",P8)))</formula>
    </cfRule>
    <cfRule type="containsText" dxfId="1418" priority="670" operator="containsText" text="HD">
      <formula>NOT(ISERROR(SEARCH("HD",P8)))</formula>
    </cfRule>
    <cfRule type="containsText" dxfId="1417" priority="671" operator="containsText" text="HW">
      <formula>NOT(ISERROR(SEARCH("HW",P8)))</formula>
    </cfRule>
  </conditionalFormatting>
  <conditionalFormatting sqref="P7:P8">
    <cfRule type="containsText" dxfId="1416" priority="666" operator="containsText" text="AL">
      <formula>NOT(ISERROR(SEARCH("AL",P7)))</formula>
    </cfRule>
    <cfRule type="containsText" dxfId="1415" priority="667" operator="containsText" text="AD">
      <formula>NOT(ISERROR(SEARCH("AD",P7)))</formula>
    </cfRule>
    <cfRule type="containsText" dxfId="1414" priority="668" operator="containsText" text="AW">
      <formula>NOT(ISERROR(SEARCH("AW",P7)))</formula>
    </cfRule>
  </conditionalFormatting>
  <conditionalFormatting sqref="P7:P8">
    <cfRule type="containsText" dxfId="1413" priority="663" operator="containsText" text="HL">
      <formula>NOT(ISERROR(SEARCH("HL",P7)))</formula>
    </cfRule>
    <cfRule type="containsText" dxfId="1412" priority="664" operator="containsText" text="HD">
      <formula>NOT(ISERROR(SEARCH("HD",P7)))</formula>
    </cfRule>
    <cfRule type="containsText" dxfId="1411" priority="665" operator="containsText" text="HW">
      <formula>NOT(ISERROR(SEARCH("HW",P7)))</formula>
    </cfRule>
  </conditionalFormatting>
  <conditionalFormatting sqref="O8">
    <cfRule type="containsText" dxfId="1410" priority="660" operator="containsText" text="AL">
      <formula>NOT(ISERROR(SEARCH("AL",O8)))</formula>
    </cfRule>
    <cfRule type="containsText" dxfId="1409" priority="661" operator="containsText" text="AD">
      <formula>NOT(ISERROR(SEARCH("AD",O8)))</formula>
    </cfRule>
    <cfRule type="containsText" dxfId="1408" priority="662" operator="containsText" text="AW">
      <formula>NOT(ISERROR(SEARCH("AW",O8)))</formula>
    </cfRule>
  </conditionalFormatting>
  <conditionalFormatting sqref="O8">
    <cfRule type="containsText" dxfId="1407" priority="657" operator="containsText" text="HL">
      <formula>NOT(ISERROR(SEARCH("HL",O8)))</formula>
    </cfRule>
    <cfRule type="containsText" dxfId="1406" priority="658" operator="containsText" text="HD">
      <formula>NOT(ISERROR(SEARCH("HD",O8)))</formula>
    </cfRule>
    <cfRule type="containsText" dxfId="1405" priority="659" operator="containsText" text="HW">
      <formula>NOT(ISERROR(SEARCH("HW",O8)))</formula>
    </cfRule>
  </conditionalFormatting>
  <conditionalFormatting sqref="P20">
    <cfRule type="containsText" dxfId="1404" priority="636" operator="containsText" text="AL">
      <formula>NOT(ISERROR(SEARCH("AL",P20)))</formula>
    </cfRule>
    <cfRule type="containsText" dxfId="1403" priority="637" operator="containsText" text="AD">
      <formula>NOT(ISERROR(SEARCH("AD",P20)))</formula>
    </cfRule>
    <cfRule type="containsText" dxfId="1402" priority="638" operator="containsText" text="AW">
      <formula>NOT(ISERROR(SEARCH("AW",P20)))</formula>
    </cfRule>
  </conditionalFormatting>
  <conditionalFormatting sqref="P20">
    <cfRule type="containsText" dxfId="1401" priority="633" operator="containsText" text="HL">
      <formula>NOT(ISERROR(SEARCH("HL",P20)))</formula>
    </cfRule>
    <cfRule type="containsText" dxfId="1400" priority="634" operator="containsText" text="HD">
      <formula>NOT(ISERROR(SEARCH("HD",P20)))</formula>
    </cfRule>
    <cfRule type="containsText" dxfId="1399" priority="635" operator="containsText" text="HW">
      <formula>NOT(ISERROR(SEARCH("HW",P20)))</formula>
    </cfRule>
  </conditionalFormatting>
  <conditionalFormatting sqref="P20">
    <cfRule type="containsText" dxfId="1398" priority="630" operator="containsText" text="AL">
      <formula>NOT(ISERROR(SEARCH("AL",P20)))</formula>
    </cfRule>
    <cfRule type="containsText" dxfId="1397" priority="631" operator="containsText" text="AD">
      <formula>NOT(ISERROR(SEARCH("AD",P20)))</formula>
    </cfRule>
    <cfRule type="containsText" dxfId="1396" priority="632" operator="containsText" text="AW">
      <formula>NOT(ISERROR(SEARCH("AW",P20)))</formula>
    </cfRule>
  </conditionalFormatting>
  <conditionalFormatting sqref="P20">
    <cfRule type="containsText" dxfId="1395" priority="627" operator="containsText" text="HL">
      <formula>NOT(ISERROR(SEARCH("HL",P20)))</formula>
    </cfRule>
    <cfRule type="containsText" dxfId="1394" priority="628" operator="containsText" text="HD">
      <formula>NOT(ISERROR(SEARCH("HD",P20)))</formula>
    </cfRule>
    <cfRule type="containsText" dxfId="1393" priority="629" operator="containsText" text="HW">
      <formula>NOT(ISERROR(SEARCH("HW",P20)))</formula>
    </cfRule>
  </conditionalFormatting>
  <conditionalFormatting sqref="M19">
    <cfRule type="containsText" dxfId="1392" priority="618" operator="containsText" text="AL">
      <formula>NOT(ISERROR(SEARCH("AL",M19)))</formula>
    </cfRule>
    <cfRule type="containsText" dxfId="1391" priority="619" operator="containsText" text="AD">
      <formula>NOT(ISERROR(SEARCH("AD",M19)))</formula>
    </cfRule>
    <cfRule type="containsText" dxfId="1390" priority="620" operator="containsText" text="AW">
      <formula>NOT(ISERROR(SEARCH("AW",M19)))</formula>
    </cfRule>
  </conditionalFormatting>
  <conditionalFormatting sqref="M19">
    <cfRule type="containsText" dxfId="1389" priority="615" operator="containsText" text="HL">
      <formula>NOT(ISERROR(SEARCH("HL",M19)))</formula>
    </cfRule>
    <cfRule type="containsText" dxfId="1388" priority="616" operator="containsText" text="HD">
      <formula>NOT(ISERROR(SEARCH("HD",M19)))</formula>
    </cfRule>
    <cfRule type="containsText" dxfId="1387" priority="617" operator="containsText" text="HW">
      <formula>NOT(ISERROR(SEARCH("HW",M19)))</formula>
    </cfRule>
  </conditionalFormatting>
  <conditionalFormatting sqref="P19">
    <cfRule type="containsText" dxfId="1386" priority="612" operator="containsText" text="AL">
      <formula>NOT(ISERROR(SEARCH("AL",P19)))</formula>
    </cfRule>
    <cfRule type="containsText" dxfId="1385" priority="613" operator="containsText" text="AD">
      <formula>NOT(ISERROR(SEARCH("AD",P19)))</formula>
    </cfRule>
    <cfRule type="containsText" dxfId="1384" priority="614" operator="containsText" text="AW">
      <formula>NOT(ISERROR(SEARCH("AW",P19)))</formula>
    </cfRule>
  </conditionalFormatting>
  <conditionalFormatting sqref="P19">
    <cfRule type="containsText" dxfId="1383" priority="609" operator="containsText" text="HL">
      <formula>NOT(ISERROR(SEARCH("HL",P19)))</formula>
    </cfRule>
    <cfRule type="containsText" dxfId="1382" priority="610" operator="containsText" text="HD">
      <formula>NOT(ISERROR(SEARCH("HD",P19)))</formula>
    </cfRule>
    <cfRule type="containsText" dxfId="1381" priority="611" operator="containsText" text="HW">
      <formula>NOT(ISERROR(SEARCH("HW",P19)))</formula>
    </cfRule>
  </conditionalFormatting>
  <conditionalFormatting sqref="P19">
    <cfRule type="containsText" dxfId="1380" priority="606" operator="containsText" text="AL">
      <formula>NOT(ISERROR(SEARCH("AL",P19)))</formula>
    </cfRule>
    <cfRule type="containsText" dxfId="1379" priority="607" operator="containsText" text="AD">
      <formula>NOT(ISERROR(SEARCH("AD",P19)))</formula>
    </cfRule>
    <cfRule type="containsText" dxfId="1378" priority="608" operator="containsText" text="AW">
      <formula>NOT(ISERROR(SEARCH("AW",P19)))</formula>
    </cfRule>
  </conditionalFormatting>
  <conditionalFormatting sqref="P19">
    <cfRule type="containsText" dxfId="1377" priority="603" operator="containsText" text="HL">
      <formula>NOT(ISERROR(SEARCH("HL",P19)))</formula>
    </cfRule>
    <cfRule type="containsText" dxfId="1376" priority="604" operator="containsText" text="HD">
      <formula>NOT(ISERROR(SEARCH("HD",P19)))</formula>
    </cfRule>
    <cfRule type="containsText" dxfId="1375" priority="605" operator="containsText" text="HW">
      <formula>NOT(ISERROR(SEARCH("HW",P19)))</formula>
    </cfRule>
  </conditionalFormatting>
  <conditionalFormatting sqref="O19">
    <cfRule type="containsText" dxfId="1374" priority="600" operator="containsText" text="AL">
      <formula>NOT(ISERROR(SEARCH("AL",O19)))</formula>
    </cfRule>
    <cfRule type="containsText" dxfId="1373" priority="601" operator="containsText" text="AD">
      <formula>NOT(ISERROR(SEARCH("AD",O19)))</formula>
    </cfRule>
    <cfRule type="containsText" dxfId="1372" priority="602" operator="containsText" text="AW">
      <formula>NOT(ISERROR(SEARCH("AW",O19)))</formula>
    </cfRule>
  </conditionalFormatting>
  <conditionalFormatting sqref="O19">
    <cfRule type="containsText" dxfId="1371" priority="597" operator="containsText" text="HL">
      <formula>NOT(ISERROR(SEARCH("HL",O19)))</formula>
    </cfRule>
    <cfRule type="containsText" dxfId="1370" priority="598" operator="containsText" text="HD">
      <formula>NOT(ISERROR(SEARCH("HD",O19)))</formula>
    </cfRule>
    <cfRule type="containsText" dxfId="1369" priority="599" operator="containsText" text="HW">
      <formula>NOT(ISERROR(SEARCH("HW",O19)))</formula>
    </cfRule>
  </conditionalFormatting>
  <conditionalFormatting sqref="AD78:AD79">
    <cfRule type="containsText" dxfId="1368" priority="517" operator="containsText" text="ST">
      <formula>NOT(ISERROR(SEARCH("ST",AD78)))</formula>
    </cfRule>
    <cfRule type="containsText" dxfId="1367" priority="518" operator="containsText" text="RW">
      <formula>NOT(ISERROR(SEARCH("RW",AD78)))</formula>
    </cfRule>
    <cfRule type="containsText" dxfId="1366" priority="519" operator="containsText" text="LW">
      <formula>NOT(ISERROR(SEARCH("LW",AD78)))</formula>
    </cfRule>
    <cfRule type="containsText" dxfId="1365" priority="520" operator="containsText" text="LF">
      <formula>NOT(ISERROR(SEARCH("LF",AD78)))</formula>
    </cfRule>
    <cfRule type="containsText" dxfId="1364" priority="521" operator="containsText" text="CF">
      <formula>NOT(ISERROR(SEARCH("CF",AD78)))</formula>
    </cfRule>
    <cfRule type="containsText" dxfId="1363" priority="522" operator="containsText" text="CF">
      <formula>NOT(ISERROR(SEARCH("CF",AD78)))</formula>
    </cfRule>
    <cfRule type="containsText" dxfId="1362" priority="523" operator="containsText" text="CAM">
      <formula>NOT(ISERROR(SEARCH("CAM",AD78)))</formula>
    </cfRule>
    <cfRule type="containsText" dxfId="1361" priority="524" operator="containsText" text="LM">
      <formula>NOT(ISERROR(SEARCH("LM",AD78)))</formula>
    </cfRule>
    <cfRule type="containsText" dxfId="1360" priority="525" operator="containsText" text="CM">
      <formula>NOT(ISERROR(SEARCH("CM",AD78)))</formula>
    </cfRule>
    <cfRule type="containsText" dxfId="1359" priority="526" operator="containsText" text="RM">
      <formula>NOT(ISERROR(SEARCH("RM",AD78)))</formula>
    </cfRule>
    <cfRule type="containsText" dxfId="1358" priority="527" operator="containsText" text="CDM">
      <formula>NOT(ISERROR(SEARCH("CDM",AD78)))</formula>
    </cfRule>
    <cfRule type="containsText" dxfId="1357" priority="528" operator="containsText" text="LWB">
      <formula>NOT(ISERROR(SEARCH("LWB",AD78)))</formula>
    </cfRule>
    <cfRule type="containsText" dxfId="1356" priority="529" operator="containsText" text="RWB">
      <formula>NOT(ISERROR(SEARCH("RWB",AD78)))</formula>
    </cfRule>
    <cfRule type="containsText" dxfId="1355" priority="530" operator="containsText" text="RB">
      <formula>NOT(ISERROR(SEARCH("RB",AD78)))</formula>
    </cfRule>
    <cfRule type="containsText" dxfId="1354" priority="531" operator="containsText" text="CB">
      <formula>NOT(ISERROR(SEARCH("CB",AD78)))</formula>
    </cfRule>
    <cfRule type="containsText" dxfId="1353" priority="532" operator="containsText" text="LB">
      <formula>NOT(ISERROR(SEARCH("LB",AD78)))</formula>
    </cfRule>
    <cfRule type="containsText" dxfId="1352" priority="533" operator="containsText" text="GK">
      <formula>NOT(ISERROR(SEARCH("GK",AD78)))</formula>
    </cfRule>
  </conditionalFormatting>
  <conditionalFormatting sqref="AD78:AD79">
    <cfRule type="cellIs" dxfId="1351" priority="511" operator="between">
      <formula>90</formula>
      <formula>99</formula>
    </cfRule>
    <cfRule type="cellIs" dxfId="1350" priority="512" operator="between">
      <formula>40</formula>
      <formula>49</formula>
    </cfRule>
    <cfRule type="cellIs" dxfId="1349" priority="513" operator="between">
      <formula>50</formula>
      <formula>59</formula>
    </cfRule>
    <cfRule type="cellIs" dxfId="1348" priority="514" operator="between">
      <formula>60</formula>
      <formula>69</formula>
    </cfRule>
    <cfRule type="cellIs" dxfId="1347" priority="515" operator="between">
      <formula>70</formula>
      <formula>79</formula>
    </cfRule>
    <cfRule type="cellIs" dxfId="1346" priority="516" operator="between">
      <formula>80</formula>
      <formula>89</formula>
    </cfRule>
  </conditionalFormatting>
  <conditionalFormatting sqref="M20">
    <cfRule type="containsText" dxfId="1345" priority="465" operator="containsText" text="HL">
      <formula>NOT(ISERROR(SEARCH("HL",M20)))</formula>
    </cfRule>
    <cfRule type="containsText" dxfId="1344" priority="466" operator="containsText" text="HD">
      <formula>NOT(ISERROR(SEARCH("HD",M20)))</formula>
    </cfRule>
    <cfRule type="containsText" dxfId="1343" priority="467" operator="containsText" text="HW">
      <formula>NOT(ISERROR(SEARCH("HW",M20)))</formula>
    </cfRule>
  </conditionalFormatting>
  <conditionalFormatting sqref="M20">
    <cfRule type="containsText" dxfId="1342" priority="468" operator="containsText" text="AL">
      <formula>NOT(ISERROR(SEARCH("AL",M20)))</formula>
    </cfRule>
    <cfRule type="containsText" dxfId="1341" priority="469" operator="containsText" text="AD">
      <formula>NOT(ISERROR(SEARCH("AD",M20)))</formula>
    </cfRule>
    <cfRule type="containsText" dxfId="1340" priority="470" operator="containsText" text="AW">
      <formula>NOT(ISERROR(SEARCH("AW",M20)))</formula>
    </cfRule>
  </conditionalFormatting>
  <conditionalFormatting sqref="O20:O24 W25 O15:O16 I16 I30 I39">
    <cfRule type="containsText" dxfId="1339" priority="75" operator="containsText" text="ND">
      <formula>NOT(ISERROR(SEARCH("ND",I15)))</formula>
    </cfRule>
    <cfRule type="containsText" dxfId="1338" priority="76" operator="containsText" text="NW">
      <formula>NOT(ISERROR(SEARCH("NW",I15)))</formula>
    </cfRule>
    <cfRule type="containsText" dxfId="1337" priority="308" operator="containsText" text="NL">
      <formula>NOT(ISERROR(SEARCH("NL",I15)))</formula>
    </cfRule>
  </conditionalFormatting>
  <conditionalFormatting sqref="I9:I15 O9:O14 W9:W24 C9:C54">
    <cfRule type="containsText" dxfId="1336" priority="639" operator="containsText" text="HL">
      <formula>NOT(ISERROR(SEARCH("HL",C9)))</formula>
    </cfRule>
    <cfRule type="containsText" dxfId="1335" priority="640" operator="containsText" text="HD">
      <formula>NOT(ISERROR(SEARCH("HD",C9)))</formula>
    </cfRule>
    <cfRule type="containsText" dxfId="1334" priority="641" operator="containsText" text="HW">
      <formula>NOT(ISERROR(SEARCH("HW",C9)))</formula>
    </cfRule>
    <cfRule type="containsText" dxfId="1333" priority="642" operator="containsText" text="AL">
      <formula>NOT(ISERROR(SEARCH("AL",C9)))</formula>
    </cfRule>
    <cfRule type="containsText" dxfId="1332" priority="643" operator="containsText" text="AD">
      <formula>NOT(ISERROR(SEARCH("AD",C9)))</formula>
    </cfRule>
    <cfRule type="containsText" dxfId="1331" priority="644" operator="containsText" text="AW">
      <formula>NOT(ISERROR(SEARCH("AW",C9)))</formula>
    </cfRule>
  </conditionalFormatting>
  <conditionalFormatting sqref="AM4:AO58">
    <cfRule type="cellIs" dxfId="1330" priority="94" operator="between">
      <formula>30</formula>
      <formula>39</formula>
    </cfRule>
    <cfRule type="cellIs" dxfId="1329" priority="95" operator="between">
      <formula>90</formula>
      <formula>99</formula>
    </cfRule>
    <cfRule type="cellIs" dxfId="1328" priority="96" operator="between">
      <formula>40</formula>
      <formula>49</formula>
    </cfRule>
    <cfRule type="cellIs" dxfId="1327" priority="97" operator="between">
      <formula>50</formula>
      <formula>59</formula>
    </cfRule>
    <cfRule type="cellIs" dxfId="1326" priority="98" operator="between">
      <formula>60</formula>
      <formula>69</formula>
    </cfRule>
    <cfRule type="cellIs" dxfId="1325" priority="99" operator="between">
      <formula>70</formula>
      <formula>79</formula>
    </cfRule>
    <cfRule type="cellIs" dxfId="1324" priority="100" operator="between">
      <formula>80</formula>
      <formula>89</formula>
    </cfRule>
  </conditionalFormatting>
  <conditionalFormatting sqref="AD64:AE99">
    <cfRule type="cellIs" dxfId="1323" priority="551" operator="between">
      <formula>90</formula>
      <formula>99</formula>
    </cfRule>
    <cfRule type="cellIs" dxfId="1322" priority="552" operator="between">
      <formula>40</formula>
      <formula>49</formula>
    </cfRule>
    <cfRule type="cellIs" dxfId="1321" priority="553" operator="between">
      <formula>50</formula>
      <formula>59</formula>
    </cfRule>
    <cfRule type="cellIs" dxfId="1320" priority="554" operator="between">
      <formula>60</formula>
      <formula>69</formula>
    </cfRule>
    <cfRule type="cellIs" dxfId="1319" priority="555" operator="between">
      <formula>70</formula>
      <formula>79</formula>
    </cfRule>
    <cfRule type="cellIs" dxfId="1318" priority="556" operator="between">
      <formula>80</formula>
      <formula>89</formula>
    </cfRule>
  </conditionalFormatting>
  <conditionalFormatting sqref="AC64:AC99">
    <cfRule type="beginsWith" dxfId="1317" priority="17" operator="beginsWith" text="ST">
      <formula>LEFT(AC64,LEN("ST"))="ST"</formula>
    </cfRule>
    <cfRule type="beginsWith" dxfId="1316" priority="18" operator="beginsWith" text="RW">
      <formula>LEFT(AC64,LEN("RW"))="RW"</formula>
    </cfRule>
    <cfRule type="beginsWith" dxfId="1315" priority="19" operator="beginsWith" text="LW">
      <formula>LEFT(AC64,LEN("LW"))="LW"</formula>
    </cfRule>
    <cfRule type="beginsWith" dxfId="1314" priority="20" operator="beginsWith" text="LF">
      <formula>LEFT(AC64,LEN("LF"))="LF"</formula>
    </cfRule>
    <cfRule type="beginsWith" dxfId="1313" priority="21" operator="beginsWith" text="CF">
      <formula>LEFT(AC64,LEN("CF"))="CF"</formula>
    </cfRule>
    <cfRule type="beginsWith" dxfId="1312" priority="22" operator="beginsWith" text="CAM">
      <formula>LEFT(AC64,LEN("CAM"))="CAM"</formula>
    </cfRule>
    <cfRule type="beginsWith" dxfId="1311" priority="23" operator="beginsWith" text="LM">
      <formula>LEFT(AC64,LEN("LM"))="LM"</formula>
    </cfRule>
    <cfRule type="beginsWith" dxfId="1310" priority="24" operator="beginsWith" text="CM">
      <formula>LEFT(AC64,LEN("CM"))="CM"</formula>
    </cfRule>
    <cfRule type="beginsWith" dxfId="1309" priority="25" operator="beginsWith" text="RM">
      <formula>LEFT(AC64,LEN("RM"))="RM"</formula>
    </cfRule>
    <cfRule type="beginsWith" dxfId="1308" priority="26" operator="beginsWith" text="CDM">
      <formula>LEFT(AC64,LEN("CDM"))="CDM"</formula>
    </cfRule>
    <cfRule type="beginsWith" dxfId="1307" priority="27" operator="beginsWith" text="LWB">
      <formula>LEFT(AC64,LEN("LWB"))="LWB"</formula>
    </cfRule>
    <cfRule type="beginsWith" dxfId="1306" priority="28" operator="beginsWith" text="RWB">
      <formula>LEFT(AC64,LEN("RWB"))="RWB"</formula>
    </cfRule>
    <cfRule type="beginsWith" dxfId="1305" priority="29" operator="beginsWith" text="RB">
      <formula>LEFT(AC64,LEN("RB"))="RB"</formula>
    </cfRule>
    <cfRule type="beginsWith" dxfId="1304" priority="30" operator="beginsWith" text="CB">
      <formula>LEFT(AC64,LEN("CB"))="CB"</formula>
    </cfRule>
    <cfRule type="beginsWith" dxfId="1303" priority="31" operator="beginsWith" text="LB">
      <formula>LEFT(AC64,LEN("LB"))="LB"</formula>
    </cfRule>
    <cfRule type="beginsWith" dxfId="1302" priority="32" operator="beginsWith" text="GK">
      <formula>LEFT(AC64,LEN("GK"))="GK"</formula>
    </cfRule>
  </conditionalFormatting>
  <conditionalFormatting sqref="AL4:AL58">
    <cfRule type="beginsWith" dxfId="1301" priority="1" operator="beginsWith" text="ST">
      <formula>LEFT(AL4,LEN("ST"))="ST"</formula>
    </cfRule>
    <cfRule type="beginsWith" dxfId="1300" priority="2" operator="beginsWith" text="RW">
      <formula>LEFT(AL4,LEN("RW"))="RW"</formula>
    </cfRule>
    <cfRule type="beginsWith" dxfId="1299" priority="3" operator="beginsWith" text="LW">
      <formula>LEFT(AL4,LEN("LW"))="LW"</formula>
    </cfRule>
    <cfRule type="beginsWith" dxfId="1298" priority="4" operator="beginsWith" text="LF">
      <formula>LEFT(AL4,LEN("LF"))="LF"</formula>
    </cfRule>
    <cfRule type="beginsWith" dxfId="1297" priority="5" operator="beginsWith" text="CF">
      <formula>LEFT(AL4,LEN("CF"))="CF"</formula>
    </cfRule>
    <cfRule type="beginsWith" dxfId="1296" priority="6" operator="beginsWith" text="CAM">
      <formula>LEFT(AL4,LEN("CAM"))="CAM"</formula>
    </cfRule>
    <cfRule type="beginsWith" dxfId="1295" priority="7" operator="beginsWith" text="LM">
      <formula>LEFT(AL4,LEN("LM"))="LM"</formula>
    </cfRule>
    <cfRule type="beginsWith" dxfId="1294" priority="8" operator="beginsWith" text="CM">
      <formula>LEFT(AL4,LEN("CM"))="CM"</formula>
    </cfRule>
    <cfRule type="beginsWith" dxfId="1293" priority="9" operator="beginsWith" text="RM">
      <formula>LEFT(AL4,LEN("RM"))="RM"</formula>
    </cfRule>
    <cfRule type="beginsWith" dxfId="1292" priority="10" operator="beginsWith" text="CDM">
      <formula>LEFT(AL4,LEN("CDM"))="CDM"</formula>
    </cfRule>
    <cfRule type="beginsWith" dxfId="1291" priority="11" operator="beginsWith" text="LWB">
      <formula>LEFT(AL4,LEN("LWB"))="LWB"</formula>
    </cfRule>
    <cfRule type="beginsWith" dxfId="1290" priority="12" operator="beginsWith" text="RWB">
      <formula>LEFT(AL4,LEN("RWB"))="RWB"</formula>
    </cfRule>
    <cfRule type="beginsWith" dxfId="1289" priority="13" operator="beginsWith" text="RB">
      <formula>LEFT(AL4,LEN("RB"))="RB"</formula>
    </cfRule>
    <cfRule type="beginsWith" dxfId="1288" priority="14" operator="beginsWith" text="CB">
      <formula>LEFT(AL4,LEN("CB"))="CB"</formula>
    </cfRule>
    <cfRule type="beginsWith" dxfId="1287" priority="15" operator="beginsWith" text="LB">
      <formula>LEFT(AL4,LEN("LB"))="LB"</formula>
    </cfRule>
    <cfRule type="beginsWith" dxfId="1286" priority="16" operator="beginsWith" text="GK">
      <formula>LEFT(AL4,LEN("GK"))="GK"</formula>
    </cfRule>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sheetPr>
  <dimension ref="A1:EJ127"/>
  <sheetViews>
    <sheetView showGridLines="0" topLeftCell="A31" zoomScale="90" zoomScaleNormal="90" workbookViewId="0">
      <selection activeCell="A53" sqref="A53"/>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11" customWidth="1"/>
    <col min="38" max="38" width="10" style="511" customWidth="1"/>
    <col min="39" max="40" width="5.140625" style="511" customWidth="1"/>
    <col min="41" max="41" width="10" style="789" customWidth="1"/>
    <col min="42" max="42" width="5.140625" style="511"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417</v>
      </c>
      <c r="B1" s="1843"/>
      <c r="C1" s="1843"/>
      <c r="D1" s="1843"/>
      <c r="E1" s="1843"/>
      <c r="F1" s="1843"/>
      <c r="G1" s="1843"/>
      <c r="H1" s="1843"/>
      <c r="I1" s="1843"/>
      <c r="J1" s="1843"/>
      <c r="K1" s="626"/>
      <c r="L1" s="626"/>
      <c r="M1" s="626"/>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97"/>
      <c r="U2" s="98"/>
      <c r="V2" s="98"/>
      <c r="W2" s="98"/>
      <c r="X2" s="99"/>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1983"/>
      <c r="U3" s="1984"/>
      <c r="V3" s="1984"/>
      <c r="W3" s="1984"/>
      <c r="X3" s="1985"/>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100"/>
      <c r="U4" s="101"/>
      <c r="V4" s="101"/>
      <c r="W4" s="101"/>
      <c r="X4" s="102"/>
      <c r="Y4" s="827"/>
      <c r="Z4" s="827"/>
      <c r="AA4" s="68"/>
      <c r="AB4" s="68"/>
      <c r="AC4" s="818"/>
      <c r="AD4" s="68"/>
      <c r="AE4" s="819"/>
      <c r="AF4" s="68"/>
      <c r="AG4" s="68"/>
      <c r="AH4" s="827"/>
      <c r="AI4" s="958"/>
      <c r="AJ4" s="958"/>
      <c r="AK4" s="422"/>
      <c r="AL4" s="828"/>
      <c r="AM4" s="1055"/>
      <c r="AN4" s="1056"/>
      <c r="AO4" s="1057"/>
      <c r="AP4" s="1057"/>
      <c r="AQ4" s="617">
        <f>AW4+BB4+BG4+BL4+BQ4+BV4+CA4+CF4</f>
        <v>0</v>
      </c>
      <c r="AR4" s="623">
        <f>AX4+BC4+BH4+BM4+BR4+BW4+CB4+CG4</f>
        <v>0</v>
      </c>
      <c r="AS4" s="329">
        <v>0</v>
      </c>
      <c r="AT4" s="307">
        <f>AY4+BD4+BI4+BN4+BS4+BX4+CC4+CH4</f>
        <v>0</v>
      </c>
      <c r="AU4" s="618">
        <f>AZ4+BE4+BJ4+BO4+BT4+BY4+CD4+CI4</f>
        <v>0</v>
      </c>
      <c r="AV4" s="619">
        <f>BA4+BF4+BK4+BP4+BU4+BZ4+CE4+CJ4</f>
        <v>0</v>
      </c>
      <c r="AW4" s="403"/>
      <c r="AX4" s="398"/>
      <c r="AY4" s="307">
        <v>0</v>
      </c>
      <c r="AZ4" s="348"/>
      <c r="BA4" s="390"/>
      <c r="BB4" s="415"/>
      <c r="BC4" s="416"/>
      <c r="BD4" s="307">
        <v>0</v>
      </c>
      <c r="BE4" s="348"/>
      <c r="BF4" s="390"/>
      <c r="BG4" s="415"/>
      <c r="BH4" s="416"/>
      <c r="BI4" s="307">
        <v>0</v>
      </c>
      <c r="BJ4" s="348"/>
      <c r="BK4" s="390"/>
      <c r="BL4" s="415"/>
      <c r="BM4" s="416"/>
      <c r="BN4" s="307">
        <v>0</v>
      </c>
      <c r="BO4" s="349"/>
      <c r="BP4" s="407"/>
      <c r="BQ4" s="415"/>
      <c r="BR4" s="416"/>
      <c r="BS4" s="307">
        <v>0</v>
      </c>
      <c r="BT4" s="348"/>
      <c r="BU4" s="408"/>
      <c r="BV4" s="415"/>
      <c r="BW4" s="416"/>
      <c r="BX4" s="307">
        <v>0</v>
      </c>
      <c r="BY4" s="349"/>
      <c r="BZ4" s="407"/>
      <c r="CA4" s="415"/>
      <c r="CB4" s="416"/>
      <c r="CC4" s="307">
        <v>0</v>
      </c>
      <c r="CD4" s="348"/>
      <c r="CE4" s="408"/>
      <c r="CF4" s="415"/>
      <c r="CG4" s="416"/>
      <c r="CH4" s="307">
        <v>0</v>
      </c>
      <c r="CI4" s="348"/>
      <c r="CJ4" s="408"/>
      <c r="CK4" s="409"/>
      <c r="CL4" s="410"/>
      <c r="CM4" s="411"/>
      <c r="CN4" s="412"/>
      <c r="CO4" s="1457"/>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103"/>
      <c r="U5" s="104"/>
      <c r="V5" s="104"/>
      <c r="W5" s="104"/>
      <c r="X5" s="105"/>
      <c r="Y5" s="827"/>
      <c r="Z5" s="827"/>
      <c r="AA5" s="68"/>
      <c r="AB5" s="68"/>
      <c r="AC5" s="820"/>
      <c r="AD5" s="156"/>
      <c r="AE5" s="821"/>
      <c r="AF5" s="68"/>
      <c r="AG5" s="68"/>
      <c r="AH5" s="827"/>
      <c r="AI5" s="959"/>
      <c r="AJ5" s="959"/>
      <c r="AK5" s="988"/>
      <c r="AL5" s="828"/>
      <c r="AM5" s="1056"/>
      <c r="AN5" s="1056"/>
      <c r="AO5" s="1057"/>
      <c r="AP5" s="1057"/>
      <c r="AQ5" s="617">
        <f t="shared" ref="AQ5:AR20" si="1">AW5+BB5+BG5+BL5+BQ5+BV5+CA5+CF5</f>
        <v>0</v>
      </c>
      <c r="AR5" s="623">
        <f t="shared" si="1"/>
        <v>0</v>
      </c>
      <c r="AS5" s="329">
        <v>0</v>
      </c>
      <c r="AT5" s="307">
        <f t="shared" ref="AT5:AV20" si="2">AY5+BD5+BI5+BN5+BS5+BX5+CC5+CH5</f>
        <v>0</v>
      </c>
      <c r="AU5" s="618">
        <f t="shared" si="2"/>
        <v>0</v>
      </c>
      <c r="AV5" s="619">
        <f t="shared" si="2"/>
        <v>0</v>
      </c>
      <c r="AW5" s="403"/>
      <c r="AX5" s="398"/>
      <c r="AY5" s="307">
        <v>0</v>
      </c>
      <c r="AZ5" s="348"/>
      <c r="BA5" s="390"/>
      <c r="BB5" s="415"/>
      <c r="BC5" s="416"/>
      <c r="BD5" s="307"/>
      <c r="BE5" s="348"/>
      <c r="BF5" s="390"/>
      <c r="BG5" s="415"/>
      <c r="BH5" s="416"/>
      <c r="BI5" s="307">
        <v>0</v>
      </c>
      <c r="BJ5" s="348"/>
      <c r="BK5" s="390"/>
      <c r="BL5" s="415"/>
      <c r="BM5" s="416"/>
      <c r="BN5" s="307">
        <v>0</v>
      </c>
      <c r="BO5" s="349"/>
      <c r="BP5" s="407"/>
      <c r="BQ5" s="415"/>
      <c r="BR5" s="416"/>
      <c r="BS5" s="307">
        <v>0</v>
      </c>
      <c r="BT5" s="348"/>
      <c r="BU5" s="408"/>
      <c r="BV5" s="415"/>
      <c r="BW5" s="416"/>
      <c r="BX5" s="307">
        <v>0</v>
      </c>
      <c r="BY5" s="349"/>
      <c r="BZ5" s="407"/>
      <c r="CA5" s="415"/>
      <c r="CB5" s="416"/>
      <c r="CC5" s="307">
        <v>0</v>
      </c>
      <c r="CD5" s="348"/>
      <c r="CE5" s="408"/>
      <c r="CF5" s="415"/>
      <c r="CG5" s="416"/>
      <c r="CH5" s="307">
        <v>0</v>
      </c>
      <c r="CI5" s="348"/>
      <c r="CJ5" s="408"/>
      <c r="CK5" s="409"/>
      <c r="CL5" s="410"/>
      <c r="CM5" s="411"/>
      <c r="CN5" s="412"/>
      <c r="CO5" s="1457"/>
      <c r="CP5" s="1202"/>
      <c r="CQ5" s="785" t="e">
        <f>CP5/(AQ5-(AR5/1.5))</f>
        <v>#DIV/0!</v>
      </c>
      <c r="CR5" s="1204"/>
      <c r="CS5" s="786" t="e">
        <f t="shared" si="0"/>
        <v>#DIV/0!</v>
      </c>
      <c r="CT5" s="1114"/>
      <c r="CU5" s="1199" t="e">
        <f t="shared" ref="CU5:CU57" si="3">CT5/(AQ5-(AR5/1.5))</f>
        <v>#DIV/0!</v>
      </c>
      <c r="CV5" s="1115"/>
      <c r="CW5" s="1208" t="e">
        <f t="shared" ref="CW5:CW57" si="4">CV5/(AQ5-(AR5/1.5))</f>
        <v>#DIV/0!</v>
      </c>
      <c r="CX5" s="1214"/>
      <c r="CY5" s="1210" t="e">
        <f t="shared" ref="CY5:CY57" si="5">CX5/(AQ5-(AR5/1.5))</f>
        <v>#DIV/0!</v>
      </c>
      <c r="CZ5" s="1116"/>
      <c r="DA5" s="1207" t="e">
        <f t="shared" ref="DA5:DA57" si="6">CZ5/(AQ5-(AR5/1.5))</f>
        <v>#DIV/0!</v>
      </c>
      <c r="DB5" s="1114"/>
      <c r="DC5" s="1196" t="e">
        <f t="shared" ref="DC5:DC57" si="7">DB5/(AQ5-(AR5/1.5))</f>
        <v>#DIV/0!</v>
      </c>
      <c r="DD5" s="1115"/>
      <c r="DE5" s="1208" t="e">
        <f t="shared" ref="DE5:DE57" si="8">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722"/>
      <c r="F6" s="904"/>
      <c r="G6" s="1833"/>
      <c r="H6" s="1834"/>
      <c r="I6" s="1834"/>
      <c r="J6" s="1835"/>
      <c r="K6" s="325"/>
      <c r="L6" s="325"/>
      <c r="M6" s="118"/>
      <c r="N6" s="119"/>
      <c r="O6" s="120"/>
      <c r="P6" s="121"/>
      <c r="Q6" s="148"/>
      <c r="R6" s="148"/>
      <c r="S6" s="825"/>
      <c r="T6" s="103"/>
      <c r="U6" s="104"/>
      <c r="V6" s="104"/>
      <c r="W6" s="104"/>
      <c r="X6" s="105"/>
      <c r="Y6" s="827"/>
      <c r="Z6" s="827"/>
      <c r="AA6" s="68"/>
      <c r="AB6" s="68"/>
      <c r="AC6" s="68"/>
      <c r="AD6" s="68"/>
      <c r="AE6" s="68"/>
      <c r="AF6" s="68"/>
      <c r="AG6" s="68"/>
      <c r="AH6" s="827"/>
      <c r="AI6" s="959"/>
      <c r="AJ6" s="959"/>
      <c r="AK6" s="988"/>
      <c r="AL6" s="828"/>
      <c r="AM6" s="1056"/>
      <c r="AN6" s="1056"/>
      <c r="AO6" s="1057"/>
      <c r="AP6" s="1057"/>
      <c r="AQ6" s="617">
        <f t="shared" si="1"/>
        <v>0</v>
      </c>
      <c r="AR6" s="623">
        <f t="shared" si="1"/>
        <v>0</v>
      </c>
      <c r="AS6" s="329">
        <v>0</v>
      </c>
      <c r="AT6" s="307">
        <f t="shared" si="2"/>
        <v>0</v>
      </c>
      <c r="AU6" s="618">
        <f t="shared" si="2"/>
        <v>0</v>
      </c>
      <c r="AV6" s="619">
        <f t="shared" si="2"/>
        <v>0</v>
      </c>
      <c r="AW6" s="403"/>
      <c r="AX6" s="398"/>
      <c r="AY6" s="307">
        <v>0</v>
      </c>
      <c r="AZ6" s="348"/>
      <c r="BA6" s="390"/>
      <c r="BB6" s="415"/>
      <c r="BC6" s="416"/>
      <c r="BD6" s="307"/>
      <c r="BE6" s="348"/>
      <c r="BF6" s="390"/>
      <c r="BG6" s="415"/>
      <c r="BH6" s="416"/>
      <c r="BI6" s="307">
        <v>0</v>
      </c>
      <c r="BJ6" s="348"/>
      <c r="BK6" s="390"/>
      <c r="BL6" s="415"/>
      <c r="BM6" s="416"/>
      <c r="BN6" s="307">
        <v>0</v>
      </c>
      <c r="BO6" s="349"/>
      <c r="BP6" s="407"/>
      <c r="BQ6" s="415"/>
      <c r="BR6" s="416"/>
      <c r="BS6" s="307">
        <v>0</v>
      </c>
      <c r="BT6" s="348"/>
      <c r="BU6" s="408"/>
      <c r="BV6" s="415"/>
      <c r="BW6" s="416"/>
      <c r="BX6" s="307">
        <v>0</v>
      </c>
      <c r="BY6" s="349"/>
      <c r="BZ6" s="407"/>
      <c r="CA6" s="415"/>
      <c r="CB6" s="416"/>
      <c r="CC6" s="307">
        <v>0</v>
      </c>
      <c r="CD6" s="348"/>
      <c r="CE6" s="408"/>
      <c r="CF6" s="415"/>
      <c r="CG6" s="416"/>
      <c r="CH6" s="307">
        <v>0</v>
      </c>
      <c r="CI6" s="348"/>
      <c r="CJ6" s="408"/>
      <c r="CK6" s="409"/>
      <c r="CL6" s="410"/>
      <c r="CM6" s="411"/>
      <c r="CN6" s="412"/>
      <c r="CO6" s="1338"/>
      <c r="CP6" s="1203"/>
      <c r="CQ6" s="785" t="e">
        <f t="shared" ref="CQ6:CQ57" si="9">CP6/(AQ6-(AR6/1.5))</f>
        <v>#DIV/0!</v>
      </c>
      <c r="CR6" s="1116"/>
      <c r="CS6" s="786" t="e">
        <f t="shared" si="0"/>
        <v>#DIV/0!</v>
      </c>
      <c r="CT6" s="1114"/>
      <c r="CU6" s="1199" t="e">
        <f t="shared" si="3"/>
        <v>#DIV/0!</v>
      </c>
      <c r="CV6" s="1115"/>
      <c r="CW6" s="1208" t="e">
        <f t="shared" si="4"/>
        <v>#DIV/0!</v>
      </c>
      <c r="CX6" s="1214"/>
      <c r="CY6" s="1210" t="e">
        <f t="shared" si="5"/>
        <v>#DIV/0!</v>
      </c>
      <c r="CZ6" s="1116"/>
      <c r="DA6" s="1207" t="e">
        <f t="shared" si="6"/>
        <v>#DIV/0!</v>
      </c>
      <c r="DB6" s="1114"/>
      <c r="DC6" s="1196" t="e">
        <f t="shared" si="7"/>
        <v>#DIV/0!</v>
      </c>
      <c r="DD6" s="1115"/>
      <c r="DE6" s="1208" t="e">
        <f t="shared" si="8"/>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723"/>
      <c r="F7" s="905"/>
      <c r="G7" s="1836"/>
      <c r="H7" s="1837"/>
      <c r="I7" s="1837"/>
      <c r="J7" s="1838"/>
      <c r="K7" s="325"/>
      <c r="L7" s="325"/>
      <c r="M7" s="122"/>
      <c r="N7" s="123"/>
      <c r="O7" s="123"/>
      <c r="P7" s="124"/>
      <c r="Q7" s="905"/>
      <c r="R7" s="905"/>
      <c r="S7" s="25"/>
      <c r="T7" s="106"/>
      <c r="U7" s="107"/>
      <c r="V7" s="107"/>
      <c r="W7" s="107"/>
      <c r="X7" s="108"/>
      <c r="Y7" s="827"/>
      <c r="Z7" s="827"/>
      <c r="AA7" s="68"/>
      <c r="AB7" s="68"/>
      <c r="AC7" s="68"/>
      <c r="AD7" s="68"/>
      <c r="AE7" s="68"/>
      <c r="AF7" s="68"/>
      <c r="AG7" s="68"/>
      <c r="AH7" s="827"/>
      <c r="AI7" s="959"/>
      <c r="AJ7" s="959"/>
      <c r="AK7" s="1054"/>
      <c r="AL7" s="828"/>
      <c r="AM7" s="1056"/>
      <c r="AN7" s="1056"/>
      <c r="AO7" s="1057"/>
      <c r="AP7" s="1057"/>
      <c r="AQ7" s="617">
        <f t="shared" si="1"/>
        <v>0</v>
      </c>
      <c r="AR7" s="623">
        <f t="shared" si="1"/>
        <v>0</v>
      </c>
      <c r="AS7" s="329">
        <v>0</v>
      </c>
      <c r="AT7" s="307">
        <f t="shared" si="2"/>
        <v>0</v>
      </c>
      <c r="AU7" s="618">
        <f t="shared" si="2"/>
        <v>0</v>
      </c>
      <c r="AV7" s="619">
        <f t="shared" si="2"/>
        <v>0</v>
      </c>
      <c r="AW7" s="403"/>
      <c r="AX7" s="398"/>
      <c r="AY7" s="307">
        <v>0</v>
      </c>
      <c r="AZ7" s="348"/>
      <c r="BA7" s="390"/>
      <c r="BB7" s="415"/>
      <c r="BC7" s="416"/>
      <c r="BD7" s="307"/>
      <c r="BE7" s="348"/>
      <c r="BF7" s="390"/>
      <c r="BG7" s="415"/>
      <c r="BH7" s="416"/>
      <c r="BI7" s="307">
        <v>0</v>
      </c>
      <c r="BJ7" s="348"/>
      <c r="BK7" s="390"/>
      <c r="BL7" s="415"/>
      <c r="BM7" s="416"/>
      <c r="BN7" s="307">
        <v>0</v>
      </c>
      <c r="BO7" s="349"/>
      <c r="BP7" s="407"/>
      <c r="BQ7" s="415"/>
      <c r="BR7" s="416"/>
      <c r="BS7" s="307">
        <v>0</v>
      </c>
      <c r="BT7" s="348"/>
      <c r="BU7" s="408"/>
      <c r="BV7" s="415"/>
      <c r="BW7" s="416"/>
      <c r="BX7" s="307">
        <v>0</v>
      </c>
      <c r="BY7" s="349"/>
      <c r="BZ7" s="407"/>
      <c r="CA7" s="415"/>
      <c r="CB7" s="416"/>
      <c r="CC7" s="307">
        <v>0</v>
      </c>
      <c r="CD7" s="348"/>
      <c r="CE7" s="408"/>
      <c r="CF7" s="415"/>
      <c r="CG7" s="416"/>
      <c r="CH7" s="307">
        <v>0</v>
      </c>
      <c r="CI7" s="348"/>
      <c r="CJ7" s="408"/>
      <c r="CK7" s="409"/>
      <c r="CL7" s="410"/>
      <c r="CM7" s="411"/>
      <c r="CN7" s="412"/>
      <c r="CO7" s="1338"/>
      <c r="CP7" s="1203"/>
      <c r="CQ7" s="785" t="e">
        <f t="shared" si="9"/>
        <v>#DIV/0!</v>
      </c>
      <c r="CR7" s="1116"/>
      <c r="CS7" s="786" t="e">
        <f t="shared" si="0"/>
        <v>#DIV/0!</v>
      </c>
      <c r="CT7" s="1114"/>
      <c r="CU7" s="1199" t="e">
        <f t="shared" si="3"/>
        <v>#DIV/0!</v>
      </c>
      <c r="CV7" s="1115"/>
      <c r="CW7" s="1208" t="e">
        <f t="shared" si="4"/>
        <v>#DIV/0!</v>
      </c>
      <c r="CX7" s="1214"/>
      <c r="CY7" s="1210" t="e">
        <f t="shared" si="5"/>
        <v>#DIV/0!</v>
      </c>
      <c r="CZ7" s="1116"/>
      <c r="DA7" s="1207" t="e">
        <f t="shared" si="6"/>
        <v>#DIV/0!</v>
      </c>
      <c r="DB7" s="1114"/>
      <c r="DC7" s="1196" t="e">
        <f t="shared" si="7"/>
        <v>#DIV/0!</v>
      </c>
      <c r="DD7" s="1115"/>
      <c r="DE7" s="1208" t="e">
        <f t="shared" si="8"/>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69" t="s">
        <v>311</v>
      </c>
      <c r="U8" s="1922" t="s">
        <v>312</v>
      </c>
      <c r="V8" s="1922"/>
      <c r="W8" s="70" t="s">
        <v>313</v>
      </c>
      <c r="X8" s="71" t="s">
        <v>314</v>
      </c>
      <c r="Y8" s="827"/>
      <c r="Z8" s="827"/>
      <c r="AA8" s="852"/>
      <c r="AB8" s="852"/>
      <c r="AC8" s="852"/>
      <c r="AD8" s="852"/>
      <c r="AE8" s="852"/>
      <c r="AF8" s="852"/>
      <c r="AG8" s="852"/>
      <c r="AH8" s="827"/>
      <c r="AI8" s="959"/>
      <c r="AJ8" s="959"/>
      <c r="AK8" s="1268"/>
      <c r="AL8" s="828"/>
      <c r="AM8" s="1056"/>
      <c r="AN8" s="1056"/>
      <c r="AO8" s="1057"/>
      <c r="AP8" s="1057"/>
      <c r="AQ8" s="617">
        <f t="shared" si="1"/>
        <v>0</v>
      </c>
      <c r="AR8" s="623">
        <f t="shared" si="1"/>
        <v>0</v>
      </c>
      <c r="AS8" s="329">
        <v>0</v>
      </c>
      <c r="AT8" s="307">
        <f t="shared" si="2"/>
        <v>0</v>
      </c>
      <c r="AU8" s="618">
        <f t="shared" si="2"/>
        <v>0</v>
      </c>
      <c r="AV8" s="619">
        <f t="shared" si="2"/>
        <v>0</v>
      </c>
      <c r="AW8" s="403"/>
      <c r="AX8" s="398"/>
      <c r="AY8" s="307">
        <v>0</v>
      </c>
      <c r="AZ8" s="348"/>
      <c r="BA8" s="390"/>
      <c r="BB8" s="415"/>
      <c r="BC8" s="416"/>
      <c r="BD8" s="307"/>
      <c r="BE8" s="348"/>
      <c r="BF8" s="390"/>
      <c r="BG8" s="415"/>
      <c r="BH8" s="416"/>
      <c r="BI8" s="307">
        <v>0</v>
      </c>
      <c r="BJ8" s="348"/>
      <c r="BK8" s="390"/>
      <c r="BL8" s="415"/>
      <c r="BM8" s="416"/>
      <c r="BN8" s="307">
        <v>0</v>
      </c>
      <c r="BO8" s="349"/>
      <c r="BP8" s="407"/>
      <c r="BQ8" s="415"/>
      <c r="BR8" s="416"/>
      <c r="BS8" s="307">
        <v>0</v>
      </c>
      <c r="BT8" s="348"/>
      <c r="BU8" s="408"/>
      <c r="BV8" s="415"/>
      <c r="BW8" s="416"/>
      <c r="BX8" s="307">
        <v>0</v>
      </c>
      <c r="BY8" s="349"/>
      <c r="BZ8" s="407"/>
      <c r="CA8" s="415"/>
      <c r="CB8" s="416"/>
      <c r="CC8" s="307">
        <v>0</v>
      </c>
      <c r="CD8" s="348"/>
      <c r="CE8" s="408"/>
      <c r="CF8" s="415"/>
      <c r="CG8" s="416"/>
      <c r="CH8" s="307">
        <v>0</v>
      </c>
      <c r="CI8" s="348"/>
      <c r="CJ8" s="408"/>
      <c r="CK8" s="409"/>
      <c r="CL8" s="410"/>
      <c r="CM8" s="411"/>
      <c r="CN8" s="412"/>
      <c r="CO8" s="1338"/>
      <c r="CP8" s="1203"/>
      <c r="CQ8" s="785" t="e">
        <f t="shared" si="9"/>
        <v>#DIV/0!</v>
      </c>
      <c r="CR8" s="1116"/>
      <c r="CS8" s="786" t="e">
        <f t="shared" si="0"/>
        <v>#DIV/0!</v>
      </c>
      <c r="CT8" s="1114"/>
      <c r="CU8" s="1199" t="e">
        <f t="shared" si="3"/>
        <v>#DIV/0!</v>
      </c>
      <c r="CV8" s="1115"/>
      <c r="CW8" s="1208" t="e">
        <f t="shared" si="4"/>
        <v>#DIV/0!</v>
      </c>
      <c r="CX8" s="1214"/>
      <c r="CY8" s="1210" t="e">
        <f t="shared" si="5"/>
        <v>#DIV/0!</v>
      </c>
      <c r="CZ8" s="1116"/>
      <c r="DA8" s="1207" t="e">
        <f t="shared" si="6"/>
        <v>#DIV/0!</v>
      </c>
      <c r="DB8" s="1114"/>
      <c r="DC8" s="1196" t="e">
        <f t="shared" si="7"/>
        <v>#DIV/0!</v>
      </c>
      <c r="DD8" s="1115"/>
      <c r="DE8" s="1208" t="e">
        <f t="shared" si="8"/>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72" t="s">
        <v>393</v>
      </c>
      <c r="U9" s="1824"/>
      <c r="V9" s="1825"/>
      <c r="W9" s="894"/>
      <c r="X9" s="345"/>
      <c r="Y9" s="827"/>
      <c r="Z9" s="827"/>
      <c r="AA9" s="852"/>
      <c r="AB9" s="852"/>
      <c r="AC9" s="852"/>
      <c r="AD9" s="852"/>
      <c r="AE9" s="852"/>
      <c r="AF9" s="852"/>
      <c r="AG9" s="852"/>
      <c r="AH9" s="827"/>
      <c r="AI9" s="959"/>
      <c r="AJ9" s="1275"/>
      <c r="AK9" s="929"/>
      <c r="AL9" s="828"/>
      <c r="AM9" s="1056"/>
      <c r="AN9" s="1056"/>
      <c r="AO9" s="1057"/>
      <c r="AP9" s="1057"/>
      <c r="AQ9" s="617">
        <f>AW9+BB9+BG9+BL9+BQ9+BV9+CA9+CF9</f>
        <v>0</v>
      </c>
      <c r="AR9" s="623">
        <f t="shared" si="1"/>
        <v>0</v>
      </c>
      <c r="AS9" s="329">
        <v>0</v>
      </c>
      <c r="AT9" s="307">
        <f t="shared" si="2"/>
        <v>0</v>
      </c>
      <c r="AU9" s="618">
        <f t="shared" si="2"/>
        <v>0</v>
      </c>
      <c r="AV9" s="619">
        <f t="shared" si="2"/>
        <v>0</v>
      </c>
      <c r="AW9" s="403"/>
      <c r="AX9" s="398"/>
      <c r="AY9" s="307">
        <v>0</v>
      </c>
      <c r="AZ9" s="348"/>
      <c r="BA9" s="390"/>
      <c r="BB9" s="415"/>
      <c r="BC9" s="416"/>
      <c r="BD9" s="307"/>
      <c r="BE9" s="348"/>
      <c r="BF9" s="390"/>
      <c r="BG9" s="415"/>
      <c r="BH9" s="416"/>
      <c r="BI9" s="307">
        <v>0</v>
      </c>
      <c r="BJ9" s="348"/>
      <c r="BK9" s="390"/>
      <c r="BL9" s="415"/>
      <c r="BM9" s="416"/>
      <c r="BN9" s="307">
        <v>0</v>
      </c>
      <c r="BO9" s="349"/>
      <c r="BP9" s="407"/>
      <c r="BQ9" s="415"/>
      <c r="BR9" s="416"/>
      <c r="BS9" s="307">
        <v>0</v>
      </c>
      <c r="BT9" s="348"/>
      <c r="BU9" s="408"/>
      <c r="BV9" s="415"/>
      <c r="BW9" s="416"/>
      <c r="BX9" s="307">
        <v>0</v>
      </c>
      <c r="BY9" s="349"/>
      <c r="BZ9" s="407"/>
      <c r="CA9" s="415"/>
      <c r="CB9" s="416"/>
      <c r="CC9" s="307">
        <v>0</v>
      </c>
      <c r="CD9" s="348"/>
      <c r="CE9" s="408"/>
      <c r="CF9" s="415"/>
      <c r="CG9" s="416"/>
      <c r="CH9" s="307">
        <v>0</v>
      </c>
      <c r="CI9" s="348"/>
      <c r="CJ9" s="408"/>
      <c r="CK9" s="409"/>
      <c r="CL9" s="410"/>
      <c r="CM9" s="411"/>
      <c r="CN9" s="412"/>
      <c r="CO9" s="1338"/>
      <c r="CP9" s="1203"/>
      <c r="CQ9" s="785" t="e">
        <f t="shared" si="9"/>
        <v>#DIV/0!</v>
      </c>
      <c r="CR9" s="1116"/>
      <c r="CS9" s="786" t="e">
        <f t="shared" si="0"/>
        <v>#DIV/0!</v>
      </c>
      <c r="CT9" s="1114"/>
      <c r="CU9" s="1199" t="e">
        <f t="shared" si="3"/>
        <v>#DIV/0!</v>
      </c>
      <c r="CV9" s="1115"/>
      <c r="CW9" s="1208" t="e">
        <f t="shared" si="4"/>
        <v>#DIV/0!</v>
      </c>
      <c r="CX9" s="1214"/>
      <c r="CY9" s="1210" t="e">
        <f t="shared" si="5"/>
        <v>#DIV/0!</v>
      </c>
      <c r="CZ9" s="1116"/>
      <c r="DA9" s="1207" t="e">
        <f t="shared" si="6"/>
        <v>#DIV/0!</v>
      </c>
      <c r="DB9" s="1114"/>
      <c r="DC9" s="1196" t="e">
        <f t="shared" si="7"/>
        <v>#DIV/0!</v>
      </c>
      <c r="DD9" s="1115"/>
      <c r="DE9" s="1208" t="e">
        <f t="shared" si="8"/>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72" t="s">
        <v>394</v>
      </c>
      <c r="U10" s="1824"/>
      <c r="V10" s="1825"/>
      <c r="W10" s="894"/>
      <c r="X10" s="345"/>
      <c r="Y10" s="827"/>
      <c r="Z10" s="827"/>
      <c r="AA10" s="852"/>
      <c r="AB10" s="852"/>
      <c r="AC10" s="852"/>
      <c r="AD10" s="852"/>
      <c r="AE10" s="852"/>
      <c r="AF10" s="852"/>
      <c r="AG10" s="852"/>
      <c r="AH10" s="827"/>
      <c r="AI10" s="959"/>
      <c r="AJ10" s="1275"/>
      <c r="AK10" s="929"/>
      <c r="AL10" s="828"/>
      <c r="AM10" s="1056"/>
      <c r="AN10" s="1056"/>
      <c r="AO10" s="1057"/>
      <c r="AP10" s="1057"/>
      <c r="AQ10" s="617">
        <f t="shared" si="1"/>
        <v>0</v>
      </c>
      <c r="AR10" s="623">
        <f t="shared" si="1"/>
        <v>0</v>
      </c>
      <c r="AS10" s="329">
        <v>0</v>
      </c>
      <c r="AT10" s="307">
        <f t="shared" si="2"/>
        <v>0</v>
      </c>
      <c r="AU10" s="618">
        <f t="shared" si="2"/>
        <v>0</v>
      </c>
      <c r="AV10" s="619">
        <f t="shared" si="2"/>
        <v>0</v>
      </c>
      <c r="AW10" s="403"/>
      <c r="AX10" s="398"/>
      <c r="AY10" s="307">
        <v>0</v>
      </c>
      <c r="AZ10" s="348"/>
      <c r="BA10" s="390"/>
      <c r="BB10" s="415"/>
      <c r="BC10" s="416"/>
      <c r="BD10" s="307"/>
      <c r="BE10" s="348"/>
      <c r="BF10" s="390"/>
      <c r="BG10" s="415"/>
      <c r="BH10" s="416"/>
      <c r="BI10" s="307">
        <v>0</v>
      </c>
      <c r="BJ10" s="348"/>
      <c r="BK10" s="390"/>
      <c r="BL10" s="415"/>
      <c r="BM10" s="416"/>
      <c r="BN10" s="307">
        <v>0</v>
      </c>
      <c r="BO10" s="349"/>
      <c r="BP10" s="407"/>
      <c r="BQ10" s="415"/>
      <c r="BR10" s="416"/>
      <c r="BS10" s="307">
        <v>0</v>
      </c>
      <c r="BT10" s="348"/>
      <c r="BU10" s="408"/>
      <c r="BV10" s="415"/>
      <c r="BW10" s="416"/>
      <c r="BX10" s="307">
        <v>0</v>
      </c>
      <c r="BY10" s="349"/>
      <c r="BZ10" s="407"/>
      <c r="CA10" s="415"/>
      <c r="CB10" s="416"/>
      <c r="CC10" s="307">
        <v>0</v>
      </c>
      <c r="CD10" s="348"/>
      <c r="CE10" s="408"/>
      <c r="CF10" s="415"/>
      <c r="CG10" s="416"/>
      <c r="CH10" s="307">
        <v>0</v>
      </c>
      <c r="CI10" s="348"/>
      <c r="CJ10" s="408"/>
      <c r="CK10" s="409"/>
      <c r="CL10" s="410"/>
      <c r="CM10" s="411"/>
      <c r="CN10" s="412"/>
      <c r="CO10" s="1338"/>
      <c r="CP10" s="1203"/>
      <c r="CQ10" s="785" t="e">
        <f t="shared" si="9"/>
        <v>#DIV/0!</v>
      </c>
      <c r="CR10" s="1116"/>
      <c r="CS10" s="786" t="e">
        <f t="shared" si="0"/>
        <v>#DIV/0!</v>
      </c>
      <c r="CT10" s="1114"/>
      <c r="CU10" s="1199" t="e">
        <f t="shared" si="3"/>
        <v>#DIV/0!</v>
      </c>
      <c r="CV10" s="1115"/>
      <c r="CW10" s="1208" t="e">
        <f t="shared" si="4"/>
        <v>#DIV/0!</v>
      </c>
      <c r="CX10" s="1214"/>
      <c r="CY10" s="1210" t="e">
        <f t="shared" si="5"/>
        <v>#DIV/0!</v>
      </c>
      <c r="CZ10" s="1116"/>
      <c r="DA10" s="1207" t="e">
        <f t="shared" si="6"/>
        <v>#DIV/0!</v>
      </c>
      <c r="DB10" s="1114"/>
      <c r="DC10" s="1196" t="e">
        <f t="shared" si="7"/>
        <v>#DIV/0!</v>
      </c>
      <c r="DD10" s="1115"/>
      <c r="DE10" s="1208" t="e">
        <f t="shared" si="8"/>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72" t="s">
        <v>117</v>
      </c>
      <c r="U11" s="1916"/>
      <c r="V11" s="1917"/>
      <c r="W11" s="340"/>
      <c r="X11" s="346"/>
      <c r="Y11" s="827"/>
      <c r="Z11" s="827"/>
      <c r="AA11" s="852"/>
      <c r="AB11" s="852"/>
      <c r="AC11" s="852"/>
      <c r="AD11" s="852"/>
      <c r="AE11" s="852"/>
      <c r="AF11" s="852"/>
      <c r="AG11" s="852"/>
      <c r="AH11" s="827"/>
      <c r="AI11" s="958"/>
      <c r="AJ11" s="1276"/>
      <c r="AK11" s="929"/>
      <c r="AL11" s="828"/>
      <c r="AM11" s="1056"/>
      <c r="AN11" s="1056"/>
      <c r="AO11" s="1057"/>
      <c r="AP11" s="1057"/>
      <c r="AQ11" s="617">
        <f t="shared" si="1"/>
        <v>0</v>
      </c>
      <c r="AR11" s="623">
        <f t="shared" si="1"/>
        <v>0</v>
      </c>
      <c r="AS11" s="329">
        <v>0</v>
      </c>
      <c r="AT11" s="307">
        <f t="shared" si="2"/>
        <v>0</v>
      </c>
      <c r="AU11" s="618">
        <f t="shared" si="2"/>
        <v>0</v>
      </c>
      <c r="AV11" s="619">
        <f t="shared" si="2"/>
        <v>0</v>
      </c>
      <c r="AW11" s="403"/>
      <c r="AX11" s="398"/>
      <c r="AY11" s="307">
        <v>0</v>
      </c>
      <c r="AZ11" s="348"/>
      <c r="BA11" s="390"/>
      <c r="BB11" s="415"/>
      <c r="BC11" s="416"/>
      <c r="BD11" s="307"/>
      <c r="BE11" s="348"/>
      <c r="BF11" s="390"/>
      <c r="BG11" s="415"/>
      <c r="BH11" s="416"/>
      <c r="BI11" s="307">
        <v>0</v>
      </c>
      <c r="BJ11" s="348"/>
      <c r="BK11" s="390"/>
      <c r="BL11" s="415"/>
      <c r="BM11" s="416"/>
      <c r="BN11" s="307">
        <v>0</v>
      </c>
      <c r="BO11" s="349"/>
      <c r="BP11" s="407"/>
      <c r="BQ11" s="415"/>
      <c r="BR11" s="416"/>
      <c r="BS11" s="307">
        <v>0</v>
      </c>
      <c r="BT11" s="348"/>
      <c r="BU11" s="408"/>
      <c r="BV11" s="415"/>
      <c r="BW11" s="416"/>
      <c r="BX11" s="307">
        <v>0</v>
      </c>
      <c r="BY11" s="349"/>
      <c r="BZ11" s="407"/>
      <c r="CA11" s="415"/>
      <c r="CB11" s="416"/>
      <c r="CC11" s="307">
        <v>0</v>
      </c>
      <c r="CD11" s="348"/>
      <c r="CE11" s="408"/>
      <c r="CF11" s="415"/>
      <c r="CG11" s="416"/>
      <c r="CH11" s="307">
        <v>0</v>
      </c>
      <c r="CI11" s="348"/>
      <c r="CJ11" s="408"/>
      <c r="CK11" s="409"/>
      <c r="CL11" s="410"/>
      <c r="CM11" s="411"/>
      <c r="CN11" s="412"/>
      <c r="CO11" s="1338"/>
      <c r="CP11" s="1203"/>
      <c r="CQ11" s="785" t="e">
        <f t="shared" si="9"/>
        <v>#DIV/0!</v>
      </c>
      <c r="CR11" s="1116"/>
      <c r="CS11" s="786" t="e">
        <f t="shared" si="0"/>
        <v>#DIV/0!</v>
      </c>
      <c r="CT11" s="1114"/>
      <c r="CU11" s="1199" t="e">
        <f t="shared" si="3"/>
        <v>#DIV/0!</v>
      </c>
      <c r="CV11" s="1115"/>
      <c r="CW11" s="1208" t="e">
        <f t="shared" si="4"/>
        <v>#DIV/0!</v>
      </c>
      <c r="CX11" s="1214"/>
      <c r="CY11" s="1210" t="e">
        <f t="shared" si="5"/>
        <v>#DIV/0!</v>
      </c>
      <c r="CZ11" s="1116"/>
      <c r="DA11" s="1207" t="e">
        <f t="shared" si="6"/>
        <v>#DIV/0!</v>
      </c>
      <c r="DB11" s="1114"/>
      <c r="DC11" s="1196" t="e">
        <f t="shared" si="7"/>
        <v>#DIV/0!</v>
      </c>
      <c r="DD11" s="1115"/>
      <c r="DE11" s="1208" t="e">
        <f t="shared" si="8"/>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72" t="s">
        <v>117</v>
      </c>
      <c r="U12" s="1916"/>
      <c r="V12" s="1917"/>
      <c r="W12" s="340"/>
      <c r="X12" s="346"/>
      <c r="Y12" s="827"/>
      <c r="Z12" s="827"/>
      <c r="AA12" s="852"/>
      <c r="AB12" s="852"/>
      <c r="AC12" s="852"/>
      <c r="AD12" s="852"/>
      <c r="AE12" s="852"/>
      <c r="AF12" s="852"/>
      <c r="AG12" s="852"/>
      <c r="AH12" s="827"/>
      <c r="AI12" s="959"/>
      <c r="AJ12" s="1275"/>
      <c r="AK12" s="929"/>
      <c r="AL12" s="828"/>
      <c r="AM12" s="1056"/>
      <c r="AN12" s="1056"/>
      <c r="AO12" s="1057"/>
      <c r="AP12" s="1057"/>
      <c r="AQ12" s="617">
        <f t="shared" si="1"/>
        <v>0</v>
      </c>
      <c r="AR12" s="623">
        <f t="shared" si="1"/>
        <v>0</v>
      </c>
      <c r="AS12" s="329">
        <v>0</v>
      </c>
      <c r="AT12" s="307">
        <f t="shared" si="2"/>
        <v>0</v>
      </c>
      <c r="AU12" s="618">
        <f t="shared" si="2"/>
        <v>0</v>
      </c>
      <c r="AV12" s="619">
        <f t="shared" si="2"/>
        <v>0</v>
      </c>
      <c r="AW12" s="403"/>
      <c r="AX12" s="398"/>
      <c r="AY12" s="307">
        <v>0</v>
      </c>
      <c r="AZ12" s="348"/>
      <c r="BA12" s="390"/>
      <c r="BB12" s="415"/>
      <c r="BC12" s="416"/>
      <c r="BD12" s="307"/>
      <c r="BE12" s="348"/>
      <c r="BF12" s="390"/>
      <c r="BG12" s="415"/>
      <c r="BH12" s="416"/>
      <c r="BI12" s="307">
        <v>0</v>
      </c>
      <c r="BJ12" s="348"/>
      <c r="BK12" s="390"/>
      <c r="BL12" s="415"/>
      <c r="BM12" s="416"/>
      <c r="BN12" s="307">
        <v>0</v>
      </c>
      <c r="BO12" s="349"/>
      <c r="BP12" s="407"/>
      <c r="BQ12" s="415"/>
      <c r="BR12" s="416"/>
      <c r="BS12" s="307">
        <v>0</v>
      </c>
      <c r="BT12" s="348"/>
      <c r="BU12" s="408"/>
      <c r="BV12" s="415"/>
      <c r="BW12" s="416"/>
      <c r="BX12" s="307">
        <v>0</v>
      </c>
      <c r="BY12" s="349"/>
      <c r="BZ12" s="407"/>
      <c r="CA12" s="415"/>
      <c r="CB12" s="416"/>
      <c r="CC12" s="307">
        <v>0</v>
      </c>
      <c r="CD12" s="348"/>
      <c r="CE12" s="408"/>
      <c r="CF12" s="415"/>
      <c r="CG12" s="416"/>
      <c r="CH12" s="307">
        <v>0</v>
      </c>
      <c r="CI12" s="348"/>
      <c r="CJ12" s="408"/>
      <c r="CK12" s="409"/>
      <c r="CL12" s="410"/>
      <c r="CM12" s="411"/>
      <c r="CN12" s="412"/>
      <c r="CO12" s="1338"/>
      <c r="CP12" s="1203"/>
      <c r="CQ12" s="785" t="e">
        <f t="shared" si="9"/>
        <v>#DIV/0!</v>
      </c>
      <c r="CR12" s="1116"/>
      <c r="CS12" s="786" t="e">
        <f t="shared" si="0"/>
        <v>#DIV/0!</v>
      </c>
      <c r="CT12" s="1114"/>
      <c r="CU12" s="1199" t="e">
        <f t="shared" si="3"/>
        <v>#DIV/0!</v>
      </c>
      <c r="CV12" s="1115"/>
      <c r="CW12" s="1208" t="e">
        <f t="shared" si="4"/>
        <v>#DIV/0!</v>
      </c>
      <c r="CX12" s="1214"/>
      <c r="CY12" s="1210" t="e">
        <f t="shared" si="5"/>
        <v>#DIV/0!</v>
      </c>
      <c r="CZ12" s="1116"/>
      <c r="DA12" s="1207" t="e">
        <f t="shared" si="6"/>
        <v>#DIV/0!</v>
      </c>
      <c r="DB12" s="1114"/>
      <c r="DC12" s="1196" t="e">
        <f t="shared" si="7"/>
        <v>#DIV/0!</v>
      </c>
      <c r="DD12" s="1115"/>
      <c r="DE12" s="1208" t="e">
        <f t="shared" si="8"/>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72" t="s">
        <v>117</v>
      </c>
      <c r="U13" s="1916"/>
      <c r="V13" s="1917"/>
      <c r="W13" s="340"/>
      <c r="X13" s="346"/>
      <c r="Y13" s="827"/>
      <c r="Z13" s="827"/>
      <c r="AA13" s="857"/>
      <c r="AB13" s="857"/>
      <c r="AC13" s="857"/>
      <c r="AD13" s="857"/>
      <c r="AE13" s="857"/>
      <c r="AF13" s="857"/>
      <c r="AG13" s="857"/>
      <c r="AH13" s="827"/>
      <c r="AI13" s="959"/>
      <c r="AJ13" s="1275"/>
      <c r="AK13" s="929"/>
      <c r="AL13" s="828"/>
      <c r="AM13" s="1056"/>
      <c r="AN13" s="1056"/>
      <c r="AO13" s="1057"/>
      <c r="AP13" s="1057"/>
      <c r="AQ13" s="617">
        <f t="shared" si="1"/>
        <v>0</v>
      </c>
      <c r="AR13" s="623">
        <f t="shared" si="1"/>
        <v>0</v>
      </c>
      <c r="AS13" s="329">
        <v>0</v>
      </c>
      <c r="AT13" s="307">
        <f t="shared" si="2"/>
        <v>0</v>
      </c>
      <c r="AU13" s="618">
        <f t="shared" si="2"/>
        <v>0</v>
      </c>
      <c r="AV13" s="619">
        <f t="shared" si="2"/>
        <v>0</v>
      </c>
      <c r="AW13" s="403"/>
      <c r="AX13" s="398"/>
      <c r="AY13" s="307">
        <v>0</v>
      </c>
      <c r="AZ13" s="348"/>
      <c r="BA13" s="390"/>
      <c r="BB13" s="415"/>
      <c r="BC13" s="416"/>
      <c r="BD13" s="307"/>
      <c r="BE13" s="348"/>
      <c r="BF13" s="390"/>
      <c r="BG13" s="415"/>
      <c r="BH13" s="416"/>
      <c r="BI13" s="307">
        <v>0</v>
      </c>
      <c r="BJ13" s="348"/>
      <c r="BK13" s="390"/>
      <c r="BL13" s="415"/>
      <c r="BM13" s="416"/>
      <c r="BN13" s="307">
        <v>0</v>
      </c>
      <c r="BO13" s="349"/>
      <c r="BP13" s="407"/>
      <c r="BQ13" s="415"/>
      <c r="BR13" s="416"/>
      <c r="BS13" s="307">
        <v>0</v>
      </c>
      <c r="BT13" s="348"/>
      <c r="BU13" s="408"/>
      <c r="BV13" s="415"/>
      <c r="BW13" s="416"/>
      <c r="BX13" s="307">
        <v>0</v>
      </c>
      <c r="BY13" s="349"/>
      <c r="BZ13" s="407"/>
      <c r="CA13" s="415"/>
      <c r="CB13" s="416"/>
      <c r="CC13" s="307">
        <v>0</v>
      </c>
      <c r="CD13" s="348"/>
      <c r="CE13" s="408"/>
      <c r="CF13" s="415"/>
      <c r="CG13" s="416"/>
      <c r="CH13" s="307">
        <v>0</v>
      </c>
      <c r="CI13" s="348"/>
      <c r="CJ13" s="408"/>
      <c r="CK13" s="409"/>
      <c r="CL13" s="410"/>
      <c r="CM13" s="411"/>
      <c r="CN13" s="412"/>
      <c r="CO13" s="1338"/>
      <c r="CP13" s="1203"/>
      <c r="CQ13" s="785" t="e">
        <f t="shared" si="9"/>
        <v>#DIV/0!</v>
      </c>
      <c r="CR13" s="1116"/>
      <c r="CS13" s="786" t="e">
        <f t="shared" si="0"/>
        <v>#DIV/0!</v>
      </c>
      <c r="CT13" s="1114"/>
      <c r="CU13" s="1199" t="e">
        <f t="shared" si="3"/>
        <v>#DIV/0!</v>
      </c>
      <c r="CV13" s="1115"/>
      <c r="CW13" s="1208" t="e">
        <f t="shared" si="4"/>
        <v>#DIV/0!</v>
      </c>
      <c r="CX13" s="1214"/>
      <c r="CY13" s="1210" t="e">
        <f t="shared" si="5"/>
        <v>#DIV/0!</v>
      </c>
      <c r="CZ13" s="1116"/>
      <c r="DA13" s="1207" t="e">
        <f t="shared" si="6"/>
        <v>#DIV/0!</v>
      </c>
      <c r="DB13" s="1114"/>
      <c r="DC13" s="1196" t="e">
        <f t="shared" si="7"/>
        <v>#DIV/0!</v>
      </c>
      <c r="DD13" s="1115"/>
      <c r="DE13" s="1208" t="e">
        <f t="shared" si="8"/>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72" t="s">
        <v>117</v>
      </c>
      <c r="U14" s="1916"/>
      <c r="V14" s="1917"/>
      <c r="W14" s="340"/>
      <c r="X14" s="346"/>
      <c r="Y14" s="827"/>
      <c r="Z14" s="827"/>
      <c r="AA14" s="852"/>
      <c r="AB14" s="852"/>
      <c r="AC14" s="852"/>
      <c r="AD14" s="852"/>
      <c r="AE14" s="852"/>
      <c r="AF14" s="852"/>
      <c r="AG14" s="852"/>
      <c r="AH14" s="827"/>
      <c r="AI14" s="959"/>
      <c r="AJ14" s="1275"/>
      <c r="AK14" s="929"/>
      <c r="AL14" s="828"/>
      <c r="AM14" s="1056"/>
      <c r="AN14" s="1056"/>
      <c r="AO14" s="1057"/>
      <c r="AP14" s="1057"/>
      <c r="AQ14" s="617">
        <f t="shared" si="1"/>
        <v>0</v>
      </c>
      <c r="AR14" s="623">
        <f t="shared" si="1"/>
        <v>0</v>
      </c>
      <c r="AS14" s="329">
        <v>0</v>
      </c>
      <c r="AT14" s="307">
        <f t="shared" si="2"/>
        <v>0</v>
      </c>
      <c r="AU14" s="618">
        <f t="shared" si="2"/>
        <v>0</v>
      </c>
      <c r="AV14" s="619">
        <f t="shared" si="2"/>
        <v>0</v>
      </c>
      <c r="AW14" s="403"/>
      <c r="AX14" s="398"/>
      <c r="AY14" s="307">
        <v>0</v>
      </c>
      <c r="AZ14" s="348"/>
      <c r="BA14" s="390"/>
      <c r="BB14" s="415"/>
      <c r="BC14" s="416"/>
      <c r="BD14" s="307"/>
      <c r="BE14" s="348"/>
      <c r="BF14" s="390"/>
      <c r="BG14" s="415"/>
      <c r="BH14" s="416"/>
      <c r="BI14" s="307">
        <v>0</v>
      </c>
      <c r="BJ14" s="348"/>
      <c r="BK14" s="390"/>
      <c r="BL14" s="415"/>
      <c r="BM14" s="416"/>
      <c r="BN14" s="307">
        <v>0</v>
      </c>
      <c r="BO14" s="349"/>
      <c r="BP14" s="407"/>
      <c r="BQ14" s="415"/>
      <c r="BR14" s="416"/>
      <c r="BS14" s="307">
        <v>0</v>
      </c>
      <c r="BT14" s="348"/>
      <c r="BU14" s="408"/>
      <c r="BV14" s="415"/>
      <c r="BW14" s="416"/>
      <c r="BX14" s="307">
        <v>0</v>
      </c>
      <c r="BY14" s="349"/>
      <c r="BZ14" s="407"/>
      <c r="CA14" s="415"/>
      <c r="CB14" s="416"/>
      <c r="CC14" s="307">
        <v>0</v>
      </c>
      <c r="CD14" s="348"/>
      <c r="CE14" s="408"/>
      <c r="CF14" s="415"/>
      <c r="CG14" s="416"/>
      <c r="CH14" s="307">
        <v>0</v>
      </c>
      <c r="CI14" s="348"/>
      <c r="CJ14" s="408"/>
      <c r="CK14" s="409"/>
      <c r="CL14" s="410"/>
      <c r="CM14" s="411"/>
      <c r="CN14" s="412"/>
      <c r="CO14" s="1338"/>
      <c r="CP14" s="1203"/>
      <c r="CQ14" s="785" t="e">
        <f t="shared" si="9"/>
        <v>#DIV/0!</v>
      </c>
      <c r="CR14" s="1116"/>
      <c r="CS14" s="786" t="e">
        <f t="shared" si="0"/>
        <v>#DIV/0!</v>
      </c>
      <c r="CT14" s="1114"/>
      <c r="CU14" s="1199" t="e">
        <f t="shared" si="3"/>
        <v>#DIV/0!</v>
      </c>
      <c r="CV14" s="1115"/>
      <c r="CW14" s="1208" t="e">
        <f t="shared" si="4"/>
        <v>#DIV/0!</v>
      </c>
      <c r="CX14" s="1214"/>
      <c r="CY14" s="1210" t="e">
        <f t="shared" si="5"/>
        <v>#DIV/0!</v>
      </c>
      <c r="CZ14" s="1116"/>
      <c r="DA14" s="1207" t="e">
        <f t="shared" si="6"/>
        <v>#DIV/0!</v>
      </c>
      <c r="DB14" s="1114"/>
      <c r="DC14" s="1196" t="e">
        <f t="shared" si="7"/>
        <v>#DIV/0!</v>
      </c>
      <c r="DD14" s="1115"/>
      <c r="DE14" s="1208" t="e">
        <f t="shared" si="8"/>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72" t="s">
        <v>117</v>
      </c>
      <c r="U15" s="1916"/>
      <c r="V15" s="1917"/>
      <c r="W15" s="340"/>
      <c r="X15" s="346"/>
      <c r="Y15" s="827"/>
      <c r="Z15" s="827"/>
      <c r="AA15" s="852"/>
      <c r="AB15" s="852"/>
      <c r="AC15" s="852"/>
      <c r="AD15" s="852"/>
      <c r="AE15" s="852"/>
      <c r="AF15" s="852"/>
      <c r="AG15" s="852"/>
      <c r="AH15" s="827"/>
      <c r="AI15" s="959"/>
      <c r="AJ15" s="1275"/>
      <c r="AK15" s="929"/>
      <c r="AL15" s="828"/>
      <c r="AM15" s="1056"/>
      <c r="AN15" s="1056"/>
      <c r="AO15" s="1057"/>
      <c r="AP15" s="1057"/>
      <c r="AQ15" s="617">
        <f t="shared" si="1"/>
        <v>0</v>
      </c>
      <c r="AR15" s="623">
        <f t="shared" si="1"/>
        <v>0</v>
      </c>
      <c r="AS15" s="329">
        <v>0</v>
      </c>
      <c r="AT15" s="307">
        <f t="shared" si="2"/>
        <v>0</v>
      </c>
      <c r="AU15" s="618">
        <f t="shared" si="2"/>
        <v>0</v>
      </c>
      <c r="AV15" s="619">
        <f t="shared" si="2"/>
        <v>0</v>
      </c>
      <c r="AW15" s="403"/>
      <c r="AX15" s="398"/>
      <c r="AY15" s="307">
        <v>0</v>
      </c>
      <c r="AZ15" s="348"/>
      <c r="BA15" s="390"/>
      <c r="BB15" s="415"/>
      <c r="BC15" s="416"/>
      <c r="BD15" s="307"/>
      <c r="BE15" s="348"/>
      <c r="BF15" s="390"/>
      <c r="BG15" s="415"/>
      <c r="BH15" s="416"/>
      <c r="BI15" s="307">
        <v>0</v>
      </c>
      <c r="BJ15" s="348"/>
      <c r="BK15" s="390"/>
      <c r="BL15" s="415"/>
      <c r="BM15" s="416"/>
      <c r="BN15" s="307">
        <v>0</v>
      </c>
      <c r="BO15" s="349"/>
      <c r="BP15" s="407"/>
      <c r="BQ15" s="415"/>
      <c r="BR15" s="416"/>
      <c r="BS15" s="307">
        <v>0</v>
      </c>
      <c r="BT15" s="348"/>
      <c r="BU15" s="408"/>
      <c r="BV15" s="415"/>
      <c r="BW15" s="416"/>
      <c r="BX15" s="307">
        <v>0</v>
      </c>
      <c r="BY15" s="349"/>
      <c r="BZ15" s="407"/>
      <c r="CA15" s="415"/>
      <c r="CB15" s="416"/>
      <c r="CC15" s="307">
        <v>0</v>
      </c>
      <c r="CD15" s="348"/>
      <c r="CE15" s="408"/>
      <c r="CF15" s="415"/>
      <c r="CG15" s="416"/>
      <c r="CH15" s="307">
        <v>0</v>
      </c>
      <c r="CI15" s="348"/>
      <c r="CJ15" s="408"/>
      <c r="CK15" s="409"/>
      <c r="CL15" s="410"/>
      <c r="CM15" s="411"/>
      <c r="CN15" s="412"/>
      <c r="CO15" s="1338"/>
      <c r="CP15" s="1203"/>
      <c r="CQ15" s="785" t="e">
        <f t="shared" si="9"/>
        <v>#DIV/0!</v>
      </c>
      <c r="CR15" s="1116"/>
      <c r="CS15" s="786" t="e">
        <f t="shared" si="0"/>
        <v>#DIV/0!</v>
      </c>
      <c r="CT15" s="1114"/>
      <c r="CU15" s="1199" t="e">
        <f t="shared" si="3"/>
        <v>#DIV/0!</v>
      </c>
      <c r="CV15" s="1115"/>
      <c r="CW15" s="1208" t="e">
        <f t="shared" si="4"/>
        <v>#DIV/0!</v>
      </c>
      <c r="CX15" s="1214"/>
      <c r="CY15" s="1210" t="e">
        <f t="shared" si="5"/>
        <v>#DIV/0!</v>
      </c>
      <c r="CZ15" s="1116"/>
      <c r="DA15" s="1207" t="e">
        <f t="shared" si="6"/>
        <v>#DIV/0!</v>
      </c>
      <c r="DB15" s="1114"/>
      <c r="DC15" s="1196" t="e">
        <f t="shared" si="7"/>
        <v>#DIV/0!</v>
      </c>
      <c r="DD15" s="1115"/>
      <c r="DE15" s="1208" t="e">
        <f t="shared" si="8"/>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72" t="s">
        <v>117</v>
      </c>
      <c r="U16" s="1916"/>
      <c r="V16" s="1917"/>
      <c r="W16" s="340"/>
      <c r="X16" s="346"/>
      <c r="Y16" s="827"/>
      <c r="Z16" s="827"/>
      <c r="AA16" s="852"/>
      <c r="AB16" s="852"/>
      <c r="AC16" s="852"/>
      <c r="AD16" s="852"/>
      <c r="AE16" s="852"/>
      <c r="AF16" s="852"/>
      <c r="AG16" s="852"/>
      <c r="AH16" s="827"/>
      <c r="AI16" s="959"/>
      <c r="AJ16" s="1275"/>
      <c r="AK16" s="929"/>
      <c r="AL16" s="828"/>
      <c r="AM16" s="1056"/>
      <c r="AN16" s="1056"/>
      <c r="AO16" s="1057"/>
      <c r="AP16" s="1057"/>
      <c r="AQ16" s="617">
        <f t="shared" si="1"/>
        <v>0</v>
      </c>
      <c r="AR16" s="623">
        <f t="shared" si="1"/>
        <v>0</v>
      </c>
      <c r="AS16" s="329">
        <v>0</v>
      </c>
      <c r="AT16" s="307">
        <f t="shared" si="2"/>
        <v>0</v>
      </c>
      <c r="AU16" s="618">
        <f t="shared" si="2"/>
        <v>0</v>
      </c>
      <c r="AV16" s="619">
        <f t="shared" si="2"/>
        <v>0</v>
      </c>
      <c r="AW16" s="403"/>
      <c r="AX16" s="398"/>
      <c r="AY16" s="307">
        <v>0</v>
      </c>
      <c r="AZ16" s="348"/>
      <c r="BA16" s="390"/>
      <c r="BB16" s="415"/>
      <c r="BC16" s="416"/>
      <c r="BD16" s="307"/>
      <c r="BE16" s="348"/>
      <c r="BF16" s="390"/>
      <c r="BG16" s="415"/>
      <c r="BH16" s="416"/>
      <c r="BI16" s="307">
        <v>0</v>
      </c>
      <c r="BJ16" s="348"/>
      <c r="BK16" s="390"/>
      <c r="BL16" s="415"/>
      <c r="BM16" s="416"/>
      <c r="BN16" s="307">
        <v>0</v>
      </c>
      <c r="BO16" s="349"/>
      <c r="BP16" s="407"/>
      <c r="BQ16" s="415"/>
      <c r="BR16" s="416"/>
      <c r="BS16" s="307">
        <v>0</v>
      </c>
      <c r="BT16" s="348"/>
      <c r="BU16" s="408"/>
      <c r="BV16" s="415"/>
      <c r="BW16" s="416"/>
      <c r="BX16" s="307">
        <v>0</v>
      </c>
      <c r="BY16" s="349"/>
      <c r="BZ16" s="407"/>
      <c r="CA16" s="415"/>
      <c r="CB16" s="416"/>
      <c r="CC16" s="307">
        <v>0</v>
      </c>
      <c r="CD16" s="348"/>
      <c r="CE16" s="408"/>
      <c r="CF16" s="415"/>
      <c r="CG16" s="416"/>
      <c r="CH16" s="307">
        <v>0</v>
      </c>
      <c r="CI16" s="348"/>
      <c r="CJ16" s="408"/>
      <c r="CK16" s="409"/>
      <c r="CL16" s="410"/>
      <c r="CM16" s="411"/>
      <c r="CN16" s="412"/>
      <c r="CO16" s="1338"/>
      <c r="CP16" s="1203"/>
      <c r="CQ16" s="785" t="e">
        <f t="shared" si="9"/>
        <v>#DIV/0!</v>
      </c>
      <c r="CR16" s="1116"/>
      <c r="CS16" s="786" t="e">
        <f t="shared" si="0"/>
        <v>#DIV/0!</v>
      </c>
      <c r="CT16" s="1114"/>
      <c r="CU16" s="1199" t="e">
        <f t="shared" si="3"/>
        <v>#DIV/0!</v>
      </c>
      <c r="CV16" s="1115"/>
      <c r="CW16" s="1208" t="e">
        <f t="shared" si="4"/>
        <v>#DIV/0!</v>
      </c>
      <c r="CX16" s="1214"/>
      <c r="CY16" s="1210" t="e">
        <f t="shared" si="5"/>
        <v>#DIV/0!</v>
      </c>
      <c r="CZ16" s="1116"/>
      <c r="DA16" s="1207" t="e">
        <f t="shared" si="6"/>
        <v>#DIV/0!</v>
      </c>
      <c r="DB16" s="1114"/>
      <c r="DC16" s="1196" t="e">
        <f t="shared" si="7"/>
        <v>#DIV/0!</v>
      </c>
      <c r="DD16" s="1115"/>
      <c r="DE16" s="1208" t="e">
        <f t="shared" si="8"/>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72">
        <v>32</v>
      </c>
      <c r="U17" s="1916"/>
      <c r="V17" s="1917"/>
      <c r="W17" s="340"/>
      <c r="X17" s="346"/>
      <c r="Y17" s="827"/>
      <c r="Z17" s="827"/>
      <c r="AA17" s="852"/>
      <c r="AB17" s="852"/>
      <c r="AC17" s="852"/>
      <c r="AD17" s="852"/>
      <c r="AE17" s="852"/>
      <c r="AF17" s="852"/>
      <c r="AG17" s="852"/>
      <c r="AH17" s="827"/>
      <c r="AI17" s="959"/>
      <c r="AJ17" s="1275"/>
      <c r="AK17" s="929"/>
      <c r="AL17" s="828"/>
      <c r="AM17" s="1056"/>
      <c r="AN17" s="1056"/>
      <c r="AO17" s="1057"/>
      <c r="AP17" s="1057"/>
      <c r="AQ17" s="617">
        <f t="shared" si="1"/>
        <v>0</v>
      </c>
      <c r="AR17" s="623">
        <f t="shared" si="1"/>
        <v>0</v>
      </c>
      <c r="AS17" s="329">
        <v>0</v>
      </c>
      <c r="AT17" s="307">
        <f t="shared" si="2"/>
        <v>0</v>
      </c>
      <c r="AU17" s="618">
        <f t="shared" si="2"/>
        <v>0</v>
      </c>
      <c r="AV17" s="619">
        <f t="shared" si="2"/>
        <v>0</v>
      </c>
      <c r="AW17" s="403"/>
      <c r="AX17" s="398"/>
      <c r="AY17" s="307">
        <v>0</v>
      </c>
      <c r="AZ17" s="348"/>
      <c r="BA17" s="390"/>
      <c r="BB17" s="415"/>
      <c r="BC17" s="416"/>
      <c r="BD17" s="307"/>
      <c r="BE17" s="348"/>
      <c r="BF17" s="390"/>
      <c r="BG17" s="415"/>
      <c r="BH17" s="416"/>
      <c r="BI17" s="307">
        <v>0</v>
      </c>
      <c r="BJ17" s="348"/>
      <c r="BK17" s="390"/>
      <c r="BL17" s="415"/>
      <c r="BM17" s="416"/>
      <c r="BN17" s="307">
        <v>0</v>
      </c>
      <c r="BO17" s="349"/>
      <c r="BP17" s="407"/>
      <c r="BQ17" s="415"/>
      <c r="BR17" s="416"/>
      <c r="BS17" s="307">
        <v>0</v>
      </c>
      <c r="BT17" s="348"/>
      <c r="BU17" s="408"/>
      <c r="BV17" s="415"/>
      <c r="BW17" s="416"/>
      <c r="BX17" s="307">
        <v>0</v>
      </c>
      <c r="BY17" s="349"/>
      <c r="BZ17" s="407"/>
      <c r="CA17" s="415"/>
      <c r="CB17" s="416"/>
      <c r="CC17" s="307">
        <v>0</v>
      </c>
      <c r="CD17" s="348"/>
      <c r="CE17" s="408"/>
      <c r="CF17" s="415"/>
      <c r="CG17" s="416"/>
      <c r="CH17" s="307">
        <v>0</v>
      </c>
      <c r="CI17" s="348"/>
      <c r="CJ17" s="408"/>
      <c r="CK17" s="409"/>
      <c r="CL17" s="410"/>
      <c r="CM17" s="411"/>
      <c r="CN17" s="412"/>
      <c r="CO17" s="1338"/>
      <c r="CP17" s="1203"/>
      <c r="CQ17" s="785" t="e">
        <f t="shared" si="9"/>
        <v>#DIV/0!</v>
      </c>
      <c r="CR17" s="1116"/>
      <c r="CS17" s="786" t="e">
        <f t="shared" si="0"/>
        <v>#DIV/0!</v>
      </c>
      <c r="CT17" s="1114"/>
      <c r="CU17" s="1199" t="e">
        <f t="shared" si="3"/>
        <v>#DIV/0!</v>
      </c>
      <c r="CV17" s="1115"/>
      <c r="CW17" s="1208" t="e">
        <f t="shared" si="4"/>
        <v>#DIV/0!</v>
      </c>
      <c r="CX17" s="1214"/>
      <c r="CY17" s="1210" t="e">
        <f t="shared" si="5"/>
        <v>#DIV/0!</v>
      </c>
      <c r="CZ17" s="1116"/>
      <c r="DA17" s="1207" t="e">
        <f t="shared" si="6"/>
        <v>#DIV/0!</v>
      </c>
      <c r="DB17" s="1114"/>
      <c r="DC17" s="1196" t="e">
        <f t="shared" si="7"/>
        <v>#DIV/0!</v>
      </c>
      <c r="DD17" s="1115"/>
      <c r="DE17" s="1208" t="e">
        <f t="shared" si="8"/>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72" t="s">
        <v>395</v>
      </c>
      <c r="U18" s="1916"/>
      <c r="V18" s="1917"/>
      <c r="W18" s="340"/>
      <c r="X18" s="346"/>
      <c r="Y18" s="827"/>
      <c r="Z18" s="827"/>
      <c r="AA18" s="852"/>
      <c r="AB18" s="852"/>
      <c r="AC18" s="852"/>
      <c r="AD18" s="852"/>
      <c r="AE18" s="852"/>
      <c r="AF18" s="852"/>
      <c r="AG18" s="852"/>
      <c r="AH18" s="827"/>
      <c r="AI18" s="959"/>
      <c r="AJ18" s="1275"/>
      <c r="AK18" s="929"/>
      <c r="AL18" s="828"/>
      <c r="AM18" s="1056"/>
      <c r="AN18" s="1056"/>
      <c r="AO18" s="1057"/>
      <c r="AP18" s="1057"/>
      <c r="AQ18" s="617">
        <f t="shared" si="1"/>
        <v>0</v>
      </c>
      <c r="AR18" s="623">
        <f t="shared" si="1"/>
        <v>0</v>
      </c>
      <c r="AS18" s="329">
        <v>0</v>
      </c>
      <c r="AT18" s="307">
        <f t="shared" si="2"/>
        <v>0</v>
      </c>
      <c r="AU18" s="618">
        <f t="shared" si="2"/>
        <v>0</v>
      </c>
      <c r="AV18" s="619">
        <f t="shared" si="2"/>
        <v>0</v>
      </c>
      <c r="AW18" s="403"/>
      <c r="AX18" s="398"/>
      <c r="AY18" s="307">
        <v>0</v>
      </c>
      <c r="AZ18" s="348"/>
      <c r="BA18" s="390"/>
      <c r="BB18" s="415"/>
      <c r="BC18" s="416"/>
      <c r="BD18" s="307"/>
      <c r="BE18" s="348"/>
      <c r="BF18" s="390"/>
      <c r="BG18" s="415"/>
      <c r="BH18" s="416"/>
      <c r="BI18" s="307">
        <v>0</v>
      </c>
      <c r="BJ18" s="348"/>
      <c r="BK18" s="390"/>
      <c r="BL18" s="415"/>
      <c r="BM18" s="416"/>
      <c r="BN18" s="307">
        <v>0</v>
      </c>
      <c r="BO18" s="349"/>
      <c r="BP18" s="407"/>
      <c r="BQ18" s="415"/>
      <c r="BR18" s="416"/>
      <c r="BS18" s="307">
        <v>0</v>
      </c>
      <c r="BT18" s="348"/>
      <c r="BU18" s="408"/>
      <c r="BV18" s="415"/>
      <c r="BW18" s="416"/>
      <c r="BX18" s="307">
        <v>0</v>
      </c>
      <c r="BY18" s="349"/>
      <c r="BZ18" s="407"/>
      <c r="CA18" s="415"/>
      <c r="CB18" s="416"/>
      <c r="CC18" s="307">
        <v>0</v>
      </c>
      <c r="CD18" s="348"/>
      <c r="CE18" s="408"/>
      <c r="CF18" s="415"/>
      <c r="CG18" s="416"/>
      <c r="CH18" s="307">
        <v>0</v>
      </c>
      <c r="CI18" s="348"/>
      <c r="CJ18" s="408"/>
      <c r="CK18" s="409"/>
      <c r="CL18" s="410"/>
      <c r="CM18" s="411"/>
      <c r="CN18" s="412"/>
      <c r="CO18" s="1338"/>
      <c r="CP18" s="1203"/>
      <c r="CQ18" s="785" t="e">
        <f t="shared" si="9"/>
        <v>#DIV/0!</v>
      </c>
      <c r="CR18" s="1116"/>
      <c r="CS18" s="786" t="e">
        <f t="shared" si="0"/>
        <v>#DIV/0!</v>
      </c>
      <c r="CT18" s="1114"/>
      <c r="CU18" s="1199" t="e">
        <f t="shared" si="3"/>
        <v>#DIV/0!</v>
      </c>
      <c r="CV18" s="1115"/>
      <c r="CW18" s="1208" t="e">
        <f t="shared" si="4"/>
        <v>#DIV/0!</v>
      </c>
      <c r="CX18" s="1214"/>
      <c r="CY18" s="1210" t="e">
        <f t="shared" si="5"/>
        <v>#DIV/0!</v>
      </c>
      <c r="CZ18" s="1116"/>
      <c r="DA18" s="1207" t="e">
        <f t="shared" si="6"/>
        <v>#DIV/0!</v>
      </c>
      <c r="DB18" s="1114"/>
      <c r="DC18" s="1196" t="e">
        <f t="shared" si="7"/>
        <v>#DIV/0!</v>
      </c>
      <c r="DD18" s="1115"/>
      <c r="DE18" s="1208" t="e">
        <f t="shared" si="8"/>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72">
        <v>16</v>
      </c>
      <c r="U19" s="1916"/>
      <c r="V19" s="1917"/>
      <c r="W19" s="340"/>
      <c r="X19" s="346"/>
      <c r="Y19" s="827"/>
      <c r="Z19" s="827"/>
      <c r="AA19" s="852"/>
      <c r="AB19" s="852"/>
      <c r="AC19" s="852"/>
      <c r="AD19" s="852"/>
      <c r="AE19" s="852"/>
      <c r="AF19" s="852"/>
      <c r="AG19" s="852"/>
      <c r="AH19" s="827"/>
      <c r="AI19" s="959"/>
      <c r="AJ19" s="1275"/>
      <c r="AK19" s="929"/>
      <c r="AL19" s="828"/>
      <c r="AM19" s="1056"/>
      <c r="AN19" s="1056"/>
      <c r="AO19" s="1057"/>
      <c r="AP19" s="1057"/>
      <c r="AQ19" s="617">
        <f t="shared" si="1"/>
        <v>0</v>
      </c>
      <c r="AR19" s="623">
        <f t="shared" si="1"/>
        <v>0</v>
      </c>
      <c r="AS19" s="329">
        <v>0</v>
      </c>
      <c r="AT19" s="307">
        <f t="shared" si="2"/>
        <v>0</v>
      </c>
      <c r="AU19" s="618">
        <f t="shared" si="2"/>
        <v>0</v>
      </c>
      <c r="AV19" s="619">
        <f t="shared" si="2"/>
        <v>0</v>
      </c>
      <c r="AW19" s="403"/>
      <c r="AX19" s="398"/>
      <c r="AY19" s="307">
        <v>0</v>
      </c>
      <c r="AZ19" s="348"/>
      <c r="BA19" s="390"/>
      <c r="BB19" s="415"/>
      <c r="BC19" s="416"/>
      <c r="BD19" s="307"/>
      <c r="BE19" s="348"/>
      <c r="BF19" s="390"/>
      <c r="BG19" s="415"/>
      <c r="BH19" s="416"/>
      <c r="BI19" s="307">
        <v>0</v>
      </c>
      <c r="BJ19" s="348"/>
      <c r="BK19" s="390"/>
      <c r="BL19" s="415"/>
      <c r="BM19" s="416"/>
      <c r="BN19" s="307">
        <v>0</v>
      </c>
      <c r="BO19" s="349"/>
      <c r="BP19" s="407"/>
      <c r="BQ19" s="415"/>
      <c r="BR19" s="416"/>
      <c r="BS19" s="307">
        <v>0</v>
      </c>
      <c r="BT19" s="348"/>
      <c r="BU19" s="408"/>
      <c r="BV19" s="415"/>
      <c r="BW19" s="416"/>
      <c r="BX19" s="307">
        <v>0</v>
      </c>
      <c r="BY19" s="349"/>
      <c r="BZ19" s="407"/>
      <c r="CA19" s="415"/>
      <c r="CB19" s="416"/>
      <c r="CC19" s="307">
        <v>0</v>
      </c>
      <c r="CD19" s="348"/>
      <c r="CE19" s="408"/>
      <c r="CF19" s="415"/>
      <c r="CG19" s="416"/>
      <c r="CH19" s="307">
        <v>0</v>
      </c>
      <c r="CI19" s="348"/>
      <c r="CJ19" s="408"/>
      <c r="CK19" s="409"/>
      <c r="CL19" s="410"/>
      <c r="CM19" s="411"/>
      <c r="CN19" s="412"/>
      <c r="CO19" s="1338"/>
      <c r="CP19" s="1203"/>
      <c r="CQ19" s="785" t="e">
        <f t="shared" si="9"/>
        <v>#DIV/0!</v>
      </c>
      <c r="CR19" s="1116"/>
      <c r="CS19" s="786" t="e">
        <f t="shared" si="0"/>
        <v>#DIV/0!</v>
      </c>
      <c r="CT19" s="1114"/>
      <c r="CU19" s="1199" t="e">
        <f t="shared" si="3"/>
        <v>#DIV/0!</v>
      </c>
      <c r="CV19" s="1115"/>
      <c r="CW19" s="1208" t="e">
        <f t="shared" si="4"/>
        <v>#DIV/0!</v>
      </c>
      <c r="CX19" s="1214"/>
      <c r="CY19" s="1210" t="e">
        <f t="shared" si="5"/>
        <v>#DIV/0!</v>
      </c>
      <c r="CZ19" s="1116"/>
      <c r="DA19" s="1207" t="e">
        <f t="shared" si="6"/>
        <v>#DIV/0!</v>
      </c>
      <c r="DB19" s="1114"/>
      <c r="DC19" s="1196" t="e">
        <f t="shared" si="7"/>
        <v>#DIV/0!</v>
      </c>
      <c r="DD19" s="1115"/>
      <c r="DE19" s="1208" t="e">
        <f t="shared" si="8"/>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72" t="s">
        <v>396</v>
      </c>
      <c r="U20" s="1967"/>
      <c r="V20" s="1968"/>
      <c r="W20" s="341"/>
      <c r="X20" s="347"/>
      <c r="Y20" s="827"/>
      <c r="Z20" s="827"/>
      <c r="AA20" s="831"/>
      <c r="AB20" s="831"/>
      <c r="AC20" s="831"/>
      <c r="AD20" s="831"/>
      <c r="AE20" s="831"/>
      <c r="AF20" s="831"/>
      <c r="AG20" s="831"/>
      <c r="AH20" s="827"/>
      <c r="AI20" s="959"/>
      <c r="AJ20" s="1275"/>
      <c r="AK20" s="929"/>
      <c r="AL20" s="828"/>
      <c r="AM20" s="1056"/>
      <c r="AN20" s="1056"/>
      <c r="AO20" s="1057"/>
      <c r="AP20" s="1057"/>
      <c r="AQ20" s="617">
        <f t="shared" si="1"/>
        <v>0</v>
      </c>
      <c r="AR20" s="623">
        <f t="shared" si="1"/>
        <v>0</v>
      </c>
      <c r="AS20" s="329">
        <v>0</v>
      </c>
      <c r="AT20" s="307">
        <f t="shared" si="2"/>
        <v>0</v>
      </c>
      <c r="AU20" s="618">
        <f t="shared" si="2"/>
        <v>0</v>
      </c>
      <c r="AV20" s="619">
        <f t="shared" si="2"/>
        <v>0</v>
      </c>
      <c r="AW20" s="403"/>
      <c r="AX20" s="398"/>
      <c r="AY20" s="307">
        <v>0</v>
      </c>
      <c r="AZ20" s="348"/>
      <c r="BA20" s="390"/>
      <c r="BB20" s="415"/>
      <c r="BC20" s="416"/>
      <c r="BD20" s="307"/>
      <c r="BE20" s="348"/>
      <c r="BF20" s="390"/>
      <c r="BG20" s="415"/>
      <c r="BH20" s="416"/>
      <c r="BI20" s="307">
        <v>0</v>
      </c>
      <c r="BJ20" s="348"/>
      <c r="BK20" s="390"/>
      <c r="BL20" s="415"/>
      <c r="BM20" s="416"/>
      <c r="BN20" s="307">
        <v>0</v>
      </c>
      <c r="BO20" s="349"/>
      <c r="BP20" s="407"/>
      <c r="BQ20" s="415"/>
      <c r="BR20" s="416"/>
      <c r="BS20" s="307">
        <v>0</v>
      </c>
      <c r="BT20" s="348"/>
      <c r="BU20" s="408"/>
      <c r="BV20" s="415"/>
      <c r="BW20" s="416"/>
      <c r="BX20" s="307">
        <v>0</v>
      </c>
      <c r="BY20" s="349"/>
      <c r="BZ20" s="407"/>
      <c r="CA20" s="415"/>
      <c r="CB20" s="416"/>
      <c r="CC20" s="307">
        <v>0</v>
      </c>
      <c r="CD20" s="348"/>
      <c r="CE20" s="408"/>
      <c r="CF20" s="415"/>
      <c r="CG20" s="416"/>
      <c r="CH20" s="307">
        <v>0</v>
      </c>
      <c r="CI20" s="348"/>
      <c r="CJ20" s="408"/>
      <c r="CK20" s="409"/>
      <c r="CL20" s="410"/>
      <c r="CM20" s="411"/>
      <c r="CN20" s="412"/>
      <c r="CO20" s="1338"/>
      <c r="CP20" s="1203"/>
      <c r="CQ20" s="785" t="e">
        <f t="shared" si="9"/>
        <v>#DIV/0!</v>
      </c>
      <c r="CR20" s="1116"/>
      <c r="CS20" s="786" t="e">
        <f t="shared" si="0"/>
        <v>#DIV/0!</v>
      </c>
      <c r="CT20" s="1114"/>
      <c r="CU20" s="1199" t="e">
        <f t="shared" si="3"/>
        <v>#DIV/0!</v>
      </c>
      <c r="CV20" s="1115"/>
      <c r="CW20" s="1208" t="e">
        <f t="shared" si="4"/>
        <v>#DIV/0!</v>
      </c>
      <c r="CX20" s="1214"/>
      <c r="CY20" s="1210" t="e">
        <f t="shared" si="5"/>
        <v>#DIV/0!</v>
      </c>
      <c r="CZ20" s="1116"/>
      <c r="DA20" s="1207" t="e">
        <f t="shared" si="6"/>
        <v>#DIV/0!</v>
      </c>
      <c r="DB20" s="1114"/>
      <c r="DC20" s="1196" t="e">
        <f t="shared" si="7"/>
        <v>#DIV/0!</v>
      </c>
      <c r="DD20" s="1115"/>
      <c r="DE20" s="1208" t="e">
        <f t="shared" si="8"/>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918"/>
      <c r="Q21" s="906"/>
      <c r="R21" s="906"/>
      <c r="S21" s="856"/>
      <c r="T21" s="73" t="s">
        <v>48</v>
      </c>
      <c r="U21" s="1916"/>
      <c r="V21" s="1917"/>
      <c r="W21" s="340"/>
      <c r="X21" s="346"/>
      <c r="Y21" s="827"/>
      <c r="Z21" s="827"/>
      <c r="AA21" s="831"/>
      <c r="AB21" s="831"/>
      <c r="AC21" s="831"/>
      <c r="AD21" s="831"/>
      <c r="AE21" s="831"/>
      <c r="AF21" s="831"/>
      <c r="AG21" s="831"/>
      <c r="AH21" s="827"/>
      <c r="AI21" s="959"/>
      <c r="AJ21" s="1275"/>
      <c r="AK21" s="929"/>
      <c r="AL21" s="828"/>
      <c r="AM21" s="1056"/>
      <c r="AN21" s="1056"/>
      <c r="AO21" s="1057"/>
      <c r="AP21" s="1057"/>
      <c r="AQ21" s="617">
        <f t="shared" ref="AQ21:AR36" si="10">AW21+BB21+BG21+BL21+BQ21+BV21+CA21+CF21</f>
        <v>0</v>
      </c>
      <c r="AR21" s="623">
        <f t="shared" si="10"/>
        <v>0</v>
      </c>
      <c r="AS21" s="329">
        <v>0</v>
      </c>
      <c r="AT21" s="307">
        <f t="shared" ref="AT21:AV36" si="11">AY21+BD21+BI21+BN21+BS21+BX21+CC21+CH21</f>
        <v>0</v>
      </c>
      <c r="AU21" s="618">
        <f t="shared" si="11"/>
        <v>0</v>
      </c>
      <c r="AV21" s="619">
        <f t="shared" si="11"/>
        <v>0</v>
      </c>
      <c r="AW21" s="403"/>
      <c r="AX21" s="398"/>
      <c r="AY21" s="307">
        <v>0</v>
      </c>
      <c r="AZ21" s="348"/>
      <c r="BA21" s="390"/>
      <c r="BB21" s="415"/>
      <c r="BC21" s="416"/>
      <c r="BD21" s="307"/>
      <c r="BE21" s="348"/>
      <c r="BF21" s="390"/>
      <c r="BG21" s="415"/>
      <c r="BH21" s="416"/>
      <c r="BI21" s="307">
        <v>0</v>
      </c>
      <c r="BJ21" s="348"/>
      <c r="BK21" s="390"/>
      <c r="BL21" s="415"/>
      <c r="BM21" s="416"/>
      <c r="BN21" s="307">
        <v>0</v>
      </c>
      <c r="BO21" s="349"/>
      <c r="BP21" s="407"/>
      <c r="BQ21" s="415"/>
      <c r="BR21" s="416"/>
      <c r="BS21" s="307">
        <v>0</v>
      </c>
      <c r="BT21" s="348"/>
      <c r="BU21" s="408"/>
      <c r="BV21" s="415"/>
      <c r="BW21" s="416"/>
      <c r="BX21" s="307">
        <v>0</v>
      </c>
      <c r="BY21" s="349"/>
      <c r="BZ21" s="407"/>
      <c r="CA21" s="415"/>
      <c r="CB21" s="416"/>
      <c r="CC21" s="307">
        <v>0</v>
      </c>
      <c r="CD21" s="348"/>
      <c r="CE21" s="408"/>
      <c r="CF21" s="415"/>
      <c r="CG21" s="416"/>
      <c r="CH21" s="307">
        <v>0</v>
      </c>
      <c r="CI21" s="348"/>
      <c r="CJ21" s="408"/>
      <c r="CK21" s="409"/>
      <c r="CL21" s="410"/>
      <c r="CM21" s="411"/>
      <c r="CN21" s="412"/>
      <c r="CO21" s="1338"/>
      <c r="CP21" s="1203"/>
      <c r="CQ21" s="785" t="e">
        <f t="shared" si="9"/>
        <v>#DIV/0!</v>
      </c>
      <c r="CR21" s="1116"/>
      <c r="CS21" s="786" t="e">
        <f t="shared" si="0"/>
        <v>#DIV/0!</v>
      </c>
      <c r="CT21" s="1114"/>
      <c r="CU21" s="1199" t="e">
        <f t="shared" si="3"/>
        <v>#DIV/0!</v>
      </c>
      <c r="CV21" s="1115"/>
      <c r="CW21" s="1208" t="e">
        <f t="shared" si="4"/>
        <v>#DIV/0!</v>
      </c>
      <c r="CX21" s="1214"/>
      <c r="CY21" s="1210" t="e">
        <f t="shared" si="5"/>
        <v>#DIV/0!</v>
      </c>
      <c r="CZ21" s="1116"/>
      <c r="DA21" s="1207" t="e">
        <f t="shared" si="6"/>
        <v>#DIV/0!</v>
      </c>
      <c r="DB21" s="1114"/>
      <c r="DC21" s="1196" t="e">
        <f t="shared" si="7"/>
        <v>#DIV/0!</v>
      </c>
      <c r="DD21" s="1115"/>
      <c r="DE21" s="1208" t="e">
        <f t="shared" si="8"/>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74" t="s">
        <v>397</v>
      </c>
      <c r="U22" s="1967"/>
      <c r="V22" s="1968"/>
      <c r="W22" s="341"/>
      <c r="X22" s="347"/>
      <c r="Y22" s="827"/>
      <c r="Z22" s="827"/>
      <c r="AA22" s="831"/>
      <c r="AB22" s="831"/>
      <c r="AC22" s="834"/>
      <c r="AD22" s="835"/>
      <c r="AE22" s="836"/>
      <c r="AF22" s="831"/>
      <c r="AG22" s="831"/>
      <c r="AH22" s="827"/>
      <c r="AI22" s="959"/>
      <c r="AJ22" s="1275"/>
      <c r="AK22" s="929"/>
      <c r="AL22" s="828"/>
      <c r="AM22" s="1056"/>
      <c r="AN22" s="1056"/>
      <c r="AO22" s="1057"/>
      <c r="AP22" s="1057"/>
      <c r="AQ22" s="617">
        <f t="shared" si="10"/>
        <v>0</v>
      </c>
      <c r="AR22" s="623">
        <f t="shared" si="10"/>
        <v>0</v>
      </c>
      <c r="AS22" s="329">
        <v>0</v>
      </c>
      <c r="AT22" s="307">
        <f t="shared" si="11"/>
        <v>0</v>
      </c>
      <c r="AU22" s="618">
        <f t="shared" si="11"/>
        <v>0</v>
      </c>
      <c r="AV22" s="619">
        <f t="shared" si="11"/>
        <v>0</v>
      </c>
      <c r="AW22" s="403"/>
      <c r="AX22" s="398"/>
      <c r="AY22" s="307">
        <v>0</v>
      </c>
      <c r="AZ22" s="348"/>
      <c r="BA22" s="390"/>
      <c r="BB22" s="415"/>
      <c r="BC22" s="416"/>
      <c r="BD22" s="307"/>
      <c r="BE22" s="348"/>
      <c r="BF22" s="390"/>
      <c r="BG22" s="415"/>
      <c r="BH22" s="416"/>
      <c r="BI22" s="307">
        <v>0</v>
      </c>
      <c r="BJ22" s="348"/>
      <c r="BK22" s="390"/>
      <c r="BL22" s="415"/>
      <c r="BM22" s="416"/>
      <c r="BN22" s="307">
        <v>0</v>
      </c>
      <c r="BO22" s="349"/>
      <c r="BP22" s="407"/>
      <c r="BQ22" s="415"/>
      <c r="BR22" s="416"/>
      <c r="BS22" s="307">
        <v>0</v>
      </c>
      <c r="BT22" s="348"/>
      <c r="BU22" s="408"/>
      <c r="BV22" s="415"/>
      <c r="BW22" s="416"/>
      <c r="BX22" s="307">
        <v>0</v>
      </c>
      <c r="BY22" s="349"/>
      <c r="BZ22" s="407"/>
      <c r="CA22" s="415"/>
      <c r="CB22" s="416"/>
      <c r="CC22" s="307">
        <v>0</v>
      </c>
      <c r="CD22" s="348"/>
      <c r="CE22" s="408"/>
      <c r="CF22" s="415"/>
      <c r="CG22" s="416"/>
      <c r="CH22" s="307">
        <v>0</v>
      </c>
      <c r="CI22" s="348"/>
      <c r="CJ22" s="408"/>
      <c r="CK22" s="409"/>
      <c r="CL22" s="410"/>
      <c r="CM22" s="411"/>
      <c r="CN22" s="412"/>
      <c r="CO22" s="1338"/>
      <c r="CP22" s="1203"/>
      <c r="CQ22" s="785" t="e">
        <f t="shared" si="9"/>
        <v>#DIV/0!</v>
      </c>
      <c r="CR22" s="1116"/>
      <c r="CS22" s="786" t="e">
        <f t="shared" si="0"/>
        <v>#DIV/0!</v>
      </c>
      <c r="CT22" s="1114"/>
      <c r="CU22" s="1199" t="e">
        <f t="shared" si="3"/>
        <v>#DIV/0!</v>
      </c>
      <c r="CV22" s="1115"/>
      <c r="CW22" s="1208" t="e">
        <f t="shared" si="4"/>
        <v>#DIV/0!</v>
      </c>
      <c r="CX22" s="1214"/>
      <c r="CY22" s="1210" t="e">
        <f t="shared" si="5"/>
        <v>#DIV/0!</v>
      </c>
      <c r="CZ22" s="1116"/>
      <c r="DA22" s="1207" t="e">
        <f t="shared" si="6"/>
        <v>#DIV/0!</v>
      </c>
      <c r="DB22" s="1114"/>
      <c r="DC22" s="1196" t="e">
        <f t="shared" si="7"/>
        <v>#DIV/0!</v>
      </c>
      <c r="DD22" s="1115"/>
      <c r="DE22" s="1208" t="e">
        <f t="shared" si="8"/>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x14ac:dyDescent="0.25">
      <c r="A23" s="59">
        <v>15</v>
      </c>
      <c r="B23" s="824"/>
      <c r="C23" s="824"/>
      <c r="D23" s="858"/>
      <c r="E23" s="825"/>
      <c r="F23" s="825"/>
      <c r="G23" s="837"/>
      <c r="H23" s="841"/>
      <c r="I23" s="873"/>
      <c r="J23" s="874"/>
      <c r="K23" s="963"/>
      <c r="L23" s="963"/>
      <c r="M23" s="885" t="s">
        <v>76</v>
      </c>
      <c r="N23" s="884"/>
      <c r="O23" s="621"/>
      <c r="P23" s="918"/>
      <c r="Q23" s="906"/>
      <c r="R23" s="906"/>
      <c r="S23" s="895"/>
      <c r="T23" s="74" t="s">
        <v>76</v>
      </c>
      <c r="U23" s="1947"/>
      <c r="V23" s="1948"/>
      <c r="W23" s="342"/>
      <c r="X23" s="347"/>
      <c r="Y23" s="827"/>
      <c r="Z23" s="827"/>
      <c r="AA23" s="831"/>
      <c r="AB23" s="831"/>
      <c r="AC23" s="832"/>
      <c r="AD23" s="831"/>
      <c r="AE23" s="833"/>
      <c r="AF23" s="831"/>
      <c r="AG23" s="831"/>
      <c r="AH23" s="827"/>
      <c r="AI23" s="959"/>
      <c r="AJ23" s="1275"/>
      <c r="AK23" s="929"/>
      <c r="AL23" s="828"/>
      <c r="AM23" s="1056"/>
      <c r="AN23" s="1056"/>
      <c r="AO23" s="1057"/>
      <c r="AP23" s="1057"/>
      <c r="AQ23" s="617">
        <f t="shared" si="10"/>
        <v>0</v>
      </c>
      <c r="AR23" s="623">
        <f t="shared" si="10"/>
        <v>0</v>
      </c>
      <c r="AS23" s="329">
        <v>0</v>
      </c>
      <c r="AT23" s="307">
        <f t="shared" si="11"/>
        <v>0</v>
      </c>
      <c r="AU23" s="618">
        <f t="shared" si="11"/>
        <v>0</v>
      </c>
      <c r="AV23" s="619">
        <f t="shared" si="11"/>
        <v>0</v>
      </c>
      <c r="AW23" s="403"/>
      <c r="AX23" s="398"/>
      <c r="AY23" s="307">
        <v>0</v>
      </c>
      <c r="AZ23" s="348"/>
      <c r="BA23" s="390"/>
      <c r="BB23" s="415"/>
      <c r="BC23" s="416"/>
      <c r="BD23" s="307"/>
      <c r="BE23" s="348"/>
      <c r="BF23" s="390"/>
      <c r="BG23" s="415"/>
      <c r="BH23" s="416"/>
      <c r="BI23" s="307">
        <v>0</v>
      </c>
      <c r="BJ23" s="348"/>
      <c r="BK23" s="390"/>
      <c r="BL23" s="415"/>
      <c r="BM23" s="416"/>
      <c r="BN23" s="307">
        <v>0</v>
      </c>
      <c r="BO23" s="349"/>
      <c r="BP23" s="407"/>
      <c r="BQ23" s="415"/>
      <c r="BR23" s="416"/>
      <c r="BS23" s="307">
        <v>0</v>
      </c>
      <c r="BT23" s="348"/>
      <c r="BU23" s="408"/>
      <c r="BV23" s="415"/>
      <c r="BW23" s="416"/>
      <c r="BX23" s="307">
        <v>0</v>
      </c>
      <c r="BY23" s="349"/>
      <c r="BZ23" s="407"/>
      <c r="CA23" s="415"/>
      <c r="CB23" s="416"/>
      <c r="CC23" s="307">
        <v>0</v>
      </c>
      <c r="CD23" s="348"/>
      <c r="CE23" s="408"/>
      <c r="CF23" s="415"/>
      <c r="CG23" s="416"/>
      <c r="CH23" s="307">
        <v>0</v>
      </c>
      <c r="CI23" s="348"/>
      <c r="CJ23" s="408"/>
      <c r="CK23" s="409"/>
      <c r="CL23" s="410"/>
      <c r="CM23" s="411"/>
      <c r="CN23" s="412"/>
      <c r="CO23" s="1338"/>
      <c r="CP23" s="1203"/>
      <c r="CQ23" s="785" t="e">
        <f t="shared" si="9"/>
        <v>#DIV/0!</v>
      </c>
      <c r="CR23" s="1116"/>
      <c r="CS23" s="786" t="e">
        <f t="shared" si="0"/>
        <v>#DIV/0!</v>
      </c>
      <c r="CT23" s="1114"/>
      <c r="CU23" s="1199" t="e">
        <f t="shared" si="3"/>
        <v>#DIV/0!</v>
      </c>
      <c r="CV23" s="1115"/>
      <c r="CW23" s="1208" t="e">
        <f t="shared" si="4"/>
        <v>#DIV/0!</v>
      </c>
      <c r="CX23" s="1214"/>
      <c r="CY23" s="1210" t="e">
        <f t="shared" si="5"/>
        <v>#DIV/0!</v>
      </c>
      <c r="CZ23" s="1116"/>
      <c r="DA23" s="1207" t="e">
        <f t="shared" si="6"/>
        <v>#DIV/0!</v>
      </c>
      <c r="DB23" s="1114"/>
      <c r="DC23" s="1196" t="e">
        <f t="shared" si="7"/>
        <v>#DIV/0!</v>
      </c>
      <c r="DD23" s="1115"/>
      <c r="DE23" s="1208" t="e">
        <f t="shared" si="8"/>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74" t="s">
        <v>323</v>
      </c>
      <c r="U24" s="1947"/>
      <c r="V24" s="1948"/>
      <c r="W24" s="342"/>
      <c r="X24" s="347"/>
      <c r="Y24" s="827"/>
      <c r="Z24" s="827"/>
      <c r="AA24" s="831"/>
      <c r="AB24" s="831"/>
      <c r="AC24" s="832"/>
      <c r="AD24" s="831"/>
      <c r="AE24" s="833"/>
      <c r="AF24" s="831"/>
      <c r="AG24" s="831"/>
      <c r="AH24" s="827"/>
      <c r="AI24" s="959"/>
      <c r="AJ24" s="1275"/>
      <c r="AK24" s="929"/>
      <c r="AL24" s="828"/>
      <c r="AM24" s="1056"/>
      <c r="AN24" s="1056"/>
      <c r="AO24" s="1057"/>
      <c r="AP24" s="1057"/>
      <c r="AQ24" s="617">
        <f t="shared" si="10"/>
        <v>0</v>
      </c>
      <c r="AR24" s="623">
        <f t="shared" si="10"/>
        <v>0</v>
      </c>
      <c r="AS24" s="329">
        <v>0</v>
      </c>
      <c r="AT24" s="307">
        <f t="shared" si="11"/>
        <v>0</v>
      </c>
      <c r="AU24" s="618">
        <f t="shared" si="11"/>
        <v>0</v>
      </c>
      <c r="AV24" s="619">
        <f t="shared" si="11"/>
        <v>0</v>
      </c>
      <c r="AW24" s="403"/>
      <c r="AX24" s="398"/>
      <c r="AY24" s="307">
        <v>0</v>
      </c>
      <c r="AZ24" s="348"/>
      <c r="BA24" s="390"/>
      <c r="BB24" s="415"/>
      <c r="BC24" s="416"/>
      <c r="BD24" s="307"/>
      <c r="BE24" s="348"/>
      <c r="BF24" s="390"/>
      <c r="BG24" s="415"/>
      <c r="BH24" s="416"/>
      <c r="BI24" s="307">
        <v>0</v>
      </c>
      <c r="BJ24" s="348"/>
      <c r="BK24" s="390"/>
      <c r="BL24" s="415"/>
      <c r="BM24" s="416"/>
      <c r="BN24" s="307">
        <v>0</v>
      </c>
      <c r="BO24" s="349"/>
      <c r="BP24" s="407"/>
      <c r="BQ24" s="415"/>
      <c r="BR24" s="416"/>
      <c r="BS24" s="307">
        <v>0</v>
      </c>
      <c r="BT24" s="348"/>
      <c r="BU24" s="408"/>
      <c r="BV24" s="415"/>
      <c r="BW24" s="416"/>
      <c r="BX24" s="307">
        <v>0</v>
      </c>
      <c r="BY24" s="349"/>
      <c r="BZ24" s="407"/>
      <c r="CA24" s="415"/>
      <c r="CB24" s="416"/>
      <c r="CC24" s="307">
        <v>0</v>
      </c>
      <c r="CD24" s="348"/>
      <c r="CE24" s="408"/>
      <c r="CF24" s="415"/>
      <c r="CG24" s="416"/>
      <c r="CH24" s="307">
        <v>0</v>
      </c>
      <c r="CI24" s="348"/>
      <c r="CJ24" s="408"/>
      <c r="CK24" s="409"/>
      <c r="CL24" s="410"/>
      <c r="CM24" s="411"/>
      <c r="CN24" s="412"/>
      <c r="CO24" s="1338"/>
      <c r="CP24" s="1203"/>
      <c r="CQ24" s="785" t="e">
        <f t="shared" si="9"/>
        <v>#DIV/0!</v>
      </c>
      <c r="CR24" s="1116"/>
      <c r="CS24" s="786" t="e">
        <f t="shared" si="0"/>
        <v>#DIV/0!</v>
      </c>
      <c r="CT24" s="1114"/>
      <c r="CU24" s="1199" t="e">
        <f t="shared" si="3"/>
        <v>#DIV/0!</v>
      </c>
      <c r="CV24" s="1115"/>
      <c r="CW24" s="1208" t="e">
        <f t="shared" si="4"/>
        <v>#DIV/0!</v>
      </c>
      <c r="CX24" s="1214"/>
      <c r="CY24" s="1210" t="e">
        <f t="shared" si="5"/>
        <v>#DIV/0!</v>
      </c>
      <c r="CZ24" s="1116"/>
      <c r="DA24" s="1207" t="e">
        <f t="shared" si="6"/>
        <v>#DIV/0!</v>
      </c>
      <c r="DB24" s="1114"/>
      <c r="DC24" s="1196" t="e">
        <f t="shared" si="7"/>
        <v>#DIV/0!</v>
      </c>
      <c r="DD24" s="1115"/>
      <c r="DE24" s="1208" t="e">
        <f t="shared" si="8"/>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thickBot="1" x14ac:dyDescent="0.3">
      <c r="A25" s="59">
        <v>17</v>
      </c>
      <c r="B25" s="824"/>
      <c r="C25" s="824"/>
      <c r="D25" s="858"/>
      <c r="E25" s="825"/>
      <c r="F25" s="825"/>
      <c r="G25" s="840"/>
      <c r="H25" s="928"/>
      <c r="I25" s="1821"/>
      <c r="J25" s="1822"/>
      <c r="K25" s="1822"/>
      <c r="L25" s="1053"/>
      <c r="M25" s="846"/>
      <c r="N25" s="846"/>
      <c r="O25" s="846"/>
      <c r="P25" s="846"/>
      <c r="Q25" s="922"/>
      <c r="R25" s="922"/>
      <c r="S25" s="897"/>
      <c r="T25" s="76" t="s">
        <v>321</v>
      </c>
      <c r="U25" s="1997"/>
      <c r="V25" s="1998"/>
      <c r="W25" s="343"/>
      <c r="X25" s="344"/>
      <c r="Y25" s="827"/>
      <c r="Z25" s="827"/>
      <c r="AA25" s="831"/>
      <c r="AB25" s="831"/>
      <c r="AC25" s="832"/>
      <c r="AD25" s="853"/>
      <c r="AE25" s="831"/>
      <c r="AF25" s="832"/>
      <c r="AG25" s="831"/>
      <c r="AH25" s="827"/>
      <c r="AI25" s="959"/>
      <c r="AJ25" s="1275"/>
      <c r="AK25" s="929"/>
      <c r="AL25" s="828"/>
      <c r="AM25" s="1056"/>
      <c r="AN25" s="1056"/>
      <c r="AO25" s="1057"/>
      <c r="AP25" s="1057"/>
      <c r="AQ25" s="617">
        <f t="shared" si="10"/>
        <v>0</v>
      </c>
      <c r="AR25" s="623">
        <f t="shared" si="10"/>
        <v>0</v>
      </c>
      <c r="AS25" s="329">
        <v>0</v>
      </c>
      <c r="AT25" s="307">
        <f t="shared" si="11"/>
        <v>0</v>
      </c>
      <c r="AU25" s="618">
        <f t="shared" si="11"/>
        <v>0</v>
      </c>
      <c r="AV25" s="619">
        <f t="shared" si="11"/>
        <v>0</v>
      </c>
      <c r="AW25" s="403"/>
      <c r="AX25" s="398"/>
      <c r="AY25" s="307">
        <v>0</v>
      </c>
      <c r="AZ25" s="348"/>
      <c r="BA25" s="390"/>
      <c r="BB25" s="415"/>
      <c r="BC25" s="416"/>
      <c r="BD25" s="307"/>
      <c r="BE25" s="348"/>
      <c r="BF25" s="390"/>
      <c r="BG25" s="415"/>
      <c r="BH25" s="416"/>
      <c r="BI25" s="307">
        <v>0</v>
      </c>
      <c r="BJ25" s="348"/>
      <c r="BK25" s="390"/>
      <c r="BL25" s="415"/>
      <c r="BM25" s="416"/>
      <c r="BN25" s="307">
        <v>0</v>
      </c>
      <c r="BO25" s="349"/>
      <c r="BP25" s="407"/>
      <c r="BQ25" s="415"/>
      <c r="BR25" s="416"/>
      <c r="BS25" s="307">
        <v>0</v>
      </c>
      <c r="BT25" s="348"/>
      <c r="BU25" s="408"/>
      <c r="BV25" s="415"/>
      <c r="BW25" s="416"/>
      <c r="BX25" s="307">
        <v>0</v>
      </c>
      <c r="BY25" s="349"/>
      <c r="BZ25" s="407"/>
      <c r="CA25" s="415"/>
      <c r="CB25" s="416"/>
      <c r="CC25" s="307">
        <v>0</v>
      </c>
      <c r="CD25" s="348"/>
      <c r="CE25" s="408"/>
      <c r="CF25" s="415"/>
      <c r="CG25" s="416"/>
      <c r="CH25" s="307">
        <v>0</v>
      </c>
      <c r="CI25" s="348"/>
      <c r="CJ25" s="408"/>
      <c r="CK25" s="409"/>
      <c r="CL25" s="410"/>
      <c r="CM25" s="411"/>
      <c r="CN25" s="412"/>
      <c r="CO25" s="1338"/>
      <c r="CP25" s="1203"/>
      <c r="CQ25" s="785" t="e">
        <f t="shared" si="9"/>
        <v>#DIV/0!</v>
      </c>
      <c r="CR25" s="1116"/>
      <c r="CS25" s="786" t="e">
        <f t="shared" si="0"/>
        <v>#DIV/0!</v>
      </c>
      <c r="CT25" s="1114"/>
      <c r="CU25" s="1199" t="e">
        <f t="shared" si="3"/>
        <v>#DIV/0!</v>
      </c>
      <c r="CV25" s="1115"/>
      <c r="CW25" s="1208" t="e">
        <f t="shared" si="4"/>
        <v>#DIV/0!</v>
      </c>
      <c r="CX25" s="1214"/>
      <c r="CY25" s="1210" t="e">
        <f t="shared" si="5"/>
        <v>#DIV/0!</v>
      </c>
      <c r="CZ25" s="1116"/>
      <c r="DA25" s="1207" t="e">
        <f t="shared" si="6"/>
        <v>#DIV/0!</v>
      </c>
      <c r="DB25" s="1114"/>
      <c r="DC25" s="1196" t="e">
        <f t="shared" si="7"/>
        <v>#DIV/0!</v>
      </c>
      <c r="DD25" s="1115"/>
      <c r="DE25" s="1208" t="e">
        <f t="shared" si="8"/>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617">
        <f t="shared" si="10"/>
        <v>0</v>
      </c>
      <c r="AR26" s="623">
        <f t="shared" si="10"/>
        <v>0</v>
      </c>
      <c r="AS26" s="329">
        <v>0</v>
      </c>
      <c r="AT26" s="307">
        <f t="shared" si="11"/>
        <v>0</v>
      </c>
      <c r="AU26" s="618">
        <f t="shared" si="11"/>
        <v>0</v>
      </c>
      <c r="AV26" s="619">
        <f t="shared" si="11"/>
        <v>0</v>
      </c>
      <c r="AW26" s="403"/>
      <c r="AX26" s="398"/>
      <c r="AY26" s="307">
        <v>0</v>
      </c>
      <c r="AZ26" s="348"/>
      <c r="BA26" s="390"/>
      <c r="BB26" s="415"/>
      <c r="BC26" s="416"/>
      <c r="BD26" s="307"/>
      <c r="BE26" s="348"/>
      <c r="BF26" s="390"/>
      <c r="BG26" s="415"/>
      <c r="BH26" s="416"/>
      <c r="BI26" s="307">
        <v>0</v>
      </c>
      <c r="BJ26" s="348"/>
      <c r="BK26" s="390"/>
      <c r="BL26" s="415"/>
      <c r="BM26" s="416"/>
      <c r="BN26" s="307">
        <v>0</v>
      </c>
      <c r="BO26" s="349"/>
      <c r="BP26" s="407"/>
      <c r="BQ26" s="415"/>
      <c r="BR26" s="416"/>
      <c r="BS26" s="307">
        <v>0</v>
      </c>
      <c r="BT26" s="348"/>
      <c r="BU26" s="408"/>
      <c r="BV26" s="415"/>
      <c r="BW26" s="416"/>
      <c r="BX26" s="307">
        <v>0</v>
      </c>
      <c r="BY26" s="349"/>
      <c r="BZ26" s="407"/>
      <c r="CA26" s="415"/>
      <c r="CB26" s="416"/>
      <c r="CC26" s="307">
        <v>0</v>
      </c>
      <c r="CD26" s="348"/>
      <c r="CE26" s="408"/>
      <c r="CF26" s="415"/>
      <c r="CG26" s="416"/>
      <c r="CH26" s="307">
        <v>0</v>
      </c>
      <c r="CI26" s="348"/>
      <c r="CJ26" s="408"/>
      <c r="CK26" s="409"/>
      <c r="CL26" s="410"/>
      <c r="CM26" s="411"/>
      <c r="CN26" s="412"/>
      <c r="CO26" s="1338"/>
      <c r="CP26" s="1203"/>
      <c r="CQ26" s="785" t="e">
        <f t="shared" si="9"/>
        <v>#DIV/0!</v>
      </c>
      <c r="CR26" s="1116"/>
      <c r="CS26" s="786" t="e">
        <f t="shared" si="0"/>
        <v>#DIV/0!</v>
      </c>
      <c r="CT26" s="1114"/>
      <c r="CU26" s="1199" t="e">
        <f t="shared" si="3"/>
        <v>#DIV/0!</v>
      </c>
      <c r="CV26" s="1115"/>
      <c r="CW26" s="1208" t="e">
        <f t="shared" si="4"/>
        <v>#DIV/0!</v>
      </c>
      <c r="CX26" s="1214"/>
      <c r="CY26" s="1210" t="e">
        <f t="shared" si="5"/>
        <v>#DIV/0!</v>
      </c>
      <c r="CZ26" s="1116"/>
      <c r="DA26" s="1207" t="e">
        <f t="shared" si="6"/>
        <v>#DIV/0!</v>
      </c>
      <c r="DB26" s="1114"/>
      <c r="DC26" s="1196" t="e">
        <f t="shared" si="7"/>
        <v>#DIV/0!</v>
      </c>
      <c r="DD26" s="1115"/>
      <c r="DE26" s="1208" t="e">
        <f t="shared" si="8"/>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1165" t="s">
        <v>58</v>
      </c>
      <c r="N27" s="2053" t="s">
        <v>335</v>
      </c>
      <c r="O27" s="2053"/>
      <c r="P27" s="1166" t="s">
        <v>336</v>
      </c>
      <c r="Q27" s="2053" t="s">
        <v>337</v>
      </c>
      <c r="R27" s="2053"/>
      <c r="S27" s="1166" t="s">
        <v>338</v>
      </c>
      <c r="T27" s="1166" t="s">
        <v>339</v>
      </c>
      <c r="U27" s="1166" t="s">
        <v>340</v>
      </c>
      <c r="V27" s="1167" t="s">
        <v>341</v>
      </c>
      <c r="W27" s="1167" t="s">
        <v>342</v>
      </c>
      <c r="X27" s="1168"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617">
        <f t="shared" si="10"/>
        <v>0</v>
      </c>
      <c r="AR27" s="623">
        <f t="shared" si="10"/>
        <v>0</v>
      </c>
      <c r="AS27" s="329">
        <v>0</v>
      </c>
      <c r="AT27" s="307">
        <f t="shared" si="11"/>
        <v>0</v>
      </c>
      <c r="AU27" s="618">
        <f t="shared" si="11"/>
        <v>0</v>
      </c>
      <c r="AV27" s="619">
        <f t="shared" si="11"/>
        <v>0</v>
      </c>
      <c r="AW27" s="403"/>
      <c r="AX27" s="398"/>
      <c r="AY27" s="307">
        <v>0</v>
      </c>
      <c r="AZ27" s="348"/>
      <c r="BA27" s="390"/>
      <c r="BB27" s="415"/>
      <c r="BC27" s="416"/>
      <c r="BD27" s="307"/>
      <c r="BE27" s="348"/>
      <c r="BF27" s="390"/>
      <c r="BG27" s="415"/>
      <c r="BH27" s="416"/>
      <c r="BI27" s="307">
        <v>0</v>
      </c>
      <c r="BJ27" s="348"/>
      <c r="BK27" s="390"/>
      <c r="BL27" s="415"/>
      <c r="BM27" s="416"/>
      <c r="BN27" s="307">
        <v>0</v>
      </c>
      <c r="BO27" s="349"/>
      <c r="BP27" s="407"/>
      <c r="BQ27" s="415"/>
      <c r="BR27" s="416"/>
      <c r="BS27" s="307">
        <v>0</v>
      </c>
      <c r="BT27" s="348"/>
      <c r="BU27" s="408"/>
      <c r="BV27" s="415"/>
      <c r="BW27" s="416"/>
      <c r="BX27" s="307">
        <v>0</v>
      </c>
      <c r="BY27" s="349"/>
      <c r="BZ27" s="407"/>
      <c r="CA27" s="415"/>
      <c r="CB27" s="416"/>
      <c r="CC27" s="307">
        <v>0</v>
      </c>
      <c r="CD27" s="348"/>
      <c r="CE27" s="408"/>
      <c r="CF27" s="415"/>
      <c r="CG27" s="416"/>
      <c r="CH27" s="307">
        <v>0</v>
      </c>
      <c r="CI27" s="348"/>
      <c r="CJ27" s="408"/>
      <c r="CK27" s="409"/>
      <c r="CL27" s="410"/>
      <c r="CM27" s="411"/>
      <c r="CN27" s="412"/>
      <c r="CO27" s="1338"/>
      <c r="CP27" s="1203"/>
      <c r="CQ27" s="785" t="e">
        <f t="shared" si="9"/>
        <v>#DIV/0!</v>
      </c>
      <c r="CR27" s="1116"/>
      <c r="CS27" s="786" t="e">
        <f t="shared" si="0"/>
        <v>#DIV/0!</v>
      </c>
      <c r="CT27" s="1114"/>
      <c r="CU27" s="1199" t="e">
        <f t="shared" si="3"/>
        <v>#DIV/0!</v>
      </c>
      <c r="CV27" s="1115"/>
      <c r="CW27" s="1208" t="e">
        <f t="shared" si="4"/>
        <v>#DIV/0!</v>
      </c>
      <c r="CX27" s="1214"/>
      <c r="CY27" s="1210" t="e">
        <f t="shared" si="5"/>
        <v>#DIV/0!</v>
      </c>
      <c r="CZ27" s="1116"/>
      <c r="DA27" s="1207" t="e">
        <f t="shared" si="6"/>
        <v>#DIV/0!</v>
      </c>
      <c r="DB27" s="1114"/>
      <c r="DC27" s="1196" t="e">
        <f t="shared" si="7"/>
        <v>#DIV/0!</v>
      </c>
      <c r="DD27" s="1115"/>
      <c r="DE27" s="1208" t="e">
        <f t="shared" si="8"/>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014"/>
      <c r="AH28" s="827"/>
      <c r="AI28" s="959"/>
      <c r="AJ28" s="1275"/>
      <c r="AK28" s="929"/>
      <c r="AL28" s="828"/>
      <c r="AM28" s="1056"/>
      <c r="AN28" s="1056"/>
      <c r="AO28" s="1057"/>
      <c r="AP28" s="1057"/>
      <c r="AQ28" s="617">
        <f t="shared" si="10"/>
        <v>0</v>
      </c>
      <c r="AR28" s="623">
        <f t="shared" si="10"/>
        <v>0</v>
      </c>
      <c r="AS28" s="329">
        <v>0</v>
      </c>
      <c r="AT28" s="307">
        <f t="shared" si="11"/>
        <v>0</v>
      </c>
      <c r="AU28" s="618">
        <f t="shared" si="11"/>
        <v>0</v>
      </c>
      <c r="AV28" s="619">
        <f t="shared" si="11"/>
        <v>0</v>
      </c>
      <c r="AW28" s="403"/>
      <c r="AX28" s="398"/>
      <c r="AY28" s="307">
        <v>0</v>
      </c>
      <c r="AZ28" s="348"/>
      <c r="BA28" s="390"/>
      <c r="BB28" s="415"/>
      <c r="BC28" s="416"/>
      <c r="BD28" s="307"/>
      <c r="BE28" s="348"/>
      <c r="BF28" s="390"/>
      <c r="BG28" s="415"/>
      <c r="BH28" s="416"/>
      <c r="BI28" s="307">
        <v>0</v>
      </c>
      <c r="BJ28" s="348"/>
      <c r="BK28" s="390"/>
      <c r="BL28" s="415"/>
      <c r="BM28" s="416"/>
      <c r="BN28" s="307">
        <v>0</v>
      </c>
      <c r="BO28" s="349"/>
      <c r="BP28" s="407"/>
      <c r="BQ28" s="415"/>
      <c r="BR28" s="416"/>
      <c r="BS28" s="307">
        <v>0</v>
      </c>
      <c r="BT28" s="348"/>
      <c r="BU28" s="408"/>
      <c r="BV28" s="415"/>
      <c r="BW28" s="416"/>
      <c r="BX28" s="307">
        <v>0</v>
      </c>
      <c r="BY28" s="349"/>
      <c r="BZ28" s="407"/>
      <c r="CA28" s="415"/>
      <c r="CB28" s="416"/>
      <c r="CC28" s="307">
        <v>0</v>
      </c>
      <c r="CD28" s="348"/>
      <c r="CE28" s="408"/>
      <c r="CF28" s="415"/>
      <c r="CG28" s="416"/>
      <c r="CH28" s="307">
        <v>0</v>
      </c>
      <c r="CI28" s="348"/>
      <c r="CJ28" s="408"/>
      <c r="CK28" s="409"/>
      <c r="CL28" s="410"/>
      <c r="CM28" s="411"/>
      <c r="CN28" s="412"/>
      <c r="CO28" s="1338"/>
      <c r="CP28" s="1203"/>
      <c r="CQ28" s="785" t="e">
        <f t="shared" si="9"/>
        <v>#DIV/0!</v>
      </c>
      <c r="CR28" s="1116"/>
      <c r="CS28" s="786" t="e">
        <f t="shared" si="0"/>
        <v>#DIV/0!</v>
      </c>
      <c r="CT28" s="1114"/>
      <c r="CU28" s="1199" t="e">
        <f t="shared" si="3"/>
        <v>#DIV/0!</v>
      </c>
      <c r="CV28" s="1115"/>
      <c r="CW28" s="1208" t="e">
        <f t="shared" si="4"/>
        <v>#DIV/0!</v>
      </c>
      <c r="CX28" s="1214"/>
      <c r="CY28" s="1210" t="e">
        <f t="shared" si="5"/>
        <v>#DIV/0!</v>
      </c>
      <c r="CZ28" s="1116"/>
      <c r="DA28" s="1207" t="e">
        <f t="shared" si="6"/>
        <v>#DIV/0!</v>
      </c>
      <c r="DB28" s="1114"/>
      <c r="DC28" s="1196" t="e">
        <f t="shared" si="7"/>
        <v>#DIV/0!</v>
      </c>
      <c r="DD28" s="1115"/>
      <c r="DE28" s="1208" t="e">
        <f t="shared" si="8"/>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12">Q29+S29+T29</f>
        <v>0</v>
      </c>
      <c r="Q29" s="2056"/>
      <c r="R29" s="2057"/>
      <c r="S29" s="908"/>
      <c r="T29" s="908"/>
      <c r="U29" s="908"/>
      <c r="V29" s="908"/>
      <c r="W29" s="947">
        <f t="shared" ref="W29:W47" si="13">U29-V29</f>
        <v>0</v>
      </c>
      <c r="X29" s="878">
        <f t="shared" ref="X29:X47" si="14">Q29*3+S29</f>
        <v>0</v>
      </c>
      <c r="Y29" s="822"/>
      <c r="Z29" s="822"/>
      <c r="AA29" s="932"/>
      <c r="AB29" s="1256"/>
      <c r="AC29" s="892"/>
      <c r="AD29" s="1238"/>
      <c r="AE29" s="934"/>
      <c r="AF29" s="1261"/>
      <c r="AG29" s="1014"/>
      <c r="AH29" s="827"/>
      <c r="AI29" s="959"/>
      <c r="AJ29" s="1275"/>
      <c r="AK29" s="929"/>
      <c r="AL29" s="828"/>
      <c r="AM29" s="1056"/>
      <c r="AN29" s="1056"/>
      <c r="AO29" s="1057"/>
      <c r="AP29" s="1058"/>
      <c r="AQ29" s="617">
        <f t="shared" si="10"/>
        <v>0</v>
      </c>
      <c r="AR29" s="623">
        <f>AX29+BC29+BH29+BM29+BR29+BW29+CB29+CG29</f>
        <v>0</v>
      </c>
      <c r="AS29" s="329">
        <v>0</v>
      </c>
      <c r="AT29" s="307">
        <f t="shared" si="11"/>
        <v>0</v>
      </c>
      <c r="AU29" s="618">
        <f t="shared" si="11"/>
        <v>0</v>
      </c>
      <c r="AV29" s="619">
        <f t="shared" si="11"/>
        <v>0</v>
      </c>
      <c r="AW29" s="403"/>
      <c r="AX29" s="398"/>
      <c r="AY29" s="307">
        <v>0</v>
      </c>
      <c r="AZ29" s="348"/>
      <c r="BA29" s="390"/>
      <c r="BB29" s="415"/>
      <c r="BC29" s="416"/>
      <c r="BD29" s="307"/>
      <c r="BE29" s="348"/>
      <c r="BF29" s="390"/>
      <c r="BG29" s="415"/>
      <c r="BH29" s="416"/>
      <c r="BI29" s="307">
        <v>0</v>
      </c>
      <c r="BJ29" s="348"/>
      <c r="BK29" s="390"/>
      <c r="BL29" s="415"/>
      <c r="BM29" s="416"/>
      <c r="BN29" s="307">
        <v>0</v>
      </c>
      <c r="BO29" s="349"/>
      <c r="BP29" s="407"/>
      <c r="BQ29" s="415"/>
      <c r="BR29" s="416"/>
      <c r="BS29" s="307">
        <v>0</v>
      </c>
      <c r="BT29" s="348"/>
      <c r="BU29" s="408"/>
      <c r="BV29" s="415"/>
      <c r="BW29" s="416"/>
      <c r="BX29" s="307">
        <v>0</v>
      </c>
      <c r="BY29" s="349"/>
      <c r="BZ29" s="407"/>
      <c r="CA29" s="415"/>
      <c r="CB29" s="416"/>
      <c r="CC29" s="307">
        <v>0</v>
      </c>
      <c r="CD29" s="348"/>
      <c r="CE29" s="408"/>
      <c r="CF29" s="415"/>
      <c r="CG29" s="416"/>
      <c r="CH29" s="307">
        <v>0</v>
      </c>
      <c r="CI29" s="348"/>
      <c r="CJ29" s="408"/>
      <c r="CK29" s="409"/>
      <c r="CL29" s="410"/>
      <c r="CM29" s="411"/>
      <c r="CN29" s="412"/>
      <c r="CO29" s="1338"/>
      <c r="CP29" s="1203"/>
      <c r="CQ29" s="785" t="e">
        <f t="shared" si="9"/>
        <v>#DIV/0!</v>
      </c>
      <c r="CR29" s="1116"/>
      <c r="CS29" s="786" t="e">
        <f t="shared" si="0"/>
        <v>#DIV/0!</v>
      </c>
      <c r="CT29" s="1114"/>
      <c r="CU29" s="1199" t="e">
        <f t="shared" si="3"/>
        <v>#DIV/0!</v>
      </c>
      <c r="CV29" s="1115"/>
      <c r="CW29" s="1208" t="e">
        <f t="shared" si="4"/>
        <v>#DIV/0!</v>
      </c>
      <c r="CX29" s="1214"/>
      <c r="CY29" s="1210" t="e">
        <f t="shared" si="5"/>
        <v>#DIV/0!</v>
      </c>
      <c r="CZ29" s="1116"/>
      <c r="DA29" s="1207" t="e">
        <f t="shared" si="6"/>
        <v>#DIV/0!</v>
      </c>
      <c r="DB29" s="1114"/>
      <c r="DC29" s="1196" t="e">
        <f t="shared" si="7"/>
        <v>#DIV/0!</v>
      </c>
      <c r="DD29" s="1115"/>
      <c r="DE29" s="1208" t="e">
        <f t="shared" si="8"/>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12"/>
        <v>0</v>
      </c>
      <c r="Q30" s="2056"/>
      <c r="R30" s="2057"/>
      <c r="S30" s="908"/>
      <c r="T30" s="908"/>
      <c r="U30" s="908"/>
      <c r="V30" s="908"/>
      <c r="W30" s="947">
        <f t="shared" si="13"/>
        <v>0</v>
      </c>
      <c r="X30" s="878">
        <f t="shared" si="14"/>
        <v>0</v>
      </c>
      <c r="Y30" s="822"/>
      <c r="Z30" s="822"/>
      <c r="AA30" s="932"/>
      <c r="AB30" s="1256"/>
      <c r="AC30" s="892"/>
      <c r="AD30" s="1238"/>
      <c r="AE30" s="934"/>
      <c r="AF30" s="1261"/>
      <c r="AG30" s="1014"/>
      <c r="AH30" s="827"/>
      <c r="AI30" s="959"/>
      <c r="AJ30" s="1275"/>
      <c r="AK30" s="929"/>
      <c r="AL30" s="828"/>
      <c r="AM30" s="1059"/>
      <c r="AN30" s="1059"/>
      <c r="AO30" s="1058"/>
      <c r="AP30" s="1057"/>
      <c r="AQ30" s="617">
        <f t="shared" si="10"/>
        <v>0</v>
      </c>
      <c r="AR30" s="623">
        <f t="shared" si="10"/>
        <v>0</v>
      </c>
      <c r="AS30" s="329">
        <v>0</v>
      </c>
      <c r="AT30" s="307">
        <f t="shared" si="11"/>
        <v>0</v>
      </c>
      <c r="AU30" s="618">
        <f t="shared" si="11"/>
        <v>0</v>
      </c>
      <c r="AV30" s="619">
        <f t="shared" si="11"/>
        <v>0</v>
      </c>
      <c r="AW30" s="403"/>
      <c r="AX30" s="398"/>
      <c r="AY30" s="307">
        <v>0</v>
      </c>
      <c r="AZ30" s="348"/>
      <c r="BA30" s="390"/>
      <c r="BB30" s="415"/>
      <c r="BC30" s="416"/>
      <c r="BD30" s="307"/>
      <c r="BE30" s="348"/>
      <c r="BF30" s="390"/>
      <c r="BG30" s="415"/>
      <c r="BH30" s="416"/>
      <c r="BI30" s="307">
        <v>0</v>
      </c>
      <c r="BJ30" s="348"/>
      <c r="BK30" s="390"/>
      <c r="BL30" s="415"/>
      <c r="BM30" s="416"/>
      <c r="BN30" s="307">
        <v>0</v>
      </c>
      <c r="BO30" s="349"/>
      <c r="BP30" s="407"/>
      <c r="BQ30" s="415"/>
      <c r="BR30" s="416"/>
      <c r="BS30" s="307">
        <v>0</v>
      </c>
      <c r="BT30" s="348"/>
      <c r="BU30" s="408"/>
      <c r="BV30" s="415"/>
      <c r="BW30" s="416"/>
      <c r="BX30" s="307">
        <v>0</v>
      </c>
      <c r="BY30" s="349"/>
      <c r="BZ30" s="407"/>
      <c r="CA30" s="415"/>
      <c r="CB30" s="416"/>
      <c r="CC30" s="307">
        <v>0</v>
      </c>
      <c r="CD30" s="348"/>
      <c r="CE30" s="408"/>
      <c r="CF30" s="415"/>
      <c r="CG30" s="416"/>
      <c r="CH30" s="307">
        <v>0</v>
      </c>
      <c r="CI30" s="348"/>
      <c r="CJ30" s="408"/>
      <c r="CK30" s="409"/>
      <c r="CL30" s="410"/>
      <c r="CM30" s="411"/>
      <c r="CN30" s="412"/>
      <c r="CO30" s="1338"/>
      <c r="CP30" s="1203"/>
      <c r="CQ30" s="785" t="e">
        <f t="shared" si="9"/>
        <v>#DIV/0!</v>
      </c>
      <c r="CR30" s="1116"/>
      <c r="CS30" s="786" t="e">
        <f t="shared" si="0"/>
        <v>#DIV/0!</v>
      </c>
      <c r="CT30" s="1114"/>
      <c r="CU30" s="1199" t="e">
        <f t="shared" si="3"/>
        <v>#DIV/0!</v>
      </c>
      <c r="CV30" s="1115"/>
      <c r="CW30" s="1208" t="e">
        <f t="shared" si="4"/>
        <v>#DIV/0!</v>
      </c>
      <c r="CX30" s="1214"/>
      <c r="CY30" s="1210" t="e">
        <f t="shared" si="5"/>
        <v>#DIV/0!</v>
      </c>
      <c r="CZ30" s="1116"/>
      <c r="DA30" s="1207" t="e">
        <f t="shared" si="6"/>
        <v>#DIV/0!</v>
      </c>
      <c r="DB30" s="1114"/>
      <c r="DC30" s="1196" t="e">
        <f t="shared" si="7"/>
        <v>#DIV/0!</v>
      </c>
      <c r="DD30" s="1115"/>
      <c r="DE30" s="1208" t="e">
        <f t="shared" si="8"/>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12"/>
        <v>0</v>
      </c>
      <c r="Q31" s="2056"/>
      <c r="R31" s="2057"/>
      <c r="S31" s="908"/>
      <c r="T31" s="908"/>
      <c r="U31" s="908"/>
      <c r="V31" s="908"/>
      <c r="W31" s="947">
        <f t="shared" si="13"/>
        <v>0</v>
      </c>
      <c r="X31" s="878">
        <f t="shared" si="14"/>
        <v>0</v>
      </c>
      <c r="Y31" s="822"/>
      <c r="Z31" s="822"/>
      <c r="AA31" s="932"/>
      <c r="AB31" s="1256"/>
      <c r="AC31" s="892"/>
      <c r="AD31" s="1238"/>
      <c r="AE31" s="934"/>
      <c r="AF31" s="1261"/>
      <c r="AG31" s="1014"/>
      <c r="AH31" s="827"/>
      <c r="AI31" s="959"/>
      <c r="AJ31" s="1275"/>
      <c r="AK31" s="929"/>
      <c r="AL31" s="828"/>
      <c r="AM31" s="1059"/>
      <c r="AN31" s="1059"/>
      <c r="AO31" s="1058"/>
      <c r="AP31" s="1057"/>
      <c r="AQ31" s="617">
        <f t="shared" si="10"/>
        <v>0</v>
      </c>
      <c r="AR31" s="623">
        <f t="shared" si="10"/>
        <v>0</v>
      </c>
      <c r="AS31" s="329">
        <v>0</v>
      </c>
      <c r="AT31" s="307">
        <f t="shared" si="11"/>
        <v>0</v>
      </c>
      <c r="AU31" s="618">
        <f t="shared" si="11"/>
        <v>0</v>
      </c>
      <c r="AV31" s="619">
        <f t="shared" si="11"/>
        <v>0</v>
      </c>
      <c r="AW31" s="403"/>
      <c r="AX31" s="398"/>
      <c r="AY31" s="307">
        <v>0</v>
      </c>
      <c r="AZ31" s="348"/>
      <c r="BA31" s="390"/>
      <c r="BB31" s="415"/>
      <c r="BC31" s="416"/>
      <c r="BD31" s="307"/>
      <c r="BE31" s="348"/>
      <c r="BF31" s="390"/>
      <c r="BG31" s="415"/>
      <c r="BH31" s="416"/>
      <c r="BI31" s="307">
        <v>0</v>
      </c>
      <c r="BJ31" s="348"/>
      <c r="BK31" s="390"/>
      <c r="BL31" s="415"/>
      <c r="BM31" s="416"/>
      <c r="BN31" s="307">
        <v>0</v>
      </c>
      <c r="BO31" s="349"/>
      <c r="BP31" s="407"/>
      <c r="BQ31" s="415"/>
      <c r="BR31" s="416"/>
      <c r="BS31" s="307">
        <v>0</v>
      </c>
      <c r="BT31" s="348"/>
      <c r="BU31" s="408"/>
      <c r="BV31" s="415"/>
      <c r="BW31" s="416"/>
      <c r="BX31" s="307">
        <v>0</v>
      </c>
      <c r="BY31" s="349"/>
      <c r="BZ31" s="407"/>
      <c r="CA31" s="415"/>
      <c r="CB31" s="416"/>
      <c r="CC31" s="307">
        <v>0</v>
      </c>
      <c r="CD31" s="348"/>
      <c r="CE31" s="408"/>
      <c r="CF31" s="415"/>
      <c r="CG31" s="416"/>
      <c r="CH31" s="307">
        <v>0</v>
      </c>
      <c r="CI31" s="348"/>
      <c r="CJ31" s="408"/>
      <c r="CK31" s="409"/>
      <c r="CL31" s="410"/>
      <c r="CM31" s="411"/>
      <c r="CN31" s="412"/>
      <c r="CO31" s="1338"/>
      <c r="CP31" s="1203"/>
      <c r="CQ31" s="785" t="e">
        <f t="shared" si="9"/>
        <v>#DIV/0!</v>
      </c>
      <c r="CR31" s="1116"/>
      <c r="CS31" s="786" t="e">
        <f t="shared" si="0"/>
        <v>#DIV/0!</v>
      </c>
      <c r="CT31" s="1114"/>
      <c r="CU31" s="1199" t="e">
        <f t="shared" si="3"/>
        <v>#DIV/0!</v>
      </c>
      <c r="CV31" s="1115"/>
      <c r="CW31" s="1208" t="e">
        <f t="shared" si="4"/>
        <v>#DIV/0!</v>
      </c>
      <c r="CX31" s="1214"/>
      <c r="CY31" s="1210" t="e">
        <f t="shared" si="5"/>
        <v>#DIV/0!</v>
      </c>
      <c r="CZ31" s="1116"/>
      <c r="DA31" s="1207" t="e">
        <f t="shared" si="6"/>
        <v>#DIV/0!</v>
      </c>
      <c r="DB31" s="1114"/>
      <c r="DC31" s="1196" t="e">
        <f t="shared" si="7"/>
        <v>#DIV/0!</v>
      </c>
      <c r="DD31" s="1115"/>
      <c r="DE31" s="1208" t="e">
        <f t="shared" si="8"/>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12"/>
        <v>0</v>
      </c>
      <c r="Q32" s="2049"/>
      <c r="R32" s="2050"/>
      <c r="S32" s="910"/>
      <c r="T32" s="910"/>
      <c r="U32" s="910"/>
      <c r="V32" s="910"/>
      <c r="W32" s="948">
        <f t="shared" si="13"/>
        <v>0</v>
      </c>
      <c r="X32" s="878">
        <f t="shared" si="14"/>
        <v>0</v>
      </c>
      <c r="Y32" s="822"/>
      <c r="Z32" s="822"/>
      <c r="AA32" s="932"/>
      <c r="AB32" s="1256"/>
      <c r="AC32" s="892"/>
      <c r="AD32" s="1238"/>
      <c r="AE32" s="934"/>
      <c r="AF32" s="1261"/>
      <c r="AG32" s="1014"/>
      <c r="AH32" s="827"/>
      <c r="AI32" s="959"/>
      <c r="AJ32" s="1275"/>
      <c r="AK32" s="929"/>
      <c r="AL32" s="828"/>
      <c r="AM32" s="1059"/>
      <c r="AN32" s="1059"/>
      <c r="AO32" s="1058"/>
      <c r="AP32" s="1057"/>
      <c r="AQ32" s="617">
        <f t="shared" si="10"/>
        <v>0</v>
      </c>
      <c r="AR32" s="623">
        <f t="shared" si="10"/>
        <v>0</v>
      </c>
      <c r="AS32" s="329">
        <v>0</v>
      </c>
      <c r="AT32" s="307">
        <f t="shared" si="11"/>
        <v>0</v>
      </c>
      <c r="AU32" s="618">
        <f t="shared" si="11"/>
        <v>0</v>
      </c>
      <c r="AV32" s="619">
        <f t="shared" si="11"/>
        <v>0</v>
      </c>
      <c r="AW32" s="403"/>
      <c r="AX32" s="398"/>
      <c r="AY32" s="307">
        <v>0</v>
      </c>
      <c r="AZ32" s="348"/>
      <c r="BA32" s="390"/>
      <c r="BB32" s="415"/>
      <c r="BC32" s="416"/>
      <c r="BD32" s="307"/>
      <c r="BE32" s="348"/>
      <c r="BF32" s="390"/>
      <c r="BG32" s="415"/>
      <c r="BH32" s="416"/>
      <c r="BI32" s="307">
        <v>0</v>
      </c>
      <c r="BJ32" s="348"/>
      <c r="BK32" s="390"/>
      <c r="BL32" s="415"/>
      <c r="BM32" s="416"/>
      <c r="BN32" s="307">
        <v>0</v>
      </c>
      <c r="BO32" s="349"/>
      <c r="BP32" s="407"/>
      <c r="BQ32" s="415"/>
      <c r="BR32" s="416"/>
      <c r="BS32" s="307">
        <v>0</v>
      </c>
      <c r="BT32" s="348"/>
      <c r="BU32" s="408"/>
      <c r="BV32" s="415"/>
      <c r="BW32" s="416"/>
      <c r="BX32" s="307">
        <v>0</v>
      </c>
      <c r="BY32" s="349"/>
      <c r="BZ32" s="407"/>
      <c r="CA32" s="415"/>
      <c r="CB32" s="416"/>
      <c r="CC32" s="307">
        <v>0</v>
      </c>
      <c r="CD32" s="348"/>
      <c r="CE32" s="408"/>
      <c r="CF32" s="415"/>
      <c r="CG32" s="416"/>
      <c r="CH32" s="307">
        <v>0</v>
      </c>
      <c r="CI32" s="348"/>
      <c r="CJ32" s="408"/>
      <c r="CK32" s="409"/>
      <c r="CL32" s="410"/>
      <c r="CM32" s="411"/>
      <c r="CN32" s="412"/>
      <c r="CO32" s="1338"/>
      <c r="CP32" s="1203"/>
      <c r="CQ32" s="785" t="e">
        <f t="shared" si="9"/>
        <v>#DIV/0!</v>
      </c>
      <c r="CR32" s="1116"/>
      <c r="CS32" s="786" t="e">
        <f t="shared" si="0"/>
        <v>#DIV/0!</v>
      </c>
      <c r="CT32" s="1114"/>
      <c r="CU32" s="1199" t="e">
        <f t="shared" si="3"/>
        <v>#DIV/0!</v>
      </c>
      <c r="CV32" s="1115"/>
      <c r="CW32" s="1208" t="e">
        <f t="shared" si="4"/>
        <v>#DIV/0!</v>
      </c>
      <c r="CX32" s="1214"/>
      <c r="CY32" s="1210" t="e">
        <f t="shared" si="5"/>
        <v>#DIV/0!</v>
      </c>
      <c r="CZ32" s="1116"/>
      <c r="DA32" s="1207" t="e">
        <f t="shared" si="6"/>
        <v>#DIV/0!</v>
      </c>
      <c r="DB32" s="1114"/>
      <c r="DC32" s="1196" t="e">
        <f t="shared" si="7"/>
        <v>#DIV/0!</v>
      </c>
      <c r="DD32" s="1115"/>
      <c r="DE32" s="1208" t="e">
        <f t="shared" si="8"/>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12"/>
        <v>0</v>
      </c>
      <c r="Q33" s="2051"/>
      <c r="R33" s="2052"/>
      <c r="S33" s="893"/>
      <c r="T33" s="893"/>
      <c r="U33" s="893"/>
      <c r="V33" s="893"/>
      <c r="W33" s="945">
        <f t="shared" si="13"/>
        <v>0</v>
      </c>
      <c r="X33" s="878">
        <f t="shared" si="14"/>
        <v>0</v>
      </c>
      <c r="Y33" s="822"/>
      <c r="Z33" s="822"/>
      <c r="AA33" s="932"/>
      <c r="AB33" s="1256"/>
      <c r="AC33" s="892"/>
      <c r="AD33" s="1238"/>
      <c r="AE33" s="934"/>
      <c r="AF33" s="1261"/>
      <c r="AG33" s="1014"/>
      <c r="AH33" s="827"/>
      <c r="AI33" s="959"/>
      <c r="AJ33" s="1275"/>
      <c r="AK33" s="929"/>
      <c r="AL33" s="828"/>
      <c r="AM33" s="1056"/>
      <c r="AN33" s="1056"/>
      <c r="AO33" s="1057"/>
      <c r="AP33" s="1057"/>
      <c r="AQ33" s="617">
        <f t="shared" si="10"/>
        <v>0</v>
      </c>
      <c r="AR33" s="623">
        <f t="shared" si="10"/>
        <v>0</v>
      </c>
      <c r="AS33" s="329">
        <v>0</v>
      </c>
      <c r="AT33" s="307">
        <f t="shared" si="11"/>
        <v>0</v>
      </c>
      <c r="AU33" s="618">
        <f t="shared" si="11"/>
        <v>0</v>
      </c>
      <c r="AV33" s="619">
        <f t="shared" si="11"/>
        <v>0</v>
      </c>
      <c r="AW33" s="403"/>
      <c r="AX33" s="398"/>
      <c r="AY33" s="307">
        <v>0</v>
      </c>
      <c r="AZ33" s="348"/>
      <c r="BA33" s="390"/>
      <c r="BB33" s="415"/>
      <c r="BC33" s="416"/>
      <c r="BD33" s="307"/>
      <c r="BE33" s="348"/>
      <c r="BF33" s="390"/>
      <c r="BG33" s="415"/>
      <c r="BH33" s="416"/>
      <c r="BI33" s="307">
        <v>0</v>
      </c>
      <c r="BJ33" s="348"/>
      <c r="BK33" s="390"/>
      <c r="BL33" s="415"/>
      <c r="BM33" s="416"/>
      <c r="BN33" s="307">
        <v>0</v>
      </c>
      <c r="BO33" s="349"/>
      <c r="BP33" s="407"/>
      <c r="BQ33" s="415"/>
      <c r="BR33" s="416"/>
      <c r="BS33" s="307">
        <v>0</v>
      </c>
      <c r="BT33" s="348"/>
      <c r="BU33" s="408"/>
      <c r="BV33" s="415"/>
      <c r="BW33" s="416"/>
      <c r="BX33" s="307">
        <v>0</v>
      </c>
      <c r="BY33" s="349"/>
      <c r="BZ33" s="407"/>
      <c r="CA33" s="415"/>
      <c r="CB33" s="416"/>
      <c r="CC33" s="307">
        <v>0</v>
      </c>
      <c r="CD33" s="348"/>
      <c r="CE33" s="408"/>
      <c r="CF33" s="415"/>
      <c r="CG33" s="416"/>
      <c r="CH33" s="307">
        <v>0</v>
      </c>
      <c r="CI33" s="348"/>
      <c r="CJ33" s="408"/>
      <c r="CK33" s="409"/>
      <c r="CL33" s="410"/>
      <c r="CM33" s="411"/>
      <c r="CN33" s="412"/>
      <c r="CO33" s="1338"/>
      <c r="CP33" s="1203"/>
      <c r="CQ33" s="785" t="e">
        <f t="shared" si="9"/>
        <v>#DIV/0!</v>
      </c>
      <c r="CR33" s="1116"/>
      <c r="CS33" s="786" t="e">
        <f t="shared" si="0"/>
        <v>#DIV/0!</v>
      </c>
      <c r="CT33" s="1114"/>
      <c r="CU33" s="1199" t="e">
        <f t="shared" si="3"/>
        <v>#DIV/0!</v>
      </c>
      <c r="CV33" s="1115"/>
      <c r="CW33" s="1208" t="e">
        <f t="shared" si="4"/>
        <v>#DIV/0!</v>
      </c>
      <c r="CX33" s="1214"/>
      <c r="CY33" s="1210" t="e">
        <f t="shared" si="5"/>
        <v>#DIV/0!</v>
      </c>
      <c r="CZ33" s="1116"/>
      <c r="DA33" s="1207" t="e">
        <f t="shared" si="6"/>
        <v>#DIV/0!</v>
      </c>
      <c r="DB33" s="1114"/>
      <c r="DC33" s="1196" t="e">
        <f t="shared" si="7"/>
        <v>#DIV/0!</v>
      </c>
      <c r="DD33" s="1115"/>
      <c r="DE33" s="1208" t="e">
        <f t="shared" si="8"/>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12"/>
        <v>0</v>
      </c>
      <c r="Q34" s="2051"/>
      <c r="R34" s="2052"/>
      <c r="S34" s="893"/>
      <c r="T34" s="893"/>
      <c r="U34" s="893"/>
      <c r="V34" s="893"/>
      <c r="W34" s="945">
        <f t="shared" si="13"/>
        <v>0</v>
      </c>
      <c r="X34" s="878">
        <f t="shared" si="14"/>
        <v>0</v>
      </c>
      <c r="Y34" s="822"/>
      <c r="Z34" s="822"/>
      <c r="AA34" s="932"/>
      <c r="AB34" s="1256"/>
      <c r="AC34" s="892"/>
      <c r="AD34" s="1238"/>
      <c r="AE34" s="934"/>
      <c r="AF34" s="1261"/>
      <c r="AG34" s="1014"/>
      <c r="AH34" s="827"/>
      <c r="AI34" s="959"/>
      <c r="AJ34" s="1275"/>
      <c r="AK34" s="929"/>
      <c r="AL34" s="828"/>
      <c r="AM34" s="1056"/>
      <c r="AN34" s="1056"/>
      <c r="AO34" s="1057"/>
      <c r="AP34" s="1058"/>
      <c r="AQ34" s="617">
        <f t="shared" si="10"/>
        <v>0</v>
      </c>
      <c r="AR34" s="623">
        <f t="shared" si="10"/>
        <v>0</v>
      </c>
      <c r="AS34" s="329">
        <v>0</v>
      </c>
      <c r="AT34" s="307">
        <f t="shared" si="11"/>
        <v>0</v>
      </c>
      <c r="AU34" s="618">
        <f t="shared" si="11"/>
        <v>0</v>
      </c>
      <c r="AV34" s="619">
        <f t="shared" si="11"/>
        <v>0</v>
      </c>
      <c r="AW34" s="403"/>
      <c r="AX34" s="398"/>
      <c r="AY34" s="307">
        <v>0</v>
      </c>
      <c r="AZ34" s="348"/>
      <c r="BA34" s="390"/>
      <c r="BB34" s="415"/>
      <c r="BC34" s="416"/>
      <c r="BD34" s="307"/>
      <c r="BE34" s="348"/>
      <c r="BF34" s="390"/>
      <c r="BG34" s="415"/>
      <c r="BH34" s="416"/>
      <c r="BI34" s="307">
        <v>0</v>
      </c>
      <c r="BJ34" s="348"/>
      <c r="BK34" s="390"/>
      <c r="BL34" s="415"/>
      <c r="BM34" s="416"/>
      <c r="BN34" s="307">
        <v>0</v>
      </c>
      <c r="BO34" s="349"/>
      <c r="BP34" s="407"/>
      <c r="BQ34" s="415"/>
      <c r="BR34" s="416"/>
      <c r="BS34" s="307">
        <v>0</v>
      </c>
      <c r="BT34" s="348"/>
      <c r="BU34" s="408"/>
      <c r="BV34" s="415"/>
      <c r="BW34" s="416"/>
      <c r="BX34" s="307">
        <v>0</v>
      </c>
      <c r="BY34" s="349"/>
      <c r="BZ34" s="407"/>
      <c r="CA34" s="415"/>
      <c r="CB34" s="416"/>
      <c r="CC34" s="307">
        <v>0</v>
      </c>
      <c r="CD34" s="348"/>
      <c r="CE34" s="408"/>
      <c r="CF34" s="415"/>
      <c r="CG34" s="416"/>
      <c r="CH34" s="307">
        <v>0</v>
      </c>
      <c r="CI34" s="348"/>
      <c r="CJ34" s="408"/>
      <c r="CK34" s="409"/>
      <c r="CL34" s="410"/>
      <c r="CM34" s="411"/>
      <c r="CN34" s="412"/>
      <c r="CO34" s="1338"/>
      <c r="CP34" s="1203"/>
      <c r="CQ34" s="785" t="e">
        <f t="shared" si="9"/>
        <v>#DIV/0!</v>
      </c>
      <c r="CR34" s="1116"/>
      <c r="CS34" s="786" t="e">
        <f t="shared" si="0"/>
        <v>#DIV/0!</v>
      </c>
      <c r="CT34" s="1114"/>
      <c r="CU34" s="1199" t="e">
        <f t="shared" si="3"/>
        <v>#DIV/0!</v>
      </c>
      <c r="CV34" s="1115"/>
      <c r="CW34" s="1208" t="e">
        <f t="shared" si="4"/>
        <v>#DIV/0!</v>
      </c>
      <c r="CX34" s="1214"/>
      <c r="CY34" s="1210" t="e">
        <f t="shared" si="5"/>
        <v>#DIV/0!</v>
      </c>
      <c r="CZ34" s="1116"/>
      <c r="DA34" s="1207" t="e">
        <f t="shared" si="6"/>
        <v>#DIV/0!</v>
      </c>
      <c r="DB34" s="1114"/>
      <c r="DC34" s="1196" t="e">
        <f t="shared" si="7"/>
        <v>#DIV/0!</v>
      </c>
      <c r="DD34" s="1115"/>
      <c r="DE34" s="1208" t="e">
        <f t="shared" si="8"/>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12"/>
        <v>0</v>
      </c>
      <c r="Q35" s="2067"/>
      <c r="R35" s="2075"/>
      <c r="S35" s="860"/>
      <c r="T35" s="860"/>
      <c r="U35" s="860"/>
      <c r="V35" s="860"/>
      <c r="W35" s="945">
        <f t="shared" si="13"/>
        <v>0</v>
      </c>
      <c r="X35" s="878">
        <f t="shared" si="14"/>
        <v>0</v>
      </c>
      <c r="Y35" s="822"/>
      <c r="Z35" s="822"/>
      <c r="AA35" s="932"/>
      <c r="AB35" s="1256"/>
      <c r="AC35" s="892"/>
      <c r="AD35" s="1240"/>
      <c r="AE35" s="934"/>
      <c r="AF35" s="1261"/>
      <c r="AG35" s="1014"/>
      <c r="AH35" s="827"/>
      <c r="AI35" s="959"/>
      <c r="AJ35" s="1275"/>
      <c r="AK35" s="929"/>
      <c r="AL35" s="828"/>
      <c r="AM35" s="1056"/>
      <c r="AN35" s="1056"/>
      <c r="AO35" s="1057"/>
      <c r="AP35" s="1058"/>
      <c r="AQ35" s="617">
        <f t="shared" si="10"/>
        <v>0</v>
      </c>
      <c r="AR35" s="623">
        <f t="shared" si="10"/>
        <v>0</v>
      </c>
      <c r="AS35" s="329">
        <v>0</v>
      </c>
      <c r="AT35" s="307">
        <f t="shared" si="11"/>
        <v>0</v>
      </c>
      <c r="AU35" s="618">
        <f t="shared" si="11"/>
        <v>0</v>
      </c>
      <c r="AV35" s="619">
        <f t="shared" si="11"/>
        <v>0</v>
      </c>
      <c r="AW35" s="403"/>
      <c r="AX35" s="398"/>
      <c r="AY35" s="307">
        <v>0</v>
      </c>
      <c r="AZ35" s="348"/>
      <c r="BA35" s="390"/>
      <c r="BB35" s="415"/>
      <c r="BC35" s="416"/>
      <c r="BD35" s="307"/>
      <c r="BE35" s="348"/>
      <c r="BF35" s="390"/>
      <c r="BG35" s="415"/>
      <c r="BH35" s="416"/>
      <c r="BI35" s="307">
        <v>0</v>
      </c>
      <c r="BJ35" s="348"/>
      <c r="BK35" s="390"/>
      <c r="BL35" s="415"/>
      <c r="BM35" s="416"/>
      <c r="BN35" s="307">
        <v>0</v>
      </c>
      <c r="BO35" s="349"/>
      <c r="BP35" s="407"/>
      <c r="BQ35" s="415"/>
      <c r="BR35" s="416"/>
      <c r="BS35" s="307">
        <v>0</v>
      </c>
      <c r="BT35" s="348"/>
      <c r="BU35" s="408"/>
      <c r="BV35" s="415"/>
      <c r="BW35" s="416"/>
      <c r="BX35" s="307">
        <v>0</v>
      </c>
      <c r="BY35" s="349"/>
      <c r="BZ35" s="407"/>
      <c r="CA35" s="415"/>
      <c r="CB35" s="416"/>
      <c r="CC35" s="307">
        <v>0</v>
      </c>
      <c r="CD35" s="348"/>
      <c r="CE35" s="408"/>
      <c r="CF35" s="415"/>
      <c r="CG35" s="416"/>
      <c r="CH35" s="307">
        <v>0</v>
      </c>
      <c r="CI35" s="348"/>
      <c r="CJ35" s="408"/>
      <c r="CK35" s="409"/>
      <c r="CL35" s="410"/>
      <c r="CM35" s="411"/>
      <c r="CN35" s="412"/>
      <c r="CO35" s="1338"/>
      <c r="CP35" s="1203"/>
      <c r="CQ35" s="785" t="e">
        <f t="shared" si="9"/>
        <v>#DIV/0!</v>
      </c>
      <c r="CR35" s="1116"/>
      <c r="CS35" s="786" t="e">
        <f t="shared" si="0"/>
        <v>#DIV/0!</v>
      </c>
      <c r="CT35" s="1114"/>
      <c r="CU35" s="1199" t="e">
        <f t="shared" si="3"/>
        <v>#DIV/0!</v>
      </c>
      <c r="CV35" s="1115"/>
      <c r="CW35" s="1208" t="e">
        <f t="shared" si="4"/>
        <v>#DIV/0!</v>
      </c>
      <c r="CX35" s="1214"/>
      <c r="CY35" s="1210" t="e">
        <f t="shared" si="5"/>
        <v>#DIV/0!</v>
      </c>
      <c r="CZ35" s="1116"/>
      <c r="DA35" s="1207" t="e">
        <f t="shared" si="6"/>
        <v>#DIV/0!</v>
      </c>
      <c r="DB35" s="1114"/>
      <c r="DC35" s="1196" t="e">
        <f t="shared" si="7"/>
        <v>#DIV/0!</v>
      </c>
      <c r="DD35" s="1115"/>
      <c r="DE35" s="1208" t="e">
        <f t="shared" si="8"/>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12"/>
        <v>0</v>
      </c>
      <c r="Q36" s="2067"/>
      <c r="R36" s="2075"/>
      <c r="S36" s="860"/>
      <c r="T36" s="860"/>
      <c r="U36" s="860"/>
      <c r="V36" s="860"/>
      <c r="W36" s="945">
        <f t="shared" si="13"/>
        <v>0</v>
      </c>
      <c r="X36" s="878">
        <f t="shared" si="14"/>
        <v>0</v>
      </c>
      <c r="Y36" s="822"/>
      <c r="Z36" s="822"/>
      <c r="AA36" s="932"/>
      <c r="AB36" s="1256"/>
      <c r="AC36" s="892"/>
      <c r="AD36" s="1238"/>
      <c r="AE36" s="934"/>
      <c r="AF36" s="1261"/>
      <c r="AG36" s="1014"/>
      <c r="AH36" s="827"/>
      <c r="AI36" s="959"/>
      <c r="AJ36" s="1275"/>
      <c r="AK36" s="929"/>
      <c r="AL36" s="828"/>
      <c r="AM36" s="1056"/>
      <c r="AN36" s="1056"/>
      <c r="AO36" s="1057"/>
      <c r="AP36" s="1058"/>
      <c r="AQ36" s="617">
        <f t="shared" si="10"/>
        <v>0</v>
      </c>
      <c r="AR36" s="623">
        <f t="shared" si="10"/>
        <v>0</v>
      </c>
      <c r="AS36" s="329">
        <v>0</v>
      </c>
      <c r="AT36" s="307">
        <f t="shared" si="11"/>
        <v>0</v>
      </c>
      <c r="AU36" s="618">
        <f t="shared" si="11"/>
        <v>0</v>
      </c>
      <c r="AV36" s="619">
        <f t="shared" si="11"/>
        <v>0</v>
      </c>
      <c r="AW36" s="403"/>
      <c r="AX36" s="398"/>
      <c r="AY36" s="307">
        <v>0</v>
      </c>
      <c r="AZ36" s="348"/>
      <c r="BA36" s="390"/>
      <c r="BB36" s="415"/>
      <c r="BC36" s="416"/>
      <c r="BD36" s="307"/>
      <c r="BE36" s="348"/>
      <c r="BF36" s="390"/>
      <c r="BG36" s="415"/>
      <c r="BH36" s="416"/>
      <c r="BI36" s="307">
        <v>0</v>
      </c>
      <c r="BJ36" s="348"/>
      <c r="BK36" s="390"/>
      <c r="BL36" s="415"/>
      <c r="BM36" s="416"/>
      <c r="BN36" s="307">
        <v>0</v>
      </c>
      <c r="BO36" s="349"/>
      <c r="BP36" s="407"/>
      <c r="BQ36" s="415"/>
      <c r="BR36" s="416"/>
      <c r="BS36" s="307">
        <v>0</v>
      </c>
      <c r="BT36" s="348"/>
      <c r="BU36" s="408"/>
      <c r="BV36" s="415"/>
      <c r="BW36" s="416"/>
      <c r="BX36" s="307">
        <v>0</v>
      </c>
      <c r="BY36" s="349"/>
      <c r="BZ36" s="407"/>
      <c r="CA36" s="415"/>
      <c r="CB36" s="416"/>
      <c r="CC36" s="307">
        <v>0</v>
      </c>
      <c r="CD36" s="348"/>
      <c r="CE36" s="408"/>
      <c r="CF36" s="415"/>
      <c r="CG36" s="416"/>
      <c r="CH36" s="307">
        <v>0</v>
      </c>
      <c r="CI36" s="348"/>
      <c r="CJ36" s="408"/>
      <c r="CK36" s="409"/>
      <c r="CL36" s="410"/>
      <c r="CM36" s="411"/>
      <c r="CN36" s="412"/>
      <c r="CO36" s="1338"/>
      <c r="CP36" s="1203"/>
      <c r="CQ36" s="785" t="e">
        <f t="shared" si="9"/>
        <v>#DIV/0!</v>
      </c>
      <c r="CR36" s="1116"/>
      <c r="CS36" s="786" t="e">
        <f t="shared" si="0"/>
        <v>#DIV/0!</v>
      </c>
      <c r="CT36" s="1114"/>
      <c r="CU36" s="1199" t="e">
        <f t="shared" si="3"/>
        <v>#DIV/0!</v>
      </c>
      <c r="CV36" s="1115"/>
      <c r="CW36" s="1208" t="e">
        <f t="shared" si="4"/>
        <v>#DIV/0!</v>
      </c>
      <c r="CX36" s="1214"/>
      <c r="CY36" s="1210" t="e">
        <f t="shared" si="5"/>
        <v>#DIV/0!</v>
      </c>
      <c r="CZ36" s="1116"/>
      <c r="DA36" s="1207" t="e">
        <f t="shared" si="6"/>
        <v>#DIV/0!</v>
      </c>
      <c r="DB36" s="1114"/>
      <c r="DC36" s="1196" t="e">
        <f t="shared" si="7"/>
        <v>#DIV/0!</v>
      </c>
      <c r="DD36" s="1115"/>
      <c r="DE36" s="1208" t="e">
        <f t="shared" si="8"/>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12"/>
        <v>0</v>
      </c>
      <c r="Q37" s="2067"/>
      <c r="R37" s="2075"/>
      <c r="S37" s="860"/>
      <c r="T37" s="860"/>
      <c r="U37" s="860"/>
      <c r="V37" s="860"/>
      <c r="W37" s="945">
        <f t="shared" si="13"/>
        <v>0</v>
      </c>
      <c r="X37" s="878">
        <f t="shared" si="14"/>
        <v>0</v>
      </c>
      <c r="Y37" s="822"/>
      <c r="Z37" s="822"/>
      <c r="AA37" s="932"/>
      <c r="AB37" s="1256"/>
      <c r="AC37" s="892"/>
      <c r="AD37" s="1238"/>
      <c r="AE37" s="934"/>
      <c r="AF37" s="1261"/>
      <c r="AG37" s="1014"/>
      <c r="AH37" s="827"/>
      <c r="AI37" s="959"/>
      <c r="AJ37" s="1275"/>
      <c r="AK37" s="1060"/>
      <c r="AL37" s="828"/>
      <c r="AM37" s="1059"/>
      <c r="AN37" s="1059"/>
      <c r="AO37" s="1058"/>
      <c r="AP37" s="1058"/>
      <c r="AQ37" s="617">
        <f t="shared" ref="AQ37:AR58" si="15">AW37+BB37+BG37+BL37+BQ37+BV37+CA37+CF37</f>
        <v>0</v>
      </c>
      <c r="AR37" s="623">
        <f t="shared" si="15"/>
        <v>0</v>
      </c>
      <c r="AS37" s="329">
        <v>0</v>
      </c>
      <c r="AT37" s="307">
        <f t="shared" ref="AT37:AV58" si="16">AY37+BD37+BI37+BN37+BS37+BX37+CC37+CH37</f>
        <v>0</v>
      </c>
      <c r="AU37" s="618">
        <f t="shared" si="16"/>
        <v>0</v>
      </c>
      <c r="AV37" s="619">
        <f t="shared" si="16"/>
        <v>0</v>
      </c>
      <c r="AW37" s="403"/>
      <c r="AX37" s="398"/>
      <c r="AY37" s="307">
        <v>0</v>
      </c>
      <c r="AZ37" s="348"/>
      <c r="BA37" s="390"/>
      <c r="BB37" s="415"/>
      <c r="BC37" s="416"/>
      <c r="BD37" s="307"/>
      <c r="BE37" s="348"/>
      <c r="BF37" s="390"/>
      <c r="BG37" s="415"/>
      <c r="BH37" s="416"/>
      <c r="BI37" s="307">
        <v>0</v>
      </c>
      <c r="BJ37" s="348"/>
      <c r="BK37" s="390"/>
      <c r="BL37" s="415"/>
      <c r="BM37" s="416"/>
      <c r="BN37" s="307">
        <v>0</v>
      </c>
      <c r="BO37" s="349"/>
      <c r="BP37" s="407"/>
      <c r="BQ37" s="415"/>
      <c r="BR37" s="416"/>
      <c r="BS37" s="307">
        <v>0</v>
      </c>
      <c r="BT37" s="348"/>
      <c r="BU37" s="408"/>
      <c r="BV37" s="415"/>
      <c r="BW37" s="416"/>
      <c r="BX37" s="307">
        <v>0</v>
      </c>
      <c r="BY37" s="349"/>
      <c r="BZ37" s="407"/>
      <c r="CA37" s="415"/>
      <c r="CB37" s="416"/>
      <c r="CC37" s="307">
        <v>0</v>
      </c>
      <c r="CD37" s="348"/>
      <c r="CE37" s="408"/>
      <c r="CF37" s="415"/>
      <c r="CG37" s="416"/>
      <c r="CH37" s="307">
        <v>0</v>
      </c>
      <c r="CI37" s="348"/>
      <c r="CJ37" s="408"/>
      <c r="CK37" s="409"/>
      <c r="CL37" s="410"/>
      <c r="CM37" s="411"/>
      <c r="CN37" s="412"/>
      <c r="CO37" s="1338"/>
      <c r="CP37" s="1203"/>
      <c r="CQ37" s="785" t="e">
        <f t="shared" si="9"/>
        <v>#DIV/0!</v>
      </c>
      <c r="CR37" s="1116"/>
      <c r="CS37" s="786" t="e">
        <f t="shared" si="0"/>
        <v>#DIV/0!</v>
      </c>
      <c r="CT37" s="1114"/>
      <c r="CU37" s="1199" t="e">
        <f t="shared" si="3"/>
        <v>#DIV/0!</v>
      </c>
      <c r="CV37" s="1115"/>
      <c r="CW37" s="1208" t="e">
        <f t="shared" si="4"/>
        <v>#DIV/0!</v>
      </c>
      <c r="CX37" s="1214"/>
      <c r="CY37" s="1210" t="e">
        <f t="shared" si="5"/>
        <v>#DIV/0!</v>
      </c>
      <c r="CZ37" s="1116"/>
      <c r="DA37" s="1207" t="e">
        <f t="shared" si="6"/>
        <v>#DIV/0!</v>
      </c>
      <c r="DB37" s="1114"/>
      <c r="DC37" s="1196" t="e">
        <f t="shared" si="7"/>
        <v>#DIV/0!</v>
      </c>
      <c r="DD37" s="1115"/>
      <c r="DE37" s="1208" t="e">
        <f t="shared" si="8"/>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12"/>
        <v>0</v>
      </c>
      <c r="Q38" s="2067"/>
      <c r="R38" s="2075"/>
      <c r="S38" s="860"/>
      <c r="T38" s="860"/>
      <c r="U38" s="860"/>
      <c r="V38" s="860"/>
      <c r="W38" s="945">
        <f t="shared" si="13"/>
        <v>0</v>
      </c>
      <c r="X38" s="878">
        <f t="shared" si="14"/>
        <v>0</v>
      </c>
      <c r="Y38" s="822"/>
      <c r="Z38" s="822"/>
      <c r="AA38" s="468"/>
      <c r="AB38" s="1257"/>
      <c r="AC38" s="165"/>
      <c r="AD38" s="1238"/>
      <c r="AE38" s="469"/>
      <c r="AF38" s="1262"/>
      <c r="AG38" s="166"/>
      <c r="AH38" s="827"/>
      <c r="AI38" s="959"/>
      <c r="AJ38" s="1275"/>
      <c r="AK38" s="929"/>
      <c r="AL38" s="828"/>
      <c r="AM38" s="1059"/>
      <c r="AN38" s="1059"/>
      <c r="AO38" s="1058"/>
      <c r="AP38" s="1058"/>
      <c r="AQ38" s="617">
        <f t="shared" si="15"/>
        <v>0</v>
      </c>
      <c r="AR38" s="623">
        <f t="shared" si="15"/>
        <v>0</v>
      </c>
      <c r="AS38" s="329">
        <v>0</v>
      </c>
      <c r="AT38" s="307">
        <f t="shared" si="16"/>
        <v>0</v>
      </c>
      <c r="AU38" s="618">
        <f t="shared" si="16"/>
        <v>0</v>
      </c>
      <c r="AV38" s="619">
        <f t="shared" si="16"/>
        <v>0</v>
      </c>
      <c r="AW38" s="403"/>
      <c r="AX38" s="398"/>
      <c r="AY38" s="307">
        <v>0</v>
      </c>
      <c r="AZ38" s="348"/>
      <c r="BA38" s="390"/>
      <c r="BB38" s="415"/>
      <c r="BC38" s="416"/>
      <c r="BD38" s="307"/>
      <c r="BE38" s="348"/>
      <c r="BF38" s="390"/>
      <c r="BG38" s="415"/>
      <c r="BH38" s="416"/>
      <c r="BI38" s="307">
        <v>0</v>
      </c>
      <c r="BJ38" s="348"/>
      <c r="BK38" s="390"/>
      <c r="BL38" s="415"/>
      <c r="BM38" s="416"/>
      <c r="BN38" s="307">
        <v>0</v>
      </c>
      <c r="BO38" s="349"/>
      <c r="BP38" s="407"/>
      <c r="BQ38" s="415"/>
      <c r="BR38" s="416"/>
      <c r="BS38" s="307">
        <v>0</v>
      </c>
      <c r="BT38" s="348"/>
      <c r="BU38" s="408"/>
      <c r="BV38" s="415"/>
      <c r="BW38" s="416"/>
      <c r="BX38" s="307">
        <v>0</v>
      </c>
      <c r="BY38" s="349"/>
      <c r="BZ38" s="407"/>
      <c r="CA38" s="415"/>
      <c r="CB38" s="416"/>
      <c r="CC38" s="307">
        <v>0</v>
      </c>
      <c r="CD38" s="348"/>
      <c r="CE38" s="408"/>
      <c r="CF38" s="415"/>
      <c r="CG38" s="416"/>
      <c r="CH38" s="307">
        <v>0</v>
      </c>
      <c r="CI38" s="348"/>
      <c r="CJ38" s="408"/>
      <c r="CK38" s="409"/>
      <c r="CL38" s="410"/>
      <c r="CM38" s="411"/>
      <c r="CN38" s="412"/>
      <c r="CO38" s="1338"/>
      <c r="CP38" s="1203"/>
      <c r="CQ38" s="785" t="e">
        <f t="shared" si="9"/>
        <v>#DIV/0!</v>
      </c>
      <c r="CR38" s="1116"/>
      <c r="CS38" s="786" t="e">
        <f t="shared" si="0"/>
        <v>#DIV/0!</v>
      </c>
      <c r="CT38" s="1114"/>
      <c r="CU38" s="1199" t="e">
        <f t="shared" si="3"/>
        <v>#DIV/0!</v>
      </c>
      <c r="CV38" s="1115"/>
      <c r="CW38" s="1208" t="e">
        <f t="shared" si="4"/>
        <v>#DIV/0!</v>
      </c>
      <c r="CX38" s="1214"/>
      <c r="CY38" s="1210" t="e">
        <f t="shared" si="5"/>
        <v>#DIV/0!</v>
      </c>
      <c r="CZ38" s="1116"/>
      <c r="DA38" s="1207" t="e">
        <f t="shared" si="6"/>
        <v>#DIV/0!</v>
      </c>
      <c r="DB38" s="1114"/>
      <c r="DC38" s="1196" t="e">
        <f t="shared" si="7"/>
        <v>#DIV/0!</v>
      </c>
      <c r="DD38" s="1115"/>
      <c r="DE38" s="1208" t="e">
        <f t="shared" si="8"/>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12"/>
        <v>0</v>
      </c>
      <c r="Q39" s="2067"/>
      <c r="R39" s="2075"/>
      <c r="S39" s="860"/>
      <c r="T39" s="860"/>
      <c r="U39" s="860"/>
      <c r="V39" s="860"/>
      <c r="W39" s="945">
        <f t="shared" si="13"/>
        <v>0</v>
      </c>
      <c r="X39" s="878">
        <f t="shared" si="14"/>
        <v>0</v>
      </c>
      <c r="Y39" s="822"/>
      <c r="Z39" s="822"/>
      <c r="AA39" s="932"/>
      <c r="AB39" s="1256"/>
      <c r="AC39" s="892"/>
      <c r="AD39" s="890" t="s">
        <v>361</v>
      </c>
      <c r="AE39" s="934"/>
      <c r="AF39" s="1261"/>
      <c r="AG39" s="1014"/>
      <c r="AH39" s="827"/>
      <c r="AI39" s="959"/>
      <c r="AJ39" s="1275"/>
      <c r="AK39" s="929"/>
      <c r="AL39" s="828"/>
      <c r="AM39" s="1059"/>
      <c r="AN39" s="1059"/>
      <c r="AO39" s="1058"/>
      <c r="AP39" s="1058"/>
      <c r="AQ39" s="617">
        <f t="shared" si="15"/>
        <v>0</v>
      </c>
      <c r="AR39" s="623">
        <f t="shared" si="15"/>
        <v>0</v>
      </c>
      <c r="AS39" s="329">
        <v>0</v>
      </c>
      <c r="AT39" s="307">
        <f t="shared" si="16"/>
        <v>0</v>
      </c>
      <c r="AU39" s="618">
        <f t="shared" si="16"/>
        <v>0</v>
      </c>
      <c r="AV39" s="619">
        <f t="shared" si="16"/>
        <v>0</v>
      </c>
      <c r="AW39" s="403"/>
      <c r="AX39" s="398"/>
      <c r="AY39" s="307">
        <v>0</v>
      </c>
      <c r="AZ39" s="348"/>
      <c r="BA39" s="390"/>
      <c r="BB39" s="415"/>
      <c r="BC39" s="416"/>
      <c r="BD39" s="307"/>
      <c r="BE39" s="348"/>
      <c r="BF39" s="390"/>
      <c r="BG39" s="415"/>
      <c r="BH39" s="416"/>
      <c r="BI39" s="307">
        <v>0</v>
      </c>
      <c r="BJ39" s="348"/>
      <c r="BK39" s="390"/>
      <c r="BL39" s="415"/>
      <c r="BM39" s="416"/>
      <c r="BN39" s="307">
        <v>0</v>
      </c>
      <c r="BO39" s="349"/>
      <c r="BP39" s="407"/>
      <c r="BQ39" s="415"/>
      <c r="BR39" s="416"/>
      <c r="BS39" s="307">
        <v>0</v>
      </c>
      <c r="BT39" s="348"/>
      <c r="BU39" s="408"/>
      <c r="BV39" s="415"/>
      <c r="BW39" s="416"/>
      <c r="BX39" s="307">
        <v>0</v>
      </c>
      <c r="BY39" s="349"/>
      <c r="BZ39" s="407"/>
      <c r="CA39" s="415"/>
      <c r="CB39" s="416"/>
      <c r="CC39" s="307">
        <v>0</v>
      </c>
      <c r="CD39" s="348"/>
      <c r="CE39" s="408"/>
      <c r="CF39" s="415"/>
      <c r="CG39" s="416"/>
      <c r="CH39" s="307">
        <v>0</v>
      </c>
      <c r="CI39" s="348"/>
      <c r="CJ39" s="408"/>
      <c r="CK39" s="409"/>
      <c r="CL39" s="410"/>
      <c r="CM39" s="411"/>
      <c r="CN39" s="412"/>
      <c r="CO39" s="1338"/>
      <c r="CP39" s="1203"/>
      <c r="CQ39" s="785" t="e">
        <f t="shared" si="9"/>
        <v>#DIV/0!</v>
      </c>
      <c r="CR39" s="1116"/>
      <c r="CS39" s="786" t="e">
        <f t="shared" si="0"/>
        <v>#DIV/0!</v>
      </c>
      <c r="CT39" s="1114"/>
      <c r="CU39" s="1199" t="e">
        <f t="shared" si="3"/>
        <v>#DIV/0!</v>
      </c>
      <c r="CV39" s="1115"/>
      <c r="CW39" s="1208" t="e">
        <f t="shared" si="4"/>
        <v>#DIV/0!</v>
      </c>
      <c r="CX39" s="1214"/>
      <c r="CY39" s="1210" t="e">
        <f t="shared" si="5"/>
        <v>#DIV/0!</v>
      </c>
      <c r="CZ39" s="1116"/>
      <c r="DA39" s="1207" t="e">
        <f t="shared" si="6"/>
        <v>#DIV/0!</v>
      </c>
      <c r="DB39" s="1114"/>
      <c r="DC39" s="1196" t="e">
        <f t="shared" si="7"/>
        <v>#DIV/0!</v>
      </c>
      <c r="DD39" s="1115"/>
      <c r="DE39" s="1208" t="e">
        <f t="shared" si="8"/>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12"/>
        <v>0</v>
      </c>
      <c r="Q40" s="2067"/>
      <c r="R40" s="2075"/>
      <c r="S40" s="860"/>
      <c r="T40" s="860"/>
      <c r="U40" s="860"/>
      <c r="V40" s="860"/>
      <c r="W40" s="945">
        <f t="shared" si="13"/>
        <v>0</v>
      </c>
      <c r="X40" s="878">
        <f t="shared" si="14"/>
        <v>0</v>
      </c>
      <c r="Y40" s="822"/>
      <c r="Z40" s="822"/>
      <c r="AA40" s="932"/>
      <c r="AB40" s="1256"/>
      <c r="AC40" s="892"/>
      <c r="AD40" s="1241"/>
      <c r="AE40" s="934"/>
      <c r="AF40" s="1261"/>
      <c r="AG40" s="1014"/>
      <c r="AH40" s="827"/>
      <c r="AI40" s="959"/>
      <c r="AJ40" s="1275"/>
      <c r="AK40" s="929"/>
      <c r="AL40" s="828"/>
      <c r="AM40" s="1059"/>
      <c r="AN40" s="1059"/>
      <c r="AO40" s="1058"/>
      <c r="AP40" s="1058"/>
      <c r="AQ40" s="617">
        <f t="shared" si="15"/>
        <v>0</v>
      </c>
      <c r="AR40" s="623">
        <f t="shared" si="15"/>
        <v>0</v>
      </c>
      <c r="AS40" s="329">
        <v>0</v>
      </c>
      <c r="AT40" s="307">
        <f t="shared" si="16"/>
        <v>0</v>
      </c>
      <c r="AU40" s="618">
        <f t="shared" si="16"/>
        <v>0</v>
      </c>
      <c r="AV40" s="619">
        <f t="shared" si="16"/>
        <v>0</v>
      </c>
      <c r="AW40" s="403"/>
      <c r="AX40" s="398"/>
      <c r="AY40" s="307">
        <v>0</v>
      </c>
      <c r="AZ40" s="348"/>
      <c r="BA40" s="390"/>
      <c r="BB40" s="415"/>
      <c r="BC40" s="416"/>
      <c r="BD40" s="307"/>
      <c r="BE40" s="348"/>
      <c r="BF40" s="390"/>
      <c r="BG40" s="415"/>
      <c r="BH40" s="416"/>
      <c r="BI40" s="307">
        <v>0</v>
      </c>
      <c r="BJ40" s="348"/>
      <c r="BK40" s="390"/>
      <c r="BL40" s="415"/>
      <c r="BM40" s="416"/>
      <c r="BN40" s="307">
        <v>0</v>
      </c>
      <c r="BO40" s="349"/>
      <c r="BP40" s="407"/>
      <c r="BQ40" s="415"/>
      <c r="BR40" s="416"/>
      <c r="BS40" s="307">
        <v>0</v>
      </c>
      <c r="BT40" s="348"/>
      <c r="BU40" s="408"/>
      <c r="BV40" s="415"/>
      <c r="BW40" s="416"/>
      <c r="BX40" s="307">
        <v>0</v>
      </c>
      <c r="BY40" s="349"/>
      <c r="BZ40" s="407"/>
      <c r="CA40" s="415"/>
      <c r="CB40" s="416"/>
      <c r="CC40" s="307">
        <v>0</v>
      </c>
      <c r="CD40" s="348"/>
      <c r="CE40" s="408"/>
      <c r="CF40" s="415"/>
      <c r="CG40" s="416"/>
      <c r="CH40" s="307">
        <v>0</v>
      </c>
      <c r="CI40" s="348"/>
      <c r="CJ40" s="408"/>
      <c r="CK40" s="409"/>
      <c r="CL40" s="410"/>
      <c r="CM40" s="411"/>
      <c r="CN40" s="412"/>
      <c r="CO40" s="1338"/>
      <c r="CP40" s="1203"/>
      <c r="CQ40" s="785" t="e">
        <f t="shared" si="9"/>
        <v>#DIV/0!</v>
      </c>
      <c r="CR40" s="1116"/>
      <c r="CS40" s="786" t="e">
        <f t="shared" si="0"/>
        <v>#DIV/0!</v>
      </c>
      <c r="CT40" s="1114"/>
      <c r="CU40" s="1199" t="e">
        <f t="shared" si="3"/>
        <v>#DIV/0!</v>
      </c>
      <c r="CV40" s="1115"/>
      <c r="CW40" s="1208" t="e">
        <f t="shared" si="4"/>
        <v>#DIV/0!</v>
      </c>
      <c r="CX40" s="1214"/>
      <c r="CY40" s="1210" t="e">
        <f t="shared" si="5"/>
        <v>#DIV/0!</v>
      </c>
      <c r="CZ40" s="1116"/>
      <c r="DA40" s="1207" t="e">
        <f t="shared" si="6"/>
        <v>#DIV/0!</v>
      </c>
      <c r="DB40" s="1114"/>
      <c r="DC40" s="1196" t="e">
        <f t="shared" si="7"/>
        <v>#DIV/0!</v>
      </c>
      <c r="DD40" s="1115"/>
      <c r="DE40" s="1208" t="e">
        <f t="shared" si="8"/>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12"/>
        <v>0</v>
      </c>
      <c r="Q41" s="2067"/>
      <c r="R41" s="2075"/>
      <c r="S41" s="860"/>
      <c r="T41" s="860"/>
      <c r="U41" s="860"/>
      <c r="V41" s="860"/>
      <c r="W41" s="945">
        <f t="shared" si="13"/>
        <v>0</v>
      </c>
      <c r="X41" s="878">
        <f t="shared" si="14"/>
        <v>0</v>
      </c>
      <c r="Y41" s="822"/>
      <c r="Z41" s="822"/>
      <c r="AA41" s="616"/>
      <c r="AB41" s="1258"/>
      <c r="AC41" s="892"/>
      <c r="AD41" s="1241"/>
      <c r="AE41" s="470"/>
      <c r="AF41" s="1263"/>
      <c r="AG41" s="1014"/>
      <c r="AH41" s="827"/>
      <c r="AI41" s="959"/>
      <c r="AJ41" s="1275"/>
      <c r="AK41" s="929"/>
      <c r="AL41" s="828"/>
      <c r="AM41" s="1059"/>
      <c r="AN41" s="1059"/>
      <c r="AO41" s="1058"/>
      <c r="AP41" s="1058"/>
      <c r="AQ41" s="617">
        <f t="shared" si="15"/>
        <v>0</v>
      </c>
      <c r="AR41" s="623">
        <f t="shared" si="15"/>
        <v>0</v>
      </c>
      <c r="AS41" s="329">
        <v>0</v>
      </c>
      <c r="AT41" s="307">
        <f t="shared" si="16"/>
        <v>0</v>
      </c>
      <c r="AU41" s="618">
        <f t="shared" si="16"/>
        <v>0</v>
      </c>
      <c r="AV41" s="619">
        <f t="shared" si="16"/>
        <v>0</v>
      </c>
      <c r="AW41" s="403"/>
      <c r="AX41" s="398"/>
      <c r="AY41" s="307">
        <v>0</v>
      </c>
      <c r="AZ41" s="348"/>
      <c r="BA41" s="390"/>
      <c r="BB41" s="415"/>
      <c r="BC41" s="416"/>
      <c r="BD41" s="307"/>
      <c r="BE41" s="348"/>
      <c r="BF41" s="390"/>
      <c r="BG41" s="415"/>
      <c r="BH41" s="416"/>
      <c r="BI41" s="307">
        <v>0</v>
      </c>
      <c r="BJ41" s="348"/>
      <c r="BK41" s="390"/>
      <c r="BL41" s="415"/>
      <c r="BM41" s="416"/>
      <c r="BN41" s="307">
        <v>0</v>
      </c>
      <c r="BO41" s="349"/>
      <c r="BP41" s="407"/>
      <c r="BQ41" s="415"/>
      <c r="BR41" s="416"/>
      <c r="BS41" s="307">
        <v>0</v>
      </c>
      <c r="BT41" s="348"/>
      <c r="BU41" s="408"/>
      <c r="BV41" s="415"/>
      <c r="BW41" s="416"/>
      <c r="BX41" s="307">
        <v>0</v>
      </c>
      <c r="BY41" s="349"/>
      <c r="BZ41" s="407"/>
      <c r="CA41" s="415"/>
      <c r="CB41" s="416"/>
      <c r="CC41" s="307">
        <v>0</v>
      </c>
      <c r="CD41" s="348"/>
      <c r="CE41" s="408"/>
      <c r="CF41" s="415"/>
      <c r="CG41" s="416"/>
      <c r="CH41" s="307">
        <v>0</v>
      </c>
      <c r="CI41" s="348"/>
      <c r="CJ41" s="408"/>
      <c r="CK41" s="409"/>
      <c r="CL41" s="410"/>
      <c r="CM41" s="411"/>
      <c r="CN41" s="412"/>
      <c r="CO41" s="1338"/>
      <c r="CP41" s="1203"/>
      <c r="CQ41" s="785" t="e">
        <f t="shared" si="9"/>
        <v>#DIV/0!</v>
      </c>
      <c r="CR41" s="1116"/>
      <c r="CS41" s="786" t="e">
        <f t="shared" si="0"/>
        <v>#DIV/0!</v>
      </c>
      <c r="CT41" s="1114"/>
      <c r="CU41" s="1199" t="e">
        <f t="shared" si="3"/>
        <v>#DIV/0!</v>
      </c>
      <c r="CV41" s="1115"/>
      <c r="CW41" s="1208" t="e">
        <f t="shared" si="4"/>
        <v>#DIV/0!</v>
      </c>
      <c r="CX41" s="1214"/>
      <c r="CY41" s="1210" t="e">
        <f t="shared" si="5"/>
        <v>#DIV/0!</v>
      </c>
      <c r="CZ41" s="1116"/>
      <c r="DA41" s="1207" t="e">
        <f t="shared" si="6"/>
        <v>#DIV/0!</v>
      </c>
      <c r="DB41" s="1114"/>
      <c r="DC41" s="1196" t="e">
        <f t="shared" si="7"/>
        <v>#DIV/0!</v>
      </c>
      <c r="DD41" s="1115"/>
      <c r="DE41" s="1208" t="e">
        <f t="shared" si="8"/>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12"/>
        <v>0</v>
      </c>
      <c r="Q42" s="2067"/>
      <c r="R42" s="2075"/>
      <c r="S42" s="860"/>
      <c r="T42" s="860"/>
      <c r="U42" s="860"/>
      <c r="V42" s="860"/>
      <c r="W42" s="945">
        <f t="shared" si="13"/>
        <v>0</v>
      </c>
      <c r="X42" s="878">
        <f t="shared" si="14"/>
        <v>0</v>
      </c>
      <c r="Y42" s="822"/>
      <c r="Z42" s="822"/>
      <c r="AA42" s="932"/>
      <c r="AB42" s="1256"/>
      <c r="AC42" s="167"/>
      <c r="AD42" s="1242"/>
      <c r="AE42" s="934"/>
      <c r="AF42" s="1264"/>
      <c r="AG42" s="1014"/>
      <c r="AH42" s="827"/>
      <c r="AI42" s="959"/>
      <c r="AJ42" s="1275"/>
      <c r="AK42" s="929"/>
      <c r="AL42" s="828"/>
      <c r="AM42" s="1059"/>
      <c r="AN42" s="1059"/>
      <c r="AO42" s="1058"/>
      <c r="AP42" s="1058"/>
      <c r="AQ42" s="617">
        <f t="shared" si="15"/>
        <v>0</v>
      </c>
      <c r="AR42" s="623">
        <f t="shared" si="15"/>
        <v>0</v>
      </c>
      <c r="AS42" s="329">
        <v>0</v>
      </c>
      <c r="AT42" s="307">
        <f t="shared" si="16"/>
        <v>0</v>
      </c>
      <c r="AU42" s="618">
        <f t="shared" si="16"/>
        <v>0</v>
      </c>
      <c r="AV42" s="619">
        <f t="shared" si="16"/>
        <v>0</v>
      </c>
      <c r="AW42" s="403"/>
      <c r="AX42" s="398"/>
      <c r="AY42" s="307">
        <v>0</v>
      </c>
      <c r="AZ42" s="348"/>
      <c r="BA42" s="390"/>
      <c r="BB42" s="415"/>
      <c r="BC42" s="416"/>
      <c r="BD42" s="307"/>
      <c r="BE42" s="348"/>
      <c r="BF42" s="390"/>
      <c r="BG42" s="415"/>
      <c r="BH42" s="416"/>
      <c r="BI42" s="307">
        <v>0</v>
      </c>
      <c r="BJ42" s="348"/>
      <c r="BK42" s="390"/>
      <c r="BL42" s="415"/>
      <c r="BM42" s="416"/>
      <c r="BN42" s="307">
        <v>0</v>
      </c>
      <c r="BO42" s="349"/>
      <c r="BP42" s="407"/>
      <c r="BQ42" s="415"/>
      <c r="BR42" s="416"/>
      <c r="BS42" s="307">
        <v>0</v>
      </c>
      <c r="BT42" s="348"/>
      <c r="BU42" s="408"/>
      <c r="BV42" s="415"/>
      <c r="BW42" s="416"/>
      <c r="BX42" s="307">
        <v>0</v>
      </c>
      <c r="BY42" s="349"/>
      <c r="BZ42" s="407"/>
      <c r="CA42" s="415"/>
      <c r="CB42" s="416"/>
      <c r="CC42" s="307">
        <v>0</v>
      </c>
      <c r="CD42" s="348"/>
      <c r="CE42" s="408"/>
      <c r="CF42" s="415"/>
      <c r="CG42" s="416"/>
      <c r="CH42" s="307">
        <v>0</v>
      </c>
      <c r="CI42" s="348"/>
      <c r="CJ42" s="408"/>
      <c r="CK42" s="409"/>
      <c r="CL42" s="410"/>
      <c r="CM42" s="411"/>
      <c r="CN42" s="412"/>
      <c r="CO42" s="1338"/>
      <c r="CP42" s="1203"/>
      <c r="CQ42" s="785" t="e">
        <f t="shared" si="9"/>
        <v>#DIV/0!</v>
      </c>
      <c r="CR42" s="1116"/>
      <c r="CS42" s="786" t="e">
        <f t="shared" si="0"/>
        <v>#DIV/0!</v>
      </c>
      <c r="CT42" s="1114"/>
      <c r="CU42" s="1199" t="e">
        <f t="shared" si="3"/>
        <v>#DIV/0!</v>
      </c>
      <c r="CV42" s="1115"/>
      <c r="CW42" s="1208" t="e">
        <f t="shared" si="4"/>
        <v>#DIV/0!</v>
      </c>
      <c r="CX42" s="1214"/>
      <c r="CY42" s="1210" t="e">
        <f t="shared" si="5"/>
        <v>#DIV/0!</v>
      </c>
      <c r="CZ42" s="1116"/>
      <c r="DA42" s="1207" t="e">
        <f t="shared" si="6"/>
        <v>#DIV/0!</v>
      </c>
      <c r="DB42" s="1114"/>
      <c r="DC42" s="1196" t="e">
        <f t="shared" si="7"/>
        <v>#DIV/0!</v>
      </c>
      <c r="DD42" s="1115"/>
      <c r="DE42" s="1208" t="e">
        <f t="shared" si="8"/>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12"/>
        <v>0</v>
      </c>
      <c r="Q43" s="2067"/>
      <c r="R43" s="2075"/>
      <c r="S43" s="860"/>
      <c r="T43" s="860"/>
      <c r="U43" s="860"/>
      <c r="V43" s="860"/>
      <c r="W43" s="945">
        <f t="shared" si="13"/>
        <v>0</v>
      </c>
      <c r="X43" s="878">
        <f t="shared" si="14"/>
        <v>0</v>
      </c>
      <c r="Y43" s="822"/>
      <c r="Z43" s="822"/>
      <c r="AA43" s="932"/>
      <c r="AB43" s="1259"/>
      <c r="AC43" s="892"/>
      <c r="AD43" s="1241"/>
      <c r="AE43" s="934"/>
      <c r="AF43" s="1264"/>
      <c r="AG43" s="1014"/>
      <c r="AH43" s="827"/>
      <c r="AI43" s="959"/>
      <c r="AJ43" s="1275"/>
      <c r="AK43" s="929"/>
      <c r="AL43" s="828"/>
      <c r="AM43" s="1059"/>
      <c r="AN43" s="1059"/>
      <c r="AO43" s="1058"/>
      <c r="AP43" s="1058"/>
      <c r="AQ43" s="617">
        <f t="shared" si="15"/>
        <v>0</v>
      </c>
      <c r="AR43" s="623">
        <f t="shared" si="15"/>
        <v>0</v>
      </c>
      <c r="AS43" s="329">
        <v>0</v>
      </c>
      <c r="AT43" s="307">
        <f t="shared" si="16"/>
        <v>0</v>
      </c>
      <c r="AU43" s="618">
        <f t="shared" si="16"/>
        <v>0</v>
      </c>
      <c r="AV43" s="619">
        <f t="shared" si="16"/>
        <v>0</v>
      </c>
      <c r="AW43" s="403"/>
      <c r="AX43" s="398"/>
      <c r="AY43" s="307">
        <v>0</v>
      </c>
      <c r="AZ43" s="348"/>
      <c r="BA43" s="390"/>
      <c r="BB43" s="415"/>
      <c r="BC43" s="416"/>
      <c r="BD43" s="307"/>
      <c r="BE43" s="348"/>
      <c r="BF43" s="390"/>
      <c r="BG43" s="415"/>
      <c r="BH43" s="416"/>
      <c r="BI43" s="307">
        <v>0</v>
      </c>
      <c r="BJ43" s="348"/>
      <c r="BK43" s="390"/>
      <c r="BL43" s="415"/>
      <c r="BM43" s="416"/>
      <c r="BN43" s="307">
        <v>0</v>
      </c>
      <c r="BO43" s="349"/>
      <c r="BP43" s="407"/>
      <c r="BQ43" s="415"/>
      <c r="BR43" s="416"/>
      <c r="BS43" s="307">
        <v>0</v>
      </c>
      <c r="BT43" s="348"/>
      <c r="BU43" s="408"/>
      <c r="BV43" s="415"/>
      <c r="BW43" s="416"/>
      <c r="BX43" s="307">
        <v>0</v>
      </c>
      <c r="BY43" s="349"/>
      <c r="BZ43" s="407"/>
      <c r="CA43" s="415"/>
      <c r="CB43" s="416"/>
      <c r="CC43" s="307">
        <v>0</v>
      </c>
      <c r="CD43" s="348"/>
      <c r="CE43" s="408"/>
      <c r="CF43" s="415"/>
      <c r="CG43" s="416"/>
      <c r="CH43" s="307">
        <v>0</v>
      </c>
      <c r="CI43" s="348"/>
      <c r="CJ43" s="408"/>
      <c r="CK43" s="409"/>
      <c r="CL43" s="410"/>
      <c r="CM43" s="411"/>
      <c r="CN43" s="412"/>
      <c r="CO43" s="1338"/>
      <c r="CP43" s="1203"/>
      <c r="CQ43" s="785" t="e">
        <f t="shared" si="9"/>
        <v>#DIV/0!</v>
      </c>
      <c r="CR43" s="1116"/>
      <c r="CS43" s="786" t="e">
        <f t="shared" si="0"/>
        <v>#DIV/0!</v>
      </c>
      <c r="CT43" s="1114"/>
      <c r="CU43" s="1199" t="e">
        <f t="shared" si="3"/>
        <v>#DIV/0!</v>
      </c>
      <c r="CV43" s="1115"/>
      <c r="CW43" s="1208" t="e">
        <f t="shared" si="4"/>
        <v>#DIV/0!</v>
      </c>
      <c r="CX43" s="1214"/>
      <c r="CY43" s="1210" t="e">
        <f t="shared" si="5"/>
        <v>#DIV/0!</v>
      </c>
      <c r="CZ43" s="1116"/>
      <c r="DA43" s="1207" t="e">
        <f t="shared" si="6"/>
        <v>#DIV/0!</v>
      </c>
      <c r="DB43" s="1114"/>
      <c r="DC43" s="1196" t="e">
        <f t="shared" si="7"/>
        <v>#DIV/0!</v>
      </c>
      <c r="DD43" s="1115"/>
      <c r="DE43" s="1208" t="e">
        <f t="shared" si="8"/>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12"/>
        <v>0</v>
      </c>
      <c r="Q44" s="2067"/>
      <c r="R44" s="2075"/>
      <c r="S44" s="860"/>
      <c r="T44" s="860"/>
      <c r="U44" s="860"/>
      <c r="V44" s="860"/>
      <c r="W44" s="945">
        <f t="shared" si="13"/>
        <v>0</v>
      </c>
      <c r="X44" s="878">
        <f t="shared" si="14"/>
        <v>0</v>
      </c>
      <c r="Y44" s="822"/>
      <c r="Z44" s="822"/>
      <c r="AA44" s="932"/>
      <c r="AB44" s="1259"/>
      <c r="AC44" s="168"/>
      <c r="AD44" s="1242"/>
      <c r="AE44" s="934"/>
      <c r="AF44" s="1264"/>
      <c r="AG44" s="1014"/>
      <c r="AH44" s="827"/>
      <c r="AI44" s="959"/>
      <c r="AJ44" s="1275"/>
      <c r="AK44" s="929"/>
      <c r="AL44" s="828"/>
      <c r="AM44" s="1059"/>
      <c r="AN44" s="1059"/>
      <c r="AO44" s="1058"/>
      <c r="AP44" s="1058"/>
      <c r="AQ44" s="617">
        <f t="shared" si="15"/>
        <v>0</v>
      </c>
      <c r="AR44" s="623">
        <f t="shared" si="15"/>
        <v>0</v>
      </c>
      <c r="AS44" s="329">
        <v>0</v>
      </c>
      <c r="AT44" s="307">
        <f t="shared" si="16"/>
        <v>0</v>
      </c>
      <c r="AU44" s="618">
        <f t="shared" si="16"/>
        <v>0</v>
      </c>
      <c r="AV44" s="619">
        <f t="shared" si="16"/>
        <v>0</v>
      </c>
      <c r="AW44" s="403"/>
      <c r="AX44" s="398"/>
      <c r="AY44" s="307">
        <v>0</v>
      </c>
      <c r="AZ44" s="348"/>
      <c r="BA44" s="390"/>
      <c r="BB44" s="415"/>
      <c r="BC44" s="416"/>
      <c r="BD44" s="307"/>
      <c r="BE44" s="348"/>
      <c r="BF44" s="390"/>
      <c r="BG44" s="415"/>
      <c r="BH44" s="416"/>
      <c r="BI44" s="307">
        <v>0</v>
      </c>
      <c r="BJ44" s="348"/>
      <c r="BK44" s="390"/>
      <c r="BL44" s="415"/>
      <c r="BM44" s="416"/>
      <c r="BN44" s="307">
        <v>0</v>
      </c>
      <c r="BO44" s="349"/>
      <c r="BP44" s="407"/>
      <c r="BQ44" s="415"/>
      <c r="BR44" s="416"/>
      <c r="BS44" s="307">
        <v>0</v>
      </c>
      <c r="BT44" s="348"/>
      <c r="BU44" s="408"/>
      <c r="BV44" s="415"/>
      <c r="BW44" s="416"/>
      <c r="BX44" s="307">
        <v>0</v>
      </c>
      <c r="BY44" s="349"/>
      <c r="BZ44" s="407"/>
      <c r="CA44" s="415"/>
      <c r="CB44" s="416"/>
      <c r="CC44" s="307">
        <v>0</v>
      </c>
      <c r="CD44" s="348"/>
      <c r="CE44" s="408"/>
      <c r="CF44" s="415"/>
      <c r="CG44" s="416"/>
      <c r="CH44" s="307">
        <v>0</v>
      </c>
      <c r="CI44" s="348"/>
      <c r="CJ44" s="408"/>
      <c r="CK44" s="409"/>
      <c r="CL44" s="410"/>
      <c r="CM44" s="411"/>
      <c r="CN44" s="412"/>
      <c r="CO44" s="1338"/>
      <c r="CP44" s="1203"/>
      <c r="CQ44" s="785" t="e">
        <f t="shared" si="9"/>
        <v>#DIV/0!</v>
      </c>
      <c r="CR44" s="1116"/>
      <c r="CS44" s="786" t="e">
        <f t="shared" si="0"/>
        <v>#DIV/0!</v>
      </c>
      <c r="CT44" s="1114"/>
      <c r="CU44" s="1199" t="e">
        <f t="shared" si="3"/>
        <v>#DIV/0!</v>
      </c>
      <c r="CV44" s="1115"/>
      <c r="CW44" s="1208" t="e">
        <f t="shared" si="4"/>
        <v>#DIV/0!</v>
      </c>
      <c r="CX44" s="1214"/>
      <c r="CY44" s="1210" t="e">
        <f t="shared" si="5"/>
        <v>#DIV/0!</v>
      </c>
      <c r="CZ44" s="1116"/>
      <c r="DA44" s="1207" t="e">
        <f t="shared" si="6"/>
        <v>#DIV/0!</v>
      </c>
      <c r="DB44" s="1114"/>
      <c r="DC44" s="1196" t="e">
        <f t="shared" si="7"/>
        <v>#DIV/0!</v>
      </c>
      <c r="DD44" s="1115"/>
      <c r="DE44" s="1208" t="e">
        <f t="shared" si="8"/>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12"/>
        <v>0</v>
      </c>
      <c r="Q45" s="2071"/>
      <c r="R45" s="2076"/>
      <c r="S45" s="859"/>
      <c r="T45" s="859"/>
      <c r="U45" s="859"/>
      <c r="V45" s="859"/>
      <c r="W45" s="946">
        <f t="shared" si="13"/>
        <v>0</v>
      </c>
      <c r="X45" s="878">
        <f t="shared" si="14"/>
        <v>0</v>
      </c>
      <c r="Y45" s="822"/>
      <c r="Z45" s="822"/>
      <c r="AA45" s="932"/>
      <c r="AB45" s="1259"/>
      <c r="AC45" s="168"/>
      <c r="AD45" s="1243"/>
      <c r="AE45" s="934"/>
      <c r="AF45" s="1264"/>
      <c r="AG45" s="1014"/>
      <c r="AH45" s="827"/>
      <c r="AI45" s="959"/>
      <c r="AJ45" s="1275"/>
      <c r="AK45" s="929"/>
      <c r="AL45" s="828"/>
      <c r="AM45" s="1059"/>
      <c r="AN45" s="1059"/>
      <c r="AO45" s="1058"/>
      <c r="AP45" s="1058"/>
      <c r="AQ45" s="617">
        <f t="shared" si="15"/>
        <v>0</v>
      </c>
      <c r="AR45" s="623">
        <f t="shared" si="15"/>
        <v>0</v>
      </c>
      <c r="AS45" s="329">
        <v>0</v>
      </c>
      <c r="AT45" s="307">
        <f t="shared" si="16"/>
        <v>0</v>
      </c>
      <c r="AU45" s="618">
        <f t="shared" si="16"/>
        <v>0</v>
      </c>
      <c r="AV45" s="619">
        <f t="shared" si="16"/>
        <v>0</v>
      </c>
      <c r="AW45" s="403"/>
      <c r="AX45" s="398"/>
      <c r="AY45" s="307">
        <v>0</v>
      </c>
      <c r="AZ45" s="348"/>
      <c r="BA45" s="390"/>
      <c r="BB45" s="415"/>
      <c r="BC45" s="416"/>
      <c r="BD45" s="307"/>
      <c r="BE45" s="348"/>
      <c r="BF45" s="390"/>
      <c r="BG45" s="415"/>
      <c r="BH45" s="416"/>
      <c r="BI45" s="307">
        <v>0</v>
      </c>
      <c r="BJ45" s="348"/>
      <c r="BK45" s="390"/>
      <c r="BL45" s="415"/>
      <c r="BM45" s="416"/>
      <c r="BN45" s="307">
        <v>0</v>
      </c>
      <c r="BO45" s="349"/>
      <c r="BP45" s="407"/>
      <c r="BQ45" s="415"/>
      <c r="BR45" s="416"/>
      <c r="BS45" s="307">
        <v>0</v>
      </c>
      <c r="BT45" s="348"/>
      <c r="BU45" s="408"/>
      <c r="BV45" s="415"/>
      <c r="BW45" s="416"/>
      <c r="BX45" s="307">
        <v>0</v>
      </c>
      <c r="BY45" s="349"/>
      <c r="BZ45" s="407"/>
      <c r="CA45" s="415"/>
      <c r="CB45" s="416"/>
      <c r="CC45" s="307">
        <v>0</v>
      </c>
      <c r="CD45" s="348"/>
      <c r="CE45" s="408"/>
      <c r="CF45" s="415"/>
      <c r="CG45" s="416"/>
      <c r="CH45" s="307">
        <v>0</v>
      </c>
      <c r="CI45" s="348"/>
      <c r="CJ45" s="408"/>
      <c r="CK45" s="409"/>
      <c r="CL45" s="410"/>
      <c r="CM45" s="411"/>
      <c r="CN45" s="412"/>
      <c r="CO45" s="1338"/>
      <c r="CP45" s="1203"/>
      <c r="CQ45" s="785" t="e">
        <f t="shared" si="9"/>
        <v>#DIV/0!</v>
      </c>
      <c r="CR45" s="1116"/>
      <c r="CS45" s="786" t="e">
        <f t="shared" si="0"/>
        <v>#DIV/0!</v>
      </c>
      <c r="CT45" s="1114"/>
      <c r="CU45" s="1199" t="e">
        <f t="shared" si="3"/>
        <v>#DIV/0!</v>
      </c>
      <c r="CV45" s="1115"/>
      <c r="CW45" s="1208" t="e">
        <f t="shared" si="4"/>
        <v>#DIV/0!</v>
      </c>
      <c r="CX45" s="1214"/>
      <c r="CY45" s="1210" t="e">
        <f t="shared" si="5"/>
        <v>#DIV/0!</v>
      </c>
      <c r="CZ45" s="1116"/>
      <c r="DA45" s="1207" t="e">
        <f t="shared" si="6"/>
        <v>#DIV/0!</v>
      </c>
      <c r="DB45" s="1114"/>
      <c r="DC45" s="1196" t="e">
        <f t="shared" si="7"/>
        <v>#DIV/0!</v>
      </c>
      <c r="DD45" s="1115"/>
      <c r="DE45" s="1208" t="e">
        <f t="shared" si="8"/>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12"/>
        <v>0</v>
      </c>
      <c r="Q46" s="2071"/>
      <c r="R46" s="2076"/>
      <c r="S46" s="859"/>
      <c r="T46" s="859"/>
      <c r="U46" s="859"/>
      <c r="V46" s="859"/>
      <c r="W46" s="946">
        <f t="shared" si="13"/>
        <v>0</v>
      </c>
      <c r="X46" s="878">
        <f t="shared" si="14"/>
        <v>0</v>
      </c>
      <c r="Y46" s="822"/>
      <c r="Z46" s="822"/>
      <c r="AA46" s="932"/>
      <c r="AB46" s="1259"/>
      <c r="AC46" s="796"/>
      <c r="AD46" s="1243"/>
      <c r="AE46" s="934"/>
      <c r="AF46" s="1264"/>
      <c r="AG46" s="1014"/>
      <c r="AH46" s="822"/>
      <c r="AI46" s="959"/>
      <c r="AJ46" s="1275"/>
      <c r="AK46" s="929"/>
      <c r="AL46" s="828"/>
      <c r="AM46" s="1059"/>
      <c r="AN46" s="1059"/>
      <c r="AO46" s="1058"/>
      <c r="AP46" s="1058"/>
      <c r="AQ46" s="617">
        <f t="shared" si="15"/>
        <v>0</v>
      </c>
      <c r="AR46" s="623">
        <f t="shared" si="15"/>
        <v>0</v>
      </c>
      <c r="AS46" s="329">
        <v>0</v>
      </c>
      <c r="AT46" s="307">
        <f t="shared" si="16"/>
        <v>0</v>
      </c>
      <c r="AU46" s="618">
        <f t="shared" si="16"/>
        <v>0</v>
      </c>
      <c r="AV46" s="619">
        <f t="shared" si="16"/>
        <v>0</v>
      </c>
      <c r="AW46" s="403"/>
      <c r="AX46" s="398"/>
      <c r="AY46" s="307">
        <v>0</v>
      </c>
      <c r="AZ46" s="348"/>
      <c r="BA46" s="390"/>
      <c r="BB46" s="415"/>
      <c r="BC46" s="416"/>
      <c r="BD46" s="307"/>
      <c r="BE46" s="348"/>
      <c r="BF46" s="390"/>
      <c r="BG46" s="415"/>
      <c r="BH46" s="416"/>
      <c r="BI46" s="307">
        <v>0</v>
      </c>
      <c r="BJ46" s="348"/>
      <c r="BK46" s="390"/>
      <c r="BL46" s="415"/>
      <c r="BM46" s="416"/>
      <c r="BN46" s="307">
        <v>0</v>
      </c>
      <c r="BO46" s="349"/>
      <c r="BP46" s="407"/>
      <c r="BQ46" s="415"/>
      <c r="BR46" s="416"/>
      <c r="BS46" s="307">
        <v>0</v>
      </c>
      <c r="BT46" s="348"/>
      <c r="BU46" s="408"/>
      <c r="BV46" s="415"/>
      <c r="BW46" s="416"/>
      <c r="BX46" s="307">
        <v>0</v>
      </c>
      <c r="BY46" s="349"/>
      <c r="BZ46" s="407"/>
      <c r="CA46" s="415"/>
      <c r="CB46" s="416"/>
      <c r="CC46" s="307">
        <v>0</v>
      </c>
      <c r="CD46" s="348"/>
      <c r="CE46" s="408"/>
      <c r="CF46" s="415"/>
      <c r="CG46" s="416"/>
      <c r="CH46" s="307">
        <v>0</v>
      </c>
      <c r="CI46" s="348"/>
      <c r="CJ46" s="408"/>
      <c r="CK46" s="409"/>
      <c r="CL46" s="410"/>
      <c r="CM46" s="411"/>
      <c r="CN46" s="412"/>
      <c r="CO46" s="1338"/>
      <c r="CP46" s="1203"/>
      <c r="CQ46" s="785" t="e">
        <f t="shared" si="9"/>
        <v>#DIV/0!</v>
      </c>
      <c r="CR46" s="1116"/>
      <c r="CS46" s="786" t="e">
        <f t="shared" si="0"/>
        <v>#DIV/0!</v>
      </c>
      <c r="CT46" s="1114"/>
      <c r="CU46" s="1199" t="e">
        <f t="shared" si="3"/>
        <v>#DIV/0!</v>
      </c>
      <c r="CV46" s="1115"/>
      <c r="CW46" s="1208" t="e">
        <f t="shared" si="4"/>
        <v>#DIV/0!</v>
      </c>
      <c r="CX46" s="1214"/>
      <c r="CY46" s="1210" t="e">
        <f t="shared" si="5"/>
        <v>#DIV/0!</v>
      </c>
      <c r="CZ46" s="1116"/>
      <c r="DA46" s="1207" t="e">
        <f t="shared" si="6"/>
        <v>#DIV/0!</v>
      </c>
      <c r="DB46" s="1114"/>
      <c r="DC46" s="1196" t="e">
        <f t="shared" si="7"/>
        <v>#DIV/0!</v>
      </c>
      <c r="DD46" s="1115"/>
      <c r="DE46" s="1208" t="e">
        <f t="shared" si="8"/>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12"/>
        <v>0</v>
      </c>
      <c r="Q47" s="2077"/>
      <c r="R47" s="2078"/>
      <c r="S47" s="126"/>
      <c r="T47" s="126"/>
      <c r="U47" s="126"/>
      <c r="V47" s="126"/>
      <c r="W47" s="510">
        <f t="shared" si="13"/>
        <v>0</v>
      </c>
      <c r="X47" s="140">
        <f t="shared" si="14"/>
        <v>0</v>
      </c>
      <c r="Y47" s="822"/>
      <c r="Z47" s="822"/>
      <c r="AA47" s="932"/>
      <c r="AB47" s="1259"/>
      <c r="AC47" s="796"/>
      <c r="AD47" s="782"/>
      <c r="AE47" s="934"/>
      <c r="AF47" s="1264"/>
      <c r="AG47" s="1014"/>
      <c r="AH47" s="822"/>
      <c r="AI47" s="959"/>
      <c r="AJ47" s="1275"/>
      <c r="AK47" s="929"/>
      <c r="AL47" s="828"/>
      <c r="AM47" s="1059"/>
      <c r="AN47" s="1059"/>
      <c r="AO47" s="1058"/>
      <c r="AP47" s="1058"/>
      <c r="AQ47" s="617">
        <f t="shared" si="15"/>
        <v>0</v>
      </c>
      <c r="AR47" s="623">
        <f t="shared" si="15"/>
        <v>0</v>
      </c>
      <c r="AS47" s="329">
        <v>0</v>
      </c>
      <c r="AT47" s="307">
        <f t="shared" si="16"/>
        <v>0</v>
      </c>
      <c r="AU47" s="618">
        <f t="shared" si="16"/>
        <v>0</v>
      </c>
      <c r="AV47" s="619">
        <f t="shared" si="16"/>
        <v>0</v>
      </c>
      <c r="AW47" s="403"/>
      <c r="AX47" s="398"/>
      <c r="AY47" s="307">
        <v>0</v>
      </c>
      <c r="AZ47" s="348"/>
      <c r="BA47" s="390"/>
      <c r="BB47" s="415"/>
      <c r="BC47" s="416"/>
      <c r="BD47" s="307"/>
      <c r="BE47" s="348"/>
      <c r="BF47" s="390"/>
      <c r="BG47" s="415"/>
      <c r="BH47" s="416"/>
      <c r="BI47" s="307">
        <v>0</v>
      </c>
      <c r="BJ47" s="348"/>
      <c r="BK47" s="390"/>
      <c r="BL47" s="415"/>
      <c r="BM47" s="416"/>
      <c r="BN47" s="307">
        <v>0</v>
      </c>
      <c r="BO47" s="349"/>
      <c r="BP47" s="407"/>
      <c r="BQ47" s="415"/>
      <c r="BR47" s="416"/>
      <c r="BS47" s="307">
        <v>0</v>
      </c>
      <c r="BT47" s="348"/>
      <c r="BU47" s="408"/>
      <c r="BV47" s="415"/>
      <c r="BW47" s="416"/>
      <c r="BX47" s="307">
        <v>0</v>
      </c>
      <c r="BY47" s="349"/>
      <c r="BZ47" s="407"/>
      <c r="CA47" s="415"/>
      <c r="CB47" s="416"/>
      <c r="CC47" s="307">
        <v>0</v>
      </c>
      <c r="CD47" s="348"/>
      <c r="CE47" s="408"/>
      <c r="CF47" s="415"/>
      <c r="CG47" s="416"/>
      <c r="CH47" s="307">
        <v>0</v>
      </c>
      <c r="CI47" s="348"/>
      <c r="CJ47" s="408"/>
      <c r="CK47" s="409"/>
      <c r="CL47" s="410"/>
      <c r="CM47" s="411"/>
      <c r="CN47" s="412"/>
      <c r="CO47" s="1338"/>
      <c r="CP47" s="1203"/>
      <c r="CQ47" s="785" t="e">
        <f t="shared" si="9"/>
        <v>#DIV/0!</v>
      </c>
      <c r="CR47" s="1116"/>
      <c r="CS47" s="786" t="e">
        <f t="shared" si="0"/>
        <v>#DIV/0!</v>
      </c>
      <c r="CT47" s="1114"/>
      <c r="CU47" s="1199" t="e">
        <f t="shared" si="3"/>
        <v>#DIV/0!</v>
      </c>
      <c r="CV47" s="1115"/>
      <c r="CW47" s="1208" t="e">
        <f t="shared" si="4"/>
        <v>#DIV/0!</v>
      </c>
      <c r="CX47" s="1214"/>
      <c r="CY47" s="1210" t="e">
        <f t="shared" si="5"/>
        <v>#DIV/0!</v>
      </c>
      <c r="CZ47" s="1116"/>
      <c r="DA47" s="1207" t="e">
        <f t="shared" si="6"/>
        <v>#DIV/0!</v>
      </c>
      <c r="DB47" s="1114"/>
      <c r="DC47" s="1196" t="e">
        <f t="shared" si="7"/>
        <v>#DIV/0!</v>
      </c>
      <c r="DD47" s="1115"/>
      <c r="DE47" s="1208" t="e">
        <f t="shared" si="8"/>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724"/>
      <c r="F48" s="724"/>
      <c r="G48" s="905"/>
      <c r="H48" s="923"/>
      <c r="I48" s="923"/>
      <c r="J48" s="923"/>
      <c r="K48" s="728"/>
      <c r="L48" s="728"/>
      <c r="M48" s="148"/>
      <c r="N48" s="2009"/>
      <c r="O48" s="2009"/>
      <c r="P48" s="149"/>
      <c r="Q48" s="729"/>
      <c r="R48" s="729"/>
      <c r="S48" s="150"/>
      <c r="T48" s="150"/>
      <c r="U48" s="150"/>
      <c r="V48" s="150"/>
      <c r="W48" s="150"/>
      <c r="X48" s="1023"/>
      <c r="Y48" s="822"/>
      <c r="Z48" s="822"/>
      <c r="AA48" s="67" t="s">
        <v>362</v>
      </c>
      <c r="AB48" s="1260">
        <f>SUM(AB28:AB47)</f>
        <v>0</v>
      </c>
      <c r="AC48" s="1252"/>
      <c r="AD48" s="1050"/>
      <c r="AE48" s="67" t="s">
        <v>362</v>
      </c>
      <c r="AF48" s="328">
        <f>SUM(AF28:AF47)</f>
        <v>0</v>
      </c>
      <c r="AG48" s="328"/>
      <c r="AH48" s="822"/>
      <c r="AI48" s="959"/>
      <c r="AJ48" s="1275"/>
      <c r="AK48" s="929"/>
      <c r="AL48" s="828"/>
      <c r="AM48" s="1059"/>
      <c r="AN48" s="1059"/>
      <c r="AO48" s="1058"/>
      <c r="AP48" s="1058"/>
      <c r="AQ48" s="617">
        <f t="shared" si="15"/>
        <v>0</v>
      </c>
      <c r="AR48" s="623">
        <f t="shared" si="15"/>
        <v>0</v>
      </c>
      <c r="AS48" s="329">
        <v>0</v>
      </c>
      <c r="AT48" s="307">
        <f t="shared" si="16"/>
        <v>0</v>
      </c>
      <c r="AU48" s="618">
        <f t="shared" si="16"/>
        <v>0</v>
      </c>
      <c r="AV48" s="619">
        <f t="shared" si="16"/>
        <v>0</v>
      </c>
      <c r="AW48" s="403"/>
      <c r="AX48" s="398"/>
      <c r="AY48" s="307">
        <v>0</v>
      </c>
      <c r="AZ48" s="348"/>
      <c r="BA48" s="390"/>
      <c r="BB48" s="415"/>
      <c r="BC48" s="416"/>
      <c r="BD48" s="307"/>
      <c r="BE48" s="348"/>
      <c r="BF48" s="390"/>
      <c r="BG48" s="415"/>
      <c r="BH48" s="416"/>
      <c r="BI48" s="307">
        <v>0</v>
      </c>
      <c r="BJ48" s="348"/>
      <c r="BK48" s="390"/>
      <c r="BL48" s="415"/>
      <c r="BM48" s="416"/>
      <c r="BN48" s="307">
        <v>0</v>
      </c>
      <c r="BO48" s="349"/>
      <c r="BP48" s="407"/>
      <c r="BQ48" s="415"/>
      <c r="BR48" s="416"/>
      <c r="BS48" s="307">
        <v>0</v>
      </c>
      <c r="BT48" s="348"/>
      <c r="BU48" s="408"/>
      <c r="BV48" s="415"/>
      <c r="BW48" s="416"/>
      <c r="BX48" s="307">
        <v>0</v>
      </c>
      <c r="BY48" s="349"/>
      <c r="BZ48" s="407"/>
      <c r="CA48" s="415"/>
      <c r="CB48" s="416"/>
      <c r="CC48" s="307">
        <v>0</v>
      </c>
      <c r="CD48" s="348"/>
      <c r="CE48" s="408"/>
      <c r="CF48" s="415"/>
      <c r="CG48" s="416"/>
      <c r="CH48" s="307">
        <v>0</v>
      </c>
      <c r="CI48" s="348"/>
      <c r="CJ48" s="408"/>
      <c r="CK48" s="409"/>
      <c r="CL48" s="410"/>
      <c r="CM48" s="411"/>
      <c r="CN48" s="412"/>
      <c r="CO48" s="1338"/>
      <c r="CP48" s="1203"/>
      <c r="CQ48" s="785" t="e">
        <f t="shared" si="9"/>
        <v>#DIV/0!</v>
      </c>
      <c r="CR48" s="1116"/>
      <c r="CS48" s="786" t="e">
        <f t="shared" si="0"/>
        <v>#DIV/0!</v>
      </c>
      <c r="CT48" s="1114"/>
      <c r="CU48" s="1199" t="e">
        <f t="shared" si="3"/>
        <v>#DIV/0!</v>
      </c>
      <c r="CV48" s="1115"/>
      <c r="CW48" s="1208" t="e">
        <f t="shared" si="4"/>
        <v>#DIV/0!</v>
      </c>
      <c r="CX48" s="1214"/>
      <c r="CY48" s="1210" t="e">
        <f t="shared" si="5"/>
        <v>#DIV/0!</v>
      </c>
      <c r="CZ48" s="1116"/>
      <c r="DA48" s="1207" t="e">
        <f t="shared" si="6"/>
        <v>#DIV/0!</v>
      </c>
      <c r="DB48" s="1114"/>
      <c r="DC48" s="1196" t="e">
        <f t="shared" si="7"/>
        <v>#DIV/0!</v>
      </c>
      <c r="DD48" s="1115"/>
      <c r="DE48" s="1208" t="e">
        <f t="shared" si="8"/>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1169" t="s">
        <v>31</v>
      </c>
      <c r="C49" s="1166" t="s">
        <v>337</v>
      </c>
      <c r="D49" s="1166" t="s">
        <v>338</v>
      </c>
      <c r="E49" s="2053" t="s">
        <v>339</v>
      </c>
      <c r="F49" s="2082"/>
      <c r="G49" s="325"/>
      <c r="H49" s="995" t="s">
        <v>8</v>
      </c>
      <c r="I49" s="33" t="s">
        <v>337</v>
      </c>
      <c r="J49" s="34" t="s">
        <v>338</v>
      </c>
      <c r="K49" s="1944" t="s">
        <v>339</v>
      </c>
      <c r="L49" s="1945"/>
      <c r="M49" s="325"/>
      <c r="N49" s="170" t="s">
        <v>9</v>
      </c>
      <c r="O49" s="32" t="s">
        <v>337</v>
      </c>
      <c r="P49" s="1013" t="s">
        <v>338</v>
      </c>
      <c r="Q49" s="1963" t="s">
        <v>339</v>
      </c>
      <c r="R49" s="1964"/>
      <c r="S49" s="325"/>
      <c r="T49" s="1955" t="s">
        <v>408</v>
      </c>
      <c r="U49" s="1956"/>
      <c r="V49" s="1035" t="s">
        <v>337</v>
      </c>
      <c r="W49" s="1035" t="s">
        <v>338</v>
      </c>
      <c r="X49" s="80" t="s">
        <v>339</v>
      </c>
      <c r="Y49" s="822"/>
      <c r="Z49" s="822"/>
      <c r="AA49" s="353"/>
      <c r="AB49" s="354"/>
      <c r="AC49" s="354"/>
      <c r="AD49" s="1050"/>
      <c r="AE49" s="380" t="s">
        <v>363</v>
      </c>
      <c r="AF49" s="328">
        <f>AF48-((AF48/100)*33.33333)</f>
        <v>0</v>
      </c>
      <c r="AG49" s="334"/>
      <c r="AH49" s="822"/>
      <c r="AI49" s="959"/>
      <c r="AJ49" s="1275"/>
      <c r="AK49" s="929"/>
      <c r="AL49" s="828"/>
      <c r="AM49" s="1059"/>
      <c r="AN49" s="1059"/>
      <c r="AO49" s="1058"/>
      <c r="AP49" s="1058"/>
      <c r="AQ49" s="617">
        <f t="shared" si="15"/>
        <v>0</v>
      </c>
      <c r="AR49" s="623">
        <f t="shared" si="15"/>
        <v>0</v>
      </c>
      <c r="AS49" s="329">
        <v>0</v>
      </c>
      <c r="AT49" s="307">
        <f t="shared" si="16"/>
        <v>0</v>
      </c>
      <c r="AU49" s="618">
        <f t="shared" si="16"/>
        <v>0</v>
      </c>
      <c r="AV49" s="619">
        <f t="shared" si="16"/>
        <v>0</v>
      </c>
      <c r="AW49" s="403"/>
      <c r="AX49" s="398"/>
      <c r="AY49" s="307">
        <v>0</v>
      </c>
      <c r="AZ49" s="348"/>
      <c r="BA49" s="390"/>
      <c r="BB49" s="415"/>
      <c r="BC49" s="416"/>
      <c r="BD49" s="307"/>
      <c r="BE49" s="348"/>
      <c r="BF49" s="390"/>
      <c r="BG49" s="415"/>
      <c r="BH49" s="416"/>
      <c r="BI49" s="307">
        <v>0</v>
      </c>
      <c r="BJ49" s="348"/>
      <c r="BK49" s="390"/>
      <c r="BL49" s="415"/>
      <c r="BM49" s="416"/>
      <c r="BN49" s="307">
        <v>0</v>
      </c>
      <c r="BO49" s="349"/>
      <c r="BP49" s="407"/>
      <c r="BQ49" s="415"/>
      <c r="BR49" s="416"/>
      <c r="BS49" s="307">
        <v>0</v>
      </c>
      <c r="BT49" s="348"/>
      <c r="BU49" s="408"/>
      <c r="BV49" s="415"/>
      <c r="BW49" s="416"/>
      <c r="BX49" s="307">
        <v>0</v>
      </c>
      <c r="BY49" s="349"/>
      <c r="BZ49" s="407"/>
      <c r="CA49" s="415"/>
      <c r="CB49" s="416"/>
      <c r="CC49" s="307">
        <v>0</v>
      </c>
      <c r="CD49" s="348"/>
      <c r="CE49" s="408"/>
      <c r="CF49" s="415"/>
      <c r="CG49" s="416"/>
      <c r="CH49" s="307">
        <v>0</v>
      </c>
      <c r="CI49" s="348"/>
      <c r="CJ49" s="408"/>
      <c r="CK49" s="409"/>
      <c r="CL49" s="410"/>
      <c r="CM49" s="411"/>
      <c r="CN49" s="412"/>
      <c r="CO49" s="1338"/>
      <c r="CP49" s="1203"/>
      <c r="CQ49" s="785" t="e">
        <f t="shared" si="9"/>
        <v>#DIV/0!</v>
      </c>
      <c r="CR49" s="1116"/>
      <c r="CS49" s="786" t="e">
        <f t="shared" si="0"/>
        <v>#DIV/0!</v>
      </c>
      <c r="CT49" s="1114"/>
      <c r="CU49" s="1199" t="e">
        <f t="shared" si="3"/>
        <v>#DIV/0!</v>
      </c>
      <c r="CV49" s="1115"/>
      <c r="CW49" s="1208" t="e">
        <f t="shared" si="4"/>
        <v>#DIV/0!</v>
      </c>
      <c r="CX49" s="1214"/>
      <c r="CY49" s="1210" t="e">
        <f t="shared" si="5"/>
        <v>#DIV/0!</v>
      </c>
      <c r="CZ49" s="1116"/>
      <c r="DA49" s="1207" t="e">
        <f t="shared" si="6"/>
        <v>#DIV/0!</v>
      </c>
      <c r="DB49" s="1114"/>
      <c r="DC49" s="1196" t="e">
        <f t="shared" si="7"/>
        <v>#DIV/0!</v>
      </c>
      <c r="DD49" s="1115"/>
      <c r="DE49" s="1208" t="e">
        <f t="shared" si="8"/>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83">
        <f>SUM(E51:E52)</f>
        <v>0</v>
      </c>
      <c r="F50" s="2084"/>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325"/>
      <c r="T50" s="1940" t="s">
        <v>99</v>
      </c>
      <c r="U50" s="1941"/>
      <c r="V50" s="94">
        <f>SUM(V51:V52)</f>
        <v>0</v>
      </c>
      <c r="W50" s="95">
        <f>SUM(W51:W52)</f>
        <v>0</v>
      </c>
      <c r="X50" s="96">
        <f>SUM(X51:X52)</f>
        <v>0</v>
      </c>
      <c r="Y50" s="822"/>
      <c r="Z50" s="822"/>
      <c r="AA50" s="1870" t="s">
        <v>364</v>
      </c>
      <c r="AB50" s="1871"/>
      <c r="AC50" s="148"/>
      <c r="AD50" s="1872" t="s">
        <v>365</v>
      </c>
      <c r="AE50" s="1873"/>
      <c r="AF50" s="1873"/>
      <c r="AG50" s="1874"/>
      <c r="AH50" s="822"/>
      <c r="AI50" s="959"/>
      <c r="AJ50" s="1275"/>
      <c r="AK50" s="929"/>
      <c r="AL50" s="828"/>
      <c r="AM50" s="1059"/>
      <c r="AN50" s="1059"/>
      <c r="AO50" s="1058"/>
      <c r="AP50" s="1058"/>
      <c r="AQ50" s="617">
        <f t="shared" si="15"/>
        <v>0</v>
      </c>
      <c r="AR50" s="623">
        <f t="shared" si="15"/>
        <v>0</v>
      </c>
      <c r="AS50" s="329">
        <v>0</v>
      </c>
      <c r="AT50" s="307">
        <f t="shared" si="16"/>
        <v>0</v>
      </c>
      <c r="AU50" s="618">
        <f t="shared" si="16"/>
        <v>0</v>
      </c>
      <c r="AV50" s="619">
        <f t="shared" si="16"/>
        <v>0</v>
      </c>
      <c r="AW50" s="403"/>
      <c r="AX50" s="398"/>
      <c r="AY50" s="307">
        <v>0</v>
      </c>
      <c r="AZ50" s="348"/>
      <c r="BA50" s="390"/>
      <c r="BB50" s="415"/>
      <c r="BC50" s="416"/>
      <c r="BD50" s="307"/>
      <c r="BE50" s="348"/>
      <c r="BF50" s="390"/>
      <c r="BG50" s="415"/>
      <c r="BH50" s="416"/>
      <c r="BI50" s="307">
        <v>0</v>
      </c>
      <c r="BJ50" s="348"/>
      <c r="BK50" s="390"/>
      <c r="BL50" s="415"/>
      <c r="BM50" s="416"/>
      <c r="BN50" s="307">
        <v>0</v>
      </c>
      <c r="BO50" s="349"/>
      <c r="BP50" s="407"/>
      <c r="BQ50" s="415"/>
      <c r="BR50" s="416"/>
      <c r="BS50" s="307">
        <v>0</v>
      </c>
      <c r="BT50" s="348"/>
      <c r="BU50" s="408"/>
      <c r="BV50" s="415"/>
      <c r="BW50" s="416"/>
      <c r="BX50" s="307">
        <v>0</v>
      </c>
      <c r="BY50" s="349"/>
      <c r="BZ50" s="407"/>
      <c r="CA50" s="415"/>
      <c r="CB50" s="416"/>
      <c r="CC50" s="307">
        <v>0</v>
      </c>
      <c r="CD50" s="348"/>
      <c r="CE50" s="408"/>
      <c r="CF50" s="415"/>
      <c r="CG50" s="416"/>
      <c r="CH50" s="307">
        <v>0</v>
      </c>
      <c r="CI50" s="348"/>
      <c r="CJ50" s="408"/>
      <c r="CK50" s="409"/>
      <c r="CL50" s="410"/>
      <c r="CM50" s="411"/>
      <c r="CN50" s="412"/>
      <c r="CO50" s="1338"/>
      <c r="CP50" s="1203"/>
      <c r="CQ50" s="785" t="e">
        <f t="shared" si="9"/>
        <v>#DIV/0!</v>
      </c>
      <c r="CR50" s="1116"/>
      <c r="CS50" s="786" t="e">
        <f t="shared" si="0"/>
        <v>#DIV/0!</v>
      </c>
      <c r="CT50" s="1114"/>
      <c r="CU50" s="1199" t="e">
        <f t="shared" si="3"/>
        <v>#DIV/0!</v>
      </c>
      <c r="CV50" s="1115"/>
      <c r="CW50" s="1208" t="e">
        <f t="shared" si="4"/>
        <v>#DIV/0!</v>
      </c>
      <c r="CX50" s="1214"/>
      <c r="CY50" s="1210" t="e">
        <f t="shared" si="5"/>
        <v>#DIV/0!</v>
      </c>
      <c r="CZ50" s="1116"/>
      <c r="DA50" s="1207" t="e">
        <f t="shared" si="6"/>
        <v>#DIV/0!</v>
      </c>
      <c r="DB50" s="1114"/>
      <c r="DC50" s="1196" t="e">
        <f t="shared" si="7"/>
        <v>#DIV/0!</v>
      </c>
      <c r="DD50" s="1115"/>
      <c r="DE50" s="1208" t="e">
        <f t="shared" si="8"/>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325"/>
      <c r="T51" s="1942" t="s">
        <v>372</v>
      </c>
      <c r="U51" s="1943"/>
      <c r="V51" s="60">
        <f>COUNTIF($W$9:$W$25,"HW")</f>
        <v>0</v>
      </c>
      <c r="W51" s="90">
        <f>COUNTIF($W$9:$W$25,"HD")</f>
        <v>0</v>
      </c>
      <c r="X51" s="92">
        <f>COUNTIF($W$9:$W$25,"HL")</f>
        <v>0</v>
      </c>
      <c r="Y51" s="822"/>
      <c r="Z51" s="822"/>
      <c r="AA51" s="326" t="s">
        <v>155</v>
      </c>
      <c r="AB51" s="358"/>
      <c r="AC51" s="148"/>
      <c r="AD51" s="365" t="s">
        <v>1</v>
      </c>
      <c r="AE51" s="355" t="s">
        <v>366</v>
      </c>
      <c r="AF51" s="366" t="s">
        <v>61</v>
      </c>
      <c r="AG51" s="356" t="s">
        <v>367</v>
      </c>
      <c r="AH51" s="822"/>
      <c r="AI51" s="959"/>
      <c r="AJ51" s="1275"/>
      <c r="AK51" s="929"/>
      <c r="AL51" s="828"/>
      <c r="AM51" s="1059"/>
      <c r="AN51" s="1059"/>
      <c r="AO51" s="1058"/>
      <c r="AP51" s="1058"/>
      <c r="AQ51" s="617">
        <f t="shared" si="15"/>
        <v>0</v>
      </c>
      <c r="AR51" s="623">
        <f t="shared" si="15"/>
        <v>0</v>
      </c>
      <c r="AS51" s="329">
        <v>0</v>
      </c>
      <c r="AT51" s="307">
        <f t="shared" si="16"/>
        <v>0</v>
      </c>
      <c r="AU51" s="618">
        <f t="shared" si="16"/>
        <v>0</v>
      </c>
      <c r="AV51" s="619">
        <f t="shared" si="16"/>
        <v>0</v>
      </c>
      <c r="AW51" s="403"/>
      <c r="AX51" s="398"/>
      <c r="AY51" s="307">
        <v>0</v>
      </c>
      <c r="AZ51" s="348"/>
      <c r="BA51" s="390"/>
      <c r="BB51" s="415"/>
      <c r="BC51" s="416"/>
      <c r="BD51" s="350"/>
      <c r="BE51" s="348"/>
      <c r="BF51" s="390"/>
      <c r="BG51" s="415"/>
      <c r="BH51" s="416"/>
      <c r="BI51" s="307">
        <v>0</v>
      </c>
      <c r="BJ51" s="348"/>
      <c r="BK51" s="390"/>
      <c r="BL51" s="415"/>
      <c r="BM51" s="416"/>
      <c r="BN51" s="307">
        <v>0</v>
      </c>
      <c r="BO51" s="349"/>
      <c r="BP51" s="407"/>
      <c r="BQ51" s="415"/>
      <c r="BR51" s="416"/>
      <c r="BS51" s="307">
        <v>0</v>
      </c>
      <c r="BT51" s="348"/>
      <c r="BU51" s="408"/>
      <c r="BV51" s="415"/>
      <c r="BW51" s="416"/>
      <c r="BX51" s="307">
        <v>0</v>
      </c>
      <c r="BY51" s="349"/>
      <c r="BZ51" s="407"/>
      <c r="CA51" s="415"/>
      <c r="CB51" s="416"/>
      <c r="CC51" s="307">
        <v>0</v>
      </c>
      <c r="CD51" s="348"/>
      <c r="CE51" s="408"/>
      <c r="CF51" s="415"/>
      <c r="CG51" s="416"/>
      <c r="CH51" s="307">
        <v>0</v>
      </c>
      <c r="CI51" s="348"/>
      <c r="CJ51" s="408"/>
      <c r="CK51" s="409"/>
      <c r="CL51" s="410"/>
      <c r="CM51" s="411"/>
      <c r="CN51" s="412"/>
      <c r="CO51" s="1338"/>
      <c r="CP51" s="1203"/>
      <c r="CQ51" s="785" t="e">
        <f t="shared" si="9"/>
        <v>#DIV/0!</v>
      </c>
      <c r="CR51" s="1116"/>
      <c r="CS51" s="786" t="e">
        <f t="shared" si="0"/>
        <v>#DIV/0!</v>
      </c>
      <c r="CT51" s="1114"/>
      <c r="CU51" s="1199" t="e">
        <f t="shared" si="3"/>
        <v>#DIV/0!</v>
      </c>
      <c r="CV51" s="1115"/>
      <c r="CW51" s="1208" t="e">
        <f t="shared" si="4"/>
        <v>#DIV/0!</v>
      </c>
      <c r="CX51" s="1214"/>
      <c r="CY51" s="1210" t="e">
        <f t="shared" si="5"/>
        <v>#DIV/0!</v>
      </c>
      <c r="CZ51" s="1116"/>
      <c r="DA51" s="1207" t="e">
        <f t="shared" si="6"/>
        <v>#DIV/0!</v>
      </c>
      <c r="DB51" s="1114"/>
      <c r="DC51" s="1196" t="e">
        <f t="shared" si="7"/>
        <v>#DIV/0!</v>
      </c>
      <c r="DD51" s="1115"/>
      <c r="DE51" s="1208" t="e">
        <f t="shared" si="8"/>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325"/>
      <c r="T52" s="1949" t="s">
        <v>374</v>
      </c>
      <c r="U52" s="1950"/>
      <c r="V52" s="81">
        <f>COUNTIF($W$9:$W$25,"AW")+COUNTIF($W$9:$W$25,"NW")</f>
        <v>0</v>
      </c>
      <c r="W52" s="91">
        <f>COUNTIF($W$9:$W$25,"AD")+COUNTIF($W$9:$W$25,"ND")</f>
        <v>0</v>
      </c>
      <c r="X52" s="93">
        <f>COUNTIF($W$9:$W$25,"AL")+COUNTIF($W$9:$W$25,"NL")</f>
        <v>0</v>
      </c>
      <c r="Y52" s="822"/>
      <c r="Z52" s="822"/>
      <c r="AA52" s="326" t="s">
        <v>368</v>
      </c>
      <c r="AB52" s="358"/>
      <c r="AC52" s="148"/>
      <c r="AD52" s="367"/>
      <c r="AE52" s="368"/>
      <c r="AF52" s="369"/>
      <c r="AG52" s="370"/>
      <c r="AH52" s="822"/>
      <c r="AI52" s="959"/>
      <c r="AJ52" s="1275"/>
      <c r="AK52" s="929"/>
      <c r="AL52" s="828"/>
      <c r="AM52" s="1059"/>
      <c r="AN52" s="1059"/>
      <c r="AO52" s="1058"/>
      <c r="AP52" s="1058"/>
      <c r="AQ52" s="617">
        <f t="shared" si="15"/>
        <v>0</v>
      </c>
      <c r="AR52" s="623">
        <f t="shared" si="15"/>
        <v>0</v>
      </c>
      <c r="AS52" s="329">
        <v>0</v>
      </c>
      <c r="AT52" s="307">
        <f t="shared" si="16"/>
        <v>0</v>
      </c>
      <c r="AU52" s="618">
        <f t="shared" si="16"/>
        <v>0</v>
      </c>
      <c r="AV52" s="619">
        <f t="shared" si="16"/>
        <v>0</v>
      </c>
      <c r="AW52" s="403"/>
      <c r="AX52" s="398"/>
      <c r="AY52" s="307">
        <v>0</v>
      </c>
      <c r="AZ52" s="348"/>
      <c r="BA52" s="390"/>
      <c r="BB52" s="415"/>
      <c r="BC52" s="416"/>
      <c r="BD52" s="350"/>
      <c r="BE52" s="348"/>
      <c r="BF52" s="390"/>
      <c r="BG52" s="415"/>
      <c r="BH52" s="416"/>
      <c r="BI52" s="307">
        <v>0</v>
      </c>
      <c r="BJ52" s="348"/>
      <c r="BK52" s="390"/>
      <c r="BL52" s="415"/>
      <c r="BM52" s="416"/>
      <c r="BN52" s="307">
        <v>0</v>
      </c>
      <c r="BO52" s="349"/>
      <c r="BP52" s="407"/>
      <c r="BQ52" s="415"/>
      <c r="BR52" s="416"/>
      <c r="BS52" s="307">
        <v>0</v>
      </c>
      <c r="BT52" s="348"/>
      <c r="BU52" s="408"/>
      <c r="BV52" s="415"/>
      <c r="BW52" s="416"/>
      <c r="BX52" s="307">
        <v>0</v>
      </c>
      <c r="BY52" s="349"/>
      <c r="BZ52" s="407"/>
      <c r="CA52" s="415"/>
      <c r="CB52" s="416"/>
      <c r="CC52" s="307">
        <v>0</v>
      </c>
      <c r="CD52" s="348"/>
      <c r="CE52" s="408"/>
      <c r="CF52" s="415"/>
      <c r="CG52" s="416"/>
      <c r="CH52" s="307">
        <v>0</v>
      </c>
      <c r="CI52" s="348"/>
      <c r="CJ52" s="408"/>
      <c r="CK52" s="409"/>
      <c r="CL52" s="410"/>
      <c r="CM52" s="411"/>
      <c r="CN52" s="412"/>
      <c r="CO52" s="1338"/>
      <c r="CP52" s="1203"/>
      <c r="CQ52" s="785" t="e">
        <f t="shared" si="9"/>
        <v>#DIV/0!</v>
      </c>
      <c r="CR52" s="1116"/>
      <c r="CS52" s="786" t="e">
        <f t="shared" si="0"/>
        <v>#DIV/0!</v>
      </c>
      <c r="CT52" s="1114"/>
      <c r="CU52" s="1199" t="e">
        <f t="shared" si="3"/>
        <v>#DIV/0!</v>
      </c>
      <c r="CV52" s="1115"/>
      <c r="CW52" s="1208" t="e">
        <f t="shared" si="4"/>
        <v>#DIV/0!</v>
      </c>
      <c r="CX52" s="1214"/>
      <c r="CY52" s="1210" t="e">
        <f t="shared" si="5"/>
        <v>#DIV/0!</v>
      </c>
      <c r="CZ52" s="1116"/>
      <c r="DA52" s="1207" t="e">
        <f t="shared" si="6"/>
        <v>#DIV/0!</v>
      </c>
      <c r="DB52" s="1114"/>
      <c r="DC52" s="1196" t="e">
        <f t="shared" si="7"/>
        <v>#DIV/0!</v>
      </c>
      <c r="DD52" s="1115"/>
      <c r="DE52" s="1208" t="e">
        <f t="shared" si="8"/>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727"/>
      <c r="L53" s="727"/>
      <c r="M53" s="926"/>
      <c r="N53" s="926"/>
      <c r="O53" s="926"/>
      <c r="P53" s="926"/>
      <c r="Q53" s="730"/>
      <c r="R53" s="730"/>
      <c r="S53" s="926"/>
      <c r="T53" s="926"/>
      <c r="U53" s="926"/>
      <c r="V53" s="926"/>
      <c r="W53" s="926"/>
      <c r="X53" s="288"/>
      <c r="Y53" s="822"/>
      <c r="Z53" s="822"/>
      <c r="AA53" s="288"/>
      <c r="AB53" s="288"/>
      <c r="AC53" s="148"/>
      <c r="AD53" s="367"/>
      <c r="AE53" s="368"/>
      <c r="AF53" s="371"/>
      <c r="AG53" s="372"/>
      <c r="AH53" s="822"/>
      <c r="AI53" s="959"/>
      <c r="AJ53" s="1275"/>
      <c r="AK53" s="929"/>
      <c r="AL53" s="828"/>
      <c r="AM53" s="1059"/>
      <c r="AN53" s="1059"/>
      <c r="AO53" s="1058"/>
      <c r="AP53" s="1058"/>
      <c r="AQ53" s="617">
        <f t="shared" si="15"/>
        <v>0</v>
      </c>
      <c r="AR53" s="623">
        <f t="shared" si="15"/>
        <v>0</v>
      </c>
      <c r="AS53" s="329">
        <v>0</v>
      </c>
      <c r="AT53" s="307">
        <f t="shared" si="16"/>
        <v>0</v>
      </c>
      <c r="AU53" s="618">
        <f t="shared" si="16"/>
        <v>0</v>
      </c>
      <c r="AV53" s="619">
        <f t="shared" si="16"/>
        <v>0</v>
      </c>
      <c r="AW53" s="403"/>
      <c r="AX53" s="398"/>
      <c r="AY53" s="307">
        <v>0</v>
      </c>
      <c r="AZ53" s="348"/>
      <c r="BA53" s="390"/>
      <c r="BB53" s="415"/>
      <c r="BC53" s="416"/>
      <c r="BD53" s="350"/>
      <c r="BE53" s="348"/>
      <c r="BF53" s="390"/>
      <c r="BG53" s="415"/>
      <c r="BH53" s="416"/>
      <c r="BI53" s="307">
        <v>0</v>
      </c>
      <c r="BJ53" s="348"/>
      <c r="BK53" s="390"/>
      <c r="BL53" s="415"/>
      <c r="BM53" s="416"/>
      <c r="BN53" s="307">
        <v>0</v>
      </c>
      <c r="BO53" s="349"/>
      <c r="BP53" s="407"/>
      <c r="BQ53" s="415"/>
      <c r="BR53" s="416"/>
      <c r="BS53" s="307">
        <v>0</v>
      </c>
      <c r="BT53" s="348"/>
      <c r="BU53" s="408"/>
      <c r="BV53" s="415"/>
      <c r="BW53" s="416"/>
      <c r="BX53" s="307">
        <v>0</v>
      </c>
      <c r="BY53" s="349"/>
      <c r="BZ53" s="407"/>
      <c r="CA53" s="415"/>
      <c r="CB53" s="416"/>
      <c r="CC53" s="307">
        <v>0</v>
      </c>
      <c r="CD53" s="348"/>
      <c r="CE53" s="408"/>
      <c r="CF53" s="415"/>
      <c r="CG53" s="416"/>
      <c r="CH53" s="307">
        <v>0</v>
      </c>
      <c r="CI53" s="348"/>
      <c r="CJ53" s="408"/>
      <c r="CK53" s="409"/>
      <c r="CL53" s="410"/>
      <c r="CM53" s="411"/>
      <c r="CN53" s="412"/>
      <c r="CO53" s="1338"/>
      <c r="CP53" s="1203"/>
      <c r="CQ53" s="785" t="e">
        <f t="shared" si="9"/>
        <v>#DIV/0!</v>
      </c>
      <c r="CR53" s="1116"/>
      <c r="CS53" s="786" t="e">
        <f t="shared" si="0"/>
        <v>#DIV/0!</v>
      </c>
      <c r="CT53" s="1114"/>
      <c r="CU53" s="1199" t="e">
        <f t="shared" si="3"/>
        <v>#DIV/0!</v>
      </c>
      <c r="CV53" s="1115"/>
      <c r="CW53" s="1208" t="e">
        <f t="shared" si="4"/>
        <v>#DIV/0!</v>
      </c>
      <c r="CX53" s="1214"/>
      <c r="CY53" s="1210" t="e">
        <f t="shared" si="5"/>
        <v>#DIV/0!</v>
      </c>
      <c r="CZ53" s="1116"/>
      <c r="DA53" s="1207" t="e">
        <f t="shared" si="6"/>
        <v>#DIV/0!</v>
      </c>
      <c r="DB53" s="1114"/>
      <c r="DC53" s="1196" t="e">
        <f t="shared" si="7"/>
        <v>#DIV/0!</v>
      </c>
      <c r="DD53" s="1115"/>
      <c r="DE53" s="1208" t="e">
        <f t="shared" si="8"/>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1814" t="s">
        <v>339</v>
      </c>
      <c r="F54" s="1815"/>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48"/>
      <c r="AD54" s="367"/>
      <c r="AE54" s="368"/>
      <c r="AF54" s="371"/>
      <c r="AG54" s="373"/>
      <c r="AH54" s="822"/>
      <c r="AI54" s="959"/>
      <c r="AJ54" s="1275"/>
      <c r="AK54" s="929"/>
      <c r="AL54" s="828"/>
      <c r="AM54" s="1059"/>
      <c r="AN54" s="1059"/>
      <c r="AO54" s="1058"/>
      <c r="AP54" s="1058"/>
      <c r="AQ54" s="617">
        <f t="shared" si="15"/>
        <v>0</v>
      </c>
      <c r="AR54" s="623">
        <f t="shared" si="15"/>
        <v>0</v>
      </c>
      <c r="AS54" s="329">
        <v>0</v>
      </c>
      <c r="AT54" s="307">
        <f t="shared" si="16"/>
        <v>0</v>
      </c>
      <c r="AU54" s="618">
        <f t="shared" si="16"/>
        <v>0</v>
      </c>
      <c r="AV54" s="619">
        <f t="shared" si="16"/>
        <v>0</v>
      </c>
      <c r="AW54" s="403"/>
      <c r="AX54" s="398"/>
      <c r="AY54" s="307">
        <v>0</v>
      </c>
      <c r="AZ54" s="348"/>
      <c r="BA54" s="390"/>
      <c r="BB54" s="415"/>
      <c r="BC54" s="416"/>
      <c r="BD54" s="350"/>
      <c r="BE54" s="348"/>
      <c r="BF54" s="390"/>
      <c r="BG54" s="415"/>
      <c r="BH54" s="416"/>
      <c r="BI54" s="307">
        <v>0</v>
      </c>
      <c r="BJ54" s="348"/>
      <c r="BK54" s="390"/>
      <c r="BL54" s="415"/>
      <c r="BM54" s="416"/>
      <c r="BN54" s="307">
        <v>0</v>
      </c>
      <c r="BO54" s="349"/>
      <c r="BP54" s="407"/>
      <c r="BQ54" s="415"/>
      <c r="BR54" s="416"/>
      <c r="BS54" s="307">
        <v>0</v>
      </c>
      <c r="BT54" s="348"/>
      <c r="BU54" s="408"/>
      <c r="BV54" s="415"/>
      <c r="BW54" s="416"/>
      <c r="BX54" s="307">
        <v>0</v>
      </c>
      <c r="BY54" s="349"/>
      <c r="BZ54" s="407"/>
      <c r="CA54" s="415"/>
      <c r="CB54" s="416"/>
      <c r="CC54" s="307">
        <v>0</v>
      </c>
      <c r="CD54" s="348"/>
      <c r="CE54" s="408"/>
      <c r="CF54" s="415"/>
      <c r="CG54" s="416"/>
      <c r="CH54" s="307">
        <v>0</v>
      </c>
      <c r="CI54" s="348"/>
      <c r="CJ54" s="408"/>
      <c r="CK54" s="409"/>
      <c r="CL54" s="410"/>
      <c r="CM54" s="411"/>
      <c r="CN54" s="412"/>
      <c r="CO54" s="1338"/>
      <c r="CP54" s="1203"/>
      <c r="CQ54" s="785" t="e">
        <f t="shared" si="9"/>
        <v>#DIV/0!</v>
      </c>
      <c r="CR54" s="1116"/>
      <c r="CS54" s="786" t="e">
        <f t="shared" si="0"/>
        <v>#DIV/0!</v>
      </c>
      <c r="CT54" s="1114"/>
      <c r="CU54" s="1199" t="e">
        <f t="shared" si="3"/>
        <v>#DIV/0!</v>
      </c>
      <c r="CV54" s="1115"/>
      <c r="CW54" s="1208" t="e">
        <f t="shared" si="4"/>
        <v>#DIV/0!</v>
      </c>
      <c r="CX54" s="1214"/>
      <c r="CY54" s="1210" t="e">
        <f t="shared" si="5"/>
        <v>#DIV/0!</v>
      </c>
      <c r="CZ54" s="1116"/>
      <c r="DA54" s="1207" t="e">
        <f t="shared" si="6"/>
        <v>#DIV/0!</v>
      </c>
      <c r="DB54" s="1114"/>
      <c r="DC54" s="1196" t="e">
        <f t="shared" si="7"/>
        <v>#DIV/0!</v>
      </c>
      <c r="DD54" s="1115"/>
      <c r="DE54" s="1208" t="e">
        <f t="shared" si="8"/>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48"/>
      <c r="AD55" s="367"/>
      <c r="AE55" s="368"/>
      <c r="AF55" s="371"/>
      <c r="AG55" s="373"/>
      <c r="AH55" s="822"/>
      <c r="AI55" s="959"/>
      <c r="AJ55" s="1275"/>
      <c r="AK55" s="929"/>
      <c r="AL55" s="828"/>
      <c r="AM55" s="1059"/>
      <c r="AN55" s="1059"/>
      <c r="AO55" s="1058"/>
      <c r="AP55" s="1058"/>
      <c r="AQ55" s="617">
        <f t="shared" si="15"/>
        <v>0</v>
      </c>
      <c r="AR55" s="623">
        <f t="shared" si="15"/>
        <v>0</v>
      </c>
      <c r="AS55" s="329">
        <v>0</v>
      </c>
      <c r="AT55" s="307">
        <f t="shared" si="16"/>
        <v>0</v>
      </c>
      <c r="AU55" s="618">
        <f t="shared" si="16"/>
        <v>0</v>
      </c>
      <c r="AV55" s="619">
        <f t="shared" si="16"/>
        <v>0</v>
      </c>
      <c r="AW55" s="403"/>
      <c r="AX55" s="398"/>
      <c r="AY55" s="307">
        <v>0</v>
      </c>
      <c r="AZ55" s="348"/>
      <c r="BA55" s="390"/>
      <c r="BB55" s="415"/>
      <c r="BC55" s="416"/>
      <c r="BD55" s="350"/>
      <c r="BE55" s="348"/>
      <c r="BF55" s="390"/>
      <c r="BG55" s="415"/>
      <c r="BH55" s="416"/>
      <c r="BI55" s="307">
        <v>0</v>
      </c>
      <c r="BJ55" s="348"/>
      <c r="BK55" s="390"/>
      <c r="BL55" s="415"/>
      <c r="BM55" s="416"/>
      <c r="BN55" s="307">
        <v>0</v>
      </c>
      <c r="BO55" s="349"/>
      <c r="BP55" s="407"/>
      <c r="BQ55" s="415"/>
      <c r="BR55" s="416"/>
      <c r="BS55" s="307">
        <v>0</v>
      </c>
      <c r="BT55" s="348"/>
      <c r="BU55" s="408"/>
      <c r="BV55" s="415"/>
      <c r="BW55" s="416"/>
      <c r="BX55" s="307">
        <v>0</v>
      </c>
      <c r="BY55" s="349"/>
      <c r="BZ55" s="407"/>
      <c r="CA55" s="415"/>
      <c r="CB55" s="416"/>
      <c r="CC55" s="307">
        <v>0</v>
      </c>
      <c r="CD55" s="348"/>
      <c r="CE55" s="408"/>
      <c r="CF55" s="415"/>
      <c r="CG55" s="416"/>
      <c r="CH55" s="307">
        <v>0</v>
      </c>
      <c r="CI55" s="348"/>
      <c r="CJ55" s="408"/>
      <c r="CK55" s="409"/>
      <c r="CL55" s="410"/>
      <c r="CM55" s="411"/>
      <c r="CN55" s="412"/>
      <c r="CO55" s="1338"/>
      <c r="CP55" s="1203"/>
      <c r="CQ55" s="785" t="e">
        <f t="shared" si="9"/>
        <v>#DIV/0!</v>
      </c>
      <c r="CR55" s="1116"/>
      <c r="CS55" s="786" t="e">
        <f t="shared" si="0"/>
        <v>#DIV/0!</v>
      </c>
      <c r="CT55" s="1114"/>
      <c r="CU55" s="1199" t="e">
        <f t="shared" si="3"/>
        <v>#DIV/0!</v>
      </c>
      <c r="CV55" s="1115"/>
      <c r="CW55" s="1208" t="e">
        <f t="shared" si="4"/>
        <v>#DIV/0!</v>
      </c>
      <c r="CX55" s="1214"/>
      <c r="CY55" s="1210" t="e">
        <f t="shared" si="5"/>
        <v>#DIV/0!</v>
      </c>
      <c r="CZ55" s="1116"/>
      <c r="DA55" s="1207" t="e">
        <f t="shared" si="6"/>
        <v>#DIV/0!</v>
      </c>
      <c r="DB55" s="1114"/>
      <c r="DC55" s="1196" t="e">
        <f t="shared" si="7"/>
        <v>#DIV/0!</v>
      </c>
      <c r="DD55" s="1115"/>
      <c r="DE55" s="1208" t="e">
        <f t="shared" si="8"/>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COUNTIF($I$30,"HW")</f>
        <v>0</v>
      </c>
      <c r="J56" s="1028">
        <f>COUNTIF($I$30,"HD")</f>
        <v>0</v>
      </c>
      <c r="K56" s="1924">
        <f>COUNTIF($I$30,"HL")</f>
        <v>0</v>
      </c>
      <c r="L56" s="1925"/>
      <c r="M56" s="363"/>
      <c r="N56" s="289" t="s">
        <v>372</v>
      </c>
      <c r="O56" s="928">
        <f>COUNTIF($I$39,"HW")</f>
        <v>0</v>
      </c>
      <c r="P56" s="1044">
        <f>COUNTIF($I$39,"HD")</f>
        <v>0</v>
      </c>
      <c r="Q56" s="2043">
        <f>COUNTIF($I$39,"HL")</f>
        <v>0</v>
      </c>
      <c r="R56" s="2044"/>
      <c r="S56" s="363"/>
      <c r="T56" s="2000" t="s">
        <v>372</v>
      </c>
      <c r="U56" s="2001"/>
      <c r="V56" s="600">
        <f t="shared" ref="V56:X57" si="17">SUM(C51,C56,I51,I56,O51,O56,V51)</f>
        <v>0</v>
      </c>
      <c r="W56" s="601">
        <f t="shared" si="17"/>
        <v>0</v>
      </c>
      <c r="X56" s="602">
        <f t="shared" si="17"/>
        <v>0</v>
      </c>
      <c r="Y56" s="822"/>
      <c r="Z56" s="822"/>
      <c r="AA56" s="358" t="s">
        <v>371</v>
      </c>
      <c r="AB56" s="358"/>
      <c r="AC56" s="148"/>
      <c r="AD56" s="367"/>
      <c r="AE56" s="368"/>
      <c r="AF56" s="369"/>
      <c r="AG56" s="373"/>
      <c r="AH56" s="822"/>
      <c r="AI56" s="959"/>
      <c r="AJ56" s="1275"/>
      <c r="AK56" s="929"/>
      <c r="AL56" s="828"/>
      <c r="AM56" s="1059"/>
      <c r="AN56" s="1059"/>
      <c r="AO56" s="1058"/>
      <c r="AP56" s="1058"/>
      <c r="AQ56" s="617">
        <f t="shared" si="15"/>
        <v>0</v>
      </c>
      <c r="AR56" s="623">
        <f t="shared" si="15"/>
        <v>0</v>
      </c>
      <c r="AS56" s="329">
        <v>0</v>
      </c>
      <c r="AT56" s="307">
        <f t="shared" si="16"/>
        <v>0</v>
      </c>
      <c r="AU56" s="618">
        <f t="shared" si="16"/>
        <v>0</v>
      </c>
      <c r="AV56" s="619">
        <f t="shared" si="16"/>
        <v>0</v>
      </c>
      <c r="AW56" s="403"/>
      <c r="AX56" s="398"/>
      <c r="AY56" s="307">
        <v>0</v>
      </c>
      <c r="AZ56" s="348"/>
      <c r="BA56" s="390"/>
      <c r="BB56" s="415"/>
      <c r="BC56" s="416"/>
      <c r="BD56" s="350"/>
      <c r="BE56" s="348"/>
      <c r="BF56" s="390"/>
      <c r="BG56" s="415"/>
      <c r="BH56" s="416"/>
      <c r="BI56" s="307">
        <v>0</v>
      </c>
      <c r="BJ56" s="348"/>
      <c r="BK56" s="390"/>
      <c r="BL56" s="415"/>
      <c r="BM56" s="416"/>
      <c r="BN56" s="307">
        <v>0</v>
      </c>
      <c r="BO56" s="349"/>
      <c r="BP56" s="407"/>
      <c r="BQ56" s="415"/>
      <c r="BR56" s="416"/>
      <c r="BS56" s="307">
        <v>0</v>
      </c>
      <c r="BT56" s="348"/>
      <c r="BU56" s="408"/>
      <c r="BV56" s="415"/>
      <c r="BW56" s="416"/>
      <c r="BX56" s="307">
        <v>0</v>
      </c>
      <c r="BY56" s="349"/>
      <c r="BZ56" s="407"/>
      <c r="CA56" s="415"/>
      <c r="CB56" s="416"/>
      <c r="CC56" s="307">
        <v>0</v>
      </c>
      <c r="CD56" s="348"/>
      <c r="CE56" s="408"/>
      <c r="CF56" s="415"/>
      <c r="CG56" s="416"/>
      <c r="CH56" s="307">
        <v>0</v>
      </c>
      <c r="CI56" s="348"/>
      <c r="CJ56" s="408"/>
      <c r="CK56" s="409"/>
      <c r="CL56" s="410"/>
      <c r="CM56" s="411"/>
      <c r="CN56" s="412"/>
      <c r="CO56" s="1338"/>
      <c r="CP56" s="1203"/>
      <c r="CQ56" s="785" t="e">
        <f t="shared" si="9"/>
        <v>#DIV/0!</v>
      </c>
      <c r="CR56" s="1116"/>
      <c r="CS56" s="786" t="e">
        <f t="shared" si="0"/>
        <v>#DIV/0!</v>
      </c>
      <c r="CT56" s="1114"/>
      <c r="CU56" s="1199" t="e">
        <f t="shared" si="3"/>
        <v>#DIV/0!</v>
      </c>
      <c r="CV56" s="1115"/>
      <c r="CW56" s="1208" t="e">
        <f t="shared" si="4"/>
        <v>#DIV/0!</v>
      </c>
      <c r="CX56" s="1214"/>
      <c r="CY56" s="1210" t="e">
        <f t="shared" si="5"/>
        <v>#DIV/0!</v>
      </c>
      <c r="CZ56" s="1116"/>
      <c r="DA56" s="1207" t="e">
        <f t="shared" si="6"/>
        <v>#DIV/0!</v>
      </c>
      <c r="DB56" s="1114"/>
      <c r="DC56" s="1196" t="e">
        <f t="shared" si="7"/>
        <v>#DIV/0!</v>
      </c>
      <c r="DD56" s="1115"/>
      <c r="DE56" s="1208" t="e">
        <f t="shared" si="8"/>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COUNTIF(I30,"NW")</f>
        <v>0</v>
      </c>
      <c r="J57" s="1029">
        <f>COUNTIF(I30,"ND")</f>
        <v>0</v>
      </c>
      <c r="K57" s="1926">
        <f>COUNTIF(I30,"NL")</f>
        <v>0</v>
      </c>
      <c r="L57" s="1927"/>
      <c r="M57" s="364"/>
      <c r="N57" s="290" t="s">
        <v>374</v>
      </c>
      <c r="O57" s="291">
        <f>COUNTIF($I$39,"NW")</f>
        <v>0</v>
      </c>
      <c r="P57" s="1043">
        <f>COUNTIF($I$39,"ND")</f>
        <v>0</v>
      </c>
      <c r="Q57" s="2041">
        <f>COUNTIF($I$39,"NL")</f>
        <v>0</v>
      </c>
      <c r="R57" s="2042"/>
      <c r="S57" s="364"/>
      <c r="T57" s="2002" t="s">
        <v>374</v>
      </c>
      <c r="U57" s="2003"/>
      <c r="V57" s="603">
        <f t="shared" si="17"/>
        <v>0</v>
      </c>
      <c r="W57" s="606">
        <f t="shared" si="17"/>
        <v>0</v>
      </c>
      <c r="X57" s="1004">
        <f t="shared" si="17"/>
        <v>0</v>
      </c>
      <c r="Y57" s="822"/>
      <c r="Z57" s="822"/>
      <c r="AA57" s="360"/>
      <c r="AB57" s="360"/>
      <c r="AC57" s="148"/>
      <c r="AD57" s="367"/>
      <c r="AE57" s="368"/>
      <c r="AF57" s="369"/>
      <c r="AG57" s="373"/>
      <c r="AH57" s="822"/>
      <c r="AI57" s="959"/>
      <c r="AJ57" s="1275"/>
      <c r="AK57" s="929"/>
      <c r="AL57" s="828"/>
      <c r="AM57" s="1059"/>
      <c r="AN57" s="1059"/>
      <c r="AO57" s="1058"/>
      <c r="AP57" s="1058"/>
      <c r="AQ57" s="617">
        <f t="shared" si="15"/>
        <v>0</v>
      </c>
      <c r="AR57" s="623">
        <f t="shared" si="15"/>
        <v>0</v>
      </c>
      <c r="AS57" s="329">
        <v>0</v>
      </c>
      <c r="AT57" s="307">
        <f t="shared" si="16"/>
        <v>0</v>
      </c>
      <c r="AU57" s="618">
        <f t="shared" si="16"/>
        <v>0</v>
      </c>
      <c r="AV57" s="619">
        <f t="shared" si="16"/>
        <v>0</v>
      </c>
      <c r="AW57" s="403"/>
      <c r="AX57" s="398"/>
      <c r="AY57" s="307">
        <v>0</v>
      </c>
      <c r="AZ57" s="348"/>
      <c r="BA57" s="390"/>
      <c r="BB57" s="415"/>
      <c r="BC57" s="416"/>
      <c r="BD57" s="350"/>
      <c r="BE57" s="348"/>
      <c r="BF57" s="390"/>
      <c r="BG57" s="415"/>
      <c r="BH57" s="416"/>
      <c r="BI57" s="307">
        <v>0</v>
      </c>
      <c r="BJ57" s="348"/>
      <c r="BK57" s="390"/>
      <c r="BL57" s="415"/>
      <c r="BM57" s="416"/>
      <c r="BN57" s="307">
        <v>0</v>
      </c>
      <c r="BO57" s="349"/>
      <c r="BP57" s="407"/>
      <c r="BQ57" s="415"/>
      <c r="BR57" s="416"/>
      <c r="BS57" s="307">
        <v>0</v>
      </c>
      <c r="BT57" s="348"/>
      <c r="BU57" s="408"/>
      <c r="BV57" s="415"/>
      <c r="BW57" s="416"/>
      <c r="BX57" s="307">
        <v>0</v>
      </c>
      <c r="BY57" s="349"/>
      <c r="BZ57" s="407"/>
      <c r="CA57" s="415"/>
      <c r="CB57" s="416"/>
      <c r="CC57" s="307">
        <v>0</v>
      </c>
      <c r="CD57" s="348"/>
      <c r="CE57" s="408"/>
      <c r="CF57" s="415"/>
      <c r="CG57" s="416"/>
      <c r="CH57" s="307">
        <v>0</v>
      </c>
      <c r="CI57" s="348"/>
      <c r="CJ57" s="408"/>
      <c r="CK57" s="409"/>
      <c r="CL57" s="410"/>
      <c r="CM57" s="411"/>
      <c r="CN57" s="412"/>
      <c r="CO57" s="1338"/>
      <c r="CP57" s="1203"/>
      <c r="CQ57" s="785" t="e">
        <f t="shared" si="9"/>
        <v>#DIV/0!</v>
      </c>
      <c r="CR57" s="1116"/>
      <c r="CS57" s="786" t="e">
        <f t="shared" si="0"/>
        <v>#DIV/0!</v>
      </c>
      <c r="CT57" s="1114"/>
      <c r="CU57" s="1199" t="e">
        <f t="shared" si="3"/>
        <v>#DIV/0!</v>
      </c>
      <c r="CV57" s="1115"/>
      <c r="CW57" s="1208" t="e">
        <f t="shared" si="4"/>
        <v>#DIV/0!</v>
      </c>
      <c r="CX57" s="1214"/>
      <c r="CY57" s="1210" t="e">
        <f t="shared" si="5"/>
        <v>#DIV/0!</v>
      </c>
      <c r="CZ57" s="1116"/>
      <c r="DA57" s="1207" t="e">
        <f t="shared" si="6"/>
        <v>#DIV/0!</v>
      </c>
      <c r="DB57" s="1114"/>
      <c r="DC57" s="1196" t="e">
        <f t="shared" si="7"/>
        <v>#DIV/0!</v>
      </c>
      <c r="DD57" s="1115"/>
      <c r="DE57" s="1208" t="e">
        <f t="shared" si="8"/>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726"/>
      <c r="F58" s="726"/>
      <c r="G58" s="325"/>
      <c r="H58" s="148"/>
      <c r="I58" s="60"/>
      <c r="J58" s="60"/>
      <c r="K58" s="60"/>
      <c r="L58" s="60"/>
      <c r="M58" s="325"/>
      <c r="N58" s="148"/>
      <c r="O58" s="60"/>
      <c r="P58" s="60"/>
      <c r="Q58" s="60"/>
      <c r="R58" s="60"/>
      <c r="S58" s="325"/>
      <c r="T58" s="497"/>
      <c r="U58" s="497"/>
      <c r="V58" s="60"/>
      <c r="W58" s="60"/>
      <c r="X58" s="60"/>
      <c r="Y58" s="822"/>
      <c r="Z58" s="822"/>
      <c r="AA58" s="1870" t="s">
        <v>373</v>
      </c>
      <c r="AB58" s="1871"/>
      <c r="AC58" s="148"/>
      <c r="AD58" s="367"/>
      <c r="AE58" s="368"/>
      <c r="AF58" s="369"/>
      <c r="AG58" s="373"/>
      <c r="AH58" s="822"/>
      <c r="AI58" s="959"/>
      <c r="AJ58" s="1275"/>
      <c r="AK58" s="929"/>
      <c r="AL58" s="828"/>
      <c r="AM58" s="1059"/>
      <c r="AN58" s="1059"/>
      <c r="AO58" s="1058"/>
      <c r="AP58" s="1058"/>
      <c r="AQ58" s="759">
        <f t="shared" si="15"/>
        <v>0</v>
      </c>
      <c r="AR58" s="760">
        <f t="shared" si="15"/>
        <v>0</v>
      </c>
      <c r="AS58" s="761">
        <v>0</v>
      </c>
      <c r="AT58" s="762">
        <f t="shared" si="16"/>
        <v>0</v>
      </c>
      <c r="AU58" s="763">
        <f t="shared" si="16"/>
        <v>0</v>
      </c>
      <c r="AV58" s="764">
        <f t="shared" si="16"/>
        <v>0</v>
      </c>
      <c r="AW58" s="403"/>
      <c r="AX58" s="398"/>
      <c r="AY58" s="307">
        <v>0</v>
      </c>
      <c r="AZ58" s="348"/>
      <c r="BA58" s="390"/>
      <c r="BB58" s="415"/>
      <c r="BC58" s="416"/>
      <c r="BD58" s="350"/>
      <c r="BE58" s="348"/>
      <c r="BF58" s="390"/>
      <c r="BG58" s="415"/>
      <c r="BH58" s="416"/>
      <c r="BI58" s="307">
        <v>0</v>
      </c>
      <c r="BJ58" s="348"/>
      <c r="BK58" s="390"/>
      <c r="BL58" s="415"/>
      <c r="BM58" s="416"/>
      <c r="BN58" s="307">
        <v>0</v>
      </c>
      <c r="BO58" s="349"/>
      <c r="BP58" s="407"/>
      <c r="BQ58" s="415"/>
      <c r="BR58" s="416"/>
      <c r="BS58" s="307">
        <v>0</v>
      </c>
      <c r="BT58" s="348"/>
      <c r="BU58" s="408"/>
      <c r="BV58" s="415"/>
      <c r="BW58" s="416"/>
      <c r="BX58" s="307">
        <v>0</v>
      </c>
      <c r="BY58" s="349"/>
      <c r="BZ58" s="407"/>
      <c r="CA58" s="415"/>
      <c r="CB58" s="416"/>
      <c r="CC58" s="307">
        <v>0</v>
      </c>
      <c r="CD58" s="348"/>
      <c r="CE58" s="408"/>
      <c r="CF58" s="415"/>
      <c r="CG58" s="416"/>
      <c r="CH58" s="307">
        <v>0</v>
      </c>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55"/>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48"/>
      <c r="AD59" s="367"/>
      <c r="AE59" s="368"/>
      <c r="AF59" s="369"/>
      <c r="AG59" s="373"/>
      <c r="AH59" s="822"/>
      <c r="AI59" s="421"/>
      <c r="AJ59" s="1277"/>
      <c r="AK59" s="1868" t="s">
        <v>375</v>
      </c>
      <c r="AL59" s="1869"/>
      <c r="AM59" s="512"/>
      <c r="AN59" s="512"/>
      <c r="AO59" s="512"/>
      <c r="AP59" s="512"/>
      <c r="AQ59" s="19">
        <f t="shared" ref="AQ59:CL59" si="18">SUM(AQ4:AQ58)</f>
        <v>0</v>
      </c>
      <c r="AR59" s="19">
        <f t="shared" si="18"/>
        <v>0</v>
      </c>
      <c r="AS59" s="19">
        <f t="shared" si="18"/>
        <v>0</v>
      </c>
      <c r="AT59" s="400">
        <f t="shared" si="18"/>
        <v>0</v>
      </c>
      <c r="AU59" s="22">
        <f t="shared" si="18"/>
        <v>0</v>
      </c>
      <c r="AV59" s="79">
        <f t="shared" si="18"/>
        <v>0</v>
      </c>
      <c r="AW59" s="19">
        <f t="shared" si="18"/>
        <v>0</v>
      </c>
      <c r="AX59" s="19">
        <f t="shared" si="18"/>
        <v>0</v>
      </c>
      <c r="AY59" s="399">
        <f t="shared" si="18"/>
        <v>0</v>
      </c>
      <c r="AZ59" s="22">
        <f t="shared" si="18"/>
        <v>0</v>
      </c>
      <c r="BA59" s="79">
        <f t="shared" si="18"/>
        <v>0</v>
      </c>
      <c r="BB59" s="19">
        <f t="shared" si="18"/>
        <v>0</v>
      </c>
      <c r="BC59" s="19">
        <f t="shared" si="18"/>
        <v>0</v>
      </c>
      <c r="BD59" s="399">
        <f t="shared" si="18"/>
        <v>0</v>
      </c>
      <c r="BE59" s="22">
        <f t="shared" si="18"/>
        <v>0</v>
      </c>
      <c r="BF59" s="79">
        <f t="shared" si="18"/>
        <v>0</v>
      </c>
      <c r="BG59" s="19">
        <f t="shared" si="18"/>
        <v>0</v>
      </c>
      <c r="BH59" s="19">
        <f t="shared" si="18"/>
        <v>0</v>
      </c>
      <c r="BI59" s="399">
        <f t="shared" si="18"/>
        <v>0</v>
      </c>
      <c r="BJ59" s="22">
        <f t="shared" si="18"/>
        <v>0</v>
      </c>
      <c r="BK59" s="79">
        <f t="shared" si="18"/>
        <v>0</v>
      </c>
      <c r="BL59" s="405">
        <f t="shared" si="18"/>
        <v>0</v>
      </c>
      <c r="BM59" s="383">
        <f t="shared" si="18"/>
        <v>0</v>
      </c>
      <c r="BN59" s="406">
        <f t="shared" si="18"/>
        <v>0</v>
      </c>
      <c r="BO59" s="384">
        <f t="shared" si="18"/>
        <v>0</v>
      </c>
      <c r="BP59" s="385">
        <f t="shared" si="18"/>
        <v>0</v>
      </c>
      <c r="BQ59" s="405">
        <f t="shared" si="18"/>
        <v>0</v>
      </c>
      <c r="BR59" s="383">
        <f t="shared" si="18"/>
        <v>0</v>
      </c>
      <c r="BS59" s="406">
        <f t="shared" si="18"/>
        <v>0</v>
      </c>
      <c r="BT59" s="384">
        <f t="shared" si="18"/>
        <v>0</v>
      </c>
      <c r="BU59" s="385">
        <f t="shared" si="18"/>
        <v>0</v>
      </c>
      <c r="BV59" s="405">
        <f t="shared" si="18"/>
        <v>0</v>
      </c>
      <c r="BW59" s="383">
        <f t="shared" si="18"/>
        <v>0</v>
      </c>
      <c r="BX59" s="406">
        <f t="shared" si="18"/>
        <v>0</v>
      </c>
      <c r="BY59" s="384">
        <f t="shared" si="18"/>
        <v>0</v>
      </c>
      <c r="BZ59" s="385">
        <f t="shared" si="18"/>
        <v>0</v>
      </c>
      <c r="CA59" s="405">
        <f t="shared" si="18"/>
        <v>0</v>
      </c>
      <c r="CB59" s="383">
        <f t="shared" si="18"/>
        <v>0</v>
      </c>
      <c r="CC59" s="406">
        <f t="shared" si="18"/>
        <v>0</v>
      </c>
      <c r="CD59" s="384">
        <f t="shared" si="18"/>
        <v>0</v>
      </c>
      <c r="CE59" s="385">
        <f t="shared" si="18"/>
        <v>0</v>
      </c>
      <c r="CF59" s="405">
        <f t="shared" si="18"/>
        <v>0</v>
      </c>
      <c r="CG59" s="383">
        <f t="shared" si="18"/>
        <v>0</v>
      </c>
      <c r="CH59" s="406">
        <f t="shared" si="18"/>
        <v>0</v>
      </c>
      <c r="CI59" s="384">
        <f t="shared" si="18"/>
        <v>0</v>
      </c>
      <c r="CJ59" s="385">
        <f t="shared" si="18"/>
        <v>0</v>
      </c>
      <c r="CK59" s="1012">
        <f t="shared" si="18"/>
        <v>0</v>
      </c>
      <c r="CL59" s="1012">
        <f t="shared" si="18"/>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c r="DD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1853" t="e">
        <f>AVERAGE(CM59,CN59)</f>
        <v>#DIV/0!</v>
      </c>
      <c r="CN60" s="1854"/>
      <c r="CO60" s="822"/>
      <c r="CP60" s="822"/>
      <c r="CQ60" s="822"/>
      <c r="CR60" s="822"/>
      <c r="CS60" s="822"/>
      <c r="CT60" s="822"/>
      <c r="CU60" s="822"/>
      <c r="CV60" s="822"/>
      <c r="CW60" s="822"/>
      <c r="CX60" s="822"/>
      <c r="CY60" s="822"/>
      <c r="CZ60" s="822"/>
      <c r="DA60" s="822"/>
      <c r="DB60" s="822"/>
      <c r="DC60" s="822"/>
      <c r="DD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c r="DD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c r="DD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c r="DD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c r="DD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888"/>
      <c r="R80" s="1889"/>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888"/>
      <c r="R81" s="1889"/>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888"/>
      <c r="R82" s="1889"/>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888"/>
      <c r="R83" s="1889"/>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888"/>
      <c r="R84" s="1889"/>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888"/>
      <c r="R85" s="1889"/>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888"/>
      <c r="R86" s="1889"/>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888"/>
      <c r="R87" s="1889"/>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888"/>
      <c r="R88" s="1889"/>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888"/>
      <c r="R89" s="1889"/>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888"/>
      <c r="R90" s="1889"/>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888"/>
      <c r="R91" s="1889"/>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884"/>
      <c r="R92" s="1885"/>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364"/>
      <c r="C101" s="364"/>
      <c r="D101" s="364"/>
      <c r="E101" s="364"/>
      <c r="F101" s="364"/>
      <c r="G101" s="364"/>
      <c r="H101" s="364"/>
      <c r="I101" s="364"/>
      <c r="J101" s="364"/>
      <c r="K101" s="364"/>
      <c r="L101" s="364"/>
      <c r="M101" s="364"/>
      <c r="N101" s="364"/>
      <c r="O101" s="364"/>
      <c r="P101" s="364"/>
      <c r="Q101" s="364"/>
      <c r="R101" s="364"/>
      <c r="S101" s="364"/>
      <c r="T101" s="364"/>
      <c r="U101" s="364"/>
      <c r="V101" s="364"/>
      <c r="W101" s="364"/>
      <c r="X101" s="822"/>
      <c r="Y101" s="822"/>
      <c r="Z101" s="822"/>
      <c r="AA101" s="921"/>
      <c r="AB101" s="921"/>
      <c r="AC101" s="148"/>
      <c r="AD101" s="921"/>
      <c r="AE101" s="921"/>
      <c r="AF101" s="846"/>
      <c r="AG101" s="823"/>
      <c r="AH101" s="822"/>
      <c r="AI101" s="822"/>
      <c r="AK101" s="968"/>
      <c r="AL101" s="968"/>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364"/>
      <c r="C102" s="364"/>
      <c r="D102" s="364"/>
      <c r="E102" s="364"/>
      <c r="F102" s="1271"/>
      <c r="G102" s="1271"/>
      <c r="H102" s="1271"/>
      <c r="I102" s="1271"/>
      <c r="J102" s="1271"/>
      <c r="K102" s="1744"/>
      <c r="L102" s="1744"/>
      <c r="M102" s="1271"/>
      <c r="N102" s="1271"/>
      <c r="O102" s="1271"/>
      <c r="P102" s="1271"/>
      <c r="Q102" s="364"/>
      <c r="R102" s="364"/>
      <c r="S102" s="364"/>
      <c r="T102" s="364"/>
      <c r="U102" s="364"/>
      <c r="V102" s="364"/>
      <c r="W102" s="364"/>
      <c r="X102" s="822"/>
      <c r="Y102" s="822"/>
      <c r="Z102" s="822"/>
      <c r="AA102" s="921"/>
      <c r="AB102" s="921"/>
      <c r="AC102" s="1102"/>
      <c r="AD102" s="921"/>
      <c r="AE102" s="921"/>
      <c r="AF102" s="846"/>
      <c r="AG102" s="823"/>
      <c r="AH102" s="822"/>
      <c r="AI102" s="822"/>
      <c r="AK102" s="968"/>
      <c r="AL102" s="968"/>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078" t="s">
        <v>73</v>
      </c>
      <c r="C103" s="1078"/>
      <c r="D103" s="1078"/>
      <c r="E103" s="1078"/>
      <c r="F103" s="1430">
        <v>3</v>
      </c>
      <c r="G103" s="1432">
        <v>7</v>
      </c>
      <c r="H103" s="1430">
        <v>11</v>
      </c>
      <c r="I103" s="1430">
        <v>15</v>
      </c>
      <c r="J103" s="1430">
        <v>19</v>
      </c>
      <c r="K103" s="2004">
        <v>23</v>
      </c>
      <c r="L103" s="2005"/>
      <c r="M103" s="1430">
        <v>27</v>
      </c>
      <c r="N103" s="1430">
        <v>31</v>
      </c>
      <c r="O103" s="1430">
        <v>35</v>
      </c>
      <c r="P103" s="1430">
        <v>38</v>
      </c>
      <c r="Q103" s="364"/>
      <c r="R103" s="364"/>
      <c r="S103" s="364"/>
      <c r="T103" s="364"/>
      <c r="U103" s="364"/>
      <c r="V103" s="364"/>
      <c r="W103" s="364"/>
      <c r="X103" s="822"/>
      <c r="Y103" s="822"/>
      <c r="Z103" s="822"/>
      <c r="AA103" s="921"/>
      <c r="AB103" s="921"/>
      <c r="AC103" s="1102"/>
      <c r="AD103" s="921"/>
      <c r="AE103" s="921"/>
      <c r="AF103" s="846"/>
      <c r="AG103" s="823"/>
      <c r="AH103" s="822"/>
      <c r="AI103" s="822"/>
      <c r="AK103" s="968"/>
      <c r="AL103" s="968"/>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364" t="s">
        <v>658</v>
      </c>
      <c r="C104" s="364"/>
      <c r="D104" s="364"/>
      <c r="E104" s="364"/>
      <c r="F104" s="1118"/>
      <c r="G104" s="1269"/>
      <c r="H104" s="1269"/>
      <c r="I104" s="1269"/>
      <c r="J104" s="1269"/>
      <c r="K104" s="1783"/>
      <c r="L104" s="1783"/>
      <c r="M104" s="1269"/>
      <c r="N104" s="1269"/>
      <c r="O104" s="1269"/>
      <c r="P104" s="364"/>
      <c r="Q104" s="364"/>
      <c r="R104" s="364"/>
      <c r="S104" s="364"/>
      <c r="T104" s="364"/>
      <c r="U104" s="364"/>
      <c r="V104" s="364"/>
      <c r="W104" s="364"/>
      <c r="X104" s="822"/>
      <c r="Y104" s="822"/>
      <c r="Z104" s="822"/>
      <c r="AA104" s="921"/>
      <c r="AB104" s="921"/>
      <c r="AC104" s="1102"/>
      <c r="AD104" s="921"/>
      <c r="AE104" s="921"/>
      <c r="AF104" s="846"/>
      <c r="AG104" s="823"/>
      <c r="AH104" s="822"/>
      <c r="AI104" s="822"/>
      <c r="AK104" s="968"/>
      <c r="AL104" s="968"/>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364" t="s">
        <v>182</v>
      </c>
      <c r="C105" s="364"/>
      <c r="D105" s="364"/>
      <c r="E105" s="364"/>
      <c r="F105" s="1118"/>
      <c r="G105" s="1269"/>
      <c r="H105" s="1269"/>
      <c r="I105" s="1269"/>
      <c r="J105" s="1269"/>
      <c r="K105" s="1783"/>
      <c r="L105" s="1783"/>
      <c r="M105" s="1269"/>
      <c r="N105" s="1269"/>
      <c r="O105" s="1269"/>
      <c r="P105" s="364"/>
      <c r="Q105" s="364"/>
      <c r="R105" s="364"/>
      <c r="S105" s="364"/>
      <c r="T105" s="364"/>
      <c r="U105" s="364"/>
      <c r="V105" s="364"/>
      <c r="W105" s="364"/>
      <c r="X105" s="822"/>
      <c r="Y105" s="822"/>
      <c r="Z105" s="822"/>
      <c r="AA105" s="921"/>
      <c r="AB105" s="921"/>
      <c r="AC105" s="1102"/>
      <c r="AD105" s="921"/>
      <c r="AE105" s="25"/>
      <c r="AF105" s="25"/>
      <c r="AG105" s="823"/>
      <c r="AH105" s="822"/>
      <c r="AI105" s="822"/>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364" t="s">
        <v>185</v>
      </c>
      <c r="C106" s="364"/>
      <c r="D106" s="364"/>
      <c r="E106" s="364"/>
      <c r="F106" s="1118"/>
      <c r="G106" s="1269"/>
      <c r="H106" s="1269"/>
      <c r="I106" s="1269"/>
      <c r="J106" s="1269"/>
      <c r="K106" s="1783"/>
      <c r="L106" s="1783"/>
      <c r="M106" s="1269"/>
      <c r="N106" s="1269"/>
      <c r="O106" s="1269"/>
      <c r="P106" s="364"/>
      <c r="Q106" s="364"/>
      <c r="R106" s="364"/>
      <c r="S106" s="364"/>
      <c r="T106" s="364"/>
      <c r="U106" s="364"/>
      <c r="V106" s="364"/>
      <c r="W106" s="364"/>
      <c r="X106" s="822"/>
      <c r="Y106" s="822"/>
      <c r="Z106" s="822"/>
      <c r="AA106" s="921"/>
      <c r="AB106" s="921"/>
      <c r="AC106" s="1102"/>
      <c r="AD106" s="921"/>
      <c r="AE106" s="338"/>
      <c r="AF106" s="338"/>
      <c r="AG106" s="823"/>
      <c r="AH106" s="822"/>
      <c r="AI106" s="822"/>
      <c r="AK106" s="968"/>
      <c r="AL106" s="968"/>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364" t="s">
        <v>401</v>
      </c>
      <c r="C107" s="364"/>
      <c r="D107" s="364"/>
      <c r="E107" s="364"/>
      <c r="F107" s="1118"/>
      <c r="G107" s="1269"/>
      <c r="H107" s="1269"/>
      <c r="I107" s="1269"/>
      <c r="J107" s="1269"/>
      <c r="K107" s="1783"/>
      <c r="L107" s="1783"/>
      <c r="M107" s="1269"/>
      <c r="N107" s="1269"/>
      <c r="O107" s="1269"/>
      <c r="P107" s="364"/>
      <c r="Q107" s="288"/>
      <c r="R107" s="288"/>
      <c r="S107" s="288"/>
      <c r="T107" s="288"/>
      <c r="U107" s="288"/>
      <c r="V107" s="288"/>
      <c r="W107" s="288"/>
      <c r="X107" s="822"/>
      <c r="Y107" s="822"/>
      <c r="Z107" s="822"/>
      <c r="AA107" s="25"/>
      <c r="AB107" s="25"/>
      <c r="AC107" s="905"/>
      <c r="AD107" s="921"/>
      <c r="AE107" s="338"/>
      <c r="AF107" s="338"/>
      <c r="AG107" s="823"/>
      <c r="AH107" s="822"/>
      <c r="AI107" s="822"/>
      <c r="AK107" s="968"/>
      <c r="AL107" s="968"/>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364" t="s">
        <v>456</v>
      </c>
      <c r="C108" s="364"/>
      <c r="D108" s="364"/>
      <c r="E108" s="364"/>
      <c r="F108" s="1118"/>
      <c r="G108" s="1269"/>
      <c r="H108" s="1269"/>
      <c r="I108" s="1269"/>
      <c r="J108" s="1269"/>
      <c r="K108" s="1783"/>
      <c r="L108" s="1783"/>
      <c r="M108" s="1269"/>
      <c r="N108" s="1269"/>
      <c r="O108" s="1269"/>
      <c r="P108" s="288"/>
      <c r="Q108" s="362"/>
      <c r="R108" s="362"/>
      <c r="S108" s="362"/>
      <c r="T108" s="362"/>
      <c r="U108" s="288"/>
      <c r="V108" s="288"/>
      <c r="W108" s="288"/>
      <c r="X108" s="822"/>
      <c r="Y108" s="822"/>
      <c r="Z108" s="822"/>
      <c r="AA108" s="338"/>
      <c r="AB108" s="338"/>
      <c r="AC108" s="352"/>
      <c r="AD108" s="921"/>
    </row>
    <row r="109" spans="2:92" x14ac:dyDescent="0.25">
      <c r="B109" s="288" t="s">
        <v>191</v>
      </c>
      <c r="C109" s="288"/>
      <c r="D109" s="288"/>
      <c r="E109" s="288"/>
      <c r="F109" s="1119"/>
      <c r="G109" s="961"/>
      <c r="H109" s="961"/>
      <c r="I109" s="961"/>
      <c r="J109" s="961"/>
      <c r="K109" s="1783"/>
      <c r="L109" s="1783"/>
      <c r="M109" s="961"/>
      <c r="N109" s="961"/>
      <c r="O109" s="961"/>
      <c r="P109" s="362"/>
      <c r="Q109" s="822"/>
      <c r="R109" s="822"/>
      <c r="S109" s="822"/>
      <c r="T109" s="822"/>
      <c r="U109" s="822"/>
      <c r="V109" s="822"/>
      <c r="W109" s="822"/>
      <c r="X109" s="822"/>
      <c r="Y109" s="822"/>
      <c r="Z109" s="822"/>
      <c r="AA109" s="338"/>
      <c r="AB109" s="338"/>
      <c r="AC109" s="352"/>
      <c r="AD109" s="921"/>
    </row>
    <row r="110" spans="2:92" x14ac:dyDescent="0.25">
      <c r="B110" s="288" t="s">
        <v>193</v>
      </c>
      <c r="C110" s="288"/>
      <c r="D110" s="288"/>
      <c r="E110" s="364"/>
      <c r="F110" s="1118"/>
      <c r="G110" s="1269"/>
      <c r="H110" s="1269"/>
      <c r="I110" s="961"/>
      <c r="J110" s="961"/>
      <c r="K110" s="1783"/>
      <c r="L110" s="1783"/>
      <c r="M110" s="961"/>
      <c r="N110" s="961"/>
      <c r="O110" s="961"/>
      <c r="P110" s="822"/>
      <c r="Q110" s="822"/>
      <c r="R110" s="822"/>
      <c r="S110" s="822"/>
      <c r="T110" s="822"/>
      <c r="U110" s="822"/>
      <c r="V110" s="822"/>
      <c r="W110" s="822"/>
      <c r="X110" s="822"/>
      <c r="Y110" s="822"/>
      <c r="Z110" s="822"/>
      <c r="AA110" s="823"/>
      <c r="AB110" s="823"/>
      <c r="AC110" s="823"/>
      <c r="AD110" s="823"/>
    </row>
    <row r="111" spans="2:92" x14ac:dyDescent="0.25">
      <c r="B111" s="364" t="s">
        <v>350</v>
      </c>
      <c r="C111" s="822"/>
      <c r="D111" s="822"/>
      <c r="E111" s="822"/>
      <c r="F111" s="1120"/>
      <c r="G111" s="1085"/>
      <c r="H111" s="1270"/>
      <c r="I111" s="1270"/>
      <c r="J111" s="1270"/>
      <c r="K111" s="1783"/>
      <c r="L111" s="1783"/>
      <c r="M111" s="1270"/>
      <c r="N111" s="1270"/>
      <c r="O111" s="1270"/>
      <c r="P111" s="822"/>
      <c r="Q111" s="822"/>
      <c r="R111" s="822"/>
      <c r="S111" s="822"/>
      <c r="T111" s="822"/>
      <c r="U111" s="822"/>
      <c r="V111" s="822"/>
      <c r="W111" s="822"/>
      <c r="X111" s="822"/>
      <c r="Y111" s="822"/>
      <c r="Z111" s="822"/>
      <c r="AA111" s="823"/>
      <c r="AB111" s="823"/>
      <c r="AC111" s="823"/>
      <c r="AD111" s="823"/>
    </row>
    <row r="112" spans="2:92" x14ac:dyDescent="0.25">
      <c r="B112" s="364" t="s">
        <v>199</v>
      </c>
      <c r="C112" s="822"/>
      <c r="D112" s="822"/>
      <c r="E112" s="822"/>
      <c r="F112" s="1120"/>
      <c r="G112" s="1085"/>
      <c r="H112" s="1270"/>
      <c r="I112" s="1270"/>
      <c r="J112" s="1270"/>
      <c r="K112" s="1783"/>
      <c r="L112" s="1783"/>
      <c r="M112" s="1270"/>
      <c r="N112" s="1270"/>
      <c r="O112" s="1270"/>
      <c r="P112" s="822"/>
      <c r="Q112" s="822"/>
      <c r="R112" s="822"/>
      <c r="S112" s="822"/>
      <c r="T112" s="822"/>
      <c r="U112" s="822"/>
      <c r="V112" s="822"/>
      <c r="W112" s="822"/>
      <c r="X112" s="822"/>
      <c r="Y112" s="822"/>
      <c r="Z112" s="822"/>
      <c r="AA112" s="823"/>
      <c r="AB112" s="823"/>
      <c r="AC112" s="823"/>
      <c r="AD112" s="823"/>
    </row>
    <row r="113" spans="2:30" x14ac:dyDescent="0.25">
      <c r="B113" s="364" t="s">
        <v>200</v>
      </c>
      <c r="C113" s="822"/>
      <c r="D113" s="822"/>
      <c r="E113" s="822"/>
      <c r="F113" s="1120"/>
      <c r="G113" s="1085"/>
      <c r="H113" s="1270"/>
      <c r="I113" s="1270"/>
      <c r="J113" s="1270"/>
      <c r="K113" s="1783"/>
      <c r="L113" s="1783"/>
      <c r="M113" s="1270"/>
      <c r="N113" s="1270"/>
      <c r="O113" s="1270"/>
      <c r="P113" s="822"/>
      <c r="Q113" s="822"/>
      <c r="R113" s="822"/>
      <c r="S113" s="822"/>
      <c r="T113" s="822"/>
      <c r="U113" s="822"/>
      <c r="V113" s="822"/>
      <c r="W113" s="822"/>
      <c r="X113" s="822"/>
      <c r="Y113" s="822"/>
      <c r="Z113" s="822"/>
      <c r="AA113" s="823"/>
      <c r="AB113" s="823"/>
      <c r="AC113" s="823"/>
      <c r="AD113" s="823"/>
    </row>
    <row r="114" spans="2:30" x14ac:dyDescent="0.25">
      <c r="B114" s="364" t="s">
        <v>205</v>
      </c>
      <c r="C114" s="822"/>
      <c r="D114" s="822"/>
      <c r="E114" s="822"/>
      <c r="F114" s="1120"/>
      <c r="G114" s="1085"/>
      <c r="H114" s="1270"/>
      <c r="I114" s="1270"/>
      <c r="J114" s="1270"/>
      <c r="K114" s="1783"/>
      <c r="L114" s="1783"/>
      <c r="M114" s="1270"/>
      <c r="N114" s="1270"/>
      <c r="O114" s="1270"/>
      <c r="P114" s="822"/>
      <c r="Q114" s="822"/>
      <c r="R114" s="822"/>
      <c r="S114" s="822"/>
      <c r="T114" s="822"/>
      <c r="U114" s="822"/>
      <c r="V114" s="822"/>
      <c r="W114" s="822"/>
      <c r="X114" s="822"/>
      <c r="Y114" s="822"/>
      <c r="Z114" s="822"/>
      <c r="AA114" s="823"/>
      <c r="AB114" s="823"/>
      <c r="AC114" s="823"/>
      <c r="AD114" s="823"/>
    </row>
    <row r="115" spans="2:30" x14ac:dyDescent="0.25">
      <c r="B115" s="364" t="s">
        <v>659</v>
      </c>
      <c r="C115" s="822"/>
      <c r="D115" s="822"/>
      <c r="E115" s="822"/>
      <c r="F115" s="1120"/>
      <c r="G115" s="1085"/>
      <c r="H115" s="1270"/>
      <c r="I115" s="1270"/>
      <c r="J115" s="1270"/>
      <c r="K115" s="1783"/>
      <c r="L115" s="1783"/>
      <c r="M115" s="1270"/>
      <c r="N115" s="1270"/>
      <c r="O115" s="1270"/>
      <c r="P115" s="822"/>
      <c r="Q115" s="822"/>
      <c r="R115" s="822"/>
      <c r="S115" s="822"/>
      <c r="T115" s="822"/>
      <c r="U115" s="822"/>
      <c r="V115" s="822"/>
      <c r="W115" s="822"/>
      <c r="X115" s="822"/>
      <c r="Y115" s="822"/>
      <c r="Z115" s="822"/>
      <c r="AA115" s="823"/>
      <c r="AB115" s="823"/>
      <c r="AC115" s="823"/>
      <c r="AD115" s="823"/>
    </row>
    <row r="116" spans="2:30" x14ac:dyDescent="0.25">
      <c r="B116" s="364" t="s">
        <v>508</v>
      </c>
      <c r="C116" s="822"/>
      <c r="D116" s="822"/>
      <c r="E116" s="822"/>
      <c r="F116" s="1120"/>
      <c r="G116" s="1085"/>
      <c r="H116" s="1270"/>
      <c r="I116" s="1270"/>
      <c r="J116" s="1270"/>
      <c r="K116" s="1783"/>
      <c r="L116" s="1783"/>
      <c r="M116" s="1270"/>
      <c r="N116" s="1270"/>
      <c r="O116" s="1270"/>
      <c r="P116" s="822"/>
      <c r="Q116" s="822"/>
      <c r="R116" s="822"/>
      <c r="S116" s="822"/>
      <c r="T116" s="822"/>
      <c r="U116" s="822"/>
      <c r="V116" s="822"/>
      <c r="W116" s="822"/>
      <c r="X116" s="822"/>
      <c r="Y116" s="822"/>
      <c r="Z116" s="822"/>
      <c r="AA116" s="823"/>
      <c r="AB116" s="823"/>
      <c r="AC116" s="823"/>
      <c r="AD116" s="823"/>
    </row>
    <row r="117" spans="2:30" x14ac:dyDescent="0.25">
      <c r="B117" s="364" t="s">
        <v>217</v>
      </c>
      <c r="C117" s="822"/>
      <c r="D117" s="822"/>
      <c r="E117" s="822"/>
      <c r="F117" s="1120"/>
      <c r="G117" s="1085"/>
      <c r="H117" s="1270"/>
      <c r="I117" s="1270"/>
      <c r="J117" s="1270"/>
      <c r="K117" s="1783"/>
      <c r="L117" s="1783"/>
      <c r="M117" s="1270"/>
      <c r="N117" s="1270"/>
      <c r="O117" s="1270"/>
      <c r="P117" s="822"/>
      <c r="Q117" s="822"/>
      <c r="R117" s="822"/>
      <c r="S117" s="822"/>
      <c r="T117" s="822"/>
      <c r="U117" s="822"/>
      <c r="V117" s="822"/>
      <c r="W117" s="822"/>
      <c r="X117" s="822"/>
      <c r="Y117" s="822"/>
      <c r="Z117" s="822"/>
      <c r="AA117" s="823"/>
      <c r="AB117" s="823"/>
      <c r="AC117" s="823"/>
      <c r="AD117" s="823"/>
    </row>
    <row r="118" spans="2:30" x14ac:dyDescent="0.25">
      <c r="B118" s="364" t="s">
        <v>224</v>
      </c>
      <c r="C118" s="822"/>
      <c r="D118" s="822"/>
      <c r="E118" s="822"/>
      <c r="F118" s="1120"/>
      <c r="G118" s="1085"/>
      <c r="H118" s="1270"/>
      <c r="I118" s="1270"/>
      <c r="J118" s="1270"/>
      <c r="K118" s="1783"/>
      <c r="L118" s="1783"/>
      <c r="M118" s="1270"/>
      <c r="N118" s="1270"/>
      <c r="O118" s="1270"/>
      <c r="P118" s="822"/>
      <c r="Q118" s="822"/>
      <c r="R118" s="822"/>
      <c r="S118" s="822"/>
      <c r="T118" s="822"/>
      <c r="U118" s="822"/>
      <c r="V118" s="822"/>
      <c r="W118" s="822"/>
      <c r="X118" s="822"/>
      <c r="Y118" s="822"/>
      <c r="Z118" s="822"/>
      <c r="AA118" s="823"/>
      <c r="AB118" s="823"/>
      <c r="AC118" s="823"/>
      <c r="AD118" s="823"/>
    </row>
    <row r="119" spans="2:30" x14ac:dyDescent="0.25">
      <c r="B119" s="364" t="s">
        <v>660</v>
      </c>
      <c r="C119" s="822"/>
      <c r="D119" s="822"/>
      <c r="E119" s="822"/>
      <c r="F119" s="1120"/>
      <c r="G119" s="1085"/>
      <c r="H119" s="1270"/>
      <c r="I119" s="1270"/>
      <c r="J119" s="1270"/>
      <c r="K119" s="1783"/>
      <c r="L119" s="1783"/>
      <c r="M119" s="1270"/>
      <c r="N119" s="1270"/>
      <c r="O119" s="1270"/>
      <c r="P119" s="822"/>
      <c r="Q119" s="822"/>
      <c r="R119" s="822"/>
      <c r="S119" s="822"/>
      <c r="T119" s="822"/>
      <c r="U119" s="822"/>
      <c r="V119" s="822"/>
      <c r="W119" s="822"/>
      <c r="X119" s="822"/>
      <c r="Y119" s="822"/>
      <c r="Z119" s="822"/>
      <c r="AA119" s="823"/>
      <c r="AB119" s="823"/>
      <c r="AC119" s="823"/>
      <c r="AD119" s="823"/>
    </row>
    <row r="120" spans="2:30" x14ac:dyDescent="0.25">
      <c r="B120" s="364" t="s">
        <v>506</v>
      </c>
      <c r="C120" s="822"/>
      <c r="D120" s="822"/>
      <c r="E120" s="822"/>
      <c r="F120" s="1120"/>
      <c r="G120" s="1085"/>
      <c r="H120" s="1270"/>
      <c r="I120" s="1270"/>
      <c r="J120" s="1270"/>
      <c r="K120" s="1783"/>
      <c r="L120" s="1783"/>
      <c r="M120" s="1270"/>
      <c r="N120" s="1270"/>
      <c r="O120" s="1270"/>
      <c r="P120" s="822"/>
      <c r="Q120" s="822"/>
      <c r="R120" s="822"/>
      <c r="S120" s="822"/>
      <c r="T120" s="822"/>
      <c r="U120" s="822"/>
      <c r="V120" s="822"/>
      <c r="W120" s="822"/>
      <c r="X120" s="822"/>
      <c r="Y120" s="822"/>
      <c r="Z120" s="822"/>
      <c r="AA120" s="823"/>
      <c r="AB120" s="823"/>
      <c r="AC120" s="823"/>
      <c r="AD120" s="823"/>
    </row>
    <row r="121" spans="2:30" x14ac:dyDescent="0.25">
      <c r="B121" s="364" t="s">
        <v>231</v>
      </c>
      <c r="C121" s="822"/>
      <c r="D121" s="822"/>
      <c r="E121" s="822"/>
      <c r="F121" s="1120"/>
      <c r="G121" s="1085"/>
      <c r="H121" s="1270"/>
      <c r="I121" s="1270"/>
      <c r="J121" s="1270"/>
      <c r="K121" s="1783"/>
      <c r="L121" s="1783"/>
      <c r="M121" s="1270"/>
      <c r="N121" s="1270"/>
      <c r="O121" s="1270"/>
      <c r="P121" s="822"/>
      <c r="Q121" s="822"/>
      <c r="R121" s="822"/>
      <c r="S121" s="822"/>
      <c r="T121" s="822"/>
      <c r="U121" s="822"/>
      <c r="V121" s="822"/>
      <c r="W121" s="822"/>
      <c r="X121" s="822"/>
      <c r="Y121" s="822"/>
      <c r="Z121" s="822"/>
      <c r="AA121" s="823"/>
      <c r="AB121" s="823"/>
      <c r="AC121" s="823"/>
      <c r="AD121" s="823"/>
    </row>
    <row r="122" spans="2:30" x14ac:dyDescent="0.25">
      <c r="B122" s="364" t="s">
        <v>233</v>
      </c>
      <c r="C122" s="822"/>
      <c r="D122" s="822"/>
      <c r="E122" s="822"/>
      <c r="F122" s="1120"/>
      <c r="G122" s="1085"/>
      <c r="H122" s="1270"/>
      <c r="I122" s="1270"/>
      <c r="J122" s="1270"/>
      <c r="K122" s="1783"/>
      <c r="L122" s="1783"/>
      <c r="M122" s="1270"/>
      <c r="N122" s="1270"/>
      <c r="O122" s="1270"/>
      <c r="P122" s="822"/>
      <c r="Q122" s="822"/>
      <c r="R122" s="822"/>
      <c r="S122" s="822"/>
      <c r="T122" s="822"/>
      <c r="U122" s="822"/>
      <c r="V122" s="822"/>
      <c r="W122" s="822"/>
      <c r="X122" s="822"/>
      <c r="Y122" s="822"/>
      <c r="Z122" s="822"/>
      <c r="AA122" s="823"/>
      <c r="AB122" s="823"/>
      <c r="AC122" s="823"/>
      <c r="AD122" s="823"/>
    </row>
    <row r="123" spans="2:30" x14ac:dyDescent="0.25">
      <c r="B123" s="364" t="s">
        <v>237</v>
      </c>
      <c r="C123" s="822"/>
      <c r="D123" s="822"/>
      <c r="E123" s="822"/>
      <c r="F123" s="1120"/>
      <c r="G123" s="1085"/>
      <c r="H123" s="1270"/>
      <c r="I123" s="1270"/>
      <c r="J123" s="1270"/>
      <c r="K123" s="1783"/>
      <c r="L123" s="1783"/>
      <c r="M123" s="1270"/>
      <c r="N123" s="1270"/>
      <c r="O123" s="1270"/>
      <c r="P123" s="822"/>
      <c r="Q123" s="822"/>
      <c r="R123" s="822"/>
      <c r="S123" s="822"/>
      <c r="T123" s="822"/>
      <c r="U123" s="822"/>
      <c r="V123" s="822"/>
      <c r="W123" s="822"/>
      <c r="X123" s="822"/>
      <c r="Y123" s="822"/>
      <c r="Z123" s="822"/>
      <c r="AA123" s="823"/>
      <c r="AB123" s="823"/>
      <c r="AC123" s="823"/>
      <c r="AD123" s="823"/>
    </row>
    <row r="124" spans="2:30" x14ac:dyDescent="0.25">
      <c r="B124" s="364"/>
      <c r="C124" s="822"/>
      <c r="D124" s="827"/>
      <c r="E124" s="827"/>
      <c r="F124" s="1085"/>
      <c r="G124" s="1085"/>
      <c r="H124" s="1270"/>
      <c r="I124" s="1270"/>
      <c r="J124" s="1270"/>
      <c r="K124" s="1783"/>
      <c r="L124" s="1783"/>
      <c r="M124" s="1270"/>
      <c r="N124" s="1270"/>
      <c r="O124" s="1270"/>
      <c r="P124" s="822"/>
      <c r="Q124" s="822"/>
      <c r="R124" s="822"/>
      <c r="S124" s="822"/>
      <c r="T124" s="822"/>
      <c r="U124" s="822"/>
      <c r="V124" s="822"/>
      <c r="W124" s="822"/>
      <c r="X124" s="822"/>
      <c r="Y124" s="822"/>
      <c r="Z124" s="822"/>
      <c r="AA124" s="823"/>
      <c r="AB124" s="823"/>
      <c r="AC124" s="823"/>
      <c r="AD124" s="823"/>
    </row>
    <row r="125" spans="2:30" x14ac:dyDescent="0.25">
      <c r="B125" s="364"/>
      <c r="C125" s="822"/>
      <c r="D125" s="827"/>
      <c r="E125" s="827"/>
      <c r="F125" s="1085"/>
      <c r="G125" s="1085"/>
      <c r="H125" s="1270"/>
      <c r="I125" s="1270"/>
      <c r="J125" s="1270"/>
      <c r="K125" s="1783"/>
      <c r="L125" s="1783"/>
      <c r="M125" s="1270"/>
      <c r="N125" s="1270"/>
      <c r="O125" s="1270"/>
      <c r="P125" s="822"/>
      <c r="Q125" s="822"/>
      <c r="R125" s="822"/>
      <c r="S125" s="822"/>
      <c r="T125" s="822"/>
      <c r="U125" s="822"/>
      <c r="V125" s="822"/>
      <c r="W125" s="822"/>
      <c r="X125" s="822"/>
      <c r="Y125" s="822"/>
      <c r="Z125" s="822"/>
      <c r="AA125" s="823"/>
      <c r="AB125" s="823"/>
      <c r="AC125" s="823"/>
      <c r="AD125" s="823"/>
    </row>
    <row r="126" spans="2:30" x14ac:dyDescent="0.25">
      <c r="B126" s="364"/>
      <c r="C126" s="822"/>
      <c r="D126" s="827"/>
      <c r="E126" s="827"/>
      <c r="F126" s="1085"/>
      <c r="G126" s="1085"/>
      <c r="H126" s="1270"/>
      <c r="I126" s="1270"/>
      <c r="J126" s="1270"/>
      <c r="K126" s="1783"/>
      <c r="L126" s="1783"/>
      <c r="M126" s="1270"/>
      <c r="N126" s="1270"/>
      <c r="O126" s="1270"/>
      <c r="P126" s="822"/>
      <c r="Q126" s="822"/>
      <c r="R126" s="822"/>
      <c r="S126" s="822"/>
      <c r="T126" s="822"/>
      <c r="U126" s="822"/>
      <c r="V126" s="822"/>
      <c r="W126" s="822"/>
      <c r="X126" s="822"/>
      <c r="Y126" s="822"/>
      <c r="Z126" s="822"/>
      <c r="AA126" s="823"/>
      <c r="AB126" s="823"/>
      <c r="AC126" s="823"/>
      <c r="AD126" s="823"/>
    </row>
    <row r="127" spans="2:30" x14ac:dyDescent="0.25">
      <c r="B127" s="364"/>
      <c r="C127" s="822"/>
      <c r="D127" s="827"/>
      <c r="E127" s="827"/>
      <c r="F127" s="1085"/>
      <c r="G127" s="1085"/>
      <c r="H127" s="1270"/>
      <c r="I127" s="1270"/>
      <c r="J127" s="1270"/>
      <c r="K127" s="1783"/>
      <c r="L127" s="1783"/>
      <c r="M127" s="1270"/>
      <c r="N127" s="1270"/>
      <c r="O127" s="1270"/>
      <c r="P127" s="822"/>
    </row>
  </sheetData>
  <mergeCells count="982">
    <mergeCell ref="AL74:AM74"/>
    <mergeCell ref="AN74:AQ74"/>
    <mergeCell ref="AL75:AM75"/>
    <mergeCell ref="AN75:AQ75"/>
    <mergeCell ref="AL76:AM76"/>
    <mergeCell ref="AN76:AQ76"/>
    <mergeCell ref="AL77:AM77"/>
    <mergeCell ref="AN77:AQ77"/>
    <mergeCell ref="AL68:AM68"/>
    <mergeCell ref="AN68:AQ68"/>
    <mergeCell ref="AL69:AM69"/>
    <mergeCell ref="AN69:AQ69"/>
    <mergeCell ref="AL71:AM71"/>
    <mergeCell ref="AN71:AQ71"/>
    <mergeCell ref="AL72:AM72"/>
    <mergeCell ref="AN72:AQ72"/>
    <mergeCell ref="AL73:AM73"/>
    <mergeCell ref="AN73:AQ73"/>
    <mergeCell ref="E55:F55"/>
    <mergeCell ref="E56:F56"/>
    <mergeCell ref="E57:F57"/>
    <mergeCell ref="K57:L57"/>
    <mergeCell ref="K56:L56"/>
    <mergeCell ref="K55:L55"/>
    <mergeCell ref="Q55:R55"/>
    <mergeCell ref="Q56:R56"/>
    <mergeCell ref="Q57:R57"/>
    <mergeCell ref="K49:L49"/>
    <mergeCell ref="Q49:R49"/>
    <mergeCell ref="Q54:R54"/>
    <mergeCell ref="K54:L54"/>
    <mergeCell ref="E50:F50"/>
    <mergeCell ref="E51:F51"/>
    <mergeCell ref="E52:F52"/>
    <mergeCell ref="Q52:R52"/>
    <mergeCell ref="Q51:R51"/>
    <mergeCell ref="Q50:R50"/>
    <mergeCell ref="K50:L50"/>
    <mergeCell ref="K51:L51"/>
    <mergeCell ref="K52:L52"/>
    <mergeCell ref="A1:J1"/>
    <mergeCell ref="CF61:CJ61"/>
    <mergeCell ref="CM61:CN61"/>
    <mergeCell ref="AA59:AB59"/>
    <mergeCell ref="AK59:AL59"/>
    <mergeCell ref="AA60:AB60"/>
    <mergeCell ref="CM60:CN60"/>
    <mergeCell ref="AD50:AG50"/>
    <mergeCell ref="U23:V23"/>
    <mergeCell ref="B59:X59"/>
    <mergeCell ref="BQ61:BU61"/>
    <mergeCell ref="BV61:BZ61"/>
    <mergeCell ref="CA61:CE61"/>
    <mergeCell ref="N46:O46"/>
    <mergeCell ref="N47:O47"/>
    <mergeCell ref="N48:O48"/>
    <mergeCell ref="AA50:AB50"/>
    <mergeCell ref="T49:U49"/>
    <mergeCell ref="T50:U50"/>
    <mergeCell ref="T51:U51"/>
    <mergeCell ref="T52:U52"/>
    <mergeCell ref="N37:O37"/>
    <mergeCell ref="E54:F54"/>
    <mergeCell ref="E49:F49"/>
    <mergeCell ref="Q35:R35"/>
    <mergeCell ref="Q36:R36"/>
    <mergeCell ref="Q37:R37"/>
    <mergeCell ref="Q38:R38"/>
    <mergeCell ref="CC106:CD106"/>
    <mergeCell ref="CH106:CI106"/>
    <mergeCell ref="CM106:CN106"/>
    <mergeCell ref="AK105:AL105"/>
    <mergeCell ref="AY106:BA106"/>
    <mergeCell ref="BD106:BF106"/>
    <mergeCell ref="BI106:BJ106"/>
    <mergeCell ref="BN106:BO106"/>
    <mergeCell ref="BS106:BT106"/>
    <mergeCell ref="BX106:BY106"/>
    <mergeCell ref="AL63:AM63"/>
    <mergeCell ref="AN63:AQ63"/>
    <mergeCell ref="AL64:AM64"/>
    <mergeCell ref="AN64:AQ64"/>
    <mergeCell ref="AL65:AM65"/>
    <mergeCell ref="AN65:AQ65"/>
    <mergeCell ref="AL66:AM66"/>
    <mergeCell ref="AN66:AQ66"/>
    <mergeCell ref="AL67:AM67"/>
    <mergeCell ref="AN67:AQ67"/>
    <mergeCell ref="BB61:BF61"/>
    <mergeCell ref="BG61:BK61"/>
    <mergeCell ref="AA54:AB54"/>
    <mergeCell ref="T56:U56"/>
    <mergeCell ref="T57:U57"/>
    <mergeCell ref="AA58:AB58"/>
    <mergeCell ref="T54:U54"/>
    <mergeCell ref="T55:U55"/>
    <mergeCell ref="N36:O36"/>
    <mergeCell ref="Q44:R44"/>
    <mergeCell ref="Q45:R45"/>
    <mergeCell ref="Q46:R46"/>
    <mergeCell ref="Q47:R47"/>
    <mergeCell ref="Q39:R39"/>
    <mergeCell ref="Q40:R40"/>
    <mergeCell ref="Q41:R41"/>
    <mergeCell ref="Q42:R42"/>
    <mergeCell ref="Q43:R43"/>
    <mergeCell ref="I25:K25"/>
    <mergeCell ref="N26:O26"/>
    <mergeCell ref="N27:O27"/>
    <mergeCell ref="N40:O40"/>
    <mergeCell ref="N41:O41"/>
    <mergeCell ref="N42:O42"/>
    <mergeCell ref="N43:O43"/>
    <mergeCell ref="N44:O44"/>
    <mergeCell ref="G40:J45"/>
    <mergeCell ref="N45:O45"/>
    <mergeCell ref="N28:O28"/>
    <mergeCell ref="N29:O29"/>
    <mergeCell ref="N30:O30"/>
    <mergeCell ref="N38:O38"/>
    <mergeCell ref="N39:O39"/>
    <mergeCell ref="B68:C68"/>
    <mergeCell ref="B65:C65"/>
    <mergeCell ref="B66:C66"/>
    <mergeCell ref="B64:C64"/>
    <mergeCell ref="B67:C67"/>
    <mergeCell ref="AY1:BE1"/>
    <mergeCell ref="G2:J7"/>
    <mergeCell ref="AM2:AN2"/>
    <mergeCell ref="AW2:BA2"/>
    <mergeCell ref="BB2:BF2"/>
    <mergeCell ref="U9:V9"/>
    <mergeCell ref="U10:V10"/>
    <mergeCell ref="U11:V11"/>
    <mergeCell ref="U12:V12"/>
    <mergeCell ref="U8:V8"/>
    <mergeCell ref="A3:D3"/>
    <mergeCell ref="A6:D6"/>
    <mergeCell ref="T3:X3"/>
    <mergeCell ref="G31:J36"/>
    <mergeCell ref="N31:O31"/>
    <mergeCell ref="N32:O32"/>
    <mergeCell ref="N33:O33"/>
    <mergeCell ref="N34:O34"/>
    <mergeCell ref="N35:O35"/>
    <mergeCell ref="D60:G60"/>
    <mergeCell ref="H60:M60"/>
    <mergeCell ref="N60:S60"/>
    <mergeCell ref="T60:X60"/>
    <mergeCell ref="B62:C62"/>
    <mergeCell ref="D62:G62"/>
    <mergeCell ref="H63:I63"/>
    <mergeCell ref="K63:M63"/>
    <mergeCell ref="N63:O63"/>
    <mergeCell ref="B63:C63"/>
    <mergeCell ref="D63:G63"/>
    <mergeCell ref="Q63:S63"/>
    <mergeCell ref="T63:V63"/>
    <mergeCell ref="W63:X63"/>
    <mergeCell ref="CP2:CS2"/>
    <mergeCell ref="CT2:CW2"/>
    <mergeCell ref="CX2:DA2"/>
    <mergeCell ref="DB2:DE2"/>
    <mergeCell ref="Q27:R27"/>
    <mergeCell ref="Q28:R28"/>
    <mergeCell ref="Q29:R29"/>
    <mergeCell ref="Q30:R30"/>
    <mergeCell ref="Q31:R31"/>
    <mergeCell ref="U16:V16"/>
    <mergeCell ref="U17:V17"/>
    <mergeCell ref="U18:V18"/>
    <mergeCell ref="U19:V19"/>
    <mergeCell ref="CM2:CN2"/>
    <mergeCell ref="U24:V24"/>
    <mergeCell ref="BG2:BK2"/>
    <mergeCell ref="BL2:BP2"/>
    <mergeCell ref="BQ2:BU2"/>
    <mergeCell ref="BV2:BZ2"/>
    <mergeCell ref="CA2:CE2"/>
    <mergeCell ref="CF2:CJ2"/>
    <mergeCell ref="Q32:R32"/>
    <mergeCell ref="Q33:R33"/>
    <mergeCell ref="Q34:R34"/>
    <mergeCell ref="U20:V20"/>
    <mergeCell ref="U21:V21"/>
    <mergeCell ref="U22:V22"/>
    <mergeCell ref="U25:V25"/>
    <mergeCell ref="U13:V13"/>
    <mergeCell ref="U14:V14"/>
    <mergeCell ref="U15:V15"/>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BL61:BP61"/>
    <mergeCell ref="AW61:BA61"/>
    <mergeCell ref="H64:I64"/>
    <mergeCell ref="K64:M64"/>
    <mergeCell ref="N64:O64"/>
    <mergeCell ref="Q64:S64"/>
    <mergeCell ref="T64:V64"/>
    <mergeCell ref="W64:X64"/>
    <mergeCell ref="Q65:S65"/>
    <mergeCell ref="T65:V65"/>
    <mergeCell ref="W65:X65"/>
    <mergeCell ref="H66:I66"/>
    <mergeCell ref="K66:M66"/>
    <mergeCell ref="N66:O66"/>
    <mergeCell ref="Q66:S66"/>
    <mergeCell ref="T66:V66"/>
    <mergeCell ref="W66:X66"/>
    <mergeCell ref="Q67:S67"/>
    <mergeCell ref="T67:V67"/>
    <mergeCell ref="W67:X67"/>
    <mergeCell ref="H68:I68"/>
    <mergeCell ref="K68:M68"/>
    <mergeCell ref="N68:O68"/>
    <mergeCell ref="Q68:S68"/>
    <mergeCell ref="T68:V68"/>
    <mergeCell ref="W68:X68"/>
    <mergeCell ref="Q71:S71"/>
    <mergeCell ref="T71:V71"/>
    <mergeCell ref="W71:X71"/>
    <mergeCell ref="B72:C72"/>
    <mergeCell ref="B74:C74"/>
    <mergeCell ref="W74:X74"/>
    <mergeCell ref="D74:G74"/>
    <mergeCell ref="H69:I69"/>
    <mergeCell ref="K69:M69"/>
    <mergeCell ref="N69:O69"/>
    <mergeCell ref="Q69:S69"/>
    <mergeCell ref="T69:V69"/>
    <mergeCell ref="W69:X69"/>
    <mergeCell ref="H70:I70"/>
    <mergeCell ref="K70:M70"/>
    <mergeCell ref="N70:O70"/>
    <mergeCell ref="Q70:S70"/>
    <mergeCell ref="T70:V70"/>
    <mergeCell ref="W70:X70"/>
    <mergeCell ref="B71:C71"/>
    <mergeCell ref="D71:G71"/>
    <mergeCell ref="B70:C70"/>
    <mergeCell ref="D70:G70"/>
    <mergeCell ref="B69:C69"/>
    <mergeCell ref="Q72:S72"/>
    <mergeCell ref="T72:V72"/>
    <mergeCell ref="W72:X72"/>
    <mergeCell ref="G86:H86"/>
    <mergeCell ref="I86:L86"/>
    <mergeCell ref="C81:F81"/>
    <mergeCell ref="G81:H81"/>
    <mergeCell ref="I81:L81"/>
    <mergeCell ref="M81:N81"/>
    <mergeCell ref="C82:F82"/>
    <mergeCell ref="G82:H82"/>
    <mergeCell ref="I82:L82"/>
    <mergeCell ref="M82:N82"/>
    <mergeCell ref="C83:F83"/>
    <mergeCell ref="G83:H83"/>
    <mergeCell ref="I83:L83"/>
    <mergeCell ref="M83:N83"/>
    <mergeCell ref="D73:G73"/>
    <mergeCell ref="H74:I74"/>
    <mergeCell ref="K74:M74"/>
    <mergeCell ref="N74:O74"/>
    <mergeCell ref="Q74:S74"/>
    <mergeCell ref="T74:V74"/>
    <mergeCell ref="D64:G64"/>
    <mergeCell ref="D65:G65"/>
    <mergeCell ref="D66:G66"/>
    <mergeCell ref="D67:G67"/>
    <mergeCell ref="D68:G68"/>
    <mergeCell ref="D72:G72"/>
    <mergeCell ref="H72:I72"/>
    <mergeCell ref="K72:M72"/>
    <mergeCell ref="N72:O72"/>
    <mergeCell ref="H71:I71"/>
    <mergeCell ref="K71:M71"/>
    <mergeCell ref="N71:O71"/>
    <mergeCell ref="H67:I67"/>
    <mergeCell ref="K67:M67"/>
    <mergeCell ref="N67:O67"/>
    <mergeCell ref="H65:I65"/>
    <mergeCell ref="K65:M65"/>
    <mergeCell ref="N65:O65"/>
    <mergeCell ref="D69:G69"/>
    <mergeCell ref="T75:V75"/>
    <mergeCell ref="B77:X77"/>
    <mergeCell ref="B78:L78"/>
    <mergeCell ref="M78:X78"/>
    <mergeCell ref="Q79:R79"/>
    <mergeCell ref="S79:U79"/>
    <mergeCell ref="V79:X79"/>
    <mergeCell ref="Q80:R80"/>
    <mergeCell ref="S80:U80"/>
    <mergeCell ref="V80:X80"/>
    <mergeCell ref="W75:X75"/>
    <mergeCell ref="C79:F79"/>
    <mergeCell ref="G79:H79"/>
    <mergeCell ref="I79:L79"/>
    <mergeCell ref="M79:N79"/>
    <mergeCell ref="C80:F80"/>
    <mergeCell ref="G80:H80"/>
    <mergeCell ref="I80:L80"/>
    <mergeCell ref="M80:N80"/>
    <mergeCell ref="B75:C75"/>
    <mergeCell ref="H75:I75"/>
    <mergeCell ref="K75:M75"/>
    <mergeCell ref="N75:O75"/>
    <mergeCell ref="G87:H87"/>
    <mergeCell ref="I87:L87"/>
    <mergeCell ref="M87:N87"/>
    <mergeCell ref="C88:F88"/>
    <mergeCell ref="Q75:S75"/>
    <mergeCell ref="Q81:R81"/>
    <mergeCell ref="S81:U81"/>
    <mergeCell ref="V81:X81"/>
    <mergeCell ref="Q82:R82"/>
    <mergeCell ref="S82:U82"/>
    <mergeCell ref="V82:X82"/>
    <mergeCell ref="Q83:R83"/>
    <mergeCell ref="S83:U83"/>
    <mergeCell ref="V83:X83"/>
    <mergeCell ref="G88:H88"/>
    <mergeCell ref="I88:L88"/>
    <mergeCell ref="M88:N88"/>
    <mergeCell ref="C84:F84"/>
    <mergeCell ref="G84:H84"/>
    <mergeCell ref="I84:L84"/>
    <mergeCell ref="C85:F85"/>
    <mergeCell ref="G85:H85"/>
    <mergeCell ref="I85:L85"/>
    <mergeCell ref="C86:F86"/>
    <mergeCell ref="S86:U86"/>
    <mergeCell ref="C91:F91"/>
    <mergeCell ref="G91:H91"/>
    <mergeCell ref="I91:L91"/>
    <mergeCell ref="M91:N91"/>
    <mergeCell ref="Q91:R91"/>
    <mergeCell ref="S91:U91"/>
    <mergeCell ref="V91:X91"/>
    <mergeCell ref="Q87:R87"/>
    <mergeCell ref="S87:U87"/>
    <mergeCell ref="V87:X87"/>
    <mergeCell ref="Q88:R88"/>
    <mergeCell ref="S88:U88"/>
    <mergeCell ref="V88:X88"/>
    <mergeCell ref="C89:F89"/>
    <mergeCell ref="G89:H89"/>
    <mergeCell ref="I89:L89"/>
    <mergeCell ref="M89:N89"/>
    <mergeCell ref="Q89:R89"/>
    <mergeCell ref="S89:U89"/>
    <mergeCell ref="V89:X89"/>
    <mergeCell ref="V86:X86"/>
    <mergeCell ref="M86:N86"/>
    <mergeCell ref="C87:F87"/>
    <mergeCell ref="K109:L109"/>
    <mergeCell ref="H73:I73"/>
    <mergeCell ref="K73:M73"/>
    <mergeCell ref="N73:O73"/>
    <mergeCell ref="Q73:S73"/>
    <mergeCell ref="T73:V73"/>
    <mergeCell ref="W73:X73"/>
    <mergeCell ref="B73:C73"/>
    <mergeCell ref="C90:F90"/>
    <mergeCell ref="G90:H90"/>
    <mergeCell ref="I90:L90"/>
    <mergeCell ref="M90:N90"/>
    <mergeCell ref="Q90:R90"/>
    <mergeCell ref="S90:U90"/>
    <mergeCell ref="V90:X90"/>
    <mergeCell ref="M84:N84"/>
    <mergeCell ref="Q84:R84"/>
    <mergeCell ref="S84:U84"/>
    <mergeCell ref="V84:X84"/>
    <mergeCell ref="M85:N85"/>
    <mergeCell ref="Q85:R85"/>
    <mergeCell ref="S85:U85"/>
    <mergeCell ref="V85:X85"/>
    <mergeCell ref="Q86:R86"/>
    <mergeCell ref="K102:L102"/>
    <mergeCell ref="C92:F92"/>
    <mergeCell ref="G92:H92"/>
    <mergeCell ref="I92:L92"/>
    <mergeCell ref="M92:N92"/>
    <mergeCell ref="Q92:R92"/>
    <mergeCell ref="S92:U92"/>
    <mergeCell ref="V92:X92"/>
    <mergeCell ref="K108:L108"/>
    <mergeCell ref="K107:L107"/>
    <mergeCell ref="K106:L106"/>
    <mergeCell ref="K105:L105"/>
    <mergeCell ref="K104:L104"/>
    <mergeCell ref="K103:L103"/>
    <mergeCell ref="K127:L127"/>
    <mergeCell ref="K120:L120"/>
    <mergeCell ref="K121:L121"/>
    <mergeCell ref="K122:L122"/>
    <mergeCell ref="K123:L123"/>
    <mergeCell ref="K124:L124"/>
    <mergeCell ref="K125:L125"/>
    <mergeCell ref="K126:L126"/>
    <mergeCell ref="K110:L110"/>
    <mergeCell ref="K111:L111"/>
    <mergeCell ref="K112:L112"/>
    <mergeCell ref="K113:L113"/>
    <mergeCell ref="K114:L114"/>
    <mergeCell ref="K115:L115"/>
    <mergeCell ref="K116:L116"/>
    <mergeCell ref="K117:L117"/>
    <mergeCell ref="K118:L118"/>
    <mergeCell ref="K119:L119"/>
  </mergeCells>
  <conditionalFormatting sqref="S7:S8">
    <cfRule type="containsText" dxfId="1285" priority="2462" operator="containsText" text="AL">
      <formula>NOT(ISERROR(SEARCH("AL",S7)))</formula>
    </cfRule>
    <cfRule type="containsText" dxfId="1284" priority="2463" operator="containsText" text="AD">
      <formula>NOT(ISERROR(SEARCH("AD",S7)))</formula>
    </cfRule>
    <cfRule type="containsText" dxfId="1283" priority="2464" operator="containsText" text="AW">
      <formula>NOT(ISERROR(SEARCH("AW",S7)))</formula>
    </cfRule>
  </conditionalFormatting>
  <conditionalFormatting sqref="S7:S8">
    <cfRule type="containsText" dxfId="1282" priority="2459" operator="containsText" text="HL">
      <formula>NOT(ISERROR(SEARCH("HL",S7)))</formula>
    </cfRule>
    <cfRule type="containsText" dxfId="1281" priority="2460" operator="containsText" text="HD">
      <formula>NOT(ISERROR(SEARCH("HD",S7)))</formula>
    </cfRule>
    <cfRule type="containsText" dxfId="1280" priority="2461" operator="containsText" text="HW">
      <formula>NOT(ISERROR(SEARCH("HW",S7)))</formula>
    </cfRule>
  </conditionalFormatting>
  <conditionalFormatting sqref="Q8:R8">
    <cfRule type="containsText" dxfId="1279" priority="2450" operator="containsText" text="AL">
      <formula>NOT(ISERROR(SEARCH("AL",Q8)))</formula>
    </cfRule>
    <cfRule type="containsText" dxfId="1278" priority="2451" operator="containsText" text="AD">
      <formula>NOT(ISERROR(SEARCH("AD",Q8)))</formula>
    </cfRule>
    <cfRule type="containsText" dxfId="1277" priority="2452" operator="containsText" text="AW">
      <formula>NOT(ISERROR(SEARCH("AW",Q8)))</formula>
    </cfRule>
  </conditionalFormatting>
  <conditionalFormatting sqref="Q8:R8">
    <cfRule type="containsText" dxfId="1276" priority="2447" operator="containsText" text="HL">
      <formula>NOT(ISERROR(SEARCH("HL",Q8)))</formula>
    </cfRule>
    <cfRule type="containsText" dxfId="1275" priority="2448" operator="containsText" text="HD">
      <formula>NOT(ISERROR(SEARCH("HD",Q8)))</formula>
    </cfRule>
    <cfRule type="containsText" dxfId="1274" priority="2449" operator="containsText" text="HW">
      <formula>NOT(ISERROR(SEARCH("HW",Q8)))</formula>
    </cfRule>
  </conditionalFormatting>
  <conditionalFormatting sqref="Q7:R8">
    <cfRule type="containsText" dxfId="1273" priority="2444" operator="containsText" text="AL">
      <formula>NOT(ISERROR(SEARCH("AL",Q7)))</formula>
    </cfRule>
    <cfRule type="containsText" dxfId="1272" priority="2445" operator="containsText" text="AD">
      <formula>NOT(ISERROR(SEARCH("AD",Q7)))</formula>
    </cfRule>
    <cfRule type="containsText" dxfId="1271" priority="2446" operator="containsText" text="AW">
      <formula>NOT(ISERROR(SEARCH("AW",Q7)))</formula>
    </cfRule>
  </conditionalFormatting>
  <conditionalFormatting sqref="Q7:R8">
    <cfRule type="containsText" dxfId="1270" priority="2441" operator="containsText" text="HL">
      <formula>NOT(ISERROR(SEARCH("HL",Q7)))</formula>
    </cfRule>
    <cfRule type="containsText" dxfId="1269" priority="2442" operator="containsText" text="HD">
      <formula>NOT(ISERROR(SEARCH("HD",Q7)))</formula>
    </cfRule>
    <cfRule type="containsText" dxfId="1268" priority="2443" operator="containsText" text="HW">
      <formula>NOT(ISERROR(SEARCH("HW",Q7)))</formula>
    </cfRule>
  </conditionalFormatting>
  <conditionalFormatting sqref="Q20:R20">
    <cfRule type="containsText" dxfId="1267" priority="2432" operator="containsText" text="AL">
      <formula>NOT(ISERROR(SEARCH("AL",Q20)))</formula>
    </cfRule>
    <cfRule type="containsText" dxfId="1266" priority="2433" operator="containsText" text="AD">
      <formula>NOT(ISERROR(SEARCH("AD",Q20)))</formula>
    </cfRule>
    <cfRule type="containsText" dxfId="1265" priority="2434" operator="containsText" text="AW">
      <formula>NOT(ISERROR(SEARCH("AW",Q20)))</formula>
    </cfRule>
  </conditionalFormatting>
  <conditionalFormatting sqref="Q20:R20">
    <cfRule type="containsText" dxfId="1264" priority="2429" operator="containsText" text="HL">
      <formula>NOT(ISERROR(SEARCH("HL",Q20)))</formula>
    </cfRule>
    <cfRule type="containsText" dxfId="1263" priority="2430" operator="containsText" text="HD">
      <formula>NOT(ISERROR(SEARCH("HD",Q20)))</formula>
    </cfRule>
    <cfRule type="containsText" dxfId="1262" priority="2431" operator="containsText" text="HW">
      <formula>NOT(ISERROR(SEARCH("HW",Q20)))</formula>
    </cfRule>
  </conditionalFormatting>
  <conditionalFormatting sqref="Q20:R20">
    <cfRule type="containsText" dxfId="1261" priority="2426" operator="containsText" text="AL">
      <formula>NOT(ISERROR(SEARCH("AL",Q20)))</formula>
    </cfRule>
    <cfRule type="containsText" dxfId="1260" priority="2427" operator="containsText" text="AD">
      <formula>NOT(ISERROR(SEARCH("AD",Q20)))</formula>
    </cfRule>
    <cfRule type="containsText" dxfId="1259" priority="2428" operator="containsText" text="AW">
      <formula>NOT(ISERROR(SEARCH("AW",Q20)))</formula>
    </cfRule>
  </conditionalFormatting>
  <conditionalFormatting sqref="Q20:R20">
    <cfRule type="containsText" dxfId="1258" priority="2423" operator="containsText" text="HL">
      <formula>NOT(ISERROR(SEARCH("HL",Q20)))</formula>
    </cfRule>
    <cfRule type="containsText" dxfId="1257" priority="2424" operator="containsText" text="HD">
      <formula>NOT(ISERROR(SEARCH("HD",Q20)))</formula>
    </cfRule>
    <cfRule type="containsText" dxfId="1256" priority="2425" operator="containsText" text="HW">
      <formula>NOT(ISERROR(SEARCH("HW",Q20)))</formula>
    </cfRule>
  </conditionalFormatting>
  <conditionalFormatting sqref="Q19:R19">
    <cfRule type="containsText" dxfId="1255" priority="2420" operator="containsText" text="AL">
      <formula>NOT(ISERROR(SEARCH("AL",Q19)))</formula>
    </cfRule>
    <cfRule type="containsText" dxfId="1254" priority="2421" operator="containsText" text="AD">
      <formula>NOT(ISERROR(SEARCH("AD",Q19)))</formula>
    </cfRule>
    <cfRule type="containsText" dxfId="1253" priority="2422" operator="containsText" text="AW">
      <formula>NOT(ISERROR(SEARCH("AW",Q19)))</formula>
    </cfRule>
  </conditionalFormatting>
  <conditionalFormatting sqref="Q19:R19">
    <cfRule type="containsText" dxfId="1252" priority="2417" operator="containsText" text="HL">
      <formula>NOT(ISERROR(SEARCH("HL",Q19)))</formula>
    </cfRule>
    <cfRule type="containsText" dxfId="1251" priority="2418" operator="containsText" text="HD">
      <formula>NOT(ISERROR(SEARCH("HD",Q19)))</formula>
    </cfRule>
    <cfRule type="containsText" dxfId="1250" priority="2419" operator="containsText" text="HW">
      <formula>NOT(ISERROR(SEARCH("HW",Q19)))</formula>
    </cfRule>
  </conditionalFormatting>
  <conditionalFormatting sqref="Q19:R19">
    <cfRule type="containsText" dxfId="1249" priority="2414" operator="containsText" text="AL">
      <formula>NOT(ISERROR(SEARCH("AL",Q19)))</formula>
    </cfRule>
    <cfRule type="containsText" dxfId="1248" priority="2415" operator="containsText" text="AD">
      <formula>NOT(ISERROR(SEARCH("AD",Q19)))</formula>
    </cfRule>
    <cfRule type="containsText" dxfId="1247" priority="2416" operator="containsText" text="AW">
      <formula>NOT(ISERROR(SEARCH("AW",Q19)))</formula>
    </cfRule>
  </conditionalFormatting>
  <conditionalFormatting sqref="Q19:R19">
    <cfRule type="containsText" dxfId="1246" priority="2411" operator="containsText" text="HL">
      <formula>NOT(ISERROR(SEARCH("HL",Q19)))</formula>
    </cfRule>
    <cfRule type="containsText" dxfId="1245" priority="2412" operator="containsText" text="HD">
      <formula>NOT(ISERROR(SEARCH("HD",Q19)))</formula>
    </cfRule>
    <cfRule type="containsText" dxfId="1244" priority="2413" operator="containsText" text="HW">
      <formula>NOT(ISERROR(SEARCH("HW",Q19)))</formula>
    </cfRule>
  </conditionalFormatting>
  <conditionalFormatting sqref="AK104">
    <cfRule type="containsText" dxfId="1243" priority="2337" operator="containsText" text="RW">
      <formula>NOT(ISERROR(SEARCH("RW",AK104)))</formula>
    </cfRule>
    <cfRule type="containsText" dxfId="1242" priority="2338" operator="containsText" text="LW">
      <formula>NOT(ISERROR(SEARCH("LW",AK104)))</formula>
    </cfRule>
    <cfRule type="containsText" dxfId="1241" priority="2339" operator="containsText" text="LF">
      <formula>NOT(ISERROR(SEARCH("LF",AK104)))</formula>
    </cfRule>
    <cfRule type="containsText" dxfId="1240" priority="2340" operator="containsText" text="CF">
      <formula>NOT(ISERROR(SEARCH("CF",AK104)))</formula>
    </cfRule>
    <cfRule type="containsText" dxfId="1239" priority="2341" operator="containsText" text="CF">
      <formula>NOT(ISERROR(SEARCH("CF",AK104)))</formula>
    </cfRule>
    <cfRule type="containsText" dxfId="1238" priority="2342" operator="containsText" text="CAM">
      <formula>NOT(ISERROR(SEARCH("CAM",AK104)))</formula>
    </cfRule>
    <cfRule type="containsText" dxfId="1237" priority="2343" operator="containsText" text="LM">
      <formula>NOT(ISERROR(SEARCH("LM",AK104)))</formula>
    </cfRule>
    <cfRule type="containsText" dxfId="1236" priority="2344" operator="containsText" text="RM">
      <formula>NOT(ISERROR(SEARCH("RM",AK104)))</formula>
    </cfRule>
    <cfRule type="containsText" dxfId="1235" priority="2345" operator="containsText" text="CDM">
      <formula>NOT(ISERROR(SEARCH("CDM",AK104)))</formula>
    </cfRule>
    <cfRule type="containsText" dxfId="1234" priority="2346" operator="containsText" text="LWB">
      <formula>NOT(ISERROR(SEARCH("LWB",AK104)))</formula>
    </cfRule>
    <cfRule type="containsText" dxfId="1233" priority="2347" operator="containsText" text="RWB">
      <formula>NOT(ISERROR(SEARCH("RWB",AK104)))</formula>
    </cfRule>
    <cfRule type="containsText" dxfId="1232" priority="2348" operator="containsText" text="RB">
      <formula>NOT(ISERROR(SEARCH("RB",AK104)))</formula>
    </cfRule>
    <cfRule type="containsText" dxfId="1231" priority="2349" operator="containsText" text="CB">
      <formula>NOT(ISERROR(SEARCH("CB",AK104)))</formula>
    </cfRule>
    <cfRule type="containsText" dxfId="1230" priority="2350" operator="containsText" text="LB">
      <formula>NOT(ISERROR(SEARCH("LB",AK104)))</formula>
    </cfRule>
    <cfRule type="containsText" dxfId="1229" priority="2351" operator="containsText" text="GK">
      <formula>NOT(ISERROR(SEARCH("GK",AK104)))</formula>
    </cfRule>
  </conditionalFormatting>
  <conditionalFormatting sqref="AL104">
    <cfRule type="containsText" dxfId="1228" priority="2320" operator="containsText" text="ST">
      <formula>NOT(ISERROR(SEARCH("ST",AL104)))</formula>
    </cfRule>
    <cfRule type="containsText" dxfId="1227" priority="2321" operator="containsText" text="RW">
      <formula>NOT(ISERROR(SEARCH("RW",AL104)))</formula>
    </cfRule>
    <cfRule type="containsText" dxfId="1226" priority="2322" operator="containsText" text="LW">
      <formula>NOT(ISERROR(SEARCH("LW",AL104)))</formula>
    </cfRule>
    <cfRule type="containsText" dxfId="1225" priority="2323" operator="containsText" text="LF">
      <formula>NOT(ISERROR(SEARCH("LF",AL104)))</formula>
    </cfRule>
    <cfRule type="containsText" dxfId="1224" priority="2324" operator="containsText" text="CF">
      <formula>NOT(ISERROR(SEARCH("CF",AL104)))</formula>
    </cfRule>
    <cfRule type="containsText" dxfId="1223" priority="2325" operator="containsText" text="CF">
      <formula>NOT(ISERROR(SEARCH("CF",AL104)))</formula>
    </cfRule>
    <cfRule type="containsText" dxfId="1222" priority="2326" operator="containsText" text="CAM">
      <formula>NOT(ISERROR(SEARCH("CAM",AL104)))</formula>
    </cfRule>
    <cfRule type="containsText" dxfId="1221" priority="2327" operator="containsText" text="LM">
      <formula>NOT(ISERROR(SEARCH("LM",AL104)))</formula>
    </cfRule>
    <cfRule type="containsText" dxfId="1220" priority="2328" operator="containsText" text="CM">
      <formula>NOT(ISERROR(SEARCH("CM",AL104)))</formula>
    </cfRule>
    <cfRule type="containsText" dxfId="1219" priority="2329" operator="containsText" text="RM">
      <formula>NOT(ISERROR(SEARCH("RM",AL104)))</formula>
    </cfRule>
    <cfRule type="containsText" dxfId="1218" priority="2330" operator="containsText" text="CDM">
      <formula>NOT(ISERROR(SEARCH("CDM",AL104)))</formula>
    </cfRule>
    <cfRule type="containsText" dxfId="1217" priority="2331" operator="containsText" text="LWB">
      <formula>NOT(ISERROR(SEARCH("LWB",AL104)))</formula>
    </cfRule>
    <cfRule type="containsText" dxfId="1216" priority="2332" operator="containsText" text="RWB">
      <formula>NOT(ISERROR(SEARCH("RWB",AL104)))</formula>
    </cfRule>
    <cfRule type="containsText" dxfId="1215" priority="2333" operator="containsText" text="RB">
      <formula>NOT(ISERROR(SEARCH("RB",AL104)))</formula>
    </cfRule>
    <cfRule type="containsText" dxfId="1214" priority="2334" operator="containsText" text="CB">
      <formula>NOT(ISERROR(SEARCH("CB",AL104)))</formula>
    </cfRule>
    <cfRule type="containsText" dxfId="1213" priority="2335" operator="containsText" text="LB">
      <formula>NOT(ISERROR(SEARCH("LB",AL104)))</formula>
    </cfRule>
    <cfRule type="containsText" dxfId="1212" priority="2336" operator="containsText" text="GK">
      <formula>NOT(ISERROR(SEARCH("GK",AL104)))</formula>
    </cfRule>
  </conditionalFormatting>
  <conditionalFormatting sqref="AM104:AP104">
    <cfRule type="containsText" dxfId="1211" priority="2261" operator="containsText" text="ST">
      <formula>NOT(ISERROR(SEARCH("ST",AM104)))</formula>
    </cfRule>
    <cfRule type="containsText" dxfId="1210" priority="2262" operator="containsText" text="RW">
      <formula>NOT(ISERROR(SEARCH("RW",AM104)))</formula>
    </cfRule>
    <cfRule type="containsText" dxfId="1209" priority="2263" operator="containsText" text="LW">
      <formula>NOT(ISERROR(SEARCH("LW",AM104)))</formula>
    </cfRule>
    <cfRule type="containsText" dxfId="1208" priority="2264" operator="containsText" text="LF">
      <formula>NOT(ISERROR(SEARCH("LF",AM104)))</formula>
    </cfRule>
    <cfRule type="containsText" dxfId="1207" priority="2265" operator="containsText" text="CF">
      <formula>NOT(ISERROR(SEARCH("CF",AM104)))</formula>
    </cfRule>
    <cfRule type="containsText" dxfId="1206" priority="2266" operator="containsText" text="CF">
      <formula>NOT(ISERROR(SEARCH("CF",AM104)))</formula>
    </cfRule>
    <cfRule type="containsText" dxfId="1205" priority="2267" operator="containsText" text="CAM">
      <formula>NOT(ISERROR(SEARCH("CAM",AM104)))</formula>
    </cfRule>
    <cfRule type="containsText" dxfId="1204" priority="2268" operator="containsText" text="LM">
      <formula>NOT(ISERROR(SEARCH("LM",AM104)))</formula>
    </cfRule>
    <cfRule type="containsText" dxfId="1203" priority="2269" operator="containsText" text="CM">
      <formula>NOT(ISERROR(SEARCH("CM",AM104)))</formula>
    </cfRule>
    <cfRule type="containsText" dxfId="1202" priority="2270" operator="containsText" text="RM">
      <formula>NOT(ISERROR(SEARCH("RM",AM104)))</formula>
    </cfRule>
    <cfRule type="containsText" dxfId="1201" priority="2271" operator="containsText" text="CDM">
      <formula>NOT(ISERROR(SEARCH("CDM",AM104)))</formula>
    </cfRule>
    <cfRule type="containsText" dxfId="1200" priority="2272" operator="containsText" text="LWB">
      <formula>NOT(ISERROR(SEARCH("LWB",AM104)))</formula>
    </cfRule>
    <cfRule type="containsText" dxfId="1199" priority="2273" operator="containsText" text="RWB">
      <formula>NOT(ISERROR(SEARCH("RWB",AM104)))</formula>
    </cfRule>
    <cfRule type="containsText" dxfId="1198" priority="2274" operator="containsText" text="RB">
      <formula>NOT(ISERROR(SEARCH("RB",AM104)))</formula>
    </cfRule>
    <cfRule type="containsText" dxfId="1197" priority="2275" operator="containsText" text="CB">
      <formula>NOT(ISERROR(SEARCH("CB",AM104)))</formula>
    </cfRule>
    <cfRule type="containsText" dxfId="1196" priority="2276" operator="containsText" text="LB">
      <formula>NOT(ISERROR(SEARCH("LB",AM104)))</formula>
    </cfRule>
    <cfRule type="containsText" dxfId="1195" priority="2277" operator="containsText" text="GK">
      <formula>NOT(ISERROR(SEARCH("GK",AM104)))</formula>
    </cfRule>
  </conditionalFormatting>
  <conditionalFormatting sqref="AM104:AP104">
    <cfRule type="cellIs" dxfId="1194" priority="2255" operator="between">
      <formula>90</formula>
      <formula>99</formula>
    </cfRule>
    <cfRule type="cellIs" dxfId="1193" priority="2256" operator="between">
      <formula>40</formula>
      <formula>49</formula>
    </cfRule>
    <cfRule type="cellIs" dxfId="1192" priority="2257" operator="between">
      <formula>50</formula>
      <formula>59</formula>
    </cfRule>
    <cfRule type="cellIs" dxfId="1191" priority="2258" operator="between">
      <formula>60</formula>
      <formula>69</formula>
    </cfRule>
    <cfRule type="cellIs" dxfId="1190" priority="2259" operator="between">
      <formula>70</formula>
      <formula>79</formula>
    </cfRule>
    <cfRule type="cellIs" dxfId="1189" priority="2260" operator="between">
      <formula>80</formula>
      <formula>89</formula>
    </cfRule>
  </conditionalFormatting>
  <conditionalFormatting sqref="AM104:AP104">
    <cfRule type="cellIs" dxfId="1188" priority="2254" operator="between">
      <formula>30</formula>
      <formula>39</formula>
    </cfRule>
  </conditionalFormatting>
  <conditionalFormatting sqref="I29">
    <cfRule type="containsText" dxfId="1187" priority="457" operator="containsText" text="HL">
      <formula>NOT(ISERROR(SEARCH("HL",I29)))</formula>
    </cfRule>
    <cfRule type="containsText" dxfId="1186" priority="458" operator="containsText" text="HD">
      <formula>NOT(ISERROR(SEARCH("HD",I29)))</formula>
    </cfRule>
    <cfRule type="containsText" dxfId="1185" priority="459" operator="containsText" text="HW">
      <formula>NOT(ISERROR(SEARCH("HW",I29)))</formula>
    </cfRule>
  </conditionalFormatting>
  <conditionalFormatting sqref="I29">
    <cfRule type="containsText" dxfId="1184" priority="490" operator="containsText" text="AL">
      <formula>NOT(ISERROR(SEARCH("AL",I29)))</formula>
    </cfRule>
    <cfRule type="containsText" dxfId="1183" priority="491" operator="containsText" text="AD">
      <formula>NOT(ISERROR(SEARCH("AD",I29)))</formula>
    </cfRule>
    <cfRule type="containsText" dxfId="1182" priority="492" operator="containsText" text="AW">
      <formula>NOT(ISERROR(SEARCH("AW",I29)))</formula>
    </cfRule>
  </conditionalFormatting>
  <conditionalFormatting sqref="I29">
    <cfRule type="containsText" dxfId="1181" priority="487" operator="containsText" text="HL">
      <formula>NOT(ISERROR(SEARCH("HL",I29)))</formula>
    </cfRule>
    <cfRule type="containsText" dxfId="1180" priority="488" operator="containsText" text="HD">
      <formula>NOT(ISERROR(SEARCH("HD",I29)))</formula>
    </cfRule>
    <cfRule type="containsText" dxfId="1179" priority="489" operator="containsText" text="HW">
      <formula>NOT(ISERROR(SEARCH("HW",I29)))</formula>
    </cfRule>
  </conditionalFormatting>
  <conditionalFormatting sqref="I29">
    <cfRule type="containsText" dxfId="1178" priority="484" operator="containsText" text="AL">
      <formula>NOT(ISERROR(SEARCH("AL",I29)))</formula>
    </cfRule>
    <cfRule type="containsText" dxfId="1177" priority="485" operator="containsText" text="AD">
      <formula>NOT(ISERROR(SEARCH("AD",I29)))</formula>
    </cfRule>
    <cfRule type="containsText" dxfId="1176" priority="486" operator="containsText" text="AW">
      <formula>NOT(ISERROR(SEARCH("AW",I29)))</formula>
    </cfRule>
  </conditionalFormatting>
  <conditionalFormatting sqref="I29">
    <cfRule type="containsText" dxfId="1175" priority="481" operator="containsText" text="HL">
      <formula>NOT(ISERROR(SEARCH("HL",I29)))</formula>
    </cfRule>
    <cfRule type="containsText" dxfId="1174" priority="482" operator="containsText" text="HD">
      <formula>NOT(ISERROR(SEARCH("HD",I29)))</formula>
    </cfRule>
    <cfRule type="containsText" dxfId="1173" priority="483" operator="containsText" text="HW">
      <formula>NOT(ISERROR(SEARCH("HW",I29)))</formula>
    </cfRule>
  </conditionalFormatting>
  <conditionalFormatting sqref="H29">
    <cfRule type="containsText" dxfId="1172" priority="478" operator="containsText" text="AL">
      <formula>NOT(ISERROR(SEARCH("AL",H29)))</formula>
    </cfRule>
    <cfRule type="containsText" dxfId="1171" priority="479" operator="containsText" text="AD">
      <formula>NOT(ISERROR(SEARCH("AD",H29)))</formula>
    </cfRule>
    <cfRule type="containsText" dxfId="1170" priority="480" operator="containsText" text="AW">
      <formula>NOT(ISERROR(SEARCH("AW",H29)))</formula>
    </cfRule>
  </conditionalFormatting>
  <conditionalFormatting sqref="H29">
    <cfRule type="containsText" dxfId="1169" priority="475" operator="containsText" text="HL">
      <formula>NOT(ISERROR(SEARCH("HL",H29)))</formula>
    </cfRule>
    <cfRule type="containsText" dxfId="1168" priority="476" operator="containsText" text="HD">
      <formula>NOT(ISERROR(SEARCH("HD",H29)))</formula>
    </cfRule>
    <cfRule type="containsText" dxfId="1167" priority="477" operator="containsText" text="HW">
      <formula>NOT(ISERROR(SEARCH("HW",H29)))</formula>
    </cfRule>
  </conditionalFormatting>
  <conditionalFormatting sqref="J29">
    <cfRule type="containsText" dxfId="1166" priority="472" operator="containsText" text="AL">
      <formula>NOT(ISERROR(SEARCH("AL",J29)))</formula>
    </cfRule>
    <cfRule type="containsText" dxfId="1165" priority="473" operator="containsText" text="AD">
      <formula>NOT(ISERROR(SEARCH("AD",J29)))</formula>
    </cfRule>
    <cfRule type="containsText" dxfId="1164" priority="474" operator="containsText" text="AW">
      <formula>NOT(ISERROR(SEARCH("AW",J29)))</formula>
    </cfRule>
  </conditionalFormatting>
  <conditionalFormatting sqref="J29">
    <cfRule type="containsText" dxfId="1163" priority="469" operator="containsText" text="HL">
      <formula>NOT(ISERROR(SEARCH("HL",J29)))</formula>
    </cfRule>
    <cfRule type="containsText" dxfId="1162" priority="470" operator="containsText" text="HD">
      <formula>NOT(ISERROR(SEARCH("HD",J29)))</formula>
    </cfRule>
    <cfRule type="containsText" dxfId="1161" priority="471" operator="containsText" text="HW">
      <formula>NOT(ISERROR(SEARCH("HW",J29)))</formula>
    </cfRule>
  </conditionalFormatting>
  <conditionalFormatting sqref="J29">
    <cfRule type="containsText" dxfId="1160" priority="466" operator="containsText" text="AL">
      <formula>NOT(ISERROR(SEARCH("AL",J29)))</formula>
    </cfRule>
    <cfRule type="containsText" dxfId="1159" priority="467" operator="containsText" text="AD">
      <formula>NOT(ISERROR(SEARCH("AD",J29)))</formula>
    </cfRule>
    <cfRule type="containsText" dxfId="1158" priority="468" operator="containsText" text="AW">
      <formula>NOT(ISERROR(SEARCH("AW",J29)))</formula>
    </cfRule>
  </conditionalFormatting>
  <conditionalFormatting sqref="J29">
    <cfRule type="containsText" dxfId="1157" priority="463" operator="containsText" text="HL">
      <formula>NOT(ISERROR(SEARCH("HL",J29)))</formula>
    </cfRule>
    <cfRule type="containsText" dxfId="1156" priority="464" operator="containsText" text="HD">
      <formula>NOT(ISERROR(SEARCH("HD",J29)))</formula>
    </cfRule>
    <cfRule type="containsText" dxfId="1155" priority="465" operator="containsText" text="HW">
      <formula>NOT(ISERROR(SEARCH("HW",J29)))</formula>
    </cfRule>
  </conditionalFormatting>
  <conditionalFormatting sqref="I29">
    <cfRule type="containsText" dxfId="1154" priority="460" operator="containsText" text="AL">
      <formula>NOT(ISERROR(SEARCH("AL",I29)))</formula>
    </cfRule>
    <cfRule type="containsText" dxfId="1153" priority="461" operator="containsText" text="AD">
      <formula>NOT(ISERROR(SEARCH("AD",I29)))</formula>
    </cfRule>
    <cfRule type="containsText" dxfId="1152" priority="462" operator="containsText" text="AW">
      <formula>NOT(ISERROR(SEARCH("AW",I29)))</formula>
    </cfRule>
  </conditionalFormatting>
  <conditionalFormatting sqref="I38">
    <cfRule type="containsText" dxfId="1151" priority="421" operator="containsText" text="HL">
      <formula>NOT(ISERROR(SEARCH("HL",I38)))</formula>
    </cfRule>
    <cfRule type="containsText" dxfId="1150" priority="422" operator="containsText" text="HD">
      <formula>NOT(ISERROR(SEARCH("HD",I38)))</formula>
    </cfRule>
    <cfRule type="containsText" dxfId="1149" priority="423" operator="containsText" text="HW">
      <formula>NOT(ISERROR(SEARCH("HW",I38)))</formula>
    </cfRule>
  </conditionalFormatting>
  <conditionalFormatting sqref="I38">
    <cfRule type="containsText" dxfId="1148" priority="454" operator="containsText" text="AL">
      <formula>NOT(ISERROR(SEARCH("AL",I38)))</formula>
    </cfRule>
    <cfRule type="containsText" dxfId="1147" priority="455" operator="containsText" text="AD">
      <formula>NOT(ISERROR(SEARCH("AD",I38)))</formula>
    </cfRule>
    <cfRule type="containsText" dxfId="1146" priority="456" operator="containsText" text="AW">
      <formula>NOT(ISERROR(SEARCH("AW",I38)))</formula>
    </cfRule>
  </conditionalFormatting>
  <conditionalFormatting sqref="I38">
    <cfRule type="containsText" dxfId="1145" priority="451" operator="containsText" text="HL">
      <formula>NOT(ISERROR(SEARCH("HL",I38)))</formula>
    </cfRule>
    <cfRule type="containsText" dxfId="1144" priority="452" operator="containsText" text="HD">
      <formula>NOT(ISERROR(SEARCH("HD",I38)))</formula>
    </cfRule>
    <cfRule type="containsText" dxfId="1143" priority="453" operator="containsText" text="HW">
      <formula>NOT(ISERROR(SEARCH("HW",I38)))</formula>
    </cfRule>
  </conditionalFormatting>
  <conditionalFormatting sqref="I38">
    <cfRule type="containsText" dxfId="1142" priority="448" operator="containsText" text="AL">
      <formula>NOT(ISERROR(SEARCH("AL",I38)))</formula>
    </cfRule>
    <cfRule type="containsText" dxfId="1141" priority="449" operator="containsText" text="AD">
      <formula>NOT(ISERROR(SEARCH("AD",I38)))</formula>
    </cfRule>
    <cfRule type="containsText" dxfId="1140" priority="450" operator="containsText" text="AW">
      <formula>NOT(ISERROR(SEARCH("AW",I38)))</formula>
    </cfRule>
  </conditionalFormatting>
  <conditionalFormatting sqref="I38">
    <cfRule type="containsText" dxfId="1139" priority="445" operator="containsText" text="HL">
      <formula>NOT(ISERROR(SEARCH("HL",I38)))</formula>
    </cfRule>
    <cfRule type="containsText" dxfId="1138" priority="446" operator="containsText" text="HD">
      <formula>NOT(ISERROR(SEARCH("HD",I38)))</formula>
    </cfRule>
    <cfRule type="containsText" dxfId="1137" priority="447" operator="containsText" text="HW">
      <formula>NOT(ISERROR(SEARCH("HW",I38)))</formula>
    </cfRule>
  </conditionalFormatting>
  <conditionalFormatting sqref="H38">
    <cfRule type="containsText" dxfId="1136" priority="442" operator="containsText" text="AL">
      <formula>NOT(ISERROR(SEARCH("AL",H38)))</formula>
    </cfRule>
    <cfRule type="containsText" dxfId="1135" priority="443" operator="containsText" text="AD">
      <formula>NOT(ISERROR(SEARCH("AD",H38)))</formula>
    </cfRule>
    <cfRule type="containsText" dxfId="1134" priority="444" operator="containsText" text="AW">
      <formula>NOT(ISERROR(SEARCH("AW",H38)))</formula>
    </cfRule>
  </conditionalFormatting>
  <conditionalFormatting sqref="H38">
    <cfRule type="containsText" dxfId="1133" priority="439" operator="containsText" text="HL">
      <formula>NOT(ISERROR(SEARCH("HL",H38)))</formula>
    </cfRule>
    <cfRule type="containsText" dxfId="1132" priority="440" operator="containsText" text="HD">
      <formula>NOT(ISERROR(SEARCH("HD",H38)))</formula>
    </cfRule>
    <cfRule type="containsText" dxfId="1131" priority="441" operator="containsText" text="HW">
      <formula>NOT(ISERROR(SEARCH("HW",H38)))</formula>
    </cfRule>
  </conditionalFormatting>
  <conditionalFormatting sqref="J38">
    <cfRule type="containsText" dxfId="1130" priority="436" operator="containsText" text="AL">
      <formula>NOT(ISERROR(SEARCH("AL",J38)))</formula>
    </cfRule>
    <cfRule type="containsText" dxfId="1129" priority="437" operator="containsText" text="AD">
      <formula>NOT(ISERROR(SEARCH("AD",J38)))</formula>
    </cfRule>
    <cfRule type="containsText" dxfId="1128" priority="438" operator="containsText" text="AW">
      <formula>NOT(ISERROR(SEARCH("AW",J38)))</formula>
    </cfRule>
  </conditionalFormatting>
  <conditionalFormatting sqref="J38">
    <cfRule type="containsText" dxfId="1127" priority="433" operator="containsText" text="HL">
      <formula>NOT(ISERROR(SEARCH("HL",J38)))</formula>
    </cfRule>
    <cfRule type="containsText" dxfId="1126" priority="434" operator="containsText" text="HD">
      <formula>NOT(ISERROR(SEARCH("HD",J38)))</formula>
    </cfRule>
    <cfRule type="containsText" dxfId="1125" priority="435" operator="containsText" text="HW">
      <formula>NOT(ISERROR(SEARCH("HW",J38)))</formula>
    </cfRule>
  </conditionalFormatting>
  <conditionalFormatting sqref="J38">
    <cfRule type="containsText" dxfId="1124" priority="430" operator="containsText" text="AL">
      <formula>NOT(ISERROR(SEARCH("AL",J38)))</formula>
    </cfRule>
    <cfRule type="containsText" dxfId="1123" priority="431" operator="containsText" text="AD">
      <formula>NOT(ISERROR(SEARCH("AD",J38)))</formula>
    </cfRule>
    <cfRule type="containsText" dxfId="1122" priority="432" operator="containsText" text="AW">
      <formula>NOT(ISERROR(SEARCH("AW",J38)))</formula>
    </cfRule>
  </conditionalFormatting>
  <conditionalFormatting sqref="J38">
    <cfRule type="containsText" dxfId="1121" priority="427" operator="containsText" text="HL">
      <formula>NOT(ISERROR(SEARCH("HL",J38)))</formula>
    </cfRule>
    <cfRule type="containsText" dxfId="1120" priority="428" operator="containsText" text="HD">
      <formula>NOT(ISERROR(SEARCH("HD",J38)))</formula>
    </cfRule>
    <cfRule type="containsText" dxfId="1119" priority="429" operator="containsText" text="HW">
      <formula>NOT(ISERROR(SEARCH("HW",J38)))</formula>
    </cfRule>
  </conditionalFormatting>
  <conditionalFormatting sqref="I38">
    <cfRule type="containsText" dxfId="1118" priority="424" operator="containsText" text="AL">
      <formula>NOT(ISERROR(SEARCH("AL",I38)))</formula>
    </cfRule>
    <cfRule type="containsText" dxfId="1117" priority="425" operator="containsText" text="AD">
      <formula>NOT(ISERROR(SEARCH("AD",I38)))</formula>
    </cfRule>
    <cfRule type="containsText" dxfId="1116" priority="426" operator="containsText" text="AW">
      <formula>NOT(ISERROR(SEARCH("AW",I38)))</formula>
    </cfRule>
  </conditionalFormatting>
  <conditionalFormatting sqref="I8">
    <cfRule type="containsText" dxfId="1115" priority="412" operator="containsText" text="AL">
      <formula>NOT(ISERROR(SEARCH("AL",I8)))</formula>
    </cfRule>
    <cfRule type="containsText" dxfId="1114" priority="413" operator="containsText" text="AD">
      <formula>NOT(ISERROR(SEARCH("AD",I8)))</formula>
    </cfRule>
    <cfRule type="containsText" dxfId="1113" priority="414" operator="containsText" text="AW">
      <formula>NOT(ISERROR(SEARCH("AW",I8)))</formula>
    </cfRule>
  </conditionalFormatting>
  <conditionalFormatting sqref="I8">
    <cfRule type="containsText" dxfId="1112" priority="409" operator="containsText" text="HL">
      <formula>NOT(ISERROR(SEARCH("HL",I8)))</formula>
    </cfRule>
    <cfRule type="containsText" dxfId="1111" priority="410" operator="containsText" text="HD">
      <formula>NOT(ISERROR(SEARCH("HD",I8)))</formula>
    </cfRule>
    <cfRule type="containsText" dxfId="1110" priority="411" operator="containsText" text="HW">
      <formula>NOT(ISERROR(SEARCH("HW",I8)))</formula>
    </cfRule>
  </conditionalFormatting>
  <conditionalFormatting sqref="M5:M8">
    <cfRule type="containsText" dxfId="1109" priority="394" operator="containsText" text="AL">
      <formula>NOT(ISERROR(SEARCH("AL",M5)))</formula>
    </cfRule>
    <cfRule type="containsText" dxfId="1108" priority="395" operator="containsText" text="AD">
      <formula>NOT(ISERROR(SEARCH("AD",M5)))</formula>
    </cfRule>
    <cfRule type="containsText" dxfId="1107" priority="396" operator="containsText" text="AW">
      <formula>NOT(ISERROR(SEARCH("AW",M5)))</formula>
    </cfRule>
  </conditionalFormatting>
  <conditionalFormatting sqref="M5:M8">
    <cfRule type="containsText" dxfId="1106" priority="391" operator="containsText" text="HL">
      <formula>NOT(ISERROR(SEARCH("HL",M5)))</formula>
    </cfRule>
    <cfRule type="containsText" dxfId="1105" priority="392" operator="containsText" text="HD">
      <formula>NOT(ISERROR(SEARCH("HD",M5)))</formula>
    </cfRule>
    <cfRule type="containsText" dxfId="1104" priority="393" operator="containsText" text="HW">
      <formula>NOT(ISERROR(SEARCH("HW",M5)))</formula>
    </cfRule>
  </conditionalFormatting>
  <conditionalFormatting sqref="P8">
    <cfRule type="containsText" dxfId="1103" priority="388" operator="containsText" text="AL">
      <formula>NOT(ISERROR(SEARCH("AL",P8)))</formula>
    </cfRule>
    <cfRule type="containsText" dxfId="1102" priority="389" operator="containsText" text="AD">
      <formula>NOT(ISERROR(SEARCH("AD",P8)))</formula>
    </cfRule>
    <cfRule type="containsText" dxfId="1101" priority="390" operator="containsText" text="AW">
      <formula>NOT(ISERROR(SEARCH("AW",P8)))</formula>
    </cfRule>
  </conditionalFormatting>
  <conditionalFormatting sqref="P8">
    <cfRule type="containsText" dxfId="1100" priority="385" operator="containsText" text="HL">
      <formula>NOT(ISERROR(SEARCH("HL",P8)))</formula>
    </cfRule>
    <cfRule type="containsText" dxfId="1099" priority="386" operator="containsText" text="HD">
      <formula>NOT(ISERROR(SEARCH("HD",P8)))</formula>
    </cfRule>
    <cfRule type="containsText" dxfId="1098" priority="387" operator="containsText" text="HW">
      <formula>NOT(ISERROR(SEARCH("HW",P8)))</formula>
    </cfRule>
  </conditionalFormatting>
  <conditionalFormatting sqref="P7:P8">
    <cfRule type="containsText" dxfId="1097" priority="382" operator="containsText" text="AL">
      <formula>NOT(ISERROR(SEARCH("AL",P7)))</formula>
    </cfRule>
    <cfRule type="containsText" dxfId="1096" priority="383" operator="containsText" text="AD">
      <formula>NOT(ISERROR(SEARCH("AD",P7)))</formula>
    </cfRule>
    <cfRule type="containsText" dxfId="1095" priority="384" operator="containsText" text="AW">
      <formula>NOT(ISERROR(SEARCH("AW",P7)))</formula>
    </cfRule>
  </conditionalFormatting>
  <conditionalFormatting sqref="P7:P8">
    <cfRule type="containsText" dxfId="1094" priority="379" operator="containsText" text="HL">
      <formula>NOT(ISERROR(SEARCH("HL",P7)))</formula>
    </cfRule>
    <cfRule type="containsText" dxfId="1093" priority="380" operator="containsText" text="HD">
      <formula>NOT(ISERROR(SEARCH("HD",P7)))</formula>
    </cfRule>
    <cfRule type="containsText" dxfId="1092" priority="381" operator="containsText" text="HW">
      <formula>NOT(ISERROR(SEARCH("HW",P7)))</formula>
    </cfRule>
  </conditionalFormatting>
  <conditionalFormatting sqref="O8">
    <cfRule type="containsText" dxfId="1091" priority="376" operator="containsText" text="AL">
      <formula>NOT(ISERROR(SEARCH("AL",O8)))</formula>
    </cfRule>
    <cfRule type="containsText" dxfId="1090" priority="377" operator="containsText" text="AD">
      <formula>NOT(ISERROR(SEARCH("AD",O8)))</formula>
    </cfRule>
    <cfRule type="containsText" dxfId="1089" priority="378" operator="containsText" text="AW">
      <formula>NOT(ISERROR(SEARCH("AW",O8)))</formula>
    </cfRule>
  </conditionalFormatting>
  <conditionalFormatting sqref="O8">
    <cfRule type="containsText" dxfId="1088" priority="373" operator="containsText" text="HL">
      <formula>NOT(ISERROR(SEARCH("HL",O8)))</formula>
    </cfRule>
    <cfRule type="containsText" dxfId="1087" priority="374" operator="containsText" text="HD">
      <formula>NOT(ISERROR(SEARCH("HD",O8)))</formula>
    </cfRule>
    <cfRule type="containsText" dxfId="1086" priority="375" operator="containsText" text="HW">
      <formula>NOT(ISERROR(SEARCH("HW",O8)))</formula>
    </cfRule>
  </conditionalFormatting>
  <conditionalFormatting sqref="P20">
    <cfRule type="containsText" dxfId="1085" priority="352" operator="containsText" text="AL">
      <formula>NOT(ISERROR(SEARCH("AL",P20)))</formula>
    </cfRule>
    <cfRule type="containsText" dxfId="1084" priority="353" operator="containsText" text="AD">
      <formula>NOT(ISERROR(SEARCH("AD",P20)))</formula>
    </cfRule>
    <cfRule type="containsText" dxfId="1083" priority="354" operator="containsText" text="AW">
      <formula>NOT(ISERROR(SEARCH("AW",P20)))</formula>
    </cfRule>
  </conditionalFormatting>
  <conditionalFormatting sqref="P20">
    <cfRule type="containsText" dxfId="1082" priority="349" operator="containsText" text="HL">
      <formula>NOT(ISERROR(SEARCH("HL",P20)))</formula>
    </cfRule>
    <cfRule type="containsText" dxfId="1081" priority="350" operator="containsText" text="HD">
      <formula>NOT(ISERROR(SEARCH("HD",P20)))</formula>
    </cfRule>
    <cfRule type="containsText" dxfId="1080" priority="351" operator="containsText" text="HW">
      <formula>NOT(ISERROR(SEARCH("HW",P20)))</formula>
    </cfRule>
  </conditionalFormatting>
  <conditionalFormatting sqref="P20">
    <cfRule type="containsText" dxfId="1079" priority="346" operator="containsText" text="AL">
      <formula>NOT(ISERROR(SEARCH("AL",P20)))</formula>
    </cfRule>
    <cfRule type="containsText" dxfId="1078" priority="347" operator="containsText" text="AD">
      <formula>NOT(ISERROR(SEARCH("AD",P20)))</formula>
    </cfRule>
    <cfRule type="containsText" dxfId="1077" priority="348" operator="containsText" text="AW">
      <formula>NOT(ISERROR(SEARCH("AW",P20)))</formula>
    </cfRule>
  </conditionalFormatting>
  <conditionalFormatting sqref="P20">
    <cfRule type="containsText" dxfId="1076" priority="343" operator="containsText" text="HL">
      <formula>NOT(ISERROR(SEARCH("HL",P20)))</formula>
    </cfRule>
    <cfRule type="containsText" dxfId="1075" priority="344" operator="containsText" text="HD">
      <formula>NOT(ISERROR(SEARCH("HD",P20)))</formula>
    </cfRule>
    <cfRule type="containsText" dxfId="1074" priority="345" operator="containsText" text="HW">
      <formula>NOT(ISERROR(SEARCH("HW",P20)))</formula>
    </cfRule>
  </conditionalFormatting>
  <conditionalFormatting sqref="M19">
    <cfRule type="containsText" dxfId="1073" priority="334" operator="containsText" text="AL">
      <formula>NOT(ISERROR(SEARCH("AL",M19)))</formula>
    </cfRule>
    <cfRule type="containsText" dxfId="1072" priority="335" operator="containsText" text="AD">
      <formula>NOT(ISERROR(SEARCH("AD",M19)))</formula>
    </cfRule>
    <cfRule type="containsText" dxfId="1071" priority="336" operator="containsText" text="AW">
      <formula>NOT(ISERROR(SEARCH("AW",M19)))</formula>
    </cfRule>
  </conditionalFormatting>
  <conditionalFormatting sqref="M19">
    <cfRule type="containsText" dxfId="1070" priority="331" operator="containsText" text="HL">
      <formula>NOT(ISERROR(SEARCH("HL",M19)))</formula>
    </cfRule>
    <cfRule type="containsText" dxfId="1069" priority="332" operator="containsText" text="HD">
      <formula>NOT(ISERROR(SEARCH("HD",M19)))</formula>
    </cfRule>
    <cfRule type="containsText" dxfId="1068" priority="333" operator="containsText" text="HW">
      <formula>NOT(ISERROR(SEARCH("HW",M19)))</formula>
    </cfRule>
  </conditionalFormatting>
  <conditionalFormatting sqref="P19">
    <cfRule type="containsText" dxfId="1067" priority="328" operator="containsText" text="AL">
      <formula>NOT(ISERROR(SEARCH("AL",P19)))</formula>
    </cfRule>
    <cfRule type="containsText" dxfId="1066" priority="329" operator="containsText" text="AD">
      <formula>NOT(ISERROR(SEARCH("AD",P19)))</formula>
    </cfRule>
    <cfRule type="containsText" dxfId="1065" priority="330" operator="containsText" text="AW">
      <formula>NOT(ISERROR(SEARCH("AW",P19)))</formula>
    </cfRule>
  </conditionalFormatting>
  <conditionalFormatting sqref="P19">
    <cfRule type="containsText" dxfId="1064" priority="325" operator="containsText" text="HL">
      <formula>NOT(ISERROR(SEARCH("HL",P19)))</formula>
    </cfRule>
    <cfRule type="containsText" dxfId="1063" priority="326" operator="containsText" text="HD">
      <formula>NOT(ISERROR(SEARCH("HD",P19)))</formula>
    </cfRule>
    <cfRule type="containsText" dxfId="1062" priority="327" operator="containsText" text="HW">
      <formula>NOT(ISERROR(SEARCH("HW",P19)))</formula>
    </cfRule>
  </conditionalFormatting>
  <conditionalFormatting sqref="P19">
    <cfRule type="containsText" dxfId="1061" priority="322" operator="containsText" text="AL">
      <formula>NOT(ISERROR(SEARCH("AL",P19)))</formula>
    </cfRule>
    <cfRule type="containsText" dxfId="1060" priority="323" operator="containsText" text="AD">
      <formula>NOT(ISERROR(SEARCH("AD",P19)))</formula>
    </cfRule>
    <cfRule type="containsText" dxfId="1059" priority="324" operator="containsText" text="AW">
      <formula>NOT(ISERROR(SEARCH("AW",P19)))</formula>
    </cfRule>
  </conditionalFormatting>
  <conditionalFormatting sqref="P19">
    <cfRule type="containsText" dxfId="1058" priority="319" operator="containsText" text="HL">
      <formula>NOT(ISERROR(SEARCH("HL",P19)))</formula>
    </cfRule>
    <cfRule type="containsText" dxfId="1057" priority="320" operator="containsText" text="HD">
      <formula>NOT(ISERROR(SEARCH("HD",P19)))</formula>
    </cfRule>
    <cfRule type="containsText" dxfId="1056" priority="321" operator="containsText" text="HW">
      <formula>NOT(ISERROR(SEARCH("HW",P19)))</formula>
    </cfRule>
  </conditionalFormatting>
  <conditionalFormatting sqref="O19">
    <cfRule type="containsText" dxfId="1055" priority="316" operator="containsText" text="AL">
      <formula>NOT(ISERROR(SEARCH("AL",O19)))</formula>
    </cfRule>
    <cfRule type="containsText" dxfId="1054" priority="317" operator="containsText" text="AD">
      <formula>NOT(ISERROR(SEARCH("AD",O19)))</formula>
    </cfRule>
    <cfRule type="containsText" dxfId="1053" priority="318" operator="containsText" text="AW">
      <formula>NOT(ISERROR(SEARCH("AW",O19)))</formula>
    </cfRule>
  </conditionalFormatting>
  <conditionalFormatting sqref="O19">
    <cfRule type="containsText" dxfId="1052" priority="313" operator="containsText" text="HL">
      <formula>NOT(ISERROR(SEARCH("HL",O19)))</formula>
    </cfRule>
    <cfRule type="containsText" dxfId="1051" priority="314" operator="containsText" text="HD">
      <formula>NOT(ISERROR(SEARCH("HD",O19)))</formula>
    </cfRule>
    <cfRule type="containsText" dxfId="1050" priority="315" operator="containsText" text="HW">
      <formula>NOT(ISERROR(SEARCH("HW",O19)))</formula>
    </cfRule>
  </conditionalFormatting>
  <conditionalFormatting sqref="M20">
    <cfRule type="containsText" dxfId="1049" priority="154" operator="containsText" text="AL">
      <formula>NOT(ISERROR(SEARCH("AL",M20)))</formula>
    </cfRule>
    <cfRule type="containsText" dxfId="1048" priority="155" operator="containsText" text="AD">
      <formula>NOT(ISERROR(SEARCH("AD",M20)))</formula>
    </cfRule>
    <cfRule type="containsText" dxfId="1047" priority="156" operator="containsText" text="AW">
      <formula>NOT(ISERROR(SEARCH("AW",M20)))</formula>
    </cfRule>
  </conditionalFormatting>
  <conditionalFormatting sqref="M20">
    <cfRule type="containsText" dxfId="1046" priority="151" operator="containsText" text="HL">
      <formula>NOT(ISERROR(SEARCH("HL",M20)))</formula>
    </cfRule>
    <cfRule type="containsText" dxfId="1045" priority="152" operator="containsText" text="HD">
      <formula>NOT(ISERROR(SEARCH("HD",M20)))</formula>
    </cfRule>
    <cfRule type="containsText" dxfId="1044" priority="153" operator="containsText" text="HW">
      <formula>NOT(ISERROR(SEARCH("HW",M20)))</formula>
    </cfRule>
  </conditionalFormatting>
  <conditionalFormatting sqref="W8">
    <cfRule type="containsText" dxfId="1043" priority="148" operator="containsText" text="AL">
      <formula>NOT(ISERROR(SEARCH("AL",W8)))</formula>
    </cfRule>
    <cfRule type="containsText" dxfId="1042" priority="149" operator="containsText" text="AD">
      <formula>NOT(ISERROR(SEARCH("AD",W8)))</formula>
    </cfRule>
    <cfRule type="containsText" dxfId="1041" priority="150" operator="containsText" text="AW">
      <formula>NOT(ISERROR(SEARCH("AW",W8)))</formula>
    </cfRule>
  </conditionalFormatting>
  <conditionalFormatting sqref="W8">
    <cfRule type="containsText" dxfId="1040" priority="145" operator="containsText" text="HL">
      <formula>NOT(ISERROR(SEARCH("HL",W8)))</formula>
    </cfRule>
    <cfRule type="containsText" dxfId="1039" priority="146" operator="containsText" text="HD">
      <formula>NOT(ISERROR(SEARCH("HD",W8)))</formula>
    </cfRule>
    <cfRule type="containsText" dxfId="1038" priority="147" operator="containsText" text="HW">
      <formula>NOT(ISERROR(SEARCH("HW",W8)))</formula>
    </cfRule>
  </conditionalFormatting>
  <conditionalFormatting sqref="AM4:AO58">
    <cfRule type="cellIs" dxfId="1037" priority="114" operator="between">
      <formula>30</formula>
      <formula>39</formula>
    </cfRule>
    <cfRule type="cellIs" dxfId="1036" priority="115" operator="between">
      <formula>90</formula>
      <formula>99</formula>
    </cfRule>
    <cfRule type="cellIs" dxfId="1035" priority="116" operator="between">
      <formula>40</formula>
      <formula>49</formula>
    </cfRule>
    <cfRule type="cellIs" dxfId="1034" priority="117" operator="between">
      <formula>50</formula>
      <formula>59</formula>
    </cfRule>
    <cfRule type="cellIs" dxfId="1033" priority="118" operator="between">
      <formula>60</formula>
      <formula>69</formula>
    </cfRule>
    <cfRule type="cellIs" dxfId="1032" priority="119" operator="between">
      <formula>70</formula>
      <formula>79</formula>
    </cfRule>
    <cfRule type="cellIs" dxfId="1031" priority="120" operator="between">
      <formula>80</formula>
      <formula>89</formula>
    </cfRule>
  </conditionalFormatting>
  <conditionalFormatting sqref="O20:O24 W25 O15:O16 I16 I30 I39">
    <cfRule type="containsText" dxfId="1030" priority="95" operator="containsText" text="ND">
      <formula>NOT(ISERROR(SEARCH("ND",I15)))</formula>
    </cfRule>
    <cfRule type="containsText" dxfId="1029" priority="96" operator="containsText" text="NW">
      <formula>NOT(ISERROR(SEARCH("NW",I15)))</formula>
    </cfRule>
    <cfRule type="containsText" dxfId="1028" priority="97" operator="containsText" text="NL">
      <formula>NOT(ISERROR(SEARCH("NL",I15)))</formula>
    </cfRule>
  </conditionalFormatting>
  <conditionalFormatting sqref="I9:I15 C9:C46 O9:O14 W9:W24">
    <cfRule type="containsText" dxfId="1027" priority="139" operator="containsText" text="HL">
      <formula>NOT(ISERROR(SEARCH("HL",C9)))</formula>
    </cfRule>
    <cfRule type="containsText" dxfId="1026" priority="140" operator="containsText" text="HD">
      <formula>NOT(ISERROR(SEARCH("HD",C9)))</formula>
    </cfRule>
    <cfRule type="containsText" dxfId="1025" priority="141" operator="containsText" text="HW">
      <formula>NOT(ISERROR(SEARCH("HW",C9)))</formula>
    </cfRule>
    <cfRule type="containsText" dxfId="1024" priority="142" operator="containsText" text="AL">
      <formula>NOT(ISERROR(SEARCH("AL",C9)))</formula>
    </cfRule>
    <cfRule type="containsText" dxfId="1023" priority="143" operator="containsText" text="AD">
      <formula>NOT(ISERROR(SEARCH("AD",C9)))</formula>
    </cfRule>
    <cfRule type="containsText" dxfId="1022" priority="144" operator="containsText" text="AW">
      <formula>NOT(ISERROR(SEARCH("AW",C9)))</formula>
    </cfRule>
  </conditionalFormatting>
  <conditionalFormatting sqref="AD64:AE99">
    <cfRule type="cellIs" dxfId="1021" priority="72" operator="between">
      <formula>90</formula>
      <formula>99</formula>
    </cfRule>
    <cfRule type="cellIs" dxfId="1020" priority="73" operator="between">
      <formula>40</formula>
      <formula>49</formula>
    </cfRule>
    <cfRule type="cellIs" dxfId="1019" priority="74" operator="between">
      <formula>50</formula>
      <formula>59</formula>
    </cfRule>
    <cfRule type="cellIs" dxfId="1018" priority="75" operator="between">
      <formula>60</formula>
      <formula>69</formula>
    </cfRule>
    <cfRule type="cellIs" dxfId="1017" priority="76" operator="between">
      <formula>70</formula>
      <formula>79</formula>
    </cfRule>
    <cfRule type="cellIs" dxfId="1016" priority="77" operator="between">
      <formula>80</formula>
      <formula>89</formula>
    </cfRule>
  </conditionalFormatting>
  <conditionalFormatting sqref="AC64:AC99">
    <cfRule type="beginsWith" dxfId="1015" priority="17" operator="beginsWith" text="ST">
      <formula>LEFT(AC64,LEN("ST"))="ST"</formula>
    </cfRule>
    <cfRule type="beginsWith" dxfId="1014" priority="18" operator="beginsWith" text="RW">
      <formula>LEFT(AC64,LEN("RW"))="RW"</formula>
    </cfRule>
    <cfRule type="beginsWith" dxfId="1013" priority="19" operator="beginsWith" text="LW">
      <formula>LEFT(AC64,LEN("LW"))="LW"</formula>
    </cfRule>
    <cfRule type="beginsWith" dxfId="1012" priority="20" operator="beginsWith" text="LF">
      <formula>LEFT(AC64,LEN("LF"))="LF"</formula>
    </cfRule>
    <cfRule type="beginsWith" dxfId="1011" priority="21" operator="beginsWith" text="CF">
      <formula>LEFT(AC64,LEN("CF"))="CF"</formula>
    </cfRule>
    <cfRule type="beginsWith" dxfId="1010" priority="22" operator="beginsWith" text="CAM">
      <formula>LEFT(AC64,LEN("CAM"))="CAM"</formula>
    </cfRule>
    <cfRule type="beginsWith" dxfId="1009" priority="23" operator="beginsWith" text="LM">
      <formula>LEFT(AC64,LEN("LM"))="LM"</formula>
    </cfRule>
    <cfRule type="beginsWith" dxfId="1008" priority="24" operator="beginsWith" text="CM">
      <formula>LEFT(AC64,LEN("CM"))="CM"</formula>
    </cfRule>
    <cfRule type="beginsWith" dxfId="1007" priority="25" operator="beginsWith" text="RM">
      <formula>LEFT(AC64,LEN("RM"))="RM"</formula>
    </cfRule>
    <cfRule type="beginsWith" dxfId="1006" priority="26" operator="beginsWith" text="CDM">
      <formula>LEFT(AC64,LEN("CDM"))="CDM"</formula>
    </cfRule>
    <cfRule type="beginsWith" dxfId="1005" priority="27" operator="beginsWith" text="LWB">
      <formula>LEFT(AC64,LEN("LWB"))="LWB"</formula>
    </cfRule>
    <cfRule type="beginsWith" dxfId="1004" priority="28" operator="beginsWith" text="RWB">
      <formula>LEFT(AC64,LEN("RWB"))="RWB"</formula>
    </cfRule>
    <cfRule type="beginsWith" dxfId="1003" priority="29" operator="beginsWith" text="RB">
      <formula>LEFT(AC64,LEN("RB"))="RB"</formula>
    </cfRule>
    <cfRule type="beginsWith" dxfId="1002" priority="30" operator="beginsWith" text="CB">
      <formula>LEFT(AC64,LEN("CB"))="CB"</formula>
    </cfRule>
    <cfRule type="beginsWith" dxfId="1001" priority="31" operator="beginsWith" text="LB">
      <formula>LEFT(AC64,LEN("LB"))="LB"</formula>
    </cfRule>
    <cfRule type="beginsWith" dxfId="1000" priority="32" operator="beginsWith" text="GK">
      <formula>LEFT(AC64,LEN("GK"))="GK"</formula>
    </cfRule>
  </conditionalFormatting>
  <conditionalFormatting sqref="AL4:AL58">
    <cfRule type="beginsWith" dxfId="999" priority="1" operator="beginsWith" text="ST">
      <formula>LEFT(AL4,LEN("ST"))="ST"</formula>
    </cfRule>
    <cfRule type="beginsWith" dxfId="998" priority="2" operator="beginsWith" text="RW">
      <formula>LEFT(AL4,LEN("RW"))="RW"</formula>
    </cfRule>
    <cfRule type="beginsWith" dxfId="997" priority="3" operator="beginsWith" text="LW">
      <formula>LEFT(AL4,LEN("LW"))="LW"</formula>
    </cfRule>
    <cfRule type="beginsWith" dxfId="996" priority="4" operator="beginsWith" text="LF">
      <formula>LEFT(AL4,LEN("LF"))="LF"</formula>
    </cfRule>
    <cfRule type="beginsWith" dxfId="995" priority="5" operator="beginsWith" text="CF">
      <formula>LEFT(AL4,LEN("CF"))="CF"</formula>
    </cfRule>
    <cfRule type="beginsWith" dxfId="994" priority="6" operator="beginsWith" text="CAM">
      <formula>LEFT(AL4,LEN("CAM"))="CAM"</formula>
    </cfRule>
    <cfRule type="beginsWith" dxfId="993" priority="7" operator="beginsWith" text="LM">
      <formula>LEFT(AL4,LEN("LM"))="LM"</formula>
    </cfRule>
    <cfRule type="beginsWith" dxfId="992" priority="8" operator="beginsWith" text="CM">
      <formula>LEFT(AL4,LEN("CM"))="CM"</formula>
    </cfRule>
    <cfRule type="beginsWith" dxfId="991" priority="9" operator="beginsWith" text="RM">
      <formula>LEFT(AL4,LEN("RM"))="RM"</formula>
    </cfRule>
    <cfRule type="beginsWith" dxfId="990" priority="10" operator="beginsWith" text="CDM">
      <formula>LEFT(AL4,LEN("CDM"))="CDM"</formula>
    </cfRule>
    <cfRule type="beginsWith" dxfId="989" priority="11" operator="beginsWith" text="LWB">
      <formula>LEFT(AL4,LEN("LWB"))="LWB"</formula>
    </cfRule>
    <cfRule type="beginsWith" dxfId="988" priority="12" operator="beginsWith" text="RWB">
      <formula>LEFT(AL4,LEN("RWB"))="RWB"</formula>
    </cfRule>
    <cfRule type="beginsWith" dxfId="987" priority="13" operator="beginsWith" text="RB">
      <formula>LEFT(AL4,LEN("RB"))="RB"</formula>
    </cfRule>
    <cfRule type="beginsWith" dxfId="986" priority="14" operator="beginsWith" text="CB">
      <formula>LEFT(AL4,LEN("CB"))="CB"</formula>
    </cfRule>
    <cfRule type="beginsWith" dxfId="985" priority="15" operator="beginsWith" text="LB">
      <formula>LEFT(AL4,LEN("LB"))="LB"</formula>
    </cfRule>
    <cfRule type="beginsWith" dxfId="984" priority="16" operator="beginsWith" text="GK">
      <formula>LEFT(AL4,LEN("GK"))="GK"</formula>
    </cfRule>
  </conditionalFormatting>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1"/>
  </sheetPr>
  <dimension ref="A1:EJ139"/>
  <sheetViews>
    <sheetView showGridLines="0" topLeftCell="A14" zoomScale="90" zoomScaleNormal="90" workbookViewId="0">
      <selection activeCell="V51" sqref="V51"/>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27" customWidth="1"/>
    <col min="38" max="38" width="10" style="527" customWidth="1"/>
    <col min="39" max="40" width="5.140625" style="527" customWidth="1"/>
    <col min="41" max="41" width="10" style="789" customWidth="1"/>
    <col min="42" max="42" width="5.140625" style="527"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419</v>
      </c>
      <c r="B1" s="1843"/>
      <c r="C1" s="1843"/>
      <c r="D1" s="1843"/>
      <c r="E1" s="1843"/>
      <c r="F1" s="1843"/>
      <c r="G1" s="1843"/>
      <c r="H1" s="1843"/>
      <c r="I1" s="1843"/>
      <c r="J1" s="1843"/>
      <c r="K1" s="626"/>
      <c r="L1" s="626"/>
      <c r="M1" s="624"/>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6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828"/>
      <c r="AM4" s="1055"/>
      <c r="AN4" s="1056"/>
      <c r="AO4" s="1057"/>
      <c r="AP4" s="1057"/>
      <c r="AQ4" s="617">
        <f>AW4+BB4+BG4+BL4+BQ4+BV4+CA4+CF4</f>
        <v>0</v>
      </c>
      <c r="AR4" s="623">
        <f>AX4+BC4+BH4+BM4+BR4+BW4+CB4+CG4</f>
        <v>0</v>
      </c>
      <c r="AS4" s="329">
        <v>0</v>
      </c>
      <c r="AT4" s="307">
        <f>AY4+BD4+BI4+BN4+BS4+BX4+CC4+CH4</f>
        <v>0</v>
      </c>
      <c r="AU4" s="618">
        <f>AZ4+BE4+BJ4+BO4+BT4+BY4+CD4+CI4</f>
        <v>0</v>
      </c>
      <c r="AV4" s="619">
        <f>BA4+BF4+BK4+BP4+BU4+BZ4+CE4+CJ4</f>
        <v>0</v>
      </c>
      <c r="AW4" s="403"/>
      <c r="AX4" s="398"/>
      <c r="AY4" s="307">
        <v>0</v>
      </c>
      <c r="AZ4" s="348"/>
      <c r="BA4" s="390"/>
      <c r="BB4" s="415"/>
      <c r="BC4" s="416"/>
      <c r="BD4" s="307">
        <v>0</v>
      </c>
      <c r="BE4" s="348"/>
      <c r="BF4" s="390"/>
      <c r="BG4" s="415"/>
      <c r="BH4" s="416"/>
      <c r="BI4" s="307">
        <v>0</v>
      </c>
      <c r="BJ4" s="348"/>
      <c r="BK4" s="390"/>
      <c r="BL4" s="415"/>
      <c r="BM4" s="416"/>
      <c r="BN4" s="307">
        <v>0</v>
      </c>
      <c r="BO4" s="349"/>
      <c r="BP4" s="407"/>
      <c r="BQ4" s="415"/>
      <c r="BR4" s="416"/>
      <c r="BS4" s="307">
        <v>0</v>
      </c>
      <c r="BT4" s="348"/>
      <c r="BU4" s="408"/>
      <c r="BV4" s="415"/>
      <c r="BW4" s="416"/>
      <c r="BX4" s="307">
        <v>0</v>
      </c>
      <c r="BY4" s="349"/>
      <c r="BZ4" s="407"/>
      <c r="CA4" s="415"/>
      <c r="CB4" s="416"/>
      <c r="CC4" s="307">
        <v>0</v>
      </c>
      <c r="CD4" s="348"/>
      <c r="CE4" s="408"/>
      <c r="CF4" s="415"/>
      <c r="CG4" s="416"/>
      <c r="CH4" s="307">
        <v>0</v>
      </c>
      <c r="CI4" s="348"/>
      <c r="CJ4" s="408"/>
      <c r="CK4" s="409"/>
      <c r="CL4" s="410"/>
      <c r="CM4" s="411"/>
      <c r="CN4" s="412"/>
      <c r="CO4" s="1457"/>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828"/>
      <c r="AM5" s="1056"/>
      <c r="AN5" s="1056"/>
      <c r="AO5" s="1057"/>
      <c r="AP5" s="1057"/>
      <c r="AQ5" s="617">
        <f t="shared" ref="AQ5:AR20" si="1">AW5+BB5+BG5+BL5+BQ5+BV5+CA5+CF5</f>
        <v>0</v>
      </c>
      <c r="AR5" s="623">
        <f t="shared" si="1"/>
        <v>0</v>
      </c>
      <c r="AS5" s="329">
        <v>0</v>
      </c>
      <c r="AT5" s="307">
        <f t="shared" ref="AT5:AV20" si="2">AY5+BD5+BI5+BN5+BS5+BX5+CC5+CH5</f>
        <v>0</v>
      </c>
      <c r="AU5" s="618">
        <f t="shared" si="2"/>
        <v>0</v>
      </c>
      <c r="AV5" s="619">
        <f t="shared" si="2"/>
        <v>0</v>
      </c>
      <c r="AW5" s="403"/>
      <c r="AX5" s="398"/>
      <c r="AY5" s="307">
        <v>0</v>
      </c>
      <c r="AZ5" s="348"/>
      <c r="BA5" s="390"/>
      <c r="BB5" s="415"/>
      <c r="BC5" s="416"/>
      <c r="BD5" s="307">
        <v>0</v>
      </c>
      <c r="BE5" s="348"/>
      <c r="BF5" s="390"/>
      <c r="BG5" s="415"/>
      <c r="BH5" s="416"/>
      <c r="BI5" s="307">
        <v>0</v>
      </c>
      <c r="BJ5" s="348"/>
      <c r="BK5" s="390"/>
      <c r="BL5" s="415"/>
      <c r="BM5" s="416"/>
      <c r="BN5" s="307">
        <v>0</v>
      </c>
      <c r="BO5" s="349"/>
      <c r="BP5" s="407"/>
      <c r="BQ5" s="415"/>
      <c r="BR5" s="416"/>
      <c r="BS5" s="307">
        <v>0</v>
      </c>
      <c r="BT5" s="348"/>
      <c r="BU5" s="408"/>
      <c r="BV5" s="415"/>
      <c r="BW5" s="416"/>
      <c r="BX5" s="307">
        <v>0</v>
      </c>
      <c r="BY5" s="349"/>
      <c r="BZ5" s="407"/>
      <c r="CA5" s="415"/>
      <c r="CB5" s="416"/>
      <c r="CC5" s="307">
        <v>0</v>
      </c>
      <c r="CD5" s="348"/>
      <c r="CE5" s="408"/>
      <c r="CF5" s="415"/>
      <c r="CG5" s="416"/>
      <c r="CH5" s="307">
        <v>0</v>
      </c>
      <c r="CI5" s="348"/>
      <c r="CJ5" s="408"/>
      <c r="CK5" s="409"/>
      <c r="CL5" s="410"/>
      <c r="CM5" s="411"/>
      <c r="CN5" s="412"/>
      <c r="CO5" s="1457"/>
      <c r="CP5" s="1202"/>
      <c r="CQ5" s="785" t="e">
        <f>CP5/(AQ5-(AR5/1.5))</f>
        <v>#DIV/0!</v>
      </c>
      <c r="CR5" s="1204"/>
      <c r="CS5" s="786" t="e">
        <f t="shared" si="0"/>
        <v>#DIV/0!</v>
      </c>
      <c r="CT5" s="1114"/>
      <c r="CU5" s="1199" t="e">
        <f t="shared" ref="CU5:CU57" si="3">CT5/(AQ5-(AR5/1.5))</f>
        <v>#DIV/0!</v>
      </c>
      <c r="CV5" s="1115"/>
      <c r="CW5" s="1208" t="e">
        <f t="shared" ref="CW5:CW57" si="4">CV5/(AQ5-(AR5/1.5))</f>
        <v>#DIV/0!</v>
      </c>
      <c r="CX5" s="1214"/>
      <c r="CY5" s="1210" t="e">
        <f t="shared" ref="CY5:CY57" si="5">CX5/(AQ5-(AR5/1.5))</f>
        <v>#DIV/0!</v>
      </c>
      <c r="CZ5" s="1116"/>
      <c r="DA5" s="1207" t="e">
        <f t="shared" ref="DA5:DA57" si="6">CZ5/(AQ5-(AR5/1.5))</f>
        <v>#DIV/0!</v>
      </c>
      <c r="DB5" s="1114"/>
      <c r="DC5" s="1196" t="e">
        <f t="shared" ref="DC5:DC57" si="7">DB5/(AQ5-(AR5/1.5))</f>
        <v>#DIV/0!</v>
      </c>
      <c r="DD5" s="1115"/>
      <c r="DE5" s="1208" t="e">
        <f t="shared" ref="DE5:DE57" si="8">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722"/>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617">
        <f t="shared" si="1"/>
        <v>0</v>
      </c>
      <c r="AR6" s="623">
        <f t="shared" si="1"/>
        <v>0</v>
      </c>
      <c r="AS6" s="329">
        <v>0</v>
      </c>
      <c r="AT6" s="307">
        <f t="shared" si="2"/>
        <v>0</v>
      </c>
      <c r="AU6" s="618">
        <f t="shared" si="2"/>
        <v>0</v>
      </c>
      <c r="AV6" s="619">
        <f t="shared" si="2"/>
        <v>0</v>
      </c>
      <c r="AW6" s="403"/>
      <c r="AX6" s="398"/>
      <c r="AY6" s="307">
        <v>0</v>
      </c>
      <c r="AZ6" s="348"/>
      <c r="BA6" s="390"/>
      <c r="BB6" s="415"/>
      <c r="BC6" s="416"/>
      <c r="BD6" s="307">
        <v>0</v>
      </c>
      <c r="BE6" s="348"/>
      <c r="BF6" s="390"/>
      <c r="BG6" s="415"/>
      <c r="BH6" s="416"/>
      <c r="BI6" s="307">
        <v>0</v>
      </c>
      <c r="BJ6" s="348"/>
      <c r="BK6" s="390"/>
      <c r="BL6" s="415"/>
      <c r="BM6" s="416"/>
      <c r="BN6" s="307">
        <v>0</v>
      </c>
      <c r="BO6" s="349"/>
      <c r="BP6" s="407"/>
      <c r="BQ6" s="415"/>
      <c r="BR6" s="416"/>
      <c r="BS6" s="307">
        <v>0</v>
      </c>
      <c r="BT6" s="348"/>
      <c r="BU6" s="408"/>
      <c r="BV6" s="415"/>
      <c r="BW6" s="416"/>
      <c r="BX6" s="307">
        <v>0</v>
      </c>
      <c r="BY6" s="349"/>
      <c r="BZ6" s="407"/>
      <c r="CA6" s="415"/>
      <c r="CB6" s="416"/>
      <c r="CC6" s="307">
        <v>0</v>
      </c>
      <c r="CD6" s="348"/>
      <c r="CE6" s="408"/>
      <c r="CF6" s="415"/>
      <c r="CG6" s="416"/>
      <c r="CH6" s="307">
        <v>0</v>
      </c>
      <c r="CI6" s="348"/>
      <c r="CJ6" s="408"/>
      <c r="CK6" s="409"/>
      <c r="CL6" s="410"/>
      <c r="CM6" s="411"/>
      <c r="CN6" s="412"/>
      <c r="CO6" s="1338"/>
      <c r="CP6" s="1203"/>
      <c r="CQ6" s="785" t="e">
        <f t="shared" ref="CQ6:CQ57" si="9">CP6/(AQ6-(AR6/1.5))</f>
        <v>#DIV/0!</v>
      </c>
      <c r="CR6" s="1116"/>
      <c r="CS6" s="786" t="e">
        <f t="shared" si="0"/>
        <v>#DIV/0!</v>
      </c>
      <c r="CT6" s="1114"/>
      <c r="CU6" s="1199" t="e">
        <f t="shared" si="3"/>
        <v>#DIV/0!</v>
      </c>
      <c r="CV6" s="1115"/>
      <c r="CW6" s="1208" t="e">
        <f t="shared" si="4"/>
        <v>#DIV/0!</v>
      </c>
      <c r="CX6" s="1214"/>
      <c r="CY6" s="1210" t="e">
        <f t="shared" si="5"/>
        <v>#DIV/0!</v>
      </c>
      <c r="CZ6" s="1116"/>
      <c r="DA6" s="1207" t="e">
        <f t="shared" si="6"/>
        <v>#DIV/0!</v>
      </c>
      <c r="DB6" s="1114"/>
      <c r="DC6" s="1196" t="e">
        <f t="shared" si="7"/>
        <v>#DIV/0!</v>
      </c>
      <c r="DD6" s="1115"/>
      <c r="DE6" s="1208" t="e">
        <f t="shared" si="8"/>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723"/>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617">
        <f t="shared" si="1"/>
        <v>0</v>
      </c>
      <c r="AR7" s="623">
        <f t="shared" si="1"/>
        <v>0</v>
      </c>
      <c r="AS7" s="329">
        <v>0</v>
      </c>
      <c r="AT7" s="307">
        <f t="shared" si="2"/>
        <v>0</v>
      </c>
      <c r="AU7" s="618">
        <f t="shared" si="2"/>
        <v>0</v>
      </c>
      <c r="AV7" s="619">
        <f t="shared" si="2"/>
        <v>0</v>
      </c>
      <c r="AW7" s="403"/>
      <c r="AX7" s="398"/>
      <c r="AY7" s="307">
        <v>0</v>
      </c>
      <c r="AZ7" s="348"/>
      <c r="BA7" s="390"/>
      <c r="BB7" s="415"/>
      <c r="BC7" s="416"/>
      <c r="BD7" s="307">
        <v>0</v>
      </c>
      <c r="BE7" s="348"/>
      <c r="BF7" s="390"/>
      <c r="BG7" s="415"/>
      <c r="BH7" s="416"/>
      <c r="BI7" s="307">
        <v>0</v>
      </c>
      <c r="BJ7" s="348"/>
      <c r="BK7" s="390"/>
      <c r="BL7" s="415"/>
      <c r="BM7" s="416"/>
      <c r="BN7" s="307">
        <v>0</v>
      </c>
      <c r="BO7" s="349"/>
      <c r="BP7" s="407"/>
      <c r="BQ7" s="415"/>
      <c r="BR7" s="416"/>
      <c r="BS7" s="307">
        <v>0</v>
      </c>
      <c r="BT7" s="348"/>
      <c r="BU7" s="408"/>
      <c r="BV7" s="415"/>
      <c r="BW7" s="416"/>
      <c r="BX7" s="307">
        <v>0</v>
      </c>
      <c r="BY7" s="349"/>
      <c r="BZ7" s="407"/>
      <c r="CA7" s="415"/>
      <c r="CB7" s="416"/>
      <c r="CC7" s="307">
        <v>0</v>
      </c>
      <c r="CD7" s="348"/>
      <c r="CE7" s="408"/>
      <c r="CF7" s="415"/>
      <c r="CG7" s="416"/>
      <c r="CH7" s="307">
        <v>0</v>
      </c>
      <c r="CI7" s="348"/>
      <c r="CJ7" s="408"/>
      <c r="CK7" s="409"/>
      <c r="CL7" s="410"/>
      <c r="CM7" s="411"/>
      <c r="CN7" s="412"/>
      <c r="CO7" s="1338"/>
      <c r="CP7" s="1203"/>
      <c r="CQ7" s="785" t="e">
        <f t="shared" si="9"/>
        <v>#DIV/0!</v>
      </c>
      <c r="CR7" s="1116"/>
      <c r="CS7" s="786" t="e">
        <f t="shared" si="0"/>
        <v>#DIV/0!</v>
      </c>
      <c r="CT7" s="1114"/>
      <c r="CU7" s="1199" t="e">
        <f t="shared" si="3"/>
        <v>#DIV/0!</v>
      </c>
      <c r="CV7" s="1115"/>
      <c r="CW7" s="1208" t="e">
        <f t="shared" si="4"/>
        <v>#DIV/0!</v>
      </c>
      <c r="CX7" s="1214"/>
      <c r="CY7" s="1210" t="e">
        <f t="shared" si="5"/>
        <v>#DIV/0!</v>
      </c>
      <c r="CZ7" s="1116"/>
      <c r="DA7" s="1207" t="e">
        <f t="shared" si="6"/>
        <v>#DIV/0!</v>
      </c>
      <c r="DB7" s="1114"/>
      <c r="DC7" s="1196" t="e">
        <f t="shared" si="7"/>
        <v>#DIV/0!</v>
      </c>
      <c r="DD7" s="1115"/>
      <c r="DE7" s="1208" t="e">
        <f t="shared" si="8"/>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828"/>
      <c r="AM8" s="1056"/>
      <c r="AN8" s="1056"/>
      <c r="AO8" s="1057"/>
      <c r="AP8" s="1057"/>
      <c r="AQ8" s="617">
        <f t="shared" si="1"/>
        <v>0</v>
      </c>
      <c r="AR8" s="623">
        <f t="shared" si="1"/>
        <v>0</v>
      </c>
      <c r="AS8" s="329">
        <v>0</v>
      </c>
      <c r="AT8" s="307">
        <f t="shared" si="2"/>
        <v>0</v>
      </c>
      <c r="AU8" s="618">
        <f t="shared" si="2"/>
        <v>0</v>
      </c>
      <c r="AV8" s="619">
        <f t="shared" si="2"/>
        <v>0</v>
      </c>
      <c r="AW8" s="403"/>
      <c r="AX8" s="398"/>
      <c r="AY8" s="307">
        <v>0</v>
      </c>
      <c r="AZ8" s="348"/>
      <c r="BA8" s="390"/>
      <c r="BB8" s="415"/>
      <c r="BC8" s="416"/>
      <c r="BD8" s="307">
        <v>0</v>
      </c>
      <c r="BE8" s="348"/>
      <c r="BF8" s="390"/>
      <c r="BG8" s="415"/>
      <c r="BH8" s="416"/>
      <c r="BI8" s="307">
        <v>0</v>
      </c>
      <c r="BJ8" s="348"/>
      <c r="BK8" s="390"/>
      <c r="BL8" s="415"/>
      <c r="BM8" s="416"/>
      <c r="BN8" s="307">
        <v>0</v>
      </c>
      <c r="BO8" s="349"/>
      <c r="BP8" s="407"/>
      <c r="BQ8" s="415"/>
      <c r="BR8" s="416"/>
      <c r="BS8" s="307">
        <v>0</v>
      </c>
      <c r="BT8" s="348"/>
      <c r="BU8" s="408"/>
      <c r="BV8" s="415"/>
      <c r="BW8" s="416"/>
      <c r="BX8" s="307">
        <v>0</v>
      </c>
      <c r="BY8" s="349"/>
      <c r="BZ8" s="407"/>
      <c r="CA8" s="415"/>
      <c r="CB8" s="416"/>
      <c r="CC8" s="307">
        <v>0</v>
      </c>
      <c r="CD8" s="348"/>
      <c r="CE8" s="408"/>
      <c r="CF8" s="415"/>
      <c r="CG8" s="416"/>
      <c r="CH8" s="307">
        <v>0</v>
      </c>
      <c r="CI8" s="348"/>
      <c r="CJ8" s="408"/>
      <c r="CK8" s="409"/>
      <c r="CL8" s="410"/>
      <c r="CM8" s="411"/>
      <c r="CN8" s="412"/>
      <c r="CO8" s="1338"/>
      <c r="CP8" s="1203"/>
      <c r="CQ8" s="785" t="e">
        <f t="shared" si="9"/>
        <v>#DIV/0!</v>
      </c>
      <c r="CR8" s="1116"/>
      <c r="CS8" s="786" t="e">
        <f t="shared" si="0"/>
        <v>#DIV/0!</v>
      </c>
      <c r="CT8" s="1114"/>
      <c r="CU8" s="1199" t="e">
        <f t="shared" si="3"/>
        <v>#DIV/0!</v>
      </c>
      <c r="CV8" s="1115"/>
      <c r="CW8" s="1208" t="e">
        <f t="shared" si="4"/>
        <v>#DIV/0!</v>
      </c>
      <c r="CX8" s="1214"/>
      <c r="CY8" s="1210" t="e">
        <f t="shared" si="5"/>
        <v>#DIV/0!</v>
      </c>
      <c r="CZ8" s="1116"/>
      <c r="DA8" s="1207" t="e">
        <f t="shared" si="6"/>
        <v>#DIV/0!</v>
      </c>
      <c r="DB8" s="1114"/>
      <c r="DC8" s="1196" t="e">
        <f t="shared" si="7"/>
        <v>#DIV/0!</v>
      </c>
      <c r="DD8" s="1115"/>
      <c r="DE8" s="1208" t="e">
        <f t="shared" si="8"/>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617">
        <f t="shared" si="1"/>
        <v>0</v>
      </c>
      <c r="AR9" s="623">
        <f t="shared" si="1"/>
        <v>0</v>
      </c>
      <c r="AS9" s="329">
        <v>0</v>
      </c>
      <c r="AT9" s="307">
        <f t="shared" si="2"/>
        <v>0</v>
      </c>
      <c r="AU9" s="618">
        <f t="shared" si="2"/>
        <v>0</v>
      </c>
      <c r="AV9" s="619">
        <f t="shared" si="2"/>
        <v>0</v>
      </c>
      <c r="AW9" s="403"/>
      <c r="AX9" s="398"/>
      <c r="AY9" s="307">
        <v>0</v>
      </c>
      <c r="AZ9" s="348"/>
      <c r="BA9" s="390"/>
      <c r="BB9" s="415"/>
      <c r="BC9" s="416"/>
      <c r="BD9" s="307">
        <v>0</v>
      </c>
      <c r="BE9" s="348"/>
      <c r="BF9" s="390"/>
      <c r="BG9" s="415"/>
      <c r="BH9" s="416"/>
      <c r="BI9" s="307">
        <v>0</v>
      </c>
      <c r="BJ9" s="348"/>
      <c r="BK9" s="390"/>
      <c r="BL9" s="415"/>
      <c r="BM9" s="416"/>
      <c r="BN9" s="307">
        <v>0</v>
      </c>
      <c r="BO9" s="349"/>
      <c r="BP9" s="407"/>
      <c r="BQ9" s="415"/>
      <c r="BR9" s="416"/>
      <c r="BS9" s="307">
        <v>0</v>
      </c>
      <c r="BT9" s="348"/>
      <c r="BU9" s="408"/>
      <c r="BV9" s="415"/>
      <c r="BW9" s="416"/>
      <c r="BX9" s="307">
        <v>0</v>
      </c>
      <c r="BY9" s="349"/>
      <c r="BZ9" s="407"/>
      <c r="CA9" s="415"/>
      <c r="CB9" s="416"/>
      <c r="CC9" s="307">
        <v>0</v>
      </c>
      <c r="CD9" s="348"/>
      <c r="CE9" s="408"/>
      <c r="CF9" s="415"/>
      <c r="CG9" s="416"/>
      <c r="CH9" s="307">
        <v>0</v>
      </c>
      <c r="CI9" s="348"/>
      <c r="CJ9" s="408"/>
      <c r="CK9" s="409"/>
      <c r="CL9" s="410"/>
      <c r="CM9" s="411"/>
      <c r="CN9" s="412"/>
      <c r="CO9" s="1338"/>
      <c r="CP9" s="1203"/>
      <c r="CQ9" s="785" t="e">
        <f t="shared" si="9"/>
        <v>#DIV/0!</v>
      </c>
      <c r="CR9" s="1116"/>
      <c r="CS9" s="786" t="e">
        <f t="shared" si="0"/>
        <v>#DIV/0!</v>
      </c>
      <c r="CT9" s="1114"/>
      <c r="CU9" s="1199" t="e">
        <f t="shared" si="3"/>
        <v>#DIV/0!</v>
      </c>
      <c r="CV9" s="1115"/>
      <c r="CW9" s="1208" t="e">
        <f t="shared" si="4"/>
        <v>#DIV/0!</v>
      </c>
      <c r="CX9" s="1214"/>
      <c r="CY9" s="1210" t="e">
        <f t="shared" si="5"/>
        <v>#DIV/0!</v>
      </c>
      <c r="CZ9" s="1116"/>
      <c r="DA9" s="1207" t="e">
        <f t="shared" si="6"/>
        <v>#DIV/0!</v>
      </c>
      <c r="DB9" s="1114"/>
      <c r="DC9" s="1196" t="e">
        <f t="shared" si="7"/>
        <v>#DIV/0!</v>
      </c>
      <c r="DD9" s="1115"/>
      <c r="DE9" s="1208" t="e">
        <f t="shared" si="8"/>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617">
        <f t="shared" si="1"/>
        <v>0</v>
      </c>
      <c r="AR10" s="623">
        <f t="shared" si="1"/>
        <v>0</v>
      </c>
      <c r="AS10" s="329">
        <v>0</v>
      </c>
      <c r="AT10" s="307">
        <f t="shared" si="2"/>
        <v>0</v>
      </c>
      <c r="AU10" s="618">
        <f t="shared" si="2"/>
        <v>0</v>
      </c>
      <c r="AV10" s="619">
        <f t="shared" si="2"/>
        <v>0</v>
      </c>
      <c r="AW10" s="403"/>
      <c r="AX10" s="398"/>
      <c r="AY10" s="307">
        <v>0</v>
      </c>
      <c r="AZ10" s="348"/>
      <c r="BA10" s="390"/>
      <c r="BB10" s="415"/>
      <c r="BC10" s="416"/>
      <c r="BD10" s="307">
        <v>0</v>
      </c>
      <c r="BE10" s="348"/>
      <c r="BF10" s="390"/>
      <c r="BG10" s="415"/>
      <c r="BH10" s="416"/>
      <c r="BI10" s="307">
        <v>0</v>
      </c>
      <c r="BJ10" s="348"/>
      <c r="BK10" s="390"/>
      <c r="BL10" s="415"/>
      <c r="BM10" s="416"/>
      <c r="BN10" s="307">
        <v>0</v>
      </c>
      <c r="BO10" s="349"/>
      <c r="BP10" s="407"/>
      <c r="BQ10" s="415"/>
      <c r="BR10" s="416"/>
      <c r="BS10" s="307">
        <v>0</v>
      </c>
      <c r="BT10" s="348"/>
      <c r="BU10" s="408"/>
      <c r="BV10" s="415"/>
      <c r="BW10" s="416"/>
      <c r="BX10" s="307">
        <v>0</v>
      </c>
      <c r="BY10" s="349"/>
      <c r="BZ10" s="407"/>
      <c r="CA10" s="415"/>
      <c r="CB10" s="416"/>
      <c r="CC10" s="307">
        <v>0</v>
      </c>
      <c r="CD10" s="348"/>
      <c r="CE10" s="408"/>
      <c r="CF10" s="415"/>
      <c r="CG10" s="416"/>
      <c r="CH10" s="307">
        <v>0</v>
      </c>
      <c r="CI10" s="348"/>
      <c r="CJ10" s="408"/>
      <c r="CK10" s="409"/>
      <c r="CL10" s="410"/>
      <c r="CM10" s="411"/>
      <c r="CN10" s="412"/>
      <c r="CO10" s="1338"/>
      <c r="CP10" s="1203"/>
      <c r="CQ10" s="785" t="e">
        <f t="shared" si="9"/>
        <v>#DIV/0!</v>
      </c>
      <c r="CR10" s="1116"/>
      <c r="CS10" s="786" t="e">
        <f t="shared" si="0"/>
        <v>#DIV/0!</v>
      </c>
      <c r="CT10" s="1114"/>
      <c r="CU10" s="1199" t="e">
        <f t="shared" si="3"/>
        <v>#DIV/0!</v>
      </c>
      <c r="CV10" s="1115"/>
      <c r="CW10" s="1208" t="e">
        <f t="shared" si="4"/>
        <v>#DIV/0!</v>
      </c>
      <c r="CX10" s="1214"/>
      <c r="CY10" s="1210" t="e">
        <f t="shared" si="5"/>
        <v>#DIV/0!</v>
      </c>
      <c r="CZ10" s="1116"/>
      <c r="DA10" s="1207" t="e">
        <f t="shared" si="6"/>
        <v>#DIV/0!</v>
      </c>
      <c r="DB10" s="1114"/>
      <c r="DC10" s="1196" t="e">
        <f t="shared" si="7"/>
        <v>#DIV/0!</v>
      </c>
      <c r="DD10" s="1115"/>
      <c r="DE10" s="1208" t="e">
        <f t="shared" si="8"/>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828"/>
      <c r="AM11" s="1056"/>
      <c r="AN11" s="1056"/>
      <c r="AO11" s="1057"/>
      <c r="AP11" s="1057"/>
      <c r="AQ11" s="617">
        <f t="shared" si="1"/>
        <v>0</v>
      </c>
      <c r="AR11" s="623">
        <f t="shared" si="1"/>
        <v>0</v>
      </c>
      <c r="AS11" s="329">
        <v>0</v>
      </c>
      <c r="AT11" s="307">
        <f t="shared" si="2"/>
        <v>0</v>
      </c>
      <c r="AU11" s="618">
        <f t="shared" si="2"/>
        <v>0</v>
      </c>
      <c r="AV11" s="619">
        <f t="shared" si="2"/>
        <v>0</v>
      </c>
      <c r="AW11" s="403"/>
      <c r="AX11" s="398"/>
      <c r="AY11" s="307">
        <v>0</v>
      </c>
      <c r="AZ11" s="348"/>
      <c r="BA11" s="390"/>
      <c r="BB11" s="415"/>
      <c r="BC11" s="416"/>
      <c r="BD11" s="307">
        <v>0</v>
      </c>
      <c r="BE11" s="348"/>
      <c r="BF11" s="390"/>
      <c r="BG11" s="415"/>
      <c r="BH11" s="416"/>
      <c r="BI11" s="307">
        <v>0</v>
      </c>
      <c r="BJ11" s="348"/>
      <c r="BK11" s="390"/>
      <c r="BL11" s="415"/>
      <c r="BM11" s="416"/>
      <c r="BN11" s="307">
        <v>0</v>
      </c>
      <c r="BO11" s="349"/>
      <c r="BP11" s="407"/>
      <c r="BQ11" s="415"/>
      <c r="BR11" s="416"/>
      <c r="BS11" s="307">
        <v>0</v>
      </c>
      <c r="BT11" s="348"/>
      <c r="BU11" s="408"/>
      <c r="BV11" s="415"/>
      <c r="BW11" s="416"/>
      <c r="BX11" s="307">
        <v>0</v>
      </c>
      <c r="BY11" s="349"/>
      <c r="BZ11" s="407"/>
      <c r="CA11" s="415"/>
      <c r="CB11" s="416"/>
      <c r="CC11" s="307">
        <v>0</v>
      </c>
      <c r="CD11" s="348"/>
      <c r="CE11" s="408"/>
      <c r="CF11" s="415"/>
      <c r="CG11" s="416"/>
      <c r="CH11" s="307">
        <v>0</v>
      </c>
      <c r="CI11" s="348"/>
      <c r="CJ11" s="408"/>
      <c r="CK11" s="409"/>
      <c r="CL11" s="410"/>
      <c r="CM11" s="411"/>
      <c r="CN11" s="412"/>
      <c r="CO11" s="1338"/>
      <c r="CP11" s="1203"/>
      <c r="CQ11" s="785" t="e">
        <f t="shared" si="9"/>
        <v>#DIV/0!</v>
      </c>
      <c r="CR11" s="1116"/>
      <c r="CS11" s="786" t="e">
        <f t="shared" si="0"/>
        <v>#DIV/0!</v>
      </c>
      <c r="CT11" s="1114"/>
      <c r="CU11" s="1199" t="e">
        <f t="shared" si="3"/>
        <v>#DIV/0!</v>
      </c>
      <c r="CV11" s="1115"/>
      <c r="CW11" s="1208" t="e">
        <f t="shared" si="4"/>
        <v>#DIV/0!</v>
      </c>
      <c r="CX11" s="1214"/>
      <c r="CY11" s="1210" t="e">
        <f t="shared" si="5"/>
        <v>#DIV/0!</v>
      </c>
      <c r="CZ11" s="1116"/>
      <c r="DA11" s="1207" t="e">
        <f t="shared" si="6"/>
        <v>#DIV/0!</v>
      </c>
      <c r="DB11" s="1114"/>
      <c r="DC11" s="1196" t="e">
        <f t="shared" si="7"/>
        <v>#DIV/0!</v>
      </c>
      <c r="DD11" s="1115"/>
      <c r="DE11" s="1208" t="e">
        <f t="shared" si="8"/>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617">
        <f t="shared" si="1"/>
        <v>0</v>
      </c>
      <c r="AR12" s="623">
        <f t="shared" si="1"/>
        <v>0</v>
      </c>
      <c r="AS12" s="329">
        <v>0</v>
      </c>
      <c r="AT12" s="307">
        <f t="shared" si="2"/>
        <v>0</v>
      </c>
      <c r="AU12" s="618">
        <f t="shared" si="2"/>
        <v>0</v>
      </c>
      <c r="AV12" s="619">
        <f t="shared" si="2"/>
        <v>0</v>
      </c>
      <c r="AW12" s="403"/>
      <c r="AX12" s="398"/>
      <c r="AY12" s="307">
        <v>0</v>
      </c>
      <c r="AZ12" s="348"/>
      <c r="BA12" s="390"/>
      <c r="BB12" s="415"/>
      <c r="BC12" s="416"/>
      <c r="BD12" s="307">
        <v>0</v>
      </c>
      <c r="BE12" s="348"/>
      <c r="BF12" s="390"/>
      <c r="BG12" s="415"/>
      <c r="BH12" s="416"/>
      <c r="BI12" s="307">
        <v>0</v>
      </c>
      <c r="BJ12" s="348"/>
      <c r="BK12" s="390"/>
      <c r="BL12" s="415"/>
      <c r="BM12" s="416"/>
      <c r="BN12" s="307">
        <v>0</v>
      </c>
      <c r="BO12" s="349"/>
      <c r="BP12" s="407"/>
      <c r="BQ12" s="415"/>
      <c r="BR12" s="416"/>
      <c r="BS12" s="307">
        <v>0</v>
      </c>
      <c r="BT12" s="348"/>
      <c r="BU12" s="408"/>
      <c r="BV12" s="415"/>
      <c r="BW12" s="416"/>
      <c r="BX12" s="307">
        <v>0</v>
      </c>
      <c r="BY12" s="349"/>
      <c r="BZ12" s="407"/>
      <c r="CA12" s="415"/>
      <c r="CB12" s="416"/>
      <c r="CC12" s="307">
        <v>0</v>
      </c>
      <c r="CD12" s="348"/>
      <c r="CE12" s="408"/>
      <c r="CF12" s="415"/>
      <c r="CG12" s="416"/>
      <c r="CH12" s="307">
        <v>0</v>
      </c>
      <c r="CI12" s="348"/>
      <c r="CJ12" s="408"/>
      <c r="CK12" s="409"/>
      <c r="CL12" s="410"/>
      <c r="CM12" s="411"/>
      <c r="CN12" s="412"/>
      <c r="CO12" s="1338"/>
      <c r="CP12" s="1203"/>
      <c r="CQ12" s="785" t="e">
        <f t="shared" si="9"/>
        <v>#DIV/0!</v>
      </c>
      <c r="CR12" s="1116"/>
      <c r="CS12" s="786" t="e">
        <f t="shared" si="0"/>
        <v>#DIV/0!</v>
      </c>
      <c r="CT12" s="1114"/>
      <c r="CU12" s="1199" t="e">
        <f t="shared" si="3"/>
        <v>#DIV/0!</v>
      </c>
      <c r="CV12" s="1115"/>
      <c r="CW12" s="1208" t="e">
        <f t="shared" si="4"/>
        <v>#DIV/0!</v>
      </c>
      <c r="CX12" s="1214"/>
      <c r="CY12" s="1210" t="e">
        <f t="shared" si="5"/>
        <v>#DIV/0!</v>
      </c>
      <c r="CZ12" s="1116"/>
      <c r="DA12" s="1207" t="e">
        <f t="shared" si="6"/>
        <v>#DIV/0!</v>
      </c>
      <c r="DB12" s="1114"/>
      <c r="DC12" s="1196" t="e">
        <f t="shared" si="7"/>
        <v>#DIV/0!</v>
      </c>
      <c r="DD12" s="1115"/>
      <c r="DE12" s="1208" t="e">
        <f t="shared" si="8"/>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828"/>
      <c r="AM13" s="1056"/>
      <c r="AN13" s="1056"/>
      <c r="AO13" s="1057"/>
      <c r="AP13" s="1057"/>
      <c r="AQ13" s="617">
        <f t="shared" si="1"/>
        <v>0</v>
      </c>
      <c r="AR13" s="623">
        <f t="shared" si="1"/>
        <v>0</v>
      </c>
      <c r="AS13" s="329">
        <v>0</v>
      </c>
      <c r="AT13" s="307">
        <f t="shared" si="2"/>
        <v>0</v>
      </c>
      <c r="AU13" s="618">
        <f t="shared" si="2"/>
        <v>0</v>
      </c>
      <c r="AV13" s="619">
        <f t="shared" si="2"/>
        <v>0</v>
      </c>
      <c r="AW13" s="403"/>
      <c r="AX13" s="398"/>
      <c r="AY13" s="307">
        <v>0</v>
      </c>
      <c r="AZ13" s="348"/>
      <c r="BA13" s="390"/>
      <c r="BB13" s="415"/>
      <c r="BC13" s="416"/>
      <c r="BD13" s="307">
        <v>0</v>
      </c>
      <c r="BE13" s="348"/>
      <c r="BF13" s="390"/>
      <c r="BG13" s="415"/>
      <c r="BH13" s="416"/>
      <c r="BI13" s="307">
        <v>0</v>
      </c>
      <c r="BJ13" s="348"/>
      <c r="BK13" s="390"/>
      <c r="BL13" s="415"/>
      <c r="BM13" s="416"/>
      <c r="BN13" s="307">
        <v>0</v>
      </c>
      <c r="BO13" s="349"/>
      <c r="BP13" s="407"/>
      <c r="BQ13" s="415"/>
      <c r="BR13" s="416"/>
      <c r="BS13" s="307">
        <v>0</v>
      </c>
      <c r="BT13" s="348"/>
      <c r="BU13" s="408"/>
      <c r="BV13" s="415"/>
      <c r="BW13" s="416"/>
      <c r="BX13" s="307">
        <v>0</v>
      </c>
      <c r="BY13" s="349"/>
      <c r="BZ13" s="407"/>
      <c r="CA13" s="415"/>
      <c r="CB13" s="416"/>
      <c r="CC13" s="307">
        <v>0</v>
      </c>
      <c r="CD13" s="348"/>
      <c r="CE13" s="408"/>
      <c r="CF13" s="415"/>
      <c r="CG13" s="416"/>
      <c r="CH13" s="307">
        <v>0</v>
      </c>
      <c r="CI13" s="348"/>
      <c r="CJ13" s="408"/>
      <c r="CK13" s="409"/>
      <c r="CL13" s="410"/>
      <c r="CM13" s="411"/>
      <c r="CN13" s="412"/>
      <c r="CO13" s="1338"/>
      <c r="CP13" s="1203"/>
      <c r="CQ13" s="785" t="e">
        <f t="shared" si="9"/>
        <v>#DIV/0!</v>
      </c>
      <c r="CR13" s="1116"/>
      <c r="CS13" s="786" t="e">
        <f t="shared" si="0"/>
        <v>#DIV/0!</v>
      </c>
      <c r="CT13" s="1114"/>
      <c r="CU13" s="1199" t="e">
        <f t="shared" si="3"/>
        <v>#DIV/0!</v>
      </c>
      <c r="CV13" s="1115"/>
      <c r="CW13" s="1208" t="e">
        <f t="shared" si="4"/>
        <v>#DIV/0!</v>
      </c>
      <c r="CX13" s="1214"/>
      <c r="CY13" s="1210" t="e">
        <f t="shared" si="5"/>
        <v>#DIV/0!</v>
      </c>
      <c r="CZ13" s="1116"/>
      <c r="DA13" s="1207" t="e">
        <f t="shared" si="6"/>
        <v>#DIV/0!</v>
      </c>
      <c r="DB13" s="1114"/>
      <c r="DC13" s="1196" t="e">
        <f t="shared" si="7"/>
        <v>#DIV/0!</v>
      </c>
      <c r="DD13" s="1115"/>
      <c r="DE13" s="1208" t="e">
        <f t="shared" si="8"/>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617">
        <f t="shared" si="1"/>
        <v>0</v>
      </c>
      <c r="AR14" s="623">
        <f t="shared" si="1"/>
        <v>0</v>
      </c>
      <c r="AS14" s="329">
        <v>0</v>
      </c>
      <c r="AT14" s="307">
        <f t="shared" si="2"/>
        <v>0</v>
      </c>
      <c r="AU14" s="618">
        <f t="shared" si="2"/>
        <v>0</v>
      </c>
      <c r="AV14" s="619">
        <f t="shared" si="2"/>
        <v>0</v>
      </c>
      <c r="AW14" s="403"/>
      <c r="AX14" s="398"/>
      <c r="AY14" s="307">
        <v>0</v>
      </c>
      <c r="AZ14" s="348"/>
      <c r="BA14" s="390"/>
      <c r="BB14" s="415"/>
      <c r="BC14" s="416"/>
      <c r="BD14" s="307">
        <v>0</v>
      </c>
      <c r="BE14" s="348"/>
      <c r="BF14" s="390"/>
      <c r="BG14" s="415"/>
      <c r="BH14" s="416"/>
      <c r="BI14" s="307">
        <v>0</v>
      </c>
      <c r="BJ14" s="348"/>
      <c r="BK14" s="390"/>
      <c r="BL14" s="415"/>
      <c r="BM14" s="416"/>
      <c r="BN14" s="307">
        <v>0</v>
      </c>
      <c r="BO14" s="349"/>
      <c r="BP14" s="407"/>
      <c r="BQ14" s="415"/>
      <c r="BR14" s="416"/>
      <c r="BS14" s="307">
        <v>0</v>
      </c>
      <c r="BT14" s="348"/>
      <c r="BU14" s="408"/>
      <c r="BV14" s="415"/>
      <c r="BW14" s="416"/>
      <c r="BX14" s="307">
        <v>0</v>
      </c>
      <c r="BY14" s="349"/>
      <c r="BZ14" s="407"/>
      <c r="CA14" s="415"/>
      <c r="CB14" s="416"/>
      <c r="CC14" s="307">
        <v>0</v>
      </c>
      <c r="CD14" s="348"/>
      <c r="CE14" s="408"/>
      <c r="CF14" s="415"/>
      <c r="CG14" s="416"/>
      <c r="CH14" s="307">
        <v>0</v>
      </c>
      <c r="CI14" s="348"/>
      <c r="CJ14" s="408"/>
      <c r="CK14" s="409"/>
      <c r="CL14" s="410"/>
      <c r="CM14" s="411"/>
      <c r="CN14" s="412"/>
      <c r="CO14" s="1338"/>
      <c r="CP14" s="1203"/>
      <c r="CQ14" s="785" t="e">
        <f t="shared" si="9"/>
        <v>#DIV/0!</v>
      </c>
      <c r="CR14" s="1116"/>
      <c r="CS14" s="786" t="e">
        <f t="shared" si="0"/>
        <v>#DIV/0!</v>
      </c>
      <c r="CT14" s="1114"/>
      <c r="CU14" s="1199" t="e">
        <f t="shared" si="3"/>
        <v>#DIV/0!</v>
      </c>
      <c r="CV14" s="1115"/>
      <c r="CW14" s="1208" t="e">
        <f t="shared" si="4"/>
        <v>#DIV/0!</v>
      </c>
      <c r="CX14" s="1214"/>
      <c r="CY14" s="1210" t="e">
        <f t="shared" si="5"/>
        <v>#DIV/0!</v>
      </c>
      <c r="CZ14" s="1116"/>
      <c r="DA14" s="1207" t="e">
        <f t="shared" si="6"/>
        <v>#DIV/0!</v>
      </c>
      <c r="DB14" s="1114"/>
      <c r="DC14" s="1196" t="e">
        <f t="shared" si="7"/>
        <v>#DIV/0!</v>
      </c>
      <c r="DD14" s="1115"/>
      <c r="DE14" s="1208" t="e">
        <f t="shared" si="8"/>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617">
        <f t="shared" si="1"/>
        <v>0</v>
      </c>
      <c r="AR15" s="623">
        <f t="shared" si="1"/>
        <v>0</v>
      </c>
      <c r="AS15" s="329">
        <v>0</v>
      </c>
      <c r="AT15" s="307">
        <f t="shared" si="2"/>
        <v>0</v>
      </c>
      <c r="AU15" s="618">
        <f t="shared" si="2"/>
        <v>0</v>
      </c>
      <c r="AV15" s="619">
        <f t="shared" si="2"/>
        <v>0</v>
      </c>
      <c r="AW15" s="403"/>
      <c r="AX15" s="398"/>
      <c r="AY15" s="307">
        <v>0</v>
      </c>
      <c r="AZ15" s="348"/>
      <c r="BA15" s="390"/>
      <c r="BB15" s="415"/>
      <c r="BC15" s="416"/>
      <c r="BD15" s="307">
        <v>0</v>
      </c>
      <c r="BE15" s="348"/>
      <c r="BF15" s="390"/>
      <c r="BG15" s="415"/>
      <c r="BH15" s="416"/>
      <c r="BI15" s="307">
        <v>0</v>
      </c>
      <c r="BJ15" s="348"/>
      <c r="BK15" s="390"/>
      <c r="BL15" s="415"/>
      <c r="BM15" s="416"/>
      <c r="BN15" s="307">
        <v>0</v>
      </c>
      <c r="BO15" s="349"/>
      <c r="BP15" s="407"/>
      <c r="BQ15" s="415"/>
      <c r="BR15" s="416"/>
      <c r="BS15" s="307">
        <v>0</v>
      </c>
      <c r="BT15" s="348"/>
      <c r="BU15" s="408"/>
      <c r="BV15" s="415"/>
      <c r="BW15" s="416"/>
      <c r="BX15" s="307">
        <v>0</v>
      </c>
      <c r="BY15" s="349"/>
      <c r="BZ15" s="407"/>
      <c r="CA15" s="415"/>
      <c r="CB15" s="416"/>
      <c r="CC15" s="307">
        <v>0</v>
      </c>
      <c r="CD15" s="348"/>
      <c r="CE15" s="408"/>
      <c r="CF15" s="415"/>
      <c r="CG15" s="416"/>
      <c r="CH15" s="307">
        <v>0</v>
      </c>
      <c r="CI15" s="348"/>
      <c r="CJ15" s="408"/>
      <c r="CK15" s="409"/>
      <c r="CL15" s="410"/>
      <c r="CM15" s="411"/>
      <c r="CN15" s="412"/>
      <c r="CO15" s="1338"/>
      <c r="CP15" s="1203"/>
      <c r="CQ15" s="785" t="e">
        <f t="shared" si="9"/>
        <v>#DIV/0!</v>
      </c>
      <c r="CR15" s="1116"/>
      <c r="CS15" s="786" t="e">
        <f t="shared" si="0"/>
        <v>#DIV/0!</v>
      </c>
      <c r="CT15" s="1114"/>
      <c r="CU15" s="1199" t="e">
        <f t="shared" si="3"/>
        <v>#DIV/0!</v>
      </c>
      <c r="CV15" s="1115"/>
      <c r="CW15" s="1208" t="e">
        <f t="shared" si="4"/>
        <v>#DIV/0!</v>
      </c>
      <c r="CX15" s="1214"/>
      <c r="CY15" s="1210" t="e">
        <f t="shared" si="5"/>
        <v>#DIV/0!</v>
      </c>
      <c r="CZ15" s="1116"/>
      <c r="DA15" s="1207" t="e">
        <f t="shared" si="6"/>
        <v>#DIV/0!</v>
      </c>
      <c r="DB15" s="1114"/>
      <c r="DC15" s="1196" t="e">
        <f t="shared" si="7"/>
        <v>#DIV/0!</v>
      </c>
      <c r="DD15" s="1115"/>
      <c r="DE15" s="1208" t="e">
        <f t="shared" si="8"/>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617">
        <f t="shared" si="1"/>
        <v>0</v>
      </c>
      <c r="AR16" s="623">
        <f t="shared" si="1"/>
        <v>0</v>
      </c>
      <c r="AS16" s="329">
        <v>0</v>
      </c>
      <c r="AT16" s="307">
        <f t="shared" si="2"/>
        <v>0</v>
      </c>
      <c r="AU16" s="618">
        <f t="shared" si="2"/>
        <v>0</v>
      </c>
      <c r="AV16" s="619">
        <f t="shared" si="2"/>
        <v>0</v>
      </c>
      <c r="AW16" s="403"/>
      <c r="AX16" s="398"/>
      <c r="AY16" s="307">
        <v>0</v>
      </c>
      <c r="AZ16" s="348"/>
      <c r="BA16" s="390"/>
      <c r="BB16" s="415"/>
      <c r="BC16" s="416"/>
      <c r="BD16" s="307">
        <v>0</v>
      </c>
      <c r="BE16" s="348"/>
      <c r="BF16" s="390"/>
      <c r="BG16" s="415"/>
      <c r="BH16" s="416"/>
      <c r="BI16" s="307">
        <v>0</v>
      </c>
      <c r="BJ16" s="348"/>
      <c r="BK16" s="390"/>
      <c r="BL16" s="415"/>
      <c r="BM16" s="416"/>
      <c r="BN16" s="307">
        <v>0</v>
      </c>
      <c r="BO16" s="349"/>
      <c r="BP16" s="407"/>
      <c r="BQ16" s="415"/>
      <c r="BR16" s="416"/>
      <c r="BS16" s="307">
        <v>0</v>
      </c>
      <c r="BT16" s="348"/>
      <c r="BU16" s="408"/>
      <c r="BV16" s="415"/>
      <c r="BW16" s="416"/>
      <c r="BX16" s="307">
        <v>0</v>
      </c>
      <c r="BY16" s="349"/>
      <c r="BZ16" s="407"/>
      <c r="CA16" s="415"/>
      <c r="CB16" s="416"/>
      <c r="CC16" s="307">
        <v>0</v>
      </c>
      <c r="CD16" s="348"/>
      <c r="CE16" s="408"/>
      <c r="CF16" s="415"/>
      <c r="CG16" s="416"/>
      <c r="CH16" s="307">
        <v>0</v>
      </c>
      <c r="CI16" s="348"/>
      <c r="CJ16" s="408"/>
      <c r="CK16" s="409"/>
      <c r="CL16" s="410"/>
      <c r="CM16" s="411"/>
      <c r="CN16" s="412"/>
      <c r="CO16" s="1338"/>
      <c r="CP16" s="1203"/>
      <c r="CQ16" s="785" t="e">
        <f t="shared" si="9"/>
        <v>#DIV/0!</v>
      </c>
      <c r="CR16" s="1116"/>
      <c r="CS16" s="786" t="e">
        <f t="shared" si="0"/>
        <v>#DIV/0!</v>
      </c>
      <c r="CT16" s="1114"/>
      <c r="CU16" s="1199" t="e">
        <f t="shared" si="3"/>
        <v>#DIV/0!</v>
      </c>
      <c r="CV16" s="1115"/>
      <c r="CW16" s="1208" t="e">
        <f t="shared" si="4"/>
        <v>#DIV/0!</v>
      </c>
      <c r="CX16" s="1214"/>
      <c r="CY16" s="1210" t="e">
        <f t="shared" si="5"/>
        <v>#DIV/0!</v>
      </c>
      <c r="CZ16" s="1116"/>
      <c r="DA16" s="1207" t="e">
        <f t="shared" si="6"/>
        <v>#DIV/0!</v>
      </c>
      <c r="DB16" s="1114"/>
      <c r="DC16" s="1196" t="e">
        <f t="shared" si="7"/>
        <v>#DIV/0!</v>
      </c>
      <c r="DD16" s="1115"/>
      <c r="DE16" s="1208" t="e">
        <f t="shared" si="8"/>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617">
        <f t="shared" si="1"/>
        <v>0</v>
      </c>
      <c r="AR17" s="623">
        <f t="shared" si="1"/>
        <v>0</v>
      </c>
      <c r="AS17" s="329">
        <v>0</v>
      </c>
      <c r="AT17" s="307">
        <f t="shared" si="2"/>
        <v>0</v>
      </c>
      <c r="AU17" s="618">
        <f t="shared" si="2"/>
        <v>0</v>
      </c>
      <c r="AV17" s="619">
        <f t="shared" si="2"/>
        <v>0</v>
      </c>
      <c r="AW17" s="403"/>
      <c r="AX17" s="398"/>
      <c r="AY17" s="307">
        <v>0</v>
      </c>
      <c r="AZ17" s="348"/>
      <c r="BA17" s="390"/>
      <c r="BB17" s="415"/>
      <c r="BC17" s="416"/>
      <c r="BD17" s="307">
        <v>0</v>
      </c>
      <c r="BE17" s="348"/>
      <c r="BF17" s="390"/>
      <c r="BG17" s="415"/>
      <c r="BH17" s="416"/>
      <c r="BI17" s="307">
        <v>0</v>
      </c>
      <c r="BJ17" s="348"/>
      <c r="BK17" s="390"/>
      <c r="BL17" s="415"/>
      <c r="BM17" s="416"/>
      <c r="BN17" s="307">
        <v>0</v>
      </c>
      <c r="BO17" s="349"/>
      <c r="BP17" s="407"/>
      <c r="BQ17" s="415"/>
      <c r="BR17" s="416"/>
      <c r="BS17" s="307">
        <v>0</v>
      </c>
      <c r="BT17" s="348"/>
      <c r="BU17" s="408"/>
      <c r="BV17" s="415"/>
      <c r="BW17" s="416"/>
      <c r="BX17" s="307">
        <v>0</v>
      </c>
      <c r="BY17" s="349"/>
      <c r="BZ17" s="407"/>
      <c r="CA17" s="415"/>
      <c r="CB17" s="416"/>
      <c r="CC17" s="307">
        <v>0</v>
      </c>
      <c r="CD17" s="348"/>
      <c r="CE17" s="408"/>
      <c r="CF17" s="415"/>
      <c r="CG17" s="416"/>
      <c r="CH17" s="307">
        <v>0</v>
      </c>
      <c r="CI17" s="348"/>
      <c r="CJ17" s="408"/>
      <c r="CK17" s="409"/>
      <c r="CL17" s="410"/>
      <c r="CM17" s="411"/>
      <c r="CN17" s="412"/>
      <c r="CO17" s="1338"/>
      <c r="CP17" s="1203"/>
      <c r="CQ17" s="785" t="e">
        <f t="shared" si="9"/>
        <v>#DIV/0!</v>
      </c>
      <c r="CR17" s="1116"/>
      <c r="CS17" s="786" t="e">
        <f t="shared" si="0"/>
        <v>#DIV/0!</v>
      </c>
      <c r="CT17" s="1114"/>
      <c r="CU17" s="1199" t="e">
        <f t="shared" si="3"/>
        <v>#DIV/0!</v>
      </c>
      <c r="CV17" s="1115"/>
      <c r="CW17" s="1208" t="e">
        <f t="shared" si="4"/>
        <v>#DIV/0!</v>
      </c>
      <c r="CX17" s="1214"/>
      <c r="CY17" s="1210" t="e">
        <f t="shared" si="5"/>
        <v>#DIV/0!</v>
      </c>
      <c r="CZ17" s="1116"/>
      <c r="DA17" s="1207" t="e">
        <f t="shared" si="6"/>
        <v>#DIV/0!</v>
      </c>
      <c r="DB17" s="1114"/>
      <c r="DC17" s="1196" t="e">
        <f t="shared" si="7"/>
        <v>#DIV/0!</v>
      </c>
      <c r="DD17" s="1115"/>
      <c r="DE17" s="1208" t="e">
        <f t="shared" si="8"/>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617">
        <f t="shared" si="1"/>
        <v>0</v>
      </c>
      <c r="AR18" s="623">
        <f t="shared" si="1"/>
        <v>0</v>
      </c>
      <c r="AS18" s="329">
        <v>0</v>
      </c>
      <c r="AT18" s="307">
        <f t="shared" si="2"/>
        <v>0</v>
      </c>
      <c r="AU18" s="618">
        <f t="shared" si="2"/>
        <v>0</v>
      </c>
      <c r="AV18" s="619">
        <f t="shared" si="2"/>
        <v>0</v>
      </c>
      <c r="AW18" s="403"/>
      <c r="AX18" s="398"/>
      <c r="AY18" s="307">
        <v>0</v>
      </c>
      <c r="AZ18" s="348"/>
      <c r="BA18" s="390"/>
      <c r="BB18" s="415"/>
      <c r="BC18" s="416"/>
      <c r="BD18" s="307">
        <v>0</v>
      </c>
      <c r="BE18" s="348"/>
      <c r="BF18" s="390"/>
      <c r="BG18" s="415"/>
      <c r="BH18" s="416"/>
      <c r="BI18" s="307">
        <v>0</v>
      </c>
      <c r="BJ18" s="348"/>
      <c r="BK18" s="390"/>
      <c r="BL18" s="415"/>
      <c r="BM18" s="416"/>
      <c r="BN18" s="307">
        <v>0</v>
      </c>
      <c r="BO18" s="349"/>
      <c r="BP18" s="407"/>
      <c r="BQ18" s="415"/>
      <c r="BR18" s="416"/>
      <c r="BS18" s="307">
        <v>0</v>
      </c>
      <c r="BT18" s="348"/>
      <c r="BU18" s="408"/>
      <c r="BV18" s="415"/>
      <c r="BW18" s="416"/>
      <c r="BX18" s="307">
        <v>0</v>
      </c>
      <c r="BY18" s="349"/>
      <c r="BZ18" s="407"/>
      <c r="CA18" s="415"/>
      <c r="CB18" s="416"/>
      <c r="CC18" s="307">
        <v>0</v>
      </c>
      <c r="CD18" s="348"/>
      <c r="CE18" s="408"/>
      <c r="CF18" s="415"/>
      <c r="CG18" s="416"/>
      <c r="CH18" s="307">
        <v>0</v>
      </c>
      <c r="CI18" s="348"/>
      <c r="CJ18" s="408"/>
      <c r="CK18" s="409"/>
      <c r="CL18" s="410"/>
      <c r="CM18" s="411"/>
      <c r="CN18" s="412"/>
      <c r="CO18" s="1338"/>
      <c r="CP18" s="1203"/>
      <c r="CQ18" s="785" t="e">
        <f t="shared" si="9"/>
        <v>#DIV/0!</v>
      </c>
      <c r="CR18" s="1116"/>
      <c r="CS18" s="786" t="e">
        <f t="shared" si="0"/>
        <v>#DIV/0!</v>
      </c>
      <c r="CT18" s="1114"/>
      <c r="CU18" s="1199" t="e">
        <f t="shared" si="3"/>
        <v>#DIV/0!</v>
      </c>
      <c r="CV18" s="1115"/>
      <c r="CW18" s="1208" t="e">
        <f t="shared" si="4"/>
        <v>#DIV/0!</v>
      </c>
      <c r="CX18" s="1214"/>
      <c r="CY18" s="1210" t="e">
        <f t="shared" si="5"/>
        <v>#DIV/0!</v>
      </c>
      <c r="CZ18" s="1116"/>
      <c r="DA18" s="1207" t="e">
        <f t="shared" si="6"/>
        <v>#DIV/0!</v>
      </c>
      <c r="DB18" s="1114"/>
      <c r="DC18" s="1196" t="e">
        <f t="shared" si="7"/>
        <v>#DIV/0!</v>
      </c>
      <c r="DD18" s="1115"/>
      <c r="DE18" s="1208" t="e">
        <f t="shared" si="8"/>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617">
        <f t="shared" si="1"/>
        <v>0</v>
      </c>
      <c r="AR19" s="623">
        <f t="shared" si="1"/>
        <v>0</v>
      </c>
      <c r="AS19" s="329">
        <v>0</v>
      </c>
      <c r="AT19" s="307">
        <f t="shared" si="2"/>
        <v>0</v>
      </c>
      <c r="AU19" s="618">
        <f t="shared" si="2"/>
        <v>0</v>
      </c>
      <c r="AV19" s="619">
        <f t="shared" si="2"/>
        <v>0</v>
      </c>
      <c r="AW19" s="403"/>
      <c r="AX19" s="398"/>
      <c r="AY19" s="307">
        <v>0</v>
      </c>
      <c r="AZ19" s="348"/>
      <c r="BA19" s="390"/>
      <c r="BB19" s="415"/>
      <c r="BC19" s="416"/>
      <c r="BD19" s="307">
        <v>0</v>
      </c>
      <c r="BE19" s="348"/>
      <c r="BF19" s="390"/>
      <c r="BG19" s="415"/>
      <c r="BH19" s="416"/>
      <c r="BI19" s="307">
        <v>0</v>
      </c>
      <c r="BJ19" s="348"/>
      <c r="BK19" s="390"/>
      <c r="BL19" s="415"/>
      <c r="BM19" s="416"/>
      <c r="BN19" s="307">
        <v>0</v>
      </c>
      <c r="BO19" s="349"/>
      <c r="BP19" s="407"/>
      <c r="BQ19" s="415"/>
      <c r="BR19" s="416"/>
      <c r="BS19" s="307">
        <v>0</v>
      </c>
      <c r="BT19" s="348"/>
      <c r="BU19" s="408"/>
      <c r="BV19" s="415"/>
      <c r="BW19" s="416"/>
      <c r="BX19" s="307">
        <v>0</v>
      </c>
      <c r="BY19" s="349"/>
      <c r="BZ19" s="407"/>
      <c r="CA19" s="415"/>
      <c r="CB19" s="416"/>
      <c r="CC19" s="307">
        <v>0</v>
      </c>
      <c r="CD19" s="348"/>
      <c r="CE19" s="408"/>
      <c r="CF19" s="415"/>
      <c r="CG19" s="416"/>
      <c r="CH19" s="307">
        <v>0</v>
      </c>
      <c r="CI19" s="348"/>
      <c r="CJ19" s="408"/>
      <c r="CK19" s="409"/>
      <c r="CL19" s="410"/>
      <c r="CM19" s="411"/>
      <c r="CN19" s="412"/>
      <c r="CO19" s="1338"/>
      <c r="CP19" s="1203"/>
      <c r="CQ19" s="785" t="e">
        <f t="shared" si="9"/>
        <v>#DIV/0!</v>
      </c>
      <c r="CR19" s="1116"/>
      <c r="CS19" s="786" t="e">
        <f t="shared" si="0"/>
        <v>#DIV/0!</v>
      </c>
      <c r="CT19" s="1114"/>
      <c r="CU19" s="1199" t="e">
        <f t="shared" si="3"/>
        <v>#DIV/0!</v>
      </c>
      <c r="CV19" s="1115"/>
      <c r="CW19" s="1208" t="e">
        <f t="shared" si="4"/>
        <v>#DIV/0!</v>
      </c>
      <c r="CX19" s="1214"/>
      <c r="CY19" s="1210" t="e">
        <f t="shared" si="5"/>
        <v>#DIV/0!</v>
      </c>
      <c r="CZ19" s="1116"/>
      <c r="DA19" s="1207" t="e">
        <f t="shared" si="6"/>
        <v>#DIV/0!</v>
      </c>
      <c r="DB19" s="1114"/>
      <c r="DC19" s="1196" t="e">
        <f t="shared" si="7"/>
        <v>#DIV/0!</v>
      </c>
      <c r="DD19" s="1115"/>
      <c r="DE19" s="1208" t="e">
        <f t="shared" si="8"/>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828"/>
      <c r="AM20" s="1056"/>
      <c r="AN20" s="1056"/>
      <c r="AO20" s="1057"/>
      <c r="AP20" s="1057"/>
      <c r="AQ20" s="617">
        <f t="shared" si="1"/>
        <v>0</v>
      </c>
      <c r="AR20" s="623">
        <f t="shared" si="1"/>
        <v>0</v>
      </c>
      <c r="AS20" s="329">
        <v>0</v>
      </c>
      <c r="AT20" s="307">
        <f t="shared" si="2"/>
        <v>0</v>
      </c>
      <c r="AU20" s="618">
        <f t="shared" si="2"/>
        <v>0</v>
      </c>
      <c r="AV20" s="619">
        <f t="shared" si="2"/>
        <v>0</v>
      </c>
      <c r="AW20" s="403"/>
      <c r="AX20" s="398"/>
      <c r="AY20" s="307">
        <v>0</v>
      </c>
      <c r="AZ20" s="348"/>
      <c r="BA20" s="390"/>
      <c r="BB20" s="415"/>
      <c r="BC20" s="416"/>
      <c r="BD20" s="307">
        <v>0</v>
      </c>
      <c r="BE20" s="348"/>
      <c r="BF20" s="390"/>
      <c r="BG20" s="415"/>
      <c r="BH20" s="416"/>
      <c r="BI20" s="307">
        <v>0</v>
      </c>
      <c r="BJ20" s="348"/>
      <c r="BK20" s="390"/>
      <c r="BL20" s="415"/>
      <c r="BM20" s="416"/>
      <c r="BN20" s="307">
        <v>0</v>
      </c>
      <c r="BO20" s="349"/>
      <c r="BP20" s="407"/>
      <c r="BQ20" s="415"/>
      <c r="BR20" s="416"/>
      <c r="BS20" s="307">
        <v>0</v>
      </c>
      <c r="BT20" s="348"/>
      <c r="BU20" s="408"/>
      <c r="BV20" s="415"/>
      <c r="BW20" s="416"/>
      <c r="BX20" s="307">
        <v>0</v>
      </c>
      <c r="BY20" s="349"/>
      <c r="BZ20" s="407"/>
      <c r="CA20" s="415"/>
      <c r="CB20" s="416"/>
      <c r="CC20" s="307">
        <v>0</v>
      </c>
      <c r="CD20" s="348"/>
      <c r="CE20" s="408"/>
      <c r="CF20" s="415"/>
      <c r="CG20" s="416"/>
      <c r="CH20" s="307">
        <v>0</v>
      </c>
      <c r="CI20" s="348"/>
      <c r="CJ20" s="408"/>
      <c r="CK20" s="409"/>
      <c r="CL20" s="410"/>
      <c r="CM20" s="411"/>
      <c r="CN20" s="412"/>
      <c r="CO20" s="1338"/>
      <c r="CP20" s="1203"/>
      <c r="CQ20" s="785" t="e">
        <f t="shared" si="9"/>
        <v>#DIV/0!</v>
      </c>
      <c r="CR20" s="1116"/>
      <c r="CS20" s="786" t="e">
        <f t="shared" si="0"/>
        <v>#DIV/0!</v>
      </c>
      <c r="CT20" s="1114"/>
      <c r="CU20" s="1199" t="e">
        <f t="shared" si="3"/>
        <v>#DIV/0!</v>
      </c>
      <c r="CV20" s="1115"/>
      <c r="CW20" s="1208" t="e">
        <f t="shared" si="4"/>
        <v>#DIV/0!</v>
      </c>
      <c r="CX20" s="1214"/>
      <c r="CY20" s="1210" t="e">
        <f t="shared" si="5"/>
        <v>#DIV/0!</v>
      </c>
      <c r="CZ20" s="1116"/>
      <c r="DA20" s="1207" t="e">
        <f t="shared" si="6"/>
        <v>#DIV/0!</v>
      </c>
      <c r="DB20" s="1114"/>
      <c r="DC20" s="1196" t="e">
        <f t="shared" si="7"/>
        <v>#DIV/0!</v>
      </c>
      <c r="DD20" s="1115"/>
      <c r="DE20" s="1208" t="e">
        <f t="shared" si="8"/>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621"/>
      <c r="P21" s="342"/>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828"/>
      <c r="AM21" s="1056"/>
      <c r="AN21" s="1056"/>
      <c r="AO21" s="1057"/>
      <c r="AP21" s="1057"/>
      <c r="AQ21" s="617">
        <f t="shared" ref="AQ21:AR36" si="10">AW21+BB21+BG21+BL21+BQ21+BV21+CA21+CF21</f>
        <v>0</v>
      </c>
      <c r="AR21" s="623">
        <f t="shared" si="10"/>
        <v>0</v>
      </c>
      <c r="AS21" s="329">
        <v>0</v>
      </c>
      <c r="AT21" s="307">
        <f t="shared" ref="AT21:AV36" si="11">AY21+BD21+BI21+BN21+BS21+BX21+CC21+CH21</f>
        <v>0</v>
      </c>
      <c r="AU21" s="618">
        <f t="shared" si="11"/>
        <v>0</v>
      </c>
      <c r="AV21" s="619">
        <f t="shared" si="11"/>
        <v>0</v>
      </c>
      <c r="AW21" s="403"/>
      <c r="AX21" s="398"/>
      <c r="AY21" s="307">
        <v>0</v>
      </c>
      <c r="AZ21" s="348"/>
      <c r="BA21" s="390"/>
      <c r="BB21" s="415"/>
      <c r="BC21" s="416"/>
      <c r="BD21" s="307">
        <v>0</v>
      </c>
      <c r="BE21" s="348"/>
      <c r="BF21" s="390"/>
      <c r="BG21" s="415"/>
      <c r="BH21" s="416"/>
      <c r="BI21" s="307">
        <v>0</v>
      </c>
      <c r="BJ21" s="348"/>
      <c r="BK21" s="390"/>
      <c r="BL21" s="415"/>
      <c r="BM21" s="416"/>
      <c r="BN21" s="307">
        <v>0</v>
      </c>
      <c r="BO21" s="349"/>
      <c r="BP21" s="407"/>
      <c r="BQ21" s="415"/>
      <c r="BR21" s="416"/>
      <c r="BS21" s="307">
        <v>0</v>
      </c>
      <c r="BT21" s="348"/>
      <c r="BU21" s="408"/>
      <c r="BV21" s="415"/>
      <c r="BW21" s="416"/>
      <c r="BX21" s="307">
        <v>0</v>
      </c>
      <c r="BY21" s="349"/>
      <c r="BZ21" s="407"/>
      <c r="CA21" s="415"/>
      <c r="CB21" s="416"/>
      <c r="CC21" s="307">
        <v>0</v>
      </c>
      <c r="CD21" s="348"/>
      <c r="CE21" s="408"/>
      <c r="CF21" s="415"/>
      <c r="CG21" s="416"/>
      <c r="CH21" s="307">
        <v>0</v>
      </c>
      <c r="CI21" s="348"/>
      <c r="CJ21" s="408"/>
      <c r="CK21" s="409"/>
      <c r="CL21" s="410"/>
      <c r="CM21" s="411"/>
      <c r="CN21" s="412"/>
      <c r="CO21" s="1338"/>
      <c r="CP21" s="1203"/>
      <c r="CQ21" s="785" t="e">
        <f t="shared" si="9"/>
        <v>#DIV/0!</v>
      </c>
      <c r="CR21" s="1116"/>
      <c r="CS21" s="786" t="e">
        <f t="shared" si="0"/>
        <v>#DIV/0!</v>
      </c>
      <c r="CT21" s="1114"/>
      <c r="CU21" s="1199" t="e">
        <f t="shared" si="3"/>
        <v>#DIV/0!</v>
      </c>
      <c r="CV21" s="1115"/>
      <c r="CW21" s="1208" t="e">
        <f t="shared" si="4"/>
        <v>#DIV/0!</v>
      </c>
      <c r="CX21" s="1214"/>
      <c r="CY21" s="1210" t="e">
        <f t="shared" si="5"/>
        <v>#DIV/0!</v>
      </c>
      <c r="CZ21" s="1116"/>
      <c r="DA21" s="1207" t="e">
        <f t="shared" si="6"/>
        <v>#DIV/0!</v>
      </c>
      <c r="DB21" s="1114"/>
      <c r="DC21" s="1196" t="e">
        <f t="shared" si="7"/>
        <v>#DIV/0!</v>
      </c>
      <c r="DD21" s="1115"/>
      <c r="DE21" s="1208" t="e">
        <f t="shared" si="8"/>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9"/>
      <c r="AN22" s="1056"/>
      <c r="AO22" s="1057"/>
      <c r="AP22" s="1057"/>
      <c r="AQ22" s="617">
        <f t="shared" si="10"/>
        <v>0</v>
      </c>
      <c r="AR22" s="623">
        <f t="shared" si="10"/>
        <v>0</v>
      </c>
      <c r="AS22" s="329">
        <v>0</v>
      </c>
      <c r="AT22" s="307">
        <f t="shared" si="11"/>
        <v>0</v>
      </c>
      <c r="AU22" s="618">
        <f t="shared" si="11"/>
        <v>0</v>
      </c>
      <c r="AV22" s="619">
        <f t="shared" si="11"/>
        <v>0</v>
      </c>
      <c r="AW22" s="403"/>
      <c r="AX22" s="398"/>
      <c r="AY22" s="307">
        <v>0</v>
      </c>
      <c r="AZ22" s="348"/>
      <c r="BA22" s="390"/>
      <c r="BB22" s="415"/>
      <c r="BC22" s="416"/>
      <c r="BD22" s="307">
        <v>0</v>
      </c>
      <c r="BE22" s="348"/>
      <c r="BF22" s="390"/>
      <c r="BG22" s="415"/>
      <c r="BH22" s="416"/>
      <c r="BI22" s="307">
        <v>0</v>
      </c>
      <c r="BJ22" s="348"/>
      <c r="BK22" s="390"/>
      <c r="BL22" s="415"/>
      <c r="BM22" s="416"/>
      <c r="BN22" s="307">
        <v>0</v>
      </c>
      <c r="BO22" s="349"/>
      <c r="BP22" s="407"/>
      <c r="BQ22" s="415"/>
      <c r="BR22" s="416"/>
      <c r="BS22" s="307">
        <v>0</v>
      </c>
      <c r="BT22" s="348"/>
      <c r="BU22" s="408"/>
      <c r="BV22" s="415"/>
      <c r="BW22" s="416"/>
      <c r="BX22" s="307">
        <v>0</v>
      </c>
      <c r="BY22" s="349"/>
      <c r="BZ22" s="407"/>
      <c r="CA22" s="415"/>
      <c r="CB22" s="416"/>
      <c r="CC22" s="307">
        <v>0</v>
      </c>
      <c r="CD22" s="348"/>
      <c r="CE22" s="408"/>
      <c r="CF22" s="415"/>
      <c r="CG22" s="416"/>
      <c r="CH22" s="307">
        <v>0</v>
      </c>
      <c r="CI22" s="348"/>
      <c r="CJ22" s="408"/>
      <c r="CK22" s="409"/>
      <c r="CL22" s="410"/>
      <c r="CM22" s="411"/>
      <c r="CN22" s="412"/>
      <c r="CO22" s="1338"/>
      <c r="CP22" s="1203"/>
      <c r="CQ22" s="785" t="e">
        <f t="shared" si="9"/>
        <v>#DIV/0!</v>
      </c>
      <c r="CR22" s="1116"/>
      <c r="CS22" s="786" t="e">
        <f t="shared" si="0"/>
        <v>#DIV/0!</v>
      </c>
      <c r="CT22" s="1114"/>
      <c r="CU22" s="1199" t="e">
        <f t="shared" si="3"/>
        <v>#DIV/0!</v>
      </c>
      <c r="CV22" s="1115"/>
      <c r="CW22" s="1208" t="e">
        <f t="shared" si="4"/>
        <v>#DIV/0!</v>
      </c>
      <c r="CX22" s="1214"/>
      <c r="CY22" s="1210" t="e">
        <f t="shared" si="5"/>
        <v>#DIV/0!</v>
      </c>
      <c r="CZ22" s="1116"/>
      <c r="DA22" s="1207" t="e">
        <f t="shared" si="6"/>
        <v>#DIV/0!</v>
      </c>
      <c r="DB22" s="1114"/>
      <c r="DC22" s="1196" t="e">
        <f t="shared" si="7"/>
        <v>#DIV/0!</v>
      </c>
      <c r="DD22" s="1115"/>
      <c r="DE22" s="1208" t="e">
        <f t="shared" si="8"/>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617">
        <f t="shared" si="10"/>
        <v>0</v>
      </c>
      <c r="AR23" s="623">
        <f t="shared" si="10"/>
        <v>0</v>
      </c>
      <c r="AS23" s="329">
        <v>0</v>
      </c>
      <c r="AT23" s="307">
        <f t="shared" si="11"/>
        <v>0</v>
      </c>
      <c r="AU23" s="618">
        <f t="shared" si="11"/>
        <v>0</v>
      </c>
      <c r="AV23" s="619">
        <f t="shared" si="11"/>
        <v>0</v>
      </c>
      <c r="AW23" s="403"/>
      <c r="AX23" s="398"/>
      <c r="AY23" s="307">
        <v>0</v>
      </c>
      <c r="AZ23" s="348"/>
      <c r="BA23" s="390"/>
      <c r="BB23" s="415"/>
      <c r="BC23" s="416"/>
      <c r="BD23" s="307">
        <v>0</v>
      </c>
      <c r="BE23" s="348"/>
      <c r="BF23" s="390"/>
      <c r="BG23" s="415"/>
      <c r="BH23" s="416"/>
      <c r="BI23" s="307">
        <v>0</v>
      </c>
      <c r="BJ23" s="348"/>
      <c r="BK23" s="390"/>
      <c r="BL23" s="415"/>
      <c r="BM23" s="416"/>
      <c r="BN23" s="307">
        <v>0</v>
      </c>
      <c r="BO23" s="349"/>
      <c r="BP23" s="407"/>
      <c r="BQ23" s="415"/>
      <c r="BR23" s="416"/>
      <c r="BS23" s="307">
        <v>0</v>
      </c>
      <c r="BT23" s="348"/>
      <c r="BU23" s="408"/>
      <c r="BV23" s="415"/>
      <c r="BW23" s="416"/>
      <c r="BX23" s="307">
        <v>0</v>
      </c>
      <c r="BY23" s="349"/>
      <c r="BZ23" s="407"/>
      <c r="CA23" s="415"/>
      <c r="CB23" s="416"/>
      <c r="CC23" s="307">
        <v>0</v>
      </c>
      <c r="CD23" s="348"/>
      <c r="CE23" s="408"/>
      <c r="CF23" s="415"/>
      <c r="CG23" s="416"/>
      <c r="CH23" s="307">
        <v>0</v>
      </c>
      <c r="CI23" s="348"/>
      <c r="CJ23" s="408"/>
      <c r="CK23" s="409"/>
      <c r="CL23" s="410"/>
      <c r="CM23" s="411"/>
      <c r="CN23" s="412"/>
      <c r="CO23" s="1338"/>
      <c r="CP23" s="1203"/>
      <c r="CQ23" s="785" t="e">
        <f t="shared" si="9"/>
        <v>#DIV/0!</v>
      </c>
      <c r="CR23" s="1116"/>
      <c r="CS23" s="786" t="e">
        <f t="shared" si="0"/>
        <v>#DIV/0!</v>
      </c>
      <c r="CT23" s="1114"/>
      <c r="CU23" s="1199" t="e">
        <f t="shared" si="3"/>
        <v>#DIV/0!</v>
      </c>
      <c r="CV23" s="1115"/>
      <c r="CW23" s="1208" t="e">
        <f t="shared" si="4"/>
        <v>#DIV/0!</v>
      </c>
      <c r="CX23" s="1214"/>
      <c r="CY23" s="1210" t="e">
        <f t="shared" si="5"/>
        <v>#DIV/0!</v>
      </c>
      <c r="CZ23" s="1116"/>
      <c r="DA23" s="1207" t="e">
        <f t="shared" si="6"/>
        <v>#DIV/0!</v>
      </c>
      <c r="DB23" s="1114"/>
      <c r="DC23" s="1196" t="e">
        <f t="shared" si="7"/>
        <v>#DIV/0!</v>
      </c>
      <c r="DD23" s="1115"/>
      <c r="DE23" s="1208" t="e">
        <f t="shared" si="8"/>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828"/>
      <c r="AM24" s="1056"/>
      <c r="AN24" s="1056"/>
      <c r="AO24" s="1057"/>
      <c r="AP24" s="1057"/>
      <c r="AQ24" s="617">
        <f t="shared" si="10"/>
        <v>0</v>
      </c>
      <c r="AR24" s="623">
        <f t="shared" si="10"/>
        <v>0</v>
      </c>
      <c r="AS24" s="329">
        <v>0</v>
      </c>
      <c r="AT24" s="307">
        <f t="shared" si="11"/>
        <v>0</v>
      </c>
      <c r="AU24" s="618">
        <f t="shared" si="11"/>
        <v>0</v>
      </c>
      <c r="AV24" s="619">
        <f t="shared" si="11"/>
        <v>0</v>
      </c>
      <c r="AW24" s="403"/>
      <c r="AX24" s="398"/>
      <c r="AY24" s="307">
        <v>0</v>
      </c>
      <c r="AZ24" s="348"/>
      <c r="BA24" s="390"/>
      <c r="BB24" s="415"/>
      <c r="BC24" s="416"/>
      <c r="BD24" s="307">
        <v>0</v>
      </c>
      <c r="BE24" s="348"/>
      <c r="BF24" s="390"/>
      <c r="BG24" s="415"/>
      <c r="BH24" s="416"/>
      <c r="BI24" s="307">
        <v>0</v>
      </c>
      <c r="BJ24" s="348"/>
      <c r="BK24" s="390"/>
      <c r="BL24" s="415"/>
      <c r="BM24" s="416"/>
      <c r="BN24" s="307">
        <v>0</v>
      </c>
      <c r="BO24" s="349"/>
      <c r="BP24" s="407"/>
      <c r="BQ24" s="415"/>
      <c r="BR24" s="416"/>
      <c r="BS24" s="307">
        <v>0</v>
      </c>
      <c r="BT24" s="348"/>
      <c r="BU24" s="408"/>
      <c r="BV24" s="415"/>
      <c r="BW24" s="416"/>
      <c r="BX24" s="307">
        <v>0</v>
      </c>
      <c r="BY24" s="349"/>
      <c r="BZ24" s="407"/>
      <c r="CA24" s="415"/>
      <c r="CB24" s="416"/>
      <c r="CC24" s="307">
        <v>0</v>
      </c>
      <c r="CD24" s="348"/>
      <c r="CE24" s="408"/>
      <c r="CF24" s="415"/>
      <c r="CG24" s="416"/>
      <c r="CH24" s="307">
        <v>0</v>
      </c>
      <c r="CI24" s="348"/>
      <c r="CJ24" s="408"/>
      <c r="CK24" s="409"/>
      <c r="CL24" s="410"/>
      <c r="CM24" s="411"/>
      <c r="CN24" s="412"/>
      <c r="CO24" s="1338"/>
      <c r="CP24" s="1203"/>
      <c r="CQ24" s="785" t="e">
        <f t="shared" si="9"/>
        <v>#DIV/0!</v>
      </c>
      <c r="CR24" s="1116"/>
      <c r="CS24" s="786" t="e">
        <f t="shared" si="0"/>
        <v>#DIV/0!</v>
      </c>
      <c r="CT24" s="1114"/>
      <c r="CU24" s="1199" t="e">
        <f t="shared" si="3"/>
        <v>#DIV/0!</v>
      </c>
      <c r="CV24" s="1115"/>
      <c r="CW24" s="1208" t="e">
        <f t="shared" si="4"/>
        <v>#DIV/0!</v>
      </c>
      <c r="CX24" s="1214"/>
      <c r="CY24" s="1210" t="e">
        <f t="shared" si="5"/>
        <v>#DIV/0!</v>
      </c>
      <c r="CZ24" s="1116"/>
      <c r="DA24" s="1207" t="e">
        <f t="shared" si="6"/>
        <v>#DIV/0!</v>
      </c>
      <c r="DB24" s="1114"/>
      <c r="DC24" s="1196" t="e">
        <f t="shared" si="7"/>
        <v>#DIV/0!</v>
      </c>
      <c r="DD24" s="1115"/>
      <c r="DE24" s="1208" t="e">
        <f t="shared" si="8"/>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1822"/>
      <c r="K25" s="1822"/>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828"/>
      <c r="AM25" s="1056"/>
      <c r="AN25" s="1056"/>
      <c r="AO25" s="1057"/>
      <c r="AP25" s="1057"/>
      <c r="AQ25" s="617">
        <f t="shared" si="10"/>
        <v>0</v>
      </c>
      <c r="AR25" s="623">
        <f t="shared" si="10"/>
        <v>0</v>
      </c>
      <c r="AS25" s="329">
        <v>0</v>
      </c>
      <c r="AT25" s="307">
        <f t="shared" si="11"/>
        <v>0</v>
      </c>
      <c r="AU25" s="618">
        <f t="shared" si="11"/>
        <v>0</v>
      </c>
      <c r="AV25" s="619">
        <f t="shared" si="11"/>
        <v>0</v>
      </c>
      <c r="AW25" s="403"/>
      <c r="AX25" s="398"/>
      <c r="AY25" s="307">
        <v>0</v>
      </c>
      <c r="AZ25" s="348"/>
      <c r="BA25" s="390"/>
      <c r="BB25" s="415"/>
      <c r="BC25" s="416"/>
      <c r="BD25" s="307">
        <v>0</v>
      </c>
      <c r="BE25" s="348"/>
      <c r="BF25" s="390"/>
      <c r="BG25" s="415"/>
      <c r="BH25" s="416"/>
      <c r="BI25" s="307">
        <v>0</v>
      </c>
      <c r="BJ25" s="348"/>
      <c r="BK25" s="390"/>
      <c r="BL25" s="415"/>
      <c r="BM25" s="416"/>
      <c r="BN25" s="307">
        <v>0</v>
      </c>
      <c r="BO25" s="349"/>
      <c r="BP25" s="407"/>
      <c r="BQ25" s="415"/>
      <c r="BR25" s="416"/>
      <c r="BS25" s="307">
        <v>0</v>
      </c>
      <c r="BT25" s="348"/>
      <c r="BU25" s="408"/>
      <c r="BV25" s="415"/>
      <c r="BW25" s="416"/>
      <c r="BX25" s="307">
        <v>0</v>
      </c>
      <c r="BY25" s="349"/>
      <c r="BZ25" s="407"/>
      <c r="CA25" s="415"/>
      <c r="CB25" s="416"/>
      <c r="CC25" s="307">
        <v>0</v>
      </c>
      <c r="CD25" s="348"/>
      <c r="CE25" s="408"/>
      <c r="CF25" s="415"/>
      <c r="CG25" s="416"/>
      <c r="CH25" s="307">
        <v>0</v>
      </c>
      <c r="CI25" s="348"/>
      <c r="CJ25" s="408"/>
      <c r="CK25" s="409"/>
      <c r="CL25" s="410"/>
      <c r="CM25" s="411"/>
      <c r="CN25" s="412"/>
      <c r="CO25" s="1338"/>
      <c r="CP25" s="1203"/>
      <c r="CQ25" s="785" t="e">
        <f t="shared" si="9"/>
        <v>#DIV/0!</v>
      </c>
      <c r="CR25" s="1116"/>
      <c r="CS25" s="786" t="e">
        <f t="shared" si="0"/>
        <v>#DIV/0!</v>
      </c>
      <c r="CT25" s="1114"/>
      <c r="CU25" s="1199" t="e">
        <f t="shared" si="3"/>
        <v>#DIV/0!</v>
      </c>
      <c r="CV25" s="1115"/>
      <c r="CW25" s="1208" t="e">
        <f t="shared" si="4"/>
        <v>#DIV/0!</v>
      </c>
      <c r="CX25" s="1214"/>
      <c r="CY25" s="1210" t="e">
        <f t="shared" si="5"/>
        <v>#DIV/0!</v>
      </c>
      <c r="CZ25" s="1116"/>
      <c r="DA25" s="1207" t="e">
        <f t="shared" si="6"/>
        <v>#DIV/0!</v>
      </c>
      <c r="DB25" s="1114"/>
      <c r="DC25" s="1196" t="e">
        <f t="shared" si="7"/>
        <v>#DIV/0!</v>
      </c>
      <c r="DD25" s="1115"/>
      <c r="DE25" s="1208" t="e">
        <f t="shared" si="8"/>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617">
        <f t="shared" si="10"/>
        <v>0</v>
      </c>
      <c r="AR26" s="623">
        <f t="shared" si="10"/>
        <v>0</v>
      </c>
      <c r="AS26" s="329">
        <v>0</v>
      </c>
      <c r="AT26" s="307">
        <f t="shared" si="11"/>
        <v>0</v>
      </c>
      <c r="AU26" s="618">
        <f t="shared" si="11"/>
        <v>0</v>
      </c>
      <c r="AV26" s="619">
        <f t="shared" si="11"/>
        <v>0</v>
      </c>
      <c r="AW26" s="403"/>
      <c r="AX26" s="398"/>
      <c r="AY26" s="307">
        <v>0</v>
      </c>
      <c r="AZ26" s="348"/>
      <c r="BA26" s="390"/>
      <c r="BB26" s="415"/>
      <c r="BC26" s="416"/>
      <c r="BD26" s="307">
        <v>0</v>
      </c>
      <c r="BE26" s="348"/>
      <c r="BF26" s="390"/>
      <c r="BG26" s="415"/>
      <c r="BH26" s="416"/>
      <c r="BI26" s="307">
        <v>0</v>
      </c>
      <c r="BJ26" s="348"/>
      <c r="BK26" s="390"/>
      <c r="BL26" s="415"/>
      <c r="BM26" s="416"/>
      <c r="BN26" s="307">
        <v>0</v>
      </c>
      <c r="BO26" s="349"/>
      <c r="BP26" s="407"/>
      <c r="BQ26" s="415"/>
      <c r="BR26" s="416"/>
      <c r="BS26" s="307">
        <v>0</v>
      </c>
      <c r="BT26" s="348"/>
      <c r="BU26" s="408"/>
      <c r="BV26" s="415"/>
      <c r="BW26" s="416"/>
      <c r="BX26" s="307">
        <v>0</v>
      </c>
      <c r="BY26" s="349"/>
      <c r="BZ26" s="407"/>
      <c r="CA26" s="415"/>
      <c r="CB26" s="416"/>
      <c r="CC26" s="307">
        <v>0</v>
      </c>
      <c r="CD26" s="348"/>
      <c r="CE26" s="408"/>
      <c r="CF26" s="415"/>
      <c r="CG26" s="416"/>
      <c r="CH26" s="307">
        <v>0</v>
      </c>
      <c r="CI26" s="348"/>
      <c r="CJ26" s="408"/>
      <c r="CK26" s="409"/>
      <c r="CL26" s="410"/>
      <c r="CM26" s="411"/>
      <c r="CN26" s="412"/>
      <c r="CO26" s="1338"/>
      <c r="CP26" s="1203"/>
      <c r="CQ26" s="785" t="e">
        <f t="shared" si="9"/>
        <v>#DIV/0!</v>
      </c>
      <c r="CR26" s="1116"/>
      <c r="CS26" s="786" t="e">
        <f t="shared" si="0"/>
        <v>#DIV/0!</v>
      </c>
      <c r="CT26" s="1114"/>
      <c r="CU26" s="1199" t="e">
        <f t="shared" si="3"/>
        <v>#DIV/0!</v>
      </c>
      <c r="CV26" s="1115"/>
      <c r="CW26" s="1208" t="e">
        <f t="shared" si="4"/>
        <v>#DIV/0!</v>
      </c>
      <c r="CX26" s="1214"/>
      <c r="CY26" s="1210" t="e">
        <f t="shared" si="5"/>
        <v>#DIV/0!</v>
      </c>
      <c r="CZ26" s="1116"/>
      <c r="DA26" s="1207" t="e">
        <f t="shared" si="6"/>
        <v>#DIV/0!</v>
      </c>
      <c r="DB26" s="1114"/>
      <c r="DC26" s="1196" t="e">
        <f t="shared" si="7"/>
        <v>#DIV/0!</v>
      </c>
      <c r="DD26" s="1115"/>
      <c r="DE26" s="1208" t="e">
        <f t="shared" si="8"/>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1165" t="s">
        <v>58</v>
      </c>
      <c r="N27" s="2053" t="s">
        <v>335</v>
      </c>
      <c r="O27" s="2053"/>
      <c r="P27" s="1166" t="s">
        <v>336</v>
      </c>
      <c r="Q27" s="2053" t="s">
        <v>337</v>
      </c>
      <c r="R27" s="2053"/>
      <c r="S27" s="1166" t="s">
        <v>338</v>
      </c>
      <c r="T27" s="1166" t="s">
        <v>339</v>
      </c>
      <c r="U27" s="1166" t="s">
        <v>340</v>
      </c>
      <c r="V27" s="1167" t="s">
        <v>341</v>
      </c>
      <c r="W27" s="1167" t="s">
        <v>342</v>
      </c>
      <c r="X27" s="1168"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617">
        <f t="shared" si="10"/>
        <v>0</v>
      </c>
      <c r="AR27" s="623">
        <f t="shared" si="10"/>
        <v>0</v>
      </c>
      <c r="AS27" s="329">
        <v>0</v>
      </c>
      <c r="AT27" s="307">
        <f t="shared" si="11"/>
        <v>0</v>
      </c>
      <c r="AU27" s="618">
        <f t="shared" si="11"/>
        <v>0</v>
      </c>
      <c r="AV27" s="619">
        <f t="shared" si="11"/>
        <v>0</v>
      </c>
      <c r="AW27" s="403"/>
      <c r="AX27" s="398"/>
      <c r="AY27" s="307">
        <v>0</v>
      </c>
      <c r="AZ27" s="348"/>
      <c r="BA27" s="390"/>
      <c r="BB27" s="415"/>
      <c r="BC27" s="416"/>
      <c r="BD27" s="307">
        <v>0</v>
      </c>
      <c r="BE27" s="348"/>
      <c r="BF27" s="390"/>
      <c r="BG27" s="415"/>
      <c r="BH27" s="416"/>
      <c r="BI27" s="307">
        <v>0</v>
      </c>
      <c r="BJ27" s="348"/>
      <c r="BK27" s="390"/>
      <c r="BL27" s="415"/>
      <c r="BM27" s="416"/>
      <c r="BN27" s="307">
        <v>0</v>
      </c>
      <c r="BO27" s="349"/>
      <c r="BP27" s="407"/>
      <c r="BQ27" s="415"/>
      <c r="BR27" s="416"/>
      <c r="BS27" s="307">
        <v>0</v>
      </c>
      <c r="BT27" s="348"/>
      <c r="BU27" s="408"/>
      <c r="BV27" s="415"/>
      <c r="BW27" s="416"/>
      <c r="BX27" s="307">
        <v>0</v>
      </c>
      <c r="BY27" s="349"/>
      <c r="BZ27" s="407"/>
      <c r="CA27" s="415"/>
      <c r="CB27" s="416"/>
      <c r="CC27" s="307">
        <v>0</v>
      </c>
      <c r="CD27" s="348"/>
      <c r="CE27" s="408"/>
      <c r="CF27" s="415"/>
      <c r="CG27" s="416"/>
      <c r="CH27" s="307">
        <v>0</v>
      </c>
      <c r="CI27" s="348"/>
      <c r="CJ27" s="408"/>
      <c r="CK27" s="409"/>
      <c r="CL27" s="410"/>
      <c r="CM27" s="411"/>
      <c r="CN27" s="412"/>
      <c r="CO27" s="1338"/>
      <c r="CP27" s="1203"/>
      <c r="CQ27" s="785" t="e">
        <f t="shared" si="9"/>
        <v>#DIV/0!</v>
      </c>
      <c r="CR27" s="1116"/>
      <c r="CS27" s="786" t="e">
        <f t="shared" si="0"/>
        <v>#DIV/0!</v>
      </c>
      <c r="CT27" s="1114"/>
      <c r="CU27" s="1199" t="e">
        <f t="shared" si="3"/>
        <v>#DIV/0!</v>
      </c>
      <c r="CV27" s="1115"/>
      <c r="CW27" s="1208" t="e">
        <f t="shared" si="4"/>
        <v>#DIV/0!</v>
      </c>
      <c r="CX27" s="1214"/>
      <c r="CY27" s="1210" t="e">
        <f t="shared" si="5"/>
        <v>#DIV/0!</v>
      </c>
      <c r="CZ27" s="1116"/>
      <c r="DA27" s="1207" t="e">
        <f t="shared" si="6"/>
        <v>#DIV/0!</v>
      </c>
      <c r="DB27" s="1114"/>
      <c r="DC27" s="1196" t="e">
        <f t="shared" si="7"/>
        <v>#DIV/0!</v>
      </c>
      <c r="DD27" s="1115"/>
      <c r="DE27" s="1208" t="e">
        <f t="shared" si="8"/>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617">
        <f t="shared" si="10"/>
        <v>0</v>
      </c>
      <c r="AR28" s="623">
        <f t="shared" si="10"/>
        <v>0</v>
      </c>
      <c r="AS28" s="329">
        <v>0</v>
      </c>
      <c r="AT28" s="307">
        <f t="shared" si="11"/>
        <v>0</v>
      </c>
      <c r="AU28" s="618">
        <f t="shared" si="11"/>
        <v>0</v>
      </c>
      <c r="AV28" s="619">
        <f t="shared" si="11"/>
        <v>0</v>
      </c>
      <c r="AW28" s="403"/>
      <c r="AX28" s="398"/>
      <c r="AY28" s="307">
        <v>0</v>
      </c>
      <c r="AZ28" s="348"/>
      <c r="BA28" s="390"/>
      <c r="BB28" s="415"/>
      <c r="BC28" s="416"/>
      <c r="BD28" s="307">
        <v>0</v>
      </c>
      <c r="BE28" s="348"/>
      <c r="BF28" s="390"/>
      <c r="BG28" s="415"/>
      <c r="BH28" s="416"/>
      <c r="BI28" s="307">
        <v>0</v>
      </c>
      <c r="BJ28" s="348"/>
      <c r="BK28" s="390"/>
      <c r="BL28" s="415"/>
      <c r="BM28" s="416"/>
      <c r="BN28" s="307">
        <v>0</v>
      </c>
      <c r="BO28" s="349"/>
      <c r="BP28" s="407"/>
      <c r="BQ28" s="415"/>
      <c r="BR28" s="416"/>
      <c r="BS28" s="307">
        <v>0</v>
      </c>
      <c r="BT28" s="348"/>
      <c r="BU28" s="408"/>
      <c r="BV28" s="415"/>
      <c r="BW28" s="416"/>
      <c r="BX28" s="307">
        <v>0</v>
      </c>
      <c r="BY28" s="349"/>
      <c r="BZ28" s="407"/>
      <c r="CA28" s="415"/>
      <c r="CB28" s="416"/>
      <c r="CC28" s="307">
        <v>0</v>
      </c>
      <c r="CD28" s="348"/>
      <c r="CE28" s="408"/>
      <c r="CF28" s="415"/>
      <c r="CG28" s="416"/>
      <c r="CH28" s="307">
        <v>0</v>
      </c>
      <c r="CI28" s="348"/>
      <c r="CJ28" s="408"/>
      <c r="CK28" s="409"/>
      <c r="CL28" s="410"/>
      <c r="CM28" s="411"/>
      <c r="CN28" s="412"/>
      <c r="CO28" s="1338"/>
      <c r="CP28" s="1203"/>
      <c r="CQ28" s="785" t="e">
        <f t="shared" si="9"/>
        <v>#DIV/0!</v>
      </c>
      <c r="CR28" s="1116"/>
      <c r="CS28" s="786" t="e">
        <f t="shared" si="0"/>
        <v>#DIV/0!</v>
      </c>
      <c r="CT28" s="1114"/>
      <c r="CU28" s="1199" t="e">
        <f t="shared" si="3"/>
        <v>#DIV/0!</v>
      </c>
      <c r="CV28" s="1115"/>
      <c r="CW28" s="1208" t="e">
        <f t="shared" si="4"/>
        <v>#DIV/0!</v>
      </c>
      <c r="CX28" s="1214"/>
      <c r="CY28" s="1210" t="e">
        <f t="shared" si="5"/>
        <v>#DIV/0!</v>
      </c>
      <c r="CZ28" s="1116"/>
      <c r="DA28" s="1207" t="e">
        <f t="shared" si="6"/>
        <v>#DIV/0!</v>
      </c>
      <c r="DB28" s="1114"/>
      <c r="DC28" s="1196" t="e">
        <f t="shared" si="7"/>
        <v>#DIV/0!</v>
      </c>
      <c r="DD28" s="1115"/>
      <c r="DE28" s="1208" t="e">
        <f t="shared" si="8"/>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12">Q29+S29+T29</f>
        <v>0</v>
      </c>
      <c r="Q29" s="2056"/>
      <c r="R29" s="2057"/>
      <c r="S29" s="908"/>
      <c r="T29" s="908"/>
      <c r="U29" s="908"/>
      <c r="V29" s="908"/>
      <c r="W29" s="947">
        <f t="shared" ref="W29:W47" si="13">U29-V29</f>
        <v>0</v>
      </c>
      <c r="X29" s="878">
        <f t="shared" ref="X29:X47" si="14">Q29*3+S29</f>
        <v>0</v>
      </c>
      <c r="Y29" s="822"/>
      <c r="Z29" s="822"/>
      <c r="AA29" s="932"/>
      <c r="AB29" s="1256"/>
      <c r="AC29" s="892"/>
      <c r="AD29" s="1238"/>
      <c r="AE29" s="934"/>
      <c r="AF29" s="1261"/>
      <c r="AG29" s="1222"/>
      <c r="AH29" s="827"/>
      <c r="AI29" s="959"/>
      <c r="AJ29" s="1275"/>
      <c r="AK29" s="929"/>
      <c r="AL29" s="828"/>
      <c r="AM29" s="1056"/>
      <c r="AN29" s="1056"/>
      <c r="AO29" s="1057"/>
      <c r="AP29" s="1058"/>
      <c r="AQ29" s="617">
        <f t="shared" si="10"/>
        <v>0</v>
      </c>
      <c r="AR29" s="623">
        <f>AX29+BC29+BH29+BM29+BR29+BW29+CB29+CG29</f>
        <v>0</v>
      </c>
      <c r="AS29" s="329">
        <v>0</v>
      </c>
      <c r="AT29" s="307">
        <f t="shared" si="11"/>
        <v>0</v>
      </c>
      <c r="AU29" s="618">
        <f t="shared" si="11"/>
        <v>0</v>
      </c>
      <c r="AV29" s="619">
        <f t="shared" si="11"/>
        <v>0</v>
      </c>
      <c r="AW29" s="403"/>
      <c r="AX29" s="398"/>
      <c r="AY29" s="307">
        <v>0</v>
      </c>
      <c r="AZ29" s="348"/>
      <c r="BA29" s="390"/>
      <c r="BB29" s="415"/>
      <c r="BC29" s="416"/>
      <c r="BD29" s="307">
        <v>0</v>
      </c>
      <c r="BE29" s="348"/>
      <c r="BF29" s="390"/>
      <c r="BG29" s="415"/>
      <c r="BH29" s="416"/>
      <c r="BI29" s="307">
        <v>0</v>
      </c>
      <c r="BJ29" s="348"/>
      <c r="BK29" s="390"/>
      <c r="BL29" s="415"/>
      <c r="BM29" s="416"/>
      <c r="BN29" s="307">
        <v>0</v>
      </c>
      <c r="BO29" s="349"/>
      <c r="BP29" s="407"/>
      <c r="BQ29" s="415"/>
      <c r="BR29" s="416"/>
      <c r="BS29" s="307">
        <v>0</v>
      </c>
      <c r="BT29" s="348"/>
      <c r="BU29" s="408"/>
      <c r="BV29" s="415"/>
      <c r="BW29" s="416"/>
      <c r="BX29" s="307">
        <v>0</v>
      </c>
      <c r="BY29" s="349"/>
      <c r="BZ29" s="407"/>
      <c r="CA29" s="415"/>
      <c r="CB29" s="416"/>
      <c r="CC29" s="307">
        <v>0</v>
      </c>
      <c r="CD29" s="348"/>
      <c r="CE29" s="408"/>
      <c r="CF29" s="415"/>
      <c r="CG29" s="416"/>
      <c r="CH29" s="307">
        <v>0</v>
      </c>
      <c r="CI29" s="348"/>
      <c r="CJ29" s="408"/>
      <c r="CK29" s="409"/>
      <c r="CL29" s="410"/>
      <c r="CM29" s="411"/>
      <c r="CN29" s="412"/>
      <c r="CO29" s="1338"/>
      <c r="CP29" s="1203"/>
      <c r="CQ29" s="785" t="e">
        <f t="shared" si="9"/>
        <v>#DIV/0!</v>
      </c>
      <c r="CR29" s="1116"/>
      <c r="CS29" s="786" t="e">
        <f t="shared" si="0"/>
        <v>#DIV/0!</v>
      </c>
      <c r="CT29" s="1114"/>
      <c r="CU29" s="1199" t="e">
        <f t="shared" si="3"/>
        <v>#DIV/0!</v>
      </c>
      <c r="CV29" s="1115"/>
      <c r="CW29" s="1208" t="e">
        <f t="shared" si="4"/>
        <v>#DIV/0!</v>
      </c>
      <c r="CX29" s="1214"/>
      <c r="CY29" s="1210" t="e">
        <f t="shared" si="5"/>
        <v>#DIV/0!</v>
      </c>
      <c r="CZ29" s="1116"/>
      <c r="DA29" s="1207" t="e">
        <f t="shared" si="6"/>
        <v>#DIV/0!</v>
      </c>
      <c r="DB29" s="1114"/>
      <c r="DC29" s="1196" t="e">
        <f t="shared" si="7"/>
        <v>#DIV/0!</v>
      </c>
      <c r="DD29" s="1115"/>
      <c r="DE29" s="1208" t="e">
        <f t="shared" si="8"/>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12"/>
        <v>0</v>
      </c>
      <c r="Q30" s="2056"/>
      <c r="R30" s="2057"/>
      <c r="S30" s="908"/>
      <c r="T30" s="908"/>
      <c r="U30" s="908"/>
      <c r="V30" s="908"/>
      <c r="W30" s="947">
        <f t="shared" si="13"/>
        <v>0</v>
      </c>
      <c r="X30" s="878">
        <f t="shared" si="14"/>
        <v>0</v>
      </c>
      <c r="Y30" s="822"/>
      <c r="Z30" s="822"/>
      <c r="AA30" s="932"/>
      <c r="AB30" s="1256"/>
      <c r="AC30" s="892"/>
      <c r="AD30" s="1238"/>
      <c r="AE30" s="934"/>
      <c r="AF30" s="1261"/>
      <c r="AG30" s="1222"/>
      <c r="AH30" s="827"/>
      <c r="AI30" s="959"/>
      <c r="AJ30" s="1275"/>
      <c r="AK30" s="929"/>
      <c r="AL30" s="828"/>
      <c r="AM30" s="1059"/>
      <c r="AN30" s="1059"/>
      <c r="AO30" s="1058"/>
      <c r="AP30" s="1057"/>
      <c r="AQ30" s="617">
        <f t="shared" si="10"/>
        <v>0</v>
      </c>
      <c r="AR30" s="623">
        <f t="shared" si="10"/>
        <v>0</v>
      </c>
      <c r="AS30" s="329">
        <v>0</v>
      </c>
      <c r="AT30" s="307">
        <f t="shared" si="11"/>
        <v>0</v>
      </c>
      <c r="AU30" s="618">
        <f t="shared" si="11"/>
        <v>0</v>
      </c>
      <c r="AV30" s="619">
        <f t="shared" si="11"/>
        <v>0</v>
      </c>
      <c r="AW30" s="403"/>
      <c r="AX30" s="398"/>
      <c r="AY30" s="307">
        <v>0</v>
      </c>
      <c r="AZ30" s="348"/>
      <c r="BA30" s="390"/>
      <c r="BB30" s="415"/>
      <c r="BC30" s="416"/>
      <c r="BD30" s="307">
        <v>0</v>
      </c>
      <c r="BE30" s="348"/>
      <c r="BF30" s="390"/>
      <c r="BG30" s="415"/>
      <c r="BH30" s="416"/>
      <c r="BI30" s="307">
        <v>0</v>
      </c>
      <c r="BJ30" s="348"/>
      <c r="BK30" s="390"/>
      <c r="BL30" s="415"/>
      <c r="BM30" s="416"/>
      <c r="BN30" s="307">
        <v>0</v>
      </c>
      <c r="BO30" s="349"/>
      <c r="BP30" s="407"/>
      <c r="BQ30" s="415"/>
      <c r="BR30" s="416"/>
      <c r="BS30" s="307">
        <v>0</v>
      </c>
      <c r="BT30" s="348"/>
      <c r="BU30" s="408"/>
      <c r="BV30" s="415"/>
      <c r="BW30" s="416"/>
      <c r="BX30" s="307">
        <v>0</v>
      </c>
      <c r="BY30" s="349"/>
      <c r="BZ30" s="407"/>
      <c r="CA30" s="415"/>
      <c r="CB30" s="416"/>
      <c r="CC30" s="307">
        <v>0</v>
      </c>
      <c r="CD30" s="348"/>
      <c r="CE30" s="408"/>
      <c r="CF30" s="415"/>
      <c r="CG30" s="416"/>
      <c r="CH30" s="307">
        <v>0</v>
      </c>
      <c r="CI30" s="348"/>
      <c r="CJ30" s="408"/>
      <c r="CK30" s="409"/>
      <c r="CL30" s="410"/>
      <c r="CM30" s="411"/>
      <c r="CN30" s="412"/>
      <c r="CO30" s="1338"/>
      <c r="CP30" s="1203"/>
      <c r="CQ30" s="785" t="e">
        <f t="shared" si="9"/>
        <v>#DIV/0!</v>
      </c>
      <c r="CR30" s="1116"/>
      <c r="CS30" s="786" t="e">
        <f t="shared" si="0"/>
        <v>#DIV/0!</v>
      </c>
      <c r="CT30" s="1114"/>
      <c r="CU30" s="1199" t="e">
        <f t="shared" si="3"/>
        <v>#DIV/0!</v>
      </c>
      <c r="CV30" s="1115"/>
      <c r="CW30" s="1208" t="e">
        <f t="shared" si="4"/>
        <v>#DIV/0!</v>
      </c>
      <c r="CX30" s="1214"/>
      <c r="CY30" s="1210" t="e">
        <f t="shared" si="5"/>
        <v>#DIV/0!</v>
      </c>
      <c r="CZ30" s="1116"/>
      <c r="DA30" s="1207" t="e">
        <f t="shared" si="6"/>
        <v>#DIV/0!</v>
      </c>
      <c r="DB30" s="1114"/>
      <c r="DC30" s="1196" t="e">
        <f t="shared" si="7"/>
        <v>#DIV/0!</v>
      </c>
      <c r="DD30" s="1115"/>
      <c r="DE30" s="1208" t="e">
        <f t="shared" si="8"/>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12"/>
        <v>0</v>
      </c>
      <c r="Q31" s="2056"/>
      <c r="R31" s="2057"/>
      <c r="S31" s="908"/>
      <c r="T31" s="908"/>
      <c r="U31" s="908"/>
      <c r="V31" s="908"/>
      <c r="W31" s="947">
        <f t="shared" si="13"/>
        <v>0</v>
      </c>
      <c r="X31" s="878">
        <f t="shared" si="14"/>
        <v>0</v>
      </c>
      <c r="Y31" s="822"/>
      <c r="Z31" s="822"/>
      <c r="AA31" s="932"/>
      <c r="AB31" s="1256"/>
      <c r="AC31" s="892"/>
      <c r="AD31" s="1238"/>
      <c r="AE31" s="934"/>
      <c r="AF31" s="1261"/>
      <c r="AG31" s="1222"/>
      <c r="AH31" s="827"/>
      <c r="AI31" s="959"/>
      <c r="AJ31" s="1275"/>
      <c r="AK31" s="929"/>
      <c r="AL31" s="828"/>
      <c r="AM31" s="1059"/>
      <c r="AN31" s="1059"/>
      <c r="AO31" s="1058"/>
      <c r="AP31" s="1057"/>
      <c r="AQ31" s="617">
        <f t="shared" si="10"/>
        <v>0</v>
      </c>
      <c r="AR31" s="623">
        <f t="shared" si="10"/>
        <v>0</v>
      </c>
      <c r="AS31" s="329">
        <v>0</v>
      </c>
      <c r="AT31" s="307">
        <f t="shared" si="11"/>
        <v>0</v>
      </c>
      <c r="AU31" s="618">
        <f t="shared" si="11"/>
        <v>0</v>
      </c>
      <c r="AV31" s="619">
        <f t="shared" si="11"/>
        <v>0</v>
      </c>
      <c r="AW31" s="403"/>
      <c r="AX31" s="398"/>
      <c r="AY31" s="307">
        <v>0</v>
      </c>
      <c r="AZ31" s="348"/>
      <c r="BA31" s="390"/>
      <c r="BB31" s="415"/>
      <c r="BC31" s="416"/>
      <c r="BD31" s="307">
        <v>0</v>
      </c>
      <c r="BE31" s="348"/>
      <c r="BF31" s="390"/>
      <c r="BG31" s="415"/>
      <c r="BH31" s="416"/>
      <c r="BI31" s="307">
        <v>0</v>
      </c>
      <c r="BJ31" s="348"/>
      <c r="BK31" s="390"/>
      <c r="BL31" s="415"/>
      <c r="BM31" s="416"/>
      <c r="BN31" s="307">
        <v>0</v>
      </c>
      <c r="BO31" s="349"/>
      <c r="BP31" s="407"/>
      <c r="BQ31" s="415"/>
      <c r="BR31" s="416"/>
      <c r="BS31" s="307">
        <v>0</v>
      </c>
      <c r="BT31" s="348"/>
      <c r="BU31" s="408"/>
      <c r="BV31" s="415"/>
      <c r="BW31" s="416"/>
      <c r="BX31" s="307">
        <v>0</v>
      </c>
      <c r="BY31" s="349"/>
      <c r="BZ31" s="407"/>
      <c r="CA31" s="415"/>
      <c r="CB31" s="416"/>
      <c r="CC31" s="307">
        <v>0</v>
      </c>
      <c r="CD31" s="348"/>
      <c r="CE31" s="408"/>
      <c r="CF31" s="415"/>
      <c r="CG31" s="416"/>
      <c r="CH31" s="307">
        <v>0</v>
      </c>
      <c r="CI31" s="348"/>
      <c r="CJ31" s="408"/>
      <c r="CK31" s="409"/>
      <c r="CL31" s="410"/>
      <c r="CM31" s="411"/>
      <c r="CN31" s="412"/>
      <c r="CO31" s="1338"/>
      <c r="CP31" s="1203"/>
      <c r="CQ31" s="785" t="e">
        <f t="shared" si="9"/>
        <v>#DIV/0!</v>
      </c>
      <c r="CR31" s="1116"/>
      <c r="CS31" s="786" t="e">
        <f t="shared" si="0"/>
        <v>#DIV/0!</v>
      </c>
      <c r="CT31" s="1114"/>
      <c r="CU31" s="1199" t="e">
        <f t="shared" si="3"/>
        <v>#DIV/0!</v>
      </c>
      <c r="CV31" s="1115"/>
      <c r="CW31" s="1208" t="e">
        <f t="shared" si="4"/>
        <v>#DIV/0!</v>
      </c>
      <c r="CX31" s="1214"/>
      <c r="CY31" s="1210" t="e">
        <f t="shared" si="5"/>
        <v>#DIV/0!</v>
      </c>
      <c r="CZ31" s="1116"/>
      <c r="DA31" s="1207" t="e">
        <f t="shared" si="6"/>
        <v>#DIV/0!</v>
      </c>
      <c r="DB31" s="1114"/>
      <c r="DC31" s="1196" t="e">
        <f t="shared" si="7"/>
        <v>#DIV/0!</v>
      </c>
      <c r="DD31" s="1115"/>
      <c r="DE31" s="1208" t="e">
        <f t="shared" si="8"/>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12"/>
        <v>0</v>
      </c>
      <c r="Q32" s="2049"/>
      <c r="R32" s="2050"/>
      <c r="S32" s="910"/>
      <c r="T32" s="910"/>
      <c r="U32" s="910"/>
      <c r="V32" s="910"/>
      <c r="W32" s="948">
        <f t="shared" si="13"/>
        <v>0</v>
      </c>
      <c r="X32" s="878">
        <f t="shared" si="14"/>
        <v>0</v>
      </c>
      <c r="Y32" s="822"/>
      <c r="Z32" s="822"/>
      <c r="AA32" s="932"/>
      <c r="AB32" s="1256"/>
      <c r="AC32" s="892"/>
      <c r="AD32" s="1238"/>
      <c r="AE32" s="934"/>
      <c r="AF32" s="1261"/>
      <c r="AG32" s="1222"/>
      <c r="AH32" s="827"/>
      <c r="AI32" s="959"/>
      <c r="AJ32" s="1275"/>
      <c r="AK32" s="929"/>
      <c r="AL32" s="828"/>
      <c r="AM32" s="1059"/>
      <c r="AN32" s="1059"/>
      <c r="AO32" s="1058"/>
      <c r="AP32" s="1057"/>
      <c r="AQ32" s="617">
        <f t="shared" si="10"/>
        <v>0</v>
      </c>
      <c r="AR32" s="623">
        <f t="shared" si="10"/>
        <v>0</v>
      </c>
      <c r="AS32" s="329">
        <v>0</v>
      </c>
      <c r="AT32" s="307">
        <f t="shared" si="11"/>
        <v>0</v>
      </c>
      <c r="AU32" s="618">
        <f t="shared" si="11"/>
        <v>0</v>
      </c>
      <c r="AV32" s="619">
        <f t="shared" si="11"/>
        <v>0</v>
      </c>
      <c r="AW32" s="403"/>
      <c r="AX32" s="398"/>
      <c r="AY32" s="307">
        <v>0</v>
      </c>
      <c r="AZ32" s="348"/>
      <c r="BA32" s="390"/>
      <c r="BB32" s="415"/>
      <c r="BC32" s="416"/>
      <c r="BD32" s="307">
        <v>0</v>
      </c>
      <c r="BE32" s="348"/>
      <c r="BF32" s="390"/>
      <c r="BG32" s="415"/>
      <c r="BH32" s="416"/>
      <c r="BI32" s="307">
        <v>0</v>
      </c>
      <c r="BJ32" s="348"/>
      <c r="BK32" s="390"/>
      <c r="BL32" s="415"/>
      <c r="BM32" s="416"/>
      <c r="BN32" s="307">
        <v>0</v>
      </c>
      <c r="BO32" s="349"/>
      <c r="BP32" s="407"/>
      <c r="BQ32" s="415"/>
      <c r="BR32" s="416"/>
      <c r="BS32" s="307">
        <v>0</v>
      </c>
      <c r="BT32" s="348"/>
      <c r="BU32" s="408"/>
      <c r="BV32" s="415"/>
      <c r="BW32" s="416"/>
      <c r="BX32" s="307">
        <v>0</v>
      </c>
      <c r="BY32" s="349"/>
      <c r="BZ32" s="407"/>
      <c r="CA32" s="415"/>
      <c r="CB32" s="416"/>
      <c r="CC32" s="307">
        <v>0</v>
      </c>
      <c r="CD32" s="348"/>
      <c r="CE32" s="408"/>
      <c r="CF32" s="415"/>
      <c r="CG32" s="416"/>
      <c r="CH32" s="307">
        <v>0</v>
      </c>
      <c r="CI32" s="348"/>
      <c r="CJ32" s="408"/>
      <c r="CK32" s="409"/>
      <c r="CL32" s="410"/>
      <c r="CM32" s="411"/>
      <c r="CN32" s="412"/>
      <c r="CO32" s="1338"/>
      <c r="CP32" s="1203"/>
      <c r="CQ32" s="785" t="e">
        <f t="shared" si="9"/>
        <v>#DIV/0!</v>
      </c>
      <c r="CR32" s="1116"/>
      <c r="CS32" s="786" t="e">
        <f t="shared" si="0"/>
        <v>#DIV/0!</v>
      </c>
      <c r="CT32" s="1114"/>
      <c r="CU32" s="1199" t="e">
        <f t="shared" si="3"/>
        <v>#DIV/0!</v>
      </c>
      <c r="CV32" s="1115"/>
      <c r="CW32" s="1208" t="e">
        <f t="shared" si="4"/>
        <v>#DIV/0!</v>
      </c>
      <c r="CX32" s="1214"/>
      <c r="CY32" s="1210" t="e">
        <f t="shared" si="5"/>
        <v>#DIV/0!</v>
      </c>
      <c r="CZ32" s="1116"/>
      <c r="DA32" s="1207" t="e">
        <f t="shared" si="6"/>
        <v>#DIV/0!</v>
      </c>
      <c r="DB32" s="1114"/>
      <c r="DC32" s="1196" t="e">
        <f t="shared" si="7"/>
        <v>#DIV/0!</v>
      </c>
      <c r="DD32" s="1115"/>
      <c r="DE32" s="1208" t="e">
        <f t="shared" si="8"/>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12"/>
        <v>0</v>
      </c>
      <c r="Q33" s="2051"/>
      <c r="R33" s="2052"/>
      <c r="S33" s="893"/>
      <c r="T33" s="893"/>
      <c r="U33" s="893"/>
      <c r="V33" s="893"/>
      <c r="W33" s="945">
        <f t="shared" si="13"/>
        <v>0</v>
      </c>
      <c r="X33" s="878">
        <f t="shared" si="14"/>
        <v>0</v>
      </c>
      <c r="Y33" s="822"/>
      <c r="Z33" s="822"/>
      <c r="AA33" s="932"/>
      <c r="AB33" s="1256"/>
      <c r="AC33" s="892"/>
      <c r="AD33" s="1238"/>
      <c r="AE33" s="934"/>
      <c r="AF33" s="1261"/>
      <c r="AG33" s="1222"/>
      <c r="AH33" s="827"/>
      <c r="AI33" s="959"/>
      <c r="AJ33" s="1275"/>
      <c r="AK33" s="929"/>
      <c r="AL33" s="828"/>
      <c r="AM33" s="1056"/>
      <c r="AN33" s="1056"/>
      <c r="AO33" s="1057"/>
      <c r="AP33" s="1057"/>
      <c r="AQ33" s="617">
        <f t="shared" si="10"/>
        <v>0</v>
      </c>
      <c r="AR33" s="623">
        <f t="shared" si="10"/>
        <v>0</v>
      </c>
      <c r="AS33" s="329">
        <v>0</v>
      </c>
      <c r="AT33" s="307">
        <f t="shared" si="11"/>
        <v>0</v>
      </c>
      <c r="AU33" s="618">
        <f t="shared" si="11"/>
        <v>0</v>
      </c>
      <c r="AV33" s="619">
        <f t="shared" si="11"/>
        <v>0</v>
      </c>
      <c r="AW33" s="403"/>
      <c r="AX33" s="398"/>
      <c r="AY33" s="307">
        <v>0</v>
      </c>
      <c r="AZ33" s="348"/>
      <c r="BA33" s="390"/>
      <c r="BB33" s="415"/>
      <c r="BC33" s="416"/>
      <c r="BD33" s="307">
        <v>0</v>
      </c>
      <c r="BE33" s="348"/>
      <c r="BF33" s="390"/>
      <c r="BG33" s="415"/>
      <c r="BH33" s="416"/>
      <c r="BI33" s="307">
        <v>0</v>
      </c>
      <c r="BJ33" s="348"/>
      <c r="BK33" s="390"/>
      <c r="BL33" s="415"/>
      <c r="BM33" s="416"/>
      <c r="BN33" s="307">
        <v>0</v>
      </c>
      <c r="BO33" s="349"/>
      <c r="BP33" s="407"/>
      <c r="BQ33" s="415"/>
      <c r="BR33" s="416"/>
      <c r="BS33" s="307">
        <v>0</v>
      </c>
      <c r="BT33" s="348"/>
      <c r="BU33" s="408"/>
      <c r="BV33" s="415"/>
      <c r="BW33" s="416"/>
      <c r="BX33" s="307">
        <v>0</v>
      </c>
      <c r="BY33" s="349"/>
      <c r="BZ33" s="407"/>
      <c r="CA33" s="415"/>
      <c r="CB33" s="416"/>
      <c r="CC33" s="307">
        <v>0</v>
      </c>
      <c r="CD33" s="348"/>
      <c r="CE33" s="408"/>
      <c r="CF33" s="415"/>
      <c r="CG33" s="416"/>
      <c r="CH33" s="307">
        <v>0</v>
      </c>
      <c r="CI33" s="348"/>
      <c r="CJ33" s="408"/>
      <c r="CK33" s="409"/>
      <c r="CL33" s="410"/>
      <c r="CM33" s="411"/>
      <c r="CN33" s="412"/>
      <c r="CO33" s="1338"/>
      <c r="CP33" s="1203"/>
      <c r="CQ33" s="785" t="e">
        <f t="shared" si="9"/>
        <v>#DIV/0!</v>
      </c>
      <c r="CR33" s="1116"/>
      <c r="CS33" s="786" t="e">
        <f t="shared" si="0"/>
        <v>#DIV/0!</v>
      </c>
      <c r="CT33" s="1114"/>
      <c r="CU33" s="1199" t="e">
        <f t="shared" si="3"/>
        <v>#DIV/0!</v>
      </c>
      <c r="CV33" s="1115"/>
      <c r="CW33" s="1208" t="e">
        <f t="shared" si="4"/>
        <v>#DIV/0!</v>
      </c>
      <c r="CX33" s="1214"/>
      <c r="CY33" s="1210" t="e">
        <f t="shared" si="5"/>
        <v>#DIV/0!</v>
      </c>
      <c r="CZ33" s="1116"/>
      <c r="DA33" s="1207" t="e">
        <f t="shared" si="6"/>
        <v>#DIV/0!</v>
      </c>
      <c r="DB33" s="1114"/>
      <c r="DC33" s="1196" t="e">
        <f t="shared" si="7"/>
        <v>#DIV/0!</v>
      </c>
      <c r="DD33" s="1115"/>
      <c r="DE33" s="1208" t="e">
        <f t="shared" si="8"/>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12"/>
        <v>0</v>
      </c>
      <c r="Q34" s="2051"/>
      <c r="R34" s="2052"/>
      <c r="S34" s="893"/>
      <c r="T34" s="893"/>
      <c r="U34" s="893"/>
      <c r="V34" s="893"/>
      <c r="W34" s="945">
        <f t="shared" si="13"/>
        <v>0</v>
      </c>
      <c r="X34" s="878">
        <f t="shared" si="14"/>
        <v>0</v>
      </c>
      <c r="Y34" s="822"/>
      <c r="Z34" s="822"/>
      <c r="AA34" s="932"/>
      <c r="AB34" s="1256"/>
      <c r="AC34" s="892"/>
      <c r="AD34" s="1238"/>
      <c r="AE34" s="934"/>
      <c r="AF34" s="1261"/>
      <c r="AG34" s="1222"/>
      <c r="AH34" s="827"/>
      <c r="AI34" s="959"/>
      <c r="AJ34" s="1275"/>
      <c r="AK34" s="929"/>
      <c r="AL34" s="828"/>
      <c r="AM34" s="1056"/>
      <c r="AN34" s="1056"/>
      <c r="AO34" s="1057"/>
      <c r="AP34" s="1058"/>
      <c r="AQ34" s="617">
        <f t="shared" si="10"/>
        <v>0</v>
      </c>
      <c r="AR34" s="623">
        <f t="shared" si="10"/>
        <v>0</v>
      </c>
      <c r="AS34" s="329">
        <v>0</v>
      </c>
      <c r="AT34" s="307">
        <f t="shared" si="11"/>
        <v>0</v>
      </c>
      <c r="AU34" s="618">
        <f t="shared" si="11"/>
        <v>0</v>
      </c>
      <c r="AV34" s="619">
        <f t="shared" si="11"/>
        <v>0</v>
      </c>
      <c r="AW34" s="403"/>
      <c r="AX34" s="398"/>
      <c r="AY34" s="307">
        <v>0</v>
      </c>
      <c r="AZ34" s="348"/>
      <c r="BA34" s="390"/>
      <c r="BB34" s="415"/>
      <c r="BC34" s="416"/>
      <c r="BD34" s="307">
        <v>0</v>
      </c>
      <c r="BE34" s="348"/>
      <c r="BF34" s="390"/>
      <c r="BG34" s="415"/>
      <c r="BH34" s="416"/>
      <c r="BI34" s="307">
        <v>0</v>
      </c>
      <c r="BJ34" s="348"/>
      <c r="BK34" s="390"/>
      <c r="BL34" s="415"/>
      <c r="BM34" s="416"/>
      <c r="BN34" s="307">
        <v>0</v>
      </c>
      <c r="BO34" s="349"/>
      <c r="BP34" s="407"/>
      <c r="BQ34" s="415"/>
      <c r="BR34" s="416"/>
      <c r="BS34" s="307">
        <v>0</v>
      </c>
      <c r="BT34" s="348"/>
      <c r="BU34" s="408"/>
      <c r="BV34" s="415"/>
      <c r="BW34" s="416"/>
      <c r="BX34" s="307">
        <v>0</v>
      </c>
      <c r="BY34" s="349"/>
      <c r="BZ34" s="407"/>
      <c r="CA34" s="415"/>
      <c r="CB34" s="416"/>
      <c r="CC34" s="307">
        <v>0</v>
      </c>
      <c r="CD34" s="348"/>
      <c r="CE34" s="408"/>
      <c r="CF34" s="415"/>
      <c r="CG34" s="416"/>
      <c r="CH34" s="307">
        <v>0</v>
      </c>
      <c r="CI34" s="348"/>
      <c r="CJ34" s="408"/>
      <c r="CK34" s="409"/>
      <c r="CL34" s="410"/>
      <c r="CM34" s="411"/>
      <c r="CN34" s="412"/>
      <c r="CO34" s="1338"/>
      <c r="CP34" s="1203"/>
      <c r="CQ34" s="785" t="e">
        <f t="shared" si="9"/>
        <v>#DIV/0!</v>
      </c>
      <c r="CR34" s="1116"/>
      <c r="CS34" s="786" t="e">
        <f t="shared" si="0"/>
        <v>#DIV/0!</v>
      </c>
      <c r="CT34" s="1114"/>
      <c r="CU34" s="1199" t="e">
        <f t="shared" si="3"/>
        <v>#DIV/0!</v>
      </c>
      <c r="CV34" s="1115"/>
      <c r="CW34" s="1208" t="e">
        <f t="shared" si="4"/>
        <v>#DIV/0!</v>
      </c>
      <c r="CX34" s="1214"/>
      <c r="CY34" s="1210" t="e">
        <f t="shared" si="5"/>
        <v>#DIV/0!</v>
      </c>
      <c r="CZ34" s="1116"/>
      <c r="DA34" s="1207" t="e">
        <f t="shared" si="6"/>
        <v>#DIV/0!</v>
      </c>
      <c r="DB34" s="1114"/>
      <c r="DC34" s="1196" t="e">
        <f t="shared" si="7"/>
        <v>#DIV/0!</v>
      </c>
      <c r="DD34" s="1115"/>
      <c r="DE34" s="1208" t="e">
        <f t="shared" si="8"/>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12"/>
        <v>0</v>
      </c>
      <c r="Q35" s="2067"/>
      <c r="R35" s="2075"/>
      <c r="S35" s="860"/>
      <c r="T35" s="860"/>
      <c r="U35" s="860"/>
      <c r="V35" s="860"/>
      <c r="W35" s="945">
        <f t="shared" si="13"/>
        <v>0</v>
      </c>
      <c r="X35" s="878">
        <f t="shared" si="14"/>
        <v>0</v>
      </c>
      <c r="Y35" s="822"/>
      <c r="Z35" s="822"/>
      <c r="AA35" s="932"/>
      <c r="AB35" s="1256"/>
      <c r="AC35" s="892"/>
      <c r="AD35" s="1240"/>
      <c r="AE35" s="934"/>
      <c r="AF35" s="1261"/>
      <c r="AG35" s="1222"/>
      <c r="AH35" s="827"/>
      <c r="AI35" s="959"/>
      <c r="AJ35" s="1275"/>
      <c r="AK35" s="929"/>
      <c r="AL35" s="828"/>
      <c r="AM35" s="1056"/>
      <c r="AN35" s="1056"/>
      <c r="AO35" s="1057"/>
      <c r="AP35" s="1058"/>
      <c r="AQ35" s="617">
        <f t="shared" si="10"/>
        <v>0</v>
      </c>
      <c r="AR35" s="623">
        <f t="shared" si="10"/>
        <v>0</v>
      </c>
      <c r="AS35" s="329">
        <v>0</v>
      </c>
      <c r="AT35" s="307">
        <f t="shared" si="11"/>
        <v>0</v>
      </c>
      <c r="AU35" s="618">
        <f t="shared" si="11"/>
        <v>0</v>
      </c>
      <c r="AV35" s="619">
        <f t="shared" si="11"/>
        <v>0</v>
      </c>
      <c r="AW35" s="403"/>
      <c r="AX35" s="398"/>
      <c r="AY35" s="307">
        <v>0</v>
      </c>
      <c r="AZ35" s="348"/>
      <c r="BA35" s="390"/>
      <c r="BB35" s="415"/>
      <c r="BC35" s="416"/>
      <c r="BD35" s="307">
        <v>0</v>
      </c>
      <c r="BE35" s="348"/>
      <c r="BF35" s="390"/>
      <c r="BG35" s="415"/>
      <c r="BH35" s="416"/>
      <c r="BI35" s="307">
        <v>0</v>
      </c>
      <c r="BJ35" s="348"/>
      <c r="BK35" s="390"/>
      <c r="BL35" s="415"/>
      <c r="BM35" s="416"/>
      <c r="BN35" s="307">
        <v>0</v>
      </c>
      <c r="BO35" s="349"/>
      <c r="BP35" s="407"/>
      <c r="BQ35" s="415"/>
      <c r="BR35" s="416"/>
      <c r="BS35" s="307">
        <v>0</v>
      </c>
      <c r="BT35" s="348"/>
      <c r="BU35" s="408"/>
      <c r="BV35" s="415"/>
      <c r="BW35" s="416"/>
      <c r="BX35" s="307">
        <v>0</v>
      </c>
      <c r="BY35" s="349"/>
      <c r="BZ35" s="407"/>
      <c r="CA35" s="415"/>
      <c r="CB35" s="416"/>
      <c r="CC35" s="307">
        <v>0</v>
      </c>
      <c r="CD35" s="348"/>
      <c r="CE35" s="408"/>
      <c r="CF35" s="415"/>
      <c r="CG35" s="416"/>
      <c r="CH35" s="307">
        <v>0</v>
      </c>
      <c r="CI35" s="348"/>
      <c r="CJ35" s="408"/>
      <c r="CK35" s="409"/>
      <c r="CL35" s="410"/>
      <c r="CM35" s="411"/>
      <c r="CN35" s="412"/>
      <c r="CO35" s="1338"/>
      <c r="CP35" s="1203"/>
      <c r="CQ35" s="785" t="e">
        <f t="shared" si="9"/>
        <v>#DIV/0!</v>
      </c>
      <c r="CR35" s="1116"/>
      <c r="CS35" s="786" t="e">
        <f t="shared" si="0"/>
        <v>#DIV/0!</v>
      </c>
      <c r="CT35" s="1114"/>
      <c r="CU35" s="1199" t="e">
        <f t="shared" si="3"/>
        <v>#DIV/0!</v>
      </c>
      <c r="CV35" s="1115"/>
      <c r="CW35" s="1208" t="e">
        <f t="shared" si="4"/>
        <v>#DIV/0!</v>
      </c>
      <c r="CX35" s="1214"/>
      <c r="CY35" s="1210" t="e">
        <f t="shared" si="5"/>
        <v>#DIV/0!</v>
      </c>
      <c r="CZ35" s="1116"/>
      <c r="DA35" s="1207" t="e">
        <f t="shared" si="6"/>
        <v>#DIV/0!</v>
      </c>
      <c r="DB35" s="1114"/>
      <c r="DC35" s="1196" t="e">
        <f t="shared" si="7"/>
        <v>#DIV/0!</v>
      </c>
      <c r="DD35" s="1115"/>
      <c r="DE35" s="1208" t="e">
        <f t="shared" si="8"/>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12"/>
        <v>0</v>
      </c>
      <c r="Q36" s="2067"/>
      <c r="R36" s="2075"/>
      <c r="S36" s="860"/>
      <c r="T36" s="860"/>
      <c r="U36" s="860"/>
      <c r="V36" s="860"/>
      <c r="W36" s="945">
        <f t="shared" si="13"/>
        <v>0</v>
      </c>
      <c r="X36" s="878">
        <f t="shared" si="14"/>
        <v>0</v>
      </c>
      <c r="Y36" s="822"/>
      <c r="Z36" s="822"/>
      <c r="AA36" s="932"/>
      <c r="AB36" s="1256"/>
      <c r="AC36" s="892"/>
      <c r="AD36" s="1238"/>
      <c r="AE36" s="934"/>
      <c r="AF36" s="1261"/>
      <c r="AG36" s="1222"/>
      <c r="AH36" s="827"/>
      <c r="AI36" s="959"/>
      <c r="AJ36" s="1275"/>
      <c r="AK36" s="929"/>
      <c r="AL36" s="828"/>
      <c r="AM36" s="1056"/>
      <c r="AN36" s="1056"/>
      <c r="AO36" s="1057"/>
      <c r="AP36" s="1058"/>
      <c r="AQ36" s="617">
        <f t="shared" si="10"/>
        <v>0</v>
      </c>
      <c r="AR36" s="623">
        <f t="shared" si="10"/>
        <v>0</v>
      </c>
      <c r="AS36" s="329">
        <v>0</v>
      </c>
      <c r="AT36" s="307">
        <f t="shared" si="11"/>
        <v>0</v>
      </c>
      <c r="AU36" s="618">
        <f t="shared" si="11"/>
        <v>0</v>
      </c>
      <c r="AV36" s="619">
        <f t="shared" si="11"/>
        <v>0</v>
      </c>
      <c r="AW36" s="403"/>
      <c r="AX36" s="398"/>
      <c r="AY36" s="307">
        <v>0</v>
      </c>
      <c r="AZ36" s="348"/>
      <c r="BA36" s="390"/>
      <c r="BB36" s="415"/>
      <c r="BC36" s="416"/>
      <c r="BD36" s="307">
        <v>0</v>
      </c>
      <c r="BE36" s="348"/>
      <c r="BF36" s="390"/>
      <c r="BG36" s="415"/>
      <c r="BH36" s="416"/>
      <c r="BI36" s="307">
        <v>0</v>
      </c>
      <c r="BJ36" s="348"/>
      <c r="BK36" s="390"/>
      <c r="BL36" s="415"/>
      <c r="BM36" s="416"/>
      <c r="BN36" s="307">
        <v>0</v>
      </c>
      <c r="BO36" s="349"/>
      <c r="BP36" s="407"/>
      <c r="BQ36" s="415"/>
      <c r="BR36" s="416"/>
      <c r="BS36" s="307">
        <v>0</v>
      </c>
      <c r="BT36" s="348"/>
      <c r="BU36" s="408"/>
      <c r="BV36" s="415"/>
      <c r="BW36" s="416"/>
      <c r="BX36" s="307">
        <v>0</v>
      </c>
      <c r="BY36" s="349"/>
      <c r="BZ36" s="407"/>
      <c r="CA36" s="415"/>
      <c r="CB36" s="416"/>
      <c r="CC36" s="307">
        <v>0</v>
      </c>
      <c r="CD36" s="348"/>
      <c r="CE36" s="408"/>
      <c r="CF36" s="415"/>
      <c r="CG36" s="416"/>
      <c r="CH36" s="307">
        <v>0</v>
      </c>
      <c r="CI36" s="348"/>
      <c r="CJ36" s="408"/>
      <c r="CK36" s="409"/>
      <c r="CL36" s="410"/>
      <c r="CM36" s="411"/>
      <c r="CN36" s="412"/>
      <c r="CO36" s="1338"/>
      <c r="CP36" s="1203"/>
      <c r="CQ36" s="785" t="e">
        <f t="shared" si="9"/>
        <v>#DIV/0!</v>
      </c>
      <c r="CR36" s="1116"/>
      <c r="CS36" s="786" t="e">
        <f t="shared" si="0"/>
        <v>#DIV/0!</v>
      </c>
      <c r="CT36" s="1114"/>
      <c r="CU36" s="1199" t="e">
        <f t="shared" si="3"/>
        <v>#DIV/0!</v>
      </c>
      <c r="CV36" s="1115"/>
      <c r="CW36" s="1208" t="e">
        <f t="shared" si="4"/>
        <v>#DIV/0!</v>
      </c>
      <c r="CX36" s="1214"/>
      <c r="CY36" s="1210" t="e">
        <f t="shared" si="5"/>
        <v>#DIV/0!</v>
      </c>
      <c r="CZ36" s="1116"/>
      <c r="DA36" s="1207" t="e">
        <f t="shared" si="6"/>
        <v>#DIV/0!</v>
      </c>
      <c r="DB36" s="1114"/>
      <c r="DC36" s="1196" t="e">
        <f t="shared" si="7"/>
        <v>#DIV/0!</v>
      </c>
      <c r="DD36" s="1115"/>
      <c r="DE36" s="1208" t="e">
        <f t="shared" si="8"/>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12"/>
        <v>0</v>
      </c>
      <c r="Q37" s="2067"/>
      <c r="R37" s="2075"/>
      <c r="S37" s="860"/>
      <c r="T37" s="860"/>
      <c r="U37" s="860"/>
      <c r="V37" s="860"/>
      <c r="W37" s="945">
        <f t="shared" si="13"/>
        <v>0</v>
      </c>
      <c r="X37" s="878">
        <f t="shared" si="14"/>
        <v>0</v>
      </c>
      <c r="Y37" s="822"/>
      <c r="Z37" s="822"/>
      <c r="AA37" s="932"/>
      <c r="AB37" s="1256"/>
      <c r="AC37" s="892"/>
      <c r="AD37" s="1238"/>
      <c r="AE37" s="934"/>
      <c r="AF37" s="1261"/>
      <c r="AG37" s="1222"/>
      <c r="AH37" s="827"/>
      <c r="AI37" s="959"/>
      <c r="AJ37" s="1275"/>
      <c r="AK37" s="1060"/>
      <c r="AL37" s="828"/>
      <c r="AM37" s="1059"/>
      <c r="AN37" s="1059"/>
      <c r="AO37" s="1058"/>
      <c r="AP37" s="1058"/>
      <c r="AQ37" s="617">
        <f t="shared" ref="AQ37:AR58" si="15">AW37+BB37+BG37+BL37+BQ37+BV37+CA37+CF37</f>
        <v>0</v>
      </c>
      <c r="AR37" s="623">
        <f t="shared" si="15"/>
        <v>0</v>
      </c>
      <c r="AS37" s="329">
        <v>0</v>
      </c>
      <c r="AT37" s="307">
        <f t="shared" ref="AT37:AV58" si="16">AY37+BD37+BI37+BN37+BS37+BX37+CC37+CH37</f>
        <v>0</v>
      </c>
      <c r="AU37" s="618">
        <f t="shared" si="16"/>
        <v>0</v>
      </c>
      <c r="AV37" s="619">
        <f t="shared" si="16"/>
        <v>0</v>
      </c>
      <c r="AW37" s="403"/>
      <c r="AX37" s="398"/>
      <c r="AY37" s="307">
        <v>0</v>
      </c>
      <c r="AZ37" s="348"/>
      <c r="BA37" s="390"/>
      <c r="BB37" s="415"/>
      <c r="BC37" s="416"/>
      <c r="BD37" s="307">
        <v>0</v>
      </c>
      <c r="BE37" s="348"/>
      <c r="BF37" s="390"/>
      <c r="BG37" s="415"/>
      <c r="BH37" s="416"/>
      <c r="BI37" s="307">
        <v>0</v>
      </c>
      <c r="BJ37" s="348"/>
      <c r="BK37" s="390"/>
      <c r="BL37" s="415"/>
      <c r="BM37" s="416"/>
      <c r="BN37" s="307">
        <v>0</v>
      </c>
      <c r="BO37" s="349"/>
      <c r="BP37" s="407"/>
      <c r="BQ37" s="415"/>
      <c r="BR37" s="416"/>
      <c r="BS37" s="307">
        <v>0</v>
      </c>
      <c r="BT37" s="348"/>
      <c r="BU37" s="408"/>
      <c r="BV37" s="415"/>
      <c r="BW37" s="416"/>
      <c r="BX37" s="307">
        <v>0</v>
      </c>
      <c r="BY37" s="349"/>
      <c r="BZ37" s="407"/>
      <c r="CA37" s="415"/>
      <c r="CB37" s="416"/>
      <c r="CC37" s="307">
        <v>0</v>
      </c>
      <c r="CD37" s="348"/>
      <c r="CE37" s="408"/>
      <c r="CF37" s="415"/>
      <c r="CG37" s="416"/>
      <c r="CH37" s="307">
        <v>0</v>
      </c>
      <c r="CI37" s="348"/>
      <c r="CJ37" s="408"/>
      <c r="CK37" s="409"/>
      <c r="CL37" s="410"/>
      <c r="CM37" s="411"/>
      <c r="CN37" s="412"/>
      <c r="CO37" s="1338"/>
      <c r="CP37" s="1203"/>
      <c r="CQ37" s="785" t="e">
        <f t="shared" si="9"/>
        <v>#DIV/0!</v>
      </c>
      <c r="CR37" s="1116"/>
      <c r="CS37" s="786" t="e">
        <f t="shared" si="0"/>
        <v>#DIV/0!</v>
      </c>
      <c r="CT37" s="1114"/>
      <c r="CU37" s="1199" t="e">
        <f t="shared" si="3"/>
        <v>#DIV/0!</v>
      </c>
      <c r="CV37" s="1115"/>
      <c r="CW37" s="1208" t="e">
        <f t="shared" si="4"/>
        <v>#DIV/0!</v>
      </c>
      <c r="CX37" s="1214"/>
      <c r="CY37" s="1210" t="e">
        <f t="shared" si="5"/>
        <v>#DIV/0!</v>
      </c>
      <c r="CZ37" s="1116"/>
      <c r="DA37" s="1207" t="e">
        <f t="shared" si="6"/>
        <v>#DIV/0!</v>
      </c>
      <c r="DB37" s="1114"/>
      <c r="DC37" s="1196" t="e">
        <f t="shared" si="7"/>
        <v>#DIV/0!</v>
      </c>
      <c r="DD37" s="1115"/>
      <c r="DE37" s="1208" t="e">
        <f t="shared" si="8"/>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12"/>
        <v>0</v>
      </c>
      <c r="Q38" s="2067"/>
      <c r="R38" s="2075"/>
      <c r="S38" s="860"/>
      <c r="T38" s="860"/>
      <c r="U38" s="860"/>
      <c r="V38" s="860"/>
      <c r="W38" s="945">
        <f t="shared" si="13"/>
        <v>0</v>
      </c>
      <c r="X38" s="878">
        <f t="shared" si="14"/>
        <v>0</v>
      </c>
      <c r="Y38" s="822"/>
      <c r="Z38" s="822"/>
      <c r="AA38" s="468"/>
      <c r="AB38" s="1257"/>
      <c r="AC38" s="165"/>
      <c r="AD38" s="1238"/>
      <c r="AE38" s="469"/>
      <c r="AF38" s="1262"/>
      <c r="AG38" s="166"/>
      <c r="AH38" s="827"/>
      <c r="AI38" s="959"/>
      <c r="AJ38" s="1275"/>
      <c r="AK38" s="929"/>
      <c r="AL38" s="828"/>
      <c r="AM38" s="1059"/>
      <c r="AN38" s="1059"/>
      <c r="AO38" s="1058"/>
      <c r="AP38" s="1058"/>
      <c r="AQ38" s="617">
        <f t="shared" si="15"/>
        <v>0</v>
      </c>
      <c r="AR38" s="623">
        <f t="shared" si="15"/>
        <v>0</v>
      </c>
      <c r="AS38" s="329">
        <v>0</v>
      </c>
      <c r="AT38" s="307">
        <f t="shared" si="16"/>
        <v>0</v>
      </c>
      <c r="AU38" s="618">
        <f t="shared" si="16"/>
        <v>0</v>
      </c>
      <c r="AV38" s="619">
        <f t="shared" si="16"/>
        <v>0</v>
      </c>
      <c r="AW38" s="403"/>
      <c r="AX38" s="398"/>
      <c r="AY38" s="307">
        <v>0</v>
      </c>
      <c r="AZ38" s="348"/>
      <c r="BA38" s="390"/>
      <c r="BB38" s="415"/>
      <c r="BC38" s="416"/>
      <c r="BD38" s="307">
        <v>0</v>
      </c>
      <c r="BE38" s="348"/>
      <c r="BF38" s="390"/>
      <c r="BG38" s="415"/>
      <c r="BH38" s="416"/>
      <c r="BI38" s="307">
        <v>0</v>
      </c>
      <c r="BJ38" s="348"/>
      <c r="BK38" s="390"/>
      <c r="BL38" s="415"/>
      <c r="BM38" s="416"/>
      <c r="BN38" s="307">
        <v>0</v>
      </c>
      <c r="BO38" s="349"/>
      <c r="BP38" s="407"/>
      <c r="BQ38" s="415"/>
      <c r="BR38" s="416"/>
      <c r="BS38" s="307">
        <v>0</v>
      </c>
      <c r="BT38" s="348"/>
      <c r="BU38" s="408"/>
      <c r="BV38" s="415"/>
      <c r="BW38" s="416"/>
      <c r="BX38" s="307">
        <v>0</v>
      </c>
      <c r="BY38" s="349"/>
      <c r="BZ38" s="407"/>
      <c r="CA38" s="415"/>
      <c r="CB38" s="416"/>
      <c r="CC38" s="307">
        <v>0</v>
      </c>
      <c r="CD38" s="348"/>
      <c r="CE38" s="408"/>
      <c r="CF38" s="415"/>
      <c r="CG38" s="416"/>
      <c r="CH38" s="307">
        <v>0</v>
      </c>
      <c r="CI38" s="348"/>
      <c r="CJ38" s="408"/>
      <c r="CK38" s="409"/>
      <c r="CL38" s="410"/>
      <c r="CM38" s="411"/>
      <c r="CN38" s="412"/>
      <c r="CO38" s="1338"/>
      <c r="CP38" s="1203"/>
      <c r="CQ38" s="785" t="e">
        <f t="shared" si="9"/>
        <v>#DIV/0!</v>
      </c>
      <c r="CR38" s="1116"/>
      <c r="CS38" s="786" t="e">
        <f t="shared" si="0"/>
        <v>#DIV/0!</v>
      </c>
      <c r="CT38" s="1114"/>
      <c r="CU38" s="1199" t="e">
        <f t="shared" si="3"/>
        <v>#DIV/0!</v>
      </c>
      <c r="CV38" s="1115"/>
      <c r="CW38" s="1208" t="e">
        <f t="shared" si="4"/>
        <v>#DIV/0!</v>
      </c>
      <c r="CX38" s="1214"/>
      <c r="CY38" s="1210" t="e">
        <f t="shared" si="5"/>
        <v>#DIV/0!</v>
      </c>
      <c r="CZ38" s="1116"/>
      <c r="DA38" s="1207" t="e">
        <f t="shared" si="6"/>
        <v>#DIV/0!</v>
      </c>
      <c r="DB38" s="1114"/>
      <c r="DC38" s="1196" t="e">
        <f t="shared" si="7"/>
        <v>#DIV/0!</v>
      </c>
      <c r="DD38" s="1115"/>
      <c r="DE38" s="1208" t="e">
        <f t="shared" si="8"/>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12"/>
        <v>0</v>
      </c>
      <c r="Q39" s="2067"/>
      <c r="R39" s="2075"/>
      <c r="S39" s="860"/>
      <c r="T39" s="860"/>
      <c r="U39" s="860"/>
      <c r="V39" s="860"/>
      <c r="W39" s="945">
        <f t="shared" si="13"/>
        <v>0</v>
      </c>
      <c r="X39" s="878">
        <f t="shared" si="14"/>
        <v>0</v>
      </c>
      <c r="Y39" s="822"/>
      <c r="Z39" s="822"/>
      <c r="AA39" s="932"/>
      <c r="AB39" s="1256"/>
      <c r="AC39" s="892"/>
      <c r="AD39" s="890" t="s">
        <v>361</v>
      </c>
      <c r="AE39" s="934"/>
      <c r="AF39" s="1261"/>
      <c r="AG39" s="1222"/>
      <c r="AH39" s="827"/>
      <c r="AI39" s="959"/>
      <c r="AJ39" s="1275"/>
      <c r="AK39" s="929"/>
      <c r="AL39" s="828"/>
      <c r="AM39" s="1059"/>
      <c r="AN39" s="1059"/>
      <c r="AO39" s="1058"/>
      <c r="AP39" s="1058"/>
      <c r="AQ39" s="617">
        <f t="shared" si="15"/>
        <v>0</v>
      </c>
      <c r="AR39" s="623">
        <f t="shared" si="15"/>
        <v>0</v>
      </c>
      <c r="AS39" s="329">
        <v>0</v>
      </c>
      <c r="AT39" s="307">
        <f t="shared" si="16"/>
        <v>0</v>
      </c>
      <c r="AU39" s="618">
        <f t="shared" si="16"/>
        <v>0</v>
      </c>
      <c r="AV39" s="619">
        <f t="shared" si="16"/>
        <v>0</v>
      </c>
      <c r="AW39" s="403"/>
      <c r="AX39" s="398"/>
      <c r="AY39" s="307">
        <v>0</v>
      </c>
      <c r="AZ39" s="348"/>
      <c r="BA39" s="390"/>
      <c r="BB39" s="415"/>
      <c r="BC39" s="416"/>
      <c r="BD39" s="307">
        <v>0</v>
      </c>
      <c r="BE39" s="348"/>
      <c r="BF39" s="390"/>
      <c r="BG39" s="415"/>
      <c r="BH39" s="416"/>
      <c r="BI39" s="307">
        <v>0</v>
      </c>
      <c r="BJ39" s="348"/>
      <c r="BK39" s="390"/>
      <c r="BL39" s="415"/>
      <c r="BM39" s="416"/>
      <c r="BN39" s="307">
        <v>0</v>
      </c>
      <c r="BO39" s="349"/>
      <c r="BP39" s="407"/>
      <c r="BQ39" s="415"/>
      <c r="BR39" s="416"/>
      <c r="BS39" s="307">
        <v>0</v>
      </c>
      <c r="BT39" s="348"/>
      <c r="BU39" s="408"/>
      <c r="BV39" s="415"/>
      <c r="BW39" s="416"/>
      <c r="BX39" s="307">
        <v>0</v>
      </c>
      <c r="BY39" s="349"/>
      <c r="BZ39" s="407"/>
      <c r="CA39" s="415"/>
      <c r="CB39" s="416"/>
      <c r="CC39" s="307">
        <v>0</v>
      </c>
      <c r="CD39" s="348"/>
      <c r="CE39" s="408"/>
      <c r="CF39" s="415"/>
      <c r="CG39" s="416"/>
      <c r="CH39" s="307">
        <v>0</v>
      </c>
      <c r="CI39" s="348"/>
      <c r="CJ39" s="408"/>
      <c r="CK39" s="409"/>
      <c r="CL39" s="410"/>
      <c r="CM39" s="411"/>
      <c r="CN39" s="412"/>
      <c r="CO39" s="1338"/>
      <c r="CP39" s="1203"/>
      <c r="CQ39" s="785" t="e">
        <f t="shared" si="9"/>
        <v>#DIV/0!</v>
      </c>
      <c r="CR39" s="1116"/>
      <c r="CS39" s="786" t="e">
        <f t="shared" si="0"/>
        <v>#DIV/0!</v>
      </c>
      <c r="CT39" s="1114"/>
      <c r="CU39" s="1199" t="e">
        <f t="shared" si="3"/>
        <v>#DIV/0!</v>
      </c>
      <c r="CV39" s="1115"/>
      <c r="CW39" s="1208" t="e">
        <f t="shared" si="4"/>
        <v>#DIV/0!</v>
      </c>
      <c r="CX39" s="1214"/>
      <c r="CY39" s="1210" t="e">
        <f t="shared" si="5"/>
        <v>#DIV/0!</v>
      </c>
      <c r="CZ39" s="1116"/>
      <c r="DA39" s="1207" t="e">
        <f t="shared" si="6"/>
        <v>#DIV/0!</v>
      </c>
      <c r="DB39" s="1114"/>
      <c r="DC39" s="1196" t="e">
        <f t="shared" si="7"/>
        <v>#DIV/0!</v>
      </c>
      <c r="DD39" s="1115"/>
      <c r="DE39" s="1208" t="e">
        <f t="shared" si="8"/>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12"/>
        <v>0</v>
      </c>
      <c r="Q40" s="2067"/>
      <c r="R40" s="2075"/>
      <c r="S40" s="860"/>
      <c r="T40" s="860"/>
      <c r="U40" s="860"/>
      <c r="V40" s="860"/>
      <c r="W40" s="945">
        <f t="shared" si="13"/>
        <v>0</v>
      </c>
      <c r="X40" s="878">
        <f t="shared" si="14"/>
        <v>0</v>
      </c>
      <c r="Y40" s="822"/>
      <c r="Z40" s="822"/>
      <c r="AA40" s="932"/>
      <c r="AB40" s="1256"/>
      <c r="AC40" s="892"/>
      <c r="AD40" s="1241"/>
      <c r="AE40" s="934"/>
      <c r="AF40" s="1261"/>
      <c r="AG40" s="1222"/>
      <c r="AH40" s="827"/>
      <c r="AI40" s="959"/>
      <c r="AJ40" s="1275"/>
      <c r="AK40" s="929"/>
      <c r="AL40" s="828"/>
      <c r="AM40" s="1059"/>
      <c r="AN40" s="1059"/>
      <c r="AO40" s="1058"/>
      <c r="AP40" s="1058"/>
      <c r="AQ40" s="617">
        <f t="shared" si="15"/>
        <v>0</v>
      </c>
      <c r="AR40" s="623">
        <f t="shared" si="15"/>
        <v>0</v>
      </c>
      <c r="AS40" s="329">
        <v>0</v>
      </c>
      <c r="AT40" s="307">
        <f t="shared" si="16"/>
        <v>0</v>
      </c>
      <c r="AU40" s="618">
        <f t="shared" si="16"/>
        <v>0</v>
      </c>
      <c r="AV40" s="619">
        <f t="shared" si="16"/>
        <v>0</v>
      </c>
      <c r="AW40" s="403"/>
      <c r="AX40" s="398"/>
      <c r="AY40" s="307">
        <v>0</v>
      </c>
      <c r="AZ40" s="348"/>
      <c r="BA40" s="390"/>
      <c r="BB40" s="415"/>
      <c r="BC40" s="416"/>
      <c r="BD40" s="307">
        <v>0</v>
      </c>
      <c r="BE40" s="348"/>
      <c r="BF40" s="390"/>
      <c r="BG40" s="415"/>
      <c r="BH40" s="416"/>
      <c r="BI40" s="307">
        <v>0</v>
      </c>
      <c r="BJ40" s="348"/>
      <c r="BK40" s="390"/>
      <c r="BL40" s="415"/>
      <c r="BM40" s="416"/>
      <c r="BN40" s="307">
        <v>0</v>
      </c>
      <c r="BO40" s="349"/>
      <c r="BP40" s="407"/>
      <c r="BQ40" s="415"/>
      <c r="BR40" s="416"/>
      <c r="BS40" s="307">
        <v>0</v>
      </c>
      <c r="BT40" s="348"/>
      <c r="BU40" s="408"/>
      <c r="BV40" s="415"/>
      <c r="BW40" s="416"/>
      <c r="BX40" s="307">
        <v>0</v>
      </c>
      <c r="BY40" s="349"/>
      <c r="BZ40" s="407"/>
      <c r="CA40" s="415"/>
      <c r="CB40" s="416"/>
      <c r="CC40" s="307">
        <v>0</v>
      </c>
      <c r="CD40" s="348"/>
      <c r="CE40" s="408"/>
      <c r="CF40" s="415"/>
      <c r="CG40" s="416"/>
      <c r="CH40" s="307">
        <v>0</v>
      </c>
      <c r="CI40" s="348"/>
      <c r="CJ40" s="408"/>
      <c r="CK40" s="409"/>
      <c r="CL40" s="410"/>
      <c r="CM40" s="411"/>
      <c r="CN40" s="412"/>
      <c r="CO40" s="1338"/>
      <c r="CP40" s="1203"/>
      <c r="CQ40" s="785" t="e">
        <f t="shared" si="9"/>
        <v>#DIV/0!</v>
      </c>
      <c r="CR40" s="1116"/>
      <c r="CS40" s="786" t="e">
        <f t="shared" si="0"/>
        <v>#DIV/0!</v>
      </c>
      <c r="CT40" s="1114"/>
      <c r="CU40" s="1199" t="e">
        <f t="shared" si="3"/>
        <v>#DIV/0!</v>
      </c>
      <c r="CV40" s="1115"/>
      <c r="CW40" s="1208" t="e">
        <f t="shared" si="4"/>
        <v>#DIV/0!</v>
      </c>
      <c r="CX40" s="1214"/>
      <c r="CY40" s="1210" t="e">
        <f t="shared" si="5"/>
        <v>#DIV/0!</v>
      </c>
      <c r="CZ40" s="1116"/>
      <c r="DA40" s="1207" t="e">
        <f t="shared" si="6"/>
        <v>#DIV/0!</v>
      </c>
      <c r="DB40" s="1114"/>
      <c r="DC40" s="1196" t="e">
        <f t="shared" si="7"/>
        <v>#DIV/0!</v>
      </c>
      <c r="DD40" s="1115"/>
      <c r="DE40" s="1208" t="e">
        <f t="shared" si="8"/>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12"/>
        <v>0</v>
      </c>
      <c r="Q41" s="2067"/>
      <c r="R41" s="2075"/>
      <c r="S41" s="860"/>
      <c r="T41" s="860"/>
      <c r="U41" s="860"/>
      <c r="V41" s="860"/>
      <c r="W41" s="945">
        <f t="shared" si="13"/>
        <v>0</v>
      </c>
      <c r="X41" s="878">
        <f t="shared" si="14"/>
        <v>0</v>
      </c>
      <c r="Y41" s="822"/>
      <c r="Z41" s="822"/>
      <c r="AA41" s="616"/>
      <c r="AB41" s="1258"/>
      <c r="AC41" s="892"/>
      <c r="AD41" s="1241"/>
      <c r="AE41" s="470"/>
      <c r="AF41" s="1263"/>
      <c r="AG41" s="1222"/>
      <c r="AH41" s="827"/>
      <c r="AI41" s="959"/>
      <c r="AJ41" s="1275"/>
      <c r="AK41" s="929"/>
      <c r="AL41" s="828"/>
      <c r="AM41" s="1059"/>
      <c r="AN41" s="1059"/>
      <c r="AO41" s="1058"/>
      <c r="AP41" s="1058"/>
      <c r="AQ41" s="617">
        <f t="shared" si="15"/>
        <v>0</v>
      </c>
      <c r="AR41" s="623">
        <f t="shared" si="15"/>
        <v>0</v>
      </c>
      <c r="AS41" s="329">
        <v>0</v>
      </c>
      <c r="AT41" s="307">
        <f t="shared" si="16"/>
        <v>0</v>
      </c>
      <c r="AU41" s="618">
        <f t="shared" si="16"/>
        <v>0</v>
      </c>
      <c r="AV41" s="619">
        <f t="shared" si="16"/>
        <v>0</v>
      </c>
      <c r="AW41" s="403"/>
      <c r="AX41" s="398"/>
      <c r="AY41" s="307">
        <v>0</v>
      </c>
      <c r="AZ41" s="348"/>
      <c r="BA41" s="390"/>
      <c r="BB41" s="415"/>
      <c r="BC41" s="416"/>
      <c r="BD41" s="307">
        <v>0</v>
      </c>
      <c r="BE41" s="348"/>
      <c r="BF41" s="390"/>
      <c r="BG41" s="415"/>
      <c r="BH41" s="416"/>
      <c r="BI41" s="307">
        <v>0</v>
      </c>
      <c r="BJ41" s="348"/>
      <c r="BK41" s="390"/>
      <c r="BL41" s="415"/>
      <c r="BM41" s="416"/>
      <c r="BN41" s="307">
        <v>0</v>
      </c>
      <c r="BO41" s="349"/>
      <c r="BP41" s="407"/>
      <c r="BQ41" s="415"/>
      <c r="BR41" s="416"/>
      <c r="BS41" s="307">
        <v>0</v>
      </c>
      <c r="BT41" s="348"/>
      <c r="BU41" s="408"/>
      <c r="BV41" s="415"/>
      <c r="BW41" s="416"/>
      <c r="BX41" s="307">
        <v>0</v>
      </c>
      <c r="BY41" s="349"/>
      <c r="BZ41" s="407"/>
      <c r="CA41" s="415"/>
      <c r="CB41" s="416"/>
      <c r="CC41" s="307">
        <v>0</v>
      </c>
      <c r="CD41" s="348"/>
      <c r="CE41" s="408"/>
      <c r="CF41" s="415"/>
      <c r="CG41" s="416"/>
      <c r="CH41" s="307">
        <v>0</v>
      </c>
      <c r="CI41" s="348"/>
      <c r="CJ41" s="408"/>
      <c r="CK41" s="409"/>
      <c r="CL41" s="410"/>
      <c r="CM41" s="411"/>
      <c r="CN41" s="412"/>
      <c r="CO41" s="1338"/>
      <c r="CP41" s="1203"/>
      <c r="CQ41" s="785" t="e">
        <f t="shared" si="9"/>
        <v>#DIV/0!</v>
      </c>
      <c r="CR41" s="1116"/>
      <c r="CS41" s="786" t="e">
        <f t="shared" si="0"/>
        <v>#DIV/0!</v>
      </c>
      <c r="CT41" s="1114"/>
      <c r="CU41" s="1199" t="e">
        <f t="shared" si="3"/>
        <v>#DIV/0!</v>
      </c>
      <c r="CV41" s="1115"/>
      <c r="CW41" s="1208" t="e">
        <f t="shared" si="4"/>
        <v>#DIV/0!</v>
      </c>
      <c r="CX41" s="1214"/>
      <c r="CY41" s="1210" t="e">
        <f t="shared" si="5"/>
        <v>#DIV/0!</v>
      </c>
      <c r="CZ41" s="1116"/>
      <c r="DA41" s="1207" t="e">
        <f t="shared" si="6"/>
        <v>#DIV/0!</v>
      </c>
      <c r="DB41" s="1114"/>
      <c r="DC41" s="1196" t="e">
        <f t="shared" si="7"/>
        <v>#DIV/0!</v>
      </c>
      <c r="DD41" s="1115"/>
      <c r="DE41" s="1208" t="e">
        <f t="shared" si="8"/>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12"/>
        <v>0</v>
      </c>
      <c r="Q42" s="2067"/>
      <c r="R42" s="2075"/>
      <c r="S42" s="860"/>
      <c r="T42" s="860"/>
      <c r="U42" s="860"/>
      <c r="V42" s="860"/>
      <c r="W42" s="945">
        <f t="shared" si="13"/>
        <v>0</v>
      </c>
      <c r="X42" s="878">
        <f t="shared" si="14"/>
        <v>0</v>
      </c>
      <c r="Y42" s="822"/>
      <c r="Z42" s="822"/>
      <c r="AA42" s="932"/>
      <c r="AB42" s="1256"/>
      <c r="AC42" s="167"/>
      <c r="AD42" s="1242"/>
      <c r="AE42" s="934"/>
      <c r="AF42" s="1264"/>
      <c r="AG42" s="1222"/>
      <c r="AH42" s="827"/>
      <c r="AI42" s="959"/>
      <c r="AJ42" s="1275"/>
      <c r="AK42" s="929"/>
      <c r="AL42" s="828"/>
      <c r="AM42" s="1059"/>
      <c r="AN42" s="1059"/>
      <c r="AO42" s="1058"/>
      <c r="AP42" s="1058"/>
      <c r="AQ42" s="617">
        <f t="shared" si="15"/>
        <v>0</v>
      </c>
      <c r="AR42" s="623">
        <f t="shared" si="15"/>
        <v>0</v>
      </c>
      <c r="AS42" s="329">
        <v>0</v>
      </c>
      <c r="AT42" s="307">
        <f t="shared" si="16"/>
        <v>0</v>
      </c>
      <c r="AU42" s="618">
        <f t="shared" si="16"/>
        <v>0</v>
      </c>
      <c r="AV42" s="619">
        <f t="shared" si="16"/>
        <v>0</v>
      </c>
      <c r="AW42" s="403"/>
      <c r="AX42" s="398"/>
      <c r="AY42" s="307">
        <v>0</v>
      </c>
      <c r="AZ42" s="348"/>
      <c r="BA42" s="390"/>
      <c r="BB42" s="415"/>
      <c r="BC42" s="416"/>
      <c r="BD42" s="307">
        <v>0</v>
      </c>
      <c r="BE42" s="348"/>
      <c r="BF42" s="390"/>
      <c r="BG42" s="415"/>
      <c r="BH42" s="416"/>
      <c r="BI42" s="307">
        <v>0</v>
      </c>
      <c r="BJ42" s="348"/>
      <c r="BK42" s="390"/>
      <c r="BL42" s="415"/>
      <c r="BM42" s="416"/>
      <c r="BN42" s="307">
        <v>0</v>
      </c>
      <c r="BO42" s="349"/>
      <c r="BP42" s="407"/>
      <c r="BQ42" s="415"/>
      <c r="BR42" s="416"/>
      <c r="BS42" s="307">
        <v>0</v>
      </c>
      <c r="BT42" s="348"/>
      <c r="BU42" s="408"/>
      <c r="BV42" s="415"/>
      <c r="BW42" s="416"/>
      <c r="BX42" s="307">
        <v>0</v>
      </c>
      <c r="BY42" s="349"/>
      <c r="BZ42" s="407"/>
      <c r="CA42" s="415"/>
      <c r="CB42" s="416"/>
      <c r="CC42" s="307">
        <v>0</v>
      </c>
      <c r="CD42" s="348"/>
      <c r="CE42" s="408"/>
      <c r="CF42" s="415"/>
      <c r="CG42" s="416"/>
      <c r="CH42" s="307">
        <v>0</v>
      </c>
      <c r="CI42" s="348"/>
      <c r="CJ42" s="408"/>
      <c r="CK42" s="409"/>
      <c r="CL42" s="410"/>
      <c r="CM42" s="411"/>
      <c r="CN42" s="412"/>
      <c r="CO42" s="1338"/>
      <c r="CP42" s="1203"/>
      <c r="CQ42" s="785" t="e">
        <f t="shared" si="9"/>
        <v>#DIV/0!</v>
      </c>
      <c r="CR42" s="1116"/>
      <c r="CS42" s="786" t="e">
        <f t="shared" si="0"/>
        <v>#DIV/0!</v>
      </c>
      <c r="CT42" s="1114"/>
      <c r="CU42" s="1199" t="e">
        <f t="shared" si="3"/>
        <v>#DIV/0!</v>
      </c>
      <c r="CV42" s="1115"/>
      <c r="CW42" s="1208" t="e">
        <f t="shared" si="4"/>
        <v>#DIV/0!</v>
      </c>
      <c r="CX42" s="1214"/>
      <c r="CY42" s="1210" t="e">
        <f t="shared" si="5"/>
        <v>#DIV/0!</v>
      </c>
      <c r="CZ42" s="1116"/>
      <c r="DA42" s="1207" t="e">
        <f t="shared" si="6"/>
        <v>#DIV/0!</v>
      </c>
      <c r="DB42" s="1114"/>
      <c r="DC42" s="1196" t="e">
        <f t="shared" si="7"/>
        <v>#DIV/0!</v>
      </c>
      <c r="DD42" s="1115"/>
      <c r="DE42" s="1208" t="e">
        <f t="shared" si="8"/>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12"/>
        <v>0</v>
      </c>
      <c r="Q43" s="2067"/>
      <c r="R43" s="2075"/>
      <c r="S43" s="860"/>
      <c r="T43" s="860"/>
      <c r="U43" s="860"/>
      <c r="V43" s="860"/>
      <c r="W43" s="945">
        <f t="shared" si="13"/>
        <v>0</v>
      </c>
      <c r="X43" s="878">
        <f t="shared" si="14"/>
        <v>0</v>
      </c>
      <c r="Y43" s="822"/>
      <c r="Z43" s="822"/>
      <c r="AA43" s="932"/>
      <c r="AB43" s="1259"/>
      <c r="AC43" s="892"/>
      <c r="AD43" s="1241"/>
      <c r="AE43" s="934"/>
      <c r="AF43" s="1264"/>
      <c r="AG43" s="1222"/>
      <c r="AH43" s="827"/>
      <c r="AI43" s="959"/>
      <c r="AJ43" s="1275"/>
      <c r="AK43" s="929"/>
      <c r="AL43" s="828"/>
      <c r="AM43" s="1059"/>
      <c r="AN43" s="1059"/>
      <c r="AO43" s="1058"/>
      <c r="AP43" s="1058"/>
      <c r="AQ43" s="617">
        <f t="shared" si="15"/>
        <v>0</v>
      </c>
      <c r="AR43" s="623">
        <f t="shared" si="15"/>
        <v>0</v>
      </c>
      <c r="AS43" s="329">
        <v>0</v>
      </c>
      <c r="AT43" s="307">
        <f t="shared" si="16"/>
        <v>0</v>
      </c>
      <c r="AU43" s="618">
        <f t="shared" si="16"/>
        <v>0</v>
      </c>
      <c r="AV43" s="619">
        <f t="shared" si="16"/>
        <v>0</v>
      </c>
      <c r="AW43" s="403"/>
      <c r="AX43" s="398"/>
      <c r="AY43" s="307">
        <v>0</v>
      </c>
      <c r="AZ43" s="348"/>
      <c r="BA43" s="390"/>
      <c r="BB43" s="415"/>
      <c r="BC43" s="416"/>
      <c r="BD43" s="307">
        <v>0</v>
      </c>
      <c r="BE43" s="348"/>
      <c r="BF43" s="390"/>
      <c r="BG43" s="415"/>
      <c r="BH43" s="416"/>
      <c r="BI43" s="307">
        <v>0</v>
      </c>
      <c r="BJ43" s="348"/>
      <c r="BK43" s="390"/>
      <c r="BL43" s="415"/>
      <c r="BM43" s="416"/>
      <c r="BN43" s="307">
        <v>0</v>
      </c>
      <c r="BO43" s="349"/>
      <c r="BP43" s="407"/>
      <c r="BQ43" s="415"/>
      <c r="BR43" s="416"/>
      <c r="BS43" s="307">
        <v>0</v>
      </c>
      <c r="BT43" s="348"/>
      <c r="BU43" s="408"/>
      <c r="BV43" s="415"/>
      <c r="BW43" s="416"/>
      <c r="BX43" s="307">
        <v>0</v>
      </c>
      <c r="BY43" s="349"/>
      <c r="BZ43" s="407"/>
      <c r="CA43" s="415"/>
      <c r="CB43" s="416"/>
      <c r="CC43" s="307">
        <v>0</v>
      </c>
      <c r="CD43" s="348"/>
      <c r="CE43" s="408"/>
      <c r="CF43" s="415"/>
      <c r="CG43" s="416"/>
      <c r="CH43" s="307">
        <v>0</v>
      </c>
      <c r="CI43" s="348"/>
      <c r="CJ43" s="408"/>
      <c r="CK43" s="409"/>
      <c r="CL43" s="410"/>
      <c r="CM43" s="411"/>
      <c r="CN43" s="412"/>
      <c r="CO43" s="1338"/>
      <c r="CP43" s="1203"/>
      <c r="CQ43" s="785" t="e">
        <f t="shared" si="9"/>
        <v>#DIV/0!</v>
      </c>
      <c r="CR43" s="1116"/>
      <c r="CS43" s="786" t="e">
        <f t="shared" si="0"/>
        <v>#DIV/0!</v>
      </c>
      <c r="CT43" s="1114"/>
      <c r="CU43" s="1199" t="e">
        <f t="shared" si="3"/>
        <v>#DIV/0!</v>
      </c>
      <c r="CV43" s="1115"/>
      <c r="CW43" s="1208" t="e">
        <f t="shared" si="4"/>
        <v>#DIV/0!</v>
      </c>
      <c r="CX43" s="1214"/>
      <c r="CY43" s="1210" t="e">
        <f t="shared" si="5"/>
        <v>#DIV/0!</v>
      </c>
      <c r="CZ43" s="1116"/>
      <c r="DA43" s="1207" t="e">
        <f t="shared" si="6"/>
        <v>#DIV/0!</v>
      </c>
      <c r="DB43" s="1114"/>
      <c r="DC43" s="1196" t="e">
        <f t="shared" si="7"/>
        <v>#DIV/0!</v>
      </c>
      <c r="DD43" s="1115"/>
      <c r="DE43" s="1208" t="e">
        <f t="shared" si="8"/>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12"/>
        <v>0</v>
      </c>
      <c r="Q44" s="2067"/>
      <c r="R44" s="2075"/>
      <c r="S44" s="860"/>
      <c r="T44" s="860"/>
      <c r="U44" s="860"/>
      <c r="V44" s="860"/>
      <c r="W44" s="945">
        <f t="shared" si="13"/>
        <v>0</v>
      </c>
      <c r="X44" s="878">
        <f t="shared" si="14"/>
        <v>0</v>
      </c>
      <c r="Y44" s="822"/>
      <c r="Z44" s="822"/>
      <c r="AA44" s="932"/>
      <c r="AB44" s="1259"/>
      <c r="AC44" s="168"/>
      <c r="AD44" s="1242"/>
      <c r="AE44" s="934"/>
      <c r="AF44" s="1264"/>
      <c r="AG44" s="1222"/>
      <c r="AH44" s="827"/>
      <c r="AI44" s="959"/>
      <c r="AJ44" s="1275"/>
      <c r="AK44" s="929"/>
      <c r="AL44" s="828"/>
      <c r="AM44" s="1059"/>
      <c r="AN44" s="1059"/>
      <c r="AO44" s="1058"/>
      <c r="AP44" s="1058"/>
      <c r="AQ44" s="617">
        <f t="shared" si="15"/>
        <v>0</v>
      </c>
      <c r="AR44" s="623">
        <f t="shared" si="15"/>
        <v>0</v>
      </c>
      <c r="AS44" s="329">
        <v>0</v>
      </c>
      <c r="AT44" s="307">
        <f t="shared" si="16"/>
        <v>0</v>
      </c>
      <c r="AU44" s="618">
        <f t="shared" si="16"/>
        <v>0</v>
      </c>
      <c r="AV44" s="619">
        <f t="shared" si="16"/>
        <v>0</v>
      </c>
      <c r="AW44" s="403"/>
      <c r="AX44" s="398"/>
      <c r="AY44" s="307">
        <v>0</v>
      </c>
      <c r="AZ44" s="348"/>
      <c r="BA44" s="390"/>
      <c r="BB44" s="415"/>
      <c r="BC44" s="416"/>
      <c r="BD44" s="307">
        <v>0</v>
      </c>
      <c r="BE44" s="348"/>
      <c r="BF44" s="390"/>
      <c r="BG44" s="415"/>
      <c r="BH44" s="416"/>
      <c r="BI44" s="307">
        <v>0</v>
      </c>
      <c r="BJ44" s="348"/>
      <c r="BK44" s="390"/>
      <c r="BL44" s="415"/>
      <c r="BM44" s="416"/>
      <c r="BN44" s="307">
        <v>0</v>
      </c>
      <c r="BO44" s="349"/>
      <c r="BP44" s="407"/>
      <c r="BQ44" s="415"/>
      <c r="BR44" s="416"/>
      <c r="BS44" s="307">
        <v>0</v>
      </c>
      <c r="BT44" s="348"/>
      <c r="BU44" s="408"/>
      <c r="BV44" s="415"/>
      <c r="BW44" s="416"/>
      <c r="BX44" s="307">
        <v>0</v>
      </c>
      <c r="BY44" s="349"/>
      <c r="BZ44" s="407"/>
      <c r="CA44" s="415"/>
      <c r="CB44" s="416"/>
      <c r="CC44" s="307">
        <v>0</v>
      </c>
      <c r="CD44" s="348"/>
      <c r="CE44" s="408"/>
      <c r="CF44" s="415"/>
      <c r="CG44" s="416"/>
      <c r="CH44" s="307">
        <v>0</v>
      </c>
      <c r="CI44" s="348"/>
      <c r="CJ44" s="408"/>
      <c r="CK44" s="409"/>
      <c r="CL44" s="410"/>
      <c r="CM44" s="411"/>
      <c r="CN44" s="412"/>
      <c r="CO44" s="1338"/>
      <c r="CP44" s="1203"/>
      <c r="CQ44" s="785" t="e">
        <f t="shared" si="9"/>
        <v>#DIV/0!</v>
      </c>
      <c r="CR44" s="1116"/>
      <c r="CS44" s="786" t="e">
        <f t="shared" si="0"/>
        <v>#DIV/0!</v>
      </c>
      <c r="CT44" s="1114"/>
      <c r="CU44" s="1199" t="e">
        <f t="shared" si="3"/>
        <v>#DIV/0!</v>
      </c>
      <c r="CV44" s="1115"/>
      <c r="CW44" s="1208" t="e">
        <f t="shared" si="4"/>
        <v>#DIV/0!</v>
      </c>
      <c r="CX44" s="1214"/>
      <c r="CY44" s="1210" t="e">
        <f t="shared" si="5"/>
        <v>#DIV/0!</v>
      </c>
      <c r="CZ44" s="1116"/>
      <c r="DA44" s="1207" t="e">
        <f t="shared" si="6"/>
        <v>#DIV/0!</v>
      </c>
      <c r="DB44" s="1114"/>
      <c r="DC44" s="1196" t="e">
        <f t="shared" si="7"/>
        <v>#DIV/0!</v>
      </c>
      <c r="DD44" s="1115"/>
      <c r="DE44" s="1208" t="e">
        <f t="shared" si="8"/>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12"/>
        <v>0</v>
      </c>
      <c r="Q45" s="2071"/>
      <c r="R45" s="2076"/>
      <c r="S45" s="859"/>
      <c r="T45" s="859"/>
      <c r="U45" s="859"/>
      <c r="V45" s="859"/>
      <c r="W45" s="946">
        <f t="shared" si="13"/>
        <v>0</v>
      </c>
      <c r="X45" s="878">
        <f t="shared" si="14"/>
        <v>0</v>
      </c>
      <c r="Y45" s="822"/>
      <c r="Z45" s="822"/>
      <c r="AA45" s="932"/>
      <c r="AB45" s="1259"/>
      <c r="AC45" s="168"/>
      <c r="AD45" s="1243"/>
      <c r="AE45" s="934"/>
      <c r="AF45" s="1264"/>
      <c r="AG45" s="1222"/>
      <c r="AH45" s="827"/>
      <c r="AI45" s="959"/>
      <c r="AJ45" s="1275"/>
      <c r="AK45" s="929"/>
      <c r="AL45" s="828"/>
      <c r="AM45" s="1059"/>
      <c r="AN45" s="1059"/>
      <c r="AO45" s="1058"/>
      <c r="AP45" s="1058"/>
      <c r="AQ45" s="617">
        <f t="shared" si="15"/>
        <v>0</v>
      </c>
      <c r="AR45" s="623">
        <f t="shared" si="15"/>
        <v>0</v>
      </c>
      <c r="AS45" s="329">
        <v>0</v>
      </c>
      <c r="AT45" s="307">
        <f t="shared" si="16"/>
        <v>0</v>
      </c>
      <c r="AU45" s="618">
        <f t="shared" si="16"/>
        <v>0</v>
      </c>
      <c r="AV45" s="619">
        <f t="shared" si="16"/>
        <v>0</v>
      </c>
      <c r="AW45" s="403"/>
      <c r="AX45" s="398"/>
      <c r="AY45" s="307">
        <v>0</v>
      </c>
      <c r="AZ45" s="348"/>
      <c r="BA45" s="390"/>
      <c r="BB45" s="415"/>
      <c r="BC45" s="416"/>
      <c r="BD45" s="307">
        <v>0</v>
      </c>
      <c r="BE45" s="348"/>
      <c r="BF45" s="390"/>
      <c r="BG45" s="415"/>
      <c r="BH45" s="416"/>
      <c r="BI45" s="307">
        <v>0</v>
      </c>
      <c r="BJ45" s="348"/>
      <c r="BK45" s="390"/>
      <c r="BL45" s="415"/>
      <c r="BM45" s="416"/>
      <c r="BN45" s="307">
        <v>0</v>
      </c>
      <c r="BO45" s="349"/>
      <c r="BP45" s="407"/>
      <c r="BQ45" s="415"/>
      <c r="BR45" s="416"/>
      <c r="BS45" s="307">
        <v>0</v>
      </c>
      <c r="BT45" s="348"/>
      <c r="BU45" s="408"/>
      <c r="BV45" s="415"/>
      <c r="BW45" s="416"/>
      <c r="BX45" s="307">
        <v>0</v>
      </c>
      <c r="BY45" s="349"/>
      <c r="BZ45" s="407"/>
      <c r="CA45" s="415"/>
      <c r="CB45" s="416"/>
      <c r="CC45" s="307">
        <v>0</v>
      </c>
      <c r="CD45" s="348"/>
      <c r="CE45" s="408"/>
      <c r="CF45" s="415"/>
      <c r="CG45" s="416"/>
      <c r="CH45" s="307">
        <v>0</v>
      </c>
      <c r="CI45" s="348"/>
      <c r="CJ45" s="408"/>
      <c r="CK45" s="409"/>
      <c r="CL45" s="410"/>
      <c r="CM45" s="411"/>
      <c r="CN45" s="412"/>
      <c r="CO45" s="1338"/>
      <c r="CP45" s="1203"/>
      <c r="CQ45" s="785" t="e">
        <f t="shared" si="9"/>
        <v>#DIV/0!</v>
      </c>
      <c r="CR45" s="1116"/>
      <c r="CS45" s="786" t="e">
        <f t="shared" si="0"/>
        <v>#DIV/0!</v>
      </c>
      <c r="CT45" s="1114"/>
      <c r="CU45" s="1199" t="e">
        <f t="shared" si="3"/>
        <v>#DIV/0!</v>
      </c>
      <c r="CV45" s="1115"/>
      <c r="CW45" s="1208" t="e">
        <f t="shared" si="4"/>
        <v>#DIV/0!</v>
      </c>
      <c r="CX45" s="1214"/>
      <c r="CY45" s="1210" t="e">
        <f t="shared" si="5"/>
        <v>#DIV/0!</v>
      </c>
      <c r="CZ45" s="1116"/>
      <c r="DA45" s="1207" t="e">
        <f t="shared" si="6"/>
        <v>#DIV/0!</v>
      </c>
      <c r="DB45" s="1114"/>
      <c r="DC45" s="1196" t="e">
        <f t="shared" si="7"/>
        <v>#DIV/0!</v>
      </c>
      <c r="DD45" s="1115"/>
      <c r="DE45" s="1208" t="e">
        <f t="shared" si="8"/>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12"/>
        <v>0</v>
      </c>
      <c r="Q46" s="2071"/>
      <c r="R46" s="2076"/>
      <c r="S46" s="859"/>
      <c r="T46" s="859"/>
      <c r="U46" s="859"/>
      <c r="V46" s="859"/>
      <c r="W46" s="946">
        <f t="shared" si="13"/>
        <v>0</v>
      </c>
      <c r="X46" s="878">
        <f t="shared" si="14"/>
        <v>0</v>
      </c>
      <c r="Y46" s="822"/>
      <c r="Z46" s="822"/>
      <c r="AA46" s="932"/>
      <c r="AB46" s="1259"/>
      <c r="AC46" s="796"/>
      <c r="AD46" s="1243"/>
      <c r="AE46" s="934"/>
      <c r="AF46" s="1264"/>
      <c r="AG46" s="1222"/>
      <c r="AH46" s="822"/>
      <c r="AI46" s="959"/>
      <c r="AJ46" s="1275"/>
      <c r="AK46" s="929"/>
      <c r="AL46" s="828"/>
      <c r="AM46" s="1059"/>
      <c r="AN46" s="1059"/>
      <c r="AO46" s="1058"/>
      <c r="AP46" s="1058"/>
      <c r="AQ46" s="617">
        <f t="shared" si="15"/>
        <v>0</v>
      </c>
      <c r="AR46" s="623">
        <f t="shared" si="15"/>
        <v>0</v>
      </c>
      <c r="AS46" s="329">
        <v>0</v>
      </c>
      <c r="AT46" s="307">
        <f t="shared" si="16"/>
        <v>0</v>
      </c>
      <c r="AU46" s="618">
        <f t="shared" si="16"/>
        <v>0</v>
      </c>
      <c r="AV46" s="619">
        <f t="shared" si="16"/>
        <v>0</v>
      </c>
      <c r="AW46" s="403"/>
      <c r="AX46" s="398"/>
      <c r="AY46" s="307">
        <v>0</v>
      </c>
      <c r="AZ46" s="348"/>
      <c r="BA46" s="390"/>
      <c r="BB46" s="415"/>
      <c r="BC46" s="416"/>
      <c r="BD46" s="307">
        <v>0</v>
      </c>
      <c r="BE46" s="348"/>
      <c r="BF46" s="390"/>
      <c r="BG46" s="415"/>
      <c r="BH46" s="416"/>
      <c r="BI46" s="307">
        <v>0</v>
      </c>
      <c r="BJ46" s="348"/>
      <c r="BK46" s="390"/>
      <c r="BL46" s="415"/>
      <c r="BM46" s="416"/>
      <c r="BN46" s="307">
        <v>0</v>
      </c>
      <c r="BO46" s="349"/>
      <c r="BP46" s="407"/>
      <c r="BQ46" s="415"/>
      <c r="BR46" s="416"/>
      <c r="BS46" s="307">
        <v>0</v>
      </c>
      <c r="BT46" s="348"/>
      <c r="BU46" s="408"/>
      <c r="BV46" s="415"/>
      <c r="BW46" s="416"/>
      <c r="BX46" s="307">
        <v>0</v>
      </c>
      <c r="BY46" s="349"/>
      <c r="BZ46" s="407"/>
      <c r="CA46" s="415"/>
      <c r="CB46" s="416"/>
      <c r="CC46" s="307">
        <v>0</v>
      </c>
      <c r="CD46" s="348"/>
      <c r="CE46" s="408"/>
      <c r="CF46" s="415"/>
      <c r="CG46" s="416"/>
      <c r="CH46" s="307">
        <v>0</v>
      </c>
      <c r="CI46" s="348"/>
      <c r="CJ46" s="408"/>
      <c r="CK46" s="409"/>
      <c r="CL46" s="410"/>
      <c r="CM46" s="411"/>
      <c r="CN46" s="412"/>
      <c r="CO46" s="1338"/>
      <c r="CP46" s="1203"/>
      <c r="CQ46" s="785" t="e">
        <f t="shared" si="9"/>
        <v>#DIV/0!</v>
      </c>
      <c r="CR46" s="1116"/>
      <c r="CS46" s="786" t="e">
        <f t="shared" si="0"/>
        <v>#DIV/0!</v>
      </c>
      <c r="CT46" s="1114"/>
      <c r="CU46" s="1199" t="e">
        <f t="shared" si="3"/>
        <v>#DIV/0!</v>
      </c>
      <c r="CV46" s="1115"/>
      <c r="CW46" s="1208" t="e">
        <f t="shared" si="4"/>
        <v>#DIV/0!</v>
      </c>
      <c r="CX46" s="1214"/>
      <c r="CY46" s="1210" t="e">
        <f t="shared" si="5"/>
        <v>#DIV/0!</v>
      </c>
      <c r="CZ46" s="1116"/>
      <c r="DA46" s="1207" t="e">
        <f t="shared" si="6"/>
        <v>#DIV/0!</v>
      </c>
      <c r="DB46" s="1114"/>
      <c r="DC46" s="1196" t="e">
        <f t="shared" si="7"/>
        <v>#DIV/0!</v>
      </c>
      <c r="DD46" s="1115"/>
      <c r="DE46" s="1208" t="e">
        <f t="shared" si="8"/>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12"/>
        <v>0</v>
      </c>
      <c r="Q47" s="2077"/>
      <c r="R47" s="2078"/>
      <c r="S47" s="126"/>
      <c r="T47" s="126"/>
      <c r="U47" s="126"/>
      <c r="V47" s="126"/>
      <c r="W47" s="510">
        <f t="shared" si="13"/>
        <v>0</v>
      </c>
      <c r="X47" s="140">
        <f t="shared" si="14"/>
        <v>0</v>
      </c>
      <c r="Y47" s="822"/>
      <c r="Z47" s="822"/>
      <c r="AA47" s="932"/>
      <c r="AB47" s="1259"/>
      <c r="AC47" s="796"/>
      <c r="AD47" s="782"/>
      <c r="AE47" s="934"/>
      <c r="AF47" s="1264"/>
      <c r="AG47" s="1222"/>
      <c r="AH47" s="822"/>
      <c r="AI47" s="959"/>
      <c r="AJ47" s="1275"/>
      <c r="AK47" s="929"/>
      <c r="AL47" s="828"/>
      <c r="AM47" s="1059"/>
      <c r="AN47" s="1059"/>
      <c r="AO47" s="1058"/>
      <c r="AP47" s="1058"/>
      <c r="AQ47" s="617">
        <f t="shared" si="15"/>
        <v>0</v>
      </c>
      <c r="AR47" s="623">
        <f t="shared" si="15"/>
        <v>0</v>
      </c>
      <c r="AS47" s="329">
        <v>0</v>
      </c>
      <c r="AT47" s="307">
        <f t="shared" si="16"/>
        <v>0</v>
      </c>
      <c r="AU47" s="618">
        <f t="shared" si="16"/>
        <v>0</v>
      </c>
      <c r="AV47" s="619">
        <f t="shared" si="16"/>
        <v>0</v>
      </c>
      <c r="AW47" s="403"/>
      <c r="AX47" s="398"/>
      <c r="AY47" s="307">
        <v>0</v>
      </c>
      <c r="AZ47" s="348"/>
      <c r="BA47" s="390"/>
      <c r="BB47" s="415"/>
      <c r="BC47" s="416"/>
      <c r="BD47" s="307">
        <v>0</v>
      </c>
      <c r="BE47" s="348"/>
      <c r="BF47" s="390"/>
      <c r="BG47" s="415"/>
      <c r="BH47" s="416"/>
      <c r="BI47" s="307">
        <v>0</v>
      </c>
      <c r="BJ47" s="348"/>
      <c r="BK47" s="390"/>
      <c r="BL47" s="415"/>
      <c r="BM47" s="416"/>
      <c r="BN47" s="307">
        <v>0</v>
      </c>
      <c r="BO47" s="349"/>
      <c r="BP47" s="407"/>
      <c r="BQ47" s="415"/>
      <c r="BR47" s="416"/>
      <c r="BS47" s="307">
        <v>0</v>
      </c>
      <c r="BT47" s="348"/>
      <c r="BU47" s="408"/>
      <c r="BV47" s="415"/>
      <c r="BW47" s="416"/>
      <c r="BX47" s="307">
        <v>0</v>
      </c>
      <c r="BY47" s="349"/>
      <c r="BZ47" s="407"/>
      <c r="CA47" s="415"/>
      <c r="CB47" s="416"/>
      <c r="CC47" s="307">
        <v>0</v>
      </c>
      <c r="CD47" s="348"/>
      <c r="CE47" s="408"/>
      <c r="CF47" s="415"/>
      <c r="CG47" s="416"/>
      <c r="CH47" s="307">
        <v>0</v>
      </c>
      <c r="CI47" s="348"/>
      <c r="CJ47" s="408"/>
      <c r="CK47" s="409"/>
      <c r="CL47" s="410"/>
      <c r="CM47" s="411"/>
      <c r="CN47" s="412"/>
      <c r="CO47" s="1338"/>
      <c r="CP47" s="1203"/>
      <c r="CQ47" s="785" t="e">
        <f t="shared" si="9"/>
        <v>#DIV/0!</v>
      </c>
      <c r="CR47" s="1116"/>
      <c r="CS47" s="786" t="e">
        <f t="shared" si="0"/>
        <v>#DIV/0!</v>
      </c>
      <c r="CT47" s="1114"/>
      <c r="CU47" s="1199" t="e">
        <f t="shared" si="3"/>
        <v>#DIV/0!</v>
      </c>
      <c r="CV47" s="1115"/>
      <c r="CW47" s="1208" t="e">
        <f t="shared" si="4"/>
        <v>#DIV/0!</v>
      </c>
      <c r="CX47" s="1214"/>
      <c r="CY47" s="1210" t="e">
        <f t="shared" si="5"/>
        <v>#DIV/0!</v>
      </c>
      <c r="CZ47" s="1116"/>
      <c r="DA47" s="1207" t="e">
        <f t="shared" si="6"/>
        <v>#DIV/0!</v>
      </c>
      <c r="DB47" s="1114"/>
      <c r="DC47" s="1196" t="e">
        <f t="shared" si="7"/>
        <v>#DIV/0!</v>
      </c>
      <c r="DD47" s="1115"/>
      <c r="DE47" s="1208" t="e">
        <f t="shared" si="8"/>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724"/>
      <c r="F48" s="724"/>
      <c r="G48" s="905"/>
      <c r="H48" s="923"/>
      <c r="I48" s="923"/>
      <c r="J48" s="923"/>
      <c r="K48" s="728"/>
      <c r="L48" s="728"/>
      <c r="M48" s="148"/>
      <c r="N48" s="2009"/>
      <c r="O48" s="2009"/>
      <c r="P48" s="149"/>
      <c r="Q48" s="729"/>
      <c r="R48" s="729"/>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828"/>
      <c r="AM48" s="1059"/>
      <c r="AN48" s="1059"/>
      <c r="AO48" s="1058"/>
      <c r="AP48" s="1058"/>
      <c r="AQ48" s="617">
        <f t="shared" si="15"/>
        <v>0</v>
      </c>
      <c r="AR48" s="623">
        <f t="shared" si="15"/>
        <v>0</v>
      </c>
      <c r="AS48" s="329">
        <v>0</v>
      </c>
      <c r="AT48" s="307">
        <f t="shared" si="16"/>
        <v>0</v>
      </c>
      <c r="AU48" s="618">
        <f t="shared" si="16"/>
        <v>0</v>
      </c>
      <c r="AV48" s="619">
        <f t="shared" si="16"/>
        <v>0</v>
      </c>
      <c r="AW48" s="403"/>
      <c r="AX48" s="398"/>
      <c r="AY48" s="307">
        <v>0</v>
      </c>
      <c r="AZ48" s="348"/>
      <c r="BA48" s="390"/>
      <c r="BB48" s="415"/>
      <c r="BC48" s="416"/>
      <c r="BD48" s="307">
        <v>0</v>
      </c>
      <c r="BE48" s="348"/>
      <c r="BF48" s="390"/>
      <c r="BG48" s="415"/>
      <c r="BH48" s="416"/>
      <c r="BI48" s="307">
        <v>0</v>
      </c>
      <c r="BJ48" s="348"/>
      <c r="BK48" s="390"/>
      <c r="BL48" s="415"/>
      <c r="BM48" s="416"/>
      <c r="BN48" s="307">
        <v>0</v>
      </c>
      <c r="BO48" s="349"/>
      <c r="BP48" s="407"/>
      <c r="BQ48" s="415"/>
      <c r="BR48" s="416"/>
      <c r="BS48" s="307">
        <v>0</v>
      </c>
      <c r="BT48" s="348"/>
      <c r="BU48" s="408"/>
      <c r="BV48" s="415"/>
      <c r="BW48" s="416"/>
      <c r="BX48" s="307">
        <v>0</v>
      </c>
      <c r="BY48" s="349"/>
      <c r="BZ48" s="407"/>
      <c r="CA48" s="415"/>
      <c r="CB48" s="416"/>
      <c r="CC48" s="307">
        <v>0</v>
      </c>
      <c r="CD48" s="348"/>
      <c r="CE48" s="408"/>
      <c r="CF48" s="415"/>
      <c r="CG48" s="416"/>
      <c r="CH48" s="307">
        <v>0</v>
      </c>
      <c r="CI48" s="348"/>
      <c r="CJ48" s="408"/>
      <c r="CK48" s="409"/>
      <c r="CL48" s="410"/>
      <c r="CM48" s="411"/>
      <c r="CN48" s="412"/>
      <c r="CO48" s="1338"/>
      <c r="CP48" s="1203"/>
      <c r="CQ48" s="785" t="e">
        <f t="shared" si="9"/>
        <v>#DIV/0!</v>
      </c>
      <c r="CR48" s="1116"/>
      <c r="CS48" s="786" t="e">
        <f t="shared" si="0"/>
        <v>#DIV/0!</v>
      </c>
      <c r="CT48" s="1114"/>
      <c r="CU48" s="1199" t="e">
        <f t="shared" si="3"/>
        <v>#DIV/0!</v>
      </c>
      <c r="CV48" s="1115"/>
      <c r="CW48" s="1208" t="e">
        <f t="shared" si="4"/>
        <v>#DIV/0!</v>
      </c>
      <c r="CX48" s="1214"/>
      <c r="CY48" s="1210" t="e">
        <f t="shared" si="5"/>
        <v>#DIV/0!</v>
      </c>
      <c r="CZ48" s="1116"/>
      <c r="DA48" s="1207" t="e">
        <f t="shared" si="6"/>
        <v>#DIV/0!</v>
      </c>
      <c r="DB48" s="1114"/>
      <c r="DC48" s="1196" t="e">
        <f t="shared" si="7"/>
        <v>#DIV/0!</v>
      </c>
      <c r="DD48" s="1115"/>
      <c r="DE48" s="1208" t="e">
        <f t="shared" si="8"/>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1169" t="s">
        <v>31</v>
      </c>
      <c r="C49" s="1166" t="s">
        <v>337</v>
      </c>
      <c r="D49" s="1166" t="s">
        <v>338</v>
      </c>
      <c r="E49" s="2053" t="s">
        <v>339</v>
      </c>
      <c r="F49" s="2082"/>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828"/>
      <c r="AM49" s="1059"/>
      <c r="AN49" s="1059"/>
      <c r="AO49" s="1058"/>
      <c r="AP49" s="1058"/>
      <c r="AQ49" s="617">
        <f t="shared" si="15"/>
        <v>0</v>
      </c>
      <c r="AR49" s="623">
        <f t="shared" si="15"/>
        <v>0</v>
      </c>
      <c r="AS49" s="329">
        <v>0</v>
      </c>
      <c r="AT49" s="307">
        <f t="shared" si="16"/>
        <v>0</v>
      </c>
      <c r="AU49" s="618">
        <f t="shared" si="16"/>
        <v>0</v>
      </c>
      <c r="AV49" s="619">
        <f t="shared" si="16"/>
        <v>0</v>
      </c>
      <c r="AW49" s="403"/>
      <c r="AX49" s="398"/>
      <c r="AY49" s="307">
        <v>0</v>
      </c>
      <c r="AZ49" s="348"/>
      <c r="BA49" s="390"/>
      <c r="BB49" s="415"/>
      <c r="BC49" s="416"/>
      <c r="BD49" s="307">
        <v>0</v>
      </c>
      <c r="BE49" s="348"/>
      <c r="BF49" s="390"/>
      <c r="BG49" s="415"/>
      <c r="BH49" s="416"/>
      <c r="BI49" s="307">
        <v>0</v>
      </c>
      <c r="BJ49" s="348"/>
      <c r="BK49" s="390"/>
      <c r="BL49" s="415"/>
      <c r="BM49" s="416"/>
      <c r="BN49" s="307">
        <v>0</v>
      </c>
      <c r="BO49" s="349"/>
      <c r="BP49" s="407"/>
      <c r="BQ49" s="415"/>
      <c r="BR49" s="416"/>
      <c r="BS49" s="307">
        <v>0</v>
      </c>
      <c r="BT49" s="348"/>
      <c r="BU49" s="408"/>
      <c r="BV49" s="415"/>
      <c r="BW49" s="416"/>
      <c r="BX49" s="307">
        <v>0</v>
      </c>
      <c r="BY49" s="349"/>
      <c r="BZ49" s="407"/>
      <c r="CA49" s="415"/>
      <c r="CB49" s="416"/>
      <c r="CC49" s="307">
        <v>0</v>
      </c>
      <c r="CD49" s="348"/>
      <c r="CE49" s="408"/>
      <c r="CF49" s="415"/>
      <c r="CG49" s="416"/>
      <c r="CH49" s="307">
        <v>0</v>
      </c>
      <c r="CI49" s="348"/>
      <c r="CJ49" s="408"/>
      <c r="CK49" s="409"/>
      <c r="CL49" s="410"/>
      <c r="CM49" s="411"/>
      <c r="CN49" s="412"/>
      <c r="CO49" s="1338"/>
      <c r="CP49" s="1203"/>
      <c r="CQ49" s="785" t="e">
        <f t="shared" si="9"/>
        <v>#DIV/0!</v>
      </c>
      <c r="CR49" s="1116"/>
      <c r="CS49" s="786" t="e">
        <f t="shared" si="0"/>
        <v>#DIV/0!</v>
      </c>
      <c r="CT49" s="1114"/>
      <c r="CU49" s="1199" t="e">
        <f t="shared" si="3"/>
        <v>#DIV/0!</v>
      </c>
      <c r="CV49" s="1115"/>
      <c r="CW49" s="1208" t="e">
        <f t="shared" si="4"/>
        <v>#DIV/0!</v>
      </c>
      <c r="CX49" s="1214"/>
      <c r="CY49" s="1210" t="e">
        <f t="shared" si="5"/>
        <v>#DIV/0!</v>
      </c>
      <c r="CZ49" s="1116"/>
      <c r="DA49" s="1207" t="e">
        <f t="shared" si="6"/>
        <v>#DIV/0!</v>
      </c>
      <c r="DB49" s="1114"/>
      <c r="DC49" s="1196" t="e">
        <f t="shared" si="7"/>
        <v>#DIV/0!</v>
      </c>
      <c r="DD49" s="1115"/>
      <c r="DE49" s="1208" t="e">
        <f t="shared" si="8"/>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828"/>
      <c r="AM50" s="1059"/>
      <c r="AN50" s="1059"/>
      <c r="AO50" s="1058"/>
      <c r="AP50" s="1058"/>
      <c r="AQ50" s="617">
        <f t="shared" si="15"/>
        <v>0</v>
      </c>
      <c r="AR50" s="623">
        <f t="shared" si="15"/>
        <v>0</v>
      </c>
      <c r="AS50" s="329">
        <v>0</v>
      </c>
      <c r="AT50" s="307">
        <f t="shared" si="16"/>
        <v>0</v>
      </c>
      <c r="AU50" s="618">
        <f t="shared" si="16"/>
        <v>0</v>
      </c>
      <c r="AV50" s="619">
        <f t="shared" si="16"/>
        <v>0</v>
      </c>
      <c r="AW50" s="403"/>
      <c r="AX50" s="398"/>
      <c r="AY50" s="307">
        <v>0</v>
      </c>
      <c r="AZ50" s="348"/>
      <c r="BA50" s="390"/>
      <c r="BB50" s="415"/>
      <c r="BC50" s="416"/>
      <c r="BD50" s="307">
        <v>0</v>
      </c>
      <c r="BE50" s="348"/>
      <c r="BF50" s="390"/>
      <c r="BG50" s="415"/>
      <c r="BH50" s="416"/>
      <c r="BI50" s="307">
        <v>0</v>
      </c>
      <c r="BJ50" s="348"/>
      <c r="BK50" s="390"/>
      <c r="BL50" s="415"/>
      <c r="BM50" s="416"/>
      <c r="BN50" s="307">
        <v>0</v>
      </c>
      <c r="BO50" s="349"/>
      <c r="BP50" s="407"/>
      <c r="BQ50" s="415"/>
      <c r="BR50" s="416"/>
      <c r="BS50" s="307">
        <v>0</v>
      </c>
      <c r="BT50" s="348"/>
      <c r="BU50" s="408"/>
      <c r="BV50" s="415"/>
      <c r="BW50" s="416"/>
      <c r="BX50" s="307">
        <v>0</v>
      </c>
      <c r="BY50" s="349"/>
      <c r="BZ50" s="407"/>
      <c r="CA50" s="415"/>
      <c r="CB50" s="416"/>
      <c r="CC50" s="307">
        <v>0</v>
      </c>
      <c r="CD50" s="348"/>
      <c r="CE50" s="408"/>
      <c r="CF50" s="415"/>
      <c r="CG50" s="416"/>
      <c r="CH50" s="307">
        <v>0</v>
      </c>
      <c r="CI50" s="348"/>
      <c r="CJ50" s="408"/>
      <c r="CK50" s="409"/>
      <c r="CL50" s="410"/>
      <c r="CM50" s="411"/>
      <c r="CN50" s="412"/>
      <c r="CO50" s="1338"/>
      <c r="CP50" s="1203"/>
      <c r="CQ50" s="785" t="e">
        <f t="shared" si="9"/>
        <v>#DIV/0!</v>
      </c>
      <c r="CR50" s="1116"/>
      <c r="CS50" s="786" t="e">
        <f t="shared" si="0"/>
        <v>#DIV/0!</v>
      </c>
      <c r="CT50" s="1114"/>
      <c r="CU50" s="1199" t="e">
        <f t="shared" si="3"/>
        <v>#DIV/0!</v>
      </c>
      <c r="CV50" s="1115"/>
      <c r="CW50" s="1208" t="e">
        <f t="shared" si="4"/>
        <v>#DIV/0!</v>
      </c>
      <c r="CX50" s="1214"/>
      <c r="CY50" s="1210" t="e">
        <f t="shared" si="5"/>
        <v>#DIV/0!</v>
      </c>
      <c r="CZ50" s="1116"/>
      <c r="DA50" s="1207" t="e">
        <f t="shared" si="6"/>
        <v>#DIV/0!</v>
      </c>
      <c r="DB50" s="1114"/>
      <c r="DC50" s="1196" t="e">
        <f t="shared" si="7"/>
        <v>#DIV/0!</v>
      </c>
      <c r="DD50" s="1115"/>
      <c r="DE50" s="1208" t="e">
        <f t="shared" si="8"/>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828"/>
      <c r="AM51" s="1059"/>
      <c r="AN51" s="1059"/>
      <c r="AO51" s="1058"/>
      <c r="AP51" s="1058"/>
      <c r="AQ51" s="617">
        <f t="shared" si="15"/>
        <v>0</v>
      </c>
      <c r="AR51" s="623">
        <f t="shared" si="15"/>
        <v>0</v>
      </c>
      <c r="AS51" s="329">
        <v>0</v>
      </c>
      <c r="AT51" s="307">
        <f t="shared" si="16"/>
        <v>0</v>
      </c>
      <c r="AU51" s="618">
        <f t="shared" si="16"/>
        <v>0</v>
      </c>
      <c r="AV51" s="619">
        <f t="shared" si="16"/>
        <v>0</v>
      </c>
      <c r="AW51" s="403"/>
      <c r="AX51" s="398"/>
      <c r="AY51" s="307">
        <v>0</v>
      </c>
      <c r="AZ51" s="348"/>
      <c r="BA51" s="390"/>
      <c r="BB51" s="415"/>
      <c r="BC51" s="416"/>
      <c r="BD51" s="307">
        <v>0</v>
      </c>
      <c r="BE51" s="348"/>
      <c r="BF51" s="390"/>
      <c r="BG51" s="415"/>
      <c r="BH51" s="416"/>
      <c r="BI51" s="307">
        <v>0</v>
      </c>
      <c r="BJ51" s="348"/>
      <c r="BK51" s="390"/>
      <c r="BL51" s="415"/>
      <c r="BM51" s="416"/>
      <c r="BN51" s="307">
        <v>0</v>
      </c>
      <c r="BO51" s="349"/>
      <c r="BP51" s="407"/>
      <c r="BQ51" s="415"/>
      <c r="BR51" s="416"/>
      <c r="BS51" s="307">
        <v>0</v>
      </c>
      <c r="BT51" s="348"/>
      <c r="BU51" s="408"/>
      <c r="BV51" s="415"/>
      <c r="BW51" s="416"/>
      <c r="BX51" s="307">
        <v>0</v>
      </c>
      <c r="BY51" s="349"/>
      <c r="BZ51" s="407"/>
      <c r="CA51" s="415"/>
      <c r="CB51" s="416"/>
      <c r="CC51" s="307">
        <v>0</v>
      </c>
      <c r="CD51" s="348"/>
      <c r="CE51" s="408"/>
      <c r="CF51" s="415"/>
      <c r="CG51" s="416"/>
      <c r="CH51" s="307">
        <v>0</v>
      </c>
      <c r="CI51" s="348"/>
      <c r="CJ51" s="408"/>
      <c r="CK51" s="409"/>
      <c r="CL51" s="410"/>
      <c r="CM51" s="411"/>
      <c r="CN51" s="412"/>
      <c r="CO51" s="1338"/>
      <c r="CP51" s="1203"/>
      <c r="CQ51" s="785" t="e">
        <f t="shared" si="9"/>
        <v>#DIV/0!</v>
      </c>
      <c r="CR51" s="1116"/>
      <c r="CS51" s="786" t="e">
        <f t="shared" si="0"/>
        <v>#DIV/0!</v>
      </c>
      <c r="CT51" s="1114"/>
      <c r="CU51" s="1199" t="e">
        <f t="shared" si="3"/>
        <v>#DIV/0!</v>
      </c>
      <c r="CV51" s="1115"/>
      <c r="CW51" s="1208" t="e">
        <f t="shared" si="4"/>
        <v>#DIV/0!</v>
      </c>
      <c r="CX51" s="1214"/>
      <c r="CY51" s="1210" t="e">
        <f t="shared" si="5"/>
        <v>#DIV/0!</v>
      </c>
      <c r="CZ51" s="1116"/>
      <c r="DA51" s="1207" t="e">
        <f t="shared" si="6"/>
        <v>#DIV/0!</v>
      </c>
      <c r="DB51" s="1114"/>
      <c r="DC51" s="1196" t="e">
        <f t="shared" si="7"/>
        <v>#DIV/0!</v>
      </c>
      <c r="DD51" s="1115"/>
      <c r="DE51" s="1208" t="e">
        <f t="shared" si="8"/>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828"/>
      <c r="AM52" s="1059"/>
      <c r="AN52" s="1059"/>
      <c r="AO52" s="1058"/>
      <c r="AP52" s="1058"/>
      <c r="AQ52" s="617">
        <f t="shared" si="15"/>
        <v>0</v>
      </c>
      <c r="AR52" s="623">
        <f t="shared" si="15"/>
        <v>0</v>
      </c>
      <c r="AS52" s="329">
        <v>0</v>
      </c>
      <c r="AT52" s="307">
        <f t="shared" si="16"/>
        <v>0</v>
      </c>
      <c r="AU52" s="618">
        <f t="shared" si="16"/>
        <v>0</v>
      </c>
      <c r="AV52" s="619">
        <f t="shared" si="16"/>
        <v>0</v>
      </c>
      <c r="AW52" s="403"/>
      <c r="AX52" s="398"/>
      <c r="AY52" s="307">
        <v>0</v>
      </c>
      <c r="AZ52" s="348"/>
      <c r="BA52" s="390"/>
      <c r="BB52" s="415"/>
      <c r="BC52" s="416"/>
      <c r="BD52" s="307">
        <v>0</v>
      </c>
      <c r="BE52" s="348"/>
      <c r="BF52" s="390"/>
      <c r="BG52" s="415"/>
      <c r="BH52" s="416"/>
      <c r="BI52" s="307">
        <v>0</v>
      </c>
      <c r="BJ52" s="348"/>
      <c r="BK52" s="390"/>
      <c r="BL52" s="415"/>
      <c r="BM52" s="416"/>
      <c r="BN52" s="307">
        <v>0</v>
      </c>
      <c r="BO52" s="349"/>
      <c r="BP52" s="407"/>
      <c r="BQ52" s="415"/>
      <c r="BR52" s="416"/>
      <c r="BS52" s="307">
        <v>0</v>
      </c>
      <c r="BT52" s="348"/>
      <c r="BU52" s="408"/>
      <c r="BV52" s="415"/>
      <c r="BW52" s="416"/>
      <c r="BX52" s="307">
        <v>0</v>
      </c>
      <c r="BY52" s="349"/>
      <c r="BZ52" s="407"/>
      <c r="CA52" s="415"/>
      <c r="CB52" s="416"/>
      <c r="CC52" s="307">
        <v>0</v>
      </c>
      <c r="CD52" s="348"/>
      <c r="CE52" s="408"/>
      <c r="CF52" s="415"/>
      <c r="CG52" s="416"/>
      <c r="CH52" s="307">
        <v>0</v>
      </c>
      <c r="CI52" s="348"/>
      <c r="CJ52" s="408"/>
      <c r="CK52" s="409"/>
      <c r="CL52" s="410"/>
      <c r="CM52" s="411"/>
      <c r="CN52" s="412"/>
      <c r="CO52" s="1338"/>
      <c r="CP52" s="1203"/>
      <c r="CQ52" s="785" t="e">
        <f t="shared" si="9"/>
        <v>#DIV/0!</v>
      </c>
      <c r="CR52" s="1116"/>
      <c r="CS52" s="786" t="e">
        <f t="shared" si="0"/>
        <v>#DIV/0!</v>
      </c>
      <c r="CT52" s="1114"/>
      <c r="CU52" s="1199" t="e">
        <f t="shared" si="3"/>
        <v>#DIV/0!</v>
      </c>
      <c r="CV52" s="1115"/>
      <c r="CW52" s="1208" t="e">
        <f t="shared" si="4"/>
        <v>#DIV/0!</v>
      </c>
      <c r="CX52" s="1214"/>
      <c r="CY52" s="1210" t="e">
        <f t="shared" si="5"/>
        <v>#DIV/0!</v>
      </c>
      <c r="CZ52" s="1116"/>
      <c r="DA52" s="1207" t="e">
        <f t="shared" si="6"/>
        <v>#DIV/0!</v>
      </c>
      <c r="DB52" s="1114"/>
      <c r="DC52" s="1196" t="e">
        <f t="shared" si="7"/>
        <v>#DIV/0!</v>
      </c>
      <c r="DD52" s="1115"/>
      <c r="DE52" s="1208" t="e">
        <f t="shared" si="8"/>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828"/>
      <c r="AM53" s="1059"/>
      <c r="AN53" s="1059"/>
      <c r="AO53" s="1058"/>
      <c r="AP53" s="1058"/>
      <c r="AQ53" s="617">
        <f t="shared" si="15"/>
        <v>0</v>
      </c>
      <c r="AR53" s="623">
        <f t="shared" si="15"/>
        <v>0</v>
      </c>
      <c r="AS53" s="329">
        <v>0</v>
      </c>
      <c r="AT53" s="307">
        <f t="shared" si="16"/>
        <v>0</v>
      </c>
      <c r="AU53" s="618">
        <f t="shared" si="16"/>
        <v>0</v>
      </c>
      <c r="AV53" s="619">
        <f t="shared" si="16"/>
        <v>0</v>
      </c>
      <c r="AW53" s="403"/>
      <c r="AX53" s="398"/>
      <c r="AY53" s="307">
        <v>0</v>
      </c>
      <c r="AZ53" s="348"/>
      <c r="BA53" s="390"/>
      <c r="BB53" s="415"/>
      <c r="BC53" s="416"/>
      <c r="BD53" s="307">
        <v>0</v>
      </c>
      <c r="BE53" s="348"/>
      <c r="BF53" s="390"/>
      <c r="BG53" s="415"/>
      <c r="BH53" s="416"/>
      <c r="BI53" s="307">
        <v>0</v>
      </c>
      <c r="BJ53" s="348"/>
      <c r="BK53" s="390"/>
      <c r="BL53" s="415"/>
      <c r="BM53" s="416"/>
      <c r="BN53" s="307">
        <v>0</v>
      </c>
      <c r="BO53" s="349"/>
      <c r="BP53" s="407"/>
      <c r="BQ53" s="415"/>
      <c r="BR53" s="416"/>
      <c r="BS53" s="307">
        <v>0</v>
      </c>
      <c r="BT53" s="348"/>
      <c r="BU53" s="408"/>
      <c r="BV53" s="415"/>
      <c r="BW53" s="416"/>
      <c r="BX53" s="307">
        <v>0</v>
      </c>
      <c r="BY53" s="349"/>
      <c r="BZ53" s="407"/>
      <c r="CA53" s="415"/>
      <c r="CB53" s="416"/>
      <c r="CC53" s="307">
        <v>0</v>
      </c>
      <c r="CD53" s="348"/>
      <c r="CE53" s="408"/>
      <c r="CF53" s="415"/>
      <c r="CG53" s="416"/>
      <c r="CH53" s="307">
        <v>0</v>
      </c>
      <c r="CI53" s="348"/>
      <c r="CJ53" s="408"/>
      <c r="CK53" s="409"/>
      <c r="CL53" s="410"/>
      <c r="CM53" s="411"/>
      <c r="CN53" s="412"/>
      <c r="CO53" s="1338"/>
      <c r="CP53" s="1203"/>
      <c r="CQ53" s="785" t="e">
        <f t="shared" si="9"/>
        <v>#DIV/0!</v>
      </c>
      <c r="CR53" s="1116"/>
      <c r="CS53" s="786" t="e">
        <f t="shared" si="0"/>
        <v>#DIV/0!</v>
      </c>
      <c r="CT53" s="1114"/>
      <c r="CU53" s="1199" t="e">
        <f t="shared" si="3"/>
        <v>#DIV/0!</v>
      </c>
      <c r="CV53" s="1115"/>
      <c r="CW53" s="1208" t="e">
        <f t="shared" si="4"/>
        <v>#DIV/0!</v>
      </c>
      <c r="CX53" s="1214"/>
      <c r="CY53" s="1210" t="e">
        <f t="shared" si="5"/>
        <v>#DIV/0!</v>
      </c>
      <c r="CZ53" s="1116"/>
      <c r="DA53" s="1207" t="e">
        <f t="shared" si="6"/>
        <v>#DIV/0!</v>
      </c>
      <c r="DB53" s="1114"/>
      <c r="DC53" s="1196" t="e">
        <f t="shared" si="7"/>
        <v>#DIV/0!</v>
      </c>
      <c r="DD53" s="1115"/>
      <c r="DE53" s="1208" t="e">
        <f t="shared" si="8"/>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828"/>
      <c r="AM54" s="1059"/>
      <c r="AN54" s="1059"/>
      <c r="AO54" s="1058"/>
      <c r="AP54" s="1058"/>
      <c r="AQ54" s="617">
        <f t="shared" si="15"/>
        <v>0</v>
      </c>
      <c r="AR54" s="623">
        <f t="shared" si="15"/>
        <v>0</v>
      </c>
      <c r="AS54" s="329">
        <v>0</v>
      </c>
      <c r="AT54" s="307">
        <f t="shared" si="16"/>
        <v>0</v>
      </c>
      <c r="AU54" s="618">
        <f t="shared" si="16"/>
        <v>0</v>
      </c>
      <c r="AV54" s="619">
        <f t="shared" si="16"/>
        <v>0</v>
      </c>
      <c r="AW54" s="403"/>
      <c r="AX54" s="398"/>
      <c r="AY54" s="307">
        <v>0</v>
      </c>
      <c r="AZ54" s="348"/>
      <c r="BA54" s="390"/>
      <c r="BB54" s="415"/>
      <c r="BC54" s="416"/>
      <c r="BD54" s="307">
        <v>0</v>
      </c>
      <c r="BE54" s="348"/>
      <c r="BF54" s="390"/>
      <c r="BG54" s="415"/>
      <c r="BH54" s="416"/>
      <c r="BI54" s="307">
        <v>0</v>
      </c>
      <c r="BJ54" s="348"/>
      <c r="BK54" s="390"/>
      <c r="BL54" s="415"/>
      <c r="BM54" s="416"/>
      <c r="BN54" s="307">
        <v>0</v>
      </c>
      <c r="BO54" s="349"/>
      <c r="BP54" s="407"/>
      <c r="BQ54" s="415"/>
      <c r="BR54" s="416"/>
      <c r="BS54" s="307">
        <v>0</v>
      </c>
      <c r="BT54" s="348"/>
      <c r="BU54" s="408"/>
      <c r="BV54" s="415"/>
      <c r="BW54" s="416"/>
      <c r="BX54" s="307">
        <v>0</v>
      </c>
      <c r="BY54" s="349"/>
      <c r="BZ54" s="407"/>
      <c r="CA54" s="415"/>
      <c r="CB54" s="416"/>
      <c r="CC54" s="307">
        <v>0</v>
      </c>
      <c r="CD54" s="348"/>
      <c r="CE54" s="408"/>
      <c r="CF54" s="415"/>
      <c r="CG54" s="416"/>
      <c r="CH54" s="307">
        <v>0</v>
      </c>
      <c r="CI54" s="348"/>
      <c r="CJ54" s="408"/>
      <c r="CK54" s="409"/>
      <c r="CL54" s="410"/>
      <c r="CM54" s="411"/>
      <c r="CN54" s="412"/>
      <c r="CO54" s="1338"/>
      <c r="CP54" s="1203"/>
      <c r="CQ54" s="785" t="e">
        <f t="shared" si="9"/>
        <v>#DIV/0!</v>
      </c>
      <c r="CR54" s="1116"/>
      <c r="CS54" s="786" t="e">
        <f t="shared" si="0"/>
        <v>#DIV/0!</v>
      </c>
      <c r="CT54" s="1114"/>
      <c r="CU54" s="1199" t="e">
        <f t="shared" si="3"/>
        <v>#DIV/0!</v>
      </c>
      <c r="CV54" s="1115"/>
      <c r="CW54" s="1208" t="e">
        <f t="shared" si="4"/>
        <v>#DIV/0!</v>
      </c>
      <c r="CX54" s="1214"/>
      <c r="CY54" s="1210" t="e">
        <f t="shared" si="5"/>
        <v>#DIV/0!</v>
      </c>
      <c r="CZ54" s="1116"/>
      <c r="DA54" s="1207" t="e">
        <f t="shared" si="6"/>
        <v>#DIV/0!</v>
      </c>
      <c r="DB54" s="1114"/>
      <c r="DC54" s="1196" t="e">
        <f t="shared" si="7"/>
        <v>#DIV/0!</v>
      </c>
      <c r="DD54" s="1115"/>
      <c r="DE54" s="1208" t="e">
        <f t="shared" si="8"/>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828"/>
      <c r="AM55" s="1059"/>
      <c r="AN55" s="1059"/>
      <c r="AO55" s="1058"/>
      <c r="AP55" s="1058"/>
      <c r="AQ55" s="617">
        <f t="shared" si="15"/>
        <v>0</v>
      </c>
      <c r="AR55" s="623">
        <f t="shared" si="15"/>
        <v>0</v>
      </c>
      <c r="AS55" s="329">
        <v>0</v>
      </c>
      <c r="AT55" s="307">
        <f t="shared" si="16"/>
        <v>0</v>
      </c>
      <c r="AU55" s="618">
        <f t="shared" si="16"/>
        <v>0</v>
      </c>
      <c r="AV55" s="619">
        <f t="shared" si="16"/>
        <v>0</v>
      </c>
      <c r="AW55" s="403"/>
      <c r="AX55" s="398"/>
      <c r="AY55" s="307">
        <v>0</v>
      </c>
      <c r="AZ55" s="348"/>
      <c r="BA55" s="390"/>
      <c r="BB55" s="415"/>
      <c r="BC55" s="416"/>
      <c r="BD55" s="307">
        <v>0</v>
      </c>
      <c r="BE55" s="348"/>
      <c r="BF55" s="390"/>
      <c r="BG55" s="415"/>
      <c r="BH55" s="416"/>
      <c r="BI55" s="307">
        <v>0</v>
      </c>
      <c r="BJ55" s="348"/>
      <c r="BK55" s="390"/>
      <c r="BL55" s="415"/>
      <c r="BM55" s="416"/>
      <c r="BN55" s="307">
        <v>0</v>
      </c>
      <c r="BO55" s="349"/>
      <c r="BP55" s="407"/>
      <c r="BQ55" s="415"/>
      <c r="BR55" s="416"/>
      <c r="BS55" s="307">
        <v>0</v>
      </c>
      <c r="BT55" s="348"/>
      <c r="BU55" s="408"/>
      <c r="BV55" s="415"/>
      <c r="BW55" s="416"/>
      <c r="BX55" s="307">
        <v>0</v>
      </c>
      <c r="BY55" s="349"/>
      <c r="BZ55" s="407"/>
      <c r="CA55" s="415"/>
      <c r="CB55" s="416"/>
      <c r="CC55" s="307">
        <v>0</v>
      </c>
      <c r="CD55" s="348"/>
      <c r="CE55" s="408"/>
      <c r="CF55" s="415"/>
      <c r="CG55" s="416"/>
      <c r="CH55" s="307">
        <v>0</v>
      </c>
      <c r="CI55" s="348"/>
      <c r="CJ55" s="408"/>
      <c r="CK55" s="409"/>
      <c r="CL55" s="410"/>
      <c r="CM55" s="411"/>
      <c r="CN55" s="412"/>
      <c r="CO55" s="1338"/>
      <c r="CP55" s="1203"/>
      <c r="CQ55" s="785" t="e">
        <f t="shared" si="9"/>
        <v>#DIV/0!</v>
      </c>
      <c r="CR55" s="1116"/>
      <c r="CS55" s="786" t="e">
        <f t="shared" si="0"/>
        <v>#DIV/0!</v>
      </c>
      <c r="CT55" s="1114"/>
      <c r="CU55" s="1199" t="e">
        <f t="shared" si="3"/>
        <v>#DIV/0!</v>
      </c>
      <c r="CV55" s="1115"/>
      <c r="CW55" s="1208" t="e">
        <f t="shared" si="4"/>
        <v>#DIV/0!</v>
      </c>
      <c r="CX55" s="1214"/>
      <c r="CY55" s="1210" t="e">
        <f t="shared" si="5"/>
        <v>#DIV/0!</v>
      </c>
      <c r="CZ55" s="1116"/>
      <c r="DA55" s="1207" t="e">
        <f t="shared" si="6"/>
        <v>#DIV/0!</v>
      </c>
      <c r="DB55" s="1114"/>
      <c r="DC55" s="1196" t="e">
        <f t="shared" si="7"/>
        <v>#DIV/0!</v>
      </c>
      <c r="DD55" s="1115"/>
      <c r="DE55" s="1208" t="e">
        <f t="shared" si="8"/>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7">SUM(C51,C56,I51,I56,O51,O56,V51)</f>
        <v>0</v>
      </c>
      <c r="W56" s="601">
        <f t="shared" si="17"/>
        <v>0</v>
      </c>
      <c r="X56" s="602">
        <f t="shared" si="17"/>
        <v>0</v>
      </c>
      <c r="Y56" s="822"/>
      <c r="Z56" s="822"/>
      <c r="AA56" s="358" t="s">
        <v>371</v>
      </c>
      <c r="AB56" s="358"/>
      <c r="AC56" s="1102"/>
      <c r="AD56" s="367"/>
      <c r="AE56" s="368"/>
      <c r="AF56" s="369"/>
      <c r="AG56" s="373"/>
      <c r="AH56" s="822"/>
      <c r="AI56" s="959"/>
      <c r="AJ56" s="1275"/>
      <c r="AK56" s="929"/>
      <c r="AL56" s="828"/>
      <c r="AM56" s="1059"/>
      <c r="AN56" s="1059"/>
      <c r="AO56" s="1058"/>
      <c r="AP56" s="1058"/>
      <c r="AQ56" s="617">
        <f t="shared" si="15"/>
        <v>0</v>
      </c>
      <c r="AR56" s="623">
        <f t="shared" si="15"/>
        <v>0</v>
      </c>
      <c r="AS56" s="329">
        <v>0</v>
      </c>
      <c r="AT56" s="307">
        <f t="shared" si="16"/>
        <v>0</v>
      </c>
      <c r="AU56" s="618">
        <f t="shared" si="16"/>
        <v>0</v>
      </c>
      <c r="AV56" s="619">
        <f t="shared" si="16"/>
        <v>0</v>
      </c>
      <c r="AW56" s="403"/>
      <c r="AX56" s="398"/>
      <c r="AY56" s="307">
        <v>0</v>
      </c>
      <c r="AZ56" s="348"/>
      <c r="BA56" s="390"/>
      <c r="BB56" s="415"/>
      <c r="BC56" s="416"/>
      <c r="BD56" s="307">
        <v>0</v>
      </c>
      <c r="BE56" s="348"/>
      <c r="BF56" s="390"/>
      <c r="BG56" s="415"/>
      <c r="BH56" s="416"/>
      <c r="BI56" s="307">
        <v>0</v>
      </c>
      <c r="BJ56" s="348"/>
      <c r="BK56" s="390"/>
      <c r="BL56" s="415"/>
      <c r="BM56" s="416"/>
      <c r="BN56" s="307">
        <v>0</v>
      </c>
      <c r="BO56" s="349"/>
      <c r="BP56" s="407"/>
      <c r="BQ56" s="415"/>
      <c r="BR56" s="416"/>
      <c r="BS56" s="307">
        <v>0</v>
      </c>
      <c r="BT56" s="348"/>
      <c r="BU56" s="408"/>
      <c r="BV56" s="415"/>
      <c r="BW56" s="416"/>
      <c r="BX56" s="307">
        <v>0</v>
      </c>
      <c r="BY56" s="349"/>
      <c r="BZ56" s="407"/>
      <c r="CA56" s="415"/>
      <c r="CB56" s="416"/>
      <c r="CC56" s="307">
        <v>0</v>
      </c>
      <c r="CD56" s="348"/>
      <c r="CE56" s="408"/>
      <c r="CF56" s="415"/>
      <c r="CG56" s="416"/>
      <c r="CH56" s="307">
        <v>0</v>
      </c>
      <c r="CI56" s="348"/>
      <c r="CJ56" s="408"/>
      <c r="CK56" s="409"/>
      <c r="CL56" s="410"/>
      <c r="CM56" s="411"/>
      <c r="CN56" s="412"/>
      <c r="CO56" s="1338"/>
      <c r="CP56" s="1203"/>
      <c r="CQ56" s="785" t="e">
        <f t="shared" si="9"/>
        <v>#DIV/0!</v>
      </c>
      <c r="CR56" s="1116"/>
      <c r="CS56" s="786" t="e">
        <f t="shared" si="0"/>
        <v>#DIV/0!</v>
      </c>
      <c r="CT56" s="1114"/>
      <c r="CU56" s="1199" t="e">
        <f t="shared" si="3"/>
        <v>#DIV/0!</v>
      </c>
      <c r="CV56" s="1115"/>
      <c r="CW56" s="1208" t="e">
        <f t="shared" si="4"/>
        <v>#DIV/0!</v>
      </c>
      <c r="CX56" s="1214"/>
      <c r="CY56" s="1210" t="e">
        <f t="shared" si="5"/>
        <v>#DIV/0!</v>
      </c>
      <c r="CZ56" s="1116"/>
      <c r="DA56" s="1207" t="e">
        <f t="shared" si="6"/>
        <v>#DIV/0!</v>
      </c>
      <c r="DB56" s="1114"/>
      <c r="DC56" s="1196" t="e">
        <f t="shared" si="7"/>
        <v>#DIV/0!</v>
      </c>
      <c r="DD56" s="1115"/>
      <c r="DE56" s="1208" t="e">
        <f t="shared" si="8"/>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7"/>
        <v>0</v>
      </c>
      <c r="W57" s="606">
        <f t="shared" si="17"/>
        <v>0</v>
      </c>
      <c r="X57" s="1004">
        <f t="shared" si="17"/>
        <v>0</v>
      </c>
      <c r="Y57" s="822"/>
      <c r="Z57" s="822"/>
      <c r="AA57" s="360"/>
      <c r="AB57" s="360"/>
      <c r="AC57" s="1102"/>
      <c r="AD57" s="367"/>
      <c r="AE57" s="368"/>
      <c r="AF57" s="369"/>
      <c r="AG57" s="373"/>
      <c r="AH57" s="822"/>
      <c r="AI57" s="959"/>
      <c r="AJ57" s="1275"/>
      <c r="AK57" s="929"/>
      <c r="AL57" s="828"/>
      <c r="AM57" s="1059"/>
      <c r="AN57" s="1059"/>
      <c r="AO57" s="1058"/>
      <c r="AP57" s="1058"/>
      <c r="AQ57" s="617">
        <f t="shared" si="15"/>
        <v>0</v>
      </c>
      <c r="AR57" s="623">
        <f t="shared" si="15"/>
        <v>0</v>
      </c>
      <c r="AS57" s="329">
        <v>0</v>
      </c>
      <c r="AT57" s="307">
        <f t="shared" si="16"/>
        <v>0</v>
      </c>
      <c r="AU57" s="618">
        <f t="shared" si="16"/>
        <v>0</v>
      </c>
      <c r="AV57" s="619">
        <f t="shared" si="16"/>
        <v>0</v>
      </c>
      <c r="AW57" s="403"/>
      <c r="AX57" s="398"/>
      <c r="AY57" s="307">
        <v>0</v>
      </c>
      <c r="AZ57" s="348"/>
      <c r="BA57" s="390"/>
      <c r="BB57" s="415"/>
      <c r="BC57" s="416"/>
      <c r="BD57" s="307">
        <v>0</v>
      </c>
      <c r="BE57" s="348"/>
      <c r="BF57" s="390"/>
      <c r="BG57" s="415"/>
      <c r="BH57" s="416"/>
      <c r="BI57" s="307">
        <v>0</v>
      </c>
      <c r="BJ57" s="348"/>
      <c r="BK57" s="390"/>
      <c r="BL57" s="415"/>
      <c r="BM57" s="416"/>
      <c r="BN57" s="307">
        <v>0</v>
      </c>
      <c r="BO57" s="349"/>
      <c r="BP57" s="407"/>
      <c r="BQ57" s="415"/>
      <c r="BR57" s="416"/>
      <c r="BS57" s="307">
        <v>0</v>
      </c>
      <c r="BT57" s="348"/>
      <c r="BU57" s="408"/>
      <c r="BV57" s="415"/>
      <c r="BW57" s="416"/>
      <c r="BX57" s="307">
        <v>0</v>
      </c>
      <c r="BY57" s="349"/>
      <c r="BZ57" s="407"/>
      <c r="CA57" s="415"/>
      <c r="CB57" s="416"/>
      <c r="CC57" s="307">
        <v>0</v>
      </c>
      <c r="CD57" s="348"/>
      <c r="CE57" s="408"/>
      <c r="CF57" s="415"/>
      <c r="CG57" s="416"/>
      <c r="CH57" s="307">
        <v>0</v>
      </c>
      <c r="CI57" s="348"/>
      <c r="CJ57" s="408"/>
      <c r="CK57" s="409"/>
      <c r="CL57" s="410"/>
      <c r="CM57" s="411"/>
      <c r="CN57" s="412"/>
      <c r="CO57" s="1338"/>
      <c r="CP57" s="1203"/>
      <c r="CQ57" s="785" t="e">
        <f t="shared" si="9"/>
        <v>#DIV/0!</v>
      </c>
      <c r="CR57" s="1116"/>
      <c r="CS57" s="786" t="e">
        <f t="shared" si="0"/>
        <v>#DIV/0!</v>
      </c>
      <c r="CT57" s="1114"/>
      <c r="CU57" s="1199" t="e">
        <f t="shared" si="3"/>
        <v>#DIV/0!</v>
      </c>
      <c r="CV57" s="1115"/>
      <c r="CW57" s="1208" t="e">
        <f t="shared" si="4"/>
        <v>#DIV/0!</v>
      </c>
      <c r="CX57" s="1214"/>
      <c r="CY57" s="1210" t="e">
        <f t="shared" si="5"/>
        <v>#DIV/0!</v>
      </c>
      <c r="CZ57" s="1116"/>
      <c r="DA57" s="1207" t="e">
        <f t="shared" si="6"/>
        <v>#DIV/0!</v>
      </c>
      <c r="DB57" s="1114"/>
      <c r="DC57" s="1196" t="e">
        <f t="shared" si="7"/>
        <v>#DIV/0!</v>
      </c>
      <c r="DD57" s="1115"/>
      <c r="DE57" s="1208" t="e">
        <f t="shared" si="8"/>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813"/>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828"/>
      <c r="AM58" s="1059"/>
      <c r="AN58" s="1059"/>
      <c r="AO58" s="1058"/>
      <c r="AP58" s="1058"/>
      <c r="AQ58" s="759">
        <f t="shared" si="15"/>
        <v>0</v>
      </c>
      <c r="AR58" s="760">
        <f t="shared" si="15"/>
        <v>0</v>
      </c>
      <c r="AS58" s="761">
        <v>0</v>
      </c>
      <c r="AT58" s="762">
        <f t="shared" si="16"/>
        <v>0</v>
      </c>
      <c r="AU58" s="763">
        <f t="shared" si="16"/>
        <v>0</v>
      </c>
      <c r="AV58" s="764">
        <f t="shared" si="16"/>
        <v>0</v>
      </c>
      <c r="AW58" s="403"/>
      <c r="AX58" s="398"/>
      <c r="AY58" s="307">
        <v>0</v>
      </c>
      <c r="AZ58" s="348"/>
      <c r="BA58" s="390"/>
      <c r="BB58" s="415"/>
      <c r="BC58" s="416"/>
      <c r="BD58" s="307">
        <v>0</v>
      </c>
      <c r="BE58" s="348"/>
      <c r="BF58" s="390"/>
      <c r="BG58" s="415"/>
      <c r="BH58" s="416"/>
      <c r="BI58" s="307">
        <v>0</v>
      </c>
      <c r="BJ58" s="348"/>
      <c r="BK58" s="390"/>
      <c r="BL58" s="415"/>
      <c r="BM58" s="416"/>
      <c r="BN58" s="307">
        <v>0</v>
      </c>
      <c r="BO58" s="349"/>
      <c r="BP58" s="407"/>
      <c r="BQ58" s="415"/>
      <c r="BR58" s="416"/>
      <c r="BS58" s="307">
        <v>0</v>
      </c>
      <c r="BT58" s="348"/>
      <c r="BU58" s="408"/>
      <c r="BV58" s="415"/>
      <c r="BW58" s="416"/>
      <c r="BX58" s="307">
        <v>0</v>
      </c>
      <c r="BY58" s="349"/>
      <c r="BZ58" s="407"/>
      <c r="CA58" s="415"/>
      <c r="CB58" s="416"/>
      <c r="CC58" s="307">
        <v>0</v>
      </c>
      <c r="CD58" s="348"/>
      <c r="CE58" s="408"/>
      <c r="CF58" s="415"/>
      <c r="CG58" s="416"/>
      <c r="CH58" s="307">
        <v>0</v>
      </c>
      <c r="CI58" s="348"/>
      <c r="CJ58" s="408"/>
      <c r="CK58" s="409"/>
      <c r="CL58" s="410"/>
      <c r="CM58" s="411"/>
      <c r="CN58" s="412"/>
      <c r="CO58" s="1464"/>
      <c r="CP58" s="1072"/>
      <c r="CQ58" s="794"/>
      <c r="CR58" s="792"/>
      <c r="CS58" s="793"/>
      <c r="CT58" s="794"/>
      <c r="CU58" s="1200"/>
      <c r="CV58" s="791"/>
      <c r="CW58" s="1197"/>
      <c r="CX58" s="1209"/>
      <c r="CY58" s="1211"/>
      <c r="CZ58" s="792"/>
      <c r="DA58" s="793"/>
      <c r="DB58" s="794"/>
      <c r="DC58" s="794"/>
      <c r="DD58" s="791"/>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8">SUM(AQ4:AQ58)</f>
        <v>0</v>
      </c>
      <c r="AR59" s="19">
        <f t="shared" si="18"/>
        <v>0</v>
      </c>
      <c r="AS59" s="19">
        <f t="shared" si="18"/>
        <v>0</v>
      </c>
      <c r="AT59" s="400">
        <f t="shared" si="18"/>
        <v>0</v>
      </c>
      <c r="AU59" s="22">
        <f t="shared" si="18"/>
        <v>0</v>
      </c>
      <c r="AV59" s="79">
        <f t="shared" si="18"/>
        <v>0</v>
      </c>
      <c r="AW59" s="19">
        <f t="shared" si="18"/>
        <v>0</v>
      </c>
      <c r="AX59" s="19">
        <f t="shared" si="18"/>
        <v>0</v>
      </c>
      <c r="AY59" s="399">
        <f t="shared" si="18"/>
        <v>0</v>
      </c>
      <c r="AZ59" s="22">
        <f t="shared" si="18"/>
        <v>0</v>
      </c>
      <c r="BA59" s="79">
        <f t="shared" si="18"/>
        <v>0</v>
      </c>
      <c r="BB59" s="19">
        <f t="shared" si="18"/>
        <v>0</v>
      </c>
      <c r="BC59" s="19">
        <f t="shared" si="18"/>
        <v>0</v>
      </c>
      <c r="BD59" s="399">
        <f t="shared" si="18"/>
        <v>0</v>
      </c>
      <c r="BE59" s="22">
        <f t="shared" si="18"/>
        <v>0</v>
      </c>
      <c r="BF59" s="79">
        <f t="shared" si="18"/>
        <v>0</v>
      </c>
      <c r="BG59" s="19">
        <f t="shared" si="18"/>
        <v>0</v>
      </c>
      <c r="BH59" s="19">
        <f t="shared" si="18"/>
        <v>0</v>
      </c>
      <c r="BI59" s="399">
        <f t="shared" si="18"/>
        <v>0</v>
      </c>
      <c r="BJ59" s="22">
        <f t="shared" si="18"/>
        <v>0</v>
      </c>
      <c r="BK59" s="79">
        <f t="shared" si="18"/>
        <v>0</v>
      </c>
      <c r="BL59" s="405">
        <f t="shared" si="18"/>
        <v>0</v>
      </c>
      <c r="BM59" s="383">
        <f t="shared" si="18"/>
        <v>0</v>
      </c>
      <c r="BN59" s="406">
        <f t="shared" si="18"/>
        <v>0</v>
      </c>
      <c r="BO59" s="384">
        <f t="shared" si="18"/>
        <v>0</v>
      </c>
      <c r="BP59" s="385">
        <f t="shared" si="18"/>
        <v>0</v>
      </c>
      <c r="BQ59" s="405">
        <f t="shared" si="18"/>
        <v>0</v>
      </c>
      <c r="BR59" s="383">
        <f t="shared" si="18"/>
        <v>0</v>
      </c>
      <c r="BS59" s="406">
        <f t="shared" si="18"/>
        <v>0</v>
      </c>
      <c r="BT59" s="384">
        <f t="shared" si="18"/>
        <v>0</v>
      </c>
      <c r="BU59" s="385">
        <f t="shared" si="18"/>
        <v>0</v>
      </c>
      <c r="BV59" s="405">
        <f t="shared" si="18"/>
        <v>0</v>
      </c>
      <c r="BW59" s="383">
        <f t="shared" si="18"/>
        <v>0</v>
      </c>
      <c r="BX59" s="406">
        <f t="shared" si="18"/>
        <v>0</v>
      </c>
      <c r="BY59" s="384">
        <f t="shared" si="18"/>
        <v>0</v>
      </c>
      <c r="BZ59" s="385">
        <f t="shared" si="18"/>
        <v>0</v>
      </c>
      <c r="CA59" s="405">
        <f t="shared" si="18"/>
        <v>0</v>
      </c>
      <c r="CB59" s="383">
        <f t="shared" si="18"/>
        <v>0</v>
      </c>
      <c r="CC59" s="406">
        <f t="shared" si="18"/>
        <v>0</v>
      </c>
      <c r="CD59" s="384">
        <f t="shared" si="18"/>
        <v>0</v>
      </c>
      <c r="CE59" s="385">
        <f t="shared" si="18"/>
        <v>0</v>
      </c>
      <c r="CF59" s="405">
        <f t="shared" si="18"/>
        <v>0</v>
      </c>
      <c r="CG59" s="383">
        <f t="shared" si="18"/>
        <v>0</v>
      </c>
      <c r="CH59" s="406">
        <f t="shared" si="18"/>
        <v>0</v>
      </c>
      <c r="CI59" s="384">
        <f t="shared" si="18"/>
        <v>0</v>
      </c>
      <c r="CJ59" s="385">
        <f t="shared" si="18"/>
        <v>0</v>
      </c>
      <c r="CK59" s="1012">
        <f t="shared" si="18"/>
        <v>0</v>
      </c>
      <c r="CL59" s="1012">
        <f t="shared" si="18"/>
        <v>0</v>
      </c>
      <c r="CM59" s="413" t="e">
        <f>AVERAGE(CM4:CM58)</f>
        <v>#DIV/0!</v>
      </c>
      <c r="CN59" s="414" t="e">
        <f>AVERAGE(CN4:CN58)</f>
        <v>#DIV/0!</v>
      </c>
      <c r="CO59" s="169"/>
      <c r="CP59" s="169"/>
      <c r="CQ59" s="169"/>
      <c r="CR59" s="169"/>
      <c r="CS59" s="169"/>
      <c r="CT59" s="169"/>
      <c r="CU59" s="169"/>
      <c r="CV59" s="169"/>
      <c r="CW59" s="169"/>
      <c r="CX59" s="169"/>
      <c r="CY59" s="169"/>
      <c r="CZ59" s="169"/>
      <c r="DA59" s="169"/>
      <c r="DB59" s="169"/>
      <c r="DC59" s="169"/>
      <c r="DD59" s="169"/>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c r="DD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c r="DD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c r="DD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c r="DD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c r="DD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364"/>
      <c r="C101" s="364"/>
      <c r="D101" s="364"/>
      <c r="E101" s="364"/>
      <c r="F101" s="364"/>
      <c r="G101" s="364"/>
      <c r="H101" s="364"/>
      <c r="I101" s="364"/>
      <c r="J101" s="364"/>
      <c r="K101" s="364"/>
      <c r="L101" s="364"/>
      <c r="M101" s="364"/>
      <c r="N101" s="364"/>
      <c r="O101" s="364"/>
      <c r="P101" s="364"/>
      <c r="Q101" s="364"/>
      <c r="R101" s="364"/>
      <c r="S101" s="364"/>
      <c r="T101" s="364"/>
      <c r="U101" s="364"/>
      <c r="V101" s="364"/>
      <c r="W101" s="364"/>
      <c r="X101" s="822"/>
      <c r="Y101" s="822"/>
      <c r="Z101" s="822"/>
      <c r="AA101" s="921"/>
      <c r="AB101" s="921"/>
      <c r="AC101" s="1102"/>
      <c r="AD101" s="921"/>
      <c r="AE101" s="921"/>
      <c r="AF101" s="846"/>
      <c r="AG101" s="823"/>
      <c r="AH101" s="822"/>
      <c r="AI101" s="822"/>
      <c r="AK101" s="1266"/>
      <c r="AL101" s="1266"/>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364"/>
      <c r="C102" s="364"/>
      <c r="D102" s="364"/>
      <c r="E102" s="364"/>
      <c r="F102" s="1271"/>
      <c r="G102" s="1271"/>
      <c r="H102" s="1271"/>
      <c r="I102" s="1271"/>
      <c r="J102" s="1271"/>
      <c r="K102" s="1744"/>
      <c r="L102" s="1744"/>
      <c r="M102" s="1271"/>
      <c r="N102" s="1271"/>
      <c r="O102" s="1271"/>
      <c r="P102" s="1271"/>
      <c r="Q102" s="364"/>
      <c r="R102" s="364"/>
      <c r="S102" s="364"/>
      <c r="T102" s="364"/>
      <c r="U102" s="364"/>
      <c r="V102" s="364"/>
      <c r="W102" s="364"/>
      <c r="X102" s="822"/>
      <c r="Y102" s="822"/>
      <c r="Z102" s="822"/>
      <c r="AA102" s="921"/>
      <c r="AB102" s="921"/>
      <c r="AC102" s="1102"/>
      <c r="AD102" s="921"/>
      <c r="AE102" s="921"/>
      <c r="AF102" s="846"/>
      <c r="AG102" s="823"/>
      <c r="AH102" s="822"/>
      <c r="AI102" s="822"/>
      <c r="AK102" s="1266"/>
      <c r="AL102" s="1266"/>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078" t="s">
        <v>73</v>
      </c>
      <c r="C103" s="1078"/>
      <c r="D103" s="1078"/>
      <c r="E103" s="1078"/>
      <c r="F103" s="1430">
        <v>3</v>
      </c>
      <c r="G103" s="1430">
        <v>7</v>
      </c>
      <c r="H103" s="1430">
        <v>11</v>
      </c>
      <c r="I103" s="1430">
        <v>15</v>
      </c>
      <c r="J103" s="1430">
        <v>19</v>
      </c>
      <c r="K103" s="2004">
        <v>23</v>
      </c>
      <c r="L103" s="2005"/>
      <c r="M103" s="1430">
        <v>27</v>
      </c>
      <c r="N103" s="1430">
        <v>31</v>
      </c>
      <c r="O103" s="1430">
        <v>35</v>
      </c>
      <c r="P103" s="1430">
        <v>38</v>
      </c>
      <c r="Q103" s="364"/>
      <c r="R103" s="364"/>
      <c r="S103" s="364"/>
      <c r="T103" s="364"/>
      <c r="U103" s="364"/>
      <c r="V103" s="364"/>
      <c r="W103" s="364"/>
      <c r="X103" s="822"/>
      <c r="Y103" s="822"/>
      <c r="Z103" s="822"/>
      <c r="AA103" s="921"/>
      <c r="AB103" s="921"/>
      <c r="AC103" s="1102"/>
      <c r="AD103" s="921"/>
      <c r="AE103" s="921"/>
      <c r="AF103" s="846"/>
      <c r="AG103" s="823"/>
      <c r="AH103" s="822"/>
      <c r="AI103" s="822"/>
      <c r="AK103" s="1266"/>
      <c r="AL103" s="1266"/>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364" t="s">
        <v>658</v>
      </c>
      <c r="C104" s="364"/>
      <c r="D104" s="364"/>
      <c r="E104" s="364"/>
      <c r="F104" s="1118"/>
      <c r="G104" s="1269"/>
      <c r="H104" s="1269"/>
      <c r="I104" s="1269"/>
      <c r="J104" s="1269"/>
      <c r="K104" s="1783"/>
      <c r="L104" s="1783"/>
      <c r="M104" s="1269"/>
      <c r="N104" s="1269"/>
      <c r="O104" s="1269"/>
      <c r="P104" s="364"/>
      <c r="Q104" s="364"/>
      <c r="R104" s="364"/>
      <c r="S104" s="364"/>
      <c r="T104" s="364"/>
      <c r="U104" s="364"/>
      <c r="V104" s="364"/>
      <c r="W104" s="364"/>
      <c r="X104" s="822"/>
      <c r="Y104" s="822"/>
      <c r="Z104" s="822"/>
      <c r="AA104" s="921"/>
      <c r="AB104" s="921"/>
      <c r="AC104" s="1102"/>
      <c r="AD104" s="921"/>
      <c r="AE104" s="921"/>
      <c r="AF104" s="846"/>
      <c r="AG104" s="823"/>
      <c r="AH104" s="822"/>
      <c r="AI104" s="822"/>
      <c r="AK104" s="1266"/>
      <c r="AL104" s="1266"/>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364" t="s">
        <v>182</v>
      </c>
      <c r="C105" s="364"/>
      <c r="D105" s="364"/>
      <c r="E105" s="364"/>
      <c r="F105" s="1118"/>
      <c r="G105" s="1269"/>
      <c r="H105" s="1269"/>
      <c r="I105" s="1269"/>
      <c r="J105" s="1269"/>
      <c r="K105" s="1783"/>
      <c r="L105" s="1783"/>
      <c r="M105" s="1269"/>
      <c r="N105" s="1269"/>
      <c r="O105" s="1269"/>
      <c r="P105" s="364"/>
      <c r="Q105" s="364"/>
      <c r="R105" s="364"/>
      <c r="S105" s="364"/>
      <c r="T105" s="364"/>
      <c r="U105" s="364"/>
      <c r="V105" s="364"/>
      <c r="W105" s="364"/>
      <c r="X105" s="822"/>
      <c r="Y105" s="822"/>
      <c r="Z105" s="822"/>
      <c r="AA105" s="921"/>
      <c r="AB105" s="921"/>
      <c r="AC105" s="1102"/>
      <c r="AD105" s="921"/>
      <c r="AE105" s="25"/>
      <c r="AF105" s="25"/>
      <c r="AG105" s="823"/>
      <c r="AH105" s="822"/>
      <c r="AI105" s="822"/>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364" t="s">
        <v>185</v>
      </c>
      <c r="C106" s="364"/>
      <c r="D106" s="364"/>
      <c r="E106" s="364"/>
      <c r="F106" s="1118"/>
      <c r="G106" s="1269"/>
      <c r="H106" s="1269"/>
      <c r="I106" s="1269"/>
      <c r="J106" s="1269"/>
      <c r="K106" s="1783"/>
      <c r="L106" s="1783"/>
      <c r="M106" s="1269"/>
      <c r="N106" s="1269"/>
      <c r="O106" s="1269"/>
      <c r="P106" s="364"/>
      <c r="Q106" s="364"/>
      <c r="R106" s="364"/>
      <c r="S106" s="364"/>
      <c r="T106" s="364"/>
      <c r="U106" s="364"/>
      <c r="V106" s="364"/>
      <c r="W106" s="364"/>
      <c r="X106" s="822"/>
      <c r="Y106" s="822"/>
      <c r="Z106" s="822"/>
      <c r="AA106" s="921"/>
      <c r="AB106" s="921"/>
      <c r="AC106" s="1102"/>
      <c r="AD106" s="921"/>
      <c r="AE106" s="338"/>
      <c r="AF106" s="338"/>
      <c r="AG106" s="823"/>
      <c r="AH106" s="822"/>
      <c r="AI106" s="822"/>
      <c r="AK106" s="1266"/>
      <c r="AL106" s="1266"/>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364" t="s">
        <v>401</v>
      </c>
      <c r="C107" s="364"/>
      <c r="D107" s="364"/>
      <c r="E107" s="364"/>
      <c r="F107" s="1118"/>
      <c r="G107" s="1269"/>
      <c r="H107" s="1269"/>
      <c r="I107" s="1269"/>
      <c r="J107" s="1269"/>
      <c r="K107" s="1783"/>
      <c r="L107" s="1783"/>
      <c r="M107" s="1269"/>
      <c r="N107" s="1269"/>
      <c r="O107" s="1269"/>
      <c r="P107" s="364"/>
      <c r="Q107" s="288"/>
      <c r="R107" s="288"/>
      <c r="S107" s="288"/>
      <c r="T107" s="288"/>
      <c r="U107" s="288"/>
      <c r="V107" s="288"/>
      <c r="W107" s="288"/>
      <c r="X107" s="822"/>
      <c r="Y107" s="822"/>
      <c r="Z107" s="822"/>
      <c r="AA107" s="25"/>
      <c r="AB107" s="25"/>
      <c r="AC107" s="905"/>
      <c r="AD107" s="921"/>
      <c r="AE107" s="338"/>
      <c r="AF107" s="338"/>
      <c r="AG107" s="823"/>
      <c r="AH107" s="822"/>
      <c r="AI107" s="822"/>
      <c r="AK107" s="1266"/>
      <c r="AL107" s="1266"/>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364" t="s">
        <v>456</v>
      </c>
      <c r="C108" s="364"/>
      <c r="D108" s="364"/>
      <c r="E108" s="364"/>
      <c r="F108" s="1118"/>
      <c r="G108" s="1269"/>
      <c r="H108" s="1269"/>
      <c r="I108" s="1269"/>
      <c r="J108" s="1269"/>
      <c r="K108" s="1783"/>
      <c r="L108" s="1783"/>
      <c r="M108" s="1269"/>
      <c r="N108" s="1269"/>
      <c r="O108" s="1269"/>
      <c r="P108" s="288"/>
      <c r="Q108" s="362"/>
      <c r="R108" s="362"/>
      <c r="S108" s="362"/>
      <c r="T108" s="362"/>
      <c r="U108" s="288"/>
      <c r="V108" s="288"/>
      <c r="W108" s="288"/>
      <c r="X108" s="822"/>
      <c r="Y108" s="822"/>
      <c r="Z108" s="822"/>
      <c r="AA108" s="338"/>
      <c r="AB108" s="338"/>
      <c r="AC108" s="352"/>
      <c r="AD108" s="921"/>
      <c r="AE108" s="823"/>
      <c r="AF108" s="823"/>
      <c r="AG108" s="823"/>
      <c r="AH108" s="822"/>
      <c r="AI108" s="822"/>
      <c r="AK108" s="1267"/>
      <c r="AL108" s="1267"/>
    </row>
    <row r="109" spans="2:92" x14ac:dyDescent="0.25">
      <c r="B109" s="288" t="s">
        <v>191</v>
      </c>
      <c r="C109" s="288"/>
      <c r="D109" s="288"/>
      <c r="E109" s="288"/>
      <c r="F109" s="1119"/>
      <c r="G109" s="961"/>
      <c r="H109" s="961"/>
      <c r="I109" s="961"/>
      <c r="J109" s="961"/>
      <c r="K109" s="1783"/>
      <c r="L109" s="1783"/>
      <c r="M109" s="961"/>
      <c r="N109" s="961"/>
      <c r="O109" s="961"/>
      <c r="P109" s="362"/>
      <c r="Q109" s="822"/>
      <c r="R109" s="822"/>
      <c r="S109" s="822"/>
      <c r="T109" s="822"/>
      <c r="U109" s="822"/>
      <c r="V109" s="822"/>
      <c r="W109" s="822"/>
      <c r="X109" s="822"/>
      <c r="Y109" s="822"/>
      <c r="Z109" s="822"/>
      <c r="AA109" s="338"/>
      <c r="AB109" s="338"/>
      <c r="AC109" s="352"/>
      <c r="AD109" s="921"/>
      <c r="AE109" s="823"/>
      <c r="AF109" s="823"/>
      <c r="AG109" s="823"/>
      <c r="AH109" s="822"/>
      <c r="AI109" s="822"/>
      <c r="AK109" s="1267"/>
      <c r="AL109" s="1267"/>
    </row>
    <row r="110" spans="2:92" x14ac:dyDescent="0.25">
      <c r="B110" s="288" t="s">
        <v>193</v>
      </c>
      <c r="C110" s="288"/>
      <c r="D110" s="288"/>
      <c r="E110" s="364"/>
      <c r="F110" s="1118"/>
      <c r="G110" s="1269"/>
      <c r="H110" s="1269"/>
      <c r="I110" s="961"/>
      <c r="J110" s="961"/>
      <c r="K110" s="1783"/>
      <c r="L110" s="1783"/>
      <c r="M110" s="961"/>
      <c r="N110" s="961"/>
      <c r="O110" s="961"/>
      <c r="P110" s="822"/>
      <c r="Q110" s="822"/>
      <c r="R110" s="822"/>
      <c r="S110" s="822"/>
      <c r="T110" s="822"/>
      <c r="U110" s="822"/>
      <c r="V110" s="822"/>
      <c r="W110" s="822"/>
      <c r="X110" s="822"/>
      <c r="Y110" s="822"/>
      <c r="Z110" s="822"/>
      <c r="AA110" s="823"/>
      <c r="AB110" s="823"/>
      <c r="AC110" s="823"/>
      <c r="AD110" s="823"/>
      <c r="AE110" s="823"/>
      <c r="AF110" s="823"/>
      <c r="AG110" s="823"/>
      <c r="AH110" s="822"/>
      <c r="AI110" s="822"/>
      <c r="AK110" s="1267"/>
      <c r="AL110" s="1267"/>
    </row>
    <row r="111" spans="2:92" x14ac:dyDescent="0.25">
      <c r="B111" s="364" t="s">
        <v>350</v>
      </c>
      <c r="C111" s="822"/>
      <c r="D111" s="822"/>
      <c r="E111" s="822"/>
      <c r="F111" s="1120"/>
      <c r="G111" s="1085"/>
      <c r="H111" s="1270"/>
      <c r="I111" s="1270"/>
      <c r="J111" s="1270"/>
      <c r="K111" s="1783"/>
      <c r="L111" s="1783"/>
      <c r="M111" s="1270"/>
      <c r="N111" s="1270"/>
      <c r="O111" s="1270"/>
      <c r="P111" s="822"/>
      <c r="Q111" s="822"/>
      <c r="R111" s="822"/>
      <c r="S111" s="822"/>
      <c r="T111" s="822"/>
      <c r="U111" s="822"/>
      <c r="V111" s="822"/>
      <c r="W111" s="822"/>
      <c r="X111" s="822"/>
      <c r="Y111" s="822"/>
      <c r="Z111" s="822"/>
      <c r="AA111" s="823"/>
      <c r="AB111" s="823"/>
      <c r="AC111" s="823"/>
      <c r="AD111" s="823"/>
      <c r="AE111" s="823"/>
      <c r="AF111" s="823"/>
      <c r="AG111" s="823"/>
      <c r="AH111" s="822"/>
      <c r="AI111" s="822"/>
      <c r="AK111" s="1267"/>
      <c r="AL111" s="1267"/>
    </row>
    <row r="112" spans="2:92" x14ac:dyDescent="0.25">
      <c r="B112" s="364" t="s">
        <v>199</v>
      </c>
      <c r="C112" s="822"/>
      <c r="D112" s="822"/>
      <c r="E112" s="822"/>
      <c r="F112" s="1120"/>
      <c r="G112" s="1085"/>
      <c r="H112" s="1270"/>
      <c r="I112" s="1270"/>
      <c r="J112" s="1270"/>
      <c r="K112" s="1783"/>
      <c r="L112" s="1783"/>
      <c r="M112" s="1270"/>
      <c r="N112" s="1270"/>
      <c r="O112" s="1270"/>
      <c r="P112" s="822"/>
      <c r="Q112" s="822"/>
      <c r="R112" s="822"/>
      <c r="S112" s="822"/>
      <c r="T112" s="822"/>
      <c r="U112" s="822"/>
      <c r="V112" s="822"/>
      <c r="W112" s="822"/>
      <c r="X112" s="822"/>
      <c r="Y112" s="822"/>
      <c r="Z112" s="822"/>
      <c r="AA112" s="823"/>
      <c r="AB112" s="823"/>
      <c r="AC112" s="823"/>
      <c r="AD112" s="823"/>
      <c r="AE112" s="823"/>
      <c r="AF112" s="823"/>
      <c r="AG112" s="823"/>
      <c r="AH112" s="822"/>
      <c r="AI112" s="822"/>
      <c r="AK112" s="1267"/>
      <c r="AL112" s="1267"/>
    </row>
    <row r="113" spans="2:38" x14ac:dyDescent="0.25">
      <c r="B113" s="364" t="s">
        <v>200</v>
      </c>
      <c r="C113" s="822"/>
      <c r="D113" s="822"/>
      <c r="E113" s="822"/>
      <c r="F113" s="1120"/>
      <c r="G113" s="1085"/>
      <c r="H113" s="1270"/>
      <c r="I113" s="1270"/>
      <c r="J113" s="1270"/>
      <c r="K113" s="1783"/>
      <c r="L113" s="1783"/>
      <c r="M113" s="1270"/>
      <c r="N113" s="1270"/>
      <c r="O113" s="1270"/>
      <c r="P113" s="822"/>
      <c r="Q113" s="822"/>
      <c r="R113" s="822"/>
      <c r="S113" s="822"/>
      <c r="T113" s="822"/>
      <c r="U113" s="822"/>
      <c r="V113" s="822"/>
      <c r="W113" s="822"/>
      <c r="X113" s="822"/>
      <c r="Y113" s="822"/>
      <c r="Z113" s="822"/>
      <c r="AA113" s="823"/>
      <c r="AB113" s="823"/>
      <c r="AC113" s="823"/>
      <c r="AD113" s="823"/>
      <c r="AE113" s="823"/>
      <c r="AF113" s="823"/>
      <c r="AG113" s="823"/>
      <c r="AH113" s="822"/>
      <c r="AI113" s="822"/>
      <c r="AK113" s="1267"/>
      <c r="AL113" s="1267"/>
    </row>
    <row r="114" spans="2:38" x14ac:dyDescent="0.25">
      <c r="B114" s="364" t="s">
        <v>205</v>
      </c>
      <c r="C114" s="822"/>
      <c r="D114" s="822"/>
      <c r="E114" s="822"/>
      <c r="F114" s="1120"/>
      <c r="G114" s="1085"/>
      <c r="H114" s="1270"/>
      <c r="I114" s="1270"/>
      <c r="J114" s="1270"/>
      <c r="K114" s="1783"/>
      <c r="L114" s="1783"/>
      <c r="M114" s="1270"/>
      <c r="N114" s="1270"/>
      <c r="O114" s="1270"/>
      <c r="P114" s="822"/>
      <c r="Q114" s="822"/>
      <c r="R114" s="822"/>
      <c r="S114" s="822"/>
      <c r="T114" s="822"/>
      <c r="U114" s="822"/>
      <c r="V114" s="822"/>
      <c r="W114" s="822"/>
      <c r="X114" s="822"/>
      <c r="Y114" s="822"/>
      <c r="Z114" s="822"/>
      <c r="AA114" s="823"/>
      <c r="AB114" s="823"/>
      <c r="AC114" s="823"/>
      <c r="AD114" s="823"/>
      <c r="AE114" s="823"/>
      <c r="AF114" s="823"/>
      <c r="AG114" s="823"/>
      <c r="AH114" s="822"/>
      <c r="AI114" s="822"/>
      <c r="AK114" s="1267"/>
      <c r="AL114" s="1267"/>
    </row>
    <row r="115" spans="2:38" x14ac:dyDescent="0.25">
      <c r="B115" s="364" t="s">
        <v>659</v>
      </c>
      <c r="C115" s="822"/>
      <c r="D115" s="822"/>
      <c r="E115" s="822"/>
      <c r="F115" s="1120"/>
      <c r="G115" s="1085"/>
      <c r="H115" s="1270"/>
      <c r="I115" s="1270"/>
      <c r="J115" s="1270"/>
      <c r="K115" s="1783"/>
      <c r="L115" s="1783"/>
      <c r="M115" s="1270"/>
      <c r="N115" s="1270"/>
      <c r="O115" s="1270"/>
      <c r="P115" s="822"/>
      <c r="Q115" s="822"/>
      <c r="R115" s="822"/>
      <c r="S115" s="822"/>
      <c r="T115" s="822"/>
      <c r="U115" s="822"/>
      <c r="V115" s="822"/>
      <c r="W115" s="822"/>
      <c r="X115" s="822"/>
      <c r="Y115" s="822"/>
      <c r="Z115" s="822"/>
      <c r="AA115" s="823"/>
      <c r="AB115" s="823"/>
      <c r="AC115" s="823"/>
      <c r="AD115" s="823"/>
      <c r="AE115" s="823"/>
      <c r="AF115" s="823"/>
      <c r="AG115" s="823"/>
      <c r="AH115" s="822"/>
      <c r="AI115" s="822"/>
      <c r="AK115" s="1267"/>
      <c r="AL115" s="1267"/>
    </row>
    <row r="116" spans="2:38" x14ac:dyDescent="0.25">
      <c r="B116" s="364" t="s">
        <v>508</v>
      </c>
      <c r="C116" s="822"/>
      <c r="D116" s="822"/>
      <c r="E116" s="822"/>
      <c r="F116" s="1120"/>
      <c r="G116" s="1085"/>
      <c r="H116" s="1270"/>
      <c r="I116" s="1270"/>
      <c r="J116" s="1270"/>
      <c r="K116" s="1783"/>
      <c r="L116" s="1783"/>
      <c r="M116" s="1270"/>
      <c r="N116" s="1270"/>
      <c r="O116" s="1270"/>
      <c r="P116" s="822"/>
      <c r="Q116" s="822"/>
      <c r="R116" s="822"/>
      <c r="S116" s="822"/>
      <c r="T116" s="822"/>
      <c r="U116" s="822"/>
      <c r="V116" s="822"/>
      <c r="W116" s="822"/>
      <c r="X116" s="822"/>
      <c r="Y116" s="822"/>
      <c r="Z116" s="822"/>
      <c r="AA116" s="823"/>
      <c r="AB116" s="823"/>
      <c r="AC116" s="823"/>
      <c r="AD116" s="823"/>
      <c r="AE116" s="823"/>
      <c r="AF116" s="823"/>
      <c r="AG116" s="823"/>
      <c r="AH116" s="822"/>
      <c r="AI116" s="822"/>
      <c r="AK116" s="1267"/>
      <c r="AL116" s="1267"/>
    </row>
    <row r="117" spans="2:38" x14ac:dyDescent="0.25">
      <c r="B117" s="364" t="s">
        <v>217</v>
      </c>
      <c r="C117" s="822"/>
      <c r="D117" s="822"/>
      <c r="E117" s="822"/>
      <c r="F117" s="1120"/>
      <c r="G117" s="1085"/>
      <c r="H117" s="1270"/>
      <c r="I117" s="1270"/>
      <c r="J117" s="1270"/>
      <c r="K117" s="1783"/>
      <c r="L117" s="1783"/>
      <c r="M117" s="1270"/>
      <c r="N117" s="1270"/>
      <c r="O117" s="1270"/>
      <c r="P117" s="822"/>
      <c r="Q117" s="822"/>
      <c r="R117" s="822"/>
      <c r="S117" s="822"/>
      <c r="T117" s="822"/>
      <c r="U117" s="822"/>
      <c r="V117" s="822"/>
      <c r="W117" s="822"/>
      <c r="X117" s="822"/>
      <c r="Y117" s="822"/>
      <c r="Z117" s="822"/>
      <c r="AA117" s="823"/>
      <c r="AB117" s="823"/>
      <c r="AC117" s="823"/>
      <c r="AD117" s="823"/>
      <c r="AE117" s="823"/>
      <c r="AF117" s="823"/>
      <c r="AG117" s="823"/>
      <c r="AH117" s="822"/>
      <c r="AI117" s="822"/>
      <c r="AK117" s="1267"/>
      <c r="AL117" s="1267"/>
    </row>
    <row r="118" spans="2:38" x14ac:dyDescent="0.25">
      <c r="B118" s="364" t="s">
        <v>224</v>
      </c>
      <c r="C118" s="822"/>
      <c r="D118" s="822"/>
      <c r="E118" s="822"/>
      <c r="F118" s="1120"/>
      <c r="G118" s="1085"/>
      <c r="H118" s="1270"/>
      <c r="I118" s="1270"/>
      <c r="J118" s="1270"/>
      <c r="K118" s="1783"/>
      <c r="L118" s="1783"/>
      <c r="M118" s="1270"/>
      <c r="N118" s="1270"/>
      <c r="O118" s="1270"/>
      <c r="P118" s="822"/>
      <c r="Q118" s="822"/>
      <c r="R118" s="822"/>
      <c r="S118" s="822"/>
      <c r="T118" s="822"/>
      <c r="U118" s="822"/>
      <c r="V118" s="822"/>
      <c r="W118" s="822"/>
      <c r="X118" s="822"/>
      <c r="Y118" s="822"/>
      <c r="Z118" s="822"/>
      <c r="AA118" s="823"/>
      <c r="AB118" s="823"/>
      <c r="AC118" s="823"/>
      <c r="AD118" s="823"/>
      <c r="AE118" s="823"/>
      <c r="AF118" s="823"/>
      <c r="AG118" s="823"/>
      <c r="AH118" s="822"/>
      <c r="AI118" s="822"/>
      <c r="AK118" s="1267"/>
      <c r="AL118" s="1267"/>
    </row>
    <row r="119" spans="2:38" x14ac:dyDescent="0.25">
      <c r="B119" s="364" t="s">
        <v>660</v>
      </c>
      <c r="C119" s="822"/>
      <c r="D119" s="822"/>
      <c r="E119" s="822"/>
      <c r="F119" s="1120"/>
      <c r="G119" s="1085"/>
      <c r="H119" s="1270"/>
      <c r="I119" s="1270"/>
      <c r="J119" s="1270"/>
      <c r="K119" s="1783"/>
      <c r="L119" s="1783"/>
      <c r="M119" s="1270"/>
      <c r="N119" s="1270"/>
      <c r="O119" s="1270"/>
      <c r="P119" s="822"/>
      <c r="Q119" s="822"/>
      <c r="R119" s="822"/>
      <c r="S119" s="822"/>
      <c r="T119" s="822"/>
      <c r="U119" s="822"/>
      <c r="V119" s="822"/>
      <c r="W119" s="822"/>
      <c r="X119" s="822"/>
      <c r="Y119" s="822"/>
      <c r="Z119" s="822"/>
      <c r="AA119" s="823"/>
      <c r="AB119" s="823"/>
      <c r="AC119" s="823"/>
      <c r="AD119" s="823"/>
      <c r="AE119" s="823"/>
      <c r="AF119" s="823"/>
      <c r="AG119" s="823"/>
      <c r="AH119" s="822"/>
      <c r="AI119" s="822"/>
      <c r="AK119" s="1267"/>
      <c r="AL119" s="1267"/>
    </row>
    <row r="120" spans="2:38" x14ac:dyDescent="0.25">
      <c r="B120" s="364" t="s">
        <v>506</v>
      </c>
      <c r="C120" s="822"/>
      <c r="D120" s="822"/>
      <c r="E120" s="822"/>
      <c r="F120" s="1120"/>
      <c r="G120" s="1085"/>
      <c r="H120" s="1270"/>
      <c r="I120" s="1270"/>
      <c r="J120" s="1270"/>
      <c r="K120" s="1783"/>
      <c r="L120" s="1783"/>
      <c r="M120" s="1270"/>
      <c r="N120" s="1270"/>
      <c r="O120" s="1270"/>
      <c r="P120" s="822"/>
      <c r="Q120" s="822"/>
      <c r="R120" s="822"/>
      <c r="S120" s="822"/>
      <c r="T120" s="822"/>
      <c r="U120" s="822"/>
      <c r="V120" s="822"/>
      <c r="W120" s="822"/>
      <c r="X120" s="822"/>
      <c r="Y120" s="822"/>
      <c r="Z120" s="822"/>
      <c r="AA120" s="823"/>
      <c r="AB120" s="823"/>
      <c r="AC120" s="823"/>
      <c r="AD120" s="823"/>
      <c r="AE120" s="823"/>
      <c r="AF120" s="823"/>
      <c r="AG120" s="823"/>
      <c r="AH120" s="822"/>
      <c r="AI120" s="822"/>
      <c r="AK120" s="1267"/>
      <c r="AL120" s="1267"/>
    </row>
    <row r="121" spans="2:38" x14ac:dyDescent="0.25">
      <c r="B121" s="364" t="s">
        <v>231</v>
      </c>
      <c r="C121" s="822"/>
      <c r="D121" s="822"/>
      <c r="E121" s="822"/>
      <c r="F121" s="1120"/>
      <c r="G121" s="1085"/>
      <c r="H121" s="1270"/>
      <c r="I121" s="1270"/>
      <c r="J121" s="1270"/>
      <c r="K121" s="1783"/>
      <c r="L121" s="1783"/>
      <c r="M121" s="1270"/>
      <c r="N121" s="1270"/>
      <c r="O121" s="1270"/>
      <c r="P121" s="822"/>
      <c r="Q121" s="822"/>
      <c r="R121" s="822"/>
      <c r="S121" s="822"/>
      <c r="T121" s="822"/>
      <c r="U121" s="822"/>
      <c r="V121" s="822"/>
      <c r="W121" s="822"/>
      <c r="X121" s="822"/>
      <c r="Y121" s="822"/>
      <c r="Z121" s="822"/>
      <c r="AA121" s="823"/>
      <c r="AB121" s="823"/>
      <c r="AC121" s="823"/>
      <c r="AD121" s="823"/>
      <c r="AE121" s="823"/>
      <c r="AF121" s="823"/>
      <c r="AG121" s="823"/>
      <c r="AH121" s="822"/>
      <c r="AI121" s="822"/>
      <c r="AK121" s="1267"/>
      <c r="AL121" s="1267"/>
    </row>
    <row r="122" spans="2:38" x14ac:dyDescent="0.25">
      <c r="B122" s="364" t="s">
        <v>233</v>
      </c>
      <c r="C122" s="822"/>
      <c r="D122" s="822"/>
      <c r="E122" s="822"/>
      <c r="F122" s="1120"/>
      <c r="G122" s="1085"/>
      <c r="H122" s="1270"/>
      <c r="I122" s="1270"/>
      <c r="J122" s="1270"/>
      <c r="K122" s="1783"/>
      <c r="L122" s="1783"/>
      <c r="M122" s="1270"/>
      <c r="N122" s="1270"/>
      <c r="O122" s="1270"/>
      <c r="P122" s="822"/>
      <c r="Q122" s="822"/>
      <c r="R122" s="822"/>
      <c r="S122" s="822"/>
      <c r="T122" s="822"/>
      <c r="U122" s="822"/>
      <c r="V122" s="822"/>
      <c r="W122" s="822"/>
      <c r="X122" s="822"/>
      <c r="Y122" s="822"/>
      <c r="Z122" s="822"/>
      <c r="AA122" s="823"/>
      <c r="AB122" s="823"/>
      <c r="AC122" s="823"/>
      <c r="AD122" s="823"/>
      <c r="AE122" s="823"/>
      <c r="AF122" s="823"/>
      <c r="AG122" s="823"/>
      <c r="AH122" s="822"/>
      <c r="AI122" s="822"/>
      <c r="AK122" s="1267"/>
      <c r="AL122" s="1267"/>
    </row>
    <row r="123" spans="2:38" x14ac:dyDescent="0.25">
      <c r="B123" s="364" t="s">
        <v>237</v>
      </c>
      <c r="C123" s="822"/>
      <c r="D123" s="822"/>
      <c r="E123" s="822"/>
      <c r="F123" s="1120"/>
      <c r="G123" s="1085"/>
      <c r="H123" s="1270"/>
      <c r="I123" s="1270"/>
      <c r="J123" s="1270"/>
      <c r="K123" s="1783"/>
      <c r="L123" s="1783"/>
      <c r="M123" s="1270"/>
      <c r="N123" s="1270"/>
      <c r="O123" s="1270"/>
      <c r="P123" s="822"/>
      <c r="Q123" s="822"/>
      <c r="R123" s="822"/>
      <c r="S123" s="822"/>
      <c r="T123" s="822"/>
      <c r="U123" s="822"/>
      <c r="V123" s="822"/>
      <c r="W123" s="822"/>
      <c r="X123" s="822"/>
      <c r="Y123" s="822"/>
      <c r="Z123" s="822"/>
      <c r="AA123" s="823"/>
      <c r="AB123" s="823"/>
      <c r="AC123" s="823"/>
      <c r="AD123" s="823"/>
      <c r="AE123" s="823"/>
      <c r="AF123" s="823"/>
      <c r="AG123" s="823"/>
      <c r="AH123" s="822"/>
      <c r="AI123" s="822"/>
      <c r="AK123" s="1267"/>
      <c r="AL123" s="1267"/>
    </row>
    <row r="124" spans="2:38" x14ac:dyDescent="0.25">
      <c r="B124" s="364"/>
      <c r="C124" s="822"/>
      <c r="D124" s="827"/>
      <c r="E124" s="827"/>
      <c r="F124" s="1085"/>
      <c r="G124" s="1085"/>
      <c r="H124" s="1270"/>
      <c r="I124" s="1270"/>
      <c r="J124" s="1270"/>
      <c r="K124" s="1783"/>
      <c r="L124" s="1783"/>
      <c r="M124" s="1270"/>
      <c r="N124" s="1270"/>
      <c r="O124" s="1270"/>
      <c r="P124" s="822"/>
      <c r="Q124" s="822"/>
      <c r="R124" s="822"/>
      <c r="S124" s="822"/>
      <c r="T124" s="822"/>
      <c r="U124" s="822"/>
      <c r="V124" s="822"/>
      <c r="W124" s="822"/>
      <c r="X124" s="822"/>
      <c r="Y124" s="822"/>
      <c r="Z124" s="822"/>
      <c r="AA124" s="823"/>
      <c r="AB124" s="823"/>
      <c r="AC124" s="823"/>
      <c r="AD124" s="823"/>
      <c r="AE124" s="823"/>
      <c r="AF124" s="823"/>
      <c r="AG124" s="823"/>
      <c r="AH124" s="822"/>
      <c r="AI124" s="822"/>
      <c r="AK124" s="1267"/>
      <c r="AL124" s="1267"/>
    </row>
    <row r="125" spans="2:38" x14ac:dyDescent="0.25">
      <c r="B125" s="364"/>
      <c r="C125" s="822"/>
      <c r="D125" s="827"/>
      <c r="E125" s="827"/>
      <c r="F125" s="1085"/>
      <c r="G125" s="1085"/>
      <c r="H125" s="1270"/>
      <c r="I125" s="1270"/>
      <c r="J125" s="1270"/>
      <c r="K125" s="1783"/>
      <c r="L125" s="1783"/>
      <c r="M125" s="1270"/>
      <c r="N125" s="1270"/>
      <c r="O125" s="1270"/>
      <c r="P125" s="822"/>
      <c r="Q125" s="822"/>
      <c r="R125" s="822"/>
      <c r="S125" s="822"/>
      <c r="T125" s="822"/>
      <c r="U125" s="822"/>
      <c r="V125" s="822"/>
      <c r="W125" s="822"/>
      <c r="X125" s="822"/>
      <c r="Y125" s="822"/>
      <c r="Z125" s="822"/>
      <c r="AA125" s="823"/>
      <c r="AB125" s="823"/>
      <c r="AC125" s="823"/>
      <c r="AD125" s="823"/>
      <c r="AE125" s="823"/>
      <c r="AF125" s="823"/>
      <c r="AG125" s="823"/>
      <c r="AH125" s="822"/>
      <c r="AI125" s="822"/>
      <c r="AK125" s="1267"/>
      <c r="AL125" s="1267"/>
    </row>
    <row r="126" spans="2:38" x14ac:dyDescent="0.25">
      <c r="B126" s="364"/>
      <c r="C126" s="822"/>
      <c r="D126" s="827"/>
      <c r="E126" s="827"/>
      <c r="F126" s="1085"/>
      <c r="G126" s="1085"/>
      <c r="H126" s="1270"/>
      <c r="I126" s="1270"/>
      <c r="J126" s="1270"/>
      <c r="K126" s="1783"/>
      <c r="L126" s="1783"/>
      <c r="M126" s="1270"/>
      <c r="N126" s="1270"/>
      <c r="O126" s="1270"/>
      <c r="P126" s="822"/>
      <c r="Q126" s="822"/>
      <c r="R126" s="822"/>
      <c r="S126" s="822"/>
      <c r="T126" s="822"/>
      <c r="U126" s="822"/>
      <c r="V126" s="822"/>
      <c r="W126" s="822"/>
      <c r="X126" s="822"/>
      <c r="Y126" s="822"/>
      <c r="Z126" s="822"/>
      <c r="AA126" s="823"/>
      <c r="AB126" s="823"/>
      <c r="AC126" s="823"/>
      <c r="AD126" s="823"/>
      <c r="AE126" s="823"/>
      <c r="AF126" s="823"/>
      <c r="AG126" s="823"/>
      <c r="AH126" s="822"/>
      <c r="AI126" s="822"/>
      <c r="AK126" s="1267"/>
      <c r="AL126" s="1267"/>
    </row>
    <row r="127" spans="2:38" x14ac:dyDescent="0.25">
      <c r="B127" s="364"/>
      <c r="C127" s="822"/>
      <c r="D127" s="827"/>
      <c r="E127" s="827"/>
      <c r="F127" s="1085"/>
      <c r="G127" s="1085"/>
      <c r="H127" s="1270"/>
      <c r="I127" s="1270"/>
      <c r="J127" s="1270"/>
      <c r="K127" s="1783"/>
      <c r="L127" s="1783"/>
      <c r="M127" s="1270"/>
      <c r="N127" s="1270"/>
      <c r="O127" s="1270"/>
      <c r="P127" s="822"/>
      <c r="Q127" s="822"/>
      <c r="R127" s="822"/>
      <c r="S127" s="822"/>
      <c r="T127" s="822"/>
      <c r="U127" s="822"/>
      <c r="V127" s="822"/>
      <c r="W127" s="822"/>
      <c r="X127" s="822"/>
      <c r="Y127" s="822"/>
      <c r="Z127" s="822"/>
      <c r="AA127" s="823"/>
      <c r="AB127" s="823"/>
      <c r="AC127" s="823"/>
      <c r="AD127" s="823"/>
      <c r="AE127" s="823"/>
      <c r="AF127" s="823"/>
      <c r="AG127" s="823"/>
      <c r="AH127" s="822"/>
      <c r="AI127" s="822"/>
      <c r="AK127" s="1267"/>
      <c r="AL127" s="1267"/>
    </row>
    <row r="128" spans="2:38" x14ac:dyDescent="0.25">
      <c r="B128" s="822"/>
      <c r="C128" s="822"/>
      <c r="D128" s="822"/>
      <c r="E128" s="822"/>
      <c r="F128" s="822"/>
      <c r="G128" s="822"/>
      <c r="H128" s="822"/>
      <c r="I128" s="822"/>
      <c r="J128" s="822"/>
      <c r="K128" s="822"/>
      <c r="L128" s="822"/>
      <c r="M128" s="822"/>
      <c r="N128" s="822"/>
      <c r="O128" s="822"/>
      <c r="P128" s="822"/>
      <c r="Q128" s="822"/>
      <c r="R128" s="822"/>
      <c r="S128" s="822"/>
      <c r="T128" s="822"/>
      <c r="U128" s="822"/>
      <c r="V128" s="822"/>
      <c r="W128" s="822"/>
      <c r="X128" s="822"/>
      <c r="Y128" s="822"/>
      <c r="Z128" s="822"/>
      <c r="AA128" s="823"/>
      <c r="AB128" s="823"/>
      <c r="AC128" s="823"/>
      <c r="AD128" s="823"/>
      <c r="AE128" s="823"/>
      <c r="AF128" s="823"/>
      <c r="AG128" s="823"/>
      <c r="AH128" s="822"/>
      <c r="AI128" s="822"/>
      <c r="AK128" s="1267"/>
      <c r="AL128" s="1267"/>
    </row>
    <row r="129" spans="2:38" x14ac:dyDescent="0.25">
      <c r="B129" s="822"/>
      <c r="C129" s="822"/>
      <c r="D129" s="822"/>
      <c r="E129" s="822"/>
      <c r="F129" s="822"/>
      <c r="G129" s="822"/>
      <c r="H129" s="822"/>
      <c r="I129" s="822"/>
      <c r="J129" s="822"/>
      <c r="K129" s="822"/>
      <c r="L129" s="822"/>
      <c r="M129" s="822"/>
      <c r="N129" s="822"/>
      <c r="O129" s="822"/>
      <c r="P129" s="822"/>
      <c r="Q129" s="822"/>
      <c r="R129" s="822"/>
      <c r="S129" s="822"/>
      <c r="T129" s="822"/>
      <c r="U129" s="822"/>
      <c r="V129" s="822"/>
      <c r="W129" s="822"/>
      <c r="X129" s="822"/>
      <c r="Y129" s="822"/>
      <c r="Z129" s="822"/>
      <c r="AA129" s="823"/>
      <c r="AB129" s="823"/>
      <c r="AC129" s="823"/>
      <c r="AD129" s="823"/>
      <c r="AE129" s="823"/>
      <c r="AF129" s="823"/>
      <c r="AG129" s="823"/>
      <c r="AH129" s="822"/>
      <c r="AI129" s="822"/>
      <c r="AK129" s="1267"/>
      <c r="AL129" s="1267"/>
    </row>
    <row r="130" spans="2:38" x14ac:dyDescent="0.25">
      <c r="B130" s="822"/>
      <c r="C130" s="822"/>
      <c r="D130" s="822"/>
      <c r="E130" s="822"/>
      <c r="F130" s="822"/>
      <c r="G130" s="822"/>
      <c r="H130" s="822"/>
      <c r="I130" s="822"/>
      <c r="J130" s="822"/>
      <c r="K130" s="822"/>
      <c r="L130" s="822"/>
      <c r="M130" s="822"/>
      <c r="N130" s="822"/>
      <c r="O130" s="822"/>
      <c r="P130" s="822"/>
      <c r="Q130" s="822"/>
      <c r="R130" s="822"/>
      <c r="S130" s="822"/>
      <c r="T130" s="822"/>
      <c r="U130" s="822"/>
      <c r="V130" s="822"/>
      <c r="W130" s="822"/>
      <c r="X130" s="822"/>
      <c r="Y130" s="822"/>
      <c r="Z130" s="822"/>
      <c r="AA130" s="823"/>
      <c r="AB130" s="823"/>
      <c r="AC130" s="823"/>
      <c r="AD130" s="823"/>
      <c r="AE130" s="823"/>
      <c r="AF130" s="823"/>
      <c r="AG130" s="823"/>
      <c r="AH130" s="822"/>
      <c r="AI130" s="822"/>
      <c r="AK130" s="1267"/>
      <c r="AL130" s="1267"/>
    </row>
    <row r="131" spans="2:38" x14ac:dyDescent="0.25">
      <c r="B131" s="822"/>
      <c r="C131" s="822"/>
      <c r="D131" s="822"/>
      <c r="E131" s="822"/>
      <c r="F131" s="822"/>
      <c r="G131" s="822"/>
      <c r="H131" s="822"/>
      <c r="I131" s="822"/>
      <c r="J131" s="822"/>
      <c r="K131" s="822"/>
      <c r="L131" s="822"/>
      <c r="M131" s="822"/>
      <c r="N131" s="822"/>
      <c r="O131" s="822"/>
      <c r="P131" s="822"/>
      <c r="Q131" s="822"/>
      <c r="R131" s="822"/>
      <c r="S131" s="822"/>
      <c r="T131" s="822"/>
      <c r="U131" s="822"/>
      <c r="V131" s="822"/>
      <c r="W131" s="822"/>
      <c r="X131" s="822"/>
      <c r="Y131" s="822"/>
      <c r="Z131" s="822"/>
      <c r="AA131" s="823"/>
      <c r="AB131" s="823"/>
      <c r="AC131" s="823"/>
      <c r="AD131" s="823"/>
      <c r="AE131" s="823"/>
      <c r="AF131" s="823"/>
      <c r="AG131" s="823"/>
      <c r="AH131" s="822"/>
      <c r="AI131" s="822"/>
      <c r="AK131" s="1267"/>
      <c r="AL131" s="1267"/>
    </row>
    <row r="132" spans="2:38" x14ac:dyDescent="0.25">
      <c r="B132" s="822"/>
      <c r="C132" s="822"/>
      <c r="D132" s="822"/>
      <c r="E132" s="822"/>
      <c r="F132" s="822"/>
      <c r="G132" s="822"/>
      <c r="H132" s="822"/>
      <c r="I132" s="822"/>
      <c r="J132" s="822"/>
      <c r="K132" s="822"/>
      <c r="L132" s="822"/>
      <c r="M132" s="822"/>
      <c r="N132" s="822"/>
      <c r="O132" s="822"/>
      <c r="P132" s="822"/>
      <c r="Q132" s="822"/>
      <c r="R132" s="822"/>
      <c r="S132" s="822"/>
      <c r="T132" s="822"/>
      <c r="U132" s="822"/>
      <c r="V132" s="822"/>
      <c r="W132" s="822"/>
      <c r="X132" s="822"/>
      <c r="Y132" s="822"/>
      <c r="Z132" s="822"/>
      <c r="AA132" s="823"/>
      <c r="AB132" s="823"/>
      <c r="AC132" s="823"/>
      <c r="AD132" s="823"/>
      <c r="AE132" s="823"/>
      <c r="AF132" s="823"/>
      <c r="AG132" s="823"/>
      <c r="AH132" s="822"/>
      <c r="AI132" s="822"/>
      <c r="AK132" s="1267"/>
      <c r="AL132" s="1267"/>
    </row>
    <row r="133" spans="2:38" x14ac:dyDescent="0.25">
      <c r="B133" s="822"/>
      <c r="C133" s="822"/>
      <c r="D133" s="822"/>
      <c r="E133" s="822"/>
      <c r="F133" s="822"/>
      <c r="G133" s="822"/>
      <c r="H133" s="822"/>
      <c r="I133" s="822"/>
      <c r="J133" s="822"/>
      <c r="K133" s="822"/>
      <c r="L133" s="822"/>
      <c r="M133" s="822"/>
      <c r="N133" s="822"/>
      <c r="O133" s="822"/>
      <c r="P133" s="822"/>
      <c r="Q133" s="822"/>
      <c r="R133" s="822"/>
      <c r="S133" s="822"/>
      <c r="T133" s="822"/>
      <c r="U133" s="822"/>
      <c r="V133" s="822"/>
      <c r="W133" s="822"/>
      <c r="X133" s="822"/>
      <c r="Y133" s="822"/>
      <c r="Z133" s="822"/>
      <c r="AA133" s="823"/>
      <c r="AB133" s="823"/>
      <c r="AC133" s="823"/>
      <c r="AD133" s="823"/>
      <c r="AE133" s="823"/>
      <c r="AF133" s="823"/>
      <c r="AG133" s="823"/>
      <c r="AH133" s="822"/>
      <c r="AI133" s="822"/>
      <c r="AK133" s="1267"/>
      <c r="AL133" s="1267"/>
    </row>
    <row r="134" spans="2:38" x14ac:dyDescent="0.25">
      <c r="B134" s="822"/>
      <c r="C134" s="822"/>
      <c r="D134" s="822"/>
      <c r="E134" s="822"/>
      <c r="F134" s="822"/>
      <c r="G134" s="822"/>
      <c r="H134" s="822"/>
      <c r="I134" s="822"/>
      <c r="J134" s="822"/>
      <c r="K134" s="822"/>
      <c r="L134" s="822"/>
      <c r="M134" s="822"/>
      <c r="N134" s="822"/>
      <c r="O134" s="822"/>
      <c r="P134" s="822"/>
      <c r="Q134" s="822"/>
      <c r="R134" s="822"/>
      <c r="S134" s="822"/>
      <c r="T134" s="822"/>
      <c r="U134" s="822"/>
      <c r="V134" s="822"/>
      <c r="W134" s="822"/>
      <c r="X134" s="822"/>
      <c r="Y134" s="822"/>
      <c r="Z134" s="822"/>
      <c r="AA134" s="823"/>
      <c r="AB134" s="823"/>
      <c r="AC134" s="823"/>
      <c r="AD134" s="823"/>
      <c r="AE134" s="823"/>
      <c r="AF134" s="823"/>
      <c r="AG134" s="823"/>
      <c r="AH134" s="822"/>
      <c r="AI134" s="822"/>
      <c r="AK134" s="1267"/>
      <c r="AL134" s="1267"/>
    </row>
    <row r="135" spans="2:38" x14ac:dyDescent="0.25">
      <c r="B135" s="822"/>
      <c r="C135" s="822"/>
      <c r="D135" s="822"/>
      <c r="E135" s="822"/>
      <c r="F135" s="822"/>
      <c r="G135" s="822"/>
      <c r="H135" s="822"/>
      <c r="I135" s="822"/>
      <c r="J135" s="822"/>
      <c r="K135" s="822"/>
      <c r="L135" s="822"/>
      <c r="M135" s="822"/>
      <c r="N135" s="822"/>
      <c r="O135" s="822"/>
      <c r="P135" s="822"/>
      <c r="Q135" s="822"/>
      <c r="R135" s="822"/>
      <c r="S135" s="822"/>
      <c r="T135" s="822"/>
      <c r="U135" s="822"/>
      <c r="V135" s="822"/>
      <c r="W135" s="822"/>
      <c r="X135" s="822"/>
      <c r="Y135" s="822"/>
      <c r="Z135" s="822"/>
      <c r="AA135" s="823"/>
      <c r="AB135" s="823"/>
      <c r="AC135" s="823"/>
      <c r="AD135" s="823"/>
      <c r="AE135" s="823"/>
      <c r="AF135" s="823"/>
      <c r="AG135" s="823"/>
      <c r="AH135" s="822"/>
      <c r="AI135" s="822"/>
      <c r="AK135" s="1267"/>
      <c r="AL135" s="1267"/>
    </row>
    <row r="136" spans="2:38" x14ac:dyDescent="0.25">
      <c r="B136" s="822"/>
      <c r="C136" s="822"/>
      <c r="D136" s="822"/>
      <c r="E136" s="822"/>
      <c r="F136" s="822"/>
      <c r="G136" s="822"/>
      <c r="H136" s="822"/>
      <c r="I136" s="822"/>
      <c r="J136" s="822"/>
      <c r="K136" s="822"/>
      <c r="L136" s="822"/>
      <c r="M136" s="822"/>
      <c r="N136" s="822"/>
      <c r="O136" s="822"/>
      <c r="P136" s="822"/>
      <c r="Q136" s="822"/>
      <c r="R136" s="822"/>
      <c r="S136" s="822"/>
      <c r="T136" s="822"/>
      <c r="U136" s="822"/>
      <c r="V136" s="822"/>
      <c r="W136" s="822"/>
      <c r="X136" s="822"/>
      <c r="Y136" s="822"/>
      <c r="Z136" s="822"/>
      <c r="AA136" s="823"/>
      <c r="AB136" s="823"/>
      <c r="AC136" s="823"/>
      <c r="AD136" s="823"/>
      <c r="AE136" s="823"/>
      <c r="AF136" s="823"/>
      <c r="AG136" s="823"/>
      <c r="AH136" s="822"/>
      <c r="AI136" s="822"/>
      <c r="AK136" s="1267"/>
      <c r="AL136" s="1267"/>
    </row>
    <row r="137" spans="2:38" x14ac:dyDescent="0.25">
      <c r="B137" s="822"/>
      <c r="C137" s="822"/>
      <c r="D137" s="822"/>
      <c r="E137" s="822"/>
      <c r="F137" s="822"/>
      <c r="G137" s="822"/>
      <c r="H137" s="822"/>
      <c r="I137" s="822"/>
      <c r="J137" s="822"/>
      <c r="K137" s="822"/>
      <c r="L137" s="822"/>
      <c r="M137" s="822"/>
      <c r="N137" s="822"/>
      <c r="O137" s="822"/>
      <c r="P137" s="822"/>
      <c r="Q137" s="822"/>
      <c r="R137" s="822"/>
      <c r="S137" s="822"/>
      <c r="T137" s="822"/>
      <c r="U137" s="822"/>
      <c r="V137" s="822"/>
      <c r="W137" s="822"/>
      <c r="X137" s="822"/>
      <c r="Y137" s="822"/>
      <c r="Z137" s="822"/>
      <c r="AA137" s="823"/>
      <c r="AB137" s="823"/>
      <c r="AC137" s="823"/>
      <c r="AD137" s="823"/>
      <c r="AE137" s="823"/>
      <c r="AF137" s="823"/>
      <c r="AG137" s="823"/>
      <c r="AH137" s="822"/>
      <c r="AI137" s="822"/>
      <c r="AK137" s="1267"/>
      <c r="AL137" s="1267"/>
    </row>
    <row r="138" spans="2:38" x14ac:dyDescent="0.25">
      <c r="B138" s="822"/>
      <c r="C138" s="822"/>
      <c r="D138" s="822"/>
      <c r="E138" s="822"/>
      <c r="F138" s="822"/>
      <c r="G138" s="822"/>
      <c r="H138" s="822"/>
      <c r="I138" s="822"/>
      <c r="J138" s="822"/>
      <c r="K138" s="822"/>
      <c r="L138" s="822"/>
      <c r="M138" s="822"/>
      <c r="N138" s="822"/>
      <c r="O138" s="822"/>
      <c r="P138" s="822"/>
      <c r="Q138" s="822"/>
      <c r="R138" s="822"/>
      <c r="S138" s="822"/>
      <c r="T138" s="822"/>
      <c r="U138" s="822"/>
      <c r="V138" s="822"/>
      <c r="W138" s="822"/>
      <c r="X138" s="822"/>
      <c r="Y138" s="822"/>
      <c r="Z138" s="822"/>
      <c r="AA138" s="823"/>
      <c r="AB138" s="823"/>
      <c r="AC138" s="823"/>
      <c r="AD138" s="823"/>
      <c r="AE138" s="823"/>
      <c r="AF138" s="823"/>
      <c r="AG138" s="823"/>
      <c r="AH138" s="822"/>
      <c r="AI138" s="822"/>
      <c r="AK138" s="1267"/>
      <c r="AL138" s="1267"/>
    </row>
    <row r="139" spans="2:38" x14ac:dyDescent="0.25">
      <c r="B139" s="822"/>
      <c r="C139" s="822"/>
      <c r="D139" s="822"/>
      <c r="E139" s="822"/>
      <c r="F139" s="822"/>
      <c r="G139" s="822"/>
      <c r="H139" s="822"/>
      <c r="I139" s="822"/>
      <c r="J139" s="822"/>
      <c r="K139" s="822"/>
      <c r="L139" s="822"/>
      <c r="M139" s="822"/>
      <c r="N139" s="822"/>
      <c r="O139" s="822"/>
      <c r="P139" s="822"/>
      <c r="Q139" s="822"/>
      <c r="R139" s="822"/>
      <c r="S139" s="822"/>
      <c r="T139" s="822"/>
      <c r="U139" s="822"/>
      <c r="V139" s="822"/>
      <c r="W139" s="822"/>
      <c r="X139" s="822"/>
      <c r="Y139" s="822"/>
      <c r="Z139" s="822"/>
      <c r="AA139" s="823"/>
      <c r="AB139" s="823"/>
      <c r="AC139" s="823"/>
      <c r="AD139" s="823"/>
      <c r="AE139" s="823"/>
      <c r="AF139" s="823"/>
      <c r="AG139" s="823"/>
      <c r="AH139" s="822"/>
      <c r="AI139" s="822"/>
      <c r="AK139" s="1267"/>
      <c r="AL139" s="1267"/>
    </row>
  </sheetData>
  <mergeCells count="980">
    <mergeCell ref="AY1:BE1"/>
    <mergeCell ref="G2:J7"/>
    <mergeCell ref="T2:W7"/>
    <mergeCell ref="AM2:AN2"/>
    <mergeCell ref="AW2:BA2"/>
    <mergeCell ref="BB2:BF2"/>
    <mergeCell ref="CM2:CN2"/>
    <mergeCell ref="A3:D3"/>
    <mergeCell ref="A6:D6"/>
    <mergeCell ref="A1:J1"/>
    <mergeCell ref="U8:V8"/>
    <mergeCell ref="U9:V9"/>
    <mergeCell ref="U10:V10"/>
    <mergeCell ref="BG2:BK2"/>
    <mergeCell ref="BL2:BP2"/>
    <mergeCell ref="BQ2:BU2"/>
    <mergeCell ref="BV2:BZ2"/>
    <mergeCell ref="CA2:CE2"/>
    <mergeCell ref="CF2:CJ2"/>
    <mergeCell ref="U17:V17"/>
    <mergeCell ref="U18:V18"/>
    <mergeCell ref="U19:V19"/>
    <mergeCell ref="U20:V20"/>
    <mergeCell ref="U21:V21"/>
    <mergeCell ref="U22:V22"/>
    <mergeCell ref="U11:V11"/>
    <mergeCell ref="U12:V12"/>
    <mergeCell ref="U13:V13"/>
    <mergeCell ref="U14:V14"/>
    <mergeCell ref="U15:V15"/>
    <mergeCell ref="U16:V16"/>
    <mergeCell ref="N30:O30"/>
    <mergeCell ref="G31:J36"/>
    <mergeCell ref="N31:O31"/>
    <mergeCell ref="N32:O32"/>
    <mergeCell ref="N33:O33"/>
    <mergeCell ref="N34:O34"/>
    <mergeCell ref="N35:O35"/>
    <mergeCell ref="N36:O36"/>
    <mergeCell ref="U23:V23"/>
    <mergeCell ref="I25:K25"/>
    <mergeCell ref="N26:O26"/>
    <mergeCell ref="N27:O27"/>
    <mergeCell ref="N28:O28"/>
    <mergeCell ref="N29:O29"/>
    <mergeCell ref="Q27:R27"/>
    <mergeCell ref="Q28:R28"/>
    <mergeCell ref="Q29:R29"/>
    <mergeCell ref="Q30:R30"/>
    <mergeCell ref="Q31:R31"/>
    <mergeCell ref="Q32:R32"/>
    <mergeCell ref="Q33:R33"/>
    <mergeCell ref="Q34:R34"/>
    <mergeCell ref="Q35:R35"/>
    <mergeCell ref="Q36:R36"/>
    <mergeCell ref="N37:O37"/>
    <mergeCell ref="N38:O38"/>
    <mergeCell ref="N39:O39"/>
    <mergeCell ref="G40:J45"/>
    <mergeCell ref="N40:O40"/>
    <mergeCell ref="N41:O41"/>
    <mergeCell ref="N42:O42"/>
    <mergeCell ref="N43:O43"/>
    <mergeCell ref="N44:O44"/>
    <mergeCell ref="N45:O45"/>
    <mergeCell ref="AD50:AG50"/>
    <mergeCell ref="T51:U51"/>
    <mergeCell ref="T52:U52"/>
    <mergeCell ref="T54:U54"/>
    <mergeCell ref="AA54:AB54"/>
    <mergeCell ref="T55:U55"/>
    <mergeCell ref="N46:O46"/>
    <mergeCell ref="N47:O47"/>
    <mergeCell ref="N48:O48"/>
    <mergeCell ref="T49:U49"/>
    <mergeCell ref="T50:U50"/>
    <mergeCell ref="AA50:AB50"/>
    <mergeCell ref="Q49:R49"/>
    <mergeCell ref="Q46:R46"/>
    <mergeCell ref="Q47:R47"/>
    <mergeCell ref="D60:G60"/>
    <mergeCell ref="H60:M60"/>
    <mergeCell ref="N60:S60"/>
    <mergeCell ref="T60:X60"/>
    <mergeCell ref="AA60:AB60"/>
    <mergeCell ref="CM60:CN60"/>
    <mergeCell ref="T56:U56"/>
    <mergeCell ref="T57:U57"/>
    <mergeCell ref="AA58:AB58"/>
    <mergeCell ref="B59:X59"/>
    <mergeCell ref="AA59:AB59"/>
    <mergeCell ref="AK59:AL59"/>
    <mergeCell ref="B62:C62"/>
    <mergeCell ref="D62:G62"/>
    <mergeCell ref="BB61:BF61"/>
    <mergeCell ref="BG61:BK61"/>
    <mergeCell ref="BL61:BP61"/>
    <mergeCell ref="BQ61:BU61"/>
    <mergeCell ref="BV61:BZ61"/>
    <mergeCell ref="CA61:CE61"/>
    <mergeCell ref="AW61:BA61"/>
    <mergeCell ref="B64:C64"/>
    <mergeCell ref="D64:G64"/>
    <mergeCell ref="H65:I65"/>
    <mergeCell ref="K65:M65"/>
    <mergeCell ref="N65:O65"/>
    <mergeCell ref="Q65:S65"/>
    <mergeCell ref="T65:V65"/>
    <mergeCell ref="W65:X65"/>
    <mergeCell ref="B63:C63"/>
    <mergeCell ref="D63:G63"/>
    <mergeCell ref="H63:I63"/>
    <mergeCell ref="K63:M63"/>
    <mergeCell ref="N63:O63"/>
    <mergeCell ref="Q63:S63"/>
    <mergeCell ref="T63:V63"/>
    <mergeCell ref="W63:X63"/>
    <mergeCell ref="H64:I64"/>
    <mergeCell ref="K64:M64"/>
    <mergeCell ref="N64:O64"/>
    <mergeCell ref="Q64:S64"/>
    <mergeCell ref="T64:V64"/>
    <mergeCell ref="W64:X64"/>
    <mergeCell ref="W66:X66"/>
    <mergeCell ref="H67:I67"/>
    <mergeCell ref="K67:M67"/>
    <mergeCell ref="N67:O67"/>
    <mergeCell ref="Q67:S67"/>
    <mergeCell ref="T67:V67"/>
    <mergeCell ref="W67:X67"/>
    <mergeCell ref="B65:C65"/>
    <mergeCell ref="D65:G65"/>
    <mergeCell ref="B67:C67"/>
    <mergeCell ref="D67:G67"/>
    <mergeCell ref="B66:C66"/>
    <mergeCell ref="D66:G66"/>
    <mergeCell ref="H66:I66"/>
    <mergeCell ref="K66:M66"/>
    <mergeCell ref="N66:O66"/>
    <mergeCell ref="Q66:S66"/>
    <mergeCell ref="T66:V66"/>
    <mergeCell ref="B68:C68"/>
    <mergeCell ref="D68:G68"/>
    <mergeCell ref="H68:I68"/>
    <mergeCell ref="K68:M68"/>
    <mergeCell ref="N68:O68"/>
    <mergeCell ref="Q68:S68"/>
    <mergeCell ref="T68:V68"/>
    <mergeCell ref="W68:X68"/>
    <mergeCell ref="H69:I69"/>
    <mergeCell ref="K69:M69"/>
    <mergeCell ref="N69:O69"/>
    <mergeCell ref="Q69:S69"/>
    <mergeCell ref="T69:V69"/>
    <mergeCell ref="W69:X69"/>
    <mergeCell ref="W70:X70"/>
    <mergeCell ref="H71:I71"/>
    <mergeCell ref="K71:M71"/>
    <mergeCell ref="N71:O71"/>
    <mergeCell ref="Q71:S71"/>
    <mergeCell ref="T71:V71"/>
    <mergeCell ref="W71:X71"/>
    <mergeCell ref="B69:C69"/>
    <mergeCell ref="D69:G69"/>
    <mergeCell ref="B70:C70"/>
    <mergeCell ref="D70:G70"/>
    <mergeCell ref="B71:C71"/>
    <mergeCell ref="D71:G71"/>
    <mergeCell ref="H70:I70"/>
    <mergeCell ref="K70:M70"/>
    <mergeCell ref="N70:O70"/>
    <mergeCell ref="Q70:S70"/>
    <mergeCell ref="T70:V70"/>
    <mergeCell ref="BX106:BY106"/>
    <mergeCell ref="CC106:CD106"/>
    <mergeCell ref="CH106:CI106"/>
    <mergeCell ref="CM106:CN106"/>
    <mergeCell ref="AK105:AL105"/>
    <mergeCell ref="AY106:BA106"/>
    <mergeCell ref="BD106:BF106"/>
    <mergeCell ref="BI106:BJ106"/>
    <mergeCell ref="BN106:BO106"/>
    <mergeCell ref="BS106:BT106"/>
    <mergeCell ref="K49:L49"/>
    <mergeCell ref="E49:F49"/>
    <mergeCell ref="E54:F54"/>
    <mergeCell ref="K54:L54"/>
    <mergeCell ref="Q54:R54"/>
    <mergeCell ref="Q55:R55"/>
    <mergeCell ref="Q56:R56"/>
    <mergeCell ref="Q57:R57"/>
    <mergeCell ref="Q50:R50"/>
    <mergeCell ref="Q51:R51"/>
    <mergeCell ref="Q52:R52"/>
    <mergeCell ref="K50:L50"/>
    <mergeCell ref="K51:L51"/>
    <mergeCell ref="K52:L52"/>
    <mergeCell ref="K55:L55"/>
    <mergeCell ref="K56:L56"/>
    <mergeCell ref="K57:L57"/>
    <mergeCell ref="E50:F50"/>
    <mergeCell ref="E51:F51"/>
    <mergeCell ref="E52:F52"/>
    <mergeCell ref="E55:F55"/>
    <mergeCell ref="E56:F56"/>
    <mergeCell ref="E57:F57"/>
    <mergeCell ref="Q37:R37"/>
    <mergeCell ref="Q38:R38"/>
    <mergeCell ref="Q39:R39"/>
    <mergeCell ref="Q40:R40"/>
    <mergeCell ref="Q41:R41"/>
    <mergeCell ref="Q42:R42"/>
    <mergeCell ref="Q43:R43"/>
    <mergeCell ref="Q44:R44"/>
    <mergeCell ref="Q45:R45"/>
    <mergeCell ref="DB2:DE2"/>
    <mergeCell ref="AL77:AM77"/>
    <mergeCell ref="AN77:AQ77"/>
    <mergeCell ref="AL68:AM68"/>
    <mergeCell ref="AN68:AQ68"/>
    <mergeCell ref="AL69:AM69"/>
    <mergeCell ref="AN69:AQ69"/>
    <mergeCell ref="AL71:AM71"/>
    <mergeCell ref="AN71:AQ71"/>
    <mergeCell ref="AL72:AM72"/>
    <mergeCell ref="AN72:AQ72"/>
    <mergeCell ref="AL73:AM73"/>
    <mergeCell ref="AN73:AQ73"/>
    <mergeCell ref="AL63:AM63"/>
    <mergeCell ref="AN63:AQ63"/>
    <mergeCell ref="AL64:AM64"/>
    <mergeCell ref="AN64:AQ64"/>
    <mergeCell ref="AL65:AM65"/>
    <mergeCell ref="AN65:AQ65"/>
    <mergeCell ref="AL66:AM66"/>
    <mergeCell ref="AN66:AQ66"/>
    <mergeCell ref="AL67:AM67"/>
    <mergeCell ref="AN67:AQ67"/>
    <mergeCell ref="CF61:CJ61"/>
    <mergeCell ref="AL74:AM74"/>
    <mergeCell ref="AN74:AQ74"/>
    <mergeCell ref="AL75:AM75"/>
    <mergeCell ref="AN75:AQ75"/>
    <mergeCell ref="AL76:AM76"/>
    <mergeCell ref="AN76:AQ76"/>
    <mergeCell ref="CP2:CS2"/>
    <mergeCell ref="CT2:CW2"/>
    <mergeCell ref="CX2:DA2"/>
    <mergeCell ref="CM61:CN61"/>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B72:C72"/>
    <mergeCell ref="D72:G72"/>
    <mergeCell ref="H72:I72"/>
    <mergeCell ref="K72:M72"/>
    <mergeCell ref="N72:O72"/>
    <mergeCell ref="Q72:S72"/>
    <mergeCell ref="T72:V72"/>
    <mergeCell ref="W72:X72"/>
    <mergeCell ref="B73:C73"/>
    <mergeCell ref="D73:G73"/>
    <mergeCell ref="H73:I73"/>
    <mergeCell ref="K73:M73"/>
    <mergeCell ref="N73:O73"/>
    <mergeCell ref="Q73:S73"/>
    <mergeCell ref="T73:V73"/>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02:L102"/>
    <mergeCell ref="K103:L103"/>
    <mergeCell ref="K104:L104"/>
    <mergeCell ref="K105:L105"/>
    <mergeCell ref="K106:L106"/>
    <mergeCell ref="K107:L107"/>
    <mergeCell ref="K108:L108"/>
    <mergeCell ref="K109:L109"/>
    <mergeCell ref="K110:L110"/>
    <mergeCell ref="K120:L120"/>
    <mergeCell ref="K121:L121"/>
    <mergeCell ref="K122:L122"/>
    <mergeCell ref="K123:L123"/>
    <mergeCell ref="K124:L124"/>
    <mergeCell ref="K125:L125"/>
    <mergeCell ref="K126:L126"/>
    <mergeCell ref="K127:L127"/>
    <mergeCell ref="K111:L111"/>
    <mergeCell ref="K112:L112"/>
    <mergeCell ref="K113:L113"/>
    <mergeCell ref="K114:L114"/>
    <mergeCell ref="K115:L115"/>
    <mergeCell ref="K116:L116"/>
    <mergeCell ref="K117:L117"/>
    <mergeCell ref="K118:L118"/>
    <mergeCell ref="K119:L119"/>
  </mergeCells>
  <conditionalFormatting sqref="AM103:AP104">
    <cfRule type="containsText" dxfId="983" priority="2232" operator="containsText" text="ST">
      <formula>NOT(ISERROR(SEARCH("ST",AM103)))</formula>
    </cfRule>
    <cfRule type="containsText" dxfId="982" priority="2233" operator="containsText" text="RW">
      <formula>NOT(ISERROR(SEARCH("RW",AM103)))</formula>
    </cfRule>
    <cfRule type="containsText" dxfId="981" priority="2234" operator="containsText" text="LW">
      <formula>NOT(ISERROR(SEARCH("LW",AM103)))</formula>
    </cfRule>
    <cfRule type="containsText" dxfId="980" priority="2235" operator="containsText" text="LF">
      <formula>NOT(ISERROR(SEARCH("LF",AM103)))</formula>
    </cfRule>
    <cfRule type="containsText" dxfId="979" priority="2236" operator="containsText" text="CF">
      <formula>NOT(ISERROR(SEARCH("CF",AM103)))</formula>
    </cfRule>
    <cfRule type="containsText" dxfId="978" priority="2237" operator="containsText" text="CF">
      <formula>NOT(ISERROR(SEARCH("CF",AM103)))</formula>
    </cfRule>
    <cfRule type="containsText" dxfId="977" priority="2238" operator="containsText" text="CAM">
      <formula>NOT(ISERROR(SEARCH("CAM",AM103)))</formula>
    </cfRule>
    <cfRule type="containsText" dxfId="976" priority="2239" operator="containsText" text="LM">
      <formula>NOT(ISERROR(SEARCH("LM",AM103)))</formula>
    </cfRule>
    <cfRule type="containsText" dxfId="975" priority="2240" operator="containsText" text="CM">
      <formula>NOT(ISERROR(SEARCH("CM",AM103)))</formula>
    </cfRule>
    <cfRule type="containsText" dxfId="974" priority="2241" operator="containsText" text="RM">
      <formula>NOT(ISERROR(SEARCH("RM",AM103)))</formula>
    </cfRule>
    <cfRule type="containsText" dxfId="973" priority="2242" operator="containsText" text="CDM">
      <formula>NOT(ISERROR(SEARCH("CDM",AM103)))</formula>
    </cfRule>
    <cfRule type="containsText" dxfId="972" priority="2243" operator="containsText" text="LWB">
      <formula>NOT(ISERROR(SEARCH("LWB",AM103)))</formula>
    </cfRule>
    <cfRule type="containsText" dxfId="971" priority="2244" operator="containsText" text="RWB">
      <formula>NOT(ISERROR(SEARCH("RWB",AM103)))</formula>
    </cfRule>
    <cfRule type="containsText" dxfId="970" priority="2245" operator="containsText" text="RB">
      <formula>NOT(ISERROR(SEARCH("RB",AM103)))</formula>
    </cfRule>
    <cfRule type="containsText" dxfId="969" priority="2246" operator="containsText" text="CB">
      <formula>NOT(ISERROR(SEARCH("CB",AM103)))</formula>
    </cfRule>
    <cfRule type="containsText" dxfId="968" priority="2247" operator="containsText" text="LB">
      <formula>NOT(ISERROR(SEARCH("LB",AM103)))</formula>
    </cfRule>
    <cfRule type="containsText" dxfId="967" priority="2248" operator="containsText" text="GK">
      <formula>NOT(ISERROR(SEARCH("GK",AM103)))</formula>
    </cfRule>
  </conditionalFormatting>
  <conditionalFormatting sqref="AM103:AP104">
    <cfRule type="cellIs" dxfId="966" priority="2226" operator="between">
      <formula>90</formula>
      <formula>99</formula>
    </cfRule>
    <cfRule type="cellIs" dxfId="965" priority="2227" operator="between">
      <formula>40</formula>
      <formula>49</formula>
    </cfRule>
    <cfRule type="cellIs" dxfId="964" priority="2228" operator="between">
      <formula>50</formula>
      <formula>59</formula>
    </cfRule>
    <cfRule type="cellIs" dxfId="963" priority="2229" operator="between">
      <formula>60</formula>
      <formula>69</formula>
    </cfRule>
    <cfRule type="cellIs" dxfId="962" priority="2230" operator="between">
      <formula>70</formula>
      <formula>79</formula>
    </cfRule>
    <cfRule type="cellIs" dxfId="961" priority="2231" operator="between">
      <formula>80</formula>
      <formula>89</formula>
    </cfRule>
  </conditionalFormatting>
  <conditionalFormatting sqref="AM103:AP104">
    <cfRule type="cellIs" dxfId="960" priority="2225" operator="between">
      <formula>30</formula>
      <formula>39</formula>
    </cfRule>
  </conditionalFormatting>
  <conditionalFormatting sqref="AM4:AO58">
    <cfRule type="cellIs" dxfId="959" priority="139" operator="between">
      <formula>30</formula>
      <formula>39</formula>
    </cfRule>
    <cfRule type="cellIs" dxfId="958" priority="140" operator="between">
      <formula>90</formula>
      <formula>99</formula>
    </cfRule>
    <cfRule type="cellIs" dxfId="957" priority="141" operator="between">
      <formula>40</formula>
      <formula>49</formula>
    </cfRule>
    <cfRule type="cellIs" dxfId="956" priority="142" operator="between">
      <formula>50</formula>
      <formula>59</formula>
    </cfRule>
    <cfRule type="cellIs" dxfId="955" priority="143" operator="between">
      <formula>60</formula>
      <formula>69</formula>
    </cfRule>
    <cfRule type="cellIs" dxfId="954" priority="144" operator="between">
      <formula>70</formula>
      <formula>79</formula>
    </cfRule>
    <cfRule type="cellIs" dxfId="953" priority="145" operator="between">
      <formula>80</formula>
      <formula>89</formula>
    </cfRule>
  </conditionalFormatting>
  <conditionalFormatting sqref="C9:C46 I9:I15 O9:O14 W9:W22">
    <cfRule type="containsText" dxfId="952" priority="105" operator="containsText" text="HL">
      <formula>NOT(ISERROR(SEARCH("HL",C9)))</formula>
    </cfRule>
    <cfRule type="containsText" dxfId="951" priority="106" operator="containsText" text="HD">
      <formula>NOT(ISERROR(SEARCH("HD",C9)))</formula>
    </cfRule>
    <cfRule type="containsText" dxfId="950" priority="107" operator="containsText" text="HW">
      <formula>NOT(ISERROR(SEARCH("HW",C9)))</formula>
    </cfRule>
    <cfRule type="containsText" dxfId="949" priority="108" operator="containsText" text="AL">
      <formula>NOT(ISERROR(SEARCH("AL",C9)))</formula>
    </cfRule>
    <cfRule type="containsText" dxfId="948" priority="109" operator="containsText" text="AD">
      <formula>NOT(ISERROR(SEARCH("AD",C9)))</formula>
    </cfRule>
    <cfRule type="containsText" dxfId="947" priority="110" operator="containsText" text="AW">
      <formula>NOT(ISERROR(SEARCH("AW",C9)))</formula>
    </cfRule>
  </conditionalFormatting>
  <conditionalFormatting sqref="O20:O24 I16 O15:O16 W23 I30 I39">
    <cfRule type="containsText" dxfId="946" priority="111" operator="containsText" text="ND">
      <formula>NOT(ISERROR(SEARCH("ND",I15)))</formula>
    </cfRule>
    <cfRule type="containsText" dxfId="945" priority="112" operator="containsText" text="NW">
      <formula>NOT(ISERROR(SEARCH("NW",I15)))</formula>
    </cfRule>
    <cfRule type="containsText" dxfId="944" priority="113" operator="containsText" text="NL">
      <formula>NOT(ISERROR(SEARCH("NL",I15)))</formula>
    </cfRule>
  </conditionalFormatting>
  <conditionalFormatting sqref="AD64:AE99">
    <cfRule type="cellIs" dxfId="943" priority="65" operator="between">
      <formula>90</formula>
      <formula>99</formula>
    </cfRule>
    <cfRule type="cellIs" dxfId="942" priority="66" operator="between">
      <formula>40</formula>
      <formula>49</formula>
    </cfRule>
    <cfRule type="cellIs" dxfId="941" priority="67" operator="between">
      <formula>50</formula>
      <formula>59</formula>
    </cfRule>
    <cfRule type="cellIs" dxfId="940" priority="68" operator="between">
      <formula>60</formula>
      <formula>69</formula>
    </cfRule>
    <cfRule type="cellIs" dxfId="939" priority="69" operator="between">
      <formula>70</formula>
      <formula>79</formula>
    </cfRule>
    <cfRule type="cellIs" dxfId="938" priority="70" operator="between">
      <formula>80</formula>
      <formula>89</formula>
    </cfRule>
  </conditionalFormatting>
  <conditionalFormatting sqref="AC64:AC99">
    <cfRule type="beginsWith" dxfId="937" priority="49" operator="beginsWith" text="ST">
      <formula>LEFT(AC64,LEN("ST"))="ST"</formula>
    </cfRule>
    <cfRule type="beginsWith" dxfId="936" priority="50" operator="beginsWith" text="RW">
      <formula>LEFT(AC64,LEN("RW"))="RW"</formula>
    </cfRule>
    <cfRule type="beginsWith" dxfId="935" priority="51" operator="beginsWith" text="LW">
      <formula>LEFT(AC64,LEN("LW"))="LW"</formula>
    </cfRule>
    <cfRule type="beginsWith" dxfId="934" priority="52" operator="beginsWith" text="LF">
      <formula>LEFT(AC64,LEN("LF"))="LF"</formula>
    </cfRule>
    <cfRule type="beginsWith" dxfId="933" priority="53" operator="beginsWith" text="CF">
      <formula>LEFT(AC64,LEN("CF"))="CF"</formula>
    </cfRule>
    <cfRule type="beginsWith" dxfId="932" priority="54" operator="beginsWith" text="CAM">
      <formula>LEFT(AC64,LEN("CAM"))="CAM"</formula>
    </cfRule>
    <cfRule type="beginsWith" dxfId="931" priority="55" operator="beginsWith" text="LM">
      <formula>LEFT(AC64,LEN("LM"))="LM"</formula>
    </cfRule>
    <cfRule type="beginsWith" dxfId="930" priority="56" operator="beginsWith" text="CM">
      <formula>LEFT(AC64,LEN("CM"))="CM"</formula>
    </cfRule>
    <cfRule type="beginsWith" dxfId="929" priority="57" operator="beginsWith" text="RM">
      <formula>LEFT(AC64,LEN("RM"))="RM"</formula>
    </cfRule>
    <cfRule type="beginsWith" dxfId="928" priority="58" operator="beginsWith" text="CDM">
      <formula>LEFT(AC64,LEN("CDM"))="CDM"</formula>
    </cfRule>
    <cfRule type="beginsWith" dxfId="927" priority="59" operator="beginsWith" text="LWB">
      <formula>LEFT(AC64,LEN("LWB"))="LWB"</formula>
    </cfRule>
    <cfRule type="beginsWith" dxfId="926" priority="60" operator="beginsWith" text="RWB">
      <formula>LEFT(AC64,LEN("RWB"))="RWB"</formula>
    </cfRule>
    <cfRule type="beginsWith" dxfId="925" priority="61" operator="beginsWith" text="RB">
      <formula>LEFT(AC64,LEN("RB"))="RB"</formula>
    </cfRule>
    <cfRule type="beginsWith" dxfId="924" priority="62" operator="beginsWith" text="CB">
      <formula>LEFT(AC64,LEN("CB"))="CB"</formula>
    </cfRule>
    <cfRule type="beginsWith" dxfId="923" priority="63" operator="beginsWith" text="LB">
      <formula>LEFT(AC64,LEN("LB"))="LB"</formula>
    </cfRule>
    <cfRule type="beginsWith" dxfId="922" priority="64" operator="beginsWith" text="GK">
      <formula>LEFT(AC64,LEN("GK"))="GK"</formula>
    </cfRule>
  </conditionalFormatting>
  <conditionalFormatting sqref="AL4:AL58">
    <cfRule type="beginsWith" dxfId="921" priority="33" operator="beginsWith" text="ST">
      <formula>LEFT(AL4,LEN("ST"))="ST"</formula>
    </cfRule>
    <cfRule type="beginsWith" dxfId="920" priority="34" operator="beginsWith" text="RW">
      <formula>LEFT(AL4,LEN("RW"))="RW"</formula>
    </cfRule>
    <cfRule type="beginsWith" dxfId="919" priority="35" operator="beginsWith" text="LW">
      <formula>LEFT(AL4,LEN("LW"))="LW"</formula>
    </cfRule>
    <cfRule type="beginsWith" dxfId="918" priority="36" operator="beginsWith" text="LF">
      <formula>LEFT(AL4,LEN("LF"))="LF"</formula>
    </cfRule>
    <cfRule type="beginsWith" dxfId="917" priority="37" operator="beginsWith" text="CF">
      <formula>LEFT(AL4,LEN("CF"))="CF"</formula>
    </cfRule>
    <cfRule type="beginsWith" dxfId="916" priority="38" operator="beginsWith" text="CAM">
      <formula>LEFT(AL4,LEN("CAM"))="CAM"</formula>
    </cfRule>
    <cfRule type="beginsWith" dxfId="915" priority="39" operator="beginsWith" text="LM">
      <formula>LEFT(AL4,LEN("LM"))="LM"</formula>
    </cfRule>
    <cfRule type="beginsWith" dxfId="914" priority="40" operator="beginsWith" text="CM">
      <formula>LEFT(AL4,LEN("CM"))="CM"</formula>
    </cfRule>
    <cfRule type="beginsWith" dxfId="913" priority="41" operator="beginsWith" text="RM">
      <formula>LEFT(AL4,LEN("RM"))="RM"</formula>
    </cfRule>
    <cfRule type="beginsWith" dxfId="912" priority="42" operator="beginsWith" text="CDM">
      <formula>LEFT(AL4,LEN("CDM"))="CDM"</formula>
    </cfRule>
    <cfRule type="beginsWith" dxfId="911" priority="43" operator="beginsWith" text="LWB">
      <formula>LEFT(AL4,LEN("LWB"))="LWB"</formula>
    </cfRule>
    <cfRule type="beginsWith" dxfId="910" priority="44" operator="beginsWith" text="RWB">
      <formula>LEFT(AL4,LEN("RWB"))="RWB"</formula>
    </cfRule>
    <cfRule type="beginsWith" dxfId="909" priority="45" operator="beginsWith" text="RB">
      <formula>LEFT(AL4,LEN("RB"))="RB"</formula>
    </cfRule>
    <cfRule type="beginsWith" dxfId="908" priority="46" operator="beginsWith" text="CB">
      <formula>LEFT(AL4,LEN("CB"))="CB"</formula>
    </cfRule>
    <cfRule type="beginsWith" dxfId="907" priority="47" operator="beginsWith" text="LB">
      <formula>LEFT(AL4,LEN("LB"))="LB"</formula>
    </cfRule>
    <cfRule type="beginsWith" dxfId="906" priority="48" operator="beginsWith" text="GK">
      <formula>LEFT(AL4,LEN("GK"))="GK"</formula>
    </cfRule>
  </conditionalFormatting>
  <conditionalFormatting sqref="AK104">
    <cfRule type="containsText" dxfId="905" priority="18" operator="containsText" text="RW">
      <formula>NOT(ISERROR(SEARCH("RW",AK104)))</formula>
    </cfRule>
    <cfRule type="containsText" dxfId="904" priority="19" operator="containsText" text="LW">
      <formula>NOT(ISERROR(SEARCH("LW",AK104)))</formula>
    </cfRule>
    <cfRule type="containsText" dxfId="903" priority="20" operator="containsText" text="LF">
      <formula>NOT(ISERROR(SEARCH("LF",AK104)))</formula>
    </cfRule>
    <cfRule type="containsText" dxfId="902" priority="21" operator="containsText" text="CF">
      <formula>NOT(ISERROR(SEARCH("CF",AK104)))</formula>
    </cfRule>
    <cfRule type="containsText" dxfId="901" priority="22" operator="containsText" text="CF">
      <formula>NOT(ISERROR(SEARCH("CF",AK104)))</formula>
    </cfRule>
    <cfRule type="containsText" dxfId="900" priority="23" operator="containsText" text="CAM">
      <formula>NOT(ISERROR(SEARCH("CAM",AK104)))</formula>
    </cfRule>
    <cfRule type="containsText" dxfId="899" priority="24" operator="containsText" text="LM">
      <formula>NOT(ISERROR(SEARCH("LM",AK104)))</formula>
    </cfRule>
    <cfRule type="containsText" dxfId="898" priority="25" operator="containsText" text="RM">
      <formula>NOT(ISERROR(SEARCH("RM",AK104)))</formula>
    </cfRule>
    <cfRule type="containsText" dxfId="897" priority="26" operator="containsText" text="CDM">
      <formula>NOT(ISERROR(SEARCH("CDM",AK104)))</formula>
    </cfRule>
    <cfRule type="containsText" dxfId="896" priority="27" operator="containsText" text="LWB">
      <formula>NOT(ISERROR(SEARCH("LWB",AK104)))</formula>
    </cfRule>
    <cfRule type="containsText" dxfId="895" priority="28" operator="containsText" text="RWB">
      <formula>NOT(ISERROR(SEARCH("RWB",AK104)))</formula>
    </cfRule>
    <cfRule type="containsText" dxfId="894" priority="29" operator="containsText" text="RB">
      <formula>NOT(ISERROR(SEARCH("RB",AK104)))</formula>
    </cfRule>
    <cfRule type="containsText" dxfId="893" priority="30" operator="containsText" text="CB">
      <formula>NOT(ISERROR(SEARCH("CB",AK104)))</formula>
    </cfRule>
    <cfRule type="containsText" dxfId="892" priority="31" operator="containsText" text="LB">
      <formula>NOT(ISERROR(SEARCH("LB",AK104)))</formula>
    </cfRule>
    <cfRule type="containsText" dxfId="891" priority="32" operator="containsText" text="GK">
      <formula>NOT(ISERROR(SEARCH("GK",AK104)))</formula>
    </cfRule>
  </conditionalFormatting>
  <conditionalFormatting sqref="AL104">
    <cfRule type="containsText" dxfId="890" priority="1" operator="containsText" text="ST">
      <formula>NOT(ISERROR(SEARCH("ST",AL104)))</formula>
    </cfRule>
    <cfRule type="containsText" dxfId="889" priority="2" operator="containsText" text="RW">
      <formula>NOT(ISERROR(SEARCH("RW",AL104)))</formula>
    </cfRule>
    <cfRule type="containsText" dxfId="888" priority="3" operator="containsText" text="LW">
      <formula>NOT(ISERROR(SEARCH("LW",AL104)))</formula>
    </cfRule>
    <cfRule type="containsText" dxfId="887" priority="4" operator="containsText" text="LF">
      <formula>NOT(ISERROR(SEARCH("LF",AL104)))</formula>
    </cfRule>
    <cfRule type="containsText" dxfId="886" priority="5" operator="containsText" text="CF">
      <formula>NOT(ISERROR(SEARCH("CF",AL104)))</formula>
    </cfRule>
    <cfRule type="containsText" dxfId="885" priority="6" operator="containsText" text="CF">
      <formula>NOT(ISERROR(SEARCH("CF",AL104)))</formula>
    </cfRule>
    <cfRule type="containsText" dxfId="884" priority="7" operator="containsText" text="CAM">
      <formula>NOT(ISERROR(SEARCH("CAM",AL104)))</formula>
    </cfRule>
    <cfRule type="containsText" dxfId="883" priority="8" operator="containsText" text="LM">
      <formula>NOT(ISERROR(SEARCH("LM",AL104)))</formula>
    </cfRule>
    <cfRule type="containsText" dxfId="882" priority="9" operator="containsText" text="CM">
      <formula>NOT(ISERROR(SEARCH("CM",AL104)))</formula>
    </cfRule>
    <cfRule type="containsText" dxfId="881" priority="10" operator="containsText" text="RM">
      <formula>NOT(ISERROR(SEARCH("RM",AL104)))</formula>
    </cfRule>
    <cfRule type="containsText" dxfId="880" priority="11" operator="containsText" text="CDM">
      <formula>NOT(ISERROR(SEARCH("CDM",AL104)))</formula>
    </cfRule>
    <cfRule type="containsText" dxfId="879" priority="12" operator="containsText" text="LWB">
      <formula>NOT(ISERROR(SEARCH("LWB",AL104)))</formula>
    </cfRule>
    <cfRule type="containsText" dxfId="878" priority="13" operator="containsText" text="RWB">
      <formula>NOT(ISERROR(SEARCH("RWB",AL104)))</formula>
    </cfRule>
    <cfRule type="containsText" dxfId="877" priority="14" operator="containsText" text="RB">
      <formula>NOT(ISERROR(SEARCH("RB",AL104)))</formula>
    </cfRule>
    <cfRule type="containsText" dxfId="876" priority="15" operator="containsText" text="CB">
      <formula>NOT(ISERROR(SEARCH("CB",AL104)))</formula>
    </cfRule>
    <cfRule type="containsText" dxfId="875" priority="16" operator="containsText" text="LB">
      <formula>NOT(ISERROR(SEARCH("LB",AL104)))</formula>
    </cfRule>
    <cfRule type="containsText" dxfId="874" priority="17" operator="containsText" text="GK">
      <formula>NOT(ISERROR(SEARCH("GK",AL104)))</formula>
    </cfRule>
  </conditionalFormatting>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1"/>
  </sheetPr>
  <dimension ref="A1:EJ139"/>
  <sheetViews>
    <sheetView showGridLines="0" topLeftCell="A13" zoomScale="90" zoomScaleNormal="90" workbookViewId="0">
      <selection activeCell="J39" activeCellId="2" sqref="P9:P16 J30 J39"/>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27" customWidth="1"/>
    <col min="38" max="38" width="10" style="527" customWidth="1"/>
    <col min="39" max="40" width="5.140625" style="527" customWidth="1"/>
    <col min="41" max="41" width="10" style="789" customWidth="1"/>
    <col min="42" max="42" width="5.140625" style="527"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420</v>
      </c>
      <c r="B1" s="1843"/>
      <c r="C1" s="1843"/>
      <c r="D1" s="1843"/>
      <c r="E1" s="1843"/>
      <c r="F1" s="1843"/>
      <c r="G1" s="1843"/>
      <c r="H1" s="1843"/>
      <c r="I1" s="1843"/>
      <c r="J1" s="1843"/>
      <c r="K1" s="1843"/>
      <c r="L1" s="1008"/>
      <c r="M1" s="626"/>
      <c r="N1" s="626"/>
      <c r="O1" s="624"/>
      <c r="P1" s="624"/>
      <c r="Q1" s="624"/>
      <c r="R1" s="624"/>
      <c r="S1" s="624"/>
      <c r="T1" s="624"/>
      <c r="U1" s="624"/>
      <c r="V1" s="624"/>
      <c r="W1" s="624"/>
      <c r="X1" s="624"/>
      <c r="Y1" s="624"/>
      <c r="Z1" s="624"/>
      <c r="AA1" s="624"/>
      <c r="AB1" s="624"/>
      <c r="AC1" s="624"/>
      <c r="AD1" s="624"/>
      <c r="AE1" s="624"/>
      <c r="AF1" s="625"/>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324"/>
      <c r="AM4" s="1055"/>
      <c r="AN4" s="1056"/>
      <c r="AO4" s="1057"/>
      <c r="AP4" s="1057"/>
      <c r="AQ4" s="404"/>
      <c r="AR4" s="20"/>
      <c r="AS4" s="329"/>
      <c r="AT4" s="307"/>
      <c r="AU4" s="21"/>
      <c r="AV4" s="402"/>
      <c r="AW4" s="403"/>
      <c r="AX4" s="398"/>
      <c r="AY4" s="307"/>
      <c r="AZ4" s="348"/>
      <c r="BA4" s="390"/>
      <c r="BB4" s="415"/>
      <c r="BC4" s="416"/>
      <c r="BD4" s="307"/>
      <c r="BE4" s="348"/>
      <c r="BF4" s="390"/>
      <c r="BG4" s="415"/>
      <c r="BH4" s="416"/>
      <c r="BI4" s="307"/>
      <c r="BJ4" s="348"/>
      <c r="BK4" s="390"/>
      <c r="BL4" s="415"/>
      <c r="BM4" s="416"/>
      <c r="BN4" s="307"/>
      <c r="BO4" s="349"/>
      <c r="BP4" s="407"/>
      <c r="BQ4" s="415"/>
      <c r="BR4" s="416"/>
      <c r="BS4" s="307"/>
      <c r="BT4" s="348"/>
      <c r="BU4" s="408"/>
      <c r="BV4" s="415"/>
      <c r="BW4" s="416"/>
      <c r="BX4" s="307"/>
      <c r="BY4" s="349"/>
      <c r="BZ4" s="407"/>
      <c r="CA4" s="415"/>
      <c r="CB4" s="416"/>
      <c r="CC4" s="307"/>
      <c r="CD4" s="348"/>
      <c r="CE4" s="408"/>
      <c r="CF4" s="415"/>
      <c r="CG4" s="416"/>
      <c r="CH4" s="307"/>
      <c r="CI4" s="348"/>
      <c r="CJ4" s="408"/>
      <c r="CK4" s="409"/>
      <c r="CL4" s="410"/>
      <c r="CM4" s="411"/>
      <c r="CN4" s="412"/>
      <c r="CO4" s="1457"/>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989"/>
      <c r="AM5" s="1056"/>
      <c r="AN5" s="1056"/>
      <c r="AO5" s="1057"/>
      <c r="AP5" s="1057"/>
      <c r="AQ5" s="404"/>
      <c r="AR5" s="20"/>
      <c r="AS5" s="329"/>
      <c r="AT5" s="307"/>
      <c r="AU5" s="21"/>
      <c r="AV5" s="402"/>
      <c r="AW5" s="403"/>
      <c r="AX5" s="398"/>
      <c r="AY5" s="307"/>
      <c r="AZ5" s="348"/>
      <c r="BA5" s="390"/>
      <c r="BB5" s="415"/>
      <c r="BC5" s="416"/>
      <c r="BD5" s="307"/>
      <c r="BE5" s="348"/>
      <c r="BF5" s="390"/>
      <c r="BG5" s="415"/>
      <c r="BH5" s="416"/>
      <c r="BI5" s="307"/>
      <c r="BJ5" s="348"/>
      <c r="BK5" s="390"/>
      <c r="BL5" s="415"/>
      <c r="BM5" s="416"/>
      <c r="BN5" s="307"/>
      <c r="BO5" s="349"/>
      <c r="BP5" s="407"/>
      <c r="BQ5" s="415"/>
      <c r="BR5" s="416"/>
      <c r="BS5" s="307"/>
      <c r="BT5" s="348"/>
      <c r="BU5" s="408"/>
      <c r="BV5" s="415"/>
      <c r="BW5" s="416"/>
      <c r="BX5" s="307"/>
      <c r="BY5" s="349"/>
      <c r="BZ5" s="407"/>
      <c r="CA5" s="415"/>
      <c r="CB5" s="416"/>
      <c r="CC5" s="307"/>
      <c r="CD5" s="348"/>
      <c r="CE5" s="408"/>
      <c r="CF5" s="415"/>
      <c r="CG5" s="416"/>
      <c r="CH5" s="307"/>
      <c r="CI5" s="348"/>
      <c r="CJ5" s="408"/>
      <c r="CK5" s="409"/>
      <c r="CL5" s="410"/>
      <c r="CM5" s="411"/>
      <c r="CN5" s="412"/>
      <c r="CO5" s="1457"/>
      <c r="CP5" s="1202"/>
      <c r="CQ5" s="785" t="e">
        <f>CP5/(AQ5-(AR5/1.5))</f>
        <v>#DIV/0!</v>
      </c>
      <c r="CR5" s="1204"/>
      <c r="CS5" s="786" t="e">
        <f t="shared" si="0"/>
        <v>#DIV/0!</v>
      </c>
      <c r="CT5" s="1114"/>
      <c r="CU5" s="1199" t="e">
        <f t="shared" ref="CU5:CU57" si="1">CT5/(AQ5-(AR5/1.5))</f>
        <v>#DIV/0!</v>
      </c>
      <c r="CV5" s="1115"/>
      <c r="CW5" s="1208" t="e">
        <f t="shared" ref="CW5:CW57" si="2">CV5/(AQ5-(AR5/1.5))</f>
        <v>#DIV/0!</v>
      </c>
      <c r="CX5" s="1214"/>
      <c r="CY5" s="1210" t="e">
        <f t="shared" ref="CY5:CY57" si="3">CX5/(AQ5-(AR5/1.5))</f>
        <v>#DIV/0!</v>
      </c>
      <c r="CZ5" s="1116"/>
      <c r="DA5" s="1207" t="e">
        <f t="shared" ref="DA5:DA57" si="4">CZ5/(AQ5-(AR5/1.5))</f>
        <v>#DIV/0!</v>
      </c>
      <c r="DB5" s="1114"/>
      <c r="DC5" s="1196" t="e">
        <f t="shared" ref="DC5:DC57" si="5">DB5/(AQ5-(AR5/1.5))</f>
        <v>#DIV/0!</v>
      </c>
      <c r="DD5" s="1115"/>
      <c r="DE5" s="1208" t="e">
        <f t="shared" ref="DE5:DE57" si="6">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904"/>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404"/>
      <c r="AR6" s="20"/>
      <c r="AS6" s="329"/>
      <c r="AT6" s="307"/>
      <c r="AU6" s="21"/>
      <c r="AV6" s="402"/>
      <c r="AW6" s="403"/>
      <c r="AX6" s="398"/>
      <c r="AY6" s="307"/>
      <c r="AZ6" s="348"/>
      <c r="BA6" s="390"/>
      <c r="BB6" s="415"/>
      <c r="BC6" s="416"/>
      <c r="BD6" s="307"/>
      <c r="BE6" s="348"/>
      <c r="BF6" s="390"/>
      <c r="BG6" s="415"/>
      <c r="BH6" s="416"/>
      <c r="BI6" s="307"/>
      <c r="BJ6" s="348"/>
      <c r="BK6" s="390"/>
      <c r="BL6" s="415"/>
      <c r="BM6" s="416"/>
      <c r="BN6" s="307"/>
      <c r="BO6" s="349"/>
      <c r="BP6" s="407"/>
      <c r="BQ6" s="415"/>
      <c r="BR6" s="416"/>
      <c r="BS6" s="307"/>
      <c r="BT6" s="348"/>
      <c r="BU6" s="408"/>
      <c r="BV6" s="415"/>
      <c r="BW6" s="416"/>
      <c r="BX6" s="307"/>
      <c r="BY6" s="349"/>
      <c r="BZ6" s="407"/>
      <c r="CA6" s="415"/>
      <c r="CB6" s="416"/>
      <c r="CC6" s="307"/>
      <c r="CD6" s="348"/>
      <c r="CE6" s="408"/>
      <c r="CF6" s="415"/>
      <c r="CG6" s="416"/>
      <c r="CH6" s="307"/>
      <c r="CI6" s="348"/>
      <c r="CJ6" s="408"/>
      <c r="CK6" s="409"/>
      <c r="CL6" s="410"/>
      <c r="CM6" s="411"/>
      <c r="CN6" s="412"/>
      <c r="CO6" s="1338"/>
      <c r="CP6" s="1203"/>
      <c r="CQ6" s="785" t="e">
        <f t="shared" ref="CQ6:CQ57" si="7">CP6/(AQ6-(AR6/1.5))</f>
        <v>#DIV/0!</v>
      </c>
      <c r="CR6" s="1116"/>
      <c r="CS6" s="786" t="e">
        <f t="shared" si="0"/>
        <v>#DIV/0!</v>
      </c>
      <c r="CT6" s="1114"/>
      <c r="CU6" s="1199" t="e">
        <f t="shared" si="1"/>
        <v>#DIV/0!</v>
      </c>
      <c r="CV6" s="1115"/>
      <c r="CW6" s="1208" t="e">
        <f t="shared" si="2"/>
        <v>#DIV/0!</v>
      </c>
      <c r="CX6" s="1214"/>
      <c r="CY6" s="1210" t="e">
        <f t="shared" si="3"/>
        <v>#DIV/0!</v>
      </c>
      <c r="CZ6" s="1116"/>
      <c r="DA6" s="1207" t="e">
        <f t="shared" si="4"/>
        <v>#DIV/0!</v>
      </c>
      <c r="DB6" s="1114"/>
      <c r="DC6" s="1196" t="e">
        <f t="shared" si="5"/>
        <v>#DIV/0!</v>
      </c>
      <c r="DD6" s="1115"/>
      <c r="DE6" s="1208" t="e">
        <f t="shared" si="6"/>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905"/>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404"/>
      <c r="AR7" s="20"/>
      <c r="AS7" s="329"/>
      <c r="AT7" s="307"/>
      <c r="AU7" s="21"/>
      <c r="AV7" s="402"/>
      <c r="AW7" s="403"/>
      <c r="AX7" s="398"/>
      <c r="AY7" s="307"/>
      <c r="AZ7" s="348"/>
      <c r="BA7" s="390"/>
      <c r="BB7" s="415"/>
      <c r="BC7" s="416"/>
      <c r="BD7" s="307"/>
      <c r="BE7" s="348"/>
      <c r="BF7" s="390"/>
      <c r="BG7" s="415"/>
      <c r="BH7" s="416"/>
      <c r="BI7" s="307"/>
      <c r="BJ7" s="348"/>
      <c r="BK7" s="390"/>
      <c r="BL7" s="415"/>
      <c r="BM7" s="416"/>
      <c r="BN7" s="307"/>
      <c r="BO7" s="349"/>
      <c r="BP7" s="407"/>
      <c r="BQ7" s="415"/>
      <c r="BR7" s="416"/>
      <c r="BS7" s="307"/>
      <c r="BT7" s="348"/>
      <c r="BU7" s="408"/>
      <c r="BV7" s="415"/>
      <c r="BW7" s="416"/>
      <c r="BX7" s="307"/>
      <c r="BY7" s="349"/>
      <c r="BZ7" s="407"/>
      <c r="CA7" s="415"/>
      <c r="CB7" s="416"/>
      <c r="CC7" s="307"/>
      <c r="CD7" s="348"/>
      <c r="CE7" s="408"/>
      <c r="CF7" s="415"/>
      <c r="CG7" s="416"/>
      <c r="CH7" s="307"/>
      <c r="CI7" s="348"/>
      <c r="CJ7" s="408"/>
      <c r="CK7" s="409"/>
      <c r="CL7" s="410"/>
      <c r="CM7" s="411"/>
      <c r="CN7" s="412"/>
      <c r="CO7" s="1338"/>
      <c r="CP7" s="1203"/>
      <c r="CQ7" s="785" t="e">
        <f t="shared" si="7"/>
        <v>#DIV/0!</v>
      </c>
      <c r="CR7" s="1116"/>
      <c r="CS7" s="786" t="e">
        <f t="shared" si="0"/>
        <v>#DIV/0!</v>
      </c>
      <c r="CT7" s="1114"/>
      <c r="CU7" s="1199" t="e">
        <f t="shared" si="1"/>
        <v>#DIV/0!</v>
      </c>
      <c r="CV7" s="1115"/>
      <c r="CW7" s="1208" t="e">
        <f t="shared" si="2"/>
        <v>#DIV/0!</v>
      </c>
      <c r="CX7" s="1214"/>
      <c r="CY7" s="1210" t="e">
        <f t="shared" si="3"/>
        <v>#DIV/0!</v>
      </c>
      <c r="CZ7" s="1116"/>
      <c r="DA7" s="1207" t="e">
        <f t="shared" si="4"/>
        <v>#DIV/0!</v>
      </c>
      <c r="DB7" s="1114"/>
      <c r="DC7" s="1196" t="e">
        <f t="shared" si="5"/>
        <v>#DIV/0!</v>
      </c>
      <c r="DD7" s="1115"/>
      <c r="DE7" s="1208" t="e">
        <f t="shared" si="6"/>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989"/>
      <c r="AM8" s="1056"/>
      <c r="AN8" s="1056"/>
      <c r="AO8" s="1057"/>
      <c r="AP8" s="1057"/>
      <c r="AQ8" s="404"/>
      <c r="AR8" s="20"/>
      <c r="AS8" s="329"/>
      <c r="AT8" s="307"/>
      <c r="AU8" s="21"/>
      <c r="AV8" s="402"/>
      <c r="AW8" s="403"/>
      <c r="AX8" s="398"/>
      <c r="AY8" s="307"/>
      <c r="AZ8" s="348"/>
      <c r="BA8" s="390"/>
      <c r="BB8" s="415"/>
      <c r="BC8" s="416"/>
      <c r="BD8" s="307"/>
      <c r="BE8" s="348"/>
      <c r="BF8" s="390"/>
      <c r="BG8" s="415"/>
      <c r="BH8" s="416"/>
      <c r="BI8" s="307"/>
      <c r="BJ8" s="348"/>
      <c r="BK8" s="390"/>
      <c r="BL8" s="415"/>
      <c r="BM8" s="416"/>
      <c r="BN8" s="307"/>
      <c r="BO8" s="349"/>
      <c r="BP8" s="407"/>
      <c r="BQ8" s="415"/>
      <c r="BR8" s="416"/>
      <c r="BS8" s="307"/>
      <c r="BT8" s="348"/>
      <c r="BU8" s="408"/>
      <c r="BV8" s="415"/>
      <c r="BW8" s="416"/>
      <c r="BX8" s="307"/>
      <c r="BY8" s="349"/>
      <c r="BZ8" s="407"/>
      <c r="CA8" s="415"/>
      <c r="CB8" s="416"/>
      <c r="CC8" s="307"/>
      <c r="CD8" s="348"/>
      <c r="CE8" s="408"/>
      <c r="CF8" s="415"/>
      <c r="CG8" s="416"/>
      <c r="CH8" s="307"/>
      <c r="CI8" s="348"/>
      <c r="CJ8" s="408"/>
      <c r="CK8" s="409"/>
      <c r="CL8" s="410"/>
      <c r="CM8" s="411"/>
      <c r="CN8" s="412"/>
      <c r="CO8" s="1338"/>
      <c r="CP8" s="1203"/>
      <c r="CQ8" s="785" t="e">
        <f t="shared" si="7"/>
        <v>#DIV/0!</v>
      </c>
      <c r="CR8" s="1116"/>
      <c r="CS8" s="786" t="e">
        <f t="shared" si="0"/>
        <v>#DIV/0!</v>
      </c>
      <c r="CT8" s="1114"/>
      <c r="CU8" s="1199" t="e">
        <f t="shared" si="1"/>
        <v>#DIV/0!</v>
      </c>
      <c r="CV8" s="1115"/>
      <c r="CW8" s="1208" t="e">
        <f t="shared" si="2"/>
        <v>#DIV/0!</v>
      </c>
      <c r="CX8" s="1214"/>
      <c r="CY8" s="1210" t="e">
        <f t="shared" si="3"/>
        <v>#DIV/0!</v>
      </c>
      <c r="CZ8" s="1116"/>
      <c r="DA8" s="1207" t="e">
        <f t="shared" si="4"/>
        <v>#DIV/0!</v>
      </c>
      <c r="DB8" s="1114"/>
      <c r="DC8" s="1196" t="e">
        <f t="shared" si="5"/>
        <v>#DIV/0!</v>
      </c>
      <c r="DD8" s="1115"/>
      <c r="DE8" s="1208" t="e">
        <f t="shared" si="6"/>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404"/>
      <c r="AR9" s="20"/>
      <c r="AS9" s="329"/>
      <c r="AT9" s="307"/>
      <c r="AU9" s="21"/>
      <c r="AV9" s="402"/>
      <c r="AW9" s="403"/>
      <c r="AX9" s="398"/>
      <c r="AY9" s="307"/>
      <c r="AZ9" s="348"/>
      <c r="BA9" s="390"/>
      <c r="BB9" s="415"/>
      <c r="BC9" s="416"/>
      <c r="BD9" s="307"/>
      <c r="BE9" s="348"/>
      <c r="BF9" s="390"/>
      <c r="BG9" s="415"/>
      <c r="BH9" s="416"/>
      <c r="BI9" s="307"/>
      <c r="BJ9" s="348"/>
      <c r="BK9" s="390"/>
      <c r="BL9" s="415"/>
      <c r="BM9" s="416"/>
      <c r="BN9" s="307"/>
      <c r="BO9" s="349"/>
      <c r="BP9" s="407"/>
      <c r="BQ9" s="415"/>
      <c r="BR9" s="416"/>
      <c r="BS9" s="307"/>
      <c r="BT9" s="348"/>
      <c r="BU9" s="408"/>
      <c r="BV9" s="415"/>
      <c r="BW9" s="416"/>
      <c r="BX9" s="307"/>
      <c r="BY9" s="349"/>
      <c r="BZ9" s="407"/>
      <c r="CA9" s="415"/>
      <c r="CB9" s="416"/>
      <c r="CC9" s="307"/>
      <c r="CD9" s="348"/>
      <c r="CE9" s="408"/>
      <c r="CF9" s="415"/>
      <c r="CG9" s="416"/>
      <c r="CH9" s="307"/>
      <c r="CI9" s="348"/>
      <c r="CJ9" s="408"/>
      <c r="CK9" s="409"/>
      <c r="CL9" s="410"/>
      <c r="CM9" s="411"/>
      <c r="CN9" s="412"/>
      <c r="CO9" s="1338"/>
      <c r="CP9" s="1203"/>
      <c r="CQ9" s="785" t="e">
        <f t="shared" si="7"/>
        <v>#DIV/0!</v>
      </c>
      <c r="CR9" s="1116"/>
      <c r="CS9" s="786" t="e">
        <f t="shared" si="0"/>
        <v>#DIV/0!</v>
      </c>
      <c r="CT9" s="1114"/>
      <c r="CU9" s="1199" t="e">
        <f t="shared" si="1"/>
        <v>#DIV/0!</v>
      </c>
      <c r="CV9" s="1115"/>
      <c r="CW9" s="1208" t="e">
        <f t="shared" si="2"/>
        <v>#DIV/0!</v>
      </c>
      <c r="CX9" s="1214"/>
      <c r="CY9" s="1210" t="e">
        <f t="shared" si="3"/>
        <v>#DIV/0!</v>
      </c>
      <c r="CZ9" s="1116"/>
      <c r="DA9" s="1207" t="e">
        <f t="shared" si="4"/>
        <v>#DIV/0!</v>
      </c>
      <c r="DB9" s="1114"/>
      <c r="DC9" s="1196" t="e">
        <f t="shared" si="5"/>
        <v>#DIV/0!</v>
      </c>
      <c r="DD9" s="1115"/>
      <c r="DE9" s="1208" t="e">
        <f t="shared" si="6"/>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404"/>
      <c r="AR10" s="20"/>
      <c r="AS10" s="329"/>
      <c r="AT10" s="307"/>
      <c r="AU10" s="21"/>
      <c r="AV10" s="402"/>
      <c r="AW10" s="403"/>
      <c r="AX10" s="398"/>
      <c r="AY10" s="307"/>
      <c r="AZ10" s="348"/>
      <c r="BA10" s="390"/>
      <c r="BB10" s="415"/>
      <c r="BC10" s="416"/>
      <c r="BD10" s="307"/>
      <c r="BE10" s="348"/>
      <c r="BF10" s="390"/>
      <c r="BG10" s="415"/>
      <c r="BH10" s="416"/>
      <c r="BI10" s="307"/>
      <c r="BJ10" s="348"/>
      <c r="BK10" s="390"/>
      <c r="BL10" s="415"/>
      <c r="BM10" s="416"/>
      <c r="BN10" s="307"/>
      <c r="BO10" s="349"/>
      <c r="BP10" s="407"/>
      <c r="BQ10" s="415"/>
      <c r="BR10" s="416"/>
      <c r="BS10" s="307"/>
      <c r="BT10" s="348"/>
      <c r="BU10" s="408"/>
      <c r="BV10" s="415"/>
      <c r="BW10" s="416"/>
      <c r="BX10" s="307"/>
      <c r="BY10" s="349"/>
      <c r="BZ10" s="407"/>
      <c r="CA10" s="415"/>
      <c r="CB10" s="416"/>
      <c r="CC10" s="307"/>
      <c r="CD10" s="348"/>
      <c r="CE10" s="408"/>
      <c r="CF10" s="415"/>
      <c r="CG10" s="416"/>
      <c r="CH10" s="307"/>
      <c r="CI10" s="348"/>
      <c r="CJ10" s="408"/>
      <c r="CK10" s="409"/>
      <c r="CL10" s="410"/>
      <c r="CM10" s="411"/>
      <c r="CN10" s="412"/>
      <c r="CO10" s="1338"/>
      <c r="CP10" s="1203"/>
      <c r="CQ10" s="785" t="e">
        <f t="shared" si="7"/>
        <v>#DIV/0!</v>
      </c>
      <c r="CR10" s="1116"/>
      <c r="CS10" s="786" t="e">
        <f t="shared" si="0"/>
        <v>#DIV/0!</v>
      </c>
      <c r="CT10" s="1114"/>
      <c r="CU10" s="1199" t="e">
        <f t="shared" si="1"/>
        <v>#DIV/0!</v>
      </c>
      <c r="CV10" s="1115"/>
      <c r="CW10" s="1208" t="e">
        <f t="shared" si="2"/>
        <v>#DIV/0!</v>
      </c>
      <c r="CX10" s="1214"/>
      <c r="CY10" s="1210" t="e">
        <f t="shared" si="3"/>
        <v>#DIV/0!</v>
      </c>
      <c r="CZ10" s="1116"/>
      <c r="DA10" s="1207" t="e">
        <f t="shared" si="4"/>
        <v>#DIV/0!</v>
      </c>
      <c r="DB10" s="1114"/>
      <c r="DC10" s="1196" t="e">
        <f t="shared" si="5"/>
        <v>#DIV/0!</v>
      </c>
      <c r="DD10" s="1115"/>
      <c r="DE10" s="1208" t="e">
        <f t="shared" si="6"/>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989"/>
      <c r="AM11" s="1056"/>
      <c r="AN11" s="1056"/>
      <c r="AO11" s="1057"/>
      <c r="AP11" s="1057"/>
      <c r="AQ11" s="404"/>
      <c r="AR11" s="20"/>
      <c r="AS11" s="329"/>
      <c r="AT11" s="307"/>
      <c r="AU11" s="21"/>
      <c r="AV11" s="402"/>
      <c r="AW11" s="403"/>
      <c r="AX11" s="398"/>
      <c r="AY11" s="307"/>
      <c r="AZ11" s="348"/>
      <c r="BA11" s="390"/>
      <c r="BB11" s="415"/>
      <c r="BC11" s="416"/>
      <c r="BD11" s="307"/>
      <c r="BE11" s="348"/>
      <c r="BF11" s="390"/>
      <c r="BG11" s="415"/>
      <c r="BH11" s="416"/>
      <c r="BI11" s="307"/>
      <c r="BJ11" s="348"/>
      <c r="BK11" s="390"/>
      <c r="BL11" s="415"/>
      <c r="BM11" s="416"/>
      <c r="BN11" s="307"/>
      <c r="BO11" s="349"/>
      <c r="BP11" s="407"/>
      <c r="BQ11" s="415"/>
      <c r="BR11" s="416"/>
      <c r="BS11" s="307"/>
      <c r="BT11" s="348"/>
      <c r="BU11" s="408"/>
      <c r="BV11" s="415"/>
      <c r="BW11" s="416"/>
      <c r="BX11" s="307"/>
      <c r="BY11" s="349"/>
      <c r="BZ11" s="407"/>
      <c r="CA11" s="415"/>
      <c r="CB11" s="416"/>
      <c r="CC11" s="307"/>
      <c r="CD11" s="348"/>
      <c r="CE11" s="408"/>
      <c r="CF11" s="415"/>
      <c r="CG11" s="416"/>
      <c r="CH11" s="307"/>
      <c r="CI11" s="348"/>
      <c r="CJ11" s="408"/>
      <c r="CK11" s="409"/>
      <c r="CL11" s="410"/>
      <c r="CM11" s="411"/>
      <c r="CN11" s="412"/>
      <c r="CO11" s="1338"/>
      <c r="CP11" s="1203"/>
      <c r="CQ11" s="785" t="e">
        <f t="shared" si="7"/>
        <v>#DIV/0!</v>
      </c>
      <c r="CR11" s="1116"/>
      <c r="CS11" s="786" t="e">
        <f t="shared" si="0"/>
        <v>#DIV/0!</v>
      </c>
      <c r="CT11" s="1114"/>
      <c r="CU11" s="1199" t="e">
        <f t="shared" si="1"/>
        <v>#DIV/0!</v>
      </c>
      <c r="CV11" s="1115"/>
      <c r="CW11" s="1208" t="e">
        <f t="shared" si="2"/>
        <v>#DIV/0!</v>
      </c>
      <c r="CX11" s="1214"/>
      <c r="CY11" s="1210" t="e">
        <f t="shared" si="3"/>
        <v>#DIV/0!</v>
      </c>
      <c r="CZ11" s="1116"/>
      <c r="DA11" s="1207" t="e">
        <f t="shared" si="4"/>
        <v>#DIV/0!</v>
      </c>
      <c r="DB11" s="1114"/>
      <c r="DC11" s="1196" t="e">
        <f t="shared" si="5"/>
        <v>#DIV/0!</v>
      </c>
      <c r="DD11" s="1115"/>
      <c r="DE11" s="1208" t="e">
        <f t="shared" si="6"/>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404"/>
      <c r="AR12" s="20"/>
      <c r="AS12" s="329"/>
      <c r="AT12" s="307"/>
      <c r="AU12" s="21"/>
      <c r="AV12" s="402"/>
      <c r="AW12" s="403"/>
      <c r="AX12" s="398"/>
      <c r="AY12" s="307"/>
      <c r="AZ12" s="348"/>
      <c r="BA12" s="390"/>
      <c r="BB12" s="415"/>
      <c r="BC12" s="416"/>
      <c r="BD12" s="307"/>
      <c r="BE12" s="348"/>
      <c r="BF12" s="390"/>
      <c r="BG12" s="415"/>
      <c r="BH12" s="416"/>
      <c r="BI12" s="307"/>
      <c r="BJ12" s="348"/>
      <c r="BK12" s="390"/>
      <c r="BL12" s="415"/>
      <c r="BM12" s="416"/>
      <c r="BN12" s="307"/>
      <c r="BO12" s="349"/>
      <c r="BP12" s="407"/>
      <c r="BQ12" s="415"/>
      <c r="BR12" s="416"/>
      <c r="BS12" s="307"/>
      <c r="BT12" s="348"/>
      <c r="BU12" s="408"/>
      <c r="BV12" s="415"/>
      <c r="BW12" s="416"/>
      <c r="BX12" s="307"/>
      <c r="BY12" s="349"/>
      <c r="BZ12" s="407"/>
      <c r="CA12" s="415"/>
      <c r="CB12" s="416"/>
      <c r="CC12" s="307"/>
      <c r="CD12" s="348"/>
      <c r="CE12" s="408"/>
      <c r="CF12" s="415"/>
      <c r="CG12" s="416"/>
      <c r="CH12" s="307"/>
      <c r="CI12" s="348"/>
      <c r="CJ12" s="408"/>
      <c r="CK12" s="409"/>
      <c r="CL12" s="410"/>
      <c r="CM12" s="411"/>
      <c r="CN12" s="412"/>
      <c r="CO12" s="1338"/>
      <c r="CP12" s="1203"/>
      <c r="CQ12" s="785" t="e">
        <f t="shared" si="7"/>
        <v>#DIV/0!</v>
      </c>
      <c r="CR12" s="1116"/>
      <c r="CS12" s="786" t="e">
        <f t="shared" si="0"/>
        <v>#DIV/0!</v>
      </c>
      <c r="CT12" s="1114"/>
      <c r="CU12" s="1199" t="e">
        <f t="shared" si="1"/>
        <v>#DIV/0!</v>
      </c>
      <c r="CV12" s="1115"/>
      <c r="CW12" s="1208" t="e">
        <f t="shared" si="2"/>
        <v>#DIV/0!</v>
      </c>
      <c r="CX12" s="1214"/>
      <c r="CY12" s="1210" t="e">
        <f t="shared" si="3"/>
        <v>#DIV/0!</v>
      </c>
      <c r="CZ12" s="1116"/>
      <c r="DA12" s="1207" t="e">
        <f t="shared" si="4"/>
        <v>#DIV/0!</v>
      </c>
      <c r="DB12" s="1114"/>
      <c r="DC12" s="1196" t="e">
        <f t="shared" si="5"/>
        <v>#DIV/0!</v>
      </c>
      <c r="DD12" s="1115"/>
      <c r="DE12" s="1208" t="e">
        <f t="shared" si="6"/>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989"/>
      <c r="AM13" s="1056"/>
      <c r="AN13" s="1056"/>
      <c r="AO13" s="1057"/>
      <c r="AP13" s="1057"/>
      <c r="AQ13" s="404"/>
      <c r="AR13" s="20"/>
      <c r="AS13" s="329"/>
      <c r="AT13" s="307"/>
      <c r="AU13" s="21"/>
      <c r="AV13" s="402"/>
      <c r="AW13" s="403"/>
      <c r="AX13" s="398"/>
      <c r="AY13" s="307"/>
      <c r="AZ13" s="348"/>
      <c r="BA13" s="390"/>
      <c r="BB13" s="415"/>
      <c r="BC13" s="416"/>
      <c r="BD13" s="307"/>
      <c r="BE13" s="348"/>
      <c r="BF13" s="390"/>
      <c r="BG13" s="415"/>
      <c r="BH13" s="416"/>
      <c r="BI13" s="307"/>
      <c r="BJ13" s="348"/>
      <c r="BK13" s="390"/>
      <c r="BL13" s="415"/>
      <c r="BM13" s="416"/>
      <c r="BN13" s="307"/>
      <c r="BO13" s="349"/>
      <c r="BP13" s="407"/>
      <c r="BQ13" s="415"/>
      <c r="BR13" s="416"/>
      <c r="BS13" s="307"/>
      <c r="BT13" s="348"/>
      <c r="BU13" s="408"/>
      <c r="BV13" s="415"/>
      <c r="BW13" s="416"/>
      <c r="BX13" s="307"/>
      <c r="BY13" s="349"/>
      <c r="BZ13" s="407"/>
      <c r="CA13" s="415"/>
      <c r="CB13" s="416"/>
      <c r="CC13" s="307"/>
      <c r="CD13" s="348"/>
      <c r="CE13" s="408"/>
      <c r="CF13" s="415"/>
      <c r="CG13" s="416"/>
      <c r="CH13" s="307"/>
      <c r="CI13" s="348"/>
      <c r="CJ13" s="408"/>
      <c r="CK13" s="409"/>
      <c r="CL13" s="410"/>
      <c r="CM13" s="411"/>
      <c r="CN13" s="412"/>
      <c r="CO13" s="1338"/>
      <c r="CP13" s="1203"/>
      <c r="CQ13" s="785" t="e">
        <f t="shared" si="7"/>
        <v>#DIV/0!</v>
      </c>
      <c r="CR13" s="1116"/>
      <c r="CS13" s="786" t="e">
        <f t="shared" si="0"/>
        <v>#DIV/0!</v>
      </c>
      <c r="CT13" s="1114"/>
      <c r="CU13" s="1199" t="e">
        <f t="shared" si="1"/>
        <v>#DIV/0!</v>
      </c>
      <c r="CV13" s="1115"/>
      <c r="CW13" s="1208" t="e">
        <f t="shared" si="2"/>
        <v>#DIV/0!</v>
      </c>
      <c r="CX13" s="1214"/>
      <c r="CY13" s="1210" t="e">
        <f t="shared" si="3"/>
        <v>#DIV/0!</v>
      </c>
      <c r="CZ13" s="1116"/>
      <c r="DA13" s="1207" t="e">
        <f t="shared" si="4"/>
        <v>#DIV/0!</v>
      </c>
      <c r="DB13" s="1114"/>
      <c r="DC13" s="1196" t="e">
        <f t="shared" si="5"/>
        <v>#DIV/0!</v>
      </c>
      <c r="DD13" s="1115"/>
      <c r="DE13" s="1208" t="e">
        <f t="shared" si="6"/>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404"/>
      <c r="AR14" s="20"/>
      <c r="AS14" s="329"/>
      <c r="AT14" s="307"/>
      <c r="AU14" s="21"/>
      <c r="AV14" s="402"/>
      <c r="AW14" s="403"/>
      <c r="AX14" s="398"/>
      <c r="AY14" s="307"/>
      <c r="AZ14" s="348"/>
      <c r="BA14" s="390"/>
      <c r="BB14" s="415"/>
      <c r="BC14" s="416"/>
      <c r="BD14" s="307"/>
      <c r="BE14" s="348"/>
      <c r="BF14" s="390"/>
      <c r="BG14" s="415"/>
      <c r="BH14" s="416"/>
      <c r="BI14" s="307"/>
      <c r="BJ14" s="348"/>
      <c r="BK14" s="390"/>
      <c r="BL14" s="415"/>
      <c r="BM14" s="416"/>
      <c r="BN14" s="307"/>
      <c r="BO14" s="349"/>
      <c r="BP14" s="407"/>
      <c r="BQ14" s="415"/>
      <c r="BR14" s="416"/>
      <c r="BS14" s="307"/>
      <c r="BT14" s="348"/>
      <c r="BU14" s="408"/>
      <c r="BV14" s="415"/>
      <c r="BW14" s="416"/>
      <c r="BX14" s="307"/>
      <c r="BY14" s="349"/>
      <c r="BZ14" s="407"/>
      <c r="CA14" s="415"/>
      <c r="CB14" s="416"/>
      <c r="CC14" s="307"/>
      <c r="CD14" s="348"/>
      <c r="CE14" s="408"/>
      <c r="CF14" s="415"/>
      <c r="CG14" s="416"/>
      <c r="CH14" s="307"/>
      <c r="CI14" s="348"/>
      <c r="CJ14" s="408"/>
      <c r="CK14" s="409"/>
      <c r="CL14" s="410"/>
      <c r="CM14" s="411"/>
      <c r="CN14" s="412"/>
      <c r="CO14" s="1338"/>
      <c r="CP14" s="1203"/>
      <c r="CQ14" s="785" t="e">
        <f t="shared" si="7"/>
        <v>#DIV/0!</v>
      </c>
      <c r="CR14" s="1116"/>
      <c r="CS14" s="786" t="e">
        <f t="shared" si="0"/>
        <v>#DIV/0!</v>
      </c>
      <c r="CT14" s="1114"/>
      <c r="CU14" s="1199" t="e">
        <f t="shared" si="1"/>
        <v>#DIV/0!</v>
      </c>
      <c r="CV14" s="1115"/>
      <c r="CW14" s="1208" t="e">
        <f t="shared" si="2"/>
        <v>#DIV/0!</v>
      </c>
      <c r="CX14" s="1214"/>
      <c r="CY14" s="1210" t="e">
        <f t="shared" si="3"/>
        <v>#DIV/0!</v>
      </c>
      <c r="CZ14" s="1116"/>
      <c r="DA14" s="1207" t="e">
        <f t="shared" si="4"/>
        <v>#DIV/0!</v>
      </c>
      <c r="DB14" s="1114"/>
      <c r="DC14" s="1196" t="e">
        <f t="shared" si="5"/>
        <v>#DIV/0!</v>
      </c>
      <c r="DD14" s="1115"/>
      <c r="DE14" s="1208" t="e">
        <f t="shared" si="6"/>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404"/>
      <c r="AR15" s="20"/>
      <c r="AS15" s="329"/>
      <c r="AT15" s="307"/>
      <c r="AU15" s="21"/>
      <c r="AV15" s="402"/>
      <c r="AW15" s="403"/>
      <c r="AX15" s="398"/>
      <c r="AY15" s="307"/>
      <c r="AZ15" s="348"/>
      <c r="BA15" s="390"/>
      <c r="BB15" s="415"/>
      <c r="BC15" s="416"/>
      <c r="BD15" s="307"/>
      <c r="BE15" s="348"/>
      <c r="BF15" s="390"/>
      <c r="BG15" s="415"/>
      <c r="BH15" s="416"/>
      <c r="BI15" s="307"/>
      <c r="BJ15" s="348"/>
      <c r="BK15" s="390"/>
      <c r="BL15" s="415"/>
      <c r="BM15" s="416"/>
      <c r="BN15" s="307"/>
      <c r="BO15" s="349"/>
      <c r="BP15" s="407"/>
      <c r="BQ15" s="415"/>
      <c r="BR15" s="416"/>
      <c r="BS15" s="307"/>
      <c r="BT15" s="348"/>
      <c r="BU15" s="408"/>
      <c r="BV15" s="415"/>
      <c r="BW15" s="416"/>
      <c r="BX15" s="307"/>
      <c r="BY15" s="349"/>
      <c r="BZ15" s="407"/>
      <c r="CA15" s="415"/>
      <c r="CB15" s="416"/>
      <c r="CC15" s="307"/>
      <c r="CD15" s="348"/>
      <c r="CE15" s="408"/>
      <c r="CF15" s="415"/>
      <c r="CG15" s="416"/>
      <c r="CH15" s="307"/>
      <c r="CI15" s="348"/>
      <c r="CJ15" s="408"/>
      <c r="CK15" s="409"/>
      <c r="CL15" s="410"/>
      <c r="CM15" s="411"/>
      <c r="CN15" s="412"/>
      <c r="CO15" s="1338"/>
      <c r="CP15" s="1203"/>
      <c r="CQ15" s="785" t="e">
        <f t="shared" si="7"/>
        <v>#DIV/0!</v>
      </c>
      <c r="CR15" s="1116"/>
      <c r="CS15" s="786" t="e">
        <f t="shared" si="0"/>
        <v>#DIV/0!</v>
      </c>
      <c r="CT15" s="1114"/>
      <c r="CU15" s="1199" t="e">
        <f t="shared" si="1"/>
        <v>#DIV/0!</v>
      </c>
      <c r="CV15" s="1115"/>
      <c r="CW15" s="1208" t="e">
        <f t="shared" si="2"/>
        <v>#DIV/0!</v>
      </c>
      <c r="CX15" s="1214"/>
      <c r="CY15" s="1210" t="e">
        <f t="shared" si="3"/>
        <v>#DIV/0!</v>
      </c>
      <c r="CZ15" s="1116"/>
      <c r="DA15" s="1207" t="e">
        <f t="shared" si="4"/>
        <v>#DIV/0!</v>
      </c>
      <c r="DB15" s="1114"/>
      <c r="DC15" s="1196" t="e">
        <f t="shared" si="5"/>
        <v>#DIV/0!</v>
      </c>
      <c r="DD15" s="1115"/>
      <c r="DE15" s="1208" t="e">
        <f t="shared" si="6"/>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404"/>
      <c r="AR16" s="20"/>
      <c r="AS16" s="329"/>
      <c r="AT16" s="307"/>
      <c r="AU16" s="21"/>
      <c r="AV16" s="402"/>
      <c r="AW16" s="403"/>
      <c r="AX16" s="398"/>
      <c r="AY16" s="307"/>
      <c r="AZ16" s="348"/>
      <c r="BA16" s="390"/>
      <c r="BB16" s="415"/>
      <c r="BC16" s="416"/>
      <c r="BD16" s="307"/>
      <c r="BE16" s="348"/>
      <c r="BF16" s="390"/>
      <c r="BG16" s="415"/>
      <c r="BH16" s="416"/>
      <c r="BI16" s="307"/>
      <c r="BJ16" s="348"/>
      <c r="BK16" s="390"/>
      <c r="BL16" s="415"/>
      <c r="BM16" s="416"/>
      <c r="BN16" s="307"/>
      <c r="BO16" s="349"/>
      <c r="BP16" s="407"/>
      <c r="BQ16" s="415"/>
      <c r="BR16" s="416"/>
      <c r="BS16" s="307"/>
      <c r="BT16" s="348"/>
      <c r="BU16" s="408"/>
      <c r="BV16" s="415"/>
      <c r="BW16" s="416"/>
      <c r="BX16" s="307"/>
      <c r="BY16" s="349"/>
      <c r="BZ16" s="407"/>
      <c r="CA16" s="415"/>
      <c r="CB16" s="416"/>
      <c r="CC16" s="307"/>
      <c r="CD16" s="348"/>
      <c r="CE16" s="408"/>
      <c r="CF16" s="415"/>
      <c r="CG16" s="416"/>
      <c r="CH16" s="307"/>
      <c r="CI16" s="348"/>
      <c r="CJ16" s="408"/>
      <c r="CK16" s="409"/>
      <c r="CL16" s="410"/>
      <c r="CM16" s="411"/>
      <c r="CN16" s="412"/>
      <c r="CO16" s="1338"/>
      <c r="CP16" s="1203"/>
      <c r="CQ16" s="785" t="e">
        <f t="shared" si="7"/>
        <v>#DIV/0!</v>
      </c>
      <c r="CR16" s="1116"/>
      <c r="CS16" s="786" t="e">
        <f t="shared" si="0"/>
        <v>#DIV/0!</v>
      </c>
      <c r="CT16" s="1114"/>
      <c r="CU16" s="1199" t="e">
        <f t="shared" si="1"/>
        <v>#DIV/0!</v>
      </c>
      <c r="CV16" s="1115"/>
      <c r="CW16" s="1208" t="e">
        <f t="shared" si="2"/>
        <v>#DIV/0!</v>
      </c>
      <c r="CX16" s="1214"/>
      <c r="CY16" s="1210" t="e">
        <f t="shared" si="3"/>
        <v>#DIV/0!</v>
      </c>
      <c r="CZ16" s="1116"/>
      <c r="DA16" s="1207" t="e">
        <f t="shared" si="4"/>
        <v>#DIV/0!</v>
      </c>
      <c r="DB16" s="1114"/>
      <c r="DC16" s="1196" t="e">
        <f t="shared" si="5"/>
        <v>#DIV/0!</v>
      </c>
      <c r="DD16" s="1115"/>
      <c r="DE16" s="1208" t="e">
        <f t="shared" si="6"/>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404"/>
      <c r="AR17" s="20"/>
      <c r="AS17" s="329"/>
      <c r="AT17" s="307"/>
      <c r="AU17" s="21"/>
      <c r="AV17" s="402"/>
      <c r="AW17" s="403"/>
      <c r="AX17" s="398"/>
      <c r="AY17" s="307"/>
      <c r="AZ17" s="348"/>
      <c r="BA17" s="390"/>
      <c r="BB17" s="415"/>
      <c r="BC17" s="416"/>
      <c r="BD17" s="307"/>
      <c r="BE17" s="348"/>
      <c r="BF17" s="390"/>
      <c r="BG17" s="415"/>
      <c r="BH17" s="416"/>
      <c r="BI17" s="307"/>
      <c r="BJ17" s="348"/>
      <c r="BK17" s="390"/>
      <c r="BL17" s="415"/>
      <c r="BM17" s="416"/>
      <c r="BN17" s="307"/>
      <c r="BO17" s="349"/>
      <c r="BP17" s="407"/>
      <c r="BQ17" s="415"/>
      <c r="BR17" s="416"/>
      <c r="BS17" s="307"/>
      <c r="BT17" s="348"/>
      <c r="BU17" s="408"/>
      <c r="BV17" s="415"/>
      <c r="BW17" s="416"/>
      <c r="BX17" s="307"/>
      <c r="BY17" s="349"/>
      <c r="BZ17" s="407"/>
      <c r="CA17" s="415"/>
      <c r="CB17" s="416"/>
      <c r="CC17" s="307"/>
      <c r="CD17" s="348"/>
      <c r="CE17" s="408"/>
      <c r="CF17" s="415"/>
      <c r="CG17" s="416"/>
      <c r="CH17" s="307"/>
      <c r="CI17" s="348"/>
      <c r="CJ17" s="408"/>
      <c r="CK17" s="409"/>
      <c r="CL17" s="410"/>
      <c r="CM17" s="411"/>
      <c r="CN17" s="412"/>
      <c r="CO17" s="1338"/>
      <c r="CP17" s="1203"/>
      <c r="CQ17" s="785" t="e">
        <f t="shared" si="7"/>
        <v>#DIV/0!</v>
      </c>
      <c r="CR17" s="1116"/>
      <c r="CS17" s="786" t="e">
        <f t="shared" si="0"/>
        <v>#DIV/0!</v>
      </c>
      <c r="CT17" s="1114"/>
      <c r="CU17" s="1199" t="e">
        <f t="shared" si="1"/>
        <v>#DIV/0!</v>
      </c>
      <c r="CV17" s="1115"/>
      <c r="CW17" s="1208" t="e">
        <f t="shared" si="2"/>
        <v>#DIV/0!</v>
      </c>
      <c r="CX17" s="1214"/>
      <c r="CY17" s="1210" t="e">
        <f t="shared" si="3"/>
        <v>#DIV/0!</v>
      </c>
      <c r="CZ17" s="1116"/>
      <c r="DA17" s="1207" t="e">
        <f t="shared" si="4"/>
        <v>#DIV/0!</v>
      </c>
      <c r="DB17" s="1114"/>
      <c r="DC17" s="1196" t="e">
        <f t="shared" si="5"/>
        <v>#DIV/0!</v>
      </c>
      <c r="DD17" s="1115"/>
      <c r="DE17" s="1208" t="e">
        <f t="shared" si="6"/>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404"/>
      <c r="AR18" s="20"/>
      <c r="AS18" s="329"/>
      <c r="AT18" s="307"/>
      <c r="AU18" s="21"/>
      <c r="AV18" s="402"/>
      <c r="AW18" s="403"/>
      <c r="AX18" s="398"/>
      <c r="AY18" s="307"/>
      <c r="AZ18" s="348"/>
      <c r="BA18" s="390"/>
      <c r="BB18" s="415"/>
      <c r="BC18" s="416"/>
      <c r="BD18" s="307"/>
      <c r="BE18" s="348"/>
      <c r="BF18" s="390"/>
      <c r="BG18" s="415"/>
      <c r="BH18" s="416"/>
      <c r="BI18" s="307"/>
      <c r="BJ18" s="348"/>
      <c r="BK18" s="390"/>
      <c r="BL18" s="415"/>
      <c r="BM18" s="416"/>
      <c r="BN18" s="307"/>
      <c r="BO18" s="349"/>
      <c r="BP18" s="407"/>
      <c r="BQ18" s="415"/>
      <c r="BR18" s="416"/>
      <c r="BS18" s="307"/>
      <c r="BT18" s="348"/>
      <c r="BU18" s="408"/>
      <c r="BV18" s="415"/>
      <c r="BW18" s="416"/>
      <c r="BX18" s="307"/>
      <c r="BY18" s="349"/>
      <c r="BZ18" s="407"/>
      <c r="CA18" s="415"/>
      <c r="CB18" s="416"/>
      <c r="CC18" s="307"/>
      <c r="CD18" s="348"/>
      <c r="CE18" s="408"/>
      <c r="CF18" s="415"/>
      <c r="CG18" s="416"/>
      <c r="CH18" s="307"/>
      <c r="CI18" s="348"/>
      <c r="CJ18" s="408"/>
      <c r="CK18" s="409"/>
      <c r="CL18" s="410"/>
      <c r="CM18" s="411"/>
      <c r="CN18" s="412"/>
      <c r="CO18" s="1338"/>
      <c r="CP18" s="1203"/>
      <c r="CQ18" s="785" t="e">
        <f t="shared" si="7"/>
        <v>#DIV/0!</v>
      </c>
      <c r="CR18" s="1116"/>
      <c r="CS18" s="786" t="e">
        <f t="shared" si="0"/>
        <v>#DIV/0!</v>
      </c>
      <c r="CT18" s="1114"/>
      <c r="CU18" s="1199" t="e">
        <f t="shared" si="1"/>
        <v>#DIV/0!</v>
      </c>
      <c r="CV18" s="1115"/>
      <c r="CW18" s="1208" t="e">
        <f t="shared" si="2"/>
        <v>#DIV/0!</v>
      </c>
      <c r="CX18" s="1214"/>
      <c r="CY18" s="1210" t="e">
        <f t="shared" si="3"/>
        <v>#DIV/0!</v>
      </c>
      <c r="CZ18" s="1116"/>
      <c r="DA18" s="1207" t="e">
        <f t="shared" si="4"/>
        <v>#DIV/0!</v>
      </c>
      <c r="DB18" s="1114"/>
      <c r="DC18" s="1196" t="e">
        <f t="shared" si="5"/>
        <v>#DIV/0!</v>
      </c>
      <c r="DD18" s="1115"/>
      <c r="DE18" s="1208" t="e">
        <f t="shared" si="6"/>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404"/>
      <c r="AR19" s="20"/>
      <c r="AS19" s="329"/>
      <c r="AT19" s="307"/>
      <c r="AU19" s="21"/>
      <c r="AV19" s="402"/>
      <c r="AW19" s="403"/>
      <c r="AX19" s="398"/>
      <c r="AY19" s="307"/>
      <c r="AZ19" s="348"/>
      <c r="BA19" s="390"/>
      <c r="BB19" s="415"/>
      <c r="BC19" s="416"/>
      <c r="BD19" s="307"/>
      <c r="BE19" s="348"/>
      <c r="BF19" s="390"/>
      <c r="BG19" s="415"/>
      <c r="BH19" s="416"/>
      <c r="BI19" s="307"/>
      <c r="BJ19" s="348"/>
      <c r="BK19" s="390"/>
      <c r="BL19" s="415"/>
      <c r="BM19" s="416"/>
      <c r="BN19" s="307"/>
      <c r="BO19" s="349"/>
      <c r="BP19" s="407"/>
      <c r="BQ19" s="415"/>
      <c r="BR19" s="416"/>
      <c r="BS19" s="307"/>
      <c r="BT19" s="348"/>
      <c r="BU19" s="408"/>
      <c r="BV19" s="415"/>
      <c r="BW19" s="416"/>
      <c r="BX19" s="307"/>
      <c r="BY19" s="349"/>
      <c r="BZ19" s="407"/>
      <c r="CA19" s="415"/>
      <c r="CB19" s="416"/>
      <c r="CC19" s="307"/>
      <c r="CD19" s="348"/>
      <c r="CE19" s="408"/>
      <c r="CF19" s="415"/>
      <c r="CG19" s="416"/>
      <c r="CH19" s="307"/>
      <c r="CI19" s="348"/>
      <c r="CJ19" s="408"/>
      <c r="CK19" s="409"/>
      <c r="CL19" s="410"/>
      <c r="CM19" s="411"/>
      <c r="CN19" s="412"/>
      <c r="CO19" s="1338"/>
      <c r="CP19" s="1203"/>
      <c r="CQ19" s="785" t="e">
        <f t="shared" si="7"/>
        <v>#DIV/0!</v>
      </c>
      <c r="CR19" s="1116"/>
      <c r="CS19" s="786" t="e">
        <f t="shared" si="0"/>
        <v>#DIV/0!</v>
      </c>
      <c r="CT19" s="1114"/>
      <c r="CU19" s="1199" t="e">
        <f t="shared" si="1"/>
        <v>#DIV/0!</v>
      </c>
      <c r="CV19" s="1115"/>
      <c r="CW19" s="1208" t="e">
        <f t="shared" si="2"/>
        <v>#DIV/0!</v>
      </c>
      <c r="CX19" s="1214"/>
      <c r="CY19" s="1210" t="e">
        <f t="shared" si="3"/>
        <v>#DIV/0!</v>
      </c>
      <c r="CZ19" s="1116"/>
      <c r="DA19" s="1207" t="e">
        <f t="shared" si="4"/>
        <v>#DIV/0!</v>
      </c>
      <c r="DB19" s="1114"/>
      <c r="DC19" s="1196" t="e">
        <f t="shared" si="5"/>
        <v>#DIV/0!</v>
      </c>
      <c r="DD19" s="1115"/>
      <c r="DE19" s="1208" t="e">
        <f t="shared" si="6"/>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989"/>
      <c r="AM20" s="1056"/>
      <c r="AN20" s="1056"/>
      <c r="AO20" s="1057"/>
      <c r="AP20" s="1057"/>
      <c r="AQ20" s="404"/>
      <c r="AR20" s="20"/>
      <c r="AS20" s="329"/>
      <c r="AT20" s="307"/>
      <c r="AU20" s="21"/>
      <c r="AV20" s="402"/>
      <c r="AW20" s="403"/>
      <c r="AX20" s="398"/>
      <c r="AY20" s="307"/>
      <c r="AZ20" s="348"/>
      <c r="BA20" s="390"/>
      <c r="BB20" s="415"/>
      <c r="BC20" s="416"/>
      <c r="BD20" s="307"/>
      <c r="BE20" s="348"/>
      <c r="BF20" s="390"/>
      <c r="BG20" s="415"/>
      <c r="BH20" s="416"/>
      <c r="BI20" s="307"/>
      <c r="BJ20" s="348"/>
      <c r="BK20" s="390"/>
      <c r="BL20" s="415"/>
      <c r="BM20" s="416"/>
      <c r="BN20" s="307"/>
      <c r="BO20" s="349"/>
      <c r="BP20" s="407"/>
      <c r="BQ20" s="415"/>
      <c r="BR20" s="416"/>
      <c r="BS20" s="307"/>
      <c r="BT20" s="348"/>
      <c r="BU20" s="408"/>
      <c r="BV20" s="415"/>
      <c r="BW20" s="416"/>
      <c r="BX20" s="307"/>
      <c r="BY20" s="349"/>
      <c r="BZ20" s="407"/>
      <c r="CA20" s="415"/>
      <c r="CB20" s="416"/>
      <c r="CC20" s="307"/>
      <c r="CD20" s="348"/>
      <c r="CE20" s="408"/>
      <c r="CF20" s="415"/>
      <c r="CG20" s="416"/>
      <c r="CH20" s="307"/>
      <c r="CI20" s="348"/>
      <c r="CJ20" s="408"/>
      <c r="CK20" s="409"/>
      <c r="CL20" s="410"/>
      <c r="CM20" s="411"/>
      <c r="CN20" s="412"/>
      <c r="CO20" s="1338"/>
      <c r="CP20" s="1203"/>
      <c r="CQ20" s="785" t="e">
        <f t="shared" si="7"/>
        <v>#DIV/0!</v>
      </c>
      <c r="CR20" s="1116"/>
      <c r="CS20" s="786" t="e">
        <f t="shared" si="0"/>
        <v>#DIV/0!</v>
      </c>
      <c r="CT20" s="1114"/>
      <c r="CU20" s="1199" t="e">
        <f t="shared" si="1"/>
        <v>#DIV/0!</v>
      </c>
      <c r="CV20" s="1115"/>
      <c r="CW20" s="1208" t="e">
        <f t="shared" si="2"/>
        <v>#DIV/0!</v>
      </c>
      <c r="CX20" s="1214"/>
      <c r="CY20" s="1210" t="e">
        <f t="shared" si="3"/>
        <v>#DIV/0!</v>
      </c>
      <c r="CZ20" s="1116"/>
      <c r="DA20" s="1207" t="e">
        <f t="shared" si="4"/>
        <v>#DIV/0!</v>
      </c>
      <c r="DB20" s="1114"/>
      <c r="DC20" s="1196" t="e">
        <f t="shared" si="5"/>
        <v>#DIV/0!</v>
      </c>
      <c r="DD20" s="1115"/>
      <c r="DE20" s="1208" t="e">
        <f t="shared" si="6"/>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918"/>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989"/>
      <c r="AM21" s="1056"/>
      <c r="AN21" s="1056"/>
      <c r="AO21" s="1057"/>
      <c r="AP21" s="1057"/>
      <c r="AQ21" s="404"/>
      <c r="AR21" s="20"/>
      <c r="AS21" s="329"/>
      <c r="AT21" s="307"/>
      <c r="AU21" s="21"/>
      <c r="AV21" s="402"/>
      <c r="AW21" s="403"/>
      <c r="AX21" s="398"/>
      <c r="AY21" s="307"/>
      <c r="AZ21" s="348"/>
      <c r="BA21" s="390"/>
      <c r="BB21" s="415"/>
      <c r="BC21" s="416"/>
      <c r="BD21" s="307"/>
      <c r="BE21" s="348"/>
      <c r="BF21" s="390"/>
      <c r="BG21" s="415"/>
      <c r="BH21" s="416"/>
      <c r="BI21" s="307"/>
      <c r="BJ21" s="348"/>
      <c r="BK21" s="390"/>
      <c r="BL21" s="415"/>
      <c r="BM21" s="416"/>
      <c r="BN21" s="307"/>
      <c r="BO21" s="349"/>
      <c r="BP21" s="407"/>
      <c r="BQ21" s="415"/>
      <c r="BR21" s="416"/>
      <c r="BS21" s="307"/>
      <c r="BT21" s="348"/>
      <c r="BU21" s="408"/>
      <c r="BV21" s="415"/>
      <c r="BW21" s="416"/>
      <c r="BX21" s="307"/>
      <c r="BY21" s="349"/>
      <c r="BZ21" s="407"/>
      <c r="CA21" s="415"/>
      <c r="CB21" s="416"/>
      <c r="CC21" s="307"/>
      <c r="CD21" s="348"/>
      <c r="CE21" s="408"/>
      <c r="CF21" s="415"/>
      <c r="CG21" s="416"/>
      <c r="CH21" s="307"/>
      <c r="CI21" s="348"/>
      <c r="CJ21" s="408"/>
      <c r="CK21" s="409"/>
      <c r="CL21" s="410"/>
      <c r="CM21" s="411"/>
      <c r="CN21" s="412"/>
      <c r="CO21" s="1338"/>
      <c r="CP21" s="1203"/>
      <c r="CQ21" s="785" t="e">
        <f t="shared" si="7"/>
        <v>#DIV/0!</v>
      </c>
      <c r="CR21" s="1116"/>
      <c r="CS21" s="786" t="e">
        <f t="shared" si="0"/>
        <v>#DIV/0!</v>
      </c>
      <c r="CT21" s="1114"/>
      <c r="CU21" s="1199" t="e">
        <f t="shared" si="1"/>
        <v>#DIV/0!</v>
      </c>
      <c r="CV21" s="1115"/>
      <c r="CW21" s="1208" t="e">
        <f t="shared" si="2"/>
        <v>#DIV/0!</v>
      </c>
      <c r="CX21" s="1214"/>
      <c r="CY21" s="1210" t="e">
        <f t="shared" si="3"/>
        <v>#DIV/0!</v>
      </c>
      <c r="CZ21" s="1116"/>
      <c r="DA21" s="1207" t="e">
        <f t="shared" si="4"/>
        <v>#DIV/0!</v>
      </c>
      <c r="DB21" s="1114"/>
      <c r="DC21" s="1196" t="e">
        <f t="shared" si="5"/>
        <v>#DIV/0!</v>
      </c>
      <c r="DD21" s="1115"/>
      <c r="DE21" s="1208" t="e">
        <f t="shared" si="6"/>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6"/>
      <c r="AN22" s="1056"/>
      <c r="AO22" s="1057"/>
      <c r="AP22" s="1057"/>
      <c r="AQ22" s="404"/>
      <c r="AR22" s="20"/>
      <c r="AS22" s="329"/>
      <c r="AT22" s="307"/>
      <c r="AU22" s="21"/>
      <c r="AV22" s="402"/>
      <c r="AW22" s="403"/>
      <c r="AX22" s="398"/>
      <c r="AY22" s="307"/>
      <c r="AZ22" s="348"/>
      <c r="BA22" s="390"/>
      <c r="BB22" s="415"/>
      <c r="BC22" s="416"/>
      <c r="BD22" s="307"/>
      <c r="BE22" s="348"/>
      <c r="BF22" s="390"/>
      <c r="BG22" s="415"/>
      <c r="BH22" s="416"/>
      <c r="BI22" s="307"/>
      <c r="BJ22" s="348"/>
      <c r="BK22" s="390"/>
      <c r="BL22" s="415"/>
      <c r="BM22" s="416"/>
      <c r="BN22" s="307"/>
      <c r="BO22" s="349"/>
      <c r="BP22" s="407"/>
      <c r="BQ22" s="415"/>
      <c r="BR22" s="416"/>
      <c r="BS22" s="307"/>
      <c r="BT22" s="348"/>
      <c r="BU22" s="408"/>
      <c r="BV22" s="415"/>
      <c r="BW22" s="416"/>
      <c r="BX22" s="307"/>
      <c r="BY22" s="349"/>
      <c r="BZ22" s="407"/>
      <c r="CA22" s="415"/>
      <c r="CB22" s="416"/>
      <c r="CC22" s="307"/>
      <c r="CD22" s="348"/>
      <c r="CE22" s="408"/>
      <c r="CF22" s="415"/>
      <c r="CG22" s="416"/>
      <c r="CH22" s="307"/>
      <c r="CI22" s="348"/>
      <c r="CJ22" s="408"/>
      <c r="CK22" s="409"/>
      <c r="CL22" s="410"/>
      <c r="CM22" s="411"/>
      <c r="CN22" s="412"/>
      <c r="CO22" s="1338"/>
      <c r="CP22" s="1203"/>
      <c r="CQ22" s="785" t="e">
        <f t="shared" si="7"/>
        <v>#DIV/0!</v>
      </c>
      <c r="CR22" s="1116"/>
      <c r="CS22" s="786" t="e">
        <f t="shared" si="0"/>
        <v>#DIV/0!</v>
      </c>
      <c r="CT22" s="1114"/>
      <c r="CU22" s="1199" t="e">
        <f t="shared" si="1"/>
        <v>#DIV/0!</v>
      </c>
      <c r="CV22" s="1115"/>
      <c r="CW22" s="1208" t="e">
        <f t="shared" si="2"/>
        <v>#DIV/0!</v>
      </c>
      <c r="CX22" s="1214"/>
      <c r="CY22" s="1210" t="e">
        <f t="shared" si="3"/>
        <v>#DIV/0!</v>
      </c>
      <c r="CZ22" s="1116"/>
      <c r="DA22" s="1207" t="e">
        <f t="shared" si="4"/>
        <v>#DIV/0!</v>
      </c>
      <c r="DB22" s="1114"/>
      <c r="DC22" s="1196" t="e">
        <f t="shared" si="5"/>
        <v>#DIV/0!</v>
      </c>
      <c r="DD22" s="1115"/>
      <c r="DE22" s="1208" t="e">
        <f t="shared" si="6"/>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404"/>
      <c r="AR23" s="20"/>
      <c r="AS23" s="329"/>
      <c r="AT23" s="307"/>
      <c r="AU23" s="21"/>
      <c r="AV23" s="402"/>
      <c r="AW23" s="403"/>
      <c r="AX23" s="398"/>
      <c r="AY23" s="307"/>
      <c r="AZ23" s="348"/>
      <c r="BA23" s="390"/>
      <c r="BB23" s="415"/>
      <c r="BC23" s="416"/>
      <c r="BD23" s="307"/>
      <c r="BE23" s="348"/>
      <c r="BF23" s="390"/>
      <c r="BG23" s="415"/>
      <c r="BH23" s="416"/>
      <c r="BI23" s="307"/>
      <c r="BJ23" s="348"/>
      <c r="BK23" s="390"/>
      <c r="BL23" s="415"/>
      <c r="BM23" s="416"/>
      <c r="BN23" s="307"/>
      <c r="BO23" s="349"/>
      <c r="BP23" s="407"/>
      <c r="BQ23" s="415"/>
      <c r="BR23" s="416"/>
      <c r="BS23" s="307"/>
      <c r="BT23" s="348"/>
      <c r="BU23" s="408"/>
      <c r="BV23" s="415"/>
      <c r="BW23" s="416"/>
      <c r="BX23" s="307"/>
      <c r="BY23" s="349"/>
      <c r="BZ23" s="407"/>
      <c r="CA23" s="415"/>
      <c r="CB23" s="416"/>
      <c r="CC23" s="307"/>
      <c r="CD23" s="348"/>
      <c r="CE23" s="408"/>
      <c r="CF23" s="415"/>
      <c r="CG23" s="416"/>
      <c r="CH23" s="307"/>
      <c r="CI23" s="348"/>
      <c r="CJ23" s="408"/>
      <c r="CK23" s="409"/>
      <c r="CL23" s="410"/>
      <c r="CM23" s="411"/>
      <c r="CN23" s="412"/>
      <c r="CO23" s="1338"/>
      <c r="CP23" s="1203"/>
      <c r="CQ23" s="785" t="e">
        <f t="shared" si="7"/>
        <v>#DIV/0!</v>
      </c>
      <c r="CR23" s="1116"/>
      <c r="CS23" s="786" t="e">
        <f t="shared" si="0"/>
        <v>#DIV/0!</v>
      </c>
      <c r="CT23" s="1114"/>
      <c r="CU23" s="1199" t="e">
        <f t="shared" si="1"/>
        <v>#DIV/0!</v>
      </c>
      <c r="CV23" s="1115"/>
      <c r="CW23" s="1208" t="e">
        <f t="shared" si="2"/>
        <v>#DIV/0!</v>
      </c>
      <c r="CX23" s="1214"/>
      <c r="CY23" s="1210" t="e">
        <f t="shared" si="3"/>
        <v>#DIV/0!</v>
      </c>
      <c r="CZ23" s="1116"/>
      <c r="DA23" s="1207" t="e">
        <f t="shared" si="4"/>
        <v>#DIV/0!</v>
      </c>
      <c r="DB23" s="1114"/>
      <c r="DC23" s="1196" t="e">
        <f t="shared" si="5"/>
        <v>#DIV/0!</v>
      </c>
      <c r="DD23" s="1115"/>
      <c r="DE23" s="1208" t="e">
        <f t="shared" si="6"/>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989"/>
      <c r="AM24" s="1056"/>
      <c r="AN24" s="1056"/>
      <c r="AO24" s="1057"/>
      <c r="AP24" s="1057"/>
      <c r="AQ24" s="404"/>
      <c r="AR24" s="20"/>
      <c r="AS24" s="329"/>
      <c r="AT24" s="307"/>
      <c r="AU24" s="21"/>
      <c r="AV24" s="402"/>
      <c r="AW24" s="403"/>
      <c r="AX24" s="398"/>
      <c r="AY24" s="307"/>
      <c r="AZ24" s="348"/>
      <c r="BA24" s="390"/>
      <c r="BB24" s="415"/>
      <c r="BC24" s="416"/>
      <c r="BD24" s="307"/>
      <c r="BE24" s="348"/>
      <c r="BF24" s="390"/>
      <c r="BG24" s="415"/>
      <c r="BH24" s="416"/>
      <c r="BI24" s="307"/>
      <c r="BJ24" s="348"/>
      <c r="BK24" s="390"/>
      <c r="BL24" s="415"/>
      <c r="BM24" s="416"/>
      <c r="BN24" s="307"/>
      <c r="BO24" s="349"/>
      <c r="BP24" s="407"/>
      <c r="BQ24" s="415"/>
      <c r="BR24" s="416"/>
      <c r="BS24" s="307"/>
      <c r="BT24" s="348"/>
      <c r="BU24" s="408"/>
      <c r="BV24" s="415"/>
      <c r="BW24" s="416"/>
      <c r="BX24" s="307"/>
      <c r="BY24" s="349"/>
      <c r="BZ24" s="407"/>
      <c r="CA24" s="415"/>
      <c r="CB24" s="416"/>
      <c r="CC24" s="307"/>
      <c r="CD24" s="348"/>
      <c r="CE24" s="408"/>
      <c r="CF24" s="415"/>
      <c r="CG24" s="416"/>
      <c r="CH24" s="307"/>
      <c r="CI24" s="348"/>
      <c r="CJ24" s="408"/>
      <c r="CK24" s="409"/>
      <c r="CL24" s="410"/>
      <c r="CM24" s="411"/>
      <c r="CN24" s="412"/>
      <c r="CO24" s="1338"/>
      <c r="CP24" s="1203"/>
      <c r="CQ24" s="785" t="e">
        <f t="shared" si="7"/>
        <v>#DIV/0!</v>
      </c>
      <c r="CR24" s="1116"/>
      <c r="CS24" s="786" t="e">
        <f t="shared" si="0"/>
        <v>#DIV/0!</v>
      </c>
      <c r="CT24" s="1114"/>
      <c r="CU24" s="1199" t="e">
        <f t="shared" si="1"/>
        <v>#DIV/0!</v>
      </c>
      <c r="CV24" s="1115"/>
      <c r="CW24" s="1208" t="e">
        <f t="shared" si="2"/>
        <v>#DIV/0!</v>
      </c>
      <c r="CX24" s="1214"/>
      <c r="CY24" s="1210" t="e">
        <f t="shared" si="3"/>
        <v>#DIV/0!</v>
      </c>
      <c r="CZ24" s="1116"/>
      <c r="DA24" s="1207" t="e">
        <f t="shared" si="4"/>
        <v>#DIV/0!</v>
      </c>
      <c r="DB24" s="1114"/>
      <c r="DC24" s="1196" t="e">
        <f t="shared" si="5"/>
        <v>#DIV/0!</v>
      </c>
      <c r="DD24" s="1115"/>
      <c r="DE24" s="1208" t="e">
        <f t="shared" si="6"/>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2109"/>
      <c r="K25" s="2109"/>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989"/>
      <c r="AM25" s="1056"/>
      <c r="AN25" s="1056"/>
      <c r="AO25" s="1057"/>
      <c r="AP25" s="1057"/>
      <c r="AQ25" s="404"/>
      <c r="AR25" s="20"/>
      <c r="AS25" s="329"/>
      <c r="AT25" s="307"/>
      <c r="AU25" s="21"/>
      <c r="AV25" s="402"/>
      <c r="AW25" s="403"/>
      <c r="AX25" s="398"/>
      <c r="AY25" s="307"/>
      <c r="AZ25" s="348"/>
      <c r="BA25" s="390"/>
      <c r="BB25" s="415"/>
      <c r="BC25" s="416"/>
      <c r="BD25" s="307"/>
      <c r="BE25" s="348"/>
      <c r="BF25" s="390"/>
      <c r="BG25" s="415"/>
      <c r="BH25" s="416"/>
      <c r="BI25" s="307"/>
      <c r="BJ25" s="348"/>
      <c r="BK25" s="390"/>
      <c r="BL25" s="415"/>
      <c r="BM25" s="416"/>
      <c r="BN25" s="307"/>
      <c r="BO25" s="349"/>
      <c r="BP25" s="407"/>
      <c r="BQ25" s="415"/>
      <c r="BR25" s="416"/>
      <c r="BS25" s="307"/>
      <c r="BT25" s="348"/>
      <c r="BU25" s="408"/>
      <c r="BV25" s="415"/>
      <c r="BW25" s="416"/>
      <c r="BX25" s="307"/>
      <c r="BY25" s="349"/>
      <c r="BZ25" s="407"/>
      <c r="CA25" s="415"/>
      <c r="CB25" s="416"/>
      <c r="CC25" s="307"/>
      <c r="CD25" s="348"/>
      <c r="CE25" s="408"/>
      <c r="CF25" s="415"/>
      <c r="CG25" s="416"/>
      <c r="CH25" s="307"/>
      <c r="CI25" s="348"/>
      <c r="CJ25" s="408"/>
      <c r="CK25" s="409"/>
      <c r="CL25" s="410"/>
      <c r="CM25" s="411"/>
      <c r="CN25" s="412"/>
      <c r="CO25" s="1338"/>
      <c r="CP25" s="1203"/>
      <c r="CQ25" s="785" t="e">
        <f t="shared" si="7"/>
        <v>#DIV/0!</v>
      </c>
      <c r="CR25" s="1116"/>
      <c r="CS25" s="786" t="e">
        <f t="shared" si="0"/>
        <v>#DIV/0!</v>
      </c>
      <c r="CT25" s="1114"/>
      <c r="CU25" s="1199" t="e">
        <f t="shared" si="1"/>
        <v>#DIV/0!</v>
      </c>
      <c r="CV25" s="1115"/>
      <c r="CW25" s="1208" t="e">
        <f t="shared" si="2"/>
        <v>#DIV/0!</v>
      </c>
      <c r="CX25" s="1214"/>
      <c r="CY25" s="1210" t="e">
        <f t="shared" si="3"/>
        <v>#DIV/0!</v>
      </c>
      <c r="CZ25" s="1116"/>
      <c r="DA25" s="1207" t="e">
        <f t="shared" si="4"/>
        <v>#DIV/0!</v>
      </c>
      <c r="DB25" s="1114"/>
      <c r="DC25" s="1196" t="e">
        <f t="shared" si="5"/>
        <v>#DIV/0!</v>
      </c>
      <c r="DD25" s="1115"/>
      <c r="DE25" s="1208" t="e">
        <f t="shared" si="6"/>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989"/>
      <c r="AM26" s="1056"/>
      <c r="AN26" s="1056"/>
      <c r="AO26" s="1057"/>
      <c r="AP26" s="1057"/>
      <c r="AQ26" s="404"/>
      <c r="AR26" s="20"/>
      <c r="AS26" s="329"/>
      <c r="AT26" s="307"/>
      <c r="AU26" s="21"/>
      <c r="AV26" s="402"/>
      <c r="AW26" s="403"/>
      <c r="AX26" s="398"/>
      <c r="AY26" s="307"/>
      <c r="AZ26" s="348"/>
      <c r="BA26" s="390"/>
      <c r="BB26" s="415"/>
      <c r="BC26" s="416"/>
      <c r="BD26" s="307"/>
      <c r="BE26" s="348"/>
      <c r="BF26" s="390"/>
      <c r="BG26" s="415"/>
      <c r="BH26" s="416"/>
      <c r="BI26" s="307"/>
      <c r="BJ26" s="348"/>
      <c r="BK26" s="390"/>
      <c r="BL26" s="415"/>
      <c r="BM26" s="416"/>
      <c r="BN26" s="307"/>
      <c r="BO26" s="349"/>
      <c r="BP26" s="407"/>
      <c r="BQ26" s="415"/>
      <c r="BR26" s="416"/>
      <c r="BS26" s="307"/>
      <c r="BT26" s="348"/>
      <c r="BU26" s="408"/>
      <c r="BV26" s="415"/>
      <c r="BW26" s="416"/>
      <c r="BX26" s="307"/>
      <c r="BY26" s="349"/>
      <c r="BZ26" s="407"/>
      <c r="CA26" s="415"/>
      <c r="CB26" s="416"/>
      <c r="CC26" s="307"/>
      <c r="CD26" s="348"/>
      <c r="CE26" s="408"/>
      <c r="CF26" s="415"/>
      <c r="CG26" s="416"/>
      <c r="CH26" s="307"/>
      <c r="CI26" s="348"/>
      <c r="CJ26" s="408"/>
      <c r="CK26" s="409"/>
      <c r="CL26" s="410"/>
      <c r="CM26" s="411"/>
      <c r="CN26" s="412"/>
      <c r="CO26" s="1338"/>
      <c r="CP26" s="1203"/>
      <c r="CQ26" s="785" t="e">
        <f t="shared" si="7"/>
        <v>#DIV/0!</v>
      </c>
      <c r="CR26" s="1116"/>
      <c r="CS26" s="786" t="e">
        <f t="shared" si="0"/>
        <v>#DIV/0!</v>
      </c>
      <c r="CT26" s="1114"/>
      <c r="CU26" s="1199" t="e">
        <f t="shared" si="1"/>
        <v>#DIV/0!</v>
      </c>
      <c r="CV26" s="1115"/>
      <c r="CW26" s="1208" t="e">
        <f t="shared" si="2"/>
        <v>#DIV/0!</v>
      </c>
      <c r="CX26" s="1214"/>
      <c r="CY26" s="1210" t="e">
        <f t="shared" si="3"/>
        <v>#DIV/0!</v>
      </c>
      <c r="CZ26" s="1116"/>
      <c r="DA26" s="1207" t="e">
        <f t="shared" si="4"/>
        <v>#DIV/0!</v>
      </c>
      <c r="DB26" s="1114"/>
      <c r="DC26" s="1196" t="e">
        <f t="shared" si="5"/>
        <v>#DIV/0!</v>
      </c>
      <c r="DD26" s="1115"/>
      <c r="DE26" s="1208" t="e">
        <f t="shared" si="6"/>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938" t="s">
        <v>58</v>
      </c>
      <c r="N27" s="2107" t="s">
        <v>335</v>
      </c>
      <c r="O27" s="2107"/>
      <c r="P27" s="1045" t="s">
        <v>336</v>
      </c>
      <c r="Q27" s="2107" t="s">
        <v>337</v>
      </c>
      <c r="R27" s="2107"/>
      <c r="S27" s="1045" t="s">
        <v>338</v>
      </c>
      <c r="T27" s="1045" t="s">
        <v>339</v>
      </c>
      <c r="U27" s="1045" t="s">
        <v>340</v>
      </c>
      <c r="V27" s="939" t="s">
        <v>341</v>
      </c>
      <c r="W27" s="939" t="s">
        <v>342</v>
      </c>
      <c r="X27" s="1046" t="s">
        <v>343</v>
      </c>
      <c r="Y27" s="822"/>
      <c r="Z27" s="822"/>
      <c r="AA27" s="931" t="s">
        <v>344</v>
      </c>
      <c r="AB27" s="931" t="s">
        <v>345</v>
      </c>
      <c r="AC27" s="851" t="s">
        <v>346</v>
      </c>
      <c r="AD27" s="891" t="s">
        <v>347</v>
      </c>
      <c r="AE27" s="933" t="s">
        <v>348</v>
      </c>
      <c r="AF27" s="933" t="s">
        <v>345</v>
      </c>
      <c r="AG27" s="850" t="s">
        <v>4</v>
      </c>
      <c r="AH27" s="827"/>
      <c r="AI27" s="959"/>
      <c r="AJ27" s="1275"/>
      <c r="AK27" s="929"/>
      <c r="AL27" s="989"/>
      <c r="AM27" s="1056"/>
      <c r="AN27" s="1056"/>
      <c r="AO27" s="1057"/>
      <c r="AP27" s="1057"/>
      <c r="AQ27" s="404"/>
      <c r="AR27" s="20"/>
      <c r="AS27" s="329"/>
      <c r="AT27" s="307"/>
      <c r="AU27" s="21"/>
      <c r="AV27" s="402"/>
      <c r="AW27" s="403"/>
      <c r="AX27" s="398"/>
      <c r="AY27" s="307"/>
      <c r="AZ27" s="348"/>
      <c r="BA27" s="390"/>
      <c r="BB27" s="415"/>
      <c r="BC27" s="416"/>
      <c r="BD27" s="307"/>
      <c r="BE27" s="348"/>
      <c r="BF27" s="390"/>
      <c r="BG27" s="415"/>
      <c r="BH27" s="416"/>
      <c r="BI27" s="307"/>
      <c r="BJ27" s="348"/>
      <c r="BK27" s="390"/>
      <c r="BL27" s="415"/>
      <c r="BM27" s="416"/>
      <c r="BN27" s="307"/>
      <c r="BO27" s="349"/>
      <c r="BP27" s="407"/>
      <c r="BQ27" s="415"/>
      <c r="BR27" s="416"/>
      <c r="BS27" s="307"/>
      <c r="BT27" s="348"/>
      <c r="BU27" s="408"/>
      <c r="BV27" s="415"/>
      <c r="BW27" s="416"/>
      <c r="BX27" s="307"/>
      <c r="BY27" s="349"/>
      <c r="BZ27" s="407"/>
      <c r="CA27" s="415"/>
      <c r="CB27" s="416"/>
      <c r="CC27" s="307"/>
      <c r="CD27" s="348"/>
      <c r="CE27" s="408"/>
      <c r="CF27" s="415"/>
      <c r="CG27" s="416"/>
      <c r="CH27" s="307"/>
      <c r="CI27" s="348"/>
      <c r="CJ27" s="408"/>
      <c r="CK27" s="409"/>
      <c r="CL27" s="410"/>
      <c r="CM27" s="411"/>
      <c r="CN27" s="412"/>
      <c r="CO27" s="1338"/>
      <c r="CP27" s="1203"/>
      <c r="CQ27" s="785" t="e">
        <f t="shared" si="7"/>
        <v>#DIV/0!</v>
      </c>
      <c r="CR27" s="1116"/>
      <c r="CS27" s="786" t="e">
        <f t="shared" si="0"/>
        <v>#DIV/0!</v>
      </c>
      <c r="CT27" s="1114"/>
      <c r="CU27" s="1199" t="e">
        <f t="shared" si="1"/>
        <v>#DIV/0!</v>
      </c>
      <c r="CV27" s="1115"/>
      <c r="CW27" s="1208" t="e">
        <f t="shared" si="2"/>
        <v>#DIV/0!</v>
      </c>
      <c r="CX27" s="1214"/>
      <c r="CY27" s="1210" t="e">
        <f t="shared" si="3"/>
        <v>#DIV/0!</v>
      </c>
      <c r="CZ27" s="1116"/>
      <c r="DA27" s="1207" t="e">
        <f t="shared" si="4"/>
        <v>#DIV/0!</v>
      </c>
      <c r="DB27" s="1114"/>
      <c r="DC27" s="1196" t="e">
        <f t="shared" si="5"/>
        <v>#DIV/0!</v>
      </c>
      <c r="DD27" s="1115"/>
      <c r="DE27" s="1208" t="e">
        <f t="shared" si="6"/>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404"/>
      <c r="AR28" s="20"/>
      <c r="AS28" s="329"/>
      <c r="AT28" s="307"/>
      <c r="AU28" s="21"/>
      <c r="AV28" s="402"/>
      <c r="AW28" s="403"/>
      <c r="AX28" s="398"/>
      <c r="AY28" s="307"/>
      <c r="AZ28" s="348"/>
      <c r="BA28" s="390"/>
      <c r="BB28" s="415"/>
      <c r="BC28" s="416"/>
      <c r="BD28" s="307"/>
      <c r="BE28" s="348"/>
      <c r="BF28" s="390"/>
      <c r="BG28" s="415"/>
      <c r="BH28" s="416"/>
      <c r="BI28" s="307"/>
      <c r="BJ28" s="348"/>
      <c r="BK28" s="390"/>
      <c r="BL28" s="415"/>
      <c r="BM28" s="416"/>
      <c r="BN28" s="307"/>
      <c r="BO28" s="349"/>
      <c r="BP28" s="407"/>
      <c r="BQ28" s="415"/>
      <c r="BR28" s="416"/>
      <c r="BS28" s="307"/>
      <c r="BT28" s="348"/>
      <c r="BU28" s="408"/>
      <c r="BV28" s="415"/>
      <c r="BW28" s="416"/>
      <c r="BX28" s="307"/>
      <c r="BY28" s="349"/>
      <c r="BZ28" s="407"/>
      <c r="CA28" s="415"/>
      <c r="CB28" s="416"/>
      <c r="CC28" s="307"/>
      <c r="CD28" s="348"/>
      <c r="CE28" s="408"/>
      <c r="CF28" s="415"/>
      <c r="CG28" s="416"/>
      <c r="CH28" s="307"/>
      <c r="CI28" s="348"/>
      <c r="CJ28" s="408"/>
      <c r="CK28" s="409"/>
      <c r="CL28" s="410"/>
      <c r="CM28" s="411"/>
      <c r="CN28" s="412"/>
      <c r="CO28" s="1338"/>
      <c r="CP28" s="1203"/>
      <c r="CQ28" s="785" t="e">
        <f t="shared" si="7"/>
        <v>#DIV/0!</v>
      </c>
      <c r="CR28" s="1116"/>
      <c r="CS28" s="786" t="e">
        <f t="shared" si="0"/>
        <v>#DIV/0!</v>
      </c>
      <c r="CT28" s="1114"/>
      <c r="CU28" s="1199" t="e">
        <f t="shared" si="1"/>
        <v>#DIV/0!</v>
      </c>
      <c r="CV28" s="1115"/>
      <c r="CW28" s="1208" t="e">
        <f t="shared" si="2"/>
        <v>#DIV/0!</v>
      </c>
      <c r="CX28" s="1214"/>
      <c r="CY28" s="1210" t="e">
        <f t="shared" si="3"/>
        <v>#DIV/0!</v>
      </c>
      <c r="CZ28" s="1116"/>
      <c r="DA28" s="1207" t="e">
        <f t="shared" si="4"/>
        <v>#DIV/0!</v>
      </c>
      <c r="DB28" s="1114"/>
      <c r="DC28" s="1196" t="e">
        <f t="shared" si="5"/>
        <v>#DIV/0!</v>
      </c>
      <c r="DD28" s="1115"/>
      <c r="DE28" s="1208" t="e">
        <f t="shared" si="6"/>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8">Q29+S29+T29</f>
        <v>0</v>
      </c>
      <c r="Q29" s="2056"/>
      <c r="R29" s="2057"/>
      <c r="S29" s="908"/>
      <c r="T29" s="908"/>
      <c r="U29" s="908"/>
      <c r="V29" s="908"/>
      <c r="W29" s="947">
        <f t="shared" ref="W29:W47" si="9">U29-V29</f>
        <v>0</v>
      </c>
      <c r="X29" s="878">
        <f t="shared" ref="X29:X47" si="10">Q29*3+S29</f>
        <v>0</v>
      </c>
      <c r="Y29" s="822"/>
      <c r="Z29" s="822"/>
      <c r="AA29" s="932"/>
      <c r="AB29" s="1256"/>
      <c r="AC29" s="892"/>
      <c r="AD29" s="1238"/>
      <c r="AE29" s="934"/>
      <c r="AF29" s="1261"/>
      <c r="AG29" s="1222"/>
      <c r="AH29" s="827"/>
      <c r="AI29" s="959"/>
      <c r="AJ29" s="1275"/>
      <c r="AK29" s="929"/>
      <c r="AL29" s="989"/>
      <c r="AM29" s="1056"/>
      <c r="AN29" s="1056"/>
      <c r="AO29" s="1057"/>
      <c r="AP29" s="1058"/>
      <c r="AQ29" s="404"/>
      <c r="AR29" s="20"/>
      <c r="AS29" s="329"/>
      <c r="AT29" s="307"/>
      <c r="AU29" s="21"/>
      <c r="AV29" s="402"/>
      <c r="AW29" s="403"/>
      <c r="AX29" s="398"/>
      <c r="AY29" s="307"/>
      <c r="AZ29" s="348"/>
      <c r="BA29" s="390"/>
      <c r="BB29" s="415"/>
      <c r="BC29" s="416"/>
      <c r="BD29" s="307"/>
      <c r="BE29" s="348"/>
      <c r="BF29" s="390"/>
      <c r="BG29" s="415"/>
      <c r="BH29" s="416"/>
      <c r="BI29" s="307"/>
      <c r="BJ29" s="348"/>
      <c r="BK29" s="390"/>
      <c r="BL29" s="415"/>
      <c r="BM29" s="416"/>
      <c r="BN29" s="307"/>
      <c r="BO29" s="349"/>
      <c r="BP29" s="407"/>
      <c r="BQ29" s="415"/>
      <c r="BR29" s="416"/>
      <c r="BS29" s="307"/>
      <c r="BT29" s="348"/>
      <c r="BU29" s="408"/>
      <c r="BV29" s="415"/>
      <c r="BW29" s="416"/>
      <c r="BX29" s="307"/>
      <c r="BY29" s="349"/>
      <c r="BZ29" s="407"/>
      <c r="CA29" s="415"/>
      <c r="CB29" s="416"/>
      <c r="CC29" s="307"/>
      <c r="CD29" s="348"/>
      <c r="CE29" s="408"/>
      <c r="CF29" s="415"/>
      <c r="CG29" s="416"/>
      <c r="CH29" s="307"/>
      <c r="CI29" s="348"/>
      <c r="CJ29" s="408"/>
      <c r="CK29" s="409"/>
      <c r="CL29" s="410"/>
      <c r="CM29" s="411"/>
      <c r="CN29" s="412"/>
      <c r="CO29" s="1338"/>
      <c r="CP29" s="1203"/>
      <c r="CQ29" s="785" t="e">
        <f t="shared" si="7"/>
        <v>#DIV/0!</v>
      </c>
      <c r="CR29" s="1116"/>
      <c r="CS29" s="786" t="e">
        <f t="shared" si="0"/>
        <v>#DIV/0!</v>
      </c>
      <c r="CT29" s="1114"/>
      <c r="CU29" s="1199" t="e">
        <f t="shared" si="1"/>
        <v>#DIV/0!</v>
      </c>
      <c r="CV29" s="1115"/>
      <c r="CW29" s="1208" t="e">
        <f t="shared" si="2"/>
        <v>#DIV/0!</v>
      </c>
      <c r="CX29" s="1214"/>
      <c r="CY29" s="1210" t="e">
        <f t="shared" si="3"/>
        <v>#DIV/0!</v>
      </c>
      <c r="CZ29" s="1116"/>
      <c r="DA29" s="1207" t="e">
        <f t="shared" si="4"/>
        <v>#DIV/0!</v>
      </c>
      <c r="DB29" s="1114"/>
      <c r="DC29" s="1196" t="e">
        <f t="shared" si="5"/>
        <v>#DIV/0!</v>
      </c>
      <c r="DD29" s="1115"/>
      <c r="DE29" s="1208" t="e">
        <f t="shared" si="6"/>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8"/>
        <v>0</v>
      </c>
      <c r="Q30" s="2056"/>
      <c r="R30" s="2057"/>
      <c r="S30" s="908"/>
      <c r="T30" s="908"/>
      <c r="U30" s="908"/>
      <c r="V30" s="908"/>
      <c r="W30" s="947">
        <f t="shared" si="9"/>
        <v>0</v>
      </c>
      <c r="X30" s="878">
        <f t="shared" si="10"/>
        <v>0</v>
      </c>
      <c r="Y30" s="822"/>
      <c r="Z30" s="822"/>
      <c r="AA30" s="932"/>
      <c r="AB30" s="1256"/>
      <c r="AC30" s="892"/>
      <c r="AD30" s="1238"/>
      <c r="AE30" s="934"/>
      <c r="AF30" s="1261"/>
      <c r="AG30" s="1222"/>
      <c r="AH30" s="827"/>
      <c r="AI30" s="959"/>
      <c r="AJ30" s="1275"/>
      <c r="AK30" s="929"/>
      <c r="AL30" s="828"/>
      <c r="AM30" s="1059"/>
      <c r="AN30" s="1059"/>
      <c r="AO30" s="1058"/>
      <c r="AP30" s="1057"/>
      <c r="AQ30" s="404"/>
      <c r="AR30" s="20"/>
      <c r="AS30" s="329"/>
      <c r="AT30" s="307"/>
      <c r="AU30" s="21"/>
      <c r="AV30" s="402"/>
      <c r="AW30" s="403"/>
      <c r="AX30" s="398"/>
      <c r="AY30" s="307"/>
      <c r="AZ30" s="348"/>
      <c r="BA30" s="390"/>
      <c r="BB30" s="415"/>
      <c r="BC30" s="416"/>
      <c r="BD30" s="307"/>
      <c r="BE30" s="348"/>
      <c r="BF30" s="390"/>
      <c r="BG30" s="415"/>
      <c r="BH30" s="416"/>
      <c r="BI30" s="307"/>
      <c r="BJ30" s="348"/>
      <c r="BK30" s="390"/>
      <c r="BL30" s="415"/>
      <c r="BM30" s="416"/>
      <c r="BN30" s="307"/>
      <c r="BO30" s="349"/>
      <c r="BP30" s="407"/>
      <c r="BQ30" s="415"/>
      <c r="BR30" s="416"/>
      <c r="BS30" s="307"/>
      <c r="BT30" s="348"/>
      <c r="BU30" s="408"/>
      <c r="BV30" s="415"/>
      <c r="BW30" s="416"/>
      <c r="BX30" s="307"/>
      <c r="BY30" s="349"/>
      <c r="BZ30" s="407"/>
      <c r="CA30" s="415"/>
      <c r="CB30" s="416"/>
      <c r="CC30" s="307"/>
      <c r="CD30" s="348"/>
      <c r="CE30" s="408"/>
      <c r="CF30" s="415"/>
      <c r="CG30" s="416"/>
      <c r="CH30" s="307"/>
      <c r="CI30" s="348"/>
      <c r="CJ30" s="408"/>
      <c r="CK30" s="409"/>
      <c r="CL30" s="410"/>
      <c r="CM30" s="411"/>
      <c r="CN30" s="412"/>
      <c r="CO30" s="1338"/>
      <c r="CP30" s="1203"/>
      <c r="CQ30" s="785" t="e">
        <f t="shared" si="7"/>
        <v>#DIV/0!</v>
      </c>
      <c r="CR30" s="1116"/>
      <c r="CS30" s="786" t="e">
        <f t="shared" si="0"/>
        <v>#DIV/0!</v>
      </c>
      <c r="CT30" s="1114"/>
      <c r="CU30" s="1199" t="e">
        <f t="shared" si="1"/>
        <v>#DIV/0!</v>
      </c>
      <c r="CV30" s="1115"/>
      <c r="CW30" s="1208" t="e">
        <f t="shared" si="2"/>
        <v>#DIV/0!</v>
      </c>
      <c r="CX30" s="1214"/>
      <c r="CY30" s="1210" t="e">
        <f t="shared" si="3"/>
        <v>#DIV/0!</v>
      </c>
      <c r="CZ30" s="1116"/>
      <c r="DA30" s="1207" t="e">
        <f t="shared" si="4"/>
        <v>#DIV/0!</v>
      </c>
      <c r="DB30" s="1114"/>
      <c r="DC30" s="1196" t="e">
        <f t="shared" si="5"/>
        <v>#DIV/0!</v>
      </c>
      <c r="DD30" s="1115"/>
      <c r="DE30" s="1208" t="e">
        <f t="shared" si="6"/>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8"/>
        <v>0</v>
      </c>
      <c r="Q31" s="2056"/>
      <c r="R31" s="2057"/>
      <c r="S31" s="908"/>
      <c r="T31" s="908"/>
      <c r="U31" s="908"/>
      <c r="V31" s="908"/>
      <c r="W31" s="947">
        <f t="shared" si="9"/>
        <v>0</v>
      </c>
      <c r="X31" s="878">
        <f t="shared" si="10"/>
        <v>0</v>
      </c>
      <c r="Y31" s="822"/>
      <c r="Z31" s="822"/>
      <c r="AA31" s="932"/>
      <c r="AB31" s="1256"/>
      <c r="AC31" s="892"/>
      <c r="AD31" s="1238"/>
      <c r="AE31" s="934"/>
      <c r="AF31" s="1261"/>
      <c r="AG31" s="1222"/>
      <c r="AH31" s="827"/>
      <c r="AI31" s="959"/>
      <c r="AJ31" s="1275"/>
      <c r="AK31" s="929"/>
      <c r="AL31" s="828"/>
      <c r="AM31" s="1059"/>
      <c r="AN31" s="1059"/>
      <c r="AO31" s="1058"/>
      <c r="AP31" s="1057"/>
      <c r="AQ31" s="404"/>
      <c r="AR31" s="20"/>
      <c r="AS31" s="329"/>
      <c r="AT31" s="307"/>
      <c r="AU31" s="21"/>
      <c r="AV31" s="402"/>
      <c r="AW31" s="403"/>
      <c r="AX31" s="398"/>
      <c r="AY31" s="307"/>
      <c r="AZ31" s="348"/>
      <c r="BA31" s="390"/>
      <c r="BB31" s="415"/>
      <c r="BC31" s="416"/>
      <c r="BD31" s="307"/>
      <c r="BE31" s="348"/>
      <c r="BF31" s="390"/>
      <c r="BG31" s="415"/>
      <c r="BH31" s="416"/>
      <c r="BI31" s="307"/>
      <c r="BJ31" s="348"/>
      <c r="BK31" s="390"/>
      <c r="BL31" s="415"/>
      <c r="BM31" s="416"/>
      <c r="BN31" s="307"/>
      <c r="BO31" s="349"/>
      <c r="BP31" s="407"/>
      <c r="BQ31" s="415"/>
      <c r="BR31" s="416"/>
      <c r="BS31" s="307"/>
      <c r="BT31" s="348"/>
      <c r="BU31" s="408"/>
      <c r="BV31" s="415"/>
      <c r="BW31" s="416"/>
      <c r="BX31" s="307"/>
      <c r="BY31" s="349"/>
      <c r="BZ31" s="407"/>
      <c r="CA31" s="415"/>
      <c r="CB31" s="416"/>
      <c r="CC31" s="307"/>
      <c r="CD31" s="348"/>
      <c r="CE31" s="408"/>
      <c r="CF31" s="415"/>
      <c r="CG31" s="416"/>
      <c r="CH31" s="307"/>
      <c r="CI31" s="348"/>
      <c r="CJ31" s="408"/>
      <c r="CK31" s="409"/>
      <c r="CL31" s="410"/>
      <c r="CM31" s="411"/>
      <c r="CN31" s="412"/>
      <c r="CO31" s="1338"/>
      <c r="CP31" s="1203"/>
      <c r="CQ31" s="785" t="e">
        <f t="shared" si="7"/>
        <v>#DIV/0!</v>
      </c>
      <c r="CR31" s="1116"/>
      <c r="CS31" s="786" t="e">
        <f t="shared" si="0"/>
        <v>#DIV/0!</v>
      </c>
      <c r="CT31" s="1114"/>
      <c r="CU31" s="1199" t="e">
        <f t="shared" si="1"/>
        <v>#DIV/0!</v>
      </c>
      <c r="CV31" s="1115"/>
      <c r="CW31" s="1208" t="e">
        <f t="shared" si="2"/>
        <v>#DIV/0!</v>
      </c>
      <c r="CX31" s="1214"/>
      <c r="CY31" s="1210" t="e">
        <f t="shared" si="3"/>
        <v>#DIV/0!</v>
      </c>
      <c r="CZ31" s="1116"/>
      <c r="DA31" s="1207" t="e">
        <f t="shared" si="4"/>
        <v>#DIV/0!</v>
      </c>
      <c r="DB31" s="1114"/>
      <c r="DC31" s="1196" t="e">
        <f t="shared" si="5"/>
        <v>#DIV/0!</v>
      </c>
      <c r="DD31" s="1115"/>
      <c r="DE31" s="1208" t="e">
        <f t="shared" si="6"/>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8"/>
        <v>0</v>
      </c>
      <c r="Q32" s="2049"/>
      <c r="R32" s="2050"/>
      <c r="S32" s="910"/>
      <c r="T32" s="910"/>
      <c r="U32" s="910"/>
      <c r="V32" s="910"/>
      <c r="W32" s="948">
        <f t="shared" si="9"/>
        <v>0</v>
      </c>
      <c r="X32" s="878">
        <f t="shared" si="10"/>
        <v>0</v>
      </c>
      <c r="Y32" s="822"/>
      <c r="Z32" s="822"/>
      <c r="AA32" s="932"/>
      <c r="AB32" s="1256"/>
      <c r="AC32" s="892"/>
      <c r="AD32" s="1238"/>
      <c r="AE32" s="934"/>
      <c r="AF32" s="1261"/>
      <c r="AG32" s="1222"/>
      <c r="AH32" s="827"/>
      <c r="AI32" s="959"/>
      <c r="AJ32" s="1275"/>
      <c r="AK32" s="929"/>
      <c r="AL32" s="828"/>
      <c r="AM32" s="1059"/>
      <c r="AN32" s="1059"/>
      <c r="AO32" s="1058"/>
      <c r="AP32" s="1057"/>
      <c r="AQ32" s="404"/>
      <c r="AR32" s="20"/>
      <c r="AS32" s="329"/>
      <c r="AT32" s="307"/>
      <c r="AU32" s="21"/>
      <c r="AV32" s="402"/>
      <c r="AW32" s="403"/>
      <c r="AX32" s="398"/>
      <c r="AY32" s="307"/>
      <c r="AZ32" s="348"/>
      <c r="BA32" s="390"/>
      <c r="BB32" s="415"/>
      <c r="BC32" s="416"/>
      <c r="BD32" s="307"/>
      <c r="BE32" s="348"/>
      <c r="BF32" s="390"/>
      <c r="BG32" s="415"/>
      <c r="BH32" s="416"/>
      <c r="BI32" s="307"/>
      <c r="BJ32" s="348"/>
      <c r="BK32" s="390"/>
      <c r="BL32" s="415"/>
      <c r="BM32" s="416"/>
      <c r="BN32" s="307"/>
      <c r="BO32" s="349"/>
      <c r="BP32" s="407"/>
      <c r="BQ32" s="415"/>
      <c r="BR32" s="416"/>
      <c r="BS32" s="307"/>
      <c r="BT32" s="348"/>
      <c r="BU32" s="408"/>
      <c r="BV32" s="415"/>
      <c r="BW32" s="416"/>
      <c r="BX32" s="307"/>
      <c r="BY32" s="349"/>
      <c r="BZ32" s="407"/>
      <c r="CA32" s="415"/>
      <c r="CB32" s="416"/>
      <c r="CC32" s="307"/>
      <c r="CD32" s="348"/>
      <c r="CE32" s="408"/>
      <c r="CF32" s="415"/>
      <c r="CG32" s="416"/>
      <c r="CH32" s="307"/>
      <c r="CI32" s="348"/>
      <c r="CJ32" s="408"/>
      <c r="CK32" s="409"/>
      <c r="CL32" s="410"/>
      <c r="CM32" s="411"/>
      <c r="CN32" s="412"/>
      <c r="CO32" s="1338"/>
      <c r="CP32" s="1203"/>
      <c r="CQ32" s="785" t="e">
        <f t="shared" si="7"/>
        <v>#DIV/0!</v>
      </c>
      <c r="CR32" s="1116"/>
      <c r="CS32" s="786" t="e">
        <f t="shared" si="0"/>
        <v>#DIV/0!</v>
      </c>
      <c r="CT32" s="1114"/>
      <c r="CU32" s="1199" t="e">
        <f t="shared" si="1"/>
        <v>#DIV/0!</v>
      </c>
      <c r="CV32" s="1115"/>
      <c r="CW32" s="1208" t="e">
        <f t="shared" si="2"/>
        <v>#DIV/0!</v>
      </c>
      <c r="CX32" s="1214"/>
      <c r="CY32" s="1210" t="e">
        <f t="shared" si="3"/>
        <v>#DIV/0!</v>
      </c>
      <c r="CZ32" s="1116"/>
      <c r="DA32" s="1207" t="e">
        <f t="shared" si="4"/>
        <v>#DIV/0!</v>
      </c>
      <c r="DB32" s="1114"/>
      <c r="DC32" s="1196" t="e">
        <f t="shared" si="5"/>
        <v>#DIV/0!</v>
      </c>
      <c r="DD32" s="1115"/>
      <c r="DE32" s="1208" t="e">
        <f t="shared" si="6"/>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8"/>
        <v>0</v>
      </c>
      <c r="Q33" s="2051"/>
      <c r="R33" s="2052"/>
      <c r="S33" s="893"/>
      <c r="T33" s="893"/>
      <c r="U33" s="893"/>
      <c r="V33" s="893"/>
      <c r="W33" s="945">
        <f t="shared" si="9"/>
        <v>0</v>
      </c>
      <c r="X33" s="878">
        <f t="shared" si="10"/>
        <v>0</v>
      </c>
      <c r="Y33" s="822"/>
      <c r="Z33" s="822"/>
      <c r="AA33" s="932"/>
      <c r="AB33" s="1256"/>
      <c r="AC33" s="892"/>
      <c r="AD33" s="1238"/>
      <c r="AE33" s="934"/>
      <c r="AF33" s="1261"/>
      <c r="AG33" s="1222"/>
      <c r="AH33" s="827"/>
      <c r="AI33" s="959"/>
      <c r="AJ33" s="1275"/>
      <c r="AK33" s="929"/>
      <c r="AL33" s="989"/>
      <c r="AM33" s="1056"/>
      <c r="AN33" s="1056"/>
      <c r="AO33" s="1057"/>
      <c r="AP33" s="1057"/>
      <c r="AQ33" s="404"/>
      <c r="AR33" s="20"/>
      <c r="AS33" s="329"/>
      <c r="AT33" s="307"/>
      <c r="AU33" s="21"/>
      <c r="AV33" s="402"/>
      <c r="AW33" s="403"/>
      <c r="AX33" s="398"/>
      <c r="AY33" s="307"/>
      <c r="AZ33" s="348"/>
      <c r="BA33" s="390"/>
      <c r="BB33" s="415"/>
      <c r="BC33" s="416"/>
      <c r="BD33" s="307"/>
      <c r="BE33" s="348"/>
      <c r="BF33" s="390"/>
      <c r="BG33" s="415"/>
      <c r="BH33" s="416"/>
      <c r="BI33" s="307"/>
      <c r="BJ33" s="348"/>
      <c r="BK33" s="390"/>
      <c r="BL33" s="415"/>
      <c r="BM33" s="416"/>
      <c r="BN33" s="307"/>
      <c r="BO33" s="349"/>
      <c r="BP33" s="407"/>
      <c r="BQ33" s="415"/>
      <c r="BR33" s="416"/>
      <c r="BS33" s="307"/>
      <c r="BT33" s="348"/>
      <c r="BU33" s="408"/>
      <c r="BV33" s="415"/>
      <c r="BW33" s="416"/>
      <c r="BX33" s="307"/>
      <c r="BY33" s="349"/>
      <c r="BZ33" s="407"/>
      <c r="CA33" s="415"/>
      <c r="CB33" s="416"/>
      <c r="CC33" s="307"/>
      <c r="CD33" s="348"/>
      <c r="CE33" s="408"/>
      <c r="CF33" s="415"/>
      <c r="CG33" s="416"/>
      <c r="CH33" s="307"/>
      <c r="CI33" s="348"/>
      <c r="CJ33" s="408"/>
      <c r="CK33" s="409"/>
      <c r="CL33" s="410"/>
      <c r="CM33" s="411"/>
      <c r="CN33" s="412"/>
      <c r="CO33" s="1338"/>
      <c r="CP33" s="1203"/>
      <c r="CQ33" s="785" t="e">
        <f t="shared" si="7"/>
        <v>#DIV/0!</v>
      </c>
      <c r="CR33" s="1116"/>
      <c r="CS33" s="786" t="e">
        <f t="shared" si="0"/>
        <v>#DIV/0!</v>
      </c>
      <c r="CT33" s="1114"/>
      <c r="CU33" s="1199" t="e">
        <f t="shared" si="1"/>
        <v>#DIV/0!</v>
      </c>
      <c r="CV33" s="1115"/>
      <c r="CW33" s="1208" t="e">
        <f t="shared" si="2"/>
        <v>#DIV/0!</v>
      </c>
      <c r="CX33" s="1214"/>
      <c r="CY33" s="1210" t="e">
        <f t="shared" si="3"/>
        <v>#DIV/0!</v>
      </c>
      <c r="CZ33" s="1116"/>
      <c r="DA33" s="1207" t="e">
        <f t="shared" si="4"/>
        <v>#DIV/0!</v>
      </c>
      <c r="DB33" s="1114"/>
      <c r="DC33" s="1196" t="e">
        <f t="shared" si="5"/>
        <v>#DIV/0!</v>
      </c>
      <c r="DD33" s="1115"/>
      <c r="DE33" s="1208" t="e">
        <f t="shared" si="6"/>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8"/>
        <v>0</v>
      </c>
      <c r="Q34" s="2051"/>
      <c r="R34" s="2052"/>
      <c r="S34" s="893"/>
      <c r="T34" s="893"/>
      <c r="U34" s="893"/>
      <c r="V34" s="893"/>
      <c r="W34" s="945">
        <f t="shared" si="9"/>
        <v>0</v>
      </c>
      <c r="X34" s="878">
        <f t="shared" si="10"/>
        <v>0</v>
      </c>
      <c r="Y34" s="822"/>
      <c r="Z34" s="822"/>
      <c r="AA34" s="932"/>
      <c r="AB34" s="1256"/>
      <c r="AC34" s="892"/>
      <c r="AD34" s="1238"/>
      <c r="AE34" s="934"/>
      <c r="AF34" s="1261"/>
      <c r="AG34" s="1222"/>
      <c r="AH34" s="827"/>
      <c r="AI34" s="959"/>
      <c r="AJ34" s="1275"/>
      <c r="AK34" s="929"/>
      <c r="AL34" s="989"/>
      <c r="AM34" s="1056"/>
      <c r="AN34" s="1056"/>
      <c r="AO34" s="1057"/>
      <c r="AP34" s="1058"/>
      <c r="AQ34" s="404"/>
      <c r="AR34" s="20"/>
      <c r="AS34" s="329"/>
      <c r="AT34" s="307"/>
      <c r="AU34" s="21"/>
      <c r="AV34" s="402"/>
      <c r="AW34" s="403"/>
      <c r="AX34" s="398"/>
      <c r="AY34" s="307"/>
      <c r="AZ34" s="348"/>
      <c r="BA34" s="390"/>
      <c r="BB34" s="415"/>
      <c r="BC34" s="416"/>
      <c r="BD34" s="307"/>
      <c r="BE34" s="348"/>
      <c r="BF34" s="390"/>
      <c r="BG34" s="415"/>
      <c r="BH34" s="416"/>
      <c r="BI34" s="307"/>
      <c r="BJ34" s="348"/>
      <c r="BK34" s="390"/>
      <c r="BL34" s="415"/>
      <c r="BM34" s="416"/>
      <c r="BN34" s="307"/>
      <c r="BO34" s="349"/>
      <c r="BP34" s="407"/>
      <c r="BQ34" s="415"/>
      <c r="BR34" s="416"/>
      <c r="BS34" s="307"/>
      <c r="BT34" s="348"/>
      <c r="BU34" s="408"/>
      <c r="BV34" s="415"/>
      <c r="BW34" s="416"/>
      <c r="BX34" s="307"/>
      <c r="BY34" s="349"/>
      <c r="BZ34" s="407"/>
      <c r="CA34" s="415"/>
      <c r="CB34" s="416"/>
      <c r="CC34" s="307"/>
      <c r="CD34" s="348"/>
      <c r="CE34" s="408"/>
      <c r="CF34" s="415"/>
      <c r="CG34" s="416"/>
      <c r="CH34" s="307"/>
      <c r="CI34" s="348"/>
      <c r="CJ34" s="408"/>
      <c r="CK34" s="409"/>
      <c r="CL34" s="410"/>
      <c r="CM34" s="411"/>
      <c r="CN34" s="412"/>
      <c r="CO34" s="1338"/>
      <c r="CP34" s="1203"/>
      <c r="CQ34" s="785" t="e">
        <f t="shared" si="7"/>
        <v>#DIV/0!</v>
      </c>
      <c r="CR34" s="1116"/>
      <c r="CS34" s="786" t="e">
        <f t="shared" si="0"/>
        <v>#DIV/0!</v>
      </c>
      <c r="CT34" s="1114"/>
      <c r="CU34" s="1199" t="e">
        <f t="shared" si="1"/>
        <v>#DIV/0!</v>
      </c>
      <c r="CV34" s="1115"/>
      <c r="CW34" s="1208" t="e">
        <f t="shared" si="2"/>
        <v>#DIV/0!</v>
      </c>
      <c r="CX34" s="1214"/>
      <c r="CY34" s="1210" t="e">
        <f t="shared" si="3"/>
        <v>#DIV/0!</v>
      </c>
      <c r="CZ34" s="1116"/>
      <c r="DA34" s="1207" t="e">
        <f t="shared" si="4"/>
        <v>#DIV/0!</v>
      </c>
      <c r="DB34" s="1114"/>
      <c r="DC34" s="1196" t="e">
        <f t="shared" si="5"/>
        <v>#DIV/0!</v>
      </c>
      <c r="DD34" s="1115"/>
      <c r="DE34" s="1208" t="e">
        <f t="shared" si="6"/>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8"/>
        <v>0</v>
      </c>
      <c r="Q35" s="2067"/>
      <c r="R35" s="2075"/>
      <c r="S35" s="860"/>
      <c r="T35" s="860"/>
      <c r="U35" s="860"/>
      <c r="V35" s="860"/>
      <c r="W35" s="945">
        <f t="shared" si="9"/>
        <v>0</v>
      </c>
      <c r="X35" s="878">
        <f t="shared" si="10"/>
        <v>0</v>
      </c>
      <c r="Y35" s="822"/>
      <c r="Z35" s="822"/>
      <c r="AA35" s="932"/>
      <c r="AB35" s="1256"/>
      <c r="AC35" s="892"/>
      <c r="AD35" s="1240"/>
      <c r="AE35" s="934"/>
      <c r="AF35" s="1261"/>
      <c r="AG35" s="1222"/>
      <c r="AH35" s="827"/>
      <c r="AI35" s="959"/>
      <c r="AJ35" s="1275"/>
      <c r="AK35" s="929"/>
      <c r="AL35" s="828"/>
      <c r="AM35" s="1056"/>
      <c r="AN35" s="1056"/>
      <c r="AO35" s="1057"/>
      <c r="AP35" s="1058"/>
      <c r="AQ35" s="404"/>
      <c r="AR35" s="20"/>
      <c r="AS35" s="329"/>
      <c r="AT35" s="307"/>
      <c r="AU35" s="21"/>
      <c r="AV35" s="402"/>
      <c r="AW35" s="403"/>
      <c r="AX35" s="398"/>
      <c r="AY35" s="307"/>
      <c r="AZ35" s="348"/>
      <c r="BA35" s="390"/>
      <c r="BB35" s="415"/>
      <c r="BC35" s="416"/>
      <c r="BD35" s="307"/>
      <c r="BE35" s="348"/>
      <c r="BF35" s="390"/>
      <c r="BG35" s="415"/>
      <c r="BH35" s="416"/>
      <c r="BI35" s="307"/>
      <c r="BJ35" s="348"/>
      <c r="BK35" s="390"/>
      <c r="BL35" s="415"/>
      <c r="BM35" s="416"/>
      <c r="BN35" s="307"/>
      <c r="BO35" s="349"/>
      <c r="BP35" s="407"/>
      <c r="BQ35" s="415"/>
      <c r="BR35" s="416"/>
      <c r="BS35" s="307"/>
      <c r="BT35" s="348"/>
      <c r="BU35" s="408"/>
      <c r="BV35" s="415"/>
      <c r="BW35" s="416"/>
      <c r="BX35" s="307"/>
      <c r="BY35" s="349"/>
      <c r="BZ35" s="407"/>
      <c r="CA35" s="415"/>
      <c r="CB35" s="416"/>
      <c r="CC35" s="307"/>
      <c r="CD35" s="348"/>
      <c r="CE35" s="408"/>
      <c r="CF35" s="415"/>
      <c r="CG35" s="416"/>
      <c r="CH35" s="307"/>
      <c r="CI35" s="348"/>
      <c r="CJ35" s="408"/>
      <c r="CK35" s="409"/>
      <c r="CL35" s="410"/>
      <c r="CM35" s="411"/>
      <c r="CN35" s="412"/>
      <c r="CO35" s="1338"/>
      <c r="CP35" s="1203"/>
      <c r="CQ35" s="785" t="e">
        <f t="shared" si="7"/>
        <v>#DIV/0!</v>
      </c>
      <c r="CR35" s="1116"/>
      <c r="CS35" s="786" t="e">
        <f t="shared" si="0"/>
        <v>#DIV/0!</v>
      </c>
      <c r="CT35" s="1114"/>
      <c r="CU35" s="1199" t="e">
        <f t="shared" si="1"/>
        <v>#DIV/0!</v>
      </c>
      <c r="CV35" s="1115"/>
      <c r="CW35" s="1208" t="e">
        <f t="shared" si="2"/>
        <v>#DIV/0!</v>
      </c>
      <c r="CX35" s="1214"/>
      <c r="CY35" s="1210" t="e">
        <f t="shared" si="3"/>
        <v>#DIV/0!</v>
      </c>
      <c r="CZ35" s="1116"/>
      <c r="DA35" s="1207" t="e">
        <f t="shared" si="4"/>
        <v>#DIV/0!</v>
      </c>
      <c r="DB35" s="1114"/>
      <c r="DC35" s="1196" t="e">
        <f t="shared" si="5"/>
        <v>#DIV/0!</v>
      </c>
      <c r="DD35" s="1115"/>
      <c r="DE35" s="1208" t="e">
        <f t="shared" si="6"/>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8"/>
        <v>0</v>
      </c>
      <c r="Q36" s="2067"/>
      <c r="R36" s="2075"/>
      <c r="S36" s="860"/>
      <c r="T36" s="860"/>
      <c r="U36" s="860"/>
      <c r="V36" s="860"/>
      <c r="W36" s="945">
        <f t="shared" si="9"/>
        <v>0</v>
      </c>
      <c r="X36" s="878">
        <f t="shared" si="10"/>
        <v>0</v>
      </c>
      <c r="Y36" s="822"/>
      <c r="Z36" s="822"/>
      <c r="AA36" s="932"/>
      <c r="AB36" s="1256"/>
      <c r="AC36" s="892"/>
      <c r="AD36" s="1238"/>
      <c r="AE36" s="934"/>
      <c r="AF36" s="1261"/>
      <c r="AG36" s="1222"/>
      <c r="AH36" s="827"/>
      <c r="AI36" s="959"/>
      <c r="AJ36" s="1275"/>
      <c r="AK36" s="929"/>
      <c r="AL36" s="989"/>
      <c r="AM36" s="1056"/>
      <c r="AN36" s="1056"/>
      <c r="AO36" s="1057"/>
      <c r="AP36" s="1058"/>
      <c r="AQ36" s="404"/>
      <c r="AR36" s="20"/>
      <c r="AS36" s="329"/>
      <c r="AT36" s="307"/>
      <c r="AU36" s="21"/>
      <c r="AV36" s="402"/>
      <c r="AW36" s="403"/>
      <c r="AX36" s="398"/>
      <c r="AY36" s="307"/>
      <c r="AZ36" s="348"/>
      <c r="BA36" s="390"/>
      <c r="BB36" s="415"/>
      <c r="BC36" s="416"/>
      <c r="BD36" s="307"/>
      <c r="BE36" s="348"/>
      <c r="BF36" s="390"/>
      <c r="BG36" s="415"/>
      <c r="BH36" s="416"/>
      <c r="BI36" s="307"/>
      <c r="BJ36" s="348"/>
      <c r="BK36" s="390"/>
      <c r="BL36" s="415"/>
      <c r="BM36" s="416"/>
      <c r="BN36" s="307"/>
      <c r="BO36" s="349"/>
      <c r="BP36" s="407"/>
      <c r="BQ36" s="415"/>
      <c r="BR36" s="416"/>
      <c r="BS36" s="307"/>
      <c r="BT36" s="348"/>
      <c r="BU36" s="408"/>
      <c r="BV36" s="415"/>
      <c r="BW36" s="416"/>
      <c r="BX36" s="307"/>
      <c r="BY36" s="349"/>
      <c r="BZ36" s="407"/>
      <c r="CA36" s="415"/>
      <c r="CB36" s="416"/>
      <c r="CC36" s="307"/>
      <c r="CD36" s="348"/>
      <c r="CE36" s="408"/>
      <c r="CF36" s="415"/>
      <c r="CG36" s="416"/>
      <c r="CH36" s="307"/>
      <c r="CI36" s="348"/>
      <c r="CJ36" s="408"/>
      <c r="CK36" s="409"/>
      <c r="CL36" s="410"/>
      <c r="CM36" s="411"/>
      <c r="CN36" s="412"/>
      <c r="CO36" s="1338"/>
      <c r="CP36" s="1203"/>
      <c r="CQ36" s="785" t="e">
        <f t="shared" si="7"/>
        <v>#DIV/0!</v>
      </c>
      <c r="CR36" s="1116"/>
      <c r="CS36" s="786" t="e">
        <f t="shared" si="0"/>
        <v>#DIV/0!</v>
      </c>
      <c r="CT36" s="1114"/>
      <c r="CU36" s="1199" t="e">
        <f t="shared" si="1"/>
        <v>#DIV/0!</v>
      </c>
      <c r="CV36" s="1115"/>
      <c r="CW36" s="1208" t="e">
        <f t="shared" si="2"/>
        <v>#DIV/0!</v>
      </c>
      <c r="CX36" s="1214"/>
      <c r="CY36" s="1210" t="e">
        <f t="shared" si="3"/>
        <v>#DIV/0!</v>
      </c>
      <c r="CZ36" s="1116"/>
      <c r="DA36" s="1207" t="e">
        <f t="shared" si="4"/>
        <v>#DIV/0!</v>
      </c>
      <c r="DB36" s="1114"/>
      <c r="DC36" s="1196" t="e">
        <f t="shared" si="5"/>
        <v>#DIV/0!</v>
      </c>
      <c r="DD36" s="1115"/>
      <c r="DE36" s="1208" t="e">
        <f t="shared" si="6"/>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8"/>
        <v>0</v>
      </c>
      <c r="Q37" s="2067"/>
      <c r="R37" s="2075"/>
      <c r="S37" s="860"/>
      <c r="T37" s="860"/>
      <c r="U37" s="860"/>
      <c r="V37" s="860"/>
      <c r="W37" s="945">
        <f t="shared" si="9"/>
        <v>0</v>
      </c>
      <c r="X37" s="878">
        <f t="shared" si="10"/>
        <v>0</v>
      </c>
      <c r="Y37" s="822"/>
      <c r="Z37" s="822"/>
      <c r="AA37" s="932"/>
      <c r="AB37" s="1256"/>
      <c r="AC37" s="892"/>
      <c r="AD37" s="1238"/>
      <c r="AE37" s="934"/>
      <c r="AF37" s="1261"/>
      <c r="AG37" s="1222"/>
      <c r="AH37" s="827"/>
      <c r="AI37" s="959"/>
      <c r="AJ37" s="1275"/>
      <c r="AK37" s="1060"/>
      <c r="AL37" s="989"/>
      <c r="AM37" s="1059"/>
      <c r="AN37" s="1059"/>
      <c r="AO37" s="1058"/>
      <c r="AP37" s="1058"/>
      <c r="AQ37" s="404"/>
      <c r="AR37" s="20"/>
      <c r="AS37" s="329"/>
      <c r="AT37" s="307"/>
      <c r="AU37" s="21"/>
      <c r="AV37" s="402"/>
      <c r="AW37" s="403"/>
      <c r="AX37" s="398"/>
      <c r="AY37" s="307"/>
      <c r="AZ37" s="348"/>
      <c r="BA37" s="390"/>
      <c r="BB37" s="415"/>
      <c r="BC37" s="416"/>
      <c r="BD37" s="307"/>
      <c r="BE37" s="348"/>
      <c r="BF37" s="390"/>
      <c r="BG37" s="415"/>
      <c r="BH37" s="416"/>
      <c r="BI37" s="307"/>
      <c r="BJ37" s="348"/>
      <c r="BK37" s="390"/>
      <c r="BL37" s="415"/>
      <c r="BM37" s="416"/>
      <c r="BN37" s="307"/>
      <c r="BO37" s="349"/>
      <c r="BP37" s="407"/>
      <c r="BQ37" s="415"/>
      <c r="BR37" s="416"/>
      <c r="BS37" s="307"/>
      <c r="BT37" s="348"/>
      <c r="BU37" s="408"/>
      <c r="BV37" s="415"/>
      <c r="BW37" s="416"/>
      <c r="BX37" s="307"/>
      <c r="BY37" s="349"/>
      <c r="BZ37" s="407"/>
      <c r="CA37" s="415"/>
      <c r="CB37" s="416"/>
      <c r="CC37" s="307"/>
      <c r="CD37" s="348"/>
      <c r="CE37" s="408"/>
      <c r="CF37" s="415"/>
      <c r="CG37" s="416"/>
      <c r="CH37" s="307"/>
      <c r="CI37" s="348"/>
      <c r="CJ37" s="408"/>
      <c r="CK37" s="409"/>
      <c r="CL37" s="410"/>
      <c r="CM37" s="411"/>
      <c r="CN37" s="412"/>
      <c r="CO37" s="1338"/>
      <c r="CP37" s="1203"/>
      <c r="CQ37" s="785" t="e">
        <f t="shared" si="7"/>
        <v>#DIV/0!</v>
      </c>
      <c r="CR37" s="1116"/>
      <c r="CS37" s="786" t="e">
        <f t="shared" si="0"/>
        <v>#DIV/0!</v>
      </c>
      <c r="CT37" s="1114"/>
      <c r="CU37" s="1199" t="e">
        <f t="shared" si="1"/>
        <v>#DIV/0!</v>
      </c>
      <c r="CV37" s="1115"/>
      <c r="CW37" s="1208" t="e">
        <f t="shared" si="2"/>
        <v>#DIV/0!</v>
      </c>
      <c r="CX37" s="1214"/>
      <c r="CY37" s="1210" t="e">
        <f t="shared" si="3"/>
        <v>#DIV/0!</v>
      </c>
      <c r="CZ37" s="1116"/>
      <c r="DA37" s="1207" t="e">
        <f t="shared" si="4"/>
        <v>#DIV/0!</v>
      </c>
      <c r="DB37" s="1114"/>
      <c r="DC37" s="1196" t="e">
        <f t="shared" si="5"/>
        <v>#DIV/0!</v>
      </c>
      <c r="DD37" s="1115"/>
      <c r="DE37" s="1208" t="e">
        <f t="shared" si="6"/>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8"/>
        <v>0</v>
      </c>
      <c r="Q38" s="2067"/>
      <c r="R38" s="2075"/>
      <c r="S38" s="860"/>
      <c r="T38" s="860"/>
      <c r="U38" s="860"/>
      <c r="V38" s="860"/>
      <c r="W38" s="945">
        <f t="shared" si="9"/>
        <v>0</v>
      </c>
      <c r="X38" s="878">
        <f t="shared" si="10"/>
        <v>0</v>
      </c>
      <c r="Y38" s="822"/>
      <c r="Z38" s="822"/>
      <c r="AA38" s="468"/>
      <c r="AB38" s="1257"/>
      <c r="AC38" s="165"/>
      <c r="AD38" s="1238"/>
      <c r="AE38" s="469"/>
      <c r="AF38" s="1262"/>
      <c r="AG38" s="166"/>
      <c r="AH38" s="827"/>
      <c r="AI38" s="959"/>
      <c r="AJ38" s="1275"/>
      <c r="AK38" s="929"/>
      <c r="AL38" s="828"/>
      <c r="AM38" s="1059"/>
      <c r="AN38" s="1059"/>
      <c r="AO38" s="1058"/>
      <c r="AP38" s="1058"/>
      <c r="AQ38" s="404"/>
      <c r="AR38" s="20"/>
      <c r="AS38" s="329"/>
      <c r="AT38" s="307"/>
      <c r="AU38" s="21"/>
      <c r="AV38" s="402"/>
      <c r="AW38" s="403"/>
      <c r="AX38" s="398"/>
      <c r="AY38" s="307"/>
      <c r="AZ38" s="348"/>
      <c r="BA38" s="390"/>
      <c r="BB38" s="415"/>
      <c r="BC38" s="416"/>
      <c r="BD38" s="307"/>
      <c r="BE38" s="348"/>
      <c r="BF38" s="390"/>
      <c r="BG38" s="415"/>
      <c r="BH38" s="416"/>
      <c r="BI38" s="307"/>
      <c r="BJ38" s="348"/>
      <c r="BK38" s="390"/>
      <c r="BL38" s="415"/>
      <c r="BM38" s="416"/>
      <c r="BN38" s="307"/>
      <c r="BO38" s="349"/>
      <c r="BP38" s="407"/>
      <c r="BQ38" s="415"/>
      <c r="BR38" s="416"/>
      <c r="BS38" s="307"/>
      <c r="BT38" s="348"/>
      <c r="BU38" s="408"/>
      <c r="BV38" s="415"/>
      <c r="BW38" s="416"/>
      <c r="BX38" s="307"/>
      <c r="BY38" s="349"/>
      <c r="BZ38" s="407"/>
      <c r="CA38" s="415"/>
      <c r="CB38" s="416"/>
      <c r="CC38" s="307"/>
      <c r="CD38" s="348"/>
      <c r="CE38" s="408"/>
      <c r="CF38" s="415"/>
      <c r="CG38" s="416"/>
      <c r="CH38" s="307"/>
      <c r="CI38" s="348"/>
      <c r="CJ38" s="408"/>
      <c r="CK38" s="409"/>
      <c r="CL38" s="410"/>
      <c r="CM38" s="411"/>
      <c r="CN38" s="412"/>
      <c r="CO38" s="1338"/>
      <c r="CP38" s="1203"/>
      <c r="CQ38" s="785" t="e">
        <f t="shared" si="7"/>
        <v>#DIV/0!</v>
      </c>
      <c r="CR38" s="1116"/>
      <c r="CS38" s="786" t="e">
        <f t="shared" si="0"/>
        <v>#DIV/0!</v>
      </c>
      <c r="CT38" s="1114"/>
      <c r="CU38" s="1199" t="e">
        <f t="shared" si="1"/>
        <v>#DIV/0!</v>
      </c>
      <c r="CV38" s="1115"/>
      <c r="CW38" s="1208" t="e">
        <f t="shared" si="2"/>
        <v>#DIV/0!</v>
      </c>
      <c r="CX38" s="1214"/>
      <c r="CY38" s="1210" t="e">
        <f t="shared" si="3"/>
        <v>#DIV/0!</v>
      </c>
      <c r="CZ38" s="1116"/>
      <c r="DA38" s="1207" t="e">
        <f t="shared" si="4"/>
        <v>#DIV/0!</v>
      </c>
      <c r="DB38" s="1114"/>
      <c r="DC38" s="1196" t="e">
        <f t="shared" si="5"/>
        <v>#DIV/0!</v>
      </c>
      <c r="DD38" s="1115"/>
      <c r="DE38" s="1208" t="e">
        <f t="shared" si="6"/>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8"/>
        <v>0</v>
      </c>
      <c r="Q39" s="2067"/>
      <c r="R39" s="2075"/>
      <c r="S39" s="860"/>
      <c r="T39" s="860"/>
      <c r="U39" s="860"/>
      <c r="V39" s="860"/>
      <c r="W39" s="945">
        <f t="shared" si="9"/>
        <v>0</v>
      </c>
      <c r="X39" s="878">
        <f t="shared" si="10"/>
        <v>0</v>
      </c>
      <c r="Y39" s="822"/>
      <c r="Z39" s="822"/>
      <c r="AA39" s="932"/>
      <c r="AB39" s="1256"/>
      <c r="AC39" s="892"/>
      <c r="AD39" s="890" t="s">
        <v>361</v>
      </c>
      <c r="AE39" s="934"/>
      <c r="AF39" s="1261"/>
      <c r="AG39" s="1222"/>
      <c r="AH39" s="827"/>
      <c r="AI39" s="959"/>
      <c r="AJ39" s="1275"/>
      <c r="AK39" s="929"/>
      <c r="AL39" s="828"/>
      <c r="AM39" s="1059"/>
      <c r="AN39" s="1059"/>
      <c r="AO39" s="1058"/>
      <c r="AP39" s="1058"/>
      <c r="AQ39" s="404"/>
      <c r="AR39" s="20"/>
      <c r="AS39" s="329"/>
      <c r="AT39" s="307"/>
      <c r="AU39" s="21"/>
      <c r="AV39" s="402"/>
      <c r="AW39" s="403"/>
      <c r="AX39" s="398"/>
      <c r="AY39" s="307"/>
      <c r="AZ39" s="348"/>
      <c r="BA39" s="390"/>
      <c r="BB39" s="415"/>
      <c r="BC39" s="416"/>
      <c r="BD39" s="307"/>
      <c r="BE39" s="348"/>
      <c r="BF39" s="390"/>
      <c r="BG39" s="415"/>
      <c r="BH39" s="416"/>
      <c r="BI39" s="307"/>
      <c r="BJ39" s="348"/>
      <c r="BK39" s="390"/>
      <c r="BL39" s="415"/>
      <c r="BM39" s="416"/>
      <c r="BN39" s="307"/>
      <c r="BO39" s="349"/>
      <c r="BP39" s="407"/>
      <c r="BQ39" s="415"/>
      <c r="BR39" s="416"/>
      <c r="BS39" s="307"/>
      <c r="BT39" s="348"/>
      <c r="BU39" s="408"/>
      <c r="BV39" s="415"/>
      <c r="BW39" s="416"/>
      <c r="BX39" s="307"/>
      <c r="BY39" s="349"/>
      <c r="BZ39" s="407"/>
      <c r="CA39" s="415"/>
      <c r="CB39" s="416"/>
      <c r="CC39" s="307"/>
      <c r="CD39" s="348"/>
      <c r="CE39" s="408"/>
      <c r="CF39" s="415"/>
      <c r="CG39" s="416"/>
      <c r="CH39" s="307"/>
      <c r="CI39" s="348"/>
      <c r="CJ39" s="408"/>
      <c r="CK39" s="409"/>
      <c r="CL39" s="410"/>
      <c r="CM39" s="411"/>
      <c r="CN39" s="412"/>
      <c r="CO39" s="1338"/>
      <c r="CP39" s="1203"/>
      <c r="CQ39" s="785" t="e">
        <f t="shared" si="7"/>
        <v>#DIV/0!</v>
      </c>
      <c r="CR39" s="1116"/>
      <c r="CS39" s="786" t="e">
        <f t="shared" si="0"/>
        <v>#DIV/0!</v>
      </c>
      <c r="CT39" s="1114"/>
      <c r="CU39" s="1199" t="e">
        <f t="shared" si="1"/>
        <v>#DIV/0!</v>
      </c>
      <c r="CV39" s="1115"/>
      <c r="CW39" s="1208" t="e">
        <f t="shared" si="2"/>
        <v>#DIV/0!</v>
      </c>
      <c r="CX39" s="1214"/>
      <c r="CY39" s="1210" t="e">
        <f t="shared" si="3"/>
        <v>#DIV/0!</v>
      </c>
      <c r="CZ39" s="1116"/>
      <c r="DA39" s="1207" t="e">
        <f t="shared" si="4"/>
        <v>#DIV/0!</v>
      </c>
      <c r="DB39" s="1114"/>
      <c r="DC39" s="1196" t="e">
        <f t="shared" si="5"/>
        <v>#DIV/0!</v>
      </c>
      <c r="DD39" s="1115"/>
      <c r="DE39" s="1208" t="e">
        <f t="shared" si="6"/>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8"/>
        <v>0</v>
      </c>
      <c r="Q40" s="2067"/>
      <c r="R40" s="2075"/>
      <c r="S40" s="860"/>
      <c r="T40" s="860"/>
      <c r="U40" s="860"/>
      <c r="V40" s="860"/>
      <c r="W40" s="945">
        <f t="shared" si="9"/>
        <v>0</v>
      </c>
      <c r="X40" s="878">
        <f t="shared" si="10"/>
        <v>0</v>
      </c>
      <c r="Y40" s="822"/>
      <c r="Z40" s="822"/>
      <c r="AA40" s="932"/>
      <c r="AB40" s="1256"/>
      <c r="AC40" s="892"/>
      <c r="AD40" s="1241"/>
      <c r="AE40" s="934"/>
      <c r="AF40" s="1261"/>
      <c r="AG40" s="1222"/>
      <c r="AH40" s="827"/>
      <c r="AI40" s="959"/>
      <c r="AJ40" s="1275"/>
      <c r="AK40" s="929"/>
      <c r="AL40" s="989"/>
      <c r="AM40" s="1059"/>
      <c r="AN40" s="1059"/>
      <c r="AO40" s="1058"/>
      <c r="AP40" s="1058"/>
      <c r="AQ40" s="404"/>
      <c r="AR40" s="20"/>
      <c r="AS40" s="329"/>
      <c r="AT40" s="307"/>
      <c r="AU40" s="21"/>
      <c r="AV40" s="402"/>
      <c r="AW40" s="403"/>
      <c r="AX40" s="398"/>
      <c r="AY40" s="307"/>
      <c r="AZ40" s="348"/>
      <c r="BA40" s="390"/>
      <c r="BB40" s="415"/>
      <c r="BC40" s="416"/>
      <c r="BD40" s="307"/>
      <c r="BE40" s="348"/>
      <c r="BF40" s="390"/>
      <c r="BG40" s="415"/>
      <c r="BH40" s="416"/>
      <c r="BI40" s="307"/>
      <c r="BJ40" s="348"/>
      <c r="BK40" s="390"/>
      <c r="BL40" s="415"/>
      <c r="BM40" s="416"/>
      <c r="BN40" s="307"/>
      <c r="BO40" s="349"/>
      <c r="BP40" s="407"/>
      <c r="BQ40" s="415"/>
      <c r="BR40" s="416"/>
      <c r="BS40" s="307"/>
      <c r="BT40" s="348"/>
      <c r="BU40" s="408"/>
      <c r="BV40" s="415"/>
      <c r="BW40" s="416"/>
      <c r="BX40" s="307"/>
      <c r="BY40" s="349"/>
      <c r="BZ40" s="407"/>
      <c r="CA40" s="415"/>
      <c r="CB40" s="416"/>
      <c r="CC40" s="307"/>
      <c r="CD40" s="348"/>
      <c r="CE40" s="408"/>
      <c r="CF40" s="415"/>
      <c r="CG40" s="416"/>
      <c r="CH40" s="307"/>
      <c r="CI40" s="348"/>
      <c r="CJ40" s="408"/>
      <c r="CK40" s="409"/>
      <c r="CL40" s="410"/>
      <c r="CM40" s="411"/>
      <c r="CN40" s="412"/>
      <c r="CO40" s="1338"/>
      <c r="CP40" s="1203"/>
      <c r="CQ40" s="785" t="e">
        <f t="shared" si="7"/>
        <v>#DIV/0!</v>
      </c>
      <c r="CR40" s="1116"/>
      <c r="CS40" s="786" t="e">
        <f t="shared" si="0"/>
        <v>#DIV/0!</v>
      </c>
      <c r="CT40" s="1114"/>
      <c r="CU40" s="1199" t="e">
        <f t="shared" si="1"/>
        <v>#DIV/0!</v>
      </c>
      <c r="CV40" s="1115"/>
      <c r="CW40" s="1208" t="e">
        <f t="shared" si="2"/>
        <v>#DIV/0!</v>
      </c>
      <c r="CX40" s="1214"/>
      <c r="CY40" s="1210" t="e">
        <f t="shared" si="3"/>
        <v>#DIV/0!</v>
      </c>
      <c r="CZ40" s="1116"/>
      <c r="DA40" s="1207" t="e">
        <f t="shared" si="4"/>
        <v>#DIV/0!</v>
      </c>
      <c r="DB40" s="1114"/>
      <c r="DC40" s="1196" t="e">
        <f t="shared" si="5"/>
        <v>#DIV/0!</v>
      </c>
      <c r="DD40" s="1115"/>
      <c r="DE40" s="1208" t="e">
        <f t="shared" si="6"/>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8"/>
        <v>0</v>
      </c>
      <c r="Q41" s="2067"/>
      <c r="R41" s="2075"/>
      <c r="S41" s="860"/>
      <c r="T41" s="860"/>
      <c r="U41" s="860"/>
      <c r="V41" s="860"/>
      <c r="W41" s="945">
        <f t="shared" si="9"/>
        <v>0</v>
      </c>
      <c r="X41" s="878">
        <f t="shared" si="10"/>
        <v>0</v>
      </c>
      <c r="Y41" s="822"/>
      <c r="Z41" s="822"/>
      <c r="AA41" s="616"/>
      <c r="AB41" s="1258"/>
      <c r="AC41" s="892"/>
      <c r="AD41" s="1241"/>
      <c r="AE41" s="470"/>
      <c r="AF41" s="1263"/>
      <c r="AG41" s="1222"/>
      <c r="AH41" s="827"/>
      <c r="AI41" s="959"/>
      <c r="AJ41" s="1275"/>
      <c r="AK41" s="929"/>
      <c r="AL41" s="989"/>
      <c r="AM41" s="1059"/>
      <c r="AN41" s="1059"/>
      <c r="AO41" s="1058"/>
      <c r="AP41" s="1058"/>
      <c r="AQ41" s="404"/>
      <c r="AR41" s="20"/>
      <c r="AS41" s="329"/>
      <c r="AT41" s="307"/>
      <c r="AU41" s="21"/>
      <c r="AV41" s="402"/>
      <c r="AW41" s="403"/>
      <c r="AX41" s="398"/>
      <c r="AY41" s="307"/>
      <c r="AZ41" s="348"/>
      <c r="BA41" s="390"/>
      <c r="BB41" s="415"/>
      <c r="BC41" s="416"/>
      <c r="BD41" s="307"/>
      <c r="BE41" s="348"/>
      <c r="BF41" s="390"/>
      <c r="BG41" s="415"/>
      <c r="BH41" s="416"/>
      <c r="BI41" s="307"/>
      <c r="BJ41" s="348"/>
      <c r="BK41" s="390"/>
      <c r="BL41" s="415"/>
      <c r="BM41" s="416"/>
      <c r="BN41" s="307"/>
      <c r="BO41" s="349"/>
      <c r="BP41" s="407"/>
      <c r="BQ41" s="415"/>
      <c r="BR41" s="416"/>
      <c r="BS41" s="307"/>
      <c r="BT41" s="348"/>
      <c r="BU41" s="408"/>
      <c r="BV41" s="415"/>
      <c r="BW41" s="416"/>
      <c r="BX41" s="307"/>
      <c r="BY41" s="349"/>
      <c r="BZ41" s="407"/>
      <c r="CA41" s="415"/>
      <c r="CB41" s="416"/>
      <c r="CC41" s="307"/>
      <c r="CD41" s="348"/>
      <c r="CE41" s="408"/>
      <c r="CF41" s="415"/>
      <c r="CG41" s="416"/>
      <c r="CH41" s="307"/>
      <c r="CI41" s="348"/>
      <c r="CJ41" s="408"/>
      <c r="CK41" s="409"/>
      <c r="CL41" s="410"/>
      <c r="CM41" s="411"/>
      <c r="CN41" s="412"/>
      <c r="CO41" s="1338"/>
      <c r="CP41" s="1203"/>
      <c r="CQ41" s="785" t="e">
        <f t="shared" si="7"/>
        <v>#DIV/0!</v>
      </c>
      <c r="CR41" s="1116"/>
      <c r="CS41" s="786" t="e">
        <f t="shared" si="0"/>
        <v>#DIV/0!</v>
      </c>
      <c r="CT41" s="1114"/>
      <c r="CU41" s="1199" t="e">
        <f t="shared" si="1"/>
        <v>#DIV/0!</v>
      </c>
      <c r="CV41" s="1115"/>
      <c r="CW41" s="1208" t="e">
        <f t="shared" si="2"/>
        <v>#DIV/0!</v>
      </c>
      <c r="CX41" s="1214"/>
      <c r="CY41" s="1210" t="e">
        <f t="shared" si="3"/>
        <v>#DIV/0!</v>
      </c>
      <c r="CZ41" s="1116"/>
      <c r="DA41" s="1207" t="e">
        <f t="shared" si="4"/>
        <v>#DIV/0!</v>
      </c>
      <c r="DB41" s="1114"/>
      <c r="DC41" s="1196" t="e">
        <f t="shared" si="5"/>
        <v>#DIV/0!</v>
      </c>
      <c r="DD41" s="1115"/>
      <c r="DE41" s="1208" t="e">
        <f t="shared" si="6"/>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8"/>
        <v>0</v>
      </c>
      <c r="Q42" s="2067"/>
      <c r="R42" s="2075"/>
      <c r="S42" s="860"/>
      <c r="T42" s="860"/>
      <c r="U42" s="860"/>
      <c r="V42" s="860"/>
      <c r="W42" s="945">
        <f t="shared" si="9"/>
        <v>0</v>
      </c>
      <c r="X42" s="878">
        <f t="shared" si="10"/>
        <v>0</v>
      </c>
      <c r="Y42" s="822"/>
      <c r="Z42" s="822"/>
      <c r="AA42" s="932"/>
      <c r="AB42" s="1256"/>
      <c r="AC42" s="167"/>
      <c r="AD42" s="1242"/>
      <c r="AE42" s="934"/>
      <c r="AF42" s="1264"/>
      <c r="AG42" s="1222"/>
      <c r="AH42" s="827"/>
      <c r="AI42" s="959"/>
      <c r="AJ42" s="1275"/>
      <c r="AK42" s="929"/>
      <c r="AL42" s="828"/>
      <c r="AM42" s="1059"/>
      <c r="AN42" s="1059"/>
      <c r="AO42" s="1058"/>
      <c r="AP42" s="1058"/>
      <c r="AQ42" s="404"/>
      <c r="AR42" s="20"/>
      <c r="AS42" s="329"/>
      <c r="AT42" s="307"/>
      <c r="AU42" s="21"/>
      <c r="AV42" s="402"/>
      <c r="AW42" s="403"/>
      <c r="AX42" s="398"/>
      <c r="AY42" s="307"/>
      <c r="AZ42" s="348"/>
      <c r="BA42" s="390"/>
      <c r="BB42" s="415"/>
      <c r="BC42" s="416"/>
      <c r="BD42" s="307"/>
      <c r="BE42" s="348"/>
      <c r="BF42" s="390"/>
      <c r="BG42" s="415"/>
      <c r="BH42" s="416"/>
      <c r="BI42" s="307"/>
      <c r="BJ42" s="348"/>
      <c r="BK42" s="390"/>
      <c r="BL42" s="415"/>
      <c r="BM42" s="416"/>
      <c r="BN42" s="307"/>
      <c r="BO42" s="349"/>
      <c r="BP42" s="407"/>
      <c r="BQ42" s="415"/>
      <c r="BR42" s="416"/>
      <c r="BS42" s="307"/>
      <c r="BT42" s="348"/>
      <c r="BU42" s="408"/>
      <c r="BV42" s="415"/>
      <c r="BW42" s="416"/>
      <c r="BX42" s="307"/>
      <c r="BY42" s="349"/>
      <c r="BZ42" s="407"/>
      <c r="CA42" s="415"/>
      <c r="CB42" s="416"/>
      <c r="CC42" s="307"/>
      <c r="CD42" s="348"/>
      <c r="CE42" s="408"/>
      <c r="CF42" s="415"/>
      <c r="CG42" s="416"/>
      <c r="CH42" s="307"/>
      <c r="CI42" s="348"/>
      <c r="CJ42" s="408"/>
      <c r="CK42" s="409"/>
      <c r="CL42" s="410"/>
      <c r="CM42" s="411"/>
      <c r="CN42" s="412"/>
      <c r="CO42" s="1338"/>
      <c r="CP42" s="1203"/>
      <c r="CQ42" s="785" t="e">
        <f t="shared" si="7"/>
        <v>#DIV/0!</v>
      </c>
      <c r="CR42" s="1116"/>
      <c r="CS42" s="786" t="e">
        <f t="shared" si="0"/>
        <v>#DIV/0!</v>
      </c>
      <c r="CT42" s="1114"/>
      <c r="CU42" s="1199" t="e">
        <f t="shared" si="1"/>
        <v>#DIV/0!</v>
      </c>
      <c r="CV42" s="1115"/>
      <c r="CW42" s="1208" t="e">
        <f t="shared" si="2"/>
        <v>#DIV/0!</v>
      </c>
      <c r="CX42" s="1214"/>
      <c r="CY42" s="1210" t="e">
        <f t="shared" si="3"/>
        <v>#DIV/0!</v>
      </c>
      <c r="CZ42" s="1116"/>
      <c r="DA42" s="1207" t="e">
        <f t="shared" si="4"/>
        <v>#DIV/0!</v>
      </c>
      <c r="DB42" s="1114"/>
      <c r="DC42" s="1196" t="e">
        <f t="shared" si="5"/>
        <v>#DIV/0!</v>
      </c>
      <c r="DD42" s="1115"/>
      <c r="DE42" s="1208" t="e">
        <f t="shared" si="6"/>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8"/>
        <v>0</v>
      </c>
      <c r="Q43" s="2067"/>
      <c r="R43" s="2075"/>
      <c r="S43" s="860"/>
      <c r="T43" s="860"/>
      <c r="U43" s="860"/>
      <c r="V43" s="860"/>
      <c r="W43" s="945">
        <f t="shared" si="9"/>
        <v>0</v>
      </c>
      <c r="X43" s="878">
        <f t="shared" si="10"/>
        <v>0</v>
      </c>
      <c r="Y43" s="822"/>
      <c r="Z43" s="822"/>
      <c r="AA43" s="932"/>
      <c r="AB43" s="1259"/>
      <c r="AC43" s="892"/>
      <c r="AD43" s="1241"/>
      <c r="AE43" s="934"/>
      <c r="AF43" s="1264"/>
      <c r="AG43" s="1222"/>
      <c r="AH43" s="827"/>
      <c r="AI43" s="959"/>
      <c r="AJ43" s="1275"/>
      <c r="AK43" s="929"/>
      <c r="AL43" s="828"/>
      <c r="AM43" s="1059"/>
      <c r="AN43" s="1059"/>
      <c r="AO43" s="1058"/>
      <c r="AP43" s="1058"/>
      <c r="AQ43" s="404"/>
      <c r="AR43" s="20"/>
      <c r="AS43" s="329"/>
      <c r="AT43" s="307"/>
      <c r="AU43" s="21"/>
      <c r="AV43" s="402"/>
      <c r="AW43" s="403"/>
      <c r="AX43" s="398"/>
      <c r="AY43" s="307"/>
      <c r="AZ43" s="348"/>
      <c r="BA43" s="390"/>
      <c r="BB43" s="415"/>
      <c r="BC43" s="416"/>
      <c r="BD43" s="307"/>
      <c r="BE43" s="348"/>
      <c r="BF43" s="390"/>
      <c r="BG43" s="415"/>
      <c r="BH43" s="416"/>
      <c r="BI43" s="307"/>
      <c r="BJ43" s="348"/>
      <c r="BK43" s="390"/>
      <c r="BL43" s="415"/>
      <c r="BM43" s="416"/>
      <c r="BN43" s="307"/>
      <c r="BO43" s="349"/>
      <c r="BP43" s="407"/>
      <c r="BQ43" s="415"/>
      <c r="BR43" s="416"/>
      <c r="BS43" s="307"/>
      <c r="BT43" s="348"/>
      <c r="BU43" s="408"/>
      <c r="BV43" s="415"/>
      <c r="BW43" s="416"/>
      <c r="BX43" s="307"/>
      <c r="BY43" s="349"/>
      <c r="BZ43" s="407"/>
      <c r="CA43" s="415"/>
      <c r="CB43" s="416"/>
      <c r="CC43" s="307"/>
      <c r="CD43" s="348"/>
      <c r="CE43" s="408"/>
      <c r="CF43" s="415"/>
      <c r="CG43" s="416"/>
      <c r="CH43" s="307"/>
      <c r="CI43" s="348"/>
      <c r="CJ43" s="408"/>
      <c r="CK43" s="409"/>
      <c r="CL43" s="410"/>
      <c r="CM43" s="411"/>
      <c r="CN43" s="412"/>
      <c r="CO43" s="1338"/>
      <c r="CP43" s="1203"/>
      <c r="CQ43" s="785" t="e">
        <f t="shared" si="7"/>
        <v>#DIV/0!</v>
      </c>
      <c r="CR43" s="1116"/>
      <c r="CS43" s="786" t="e">
        <f t="shared" si="0"/>
        <v>#DIV/0!</v>
      </c>
      <c r="CT43" s="1114"/>
      <c r="CU43" s="1199" t="e">
        <f t="shared" si="1"/>
        <v>#DIV/0!</v>
      </c>
      <c r="CV43" s="1115"/>
      <c r="CW43" s="1208" t="e">
        <f t="shared" si="2"/>
        <v>#DIV/0!</v>
      </c>
      <c r="CX43" s="1214"/>
      <c r="CY43" s="1210" t="e">
        <f t="shared" si="3"/>
        <v>#DIV/0!</v>
      </c>
      <c r="CZ43" s="1116"/>
      <c r="DA43" s="1207" t="e">
        <f t="shared" si="4"/>
        <v>#DIV/0!</v>
      </c>
      <c r="DB43" s="1114"/>
      <c r="DC43" s="1196" t="e">
        <f t="shared" si="5"/>
        <v>#DIV/0!</v>
      </c>
      <c r="DD43" s="1115"/>
      <c r="DE43" s="1208" t="e">
        <f t="shared" si="6"/>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8"/>
        <v>0</v>
      </c>
      <c r="Q44" s="2067"/>
      <c r="R44" s="2075"/>
      <c r="S44" s="860"/>
      <c r="T44" s="860"/>
      <c r="U44" s="860"/>
      <c r="V44" s="860"/>
      <c r="W44" s="945">
        <f t="shared" si="9"/>
        <v>0</v>
      </c>
      <c r="X44" s="878">
        <f t="shared" si="10"/>
        <v>0</v>
      </c>
      <c r="Y44" s="822"/>
      <c r="Z44" s="822"/>
      <c r="AA44" s="932"/>
      <c r="AB44" s="1259"/>
      <c r="AC44" s="168"/>
      <c r="AD44" s="1242"/>
      <c r="AE44" s="934"/>
      <c r="AF44" s="1264"/>
      <c r="AG44" s="1222"/>
      <c r="AH44" s="827"/>
      <c r="AI44" s="959"/>
      <c r="AJ44" s="1275"/>
      <c r="AK44" s="929"/>
      <c r="AL44" s="828"/>
      <c r="AM44" s="1059"/>
      <c r="AN44" s="1059"/>
      <c r="AO44" s="1058"/>
      <c r="AP44" s="1058"/>
      <c r="AQ44" s="404"/>
      <c r="AR44" s="20"/>
      <c r="AS44" s="329"/>
      <c r="AT44" s="307"/>
      <c r="AU44" s="21"/>
      <c r="AV44" s="402"/>
      <c r="AW44" s="403"/>
      <c r="AX44" s="398"/>
      <c r="AY44" s="307"/>
      <c r="AZ44" s="348"/>
      <c r="BA44" s="390"/>
      <c r="BB44" s="415"/>
      <c r="BC44" s="416"/>
      <c r="BD44" s="307"/>
      <c r="BE44" s="348"/>
      <c r="BF44" s="390"/>
      <c r="BG44" s="415"/>
      <c r="BH44" s="416"/>
      <c r="BI44" s="307"/>
      <c r="BJ44" s="348"/>
      <c r="BK44" s="390"/>
      <c r="BL44" s="415"/>
      <c r="BM44" s="416"/>
      <c r="BN44" s="307"/>
      <c r="BO44" s="349"/>
      <c r="BP44" s="407"/>
      <c r="BQ44" s="415"/>
      <c r="BR44" s="416"/>
      <c r="BS44" s="307"/>
      <c r="BT44" s="348"/>
      <c r="BU44" s="408"/>
      <c r="BV44" s="415"/>
      <c r="BW44" s="416"/>
      <c r="BX44" s="307"/>
      <c r="BY44" s="349"/>
      <c r="BZ44" s="407"/>
      <c r="CA44" s="415"/>
      <c r="CB44" s="416"/>
      <c r="CC44" s="307"/>
      <c r="CD44" s="348"/>
      <c r="CE44" s="408"/>
      <c r="CF44" s="415"/>
      <c r="CG44" s="416"/>
      <c r="CH44" s="307"/>
      <c r="CI44" s="348"/>
      <c r="CJ44" s="408"/>
      <c r="CK44" s="409"/>
      <c r="CL44" s="410"/>
      <c r="CM44" s="411"/>
      <c r="CN44" s="412"/>
      <c r="CO44" s="1338"/>
      <c r="CP44" s="1203"/>
      <c r="CQ44" s="785" t="e">
        <f t="shared" si="7"/>
        <v>#DIV/0!</v>
      </c>
      <c r="CR44" s="1116"/>
      <c r="CS44" s="786" t="e">
        <f t="shared" si="0"/>
        <v>#DIV/0!</v>
      </c>
      <c r="CT44" s="1114"/>
      <c r="CU44" s="1199" t="e">
        <f t="shared" si="1"/>
        <v>#DIV/0!</v>
      </c>
      <c r="CV44" s="1115"/>
      <c r="CW44" s="1208" t="e">
        <f t="shared" si="2"/>
        <v>#DIV/0!</v>
      </c>
      <c r="CX44" s="1214"/>
      <c r="CY44" s="1210" t="e">
        <f t="shared" si="3"/>
        <v>#DIV/0!</v>
      </c>
      <c r="CZ44" s="1116"/>
      <c r="DA44" s="1207" t="e">
        <f t="shared" si="4"/>
        <v>#DIV/0!</v>
      </c>
      <c r="DB44" s="1114"/>
      <c r="DC44" s="1196" t="e">
        <f t="shared" si="5"/>
        <v>#DIV/0!</v>
      </c>
      <c r="DD44" s="1115"/>
      <c r="DE44" s="1208" t="e">
        <f t="shared" si="6"/>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8"/>
        <v>0</v>
      </c>
      <c r="Q45" s="2071"/>
      <c r="R45" s="2076"/>
      <c r="S45" s="859"/>
      <c r="T45" s="859"/>
      <c r="U45" s="859"/>
      <c r="V45" s="859"/>
      <c r="W45" s="946">
        <f t="shared" si="9"/>
        <v>0</v>
      </c>
      <c r="X45" s="878">
        <f t="shared" si="10"/>
        <v>0</v>
      </c>
      <c r="Y45" s="822"/>
      <c r="Z45" s="822"/>
      <c r="AA45" s="932"/>
      <c r="AB45" s="1259"/>
      <c r="AC45" s="168"/>
      <c r="AD45" s="1243"/>
      <c r="AE45" s="934"/>
      <c r="AF45" s="1264"/>
      <c r="AG45" s="1222"/>
      <c r="AH45" s="827"/>
      <c r="AI45" s="959"/>
      <c r="AJ45" s="1275"/>
      <c r="AK45" s="929"/>
      <c r="AL45" s="989"/>
      <c r="AM45" s="1059"/>
      <c r="AN45" s="1059"/>
      <c r="AO45" s="1058"/>
      <c r="AP45" s="1058"/>
      <c r="AQ45" s="404"/>
      <c r="AR45" s="20"/>
      <c r="AS45" s="329"/>
      <c r="AT45" s="307"/>
      <c r="AU45" s="21"/>
      <c r="AV45" s="402"/>
      <c r="AW45" s="403"/>
      <c r="AX45" s="398"/>
      <c r="AY45" s="307"/>
      <c r="AZ45" s="348"/>
      <c r="BA45" s="390"/>
      <c r="BB45" s="415"/>
      <c r="BC45" s="416"/>
      <c r="BD45" s="307"/>
      <c r="BE45" s="348"/>
      <c r="BF45" s="390"/>
      <c r="BG45" s="415"/>
      <c r="BH45" s="416"/>
      <c r="BI45" s="307"/>
      <c r="BJ45" s="348"/>
      <c r="BK45" s="390"/>
      <c r="BL45" s="415"/>
      <c r="BM45" s="416"/>
      <c r="BN45" s="307"/>
      <c r="BO45" s="349"/>
      <c r="BP45" s="407"/>
      <c r="BQ45" s="415"/>
      <c r="BR45" s="416"/>
      <c r="BS45" s="307"/>
      <c r="BT45" s="348"/>
      <c r="BU45" s="408"/>
      <c r="BV45" s="415"/>
      <c r="BW45" s="416"/>
      <c r="BX45" s="307"/>
      <c r="BY45" s="349"/>
      <c r="BZ45" s="407"/>
      <c r="CA45" s="415"/>
      <c r="CB45" s="416"/>
      <c r="CC45" s="307"/>
      <c r="CD45" s="348"/>
      <c r="CE45" s="408"/>
      <c r="CF45" s="415"/>
      <c r="CG45" s="416"/>
      <c r="CH45" s="307"/>
      <c r="CI45" s="348"/>
      <c r="CJ45" s="408"/>
      <c r="CK45" s="409"/>
      <c r="CL45" s="410"/>
      <c r="CM45" s="411"/>
      <c r="CN45" s="412"/>
      <c r="CO45" s="1338"/>
      <c r="CP45" s="1203"/>
      <c r="CQ45" s="785" t="e">
        <f t="shared" si="7"/>
        <v>#DIV/0!</v>
      </c>
      <c r="CR45" s="1116"/>
      <c r="CS45" s="786" t="e">
        <f t="shared" si="0"/>
        <v>#DIV/0!</v>
      </c>
      <c r="CT45" s="1114"/>
      <c r="CU45" s="1199" t="e">
        <f t="shared" si="1"/>
        <v>#DIV/0!</v>
      </c>
      <c r="CV45" s="1115"/>
      <c r="CW45" s="1208" t="e">
        <f t="shared" si="2"/>
        <v>#DIV/0!</v>
      </c>
      <c r="CX45" s="1214"/>
      <c r="CY45" s="1210" t="e">
        <f t="shared" si="3"/>
        <v>#DIV/0!</v>
      </c>
      <c r="CZ45" s="1116"/>
      <c r="DA45" s="1207" t="e">
        <f t="shared" si="4"/>
        <v>#DIV/0!</v>
      </c>
      <c r="DB45" s="1114"/>
      <c r="DC45" s="1196" t="e">
        <f t="shared" si="5"/>
        <v>#DIV/0!</v>
      </c>
      <c r="DD45" s="1115"/>
      <c r="DE45" s="1208" t="e">
        <f t="shared" si="6"/>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8"/>
        <v>0</v>
      </c>
      <c r="Q46" s="2071"/>
      <c r="R46" s="2076"/>
      <c r="S46" s="859"/>
      <c r="T46" s="859"/>
      <c r="U46" s="859"/>
      <c r="V46" s="859"/>
      <c r="W46" s="946">
        <f t="shared" si="9"/>
        <v>0</v>
      </c>
      <c r="X46" s="878">
        <f t="shared" si="10"/>
        <v>0</v>
      </c>
      <c r="Y46" s="822"/>
      <c r="Z46" s="822"/>
      <c r="AA46" s="932"/>
      <c r="AB46" s="1259"/>
      <c r="AC46" s="796"/>
      <c r="AD46" s="1243"/>
      <c r="AE46" s="934"/>
      <c r="AF46" s="1264"/>
      <c r="AG46" s="1222"/>
      <c r="AH46" s="822"/>
      <c r="AI46" s="959"/>
      <c r="AJ46" s="1275"/>
      <c r="AK46" s="929"/>
      <c r="AL46" s="828"/>
      <c r="AM46" s="1059"/>
      <c r="AN46" s="1059"/>
      <c r="AO46" s="1058"/>
      <c r="AP46" s="1058"/>
      <c r="AQ46" s="404"/>
      <c r="AR46" s="20"/>
      <c r="AS46" s="329"/>
      <c r="AT46" s="307"/>
      <c r="AU46" s="21"/>
      <c r="AV46" s="402"/>
      <c r="AW46" s="403"/>
      <c r="AX46" s="398"/>
      <c r="AY46" s="307"/>
      <c r="AZ46" s="348"/>
      <c r="BA46" s="390"/>
      <c r="BB46" s="415"/>
      <c r="BC46" s="416"/>
      <c r="BD46" s="307"/>
      <c r="BE46" s="348"/>
      <c r="BF46" s="390"/>
      <c r="BG46" s="415"/>
      <c r="BH46" s="416"/>
      <c r="BI46" s="307"/>
      <c r="BJ46" s="348"/>
      <c r="BK46" s="390"/>
      <c r="BL46" s="415"/>
      <c r="BM46" s="416"/>
      <c r="BN46" s="307"/>
      <c r="BO46" s="349"/>
      <c r="BP46" s="407"/>
      <c r="BQ46" s="415"/>
      <c r="BR46" s="416"/>
      <c r="BS46" s="307"/>
      <c r="BT46" s="348"/>
      <c r="BU46" s="408"/>
      <c r="BV46" s="415"/>
      <c r="BW46" s="416"/>
      <c r="BX46" s="307"/>
      <c r="BY46" s="349"/>
      <c r="BZ46" s="407"/>
      <c r="CA46" s="415"/>
      <c r="CB46" s="416"/>
      <c r="CC46" s="307"/>
      <c r="CD46" s="348"/>
      <c r="CE46" s="408"/>
      <c r="CF46" s="415"/>
      <c r="CG46" s="416"/>
      <c r="CH46" s="307"/>
      <c r="CI46" s="348"/>
      <c r="CJ46" s="408"/>
      <c r="CK46" s="409"/>
      <c r="CL46" s="410"/>
      <c r="CM46" s="411"/>
      <c r="CN46" s="412"/>
      <c r="CO46" s="1338"/>
      <c r="CP46" s="1203"/>
      <c r="CQ46" s="785" t="e">
        <f t="shared" si="7"/>
        <v>#DIV/0!</v>
      </c>
      <c r="CR46" s="1116"/>
      <c r="CS46" s="786" t="e">
        <f t="shared" si="0"/>
        <v>#DIV/0!</v>
      </c>
      <c r="CT46" s="1114"/>
      <c r="CU46" s="1199" t="e">
        <f t="shared" si="1"/>
        <v>#DIV/0!</v>
      </c>
      <c r="CV46" s="1115"/>
      <c r="CW46" s="1208" t="e">
        <f t="shared" si="2"/>
        <v>#DIV/0!</v>
      </c>
      <c r="CX46" s="1214"/>
      <c r="CY46" s="1210" t="e">
        <f t="shared" si="3"/>
        <v>#DIV/0!</v>
      </c>
      <c r="CZ46" s="1116"/>
      <c r="DA46" s="1207" t="e">
        <f t="shared" si="4"/>
        <v>#DIV/0!</v>
      </c>
      <c r="DB46" s="1114"/>
      <c r="DC46" s="1196" t="e">
        <f t="shared" si="5"/>
        <v>#DIV/0!</v>
      </c>
      <c r="DD46" s="1115"/>
      <c r="DE46" s="1208" t="e">
        <f t="shared" si="6"/>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8"/>
        <v>0</v>
      </c>
      <c r="Q47" s="2077"/>
      <c r="R47" s="2078"/>
      <c r="S47" s="126"/>
      <c r="T47" s="126"/>
      <c r="U47" s="126"/>
      <c r="V47" s="126"/>
      <c r="W47" s="510">
        <f t="shared" si="9"/>
        <v>0</v>
      </c>
      <c r="X47" s="140">
        <f t="shared" si="10"/>
        <v>0</v>
      </c>
      <c r="Y47" s="822"/>
      <c r="Z47" s="822"/>
      <c r="AA47" s="932"/>
      <c r="AB47" s="1259"/>
      <c r="AC47" s="796"/>
      <c r="AD47" s="782"/>
      <c r="AE47" s="934"/>
      <c r="AF47" s="1264"/>
      <c r="AG47" s="1222"/>
      <c r="AH47" s="822"/>
      <c r="AI47" s="959"/>
      <c r="AJ47" s="1275"/>
      <c r="AK47" s="929"/>
      <c r="AL47" s="989"/>
      <c r="AM47" s="1059"/>
      <c r="AN47" s="1059"/>
      <c r="AO47" s="1058"/>
      <c r="AP47" s="1058"/>
      <c r="AQ47" s="404"/>
      <c r="AR47" s="20"/>
      <c r="AS47" s="329"/>
      <c r="AT47" s="307"/>
      <c r="AU47" s="21"/>
      <c r="AV47" s="402"/>
      <c r="AW47" s="403"/>
      <c r="AX47" s="398"/>
      <c r="AY47" s="307"/>
      <c r="AZ47" s="348"/>
      <c r="BA47" s="390"/>
      <c r="BB47" s="415"/>
      <c r="BC47" s="416"/>
      <c r="BD47" s="307"/>
      <c r="BE47" s="348"/>
      <c r="BF47" s="390"/>
      <c r="BG47" s="415"/>
      <c r="BH47" s="416"/>
      <c r="BI47" s="307"/>
      <c r="BJ47" s="348"/>
      <c r="BK47" s="390"/>
      <c r="BL47" s="415"/>
      <c r="BM47" s="416"/>
      <c r="BN47" s="307"/>
      <c r="BO47" s="349"/>
      <c r="BP47" s="407"/>
      <c r="BQ47" s="415"/>
      <c r="BR47" s="416"/>
      <c r="BS47" s="307"/>
      <c r="BT47" s="348"/>
      <c r="BU47" s="408"/>
      <c r="BV47" s="415"/>
      <c r="BW47" s="416"/>
      <c r="BX47" s="307"/>
      <c r="BY47" s="349"/>
      <c r="BZ47" s="407"/>
      <c r="CA47" s="415"/>
      <c r="CB47" s="416"/>
      <c r="CC47" s="307"/>
      <c r="CD47" s="348"/>
      <c r="CE47" s="408"/>
      <c r="CF47" s="415"/>
      <c r="CG47" s="416"/>
      <c r="CH47" s="307"/>
      <c r="CI47" s="348"/>
      <c r="CJ47" s="408"/>
      <c r="CK47" s="409"/>
      <c r="CL47" s="410"/>
      <c r="CM47" s="411"/>
      <c r="CN47" s="412"/>
      <c r="CO47" s="1338"/>
      <c r="CP47" s="1203"/>
      <c r="CQ47" s="785" t="e">
        <f t="shared" si="7"/>
        <v>#DIV/0!</v>
      </c>
      <c r="CR47" s="1116"/>
      <c r="CS47" s="786" t="e">
        <f t="shared" si="0"/>
        <v>#DIV/0!</v>
      </c>
      <c r="CT47" s="1114"/>
      <c r="CU47" s="1199" t="e">
        <f t="shared" si="1"/>
        <v>#DIV/0!</v>
      </c>
      <c r="CV47" s="1115"/>
      <c r="CW47" s="1208" t="e">
        <f t="shared" si="2"/>
        <v>#DIV/0!</v>
      </c>
      <c r="CX47" s="1214"/>
      <c r="CY47" s="1210" t="e">
        <f t="shared" si="3"/>
        <v>#DIV/0!</v>
      </c>
      <c r="CZ47" s="1116"/>
      <c r="DA47" s="1207" t="e">
        <f t="shared" si="4"/>
        <v>#DIV/0!</v>
      </c>
      <c r="DB47" s="1114"/>
      <c r="DC47" s="1196" t="e">
        <f t="shared" si="5"/>
        <v>#DIV/0!</v>
      </c>
      <c r="DD47" s="1115"/>
      <c r="DE47" s="1208" t="e">
        <f t="shared" si="6"/>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827"/>
      <c r="F48" s="827"/>
      <c r="G48" s="905"/>
      <c r="H48" s="923"/>
      <c r="I48" s="923"/>
      <c r="J48" s="923"/>
      <c r="K48" s="969"/>
      <c r="L48" s="969"/>
      <c r="M48" s="148"/>
      <c r="N48" s="2009"/>
      <c r="O48" s="2009"/>
      <c r="P48" s="149"/>
      <c r="Q48" s="150"/>
      <c r="R48" s="150"/>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989"/>
      <c r="AM48" s="1059"/>
      <c r="AN48" s="1059"/>
      <c r="AO48" s="1058"/>
      <c r="AP48" s="1058"/>
      <c r="AQ48" s="404"/>
      <c r="AR48" s="20"/>
      <c r="AS48" s="329"/>
      <c r="AT48" s="307"/>
      <c r="AU48" s="21"/>
      <c r="AV48" s="402"/>
      <c r="AW48" s="403"/>
      <c r="AX48" s="398"/>
      <c r="AY48" s="307"/>
      <c r="AZ48" s="348"/>
      <c r="BA48" s="390"/>
      <c r="BB48" s="415"/>
      <c r="BC48" s="416"/>
      <c r="BD48" s="307"/>
      <c r="BE48" s="348"/>
      <c r="BF48" s="390"/>
      <c r="BG48" s="415"/>
      <c r="BH48" s="416"/>
      <c r="BI48" s="307"/>
      <c r="BJ48" s="348"/>
      <c r="BK48" s="390"/>
      <c r="BL48" s="415"/>
      <c r="BM48" s="416"/>
      <c r="BN48" s="307"/>
      <c r="BO48" s="349"/>
      <c r="BP48" s="407"/>
      <c r="BQ48" s="415"/>
      <c r="BR48" s="416"/>
      <c r="BS48" s="307"/>
      <c r="BT48" s="348"/>
      <c r="BU48" s="408"/>
      <c r="BV48" s="415"/>
      <c r="BW48" s="416"/>
      <c r="BX48" s="307"/>
      <c r="BY48" s="349"/>
      <c r="BZ48" s="407"/>
      <c r="CA48" s="415"/>
      <c r="CB48" s="416"/>
      <c r="CC48" s="307"/>
      <c r="CD48" s="348"/>
      <c r="CE48" s="408"/>
      <c r="CF48" s="415"/>
      <c r="CG48" s="416"/>
      <c r="CH48" s="307"/>
      <c r="CI48" s="348"/>
      <c r="CJ48" s="408"/>
      <c r="CK48" s="409"/>
      <c r="CL48" s="410"/>
      <c r="CM48" s="411"/>
      <c r="CN48" s="412"/>
      <c r="CO48" s="1338"/>
      <c r="CP48" s="1203"/>
      <c r="CQ48" s="785" t="e">
        <f t="shared" si="7"/>
        <v>#DIV/0!</v>
      </c>
      <c r="CR48" s="1116"/>
      <c r="CS48" s="786" t="e">
        <f t="shared" si="0"/>
        <v>#DIV/0!</v>
      </c>
      <c r="CT48" s="1114"/>
      <c r="CU48" s="1199" t="e">
        <f t="shared" si="1"/>
        <v>#DIV/0!</v>
      </c>
      <c r="CV48" s="1115"/>
      <c r="CW48" s="1208" t="e">
        <f t="shared" si="2"/>
        <v>#DIV/0!</v>
      </c>
      <c r="CX48" s="1214"/>
      <c r="CY48" s="1210" t="e">
        <f t="shared" si="3"/>
        <v>#DIV/0!</v>
      </c>
      <c r="CZ48" s="1116"/>
      <c r="DA48" s="1207" t="e">
        <f t="shared" si="4"/>
        <v>#DIV/0!</v>
      </c>
      <c r="DB48" s="1114"/>
      <c r="DC48" s="1196" t="e">
        <f t="shared" si="5"/>
        <v>#DIV/0!</v>
      </c>
      <c r="DD48" s="1115"/>
      <c r="DE48" s="1208" t="e">
        <f t="shared" si="6"/>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509" t="s">
        <v>31</v>
      </c>
      <c r="C49" s="1045" t="s">
        <v>337</v>
      </c>
      <c r="D49" s="1045" t="s">
        <v>338</v>
      </c>
      <c r="E49" s="2107" t="s">
        <v>339</v>
      </c>
      <c r="F49" s="2108"/>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989"/>
      <c r="AM49" s="1059"/>
      <c r="AN49" s="1059"/>
      <c r="AO49" s="1058"/>
      <c r="AP49" s="1058"/>
      <c r="AQ49" s="404"/>
      <c r="AR49" s="20"/>
      <c r="AS49" s="329"/>
      <c r="AT49" s="307"/>
      <c r="AU49" s="21"/>
      <c r="AV49" s="402"/>
      <c r="AW49" s="403"/>
      <c r="AX49" s="398"/>
      <c r="AY49" s="307"/>
      <c r="AZ49" s="348"/>
      <c r="BA49" s="390"/>
      <c r="BB49" s="415"/>
      <c r="BC49" s="416"/>
      <c r="BD49" s="307"/>
      <c r="BE49" s="348"/>
      <c r="BF49" s="390"/>
      <c r="BG49" s="415"/>
      <c r="BH49" s="416"/>
      <c r="BI49" s="307"/>
      <c r="BJ49" s="348"/>
      <c r="BK49" s="390"/>
      <c r="BL49" s="415"/>
      <c r="BM49" s="416"/>
      <c r="BN49" s="307"/>
      <c r="BO49" s="349"/>
      <c r="BP49" s="407"/>
      <c r="BQ49" s="415"/>
      <c r="BR49" s="416"/>
      <c r="BS49" s="307"/>
      <c r="BT49" s="348"/>
      <c r="BU49" s="408"/>
      <c r="BV49" s="415"/>
      <c r="BW49" s="416"/>
      <c r="BX49" s="307"/>
      <c r="BY49" s="349"/>
      <c r="BZ49" s="407"/>
      <c r="CA49" s="415"/>
      <c r="CB49" s="416"/>
      <c r="CC49" s="307"/>
      <c r="CD49" s="348"/>
      <c r="CE49" s="408"/>
      <c r="CF49" s="415"/>
      <c r="CG49" s="416"/>
      <c r="CH49" s="307"/>
      <c r="CI49" s="348"/>
      <c r="CJ49" s="408"/>
      <c r="CK49" s="409"/>
      <c r="CL49" s="410"/>
      <c r="CM49" s="411"/>
      <c r="CN49" s="412"/>
      <c r="CO49" s="1338"/>
      <c r="CP49" s="1203"/>
      <c r="CQ49" s="785" t="e">
        <f t="shared" si="7"/>
        <v>#DIV/0!</v>
      </c>
      <c r="CR49" s="1116"/>
      <c r="CS49" s="786" t="e">
        <f t="shared" si="0"/>
        <v>#DIV/0!</v>
      </c>
      <c r="CT49" s="1114"/>
      <c r="CU49" s="1199" t="e">
        <f t="shared" si="1"/>
        <v>#DIV/0!</v>
      </c>
      <c r="CV49" s="1115"/>
      <c r="CW49" s="1208" t="e">
        <f t="shared" si="2"/>
        <v>#DIV/0!</v>
      </c>
      <c r="CX49" s="1214"/>
      <c r="CY49" s="1210" t="e">
        <f t="shared" si="3"/>
        <v>#DIV/0!</v>
      </c>
      <c r="CZ49" s="1116"/>
      <c r="DA49" s="1207" t="e">
        <f t="shared" si="4"/>
        <v>#DIV/0!</v>
      </c>
      <c r="DB49" s="1114"/>
      <c r="DC49" s="1196" t="e">
        <f t="shared" si="5"/>
        <v>#DIV/0!</v>
      </c>
      <c r="DD49" s="1115"/>
      <c r="DE49" s="1208" t="e">
        <f t="shared" si="6"/>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989"/>
      <c r="AM50" s="1059"/>
      <c r="AN50" s="1059"/>
      <c r="AO50" s="1058"/>
      <c r="AP50" s="1058"/>
      <c r="AQ50" s="404"/>
      <c r="AR50" s="20"/>
      <c r="AS50" s="329"/>
      <c r="AT50" s="307"/>
      <c r="AU50" s="21"/>
      <c r="AV50" s="402"/>
      <c r="AW50" s="403"/>
      <c r="AX50" s="398"/>
      <c r="AY50" s="307"/>
      <c r="AZ50" s="348"/>
      <c r="BA50" s="390"/>
      <c r="BB50" s="415"/>
      <c r="BC50" s="416"/>
      <c r="BD50" s="307"/>
      <c r="BE50" s="348"/>
      <c r="BF50" s="390"/>
      <c r="BG50" s="415"/>
      <c r="BH50" s="416"/>
      <c r="BI50" s="307"/>
      <c r="BJ50" s="348"/>
      <c r="BK50" s="390"/>
      <c r="BL50" s="415"/>
      <c r="BM50" s="416"/>
      <c r="BN50" s="307"/>
      <c r="BO50" s="349"/>
      <c r="BP50" s="407"/>
      <c r="BQ50" s="415"/>
      <c r="BR50" s="416"/>
      <c r="BS50" s="307"/>
      <c r="BT50" s="348"/>
      <c r="BU50" s="408"/>
      <c r="BV50" s="415"/>
      <c r="BW50" s="416"/>
      <c r="BX50" s="307"/>
      <c r="BY50" s="349"/>
      <c r="BZ50" s="407"/>
      <c r="CA50" s="415"/>
      <c r="CB50" s="416"/>
      <c r="CC50" s="307"/>
      <c r="CD50" s="348"/>
      <c r="CE50" s="408"/>
      <c r="CF50" s="415"/>
      <c r="CG50" s="416"/>
      <c r="CH50" s="307"/>
      <c r="CI50" s="348"/>
      <c r="CJ50" s="408"/>
      <c r="CK50" s="409"/>
      <c r="CL50" s="410"/>
      <c r="CM50" s="411"/>
      <c r="CN50" s="412"/>
      <c r="CO50" s="1338"/>
      <c r="CP50" s="1203"/>
      <c r="CQ50" s="785" t="e">
        <f t="shared" si="7"/>
        <v>#DIV/0!</v>
      </c>
      <c r="CR50" s="1116"/>
      <c r="CS50" s="786" t="e">
        <f t="shared" si="0"/>
        <v>#DIV/0!</v>
      </c>
      <c r="CT50" s="1114"/>
      <c r="CU50" s="1199" t="e">
        <f t="shared" si="1"/>
        <v>#DIV/0!</v>
      </c>
      <c r="CV50" s="1115"/>
      <c r="CW50" s="1208" t="e">
        <f t="shared" si="2"/>
        <v>#DIV/0!</v>
      </c>
      <c r="CX50" s="1214"/>
      <c r="CY50" s="1210" t="e">
        <f t="shared" si="3"/>
        <v>#DIV/0!</v>
      </c>
      <c r="CZ50" s="1116"/>
      <c r="DA50" s="1207" t="e">
        <f t="shared" si="4"/>
        <v>#DIV/0!</v>
      </c>
      <c r="DB50" s="1114"/>
      <c r="DC50" s="1196" t="e">
        <f t="shared" si="5"/>
        <v>#DIV/0!</v>
      </c>
      <c r="DD50" s="1115"/>
      <c r="DE50" s="1208" t="e">
        <f t="shared" si="6"/>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989"/>
      <c r="AM51" s="1059"/>
      <c r="AN51" s="1059"/>
      <c r="AO51" s="1058"/>
      <c r="AP51" s="1058"/>
      <c r="AQ51" s="404"/>
      <c r="AR51" s="20"/>
      <c r="AS51" s="329"/>
      <c r="AT51" s="307"/>
      <c r="AU51" s="21"/>
      <c r="AV51" s="402"/>
      <c r="AW51" s="403"/>
      <c r="AX51" s="398"/>
      <c r="AY51" s="307"/>
      <c r="AZ51" s="348"/>
      <c r="BA51" s="390"/>
      <c r="BB51" s="415"/>
      <c r="BC51" s="416"/>
      <c r="BD51" s="350"/>
      <c r="BE51" s="348"/>
      <c r="BF51" s="390"/>
      <c r="BG51" s="415"/>
      <c r="BH51" s="416"/>
      <c r="BI51" s="350"/>
      <c r="BJ51" s="348"/>
      <c r="BK51" s="390"/>
      <c r="BL51" s="415"/>
      <c r="BM51" s="416"/>
      <c r="BN51" s="350"/>
      <c r="BO51" s="349"/>
      <c r="BP51" s="407"/>
      <c r="BQ51" s="415"/>
      <c r="BR51" s="416"/>
      <c r="BS51" s="307"/>
      <c r="BT51" s="348"/>
      <c r="BU51" s="408"/>
      <c r="BV51" s="415"/>
      <c r="BW51" s="416"/>
      <c r="BX51" s="350"/>
      <c r="BY51" s="349"/>
      <c r="BZ51" s="407"/>
      <c r="CA51" s="415"/>
      <c r="CB51" s="416"/>
      <c r="CC51" s="307"/>
      <c r="CD51" s="348"/>
      <c r="CE51" s="408"/>
      <c r="CF51" s="415"/>
      <c r="CG51" s="416"/>
      <c r="CH51" s="307"/>
      <c r="CI51" s="348"/>
      <c r="CJ51" s="408"/>
      <c r="CK51" s="409"/>
      <c r="CL51" s="410"/>
      <c r="CM51" s="411"/>
      <c r="CN51" s="412"/>
      <c r="CO51" s="1338"/>
      <c r="CP51" s="1203"/>
      <c r="CQ51" s="785" t="e">
        <f t="shared" si="7"/>
        <v>#DIV/0!</v>
      </c>
      <c r="CR51" s="1116"/>
      <c r="CS51" s="786" t="e">
        <f t="shared" si="0"/>
        <v>#DIV/0!</v>
      </c>
      <c r="CT51" s="1114"/>
      <c r="CU51" s="1199" t="e">
        <f t="shared" si="1"/>
        <v>#DIV/0!</v>
      </c>
      <c r="CV51" s="1115"/>
      <c r="CW51" s="1208" t="e">
        <f t="shared" si="2"/>
        <v>#DIV/0!</v>
      </c>
      <c r="CX51" s="1214"/>
      <c r="CY51" s="1210" t="e">
        <f t="shared" si="3"/>
        <v>#DIV/0!</v>
      </c>
      <c r="CZ51" s="1116"/>
      <c r="DA51" s="1207" t="e">
        <f t="shared" si="4"/>
        <v>#DIV/0!</v>
      </c>
      <c r="DB51" s="1114"/>
      <c r="DC51" s="1196" t="e">
        <f t="shared" si="5"/>
        <v>#DIV/0!</v>
      </c>
      <c r="DD51" s="1115"/>
      <c r="DE51" s="1208" t="e">
        <f t="shared" si="6"/>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989"/>
      <c r="AM52" s="1059"/>
      <c r="AN52" s="1059"/>
      <c r="AO52" s="1058"/>
      <c r="AP52" s="1058"/>
      <c r="AQ52" s="404"/>
      <c r="AR52" s="20"/>
      <c r="AS52" s="329"/>
      <c r="AT52" s="307"/>
      <c r="AU52" s="21"/>
      <c r="AV52" s="402"/>
      <c r="AW52" s="403"/>
      <c r="AX52" s="398"/>
      <c r="AY52" s="307"/>
      <c r="AZ52" s="348"/>
      <c r="BA52" s="390"/>
      <c r="BB52" s="415"/>
      <c r="BC52" s="416"/>
      <c r="BD52" s="350"/>
      <c r="BE52" s="348"/>
      <c r="BF52" s="390"/>
      <c r="BG52" s="415"/>
      <c r="BH52" s="416"/>
      <c r="BI52" s="350"/>
      <c r="BJ52" s="348"/>
      <c r="BK52" s="390"/>
      <c r="BL52" s="415"/>
      <c r="BM52" s="416"/>
      <c r="BN52" s="350"/>
      <c r="BO52" s="349"/>
      <c r="BP52" s="407"/>
      <c r="BQ52" s="415"/>
      <c r="BR52" s="416"/>
      <c r="BS52" s="307"/>
      <c r="BT52" s="348"/>
      <c r="BU52" s="408"/>
      <c r="BV52" s="415"/>
      <c r="BW52" s="416"/>
      <c r="BX52" s="350"/>
      <c r="BY52" s="349"/>
      <c r="BZ52" s="407"/>
      <c r="CA52" s="415"/>
      <c r="CB52" s="416"/>
      <c r="CC52" s="307"/>
      <c r="CD52" s="348"/>
      <c r="CE52" s="408"/>
      <c r="CF52" s="415"/>
      <c r="CG52" s="416"/>
      <c r="CH52" s="307"/>
      <c r="CI52" s="348"/>
      <c r="CJ52" s="408"/>
      <c r="CK52" s="409"/>
      <c r="CL52" s="410"/>
      <c r="CM52" s="411"/>
      <c r="CN52" s="412"/>
      <c r="CO52" s="1338"/>
      <c r="CP52" s="1203"/>
      <c r="CQ52" s="785" t="e">
        <f t="shared" si="7"/>
        <v>#DIV/0!</v>
      </c>
      <c r="CR52" s="1116"/>
      <c r="CS52" s="786" t="e">
        <f t="shared" si="0"/>
        <v>#DIV/0!</v>
      </c>
      <c r="CT52" s="1114"/>
      <c r="CU52" s="1199" t="e">
        <f t="shared" si="1"/>
        <v>#DIV/0!</v>
      </c>
      <c r="CV52" s="1115"/>
      <c r="CW52" s="1208" t="e">
        <f t="shared" si="2"/>
        <v>#DIV/0!</v>
      </c>
      <c r="CX52" s="1214"/>
      <c r="CY52" s="1210" t="e">
        <f t="shared" si="3"/>
        <v>#DIV/0!</v>
      </c>
      <c r="CZ52" s="1116"/>
      <c r="DA52" s="1207" t="e">
        <f t="shared" si="4"/>
        <v>#DIV/0!</v>
      </c>
      <c r="DB52" s="1114"/>
      <c r="DC52" s="1196" t="e">
        <f t="shared" si="5"/>
        <v>#DIV/0!</v>
      </c>
      <c r="DD52" s="1115"/>
      <c r="DE52" s="1208" t="e">
        <f t="shared" si="6"/>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989"/>
      <c r="AM53" s="1059"/>
      <c r="AN53" s="1059"/>
      <c r="AO53" s="1058"/>
      <c r="AP53" s="1058"/>
      <c r="AQ53" s="404"/>
      <c r="AR53" s="20"/>
      <c r="AS53" s="329"/>
      <c r="AT53" s="307"/>
      <c r="AU53" s="21"/>
      <c r="AV53" s="402"/>
      <c r="AW53" s="403"/>
      <c r="AX53" s="398"/>
      <c r="AY53" s="307"/>
      <c r="AZ53" s="348"/>
      <c r="BA53" s="390"/>
      <c r="BB53" s="415"/>
      <c r="BC53" s="416"/>
      <c r="BD53" s="350"/>
      <c r="BE53" s="348"/>
      <c r="BF53" s="390"/>
      <c r="BG53" s="415"/>
      <c r="BH53" s="416"/>
      <c r="BI53" s="350"/>
      <c r="BJ53" s="348"/>
      <c r="BK53" s="390"/>
      <c r="BL53" s="415"/>
      <c r="BM53" s="416"/>
      <c r="BN53" s="350"/>
      <c r="BO53" s="349"/>
      <c r="BP53" s="407"/>
      <c r="BQ53" s="415"/>
      <c r="BR53" s="416"/>
      <c r="BS53" s="307"/>
      <c r="BT53" s="348"/>
      <c r="BU53" s="408"/>
      <c r="BV53" s="415"/>
      <c r="BW53" s="416"/>
      <c r="BX53" s="350"/>
      <c r="BY53" s="349"/>
      <c r="BZ53" s="407"/>
      <c r="CA53" s="415"/>
      <c r="CB53" s="416"/>
      <c r="CC53" s="307"/>
      <c r="CD53" s="348"/>
      <c r="CE53" s="408"/>
      <c r="CF53" s="415"/>
      <c r="CG53" s="416"/>
      <c r="CH53" s="307"/>
      <c r="CI53" s="348"/>
      <c r="CJ53" s="408"/>
      <c r="CK53" s="409"/>
      <c r="CL53" s="410"/>
      <c r="CM53" s="411"/>
      <c r="CN53" s="412"/>
      <c r="CO53" s="1338"/>
      <c r="CP53" s="1203"/>
      <c r="CQ53" s="785" t="e">
        <f t="shared" si="7"/>
        <v>#DIV/0!</v>
      </c>
      <c r="CR53" s="1116"/>
      <c r="CS53" s="786" t="e">
        <f t="shared" si="0"/>
        <v>#DIV/0!</v>
      </c>
      <c r="CT53" s="1114"/>
      <c r="CU53" s="1199" t="e">
        <f t="shared" si="1"/>
        <v>#DIV/0!</v>
      </c>
      <c r="CV53" s="1115"/>
      <c r="CW53" s="1208" t="e">
        <f t="shared" si="2"/>
        <v>#DIV/0!</v>
      </c>
      <c r="CX53" s="1214"/>
      <c r="CY53" s="1210" t="e">
        <f t="shared" si="3"/>
        <v>#DIV/0!</v>
      </c>
      <c r="CZ53" s="1116"/>
      <c r="DA53" s="1207" t="e">
        <f t="shared" si="4"/>
        <v>#DIV/0!</v>
      </c>
      <c r="DB53" s="1114"/>
      <c r="DC53" s="1196" t="e">
        <f t="shared" si="5"/>
        <v>#DIV/0!</v>
      </c>
      <c r="DD53" s="1115"/>
      <c r="DE53" s="1208" t="e">
        <f t="shared" si="6"/>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989"/>
      <c r="AM54" s="1059"/>
      <c r="AN54" s="1059"/>
      <c r="AO54" s="1058"/>
      <c r="AP54" s="1058"/>
      <c r="AQ54" s="404"/>
      <c r="AR54" s="20"/>
      <c r="AS54" s="329"/>
      <c r="AT54" s="307"/>
      <c r="AU54" s="21"/>
      <c r="AV54" s="402"/>
      <c r="AW54" s="403"/>
      <c r="AX54" s="398"/>
      <c r="AY54" s="307"/>
      <c r="AZ54" s="348"/>
      <c r="BA54" s="390"/>
      <c r="BB54" s="415"/>
      <c r="BC54" s="416"/>
      <c r="BD54" s="350"/>
      <c r="BE54" s="348"/>
      <c r="BF54" s="390"/>
      <c r="BG54" s="415"/>
      <c r="BH54" s="416"/>
      <c r="BI54" s="350"/>
      <c r="BJ54" s="348"/>
      <c r="BK54" s="390"/>
      <c r="BL54" s="415"/>
      <c r="BM54" s="416"/>
      <c r="BN54" s="350"/>
      <c r="BO54" s="349"/>
      <c r="BP54" s="407"/>
      <c r="BQ54" s="415"/>
      <c r="BR54" s="416"/>
      <c r="BS54" s="307"/>
      <c r="BT54" s="348"/>
      <c r="BU54" s="408"/>
      <c r="BV54" s="415"/>
      <c r="BW54" s="416"/>
      <c r="BX54" s="350"/>
      <c r="BY54" s="349"/>
      <c r="BZ54" s="407"/>
      <c r="CA54" s="415"/>
      <c r="CB54" s="416"/>
      <c r="CC54" s="307"/>
      <c r="CD54" s="348"/>
      <c r="CE54" s="408"/>
      <c r="CF54" s="415"/>
      <c r="CG54" s="416"/>
      <c r="CH54" s="307"/>
      <c r="CI54" s="348"/>
      <c r="CJ54" s="408"/>
      <c r="CK54" s="409"/>
      <c r="CL54" s="410"/>
      <c r="CM54" s="411"/>
      <c r="CN54" s="412"/>
      <c r="CO54" s="1338"/>
      <c r="CP54" s="1203"/>
      <c r="CQ54" s="785" t="e">
        <f t="shared" si="7"/>
        <v>#DIV/0!</v>
      </c>
      <c r="CR54" s="1116"/>
      <c r="CS54" s="786" t="e">
        <f t="shared" si="0"/>
        <v>#DIV/0!</v>
      </c>
      <c r="CT54" s="1114"/>
      <c r="CU54" s="1199" t="e">
        <f t="shared" si="1"/>
        <v>#DIV/0!</v>
      </c>
      <c r="CV54" s="1115"/>
      <c r="CW54" s="1208" t="e">
        <f t="shared" si="2"/>
        <v>#DIV/0!</v>
      </c>
      <c r="CX54" s="1214"/>
      <c r="CY54" s="1210" t="e">
        <f t="shared" si="3"/>
        <v>#DIV/0!</v>
      </c>
      <c r="CZ54" s="1116"/>
      <c r="DA54" s="1207" t="e">
        <f t="shared" si="4"/>
        <v>#DIV/0!</v>
      </c>
      <c r="DB54" s="1114"/>
      <c r="DC54" s="1196" t="e">
        <f t="shared" si="5"/>
        <v>#DIV/0!</v>
      </c>
      <c r="DD54" s="1115"/>
      <c r="DE54" s="1208" t="e">
        <f t="shared" si="6"/>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989"/>
      <c r="AM55" s="1059"/>
      <c r="AN55" s="1059"/>
      <c r="AO55" s="1058"/>
      <c r="AP55" s="1058"/>
      <c r="AQ55" s="404"/>
      <c r="AR55" s="20"/>
      <c r="AS55" s="329"/>
      <c r="AT55" s="307"/>
      <c r="AU55" s="21"/>
      <c r="AV55" s="402"/>
      <c r="AW55" s="403"/>
      <c r="AX55" s="398"/>
      <c r="AY55" s="307"/>
      <c r="AZ55" s="348"/>
      <c r="BA55" s="390"/>
      <c r="BB55" s="415"/>
      <c r="BC55" s="416"/>
      <c r="BD55" s="350"/>
      <c r="BE55" s="348"/>
      <c r="BF55" s="390"/>
      <c r="BG55" s="415"/>
      <c r="BH55" s="416"/>
      <c r="BI55" s="350"/>
      <c r="BJ55" s="348"/>
      <c r="BK55" s="390"/>
      <c r="BL55" s="415"/>
      <c r="BM55" s="416"/>
      <c r="BN55" s="350"/>
      <c r="BO55" s="349"/>
      <c r="BP55" s="407"/>
      <c r="BQ55" s="415"/>
      <c r="BR55" s="416"/>
      <c r="BS55" s="307"/>
      <c r="BT55" s="348"/>
      <c r="BU55" s="408"/>
      <c r="BV55" s="415"/>
      <c r="BW55" s="416"/>
      <c r="BX55" s="350"/>
      <c r="BY55" s="349"/>
      <c r="BZ55" s="407"/>
      <c r="CA55" s="415"/>
      <c r="CB55" s="416"/>
      <c r="CC55" s="307"/>
      <c r="CD55" s="348"/>
      <c r="CE55" s="408"/>
      <c r="CF55" s="415"/>
      <c r="CG55" s="416"/>
      <c r="CH55" s="307"/>
      <c r="CI55" s="348"/>
      <c r="CJ55" s="408"/>
      <c r="CK55" s="409"/>
      <c r="CL55" s="410"/>
      <c r="CM55" s="411"/>
      <c r="CN55" s="412"/>
      <c r="CO55" s="1338"/>
      <c r="CP55" s="1203"/>
      <c r="CQ55" s="785" t="e">
        <f t="shared" si="7"/>
        <v>#DIV/0!</v>
      </c>
      <c r="CR55" s="1116"/>
      <c r="CS55" s="786" t="e">
        <f t="shared" si="0"/>
        <v>#DIV/0!</v>
      </c>
      <c r="CT55" s="1114"/>
      <c r="CU55" s="1199" t="e">
        <f t="shared" si="1"/>
        <v>#DIV/0!</v>
      </c>
      <c r="CV55" s="1115"/>
      <c r="CW55" s="1208" t="e">
        <f t="shared" si="2"/>
        <v>#DIV/0!</v>
      </c>
      <c r="CX55" s="1214"/>
      <c r="CY55" s="1210" t="e">
        <f t="shared" si="3"/>
        <v>#DIV/0!</v>
      </c>
      <c r="CZ55" s="1116"/>
      <c r="DA55" s="1207" t="e">
        <f t="shared" si="4"/>
        <v>#DIV/0!</v>
      </c>
      <c r="DB55" s="1114"/>
      <c r="DC55" s="1196" t="e">
        <f t="shared" si="5"/>
        <v>#DIV/0!</v>
      </c>
      <c r="DD55" s="1115"/>
      <c r="DE55" s="1208" t="e">
        <f t="shared" si="6"/>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1">SUM(C51,C56,I51,I56,O51,O56,V51)</f>
        <v>0</v>
      </c>
      <c r="W56" s="601">
        <f t="shared" si="11"/>
        <v>0</v>
      </c>
      <c r="X56" s="602">
        <f t="shared" si="11"/>
        <v>0</v>
      </c>
      <c r="Y56" s="822"/>
      <c r="Z56" s="822"/>
      <c r="AA56" s="358" t="s">
        <v>371</v>
      </c>
      <c r="AB56" s="358"/>
      <c r="AC56" s="1102"/>
      <c r="AD56" s="367"/>
      <c r="AE56" s="368"/>
      <c r="AF56" s="369"/>
      <c r="AG56" s="373"/>
      <c r="AH56" s="822"/>
      <c r="AI56" s="959"/>
      <c r="AJ56" s="1275"/>
      <c r="AK56" s="929"/>
      <c r="AL56" s="989"/>
      <c r="AM56" s="1059"/>
      <c r="AN56" s="1059"/>
      <c r="AO56" s="1058"/>
      <c r="AP56" s="1058"/>
      <c r="AQ56" s="404"/>
      <c r="AR56" s="20"/>
      <c r="AS56" s="329"/>
      <c r="AT56" s="307"/>
      <c r="AU56" s="21"/>
      <c r="AV56" s="402"/>
      <c r="AW56" s="403"/>
      <c r="AX56" s="398"/>
      <c r="AY56" s="307"/>
      <c r="AZ56" s="348"/>
      <c r="BA56" s="390"/>
      <c r="BB56" s="415"/>
      <c r="BC56" s="416"/>
      <c r="BD56" s="350"/>
      <c r="BE56" s="348"/>
      <c r="BF56" s="390"/>
      <c r="BG56" s="415"/>
      <c r="BH56" s="416"/>
      <c r="BI56" s="350"/>
      <c r="BJ56" s="348"/>
      <c r="BK56" s="390"/>
      <c r="BL56" s="415"/>
      <c r="BM56" s="416"/>
      <c r="BN56" s="350"/>
      <c r="BO56" s="349"/>
      <c r="BP56" s="407"/>
      <c r="BQ56" s="415"/>
      <c r="BR56" s="416"/>
      <c r="BS56" s="307"/>
      <c r="BT56" s="348"/>
      <c r="BU56" s="408"/>
      <c r="BV56" s="415"/>
      <c r="BW56" s="416"/>
      <c r="BX56" s="350"/>
      <c r="BY56" s="349"/>
      <c r="BZ56" s="407"/>
      <c r="CA56" s="415"/>
      <c r="CB56" s="416"/>
      <c r="CC56" s="307"/>
      <c r="CD56" s="348"/>
      <c r="CE56" s="408"/>
      <c r="CF56" s="415"/>
      <c r="CG56" s="416"/>
      <c r="CH56" s="307"/>
      <c r="CI56" s="348"/>
      <c r="CJ56" s="408"/>
      <c r="CK56" s="409"/>
      <c r="CL56" s="410"/>
      <c r="CM56" s="411"/>
      <c r="CN56" s="412"/>
      <c r="CO56" s="1338"/>
      <c r="CP56" s="1203"/>
      <c r="CQ56" s="785" t="e">
        <f t="shared" si="7"/>
        <v>#DIV/0!</v>
      </c>
      <c r="CR56" s="1116"/>
      <c r="CS56" s="786" t="e">
        <f t="shared" si="0"/>
        <v>#DIV/0!</v>
      </c>
      <c r="CT56" s="1114"/>
      <c r="CU56" s="1199" t="e">
        <f t="shared" si="1"/>
        <v>#DIV/0!</v>
      </c>
      <c r="CV56" s="1115"/>
      <c r="CW56" s="1208" t="e">
        <f t="shared" si="2"/>
        <v>#DIV/0!</v>
      </c>
      <c r="CX56" s="1214"/>
      <c r="CY56" s="1210" t="e">
        <f t="shared" si="3"/>
        <v>#DIV/0!</v>
      </c>
      <c r="CZ56" s="1116"/>
      <c r="DA56" s="1207" t="e">
        <f t="shared" si="4"/>
        <v>#DIV/0!</v>
      </c>
      <c r="DB56" s="1114"/>
      <c r="DC56" s="1196" t="e">
        <f t="shared" si="5"/>
        <v>#DIV/0!</v>
      </c>
      <c r="DD56" s="1115"/>
      <c r="DE56" s="1208" t="e">
        <f t="shared" si="6"/>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1"/>
        <v>0</v>
      </c>
      <c r="W57" s="606">
        <f t="shared" si="11"/>
        <v>0</v>
      </c>
      <c r="X57" s="1004">
        <f t="shared" si="11"/>
        <v>0</v>
      </c>
      <c r="Y57" s="822"/>
      <c r="Z57" s="822"/>
      <c r="AA57" s="360"/>
      <c r="AB57" s="360"/>
      <c r="AC57" s="1102"/>
      <c r="AD57" s="367"/>
      <c r="AE57" s="368"/>
      <c r="AF57" s="369"/>
      <c r="AG57" s="373"/>
      <c r="AH57" s="822"/>
      <c r="AI57" s="959"/>
      <c r="AJ57" s="1275"/>
      <c r="AK57" s="929"/>
      <c r="AL57" s="989"/>
      <c r="AM57" s="1059"/>
      <c r="AN57" s="1059"/>
      <c r="AO57" s="1058"/>
      <c r="AP57" s="1058"/>
      <c r="AQ57" s="404"/>
      <c r="AR57" s="20"/>
      <c r="AS57" s="329"/>
      <c r="AT57" s="307"/>
      <c r="AU57" s="21"/>
      <c r="AV57" s="402"/>
      <c r="AW57" s="403"/>
      <c r="AX57" s="398"/>
      <c r="AY57" s="307"/>
      <c r="AZ57" s="348"/>
      <c r="BA57" s="390"/>
      <c r="BB57" s="415"/>
      <c r="BC57" s="416"/>
      <c r="BD57" s="350"/>
      <c r="BE57" s="348"/>
      <c r="BF57" s="390"/>
      <c r="BG57" s="415"/>
      <c r="BH57" s="416"/>
      <c r="BI57" s="350"/>
      <c r="BJ57" s="348"/>
      <c r="BK57" s="390"/>
      <c r="BL57" s="415"/>
      <c r="BM57" s="416"/>
      <c r="BN57" s="350"/>
      <c r="BO57" s="349"/>
      <c r="BP57" s="407"/>
      <c r="BQ57" s="415"/>
      <c r="BR57" s="416"/>
      <c r="BS57" s="307"/>
      <c r="BT57" s="348"/>
      <c r="BU57" s="408"/>
      <c r="BV57" s="415"/>
      <c r="BW57" s="416"/>
      <c r="BX57" s="350"/>
      <c r="BY57" s="349"/>
      <c r="BZ57" s="407"/>
      <c r="CA57" s="415"/>
      <c r="CB57" s="416"/>
      <c r="CC57" s="307"/>
      <c r="CD57" s="348"/>
      <c r="CE57" s="408"/>
      <c r="CF57" s="415"/>
      <c r="CG57" s="416"/>
      <c r="CH57" s="307"/>
      <c r="CI57" s="348"/>
      <c r="CJ57" s="408"/>
      <c r="CK57" s="409"/>
      <c r="CL57" s="410"/>
      <c r="CM57" s="411"/>
      <c r="CN57" s="412"/>
      <c r="CO57" s="1338"/>
      <c r="CP57" s="1203"/>
      <c r="CQ57" s="785" t="e">
        <f t="shared" si="7"/>
        <v>#DIV/0!</v>
      </c>
      <c r="CR57" s="1116"/>
      <c r="CS57" s="786" t="e">
        <f t="shared" si="0"/>
        <v>#DIV/0!</v>
      </c>
      <c r="CT57" s="1114"/>
      <c r="CU57" s="1199" t="e">
        <f t="shared" si="1"/>
        <v>#DIV/0!</v>
      </c>
      <c r="CV57" s="1115"/>
      <c r="CW57" s="1208" t="e">
        <f t="shared" si="2"/>
        <v>#DIV/0!</v>
      </c>
      <c r="CX57" s="1214"/>
      <c r="CY57" s="1210" t="e">
        <f t="shared" si="3"/>
        <v>#DIV/0!</v>
      </c>
      <c r="CZ57" s="1116"/>
      <c r="DA57" s="1207" t="e">
        <f t="shared" si="4"/>
        <v>#DIV/0!</v>
      </c>
      <c r="DB57" s="1114"/>
      <c r="DC57" s="1196" t="e">
        <f t="shared" si="5"/>
        <v>#DIV/0!</v>
      </c>
      <c r="DD57" s="1115"/>
      <c r="DE57" s="1208" t="e">
        <f t="shared" si="6"/>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60"/>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989"/>
      <c r="AM58" s="1059"/>
      <c r="AN58" s="1059"/>
      <c r="AO58" s="1058"/>
      <c r="AP58" s="1058"/>
      <c r="AQ58" s="404"/>
      <c r="AR58" s="20"/>
      <c r="AS58" s="329"/>
      <c r="AT58" s="307"/>
      <c r="AU58" s="21"/>
      <c r="AV58" s="402"/>
      <c r="AW58" s="403"/>
      <c r="AX58" s="398"/>
      <c r="AY58" s="307"/>
      <c r="AZ58" s="348"/>
      <c r="BA58" s="390"/>
      <c r="BB58" s="415"/>
      <c r="BC58" s="416"/>
      <c r="BD58" s="350"/>
      <c r="BE58" s="348"/>
      <c r="BF58" s="390"/>
      <c r="BG58" s="415"/>
      <c r="BH58" s="416"/>
      <c r="BI58" s="350"/>
      <c r="BJ58" s="348"/>
      <c r="BK58" s="390"/>
      <c r="BL58" s="415"/>
      <c r="BM58" s="416"/>
      <c r="BN58" s="350"/>
      <c r="BO58" s="349"/>
      <c r="BP58" s="407"/>
      <c r="BQ58" s="415"/>
      <c r="BR58" s="416"/>
      <c r="BS58" s="307"/>
      <c r="BT58" s="348"/>
      <c r="BU58" s="408"/>
      <c r="BV58" s="415"/>
      <c r="BW58" s="416"/>
      <c r="BX58" s="350"/>
      <c r="BY58" s="349"/>
      <c r="BZ58" s="407"/>
      <c r="CA58" s="415"/>
      <c r="CB58" s="416"/>
      <c r="CC58" s="307"/>
      <c r="CD58" s="348"/>
      <c r="CE58" s="408"/>
      <c r="CF58" s="415"/>
      <c r="CG58" s="416"/>
      <c r="CH58" s="307"/>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2">SUM(AQ4:AQ58)</f>
        <v>0</v>
      </c>
      <c r="AR59" s="19">
        <f t="shared" si="12"/>
        <v>0</v>
      </c>
      <c r="AS59" s="19">
        <f t="shared" si="12"/>
        <v>0</v>
      </c>
      <c r="AT59" s="400">
        <f t="shared" si="12"/>
        <v>0</v>
      </c>
      <c r="AU59" s="22">
        <f t="shared" si="12"/>
        <v>0</v>
      </c>
      <c r="AV59" s="79">
        <f t="shared" si="12"/>
        <v>0</v>
      </c>
      <c r="AW59" s="19">
        <f t="shared" si="12"/>
        <v>0</v>
      </c>
      <c r="AX59" s="19">
        <f t="shared" si="12"/>
        <v>0</v>
      </c>
      <c r="AY59" s="399">
        <f t="shared" si="12"/>
        <v>0</v>
      </c>
      <c r="AZ59" s="22">
        <f t="shared" si="12"/>
        <v>0</v>
      </c>
      <c r="BA59" s="79">
        <f t="shared" si="12"/>
        <v>0</v>
      </c>
      <c r="BB59" s="19">
        <f t="shared" si="12"/>
        <v>0</v>
      </c>
      <c r="BC59" s="19">
        <f t="shared" si="12"/>
        <v>0</v>
      </c>
      <c r="BD59" s="399">
        <f t="shared" si="12"/>
        <v>0</v>
      </c>
      <c r="BE59" s="22">
        <f t="shared" si="12"/>
        <v>0</v>
      </c>
      <c r="BF59" s="79">
        <f t="shared" si="12"/>
        <v>0</v>
      </c>
      <c r="BG59" s="19">
        <f t="shared" si="12"/>
        <v>0</v>
      </c>
      <c r="BH59" s="19">
        <f t="shared" si="12"/>
        <v>0</v>
      </c>
      <c r="BI59" s="399">
        <f t="shared" si="12"/>
        <v>0</v>
      </c>
      <c r="BJ59" s="22">
        <f t="shared" si="12"/>
        <v>0</v>
      </c>
      <c r="BK59" s="79">
        <f t="shared" si="12"/>
        <v>0</v>
      </c>
      <c r="BL59" s="405">
        <f t="shared" si="12"/>
        <v>0</v>
      </c>
      <c r="BM59" s="383">
        <f t="shared" si="12"/>
        <v>0</v>
      </c>
      <c r="BN59" s="406">
        <f t="shared" si="12"/>
        <v>0</v>
      </c>
      <c r="BO59" s="384">
        <f t="shared" si="12"/>
        <v>0</v>
      </c>
      <c r="BP59" s="385">
        <f t="shared" si="12"/>
        <v>0</v>
      </c>
      <c r="BQ59" s="405">
        <f t="shared" si="12"/>
        <v>0</v>
      </c>
      <c r="BR59" s="383">
        <f t="shared" si="12"/>
        <v>0</v>
      </c>
      <c r="BS59" s="406">
        <f t="shared" si="12"/>
        <v>0</v>
      </c>
      <c r="BT59" s="384">
        <f t="shared" si="12"/>
        <v>0</v>
      </c>
      <c r="BU59" s="385">
        <f t="shared" si="12"/>
        <v>0</v>
      </c>
      <c r="BV59" s="405">
        <f t="shared" si="12"/>
        <v>0</v>
      </c>
      <c r="BW59" s="383">
        <f t="shared" si="12"/>
        <v>0</v>
      </c>
      <c r="BX59" s="406">
        <f t="shared" si="12"/>
        <v>0</v>
      </c>
      <c r="BY59" s="384">
        <f t="shared" si="12"/>
        <v>0</v>
      </c>
      <c r="BZ59" s="385">
        <f t="shared" si="12"/>
        <v>0</v>
      </c>
      <c r="CA59" s="405">
        <f t="shared" si="12"/>
        <v>0</v>
      </c>
      <c r="CB59" s="383">
        <f t="shared" si="12"/>
        <v>0</v>
      </c>
      <c r="CC59" s="406">
        <f t="shared" si="12"/>
        <v>0</v>
      </c>
      <c r="CD59" s="384">
        <f t="shared" si="12"/>
        <v>0</v>
      </c>
      <c r="CE59" s="385">
        <f t="shared" si="12"/>
        <v>0</v>
      </c>
      <c r="CF59" s="405">
        <f t="shared" si="12"/>
        <v>0</v>
      </c>
      <c r="CG59" s="383">
        <f t="shared" si="12"/>
        <v>0</v>
      </c>
      <c r="CH59" s="406">
        <f t="shared" si="12"/>
        <v>0</v>
      </c>
      <c r="CI59" s="384">
        <f t="shared" si="12"/>
        <v>0</v>
      </c>
      <c r="CJ59" s="385">
        <f t="shared" si="12"/>
        <v>0</v>
      </c>
      <c r="CK59" s="1012">
        <f t="shared" si="12"/>
        <v>0</v>
      </c>
      <c r="CL59" s="1012">
        <f t="shared" si="12"/>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364"/>
      <c r="C101" s="364"/>
      <c r="D101" s="364"/>
      <c r="E101" s="364"/>
      <c r="F101" s="364"/>
      <c r="G101" s="364"/>
      <c r="H101" s="364"/>
      <c r="I101" s="364"/>
      <c r="J101" s="364"/>
      <c r="K101" s="364"/>
      <c r="L101" s="364"/>
      <c r="M101" s="364"/>
      <c r="N101" s="364"/>
      <c r="O101" s="364"/>
      <c r="P101" s="364"/>
      <c r="Q101" s="364"/>
      <c r="R101" s="364"/>
      <c r="S101" s="364"/>
      <c r="T101" s="364"/>
      <c r="U101" s="364"/>
      <c r="V101" s="364"/>
      <c r="W101" s="364"/>
      <c r="X101" s="822"/>
      <c r="Y101" s="822"/>
      <c r="Z101" s="822"/>
      <c r="AA101" s="921"/>
      <c r="AB101" s="921"/>
      <c r="AC101" s="1102"/>
      <c r="AD101" s="921"/>
      <c r="AE101" s="921"/>
      <c r="AF101" s="846"/>
      <c r="AG101" s="823"/>
      <c r="AH101" s="822"/>
      <c r="AI101" s="822"/>
      <c r="AK101" s="1266"/>
      <c r="AL101" s="1266"/>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364"/>
      <c r="C102" s="364"/>
      <c r="D102" s="364"/>
      <c r="E102" s="364"/>
      <c r="F102" s="1271"/>
      <c r="G102" s="1271"/>
      <c r="H102" s="1271"/>
      <c r="I102" s="1271"/>
      <c r="J102" s="1271"/>
      <c r="K102" s="1744"/>
      <c r="L102" s="1744"/>
      <c r="M102" s="1271"/>
      <c r="N102" s="1271"/>
      <c r="O102" s="1271"/>
      <c r="P102" s="1271"/>
      <c r="Q102" s="364"/>
      <c r="R102" s="364"/>
      <c r="S102" s="364"/>
      <c r="T102" s="364"/>
      <c r="U102" s="364"/>
      <c r="V102" s="364"/>
      <c r="W102" s="364"/>
      <c r="X102" s="822"/>
      <c r="Y102" s="822"/>
      <c r="Z102" s="822"/>
      <c r="AA102" s="921"/>
      <c r="AB102" s="921"/>
      <c r="AC102" s="1102"/>
      <c r="AD102" s="921"/>
      <c r="AE102" s="921"/>
      <c r="AF102" s="846"/>
      <c r="AG102" s="823"/>
      <c r="AH102" s="822"/>
      <c r="AI102" s="822"/>
      <c r="AK102" s="1266"/>
      <c r="AL102" s="1266"/>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078" t="s">
        <v>73</v>
      </c>
      <c r="C103" s="1078"/>
      <c r="D103" s="1078"/>
      <c r="E103" s="1078"/>
      <c r="F103" s="1430">
        <v>3</v>
      </c>
      <c r="G103" s="1430">
        <v>7</v>
      </c>
      <c r="H103" s="1430">
        <v>11</v>
      </c>
      <c r="I103" s="1430">
        <v>15</v>
      </c>
      <c r="J103" s="1430">
        <v>19</v>
      </c>
      <c r="K103" s="2004">
        <v>23</v>
      </c>
      <c r="L103" s="2005"/>
      <c r="M103" s="1430">
        <v>27</v>
      </c>
      <c r="N103" s="1430">
        <v>31</v>
      </c>
      <c r="O103" s="1430">
        <v>35</v>
      </c>
      <c r="P103" s="1430">
        <v>38</v>
      </c>
      <c r="Q103" s="364"/>
      <c r="R103" s="364"/>
      <c r="S103" s="364"/>
      <c r="T103" s="364"/>
      <c r="U103" s="364"/>
      <c r="V103" s="364"/>
      <c r="W103" s="364"/>
      <c r="X103" s="822"/>
      <c r="Y103" s="822"/>
      <c r="Z103" s="822"/>
      <c r="AA103" s="921"/>
      <c r="AB103" s="921"/>
      <c r="AC103" s="1102"/>
      <c r="AD103" s="921"/>
      <c r="AE103" s="921"/>
      <c r="AF103" s="846"/>
      <c r="AG103" s="823"/>
      <c r="AH103" s="822"/>
      <c r="AI103" s="822"/>
      <c r="AK103" s="1266"/>
      <c r="AL103" s="1266"/>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364" t="s">
        <v>658</v>
      </c>
      <c r="C104" s="364"/>
      <c r="D104" s="364"/>
      <c r="E104" s="364"/>
      <c r="F104" s="1118"/>
      <c r="G104" s="1269"/>
      <c r="H104" s="1269"/>
      <c r="I104" s="1269"/>
      <c r="J104" s="1269"/>
      <c r="K104" s="1783"/>
      <c r="L104" s="1783"/>
      <c r="M104" s="1269"/>
      <c r="N104" s="1269"/>
      <c r="O104" s="1269"/>
      <c r="P104" s="364"/>
      <c r="Q104" s="364"/>
      <c r="R104" s="364"/>
      <c r="S104" s="364"/>
      <c r="T104" s="364"/>
      <c r="U104" s="364"/>
      <c r="V104" s="364"/>
      <c r="W104" s="364"/>
      <c r="X104" s="822"/>
      <c r="Y104" s="822"/>
      <c r="Z104" s="822"/>
      <c r="AA104" s="921"/>
      <c r="AB104" s="921"/>
      <c r="AC104" s="1102"/>
      <c r="AD104" s="921"/>
      <c r="AE104" s="921"/>
      <c r="AF104" s="846"/>
      <c r="AG104" s="823"/>
      <c r="AH104" s="822"/>
      <c r="AI104" s="822"/>
      <c r="AK104" s="1266"/>
      <c r="AL104" s="1266"/>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364" t="s">
        <v>182</v>
      </c>
      <c r="C105" s="364"/>
      <c r="D105" s="364"/>
      <c r="E105" s="364"/>
      <c r="F105" s="1118"/>
      <c r="G105" s="1269"/>
      <c r="H105" s="1269"/>
      <c r="I105" s="1269"/>
      <c r="J105" s="1269"/>
      <c r="K105" s="1783"/>
      <c r="L105" s="1783"/>
      <c r="M105" s="1269"/>
      <c r="N105" s="1269"/>
      <c r="O105" s="1269"/>
      <c r="P105" s="364"/>
      <c r="Q105" s="364"/>
      <c r="R105" s="364"/>
      <c r="S105" s="364"/>
      <c r="T105" s="364"/>
      <c r="U105" s="364"/>
      <c r="V105" s="364"/>
      <c r="W105" s="364"/>
      <c r="X105" s="822"/>
      <c r="Y105" s="822"/>
      <c r="Z105" s="822"/>
      <c r="AA105" s="921"/>
      <c r="AB105" s="921"/>
      <c r="AC105" s="1102"/>
      <c r="AD105" s="921"/>
      <c r="AE105" s="25"/>
      <c r="AF105" s="25"/>
      <c r="AG105" s="823"/>
      <c r="AH105" s="822"/>
      <c r="AI105" s="822"/>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364" t="s">
        <v>185</v>
      </c>
      <c r="C106" s="364"/>
      <c r="D106" s="364"/>
      <c r="E106" s="364"/>
      <c r="F106" s="1118"/>
      <c r="G106" s="1269"/>
      <c r="H106" s="1269"/>
      <c r="I106" s="1269"/>
      <c r="J106" s="1269"/>
      <c r="K106" s="1783"/>
      <c r="L106" s="1783"/>
      <c r="M106" s="1269"/>
      <c r="N106" s="1269"/>
      <c r="O106" s="1269"/>
      <c r="P106" s="364"/>
      <c r="Q106" s="364"/>
      <c r="R106" s="364"/>
      <c r="S106" s="364"/>
      <c r="T106" s="364"/>
      <c r="U106" s="364"/>
      <c r="V106" s="364"/>
      <c r="W106" s="364"/>
      <c r="X106" s="822"/>
      <c r="Y106" s="822"/>
      <c r="Z106" s="822"/>
      <c r="AA106" s="921"/>
      <c r="AB106" s="921"/>
      <c r="AC106" s="1102"/>
      <c r="AD106" s="921"/>
      <c r="AE106" s="338"/>
      <c r="AF106" s="338"/>
      <c r="AG106" s="823"/>
      <c r="AH106" s="822"/>
      <c r="AI106" s="822"/>
      <c r="AK106" s="1266"/>
      <c r="AL106" s="1266"/>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364" t="s">
        <v>401</v>
      </c>
      <c r="C107" s="364"/>
      <c r="D107" s="364"/>
      <c r="E107" s="364"/>
      <c r="F107" s="1118"/>
      <c r="G107" s="1269"/>
      <c r="H107" s="1269"/>
      <c r="I107" s="1269"/>
      <c r="J107" s="1269"/>
      <c r="K107" s="1783"/>
      <c r="L107" s="1783"/>
      <c r="M107" s="1269"/>
      <c r="N107" s="1269"/>
      <c r="O107" s="1269"/>
      <c r="P107" s="364"/>
      <c r="Q107" s="288"/>
      <c r="R107" s="288"/>
      <c r="S107" s="288"/>
      <c r="T107" s="288"/>
      <c r="U107" s="288"/>
      <c r="V107" s="288"/>
      <c r="W107" s="288"/>
      <c r="X107" s="822"/>
      <c r="Y107" s="822"/>
      <c r="Z107" s="822"/>
      <c r="AA107" s="25"/>
      <c r="AB107" s="25"/>
      <c r="AC107" s="905"/>
      <c r="AD107" s="921"/>
      <c r="AE107" s="338"/>
      <c r="AF107" s="338"/>
      <c r="AG107" s="823"/>
      <c r="AH107" s="822"/>
      <c r="AI107" s="822"/>
      <c r="AK107" s="1266"/>
      <c r="AL107" s="1266"/>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364" t="s">
        <v>456</v>
      </c>
      <c r="C108" s="364"/>
      <c r="D108" s="364"/>
      <c r="E108" s="364"/>
      <c r="F108" s="1118"/>
      <c r="G108" s="1269"/>
      <c r="H108" s="1269"/>
      <c r="I108" s="1269"/>
      <c r="J108" s="1269"/>
      <c r="K108" s="1783"/>
      <c r="L108" s="1783"/>
      <c r="M108" s="1269"/>
      <c r="N108" s="1269"/>
      <c r="O108" s="1269"/>
      <c r="P108" s="288"/>
      <c r="Q108" s="362"/>
      <c r="R108" s="362"/>
      <c r="S108" s="362"/>
      <c r="T108" s="362"/>
      <c r="U108" s="288"/>
      <c r="V108" s="288"/>
      <c r="W108" s="288"/>
      <c r="X108" s="822"/>
      <c r="Y108" s="822"/>
      <c r="Z108" s="822"/>
      <c r="AA108" s="338"/>
      <c r="AB108" s="338"/>
      <c r="AC108" s="352"/>
      <c r="AD108" s="921"/>
      <c r="AE108" s="823"/>
      <c r="AF108" s="823"/>
      <c r="AG108" s="823"/>
      <c r="AH108" s="822"/>
      <c r="AI108" s="822"/>
      <c r="AK108" s="1267"/>
      <c r="AL108" s="1267"/>
    </row>
    <row r="109" spans="2:92" x14ac:dyDescent="0.25">
      <c r="B109" s="288" t="s">
        <v>191</v>
      </c>
      <c r="C109" s="288"/>
      <c r="D109" s="288"/>
      <c r="E109" s="288"/>
      <c r="F109" s="1119"/>
      <c r="G109" s="961"/>
      <c r="H109" s="961"/>
      <c r="I109" s="961"/>
      <c r="J109" s="961"/>
      <c r="K109" s="1783"/>
      <c r="L109" s="1783"/>
      <c r="M109" s="961"/>
      <c r="N109" s="961"/>
      <c r="O109" s="961"/>
      <c r="P109" s="362"/>
      <c r="Q109" s="822"/>
      <c r="R109" s="822"/>
      <c r="S109" s="822"/>
      <c r="T109" s="822"/>
      <c r="U109" s="822"/>
      <c r="V109" s="822"/>
      <c r="W109" s="822"/>
      <c r="X109" s="822"/>
      <c r="Y109" s="822"/>
      <c r="Z109" s="822"/>
      <c r="AA109" s="338"/>
      <c r="AB109" s="338"/>
      <c r="AC109" s="352"/>
      <c r="AD109" s="921"/>
      <c r="AE109" s="823"/>
      <c r="AF109" s="823"/>
      <c r="AG109" s="823"/>
      <c r="AH109" s="822"/>
      <c r="AI109" s="822"/>
      <c r="AK109" s="1267"/>
      <c r="AL109" s="1267"/>
    </row>
    <row r="110" spans="2:92" x14ac:dyDescent="0.25">
      <c r="B110" s="288" t="s">
        <v>193</v>
      </c>
      <c r="C110" s="288"/>
      <c r="D110" s="288"/>
      <c r="E110" s="364"/>
      <c r="F110" s="1118"/>
      <c r="G110" s="1269"/>
      <c r="H110" s="1269"/>
      <c r="I110" s="961"/>
      <c r="J110" s="961"/>
      <c r="K110" s="1783"/>
      <c r="L110" s="1783"/>
      <c r="M110" s="961"/>
      <c r="N110" s="961"/>
      <c r="O110" s="961"/>
      <c r="P110" s="822"/>
      <c r="Q110" s="822"/>
      <c r="R110" s="822"/>
      <c r="S110" s="822"/>
      <c r="T110" s="822"/>
      <c r="U110" s="822"/>
      <c r="V110" s="822"/>
      <c r="W110" s="822"/>
      <c r="X110" s="822"/>
      <c r="Y110" s="822"/>
      <c r="Z110" s="822"/>
      <c r="AA110" s="823"/>
      <c r="AB110" s="823"/>
      <c r="AC110" s="823"/>
      <c r="AD110" s="823"/>
      <c r="AE110" s="823"/>
      <c r="AF110" s="823"/>
      <c r="AG110" s="823"/>
      <c r="AH110" s="822"/>
      <c r="AI110" s="822"/>
      <c r="AK110" s="1267"/>
      <c r="AL110" s="1267"/>
    </row>
    <row r="111" spans="2:92" x14ac:dyDescent="0.25">
      <c r="B111" s="364" t="s">
        <v>350</v>
      </c>
      <c r="C111" s="822"/>
      <c r="D111" s="822"/>
      <c r="E111" s="822"/>
      <c r="F111" s="1120"/>
      <c r="G111" s="1085"/>
      <c r="H111" s="1270"/>
      <c r="I111" s="1270"/>
      <c r="J111" s="1270"/>
      <c r="K111" s="1783"/>
      <c r="L111" s="1783"/>
      <c r="M111" s="1270"/>
      <c r="N111" s="1270"/>
      <c r="O111" s="1270"/>
      <c r="P111" s="822"/>
      <c r="Q111" s="822"/>
      <c r="R111" s="822"/>
      <c r="S111" s="822"/>
      <c r="T111" s="822"/>
      <c r="U111" s="822"/>
      <c r="V111" s="822"/>
      <c r="W111" s="822"/>
      <c r="X111" s="822"/>
      <c r="Y111" s="822"/>
      <c r="Z111" s="822"/>
      <c r="AA111" s="823"/>
      <c r="AB111" s="823"/>
      <c r="AC111" s="823"/>
      <c r="AD111" s="823"/>
      <c r="AE111" s="823"/>
      <c r="AF111" s="823"/>
      <c r="AG111" s="823"/>
      <c r="AH111" s="822"/>
      <c r="AI111" s="822"/>
      <c r="AK111" s="1267"/>
      <c r="AL111" s="1267"/>
    </row>
    <row r="112" spans="2:92" x14ac:dyDescent="0.25">
      <c r="B112" s="364" t="s">
        <v>199</v>
      </c>
      <c r="C112" s="822"/>
      <c r="D112" s="822"/>
      <c r="E112" s="822"/>
      <c r="F112" s="1120"/>
      <c r="G112" s="1085"/>
      <c r="H112" s="1270"/>
      <c r="I112" s="1270"/>
      <c r="J112" s="1270"/>
      <c r="K112" s="1783"/>
      <c r="L112" s="1783"/>
      <c r="M112" s="1270"/>
      <c r="N112" s="1270"/>
      <c r="O112" s="1270"/>
      <c r="P112" s="822"/>
      <c r="Q112" s="822"/>
      <c r="R112" s="822"/>
      <c r="S112" s="822"/>
      <c r="T112" s="822"/>
      <c r="U112" s="822"/>
      <c r="V112" s="822"/>
      <c r="W112" s="822"/>
      <c r="X112" s="822"/>
      <c r="Y112" s="822"/>
      <c r="Z112" s="822"/>
      <c r="AA112" s="823"/>
      <c r="AB112" s="823"/>
      <c r="AC112" s="823"/>
      <c r="AD112" s="823"/>
      <c r="AE112" s="823"/>
      <c r="AF112" s="823"/>
      <c r="AG112" s="823"/>
      <c r="AH112" s="822"/>
      <c r="AI112" s="822"/>
      <c r="AK112" s="1267"/>
      <c r="AL112" s="1267"/>
    </row>
    <row r="113" spans="2:38" x14ac:dyDescent="0.25">
      <c r="B113" s="364" t="s">
        <v>200</v>
      </c>
      <c r="C113" s="822"/>
      <c r="D113" s="822"/>
      <c r="E113" s="822"/>
      <c r="F113" s="1120"/>
      <c r="G113" s="1085"/>
      <c r="H113" s="1270"/>
      <c r="I113" s="1270"/>
      <c r="J113" s="1270"/>
      <c r="K113" s="1783"/>
      <c r="L113" s="1783"/>
      <c r="M113" s="1270"/>
      <c r="N113" s="1270"/>
      <c r="O113" s="1270"/>
      <c r="P113" s="822"/>
      <c r="Q113" s="822"/>
      <c r="R113" s="822"/>
      <c r="S113" s="822"/>
      <c r="T113" s="822"/>
      <c r="U113" s="822"/>
      <c r="V113" s="822"/>
      <c r="W113" s="822"/>
      <c r="X113" s="822"/>
      <c r="Y113" s="822"/>
      <c r="Z113" s="822"/>
      <c r="AA113" s="823"/>
      <c r="AB113" s="823"/>
      <c r="AC113" s="823"/>
      <c r="AD113" s="823"/>
      <c r="AE113" s="823"/>
      <c r="AF113" s="823"/>
      <c r="AG113" s="823"/>
      <c r="AH113" s="822"/>
      <c r="AI113" s="822"/>
      <c r="AK113" s="1267"/>
      <c r="AL113" s="1267"/>
    </row>
    <row r="114" spans="2:38" x14ac:dyDescent="0.25">
      <c r="B114" s="364" t="s">
        <v>205</v>
      </c>
      <c r="C114" s="822"/>
      <c r="D114" s="822"/>
      <c r="E114" s="822"/>
      <c r="F114" s="1120"/>
      <c r="G114" s="1085"/>
      <c r="H114" s="1270"/>
      <c r="I114" s="1270"/>
      <c r="J114" s="1270"/>
      <c r="K114" s="1783"/>
      <c r="L114" s="1783"/>
      <c r="M114" s="1270"/>
      <c r="N114" s="1270"/>
      <c r="O114" s="1270"/>
      <c r="P114" s="822"/>
      <c r="Q114" s="822"/>
      <c r="R114" s="822"/>
      <c r="S114" s="822"/>
      <c r="T114" s="822"/>
      <c r="U114" s="822"/>
      <c r="V114" s="822"/>
      <c r="W114" s="822"/>
      <c r="X114" s="822"/>
      <c r="Y114" s="822"/>
      <c r="Z114" s="822"/>
      <c r="AA114" s="823"/>
      <c r="AB114" s="823"/>
      <c r="AC114" s="823"/>
      <c r="AD114" s="823"/>
      <c r="AE114" s="823"/>
      <c r="AF114" s="823"/>
      <c r="AG114" s="823"/>
      <c r="AH114" s="822"/>
      <c r="AI114" s="822"/>
      <c r="AK114" s="1267"/>
      <c r="AL114" s="1267"/>
    </row>
    <row r="115" spans="2:38" x14ac:dyDescent="0.25">
      <c r="B115" s="364" t="s">
        <v>659</v>
      </c>
      <c r="C115" s="822"/>
      <c r="D115" s="822"/>
      <c r="E115" s="822"/>
      <c r="F115" s="1120"/>
      <c r="G115" s="1085"/>
      <c r="H115" s="1270"/>
      <c r="I115" s="1270"/>
      <c r="J115" s="1270"/>
      <c r="K115" s="1783"/>
      <c r="L115" s="1783"/>
      <c r="M115" s="1270"/>
      <c r="N115" s="1270"/>
      <c r="O115" s="1270"/>
      <c r="P115" s="822"/>
      <c r="Q115" s="822"/>
      <c r="R115" s="822"/>
      <c r="S115" s="822"/>
      <c r="T115" s="822"/>
      <c r="U115" s="822"/>
      <c r="V115" s="822"/>
      <c r="W115" s="822"/>
      <c r="X115" s="822"/>
      <c r="Y115" s="822"/>
      <c r="Z115" s="822"/>
      <c r="AA115" s="823"/>
      <c r="AB115" s="823"/>
      <c r="AC115" s="823"/>
      <c r="AD115" s="823"/>
      <c r="AE115" s="823"/>
      <c r="AF115" s="823"/>
      <c r="AG115" s="823"/>
      <c r="AH115" s="822"/>
      <c r="AI115" s="822"/>
      <c r="AK115" s="1267"/>
      <c r="AL115" s="1267"/>
    </row>
    <row r="116" spans="2:38" x14ac:dyDescent="0.25">
      <c r="B116" s="364" t="s">
        <v>508</v>
      </c>
      <c r="C116" s="822"/>
      <c r="D116" s="822"/>
      <c r="E116" s="822"/>
      <c r="F116" s="1120"/>
      <c r="G116" s="1085"/>
      <c r="H116" s="1270"/>
      <c r="I116" s="1270"/>
      <c r="J116" s="1270"/>
      <c r="K116" s="1783"/>
      <c r="L116" s="1783"/>
      <c r="M116" s="1270"/>
      <c r="N116" s="1270"/>
      <c r="O116" s="1270"/>
      <c r="P116" s="822"/>
      <c r="Q116" s="822"/>
      <c r="R116" s="822"/>
      <c r="S116" s="822"/>
      <c r="T116" s="822"/>
      <c r="U116" s="822"/>
      <c r="V116" s="822"/>
      <c r="W116" s="822"/>
      <c r="X116" s="822"/>
      <c r="Y116" s="822"/>
      <c r="Z116" s="822"/>
      <c r="AA116" s="823"/>
      <c r="AB116" s="823"/>
      <c r="AC116" s="823"/>
      <c r="AD116" s="823"/>
      <c r="AE116" s="823"/>
      <c r="AF116" s="823"/>
      <c r="AG116" s="823"/>
      <c r="AH116" s="822"/>
      <c r="AI116" s="822"/>
      <c r="AK116" s="1267"/>
      <c r="AL116" s="1267"/>
    </row>
    <row r="117" spans="2:38" x14ac:dyDescent="0.25">
      <c r="B117" s="364" t="s">
        <v>217</v>
      </c>
      <c r="C117" s="822"/>
      <c r="D117" s="822"/>
      <c r="E117" s="822"/>
      <c r="F117" s="1120"/>
      <c r="G117" s="1085"/>
      <c r="H117" s="1270"/>
      <c r="I117" s="1270"/>
      <c r="J117" s="1270"/>
      <c r="K117" s="1783"/>
      <c r="L117" s="1783"/>
      <c r="M117" s="1270"/>
      <c r="N117" s="1270"/>
      <c r="O117" s="1270"/>
      <c r="P117" s="822"/>
      <c r="Q117" s="822"/>
      <c r="R117" s="822"/>
      <c r="S117" s="822"/>
      <c r="T117" s="822"/>
      <c r="U117" s="822"/>
      <c r="V117" s="822"/>
      <c r="W117" s="822"/>
      <c r="X117" s="822"/>
      <c r="Y117" s="822"/>
      <c r="Z117" s="822"/>
      <c r="AA117" s="823"/>
      <c r="AB117" s="823"/>
      <c r="AC117" s="823"/>
      <c r="AD117" s="823"/>
      <c r="AE117" s="823"/>
      <c r="AF117" s="823"/>
      <c r="AG117" s="823"/>
      <c r="AH117" s="822"/>
      <c r="AI117" s="822"/>
      <c r="AK117" s="1267"/>
      <c r="AL117" s="1267"/>
    </row>
    <row r="118" spans="2:38" x14ac:dyDescent="0.25">
      <c r="B118" s="364" t="s">
        <v>224</v>
      </c>
      <c r="C118" s="822"/>
      <c r="D118" s="822"/>
      <c r="E118" s="822"/>
      <c r="F118" s="1120"/>
      <c r="G118" s="1085"/>
      <c r="H118" s="1270"/>
      <c r="I118" s="1270"/>
      <c r="J118" s="1270"/>
      <c r="K118" s="1783"/>
      <c r="L118" s="1783"/>
      <c r="M118" s="1270"/>
      <c r="N118" s="1270"/>
      <c r="O118" s="1270"/>
      <c r="P118" s="822"/>
      <c r="Q118" s="822"/>
      <c r="R118" s="822"/>
      <c r="S118" s="822"/>
      <c r="T118" s="822"/>
      <c r="U118" s="822"/>
      <c r="V118" s="822"/>
      <c r="W118" s="822"/>
      <c r="X118" s="822"/>
      <c r="Y118" s="822"/>
      <c r="Z118" s="822"/>
      <c r="AA118" s="823"/>
      <c r="AB118" s="823"/>
      <c r="AC118" s="823"/>
      <c r="AD118" s="823"/>
      <c r="AE118" s="823"/>
      <c r="AF118" s="823"/>
      <c r="AG118" s="823"/>
      <c r="AH118" s="822"/>
      <c r="AI118" s="822"/>
      <c r="AK118" s="1267"/>
      <c r="AL118" s="1267"/>
    </row>
    <row r="119" spans="2:38" x14ac:dyDescent="0.25">
      <c r="B119" s="364" t="s">
        <v>660</v>
      </c>
      <c r="C119" s="822"/>
      <c r="D119" s="822"/>
      <c r="E119" s="822"/>
      <c r="F119" s="1120"/>
      <c r="G119" s="1085"/>
      <c r="H119" s="1270"/>
      <c r="I119" s="1270"/>
      <c r="J119" s="1270"/>
      <c r="K119" s="1783"/>
      <c r="L119" s="1783"/>
      <c r="M119" s="1270"/>
      <c r="N119" s="1270"/>
      <c r="O119" s="1270"/>
      <c r="P119" s="822"/>
      <c r="Q119" s="822"/>
      <c r="R119" s="822"/>
      <c r="S119" s="822"/>
      <c r="T119" s="822"/>
      <c r="U119" s="822"/>
      <c r="V119" s="822"/>
      <c r="W119" s="822"/>
      <c r="X119" s="822"/>
      <c r="Y119" s="822"/>
      <c r="Z119" s="822"/>
      <c r="AA119" s="823"/>
      <c r="AB119" s="823"/>
      <c r="AC119" s="823"/>
      <c r="AD119" s="823"/>
      <c r="AE119" s="823"/>
      <c r="AF119" s="823"/>
      <c r="AG119" s="823"/>
      <c r="AH119" s="822"/>
      <c r="AI119" s="822"/>
      <c r="AK119" s="1267"/>
      <c r="AL119" s="1267"/>
    </row>
    <row r="120" spans="2:38" x14ac:dyDescent="0.25">
      <c r="B120" s="364" t="s">
        <v>506</v>
      </c>
      <c r="C120" s="822"/>
      <c r="D120" s="822"/>
      <c r="E120" s="822"/>
      <c r="F120" s="1120"/>
      <c r="G120" s="1085"/>
      <c r="H120" s="1270"/>
      <c r="I120" s="1270"/>
      <c r="J120" s="1270"/>
      <c r="K120" s="1783"/>
      <c r="L120" s="1783"/>
      <c r="M120" s="1270"/>
      <c r="N120" s="1270"/>
      <c r="O120" s="1270"/>
      <c r="P120" s="822"/>
      <c r="Q120" s="822"/>
      <c r="R120" s="822"/>
      <c r="S120" s="822"/>
      <c r="T120" s="822"/>
      <c r="U120" s="822"/>
      <c r="V120" s="822"/>
      <c r="W120" s="822"/>
      <c r="X120" s="822"/>
      <c r="Y120" s="822"/>
      <c r="Z120" s="822"/>
      <c r="AA120" s="823"/>
      <c r="AB120" s="823"/>
      <c r="AC120" s="823"/>
      <c r="AD120" s="823"/>
      <c r="AE120" s="823"/>
      <c r="AF120" s="823"/>
      <c r="AG120" s="823"/>
      <c r="AH120" s="822"/>
      <c r="AI120" s="822"/>
      <c r="AK120" s="1267"/>
      <c r="AL120" s="1267"/>
    </row>
    <row r="121" spans="2:38" x14ac:dyDescent="0.25">
      <c r="B121" s="364" t="s">
        <v>231</v>
      </c>
      <c r="C121" s="822"/>
      <c r="D121" s="822"/>
      <c r="E121" s="822"/>
      <c r="F121" s="1120"/>
      <c r="G121" s="1085"/>
      <c r="H121" s="1270"/>
      <c r="I121" s="1270"/>
      <c r="J121" s="1270"/>
      <c r="K121" s="1783"/>
      <c r="L121" s="1783"/>
      <c r="M121" s="1270"/>
      <c r="N121" s="1270"/>
      <c r="O121" s="1270"/>
      <c r="P121" s="822"/>
      <c r="Q121" s="822"/>
      <c r="R121" s="822"/>
      <c r="S121" s="822"/>
      <c r="T121" s="822"/>
      <c r="U121" s="822"/>
      <c r="V121" s="822"/>
      <c r="W121" s="822"/>
      <c r="X121" s="822"/>
      <c r="Y121" s="822"/>
      <c r="Z121" s="822"/>
      <c r="AA121" s="823"/>
      <c r="AB121" s="823"/>
      <c r="AC121" s="823"/>
      <c r="AD121" s="823"/>
      <c r="AE121" s="823"/>
      <c r="AF121" s="823"/>
      <c r="AG121" s="823"/>
      <c r="AH121" s="822"/>
      <c r="AI121" s="822"/>
      <c r="AK121" s="1267"/>
      <c r="AL121" s="1267"/>
    </row>
    <row r="122" spans="2:38" x14ac:dyDescent="0.25">
      <c r="B122" s="364" t="s">
        <v>233</v>
      </c>
      <c r="C122" s="822"/>
      <c r="D122" s="822"/>
      <c r="E122" s="822"/>
      <c r="F122" s="1120"/>
      <c r="G122" s="1085"/>
      <c r="H122" s="1270"/>
      <c r="I122" s="1270"/>
      <c r="J122" s="1270"/>
      <c r="K122" s="1783"/>
      <c r="L122" s="1783"/>
      <c r="M122" s="1270"/>
      <c r="N122" s="1270"/>
      <c r="O122" s="1270"/>
      <c r="P122" s="822"/>
      <c r="Q122" s="822"/>
      <c r="R122" s="822"/>
      <c r="S122" s="822"/>
      <c r="T122" s="822"/>
      <c r="U122" s="822"/>
      <c r="V122" s="822"/>
      <c r="W122" s="822"/>
      <c r="X122" s="822"/>
      <c r="Y122" s="822"/>
      <c r="Z122" s="822"/>
      <c r="AA122" s="823"/>
      <c r="AB122" s="823"/>
      <c r="AC122" s="823"/>
      <c r="AD122" s="823"/>
      <c r="AE122" s="823"/>
      <c r="AF122" s="823"/>
      <c r="AG122" s="823"/>
      <c r="AH122" s="822"/>
      <c r="AI122" s="822"/>
      <c r="AK122" s="1267"/>
      <c r="AL122" s="1267"/>
    </row>
    <row r="123" spans="2:38" x14ac:dyDescent="0.25">
      <c r="B123" s="364" t="s">
        <v>237</v>
      </c>
      <c r="C123" s="822"/>
      <c r="D123" s="822"/>
      <c r="E123" s="822"/>
      <c r="F123" s="1120"/>
      <c r="G123" s="1085"/>
      <c r="H123" s="1270"/>
      <c r="I123" s="1270"/>
      <c r="J123" s="1270"/>
      <c r="K123" s="1783"/>
      <c r="L123" s="1783"/>
      <c r="M123" s="1270"/>
      <c r="N123" s="1270"/>
      <c r="O123" s="1270"/>
      <c r="P123" s="822"/>
      <c r="Q123" s="822"/>
      <c r="R123" s="822"/>
      <c r="S123" s="822"/>
      <c r="T123" s="822"/>
      <c r="U123" s="822"/>
      <c r="V123" s="822"/>
      <c r="W123" s="822"/>
      <c r="X123" s="822"/>
      <c r="Y123" s="822"/>
      <c r="Z123" s="822"/>
      <c r="AA123" s="823"/>
      <c r="AB123" s="823"/>
      <c r="AC123" s="823"/>
      <c r="AD123" s="823"/>
      <c r="AE123" s="823"/>
      <c r="AF123" s="823"/>
      <c r="AG123" s="823"/>
      <c r="AH123" s="822"/>
      <c r="AI123" s="822"/>
      <c r="AK123" s="1267"/>
      <c r="AL123" s="1267"/>
    </row>
    <row r="124" spans="2:38" x14ac:dyDescent="0.25">
      <c r="B124" s="364"/>
      <c r="C124" s="822"/>
      <c r="D124" s="827"/>
      <c r="E124" s="827"/>
      <c r="F124" s="1085"/>
      <c r="G124" s="1085"/>
      <c r="H124" s="1270"/>
      <c r="I124" s="1270"/>
      <c r="J124" s="1270"/>
      <c r="K124" s="1783"/>
      <c r="L124" s="1783"/>
      <c r="M124" s="1270"/>
      <c r="N124" s="1270"/>
      <c r="O124" s="1270"/>
      <c r="P124" s="822"/>
      <c r="Q124" s="822"/>
      <c r="R124" s="822"/>
      <c r="S124" s="822"/>
      <c r="T124" s="822"/>
      <c r="U124" s="822"/>
      <c r="V124" s="822"/>
      <c r="W124" s="822"/>
      <c r="X124" s="822"/>
      <c r="Y124" s="822"/>
      <c r="Z124" s="822"/>
      <c r="AA124" s="823"/>
      <c r="AB124" s="823"/>
      <c r="AC124" s="823"/>
      <c r="AD124" s="823"/>
      <c r="AE124" s="823"/>
      <c r="AF124" s="823"/>
      <c r="AG124" s="823"/>
      <c r="AH124" s="822"/>
      <c r="AI124" s="822"/>
      <c r="AK124" s="1267"/>
      <c r="AL124" s="1267"/>
    </row>
    <row r="125" spans="2:38" x14ac:dyDescent="0.25">
      <c r="B125" s="364"/>
      <c r="C125" s="822"/>
      <c r="D125" s="827"/>
      <c r="E125" s="827"/>
      <c r="F125" s="1085"/>
      <c r="G125" s="1085"/>
      <c r="H125" s="1270"/>
      <c r="I125" s="1270"/>
      <c r="J125" s="1270"/>
      <c r="K125" s="1783"/>
      <c r="L125" s="1783"/>
      <c r="M125" s="1270"/>
      <c r="N125" s="1270"/>
      <c r="O125" s="1270"/>
      <c r="P125" s="822"/>
      <c r="Q125" s="822"/>
      <c r="R125" s="822"/>
      <c r="S125" s="822"/>
      <c r="T125" s="822"/>
      <c r="U125" s="822"/>
      <c r="V125" s="822"/>
      <c r="W125" s="822"/>
      <c r="X125" s="822"/>
      <c r="Y125" s="822"/>
      <c r="Z125" s="822"/>
      <c r="AA125" s="823"/>
      <c r="AB125" s="823"/>
      <c r="AC125" s="823"/>
      <c r="AD125" s="823"/>
      <c r="AE125" s="823"/>
      <c r="AF125" s="823"/>
      <c r="AG125" s="823"/>
      <c r="AH125" s="822"/>
      <c r="AI125" s="822"/>
      <c r="AK125" s="1267"/>
      <c r="AL125" s="1267"/>
    </row>
    <row r="126" spans="2:38" x14ac:dyDescent="0.25">
      <c r="B126" s="364"/>
      <c r="C126" s="822"/>
      <c r="D126" s="827"/>
      <c r="E126" s="827"/>
      <c r="F126" s="1085"/>
      <c r="G126" s="1085"/>
      <c r="H126" s="1270"/>
      <c r="I126" s="1270"/>
      <c r="J126" s="1270"/>
      <c r="K126" s="1783"/>
      <c r="L126" s="1783"/>
      <c r="M126" s="1270"/>
      <c r="N126" s="1270"/>
      <c r="O126" s="1270"/>
      <c r="P126" s="822"/>
      <c r="Q126" s="822"/>
      <c r="R126" s="822"/>
      <c r="S126" s="822"/>
      <c r="T126" s="822"/>
      <c r="U126" s="822"/>
      <c r="V126" s="822"/>
      <c r="W126" s="822"/>
      <c r="X126" s="822"/>
      <c r="Y126" s="822"/>
      <c r="Z126" s="822"/>
      <c r="AA126" s="823"/>
      <c r="AB126" s="823"/>
      <c r="AC126" s="823"/>
      <c r="AD126" s="823"/>
      <c r="AE126" s="823"/>
      <c r="AF126" s="823"/>
      <c r="AG126" s="823"/>
      <c r="AH126" s="822"/>
      <c r="AI126" s="822"/>
      <c r="AK126" s="1267"/>
      <c r="AL126" s="1267"/>
    </row>
    <row r="127" spans="2:38" x14ac:dyDescent="0.25">
      <c r="B127" s="364"/>
      <c r="C127" s="822"/>
      <c r="D127" s="827"/>
      <c r="E127" s="827"/>
      <c r="F127" s="1085"/>
      <c r="G127" s="1085"/>
      <c r="H127" s="1270"/>
      <c r="I127" s="1270"/>
      <c r="J127" s="1270"/>
      <c r="K127" s="1783"/>
      <c r="L127" s="1783"/>
      <c r="M127" s="1270"/>
      <c r="N127" s="1270"/>
      <c r="O127" s="1270"/>
      <c r="P127" s="822"/>
      <c r="Q127" s="822"/>
      <c r="R127" s="822"/>
      <c r="S127" s="822"/>
      <c r="T127" s="822"/>
      <c r="U127" s="822"/>
      <c r="V127" s="822"/>
      <c r="W127" s="822"/>
      <c r="X127" s="822"/>
      <c r="Y127" s="822"/>
      <c r="Z127" s="822"/>
      <c r="AA127" s="823"/>
      <c r="AB127" s="823"/>
      <c r="AC127" s="823"/>
      <c r="AD127" s="823"/>
      <c r="AE127" s="823"/>
      <c r="AF127" s="823"/>
      <c r="AG127" s="823"/>
      <c r="AH127" s="822"/>
      <c r="AI127" s="822"/>
      <c r="AK127" s="1267"/>
      <c r="AL127" s="1267"/>
    </row>
    <row r="128" spans="2:38" x14ac:dyDescent="0.25">
      <c r="B128" s="822"/>
      <c r="C128" s="822"/>
      <c r="D128" s="822"/>
      <c r="E128" s="822"/>
      <c r="F128" s="822"/>
      <c r="G128" s="822"/>
      <c r="H128" s="822"/>
      <c r="I128" s="822"/>
      <c r="J128" s="822"/>
      <c r="K128" s="822"/>
      <c r="L128" s="822"/>
      <c r="M128" s="822"/>
      <c r="N128" s="822"/>
      <c r="O128" s="822"/>
      <c r="P128" s="822"/>
      <c r="Q128" s="822"/>
      <c r="R128" s="822"/>
      <c r="S128" s="822"/>
      <c r="T128" s="822"/>
      <c r="U128" s="822"/>
      <c r="V128" s="822"/>
      <c r="W128" s="822"/>
      <c r="X128" s="822"/>
      <c r="Y128" s="822"/>
      <c r="Z128" s="822"/>
      <c r="AA128" s="823"/>
      <c r="AB128" s="823"/>
      <c r="AC128" s="823"/>
      <c r="AD128" s="823"/>
      <c r="AE128" s="823"/>
      <c r="AF128" s="823"/>
      <c r="AG128" s="823"/>
      <c r="AH128" s="822"/>
      <c r="AI128" s="822"/>
      <c r="AK128" s="1267"/>
      <c r="AL128" s="1267"/>
    </row>
    <row r="129" spans="2:38" x14ac:dyDescent="0.25">
      <c r="B129" s="822"/>
      <c r="C129" s="822"/>
      <c r="D129" s="822"/>
      <c r="E129" s="822"/>
      <c r="F129" s="822"/>
      <c r="G129" s="822"/>
      <c r="H129" s="822"/>
      <c r="I129" s="822"/>
      <c r="J129" s="822"/>
      <c r="K129" s="822"/>
      <c r="L129" s="822"/>
      <c r="M129" s="822"/>
      <c r="N129" s="822"/>
      <c r="O129" s="822"/>
      <c r="P129" s="822"/>
      <c r="Q129" s="822"/>
      <c r="R129" s="822"/>
      <c r="S129" s="822"/>
      <c r="T129" s="822"/>
      <c r="U129" s="822"/>
      <c r="V129" s="822"/>
      <c r="W129" s="822"/>
      <c r="X129" s="822"/>
      <c r="Y129" s="822"/>
      <c r="Z129" s="822"/>
      <c r="AA129" s="823"/>
      <c r="AB129" s="823"/>
      <c r="AC129" s="823"/>
      <c r="AD129" s="823"/>
      <c r="AE129" s="823"/>
      <c r="AF129" s="823"/>
      <c r="AG129" s="823"/>
      <c r="AH129" s="822"/>
      <c r="AI129" s="822"/>
      <c r="AK129" s="1267"/>
      <c r="AL129" s="1267"/>
    </row>
    <row r="130" spans="2:38" x14ac:dyDescent="0.25">
      <c r="B130" s="822"/>
      <c r="C130" s="822"/>
      <c r="D130" s="822"/>
      <c r="E130" s="822"/>
      <c r="F130" s="822"/>
      <c r="G130" s="822"/>
      <c r="H130" s="822"/>
      <c r="I130" s="822"/>
      <c r="J130" s="822"/>
      <c r="K130" s="822"/>
      <c r="L130" s="822"/>
      <c r="M130" s="822"/>
      <c r="N130" s="822"/>
      <c r="O130" s="822"/>
      <c r="P130" s="822"/>
      <c r="Q130" s="822"/>
      <c r="R130" s="822"/>
      <c r="S130" s="822"/>
      <c r="T130" s="822"/>
      <c r="U130" s="822"/>
      <c r="V130" s="822"/>
      <c r="W130" s="822"/>
      <c r="X130" s="822"/>
      <c r="Y130" s="822"/>
      <c r="Z130" s="822"/>
      <c r="AA130" s="823"/>
      <c r="AB130" s="823"/>
      <c r="AC130" s="823"/>
      <c r="AD130" s="823"/>
      <c r="AE130" s="823"/>
      <c r="AF130" s="823"/>
      <c r="AG130" s="823"/>
      <c r="AH130" s="822"/>
      <c r="AI130" s="822"/>
      <c r="AK130" s="1267"/>
      <c r="AL130" s="1267"/>
    </row>
    <row r="131" spans="2:38" x14ac:dyDescent="0.25">
      <c r="B131" s="822"/>
      <c r="C131" s="822"/>
      <c r="D131" s="822"/>
      <c r="E131" s="822"/>
      <c r="F131" s="822"/>
      <c r="G131" s="822"/>
      <c r="H131" s="822"/>
      <c r="I131" s="822"/>
      <c r="J131" s="822"/>
      <c r="K131" s="822"/>
      <c r="L131" s="822"/>
      <c r="M131" s="822"/>
      <c r="N131" s="822"/>
      <c r="O131" s="822"/>
      <c r="P131" s="822"/>
      <c r="Q131" s="822"/>
      <c r="R131" s="822"/>
      <c r="S131" s="822"/>
      <c r="T131" s="822"/>
      <c r="U131" s="822"/>
      <c r="V131" s="822"/>
      <c r="W131" s="822"/>
      <c r="X131" s="822"/>
      <c r="Y131" s="822"/>
      <c r="Z131" s="822"/>
      <c r="AA131" s="823"/>
      <c r="AB131" s="823"/>
      <c r="AC131" s="823"/>
      <c r="AD131" s="823"/>
      <c r="AE131" s="823"/>
      <c r="AF131" s="823"/>
      <c r="AG131" s="823"/>
      <c r="AH131" s="822"/>
      <c r="AI131" s="822"/>
      <c r="AK131" s="1267"/>
      <c r="AL131" s="1267"/>
    </row>
    <row r="132" spans="2:38" x14ac:dyDescent="0.25">
      <c r="B132" s="822"/>
      <c r="C132" s="822"/>
      <c r="D132" s="822"/>
      <c r="E132" s="822"/>
      <c r="F132" s="822"/>
      <c r="G132" s="822"/>
      <c r="H132" s="822"/>
      <c r="I132" s="822"/>
      <c r="J132" s="822"/>
      <c r="K132" s="822"/>
      <c r="L132" s="822"/>
      <c r="M132" s="822"/>
      <c r="N132" s="822"/>
      <c r="O132" s="822"/>
      <c r="P132" s="822"/>
      <c r="Q132" s="822"/>
      <c r="R132" s="822"/>
      <c r="S132" s="822"/>
      <c r="T132" s="822"/>
      <c r="U132" s="822"/>
      <c r="V132" s="822"/>
      <c r="W132" s="822"/>
      <c r="X132" s="822"/>
      <c r="Y132" s="822"/>
      <c r="Z132" s="822"/>
      <c r="AA132" s="823"/>
      <c r="AB132" s="823"/>
      <c r="AC132" s="823"/>
      <c r="AD132" s="823"/>
      <c r="AE132" s="823"/>
      <c r="AF132" s="823"/>
      <c r="AG132" s="823"/>
      <c r="AH132" s="822"/>
      <c r="AI132" s="822"/>
      <c r="AK132" s="1267"/>
      <c r="AL132" s="1267"/>
    </row>
    <row r="133" spans="2:38" x14ac:dyDescent="0.25">
      <c r="B133" s="822"/>
      <c r="C133" s="822"/>
      <c r="D133" s="822"/>
      <c r="E133" s="822"/>
      <c r="F133" s="822"/>
      <c r="G133" s="822"/>
      <c r="H133" s="822"/>
      <c r="I133" s="822"/>
      <c r="J133" s="822"/>
      <c r="K133" s="822"/>
      <c r="L133" s="822"/>
      <c r="M133" s="822"/>
      <c r="N133" s="822"/>
      <c r="O133" s="822"/>
      <c r="P133" s="822"/>
      <c r="Q133" s="822"/>
      <c r="R133" s="822"/>
      <c r="S133" s="822"/>
      <c r="T133" s="822"/>
      <c r="U133" s="822"/>
      <c r="V133" s="822"/>
      <c r="W133" s="822"/>
      <c r="X133" s="822"/>
      <c r="Y133" s="822"/>
      <c r="Z133" s="822"/>
      <c r="AA133" s="823"/>
      <c r="AB133" s="823"/>
      <c r="AC133" s="823"/>
      <c r="AD133" s="823"/>
      <c r="AE133" s="823"/>
      <c r="AF133" s="823"/>
      <c r="AG133" s="823"/>
      <c r="AH133" s="822"/>
      <c r="AI133" s="822"/>
      <c r="AK133" s="1267"/>
      <c r="AL133" s="1267"/>
    </row>
    <row r="134" spans="2:38" x14ac:dyDescent="0.25">
      <c r="B134" s="822"/>
      <c r="C134" s="822"/>
      <c r="D134" s="822"/>
      <c r="E134" s="822"/>
      <c r="F134" s="822"/>
      <c r="G134" s="822"/>
      <c r="H134" s="822"/>
      <c r="I134" s="822"/>
      <c r="J134" s="822"/>
      <c r="K134" s="822"/>
      <c r="L134" s="822"/>
      <c r="M134" s="822"/>
      <c r="N134" s="822"/>
      <c r="O134" s="822"/>
      <c r="P134" s="822"/>
      <c r="Q134" s="822"/>
      <c r="R134" s="822"/>
      <c r="S134" s="822"/>
      <c r="T134" s="822"/>
      <c r="U134" s="822"/>
      <c r="V134" s="822"/>
      <c r="W134" s="822"/>
      <c r="X134" s="822"/>
      <c r="Y134" s="822"/>
      <c r="Z134" s="822"/>
      <c r="AA134" s="823"/>
      <c r="AB134" s="823"/>
      <c r="AC134" s="823"/>
      <c r="AD134" s="823"/>
      <c r="AE134" s="823"/>
      <c r="AF134" s="823"/>
      <c r="AG134" s="823"/>
      <c r="AH134" s="822"/>
      <c r="AI134" s="822"/>
      <c r="AK134" s="1267"/>
      <c r="AL134" s="1267"/>
    </row>
    <row r="135" spans="2:38" x14ac:dyDescent="0.25">
      <c r="B135" s="822"/>
      <c r="C135" s="822"/>
      <c r="D135" s="822"/>
      <c r="E135" s="822"/>
      <c r="F135" s="822"/>
      <c r="G135" s="822"/>
      <c r="H135" s="822"/>
      <c r="I135" s="822"/>
      <c r="J135" s="822"/>
      <c r="K135" s="822"/>
      <c r="L135" s="822"/>
      <c r="M135" s="822"/>
      <c r="N135" s="822"/>
      <c r="O135" s="822"/>
      <c r="P135" s="822"/>
      <c r="Q135" s="822"/>
      <c r="R135" s="822"/>
      <c r="S135" s="822"/>
      <c r="T135" s="822"/>
      <c r="U135" s="822"/>
      <c r="V135" s="822"/>
      <c r="W135" s="822"/>
      <c r="X135" s="822"/>
      <c r="Y135" s="822"/>
      <c r="Z135" s="822"/>
      <c r="AA135" s="823"/>
      <c r="AB135" s="823"/>
      <c r="AC135" s="823"/>
      <c r="AD135" s="823"/>
      <c r="AE135" s="823"/>
      <c r="AF135" s="823"/>
      <c r="AG135" s="823"/>
      <c r="AH135" s="822"/>
      <c r="AI135" s="822"/>
      <c r="AK135" s="1267"/>
      <c r="AL135" s="1267"/>
    </row>
    <row r="136" spans="2:38" x14ac:dyDescent="0.25">
      <c r="B136" s="822"/>
      <c r="C136" s="822"/>
      <c r="D136" s="822"/>
      <c r="E136" s="822"/>
      <c r="F136" s="822"/>
      <c r="G136" s="822"/>
      <c r="H136" s="822"/>
      <c r="I136" s="822"/>
      <c r="J136" s="822"/>
      <c r="K136" s="822"/>
      <c r="L136" s="822"/>
      <c r="M136" s="822"/>
      <c r="N136" s="822"/>
      <c r="O136" s="822"/>
      <c r="P136" s="822"/>
      <c r="Q136" s="822"/>
      <c r="R136" s="822"/>
      <c r="S136" s="822"/>
      <c r="T136" s="822"/>
      <c r="U136" s="822"/>
      <c r="V136" s="822"/>
      <c r="W136" s="822"/>
      <c r="X136" s="822"/>
      <c r="Y136" s="822"/>
      <c r="Z136" s="822"/>
      <c r="AA136" s="823"/>
      <c r="AB136" s="823"/>
      <c r="AC136" s="823"/>
      <c r="AD136" s="823"/>
      <c r="AE136" s="823"/>
      <c r="AF136" s="823"/>
      <c r="AG136" s="823"/>
      <c r="AH136" s="822"/>
      <c r="AI136" s="822"/>
      <c r="AK136" s="1267"/>
      <c r="AL136" s="1267"/>
    </row>
    <row r="137" spans="2:38" x14ac:dyDescent="0.25">
      <c r="B137" s="822"/>
      <c r="C137" s="822"/>
      <c r="D137" s="822"/>
      <c r="E137" s="822"/>
      <c r="F137" s="822"/>
      <c r="G137" s="822"/>
      <c r="H137" s="822"/>
      <c r="I137" s="822"/>
      <c r="J137" s="822"/>
      <c r="K137" s="822"/>
      <c r="L137" s="822"/>
      <c r="M137" s="822"/>
      <c r="N137" s="822"/>
      <c r="O137" s="822"/>
      <c r="P137" s="822"/>
      <c r="Q137" s="822"/>
      <c r="R137" s="822"/>
      <c r="S137" s="822"/>
      <c r="T137" s="822"/>
      <c r="U137" s="822"/>
      <c r="V137" s="822"/>
      <c r="W137" s="822"/>
      <c r="X137" s="822"/>
      <c r="Y137" s="822"/>
      <c r="Z137" s="822"/>
      <c r="AA137" s="823"/>
      <c r="AB137" s="823"/>
      <c r="AC137" s="823"/>
      <c r="AD137" s="823"/>
      <c r="AE137" s="823"/>
      <c r="AF137" s="823"/>
      <c r="AG137" s="823"/>
      <c r="AH137" s="822"/>
      <c r="AI137" s="822"/>
      <c r="AK137" s="1267"/>
      <c r="AL137" s="1267"/>
    </row>
    <row r="138" spans="2:38" x14ac:dyDescent="0.25">
      <c r="B138" s="822"/>
      <c r="C138" s="822"/>
      <c r="D138" s="822"/>
      <c r="E138" s="822"/>
      <c r="F138" s="822"/>
      <c r="G138" s="822"/>
      <c r="H138" s="822"/>
      <c r="I138" s="822"/>
      <c r="J138" s="822"/>
      <c r="K138" s="822"/>
      <c r="L138" s="822"/>
      <c r="M138" s="822"/>
      <c r="N138" s="822"/>
      <c r="O138" s="822"/>
      <c r="P138" s="822"/>
      <c r="Q138" s="822"/>
      <c r="R138" s="822"/>
      <c r="S138" s="822"/>
      <c r="T138" s="822"/>
      <c r="U138" s="822"/>
      <c r="V138" s="822"/>
      <c r="W138" s="822"/>
      <c r="X138" s="822"/>
      <c r="Y138" s="822"/>
      <c r="Z138" s="822"/>
      <c r="AA138" s="823"/>
      <c r="AB138" s="823"/>
      <c r="AC138" s="823"/>
      <c r="AD138" s="823"/>
      <c r="AE138" s="823"/>
      <c r="AF138" s="823"/>
      <c r="AG138" s="823"/>
      <c r="AH138" s="822"/>
      <c r="AI138" s="822"/>
      <c r="AK138" s="1267"/>
      <c r="AL138" s="1267"/>
    </row>
    <row r="139" spans="2:38" x14ac:dyDescent="0.25">
      <c r="B139" s="822"/>
      <c r="C139" s="822"/>
      <c r="D139" s="822"/>
      <c r="E139" s="822"/>
      <c r="F139" s="822"/>
      <c r="G139" s="822"/>
      <c r="H139" s="822"/>
      <c r="I139" s="822"/>
      <c r="J139" s="822"/>
      <c r="K139" s="822"/>
      <c r="L139" s="822"/>
      <c r="M139" s="822"/>
      <c r="N139" s="822"/>
      <c r="O139" s="822"/>
      <c r="P139" s="822"/>
      <c r="Q139" s="822"/>
      <c r="R139" s="822"/>
      <c r="S139" s="822"/>
      <c r="T139" s="822"/>
      <c r="U139" s="822"/>
      <c r="V139" s="822"/>
      <c r="W139" s="822"/>
      <c r="X139" s="822"/>
      <c r="Y139" s="822"/>
      <c r="Z139" s="822"/>
      <c r="AA139" s="823"/>
      <c r="AB139" s="823"/>
      <c r="AC139" s="823"/>
      <c r="AD139" s="823"/>
      <c r="AE139" s="823"/>
      <c r="AF139" s="823"/>
      <c r="AG139" s="823"/>
      <c r="AH139" s="822"/>
      <c r="AI139" s="822"/>
      <c r="AK139" s="1267"/>
      <c r="AL139" s="1267"/>
    </row>
  </sheetData>
  <mergeCells count="980">
    <mergeCell ref="A1:K1"/>
    <mergeCell ref="AY1:BE1"/>
    <mergeCell ref="G2:J7"/>
    <mergeCell ref="T2:W7"/>
    <mergeCell ref="AM2:AN2"/>
    <mergeCell ref="AW2:BA2"/>
    <mergeCell ref="BB2:BF2"/>
    <mergeCell ref="CM2:CN2"/>
    <mergeCell ref="A3:D3"/>
    <mergeCell ref="A6:D6"/>
    <mergeCell ref="BG2:BK2"/>
    <mergeCell ref="BL2:BP2"/>
    <mergeCell ref="BQ2:BU2"/>
    <mergeCell ref="BV2:BZ2"/>
    <mergeCell ref="CA2:CE2"/>
    <mergeCell ref="CF2:CJ2"/>
    <mergeCell ref="U17:V17"/>
    <mergeCell ref="U18:V18"/>
    <mergeCell ref="U19:V19"/>
    <mergeCell ref="U20:V20"/>
    <mergeCell ref="U21:V21"/>
    <mergeCell ref="U22:V22"/>
    <mergeCell ref="U11:V11"/>
    <mergeCell ref="U12:V12"/>
    <mergeCell ref="U13:V13"/>
    <mergeCell ref="U14:V14"/>
    <mergeCell ref="U15:V15"/>
    <mergeCell ref="U16:V16"/>
    <mergeCell ref="U8:V8"/>
    <mergeCell ref="U9:V9"/>
    <mergeCell ref="U10:V10"/>
    <mergeCell ref="N30:O30"/>
    <mergeCell ref="G31:J36"/>
    <mergeCell ref="N31:O31"/>
    <mergeCell ref="N32:O32"/>
    <mergeCell ref="N33:O33"/>
    <mergeCell ref="N34:O34"/>
    <mergeCell ref="N35:O35"/>
    <mergeCell ref="N36:O36"/>
    <mergeCell ref="U23:V23"/>
    <mergeCell ref="I25:K25"/>
    <mergeCell ref="N26:O26"/>
    <mergeCell ref="N27:O27"/>
    <mergeCell ref="N28:O28"/>
    <mergeCell ref="N29:O29"/>
    <mergeCell ref="Q27:R27"/>
    <mergeCell ref="Q28:R28"/>
    <mergeCell ref="Q29:R29"/>
    <mergeCell ref="Q30:R30"/>
    <mergeCell ref="Q31:R31"/>
    <mergeCell ref="Q32:R32"/>
    <mergeCell ref="Q33:R33"/>
    <mergeCell ref="Q34:R34"/>
    <mergeCell ref="Q35:R35"/>
    <mergeCell ref="Q36:R36"/>
    <mergeCell ref="N37:O37"/>
    <mergeCell ref="N38:O38"/>
    <mergeCell ref="N39:O39"/>
    <mergeCell ref="G40:J45"/>
    <mergeCell ref="N40:O40"/>
    <mergeCell ref="N41:O41"/>
    <mergeCell ref="N42:O42"/>
    <mergeCell ref="N43:O43"/>
    <mergeCell ref="N44:O44"/>
    <mergeCell ref="N45:O45"/>
    <mergeCell ref="N46:O46"/>
    <mergeCell ref="N47:O47"/>
    <mergeCell ref="N48:O48"/>
    <mergeCell ref="T49:U49"/>
    <mergeCell ref="T50:U50"/>
    <mergeCell ref="AA50:AB50"/>
    <mergeCell ref="Q54:R54"/>
    <mergeCell ref="Q55:R55"/>
    <mergeCell ref="Q50:R50"/>
    <mergeCell ref="Q51:R51"/>
    <mergeCell ref="Q52:R52"/>
    <mergeCell ref="Q46:R46"/>
    <mergeCell ref="Q47:R47"/>
    <mergeCell ref="Q49:R49"/>
    <mergeCell ref="D60:G60"/>
    <mergeCell ref="H60:M60"/>
    <mergeCell ref="N60:S60"/>
    <mergeCell ref="T60:X60"/>
    <mergeCell ref="AA60:AB60"/>
    <mergeCell ref="CM60:CN60"/>
    <mergeCell ref="T56:U56"/>
    <mergeCell ref="T57:U57"/>
    <mergeCell ref="AA58:AB58"/>
    <mergeCell ref="B59:X59"/>
    <mergeCell ref="AA59:AB59"/>
    <mergeCell ref="AK59:AL59"/>
    <mergeCell ref="Q56:R56"/>
    <mergeCell ref="Q57:R57"/>
    <mergeCell ref="B62:C62"/>
    <mergeCell ref="D62:G62"/>
    <mergeCell ref="BB61:BF61"/>
    <mergeCell ref="BG61:BK61"/>
    <mergeCell ref="BL61:BP61"/>
    <mergeCell ref="BQ61:BU61"/>
    <mergeCell ref="BV61:BZ61"/>
    <mergeCell ref="CA61:CE61"/>
    <mergeCell ref="AW61:BA61"/>
    <mergeCell ref="B65:C65"/>
    <mergeCell ref="D65:G65"/>
    <mergeCell ref="B64:C64"/>
    <mergeCell ref="D64:G64"/>
    <mergeCell ref="H65:I65"/>
    <mergeCell ref="K65:M65"/>
    <mergeCell ref="N65:O65"/>
    <mergeCell ref="B63:C63"/>
    <mergeCell ref="D63:G63"/>
    <mergeCell ref="H63:I63"/>
    <mergeCell ref="K63:M63"/>
    <mergeCell ref="N63:O63"/>
    <mergeCell ref="B70:C70"/>
    <mergeCell ref="D70:G70"/>
    <mergeCell ref="B67:C67"/>
    <mergeCell ref="D67:G67"/>
    <mergeCell ref="B66:C66"/>
    <mergeCell ref="D66:G66"/>
    <mergeCell ref="H66:I66"/>
    <mergeCell ref="K66:M66"/>
    <mergeCell ref="N66:O66"/>
    <mergeCell ref="H67:I67"/>
    <mergeCell ref="K67:M67"/>
    <mergeCell ref="N67:O67"/>
    <mergeCell ref="B68:C68"/>
    <mergeCell ref="D68:G68"/>
    <mergeCell ref="H68:I68"/>
    <mergeCell ref="K68:M68"/>
    <mergeCell ref="N68:O68"/>
    <mergeCell ref="Q68:S68"/>
    <mergeCell ref="T68:V68"/>
    <mergeCell ref="W68:X68"/>
    <mergeCell ref="H69:I69"/>
    <mergeCell ref="K69:M69"/>
    <mergeCell ref="N69:O69"/>
    <mergeCell ref="Q69:S69"/>
    <mergeCell ref="T69:V69"/>
    <mergeCell ref="W69:X69"/>
    <mergeCell ref="D69:G69"/>
    <mergeCell ref="B71:C71"/>
    <mergeCell ref="D71:G71"/>
    <mergeCell ref="H70:I70"/>
    <mergeCell ref="K70:M70"/>
    <mergeCell ref="N70:O70"/>
    <mergeCell ref="Q70:S70"/>
    <mergeCell ref="BX106:BY106"/>
    <mergeCell ref="CC106:CD106"/>
    <mergeCell ref="CH106:CI106"/>
    <mergeCell ref="AL75:AM75"/>
    <mergeCell ref="AN75:AQ75"/>
    <mergeCell ref="AL76:AM76"/>
    <mergeCell ref="AN76:AQ76"/>
    <mergeCell ref="AL77:AM77"/>
    <mergeCell ref="AN77:AQ77"/>
    <mergeCell ref="AL74:AM74"/>
    <mergeCell ref="AN74:AQ74"/>
    <mergeCell ref="B73:C73"/>
    <mergeCell ref="D73:G73"/>
    <mergeCell ref="H73:I73"/>
    <mergeCell ref="K73:M73"/>
    <mergeCell ref="N73:O73"/>
    <mergeCell ref="Q73:S73"/>
    <mergeCell ref="T73:V73"/>
    <mergeCell ref="E49:F49"/>
    <mergeCell ref="E50:F50"/>
    <mergeCell ref="E51:F51"/>
    <mergeCell ref="E52:F52"/>
    <mergeCell ref="E54:F54"/>
    <mergeCell ref="E55:F55"/>
    <mergeCell ref="E56:F56"/>
    <mergeCell ref="E57:F57"/>
    <mergeCell ref="K55:L55"/>
    <mergeCell ref="K54:L54"/>
    <mergeCell ref="K56:L56"/>
    <mergeCell ref="K57:L57"/>
    <mergeCell ref="K52:L52"/>
    <mergeCell ref="K51:L51"/>
    <mergeCell ref="K50:L50"/>
    <mergeCell ref="K49:L49"/>
    <mergeCell ref="Q66:S66"/>
    <mergeCell ref="Q63:S63"/>
    <mergeCell ref="AL63:AM63"/>
    <mergeCell ref="CM106:CN106"/>
    <mergeCell ref="AK105:AL105"/>
    <mergeCell ref="AY106:BA106"/>
    <mergeCell ref="BD106:BF106"/>
    <mergeCell ref="BI106:BJ106"/>
    <mergeCell ref="BN106:BO106"/>
    <mergeCell ref="BS106:BT106"/>
    <mergeCell ref="AL67:AM67"/>
    <mergeCell ref="T70:V70"/>
    <mergeCell ref="T66:V66"/>
    <mergeCell ref="W66:X66"/>
    <mergeCell ref="Q67:S67"/>
    <mergeCell ref="T67:V67"/>
    <mergeCell ref="W67:X67"/>
    <mergeCell ref="AD50:AG50"/>
    <mergeCell ref="T51:U51"/>
    <mergeCell ref="T52:U52"/>
    <mergeCell ref="T54:U54"/>
    <mergeCell ref="AA54:AB54"/>
    <mergeCell ref="T55:U55"/>
    <mergeCell ref="Q65:S65"/>
    <mergeCell ref="T65:V65"/>
    <mergeCell ref="W65:X65"/>
    <mergeCell ref="Q37:R37"/>
    <mergeCell ref="Q38:R38"/>
    <mergeCell ref="Q39:R39"/>
    <mergeCell ref="Q40:R40"/>
    <mergeCell ref="Q41:R41"/>
    <mergeCell ref="Q42:R42"/>
    <mergeCell ref="Q43:R43"/>
    <mergeCell ref="Q44:R44"/>
    <mergeCell ref="Q45:R45"/>
    <mergeCell ref="AN63:AQ63"/>
    <mergeCell ref="AL71:AM71"/>
    <mergeCell ref="AN71:AQ71"/>
    <mergeCell ref="AL69:AM69"/>
    <mergeCell ref="AN69:AQ69"/>
    <mergeCell ref="AL72:AM72"/>
    <mergeCell ref="AN72:AQ72"/>
    <mergeCell ref="AL73:AM73"/>
    <mergeCell ref="AN73:AQ73"/>
    <mergeCell ref="AL64:AM64"/>
    <mergeCell ref="AN64:AQ64"/>
    <mergeCell ref="AL65:AM65"/>
    <mergeCell ref="AN65:AQ65"/>
    <mergeCell ref="AL66:AM66"/>
    <mergeCell ref="AN66:AQ66"/>
    <mergeCell ref="AN67:AQ67"/>
    <mergeCell ref="AL68:AM68"/>
    <mergeCell ref="AN68:AQ68"/>
    <mergeCell ref="CP2:CS2"/>
    <mergeCell ref="CT2:CW2"/>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CF61:CJ61"/>
    <mergeCell ref="CM61:CN61"/>
    <mergeCell ref="T63:V63"/>
    <mergeCell ref="W63:X63"/>
    <mergeCell ref="H64:I64"/>
    <mergeCell ref="K64:M64"/>
    <mergeCell ref="N64:O64"/>
    <mergeCell ref="Q64:S64"/>
    <mergeCell ref="T64:V64"/>
    <mergeCell ref="W64:X64"/>
    <mergeCell ref="B72:C72"/>
    <mergeCell ref="D72:G72"/>
    <mergeCell ref="H72:I72"/>
    <mergeCell ref="K72:M72"/>
    <mergeCell ref="N72:O72"/>
    <mergeCell ref="Q72:S72"/>
    <mergeCell ref="T72:V72"/>
    <mergeCell ref="W72:X72"/>
    <mergeCell ref="W70:X70"/>
    <mergeCell ref="H71:I71"/>
    <mergeCell ref="K71:M71"/>
    <mergeCell ref="N71:O71"/>
    <mergeCell ref="Q71:S71"/>
    <mergeCell ref="T71:V71"/>
    <mergeCell ref="W71:X71"/>
    <mergeCell ref="B69:C69"/>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02:L102"/>
    <mergeCell ref="K103:L103"/>
    <mergeCell ref="K104:L104"/>
    <mergeCell ref="K105:L105"/>
    <mergeCell ref="K106:L106"/>
    <mergeCell ref="K107:L107"/>
    <mergeCell ref="K108:L108"/>
    <mergeCell ref="K109:L109"/>
    <mergeCell ref="K110:L110"/>
    <mergeCell ref="K111:L111"/>
    <mergeCell ref="K112:L112"/>
    <mergeCell ref="K113:L113"/>
    <mergeCell ref="K114:L114"/>
    <mergeCell ref="K115:L115"/>
    <mergeCell ref="K125:L125"/>
    <mergeCell ref="K126:L126"/>
    <mergeCell ref="K127:L127"/>
    <mergeCell ref="K116:L116"/>
    <mergeCell ref="K117:L117"/>
    <mergeCell ref="K118:L118"/>
    <mergeCell ref="K119:L119"/>
    <mergeCell ref="K120:L120"/>
    <mergeCell ref="K121:L121"/>
    <mergeCell ref="K122:L122"/>
    <mergeCell ref="K123:L123"/>
    <mergeCell ref="K124:L124"/>
  </mergeCells>
  <conditionalFormatting sqref="C47">
    <cfRule type="containsText" dxfId="873" priority="2424" operator="containsText" text="HL">
      <formula>NOT(ISERROR(SEARCH("HL",C47)))</formula>
    </cfRule>
    <cfRule type="containsText" dxfId="872" priority="2425" operator="containsText" text="HD">
      <formula>NOT(ISERROR(SEARCH("HD",C47)))</formula>
    </cfRule>
    <cfRule type="containsText" dxfId="871" priority="2426" operator="containsText" text="HW">
      <formula>NOT(ISERROR(SEARCH("HW",C47)))</formula>
    </cfRule>
    <cfRule type="containsText" dxfId="870" priority="2427" operator="containsText" text="AL">
      <formula>NOT(ISERROR(SEARCH("AL",C47)))</formula>
    </cfRule>
    <cfRule type="containsText" dxfId="869" priority="2428" operator="containsText" text="AD">
      <formula>NOT(ISERROR(SEARCH("AD",C47)))</formula>
    </cfRule>
    <cfRule type="containsText" dxfId="868" priority="2429" operator="containsText" text="AW">
      <formula>NOT(ISERROR(SEARCH("AW",C47)))</formula>
    </cfRule>
  </conditionalFormatting>
  <conditionalFormatting sqref="AP79:AP104">
    <cfRule type="containsText" dxfId="867" priority="2262" operator="containsText" text="ST">
      <formula>NOT(ISERROR(SEARCH("ST",AP79)))</formula>
    </cfRule>
    <cfRule type="containsText" dxfId="866" priority="2263" operator="containsText" text="RW">
      <formula>NOT(ISERROR(SEARCH("RW",AP79)))</formula>
    </cfRule>
    <cfRule type="containsText" dxfId="865" priority="2264" operator="containsText" text="LW">
      <formula>NOT(ISERROR(SEARCH("LW",AP79)))</formula>
    </cfRule>
    <cfRule type="containsText" dxfId="864" priority="2265" operator="containsText" text="LF">
      <formula>NOT(ISERROR(SEARCH("LF",AP79)))</formula>
    </cfRule>
    <cfRule type="containsText" dxfId="863" priority="2266" operator="containsText" text="CF">
      <formula>NOT(ISERROR(SEARCH("CF",AP79)))</formula>
    </cfRule>
    <cfRule type="containsText" dxfId="862" priority="2267" operator="containsText" text="CF">
      <formula>NOT(ISERROR(SEARCH("CF",AP79)))</formula>
    </cfRule>
    <cfRule type="containsText" dxfId="861" priority="2268" operator="containsText" text="CAM">
      <formula>NOT(ISERROR(SEARCH("CAM",AP79)))</formula>
    </cfRule>
    <cfRule type="containsText" dxfId="860" priority="2269" operator="containsText" text="LM">
      <formula>NOT(ISERROR(SEARCH("LM",AP79)))</formula>
    </cfRule>
    <cfRule type="containsText" dxfId="859" priority="2270" operator="containsText" text="CM">
      <formula>NOT(ISERROR(SEARCH("CM",AP79)))</formula>
    </cfRule>
    <cfRule type="containsText" dxfId="858" priority="2271" operator="containsText" text="RM">
      <formula>NOT(ISERROR(SEARCH("RM",AP79)))</formula>
    </cfRule>
    <cfRule type="containsText" dxfId="857" priority="2272" operator="containsText" text="CDM">
      <formula>NOT(ISERROR(SEARCH("CDM",AP79)))</formula>
    </cfRule>
    <cfRule type="containsText" dxfId="856" priority="2273" operator="containsText" text="LWB">
      <formula>NOT(ISERROR(SEARCH("LWB",AP79)))</formula>
    </cfRule>
    <cfRule type="containsText" dxfId="855" priority="2274" operator="containsText" text="RWB">
      <formula>NOT(ISERROR(SEARCH("RWB",AP79)))</formula>
    </cfRule>
    <cfRule type="containsText" dxfId="854" priority="2275" operator="containsText" text="RB">
      <formula>NOT(ISERROR(SEARCH("RB",AP79)))</formula>
    </cfRule>
    <cfRule type="containsText" dxfId="853" priority="2276" operator="containsText" text="CB">
      <formula>NOT(ISERROR(SEARCH("CB",AP79)))</formula>
    </cfRule>
    <cfRule type="containsText" dxfId="852" priority="2277" operator="containsText" text="LB">
      <formula>NOT(ISERROR(SEARCH("LB",AP79)))</formula>
    </cfRule>
    <cfRule type="containsText" dxfId="851" priority="2278" operator="containsText" text="GK">
      <formula>NOT(ISERROR(SEARCH("GK",AP79)))</formula>
    </cfRule>
  </conditionalFormatting>
  <conditionalFormatting sqref="AP79:AP104">
    <cfRule type="cellIs" dxfId="850" priority="2256" operator="between">
      <formula>90</formula>
      <formula>99</formula>
    </cfRule>
    <cfRule type="cellIs" dxfId="849" priority="2257" operator="between">
      <formula>40</formula>
      <formula>49</formula>
    </cfRule>
    <cfRule type="cellIs" dxfId="848" priority="2258" operator="between">
      <formula>50</formula>
      <formula>59</formula>
    </cfRule>
    <cfRule type="cellIs" dxfId="847" priority="2259" operator="between">
      <formula>60</formula>
      <formula>69</formula>
    </cfRule>
    <cfRule type="cellIs" dxfId="846" priority="2260" operator="between">
      <formula>70</formula>
      <formula>79</formula>
    </cfRule>
    <cfRule type="cellIs" dxfId="845" priority="2261" operator="between">
      <formula>80</formula>
      <formula>89</formula>
    </cfRule>
  </conditionalFormatting>
  <conditionalFormatting sqref="AP79:AP104">
    <cfRule type="cellIs" dxfId="844" priority="2255" operator="between">
      <formula>30</formula>
      <formula>39</formula>
    </cfRule>
  </conditionalFormatting>
  <conditionalFormatting sqref="AM4:AO58">
    <cfRule type="cellIs" dxfId="843" priority="169" operator="between">
      <formula>30</formula>
      <formula>39</formula>
    </cfRule>
    <cfRule type="cellIs" dxfId="842" priority="170" operator="between">
      <formula>90</formula>
      <formula>99</formula>
    </cfRule>
    <cfRule type="cellIs" dxfId="841" priority="171" operator="between">
      <formula>40</formula>
      <formula>49</formula>
    </cfRule>
    <cfRule type="cellIs" dxfId="840" priority="172" operator="between">
      <formula>50</formula>
      <formula>59</formula>
    </cfRule>
    <cfRule type="cellIs" dxfId="839" priority="173" operator="between">
      <formula>60</formula>
      <formula>69</formula>
    </cfRule>
    <cfRule type="cellIs" dxfId="838" priority="174" operator="between">
      <formula>70</formula>
      <formula>79</formula>
    </cfRule>
    <cfRule type="cellIs" dxfId="837" priority="175" operator="between">
      <formula>80</formula>
      <formula>89</formula>
    </cfRule>
  </conditionalFormatting>
  <conditionalFormatting sqref="C9:C46 I9:I15 O9:O14 W9:W22">
    <cfRule type="containsText" dxfId="836" priority="144" operator="containsText" text="HL">
      <formula>NOT(ISERROR(SEARCH("HL",C9)))</formula>
    </cfRule>
    <cfRule type="containsText" dxfId="835" priority="145" operator="containsText" text="HD">
      <formula>NOT(ISERROR(SEARCH("HD",C9)))</formula>
    </cfRule>
    <cfRule type="containsText" dxfId="834" priority="146" operator="containsText" text="HW">
      <formula>NOT(ISERROR(SEARCH("HW",C9)))</formula>
    </cfRule>
    <cfRule type="containsText" dxfId="833" priority="147" operator="containsText" text="AL">
      <formula>NOT(ISERROR(SEARCH("AL",C9)))</formula>
    </cfRule>
    <cfRule type="containsText" dxfId="832" priority="148" operator="containsText" text="AD">
      <formula>NOT(ISERROR(SEARCH("AD",C9)))</formula>
    </cfRule>
    <cfRule type="containsText" dxfId="831" priority="149" operator="containsText" text="AW">
      <formula>NOT(ISERROR(SEARCH("AW",C9)))</formula>
    </cfRule>
  </conditionalFormatting>
  <conditionalFormatting sqref="I16 O15:O16 W23 O20:O24 I30 I39">
    <cfRule type="containsText" dxfId="830" priority="150" operator="containsText" text="ND">
      <formula>NOT(ISERROR(SEARCH("ND",I15)))</formula>
    </cfRule>
    <cfRule type="containsText" dxfId="829" priority="151" operator="containsText" text="NW">
      <formula>NOT(ISERROR(SEARCH("NW",I15)))</formula>
    </cfRule>
    <cfRule type="containsText" dxfId="828" priority="152" operator="containsText" text="NL">
      <formula>NOT(ISERROR(SEARCH("NL",I15)))</formula>
    </cfRule>
  </conditionalFormatting>
  <conditionalFormatting sqref="AD64:AE99">
    <cfRule type="cellIs" dxfId="827" priority="49" operator="between">
      <formula>90</formula>
      <formula>99</formula>
    </cfRule>
    <cfRule type="cellIs" dxfId="826" priority="50" operator="between">
      <formula>40</formula>
      <formula>49</formula>
    </cfRule>
    <cfRule type="cellIs" dxfId="825" priority="51" operator="between">
      <formula>50</formula>
      <formula>59</formula>
    </cfRule>
    <cfRule type="cellIs" dxfId="824" priority="52" operator="between">
      <formula>60</formula>
      <formula>69</formula>
    </cfRule>
    <cfRule type="cellIs" dxfId="823" priority="53" operator="between">
      <formula>70</formula>
      <formula>79</formula>
    </cfRule>
    <cfRule type="cellIs" dxfId="822" priority="54" operator="between">
      <formula>80</formula>
      <formula>89</formula>
    </cfRule>
  </conditionalFormatting>
  <conditionalFormatting sqref="AC64:AC99">
    <cfRule type="beginsWith" dxfId="821" priority="33" operator="beginsWith" text="ST">
      <formula>LEFT(AC64,LEN("ST"))="ST"</formula>
    </cfRule>
    <cfRule type="beginsWith" dxfId="820" priority="34" operator="beginsWith" text="RW">
      <formula>LEFT(AC64,LEN("RW"))="RW"</formula>
    </cfRule>
    <cfRule type="beginsWith" dxfId="819" priority="35" operator="beginsWith" text="LW">
      <formula>LEFT(AC64,LEN("LW"))="LW"</formula>
    </cfRule>
    <cfRule type="beginsWith" dxfId="818" priority="36" operator="beginsWith" text="LF">
      <formula>LEFT(AC64,LEN("LF"))="LF"</formula>
    </cfRule>
    <cfRule type="beginsWith" dxfId="817" priority="37" operator="beginsWith" text="CF">
      <formula>LEFT(AC64,LEN("CF"))="CF"</formula>
    </cfRule>
    <cfRule type="beginsWith" dxfId="816" priority="38" operator="beginsWith" text="CAM">
      <formula>LEFT(AC64,LEN("CAM"))="CAM"</formula>
    </cfRule>
    <cfRule type="beginsWith" dxfId="815" priority="39" operator="beginsWith" text="LM">
      <formula>LEFT(AC64,LEN("LM"))="LM"</formula>
    </cfRule>
    <cfRule type="beginsWith" dxfId="814" priority="40" operator="beginsWith" text="CM">
      <formula>LEFT(AC64,LEN("CM"))="CM"</formula>
    </cfRule>
    <cfRule type="beginsWith" dxfId="813" priority="41" operator="beginsWith" text="RM">
      <formula>LEFT(AC64,LEN("RM"))="RM"</formula>
    </cfRule>
    <cfRule type="beginsWith" dxfId="812" priority="42" operator="beginsWith" text="CDM">
      <formula>LEFT(AC64,LEN("CDM"))="CDM"</formula>
    </cfRule>
    <cfRule type="beginsWith" dxfId="811" priority="43" operator="beginsWith" text="LWB">
      <formula>LEFT(AC64,LEN("LWB"))="LWB"</formula>
    </cfRule>
    <cfRule type="beginsWith" dxfId="810" priority="44" operator="beginsWith" text="RWB">
      <formula>LEFT(AC64,LEN("RWB"))="RWB"</formula>
    </cfRule>
    <cfRule type="beginsWith" dxfId="809" priority="45" operator="beginsWith" text="RB">
      <formula>LEFT(AC64,LEN("RB"))="RB"</formula>
    </cfRule>
    <cfRule type="beginsWith" dxfId="808" priority="46" operator="beginsWith" text="CB">
      <formula>LEFT(AC64,LEN("CB"))="CB"</formula>
    </cfRule>
    <cfRule type="beginsWith" dxfId="807" priority="47" operator="beginsWith" text="LB">
      <formula>LEFT(AC64,LEN("LB"))="LB"</formula>
    </cfRule>
    <cfRule type="beginsWith" dxfId="806" priority="48" operator="beginsWith" text="GK">
      <formula>LEFT(AC64,LEN("GK"))="GK"</formula>
    </cfRule>
  </conditionalFormatting>
  <conditionalFormatting sqref="AK104">
    <cfRule type="containsText" dxfId="805" priority="18" operator="containsText" text="RW">
      <formula>NOT(ISERROR(SEARCH("RW",AK104)))</formula>
    </cfRule>
    <cfRule type="containsText" dxfId="804" priority="19" operator="containsText" text="LW">
      <formula>NOT(ISERROR(SEARCH("LW",AK104)))</formula>
    </cfRule>
    <cfRule type="containsText" dxfId="803" priority="20" operator="containsText" text="LF">
      <formula>NOT(ISERROR(SEARCH("LF",AK104)))</formula>
    </cfRule>
    <cfRule type="containsText" dxfId="802" priority="21" operator="containsText" text="CF">
      <formula>NOT(ISERROR(SEARCH("CF",AK104)))</formula>
    </cfRule>
    <cfRule type="containsText" dxfId="801" priority="22" operator="containsText" text="CF">
      <formula>NOT(ISERROR(SEARCH("CF",AK104)))</formula>
    </cfRule>
    <cfRule type="containsText" dxfId="800" priority="23" operator="containsText" text="CAM">
      <formula>NOT(ISERROR(SEARCH("CAM",AK104)))</formula>
    </cfRule>
    <cfRule type="containsText" dxfId="799" priority="24" operator="containsText" text="LM">
      <formula>NOT(ISERROR(SEARCH("LM",AK104)))</formula>
    </cfRule>
    <cfRule type="containsText" dxfId="798" priority="25" operator="containsText" text="RM">
      <formula>NOT(ISERROR(SEARCH("RM",AK104)))</formula>
    </cfRule>
    <cfRule type="containsText" dxfId="797" priority="26" operator="containsText" text="CDM">
      <formula>NOT(ISERROR(SEARCH("CDM",AK104)))</formula>
    </cfRule>
    <cfRule type="containsText" dxfId="796" priority="27" operator="containsText" text="LWB">
      <formula>NOT(ISERROR(SEARCH("LWB",AK104)))</formula>
    </cfRule>
    <cfRule type="containsText" dxfId="795" priority="28" operator="containsText" text="RWB">
      <formula>NOT(ISERROR(SEARCH("RWB",AK104)))</formula>
    </cfRule>
    <cfRule type="containsText" dxfId="794" priority="29" operator="containsText" text="RB">
      <formula>NOT(ISERROR(SEARCH("RB",AK104)))</formula>
    </cfRule>
    <cfRule type="containsText" dxfId="793" priority="30" operator="containsText" text="CB">
      <formula>NOT(ISERROR(SEARCH("CB",AK104)))</formula>
    </cfRule>
    <cfRule type="containsText" dxfId="792" priority="31" operator="containsText" text="LB">
      <formula>NOT(ISERROR(SEARCH("LB",AK104)))</formula>
    </cfRule>
    <cfRule type="containsText" dxfId="791" priority="32" operator="containsText" text="GK">
      <formula>NOT(ISERROR(SEARCH("GK",AK104)))</formula>
    </cfRule>
  </conditionalFormatting>
  <conditionalFormatting sqref="AL104">
    <cfRule type="containsText" dxfId="790" priority="1" operator="containsText" text="ST">
      <formula>NOT(ISERROR(SEARCH("ST",AL104)))</formula>
    </cfRule>
    <cfRule type="containsText" dxfId="789" priority="2" operator="containsText" text="RW">
      <formula>NOT(ISERROR(SEARCH("RW",AL104)))</formula>
    </cfRule>
    <cfRule type="containsText" dxfId="788" priority="3" operator="containsText" text="LW">
      <formula>NOT(ISERROR(SEARCH("LW",AL104)))</formula>
    </cfRule>
    <cfRule type="containsText" dxfId="787" priority="4" operator="containsText" text="LF">
      <formula>NOT(ISERROR(SEARCH("LF",AL104)))</formula>
    </cfRule>
    <cfRule type="containsText" dxfId="786" priority="5" operator="containsText" text="CF">
      <formula>NOT(ISERROR(SEARCH("CF",AL104)))</formula>
    </cfRule>
    <cfRule type="containsText" dxfId="785" priority="6" operator="containsText" text="CF">
      <formula>NOT(ISERROR(SEARCH("CF",AL104)))</formula>
    </cfRule>
    <cfRule type="containsText" dxfId="784" priority="7" operator="containsText" text="CAM">
      <formula>NOT(ISERROR(SEARCH("CAM",AL104)))</formula>
    </cfRule>
    <cfRule type="containsText" dxfId="783" priority="8" operator="containsText" text="LM">
      <formula>NOT(ISERROR(SEARCH("LM",AL104)))</formula>
    </cfRule>
    <cfRule type="containsText" dxfId="782" priority="9" operator="containsText" text="CM">
      <formula>NOT(ISERROR(SEARCH("CM",AL104)))</formula>
    </cfRule>
    <cfRule type="containsText" dxfId="781" priority="10" operator="containsText" text="RM">
      <formula>NOT(ISERROR(SEARCH("RM",AL104)))</formula>
    </cfRule>
    <cfRule type="containsText" dxfId="780" priority="11" operator="containsText" text="CDM">
      <formula>NOT(ISERROR(SEARCH("CDM",AL104)))</formula>
    </cfRule>
    <cfRule type="containsText" dxfId="779" priority="12" operator="containsText" text="LWB">
      <formula>NOT(ISERROR(SEARCH("LWB",AL104)))</formula>
    </cfRule>
    <cfRule type="containsText" dxfId="778" priority="13" operator="containsText" text="RWB">
      <formula>NOT(ISERROR(SEARCH("RWB",AL104)))</formula>
    </cfRule>
    <cfRule type="containsText" dxfId="777" priority="14" operator="containsText" text="RB">
      <formula>NOT(ISERROR(SEARCH("RB",AL104)))</formula>
    </cfRule>
    <cfRule type="containsText" dxfId="776" priority="15" operator="containsText" text="CB">
      <formula>NOT(ISERROR(SEARCH("CB",AL104)))</formula>
    </cfRule>
    <cfRule type="containsText" dxfId="775" priority="16" operator="containsText" text="LB">
      <formula>NOT(ISERROR(SEARCH("LB",AL104)))</formula>
    </cfRule>
    <cfRule type="containsText" dxfId="774" priority="17" operator="containsText" text="GK">
      <formula>NOT(ISERROR(SEARCH("GK",AL104)))</formula>
    </cfRule>
  </conditionalFormatting>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1"/>
  </sheetPr>
  <dimension ref="A1:EJ139"/>
  <sheetViews>
    <sheetView showGridLines="0" topLeftCell="A10" zoomScale="90" zoomScaleNormal="90" workbookViewId="0">
      <selection activeCell="J39" activeCellId="2" sqref="P9:P16 J30 J39"/>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28515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27" customWidth="1"/>
    <col min="38" max="38" width="10" style="527" customWidth="1"/>
    <col min="39" max="40" width="5.140625" style="527" customWidth="1"/>
    <col min="41" max="41" width="10" style="789" customWidth="1"/>
    <col min="42" max="42" width="5.140625" style="527" customWidth="1"/>
    <col min="43" max="46" width="6.28515625" style="327" customWidth="1"/>
    <col min="47" max="50" width="7" style="327" customWidth="1"/>
    <col min="51" max="88" width="7.42578125" style="327" customWidth="1"/>
    <col min="89" max="92" width="6.7109375" style="327" customWidth="1"/>
    <col min="93" max="93" width="17"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421</v>
      </c>
      <c r="B1" s="1843"/>
      <c r="C1" s="1843"/>
      <c r="D1" s="1843"/>
      <c r="E1" s="1843"/>
      <c r="F1" s="1843"/>
      <c r="G1" s="1843"/>
      <c r="H1" s="1843"/>
      <c r="I1" s="1843"/>
      <c r="J1" s="1843"/>
      <c r="K1" s="1843"/>
      <c r="L1" s="808"/>
      <c r="M1" s="809"/>
      <c r="N1" s="809"/>
      <c r="O1" s="809"/>
      <c r="P1" s="809"/>
      <c r="Q1" s="809"/>
      <c r="R1" s="809"/>
      <c r="S1" s="809"/>
      <c r="T1" s="809"/>
      <c r="U1" s="809"/>
      <c r="V1" s="809"/>
      <c r="W1" s="809"/>
      <c r="X1" s="809"/>
      <c r="Y1" s="809"/>
      <c r="Z1" s="809"/>
      <c r="AA1" s="809"/>
      <c r="AB1" s="810"/>
      <c r="AC1" s="810"/>
      <c r="AD1" s="810"/>
      <c r="AE1" s="810"/>
      <c r="AF1" s="809"/>
      <c r="AG1" s="809"/>
      <c r="AH1" s="809"/>
      <c r="AI1" s="809"/>
      <c r="AJ1" s="809"/>
      <c r="AK1" s="809"/>
      <c r="AL1" s="811"/>
      <c r="AM1" s="811"/>
      <c r="AN1" s="811"/>
      <c r="AO1" s="811"/>
      <c r="AP1" s="811"/>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828"/>
      <c r="AM4" s="1055"/>
      <c r="AN4" s="1056"/>
      <c r="AO4" s="1057"/>
      <c r="AP4" s="1057"/>
      <c r="AQ4" s="404"/>
      <c r="AR4" s="20"/>
      <c r="AS4" s="329"/>
      <c r="AT4" s="307"/>
      <c r="AU4" s="21"/>
      <c r="AV4" s="402"/>
      <c r="AW4" s="403"/>
      <c r="AX4" s="398"/>
      <c r="AY4" s="307"/>
      <c r="AZ4" s="348"/>
      <c r="BA4" s="390"/>
      <c r="BB4" s="415"/>
      <c r="BC4" s="416"/>
      <c r="BD4" s="307"/>
      <c r="BE4" s="348"/>
      <c r="BF4" s="390"/>
      <c r="BG4" s="415"/>
      <c r="BH4" s="416"/>
      <c r="BI4" s="307"/>
      <c r="BJ4" s="348"/>
      <c r="BK4" s="390"/>
      <c r="BL4" s="415"/>
      <c r="BM4" s="416"/>
      <c r="BN4" s="307"/>
      <c r="BO4" s="349"/>
      <c r="BP4" s="407"/>
      <c r="BQ4" s="415"/>
      <c r="BR4" s="416"/>
      <c r="BS4" s="307"/>
      <c r="BT4" s="348"/>
      <c r="BU4" s="408"/>
      <c r="BV4" s="415"/>
      <c r="BW4" s="416"/>
      <c r="BX4" s="307"/>
      <c r="BY4" s="349"/>
      <c r="BZ4" s="407"/>
      <c r="CA4" s="415"/>
      <c r="CB4" s="416"/>
      <c r="CC4" s="307"/>
      <c r="CD4" s="348"/>
      <c r="CE4" s="408"/>
      <c r="CF4" s="415"/>
      <c r="CG4" s="416"/>
      <c r="CH4" s="307"/>
      <c r="CI4" s="348"/>
      <c r="CJ4" s="408"/>
      <c r="CK4" s="409"/>
      <c r="CL4" s="410"/>
      <c r="CM4" s="411"/>
      <c r="CN4" s="412"/>
      <c r="CO4" s="1457"/>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828"/>
      <c r="AM5" s="1056"/>
      <c r="AN5" s="1056"/>
      <c r="AO5" s="1057"/>
      <c r="AP5" s="1057"/>
      <c r="AQ5" s="404"/>
      <c r="AR5" s="20"/>
      <c r="AS5" s="329"/>
      <c r="AT5" s="307"/>
      <c r="AU5" s="21"/>
      <c r="AV5" s="402"/>
      <c r="AW5" s="403"/>
      <c r="AX5" s="398"/>
      <c r="AY5" s="307"/>
      <c r="AZ5" s="348"/>
      <c r="BA5" s="390"/>
      <c r="BB5" s="415"/>
      <c r="BC5" s="416"/>
      <c r="BD5" s="307"/>
      <c r="BE5" s="348"/>
      <c r="BF5" s="390"/>
      <c r="BG5" s="415"/>
      <c r="BH5" s="416"/>
      <c r="BI5" s="307"/>
      <c r="BJ5" s="348"/>
      <c r="BK5" s="390"/>
      <c r="BL5" s="415"/>
      <c r="BM5" s="416"/>
      <c r="BN5" s="307"/>
      <c r="BO5" s="349"/>
      <c r="BP5" s="407"/>
      <c r="BQ5" s="415"/>
      <c r="BR5" s="416"/>
      <c r="BS5" s="307"/>
      <c r="BT5" s="348"/>
      <c r="BU5" s="408"/>
      <c r="BV5" s="415"/>
      <c r="BW5" s="416"/>
      <c r="BX5" s="307"/>
      <c r="BY5" s="349"/>
      <c r="BZ5" s="407"/>
      <c r="CA5" s="415"/>
      <c r="CB5" s="416"/>
      <c r="CC5" s="307"/>
      <c r="CD5" s="348"/>
      <c r="CE5" s="408"/>
      <c r="CF5" s="415"/>
      <c r="CG5" s="416"/>
      <c r="CH5" s="307"/>
      <c r="CI5" s="348"/>
      <c r="CJ5" s="408"/>
      <c r="CK5" s="409"/>
      <c r="CL5" s="410"/>
      <c r="CM5" s="411"/>
      <c r="CN5" s="412"/>
      <c r="CO5" s="1457"/>
      <c r="CP5" s="1202"/>
      <c r="CQ5" s="785" t="e">
        <f>CP5/(AQ5-(AR5/1.5))</f>
        <v>#DIV/0!</v>
      </c>
      <c r="CR5" s="1204"/>
      <c r="CS5" s="786" t="e">
        <f t="shared" si="0"/>
        <v>#DIV/0!</v>
      </c>
      <c r="CT5" s="1114"/>
      <c r="CU5" s="1199" t="e">
        <f t="shared" ref="CU5:CU57" si="1">CT5/(AQ5-(AR5/1.5))</f>
        <v>#DIV/0!</v>
      </c>
      <c r="CV5" s="1115"/>
      <c r="CW5" s="1208" t="e">
        <f t="shared" ref="CW5:CW57" si="2">CV5/(AQ5-(AR5/1.5))</f>
        <v>#DIV/0!</v>
      </c>
      <c r="CX5" s="1214"/>
      <c r="CY5" s="1210" t="e">
        <f t="shared" ref="CY5:CY57" si="3">CX5/(AQ5-(AR5/1.5))</f>
        <v>#DIV/0!</v>
      </c>
      <c r="CZ5" s="1116"/>
      <c r="DA5" s="1207" t="e">
        <f t="shared" ref="DA5:DA57" si="4">CZ5/(AQ5-(AR5/1.5))</f>
        <v>#DIV/0!</v>
      </c>
      <c r="DB5" s="1114"/>
      <c r="DC5" s="1196" t="e">
        <f t="shared" ref="DC5:DC57" si="5">DB5/(AQ5-(AR5/1.5))</f>
        <v>#DIV/0!</v>
      </c>
      <c r="DD5" s="1115"/>
      <c r="DE5" s="1208" t="e">
        <f t="shared" ref="DE5:DE57" si="6">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904"/>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404"/>
      <c r="AR6" s="20"/>
      <c r="AS6" s="329"/>
      <c r="AT6" s="307"/>
      <c r="AU6" s="21"/>
      <c r="AV6" s="402"/>
      <c r="AW6" s="403"/>
      <c r="AX6" s="398"/>
      <c r="AY6" s="307"/>
      <c r="AZ6" s="348"/>
      <c r="BA6" s="390"/>
      <c r="BB6" s="415"/>
      <c r="BC6" s="416"/>
      <c r="BD6" s="307"/>
      <c r="BE6" s="348"/>
      <c r="BF6" s="390"/>
      <c r="BG6" s="415"/>
      <c r="BH6" s="416"/>
      <c r="BI6" s="307"/>
      <c r="BJ6" s="348"/>
      <c r="BK6" s="390"/>
      <c r="BL6" s="415"/>
      <c r="BM6" s="416"/>
      <c r="BN6" s="307"/>
      <c r="BO6" s="349"/>
      <c r="BP6" s="407"/>
      <c r="BQ6" s="415"/>
      <c r="BR6" s="416"/>
      <c r="BS6" s="307"/>
      <c r="BT6" s="348"/>
      <c r="BU6" s="408"/>
      <c r="BV6" s="415"/>
      <c r="BW6" s="416"/>
      <c r="BX6" s="307"/>
      <c r="BY6" s="349"/>
      <c r="BZ6" s="407"/>
      <c r="CA6" s="415"/>
      <c r="CB6" s="416"/>
      <c r="CC6" s="307"/>
      <c r="CD6" s="348"/>
      <c r="CE6" s="408"/>
      <c r="CF6" s="415"/>
      <c r="CG6" s="416"/>
      <c r="CH6" s="307"/>
      <c r="CI6" s="348"/>
      <c r="CJ6" s="408"/>
      <c r="CK6" s="409"/>
      <c r="CL6" s="410"/>
      <c r="CM6" s="411"/>
      <c r="CN6" s="412"/>
      <c r="CO6" s="1338"/>
      <c r="CP6" s="1203"/>
      <c r="CQ6" s="785" t="e">
        <f t="shared" ref="CQ6:CQ57" si="7">CP6/(AQ6-(AR6/1.5))</f>
        <v>#DIV/0!</v>
      </c>
      <c r="CR6" s="1116"/>
      <c r="CS6" s="786" t="e">
        <f t="shared" si="0"/>
        <v>#DIV/0!</v>
      </c>
      <c r="CT6" s="1114"/>
      <c r="CU6" s="1199" t="e">
        <f t="shared" si="1"/>
        <v>#DIV/0!</v>
      </c>
      <c r="CV6" s="1115"/>
      <c r="CW6" s="1208" t="e">
        <f t="shared" si="2"/>
        <v>#DIV/0!</v>
      </c>
      <c r="CX6" s="1214"/>
      <c r="CY6" s="1210" t="e">
        <f t="shared" si="3"/>
        <v>#DIV/0!</v>
      </c>
      <c r="CZ6" s="1116"/>
      <c r="DA6" s="1207" t="e">
        <f t="shared" si="4"/>
        <v>#DIV/0!</v>
      </c>
      <c r="DB6" s="1114"/>
      <c r="DC6" s="1196" t="e">
        <f t="shared" si="5"/>
        <v>#DIV/0!</v>
      </c>
      <c r="DD6" s="1115"/>
      <c r="DE6" s="1208" t="e">
        <f t="shared" si="6"/>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905"/>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404"/>
      <c r="AR7" s="20"/>
      <c r="AS7" s="329"/>
      <c r="AT7" s="307"/>
      <c r="AU7" s="21"/>
      <c r="AV7" s="402"/>
      <c r="AW7" s="403"/>
      <c r="AX7" s="398"/>
      <c r="AY7" s="307"/>
      <c r="AZ7" s="348"/>
      <c r="BA7" s="390"/>
      <c r="BB7" s="415"/>
      <c r="BC7" s="416"/>
      <c r="BD7" s="307"/>
      <c r="BE7" s="348"/>
      <c r="BF7" s="390"/>
      <c r="BG7" s="415"/>
      <c r="BH7" s="416"/>
      <c r="BI7" s="307"/>
      <c r="BJ7" s="348"/>
      <c r="BK7" s="390"/>
      <c r="BL7" s="415"/>
      <c r="BM7" s="416"/>
      <c r="BN7" s="307"/>
      <c r="BO7" s="349"/>
      <c r="BP7" s="407"/>
      <c r="BQ7" s="415"/>
      <c r="BR7" s="416"/>
      <c r="BS7" s="307"/>
      <c r="BT7" s="348"/>
      <c r="BU7" s="408"/>
      <c r="BV7" s="415"/>
      <c r="BW7" s="416"/>
      <c r="BX7" s="307"/>
      <c r="BY7" s="349"/>
      <c r="BZ7" s="407"/>
      <c r="CA7" s="415"/>
      <c r="CB7" s="416"/>
      <c r="CC7" s="307"/>
      <c r="CD7" s="348"/>
      <c r="CE7" s="408"/>
      <c r="CF7" s="415"/>
      <c r="CG7" s="416"/>
      <c r="CH7" s="307"/>
      <c r="CI7" s="348"/>
      <c r="CJ7" s="408"/>
      <c r="CK7" s="409"/>
      <c r="CL7" s="410"/>
      <c r="CM7" s="411"/>
      <c r="CN7" s="412"/>
      <c r="CO7" s="1338"/>
      <c r="CP7" s="1203"/>
      <c r="CQ7" s="785" t="e">
        <f t="shared" si="7"/>
        <v>#DIV/0!</v>
      </c>
      <c r="CR7" s="1116"/>
      <c r="CS7" s="786" t="e">
        <f t="shared" si="0"/>
        <v>#DIV/0!</v>
      </c>
      <c r="CT7" s="1114"/>
      <c r="CU7" s="1199" t="e">
        <f t="shared" si="1"/>
        <v>#DIV/0!</v>
      </c>
      <c r="CV7" s="1115"/>
      <c r="CW7" s="1208" t="e">
        <f t="shared" si="2"/>
        <v>#DIV/0!</v>
      </c>
      <c r="CX7" s="1214"/>
      <c r="CY7" s="1210" t="e">
        <f t="shared" si="3"/>
        <v>#DIV/0!</v>
      </c>
      <c r="CZ7" s="1116"/>
      <c r="DA7" s="1207" t="e">
        <f t="shared" si="4"/>
        <v>#DIV/0!</v>
      </c>
      <c r="DB7" s="1114"/>
      <c r="DC7" s="1196" t="e">
        <f t="shared" si="5"/>
        <v>#DIV/0!</v>
      </c>
      <c r="DD7" s="1115"/>
      <c r="DE7" s="1208" t="e">
        <f t="shared" si="6"/>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828"/>
      <c r="AM8" s="1056"/>
      <c r="AN8" s="1056"/>
      <c r="AO8" s="1057"/>
      <c r="AP8" s="1057"/>
      <c r="AQ8" s="404"/>
      <c r="AR8" s="20"/>
      <c r="AS8" s="329"/>
      <c r="AT8" s="307"/>
      <c r="AU8" s="21"/>
      <c r="AV8" s="402"/>
      <c r="AW8" s="403"/>
      <c r="AX8" s="398"/>
      <c r="AY8" s="307"/>
      <c r="AZ8" s="348"/>
      <c r="BA8" s="390"/>
      <c r="BB8" s="415"/>
      <c r="BC8" s="416"/>
      <c r="BD8" s="307"/>
      <c r="BE8" s="348"/>
      <c r="BF8" s="390"/>
      <c r="BG8" s="415"/>
      <c r="BH8" s="416"/>
      <c r="BI8" s="307"/>
      <c r="BJ8" s="348"/>
      <c r="BK8" s="390"/>
      <c r="BL8" s="415"/>
      <c r="BM8" s="416"/>
      <c r="BN8" s="307"/>
      <c r="BO8" s="349"/>
      <c r="BP8" s="407"/>
      <c r="BQ8" s="415"/>
      <c r="BR8" s="416"/>
      <c r="BS8" s="307"/>
      <c r="BT8" s="348"/>
      <c r="BU8" s="408"/>
      <c r="BV8" s="415"/>
      <c r="BW8" s="416"/>
      <c r="BX8" s="307"/>
      <c r="BY8" s="349"/>
      <c r="BZ8" s="407"/>
      <c r="CA8" s="415"/>
      <c r="CB8" s="416"/>
      <c r="CC8" s="307"/>
      <c r="CD8" s="348"/>
      <c r="CE8" s="408"/>
      <c r="CF8" s="415"/>
      <c r="CG8" s="416"/>
      <c r="CH8" s="307"/>
      <c r="CI8" s="348"/>
      <c r="CJ8" s="408"/>
      <c r="CK8" s="409"/>
      <c r="CL8" s="410"/>
      <c r="CM8" s="411"/>
      <c r="CN8" s="412"/>
      <c r="CO8" s="1338"/>
      <c r="CP8" s="1203"/>
      <c r="CQ8" s="785" t="e">
        <f t="shared" si="7"/>
        <v>#DIV/0!</v>
      </c>
      <c r="CR8" s="1116"/>
      <c r="CS8" s="786" t="e">
        <f t="shared" si="0"/>
        <v>#DIV/0!</v>
      </c>
      <c r="CT8" s="1114"/>
      <c r="CU8" s="1199" t="e">
        <f t="shared" si="1"/>
        <v>#DIV/0!</v>
      </c>
      <c r="CV8" s="1115"/>
      <c r="CW8" s="1208" t="e">
        <f t="shared" si="2"/>
        <v>#DIV/0!</v>
      </c>
      <c r="CX8" s="1214"/>
      <c r="CY8" s="1210" t="e">
        <f t="shared" si="3"/>
        <v>#DIV/0!</v>
      </c>
      <c r="CZ8" s="1116"/>
      <c r="DA8" s="1207" t="e">
        <f t="shared" si="4"/>
        <v>#DIV/0!</v>
      </c>
      <c r="DB8" s="1114"/>
      <c r="DC8" s="1196" t="e">
        <f t="shared" si="5"/>
        <v>#DIV/0!</v>
      </c>
      <c r="DD8" s="1115"/>
      <c r="DE8" s="1208" t="e">
        <f t="shared" si="6"/>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404"/>
      <c r="AR9" s="20"/>
      <c r="AS9" s="329"/>
      <c r="AT9" s="307"/>
      <c r="AU9" s="21"/>
      <c r="AV9" s="402"/>
      <c r="AW9" s="403"/>
      <c r="AX9" s="398"/>
      <c r="AY9" s="307"/>
      <c r="AZ9" s="348"/>
      <c r="BA9" s="390"/>
      <c r="BB9" s="415"/>
      <c r="BC9" s="416"/>
      <c r="BD9" s="307"/>
      <c r="BE9" s="348"/>
      <c r="BF9" s="390"/>
      <c r="BG9" s="415"/>
      <c r="BH9" s="416"/>
      <c r="BI9" s="307"/>
      <c r="BJ9" s="348"/>
      <c r="BK9" s="390"/>
      <c r="BL9" s="415"/>
      <c r="BM9" s="416"/>
      <c r="BN9" s="307"/>
      <c r="BO9" s="349"/>
      <c r="BP9" s="407"/>
      <c r="BQ9" s="415"/>
      <c r="BR9" s="416"/>
      <c r="BS9" s="307"/>
      <c r="BT9" s="348"/>
      <c r="BU9" s="408"/>
      <c r="BV9" s="415"/>
      <c r="BW9" s="416"/>
      <c r="BX9" s="307"/>
      <c r="BY9" s="349"/>
      <c r="BZ9" s="407"/>
      <c r="CA9" s="415"/>
      <c r="CB9" s="416"/>
      <c r="CC9" s="307"/>
      <c r="CD9" s="348"/>
      <c r="CE9" s="408"/>
      <c r="CF9" s="415"/>
      <c r="CG9" s="416"/>
      <c r="CH9" s="307"/>
      <c r="CI9" s="348"/>
      <c r="CJ9" s="408"/>
      <c r="CK9" s="409"/>
      <c r="CL9" s="410"/>
      <c r="CM9" s="411"/>
      <c r="CN9" s="412"/>
      <c r="CO9" s="1338"/>
      <c r="CP9" s="1203"/>
      <c r="CQ9" s="785" t="e">
        <f t="shared" si="7"/>
        <v>#DIV/0!</v>
      </c>
      <c r="CR9" s="1116"/>
      <c r="CS9" s="786" t="e">
        <f t="shared" si="0"/>
        <v>#DIV/0!</v>
      </c>
      <c r="CT9" s="1114"/>
      <c r="CU9" s="1199" t="e">
        <f t="shared" si="1"/>
        <v>#DIV/0!</v>
      </c>
      <c r="CV9" s="1115"/>
      <c r="CW9" s="1208" t="e">
        <f t="shared" si="2"/>
        <v>#DIV/0!</v>
      </c>
      <c r="CX9" s="1214"/>
      <c r="CY9" s="1210" t="e">
        <f t="shared" si="3"/>
        <v>#DIV/0!</v>
      </c>
      <c r="CZ9" s="1116"/>
      <c r="DA9" s="1207" t="e">
        <f t="shared" si="4"/>
        <v>#DIV/0!</v>
      </c>
      <c r="DB9" s="1114"/>
      <c r="DC9" s="1196" t="e">
        <f t="shared" si="5"/>
        <v>#DIV/0!</v>
      </c>
      <c r="DD9" s="1115"/>
      <c r="DE9" s="1208" t="e">
        <f t="shared" si="6"/>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404"/>
      <c r="AR10" s="20"/>
      <c r="AS10" s="329"/>
      <c r="AT10" s="307"/>
      <c r="AU10" s="21"/>
      <c r="AV10" s="402"/>
      <c r="AW10" s="403"/>
      <c r="AX10" s="398"/>
      <c r="AY10" s="307"/>
      <c r="AZ10" s="348"/>
      <c r="BA10" s="390"/>
      <c r="BB10" s="415"/>
      <c r="BC10" s="416"/>
      <c r="BD10" s="307"/>
      <c r="BE10" s="348"/>
      <c r="BF10" s="390"/>
      <c r="BG10" s="415"/>
      <c r="BH10" s="416"/>
      <c r="BI10" s="307"/>
      <c r="BJ10" s="348"/>
      <c r="BK10" s="390"/>
      <c r="BL10" s="415"/>
      <c r="BM10" s="416"/>
      <c r="BN10" s="307"/>
      <c r="BO10" s="349"/>
      <c r="BP10" s="407"/>
      <c r="BQ10" s="415"/>
      <c r="BR10" s="416"/>
      <c r="BS10" s="307"/>
      <c r="BT10" s="348"/>
      <c r="BU10" s="408"/>
      <c r="BV10" s="415"/>
      <c r="BW10" s="416"/>
      <c r="BX10" s="307"/>
      <c r="BY10" s="349"/>
      <c r="BZ10" s="407"/>
      <c r="CA10" s="415"/>
      <c r="CB10" s="416"/>
      <c r="CC10" s="307"/>
      <c r="CD10" s="348"/>
      <c r="CE10" s="408"/>
      <c r="CF10" s="415"/>
      <c r="CG10" s="416"/>
      <c r="CH10" s="307"/>
      <c r="CI10" s="348"/>
      <c r="CJ10" s="408"/>
      <c r="CK10" s="409"/>
      <c r="CL10" s="410"/>
      <c r="CM10" s="411"/>
      <c r="CN10" s="412"/>
      <c r="CO10" s="1338"/>
      <c r="CP10" s="1203"/>
      <c r="CQ10" s="785" t="e">
        <f t="shared" si="7"/>
        <v>#DIV/0!</v>
      </c>
      <c r="CR10" s="1116"/>
      <c r="CS10" s="786" t="e">
        <f t="shared" si="0"/>
        <v>#DIV/0!</v>
      </c>
      <c r="CT10" s="1114"/>
      <c r="CU10" s="1199" t="e">
        <f t="shared" si="1"/>
        <v>#DIV/0!</v>
      </c>
      <c r="CV10" s="1115"/>
      <c r="CW10" s="1208" t="e">
        <f t="shared" si="2"/>
        <v>#DIV/0!</v>
      </c>
      <c r="CX10" s="1214"/>
      <c r="CY10" s="1210" t="e">
        <f t="shared" si="3"/>
        <v>#DIV/0!</v>
      </c>
      <c r="CZ10" s="1116"/>
      <c r="DA10" s="1207" t="e">
        <f t="shared" si="4"/>
        <v>#DIV/0!</v>
      </c>
      <c r="DB10" s="1114"/>
      <c r="DC10" s="1196" t="e">
        <f t="shared" si="5"/>
        <v>#DIV/0!</v>
      </c>
      <c r="DD10" s="1115"/>
      <c r="DE10" s="1208" t="e">
        <f t="shared" si="6"/>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828"/>
      <c r="AM11" s="1056"/>
      <c r="AN11" s="1056"/>
      <c r="AO11" s="1057"/>
      <c r="AP11" s="1057"/>
      <c r="AQ11" s="404"/>
      <c r="AR11" s="20"/>
      <c r="AS11" s="329"/>
      <c r="AT11" s="307"/>
      <c r="AU11" s="21"/>
      <c r="AV11" s="402"/>
      <c r="AW11" s="403"/>
      <c r="AX11" s="398"/>
      <c r="AY11" s="307"/>
      <c r="AZ11" s="348"/>
      <c r="BA11" s="390"/>
      <c r="BB11" s="415"/>
      <c r="BC11" s="416"/>
      <c r="BD11" s="307"/>
      <c r="BE11" s="348"/>
      <c r="BF11" s="390"/>
      <c r="BG11" s="415"/>
      <c r="BH11" s="416"/>
      <c r="BI11" s="307"/>
      <c r="BJ11" s="348"/>
      <c r="BK11" s="390"/>
      <c r="BL11" s="415"/>
      <c r="BM11" s="416"/>
      <c r="BN11" s="307"/>
      <c r="BO11" s="349"/>
      <c r="BP11" s="407"/>
      <c r="BQ11" s="415"/>
      <c r="BR11" s="416"/>
      <c r="BS11" s="307"/>
      <c r="BT11" s="348"/>
      <c r="BU11" s="408"/>
      <c r="BV11" s="415"/>
      <c r="BW11" s="416"/>
      <c r="BX11" s="307"/>
      <c r="BY11" s="349"/>
      <c r="BZ11" s="407"/>
      <c r="CA11" s="415"/>
      <c r="CB11" s="416"/>
      <c r="CC11" s="307"/>
      <c r="CD11" s="348"/>
      <c r="CE11" s="408"/>
      <c r="CF11" s="415"/>
      <c r="CG11" s="416"/>
      <c r="CH11" s="307"/>
      <c r="CI11" s="348"/>
      <c r="CJ11" s="408"/>
      <c r="CK11" s="409"/>
      <c r="CL11" s="410"/>
      <c r="CM11" s="411"/>
      <c r="CN11" s="412"/>
      <c r="CO11" s="1338"/>
      <c r="CP11" s="1203"/>
      <c r="CQ11" s="785" t="e">
        <f t="shared" si="7"/>
        <v>#DIV/0!</v>
      </c>
      <c r="CR11" s="1116"/>
      <c r="CS11" s="786" t="e">
        <f t="shared" si="0"/>
        <v>#DIV/0!</v>
      </c>
      <c r="CT11" s="1114"/>
      <c r="CU11" s="1199" t="e">
        <f t="shared" si="1"/>
        <v>#DIV/0!</v>
      </c>
      <c r="CV11" s="1115"/>
      <c r="CW11" s="1208" t="e">
        <f t="shared" si="2"/>
        <v>#DIV/0!</v>
      </c>
      <c r="CX11" s="1214"/>
      <c r="CY11" s="1210" t="e">
        <f t="shared" si="3"/>
        <v>#DIV/0!</v>
      </c>
      <c r="CZ11" s="1116"/>
      <c r="DA11" s="1207" t="e">
        <f t="shared" si="4"/>
        <v>#DIV/0!</v>
      </c>
      <c r="DB11" s="1114"/>
      <c r="DC11" s="1196" t="e">
        <f t="shared" si="5"/>
        <v>#DIV/0!</v>
      </c>
      <c r="DD11" s="1115"/>
      <c r="DE11" s="1208" t="e">
        <f t="shared" si="6"/>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404"/>
      <c r="AR12" s="20"/>
      <c r="AS12" s="329"/>
      <c r="AT12" s="307"/>
      <c r="AU12" s="21"/>
      <c r="AV12" s="402"/>
      <c r="AW12" s="403"/>
      <c r="AX12" s="398"/>
      <c r="AY12" s="307"/>
      <c r="AZ12" s="348"/>
      <c r="BA12" s="390"/>
      <c r="BB12" s="415"/>
      <c r="BC12" s="416"/>
      <c r="BD12" s="307"/>
      <c r="BE12" s="348"/>
      <c r="BF12" s="390"/>
      <c r="BG12" s="415"/>
      <c r="BH12" s="416"/>
      <c r="BI12" s="307"/>
      <c r="BJ12" s="348"/>
      <c r="BK12" s="390"/>
      <c r="BL12" s="415"/>
      <c r="BM12" s="416"/>
      <c r="BN12" s="307"/>
      <c r="BO12" s="349"/>
      <c r="BP12" s="407"/>
      <c r="BQ12" s="415"/>
      <c r="BR12" s="416"/>
      <c r="BS12" s="307"/>
      <c r="BT12" s="348"/>
      <c r="BU12" s="408"/>
      <c r="BV12" s="415"/>
      <c r="BW12" s="416"/>
      <c r="BX12" s="307"/>
      <c r="BY12" s="349"/>
      <c r="BZ12" s="407"/>
      <c r="CA12" s="415"/>
      <c r="CB12" s="416"/>
      <c r="CC12" s="307"/>
      <c r="CD12" s="348"/>
      <c r="CE12" s="408"/>
      <c r="CF12" s="415"/>
      <c r="CG12" s="416"/>
      <c r="CH12" s="307"/>
      <c r="CI12" s="348"/>
      <c r="CJ12" s="408"/>
      <c r="CK12" s="409"/>
      <c r="CL12" s="410"/>
      <c r="CM12" s="411"/>
      <c r="CN12" s="412"/>
      <c r="CO12" s="1338"/>
      <c r="CP12" s="1203"/>
      <c r="CQ12" s="785" t="e">
        <f t="shared" si="7"/>
        <v>#DIV/0!</v>
      </c>
      <c r="CR12" s="1116"/>
      <c r="CS12" s="786" t="e">
        <f t="shared" si="0"/>
        <v>#DIV/0!</v>
      </c>
      <c r="CT12" s="1114"/>
      <c r="CU12" s="1199" t="e">
        <f t="shared" si="1"/>
        <v>#DIV/0!</v>
      </c>
      <c r="CV12" s="1115"/>
      <c r="CW12" s="1208" t="e">
        <f t="shared" si="2"/>
        <v>#DIV/0!</v>
      </c>
      <c r="CX12" s="1214"/>
      <c r="CY12" s="1210" t="e">
        <f t="shared" si="3"/>
        <v>#DIV/0!</v>
      </c>
      <c r="CZ12" s="1116"/>
      <c r="DA12" s="1207" t="e">
        <f t="shared" si="4"/>
        <v>#DIV/0!</v>
      </c>
      <c r="DB12" s="1114"/>
      <c r="DC12" s="1196" t="e">
        <f t="shared" si="5"/>
        <v>#DIV/0!</v>
      </c>
      <c r="DD12" s="1115"/>
      <c r="DE12" s="1208" t="e">
        <f t="shared" si="6"/>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828"/>
      <c r="AM13" s="1056"/>
      <c r="AN13" s="1056"/>
      <c r="AO13" s="1057"/>
      <c r="AP13" s="1057"/>
      <c r="AQ13" s="404"/>
      <c r="AR13" s="20"/>
      <c r="AS13" s="329"/>
      <c r="AT13" s="307"/>
      <c r="AU13" s="21"/>
      <c r="AV13" s="402"/>
      <c r="AW13" s="403"/>
      <c r="AX13" s="398"/>
      <c r="AY13" s="307"/>
      <c r="AZ13" s="348"/>
      <c r="BA13" s="390"/>
      <c r="BB13" s="415"/>
      <c r="BC13" s="416"/>
      <c r="BD13" s="307"/>
      <c r="BE13" s="348"/>
      <c r="BF13" s="390"/>
      <c r="BG13" s="415"/>
      <c r="BH13" s="416"/>
      <c r="BI13" s="307"/>
      <c r="BJ13" s="348"/>
      <c r="BK13" s="390"/>
      <c r="BL13" s="415"/>
      <c r="BM13" s="416"/>
      <c r="BN13" s="307"/>
      <c r="BO13" s="349"/>
      <c r="BP13" s="407"/>
      <c r="BQ13" s="415"/>
      <c r="BR13" s="416"/>
      <c r="BS13" s="307"/>
      <c r="BT13" s="348"/>
      <c r="BU13" s="408"/>
      <c r="BV13" s="415"/>
      <c r="BW13" s="416"/>
      <c r="BX13" s="307"/>
      <c r="BY13" s="349"/>
      <c r="BZ13" s="407"/>
      <c r="CA13" s="415"/>
      <c r="CB13" s="416"/>
      <c r="CC13" s="307"/>
      <c r="CD13" s="348"/>
      <c r="CE13" s="408"/>
      <c r="CF13" s="415"/>
      <c r="CG13" s="416"/>
      <c r="CH13" s="307"/>
      <c r="CI13" s="348"/>
      <c r="CJ13" s="408"/>
      <c r="CK13" s="409"/>
      <c r="CL13" s="410"/>
      <c r="CM13" s="411"/>
      <c r="CN13" s="412"/>
      <c r="CO13" s="1338"/>
      <c r="CP13" s="1203"/>
      <c r="CQ13" s="785" t="e">
        <f t="shared" si="7"/>
        <v>#DIV/0!</v>
      </c>
      <c r="CR13" s="1116"/>
      <c r="CS13" s="786" t="e">
        <f t="shared" si="0"/>
        <v>#DIV/0!</v>
      </c>
      <c r="CT13" s="1114"/>
      <c r="CU13" s="1199" t="e">
        <f t="shared" si="1"/>
        <v>#DIV/0!</v>
      </c>
      <c r="CV13" s="1115"/>
      <c r="CW13" s="1208" t="e">
        <f t="shared" si="2"/>
        <v>#DIV/0!</v>
      </c>
      <c r="CX13" s="1214"/>
      <c r="CY13" s="1210" t="e">
        <f t="shared" si="3"/>
        <v>#DIV/0!</v>
      </c>
      <c r="CZ13" s="1116"/>
      <c r="DA13" s="1207" t="e">
        <f t="shared" si="4"/>
        <v>#DIV/0!</v>
      </c>
      <c r="DB13" s="1114"/>
      <c r="DC13" s="1196" t="e">
        <f t="shared" si="5"/>
        <v>#DIV/0!</v>
      </c>
      <c r="DD13" s="1115"/>
      <c r="DE13" s="1208" t="e">
        <f t="shared" si="6"/>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404"/>
      <c r="AR14" s="20"/>
      <c r="AS14" s="329"/>
      <c r="AT14" s="307"/>
      <c r="AU14" s="21"/>
      <c r="AV14" s="402"/>
      <c r="AW14" s="403"/>
      <c r="AX14" s="398"/>
      <c r="AY14" s="307"/>
      <c r="AZ14" s="348"/>
      <c r="BA14" s="390"/>
      <c r="BB14" s="415"/>
      <c r="BC14" s="416"/>
      <c r="BD14" s="307"/>
      <c r="BE14" s="348"/>
      <c r="BF14" s="390"/>
      <c r="BG14" s="415"/>
      <c r="BH14" s="416"/>
      <c r="BI14" s="307"/>
      <c r="BJ14" s="348"/>
      <c r="BK14" s="390"/>
      <c r="BL14" s="415"/>
      <c r="BM14" s="416"/>
      <c r="BN14" s="307"/>
      <c r="BO14" s="349"/>
      <c r="BP14" s="407"/>
      <c r="BQ14" s="415"/>
      <c r="BR14" s="416"/>
      <c r="BS14" s="307"/>
      <c r="BT14" s="348"/>
      <c r="BU14" s="408"/>
      <c r="BV14" s="415"/>
      <c r="BW14" s="416"/>
      <c r="BX14" s="307"/>
      <c r="BY14" s="349"/>
      <c r="BZ14" s="407"/>
      <c r="CA14" s="415"/>
      <c r="CB14" s="416"/>
      <c r="CC14" s="307"/>
      <c r="CD14" s="348"/>
      <c r="CE14" s="408"/>
      <c r="CF14" s="415"/>
      <c r="CG14" s="416"/>
      <c r="CH14" s="307"/>
      <c r="CI14" s="348"/>
      <c r="CJ14" s="408"/>
      <c r="CK14" s="409"/>
      <c r="CL14" s="410"/>
      <c r="CM14" s="411"/>
      <c r="CN14" s="412"/>
      <c r="CO14" s="1338"/>
      <c r="CP14" s="1203"/>
      <c r="CQ14" s="785" t="e">
        <f t="shared" si="7"/>
        <v>#DIV/0!</v>
      </c>
      <c r="CR14" s="1116"/>
      <c r="CS14" s="786" t="e">
        <f t="shared" si="0"/>
        <v>#DIV/0!</v>
      </c>
      <c r="CT14" s="1114"/>
      <c r="CU14" s="1199" t="e">
        <f t="shared" si="1"/>
        <v>#DIV/0!</v>
      </c>
      <c r="CV14" s="1115"/>
      <c r="CW14" s="1208" t="e">
        <f t="shared" si="2"/>
        <v>#DIV/0!</v>
      </c>
      <c r="CX14" s="1214"/>
      <c r="CY14" s="1210" t="e">
        <f t="shared" si="3"/>
        <v>#DIV/0!</v>
      </c>
      <c r="CZ14" s="1116"/>
      <c r="DA14" s="1207" t="e">
        <f t="shared" si="4"/>
        <v>#DIV/0!</v>
      </c>
      <c r="DB14" s="1114"/>
      <c r="DC14" s="1196" t="e">
        <f t="shared" si="5"/>
        <v>#DIV/0!</v>
      </c>
      <c r="DD14" s="1115"/>
      <c r="DE14" s="1208" t="e">
        <f t="shared" si="6"/>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404"/>
      <c r="AR15" s="20"/>
      <c r="AS15" s="329"/>
      <c r="AT15" s="307"/>
      <c r="AU15" s="21"/>
      <c r="AV15" s="402"/>
      <c r="AW15" s="403"/>
      <c r="AX15" s="398"/>
      <c r="AY15" s="307"/>
      <c r="AZ15" s="348"/>
      <c r="BA15" s="390"/>
      <c r="BB15" s="415"/>
      <c r="BC15" s="416"/>
      <c r="BD15" s="307"/>
      <c r="BE15" s="348"/>
      <c r="BF15" s="390"/>
      <c r="BG15" s="415"/>
      <c r="BH15" s="416"/>
      <c r="BI15" s="307"/>
      <c r="BJ15" s="348"/>
      <c r="BK15" s="390"/>
      <c r="BL15" s="415"/>
      <c r="BM15" s="416"/>
      <c r="BN15" s="307"/>
      <c r="BO15" s="349"/>
      <c r="BP15" s="407"/>
      <c r="BQ15" s="415"/>
      <c r="BR15" s="416"/>
      <c r="BS15" s="307"/>
      <c r="BT15" s="348"/>
      <c r="BU15" s="408"/>
      <c r="BV15" s="415"/>
      <c r="BW15" s="416"/>
      <c r="BX15" s="307"/>
      <c r="BY15" s="349"/>
      <c r="BZ15" s="407"/>
      <c r="CA15" s="415"/>
      <c r="CB15" s="416"/>
      <c r="CC15" s="307"/>
      <c r="CD15" s="348"/>
      <c r="CE15" s="408"/>
      <c r="CF15" s="415"/>
      <c r="CG15" s="416"/>
      <c r="CH15" s="307"/>
      <c r="CI15" s="348"/>
      <c r="CJ15" s="408"/>
      <c r="CK15" s="409"/>
      <c r="CL15" s="410"/>
      <c r="CM15" s="411"/>
      <c r="CN15" s="412"/>
      <c r="CO15" s="1338"/>
      <c r="CP15" s="1203"/>
      <c r="CQ15" s="785" t="e">
        <f t="shared" si="7"/>
        <v>#DIV/0!</v>
      </c>
      <c r="CR15" s="1116"/>
      <c r="CS15" s="786" t="e">
        <f t="shared" si="0"/>
        <v>#DIV/0!</v>
      </c>
      <c r="CT15" s="1114"/>
      <c r="CU15" s="1199" t="e">
        <f t="shared" si="1"/>
        <v>#DIV/0!</v>
      </c>
      <c r="CV15" s="1115"/>
      <c r="CW15" s="1208" t="e">
        <f t="shared" si="2"/>
        <v>#DIV/0!</v>
      </c>
      <c r="CX15" s="1214"/>
      <c r="CY15" s="1210" t="e">
        <f t="shared" si="3"/>
        <v>#DIV/0!</v>
      </c>
      <c r="CZ15" s="1116"/>
      <c r="DA15" s="1207" t="e">
        <f t="shared" si="4"/>
        <v>#DIV/0!</v>
      </c>
      <c r="DB15" s="1114"/>
      <c r="DC15" s="1196" t="e">
        <f t="shared" si="5"/>
        <v>#DIV/0!</v>
      </c>
      <c r="DD15" s="1115"/>
      <c r="DE15" s="1208" t="e">
        <f t="shared" si="6"/>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404"/>
      <c r="AR16" s="20"/>
      <c r="AS16" s="329"/>
      <c r="AT16" s="307"/>
      <c r="AU16" s="21"/>
      <c r="AV16" s="402"/>
      <c r="AW16" s="403"/>
      <c r="AX16" s="398"/>
      <c r="AY16" s="307"/>
      <c r="AZ16" s="348"/>
      <c r="BA16" s="390"/>
      <c r="BB16" s="415"/>
      <c r="BC16" s="416"/>
      <c r="BD16" s="307"/>
      <c r="BE16" s="348"/>
      <c r="BF16" s="390"/>
      <c r="BG16" s="415"/>
      <c r="BH16" s="416"/>
      <c r="BI16" s="307"/>
      <c r="BJ16" s="348"/>
      <c r="BK16" s="390"/>
      <c r="BL16" s="415"/>
      <c r="BM16" s="416"/>
      <c r="BN16" s="307"/>
      <c r="BO16" s="349"/>
      <c r="BP16" s="407"/>
      <c r="BQ16" s="415"/>
      <c r="BR16" s="416"/>
      <c r="BS16" s="307"/>
      <c r="BT16" s="348"/>
      <c r="BU16" s="408"/>
      <c r="BV16" s="415"/>
      <c r="BW16" s="416"/>
      <c r="BX16" s="307"/>
      <c r="BY16" s="349"/>
      <c r="BZ16" s="407"/>
      <c r="CA16" s="415"/>
      <c r="CB16" s="416"/>
      <c r="CC16" s="307"/>
      <c r="CD16" s="348"/>
      <c r="CE16" s="408"/>
      <c r="CF16" s="415"/>
      <c r="CG16" s="416"/>
      <c r="CH16" s="307"/>
      <c r="CI16" s="348"/>
      <c r="CJ16" s="408"/>
      <c r="CK16" s="409"/>
      <c r="CL16" s="410"/>
      <c r="CM16" s="411"/>
      <c r="CN16" s="412"/>
      <c r="CO16" s="1338"/>
      <c r="CP16" s="1203"/>
      <c r="CQ16" s="785" t="e">
        <f t="shared" si="7"/>
        <v>#DIV/0!</v>
      </c>
      <c r="CR16" s="1116"/>
      <c r="CS16" s="786" t="e">
        <f t="shared" si="0"/>
        <v>#DIV/0!</v>
      </c>
      <c r="CT16" s="1114"/>
      <c r="CU16" s="1199" t="e">
        <f t="shared" si="1"/>
        <v>#DIV/0!</v>
      </c>
      <c r="CV16" s="1115"/>
      <c r="CW16" s="1208" t="e">
        <f t="shared" si="2"/>
        <v>#DIV/0!</v>
      </c>
      <c r="CX16" s="1214"/>
      <c r="CY16" s="1210" t="e">
        <f t="shared" si="3"/>
        <v>#DIV/0!</v>
      </c>
      <c r="CZ16" s="1116"/>
      <c r="DA16" s="1207" t="e">
        <f t="shared" si="4"/>
        <v>#DIV/0!</v>
      </c>
      <c r="DB16" s="1114"/>
      <c r="DC16" s="1196" t="e">
        <f t="shared" si="5"/>
        <v>#DIV/0!</v>
      </c>
      <c r="DD16" s="1115"/>
      <c r="DE16" s="1208" t="e">
        <f t="shared" si="6"/>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404"/>
      <c r="AR17" s="20"/>
      <c r="AS17" s="329"/>
      <c r="AT17" s="307"/>
      <c r="AU17" s="21"/>
      <c r="AV17" s="402"/>
      <c r="AW17" s="403"/>
      <c r="AX17" s="398"/>
      <c r="AY17" s="307"/>
      <c r="AZ17" s="348"/>
      <c r="BA17" s="390"/>
      <c r="BB17" s="415"/>
      <c r="BC17" s="416"/>
      <c r="BD17" s="307"/>
      <c r="BE17" s="348"/>
      <c r="BF17" s="390"/>
      <c r="BG17" s="415"/>
      <c r="BH17" s="416"/>
      <c r="BI17" s="307"/>
      <c r="BJ17" s="348"/>
      <c r="BK17" s="390"/>
      <c r="BL17" s="415"/>
      <c r="BM17" s="416"/>
      <c r="BN17" s="307"/>
      <c r="BO17" s="349"/>
      <c r="BP17" s="407"/>
      <c r="BQ17" s="415"/>
      <c r="BR17" s="416"/>
      <c r="BS17" s="307"/>
      <c r="BT17" s="348"/>
      <c r="BU17" s="408"/>
      <c r="BV17" s="415"/>
      <c r="BW17" s="416"/>
      <c r="BX17" s="307"/>
      <c r="BY17" s="349"/>
      <c r="BZ17" s="407"/>
      <c r="CA17" s="415"/>
      <c r="CB17" s="416"/>
      <c r="CC17" s="307"/>
      <c r="CD17" s="348"/>
      <c r="CE17" s="408"/>
      <c r="CF17" s="415"/>
      <c r="CG17" s="416"/>
      <c r="CH17" s="307"/>
      <c r="CI17" s="348"/>
      <c r="CJ17" s="408"/>
      <c r="CK17" s="409"/>
      <c r="CL17" s="410"/>
      <c r="CM17" s="411"/>
      <c r="CN17" s="412"/>
      <c r="CO17" s="1338"/>
      <c r="CP17" s="1203"/>
      <c r="CQ17" s="785" t="e">
        <f t="shared" si="7"/>
        <v>#DIV/0!</v>
      </c>
      <c r="CR17" s="1116"/>
      <c r="CS17" s="786" t="e">
        <f t="shared" si="0"/>
        <v>#DIV/0!</v>
      </c>
      <c r="CT17" s="1114"/>
      <c r="CU17" s="1199" t="e">
        <f t="shared" si="1"/>
        <v>#DIV/0!</v>
      </c>
      <c r="CV17" s="1115"/>
      <c r="CW17" s="1208" t="e">
        <f t="shared" si="2"/>
        <v>#DIV/0!</v>
      </c>
      <c r="CX17" s="1214"/>
      <c r="CY17" s="1210" t="e">
        <f t="shared" si="3"/>
        <v>#DIV/0!</v>
      </c>
      <c r="CZ17" s="1116"/>
      <c r="DA17" s="1207" t="e">
        <f t="shared" si="4"/>
        <v>#DIV/0!</v>
      </c>
      <c r="DB17" s="1114"/>
      <c r="DC17" s="1196" t="e">
        <f t="shared" si="5"/>
        <v>#DIV/0!</v>
      </c>
      <c r="DD17" s="1115"/>
      <c r="DE17" s="1208" t="e">
        <f t="shared" si="6"/>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404"/>
      <c r="AR18" s="20"/>
      <c r="AS18" s="329"/>
      <c r="AT18" s="307"/>
      <c r="AU18" s="21"/>
      <c r="AV18" s="402"/>
      <c r="AW18" s="403"/>
      <c r="AX18" s="398"/>
      <c r="AY18" s="307"/>
      <c r="AZ18" s="348"/>
      <c r="BA18" s="390"/>
      <c r="BB18" s="415"/>
      <c r="BC18" s="416"/>
      <c r="BD18" s="307"/>
      <c r="BE18" s="348"/>
      <c r="BF18" s="390"/>
      <c r="BG18" s="415"/>
      <c r="BH18" s="416"/>
      <c r="BI18" s="307"/>
      <c r="BJ18" s="348"/>
      <c r="BK18" s="390"/>
      <c r="BL18" s="415"/>
      <c r="BM18" s="416"/>
      <c r="BN18" s="307"/>
      <c r="BO18" s="349"/>
      <c r="BP18" s="407"/>
      <c r="BQ18" s="415"/>
      <c r="BR18" s="416"/>
      <c r="BS18" s="307"/>
      <c r="BT18" s="348"/>
      <c r="BU18" s="408"/>
      <c r="BV18" s="415"/>
      <c r="BW18" s="416"/>
      <c r="BX18" s="307"/>
      <c r="BY18" s="349"/>
      <c r="BZ18" s="407"/>
      <c r="CA18" s="415"/>
      <c r="CB18" s="416"/>
      <c r="CC18" s="307"/>
      <c r="CD18" s="348"/>
      <c r="CE18" s="408"/>
      <c r="CF18" s="415"/>
      <c r="CG18" s="416"/>
      <c r="CH18" s="307"/>
      <c r="CI18" s="348"/>
      <c r="CJ18" s="408"/>
      <c r="CK18" s="409"/>
      <c r="CL18" s="410"/>
      <c r="CM18" s="411"/>
      <c r="CN18" s="412"/>
      <c r="CO18" s="1338"/>
      <c r="CP18" s="1203"/>
      <c r="CQ18" s="785" t="e">
        <f t="shared" si="7"/>
        <v>#DIV/0!</v>
      </c>
      <c r="CR18" s="1116"/>
      <c r="CS18" s="786" t="e">
        <f t="shared" si="0"/>
        <v>#DIV/0!</v>
      </c>
      <c r="CT18" s="1114"/>
      <c r="CU18" s="1199" t="e">
        <f t="shared" si="1"/>
        <v>#DIV/0!</v>
      </c>
      <c r="CV18" s="1115"/>
      <c r="CW18" s="1208" t="e">
        <f t="shared" si="2"/>
        <v>#DIV/0!</v>
      </c>
      <c r="CX18" s="1214"/>
      <c r="CY18" s="1210" t="e">
        <f t="shared" si="3"/>
        <v>#DIV/0!</v>
      </c>
      <c r="CZ18" s="1116"/>
      <c r="DA18" s="1207" t="e">
        <f t="shared" si="4"/>
        <v>#DIV/0!</v>
      </c>
      <c r="DB18" s="1114"/>
      <c r="DC18" s="1196" t="e">
        <f t="shared" si="5"/>
        <v>#DIV/0!</v>
      </c>
      <c r="DD18" s="1115"/>
      <c r="DE18" s="1208" t="e">
        <f t="shared" si="6"/>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404"/>
      <c r="AR19" s="20"/>
      <c r="AS19" s="329"/>
      <c r="AT19" s="307"/>
      <c r="AU19" s="21"/>
      <c r="AV19" s="402"/>
      <c r="AW19" s="403"/>
      <c r="AX19" s="398"/>
      <c r="AY19" s="307"/>
      <c r="AZ19" s="348"/>
      <c r="BA19" s="390"/>
      <c r="BB19" s="415"/>
      <c r="BC19" s="416"/>
      <c r="BD19" s="307"/>
      <c r="BE19" s="348"/>
      <c r="BF19" s="390"/>
      <c r="BG19" s="415"/>
      <c r="BH19" s="416"/>
      <c r="BI19" s="307"/>
      <c r="BJ19" s="348"/>
      <c r="BK19" s="390"/>
      <c r="BL19" s="415"/>
      <c r="BM19" s="416"/>
      <c r="BN19" s="307"/>
      <c r="BO19" s="349"/>
      <c r="BP19" s="407"/>
      <c r="BQ19" s="415"/>
      <c r="BR19" s="416"/>
      <c r="BS19" s="307"/>
      <c r="BT19" s="348"/>
      <c r="BU19" s="408"/>
      <c r="BV19" s="415"/>
      <c r="BW19" s="416"/>
      <c r="BX19" s="307"/>
      <c r="BY19" s="349"/>
      <c r="BZ19" s="407"/>
      <c r="CA19" s="415"/>
      <c r="CB19" s="416"/>
      <c r="CC19" s="307"/>
      <c r="CD19" s="348"/>
      <c r="CE19" s="408"/>
      <c r="CF19" s="415"/>
      <c r="CG19" s="416"/>
      <c r="CH19" s="307"/>
      <c r="CI19" s="348"/>
      <c r="CJ19" s="408"/>
      <c r="CK19" s="409"/>
      <c r="CL19" s="410"/>
      <c r="CM19" s="411"/>
      <c r="CN19" s="412"/>
      <c r="CO19" s="1338"/>
      <c r="CP19" s="1203"/>
      <c r="CQ19" s="785" t="e">
        <f t="shared" si="7"/>
        <v>#DIV/0!</v>
      </c>
      <c r="CR19" s="1116"/>
      <c r="CS19" s="786" t="e">
        <f t="shared" si="0"/>
        <v>#DIV/0!</v>
      </c>
      <c r="CT19" s="1114"/>
      <c r="CU19" s="1199" t="e">
        <f t="shared" si="1"/>
        <v>#DIV/0!</v>
      </c>
      <c r="CV19" s="1115"/>
      <c r="CW19" s="1208" t="e">
        <f t="shared" si="2"/>
        <v>#DIV/0!</v>
      </c>
      <c r="CX19" s="1214"/>
      <c r="CY19" s="1210" t="e">
        <f t="shared" si="3"/>
        <v>#DIV/0!</v>
      </c>
      <c r="CZ19" s="1116"/>
      <c r="DA19" s="1207" t="e">
        <f t="shared" si="4"/>
        <v>#DIV/0!</v>
      </c>
      <c r="DB19" s="1114"/>
      <c r="DC19" s="1196" t="e">
        <f t="shared" si="5"/>
        <v>#DIV/0!</v>
      </c>
      <c r="DD19" s="1115"/>
      <c r="DE19" s="1208" t="e">
        <f t="shared" si="6"/>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828"/>
      <c r="AM20" s="1056"/>
      <c r="AN20" s="1056"/>
      <c r="AO20" s="1057"/>
      <c r="AP20" s="1057"/>
      <c r="AQ20" s="404"/>
      <c r="AR20" s="20"/>
      <c r="AS20" s="329"/>
      <c r="AT20" s="307"/>
      <c r="AU20" s="21"/>
      <c r="AV20" s="402"/>
      <c r="AW20" s="403"/>
      <c r="AX20" s="398"/>
      <c r="AY20" s="307"/>
      <c r="AZ20" s="348"/>
      <c r="BA20" s="390"/>
      <c r="BB20" s="415"/>
      <c r="BC20" s="416"/>
      <c r="BD20" s="307"/>
      <c r="BE20" s="348"/>
      <c r="BF20" s="390"/>
      <c r="BG20" s="415"/>
      <c r="BH20" s="416"/>
      <c r="BI20" s="307"/>
      <c r="BJ20" s="348"/>
      <c r="BK20" s="390"/>
      <c r="BL20" s="415"/>
      <c r="BM20" s="416"/>
      <c r="BN20" s="307"/>
      <c r="BO20" s="349"/>
      <c r="BP20" s="407"/>
      <c r="BQ20" s="415"/>
      <c r="BR20" s="416"/>
      <c r="BS20" s="307"/>
      <c r="BT20" s="348"/>
      <c r="BU20" s="408"/>
      <c r="BV20" s="415"/>
      <c r="BW20" s="416"/>
      <c r="BX20" s="307"/>
      <c r="BY20" s="349"/>
      <c r="BZ20" s="407"/>
      <c r="CA20" s="415"/>
      <c r="CB20" s="416"/>
      <c r="CC20" s="307"/>
      <c r="CD20" s="348"/>
      <c r="CE20" s="408"/>
      <c r="CF20" s="415"/>
      <c r="CG20" s="416"/>
      <c r="CH20" s="307"/>
      <c r="CI20" s="348"/>
      <c r="CJ20" s="408"/>
      <c r="CK20" s="409"/>
      <c r="CL20" s="410"/>
      <c r="CM20" s="411"/>
      <c r="CN20" s="412"/>
      <c r="CO20" s="1338"/>
      <c r="CP20" s="1203"/>
      <c r="CQ20" s="785" t="e">
        <f t="shared" si="7"/>
        <v>#DIV/0!</v>
      </c>
      <c r="CR20" s="1116"/>
      <c r="CS20" s="786" t="e">
        <f t="shared" si="0"/>
        <v>#DIV/0!</v>
      </c>
      <c r="CT20" s="1114"/>
      <c r="CU20" s="1199" t="e">
        <f t="shared" si="1"/>
        <v>#DIV/0!</v>
      </c>
      <c r="CV20" s="1115"/>
      <c r="CW20" s="1208" t="e">
        <f t="shared" si="2"/>
        <v>#DIV/0!</v>
      </c>
      <c r="CX20" s="1214"/>
      <c r="CY20" s="1210" t="e">
        <f t="shared" si="3"/>
        <v>#DIV/0!</v>
      </c>
      <c r="CZ20" s="1116"/>
      <c r="DA20" s="1207" t="e">
        <f t="shared" si="4"/>
        <v>#DIV/0!</v>
      </c>
      <c r="DB20" s="1114"/>
      <c r="DC20" s="1196" t="e">
        <f t="shared" si="5"/>
        <v>#DIV/0!</v>
      </c>
      <c r="DD20" s="1115"/>
      <c r="DE20" s="1208" t="e">
        <f t="shared" si="6"/>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918"/>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828"/>
      <c r="AM21" s="1056"/>
      <c r="AN21" s="1056"/>
      <c r="AO21" s="1057"/>
      <c r="AP21" s="1057"/>
      <c r="AQ21" s="404"/>
      <c r="AR21" s="20"/>
      <c r="AS21" s="329"/>
      <c r="AT21" s="307"/>
      <c r="AU21" s="21"/>
      <c r="AV21" s="402"/>
      <c r="AW21" s="403"/>
      <c r="AX21" s="398"/>
      <c r="AY21" s="307"/>
      <c r="AZ21" s="348"/>
      <c r="BA21" s="390"/>
      <c r="BB21" s="415"/>
      <c r="BC21" s="416"/>
      <c r="BD21" s="307"/>
      <c r="BE21" s="348"/>
      <c r="BF21" s="390"/>
      <c r="BG21" s="415"/>
      <c r="BH21" s="416"/>
      <c r="BI21" s="307"/>
      <c r="BJ21" s="348"/>
      <c r="BK21" s="390"/>
      <c r="BL21" s="415"/>
      <c r="BM21" s="416"/>
      <c r="BN21" s="307"/>
      <c r="BO21" s="349"/>
      <c r="BP21" s="407"/>
      <c r="BQ21" s="415"/>
      <c r="BR21" s="416"/>
      <c r="BS21" s="307"/>
      <c r="BT21" s="348"/>
      <c r="BU21" s="408"/>
      <c r="BV21" s="415"/>
      <c r="BW21" s="416"/>
      <c r="BX21" s="307"/>
      <c r="BY21" s="349"/>
      <c r="BZ21" s="407"/>
      <c r="CA21" s="415"/>
      <c r="CB21" s="416"/>
      <c r="CC21" s="307"/>
      <c r="CD21" s="348"/>
      <c r="CE21" s="408"/>
      <c r="CF21" s="415"/>
      <c r="CG21" s="416"/>
      <c r="CH21" s="307"/>
      <c r="CI21" s="348"/>
      <c r="CJ21" s="408"/>
      <c r="CK21" s="409"/>
      <c r="CL21" s="410"/>
      <c r="CM21" s="411"/>
      <c r="CN21" s="412"/>
      <c r="CO21" s="1338"/>
      <c r="CP21" s="1203"/>
      <c r="CQ21" s="785" t="e">
        <f t="shared" si="7"/>
        <v>#DIV/0!</v>
      </c>
      <c r="CR21" s="1116"/>
      <c r="CS21" s="786" t="e">
        <f t="shared" si="0"/>
        <v>#DIV/0!</v>
      </c>
      <c r="CT21" s="1114"/>
      <c r="CU21" s="1199" t="e">
        <f t="shared" si="1"/>
        <v>#DIV/0!</v>
      </c>
      <c r="CV21" s="1115"/>
      <c r="CW21" s="1208" t="e">
        <f t="shared" si="2"/>
        <v>#DIV/0!</v>
      </c>
      <c r="CX21" s="1214"/>
      <c r="CY21" s="1210" t="e">
        <f t="shared" si="3"/>
        <v>#DIV/0!</v>
      </c>
      <c r="CZ21" s="1116"/>
      <c r="DA21" s="1207" t="e">
        <f t="shared" si="4"/>
        <v>#DIV/0!</v>
      </c>
      <c r="DB21" s="1114"/>
      <c r="DC21" s="1196" t="e">
        <f t="shared" si="5"/>
        <v>#DIV/0!</v>
      </c>
      <c r="DD21" s="1115"/>
      <c r="DE21" s="1208" t="e">
        <f t="shared" si="6"/>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6"/>
      <c r="AN22" s="1056"/>
      <c r="AO22" s="1057"/>
      <c r="AP22" s="1057"/>
      <c r="AQ22" s="404"/>
      <c r="AR22" s="20"/>
      <c r="AS22" s="329"/>
      <c r="AT22" s="307"/>
      <c r="AU22" s="21"/>
      <c r="AV22" s="402"/>
      <c r="AW22" s="403"/>
      <c r="AX22" s="398"/>
      <c r="AY22" s="307"/>
      <c r="AZ22" s="348"/>
      <c r="BA22" s="390"/>
      <c r="BB22" s="415"/>
      <c r="BC22" s="416"/>
      <c r="BD22" s="307"/>
      <c r="BE22" s="348"/>
      <c r="BF22" s="390"/>
      <c r="BG22" s="415"/>
      <c r="BH22" s="416"/>
      <c r="BI22" s="307"/>
      <c r="BJ22" s="348"/>
      <c r="BK22" s="390"/>
      <c r="BL22" s="415"/>
      <c r="BM22" s="416"/>
      <c r="BN22" s="307"/>
      <c r="BO22" s="349"/>
      <c r="BP22" s="407"/>
      <c r="BQ22" s="415"/>
      <c r="BR22" s="416"/>
      <c r="BS22" s="307"/>
      <c r="BT22" s="348"/>
      <c r="BU22" s="408"/>
      <c r="BV22" s="415"/>
      <c r="BW22" s="416"/>
      <c r="BX22" s="307"/>
      <c r="BY22" s="349"/>
      <c r="BZ22" s="407"/>
      <c r="CA22" s="415"/>
      <c r="CB22" s="416"/>
      <c r="CC22" s="307"/>
      <c r="CD22" s="348"/>
      <c r="CE22" s="408"/>
      <c r="CF22" s="415"/>
      <c r="CG22" s="416"/>
      <c r="CH22" s="307"/>
      <c r="CI22" s="348"/>
      <c r="CJ22" s="408"/>
      <c r="CK22" s="409"/>
      <c r="CL22" s="410"/>
      <c r="CM22" s="411"/>
      <c r="CN22" s="412"/>
      <c r="CO22" s="1338"/>
      <c r="CP22" s="1203"/>
      <c r="CQ22" s="785" t="e">
        <f t="shared" si="7"/>
        <v>#DIV/0!</v>
      </c>
      <c r="CR22" s="1116"/>
      <c r="CS22" s="786" t="e">
        <f t="shared" si="0"/>
        <v>#DIV/0!</v>
      </c>
      <c r="CT22" s="1114"/>
      <c r="CU22" s="1199" t="e">
        <f t="shared" si="1"/>
        <v>#DIV/0!</v>
      </c>
      <c r="CV22" s="1115"/>
      <c r="CW22" s="1208" t="e">
        <f t="shared" si="2"/>
        <v>#DIV/0!</v>
      </c>
      <c r="CX22" s="1214"/>
      <c r="CY22" s="1210" t="e">
        <f t="shared" si="3"/>
        <v>#DIV/0!</v>
      </c>
      <c r="CZ22" s="1116"/>
      <c r="DA22" s="1207" t="e">
        <f t="shared" si="4"/>
        <v>#DIV/0!</v>
      </c>
      <c r="DB22" s="1114"/>
      <c r="DC22" s="1196" t="e">
        <f t="shared" si="5"/>
        <v>#DIV/0!</v>
      </c>
      <c r="DD22" s="1115"/>
      <c r="DE22" s="1208" t="e">
        <f t="shared" si="6"/>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404"/>
      <c r="AR23" s="20"/>
      <c r="AS23" s="329"/>
      <c r="AT23" s="307"/>
      <c r="AU23" s="21"/>
      <c r="AV23" s="402"/>
      <c r="AW23" s="403"/>
      <c r="AX23" s="398"/>
      <c r="AY23" s="307"/>
      <c r="AZ23" s="348"/>
      <c r="BA23" s="390"/>
      <c r="BB23" s="415"/>
      <c r="BC23" s="416"/>
      <c r="BD23" s="307"/>
      <c r="BE23" s="348"/>
      <c r="BF23" s="390"/>
      <c r="BG23" s="415"/>
      <c r="BH23" s="416"/>
      <c r="BI23" s="307"/>
      <c r="BJ23" s="348"/>
      <c r="BK23" s="390"/>
      <c r="BL23" s="415"/>
      <c r="BM23" s="416"/>
      <c r="BN23" s="307"/>
      <c r="BO23" s="349"/>
      <c r="BP23" s="407"/>
      <c r="BQ23" s="415"/>
      <c r="BR23" s="416"/>
      <c r="BS23" s="307"/>
      <c r="BT23" s="348"/>
      <c r="BU23" s="408"/>
      <c r="BV23" s="415"/>
      <c r="BW23" s="416"/>
      <c r="BX23" s="307"/>
      <c r="BY23" s="349"/>
      <c r="BZ23" s="407"/>
      <c r="CA23" s="415"/>
      <c r="CB23" s="416"/>
      <c r="CC23" s="307"/>
      <c r="CD23" s="348"/>
      <c r="CE23" s="408"/>
      <c r="CF23" s="415"/>
      <c r="CG23" s="416"/>
      <c r="CH23" s="307"/>
      <c r="CI23" s="348"/>
      <c r="CJ23" s="408"/>
      <c r="CK23" s="409"/>
      <c r="CL23" s="410"/>
      <c r="CM23" s="411"/>
      <c r="CN23" s="412"/>
      <c r="CO23" s="1338"/>
      <c r="CP23" s="1203"/>
      <c r="CQ23" s="785" t="e">
        <f t="shared" si="7"/>
        <v>#DIV/0!</v>
      </c>
      <c r="CR23" s="1116"/>
      <c r="CS23" s="786" t="e">
        <f t="shared" si="0"/>
        <v>#DIV/0!</v>
      </c>
      <c r="CT23" s="1114"/>
      <c r="CU23" s="1199" t="e">
        <f t="shared" si="1"/>
        <v>#DIV/0!</v>
      </c>
      <c r="CV23" s="1115"/>
      <c r="CW23" s="1208" t="e">
        <f t="shared" si="2"/>
        <v>#DIV/0!</v>
      </c>
      <c r="CX23" s="1214"/>
      <c r="CY23" s="1210" t="e">
        <f t="shared" si="3"/>
        <v>#DIV/0!</v>
      </c>
      <c r="CZ23" s="1116"/>
      <c r="DA23" s="1207" t="e">
        <f t="shared" si="4"/>
        <v>#DIV/0!</v>
      </c>
      <c r="DB23" s="1114"/>
      <c r="DC23" s="1196" t="e">
        <f t="shared" si="5"/>
        <v>#DIV/0!</v>
      </c>
      <c r="DD23" s="1115"/>
      <c r="DE23" s="1208" t="e">
        <f t="shared" si="6"/>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828"/>
      <c r="AM24" s="1056"/>
      <c r="AN24" s="1056"/>
      <c r="AO24" s="1057"/>
      <c r="AP24" s="1057"/>
      <c r="AQ24" s="404"/>
      <c r="AR24" s="20"/>
      <c r="AS24" s="329"/>
      <c r="AT24" s="307"/>
      <c r="AU24" s="21"/>
      <c r="AV24" s="402"/>
      <c r="AW24" s="403"/>
      <c r="AX24" s="398"/>
      <c r="AY24" s="307"/>
      <c r="AZ24" s="348"/>
      <c r="BA24" s="390"/>
      <c r="BB24" s="415"/>
      <c r="BC24" s="416"/>
      <c r="BD24" s="307"/>
      <c r="BE24" s="348"/>
      <c r="BF24" s="390"/>
      <c r="BG24" s="415"/>
      <c r="BH24" s="416"/>
      <c r="BI24" s="307"/>
      <c r="BJ24" s="348"/>
      <c r="BK24" s="390"/>
      <c r="BL24" s="415"/>
      <c r="BM24" s="416"/>
      <c r="BN24" s="307"/>
      <c r="BO24" s="349"/>
      <c r="BP24" s="407"/>
      <c r="BQ24" s="415"/>
      <c r="BR24" s="416"/>
      <c r="BS24" s="307"/>
      <c r="BT24" s="348"/>
      <c r="BU24" s="408"/>
      <c r="BV24" s="415"/>
      <c r="BW24" s="416"/>
      <c r="BX24" s="307"/>
      <c r="BY24" s="349"/>
      <c r="BZ24" s="407"/>
      <c r="CA24" s="415"/>
      <c r="CB24" s="416"/>
      <c r="CC24" s="307"/>
      <c r="CD24" s="348"/>
      <c r="CE24" s="408"/>
      <c r="CF24" s="415"/>
      <c r="CG24" s="416"/>
      <c r="CH24" s="307"/>
      <c r="CI24" s="348"/>
      <c r="CJ24" s="408"/>
      <c r="CK24" s="409"/>
      <c r="CL24" s="410"/>
      <c r="CM24" s="411"/>
      <c r="CN24" s="412"/>
      <c r="CO24" s="1338"/>
      <c r="CP24" s="1203"/>
      <c r="CQ24" s="785" t="e">
        <f t="shared" si="7"/>
        <v>#DIV/0!</v>
      </c>
      <c r="CR24" s="1116"/>
      <c r="CS24" s="786" t="e">
        <f t="shared" si="0"/>
        <v>#DIV/0!</v>
      </c>
      <c r="CT24" s="1114"/>
      <c r="CU24" s="1199" t="e">
        <f t="shared" si="1"/>
        <v>#DIV/0!</v>
      </c>
      <c r="CV24" s="1115"/>
      <c r="CW24" s="1208" t="e">
        <f t="shared" si="2"/>
        <v>#DIV/0!</v>
      </c>
      <c r="CX24" s="1214"/>
      <c r="CY24" s="1210" t="e">
        <f t="shared" si="3"/>
        <v>#DIV/0!</v>
      </c>
      <c r="CZ24" s="1116"/>
      <c r="DA24" s="1207" t="e">
        <f t="shared" si="4"/>
        <v>#DIV/0!</v>
      </c>
      <c r="DB24" s="1114"/>
      <c r="DC24" s="1196" t="e">
        <f t="shared" si="5"/>
        <v>#DIV/0!</v>
      </c>
      <c r="DD24" s="1115"/>
      <c r="DE24" s="1208" t="e">
        <f t="shared" si="6"/>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2109"/>
      <c r="K25" s="2109"/>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828"/>
      <c r="AM25" s="1056"/>
      <c r="AN25" s="1056"/>
      <c r="AO25" s="1057"/>
      <c r="AP25" s="1057"/>
      <c r="AQ25" s="404"/>
      <c r="AR25" s="20"/>
      <c r="AS25" s="329"/>
      <c r="AT25" s="307"/>
      <c r="AU25" s="21"/>
      <c r="AV25" s="402"/>
      <c r="AW25" s="403"/>
      <c r="AX25" s="398"/>
      <c r="AY25" s="307"/>
      <c r="AZ25" s="348"/>
      <c r="BA25" s="390"/>
      <c r="BB25" s="415"/>
      <c r="BC25" s="416"/>
      <c r="BD25" s="307"/>
      <c r="BE25" s="348"/>
      <c r="BF25" s="390"/>
      <c r="BG25" s="415"/>
      <c r="BH25" s="416"/>
      <c r="BI25" s="307"/>
      <c r="BJ25" s="348"/>
      <c r="BK25" s="390"/>
      <c r="BL25" s="415"/>
      <c r="BM25" s="416"/>
      <c r="BN25" s="307"/>
      <c r="BO25" s="349"/>
      <c r="BP25" s="407"/>
      <c r="BQ25" s="415"/>
      <c r="BR25" s="416"/>
      <c r="BS25" s="307"/>
      <c r="BT25" s="348"/>
      <c r="BU25" s="408"/>
      <c r="BV25" s="415"/>
      <c r="BW25" s="416"/>
      <c r="BX25" s="307"/>
      <c r="BY25" s="349"/>
      <c r="BZ25" s="407"/>
      <c r="CA25" s="415"/>
      <c r="CB25" s="416"/>
      <c r="CC25" s="307"/>
      <c r="CD25" s="348"/>
      <c r="CE25" s="408"/>
      <c r="CF25" s="415"/>
      <c r="CG25" s="416"/>
      <c r="CH25" s="307"/>
      <c r="CI25" s="348"/>
      <c r="CJ25" s="408"/>
      <c r="CK25" s="409"/>
      <c r="CL25" s="410"/>
      <c r="CM25" s="411"/>
      <c r="CN25" s="412"/>
      <c r="CO25" s="1338"/>
      <c r="CP25" s="1203"/>
      <c r="CQ25" s="785" t="e">
        <f t="shared" si="7"/>
        <v>#DIV/0!</v>
      </c>
      <c r="CR25" s="1116"/>
      <c r="CS25" s="786" t="e">
        <f t="shared" si="0"/>
        <v>#DIV/0!</v>
      </c>
      <c r="CT25" s="1114"/>
      <c r="CU25" s="1199" t="e">
        <f t="shared" si="1"/>
        <v>#DIV/0!</v>
      </c>
      <c r="CV25" s="1115"/>
      <c r="CW25" s="1208" t="e">
        <f t="shared" si="2"/>
        <v>#DIV/0!</v>
      </c>
      <c r="CX25" s="1214"/>
      <c r="CY25" s="1210" t="e">
        <f t="shared" si="3"/>
        <v>#DIV/0!</v>
      </c>
      <c r="CZ25" s="1116"/>
      <c r="DA25" s="1207" t="e">
        <f t="shared" si="4"/>
        <v>#DIV/0!</v>
      </c>
      <c r="DB25" s="1114"/>
      <c r="DC25" s="1196" t="e">
        <f t="shared" si="5"/>
        <v>#DIV/0!</v>
      </c>
      <c r="DD25" s="1115"/>
      <c r="DE25" s="1208" t="e">
        <f t="shared" si="6"/>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404"/>
      <c r="AR26" s="20"/>
      <c r="AS26" s="329"/>
      <c r="AT26" s="307"/>
      <c r="AU26" s="21"/>
      <c r="AV26" s="402"/>
      <c r="AW26" s="403"/>
      <c r="AX26" s="398"/>
      <c r="AY26" s="307"/>
      <c r="AZ26" s="348"/>
      <c r="BA26" s="390"/>
      <c r="BB26" s="415"/>
      <c r="BC26" s="416"/>
      <c r="BD26" s="307"/>
      <c r="BE26" s="348"/>
      <c r="BF26" s="390"/>
      <c r="BG26" s="415"/>
      <c r="BH26" s="416"/>
      <c r="BI26" s="307"/>
      <c r="BJ26" s="348"/>
      <c r="BK26" s="390"/>
      <c r="BL26" s="415"/>
      <c r="BM26" s="416"/>
      <c r="BN26" s="307"/>
      <c r="BO26" s="349"/>
      <c r="BP26" s="407"/>
      <c r="BQ26" s="415"/>
      <c r="BR26" s="416"/>
      <c r="BS26" s="307"/>
      <c r="BT26" s="348"/>
      <c r="BU26" s="408"/>
      <c r="BV26" s="415"/>
      <c r="BW26" s="416"/>
      <c r="BX26" s="307"/>
      <c r="BY26" s="349"/>
      <c r="BZ26" s="407"/>
      <c r="CA26" s="415"/>
      <c r="CB26" s="416"/>
      <c r="CC26" s="307"/>
      <c r="CD26" s="348"/>
      <c r="CE26" s="408"/>
      <c r="CF26" s="415"/>
      <c r="CG26" s="416"/>
      <c r="CH26" s="307"/>
      <c r="CI26" s="348"/>
      <c r="CJ26" s="408"/>
      <c r="CK26" s="409"/>
      <c r="CL26" s="410"/>
      <c r="CM26" s="411"/>
      <c r="CN26" s="412"/>
      <c r="CO26" s="1338"/>
      <c r="CP26" s="1203"/>
      <c r="CQ26" s="785" t="e">
        <f t="shared" si="7"/>
        <v>#DIV/0!</v>
      </c>
      <c r="CR26" s="1116"/>
      <c r="CS26" s="786" t="e">
        <f t="shared" si="0"/>
        <v>#DIV/0!</v>
      </c>
      <c r="CT26" s="1114"/>
      <c r="CU26" s="1199" t="e">
        <f t="shared" si="1"/>
        <v>#DIV/0!</v>
      </c>
      <c r="CV26" s="1115"/>
      <c r="CW26" s="1208" t="e">
        <f t="shared" si="2"/>
        <v>#DIV/0!</v>
      </c>
      <c r="CX26" s="1214"/>
      <c r="CY26" s="1210" t="e">
        <f t="shared" si="3"/>
        <v>#DIV/0!</v>
      </c>
      <c r="CZ26" s="1116"/>
      <c r="DA26" s="1207" t="e">
        <f t="shared" si="4"/>
        <v>#DIV/0!</v>
      </c>
      <c r="DB26" s="1114"/>
      <c r="DC26" s="1196" t="e">
        <f t="shared" si="5"/>
        <v>#DIV/0!</v>
      </c>
      <c r="DD26" s="1115"/>
      <c r="DE26" s="1208" t="e">
        <f t="shared" si="6"/>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938" t="s">
        <v>58</v>
      </c>
      <c r="N27" s="2107" t="s">
        <v>335</v>
      </c>
      <c r="O27" s="2107"/>
      <c r="P27" s="1045" t="s">
        <v>336</v>
      </c>
      <c r="Q27" s="2107" t="s">
        <v>337</v>
      </c>
      <c r="R27" s="2107"/>
      <c r="S27" s="1045" t="s">
        <v>338</v>
      </c>
      <c r="T27" s="1045" t="s">
        <v>339</v>
      </c>
      <c r="U27" s="1045" t="s">
        <v>340</v>
      </c>
      <c r="V27" s="939" t="s">
        <v>341</v>
      </c>
      <c r="W27" s="939" t="s">
        <v>342</v>
      </c>
      <c r="X27" s="1046"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404"/>
      <c r="AR27" s="20"/>
      <c r="AS27" s="329"/>
      <c r="AT27" s="307"/>
      <c r="AU27" s="21"/>
      <c r="AV27" s="402"/>
      <c r="AW27" s="403"/>
      <c r="AX27" s="398"/>
      <c r="AY27" s="307"/>
      <c r="AZ27" s="348"/>
      <c r="BA27" s="390"/>
      <c r="BB27" s="415"/>
      <c r="BC27" s="416"/>
      <c r="BD27" s="307"/>
      <c r="BE27" s="348"/>
      <c r="BF27" s="390"/>
      <c r="BG27" s="415"/>
      <c r="BH27" s="416"/>
      <c r="BI27" s="307"/>
      <c r="BJ27" s="348"/>
      <c r="BK27" s="390"/>
      <c r="BL27" s="415"/>
      <c r="BM27" s="416"/>
      <c r="BN27" s="307"/>
      <c r="BO27" s="349"/>
      <c r="BP27" s="407"/>
      <c r="BQ27" s="415"/>
      <c r="BR27" s="416"/>
      <c r="BS27" s="307"/>
      <c r="BT27" s="348"/>
      <c r="BU27" s="408"/>
      <c r="BV27" s="415"/>
      <c r="BW27" s="416"/>
      <c r="BX27" s="307"/>
      <c r="BY27" s="349"/>
      <c r="BZ27" s="407"/>
      <c r="CA27" s="415"/>
      <c r="CB27" s="416"/>
      <c r="CC27" s="307"/>
      <c r="CD27" s="348"/>
      <c r="CE27" s="408"/>
      <c r="CF27" s="415"/>
      <c r="CG27" s="416"/>
      <c r="CH27" s="307"/>
      <c r="CI27" s="348"/>
      <c r="CJ27" s="408"/>
      <c r="CK27" s="409"/>
      <c r="CL27" s="410"/>
      <c r="CM27" s="411"/>
      <c r="CN27" s="412"/>
      <c r="CO27" s="1338"/>
      <c r="CP27" s="1203"/>
      <c r="CQ27" s="785" t="e">
        <f t="shared" si="7"/>
        <v>#DIV/0!</v>
      </c>
      <c r="CR27" s="1116"/>
      <c r="CS27" s="786" t="e">
        <f t="shared" si="0"/>
        <v>#DIV/0!</v>
      </c>
      <c r="CT27" s="1114"/>
      <c r="CU27" s="1199" t="e">
        <f t="shared" si="1"/>
        <v>#DIV/0!</v>
      </c>
      <c r="CV27" s="1115"/>
      <c r="CW27" s="1208" t="e">
        <f t="shared" si="2"/>
        <v>#DIV/0!</v>
      </c>
      <c r="CX27" s="1214"/>
      <c r="CY27" s="1210" t="e">
        <f t="shared" si="3"/>
        <v>#DIV/0!</v>
      </c>
      <c r="CZ27" s="1116"/>
      <c r="DA27" s="1207" t="e">
        <f t="shared" si="4"/>
        <v>#DIV/0!</v>
      </c>
      <c r="DB27" s="1114"/>
      <c r="DC27" s="1196" t="e">
        <f t="shared" si="5"/>
        <v>#DIV/0!</v>
      </c>
      <c r="DD27" s="1115"/>
      <c r="DE27" s="1208" t="e">
        <f t="shared" si="6"/>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404"/>
      <c r="AR28" s="20"/>
      <c r="AS28" s="329"/>
      <c r="AT28" s="307"/>
      <c r="AU28" s="21"/>
      <c r="AV28" s="402"/>
      <c r="AW28" s="403"/>
      <c r="AX28" s="398"/>
      <c r="AY28" s="307"/>
      <c r="AZ28" s="348"/>
      <c r="BA28" s="390"/>
      <c r="BB28" s="415"/>
      <c r="BC28" s="416"/>
      <c r="BD28" s="307"/>
      <c r="BE28" s="348"/>
      <c r="BF28" s="390"/>
      <c r="BG28" s="415"/>
      <c r="BH28" s="416"/>
      <c r="BI28" s="307"/>
      <c r="BJ28" s="348"/>
      <c r="BK28" s="390"/>
      <c r="BL28" s="415"/>
      <c r="BM28" s="416"/>
      <c r="BN28" s="307"/>
      <c r="BO28" s="349"/>
      <c r="BP28" s="407"/>
      <c r="BQ28" s="415"/>
      <c r="BR28" s="416"/>
      <c r="BS28" s="307"/>
      <c r="BT28" s="348"/>
      <c r="BU28" s="408"/>
      <c r="BV28" s="415"/>
      <c r="BW28" s="416"/>
      <c r="BX28" s="307"/>
      <c r="BY28" s="349"/>
      <c r="BZ28" s="407"/>
      <c r="CA28" s="415"/>
      <c r="CB28" s="416"/>
      <c r="CC28" s="307"/>
      <c r="CD28" s="348"/>
      <c r="CE28" s="408"/>
      <c r="CF28" s="415"/>
      <c r="CG28" s="416"/>
      <c r="CH28" s="307"/>
      <c r="CI28" s="348"/>
      <c r="CJ28" s="408"/>
      <c r="CK28" s="409"/>
      <c r="CL28" s="410"/>
      <c r="CM28" s="411"/>
      <c r="CN28" s="412"/>
      <c r="CO28" s="1338"/>
      <c r="CP28" s="1203"/>
      <c r="CQ28" s="785" t="e">
        <f t="shared" si="7"/>
        <v>#DIV/0!</v>
      </c>
      <c r="CR28" s="1116"/>
      <c r="CS28" s="786" t="e">
        <f t="shared" si="0"/>
        <v>#DIV/0!</v>
      </c>
      <c r="CT28" s="1114"/>
      <c r="CU28" s="1199" t="e">
        <f t="shared" si="1"/>
        <v>#DIV/0!</v>
      </c>
      <c r="CV28" s="1115"/>
      <c r="CW28" s="1208" t="e">
        <f t="shared" si="2"/>
        <v>#DIV/0!</v>
      </c>
      <c r="CX28" s="1214"/>
      <c r="CY28" s="1210" t="e">
        <f t="shared" si="3"/>
        <v>#DIV/0!</v>
      </c>
      <c r="CZ28" s="1116"/>
      <c r="DA28" s="1207" t="e">
        <f t="shared" si="4"/>
        <v>#DIV/0!</v>
      </c>
      <c r="DB28" s="1114"/>
      <c r="DC28" s="1196" t="e">
        <f t="shared" si="5"/>
        <v>#DIV/0!</v>
      </c>
      <c r="DD28" s="1115"/>
      <c r="DE28" s="1208" t="e">
        <f t="shared" si="6"/>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8">Q29+S29+T29</f>
        <v>0</v>
      </c>
      <c r="Q29" s="2056"/>
      <c r="R29" s="2057"/>
      <c r="S29" s="908"/>
      <c r="T29" s="908"/>
      <c r="U29" s="908"/>
      <c r="V29" s="908"/>
      <c r="W29" s="947">
        <f t="shared" ref="W29:W47" si="9">U29-V29</f>
        <v>0</v>
      </c>
      <c r="X29" s="878">
        <f t="shared" ref="X29:X47" si="10">Q29*3+S29</f>
        <v>0</v>
      </c>
      <c r="Y29" s="822"/>
      <c r="Z29" s="822"/>
      <c r="AA29" s="932"/>
      <c r="AB29" s="1256"/>
      <c r="AC29" s="892"/>
      <c r="AD29" s="1238"/>
      <c r="AE29" s="934"/>
      <c r="AF29" s="1261"/>
      <c r="AG29" s="1222"/>
      <c r="AH29" s="827"/>
      <c r="AI29" s="959"/>
      <c r="AJ29" s="1275"/>
      <c r="AK29" s="929"/>
      <c r="AL29" s="828"/>
      <c r="AM29" s="1056"/>
      <c r="AN29" s="1056"/>
      <c r="AO29" s="1057"/>
      <c r="AP29" s="1058"/>
      <c r="AQ29" s="404"/>
      <c r="AR29" s="20"/>
      <c r="AS29" s="329"/>
      <c r="AT29" s="307"/>
      <c r="AU29" s="21"/>
      <c r="AV29" s="402"/>
      <c r="AW29" s="403"/>
      <c r="AX29" s="398"/>
      <c r="AY29" s="307"/>
      <c r="AZ29" s="348"/>
      <c r="BA29" s="390"/>
      <c r="BB29" s="415"/>
      <c r="BC29" s="416"/>
      <c r="BD29" s="307"/>
      <c r="BE29" s="348"/>
      <c r="BF29" s="390"/>
      <c r="BG29" s="415"/>
      <c r="BH29" s="416"/>
      <c r="BI29" s="307"/>
      <c r="BJ29" s="348"/>
      <c r="BK29" s="390"/>
      <c r="BL29" s="415"/>
      <c r="BM29" s="416"/>
      <c r="BN29" s="307"/>
      <c r="BO29" s="349"/>
      <c r="BP29" s="407"/>
      <c r="BQ29" s="415"/>
      <c r="BR29" s="416"/>
      <c r="BS29" s="307"/>
      <c r="BT29" s="348"/>
      <c r="BU29" s="408"/>
      <c r="BV29" s="415"/>
      <c r="BW29" s="416"/>
      <c r="BX29" s="307"/>
      <c r="BY29" s="349"/>
      <c r="BZ29" s="407"/>
      <c r="CA29" s="415"/>
      <c r="CB29" s="416"/>
      <c r="CC29" s="307"/>
      <c r="CD29" s="348"/>
      <c r="CE29" s="408"/>
      <c r="CF29" s="415"/>
      <c r="CG29" s="416"/>
      <c r="CH29" s="307"/>
      <c r="CI29" s="348"/>
      <c r="CJ29" s="408"/>
      <c r="CK29" s="409"/>
      <c r="CL29" s="410"/>
      <c r="CM29" s="411"/>
      <c r="CN29" s="412"/>
      <c r="CO29" s="1338"/>
      <c r="CP29" s="1203"/>
      <c r="CQ29" s="785" t="e">
        <f t="shared" si="7"/>
        <v>#DIV/0!</v>
      </c>
      <c r="CR29" s="1116"/>
      <c r="CS29" s="786" t="e">
        <f t="shared" si="0"/>
        <v>#DIV/0!</v>
      </c>
      <c r="CT29" s="1114"/>
      <c r="CU29" s="1199" t="e">
        <f t="shared" si="1"/>
        <v>#DIV/0!</v>
      </c>
      <c r="CV29" s="1115"/>
      <c r="CW29" s="1208" t="e">
        <f t="shared" si="2"/>
        <v>#DIV/0!</v>
      </c>
      <c r="CX29" s="1214"/>
      <c r="CY29" s="1210" t="e">
        <f t="shared" si="3"/>
        <v>#DIV/0!</v>
      </c>
      <c r="CZ29" s="1116"/>
      <c r="DA29" s="1207" t="e">
        <f t="shared" si="4"/>
        <v>#DIV/0!</v>
      </c>
      <c r="DB29" s="1114"/>
      <c r="DC29" s="1196" t="e">
        <f t="shared" si="5"/>
        <v>#DIV/0!</v>
      </c>
      <c r="DD29" s="1115"/>
      <c r="DE29" s="1208" t="e">
        <f t="shared" si="6"/>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8"/>
        <v>0</v>
      </c>
      <c r="Q30" s="2056"/>
      <c r="R30" s="2057"/>
      <c r="S30" s="908"/>
      <c r="T30" s="908"/>
      <c r="U30" s="908"/>
      <c r="V30" s="908"/>
      <c r="W30" s="947">
        <f t="shared" si="9"/>
        <v>0</v>
      </c>
      <c r="X30" s="878">
        <f t="shared" si="10"/>
        <v>0</v>
      </c>
      <c r="Y30" s="822"/>
      <c r="Z30" s="822"/>
      <c r="AA30" s="932"/>
      <c r="AB30" s="1256"/>
      <c r="AC30" s="892"/>
      <c r="AD30" s="1238"/>
      <c r="AE30" s="934"/>
      <c r="AF30" s="1261"/>
      <c r="AG30" s="1222"/>
      <c r="AH30" s="827"/>
      <c r="AI30" s="959"/>
      <c r="AJ30" s="1275"/>
      <c r="AK30" s="929"/>
      <c r="AL30" s="828"/>
      <c r="AM30" s="1059"/>
      <c r="AN30" s="1059"/>
      <c r="AO30" s="1058"/>
      <c r="AP30" s="1057"/>
      <c r="AQ30" s="404"/>
      <c r="AR30" s="20"/>
      <c r="AS30" s="329"/>
      <c r="AT30" s="307"/>
      <c r="AU30" s="21"/>
      <c r="AV30" s="402"/>
      <c r="AW30" s="403"/>
      <c r="AX30" s="398"/>
      <c r="AY30" s="307"/>
      <c r="AZ30" s="348"/>
      <c r="BA30" s="390"/>
      <c r="BB30" s="415"/>
      <c r="BC30" s="416"/>
      <c r="BD30" s="307"/>
      <c r="BE30" s="348"/>
      <c r="BF30" s="390"/>
      <c r="BG30" s="415"/>
      <c r="BH30" s="416"/>
      <c r="BI30" s="307"/>
      <c r="BJ30" s="348"/>
      <c r="BK30" s="390"/>
      <c r="BL30" s="415"/>
      <c r="BM30" s="416"/>
      <c r="BN30" s="307"/>
      <c r="BO30" s="349"/>
      <c r="BP30" s="407"/>
      <c r="BQ30" s="415"/>
      <c r="BR30" s="416"/>
      <c r="BS30" s="307"/>
      <c r="BT30" s="348"/>
      <c r="BU30" s="408"/>
      <c r="BV30" s="415"/>
      <c r="BW30" s="416"/>
      <c r="BX30" s="307"/>
      <c r="BY30" s="349"/>
      <c r="BZ30" s="407"/>
      <c r="CA30" s="415"/>
      <c r="CB30" s="416"/>
      <c r="CC30" s="307"/>
      <c r="CD30" s="348"/>
      <c r="CE30" s="408"/>
      <c r="CF30" s="415"/>
      <c r="CG30" s="416"/>
      <c r="CH30" s="307"/>
      <c r="CI30" s="348"/>
      <c r="CJ30" s="408"/>
      <c r="CK30" s="409"/>
      <c r="CL30" s="410"/>
      <c r="CM30" s="411"/>
      <c r="CN30" s="412"/>
      <c r="CO30" s="1338"/>
      <c r="CP30" s="1203"/>
      <c r="CQ30" s="785" t="e">
        <f t="shared" si="7"/>
        <v>#DIV/0!</v>
      </c>
      <c r="CR30" s="1116"/>
      <c r="CS30" s="786" t="e">
        <f t="shared" si="0"/>
        <v>#DIV/0!</v>
      </c>
      <c r="CT30" s="1114"/>
      <c r="CU30" s="1199" t="e">
        <f t="shared" si="1"/>
        <v>#DIV/0!</v>
      </c>
      <c r="CV30" s="1115"/>
      <c r="CW30" s="1208" t="e">
        <f t="shared" si="2"/>
        <v>#DIV/0!</v>
      </c>
      <c r="CX30" s="1214"/>
      <c r="CY30" s="1210" t="e">
        <f t="shared" si="3"/>
        <v>#DIV/0!</v>
      </c>
      <c r="CZ30" s="1116"/>
      <c r="DA30" s="1207" t="e">
        <f t="shared" si="4"/>
        <v>#DIV/0!</v>
      </c>
      <c r="DB30" s="1114"/>
      <c r="DC30" s="1196" t="e">
        <f t="shared" si="5"/>
        <v>#DIV/0!</v>
      </c>
      <c r="DD30" s="1115"/>
      <c r="DE30" s="1208" t="e">
        <f t="shared" si="6"/>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8"/>
        <v>0</v>
      </c>
      <c r="Q31" s="2056"/>
      <c r="R31" s="2057"/>
      <c r="S31" s="908"/>
      <c r="T31" s="908"/>
      <c r="U31" s="908"/>
      <c r="V31" s="908"/>
      <c r="W31" s="947">
        <f t="shared" si="9"/>
        <v>0</v>
      </c>
      <c r="X31" s="878">
        <f t="shared" si="10"/>
        <v>0</v>
      </c>
      <c r="Y31" s="822"/>
      <c r="Z31" s="822"/>
      <c r="AA31" s="932"/>
      <c r="AB31" s="1256"/>
      <c r="AC31" s="892"/>
      <c r="AD31" s="1238"/>
      <c r="AE31" s="934"/>
      <c r="AF31" s="1261"/>
      <c r="AG31" s="1222"/>
      <c r="AH31" s="827"/>
      <c r="AI31" s="959"/>
      <c r="AJ31" s="1275"/>
      <c r="AK31" s="929"/>
      <c r="AL31" s="828"/>
      <c r="AM31" s="1059"/>
      <c r="AN31" s="1059"/>
      <c r="AO31" s="1058"/>
      <c r="AP31" s="1057"/>
      <c r="AQ31" s="404"/>
      <c r="AR31" s="20"/>
      <c r="AS31" s="329"/>
      <c r="AT31" s="307"/>
      <c r="AU31" s="21"/>
      <c r="AV31" s="402"/>
      <c r="AW31" s="403"/>
      <c r="AX31" s="398"/>
      <c r="AY31" s="307"/>
      <c r="AZ31" s="348"/>
      <c r="BA31" s="390"/>
      <c r="BB31" s="415"/>
      <c r="BC31" s="416"/>
      <c r="BD31" s="307"/>
      <c r="BE31" s="348"/>
      <c r="BF31" s="390"/>
      <c r="BG31" s="415"/>
      <c r="BH31" s="416"/>
      <c r="BI31" s="307"/>
      <c r="BJ31" s="348"/>
      <c r="BK31" s="390"/>
      <c r="BL31" s="415"/>
      <c r="BM31" s="416"/>
      <c r="BN31" s="307"/>
      <c r="BO31" s="349"/>
      <c r="BP31" s="407"/>
      <c r="BQ31" s="415"/>
      <c r="BR31" s="416"/>
      <c r="BS31" s="307"/>
      <c r="BT31" s="348"/>
      <c r="BU31" s="408"/>
      <c r="BV31" s="415"/>
      <c r="BW31" s="416"/>
      <c r="BX31" s="307"/>
      <c r="BY31" s="349"/>
      <c r="BZ31" s="407"/>
      <c r="CA31" s="415"/>
      <c r="CB31" s="416"/>
      <c r="CC31" s="307"/>
      <c r="CD31" s="348"/>
      <c r="CE31" s="408"/>
      <c r="CF31" s="415"/>
      <c r="CG31" s="416"/>
      <c r="CH31" s="307"/>
      <c r="CI31" s="348"/>
      <c r="CJ31" s="408"/>
      <c r="CK31" s="409"/>
      <c r="CL31" s="410"/>
      <c r="CM31" s="411"/>
      <c r="CN31" s="412"/>
      <c r="CO31" s="1338"/>
      <c r="CP31" s="1203"/>
      <c r="CQ31" s="785" t="e">
        <f t="shared" si="7"/>
        <v>#DIV/0!</v>
      </c>
      <c r="CR31" s="1116"/>
      <c r="CS31" s="786" t="e">
        <f t="shared" si="0"/>
        <v>#DIV/0!</v>
      </c>
      <c r="CT31" s="1114"/>
      <c r="CU31" s="1199" t="e">
        <f t="shared" si="1"/>
        <v>#DIV/0!</v>
      </c>
      <c r="CV31" s="1115"/>
      <c r="CW31" s="1208" t="e">
        <f t="shared" si="2"/>
        <v>#DIV/0!</v>
      </c>
      <c r="CX31" s="1214"/>
      <c r="CY31" s="1210" t="e">
        <f t="shared" si="3"/>
        <v>#DIV/0!</v>
      </c>
      <c r="CZ31" s="1116"/>
      <c r="DA31" s="1207" t="e">
        <f t="shared" si="4"/>
        <v>#DIV/0!</v>
      </c>
      <c r="DB31" s="1114"/>
      <c r="DC31" s="1196" t="e">
        <f t="shared" si="5"/>
        <v>#DIV/0!</v>
      </c>
      <c r="DD31" s="1115"/>
      <c r="DE31" s="1208" t="e">
        <f t="shared" si="6"/>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8"/>
        <v>0</v>
      </c>
      <c r="Q32" s="2049"/>
      <c r="R32" s="2050"/>
      <c r="S32" s="910"/>
      <c r="T32" s="910"/>
      <c r="U32" s="910"/>
      <c r="V32" s="910"/>
      <c r="W32" s="948">
        <f t="shared" si="9"/>
        <v>0</v>
      </c>
      <c r="X32" s="878">
        <f t="shared" si="10"/>
        <v>0</v>
      </c>
      <c r="Y32" s="822"/>
      <c r="Z32" s="822"/>
      <c r="AA32" s="932"/>
      <c r="AB32" s="1256"/>
      <c r="AC32" s="892"/>
      <c r="AD32" s="1238"/>
      <c r="AE32" s="934"/>
      <c r="AF32" s="1261"/>
      <c r="AG32" s="1222"/>
      <c r="AH32" s="827"/>
      <c r="AI32" s="959"/>
      <c r="AJ32" s="1275"/>
      <c r="AK32" s="929"/>
      <c r="AL32" s="828"/>
      <c r="AM32" s="1059"/>
      <c r="AN32" s="1059"/>
      <c r="AO32" s="1058"/>
      <c r="AP32" s="1057"/>
      <c r="AQ32" s="404"/>
      <c r="AR32" s="20"/>
      <c r="AS32" s="329"/>
      <c r="AT32" s="307"/>
      <c r="AU32" s="21"/>
      <c r="AV32" s="402"/>
      <c r="AW32" s="403"/>
      <c r="AX32" s="398"/>
      <c r="AY32" s="307"/>
      <c r="AZ32" s="348"/>
      <c r="BA32" s="390"/>
      <c r="BB32" s="415"/>
      <c r="BC32" s="416"/>
      <c r="BD32" s="307"/>
      <c r="BE32" s="348"/>
      <c r="BF32" s="390"/>
      <c r="BG32" s="415"/>
      <c r="BH32" s="416"/>
      <c r="BI32" s="307"/>
      <c r="BJ32" s="348"/>
      <c r="BK32" s="390"/>
      <c r="BL32" s="415"/>
      <c r="BM32" s="416"/>
      <c r="BN32" s="307"/>
      <c r="BO32" s="349"/>
      <c r="BP32" s="407"/>
      <c r="BQ32" s="415"/>
      <c r="BR32" s="416"/>
      <c r="BS32" s="307"/>
      <c r="BT32" s="348"/>
      <c r="BU32" s="408"/>
      <c r="BV32" s="415"/>
      <c r="BW32" s="416"/>
      <c r="BX32" s="307"/>
      <c r="BY32" s="349"/>
      <c r="BZ32" s="407"/>
      <c r="CA32" s="415"/>
      <c r="CB32" s="416"/>
      <c r="CC32" s="307"/>
      <c r="CD32" s="348"/>
      <c r="CE32" s="408"/>
      <c r="CF32" s="415"/>
      <c r="CG32" s="416"/>
      <c r="CH32" s="307"/>
      <c r="CI32" s="348"/>
      <c r="CJ32" s="408"/>
      <c r="CK32" s="409"/>
      <c r="CL32" s="410"/>
      <c r="CM32" s="411"/>
      <c r="CN32" s="412"/>
      <c r="CO32" s="1338"/>
      <c r="CP32" s="1203"/>
      <c r="CQ32" s="785" t="e">
        <f t="shared" si="7"/>
        <v>#DIV/0!</v>
      </c>
      <c r="CR32" s="1116"/>
      <c r="CS32" s="786" t="e">
        <f t="shared" si="0"/>
        <v>#DIV/0!</v>
      </c>
      <c r="CT32" s="1114"/>
      <c r="CU32" s="1199" t="e">
        <f t="shared" si="1"/>
        <v>#DIV/0!</v>
      </c>
      <c r="CV32" s="1115"/>
      <c r="CW32" s="1208" t="e">
        <f t="shared" si="2"/>
        <v>#DIV/0!</v>
      </c>
      <c r="CX32" s="1214"/>
      <c r="CY32" s="1210" t="e">
        <f t="shared" si="3"/>
        <v>#DIV/0!</v>
      </c>
      <c r="CZ32" s="1116"/>
      <c r="DA32" s="1207" t="e">
        <f t="shared" si="4"/>
        <v>#DIV/0!</v>
      </c>
      <c r="DB32" s="1114"/>
      <c r="DC32" s="1196" t="e">
        <f t="shared" si="5"/>
        <v>#DIV/0!</v>
      </c>
      <c r="DD32" s="1115"/>
      <c r="DE32" s="1208" t="e">
        <f t="shared" si="6"/>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8"/>
        <v>0</v>
      </c>
      <c r="Q33" s="2051"/>
      <c r="R33" s="2052"/>
      <c r="S33" s="893"/>
      <c r="T33" s="893"/>
      <c r="U33" s="893"/>
      <c r="V33" s="893"/>
      <c r="W33" s="945">
        <f t="shared" si="9"/>
        <v>0</v>
      </c>
      <c r="X33" s="878">
        <f t="shared" si="10"/>
        <v>0</v>
      </c>
      <c r="Y33" s="822"/>
      <c r="Z33" s="822"/>
      <c r="AA33" s="932"/>
      <c r="AB33" s="1256"/>
      <c r="AC33" s="892"/>
      <c r="AD33" s="1238"/>
      <c r="AE33" s="934"/>
      <c r="AF33" s="1261"/>
      <c r="AG33" s="1222"/>
      <c r="AH33" s="827"/>
      <c r="AI33" s="959"/>
      <c r="AJ33" s="1275"/>
      <c r="AK33" s="929"/>
      <c r="AL33" s="828"/>
      <c r="AM33" s="1056"/>
      <c r="AN33" s="1056"/>
      <c r="AO33" s="1057"/>
      <c r="AP33" s="1057"/>
      <c r="AQ33" s="404"/>
      <c r="AR33" s="20"/>
      <c r="AS33" s="329"/>
      <c r="AT33" s="307"/>
      <c r="AU33" s="21"/>
      <c r="AV33" s="402"/>
      <c r="AW33" s="403"/>
      <c r="AX33" s="398"/>
      <c r="AY33" s="307"/>
      <c r="AZ33" s="348"/>
      <c r="BA33" s="390"/>
      <c r="BB33" s="415"/>
      <c r="BC33" s="416"/>
      <c r="BD33" s="307"/>
      <c r="BE33" s="348"/>
      <c r="BF33" s="390"/>
      <c r="BG33" s="415"/>
      <c r="BH33" s="416"/>
      <c r="BI33" s="307"/>
      <c r="BJ33" s="348"/>
      <c r="BK33" s="390"/>
      <c r="BL33" s="415"/>
      <c r="BM33" s="416"/>
      <c r="BN33" s="307"/>
      <c r="BO33" s="349"/>
      <c r="BP33" s="407"/>
      <c r="BQ33" s="415"/>
      <c r="BR33" s="416"/>
      <c r="BS33" s="307"/>
      <c r="BT33" s="348"/>
      <c r="BU33" s="408"/>
      <c r="BV33" s="415"/>
      <c r="BW33" s="416"/>
      <c r="BX33" s="307"/>
      <c r="BY33" s="349"/>
      <c r="BZ33" s="407"/>
      <c r="CA33" s="415"/>
      <c r="CB33" s="416"/>
      <c r="CC33" s="307"/>
      <c r="CD33" s="348"/>
      <c r="CE33" s="408"/>
      <c r="CF33" s="415"/>
      <c r="CG33" s="416"/>
      <c r="CH33" s="307"/>
      <c r="CI33" s="348"/>
      <c r="CJ33" s="408"/>
      <c r="CK33" s="409"/>
      <c r="CL33" s="410"/>
      <c r="CM33" s="411"/>
      <c r="CN33" s="412"/>
      <c r="CO33" s="1338"/>
      <c r="CP33" s="1203"/>
      <c r="CQ33" s="785" t="e">
        <f t="shared" si="7"/>
        <v>#DIV/0!</v>
      </c>
      <c r="CR33" s="1116"/>
      <c r="CS33" s="786" t="e">
        <f t="shared" si="0"/>
        <v>#DIV/0!</v>
      </c>
      <c r="CT33" s="1114"/>
      <c r="CU33" s="1199" t="e">
        <f t="shared" si="1"/>
        <v>#DIV/0!</v>
      </c>
      <c r="CV33" s="1115"/>
      <c r="CW33" s="1208" t="e">
        <f t="shared" si="2"/>
        <v>#DIV/0!</v>
      </c>
      <c r="CX33" s="1214"/>
      <c r="CY33" s="1210" t="e">
        <f t="shared" si="3"/>
        <v>#DIV/0!</v>
      </c>
      <c r="CZ33" s="1116"/>
      <c r="DA33" s="1207" t="e">
        <f t="shared" si="4"/>
        <v>#DIV/0!</v>
      </c>
      <c r="DB33" s="1114"/>
      <c r="DC33" s="1196" t="e">
        <f t="shared" si="5"/>
        <v>#DIV/0!</v>
      </c>
      <c r="DD33" s="1115"/>
      <c r="DE33" s="1208" t="e">
        <f t="shared" si="6"/>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8"/>
        <v>0</v>
      </c>
      <c r="Q34" s="2051"/>
      <c r="R34" s="2052"/>
      <c r="S34" s="893"/>
      <c r="T34" s="893"/>
      <c r="U34" s="893"/>
      <c r="V34" s="893"/>
      <c r="W34" s="945">
        <f t="shared" si="9"/>
        <v>0</v>
      </c>
      <c r="X34" s="878">
        <f t="shared" si="10"/>
        <v>0</v>
      </c>
      <c r="Y34" s="822"/>
      <c r="Z34" s="822"/>
      <c r="AA34" s="932"/>
      <c r="AB34" s="1256"/>
      <c r="AC34" s="892"/>
      <c r="AD34" s="1238"/>
      <c r="AE34" s="934"/>
      <c r="AF34" s="1261"/>
      <c r="AG34" s="1222"/>
      <c r="AH34" s="827"/>
      <c r="AI34" s="959"/>
      <c r="AJ34" s="1275"/>
      <c r="AK34" s="929"/>
      <c r="AL34" s="828"/>
      <c r="AM34" s="1056"/>
      <c r="AN34" s="1056"/>
      <c r="AO34" s="1057"/>
      <c r="AP34" s="1058"/>
      <c r="AQ34" s="404"/>
      <c r="AR34" s="20"/>
      <c r="AS34" s="329"/>
      <c r="AT34" s="307"/>
      <c r="AU34" s="21"/>
      <c r="AV34" s="402"/>
      <c r="AW34" s="403"/>
      <c r="AX34" s="398"/>
      <c r="AY34" s="307"/>
      <c r="AZ34" s="348"/>
      <c r="BA34" s="390"/>
      <c r="BB34" s="415"/>
      <c r="BC34" s="416"/>
      <c r="BD34" s="307"/>
      <c r="BE34" s="348"/>
      <c r="BF34" s="390"/>
      <c r="BG34" s="415"/>
      <c r="BH34" s="416"/>
      <c r="BI34" s="307"/>
      <c r="BJ34" s="348"/>
      <c r="BK34" s="390"/>
      <c r="BL34" s="415"/>
      <c r="BM34" s="416"/>
      <c r="BN34" s="307"/>
      <c r="BO34" s="349"/>
      <c r="BP34" s="407"/>
      <c r="BQ34" s="415"/>
      <c r="BR34" s="416"/>
      <c r="BS34" s="307"/>
      <c r="BT34" s="348"/>
      <c r="BU34" s="408"/>
      <c r="BV34" s="415"/>
      <c r="BW34" s="416"/>
      <c r="BX34" s="307"/>
      <c r="BY34" s="349"/>
      <c r="BZ34" s="407"/>
      <c r="CA34" s="415"/>
      <c r="CB34" s="416"/>
      <c r="CC34" s="307"/>
      <c r="CD34" s="348"/>
      <c r="CE34" s="408"/>
      <c r="CF34" s="415"/>
      <c r="CG34" s="416"/>
      <c r="CH34" s="307"/>
      <c r="CI34" s="348"/>
      <c r="CJ34" s="408"/>
      <c r="CK34" s="409"/>
      <c r="CL34" s="410"/>
      <c r="CM34" s="411"/>
      <c r="CN34" s="412"/>
      <c r="CO34" s="1338"/>
      <c r="CP34" s="1203"/>
      <c r="CQ34" s="785" t="e">
        <f t="shared" si="7"/>
        <v>#DIV/0!</v>
      </c>
      <c r="CR34" s="1116"/>
      <c r="CS34" s="786" t="e">
        <f t="shared" si="0"/>
        <v>#DIV/0!</v>
      </c>
      <c r="CT34" s="1114"/>
      <c r="CU34" s="1199" t="e">
        <f t="shared" si="1"/>
        <v>#DIV/0!</v>
      </c>
      <c r="CV34" s="1115"/>
      <c r="CW34" s="1208" t="e">
        <f t="shared" si="2"/>
        <v>#DIV/0!</v>
      </c>
      <c r="CX34" s="1214"/>
      <c r="CY34" s="1210" t="e">
        <f t="shared" si="3"/>
        <v>#DIV/0!</v>
      </c>
      <c r="CZ34" s="1116"/>
      <c r="DA34" s="1207" t="e">
        <f t="shared" si="4"/>
        <v>#DIV/0!</v>
      </c>
      <c r="DB34" s="1114"/>
      <c r="DC34" s="1196" t="e">
        <f t="shared" si="5"/>
        <v>#DIV/0!</v>
      </c>
      <c r="DD34" s="1115"/>
      <c r="DE34" s="1208" t="e">
        <f t="shared" si="6"/>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8"/>
        <v>0</v>
      </c>
      <c r="Q35" s="2067"/>
      <c r="R35" s="2075"/>
      <c r="S35" s="860"/>
      <c r="T35" s="860"/>
      <c r="U35" s="860"/>
      <c r="V35" s="860"/>
      <c r="W35" s="945">
        <f t="shared" si="9"/>
        <v>0</v>
      </c>
      <c r="X35" s="878">
        <f t="shared" si="10"/>
        <v>0</v>
      </c>
      <c r="Y35" s="822"/>
      <c r="Z35" s="822"/>
      <c r="AA35" s="932"/>
      <c r="AB35" s="1256"/>
      <c r="AC35" s="892"/>
      <c r="AD35" s="1240"/>
      <c r="AE35" s="934"/>
      <c r="AF35" s="1261"/>
      <c r="AG35" s="1222"/>
      <c r="AH35" s="827"/>
      <c r="AI35" s="959"/>
      <c r="AJ35" s="1275"/>
      <c r="AK35" s="929"/>
      <c r="AL35" s="828"/>
      <c r="AM35" s="1056"/>
      <c r="AN35" s="1056"/>
      <c r="AO35" s="1057"/>
      <c r="AP35" s="1058"/>
      <c r="AQ35" s="404"/>
      <c r="AR35" s="20"/>
      <c r="AS35" s="329"/>
      <c r="AT35" s="307"/>
      <c r="AU35" s="21"/>
      <c r="AV35" s="402"/>
      <c r="AW35" s="403"/>
      <c r="AX35" s="398"/>
      <c r="AY35" s="307"/>
      <c r="AZ35" s="348"/>
      <c r="BA35" s="390"/>
      <c r="BB35" s="415"/>
      <c r="BC35" s="416"/>
      <c r="BD35" s="307"/>
      <c r="BE35" s="348"/>
      <c r="BF35" s="390"/>
      <c r="BG35" s="415"/>
      <c r="BH35" s="416"/>
      <c r="BI35" s="307"/>
      <c r="BJ35" s="348"/>
      <c r="BK35" s="390"/>
      <c r="BL35" s="415"/>
      <c r="BM35" s="416"/>
      <c r="BN35" s="307"/>
      <c r="BO35" s="349"/>
      <c r="BP35" s="407"/>
      <c r="BQ35" s="415"/>
      <c r="BR35" s="416"/>
      <c r="BS35" s="307"/>
      <c r="BT35" s="348"/>
      <c r="BU35" s="408"/>
      <c r="BV35" s="415"/>
      <c r="BW35" s="416"/>
      <c r="BX35" s="307"/>
      <c r="BY35" s="349"/>
      <c r="BZ35" s="407"/>
      <c r="CA35" s="415"/>
      <c r="CB35" s="416"/>
      <c r="CC35" s="307"/>
      <c r="CD35" s="348"/>
      <c r="CE35" s="408"/>
      <c r="CF35" s="415"/>
      <c r="CG35" s="416"/>
      <c r="CH35" s="307"/>
      <c r="CI35" s="348"/>
      <c r="CJ35" s="408"/>
      <c r="CK35" s="409"/>
      <c r="CL35" s="410"/>
      <c r="CM35" s="411"/>
      <c r="CN35" s="412"/>
      <c r="CO35" s="1338"/>
      <c r="CP35" s="1203"/>
      <c r="CQ35" s="785" t="e">
        <f t="shared" si="7"/>
        <v>#DIV/0!</v>
      </c>
      <c r="CR35" s="1116"/>
      <c r="CS35" s="786" t="e">
        <f t="shared" si="0"/>
        <v>#DIV/0!</v>
      </c>
      <c r="CT35" s="1114"/>
      <c r="CU35" s="1199" t="e">
        <f t="shared" si="1"/>
        <v>#DIV/0!</v>
      </c>
      <c r="CV35" s="1115"/>
      <c r="CW35" s="1208" t="e">
        <f t="shared" si="2"/>
        <v>#DIV/0!</v>
      </c>
      <c r="CX35" s="1214"/>
      <c r="CY35" s="1210" t="e">
        <f t="shared" si="3"/>
        <v>#DIV/0!</v>
      </c>
      <c r="CZ35" s="1116"/>
      <c r="DA35" s="1207" t="e">
        <f t="shared" si="4"/>
        <v>#DIV/0!</v>
      </c>
      <c r="DB35" s="1114"/>
      <c r="DC35" s="1196" t="e">
        <f t="shared" si="5"/>
        <v>#DIV/0!</v>
      </c>
      <c r="DD35" s="1115"/>
      <c r="DE35" s="1208" t="e">
        <f t="shared" si="6"/>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8"/>
        <v>0</v>
      </c>
      <c r="Q36" s="2067"/>
      <c r="R36" s="2075"/>
      <c r="S36" s="860"/>
      <c r="T36" s="860"/>
      <c r="U36" s="860"/>
      <c r="V36" s="860"/>
      <c r="W36" s="945">
        <f t="shared" si="9"/>
        <v>0</v>
      </c>
      <c r="X36" s="878">
        <f t="shared" si="10"/>
        <v>0</v>
      </c>
      <c r="Y36" s="822"/>
      <c r="Z36" s="822"/>
      <c r="AA36" s="932"/>
      <c r="AB36" s="1256"/>
      <c r="AC36" s="892"/>
      <c r="AD36" s="1238"/>
      <c r="AE36" s="934"/>
      <c r="AF36" s="1261"/>
      <c r="AG36" s="1222"/>
      <c r="AH36" s="827"/>
      <c r="AI36" s="959"/>
      <c r="AJ36" s="1275"/>
      <c r="AK36" s="929"/>
      <c r="AL36" s="828"/>
      <c r="AM36" s="1056"/>
      <c r="AN36" s="1056"/>
      <c r="AO36" s="1057"/>
      <c r="AP36" s="1058"/>
      <c r="AQ36" s="404"/>
      <c r="AR36" s="20"/>
      <c r="AS36" s="329"/>
      <c r="AT36" s="307"/>
      <c r="AU36" s="21"/>
      <c r="AV36" s="402"/>
      <c r="AW36" s="403"/>
      <c r="AX36" s="398"/>
      <c r="AY36" s="307"/>
      <c r="AZ36" s="348"/>
      <c r="BA36" s="390"/>
      <c r="BB36" s="415"/>
      <c r="BC36" s="416"/>
      <c r="BD36" s="307"/>
      <c r="BE36" s="348"/>
      <c r="BF36" s="390"/>
      <c r="BG36" s="415"/>
      <c r="BH36" s="416"/>
      <c r="BI36" s="307"/>
      <c r="BJ36" s="348"/>
      <c r="BK36" s="390"/>
      <c r="BL36" s="415"/>
      <c r="BM36" s="416"/>
      <c r="BN36" s="307"/>
      <c r="BO36" s="349"/>
      <c r="BP36" s="407"/>
      <c r="BQ36" s="415"/>
      <c r="BR36" s="416"/>
      <c r="BS36" s="307"/>
      <c r="BT36" s="348"/>
      <c r="BU36" s="408"/>
      <c r="BV36" s="415"/>
      <c r="BW36" s="416"/>
      <c r="BX36" s="307"/>
      <c r="BY36" s="349"/>
      <c r="BZ36" s="407"/>
      <c r="CA36" s="415"/>
      <c r="CB36" s="416"/>
      <c r="CC36" s="307"/>
      <c r="CD36" s="348"/>
      <c r="CE36" s="408"/>
      <c r="CF36" s="415"/>
      <c r="CG36" s="416"/>
      <c r="CH36" s="307"/>
      <c r="CI36" s="348"/>
      <c r="CJ36" s="408"/>
      <c r="CK36" s="409"/>
      <c r="CL36" s="410"/>
      <c r="CM36" s="411"/>
      <c r="CN36" s="412"/>
      <c r="CO36" s="1338"/>
      <c r="CP36" s="1203"/>
      <c r="CQ36" s="785" t="e">
        <f t="shared" si="7"/>
        <v>#DIV/0!</v>
      </c>
      <c r="CR36" s="1116"/>
      <c r="CS36" s="786" t="e">
        <f t="shared" si="0"/>
        <v>#DIV/0!</v>
      </c>
      <c r="CT36" s="1114"/>
      <c r="CU36" s="1199" t="e">
        <f t="shared" si="1"/>
        <v>#DIV/0!</v>
      </c>
      <c r="CV36" s="1115"/>
      <c r="CW36" s="1208" t="e">
        <f t="shared" si="2"/>
        <v>#DIV/0!</v>
      </c>
      <c r="CX36" s="1214"/>
      <c r="CY36" s="1210" t="e">
        <f t="shared" si="3"/>
        <v>#DIV/0!</v>
      </c>
      <c r="CZ36" s="1116"/>
      <c r="DA36" s="1207" t="e">
        <f t="shared" si="4"/>
        <v>#DIV/0!</v>
      </c>
      <c r="DB36" s="1114"/>
      <c r="DC36" s="1196" t="e">
        <f t="shared" si="5"/>
        <v>#DIV/0!</v>
      </c>
      <c r="DD36" s="1115"/>
      <c r="DE36" s="1208" t="e">
        <f t="shared" si="6"/>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8"/>
        <v>0</v>
      </c>
      <c r="Q37" s="2067"/>
      <c r="R37" s="2075"/>
      <c r="S37" s="860"/>
      <c r="T37" s="860"/>
      <c r="U37" s="860"/>
      <c r="V37" s="860"/>
      <c r="W37" s="945">
        <f t="shared" si="9"/>
        <v>0</v>
      </c>
      <c r="X37" s="878">
        <f t="shared" si="10"/>
        <v>0</v>
      </c>
      <c r="Y37" s="822"/>
      <c r="Z37" s="822"/>
      <c r="AA37" s="932"/>
      <c r="AB37" s="1256"/>
      <c r="AC37" s="892"/>
      <c r="AD37" s="1238"/>
      <c r="AE37" s="934"/>
      <c r="AF37" s="1261"/>
      <c r="AG37" s="1222"/>
      <c r="AH37" s="827"/>
      <c r="AI37" s="959"/>
      <c r="AJ37" s="1275"/>
      <c r="AK37" s="1060"/>
      <c r="AL37" s="828"/>
      <c r="AM37" s="1059"/>
      <c r="AN37" s="1059"/>
      <c r="AO37" s="1058"/>
      <c r="AP37" s="1058"/>
      <c r="AQ37" s="404"/>
      <c r="AR37" s="20"/>
      <c r="AS37" s="329"/>
      <c r="AT37" s="307"/>
      <c r="AU37" s="21"/>
      <c r="AV37" s="402"/>
      <c r="AW37" s="403"/>
      <c r="AX37" s="398"/>
      <c r="AY37" s="307"/>
      <c r="AZ37" s="348"/>
      <c r="BA37" s="390"/>
      <c r="BB37" s="415"/>
      <c r="BC37" s="416"/>
      <c r="BD37" s="307"/>
      <c r="BE37" s="348"/>
      <c r="BF37" s="390"/>
      <c r="BG37" s="415"/>
      <c r="BH37" s="416"/>
      <c r="BI37" s="307"/>
      <c r="BJ37" s="348"/>
      <c r="BK37" s="390"/>
      <c r="BL37" s="415"/>
      <c r="BM37" s="416"/>
      <c r="BN37" s="307"/>
      <c r="BO37" s="349"/>
      <c r="BP37" s="407"/>
      <c r="BQ37" s="415"/>
      <c r="BR37" s="416"/>
      <c r="BS37" s="307"/>
      <c r="BT37" s="348"/>
      <c r="BU37" s="408"/>
      <c r="BV37" s="415"/>
      <c r="BW37" s="416"/>
      <c r="BX37" s="307"/>
      <c r="BY37" s="349"/>
      <c r="BZ37" s="407"/>
      <c r="CA37" s="415"/>
      <c r="CB37" s="416"/>
      <c r="CC37" s="307"/>
      <c r="CD37" s="348"/>
      <c r="CE37" s="408"/>
      <c r="CF37" s="415"/>
      <c r="CG37" s="416"/>
      <c r="CH37" s="307"/>
      <c r="CI37" s="348"/>
      <c r="CJ37" s="408"/>
      <c r="CK37" s="409"/>
      <c r="CL37" s="410"/>
      <c r="CM37" s="411"/>
      <c r="CN37" s="412"/>
      <c r="CO37" s="1338"/>
      <c r="CP37" s="1203"/>
      <c r="CQ37" s="785" t="e">
        <f t="shared" si="7"/>
        <v>#DIV/0!</v>
      </c>
      <c r="CR37" s="1116"/>
      <c r="CS37" s="786" t="e">
        <f t="shared" si="0"/>
        <v>#DIV/0!</v>
      </c>
      <c r="CT37" s="1114"/>
      <c r="CU37" s="1199" t="e">
        <f t="shared" si="1"/>
        <v>#DIV/0!</v>
      </c>
      <c r="CV37" s="1115"/>
      <c r="CW37" s="1208" t="e">
        <f t="shared" si="2"/>
        <v>#DIV/0!</v>
      </c>
      <c r="CX37" s="1214"/>
      <c r="CY37" s="1210" t="e">
        <f t="shared" si="3"/>
        <v>#DIV/0!</v>
      </c>
      <c r="CZ37" s="1116"/>
      <c r="DA37" s="1207" t="e">
        <f t="shared" si="4"/>
        <v>#DIV/0!</v>
      </c>
      <c r="DB37" s="1114"/>
      <c r="DC37" s="1196" t="e">
        <f t="shared" si="5"/>
        <v>#DIV/0!</v>
      </c>
      <c r="DD37" s="1115"/>
      <c r="DE37" s="1208" t="e">
        <f t="shared" si="6"/>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8"/>
        <v>0</v>
      </c>
      <c r="Q38" s="2067"/>
      <c r="R38" s="2075"/>
      <c r="S38" s="860"/>
      <c r="T38" s="860"/>
      <c r="U38" s="860"/>
      <c r="V38" s="860"/>
      <c r="W38" s="945">
        <f t="shared" si="9"/>
        <v>0</v>
      </c>
      <c r="X38" s="878">
        <f t="shared" si="10"/>
        <v>0</v>
      </c>
      <c r="Y38" s="822"/>
      <c r="Z38" s="822"/>
      <c r="AA38" s="468"/>
      <c r="AB38" s="1257"/>
      <c r="AC38" s="165"/>
      <c r="AD38" s="1238"/>
      <c r="AE38" s="469"/>
      <c r="AF38" s="1262"/>
      <c r="AG38" s="166"/>
      <c r="AH38" s="827"/>
      <c r="AI38" s="959"/>
      <c r="AJ38" s="1275"/>
      <c r="AK38" s="929"/>
      <c r="AL38" s="828"/>
      <c r="AM38" s="1059"/>
      <c r="AN38" s="1059"/>
      <c r="AO38" s="1058"/>
      <c r="AP38" s="1058"/>
      <c r="AQ38" s="404"/>
      <c r="AR38" s="20"/>
      <c r="AS38" s="329"/>
      <c r="AT38" s="307"/>
      <c r="AU38" s="21"/>
      <c r="AV38" s="402"/>
      <c r="AW38" s="403"/>
      <c r="AX38" s="398"/>
      <c r="AY38" s="307"/>
      <c r="AZ38" s="348"/>
      <c r="BA38" s="390"/>
      <c r="BB38" s="415"/>
      <c r="BC38" s="416"/>
      <c r="BD38" s="307"/>
      <c r="BE38" s="348"/>
      <c r="BF38" s="390"/>
      <c r="BG38" s="415"/>
      <c r="BH38" s="416"/>
      <c r="BI38" s="307"/>
      <c r="BJ38" s="348"/>
      <c r="BK38" s="390"/>
      <c r="BL38" s="415"/>
      <c r="BM38" s="416"/>
      <c r="BN38" s="307"/>
      <c r="BO38" s="349"/>
      <c r="BP38" s="407"/>
      <c r="BQ38" s="415"/>
      <c r="BR38" s="416"/>
      <c r="BS38" s="307"/>
      <c r="BT38" s="348"/>
      <c r="BU38" s="408"/>
      <c r="BV38" s="415"/>
      <c r="BW38" s="416"/>
      <c r="BX38" s="307"/>
      <c r="BY38" s="349"/>
      <c r="BZ38" s="407"/>
      <c r="CA38" s="415"/>
      <c r="CB38" s="416"/>
      <c r="CC38" s="307"/>
      <c r="CD38" s="348"/>
      <c r="CE38" s="408"/>
      <c r="CF38" s="415"/>
      <c r="CG38" s="416"/>
      <c r="CH38" s="307"/>
      <c r="CI38" s="348"/>
      <c r="CJ38" s="408"/>
      <c r="CK38" s="409"/>
      <c r="CL38" s="410"/>
      <c r="CM38" s="411"/>
      <c r="CN38" s="412"/>
      <c r="CO38" s="1338"/>
      <c r="CP38" s="1203"/>
      <c r="CQ38" s="785" t="e">
        <f t="shared" si="7"/>
        <v>#DIV/0!</v>
      </c>
      <c r="CR38" s="1116"/>
      <c r="CS38" s="786" t="e">
        <f t="shared" si="0"/>
        <v>#DIV/0!</v>
      </c>
      <c r="CT38" s="1114"/>
      <c r="CU38" s="1199" t="e">
        <f t="shared" si="1"/>
        <v>#DIV/0!</v>
      </c>
      <c r="CV38" s="1115"/>
      <c r="CW38" s="1208" t="e">
        <f t="shared" si="2"/>
        <v>#DIV/0!</v>
      </c>
      <c r="CX38" s="1214"/>
      <c r="CY38" s="1210" t="e">
        <f t="shared" si="3"/>
        <v>#DIV/0!</v>
      </c>
      <c r="CZ38" s="1116"/>
      <c r="DA38" s="1207" t="e">
        <f t="shared" si="4"/>
        <v>#DIV/0!</v>
      </c>
      <c r="DB38" s="1114"/>
      <c r="DC38" s="1196" t="e">
        <f t="shared" si="5"/>
        <v>#DIV/0!</v>
      </c>
      <c r="DD38" s="1115"/>
      <c r="DE38" s="1208" t="e">
        <f t="shared" si="6"/>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8"/>
        <v>0</v>
      </c>
      <c r="Q39" s="2067"/>
      <c r="R39" s="2075"/>
      <c r="S39" s="860"/>
      <c r="T39" s="860"/>
      <c r="U39" s="860"/>
      <c r="V39" s="860"/>
      <c r="W39" s="945">
        <f t="shared" si="9"/>
        <v>0</v>
      </c>
      <c r="X39" s="878">
        <f t="shared" si="10"/>
        <v>0</v>
      </c>
      <c r="Y39" s="822"/>
      <c r="Z39" s="822"/>
      <c r="AA39" s="932"/>
      <c r="AB39" s="1256"/>
      <c r="AC39" s="892"/>
      <c r="AD39" s="890" t="s">
        <v>361</v>
      </c>
      <c r="AE39" s="934"/>
      <c r="AF39" s="1261"/>
      <c r="AG39" s="1222"/>
      <c r="AH39" s="827"/>
      <c r="AI39" s="959"/>
      <c r="AJ39" s="1275"/>
      <c r="AK39" s="929"/>
      <c r="AL39" s="828"/>
      <c r="AM39" s="1059"/>
      <c r="AN39" s="1059"/>
      <c r="AO39" s="1058"/>
      <c r="AP39" s="1058"/>
      <c r="AQ39" s="404"/>
      <c r="AR39" s="20"/>
      <c r="AS39" s="329"/>
      <c r="AT39" s="307"/>
      <c r="AU39" s="21"/>
      <c r="AV39" s="402"/>
      <c r="AW39" s="403"/>
      <c r="AX39" s="398"/>
      <c r="AY39" s="307"/>
      <c r="AZ39" s="348"/>
      <c r="BA39" s="390"/>
      <c r="BB39" s="415"/>
      <c r="BC39" s="416"/>
      <c r="BD39" s="307"/>
      <c r="BE39" s="348"/>
      <c r="BF39" s="390"/>
      <c r="BG39" s="415"/>
      <c r="BH39" s="416"/>
      <c r="BI39" s="307"/>
      <c r="BJ39" s="348"/>
      <c r="BK39" s="390"/>
      <c r="BL39" s="415"/>
      <c r="BM39" s="416"/>
      <c r="BN39" s="307"/>
      <c r="BO39" s="349"/>
      <c r="BP39" s="407"/>
      <c r="BQ39" s="415"/>
      <c r="BR39" s="416"/>
      <c r="BS39" s="307"/>
      <c r="BT39" s="348"/>
      <c r="BU39" s="408"/>
      <c r="BV39" s="415"/>
      <c r="BW39" s="416"/>
      <c r="BX39" s="307"/>
      <c r="BY39" s="349"/>
      <c r="BZ39" s="407"/>
      <c r="CA39" s="415"/>
      <c r="CB39" s="416"/>
      <c r="CC39" s="307"/>
      <c r="CD39" s="348"/>
      <c r="CE39" s="408"/>
      <c r="CF39" s="415"/>
      <c r="CG39" s="416"/>
      <c r="CH39" s="307"/>
      <c r="CI39" s="348"/>
      <c r="CJ39" s="408"/>
      <c r="CK39" s="409"/>
      <c r="CL39" s="410"/>
      <c r="CM39" s="411"/>
      <c r="CN39" s="412"/>
      <c r="CO39" s="1338"/>
      <c r="CP39" s="1203"/>
      <c r="CQ39" s="785" t="e">
        <f t="shared" si="7"/>
        <v>#DIV/0!</v>
      </c>
      <c r="CR39" s="1116"/>
      <c r="CS39" s="786" t="e">
        <f t="shared" si="0"/>
        <v>#DIV/0!</v>
      </c>
      <c r="CT39" s="1114"/>
      <c r="CU39" s="1199" t="e">
        <f t="shared" si="1"/>
        <v>#DIV/0!</v>
      </c>
      <c r="CV39" s="1115"/>
      <c r="CW39" s="1208" t="e">
        <f t="shared" si="2"/>
        <v>#DIV/0!</v>
      </c>
      <c r="CX39" s="1214"/>
      <c r="CY39" s="1210" t="e">
        <f t="shared" si="3"/>
        <v>#DIV/0!</v>
      </c>
      <c r="CZ39" s="1116"/>
      <c r="DA39" s="1207" t="e">
        <f t="shared" si="4"/>
        <v>#DIV/0!</v>
      </c>
      <c r="DB39" s="1114"/>
      <c r="DC39" s="1196" t="e">
        <f t="shared" si="5"/>
        <v>#DIV/0!</v>
      </c>
      <c r="DD39" s="1115"/>
      <c r="DE39" s="1208" t="e">
        <f t="shared" si="6"/>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8"/>
        <v>0</v>
      </c>
      <c r="Q40" s="2067"/>
      <c r="R40" s="2075"/>
      <c r="S40" s="860"/>
      <c r="T40" s="860"/>
      <c r="U40" s="860"/>
      <c r="V40" s="860"/>
      <c r="W40" s="945">
        <f t="shared" si="9"/>
        <v>0</v>
      </c>
      <c r="X40" s="878">
        <f t="shared" si="10"/>
        <v>0</v>
      </c>
      <c r="Y40" s="822"/>
      <c r="Z40" s="822"/>
      <c r="AA40" s="932"/>
      <c r="AB40" s="1256"/>
      <c r="AC40" s="892"/>
      <c r="AD40" s="1241"/>
      <c r="AE40" s="934"/>
      <c r="AF40" s="1261"/>
      <c r="AG40" s="1222"/>
      <c r="AH40" s="827"/>
      <c r="AI40" s="959"/>
      <c r="AJ40" s="1275"/>
      <c r="AK40" s="929"/>
      <c r="AL40" s="828"/>
      <c r="AM40" s="1059"/>
      <c r="AN40" s="1059"/>
      <c r="AO40" s="1058"/>
      <c r="AP40" s="1058"/>
      <c r="AQ40" s="404"/>
      <c r="AR40" s="20"/>
      <c r="AS40" s="329"/>
      <c r="AT40" s="307"/>
      <c r="AU40" s="21"/>
      <c r="AV40" s="402"/>
      <c r="AW40" s="403"/>
      <c r="AX40" s="398"/>
      <c r="AY40" s="307"/>
      <c r="AZ40" s="348"/>
      <c r="BA40" s="390"/>
      <c r="BB40" s="415"/>
      <c r="BC40" s="416"/>
      <c r="BD40" s="307"/>
      <c r="BE40" s="348"/>
      <c r="BF40" s="390"/>
      <c r="BG40" s="415"/>
      <c r="BH40" s="416"/>
      <c r="BI40" s="307"/>
      <c r="BJ40" s="348"/>
      <c r="BK40" s="390"/>
      <c r="BL40" s="415"/>
      <c r="BM40" s="416"/>
      <c r="BN40" s="307"/>
      <c r="BO40" s="349"/>
      <c r="BP40" s="407"/>
      <c r="BQ40" s="415"/>
      <c r="BR40" s="416"/>
      <c r="BS40" s="307"/>
      <c r="BT40" s="348"/>
      <c r="BU40" s="408"/>
      <c r="BV40" s="415"/>
      <c r="BW40" s="416"/>
      <c r="BX40" s="307"/>
      <c r="BY40" s="349"/>
      <c r="BZ40" s="407"/>
      <c r="CA40" s="415"/>
      <c r="CB40" s="416"/>
      <c r="CC40" s="307"/>
      <c r="CD40" s="348"/>
      <c r="CE40" s="408"/>
      <c r="CF40" s="415"/>
      <c r="CG40" s="416"/>
      <c r="CH40" s="307"/>
      <c r="CI40" s="348"/>
      <c r="CJ40" s="408"/>
      <c r="CK40" s="409"/>
      <c r="CL40" s="410"/>
      <c r="CM40" s="411"/>
      <c r="CN40" s="412"/>
      <c r="CO40" s="1338"/>
      <c r="CP40" s="1203"/>
      <c r="CQ40" s="785" t="e">
        <f t="shared" si="7"/>
        <v>#DIV/0!</v>
      </c>
      <c r="CR40" s="1116"/>
      <c r="CS40" s="786" t="e">
        <f t="shared" si="0"/>
        <v>#DIV/0!</v>
      </c>
      <c r="CT40" s="1114"/>
      <c r="CU40" s="1199" t="e">
        <f t="shared" si="1"/>
        <v>#DIV/0!</v>
      </c>
      <c r="CV40" s="1115"/>
      <c r="CW40" s="1208" t="e">
        <f t="shared" si="2"/>
        <v>#DIV/0!</v>
      </c>
      <c r="CX40" s="1214"/>
      <c r="CY40" s="1210" t="e">
        <f t="shared" si="3"/>
        <v>#DIV/0!</v>
      </c>
      <c r="CZ40" s="1116"/>
      <c r="DA40" s="1207" t="e">
        <f t="shared" si="4"/>
        <v>#DIV/0!</v>
      </c>
      <c r="DB40" s="1114"/>
      <c r="DC40" s="1196" t="e">
        <f t="shared" si="5"/>
        <v>#DIV/0!</v>
      </c>
      <c r="DD40" s="1115"/>
      <c r="DE40" s="1208" t="e">
        <f t="shared" si="6"/>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8"/>
        <v>0</v>
      </c>
      <c r="Q41" s="2067"/>
      <c r="R41" s="2075"/>
      <c r="S41" s="860"/>
      <c r="T41" s="860"/>
      <c r="U41" s="860"/>
      <c r="V41" s="860"/>
      <c r="W41" s="945">
        <f t="shared" si="9"/>
        <v>0</v>
      </c>
      <c r="X41" s="878">
        <f t="shared" si="10"/>
        <v>0</v>
      </c>
      <c r="Y41" s="822"/>
      <c r="Z41" s="822"/>
      <c r="AA41" s="616"/>
      <c r="AB41" s="1258"/>
      <c r="AC41" s="892"/>
      <c r="AD41" s="1241"/>
      <c r="AE41" s="470"/>
      <c r="AF41" s="1263"/>
      <c r="AG41" s="1222"/>
      <c r="AH41" s="827"/>
      <c r="AI41" s="959"/>
      <c r="AJ41" s="1275"/>
      <c r="AK41" s="929"/>
      <c r="AL41" s="828"/>
      <c r="AM41" s="1059"/>
      <c r="AN41" s="1059"/>
      <c r="AO41" s="1058"/>
      <c r="AP41" s="1058"/>
      <c r="AQ41" s="404"/>
      <c r="AR41" s="20"/>
      <c r="AS41" s="329"/>
      <c r="AT41" s="307"/>
      <c r="AU41" s="21"/>
      <c r="AV41" s="402"/>
      <c r="AW41" s="403"/>
      <c r="AX41" s="398"/>
      <c r="AY41" s="307"/>
      <c r="AZ41" s="348"/>
      <c r="BA41" s="390"/>
      <c r="BB41" s="415"/>
      <c r="BC41" s="416"/>
      <c r="BD41" s="307"/>
      <c r="BE41" s="348"/>
      <c r="BF41" s="390"/>
      <c r="BG41" s="415"/>
      <c r="BH41" s="416"/>
      <c r="BI41" s="307"/>
      <c r="BJ41" s="348"/>
      <c r="BK41" s="390"/>
      <c r="BL41" s="415"/>
      <c r="BM41" s="416"/>
      <c r="BN41" s="307"/>
      <c r="BO41" s="349"/>
      <c r="BP41" s="407"/>
      <c r="BQ41" s="415"/>
      <c r="BR41" s="416"/>
      <c r="BS41" s="307"/>
      <c r="BT41" s="348"/>
      <c r="BU41" s="408"/>
      <c r="BV41" s="415"/>
      <c r="BW41" s="416"/>
      <c r="BX41" s="307"/>
      <c r="BY41" s="349"/>
      <c r="BZ41" s="407"/>
      <c r="CA41" s="415"/>
      <c r="CB41" s="416"/>
      <c r="CC41" s="307"/>
      <c r="CD41" s="348"/>
      <c r="CE41" s="408"/>
      <c r="CF41" s="415"/>
      <c r="CG41" s="416"/>
      <c r="CH41" s="307"/>
      <c r="CI41" s="348"/>
      <c r="CJ41" s="408"/>
      <c r="CK41" s="409"/>
      <c r="CL41" s="410"/>
      <c r="CM41" s="411"/>
      <c r="CN41" s="412"/>
      <c r="CO41" s="1338"/>
      <c r="CP41" s="1203"/>
      <c r="CQ41" s="785" t="e">
        <f t="shared" si="7"/>
        <v>#DIV/0!</v>
      </c>
      <c r="CR41" s="1116"/>
      <c r="CS41" s="786" t="e">
        <f t="shared" si="0"/>
        <v>#DIV/0!</v>
      </c>
      <c r="CT41" s="1114"/>
      <c r="CU41" s="1199" t="e">
        <f t="shared" si="1"/>
        <v>#DIV/0!</v>
      </c>
      <c r="CV41" s="1115"/>
      <c r="CW41" s="1208" t="e">
        <f t="shared" si="2"/>
        <v>#DIV/0!</v>
      </c>
      <c r="CX41" s="1214"/>
      <c r="CY41" s="1210" t="e">
        <f t="shared" si="3"/>
        <v>#DIV/0!</v>
      </c>
      <c r="CZ41" s="1116"/>
      <c r="DA41" s="1207" t="e">
        <f t="shared" si="4"/>
        <v>#DIV/0!</v>
      </c>
      <c r="DB41" s="1114"/>
      <c r="DC41" s="1196" t="e">
        <f t="shared" si="5"/>
        <v>#DIV/0!</v>
      </c>
      <c r="DD41" s="1115"/>
      <c r="DE41" s="1208" t="e">
        <f t="shared" si="6"/>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8"/>
        <v>0</v>
      </c>
      <c r="Q42" s="2067"/>
      <c r="R42" s="2075"/>
      <c r="S42" s="860"/>
      <c r="T42" s="860"/>
      <c r="U42" s="860"/>
      <c r="V42" s="860"/>
      <c r="W42" s="945">
        <f t="shared" si="9"/>
        <v>0</v>
      </c>
      <c r="X42" s="878">
        <f t="shared" si="10"/>
        <v>0</v>
      </c>
      <c r="Y42" s="822"/>
      <c r="Z42" s="822"/>
      <c r="AA42" s="932"/>
      <c r="AB42" s="1256"/>
      <c r="AC42" s="167"/>
      <c r="AD42" s="1242"/>
      <c r="AE42" s="934"/>
      <c r="AF42" s="1264"/>
      <c r="AG42" s="1222"/>
      <c r="AH42" s="827"/>
      <c r="AI42" s="959"/>
      <c r="AJ42" s="1275"/>
      <c r="AK42" s="929"/>
      <c r="AL42" s="828"/>
      <c r="AM42" s="1059"/>
      <c r="AN42" s="1059"/>
      <c r="AO42" s="1058"/>
      <c r="AP42" s="1058"/>
      <c r="AQ42" s="404"/>
      <c r="AR42" s="20"/>
      <c r="AS42" s="329"/>
      <c r="AT42" s="307"/>
      <c r="AU42" s="21"/>
      <c r="AV42" s="402"/>
      <c r="AW42" s="403"/>
      <c r="AX42" s="398"/>
      <c r="AY42" s="307"/>
      <c r="AZ42" s="348"/>
      <c r="BA42" s="390"/>
      <c r="BB42" s="415"/>
      <c r="BC42" s="416"/>
      <c r="BD42" s="307"/>
      <c r="BE42" s="348"/>
      <c r="BF42" s="390"/>
      <c r="BG42" s="415"/>
      <c r="BH42" s="416"/>
      <c r="BI42" s="307"/>
      <c r="BJ42" s="348"/>
      <c r="BK42" s="390"/>
      <c r="BL42" s="415"/>
      <c r="BM42" s="416"/>
      <c r="BN42" s="307"/>
      <c r="BO42" s="349"/>
      <c r="BP42" s="407"/>
      <c r="BQ42" s="415"/>
      <c r="BR42" s="416"/>
      <c r="BS42" s="307"/>
      <c r="BT42" s="348"/>
      <c r="BU42" s="408"/>
      <c r="BV42" s="415"/>
      <c r="BW42" s="416"/>
      <c r="BX42" s="307"/>
      <c r="BY42" s="349"/>
      <c r="BZ42" s="407"/>
      <c r="CA42" s="415"/>
      <c r="CB42" s="416"/>
      <c r="CC42" s="307"/>
      <c r="CD42" s="348"/>
      <c r="CE42" s="408"/>
      <c r="CF42" s="415"/>
      <c r="CG42" s="416"/>
      <c r="CH42" s="307"/>
      <c r="CI42" s="348"/>
      <c r="CJ42" s="408"/>
      <c r="CK42" s="409"/>
      <c r="CL42" s="410"/>
      <c r="CM42" s="411"/>
      <c r="CN42" s="412"/>
      <c r="CO42" s="1338"/>
      <c r="CP42" s="1203"/>
      <c r="CQ42" s="785" t="e">
        <f t="shared" si="7"/>
        <v>#DIV/0!</v>
      </c>
      <c r="CR42" s="1116"/>
      <c r="CS42" s="786" t="e">
        <f t="shared" si="0"/>
        <v>#DIV/0!</v>
      </c>
      <c r="CT42" s="1114"/>
      <c r="CU42" s="1199" t="e">
        <f t="shared" si="1"/>
        <v>#DIV/0!</v>
      </c>
      <c r="CV42" s="1115"/>
      <c r="CW42" s="1208" t="e">
        <f t="shared" si="2"/>
        <v>#DIV/0!</v>
      </c>
      <c r="CX42" s="1214"/>
      <c r="CY42" s="1210" t="e">
        <f t="shared" si="3"/>
        <v>#DIV/0!</v>
      </c>
      <c r="CZ42" s="1116"/>
      <c r="DA42" s="1207" t="e">
        <f t="shared" si="4"/>
        <v>#DIV/0!</v>
      </c>
      <c r="DB42" s="1114"/>
      <c r="DC42" s="1196" t="e">
        <f t="shared" si="5"/>
        <v>#DIV/0!</v>
      </c>
      <c r="DD42" s="1115"/>
      <c r="DE42" s="1208" t="e">
        <f t="shared" si="6"/>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8"/>
        <v>0</v>
      </c>
      <c r="Q43" s="2067"/>
      <c r="R43" s="2075"/>
      <c r="S43" s="860"/>
      <c r="T43" s="860"/>
      <c r="U43" s="860"/>
      <c r="V43" s="860"/>
      <c r="W43" s="945">
        <f t="shared" si="9"/>
        <v>0</v>
      </c>
      <c r="X43" s="878">
        <f t="shared" si="10"/>
        <v>0</v>
      </c>
      <c r="Y43" s="822"/>
      <c r="Z43" s="822"/>
      <c r="AA43" s="932"/>
      <c r="AB43" s="1259"/>
      <c r="AC43" s="892"/>
      <c r="AD43" s="1241"/>
      <c r="AE43" s="934"/>
      <c r="AF43" s="1264"/>
      <c r="AG43" s="1222"/>
      <c r="AH43" s="827"/>
      <c r="AI43" s="959"/>
      <c r="AJ43" s="1275"/>
      <c r="AK43" s="929"/>
      <c r="AL43" s="828"/>
      <c r="AM43" s="1059"/>
      <c r="AN43" s="1059"/>
      <c r="AO43" s="1058"/>
      <c r="AP43" s="1058"/>
      <c r="AQ43" s="404"/>
      <c r="AR43" s="20"/>
      <c r="AS43" s="329"/>
      <c r="AT43" s="307"/>
      <c r="AU43" s="21"/>
      <c r="AV43" s="402"/>
      <c r="AW43" s="403"/>
      <c r="AX43" s="398"/>
      <c r="AY43" s="307"/>
      <c r="AZ43" s="348"/>
      <c r="BA43" s="390"/>
      <c r="BB43" s="415"/>
      <c r="BC43" s="416"/>
      <c r="BD43" s="307"/>
      <c r="BE43" s="348"/>
      <c r="BF43" s="390"/>
      <c r="BG43" s="415"/>
      <c r="BH43" s="416"/>
      <c r="BI43" s="307"/>
      <c r="BJ43" s="348"/>
      <c r="BK43" s="390"/>
      <c r="BL43" s="415"/>
      <c r="BM43" s="416"/>
      <c r="BN43" s="307"/>
      <c r="BO43" s="349"/>
      <c r="BP43" s="407"/>
      <c r="BQ43" s="415"/>
      <c r="BR43" s="416"/>
      <c r="BS43" s="307"/>
      <c r="BT43" s="348"/>
      <c r="BU43" s="408"/>
      <c r="BV43" s="415"/>
      <c r="BW43" s="416"/>
      <c r="BX43" s="307"/>
      <c r="BY43" s="349"/>
      <c r="BZ43" s="407"/>
      <c r="CA43" s="415"/>
      <c r="CB43" s="416"/>
      <c r="CC43" s="307"/>
      <c r="CD43" s="348"/>
      <c r="CE43" s="408"/>
      <c r="CF43" s="415"/>
      <c r="CG43" s="416"/>
      <c r="CH43" s="307"/>
      <c r="CI43" s="348"/>
      <c r="CJ43" s="408"/>
      <c r="CK43" s="409"/>
      <c r="CL43" s="410"/>
      <c r="CM43" s="411"/>
      <c r="CN43" s="412"/>
      <c r="CO43" s="1338"/>
      <c r="CP43" s="1203"/>
      <c r="CQ43" s="785" t="e">
        <f t="shared" si="7"/>
        <v>#DIV/0!</v>
      </c>
      <c r="CR43" s="1116"/>
      <c r="CS43" s="786" t="e">
        <f t="shared" si="0"/>
        <v>#DIV/0!</v>
      </c>
      <c r="CT43" s="1114"/>
      <c r="CU43" s="1199" t="e">
        <f t="shared" si="1"/>
        <v>#DIV/0!</v>
      </c>
      <c r="CV43" s="1115"/>
      <c r="CW43" s="1208" t="e">
        <f t="shared" si="2"/>
        <v>#DIV/0!</v>
      </c>
      <c r="CX43" s="1214"/>
      <c r="CY43" s="1210" t="e">
        <f t="shared" si="3"/>
        <v>#DIV/0!</v>
      </c>
      <c r="CZ43" s="1116"/>
      <c r="DA43" s="1207" t="e">
        <f t="shared" si="4"/>
        <v>#DIV/0!</v>
      </c>
      <c r="DB43" s="1114"/>
      <c r="DC43" s="1196" t="e">
        <f t="shared" si="5"/>
        <v>#DIV/0!</v>
      </c>
      <c r="DD43" s="1115"/>
      <c r="DE43" s="1208" t="e">
        <f t="shared" si="6"/>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8"/>
        <v>0</v>
      </c>
      <c r="Q44" s="2067"/>
      <c r="R44" s="2075"/>
      <c r="S44" s="860"/>
      <c r="T44" s="860"/>
      <c r="U44" s="860"/>
      <c r="V44" s="860"/>
      <c r="W44" s="945">
        <f t="shared" si="9"/>
        <v>0</v>
      </c>
      <c r="X44" s="878">
        <f t="shared" si="10"/>
        <v>0</v>
      </c>
      <c r="Y44" s="822"/>
      <c r="Z44" s="822"/>
      <c r="AA44" s="932"/>
      <c r="AB44" s="1259"/>
      <c r="AC44" s="168"/>
      <c r="AD44" s="1242"/>
      <c r="AE44" s="934"/>
      <c r="AF44" s="1264"/>
      <c r="AG44" s="1222"/>
      <c r="AH44" s="827"/>
      <c r="AI44" s="959"/>
      <c r="AJ44" s="1275"/>
      <c r="AK44" s="929"/>
      <c r="AL44" s="828"/>
      <c r="AM44" s="1059"/>
      <c r="AN44" s="1059"/>
      <c r="AO44" s="1058"/>
      <c r="AP44" s="1058"/>
      <c r="AQ44" s="404"/>
      <c r="AR44" s="20"/>
      <c r="AS44" s="329"/>
      <c r="AT44" s="307"/>
      <c r="AU44" s="21"/>
      <c r="AV44" s="402"/>
      <c r="AW44" s="403"/>
      <c r="AX44" s="398"/>
      <c r="AY44" s="307"/>
      <c r="AZ44" s="348"/>
      <c r="BA44" s="390"/>
      <c r="BB44" s="415"/>
      <c r="BC44" s="416"/>
      <c r="BD44" s="307"/>
      <c r="BE44" s="348"/>
      <c r="BF44" s="390"/>
      <c r="BG44" s="415"/>
      <c r="BH44" s="416"/>
      <c r="BI44" s="307"/>
      <c r="BJ44" s="348"/>
      <c r="BK44" s="390"/>
      <c r="BL44" s="415"/>
      <c r="BM44" s="416"/>
      <c r="BN44" s="307"/>
      <c r="BO44" s="349"/>
      <c r="BP44" s="407"/>
      <c r="BQ44" s="415"/>
      <c r="BR44" s="416"/>
      <c r="BS44" s="307"/>
      <c r="BT44" s="348"/>
      <c r="BU44" s="408"/>
      <c r="BV44" s="415"/>
      <c r="BW44" s="416"/>
      <c r="BX44" s="307"/>
      <c r="BY44" s="349"/>
      <c r="BZ44" s="407"/>
      <c r="CA44" s="415"/>
      <c r="CB44" s="416"/>
      <c r="CC44" s="307"/>
      <c r="CD44" s="348"/>
      <c r="CE44" s="408"/>
      <c r="CF44" s="415"/>
      <c r="CG44" s="416"/>
      <c r="CH44" s="307"/>
      <c r="CI44" s="348"/>
      <c r="CJ44" s="408"/>
      <c r="CK44" s="409"/>
      <c r="CL44" s="410"/>
      <c r="CM44" s="411"/>
      <c r="CN44" s="412"/>
      <c r="CO44" s="1338"/>
      <c r="CP44" s="1203"/>
      <c r="CQ44" s="785" t="e">
        <f t="shared" si="7"/>
        <v>#DIV/0!</v>
      </c>
      <c r="CR44" s="1116"/>
      <c r="CS44" s="786" t="e">
        <f t="shared" si="0"/>
        <v>#DIV/0!</v>
      </c>
      <c r="CT44" s="1114"/>
      <c r="CU44" s="1199" t="e">
        <f t="shared" si="1"/>
        <v>#DIV/0!</v>
      </c>
      <c r="CV44" s="1115"/>
      <c r="CW44" s="1208" t="e">
        <f t="shared" si="2"/>
        <v>#DIV/0!</v>
      </c>
      <c r="CX44" s="1214"/>
      <c r="CY44" s="1210" t="e">
        <f t="shared" si="3"/>
        <v>#DIV/0!</v>
      </c>
      <c r="CZ44" s="1116"/>
      <c r="DA44" s="1207" t="e">
        <f t="shared" si="4"/>
        <v>#DIV/0!</v>
      </c>
      <c r="DB44" s="1114"/>
      <c r="DC44" s="1196" t="e">
        <f t="shared" si="5"/>
        <v>#DIV/0!</v>
      </c>
      <c r="DD44" s="1115"/>
      <c r="DE44" s="1208" t="e">
        <f t="shared" si="6"/>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8"/>
        <v>0</v>
      </c>
      <c r="Q45" s="2071"/>
      <c r="R45" s="2076"/>
      <c r="S45" s="859"/>
      <c r="T45" s="859"/>
      <c r="U45" s="859"/>
      <c r="V45" s="859"/>
      <c r="W45" s="946">
        <f t="shared" si="9"/>
        <v>0</v>
      </c>
      <c r="X45" s="878">
        <f t="shared" si="10"/>
        <v>0</v>
      </c>
      <c r="Y45" s="822"/>
      <c r="Z45" s="822"/>
      <c r="AA45" s="932"/>
      <c r="AB45" s="1259"/>
      <c r="AC45" s="168"/>
      <c r="AD45" s="1243"/>
      <c r="AE45" s="934"/>
      <c r="AF45" s="1264"/>
      <c r="AG45" s="1222"/>
      <c r="AH45" s="827"/>
      <c r="AI45" s="959"/>
      <c r="AJ45" s="1275"/>
      <c r="AK45" s="929"/>
      <c r="AL45" s="828"/>
      <c r="AM45" s="1059"/>
      <c r="AN45" s="1059"/>
      <c r="AO45" s="1058"/>
      <c r="AP45" s="1058"/>
      <c r="AQ45" s="404"/>
      <c r="AR45" s="20"/>
      <c r="AS45" s="329"/>
      <c r="AT45" s="307"/>
      <c r="AU45" s="21"/>
      <c r="AV45" s="402"/>
      <c r="AW45" s="403"/>
      <c r="AX45" s="398"/>
      <c r="AY45" s="307"/>
      <c r="AZ45" s="348"/>
      <c r="BA45" s="390"/>
      <c r="BB45" s="415"/>
      <c r="BC45" s="416"/>
      <c r="BD45" s="307"/>
      <c r="BE45" s="348"/>
      <c r="BF45" s="390"/>
      <c r="BG45" s="415"/>
      <c r="BH45" s="416"/>
      <c r="BI45" s="307"/>
      <c r="BJ45" s="348"/>
      <c r="BK45" s="390"/>
      <c r="BL45" s="415"/>
      <c r="BM45" s="416"/>
      <c r="BN45" s="307"/>
      <c r="BO45" s="349"/>
      <c r="BP45" s="407"/>
      <c r="BQ45" s="415"/>
      <c r="BR45" s="416"/>
      <c r="BS45" s="307"/>
      <c r="BT45" s="348"/>
      <c r="BU45" s="408"/>
      <c r="BV45" s="415"/>
      <c r="BW45" s="416"/>
      <c r="BX45" s="307"/>
      <c r="BY45" s="349"/>
      <c r="BZ45" s="407"/>
      <c r="CA45" s="415"/>
      <c r="CB45" s="416"/>
      <c r="CC45" s="307"/>
      <c r="CD45" s="348"/>
      <c r="CE45" s="408"/>
      <c r="CF45" s="415"/>
      <c r="CG45" s="416"/>
      <c r="CH45" s="307"/>
      <c r="CI45" s="348"/>
      <c r="CJ45" s="408"/>
      <c r="CK45" s="409"/>
      <c r="CL45" s="410"/>
      <c r="CM45" s="411"/>
      <c r="CN45" s="412"/>
      <c r="CO45" s="1338"/>
      <c r="CP45" s="1203"/>
      <c r="CQ45" s="785" t="e">
        <f t="shared" si="7"/>
        <v>#DIV/0!</v>
      </c>
      <c r="CR45" s="1116"/>
      <c r="CS45" s="786" t="e">
        <f t="shared" si="0"/>
        <v>#DIV/0!</v>
      </c>
      <c r="CT45" s="1114"/>
      <c r="CU45" s="1199" t="e">
        <f t="shared" si="1"/>
        <v>#DIV/0!</v>
      </c>
      <c r="CV45" s="1115"/>
      <c r="CW45" s="1208" t="e">
        <f t="shared" si="2"/>
        <v>#DIV/0!</v>
      </c>
      <c r="CX45" s="1214"/>
      <c r="CY45" s="1210" t="e">
        <f t="shared" si="3"/>
        <v>#DIV/0!</v>
      </c>
      <c r="CZ45" s="1116"/>
      <c r="DA45" s="1207" t="e">
        <f t="shared" si="4"/>
        <v>#DIV/0!</v>
      </c>
      <c r="DB45" s="1114"/>
      <c r="DC45" s="1196" t="e">
        <f t="shared" si="5"/>
        <v>#DIV/0!</v>
      </c>
      <c r="DD45" s="1115"/>
      <c r="DE45" s="1208" t="e">
        <f t="shared" si="6"/>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8"/>
        <v>0</v>
      </c>
      <c r="Q46" s="2071"/>
      <c r="R46" s="2076"/>
      <c r="S46" s="859"/>
      <c r="T46" s="859"/>
      <c r="U46" s="859"/>
      <c r="V46" s="859"/>
      <c r="W46" s="946">
        <f t="shared" si="9"/>
        <v>0</v>
      </c>
      <c r="X46" s="878">
        <f t="shared" si="10"/>
        <v>0</v>
      </c>
      <c r="Y46" s="822"/>
      <c r="Z46" s="822"/>
      <c r="AA46" s="932"/>
      <c r="AB46" s="1259"/>
      <c r="AC46" s="796"/>
      <c r="AD46" s="1243"/>
      <c r="AE46" s="934"/>
      <c r="AF46" s="1264"/>
      <c r="AG46" s="1222"/>
      <c r="AH46" s="822"/>
      <c r="AI46" s="959"/>
      <c r="AJ46" s="1275"/>
      <c r="AK46" s="929"/>
      <c r="AL46" s="828"/>
      <c r="AM46" s="1059"/>
      <c r="AN46" s="1059"/>
      <c r="AO46" s="1058"/>
      <c r="AP46" s="1058"/>
      <c r="AQ46" s="404"/>
      <c r="AR46" s="20"/>
      <c r="AS46" s="329"/>
      <c r="AT46" s="307"/>
      <c r="AU46" s="21"/>
      <c r="AV46" s="402"/>
      <c r="AW46" s="403"/>
      <c r="AX46" s="398"/>
      <c r="AY46" s="307"/>
      <c r="AZ46" s="348"/>
      <c r="BA46" s="390"/>
      <c r="BB46" s="415"/>
      <c r="BC46" s="416"/>
      <c r="BD46" s="307"/>
      <c r="BE46" s="348"/>
      <c r="BF46" s="390"/>
      <c r="BG46" s="415"/>
      <c r="BH46" s="416"/>
      <c r="BI46" s="307"/>
      <c r="BJ46" s="348"/>
      <c r="BK46" s="390"/>
      <c r="BL46" s="415"/>
      <c r="BM46" s="416"/>
      <c r="BN46" s="307"/>
      <c r="BO46" s="349"/>
      <c r="BP46" s="407"/>
      <c r="BQ46" s="415"/>
      <c r="BR46" s="416"/>
      <c r="BS46" s="307"/>
      <c r="BT46" s="348"/>
      <c r="BU46" s="408"/>
      <c r="BV46" s="415"/>
      <c r="BW46" s="416"/>
      <c r="BX46" s="307"/>
      <c r="BY46" s="349"/>
      <c r="BZ46" s="407"/>
      <c r="CA46" s="415"/>
      <c r="CB46" s="416"/>
      <c r="CC46" s="307"/>
      <c r="CD46" s="348"/>
      <c r="CE46" s="408"/>
      <c r="CF46" s="415"/>
      <c r="CG46" s="416"/>
      <c r="CH46" s="307"/>
      <c r="CI46" s="348"/>
      <c r="CJ46" s="408"/>
      <c r="CK46" s="409"/>
      <c r="CL46" s="410"/>
      <c r="CM46" s="411"/>
      <c r="CN46" s="412"/>
      <c r="CO46" s="1338"/>
      <c r="CP46" s="1203"/>
      <c r="CQ46" s="785" t="e">
        <f t="shared" si="7"/>
        <v>#DIV/0!</v>
      </c>
      <c r="CR46" s="1116"/>
      <c r="CS46" s="786" t="e">
        <f t="shared" si="0"/>
        <v>#DIV/0!</v>
      </c>
      <c r="CT46" s="1114"/>
      <c r="CU46" s="1199" t="e">
        <f t="shared" si="1"/>
        <v>#DIV/0!</v>
      </c>
      <c r="CV46" s="1115"/>
      <c r="CW46" s="1208" t="e">
        <f t="shared" si="2"/>
        <v>#DIV/0!</v>
      </c>
      <c r="CX46" s="1214"/>
      <c r="CY46" s="1210" t="e">
        <f t="shared" si="3"/>
        <v>#DIV/0!</v>
      </c>
      <c r="CZ46" s="1116"/>
      <c r="DA46" s="1207" t="e">
        <f t="shared" si="4"/>
        <v>#DIV/0!</v>
      </c>
      <c r="DB46" s="1114"/>
      <c r="DC46" s="1196" t="e">
        <f t="shared" si="5"/>
        <v>#DIV/0!</v>
      </c>
      <c r="DD46" s="1115"/>
      <c r="DE46" s="1208" t="e">
        <f t="shared" si="6"/>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8"/>
        <v>0</v>
      </c>
      <c r="Q47" s="2077"/>
      <c r="R47" s="2078"/>
      <c r="S47" s="126"/>
      <c r="T47" s="126"/>
      <c r="U47" s="126"/>
      <c r="V47" s="126"/>
      <c r="W47" s="510">
        <f t="shared" si="9"/>
        <v>0</v>
      </c>
      <c r="X47" s="140">
        <f t="shared" si="10"/>
        <v>0</v>
      </c>
      <c r="Y47" s="822"/>
      <c r="Z47" s="822"/>
      <c r="AA47" s="932"/>
      <c r="AB47" s="1259"/>
      <c r="AC47" s="796"/>
      <c r="AD47" s="782"/>
      <c r="AE47" s="934"/>
      <c r="AF47" s="1264"/>
      <c r="AG47" s="1222"/>
      <c r="AH47" s="822"/>
      <c r="AI47" s="959"/>
      <c r="AJ47" s="1275"/>
      <c r="AK47" s="929"/>
      <c r="AL47" s="828"/>
      <c r="AM47" s="1059"/>
      <c r="AN47" s="1059"/>
      <c r="AO47" s="1058"/>
      <c r="AP47" s="1058"/>
      <c r="AQ47" s="404"/>
      <c r="AR47" s="20"/>
      <c r="AS47" s="329"/>
      <c r="AT47" s="307"/>
      <c r="AU47" s="21"/>
      <c r="AV47" s="402"/>
      <c r="AW47" s="403"/>
      <c r="AX47" s="398"/>
      <c r="AY47" s="307"/>
      <c r="AZ47" s="348"/>
      <c r="BA47" s="390"/>
      <c r="BB47" s="415"/>
      <c r="BC47" s="416"/>
      <c r="BD47" s="307"/>
      <c r="BE47" s="348"/>
      <c r="BF47" s="390"/>
      <c r="BG47" s="415"/>
      <c r="BH47" s="416"/>
      <c r="BI47" s="307"/>
      <c r="BJ47" s="348"/>
      <c r="BK47" s="390"/>
      <c r="BL47" s="415"/>
      <c r="BM47" s="416"/>
      <c r="BN47" s="307"/>
      <c r="BO47" s="349"/>
      <c r="BP47" s="407"/>
      <c r="BQ47" s="415"/>
      <c r="BR47" s="416"/>
      <c r="BS47" s="307"/>
      <c r="BT47" s="348"/>
      <c r="BU47" s="408"/>
      <c r="BV47" s="415"/>
      <c r="BW47" s="416"/>
      <c r="BX47" s="307"/>
      <c r="BY47" s="349"/>
      <c r="BZ47" s="407"/>
      <c r="CA47" s="415"/>
      <c r="CB47" s="416"/>
      <c r="CC47" s="307"/>
      <c r="CD47" s="348"/>
      <c r="CE47" s="408"/>
      <c r="CF47" s="415"/>
      <c r="CG47" s="416"/>
      <c r="CH47" s="307"/>
      <c r="CI47" s="348"/>
      <c r="CJ47" s="408"/>
      <c r="CK47" s="409"/>
      <c r="CL47" s="410"/>
      <c r="CM47" s="411"/>
      <c r="CN47" s="412"/>
      <c r="CO47" s="1338"/>
      <c r="CP47" s="1203"/>
      <c r="CQ47" s="785" t="e">
        <f t="shared" si="7"/>
        <v>#DIV/0!</v>
      </c>
      <c r="CR47" s="1116"/>
      <c r="CS47" s="786" t="e">
        <f t="shared" si="0"/>
        <v>#DIV/0!</v>
      </c>
      <c r="CT47" s="1114"/>
      <c r="CU47" s="1199" t="e">
        <f t="shared" si="1"/>
        <v>#DIV/0!</v>
      </c>
      <c r="CV47" s="1115"/>
      <c r="CW47" s="1208" t="e">
        <f t="shared" si="2"/>
        <v>#DIV/0!</v>
      </c>
      <c r="CX47" s="1214"/>
      <c r="CY47" s="1210" t="e">
        <f t="shared" si="3"/>
        <v>#DIV/0!</v>
      </c>
      <c r="CZ47" s="1116"/>
      <c r="DA47" s="1207" t="e">
        <f t="shared" si="4"/>
        <v>#DIV/0!</v>
      </c>
      <c r="DB47" s="1114"/>
      <c r="DC47" s="1196" t="e">
        <f t="shared" si="5"/>
        <v>#DIV/0!</v>
      </c>
      <c r="DD47" s="1115"/>
      <c r="DE47" s="1208" t="e">
        <f t="shared" si="6"/>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827"/>
      <c r="F48" s="827"/>
      <c r="G48" s="905"/>
      <c r="H48" s="923"/>
      <c r="I48" s="923"/>
      <c r="J48" s="923"/>
      <c r="K48" s="969"/>
      <c r="L48" s="969"/>
      <c r="M48" s="148"/>
      <c r="N48" s="2009"/>
      <c r="O48" s="2009"/>
      <c r="P48" s="149"/>
      <c r="Q48" s="150"/>
      <c r="R48" s="150"/>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828"/>
      <c r="AM48" s="1059"/>
      <c r="AN48" s="1059"/>
      <c r="AO48" s="1058"/>
      <c r="AP48" s="1058"/>
      <c r="AQ48" s="404"/>
      <c r="AR48" s="20"/>
      <c r="AS48" s="329"/>
      <c r="AT48" s="307"/>
      <c r="AU48" s="21"/>
      <c r="AV48" s="402"/>
      <c r="AW48" s="403"/>
      <c r="AX48" s="398"/>
      <c r="AY48" s="307"/>
      <c r="AZ48" s="348"/>
      <c r="BA48" s="390"/>
      <c r="BB48" s="415"/>
      <c r="BC48" s="416"/>
      <c r="BD48" s="307"/>
      <c r="BE48" s="348"/>
      <c r="BF48" s="390"/>
      <c r="BG48" s="415"/>
      <c r="BH48" s="416"/>
      <c r="BI48" s="307"/>
      <c r="BJ48" s="348"/>
      <c r="BK48" s="390"/>
      <c r="BL48" s="415"/>
      <c r="BM48" s="416"/>
      <c r="BN48" s="307"/>
      <c r="BO48" s="349"/>
      <c r="BP48" s="407"/>
      <c r="BQ48" s="415"/>
      <c r="BR48" s="416"/>
      <c r="BS48" s="307"/>
      <c r="BT48" s="348"/>
      <c r="BU48" s="408"/>
      <c r="BV48" s="415"/>
      <c r="BW48" s="416"/>
      <c r="BX48" s="307"/>
      <c r="BY48" s="349"/>
      <c r="BZ48" s="407"/>
      <c r="CA48" s="415"/>
      <c r="CB48" s="416"/>
      <c r="CC48" s="307"/>
      <c r="CD48" s="348"/>
      <c r="CE48" s="408"/>
      <c r="CF48" s="415"/>
      <c r="CG48" s="416"/>
      <c r="CH48" s="307"/>
      <c r="CI48" s="348"/>
      <c r="CJ48" s="408"/>
      <c r="CK48" s="409"/>
      <c r="CL48" s="410"/>
      <c r="CM48" s="411"/>
      <c r="CN48" s="412"/>
      <c r="CO48" s="1338"/>
      <c r="CP48" s="1203"/>
      <c r="CQ48" s="785" t="e">
        <f t="shared" si="7"/>
        <v>#DIV/0!</v>
      </c>
      <c r="CR48" s="1116"/>
      <c r="CS48" s="786" t="e">
        <f t="shared" si="0"/>
        <v>#DIV/0!</v>
      </c>
      <c r="CT48" s="1114"/>
      <c r="CU48" s="1199" t="e">
        <f t="shared" si="1"/>
        <v>#DIV/0!</v>
      </c>
      <c r="CV48" s="1115"/>
      <c r="CW48" s="1208" t="e">
        <f t="shared" si="2"/>
        <v>#DIV/0!</v>
      </c>
      <c r="CX48" s="1214"/>
      <c r="CY48" s="1210" t="e">
        <f t="shared" si="3"/>
        <v>#DIV/0!</v>
      </c>
      <c r="CZ48" s="1116"/>
      <c r="DA48" s="1207" t="e">
        <f t="shared" si="4"/>
        <v>#DIV/0!</v>
      </c>
      <c r="DB48" s="1114"/>
      <c r="DC48" s="1196" t="e">
        <f t="shared" si="5"/>
        <v>#DIV/0!</v>
      </c>
      <c r="DD48" s="1115"/>
      <c r="DE48" s="1208" t="e">
        <f t="shared" si="6"/>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509" t="s">
        <v>31</v>
      </c>
      <c r="C49" s="1045" t="s">
        <v>337</v>
      </c>
      <c r="D49" s="1045" t="s">
        <v>338</v>
      </c>
      <c r="E49" s="2107" t="s">
        <v>339</v>
      </c>
      <c r="F49" s="2108"/>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828"/>
      <c r="AM49" s="1059"/>
      <c r="AN49" s="1059"/>
      <c r="AO49" s="1058"/>
      <c r="AP49" s="1058"/>
      <c r="AQ49" s="404"/>
      <c r="AR49" s="20"/>
      <c r="AS49" s="329"/>
      <c r="AT49" s="307"/>
      <c r="AU49" s="21"/>
      <c r="AV49" s="402"/>
      <c r="AW49" s="403"/>
      <c r="AX49" s="398"/>
      <c r="AY49" s="307"/>
      <c r="AZ49" s="348"/>
      <c r="BA49" s="390"/>
      <c r="BB49" s="415"/>
      <c r="BC49" s="416"/>
      <c r="BD49" s="307"/>
      <c r="BE49" s="348"/>
      <c r="BF49" s="390"/>
      <c r="BG49" s="415"/>
      <c r="BH49" s="416"/>
      <c r="BI49" s="307"/>
      <c r="BJ49" s="348"/>
      <c r="BK49" s="390"/>
      <c r="BL49" s="415"/>
      <c r="BM49" s="416"/>
      <c r="BN49" s="307"/>
      <c r="BO49" s="349"/>
      <c r="BP49" s="407"/>
      <c r="BQ49" s="415"/>
      <c r="BR49" s="416"/>
      <c r="BS49" s="307"/>
      <c r="BT49" s="348"/>
      <c r="BU49" s="408"/>
      <c r="BV49" s="415"/>
      <c r="BW49" s="416"/>
      <c r="BX49" s="307"/>
      <c r="BY49" s="349"/>
      <c r="BZ49" s="407"/>
      <c r="CA49" s="415"/>
      <c r="CB49" s="416"/>
      <c r="CC49" s="307"/>
      <c r="CD49" s="348"/>
      <c r="CE49" s="408"/>
      <c r="CF49" s="415"/>
      <c r="CG49" s="416"/>
      <c r="CH49" s="307"/>
      <c r="CI49" s="348"/>
      <c r="CJ49" s="408"/>
      <c r="CK49" s="409"/>
      <c r="CL49" s="410"/>
      <c r="CM49" s="411"/>
      <c r="CN49" s="412"/>
      <c r="CO49" s="1338"/>
      <c r="CP49" s="1203"/>
      <c r="CQ49" s="785" t="e">
        <f t="shared" si="7"/>
        <v>#DIV/0!</v>
      </c>
      <c r="CR49" s="1116"/>
      <c r="CS49" s="786" t="e">
        <f t="shared" si="0"/>
        <v>#DIV/0!</v>
      </c>
      <c r="CT49" s="1114"/>
      <c r="CU49" s="1199" t="e">
        <f t="shared" si="1"/>
        <v>#DIV/0!</v>
      </c>
      <c r="CV49" s="1115"/>
      <c r="CW49" s="1208" t="e">
        <f t="shared" si="2"/>
        <v>#DIV/0!</v>
      </c>
      <c r="CX49" s="1214"/>
      <c r="CY49" s="1210" t="e">
        <f t="shared" si="3"/>
        <v>#DIV/0!</v>
      </c>
      <c r="CZ49" s="1116"/>
      <c r="DA49" s="1207" t="e">
        <f t="shared" si="4"/>
        <v>#DIV/0!</v>
      </c>
      <c r="DB49" s="1114"/>
      <c r="DC49" s="1196" t="e">
        <f t="shared" si="5"/>
        <v>#DIV/0!</v>
      </c>
      <c r="DD49" s="1115"/>
      <c r="DE49" s="1208" t="e">
        <f t="shared" si="6"/>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828"/>
      <c r="AM50" s="1059"/>
      <c r="AN50" s="1059"/>
      <c r="AO50" s="1058"/>
      <c r="AP50" s="1058"/>
      <c r="AQ50" s="404"/>
      <c r="AR50" s="20"/>
      <c r="AS50" s="329"/>
      <c r="AT50" s="307"/>
      <c r="AU50" s="21"/>
      <c r="AV50" s="402"/>
      <c r="AW50" s="403"/>
      <c r="AX50" s="398"/>
      <c r="AY50" s="307"/>
      <c r="AZ50" s="348"/>
      <c r="BA50" s="390"/>
      <c r="BB50" s="415"/>
      <c r="BC50" s="416"/>
      <c r="BD50" s="307"/>
      <c r="BE50" s="348"/>
      <c r="BF50" s="390"/>
      <c r="BG50" s="415"/>
      <c r="BH50" s="416"/>
      <c r="BI50" s="307"/>
      <c r="BJ50" s="348"/>
      <c r="BK50" s="390"/>
      <c r="BL50" s="415"/>
      <c r="BM50" s="416"/>
      <c r="BN50" s="307"/>
      <c r="BO50" s="349"/>
      <c r="BP50" s="407"/>
      <c r="BQ50" s="415"/>
      <c r="BR50" s="416"/>
      <c r="BS50" s="307"/>
      <c r="BT50" s="348"/>
      <c r="BU50" s="408"/>
      <c r="BV50" s="415"/>
      <c r="BW50" s="416"/>
      <c r="BX50" s="307"/>
      <c r="BY50" s="349"/>
      <c r="BZ50" s="407"/>
      <c r="CA50" s="415"/>
      <c r="CB50" s="416"/>
      <c r="CC50" s="307"/>
      <c r="CD50" s="348"/>
      <c r="CE50" s="408"/>
      <c r="CF50" s="415"/>
      <c r="CG50" s="416"/>
      <c r="CH50" s="307"/>
      <c r="CI50" s="348"/>
      <c r="CJ50" s="408"/>
      <c r="CK50" s="409"/>
      <c r="CL50" s="410"/>
      <c r="CM50" s="411"/>
      <c r="CN50" s="412"/>
      <c r="CO50" s="1338"/>
      <c r="CP50" s="1203"/>
      <c r="CQ50" s="785" t="e">
        <f t="shared" si="7"/>
        <v>#DIV/0!</v>
      </c>
      <c r="CR50" s="1116"/>
      <c r="CS50" s="786" t="e">
        <f t="shared" si="0"/>
        <v>#DIV/0!</v>
      </c>
      <c r="CT50" s="1114"/>
      <c r="CU50" s="1199" t="e">
        <f t="shared" si="1"/>
        <v>#DIV/0!</v>
      </c>
      <c r="CV50" s="1115"/>
      <c r="CW50" s="1208" t="e">
        <f t="shared" si="2"/>
        <v>#DIV/0!</v>
      </c>
      <c r="CX50" s="1214"/>
      <c r="CY50" s="1210" t="e">
        <f t="shared" si="3"/>
        <v>#DIV/0!</v>
      </c>
      <c r="CZ50" s="1116"/>
      <c r="DA50" s="1207" t="e">
        <f t="shared" si="4"/>
        <v>#DIV/0!</v>
      </c>
      <c r="DB50" s="1114"/>
      <c r="DC50" s="1196" t="e">
        <f t="shared" si="5"/>
        <v>#DIV/0!</v>
      </c>
      <c r="DD50" s="1115"/>
      <c r="DE50" s="1208" t="e">
        <f t="shared" si="6"/>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828"/>
      <c r="AM51" s="1059"/>
      <c r="AN51" s="1059"/>
      <c r="AO51" s="1058"/>
      <c r="AP51" s="1058"/>
      <c r="AQ51" s="404"/>
      <c r="AR51" s="20"/>
      <c r="AS51" s="329"/>
      <c r="AT51" s="307"/>
      <c r="AU51" s="21"/>
      <c r="AV51" s="402"/>
      <c r="AW51" s="403"/>
      <c r="AX51" s="398"/>
      <c r="AY51" s="307"/>
      <c r="AZ51" s="348"/>
      <c r="BA51" s="390"/>
      <c r="BB51" s="415"/>
      <c r="BC51" s="416"/>
      <c r="BD51" s="350"/>
      <c r="BE51" s="348"/>
      <c r="BF51" s="390"/>
      <c r="BG51" s="415"/>
      <c r="BH51" s="416"/>
      <c r="BI51" s="350"/>
      <c r="BJ51" s="348"/>
      <c r="BK51" s="390"/>
      <c r="BL51" s="415"/>
      <c r="BM51" s="416"/>
      <c r="BN51" s="350"/>
      <c r="BO51" s="349"/>
      <c r="BP51" s="407"/>
      <c r="BQ51" s="415"/>
      <c r="BR51" s="416"/>
      <c r="BS51" s="307"/>
      <c r="BT51" s="348"/>
      <c r="BU51" s="408"/>
      <c r="BV51" s="415"/>
      <c r="BW51" s="416"/>
      <c r="BX51" s="350"/>
      <c r="BY51" s="349"/>
      <c r="BZ51" s="407"/>
      <c r="CA51" s="415"/>
      <c r="CB51" s="416"/>
      <c r="CC51" s="307"/>
      <c r="CD51" s="348"/>
      <c r="CE51" s="408"/>
      <c r="CF51" s="415"/>
      <c r="CG51" s="416"/>
      <c r="CH51" s="307"/>
      <c r="CI51" s="348"/>
      <c r="CJ51" s="408"/>
      <c r="CK51" s="409"/>
      <c r="CL51" s="410"/>
      <c r="CM51" s="411"/>
      <c r="CN51" s="412"/>
      <c r="CO51" s="1338"/>
      <c r="CP51" s="1203"/>
      <c r="CQ51" s="785" t="e">
        <f t="shared" si="7"/>
        <v>#DIV/0!</v>
      </c>
      <c r="CR51" s="1116"/>
      <c r="CS51" s="786" t="e">
        <f t="shared" si="0"/>
        <v>#DIV/0!</v>
      </c>
      <c r="CT51" s="1114"/>
      <c r="CU51" s="1199" t="e">
        <f t="shared" si="1"/>
        <v>#DIV/0!</v>
      </c>
      <c r="CV51" s="1115"/>
      <c r="CW51" s="1208" t="e">
        <f t="shared" si="2"/>
        <v>#DIV/0!</v>
      </c>
      <c r="CX51" s="1214"/>
      <c r="CY51" s="1210" t="e">
        <f t="shared" si="3"/>
        <v>#DIV/0!</v>
      </c>
      <c r="CZ51" s="1116"/>
      <c r="DA51" s="1207" t="e">
        <f t="shared" si="4"/>
        <v>#DIV/0!</v>
      </c>
      <c r="DB51" s="1114"/>
      <c r="DC51" s="1196" t="e">
        <f t="shared" si="5"/>
        <v>#DIV/0!</v>
      </c>
      <c r="DD51" s="1115"/>
      <c r="DE51" s="1208" t="e">
        <f t="shared" si="6"/>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828"/>
      <c r="AM52" s="1059"/>
      <c r="AN52" s="1059"/>
      <c r="AO52" s="1058"/>
      <c r="AP52" s="1058"/>
      <c r="AQ52" s="404"/>
      <c r="AR52" s="20"/>
      <c r="AS52" s="329"/>
      <c r="AT52" s="307"/>
      <c r="AU52" s="21"/>
      <c r="AV52" s="402"/>
      <c r="AW52" s="403"/>
      <c r="AX52" s="398"/>
      <c r="AY52" s="307"/>
      <c r="AZ52" s="348"/>
      <c r="BA52" s="390"/>
      <c r="BB52" s="415"/>
      <c r="BC52" s="416"/>
      <c r="BD52" s="350"/>
      <c r="BE52" s="348"/>
      <c r="BF52" s="390"/>
      <c r="BG52" s="415"/>
      <c r="BH52" s="416"/>
      <c r="BI52" s="350"/>
      <c r="BJ52" s="348"/>
      <c r="BK52" s="390"/>
      <c r="BL52" s="415"/>
      <c r="BM52" s="416"/>
      <c r="BN52" s="350"/>
      <c r="BO52" s="349"/>
      <c r="BP52" s="407"/>
      <c r="BQ52" s="415"/>
      <c r="BR52" s="416"/>
      <c r="BS52" s="307"/>
      <c r="BT52" s="348"/>
      <c r="BU52" s="408"/>
      <c r="BV52" s="415"/>
      <c r="BW52" s="416"/>
      <c r="BX52" s="350"/>
      <c r="BY52" s="349"/>
      <c r="BZ52" s="407"/>
      <c r="CA52" s="415"/>
      <c r="CB52" s="416"/>
      <c r="CC52" s="307"/>
      <c r="CD52" s="348"/>
      <c r="CE52" s="408"/>
      <c r="CF52" s="415"/>
      <c r="CG52" s="416"/>
      <c r="CH52" s="307"/>
      <c r="CI52" s="348"/>
      <c r="CJ52" s="408"/>
      <c r="CK52" s="409"/>
      <c r="CL52" s="410"/>
      <c r="CM52" s="411"/>
      <c r="CN52" s="412"/>
      <c r="CO52" s="1338"/>
      <c r="CP52" s="1203"/>
      <c r="CQ52" s="785" t="e">
        <f t="shared" si="7"/>
        <v>#DIV/0!</v>
      </c>
      <c r="CR52" s="1116"/>
      <c r="CS52" s="786" t="e">
        <f t="shared" si="0"/>
        <v>#DIV/0!</v>
      </c>
      <c r="CT52" s="1114"/>
      <c r="CU52" s="1199" t="e">
        <f t="shared" si="1"/>
        <v>#DIV/0!</v>
      </c>
      <c r="CV52" s="1115"/>
      <c r="CW52" s="1208" t="e">
        <f t="shared" si="2"/>
        <v>#DIV/0!</v>
      </c>
      <c r="CX52" s="1214"/>
      <c r="CY52" s="1210" t="e">
        <f t="shared" si="3"/>
        <v>#DIV/0!</v>
      </c>
      <c r="CZ52" s="1116"/>
      <c r="DA52" s="1207" t="e">
        <f t="shared" si="4"/>
        <v>#DIV/0!</v>
      </c>
      <c r="DB52" s="1114"/>
      <c r="DC52" s="1196" t="e">
        <f t="shared" si="5"/>
        <v>#DIV/0!</v>
      </c>
      <c r="DD52" s="1115"/>
      <c r="DE52" s="1208" t="e">
        <f t="shared" si="6"/>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828"/>
      <c r="AM53" s="1059"/>
      <c r="AN53" s="1059"/>
      <c r="AO53" s="1058"/>
      <c r="AP53" s="1058"/>
      <c r="AQ53" s="404"/>
      <c r="AR53" s="20"/>
      <c r="AS53" s="329"/>
      <c r="AT53" s="307"/>
      <c r="AU53" s="21"/>
      <c r="AV53" s="402"/>
      <c r="AW53" s="403"/>
      <c r="AX53" s="398"/>
      <c r="AY53" s="307"/>
      <c r="AZ53" s="348"/>
      <c r="BA53" s="390"/>
      <c r="BB53" s="415"/>
      <c r="BC53" s="416"/>
      <c r="BD53" s="350"/>
      <c r="BE53" s="348"/>
      <c r="BF53" s="390"/>
      <c r="BG53" s="415"/>
      <c r="BH53" s="416"/>
      <c r="BI53" s="350"/>
      <c r="BJ53" s="348"/>
      <c r="BK53" s="390"/>
      <c r="BL53" s="415"/>
      <c r="BM53" s="416"/>
      <c r="BN53" s="350"/>
      <c r="BO53" s="349"/>
      <c r="BP53" s="407"/>
      <c r="BQ53" s="415"/>
      <c r="BR53" s="416"/>
      <c r="BS53" s="307"/>
      <c r="BT53" s="348"/>
      <c r="BU53" s="408"/>
      <c r="BV53" s="415"/>
      <c r="BW53" s="416"/>
      <c r="BX53" s="350"/>
      <c r="BY53" s="349"/>
      <c r="BZ53" s="407"/>
      <c r="CA53" s="415"/>
      <c r="CB53" s="416"/>
      <c r="CC53" s="307"/>
      <c r="CD53" s="348"/>
      <c r="CE53" s="408"/>
      <c r="CF53" s="415"/>
      <c r="CG53" s="416"/>
      <c r="CH53" s="307"/>
      <c r="CI53" s="348"/>
      <c r="CJ53" s="408"/>
      <c r="CK53" s="409"/>
      <c r="CL53" s="410"/>
      <c r="CM53" s="411"/>
      <c r="CN53" s="412"/>
      <c r="CO53" s="1338"/>
      <c r="CP53" s="1203"/>
      <c r="CQ53" s="785" t="e">
        <f t="shared" si="7"/>
        <v>#DIV/0!</v>
      </c>
      <c r="CR53" s="1116"/>
      <c r="CS53" s="786" t="e">
        <f t="shared" si="0"/>
        <v>#DIV/0!</v>
      </c>
      <c r="CT53" s="1114"/>
      <c r="CU53" s="1199" t="e">
        <f t="shared" si="1"/>
        <v>#DIV/0!</v>
      </c>
      <c r="CV53" s="1115"/>
      <c r="CW53" s="1208" t="e">
        <f t="shared" si="2"/>
        <v>#DIV/0!</v>
      </c>
      <c r="CX53" s="1214"/>
      <c r="CY53" s="1210" t="e">
        <f t="shared" si="3"/>
        <v>#DIV/0!</v>
      </c>
      <c r="CZ53" s="1116"/>
      <c r="DA53" s="1207" t="e">
        <f t="shared" si="4"/>
        <v>#DIV/0!</v>
      </c>
      <c r="DB53" s="1114"/>
      <c r="DC53" s="1196" t="e">
        <f t="shared" si="5"/>
        <v>#DIV/0!</v>
      </c>
      <c r="DD53" s="1115"/>
      <c r="DE53" s="1208" t="e">
        <f t="shared" si="6"/>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828"/>
      <c r="AM54" s="1059"/>
      <c r="AN54" s="1059"/>
      <c r="AO54" s="1058"/>
      <c r="AP54" s="1058"/>
      <c r="AQ54" s="404"/>
      <c r="AR54" s="20"/>
      <c r="AS54" s="329"/>
      <c r="AT54" s="307"/>
      <c r="AU54" s="21"/>
      <c r="AV54" s="402"/>
      <c r="AW54" s="403"/>
      <c r="AX54" s="398"/>
      <c r="AY54" s="307"/>
      <c r="AZ54" s="348"/>
      <c r="BA54" s="390"/>
      <c r="BB54" s="415"/>
      <c r="BC54" s="416"/>
      <c r="BD54" s="350"/>
      <c r="BE54" s="348"/>
      <c r="BF54" s="390"/>
      <c r="BG54" s="415"/>
      <c r="BH54" s="416"/>
      <c r="BI54" s="350"/>
      <c r="BJ54" s="348"/>
      <c r="BK54" s="390"/>
      <c r="BL54" s="415"/>
      <c r="BM54" s="416"/>
      <c r="BN54" s="350"/>
      <c r="BO54" s="349"/>
      <c r="BP54" s="407"/>
      <c r="BQ54" s="415"/>
      <c r="BR54" s="416"/>
      <c r="BS54" s="307"/>
      <c r="BT54" s="348"/>
      <c r="BU54" s="408"/>
      <c r="BV54" s="415"/>
      <c r="BW54" s="416"/>
      <c r="BX54" s="350"/>
      <c r="BY54" s="349"/>
      <c r="BZ54" s="407"/>
      <c r="CA54" s="415"/>
      <c r="CB54" s="416"/>
      <c r="CC54" s="307"/>
      <c r="CD54" s="348"/>
      <c r="CE54" s="408"/>
      <c r="CF54" s="415"/>
      <c r="CG54" s="416"/>
      <c r="CH54" s="307"/>
      <c r="CI54" s="348"/>
      <c r="CJ54" s="408"/>
      <c r="CK54" s="409"/>
      <c r="CL54" s="410"/>
      <c r="CM54" s="411"/>
      <c r="CN54" s="412"/>
      <c r="CO54" s="1338"/>
      <c r="CP54" s="1203"/>
      <c r="CQ54" s="785" t="e">
        <f t="shared" si="7"/>
        <v>#DIV/0!</v>
      </c>
      <c r="CR54" s="1116"/>
      <c r="CS54" s="786" t="e">
        <f t="shared" si="0"/>
        <v>#DIV/0!</v>
      </c>
      <c r="CT54" s="1114"/>
      <c r="CU54" s="1199" t="e">
        <f t="shared" si="1"/>
        <v>#DIV/0!</v>
      </c>
      <c r="CV54" s="1115"/>
      <c r="CW54" s="1208" t="e">
        <f t="shared" si="2"/>
        <v>#DIV/0!</v>
      </c>
      <c r="CX54" s="1214"/>
      <c r="CY54" s="1210" t="e">
        <f t="shared" si="3"/>
        <v>#DIV/0!</v>
      </c>
      <c r="CZ54" s="1116"/>
      <c r="DA54" s="1207" t="e">
        <f t="shared" si="4"/>
        <v>#DIV/0!</v>
      </c>
      <c r="DB54" s="1114"/>
      <c r="DC54" s="1196" t="e">
        <f t="shared" si="5"/>
        <v>#DIV/0!</v>
      </c>
      <c r="DD54" s="1115"/>
      <c r="DE54" s="1208" t="e">
        <f t="shared" si="6"/>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828"/>
      <c r="AM55" s="1059"/>
      <c r="AN55" s="1059"/>
      <c r="AO55" s="1058"/>
      <c r="AP55" s="1058"/>
      <c r="AQ55" s="404"/>
      <c r="AR55" s="20"/>
      <c r="AS55" s="329"/>
      <c r="AT55" s="307"/>
      <c r="AU55" s="21"/>
      <c r="AV55" s="402"/>
      <c r="AW55" s="403"/>
      <c r="AX55" s="398"/>
      <c r="AY55" s="307"/>
      <c r="AZ55" s="348"/>
      <c r="BA55" s="390"/>
      <c r="BB55" s="415"/>
      <c r="BC55" s="416"/>
      <c r="BD55" s="350"/>
      <c r="BE55" s="348"/>
      <c r="BF55" s="390"/>
      <c r="BG55" s="415"/>
      <c r="BH55" s="416"/>
      <c r="BI55" s="350"/>
      <c r="BJ55" s="348"/>
      <c r="BK55" s="390"/>
      <c r="BL55" s="415"/>
      <c r="BM55" s="416"/>
      <c r="BN55" s="350"/>
      <c r="BO55" s="349"/>
      <c r="BP55" s="407"/>
      <c r="BQ55" s="415"/>
      <c r="BR55" s="416"/>
      <c r="BS55" s="307"/>
      <c r="BT55" s="348"/>
      <c r="BU55" s="408"/>
      <c r="BV55" s="415"/>
      <c r="BW55" s="416"/>
      <c r="BX55" s="350"/>
      <c r="BY55" s="349"/>
      <c r="BZ55" s="407"/>
      <c r="CA55" s="415"/>
      <c r="CB55" s="416"/>
      <c r="CC55" s="307"/>
      <c r="CD55" s="348"/>
      <c r="CE55" s="408"/>
      <c r="CF55" s="415"/>
      <c r="CG55" s="416"/>
      <c r="CH55" s="307"/>
      <c r="CI55" s="348"/>
      <c r="CJ55" s="408"/>
      <c r="CK55" s="409"/>
      <c r="CL55" s="410"/>
      <c r="CM55" s="411"/>
      <c r="CN55" s="412"/>
      <c r="CO55" s="1338"/>
      <c r="CP55" s="1203"/>
      <c r="CQ55" s="785" t="e">
        <f t="shared" si="7"/>
        <v>#DIV/0!</v>
      </c>
      <c r="CR55" s="1116"/>
      <c r="CS55" s="786" t="e">
        <f t="shared" si="0"/>
        <v>#DIV/0!</v>
      </c>
      <c r="CT55" s="1114"/>
      <c r="CU55" s="1199" t="e">
        <f t="shared" si="1"/>
        <v>#DIV/0!</v>
      </c>
      <c r="CV55" s="1115"/>
      <c r="CW55" s="1208" t="e">
        <f t="shared" si="2"/>
        <v>#DIV/0!</v>
      </c>
      <c r="CX55" s="1214"/>
      <c r="CY55" s="1210" t="e">
        <f t="shared" si="3"/>
        <v>#DIV/0!</v>
      </c>
      <c r="CZ55" s="1116"/>
      <c r="DA55" s="1207" t="e">
        <f t="shared" si="4"/>
        <v>#DIV/0!</v>
      </c>
      <c r="DB55" s="1114"/>
      <c r="DC55" s="1196" t="e">
        <f t="shared" si="5"/>
        <v>#DIV/0!</v>
      </c>
      <c r="DD55" s="1115"/>
      <c r="DE55" s="1208" t="e">
        <f t="shared" si="6"/>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1">SUM(C51,C56,I51,I56,O51,O56,V51)</f>
        <v>0</v>
      </c>
      <c r="W56" s="601">
        <f t="shared" si="11"/>
        <v>0</v>
      </c>
      <c r="X56" s="602">
        <f t="shared" si="11"/>
        <v>0</v>
      </c>
      <c r="Y56" s="822"/>
      <c r="Z56" s="822"/>
      <c r="AA56" s="358" t="s">
        <v>371</v>
      </c>
      <c r="AB56" s="358"/>
      <c r="AC56" s="1102"/>
      <c r="AD56" s="367"/>
      <c r="AE56" s="368"/>
      <c r="AF56" s="369"/>
      <c r="AG56" s="373"/>
      <c r="AH56" s="822"/>
      <c r="AI56" s="959"/>
      <c r="AJ56" s="1275"/>
      <c r="AK56" s="929"/>
      <c r="AL56" s="828"/>
      <c r="AM56" s="1059"/>
      <c r="AN56" s="1059"/>
      <c r="AO56" s="1058"/>
      <c r="AP56" s="1058"/>
      <c r="AQ56" s="404"/>
      <c r="AR56" s="20"/>
      <c r="AS56" s="329"/>
      <c r="AT56" s="307"/>
      <c r="AU56" s="21"/>
      <c r="AV56" s="402"/>
      <c r="AW56" s="403"/>
      <c r="AX56" s="398"/>
      <c r="AY56" s="307"/>
      <c r="AZ56" s="348"/>
      <c r="BA56" s="390"/>
      <c r="BB56" s="415"/>
      <c r="BC56" s="416"/>
      <c r="BD56" s="350"/>
      <c r="BE56" s="348"/>
      <c r="BF56" s="390"/>
      <c r="BG56" s="415"/>
      <c r="BH56" s="416"/>
      <c r="BI56" s="350"/>
      <c r="BJ56" s="348"/>
      <c r="BK56" s="390"/>
      <c r="BL56" s="415"/>
      <c r="BM56" s="416"/>
      <c r="BN56" s="350"/>
      <c r="BO56" s="349"/>
      <c r="BP56" s="407"/>
      <c r="BQ56" s="415"/>
      <c r="BR56" s="416"/>
      <c r="BS56" s="307"/>
      <c r="BT56" s="348"/>
      <c r="BU56" s="408"/>
      <c r="BV56" s="415"/>
      <c r="BW56" s="416"/>
      <c r="BX56" s="350"/>
      <c r="BY56" s="349"/>
      <c r="BZ56" s="407"/>
      <c r="CA56" s="415"/>
      <c r="CB56" s="416"/>
      <c r="CC56" s="307"/>
      <c r="CD56" s="348"/>
      <c r="CE56" s="408"/>
      <c r="CF56" s="415"/>
      <c r="CG56" s="416"/>
      <c r="CH56" s="307"/>
      <c r="CI56" s="348"/>
      <c r="CJ56" s="408"/>
      <c r="CK56" s="409"/>
      <c r="CL56" s="410"/>
      <c r="CM56" s="411"/>
      <c r="CN56" s="412"/>
      <c r="CO56" s="1338"/>
      <c r="CP56" s="1203"/>
      <c r="CQ56" s="785" t="e">
        <f t="shared" si="7"/>
        <v>#DIV/0!</v>
      </c>
      <c r="CR56" s="1116"/>
      <c r="CS56" s="786" t="e">
        <f t="shared" si="0"/>
        <v>#DIV/0!</v>
      </c>
      <c r="CT56" s="1114"/>
      <c r="CU56" s="1199" t="e">
        <f t="shared" si="1"/>
        <v>#DIV/0!</v>
      </c>
      <c r="CV56" s="1115"/>
      <c r="CW56" s="1208" t="e">
        <f t="shared" si="2"/>
        <v>#DIV/0!</v>
      </c>
      <c r="CX56" s="1214"/>
      <c r="CY56" s="1210" t="e">
        <f t="shared" si="3"/>
        <v>#DIV/0!</v>
      </c>
      <c r="CZ56" s="1116"/>
      <c r="DA56" s="1207" t="e">
        <f t="shared" si="4"/>
        <v>#DIV/0!</v>
      </c>
      <c r="DB56" s="1114"/>
      <c r="DC56" s="1196" t="e">
        <f t="shared" si="5"/>
        <v>#DIV/0!</v>
      </c>
      <c r="DD56" s="1115"/>
      <c r="DE56" s="1208" t="e">
        <f t="shared" si="6"/>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1"/>
        <v>0</v>
      </c>
      <c r="W57" s="606">
        <f t="shared" si="11"/>
        <v>0</v>
      </c>
      <c r="X57" s="1004">
        <f t="shared" si="11"/>
        <v>0</v>
      </c>
      <c r="Y57" s="822"/>
      <c r="Z57" s="822"/>
      <c r="AA57" s="360"/>
      <c r="AB57" s="360"/>
      <c r="AC57" s="1102"/>
      <c r="AD57" s="367"/>
      <c r="AE57" s="368"/>
      <c r="AF57" s="369"/>
      <c r="AG57" s="373"/>
      <c r="AH57" s="822"/>
      <c r="AI57" s="959"/>
      <c r="AJ57" s="1275"/>
      <c r="AK57" s="929"/>
      <c r="AL57" s="828"/>
      <c r="AM57" s="1059"/>
      <c r="AN57" s="1059"/>
      <c r="AO57" s="1058"/>
      <c r="AP57" s="1058"/>
      <c r="AQ57" s="404"/>
      <c r="AR57" s="20"/>
      <c r="AS57" s="329"/>
      <c r="AT57" s="307"/>
      <c r="AU57" s="21"/>
      <c r="AV57" s="402"/>
      <c r="AW57" s="403"/>
      <c r="AX57" s="398"/>
      <c r="AY57" s="307"/>
      <c r="AZ57" s="348"/>
      <c r="BA57" s="390"/>
      <c r="BB57" s="415"/>
      <c r="BC57" s="416"/>
      <c r="BD57" s="350"/>
      <c r="BE57" s="348"/>
      <c r="BF57" s="390"/>
      <c r="BG57" s="415"/>
      <c r="BH57" s="416"/>
      <c r="BI57" s="350"/>
      <c r="BJ57" s="348"/>
      <c r="BK57" s="390"/>
      <c r="BL57" s="415"/>
      <c r="BM57" s="416"/>
      <c r="BN57" s="350"/>
      <c r="BO57" s="349"/>
      <c r="BP57" s="407"/>
      <c r="BQ57" s="415"/>
      <c r="BR57" s="416"/>
      <c r="BS57" s="307"/>
      <c r="BT57" s="348"/>
      <c r="BU57" s="408"/>
      <c r="BV57" s="415"/>
      <c r="BW57" s="416"/>
      <c r="BX57" s="350"/>
      <c r="BY57" s="349"/>
      <c r="BZ57" s="407"/>
      <c r="CA57" s="415"/>
      <c r="CB57" s="416"/>
      <c r="CC57" s="307"/>
      <c r="CD57" s="348"/>
      <c r="CE57" s="408"/>
      <c r="CF57" s="415"/>
      <c r="CG57" s="416"/>
      <c r="CH57" s="307"/>
      <c r="CI57" s="348"/>
      <c r="CJ57" s="408"/>
      <c r="CK57" s="409"/>
      <c r="CL57" s="410"/>
      <c r="CM57" s="411"/>
      <c r="CN57" s="412"/>
      <c r="CO57" s="1338"/>
      <c r="CP57" s="1203"/>
      <c r="CQ57" s="785" t="e">
        <f t="shared" si="7"/>
        <v>#DIV/0!</v>
      </c>
      <c r="CR57" s="1116"/>
      <c r="CS57" s="786" t="e">
        <f t="shared" si="0"/>
        <v>#DIV/0!</v>
      </c>
      <c r="CT57" s="1114"/>
      <c r="CU57" s="1199" t="e">
        <f t="shared" si="1"/>
        <v>#DIV/0!</v>
      </c>
      <c r="CV57" s="1115"/>
      <c r="CW57" s="1208" t="e">
        <f t="shared" si="2"/>
        <v>#DIV/0!</v>
      </c>
      <c r="CX57" s="1214"/>
      <c r="CY57" s="1210" t="e">
        <f t="shared" si="3"/>
        <v>#DIV/0!</v>
      </c>
      <c r="CZ57" s="1116"/>
      <c r="DA57" s="1207" t="e">
        <f t="shared" si="4"/>
        <v>#DIV/0!</v>
      </c>
      <c r="DB57" s="1114"/>
      <c r="DC57" s="1196" t="e">
        <f t="shared" si="5"/>
        <v>#DIV/0!</v>
      </c>
      <c r="DD57" s="1115"/>
      <c r="DE57" s="1208" t="e">
        <f t="shared" si="6"/>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60"/>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828"/>
      <c r="AM58" s="1059"/>
      <c r="AN58" s="1059"/>
      <c r="AO58" s="1058"/>
      <c r="AP58" s="1058"/>
      <c r="AQ58" s="404"/>
      <c r="AR58" s="20"/>
      <c r="AS58" s="329"/>
      <c r="AT58" s="307"/>
      <c r="AU58" s="21"/>
      <c r="AV58" s="402"/>
      <c r="AW58" s="403"/>
      <c r="AX58" s="398"/>
      <c r="AY58" s="307"/>
      <c r="AZ58" s="348"/>
      <c r="BA58" s="390"/>
      <c r="BB58" s="415"/>
      <c r="BC58" s="416"/>
      <c r="BD58" s="350"/>
      <c r="BE58" s="348"/>
      <c r="BF58" s="390"/>
      <c r="BG58" s="415"/>
      <c r="BH58" s="416"/>
      <c r="BI58" s="350"/>
      <c r="BJ58" s="348"/>
      <c r="BK58" s="390"/>
      <c r="BL58" s="415"/>
      <c r="BM58" s="416"/>
      <c r="BN58" s="350"/>
      <c r="BO58" s="349"/>
      <c r="BP58" s="407"/>
      <c r="BQ58" s="415"/>
      <c r="BR58" s="416"/>
      <c r="BS58" s="307"/>
      <c r="BT58" s="348"/>
      <c r="BU58" s="408"/>
      <c r="BV58" s="415"/>
      <c r="BW58" s="416"/>
      <c r="BX58" s="350"/>
      <c r="BY58" s="349"/>
      <c r="BZ58" s="407"/>
      <c r="CA58" s="415"/>
      <c r="CB58" s="416"/>
      <c r="CC58" s="307"/>
      <c r="CD58" s="348"/>
      <c r="CE58" s="408"/>
      <c r="CF58" s="415"/>
      <c r="CG58" s="416"/>
      <c r="CH58" s="307"/>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02"/>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2">SUM(AQ4:AQ58)</f>
        <v>0</v>
      </c>
      <c r="AR59" s="19">
        <f t="shared" si="12"/>
        <v>0</v>
      </c>
      <c r="AS59" s="19">
        <f t="shared" si="12"/>
        <v>0</v>
      </c>
      <c r="AT59" s="400">
        <f t="shared" si="12"/>
        <v>0</v>
      </c>
      <c r="AU59" s="22">
        <f t="shared" si="12"/>
        <v>0</v>
      </c>
      <c r="AV59" s="79">
        <f t="shared" si="12"/>
        <v>0</v>
      </c>
      <c r="AW59" s="19">
        <f t="shared" si="12"/>
        <v>0</v>
      </c>
      <c r="AX59" s="19">
        <f t="shared" si="12"/>
        <v>0</v>
      </c>
      <c r="AY59" s="399">
        <f t="shared" si="12"/>
        <v>0</v>
      </c>
      <c r="AZ59" s="22">
        <f t="shared" si="12"/>
        <v>0</v>
      </c>
      <c r="BA59" s="79">
        <f t="shared" si="12"/>
        <v>0</v>
      </c>
      <c r="BB59" s="19">
        <f t="shared" si="12"/>
        <v>0</v>
      </c>
      <c r="BC59" s="19">
        <f t="shared" si="12"/>
        <v>0</v>
      </c>
      <c r="BD59" s="399">
        <f t="shared" si="12"/>
        <v>0</v>
      </c>
      <c r="BE59" s="22">
        <f t="shared" si="12"/>
        <v>0</v>
      </c>
      <c r="BF59" s="79">
        <f t="shared" si="12"/>
        <v>0</v>
      </c>
      <c r="BG59" s="19">
        <f t="shared" si="12"/>
        <v>0</v>
      </c>
      <c r="BH59" s="19">
        <f t="shared" si="12"/>
        <v>0</v>
      </c>
      <c r="BI59" s="399">
        <f t="shared" si="12"/>
        <v>0</v>
      </c>
      <c r="BJ59" s="22">
        <f t="shared" si="12"/>
        <v>0</v>
      </c>
      <c r="BK59" s="79">
        <f t="shared" si="12"/>
        <v>0</v>
      </c>
      <c r="BL59" s="405">
        <f t="shared" si="12"/>
        <v>0</v>
      </c>
      <c r="BM59" s="383">
        <f t="shared" si="12"/>
        <v>0</v>
      </c>
      <c r="BN59" s="406">
        <f t="shared" si="12"/>
        <v>0</v>
      </c>
      <c r="BO59" s="384">
        <f t="shared" si="12"/>
        <v>0</v>
      </c>
      <c r="BP59" s="385">
        <f t="shared" si="12"/>
        <v>0</v>
      </c>
      <c r="BQ59" s="405">
        <f t="shared" si="12"/>
        <v>0</v>
      </c>
      <c r="BR59" s="383">
        <f t="shared" si="12"/>
        <v>0</v>
      </c>
      <c r="BS59" s="406">
        <f t="shared" si="12"/>
        <v>0</v>
      </c>
      <c r="BT59" s="384">
        <f t="shared" si="12"/>
        <v>0</v>
      </c>
      <c r="BU59" s="385">
        <f t="shared" si="12"/>
        <v>0</v>
      </c>
      <c r="BV59" s="405">
        <f t="shared" si="12"/>
        <v>0</v>
      </c>
      <c r="BW59" s="383">
        <f t="shared" si="12"/>
        <v>0</v>
      </c>
      <c r="BX59" s="406">
        <f t="shared" si="12"/>
        <v>0</v>
      </c>
      <c r="BY59" s="384">
        <f t="shared" si="12"/>
        <v>0</v>
      </c>
      <c r="BZ59" s="385">
        <f t="shared" si="12"/>
        <v>0</v>
      </c>
      <c r="CA59" s="405">
        <f t="shared" si="12"/>
        <v>0</v>
      </c>
      <c r="CB59" s="383">
        <f t="shared" si="12"/>
        <v>0</v>
      </c>
      <c r="CC59" s="406">
        <f t="shared" si="12"/>
        <v>0</v>
      </c>
      <c r="CD59" s="384">
        <f t="shared" si="12"/>
        <v>0</v>
      </c>
      <c r="CE59" s="385">
        <f t="shared" si="12"/>
        <v>0</v>
      </c>
      <c r="CF59" s="405">
        <f t="shared" si="12"/>
        <v>0</v>
      </c>
      <c r="CG59" s="383">
        <f t="shared" si="12"/>
        <v>0</v>
      </c>
      <c r="CH59" s="406">
        <f t="shared" si="12"/>
        <v>0</v>
      </c>
      <c r="CI59" s="384">
        <f t="shared" si="12"/>
        <v>0</v>
      </c>
      <c r="CJ59" s="385">
        <f t="shared" si="12"/>
        <v>0</v>
      </c>
      <c r="CK59" s="1012">
        <f t="shared" si="12"/>
        <v>0</v>
      </c>
      <c r="CL59" s="1012">
        <f t="shared" si="12"/>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364"/>
      <c r="C101" s="364"/>
      <c r="D101" s="364"/>
      <c r="E101" s="364"/>
      <c r="F101" s="364"/>
      <c r="G101" s="364"/>
      <c r="H101" s="364"/>
      <c r="I101" s="364"/>
      <c r="J101" s="364"/>
      <c r="K101" s="364"/>
      <c r="L101" s="364"/>
      <c r="M101" s="364"/>
      <c r="N101" s="364"/>
      <c r="O101" s="364"/>
      <c r="P101" s="364"/>
      <c r="Q101" s="364"/>
      <c r="R101" s="364"/>
      <c r="S101" s="364"/>
      <c r="T101" s="364"/>
      <c r="U101" s="364"/>
      <c r="V101" s="364"/>
      <c r="W101" s="364"/>
      <c r="X101" s="822"/>
      <c r="Y101" s="822"/>
      <c r="Z101" s="822"/>
      <c r="AA101" s="921"/>
      <c r="AB101" s="921"/>
      <c r="AC101" s="1102"/>
      <c r="AD101" s="921"/>
      <c r="AE101" s="921"/>
      <c r="AF101" s="846"/>
      <c r="AG101" s="823"/>
      <c r="AH101" s="822"/>
      <c r="AI101" s="822"/>
      <c r="AK101" s="1266"/>
      <c r="AL101" s="1266"/>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364"/>
      <c r="C102" s="364"/>
      <c r="D102" s="364"/>
      <c r="E102" s="364"/>
      <c r="F102" s="1271"/>
      <c r="G102" s="1271"/>
      <c r="H102" s="1271"/>
      <c r="I102" s="1271"/>
      <c r="J102" s="1271"/>
      <c r="K102" s="1744"/>
      <c r="L102" s="1744"/>
      <c r="M102" s="1271"/>
      <c r="N102" s="1271"/>
      <c r="O102" s="1271"/>
      <c r="P102" s="1271"/>
      <c r="Q102" s="364"/>
      <c r="R102" s="364"/>
      <c r="S102" s="364"/>
      <c r="T102" s="364"/>
      <c r="U102" s="364"/>
      <c r="V102" s="364"/>
      <c r="W102" s="364"/>
      <c r="X102" s="822"/>
      <c r="Y102" s="822"/>
      <c r="Z102" s="822"/>
      <c r="AA102" s="921"/>
      <c r="AB102" s="921"/>
      <c r="AC102" s="1102"/>
      <c r="AD102" s="921"/>
      <c r="AE102" s="921"/>
      <c r="AF102" s="846"/>
      <c r="AG102" s="823"/>
      <c r="AH102" s="822"/>
      <c r="AI102" s="822"/>
      <c r="AK102" s="1266"/>
      <c r="AL102" s="1266"/>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078" t="s">
        <v>73</v>
      </c>
      <c r="C103" s="1078"/>
      <c r="D103" s="1078"/>
      <c r="E103" s="1078"/>
      <c r="F103" s="1430">
        <v>3</v>
      </c>
      <c r="G103" s="1430">
        <v>7</v>
      </c>
      <c r="H103" s="1430">
        <v>11</v>
      </c>
      <c r="I103" s="1430">
        <v>15</v>
      </c>
      <c r="J103" s="1430">
        <v>19</v>
      </c>
      <c r="K103" s="2004">
        <v>23</v>
      </c>
      <c r="L103" s="2005"/>
      <c r="M103" s="1430">
        <v>27</v>
      </c>
      <c r="N103" s="1430">
        <v>31</v>
      </c>
      <c r="O103" s="1430">
        <v>35</v>
      </c>
      <c r="P103" s="1430">
        <v>38</v>
      </c>
      <c r="Q103" s="364"/>
      <c r="R103" s="364"/>
      <c r="S103" s="364"/>
      <c r="T103" s="364"/>
      <c r="U103" s="364"/>
      <c r="V103" s="364"/>
      <c r="W103" s="364"/>
      <c r="X103" s="822"/>
      <c r="Y103" s="822"/>
      <c r="Z103" s="822"/>
      <c r="AA103" s="921"/>
      <c r="AB103" s="921"/>
      <c r="AC103" s="1102"/>
      <c r="AD103" s="921"/>
      <c r="AE103" s="921"/>
      <c r="AF103" s="846"/>
      <c r="AG103" s="823"/>
      <c r="AH103" s="822"/>
      <c r="AI103" s="822"/>
      <c r="AK103" s="1266"/>
      <c r="AL103" s="1266"/>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364" t="s">
        <v>658</v>
      </c>
      <c r="C104" s="364"/>
      <c r="D104" s="364"/>
      <c r="E104" s="364"/>
      <c r="F104" s="1118"/>
      <c r="G104" s="1269"/>
      <c r="H104" s="1269"/>
      <c r="I104" s="1269"/>
      <c r="J104" s="1269"/>
      <c r="K104" s="1783"/>
      <c r="L104" s="1783"/>
      <c r="M104" s="1269"/>
      <c r="N104" s="1269"/>
      <c r="O104" s="1269"/>
      <c r="P104" s="364"/>
      <c r="Q104" s="364"/>
      <c r="R104" s="364"/>
      <c r="S104" s="364"/>
      <c r="T104" s="364"/>
      <c r="U104" s="364"/>
      <c r="V104" s="364"/>
      <c r="W104" s="364"/>
      <c r="X104" s="822"/>
      <c r="Y104" s="822"/>
      <c r="Z104" s="822"/>
      <c r="AA104" s="921"/>
      <c r="AB104" s="921"/>
      <c r="AC104" s="1102"/>
      <c r="AD104" s="921"/>
      <c r="AE104" s="921"/>
      <c r="AF104" s="846"/>
      <c r="AG104" s="823"/>
      <c r="AH104" s="822"/>
      <c r="AI104" s="822"/>
      <c r="AK104" s="1266"/>
      <c r="AL104" s="1266"/>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364" t="s">
        <v>182</v>
      </c>
      <c r="C105" s="364"/>
      <c r="D105" s="364"/>
      <c r="E105" s="364"/>
      <c r="F105" s="1118"/>
      <c r="G105" s="1269"/>
      <c r="H105" s="1269"/>
      <c r="I105" s="1269"/>
      <c r="J105" s="1269"/>
      <c r="K105" s="1783"/>
      <c r="L105" s="1783"/>
      <c r="M105" s="1269"/>
      <c r="N105" s="1269"/>
      <c r="O105" s="1269"/>
      <c r="P105" s="364"/>
      <c r="Q105" s="364"/>
      <c r="R105" s="364"/>
      <c r="S105" s="364"/>
      <c r="T105" s="364"/>
      <c r="U105" s="364"/>
      <c r="V105" s="364"/>
      <c r="W105" s="364"/>
      <c r="X105" s="822"/>
      <c r="Y105" s="822"/>
      <c r="Z105" s="822"/>
      <c r="AA105" s="921"/>
      <c r="AB105" s="921"/>
      <c r="AC105" s="1102"/>
      <c r="AD105" s="921"/>
      <c r="AE105" s="25"/>
      <c r="AF105" s="25"/>
      <c r="AG105" s="823"/>
      <c r="AH105" s="822"/>
      <c r="AI105" s="822"/>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364" t="s">
        <v>185</v>
      </c>
      <c r="C106" s="364"/>
      <c r="D106" s="364"/>
      <c r="E106" s="364"/>
      <c r="F106" s="1118"/>
      <c r="G106" s="1269"/>
      <c r="H106" s="1269"/>
      <c r="I106" s="1269"/>
      <c r="J106" s="1269"/>
      <c r="K106" s="1783"/>
      <c r="L106" s="1783"/>
      <c r="M106" s="1269"/>
      <c r="N106" s="1269"/>
      <c r="O106" s="1269"/>
      <c r="P106" s="364"/>
      <c r="Q106" s="364"/>
      <c r="R106" s="364"/>
      <c r="S106" s="364"/>
      <c r="T106" s="364"/>
      <c r="U106" s="364"/>
      <c r="V106" s="364"/>
      <c r="W106" s="364"/>
      <c r="X106" s="822"/>
      <c r="Y106" s="822"/>
      <c r="Z106" s="822"/>
      <c r="AA106" s="921"/>
      <c r="AB106" s="921"/>
      <c r="AC106" s="1102"/>
      <c r="AD106" s="921"/>
      <c r="AE106" s="338"/>
      <c r="AF106" s="338"/>
      <c r="AG106" s="823"/>
      <c r="AH106" s="822"/>
      <c r="AI106" s="822"/>
      <c r="AK106" s="1266"/>
      <c r="AL106" s="1266"/>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364" t="s">
        <v>401</v>
      </c>
      <c r="C107" s="364"/>
      <c r="D107" s="364"/>
      <c r="E107" s="364"/>
      <c r="F107" s="1118"/>
      <c r="G107" s="1269"/>
      <c r="H107" s="1269"/>
      <c r="I107" s="1269"/>
      <c r="J107" s="1269"/>
      <c r="K107" s="1783"/>
      <c r="L107" s="1783"/>
      <c r="M107" s="1269"/>
      <c r="N107" s="1269"/>
      <c r="O107" s="1269"/>
      <c r="P107" s="364"/>
      <c r="Q107" s="288"/>
      <c r="R107" s="288"/>
      <c r="S107" s="288"/>
      <c r="T107" s="288"/>
      <c r="U107" s="288"/>
      <c r="V107" s="288"/>
      <c r="W107" s="288"/>
      <c r="X107" s="822"/>
      <c r="Y107" s="822"/>
      <c r="Z107" s="822"/>
      <c r="AA107" s="25"/>
      <c r="AB107" s="25"/>
      <c r="AC107" s="905"/>
      <c r="AD107" s="921"/>
      <c r="AE107" s="338"/>
      <c r="AF107" s="338"/>
      <c r="AG107" s="823"/>
      <c r="AH107" s="822"/>
      <c r="AI107" s="822"/>
      <c r="AK107" s="1266"/>
      <c r="AL107" s="1266"/>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364" t="s">
        <v>456</v>
      </c>
      <c r="C108" s="364"/>
      <c r="D108" s="364"/>
      <c r="E108" s="364"/>
      <c r="F108" s="1118"/>
      <c r="G108" s="1269"/>
      <c r="H108" s="1269"/>
      <c r="I108" s="1269"/>
      <c r="J108" s="1269"/>
      <c r="K108" s="1783"/>
      <c r="L108" s="1783"/>
      <c r="M108" s="1269"/>
      <c r="N108" s="1269"/>
      <c r="O108" s="1269"/>
      <c r="P108" s="288"/>
      <c r="Q108" s="362"/>
      <c r="R108" s="362"/>
      <c r="S108" s="362"/>
      <c r="T108" s="362"/>
      <c r="U108" s="288"/>
      <c r="V108" s="288"/>
      <c r="W108" s="288"/>
      <c r="X108" s="822"/>
      <c r="Y108" s="822"/>
      <c r="Z108" s="822"/>
      <c r="AA108" s="338"/>
      <c r="AB108" s="338"/>
      <c r="AC108" s="352"/>
      <c r="AD108" s="921"/>
      <c r="AE108" s="823"/>
      <c r="AF108" s="823"/>
      <c r="AG108" s="823"/>
      <c r="AH108" s="822"/>
      <c r="AI108" s="822"/>
      <c r="AK108" s="1267"/>
      <c r="AL108" s="1267"/>
    </row>
    <row r="109" spans="2:92" x14ac:dyDescent="0.25">
      <c r="B109" s="288" t="s">
        <v>191</v>
      </c>
      <c r="C109" s="288"/>
      <c r="D109" s="288"/>
      <c r="E109" s="288"/>
      <c r="F109" s="1119"/>
      <c r="G109" s="961"/>
      <c r="H109" s="961"/>
      <c r="I109" s="961"/>
      <c r="J109" s="961"/>
      <c r="K109" s="1783"/>
      <c r="L109" s="1783"/>
      <c r="M109" s="961"/>
      <c r="N109" s="961"/>
      <c r="O109" s="961"/>
      <c r="P109" s="362"/>
      <c r="Q109" s="822"/>
      <c r="R109" s="822"/>
      <c r="S109" s="822"/>
      <c r="T109" s="822"/>
      <c r="U109" s="822"/>
      <c r="V109" s="822"/>
      <c r="W109" s="822"/>
      <c r="X109" s="822"/>
      <c r="Y109" s="822"/>
      <c r="Z109" s="822"/>
      <c r="AA109" s="338"/>
      <c r="AB109" s="338"/>
      <c r="AC109" s="352"/>
      <c r="AD109" s="921"/>
      <c r="AE109" s="823"/>
      <c r="AF109" s="823"/>
      <c r="AG109" s="823"/>
      <c r="AH109" s="822"/>
      <c r="AI109" s="822"/>
      <c r="AK109" s="1267"/>
      <c r="AL109" s="1267"/>
    </row>
    <row r="110" spans="2:92" x14ac:dyDescent="0.25">
      <c r="B110" s="288" t="s">
        <v>193</v>
      </c>
      <c r="C110" s="288"/>
      <c r="D110" s="288"/>
      <c r="E110" s="364"/>
      <c r="F110" s="1118"/>
      <c r="G110" s="1269"/>
      <c r="H110" s="1269"/>
      <c r="I110" s="961"/>
      <c r="J110" s="961"/>
      <c r="K110" s="1783"/>
      <c r="L110" s="1783"/>
      <c r="M110" s="961"/>
      <c r="N110" s="961"/>
      <c r="O110" s="961"/>
      <c r="P110" s="822"/>
      <c r="Q110" s="822"/>
      <c r="R110" s="822"/>
      <c r="S110" s="822"/>
      <c r="T110" s="822"/>
      <c r="U110" s="822"/>
      <c r="V110" s="822"/>
      <c r="W110" s="822"/>
      <c r="X110" s="822"/>
      <c r="Y110" s="822"/>
      <c r="Z110" s="822"/>
      <c r="AA110" s="823"/>
      <c r="AB110" s="823"/>
      <c r="AC110" s="823"/>
      <c r="AD110" s="823"/>
      <c r="AE110" s="823"/>
      <c r="AF110" s="823"/>
      <c r="AG110" s="823"/>
      <c r="AH110" s="822"/>
      <c r="AI110" s="822"/>
      <c r="AK110" s="1267"/>
      <c r="AL110" s="1267"/>
    </row>
    <row r="111" spans="2:92" x14ac:dyDescent="0.25">
      <c r="B111" s="364" t="s">
        <v>350</v>
      </c>
      <c r="C111" s="822"/>
      <c r="D111" s="822"/>
      <c r="E111" s="822"/>
      <c r="F111" s="1120"/>
      <c r="G111" s="1085"/>
      <c r="H111" s="1270"/>
      <c r="I111" s="1270"/>
      <c r="J111" s="1270"/>
      <c r="K111" s="1783"/>
      <c r="L111" s="1783"/>
      <c r="M111" s="1270"/>
      <c r="N111" s="1270"/>
      <c r="O111" s="1270"/>
      <c r="P111" s="822"/>
      <c r="Q111" s="822"/>
      <c r="R111" s="822"/>
      <c r="S111" s="822"/>
      <c r="T111" s="822"/>
      <c r="U111" s="822"/>
      <c r="V111" s="822"/>
      <c r="W111" s="822"/>
      <c r="X111" s="822"/>
      <c r="Y111" s="822"/>
      <c r="Z111" s="822"/>
      <c r="AA111" s="823"/>
      <c r="AB111" s="823"/>
      <c r="AC111" s="823"/>
      <c r="AD111" s="823"/>
      <c r="AE111" s="823"/>
      <c r="AF111" s="823"/>
      <c r="AG111" s="823"/>
      <c r="AH111" s="822"/>
      <c r="AI111" s="822"/>
      <c r="AK111" s="1267"/>
      <c r="AL111" s="1267"/>
    </row>
    <row r="112" spans="2:92" x14ac:dyDescent="0.25">
      <c r="B112" s="364" t="s">
        <v>199</v>
      </c>
      <c r="C112" s="822"/>
      <c r="D112" s="822"/>
      <c r="E112" s="822"/>
      <c r="F112" s="1120"/>
      <c r="G112" s="1085"/>
      <c r="H112" s="1270"/>
      <c r="I112" s="1270"/>
      <c r="J112" s="1270"/>
      <c r="K112" s="1783"/>
      <c r="L112" s="1783"/>
      <c r="M112" s="1270"/>
      <c r="N112" s="1270"/>
      <c r="O112" s="1270"/>
      <c r="P112" s="822"/>
      <c r="Q112" s="822"/>
      <c r="R112" s="822"/>
      <c r="S112" s="822"/>
      <c r="T112" s="822"/>
      <c r="U112" s="822"/>
      <c r="V112" s="822"/>
      <c r="W112" s="822"/>
      <c r="X112" s="822"/>
      <c r="Y112" s="822"/>
      <c r="Z112" s="822"/>
      <c r="AA112" s="823"/>
      <c r="AB112" s="823"/>
      <c r="AC112" s="823"/>
      <c r="AD112" s="823"/>
      <c r="AE112" s="823"/>
      <c r="AF112" s="823"/>
      <c r="AG112" s="823"/>
      <c r="AH112" s="822"/>
      <c r="AI112" s="822"/>
      <c r="AK112" s="1267"/>
      <c r="AL112" s="1267"/>
    </row>
    <row r="113" spans="2:38" x14ac:dyDescent="0.25">
      <c r="B113" s="364" t="s">
        <v>200</v>
      </c>
      <c r="C113" s="822"/>
      <c r="D113" s="822"/>
      <c r="E113" s="822"/>
      <c r="F113" s="1120"/>
      <c r="G113" s="1085"/>
      <c r="H113" s="1270"/>
      <c r="I113" s="1270"/>
      <c r="J113" s="1270"/>
      <c r="K113" s="1783"/>
      <c r="L113" s="1783"/>
      <c r="M113" s="1270"/>
      <c r="N113" s="1270"/>
      <c r="O113" s="1270"/>
      <c r="P113" s="822"/>
      <c r="Q113" s="822"/>
      <c r="R113" s="822"/>
      <c r="S113" s="822"/>
      <c r="T113" s="822"/>
      <c r="U113" s="822"/>
      <c r="V113" s="822"/>
      <c r="W113" s="822"/>
      <c r="X113" s="822"/>
      <c r="Y113" s="822"/>
      <c r="Z113" s="822"/>
      <c r="AA113" s="823"/>
      <c r="AB113" s="823"/>
      <c r="AC113" s="823"/>
      <c r="AD113" s="823"/>
      <c r="AE113" s="823"/>
      <c r="AF113" s="823"/>
      <c r="AG113" s="823"/>
      <c r="AH113" s="822"/>
      <c r="AI113" s="822"/>
      <c r="AK113" s="1267"/>
      <c r="AL113" s="1267"/>
    </row>
    <row r="114" spans="2:38" x14ac:dyDescent="0.25">
      <c r="B114" s="364" t="s">
        <v>205</v>
      </c>
      <c r="C114" s="822"/>
      <c r="D114" s="822"/>
      <c r="E114" s="822"/>
      <c r="F114" s="1120"/>
      <c r="G114" s="1085"/>
      <c r="H114" s="1270"/>
      <c r="I114" s="1270"/>
      <c r="J114" s="1270"/>
      <c r="K114" s="1783"/>
      <c r="L114" s="1783"/>
      <c r="M114" s="1270"/>
      <c r="N114" s="1270"/>
      <c r="O114" s="1270"/>
      <c r="P114" s="822"/>
      <c r="Q114" s="822"/>
      <c r="R114" s="822"/>
      <c r="S114" s="822"/>
      <c r="T114" s="822"/>
      <c r="U114" s="822"/>
      <c r="V114" s="822"/>
      <c r="W114" s="822"/>
      <c r="X114" s="822"/>
      <c r="Y114" s="822"/>
      <c r="Z114" s="822"/>
      <c r="AA114" s="823"/>
      <c r="AB114" s="823"/>
      <c r="AC114" s="823"/>
      <c r="AD114" s="823"/>
      <c r="AE114" s="823"/>
      <c r="AF114" s="823"/>
      <c r="AG114" s="823"/>
      <c r="AH114" s="822"/>
      <c r="AI114" s="822"/>
      <c r="AK114" s="1267"/>
      <c r="AL114" s="1267"/>
    </row>
    <row r="115" spans="2:38" x14ac:dyDescent="0.25">
      <c r="B115" s="364" t="s">
        <v>659</v>
      </c>
      <c r="C115" s="822"/>
      <c r="D115" s="822"/>
      <c r="E115" s="822"/>
      <c r="F115" s="1120"/>
      <c r="G115" s="1085"/>
      <c r="H115" s="1270"/>
      <c r="I115" s="1270"/>
      <c r="J115" s="1270"/>
      <c r="K115" s="1783"/>
      <c r="L115" s="1783"/>
      <c r="M115" s="1270"/>
      <c r="N115" s="1270"/>
      <c r="O115" s="1270"/>
      <c r="P115" s="822"/>
      <c r="Q115" s="822"/>
      <c r="R115" s="822"/>
      <c r="S115" s="822"/>
      <c r="T115" s="822"/>
      <c r="U115" s="822"/>
      <c r="V115" s="822"/>
      <c r="W115" s="822"/>
      <c r="X115" s="822"/>
      <c r="Y115" s="822"/>
      <c r="Z115" s="822"/>
      <c r="AA115" s="823"/>
      <c r="AB115" s="823"/>
      <c r="AC115" s="823"/>
      <c r="AD115" s="823"/>
      <c r="AE115" s="823"/>
      <c r="AF115" s="823"/>
      <c r="AG115" s="823"/>
      <c r="AH115" s="822"/>
      <c r="AI115" s="822"/>
      <c r="AK115" s="1267"/>
      <c r="AL115" s="1267"/>
    </row>
    <row r="116" spans="2:38" x14ac:dyDescent="0.25">
      <c r="B116" s="364" t="s">
        <v>508</v>
      </c>
      <c r="C116" s="822"/>
      <c r="D116" s="822"/>
      <c r="E116" s="822"/>
      <c r="F116" s="1120"/>
      <c r="G116" s="1085"/>
      <c r="H116" s="1270"/>
      <c r="I116" s="1270"/>
      <c r="J116" s="1270"/>
      <c r="K116" s="1783"/>
      <c r="L116" s="1783"/>
      <c r="M116" s="1270"/>
      <c r="N116" s="1270"/>
      <c r="O116" s="1270"/>
      <c r="P116" s="822"/>
      <c r="Q116" s="822"/>
      <c r="R116" s="822"/>
      <c r="S116" s="822"/>
      <c r="T116" s="822"/>
      <c r="U116" s="822"/>
      <c r="V116" s="822"/>
      <c r="W116" s="822"/>
      <c r="X116" s="822"/>
      <c r="Y116" s="822"/>
      <c r="Z116" s="822"/>
      <c r="AA116" s="823"/>
      <c r="AB116" s="823"/>
      <c r="AC116" s="823"/>
      <c r="AD116" s="823"/>
      <c r="AE116" s="823"/>
      <c r="AF116" s="823"/>
      <c r="AG116" s="823"/>
      <c r="AH116" s="822"/>
      <c r="AI116" s="822"/>
      <c r="AK116" s="1267"/>
      <c r="AL116" s="1267"/>
    </row>
    <row r="117" spans="2:38" x14ac:dyDescent="0.25">
      <c r="B117" s="364" t="s">
        <v>217</v>
      </c>
      <c r="C117" s="822"/>
      <c r="D117" s="822"/>
      <c r="E117" s="822"/>
      <c r="F117" s="1120"/>
      <c r="G117" s="1085"/>
      <c r="H117" s="1270"/>
      <c r="I117" s="1270"/>
      <c r="J117" s="1270"/>
      <c r="K117" s="1783"/>
      <c r="L117" s="1783"/>
      <c r="M117" s="1270"/>
      <c r="N117" s="1270"/>
      <c r="O117" s="1270"/>
      <c r="P117" s="822"/>
      <c r="Q117" s="822"/>
      <c r="R117" s="822"/>
      <c r="S117" s="822"/>
      <c r="T117" s="822"/>
      <c r="U117" s="822"/>
      <c r="V117" s="822"/>
      <c r="W117" s="822"/>
      <c r="X117" s="822"/>
      <c r="Y117" s="822"/>
      <c r="Z117" s="822"/>
      <c r="AA117" s="823"/>
      <c r="AB117" s="823"/>
      <c r="AC117" s="823"/>
      <c r="AD117" s="823"/>
      <c r="AE117" s="823"/>
      <c r="AF117" s="823"/>
      <c r="AG117" s="823"/>
      <c r="AH117" s="822"/>
      <c r="AI117" s="822"/>
      <c r="AK117" s="1267"/>
      <c r="AL117" s="1267"/>
    </row>
    <row r="118" spans="2:38" x14ac:dyDescent="0.25">
      <c r="B118" s="364" t="s">
        <v>224</v>
      </c>
      <c r="C118" s="822"/>
      <c r="D118" s="822"/>
      <c r="E118" s="822"/>
      <c r="F118" s="1120"/>
      <c r="G118" s="1085"/>
      <c r="H118" s="1270"/>
      <c r="I118" s="1270"/>
      <c r="J118" s="1270"/>
      <c r="K118" s="1783"/>
      <c r="L118" s="1783"/>
      <c r="M118" s="1270"/>
      <c r="N118" s="1270"/>
      <c r="O118" s="1270"/>
      <c r="P118" s="822"/>
      <c r="Q118" s="822"/>
      <c r="R118" s="822"/>
      <c r="S118" s="822"/>
      <c r="T118" s="822"/>
      <c r="U118" s="822"/>
      <c r="V118" s="822"/>
      <c r="W118" s="822"/>
      <c r="X118" s="822"/>
      <c r="Y118" s="822"/>
      <c r="Z118" s="822"/>
      <c r="AA118" s="823"/>
      <c r="AB118" s="823"/>
      <c r="AC118" s="823"/>
      <c r="AD118" s="823"/>
      <c r="AE118" s="823"/>
      <c r="AF118" s="823"/>
      <c r="AG118" s="823"/>
      <c r="AH118" s="822"/>
      <c r="AI118" s="822"/>
      <c r="AK118" s="1267"/>
      <c r="AL118" s="1267"/>
    </row>
    <row r="119" spans="2:38" x14ac:dyDescent="0.25">
      <c r="B119" s="364" t="s">
        <v>660</v>
      </c>
      <c r="C119" s="822"/>
      <c r="D119" s="822"/>
      <c r="E119" s="822"/>
      <c r="F119" s="1120"/>
      <c r="G119" s="1085"/>
      <c r="H119" s="1270"/>
      <c r="I119" s="1270"/>
      <c r="J119" s="1270"/>
      <c r="K119" s="1783"/>
      <c r="L119" s="1783"/>
      <c r="M119" s="1270"/>
      <c r="N119" s="1270"/>
      <c r="O119" s="1270"/>
      <c r="P119" s="822"/>
      <c r="Q119" s="822"/>
      <c r="R119" s="822"/>
      <c r="S119" s="822"/>
      <c r="T119" s="822"/>
      <c r="U119" s="822"/>
      <c r="V119" s="822"/>
      <c r="W119" s="822"/>
      <c r="X119" s="822"/>
      <c r="Y119" s="822"/>
      <c r="Z119" s="822"/>
      <c r="AA119" s="823"/>
      <c r="AB119" s="823"/>
      <c r="AC119" s="823"/>
      <c r="AD119" s="823"/>
      <c r="AE119" s="823"/>
      <c r="AF119" s="823"/>
      <c r="AG119" s="823"/>
      <c r="AH119" s="822"/>
      <c r="AI119" s="822"/>
      <c r="AK119" s="1267"/>
      <c r="AL119" s="1267"/>
    </row>
    <row r="120" spans="2:38" x14ac:dyDescent="0.25">
      <c r="B120" s="364" t="s">
        <v>506</v>
      </c>
      <c r="C120" s="822"/>
      <c r="D120" s="822"/>
      <c r="E120" s="822"/>
      <c r="F120" s="1120"/>
      <c r="G120" s="1085"/>
      <c r="H120" s="1270"/>
      <c r="I120" s="1270"/>
      <c r="J120" s="1270"/>
      <c r="K120" s="1783"/>
      <c r="L120" s="1783"/>
      <c r="M120" s="1270"/>
      <c r="N120" s="1270"/>
      <c r="O120" s="1270"/>
      <c r="P120" s="822"/>
      <c r="Q120" s="822"/>
      <c r="R120" s="822"/>
      <c r="S120" s="822"/>
      <c r="T120" s="822"/>
      <c r="U120" s="822"/>
      <c r="V120" s="822"/>
      <c r="W120" s="822"/>
      <c r="X120" s="822"/>
      <c r="Y120" s="822"/>
      <c r="Z120" s="822"/>
      <c r="AA120" s="823"/>
      <c r="AB120" s="823"/>
      <c r="AC120" s="823"/>
      <c r="AD120" s="823"/>
      <c r="AE120" s="823"/>
      <c r="AF120" s="823"/>
      <c r="AG120" s="823"/>
      <c r="AH120" s="822"/>
      <c r="AI120" s="822"/>
      <c r="AK120" s="1267"/>
      <c r="AL120" s="1267"/>
    </row>
    <row r="121" spans="2:38" x14ac:dyDescent="0.25">
      <c r="B121" s="364" t="s">
        <v>231</v>
      </c>
      <c r="C121" s="822"/>
      <c r="D121" s="822"/>
      <c r="E121" s="822"/>
      <c r="F121" s="1120"/>
      <c r="G121" s="1085"/>
      <c r="H121" s="1270"/>
      <c r="I121" s="1270"/>
      <c r="J121" s="1270"/>
      <c r="K121" s="1783"/>
      <c r="L121" s="1783"/>
      <c r="M121" s="1270"/>
      <c r="N121" s="1270"/>
      <c r="O121" s="1270"/>
      <c r="P121" s="822"/>
      <c r="Q121" s="822"/>
      <c r="R121" s="822"/>
      <c r="S121" s="822"/>
      <c r="T121" s="822"/>
      <c r="U121" s="822"/>
      <c r="V121" s="822"/>
      <c r="W121" s="822"/>
      <c r="X121" s="822"/>
      <c r="Y121" s="822"/>
      <c r="Z121" s="822"/>
      <c r="AA121" s="823"/>
      <c r="AB121" s="823"/>
      <c r="AC121" s="823"/>
      <c r="AD121" s="823"/>
      <c r="AE121" s="823"/>
      <c r="AF121" s="823"/>
      <c r="AG121" s="823"/>
      <c r="AH121" s="822"/>
      <c r="AI121" s="822"/>
      <c r="AK121" s="1267"/>
      <c r="AL121" s="1267"/>
    </row>
    <row r="122" spans="2:38" x14ac:dyDescent="0.25">
      <c r="B122" s="364" t="s">
        <v>233</v>
      </c>
      <c r="C122" s="822"/>
      <c r="D122" s="822"/>
      <c r="E122" s="822"/>
      <c r="F122" s="1120"/>
      <c r="G122" s="1085"/>
      <c r="H122" s="1270"/>
      <c r="I122" s="1270"/>
      <c r="J122" s="1270"/>
      <c r="K122" s="1783"/>
      <c r="L122" s="1783"/>
      <c r="M122" s="1270"/>
      <c r="N122" s="1270"/>
      <c r="O122" s="1270"/>
      <c r="P122" s="822"/>
      <c r="Q122" s="822"/>
      <c r="R122" s="822"/>
      <c r="S122" s="822"/>
      <c r="T122" s="822"/>
      <c r="U122" s="822"/>
      <c r="V122" s="822"/>
      <c r="W122" s="822"/>
      <c r="X122" s="822"/>
      <c r="Y122" s="822"/>
      <c r="Z122" s="822"/>
      <c r="AA122" s="823"/>
      <c r="AB122" s="823"/>
      <c r="AC122" s="823"/>
      <c r="AD122" s="823"/>
      <c r="AE122" s="823"/>
      <c r="AF122" s="823"/>
      <c r="AG122" s="823"/>
      <c r="AH122" s="822"/>
      <c r="AI122" s="822"/>
      <c r="AK122" s="1267"/>
      <c r="AL122" s="1267"/>
    </row>
    <row r="123" spans="2:38" x14ac:dyDescent="0.25">
      <c r="B123" s="364" t="s">
        <v>237</v>
      </c>
      <c r="C123" s="822"/>
      <c r="D123" s="822"/>
      <c r="E123" s="822"/>
      <c r="F123" s="1120"/>
      <c r="G123" s="1085"/>
      <c r="H123" s="1270"/>
      <c r="I123" s="1270"/>
      <c r="J123" s="1270"/>
      <c r="K123" s="1783"/>
      <c r="L123" s="1783"/>
      <c r="M123" s="1270"/>
      <c r="N123" s="1270"/>
      <c r="O123" s="1270"/>
      <c r="P123" s="822"/>
      <c r="Q123" s="822"/>
      <c r="R123" s="822"/>
      <c r="S123" s="822"/>
      <c r="T123" s="822"/>
      <c r="U123" s="822"/>
      <c r="V123" s="822"/>
      <c r="W123" s="822"/>
      <c r="X123" s="822"/>
      <c r="Y123" s="822"/>
      <c r="Z123" s="822"/>
      <c r="AA123" s="823"/>
      <c r="AB123" s="823"/>
      <c r="AC123" s="823"/>
      <c r="AD123" s="823"/>
      <c r="AE123" s="823"/>
      <c r="AF123" s="823"/>
      <c r="AG123" s="823"/>
      <c r="AH123" s="822"/>
      <c r="AI123" s="822"/>
      <c r="AK123" s="1267"/>
      <c r="AL123" s="1267"/>
    </row>
    <row r="124" spans="2:38" x14ac:dyDescent="0.25">
      <c r="B124" s="364"/>
      <c r="C124" s="822"/>
      <c r="D124" s="827"/>
      <c r="E124" s="827"/>
      <c r="F124" s="1085"/>
      <c r="G124" s="1085"/>
      <c r="H124" s="1270"/>
      <c r="I124" s="1270"/>
      <c r="J124" s="1270"/>
      <c r="K124" s="1783"/>
      <c r="L124" s="1783"/>
      <c r="M124" s="1270"/>
      <c r="N124" s="1270"/>
      <c r="O124" s="1270"/>
      <c r="P124" s="822"/>
      <c r="Q124" s="822"/>
      <c r="R124" s="822"/>
      <c r="S124" s="822"/>
      <c r="T124" s="822"/>
      <c r="U124" s="822"/>
      <c r="V124" s="822"/>
      <c r="W124" s="822"/>
      <c r="X124" s="822"/>
      <c r="Y124" s="822"/>
      <c r="Z124" s="822"/>
      <c r="AA124" s="823"/>
      <c r="AB124" s="823"/>
      <c r="AC124" s="823"/>
      <c r="AD124" s="823"/>
      <c r="AE124" s="823"/>
      <c r="AF124" s="823"/>
      <c r="AG124" s="823"/>
      <c r="AH124" s="822"/>
      <c r="AI124" s="822"/>
      <c r="AK124" s="1267"/>
      <c r="AL124" s="1267"/>
    </row>
    <row r="125" spans="2:38" x14ac:dyDescent="0.25">
      <c r="B125" s="364"/>
      <c r="C125" s="822"/>
      <c r="D125" s="827"/>
      <c r="E125" s="827"/>
      <c r="F125" s="1085"/>
      <c r="G125" s="1085"/>
      <c r="H125" s="1270"/>
      <c r="I125" s="1270"/>
      <c r="J125" s="1270"/>
      <c r="K125" s="1783"/>
      <c r="L125" s="1783"/>
      <c r="M125" s="1270"/>
      <c r="N125" s="1270"/>
      <c r="O125" s="1270"/>
      <c r="P125" s="822"/>
      <c r="Q125" s="822"/>
      <c r="R125" s="822"/>
      <c r="S125" s="822"/>
      <c r="T125" s="822"/>
      <c r="U125" s="822"/>
      <c r="V125" s="822"/>
      <c r="W125" s="822"/>
      <c r="X125" s="822"/>
      <c r="Y125" s="822"/>
      <c r="Z125" s="822"/>
      <c r="AA125" s="823"/>
      <c r="AB125" s="823"/>
      <c r="AC125" s="823"/>
      <c r="AD125" s="823"/>
      <c r="AE125" s="823"/>
      <c r="AF125" s="823"/>
      <c r="AG125" s="823"/>
      <c r="AH125" s="822"/>
      <c r="AI125" s="822"/>
      <c r="AK125" s="1267"/>
      <c r="AL125" s="1267"/>
    </row>
    <row r="126" spans="2:38" x14ac:dyDescent="0.25">
      <c r="B126" s="364"/>
      <c r="C126" s="822"/>
      <c r="D126" s="827"/>
      <c r="E126" s="827"/>
      <c r="F126" s="1085"/>
      <c r="G126" s="1085"/>
      <c r="H126" s="1270"/>
      <c r="I126" s="1270"/>
      <c r="J126" s="1270"/>
      <c r="K126" s="1783"/>
      <c r="L126" s="1783"/>
      <c r="M126" s="1270"/>
      <c r="N126" s="1270"/>
      <c r="O126" s="1270"/>
      <c r="P126" s="822"/>
      <c r="Q126" s="822"/>
      <c r="R126" s="822"/>
      <c r="S126" s="822"/>
      <c r="T126" s="822"/>
      <c r="U126" s="822"/>
      <c r="V126" s="822"/>
      <c r="W126" s="822"/>
      <c r="X126" s="822"/>
      <c r="Y126" s="822"/>
      <c r="Z126" s="822"/>
      <c r="AA126" s="823"/>
      <c r="AB126" s="823"/>
      <c r="AC126" s="823"/>
      <c r="AD126" s="823"/>
      <c r="AE126" s="823"/>
      <c r="AF126" s="823"/>
      <c r="AG126" s="823"/>
      <c r="AH126" s="822"/>
      <c r="AI126" s="822"/>
      <c r="AK126" s="1267"/>
      <c r="AL126" s="1267"/>
    </row>
    <row r="127" spans="2:38" x14ac:dyDescent="0.25">
      <c r="B127" s="364"/>
      <c r="C127" s="822"/>
      <c r="D127" s="827"/>
      <c r="E127" s="827"/>
      <c r="F127" s="1085"/>
      <c r="G127" s="1085"/>
      <c r="H127" s="1270"/>
      <c r="I127" s="1270"/>
      <c r="J127" s="1270"/>
      <c r="K127" s="1783"/>
      <c r="L127" s="1783"/>
      <c r="M127" s="1270"/>
      <c r="N127" s="1270"/>
      <c r="O127" s="1270"/>
      <c r="P127" s="822"/>
      <c r="Q127" s="822"/>
      <c r="R127" s="822"/>
      <c r="S127" s="822"/>
      <c r="T127" s="822"/>
      <c r="U127" s="822"/>
      <c r="V127" s="822"/>
      <c r="W127" s="822"/>
      <c r="X127" s="822"/>
      <c r="Y127" s="822"/>
      <c r="Z127" s="822"/>
      <c r="AA127" s="823"/>
      <c r="AB127" s="823"/>
      <c r="AC127" s="823"/>
      <c r="AD127" s="823"/>
      <c r="AE127" s="823"/>
      <c r="AF127" s="823"/>
      <c r="AG127" s="823"/>
      <c r="AH127" s="822"/>
      <c r="AI127" s="822"/>
      <c r="AK127" s="1267"/>
      <c r="AL127" s="1267"/>
    </row>
    <row r="128" spans="2:38" x14ac:dyDescent="0.25">
      <c r="B128" s="822"/>
      <c r="C128" s="822"/>
      <c r="D128" s="822"/>
      <c r="E128" s="822"/>
      <c r="F128" s="822"/>
      <c r="G128" s="822"/>
      <c r="H128" s="822"/>
      <c r="I128" s="822"/>
      <c r="J128" s="822"/>
      <c r="K128" s="822"/>
      <c r="L128" s="822"/>
      <c r="M128" s="822"/>
      <c r="N128" s="822"/>
      <c r="O128" s="822"/>
      <c r="P128" s="822"/>
      <c r="Q128" s="822"/>
      <c r="R128" s="822"/>
      <c r="S128" s="822"/>
      <c r="T128" s="822"/>
      <c r="U128" s="822"/>
      <c r="V128" s="822"/>
      <c r="W128" s="822"/>
      <c r="X128" s="822"/>
      <c r="Y128" s="822"/>
      <c r="Z128" s="822"/>
      <c r="AA128" s="823"/>
      <c r="AB128" s="823"/>
      <c r="AC128" s="823"/>
      <c r="AD128" s="823"/>
      <c r="AE128" s="823"/>
      <c r="AF128" s="823"/>
      <c r="AG128" s="823"/>
      <c r="AH128" s="822"/>
      <c r="AI128" s="822"/>
      <c r="AK128" s="1267"/>
      <c r="AL128" s="1267"/>
    </row>
    <row r="129" spans="2:38" x14ac:dyDescent="0.25">
      <c r="B129" s="822"/>
      <c r="C129" s="822"/>
      <c r="D129" s="822"/>
      <c r="E129" s="822"/>
      <c r="F129" s="822"/>
      <c r="G129" s="822"/>
      <c r="H129" s="822"/>
      <c r="I129" s="822"/>
      <c r="J129" s="822"/>
      <c r="K129" s="822"/>
      <c r="L129" s="822"/>
      <c r="M129" s="822"/>
      <c r="N129" s="822"/>
      <c r="O129" s="822"/>
      <c r="P129" s="822"/>
      <c r="Q129" s="822"/>
      <c r="R129" s="822"/>
      <c r="S129" s="822"/>
      <c r="T129" s="822"/>
      <c r="U129" s="822"/>
      <c r="V129" s="822"/>
      <c r="W129" s="822"/>
      <c r="X129" s="822"/>
      <c r="Y129" s="822"/>
      <c r="Z129" s="822"/>
      <c r="AA129" s="823"/>
      <c r="AB129" s="823"/>
      <c r="AC129" s="823"/>
      <c r="AD129" s="823"/>
      <c r="AE129" s="823"/>
      <c r="AF129" s="823"/>
      <c r="AG129" s="823"/>
      <c r="AH129" s="822"/>
      <c r="AI129" s="822"/>
      <c r="AK129" s="1267"/>
      <c r="AL129" s="1267"/>
    </row>
    <row r="130" spans="2:38" x14ac:dyDescent="0.25">
      <c r="B130" s="822"/>
      <c r="C130" s="822"/>
      <c r="D130" s="822"/>
      <c r="E130" s="822"/>
      <c r="F130" s="822"/>
      <c r="G130" s="822"/>
      <c r="H130" s="822"/>
      <c r="I130" s="822"/>
      <c r="J130" s="822"/>
      <c r="K130" s="822"/>
      <c r="L130" s="822"/>
      <c r="M130" s="822"/>
      <c r="N130" s="822"/>
      <c r="O130" s="822"/>
      <c r="P130" s="822"/>
      <c r="Q130" s="822"/>
      <c r="R130" s="822"/>
      <c r="S130" s="822"/>
      <c r="T130" s="822"/>
      <c r="U130" s="822"/>
      <c r="V130" s="822"/>
      <c r="W130" s="822"/>
      <c r="X130" s="822"/>
      <c r="Y130" s="822"/>
      <c r="Z130" s="822"/>
      <c r="AA130" s="823"/>
      <c r="AB130" s="823"/>
      <c r="AC130" s="823"/>
      <c r="AD130" s="823"/>
      <c r="AE130" s="823"/>
      <c r="AF130" s="823"/>
      <c r="AG130" s="823"/>
      <c r="AH130" s="822"/>
      <c r="AI130" s="822"/>
      <c r="AK130" s="1267"/>
      <c r="AL130" s="1267"/>
    </row>
    <row r="131" spans="2:38" x14ac:dyDescent="0.25">
      <c r="B131" s="822"/>
      <c r="C131" s="822"/>
      <c r="D131" s="822"/>
      <c r="E131" s="822"/>
      <c r="F131" s="822"/>
      <c r="G131" s="822"/>
      <c r="H131" s="822"/>
      <c r="I131" s="822"/>
      <c r="J131" s="822"/>
      <c r="K131" s="822"/>
      <c r="L131" s="822"/>
      <c r="M131" s="822"/>
      <c r="N131" s="822"/>
      <c r="O131" s="822"/>
      <c r="P131" s="822"/>
      <c r="Q131" s="822"/>
      <c r="R131" s="822"/>
      <c r="S131" s="822"/>
      <c r="T131" s="822"/>
      <c r="U131" s="822"/>
      <c r="V131" s="822"/>
      <c r="W131" s="822"/>
      <c r="X131" s="822"/>
      <c r="Y131" s="822"/>
      <c r="Z131" s="822"/>
      <c r="AA131" s="823"/>
      <c r="AB131" s="823"/>
      <c r="AC131" s="823"/>
      <c r="AD131" s="823"/>
      <c r="AE131" s="823"/>
      <c r="AF131" s="823"/>
      <c r="AG131" s="823"/>
      <c r="AH131" s="822"/>
      <c r="AI131" s="822"/>
      <c r="AK131" s="1267"/>
      <c r="AL131" s="1267"/>
    </row>
    <row r="132" spans="2:38" x14ac:dyDescent="0.25">
      <c r="B132" s="822"/>
      <c r="C132" s="822"/>
      <c r="D132" s="822"/>
      <c r="E132" s="822"/>
      <c r="F132" s="822"/>
      <c r="G132" s="822"/>
      <c r="H132" s="822"/>
      <c r="I132" s="822"/>
      <c r="J132" s="822"/>
      <c r="K132" s="822"/>
      <c r="L132" s="822"/>
      <c r="M132" s="822"/>
      <c r="N132" s="822"/>
      <c r="O132" s="822"/>
      <c r="P132" s="822"/>
      <c r="Q132" s="822"/>
      <c r="R132" s="822"/>
      <c r="S132" s="822"/>
      <c r="T132" s="822"/>
      <c r="U132" s="822"/>
      <c r="V132" s="822"/>
      <c r="W132" s="822"/>
      <c r="X132" s="822"/>
      <c r="Y132" s="822"/>
      <c r="Z132" s="822"/>
      <c r="AA132" s="823"/>
      <c r="AB132" s="823"/>
      <c r="AC132" s="823"/>
      <c r="AD132" s="823"/>
      <c r="AE132" s="823"/>
      <c r="AF132" s="823"/>
      <c r="AG132" s="823"/>
      <c r="AH132" s="822"/>
      <c r="AI132" s="822"/>
      <c r="AK132" s="1267"/>
      <c r="AL132" s="1267"/>
    </row>
    <row r="133" spans="2:38" x14ac:dyDescent="0.25">
      <c r="B133" s="822"/>
      <c r="C133" s="822"/>
      <c r="D133" s="822"/>
      <c r="E133" s="822"/>
      <c r="F133" s="822"/>
      <c r="G133" s="822"/>
      <c r="H133" s="822"/>
      <c r="I133" s="822"/>
      <c r="J133" s="822"/>
      <c r="K133" s="822"/>
      <c r="L133" s="822"/>
      <c r="M133" s="822"/>
      <c r="N133" s="822"/>
      <c r="O133" s="822"/>
      <c r="P133" s="822"/>
      <c r="Q133" s="822"/>
      <c r="R133" s="822"/>
      <c r="S133" s="822"/>
      <c r="T133" s="822"/>
      <c r="U133" s="822"/>
      <c r="V133" s="822"/>
      <c r="W133" s="822"/>
      <c r="X133" s="822"/>
      <c r="Y133" s="822"/>
      <c r="Z133" s="822"/>
      <c r="AA133" s="823"/>
      <c r="AB133" s="823"/>
      <c r="AC133" s="823"/>
      <c r="AD133" s="823"/>
      <c r="AE133" s="823"/>
      <c r="AF133" s="823"/>
      <c r="AG133" s="823"/>
      <c r="AH133" s="822"/>
      <c r="AI133" s="822"/>
      <c r="AK133" s="1267"/>
      <c r="AL133" s="1267"/>
    </row>
    <row r="134" spans="2:38" x14ac:dyDescent="0.25">
      <c r="B134" s="822"/>
      <c r="C134" s="822"/>
      <c r="D134" s="822"/>
      <c r="E134" s="822"/>
      <c r="F134" s="822"/>
      <c r="G134" s="822"/>
      <c r="H134" s="822"/>
      <c r="I134" s="822"/>
      <c r="J134" s="822"/>
      <c r="K134" s="822"/>
      <c r="L134" s="822"/>
      <c r="M134" s="822"/>
      <c r="N134" s="822"/>
      <c r="O134" s="822"/>
      <c r="P134" s="822"/>
      <c r="Q134" s="822"/>
      <c r="R134" s="822"/>
      <c r="S134" s="822"/>
      <c r="T134" s="822"/>
      <c r="U134" s="822"/>
      <c r="V134" s="822"/>
      <c r="W134" s="822"/>
      <c r="X134" s="822"/>
      <c r="Y134" s="822"/>
      <c r="Z134" s="822"/>
      <c r="AA134" s="823"/>
      <c r="AB134" s="823"/>
      <c r="AC134" s="823"/>
      <c r="AD134" s="823"/>
      <c r="AE134" s="823"/>
      <c r="AF134" s="823"/>
      <c r="AG134" s="823"/>
      <c r="AH134" s="822"/>
      <c r="AI134" s="822"/>
      <c r="AK134" s="1267"/>
      <c r="AL134" s="1267"/>
    </row>
    <row r="135" spans="2:38" x14ac:dyDescent="0.25">
      <c r="B135" s="822"/>
      <c r="C135" s="822"/>
      <c r="D135" s="822"/>
      <c r="E135" s="822"/>
      <c r="F135" s="822"/>
      <c r="G135" s="822"/>
      <c r="H135" s="822"/>
      <c r="I135" s="822"/>
      <c r="J135" s="822"/>
      <c r="K135" s="822"/>
      <c r="L135" s="822"/>
      <c r="M135" s="822"/>
      <c r="N135" s="822"/>
      <c r="O135" s="822"/>
      <c r="P135" s="822"/>
      <c r="Q135" s="822"/>
      <c r="R135" s="822"/>
      <c r="S135" s="822"/>
      <c r="T135" s="822"/>
      <c r="U135" s="822"/>
      <c r="V135" s="822"/>
      <c r="W135" s="822"/>
      <c r="X135" s="822"/>
      <c r="Y135" s="822"/>
      <c r="Z135" s="822"/>
      <c r="AA135" s="823"/>
      <c r="AB135" s="823"/>
      <c r="AC135" s="823"/>
      <c r="AD135" s="823"/>
      <c r="AE135" s="823"/>
      <c r="AF135" s="823"/>
      <c r="AG135" s="823"/>
      <c r="AH135" s="822"/>
      <c r="AI135" s="822"/>
      <c r="AK135" s="1267"/>
      <c r="AL135" s="1267"/>
    </row>
    <row r="136" spans="2:38" x14ac:dyDescent="0.25">
      <c r="B136" s="822"/>
      <c r="C136" s="822"/>
      <c r="D136" s="822"/>
      <c r="E136" s="822"/>
      <c r="F136" s="822"/>
      <c r="G136" s="822"/>
      <c r="H136" s="822"/>
      <c r="I136" s="822"/>
      <c r="J136" s="822"/>
      <c r="K136" s="822"/>
      <c r="L136" s="822"/>
      <c r="M136" s="822"/>
      <c r="N136" s="822"/>
      <c r="O136" s="822"/>
      <c r="P136" s="822"/>
      <c r="Q136" s="822"/>
      <c r="R136" s="822"/>
      <c r="S136" s="822"/>
      <c r="T136" s="822"/>
      <c r="U136" s="822"/>
      <c r="V136" s="822"/>
      <c r="W136" s="822"/>
      <c r="X136" s="822"/>
      <c r="Y136" s="822"/>
      <c r="Z136" s="822"/>
      <c r="AA136" s="823"/>
      <c r="AB136" s="823"/>
      <c r="AC136" s="823"/>
      <c r="AD136" s="823"/>
      <c r="AE136" s="823"/>
      <c r="AF136" s="823"/>
      <c r="AG136" s="823"/>
      <c r="AH136" s="822"/>
      <c r="AI136" s="822"/>
      <c r="AK136" s="1267"/>
      <c r="AL136" s="1267"/>
    </row>
    <row r="137" spans="2:38" x14ac:dyDescent="0.25">
      <c r="B137" s="822"/>
      <c r="C137" s="822"/>
      <c r="D137" s="822"/>
      <c r="E137" s="822"/>
      <c r="F137" s="822"/>
      <c r="G137" s="822"/>
      <c r="H137" s="822"/>
      <c r="I137" s="822"/>
      <c r="J137" s="822"/>
      <c r="K137" s="822"/>
      <c r="L137" s="822"/>
      <c r="M137" s="822"/>
      <c r="N137" s="822"/>
      <c r="O137" s="822"/>
      <c r="P137" s="822"/>
      <c r="Q137" s="822"/>
      <c r="R137" s="822"/>
      <c r="S137" s="822"/>
      <c r="T137" s="822"/>
      <c r="U137" s="822"/>
      <c r="V137" s="822"/>
      <c r="W137" s="822"/>
      <c r="X137" s="822"/>
      <c r="Y137" s="822"/>
      <c r="Z137" s="822"/>
      <c r="AA137" s="823"/>
      <c r="AB137" s="823"/>
      <c r="AC137" s="823"/>
      <c r="AD137" s="823"/>
      <c r="AE137" s="823"/>
      <c r="AF137" s="823"/>
      <c r="AG137" s="823"/>
      <c r="AH137" s="822"/>
      <c r="AI137" s="822"/>
      <c r="AK137" s="1267"/>
      <c r="AL137" s="1267"/>
    </row>
    <row r="138" spans="2:38" x14ac:dyDescent="0.25">
      <c r="B138" s="822"/>
      <c r="C138" s="822"/>
      <c r="D138" s="822"/>
      <c r="E138" s="822"/>
      <c r="F138" s="822"/>
      <c r="G138" s="822"/>
      <c r="H138" s="822"/>
      <c r="I138" s="822"/>
      <c r="J138" s="822"/>
      <c r="K138" s="822"/>
      <c r="L138" s="822"/>
      <c r="M138" s="822"/>
      <c r="N138" s="822"/>
      <c r="O138" s="822"/>
      <c r="P138" s="822"/>
      <c r="Q138" s="822"/>
      <c r="R138" s="822"/>
      <c r="S138" s="822"/>
      <c r="T138" s="822"/>
      <c r="U138" s="822"/>
      <c r="V138" s="822"/>
      <c r="W138" s="822"/>
      <c r="X138" s="822"/>
      <c r="Y138" s="822"/>
      <c r="Z138" s="822"/>
      <c r="AA138" s="823"/>
      <c r="AB138" s="823"/>
      <c r="AC138" s="823"/>
      <c r="AD138" s="823"/>
      <c r="AE138" s="823"/>
      <c r="AF138" s="823"/>
      <c r="AG138" s="823"/>
      <c r="AH138" s="822"/>
      <c r="AI138" s="822"/>
      <c r="AK138" s="1267"/>
      <c r="AL138" s="1267"/>
    </row>
    <row r="139" spans="2:38" x14ac:dyDescent="0.25">
      <c r="B139" s="822"/>
      <c r="C139" s="822"/>
      <c r="D139" s="822"/>
      <c r="E139" s="822"/>
      <c r="F139" s="822"/>
      <c r="G139" s="822"/>
      <c r="H139" s="822"/>
      <c r="I139" s="822"/>
      <c r="J139" s="822"/>
      <c r="K139" s="822"/>
      <c r="L139" s="822"/>
      <c r="M139" s="822"/>
      <c r="N139" s="822"/>
      <c r="O139" s="822"/>
      <c r="P139" s="822"/>
      <c r="Q139" s="822"/>
      <c r="R139" s="822"/>
      <c r="S139" s="822"/>
      <c r="T139" s="822"/>
      <c r="U139" s="822"/>
      <c r="V139" s="822"/>
      <c r="W139" s="822"/>
      <c r="X139" s="822"/>
      <c r="Y139" s="822"/>
      <c r="Z139" s="822"/>
      <c r="AA139" s="823"/>
      <c r="AB139" s="823"/>
      <c r="AC139" s="823"/>
      <c r="AD139" s="823"/>
      <c r="AE139" s="823"/>
      <c r="AF139" s="823"/>
      <c r="AG139" s="823"/>
      <c r="AH139" s="822"/>
      <c r="AI139" s="822"/>
      <c r="AK139" s="1267"/>
      <c r="AL139" s="1267"/>
    </row>
  </sheetData>
  <mergeCells count="980">
    <mergeCell ref="BV2:BZ2"/>
    <mergeCell ref="CA2:CE2"/>
    <mergeCell ref="CF2:CJ2"/>
    <mergeCell ref="E55:F55"/>
    <mergeCell ref="K55:L55"/>
    <mergeCell ref="Q55:R55"/>
    <mergeCell ref="CM2:CN2"/>
    <mergeCell ref="A3:D3"/>
    <mergeCell ref="A6:D6"/>
    <mergeCell ref="U13:V13"/>
    <mergeCell ref="U14:V14"/>
    <mergeCell ref="U15:V15"/>
    <mergeCell ref="U16:V16"/>
    <mergeCell ref="Q30:R30"/>
    <mergeCell ref="Q31:R31"/>
    <mergeCell ref="Q32:R32"/>
    <mergeCell ref="Q33:R33"/>
    <mergeCell ref="Q34:R34"/>
    <mergeCell ref="Q35:R35"/>
    <mergeCell ref="Q36:R36"/>
    <mergeCell ref="U17:V17"/>
    <mergeCell ref="U18:V18"/>
    <mergeCell ref="U19:V19"/>
    <mergeCell ref="U20:V20"/>
    <mergeCell ref="E52:F52"/>
    <mergeCell ref="K52:L52"/>
    <mergeCell ref="Q52:R52"/>
    <mergeCell ref="E54:F54"/>
    <mergeCell ref="K54:L54"/>
    <mergeCell ref="Q54:R54"/>
    <mergeCell ref="BG2:BK2"/>
    <mergeCell ref="BL2:BP2"/>
    <mergeCell ref="BQ2:BU2"/>
    <mergeCell ref="E49:F49"/>
    <mergeCell ref="K49:L49"/>
    <mergeCell ref="Q49:R49"/>
    <mergeCell ref="E50:F50"/>
    <mergeCell ref="K50:L50"/>
    <mergeCell ref="Q50:R50"/>
    <mergeCell ref="E51:F51"/>
    <mergeCell ref="K51:L51"/>
    <mergeCell ref="Q51:R51"/>
    <mergeCell ref="U21:V21"/>
    <mergeCell ref="U22:V22"/>
    <mergeCell ref="U23:V23"/>
    <mergeCell ref="I25:K25"/>
    <mergeCell ref="N26:O26"/>
    <mergeCell ref="N27:O27"/>
    <mergeCell ref="A1:K1"/>
    <mergeCell ref="AY1:BE1"/>
    <mergeCell ref="G2:J7"/>
    <mergeCell ref="T2:W7"/>
    <mergeCell ref="AM2:AN2"/>
    <mergeCell ref="AW2:BA2"/>
    <mergeCell ref="BB2:BF2"/>
    <mergeCell ref="U11:V11"/>
    <mergeCell ref="U12:V12"/>
    <mergeCell ref="U8:V8"/>
    <mergeCell ref="U9:V9"/>
    <mergeCell ref="U10:V10"/>
    <mergeCell ref="N28:O28"/>
    <mergeCell ref="N29:O29"/>
    <mergeCell ref="Q27:R27"/>
    <mergeCell ref="Q28:R28"/>
    <mergeCell ref="Q29:R29"/>
    <mergeCell ref="G40:J45"/>
    <mergeCell ref="N40:O40"/>
    <mergeCell ref="N41:O41"/>
    <mergeCell ref="N42:O42"/>
    <mergeCell ref="N43:O43"/>
    <mergeCell ref="N44:O44"/>
    <mergeCell ref="N45:O45"/>
    <mergeCell ref="N30:O30"/>
    <mergeCell ref="G31:J36"/>
    <mergeCell ref="N31:O31"/>
    <mergeCell ref="N32:O32"/>
    <mergeCell ref="N33:O33"/>
    <mergeCell ref="N34:O34"/>
    <mergeCell ref="N35:O35"/>
    <mergeCell ref="N36:O36"/>
    <mergeCell ref="N46:O46"/>
    <mergeCell ref="N47:O47"/>
    <mergeCell ref="N48:O48"/>
    <mergeCell ref="T49:U49"/>
    <mergeCell ref="T50:U50"/>
    <mergeCell ref="AA50:AB50"/>
    <mergeCell ref="Q46:R46"/>
    <mergeCell ref="Q47:R47"/>
    <mergeCell ref="N37:O37"/>
    <mergeCell ref="N38:O38"/>
    <mergeCell ref="N39:O39"/>
    <mergeCell ref="D60:G60"/>
    <mergeCell ref="H60:M60"/>
    <mergeCell ref="N60:S60"/>
    <mergeCell ref="T60:X60"/>
    <mergeCell ref="AA60:AB60"/>
    <mergeCell ref="CM60:CN60"/>
    <mergeCell ref="T56:U56"/>
    <mergeCell ref="T57:U57"/>
    <mergeCell ref="AA58:AB58"/>
    <mergeCell ref="B59:X59"/>
    <mergeCell ref="AA59:AB59"/>
    <mergeCell ref="AK59:AL59"/>
    <mergeCell ref="E56:F56"/>
    <mergeCell ref="Q56:R56"/>
    <mergeCell ref="E57:F57"/>
    <mergeCell ref="Q57:R57"/>
    <mergeCell ref="K56:L56"/>
    <mergeCell ref="K57:L57"/>
    <mergeCell ref="B62:C62"/>
    <mergeCell ref="D62:G62"/>
    <mergeCell ref="BB61:BF61"/>
    <mergeCell ref="BG61:BK61"/>
    <mergeCell ref="BL61:BP61"/>
    <mergeCell ref="BQ61:BU61"/>
    <mergeCell ref="BV61:BZ61"/>
    <mergeCell ref="CA61:CE61"/>
    <mergeCell ref="AW61:BA61"/>
    <mergeCell ref="B64:C64"/>
    <mergeCell ref="D64:G64"/>
    <mergeCell ref="H65:I65"/>
    <mergeCell ref="K65:M65"/>
    <mergeCell ref="N65:O65"/>
    <mergeCell ref="Q65:S65"/>
    <mergeCell ref="T65:V65"/>
    <mergeCell ref="W65:X65"/>
    <mergeCell ref="B63:C63"/>
    <mergeCell ref="D63:G63"/>
    <mergeCell ref="H63:I63"/>
    <mergeCell ref="K63:M63"/>
    <mergeCell ref="N63:O63"/>
    <mergeCell ref="H64:I64"/>
    <mergeCell ref="K64:M64"/>
    <mergeCell ref="N64:O64"/>
    <mergeCell ref="W64:X64"/>
    <mergeCell ref="W66:X66"/>
    <mergeCell ref="H67:I67"/>
    <mergeCell ref="K67:M67"/>
    <mergeCell ref="N67:O67"/>
    <mergeCell ref="Q67:S67"/>
    <mergeCell ref="T67:V67"/>
    <mergeCell ref="W67:X67"/>
    <mergeCell ref="B65:C65"/>
    <mergeCell ref="D65:G65"/>
    <mergeCell ref="B67:C67"/>
    <mergeCell ref="D67:G67"/>
    <mergeCell ref="B66:C66"/>
    <mergeCell ref="D66:G66"/>
    <mergeCell ref="H66:I66"/>
    <mergeCell ref="K66:M66"/>
    <mergeCell ref="N66:O66"/>
    <mergeCell ref="Q66:S66"/>
    <mergeCell ref="T66:V66"/>
    <mergeCell ref="B68:C68"/>
    <mergeCell ref="D68:G68"/>
    <mergeCell ref="H68:I68"/>
    <mergeCell ref="K68:M68"/>
    <mergeCell ref="N68:O68"/>
    <mergeCell ref="Q68:S68"/>
    <mergeCell ref="T68:V68"/>
    <mergeCell ref="W68:X68"/>
    <mergeCell ref="H69:I69"/>
    <mergeCell ref="K69:M69"/>
    <mergeCell ref="N69:O69"/>
    <mergeCell ref="Q69:S69"/>
    <mergeCell ref="T69:V69"/>
    <mergeCell ref="W69:X69"/>
    <mergeCell ref="W70:X70"/>
    <mergeCell ref="H71:I71"/>
    <mergeCell ref="K71:M71"/>
    <mergeCell ref="N71:O71"/>
    <mergeCell ref="Q71:S71"/>
    <mergeCell ref="T71:V71"/>
    <mergeCell ref="W71:X71"/>
    <mergeCell ref="B69:C69"/>
    <mergeCell ref="D69:G69"/>
    <mergeCell ref="B70:C70"/>
    <mergeCell ref="D70:G70"/>
    <mergeCell ref="B71:C71"/>
    <mergeCell ref="D71:G71"/>
    <mergeCell ref="H70:I70"/>
    <mergeCell ref="K70:M70"/>
    <mergeCell ref="N70:O70"/>
    <mergeCell ref="Q70:S70"/>
    <mergeCell ref="T70:V70"/>
    <mergeCell ref="BX106:BY106"/>
    <mergeCell ref="CC106:CD106"/>
    <mergeCell ref="CH106:CI106"/>
    <mergeCell ref="CM106:CN106"/>
    <mergeCell ref="AK105:AL105"/>
    <mergeCell ref="AY106:BA106"/>
    <mergeCell ref="BD106:BF106"/>
    <mergeCell ref="BI106:BJ106"/>
    <mergeCell ref="BN106:BO106"/>
    <mergeCell ref="BS106:BT106"/>
    <mergeCell ref="AL63:AM63"/>
    <mergeCell ref="AN63:AQ63"/>
    <mergeCell ref="AL64:AM64"/>
    <mergeCell ref="AN64:AQ64"/>
    <mergeCell ref="Q37:R37"/>
    <mergeCell ref="Q38:R38"/>
    <mergeCell ref="Q39:R39"/>
    <mergeCell ref="Q40:R40"/>
    <mergeCell ref="Q41:R41"/>
    <mergeCell ref="Q42:R42"/>
    <mergeCell ref="Q43:R43"/>
    <mergeCell ref="Q44:R44"/>
    <mergeCell ref="Q45:R45"/>
    <mergeCell ref="AD50:AG50"/>
    <mergeCell ref="T51:U51"/>
    <mergeCell ref="T52:U52"/>
    <mergeCell ref="T54:U54"/>
    <mergeCell ref="AA54:AB54"/>
    <mergeCell ref="T55:U55"/>
    <mergeCell ref="Q63:S63"/>
    <mergeCell ref="T63:V63"/>
    <mergeCell ref="W63:X63"/>
    <mergeCell ref="Q64:S64"/>
    <mergeCell ref="T64:V64"/>
    <mergeCell ref="AL65:AM65"/>
    <mergeCell ref="AN65:AQ65"/>
    <mergeCell ref="AL66:AM66"/>
    <mergeCell ref="AN66:AQ66"/>
    <mergeCell ref="AL67:AM67"/>
    <mergeCell ref="AN67:AQ67"/>
    <mergeCell ref="AL68:AM68"/>
    <mergeCell ref="AN68:AQ68"/>
    <mergeCell ref="AL69:AM69"/>
    <mergeCell ref="AN69:AQ69"/>
    <mergeCell ref="AL76:AM76"/>
    <mergeCell ref="AN76:AQ76"/>
    <mergeCell ref="AL77:AM77"/>
    <mergeCell ref="AN77:AQ77"/>
    <mergeCell ref="AL71:AM71"/>
    <mergeCell ref="AN71:AQ71"/>
    <mergeCell ref="AL72:AM72"/>
    <mergeCell ref="AN72:AQ72"/>
    <mergeCell ref="AL73:AM73"/>
    <mergeCell ref="AN73:AQ73"/>
    <mergeCell ref="AL74:AM74"/>
    <mergeCell ref="AN74:AQ74"/>
    <mergeCell ref="AL75:AM75"/>
    <mergeCell ref="AN75:AQ75"/>
    <mergeCell ref="CP2:CS2"/>
    <mergeCell ref="CT2:CW2"/>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CF61:CJ61"/>
    <mergeCell ref="CM61:CN61"/>
    <mergeCell ref="B72:C72"/>
    <mergeCell ref="D72:G72"/>
    <mergeCell ref="H72:I72"/>
    <mergeCell ref="K72:M72"/>
    <mergeCell ref="N72:O72"/>
    <mergeCell ref="Q72:S72"/>
    <mergeCell ref="T72:V72"/>
    <mergeCell ref="W72:X72"/>
    <mergeCell ref="B73:C73"/>
    <mergeCell ref="D73:G73"/>
    <mergeCell ref="H73:I73"/>
    <mergeCell ref="K73:M73"/>
    <mergeCell ref="N73:O73"/>
    <mergeCell ref="Q73:S73"/>
    <mergeCell ref="T73:V73"/>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02:L102"/>
    <mergeCell ref="K103:L103"/>
    <mergeCell ref="K104:L104"/>
    <mergeCell ref="K105:L105"/>
    <mergeCell ref="K106:L106"/>
    <mergeCell ref="K107:L107"/>
    <mergeCell ref="K108:L108"/>
    <mergeCell ref="K109:L109"/>
    <mergeCell ref="K110:L110"/>
    <mergeCell ref="K120:L120"/>
    <mergeCell ref="K121:L121"/>
    <mergeCell ref="K122:L122"/>
    <mergeCell ref="K123:L123"/>
    <mergeCell ref="K124:L124"/>
    <mergeCell ref="K125:L125"/>
    <mergeCell ref="K126:L126"/>
    <mergeCell ref="K127:L127"/>
    <mergeCell ref="K111:L111"/>
    <mergeCell ref="K112:L112"/>
    <mergeCell ref="K113:L113"/>
    <mergeCell ref="K114:L114"/>
    <mergeCell ref="K115:L115"/>
    <mergeCell ref="K116:L116"/>
    <mergeCell ref="K117:L117"/>
    <mergeCell ref="K118:L118"/>
    <mergeCell ref="K119:L119"/>
  </mergeCells>
  <conditionalFormatting sqref="AM4:AO58">
    <cfRule type="cellIs" dxfId="773" priority="208" operator="between">
      <formula>30</formula>
      <formula>39</formula>
    </cfRule>
    <cfRule type="cellIs" dxfId="772" priority="209" operator="between">
      <formula>90</formula>
      <formula>99</formula>
    </cfRule>
    <cfRule type="cellIs" dxfId="771" priority="210" operator="between">
      <formula>40</formula>
      <formula>49</formula>
    </cfRule>
    <cfRule type="cellIs" dxfId="770" priority="211" operator="between">
      <formula>50</formula>
      <formula>59</formula>
    </cfRule>
    <cfRule type="cellIs" dxfId="769" priority="212" operator="between">
      <formula>60</formula>
      <formula>69</formula>
    </cfRule>
    <cfRule type="cellIs" dxfId="768" priority="213" operator="between">
      <formula>70</formula>
      <formula>79</formula>
    </cfRule>
    <cfRule type="cellIs" dxfId="767" priority="214" operator="between">
      <formula>80</formula>
      <formula>89</formula>
    </cfRule>
  </conditionalFormatting>
  <conditionalFormatting sqref="C9:C46 I9:I15 O9:O14 W9:W22">
    <cfRule type="containsText" dxfId="766" priority="88" operator="containsText" text="HL">
      <formula>NOT(ISERROR(SEARCH("HL",C9)))</formula>
    </cfRule>
    <cfRule type="containsText" dxfId="765" priority="89" operator="containsText" text="HD">
      <formula>NOT(ISERROR(SEARCH("HD",C9)))</formula>
    </cfRule>
    <cfRule type="containsText" dxfId="764" priority="90" operator="containsText" text="HW">
      <formula>NOT(ISERROR(SEARCH("HW",C9)))</formula>
    </cfRule>
    <cfRule type="containsText" dxfId="763" priority="91" operator="containsText" text="AL">
      <formula>NOT(ISERROR(SEARCH("AL",C9)))</formula>
    </cfRule>
    <cfRule type="containsText" dxfId="762" priority="92" operator="containsText" text="AD">
      <formula>NOT(ISERROR(SEARCH("AD",C9)))</formula>
    </cfRule>
    <cfRule type="containsText" dxfId="761" priority="93" operator="containsText" text="AW">
      <formula>NOT(ISERROR(SEARCH("AW",C9)))</formula>
    </cfRule>
  </conditionalFormatting>
  <conditionalFormatting sqref="I16 O15:O16 W23 O20:O24 I30 I39">
    <cfRule type="containsText" dxfId="760" priority="94" operator="containsText" text="ND">
      <formula>NOT(ISERROR(SEARCH("ND",I15)))</formula>
    </cfRule>
    <cfRule type="containsText" dxfId="759" priority="95" operator="containsText" text="NW">
      <formula>NOT(ISERROR(SEARCH("NW",I15)))</formula>
    </cfRule>
    <cfRule type="containsText" dxfId="758" priority="96" operator="containsText" text="NL">
      <formula>NOT(ISERROR(SEARCH("NL",I15)))</formula>
    </cfRule>
  </conditionalFormatting>
  <conditionalFormatting sqref="AD64:AE99">
    <cfRule type="cellIs" dxfId="757" priority="65" operator="between">
      <formula>90</formula>
      <formula>99</formula>
    </cfRule>
    <cfRule type="cellIs" dxfId="756" priority="66" operator="between">
      <formula>40</formula>
      <formula>49</formula>
    </cfRule>
    <cfRule type="cellIs" dxfId="755" priority="67" operator="between">
      <formula>50</formula>
      <formula>59</formula>
    </cfRule>
    <cfRule type="cellIs" dxfId="754" priority="68" operator="between">
      <formula>60</formula>
      <formula>69</formula>
    </cfRule>
    <cfRule type="cellIs" dxfId="753" priority="69" operator="between">
      <formula>70</formula>
      <formula>79</formula>
    </cfRule>
    <cfRule type="cellIs" dxfId="752" priority="70" operator="between">
      <formula>80</formula>
      <formula>89</formula>
    </cfRule>
  </conditionalFormatting>
  <conditionalFormatting sqref="AC64:AC99">
    <cfRule type="beginsWith" dxfId="751" priority="49" operator="beginsWith" text="ST">
      <formula>LEFT(AC64,LEN("ST"))="ST"</formula>
    </cfRule>
    <cfRule type="beginsWith" dxfId="750" priority="50" operator="beginsWith" text="RW">
      <formula>LEFT(AC64,LEN("RW"))="RW"</formula>
    </cfRule>
    <cfRule type="beginsWith" dxfId="749" priority="51" operator="beginsWith" text="LW">
      <formula>LEFT(AC64,LEN("LW"))="LW"</formula>
    </cfRule>
    <cfRule type="beginsWith" dxfId="748" priority="52" operator="beginsWith" text="LF">
      <formula>LEFT(AC64,LEN("LF"))="LF"</formula>
    </cfRule>
    <cfRule type="beginsWith" dxfId="747" priority="53" operator="beginsWith" text="CF">
      <formula>LEFT(AC64,LEN("CF"))="CF"</formula>
    </cfRule>
    <cfRule type="beginsWith" dxfId="746" priority="54" operator="beginsWith" text="CAM">
      <formula>LEFT(AC64,LEN("CAM"))="CAM"</formula>
    </cfRule>
    <cfRule type="beginsWith" dxfId="745" priority="55" operator="beginsWith" text="LM">
      <formula>LEFT(AC64,LEN("LM"))="LM"</formula>
    </cfRule>
    <cfRule type="beginsWith" dxfId="744" priority="56" operator="beginsWith" text="CM">
      <formula>LEFT(AC64,LEN("CM"))="CM"</formula>
    </cfRule>
    <cfRule type="beginsWith" dxfId="743" priority="57" operator="beginsWith" text="RM">
      <formula>LEFT(AC64,LEN("RM"))="RM"</formula>
    </cfRule>
    <cfRule type="beginsWith" dxfId="742" priority="58" operator="beginsWith" text="CDM">
      <formula>LEFT(AC64,LEN("CDM"))="CDM"</formula>
    </cfRule>
    <cfRule type="beginsWith" dxfId="741" priority="59" operator="beginsWith" text="LWB">
      <formula>LEFT(AC64,LEN("LWB"))="LWB"</formula>
    </cfRule>
    <cfRule type="beginsWith" dxfId="740" priority="60" operator="beginsWith" text="RWB">
      <formula>LEFT(AC64,LEN("RWB"))="RWB"</formula>
    </cfRule>
    <cfRule type="beginsWith" dxfId="739" priority="61" operator="beginsWith" text="RB">
      <formula>LEFT(AC64,LEN("RB"))="RB"</formula>
    </cfRule>
    <cfRule type="beginsWith" dxfId="738" priority="62" operator="beginsWith" text="CB">
      <formula>LEFT(AC64,LEN("CB"))="CB"</formula>
    </cfRule>
    <cfRule type="beginsWith" dxfId="737" priority="63" operator="beginsWith" text="LB">
      <formula>LEFT(AC64,LEN("LB"))="LB"</formula>
    </cfRule>
    <cfRule type="beginsWith" dxfId="736" priority="64" operator="beginsWith" text="GK">
      <formula>LEFT(AC64,LEN("GK"))="GK"</formula>
    </cfRule>
  </conditionalFormatting>
  <conditionalFormatting sqref="AL4:AL58">
    <cfRule type="beginsWith" dxfId="735" priority="33" operator="beginsWith" text="ST">
      <formula>LEFT(AL4,LEN("ST"))="ST"</formula>
    </cfRule>
    <cfRule type="beginsWith" dxfId="734" priority="34" operator="beginsWith" text="RW">
      <formula>LEFT(AL4,LEN("RW"))="RW"</formula>
    </cfRule>
    <cfRule type="beginsWith" dxfId="733" priority="35" operator="beginsWith" text="LW">
      <formula>LEFT(AL4,LEN("LW"))="LW"</formula>
    </cfRule>
    <cfRule type="beginsWith" dxfId="732" priority="36" operator="beginsWith" text="LF">
      <formula>LEFT(AL4,LEN("LF"))="LF"</formula>
    </cfRule>
    <cfRule type="beginsWith" dxfId="731" priority="37" operator="beginsWith" text="CF">
      <formula>LEFT(AL4,LEN("CF"))="CF"</formula>
    </cfRule>
    <cfRule type="beginsWith" dxfId="730" priority="38" operator="beginsWith" text="CAM">
      <formula>LEFT(AL4,LEN("CAM"))="CAM"</formula>
    </cfRule>
    <cfRule type="beginsWith" dxfId="729" priority="39" operator="beginsWith" text="LM">
      <formula>LEFT(AL4,LEN("LM"))="LM"</formula>
    </cfRule>
    <cfRule type="beginsWith" dxfId="728" priority="40" operator="beginsWith" text="CM">
      <formula>LEFT(AL4,LEN("CM"))="CM"</formula>
    </cfRule>
    <cfRule type="beginsWith" dxfId="727" priority="41" operator="beginsWith" text="RM">
      <formula>LEFT(AL4,LEN("RM"))="RM"</formula>
    </cfRule>
    <cfRule type="beginsWith" dxfId="726" priority="42" operator="beginsWith" text="CDM">
      <formula>LEFT(AL4,LEN("CDM"))="CDM"</formula>
    </cfRule>
    <cfRule type="beginsWith" dxfId="725" priority="43" operator="beginsWith" text="LWB">
      <formula>LEFT(AL4,LEN("LWB"))="LWB"</formula>
    </cfRule>
    <cfRule type="beginsWith" dxfId="724" priority="44" operator="beginsWith" text="RWB">
      <formula>LEFT(AL4,LEN("RWB"))="RWB"</formula>
    </cfRule>
    <cfRule type="beginsWith" dxfId="723" priority="45" operator="beginsWith" text="RB">
      <formula>LEFT(AL4,LEN("RB"))="RB"</formula>
    </cfRule>
    <cfRule type="beginsWith" dxfId="722" priority="46" operator="beginsWith" text="CB">
      <formula>LEFT(AL4,LEN("CB"))="CB"</formula>
    </cfRule>
    <cfRule type="beginsWith" dxfId="721" priority="47" operator="beginsWith" text="LB">
      <formula>LEFT(AL4,LEN("LB"))="LB"</formula>
    </cfRule>
    <cfRule type="beginsWith" dxfId="720" priority="48" operator="beginsWith" text="GK">
      <formula>LEFT(AL4,LEN("GK"))="GK"</formula>
    </cfRule>
  </conditionalFormatting>
  <conditionalFormatting sqref="AK104">
    <cfRule type="containsText" dxfId="719" priority="18" operator="containsText" text="RW">
      <formula>NOT(ISERROR(SEARCH("RW",AK104)))</formula>
    </cfRule>
    <cfRule type="containsText" dxfId="718" priority="19" operator="containsText" text="LW">
      <formula>NOT(ISERROR(SEARCH("LW",AK104)))</formula>
    </cfRule>
    <cfRule type="containsText" dxfId="717" priority="20" operator="containsText" text="LF">
      <formula>NOT(ISERROR(SEARCH("LF",AK104)))</formula>
    </cfRule>
    <cfRule type="containsText" dxfId="716" priority="21" operator="containsText" text="CF">
      <formula>NOT(ISERROR(SEARCH("CF",AK104)))</formula>
    </cfRule>
    <cfRule type="containsText" dxfId="715" priority="22" operator="containsText" text="CF">
      <formula>NOT(ISERROR(SEARCH("CF",AK104)))</formula>
    </cfRule>
    <cfRule type="containsText" dxfId="714" priority="23" operator="containsText" text="CAM">
      <formula>NOT(ISERROR(SEARCH("CAM",AK104)))</formula>
    </cfRule>
    <cfRule type="containsText" dxfId="713" priority="24" operator="containsText" text="LM">
      <formula>NOT(ISERROR(SEARCH("LM",AK104)))</formula>
    </cfRule>
    <cfRule type="containsText" dxfId="712" priority="25" operator="containsText" text="RM">
      <formula>NOT(ISERROR(SEARCH("RM",AK104)))</formula>
    </cfRule>
    <cfRule type="containsText" dxfId="711" priority="26" operator="containsText" text="CDM">
      <formula>NOT(ISERROR(SEARCH("CDM",AK104)))</formula>
    </cfRule>
    <cfRule type="containsText" dxfId="710" priority="27" operator="containsText" text="LWB">
      <formula>NOT(ISERROR(SEARCH("LWB",AK104)))</formula>
    </cfRule>
    <cfRule type="containsText" dxfId="709" priority="28" operator="containsText" text="RWB">
      <formula>NOT(ISERROR(SEARCH("RWB",AK104)))</formula>
    </cfRule>
    <cfRule type="containsText" dxfId="708" priority="29" operator="containsText" text="RB">
      <formula>NOT(ISERROR(SEARCH("RB",AK104)))</formula>
    </cfRule>
    <cfRule type="containsText" dxfId="707" priority="30" operator="containsText" text="CB">
      <formula>NOT(ISERROR(SEARCH("CB",AK104)))</formula>
    </cfRule>
    <cfRule type="containsText" dxfId="706" priority="31" operator="containsText" text="LB">
      <formula>NOT(ISERROR(SEARCH("LB",AK104)))</formula>
    </cfRule>
    <cfRule type="containsText" dxfId="705" priority="32" operator="containsText" text="GK">
      <formula>NOT(ISERROR(SEARCH("GK",AK104)))</formula>
    </cfRule>
  </conditionalFormatting>
  <conditionalFormatting sqref="AL104">
    <cfRule type="containsText" dxfId="704" priority="1" operator="containsText" text="ST">
      <formula>NOT(ISERROR(SEARCH("ST",AL104)))</formula>
    </cfRule>
    <cfRule type="containsText" dxfId="703" priority="2" operator="containsText" text="RW">
      <formula>NOT(ISERROR(SEARCH("RW",AL104)))</formula>
    </cfRule>
    <cfRule type="containsText" dxfId="702" priority="3" operator="containsText" text="LW">
      <formula>NOT(ISERROR(SEARCH("LW",AL104)))</formula>
    </cfRule>
    <cfRule type="containsText" dxfId="701" priority="4" operator="containsText" text="LF">
      <formula>NOT(ISERROR(SEARCH("LF",AL104)))</formula>
    </cfRule>
    <cfRule type="containsText" dxfId="700" priority="5" operator="containsText" text="CF">
      <formula>NOT(ISERROR(SEARCH("CF",AL104)))</formula>
    </cfRule>
    <cfRule type="containsText" dxfId="699" priority="6" operator="containsText" text="CF">
      <formula>NOT(ISERROR(SEARCH("CF",AL104)))</formula>
    </cfRule>
    <cfRule type="containsText" dxfId="698" priority="7" operator="containsText" text="CAM">
      <formula>NOT(ISERROR(SEARCH("CAM",AL104)))</formula>
    </cfRule>
    <cfRule type="containsText" dxfId="697" priority="8" operator="containsText" text="LM">
      <formula>NOT(ISERROR(SEARCH("LM",AL104)))</formula>
    </cfRule>
    <cfRule type="containsText" dxfId="696" priority="9" operator="containsText" text="CM">
      <formula>NOT(ISERROR(SEARCH("CM",AL104)))</formula>
    </cfRule>
    <cfRule type="containsText" dxfId="695" priority="10" operator="containsText" text="RM">
      <formula>NOT(ISERROR(SEARCH("RM",AL104)))</formula>
    </cfRule>
    <cfRule type="containsText" dxfId="694" priority="11" operator="containsText" text="CDM">
      <formula>NOT(ISERROR(SEARCH("CDM",AL104)))</formula>
    </cfRule>
    <cfRule type="containsText" dxfId="693" priority="12" operator="containsText" text="LWB">
      <formula>NOT(ISERROR(SEARCH("LWB",AL104)))</formula>
    </cfRule>
    <cfRule type="containsText" dxfId="692" priority="13" operator="containsText" text="RWB">
      <formula>NOT(ISERROR(SEARCH("RWB",AL104)))</formula>
    </cfRule>
    <cfRule type="containsText" dxfId="691" priority="14" operator="containsText" text="RB">
      <formula>NOT(ISERROR(SEARCH("RB",AL104)))</formula>
    </cfRule>
    <cfRule type="containsText" dxfId="690" priority="15" operator="containsText" text="CB">
      <formula>NOT(ISERROR(SEARCH("CB",AL104)))</formula>
    </cfRule>
    <cfRule type="containsText" dxfId="689" priority="16" operator="containsText" text="LB">
      <formula>NOT(ISERROR(SEARCH("LB",AL104)))</formula>
    </cfRule>
    <cfRule type="containsText" dxfId="688" priority="17" operator="containsText" text="GK">
      <formula>NOT(ISERROR(SEARCH("GK",AL104)))</formula>
    </cfRule>
  </conditionalFormatting>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1"/>
  </sheetPr>
  <dimension ref="A1:EJ139"/>
  <sheetViews>
    <sheetView showGridLines="0" topLeftCell="A7" zoomScale="90" zoomScaleNormal="90" workbookViewId="0">
      <selection activeCell="J39" activeCellId="2" sqref="P9:P16 J30 J39"/>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27" customWidth="1"/>
    <col min="38" max="38" width="10" style="527" customWidth="1"/>
    <col min="39" max="40" width="5.140625" style="527" customWidth="1"/>
    <col min="41" max="41" width="10" style="789" customWidth="1"/>
    <col min="42" max="42" width="5.140625" style="527"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31"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422</v>
      </c>
      <c r="B1" s="1843"/>
      <c r="C1" s="1843"/>
      <c r="D1" s="1843"/>
      <c r="E1" s="1843"/>
      <c r="F1" s="1843"/>
      <c r="G1" s="1843"/>
      <c r="H1" s="1843"/>
      <c r="I1" s="1843"/>
      <c r="J1" s="1843"/>
      <c r="K1" s="1843"/>
      <c r="L1" s="1008"/>
      <c r="M1" s="624"/>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65"/>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828"/>
      <c r="AM4" s="1055"/>
      <c r="AN4" s="1056"/>
      <c r="AO4" s="1057"/>
      <c r="AP4" s="1057"/>
      <c r="AQ4" s="404"/>
      <c r="AR4" s="20"/>
      <c r="AS4" s="329"/>
      <c r="AT4" s="307"/>
      <c r="AU4" s="21"/>
      <c r="AV4" s="402"/>
      <c r="AW4" s="403"/>
      <c r="AX4" s="398"/>
      <c r="AY4" s="307"/>
      <c r="AZ4" s="348"/>
      <c r="BA4" s="390"/>
      <c r="BB4" s="415"/>
      <c r="BC4" s="416"/>
      <c r="BD4" s="307"/>
      <c r="BE4" s="348"/>
      <c r="BF4" s="390"/>
      <c r="BG4" s="415"/>
      <c r="BH4" s="416"/>
      <c r="BI4" s="307"/>
      <c r="BJ4" s="348"/>
      <c r="BK4" s="390"/>
      <c r="BL4" s="415"/>
      <c r="BM4" s="416"/>
      <c r="BN4" s="307"/>
      <c r="BO4" s="349"/>
      <c r="BP4" s="407"/>
      <c r="BQ4" s="415"/>
      <c r="BR4" s="416"/>
      <c r="BS4" s="307"/>
      <c r="BT4" s="348"/>
      <c r="BU4" s="408"/>
      <c r="BV4" s="415"/>
      <c r="BW4" s="416"/>
      <c r="BX4" s="307"/>
      <c r="BY4" s="349"/>
      <c r="BZ4" s="407"/>
      <c r="CA4" s="415"/>
      <c r="CB4" s="416"/>
      <c r="CC4" s="307"/>
      <c r="CD4" s="348"/>
      <c r="CE4" s="408"/>
      <c r="CF4" s="415"/>
      <c r="CG4" s="416"/>
      <c r="CH4" s="307"/>
      <c r="CI4" s="348"/>
      <c r="CJ4" s="408"/>
      <c r="CK4" s="409"/>
      <c r="CL4" s="410"/>
      <c r="CM4" s="411"/>
      <c r="CN4" s="412"/>
      <c r="CO4" s="1461"/>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828"/>
      <c r="AM5" s="1056"/>
      <c r="AN5" s="1056"/>
      <c r="AO5" s="1057"/>
      <c r="AP5" s="1057"/>
      <c r="AQ5" s="404"/>
      <c r="AR5" s="20"/>
      <c r="AS5" s="329"/>
      <c r="AT5" s="307"/>
      <c r="AU5" s="21"/>
      <c r="AV5" s="402"/>
      <c r="AW5" s="403"/>
      <c r="AX5" s="398"/>
      <c r="AY5" s="307"/>
      <c r="AZ5" s="348"/>
      <c r="BA5" s="390"/>
      <c r="BB5" s="415"/>
      <c r="BC5" s="416"/>
      <c r="BD5" s="307"/>
      <c r="BE5" s="348"/>
      <c r="BF5" s="390"/>
      <c r="BG5" s="415"/>
      <c r="BH5" s="416"/>
      <c r="BI5" s="307"/>
      <c r="BJ5" s="348"/>
      <c r="BK5" s="390"/>
      <c r="BL5" s="415"/>
      <c r="BM5" s="416"/>
      <c r="BN5" s="307"/>
      <c r="BO5" s="349"/>
      <c r="BP5" s="407"/>
      <c r="BQ5" s="415"/>
      <c r="BR5" s="416"/>
      <c r="BS5" s="307"/>
      <c r="BT5" s="348"/>
      <c r="BU5" s="408"/>
      <c r="BV5" s="415"/>
      <c r="BW5" s="416"/>
      <c r="BX5" s="307"/>
      <c r="BY5" s="349"/>
      <c r="BZ5" s="407"/>
      <c r="CA5" s="415"/>
      <c r="CB5" s="416"/>
      <c r="CC5" s="307"/>
      <c r="CD5" s="348"/>
      <c r="CE5" s="408"/>
      <c r="CF5" s="415"/>
      <c r="CG5" s="416"/>
      <c r="CH5" s="307"/>
      <c r="CI5" s="348"/>
      <c r="CJ5" s="408"/>
      <c r="CK5" s="409"/>
      <c r="CL5" s="410"/>
      <c r="CM5" s="411"/>
      <c r="CN5" s="412"/>
      <c r="CO5" s="1461"/>
      <c r="CP5" s="1202"/>
      <c r="CQ5" s="785" t="e">
        <f>CP5/(AQ5-(AR5/1.5))</f>
        <v>#DIV/0!</v>
      </c>
      <c r="CR5" s="1204"/>
      <c r="CS5" s="786" t="e">
        <f t="shared" si="0"/>
        <v>#DIV/0!</v>
      </c>
      <c r="CT5" s="1114"/>
      <c r="CU5" s="1199" t="e">
        <f t="shared" ref="CU5:CU57" si="1">CT5/(AQ5-(AR5/1.5))</f>
        <v>#DIV/0!</v>
      </c>
      <c r="CV5" s="1115"/>
      <c r="CW5" s="1208" t="e">
        <f t="shared" ref="CW5:CW57" si="2">CV5/(AQ5-(AR5/1.5))</f>
        <v>#DIV/0!</v>
      </c>
      <c r="CX5" s="1214"/>
      <c r="CY5" s="1210" t="e">
        <f t="shared" ref="CY5:CY57" si="3">CX5/(AQ5-(AR5/1.5))</f>
        <v>#DIV/0!</v>
      </c>
      <c r="CZ5" s="1116"/>
      <c r="DA5" s="1207" t="e">
        <f t="shared" ref="DA5:DA57" si="4">CZ5/(AQ5-(AR5/1.5))</f>
        <v>#DIV/0!</v>
      </c>
      <c r="DB5" s="1114"/>
      <c r="DC5" s="1196" t="e">
        <f t="shared" ref="DC5:DC57" si="5">DB5/(AQ5-(AR5/1.5))</f>
        <v>#DIV/0!</v>
      </c>
      <c r="DD5" s="1115"/>
      <c r="DE5" s="1208" t="e">
        <f t="shared" ref="DE5:DE57" si="6">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904"/>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404"/>
      <c r="AR6" s="20"/>
      <c r="AS6" s="329"/>
      <c r="AT6" s="307"/>
      <c r="AU6" s="21"/>
      <c r="AV6" s="402"/>
      <c r="AW6" s="403"/>
      <c r="AX6" s="398"/>
      <c r="AY6" s="307"/>
      <c r="AZ6" s="348"/>
      <c r="BA6" s="390"/>
      <c r="BB6" s="415"/>
      <c r="BC6" s="416"/>
      <c r="BD6" s="307"/>
      <c r="BE6" s="348"/>
      <c r="BF6" s="390"/>
      <c r="BG6" s="415"/>
      <c r="BH6" s="416"/>
      <c r="BI6" s="307"/>
      <c r="BJ6" s="348"/>
      <c r="BK6" s="390"/>
      <c r="BL6" s="415"/>
      <c r="BM6" s="416"/>
      <c r="BN6" s="307"/>
      <c r="BO6" s="349"/>
      <c r="BP6" s="407"/>
      <c r="BQ6" s="415"/>
      <c r="BR6" s="416"/>
      <c r="BS6" s="307"/>
      <c r="BT6" s="348"/>
      <c r="BU6" s="408"/>
      <c r="BV6" s="415"/>
      <c r="BW6" s="416"/>
      <c r="BX6" s="307"/>
      <c r="BY6" s="349"/>
      <c r="BZ6" s="407"/>
      <c r="CA6" s="415"/>
      <c r="CB6" s="416"/>
      <c r="CC6" s="307"/>
      <c r="CD6" s="348"/>
      <c r="CE6" s="408"/>
      <c r="CF6" s="415"/>
      <c r="CG6" s="416"/>
      <c r="CH6" s="307"/>
      <c r="CI6" s="348"/>
      <c r="CJ6" s="408"/>
      <c r="CK6" s="409"/>
      <c r="CL6" s="410"/>
      <c r="CM6" s="411"/>
      <c r="CN6" s="412"/>
      <c r="CO6" s="1462"/>
      <c r="CP6" s="1203"/>
      <c r="CQ6" s="785" t="e">
        <f t="shared" ref="CQ6:CQ57" si="7">CP6/(AQ6-(AR6/1.5))</f>
        <v>#DIV/0!</v>
      </c>
      <c r="CR6" s="1116"/>
      <c r="CS6" s="786" t="e">
        <f t="shared" si="0"/>
        <v>#DIV/0!</v>
      </c>
      <c r="CT6" s="1114"/>
      <c r="CU6" s="1199" t="e">
        <f t="shared" si="1"/>
        <v>#DIV/0!</v>
      </c>
      <c r="CV6" s="1115"/>
      <c r="CW6" s="1208" t="e">
        <f t="shared" si="2"/>
        <v>#DIV/0!</v>
      </c>
      <c r="CX6" s="1214"/>
      <c r="CY6" s="1210" t="e">
        <f t="shared" si="3"/>
        <v>#DIV/0!</v>
      </c>
      <c r="CZ6" s="1116"/>
      <c r="DA6" s="1207" t="e">
        <f t="shared" si="4"/>
        <v>#DIV/0!</v>
      </c>
      <c r="DB6" s="1114"/>
      <c r="DC6" s="1196" t="e">
        <f t="shared" si="5"/>
        <v>#DIV/0!</v>
      </c>
      <c r="DD6" s="1115"/>
      <c r="DE6" s="1208" t="e">
        <f t="shared" si="6"/>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905"/>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404"/>
      <c r="AR7" s="20"/>
      <c r="AS7" s="329"/>
      <c r="AT7" s="307"/>
      <c r="AU7" s="21"/>
      <c r="AV7" s="402"/>
      <c r="AW7" s="403"/>
      <c r="AX7" s="398"/>
      <c r="AY7" s="307"/>
      <c r="AZ7" s="348"/>
      <c r="BA7" s="390"/>
      <c r="BB7" s="415"/>
      <c r="BC7" s="416"/>
      <c r="BD7" s="307"/>
      <c r="BE7" s="348"/>
      <c r="BF7" s="390"/>
      <c r="BG7" s="415"/>
      <c r="BH7" s="416"/>
      <c r="BI7" s="307"/>
      <c r="BJ7" s="348"/>
      <c r="BK7" s="390"/>
      <c r="BL7" s="415"/>
      <c r="BM7" s="416"/>
      <c r="BN7" s="307"/>
      <c r="BO7" s="349"/>
      <c r="BP7" s="407"/>
      <c r="BQ7" s="415"/>
      <c r="BR7" s="416"/>
      <c r="BS7" s="307"/>
      <c r="BT7" s="348"/>
      <c r="BU7" s="408"/>
      <c r="BV7" s="415"/>
      <c r="BW7" s="416"/>
      <c r="BX7" s="307"/>
      <c r="BY7" s="349"/>
      <c r="BZ7" s="407"/>
      <c r="CA7" s="415"/>
      <c r="CB7" s="416"/>
      <c r="CC7" s="307"/>
      <c r="CD7" s="348"/>
      <c r="CE7" s="408"/>
      <c r="CF7" s="415"/>
      <c r="CG7" s="416"/>
      <c r="CH7" s="307"/>
      <c r="CI7" s="348"/>
      <c r="CJ7" s="408"/>
      <c r="CK7" s="409"/>
      <c r="CL7" s="410"/>
      <c r="CM7" s="411"/>
      <c r="CN7" s="412"/>
      <c r="CO7" s="1462"/>
      <c r="CP7" s="1203"/>
      <c r="CQ7" s="785" t="e">
        <f t="shared" si="7"/>
        <v>#DIV/0!</v>
      </c>
      <c r="CR7" s="1116"/>
      <c r="CS7" s="786" t="e">
        <f t="shared" si="0"/>
        <v>#DIV/0!</v>
      </c>
      <c r="CT7" s="1114"/>
      <c r="CU7" s="1199" t="e">
        <f t="shared" si="1"/>
        <v>#DIV/0!</v>
      </c>
      <c r="CV7" s="1115"/>
      <c r="CW7" s="1208" t="e">
        <f t="shared" si="2"/>
        <v>#DIV/0!</v>
      </c>
      <c r="CX7" s="1214"/>
      <c r="CY7" s="1210" t="e">
        <f t="shared" si="3"/>
        <v>#DIV/0!</v>
      </c>
      <c r="CZ7" s="1116"/>
      <c r="DA7" s="1207" t="e">
        <f t="shared" si="4"/>
        <v>#DIV/0!</v>
      </c>
      <c r="DB7" s="1114"/>
      <c r="DC7" s="1196" t="e">
        <f t="shared" si="5"/>
        <v>#DIV/0!</v>
      </c>
      <c r="DD7" s="1115"/>
      <c r="DE7" s="1208" t="e">
        <f t="shared" si="6"/>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828"/>
      <c r="AM8" s="1056"/>
      <c r="AN8" s="1056"/>
      <c r="AO8" s="1057"/>
      <c r="AP8" s="1057"/>
      <c r="AQ8" s="404"/>
      <c r="AR8" s="20"/>
      <c r="AS8" s="329"/>
      <c r="AT8" s="307"/>
      <c r="AU8" s="21"/>
      <c r="AV8" s="402"/>
      <c r="AW8" s="403"/>
      <c r="AX8" s="398"/>
      <c r="AY8" s="307"/>
      <c r="AZ8" s="348"/>
      <c r="BA8" s="390"/>
      <c r="BB8" s="415"/>
      <c r="BC8" s="416"/>
      <c r="BD8" s="307"/>
      <c r="BE8" s="348"/>
      <c r="BF8" s="390"/>
      <c r="BG8" s="415"/>
      <c r="BH8" s="416"/>
      <c r="BI8" s="307"/>
      <c r="BJ8" s="348"/>
      <c r="BK8" s="390"/>
      <c r="BL8" s="415"/>
      <c r="BM8" s="416"/>
      <c r="BN8" s="307"/>
      <c r="BO8" s="349"/>
      <c r="BP8" s="407"/>
      <c r="BQ8" s="415"/>
      <c r="BR8" s="416"/>
      <c r="BS8" s="307"/>
      <c r="BT8" s="348"/>
      <c r="BU8" s="408"/>
      <c r="BV8" s="415"/>
      <c r="BW8" s="416"/>
      <c r="BX8" s="307"/>
      <c r="BY8" s="349"/>
      <c r="BZ8" s="407"/>
      <c r="CA8" s="415"/>
      <c r="CB8" s="416"/>
      <c r="CC8" s="307"/>
      <c r="CD8" s="348"/>
      <c r="CE8" s="408"/>
      <c r="CF8" s="415"/>
      <c r="CG8" s="416"/>
      <c r="CH8" s="307"/>
      <c r="CI8" s="348"/>
      <c r="CJ8" s="408"/>
      <c r="CK8" s="409"/>
      <c r="CL8" s="410"/>
      <c r="CM8" s="411"/>
      <c r="CN8" s="412"/>
      <c r="CO8" s="1462"/>
      <c r="CP8" s="1203"/>
      <c r="CQ8" s="785" t="e">
        <f t="shared" si="7"/>
        <v>#DIV/0!</v>
      </c>
      <c r="CR8" s="1116"/>
      <c r="CS8" s="786" t="e">
        <f t="shared" si="0"/>
        <v>#DIV/0!</v>
      </c>
      <c r="CT8" s="1114"/>
      <c r="CU8" s="1199" t="e">
        <f t="shared" si="1"/>
        <v>#DIV/0!</v>
      </c>
      <c r="CV8" s="1115"/>
      <c r="CW8" s="1208" t="e">
        <f t="shared" si="2"/>
        <v>#DIV/0!</v>
      </c>
      <c r="CX8" s="1214"/>
      <c r="CY8" s="1210" t="e">
        <f t="shared" si="3"/>
        <v>#DIV/0!</v>
      </c>
      <c r="CZ8" s="1116"/>
      <c r="DA8" s="1207" t="e">
        <f t="shared" si="4"/>
        <v>#DIV/0!</v>
      </c>
      <c r="DB8" s="1114"/>
      <c r="DC8" s="1196" t="e">
        <f t="shared" si="5"/>
        <v>#DIV/0!</v>
      </c>
      <c r="DD8" s="1115"/>
      <c r="DE8" s="1208" t="e">
        <f t="shared" si="6"/>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404"/>
      <c r="AR9" s="20"/>
      <c r="AS9" s="329"/>
      <c r="AT9" s="307"/>
      <c r="AU9" s="21"/>
      <c r="AV9" s="402"/>
      <c r="AW9" s="403"/>
      <c r="AX9" s="398"/>
      <c r="AY9" s="307"/>
      <c r="AZ9" s="348"/>
      <c r="BA9" s="390"/>
      <c r="BB9" s="415"/>
      <c r="BC9" s="416"/>
      <c r="BD9" s="307"/>
      <c r="BE9" s="348"/>
      <c r="BF9" s="390"/>
      <c r="BG9" s="415"/>
      <c r="BH9" s="416"/>
      <c r="BI9" s="307"/>
      <c r="BJ9" s="348"/>
      <c r="BK9" s="390"/>
      <c r="BL9" s="415"/>
      <c r="BM9" s="416"/>
      <c r="BN9" s="307"/>
      <c r="BO9" s="349"/>
      <c r="BP9" s="407"/>
      <c r="BQ9" s="415"/>
      <c r="BR9" s="416"/>
      <c r="BS9" s="307"/>
      <c r="BT9" s="348"/>
      <c r="BU9" s="408"/>
      <c r="BV9" s="415"/>
      <c r="BW9" s="416"/>
      <c r="BX9" s="307"/>
      <c r="BY9" s="349"/>
      <c r="BZ9" s="407"/>
      <c r="CA9" s="415"/>
      <c r="CB9" s="416"/>
      <c r="CC9" s="307"/>
      <c r="CD9" s="348"/>
      <c r="CE9" s="408"/>
      <c r="CF9" s="415"/>
      <c r="CG9" s="416"/>
      <c r="CH9" s="307"/>
      <c r="CI9" s="348"/>
      <c r="CJ9" s="408"/>
      <c r="CK9" s="409"/>
      <c r="CL9" s="410"/>
      <c r="CM9" s="411"/>
      <c r="CN9" s="412"/>
      <c r="CO9" s="1462"/>
      <c r="CP9" s="1203"/>
      <c r="CQ9" s="785" t="e">
        <f t="shared" si="7"/>
        <v>#DIV/0!</v>
      </c>
      <c r="CR9" s="1116"/>
      <c r="CS9" s="786" t="e">
        <f t="shared" si="0"/>
        <v>#DIV/0!</v>
      </c>
      <c r="CT9" s="1114"/>
      <c r="CU9" s="1199" t="e">
        <f t="shared" si="1"/>
        <v>#DIV/0!</v>
      </c>
      <c r="CV9" s="1115"/>
      <c r="CW9" s="1208" t="e">
        <f t="shared" si="2"/>
        <v>#DIV/0!</v>
      </c>
      <c r="CX9" s="1214"/>
      <c r="CY9" s="1210" t="e">
        <f t="shared" si="3"/>
        <v>#DIV/0!</v>
      </c>
      <c r="CZ9" s="1116"/>
      <c r="DA9" s="1207" t="e">
        <f t="shared" si="4"/>
        <v>#DIV/0!</v>
      </c>
      <c r="DB9" s="1114"/>
      <c r="DC9" s="1196" t="e">
        <f t="shared" si="5"/>
        <v>#DIV/0!</v>
      </c>
      <c r="DD9" s="1115"/>
      <c r="DE9" s="1208" t="e">
        <f t="shared" si="6"/>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404"/>
      <c r="AR10" s="20"/>
      <c r="AS10" s="329"/>
      <c r="AT10" s="307"/>
      <c r="AU10" s="21"/>
      <c r="AV10" s="402"/>
      <c r="AW10" s="403"/>
      <c r="AX10" s="398"/>
      <c r="AY10" s="307"/>
      <c r="AZ10" s="348"/>
      <c r="BA10" s="390"/>
      <c r="BB10" s="415"/>
      <c r="BC10" s="416"/>
      <c r="BD10" s="307"/>
      <c r="BE10" s="348"/>
      <c r="BF10" s="390"/>
      <c r="BG10" s="415"/>
      <c r="BH10" s="416"/>
      <c r="BI10" s="307"/>
      <c r="BJ10" s="348"/>
      <c r="BK10" s="390"/>
      <c r="BL10" s="415"/>
      <c r="BM10" s="416"/>
      <c r="BN10" s="307"/>
      <c r="BO10" s="349"/>
      <c r="BP10" s="407"/>
      <c r="BQ10" s="415"/>
      <c r="BR10" s="416"/>
      <c r="BS10" s="307"/>
      <c r="BT10" s="348"/>
      <c r="BU10" s="408"/>
      <c r="BV10" s="415"/>
      <c r="BW10" s="416"/>
      <c r="BX10" s="307"/>
      <c r="BY10" s="349"/>
      <c r="BZ10" s="407"/>
      <c r="CA10" s="415"/>
      <c r="CB10" s="416"/>
      <c r="CC10" s="307"/>
      <c r="CD10" s="348"/>
      <c r="CE10" s="408"/>
      <c r="CF10" s="415"/>
      <c r="CG10" s="416"/>
      <c r="CH10" s="307"/>
      <c r="CI10" s="348"/>
      <c r="CJ10" s="408"/>
      <c r="CK10" s="409"/>
      <c r="CL10" s="410"/>
      <c r="CM10" s="411"/>
      <c r="CN10" s="412"/>
      <c r="CO10" s="1462"/>
      <c r="CP10" s="1203"/>
      <c r="CQ10" s="785" t="e">
        <f t="shared" si="7"/>
        <v>#DIV/0!</v>
      </c>
      <c r="CR10" s="1116"/>
      <c r="CS10" s="786" t="e">
        <f t="shared" si="0"/>
        <v>#DIV/0!</v>
      </c>
      <c r="CT10" s="1114"/>
      <c r="CU10" s="1199" t="e">
        <f t="shared" si="1"/>
        <v>#DIV/0!</v>
      </c>
      <c r="CV10" s="1115"/>
      <c r="CW10" s="1208" t="e">
        <f t="shared" si="2"/>
        <v>#DIV/0!</v>
      </c>
      <c r="CX10" s="1214"/>
      <c r="CY10" s="1210" t="e">
        <f t="shared" si="3"/>
        <v>#DIV/0!</v>
      </c>
      <c r="CZ10" s="1116"/>
      <c r="DA10" s="1207" t="e">
        <f t="shared" si="4"/>
        <v>#DIV/0!</v>
      </c>
      <c r="DB10" s="1114"/>
      <c r="DC10" s="1196" t="e">
        <f t="shared" si="5"/>
        <v>#DIV/0!</v>
      </c>
      <c r="DD10" s="1115"/>
      <c r="DE10" s="1208" t="e">
        <f t="shared" si="6"/>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828"/>
      <c r="AM11" s="1056"/>
      <c r="AN11" s="1056"/>
      <c r="AO11" s="1057"/>
      <c r="AP11" s="1057"/>
      <c r="AQ11" s="404"/>
      <c r="AR11" s="20"/>
      <c r="AS11" s="329"/>
      <c r="AT11" s="307"/>
      <c r="AU11" s="21"/>
      <c r="AV11" s="402"/>
      <c r="AW11" s="403"/>
      <c r="AX11" s="398"/>
      <c r="AY11" s="307"/>
      <c r="AZ11" s="348"/>
      <c r="BA11" s="390"/>
      <c r="BB11" s="415"/>
      <c r="BC11" s="416"/>
      <c r="BD11" s="307"/>
      <c r="BE11" s="348"/>
      <c r="BF11" s="390"/>
      <c r="BG11" s="415"/>
      <c r="BH11" s="416"/>
      <c r="BI11" s="307"/>
      <c r="BJ11" s="348"/>
      <c r="BK11" s="390"/>
      <c r="BL11" s="415"/>
      <c r="BM11" s="416"/>
      <c r="BN11" s="307"/>
      <c r="BO11" s="349"/>
      <c r="BP11" s="407"/>
      <c r="BQ11" s="415"/>
      <c r="BR11" s="416"/>
      <c r="BS11" s="307"/>
      <c r="BT11" s="348"/>
      <c r="BU11" s="408"/>
      <c r="BV11" s="415"/>
      <c r="BW11" s="416"/>
      <c r="BX11" s="307"/>
      <c r="BY11" s="349"/>
      <c r="BZ11" s="407"/>
      <c r="CA11" s="415"/>
      <c r="CB11" s="416"/>
      <c r="CC11" s="307"/>
      <c r="CD11" s="348"/>
      <c r="CE11" s="408"/>
      <c r="CF11" s="415"/>
      <c r="CG11" s="416"/>
      <c r="CH11" s="307"/>
      <c r="CI11" s="348"/>
      <c r="CJ11" s="408"/>
      <c r="CK11" s="409"/>
      <c r="CL11" s="410"/>
      <c r="CM11" s="411"/>
      <c r="CN11" s="412"/>
      <c r="CO11" s="1462"/>
      <c r="CP11" s="1203"/>
      <c r="CQ11" s="785" t="e">
        <f t="shared" si="7"/>
        <v>#DIV/0!</v>
      </c>
      <c r="CR11" s="1116"/>
      <c r="CS11" s="786" t="e">
        <f t="shared" si="0"/>
        <v>#DIV/0!</v>
      </c>
      <c r="CT11" s="1114"/>
      <c r="CU11" s="1199" t="e">
        <f t="shared" si="1"/>
        <v>#DIV/0!</v>
      </c>
      <c r="CV11" s="1115"/>
      <c r="CW11" s="1208" t="e">
        <f t="shared" si="2"/>
        <v>#DIV/0!</v>
      </c>
      <c r="CX11" s="1214"/>
      <c r="CY11" s="1210" t="e">
        <f t="shared" si="3"/>
        <v>#DIV/0!</v>
      </c>
      <c r="CZ11" s="1116"/>
      <c r="DA11" s="1207" t="e">
        <f t="shared" si="4"/>
        <v>#DIV/0!</v>
      </c>
      <c r="DB11" s="1114"/>
      <c r="DC11" s="1196" t="e">
        <f t="shared" si="5"/>
        <v>#DIV/0!</v>
      </c>
      <c r="DD11" s="1115"/>
      <c r="DE11" s="1208" t="e">
        <f t="shared" si="6"/>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404"/>
      <c r="AR12" s="20"/>
      <c r="AS12" s="329"/>
      <c r="AT12" s="307"/>
      <c r="AU12" s="21"/>
      <c r="AV12" s="402"/>
      <c r="AW12" s="403"/>
      <c r="AX12" s="398"/>
      <c r="AY12" s="307"/>
      <c r="AZ12" s="348"/>
      <c r="BA12" s="390"/>
      <c r="BB12" s="415"/>
      <c r="BC12" s="416"/>
      <c r="BD12" s="307"/>
      <c r="BE12" s="348"/>
      <c r="BF12" s="390"/>
      <c r="BG12" s="415"/>
      <c r="BH12" s="416"/>
      <c r="BI12" s="307"/>
      <c r="BJ12" s="348"/>
      <c r="BK12" s="390"/>
      <c r="BL12" s="415"/>
      <c r="BM12" s="416"/>
      <c r="BN12" s="307"/>
      <c r="BO12" s="349"/>
      <c r="BP12" s="407"/>
      <c r="BQ12" s="415"/>
      <c r="BR12" s="416"/>
      <c r="BS12" s="307"/>
      <c r="BT12" s="348"/>
      <c r="BU12" s="408"/>
      <c r="BV12" s="415"/>
      <c r="BW12" s="416"/>
      <c r="BX12" s="307"/>
      <c r="BY12" s="349"/>
      <c r="BZ12" s="407"/>
      <c r="CA12" s="415"/>
      <c r="CB12" s="416"/>
      <c r="CC12" s="307"/>
      <c r="CD12" s="348"/>
      <c r="CE12" s="408"/>
      <c r="CF12" s="415"/>
      <c r="CG12" s="416"/>
      <c r="CH12" s="307"/>
      <c r="CI12" s="348"/>
      <c r="CJ12" s="408"/>
      <c r="CK12" s="409"/>
      <c r="CL12" s="410"/>
      <c r="CM12" s="411"/>
      <c r="CN12" s="412"/>
      <c r="CO12" s="1462"/>
      <c r="CP12" s="1203"/>
      <c r="CQ12" s="785" t="e">
        <f t="shared" si="7"/>
        <v>#DIV/0!</v>
      </c>
      <c r="CR12" s="1116"/>
      <c r="CS12" s="786" t="e">
        <f t="shared" si="0"/>
        <v>#DIV/0!</v>
      </c>
      <c r="CT12" s="1114"/>
      <c r="CU12" s="1199" t="e">
        <f t="shared" si="1"/>
        <v>#DIV/0!</v>
      </c>
      <c r="CV12" s="1115"/>
      <c r="CW12" s="1208" t="e">
        <f t="shared" si="2"/>
        <v>#DIV/0!</v>
      </c>
      <c r="CX12" s="1214"/>
      <c r="CY12" s="1210" t="e">
        <f t="shared" si="3"/>
        <v>#DIV/0!</v>
      </c>
      <c r="CZ12" s="1116"/>
      <c r="DA12" s="1207" t="e">
        <f t="shared" si="4"/>
        <v>#DIV/0!</v>
      </c>
      <c r="DB12" s="1114"/>
      <c r="DC12" s="1196" t="e">
        <f t="shared" si="5"/>
        <v>#DIV/0!</v>
      </c>
      <c r="DD12" s="1115"/>
      <c r="DE12" s="1208" t="e">
        <f t="shared" si="6"/>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828"/>
      <c r="AM13" s="1056"/>
      <c r="AN13" s="1056"/>
      <c r="AO13" s="1057"/>
      <c r="AP13" s="1057"/>
      <c r="AQ13" s="404"/>
      <c r="AR13" s="20"/>
      <c r="AS13" s="329"/>
      <c r="AT13" s="307"/>
      <c r="AU13" s="21"/>
      <c r="AV13" s="402"/>
      <c r="AW13" s="403"/>
      <c r="AX13" s="398"/>
      <c r="AY13" s="307"/>
      <c r="AZ13" s="348"/>
      <c r="BA13" s="390"/>
      <c r="BB13" s="415"/>
      <c r="BC13" s="416"/>
      <c r="BD13" s="307"/>
      <c r="BE13" s="348"/>
      <c r="BF13" s="390"/>
      <c r="BG13" s="415"/>
      <c r="BH13" s="416"/>
      <c r="BI13" s="307"/>
      <c r="BJ13" s="348"/>
      <c r="BK13" s="390"/>
      <c r="BL13" s="415"/>
      <c r="BM13" s="416"/>
      <c r="BN13" s="307"/>
      <c r="BO13" s="349"/>
      <c r="BP13" s="407"/>
      <c r="BQ13" s="415"/>
      <c r="BR13" s="416"/>
      <c r="BS13" s="307"/>
      <c r="BT13" s="348"/>
      <c r="BU13" s="408"/>
      <c r="BV13" s="415"/>
      <c r="BW13" s="416"/>
      <c r="BX13" s="307"/>
      <c r="BY13" s="349"/>
      <c r="BZ13" s="407"/>
      <c r="CA13" s="415"/>
      <c r="CB13" s="416"/>
      <c r="CC13" s="307"/>
      <c r="CD13" s="348"/>
      <c r="CE13" s="408"/>
      <c r="CF13" s="415"/>
      <c r="CG13" s="416"/>
      <c r="CH13" s="307"/>
      <c r="CI13" s="348"/>
      <c r="CJ13" s="408"/>
      <c r="CK13" s="409"/>
      <c r="CL13" s="410"/>
      <c r="CM13" s="411"/>
      <c r="CN13" s="412"/>
      <c r="CO13" s="1462"/>
      <c r="CP13" s="1203"/>
      <c r="CQ13" s="785" t="e">
        <f t="shared" si="7"/>
        <v>#DIV/0!</v>
      </c>
      <c r="CR13" s="1116"/>
      <c r="CS13" s="786" t="e">
        <f t="shared" si="0"/>
        <v>#DIV/0!</v>
      </c>
      <c r="CT13" s="1114"/>
      <c r="CU13" s="1199" t="e">
        <f t="shared" si="1"/>
        <v>#DIV/0!</v>
      </c>
      <c r="CV13" s="1115"/>
      <c r="CW13" s="1208" t="e">
        <f t="shared" si="2"/>
        <v>#DIV/0!</v>
      </c>
      <c r="CX13" s="1214"/>
      <c r="CY13" s="1210" t="e">
        <f t="shared" si="3"/>
        <v>#DIV/0!</v>
      </c>
      <c r="CZ13" s="1116"/>
      <c r="DA13" s="1207" t="e">
        <f t="shared" si="4"/>
        <v>#DIV/0!</v>
      </c>
      <c r="DB13" s="1114"/>
      <c r="DC13" s="1196" t="e">
        <f t="shared" si="5"/>
        <v>#DIV/0!</v>
      </c>
      <c r="DD13" s="1115"/>
      <c r="DE13" s="1208" t="e">
        <f t="shared" si="6"/>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404"/>
      <c r="AR14" s="20"/>
      <c r="AS14" s="329"/>
      <c r="AT14" s="307"/>
      <c r="AU14" s="21"/>
      <c r="AV14" s="402"/>
      <c r="AW14" s="403"/>
      <c r="AX14" s="398"/>
      <c r="AY14" s="307"/>
      <c r="AZ14" s="348"/>
      <c r="BA14" s="390"/>
      <c r="BB14" s="415"/>
      <c r="BC14" s="416"/>
      <c r="BD14" s="307"/>
      <c r="BE14" s="348"/>
      <c r="BF14" s="390"/>
      <c r="BG14" s="415"/>
      <c r="BH14" s="416"/>
      <c r="BI14" s="307"/>
      <c r="BJ14" s="348"/>
      <c r="BK14" s="390"/>
      <c r="BL14" s="415"/>
      <c r="BM14" s="416"/>
      <c r="BN14" s="307"/>
      <c r="BO14" s="349"/>
      <c r="BP14" s="407"/>
      <c r="BQ14" s="415"/>
      <c r="BR14" s="416"/>
      <c r="BS14" s="307"/>
      <c r="BT14" s="348"/>
      <c r="BU14" s="408"/>
      <c r="BV14" s="415"/>
      <c r="BW14" s="416"/>
      <c r="BX14" s="307"/>
      <c r="BY14" s="349"/>
      <c r="BZ14" s="407"/>
      <c r="CA14" s="415"/>
      <c r="CB14" s="416"/>
      <c r="CC14" s="307"/>
      <c r="CD14" s="348"/>
      <c r="CE14" s="408"/>
      <c r="CF14" s="415"/>
      <c r="CG14" s="416"/>
      <c r="CH14" s="307"/>
      <c r="CI14" s="348"/>
      <c r="CJ14" s="408"/>
      <c r="CK14" s="409"/>
      <c r="CL14" s="410"/>
      <c r="CM14" s="411"/>
      <c r="CN14" s="412"/>
      <c r="CO14" s="1462"/>
      <c r="CP14" s="1203"/>
      <c r="CQ14" s="785" t="e">
        <f t="shared" si="7"/>
        <v>#DIV/0!</v>
      </c>
      <c r="CR14" s="1116"/>
      <c r="CS14" s="786" t="e">
        <f t="shared" si="0"/>
        <v>#DIV/0!</v>
      </c>
      <c r="CT14" s="1114"/>
      <c r="CU14" s="1199" t="e">
        <f t="shared" si="1"/>
        <v>#DIV/0!</v>
      </c>
      <c r="CV14" s="1115"/>
      <c r="CW14" s="1208" t="e">
        <f t="shared" si="2"/>
        <v>#DIV/0!</v>
      </c>
      <c r="CX14" s="1214"/>
      <c r="CY14" s="1210" t="e">
        <f t="shared" si="3"/>
        <v>#DIV/0!</v>
      </c>
      <c r="CZ14" s="1116"/>
      <c r="DA14" s="1207" t="e">
        <f t="shared" si="4"/>
        <v>#DIV/0!</v>
      </c>
      <c r="DB14" s="1114"/>
      <c r="DC14" s="1196" t="e">
        <f t="shared" si="5"/>
        <v>#DIV/0!</v>
      </c>
      <c r="DD14" s="1115"/>
      <c r="DE14" s="1208" t="e">
        <f t="shared" si="6"/>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404"/>
      <c r="AR15" s="20"/>
      <c r="AS15" s="329"/>
      <c r="AT15" s="307"/>
      <c r="AU15" s="21"/>
      <c r="AV15" s="402"/>
      <c r="AW15" s="403"/>
      <c r="AX15" s="398"/>
      <c r="AY15" s="307"/>
      <c r="AZ15" s="348"/>
      <c r="BA15" s="390"/>
      <c r="BB15" s="415"/>
      <c r="BC15" s="416"/>
      <c r="BD15" s="307"/>
      <c r="BE15" s="348"/>
      <c r="BF15" s="390"/>
      <c r="BG15" s="415"/>
      <c r="BH15" s="416"/>
      <c r="BI15" s="307"/>
      <c r="BJ15" s="348"/>
      <c r="BK15" s="390"/>
      <c r="BL15" s="415"/>
      <c r="BM15" s="416"/>
      <c r="BN15" s="307"/>
      <c r="BO15" s="349"/>
      <c r="BP15" s="407"/>
      <c r="BQ15" s="415"/>
      <c r="BR15" s="416"/>
      <c r="BS15" s="307"/>
      <c r="BT15" s="348"/>
      <c r="BU15" s="408"/>
      <c r="BV15" s="415"/>
      <c r="BW15" s="416"/>
      <c r="BX15" s="307"/>
      <c r="BY15" s="349"/>
      <c r="BZ15" s="407"/>
      <c r="CA15" s="415"/>
      <c r="CB15" s="416"/>
      <c r="CC15" s="307"/>
      <c r="CD15" s="348"/>
      <c r="CE15" s="408"/>
      <c r="CF15" s="415"/>
      <c r="CG15" s="416"/>
      <c r="CH15" s="307"/>
      <c r="CI15" s="348"/>
      <c r="CJ15" s="408"/>
      <c r="CK15" s="409"/>
      <c r="CL15" s="410"/>
      <c r="CM15" s="411"/>
      <c r="CN15" s="412"/>
      <c r="CO15" s="1462"/>
      <c r="CP15" s="1203"/>
      <c r="CQ15" s="785" t="e">
        <f t="shared" si="7"/>
        <v>#DIV/0!</v>
      </c>
      <c r="CR15" s="1116"/>
      <c r="CS15" s="786" t="e">
        <f t="shared" si="0"/>
        <v>#DIV/0!</v>
      </c>
      <c r="CT15" s="1114"/>
      <c r="CU15" s="1199" t="e">
        <f t="shared" si="1"/>
        <v>#DIV/0!</v>
      </c>
      <c r="CV15" s="1115"/>
      <c r="CW15" s="1208" t="e">
        <f t="shared" si="2"/>
        <v>#DIV/0!</v>
      </c>
      <c r="CX15" s="1214"/>
      <c r="CY15" s="1210" t="e">
        <f t="shared" si="3"/>
        <v>#DIV/0!</v>
      </c>
      <c r="CZ15" s="1116"/>
      <c r="DA15" s="1207" t="e">
        <f t="shared" si="4"/>
        <v>#DIV/0!</v>
      </c>
      <c r="DB15" s="1114"/>
      <c r="DC15" s="1196" t="e">
        <f t="shared" si="5"/>
        <v>#DIV/0!</v>
      </c>
      <c r="DD15" s="1115"/>
      <c r="DE15" s="1208" t="e">
        <f t="shared" si="6"/>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404"/>
      <c r="AR16" s="20"/>
      <c r="AS16" s="329"/>
      <c r="AT16" s="307"/>
      <c r="AU16" s="21"/>
      <c r="AV16" s="402"/>
      <c r="AW16" s="403"/>
      <c r="AX16" s="398"/>
      <c r="AY16" s="307"/>
      <c r="AZ16" s="348"/>
      <c r="BA16" s="390"/>
      <c r="BB16" s="415"/>
      <c r="BC16" s="416"/>
      <c r="BD16" s="307"/>
      <c r="BE16" s="348"/>
      <c r="BF16" s="390"/>
      <c r="BG16" s="415"/>
      <c r="BH16" s="416"/>
      <c r="BI16" s="307"/>
      <c r="BJ16" s="348"/>
      <c r="BK16" s="390"/>
      <c r="BL16" s="415"/>
      <c r="BM16" s="416"/>
      <c r="BN16" s="307"/>
      <c r="BO16" s="349"/>
      <c r="BP16" s="407"/>
      <c r="BQ16" s="415"/>
      <c r="BR16" s="416"/>
      <c r="BS16" s="307"/>
      <c r="BT16" s="348"/>
      <c r="BU16" s="408"/>
      <c r="BV16" s="415"/>
      <c r="BW16" s="416"/>
      <c r="BX16" s="307"/>
      <c r="BY16" s="349"/>
      <c r="BZ16" s="407"/>
      <c r="CA16" s="415"/>
      <c r="CB16" s="416"/>
      <c r="CC16" s="307"/>
      <c r="CD16" s="348"/>
      <c r="CE16" s="408"/>
      <c r="CF16" s="415"/>
      <c r="CG16" s="416"/>
      <c r="CH16" s="307"/>
      <c r="CI16" s="348"/>
      <c r="CJ16" s="408"/>
      <c r="CK16" s="409"/>
      <c r="CL16" s="410"/>
      <c r="CM16" s="411"/>
      <c r="CN16" s="412"/>
      <c r="CO16" s="1462"/>
      <c r="CP16" s="1203"/>
      <c r="CQ16" s="785" t="e">
        <f t="shared" si="7"/>
        <v>#DIV/0!</v>
      </c>
      <c r="CR16" s="1116"/>
      <c r="CS16" s="786" t="e">
        <f t="shared" si="0"/>
        <v>#DIV/0!</v>
      </c>
      <c r="CT16" s="1114"/>
      <c r="CU16" s="1199" t="e">
        <f t="shared" si="1"/>
        <v>#DIV/0!</v>
      </c>
      <c r="CV16" s="1115"/>
      <c r="CW16" s="1208" t="e">
        <f t="shared" si="2"/>
        <v>#DIV/0!</v>
      </c>
      <c r="CX16" s="1214"/>
      <c r="CY16" s="1210" t="e">
        <f t="shared" si="3"/>
        <v>#DIV/0!</v>
      </c>
      <c r="CZ16" s="1116"/>
      <c r="DA16" s="1207" t="e">
        <f t="shared" si="4"/>
        <v>#DIV/0!</v>
      </c>
      <c r="DB16" s="1114"/>
      <c r="DC16" s="1196" t="e">
        <f t="shared" si="5"/>
        <v>#DIV/0!</v>
      </c>
      <c r="DD16" s="1115"/>
      <c r="DE16" s="1208" t="e">
        <f t="shared" si="6"/>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404"/>
      <c r="AR17" s="20"/>
      <c r="AS17" s="329"/>
      <c r="AT17" s="307"/>
      <c r="AU17" s="21"/>
      <c r="AV17" s="402"/>
      <c r="AW17" s="403"/>
      <c r="AX17" s="398"/>
      <c r="AY17" s="307"/>
      <c r="AZ17" s="348"/>
      <c r="BA17" s="390"/>
      <c r="BB17" s="415"/>
      <c r="BC17" s="416"/>
      <c r="BD17" s="307"/>
      <c r="BE17" s="348"/>
      <c r="BF17" s="390"/>
      <c r="BG17" s="415"/>
      <c r="BH17" s="416"/>
      <c r="BI17" s="307"/>
      <c r="BJ17" s="348"/>
      <c r="BK17" s="390"/>
      <c r="BL17" s="415"/>
      <c r="BM17" s="416"/>
      <c r="BN17" s="307"/>
      <c r="BO17" s="349"/>
      <c r="BP17" s="407"/>
      <c r="BQ17" s="415"/>
      <c r="BR17" s="416"/>
      <c r="BS17" s="307"/>
      <c r="BT17" s="348"/>
      <c r="BU17" s="408"/>
      <c r="BV17" s="415"/>
      <c r="BW17" s="416"/>
      <c r="BX17" s="307"/>
      <c r="BY17" s="349"/>
      <c r="BZ17" s="407"/>
      <c r="CA17" s="415"/>
      <c r="CB17" s="416"/>
      <c r="CC17" s="307"/>
      <c r="CD17" s="348"/>
      <c r="CE17" s="408"/>
      <c r="CF17" s="415"/>
      <c r="CG17" s="416"/>
      <c r="CH17" s="307"/>
      <c r="CI17" s="348"/>
      <c r="CJ17" s="408"/>
      <c r="CK17" s="409"/>
      <c r="CL17" s="410"/>
      <c r="CM17" s="411"/>
      <c r="CN17" s="412"/>
      <c r="CO17" s="1462"/>
      <c r="CP17" s="1203"/>
      <c r="CQ17" s="785" t="e">
        <f t="shared" si="7"/>
        <v>#DIV/0!</v>
      </c>
      <c r="CR17" s="1116"/>
      <c r="CS17" s="786" t="e">
        <f t="shared" si="0"/>
        <v>#DIV/0!</v>
      </c>
      <c r="CT17" s="1114"/>
      <c r="CU17" s="1199" t="e">
        <f t="shared" si="1"/>
        <v>#DIV/0!</v>
      </c>
      <c r="CV17" s="1115"/>
      <c r="CW17" s="1208" t="e">
        <f t="shared" si="2"/>
        <v>#DIV/0!</v>
      </c>
      <c r="CX17" s="1214"/>
      <c r="CY17" s="1210" t="e">
        <f t="shared" si="3"/>
        <v>#DIV/0!</v>
      </c>
      <c r="CZ17" s="1116"/>
      <c r="DA17" s="1207" t="e">
        <f t="shared" si="4"/>
        <v>#DIV/0!</v>
      </c>
      <c r="DB17" s="1114"/>
      <c r="DC17" s="1196" t="e">
        <f t="shared" si="5"/>
        <v>#DIV/0!</v>
      </c>
      <c r="DD17" s="1115"/>
      <c r="DE17" s="1208" t="e">
        <f t="shared" si="6"/>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404"/>
      <c r="AR18" s="20"/>
      <c r="AS18" s="329"/>
      <c r="AT18" s="307"/>
      <c r="AU18" s="21"/>
      <c r="AV18" s="402"/>
      <c r="AW18" s="403"/>
      <c r="AX18" s="398"/>
      <c r="AY18" s="307"/>
      <c r="AZ18" s="348"/>
      <c r="BA18" s="390"/>
      <c r="BB18" s="415"/>
      <c r="BC18" s="416"/>
      <c r="BD18" s="307"/>
      <c r="BE18" s="348"/>
      <c r="BF18" s="390"/>
      <c r="BG18" s="415"/>
      <c r="BH18" s="416"/>
      <c r="BI18" s="307"/>
      <c r="BJ18" s="348"/>
      <c r="BK18" s="390"/>
      <c r="BL18" s="415"/>
      <c r="BM18" s="416"/>
      <c r="BN18" s="307"/>
      <c r="BO18" s="349"/>
      <c r="BP18" s="407"/>
      <c r="BQ18" s="415"/>
      <c r="BR18" s="416"/>
      <c r="BS18" s="307"/>
      <c r="BT18" s="348"/>
      <c r="BU18" s="408"/>
      <c r="BV18" s="415"/>
      <c r="BW18" s="416"/>
      <c r="BX18" s="307"/>
      <c r="BY18" s="349"/>
      <c r="BZ18" s="407"/>
      <c r="CA18" s="415"/>
      <c r="CB18" s="416"/>
      <c r="CC18" s="307"/>
      <c r="CD18" s="348"/>
      <c r="CE18" s="408"/>
      <c r="CF18" s="415"/>
      <c r="CG18" s="416"/>
      <c r="CH18" s="307"/>
      <c r="CI18" s="348"/>
      <c r="CJ18" s="408"/>
      <c r="CK18" s="409"/>
      <c r="CL18" s="410"/>
      <c r="CM18" s="411"/>
      <c r="CN18" s="412"/>
      <c r="CO18" s="1462"/>
      <c r="CP18" s="1203"/>
      <c r="CQ18" s="785" t="e">
        <f t="shared" si="7"/>
        <v>#DIV/0!</v>
      </c>
      <c r="CR18" s="1116"/>
      <c r="CS18" s="786" t="e">
        <f t="shared" si="0"/>
        <v>#DIV/0!</v>
      </c>
      <c r="CT18" s="1114"/>
      <c r="CU18" s="1199" t="e">
        <f t="shared" si="1"/>
        <v>#DIV/0!</v>
      </c>
      <c r="CV18" s="1115"/>
      <c r="CW18" s="1208" t="e">
        <f t="shared" si="2"/>
        <v>#DIV/0!</v>
      </c>
      <c r="CX18" s="1214"/>
      <c r="CY18" s="1210" t="e">
        <f t="shared" si="3"/>
        <v>#DIV/0!</v>
      </c>
      <c r="CZ18" s="1116"/>
      <c r="DA18" s="1207" t="e">
        <f t="shared" si="4"/>
        <v>#DIV/0!</v>
      </c>
      <c r="DB18" s="1114"/>
      <c r="DC18" s="1196" t="e">
        <f t="shared" si="5"/>
        <v>#DIV/0!</v>
      </c>
      <c r="DD18" s="1115"/>
      <c r="DE18" s="1208" t="e">
        <f t="shared" si="6"/>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404"/>
      <c r="AR19" s="20"/>
      <c r="AS19" s="329"/>
      <c r="AT19" s="307"/>
      <c r="AU19" s="21"/>
      <c r="AV19" s="402"/>
      <c r="AW19" s="403"/>
      <c r="AX19" s="398"/>
      <c r="AY19" s="307"/>
      <c r="AZ19" s="348"/>
      <c r="BA19" s="390"/>
      <c r="BB19" s="415"/>
      <c r="BC19" s="416"/>
      <c r="BD19" s="307"/>
      <c r="BE19" s="348"/>
      <c r="BF19" s="390"/>
      <c r="BG19" s="415"/>
      <c r="BH19" s="416"/>
      <c r="BI19" s="307"/>
      <c r="BJ19" s="348"/>
      <c r="BK19" s="390"/>
      <c r="BL19" s="415"/>
      <c r="BM19" s="416"/>
      <c r="BN19" s="307"/>
      <c r="BO19" s="349"/>
      <c r="BP19" s="407"/>
      <c r="BQ19" s="415"/>
      <c r="BR19" s="416"/>
      <c r="BS19" s="307"/>
      <c r="BT19" s="348"/>
      <c r="BU19" s="408"/>
      <c r="BV19" s="415"/>
      <c r="BW19" s="416"/>
      <c r="BX19" s="307"/>
      <c r="BY19" s="349"/>
      <c r="BZ19" s="407"/>
      <c r="CA19" s="415"/>
      <c r="CB19" s="416"/>
      <c r="CC19" s="307"/>
      <c r="CD19" s="348"/>
      <c r="CE19" s="408"/>
      <c r="CF19" s="415"/>
      <c r="CG19" s="416"/>
      <c r="CH19" s="307"/>
      <c r="CI19" s="348"/>
      <c r="CJ19" s="408"/>
      <c r="CK19" s="409"/>
      <c r="CL19" s="410"/>
      <c r="CM19" s="411"/>
      <c r="CN19" s="412"/>
      <c r="CO19" s="1462"/>
      <c r="CP19" s="1203"/>
      <c r="CQ19" s="785" t="e">
        <f t="shared" si="7"/>
        <v>#DIV/0!</v>
      </c>
      <c r="CR19" s="1116"/>
      <c r="CS19" s="786" t="e">
        <f t="shared" si="0"/>
        <v>#DIV/0!</v>
      </c>
      <c r="CT19" s="1114"/>
      <c r="CU19" s="1199" t="e">
        <f t="shared" si="1"/>
        <v>#DIV/0!</v>
      </c>
      <c r="CV19" s="1115"/>
      <c r="CW19" s="1208" t="e">
        <f t="shared" si="2"/>
        <v>#DIV/0!</v>
      </c>
      <c r="CX19" s="1214"/>
      <c r="CY19" s="1210" t="e">
        <f t="shared" si="3"/>
        <v>#DIV/0!</v>
      </c>
      <c r="CZ19" s="1116"/>
      <c r="DA19" s="1207" t="e">
        <f t="shared" si="4"/>
        <v>#DIV/0!</v>
      </c>
      <c r="DB19" s="1114"/>
      <c r="DC19" s="1196" t="e">
        <f t="shared" si="5"/>
        <v>#DIV/0!</v>
      </c>
      <c r="DD19" s="1115"/>
      <c r="DE19" s="1208" t="e">
        <f t="shared" si="6"/>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828"/>
      <c r="AM20" s="1056"/>
      <c r="AN20" s="1056"/>
      <c r="AO20" s="1057"/>
      <c r="AP20" s="1057"/>
      <c r="AQ20" s="404"/>
      <c r="AR20" s="20"/>
      <c r="AS20" s="329"/>
      <c r="AT20" s="307"/>
      <c r="AU20" s="21"/>
      <c r="AV20" s="402"/>
      <c r="AW20" s="403"/>
      <c r="AX20" s="398"/>
      <c r="AY20" s="307"/>
      <c r="AZ20" s="348"/>
      <c r="BA20" s="390"/>
      <c r="BB20" s="415"/>
      <c r="BC20" s="416"/>
      <c r="BD20" s="307"/>
      <c r="BE20" s="348"/>
      <c r="BF20" s="390"/>
      <c r="BG20" s="415"/>
      <c r="BH20" s="416"/>
      <c r="BI20" s="307"/>
      <c r="BJ20" s="348"/>
      <c r="BK20" s="390"/>
      <c r="BL20" s="415"/>
      <c r="BM20" s="416"/>
      <c r="BN20" s="307"/>
      <c r="BO20" s="349"/>
      <c r="BP20" s="407"/>
      <c r="BQ20" s="415"/>
      <c r="BR20" s="416"/>
      <c r="BS20" s="307"/>
      <c r="BT20" s="348"/>
      <c r="BU20" s="408"/>
      <c r="BV20" s="415"/>
      <c r="BW20" s="416"/>
      <c r="BX20" s="307"/>
      <c r="BY20" s="349"/>
      <c r="BZ20" s="407"/>
      <c r="CA20" s="415"/>
      <c r="CB20" s="416"/>
      <c r="CC20" s="307"/>
      <c r="CD20" s="348"/>
      <c r="CE20" s="408"/>
      <c r="CF20" s="415"/>
      <c r="CG20" s="416"/>
      <c r="CH20" s="307"/>
      <c r="CI20" s="348"/>
      <c r="CJ20" s="408"/>
      <c r="CK20" s="409"/>
      <c r="CL20" s="410"/>
      <c r="CM20" s="411"/>
      <c r="CN20" s="412"/>
      <c r="CO20" s="1462"/>
      <c r="CP20" s="1203"/>
      <c r="CQ20" s="785" t="e">
        <f t="shared" si="7"/>
        <v>#DIV/0!</v>
      </c>
      <c r="CR20" s="1116"/>
      <c r="CS20" s="786" t="e">
        <f t="shared" si="0"/>
        <v>#DIV/0!</v>
      </c>
      <c r="CT20" s="1114"/>
      <c r="CU20" s="1199" t="e">
        <f t="shared" si="1"/>
        <v>#DIV/0!</v>
      </c>
      <c r="CV20" s="1115"/>
      <c r="CW20" s="1208" t="e">
        <f t="shared" si="2"/>
        <v>#DIV/0!</v>
      </c>
      <c r="CX20" s="1214"/>
      <c r="CY20" s="1210" t="e">
        <f t="shared" si="3"/>
        <v>#DIV/0!</v>
      </c>
      <c r="CZ20" s="1116"/>
      <c r="DA20" s="1207" t="e">
        <f t="shared" si="4"/>
        <v>#DIV/0!</v>
      </c>
      <c r="DB20" s="1114"/>
      <c r="DC20" s="1196" t="e">
        <f t="shared" si="5"/>
        <v>#DIV/0!</v>
      </c>
      <c r="DD20" s="1115"/>
      <c r="DE20" s="1208" t="e">
        <f t="shared" si="6"/>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918"/>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828"/>
      <c r="AM21" s="1056"/>
      <c r="AN21" s="1056"/>
      <c r="AO21" s="1057"/>
      <c r="AP21" s="1057"/>
      <c r="AQ21" s="404"/>
      <c r="AR21" s="20"/>
      <c r="AS21" s="329"/>
      <c r="AT21" s="307"/>
      <c r="AU21" s="21"/>
      <c r="AV21" s="402"/>
      <c r="AW21" s="403"/>
      <c r="AX21" s="398"/>
      <c r="AY21" s="307"/>
      <c r="AZ21" s="348"/>
      <c r="BA21" s="390"/>
      <c r="BB21" s="415"/>
      <c r="BC21" s="416"/>
      <c r="BD21" s="307"/>
      <c r="BE21" s="348"/>
      <c r="BF21" s="390"/>
      <c r="BG21" s="415"/>
      <c r="BH21" s="416"/>
      <c r="BI21" s="307"/>
      <c r="BJ21" s="348"/>
      <c r="BK21" s="390"/>
      <c r="BL21" s="415"/>
      <c r="BM21" s="416"/>
      <c r="BN21" s="307"/>
      <c r="BO21" s="349"/>
      <c r="BP21" s="407"/>
      <c r="BQ21" s="415"/>
      <c r="BR21" s="416"/>
      <c r="BS21" s="307"/>
      <c r="BT21" s="348"/>
      <c r="BU21" s="408"/>
      <c r="BV21" s="415"/>
      <c r="BW21" s="416"/>
      <c r="BX21" s="307"/>
      <c r="BY21" s="349"/>
      <c r="BZ21" s="407"/>
      <c r="CA21" s="415"/>
      <c r="CB21" s="416"/>
      <c r="CC21" s="307"/>
      <c r="CD21" s="348"/>
      <c r="CE21" s="408"/>
      <c r="CF21" s="415"/>
      <c r="CG21" s="416"/>
      <c r="CH21" s="307"/>
      <c r="CI21" s="348"/>
      <c r="CJ21" s="408"/>
      <c r="CK21" s="409"/>
      <c r="CL21" s="410"/>
      <c r="CM21" s="411"/>
      <c r="CN21" s="412"/>
      <c r="CO21" s="1462"/>
      <c r="CP21" s="1203"/>
      <c r="CQ21" s="785" t="e">
        <f t="shared" si="7"/>
        <v>#DIV/0!</v>
      </c>
      <c r="CR21" s="1116"/>
      <c r="CS21" s="786" t="e">
        <f t="shared" si="0"/>
        <v>#DIV/0!</v>
      </c>
      <c r="CT21" s="1114"/>
      <c r="CU21" s="1199" t="e">
        <f t="shared" si="1"/>
        <v>#DIV/0!</v>
      </c>
      <c r="CV21" s="1115"/>
      <c r="CW21" s="1208" t="e">
        <f t="shared" si="2"/>
        <v>#DIV/0!</v>
      </c>
      <c r="CX21" s="1214"/>
      <c r="CY21" s="1210" t="e">
        <f t="shared" si="3"/>
        <v>#DIV/0!</v>
      </c>
      <c r="CZ21" s="1116"/>
      <c r="DA21" s="1207" t="e">
        <f t="shared" si="4"/>
        <v>#DIV/0!</v>
      </c>
      <c r="DB21" s="1114"/>
      <c r="DC21" s="1196" t="e">
        <f t="shared" si="5"/>
        <v>#DIV/0!</v>
      </c>
      <c r="DD21" s="1115"/>
      <c r="DE21" s="1208" t="e">
        <f t="shared" si="6"/>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6"/>
      <c r="AN22" s="1056"/>
      <c r="AO22" s="1057"/>
      <c r="AP22" s="1057"/>
      <c r="AQ22" s="404"/>
      <c r="AR22" s="20"/>
      <c r="AS22" s="329"/>
      <c r="AT22" s="307"/>
      <c r="AU22" s="21"/>
      <c r="AV22" s="402"/>
      <c r="AW22" s="403"/>
      <c r="AX22" s="398"/>
      <c r="AY22" s="307"/>
      <c r="AZ22" s="348"/>
      <c r="BA22" s="390"/>
      <c r="BB22" s="415"/>
      <c r="BC22" s="416"/>
      <c r="BD22" s="307"/>
      <c r="BE22" s="348"/>
      <c r="BF22" s="390"/>
      <c r="BG22" s="415"/>
      <c r="BH22" s="416"/>
      <c r="BI22" s="307"/>
      <c r="BJ22" s="348"/>
      <c r="BK22" s="390"/>
      <c r="BL22" s="415"/>
      <c r="BM22" s="416"/>
      <c r="BN22" s="307"/>
      <c r="BO22" s="349"/>
      <c r="BP22" s="407"/>
      <c r="BQ22" s="415"/>
      <c r="BR22" s="416"/>
      <c r="BS22" s="307"/>
      <c r="BT22" s="348"/>
      <c r="BU22" s="408"/>
      <c r="BV22" s="415"/>
      <c r="BW22" s="416"/>
      <c r="BX22" s="307"/>
      <c r="BY22" s="349"/>
      <c r="BZ22" s="407"/>
      <c r="CA22" s="415"/>
      <c r="CB22" s="416"/>
      <c r="CC22" s="307"/>
      <c r="CD22" s="348"/>
      <c r="CE22" s="408"/>
      <c r="CF22" s="415"/>
      <c r="CG22" s="416"/>
      <c r="CH22" s="307"/>
      <c r="CI22" s="348"/>
      <c r="CJ22" s="408"/>
      <c r="CK22" s="409"/>
      <c r="CL22" s="410"/>
      <c r="CM22" s="411"/>
      <c r="CN22" s="412"/>
      <c r="CO22" s="1462"/>
      <c r="CP22" s="1203"/>
      <c r="CQ22" s="785" t="e">
        <f t="shared" si="7"/>
        <v>#DIV/0!</v>
      </c>
      <c r="CR22" s="1116"/>
      <c r="CS22" s="786" t="e">
        <f t="shared" si="0"/>
        <v>#DIV/0!</v>
      </c>
      <c r="CT22" s="1114"/>
      <c r="CU22" s="1199" t="e">
        <f t="shared" si="1"/>
        <v>#DIV/0!</v>
      </c>
      <c r="CV22" s="1115"/>
      <c r="CW22" s="1208" t="e">
        <f t="shared" si="2"/>
        <v>#DIV/0!</v>
      </c>
      <c r="CX22" s="1214"/>
      <c r="CY22" s="1210" t="e">
        <f t="shared" si="3"/>
        <v>#DIV/0!</v>
      </c>
      <c r="CZ22" s="1116"/>
      <c r="DA22" s="1207" t="e">
        <f t="shared" si="4"/>
        <v>#DIV/0!</v>
      </c>
      <c r="DB22" s="1114"/>
      <c r="DC22" s="1196" t="e">
        <f t="shared" si="5"/>
        <v>#DIV/0!</v>
      </c>
      <c r="DD22" s="1115"/>
      <c r="DE22" s="1208" t="e">
        <f t="shared" si="6"/>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404"/>
      <c r="AR23" s="20"/>
      <c r="AS23" s="329"/>
      <c r="AT23" s="307"/>
      <c r="AU23" s="21"/>
      <c r="AV23" s="402"/>
      <c r="AW23" s="403"/>
      <c r="AX23" s="398"/>
      <c r="AY23" s="307"/>
      <c r="AZ23" s="348"/>
      <c r="BA23" s="390"/>
      <c r="BB23" s="415"/>
      <c r="BC23" s="416"/>
      <c r="BD23" s="307"/>
      <c r="BE23" s="348"/>
      <c r="BF23" s="390"/>
      <c r="BG23" s="415"/>
      <c r="BH23" s="416"/>
      <c r="BI23" s="307"/>
      <c r="BJ23" s="348"/>
      <c r="BK23" s="390"/>
      <c r="BL23" s="415"/>
      <c r="BM23" s="416"/>
      <c r="BN23" s="307"/>
      <c r="BO23" s="349"/>
      <c r="BP23" s="407"/>
      <c r="BQ23" s="415"/>
      <c r="BR23" s="416"/>
      <c r="BS23" s="307"/>
      <c r="BT23" s="348"/>
      <c r="BU23" s="408"/>
      <c r="BV23" s="415"/>
      <c r="BW23" s="416"/>
      <c r="BX23" s="307"/>
      <c r="BY23" s="349"/>
      <c r="BZ23" s="407"/>
      <c r="CA23" s="415"/>
      <c r="CB23" s="416"/>
      <c r="CC23" s="307"/>
      <c r="CD23" s="348"/>
      <c r="CE23" s="408"/>
      <c r="CF23" s="415"/>
      <c r="CG23" s="416"/>
      <c r="CH23" s="307"/>
      <c r="CI23" s="348"/>
      <c r="CJ23" s="408"/>
      <c r="CK23" s="409"/>
      <c r="CL23" s="410"/>
      <c r="CM23" s="411"/>
      <c r="CN23" s="412"/>
      <c r="CO23" s="1462"/>
      <c r="CP23" s="1203"/>
      <c r="CQ23" s="785" t="e">
        <f t="shared" si="7"/>
        <v>#DIV/0!</v>
      </c>
      <c r="CR23" s="1116"/>
      <c r="CS23" s="786" t="e">
        <f t="shared" si="0"/>
        <v>#DIV/0!</v>
      </c>
      <c r="CT23" s="1114"/>
      <c r="CU23" s="1199" t="e">
        <f t="shared" si="1"/>
        <v>#DIV/0!</v>
      </c>
      <c r="CV23" s="1115"/>
      <c r="CW23" s="1208" t="e">
        <f t="shared" si="2"/>
        <v>#DIV/0!</v>
      </c>
      <c r="CX23" s="1214"/>
      <c r="CY23" s="1210" t="e">
        <f t="shared" si="3"/>
        <v>#DIV/0!</v>
      </c>
      <c r="CZ23" s="1116"/>
      <c r="DA23" s="1207" t="e">
        <f t="shared" si="4"/>
        <v>#DIV/0!</v>
      </c>
      <c r="DB23" s="1114"/>
      <c r="DC23" s="1196" t="e">
        <f t="shared" si="5"/>
        <v>#DIV/0!</v>
      </c>
      <c r="DD23" s="1115"/>
      <c r="DE23" s="1208" t="e">
        <f t="shared" si="6"/>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828"/>
      <c r="AM24" s="1056"/>
      <c r="AN24" s="1056"/>
      <c r="AO24" s="1057"/>
      <c r="AP24" s="1057"/>
      <c r="AQ24" s="404"/>
      <c r="AR24" s="20"/>
      <c r="AS24" s="329"/>
      <c r="AT24" s="307"/>
      <c r="AU24" s="21"/>
      <c r="AV24" s="402"/>
      <c r="AW24" s="403"/>
      <c r="AX24" s="398"/>
      <c r="AY24" s="307"/>
      <c r="AZ24" s="348"/>
      <c r="BA24" s="390"/>
      <c r="BB24" s="415"/>
      <c r="BC24" s="416"/>
      <c r="BD24" s="307"/>
      <c r="BE24" s="348"/>
      <c r="BF24" s="390"/>
      <c r="BG24" s="415"/>
      <c r="BH24" s="416"/>
      <c r="BI24" s="307"/>
      <c r="BJ24" s="348"/>
      <c r="BK24" s="390"/>
      <c r="BL24" s="415"/>
      <c r="BM24" s="416"/>
      <c r="BN24" s="307"/>
      <c r="BO24" s="349"/>
      <c r="BP24" s="407"/>
      <c r="BQ24" s="415"/>
      <c r="BR24" s="416"/>
      <c r="BS24" s="307"/>
      <c r="BT24" s="348"/>
      <c r="BU24" s="408"/>
      <c r="BV24" s="415"/>
      <c r="BW24" s="416"/>
      <c r="BX24" s="307"/>
      <c r="BY24" s="349"/>
      <c r="BZ24" s="407"/>
      <c r="CA24" s="415"/>
      <c r="CB24" s="416"/>
      <c r="CC24" s="307"/>
      <c r="CD24" s="348"/>
      <c r="CE24" s="408"/>
      <c r="CF24" s="415"/>
      <c r="CG24" s="416"/>
      <c r="CH24" s="307"/>
      <c r="CI24" s="348"/>
      <c r="CJ24" s="408"/>
      <c r="CK24" s="409"/>
      <c r="CL24" s="410"/>
      <c r="CM24" s="411"/>
      <c r="CN24" s="412"/>
      <c r="CO24" s="1462"/>
      <c r="CP24" s="1203"/>
      <c r="CQ24" s="785" t="e">
        <f t="shared" si="7"/>
        <v>#DIV/0!</v>
      </c>
      <c r="CR24" s="1116"/>
      <c r="CS24" s="786" t="e">
        <f t="shared" si="0"/>
        <v>#DIV/0!</v>
      </c>
      <c r="CT24" s="1114"/>
      <c r="CU24" s="1199" t="e">
        <f t="shared" si="1"/>
        <v>#DIV/0!</v>
      </c>
      <c r="CV24" s="1115"/>
      <c r="CW24" s="1208" t="e">
        <f t="shared" si="2"/>
        <v>#DIV/0!</v>
      </c>
      <c r="CX24" s="1214"/>
      <c r="CY24" s="1210" t="e">
        <f t="shared" si="3"/>
        <v>#DIV/0!</v>
      </c>
      <c r="CZ24" s="1116"/>
      <c r="DA24" s="1207" t="e">
        <f t="shared" si="4"/>
        <v>#DIV/0!</v>
      </c>
      <c r="DB24" s="1114"/>
      <c r="DC24" s="1196" t="e">
        <f t="shared" si="5"/>
        <v>#DIV/0!</v>
      </c>
      <c r="DD24" s="1115"/>
      <c r="DE24" s="1208" t="e">
        <f t="shared" si="6"/>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2109"/>
      <c r="K25" s="2109"/>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828"/>
      <c r="AM25" s="1056"/>
      <c r="AN25" s="1056"/>
      <c r="AO25" s="1057"/>
      <c r="AP25" s="1057"/>
      <c r="AQ25" s="404"/>
      <c r="AR25" s="20"/>
      <c r="AS25" s="329"/>
      <c r="AT25" s="307"/>
      <c r="AU25" s="21"/>
      <c r="AV25" s="402"/>
      <c r="AW25" s="403"/>
      <c r="AX25" s="398"/>
      <c r="AY25" s="307"/>
      <c r="AZ25" s="348"/>
      <c r="BA25" s="390"/>
      <c r="BB25" s="415"/>
      <c r="BC25" s="416"/>
      <c r="BD25" s="307"/>
      <c r="BE25" s="348"/>
      <c r="BF25" s="390"/>
      <c r="BG25" s="415"/>
      <c r="BH25" s="416"/>
      <c r="BI25" s="307"/>
      <c r="BJ25" s="348"/>
      <c r="BK25" s="390"/>
      <c r="BL25" s="415"/>
      <c r="BM25" s="416"/>
      <c r="BN25" s="307"/>
      <c r="BO25" s="349"/>
      <c r="BP25" s="407"/>
      <c r="BQ25" s="415"/>
      <c r="BR25" s="416"/>
      <c r="BS25" s="307"/>
      <c r="BT25" s="348"/>
      <c r="BU25" s="408"/>
      <c r="BV25" s="415"/>
      <c r="BW25" s="416"/>
      <c r="BX25" s="307"/>
      <c r="BY25" s="349"/>
      <c r="BZ25" s="407"/>
      <c r="CA25" s="415"/>
      <c r="CB25" s="416"/>
      <c r="CC25" s="307"/>
      <c r="CD25" s="348"/>
      <c r="CE25" s="408"/>
      <c r="CF25" s="415"/>
      <c r="CG25" s="416"/>
      <c r="CH25" s="307"/>
      <c r="CI25" s="348"/>
      <c r="CJ25" s="408"/>
      <c r="CK25" s="409"/>
      <c r="CL25" s="410"/>
      <c r="CM25" s="411"/>
      <c r="CN25" s="412"/>
      <c r="CO25" s="1462"/>
      <c r="CP25" s="1203"/>
      <c r="CQ25" s="785" t="e">
        <f t="shared" si="7"/>
        <v>#DIV/0!</v>
      </c>
      <c r="CR25" s="1116"/>
      <c r="CS25" s="786" t="e">
        <f t="shared" si="0"/>
        <v>#DIV/0!</v>
      </c>
      <c r="CT25" s="1114"/>
      <c r="CU25" s="1199" t="e">
        <f t="shared" si="1"/>
        <v>#DIV/0!</v>
      </c>
      <c r="CV25" s="1115"/>
      <c r="CW25" s="1208" t="e">
        <f t="shared" si="2"/>
        <v>#DIV/0!</v>
      </c>
      <c r="CX25" s="1214"/>
      <c r="CY25" s="1210" t="e">
        <f t="shared" si="3"/>
        <v>#DIV/0!</v>
      </c>
      <c r="CZ25" s="1116"/>
      <c r="DA25" s="1207" t="e">
        <f t="shared" si="4"/>
        <v>#DIV/0!</v>
      </c>
      <c r="DB25" s="1114"/>
      <c r="DC25" s="1196" t="e">
        <f t="shared" si="5"/>
        <v>#DIV/0!</v>
      </c>
      <c r="DD25" s="1115"/>
      <c r="DE25" s="1208" t="e">
        <f t="shared" si="6"/>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404"/>
      <c r="AR26" s="20"/>
      <c r="AS26" s="329"/>
      <c r="AT26" s="307"/>
      <c r="AU26" s="21"/>
      <c r="AV26" s="402"/>
      <c r="AW26" s="403"/>
      <c r="AX26" s="398"/>
      <c r="AY26" s="307"/>
      <c r="AZ26" s="348"/>
      <c r="BA26" s="390"/>
      <c r="BB26" s="415"/>
      <c r="BC26" s="416"/>
      <c r="BD26" s="307"/>
      <c r="BE26" s="348"/>
      <c r="BF26" s="390"/>
      <c r="BG26" s="415"/>
      <c r="BH26" s="416"/>
      <c r="BI26" s="307"/>
      <c r="BJ26" s="348"/>
      <c r="BK26" s="390"/>
      <c r="BL26" s="415"/>
      <c r="BM26" s="416"/>
      <c r="BN26" s="307"/>
      <c r="BO26" s="349"/>
      <c r="BP26" s="407"/>
      <c r="BQ26" s="415"/>
      <c r="BR26" s="416"/>
      <c r="BS26" s="307"/>
      <c r="BT26" s="348"/>
      <c r="BU26" s="408"/>
      <c r="BV26" s="415"/>
      <c r="BW26" s="416"/>
      <c r="BX26" s="307"/>
      <c r="BY26" s="349"/>
      <c r="BZ26" s="407"/>
      <c r="CA26" s="415"/>
      <c r="CB26" s="416"/>
      <c r="CC26" s="307"/>
      <c r="CD26" s="348"/>
      <c r="CE26" s="408"/>
      <c r="CF26" s="415"/>
      <c r="CG26" s="416"/>
      <c r="CH26" s="307"/>
      <c r="CI26" s="348"/>
      <c r="CJ26" s="408"/>
      <c r="CK26" s="409"/>
      <c r="CL26" s="410"/>
      <c r="CM26" s="411"/>
      <c r="CN26" s="412"/>
      <c r="CO26" s="1462"/>
      <c r="CP26" s="1203"/>
      <c r="CQ26" s="785" t="e">
        <f t="shared" si="7"/>
        <v>#DIV/0!</v>
      </c>
      <c r="CR26" s="1116"/>
      <c r="CS26" s="786" t="e">
        <f t="shared" si="0"/>
        <v>#DIV/0!</v>
      </c>
      <c r="CT26" s="1114"/>
      <c r="CU26" s="1199" t="e">
        <f t="shared" si="1"/>
        <v>#DIV/0!</v>
      </c>
      <c r="CV26" s="1115"/>
      <c r="CW26" s="1208" t="e">
        <f t="shared" si="2"/>
        <v>#DIV/0!</v>
      </c>
      <c r="CX26" s="1214"/>
      <c r="CY26" s="1210" t="e">
        <f t="shared" si="3"/>
        <v>#DIV/0!</v>
      </c>
      <c r="CZ26" s="1116"/>
      <c r="DA26" s="1207" t="e">
        <f t="shared" si="4"/>
        <v>#DIV/0!</v>
      </c>
      <c r="DB26" s="1114"/>
      <c r="DC26" s="1196" t="e">
        <f t="shared" si="5"/>
        <v>#DIV/0!</v>
      </c>
      <c r="DD26" s="1115"/>
      <c r="DE26" s="1208" t="e">
        <f t="shared" si="6"/>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938" t="s">
        <v>58</v>
      </c>
      <c r="N27" s="2107" t="s">
        <v>335</v>
      </c>
      <c r="O27" s="2107"/>
      <c r="P27" s="1045" t="s">
        <v>336</v>
      </c>
      <c r="Q27" s="2107" t="s">
        <v>337</v>
      </c>
      <c r="R27" s="2107"/>
      <c r="S27" s="1045" t="s">
        <v>338</v>
      </c>
      <c r="T27" s="1045" t="s">
        <v>339</v>
      </c>
      <c r="U27" s="1045" t="s">
        <v>340</v>
      </c>
      <c r="V27" s="939" t="s">
        <v>341</v>
      </c>
      <c r="W27" s="939" t="s">
        <v>342</v>
      </c>
      <c r="X27" s="1046"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404"/>
      <c r="AR27" s="20"/>
      <c r="AS27" s="329"/>
      <c r="AT27" s="307"/>
      <c r="AU27" s="21"/>
      <c r="AV27" s="402"/>
      <c r="AW27" s="403"/>
      <c r="AX27" s="398"/>
      <c r="AY27" s="307"/>
      <c r="AZ27" s="348"/>
      <c r="BA27" s="390"/>
      <c r="BB27" s="415"/>
      <c r="BC27" s="416"/>
      <c r="BD27" s="307"/>
      <c r="BE27" s="348"/>
      <c r="BF27" s="390"/>
      <c r="BG27" s="415"/>
      <c r="BH27" s="416"/>
      <c r="BI27" s="307"/>
      <c r="BJ27" s="348"/>
      <c r="BK27" s="390"/>
      <c r="BL27" s="415"/>
      <c r="BM27" s="416"/>
      <c r="BN27" s="307"/>
      <c r="BO27" s="349"/>
      <c r="BP27" s="407"/>
      <c r="BQ27" s="415"/>
      <c r="BR27" s="416"/>
      <c r="BS27" s="307"/>
      <c r="BT27" s="348"/>
      <c r="BU27" s="408"/>
      <c r="BV27" s="415"/>
      <c r="BW27" s="416"/>
      <c r="BX27" s="307"/>
      <c r="BY27" s="349"/>
      <c r="BZ27" s="407"/>
      <c r="CA27" s="415"/>
      <c r="CB27" s="416"/>
      <c r="CC27" s="307"/>
      <c r="CD27" s="348"/>
      <c r="CE27" s="408"/>
      <c r="CF27" s="415"/>
      <c r="CG27" s="416"/>
      <c r="CH27" s="307"/>
      <c r="CI27" s="348"/>
      <c r="CJ27" s="408"/>
      <c r="CK27" s="409"/>
      <c r="CL27" s="410"/>
      <c r="CM27" s="411"/>
      <c r="CN27" s="412"/>
      <c r="CO27" s="1462"/>
      <c r="CP27" s="1203"/>
      <c r="CQ27" s="785" t="e">
        <f t="shared" si="7"/>
        <v>#DIV/0!</v>
      </c>
      <c r="CR27" s="1116"/>
      <c r="CS27" s="786" t="e">
        <f t="shared" si="0"/>
        <v>#DIV/0!</v>
      </c>
      <c r="CT27" s="1114"/>
      <c r="CU27" s="1199" t="e">
        <f t="shared" si="1"/>
        <v>#DIV/0!</v>
      </c>
      <c r="CV27" s="1115"/>
      <c r="CW27" s="1208" t="e">
        <f t="shared" si="2"/>
        <v>#DIV/0!</v>
      </c>
      <c r="CX27" s="1214"/>
      <c r="CY27" s="1210" t="e">
        <f t="shared" si="3"/>
        <v>#DIV/0!</v>
      </c>
      <c r="CZ27" s="1116"/>
      <c r="DA27" s="1207" t="e">
        <f t="shared" si="4"/>
        <v>#DIV/0!</v>
      </c>
      <c r="DB27" s="1114"/>
      <c r="DC27" s="1196" t="e">
        <f t="shared" si="5"/>
        <v>#DIV/0!</v>
      </c>
      <c r="DD27" s="1115"/>
      <c r="DE27" s="1208" t="e">
        <f t="shared" si="6"/>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v>0</v>
      </c>
      <c r="Q28" s="2054"/>
      <c r="R28" s="2055"/>
      <c r="S28" s="943"/>
      <c r="T28" s="943"/>
      <c r="U28" s="943"/>
      <c r="V28" s="943"/>
      <c r="W28" s="944">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404"/>
      <c r="AR28" s="20"/>
      <c r="AS28" s="329"/>
      <c r="AT28" s="307"/>
      <c r="AU28" s="21"/>
      <c r="AV28" s="402"/>
      <c r="AW28" s="403"/>
      <c r="AX28" s="398"/>
      <c r="AY28" s="307"/>
      <c r="AZ28" s="348"/>
      <c r="BA28" s="390"/>
      <c r="BB28" s="415"/>
      <c r="BC28" s="416"/>
      <c r="BD28" s="307"/>
      <c r="BE28" s="348"/>
      <c r="BF28" s="390"/>
      <c r="BG28" s="415"/>
      <c r="BH28" s="416"/>
      <c r="BI28" s="307"/>
      <c r="BJ28" s="348"/>
      <c r="BK28" s="390"/>
      <c r="BL28" s="415"/>
      <c r="BM28" s="416"/>
      <c r="BN28" s="307"/>
      <c r="BO28" s="349"/>
      <c r="BP28" s="407"/>
      <c r="BQ28" s="415"/>
      <c r="BR28" s="416"/>
      <c r="BS28" s="307"/>
      <c r="BT28" s="348"/>
      <c r="BU28" s="408"/>
      <c r="BV28" s="415"/>
      <c r="BW28" s="416"/>
      <c r="BX28" s="307"/>
      <c r="BY28" s="349"/>
      <c r="BZ28" s="407"/>
      <c r="CA28" s="415"/>
      <c r="CB28" s="416"/>
      <c r="CC28" s="307"/>
      <c r="CD28" s="348"/>
      <c r="CE28" s="408"/>
      <c r="CF28" s="415"/>
      <c r="CG28" s="416"/>
      <c r="CH28" s="307"/>
      <c r="CI28" s="348"/>
      <c r="CJ28" s="408"/>
      <c r="CK28" s="409"/>
      <c r="CL28" s="410"/>
      <c r="CM28" s="411"/>
      <c r="CN28" s="412"/>
      <c r="CO28" s="1462"/>
      <c r="CP28" s="1203"/>
      <c r="CQ28" s="785" t="e">
        <f t="shared" si="7"/>
        <v>#DIV/0!</v>
      </c>
      <c r="CR28" s="1116"/>
      <c r="CS28" s="786" t="e">
        <f t="shared" si="0"/>
        <v>#DIV/0!</v>
      </c>
      <c r="CT28" s="1114"/>
      <c r="CU28" s="1199" t="e">
        <f t="shared" si="1"/>
        <v>#DIV/0!</v>
      </c>
      <c r="CV28" s="1115"/>
      <c r="CW28" s="1208" t="e">
        <f t="shared" si="2"/>
        <v>#DIV/0!</v>
      </c>
      <c r="CX28" s="1214"/>
      <c r="CY28" s="1210" t="e">
        <f t="shared" si="3"/>
        <v>#DIV/0!</v>
      </c>
      <c r="CZ28" s="1116"/>
      <c r="DA28" s="1207" t="e">
        <f t="shared" si="4"/>
        <v>#DIV/0!</v>
      </c>
      <c r="DB28" s="1114"/>
      <c r="DC28" s="1196" t="e">
        <f t="shared" si="5"/>
        <v>#DIV/0!</v>
      </c>
      <c r="DD28" s="1115"/>
      <c r="DE28" s="1208" t="e">
        <f t="shared" si="6"/>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v>0</v>
      </c>
      <c r="Q29" s="2056"/>
      <c r="R29" s="2057"/>
      <c r="S29" s="908"/>
      <c r="T29" s="908"/>
      <c r="U29" s="908"/>
      <c r="V29" s="908"/>
      <c r="W29" s="947">
        <v>0</v>
      </c>
      <c r="X29" s="878">
        <f t="shared" ref="X29:X47" si="8">Q29*3+S29</f>
        <v>0</v>
      </c>
      <c r="Y29" s="822"/>
      <c r="Z29" s="822"/>
      <c r="AA29" s="932"/>
      <c r="AB29" s="1256"/>
      <c r="AC29" s="892"/>
      <c r="AD29" s="1238"/>
      <c r="AE29" s="934"/>
      <c r="AF29" s="1261"/>
      <c r="AG29" s="1222"/>
      <c r="AH29" s="827"/>
      <c r="AI29" s="959"/>
      <c r="AJ29" s="1275"/>
      <c r="AK29" s="929"/>
      <c r="AL29" s="828"/>
      <c r="AM29" s="1056"/>
      <c r="AN29" s="1056"/>
      <c r="AO29" s="1057"/>
      <c r="AP29" s="1058"/>
      <c r="AQ29" s="404"/>
      <c r="AR29" s="20"/>
      <c r="AS29" s="329"/>
      <c r="AT29" s="307"/>
      <c r="AU29" s="21"/>
      <c r="AV29" s="402"/>
      <c r="AW29" s="403"/>
      <c r="AX29" s="398"/>
      <c r="AY29" s="307"/>
      <c r="AZ29" s="348"/>
      <c r="BA29" s="390"/>
      <c r="BB29" s="415"/>
      <c r="BC29" s="416"/>
      <c r="BD29" s="307"/>
      <c r="BE29" s="348"/>
      <c r="BF29" s="390"/>
      <c r="BG29" s="415"/>
      <c r="BH29" s="416"/>
      <c r="BI29" s="307"/>
      <c r="BJ29" s="348"/>
      <c r="BK29" s="390"/>
      <c r="BL29" s="415"/>
      <c r="BM29" s="416"/>
      <c r="BN29" s="307"/>
      <c r="BO29" s="349"/>
      <c r="BP29" s="407"/>
      <c r="BQ29" s="415"/>
      <c r="BR29" s="416"/>
      <c r="BS29" s="307"/>
      <c r="BT29" s="348"/>
      <c r="BU29" s="408"/>
      <c r="BV29" s="415"/>
      <c r="BW29" s="416"/>
      <c r="BX29" s="307"/>
      <c r="BY29" s="349"/>
      <c r="BZ29" s="407"/>
      <c r="CA29" s="415"/>
      <c r="CB29" s="416"/>
      <c r="CC29" s="307"/>
      <c r="CD29" s="348"/>
      <c r="CE29" s="408"/>
      <c r="CF29" s="415"/>
      <c r="CG29" s="416"/>
      <c r="CH29" s="307"/>
      <c r="CI29" s="348"/>
      <c r="CJ29" s="408"/>
      <c r="CK29" s="409"/>
      <c r="CL29" s="410"/>
      <c r="CM29" s="411"/>
      <c r="CN29" s="412"/>
      <c r="CO29" s="1462"/>
      <c r="CP29" s="1203"/>
      <c r="CQ29" s="785" t="e">
        <f t="shared" si="7"/>
        <v>#DIV/0!</v>
      </c>
      <c r="CR29" s="1116"/>
      <c r="CS29" s="786" t="e">
        <f t="shared" si="0"/>
        <v>#DIV/0!</v>
      </c>
      <c r="CT29" s="1114"/>
      <c r="CU29" s="1199" t="e">
        <f t="shared" si="1"/>
        <v>#DIV/0!</v>
      </c>
      <c r="CV29" s="1115"/>
      <c r="CW29" s="1208" t="e">
        <f t="shared" si="2"/>
        <v>#DIV/0!</v>
      </c>
      <c r="CX29" s="1214"/>
      <c r="CY29" s="1210" t="e">
        <f t="shared" si="3"/>
        <v>#DIV/0!</v>
      </c>
      <c r="CZ29" s="1116"/>
      <c r="DA29" s="1207" t="e">
        <f t="shared" si="4"/>
        <v>#DIV/0!</v>
      </c>
      <c r="DB29" s="1114"/>
      <c r="DC29" s="1196" t="e">
        <f t="shared" si="5"/>
        <v>#DIV/0!</v>
      </c>
      <c r="DD29" s="1115"/>
      <c r="DE29" s="1208" t="e">
        <f t="shared" si="6"/>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v>0</v>
      </c>
      <c r="Q30" s="2056"/>
      <c r="R30" s="2057"/>
      <c r="S30" s="908"/>
      <c r="T30" s="908"/>
      <c r="U30" s="908"/>
      <c r="V30" s="908"/>
      <c r="W30" s="947">
        <v>0</v>
      </c>
      <c r="X30" s="878">
        <f t="shared" si="8"/>
        <v>0</v>
      </c>
      <c r="Y30" s="822"/>
      <c r="Z30" s="822"/>
      <c r="AA30" s="932"/>
      <c r="AB30" s="1256"/>
      <c r="AC30" s="892"/>
      <c r="AD30" s="1238"/>
      <c r="AE30" s="934"/>
      <c r="AF30" s="1261"/>
      <c r="AG30" s="1222"/>
      <c r="AH30" s="827"/>
      <c r="AI30" s="959"/>
      <c r="AJ30" s="1275"/>
      <c r="AK30" s="929"/>
      <c r="AL30" s="828"/>
      <c r="AM30" s="1059"/>
      <c r="AN30" s="1059"/>
      <c r="AO30" s="1058"/>
      <c r="AP30" s="1057"/>
      <c r="AQ30" s="404"/>
      <c r="AR30" s="20"/>
      <c r="AS30" s="329"/>
      <c r="AT30" s="307"/>
      <c r="AU30" s="21"/>
      <c r="AV30" s="402"/>
      <c r="AW30" s="403"/>
      <c r="AX30" s="398"/>
      <c r="AY30" s="307"/>
      <c r="AZ30" s="348"/>
      <c r="BA30" s="390"/>
      <c r="BB30" s="415"/>
      <c r="BC30" s="416"/>
      <c r="BD30" s="307"/>
      <c r="BE30" s="348"/>
      <c r="BF30" s="390"/>
      <c r="BG30" s="415"/>
      <c r="BH30" s="416"/>
      <c r="BI30" s="307"/>
      <c r="BJ30" s="348"/>
      <c r="BK30" s="390"/>
      <c r="BL30" s="415"/>
      <c r="BM30" s="416"/>
      <c r="BN30" s="307"/>
      <c r="BO30" s="349"/>
      <c r="BP30" s="407"/>
      <c r="BQ30" s="415"/>
      <c r="BR30" s="416"/>
      <c r="BS30" s="307"/>
      <c r="BT30" s="348"/>
      <c r="BU30" s="408"/>
      <c r="BV30" s="415"/>
      <c r="BW30" s="416"/>
      <c r="BX30" s="307"/>
      <c r="BY30" s="349"/>
      <c r="BZ30" s="407"/>
      <c r="CA30" s="415"/>
      <c r="CB30" s="416"/>
      <c r="CC30" s="307"/>
      <c r="CD30" s="348"/>
      <c r="CE30" s="408"/>
      <c r="CF30" s="415"/>
      <c r="CG30" s="416"/>
      <c r="CH30" s="307"/>
      <c r="CI30" s="348"/>
      <c r="CJ30" s="408"/>
      <c r="CK30" s="409"/>
      <c r="CL30" s="410"/>
      <c r="CM30" s="411"/>
      <c r="CN30" s="412"/>
      <c r="CO30" s="1462"/>
      <c r="CP30" s="1203"/>
      <c r="CQ30" s="785" t="e">
        <f t="shared" si="7"/>
        <v>#DIV/0!</v>
      </c>
      <c r="CR30" s="1116"/>
      <c r="CS30" s="786" t="e">
        <f t="shared" si="0"/>
        <v>#DIV/0!</v>
      </c>
      <c r="CT30" s="1114"/>
      <c r="CU30" s="1199" t="e">
        <f t="shared" si="1"/>
        <v>#DIV/0!</v>
      </c>
      <c r="CV30" s="1115"/>
      <c r="CW30" s="1208" t="e">
        <f t="shared" si="2"/>
        <v>#DIV/0!</v>
      </c>
      <c r="CX30" s="1214"/>
      <c r="CY30" s="1210" t="e">
        <f t="shared" si="3"/>
        <v>#DIV/0!</v>
      </c>
      <c r="CZ30" s="1116"/>
      <c r="DA30" s="1207" t="e">
        <f t="shared" si="4"/>
        <v>#DIV/0!</v>
      </c>
      <c r="DB30" s="1114"/>
      <c r="DC30" s="1196" t="e">
        <f t="shared" si="5"/>
        <v>#DIV/0!</v>
      </c>
      <c r="DD30" s="1115"/>
      <c r="DE30" s="1208" t="e">
        <f t="shared" si="6"/>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v>0</v>
      </c>
      <c r="Q31" s="2056"/>
      <c r="R31" s="2057"/>
      <c r="S31" s="908"/>
      <c r="T31" s="908"/>
      <c r="U31" s="908"/>
      <c r="V31" s="908"/>
      <c r="W31" s="947">
        <v>0</v>
      </c>
      <c r="X31" s="878">
        <f t="shared" si="8"/>
        <v>0</v>
      </c>
      <c r="Y31" s="822"/>
      <c r="Z31" s="822"/>
      <c r="AA31" s="932"/>
      <c r="AB31" s="1256"/>
      <c r="AC31" s="892"/>
      <c r="AD31" s="1238"/>
      <c r="AE31" s="934"/>
      <c r="AF31" s="1261"/>
      <c r="AG31" s="1222"/>
      <c r="AH31" s="827"/>
      <c r="AI31" s="959"/>
      <c r="AJ31" s="1275"/>
      <c r="AK31" s="929"/>
      <c r="AL31" s="828"/>
      <c r="AM31" s="1059"/>
      <c r="AN31" s="1059"/>
      <c r="AO31" s="1058"/>
      <c r="AP31" s="1057"/>
      <c r="AQ31" s="404"/>
      <c r="AR31" s="20"/>
      <c r="AS31" s="329"/>
      <c r="AT31" s="307"/>
      <c r="AU31" s="21"/>
      <c r="AV31" s="402"/>
      <c r="AW31" s="403"/>
      <c r="AX31" s="398"/>
      <c r="AY31" s="307"/>
      <c r="AZ31" s="348"/>
      <c r="BA31" s="390"/>
      <c r="BB31" s="415"/>
      <c r="BC31" s="416"/>
      <c r="BD31" s="307"/>
      <c r="BE31" s="348"/>
      <c r="BF31" s="390"/>
      <c r="BG31" s="415"/>
      <c r="BH31" s="416"/>
      <c r="BI31" s="307"/>
      <c r="BJ31" s="348"/>
      <c r="BK31" s="390"/>
      <c r="BL31" s="415"/>
      <c r="BM31" s="416"/>
      <c r="BN31" s="307"/>
      <c r="BO31" s="349"/>
      <c r="BP31" s="407"/>
      <c r="BQ31" s="415"/>
      <c r="BR31" s="416"/>
      <c r="BS31" s="307"/>
      <c r="BT31" s="348"/>
      <c r="BU31" s="408"/>
      <c r="BV31" s="415"/>
      <c r="BW31" s="416"/>
      <c r="BX31" s="307"/>
      <c r="BY31" s="349"/>
      <c r="BZ31" s="407"/>
      <c r="CA31" s="415"/>
      <c r="CB31" s="416"/>
      <c r="CC31" s="307"/>
      <c r="CD31" s="348"/>
      <c r="CE31" s="408"/>
      <c r="CF31" s="415"/>
      <c r="CG31" s="416"/>
      <c r="CH31" s="307"/>
      <c r="CI31" s="348"/>
      <c r="CJ31" s="408"/>
      <c r="CK31" s="409"/>
      <c r="CL31" s="410"/>
      <c r="CM31" s="411"/>
      <c r="CN31" s="412"/>
      <c r="CO31" s="1462"/>
      <c r="CP31" s="1203"/>
      <c r="CQ31" s="785" t="e">
        <f t="shared" si="7"/>
        <v>#DIV/0!</v>
      </c>
      <c r="CR31" s="1116"/>
      <c r="CS31" s="786" t="e">
        <f t="shared" si="0"/>
        <v>#DIV/0!</v>
      </c>
      <c r="CT31" s="1114"/>
      <c r="CU31" s="1199" t="e">
        <f t="shared" si="1"/>
        <v>#DIV/0!</v>
      </c>
      <c r="CV31" s="1115"/>
      <c r="CW31" s="1208" t="e">
        <f t="shared" si="2"/>
        <v>#DIV/0!</v>
      </c>
      <c r="CX31" s="1214"/>
      <c r="CY31" s="1210" t="e">
        <f t="shared" si="3"/>
        <v>#DIV/0!</v>
      </c>
      <c r="CZ31" s="1116"/>
      <c r="DA31" s="1207" t="e">
        <f t="shared" si="4"/>
        <v>#DIV/0!</v>
      </c>
      <c r="DB31" s="1114"/>
      <c r="DC31" s="1196" t="e">
        <f t="shared" si="5"/>
        <v>#DIV/0!</v>
      </c>
      <c r="DD31" s="1115"/>
      <c r="DE31" s="1208" t="e">
        <f t="shared" si="6"/>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v>0</v>
      </c>
      <c r="Q32" s="2049"/>
      <c r="R32" s="2050"/>
      <c r="S32" s="910"/>
      <c r="T32" s="910"/>
      <c r="U32" s="910"/>
      <c r="V32" s="910"/>
      <c r="W32" s="948">
        <v>0</v>
      </c>
      <c r="X32" s="878">
        <f t="shared" si="8"/>
        <v>0</v>
      </c>
      <c r="Y32" s="822"/>
      <c r="Z32" s="822"/>
      <c r="AA32" s="932"/>
      <c r="AB32" s="1256"/>
      <c r="AC32" s="892"/>
      <c r="AD32" s="1238"/>
      <c r="AE32" s="934"/>
      <c r="AF32" s="1261"/>
      <c r="AG32" s="1222"/>
      <c r="AH32" s="827"/>
      <c r="AI32" s="959"/>
      <c r="AJ32" s="1275"/>
      <c r="AK32" s="929"/>
      <c r="AL32" s="828"/>
      <c r="AM32" s="1059"/>
      <c r="AN32" s="1059"/>
      <c r="AO32" s="1058"/>
      <c r="AP32" s="1057"/>
      <c r="AQ32" s="404"/>
      <c r="AR32" s="20"/>
      <c r="AS32" s="329"/>
      <c r="AT32" s="307"/>
      <c r="AU32" s="21"/>
      <c r="AV32" s="402"/>
      <c r="AW32" s="403"/>
      <c r="AX32" s="398"/>
      <c r="AY32" s="307"/>
      <c r="AZ32" s="348"/>
      <c r="BA32" s="390"/>
      <c r="BB32" s="415"/>
      <c r="BC32" s="416"/>
      <c r="BD32" s="307"/>
      <c r="BE32" s="348"/>
      <c r="BF32" s="390"/>
      <c r="BG32" s="415"/>
      <c r="BH32" s="416"/>
      <c r="BI32" s="307"/>
      <c r="BJ32" s="348"/>
      <c r="BK32" s="390"/>
      <c r="BL32" s="415"/>
      <c r="BM32" s="416"/>
      <c r="BN32" s="307"/>
      <c r="BO32" s="349"/>
      <c r="BP32" s="407"/>
      <c r="BQ32" s="415"/>
      <c r="BR32" s="416"/>
      <c r="BS32" s="307"/>
      <c r="BT32" s="348"/>
      <c r="BU32" s="408"/>
      <c r="BV32" s="415"/>
      <c r="BW32" s="416"/>
      <c r="BX32" s="307"/>
      <c r="BY32" s="349"/>
      <c r="BZ32" s="407"/>
      <c r="CA32" s="415"/>
      <c r="CB32" s="416"/>
      <c r="CC32" s="307"/>
      <c r="CD32" s="348"/>
      <c r="CE32" s="408"/>
      <c r="CF32" s="415"/>
      <c r="CG32" s="416"/>
      <c r="CH32" s="307"/>
      <c r="CI32" s="348"/>
      <c r="CJ32" s="408"/>
      <c r="CK32" s="409"/>
      <c r="CL32" s="410"/>
      <c r="CM32" s="411"/>
      <c r="CN32" s="412"/>
      <c r="CO32" s="1462"/>
      <c r="CP32" s="1203"/>
      <c r="CQ32" s="785" t="e">
        <f t="shared" si="7"/>
        <v>#DIV/0!</v>
      </c>
      <c r="CR32" s="1116"/>
      <c r="CS32" s="786" t="e">
        <f t="shared" si="0"/>
        <v>#DIV/0!</v>
      </c>
      <c r="CT32" s="1114"/>
      <c r="CU32" s="1199" t="e">
        <f t="shared" si="1"/>
        <v>#DIV/0!</v>
      </c>
      <c r="CV32" s="1115"/>
      <c r="CW32" s="1208" t="e">
        <f t="shared" si="2"/>
        <v>#DIV/0!</v>
      </c>
      <c r="CX32" s="1214"/>
      <c r="CY32" s="1210" t="e">
        <f t="shared" si="3"/>
        <v>#DIV/0!</v>
      </c>
      <c r="CZ32" s="1116"/>
      <c r="DA32" s="1207" t="e">
        <f t="shared" si="4"/>
        <v>#DIV/0!</v>
      </c>
      <c r="DB32" s="1114"/>
      <c r="DC32" s="1196" t="e">
        <f t="shared" si="5"/>
        <v>#DIV/0!</v>
      </c>
      <c r="DD32" s="1115"/>
      <c r="DE32" s="1208" t="e">
        <f t="shared" si="6"/>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v>0</v>
      </c>
      <c r="Q33" s="2051"/>
      <c r="R33" s="2052"/>
      <c r="S33" s="893"/>
      <c r="T33" s="893"/>
      <c r="U33" s="893"/>
      <c r="V33" s="893"/>
      <c r="W33" s="945">
        <v>0</v>
      </c>
      <c r="X33" s="878">
        <f t="shared" si="8"/>
        <v>0</v>
      </c>
      <c r="Y33" s="822"/>
      <c r="Z33" s="822"/>
      <c r="AA33" s="932"/>
      <c r="AB33" s="1256"/>
      <c r="AC33" s="892"/>
      <c r="AD33" s="1238"/>
      <c r="AE33" s="934"/>
      <c r="AF33" s="1261"/>
      <c r="AG33" s="1222"/>
      <c r="AH33" s="827"/>
      <c r="AI33" s="959"/>
      <c r="AJ33" s="1275"/>
      <c r="AK33" s="929"/>
      <c r="AL33" s="828"/>
      <c r="AM33" s="1056"/>
      <c r="AN33" s="1056"/>
      <c r="AO33" s="1057"/>
      <c r="AP33" s="1057"/>
      <c r="AQ33" s="404"/>
      <c r="AR33" s="20"/>
      <c r="AS33" s="329"/>
      <c r="AT33" s="307"/>
      <c r="AU33" s="21"/>
      <c r="AV33" s="402"/>
      <c r="AW33" s="403"/>
      <c r="AX33" s="398"/>
      <c r="AY33" s="307"/>
      <c r="AZ33" s="348"/>
      <c r="BA33" s="390"/>
      <c r="BB33" s="415"/>
      <c r="BC33" s="416"/>
      <c r="BD33" s="307"/>
      <c r="BE33" s="348"/>
      <c r="BF33" s="390"/>
      <c r="BG33" s="415"/>
      <c r="BH33" s="416"/>
      <c r="BI33" s="307"/>
      <c r="BJ33" s="348"/>
      <c r="BK33" s="390"/>
      <c r="BL33" s="415"/>
      <c r="BM33" s="416"/>
      <c r="BN33" s="307"/>
      <c r="BO33" s="349"/>
      <c r="BP33" s="407"/>
      <c r="BQ33" s="415"/>
      <c r="BR33" s="416"/>
      <c r="BS33" s="307"/>
      <c r="BT33" s="348"/>
      <c r="BU33" s="408"/>
      <c r="BV33" s="415"/>
      <c r="BW33" s="416"/>
      <c r="BX33" s="307"/>
      <c r="BY33" s="349"/>
      <c r="BZ33" s="407"/>
      <c r="CA33" s="415"/>
      <c r="CB33" s="416"/>
      <c r="CC33" s="307"/>
      <c r="CD33" s="348"/>
      <c r="CE33" s="408"/>
      <c r="CF33" s="415"/>
      <c r="CG33" s="416"/>
      <c r="CH33" s="307"/>
      <c r="CI33" s="348"/>
      <c r="CJ33" s="408"/>
      <c r="CK33" s="409"/>
      <c r="CL33" s="410"/>
      <c r="CM33" s="411"/>
      <c r="CN33" s="412"/>
      <c r="CO33" s="1462"/>
      <c r="CP33" s="1203"/>
      <c r="CQ33" s="785" t="e">
        <f t="shared" si="7"/>
        <v>#DIV/0!</v>
      </c>
      <c r="CR33" s="1116"/>
      <c r="CS33" s="786" t="e">
        <f t="shared" si="0"/>
        <v>#DIV/0!</v>
      </c>
      <c r="CT33" s="1114"/>
      <c r="CU33" s="1199" t="e">
        <f t="shared" si="1"/>
        <v>#DIV/0!</v>
      </c>
      <c r="CV33" s="1115"/>
      <c r="CW33" s="1208" t="e">
        <f t="shared" si="2"/>
        <v>#DIV/0!</v>
      </c>
      <c r="CX33" s="1214"/>
      <c r="CY33" s="1210" t="e">
        <f t="shared" si="3"/>
        <v>#DIV/0!</v>
      </c>
      <c r="CZ33" s="1116"/>
      <c r="DA33" s="1207" t="e">
        <f t="shared" si="4"/>
        <v>#DIV/0!</v>
      </c>
      <c r="DB33" s="1114"/>
      <c r="DC33" s="1196" t="e">
        <f t="shared" si="5"/>
        <v>#DIV/0!</v>
      </c>
      <c r="DD33" s="1115"/>
      <c r="DE33" s="1208" t="e">
        <f t="shared" si="6"/>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v>0</v>
      </c>
      <c r="Q34" s="2051"/>
      <c r="R34" s="2052"/>
      <c r="S34" s="893"/>
      <c r="T34" s="893"/>
      <c r="U34" s="893"/>
      <c r="V34" s="893"/>
      <c r="W34" s="945">
        <v>0</v>
      </c>
      <c r="X34" s="878">
        <f t="shared" si="8"/>
        <v>0</v>
      </c>
      <c r="Y34" s="822"/>
      <c r="Z34" s="822"/>
      <c r="AA34" s="932"/>
      <c r="AB34" s="1256"/>
      <c r="AC34" s="892"/>
      <c r="AD34" s="1238"/>
      <c r="AE34" s="934"/>
      <c r="AF34" s="1261"/>
      <c r="AG34" s="1222"/>
      <c r="AH34" s="827"/>
      <c r="AI34" s="959"/>
      <c r="AJ34" s="1275"/>
      <c r="AK34" s="929"/>
      <c r="AL34" s="828"/>
      <c r="AM34" s="1056"/>
      <c r="AN34" s="1056"/>
      <c r="AO34" s="1057"/>
      <c r="AP34" s="1058"/>
      <c r="AQ34" s="404"/>
      <c r="AR34" s="20"/>
      <c r="AS34" s="329"/>
      <c r="AT34" s="307"/>
      <c r="AU34" s="21"/>
      <c r="AV34" s="402"/>
      <c r="AW34" s="403"/>
      <c r="AX34" s="398"/>
      <c r="AY34" s="307"/>
      <c r="AZ34" s="348"/>
      <c r="BA34" s="390"/>
      <c r="BB34" s="415"/>
      <c r="BC34" s="416"/>
      <c r="BD34" s="307"/>
      <c r="BE34" s="348"/>
      <c r="BF34" s="390"/>
      <c r="BG34" s="415"/>
      <c r="BH34" s="416"/>
      <c r="BI34" s="307"/>
      <c r="BJ34" s="348"/>
      <c r="BK34" s="390"/>
      <c r="BL34" s="415"/>
      <c r="BM34" s="416"/>
      <c r="BN34" s="307"/>
      <c r="BO34" s="349"/>
      <c r="BP34" s="407"/>
      <c r="BQ34" s="415"/>
      <c r="BR34" s="416"/>
      <c r="BS34" s="307"/>
      <c r="BT34" s="348"/>
      <c r="BU34" s="408"/>
      <c r="BV34" s="415"/>
      <c r="BW34" s="416"/>
      <c r="BX34" s="307"/>
      <c r="BY34" s="349"/>
      <c r="BZ34" s="407"/>
      <c r="CA34" s="415"/>
      <c r="CB34" s="416"/>
      <c r="CC34" s="307"/>
      <c r="CD34" s="348"/>
      <c r="CE34" s="408"/>
      <c r="CF34" s="415"/>
      <c r="CG34" s="416"/>
      <c r="CH34" s="307"/>
      <c r="CI34" s="348"/>
      <c r="CJ34" s="408"/>
      <c r="CK34" s="409"/>
      <c r="CL34" s="410"/>
      <c r="CM34" s="411"/>
      <c r="CN34" s="412"/>
      <c r="CO34" s="1462"/>
      <c r="CP34" s="1203"/>
      <c r="CQ34" s="785" t="e">
        <f t="shared" si="7"/>
        <v>#DIV/0!</v>
      </c>
      <c r="CR34" s="1116"/>
      <c r="CS34" s="786" t="e">
        <f t="shared" si="0"/>
        <v>#DIV/0!</v>
      </c>
      <c r="CT34" s="1114"/>
      <c r="CU34" s="1199" t="e">
        <f t="shared" si="1"/>
        <v>#DIV/0!</v>
      </c>
      <c r="CV34" s="1115"/>
      <c r="CW34" s="1208" t="e">
        <f t="shared" si="2"/>
        <v>#DIV/0!</v>
      </c>
      <c r="CX34" s="1214"/>
      <c r="CY34" s="1210" t="e">
        <f t="shared" si="3"/>
        <v>#DIV/0!</v>
      </c>
      <c r="CZ34" s="1116"/>
      <c r="DA34" s="1207" t="e">
        <f t="shared" si="4"/>
        <v>#DIV/0!</v>
      </c>
      <c r="DB34" s="1114"/>
      <c r="DC34" s="1196" t="e">
        <f t="shared" si="5"/>
        <v>#DIV/0!</v>
      </c>
      <c r="DD34" s="1115"/>
      <c r="DE34" s="1208" t="e">
        <f t="shared" si="6"/>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v>0</v>
      </c>
      <c r="Q35" s="2067"/>
      <c r="R35" s="2075"/>
      <c r="S35" s="860"/>
      <c r="T35" s="860"/>
      <c r="U35" s="860"/>
      <c r="V35" s="860"/>
      <c r="W35" s="945">
        <v>0</v>
      </c>
      <c r="X35" s="878">
        <f t="shared" si="8"/>
        <v>0</v>
      </c>
      <c r="Y35" s="822"/>
      <c r="Z35" s="822"/>
      <c r="AA35" s="932"/>
      <c r="AB35" s="1256"/>
      <c r="AC35" s="892"/>
      <c r="AD35" s="1240"/>
      <c r="AE35" s="934"/>
      <c r="AF35" s="1261"/>
      <c r="AG35" s="1222"/>
      <c r="AH35" s="827"/>
      <c r="AI35" s="959"/>
      <c r="AJ35" s="1275"/>
      <c r="AK35" s="929"/>
      <c r="AL35" s="828"/>
      <c r="AM35" s="1056"/>
      <c r="AN35" s="1056"/>
      <c r="AO35" s="1057"/>
      <c r="AP35" s="1058"/>
      <c r="AQ35" s="404"/>
      <c r="AR35" s="20"/>
      <c r="AS35" s="329"/>
      <c r="AT35" s="307"/>
      <c r="AU35" s="21"/>
      <c r="AV35" s="402"/>
      <c r="AW35" s="403"/>
      <c r="AX35" s="398"/>
      <c r="AY35" s="307"/>
      <c r="AZ35" s="348"/>
      <c r="BA35" s="390"/>
      <c r="BB35" s="415"/>
      <c r="BC35" s="416"/>
      <c r="BD35" s="307"/>
      <c r="BE35" s="348"/>
      <c r="BF35" s="390"/>
      <c r="BG35" s="415"/>
      <c r="BH35" s="416"/>
      <c r="BI35" s="307"/>
      <c r="BJ35" s="348"/>
      <c r="BK35" s="390"/>
      <c r="BL35" s="415"/>
      <c r="BM35" s="416"/>
      <c r="BN35" s="307"/>
      <c r="BO35" s="349"/>
      <c r="BP35" s="407"/>
      <c r="BQ35" s="415"/>
      <c r="BR35" s="416"/>
      <c r="BS35" s="307"/>
      <c r="BT35" s="348"/>
      <c r="BU35" s="408"/>
      <c r="BV35" s="415"/>
      <c r="BW35" s="416"/>
      <c r="BX35" s="307"/>
      <c r="BY35" s="349"/>
      <c r="BZ35" s="407"/>
      <c r="CA35" s="415"/>
      <c r="CB35" s="416"/>
      <c r="CC35" s="307"/>
      <c r="CD35" s="348"/>
      <c r="CE35" s="408"/>
      <c r="CF35" s="415"/>
      <c r="CG35" s="416"/>
      <c r="CH35" s="307"/>
      <c r="CI35" s="348"/>
      <c r="CJ35" s="408"/>
      <c r="CK35" s="409"/>
      <c r="CL35" s="410"/>
      <c r="CM35" s="411"/>
      <c r="CN35" s="412"/>
      <c r="CO35" s="1462"/>
      <c r="CP35" s="1203"/>
      <c r="CQ35" s="785" t="e">
        <f t="shared" si="7"/>
        <v>#DIV/0!</v>
      </c>
      <c r="CR35" s="1116"/>
      <c r="CS35" s="786" t="e">
        <f t="shared" si="0"/>
        <v>#DIV/0!</v>
      </c>
      <c r="CT35" s="1114"/>
      <c r="CU35" s="1199" t="e">
        <f t="shared" si="1"/>
        <v>#DIV/0!</v>
      </c>
      <c r="CV35" s="1115"/>
      <c r="CW35" s="1208" t="e">
        <f t="shared" si="2"/>
        <v>#DIV/0!</v>
      </c>
      <c r="CX35" s="1214"/>
      <c r="CY35" s="1210" t="e">
        <f t="shared" si="3"/>
        <v>#DIV/0!</v>
      </c>
      <c r="CZ35" s="1116"/>
      <c r="DA35" s="1207" t="e">
        <f t="shared" si="4"/>
        <v>#DIV/0!</v>
      </c>
      <c r="DB35" s="1114"/>
      <c r="DC35" s="1196" t="e">
        <f t="shared" si="5"/>
        <v>#DIV/0!</v>
      </c>
      <c r="DD35" s="1115"/>
      <c r="DE35" s="1208" t="e">
        <f t="shared" si="6"/>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v>0</v>
      </c>
      <c r="Q36" s="2067"/>
      <c r="R36" s="2075"/>
      <c r="S36" s="860"/>
      <c r="T36" s="860"/>
      <c r="U36" s="860"/>
      <c r="V36" s="860"/>
      <c r="W36" s="945">
        <v>0</v>
      </c>
      <c r="X36" s="878">
        <f t="shared" si="8"/>
        <v>0</v>
      </c>
      <c r="Y36" s="822"/>
      <c r="Z36" s="822"/>
      <c r="AA36" s="932"/>
      <c r="AB36" s="1256"/>
      <c r="AC36" s="892"/>
      <c r="AD36" s="1238"/>
      <c r="AE36" s="934"/>
      <c r="AF36" s="1261"/>
      <c r="AG36" s="1222"/>
      <c r="AH36" s="827"/>
      <c r="AI36" s="959"/>
      <c r="AJ36" s="1275"/>
      <c r="AK36" s="929"/>
      <c r="AL36" s="828"/>
      <c r="AM36" s="1056"/>
      <c r="AN36" s="1056"/>
      <c r="AO36" s="1057"/>
      <c r="AP36" s="1058"/>
      <c r="AQ36" s="404"/>
      <c r="AR36" s="20"/>
      <c r="AS36" s="329"/>
      <c r="AT36" s="307"/>
      <c r="AU36" s="21"/>
      <c r="AV36" s="402"/>
      <c r="AW36" s="403"/>
      <c r="AX36" s="398"/>
      <c r="AY36" s="307"/>
      <c r="AZ36" s="348"/>
      <c r="BA36" s="390"/>
      <c r="BB36" s="415"/>
      <c r="BC36" s="416"/>
      <c r="BD36" s="307"/>
      <c r="BE36" s="348"/>
      <c r="BF36" s="390"/>
      <c r="BG36" s="415"/>
      <c r="BH36" s="416"/>
      <c r="BI36" s="307"/>
      <c r="BJ36" s="348"/>
      <c r="BK36" s="390"/>
      <c r="BL36" s="415"/>
      <c r="BM36" s="416"/>
      <c r="BN36" s="307"/>
      <c r="BO36" s="349"/>
      <c r="BP36" s="407"/>
      <c r="BQ36" s="415"/>
      <c r="BR36" s="416"/>
      <c r="BS36" s="307"/>
      <c r="BT36" s="348"/>
      <c r="BU36" s="408"/>
      <c r="BV36" s="415"/>
      <c r="BW36" s="416"/>
      <c r="BX36" s="307"/>
      <c r="BY36" s="349"/>
      <c r="BZ36" s="407"/>
      <c r="CA36" s="415"/>
      <c r="CB36" s="416"/>
      <c r="CC36" s="307"/>
      <c r="CD36" s="348"/>
      <c r="CE36" s="408"/>
      <c r="CF36" s="415"/>
      <c r="CG36" s="416"/>
      <c r="CH36" s="307"/>
      <c r="CI36" s="348"/>
      <c r="CJ36" s="408"/>
      <c r="CK36" s="409"/>
      <c r="CL36" s="410"/>
      <c r="CM36" s="411"/>
      <c r="CN36" s="412"/>
      <c r="CO36" s="1462"/>
      <c r="CP36" s="1203"/>
      <c r="CQ36" s="785" t="e">
        <f t="shared" si="7"/>
        <v>#DIV/0!</v>
      </c>
      <c r="CR36" s="1116"/>
      <c r="CS36" s="786" t="e">
        <f t="shared" si="0"/>
        <v>#DIV/0!</v>
      </c>
      <c r="CT36" s="1114"/>
      <c r="CU36" s="1199" t="e">
        <f t="shared" si="1"/>
        <v>#DIV/0!</v>
      </c>
      <c r="CV36" s="1115"/>
      <c r="CW36" s="1208" t="e">
        <f t="shared" si="2"/>
        <v>#DIV/0!</v>
      </c>
      <c r="CX36" s="1214"/>
      <c r="CY36" s="1210" t="e">
        <f t="shared" si="3"/>
        <v>#DIV/0!</v>
      </c>
      <c r="CZ36" s="1116"/>
      <c r="DA36" s="1207" t="e">
        <f t="shared" si="4"/>
        <v>#DIV/0!</v>
      </c>
      <c r="DB36" s="1114"/>
      <c r="DC36" s="1196" t="e">
        <f t="shared" si="5"/>
        <v>#DIV/0!</v>
      </c>
      <c r="DD36" s="1115"/>
      <c r="DE36" s="1208" t="e">
        <f t="shared" si="6"/>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v>0</v>
      </c>
      <c r="Q37" s="2067"/>
      <c r="R37" s="2075"/>
      <c r="S37" s="860"/>
      <c r="T37" s="860"/>
      <c r="U37" s="860"/>
      <c r="V37" s="860"/>
      <c r="W37" s="945">
        <v>0</v>
      </c>
      <c r="X37" s="878">
        <f t="shared" si="8"/>
        <v>0</v>
      </c>
      <c r="Y37" s="822"/>
      <c r="Z37" s="822"/>
      <c r="AA37" s="932"/>
      <c r="AB37" s="1256"/>
      <c r="AC37" s="892"/>
      <c r="AD37" s="1238"/>
      <c r="AE37" s="934"/>
      <c r="AF37" s="1261"/>
      <c r="AG37" s="1222"/>
      <c r="AH37" s="827"/>
      <c r="AI37" s="959"/>
      <c r="AJ37" s="1275"/>
      <c r="AK37" s="1060"/>
      <c r="AL37" s="828"/>
      <c r="AM37" s="1059"/>
      <c r="AN37" s="1059"/>
      <c r="AO37" s="1058"/>
      <c r="AP37" s="1058"/>
      <c r="AQ37" s="404"/>
      <c r="AR37" s="20"/>
      <c r="AS37" s="329"/>
      <c r="AT37" s="307"/>
      <c r="AU37" s="21"/>
      <c r="AV37" s="402"/>
      <c r="AW37" s="403"/>
      <c r="AX37" s="398"/>
      <c r="AY37" s="307"/>
      <c r="AZ37" s="348"/>
      <c r="BA37" s="390"/>
      <c r="BB37" s="415"/>
      <c r="BC37" s="416"/>
      <c r="BD37" s="307"/>
      <c r="BE37" s="348"/>
      <c r="BF37" s="390"/>
      <c r="BG37" s="415"/>
      <c r="BH37" s="416"/>
      <c r="BI37" s="307"/>
      <c r="BJ37" s="348"/>
      <c r="BK37" s="390"/>
      <c r="BL37" s="415"/>
      <c r="BM37" s="416"/>
      <c r="BN37" s="307"/>
      <c r="BO37" s="349"/>
      <c r="BP37" s="407"/>
      <c r="BQ37" s="415"/>
      <c r="BR37" s="416"/>
      <c r="BS37" s="307"/>
      <c r="BT37" s="348"/>
      <c r="BU37" s="408"/>
      <c r="BV37" s="415"/>
      <c r="BW37" s="416"/>
      <c r="BX37" s="307"/>
      <c r="BY37" s="349"/>
      <c r="BZ37" s="407"/>
      <c r="CA37" s="415"/>
      <c r="CB37" s="416"/>
      <c r="CC37" s="307"/>
      <c r="CD37" s="348"/>
      <c r="CE37" s="408"/>
      <c r="CF37" s="415"/>
      <c r="CG37" s="416"/>
      <c r="CH37" s="307"/>
      <c r="CI37" s="348"/>
      <c r="CJ37" s="408"/>
      <c r="CK37" s="409"/>
      <c r="CL37" s="410"/>
      <c r="CM37" s="411"/>
      <c r="CN37" s="412"/>
      <c r="CO37" s="1462"/>
      <c r="CP37" s="1203"/>
      <c r="CQ37" s="785" t="e">
        <f t="shared" si="7"/>
        <v>#DIV/0!</v>
      </c>
      <c r="CR37" s="1116"/>
      <c r="CS37" s="786" t="e">
        <f t="shared" si="0"/>
        <v>#DIV/0!</v>
      </c>
      <c r="CT37" s="1114"/>
      <c r="CU37" s="1199" t="e">
        <f t="shared" si="1"/>
        <v>#DIV/0!</v>
      </c>
      <c r="CV37" s="1115"/>
      <c r="CW37" s="1208" t="e">
        <f t="shared" si="2"/>
        <v>#DIV/0!</v>
      </c>
      <c r="CX37" s="1214"/>
      <c r="CY37" s="1210" t="e">
        <f t="shared" si="3"/>
        <v>#DIV/0!</v>
      </c>
      <c r="CZ37" s="1116"/>
      <c r="DA37" s="1207" t="e">
        <f t="shared" si="4"/>
        <v>#DIV/0!</v>
      </c>
      <c r="DB37" s="1114"/>
      <c r="DC37" s="1196" t="e">
        <f t="shared" si="5"/>
        <v>#DIV/0!</v>
      </c>
      <c r="DD37" s="1115"/>
      <c r="DE37" s="1208" t="e">
        <f t="shared" si="6"/>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v>0</v>
      </c>
      <c r="Q38" s="2067"/>
      <c r="R38" s="2075"/>
      <c r="S38" s="860"/>
      <c r="T38" s="860"/>
      <c r="U38" s="860"/>
      <c r="V38" s="860"/>
      <c r="W38" s="945">
        <v>0</v>
      </c>
      <c r="X38" s="878">
        <f t="shared" si="8"/>
        <v>0</v>
      </c>
      <c r="Y38" s="822"/>
      <c r="Z38" s="822"/>
      <c r="AA38" s="468"/>
      <c r="AB38" s="1257"/>
      <c r="AC38" s="165"/>
      <c r="AD38" s="1238"/>
      <c r="AE38" s="469"/>
      <c r="AF38" s="1262"/>
      <c r="AG38" s="166"/>
      <c r="AH38" s="827"/>
      <c r="AI38" s="959"/>
      <c r="AJ38" s="1275"/>
      <c r="AK38" s="929"/>
      <c r="AL38" s="828"/>
      <c r="AM38" s="1059"/>
      <c r="AN38" s="1059"/>
      <c r="AO38" s="1058"/>
      <c r="AP38" s="1058"/>
      <c r="AQ38" s="404"/>
      <c r="AR38" s="20"/>
      <c r="AS38" s="329"/>
      <c r="AT38" s="307"/>
      <c r="AU38" s="21"/>
      <c r="AV38" s="402"/>
      <c r="AW38" s="403"/>
      <c r="AX38" s="398"/>
      <c r="AY38" s="307"/>
      <c r="AZ38" s="348"/>
      <c r="BA38" s="390"/>
      <c r="BB38" s="415"/>
      <c r="BC38" s="416"/>
      <c r="BD38" s="307"/>
      <c r="BE38" s="348"/>
      <c r="BF38" s="390"/>
      <c r="BG38" s="415"/>
      <c r="BH38" s="416"/>
      <c r="BI38" s="307"/>
      <c r="BJ38" s="348"/>
      <c r="BK38" s="390"/>
      <c r="BL38" s="415"/>
      <c r="BM38" s="416"/>
      <c r="BN38" s="307"/>
      <c r="BO38" s="349"/>
      <c r="BP38" s="407"/>
      <c r="BQ38" s="415"/>
      <c r="BR38" s="416"/>
      <c r="BS38" s="307"/>
      <c r="BT38" s="348"/>
      <c r="BU38" s="408"/>
      <c r="BV38" s="415"/>
      <c r="BW38" s="416"/>
      <c r="BX38" s="307"/>
      <c r="BY38" s="349"/>
      <c r="BZ38" s="407"/>
      <c r="CA38" s="415"/>
      <c r="CB38" s="416"/>
      <c r="CC38" s="307"/>
      <c r="CD38" s="348"/>
      <c r="CE38" s="408"/>
      <c r="CF38" s="415"/>
      <c r="CG38" s="416"/>
      <c r="CH38" s="307"/>
      <c r="CI38" s="348"/>
      <c r="CJ38" s="408"/>
      <c r="CK38" s="409"/>
      <c r="CL38" s="410"/>
      <c r="CM38" s="411"/>
      <c r="CN38" s="412"/>
      <c r="CO38" s="1462"/>
      <c r="CP38" s="1203"/>
      <c r="CQ38" s="785" t="e">
        <f t="shared" si="7"/>
        <v>#DIV/0!</v>
      </c>
      <c r="CR38" s="1116"/>
      <c r="CS38" s="786" t="e">
        <f t="shared" si="0"/>
        <v>#DIV/0!</v>
      </c>
      <c r="CT38" s="1114"/>
      <c r="CU38" s="1199" t="e">
        <f t="shared" si="1"/>
        <v>#DIV/0!</v>
      </c>
      <c r="CV38" s="1115"/>
      <c r="CW38" s="1208" t="e">
        <f t="shared" si="2"/>
        <v>#DIV/0!</v>
      </c>
      <c r="CX38" s="1214"/>
      <c r="CY38" s="1210" t="e">
        <f t="shared" si="3"/>
        <v>#DIV/0!</v>
      </c>
      <c r="CZ38" s="1116"/>
      <c r="DA38" s="1207" t="e">
        <f t="shared" si="4"/>
        <v>#DIV/0!</v>
      </c>
      <c r="DB38" s="1114"/>
      <c r="DC38" s="1196" t="e">
        <f t="shared" si="5"/>
        <v>#DIV/0!</v>
      </c>
      <c r="DD38" s="1115"/>
      <c r="DE38" s="1208" t="e">
        <f t="shared" si="6"/>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v>0</v>
      </c>
      <c r="Q39" s="2067"/>
      <c r="R39" s="2075"/>
      <c r="S39" s="860"/>
      <c r="T39" s="860"/>
      <c r="U39" s="860"/>
      <c r="V39" s="860"/>
      <c r="W39" s="945">
        <v>0</v>
      </c>
      <c r="X39" s="878">
        <f t="shared" si="8"/>
        <v>0</v>
      </c>
      <c r="Y39" s="822"/>
      <c r="Z39" s="822"/>
      <c r="AA39" s="932"/>
      <c r="AB39" s="1256"/>
      <c r="AC39" s="892"/>
      <c r="AD39" s="890" t="s">
        <v>361</v>
      </c>
      <c r="AE39" s="934"/>
      <c r="AF39" s="1261"/>
      <c r="AG39" s="1222"/>
      <c r="AH39" s="827"/>
      <c r="AI39" s="959"/>
      <c r="AJ39" s="1275"/>
      <c r="AK39" s="929"/>
      <c r="AL39" s="828"/>
      <c r="AM39" s="1059"/>
      <c r="AN39" s="1059"/>
      <c r="AO39" s="1058"/>
      <c r="AP39" s="1058"/>
      <c r="AQ39" s="404"/>
      <c r="AR39" s="20"/>
      <c r="AS39" s="329"/>
      <c r="AT39" s="307"/>
      <c r="AU39" s="21"/>
      <c r="AV39" s="402"/>
      <c r="AW39" s="403"/>
      <c r="AX39" s="398"/>
      <c r="AY39" s="307"/>
      <c r="AZ39" s="348"/>
      <c r="BA39" s="390"/>
      <c r="BB39" s="415"/>
      <c r="BC39" s="416"/>
      <c r="BD39" s="307"/>
      <c r="BE39" s="348"/>
      <c r="BF39" s="390"/>
      <c r="BG39" s="415"/>
      <c r="BH39" s="416"/>
      <c r="BI39" s="307"/>
      <c r="BJ39" s="348"/>
      <c r="BK39" s="390"/>
      <c r="BL39" s="415"/>
      <c r="BM39" s="416"/>
      <c r="BN39" s="307"/>
      <c r="BO39" s="349"/>
      <c r="BP39" s="407"/>
      <c r="BQ39" s="415"/>
      <c r="BR39" s="416"/>
      <c r="BS39" s="307"/>
      <c r="BT39" s="348"/>
      <c r="BU39" s="408"/>
      <c r="BV39" s="415"/>
      <c r="BW39" s="416"/>
      <c r="BX39" s="307"/>
      <c r="BY39" s="349"/>
      <c r="BZ39" s="407"/>
      <c r="CA39" s="415"/>
      <c r="CB39" s="416"/>
      <c r="CC39" s="307"/>
      <c r="CD39" s="348"/>
      <c r="CE39" s="408"/>
      <c r="CF39" s="415"/>
      <c r="CG39" s="416"/>
      <c r="CH39" s="307"/>
      <c r="CI39" s="348"/>
      <c r="CJ39" s="408"/>
      <c r="CK39" s="409"/>
      <c r="CL39" s="410"/>
      <c r="CM39" s="411"/>
      <c r="CN39" s="412"/>
      <c r="CO39" s="1462"/>
      <c r="CP39" s="1203"/>
      <c r="CQ39" s="785" t="e">
        <f t="shared" si="7"/>
        <v>#DIV/0!</v>
      </c>
      <c r="CR39" s="1116"/>
      <c r="CS39" s="786" t="e">
        <f t="shared" si="0"/>
        <v>#DIV/0!</v>
      </c>
      <c r="CT39" s="1114"/>
      <c r="CU39" s="1199" t="e">
        <f t="shared" si="1"/>
        <v>#DIV/0!</v>
      </c>
      <c r="CV39" s="1115"/>
      <c r="CW39" s="1208" t="e">
        <f t="shared" si="2"/>
        <v>#DIV/0!</v>
      </c>
      <c r="CX39" s="1214"/>
      <c r="CY39" s="1210" t="e">
        <f t="shared" si="3"/>
        <v>#DIV/0!</v>
      </c>
      <c r="CZ39" s="1116"/>
      <c r="DA39" s="1207" t="e">
        <f t="shared" si="4"/>
        <v>#DIV/0!</v>
      </c>
      <c r="DB39" s="1114"/>
      <c r="DC39" s="1196" t="e">
        <f t="shared" si="5"/>
        <v>#DIV/0!</v>
      </c>
      <c r="DD39" s="1115"/>
      <c r="DE39" s="1208" t="e">
        <f t="shared" si="6"/>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v>0</v>
      </c>
      <c r="Q40" s="2067"/>
      <c r="R40" s="2075"/>
      <c r="S40" s="860"/>
      <c r="T40" s="860"/>
      <c r="U40" s="860"/>
      <c r="V40" s="860"/>
      <c r="W40" s="945">
        <v>0</v>
      </c>
      <c r="X40" s="878">
        <f t="shared" si="8"/>
        <v>0</v>
      </c>
      <c r="Y40" s="822"/>
      <c r="Z40" s="822"/>
      <c r="AA40" s="932"/>
      <c r="AB40" s="1256"/>
      <c r="AC40" s="892"/>
      <c r="AD40" s="1241"/>
      <c r="AE40" s="934"/>
      <c r="AF40" s="1261"/>
      <c r="AG40" s="1222"/>
      <c r="AH40" s="827"/>
      <c r="AI40" s="959"/>
      <c r="AJ40" s="1275"/>
      <c r="AK40" s="929"/>
      <c r="AL40" s="828"/>
      <c r="AM40" s="1059"/>
      <c r="AN40" s="1059"/>
      <c r="AO40" s="1058"/>
      <c r="AP40" s="1058"/>
      <c r="AQ40" s="404"/>
      <c r="AR40" s="20"/>
      <c r="AS40" s="329"/>
      <c r="AT40" s="307"/>
      <c r="AU40" s="21"/>
      <c r="AV40" s="402"/>
      <c r="AW40" s="403"/>
      <c r="AX40" s="398"/>
      <c r="AY40" s="307"/>
      <c r="AZ40" s="348"/>
      <c r="BA40" s="390"/>
      <c r="BB40" s="415"/>
      <c r="BC40" s="416"/>
      <c r="BD40" s="307"/>
      <c r="BE40" s="348"/>
      <c r="BF40" s="390"/>
      <c r="BG40" s="415"/>
      <c r="BH40" s="416"/>
      <c r="BI40" s="307"/>
      <c r="BJ40" s="348"/>
      <c r="BK40" s="390"/>
      <c r="BL40" s="415"/>
      <c r="BM40" s="416"/>
      <c r="BN40" s="307"/>
      <c r="BO40" s="349"/>
      <c r="BP40" s="407"/>
      <c r="BQ40" s="415"/>
      <c r="BR40" s="416"/>
      <c r="BS40" s="307"/>
      <c r="BT40" s="348"/>
      <c r="BU40" s="408"/>
      <c r="BV40" s="415"/>
      <c r="BW40" s="416"/>
      <c r="BX40" s="307"/>
      <c r="BY40" s="349"/>
      <c r="BZ40" s="407"/>
      <c r="CA40" s="415"/>
      <c r="CB40" s="416"/>
      <c r="CC40" s="307"/>
      <c r="CD40" s="348"/>
      <c r="CE40" s="408"/>
      <c r="CF40" s="415"/>
      <c r="CG40" s="416"/>
      <c r="CH40" s="307"/>
      <c r="CI40" s="348"/>
      <c r="CJ40" s="408"/>
      <c r="CK40" s="409"/>
      <c r="CL40" s="410"/>
      <c r="CM40" s="411"/>
      <c r="CN40" s="412"/>
      <c r="CO40" s="1462"/>
      <c r="CP40" s="1203"/>
      <c r="CQ40" s="785" t="e">
        <f t="shared" si="7"/>
        <v>#DIV/0!</v>
      </c>
      <c r="CR40" s="1116"/>
      <c r="CS40" s="786" t="e">
        <f t="shared" si="0"/>
        <v>#DIV/0!</v>
      </c>
      <c r="CT40" s="1114"/>
      <c r="CU40" s="1199" t="e">
        <f t="shared" si="1"/>
        <v>#DIV/0!</v>
      </c>
      <c r="CV40" s="1115"/>
      <c r="CW40" s="1208" t="e">
        <f t="shared" si="2"/>
        <v>#DIV/0!</v>
      </c>
      <c r="CX40" s="1214"/>
      <c r="CY40" s="1210" t="e">
        <f t="shared" si="3"/>
        <v>#DIV/0!</v>
      </c>
      <c r="CZ40" s="1116"/>
      <c r="DA40" s="1207" t="e">
        <f t="shared" si="4"/>
        <v>#DIV/0!</v>
      </c>
      <c r="DB40" s="1114"/>
      <c r="DC40" s="1196" t="e">
        <f t="shared" si="5"/>
        <v>#DIV/0!</v>
      </c>
      <c r="DD40" s="1115"/>
      <c r="DE40" s="1208" t="e">
        <f t="shared" si="6"/>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v>0</v>
      </c>
      <c r="Q41" s="2067"/>
      <c r="R41" s="2075"/>
      <c r="S41" s="860"/>
      <c r="T41" s="860"/>
      <c r="U41" s="860"/>
      <c r="V41" s="860"/>
      <c r="W41" s="945">
        <v>0</v>
      </c>
      <c r="X41" s="878">
        <f t="shared" si="8"/>
        <v>0</v>
      </c>
      <c r="Y41" s="822"/>
      <c r="Z41" s="822"/>
      <c r="AA41" s="616"/>
      <c r="AB41" s="1258"/>
      <c r="AC41" s="892"/>
      <c r="AD41" s="1241"/>
      <c r="AE41" s="470"/>
      <c r="AF41" s="1263"/>
      <c r="AG41" s="1222"/>
      <c r="AH41" s="827"/>
      <c r="AI41" s="959"/>
      <c r="AJ41" s="1275"/>
      <c r="AK41" s="929"/>
      <c r="AL41" s="828"/>
      <c r="AM41" s="1059"/>
      <c r="AN41" s="1059"/>
      <c r="AO41" s="1058"/>
      <c r="AP41" s="1058"/>
      <c r="AQ41" s="404"/>
      <c r="AR41" s="20"/>
      <c r="AS41" s="329"/>
      <c r="AT41" s="307"/>
      <c r="AU41" s="21"/>
      <c r="AV41" s="402"/>
      <c r="AW41" s="403"/>
      <c r="AX41" s="398"/>
      <c r="AY41" s="307"/>
      <c r="AZ41" s="348"/>
      <c r="BA41" s="390"/>
      <c r="BB41" s="415"/>
      <c r="BC41" s="416"/>
      <c r="BD41" s="307"/>
      <c r="BE41" s="348"/>
      <c r="BF41" s="390"/>
      <c r="BG41" s="415"/>
      <c r="BH41" s="416"/>
      <c r="BI41" s="307"/>
      <c r="BJ41" s="348"/>
      <c r="BK41" s="390"/>
      <c r="BL41" s="415"/>
      <c r="BM41" s="416"/>
      <c r="BN41" s="307"/>
      <c r="BO41" s="349"/>
      <c r="BP41" s="407"/>
      <c r="BQ41" s="415"/>
      <c r="BR41" s="416"/>
      <c r="BS41" s="307"/>
      <c r="BT41" s="348"/>
      <c r="BU41" s="408"/>
      <c r="BV41" s="415"/>
      <c r="BW41" s="416"/>
      <c r="BX41" s="307"/>
      <c r="BY41" s="349"/>
      <c r="BZ41" s="407"/>
      <c r="CA41" s="415"/>
      <c r="CB41" s="416"/>
      <c r="CC41" s="307"/>
      <c r="CD41" s="348"/>
      <c r="CE41" s="408"/>
      <c r="CF41" s="415"/>
      <c r="CG41" s="416"/>
      <c r="CH41" s="307"/>
      <c r="CI41" s="348"/>
      <c r="CJ41" s="408"/>
      <c r="CK41" s="409"/>
      <c r="CL41" s="410"/>
      <c r="CM41" s="411"/>
      <c r="CN41" s="412"/>
      <c r="CO41" s="1462"/>
      <c r="CP41" s="1203"/>
      <c r="CQ41" s="785" t="e">
        <f t="shared" si="7"/>
        <v>#DIV/0!</v>
      </c>
      <c r="CR41" s="1116"/>
      <c r="CS41" s="786" t="e">
        <f t="shared" si="0"/>
        <v>#DIV/0!</v>
      </c>
      <c r="CT41" s="1114"/>
      <c r="CU41" s="1199" t="e">
        <f t="shared" si="1"/>
        <v>#DIV/0!</v>
      </c>
      <c r="CV41" s="1115"/>
      <c r="CW41" s="1208" t="e">
        <f t="shared" si="2"/>
        <v>#DIV/0!</v>
      </c>
      <c r="CX41" s="1214"/>
      <c r="CY41" s="1210" t="e">
        <f t="shared" si="3"/>
        <v>#DIV/0!</v>
      </c>
      <c r="CZ41" s="1116"/>
      <c r="DA41" s="1207" t="e">
        <f t="shared" si="4"/>
        <v>#DIV/0!</v>
      </c>
      <c r="DB41" s="1114"/>
      <c r="DC41" s="1196" t="e">
        <f t="shared" si="5"/>
        <v>#DIV/0!</v>
      </c>
      <c r="DD41" s="1115"/>
      <c r="DE41" s="1208" t="e">
        <f t="shared" si="6"/>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v>0</v>
      </c>
      <c r="Q42" s="2067"/>
      <c r="R42" s="2075"/>
      <c r="S42" s="860"/>
      <c r="T42" s="860"/>
      <c r="U42" s="860"/>
      <c r="V42" s="860"/>
      <c r="W42" s="945">
        <v>0</v>
      </c>
      <c r="X42" s="878">
        <f t="shared" si="8"/>
        <v>0</v>
      </c>
      <c r="Y42" s="822"/>
      <c r="Z42" s="822"/>
      <c r="AA42" s="932"/>
      <c r="AB42" s="1256"/>
      <c r="AC42" s="167"/>
      <c r="AD42" s="1242"/>
      <c r="AE42" s="934"/>
      <c r="AF42" s="1264"/>
      <c r="AG42" s="1222"/>
      <c r="AH42" s="827"/>
      <c r="AI42" s="959"/>
      <c r="AJ42" s="1275"/>
      <c r="AK42" s="929"/>
      <c r="AL42" s="828"/>
      <c r="AM42" s="1059"/>
      <c r="AN42" s="1059"/>
      <c r="AO42" s="1058"/>
      <c r="AP42" s="1058"/>
      <c r="AQ42" s="404"/>
      <c r="AR42" s="20"/>
      <c r="AS42" s="329"/>
      <c r="AT42" s="307"/>
      <c r="AU42" s="21"/>
      <c r="AV42" s="402"/>
      <c r="AW42" s="403"/>
      <c r="AX42" s="398"/>
      <c r="AY42" s="307"/>
      <c r="AZ42" s="348"/>
      <c r="BA42" s="390"/>
      <c r="BB42" s="415"/>
      <c r="BC42" s="416"/>
      <c r="BD42" s="307"/>
      <c r="BE42" s="348"/>
      <c r="BF42" s="390"/>
      <c r="BG42" s="415"/>
      <c r="BH42" s="416"/>
      <c r="BI42" s="307"/>
      <c r="BJ42" s="348"/>
      <c r="BK42" s="390"/>
      <c r="BL42" s="415"/>
      <c r="BM42" s="416"/>
      <c r="BN42" s="307"/>
      <c r="BO42" s="349"/>
      <c r="BP42" s="407"/>
      <c r="BQ42" s="415"/>
      <c r="BR42" s="416"/>
      <c r="BS42" s="307"/>
      <c r="BT42" s="348"/>
      <c r="BU42" s="408"/>
      <c r="BV42" s="415"/>
      <c r="BW42" s="416"/>
      <c r="BX42" s="307"/>
      <c r="BY42" s="349"/>
      <c r="BZ42" s="407"/>
      <c r="CA42" s="415"/>
      <c r="CB42" s="416"/>
      <c r="CC42" s="307"/>
      <c r="CD42" s="348"/>
      <c r="CE42" s="408"/>
      <c r="CF42" s="415"/>
      <c r="CG42" s="416"/>
      <c r="CH42" s="307"/>
      <c r="CI42" s="348"/>
      <c r="CJ42" s="408"/>
      <c r="CK42" s="409"/>
      <c r="CL42" s="410"/>
      <c r="CM42" s="411"/>
      <c r="CN42" s="412"/>
      <c r="CO42" s="1462"/>
      <c r="CP42" s="1203"/>
      <c r="CQ42" s="785" t="e">
        <f t="shared" si="7"/>
        <v>#DIV/0!</v>
      </c>
      <c r="CR42" s="1116"/>
      <c r="CS42" s="786" t="e">
        <f t="shared" si="0"/>
        <v>#DIV/0!</v>
      </c>
      <c r="CT42" s="1114"/>
      <c r="CU42" s="1199" t="e">
        <f t="shared" si="1"/>
        <v>#DIV/0!</v>
      </c>
      <c r="CV42" s="1115"/>
      <c r="CW42" s="1208" t="e">
        <f t="shared" si="2"/>
        <v>#DIV/0!</v>
      </c>
      <c r="CX42" s="1214"/>
      <c r="CY42" s="1210" t="e">
        <f t="shared" si="3"/>
        <v>#DIV/0!</v>
      </c>
      <c r="CZ42" s="1116"/>
      <c r="DA42" s="1207" t="e">
        <f t="shared" si="4"/>
        <v>#DIV/0!</v>
      </c>
      <c r="DB42" s="1114"/>
      <c r="DC42" s="1196" t="e">
        <f t="shared" si="5"/>
        <v>#DIV/0!</v>
      </c>
      <c r="DD42" s="1115"/>
      <c r="DE42" s="1208" t="e">
        <f t="shared" si="6"/>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v>0</v>
      </c>
      <c r="Q43" s="2067"/>
      <c r="R43" s="2075"/>
      <c r="S43" s="860"/>
      <c r="T43" s="860"/>
      <c r="U43" s="860"/>
      <c r="V43" s="860"/>
      <c r="W43" s="945">
        <v>0</v>
      </c>
      <c r="X43" s="878">
        <f t="shared" si="8"/>
        <v>0</v>
      </c>
      <c r="Y43" s="822"/>
      <c r="Z43" s="822"/>
      <c r="AA43" s="932"/>
      <c r="AB43" s="1259"/>
      <c r="AC43" s="892"/>
      <c r="AD43" s="1241"/>
      <c r="AE43" s="934"/>
      <c r="AF43" s="1264"/>
      <c r="AG43" s="1222"/>
      <c r="AH43" s="827"/>
      <c r="AI43" s="959"/>
      <c r="AJ43" s="1275"/>
      <c r="AK43" s="929"/>
      <c r="AL43" s="828"/>
      <c r="AM43" s="1059"/>
      <c r="AN43" s="1059"/>
      <c r="AO43" s="1058"/>
      <c r="AP43" s="1058"/>
      <c r="AQ43" s="404"/>
      <c r="AR43" s="20"/>
      <c r="AS43" s="329"/>
      <c r="AT43" s="307"/>
      <c r="AU43" s="21"/>
      <c r="AV43" s="402"/>
      <c r="AW43" s="403"/>
      <c r="AX43" s="398"/>
      <c r="AY43" s="307"/>
      <c r="AZ43" s="348"/>
      <c r="BA43" s="390"/>
      <c r="BB43" s="415"/>
      <c r="BC43" s="416"/>
      <c r="BD43" s="307"/>
      <c r="BE43" s="348"/>
      <c r="BF43" s="390"/>
      <c r="BG43" s="415"/>
      <c r="BH43" s="416"/>
      <c r="BI43" s="307"/>
      <c r="BJ43" s="348"/>
      <c r="BK43" s="390"/>
      <c r="BL43" s="415"/>
      <c r="BM43" s="416"/>
      <c r="BN43" s="307"/>
      <c r="BO43" s="349"/>
      <c r="BP43" s="407"/>
      <c r="BQ43" s="415"/>
      <c r="BR43" s="416"/>
      <c r="BS43" s="307"/>
      <c r="BT43" s="348"/>
      <c r="BU43" s="408"/>
      <c r="BV43" s="415"/>
      <c r="BW43" s="416"/>
      <c r="BX43" s="307"/>
      <c r="BY43" s="349"/>
      <c r="BZ43" s="407"/>
      <c r="CA43" s="415"/>
      <c r="CB43" s="416"/>
      <c r="CC43" s="307"/>
      <c r="CD43" s="348"/>
      <c r="CE43" s="408"/>
      <c r="CF43" s="415"/>
      <c r="CG43" s="416"/>
      <c r="CH43" s="307"/>
      <c r="CI43" s="348"/>
      <c r="CJ43" s="408"/>
      <c r="CK43" s="409"/>
      <c r="CL43" s="410"/>
      <c r="CM43" s="411"/>
      <c r="CN43" s="412"/>
      <c r="CO43" s="1462"/>
      <c r="CP43" s="1203"/>
      <c r="CQ43" s="785" t="e">
        <f t="shared" si="7"/>
        <v>#DIV/0!</v>
      </c>
      <c r="CR43" s="1116"/>
      <c r="CS43" s="786" t="e">
        <f t="shared" si="0"/>
        <v>#DIV/0!</v>
      </c>
      <c r="CT43" s="1114"/>
      <c r="CU43" s="1199" t="e">
        <f t="shared" si="1"/>
        <v>#DIV/0!</v>
      </c>
      <c r="CV43" s="1115"/>
      <c r="CW43" s="1208" t="e">
        <f t="shared" si="2"/>
        <v>#DIV/0!</v>
      </c>
      <c r="CX43" s="1214"/>
      <c r="CY43" s="1210" t="e">
        <f t="shared" si="3"/>
        <v>#DIV/0!</v>
      </c>
      <c r="CZ43" s="1116"/>
      <c r="DA43" s="1207" t="e">
        <f t="shared" si="4"/>
        <v>#DIV/0!</v>
      </c>
      <c r="DB43" s="1114"/>
      <c r="DC43" s="1196" t="e">
        <f t="shared" si="5"/>
        <v>#DIV/0!</v>
      </c>
      <c r="DD43" s="1115"/>
      <c r="DE43" s="1208" t="e">
        <f t="shared" si="6"/>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v>0</v>
      </c>
      <c r="Q44" s="2067"/>
      <c r="R44" s="2075"/>
      <c r="S44" s="860"/>
      <c r="T44" s="860"/>
      <c r="U44" s="860"/>
      <c r="V44" s="860"/>
      <c r="W44" s="945">
        <v>0</v>
      </c>
      <c r="X44" s="878">
        <f t="shared" si="8"/>
        <v>0</v>
      </c>
      <c r="Y44" s="822"/>
      <c r="Z44" s="822"/>
      <c r="AA44" s="932"/>
      <c r="AB44" s="1259"/>
      <c r="AC44" s="168"/>
      <c r="AD44" s="1242"/>
      <c r="AE44" s="934"/>
      <c r="AF44" s="1264"/>
      <c r="AG44" s="1222"/>
      <c r="AH44" s="827"/>
      <c r="AI44" s="959"/>
      <c r="AJ44" s="1275"/>
      <c r="AK44" s="929"/>
      <c r="AL44" s="828"/>
      <c r="AM44" s="1059"/>
      <c r="AN44" s="1059"/>
      <c r="AO44" s="1058"/>
      <c r="AP44" s="1058"/>
      <c r="AQ44" s="404"/>
      <c r="AR44" s="20"/>
      <c r="AS44" s="329"/>
      <c r="AT44" s="307"/>
      <c r="AU44" s="21"/>
      <c r="AV44" s="402"/>
      <c r="AW44" s="403"/>
      <c r="AX44" s="398"/>
      <c r="AY44" s="307"/>
      <c r="AZ44" s="348"/>
      <c r="BA44" s="390"/>
      <c r="BB44" s="415"/>
      <c r="BC44" s="416"/>
      <c r="BD44" s="307"/>
      <c r="BE44" s="348"/>
      <c r="BF44" s="390"/>
      <c r="BG44" s="415"/>
      <c r="BH44" s="416"/>
      <c r="BI44" s="307"/>
      <c r="BJ44" s="348"/>
      <c r="BK44" s="390"/>
      <c r="BL44" s="415"/>
      <c r="BM44" s="416"/>
      <c r="BN44" s="307"/>
      <c r="BO44" s="349"/>
      <c r="BP44" s="407"/>
      <c r="BQ44" s="415"/>
      <c r="BR44" s="416"/>
      <c r="BS44" s="307"/>
      <c r="BT44" s="348"/>
      <c r="BU44" s="408"/>
      <c r="BV44" s="415"/>
      <c r="BW44" s="416"/>
      <c r="BX44" s="307"/>
      <c r="BY44" s="349"/>
      <c r="BZ44" s="407"/>
      <c r="CA44" s="415"/>
      <c r="CB44" s="416"/>
      <c r="CC44" s="307"/>
      <c r="CD44" s="348"/>
      <c r="CE44" s="408"/>
      <c r="CF44" s="415"/>
      <c r="CG44" s="416"/>
      <c r="CH44" s="307"/>
      <c r="CI44" s="348"/>
      <c r="CJ44" s="408"/>
      <c r="CK44" s="409"/>
      <c r="CL44" s="410"/>
      <c r="CM44" s="411"/>
      <c r="CN44" s="412"/>
      <c r="CO44" s="1462"/>
      <c r="CP44" s="1203"/>
      <c r="CQ44" s="785" t="e">
        <f t="shared" si="7"/>
        <v>#DIV/0!</v>
      </c>
      <c r="CR44" s="1116"/>
      <c r="CS44" s="786" t="e">
        <f t="shared" si="0"/>
        <v>#DIV/0!</v>
      </c>
      <c r="CT44" s="1114"/>
      <c r="CU44" s="1199" t="e">
        <f t="shared" si="1"/>
        <v>#DIV/0!</v>
      </c>
      <c r="CV44" s="1115"/>
      <c r="CW44" s="1208" t="e">
        <f t="shared" si="2"/>
        <v>#DIV/0!</v>
      </c>
      <c r="CX44" s="1214"/>
      <c r="CY44" s="1210" t="e">
        <f t="shared" si="3"/>
        <v>#DIV/0!</v>
      </c>
      <c r="CZ44" s="1116"/>
      <c r="DA44" s="1207" t="e">
        <f t="shared" si="4"/>
        <v>#DIV/0!</v>
      </c>
      <c r="DB44" s="1114"/>
      <c r="DC44" s="1196" t="e">
        <f t="shared" si="5"/>
        <v>#DIV/0!</v>
      </c>
      <c r="DD44" s="1115"/>
      <c r="DE44" s="1208" t="e">
        <f t="shared" si="6"/>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v>0</v>
      </c>
      <c r="Q45" s="2071"/>
      <c r="R45" s="2076"/>
      <c r="S45" s="859"/>
      <c r="T45" s="859"/>
      <c r="U45" s="859"/>
      <c r="V45" s="859"/>
      <c r="W45" s="946">
        <v>0</v>
      </c>
      <c r="X45" s="878">
        <f t="shared" si="8"/>
        <v>0</v>
      </c>
      <c r="Y45" s="822"/>
      <c r="Z45" s="822"/>
      <c r="AA45" s="932"/>
      <c r="AB45" s="1259"/>
      <c r="AC45" s="168"/>
      <c r="AD45" s="1243"/>
      <c r="AE45" s="934"/>
      <c r="AF45" s="1264"/>
      <c r="AG45" s="1222"/>
      <c r="AH45" s="827"/>
      <c r="AI45" s="959"/>
      <c r="AJ45" s="1275"/>
      <c r="AK45" s="929"/>
      <c r="AL45" s="828"/>
      <c r="AM45" s="1059"/>
      <c r="AN45" s="1059"/>
      <c r="AO45" s="1058"/>
      <c r="AP45" s="1058"/>
      <c r="AQ45" s="404"/>
      <c r="AR45" s="20"/>
      <c r="AS45" s="329"/>
      <c r="AT45" s="307"/>
      <c r="AU45" s="21"/>
      <c r="AV45" s="402"/>
      <c r="AW45" s="403"/>
      <c r="AX45" s="398"/>
      <c r="AY45" s="307"/>
      <c r="AZ45" s="348"/>
      <c r="BA45" s="390"/>
      <c r="BB45" s="415"/>
      <c r="BC45" s="416"/>
      <c r="BD45" s="307"/>
      <c r="BE45" s="348"/>
      <c r="BF45" s="390"/>
      <c r="BG45" s="415"/>
      <c r="BH45" s="416"/>
      <c r="BI45" s="307"/>
      <c r="BJ45" s="348"/>
      <c r="BK45" s="390"/>
      <c r="BL45" s="415"/>
      <c r="BM45" s="416"/>
      <c r="BN45" s="307"/>
      <c r="BO45" s="349"/>
      <c r="BP45" s="407"/>
      <c r="BQ45" s="415"/>
      <c r="BR45" s="416"/>
      <c r="BS45" s="307"/>
      <c r="BT45" s="348"/>
      <c r="BU45" s="408"/>
      <c r="BV45" s="415"/>
      <c r="BW45" s="416"/>
      <c r="BX45" s="307"/>
      <c r="BY45" s="349"/>
      <c r="BZ45" s="407"/>
      <c r="CA45" s="415"/>
      <c r="CB45" s="416"/>
      <c r="CC45" s="307"/>
      <c r="CD45" s="348"/>
      <c r="CE45" s="408"/>
      <c r="CF45" s="415"/>
      <c r="CG45" s="416"/>
      <c r="CH45" s="307"/>
      <c r="CI45" s="348"/>
      <c r="CJ45" s="408"/>
      <c r="CK45" s="409"/>
      <c r="CL45" s="410"/>
      <c r="CM45" s="411"/>
      <c r="CN45" s="412"/>
      <c r="CO45" s="1462"/>
      <c r="CP45" s="1203"/>
      <c r="CQ45" s="785" t="e">
        <f t="shared" si="7"/>
        <v>#DIV/0!</v>
      </c>
      <c r="CR45" s="1116"/>
      <c r="CS45" s="786" t="e">
        <f t="shared" si="0"/>
        <v>#DIV/0!</v>
      </c>
      <c r="CT45" s="1114"/>
      <c r="CU45" s="1199" t="e">
        <f t="shared" si="1"/>
        <v>#DIV/0!</v>
      </c>
      <c r="CV45" s="1115"/>
      <c r="CW45" s="1208" t="e">
        <f t="shared" si="2"/>
        <v>#DIV/0!</v>
      </c>
      <c r="CX45" s="1214"/>
      <c r="CY45" s="1210" t="e">
        <f t="shared" si="3"/>
        <v>#DIV/0!</v>
      </c>
      <c r="CZ45" s="1116"/>
      <c r="DA45" s="1207" t="e">
        <f t="shared" si="4"/>
        <v>#DIV/0!</v>
      </c>
      <c r="DB45" s="1114"/>
      <c r="DC45" s="1196" t="e">
        <f t="shared" si="5"/>
        <v>#DIV/0!</v>
      </c>
      <c r="DD45" s="1115"/>
      <c r="DE45" s="1208" t="e">
        <f t="shared" si="6"/>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v>0</v>
      </c>
      <c r="Q46" s="2071"/>
      <c r="R46" s="2076"/>
      <c r="S46" s="859"/>
      <c r="T46" s="859"/>
      <c r="U46" s="859"/>
      <c r="V46" s="859"/>
      <c r="W46" s="946">
        <v>0</v>
      </c>
      <c r="X46" s="878">
        <f t="shared" si="8"/>
        <v>0</v>
      </c>
      <c r="Y46" s="822"/>
      <c r="Z46" s="822"/>
      <c r="AA46" s="932"/>
      <c r="AB46" s="1259"/>
      <c r="AC46" s="796"/>
      <c r="AD46" s="1243"/>
      <c r="AE46" s="934"/>
      <c r="AF46" s="1264"/>
      <c r="AG46" s="1222"/>
      <c r="AH46" s="822"/>
      <c r="AI46" s="959"/>
      <c r="AJ46" s="1275"/>
      <c r="AK46" s="929"/>
      <c r="AL46" s="828"/>
      <c r="AM46" s="1059"/>
      <c r="AN46" s="1059"/>
      <c r="AO46" s="1058"/>
      <c r="AP46" s="1058"/>
      <c r="AQ46" s="404"/>
      <c r="AR46" s="20"/>
      <c r="AS46" s="329"/>
      <c r="AT46" s="307"/>
      <c r="AU46" s="21"/>
      <c r="AV46" s="402"/>
      <c r="AW46" s="403"/>
      <c r="AX46" s="398"/>
      <c r="AY46" s="307"/>
      <c r="AZ46" s="348"/>
      <c r="BA46" s="390"/>
      <c r="BB46" s="415"/>
      <c r="BC46" s="416"/>
      <c r="BD46" s="307"/>
      <c r="BE46" s="348"/>
      <c r="BF46" s="390"/>
      <c r="BG46" s="415"/>
      <c r="BH46" s="416"/>
      <c r="BI46" s="307"/>
      <c r="BJ46" s="348"/>
      <c r="BK46" s="390"/>
      <c r="BL46" s="415"/>
      <c r="BM46" s="416"/>
      <c r="BN46" s="307"/>
      <c r="BO46" s="349"/>
      <c r="BP46" s="407"/>
      <c r="BQ46" s="415"/>
      <c r="BR46" s="416"/>
      <c r="BS46" s="307"/>
      <c r="BT46" s="348"/>
      <c r="BU46" s="408"/>
      <c r="BV46" s="415"/>
      <c r="BW46" s="416"/>
      <c r="BX46" s="307"/>
      <c r="BY46" s="349"/>
      <c r="BZ46" s="407"/>
      <c r="CA46" s="415"/>
      <c r="CB46" s="416"/>
      <c r="CC46" s="307"/>
      <c r="CD46" s="348"/>
      <c r="CE46" s="408"/>
      <c r="CF46" s="415"/>
      <c r="CG46" s="416"/>
      <c r="CH46" s="307"/>
      <c r="CI46" s="348"/>
      <c r="CJ46" s="408"/>
      <c r="CK46" s="409"/>
      <c r="CL46" s="410"/>
      <c r="CM46" s="411"/>
      <c r="CN46" s="412"/>
      <c r="CO46" s="1462"/>
      <c r="CP46" s="1203"/>
      <c r="CQ46" s="785" t="e">
        <f t="shared" si="7"/>
        <v>#DIV/0!</v>
      </c>
      <c r="CR46" s="1116"/>
      <c r="CS46" s="786" t="e">
        <f t="shared" si="0"/>
        <v>#DIV/0!</v>
      </c>
      <c r="CT46" s="1114"/>
      <c r="CU46" s="1199" t="e">
        <f t="shared" si="1"/>
        <v>#DIV/0!</v>
      </c>
      <c r="CV46" s="1115"/>
      <c r="CW46" s="1208" t="e">
        <f t="shared" si="2"/>
        <v>#DIV/0!</v>
      </c>
      <c r="CX46" s="1214"/>
      <c r="CY46" s="1210" t="e">
        <f t="shared" si="3"/>
        <v>#DIV/0!</v>
      </c>
      <c r="CZ46" s="1116"/>
      <c r="DA46" s="1207" t="e">
        <f t="shared" si="4"/>
        <v>#DIV/0!</v>
      </c>
      <c r="DB46" s="1114"/>
      <c r="DC46" s="1196" t="e">
        <f t="shared" si="5"/>
        <v>#DIV/0!</v>
      </c>
      <c r="DD46" s="1115"/>
      <c r="DE46" s="1208" t="e">
        <f t="shared" si="6"/>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ref="P47" si="9">Q47+S47+T47</f>
        <v>0</v>
      </c>
      <c r="Q47" s="2077"/>
      <c r="R47" s="2078"/>
      <c r="S47" s="126"/>
      <c r="T47" s="126"/>
      <c r="U47" s="126"/>
      <c r="V47" s="126"/>
      <c r="W47" s="510">
        <f t="shared" ref="W47" si="10">U47-V47</f>
        <v>0</v>
      </c>
      <c r="X47" s="140">
        <f t="shared" si="8"/>
        <v>0</v>
      </c>
      <c r="Y47" s="822"/>
      <c r="Z47" s="822"/>
      <c r="AA47" s="932"/>
      <c r="AB47" s="1259"/>
      <c r="AC47" s="796"/>
      <c r="AD47" s="782"/>
      <c r="AE47" s="934"/>
      <c r="AF47" s="1264"/>
      <c r="AG47" s="1222"/>
      <c r="AH47" s="822"/>
      <c r="AI47" s="959"/>
      <c r="AJ47" s="1275"/>
      <c r="AK47" s="929"/>
      <c r="AL47" s="828"/>
      <c r="AM47" s="1059"/>
      <c r="AN47" s="1059"/>
      <c r="AO47" s="1058"/>
      <c r="AP47" s="1058"/>
      <c r="AQ47" s="404"/>
      <c r="AR47" s="20"/>
      <c r="AS47" s="329"/>
      <c r="AT47" s="307"/>
      <c r="AU47" s="21"/>
      <c r="AV47" s="402"/>
      <c r="AW47" s="403"/>
      <c r="AX47" s="398"/>
      <c r="AY47" s="307"/>
      <c r="AZ47" s="348"/>
      <c r="BA47" s="390"/>
      <c r="BB47" s="415"/>
      <c r="BC47" s="416"/>
      <c r="BD47" s="307"/>
      <c r="BE47" s="348"/>
      <c r="BF47" s="390"/>
      <c r="BG47" s="415"/>
      <c r="BH47" s="416"/>
      <c r="BI47" s="307"/>
      <c r="BJ47" s="348"/>
      <c r="BK47" s="390"/>
      <c r="BL47" s="415"/>
      <c r="BM47" s="416"/>
      <c r="BN47" s="307"/>
      <c r="BO47" s="349"/>
      <c r="BP47" s="407"/>
      <c r="BQ47" s="415"/>
      <c r="BR47" s="416"/>
      <c r="BS47" s="307"/>
      <c r="BT47" s="348"/>
      <c r="BU47" s="408"/>
      <c r="BV47" s="415"/>
      <c r="BW47" s="416"/>
      <c r="BX47" s="307"/>
      <c r="BY47" s="349"/>
      <c r="BZ47" s="407"/>
      <c r="CA47" s="415"/>
      <c r="CB47" s="416"/>
      <c r="CC47" s="307"/>
      <c r="CD47" s="348"/>
      <c r="CE47" s="408"/>
      <c r="CF47" s="415"/>
      <c r="CG47" s="416"/>
      <c r="CH47" s="307"/>
      <c r="CI47" s="348"/>
      <c r="CJ47" s="408"/>
      <c r="CK47" s="409"/>
      <c r="CL47" s="410"/>
      <c r="CM47" s="411"/>
      <c r="CN47" s="412"/>
      <c r="CO47" s="1462"/>
      <c r="CP47" s="1203"/>
      <c r="CQ47" s="785" t="e">
        <f t="shared" si="7"/>
        <v>#DIV/0!</v>
      </c>
      <c r="CR47" s="1116"/>
      <c r="CS47" s="786" t="e">
        <f t="shared" si="0"/>
        <v>#DIV/0!</v>
      </c>
      <c r="CT47" s="1114"/>
      <c r="CU47" s="1199" t="e">
        <f t="shared" si="1"/>
        <v>#DIV/0!</v>
      </c>
      <c r="CV47" s="1115"/>
      <c r="CW47" s="1208" t="e">
        <f t="shared" si="2"/>
        <v>#DIV/0!</v>
      </c>
      <c r="CX47" s="1214"/>
      <c r="CY47" s="1210" t="e">
        <f t="shared" si="3"/>
        <v>#DIV/0!</v>
      </c>
      <c r="CZ47" s="1116"/>
      <c r="DA47" s="1207" t="e">
        <f t="shared" si="4"/>
        <v>#DIV/0!</v>
      </c>
      <c r="DB47" s="1114"/>
      <c r="DC47" s="1196" t="e">
        <f t="shared" si="5"/>
        <v>#DIV/0!</v>
      </c>
      <c r="DD47" s="1115"/>
      <c r="DE47" s="1208" t="e">
        <f t="shared" si="6"/>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827"/>
      <c r="F48" s="827"/>
      <c r="G48" s="905"/>
      <c r="H48" s="923"/>
      <c r="I48" s="923"/>
      <c r="J48" s="923"/>
      <c r="K48" s="969"/>
      <c r="L48" s="969"/>
      <c r="M48" s="148"/>
      <c r="N48" s="2009"/>
      <c r="O48" s="2009"/>
      <c r="P48" s="149"/>
      <c r="Q48" s="150"/>
      <c r="R48" s="150"/>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828"/>
      <c r="AM48" s="1059"/>
      <c r="AN48" s="1059"/>
      <c r="AO48" s="1058"/>
      <c r="AP48" s="1058"/>
      <c r="AQ48" s="404"/>
      <c r="AR48" s="20"/>
      <c r="AS48" s="329"/>
      <c r="AT48" s="307"/>
      <c r="AU48" s="21"/>
      <c r="AV48" s="402"/>
      <c r="AW48" s="403"/>
      <c r="AX48" s="398"/>
      <c r="AY48" s="307"/>
      <c r="AZ48" s="348"/>
      <c r="BA48" s="390"/>
      <c r="BB48" s="415"/>
      <c r="BC48" s="416"/>
      <c r="BD48" s="307"/>
      <c r="BE48" s="348"/>
      <c r="BF48" s="390"/>
      <c r="BG48" s="415"/>
      <c r="BH48" s="416"/>
      <c r="BI48" s="307"/>
      <c r="BJ48" s="348"/>
      <c r="BK48" s="390"/>
      <c r="BL48" s="415"/>
      <c r="BM48" s="416"/>
      <c r="BN48" s="307"/>
      <c r="BO48" s="349"/>
      <c r="BP48" s="407"/>
      <c r="BQ48" s="415"/>
      <c r="BR48" s="416"/>
      <c r="BS48" s="307"/>
      <c r="BT48" s="348"/>
      <c r="BU48" s="408"/>
      <c r="BV48" s="415"/>
      <c r="BW48" s="416"/>
      <c r="BX48" s="307"/>
      <c r="BY48" s="349"/>
      <c r="BZ48" s="407"/>
      <c r="CA48" s="415"/>
      <c r="CB48" s="416"/>
      <c r="CC48" s="307"/>
      <c r="CD48" s="348"/>
      <c r="CE48" s="408"/>
      <c r="CF48" s="415"/>
      <c r="CG48" s="416"/>
      <c r="CH48" s="307"/>
      <c r="CI48" s="348"/>
      <c r="CJ48" s="408"/>
      <c r="CK48" s="409"/>
      <c r="CL48" s="410"/>
      <c r="CM48" s="411"/>
      <c r="CN48" s="412"/>
      <c r="CO48" s="1462"/>
      <c r="CP48" s="1203"/>
      <c r="CQ48" s="785" t="e">
        <f t="shared" si="7"/>
        <v>#DIV/0!</v>
      </c>
      <c r="CR48" s="1116"/>
      <c r="CS48" s="786" t="e">
        <f t="shared" si="0"/>
        <v>#DIV/0!</v>
      </c>
      <c r="CT48" s="1114"/>
      <c r="CU48" s="1199" t="e">
        <f t="shared" si="1"/>
        <v>#DIV/0!</v>
      </c>
      <c r="CV48" s="1115"/>
      <c r="CW48" s="1208" t="e">
        <f t="shared" si="2"/>
        <v>#DIV/0!</v>
      </c>
      <c r="CX48" s="1214"/>
      <c r="CY48" s="1210" t="e">
        <f t="shared" si="3"/>
        <v>#DIV/0!</v>
      </c>
      <c r="CZ48" s="1116"/>
      <c r="DA48" s="1207" t="e">
        <f t="shared" si="4"/>
        <v>#DIV/0!</v>
      </c>
      <c r="DB48" s="1114"/>
      <c r="DC48" s="1196" t="e">
        <f t="shared" si="5"/>
        <v>#DIV/0!</v>
      </c>
      <c r="DD48" s="1115"/>
      <c r="DE48" s="1208" t="e">
        <f t="shared" si="6"/>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509" t="s">
        <v>31</v>
      </c>
      <c r="C49" s="1045" t="s">
        <v>337</v>
      </c>
      <c r="D49" s="1045" t="s">
        <v>338</v>
      </c>
      <c r="E49" s="2107" t="s">
        <v>339</v>
      </c>
      <c r="F49" s="2108"/>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828"/>
      <c r="AM49" s="1059"/>
      <c r="AN49" s="1059"/>
      <c r="AO49" s="1058"/>
      <c r="AP49" s="1058"/>
      <c r="AQ49" s="404"/>
      <c r="AR49" s="20"/>
      <c r="AS49" s="329"/>
      <c r="AT49" s="307"/>
      <c r="AU49" s="21"/>
      <c r="AV49" s="402"/>
      <c r="AW49" s="403"/>
      <c r="AX49" s="398"/>
      <c r="AY49" s="307"/>
      <c r="AZ49" s="348"/>
      <c r="BA49" s="390"/>
      <c r="BB49" s="415"/>
      <c r="BC49" s="416"/>
      <c r="BD49" s="307"/>
      <c r="BE49" s="348"/>
      <c r="BF49" s="390"/>
      <c r="BG49" s="415"/>
      <c r="BH49" s="416"/>
      <c r="BI49" s="307"/>
      <c r="BJ49" s="348"/>
      <c r="BK49" s="390"/>
      <c r="BL49" s="415"/>
      <c r="BM49" s="416"/>
      <c r="BN49" s="307"/>
      <c r="BO49" s="349"/>
      <c r="BP49" s="407"/>
      <c r="BQ49" s="415"/>
      <c r="BR49" s="416"/>
      <c r="BS49" s="307"/>
      <c r="BT49" s="348"/>
      <c r="BU49" s="408"/>
      <c r="BV49" s="415"/>
      <c r="BW49" s="416"/>
      <c r="BX49" s="307"/>
      <c r="BY49" s="349"/>
      <c r="BZ49" s="407"/>
      <c r="CA49" s="415"/>
      <c r="CB49" s="416"/>
      <c r="CC49" s="307"/>
      <c r="CD49" s="348"/>
      <c r="CE49" s="408"/>
      <c r="CF49" s="415"/>
      <c r="CG49" s="416"/>
      <c r="CH49" s="307"/>
      <c r="CI49" s="348"/>
      <c r="CJ49" s="408"/>
      <c r="CK49" s="409"/>
      <c r="CL49" s="410"/>
      <c r="CM49" s="411"/>
      <c r="CN49" s="412"/>
      <c r="CO49" s="1462"/>
      <c r="CP49" s="1203"/>
      <c r="CQ49" s="785" t="e">
        <f t="shared" si="7"/>
        <v>#DIV/0!</v>
      </c>
      <c r="CR49" s="1116"/>
      <c r="CS49" s="786" t="e">
        <f t="shared" si="0"/>
        <v>#DIV/0!</v>
      </c>
      <c r="CT49" s="1114"/>
      <c r="CU49" s="1199" t="e">
        <f t="shared" si="1"/>
        <v>#DIV/0!</v>
      </c>
      <c r="CV49" s="1115"/>
      <c r="CW49" s="1208" t="e">
        <f t="shared" si="2"/>
        <v>#DIV/0!</v>
      </c>
      <c r="CX49" s="1214"/>
      <c r="CY49" s="1210" t="e">
        <f t="shared" si="3"/>
        <v>#DIV/0!</v>
      </c>
      <c r="CZ49" s="1116"/>
      <c r="DA49" s="1207" t="e">
        <f t="shared" si="4"/>
        <v>#DIV/0!</v>
      </c>
      <c r="DB49" s="1114"/>
      <c r="DC49" s="1196" t="e">
        <f t="shared" si="5"/>
        <v>#DIV/0!</v>
      </c>
      <c r="DD49" s="1115"/>
      <c r="DE49" s="1208" t="e">
        <f t="shared" si="6"/>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828"/>
      <c r="AM50" s="1059"/>
      <c r="AN50" s="1059"/>
      <c r="AO50" s="1058"/>
      <c r="AP50" s="1058"/>
      <c r="AQ50" s="404"/>
      <c r="AR50" s="20"/>
      <c r="AS50" s="329"/>
      <c r="AT50" s="307"/>
      <c r="AU50" s="21"/>
      <c r="AV50" s="402"/>
      <c r="AW50" s="403"/>
      <c r="AX50" s="398"/>
      <c r="AY50" s="307"/>
      <c r="AZ50" s="348"/>
      <c r="BA50" s="390"/>
      <c r="BB50" s="415"/>
      <c r="BC50" s="416"/>
      <c r="BD50" s="307"/>
      <c r="BE50" s="348"/>
      <c r="BF50" s="390"/>
      <c r="BG50" s="415"/>
      <c r="BH50" s="416"/>
      <c r="BI50" s="307"/>
      <c r="BJ50" s="348"/>
      <c r="BK50" s="390"/>
      <c r="BL50" s="415"/>
      <c r="BM50" s="416"/>
      <c r="BN50" s="307"/>
      <c r="BO50" s="349"/>
      <c r="BP50" s="407"/>
      <c r="BQ50" s="415"/>
      <c r="BR50" s="416"/>
      <c r="BS50" s="307"/>
      <c r="BT50" s="348"/>
      <c r="BU50" s="408"/>
      <c r="BV50" s="415"/>
      <c r="BW50" s="416"/>
      <c r="BX50" s="307"/>
      <c r="BY50" s="349"/>
      <c r="BZ50" s="407"/>
      <c r="CA50" s="415"/>
      <c r="CB50" s="416"/>
      <c r="CC50" s="307"/>
      <c r="CD50" s="348"/>
      <c r="CE50" s="408"/>
      <c r="CF50" s="415"/>
      <c r="CG50" s="416"/>
      <c r="CH50" s="307"/>
      <c r="CI50" s="348"/>
      <c r="CJ50" s="408"/>
      <c r="CK50" s="409"/>
      <c r="CL50" s="410"/>
      <c r="CM50" s="411"/>
      <c r="CN50" s="412"/>
      <c r="CO50" s="1462"/>
      <c r="CP50" s="1203"/>
      <c r="CQ50" s="785" t="e">
        <f t="shared" si="7"/>
        <v>#DIV/0!</v>
      </c>
      <c r="CR50" s="1116"/>
      <c r="CS50" s="786" t="e">
        <f t="shared" si="0"/>
        <v>#DIV/0!</v>
      </c>
      <c r="CT50" s="1114"/>
      <c r="CU50" s="1199" t="e">
        <f t="shared" si="1"/>
        <v>#DIV/0!</v>
      </c>
      <c r="CV50" s="1115"/>
      <c r="CW50" s="1208" t="e">
        <f t="shared" si="2"/>
        <v>#DIV/0!</v>
      </c>
      <c r="CX50" s="1214"/>
      <c r="CY50" s="1210" t="e">
        <f t="shared" si="3"/>
        <v>#DIV/0!</v>
      </c>
      <c r="CZ50" s="1116"/>
      <c r="DA50" s="1207" t="e">
        <f t="shared" si="4"/>
        <v>#DIV/0!</v>
      </c>
      <c r="DB50" s="1114"/>
      <c r="DC50" s="1196" t="e">
        <f t="shared" si="5"/>
        <v>#DIV/0!</v>
      </c>
      <c r="DD50" s="1115"/>
      <c r="DE50" s="1208" t="e">
        <f t="shared" si="6"/>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828"/>
      <c r="AM51" s="1059"/>
      <c r="AN51" s="1059"/>
      <c r="AO51" s="1058"/>
      <c r="AP51" s="1058"/>
      <c r="AQ51" s="404"/>
      <c r="AR51" s="20"/>
      <c r="AS51" s="329"/>
      <c r="AT51" s="307"/>
      <c r="AU51" s="21"/>
      <c r="AV51" s="402"/>
      <c r="AW51" s="403"/>
      <c r="AX51" s="398"/>
      <c r="AY51" s="307"/>
      <c r="AZ51" s="348"/>
      <c r="BA51" s="390"/>
      <c r="BB51" s="415"/>
      <c r="BC51" s="416"/>
      <c r="BD51" s="350"/>
      <c r="BE51" s="348"/>
      <c r="BF51" s="390"/>
      <c r="BG51" s="415"/>
      <c r="BH51" s="416"/>
      <c r="BI51" s="350"/>
      <c r="BJ51" s="348"/>
      <c r="BK51" s="390"/>
      <c r="BL51" s="415"/>
      <c r="BM51" s="416"/>
      <c r="BN51" s="350"/>
      <c r="BO51" s="349"/>
      <c r="BP51" s="407"/>
      <c r="BQ51" s="415"/>
      <c r="BR51" s="416"/>
      <c r="BS51" s="307"/>
      <c r="BT51" s="348"/>
      <c r="BU51" s="408"/>
      <c r="BV51" s="415"/>
      <c r="BW51" s="416"/>
      <c r="BX51" s="350"/>
      <c r="BY51" s="349"/>
      <c r="BZ51" s="407"/>
      <c r="CA51" s="415"/>
      <c r="CB51" s="416"/>
      <c r="CC51" s="307"/>
      <c r="CD51" s="348"/>
      <c r="CE51" s="408"/>
      <c r="CF51" s="415"/>
      <c r="CG51" s="416"/>
      <c r="CH51" s="307"/>
      <c r="CI51" s="348"/>
      <c r="CJ51" s="408"/>
      <c r="CK51" s="409"/>
      <c r="CL51" s="410"/>
      <c r="CM51" s="411"/>
      <c r="CN51" s="412"/>
      <c r="CO51" s="1462"/>
      <c r="CP51" s="1203"/>
      <c r="CQ51" s="785" t="e">
        <f t="shared" si="7"/>
        <v>#DIV/0!</v>
      </c>
      <c r="CR51" s="1116"/>
      <c r="CS51" s="786" t="e">
        <f t="shared" si="0"/>
        <v>#DIV/0!</v>
      </c>
      <c r="CT51" s="1114"/>
      <c r="CU51" s="1199" t="e">
        <f t="shared" si="1"/>
        <v>#DIV/0!</v>
      </c>
      <c r="CV51" s="1115"/>
      <c r="CW51" s="1208" t="e">
        <f t="shared" si="2"/>
        <v>#DIV/0!</v>
      </c>
      <c r="CX51" s="1214"/>
      <c r="CY51" s="1210" t="e">
        <f t="shared" si="3"/>
        <v>#DIV/0!</v>
      </c>
      <c r="CZ51" s="1116"/>
      <c r="DA51" s="1207" t="e">
        <f t="shared" si="4"/>
        <v>#DIV/0!</v>
      </c>
      <c r="DB51" s="1114"/>
      <c r="DC51" s="1196" t="e">
        <f t="shared" si="5"/>
        <v>#DIV/0!</v>
      </c>
      <c r="DD51" s="1115"/>
      <c r="DE51" s="1208" t="e">
        <f t="shared" si="6"/>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828"/>
      <c r="AM52" s="1059"/>
      <c r="AN52" s="1059"/>
      <c r="AO52" s="1058"/>
      <c r="AP52" s="1058"/>
      <c r="AQ52" s="404"/>
      <c r="AR52" s="20"/>
      <c r="AS52" s="329"/>
      <c r="AT52" s="307"/>
      <c r="AU52" s="21"/>
      <c r="AV52" s="402"/>
      <c r="AW52" s="403"/>
      <c r="AX52" s="398"/>
      <c r="AY52" s="307"/>
      <c r="AZ52" s="348"/>
      <c r="BA52" s="390"/>
      <c r="BB52" s="415"/>
      <c r="BC52" s="416"/>
      <c r="BD52" s="350"/>
      <c r="BE52" s="348"/>
      <c r="BF52" s="390"/>
      <c r="BG52" s="415"/>
      <c r="BH52" s="416"/>
      <c r="BI52" s="350"/>
      <c r="BJ52" s="348"/>
      <c r="BK52" s="390"/>
      <c r="BL52" s="415"/>
      <c r="BM52" s="416"/>
      <c r="BN52" s="350"/>
      <c r="BO52" s="349"/>
      <c r="BP52" s="407"/>
      <c r="BQ52" s="415"/>
      <c r="BR52" s="416"/>
      <c r="BS52" s="307"/>
      <c r="BT52" s="348"/>
      <c r="BU52" s="408"/>
      <c r="BV52" s="415"/>
      <c r="BW52" s="416"/>
      <c r="BX52" s="350"/>
      <c r="BY52" s="349"/>
      <c r="BZ52" s="407"/>
      <c r="CA52" s="415"/>
      <c r="CB52" s="416"/>
      <c r="CC52" s="307"/>
      <c r="CD52" s="348"/>
      <c r="CE52" s="408"/>
      <c r="CF52" s="415"/>
      <c r="CG52" s="416"/>
      <c r="CH52" s="307"/>
      <c r="CI52" s="348"/>
      <c r="CJ52" s="408"/>
      <c r="CK52" s="409"/>
      <c r="CL52" s="410"/>
      <c r="CM52" s="411"/>
      <c r="CN52" s="412"/>
      <c r="CO52" s="1462"/>
      <c r="CP52" s="1203"/>
      <c r="CQ52" s="785" t="e">
        <f t="shared" si="7"/>
        <v>#DIV/0!</v>
      </c>
      <c r="CR52" s="1116"/>
      <c r="CS52" s="786" t="e">
        <f t="shared" si="0"/>
        <v>#DIV/0!</v>
      </c>
      <c r="CT52" s="1114"/>
      <c r="CU52" s="1199" t="e">
        <f t="shared" si="1"/>
        <v>#DIV/0!</v>
      </c>
      <c r="CV52" s="1115"/>
      <c r="CW52" s="1208" t="e">
        <f t="shared" si="2"/>
        <v>#DIV/0!</v>
      </c>
      <c r="CX52" s="1214"/>
      <c r="CY52" s="1210" t="e">
        <f t="shared" si="3"/>
        <v>#DIV/0!</v>
      </c>
      <c r="CZ52" s="1116"/>
      <c r="DA52" s="1207" t="e">
        <f t="shared" si="4"/>
        <v>#DIV/0!</v>
      </c>
      <c r="DB52" s="1114"/>
      <c r="DC52" s="1196" t="e">
        <f t="shared" si="5"/>
        <v>#DIV/0!</v>
      </c>
      <c r="DD52" s="1115"/>
      <c r="DE52" s="1208" t="e">
        <f t="shared" si="6"/>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828"/>
      <c r="AM53" s="1059"/>
      <c r="AN53" s="1059"/>
      <c r="AO53" s="1058"/>
      <c r="AP53" s="1058"/>
      <c r="AQ53" s="404"/>
      <c r="AR53" s="20"/>
      <c r="AS53" s="329"/>
      <c r="AT53" s="307"/>
      <c r="AU53" s="21"/>
      <c r="AV53" s="402"/>
      <c r="AW53" s="403"/>
      <c r="AX53" s="398"/>
      <c r="AY53" s="307"/>
      <c r="AZ53" s="348"/>
      <c r="BA53" s="390"/>
      <c r="BB53" s="415"/>
      <c r="BC53" s="416"/>
      <c r="BD53" s="350"/>
      <c r="BE53" s="348"/>
      <c r="BF53" s="390"/>
      <c r="BG53" s="415"/>
      <c r="BH53" s="416"/>
      <c r="BI53" s="350"/>
      <c r="BJ53" s="348"/>
      <c r="BK53" s="390"/>
      <c r="BL53" s="415"/>
      <c r="BM53" s="416"/>
      <c r="BN53" s="350"/>
      <c r="BO53" s="349"/>
      <c r="BP53" s="407"/>
      <c r="BQ53" s="415"/>
      <c r="BR53" s="416"/>
      <c r="BS53" s="307"/>
      <c r="BT53" s="348"/>
      <c r="BU53" s="408"/>
      <c r="BV53" s="415"/>
      <c r="BW53" s="416"/>
      <c r="BX53" s="350"/>
      <c r="BY53" s="349"/>
      <c r="BZ53" s="407"/>
      <c r="CA53" s="415"/>
      <c r="CB53" s="416"/>
      <c r="CC53" s="307"/>
      <c r="CD53" s="348"/>
      <c r="CE53" s="408"/>
      <c r="CF53" s="415"/>
      <c r="CG53" s="416"/>
      <c r="CH53" s="307"/>
      <c r="CI53" s="348"/>
      <c r="CJ53" s="408"/>
      <c r="CK53" s="409"/>
      <c r="CL53" s="410"/>
      <c r="CM53" s="411"/>
      <c r="CN53" s="412"/>
      <c r="CO53" s="1462"/>
      <c r="CP53" s="1203"/>
      <c r="CQ53" s="785" t="e">
        <f t="shared" si="7"/>
        <v>#DIV/0!</v>
      </c>
      <c r="CR53" s="1116"/>
      <c r="CS53" s="786" t="e">
        <f t="shared" si="0"/>
        <v>#DIV/0!</v>
      </c>
      <c r="CT53" s="1114"/>
      <c r="CU53" s="1199" t="e">
        <f t="shared" si="1"/>
        <v>#DIV/0!</v>
      </c>
      <c r="CV53" s="1115"/>
      <c r="CW53" s="1208" t="e">
        <f t="shared" si="2"/>
        <v>#DIV/0!</v>
      </c>
      <c r="CX53" s="1214"/>
      <c r="CY53" s="1210" t="e">
        <f t="shared" si="3"/>
        <v>#DIV/0!</v>
      </c>
      <c r="CZ53" s="1116"/>
      <c r="DA53" s="1207" t="e">
        <f t="shared" si="4"/>
        <v>#DIV/0!</v>
      </c>
      <c r="DB53" s="1114"/>
      <c r="DC53" s="1196" t="e">
        <f t="shared" si="5"/>
        <v>#DIV/0!</v>
      </c>
      <c r="DD53" s="1115"/>
      <c r="DE53" s="1208" t="e">
        <f t="shared" si="6"/>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828"/>
      <c r="AM54" s="1059"/>
      <c r="AN54" s="1059"/>
      <c r="AO54" s="1058"/>
      <c r="AP54" s="1058"/>
      <c r="AQ54" s="404"/>
      <c r="AR54" s="20"/>
      <c r="AS54" s="329"/>
      <c r="AT54" s="307"/>
      <c r="AU54" s="21"/>
      <c r="AV54" s="402"/>
      <c r="AW54" s="403"/>
      <c r="AX54" s="398"/>
      <c r="AY54" s="307"/>
      <c r="AZ54" s="348"/>
      <c r="BA54" s="390"/>
      <c r="BB54" s="415"/>
      <c r="BC54" s="416"/>
      <c r="BD54" s="350"/>
      <c r="BE54" s="348"/>
      <c r="BF54" s="390"/>
      <c r="BG54" s="415"/>
      <c r="BH54" s="416"/>
      <c r="BI54" s="350"/>
      <c r="BJ54" s="348"/>
      <c r="BK54" s="390"/>
      <c r="BL54" s="415"/>
      <c r="BM54" s="416"/>
      <c r="BN54" s="350"/>
      <c r="BO54" s="349"/>
      <c r="BP54" s="407"/>
      <c r="BQ54" s="415"/>
      <c r="BR54" s="416"/>
      <c r="BS54" s="307"/>
      <c r="BT54" s="348"/>
      <c r="BU54" s="408"/>
      <c r="BV54" s="415"/>
      <c r="BW54" s="416"/>
      <c r="BX54" s="350"/>
      <c r="BY54" s="349"/>
      <c r="BZ54" s="407"/>
      <c r="CA54" s="415"/>
      <c r="CB54" s="416"/>
      <c r="CC54" s="307"/>
      <c r="CD54" s="348"/>
      <c r="CE54" s="408"/>
      <c r="CF54" s="415"/>
      <c r="CG54" s="416"/>
      <c r="CH54" s="307"/>
      <c r="CI54" s="348"/>
      <c r="CJ54" s="408"/>
      <c r="CK54" s="409"/>
      <c r="CL54" s="410"/>
      <c r="CM54" s="411"/>
      <c r="CN54" s="412"/>
      <c r="CO54" s="1462"/>
      <c r="CP54" s="1203"/>
      <c r="CQ54" s="785" t="e">
        <f t="shared" si="7"/>
        <v>#DIV/0!</v>
      </c>
      <c r="CR54" s="1116"/>
      <c r="CS54" s="786" t="e">
        <f t="shared" si="0"/>
        <v>#DIV/0!</v>
      </c>
      <c r="CT54" s="1114"/>
      <c r="CU54" s="1199" t="e">
        <f t="shared" si="1"/>
        <v>#DIV/0!</v>
      </c>
      <c r="CV54" s="1115"/>
      <c r="CW54" s="1208" t="e">
        <f t="shared" si="2"/>
        <v>#DIV/0!</v>
      </c>
      <c r="CX54" s="1214"/>
      <c r="CY54" s="1210" t="e">
        <f t="shared" si="3"/>
        <v>#DIV/0!</v>
      </c>
      <c r="CZ54" s="1116"/>
      <c r="DA54" s="1207" t="e">
        <f t="shared" si="4"/>
        <v>#DIV/0!</v>
      </c>
      <c r="DB54" s="1114"/>
      <c r="DC54" s="1196" t="e">
        <f t="shared" si="5"/>
        <v>#DIV/0!</v>
      </c>
      <c r="DD54" s="1115"/>
      <c r="DE54" s="1208" t="e">
        <f t="shared" si="6"/>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828"/>
      <c r="AM55" s="1059"/>
      <c r="AN55" s="1059"/>
      <c r="AO55" s="1058"/>
      <c r="AP55" s="1058"/>
      <c r="AQ55" s="404"/>
      <c r="AR55" s="20"/>
      <c r="AS55" s="329"/>
      <c r="AT55" s="307"/>
      <c r="AU55" s="21"/>
      <c r="AV55" s="402"/>
      <c r="AW55" s="403"/>
      <c r="AX55" s="398"/>
      <c r="AY55" s="307"/>
      <c r="AZ55" s="348"/>
      <c r="BA55" s="390"/>
      <c r="BB55" s="415"/>
      <c r="BC55" s="416"/>
      <c r="BD55" s="350"/>
      <c r="BE55" s="348"/>
      <c r="BF55" s="390"/>
      <c r="BG55" s="415"/>
      <c r="BH55" s="416"/>
      <c r="BI55" s="350"/>
      <c r="BJ55" s="348"/>
      <c r="BK55" s="390"/>
      <c r="BL55" s="415"/>
      <c r="BM55" s="416"/>
      <c r="BN55" s="350"/>
      <c r="BO55" s="349"/>
      <c r="BP55" s="407"/>
      <c r="BQ55" s="415"/>
      <c r="BR55" s="416"/>
      <c r="BS55" s="307"/>
      <c r="BT55" s="348"/>
      <c r="BU55" s="408"/>
      <c r="BV55" s="415"/>
      <c r="BW55" s="416"/>
      <c r="BX55" s="350"/>
      <c r="BY55" s="349"/>
      <c r="BZ55" s="407"/>
      <c r="CA55" s="415"/>
      <c r="CB55" s="416"/>
      <c r="CC55" s="307"/>
      <c r="CD55" s="348"/>
      <c r="CE55" s="408"/>
      <c r="CF55" s="415"/>
      <c r="CG55" s="416"/>
      <c r="CH55" s="307"/>
      <c r="CI55" s="348"/>
      <c r="CJ55" s="408"/>
      <c r="CK55" s="409"/>
      <c r="CL55" s="410"/>
      <c r="CM55" s="411"/>
      <c r="CN55" s="412"/>
      <c r="CO55" s="1462"/>
      <c r="CP55" s="1203"/>
      <c r="CQ55" s="785" t="e">
        <f t="shared" si="7"/>
        <v>#DIV/0!</v>
      </c>
      <c r="CR55" s="1116"/>
      <c r="CS55" s="786" t="e">
        <f t="shared" si="0"/>
        <v>#DIV/0!</v>
      </c>
      <c r="CT55" s="1114"/>
      <c r="CU55" s="1199" t="e">
        <f t="shared" si="1"/>
        <v>#DIV/0!</v>
      </c>
      <c r="CV55" s="1115"/>
      <c r="CW55" s="1208" t="e">
        <f t="shared" si="2"/>
        <v>#DIV/0!</v>
      </c>
      <c r="CX55" s="1214"/>
      <c r="CY55" s="1210" t="e">
        <f t="shared" si="3"/>
        <v>#DIV/0!</v>
      </c>
      <c r="CZ55" s="1116"/>
      <c r="DA55" s="1207" t="e">
        <f t="shared" si="4"/>
        <v>#DIV/0!</v>
      </c>
      <c r="DB55" s="1114"/>
      <c r="DC55" s="1196" t="e">
        <f t="shared" si="5"/>
        <v>#DIV/0!</v>
      </c>
      <c r="DD55" s="1115"/>
      <c r="DE55" s="1208" t="e">
        <f t="shared" si="6"/>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1">SUM(C51,C56,I51,I56,O51,O56,V51)</f>
        <v>0</v>
      </c>
      <c r="W56" s="601">
        <f t="shared" si="11"/>
        <v>0</v>
      </c>
      <c r="X56" s="602">
        <f t="shared" si="11"/>
        <v>0</v>
      </c>
      <c r="Y56" s="822"/>
      <c r="Z56" s="822"/>
      <c r="AA56" s="358" t="s">
        <v>371</v>
      </c>
      <c r="AB56" s="358"/>
      <c r="AC56" s="1102"/>
      <c r="AD56" s="367"/>
      <c r="AE56" s="368"/>
      <c r="AF56" s="369"/>
      <c r="AG56" s="373"/>
      <c r="AH56" s="822"/>
      <c r="AI56" s="959"/>
      <c r="AJ56" s="1275"/>
      <c r="AK56" s="929"/>
      <c r="AL56" s="828"/>
      <c r="AM56" s="1059"/>
      <c r="AN56" s="1059"/>
      <c r="AO56" s="1058"/>
      <c r="AP56" s="1058"/>
      <c r="AQ56" s="404"/>
      <c r="AR56" s="20"/>
      <c r="AS56" s="329"/>
      <c r="AT56" s="307"/>
      <c r="AU56" s="21"/>
      <c r="AV56" s="402"/>
      <c r="AW56" s="403"/>
      <c r="AX56" s="398"/>
      <c r="AY56" s="307"/>
      <c r="AZ56" s="348"/>
      <c r="BA56" s="390"/>
      <c r="BB56" s="415"/>
      <c r="BC56" s="416"/>
      <c r="BD56" s="350"/>
      <c r="BE56" s="348"/>
      <c r="BF56" s="390"/>
      <c r="BG56" s="415"/>
      <c r="BH56" s="416"/>
      <c r="BI56" s="350"/>
      <c r="BJ56" s="348"/>
      <c r="BK56" s="390"/>
      <c r="BL56" s="415"/>
      <c r="BM56" s="416"/>
      <c r="BN56" s="350"/>
      <c r="BO56" s="349"/>
      <c r="BP56" s="407"/>
      <c r="BQ56" s="415"/>
      <c r="BR56" s="416"/>
      <c r="BS56" s="307"/>
      <c r="BT56" s="348"/>
      <c r="BU56" s="408"/>
      <c r="BV56" s="415"/>
      <c r="BW56" s="416"/>
      <c r="BX56" s="350"/>
      <c r="BY56" s="349"/>
      <c r="BZ56" s="407"/>
      <c r="CA56" s="415"/>
      <c r="CB56" s="416"/>
      <c r="CC56" s="307"/>
      <c r="CD56" s="348"/>
      <c r="CE56" s="408"/>
      <c r="CF56" s="415"/>
      <c r="CG56" s="416"/>
      <c r="CH56" s="307"/>
      <c r="CI56" s="348"/>
      <c r="CJ56" s="408"/>
      <c r="CK56" s="409"/>
      <c r="CL56" s="410"/>
      <c r="CM56" s="411"/>
      <c r="CN56" s="412"/>
      <c r="CO56" s="1462"/>
      <c r="CP56" s="1203"/>
      <c r="CQ56" s="785" t="e">
        <f t="shared" si="7"/>
        <v>#DIV/0!</v>
      </c>
      <c r="CR56" s="1116"/>
      <c r="CS56" s="786" t="e">
        <f t="shared" si="0"/>
        <v>#DIV/0!</v>
      </c>
      <c r="CT56" s="1114"/>
      <c r="CU56" s="1199" t="e">
        <f t="shared" si="1"/>
        <v>#DIV/0!</v>
      </c>
      <c r="CV56" s="1115"/>
      <c r="CW56" s="1208" t="e">
        <f t="shared" si="2"/>
        <v>#DIV/0!</v>
      </c>
      <c r="CX56" s="1214"/>
      <c r="CY56" s="1210" t="e">
        <f t="shared" si="3"/>
        <v>#DIV/0!</v>
      </c>
      <c r="CZ56" s="1116"/>
      <c r="DA56" s="1207" t="e">
        <f t="shared" si="4"/>
        <v>#DIV/0!</v>
      </c>
      <c r="DB56" s="1114"/>
      <c r="DC56" s="1196" t="e">
        <f t="shared" si="5"/>
        <v>#DIV/0!</v>
      </c>
      <c r="DD56" s="1115"/>
      <c r="DE56" s="1208" t="e">
        <f t="shared" si="6"/>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1"/>
        <v>0</v>
      </c>
      <c r="W57" s="606">
        <f t="shared" si="11"/>
        <v>0</v>
      </c>
      <c r="X57" s="1004">
        <f t="shared" si="11"/>
        <v>0</v>
      </c>
      <c r="Y57" s="822"/>
      <c r="Z57" s="822"/>
      <c r="AA57" s="360"/>
      <c r="AB57" s="360"/>
      <c r="AC57" s="1102"/>
      <c r="AD57" s="367"/>
      <c r="AE57" s="368"/>
      <c r="AF57" s="369"/>
      <c r="AG57" s="373"/>
      <c r="AH57" s="822"/>
      <c r="AI57" s="959"/>
      <c r="AJ57" s="1275"/>
      <c r="AK57" s="929"/>
      <c r="AL57" s="828"/>
      <c r="AM57" s="1059"/>
      <c r="AN57" s="1059"/>
      <c r="AO57" s="1058"/>
      <c r="AP57" s="1058"/>
      <c r="AQ57" s="404"/>
      <c r="AR57" s="20"/>
      <c r="AS57" s="329"/>
      <c r="AT57" s="307"/>
      <c r="AU57" s="21"/>
      <c r="AV57" s="402"/>
      <c r="AW57" s="403"/>
      <c r="AX57" s="398"/>
      <c r="AY57" s="307"/>
      <c r="AZ57" s="348"/>
      <c r="BA57" s="390"/>
      <c r="BB57" s="415"/>
      <c r="BC57" s="416"/>
      <c r="BD57" s="350"/>
      <c r="BE57" s="348"/>
      <c r="BF57" s="390"/>
      <c r="BG57" s="415"/>
      <c r="BH57" s="416"/>
      <c r="BI57" s="350"/>
      <c r="BJ57" s="348"/>
      <c r="BK57" s="390"/>
      <c r="BL57" s="415"/>
      <c r="BM57" s="416"/>
      <c r="BN57" s="350"/>
      <c r="BO57" s="349"/>
      <c r="BP57" s="407"/>
      <c r="BQ57" s="415"/>
      <c r="BR57" s="416"/>
      <c r="BS57" s="307"/>
      <c r="BT57" s="348"/>
      <c r="BU57" s="408"/>
      <c r="BV57" s="415"/>
      <c r="BW57" s="416"/>
      <c r="BX57" s="350"/>
      <c r="BY57" s="349"/>
      <c r="BZ57" s="407"/>
      <c r="CA57" s="415"/>
      <c r="CB57" s="416"/>
      <c r="CC57" s="307"/>
      <c r="CD57" s="348"/>
      <c r="CE57" s="408"/>
      <c r="CF57" s="415"/>
      <c r="CG57" s="416"/>
      <c r="CH57" s="307"/>
      <c r="CI57" s="348"/>
      <c r="CJ57" s="408"/>
      <c r="CK57" s="409"/>
      <c r="CL57" s="410"/>
      <c r="CM57" s="411"/>
      <c r="CN57" s="412"/>
      <c r="CO57" s="1462"/>
      <c r="CP57" s="1203"/>
      <c r="CQ57" s="785" t="e">
        <f t="shared" si="7"/>
        <v>#DIV/0!</v>
      </c>
      <c r="CR57" s="1116"/>
      <c r="CS57" s="786" t="e">
        <f t="shared" si="0"/>
        <v>#DIV/0!</v>
      </c>
      <c r="CT57" s="1114"/>
      <c r="CU57" s="1199" t="e">
        <f t="shared" si="1"/>
        <v>#DIV/0!</v>
      </c>
      <c r="CV57" s="1115"/>
      <c r="CW57" s="1208" t="e">
        <f t="shared" si="2"/>
        <v>#DIV/0!</v>
      </c>
      <c r="CX57" s="1214"/>
      <c r="CY57" s="1210" t="e">
        <f t="shared" si="3"/>
        <v>#DIV/0!</v>
      </c>
      <c r="CZ57" s="1116"/>
      <c r="DA57" s="1207" t="e">
        <f t="shared" si="4"/>
        <v>#DIV/0!</v>
      </c>
      <c r="DB57" s="1114"/>
      <c r="DC57" s="1196" t="e">
        <f t="shared" si="5"/>
        <v>#DIV/0!</v>
      </c>
      <c r="DD57" s="1115"/>
      <c r="DE57" s="1208" t="e">
        <f t="shared" si="6"/>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60"/>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828"/>
      <c r="AM58" s="1059"/>
      <c r="AN58" s="1059"/>
      <c r="AO58" s="1058"/>
      <c r="AP58" s="1058"/>
      <c r="AQ58" s="404"/>
      <c r="AR58" s="20"/>
      <c r="AS58" s="329"/>
      <c r="AT58" s="307"/>
      <c r="AU58" s="21"/>
      <c r="AV58" s="402"/>
      <c r="AW58" s="403"/>
      <c r="AX58" s="398"/>
      <c r="AY58" s="307"/>
      <c r="AZ58" s="348"/>
      <c r="BA58" s="390"/>
      <c r="BB58" s="415"/>
      <c r="BC58" s="416"/>
      <c r="BD58" s="350"/>
      <c r="BE58" s="348"/>
      <c r="BF58" s="390"/>
      <c r="BG58" s="415"/>
      <c r="BH58" s="416"/>
      <c r="BI58" s="350"/>
      <c r="BJ58" s="348"/>
      <c r="BK58" s="390"/>
      <c r="BL58" s="415"/>
      <c r="BM58" s="416"/>
      <c r="BN58" s="350"/>
      <c r="BO58" s="349"/>
      <c r="BP58" s="407"/>
      <c r="BQ58" s="415"/>
      <c r="BR58" s="416"/>
      <c r="BS58" s="307"/>
      <c r="BT58" s="348"/>
      <c r="BU58" s="408"/>
      <c r="BV58" s="415"/>
      <c r="BW58" s="416"/>
      <c r="BX58" s="350"/>
      <c r="BY58" s="349"/>
      <c r="BZ58" s="407"/>
      <c r="CA58" s="415"/>
      <c r="CB58" s="416"/>
      <c r="CC58" s="307"/>
      <c r="CD58" s="348"/>
      <c r="CE58" s="408"/>
      <c r="CF58" s="415"/>
      <c r="CG58" s="416"/>
      <c r="CH58" s="307"/>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2">SUM(AQ4:AQ58)</f>
        <v>0</v>
      </c>
      <c r="AR59" s="19">
        <f t="shared" si="12"/>
        <v>0</v>
      </c>
      <c r="AS59" s="19">
        <f t="shared" si="12"/>
        <v>0</v>
      </c>
      <c r="AT59" s="400">
        <f t="shared" si="12"/>
        <v>0</v>
      </c>
      <c r="AU59" s="22">
        <f t="shared" si="12"/>
        <v>0</v>
      </c>
      <c r="AV59" s="79">
        <f t="shared" si="12"/>
        <v>0</v>
      </c>
      <c r="AW59" s="19">
        <f t="shared" si="12"/>
        <v>0</v>
      </c>
      <c r="AX59" s="19">
        <f t="shared" si="12"/>
        <v>0</v>
      </c>
      <c r="AY59" s="399">
        <f t="shared" si="12"/>
        <v>0</v>
      </c>
      <c r="AZ59" s="22">
        <f t="shared" si="12"/>
        <v>0</v>
      </c>
      <c r="BA59" s="79">
        <f t="shared" si="12"/>
        <v>0</v>
      </c>
      <c r="BB59" s="19">
        <f t="shared" si="12"/>
        <v>0</v>
      </c>
      <c r="BC59" s="19">
        <f t="shared" si="12"/>
        <v>0</v>
      </c>
      <c r="BD59" s="399">
        <f t="shared" si="12"/>
        <v>0</v>
      </c>
      <c r="BE59" s="22">
        <f t="shared" si="12"/>
        <v>0</v>
      </c>
      <c r="BF59" s="79">
        <f t="shared" si="12"/>
        <v>0</v>
      </c>
      <c r="BG59" s="19">
        <f t="shared" si="12"/>
        <v>0</v>
      </c>
      <c r="BH59" s="19">
        <f t="shared" si="12"/>
        <v>0</v>
      </c>
      <c r="BI59" s="399">
        <f t="shared" si="12"/>
        <v>0</v>
      </c>
      <c r="BJ59" s="22">
        <f t="shared" si="12"/>
        <v>0</v>
      </c>
      <c r="BK59" s="79">
        <f t="shared" si="12"/>
        <v>0</v>
      </c>
      <c r="BL59" s="405">
        <f t="shared" si="12"/>
        <v>0</v>
      </c>
      <c r="BM59" s="383">
        <f t="shared" si="12"/>
        <v>0</v>
      </c>
      <c r="BN59" s="406">
        <f t="shared" si="12"/>
        <v>0</v>
      </c>
      <c r="BO59" s="384">
        <f t="shared" si="12"/>
        <v>0</v>
      </c>
      <c r="BP59" s="385">
        <f t="shared" si="12"/>
        <v>0</v>
      </c>
      <c r="BQ59" s="405">
        <f t="shared" si="12"/>
        <v>0</v>
      </c>
      <c r="BR59" s="383">
        <f t="shared" si="12"/>
        <v>0</v>
      </c>
      <c r="BS59" s="406">
        <f t="shared" si="12"/>
        <v>0</v>
      </c>
      <c r="BT59" s="384">
        <f t="shared" si="12"/>
        <v>0</v>
      </c>
      <c r="BU59" s="385">
        <f t="shared" si="12"/>
        <v>0</v>
      </c>
      <c r="BV59" s="405">
        <f t="shared" si="12"/>
        <v>0</v>
      </c>
      <c r="BW59" s="383">
        <f t="shared" si="12"/>
        <v>0</v>
      </c>
      <c r="BX59" s="406">
        <f t="shared" si="12"/>
        <v>0</v>
      </c>
      <c r="BY59" s="384">
        <f t="shared" si="12"/>
        <v>0</v>
      </c>
      <c r="BZ59" s="385">
        <f t="shared" si="12"/>
        <v>0</v>
      </c>
      <c r="CA59" s="405">
        <f t="shared" si="12"/>
        <v>0</v>
      </c>
      <c r="CB59" s="383">
        <f t="shared" si="12"/>
        <v>0</v>
      </c>
      <c r="CC59" s="406">
        <f t="shared" si="12"/>
        <v>0</v>
      </c>
      <c r="CD59" s="384">
        <f t="shared" si="12"/>
        <v>0</v>
      </c>
      <c r="CE59" s="385">
        <f t="shared" si="12"/>
        <v>0</v>
      </c>
      <c r="CF59" s="405">
        <f t="shared" si="12"/>
        <v>0</v>
      </c>
      <c r="CG59" s="383">
        <f t="shared" si="12"/>
        <v>0</v>
      </c>
      <c r="CH59" s="406">
        <f t="shared" si="12"/>
        <v>0</v>
      </c>
      <c r="CI59" s="384">
        <f t="shared" si="12"/>
        <v>0</v>
      </c>
      <c r="CJ59" s="385">
        <f t="shared" si="12"/>
        <v>0</v>
      </c>
      <c r="CK59" s="1012">
        <f t="shared" si="12"/>
        <v>0</v>
      </c>
      <c r="CL59" s="1012">
        <f t="shared" si="12"/>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1336"/>
      <c r="C101" s="1336"/>
      <c r="D101" s="1336"/>
      <c r="E101" s="1336"/>
      <c r="F101" s="1336"/>
      <c r="G101" s="1336"/>
      <c r="H101" s="1336"/>
      <c r="I101" s="1336"/>
      <c r="J101" s="1336"/>
      <c r="K101" s="1336"/>
      <c r="L101" s="1336"/>
      <c r="M101" s="1336"/>
      <c r="N101" s="1336"/>
      <c r="O101" s="1336"/>
      <c r="P101" s="1336"/>
      <c r="Q101" s="1336"/>
      <c r="R101" s="1336"/>
      <c r="S101" s="1336"/>
      <c r="T101" s="1336"/>
      <c r="U101" s="1336"/>
      <c r="V101" s="1336"/>
      <c r="W101" s="1336"/>
      <c r="X101" s="1318"/>
      <c r="Y101" s="1318"/>
      <c r="Z101" s="1318"/>
      <c r="AA101" s="1363"/>
      <c r="AB101" s="1363"/>
      <c r="AC101" s="1322"/>
      <c r="AD101" s="1363"/>
      <c r="AE101" s="1363"/>
      <c r="AF101" s="1359"/>
      <c r="AG101" s="1319"/>
      <c r="AH101" s="1318"/>
      <c r="AI101" s="1318"/>
      <c r="AJ101" s="1318"/>
      <c r="AK101" s="1367"/>
      <c r="AL101" s="1367"/>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1336"/>
      <c r="C102" s="1336"/>
      <c r="D102" s="1336"/>
      <c r="E102" s="1336"/>
      <c r="F102" s="1376"/>
      <c r="G102" s="1376"/>
      <c r="H102" s="1376"/>
      <c r="I102" s="1376"/>
      <c r="J102" s="1376"/>
      <c r="K102" s="1744"/>
      <c r="L102" s="1744"/>
      <c r="M102" s="1376"/>
      <c r="N102" s="1376"/>
      <c r="O102" s="1376"/>
      <c r="P102" s="1376"/>
      <c r="Q102" s="1336"/>
      <c r="R102" s="1336"/>
      <c r="S102" s="1336"/>
      <c r="T102" s="1336"/>
      <c r="U102" s="1336"/>
      <c r="V102" s="1336"/>
      <c r="W102" s="1336"/>
      <c r="X102" s="1318"/>
      <c r="Y102" s="1318"/>
      <c r="Z102" s="1318"/>
      <c r="AA102" s="1363"/>
      <c r="AB102" s="1363"/>
      <c r="AC102" s="1322"/>
      <c r="AD102" s="1363"/>
      <c r="AE102" s="1363"/>
      <c r="AF102" s="1359"/>
      <c r="AG102" s="1319"/>
      <c r="AH102" s="1318"/>
      <c r="AI102" s="1318"/>
      <c r="AJ102" s="1318"/>
      <c r="AK102" s="1367"/>
      <c r="AL102" s="1367"/>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370" t="s">
        <v>73</v>
      </c>
      <c r="C103" s="1370"/>
      <c r="D103" s="1370"/>
      <c r="E103" s="1370"/>
      <c r="F103" s="1430">
        <v>3</v>
      </c>
      <c r="G103" s="1430">
        <v>7</v>
      </c>
      <c r="H103" s="1430">
        <v>11</v>
      </c>
      <c r="I103" s="1430">
        <v>15</v>
      </c>
      <c r="J103" s="1430">
        <v>19</v>
      </c>
      <c r="K103" s="2004">
        <v>23</v>
      </c>
      <c r="L103" s="2005"/>
      <c r="M103" s="1430">
        <v>27</v>
      </c>
      <c r="N103" s="1430">
        <v>31</v>
      </c>
      <c r="O103" s="1430">
        <v>35</v>
      </c>
      <c r="P103" s="1430">
        <v>38</v>
      </c>
      <c r="Q103" s="1336"/>
      <c r="R103" s="1336"/>
      <c r="S103" s="1336"/>
      <c r="T103" s="1336"/>
      <c r="U103" s="1336"/>
      <c r="V103" s="1336"/>
      <c r="W103" s="1336"/>
      <c r="X103" s="1318"/>
      <c r="Y103" s="1318"/>
      <c r="Z103" s="1318"/>
      <c r="AA103" s="1363"/>
      <c r="AB103" s="1363"/>
      <c r="AC103" s="1322"/>
      <c r="AD103" s="1363"/>
      <c r="AE103" s="1363"/>
      <c r="AF103" s="1359"/>
      <c r="AG103" s="1319"/>
      <c r="AH103" s="1318"/>
      <c r="AI103" s="1318"/>
      <c r="AJ103" s="1318"/>
      <c r="AK103" s="1367"/>
      <c r="AL103" s="1367"/>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1336" t="s">
        <v>658</v>
      </c>
      <c r="C104" s="1336"/>
      <c r="D104" s="1336"/>
      <c r="E104" s="1336"/>
      <c r="F104" s="1385"/>
      <c r="G104" s="1373"/>
      <c r="H104" s="1373"/>
      <c r="I104" s="1373"/>
      <c r="J104" s="1373"/>
      <c r="K104" s="1783"/>
      <c r="L104" s="1783"/>
      <c r="M104" s="1373"/>
      <c r="N104" s="1373"/>
      <c r="O104" s="1373"/>
      <c r="P104" s="1336"/>
      <c r="Q104" s="1336"/>
      <c r="R104" s="1336"/>
      <c r="S104" s="1336"/>
      <c r="T104" s="1336"/>
      <c r="U104" s="1336"/>
      <c r="V104" s="1336"/>
      <c r="W104" s="1336"/>
      <c r="X104" s="1318"/>
      <c r="Y104" s="1318"/>
      <c r="Z104" s="1318"/>
      <c r="AA104" s="1363"/>
      <c r="AB104" s="1363"/>
      <c r="AC104" s="1322"/>
      <c r="AD104" s="1363"/>
      <c r="AE104" s="1363"/>
      <c r="AF104" s="1359"/>
      <c r="AG104" s="1319"/>
      <c r="AH104" s="1318"/>
      <c r="AI104" s="1318"/>
      <c r="AJ104" s="1318"/>
      <c r="AK104" s="1367"/>
      <c r="AL104" s="1367"/>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1336" t="s">
        <v>182</v>
      </c>
      <c r="C105" s="1336"/>
      <c r="D105" s="1336"/>
      <c r="E105" s="1336"/>
      <c r="F105" s="1385"/>
      <c r="G105" s="1373"/>
      <c r="H105" s="1373"/>
      <c r="I105" s="1373"/>
      <c r="J105" s="1373"/>
      <c r="K105" s="1783"/>
      <c r="L105" s="1783"/>
      <c r="M105" s="1373"/>
      <c r="N105" s="1373"/>
      <c r="O105" s="1373"/>
      <c r="P105" s="1336"/>
      <c r="Q105" s="1336"/>
      <c r="R105" s="1336"/>
      <c r="S105" s="1336"/>
      <c r="T105" s="1336"/>
      <c r="U105" s="1336"/>
      <c r="V105" s="1336"/>
      <c r="W105" s="1336"/>
      <c r="X105" s="1318"/>
      <c r="Y105" s="1318"/>
      <c r="Z105" s="1318"/>
      <c r="AA105" s="1363"/>
      <c r="AB105" s="1363"/>
      <c r="AC105" s="1322"/>
      <c r="AD105" s="1363"/>
      <c r="AE105" s="1320"/>
      <c r="AF105" s="1320"/>
      <c r="AG105" s="1319"/>
      <c r="AH105" s="1318"/>
      <c r="AI105" s="1318"/>
      <c r="AJ105" s="1318"/>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1336" t="s">
        <v>185</v>
      </c>
      <c r="C106" s="1336"/>
      <c r="D106" s="1336"/>
      <c r="E106" s="1336"/>
      <c r="F106" s="1385"/>
      <c r="G106" s="1373"/>
      <c r="H106" s="1373"/>
      <c r="I106" s="1373"/>
      <c r="J106" s="1373"/>
      <c r="K106" s="1783"/>
      <c r="L106" s="1783"/>
      <c r="M106" s="1373"/>
      <c r="N106" s="1373"/>
      <c r="O106" s="1373"/>
      <c r="P106" s="1336"/>
      <c r="Q106" s="1336"/>
      <c r="R106" s="1336"/>
      <c r="S106" s="1336"/>
      <c r="T106" s="1336"/>
      <c r="U106" s="1336"/>
      <c r="V106" s="1336"/>
      <c r="W106" s="1336"/>
      <c r="X106" s="1318"/>
      <c r="Y106" s="1318"/>
      <c r="Z106" s="1318"/>
      <c r="AA106" s="1363"/>
      <c r="AB106" s="1363"/>
      <c r="AC106" s="1322"/>
      <c r="AD106" s="1363"/>
      <c r="AE106" s="1330"/>
      <c r="AF106" s="1330"/>
      <c r="AG106" s="1319"/>
      <c r="AH106" s="1318"/>
      <c r="AI106" s="1318"/>
      <c r="AJ106" s="1318"/>
      <c r="AK106" s="1367"/>
      <c r="AL106" s="1367"/>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1336" t="s">
        <v>401</v>
      </c>
      <c r="C107" s="1336"/>
      <c r="D107" s="1336"/>
      <c r="E107" s="1336"/>
      <c r="F107" s="1385"/>
      <c r="G107" s="1373"/>
      <c r="H107" s="1373"/>
      <c r="I107" s="1373"/>
      <c r="J107" s="1373"/>
      <c r="K107" s="1783"/>
      <c r="L107" s="1783"/>
      <c r="M107" s="1373"/>
      <c r="N107" s="1373"/>
      <c r="O107" s="1373"/>
      <c r="P107" s="1336"/>
      <c r="Q107" s="1328"/>
      <c r="R107" s="1328"/>
      <c r="S107" s="1328"/>
      <c r="T107" s="1328"/>
      <c r="U107" s="1328"/>
      <c r="V107" s="1328"/>
      <c r="W107" s="1328"/>
      <c r="X107" s="1318"/>
      <c r="Y107" s="1318"/>
      <c r="Z107" s="1318"/>
      <c r="AA107" s="1320"/>
      <c r="AB107" s="1320"/>
      <c r="AC107" s="1361"/>
      <c r="AD107" s="1363"/>
      <c r="AE107" s="1330"/>
      <c r="AF107" s="1330"/>
      <c r="AG107" s="1319"/>
      <c r="AH107" s="1318"/>
      <c r="AI107" s="1318"/>
      <c r="AJ107" s="1318"/>
      <c r="AK107" s="1367"/>
      <c r="AL107" s="1367"/>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1336" t="s">
        <v>456</v>
      </c>
      <c r="C108" s="1336"/>
      <c r="D108" s="1336"/>
      <c r="E108" s="1336"/>
      <c r="F108" s="1385"/>
      <c r="G108" s="1373"/>
      <c r="H108" s="1373"/>
      <c r="I108" s="1373"/>
      <c r="J108" s="1373"/>
      <c r="K108" s="1783"/>
      <c r="L108" s="1783"/>
      <c r="M108" s="1373"/>
      <c r="N108" s="1373"/>
      <c r="O108" s="1373"/>
      <c r="P108" s="1328"/>
      <c r="Q108" s="1334"/>
      <c r="R108" s="1334"/>
      <c r="S108" s="1334"/>
      <c r="T108" s="1334"/>
      <c r="U108" s="1328"/>
      <c r="V108" s="1328"/>
      <c r="W108" s="1328"/>
      <c r="X108" s="1318"/>
      <c r="Y108" s="1318"/>
      <c r="Z108" s="1318"/>
      <c r="AA108" s="1330"/>
      <c r="AB108" s="1330"/>
      <c r="AC108" s="1332"/>
      <c r="AD108" s="1363"/>
      <c r="AE108" s="1319"/>
      <c r="AF108" s="1319"/>
      <c r="AG108" s="1319"/>
      <c r="AH108" s="1318"/>
      <c r="AI108" s="1318"/>
      <c r="AJ108" s="1318"/>
      <c r="AK108" s="1331"/>
      <c r="AL108" s="1331"/>
    </row>
    <row r="109" spans="2:92" x14ac:dyDescent="0.25">
      <c r="B109" s="1328" t="s">
        <v>191</v>
      </c>
      <c r="C109" s="1328"/>
      <c r="D109" s="1328"/>
      <c r="E109" s="1328"/>
      <c r="F109" s="1386"/>
      <c r="G109" s="1366"/>
      <c r="H109" s="1366"/>
      <c r="I109" s="1366"/>
      <c r="J109" s="1366"/>
      <c r="K109" s="1783"/>
      <c r="L109" s="1783"/>
      <c r="M109" s="1366"/>
      <c r="N109" s="1366"/>
      <c r="O109" s="1366"/>
      <c r="P109" s="1334"/>
      <c r="Q109" s="1318"/>
      <c r="R109" s="1318"/>
      <c r="S109" s="1318"/>
      <c r="T109" s="1318"/>
      <c r="U109" s="1318"/>
      <c r="V109" s="1318"/>
      <c r="W109" s="1318"/>
      <c r="X109" s="1318"/>
      <c r="Y109" s="1318"/>
      <c r="Z109" s="1318"/>
      <c r="AA109" s="1330"/>
      <c r="AB109" s="1330"/>
      <c r="AC109" s="1332"/>
      <c r="AD109" s="1363"/>
      <c r="AE109" s="1319"/>
      <c r="AF109" s="1319"/>
      <c r="AG109" s="1319"/>
      <c r="AH109" s="1318"/>
      <c r="AI109" s="1318"/>
      <c r="AJ109" s="1318"/>
      <c r="AK109" s="1331"/>
      <c r="AL109" s="1331"/>
    </row>
    <row r="110" spans="2:92" x14ac:dyDescent="0.25">
      <c r="B110" s="1328" t="s">
        <v>193</v>
      </c>
      <c r="C110" s="1328"/>
      <c r="D110" s="1328"/>
      <c r="E110" s="1336"/>
      <c r="F110" s="1385"/>
      <c r="G110" s="1373"/>
      <c r="H110" s="1373"/>
      <c r="I110" s="1366"/>
      <c r="J110" s="1366"/>
      <c r="K110" s="1783"/>
      <c r="L110" s="1783"/>
      <c r="M110" s="1366"/>
      <c r="N110" s="1366"/>
      <c r="O110" s="1366"/>
      <c r="P110" s="1318"/>
      <c r="Q110" s="1318"/>
      <c r="R110" s="1318"/>
      <c r="S110" s="1318"/>
      <c r="T110" s="1318"/>
      <c r="U110" s="1318"/>
      <c r="V110" s="1318"/>
      <c r="W110" s="1318"/>
      <c r="X110" s="1318"/>
      <c r="Y110" s="1318"/>
      <c r="Z110" s="1318"/>
      <c r="AA110" s="1319"/>
      <c r="AB110" s="1319"/>
      <c r="AC110" s="1319"/>
      <c r="AD110" s="1319"/>
      <c r="AE110" s="1319"/>
      <c r="AF110" s="1319"/>
      <c r="AG110" s="1319"/>
      <c r="AH110" s="1318"/>
      <c r="AI110" s="1318"/>
      <c r="AJ110" s="1318"/>
      <c r="AK110" s="1331"/>
      <c r="AL110" s="1331"/>
    </row>
    <row r="111" spans="2:92" x14ac:dyDescent="0.25">
      <c r="B111" s="1336" t="s">
        <v>350</v>
      </c>
      <c r="C111" s="1318"/>
      <c r="D111" s="1318"/>
      <c r="E111" s="1318"/>
      <c r="F111" s="1387"/>
      <c r="G111" s="1371"/>
      <c r="H111" s="1372"/>
      <c r="I111" s="1372"/>
      <c r="J111" s="1372"/>
      <c r="K111" s="1783"/>
      <c r="L111" s="1783"/>
      <c r="M111" s="1372"/>
      <c r="N111" s="1372"/>
      <c r="O111" s="1372"/>
      <c r="P111" s="1318"/>
      <c r="Q111" s="1318"/>
      <c r="R111" s="1318"/>
      <c r="S111" s="1318"/>
      <c r="T111" s="1318"/>
      <c r="U111" s="1318"/>
      <c r="V111" s="1318"/>
      <c r="W111" s="1318"/>
      <c r="X111" s="1318"/>
      <c r="Y111" s="1318"/>
      <c r="Z111" s="1318"/>
      <c r="AA111" s="1319"/>
      <c r="AB111" s="1319"/>
      <c r="AC111" s="1319"/>
      <c r="AD111" s="1319"/>
      <c r="AE111" s="1319"/>
      <c r="AF111" s="1319"/>
      <c r="AG111" s="1319"/>
      <c r="AH111" s="1318"/>
      <c r="AI111" s="1318"/>
      <c r="AJ111" s="1318"/>
      <c r="AK111" s="1331"/>
      <c r="AL111" s="1331"/>
    </row>
    <row r="112" spans="2:92" x14ac:dyDescent="0.25">
      <c r="B112" s="1336" t="s">
        <v>199</v>
      </c>
      <c r="C112" s="1318"/>
      <c r="D112" s="1318"/>
      <c r="E112" s="1318"/>
      <c r="F112" s="1387"/>
      <c r="G112" s="1371"/>
      <c r="H112" s="1372"/>
      <c r="I112" s="1372"/>
      <c r="J112" s="1372"/>
      <c r="K112" s="1783"/>
      <c r="L112" s="1783"/>
      <c r="M112" s="1372"/>
      <c r="N112" s="1372"/>
      <c r="O112" s="1372"/>
      <c r="P112" s="1318"/>
      <c r="Q112" s="1318"/>
      <c r="R112" s="1318"/>
      <c r="S112" s="1318"/>
      <c r="T112" s="1318"/>
      <c r="U112" s="1318"/>
      <c r="V112" s="1318"/>
      <c r="W112" s="1318"/>
      <c r="X112" s="1318"/>
      <c r="Y112" s="1318"/>
      <c r="Z112" s="1318"/>
      <c r="AA112" s="1319"/>
      <c r="AB112" s="1319"/>
      <c r="AC112" s="1319"/>
      <c r="AD112" s="1319"/>
      <c r="AE112" s="1319"/>
      <c r="AF112" s="1319"/>
      <c r="AG112" s="1319"/>
      <c r="AH112" s="1318"/>
      <c r="AI112" s="1318"/>
      <c r="AJ112" s="1318"/>
      <c r="AK112" s="1331"/>
      <c r="AL112" s="1331"/>
    </row>
    <row r="113" spans="2:38" x14ac:dyDescent="0.25">
      <c r="B113" s="1336" t="s">
        <v>200</v>
      </c>
      <c r="C113" s="1318"/>
      <c r="D113" s="1318"/>
      <c r="E113" s="1318"/>
      <c r="F113" s="1387"/>
      <c r="G113" s="1371"/>
      <c r="H113" s="1372"/>
      <c r="I113" s="1372"/>
      <c r="J113" s="1372"/>
      <c r="K113" s="1783"/>
      <c r="L113" s="1783"/>
      <c r="M113" s="1372"/>
      <c r="N113" s="1372"/>
      <c r="O113" s="1372"/>
      <c r="P113" s="1318"/>
      <c r="Q113" s="1318"/>
      <c r="R113" s="1318"/>
      <c r="S113" s="1318"/>
      <c r="T113" s="1318"/>
      <c r="U113" s="1318"/>
      <c r="V113" s="1318"/>
      <c r="W113" s="1318"/>
      <c r="X113" s="1318"/>
      <c r="Y113" s="1318"/>
      <c r="Z113" s="1318"/>
      <c r="AA113" s="1319"/>
      <c r="AB113" s="1319"/>
      <c r="AC113" s="1319"/>
      <c r="AD113" s="1319"/>
      <c r="AE113" s="1319"/>
      <c r="AF113" s="1319"/>
      <c r="AG113" s="1319"/>
      <c r="AH113" s="1318"/>
      <c r="AI113" s="1318"/>
      <c r="AJ113" s="1318"/>
      <c r="AK113" s="1331"/>
      <c r="AL113" s="1331"/>
    </row>
    <row r="114" spans="2:38" x14ac:dyDescent="0.25">
      <c r="B114" s="1336" t="s">
        <v>205</v>
      </c>
      <c r="C114" s="1318"/>
      <c r="D114" s="1318"/>
      <c r="E114" s="1318"/>
      <c r="F114" s="1387"/>
      <c r="G114" s="1371"/>
      <c r="H114" s="1372"/>
      <c r="I114" s="1372"/>
      <c r="J114" s="1372"/>
      <c r="K114" s="1783"/>
      <c r="L114" s="1783"/>
      <c r="M114" s="1372"/>
      <c r="N114" s="1372"/>
      <c r="O114" s="1372"/>
      <c r="P114" s="1318"/>
      <c r="Q114" s="1318"/>
      <c r="R114" s="1318"/>
      <c r="S114" s="1318"/>
      <c r="T114" s="1318"/>
      <c r="U114" s="1318"/>
      <c r="V114" s="1318"/>
      <c r="W114" s="1318"/>
      <c r="X114" s="1318"/>
      <c r="Y114" s="1318"/>
      <c r="Z114" s="1318"/>
      <c r="AA114" s="1319"/>
      <c r="AB114" s="1319"/>
      <c r="AC114" s="1319"/>
      <c r="AD114" s="1319"/>
      <c r="AE114" s="1319"/>
      <c r="AF114" s="1319"/>
      <c r="AG114" s="1319"/>
      <c r="AH114" s="1318"/>
      <c r="AI114" s="1318"/>
      <c r="AJ114" s="1318"/>
      <c r="AK114" s="1331"/>
      <c r="AL114" s="1331"/>
    </row>
    <row r="115" spans="2:38" x14ac:dyDescent="0.25">
      <c r="B115" s="1336" t="s">
        <v>659</v>
      </c>
      <c r="C115" s="1318"/>
      <c r="D115" s="1318"/>
      <c r="E115" s="1318"/>
      <c r="F115" s="1387"/>
      <c r="G115" s="1371"/>
      <c r="H115" s="1372"/>
      <c r="I115" s="1372"/>
      <c r="J115" s="1372"/>
      <c r="K115" s="1783"/>
      <c r="L115" s="1783"/>
      <c r="M115" s="1372"/>
      <c r="N115" s="1372"/>
      <c r="O115" s="1372"/>
      <c r="P115" s="1318"/>
      <c r="Q115" s="1318"/>
      <c r="R115" s="1318"/>
      <c r="S115" s="1318"/>
      <c r="T115" s="1318"/>
      <c r="U115" s="1318"/>
      <c r="V115" s="1318"/>
      <c r="W115" s="1318"/>
      <c r="X115" s="1318"/>
      <c r="Y115" s="1318"/>
      <c r="Z115" s="1318"/>
      <c r="AA115" s="1319"/>
      <c r="AB115" s="1319"/>
      <c r="AC115" s="1319"/>
      <c r="AD115" s="1319"/>
      <c r="AE115" s="1319"/>
      <c r="AF115" s="1319"/>
      <c r="AG115" s="1319"/>
      <c r="AH115" s="1318"/>
      <c r="AI115" s="1318"/>
      <c r="AJ115" s="1318"/>
      <c r="AK115" s="1331"/>
      <c r="AL115" s="1331"/>
    </row>
    <row r="116" spans="2:38" x14ac:dyDescent="0.25">
      <c r="B116" s="1336" t="s">
        <v>508</v>
      </c>
      <c r="C116" s="1318"/>
      <c r="D116" s="1318"/>
      <c r="E116" s="1318"/>
      <c r="F116" s="1387"/>
      <c r="G116" s="1371"/>
      <c r="H116" s="1372"/>
      <c r="I116" s="1372"/>
      <c r="J116" s="1372"/>
      <c r="K116" s="1783"/>
      <c r="L116" s="1783"/>
      <c r="M116" s="1372"/>
      <c r="N116" s="1372"/>
      <c r="O116" s="1372"/>
      <c r="P116" s="1318"/>
      <c r="Q116" s="1318"/>
      <c r="R116" s="1318"/>
      <c r="S116" s="1318"/>
      <c r="T116" s="1318"/>
      <c r="U116" s="1318"/>
      <c r="V116" s="1318"/>
      <c r="W116" s="1318"/>
      <c r="X116" s="1318"/>
      <c r="Y116" s="1318"/>
      <c r="Z116" s="1318"/>
      <c r="AA116" s="1319"/>
      <c r="AB116" s="1319"/>
      <c r="AC116" s="1319"/>
      <c r="AD116" s="1319"/>
      <c r="AE116" s="1319"/>
      <c r="AF116" s="1319"/>
      <c r="AG116" s="1319"/>
      <c r="AH116" s="1318"/>
      <c r="AI116" s="1318"/>
      <c r="AJ116" s="1318"/>
      <c r="AK116" s="1331"/>
      <c r="AL116" s="1331"/>
    </row>
    <row r="117" spans="2:38" x14ac:dyDescent="0.25">
      <c r="B117" s="1336" t="s">
        <v>217</v>
      </c>
      <c r="C117" s="1318"/>
      <c r="D117" s="1318"/>
      <c r="E117" s="1318"/>
      <c r="F117" s="1387"/>
      <c r="G117" s="1371"/>
      <c r="H117" s="1372"/>
      <c r="I117" s="1372"/>
      <c r="J117" s="1372"/>
      <c r="K117" s="1783"/>
      <c r="L117" s="1783"/>
      <c r="M117" s="1372"/>
      <c r="N117" s="1372"/>
      <c r="O117" s="1372"/>
      <c r="P117" s="1318"/>
      <c r="Q117" s="1318"/>
      <c r="R117" s="1318"/>
      <c r="S117" s="1318"/>
      <c r="T117" s="1318"/>
      <c r="U117" s="1318"/>
      <c r="V117" s="1318"/>
      <c r="W117" s="1318"/>
      <c r="X117" s="1318"/>
      <c r="Y117" s="1318"/>
      <c r="Z117" s="1318"/>
      <c r="AA117" s="1319"/>
      <c r="AB117" s="1319"/>
      <c r="AC117" s="1319"/>
      <c r="AD117" s="1319"/>
      <c r="AE117" s="1319"/>
      <c r="AF117" s="1319"/>
      <c r="AG117" s="1319"/>
      <c r="AH117" s="1318"/>
      <c r="AI117" s="1318"/>
      <c r="AJ117" s="1318"/>
      <c r="AK117" s="1331"/>
      <c r="AL117" s="1331"/>
    </row>
    <row r="118" spans="2:38" x14ac:dyDescent="0.25">
      <c r="B118" s="1336" t="s">
        <v>224</v>
      </c>
      <c r="C118" s="1318"/>
      <c r="D118" s="1318"/>
      <c r="E118" s="1318"/>
      <c r="F118" s="1387"/>
      <c r="G118" s="1371"/>
      <c r="H118" s="1372"/>
      <c r="I118" s="1372"/>
      <c r="J118" s="1372"/>
      <c r="K118" s="1783"/>
      <c r="L118" s="1783"/>
      <c r="M118" s="1372"/>
      <c r="N118" s="1372"/>
      <c r="O118" s="1372"/>
      <c r="P118" s="1318"/>
      <c r="Q118" s="1318"/>
      <c r="R118" s="1318"/>
      <c r="S118" s="1318"/>
      <c r="T118" s="1318"/>
      <c r="U118" s="1318"/>
      <c r="V118" s="1318"/>
      <c r="W118" s="1318"/>
      <c r="X118" s="1318"/>
      <c r="Y118" s="1318"/>
      <c r="Z118" s="1318"/>
      <c r="AA118" s="1319"/>
      <c r="AB118" s="1319"/>
      <c r="AC118" s="1319"/>
      <c r="AD118" s="1319"/>
      <c r="AE118" s="1319"/>
      <c r="AF118" s="1319"/>
      <c r="AG118" s="1319"/>
      <c r="AH118" s="1318"/>
      <c r="AI118" s="1318"/>
      <c r="AJ118" s="1318"/>
      <c r="AK118" s="1331"/>
      <c r="AL118" s="1331"/>
    </row>
    <row r="119" spans="2:38" x14ac:dyDescent="0.25">
      <c r="B119" s="1336" t="s">
        <v>660</v>
      </c>
      <c r="C119" s="1318"/>
      <c r="D119" s="1318"/>
      <c r="E119" s="1318"/>
      <c r="F119" s="1387"/>
      <c r="G119" s="1371"/>
      <c r="H119" s="1372"/>
      <c r="I119" s="1372"/>
      <c r="J119" s="1372"/>
      <c r="K119" s="1783"/>
      <c r="L119" s="1783"/>
      <c r="M119" s="1372"/>
      <c r="N119" s="1372"/>
      <c r="O119" s="1372"/>
      <c r="P119" s="1318"/>
      <c r="Q119" s="1318"/>
      <c r="R119" s="1318"/>
      <c r="S119" s="1318"/>
      <c r="T119" s="1318"/>
      <c r="U119" s="1318"/>
      <c r="V119" s="1318"/>
      <c r="W119" s="1318"/>
      <c r="X119" s="1318"/>
      <c r="Y119" s="1318"/>
      <c r="Z119" s="1318"/>
      <c r="AA119" s="1319"/>
      <c r="AB119" s="1319"/>
      <c r="AC119" s="1319"/>
      <c r="AD119" s="1319"/>
      <c r="AE119" s="1319"/>
      <c r="AF119" s="1319"/>
      <c r="AG119" s="1319"/>
      <c r="AH119" s="1318"/>
      <c r="AI119" s="1318"/>
      <c r="AJ119" s="1318"/>
      <c r="AK119" s="1331"/>
      <c r="AL119" s="1331"/>
    </row>
    <row r="120" spans="2:38" x14ac:dyDescent="0.25">
      <c r="B120" s="1336" t="s">
        <v>506</v>
      </c>
      <c r="C120" s="1318"/>
      <c r="D120" s="1318"/>
      <c r="E120" s="1318"/>
      <c r="F120" s="1387"/>
      <c r="G120" s="1371"/>
      <c r="H120" s="1372"/>
      <c r="I120" s="1372"/>
      <c r="J120" s="1372"/>
      <c r="K120" s="1783"/>
      <c r="L120" s="1783"/>
      <c r="M120" s="1372"/>
      <c r="N120" s="1372"/>
      <c r="O120" s="1372"/>
      <c r="P120" s="1318"/>
      <c r="Q120" s="1318"/>
      <c r="R120" s="1318"/>
      <c r="S120" s="1318"/>
      <c r="T120" s="1318"/>
      <c r="U120" s="1318"/>
      <c r="V120" s="1318"/>
      <c r="W120" s="1318"/>
      <c r="X120" s="1318"/>
      <c r="Y120" s="1318"/>
      <c r="Z120" s="1318"/>
      <c r="AA120" s="1319"/>
      <c r="AB120" s="1319"/>
      <c r="AC120" s="1319"/>
      <c r="AD120" s="1319"/>
      <c r="AE120" s="1319"/>
      <c r="AF120" s="1319"/>
      <c r="AG120" s="1319"/>
      <c r="AH120" s="1318"/>
      <c r="AI120" s="1318"/>
      <c r="AJ120" s="1318"/>
      <c r="AK120" s="1331"/>
      <c r="AL120" s="1331"/>
    </row>
    <row r="121" spans="2:38" x14ac:dyDescent="0.25">
      <c r="B121" s="1336" t="s">
        <v>231</v>
      </c>
      <c r="C121" s="1318"/>
      <c r="D121" s="1318"/>
      <c r="E121" s="1318"/>
      <c r="F121" s="1387"/>
      <c r="G121" s="1371"/>
      <c r="H121" s="1372"/>
      <c r="I121" s="1372"/>
      <c r="J121" s="1372"/>
      <c r="K121" s="1783"/>
      <c r="L121" s="1783"/>
      <c r="M121" s="1372"/>
      <c r="N121" s="1372"/>
      <c r="O121" s="1372"/>
      <c r="P121" s="1318"/>
      <c r="Q121" s="1318"/>
      <c r="R121" s="1318"/>
      <c r="S121" s="1318"/>
      <c r="T121" s="1318"/>
      <c r="U121" s="1318"/>
      <c r="V121" s="1318"/>
      <c r="W121" s="1318"/>
      <c r="X121" s="1318"/>
      <c r="Y121" s="1318"/>
      <c r="Z121" s="1318"/>
      <c r="AA121" s="1319"/>
      <c r="AB121" s="1319"/>
      <c r="AC121" s="1319"/>
      <c r="AD121" s="1319"/>
      <c r="AE121" s="1319"/>
      <c r="AF121" s="1319"/>
      <c r="AG121" s="1319"/>
      <c r="AH121" s="1318"/>
      <c r="AI121" s="1318"/>
      <c r="AJ121" s="1318"/>
      <c r="AK121" s="1331"/>
      <c r="AL121" s="1331"/>
    </row>
    <row r="122" spans="2:38" x14ac:dyDescent="0.25">
      <c r="B122" s="1336" t="s">
        <v>233</v>
      </c>
      <c r="C122" s="1318"/>
      <c r="D122" s="1318"/>
      <c r="E122" s="1318"/>
      <c r="F122" s="1387"/>
      <c r="G122" s="1371"/>
      <c r="H122" s="1372"/>
      <c r="I122" s="1372"/>
      <c r="J122" s="1372"/>
      <c r="K122" s="1783"/>
      <c r="L122" s="1783"/>
      <c r="M122" s="1372"/>
      <c r="N122" s="1372"/>
      <c r="O122" s="1372"/>
      <c r="P122" s="1318"/>
      <c r="Q122" s="1318"/>
      <c r="R122" s="1318"/>
      <c r="S122" s="1318"/>
      <c r="T122" s="1318"/>
      <c r="U122" s="1318"/>
      <c r="V122" s="1318"/>
      <c r="W122" s="1318"/>
      <c r="X122" s="1318"/>
      <c r="Y122" s="1318"/>
      <c r="Z122" s="1318"/>
      <c r="AA122" s="1319"/>
      <c r="AB122" s="1319"/>
      <c r="AC122" s="1319"/>
      <c r="AD122" s="1319"/>
      <c r="AE122" s="1319"/>
      <c r="AF122" s="1319"/>
      <c r="AG122" s="1319"/>
      <c r="AH122" s="1318"/>
      <c r="AI122" s="1318"/>
      <c r="AJ122" s="1318"/>
      <c r="AK122" s="1331"/>
      <c r="AL122" s="1331"/>
    </row>
    <row r="123" spans="2:38" x14ac:dyDescent="0.25">
      <c r="B123" s="1336" t="s">
        <v>237</v>
      </c>
      <c r="C123" s="1318"/>
      <c r="D123" s="1318"/>
      <c r="E123" s="1318"/>
      <c r="F123" s="1387"/>
      <c r="G123" s="1371"/>
      <c r="H123" s="1372"/>
      <c r="I123" s="1372"/>
      <c r="J123" s="1372"/>
      <c r="K123" s="1783"/>
      <c r="L123" s="1783"/>
      <c r="M123" s="1372"/>
      <c r="N123" s="1372"/>
      <c r="O123" s="1372"/>
      <c r="P123" s="1318"/>
      <c r="Q123" s="1318"/>
      <c r="R123" s="1318"/>
      <c r="S123" s="1318"/>
      <c r="T123" s="1318"/>
      <c r="U123" s="1318"/>
      <c r="V123" s="1318"/>
      <c r="W123" s="1318"/>
      <c r="X123" s="1318"/>
      <c r="Y123" s="1318"/>
      <c r="Z123" s="1318"/>
      <c r="AA123" s="1319"/>
      <c r="AB123" s="1319"/>
      <c r="AC123" s="1319"/>
      <c r="AD123" s="1319"/>
      <c r="AE123" s="1319"/>
      <c r="AF123" s="1319"/>
      <c r="AG123" s="1319"/>
      <c r="AH123" s="1318"/>
      <c r="AI123" s="1318"/>
      <c r="AJ123" s="1318"/>
      <c r="AK123" s="1331"/>
      <c r="AL123" s="1331"/>
    </row>
    <row r="124" spans="2:38" x14ac:dyDescent="0.25">
      <c r="B124" s="1336"/>
      <c r="C124" s="1318"/>
      <c r="D124" s="1358"/>
      <c r="E124" s="1358"/>
      <c r="F124" s="1371"/>
      <c r="G124" s="1371"/>
      <c r="H124" s="1372"/>
      <c r="I124" s="1372"/>
      <c r="J124" s="1372"/>
      <c r="K124" s="1783"/>
      <c r="L124" s="1783"/>
      <c r="M124" s="1372"/>
      <c r="N124" s="1372"/>
      <c r="O124" s="1372"/>
      <c r="P124" s="1318"/>
      <c r="Q124" s="1318"/>
      <c r="R124" s="1318"/>
      <c r="S124" s="1318"/>
      <c r="T124" s="1318"/>
      <c r="U124" s="1318"/>
      <c r="V124" s="1318"/>
      <c r="W124" s="1318"/>
      <c r="X124" s="1318"/>
      <c r="Y124" s="1318"/>
      <c r="Z124" s="1318"/>
      <c r="AA124" s="1319"/>
      <c r="AB124" s="1319"/>
      <c r="AC124" s="1319"/>
      <c r="AD124" s="1319"/>
      <c r="AE124" s="1319"/>
      <c r="AF124" s="1319"/>
      <c r="AG124" s="1319"/>
      <c r="AH124" s="1318"/>
      <c r="AI124" s="1318"/>
      <c r="AJ124" s="1318"/>
      <c r="AK124" s="1331"/>
      <c r="AL124" s="1331"/>
    </row>
    <row r="125" spans="2:38" x14ac:dyDescent="0.25">
      <c r="B125" s="1336"/>
      <c r="C125" s="1318"/>
      <c r="D125" s="1358"/>
      <c r="E125" s="1358"/>
      <c r="F125" s="1371"/>
      <c r="G125" s="1371"/>
      <c r="H125" s="1372"/>
      <c r="I125" s="1372"/>
      <c r="J125" s="1372"/>
      <c r="K125" s="1783"/>
      <c r="L125" s="1783"/>
      <c r="M125" s="1372"/>
      <c r="N125" s="1372"/>
      <c r="O125" s="1372"/>
      <c r="P125" s="1318"/>
      <c r="Q125" s="1318"/>
      <c r="R125" s="1318"/>
      <c r="S125" s="1318"/>
      <c r="T125" s="1318"/>
      <c r="U125" s="1318"/>
      <c r="V125" s="1318"/>
      <c r="W125" s="1318"/>
      <c r="X125" s="1318"/>
      <c r="Y125" s="1318"/>
      <c r="Z125" s="1318"/>
      <c r="AA125" s="1319"/>
      <c r="AB125" s="1319"/>
      <c r="AC125" s="1319"/>
      <c r="AD125" s="1319"/>
      <c r="AE125" s="1319"/>
      <c r="AF125" s="1319"/>
      <c r="AG125" s="1319"/>
      <c r="AH125" s="1318"/>
      <c r="AI125" s="1318"/>
      <c r="AJ125" s="1318"/>
      <c r="AK125" s="1331"/>
      <c r="AL125" s="1331"/>
    </row>
    <row r="126" spans="2:38" x14ac:dyDescent="0.25">
      <c r="B126" s="1336"/>
      <c r="C126" s="1318"/>
      <c r="D126" s="1358"/>
      <c r="E126" s="1358"/>
      <c r="F126" s="1371"/>
      <c r="G126" s="1371"/>
      <c r="H126" s="1372"/>
      <c r="I126" s="1372"/>
      <c r="J126" s="1372"/>
      <c r="K126" s="1783"/>
      <c r="L126" s="1783"/>
      <c r="M126" s="1372"/>
      <c r="N126" s="1372"/>
      <c r="O126" s="1372"/>
      <c r="P126" s="1318"/>
      <c r="Q126" s="1318"/>
      <c r="R126" s="1318"/>
      <c r="S126" s="1318"/>
      <c r="T126" s="1318"/>
      <c r="U126" s="1318"/>
      <c r="V126" s="1318"/>
      <c r="W126" s="1318"/>
      <c r="X126" s="1318"/>
      <c r="Y126" s="1318"/>
      <c r="Z126" s="1318"/>
      <c r="AA126" s="1319"/>
      <c r="AB126" s="1319"/>
      <c r="AC126" s="1319"/>
      <c r="AD126" s="1319"/>
      <c r="AE126" s="1319"/>
      <c r="AF126" s="1319"/>
      <c r="AG126" s="1319"/>
      <c r="AH126" s="1318"/>
      <c r="AI126" s="1318"/>
      <c r="AJ126" s="1318"/>
      <c r="AK126" s="1331"/>
      <c r="AL126" s="1331"/>
    </row>
    <row r="127" spans="2:38" x14ac:dyDescent="0.25">
      <c r="B127" s="1336"/>
      <c r="C127" s="1318"/>
      <c r="D127" s="1358"/>
      <c r="E127" s="1358"/>
      <c r="F127" s="1371"/>
      <c r="G127" s="1371"/>
      <c r="H127" s="1372"/>
      <c r="I127" s="1372"/>
      <c r="J127" s="1372"/>
      <c r="K127" s="1783"/>
      <c r="L127" s="1783"/>
      <c r="M127" s="1372"/>
      <c r="N127" s="1372"/>
      <c r="O127" s="1372"/>
      <c r="P127" s="1318"/>
      <c r="Q127" s="1318"/>
      <c r="R127" s="1318"/>
      <c r="S127" s="1318"/>
      <c r="T127" s="1318"/>
      <c r="U127" s="1318"/>
      <c r="V127" s="1318"/>
      <c r="W127" s="1318"/>
      <c r="X127" s="1318"/>
      <c r="Y127" s="1318"/>
      <c r="Z127" s="1318"/>
      <c r="AA127" s="1319"/>
      <c r="AB127" s="1319"/>
      <c r="AC127" s="1319"/>
      <c r="AD127" s="1319"/>
      <c r="AE127" s="1319"/>
      <c r="AF127" s="1319"/>
      <c r="AG127" s="1319"/>
      <c r="AH127" s="1318"/>
      <c r="AI127" s="1318"/>
      <c r="AJ127" s="1318"/>
      <c r="AK127" s="1331"/>
      <c r="AL127" s="1331"/>
    </row>
    <row r="128" spans="2:38" x14ac:dyDescent="0.25">
      <c r="B128" s="1318"/>
      <c r="C128" s="1318"/>
      <c r="D128" s="1318"/>
      <c r="E128" s="1318"/>
      <c r="F128" s="1318"/>
      <c r="G128" s="1318"/>
      <c r="H128" s="1318"/>
      <c r="I128" s="1318"/>
      <c r="J128" s="1318"/>
      <c r="K128" s="1318"/>
      <c r="L128" s="1318"/>
      <c r="M128" s="1318"/>
      <c r="N128" s="1318"/>
      <c r="O128" s="1318"/>
      <c r="P128" s="1318"/>
      <c r="Q128" s="1318"/>
      <c r="R128" s="1318"/>
      <c r="S128" s="1318"/>
      <c r="T128" s="1318"/>
      <c r="U128" s="1318"/>
      <c r="V128" s="1318"/>
      <c r="W128" s="1318"/>
      <c r="X128" s="1318"/>
      <c r="Y128" s="1318"/>
      <c r="Z128" s="1318"/>
      <c r="AA128" s="1319"/>
      <c r="AB128" s="1319"/>
      <c r="AC128" s="1319"/>
      <c r="AD128" s="1319"/>
      <c r="AE128" s="1319"/>
      <c r="AF128" s="1319"/>
      <c r="AG128" s="1319"/>
      <c r="AH128" s="1318"/>
      <c r="AI128" s="1318"/>
      <c r="AJ128" s="1318"/>
      <c r="AK128" s="1331"/>
      <c r="AL128" s="1331"/>
    </row>
    <row r="129" spans="2:38" x14ac:dyDescent="0.25">
      <c r="B129" s="1318"/>
      <c r="C129" s="1318"/>
      <c r="D129" s="1318"/>
      <c r="E129" s="1318"/>
      <c r="F129" s="1318"/>
      <c r="G129" s="1318"/>
      <c r="H129" s="1318"/>
      <c r="I129" s="1318"/>
      <c r="J129" s="1318"/>
      <c r="K129" s="1318"/>
      <c r="L129" s="1318"/>
      <c r="M129" s="1318"/>
      <c r="N129" s="1318"/>
      <c r="O129" s="1318"/>
      <c r="P129" s="1318"/>
      <c r="Q129" s="1318"/>
      <c r="R129" s="1318"/>
      <c r="S129" s="1318"/>
      <c r="T129" s="1318"/>
      <c r="U129" s="1318"/>
      <c r="V129" s="1318"/>
      <c r="W129" s="1318"/>
      <c r="X129" s="1318"/>
      <c r="Y129" s="1318"/>
      <c r="Z129" s="1318"/>
      <c r="AA129" s="1319"/>
      <c r="AB129" s="1319"/>
      <c r="AC129" s="1319"/>
      <c r="AD129" s="1319"/>
      <c r="AE129" s="1319"/>
      <c r="AF129" s="1319"/>
      <c r="AG129" s="1319"/>
      <c r="AH129" s="1318"/>
      <c r="AI129" s="1318"/>
      <c r="AJ129" s="1318"/>
      <c r="AK129" s="1331"/>
      <c r="AL129" s="1331"/>
    </row>
    <row r="130" spans="2:38" x14ac:dyDescent="0.25">
      <c r="B130" s="1318"/>
      <c r="C130" s="1318"/>
      <c r="D130" s="1318"/>
      <c r="E130" s="1318"/>
      <c r="F130" s="1318"/>
      <c r="G130" s="1318"/>
      <c r="H130" s="1318"/>
      <c r="I130" s="1318"/>
      <c r="J130" s="1318"/>
      <c r="K130" s="1318"/>
      <c r="L130" s="1318"/>
      <c r="M130" s="1318"/>
      <c r="N130" s="1318"/>
      <c r="O130" s="1318"/>
      <c r="P130" s="1318"/>
      <c r="Q130" s="1318"/>
      <c r="R130" s="1318"/>
      <c r="S130" s="1318"/>
      <c r="T130" s="1318"/>
      <c r="U130" s="1318"/>
      <c r="V130" s="1318"/>
      <c r="W130" s="1318"/>
      <c r="X130" s="1318"/>
      <c r="Y130" s="1318"/>
      <c r="Z130" s="1318"/>
      <c r="AA130" s="1319"/>
      <c r="AB130" s="1319"/>
      <c r="AC130" s="1319"/>
      <c r="AD130" s="1319"/>
      <c r="AE130" s="1319"/>
      <c r="AF130" s="1319"/>
      <c r="AG130" s="1319"/>
      <c r="AH130" s="1318"/>
      <c r="AI130" s="1318"/>
      <c r="AJ130" s="1318"/>
      <c r="AK130" s="1331"/>
      <c r="AL130" s="1331"/>
    </row>
    <row r="131" spans="2:38" x14ac:dyDescent="0.25">
      <c r="B131" s="1318"/>
      <c r="C131" s="1318"/>
      <c r="D131" s="1318"/>
      <c r="E131" s="1318"/>
      <c r="F131" s="1318"/>
      <c r="G131" s="1318"/>
      <c r="H131" s="1318"/>
      <c r="I131" s="1318"/>
      <c r="J131" s="1318"/>
      <c r="K131" s="1318"/>
      <c r="L131" s="1318"/>
      <c r="M131" s="1318"/>
      <c r="N131" s="1318"/>
      <c r="O131" s="1318"/>
      <c r="P131" s="1318"/>
      <c r="Q131" s="1318"/>
      <c r="R131" s="1318"/>
      <c r="S131" s="1318"/>
      <c r="T131" s="1318"/>
      <c r="U131" s="1318"/>
      <c r="V131" s="1318"/>
      <c r="W131" s="1318"/>
      <c r="X131" s="1318"/>
      <c r="Y131" s="1318"/>
      <c r="Z131" s="1318"/>
      <c r="AA131" s="1319"/>
      <c r="AB131" s="1319"/>
      <c r="AC131" s="1319"/>
      <c r="AD131" s="1319"/>
      <c r="AE131" s="1319"/>
      <c r="AF131" s="1319"/>
      <c r="AG131" s="1319"/>
      <c r="AH131" s="1318"/>
      <c r="AI131" s="1318"/>
      <c r="AJ131" s="1318"/>
      <c r="AK131" s="1331"/>
      <c r="AL131" s="1331"/>
    </row>
    <row r="132" spans="2:38" x14ac:dyDescent="0.25">
      <c r="B132" s="1318"/>
      <c r="C132" s="1318"/>
      <c r="D132" s="1318"/>
      <c r="E132" s="1318"/>
      <c r="F132" s="1318"/>
      <c r="G132" s="1318"/>
      <c r="H132" s="1318"/>
      <c r="I132" s="1318"/>
      <c r="J132" s="1318"/>
      <c r="K132" s="1318"/>
      <c r="L132" s="1318"/>
      <c r="M132" s="1318"/>
      <c r="N132" s="1318"/>
      <c r="O132" s="1318"/>
      <c r="P132" s="1318"/>
      <c r="Q132" s="1318"/>
      <c r="R132" s="1318"/>
      <c r="S132" s="1318"/>
      <c r="T132" s="1318"/>
      <c r="U132" s="1318"/>
      <c r="V132" s="1318"/>
      <c r="W132" s="1318"/>
      <c r="X132" s="1318"/>
      <c r="Y132" s="1318"/>
      <c r="Z132" s="1318"/>
      <c r="AA132" s="1319"/>
      <c r="AB132" s="1319"/>
      <c r="AC132" s="1319"/>
      <c r="AD132" s="1319"/>
      <c r="AE132" s="1319"/>
      <c r="AF132" s="1319"/>
      <c r="AG132" s="1319"/>
      <c r="AH132" s="1318"/>
      <c r="AI132" s="1318"/>
      <c r="AJ132" s="1318"/>
      <c r="AK132" s="1331"/>
      <c r="AL132" s="1331"/>
    </row>
    <row r="133" spans="2:38" x14ac:dyDescent="0.25">
      <c r="B133" s="1318"/>
      <c r="C133" s="1318"/>
      <c r="D133" s="1318"/>
      <c r="E133" s="1318"/>
      <c r="F133" s="1318"/>
      <c r="G133" s="1318"/>
      <c r="H133" s="1318"/>
      <c r="I133" s="1318"/>
      <c r="J133" s="1318"/>
      <c r="K133" s="1318"/>
      <c r="L133" s="1318"/>
      <c r="M133" s="1318"/>
      <c r="N133" s="1318"/>
      <c r="O133" s="1318"/>
      <c r="P133" s="1318"/>
      <c r="Q133" s="1318"/>
      <c r="R133" s="1318"/>
      <c r="S133" s="1318"/>
      <c r="T133" s="1318"/>
      <c r="U133" s="1318"/>
      <c r="V133" s="1318"/>
      <c r="W133" s="1318"/>
      <c r="X133" s="1318"/>
      <c r="Y133" s="1318"/>
      <c r="Z133" s="1318"/>
      <c r="AA133" s="1319"/>
      <c r="AB133" s="1319"/>
      <c r="AC133" s="1319"/>
      <c r="AD133" s="1319"/>
      <c r="AE133" s="1319"/>
      <c r="AF133" s="1319"/>
      <c r="AG133" s="1319"/>
      <c r="AH133" s="1318"/>
      <c r="AI133" s="1318"/>
      <c r="AJ133" s="1318"/>
      <c r="AK133" s="1331"/>
      <c r="AL133" s="1331"/>
    </row>
    <row r="134" spans="2:38" x14ac:dyDescent="0.25">
      <c r="B134" s="1318"/>
      <c r="C134" s="1318"/>
      <c r="D134" s="1318"/>
      <c r="E134" s="1318"/>
      <c r="F134" s="1318"/>
      <c r="G134" s="1318"/>
      <c r="H134" s="1318"/>
      <c r="I134" s="1318"/>
      <c r="J134" s="1318"/>
      <c r="K134" s="1318"/>
      <c r="L134" s="1318"/>
      <c r="M134" s="1318"/>
      <c r="N134" s="1318"/>
      <c r="O134" s="1318"/>
      <c r="P134" s="1318"/>
      <c r="Q134" s="1318"/>
      <c r="R134" s="1318"/>
      <c r="S134" s="1318"/>
      <c r="T134" s="1318"/>
      <c r="U134" s="1318"/>
      <c r="V134" s="1318"/>
      <c r="W134" s="1318"/>
      <c r="X134" s="1318"/>
      <c r="Y134" s="1318"/>
      <c r="Z134" s="1318"/>
      <c r="AA134" s="1319"/>
      <c r="AB134" s="1319"/>
      <c r="AC134" s="1319"/>
      <c r="AD134" s="1319"/>
      <c r="AE134" s="1319"/>
      <c r="AF134" s="1319"/>
      <c r="AG134" s="1319"/>
      <c r="AH134" s="1318"/>
      <c r="AI134" s="1318"/>
      <c r="AJ134" s="1318"/>
      <c r="AK134" s="1331"/>
      <c r="AL134" s="1331"/>
    </row>
    <row r="135" spans="2:38" x14ac:dyDescent="0.25">
      <c r="B135" s="1318"/>
      <c r="C135" s="1318"/>
      <c r="D135" s="1318"/>
      <c r="E135" s="1318"/>
      <c r="F135" s="1318"/>
      <c r="G135" s="1318"/>
      <c r="H135" s="1318"/>
      <c r="I135" s="1318"/>
      <c r="J135" s="1318"/>
      <c r="K135" s="1318"/>
      <c r="L135" s="1318"/>
      <c r="M135" s="1318"/>
      <c r="N135" s="1318"/>
      <c r="O135" s="1318"/>
      <c r="P135" s="1318"/>
      <c r="Q135" s="1318"/>
      <c r="R135" s="1318"/>
      <c r="S135" s="1318"/>
      <c r="T135" s="1318"/>
      <c r="U135" s="1318"/>
      <c r="V135" s="1318"/>
      <c r="W135" s="1318"/>
      <c r="X135" s="1318"/>
      <c r="Y135" s="1318"/>
      <c r="Z135" s="1318"/>
      <c r="AA135" s="1319"/>
      <c r="AB135" s="1319"/>
      <c r="AC135" s="1319"/>
      <c r="AD135" s="1319"/>
      <c r="AE135" s="1319"/>
      <c r="AF135" s="1319"/>
      <c r="AG135" s="1319"/>
      <c r="AH135" s="1318"/>
      <c r="AI135" s="1318"/>
      <c r="AJ135" s="1318"/>
      <c r="AK135" s="1331"/>
      <c r="AL135" s="1331"/>
    </row>
    <row r="136" spans="2:38" x14ac:dyDescent="0.25">
      <c r="B136" s="1318"/>
      <c r="C136" s="1318"/>
      <c r="D136" s="1318"/>
      <c r="E136" s="1318"/>
      <c r="F136" s="1318"/>
      <c r="G136" s="1318"/>
      <c r="H136" s="1318"/>
      <c r="I136" s="1318"/>
      <c r="J136" s="1318"/>
      <c r="K136" s="1318"/>
      <c r="L136" s="1318"/>
      <c r="M136" s="1318"/>
      <c r="N136" s="1318"/>
      <c r="O136" s="1318"/>
      <c r="P136" s="1318"/>
      <c r="Q136" s="1318"/>
      <c r="R136" s="1318"/>
      <c r="S136" s="1318"/>
      <c r="T136" s="1318"/>
      <c r="U136" s="1318"/>
      <c r="V136" s="1318"/>
      <c r="W136" s="1318"/>
      <c r="X136" s="1318"/>
      <c r="Y136" s="1318"/>
      <c r="Z136" s="1318"/>
      <c r="AA136" s="1319"/>
      <c r="AB136" s="1319"/>
      <c r="AC136" s="1319"/>
      <c r="AD136" s="1319"/>
      <c r="AE136" s="1319"/>
      <c r="AF136" s="1319"/>
      <c r="AG136" s="1319"/>
      <c r="AH136" s="1318"/>
      <c r="AI136" s="1318"/>
      <c r="AJ136" s="1318"/>
      <c r="AK136" s="1331"/>
      <c r="AL136" s="1331"/>
    </row>
    <row r="137" spans="2:38" x14ac:dyDescent="0.25">
      <c r="B137" s="1318"/>
      <c r="C137" s="1318"/>
      <c r="D137" s="1318"/>
      <c r="E137" s="1318"/>
      <c r="F137" s="1318"/>
      <c r="G137" s="1318"/>
      <c r="H137" s="1318"/>
      <c r="I137" s="1318"/>
      <c r="J137" s="1318"/>
      <c r="K137" s="1318"/>
      <c r="L137" s="1318"/>
      <c r="M137" s="1318"/>
      <c r="N137" s="1318"/>
      <c r="O137" s="1318"/>
      <c r="P137" s="1318"/>
      <c r="Q137" s="1318"/>
      <c r="R137" s="1318"/>
      <c r="S137" s="1318"/>
      <c r="T137" s="1318"/>
      <c r="U137" s="1318"/>
      <c r="V137" s="1318"/>
      <c r="W137" s="1318"/>
      <c r="X137" s="1318"/>
      <c r="Y137" s="1318"/>
      <c r="Z137" s="1318"/>
      <c r="AA137" s="1319"/>
      <c r="AB137" s="1319"/>
      <c r="AC137" s="1319"/>
      <c r="AD137" s="1319"/>
      <c r="AE137" s="1319"/>
      <c r="AF137" s="1319"/>
      <c r="AG137" s="1319"/>
      <c r="AH137" s="1318"/>
      <c r="AI137" s="1318"/>
      <c r="AJ137" s="1318"/>
      <c r="AK137" s="1331"/>
      <c r="AL137" s="1331"/>
    </row>
    <row r="138" spans="2:38" x14ac:dyDescent="0.25">
      <c r="B138" s="1318"/>
      <c r="C138" s="1318"/>
      <c r="D138" s="1318"/>
      <c r="E138" s="1318"/>
      <c r="F138" s="1318"/>
      <c r="G138" s="1318"/>
      <c r="H138" s="1318"/>
      <c r="I138" s="1318"/>
      <c r="J138" s="1318"/>
      <c r="K138" s="1318"/>
      <c r="L138" s="1318"/>
      <c r="M138" s="1318"/>
      <c r="N138" s="1318"/>
      <c r="O138" s="1318"/>
      <c r="P138" s="1318"/>
      <c r="Q138" s="1318"/>
      <c r="R138" s="1318"/>
      <c r="S138" s="1318"/>
      <c r="T138" s="1318"/>
      <c r="U138" s="1318"/>
      <c r="V138" s="1318"/>
      <c r="W138" s="1318"/>
      <c r="X138" s="1318"/>
      <c r="Y138" s="1318"/>
      <c r="Z138" s="1318"/>
      <c r="AA138" s="1319"/>
      <c r="AB138" s="1319"/>
      <c r="AC138" s="1319"/>
      <c r="AD138" s="1319"/>
      <c r="AE138" s="1319"/>
      <c r="AF138" s="1319"/>
      <c r="AG138" s="1319"/>
      <c r="AH138" s="1318"/>
      <c r="AI138" s="1318"/>
      <c r="AJ138" s="1318"/>
      <c r="AK138" s="1331"/>
      <c r="AL138" s="1331"/>
    </row>
    <row r="139" spans="2:38" x14ac:dyDescent="0.25">
      <c r="B139" s="1318"/>
      <c r="C139" s="1318"/>
      <c r="D139" s="1318"/>
      <c r="E139" s="1318"/>
      <c r="F139" s="1318"/>
      <c r="G139" s="1318"/>
      <c r="H139" s="1318"/>
      <c r="I139" s="1318"/>
      <c r="J139" s="1318"/>
      <c r="K139" s="1318"/>
      <c r="L139" s="1318"/>
      <c r="M139" s="1318"/>
      <c r="N139" s="1318"/>
      <c r="O139" s="1318"/>
      <c r="P139" s="1318"/>
      <c r="Q139" s="1318"/>
      <c r="R139" s="1318"/>
      <c r="S139" s="1318"/>
      <c r="T139" s="1318"/>
      <c r="U139" s="1318"/>
      <c r="V139" s="1318"/>
      <c r="W139" s="1318"/>
      <c r="X139" s="1318"/>
      <c r="Y139" s="1318"/>
      <c r="Z139" s="1318"/>
      <c r="AA139" s="1319"/>
      <c r="AB139" s="1319"/>
      <c r="AC139" s="1319"/>
      <c r="AD139" s="1319"/>
      <c r="AE139" s="1319"/>
      <c r="AF139" s="1319"/>
      <c r="AG139" s="1319"/>
      <c r="AH139" s="1318"/>
      <c r="AI139" s="1318"/>
      <c r="AJ139" s="1318"/>
      <c r="AK139" s="1331"/>
      <c r="AL139" s="1331"/>
    </row>
  </sheetData>
  <mergeCells count="980">
    <mergeCell ref="E55:F55"/>
    <mergeCell ref="K55:L55"/>
    <mergeCell ref="Q55:R55"/>
    <mergeCell ref="E56:F56"/>
    <mergeCell ref="K56:L56"/>
    <mergeCell ref="Q56:R56"/>
    <mergeCell ref="E57:F57"/>
    <mergeCell ref="K57:L57"/>
    <mergeCell ref="Q57:R57"/>
    <mergeCell ref="E51:F51"/>
    <mergeCell ref="K51:L51"/>
    <mergeCell ref="Q51:R51"/>
    <mergeCell ref="E52:F52"/>
    <mergeCell ref="K52:L52"/>
    <mergeCell ref="Q52:R52"/>
    <mergeCell ref="E54:F54"/>
    <mergeCell ref="K54:L54"/>
    <mergeCell ref="Q54:R54"/>
    <mergeCell ref="E49:F49"/>
    <mergeCell ref="K49:L49"/>
    <mergeCell ref="Q49:R49"/>
    <mergeCell ref="E50:F50"/>
    <mergeCell ref="K50:L50"/>
    <mergeCell ref="Q50:R50"/>
    <mergeCell ref="U8:V8"/>
    <mergeCell ref="AD50:AG50"/>
    <mergeCell ref="Q42:R42"/>
    <mergeCell ref="Q43:R43"/>
    <mergeCell ref="Q44:R44"/>
    <mergeCell ref="Q45:R45"/>
    <mergeCell ref="N46:O46"/>
    <mergeCell ref="Q46:R46"/>
    <mergeCell ref="N37:O37"/>
    <mergeCell ref="N38:O38"/>
    <mergeCell ref="N39:O39"/>
    <mergeCell ref="Q37:R37"/>
    <mergeCell ref="Q38:R38"/>
    <mergeCell ref="Q39:R39"/>
    <mergeCell ref="I25:K25"/>
    <mergeCell ref="N26:O26"/>
    <mergeCell ref="N27:O27"/>
    <mergeCell ref="N28:O28"/>
    <mergeCell ref="A1:K1"/>
    <mergeCell ref="AY1:BE1"/>
    <mergeCell ref="G2:J7"/>
    <mergeCell ref="T2:W7"/>
    <mergeCell ref="AM2:AN2"/>
    <mergeCell ref="AW2:BA2"/>
    <mergeCell ref="BB2:BF2"/>
    <mergeCell ref="CM2:CN2"/>
    <mergeCell ref="A3:D3"/>
    <mergeCell ref="A6:D6"/>
    <mergeCell ref="BG2:BK2"/>
    <mergeCell ref="BL2:BP2"/>
    <mergeCell ref="BQ2:BU2"/>
    <mergeCell ref="BV2:BZ2"/>
    <mergeCell ref="CA2:CE2"/>
    <mergeCell ref="CF2:CJ2"/>
    <mergeCell ref="T51:U51"/>
    <mergeCell ref="T52:U52"/>
    <mergeCell ref="T54:U54"/>
    <mergeCell ref="AA54:AB54"/>
    <mergeCell ref="T55:U55"/>
    <mergeCell ref="N47:O47"/>
    <mergeCell ref="N48:O48"/>
    <mergeCell ref="T49:U49"/>
    <mergeCell ref="T50:U50"/>
    <mergeCell ref="AA50:AB50"/>
    <mergeCell ref="Q47:R47"/>
    <mergeCell ref="D60:G60"/>
    <mergeCell ref="H60:M60"/>
    <mergeCell ref="N60:S60"/>
    <mergeCell ref="T60:X60"/>
    <mergeCell ref="AA60:AB60"/>
    <mergeCell ref="CM60:CN60"/>
    <mergeCell ref="T56:U56"/>
    <mergeCell ref="T57:U57"/>
    <mergeCell ref="AA58:AB58"/>
    <mergeCell ref="B59:X59"/>
    <mergeCell ref="AA59:AB59"/>
    <mergeCell ref="AK59:AL59"/>
    <mergeCell ref="B62:C62"/>
    <mergeCell ref="D62:G62"/>
    <mergeCell ref="BB61:BF61"/>
    <mergeCell ref="BG61:BK61"/>
    <mergeCell ref="BL61:BP61"/>
    <mergeCell ref="BQ61:BU61"/>
    <mergeCell ref="BV61:BZ61"/>
    <mergeCell ref="CA61:CE61"/>
    <mergeCell ref="AW61:BA61"/>
    <mergeCell ref="B64:C64"/>
    <mergeCell ref="D64:G64"/>
    <mergeCell ref="H65:I65"/>
    <mergeCell ref="K65:M65"/>
    <mergeCell ref="N65:O65"/>
    <mergeCell ref="Q65:S65"/>
    <mergeCell ref="T65:V65"/>
    <mergeCell ref="W65:X65"/>
    <mergeCell ref="B63:C63"/>
    <mergeCell ref="D63:G63"/>
    <mergeCell ref="H63:I63"/>
    <mergeCell ref="K63:M63"/>
    <mergeCell ref="N63:O63"/>
    <mergeCell ref="Q63:S63"/>
    <mergeCell ref="T63:V63"/>
    <mergeCell ref="W63:X63"/>
    <mergeCell ref="H64:I64"/>
    <mergeCell ref="K64:M64"/>
    <mergeCell ref="N64:O64"/>
    <mergeCell ref="Q64:S64"/>
    <mergeCell ref="T64:V64"/>
    <mergeCell ref="W64:X64"/>
    <mergeCell ref="W66:X66"/>
    <mergeCell ref="H67:I67"/>
    <mergeCell ref="K67:M67"/>
    <mergeCell ref="N67:O67"/>
    <mergeCell ref="Q67:S67"/>
    <mergeCell ref="T67:V67"/>
    <mergeCell ref="W67:X67"/>
    <mergeCell ref="B65:C65"/>
    <mergeCell ref="D65:G65"/>
    <mergeCell ref="B67:C67"/>
    <mergeCell ref="D67:G67"/>
    <mergeCell ref="B66:C66"/>
    <mergeCell ref="D66:G66"/>
    <mergeCell ref="H66:I66"/>
    <mergeCell ref="K66:M66"/>
    <mergeCell ref="N66:O66"/>
    <mergeCell ref="Q66:S66"/>
    <mergeCell ref="T66:V66"/>
    <mergeCell ref="B68:C68"/>
    <mergeCell ref="D68:G68"/>
    <mergeCell ref="H68:I68"/>
    <mergeCell ref="K68:M68"/>
    <mergeCell ref="N68:O68"/>
    <mergeCell ref="Q68:S68"/>
    <mergeCell ref="T68:V68"/>
    <mergeCell ref="W68:X68"/>
    <mergeCell ref="H69:I69"/>
    <mergeCell ref="K69:M69"/>
    <mergeCell ref="N69:O69"/>
    <mergeCell ref="Q69:S69"/>
    <mergeCell ref="T69:V69"/>
    <mergeCell ref="W69:X69"/>
    <mergeCell ref="W70:X70"/>
    <mergeCell ref="H71:I71"/>
    <mergeCell ref="K71:M71"/>
    <mergeCell ref="N71:O71"/>
    <mergeCell ref="Q71:S71"/>
    <mergeCell ref="T71:V71"/>
    <mergeCell ref="W71:X71"/>
    <mergeCell ref="B69:C69"/>
    <mergeCell ref="D69:G69"/>
    <mergeCell ref="B70:C70"/>
    <mergeCell ref="D70:G70"/>
    <mergeCell ref="B71:C71"/>
    <mergeCell ref="D71:G71"/>
    <mergeCell ref="H70:I70"/>
    <mergeCell ref="K70:M70"/>
    <mergeCell ref="N70:O70"/>
    <mergeCell ref="Q70:S70"/>
    <mergeCell ref="T70:V70"/>
    <mergeCell ref="BX106:BY106"/>
    <mergeCell ref="CC106:CD106"/>
    <mergeCell ref="CH106:CI106"/>
    <mergeCell ref="CM106:CN106"/>
    <mergeCell ref="AY106:BA106"/>
    <mergeCell ref="BD106:BF106"/>
    <mergeCell ref="BI106:BJ106"/>
    <mergeCell ref="BN106:BO106"/>
    <mergeCell ref="BS106:BT106"/>
    <mergeCell ref="N29:O29"/>
    <mergeCell ref="Q27:R27"/>
    <mergeCell ref="Q28:R28"/>
    <mergeCell ref="Q29:R29"/>
    <mergeCell ref="G40:J45"/>
    <mergeCell ref="N40:O40"/>
    <mergeCell ref="N41:O41"/>
    <mergeCell ref="N42:O42"/>
    <mergeCell ref="N43:O43"/>
    <mergeCell ref="N44:O44"/>
    <mergeCell ref="N45:O45"/>
    <mergeCell ref="N30:O30"/>
    <mergeCell ref="G31:J36"/>
    <mergeCell ref="N31:O31"/>
    <mergeCell ref="N32:O32"/>
    <mergeCell ref="N33:O33"/>
    <mergeCell ref="N34:O34"/>
    <mergeCell ref="N35:O35"/>
    <mergeCell ref="N36:O36"/>
    <mergeCell ref="Q41:R41"/>
    <mergeCell ref="Q40:R40"/>
    <mergeCell ref="Q31:R31"/>
    <mergeCell ref="Q32:R32"/>
    <mergeCell ref="Q33:R33"/>
    <mergeCell ref="U11:V11"/>
    <mergeCell ref="U12:V12"/>
    <mergeCell ref="U13:V13"/>
    <mergeCell ref="U14:V14"/>
    <mergeCell ref="U15:V15"/>
    <mergeCell ref="U16:V16"/>
    <mergeCell ref="U9:V9"/>
    <mergeCell ref="U10:V10"/>
    <mergeCell ref="Q30:R30"/>
    <mergeCell ref="Q34:R34"/>
    <mergeCell ref="Q35:R35"/>
    <mergeCell ref="Q36:R36"/>
    <mergeCell ref="U17:V17"/>
    <mergeCell ref="U18:V18"/>
    <mergeCell ref="U19:V19"/>
    <mergeCell ref="U20:V20"/>
    <mergeCell ref="U21:V21"/>
    <mergeCell ref="U22:V22"/>
    <mergeCell ref="U23:V23"/>
    <mergeCell ref="AL63:AM63"/>
    <mergeCell ref="AN63:AQ63"/>
    <mergeCell ref="AL64:AM64"/>
    <mergeCell ref="AN64:AQ64"/>
    <mergeCell ref="AL65:AM65"/>
    <mergeCell ref="AN65:AQ65"/>
    <mergeCell ref="AL66:AM66"/>
    <mergeCell ref="AN66:AQ66"/>
    <mergeCell ref="AL67:AM67"/>
    <mergeCell ref="AN67:AQ67"/>
    <mergeCell ref="AL74:AM74"/>
    <mergeCell ref="AN74:AQ74"/>
    <mergeCell ref="AL75:AM75"/>
    <mergeCell ref="AN75:AQ75"/>
    <mergeCell ref="AL76:AM76"/>
    <mergeCell ref="AN76:AQ76"/>
    <mergeCell ref="AL77:AM77"/>
    <mergeCell ref="AN77:AQ77"/>
    <mergeCell ref="AL68:AM68"/>
    <mergeCell ref="AN68:AQ68"/>
    <mergeCell ref="AL69:AM69"/>
    <mergeCell ref="AN69:AQ69"/>
    <mergeCell ref="AL71:AM71"/>
    <mergeCell ref="AN71:AQ71"/>
    <mergeCell ref="AL72:AM72"/>
    <mergeCell ref="AN72:AQ72"/>
    <mergeCell ref="AL73:AM73"/>
    <mergeCell ref="AN73:AQ73"/>
    <mergeCell ref="CP2:CS2"/>
    <mergeCell ref="CT2:CW2"/>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CF61:CJ61"/>
    <mergeCell ref="CM61:CN61"/>
    <mergeCell ref="B72:C72"/>
    <mergeCell ref="D72:G72"/>
    <mergeCell ref="H72:I72"/>
    <mergeCell ref="K72:M72"/>
    <mergeCell ref="N72:O72"/>
    <mergeCell ref="Q72:S72"/>
    <mergeCell ref="T72:V72"/>
    <mergeCell ref="W72:X72"/>
    <mergeCell ref="B73:C73"/>
    <mergeCell ref="D73:G73"/>
    <mergeCell ref="H73:I73"/>
    <mergeCell ref="K73:M73"/>
    <mergeCell ref="N73:O73"/>
    <mergeCell ref="Q73:S73"/>
    <mergeCell ref="T73:V73"/>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27:L127"/>
    <mergeCell ref="K120:L120"/>
    <mergeCell ref="K121:L121"/>
    <mergeCell ref="K122:L122"/>
    <mergeCell ref="K123:L123"/>
    <mergeCell ref="K124:L124"/>
    <mergeCell ref="K125:L125"/>
    <mergeCell ref="K126:L126"/>
    <mergeCell ref="K110:L110"/>
    <mergeCell ref="K111:L111"/>
    <mergeCell ref="K112:L112"/>
    <mergeCell ref="K113:L113"/>
    <mergeCell ref="K114:L114"/>
    <mergeCell ref="K115:L115"/>
    <mergeCell ref="K116:L116"/>
    <mergeCell ref="K117:L117"/>
    <mergeCell ref="K118:L118"/>
    <mergeCell ref="K119:L119"/>
    <mergeCell ref="K102:L102"/>
    <mergeCell ref="AK105:AL105"/>
    <mergeCell ref="K108:L108"/>
    <mergeCell ref="K107:L107"/>
    <mergeCell ref="K106:L106"/>
    <mergeCell ref="K105:L105"/>
    <mergeCell ref="K104:L104"/>
    <mergeCell ref="K103:L103"/>
    <mergeCell ref="K109:L109"/>
  </mergeCells>
  <conditionalFormatting sqref="AM4:AO58">
    <cfRule type="cellIs" dxfId="687" priority="208" operator="between">
      <formula>30</formula>
      <formula>39</formula>
    </cfRule>
    <cfRule type="cellIs" dxfId="686" priority="209" operator="between">
      <formula>90</formula>
      <formula>99</formula>
    </cfRule>
    <cfRule type="cellIs" dxfId="685" priority="210" operator="between">
      <formula>40</formula>
      <formula>49</formula>
    </cfRule>
    <cfRule type="cellIs" dxfId="684" priority="211" operator="between">
      <formula>50</formula>
      <formula>59</formula>
    </cfRule>
    <cfRule type="cellIs" dxfId="683" priority="212" operator="between">
      <formula>60</formula>
      <formula>69</formula>
    </cfRule>
    <cfRule type="cellIs" dxfId="682" priority="213" operator="between">
      <formula>70</formula>
      <formula>79</formula>
    </cfRule>
    <cfRule type="cellIs" dxfId="681" priority="214" operator="between">
      <formula>80</formula>
      <formula>89</formula>
    </cfRule>
  </conditionalFormatting>
  <conditionalFormatting sqref="C9:C46 I9:I15 O9:O14 W9:W22">
    <cfRule type="containsText" dxfId="680" priority="88" operator="containsText" text="HL">
      <formula>NOT(ISERROR(SEARCH("HL",C9)))</formula>
    </cfRule>
    <cfRule type="containsText" dxfId="679" priority="89" operator="containsText" text="HD">
      <formula>NOT(ISERROR(SEARCH("HD",C9)))</formula>
    </cfRule>
    <cfRule type="containsText" dxfId="678" priority="90" operator="containsText" text="HW">
      <formula>NOT(ISERROR(SEARCH("HW",C9)))</formula>
    </cfRule>
    <cfRule type="containsText" dxfId="677" priority="91" operator="containsText" text="AL">
      <formula>NOT(ISERROR(SEARCH("AL",C9)))</formula>
    </cfRule>
    <cfRule type="containsText" dxfId="676" priority="92" operator="containsText" text="AD">
      <formula>NOT(ISERROR(SEARCH("AD",C9)))</formula>
    </cfRule>
    <cfRule type="containsText" dxfId="675" priority="93" operator="containsText" text="AW">
      <formula>NOT(ISERROR(SEARCH("AW",C9)))</formula>
    </cfRule>
  </conditionalFormatting>
  <conditionalFormatting sqref="I16 O15:O16 W23 O20:O24 I30 I39">
    <cfRule type="containsText" dxfId="674" priority="94" operator="containsText" text="ND">
      <formula>NOT(ISERROR(SEARCH("ND",I15)))</formula>
    </cfRule>
    <cfRule type="containsText" dxfId="673" priority="95" operator="containsText" text="NW">
      <formula>NOT(ISERROR(SEARCH("NW",I15)))</formula>
    </cfRule>
    <cfRule type="containsText" dxfId="672" priority="96" operator="containsText" text="NL">
      <formula>NOT(ISERROR(SEARCH("NL",I15)))</formula>
    </cfRule>
  </conditionalFormatting>
  <conditionalFormatting sqref="AD64:AE99">
    <cfRule type="cellIs" dxfId="671" priority="65" operator="between">
      <formula>90</formula>
      <formula>99</formula>
    </cfRule>
    <cfRule type="cellIs" dxfId="670" priority="66" operator="between">
      <formula>40</formula>
      <formula>49</formula>
    </cfRule>
    <cfRule type="cellIs" dxfId="669" priority="67" operator="between">
      <formula>50</formula>
      <formula>59</formula>
    </cfRule>
    <cfRule type="cellIs" dxfId="668" priority="68" operator="between">
      <formula>60</formula>
      <formula>69</formula>
    </cfRule>
    <cfRule type="cellIs" dxfId="667" priority="69" operator="between">
      <formula>70</formula>
      <formula>79</formula>
    </cfRule>
    <cfRule type="cellIs" dxfId="666" priority="70" operator="between">
      <formula>80</formula>
      <formula>89</formula>
    </cfRule>
  </conditionalFormatting>
  <conditionalFormatting sqref="AC64:AC99">
    <cfRule type="beginsWith" dxfId="665" priority="49" operator="beginsWith" text="ST">
      <formula>LEFT(AC64,LEN("ST"))="ST"</formula>
    </cfRule>
    <cfRule type="beginsWith" dxfId="664" priority="50" operator="beginsWith" text="RW">
      <formula>LEFT(AC64,LEN("RW"))="RW"</formula>
    </cfRule>
    <cfRule type="beginsWith" dxfId="663" priority="51" operator="beginsWith" text="LW">
      <formula>LEFT(AC64,LEN("LW"))="LW"</formula>
    </cfRule>
    <cfRule type="beginsWith" dxfId="662" priority="52" operator="beginsWith" text="LF">
      <formula>LEFT(AC64,LEN("LF"))="LF"</formula>
    </cfRule>
    <cfRule type="beginsWith" dxfId="661" priority="53" operator="beginsWith" text="CF">
      <formula>LEFT(AC64,LEN("CF"))="CF"</formula>
    </cfRule>
    <cfRule type="beginsWith" dxfId="660" priority="54" operator="beginsWith" text="CAM">
      <formula>LEFT(AC64,LEN("CAM"))="CAM"</formula>
    </cfRule>
    <cfRule type="beginsWith" dxfId="659" priority="55" operator="beginsWith" text="LM">
      <formula>LEFT(AC64,LEN("LM"))="LM"</formula>
    </cfRule>
    <cfRule type="beginsWith" dxfId="658" priority="56" operator="beginsWith" text="CM">
      <formula>LEFT(AC64,LEN("CM"))="CM"</formula>
    </cfRule>
    <cfRule type="beginsWith" dxfId="657" priority="57" operator="beginsWith" text="RM">
      <formula>LEFT(AC64,LEN("RM"))="RM"</formula>
    </cfRule>
    <cfRule type="beginsWith" dxfId="656" priority="58" operator="beginsWith" text="CDM">
      <formula>LEFT(AC64,LEN("CDM"))="CDM"</formula>
    </cfRule>
    <cfRule type="beginsWith" dxfId="655" priority="59" operator="beginsWith" text="LWB">
      <formula>LEFT(AC64,LEN("LWB"))="LWB"</formula>
    </cfRule>
    <cfRule type="beginsWith" dxfId="654" priority="60" operator="beginsWith" text="RWB">
      <formula>LEFT(AC64,LEN("RWB"))="RWB"</formula>
    </cfRule>
    <cfRule type="beginsWith" dxfId="653" priority="61" operator="beginsWith" text="RB">
      <formula>LEFT(AC64,LEN("RB"))="RB"</formula>
    </cfRule>
    <cfRule type="beginsWith" dxfId="652" priority="62" operator="beginsWith" text="CB">
      <formula>LEFT(AC64,LEN("CB"))="CB"</formula>
    </cfRule>
    <cfRule type="beginsWith" dxfId="651" priority="63" operator="beginsWith" text="LB">
      <formula>LEFT(AC64,LEN("LB"))="LB"</formula>
    </cfRule>
    <cfRule type="beginsWith" dxfId="650" priority="64" operator="beginsWith" text="GK">
      <formula>LEFT(AC64,LEN("GK"))="GK"</formula>
    </cfRule>
  </conditionalFormatting>
  <conditionalFormatting sqref="AL4:AL58">
    <cfRule type="beginsWith" dxfId="649" priority="33" operator="beginsWith" text="ST">
      <formula>LEFT(AL4,LEN("ST"))="ST"</formula>
    </cfRule>
    <cfRule type="beginsWith" dxfId="648" priority="34" operator="beginsWith" text="RW">
      <formula>LEFT(AL4,LEN("RW"))="RW"</formula>
    </cfRule>
    <cfRule type="beginsWith" dxfId="647" priority="35" operator="beginsWith" text="LW">
      <formula>LEFT(AL4,LEN("LW"))="LW"</formula>
    </cfRule>
    <cfRule type="beginsWith" dxfId="646" priority="36" operator="beginsWith" text="LF">
      <formula>LEFT(AL4,LEN("LF"))="LF"</formula>
    </cfRule>
    <cfRule type="beginsWith" dxfId="645" priority="37" operator="beginsWith" text="CF">
      <formula>LEFT(AL4,LEN("CF"))="CF"</formula>
    </cfRule>
    <cfRule type="beginsWith" dxfId="644" priority="38" operator="beginsWith" text="CAM">
      <formula>LEFT(AL4,LEN("CAM"))="CAM"</formula>
    </cfRule>
    <cfRule type="beginsWith" dxfId="643" priority="39" operator="beginsWith" text="LM">
      <formula>LEFT(AL4,LEN("LM"))="LM"</formula>
    </cfRule>
    <cfRule type="beginsWith" dxfId="642" priority="40" operator="beginsWith" text="CM">
      <formula>LEFT(AL4,LEN("CM"))="CM"</formula>
    </cfRule>
    <cfRule type="beginsWith" dxfId="641" priority="41" operator="beginsWith" text="RM">
      <formula>LEFT(AL4,LEN("RM"))="RM"</formula>
    </cfRule>
    <cfRule type="beginsWith" dxfId="640" priority="42" operator="beginsWith" text="CDM">
      <formula>LEFT(AL4,LEN("CDM"))="CDM"</formula>
    </cfRule>
    <cfRule type="beginsWith" dxfId="639" priority="43" operator="beginsWith" text="LWB">
      <formula>LEFT(AL4,LEN("LWB"))="LWB"</formula>
    </cfRule>
    <cfRule type="beginsWith" dxfId="638" priority="44" operator="beginsWith" text="RWB">
      <formula>LEFT(AL4,LEN("RWB"))="RWB"</formula>
    </cfRule>
    <cfRule type="beginsWith" dxfId="637" priority="45" operator="beginsWith" text="RB">
      <formula>LEFT(AL4,LEN("RB"))="RB"</formula>
    </cfRule>
    <cfRule type="beginsWith" dxfId="636" priority="46" operator="beginsWith" text="CB">
      <formula>LEFT(AL4,LEN("CB"))="CB"</formula>
    </cfRule>
    <cfRule type="beginsWith" dxfId="635" priority="47" operator="beginsWith" text="LB">
      <formula>LEFT(AL4,LEN("LB"))="LB"</formula>
    </cfRule>
    <cfRule type="beginsWith" dxfId="634" priority="48" operator="beginsWith" text="GK">
      <formula>LEFT(AL4,LEN("GK"))="GK"</formula>
    </cfRule>
  </conditionalFormatting>
  <conditionalFormatting sqref="AK104">
    <cfRule type="containsText" dxfId="633" priority="18" operator="containsText" text="RW">
      <formula>NOT(ISERROR(SEARCH("RW",AK104)))</formula>
    </cfRule>
    <cfRule type="containsText" dxfId="632" priority="19" operator="containsText" text="LW">
      <formula>NOT(ISERROR(SEARCH("LW",AK104)))</formula>
    </cfRule>
    <cfRule type="containsText" dxfId="631" priority="20" operator="containsText" text="LF">
      <formula>NOT(ISERROR(SEARCH("LF",AK104)))</formula>
    </cfRule>
    <cfRule type="containsText" dxfId="630" priority="21" operator="containsText" text="CF">
      <formula>NOT(ISERROR(SEARCH("CF",AK104)))</formula>
    </cfRule>
    <cfRule type="containsText" dxfId="629" priority="22" operator="containsText" text="CF">
      <formula>NOT(ISERROR(SEARCH("CF",AK104)))</formula>
    </cfRule>
    <cfRule type="containsText" dxfId="628" priority="23" operator="containsText" text="CAM">
      <formula>NOT(ISERROR(SEARCH("CAM",AK104)))</formula>
    </cfRule>
    <cfRule type="containsText" dxfId="627" priority="24" operator="containsText" text="LM">
      <formula>NOT(ISERROR(SEARCH("LM",AK104)))</formula>
    </cfRule>
    <cfRule type="containsText" dxfId="626" priority="25" operator="containsText" text="RM">
      <formula>NOT(ISERROR(SEARCH("RM",AK104)))</formula>
    </cfRule>
    <cfRule type="containsText" dxfId="625" priority="26" operator="containsText" text="CDM">
      <formula>NOT(ISERROR(SEARCH("CDM",AK104)))</formula>
    </cfRule>
    <cfRule type="containsText" dxfId="624" priority="27" operator="containsText" text="LWB">
      <formula>NOT(ISERROR(SEARCH("LWB",AK104)))</formula>
    </cfRule>
    <cfRule type="containsText" dxfId="623" priority="28" operator="containsText" text="RWB">
      <formula>NOT(ISERROR(SEARCH("RWB",AK104)))</formula>
    </cfRule>
    <cfRule type="containsText" dxfId="622" priority="29" operator="containsText" text="RB">
      <formula>NOT(ISERROR(SEARCH("RB",AK104)))</formula>
    </cfRule>
    <cfRule type="containsText" dxfId="621" priority="30" operator="containsText" text="CB">
      <formula>NOT(ISERROR(SEARCH("CB",AK104)))</formula>
    </cfRule>
    <cfRule type="containsText" dxfId="620" priority="31" operator="containsText" text="LB">
      <formula>NOT(ISERROR(SEARCH("LB",AK104)))</formula>
    </cfRule>
    <cfRule type="containsText" dxfId="619" priority="32" operator="containsText" text="GK">
      <formula>NOT(ISERROR(SEARCH("GK",AK104)))</formula>
    </cfRule>
  </conditionalFormatting>
  <conditionalFormatting sqref="AL104">
    <cfRule type="containsText" dxfId="618" priority="1" operator="containsText" text="ST">
      <formula>NOT(ISERROR(SEARCH("ST",AL104)))</formula>
    </cfRule>
    <cfRule type="containsText" dxfId="617" priority="2" operator="containsText" text="RW">
      <formula>NOT(ISERROR(SEARCH("RW",AL104)))</formula>
    </cfRule>
    <cfRule type="containsText" dxfId="616" priority="3" operator="containsText" text="LW">
      <formula>NOT(ISERROR(SEARCH("LW",AL104)))</formula>
    </cfRule>
    <cfRule type="containsText" dxfId="615" priority="4" operator="containsText" text="LF">
      <formula>NOT(ISERROR(SEARCH("LF",AL104)))</formula>
    </cfRule>
    <cfRule type="containsText" dxfId="614" priority="5" operator="containsText" text="CF">
      <formula>NOT(ISERROR(SEARCH("CF",AL104)))</formula>
    </cfRule>
    <cfRule type="containsText" dxfId="613" priority="6" operator="containsText" text="CF">
      <formula>NOT(ISERROR(SEARCH("CF",AL104)))</formula>
    </cfRule>
    <cfRule type="containsText" dxfId="612" priority="7" operator="containsText" text="CAM">
      <formula>NOT(ISERROR(SEARCH("CAM",AL104)))</formula>
    </cfRule>
    <cfRule type="containsText" dxfId="611" priority="8" operator="containsText" text="LM">
      <formula>NOT(ISERROR(SEARCH("LM",AL104)))</formula>
    </cfRule>
    <cfRule type="containsText" dxfId="610" priority="9" operator="containsText" text="CM">
      <formula>NOT(ISERROR(SEARCH("CM",AL104)))</formula>
    </cfRule>
    <cfRule type="containsText" dxfId="609" priority="10" operator="containsText" text="RM">
      <formula>NOT(ISERROR(SEARCH("RM",AL104)))</formula>
    </cfRule>
    <cfRule type="containsText" dxfId="608" priority="11" operator="containsText" text="CDM">
      <formula>NOT(ISERROR(SEARCH("CDM",AL104)))</formula>
    </cfRule>
    <cfRule type="containsText" dxfId="607" priority="12" operator="containsText" text="LWB">
      <formula>NOT(ISERROR(SEARCH("LWB",AL104)))</formula>
    </cfRule>
    <cfRule type="containsText" dxfId="606" priority="13" operator="containsText" text="RWB">
      <formula>NOT(ISERROR(SEARCH("RWB",AL104)))</formula>
    </cfRule>
    <cfRule type="containsText" dxfId="605" priority="14" operator="containsText" text="RB">
      <formula>NOT(ISERROR(SEARCH("RB",AL104)))</formula>
    </cfRule>
    <cfRule type="containsText" dxfId="604" priority="15" operator="containsText" text="CB">
      <formula>NOT(ISERROR(SEARCH("CB",AL104)))</formula>
    </cfRule>
    <cfRule type="containsText" dxfId="603" priority="16" operator="containsText" text="LB">
      <formula>NOT(ISERROR(SEARCH("LB",AL104)))</formula>
    </cfRule>
    <cfRule type="containsText" dxfId="602" priority="17" operator="containsText" text="GK">
      <formula>NOT(ISERROR(SEARCH("GK",AL104)))</formula>
    </cfRule>
  </conditionalFormatting>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1"/>
  </sheetPr>
  <dimension ref="A1:EJ139"/>
  <sheetViews>
    <sheetView showGridLines="0" topLeftCell="A4" zoomScale="90" zoomScaleNormal="90" workbookViewId="0">
      <selection activeCell="J30" sqref="J30"/>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27" customWidth="1"/>
    <col min="38" max="38" width="10" style="527" customWidth="1"/>
    <col min="39" max="40" width="5.140625" style="527" customWidth="1"/>
    <col min="41" max="41" width="10" style="789" customWidth="1"/>
    <col min="42" max="42" width="5.140625" style="527"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423</v>
      </c>
      <c r="B1" s="1843"/>
      <c r="C1" s="1843"/>
      <c r="D1" s="1843"/>
      <c r="E1" s="1843"/>
      <c r="F1" s="1843"/>
      <c r="G1" s="1843"/>
      <c r="H1" s="1843"/>
      <c r="I1" s="1843"/>
      <c r="J1" s="1843"/>
      <c r="K1" s="1843"/>
      <c r="L1" s="1008"/>
      <c r="M1" s="624"/>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828"/>
      <c r="AM4" s="1055"/>
      <c r="AN4" s="1056"/>
      <c r="AO4" s="1057"/>
      <c r="AP4" s="1057"/>
      <c r="AQ4" s="404"/>
      <c r="AR4" s="20"/>
      <c r="AS4" s="329"/>
      <c r="AT4" s="307"/>
      <c r="AU4" s="21"/>
      <c r="AV4" s="402"/>
      <c r="AW4" s="403"/>
      <c r="AX4" s="398"/>
      <c r="AY4" s="307"/>
      <c r="AZ4" s="348"/>
      <c r="BA4" s="390"/>
      <c r="BB4" s="415"/>
      <c r="BC4" s="416"/>
      <c r="BD4" s="307"/>
      <c r="BE4" s="348"/>
      <c r="BF4" s="390"/>
      <c r="BG4" s="415"/>
      <c r="BH4" s="416"/>
      <c r="BI4" s="307"/>
      <c r="BJ4" s="348"/>
      <c r="BK4" s="390"/>
      <c r="BL4" s="415"/>
      <c r="BM4" s="416"/>
      <c r="BN4" s="307"/>
      <c r="BO4" s="349"/>
      <c r="BP4" s="407"/>
      <c r="BQ4" s="415"/>
      <c r="BR4" s="416"/>
      <c r="BS4" s="307"/>
      <c r="BT4" s="348"/>
      <c r="BU4" s="408"/>
      <c r="BV4" s="415"/>
      <c r="BW4" s="416"/>
      <c r="BX4" s="307"/>
      <c r="BY4" s="349"/>
      <c r="BZ4" s="407"/>
      <c r="CA4" s="415"/>
      <c r="CB4" s="416"/>
      <c r="CC4" s="307"/>
      <c r="CD4" s="348"/>
      <c r="CE4" s="408"/>
      <c r="CF4" s="415"/>
      <c r="CG4" s="416"/>
      <c r="CH4" s="307"/>
      <c r="CI4" s="348"/>
      <c r="CJ4" s="408"/>
      <c r="CK4" s="409"/>
      <c r="CL4" s="410"/>
      <c r="CM4" s="411"/>
      <c r="CN4" s="412"/>
      <c r="CO4" s="1461"/>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828"/>
      <c r="AM5" s="1056"/>
      <c r="AN5" s="1056"/>
      <c r="AO5" s="1057"/>
      <c r="AP5" s="1057"/>
      <c r="AQ5" s="404"/>
      <c r="AR5" s="20"/>
      <c r="AS5" s="329"/>
      <c r="AT5" s="307"/>
      <c r="AU5" s="21"/>
      <c r="AV5" s="402"/>
      <c r="AW5" s="403"/>
      <c r="AX5" s="398"/>
      <c r="AY5" s="307"/>
      <c r="AZ5" s="348"/>
      <c r="BA5" s="390"/>
      <c r="BB5" s="415"/>
      <c r="BC5" s="416"/>
      <c r="BD5" s="307"/>
      <c r="BE5" s="348"/>
      <c r="BF5" s="390"/>
      <c r="BG5" s="415"/>
      <c r="BH5" s="416"/>
      <c r="BI5" s="307"/>
      <c r="BJ5" s="348"/>
      <c r="BK5" s="390"/>
      <c r="BL5" s="415"/>
      <c r="BM5" s="416"/>
      <c r="BN5" s="307"/>
      <c r="BO5" s="349"/>
      <c r="BP5" s="407"/>
      <c r="BQ5" s="415"/>
      <c r="BR5" s="416"/>
      <c r="BS5" s="307"/>
      <c r="BT5" s="348"/>
      <c r="BU5" s="408"/>
      <c r="BV5" s="415"/>
      <c r="BW5" s="416"/>
      <c r="BX5" s="307"/>
      <c r="BY5" s="349"/>
      <c r="BZ5" s="407"/>
      <c r="CA5" s="415"/>
      <c r="CB5" s="416"/>
      <c r="CC5" s="307"/>
      <c r="CD5" s="348"/>
      <c r="CE5" s="408"/>
      <c r="CF5" s="415"/>
      <c r="CG5" s="416"/>
      <c r="CH5" s="307"/>
      <c r="CI5" s="348"/>
      <c r="CJ5" s="408"/>
      <c r="CK5" s="409"/>
      <c r="CL5" s="410"/>
      <c r="CM5" s="411"/>
      <c r="CN5" s="412"/>
      <c r="CO5" s="1461"/>
      <c r="CP5" s="1202"/>
      <c r="CQ5" s="785" t="e">
        <f>CP5/(AQ5-(AR5/1.5))</f>
        <v>#DIV/0!</v>
      </c>
      <c r="CR5" s="1204"/>
      <c r="CS5" s="786" t="e">
        <f t="shared" si="0"/>
        <v>#DIV/0!</v>
      </c>
      <c r="CT5" s="1114"/>
      <c r="CU5" s="1199" t="e">
        <f t="shared" ref="CU5:CU57" si="1">CT5/(AQ5-(AR5/1.5))</f>
        <v>#DIV/0!</v>
      </c>
      <c r="CV5" s="1115"/>
      <c r="CW5" s="1208" t="e">
        <f t="shared" ref="CW5:CW57" si="2">CV5/(AQ5-(AR5/1.5))</f>
        <v>#DIV/0!</v>
      </c>
      <c r="CX5" s="1214"/>
      <c r="CY5" s="1210" t="e">
        <f t="shared" ref="CY5:CY57" si="3">CX5/(AQ5-(AR5/1.5))</f>
        <v>#DIV/0!</v>
      </c>
      <c r="CZ5" s="1116"/>
      <c r="DA5" s="1207" t="e">
        <f t="shared" ref="DA5:DA57" si="4">CZ5/(AQ5-(AR5/1.5))</f>
        <v>#DIV/0!</v>
      </c>
      <c r="DB5" s="1114"/>
      <c r="DC5" s="1196" t="e">
        <f t="shared" ref="DC5:DC57" si="5">DB5/(AQ5-(AR5/1.5))</f>
        <v>#DIV/0!</v>
      </c>
      <c r="DD5" s="1115"/>
      <c r="DE5" s="1208" t="e">
        <f t="shared" ref="DE5:DE57" si="6">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904"/>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404"/>
      <c r="AR6" s="20"/>
      <c r="AS6" s="329"/>
      <c r="AT6" s="307"/>
      <c r="AU6" s="21"/>
      <c r="AV6" s="402"/>
      <c r="AW6" s="403"/>
      <c r="AX6" s="398"/>
      <c r="AY6" s="307"/>
      <c r="AZ6" s="348"/>
      <c r="BA6" s="390"/>
      <c r="BB6" s="415"/>
      <c r="BC6" s="416"/>
      <c r="BD6" s="307"/>
      <c r="BE6" s="348"/>
      <c r="BF6" s="390"/>
      <c r="BG6" s="415"/>
      <c r="BH6" s="416"/>
      <c r="BI6" s="307"/>
      <c r="BJ6" s="348"/>
      <c r="BK6" s="390"/>
      <c r="BL6" s="415"/>
      <c r="BM6" s="416"/>
      <c r="BN6" s="307"/>
      <c r="BO6" s="349"/>
      <c r="BP6" s="407"/>
      <c r="BQ6" s="415"/>
      <c r="BR6" s="416"/>
      <c r="BS6" s="307"/>
      <c r="BT6" s="348"/>
      <c r="BU6" s="408"/>
      <c r="BV6" s="415"/>
      <c r="BW6" s="416"/>
      <c r="BX6" s="307"/>
      <c r="BY6" s="349"/>
      <c r="BZ6" s="407"/>
      <c r="CA6" s="415"/>
      <c r="CB6" s="416"/>
      <c r="CC6" s="307"/>
      <c r="CD6" s="348"/>
      <c r="CE6" s="408"/>
      <c r="CF6" s="415"/>
      <c r="CG6" s="416"/>
      <c r="CH6" s="307"/>
      <c r="CI6" s="348"/>
      <c r="CJ6" s="408"/>
      <c r="CK6" s="409"/>
      <c r="CL6" s="410"/>
      <c r="CM6" s="411"/>
      <c r="CN6" s="412"/>
      <c r="CO6" s="1462"/>
      <c r="CP6" s="1203"/>
      <c r="CQ6" s="785" t="e">
        <f t="shared" ref="CQ6:CQ57" si="7">CP6/(AQ6-(AR6/1.5))</f>
        <v>#DIV/0!</v>
      </c>
      <c r="CR6" s="1116"/>
      <c r="CS6" s="786" t="e">
        <f t="shared" si="0"/>
        <v>#DIV/0!</v>
      </c>
      <c r="CT6" s="1114"/>
      <c r="CU6" s="1199" t="e">
        <f t="shared" si="1"/>
        <v>#DIV/0!</v>
      </c>
      <c r="CV6" s="1115"/>
      <c r="CW6" s="1208" t="e">
        <f t="shared" si="2"/>
        <v>#DIV/0!</v>
      </c>
      <c r="CX6" s="1214"/>
      <c r="CY6" s="1210" t="e">
        <f t="shared" si="3"/>
        <v>#DIV/0!</v>
      </c>
      <c r="CZ6" s="1116"/>
      <c r="DA6" s="1207" t="e">
        <f t="shared" si="4"/>
        <v>#DIV/0!</v>
      </c>
      <c r="DB6" s="1114"/>
      <c r="DC6" s="1196" t="e">
        <f t="shared" si="5"/>
        <v>#DIV/0!</v>
      </c>
      <c r="DD6" s="1115"/>
      <c r="DE6" s="1208" t="e">
        <f t="shared" si="6"/>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905"/>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404"/>
      <c r="AR7" s="20"/>
      <c r="AS7" s="329"/>
      <c r="AT7" s="307"/>
      <c r="AU7" s="21"/>
      <c r="AV7" s="402"/>
      <c r="AW7" s="403"/>
      <c r="AX7" s="398"/>
      <c r="AY7" s="307"/>
      <c r="AZ7" s="348"/>
      <c r="BA7" s="390"/>
      <c r="BB7" s="415"/>
      <c r="BC7" s="416"/>
      <c r="BD7" s="307"/>
      <c r="BE7" s="348"/>
      <c r="BF7" s="390"/>
      <c r="BG7" s="415"/>
      <c r="BH7" s="416"/>
      <c r="BI7" s="307"/>
      <c r="BJ7" s="348"/>
      <c r="BK7" s="390"/>
      <c r="BL7" s="415"/>
      <c r="BM7" s="416"/>
      <c r="BN7" s="307"/>
      <c r="BO7" s="349"/>
      <c r="BP7" s="407"/>
      <c r="BQ7" s="415"/>
      <c r="BR7" s="416"/>
      <c r="BS7" s="307"/>
      <c r="BT7" s="348"/>
      <c r="BU7" s="408"/>
      <c r="BV7" s="415"/>
      <c r="BW7" s="416"/>
      <c r="BX7" s="307"/>
      <c r="BY7" s="349"/>
      <c r="BZ7" s="407"/>
      <c r="CA7" s="415"/>
      <c r="CB7" s="416"/>
      <c r="CC7" s="307"/>
      <c r="CD7" s="348"/>
      <c r="CE7" s="408"/>
      <c r="CF7" s="415"/>
      <c r="CG7" s="416"/>
      <c r="CH7" s="307"/>
      <c r="CI7" s="348"/>
      <c r="CJ7" s="408"/>
      <c r="CK7" s="409"/>
      <c r="CL7" s="410"/>
      <c r="CM7" s="411"/>
      <c r="CN7" s="412"/>
      <c r="CO7" s="1462"/>
      <c r="CP7" s="1203"/>
      <c r="CQ7" s="785" t="e">
        <f t="shared" si="7"/>
        <v>#DIV/0!</v>
      </c>
      <c r="CR7" s="1116"/>
      <c r="CS7" s="786" t="e">
        <f t="shared" si="0"/>
        <v>#DIV/0!</v>
      </c>
      <c r="CT7" s="1114"/>
      <c r="CU7" s="1199" t="e">
        <f t="shared" si="1"/>
        <v>#DIV/0!</v>
      </c>
      <c r="CV7" s="1115"/>
      <c r="CW7" s="1208" t="e">
        <f t="shared" si="2"/>
        <v>#DIV/0!</v>
      </c>
      <c r="CX7" s="1214"/>
      <c r="CY7" s="1210" t="e">
        <f t="shared" si="3"/>
        <v>#DIV/0!</v>
      </c>
      <c r="CZ7" s="1116"/>
      <c r="DA7" s="1207" t="e">
        <f t="shared" si="4"/>
        <v>#DIV/0!</v>
      </c>
      <c r="DB7" s="1114"/>
      <c r="DC7" s="1196" t="e">
        <f t="shared" si="5"/>
        <v>#DIV/0!</v>
      </c>
      <c r="DD7" s="1115"/>
      <c r="DE7" s="1208" t="e">
        <f t="shared" si="6"/>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828"/>
      <c r="AM8" s="1056"/>
      <c r="AN8" s="1056"/>
      <c r="AO8" s="1057"/>
      <c r="AP8" s="1057"/>
      <c r="AQ8" s="404"/>
      <c r="AR8" s="20"/>
      <c r="AS8" s="329"/>
      <c r="AT8" s="307"/>
      <c r="AU8" s="21"/>
      <c r="AV8" s="402"/>
      <c r="AW8" s="403"/>
      <c r="AX8" s="398"/>
      <c r="AY8" s="307"/>
      <c r="AZ8" s="348"/>
      <c r="BA8" s="390"/>
      <c r="BB8" s="415"/>
      <c r="BC8" s="416"/>
      <c r="BD8" s="307"/>
      <c r="BE8" s="348"/>
      <c r="BF8" s="390"/>
      <c r="BG8" s="415"/>
      <c r="BH8" s="416"/>
      <c r="BI8" s="307"/>
      <c r="BJ8" s="348"/>
      <c r="BK8" s="390"/>
      <c r="BL8" s="415"/>
      <c r="BM8" s="416"/>
      <c r="BN8" s="307"/>
      <c r="BO8" s="349"/>
      <c r="BP8" s="407"/>
      <c r="BQ8" s="415"/>
      <c r="BR8" s="416"/>
      <c r="BS8" s="307"/>
      <c r="BT8" s="348"/>
      <c r="BU8" s="408"/>
      <c r="BV8" s="415"/>
      <c r="BW8" s="416"/>
      <c r="BX8" s="307"/>
      <c r="BY8" s="349"/>
      <c r="BZ8" s="407"/>
      <c r="CA8" s="415"/>
      <c r="CB8" s="416"/>
      <c r="CC8" s="307"/>
      <c r="CD8" s="348"/>
      <c r="CE8" s="408"/>
      <c r="CF8" s="415"/>
      <c r="CG8" s="416"/>
      <c r="CH8" s="307"/>
      <c r="CI8" s="348"/>
      <c r="CJ8" s="408"/>
      <c r="CK8" s="409"/>
      <c r="CL8" s="410"/>
      <c r="CM8" s="411"/>
      <c r="CN8" s="412"/>
      <c r="CO8" s="1462"/>
      <c r="CP8" s="1203"/>
      <c r="CQ8" s="785" t="e">
        <f t="shared" si="7"/>
        <v>#DIV/0!</v>
      </c>
      <c r="CR8" s="1116"/>
      <c r="CS8" s="786" t="e">
        <f t="shared" si="0"/>
        <v>#DIV/0!</v>
      </c>
      <c r="CT8" s="1114"/>
      <c r="CU8" s="1199" t="e">
        <f t="shared" si="1"/>
        <v>#DIV/0!</v>
      </c>
      <c r="CV8" s="1115"/>
      <c r="CW8" s="1208" t="e">
        <f t="shared" si="2"/>
        <v>#DIV/0!</v>
      </c>
      <c r="CX8" s="1214"/>
      <c r="CY8" s="1210" t="e">
        <f t="shared" si="3"/>
        <v>#DIV/0!</v>
      </c>
      <c r="CZ8" s="1116"/>
      <c r="DA8" s="1207" t="e">
        <f t="shared" si="4"/>
        <v>#DIV/0!</v>
      </c>
      <c r="DB8" s="1114"/>
      <c r="DC8" s="1196" t="e">
        <f t="shared" si="5"/>
        <v>#DIV/0!</v>
      </c>
      <c r="DD8" s="1115"/>
      <c r="DE8" s="1208" t="e">
        <f t="shared" si="6"/>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404"/>
      <c r="AR9" s="20"/>
      <c r="AS9" s="329"/>
      <c r="AT9" s="307"/>
      <c r="AU9" s="21"/>
      <c r="AV9" s="402"/>
      <c r="AW9" s="403"/>
      <c r="AX9" s="398"/>
      <c r="AY9" s="307"/>
      <c r="AZ9" s="348"/>
      <c r="BA9" s="390"/>
      <c r="BB9" s="415"/>
      <c r="BC9" s="416"/>
      <c r="BD9" s="307"/>
      <c r="BE9" s="348"/>
      <c r="BF9" s="390"/>
      <c r="BG9" s="415"/>
      <c r="BH9" s="416"/>
      <c r="BI9" s="307"/>
      <c r="BJ9" s="348"/>
      <c r="BK9" s="390"/>
      <c r="BL9" s="415"/>
      <c r="BM9" s="416"/>
      <c r="BN9" s="307"/>
      <c r="BO9" s="349"/>
      <c r="BP9" s="407"/>
      <c r="BQ9" s="415"/>
      <c r="BR9" s="416"/>
      <c r="BS9" s="307"/>
      <c r="BT9" s="348"/>
      <c r="BU9" s="408"/>
      <c r="BV9" s="415"/>
      <c r="BW9" s="416"/>
      <c r="BX9" s="307"/>
      <c r="BY9" s="349"/>
      <c r="BZ9" s="407"/>
      <c r="CA9" s="415"/>
      <c r="CB9" s="416"/>
      <c r="CC9" s="307"/>
      <c r="CD9" s="348"/>
      <c r="CE9" s="408"/>
      <c r="CF9" s="415"/>
      <c r="CG9" s="416"/>
      <c r="CH9" s="307"/>
      <c r="CI9" s="348"/>
      <c r="CJ9" s="408"/>
      <c r="CK9" s="409"/>
      <c r="CL9" s="410"/>
      <c r="CM9" s="411"/>
      <c r="CN9" s="412"/>
      <c r="CO9" s="1462"/>
      <c r="CP9" s="1203"/>
      <c r="CQ9" s="785" t="e">
        <f t="shared" si="7"/>
        <v>#DIV/0!</v>
      </c>
      <c r="CR9" s="1116"/>
      <c r="CS9" s="786" t="e">
        <f t="shared" si="0"/>
        <v>#DIV/0!</v>
      </c>
      <c r="CT9" s="1114"/>
      <c r="CU9" s="1199" t="e">
        <f t="shared" si="1"/>
        <v>#DIV/0!</v>
      </c>
      <c r="CV9" s="1115"/>
      <c r="CW9" s="1208" t="e">
        <f t="shared" si="2"/>
        <v>#DIV/0!</v>
      </c>
      <c r="CX9" s="1214"/>
      <c r="CY9" s="1210" t="e">
        <f t="shared" si="3"/>
        <v>#DIV/0!</v>
      </c>
      <c r="CZ9" s="1116"/>
      <c r="DA9" s="1207" t="e">
        <f t="shared" si="4"/>
        <v>#DIV/0!</v>
      </c>
      <c r="DB9" s="1114"/>
      <c r="DC9" s="1196" t="e">
        <f t="shared" si="5"/>
        <v>#DIV/0!</v>
      </c>
      <c r="DD9" s="1115"/>
      <c r="DE9" s="1208" t="e">
        <f t="shared" si="6"/>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404"/>
      <c r="AR10" s="20"/>
      <c r="AS10" s="329"/>
      <c r="AT10" s="307"/>
      <c r="AU10" s="21"/>
      <c r="AV10" s="402"/>
      <c r="AW10" s="403"/>
      <c r="AX10" s="398"/>
      <c r="AY10" s="307"/>
      <c r="AZ10" s="348"/>
      <c r="BA10" s="390"/>
      <c r="BB10" s="415"/>
      <c r="BC10" s="416"/>
      <c r="BD10" s="307"/>
      <c r="BE10" s="348"/>
      <c r="BF10" s="390"/>
      <c r="BG10" s="415"/>
      <c r="BH10" s="416"/>
      <c r="BI10" s="307"/>
      <c r="BJ10" s="348"/>
      <c r="BK10" s="390"/>
      <c r="BL10" s="415"/>
      <c r="BM10" s="416"/>
      <c r="BN10" s="307"/>
      <c r="BO10" s="349"/>
      <c r="BP10" s="407"/>
      <c r="BQ10" s="415"/>
      <c r="BR10" s="416"/>
      <c r="BS10" s="307"/>
      <c r="BT10" s="348"/>
      <c r="BU10" s="408"/>
      <c r="BV10" s="415"/>
      <c r="BW10" s="416"/>
      <c r="BX10" s="307"/>
      <c r="BY10" s="349"/>
      <c r="BZ10" s="407"/>
      <c r="CA10" s="415"/>
      <c r="CB10" s="416"/>
      <c r="CC10" s="307"/>
      <c r="CD10" s="348"/>
      <c r="CE10" s="408"/>
      <c r="CF10" s="415"/>
      <c r="CG10" s="416"/>
      <c r="CH10" s="307"/>
      <c r="CI10" s="348"/>
      <c r="CJ10" s="408"/>
      <c r="CK10" s="409"/>
      <c r="CL10" s="410"/>
      <c r="CM10" s="411"/>
      <c r="CN10" s="412"/>
      <c r="CO10" s="1462"/>
      <c r="CP10" s="1203"/>
      <c r="CQ10" s="785" t="e">
        <f t="shared" si="7"/>
        <v>#DIV/0!</v>
      </c>
      <c r="CR10" s="1116"/>
      <c r="CS10" s="786" t="e">
        <f t="shared" si="0"/>
        <v>#DIV/0!</v>
      </c>
      <c r="CT10" s="1114"/>
      <c r="CU10" s="1199" t="e">
        <f t="shared" si="1"/>
        <v>#DIV/0!</v>
      </c>
      <c r="CV10" s="1115"/>
      <c r="CW10" s="1208" t="e">
        <f t="shared" si="2"/>
        <v>#DIV/0!</v>
      </c>
      <c r="CX10" s="1214"/>
      <c r="CY10" s="1210" t="e">
        <f t="shared" si="3"/>
        <v>#DIV/0!</v>
      </c>
      <c r="CZ10" s="1116"/>
      <c r="DA10" s="1207" t="e">
        <f t="shared" si="4"/>
        <v>#DIV/0!</v>
      </c>
      <c r="DB10" s="1114"/>
      <c r="DC10" s="1196" t="e">
        <f t="shared" si="5"/>
        <v>#DIV/0!</v>
      </c>
      <c r="DD10" s="1115"/>
      <c r="DE10" s="1208" t="e">
        <f t="shared" si="6"/>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828"/>
      <c r="AM11" s="1056"/>
      <c r="AN11" s="1056"/>
      <c r="AO11" s="1057"/>
      <c r="AP11" s="1057"/>
      <c r="AQ11" s="404"/>
      <c r="AR11" s="20"/>
      <c r="AS11" s="329"/>
      <c r="AT11" s="307"/>
      <c r="AU11" s="21"/>
      <c r="AV11" s="402"/>
      <c r="AW11" s="403"/>
      <c r="AX11" s="398"/>
      <c r="AY11" s="307"/>
      <c r="AZ11" s="348"/>
      <c r="BA11" s="390"/>
      <c r="BB11" s="415"/>
      <c r="BC11" s="416"/>
      <c r="BD11" s="307"/>
      <c r="BE11" s="348"/>
      <c r="BF11" s="390"/>
      <c r="BG11" s="415"/>
      <c r="BH11" s="416"/>
      <c r="BI11" s="307"/>
      <c r="BJ11" s="348"/>
      <c r="BK11" s="390"/>
      <c r="BL11" s="415"/>
      <c r="BM11" s="416"/>
      <c r="BN11" s="307"/>
      <c r="BO11" s="349"/>
      <c r="BP11" s="407"/>
      <c r="BQ11" s="415"/>
      <c r="BR11" s="416"/>
      <c r="BS11" s="307"/>
      <c r="BT11" s="348"/>
      <c r="BU11" s="408"/>
      <c r="BV11" s="415"/>
      <c r="BW11" s="416"/>
      <c r="BX11" s="307"/>
      <c r="BY11" s="349"/>
      <c r="BZ11" s="407"/>
      <c r="CA11" s="415"/>
      <c r="CB11" s="416"/>
      <c r="CC11" s="307"/>
      <c r="CD11" s="348"/>
      <c r="CE11" s="408"/>
      <c r="CF11" s="415"/>
      <c r="CG11" s="416"/>
      <c r="CH11" s="307"/>
      <c r="CI11" s="348"/>
      <c r="CJ11" s="408"/>
      <c r="CK11" s="409"/>
      <c r="CL11" s="410"/>
      <c r="CM11" s="411"/>
      <c r="CN11" s="412"/>
      <c r="CO11" s="1462"/>
      <c r="CP11" s="1203"/>
      <c r="CQ11" s="785" t="e">
        <f t="shared" si="7"/>
        <v>#DIV/0!</v>
      </c>
      <c r="CR11" s="1116"/>
      <c r="CS11" s="786" t="e">
        <f t="shared" si="0"/>
        <v>#DIV/0!</v>
      </c>
      <c r="CT11" s="1114"/>
      <c r="CU11" s="1199" t="e">
        <f t="shared" si="1"/>
        <v>#DIV/0!</v>
      </c>
      <c r="CV11" s="1115"/>
      <c r="CW11" s="1208" t="e">
        <f t="shared" si="2"/>
        <v>#DIV/0!</v>
      </c>
      <c r="CX11" s="1214"/>
      <c r="CY11" s="1210" t="e">
        <f t="shared" si="3"/>
        <v>#DIV/0!</v>
      </c>
      <c r="CZ11" s="1116"/>
      <c r="DA11" s="1207" t="e">
        <f t="shared" si="4"/>
        <v>#DIV/0!</v>
      </c>
      <c r="DB11" s="1114"/>
      <c r="DC11" s="1196" t="e">
        <f t="shared" si="5"/>
        <v>#DIV/0!</v>
      </c>
      <c r="DD11" s="1115"/>
      <c r="DE11" s="1208" t="e">
        <f t="shared" si="6"/>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404"/>
      <c r="AR12" s="20"/>
      <c r="AS12" s="329"/>
      <c r="AT12" s="307"/>
      <c r="AU12" s="21"/>
      <c r="AV12" s="402"/>
      <c r="AW12" s="403"/>
      <c r="AX12" s="398"/>
      <c r="AY12" s="307"/>
      <c r="AZ12" s="348"/>
      <c r="BA12" s="390"/>
      <c r="BB12" s="415"/>
      <c r="BC12" s="416"/>
      <c r="BD12" s="307"/>
      <c r="BE12" s="348"/>
      <c r="BF12" s="390"/>
      <c r="BG12" s="415"/>
      <c r="BH12" s="416"/>
      <c r="BI12" s="307"/>
      <c r="BJ12" s="348"/>
      <c r="BK12" s="390"/>
      <c r="BL12" s="415"/>
      <c r="BM12" s="416"/>
      <c r="BN12" s="307"/>
      <c r="BO12" s="349"/>
      <c r="BP12" s="407"/>
      <c r="BQ12" s="415"/>
      <c r="BR12" s="416"/>
      <c r="BS12" s="307"/>
      <c r="BT12" s="348"/>
      <c r="BU12" s="408"/>
      <c r="BV12" s="415"/>
      <c r="BW12" s="416"/>
      <c r="BX12" s="307"/>
      <c r="BY12" s="349"/>
      <c r="BZ12" s="407"/>
      <c r="CA12" s="415"/>
      <c r="CB12" s="416"/>
      <c r="CC12" s="307"/>
      <c r="CD12" s="348"/>
      <c r="CE12" s="408"/>
      <c r="CF12" s="415"/>
      <c r="CG12" s="416"/>
      <c r="CH12" s="307"/>
      <c r="CI12" s="348"/>
      <c r="CJ12" s="408"/>
      <c r="CK12" s="409"/>
      <c r="CL12" s="410"/>
      <c r="CM12" s="411"/>
      <c r="CN12" s="412"/>
      <c r="CO12" s="1462"/>
      <c r="CP12" s="1203"/>
      <c r="CQ12" s="785" t="e">
        <f t="shared" si="7"/>
        <v>#DIV/0!</v>
      </c>
      <c r="CR12" s="1116"/>
      <c r="CS12" s="786" t="e">
        <f t="shared" si="0"/>
        <v>#DIV/0!</v>
      </c>
      <c r="CT12" s="1114"/>
      <c r="CU12" s="1199" t="e">
        <f t="shared" si="1"/>
        <v>#DIV/0!</v>
      </c>
      <c r="CV12" s="1115"/>
      <c r="CW12" s="1208" t="e">
        <f t="shared" si="2"/>
        <v>#DIV/0!</v>
      </c>
      <c r="CX12" s="1214"/>
      <c r="CY12" s="1210" t="e">
        <f t="shared" si="3"/>
        <v>#DIV/0!</v>
      </c>
      <c r="CZ12" s="1116"/>
      <c r="DA12" s="1207" t="e">
        <f t="shared" si="4"/>
        <v>#DIV/0!</v>
      </c>
      <c r="DB12" s="1114"/>
      <c r="DC12" s="1196" t="e">
        <f t="shared" si="5"/>
        <v>#DIV/0!</v>
      </c>
      <c r="DD12" s="1115"/>
      <c r="DE12" s="1208" t="e">
        <f t="shared" si="6"/>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828"/>
      <c r="AM13" s="1056"/>
      <c r="AN13" s="1056"/>
      <c r="AO13" s="1057"/>
      <c r="AP13" s="1057"/>
      <c r="AQ13" s="404"/>
      <c r="AR13" s="20"/>
      <c r="AS13" s="329"/>
      <c r="AT13" s="307"/>
      <c r="AU13" s="21"/>
      <c r="AV13" s="402"/>
      <c r="AW13" s="403"/>
      <c r="AX13" s="398"/>
      <c r="AY13" s="307"/>
      <c r="AZ13" s="348"/>
      <c r="BA13" s="390"/>
      <c r="BB13" s="415"/>
      <c r="BC13" s="416"/>
      <c r="BD13" s="307"/>
      <c r="BE13" s="348"/>
      <c r="BF13" s="390"/>
      <c r="BG13" s="415"/>
      <c r="BH13" s="416"/>
      <c r="BI13" s="307"/>
      <c r="BJ13" s="348"/>
      <c r="BK13" s="390"/>
      <c r="BL13" s="415"/>
      <c r="BM13" s="416"/>
      <c r="BN13" s="307"/>
      <c r="BO13" s="349"/>
      <c r="BP13" s="407"/>
      <c r="BQ13" s="415"/>
      <c r="BR13" s="416"/>
      <c r="BS13" s="307"/>
      <c r="BT13" s="348"/>
      <c r="BU13" s="408"/>
      <c r="BV13" s="415"/>
      <c r="BW13" s="416"/>
      <c r="BX13" s="307"/>
      <c r="BY13" s="349"/>
      <c r="BZ13" s="407"/>
      <c r="CA13" s="415"/>
      <c r="CB13" s="416"/>
      <c r="CC13" s="307"/>
      <c r="CD13" s="348"/>
      <c r="CE13" s="408"/>
      <c r="CF13" s="415"/>
      <c r="CG13" s="416"/>
      <c r="CH13" s="307"/>
      <c r="CI13" s="348"/>
      <c r="CJ13" s="408"/>
      <c r="CK13" s="409"/>
      <c r="CL13" s="410"/>
      <c r="CM13" s="411"/>
      <c r="CN13" s="412"/>
      <c r="CO13" s="1462"/>
      <c r="CP13" s="1203"/>
      <c r="CQ13" s="785" t="e">
        <f t="shared" si="7"/>
        <v>#DIV/0!</v>
      </c>
      <c r="CR13" s="1116"/>
      <c r="CS13" s="786" t="e">
        <f t="shared" si="0"/>
        <v>#DIV/0!</v>
      </c>
      <c r="CT13" s="1114"/>
      <c r="CU13" s="1199" t="e">
        <f t="shared" si="1"/>
        <v>#DIV/0!</v>
      </c>
      <c r="CV13" s="1115"/>
      <c r="CW13" s="1208" t="e">
        <f t="shared" si="2"/>
        <v>#DIV/0!</v>
      </c>
      <c r="CX13" s="1214"/>
      <c r="CY13" s="1210" t="e">
        <f t="shared" si="3"/>
        <v>#DIV/0!</v>
      </c>
      <c r="CZ13" s="1116"/>
      <c r="DA13" s="1207" t="e">
        <f t="shared" si="4"/>
        <v>#DIV/0!</v>
      </c>
      <c r="DB13" s="1114"/>
      <c r="DC13" s="1196" t="e">
        <f t="shared" si="5"/>
        <v>#DIV/0!</v>
      </c>
      <c r="DD13" s="1115"/>
      <c r="DE13" s="1208" t="e">
        <f t="shared" si="6"/>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404"/>
      <c r="AR14" s="20"/>
      <c r="AS14" s="329"/>
      <c r="AT14" s="307"/>
      <c r="AU14" s="21"/>
      <c r="AV14" s="402"/>
      <c r="AW14" s="403"/>
      <c r="AX14" s="398"/>
      <c r="AY14" s="307"/>
      <c r="AZ14" s="348"/>
      <c r="BA14" s="390"/>
      <c r="BB14" s="415"/>
      <c r="BC14" s="416"/>
      <c r="BD14" s="307"/>
      <c r="BE14" s="348"/>
      <c r="BF14" s="390"/>
      <c r="BG14" s="415"/>
      <c r="BH14" s="416"/>
      <c r="BI14" s="307"/>
      <c r="BJ14" s="348"/>
      <c r="BK14" s="390"/>
      <c r="BL14" s="415"/>
      <c r="BM14" s="416"/>
      <c r="BN14" s="307"/>
      <c r="BO14" s="349"/>
      <c r="BP14" s="407"/>
      <c r="BQ14" s="415"/>
      <c r="BR14" s="416"/>
      <c r="BS14" s="307"/>
      <c r="BT14" s="348"/>
      <c r="BU14" s="408"/>
      <c r="BV14" s="415"/>
      <c r="BW14" s="416"/>
      <c r="BX14" s="307"/>
      <c r="BY14" s="349"/>
      <c r="BZ14" s="407"/>
      <c r="CA14" s="415"/>
      <c r="CB14" s="416"/>
      <c r="CC14" s="307"/>
      <c r="CD14" s="348"/>
      <c r="CE14" s="408"/>
      <c r="CF14" s="415"/>
      <c r="CG14" s="416"/>
      <c r="CH14" s="307"/>
      <c r="CI14" s="348"/>
      <c r="CJ14" s="408"/>
      <c r="CK14" s="409"/>
      <c r="CL14" s="410"/>
      <c r="CM14" s="411"/>
      <c r="CN14" s="412"/>
      <c r="CO14" s="1462"/>
      <c r="CP14" s="1203"/>
      <c r="CQ14" s="785" t="e">
        <f t="shared" si="7"/>
        <v>#DIV/0!</v>
      </c>
      <c r="CR14" s="1116"/>
      <c r="CS14" s="786" t="e">
        <f t="shared" si="0"/>
        <v>#DIV/0!</v>
      </c>
      <c r="CT14" s="1114"/>
      <c r="CU14" s="1199" t="e">
        <f t="shared" si="1"/>
        <v>#DIV/0!</v>
      </c>
      <c r="CV14" s="1115"/>
      <c r="CW14" s="1208" t="e">
        <f t="shared" si="2"/>
        <v>#DIV/0!</v>
      </c>
      <c r="CX14" s="1214"/>
      <c r="CY14" s="1210" t="e">
        <f t="shared" si="3"/>
        <v>#DIV/0!</v>
      </c>
      <c r="CZ14" s="1116"/>
      <c r="DA14" s="1207" t="e">
        <f t="shared" si="4"/>
        <v>#DIV/0!</v>
      </c>
      <c r="DB14" s="1114"/>
      <c r="DC14" s="1196" t="e">
        <f t="shared" si="5"/>
        <v>#DIV/0!</v>
      </c>
      <c r="DD14" s="1115"/>
      <c r="DE14" s="1208" t="e">
        <f t="shared" si="6"/>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404"/>
      <c r="AR15" s="20"/>
      <c r="AS15" s="329"/>
      <c r="AT15" s="307"/>
      <c r="AU15" s="21"/>
      <c r="AV15" s="402"/>
      <c r="AW15" s="403"/>
      <c r="AX15" s="398"/>
      <c r="AY15" s="307"/>
      <c r="AZ15" s="348"/>
      <c r="BA15" s="390"/>
      <c r="BB15" s="415"/>
      <c r="BC15" s="416"/>
      <c r="BD15" s="307"/>
      <c r="BE15" s="348"/>
      <c r="BF15" s="390"/>
      <c r="BG15" s="415"/>
      <c r="BH15" s="416"/>
      <c r="BI15" s="307"/>
      <c r="BJ15" s="348"/>
      <c r="BK15" s="390"/>
      <c r="BL15" s="415"/>
      <c r="BM15" s="416"/>
      <c r="BN15" s="307"/>
      <c r="BO15" s="349"/>
      <c r="BP15" s="407"/>
      <c r="BQ15" s="415"/>
      <c r="BR15" s="416"/>
      <c r="BS15" s="307"/>
      <c r="BT15" s="348"/>
      <c r="BU15" s="408"/>
      <c r="BV15" s="415"/>
      <c r="BW15" s="416"/>
      <c r="BX15" s="307"/>
      <c r="BY15" s="349"/>
      <c r="BZ15" s="407"/>
      <c r="CA15" s="415"/>
      <c r="CB15" s="416"/>
      <c r="CC15" s="307"/>
      <c r="CD15" s="348"/>
      <c r="CE15" s="408"/>
      <c r="CF15" s="415"/>
      <c r="CG15" s="416"/>
      <c r="CH15" s="307"/>
      <c r="CI15" s="348"/>
      <c r="CJ15" s="408"/>
      <c r="CK15" s="409"/>
      <c r="CL15" s="410"/>
      <c r="CM15" s="411"/>
      <c r="CN15" s="412"/>
      <c r="CO15" s="1462"/>
      <c r="CP15" s="1203"/>
      <c r="CQ15" s="785" t="e">
        <f t="shared" si="7"/>
        <v>#DIV/0!</v>
      </c>
      <c r="CR15" s="1116"/>
      <c r="CS15" s="786" t="e">
        <f t="shared" si="0"/>
        <v>#DIV/0!</v>
      </c>
      <c r="CT15" s="1114"/>
      <c r="CU15" s="1199" t="e">
        <f t="shared" si="1"/>
        <v>#DIV/0!</v>
      </c>
      <c r="CV15" s="1115"/>
      <c r="CW15" s="1208" t="e">
        <f t="shared" si="2"/>
        <v>#DIV/0!</v>
      </c>
      <c r="CX15" s="1214"/>
      <c r="CY15" s="1210" t="e">
        <f t="shared" si="3"/>
        <v>#DIV/0!</v>
      </c>
      <c r="CZ15" s="1116"/>
      <c r="DA15" s="1207" t="e">
        <f t="shared" si="4"/>
        <v>#DIV/0!</v>
      </c>
      <c r="DB15" s="1114"/>
      <c r="DC15" s="1196" t="e">
        <f t="shared" si="5"/>
        <v>#DIV/0!</v>
      </c>
      <c r="DD15" s="1115"/>
      <c r="DE15" s="1208" t="e">
        <f t="shared" si="6"/>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404"/>
      <c r="AR16" s="20"/>
      <c r="AS16" s="329"/>
      <c r="AT16" s="307"/>
      <c r="AU16" s="21"/>
      <c r="AV16" s="402"/>
      <c r="AW16" s="403"/>
      <c r="AX16" s="398"/>
      <c r="AY16" s="307"/>
      <c r="AZ16" s="348"/>
      <c r="BA16" s="390"/>
      <c r="BB16" s="415"/>
      <c r="BC16" s="416"/>
      <c r="BD16" s="307"/>
      <c r="BE16" s="348"/>
      <c r="BF16" s="390"/>
      <c r="BG16" s="415"/>
      <c r="BH16" s="416"/>
      <c r="BI16" s="307"/>
      <c r="BJ16" s="348"/>
      <c r="BK16" s="390"/>
      <c r="BL16" s="415"/>
      <c r="BM16" s="416"/>
      <c r="BN16" s="307"/>
      <c r="BO16" s="349"/>
      <c r="BP16" s="407"/>
      <c r="BQ16" s="415"/>
      <c r="BR16" s="416"/>
      <c r="BS16" s="307"/>
      <c r="BT16" s="348"/>
      <c r="BU16" s="408"/>
      <c r="BV16" s="415"/>
      <c r="BW16" s="416"/>
      <c r="BX16" s="307"/>
      <c r="BY16" s="349"/>
      <c r="BZ16" s="407"/>
      <c r="CA16" s="415"/>
      <c r="CB16" s="416"/>
      <c r="CC16" s="307"/>
      <c r="CD16" s="348"/>
      <c r="CE16" s="408"/>
      <c r="CF16" s="415"/>
      <c r="CG16" s="416"/>
      <c r="CH16" s="307"/>
      <c r="CI16" s="348"/>
      <c r="CJ16" s="408"/>
      <c r="CK16" s="409"/>
      <c r="CL16" s="410"/>
      <c r="CM16" s="411"/>
      <c r="CN16" s="412"/>
      <c r="CO16" s="1462"/>
      <c r="CP16" s="1203"/>
      <c r="CQ16" s="785" t="e">
        <f t="shared" si="7"/>
        <v>#DIV/0!</v>
      </c>
      <c r="CR16" s="1116"/>
      <c r="CS16" s="786" t="e">
        <f t="shared" si="0"/>
        <v>#DIV/0!</v>
      </c>
      <c r="CT16" s="1114"/>
      <c r="CU16" s="1199" t="e">
        <f t="shared" si="1"/>
        <v>#DIV/0!</v>
      </c>
      <c r="CV16" s="1115"/>
      <c r="CW16" s="1208" t="e">
        <f t="shared" si="2"/>
        <v>#DIV/0!</v>
      </c>
      <c r="CX16" s="1214"/>
      <c r="CY16" s="1210" t="e">
        <f t="shared" si="3"/>
        <v>#DIV/0!</v>
      </c>
      <c r="CZ16" s="1116"/>
      <c r="DA16" s="1207" t="e">
        <f t="shared" si="4"/>
        <v>#DIV/0!</v>
      </c>
      <c r="DB16" s="1114"/>
      <c r="DC16" s="1196" t="e">
        <f t="shared" si="5"/>
        <v>#DIV/0!</v>
      </c>
      <c r="DD16" s="1115"/>
      <c r="DE16" s="1208" t="e">
        <f t="shared" si="6"/>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404"/>
      <c r="AR17" s="20"/>
      <c r="AS17" s="329"/>
      <c r="AT17" s="307"/>
      <c r="AU17" s="21"/>
      <c r="AV17" s="402"/>
      <c r="AW17" s="403"/>
      <c r="AX17" s="398"/>
      <c r="AY17" s="307"/>
      <c r="AZ17" s="348"/>
      <c r="BA17" s="390"/>
      <c r="BB17" s="415"/>
      <c r="BC17" s="416"/>
      <c r="BD17" s="307"/>
      <c r="BE17" s="348"/>
      <c r="BF17" s="390"/>
      <c r="BG17" s="415"/>
      <c r="BH17" s="416"/>
      <c r="BI17" s="307"/>
      <c r="BJ17" s="348"/>
      <c r="BK17" s="390"/>
      <c r="BL17" s="415"/>
      <c r="BM17" s="416"/>
      <c r="BN17" s="307"/>
      <c r="BO17" s="349"/>
      <c r="BP17" s="407"/>
      <c r="BQ17" s="415"/>
      <c r="BR17" s="416"/>
      <c r="BS17" s="307"/>
      <c r="BT17" s="348"/>
      <c r="BU17" s="408"/>
      <c r="BV17" s="415"/>
      <c r="BW17" s="416"/>
      <c r="BX17" s="307"/>
      <c r="BY17" s="349"/>
      <c r="BZ17" s="407"/>
      <c r="CA17" s="415"/>
      <c r="CB17" s="416"/>
      <c r="CC17" s="307"/>
      <c r="CD17" s="348"/>
      <c r="CE17" s="408"/>
      <c r="CF17" s="415"/>
      <c r="CG17" s="416"/>
      <c r="CH17" s="307"/>
      <c r="CI17" s="348"/>
      <c r="CJ17" s="408"/>
      <c r="CK17" s="409"/>
      <c r="CL17" s="410"/>
      <c r="CM17" s="411"/>
      <c r="CN17" s="412"/>
      <c r="CO17" s="1462"/>
      <c r="CP17" s="1203"/>
      <c r="CQ17" s="785" t="e">
        <f t="shared" si="7"/>
        <v>#DIV/0!</v>
      </c>
      <c r="CR17" s="1116"/>
      <c r="CS17" s="786" t="e">
        <f t="shared" si="0"/>
        <v>#DIV/0!</v>
      </c>
      <c r="CT17" s="1114"/>
      <c r="CU17" s="1199" t="e">
        <f t="shared" si="1"/>
        <v>#DIV/0!</v>
      </c>
      <c r="CV17" s="1115"/>
      <c r="CW17" s="1208" t="e">
        <f t="shared" si="2"/>
        <v>#DIV/0!</v>
      </c>
      <c r="CX17" s="1214"/>
      <c r="CY17" s="1210" t="e">
        <f t="shared" si="3"/>
        <v>#DIV/0!</v>
      </c>
      <c r="CZ17" s="1116"/>
      <c r="DA17" s="1207" t="e">
        <f t="shared" si="4"/>
        <v>#DIV/0!</v>
      </c>
      <c r="DB17" s="1114"/>
      <c r="DC17" s="1196" t="e">
        <f t="shared" si="5"/>
        <v>#DIV/0!</v>
      </c>
      <c r="DD17" s="1115"/>
      <c r="DE17" s="1208" t="e">
        <f t="shared" si="6"/>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404"/>
      <c r="AR18" s="20"/>
      <c r="AS18" s="329"/>
      <c r="AT18" s="307"/>
      <c r="AU18" s="21"/>
      <c r="AV18" s="402"/>
      <c r="AW18" s="403"/>
      <c r="AX18" s="398"/>
      <c r="AY18" s="307"/>
      <c r="AZ18" s="348"/>
      <c r="BA18" s="390"/>
      <c r="BB18" s="415"/>
      <c r="BC18" s="416"/>
      <c r="BD18" s="307"/>
      <c r="BE18" s="348"/>
      <c r="BF18" s="390"/>
      <c r="BG18" s="415"/>
      <c r="BH18" s="416"/>
      <c r="BI18" s="307"/>
      <c r="BJ18" s="348"/>
      <c r="BK18" s="390"/>
      <c r="BL18" s="415"/>
      <c r="BM18" s="416"/>
      <c r="BN18" s="307"/>
      <c r="BO18" s="349"/>
      <c r="BP18" s="407"/>
      <c r="BQ18" s="415"/>
      <c r="BR18" s="416"/>
      <c r="BS18" s="307"/>
      <c r="BT18" s="348"/>
      <c r="BU18" s="408"/>
      <c r="BV18" s="415"/>
      <c r="BW18" s="416"/>
      <c r="BX18" s="307"/>
      <c r="BY18" s="349"/>
      <c r="BZ18" s="407"/>
      <c r="CA18" s="415"/>
      <c r="CB18" s="416"/>
      <c r="CC18" s="307"/>
      <c r="CD18" s="348"/>
      <c r="CE18" s="408"/>
      <c r="CF18" s="415"/>
      <c r="CG18" s="416"/>
      <c r="CH18" s="307"/>
      <c r="CI18" s="348"/>
      <c r="CJ18" s="408"/>
      <c r="CK18" s="409"/>
      <c r="CL18" s="410"/>
      <c r="CM18" s="411"/>
      <c r="CN18" s="412"/>
      <c r="CO18" s="1462"/>
      <c r="CP18" s="1203"/>
      <c r="CQ18" s="785" t="e">
        <f t="shared" si="7"/>
        <v>#DIV/0!</v>
      </c>
      <c r="CR18" s="1116"/>
      <c r="CS18" s="786" t="e">
        <f t="shared" si="0"/>
        <v>#DIV/0!</v>
      </c>
      <c r="CT18" s="1114"/>
      <c r="CU18" s="1199" t="e">
        <f t="shared" si="1"/>
        <v>#DIV/0!</v>
      </c>
      <c r="CV18" s="1115"/>
      <c r="CW18" s="1208" t="e">
        <f t="shared" si="2"/>
        <v>#DIV/0!</v>
      </c>
      <c r="CX18" s="1214"/>
      <c r="CY18" s="1210" t="e">
        <f t="shared" si="3"/>
        <v>#DIV/0!</v>
      </c>
      <c r="CZ18" s="1116"/>
      <c r="DA18" s="1207" t="e">
        <f t="shared" si="4"/>
        <v>#DIV/0!</v>
      </c>
      <c r="DB18" s="1114"/>
      <c r="DC18" s="1196" t="e">
        <f t="shared" si="5"/>
        <v>#DIV/0!</v>
      </c>
      <c r="DD18" s="1115"/>
      <c r="DE18" s="1208" t="e">
        <f t="shared" si="6"/>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404"/>
      <c r="AR19" s="20"/>
      <c r="AS19" s="329"/>
      <c r="AT19" s="307"/>
      <c r="AU19" s="21"/>
      <c r="AV19" s="402"/>
      <c r="AW19" s="403"/>
      <c r="AX19" s="398"/>
      <c r="AY19" s="307"/>
      <c r="AZ19" s="348"/>
      <c r="BA19" s="390"/>
      <c r="BB19" s="415"/>
      <c r="BC19" s="416"/>
      <c r="BD19" s="307"/>
      <c r="BE19" s="348"/>
      <c r="BF19" s="390"/>
      <c r="BG19" s="415"/>
      <c r="BH19" s="416"/>
      <c r="BI19" s="307"/>
      <c r="BJ19" s="348"/>
      <c r="BK19" s="390"/>
      <c r="BL19" s="415"/>
      <c r="BM19" s="416"/>
      <c r="BN19" s="307"/>
      <c r="BO19" s="349"/>
      <c r="BP19" s="407"/>
      <c r="BQ19" s="415"/>
      <c r="BR19" s="416"/>
      <c r="BS19" s="307"/>
      <c r="BT19" s="348"/>
      <c r="BU19" s="408"/>
      <c r="BV19" s="415"/>
      <c r="BW19" s="416"/>
      <c r="BX19" s="307"/>
      <c r="BY19" s="349"/>
      <c r="BZ19" s="407"/>
      <c r="CA19" s="415"/>
      <c r="CB19" s="416"/>
      <c r="CC19" s="307"/>
      <c r="CD19" s="348"/>
      <c r="CE19" s="408"/>
      <c r="CF19" s="415"/>
      <c r="CG19" s="416"/>
      <c r="CH19" s="307"/>
      <c r="CI19" s="348"/>
      <c r="CJ19" s="408"/>
      <c r="CK19" s="409"/>
      <c r="CL19" s="410"/>
      <c r="CM19" s="411"/>
      <c r="CN19" s="412"/>
      <c r="CO19" s="1462"/>
      <c r="CP19" s="1203"/>
      <c r="CQ19" s="785" t="e">
        <f t="shared" si="7"/>
        <v>#DIV/0!</v>
      </c>
      <c r="CR19" s="1116"/>
      <c r="CS19" s="786" t="e">
        <f t="shared" si="0"/>
        <v>#DIV/0!</v>
      </c>
      <c r="CT19" s="1114"/>
      <c r="CU19" s="1199" t="e">
        <f t="shared" si="1"/>
        <v>#DIV/0!</v>
      </c>
      <c r="CV19" s="1115"/>
      <c r="CW19" s="1208" t="e">
        <f t="shared" si="2"/>
        <v>#DIV/0!</v>
      </c>
      <c r="CX19" s="1214"/>
      <c r="CY19" s="1210" t="e">
        <f t="shared" si="3"/>
        <v>#DIV/0!</v>
      </c>
      <c r="CZ19" s="1116"/>
      <c r="DA19" s="1207" t="e">
        <f t="shared" si="4"/>
        <v>#DIV/0!</v>
      </c>
      <c r="DB19" s="1114"/>
      <c r="DC19" s="1196" t="e">
        <f t="shared" si="5"/>
        <v>#DIV/0!</v>
      </c>
      <c r="DD19" s="1115"/>
      <c r="DE19" s="1208" t="e">
        <f t="shared" si="6"/>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828"/>
      <c r="AM20" s="1056"/>
      <c r="AN20" s="1056"/>
      <c r="AO20" s="1057"/>
      <c r="AP20" s="1057"/>
      <c r="AQ20" s="404"/>
      <c r="AR20" s="20"/>
      <c r="AS20" s="329"/>
      <c r="AT20" s="307"/>
      <c r="AU20" s="21"/>
      <c r="AV20" s="402"/>
      <c r="AW20" s="403"/>
      <c r="AX20" s="398"/>
      <c r="AY20" s="307"/>
      <c r="AZ20" s="348"/>
      <c r="BA20" s="390"/>
      <c r="BB20" s="415"/>
      <c r="BC20" s="416"/>
      <c r="BD20" s="307"/>
      <c r="BE20" s="348"/>
      <c r="BF20" s="390"/>
      <c r="BG20" s="415"/>
      <c r="BH20" s="416"/>
      <c r="BI20" s="307"/>
      <c r="BJ20" s="348"/>
      <c r="BK20" s="390"/>
      <c r="BL20" s="415"/>
      <c r="BM20" s="416"/>
      <c r="BN20" s="307"/>
      <c r="BO20" s="349"/>
      <c r="BP20" s="407"/>
      <c r="BQ20" s="415"/>
      <c r="BR20" s="416"/>
      <c r="BS20" s="307"/>
      <c r="BT20" s="348"/>
      <c r="BU20" s="408"/>
      <c r="BV20" s="415"/>
      <c r="BW20" s="416"/>
      <c r="BX20" s="307"/>
      <c r="BY20" s="349"/>
      <c r="BZ20" s="407"/>
      <c r="CA20" s="415"/>
      <c r="CB20" s="416"/>
      <c r="CC20" s="307"/>
      <c r="CD20" s="348"/>
      <c r="CE20" s="408"/>
      <c r="CF20" s="415"/>
      <c r="CG20" s="416"/>
      <c r="CH20" s="307"/>
      <c r="CI20" s="348"/>
      <c r="CJ20" s="408"/>
      <c r="CK20" s="409"/>
      <c r="CL20" s="410"/>
      <c r="CM20" s="411"/>
      <c r="CN20" s="412"/>
      <c r="CO20" s="1462"/>
      <c r="CP20" s="1203"/>
      <c r="CQ20" s="785" t="e">
        <f t="shared" si="7"/>
        <v>#DIV/0!</v>
      </c>
      <c r="CR20" s="1116"/>
      <c r="CS20" s="786" t="e">
        <f t="shared" si="0"/>
        <v>#DIV/0!</v>
      </c>
      <c r="CT20" s="1114"/>
      <c r="CU20" s="1199" t="e">
        <f t="shared" si="1"/>
        <v>#DIV/0!</v>
      </c>
      <c r="CV20" s="1115"/>
      <c r="CW20" s="1208" t="e">
        <f t="shared" si="2"/>
        <v>#DIV/0!</v>
      </c>
      <c r="CX20" s="1214"/>
      <c r="CY20" s="1210" t="e">
        <f t="shared" si="3"/>
        <v>#DIV/0!</v>
      </c>
      <c r="CZ20" s="1116"/>
      <c r="DA20" s="1207" t="e">
        <f t="shared" si="4"/>
        <v>#DIV/0!</v>
      </c>
      <c r="DB20" s="1114"/>
      <c r="DC20" s="1196" t="e">
        <f t="shared" si="5"/>
        <v>#DIV/0!</v>
      </c>
      <c r="DD20" s="1115"/>
      <c r="DE20" s="1208" t="e">
        <f t="shared" si="6"/>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918"/>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828"/>
      <c r="AM21" s="1056"/>
      <c r="AN21" s="1056"/>
      <c r="AO21" s="1057"/>
      <c r="AP21" s="1057"/>
      <c r="AQ21" s="404"/>
      <c r="AR21" s="20"/>
      <c r="AS21" s="329"/>
      <c r="AT21" s="307"/>
      <c r="AU21" s="21"/>
      <c r="AV21" s="402"/>
      <c r="AW21" s="403"/>
      <c r="AX21" s="398"/>
      <c r="AY21" s="307"/>
      <c r="AZ21" s="348"/>
      <c r="BA21" s="390"/>
      <c r="BB21" s="415"/>
      <c r="BC21" s="416"/>
      <c r="BD21" s="307"/>
      <c r="BE21" s="348"/>
      <c r="BF21" s="390"/>
      <c r="BG21" s="415"/>
      <c r="BH21" s="416"/>
      <c r="BI21" s="307"/>
      <c r="BJ21" s="348"/>
      <c r="BK21" s="390"/>
      <c r="BL21" s="415"/>
      <c r="BM21" s="416"/>
      <c r="BN21" s="307"/>
      <c r="BO21" s="349"/>
      <c r="BP21" s="407"/>
      <c r="BQ21" s="415"/>
      <c r="BR21" s="416"/>
      <c r="BS21" s="307"/>
      <c r="BT21" s="348"/>
      <c r="BU21" s="408"/>
      <c r="BV21" s="415"/>
      <c r="BW21" s="416"/>
      <c r="BX21" s="307"/>
      <c r="BY21" s="349"/>
      <c r="BZ21" s="407"/>
      <c r="CA21" s="415"/>
      <c r="CB21" s="416"/>
      <c r="CC21" s="307"/>
      <c r="CD21" s="348"/>
      <c r="CE21" s="408"/>
      <c r="CF21" s="415"/>
      <c r="CG21" s="416"/>
      <c r="CH21" s="307"/>
      <c r="CI21" s="348"/>
      <c r="CJ21" s="408"/>
      <c r="CK21" s="409"/>
      <c r="CL21" s="410"/>
      <c r="CM21" s="411"/>
      <c r="CN21" s="412"/>
      <c r="CO21" s="1462"/>
      <c r="CP21" s="1203"/>
      <c r="CQ21" s="785" t="e">
        <f t="shared" si="7"/>
        <v>#DIV/0!</v>
      </c>
      <c r="CR21" s="1116"/>
      <c r="CS21" s="786" t="e">
        <f t="shared" si="0"/>
        <v>#DIV/0!</v>
      </c>
      <c r="CT21" s="1114"/>
      <c r="CU21" s="1199" t="e">
        <f t="shared" si="1"/>
        <v>#DIV/0!</v>
      </c>
      <c r="CV21" s="1115"/>
      <c r="CW21" s="1208" t="e">
        <f t="shared" si="2"/>
        <v>#DIV/0!</v>
      </c>
      <c r="CX21" s="1214"/>
      <c r="CY21" s="1210" t="e">
        <f t="shared" si="3"/>
        <v>#DIV/0!</v>
      </c>
      <c r="CZ21" s="1116"/>
      <c r="DA21" s="1207" t="e">
        <f t="shared" si="4"/>
        <v>#DIV/0!</v>
      </c>
      <c r="DB21" s="1114"/>
      <c r="DC21" s="1196" t="e">
        <f t="shared" si="5"/>
        <v>#DIV/0!</v>
      </c>
      <c r="DD21" s="1115"/>
      <c r="DE21" s="1208" t="e">
        <f t="shared" si="6"/>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6"/>
      <c r="AN22" s="1056"/>
      <c r="AO22" s="1057"/>
      <c r="AP22" s="1057"/>
      <c r="AQ22" s="404"/>
      <c r="AR22" s="20"/>
      <c r="AS22" s="329"/>
      <c r="AT22" s="307"/>
      <c r="AU22" s="21"/>
      <c r="AV22" s="402"/>
      <c r="AW22" s="403"/>
      <c r="AX22" s="398"/>
      <c r="AY22" s="307"/>
      <c r="AZ22" s="348"/>
      <c r="BA22" s="390"/>
      <c r="BB22" s="415"/>
      <c r="BC22" s="416"/>
      <c r="BD22" s="307"/>
      <c r="BE22" s="348"/>
      <c r="BF22" s="390"/>
      <c r="BG22" s="415"/>
      <c r="BH22" s="416"/>
      <c r="BI22" s="307"/>
      <c r="BJ22" s="348"/>
      <c r="BK22" s="390"/>
      <c r="BL22" s="415"/>
      <c r="BM22" s="416"/>
      <c r="BN22" s="307"/>
      <c r="BO22" s="349"/>
      <c r="BP22" s="407"/>
      <c r="BQ22" s="415"/>
      <c r="BR22" s="416"/>
      <c r="BS22" s="307"/>
      <c r="BT22" s="348"/>
      <c r="BU22" s="408"/>
      <c r="BV22" s="415"/>
      <c r="BW22" s="416"/>
      <c r="BX22" s="307"/>
      <c r="BY22" s="349"/>
      <c r="BZ22" s="407"/>
      <c r="CA22" s="415"/>
      <c r="CB22" s="416"/>
      <c r="CC22" s="307"/>
      <c r="CD22" s="348"/>
      <c r="CE22" s="408"/>
      <c r="CF22" s="415"/>
      <c r="CG22" s="416"/>
      <c r="CH22" s="307"/>
      <c r="CI22" s="348"/>
      <c r="CJ22" s="408"/>
      <c r="CK22" s="409"/>
      <c r="CL22" s="410"/>
      <c r="CM22" s="411"/>
      <c r="CN22" s="412"/>
      <c r="CO22" s="1462"/>
      <c r="CP22" s="1203"/>
      <c r="CQ22" s="785" t="e">
        <f t="shared" si="7"/>
        <v>#DIV/0!</v>
      </c>
      <c r="CR22" s="1116"/>
      <c r="CS22" s="786" t="e">
        <f t="shared" si="0"/>
        <v>#DIV/0!</v>
      </c>
      <c r="CT22" s="1114"/>
      <c r="CU22" s="1199" t="e">
        <f t="shared" si="1"/>
        <v>#DIV/0!</v>
      </c>
      <c r="CV22" s="1115"/>
      <c r="CW22" s="1208" t="e">
        <f t="shared" si="2"/>
        <v>#DIV/0!</v>
      </c>
      <c r="CX22" s="1214"/>
      <c r="CY22" s="1210" t="e">
        <f t="shared" si="3"/>
        <v>#DIV/0!</v>
      </c>
      <c r="CZ22" s="1116"/>
      <c r="DA22" s="1207" t="e">
        <f t="shared" si="4"/>
        <v>#DIV/0!</v>
      </c>
      <c r="DB22" s="1114"/>
      <c r="DC22" s="1196" t="e">
        <f t="shared" si="5"/>
        <v>#DIV/0!</v>
      </c>
      <c r="DD22" s="1115"/>
      <c r="DE22" s="1208" t="e">
        <f t="shared" si="6"/>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404"/>
      <c r="AR23" s="20"/>
      <c r="AS23" s="329"/>
      <c r="AT23" s="307"/>
      <c r="AU23" s="21"/>
      <c r="AV23" s="402"/>
      <c r="AW23" s="403"/>
      <c r="AX23" s="398"/>
      <c r="AY23" s="307"/>
      <c r="AZ23" s="348"/>
      <c r="BA23" s="390"/>
      <c r="BB23" s="415"/>
      <c r="BC23" s="416"/>
      <c r="BD23" s="307"/>
      <c r="BE23" s="348"/>
      <c r="BF23" s="390"/>
      <c r="BG23" s="415"/>
      <c r="BH23" s="416"/>
      <c r="BI23" s="307"/>
      <c r="BJ23" s="348"/>
      <c r="BK23" s="390"/>
      <c r="BL23" s="415"/>
      <c r="BM23" s="416"/>
      <c r="BN23" s="307"/>
      <c r="BO23" s="349"/>
      <c r="BP23" s="407"/>
      <c r="BQ23" s="415"/>
      <c r="BR23" s="416"/>
      <c r="BS23" s="307"/>
      <c r="BT23" s="348"/>
      <c r="BU23" s="408"/>
      <c r="BV23" s="415"/>
      <c r="BW23" s="416"/>
      <c r="BX23" s="307"/>
      <c r="BY23" s="349"/>
      <c r="BZ23" s="407"/>
      <c r="CA23" s="415"/>
      <c r="CB23" s="416"/>
      <c r="CC23" s="307"/>
      <c r="CD23" s="348"/>
      <c r="CE23" s="408"/>
      <c r="CF23" s="415"/>
      <c r="CG23" s="416"/>
      <c r="CH23" s="307"/>
      <c r="CI23" s="348"/>
      <c r="CJ23" s="408"/>
      <c r="CK23" s="409"/>
      <c r="CL23" s="410"/>
      <c r="CM23" s="411"/>
      <c r="CN23" s="412"/>
      <c r="CO23" s="1462"/>
      <c r="CP23" s="1203"/>
      <c r="CQ23" s="785" t="e">
        <f t="shared" si="7"/>
        <v>#DIV/0!</v>
      </c>
      <c r="CR23" s="1116"/>
      <c r="CS23" s="786" t="e">
        <f t="shared" si="0"/>
        <v>#DIV/0!</v>
      </c>
      <c r="CT23" s="1114"/>
      <c r="CU23" s="1199" t="e">
        <f t="shared" si="1"/>
        <v>#DIV/0!</v>
      </c>
      <c r="CV23" s="1115"/>
      <c r="CW23" s="1208" t="e">
        <f t="shared" si="2"/>
        <v>#DIV/0!</v>
      </c>
      <c r="CX23" s="1214"/>
      <c r="CY23" s="1210" t="e">
        <f t="shared" si="3"/>
        <v>#DIV/0!</v>
      </c>
      <c r="CZ23" s="1116"/>
      <c r="DA23" s="1207" t="e">
        <f t="shared" si="4"/>
        <v>#DIV/0!</v>
      </c>
      <c r="DB23" s="1114"/>
      <c r="DC23" s="1196" t="e">
        <f t="shared" si="5"/>
        <v>#DIV/0!</v>
      </c>
      <c r="DD23" s="1115"/>
      <c r="DE23" s="1208" t="e">
        <f t="shared" si="6"/>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828"/>
      <c r="AM24" s="1056"/>
      <c r="AN24" s="1056"/>
      <c r="AO24" s="1057"/>
      <c r="AP24" s="1057"/>
      <c r="AQ24" s="404"/>
      <c r="AR24" s="20"/>
      <c r="AS24" s="329"/>
      <c r="AT24" s="307"/>
      <c r="AU24" s="21"/>
      <c r="AV24" s="402"/>
      <c r="AW24" s="403"/>
      <c r="AX24" s="398"/>
      <c r="AY24" s="307"/>
      <c r="AZ24" s="348"/>
      <c r="BA24" s="390"/>
      <c r="BB24" s="415"/>
      <c r="BC24" s="416"/>
      <c r="BD24" s="307"/>
      <c r="BE24" s="348"/>
      <c r="BF24" s="390"/>
      <c r="BG24" s="415"/>
      <c r="BH24" s="416"/>
      <c r="BI24" s="307"/>
      <c r="BJ24" s="348"/>
      <c r="BK24" s="390"/>
      <c r="BL24" s="415"/>
      <c r="BM24" s="416"/>
      <c r="BN24" s="307"/>
      <c r="BO24" s="349"/>
      <c r="BP24" s="407"/>
      <c r="BQ24" s="415"/>
      <c r="BR24" s="416"/>
      <c r="BS24" s="307"/>
      <c r="BT24" s="348"/>
      <c r="BU24" s="408"/>
      <c r="BV24" s="415"/>
      <c r="BW24" s="416"/>
      <c r="BX24" s="307"/>
      <c r="BY24" s="349"/>
      <c r="BZ24" s="407"/>
      <c r="CA24" s="415"/>
      <c r="CB24" s="416"/>
      <c r="CC24" s="307"/>
      <c r="CD24" s="348"/>
      <c r="CE24" s="408"/>
      <c r="CF24" s="415"/>
      <c r="CG24" s="416"/>
      <c r="CH24" s="307"/>
      <c r="CI24" s="348"/>
      <c r="CJ24" s="408"/>
      <c r="CK24" s="409"/>
      <c r="CL24" s="410"/>
      <c r="CM24" s="411"/>
      <c r="CN24" s="412"/>
      <c r="CO24" s="1462"/>
      <c r="CP24" s="1203"/>
      <c r="CQ24" s="785" t="e">
        <f t="shared" si="7"/>
        <v>#DIV/0!</v>
      </c>
      <c r="CR24" s="1116"/>
      <c r="CS24" s="786" t="e">
        <f t="shared" si="0"/>
        <v>#DIV/0!</v>
      </c>
      <c r="CT24" s="1114"/>
      <c r="CU24" s="1199" t="e">
        <f t="shared" si="1"/>
        <v>#DIV/0!</v>
      </c>
      <c r="CV24" s="1115"/>
      <c r="CW24" s="1208" t="e">
        <f t="shared" si="2"/>
        <v>#DIV/0!</v>
      </c>
      <c r="CX24" s="1214"/>
      <c r="CY24" s="1210" t="e">
        <f t="shared" si="3"/>
        <v>#DIV/0!</v>
      </c>
      <c r="CZ24" s="1116"/>
      <c r="DA24" s="1207" t="e">
        <f t="shared" si="4"/>
        <v>#DIV/0!</v>
      </c>
      <c r="DB24" s="1114"/>
      <c r="DC24" s="1196" t="e">
        <f t="shared" si="5"/>
        <v>#DIV/0!</v>
      </c>
      <c r="DD24" s="1115"/>
      <c r="DE24" s="1208" t="e">
        <f t="shared" si="6"/>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2109"/>
      <c r="K25" s="2109"/>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828"/>
      <c r="AM25" s="1056"/>
      <c r="AN25" s="1056"/>
      <c r="AO25" s="1057"/>
      <c r="AP25" s="1057"/>
      <c r="AQ25" s="404"/>
      <c r="AR25" s="20"/>
      <c r="AS25" s="329"/>
      <c r="AT25" s="307"/>
      <c r="AU25" s="21"/>
      <c r="AV25" s="402"/>
      <c r="AW25" s="403"/>
      <c r="AX25" s="398"/>
      <c r="AY25" s="307"/>
      <c r="AZ25" s="348"/>
      <c r="BA25" s="390"/>
      <c r="BB25" s="415"/>
      <c r="BC25" s="416"/>
      <c r="BD25" s="307"/>
      <c r="BE25" s="348"/>
      <c r="BF25" s="390"/>
      <c r="BG25" s="415"/>
      <c r="BH25" s="416"/>
      <c r="BI25" s="307"/>
      <c r="BJ25" s="348"/>
      <c r="BK25" s="390"/>
      <c r="BL25" s="415"/>
      <c r="BM25" s="416"/>
      <c r="BN25" s="307"/>
      <c r="BO25" s="349"/>
      <c r="BP25" s="407"/>
      <c r="BQ25" s="415"/>
      <c r="BR25" s="416"/>
      <c r="BS25" s="307"/>
      <c r="BT25" s="348"/>
      <c r="BU25" s="408"/>
      <c r="BV25" s="415"/>
      <c r="BW25" s="416"/>
      <c r="BX25" s="307"/>
      <c r="BY25" s="349"/>
      <c r="BZ25" s="407"/>
      <c r="CA25" s="415"/>
      <c r="CB25" s="416"/>
      <c r="CC25" s="307"/>
      <c r="CD25" s="348"/>
      <c r="CE25" s="408"/>
      <c r="CF25" s="415"/>
      <c r="CG25" s="416"/>
      <c r="CH25" s="307"/>
      <c r="CI25" s="348"/>
      <c r="CJ25" s="408"/>
      <c r="CK25" s="409"/>
      <c r="CL25" s="410"/>
      <c r="CM25" s="411"/>
      <c r="CN25" s="412"/>
      <c r="CO25" s="1462"/>
      <c r="CP25" s="1203"/>
      <c r="CQ25" s="785" t="e">
        <f t="shared" si="7"/>
        <v>#DIV/0!</v>
      </c>
      <c r="CR25" s="1116"/>
      <c r="CS25" s="786" t="e">
        <f t="shared" si="0"/>
        <v>#DIV/0!</v>
      </c>
      <c r="CT25" s="1114"/>
      <c r="CU25" s="1199" t="e">
        <f t="shared" si="1"/>
        <v>#DIV/0!</v>
      </c>
      <c r="CV25" s="1115"/>
      <c r="CW25" s="1208" t="e">
        <f t="shared" si="2"/>
        <v>#DIV/0!</v>
      </c>
      <c r="CX25" s="1214"/>
      <c r="CY25" s="1210" t="e">
        <f t="shared" si="3"/>
        <v>#DIV/0!</v>
      </c>
      <c r="CZ25" s="1116"/>
      <c r="DA25" s="1207" t="e">
        <f t="shared" si="4"/>
        <v>#DIV/0!</v>
      </c>
      <c r="DB25" s="1114"/>
      <c r="DC25" s="1196" t="e">
        <f t="shared" si="5"/>
        <v>#DIV/0!</v>
      </c>
      <c r="DD25" s="1115"/>
      <c r="DE25" s="1208" t="e">
        <f t="shared" si="6"/>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404"/>
      <c r="AR26" s="20"/>
      <c r="AS26" s="329"/>
      <c r="AT26" s="307"/>
      <c r="AU26" s="21"/>
      <c r="AV26" s="402"/>
      <c r="AW26" s="403"/>
      <c r="AX26" s="398"/>
      <c r="AY26" s="307"/>
      <c r="AZ26" s="348"/>
      <c r="BA26" s="390"/>
      <c r="BB26" s="415"/>
      <c r="BC26" s="416"/>
      <c r="BD26" s="307"/>
      <c r="BE26" s="348"/>
      <c r="BF26" s="390"/>
      <c r="BG26" s="415"/>
      <c r="BH26" s="416"/>
      <c r="BI26" s="307"/>
      <c r="BJ26" s="348"/>
      <c r="BK26" s="390"/>
      <c r="BL26" s="415"/>
      <c r="BM26" s="416"/>
      <c r="BN26" s="307"/>
      <c r="BO26" s="349"/>
      <c r="BP26" s="407"/>
      <c r="BQ26" s="415"/>
      <c r="BR26" s="416"/>
      <c r="BS26" s="307"/>
      <c r="BT26" s="348"/>
      <c r="BU26" s="408"/>
      <c r="BV26" s="415"/>
      <c r="BW26" s="416"/>
      <c r="BX26" s="307"/>
      <c r="BY26" s="349"/>
      <c r="BZ26" s="407"/>
      <c r="CA26" s="415"/>
      <c r="CB26" s="416"/>
      <c r="CC26" s="307"/>
      <c r="CD26" s="348"/>
      <c r="CE26" s="408"/>
      <c r="CF26" s="415"/>
      <c r="CG26" s="416"/>
      <c r="CH26" s="307"/>
      <c r="CI26" s="348"/>
      <c r="CJ26" s="408"/>
      <c r="CK26" s="409"/>
      <c r="CL26" s="410"/>
      <c r="CM26" s="411"/>
      <c r="CN26" s="412"/>
      <c r="CO26" s="1462"/>
      <c r="CP26" s="1203"/>
      <c r="CQ26" s="785" t="e">
        <f t="shared" si="7"/>
        <v>#DIV/0!</v>
      </c>
      <c r="CR26" s="1116"/>
      <c r="CS26" s="786" t="e">
        <f t="shared" si="0"/>
        <v>#DIV/0!</v>
      </c>
      <c r="CT26" s="1114"/>
      <c r="CU26" s="1199" t="e">
        <f t="shared" si="1"/>
        <v>#DIV/0!</v>
      </c>
      <c r="CV26" s="1115"/>
      <c r="CW26" s="1208" t="e">
        <f t="shared" si="2"/>
        <v>#DIV/0!</v>
      </c>
      <c r="CX26" s="1214"/>
      <c r="CY26" s="1210" t="e">
        <f t="shared" si="3"/>
        <v>#DIV/0!</v>
      </c>
      <c r="CZ26" s="1116"/>
      <c r="DA26" s="1207" t="e">
        <f t="shared" si="4"/>
        <v>#DIV/0!</v>
      </c>
      <c r="DB26" s="1114"/>
      <c r="DC26" s="1196" t="e">
        <f t="shared" si="5"/>
        <v>#DIV/0!</v>
      </c>
      <c r="DD26" s="1115"/>
      <c r="DE26" s="1208" t="e">
        <f t="shared" si="6"/>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938" t="s">
        <v>58</v>
      </c>
      <c r="N27" s="2107" t="s">
        <v>335</v>
      </c>
      <c r="O27" s="2107"/>
      <c r="P27" s="1045" t="s">
        <v>336</v>
      </c>
      <c r="Q27" s="2107" t="s">
        <v>337</v>
      </c>
      <c r="R27" s="2107"/>
      <c r="S27" s="1045" t="s">
        <v>338</v>
      </c>
      <c r="T27" s="1045" t="s">
        <v>339</v>
      </c>
      <c r="U27" s="1045" t="s">
        <v>340</v>
      </c>
      <c r="V27" s="939" t="s">
        <v>341</v>
      </c>
      <c r="W27" s="939" t="s">
        <v>342</v>
      </c>
      <c r="X27" s="1046"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404"/>
      <c r="AR27" s="20"/>
      <c r="AS27" s="329"/>
      <c r="AT27" s="307"/>
      <c r="AU27" s="21"/>
      <c r="AV27" s="402"/>
      <c r="AW27" s="403"/>
      <c r="AX27" s="398"/>
      <c r="AY27" s="307"/>
      <c r="AZ27" s="348"/>
      <c r="BA27" s="390"/>
      <c r="BB27" s="415"/>
      <c r="BC27" s="416"/>
      <c r="BD27" s="307"/>
      <c r="BE27" s="348"/>
      <c r="BF27" s="390"/>
      <c r="BG27" s="415"/>
      <c r="BH27" s="416"/>
      <c r="BI27" s="307"/>
      <c r="BJ27" s="348"/>
      <c r="BK27" s="390"/>
      <c r="BL27" s="415"/>
      <c r="BM27" s="416"/>
      <c r="BN27" s="307"/>
      <c r="BO27" s="349"/>
      <c r="BP27" s="407"/>
      <c r="BQ27" s="415"/>
      <c r="BR27" s="416"/>
      <c r="BS27" s="307"/>
      <c r="BT27" s="348"/>
      <c r="BU27" s="408"/>
      <c r="BV27" s="415"/>
      <c r="BW27" s="416"/>
      <c r="BX27" s="307"/>
      <c r="BY27" s="349"/>
      <c r="BZ27" s="407"/>
      <c r="CA27" s="415"/>
      <c r="CB27" s="416"/>
      <c r="CC27" s="307"/>
      <c r="CD27" s="348"/>
      <c r="CE27" s="408"/>
      <c r="CF27" s="415"/>
      <c r="CG27" s="416"/>
      <c r="CH27" s="307"/>
      <c r="CI27" s="348"/>
      <c r="CJ27" s="408"/>
      <c r="CK27" s="409"/>
      <c r="CL27" s="410"/>
      <c r="CM27" s="411"/>
      <c r="CN27" s="412"/>
      <c r="CO27" s="1462"/>
      <c r="CP27" s="1203"/>
      <c r="CQ27" s="785" t="e">
        <f t="shared" si="7"/>
        <v>#DIV/0!</v>
      </c>
      <c r="CR27" s="1116"/>
      <c r="CS27" s="786" t="e">
        <f t="shared" si="0"/>
        <v>#DIV/0!</v>
      </c>
      <c r="CT27" s="1114"/>
      <c r="CU27" s="1199" t="e">
        <f t="shared" si="1"/>
        <v>#DIV/0!</v>
      </c>
      <c r="CV27" s="1115"/>
      <c r="CW27" s="1208" t="e">
        <f t="shared" si="2"/>
        <v>#DIV/0!</v>
      </c>
      <c r="CX27" s="1214"/>
      <c r="CY27" s="1210" t="e">
        <f t="shared" si="3"/>
        <v>#DIV/0!</v>
      </c>
      <c r="CZ27" s="1116"/>
      <c r="DA27" s="1207" t="e">
        <f t="shared" si="4"/>
        <v>#DIV/0!</v>
      </c>
      <c r="DB27" s="1114"/>
      <c r="DC27" s="1196" t="e">
        <f t="shared" si="5"/>
        <v>#DIV/0!</v>
      </c>
      <c r="DD27" s="1115"/>
      <c r="DE27" s="1208" t="e">
        <f t="shared" si="6"/>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404"/>
      <c r="AR28" s="20"/>
      <c r="AS28" s="329"/>
      <c r="AT28" s="307"/>
      <c r="AU28" s="21"/>
      <c r="AV28" s="402"/>
      <c r="AW28" s="403"/>
      <c r="AX28" s="398"/>
      <c r="AY28" s="307"/>
      <c r="AZ28" s="348"/>
      <c r="BA28" s="390"/>
      <c r="BB28" s="415"/>
      <c r="BC28" s="416"/>
      <c r="BD28" s="307"/>
      <c r="BE28" s="348"/>
      <c r="BF28" s="390"/>
      <c r="BG28" s="415"/>
      <c r="BH28" s="416"/>
      <c r="BI28" s="307"/>
      <c r="BJ28" s="348"/>
      <c r="BK28" s="390"/>
      <c r="BL28" s="415"/>
      <c r="BM28" s="416"/>
      <c r="BN28" s="307"/>
      <c r="BO28" s="349"/>
      <c r="BP28" s="407"/>
      <c r="BQ28" s="415"/>
      <c r="BR28" s="416"/>
      <c r="BS28" s="307"/>
      <c r="BT28" s="348"/>
      <c r="BU28" s="408"/>
      <c r="BV28" s="415"/>
      <c r="BW28" s="416"/>
      <c r="BX28" s="307"/>
      <c r="BY28" s="349"/>
      <c r="BZ28" s="407"/>
      <c r="CA28" s="415"/>
      <c r="CB28" s="416"/>
      <c r="CC28" s="307"/>
      <c r="CD28" s="348"/>
      <c r="CE28" s="408"/>
      <c r="CF28" s="415"/>
      <c r="CG28" s="416"/>
      <c r="CH28" s="307"/>
      <c r="CI28" s="348"/>
      <c r="CJ28" s="408"/>
      <c r="CK28" s="409"/>
      <c r="CL28" s="410"/>
      <c r="CM28" s="411"/>
      <c r="CN28" s="412"/>
      <c r="CO28" s="1462"/>
      <c r="CP28" s="1203"/>
      <c r="CQ28" s="785" t="e">
        <f t="shared" si="7"/>
        <v>#DIV/0!</v>
      </c>
      <c r="CR28" s="1116"/>
      <c r="CS28" s="786" t="e">
        <f t="shared" si="0"/>
        <v>#DIV/0!</v>
      </c>
      <c r="CT28" s="1114"/>
      <c r="CU28" s="1199" t="e">
        <f t="shared" si="1"/>
        <v>#DIV/0!</v>
      </c>
      <c r="CV28" s="1115"/>
      <c r="CW28" s="1208" t="e">
        <f t="shared" si="2"/>
        <v>#DIV/0!</v>
      </c>
      <c r="CX28" s="1214"/>
      <c r="CY28" s="1210" t="e">
        <f t="shared" si="3"/>
        <v>#DIV/0!</v>
      </c>
      <c r="CZ28" s="1116"/>
      <c r="DA28" s="1207" t="e">
        <f t="shared" si="4"/>
        <v>#DIV/0!</v>
      </c>
      <c r="DB28" s="1114"/>
      <c r="DC28" s="1196" t="e">
        <f t="shared" si="5"/>
        <v>#DIV/0!</v>
      </c>
      <c r="DD28" s="1115"/>
      <c r="DE28" s="1208" t="e">
        <f t="shared" si="6"/>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8">Q29+S29+T29</f>
        <v>0</v>
      </c>
      <c r="Q29" s="2056"/>
      <c r="R29" s="2057"/>
      <c r="S29" s="908"/>
      <c r="T29" s="908"/>
      <c r="U29" s="908"/>
      <c r="V29" s="908"/>
      <c r="W29" s="947">
        <f t="shared" ref="W29:W47" si="9">U29-V29</f>
        <v>0</v>
      </c>
      <c r="X29" s="878">
        <f t="shared" ref="X29:X47" si="10">Q29*3+S29</f>
        <v>0</v>
      </c>
      <c r="Y29" s="822"/>
      <c r="Z29" s="822"/>
      <c r="AA29" s="932"/>
      <c r="AB29" s="1256"/>
      <c r="AC29" s="892"/>
      <c r="AD29" s="1238"/>
      <c r="AE29" s="934"/>
      <c r="AF29" s="1261"/>
      <c r="AG29" s="1222"/>
      <c r="AH29" s="827"/>
      <c r="AI29" s="959"/>
      <c r="AJ29" s="1275"/>
      <c r="AK29" s="929"/>
      <c r="AL29" s="828"/>
      <c r="AM29" s="1056"/>
      <c r="AN29" s="1056"/>
      <c r="AO29" s="1057"/>
      <c r="AP29" s="1058"/>
      <c r="AQ29" s="404"/>
      <c r="AR29" s="20"/>
      <c r="AS29" s="329"/>
      <c r="AT29" s="307"/>
      <c r="AU29" s="21"/>
      <c r="AV29" s="402"/>
      <c r="AW29" s="403"/>
      <c r="AX29" s="398"/>
      <c r="AY29" s="307"/>
      <c r="AZ29" s="348"/>
      <c r="BA29" s="390"/>
      <c r="BB29" s="415"/>
      <c r="BC29" s="416"/>
      <c r="BD29" s="307"/>
      <c r="BE29" s="348"/>
      <c r="BF29" s="390"/>
      <c r="BG29" s="415"/>
      <c r="BH29" s="416"/>
      <c r="BI29" s="307"/>
      <c r="BJ29" s="348"/>
      <c r="BK29" s="390"/>
      <c r="BL29" s="415"/>
      <c r="BM29" s="416"/>
      <c r="BN29" s="307"/>
      <c r="BO29" s="349"/>
      <c r="BP29" s="407"/>
      <c r="BQ29" s="415"/>
      <c r="BR29" s="416"/>
      <c r="BS29" s="307"/>
      <c r="BT29" s="348"/>
      <c r="BU29" s="408"/>
      <c r="BV29" s="415"/>
      <c r="BW29" s="416"/>
      <c r="BX29" s="307"/>
      <c r="BY29" s="349"/>
      <c r="BZ29" s="407"/>
      <c r="CA29" s="415"/>
      <c r="CB29" s="416"/>
      <c r="CC29" s="307"/>
      <c r="CD29" s="348"/>
      <c r="CE29" s="408"/>
      <c r="CF29" s="415"/>
      <c r="CG29" s="416"/>
      <c r="CH29" s="307"/>
      <c r="CI29" s="348"/>
      <c r="CJ29" s="408"/>
      <c r="CK29" s="409"/>
      <c r="CL29" s="410"/>
      <c r="CM29" s="411"/>
      <c r="CN29" s="412"/>
      <c r="CO29" s="1462"/>
      <c r="CP29" s="1203"/>
      <c r="CQ29" s="785" t="e">
        <f t="shared" si="7"/>
        <v>#DIV/0!</v>
      </c>
      <c r="CR29" s="1116"/>
      <c r="CS29" s="786" t="e">
        <f t="shared" si="0"/>
        <v>#DIV/0!</v>
      </c>
      <c r="CT29" s="1114"/>
      <c r="CU29" s="1199" t="e">
        <f t="shared" si="1"/>
        <v>#DIV/0!</v>
      </c>
      <c r="CV29" s="1115"/>
      <c r="CW29" s="1208" t="e">
        <f t="shared" si="2"/>
        <v>#DIV/0!</v>
      </c>
      <c r="CX29" s="1214"/>
      <c r="CY29" s="1210" t="e">
        <f t="shared" si="3"/>
        <v>#DIV/0!</v>
      </c>
      <c r="CZ29" s="1116"/>
      <c r="DA29" s="1207" t="e">
        <f t="shared" si="4"/>
        <v>#DIV/0!</v>
      </c>
      <c r="DB29" s="1114"/>
      <c r="DC29" s="1196" t="e">
        <f t="shared" si="5"/>
        <v>#DIV/0!</v>
      </c>
      <c r="DD29" s="1115"/>
      <c r="DE29" s="1208" t="e">
        <f t="shared" si="6"/>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8"/>
        <v>0</v>
      </c>
      <c r="Q30" s="2056"/>
      <c r="R30" s="2057"/>
      <c r="S30" s="908"/>
      <c r="T30" s="908"/>
      <c r="U30" s="908"/>
      <c r="V30" s="908"/>
      <c r="W30" s="947">
        <f t="shared" si="9"/>
        <v>0</v>
      </c>
      <c r="X30" s="878">
        <f t="shared" si="10"/>
        <v>0</v>
      </c>
      <c r="Y30" s="822"/>
      <c r="Z30" s="822"/>
      <c r="AA30" s="932"/>
      <c r="AB30" s="1256"/>
      <c r="AC30" s="892"/>
      <c r="AD30" s="1238"/>
      <c r="AE30" s="934"/>
      <c r="AF30" s="1261"/>
      <c r="AG30" s="1222"/>
      <c r="AH30" s="827"/>
      <c r="AI30" s="959"/>
      <c r="AJ30" s="1275"/>
      <c r="AK30" s="929"/>
      <c r="AL30" s="828"/>
      <c r="AM30" s="1059"/>
      <c r="AN30" s="1059"/>
      <c r="AO30" s="1058"/>
      <c r="AP30" s="1057"/>
      <c r="AQ30" s="404"/>
      <c r="AR30" s="20"/>
      <c r="AS30" s="329"/>
      <c r="AT30" s="307"/>
      <c r="AU30" s="21"/>
      <c r="AV30" s="402"/>
      <c r="AW30" s="403"/>
      <c r="AX30" s="398"/>
      <c r="AY30" s="307"/>
      <c r="AZ30" s="348"/>
      <c r="BA30" s="390"/>
      <c r="BB30" s="415"/>
      <c r="BC30" s="416"/>
      <c r="BD30" s="307"/>
      <c r="BE30" s="348"/>
      <c r="BF30" s="390"/>
      <c r="BG30" s="415"/>
      <c r="BH30" s="416"/>
      <c r="BI30" s="307"/>
      <c r="BJ30" s="348"/>
      <c r="BK30" s="390"/>
      <c r="BL30" s="415"/>
      <c r="BM30" s="416"/>
      <c r="BN30" s="307"/>
      <c r="BO30" s="349"/>
      <c r="BP30" s="407"/>
      <c r="BQ30" s="415"/>
      <c r="BR30" s="416"/>
      <c r="BS30" s="307"/>
      <c r="BT30" s="348"/>
      <c r="BU30" s="408"/>
      <c r="BV30" s="415"/>
      <c r="BW30" s="416"/>
      <c r="BX30" s="307"/>
      <c r="BY30" s="349"/>
      <c r="BZ30" s="407"/>
      <c r="CA30" s="415"/>
      <c r="CB30" s="416"/>
      <c r="CC30" s="307"/>
      <c r="CD30" s="348"/>
      <c r="CE30" s="408"/>
      <c r="CF30" s="415"/>
      <c r="CG30" s="416"/>
      <c r="CH30" s="307"/>
      <c r="CI30" s="348"/>
      <c r="CJ30" s="408"/>
      <c r="CK30" s="409"/>
      <c r="CL30" s="410"/>
      <c r="CM30" s="411"/>
      <c r="CN30" s="412"/>
      <c r="CO30" s="1462"/>
      <c r="CP30" s="1203"/>
      <c r="CQ30" s="785" t="e">
        <f t="shared" si="7"/>
        <v>#DIV/0!</v>
      </c>
      <c r="CR30" s="1116"/>
      <c r="CS30" s="786" t="e">
        <f t="shared" si="0"/>
        <v>#DIV/0!</v>
      </c>
      <c r="CT30" s="1114"/>
      <c r="CU30" s="1199" t="e">
        <f t="shared" si="1"/>
        <v>#DIV/0!</v>
      </c>
      <c r="CV30" s="1115"/>
      <c r="CW30" s="1208" t="e">
        <f t="shared" si="2"/>
        <v>#DIV/0!</v>
      </c>
      <c r="CX30" s="1214"/>
      <c r="CY30" s="1210" t="e">
        <f t="shared" si="3"/>
        <v>#DIV/0!</v>
      </c>
      <c r="CZ30" s="1116"/>
      <c r="DA30" s="1207" t="e">
        <f t="shared" si="4"/>
        <v>#DIV/0!</v>
      </c>
      <c r="DB30" s="1114"/>
      <c r="DC30" s="1196" t="e">
        <f t="shared" si="5"/>
        <v>#DIV/0!</v>
      </c>
      <c r="DD30" s="1115"/>
      <c r="DE30" s="1208" t="e">
        <f t="shared" si="6"/>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8"/>
        <v>0</v>
      </c>
      <c r="Q31" s="2056"/>
      <c r="R31" s="2057"/>
      <c r="S31" s="908"/>
      <c r="T31" s="908"/>
      <c r="U31" s="908"/>
      <c r="V31" s="908"/>
      <c r="W31" s="947">
        <f t="shared" si="9"/>
        <v>0</v>
      </c>
      <c r="X31" s="878">
        <f t="shared" si="10"/>
        <v>0</v>
      </c>
      <c r="Y31" s="822"/>
      <c r="Z31" s="822"/>
      <c r="AA31" s="932"/>
      <c r="AB31" s="1256"/>
      <c r="AC31" s="892"/>
      <c r="AD31" s="1238"/>
      <c r="AE31" s="934"/>
      <c r="AF31" s="1261"/>
      <c r="AG31" s="1222"/>
      <c r="AH31" s="827"/>
      <c r="AI31" s="959"/>
      <c r="AJ31" s="1275"/>
      <c r="AK31" s="929"/>
      <c r="AL31" s="828"/>
      <c r="AM31" s="1059"/>
      <c r="AN31" s="1059"/>
      <c r="AO31" s="1058"/>
      <c r="AP31" s="1057"/>
      <c r="AQ31" s="404"/>
      <c r="AR31" s="20"/>
      <c r="AS31" s="329"/>
      <c r="AT31" s="307"/>
      <c r="AU31" s="21"/>
      <c r="AV31" s="402"/>
      <c r="AW31" s="403"/>
      <c r="AX31" s="398"/>
      <c r="AY31" s="307"/>
      <c r="AZ31" s="348"/>
      <c r="BA31" s="390"/>
      <c r="BB31" s="415"/>
      <c r="BC31" s="416"/>
      <c r="BD31" s="307"/>
      <c r="BE31" s="348"/>
      <c r="BF31" s="390"/>
      <c r="BG31" s="415"/>
      <c r="BH31" s="416"/>
      <c r="BI31" s="307"/>
      <c r="BJ31" s="348"/>
      <c r="BK31" s="390"/>
      <c r="BL31" s="415"/>
      <c r="BM31" s="416"/>
      <c r="BN31" s="307"/>
      <c r="BO31" s="349"/>
      <c r="BP31" s="407"/>
      <c r="BQ31" s="415"/>
      <c r="BR31" s="416"/>
      <c r="BS31" s="307"/>
      <c r="BT31" s="348"/>
      <c r="BU31" s="408"/>
      <c r="BV31" s="415"/>
      <c r="BW31" s="416"/>
      <c r="BX31" s="307"/>
      <c r="BY31" s="349"/>
      <c r="BZ31" s="407"/>
      <c r="CA31" s="415"/>
      <c r="CB31" s="416"/>
      <c r="CC31" s="307"/>
      <c r="CD31" s="348"/>
      <c r="CE31" s="408"/>
      <c r="CF31" s="415"/>
      <c r="CG31" s="416"/>
      <c r="CH31" s="307"/>
      <c r="CI31" s="348"/>
      <c r="CJ31" s="408"/>
      <c r="CK31" s="409"/>
      <c r="CL31" s="410"/>
      <c r="CM31" s="411"/>
      <c r="CN31" s="412"/>
      <c r="CO31" s="1462"/>
      <c r="CP31" s="1203"/>
      <c r="CQ31" s="785" t="e">
        <f t="shared" si="7"/>
        <v>#DIV/0!</v>
      </c>
      <c r="CR31" s="1116"/>
      <c r="CS31" s="786" t="e">
        <f t="shared" si="0"/>
        <v>#DIV/0!</v>
      </c>
      <c r="CT31" s="1114"/>
      <c r="CU31" s="1199" t="e">
        <f t="shared" si="1"/>
        <v>#DIV/0!</v>
      </c>
      <c r="CV31" s="1115"/>
      <c r="CW31" s="1208" t="e">
        <f t="shared" si="2"/>
        <v>#DIV/0!</v>
      </c>
      <c r="CX31" s="1214"/>
      <c r="CY31" s="1210" t="e">
        <f t="shared" si="3"/>
        <v>#DIV/0!</v>
      </c>
      <c r="CZ31" s="1116"/>
      <c r="DA31" s="1207" t="e">
        <f t="shared" si="4"/>
        <v>#DIV/0!</v>
      </c>
      <c r="DB31" s="1114"/>
      <c r="DC31" s="1196" t="e">
        <f t="shared" si="5"/>
        <v>#DIV/0!</v>
      </c>
      <c r="DD31" s="1115"/>
      <c r="DE31" s="1208" t="e">
        <f t="shared" si="6"/>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8"/>
        <v>0</v>
      </c>
      <c r="Q32" s="2049"/>
      <c r="R32" s="2050"/>
      <c r="S32" s="910"/>
      <c r="T32" s="910"/>
      <c r="U32" s="910"/>
      <c r="V32" s="910"/>
      <c r="W32" s="948">
        <f t="shared" si="9"/>
        <v>0</v>
      </c>
      <c r="X32" s="878">
        <f t="shared" si="10"/>
        <v>0</v>
      </c>
      <c r="Y32" s="822"/>
      <c r="Z32" s="822"/>
      <c r="AA32" s="932"/>
      <c r="AB32" s="1256"/>
      <c r="AC32" s="892"/>
      <c r="AD32" s="1238"/>
      <c r="AE32" s="934"/>
      <c r="AF32" s="1261"/>
      <c r="AG32" s="1222"/>
      <c r="AH32" s="827"/>
      <c r="AI32" s="959"/>
      <c r="AJ32" s="1275"/>
      <c r="AK32" s="929"/>
      <c r="AL32" s="828"/>
      <c r="AM32" s="1059"/>
      <c r="AN32" s="1059"/>
      <c r="AO32" s="1058"/>
      <c r="AP32" s="1057"/>
      <c r="AQ32" s="404"/>
      <c r="AR32" s="20"/>
      <c r="AS32" s="329"/>
      <c r="AT32" s="307"/>
      <c r="AU32" s="21"/>
      <c r="AV32" s="402"/>
      <c r="AW32" s="403"/>
      <c r="AX32" s="398"/>
      <c r="AY32" s="307"/>
      <c r="AZ32" s="348"/>
      <c r="BA32" s="390"/>
      <c r="BB32" s="415"/>
      <c r="BC32" s="416"/>
      <c r="BD32" s="307"/>
      <c r="BE32" s="348"/>
      <c r="BF32" s="390"/>
      <c r="BG32" s="415"/>
      <c r="BH32" s="416"/>
      <c r="BI32" s="307"/>
      <c r="BJ32" s="348"/>
      <c r="BK32" s="390"/>
      <c r="BL32" s="415"/>
      <c r="BM32" s="416"/>
      <c r="BN32" s="307"/>
      <c r="BO32" s="349"/>
      <c r="BP32" s="407"/>
      <c r="BQ32" s="415"/>
      <c r="BR32" s="416"/>
      <c r="BS32" s="307"/>
      <c r="BT32" s="348"/>
      <c r="BU32" s="408"/>
      <c r="BV32" s="415"/>
      <c r="BW32" s="416"/>
      <c r="BX32" s="307"/>
      <c r="BY32" s="349"/>
      <c r="BZ32" s="407"/>
      <c r="CA32" s="415"/>
      <c r="CB32" s="416"/>
      <c r="CC32" s="307"/>
      <c r="CD32" s="348"/>
      <c r="CE32" s="408"/>
      <c r="CF32" s="415"/>
      <c r="CG32" s="416"/>
      <c r="CH32" s="307"/>
      <c r="CI32" s="348"/>
      <c r="CJ32" s="408"/>
      <c r="CK32" s="409"/>
      <c r="CL32" s="410"/>
      <c r="CM32" s="411"/>
      <c r="CN32" s="412"/>
      <c r="CO32" s="1462"/>
      <c r="CP32" s="1203"/>
      <c r="CQ32" s="785" t="e">
        <f t="shared" si="7"/>
        <v>#DIV/0!</v>
      </c>
      <c r="CR32" s="1116"/>
      <c r="CS32" s="786" t="e">
        <f t="shared" si="0"/>
        <v>#DIV/0!</v>
      </c>
      <c r="CT32" s="1114"/>
      <c r="CU32" s="1199" t="e">
        <f t="shared" si="1"/>
        <v>#DIV/0!</v>
      </c>
      <c r="CV32" s="1115"/>
      <c r="CW32" s="1208" t="e">
        <f t="shared" si="2"/>
        <v>#DIV/0!</v>
      </c>
      <c r="CX32" s="1214"/>
      <c r="CY32" s="1210" t="e">
        <f t="shared" si="3"/>
        <v>#DIV/0!</v>
      </c>
      <c r="CZ32" s="1116"/>
      <c r="DA32" s="1207" t="e">
        <f t="shared" si="4"/>
        <v>#DIV/0!</v>
      </c>
      <c r="DB32" s="1114"/>
      <c r="DC32" s="1196" t="e">
        <f t="shared" si="5"/>
        <v>#DIV/0!</v>
      </c>
      <c r="DD32" s="1115"/>
      <c r="DE32" s="1208" t="e">
        <f t="shared" si="6"/>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8"/>
        <v>0</v>
      </c>
      <c r="Q33" s="2051"/>
      <c r="R33" s="2052"/>
      <c r="S33" s="893"/>
      <c r="T33" s="893"/>
      <c r="U33" s="893"/>
      <c r="V33" s="893"/>
      <c r="W33" s="945">
        <f t="shared" si="9"/>
        <v>0</v>
      </c>
      <c r="X33" s="878">
        <f t="shared" si="10"/>
        <v>0</v>
      </c>
      <c r="Y33" s="822"/>
      <c r="Z33" s="822"/>
      <c r="AA33" s="932"/>
      <c r="AB33" s="1256"/>
      <c r="AC33" s="892"/>
      <c r="AD33" s="1238"/>
      <c r="AE33" s="934"/>
      <c r="AF33" s="1261"/>
      <c r="AG33" s="1222"/>
      <c r="AH33" s="827"/>
      <c r="AI33" s="959"/>
      <c r="AJ33" s="1275"/>
      <c r="AK33" s="929"/>
      <c r="AL33" s="828"/>
      <c r="AM33" s="1056"/>
      <c r="AN33" s="1056"/>
      <c r="AO33" s="1057"/>
      <c r="AP33" s="1057"/>
      <c r="AQ33" s="404"/>
      <c r="AR33" s="20"/>
      <c r="AS33" s="329"/>
      <c r="AT33" s="307"/>
      <c r="AU33" s="21"/>
      <c r="AV33" s="402"/>
      <c r="AW33" s="403"/>
      <c r="AX33" s="398"/>
      <c r="AY33" s="307"/>
      <c r="AZ33" s="348"/>
      <c r="BA33" s="390"/>
      <c r="BB33" s="415"/>
      <c r="BC33" s="416"/>
      <c r="BD33" s="307"/>
      <c r="BE33" s="348"/>
      <c r="BF33" s="390"/>
      <c r="BG33" s="415"/>
      <c r="BH33" s="416"/>
      <c r="BI33" s="307"/>
      <c r="BJ33" s="348"/>
      <c r="BK33" s="390"/>
      <c r="BL33" s="415"/>
      <c r="BM33" s="416"/>
      <c r="BN33" s="307"/>
      <c r="BO33" s="349"/>
      <c r="BP33" s="407"/>
      <c r="BQ33" s="415"/>
      <c r="BR33" s="416"/>
      <c r="BS33" s="307"/>
      <c r="BT33" s="348"/>
      <c r="BU33" s="408"/>
      <c r="BV33" s="415"/>
      <c r="BW33" s="416"/>
      <c r="BX33" s="307"/>
      <c r="BY33" s="349"/>
      <c r="BZ33" s="407"/>
      <c r="CA33" s="415"/>
      <c r="CB33" s="416"/>
      <c r="CC33" s="307"/>
      <c r="CD33" s="348"/>
      <c r="CE33" s="408"/>
      <c r="CF33" s="415"/>
      <c r="CG33" s="416"/>
      <c r="CH33" s="307"/>
      <c r="CI33" s="348"/>
      <c r="CJ33" s="408"/>
      <c r="CK33" s="409"/>
      <c r="CL33" s="410"/>
      <c r="CM33" s="411"/>
      <c r="CN33" s="412"/>
      <c r="CO33" s="1462"/>
      <c r="CP33" s="1203"/>
      <c r="CQ33" s="785" t="e">
        <f t="shared" si="7"/>
        <v>#DIV/0!</v>
      </c>
      <c r="CR33" s="1116"/>
      <c r="CS33" s="786" t="e">
        <f t="shared" si="0"/>
        <v>#DIV/0!</v>
      </c>
      <c r="CT33" s="1114"/>
      <c r="CU33" s="1199" t="e">
        <f t="shared" si="1"/>
        <v>#DIV/0!</v>
      </c>
      <c r="CV33" s="1115"/>
      <c r="CW33" s="1208" t="e">
        <f t="shared" si="2"/>
        <v>#DIV/0!</v>
      </c>
      <c r="CX33" s="1214"/>
      <c r="CY33" s="1210" t="e">
        <f t="shared" si="3"/>
        <v>#DIV/0!</v>
      </c>
      <c r="CZ33" s="1116"/>
      <c r="DA33" s="1207" t="e">
        <f t="shared" si="4"/>
        <v>#DIV/0!</v>
      </c>
      <c r="DB33" s="1114"/>
      <c r="DC33" s="1196" t="e">
        <f t="shared" si="5"/>
        <v>#DIV/0!</v>
      </c>
      <c r="DD33" s="1115"/>
      <c r="DE33" s="1208" t="e">
        <f t="shared" si="6"/>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8"/>
        <v>0</v>
      </c>
      <c r="Q34" s="2051"/>
      <c r="R34" s="2052"/>
      <c r="S34" s="893"/>
      <c r="T34" s="893"/>
      <c r="U34" s="893"/>
      <c r="V34" s="893"/>
      <c r="W34" s="945">
        <f t="shared" si="9"/>
        <v>0</v>
      </c>
      <c r="X34" s="878">
        <f t="shared" si="10"/>
        <v>0</v>
      </c>
      <c r="Y34" s="822"/>
      <c r="Z34" s="822"/>
      <c r="AA34" s="932"/>
      <c r="AB34" s="1256"/>
      <c r="AC34" s="892"/>
      <c r="AD34" s="1238"/>
      <c r="AE34" s="934"/>
      <c r="AF34" s="1261"/>
      <c r="AG34" s="1222"/>
      <c r="AH34" s="827"/>
      <c r="AI34" s="959"/>
      <c r="AJ34" s="1275"/>
      <c r="AK34" s="929"/>
      <c r="AL34" s="828"/>
      <c r="AM34" s="1056"/>
      <c r="AN34" s="1056"/>
      <c r="AO34" s="1057"/>
      <c r="AP34" s="1058"/>
      <c r="AQ34" s="404"/>
      <c r="AR34" s="20"/>
      <c r="AS34" s="329"/>
      <c r="AT34" s="307"/>
      <c r="AU34" s="21"/>
      <c r="AV34" s="402"/>
      <c r="AW34" s="403"/>
      <c r="AX34" s="398"/>
      <c r="AY34" s="307"/>
      <c r="AZ34" s="348"/>
      <c r="BA34" s="390"/>
      <c r="BB34" s="415"/>
      <c r="BC34" s="416"/>
      <c r="BD34" s="307"/>
      <c r="BE34" s="348"/>
      <c r="BF34" s="390"/>
      <c r="BG34" s="415"/>
      <c r="BH34" s="416"/>
      <c r="BI34" s="307"/>
      <c r="BJ34" s="348"/>
      <c r="BK34" s="390"/>
      <c r="BL34" s="415"/>
      <c r="BM34" s="416"/>
      <c r="BN34" s="307"/>
      <c r="BO34" s="349"/>
      <c r="BP34" s="407"/>
      <c r="BQ34" s="415"/>
      <c r="BR34" s="416"/>
      <c r="BS34" s="307"/>
      <c r="BT34" s="348"/>
      <c r="BU34" s="408"/>
      <c r="BV34" s="415"/>
      <c r="BW34" s="416"/>
      <c r="BX34" s="307"/>
      <c r="BY34" s="349"/>
      <c r="BZ34" s="407"/>
      <c r="CA34" s="415"/>
      <c r="CB34" s="416"/>
      <c r="CC34" s="307"/>
      <c r="CD34" s="348"/>
      <c r="CE34" s="408"/>
      <c r="CF34" s="415"/>
      <c r="CG34" s="416"/>
      <c r="CH34" s="307"/>
      <c r="CI34" s="348"/>
      <c r="CJ34" s="408"/>
      <c r="CK34" s="409"/>
      <c r="CL34" s="410"/>
      <c r="CM34" s="411"/>
      <c r="CN34" s="412"/>
      <c r="CO34" s="1462"/>
      <c r="CP34" s="1203"/>
      <c r="CQ34" s="785" t="e">
        <f t="shared" si="7"/>
        <v>#DIV/0!</v>
      </c>
      <c r="CR34" s="1116"/>
      <c r="CS34" s="786" t="e">
        <f t="shared" si="0"/>
        <v>#DIV/0!</v>
      </c>
      <c r="CT34" s="1114"/>
      <c r="CU34" s="1199" t="e">
        <f t="shared" si="1"/>
        <v>#DIV/0!</v>
      </c>
      <c r="CV34" s="1115"/>
      <c r="CW34" s="1208" t="e">
        <f t="shared" si="2"/>
        <v>#DIV/0!</v>
      </c>
      <c r="CX34" s="1214"/>
      <c r="CY34" s="1210" t="e">
        <f t="shared" si="3"/>
        <v>#DIV/0!</v>
      </c>
      <c r="CZ34" s="1116"/>
      <c r="DA34" s="1207" t="e">
        <f t="shared" si="4"/>
        <v>#DIV/0!</v>
      </c>
      <c r="DB34" s="1114"/>
      <c r="DC34" s="1196" t="e">
        <f t="shared" si="5"/>
        <v>#DIV/0!</v>
      </c>
      <c r="DD34" s="1115"/>
      <c r="DE34" s="1208" t="e">
        <f t="shared" si="6"/>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8"/>
        <v>0</v>
      </c>
      <c r="Q35" s="2067"/>
      <c r="R35" s="2075"/>
      <c r="S35" s="860"/>
      <c r="T35" s="860"/>
      <c r="U35" s="860"/>
      <c r="V35" s="860"/>
      <c r="W35" s="945">
        <f t="shared" si="9"/>
        <v>0</v>
      </c>
      <c r="X35" s="878">
        <f t="shared" si="10"/>
        <v>0</v>
      </c>
      <c r="Y35" s="822"/>
      <c r="Z35" s="822"/>
      <c r="AA35" s="932"/>
      <c r="AB35" s="1256"/>
      <c r="AC35" s="892"/>
      <c r="AD35" s="1240"/>
      <c r="AE35" s="934"/>
      <c r="AF35" s="1261"/>
      <c r="AG35" s="1222"/>
      <c r="AH35" s="827"/>
      <c r="AI35" s="959"/>
      <c r="AJ35" s="1275"/>
      <c r="AK35" s="929"/>
      <c r="AL35" s="828"/>
      <c r="AM35" s="1056"/>
      <c r="AN35" s="1056"/>
      <c r="AO35" s="1057"/>
      <c r="AP35" s="1058"/>
      <c r="AQ35" s="404"/>
      <c r="AR35" s="20"/>
      <c r="AS35" s="329"/>
      <c r="AT35" s="307"/>
      <c r="AU35" s="21"/>
      <c r="AV35" s="402"/>
      <c r="AW35" s="403"/>
      <c r="AX35" s="398"/>
      <c r="AY35" s="307"/>
      <c r="AZ35" s="348"/>
      <c r="BA35" s="390"/>
      <c r="BB35" s="415"/>
      <c r="BC35" s="416"/>
      <c r="BD35" s="307"/>
      <c r="BE35" s="348"/>
      <c r="BF35" s="390"/>
      <c r="BG35" s="415"/>
      <c r="BH35" s="416"/>
      <c r="BI35" s="307"/>
      <c r="BJ35" s="348"/>
      <c r="BK35" s="390"/>
      <c r="BL35" s="415"/>
      <c r="BM35" s="416"/>
      <c r="BN35" s="307"/>
      <c r="BO35" s="349"/>
      <c r="BP35" s="407"/>
      <c r="BQ35" s="415"/>
      <c r="BR35" s="416"/>
      <c r="BS35" s="307"/>
      <c r="BT35" s="348"/>
      <c r="BU35" s="408"/>
      <c r="BV35" s="415"/>
      <c r="BW35" s="416"/>
      <c r="BX35" s="307"/>
      <c r="BY35" s="349"/>
      <c r="BZ35" s="407"/>
      <c r="CA35" s="415"/>
      <c r="CB35" s="416"/>
      <c r="CC35" s="307"/>
      <c r="CD35" s="348"/>
      <c r="CE35" s="408"/>
      <c r="CF35" s="415"/>
      <c r="CG35" s="416"/>
      <c r="CH35" s="307"/>
      <c r="CI35" s="348"/>
      <c r="CJ35" s="408"/>
      <c r="CK35" s="409"/>
      <c r="CL35" s="410"/>
      <c r="CM35" s="411"/>
      <c r="CN35" s="412"/>
      <c r="CO35" s="1462"/>
      <c r="CP35" s="1203"/>
      <c r="CQ35" s="785" t="e">
        <f t="shared" si="7"/>
        <v>#DIV/0!</v>
      </c>
      <c r="CR35" s="1116"/>
      <c r="CS35" s="786" t="e">
        <f t="shared" si="0"/>
        <v>#DIV/0!</v>
      </c>
      <c r="CT35" s="1114"/>
      <c r="CU35" s="1199" t="e">
        <f t="shared" si="1"/>
        <v>#DIV/0!</v>
      </c>
      <c r="CV35" s="1115"/>
      <c r="CW35" s="1208" t="e">
        <f t="shared" si="2"/>
        <v>#DIV/0!</v>
      </c>
      <c r="CX35" s="1214"/>
      <c r="CY35" s="1210" t="e">
        <f t="shared" si="3"/>
        <v>#DIV/0!</v>
      </c>
      <c r="CZ35" s="1116"/>
      <c r="DA35" s="1207" t="e">
        <f t="shared" si="4"/>
        <v>#DIV/0!</v>
      </c>
      <c r="DB35" s="1114"/>
      <c r="DC35" s="1196" t="e">
        <f t="shared" si="5"/>
        <v>#DIV/0!</v>
      </c>
      <c r="DD35" s="1115"/>
      <c r="DE35" s="1208" t="e">
        <f t="shared" si="6"/>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8"/>
        <v>0</v>
      </c>
      <c r="Q36" s="2067"/>
      <c r="R36" s="2075"/>
      <c r="S36" s="860"/>
      <c r="T36" s="860"/>
      <c r="U36" s="860"/>
      <c r="V36" s="860"/>
      <c r="W36" s="945">
        <f t="shared" si="9"/>
        <v>0</v>
      </c>
      <c r="X36" s="878">
        <f t="shared" si="10"/>
        <v>0</v>
      </c>
      <c r="Y36" s="822"/>
      <c r="Z36" s="822"/>
      <c r="AA36" s="932"/>
      <c r="AB36" s="1256"/>
      <c r="AC36" s="892"/>
      <c r="AD36" s="1238"/>
      <c r="AE36" s="934"/>
      <c r="AF36" s="1261"/>
      <c r="AG36" s="1222"/>
      <c r="AH36" s="827"/>
      <c r="AI36" s="959"/>
      <c r="AJ36" s="1275"/>
      <c r="AK36" s="929"/>
      <c r="AL36" s="828"/>
      <c r="AM36" s="1056"/>
      <c r="AN36" s="1056"/>
      <c r="AO36" s="1057"/>
      <c r="AP36" s="1058"/>
      <c r="AQ36" s="404"/>
      <c r="AR36" s="20"/>
      <c r="AS36" s="329"/>
      <c r="AT36" s="307"/>
      <c r="AU36" s="21"/>
      <c r="AV36" s="402"/>
      <c r="AW36" s="403"/>
      <c r="AX36" s="398"/>
      <c r="AY36" s="307"/>
      <c r="AZ36" s="348"/>
      <c r="BA36" s="390"/>
      <c r="BB36" s="415"/>
      <c r="BC36" s="416"/>
      <c r="BD36" s="307"/>
      <c r="BE36" s="348"/>
      <c r="BF36" s="390"/>
      <c r="BG36" s="415"/>
      <c r="BH36" s="416"/>
      <c r="BI36" s="307"/>
      <c r="BJ36" s="348"/>
      <c r="BK36" s="390"/>
      <c r="BL36" s="415"/>
      <c r="BM36" s="416"/>
      <c r="BN36" s="307"/>
      <c r="BO36" s="349"/>
      <c r="BP36" s="407"/>
      <c r="BQ36" s="415"/>
      <c r="BR36" s="416"/>
      <c r="BS36" s="307"/>
      <c r="BT36" s="348"/>
      <c r="BU36" s="408"/>
      <c r="BV36" s="415"/>
      <c r="BW36" s="416"/>
      <c r="BX36" s="307"/>
      <c r="BY36" s="349"/>
      <c r="BZ36" s="407"/>
      <c r="CA36" s="415"/>
      <c r="CB36" s="416"/>
      <c r="CC36" s="307"/>
      <c r="CD36" s="348"/>
      <c r="CE36" s="408"/>
      <c r="CF36" s="415"/>
      <c r="CG36" s="416"/>
      <c r="CH36" s="307"/>
      <c r="CI36" s="348"/>
      <c r="CJ36" s="408"/>
      <c r="CK36" s="409"/>
      <c r="CL36" s="410"/>
      <c r="CM36" s="411"/>
      <c r="CN36" s="412"/>
      <c r="CO36" s="1462"/>
      <c r="CP36" s="1203"/>
      <c r="CQ36" s="785" t="e">
        <f t="shared" si="7"/>
        <v>#DIV/0!</v>
      </c>
      <c r="CR36" s="1116"/>
      <c r="CS36" s="786" t="e">
        <f t="shared" si="0"/>
        <v>#DIV/0!</v>
      </c>
      <c r="CT36" s="1114"/>
      <c r="CU36" s="1199" t="e">
        <f t="shared" si="1"/>
        <v>#DIV/0!</v>
      </c>
      <c r="CV36" s="1115"/>
      <c r="CW36" s="1208" t="e">
        <f t="shared" si="2"/>
        <v>#DIV/0!</v>
      </c>
      <c r="CX36" s="1214"/>
      <c r="CY36" s="1210" t="e">
        <f t="shared" si="3"/>
        <v>#DIV/0!</v>
      </c>
      <c r="CZ36" s="1116"/>
      <c r="DA36" s="1207" t="e">
        <f t="shared" si="4"/>
        <v>#DIV/0!</v>
      </c>
      <c r="DB36" s="1114"/>
      <c r="DC36" s="1196" t="e">
        <f t="shared" si="5"/>
        <v>#DIV/0!</v>
      </c>
      <c r="DD36" s="1115"/>
      <c r="DE36" s="1208" t="e">
        <f t="shared" si="6"/>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8"/>
        <v>0</v>
      </c>
      <c r="Q37" s="2067"/>
      <c r="R37" s="2075"/>
      <c r="S37" s="860"/>
      <c r="T37" s="860"/>
      <c r="U37" s="860"/>
      <c r="V37" s="860"/>
      <c r="W37" s="945">
        <f t="shared" si="9"/>
        <v>0</v>
      </c>
      <c r="X37" s="878">
        <f t="shared" si="10"/>
        <v>0</v>
      </c>
      <c r="Y37" s="822"/>
      <c r="Z37" s="822"/>
      <c r="AA37" s="932"/>
      <c r="AB37" s="1256"/>
      <c r="AC37" s="892"/>
      <c r="AD37" s="1238"/>
      <c r="AE37" s="934"/>
      <c r="AF37" s="1261"/>
      <c r="AG37" s="1222"/>
      <c r="AH37" s="827"/>
      <c r="AI37" s="959"/>
      <c r="AJ37" s="1275"/>
      <c r="AK37" s="1060"/>
      <c r="AL37" s="828"/>
      <c r="AM37" s="1059"/>
      <c r="AN37" s="1059"/>
      <c r="AO37" s="1058"/>
      <c r="AP37" s="1058"/>
      <c r="AQ37" s="404"/>
      <c r="AR37" s="20"/>
      <c r="AS37" s="329"/>
      <c r="AT37" s="307"/>
      <c r="AU37" s="21"/>
      <c r="AV37" s="402"/>
      <c r="AW37" s="403"/>
      <c r="AX37" s="398"/>
      <c r="AY37" s="307"/>
      <c r="AZ37" s="348"/>
      <c r="BA37" s="390"/>
      <c r="BB37" s="415"/>
      <c r="BC37" s="416"/>
      <c r="BD37" s="307"/>
      <c r="BE37" s="348"/>
      <c r="BF37" s="390"/>
      <c r="BG37" s="415"/>
      <c r="BH37" s="416"/>
      <c r="BI37" s="307"/>
      <c r="BJ37" s="348"/>
      <c r="BK37" s="390"/>
      <c r="BL37" s="415"/>
      <c r="BM37" s="416"/>
      <c r="BN37" s="307"/>
      <c r="BO37" s="349"/>
      <c r="BP37" s="407"/>
      <c r="BQ37" s="415"/>
      <c r="BR37" s="416"/>
      <c r="BS37" s="307"/>
      <c r="BT37" s="348"/>
      <c r="BU37" s="408"/>
      <c r="BV37" s="415"/>
      <c r="BW37" s="416"/>
      <c r="BX37" s="307"/>
      <c r="BY37" s="349"/>
      <c r="BZ37" s="407"/>
      <c r="CA37" s="415"/>
      <c r="CB37" s="416"/>
      <c r="CC37" s="307"/>
      <c r="CD37" s="348"/>
      <c r="CE37" s="408"/>
      <c r="CF37" s="415"/>
      <c r="CG37" s="416"/>
      <c r="CH37" s="307"/>
      <c r="CI37" s="348"/>
      <c r="CJ37" s="408"/>
      <c r="CK37" s="409"/>
      <c r="CL37" s="410"/>
      <c r="CM37" s="411"/>
      <c r="CN37" s="412"/>
      <c r="CO37" s="1462"/>
      <c r="CP37" s="1203"/>
      <c r="CQ37" s="785" t="e">
        <f t="shared" si="7"/>
        <v>#DIV/0!</v>
      </c>
      <c r="CR37" s="1116"/>
      <c r="CS37" s="786" t="e">
        <f t="shared" si="0"/>
        <v>#DIV/0!</v>
      </c>
      <c r="CT37" s="1114"/>
      <c r="CU37" s="1199" t="e">
        <f t="shared" si="1"/>
        <v>#DIV/0!</v>
      </c>
      <c r="CV37" s="1115"/>
      <c r="CW37" s="1208" t="e">
        <f t="shared" si="2"/>
        <v>#DIV/0!</v>
      </c>
      <c r="CX37" s="1214"/>
      <c r="CY37" s="1210" t="e">
        <f t="shared" si="3"/>
        <v>#DIV/0!</v>
      </c>
      <c r="CZ37" s="1116"/>
      <c r="DA37" s="1207" t="e">
        <f t="shared" si="4"/>
        <v>#DIV/0!</v>
      </c>
      <c r="DB37" s="1114"/>
      <c r="DC37" s="1196" t="e">
        <f t="shared" si="5"/>
        <v>#DIV/0!</v>
      </c>
      <c r="DD37" s="1115"/>
      <c r="DE37" s="1208" t="e">
        <f t="shared" si="6"/>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8"/>
        <v>0</v>
      </c>
      <c r="Q38" s="2067"/>
      <c r="R38" s="2075"/>
      <c r="S38" s="860"/>
      <c r="T38" s="860"/>
      <c r="U38" s="860"/>
      <c r="V38" s="860"/>
      <c r="W38" s="945">
        <f t="shared" si="9"/>
        <v>0</v>
      </c>
      <c r="X38" s="878">
        <f t="shared" si="10"/>
        <v>0</v>
      </c>
      <c r="Y38" s="822"/>
      <c r="Z38" s="822"/>
      <c r="AA38" s="468"/>
      <c r="AB38" s="1257"/>
      <c r="AC38" s="165"/>
      <c r="AD38" s="1238"/>
      <c r="AE38" s="469"/>
      <c r="AF38" s="1262"/>
      <c r="AG38" s="166"/>
      <c r="AH38" s="827"/>
      <c r="AI38" s="959"/>
      <c r="AJ38" s="1275"/>
      <c r="AK38" s="929"/>
      <c r="AL38" s="828"/>
      <c r="AM38" s="1059"/>
      <c r="AN38" s="1059"/>
      <c r="AO38" s="1058"/>
      <c r="AP38" s="1058"/>
      <c r="AQ38" s="404"/>
      <c r="AR38" s="20"/>
      <c r="AS38" s="329"/>
      <c r="AT38" s="307"/>
      <c r="AU38" s="21"/>
      <c r="AV38" s="402"/>
      <c r="AW38" s="403"/>
      <c r="AX38" s="398"/>
      <c r="AY38" s="307"/>
      <c r="AZ38" s="348"/>
      <c r="BA38" s="390"/>
      <c r="BB38" s="415"/>
      <c r="BC38" s="416"/>
      <c r="BD38" s="307"/>
      <c r="BE38" s="348"/>
      <c r="BF38" s="390"/>
      <c r="BG38" s="415"/>
      <c r="BH38" s="416"/>
      <c r="BI38" s="307"/>
      <c r="BJ38" s="348"/>
      <c r="BK38" s="390"/>
      <c r="BL38" s="415"/>
      <c r="BM38" s="416"/>
      <c r="BN38" s="307"/>
      <c r="BO38" s="349"/>
      <c r="BP38" s="407"/>
      <c r="BQ38" s="415"/>
      <c r="BR38" s="416"/>
      <c r="BS38" s="307"/>
      <c r="BT38" s="348"/>
      <c r="BU38" s="408"/>
      <c r="BV38" s="415"/>
      <c r="BW38" s="416"/>
      <c r="BX38" s="307"/>
      <c r="BY38" s="349"/>
      <c r="BZ38" s="407"/>
      <c r="CA38" s="415"/>
      <c r="CB38" s="416"/>
      <c r="CC38" s="307"/>
      <c r="CD38" s="348"/>
      <c r="CE38" s="408"/>
      <c r="CF38" s="415"/>
      <c r="CG38" s="416"/>
      <c r="CH38" s="307"/>
      <c r="CI38" s="348"/>
      <c r="CJ38" s="408"/>
      <c r="CK38" s="409"/>
      <c r="CL38" s="410"/>
      <c r="CM38" s="411"/>
      <c r="CN38" s="412"/>
      <c r="CO38" s="1462"/>
      <c r="CP38" s="1203"/>
      <c r="CQ38" s="785" t="e">
        <f t="shared" si="7"/>
        <v>#DIV/0!</v>
      </c>
      <c r="CR38" s="1116"/>
      <c r="CS38" s="786" t="e">
        <f t="shared" si="0"/>
        <v>#DIV/0!</v>
      </c>
      <c r="CT38" s="1114"/>
      <c r="CU38" s="1199" t="e">
        <f t="shared" si="1"/>
        <v>#DIV/0!</v>
      </c>
      <c r="CV38" s="1115"/>
      <c r="CW38" s="1208" t="e">
        <f t="shared" si="2"/>
        <v>#DIV/0!</v>
      </c>
      <c r="CX38" s="1214"/>
      <c r="CY38" s="1210" t="e">
        <f t="shared" si="3"/>
        <v>#DIV/0!</v>
      </c>
      <c r="CZ38" s="1116"/>
      <c r="DA38" s="1207" t="e">
        <f t="shared" si="4"/>
        <v>#DIV/0!</v>
      </c>
      <c r="DB38" s="1114"/>
      <c r="DC38" s="1196" t="e">
        <f t="shared" si="5"/>
        <v>#DIV/0!</v>
      </c>
      <c r="DD38" s="1115"/>
      <c r="DE38" s="1208" t="e">
        <f t="shared" si="6"/>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8"/>
        <v>0</v>
      </c>
      <c r="Q39" s="2067"/>
      <c r="R39" s="2075"/>
      <c r="S39" s="860"/>
      <c r="T39" s="860"/>
      <c r="U39" s="860"/>
      <c r="V39" s="860"/>
      <c r="W39" s="945">
        <f t="shared" si="9"/>
        <v>0</v>
      </c>
      <c r="X39" s="878">
        <f t="shared" si="10"/>
        <v>0</v>
      </c>
      <c r="Y39" s="822"/>
      <c r="Z39" s="822"/>
      <c r="AA39" s="932"/>
      <c r="AB39" s="1256"/>
      <c r="AC39" s="892"/>
      <c r="AD39" s="890" t="s">
        <v>361</v>
      </c>
      <c r="AE39" s="934"/>
      <c r="AF39" s="1261"/>
      <c r="AG39" s="1222"/>
      <c r="AH39" s="827"/>
      <c r="AI39" s="959"/>
      <c r="AJ39" s="1275"/>
      <c r="AK39" s="929"/>
      <c r="AL39" s="828"/>
      <c r="AM39" s="1059"/>
      <c r="AN39" s="1059"/>
      <c r="AO39" s="1058"/>
      <c r="AP39" s="1058"/>
      <c r="AQ39" s="404"/>
      <c r="AR39" s="20"/>
      <c r="AS39" s="329"/>
      <c r="AT39" s="307"/>
      <c r="AU39" s="21"/>
      <c r="AV39" s="402"/>
      <c r="AW39" s="403"/>
      <c r="AX39" s="398"/>
      <c r="AY39" s="307"/>
      <c r="AZ39" s="348"/>
      <c r="BA39" s="390"/>
      <c r="BB39" s="415"/>
      <c r="BC39" s="416"/>
      <c r="BD39" s="307"/>
      <c r="BE39" s="348"/>
      <c r="BF39" s="390"/>
      <c r="BG39" s="415"/>
      <c r="BH39" s="416"/>
      <c r="BI39" s="307"/>
      <c r="BJ39" s="348"/>
      <c r="BK39" s="390"/>
      <c r="BL39" s="415"/>
      <c r="BM39" s="416"/>
      <c r="BN39" s="307"/>
      <c r="BO39" s="349"/>
      <c r="BP39" s="407"/>
      <c r="BQ39" s="415"/>
      <c r="BR39" s="416"/>
      <c r="BS39" s="307"/>
      <c r="BT39" s="348"/>
      <c r="BU39" s="408"/>
      <c r="BV39" s="415"/>
      <c r="BW39" s="416"/>
      <c r="BX39" s="307"/>
      <c r="BY39" s="349"/>
      <c r="BZ39" s="407"/>
      <c r="CA39" s="415"/>
      <c r="CB39" s="416"/>
      <c r="CC39" s="307"/>
      <c r="CD39" s="348"/>
      <c r="CE39" s="408"/>
      <c r="CF39" s="415"/>
      <c r="CG39" s="416"/>
      <c r="CH39" s="307"/>
      <c r="CI39" s="348"/>
      <c r="CJ39" s="408"/>
      <c r="CK39" s="409"/>
      <c r="CL39" s="410"/>
      <c r="CM39" s="411"/>
      <c r="CN39" s="412"/>
      <c r="CO39" s="1462"/>
      <c r="CP39" s="1203"/>
      <c r="CQ39" s="785" t="e">
        <f t="shared" si="7"/>
        <v>#DIV/0!</v>
      </c>
      <c r="CR39" s="1116"/>
      <c r="CS39" s="786" t="e">
        <f t="shared" si="0"/>
        <v>#DIV/0!</v>
      </c>
      <c r="CT39" s="1114"/>
      <c r="CU39" s="1199" t="e">
        <f t="shared" si="1"/>
        <v>#DIV/0!</v>
      </c>
      <c r="CV39" s="1115"/>
      <c r="CW39" s="1208" t="e">
        <f t="shared" si="2"/>
        <v>#DIV/0!</v>
      </c>
      <c r="CX39" s="1214"/>
      <c r="CY39" s="1210" t="e">
        <f t="shared" si="3"/>
        <v>#DIV/0!</v>
      </c>
      <c r="CZ39" s="1116"/>
      <c r="DA39" s="1207" t="e">
        <f t="shared" si="4"/>
        <v>#DIV/0!</v>
      </c>
      <c r="DB39" s="1114"/>
      <c r="DC39" s="1196" t="e">
        <f t="shared" si="5"/>
        <v>#DIV/0!</v>
      </c>
      <c r="DD39" s="1115"/>
      <c r="DE39" s="1208" t="e">
        <f t="shared" si="6"/>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8"/>
        <v>0</v>
      </c>
      <c r="Q40" s="2067"/>
      <c r="R40" s="2075"/>
      <c r="S40" s="860"/>
      <c r="T40" s="860"/>
      <c r="U40" s="860"/>
      <c r="V40" s="860"/>
      <c r="W40" s="945">
        <f t="shared" si="9"/>
        <v>0</v>
      </c>
      <c r="X40" s="878">
        <f t="shared" si="10"/>
        <v>0</v>
      </c>
      <c r="Y40" s="822"/>
      <c r="Z40" s="822"/>
      <c r="AA40" s="932"/>
      <c r="AB40" s="1256"/>
      <c r="AC40" s="892"/>
      <c r="AD40" s="1241"/>
      <c r="AE40" s="934"/>
      <c r="AF40" s="1261"/>
      <c r="AG40" s="1222"/>
      <c r="AH40" s="827"/>
      <c r="AI40" s="959"/>
      <c r="AJ40" s="1275"/>
      <c r="AK40" s="929"/>
      <c r="AL40" s="828"/>
      <c r="AM40" s="1059"/>
      <c r="AN40" s="1059"/>
      <c r="AO40" s="1058"/>
      <c r="AP40" s="1058"/>
      <c r="AQ40" s="404"/>
      <c r="AR40" s="20"/>
      <c r="AS40" s="329"/>
      <c r="AT40" s="307"/>
      <c r="AU40" s="21"/>
      <c r="AV40" s="402"/>
      <c r="AW40" s="403"/>
      <c r="AX40" s="398"/>
      <c r="AY40" s="307"/>
      <c r="AZ40" s="348"/>
      <c r="BA40" s="390"/>
      <c r="BB40" s="415"/>
      <c r="BC40" s="416"/>
      <c r="BD40" s="307"/>
      <c r="BE40" s="348"/>
      <c r="BF40" s="390"/>
      <c r="BG40" s="415"/>
      <c r="BH40" s="416"/>
      <c r="BI40" s="307"/>
      <c r="BJ40" s="348"/>
      <c r="BK40" s="390"/>
      <c r="BL40" s="415"/>
      <c r="BM40" s="416"/>
      <c r="BN40" s="307"/>
      <c r="BO40" s="349"/>
      <c r="BP40" s="407"/>
      <c r="BQ40" s="415"/>
      <c r="BR40" s="416"/>
      <c r="BS40" s="307"/>
      <c r="BT40" s="348"/>
      <c r="BU40" s="408"/>
      <c r="BV40" s="415"/>
      <c r="BW40" s="416"/>
      <c r="BX40" s="307"/>
      <c r="BY40" s="349"/>
      <c r="BZ40" s="407"/>
      <c r="CA40" s="415"/>
      <c r="CB40" s="416"/>
      <c r="CC40" s="307"/>
      <c r="CD40" s="348"/>
      <c r="CE40" s="408"/>
      <c r="CF40" s="415"/>
      <c r="CG40" s="416"/>
      <c r="CH40" s="307"/>
      <c r="CI40" s="348"/>
      <c r="CJ40" s="408"/>
      <c r="CK40" s="409"/>
      <c r="CL40" s="410"/>
      <c r="CM40" s="411"/>
      <c r="CN40" s="412"/>
      <c r="CO40" s="1462"/>
      <c r="CP40" s="1203"/>
      <c r="CQ40" s="785" t="e">
        <f t="shared" si="7"/>
        <v>#DIV/0!</v>
      </c>
      <c r="CR40" s="1116"/>
      <c r="CS40" s="786" t="e">
        <f t="shared" si="0"/>
        <v>#DIV/0!</v>
      </c>
      <c r="CT40" s="1114"/>
      <c r="CU40" s="1199" t="e">
        <f t="shared" si="1"/>
        <v>#DIV/0!</v>
      </c>
      <c r="CV40" s="1115"/>
      <c r="CW40" s="1208" t="e">
        <f t="shared" si="2"/>
        <v>#DIV/0!</v>
      </c>
      <c r="CX40" s="1214"/>
      <c r="CY40" s="1210" t="e">
        <f t="shared" si="3"/>
        <v>#DIV/0!</v>
      </c>
      <c r="CZ40" s="1116"/>
      <c r="DA40" s="1207" t="e">
        <f t="shared" si="4"/>
        <v>#DIV/0!</v>
      </c>
      <c r="DB40" s="1114"/>
      <c r="DC40" s="1196" t="e">
        <f t="shared" si="5"/>
        <v>#DIV/0!</v>
      </c>
      <c r="DD40" s="1115"/>
      <c r="DE40" s="1208" t="e">
        <f t="shared" si="6"/>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8"/>
        <v>0</v>
      </c>
      <c r="Q41" s="2067"/>
      <c r="R41" s="2075"/>
      <c r="S41" s="860"/>
      <c r="T41" s="860"/>
      <c r="U41" s="860"/>
      <c r="V41" s="860"/>
      <c r="W41" s="945">
        <f t="shared" si="9"/>
        <v>0</v>
      </c>
      <c r="X41" s="878">
        <f t="shared" si="10"/>
        <v>0</v>
      </c>
      <c r="Y41" s="822"/>
      <c r="Z41" s="822"/>
      <c r="AA41" s="616"/>
      <c r="AB41" s="1258"/>
      <c r="AC41" s="892"/>
      <c r="AD41" s="1241"/>
      <c r="AE41" s="470"/>
      <c r="AF41" s="1263"/>
      <c r="AG41" s="1222"/>
      <c r="AH41" s="827"/>
      <c r="AI41" s="959"/>
      <c r="AJ41" s="1275"/>
      <c r="AK41" s="929"/>
      <c r="AL41" s="828"/>
      <c r="AM41" s="1059"/>
      <c r="AN41" s="1059"/>
      <c r="AO41" s="1058"/>
      <c r="AP41" s="1058"/>
      <c r="AQ41" s="404"/>
      <c r="AR41" s="20"/>
      <c r="AS41" s="329"/>
      <c r="AT41" s="307"/>
      <c r="AU41" s="21"/>
      <c r="AV41" s="402"/>
      <c r="AW41" s="403"/>
      <c r="AX41" s="398"/>
      <c r="AY41" s="307"/>
      <c r="AZ41" s="348"/>
      <c r="BA41" s="390"/>
      <c r="BB41" s="415"/>
      <c r="BC41" s="416"/>
      <c r="BD41" s="307"/>
      <c r="BE41" s="348"/>
      <c r="BF41" s="390"/>
      <c r="BG41" s="415"/>
      <c r="BH41" s="416"/>
      <c r="BI41" s="307"/>
      <c r="BJ41" s="348"/>
      <c r="BK41" s="390"/>
      <c r="BL41" s="415"/>
      <c r="BM41" s="416"/>
      <c r="BN41" s="307"/>
      <c r="BO41" s="349"/>
      <c r="BP41" s="407"/>
      <c r="BQ41" s="415"/>
      <c r="BR41" s="416"/>
      <c r="BS41" s="307"/>
      <c r="BT41" s="348"/>
      <c r="BU41" s="408"/>
      <c r="BV41" s="415"/>
      <c r="BW41" s="416"/>
      <c r="BX41" s="307"/>
      <c r="BY41" s="349"/>
      <c r="BZ41" s="407"/>
      <c r="CA41" s="415"/>
      <c r="CB41" s="416"/>
      <c r="CC41" s="307"/>
      <c r="CD41" s="348"/>
      <c r="CE41" s="408"/>
      <c r="CF41" s="415"/>
      <c r="CG41" s="416"/>
      <c r="CH41" s="307"/>
      <c r="CI41" s="348"/>
      <c r="CJ41" s="408"/>
      <c r="CK41" s="409"/>
      <c r="CL41" s="410"/>
      <c r="CM41" s="411"/>
      <c r="CN41" s="412"/>
      <c r="CO41" s="1462"/>
      <c r="CP41" s="1203"/>
      <c r="CQ41" s="785" t="e">
        <f t="shared" si="7"/>
        <v>#DIV/0!</v>
      </c>
      <c r="CR41" s="1116"/>
      <c r="CS41" s="786" t="e">
        <f t="shared" si="0"/>
        <v>#DIV/0!</v>
      </c>
      <c r="CT41" s="1114"/>
      <c r="CU41" s="1199" t="e">
        <f t="shared" si="1"/>
        <v>#DIV/0!</v>
      </c>
      <c r="CV41" s="1115"/>
      <c r="CW41" s="1208" t="e">
        <f t="shared" si="2"/>
        <v>#DIV/0!</v>
      </c>
      <c r="CX41" s="1214"/>
      <c r="CY41" s="1210" t="e">
        <f t="shared" si="3"/>
        <v>#DIV/0!</v>
      </c>
      <c r="CZ41" s="1116"/>
      <c r="DA41" s="1207" t="e">
        <f t="shared" si="4"/>
        <v>#DIV/0!</v>
      </c>
      <c r="DB41" s="1114"/>
      <c r="DC41" s="1196" t="e">
        <f t="shared" si="5"/>
        <v>#DIV/0!</v>
      </c>
      <c r="DD41" s="1115"/>
      <c r="DE41" s="1208" t="e">
        <f t="shared" si="6"/>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8"/>
        <v>0</v>
      </c>
      <c r="Q42" s="2067"/>
      <c r="R42" s="2075"/>
      <c r="S42" s="860"/>
      <c r="T42" s="860"/>
      <c r="U42" s="860"/>
      <c r="V42" s="860"/>
      <c r="W42" s="945">
        <f t="shared" si="9"/>
        <v>0</v>
      </c>
      <c r="X42" s="878">
        <f t="shared" si="10"/>
        <v>0</v>
      </c>
      <c r="Y42" s="822"/>
      <c r="Z42" s="822"/>
      <c r="AA42" s="932"/>
      <c r="AB42" s="1256"/>
      <c r="AC42" s="167"/>
      <c r="AD42" s="1242"/>
      <c r="AE42" s="934"/>
      <c r="AF42" s="1264"/>
      <c r="AG42" s="1222"/>
      <c r="AH42" s="827"/>
      <c r="AI42" s="959"/>
      <c r="AJ42" s="1275"/>
      <c r="AK42" s="929"/>
      <c r="AL42" s="828"/>
      <c r="AM42" s="1059"/>
      <c r="AN42" s="1059"/>
      <c r="AO42" s="1058"/>
      <c r="AP42" s="1058"/>
      <c r="AQ42" s="404"/>
      <c r="AR42" s="20"/>
      <c r="AS42" s="329"/>
      <c r="AT42" s="307"/>
      <c r="AU42" s="21"/>
      <c r="AV42" s="402"/>
      <c r="AW42" s="403"/>
      <c r="AX42" s="398"/>
      <c r="AY42" s="307"/>
      <c r="AZ42" s="348"/>
      <c r="BA42" s="390"/>
      <c r="BB42" s="415"/>
      <c r="BC42" s="416"/>
      <c r="BD42" s="307"/>
      <c r="BE42" s="348"/>
      <c r="BF42" s="390"/>
      <c r="BG42" s="415"/>
      <c r="BH42" s="416"/>
      <c r="BI42" s="307"/>
      <c r="BJ42" s="348"/>
      <c r="BK42" s="390"/>
      <c r="BL42" s="415"/>
      <c r="BM42" s="416"/>
      <c r="BN42" s="307"/>
      <c r="BO42" s="349"/>
      <c r="BP42" s="407"/>
      <c r="BQ42" s="415"/>
      <c r="BR42" s="416"/>
      <c r="BS42" s="307"/>
      <c r="BT42" s="348"/>
      <c r="BU42" s="408"/>
      <c r="BV42" s="415"/>
      <c r="BW42" s="416"/>
      <c r="BX42" s="307"/>
      <c r="BY42" s="349"/>
      <c r="BZ42" s="407"/>
      <c r="CA42" s="415"/>
      <c r="CB42" s="416"/>
      <c r="CC42" s="307"/>
      <c r="CD42" s="348"/>
      <c r="CE42" s="408"/>
      <c r="CF42" s="415"/>
      <c r="CG42" s="416"/>
      <c r="CH42" s="307"/>
      <c r="CI42" s="348"/>
      <c r="CJ42" s="408"/>
      <c r="CK42" s="409"/>
      <c r="CL42" s="410"/>
      <c r="CM42" s="411"/>
      <c r="CN42" s="412"/>
      <c r="CO42" s="1462"/>
      <c r="CP42" s="1203"/>
      <c r="CQ42" s="785" t="e">
        <f t="shared" si="7"/>
        <v>#DIV/0!</v>
      </c>
      <c r="CR42" s="1116"/>
      <c r="CS42" s="786" t="e">
        <f t="shared" si="0"/>
        <v>#DIV/0!</v>
      </c>
      <c r="CT42" s="1114"/>
      <c r="CU42" s="1199" t="e">
        <f t="shared" si="1"/>
        <v>#DIV/0!</v>
      </c>
      <c r="CV42" s="1115"/>
      <c r="CW42" s="1208" t="e">
        <f t="shared" si="2"/>
        <v>#DIV/0!</v>
      </c>
      <c r="CX42" s="1214"/>
      <c r="CY42" s="1210" t="e">
        <f t="shared" si="3"/>
        <v>#DIV/0!</v>
      </c>
      <c r="CZ42" s="1116"/>
      <c r="DA42" s="1207" t="e">
        <f t="shared" si="4"/>
        <v>#DIV/0!</v>
      </c>
      <c r="DB42" s="1114"/>
      <c r="DC42" s="1196" t="e">
        <f t="shared" si="5"/>
        <v>#DIV/0!</v>
      </c>
      <c r="DD42" s="1115"/>
      <c r="DE42" s="1208" t="e">
        <f t="shared" si="6"/>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8"/>
        <v>0</v>
      </c>
      <c r="Q43" s="2067"/>
      <c r="R43" s="2075"/>
      <c r="S43" s="860"/>
      <c r="T43" s="860"/>
      <c r="U43" s="860"/>
      <c r="V43" s="860"/>
      <c r="W43" s="945">
        <f t="shared" si="9"/>
        <v>0</v>
      </c>
      <c r="X43" s="878">
        <f t="shared" si="10"/>
        <v>0</v>
      </c>
      <c r="Y43" s="822"/>
      <c r="Z43" s="822"/>
      <c r="AA43" s="932"/>
      <c r="AB43" s="1259"/>
      <c r="AC43" s="892"/>
      <c r="AD43" s="1241"/>
      <c r="AE43" s="934"/>
      <c r="AF43" s="1264"/>
      <c r="AG43" s="1222"/>
      <c r="AH43" s="827"/>
      <c r="AI43" s="959"/>
      <c r="AJ43" s="1275"/>
      <c r="AK43" s="929"/>
      <c r="AL43" s="828"/>
      <c r="AM43" s="1059"/>
      <c r="AN43" s="1059"/>
      <c r="AO43" s="1058"/>
      <c r="AP43" s="1058"/>
      <c r="AQ43" s="404"/>
      <c r="AR43" s="20"/>
      <c r="AS43" s="329"/>
      <c r="AT43" s="307"/>
      <c r="AU43" s="21"/>
      <c r="AV43" s="402"/>
      <c r="AW43" s="403"/>
      <c r="AX43" s="398"/>
      <c r="AY43" s="307"/>
      <c r="AZ43" s="348"/>
      <c r="BA43" s="390"/>
      <c r="BB43" s="415"/>
      <c r="BC43" s="416"/>
      <c r="BD43" s="307"/>
      <c r="BE43" s="348"/>
      <c r="BF43" s="390"/>
      <c r="BG43" s="415"/>
      <c r="BH43" s="416"/>
      <c r="BI43" s="307"/>
      <c r="BJ43" s="348"/>
      <c r="BK43" s="390"/>
      <c r="BL43" s="415"/>
      <c r="BM43" s="416"/>
      <c r="BN43" s="307"/>
      <c r="BO43" s="349"/>
      <c r="BP43" s="407"/>
      <c r="BQ43" s="415"/>
      <c r="BR43" s="416"/>
      <c r="BS43" s="307"/>
      <c r="BT43" s="348"/>
      <c r="BU43" s="408"/>
      <c r="BV43" s="415"/>
      <c r="BW43" s="416"/>
      <c r="BX43" s="307"/>
      <c r="BY43" s="349"/>
      <c r="BZ43" s="407"/>
      <c r="CA43" s="415"/>
      <c r="CB43" s="416"/>
      <c r="CC43" s="307"/>
      <c r="CD43" s="348"/>
      <c r="CE43" s="408"/>
      <c r="CF43" s="415"/>
      <c r="CG43" s="416"/>
      <c r="CH43" s="307"/>
      <c r="CI43" s="348"/>
      <c r="CJ43" s="408"/>
      <c r="CK43" s="409"/>
      <c r="CL43" s="410"/>
      <c r="CM43" s="411"/>
      <c r="CN43" s="412"/>
      <c r="CO43" s="1462"/>
      <c r="CP43" s="1203"/>
      <c r="CQ43" s="785" t="e">
        <f t="shared" si="7"/>
        <v>#DIV/0!</v>
      </c>
      <c r="CR43" s="1116"/>
      <c r="CS43" s="786" t="e">
        <f t="shared" si="0"/>
        <v>#DIV/0!</v>
      </c>
      <c r="CT43" s="1114"/>
      <c r="CU43" s="1199" t="e">
        <f t="shared" si="1"/>
        <v>#DIV/0!</v>
      </c>
      <c r="CV43" s="1115"/>
      <c r="CW43" s="1208" t="e">
        <f t="shared" si="2"/>
        <v>#DIV/0!</v>
      </c>
      <c r="CX43" s="1214"/>
      <c r="CY43" s="1210" t="e">
        <f t="shared" si="3"/>
        <v>#DIV/0!</v>
      </c>
      <c r="CZ43" s="1116"/>
      <c r="DA43" s="1207" t="e">
        <f t="shared" si="4"/>
        <v>#DIV/0!</v>
      </c>
      <c r="DB43" s="1114"/>
      <c r="DC43" s="1196" t="e">
        <f t="shared" si="5"/>
        <v>#DIV/0!</v>
      </c>
      <c r="DD43" s="1115"/>
      <c r="DE43" s="1208" t="e">
        <f t="shared" si="6"/>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8"/>
        <v>0</v>
      </c>
      <c r="Q44" s="2067"/>
      <c r="R44" s="2075"/>
      <c r="S44" s="860"/>
      <c r="T44" s="860"/>
      <c r="U44" s="860"/>
      <c r="V44" s="860"/>
      <c r="W44" s="945">
        <f t="shared" si="9"/>
        <v>0</v>
      </c>
      <c r="X44" s="878">
        <f t="shared" si="10"/>
        <v>0</v>
      </c>
      <c r="Y44" s="822"/>
      <c r="Z44" s="822"/>
      <c r="AA44" s="932"/>
      <c r="AB44" s="1259"/>
      <c r="AC44" s="168"/>
      <c r="AD44" s="1242"/>
      <c r="AE44" s="934"/>
      <c r="AF44" s="1264"/>
      <c r="AG44" s="1222"/>
      <c r="AH44" s="827"/>
      <c r="AI44" s="959"/>
      <c r="AJ44" s="1275"/>
      <c r="AK44" s="929"/>
      <c r="AL44" s="828"/>
      <c r="AM44" s="1059"/>
      <c r="AN44" s="1059"/>
      <c r="AO44" s="1058"/>
      <c r="AP44" s="1058"/>
      <c r="AQ44" s="404"/>
      <c r="AR44" s="20"/>
      <c r="AS44" s="329"/>
      <c r="AT44" s="307"/>
      <c r="AU44" s="21"/>
      <c r="AV44" s="402"/>
      <c r="AW44" s="403"/>
      <c r="AX44" s="398"/>
      <c r="AY44" s="307"/>
      <c r="AZ44" s="348"/>
      <c r="BA44" s="390"/>
      <c r="BB44" s="415"/>
      <c r="BC44" s="416"/>
      <c r="BD44" s="307"/>
      <c r="BE44" s="348"/>
      <c r="BF44" s="390"/>
      <c r="BG44" s="415"/>
      <c r="BH44" s="416"/>
      <c r="BI44" s="307"/>
      <c r="BJ44" s="348"/>
      <c r="BK44" s="390"/>
      <c r="BL44" s="415"/>
      <c r="BM44" s="416"/>
      <c r="BN44" s="307"/>
      <c r="BO44" s="349"/>
      <c r="BP44" s="407"/>
      <c r="BQ44" s="415"/>
      <c r="BR44" s="416"/>
      <c r="BS44" s="307"/>
      <c r="BT44" s="348"/>
      <c r="BU44" s="408"/>
      <c r="BV44" s="415"/>
      <c r="BW44" s="416"/>
      <c r="BX44" s="307"/>
      <c r="BY44" s="349"/>
      <c r="BZ44" s="407"/>
      <c r="CA44" s="415"/>
      <c r="CB44" s="416"/>
      <c r="CC44" s="307"/>
      <c r="CD44" s="348"/>
      <c r="CE44" s="408"/>
      <c r="CF44" s="415"/>
      <c r="CG44" s="416"/>
      <c r="CH44" s="307"/>
      <c r="CI44" s="348"/>
      <c r="CJ44" s="408"/>
      <c r="CK44" s="409"/>
      <c r="CL44" s="410"/>
      <c r="CM44" s="411"/>
      <c r="CN44" s="412"/>
      <c r="CO44" s="1462"/>
      <c r="CP44" s="1203"/>
      <c r="CQ44" s="785" t="e">
        <f t="shared" si="7"/>
        <v>#DIV/0!</v>
      </c>
      <c r="CR44" s="1116"/>
      <c r="CS44" s="786" t="e">
        <f t="shared" si="0"/>
        <v>#DIV/0!</v>
      </c>
      <c r="CT44" s="1114"/>
      <c r="CU44" s="1199" t="e">
        <f t="shared" si="1"/>
        <v>#DIV/0!</v>
      </c>
      <c r="CV44" s="1115"/>
      <c r="CW44" s="1208" t="e">
        <f t="shared" si="2"/>
        <v>#DIV/0!</v>
      </c>
      <c r="CX44" s="1214"/>
      <c r="CY44" s="1210" t="e">
        <f t="shared" si="3"/>
        <v>#DIV/0!</v>
      </c>
      <c r="CZ44" s="1116"/>
      <c r="DA44" s="1207" t="e">
        <f t="shared" si="4"/>
        <v>#DIV/0!</v>
      </c>
      <c r="DB44" s="1114"/>
      <c r="DC44" s="1196" t="e">
        <f t="shared" si="5"/>
        <v>#DIV/0!</v>
      </c>
      <c r="DD44" s="1115"/>
      <c r="DE44" s="1208" t="e">
        <f t="shared" si="6"/>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8"/>
        <v>0</v>
      </c>
      <c r="Q45" s="2071"/>
      <c r="R45" s="2076"/>
      <c r="S45" s="859"/>
      <c r="T45" s="859"/>
      <c r="U45" s="859"/>
      <c r="V45" s="859"/>
      <c r="W45" s="946">
        <f t="shared" si="9"/>
        <v>0</v>
      </c>
      <c r="X45" s="878">
        <f t="shared" si="10"/>
        <v>0</v>
      </c>
      <c r="Y45" s="822"/>
      <c r="Z45" s="822"/>
      <c r="AA45" s="932"/>
      <c r="AB45" s="1259"/>
      <c r="AC45" s="168"/>
      <c r="AD45" s="1243"/>
      <c r="AE45" s="934"/>
      <c r="AF45" s="1264"/>
      <c r="AG45" s="1222"/>
      <c r="AH45" s="827"/>
      <c r="AI45" s="959"/>
      <c r="AJ45" s="1275"/>
      <c r="AK45" s="929"/>
      <c r="AL45" s="828"/>
      <c r="AM45" s="1059"/>
      <c r="AN45" s="1059"/>
      <c r="AO45" s="1058"/>
      <c r="AP45" s="1058"/>
      <c r="AQ45" s="404"/>
      <c r="AR45" s="20"/>
      <c r="AS45" s="329"/>
      <c r="AT45" s="307"/>
      <c r="AU45" s="21"/>
      <c r="AV45" s="402"/>
      <c r="AW45" s="403"/>
      <c r="AX45" s="398"/>
      <c r="AY45" s="307"/>
      <c r="AZ45" s="348"/>
      <c r="BA45" s="390"/>
      <c r="BB45" s="415"/>
      <c r="BC45" s="416"/>
      <c r="BD45" s="307"/>
      <c r="BE45" s="348"/>
      <c r="BF45" s="390"/>
      <c r="BG45" s="415"/>
      <c r="BH45" s="416"/>
      <c r="BI45" s="307"/>
      <c r="BJ45" s="348"/>
      <c r="BK45" s="390"/>
      <c r="BL45" s="415"/>
      <c r="BM45" s="416"/>
      <c r="BN45" s="307"/>
      <c r="BO45" s="349"/>
      <c r="BP45" s="407"/>
      <c r="BQ45" s="415"/>
      <c r="BR45" s="416"/>
      <c r="BS45" s="307"/>
      <c r="BT45" s="348"/>
      <c r="BU45" s="408"/>
      <c r="BV45" s="415"/>
      <c r="BW45" s="416"/>
      <c r="BX45" s="307"/>
      <c r="BY45" s="349"/>
      <c r="BZ45" s="407"/>
      <c r="CA45" s="415"/>
      <c r="CB45" s="416"/>
      <c r="CC45" s="307"/>
      <c r="CD45" s="348"/>
      <c r="CE45" s="408"/>
      <c r="CF45" s="415"/>
      <c r="CG45" s="416"/>
      <c r="CH45" s="307"/>
      <c r="CI45" s="348"/>
      <c r="CJ45" s="408"/>
      <c r="CK45" s="409"/>
      <c r="CL45" s="410"/>
      <c r="CM45" s="411"/>
      <c r="CN45" s="412"/>
      <c r="CO45" s="1462"/>
      <c r="CP45" s="1203"/>
      <c r="CQ45" s="785" t="e">
        <f t="shared" si="7"/>
        <v>#DIV/0!</v>
      </c>
      <c r="CR45" s="1116"/>
      <c r="CS45" s="786" t="e">
        <f t="shared" si="0"/>
        <v>#DIV/0!</v>
      </c>
      <c r="CT45" s="1114"/>
      <c r="CU45" s="1199" t="e">
        <f t="shared" si="1"/>
        <v>#DIV/0!</v>
      </c>
      <c r="CV45" s="1115"/>
      <c r="CW45" s="1208" t="e">
        <f t="shared" si="2"/>
        <v>#DIV/0!</v>
      </c>
      <c r="CX45" s="1214"/>
      <c r="CY45" s="1210" t="e">
        <f t="shared" si="3"/>
        <v>#DIV/0!</v>
      </c>
      <c r="CZ45" s="1116"/>
      <c r="DA45" s="1207" t="e">
        <f t="shared" si="4"/>
        <v>#DIV/0!</v>
      </c>
      <c r="DB45" s="1114"/>
      <c r="DC45" s="1196" t="e">
        <f t="shared" si="5"/>
        <v>#DIV/0!</v>
      </c>
      <c r="DD45" s="1115"/>
      <c r="DE45" s="1208" t="e">
        <f t="shared" si="6"/>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8"/>
        <v>0</v>
      </c>
      <c r="Q46" s="2071"/>
      <c r="R46" s="2076"/>
      <c r="S46" s="859"/>
      <c r="T46" s="859"/>
      <c r="U46" s="859"/>
      <c r="V46" s="859"/>
      <c r="W46" s="946">
        <f t="shared" si="9"/>
        <v>0</v>
      </c>
      <c r="X46" s="878">
        <f t="shared" si="10"/>
        <v>0</v>
      </c>
      <c r="Y46" s="822"/>
      <c r="Z46" s="822"/>
      <c r="AA46" s="932"/>
      <c r="AB46" s="1259"/>
      <c r="AC46" s="796"/>
      <c r="AD46" s="1243"/>
      <c r="AE46" s="934"/>
      <c r="AF46" s="1264"/>
      <c r="AG46" s="1222"/>
      <c r="AH46" s="822"/>
      <c r="AI46" s="959"/>
      <c r="AJ46" s="1275"/>
      <c r="AK46" s="929"/>
      <c r="AL46" s="828"/>
      <c r="AM46" s="1059"/>
      <c r="AN46" s="1059"/>
      <c r="AO46" s="1058"/>
      <c r="AP46" s="1058"/>
      <c r="AQ46" s="404"/>
      <c r="AR46" s="20"/>
      <c r="AS46" s="329"/>
      <c r="AT46" s="307"/>
      <c r="AU46" s="21"/>
      <c r="AV46" s="402"/>
      <c r="AW46" s="403"/>
      <c r="AX46" s="398"/>
      <c r="AY46" s="307"/>
      <c r="AZ46" s="348"/>
      <c r="BA46" s="390"/>
      <c r="BB46" s="415"/>
      <c r="BC46" s="416"/>
      <c r="BD46" s="307"/>
      <c r="BE46" s="348"/>
      <c r="BF46" s="390"/>
      <c r="BG46" s="415"/>
      <c r="BH46" s="416"/>
      <c r="BI46" s="307"/>
      <c r="BJ46" s="348"/>
      <c r="BK46" s="390"/>
      <c r="BL46" s="415"/>
      <c r="BM46" s="416"/>
      <c r="BN46" s="307"/>
      <c r="BO46" s="349"/>
      <c r="BP46" s="407"/>
      <c r="BQ46" s="415"/>
      <c r="BR46" s="416"/>
      <c r="BS46" s="307"/>
      <c r="BT46" s="348"/>
      <c r="BU46" s="408"/>
      <c r="BV46" s="415"/>
      <c r="BW46" s="416"/>
      <c r="BX46" s="307"/>
      <c r="BY46" s="349"/>
      <c r="BZ46" s="407"/>
      <c r="CA46" s="415"/>
      <c r="CB46" s="416"/>
      <c r="CC46" s="307"/>
      <c r="CD46" s="348"/>
      <c r="CE46" s="408"/>
      <c r="CF46" s="415"/>
      <c r="CG46" s="416"/>
      <c r="CH46" s="307"/>
      <c r="CI46" s="348"/>
      <c r="CJ46" s="408"/>
      <c r="CK46" s="409"/>
      <c r="CL46" s="410"/>
      <c r="CM46" s="411"/>
      <c r="CN46" s="412"/>
      <c r="CO46" s="1462"/>
      <c r="CP46" s="1203"/>
      <c r="CQ46" s="785" t="e">
        <f t="shared" si="7"/>
        <v>#DIV/0!</v>
      </c>
      <c r="CR46" s="1116"/>
      <c r="CS46" s="786" t="e">
        <f t="shared" si="0"/>
        <v>#DIV/0!</v>
      </c>
      <c r="CT46" s="1114"/>
      <c r="CU46" s="1199" t="e">
        <f t="shared" si="1"/>
        <v>#DIV/0!</v>
      </c>
      <c r="CV46" s="1115"/>
      <c r="CW46" s="1208" t="e">
        <f t="shared" si="2"/>
        <v>#DIV/0!</v>
      </c>
      <c r="CX46" s="1214"/>
      <c r="CY46" s="1210" t="e">
        <f t="shared" si="3"/>
        <v>#DIV/0!</v>
      </c>
      <c r="CZ46" s="1116"/>
      <c r="DA46" s="1207" t="e">
        <f t="shared" si="4"/>
        <v>#DIV/0!</v>
      </c>
      <c r="DB46" s="1114"/>
      <c r="DC46" s="1196" t="e">
        <f t="shared" si="5"/>
        <v>#DIV/0!</v>
      </c>
      <c r="DD46" s="1115"/>
      <c r="DE46" s="1208" t="e">
        <f t="shared" si="6"/>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8"/>
        <v>0</v>
      </c>
      <c r="Q47" s="2077"/>
      <c r="R47" s="2078"/>
      <c r="S47" s="126"/>
      <c r="T47" s="126"/>
      <c r="U47" s="126"/>
      <c r="V47" s="126"/>
      <c r="W47" s="510">
        <f t="shared" si="9"/>
        <v>0</v>
      </c>
      <c r="X47" s="140">
        <f t="shared" si="10"/>
        <v>0</v>
      </c>
      <c r="Y47" s="822"/>
      <c r="Z47" s="822"/>
      <c r="AA47" s="932"/>
      <c r="AB47" s="1259"/>
      <c r="AC47" s="796"/>
      <c r="AD47" s="782"/>
      <c r="AE47" s="934"/>
      <c r="AF47" s="1264"/>
      <c r="AG47" s="1222"/>
      <c r="AH47" s="822"/>
      <c r="AI47" s="959"/>
      <c r="AJ47" s="1275"/>
      <c r="AK47" s="929"/>
      <c r="AL47" s="828"/>
      <c r="AM47" s="1059"/>
      <c r="AN47" s="1059"/>
      <c r="AO47" s="1058"/>
      <c r="AP47" s="1058"/>
      <c r="AQ47" s="404"/>
      <c r="AR47" s="20"/>
      <c r="AS47" s="329"/>
      <c r="AT47" s="307"/>
      <c r="AU47" s="21"/>
      <c r="AV47" s="402"/>
      <c r="AW47" s="403"/>
      <c r="AX47" s="398"/>
      <c r="AY47" s="307"/>
      <c r="AZ47" s="348"/>
      <c r="BA47" s="390"/>
      <c r="BB47" s="415"/>
      <c r="BC47" s="416"/>
      <c r="BD47" s="307"/>
      <c r="BE47" s="348"/>
      <c r="BF47" s="390"/>
      <c r="BG47" s="415"/>
      <c r="BH47" s="416"/>
      <c r="BI47" s="307"/>
      <c r="BJ47" s="348"/>
      <c r="BK47" s="390"/>
      <c r="BL47" s="415"/>
      <c r="BM47" s="416"/>
      <c r="BN47" s="307"/>
      <c r="BO47" s="349"/>
      <c r="BP47" s="407"/>
      <c r="BQ47" s="415"/>
      <c r="BR47" s="416"/>
      <c r="BS47" s="307"/>
      <c r="BT47" s="348"/>
      <c r="BU47" s="408"/>
      <c r="BV47" s="415"/>
      <c r="BW47" s="416"/>
      <c r="BX47" s="307"/>
      <c r="BY47" s="349"/>
      <c r="BZ47" s="407"/>
      <c r="CA47" s="415"/>
      <c r="CB47" s="416"/>
      <c r="CC47" s="307"/>
      <c r="CD47" s="348"/>
      <c r="CE47" s="408"/>
      <c r="CF47" s="415"/>
      <c r="CG47" s="416"/>
      <c r="CH47" s="307"/>
      <c r="CI47" s="348"/>
      <c r="CJ47" s="408"/>
      <c r="CK47" s="409"/>
      <c r="CL47" s="410"/>
      <c r="CM47" s="411"/>
      <c r="CN47" s="412"/>
      <c r="CO47" s="1462"/>
      <c r="CP47" s="1203"/>
      <c r="CQ47" s="785" t="e">
        <f t="shared" si="7"/>
        <v>#DIV/0!</v>
      </c>
      <c r="CR47" s="1116"/>
      <c r="CS47" s="786" t="e">
        <f t="shared" si="0"/>
        <v>#DIV/0!</v>
      </c>
      <c r="CT47" s="1114"/>
      <c r="CU47" s="1199" t="e">
        <f t="shared" si="1"/>
        <v>#DIV/0!</v>
      </c>
      <c r="CV47" s="1115"/>
      <c r="CW47" s="1208" t="e">
        <f t="shared" si="2"/>
        <v>#DIV/0!</v>
      </c>
      <c r="CX47" s="1214"/>
      <c r="CY47" s="1210" t="e">
        <f t="shared" si="3"/>
        <v>#DIV/0!</v>
      </c>
      <c r="CZ47" s="1116"/>
      <c r="DA47" s="1207" t="e">
        <f t="shared" si="4"/>
        <v>#DIV/0!</v>
      </c>
      <c r="DB47" s="1114"/>
      <c r="DC47" s="1196" t="e">
        <f t="shared" si="5"/>
        <v>#DIV/0!</v>
      </c>
      <c r="DD47" s="1115"/>
      <c r="DE47" s="1208" t="e">
        <f t="shared" si="6"/>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827"/>
      <c r="F48" s="827"/>
      <c r="G48" s="905"/>
      <c r="H48" s="923"/>
      <c r="I48" s="923"/>
      <c r="J48" s="923"/>
      <c r="K48" s="969"/>
      <c r="L48" s="969"/>
      <c r="M48" s="148"/>
      <c r="N48" s="2009"/>
      <c r="O48" s="2009"/>
      <c r="P48" s="149"/>
      <c r="Q48" s="150"/>
      <c r="R48" s="150"/>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828"/>
      <c r="AM48" s="1059"/>
      <c r="AN48" s="1059"/>
      <c r="AO48" s="1058"/>
      <c r="AP48" s="1058"/>
      <c r="AQ48" s="404"/>
      <c r="AR48" s="20"/>
      <c r="AS48" s="329"/>
      <c r="AT48" s="307"/>
      <c r="AU48" s="21"/>
      <c r="AV48" s="402"/>
      <c r="AW48" s="403"/>
      <c r="AX48" s="398"/>
      <c r="AY48" s="307"/>
      <c r="AZ48" s="348"/>
      <c r="BA48" s="390"/>
      <c r="BB48" s="415"/>
      <c r="BC48" s="416"/>
      <c r="BD48" s="307"/>
      <c r="BE48" s="348"/>
      <c r="BF48" s="390"/>
      <c r="BG48" s="415"/>
      <c r="BH48" s="416"/>
      <c r="BI48" s="307"/>
      <c r="BJ48" s="348"/>
      <c r="BK48" s="390"/>
      <c r="BL48" s="415"/>
      <c r="BM48" s="416"/>
      <c r="BN48" s="307"/>
      <c r="BO48" s="349"/>
      <c r="BP48" s="407"/>
      <c r="BQ48" s="415"/>
      <c r="BR48" s="416"/>
      <c r="BS48" s="307"/>
      <c r="BT48" s="348"/>
      <c r="BU48" s="408"/>
      <c r="BV48" s="415"/>
      <c r="BW48" s="416"/>
      <c r="BX48" s="307"/>
      <c r="BY48" s="349"/>
      <c r="BZ48" s="407"/>
      <c r="CA48" s="415"/>
      <c r="CB48" s="416"/>
      <c r="CC48" s="307"/>
      <c r="CD48" s="348"/>
      <c r="CE48" s="408"/>
      <c r="CF48" s="415"/>
      <c r="CG48" s="416"/>
      <c r="CH48" s="307"/>
      <c r="CI48" s="348"/>
      <c r="CJ48" s="408"/>
      <c r="CK48" s="409"/>
      <c r="CL48" s="410"/>
      <c r="CM48" s="411"/>
      <c r="CN48" s="412"/>
      <c r="CO48" s="1462"/>
      <c r="CP48" s="1203"/>
      <c r="CQ48" s="785" t="e">
        <f t="shared" si="7"/>
        <v>#DIV/0!</v>
      </c>
      <c r="CR48" s="1116"/>
      <c r="CS48" s="786" t="e">
        <f t="shared" si="0"/>
        <v>#DIV/0!</v>
      </c>
      <c r="CT48" s="1114"/>
      <c r="CU48" s="1199" t="e">
        <f t="shared" si="1"/>
        <v>#DIV/0!</v>
      </c>
      <c r="CV48" s="1115"/>
      <c r="CW48" s="1208" t="e">
        <f t="shared" si="2"/>
        <v>#DIV/0!</v>
      </c>
      <c r="CX48" s="1214"/>
      <c r="CY48" s="1210" t="e">
        <f t="shared" si="3"/>
        <v>#DIV/0!</v>
      </c>
      <c r="CZ48" s="1116"/>
      <c r="DA48" s="1207" t="e">
        <f t="shared" si="4"/>
        <v>#DIV/0!</v>
      </c>
      <c r="DB48" s="1114"/>
      <c r="DC48" s="1196" t="e">
        <f t="shared" si="5"/>
        <v>#DIV/0!</v>
      </c>
      <c r="DD48" s="1115"/>
      <c r="DE48" s="1208" t="e">
        <f t="shared" si="6"/>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509" t="s">
        <v>31</v>
      </c>
      <c r="C49" s="1045" t="s">
        <v>337</v>
      </c>
      <c r="D49" s="1045" t="s">
        <v>338</v>
      </c>
      <c r="E49" s="2107" t="s">
        <v>339</v>
      </c>
      <c r="F49" s="2108"/>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828"/>
      <c r="AM49" s="1059"/>
      <c r="AN49" s="1059"/>
      <c r="AO49" s="1058"/>
      <c r="AP49" s="1058"/>
      <c r="AQ49" s="404"/>
      <c r="AR49" s="20"/>
      <c r="AS49" s="329"/>
      <c r="AT49" s="307"/>
      <c r="AU49" s="21"/>
      <c r="AV49" s="402"/>
      <c r="AW49" s="403"/>
      <c r="AX49" s="398"/>
      <c r="AY49" s="307"/>
      <c r="AZ49" s="348"/>
      <c r="BA49" s="390"/>
      <c r="BB49" s="415"/>
      <c r="BC49" s="416"/>
      <c r="BD49" s="307"/>
      <c r="BE49" s="348"/>
      <c r="BF49" s="390"/>
      <c r="BG49" s="415"/>
      <c r="BH49" s="416"/>
      <c r="BI49" s="307"/>
      <c r="BJ49" s="348"/>
      <c r="BK49" s="390"/>
      <c r="BL49" s="415"/>
      <c r="BM49" s="416"/>
      <c r="BN49" s="307"/>
      <c r="BO49" s="349"/>
      <c r="BP49" s="407"/>
      <c r="BQ49" s="415"/>
      <c r="BR49" s="416"/>
      <c r="BS49" s="307"/>
      <c r="BT49" s="348"/>
      <c r="BU49" s="408"/>
      <c r="BV49" s="415"/>
      <c r="BW49" s="416"/>
      <c r="BX49" s="307"/>
      <c r="BY49" s="349"/>
      <c r="BZ49" s="407"/>
      <c r="CA49" s="415"/>
      <c r="CB49" s="416"/>
      <c r="CC49" s="307"/>
      <c r="CD49" s="348"/>
      <c r="CE49" s="408"/>
      <c r="CF49" s="415"/>
      <c r="CG49" s="416"/>
      <c r="CH49" s="307"/>
      <c r="CI49" s="348"/>
      <c r="CJ49" s="408"/>
      <c r="CK49" s="409"/>
      <c r="CL49" s="410"/>
      <c r="CM49" s="411"/>
      <c r="CN49" s="412"/>
      <c r="CO49" s="1462"/>
      <c r="CP49" s="1203"/>
      <c r="CQ49" s="785" t="e">
        <f t="shared" si="7"/>
        <v>#DIV/0!</v>
      </c>
      <c r="CR49" s="1116"/>
      <c r="CS49" s="786" t="e">
        <f t="shared" si="0"/>
        <v>#DIV/0!</v>
      </c>
      <c r="CT49" s="1114"/>
      <c r="CU49" s="1199" t="e">
        <f t="shared" si="1"/>
        <v>#DIV/0!</v>
      </c>
      <c r="CV49" s="1115"/>
      <c r="CW49" s="1208" t="e">
        <f t="shared" si="2"/>
        <v>#DIV/0!</v>
      </c>
      <c r="CX49" s="1214"/>
      <c r="CY49" s="1210" t="e">
        <f t="shared" si="3"/>
        <v>#DIV/0!</v>
      </c>
      <c r="CZ49" s="1116"/>
      <c r="DA49" s="1207" t="e">
        <f t="shared" si="4"/>
        <v>#DIV/0!</v>
      </c>
      <c r="DB49" s="1114"/>
      <c r="DC49" s="1196" t="e">
        <f t="shared" si="5"/>
        <v>#DIV/0!</v>
      </c>
      <c r="DD49" s="1115"/>
      <c r="DE49" s="1208" t="e">
        <f t="shared" si="6"/>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828"/>
      <c r="AM50" s="1059"/>
      <c r="AN50" s="1059"/>
      <c r="AO50" s="1058"/>
      <c r="AP50" s="1058"/>
      <c r="AQ50" s="404"/>
      <c r="AR50" s="20"/>
      <c r="AS50" s="329"/>
      <c r="AT50" s="307"/>
      <c r="AU50" s="21"/>
      <c r="AV50" s="402"/>
      <c r="AW50" s="403"/>
      <c r="AX50" s="398"/>
      <c r="AY50" s="307"/>
      <c r="AZ50" s="348"/>
      <c r="BA50" s="390"/>
      <c r="BB50" s="415"/>
      <c r="BC50" s="416"/>
      <c r="BD50" s="307"/>
      <c r="BE50" s="348"/>
      <c r="BF50" s="390"/>
      <c r="BG50" s="415"/>
      <c r="BH50" s="416"/>
      <c r="BI50" s="307"/>
      <c r="BJ50" s="348"/>
      <c r="BK50" s="390"/>
      <c r="BL50" s="415"/>
      <c r="BM50" s="416"/>
      <c r="BN50" s="307"/>
      <c r="BO50" s="349"/>
      <c r="BP50" s="407"/>
      <c r="BQ50" s="415"/>
      <c r="BR50" s="416"/>
      <c r="BS50" s="307"/>
      <c r="BT50" s="348"/>
      <c r="BU50" s="408"/>
      <c r="BV50" s="415"/>
      <c r="BW50" s="416"/>
      <c r="BX50" s="307"/>
      <c r="BY50" s="349"/>
      <c r="BZ50" s="407"/>
      <c r="CA50" s="415"/>
      <c r="CB50" s="416"/>
      <c r="CC50" s="307"/>
      <c r="CD50" s="348"/>
      <c r="CE50" s="408"/>
      <c r="CF50" s="415"/>
      <c r="CG50" s="416"/>
      <c r="CH50" s="307"/>
      <c r="CI50" s="348"/>
      <c r="CJ50" s="408"/>
      <c r="CK50" s="409"/>
      <c r="CL50" s="410"/>
      <c r="CM50" s="411"/>
      <c r="CN50" s="412"/>
      <c r="CO50" s="1462"/>
      <c r="CP50" s="1203"/>
      <c r="CQ50" s="785" t="e">
        <f t="shared" si="7"/>
        <v>#DIV/0!</v>
      </c>
      <c r="CR50" s="1116"/>
      <c r="CS50" s="786" t="e">
        <f t="shared" si="0"/>
        <v>#DIV/0!</v>
      </c>
      <c r="CT50" s="1114"/>
      <c r="CU50" s="1199" t="e">
        <f t="shared" si="1"/>
        <v>#DIV/0!</v>
      </c>
      <c r="CV50" s="1115"/>
      <c r="CW50" s="1208" t="e">
        <f t="shared" si="2"/>
        <v>#DIV/0!</v>
      </c>
      <c r="CX50" s="1214"/>
      <c r="CY50" s="1210" t="e">
        <f t="shared" si="3"/>
        <v>#DIV/0!</v>
      </c>
      <c r="CZ50" s="1116"/>
      <c r="DA50" s="1207" t="e">
        <f t="shared" si="4"/>
        <v>#DIV/0!</v>
      </c>
      <c r="DB50" s="1114"/>
      <c r="DC50" s="1196" t="e">
        <f t="shared" si="5"/>
        <v>#DIV/0!</v>
      </c>
      <c r="DD50" s="1115"/>
      <c r="DE50" s="1208" t="e">
        <f t="shared" si="6"/>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828"/>
      <c r="AM51" s="1059"/>
      <c r="AN51" s="1059"/>
      <c r="AO51" s="1058"/>
      <c r="AP51" s="1058"/>
      <c r="AQ51" s="404"/>
      <c r="AR51" s="20"/>
      <c r="AS51" s="329"/>
      <c r="AT51" s="307"/>
      <c r="AU51" s="21"/>
      <c r="AV51" s="402"/>
      <c r="AW51" s="403"/>
      <c r="AX51" s="398"/>
      <c r="AY51" s="307"/>
      <c r="AZ51" s="348"/>
      <c r="BA51" s="390"/>
      <c r="BB51" s="415"/>
      <c r="BC51" s="416"/>
      <c r="BD51" s="350"/>
      <c r="BE51" s="348"/>
      <c r="BF51" s="390"/>
      <c r="BG51" s="415"/>
      <c r="BH51" s="416"/>
      <c r="BI51" s="350"/>
      <c r="BJ51" s="348"/>
      <c r="BK51" s="390"/>
      <c r="BL51" s="415"/>
      <c r="BM51" s="416"/>
      <c r="BN51" s="350"/>
      <c r="BO51" s="349"/>
      <c r="BP51" s="407"/>
      <c r="BQ51" s="415"/>
      <c r="BR51" s="416"/>
      <c r="BS51" s="307"/>
      <c r="BT51" s="348"/>
      <c r="BU51" s="408"/>
      <c r="BV51" s="415"/>
      <c r="BW51" s="416"/>
      <c r="BX51" s="350"/>
      <c r="BY51" s="349"/>
      <c r="BZ51" s="407"/>
      <c r="CA51" s="415"/>
      <c r="CB51" s="416"/>
      <c r="CC51" s="307"/>
      <c r="CD51" s="348"/>
      <c r="CE51" s="408"/>
      <c r="CF51" s="415"/>
      <c r="CG51" s="416"/>
      <c r="CH51" s="307"/>
      <c r="CI51" s="348"/>
      <c r="CJ51" s="408"/>
      <c r="CK51" s="409"/>
      <c r="CL51" s="410"/>
      <c r="CM51" s="411"/>
      <c r="CN51" s="412"/>
      <c r="CO51" s="1462"/>
      <c r="CP51" s="1203"/>
      <c r="CQ51" s="785" t="e">
        <f t="shared" si="7"/>
        <v>#DIV/0!</v>
      </c>
      <c r="CR51" s="1116"/>
      <c r="CS51" s="786" t="e">
        <f t="shared" si="0"/>
        <v>#DIV/0!</v>
      </c>
      <c r="CT51" s="1114"/>
      <c r="CU51" s="1199" t="e">
        <f t="shared" si="1"/>
        <v>#DIV/0!</v>
      </c>
      <c r="CV51" s="1115"/>
      <c r="CW51" s="1208" t="e">
        <f t="shared" si="2"/>
        <v>#DIV/0!</v>
      </c>
      <c r="CX51" s="1214"/>
      <c r="CY51" s="1210" t="e">
        <f t="shared" si="3"/>
        <v>#DIV/0!</v>
      </c>
      <c r="CZ51" s="1116"/>
      <c r="DA51" s="1207" t="e">
        <f t="shared" si="4"/>
        <v>#DIV/0!</v>
      </c>
      <c r="DB51" s="1114"/>
      <c r="DC51" s="1196" t="e">
        <f t="shared" si="5"/>
        <v>#DIV/0!</v>
      </c>
      <c r="DD51" s="1115"/>
      <c r="DE51" s="1208" t="e">
        <f t="shared" si="6"/>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828"/>
      <c r="AM52" s="1059"/>
      <c r="AN52" s="1059"/>
      <c r="AO52" s="1058"/>
      <c r="AP52" s="1058"/>
      <c r="AQ52" s="404"/>
      <c r="AR52" s="20"/>
      <c r="AS52" s="329"/>
      <c r="AT52" s="307"/>
      <c r="AU52" s="21"/>
      <c r="AV52" s="402"/>
      <c r="AW52" s="403"/>
      <c r="AX52" s="398"/>
      <c r="AY52" s="307"/>
      <c r="AZ52" s="348"/>
      <c r="BA52" s="390"/>
      <c r="BB52" s="415"/>
      <c r="BC52" s="416"/>
      <c r="BD52" s="350"/>
      <c r="BE52" s="348"/>
      <c r="BF52" s="390"/>
      <c r="BG52" s="415"/>
      <c r="BH52" s="416"/>
      <c r="BI52" s="350"/>
      <c r="BJ52" s="348"/>
      <c r="BK52" s="390"/>
      <c r="BL52" s="415"/>
      <c r="BM52" s="416"/>
      <c r="BN52" s="350"/>
      <c r="BO52" s="349"/>
      <c r="BP52" s="407"/>
      <c r="BQ52" s="415"/>
      <c r="BR52" s="416"/>
      <c r="BS52" s="307"/>
      <c r="BT52" s="348"/>
      <c r="BU52" s="408"/>
      <c r="BV52" s="415"/>
      <c r="BW52" s="416"/>
      <c r="BX52" s="350"/>
      <c r="BY52" s="349"/>
      <c r="BZ52" s="407"/>
      <c r="CA52" s="415"/>
      <c r="CB52" s="416"/>
      <c r="CC52" s="307"/>
      <c r="CD52" s="348"/>
      <c r="CE52" s="408"/>
      <c r="CF52" s="415"/>
      <c r="CG52" s="416"/>
      <c r="CH52" s="307"/>
      <c r="CI52" s="348"/>
      <c r="CJ52" s="408"/>
      <c r="CK52" s="409"/>
      <c r="CL52" s="410"/>
      <c r="CM52" s="411"/>
      <c r="CN52" s="412"/>
      <c r="CO52" s="1462"/>
      <c r="CP52" s="1203"/>
      <c r="CQ52" s="785" t="e">
        <f t="shared" si="7"/>
        <v>#DIV/0!</v>
      </c>
      <c r="CR52" s="1116"/>
      <c r="CS52" s="786" t="e">
        <f t="shared" si="0"/>
        <v>#DIV/0!</v>
      </c>
      <c r="CT52" s="1114"/>
      <c r="CU52" s="1199" t="e">
        <f t="shared" si="1"/>
        <v>#DIV/0!</v>
      </c>
      <c r="CV52" s="1115"/>
      <c r="CW52" s="1208" t="e">
        <f t="shared" si="2"/>
        <v>#DIV/0!</v>
      </c>
      <c r="CX52" s="1214"/>
      <c r="CY52" s="1210" t="e">
        <f t="shared" si="3"/>
        <v>#DIV/0!</v>
      </c>
      <c r="CZ52" s="1116"/>
      <c r="DA52" s="1207" t="e">
        <f t="shared" si="4"/>
        <v>#DIV/0!</v>
      </c>
      <c r="DB52" s="1114"/>
      <c r="DC52" s="1196" t="e">
        <f t="shared" si="5"/>
        <v>#DIV/0!</v>
      </c>
      <c r="DD52" s="1115"/>
      <c r="DE52" s="1208" t="e">
        <f t="shared" si="6"/>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828"/>
      <c r="AM53" s="1059"/>
      <c r="AN53" s="1059"/>
      <c r="AO53" s="1058"/>
      <c r="AP53" s="1058"/>
      <c r="AQ53" s="404"/>
      <c r="AR53" s="20"/>
      <c r="AS53" s="329"/>
      <c r="AT53" s="307"/>
      <c r="AU53" s="21"/>
      <c r="AV53" s="402"/>
      <c r="AW53" s="403"/>
      <c r="AX53" s="398"/>
      <c r="AY53" s="307"/>
      <c r="AZ53" s="348"/>
      <c r="BA53" s="390"/>
      <c r="BB53" s="415"/>
      <c r="BC53" s="416"/>
      <c r="BD53" s="350"/>
      <c r="BE53" s="348"/>
      <c r="BF53" s="390"/>
      <c r="BG53" s="415"/>
      <c r="BH53" s="416"/>
      <c r="BI53" s="350"/>
      <c r="BJ53" s="348"/>
      <c r="BK53" s="390"/>
      <c r="BL53" s="415"/>
      <c r="BM53" s="416"/>
      <c r="BN53" s="350"/>
      <c r="BO53" s="349"/>
      <c r="BP53" s="407"/>
      <c r="BQ53" s="415"/>
      <c r="BR53" s="416"/>
      <c r="BS53" s="307"/>
      <c r="BT53" s="348"/>
      <c r="BU53" s="408"/>
      <c r="BV53" s="415"/>
      <c r="BW53" s="416"/>
      <c r="BX53" s="350"/>
      <c r="BY53" s="349"/>
      <c r="BZ53" s="407"/>
      <c r="CA53" s="415"/>
      <c r="CB53" s="416"/>
      <c r="CC53" s="307"/>
      <c r="CD53" s="348"/>
      <c r="CE53" s="408"/>
      <c r="CF53" s="415"/>
      <c r="CG53" s="416"/>
      <c r="CH53" s="307"/>
      <c r="CI53" s="348"/>
      <c r="CJ53" s="408"/>
      <c r="CK53" s="409"/>
      <c r="CL53" s="410"/>
      <c r="CM53" s="411"/>
      <c r="CN53" s="412"/>
      <c r="CO53" s="1462"/>
      <c r="CP53" s="1203"/>
      <c r="CQ53" s="785" t="e">
        <f t="shared" si="7"/>
        <v>#DIV/0!</v>
      </c>
      <c r="CR53" s="1116"/>
      <c r="CS53" s="786" t="e">
        <f t="shared" si="0"/>
        <v>#DIV/0!</v>
      </c>
      <c r="CT53" s="1114"/>
      <c r="CU53" s="1199" t="e">
        <f t="shared" si="1"/>
        <v>#DIV/0!</v>
      </c>
      <c r="CV53" s="1115"/>
      <c r="CW53" s="1208" t="e">
        <f t="shared" si="2"/>
        <v>#DIV/0!</v>
      </c>
      <c r="CX53" s="1214"/>
      <c r="CY53" s="1210" t="e">
        <f t="shared" si="3"/>
        <v>#DIV/0!</v>
      </c>
      <c r="CZ53" s="1116"/>
      <c r="DA53" s="1207" t="e">
        <f t="shared" si="4"/>
        <v>#DIV/0!</v>
      </c>
      <c r="DB53" s="1114"/>
      <c r="DC53" s="1196" t="e">
        <f t="shared" si="5"/>
        <v>#DIV/0!</v>
      </c>
      <c r="DD53" s="1115"/>
      <c r="DE53" s="1208" t="e">
        <f t="shared" si="6"/>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828"/>
      <c r="AM54" s="1059"/>
      <c r="AN54" s="1059"/>
      <c r="AO54" s="1058"/>
      <c r="AP54" s="1058"/>
      <c r="AQ54" s="404"/>
      <c r="AR54" s="20"/>
      <c r="AS54" s="329"/>
      <c r="AT54" s="307"/>
      <c r="AU54" s="21"/>
      <c r="AV54" s="402"/>
      <c r="AW54" s="403"/>
      <c r="AX54" s="398"/>
      <c r="AY54" s="307"/>
      <c r="AZ54" s="348"/>
      <c r="BA54" s="390"/>
      <c r="BB54" s="415"/>
      <c r="BC54" s="416"/>
      <c r="BD54" s="350"/>
      <c r="BE54" s="348"/>
      <c r="BF54" s="390"/>
      <c r="BG54" s="415"/>
      <c r="BH54" s="416"/>
      <c r="BI54" s="350"/>
      <c r="BJ54" s="348"/>
      <c r="BK54" s="390"/>
      <c r="BL54" s="415"/>
      <c r="BM54" s="416"/>
      <c r="BN54" s="350"/>
      <c r="BO54" s="349"/>
      <c r="BP54" s="407"/>
      <c r="BQ54" s="415"/>
      <c r="BR54" s="416"/>
      <c r="BS54" s="307"/>
      <c r="BT54" s="348"/>
      <c r="BU54" s="408"/>
      <c r="BV54" s="415"/>
      <c r="BW54" s="416"/>
      <c r="BX54" s="350"/>
      <c r="BY54" s="349"/>
      <c r="BZ54" s="407"/>
      <c r="CA54" s="415"/>
      <c r="CB54" s="416"/>
      <c r="CC54" s="307"/>
      <c r="CD54" s="348"/>
      <c r="CE54" s="408"/>
      <c r="CF54" s="415"/>
      <c r="CG54" s="416"/>
      <c r="CH54" s="307"/>
      <c r="CI54" s="348"/>
      <c r="CJ54" s="408"/>
      <c r="CK54" s="409"/>
      <c r="CL54" s="410"/>
      <c r="CM54" s="411"/>
      <c r="CN54" s="412"/>
      <c r="CO54" s="1462"/>
      <c r="CP54" s="1203"/>
      <c r="CQ54" s="785" t="e">
        <f t="shared" si="7"/>
        <v>#DIV/0!</v>
      </c>
      <c r="CR54" s="1116"/>
      <c r="CS54" s="786" t="e">
        <f t="shared" si="0"/>
        <v>#DIV/0!</v>
      </c>
      <c r="CT54" s="1114"/>
      <c r="CU54" s="1199" t="e">
        <f t="shared" si="1"/>
        <v>#DIV/0!</v>
      </c>
      <c r="CV54" s="1115"/>
      <c r="CW54" s="1208" t="e">
        <f t="shared" si="2"/>
        <v>#DIV/0!</v>
      </c>
      <c r="CX54" s="1214"/>
      <c r="CY54" s="1210" t="e">
        <f t="shared" si="3"/>
        <v>#DIV/0!</v>
      </c>
      <c r="CZ54" s="1116"/>
      <c r="DA54" s="1207" t="e">
        <f t="shared" si="4"/>
        <v>#DIV/0!</v>
      </c>
      <c r="DB54" s="1114"/>
      <c r="DC54" s="1196" t="e">
        <f t="shared" si="5"/>
        <v>#DIV/0!</v>
      </c>
      <c r="DD54" s="1115"/>
      <c r="DE54" s="1208" t="e">
        <f t="shared" si="6"/>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828"/>
      <c r="AM55" s="1059"/>
      <c r="AN55" s="1059"/>
      <c r="AO55" s="1058"/>
      <c r="AP55" s="1058"/>
      <c r="AQ55" s="404"/>
      <c r="AR55" s="20"/>
      <c r="AS55" s="329"/>
      <c r="AT55" s="307"/>
      <c r="AU55" s="21"/>
      <c r="AV55" s="402"/>
      <c r="AW55" s="403"/>
      <c r="AX55" s="398"/>
      <c r="AY55" s="307"/>
      <c r="AZ55" s="348"/>
      <c r="BA55" s="390"/>
      <c r="BB55" s="415"/>
      <c r="BC55" s="416"/>
      <c r="BD55" s="350"/>
      <c r="BE55" s="348"/>
      <c r="BF55" s="390"/>
      <c r="BG55" s="415"/>
      <c r="BH55" s="416"/>
      <c r="BI55" s="350"/>
      <c r="BJ55" s="348"/>
      <c r="BK55" s="390"/>
      <c r="BL55" s="415"/>
      <c r="BM55" s="416"/>
      <c r="BN55" s="350"/>
      <c r="BO55" s="349"/>
      <c r="BP55" s="407"/>
      <c r="BQ55" s="415"/>
      <c r="BR55" s="416"/>
      <c r="BS55" s="307"/>
      <c r="BT55" s="348"/>
      <c r="BU55" s="408"/>
      <c r="BV55" s="415"/>
      <c r="BW55" s="416"/>
      <c r="BX55" s="350"/>
      <c r="BY55" s="349"/>
      <c r="BZ55" s="407"/>
      <c r="CA55" s="415"/>
      <c r="CB55" s="416"/>
      <c r="CC55" s="307"/>
      <c r="CD55" s="348"/>
      <c r="CE55" s="408"/>
      <c r="CF55" s="415"/>
      <c r="CG55" s="416"/>
      <c r="CH55" s="307"/>
      <c r="CI55" s="348"/>
      <c r="CJ55" s="408"/>
      <c r="CK55" s="409"/>
      <c r="CL55" s="410"/>
      <c r="CM55" s="411"/>
      <c r="CN55" s="412"/>
      <c r="CO55" s="1462"/>
      <c r="CP55" s="1203"/>
      <c r="CQ55" s="785" t="e">
        <f t="shared" si="7"/>
        <v>#DIV/0!</v>
      </c>
      <c r="CR55" s="1116"/>
      <c r="CS55" s="786" t="e">
        <f t="shared" si="0"/>
        <v>#DIV/0!</v>
      </c>
      <c r="CT55" s="1114"/>
      <c r="CU55" s="1199" t="e">
        <f t="shared" si="1"/>
        <v>#DIV/0!</v>
      </c>
      <c r="CV55" s="1115"/>
      <c r="CW55" s="1208" t="e">
        <f t="shared" si="2"/>
        <v>#DIV/0!</v>
      </c>
      <c r="CX55" s="1214"/>
      <c r="CY55" s="1210" t="e">
        <f t="shared" si="3"/>
        <v>#DIV/0!</v>
      </c>
      <c r="CZ55" s="1116"/>
      <c r="DA55" s="1207" t="e">
        <f t="shared" si="4"/>
        <v>#DIV/0!</v>
      </c>
      <c r="DB55" s="1114"/>
      <c r="DC55" s="1196" t="e">
        <f t="shared" si="5"/>
        <v>#DIV/0!</v>
      </c>
      <c r="DD55" s="1115"/>
      <c r="DE55" s="1208" t="e">
        <f t="shared" si="6"/>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1">SUM(C51,C56,I51,I56,O51,O56,V51)</f>
        <v>0</v>
      </c>
      <c r="W56" s="601">
        <f t="shared" si="11"/>
        <v>0</v>
      </c>
      <c r="X56" s="602">
        <f t="shared" si="11"/>
        <v>0</v>
      </c>
      <c r="Y56" s="822"/>
      <c r="Z56" s="822"/>
      <c r="AA56" s="358" t="s">
        <v>371</v>
      </c>
      <c r="AB56" s="358"/>
      <c r="AC56" s="1102"/>
      <c r="AD56" s="367"/>
      <c r="AE56" s="368"/>
      <c r="AF56" s="369"/>
      <c r="AG56" s="373"/>
      <c r="AH56" s="822"/>
      <c r="AI56" s="959"/>
      <c r="AJ56" s="1275"/>
      <c r="AK56" s="929"/>
      <c r="AL56" s="828"/>
      <c r="AM56" s="1059"/>
      <c r="AN56" s="1059"/>
      <c r="AO56" s="1058"/>
      <c r="AP56" s="1058"/>
      <c r="AQ56" s="404"/>
      <c r="AR56" s="20"/>
      <c r="AS56" s="329"/>
      <c r="AT56" s="307"/>
      <c r="AU56" s="21"/>
      <c r="AV56" s="402"/>
      <c r="AW56" s="403"/>
      <c r="AX56" s="398"/>
      <c r="AY56" s="307"/>
      <c r="AZ56" s="348"/>
      <c r="BA56" s="390"/>
      <c r="BB56" s="415"/>
      <c r="BC56" s="416"/>
      <c r="BD56" s="350"/>
      <c r="BE56" s="348"/>
      <c r="BF56" s="390"/>
      <c r="BG56" s="415"/>
      <c r="BH56" s="416"/>
      <c r="BI56" s="350"/>
      <c r="BJ56" s="348"/>
      <c r="BK56" s="390"/>
      <c r="BL56" s="415"/>
      <c r="BM56" s="416"/>
      <c r="BN56" s="350"/>
      <c r="BO56" s="349"/>
      <c r="BP56" s="407"/>
      <c r="BQ56" s="415"/>
      <c r="BR56" s="416"/>
      <c r="BS56" s="307"/>
      <c r="BT56" s="348"/>
      <c r="BU56" s="408"/>
      <c r="BV56" s="415"/>
      <c r="BW56" s="416"/>
      <c r="BX56" s="350"/>
      <c r="BY56" s="349"/>
      <c r="BZ56" s="407"/>
      <c r="CA56" s="415"/>
      <c r="CB56" s="416"/>
      <c r="CC56" s="307"/>
      <c r="CD56" s="348"/>
      <c r="CE56" s="408"/>
      <c r="CF56" s="415"/>
      <c r="CG56" s="416"/>
      <c r="CH56" s="307"/>
      <c r="CI56" s="348"/>
      <c r="CJ56" s="408"/>
      <c r="CK56" s="409"/>
      <c r="CL56" s="410"/>
      <c r="CM56" s="411"/>
      <c r="CN56" s="412"/>
      <c r="CO56" s="1462"/>
      <c r="CP56" s="1203"/>
      <c r="CQ56" s="785" t="e">
        <f t="shared" si="7"/>
        <v>#DIV/0!</v>
      </c>
      <c r="CR56" s="1116"/>
      <c r="CS56" s="786" t="e">
        <f t="shared" si="0"/>
        <v>#DIV/0!</v>
      </c>
      <c r="CT56" s="1114"/>
      <c r="CU56" s="1199" t="e">
        <f t="shared" si="1"/>
        <v>#DIV/0!</v>
      </c>
      <c r="CV56" s="1115"/>
      <c r="CW56" s="1208" t="e">
        <f t="shared" si="2"/>
        <v>#DIV/0!</v>
      </c>
      <c r="CX56" s="1214"/>
      <c r="CY56" s="1210" t="e">
        <f t="shared" si="3"/>
        <v>#DIV/0!</v>
      </c>
      <c r="CZ56" s="1116"/>
      <c r="DA56" s="1207" t="e">
        <f t="shared" si="4"/>
        <v>#DIV/0!</v>
      </c>
      <c r="DB56" s="1114"/>
      <c r="DC56" s="1196" t="e">
        <f t="shared" si="5"/>
        <v>#DIV/0!</v>
      </c>
      <c r="DD56" s="1115"/>
      <c r="DE56" s="1208" t="e">
        <f t="shared" si="6"/>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1"/>
        <v>0</v>
      </c>
      <c r="W57" s="606">
        <f t="shared" si="11"/>
        <v>0</v>
      </c>
      <c r="X57" s="1004">
        <f t="shared" si="11"/>
        <v>0</v>
      </c>
      <c r="Y57" s="822"/>
      <c r="Z57" s="822"/>
      <c r="AA57" s="360"/>
      <c r="AB57" s="360"/>
      <c r="AC57" s="1102"/>
      <c r="AD57" s="367"/>
      <c r="AE57" s="368"/>
      <c r="AF57" s="369"/>
      <c r="AG57" s="373"/>
      <c r="AH57" s="822"/>
      <c r="AI57" s="959"/>
      <c r="AJ57" s="1275"/>
      <c r="AK57" s="929"/>
      <c r="AL57" s="828"/>
      <c r="AM57" s="1059"/>
      <c r="AN57" s="1059"/>
      <c r="AO57" s="1058"/>
      <c r="AP57" s="1058"/>
      <c r="AQ57" s="404"/>
      <c r="AR57" s="20"/>
      <c r="AS57" s="329"/>
      <c r="AT57" s="307"/>
      <c r="AU57" s="21"/>
      <c r="AV57" s="402"/>
      <c r="AW57" s="403"/>
      <c r="AX57" s="398"/>
      <c r="AY57" s="307"/>
      <c r="AZ57" s="348"/>
      <c r="BA57" s="390"/>
      <c r="BB57" s="415"/>
      <c r="BC57" s="416"/>
      <c r="BD57" s="350"/>
      <c r="BE57" s="348"/>
      <c r="BF57" s="390"/>
      <c r="BG57" s="415"/>
      <c r="BH57" s="416"/>
      <c r="BI57" s="350"/>
      <c r="BJ57" s="348"/>
      <c r="BK57" s="390"/>
      <c r="BL57" s="415"/>
      <c r="BM57" s="416"/>
      <c r="BN57" s="350"/>
      <c r="BO57" s="349"/>
      <c r="BP57" s="407"/>
      <c r="BQ57" s="415"/>
      <c r="BR57" s="416"/>
      <c r="BS57" s="307"/>
      <c r="BT57" s="348"/>
      <c r="BU57" s="408"/>
      <c r="BV57" s="415"/>
      <c r="BW57" s="416"/>
      <c r="BX57" s="350"/>
      <c r="BY57" s="349"/>
      <c r="BZ57" s="407"/>
      <c r="CA57" s="415"/>
      <c r="CB57" s="416"/>
      <c r="CC57" s="307"/>
      <c r="CD57" s="348"/>
      <c r="CE57" s="408"/>
      <c r="CF57" s="415"/>
      <c r="CG57" s="416"/>
      <c r="CH57" s="307"/>
      <c r="CI57" s="348"/>
      <c r="CJ57" s="408"/>
      <c r="CK57" s="409"/>
      <c r="CL57" s="410"/>
      <c r="CM57" s="411"/>
      <c r="CN57" s="412"/>
      <c r="CO57" s="1462"/>
      <c r="CP57" s="1203"/>
      <c r="CQ57" s="785" t="e">
        <f t="shared" si="7"/>
        <v>#DIV/0!</v>
      </c>
      <c r="CR57" s="1116"/>
      <c r="CS57" s="786" t="e">
        <f t="shared" si="0"/>
        <v>#DIV/0!</v>
      </c>
      <c r="CT57" s="1114"/>
      <c r="CU57" s="1199" t="e">
        <f t="shared" si="1"/>
        <v>#DIV/0!</v>
      </c>
      <c r="CV57" s="1115"/>
      <c r="CW57" s="1208" t="e">
        <f t="shared" si="2"/>
        <v>#DIV/0!</v>
      </c>
      <c r="CX57" s="1214"/>
      <c r="CY57" s="1210" t="e">
        <f t="shared" si="3"/>
        <v>#DIV/0!</v>
      </c>
      <c r="CZ57" s="1116"/>
      <c r="DA57" s="1207" t="e">
        <f t="shared" si="4"/>
        <v>#DIV/0!</v>
      </c>
      <c r="DB57" s="1114"/>
      <c r="DC57" s="1196" t="e">
        <f t="shared" si="5"/>
        <v>#DIV/0!</v>
      </c>
      <c r="DD57" s="1115"/>
      <c r="DE57" s="1208" t="e">
        <f t="shared" si="6"/>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60"/>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828"/>
      <c r="AM58" s="1059"/>
      <c r="AN58" s="1059"/>
      <c r="AO58" s="1058"/>
      <c r="AP58" s="1058"/>
      <c r="AQ58" s="404"/>
      <c r="AR58" s="20"/>
      <c r="AS58" s="329"/>
      <c r="AT58" s="307"/>
      <c r="AU58" s="21"/>
      <c r="AV58" s="402"/>
      <c r="AW58" s="403"/>
      <c r="AX58" s="398"/>
      <c r="AY58" s="307"/>
      <c r="AZ58" s="348"/>
      <c r="BA58" s="390"/>
      <c r="BB58" s="415"/>
      <c r="BC58" s="416"/>
      <c r="BD58" s="350"/>
      <c r="BE58" s="348"/>
      <c r="BF58" s="390"/>
      <c r="BG58" s="415"/>
      <c r="BH58" s="416"/>
      <c r="BI58" s="350"/>
      <c r="BJ58" s="348"/>
      <c r="BK58" s="390"/>
      <c r="BL58" s="415"/>
      <c r="BM58" s="416"/>
      <c r="BN58" s="350"/>
      <c r="BO58" s="349"/>
      <c r="BP58" s="407"/>
      <c r="BQ58" s="415"/>
      <c r="BR58" s="416"/>
      <c r="BS58" s="307"/>
      <c r="BT58" s="348"/>
      <c r="BU58" s="408"/>
      <c r="BV58" s="415"/>
      <c r="BW58" s="416"/>
      <c r="BX58" s="350"/>
      <c r="BY58" s="349"/>
      <c r="BZ58" s="407"/>
      <c r="CA58" s="415"/>
      <c r="CB58" s="416"/>
      <c r="CC58" s="307"/>
      <c r="CD58" s="348"/>
      <c r="CE58" s="408"/>
      <c r="CF58" s="415"/>
      <c r="CG58" s="416"/>
      <c r="CH58" s="307"/>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2">SUM(AQ4:AQ58)</f>
        <v>0</v>
      </c>
      <c r="AR59" s="19">
        <f t="shared" si="12"/>
        <v>0</v>
      </c>
      <c r="AS59" s="19">
        <f t="shared" si="12"/>
        <v>0</v>
      </c>
      <c r="AT59" s="400">
        <f t="shared" si="12"/>
        <v>0</v>
      </c>
      <c r="AU59" s="22">
        <f t="shared" si="12"/>
        <v>0</v>
      </c>
      <c r="AV59" s="79">
        <f t="shared" si="12"/>
        <v>0</v>
      </c>
      <c r="AW59" s="19">
        <f t="shared" si="12"/>
        <v>0</v>
      </c>
      <c r="AX59" s="19">
        <f t="shared" si="12"/>
        <v>0</v>
      </c>
      <c r="AY59" s="399">
        <f t="shared" si="12"/>
        <v>0</v>
      </c>
      <c r="AZ59" s="22">
        <f t="shared" si="12"/>
        <v>0</v>
      </c>
      <c r="BA59" s="79">
        <f t="shared" si="12"/>
        <v>0</v>
      </c>
      <c r="BB59" s="19">
        <f t="shared" si="12"/>
        <v>0</v>
      </c>
      <c r="BC59" s="19">
        <f t="shared" si="12"/>
        <v>0</v>
      </c>
      <c r="BD59" s="399">
        <f t="shared" si="12"/>
        <v>0</v>
      </c>
      <c r="BE59" s="22">
        <f t="shared" si="12"/>
        <v>0</v>
      </c>
      <c r="BF59" s="79">
        <f t="shared" si="12"/>
        <v>0</v>
      </c>
      <c r="BG59" s="19">
        <f t="shared" si="12"/>
        <v>0</v>
      </c>
      <c r="BH59" s="19">
        <f t="shared" si="12"/>
        <v>0</v>
      </c>
      <c r="BI59" s="399">
        <f t="shared" si="12"/>
        <v>0</v>
      </c>
      <c r="BJ59" s="22">
        <f t="shared" si="12"/>
        <v>0</v>
      </c>
      <c r="BK59" s="79">
        <f t="shared" si="12"/>
        <v>0</v>
      </c>
      <c r="BL59" s="405">
        <f t="shared" si="12"/>
        <v>0</v>
      </c>
      <c r="BM59" s="383">
        <f t="shared" si="12"/>
        <v>0</v>
      </c>
      <c r="BN59" s="406">
        <f t="shared" si="12"/>
        <v>0</v>
      </c>
      <c r="BO59" s="384">
        <f t="shared" si="12"/>
        <v>0</v>
      </c>
      <c r="BP59" s="385">
        <f t="shared" si="12"/>
        <v>0</v>
      </c>
      <c r="BQ59" s="405">
        <f t="shared" si="12"/>
        <v>0</v>
      </c>
      <c r="BR59" s="383">
        <f t="shared" si="12"/>
        <v>0</v>
      </c>
      <c r="BS59" s="406">
        <f t="shared" si="12"/>
        <v>0</v>
      </c>
      <c r="BT59" s="384">
        <f t="shared" si="12"/>
        <v>0</v>
      </c>
      <c r="BU59" s="385">
        <f t="shared" si="12"/>
        <v>0</v>
      </c>
      <c r="BV59" s="405">
        <f t="shared" si="12"/>
        <v>0</v>
      </c>
      <c r="BW59" s="383">
        <f t="shared" si="12"/>
        <v>0</v>
      </c>
      <c r="BX59" s="406">
        <f t="shared" si="12"/>
        <v>0</v>
      </c>
      <c r="BY59" s="384">
        <f t="shared" si="12"/>
        <v>0</v>
      </c>
      <c r="BZ59" s="385">
        <f t="shared" si="12"/>
        <v>0</v>
      </c>
      <c r="CA59" s="405">
        <f t="shared" si="12"/>
        <v>0</v>
      </c>
      <c r="CB59" s="383">
        <f t="shared" si="12"/>
        <v>0</v>
      </c>
      <c r="CC59" s="406">
        <f t="shared" si="12"/>
        <v>0</v>
      </c>
      <c r="CD59" s="384">
        <f t="shared" si="12"/>
        <v>0</v>
      </c>
      <c r="CE59" s="385">
        <f t="shared" si="12"/>
        <v>0</v>
      </c>
      <c r="CF59" s="405">
        <f t="shared" si="12"/>
        <v>0</v>
      </c>
      <c r="CG59" s="383">
        <f t="shared" si="12"/>
        <v>0</v>
      </c>
      <c r="CH59" s="406">
        <f t="shared" si="12"/>
        <v>0</v>
      </c>
      <c r="CI59" s="384">
        <f t="shared" si="12"/>
        <v>0</v>
      </c>
      <c r="CJ59" s="385">
        <f t="shared" si="12"/>
        <v>0</v>
      </c>
      <c r="CK59" s="1012">
        <f t="shared" si="12"/>
        <v>0</v>
      </c>
      <c r="CL59" s="1012">
        <f t="shared" si="12"/>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1336"/>
      <c r="C101" s="1336"/>
      <c r="D101" s="1336"/>
      <c r="E101" s="1336"/>
      <c r="F101" s="1336"/>
      <c r="G101" s="1336"/>
      <c r="H101" s="1336"/>
      <c r="I101" s="1336"/>
      <c r="J101" s="1336"/>
      <c r="K101" s="1336"/>
      <c r="L101" s="1336"/>
      <c r="M101" s="1336"/>
      <c r="N101" s="1336"/>
      <c r="O101" s="1336"/>
      <c r="P101" s="1336"/>
      <c r="Q101" s="1336"/>
      <c r="R101" s="1336"/>
      <c r="S101" s="1336"/>
      <c r="T101" s="1336"/>
      <c r="U101" s="1336"/>
      <c r="V101" s="1336"/>
      <c r="W101" s="1336"/>
      <c r="X101" s="1318"/>
      <c r="Y101" s="1318"/>
      <c r="Z101" s="1318"/>
      <c r="AA101" s="1363"/>
      <c r="AB101" s="1363"/>
      <c r="AC101" s="1322"/>
      <c r="AD101" s="1363"/>
      <c r="AE101" s="1363"/>
      <c r="AF101" s="1359"/>
      <c r="AG101" s="1319"/>
      <c r="AH101" s="1318"/>
      <c r="AI101" s="1318"/>
      <c r="AJ101" s="1318"/>
      <c r="AK101" s="1367"/>
      <c r="AL101" s="1367"/>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1336"/>
      <c r="C102" s="1336"/>
      <c r="D102" s="1336"/>
      <c r="E102" s="1336"/>
      <c r="F102" s="1376"/>
      <c r="G102" s="1376"/>
      <c r="H102" s="1376"/>
      <c r="I102" s="1376"/>
      <c r="J102" s="1376"/>
      <c r="K102" s="1744"/>
      <c r="L102" s="1744"/>
      <c r="M102" s="1376"/>
      <c r="N102" s="1376"/>
      <c r="O102" s="1376"/>
      <c r="P102" s="1376"/>
      <c r="Q102" s="1336"/>
      <c r="R102" s="1336"/>
      <c r="S102" s="1336"/>
      <c r="T102" s="1336"/>
      <c r="U102" s="1336"/>
      <c r="V102" s="1336"/>
      <c r="W102" s="1336"/>
      <c r="X102" s="1318"/>
      <c r="Y102" s="1318"/>
      <c r="Z102" s="1318"/>
      <c r="AA102" s="1363"/>
      <c r="AB102" s="1363"/>
      <c r="AC102" s="1322"/>
      <c r="AD102" s="1363"/>
      <c r="AE102" s="1363"/>
      <c r="AF102" s="1359"/>
      <c r="AG102" s="1319"/>
      <c r="AH102" s="1318"/>
      <c r="AI102" s="1318"/>
      <c r="AJ102" s="1318"/>
      <c r="AK102" s="1367"/>
      <c r="AL102" s="1367"/>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370" t="s">
        <v>73</v>
      </c>
      <c r="C103" s="1370"/>
      <c r="D103" s="1370"/>
      <c r="E103" s="1370"/>
      <c r="F103" s="1430">
        <v>3</v>
      </c>
      <c r="G103" s="1430">
        <v>7</v>
      </c>
      <c r="H103" s="1430">
        <v>11</v>
      </c>
      <c r="I103" s="1430">
        <v>15</v>
      </c>
      <c r="J103" s="1430">
        <v>19</v>
      </c>
      <c r="K103" s="2004">
        <v>23</v>
      </c>
      <c r="L103" s="2005"/>
      <c r="M103" s="1430">
        <v>27</v>
      </c>
      <c r="N103" s="1430">
        <v>31</v>
      </c>
      <c r="O103" s="1430">
        <v>35</v>
      </c>
      <c r="P103" s="1430">
        <v>38</v>
      </c>
      <c r="Q103" s="1336"/>
      <c r="R103" s="1336"/>
      <c r="S103" s="1336"/>
      <c r="T103" s="1336"/>
      <c r="U103" s="1336"/>
      <c r="V103" s="1336"/>
      <c r="W103" s="1336"/>
      <c r="X103" s="1318"/>
      <c r="Y103" s="1318"/>
      <c r="Z103" s="1318"/>
      <c r="AA103" s="1363"/>
      <c r="AB103" s="1363"/>
      <c r="AC103" s="1322"/>
      <c r="AD103" s="1363"/>
      <c r="AE103" s="1363"/>
      <c r="AF103" s="1359"/>
      <c r="AG103" s="1319"/>
      <c r="AH103" s="1318"/>
      <c r="AI103" s="1318"/>
      <c r="AJ103" s="1318"/>
      <c r="AK103" s="1367"/>
      <c r="AL103" s="1367"/>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1336" t="s">
        <v>658</v>
      </c>
      <c r="C104" s="1336"/>
      <c r="D104" s="1336"/>
      <c r="E104" s="1336"/>
      <c r="F104" s="1385"/>
      <c r="G104" s="1373"/>
      <c r="H104" s="1373"/>
      <c r="I104" s="1373"/>
      <c r="J104" s="1373"/>
      <c r="K104" s="1783"/>
      <c r="L104" s="1783"/>
      <c r="M104" s="1373"/>
      <c r="N104" s="1373"/>
      <c r="O104" s="1373"/>
      <c r="P104" s="1336"/>
      <c r="Q104" s="1336"/>
      <c r="R104" s="1336"/>
      <c r="S104" s="1336"/>
      <c r="T104" s="1336"/>
      <c r="U104" s="1336"/>
      <c r="V104" s="1336"/>
      <c r="W104" s="1336"/>
      <c r="X104" s="1318"/>
      <c r="Y104" s="1318"/>
      <c r="Z104" s="1318"/>
      <c r="AA104" s="1363"/>
      <c r="AB104" s="1363"/>
      <c r="AC104" s="1322"/>
      <c r="AD104" s="1363"/>
      <c r="AE104" s="1363"/>
      <c r="AF104" s="1359"/>
      <c r="AG104" s="1319"/>
      <c r="AH104" s="1318"/>
      <c r="AI104" s="1318"/>
      <c r="AJ104" s="1318"/>
      <c r="AK104" s="1367"/>
      <c r="AL104" s="1367"/>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1336" t="s">
        <v>182</v>
      </c>
      <c r="C105" s="1336"/>
      <c r="D105" s="1336"/>
      <c r="E105" s="1336"/>
      <c r="F105" s="1385"/>
      <c r="G105" s="1373"/>
      <c r="H105" s="1373"/>
      <c r="I105" s="1373"/>
      <c r="J105" s="1373"/>
      <c r="K105" s="1783"/>
      <c r="L105" s="1783"/>
      <c r="M105" s="1373"/>
      <c r="N105" s="1373"/>
      <c r="O105" s="1373"/>
      <c r="P105" s="1336"/>
      <c r="Q105" s="1336"/>
      <c r="R105" s="1336"/>
      <c r="S105" s="1336"/>
      <c r="T105" s="1336"/>
      <c r="U105" s="1336"/>
      <c r="V105" s="1336"/>
      <c r="W105" s="1336"/>
      <c r="X105" s="1318"/>
      <c r="Y105" s="1318"/>
      <c r="Z105" s="1318"/>
      <c r="AA105" s="1363"/>
      <c r="AB105" s="1363"/>
      <c r="AC105" s="1322"/>
      <c r="AD105" s="1363"/>
      <c r="AE105" s="1320"/>
      <c r="AF105" s="1320"/>
      <c r="AG105" s="1319"/>
      <c r="AH105" s="1318"/>
      <c r="AI105" s="1318"/>
      <c r="AJ105" s="1318"/>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1336" t="s">
        <v>185</v>
      </c>
      <c r="C106" s="1336"/>
      <c r="D106" s="1336"/>
      <c r="E106" s="1336"/>
      <c r="F106" s="1385"/>
      <c r="G106" s="1373"/>
      <c r="H106" s="1373"/>
      <c r="I106" s="1373"/>
      <c r="J106" s="1373"/>
      <c r="K106" s="1783"/>
      <c r="L106" s="1783"/>
      <c r="M106" s="1373"/>
      <c r="N106" s="1373"/>
      <c r="O106" s="1373"/>
      <c r="P106" s="1336"/>
      <c r="Q106" s="1336"/>
      <c r="R106" s="1336"/>
      <c r="S106" s="1336"/>
      <c r="T106" s="1336"/>
      <c r="U106" s="1336"/>
      <c r="V106" s="1336"/>
      <c r="W106" s="1336"/>
      <c r="X106" s="1318"/>
      <c r="Y106" s="1318"/>
      <c r="Z106" s="1318"/>
      <c r="AA106" s="1363"/>
      <c r="AB106" s="1363"/>
      <c r="AC106" s="1322"/>
      <c r="AD106" s="1363"/>
      <c r="AE106" s="1330"/>
      <c r="AF106" s="1330"/>
      <c r="AG106" s="1319"/>
      <c r="AH106" s="1318"/>
      <c r="AI106" s="1318"/>
      <c r="AJ106" s="1318"/>
      <c r="AK106" s="1367"/>
      <c r="AL106" s="1367"/>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1336" t="s">
        <v>401</v>
      </c>
      <c r="C107" s="1336"/>
      <c r="D107" s="1336"/>
      <c r="E107" s="1336"/>
      <c r="F107" s="1385"/>
      <c r="G107" s="1373"/>
      <c r="H107" s="1373"/>
      <c r="I107" s="1373"/>
      <c r="J107" s="1373"/>
      <c r="K107" s="1783"/>
      <c r="L107" s="1783"/>
      <c r="M107" s="1373"/>
      <c r="N107" s="1373"/>
      <c r="O107" s="1373"/>
      <c r="P107" s="1336"/>
      <c r="Q107" s="1328"/>
      <c r="R107" s="1328"/>
      <c r="S107" s="1328"/>
      <c r="T107" s="1328"/>
      <c r="U107" s="1328"/>
      <c r="V107" s="1328"/>
      <c r="W107" s="1328"/>
      <c r="X107" s="1318"/>
      <c r="Y107" s="1318"/>
      <c r="Z107" s="1318"/>
      <c r="AA107" s="1320"/>
      <c r="AB107" s="1320"/>
      <c r="AC107" s="1361"/>
      <c r="AD107" s="1363"/>
      <c r="AE107" s="1330"/>
      <c r="AF107" s="1330"/>
      <c r="AG107" s="1319"/>
      <c r="AH107" s="1318"/>
      <c r="AI107" s="1318"/>
      <c r="AJ107" s="1318"/>
      <c r="AK107" s="1367"/>
      <c r="AL107" s="1367"/>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1336" t="s">
        <v>456</v>
      </c>
      <c r="C108" s="1336"/>
      <c r="D108" s="1336"/>
      <c r="E108" s="1336"/>
      <c r="F108" s="1385"/>
      <c r="G108" s="1373"/>
      <c r="H108" s="1373"/>
      <c r="I108" s="1373"/>
      <c r="J108" s="1373"/>
      <c r="K108" s="1783"/>
      <c r="L108" s="1783"/>
      <c r="M108" s="1373"/>
      <c r="N108" s="1373"/>
      <c r="O108" s="1373"/>
      <c r="P108" s="1328"/>
      <c r="Q108" s="1334"/>
      <c r="R108" s="1334"/>
      <c r="S108" s="1334"/>
      <c r="T108" s="1334"/>
      <c r="U108" s="1328"/>
      <c r="V108" s="1328"/>
      <c r="W108" s="1328"/>
      <c r="X108" s="1318"/>
      <c r="Y108" s="1318"/>
      <c r="Z108" s="1318"/>
      <c r="AA108" s="1330"/>
      <c r="AB108" s="1330"/>
      <c r="AC108" s="1332"/>
      <c r="AD108" s="1363"/>
      <c r="AE108" s="1319"/>
      <c r="AF108" s="1319"/>
      <c r="AG108" s="1319"/>
      <c r="AH108" s="1318"/>
      <c r="AI108" s="1318"/>
      <c r="AJ108" s="1318"/>
      <c r="AK108" s="1331"/>
      <c r="AL108" s="1331"/>
    </row>
    <row r="109" spans="2:92" x14ac:dyDescent="0.25">
      <c r="B109" s="1328" t="s">
        <v>191</v>
      </c>
      <c r="C109" s="1328"/>
      <c r="D109" s="1328"/>
      <c r="E109" s="1328"/>
      <c r="F109" s="1386"/>
      <c r="G109" s="1366"/>
      <c r="H109" s="1366"/>
      <c r="I109" s="1366"/>
      <c r="J109" s="1366"/>
      <c r="K109" s="1783"/>
      <c r="L109" s="1783"/>
      <c r="M109" s="1366"/>
      <c r="N109" s="1366"/>
      <c r="O109" s="1366"/>
      <c r="P109" s="1334"/>
      <c r="Q109" s="1318"/>
      <c r="R109" s="1318"/>
      <c r="S109" s="1318"/>
      <c r="T109" s="1318"/>
      <c r="U109" s="1318"/>
      <c r="V109" s="1318"/>
      <c r="W109" s="1318"/>
      <c r="X109" s="1318"/>
      <c r="Y109" s="1318"/>
      <c r="Z109" s="1318"/>
      <c r="AA109" s="1330"/>
      <c r="AB109" s="1330"/>
      <c r="AC109" s="1332"/>
      <c r="AD109" s="1363"/>
      <c r="AE109" s="1319"/>
      <c r="AF109" s="1319"/>
      <c r="AG109" s="1319"/>
      <c r="AH109" s="1318"/>
      <c r="AI109" s="1318"/>
      <c r="AJ109" s="1318"/>
      <c r="AK109" s="1331"/>
      <c r="AL109" s="1331"/>
    </row>
    <row r="110" spans="2:92" x14ac:dyDescent="0.25">
      <c r="B110" s="1328" t="s">
        <v>193</v>
      </c>
      <c r="C110" s="1328"/>
      <c r="D110" s="1328"/>
      <c r="E110" s="1336"/>
      <c r="F110" s="1385"/>
      <c r="G110" s="1373"/>
      <c r="H110" s="1373"/>
      <c r="I110" s="1366"/>
      <c r="J110" s="1366"/>
      <c r="K110" s="1783"/>
      <c r="L110" s="1783"/>
      <c r="M110" s="1366"/>
      <c r="N110" s="1366"/>
      <c r="O110" s="1366"/>
      <c r="P110" s="1318"/>
      <c r="Q110" s="1318"/>
      <c r="R110" s="1318"/>
      <c r="S110" s="1318"/>
      <c r="T110" s="1318"/>
      <c r="U110" s="1318"/>
      <c r="V110" s="1318"/>
      <c r="W110" s="1318"/>
      <c r="X110" s="1318"/>
      <c r="Y110" s="1318"/>
      <c r="Z110" s="1318"/>
      <c r="AA110" s="1319"/>
      <c r="AB110" s="1319"/>
      <c r="AC110" s="1319"/>
      <c r="AD110" s="1319"/>
      <c r="AE110" s="1319"/>
      <c r="AF110" s="1319"/>
      <c r="AG110" s="1319"/>
      <c r="AH110" s="1318"/>
      <c r="AI110" s="1318"/>
      <c r="AJ110" s="1318"/>
      <c r="AK110" s="1331"/>
      <c r="AL110" s="1331"/>
    </row>
    <row r="111" spans="2:92" x14ac:dyDescent="0.25">
      <c r="B111" s="1336" t="s">
        <v>350</v>
      </c>
      <c r="C111" s="1318"/>
      <c r="D111" s="1318"/>
      <c r="E111" s="1318"/>
      <c r="F111" s="1387"/>
      <c r="G111" s="1371"/>
      <c r="H111" s="1372"/>
      <c r="I111" s="1372"/>
      <c r="J111" s="1372"/>
      <c r="K111" s="1783"/>
      <c r="L111" s="1783"/>
      <c r="M111" s="1372"/>
      <c r="N111" s="1372"/>
      <c r="O111" s="1372"/>
      <c r="P111" s="1318"/>
      <c r="Q111" s="1318"/>
      <c r="R111" s="1318"/>
      <c r="S111" s="1318"/>
      <c r="T111" s="1318"/>
      <c r="U111" s="1318"/>
      <c r="V111" s="1318"/>
      <c r="W111" s="1318"/>
      <c r="X111" s="1318"/>
      <c r="Y111" s="1318"/>
      <c r="Z111" s="1318"/>
      <c r="AA111" s="1319"/>
      <c r="AB111" s="1319"/>
      <c r="AC111" s="1319"/>
      <c r="AD111" s="1319"/>
      <c r="AE111" s="1319"/>
      <c r="AF111" s="1319"/>
      <c r="AG111" s="1319"/>
      <c r="AH111" s="1318"/>
      <c r="AI111" s="1318"/>
      <c r="AJ111" s="1318"/>
      <c r="AK111" s="1331"/>
      <c r="AL111" s="1331"/>
    </row>
    <row r="112" spans="2:92" x14ac:dyDescent="0.25">
      <c r="B112" s="1336" t="s">
        <v>199</v>
      </c>
      <c r="C112" s="1318"/>
      <c r="D112" s="1318"/>
      <c r="E112" s="1318"/>
      <c r="F112" s="1387"/>
      <c r="G112" s="1371"/>
      <c r="H112" s="1372"/>
      <c r="I112" s="1372"/>
      <c r="J112" s="1372"/>
      <c r="K112" s="1783"/>
      <c r="L112" s="1783"/>
      <c r="M112" s="1372"/>
      <c r="N112" s="1372"/>
      <c r="O112" s="1372"/>
      <c r="P112" s="1318"/>
      <c r="Q112" s="1318"/>
      <c r="R112" s="1318"/>
      <c r="S112" s="1318"/>
      <c r="T112" s="1318"/>
      <c r="U112" s="1318"/>
      <c r="V112" s="1318"/>
      <c r="W112" s="1318"/>
      <c r="X112" s="1318"/>
      <c r="Y112" s="1318"/>
      <c r="Z112" s="1318"/>
      <c r="AA112" s="1319"/>
      <c r="AB112" s="1319"/>
      <c r="AC112" s="1319"/>
      <c r="AD112" s="1319"/>
      <c r="AE112" s="1319"/>
      <c r="AF112" s="1319"/>
      <c r="AG112" s="1319"/>
      <c r="AH112" s="1318"/>
      <c r="AI112" s="1318"/>
      <c r="AJ112" s="1318"/>
      <c r="AK112" s="1331"/>
      <c r="AL112" s="1331"/>
    </row>
    <row r="113" spans="2:38" x14ac:dyDescent="0.25">
      <c r="B113" s="1336" t="s">
        <v>200</v>
      </c>
      <c r="C113" s="1318"/>
      <c r="D113" s="1318"/>
      <c r="E113" s="1318"/>
      <c r="F113" s="1387"/>
      <c r="G113" s="1371"/>
      <c r="H113" s="1372"/>
      <c r="I113" s="1372"/>
      <c r="J113" s="1372"/>
      <c r="K113" s="1783"/>
      <c r="L113" s="1783"/>
      <c r="M113" s="1372"/>
      <c r="N113" s="1372"/>
      <c r="O113" s="1372"/>
      <c r="P113" s="1318"/>
      <c r="Q113" s="1318"/>
      <c r="R113" s="1318"/>
      <c r="S113" s="1318"/>
      <c r="T113" s="1318"/>
      <c r="U113" s="1318"/>
      <c r="V113" s="1318"/>
      <c r="W113" s="1318"/>
      <c r="X113" s="1318"/>
      <c r="Y113" s="1318"/>
      <c r="Z113" s="1318"/>
      <c r="AA113" s="1319"/>
      <c r="AB113" s="1319"/>
      <c r="AC113" s="1319"/>
      <c r="AD113" s="1319"/>
      <c r="AE113" s="1319"/>
      <c r="AF113" s="1319"/>
      <c r="AG113" s="1319"/>
      <c r="AH113" s="1318"/>
      <c r="AI113" s="1318"/>
      <c r="AJ113" s="1318"/>
      <c r="AK113" s="1331"/>
      <c r="AL113" s="1331"/>
    </row>
    <row r="114" spans="2:38" x14ac:dyDescent="0.25">
      <c r="B114" s="1336" t="s">
        <v>205</v>
      </c>
      <c r="C114" s="1318"/>
      <c r="D114" s="1318"/>
      <c r="E114" s="1318"/>
      <c r="F114" s="1387"/>
      <c r="G114" s="1371"/>
      <c r="H114" s="1372"/>
      <c r="I114" s="1372"/>
      <c r="J114" s="1372"/>
      <c r="K114" s="1783"/>
      <c r="L114" s="1783"/>
      <c r="M114" s="1372"/>
      <c r="N114" s="1372"/>
      <c r="O114" s="1372"/>
      <c r="P114" s="1318"/>
      <c r="Q114" s="1318"/>
      <c r="R114" s="1318"/>
      <c r="S114" s="1318"/>
      <c r="T114" s="1318"/>
      <c r="U114" s="1318"/>
      <c r="V114" s="1318"/>
      <c r="W114" s="1318"/>
      <c r="X114" s="1318"/>
      <c r="Y114" s="1318"/>
      <c r="Z114" s="1318"/>
      <c r="AA114" s="1319"/>
      <c r="AB114" s="1319"/>
      <c r="AC114" s="1319"/>
      <c r="AD114" s="1319"/>
      <c r="AE114" s="1319"/>
      <c r="AF114" s="1319"/>
      <c r="AG114" s="1319"/>
      <c r="AH114" s="1318"/>
      <c r="AI114" s="1318"/>
      <c r="AJ114" s="1318"/>
      <c r="AK114" s="1331"/>
      <c r="AL114" s="1331"/>
    </row>
    <row r="115" spans="2:38" x14ac:dyDescent="0.25">
      <c r="B115" s="1336" t="s">
        <v>659</v>
      </c>
      <c r="C115" s="1318"/>
      <c r="D115" s="1318"/>
      <c r="E115" s="1318"/>
      <c r="F115" s="1387"/>
      <c r="G115" s="1371"/>
      <c r="H115" s="1372"/>
      <c r="I115" s="1372"/>
      <c r="J115" s="1372"/>
      <c r="K115" s="1783"/>
      <c r="L115" s="1783"/>
      <c r="M115" s="1372"/>
      <c r="N115" s="1372"/>
      <c r="O115" s="1372"/>
      <c r="P115" s="1318"/>
      <c r="Q115" s="1318"/>
      <c r="R115" s="1318"/>
      <c r="S115" s="1318"/>
      <c r="T115" s="1318"/>
      <c r="U115" s="1318"/>
      <c r="V115" s="1318"/>
      <c r="W115" s="1318"/>
      <c r="X115" s="1318"/>
      <c r="Y115" s="1318"/>
      <c r="Z115" s="1318"/>
      <c r="AA115" s="1319"/>
      <c r="AB115" s="1319"/>
      <c r="AC115" s="1319"/>
      <c r="AD115" s="1319"/>
      <c r="AE115" s="1319"/>
      <c r="AF115" s="1319"/>
      <c r="AG115" s="1319"/>
      <c r="AH115" s="1318"/>
      <c r="AI115" s="1318"/>
      <c r="AJ115" s="1318"/>
      <c r="AK115" s="1331"/>
      <c r="AL115" s="1331"/>
    </row>
    <row r="116" spans="2:38" x14ac:dyDescent="0.25">
      <c r="B116" s="1336" t="s">
        <v>508</v>
      </c>
      <c r="C116" s="1318"/>
      <c r="D116" s="1318"/>
      <c r="E116" s="1318"/>
      <c r="F116" s="1387"/>
      <c r="G116" s="1371"/>
      <c r="H116" s="1372"/>
      <c r="I116" s="1372"/>
      <c r="J116" s="1372"/>
      <c r="K116" s="1783"/>
      <c r="L116" s="1783"/>
      <c r="M116" s="1372"/>
      <c r="N116" s="1372"/>
      <c r="O116" s="1372"/>
      <c r="P116" s="1318"/>
      <c r="Q116" s="1318"/>
      <c r="R116" s="1318"/>
      <c r="S116" s="1318"/>
      <c r="T116" s="1318"/>
      <c r="U116" s="1318"/>
      <c r="V116" s="1318"/>
      <c r="W116" s="1318"/>
      <c r="X116" s="1318"/>
      <c r="Y116" s="1318"/>
      <c r="Z116" s="1318"/>
      <c r="AA116" s="1319"/>
      <c r="AB116" s="1319"/>
      <c r="AC116" s="1319"/>
      <c r="AD116" s="1319"/>
      <c r="AE116" s="1319"/>
      <c r="AF116" s="1319"/>
      <c r="AG116" s="1319"/>
      <c r="AH116" s="1318"/>
      <c r="AI116" s="1318"/>
      <c r="AJ116" s="1318"/>
      <c r="AK116" s="1331"/>
      <c r="AL116" s="1331"/>
    </row>
    <row r="117" spans="2:38" x14ac:dyDescent="0.25">
      <c r="B117" s="1336" t="s">
        <v>217</v>
      </c>
      <c r="C117" s="1318"/>
      <c r="D117" s="1318"/>
      <c r="E117" s="1318"/>
      <c r="F117" s="1387"/>
      <c r="G117" s="1371"/>
      <c r="H117" s="1372"/>
      <c r="I117" s="1372"/>
      <c r="J117" s="1372"/>
      <c r="K117" s="1783"/>
      <c r="L117" s="1783"/>
      <c r="M117" s="1372"/>
      <c r="N117" s="1372"/>
      <c r="O117" s="1372"/>
      <c r="P117" s="1318"/>
      <c r="Q117" s="1318"/>
      <c r="R117" s="1318"/>
      <c r="S117" s="1318"/>
      <c r="T117" s="1318"/>
      <c r="U117" s="1318"/>
      <c r="V117" s="1318"/>
      <c r="W117" s="1318"/>
      <c r="X117" s="1318"/>
      <c r="Y117" s="1318"/>
      <c r="Z117" s="1318"/>
      <c r="AA117" s="1319"/>
      <c r="AB117" s="1319"/>
      <c r="AC117" s="1319"/>
      <c r="AD117" s="1319"/>
      <c r="AE117" s="1319"/>
      <c r="AF117" s="1319"/>
      <c r="AG117" s="1319"/>
      <c r="AH117" s="1318"/>
      <c r="AI117" s="1318"/>
      <c r="AJ117" s="1318"/>
      <c r="AK117" s="1331"/>
      <c r="AL117" s="1331"/>
    </row>
    <row r="118" spans="2:38" x14ac:dyDescent="0.25">
      <c r="B118" s="1336" t="s">
        <v>224</v>
      </c>
      <c r="C118" s="1318"/>
      <c r="D118" s="1318"/>
      <c r="E118" s="1318"/>
      <c r="F118" s="1387"/>
      <c r="G118" s="1371"/>
      <c r="H118" s="1372"/>
      <c r="I118" s="1372"/>
      <c r="J118" s="1372"/>
      <c r="K118" s="1783"/>
      <c r="L118" s="1783"/>
      <c r="M118" s="1372"/>
      <c r="N118" s="1372"/>
      <c r="O118" s="1372"/>
      <c r="P118" s="1318"/>
      <c r="Q118" s="1318"/>
      <c r="R118" s="1318"/>
      <c r="S118" s="1318"/>
      <c r="T118" s="1318"/>
      <c r="U118" s="1318"/>
      <c r="V118" s="1318"/>
      <c r="W118" s="1318"/>
      <c r="X118" s="1318"/>
      <c r="Y118" s="1318"/>
      <c r="Z118" s="1318"/>
      <c r="AA118" s="1319"/>
      <c r="AB118" s="1319"/>
      <c r="AC118" s="1319"/>
      <c r="AD118" s="1319"/>
      <c r="AE118" s="1319"/>
      <c r="AF118" s="1319"/>
      <c r="AG118" s="1319"/>
      <c r="AH118" s="1318"/>
      <c r="AI118" s="1318"/>
      <c r="AJ118" s="1318"/>
      <c r="AK118" s="1331"/>
      <c r="AL118" s="1331"/>
    </row>
    <row r="119" spans="2:38" x14ac:dyDescent="0.25">
      <c r="B119" s="1336" t="s">
        <v>660</v>
      </c>
      <c r="C119" s="1318"/>
      <c r="D119" s="1318"/>
      <c r="E119" s="1318"/>
      <c r="F119" s="1387"/>
      <c r="G119" s="1371"/>
      <c r="H119" s="1372"/>
      <c r="I119" s="1372"/>
      <c r="J119" s="1372"/>
      <c r="K119" s="1783"/>
      <c r="L119" s="1783"/>
      <c r="M119" s="1372"/>
      <c r="N119" s="1372"/>
      <c r="O119" s="1372"/>
      <c r="P119" s="1318"/>
      <c r="Q119" s="1318"/>
      <c r="R119" s="1318"/>
      <c r="S119" s="1318"/>
      <c r="T119" s="1318"/>
      <c r="U119" s="1318"/>
      <c r="V119" s="1318"/>
      <c r="W119" s="1318"/>
      <c r="X119" s="1318"/>
      <c r="Y119" s="1318"/>
      <c r="Z119" s="1318"/>
      <c r="AA119" s="1319"/>
      <c r="AB119" s="1319"/>
      <c r="AC119" s="1319"/>
      <c r="AD119" s="1319"/>
      <c r="AE119" s="1319"/>
      <c r="AF119" s="1319"/>
      <c r="AG119" s="1319"/>
      <c r="AH119" s="1318"/>
      <c r="AI119" s="1318"/>
      <c r="AJ119" s="1318"/>
      <c r="AK119" s="1331"/>
      <c r="AL119" s="1331"/>
    </row>
    <row r="120" spans="2:38" x14ac:dyDescent="0.25">
      <c r="B120" s="1336" t="s">
        <v>506</v>
      </c>
      <c r="C120" s="1318"/>
      <c r="D120" s="1318"/>
      <c r="E120" s="1318"/>
      <c r="F120" s="1387"/>
      <c r="G120" s="1371"/>
      <c r="H120" s="1372"/>
      <c r="I120" s="1372"/>
      <c r="J120" s="1372"/>
      <c r="K120" s="1783"/>
      <c r="L120" s="1783"/>
      <c r="M120" s="1372"/>
      <c r="N120" s="1372"/>
      <c r="O120" s="1372"/>
      <c r="P120" s="1318"/>
      <c r="Q120" s="1318"/>
      <c r="R120" s="1318"/>
      <c r="S120" s="1318"/>
      <c r="T120" s="1318"/>
      <c r="U120" s="1318"/>
      <c r="V120" s="1318"/>
      <c r="W120" s="1318"/>
      <c r="X120" s="1318"/>
      <c r="Y120" s="1318"/>
      <c r="Z120" s="1318"/>
      <c r="AA120" s="1319"/>
      <c r="AB120" s="1319"/>
      <c r="AC120" s="1319"/>
      <c r="AD120" s="1319"/>
      <c r="AE120" s="1319"/>
      <c r="AF120" s="1319"/>
      <c r="AG120" s="1319"/>
      <c r="AH120" s="1318"/>
      <c r="AI120" s="1318"/>
      <c r="AJ120" s="1318"/>
      <c r="AK120" s="1331"/>
      <c r="AL120" s="1331"/>
    </row>
    <row r="121" spans="2:38" x14ac:dyDescent="0.25">
      <c r="B121" s="1336" t="s">
        <v>231</v>
      </c>
      <c r="C121" s="1318"/>
      <c r="D121" s="1318"/>
      <c r="E121" s="1318"/>
      <c r="F121" s="1387"/>
      <c r="G121" s="1371"/>
      <c r="H121" s="1372"/>
      <c r="I121" s="1372"/>
      <c r="J121" s="1372"/>
      <c r="K121" s="1783"/>
      <c r="L121" s="1783"/>
      <c r="M121" s="1372"/>
      <c r="N121" s="1372"/>
      <c r="O121" s="1372"/>
      <c r="P121" s="1318"/>
      <c r="Q121" s="1318"/>
      <c r="R121" s="1318"/>
      <c r="S121" s="1318"/>
      <c r="T121" s="1318"/>
      <c r="U121" s="1318"/>
      <c r="V121" s="1318"/>
      <c r="W121" s="1318"/>
      <c r="X121" s="1318"/>
      <c r="Y121" s="1318"/>
      <c r="Z121" s="1318"/>
      <c r="AA121" s="1319"/>
      <c r="AB121" s="1319"/>
      <c r="AC121" s="1319"/>
      <c r="AD121" s="1319"/>
      <c r="AE121" s="1319"/>
      <c r="AF121" s="1319"/>
      <c r="AG121" s="1319"/>
      <c r="AH121" s="1318"/>
      <c r="AI121" s="1318"/>
      <c r="AJ121" s="1318"/>
      <c r="AK121" s="1331"/>
      <c r="AL121" s="1331"/>
    </row>
    <row r="122" spans="2:38" x14ac:dyDescent="0.25">
      <c r="B122" s="1336" t="s">
        <v>233</v>
      </c>
      <c r="C122" s="1318"/>
      <c r="D122" s="1318"/>
      <c r="E122" s="1318"/>
      <c r="F122" s="1387"/>
      <c r="G122" s="1371"/>
      <c r="H122" s="1372"/>
      <c r="I122" s="1372"/>
      <c r="J122" s="1372"/>
      <c r="K122" s="1783"/>
      <c r="L122" s="1783"/>
      <c r="M122" s="1372"/>
      <c r="N122" s="1372"/>
      <c r="O122" s="1372"/>
      <c r="P122" s="1318"/>
      <c r="Q122" s="1318"/>
      <c r="R122" s="1318"/>
      <c r="S122" s="1318"/>
      <c r="T122" s="1318"/>
      <c r="U122" s="1318"/>
      <c r="V122" s="1318"/>
      <c r="W122" s="1318"/>
      <c r="X122" s="1318"/>
      <c r="Y122" s="1318"/>
      <c r="Z122" s="1318"/>
      <c r="AA122" s="1319"/>
      <c r="AB122" s="1319"/>
      <c r="AC122" s="1319"/>
      <c r="AD122" s="1319"/>
      <c r="AE122" s="1319"/>
      <c r="AF122" s="1319"/>
      <c r="AG122" s="1319"/>
      <c r="AH122" s="1318"/>
      <c r="AI122" s="1318"/>
      <c r="AJ122" s="1318"/>
      <c r="AK122" s="1331"/>
      <c r="AL122" s="1331"/>
    </row>
    <row r="123" spans="2:38" x14ac:dyDescent="0.25">
      <c r="B123" s="1336" t="s">
        <v>237</v>
      </c>
      <c r="C123" s="1318"/>
      <c r="D123" s="1318"/>
      <c r="E123" s="1318"/>
      <c r="F123" s="1387"/>
      <c r="G123" s="1371"/>
      <c r="H123" s="1372"/>
      <c r="I123" s="1372"/>
      <c r="J123" s="1372"/>
      <c r="K123" s="1783"/>
      <c r="L123" s="1783"/>
      <c r="M123" s="1372"/>
      <c r="N123" s="1372"/>
      <c r="O123" s="1372"/>
      <c r="P123" s="1318"/>
      <c r="Q123" s="1318"/>
      <c r="R123" s="1318"/>
      <c r="S123" s="1318"/>
      <c r="T123" s="1318"/>
      <c r="U123" s="1318"/>
      <c r="V123" s="1318"/>
      <c r="W123" s="1318"/>
      <c r="X123" s="1318"/>
      <c r="Y123" s="1318"/>
      <c r="Z123" s="1318"/>
      <c r="AA123" s="1319"/>
      <c r="AB123" s="1319"/>
      <c r="AC123" s="1319"/>
      <c r="AD123" s="1319"/>
      <c r="AE123" s="1319"/>
      <c r="AF123" s="1319"/>
      <c r="AG123" s="1319"/>
      <c r="AH123" s="1318"/>
      <c r="AI123" s="1318"/>
      <c r="AJ123" s="1318"/>
      <c r="AK123" s="1331"/>
      <c r="AL123" s="1331"/>
    </row>
    <row r="124" spans="2:38" x14ac:dyDescent="0.25">
      <c r="B124" s="1336"/>
      <c r="C124" s="1318"/>
      <c r="D124" s="1358"/>
      <c r="E124" s="1358"/>
      <c r="F124" s="1371"/>
      <c r="G124" s="1371"/>
      <c r="H124" s="1372"/>
      <c r="I124" s="1372"/>
      <c r="J124" s="1372"/>
      <c r="K124" s="1783"/>
      <c r="L124" s="1783"/>
      <c r="M124" s="1372"/>
      <c r="N124" s="1372"/>
      <c r="O124" s="1372"/>
      <c r="P124" s="1318"/>
      <c r="Q124" s="1318"/>
      <c r="R124" s="1318"/>
      <c r="S124" s="1318"/>
      <c r="T124" s="1318"/>
      <c r="U124" s="1318"/>
      <c r="V124" s="1318"/>
      <c r="W124" s="1318"/>
      <c r="X124" s="1318"/>
      <c r="Y124" s="1318"/>
      <c r="Z124" s="1318"/>
      <c r="AA124" s="1319"/>
      <c r="AB124" s="1319"/>
      <c r="AC124" s="1319"/>
      <c r="AD124" s="1319"/>
      <c r="AE124" s="1319"/>
      <c r="AF124" s="1319"/>
      <c r="AG124" s="1319"/>
      <c r="AH124" s="1318"/>
      <c r="AI124" s="1318"/>
      <c r="AJ124" s="1318"/>
      <c r="AK124" s="1331"/>
      <c r="AL124" s="1331"/>
    </row>
    <row r="125" spans="2:38" x14ac:dyDescent="0.25">
      <c r="B125" s="1336"/>
      <c r="C125" s="1318"/>
      <c r="D125" s="1358"/>
      <c r="E125" s="1358"/>
      <c r="F125" s="1371"/>
      <c r="G125" s="1371"/>
      <c r="H125" s="1372"/>
      <c r="I125" s="1372"/>
      <c r="J125" s="1372"/>
      <c r="K125" s="1783"/>
      <c r="L125" s="1783"/>
      <c r="M125" s="1372"/>
      <c r="N125" s="1372"/>
      <c r="O125" s="1372"/>
      <c r="P125" s="1318"/>
      <c r="Q125" s="1318"/>
      <c r="R125" s="1318"/>
      <c r="S125" s="1318"/>
      <c r="T125" s="1318"/>
      <c r="U125" s="1318"/>
      <c r="V125" s="1318"/>
      <c r="W125" s="1318"/>
      <c r="X125" s="1318"/>
      <c r="Y125" s="1318"/>
      <c r="Z125" s="1318"/>
      <c r="AA125" s="1319"/>
      <c r="AB125" s="1319"/>
      <c r="AC125" s="1319"/>
      <c r="AD125" s="1319"/>
      <c r="AE125" s="1319"/>
      <c r="AF125" s="1319"/>
      <c r="AG125" s="1319"/>
      <c r="AH125" s="1318"/>
      <c r="AI125" s="1318"/>
      <c r="AJ125" s="1318"/>
      <c r="AK125" s="1331"/>
      <c r="AL125" s="1331"/>
    </row>
    <row r="126" spans="2:38" x14ac:dyDescent="0.25">
      <c r="B126" s="1336"/>
      <c r="C126" s="1318"/>
      <c r="D126" s="1358"/>
      <c r="E126" s="1358"/>
      <c r="F126" s="1371"/>
      <c r="G126" s="1371"/>
      <c r="H126" s="1372"/>
      <c r="I126" s="1372"/>
      <c r="J126" s="1372"/>
      <c r="K126" s="1783"/>
      <c r="L126" s="1783"/>
      <c r="M126" s="1372"/>
      <c r="N126" s="1372"/>
      <c r="O126" s="1372"/>
      <c r="P126" s="1318"/>
      <c r="Q126" s="1318"/>
      <c r="R126" s="1318"/>
      <c r="S126" s="1318"/>
      <c r="T126" s="1318"/>
      <c r="U126" s="1318"/>
      <c r="V126" s="1318"/>
      <c r="W126" s="1318"/>
      <c r="X126" s="1318"/>
      <c r="Y126" s="1318"/>
      <c r="Z126" s="1318"/>
      <c r="AA126" s="1319"/>
      <c r="AB126" s="1319"/>
      <c r="AC126" s="1319"/>
      <c r="AD126" s="1319"/>
      <c r="AE126" s="1319"/>
      <c r="AF126" s="1319"/>
      <c r="AG126" s="1319"/>
      <c r="AH126" s="1318"/>
      <c r="AI126" s="1318"/>
      <c r="AJ126" s="1318"/>
      <c r="AK126" s="1331"/>
      <c r="AL126" s="1331"/>
    </row>
    <row r="127" spans="2:38" x14ac:dyDescent="0.25">
      <c r="B127" s="1336"/>
      <c r="C127" s="1318"/>
      <c r="D127" s="1358"/>
      <c r="E127" s="1358"/>
      <c r="F127" s="1371"/>
      <c r="G127" s="1371"/>
      <c r="H127" s="1372"/>
      <c r="I127" s="1372"/>
      <c r="J127" s="1372"/>
      <c r="K127" s="1783"/>
      <c r="L127" s="1783"/>
      <c r="M127" s="1372"/>
      <c r="N127" s="1372"/>
      <c r="O127" s="1372"/>
      <c r="P127" s="1318"/>
      <c r="Q127" s="1318"/>
      <c r="R127" s="1318"/>
      <c r="S127" s="1318"/>
      <c r="T127" s="1318"/>
      <c r="U127" s="1318"/>
      <c r="V127" s="1318"/>
      <c r="W127" s="1318"/>
      <c r="X127" s="1318"/>
      <c r="Y127" s="1318"/>
      <c r="Z127" s="1318"/>
      <c r="AA127" s="1319"/>
      <c r="AB127" s="1319"/>
      <c r="AC127" s="1319"/>
      <c r="AD127" s="1319"/>
      <c r="AE127" s="1319"/>
      <c r="AF127" s="1319"/>
      <c r="AG127" s="1319"/>
      <c r="AH127" s="1318"/>
      <c r="AI127" s="1318"/>
      <c r="AJ127" s="1318"/>
      <c r="AK127" s="1331"/>
      <c r="AL127" s="1331"/>
    </row>
    <row r="128" spans="2:38" x14ac:dyDescent="0.25">
      <c r="B128" s="1318"/>
      <c r="C128" s="1318"/>
      <c r="D128" s="1318"/>
      <c r="E128" s="1318"/>
      <c r="F128" s="1318"/>
      <c r="G128" s="1318"/>
      <c r="H128" s="1318"/>
      <c r="I128" s="1318"/>
      <c r="J128" s="1318"/>
      <c r="K128" s="1318"/>
      <c r="L128" s="1318"/>
      <c r="M128" s="1318"/>
      <c r="N128" s="1318"/>
      <c r="O128" s="1318"/>
      <c r="P128" s="1318"/>
      <c r="Q128" s="1318"/>
      <c r="R128" s="1318"/>
      <c r="S128" s="1318"/>
      <c r="T128" s="1318"/>
      <c r="U128" s="1318"/>
      <c r="V128" s="1318"/>
      <c r="W128" s="1318"/>
      <c r="X128" s="1318"/>
      <c r="Y128" s="1318"/>
      <c r="Z128" s="1318"/>
      <c r="AA128" s="1319"/>
      <c r="AB128" s="1319"/>
      <c r="AC128" s="1319"/>
      <c r="AD128" s="1319"/>
      <c r="AE128" s="1319"/>
      <c r="AF128" s="1319"/>
      <c r="AG128" s="1319"/>
      <c r="AH128" s="1318"/>
      <c r="AI128" s="1318"/>
      <c r="AJ128" s="1318"/>
      <c r="AK128" s="1331"/>
      <c r="AL128" s="1331"/>
    </row>
    <row r="129" spans="2:38" x14ac:dyDescent="0.25">
      <c r="B129" s="1318"/>
      <c r="C129" s="1318"/>
      <c r="D129" s="1318"/>
      <c r="E129" s="1318"/>
      <c r="F129" s="1318"/>
      <c r="G129" s="1318"/>
      <c r="H129" s="1318"/>
      <c r="I129" s="1318"/>
      <c r="J129" s="1318"/>
      <c r="K129" s="1318"/>
      <c r="L129" s="1318"/>
      <c r="M129" s="1318"/>
      <c r="N129" s="1318"/>
      <c r="O129" s="1318"/>
      <c r="P129" s="1318"/>
      <c r="Q129" s="1318"/>
      <c r="R129" s="1318"/>
      <c r="S129" s="1318"/>
      <c r="T129" s="1318"/>
      <c r="U129" s="1318"/>
      <c r="V129" s="1318"/>
      <c r="W129" s="1318"/>
      <c r="X129" s="1318"/>
      <c r="Y129" s="1318"/>
      <c r="Z129" s="1318"/>
      <c r="AA129" s="1319"/>
      <c r="AB129" s="1319"/>
      <c r="AC129" s="1319"/>
      <c r="AD129" s="1319"/>
      <c r="AE129" s="1319"/>
      <c r="AF129" s="1319"/>
      <c r="AG129" s="1319"/>
      <c r="AH129" s="1318"/>
      <c r="AI129" s="1318"/>
      <c r="AJ129" s="1318"/>
      <c r="AK129" s="1331"/>
      <c r="AL129" s="1331"/>
    </row>
    <row r="130" spans="2:38" x14ac:dyDescent="0.25">
      <c r="B130" s="1318"/>
      <c r="C130" s="1318"/>
      <c r="D130" s="1318"/>
      <c r="E130" s="1318"/>
      <c r="F130" s="1318"/>
      <c r="G130" s="1318"/>
      <c r="H130" s="1318"/>
      <c r="I130" s="1318"/>
      <c r="J130" s="1318"/>
      <c r="K130" s="1318"/>
      <c r="L130" s="1318"/>
      <c r="M130" s="1318"/>
      <c r="N130" s="1318"/>
      <c r="O130" s="1318"/>
      <c r="P130" s="1318"/>
      <c r="Q130" s="1318"/>
      <c r="R130" s="1318"/>
      <c r="S130" s="1318"/>
      <c r="T130" s="1318"/>
      <c r="U130" s="1318"/>
      <c r="V130" s="1318"/>
      <c r="W130" s="1318"/>
      <c r="X130" s="1318"/>
      <c r="Y130" s="1318"/>
      <c r="Z130" s="1318"/>
      <c r="AA130" s="1319"/>
      <c r="AB130" s="1319"/>
      <c r="AC130" s="1319"/>
      <c r="AD130" s="1319"/>
      <c r="AE130" s="1319"/>
      <c r="AF130" s="1319"/>
      <c r="AG130" s="1319"/>
      <c r="AH130" s="1318"/>
      <c r="AI130" s="1318"/>
      <c r="AJ130" s="1318"/>
      <c r="AK130" s="1331"/>
      <c r="AL130" s="1331"/>
    </row>
    <row r="131" spans="2:38" x14ac:dyDescent="0.25">
      <c r="B131" s="1318"/>
      <c r="C131" s="1318"/>
      <c r="D131" s="1318"/>
      <c r="E131" s="1318"/>
      <c r="F131" s="1318"/>
      <c r="G131" s="1318"/>
      <c r="H131" s="1318"/>
      <c r="I131" s="1318"/>
      <c r="J131" s="1318"/>
      <c r="K131" s="1318"/>
      <c r="L131" s="1318"/>
      <c r="M131" s="1318"/>
      <c r="N131" s="1318"/>
      <c r="O131" s="1318"/>
      <c r="P131" s="1318"/>
      <c r="Q131" s="1318"/>
      <c r="R131" s="1318"/>
      <c r="S131" s="1318"/>
      <c r="T131" s="1318"/>
      <c r="U131" s="1318"/>
      <c r="V131" s="1318"/>
      <c r="W131" s="1318"/>
      <c r="X131" s="1318"/>
      <c r="Y131" s="1318"/>
      <c r="Z131" s="1318"/>
      <c r="AA131" s="1319"/>
      <c r="AB131" s="1319"/>
      <c r="AC131" s="1319"/>
      <c r="AD131" s="1319"/>
      <c r="AE131" s="1319"/>
      <c r="AF131" s="1319"/>
      <c r="AG131" s="1319"/>
      <c r="AH131" s="1318"/>
      <c r="AI131" s="1318"/>
      <c r="AJ131" s="1318"/>
      <c r="AK131" s="1331"/>
      <c r="AL131" s="1331"/>
    </row>
    <row r="132" spans="2:38" x14ac:dyDescent="0.25">
      <c r="B132" s="1318"/>
      <c r="C132" s="1318"/>
      <c r="D132" s="1318"/>
      <c r="E132" s="1318"/>
      <c r="F132" s="1318"/>
      <c r="G132" s="1318"/>
      <c r="H132" s="1318"/>
      <c r="I132" s="1318"/>
      <c r="J132" s="1318"/>
      <c r="K132" s="1318"/>
      <c r="L132" s="1318"/>
      <c r="M132" s="1318"/>
      <c r="N132" s="1318"/>
      <c r="O132" s="1318"/>
      <c r="P132" s="1318"/>
      <c r="Q132" s="1318"/>
      <c r="R132" s="1318"/>
      <c r="S132" s="1318"/>
      <c r="T132" s="1318"/>
      <c r="U132" s="1318"/>
      <c r="V132" s="1318"/>
      <c r="W132" s="1318"/>
      <c r="X132" s="1318"/>
      <c r="Y132" s="1318"/>
      <c r="Z132" s="1318"/>
      <c r="AA132" s="1319"/>
      <c r="AB132" s="1319"/>
      <c r="AC132" s="1319"/>
      <c r="AD132" s="1319"/>
      <c r="AE132" s="1319"/>
      <c r="AF132" s="1319"/>
      <c r="AG132" s="1319"/>
      <c r="AH132" s="1318"/>
      <c r="AI132" s="1318"/>
      <c r="AJ132" s="1318"/>
      <c r="AK132" s="1331"/>
      <c r="AL132" s="1331"/>
    </row>
    <row r="133" spans="2:38" x14ac:dyDescent="0.25">
      <c r="B133" s="1318"/>
      <c r="C133" s="1318"/>
      <c r="D133" s="1318"/>
      <c r="E133" s="1318"/>
      <c r="F133" s="1318"/>
      <c r="G133" s="1318"/>
      <c r="H133" s="1318"/>
      <c r="I133" s="1318"/>
      <c r="J133" s="1318"/>
      <c r="K133" s="1318"/>
      <c r="L133" s="1318"/>
      <c r="M133" s="1318"/>
      <c r="N133" s="1318"/>
      <c r="O133" s="1318"/>
      <c r="P133" s="1318"/>
      <c r="Q133" s="1318"/>
      <c r="R133" s="1318"/>
      <c r="S133" s="1318"/>
      <c r="T133" s="1318"/>
      <c r="U133" s="1318"/>
      <c r="V133" s="1318"/>
      <c r="W133" s="1318"/>
      <c r="X133" s="1318"/>
      <c r="Y133" s="1318"/>
      <c r="Z133" s="1318"/>
      <c r="AA133" s="1319"/>
      <c r="AB133" s="1319"/>
      <c r="AC133" s="1319"/>
      <c r="AD133" s="1319"/>
      <c r="AE133" s="1319"/>
      <c r="AF133" s="1319"/>
      <c r="AG133" s="1319"/>
      <c r="AH133" s="1318"/>
      <c r="AI133" s="1318"/>
      <c r="AJ133" s="1318"/>
      <c r="AK133" s="1331"/>
      <c r="AL133" s="1331"/>
    </row>
    <row r="134" spans="2:38" x14ac:dyDescent="0.25">
      <c r="B134" s="1318"/>
      <c r="C134" s="1318"/>
      <c r="D134" s="1318"/>
      <c r="E134" s="1318"/>
      <c r="F134" s="1318"/>
      <c r="G134" s="1318"/>
      <c r="H134" s="1318"/>
      <c r="I134" s="1318"/>
      <c r="J134" s="1318"/>
      <c r="K134" s="1318"/>
      <c r="L134" s="1318"/>
      <c r="M134" s="1318"/>
      <c r="N134" s="1318"/>
      <c r="O134" s="1318"/>
      <c r="P134" s="1318"/>
      <c r="Q134" s="1318"/>
      <c r="R134" s="1318"/>
      <c r="S134" s="1318"/>
      <c r="T134" s="1318"/>
      <c r="U134" s="1318"/>
      <c r="V134" s="1318"/>
      <c r="W134" s="1318"/>
      <c r="X134" s="1318"/>
      <c r="Y134" s="1318"/>
      <c r="Z134" s="1318"/>
      <c r="AA134" s="1319"/>
      <c r="AB134" s="1319"/>
      <c r="AC134" s="1319"/>
      <c r="AD134" s="1319"/>
      <c r="AE134" s="1319"/>
      <c r="AF134" s="1319"/>
      <c r="AG134" s="1319"/>
      <c r="AH134" s="1318"/>
      <c r="AI134" s="1318"/>
      <c r="AJ134" s="1318"/>
      <c r="AK134" s="1331"/>
      <c r="AL134" s="1331"/>
    </row>
    <row r="135" spans="2:38" x14ac:dyDescent="0.25">
      <c r="B135" s="1318"/>
      <c r="C135" s="1318"/>
      <c r="D135" s="1318"/>
      <c r="E135" s="1318"/>
      <c r="F135" s="1318"/>
      <c r="G135" s="1318"/>
      <c r="H135" s="1318"/>
      <c r="I135" s="1318"/>
      <c r="J135" s="1318"/>
      <c r="K135" s="1318"/>
      <c r="L135" s="1318"/>
      <c r="M135" s="1318"/>
      <c r="N135" s="1318"/>
      <c r="O135" s="1318"/>
      <c r="P135" s="1318"/>
      <c r="Q135" s="1318"/>
      <c r="R135" s="1318"/>
      <c r="S135" s="1318"/>
      <c r="T135" s="1318"/>
      <c r="U135" s="1318"/>
      <c r="V135" s="1318"/>
      <c r="W135" s="1318"/>
      <c r="X135" s="1318"/>
      <c r="Y135" s="1318"/>
      <c r="Z135" s="1318"/>
      <c r="AA135" s="1319"/>
      <c r="AB135" s="1319"/>
      <c r="AC135" s="1319"/>
      <c r="AD135" s="1319"/>
      <c r="AE135" s="1319"/>
      <c r="AF135" s="1319"/>
      <c r="AG135" s="1319"/>
      <c r="AH135" s="1318"/>
      <c r="AI135" s="1318"/>
      <c r="AJ135" s="1318"/>
      <c r="AK135" s="1331"/>
      <c r="AL135" s="1331"/>
    </row>
    <row r="136" spans="2:38" x14ac:dyDescent="0.25">
      <c r="B136" s="1318"/>
      <c r="C136" s="1318"/>
      <c r="D136" s="1318"/>
      <c r="E136" s="1318"/>
      <c r="F136" s="1318"/>
      <c r="G136" s="1318"/>
      <c r="H136" s="1318"/>
      <c r="I136" s="1318"/>
      <c r="J136" s="1318"/>
      <c r="K136" s="1318"/>
      <c r="L136" s="1318"/>
      <c r="M136" s="1318"/>
      <c r="N136" s="1318"/>
      <c r="O136" s="1318"/>
      <c r="P136" s="1318"/>
      <c r="Q136" s="1318"/>
      <c r="R136" s="1318"/>
      <c r="S136" s="1318"/>
      <c r="T136" s="1318"/>
      <c r="U136" s="1318"/>
      <c r="V136" s="1318"/>
      <c r="W136" s="1318"/>
      <c r="X136" s="1318"/>
      <c r="Y136" s="1318"/>
      <c r="Z136" s="1318"/>
      <c r="AA136" s="1319"/>
      <c r="AB136" s="1319"/>
      <c r="AC136" s="1319"/>
      <c r="AD136" s="1319"/>
      <c r="AE136" s="1319"/>
      <c r="AF136" s="1319"/>
      <c r="AG136" s="1319"/>
      <c r="AH136" s="1318"/>
      <c r="AI136" s="1318"/>
      <c r="AJ136" s="1318"/>
      <c r="AK136" s="1331"/>
      <c r="AL136" s="1331"/>
    </row>
    <row r="137" spans="2:38" x14ac:dyDescent="0.25">
      <c r="B137" s="1318"/>
      <c r="C137" s="1318"/>
      <c r="D137" s="1318"/>
      <c r="E137" s="1318"/>
      <c r="F137" s="1318"/>
      <c r="G137" s="1318"/>
      <c r="H137" s="1318"/>
      <c r="I137" s="1318"/>
      <c r="J137" s="1318"/>
      <c r="K137" s="1318"/>
      <c r="L137" s="1318"/>
      <c r="M137" s="1318"/>
      <c r="N137" s="1318"/>
      <c r="O137" s="1318"/>
      <c r="P137" s="1318"/>
      <c r="Q137" s="1318"/>
      <c r="R137" s="1318"/>
      <c r="S137" s="1318"/>
      <c r="T137" s="1318"/>
      <c r="U137" s="1318"/>
      <c r="V137" s="1318"/>
      <c r="W137" s="1318"/>
      <c r="X137" s="1318"/>
      <c r="Y137" s="1318"/>
      <c r="Z137" s="1318"/>
      <c r="AA137" s="1319"/>
      <c r="AB137" s="1319"/>
      <c r="AC137" s="1319"/>
      <c r="AD137" s="1319"/>
      <c r="AE137" s="1319"/>
      <c r="AF137" s="1319"/>
      <c r="AG137" s="1319"/>
      <c r="AH137" s="1318"/>
      <c r="AI137" s="1318"/>
      <c r="AJ137" s="1318"/>
      <c r="AK137" s="1331"/>
      <c r="AL137" s="1331"/>
    </row>
    <row r="138" spans="2:38" x14ac:dyDescent="0.25">
      <c r="B138" s="1318"/>
      <c r="C138" s="1318"/>
      <c r="D138" s="1318"/>
      <c r="E138" s="1318"/>
      <c r="F138" s="1318"/>
      <c r="G138" s="1318"/>
      <c r="H138" s="1318"/>
      <c r="I138" s="1318"/>
      <c r="J138" s="1318"/>
      <c r="K138" s="1318"/>
      <c r="L138" s="1318"/>
      <c r="M138" s="1318"/>
      <c r="N138" s="1318"/>
      <c r="O138" s="1318"/>
      <c r="P138" s="1318"/>
      <c r="Q138" s="1318"/>
      <c r="R138" s="1318"/>
      <c r="S138" s="1318"/>
      <c r="T138" s="1318"/>
      <c r="U138" s="1318"/>
      <c r="V138" s="1318"/>
      <c r="W138" s="1318"/>
      <c r="X138" s="1318"/>
      <c r="Y138" s="1318"/>
      <c r="Z138" s="1318"/>
      <c r="AA138" s="1319"/>
      <c r="AB138" s="1319"/>
      <c r="AC138" s="1319"/>
      <c r="AD138" s="1319"/>
      <c r="AE138" s="1319"/>
      <c r="AF138" s="1319"/>
      <c r="AG138" s="1319"/>
      <c r="AH138" s="1318"/>
      <c r="AI138" s="1318"/>
      <c r="AJ138" s="1318"/>
      <c r="AK138" s="1331"/>
      <c r="AL138" s="1331"/>
    </row>
    <row r="139" spans="2:38" x14ac:dyDescent="0.25">
      <c r="B139" s="1318"/>
      <c r="C139" s="1318"/>
      <c r="D139" s="1318"/>
      <c r="E139" s="1318"/>
      <c r="F139" s="1318"/>
      <c r="G139" s="1318"/>
      <c r="H139" s="1318"/>
      <c r="I139" s="1318"/>
      <c r="J139" s="1318"/>
      <c r="K139" s="1318"/>
      <c r="L139" s="1318"/>
      <c r="M139" s="1318"/>
      <c r="N139" s="1318"/>
      <c r="O139" s="1318"/>
      <c r="P139" s="1318"/>
      <c r="Q139" s="1318"/>
      <c r="R139" s="1318"/>
      <c r="S139" s="1318"/>
      <c r="T139" s="1318"/>
      <c r="U139" s="1318"/>
      <c r="V139" s="1318"/>
      <c r="W139" s="1318"/>
      <c r="X139" s="1318"/>
      <c r="Y139" s="1318"/>
      <c r="Z139" s="1318"/>
      <c r="AA139" s="1319"/>
      <c r="AB139" s="1319"/>
      <c r="AC139" s="1319"/>
      <c r="AD139" s="1319"/>
      <c r="AE139" s="1319"/>
      <c r="AF139" s="1319"/>
      <c r="AG139" s="1319"/>
      <c r="AH139" s="1318"/>
      <c r="AI139" s="1318"/>
      <c r="AJ139" s="1318"/>
      <c r="AK139" s="1331"/>
      <c r="AL139" s="1331"/>
    </row>
  </sheetData>
  <mergeCells count="980">
    <mergeCell ref="E55:F55"/>
    <mergeCell ref="K55:L55"/>
    <mergeCell ref="Q55:R55"/>
    <mergeCell ref="E56:F56"/>
    <mergeCell ref="K56:L56"/>
    <mergeCell ref="Q56:R56"/>
    <mergeCell ref="E57:F57"/>
    <mergeCell ref="K57:L57"/>
    <mergeCell ref="Q57:R57"/>
    <mergeCell ref="E51:F51"/>
    <mergeCell ref="K51:L51"/>
    <mergeCell ref="Q51:R51"/>
    <mergeCell ref="E52:F52"/>
    <mergeCell ref="K52:L52"/>
    <mergeCell ref="Q52:R52"/>
    <mergeCell ref="E54:F54"/>
    <mergeCell ref="K54:L54"/>
    <mergeCell ref="Q54:R54"/>
    <mergeCell ref="E49:F49"/>
    <mergeCell ref="K49:L49"/>
    <mergeCell ref="Q49:R49"/>
    <mergeCell ref="E50:F50"/>
    <mergeCell ref="K50:L50"/>
    <mergeCell ref="Q50:R50"/>
    <mergeCell ref="U8:V8"/>
    <mergeCell ref="U9:V9"/>
    <mergeCell ref="U10:V10"/>
    <mergeCell ref="U17:V17"/>
    <mergeCell ref="U18:V18"/>
    <mergeCell ref="U19:V19"/>
    <mergeCell ref="U20:V20"/>
    <mergeCell ref="U21:V21"/>
    <mergeCell ref="U22:V22"/>
    <mergeCell ref="U11:V11"/>
    <mergeCell ref="U12:V12"/>
    <mergeCell ref="U13:V13"/>
    <mergeCell ref="U14:V14"/>
    <mergeCell ref="U15:V15"/>
    <mergeCell ref="U16:V16"/>
    <mergeCell ref="N30:O30"/>
    <mergeCell ref="G31:J36"/>
    <mergeCell ref="N31:O31"/>
    <mergeCell ref="A1:K1"/>
    <mergeCell ref="AY1:BE1"/>
    <mergeCell ref="G2:J7"/>
    <mergeCell ref="T2:W7"/>
    <mergeCell ref="AM2:AN2"/>
    <mergeCell ref="AW2:BA2"/>
    <mergeCell ref="BB2:BF2"/>
    <mergeCell ref="CM2:CN2"/>
    <mergeCell ref="A3:D3"/>
    <mergeCell ref="A6:D6"/>
    <mergeCell ref="BG2:BK2"/>
    <mergeCell ref="BL2:BP2"/>
    <mergeCell ref="BQ2:BU2"/>
    <mergeCell ref="BV2:BZ2"/>
    <mergeCell ref="CA2:CE2"/>
    <mergeCell ref="CF2:CJ2"/>
    <mergeCell ref="N32:O32"/>
    <mergeCell ref="N33:O33"/>
    <mergeCell ref="N34:O34"/>
    <mergeCell ref="N35:O35"/>
    <mergeCell ref="N36:O36"/>
    <mergeCell ref="U23:V23"/>
    <mergeCell ref="I25:K25"/>
    <mergeCell ref="N26:O26"/>
    <mergeCell ref="N27:O27"/>
    <mergeCell ref="N28:O28"/>
    <mergeCell ref="N29:O29"/>
    <mergeCell ref="Q27:R27"/>
    <mergeCell ref="Q28:R28"/>
    <mergeCell ref="Q29:R29"/>
    <mergeCell ref="Q30:R30"/>
    <mergeCell ref="Q31:R31"/>
    <mergeCell ref="Q32:R32"/>
    <mergeCell ref="Q33:R33"/>
    <mergeCell ref="Q34:R34"/>
    <mergeCell ref="Q35:R35"/>
    <mergeCell ref="Q36:R36"/>
    <mergeCell ref="N37:O37"/>
    <mergeCell ref="N38:O38"/>
    <mergeCell ref="N39:O39"/>
    <mergeCell ref="G40:J45"/>
    <mergeCell ref="N40:O40"/>
    <mergeCell ref="N41:O41"/>
    <mergeCell ref="N42:O42"/>
    <mergeCell ref="N43:O43"/>
    <mergeCell ref="N44:O44"/>
    <mergeCell ref="N45:O45"/>
    <mergeCell ref="Q37:R37"/>
    <mergeCell ref="Q38:R38"/>
    <mergeCell ref="Q39:R39"/>
    <mergeCell ref="Q40:R40"/>
    <mergeCell ref="Q41:R41"/>
    <mergeCell ref="Q42:R42"/>
    <mergeCell ref="Q43:R43"/>
    <mergeCell ref="Q44:R44"/>
    <mergeCell ref="Q45:R45"/>
    <mergeCell ref="AD50:AG50"/>
    <mergeCell ref="T51:U51"/>
    <mergeCell ref="T52:U52"/>
    <mergeCell ref="T54:U54"/>
    <mergeCell ref="AA54:AB54"/>
    <mergeCell ref="T55:U55"/>
    <mergeCell ref="N46:O46"/>
    <mergeCell ref="N47:O47"/>
    <mergeCell ref="N48:O48"/>
    <mergeCell ref="T49:U49"/>
    <mergeCell ref="T50:U50"/>
    <mergeCell ref="AA50:AB50"/>
    <mergeCell ref="Q46:R46"/>
    <mergeCell ref="Q47:R47"/>
    <mergeCell ref="D60:G60"/>
    <mergeCell ref="H60:M60"/>
    <mergeCell ref="N60:S60"/>
    <mergeCell ref="T60:X60"/>
    <mergeCell ref="AA60:AB60"/>
    <mergeCell ref="CM60:CN60"/>
    <mergeCell ref="T56:U56"/>
    <mergeCell ref="T57:U57"/>
    <mergeCell ref="AA58:AB58"/>
    <mergeCell ref="B59:X59"/>
    <mergeCell ref="AA59:AB59"/>
    <mergeCell ref="AK59:AL59"/>
    <mergeCell ref="B62:C62"/>
    <mergeCell ref="D62:G62"/>
    <mergeCell ref="BB61:BF61"/>
    <mergeCell ref="BG61:BK61"/>
    <mergeCell ref="BL61:BP61"/>
    <mergeCell ref="BQ61:BU61"/>
    <mergeCell ref="BV61:BZ61"/>
    <mergeCell ref="CA61:CE61"/>
    <mergeCell ref="AW61:BA61"/>
    <mergeCell ref="B64:C64"/>
    <mergeCell ref="D64:G64"/>
    <mergeCell ref="H65:I65"/>
    <mergeCell ref="K65:M65"/>
    <mergeCell ref="N65:O65"/>
    <mergeCell ref="Q65:S65"/>
    <mergeCell ref="T65:V65"/>
    <mergeCell ref="W65:X65"/>
    <mergeCell ref="B63:C63"/>
    <mergeCell ref="D63:G63"/>
    <mergeCell ref="H63:I63"/>
    <mergeCell ref="K63:M63"/>
    <mergeCell ref="N63:O63"/>
    <mergeCell ref="Q63:S63"/>
    <mergeCell ref="T63:V63"/>
    <mergeCell ref="W63:X63"/>
    <mergeCell ref="H64:I64"/>
    <mergeCell ref="K64:M64"/>
    <mergeCell ref="N64:O64"/>
    <mergeCell ref="Q64:S64"/>
    <mergeCell ref="T64:V64"/>
    <mergeCell ref="W64:X64"/>
    <mergeCell ref="W66:X66"/>
    <mergeCell ref="H67:I67"/>
    <mergeCell ref="K67:M67"/>
    <mergeCell ref="N67:O67"/>
    <mergeCell ref="Q67:S67"/>
    <mergeCell ref="T67:V67"/>
    <mergeCell ref="W67:X67"/>
    <mergeCell ref="B65:C65"/>
    <mergeCell ref="D65:G65"/>
    <mergeCell ref="B67:C67"/>
    <mergeCell ref="D67:G67"/>
    <mergeCell ref="B66:C66"/>
    <mergeCell ref="D66:G66"/>
    <mergeCell ref="H66:I66"/>
    <mergeCell ref="K66:M66"/>
    <mergeCell ref="N66:O66"/>
    <mergeCell ref="Q66:S66"/>
    <mergeCell ref="T66:V66"/>
    <mergeCell ref="B68:C68"/>
    <mergeCell ref="D68:G68"/>
    <mergeCell ref="H68:I68"/>
    <mergeCell ref="K68:M68"/>
    <mergeCell ref="N68:O68"/>
    <mergeCell ref="Q68:S68"/>
    <mergeCell ref="T68:V68"/>
    <mergeCell ref="W68:X68"/>
    <mergeCell ref="H69:I69"/>
    <mergeCell ref="K69:M69"/>
    <mergeCell ref="N69:O69"/>
    <mergeCell ref="Q69:S69"/>
    <mergeCell ref="T69:V69"/>
    <mergeCell ref="W69:X69"/>
    <mergeCell ref="W70:X70"/>
    <mergeCell ref="H71:I71"/>
    <mergeCell ref="K71:M71"/>
    <mergeCell ref="N71:O71"/>
    <mergeCell ref="Q71:S71"/>
    <mergeCell ref="T71:V71"/>
    <mergeCell ref="W71:X71"/>
    <mergeCell ref="B69:C69"/>
    <mergeCell ref="D69:G69"/>
    <mergeCell ref="B70:C70"/>
    <mergeCell ref="D70:G70"/>
    <mergeCell ref="B71:C71"/>
    <mergeCell ref="D71:G71"/>
    <mergeCell ref="H70:I70"/>
    <mergeCell ref="K70:M70"/>
    <mergeCell ref="N70:O70"/>
    <mergeCell ref="Q70:S70"/>
    <mergeCell ref="T70:V70"/>
    <mergeCell ref="BX106:BY106"/>
    <mergeCell ref="CC106:CD106"/>
    <mergeCell ref="CH106:CI106"/>
    <mergeCell ref="CM106:CN106"/>
    <mergeCell ref="AK105:AL105"/>
    <mergeCell ref="AY106:BA106"/>
    <mergeCell ref="BD106:BF106"/>
    <mergeCell ref="BI106:BJ106"/>
    <mergeCell ref="BN106:BO106"/>
    <mergeCell ref="BS106:BT106"/>
    <mergeCell ref="AL63:AM63"/>
    <mergeCell ref="AN63:AQ63"/>
    <mergeCell ref="AL64:AM64"/>
    <mergeCell ref="AN64:AQ64"/>
    <mergeCell ref="AL65:AM65"/>
    <mergeCell ref="AN65:AQ65"/>
    <mergeCell ref="AL66:AM66"/>
    <mergeCell ref="AN66:AQ66"/>
    <mergeCell ref="AL67:AM67"/>
    <mergeCell ref="AN67:AQ67"/>
    <mergeCell ref="AL74:AM74"/>
    <mergeCell ref="AN74:AQ74"/>
    <mergeCell ref="AL75:AM75"/>
    <mergeCell ref="AN75:AQ75"/>
    <mergeCell ref="AL76:AM76"/>
    <mergeCell ref="AN76:AQ76"/>
    <mergeCell ref="AL77:AM77"/>
    <mergeCell ref="AN77:AQ77"/>
    <mergeCell ref="AL68:AM68"/>
    <mergeCell ref="AN68:AQ68"/>
    <mergeCell ref="AL69:AM69"/>
    <mergeCell ref="AN69:AQ69"/>
    <mergeCell ref="AL71:AM71"/>
    <mergeCell ref="AN71:AQ71"/>
    <mergeCell ref="AL72:AM72"/>
    <mergeCell ref="AN72:AQ72"/>
    <mergeCell ref="AL73:AM73"/>
    <mergeCell ref="AN73:AQ73"/>
    <mergeCell ref="CP2:CS2"/>
    <mergeCell ref="CT2:CW2"/>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CF61:CJ61"/>
    <mergeCell ref="CM61:CN61"/>
    <mergeCell ref="B72:C72"/>
    <mergeCell ref="D72:G72"/>
    <mergeCell ref="H72:I72"/>
    <mergeCell ref="K72:M72"/>
    <mergeCell ref="N72:O72"/>
    <mergeCell ref="Q72:S72"/>
    <mergeCell ref="T72:V72"/>
    <mergeCell ref="W72:X72"/>
    <mergeCell ref="B73:C73"/>
    <mergeCell ref="D73:G73"/>
    <mergeCell ref="H73:I73"/>
    <mergeCell ref="K73:M73"/>
    <mergeCell ref="N73:O73"/>
    <mergeCell ref="Q73:S73"/>
    <mergeCell ref="T73:V73"/>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02:L102"/>
    <mergeCell ref="K103:L103"/>
    <mergeCell ref="K104:L104"/>
    <mergeCell ref="K105:L105"/>
    <mergeCell ref="K106:L106"/>
    <mergeCell ref="K107:L107"/>
    <mergeCell ref="K108:L108"/>
    <mergeCell ref="K109:L109"/>
    <mergeCell ref="K110:L110"/>
    <mergeCell ref="K120:L120"/>
    <mergeCell ref="K121:L121"/>
    <mergeCell ref="K122:L122"/>
    <mergeCell ref="K123:L123"/>
    <mergeCell ref="K124:L124"/>
    <mergeCell ref="K125:L125"/>
    <mergeCell ref="K126:L126"/>
    <mergeCell ref="K127:L127"/>
    <mergeCell ref="K111:L111"/>
    <mergeCell ref="K112:L112"/>
    <mergeCell ref="K113:L113"/>
    <mergeCell ref="K114:L114"/>
    <mergeCell ref="K115:L115"/>
    <mergeCell ref="K116:L116"/>
    <mergeCell ref="K117:L117"/>
    <mergeCell ref="K118:L118"/>
    <mergeCell ref="K119:L119"/>
  </mergeCells>
  <conditionalFormatting sqref="AM4:AO58">
    <cfRule type="cellIs" dxfId="601" priority="208" operator="between">
      <formula>30</formula>
      <formula>39</formula>
    </cfRule>
    <cfRule type="cellIs" dxfId="600" priority="209" operator="between">
      <formula>90</formula>
      <formula>99</formula>
    </cfRule>
    <cfRule type="cellIs" dxfId="599" priority="210" operator="between">
      <formula>40</formula>
      <formula>49</formula>
    </cfRule>
    <cfRule type="cellIs" dxfId="598" priority="211" operator="between">
      <formula>50</formula>
      <formula>59</formula>
    </cfRule>
    <cfRule type="cellIs" dxfId="597" priority="212" operator="between">
      <formula>60</formula>
      <formula>69</formula>
    </cfRule>
    <cfRule type="cellIs" dxfId="596" priority="213" operator="between">
      <formula>70</formula>
      <formula>79</formula>
    </cfRule>
    <cfRule type="cellIs" dxfId="595" priority="214" operator="between">
      <formula>80</formula>
      <formula>89</formula>
    </cfRule>
  </conditionalFormatting>
  <conditionalFormatting sqref="C9:C46 I9:I15 O9:O14 W9:W22">
    <cfRule type="containsText" dxfId="594" priority="88" operator="containsText" text="HL">
      <formula>NOT(ISERROR(SEARCH("HL",C9)))</formula>
    </cfRule>
    <cfRule type="containsText" dxfId="593" priority="89" operator="containsText" text="HD">
      <formula>NOT(ISERROR(SEARCH("HD",C9)))</formula>
    </cfRule>
    <cfRule type="containsText" dxfId="592" priority="90" operator="containsText" text="HW">
      <formula>NOT(ISERROR(SEARCH("HW",C9)))</formula>
    </cfRule>
    <cfRule type="containsText" dxfId="591" priority="91" operator="containsText" text="AL">
      <formula>NOT(ISERROR(SEARCH("AL",C9)))</formula>
    </cfRule>
    <cfRule type="containsText" dxfId="590" priority="92" operator="containsText" text="AD">
      <formula>NOT(ISERROR(SEARCH("AD",C9)))</formula>
    </cfRule>
    <cfRule type="containsText" dxfId="589" priority="93" operator="containsText" text="AW">
      <formula>NOT(ISERROR(SEARCH("AW",C9)))</formula>
    </cfRule>
  </conditionalFormatting>
  <conditionalFormatting sqref="I16 O15:O16 W23 O20:O24 I30 I39">
    <cfRule type="containsText" dxfId="588" priority="94" operator="containsText" text="ND">
      <formula>NOT(ISERROR(SEARCH("ND",I15)))</formula>
    </cfRule>
    <cfRule type="containsText" dxfId="587" priority="95" operator="containsText" text="NW">
      <formula>NOT(ISERROR(SEARCH("NW",I15)))</formula>
    </cfRule>
    <cfRule type="containsText" dxfId="586" priority="96" operator="containsText" text="NL">
      <formula>NOT(ISERROR(SEARCH("NL",I15)))</formula>
    </cfRule>
  </conditionalFormatting>
  <conditionalFormatting sqref="AD64:AE99">
    <cfRule type="cellIs" dxfId="585" priority="65" operator="between">
      <formula>90</formula>
      <formula>99</formula>
    </cfRule>
    <cfRule type="cellIs" dxfId="584" priority="66" operator="between">
      <formula>40</formula>
      <formula>49</formula>
    </cfRule>
    <cfRule type="cellIs" dxfId="583" priority="67" operator="between">
      <formula>50</formula>
      <formula>59</formula>
    </cfRule>
    <cfRule type="cellIs" dxfId="582" priority="68" operator="between">
      <formula>60</formula>
      <formula>69</formula>
    </cfRule>
    <cfRule type="cellIs" dxfId="581" priority="69" operator="between">
      <formula>70</formula>
      <formula>79</formula>
    </cfRule>
    <cfRule type="cellIs" dxfId="580" priority="70" operator="between">
      <formula>80</formula>
      <formula>89</formula>
    </cfRule>
  </conditionalFormatting>
  <conditionalFormatting sqref="AC64:AC99">
    <cfRule type="beginsWith" dxfId="579" priority="49" operator="beginsWith" text="ST">
      <formula>LEFT(AC64,LEN("ST"))="ST"</formula>
    </cfRule>
    <cfRule type="beginsWith" dxfId="578" priority="50" operator="beginsWith" text="RW">
      <formula>LEFT(AC64,LEN("RW"))="RW"</formula>
    </cfRule>
    <cfRule type="beginsWith" dxfId="577" priority="51" operator="beginsWith" text="LW">
      <formula>LEFT(AC64,LEN("LW"))="LW"</formula>
    </cfRule>
    <cfRule type="beginsWith" dxfId="576" priority="52" operator="beginsWith" text="LF">
      <formula>LEFT(AC64,LEN("LF"))="LF"</formula>
    </cfRule>
    <cfRule type="beginsWith" dxfId="575" priority="53" operator="beginsWith" text="CF">
      <formula>LEFT(AC64,LEN("CF"))="CF"</formula>
    </cfRule>
    <cfRule type="beginsWith" dxfId="574" priority="54" operator="beginsWith" text="CAM">
      <formula>LEFT(AC64,LEN("CAM"))="CAM"</formula>
    </cfRule>
    <cfRule type="beginsWith" dxfId="573" priority="55" operator="beginsWith" text="LM">
      <formula>LEFT(AC64,LEN("LM"))="LM"</formula>
    </cfRule>
    <cfRule type="beginsWith" dxfId="572" priority="56" operator="beginsWith" text="CM">
      <formula>LEFT(AC64,LEN("CM"))="CM"</formula>
    </cfRule>
    <cfRule type="beginsWith" dxfId="571" priority="57" operator="beginsWith" text="RM">
      <formula>LEFT(AC64,LEN("RM"))="RM"</formula>
    </cfRule>
    <cfRule type="beginsWith" dxfId="570" priority="58" operator="beginsWith" text="CDM">
      <formula>LEFT(AC64,LEN("CDM"))="CDM"</formula>
    </cfRule>
    <cfRule type="beginsWith" dxfId="569" priority="59" operator="beginsWith" text="LWB">
      <formula>LEFT(AC64,LEN("LWB"))="LWB"</formula>
    </cfRule>
    <cfRule type="beginsWith" dxfId="568" priority="60" operator="beginsWith" text="RWB">
      <formula>LEFT(AC64,LEN("RWB"))="RWB"</formula>
    </cfRule>
    <cfRule type="beginsWith" dxfId="567" priority="61" operator="beginsWith" text="RB">
      <formula>LEFT(AC64,LEN("RB"))="RB"</formula>
    </cfRule>
    <cfRule type="beginsWith" dxfId="566" priority="62" operator="beginsWith" text="CB">
      <formula>LEFT(AC64,LEN("CB"))="CB"</formula>
    </cfRule>
    <cfRule type="beginsWith" dxfId="565" priority="63" operator="beginsWith" text="LB">
      <formula>LEFT(AC64,LEN("LB"))="LB"</formula>
    </cfRule>
    <cfRule type="beginsWith" dxfId="564" priority="64" operator="beginsWith" text="GK">
      <formula>LEFT(AC64,LEN("GK"))="GK"</formula>
    </cfRule>
  </conditionalFormatting>
  <conditionalFormatting sqref="AL4:AL58">
    <cfRule type="beginsWith" dxfId="563" priority="33" operator="beginsWith" text="ST">
      <formula>LEFT(AL4,LEN("ST"))="ST"</formula>
    </cfRule>
    <cfRule type="beginsWith" dxfId="562" priority="34" operator="beginsWith" text="RW">
      <formula>LEFT(AL4,LEN("RW"))="RW"</formula>
    </cfRule>
    <cfRule type="beginsWith" dxfId="561" priority="35" operator="beginsWith" text="LW">
      <formula>LEFT(AL4,LEN("LW"))="LW"</formula>
    </cfRule>
    <cfRule type="beginsWith" dxfId="560" priority="36" operator="beginsWith" text="LF">
      <formula>LEFT(AL4,LEN("LF"))="LF"</formula>
    </cfRule>
    <cfRule type="beginsWith" dxfId="559" priority="37" operator="beginsWith" text="CF">
      <formula>LEFT(AL4,LEN("CF"))="CF"</formula>
    </cfRule>
    <cfRule type="beginsWith" dxfId="558" priority="38" operator="beginsWith" text="CAM">
      <formula>LEFT(AL4,LEN("CAM"))="CAM"</formula>
    </cfRule>
    <cfRule type="beginsWith" dxfId="557" priority="39" operator="beginsWith" text="LM">
      <formula>LEFT(AL4,LEN("LM"))="LM"</formula>
    </cfRule>
    <cfRule type="beginsWith" dxfId="556" priority="40" operator="beginsWith" text="CM">
      <formula>LEFT(AL4,LEN("CM"))="CM"</formula>
    </cfRule>
    <cfRule type="beginsWith" dxfId="555" priority="41" operator="beginsWith" text="RM">
      <formula>LEFT(AL4,LEN("RM"))="RM"</formula>
    </cfRule>
    <cfRule type="beginsWith" dxfId="554" priority="42" operator="beginsWith" text="CDM">
      <formula>LEFT(AL4,LEN("CDM"))="CDM"</formula>
    </cfRule>
    <cfRule type="beginsWith" dxfId="553" priority="43" operator="beginsWith" text="LWB">
      <formula>LEFT(AL4,LEN("LWB"))="LWB"</formula>
    </cfRule>
    <cfRule type="beginsWith" dxfId="552" priority="44" operator="beginsWith" text="RWB">
      <formula>LEFT(AL4,LEN("RWB"))="RWB"</formula>
    </cfRule>
    <cfRule type="beginsWith" dxfId="551" priority="45" operator="beginsWith" text="RB">
      <formula>LEFT(AL4,LEN("RB"))="RB"</formula>
    </cfRule>
    <cfRule type="beginsWith" dxfId="550" priority="46" operator="beginsWith" text="CB">
      <formula>LEFT(AL4,LEN("CB"))="CB"</formula>
    </cfRule>
    <cfRule type="beginsWith" dxfId="549" priority="47" operator="beginsWith" text="LB">
      <formula>LEFT(AL4,LEN("LB"))="LB"</formula>
    </cfRule>
    <cfRule type="beginsWith" dxfId="548" priority="48" operator="beginsWith" text="GK">
      <formula>LEFT(AL4,LEN("GK"))="GK"</formula>
    </cfRule>
  </conditionalFormatting>
  <conditionalFormatting sqref="AK104">
    <cfRule type="containsText" dxfId="547" priority="18" operator="containsText" text="RW">
      <formula>NOT(ISERROR(SEARCH("RW",AK104)))</formula>
    </cfRule>
    <cfRule type="containsText" dxfId="546" priority="19" operator="containsText" text="LW">
      <formula>NOT(ISERROR(SEARCH("LW",AK104)))</formula>
    </cfRule>
    <cfRule type="containsText" dxfId="545" priority="20" operator="containsText" text="LF">
      <formula>NOT(ISERROR(SEARCH("LF",AK104)))</formula>
    </cfRule>
    <cfRule type="containsText" dxfId="544" priority="21" operator="containsText" text="CF">
      <formula>NOT(ISERROR(SEARCH("CF",AK104)))</formula>
    </cfRule>
    <cfRule type="containsText" dxfId="543" priority="22" operator="containsText" text="CF">
      <formula>NOT(ISERROR(SEARCH("CF",AK104)))</formula>
    </cfRule>
    <cfRule type="containsText" dxfId="542" priority="23" operator="containsText" text="CAM">
      <formula>NOT(ISERROR(SEARCH("CAM",AK104)))</formula>
    </cfRule>
    <cfRule type="containsText" dxfId="541" priority="24" operator="containsText" text="LM">
      <formula>NOT(ISERROR(SEARCH("LM",AK104)))</formula>
    </cfRule>
    <cfRule type="containsText" dxfId="540" priority="25" operator="containsText" text="RM">
      <formula>NOT(ISERROR(SEARCH("RM",AK104)))</formula>
    </cfRule>
    <cfRule type="containsText" dxfId="539" priority="26" operator="containsText" text="CDM">
      <formula>NOT(ISERROR(SEARCH("CDM",AK104)))</formula>
    </cfRule>
    <cfRule type="containsText" dxfId="538" priority="27" operator="containsText" text="LWB">
      <formula>NOT(ISERROR(SEARCH("LWB",AK104)))</formula>
    </cfRule>
    <cfRule type="containsText" dxfId="537" priority="28" operator="containsText" text="RWB">
      <formula>NOT(ISERROR(SEARCH("RWB",AK104)))</formula>
    </cfRule>
    <cfRule type="containsText" dxfId="536" priority="29" operator="containsText" text="RB">
      <formula>NOT(ISERROR(SEARCH("RB",AK104)))</formula>
    </cfRule>
    <cfRule type="containsText" dxfId="535" priority="30" operator="containsText" text="CB">
      <formula>NOT(ISERROR(SEARCH("CB",AK104)))</formula>
    </cfRule>
    <cfRule type="containsText" dxfId="534" priority="31" operator="containsText" text="LB">
      <formula>NOT(ISERROR(SEARCH("LB",AK104)))</formula>
    </cfRule>
    <cfRule type="containsText" dxfId="533" priority="32" operator="containsText" text="GK">
      <formula>NOT(ISERROR(SEARCH("GK",AK104)))</formula>
    </cfRule>
  </conditionalFormatting>
  <conditionalFormatting sqref="AL104">
    <cfRule type="containsText" dxfId="532" priority="1" operator="containsText" text="ST">
      <formula>NOT(ISERROR(SEARCH("ST",AL104)))</formula>
    </cfRule>
    <cfRule type="containsText" dxfId="531" priority="2" operator="containsText" text="RW">
      <formula>NOT(ISERROR(SEARCH("RW",AL104)))</formula>
    </cfRule>
    <cfRule type="containsText" dxfId="530" priority="3" operator="containsText" text="LW">
      <formula>NOT(ISERROR(SEARCH("LW",AL104)))</formula>
    </cfRule>
    <cfRule type="containsText" dxfId="529" priority="4" operator="containsText" text="LF">
      <formula>NOT(ISERROR(SEARCH("LF",AL104)))</formula>
    </cfRule>
    <cfRule type="containsText" dxfId="528" priority="5" operator="containsText" text="CF">
      <formula>NOT(ISERROR(SEARCH("CF",AL104)))</formula>
    </cfRule>
    <cfRule type="containsText" dxfId="527" priority="6" operator="containsText" text="CF">
      <formula>NOT(ISERROR(SEARCH("CF",AL104)))</formula>
    </cfRule>
    <cfRule type="containsText" dxfId="526" priority="7" operator="containsText" text="CAM">
      <formula>NOT(ISERROR(SEARCH("CAM",AL104)))</formula>
    </cfRule>
    <cfRule type="containsText" dxfId="525" priority="8" operator="containsText" text="LM">
      <formula>NOT(ISERROR(SEARCH("LM",AL104)))</formula>
    </cfRule>
    <cfRule type="containsText" dxfId="524" priority="9" operator="containsText" text="CM">
      <formula>NOT(ISERROR(SEARCH("CM",AL104)))</formula>
    </cfRule>
    <cfRule type="containsText" dxfId="523" priority="10" operator="containsText" text="RM">
      <formula>NOT(ISERROR(SEARCH("RM",AL104)))</formula>
    </cfRule>
    <cfRule type="containsText" dxfId="522" priority="11" operator="containsText" text="CDM">
      <formula>NOT(ISERROR(SEARCH("CDM",AL104)))</formula>
    </cfRule>
    <cfRule type="containsText" dxfId="521" priority="12" operator="containsText" text="LWB">
      <formula>NOT(ISERROR(SEARCH("LWB",AL104)))</formula>
    </cfRule>
    <cfRule type="containsText" dxfId="520" priority="13" operator="containsText" text="RWB">
      <formula>NOT(ISERROR(SEARCH("RWB",AL104)))</formula>
    </cfRule>
    <cfRule type="containsText" dxfId="519" priority="14" operator="containsText" text="RB">
      <formula>NOT(ISERROR(SEARCH("RB",AL104)))</formula>
    </cfRule>
    <cfRule type="containsText" dxfId="518" priority="15" operator="containsText" text="CB">
      <formula>NOT(ISERROR(SEARCH("CB",AL104)))</formula>
    </cfRule>
    <cfRule type="containsText" dxfId="517" priority="16" operator="containsText" text="LB">
      <formula>NOT(ISERROR(SEARCH("LB",AL104)))</formula>
    </cfRule>
    <cfRule type="containsText" dxfId="516" priority="17" operator="containsText" text="GK">
      <formula>NOT(ISERROR(SEARCH("GK",AL104)))</formula>
    </cfRule>
  </conditionalFormatting>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sheetPr>
  <dimension ref="A1:EJ139"/>
  <sheetViews>
    <sheetView showGridLines="0" zoomScale="90" zoomScaleNormal="90" workbookViewId="0">
      <selection activeCell="AR14" sqref="AR14"/>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27" customWidth="1"/>
    <col min="38" max="38" width="10" style="527" customWidth="1"/>
    <col min="39" max="40" width="5.140625" style="527" customWidth="1"/>
    <col min="41" max="41" width="10" style="789" customWidth="1"/>
    <col min="42" max="42" width="5.140625" style="527"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424</v>
      </c>
      <c r="B1" s="1843"/>
      <c r="C1" s="1843"/>
      <c r="D1" s="1843"/>
      <c r="E1" s="1843"/>
      <c r="F1" s="1843"/>
      <c r="G1" s="1843"/>
      <c r="H1" s="1843"/>
      <c r="I1" s="1843"/>
      <c r="J1" s="1843"/>
      <c r="K1" s="1843"/>
      <c r="L1" s="1008"/>
      <c r="M1" s="624"/>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828"/>
      <c r="AM4" s="1055"/>
      <c r="AN4" s="1056"/>
      <c r="AO4" s="1057"/>
      <c r="AP4" s="1057"/>
      <c r="AQ4" s="404"/>
      <c r="AR4" s="20"/>
      <c r="AS4" s="329"/>
      <c r="AT4" s="307"/>
      <c r="AU4" s="21"/>
      <c r="AV4" s="402"/>
      <c r="AW4" s="403"/>
      <c r="AX4" s="398"/>
      <c r="AY4" s="307"/>
      <c r="AZ4" s="348"/>
      <c r="BA4" s="390"/>
      <c r="BB4" s="415"/>
      <c r="BC4" s="416"/>
      <c r="BD4" s="307"/>
      <c r="BE4" s="348"/>
      <c r="BF4" s="390"/>
      <c r="BG4" s="415"/>
      <c r="BH4" s="416"/>
      <c r="BI4" s="307"/>
      <c r="BJ4" s="348"/>
      <c r="BK4" s="390"/>
      <c r="BL4" s="415"/>
      <c r="BM4" s="416"/>
      <c r="BN4" s="307"/>
      <c r="BO4" s="349"/>
      <c r="BP4" s="407"/>
      <c r="BQ4" s="415"/>
      <c r="BR4" s="416"/>
      <c r="BS4" s="307"/>
      <c r="BT4" s="348"/>
      <c r="BU4" s="408"/>
      <c r="BV4" s="415"/>
      <c r="BW4" s="416"/>
      <c r="BX4" s="307"/>
      <c r="BY4" s="349"/>
      <c r="BZ4" s="407"/>
      <c r="CA4" s="415"/>
      <c r="CB4" s="416"/>
      <c r="CC4" s="307"/>
      <c r="CD4" s="348"/>
      <c r="CE4" s="408"/>
      <c r="CF4" s="415"/>
      <c r="CG4" s="416"/>
      <c r="CH4" s="307"/>
      <c r="CI4" s="348"/>
      <c r="CJ4" s="408"/>
      <c r="CK4" s="409"/>
      <c r="CL4" s="410"/>
      <c r="CM4" s="411"/>
      <c r="CN4" s="412"/>
      <c r="CO4" s="1461"/>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828"/>
      <c r="AM5" s="1056"/>
      <c r="AN5" s="1056"/>
      <c r="AO5" s="1057"/>
      <c r="AP5" s="1057"/>
      <c r="AQ5" s="404"/>
      <c r="AR5" s="20"/>
      <c r="AS5" s="329"/>
      <c r="AT5" s="307"/>
      <c r="AU5" s="21"/>
      <c r="AV5" s="402"/>
      <c r="AW5" s="403"/>
      <c r="AX5" s="398"/>
      <c r="AY5" s="307"/>
      <c r="AZ5" s="348"/>
      <c r="BA5" s="390"/>
      <c r="BB5" s="415"/>
      <c r="BC5" s="416"/>
      <c r="BD5" s="307"/>
      <c r="BE5" s="348"/>
      <c r="BF5" s="390"/>
      <c r="BG5" s="415"/>
      <c r="BH5" s="416"/>
      <c r="BI5" s="307"/>
      <c r="BJ5" s="348"/>
      <c r="BK5" s="390"/>
      <c r="BL5" s="415"/>
      <c r="BM5" s="416"/>
      <c r="BN5" s="307"/>
      <c r="BO5" s="349"/>
      <c r="BP5" s="407"/>
      <c r="BQ5" s="415"/>
      <c r="BR5" s="416"/>
      <c r="BS5" s="307"/>
      <c r="BT5" s="348"/>
      <c r="BU5" s="408"/>
      <c r="BV5" s="415"/>
      <c r="BW5" s="416"/>
      <c r="BX5" s="307"/>
      <c r="BY5" s="349"/>
      <c r="BZ5" s="407"/>
      <c r="CA5" s="415"/>
      <c r="CB5" s="416"/>
      <c r="CC5" s="307"/>
      <c r="CD5" s="348"/>
      <c r="CE5" s="408"/>
      <c r="CF5" s="415"/>
      <c r="CG5" s="416"/>
      <c r="CH5" s="307"/>
      <c r="CI5" s="348"/>
      <c r="CJ5" s="408"/>
      <c r="CK5" s="409"/>
      <c r="CL5" s="410"/>
      <c r="CM5" s="411"/>
      <c r="CN5" s="412"/>
      <c r="CO5" s="1461"/>
      <c r="CP5" s="1202"/>
      <c r="CQ5" s="785" t="e">
        <f>CP5/(AQ5-(AR5/1.5))</f>
        <v>#DIV/0!</v>
      </c>
      <c r="CR5" s="1204"/>
      <c r="CS5" s="786" t="e">
        <f t="shared" si="0"/>
        <v>#DIV/0!</v>
      </c>
      <c r="CT5" s="1114"/>
      <c r="CU5" s="1199" t="e">
        <f t="shared" ref="CU5:CU57" si="1">CT5/(AQ5-(AR5/1.5))</f>
        <v>#DIV/0!</v>
      </c>
      <c r="CV5" s="1115"/>
      <c r="CW5" s="1208" t="e">
        <f t="shared" ref="CW5:CW57" si="2">CV5/(AQ5-(AR5/1.5))</f>
        <v>#DIV/0!</v>
      </c>
      <c r="CX5" s="1214"/>
      <c r="CY5" s="1210" t="e">
        <f t="shared" ref="CY5:CY57" si="3">CX5/(AQ5-(AR5/1.5))</f>
        <v>#DIV/0!</v>
      </c>
      <c r="CZ5" s="1116"/>
      <c r="DA5" s="1207" t="e">
        <f t="shared" ref="DA5:DA57" si="4">CZ5/(AQ5-(AR5/1.5))</f>
        <v>#DIV/0!</v>
      </c>
      <c r="DB5" s="1114"/>
      <c r="DC5" s="1196" t="e">
        <f t="shared" ref="DC5:DC57" si="5">DB5/(AQ5-(AR5/1.5))</f>
        <v>#DIV/0!</v>
      </c>
      <c r="DD5" s="1115"/>
      <c r="DE5" s="1208" t="e">
        <f t="shared" ref="DE5:DE57" si="6">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904"/>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404"/>
      <c r="AR6" s="20"/>
      <c r="AS6" s="329"/>
      <c r="AT6" s="307"/>
      <c r="AU6" s="21"/>
      <c r="AV6" s="402"/>
      <c r="AW6" s="403"/>
      <c r="AX6" s="398"/>
      <c r="AY6" s="307"/>
      <c r="AZ6" s="348"/>
      <c r="BA6" s="390"/>
      <c r="BB6" s="415"/>
      <c r="BC6" s="416"/>
      <c r="BD6" s="307"/>
      <c r="BE6" s="348"/>
      <c r="BF6" s="390"/>
      <c r="BG6" s="415"/>
      <c r="BH6" s="416"/>
      <c r="BI6" s="307"/>
      <c r="BJ6" s="348"/>
      <c r="BK6" s="390"/>
      <c r="BL6" s="415"/>
      <c r="BM6" s="416"/>
      <c r="BN6" s="307"/>
      <c r="BO6" s="349"/>
      <c r="BP6" s="407"/>
      <c r="BQ6" s="415"/>
      <c r="BR6" s="416"/>
      <c r="BS6" s="307"/>
      <c r="BT6" s="348"/>
      <c r="BU6" s="408"/>
      <c r="BV6" s="415"/>
      <c r="BW6" s="416"/>
      <c r="BX6" s="307"/>
      <c r="BY6" s="349"/>
      <c r="BZ6" s="407"/>
      <c r="CA6" s="415"/>
      <c r="CB6" s="416"/>
      <c r="CC6" s="307"/>
      <c r="CD6" s="348"/>
      <c r="CE6" s="408"/>
      <c r="CF6" s="415"/>
      <c r="CG6" s="416"/>
      <c r="CH6" s="307"/>
      <c r="CI6" s="348"/>
      <c r="CJ6" s="408"/>
      <c r="CK6" s="409"/>
      <c r="CL6" s="410"/>
      <c r="CM6" s="411"/>
      <c r="CN6" s="412"/>
      <c r="CO6" s="1462"/>
      <c r="CP6" s="1203"/>
      <c r="CQ6" s="785" t="e">
        <f t="shared" ref="CQ6:CQ57" si="7">CP6/(AQ6-(AR6/1.5))</f>
        <v>#DIV/0!</v>
      </c>
      <c r="CR6" s="1116"/>
      <c r="CS6" s="786" t="e">
        <f t="shared" si="0"/>
        <v>#DIV/0!</v>
      </c>
      <c r="CT6" s="1114"/>
      <c r="CU6" s="1199" t="e">
        <f t="shared" si="1"/>
        <v>#DIV/0!</v>
      </c>
      <c r="CV6" s="1115"/>
      <c r="CW6" s="1208" t="e">
        <f t="shared" si="2"/>
        <v>#DIV/0!</v>
      </c>
      <c r="CX6" s="1214"/>
      <c r="CY6" s="1210" t="e">
        <f t="shared" si="3"/>
        <v>#DIV/0!</v>
      </c>
      <c r="CZ6" s="1116"/>
      <c r="DA6" s="1207" t="e">
        <f t="shared" si="4"/>
        <v>#DIV/0!</v>
      </c>
      <c r="DB6" s="1114"/>
      <c r="DC6" s="1196" t="e">
        <f t="shared" si="5"/>
        <v>#DIV/0!</v>
      </c>
      <c r="DD6" s="1115"/>
      <c r="DE6" s="1208" t="e">
        <f t="shared" si="6"/>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905"/>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404"/>
      <c r="AR7" s="20"/>
      <c r="AS7" s="329"/>
      <c r="AT7" s="307"/>
      <c r="AU7" s="21"/>
      <c r="AV7" s="402"/>
      <c r="AW7" s="403"/>
      <c r="AX7" s="398"/>
      <c r="AY7" s="307"/>
      <c r="AZ7" s="348"/>
      <c r="BA7" s="390"/>
      <c r="BB7" s="415"/>
      <c r="BC7" s="416"/>
      <c r="BD7" s="307"/>
      <c r="BE7" s="348"/>
      <c r="BF7" s="390"/>
      <c r="BG7" s="415"/>
      <c r="BH7" s="416"/>
      <c r="BI7" s="307"/>
      <c r="BJ7" s="348"/>
      <c r="BK7" s="390"/>
      <c r="BL7" s="415"/>
      <c r="BM7" s="416"/>
      <c r="BN7" s="307"/>
      <c r="BO7" s="349"/>
      <c r="BP7" s="407"/>
      <c r="BQ7" s="415"/>
      <c r="BR7" s="416"/>
      <c r="BS7" s="307"/>
      <c r="BT7" s="348"/>
      <c r="BU7" s="408"/>
      <c r="BV7" s="415"/>
      <c r="BW7" s="416"/>
      <c r="BX7" s="307"/>
      <c r="BY7" s="349"/>
      <c r="BZ7" s="407"/>
      <c r="CA7" s="415"/>
      <c r="CB7" s="416"/>
      <c r="CC7" s="307"/>
      <c r="CD7" s="348"/>
      <c r="CE7" s="408"/>
      <c r="CF7" s="415"/>
      <c r="CG7" s="416"/>
      <c r="CH7" s="307"/>
      <c r="CI7" s="348"/>
      <c r="CJ7" s="408"/>
      <c r="CK7" s="409"/>
      <c r="CL7" s="410"/>
      <c r="CM7" s="411"/>
      <c r="CN7" s="412"/>
      <c r="CO7" s="1462"/>
      <c r="CP7" s="1203"/>
      <c r="CQ7" s="785" t="e">
        <f t="shared" si="7"/>
        <v>#DIV/0!</v>
      </c>
      <c r="CR7" s="1116"/>
      <c r="CS7" s="786" t="e">
        <f t="shared" si="0"/>
        <v>#DIV/0!</v>
      </c>
      <c r="CT7" s="1114"/>
      <c r="CU7" s="1199" t="e">
        <f t="shared" si="1"/>
        <v>#DIV/0!</v>
      </c>
      <c r="CV7" s="1115"/>
      <c r="CW7" s="1208" t="e">
        <f t="shared" si="2"/>
        <v>#DIV/0!</v>
      </c>
      <c r="CX7" s="1214"/>
      <c r="CY7" s="1210" t="e">
        <f t="shared" si="3"/>
        <v>#DIV/0!</v>
      </c>
      <c r="CZ7" s="1116"/>
      <c r="DA7" s="1207" t="e">
        <f t="shared" si="4"/>
        <v>#DIV/0!</v>
      </c>
      <c r="DB7" s="1114"/>
      <c r="DC7" s="1196" t="e">
        <f t="shared" si="5"/>
        <v>#DIV/0!</v>
      </c>
      <c r="DD7" s="1115"/>
      <c r="DE7" s="1208" t="e">
        <f t="shared" si="6"/>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828"/>
      <c r="AM8" s="1056"/>
      <c r="AN8" s="1056"/>
      <c r="AO8" s="1057"/>
      <c r="AP8" s="1057"/>
      <c r="AQ8" s="404"/>
      <c r="AR8" s="20"/>
      <c r="AS8" s="329"/>
      <c r="AT8" s="307"/>
      <c r="AU8" s="21"/>
      <c r="AV8" s="402"/>
      <c r="AW8" s="403"/>
      <c r="AX8" s="398"/>
      <c r="AY8" s="307"/>
      <c r="AZ8" s="348"/>
      <c r="BA8" s="390"/>
      <c r="BB8" s="415"/>
      <c r="BC8" s="416"/>
      <c r="BD8" s="307"/>
      <c r="BE8" s="348"/>
      <c r="BF8" s="390"/>
      <c r="BG8" s="415"/>
      <c r="BH8" s="416"/>
      <c r="BI8" s="307"/>
      <c r="BJ8" s="348"/>
      <c r="BK8" s="390"/>
      <c r="BL8" s="415"/>
      <c r="BM8" s="416"/>
      <c r="BN8" s="307"/>
      <c r="BO8" s="349"/>
      <c r="BP8" s="407"/>
      <c r="BQ8" s="415"/>
      <c r="BR8" s="416"/>
      <c r="BS8" s="307"/>
      <c r="BT8" s="348"/>
      <c r="BU8" s="408"/>
      <c r="BV8" s="415"/>
      <c r="BW8" s="416"/>
      <c r="BX8" s="307"/>
      <c r="BY8" s="349"/>
      <c r="BZ8" s="407"/>
      <c r="CA8" s="415"/>
      <c r="CB8" s="416"/>
      <c r="CC8" s="307"/>
      <c r="CD8" s="348"/>
      <c r="CE8" s="408"/>
      <c r="CF8" s="415"/>
      <c r="CG8" s="416"/>
      <c r="CH8" s="307"/>
      <c r="CI8" s="348"/>
      <c r="CJ8" s="408"/>
      <c r="CK8" s="409"/>
      <c r="CL8" s="410"/>
      <c r="CM8" s="411"/>
      <c r="CN8" s="412"/>
      <c r="CO8" s="1462"/>
      <c r="CP8" s="1203"/>
      <c r="CQ8" s="785" t="e">
        <f t="shared" si="7"/>
        <v>#DIV/0!</v>
      </c>
      <c r="CR8" s="1116"/>
      <c r="CS8" s="786" t="e">
        <f t="shared" si="0"/>
        <v>#DIV/0!</v>
      </c>
      <c r="CT8" s="1114"/>
      <c r="CU8" s="1199" t="e">
        <f t="shared" si="1"/>
        <v>#DIV/0!</v>
      </c>
      <c r="CV8" s="1115"/>
      <c r="CW8" s="1208" t="e">
        <f t="shared" si="2"/>
        <v>#DIV/0!</v>
      </c>
      <c r="CX8" s="1214"/>
      <c r="CY8" s="1210" t="e">
        <f t="shared" si="3"/>
        <v>#DIV/0!</v>
      </c>
      <c r="CZ8" s="1116"/>
      <c r="DA8" s="1207" t="e">
        <f t="shared" si="4"/>
        <v>#DIV/0!</v>
      </c>
      <c r="DB8" s="1114"/>
      <c r="DC8" s="1196" t="e">
        <f t="shared" si="5"/>
        <v>#DIV/0!</v>
      </c>
      <c r="DD8" s="1115"/>
      <c r="DE8" s="1208" t="e">
        <f t="shared" si="6"/>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404"/>
      <c r="AR9" s="20"/>
      <c r="AS9" s="329"/>
      <c r="AT9" s="307"/>
      <c r="AU9" s="21"/>
      <c r="AV9" s="402"/>
      <c r="AW9" s="403"/>
      <c r="AX9" s="398"/>
      <c r="AY9" s="307"/>
      <c r="AZ9" s="348"/>
      <c r="BA9" s="390"/>
      <c r="BB9" s="415"/>
      <c r="BC9" s="416"/>
      <c r="BD9" s="307"/>
      <c r="BE9" s="348"/>
      <c r="BF9" s="390"/>
      <c r="BG9" s="415"/>
      <c r="BH9" s="416"/>
      <c r="BI9" s="307"/>
      <c r="BJ9" s="348"/>
      <c r="BK9" s="390"/>
      <c r="BL9" s="415"/>
      <c r="BM9" s="416"/>
      <c r="BN9" s="307"/>
      <c r="BO9" s="349"/>
      <c r="BP9" s="407"/>
      <c r="BQ9" s="415"/>
      <c r="BR9" s="416"/>
      <c r="BS9" s="307"/>
      <c r="BT9" s="348"/>
      <c r="BU9" s="408"/>
      <c r="BV9" s="415"/>
      <c r="BW9" s="416"/>
      <c r="BX9" s="307"/>
      <c r="BY9" s="349"/>
      <c r="BZ9" s="407"/>
      <c r="CA9" s="415"/>
      <c r="CB9" s="416"/>
      <c r="CC9" s="307"/>
      <c r="CD9" s="348"/>
      <c r="CE9" s="408"/>
      <c r="CF9" s="415"/>
      <c r="CG9" s="416"/>
      <c r="CH9" s="307"/>
      <c r="CI9" s="348"/>
      <c r="CJ9" s="408"/>
      <c r="CK9" s="409"/>
      <c r="CL9" s="410"/>
      <c r="CM9" s="411"/>
      <c r="CN9" s="412"/>
      <c r="CO9" s="1462"/>
      <c r="CP9" s="1203"/>
      <c r="CQ9" s="785" t="e">
        <f t="shared" si="7"/>
        <v>#DIV/0!</v>
      </c>
      <c r="CR9" s="1116"/>
      <c r="CS9" s="786" t="e">
        <f t="shared" si="0"/>
        <v>#DIV/0!</v>
      </c>
      <c r="CT9" s="1114"/>
      <c r="CU9" s="1199" t="e">
        <f t="shared" si="1"/>
        <v>#DIV/0!</v>
      </c>
      <c r="CV9" s="1115"/>
      <c r="CW9" s="1208" t="e">
        <f t="shared" si="2"/>
        <v>#DIV/0!</v>
      </c>
      <c r="CX9" s="1214"/>
      <c r="CY9" s="1210" t="e">
        <f t="shared" si="3"/>
        <v>#DIV/0!</v>
      </c>
      <c r="CZ9" s="1116"/>
      <c r="DA9" s="1207" t="e">
        <f t="shared" si="4"/>
        <v>#DIV/0!</v>
      </c>
      <c r="DB9" s="1114"/>
      <c r="DC9" s="1196" t="e">
        <f t="shared" si="5"/>
        <v>#DIV/0!</v>
      </c>
      <c r="DD9" s="1115"/>
      <c r="DE9" s="1208" t="e">
        <f t="shared" si="6"/>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404"/>
      <c r="AR10" s="20"/>
      <c r="AS10" s="329"/>
      <c r="AT10" s="307"/>
      <c r="AU10" s="21"/>
      <c r="AV10" s="402"/>
      <c r="AW10" s="403"/>
      <c r="AX10" s="398"/>
      <c r="AY10" s="307"/>
      <c r="AZ10" s="348"/>
      <c r="BA10" s="390"/>
      <c r="BB10" s="415"/>
      <c r="BC10" s="416"/>
      <c r="BD10" s="307"/>
      <c r="BE10" s="348"/>
      <c r="BF10" s="390"/>
      <c r="BG10" s="415"/>
      <c r="BH10" s="416"/>
      <c r="BI10" s="307"/>
      <c r="BJ10" s="348"/>
      <c r="BK10" s="390"/>
      <c r="BL10" s="415"/>
      <c r="BM10" s="416"/>
      <c r="BN10" s="307"/>
      <c r="BO10" s="349"/>
      <c r="BP10" s="407"/>
      <c r="BQ10" s="415"/>
      <c r="BR10" s="416"/>
      <c r="BS10" s="307"/>
      <c r="BT10" s="348"/>
      <c r="BU10" s="408"/>
      <c r="BV10" s="415"/>
      <c r="BW10" s="416"/>
      <c r="BX10" s="307"/>
      <c r="BY10" s="349"/>
      <c r="BZ10" s="407"/>
      <c r="CA10" s="415"/>
      <c r="CB10" s="416"/>
      <c r="CC10" s="307"/>
      <c r="CD10" s="348"/>
      <c r="CE10" s="408"/>
      <c r="CF10" s="415"/>
      <c r="CG10" s="416"/>
      <c r="CH10" s="307"/>
      <c r="CI10" s="348"/>
      <c r="CJ10" s="408"/>
      <c r="CK10" s="409"/>
      <c r="CL10" s="410"/>
      <c r="CM10" s="411"/>
      <c r="CN10" s="412"/>
      <c r="CO10" s="1462"/>
      <c r="CP10" s="1203"/>
      <c r="CQ10" s="785" t="e">
        <f t="shared" si="7"/>
        <v>#DIV/0!</v>
      </c>
      <c r="CR10" s="1116"/>
      <c r="CS10" s="786" t="e">
        <f t="shared" si="0"/>
        <v>#DIV/0!</v>
      </c>
      <c r="CT10" s="1114"/>
      <c r="CU10" s="1199" t="e">
        <f t="shared" si="1"/>
        <v>#DIV/0!</v>
      </c>
      <c r="CV10" s="1115"/>
      <c r="CW10" s="1208" t="e">
        <f t="shared" si="2"/>
        <v>#DIV/0!</v>
      </c>
      <c r="CX10" s="1214"/>
      <c r="CY10" s="1210" t="e">
        <f t="shared" si="3"/>
        <v>#DIV/0!</v>
      </c>
      <c r="CZ10" s="1116"/>
      <c r="DA10" s="1207" t="e">
        <f t="shared" si="4"/>
        <v>#DIV/0!</v>
      </c>
      <c r="DB10" s="1114"/>
      <c r="DC10" s="1196" t="e">
        <f t="shared" si="5"/>
        <v>#DIV/0!</v>
      </c>
      <c r="DD10" s="1115"/>
      <c r="DE10" s="1208" t="e">
        <f t="shared" si="6"/>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828"/>
      <c r="AM11" s="1056"/>
      <c r="AN11" s="1056"/>
      <c r="AO11" s="1057"/>
      <c r="AP11" s="1057"/>
      <c r="AQ11" s="404"/>
      <c r="AR11" s="20"/>
      <c r="AS11" s="329"/>
      <c r="AT11" s="307"/>
      <c r="AU11" s="21"/>
      <c r="AV11" s="402"/>
      <c r="AW11" s="403"/>
      <c r="AX11" s="398"/>
      <c r="AY11" s="307"/>
      <c r="AZ11" s="348"/>
      <c r="BA11" s="390"/>
      <c r="BB11" s="415"/>
      <c r="BC11" s="416"/>
      <c r="BD11" s="307"/>
      <c r="BE11" s="348"/>
      <c r="BF11" s="390"/>
      <c r="BG11" s="415"/>
      <c r="BH11" s="416"/>
      <c r="BI11" s="307"/>
      <c r="BJ11" s="348"/>
      <c r="BK11" s="390"/>
      <c r="BL11" s="415"/>
      <c r="BM11" s="416"/>
      <c r="BN11" s="307"/>
      <c r="BO11" s="349"/>
      <c r="BP11" s="407"/>
      <c r="BQ11" s="415"/>
      <c r="BR11" s="416"/>
      <c r="BS11" s="307"/>
      <c r="BT11" s="348"/>
      <c r="BU11" s="408"/>
      <c r="BV11" s="415"/>
      <c r="BW11" s="416"/>
      <c r="BX11" s="307"/>
      <c r="BY11" s="349"/>
      <c r="BZ11" s="407"/>
      <c r="CA11" s="415"/>
      <c r="CB11" s="416"/>
      <c r="CC11" s="307"/>
      <c r="CD11" s="348"/>
      <c r="CE11" s="408"/>
      <c r="CF11" s="415"/>
      <c r="CG11" s="416"/>
      <c r="CH11" s="307"/>
      <c r="CI11" s="348"/>
      <c r="CJ11" s="408"/>
      <c r="CK11" s="409"/>
      <c r="CL11" s="410"/>
      <c r="CM11" s="411"/>
      <c r="CN11" s="412"/>
      <c r="CO11" s="1462"/>
      <c r="CP11" s="1203"/>
      <c r="CQ11" s="785" t="e">
        <f t="shared" si="7"/>
        <v>#DIV/0!</v>
      </c>
      <c r="CR11" s="1116"/>
      <c r="CS11" s="786" t="e">
        <f t="shared" si="0"/>
        <v>#DIV/0!</v>
      </c>
      <c r="CT11" s="1114"/>
      <c r="CU11" s="1199" t="e">
        <f t="shared" si="1"/>
        <v>#DIV/0!</v>
      </c>
      <c r="CV11" s="1115"/>
      <c r="CW11" s="1208" t="e">
        <f t="shared" si="2"/>
        <v>#DIV/0!</v>
      </c>
      <c r="CX11" s="1214"/>
      <c r="CY11" s="1210" t="e">
        <f t="shared" si="3"/>
        <v>#DIV/0!</v>
      </c>
      <c r="CZ11" s="1116"/>
      <c r="DA11" s="1207" t="e">
        <f t="shared" si="4"/>
        <v>#DIV/0!</v>
      </c>
      <c r="DB11" s="1114"/>
      <c r="DC11" s="1196" t="e">
        <f t="shared" si="5"/>
        <v>#DIV/0!</v>
      </c>
      <c r="DD11" s="1115"/>
      <c r="DE11" s="1208" t="e">
        <f t="shared" si="6"/>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404"/>
      <c r="AR12" s="20"/>
      <c r="AS12" s="329"/>
      <c r="AT12" s="307"/>
      <c r="AU12" s="21"/>
      <c r="AV12" s="402"/>
      <c r="AW12" s="403"/>
      <c r="AX12" s="398"/>
      <c r="AY12" s="307"/>
      <c r="AZ12" s="348"/>
      <c r="BA12" s="390"/>
      <c r="BB12" s="415"/>
      <c r="BC12" s="416"/>
      <c r="BD12" s="307"/>
      <c r="BE12" s="348"/>
      <c r="BF12" s="390"/>
      <c r="BG12" s="415"/>
      <c r="BH12" s="416"/>
      <c r="BI12" s="307"/>
      <c r="BJ12" s="348"/>
      <c r="BK12" s="390"/>
      <c r="BL12" s="415"/>
      <c r="BM12" s="416"/>
      <c r="BN12" s="307"/>
      <c r="BO12" s="349"/>
      <c r="BP12" s="407"/>
      <c r="BQ12" s="415"/>
      <c r="BR12" s="416"/>
      <c r="BS12" s="307"/>
      <c r="BT12" s="348"/>
      <c r="BU12" s="408"/>
      <c r="BV12" s="415"/>
      <c r="BW12" s="416"/>
      <c r="BX12" s="307"/>
      <c r="BY12" s="349"/>
      <c r="BZ12" s="407"/>
      <c r="CA12" s="415"/>
      <c r="CB12" s="416"/>
      <c r="CC12" s="307"/>
      <c r="CD12" s="348"/>
      <c r="CE12" s="408"/>
      <c r="CF12" s="415"/>
      <c r="CG12" s="416"/>
      <c r="CH12" s="307"/>
      <c r="CI12" s="348"/>
      <c r="CJ12" s="408"/>
      <c r="CK12" s="409"/>
      <c r="CL12" s="410"/>
      <c r="CM12" s="411"/>
      <c r="CN12" s="412"/>
      <c r="CO12" s="1462"/>
      <c r="CP12" s="1203"/>
      <c r="CQ12" s="785" t="e">
        <f t="shared" si="7"/>
        <v>#DIV/0!</v>
      </c>
      <c r="CR12" s="1116"/>
      <c r="CS12" s="786" t="e">
        <f t="shared" si="0"/>
        <v>#DIV/0!</v>
      </c>
      <c r="CT12" s="1114"/>
      <c r="CU12" s="1199" t="e">
        <f t="shared" si="1"/>
        <v>#DIV/0!</v>
      </c>
      <c r="CV12" s="1115"/>
      <c r="CW12" s="1208" t="e">
        <f t="shared" si="2"/>
        <v>#DIV/0!</v>
      </c>
      <c r="CX12" s="1214"/>
      <c r="CY12" s="1210" t="e">
        <f t="shared" si="3"/>
        <v>#DIV/0!</v>
      </c>
      <c r="CZ12" s="1116"/>
      <c r="DA12" s="1207" t="e">
        <f t="shared" si="4"/>
        <v>#DIV/0!</v>
      </c>
      <c r="DB12" s="1114"/>
      <c r="DC12" s="1196" t="e">
        <f t="shared" si="5"/>
        <v>#DIV/0!</v>
      </c>
      <c r="DD12" s="1115"/>
      <c r="DE12" s="1208" t="e">
        <f t="shared" si="6"/>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828"/>
      <c r="AM13" s="1056"/>
      <c r="AN13" s="1056"/>
      <c r="AO13" s="1057"/>
      <c r="AP13" s="1057"/>
      <c r="AQ13" s="404"/>
      <c r="AR13" s="20"/>
      <c r="AS13" s="329"/>
      <c r="AT13" s="307"/>
      <c r="AU13" s="21"/>
      <c r="AV13" s="402"/>
      <c r="AW13" s="403"/>
      <c r="AX13" s="398"/>
      <c r="AY13" s="307"/>
      <c r="AZ13" s="348"/>
      <c r="BA13" s="390"/>
      <c r="BB13" s="415"/>
      <c r="BC13" s="416"/>
      <c r="BD13" s="307"/>
      <c r="BE13" s="348"/>
      <c r="BF13" s="390"/>
      <c r="BG13" s="415"/>
      <c r="BH13" s="416"/>
      <c r="BI13" s="307"/>
      <c r="BJ13" s="348"/>
      <c r="BK13" s="390"/>
      <c r="BL13" s="415"/>
      <c r="BM13" s="416"/>
      <c r="BN13" s="307"/>
      <c r="BO13" s="349"/>
      <c r="BP13" s="407"/>
      <c r="BQ13" s="415"/>
      <c r="BR13" s="416"/>
      <c r="BS13" s="307"/>
      <c r="BT13" s="348"/>
      <c r="BU13" s="408"/>
      <c r="BV13" s="415"/>
      <c r="BW13" s="416"/>
      <c r="BX13" s="307"/>
      <c r="BY13" s="349"/>
      <c r="BZ13" s="407"/>
      <c r="CA13" s="415"/>
      <c r="CB13" s="416"/>
      <c r="CC13" s="307"/>
      <c r="CD13" s="348"/>
      <c r="CE13" s="408"/>
      <c r="CF13" s="415"/>
      <c r="CG13" s="416"/>
      <c r="CH13" s="307"/>
      <c r="CI13" s="348"/>
      <c r="CJ13" s="408"/>
      <c r="CK13" s="409"/>
      <c r="CL13" s="410"/>
      <c r="CM13" s="411"/>
      <c r="CN13" s="412"/>
      <c r="CO13" s="1462"/>
      <c r="CP13" s="1203"/>
      <c r="CQ13" s="785" t="e">
        <f t="shared" si="7"/>
        <v>#DIV/0!</v>
      </c>
      <c r="CR13" s="1116"/>
      <c r="CS13" s="786" t="e">
        <f t="shared" si="0"/>
        <v>#DIV/0!</v>
      </c>
      <c r="CT13" s="1114"/>
      <c r="CU13" s="1199" t="e">
        <f t="shared" si="1"/>
        <v>#DIV/0!</v>
      </c>
      <c r="CV13" s="1115"/>
      <c r="CW13" s="1208" t="e">
        <f t="shared" si="2"/>
        <v>#DIV/0!</v>
      </c>
      <c r="CX13" s="1214"/>
      <c r="CY13" s="1210" t="e">
        <f t="shared" si="3"/>
        <v>#DIV/0!</v>
      </c>
      <c r="CZ13" s="1116"/>
      <c r="DA13" s="1207" t="e">
        <f t="shared" si="4"/>
        <v>#DIV/0!</v>
      </c>
      <c r="DB13" s="1114"/>
      <c r="DC13" s="1196" t="e">
        <f t="shared" si="5"/>
        <v>#DIV/0!</v>
      </c>
      <c r="DD13" s="1115"/>
      <c r="DE13" s="1208" t="e">
        <f t="shared" si="6"/>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404"/>
      <c r="AR14" s="20"/>
      <c r="AS14" s="329"/>
      <c r="AT14" s="307"/>
      <c r="AU14" s="21"/>
      <c r="AV14" s="402"/>
      <c r="AW14" s="403"/>
      <c r="AX14" s="398"/>
      <c r="AY14" s="307"/>
      <c r="AZ14" s="348"/>
      <c r="BA14" s="390"/>
      <c r="BB14" s="415"/>
      <c r="BC14" s="416"/>
      <c r="BD14" s="307"/>
      <c r="BE14" s="348"/>
      <c r="BF14" s="390"/>
      <c r="BG14" s="415"/>
      <c r="BH14" s="416"/>
      <c r="BI14" s="307"/>
      <c r="BJ14" s="348"/>
      <c r="BK14" s="390"/>
      <c r="BL14" s="415"/>
      <c r="BM14" s="416"/>
      <c r="BN14" s="307"/>
      <c r="BO14" s="349"/>
      <c r="BP14" s="407"/>
      <c r="BQ14" s="415"/>
      <c r="BR14" s="416"/>
      <c r="BS14" s="307"/>
      <c r="BT14" s="348"/>
      <c r="BU14" s="408"/>
      <c r="BV14" s="415"/>
      <c r="BW14" s="416"/>
      <c r="BX14" s="307"/>
      <c r="BY14" s="349"/>
      <c r="BZ14" s="407"/>
      <c r="CA14" s="415"/>
      <c r="CB14" s="416"/>
      <c r="CC14" s="307"/>
      <c r="CD14" s="348"/>
      <c r="CE14" s="408"/>
      <c r="CF14" s="415"/>
      <c r="CG14" s="416"/>
      <c r="CH14" s="307"/>
      <c r="CI14" s="348"/>
      <c r="CJ14" s="408"/>
      <c r="CK14" s="409"/>
      <c r="CL14" s="410"/>
      <c r="CM14" s="411"/>
      <c r="CN14" s="412"/>
      <c r="CO14" s="1462"/>
      <c r="CP14" s="1203"/>
      <c r="CQ14" s="785" t="e">
        <f t="shared" si="7"/>
        <v>#DIV/0!</v>
      </c>
      <c r="CR14" s="1116"/>
      <c r="CS14" s="786" t="e">
        <f t="shared" si="0"/>
        <v>#DIV/0!</v>
      </c>
      <c r="CT14" s="1114"/>
      <c r="CU14" s="1199" t="e">
        <f t="shared" si="1"/>
        <v>#DIV/0!</v>
      </c>
      <c r="CV14" s="1115"/>
      <c r="CW14" s="1208" t="e">
        <f t="shared" si="2"/>
        <v>#DIV/0!</v>
      </c>
      <c r="CX14" s="1214"/>
      <c r="CY14" s="1210" t="e">
        <f t="shared" si="3"/>
        <v>#DIV/0!</v>
      </c>
      <c r="CZ14" s="1116"/>
      <c r="DA14" s="1207" t="e">
        <f t="shared" si="4"/>
        <v>#DIV/0!</v>
      </c>
      <c r="DB14" s="1114"/>
      <c r="DC14" s="1196" t="e">
        <f t="shared" si="5"/>
        <v>#DIV/0!</v>
      </c>
      <c r="DD14" s="1115"/>
      <c r="DE14" s="1208" t="e">
        <f t="shared" si="6"/>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404"/>
      <c r="AR15" s="20"/>
      <c r="AS15" s="329"/>
      <c r="AT15" s="307"/>
      <c r="AU15" s="21"/>
      <c r="AV15" s="402"/>
      <c r="AW15" s="403"/>
      <c r="AX15" s="398"/>
      <c r="AY15" s="307"/>
      <c r="AZ15" s="348"/>
      <c r="BA15" s="390"/>
      <c r="BB15" s="415"/>
      <c r="BC15" s="416"/>
      <c r="BD15" s="307"/>
      <c r="BE15" s="348"/>
      <c r="BF15" s="390"/>
      <c r="BG15" s="415"/>
      <c r="BH15" s="416"/>
      <c r="BI15" s="307"/>
      <c r="BJ15" s="348"/>
      <c r="BK15" s="390"/>
      <c r="BL15" s="415"/>
      <c r="BM15" s="416"/>
      <c r="BN15" s="307"/>
      <c r="BO15" s="349"/>
      <c r="BP15" s="407"/>
      <c r="BQ15" s="415"/>
      <c r="BR15" s="416"/>
      <c r="BS15" s="307"/>
      <c r="BT15" s="348"/>
      <c r="BU15" s="408"/>
      <c r="BV15" s="415"/>
      <c r="BW15" s="416"/>
      <c r="BX15" s="307"/>
      <c r="BY15" s="349"/>
      <c r="BZ15" s="407"/>
      <c r="CA15" s="415"/>
      <c r="CB15" s="416"/>
      <c r="CC15" s="307"/>
      <c r="CD15" s="348"/>
      <c r="CE15" s="408"/>
      <c r="CF15" s="415"/>
      <c r="CG15" s="416"/>
      <c r="CH15" s="307"/>
      <c r="CI15" s="348"/>
      <c r="CJ15" s="408"/>
      <c r="CK15" s="409"/>
      <c r="CL15" s="410"/>
      <c r="CM15" s="411"/>
      <c r="CN15" s="412"/>
      <c r="CO15" s="1462"/>
      <c r="CP15" s="1203"/>
      <c r="CQ15" s="785" t="e">
        <f t="shared" si="7"/>
        <v>#DIV/0!</v>
      </c>
      <c r="CR15" s="1116"/>
      <c r="CS15" s="786" t="e">
        <f t="shared" si="0"/>
        <v>#DIV/0!</v>
      </c>
      <c r="CT15" s="1114"/>
      <c r="CU15" s="1199" t="e">
        <f t="shared" si="1"/>
        <v>#DIV/0!</v>
      </c>
      <c r="CV15" s="1115"/>
      <c r="CW15" s="1208" t="e">
        <f t="shared" si="2"/>
        <v>#DIV/0!</v>
      </c>
      <c r="CX15" s="1214"/>
      <c r="CY15" s="1210" t="e">
        <f t="shared" si="3"/>
        <v>#DIV/0!</v>
      </c>
      <c r="CZ15" s="1116"/>
      <c r="DA15" s="1207" t="e">
        <f t="shared" si="4"/>
        <v>#DIV/0!</v>
      </c>
      <c r="DB15" s="1114"/>
      <c r="DC15" s="1196" t="e">
        <f t="shared" si="5"/>
        <v>#DIV/0!</v>
      </c>
      <c r="DD15" s="1115"/>
      <c r="DE15" s="1208" t="e">
        <f t="shared" si="6"/>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404"/>
      <c r="AR16" s="20"/>
      <c r="AS16" s="329"/>
      <c r="AT16" s="307"/>
      <c r="AU16" s="21"/>
      <c r="AV16" s="402"/>
      <c r="AW16" s="403"/>
      <c r="AX16" s="398"/>
      <c r="AY16" s="307"/>
      <c r="AZ16" s="348"/>
      <c r="BA16" s="390"/>
      <c r="BB16" s="415"/>
      <c r="BC16" s="416"/>
      <c r="BD16" s="307"/>
      <c r="BE16" s="348"/>
      <c r="BF16" s="390"/>
      <c r="BG16" s="415"/>
      <c r="BH16" s="416"/>
      <c r="BI16" s="307"/>
      <c r="BJ16" s="348"/>
      <c r="BK16" s="390"/>
      <c r="BL16" s="415"/>
      <c r="BM16" s="416"/>
      <c r="BN16" s="307"/>
      <c r="BO16" s="349"/>
      <c r="BP16" s="407"/>
      <c r="BQ16" s="415"/>
      <c r="BR16" s="416"/>
      <c r="BS16" s="307"/>
      <c r="BT16" s="348"/>
      <c r="BU16" s="408"/>
      <c r="BV16" s="415"/>
      <c r="BW16" s="416"/>
      <c r="BX16" s="307"/>
      <c r="BY16" s="349"/>
      <c r="BZ16" s="407"/>
      <c r="CA16" s="415"/>
      <c r="CB16" s="416"/>
      <c r="CC16" s="307"/>
      <c r="CD16" s="348"/>
      <c r="CE16" s="408"/>
      <c r="CF16" s="415"/>
      <c r="CG16" s="416"/>
      <c r="CH16" s="307"/>
      <c r="CI16" s="348"/>
      <c r="CJ16" s="408"/>
      <c r="CK16" s="409"/>
      <c r="CL16" s="410"/>
      <c r="CM16" s="411"/>
      <c r="CN16" s="412"/>
      <c r="CO16" s="1462"/>
      <c r="CP16" s="1203"/>
      <c r="CQ16" s="785" t="e">
        <f t="shared" si="7"/>
        <v>#DIV/0!</v>
      </c>
      <c r="CR16" s="1116"/>
      <c r="CS16" s="786" t="e">
        <f t="shared" si="0"/>
        <v>#DIV/0!</v>
      </c>
      <c r="CT16" s="1114"/>
      <c r="CU16" s="1199" t="e">
        <f t="shared" si="1"/>
        <v>#DIV/0!</v>
      </c>
      <c r="CV16" s="1115"/>
      <c r="CW16" s="1208" t="e">
        <f t="shared" si="2"/>
        <v>#DIV/0!</v>
      </c>
      <c r="CX16" s="1214"/>
      <c r="CY16" s="1210" t="e">
        <f t="shared" si="3"/>
        <v>#DIV/0!</v>
      </c>
      <c r="CZ16" s="1116"/>
      <c r="DA16" s="1207" t="e">
        <f t="shared" si="4"/>
        <v>#DIV/0!</v>
      </c>
      <c r="DB16" s="1114"/>
      <c r="DC16" s="1196" t="e">
        <f t="shared" si="5"/>
        <v>#DIV/0!</v>
      </c>
      <c r="DD16" s="1115"/>
      <c r="DE16" s="1208" t="e">
        <f t="shared" si="6"/>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404"/>
      <c r="AR17" s="20"/>
      <c r="AS17" s="329"/>
      <c r="AT17" s="307"/>
      <c r="AU17" s="21"/>
      <c r="AV17" s="402"/>
      <c r="AW17" s="403"/>
      <c r="AX17" s="398"/>
      <c r="AY17" s="307"/>
      <c r="AZ17" s="348"/>
      <c r="BA17" s="390"/>
      <c r="BB17" s="415"/>
      <c r="BC17" s="416"/>
      <c r="BD17" s="307"/>
      <c r="BE17" s="348"/>
      <c r="BF17" s="390"/>
      <c r="BG17" s="415"/>
      <c r="BH17" s="416"/>
      <c r="BI17" s="307"/>
      <c r="BJ17" s="348"/>
      <c r="BK17" s="390"/>
      <c r="BL17" s="415"/>
      <c r="BM17" s="416"/>
      <c r="BN17" s="307"/>
      <c r="BO17" s="349"/>
      <c r="BP17" s="407"/>
      <c r="BQ17" s="415"/>
      <c r="BR17" s="416"/>
      <c r="BS17" s="307"/>
      <c r="BT17" s="348"/>
      <c r="BU17" s="408"/>
      <c r="BV17" s="415"/>
      <c r="BW17" s="416"/>
      <c r="BX17" s="307"/>
      <c r="BY17" s="349"/>
      <c r="BZ17" s="407"/>
      <c r="CA17" s="415"/>
      <c r="CB17" s="416"/>
      <c r="CC17" s="307"/>
      <c r="CD17" s="348"/>
      <c r="CE17" s="408"/>
      <c r="CF17" s="415"/>
      <c r="CG17" s="416"/>
      <c r="CH17" s="307"/>
      <c r="CI17" s="348"/>
      <c r="CJ17" s="408"/>
      <c r="CK17" s="409"/>
      <c r="CL17" s="410"/>
      <c r="CM17" s="411"/>
      <c r="CN17" s="412"/>
      <c r="CO17" s="1462"/>
      <c r="CP17" s="1203"/>
      <c r="CQ17" s="785" t="e">
        <f t="shared" si="7"/>
        <v>#DIV/0!</v>
      </c>
      <c r="CR17" s="1116"/>
      <c r="CS17" s="786" t="e">
        <f t="shared" si="0"/>
        <v>#DIV/0!</v>
      </c>
      <c r="CT17" s="1114"/>
      <c r="CU17" s="1199" t="e">
        <f t="shared" si="1"/>
        <v>#DIV/0!</v>
      </c>
      <c r="CV17" s="1115"/>
      <c r="CW17" s="1208" t="e">
        <f t="shared" si="2"/>
        <v>#DIV/0!</v>
      </c>
      <c r="CX17" s="1214"/>
      <c r="CY17" s="1210" t="e">
        <f t="shared" si="3"/>
        <v>#DIV/0!</v>
      </c>
      <c r="CZ17" s="1116"/>
      <c r="DA17" s="1207" t="e">
        <f t="shared" si="4"/>
        <v>#DIV/0!</v>
      </c>
      <c r="DB17" s="1114"/>
      <c r="DC17" s="1196" t="e">
        <f t="shared" si="5"/>
        <v>#DIV/0!</v>
      </c>
      <c r="DD17" s="1115"/>
      <c r="DE17" s="1208" t="e">
        <f t="shared" si="6"/>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404"/>
      <c r="AR18" s="20"/>
      <c r="AS18" s="329"/>
      <c r="AT18" s="307"/>
      <c r="AU18" s="21"/>
      <c r="AV18" s="402"/>
      <c r="AW18" s="403"/>
      <c r="AX18" s="398"/>
      <c r="AY18" s="307"/>
      <c r="AZ18" s="348"/>
      <c r="BA18" s="390"/>
      <c r="BB18" s="415"/>
      <c r="BC18" s="416"/>
      <c r="BD18" s="307"/>
      <c r="BE18" s="348"/>
      <c r="BF18" s="390"/>
      <c r="BG18" s="415"/>
      <c r="BH18" s="416"/>
      <c r="BI18" s="307"/>
      <c r="BJ18" s="348"/>
      <c r="BK18" s="390"/>
      <c r="BL18" s="415"/>
      <c r="BM18" s="416"/>
      <c r="BN18" s="307"/>
      <c r="BO18" s="349"/>
      <c r="BP18" s="407"/>
      <c r="BQ18" s="415"/>
      <c r="BR18" s="416"/>
      <c r="BS18" s="307"/>
      <c r="BT18" s="348"/>
      <c r="BU18" s="408"/>
      <c r="BV18" s="415"/>
      <c r="BW18" s="416"/>
      <c r="BX18" s="307"/>
      <c r="BY18" s="349"/>
      <c r="BZ18" s="407"/>
      <c r="CA18" s="415"/>
      <c r="CB18" s="416"/>
      <c r="CC18" s="307"/>
      <c r="CD18" s="348"/>
      <c r="CE18" s="408"/>
      <c r="CF18" s="415"/>
      <c r="CG18" s="416"/>
      <c r="CH18" s="307"/>
      <c r="CI18" s="348"/>
      <c r="CJ18" s="408"/>
      <c r="CK18" s="409"/>
      <c r="CL18" s="410"/>
      <c r="CM18" s="411"/>
      <c r="CN18" s="412"/>
      <c r="CO18" s="1462"/>
      <c r="CP18" s="1203"/>
      <c r="CQ18" s="785" t="e">
        <f t="shared" si="7"/>
        <v>#DIV/0!</v>
      </c>
      <c r="CR18" s="1116"/>
      <c r="CS18" s="786" t="e">
        <f t="shared" si="0"/>
        <v>#DIV/0!</v>
      </c>
      <c r="CT18" s="1114"/>
      <c r="CU18" s="1199" t="e">
        <f t="shared" si="1"/>
        <v>#DIV/0!</v>
      </c>
      <c r="CV18" s="1115"/>
      <c r="CW18" s="1208" t="e">
        <f t="shared" si="2"/>
        <v>#DIV/0!</v>
      </c>
      <c r="CX18" s="1214"/>
      <c r="CY18" s="1210" t="e">
        <f t="shared" si="3"/>
        <v>#DIV/0!</v>
      </c>
      <c r="CZ18" s="1116"/>
      <c r="DA18" s="1207" t="e">
        <f t="shared" si="4"/>
        <v>#DIV/0!</v>
      </c>
      <c r="DB18" s="1114"/>
      <c r="DC18" s="1196" t="e">
        <f t="shared" si="5"/>
        <v>#DIV/0!</v>
      </c>
      <c r="DD18" s="1115"/>
      <c r="DE18" s="1208" t="e">
        <f t="shared" si="6"/>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404"/>
      <c r="AR19" s="20"/>
      <c r="AS19" s="329"/>
      <c r="AT19" s="307"/>
      <c r="AU19" s="21"/>
      <c r="AV19" s="402"/>
      <c r="AW19" s="403"/>
      <c r="AX19" s="398"/>
      <c r="AY19" s="307"/>
      <c r="AZ19" s="348"/>
      <c r="BA19" s="390"/>
      <c r="BB19" s="415"/>
      <c r="BC19" s="416"/>
      <c r="BD19" s="307"/>
      <c r="BE19" s="348"/>
      <c r="BF19" s="390"/>
      <c r="BG19" s="415"/>
      <c r="BH19" s="416"/>
      <c r="BI19" s="307"/>
      <c r="BJ19" s="348"/>
      <c r="BK19" s="390"/>
      <c r="BL19" s="415"/>
      <c r="BM19" s="416"/>
      <c r="BN19" s="307"/>
      <c r="BO19" s="349"/>
      <c r="BP19" s="407"/>
      <c r="BQ19" s="415"/>
      <c r="BR19" s="416"/>
      <c r="BS19" s="307"/>
      <c r="BT19" s="348"/>
      <c r="BU19" s="408"/>
      <c r="BV19" s="415"/>
      <c r="BW19" s="416"/>
      <c r="BX19" s="307"/>
      <c r="BY19" s="349"/>
      <c r="BZ19" s="407"/>
      <c r="CA19" s="415"/>
      <c r="CB19" s="416"/>
      <c r="CC19" s="307"/>
      <c r="CD19" s="348"/>
      <c r="CE19" s="408"/>
      <c r="CF19" s="415"/>
      <c r="CG19" s="416"/>
      <c r="CH19" s="307"/>
      <c r="CI19" s="348"/>
      <c r="CJ19" s="408"/>
      <c r="CK19" s="409"/>
      <c r="CL19" s="410"/>
      <c r="CM19" s="411"/>
      <c r="CN19" s="412"/>
      <c r="CO19" s="1462"/>
      <c r="CP19" s="1203"/>
      <c r="CQ19" s="785" t="e">
        <f t="shared" si="7"/>
        <v>#DIV/0!</v>
      </c>
      <c r="CR19" s="1116"/>
      <c r="CS19" s="786" t="e">
        <f t="shared" si="0"/>
        <v>#DIV/0!</v>
      </c>
      <c r="CT19" s="1114"/>
      <c r="CU19" s="1199" t="e">
        <f t="shared" si="1"/>
        <v>#DIV/0!</v>
      </c>
      <c r="CV19" s="1115"/>
      <c r="CW19" s="1208" t="e">
        <f t="shared" si="2"/>
        <v>#DIV/0!</v>
      </c>
      <c r="CX19" s="1214"/>
      <c r="CY19" s="1210" t="e">
        <f t="shared" si="3"/>
        <v>#DIV/0!</v>
      </c>
      <c r="CZ19" s="1116"/>
      <c r="DA19" s="1207" t="e">
        <f t="shared" si="4"/>
        <v>#DIV/0!</v>
      </c>
      <c r="DB19" s="1114"/>
      <c r="DC19" s="1196" t="e">
        <f t="shared" si="5"/>
        <v>#DIV/0!</v>
      </c>
      <c r="DD19" s="1115"/>
      <c r="DE19" s="1208" t="e">
        <f t="shared" si="6"/>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828"/>
      <c r="AM20" s="1056"/>
      <c r="AN20" s="1056"/>
      <c r="AO20" s="1057"/>
      <c r="AP20" s="1057"/>
      <c r="AQ20" s="404"/>
      <c r="AR20" s="20"/>
      <c r="AS20" s="329"/>
      <c r="AT20" s="307"/>
      <c r="AU20" s="21"/>
      <c r="AV20" s="402"/>
      <c r="AW20" s="403"/>
      <c r="AX20" s="398"/>
      <c r="AY20" s="307"/>
      <c r="AZ20" s="348"/>
      <c r="BA20" s="390"/>
      <c r="BB20" s="415"/>
      <c r="BC20" s="416"/>
      <c r="BD20" s="307"/>
      <c r="BE20" s="348"/>
      <c r="BF20" s="390"/>
      <c r="BG20" s="415"/>
      <c r="BH20" s="416"/>
      <c r="BI20" s="307"/>
      <c r="BJ20" s="348"/>
      <c r="BK20" s="390"/>
      <c r="BL20" s="415"/>
      <c r="BM20" s="416"/>
      <c r="BN20" s="307"/>
      <c r="BO20" s="349"/>
      <c r="BP20" s="407"/>
      <c r="BQ20" s="415"/>
      <c r="BR20" s="416"/>
      <c r="BS20" s="307"/>
      <c r="BT20" s="348"/>
      <c r="BU20" s="408"/>
      <c r="BV20" s="415"/>
      <c r="BW20" s="416"/>
      <c r="BX20" s="307"/>
      <c r="BY20" s="349"/>
      <c r="BZ20" s="407"/>
      <c r="CA20" s="415"/>
      <c r="CB20" s="416"/>
      <c r="CC20" s="307"/>
      <c r="CD20" s="348"/>
      <c r="CE20" s="408"/>
      <c r="CF20" s="415"/>
      <c r="CG20" s="416"/>
      <c r="CH20" s="307"/>
      <c r="CI20" s="348"/>
      <c r="CJ20" s="408"/>
      <c r="CK20" s="409"/>
      <c r="CL20" s="410"/>
      <c r="CM20" s="411"/>
      <c r="CN20" s="412"/>
      <c r="CO20" s="1462"/>
      <c r="CP20" s="1203"/>
      <c r="CQ20" s="785" t="e">
        <f t="shared" si="7"/>
        <v>#DIV/0!</v>
      </c>
      <c r="CR20" s="1116"/>
      <c r="CS20" s="786" t="e">
        <f t="shared" si="0"/>
        <v>#DIV/0!</v>
      </c>
      <c r="CT20" s="1114"/>
      <c r="CU20" s="1199" t="e">
        <f t="shared" si="1"/>
        <v>#DIV/0!</v>
      </c>
      <c r="CV20" s="1115"/>
      <c r="CW20" s="1208" t="e">
        <f t="shared" si="2"/>
        <v>#DIV/0!</v>
      </c>
      <c r="CX20" s="1214"/>
      <c r="CY20" s="1210" t="e">
        <f t="shared" si="3"/>
        <v>#DIV/0!</v>
      </c>
      <c r="CZ20" s="1116"/>
      <c r="DA20" s="1207" t="e">
        <f t="shared" si="4"/>
        <v>#DIV/0!</v>
      </c>
      <c r="DB20" s="1114"/>
      <c r="DC20" s="1196" t="e">
        <f t="shared" si="5"/>
        <v>#DIV/0!</v>
      </c>
      <c r="DD20" s="1115"/>
      <c r="DE20" s="1208" t="e">
        <f t="shared" si="6"/>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1362"/>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828"/>
      <c r="AM21" s="1056"/>
      <c r="AN21" s="1056"/>
      <c r="AO21" s="1057"/>
      <c r="AP21" s="1057"/>
      <c r="AQ21" s="404"/>
      <c r="AR21" s="20"/>
      <c r="AS21" s="329"/>
      <c r="AT21" s="307"/>
      <c r="AU21" s="21"/>
      <c r="AV21" s="402"/>
      <c r="AW21" s="403"/>
      <c r="AX21" s="398"/>
      <c r="AY21" s="307"/>
      <c r="AZ21" s="348"/>
      <c r="BA21" s="390"/>
      <c r="BB21" s="415"/>
      <c r="BC21" s="416"/>
      <c r="BD21" s="307"/>
      <c r="BE21" s="348"/>
      <c r="BF21" s="390"/>
      <c r="BG21" s="415"/>
      <c r="BH21" s="416"/>
      <c r="BI21" s="307"/>
      <c r="BJ21" s="348"/>
      <c r="BK21" s="390"/>
      <c r="BL21" s="415"/>
      <c r="BM21" s="416"/>
      <c r="BN21" s="307"/>
      <c r="BO21" s="349"/>
      <c r="BP21" s="407"/>
      <c r="BQ21" s="415"/>
      <c r="BR21" s="416"/>
      <c r="BS21" s="307"/>
      <c r="BT21" s="348"/>
      <c r="BU21" s="408"/>
      <c r="BV21" s="415"/>
      <c r="BW21" s="416"/>
      <c r="BX21" s="307"/>
      <c r="BY21" s="349"/>
      <c r="BZ21" s="407"/>
      <c r="CA21" s="415"/>
      <c r="CB21" s="416"/>
      <c r="CC21" s="307"/>
      <c r="CD21" s="348"/>
      <c r="CE21" s="408"/>
      <c r="CF21" s="415"/>
      <c r="CG21" s="416"/>
      <c r="CH21" s="307"/>
      <c r="CI21" s="348"/>
      <c r="CJ21" s="408"/>
      <c r="CK21" s="409"/>
      <c r="CL21" s="410"/>
      <c r="CM21" s="411"/>
      <c r="CN21" s="412"/>
      <c r="CO21" s="1462"/>
      <c r="CP21" s="1203"/>
      <c r="CQ21" s="785" t="e">
        <f t="shared" si="7"/>
        <v>#DIV/0!</v>
      </c>
      <c r="CR21" s="1116"/>
      <c r="CS21" s="786" t="e">
        <f t="shared" si="0"/>
        <v>#DIV/0!</v>
      </c>
      <c r="CT21" s="1114"/>
      <c r="CU21" s="1199" t="e">
        <f t="shared" si="1"/>
        <v>#DIV/0!</v>
      </c>
      <c r="CV21" s="1115"/>
      <c r="CW21" s="1208" t="e">
        <f t="shared" si="2"/>
        <v>#DIV/0!</v>
      </c>
      <c r="CX21" s="1214"/>
      <c r="CY21" s="1210" t="e">
        <f t="shared" si="3"/>
        <v>#DIV/0!</v>
      </c>
      <c r="CZ21" s="1116"/>
      <c r="DA21" s="1207" t="e">
        <f t="shared" si="4"/>
        <v>#DIV/0!</v>
      </c>
      <c r="DB21" s="1114"/>
      <c r="DC21" s="1196" t="e">
        <f t="shared" si="5"/>
        <v>#DIV/0!</v>
      </c>
      <c r="DD21" s="1115"/>
      <c r="DE21" s="1208" t="e">
        <f t="shared" si="6"/>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6"/>
      <c r="AN22" s="1056"/>
      <c r="AO22" s="1057"/>
      <c r="AP22" s="1057"/>
      <c r="AQ22" s="404"/>
      <c r="AR22" s="20"/>
      <c r="AS22" s="329"/>
      <c r="AT22" s="307"/>
      <c r="AU22" s="21"/>
      <c r="AV22" s="402"/>
      <c r="AW22" s="403"/>
      <c r="AX22" s="398"/>
      <c r="AY22" s="307"/>
      <c r="AZ22" s="348"/>
      <c r="BA22" s="390"/>
      <c r="BB22" s="415"/>
      <c r="BC22" s="416"/>
      <c r="BD22" s="307"/>
      <c r="BE22" s="348"/>
      <c r="BF22" s="390"/>
      <c r="BG22" s="415"/>
      <c r="BH22" s="416"/>
      <c r="BI22" s="307"/>
      <c r="BJ22" s="348"/>
      <c r="BK22" s="390"/>
      <c r="BL22" s="415"/>
      <c r="BM22" s="416"/>
      <c r="BN22" s="307"/>
      <c r="BO22" s="349"/>
      <c r="BP22" s="407"/>
      <c r="BQ22" s="415"/>
      <c r="BR22" s="416"/>
      <c r="BS22" s="307"/>
      <c r="BT22" s="348"/>
      <c r="BU22" s="408"/>
      <c r="BV22" s="415"/>
      <c r="BW22" s="416"/>
      <c r="BX22" s="307"/>
      <c r="BY22" s="349"/>
      <c r="BZ22" s="407"/>
      <c r="CA22" s="415"/>
      <c r="CB22" s="416"/>
      <c r="CC22" s="307"/>
      <c r="CD22" s="348"/>
      <c r="CE22" s="408"/>
      <c r="CF22" s="415"/>
      <c r="CG22" s="416"/>
      <c r="CH22" s="307"/>
      <c r="CI22" s="348"/>
      <c r="CJ22" s="408"/>
      <c r="CK22" s="409"/>
      <c r="CL22" s="410"/>
      <c r="CM22" s="411"/>
      <c r="CN22" s="412"/>
      <c r="CO22" s="1462"/>
      <c r="CP22" s="1203"/>
      <c r="CQ22" s="785" t="e">
        <f t="shared" si="7"/>
        <v>#DIV/0!</v>
      </c>
      <c r="CR22" s="1116"/>
      <c r="CS22" s="786" t="e">
        <f t="shared" si="0"/>
        <v>#DIV/0!</v>
      </c>
      <c r="CT22" s="1114"/>
      <c r="CU22" s="1199" t="e">
        <f t="shared" si="1"/>
        <v>#DIV/0!</v>
      </c>
      <c r="CV22" s="1115"/>
      <c r="CW22" s="1208" t="e">
        <f t="shared" si="2"/>
        <v>#DIV/0!</v>
      </c>
      <c r="CX22" s="1214"/>
      <c r="CY22" s="1210" t="e">
        <f t="shared" si="3"/>
        <v>#DIV/0!</v>
      </c>
      <c r="CZ22" s="1116"/>
      <c r="DA22" s="1207" t="e">
        <f t="shared" si="4"/>
        <v>#DIV/0!</v>
      </c>
      <c r="DB22" s="1114"/>
      <c r="DC22" s="1196" t="e">
        <f t="shared" si="5"/>
        <v>#DIV/0!</v>
      </c>
      <c r="DD22" s="1115"/>
      <c r="DE22" s="1208" t="e">
        <f t="shared" si="6"/>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404"/>
      <c r="AR23" s="20"/>
      <c r="AS23" s="329"/>
      <c r="AT23" s="307"/>
      <c r="AU23" s="21"/>
      <c r="AV23" s="402"/>
      <c r="AW23" s="403"/>
      <c r="AX23" s="398"/>
      <c r="AY23" s="307"/>
      <c r="AZ23" s="348"/>
      <c r="BA23" s="390"/>
      <c r="BB23" s="415"/>
      <c r="BC23" s="416"/>
      <c r="BD23" s="307"/>
      <c r="BE23" s="348"/>
      <c r="BF23" s="390"/>
      <c r="BG23" s="415"/>
      <c r="BH23" s="416"/>
      <c r="BI23" s="307"/>
      <c r="BJ23" s="348"/>
      <c r="BK23" s="390"/>
      <c r="BL23" s="415"/>
      <c r="BM23" s="416"/>
      <c r="BN23" s="307"/>
      <c r="BO23" s="349"/>
      <c r="BP23" s="407"/>
      <c r="BQ23" s="415"/>
      <c r="BR23" s="416"/>
      <c r="BS23" s="307"/>
      <c r="BT23" s="348"/>
      <c r="BU23" s="408"/>
      <c r="BV23" s="415"/>
      <c r="BW23" s="416"/>
      <c r="BX23" s="307"/>
      <c r="BY23" s="349"/>
      <c r="BZ23" s="407"/>
      <c r="CA23" s="415"/>
      <c r="CB23" s="416"/>
      <c r="CC23" s="307"/>
      <c r="CD23" s="348"/>
      <c r="CE23" s="408"/>
      <c r="CF23" s="415"/>
      <c r="CG23" s="416"/>
      <c r="CH23" s="307"/>
      <c r="CI23" s="348"/>
      <c r="CJ23" s="408"/>
      <c r="CK23" s="409"/>
      <c r="CL23" s="410"/>
      <c r="CM23" s="411"/>
      <c r="CN23" s="412"/>
      <c r="CO23" s="1462"/>
      <c r="CP23" s="1203"/>
      <c r="CQ23" s="785" t="e">
        <f t="shared" si="7"/>
        <v>#DIV/0!</v>
      </c>
      <c r="CR23" s="1116"/>
      <c r="CS23" s="786" t="e">
        <f t="shared" si="0"/>
        <v>#DIV/0!</v>
      </c>
      <c r="CT23" s="1114"/>
      <c r="CU23" s="1199" t="e">
        <f t="shared" si="1"/>
        <v>#DIV/0!</v>
      </c>
      <c r="CV23" s="1115"/>
      <c r="CW23" s="1208" t="e">
        <f t="shared" si="2"/>
        <v>#DIV/0!</v>
      </c>
      <c r="CX23" s="1214"/>
      <c r="CY23" s="1210" t="e">
        <f t="shared" si="3"/>
        <v>#DIV/0!</v>
      </c>
      <c r="CZ23" s="1116"/>
      <c r="DA23" s="1207" t="e">
        <f t="shared" si="4"/>
        <v>#DIV/0!</v>
      </c>
      <c r="DB23" s="1114"/>
      <c r="DC23" s="1196" t="e">
        <f t="shared" si="5"/>
        <v>#DIV/0!</v>
      </c>
      <c r="DD23" s="1115"/>
      <c r="DE23" s="1208" t="e">
        <f t="shared" si="6"/>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828"/>
      <c r="AM24" s="1056"/>
      <c r="AN24" s="1056"/>
      <c r="AO24" s="1057"/>
      <c r="AP24" s="1057"/>
      <c r="AQ24" s="404"/>
      <c r="AR24" s="20"/>
      <c r="AS24" s="329"/>
      <c r="AT24" s="307"/>
      <c r="AU24" s="21"/>
      <c r="AV24" s="402"/>
      <c r="AW24" s="403"/>
      <c r="AX24" s="398"/>
      <c r="AY24" s="307"/>
      <c r="AZ24" s="348"/>
      <c r="BA24" s="390"/>
      <c r="BB24" s="415"/>
      <c r="BC24" s="416"/>
      <c r="BD24" s="307"/>
      <c r="BE24" s="348"/>
      <c r="BF24" s="390"/>
      <c r="BG24" s="415"/>
      <c r="BH24" s="416"/>
      <c r="BI24" s="307"/>
      <c r="BJ24" s="348"/>
      <c r="BK24" s="390"/>
      <c r="BL24" s="415"/>
      <c r="BM24" s="416"/>
      <c r="BN24" s="307"/>
      <c r="BO24" s="349"/>
      <c r="BP24" s="407"/>
      <c r="BQ24" s="415"/>
      <c r="BR24" s="416"/>
      <c r="BS24" s="307"/>
      <c r="BT24" s="348"/>
      <c r="BU24" s="408"/>
      <c r="BV24" s="415"/>
      <c r="BW24" s="416"/>
      <c r="BX24" s="307"/>
      <c r="BY24" s="349"/>
      <c r="BZ24" s="407"/>
      <c r="CA24" s="415"/>
      <c r="CB24" s="416"/>
      <c r="CC24" s="307"/>
      <c r="CD24" s="348"/>
      <c r="CE24" s="408"/>
      <c r="CF24" s="415"/>
      <c r="CG24" s="416"/>
      <c r="CH24" s="307"/>
      <c r="CI24" s="348"/>
      <c r="CJ24" s="408"/>
      <c r="CK24" s="409"/>
      <c r="CL24" s="410"/>
      <c r="CM24" s="411"/>
      <c r="CN24" s="412"/>
      <c r="CO24" s="1462"/>
      <c r="CP24" s="1203"/>
      <c r="CQ24" s="785" t="e">
        <f t="shared" si="7"/>
        <v>#DIV/0!</v>
      </c>
      <c r="CR24" s="1116"/>
      <c r="CS24" s="786" t="e">
        <f t="shared" si="0"/>
        <v>#DIV/0!</v>
      </c>
      <c r="CT24" s="1114"/>
      <c r="CU24" s="1199" t="e">
        <f t="shared" si="1"/>
        <v>#DIV/0!</v>
      </c>
      <c r="CV24" s="1115"/>
      <c r="CW24" s="1208" t="e">
        <f t="shared" si="2"/>
        <v>#DIV/0!</v>
      </c>
      <c r="CX24" s="1214"/>
      <c r="CY24" s="1210" t="e">
        <f t="shared" si="3"/>
        <v>#DIV/0!</v>
      </c>
      <c r="CZ24" s="1116"/>
      <c r="DA24" s="1207" t="e">
        <f t="shared" si="4"/>
        <v>#DIV/0!</v>
      </c>
      <c r="DB24" s="1114"/>
      <c r="DC24" s="1196" t="e">
        <f t="shared" si="5"/>
        <v>#DIV/0!</v>
      </c>
      <c r="DD24" s="1115"/>
      <c r="DE24" s="1208" t="e">
        <f t="shared" si="6"/>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2109"/>
      <c r="K25" s="2109"/>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828"/>
      <c r="AM25" s="1056"/>
      <c r="AN25" s="1056"/>
      <c r="AO25" s="1057"/>
      <c r="AP25" s="1057"/>
      <c r="AQ25" s="404"/>
      <c r="AR25" s="20"/>
      <c r="AS25" s="329"/>
      <c r="AT25" s="307"/>
      <c r="AU25" s="21"/>
      <c r="AV25" s="402"/>
      <c r="AW25" s="403"/>
      <c r="AX25" s="398"/>
      <c r="AY25" s="307"/>
      <c r="AZ25" s="348"/>
      <c r="BA25" s="390"/>
      <c r="BB25" s="415"/>
      <c r="BC25" s="416"/>
      <c r="BD25" s="307"/>
      <c r="BE25" s="348"/>
      <c r="BF25" s="390"/>
      <c r="BG25" s="415"/>
      <c r="BH25" s="416"/>
      <c r="BI25" s="307"/>
      <c r="BJ25" s="348"/>
      <c r="BK25" s="390"/>
      <c r="BL25" s="415"/>
      <c r="BM25" s="416"/>
      <c r="BN25" s="307"/>
      <c r="BO25" s="349"/>
      <c r="BP25" s="407"/>
      <c r="BQ25" s="415"/>
      <c r="BR25" s="416"/>
      <c r="BS25" s="307"/>
      <c r="BT25" s="348"/>
      <c r="BU25" s="408"/>
      <c r="BV25" s="415"/>
      <c r="BW25" s="416"/>
      <c r="BX25" s="307"/>
      <c r="BY25" s="349"/>
      <c r="BZ25" s="407"/>
      <c r="CA25" s="415"/>
      <c r="CB25" s="416"/>
      <c r="CC25" s="307"/>
      <c r="CD25" s="348"/>
      <c r="CE25" s="408"/>
      <c r="CF25" s="415"/>
      <c r="CG25" s="416"/>
      <c r="CH25" s="307"/>
      <c r="CI25" s="348"/>
      <c r="CJ25" s="408"/>
      <c r="CK25" s="409"/>
      <c r="CL25" s="410"/>
      <c r="CM25" s="411"/>
      <c r="CN25" s="412"/>
      <c r="CO25" s="1462"/>
      <c r="CP25" s="1203"/>
      <c r="CQ25" s="785" t="e">
        <f t="shared" si="7"/>
        <v>#DIV/0!</v>
      </c>
      <c r="CR25" s="1116"/>
      <c r="CS25" s="786" t="e">
        <f t="shared" si="0"/>
        <v>#DIV/0!</v>
      </c>
      <c r="CT25" s="1114"/>
      <c r="CU25" s="1199" t="e">
        <f t="shared" si="1"/>
        <v>#DIV/0!</v>
      </c>
      <c r="CV25" s="1115"/>
      <c r="CW25" s="1208" t="e">
        <f t="shared" si="2"/>
        <v>#DIV/0!</v>
      </c>
      <c r="CX25" s="1214"/>
      <c r="CY25" s="1210" t="e">
        <f t="shared" si="3"/>
        <v>#DIV/0!</v>
      </c>
      <c r="CZ25" s="1116"/>
      <c r="DA25" s="1207" t="e">
        <f t="shared" si="4"/>
        <v>#DIV/0!</v>
      </c>
      <c r="DB25" s="1114"/>
      <c r="DC25" s="1196" t="e">
        <f t="shared" si="5"/>
        <v>#DIV/0!</v>
      </c>
      <c r="DD25" s="1115"/>
      <c r="DE25" s="1208" t="e">
        <f t="shared" si="6"/>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404"/>
      <c r="AR26" s="20"/>
      <c r="AS26" s="329"/>
      <c r="AT26" s="307"/>
      <c r="AU26" s="21"/>
      <c r="AV26" s="402"/>
      <c r="AW26" s="403"/>
      <c r="AX26" s="398"/>
      <c r="AY26" s="307"/>
      <c r="AZ26" s="348"/>
      <c r="BA26" s="390"/>
      <c r="BB26" s="415"/>
      <c r="BC26" s="416"/>
      <c r="BD26" s="307"/>
      <c r="BE26" s="348"/>
      <c r="BF26" s="390"/>
      <c r="BG26" s="415"/>
      <c r="BH26" s="416"/>
      <c r="BI26" s="307"/>
      <c r="BJ26" s="348"/>
      <c r="BK26" s="390"/>
      <c r="BL26" s="415"/>
      <c r="BM26" s="416"/>
      <c r="BN26" s="307"/>
      <c r="BO26" s="349"/>
      <c r="BP26" s="407"/>
      <c r="BQ26" s="415"/>
      <c r="BR26" s="416"/>
      <c r="BS26" s="307"/>
      <c r="BT26" s="348"/>
      <c r="BU26" s="408"/>
      <c r="BV26" s="415"/>
      <c r="BW26" s="416"/>
      <c r="BX26" s="307"/>
      <c r="BY26" s="349"/>
      <c r="BZ26" s="407"/>
      <c r="CA26" s="415"/>
      <c r="CB26" s="416"/>
      <c r="CC26" s="307"/>
      <c r="CD26" s="348"/>
      <c r="CE26" s="408"/>
      <c r="CF26" s="415"/>
      <c r="CG26" s="416"/>
      <c r="CH26" s="307"/>
      <c r="CI26" s="348"/>
      <c r="CJ26" s="408"/>
      <c r="CK26" s="409"/>
      <c r="CL26" s="410"/>
      <c r="CM26" s="411"/>
      <c r="CN26" s="412"/>
      <c r="CO26" s="1462"/>
      <c r="CP26" s="1203"/>
      <c r="CQ26" s="785" t="e">
        <f t="shared" si="7"/>
        <v>#DIV/0!</v>
      </c>
      <c r="CR26" s="1116"/>
      <c r="CS26" s="786" t="e">
        <f t="shared" si="0"/>
        <v>#DIV/0!</v>
      </c>
      <c r="CT26" s="1114"/>
      <c r="CU26" s="1199" t="e">
        <f t="shared" si="1"/>
        <v>#DIV/0!</v>
      </c>
      <c r="CV26" s="1115"/>
      <c r="CW26" s="1208" t="e">
        <f t="shared" si="2"/>
        <v>#DIV/0!</v>
      </c>
      <c r="CX26" s="1214"/>
      <c r="CY26" s="1210" t="e">
        <f t="shared" si="3"/>
        <v>#DIV/0!</v>
      </c>
      <c r="CZ26" s="1116"/>
      <c r="DA26" s="1207" t="e">
        <f t="shared" si="4"/>
        <v>#DIV/0!</v>
      </c>
      <c r="DB26" s="1114"/>
      <c r="DC26" s="1196" t="e">
        <f t="shared" si="5"/>
        <v>#DIV/0!</v>
      </c>
      <c r="DD26" s="1115"/>
      <c r="DE26" s="1208" t="e">
        <f t="shared" si="6"/>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938" t="s">
        <v>58</v>
      </c>
      <c r="N27" s="2107" t="s">
        <v>335</v>
      </c>
      <c r="O27" s="2107"/>
      <c r="P27" s="1045" t="s">
        <v>336</v>
      </c>
      <c r="Q27" s="2107" t="s">
        <v>337</v>
      </c>
      <c r="R27" s="2107"/>
      <c r="S27" s="1045" t="s">
        <v>338</v>
      </c>
      <c r="T27" s="1045" t="s">
        <v>339</v>
      </c>
      <c r="U27" s="1045" t="s">
        <v>340</v>
      </c>
      <c r="V27" s="939" t="s">
        <v>341</v>
      </c>
      <c r="W27" s="939" t="s">
        <v>342</v>
      </c>
      <c r="X27" s="1046"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404"/>
      <c r="AR27" s="20"/>
      <c r="AS27" s="329"/>
      <c r="AT27" s="307"/>
      <c r="AU27" s="21"/>
      <c r="AV27" s="402"/>
      <c r="AW27" s="403"/>
      <c r="AX27" s="398"/>
      <c r="AY27" s="307"/>
      <c r="AZ27" s="348"/>
      <c r="BA27" s="390"/>
      <c r="BB27" s="415"/>
      <c r="BC27" s="416"/>
      <c r="BD27" s="307"/>
      <c r="BE27" s="348"/>
      <c r="BF27" s="390"/>
      <c r="BG27" s="415"/>
      <c r="BH27" s="416"/>
      <c r="BI27" s="307"/>
      <c r="BJ27" s="348"/>
      <c r="BK27" s="390"/>
      <c r="BL27" s="415"/>
      <c r="BM27" s="416"/>
      <c r="BN27" s="307"/>
      <c r="BO27" s="349"/>
      <c r="BP27" s="407"/>
      <c r="BQ27" s="415"/>
      <c r="BR27" s="416"/>
      <c r="BS27" s="307"/>
      <c r="BT27" s="348"/>
      <c r="BU27" s="408"/>
      <c r="BV27" s="415"/>
      <c r="BW27" s="416"/>
      <c r="BX27" s="307"/>
      <c r="BY27" s="349"/>
      <c r="BZ27" s="407"/>
      <c r="CA27" s="415"/>
      <c r="CB27" s="416"/>
      <c r="CC27" s="307"/>
      <c r="CD27" s="348"/>
      <c r="CE27" s="408"/>
      <c r="CF27" s="415"/>
      <c r="CG27" s="416"/>
      <c r="CH27" s="307"/>
      <c r="CI27" s="348"/>
      <c r="CJ27" s="408"/>
      <c r="CK27" s="409"/>
      <c r="CL27" s="410"/>
      <c r="CM27" s="411"/>
      <c r="CN27" s="412"/>
      <c r="CO27" s="1462"/>
      <c r="CP27" s="1203"/>
      <c r="CQ27" s="785" t="e">
        <f t="shared" si="7"/>
        <v>#DIV/0!</v>
      </c>
      <c r="CR27" s="1116"/>
      <c r="CS27" s="786" t="e">
        <f t="shared" si="0"/>
        <v>#DIV/0!</v>
      </c>
      <c r="CT27" s="1114"/>
      <c r="CU27" s="1199" t="e">
        <f t="shared" si="1"/>
        <v>#DIV/0!</v>
      </c>
      <c r="CV27" s="1115"/>
      <c r="CW27" s="1208" t="e">
        <f t="shared" si="2"/>
        <v>#DIV/0!</v>
      </c>
      <c r="CX27" s="1214"/>
      <c r="CY27" s="1210" t="e">
        <f t="shared" si="3"/>
        <v>#DIV/0!</v>
      </c>
      <c r="CZ27" s="1116"/>
      <c r="DA27" s="1207" t="e">
        <f t="shared" si="4"/>
        <v>#DIV/0!</v>
      </c>
      <c r="DB27" s="1114"/>
      <c r="DC27" s="1196" t="e">
        <f t="shared" si="5"/>
        <v>#DIV/0!</v>
      </c>
      <c r="DD27" s="1115"/>
      <c r="DE27" s="1208" t="e">
        <f t="shared" si="6"/>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404"/>
      <c r="AR28" s="20"/>
      <c r="AS28" s="329"/>
      <c r="AT28" s="307"/>
      <c r="AU28" s="21"/>
      <c r="AV28" s="402"/>
      <c r="AW28" s="403"/>
      <c r="AX28" s="398"/>
      <c r="AY28" s="307"/>
      <c r="AZ28" s="348"/>
      <c r="BA28" s="390"/>
      <c r="BB28" s="415"/>
      <c r="BC28" s="416"/>
      <c r="BD28" s="307"/>
      <c r="BE28" s="348"/>
      <c r="BF28" s="390"/>
      <c r="BG28" s="415"/>
      <c r="BH28" s="416"/>
      <c r="BI28" s="307"/>
      <c r="BJ28" s="348"/>
      <c r="BK28" s="390"/>
      <c r="BL28" s="415"/>
      <c r="BM28" s="416"/>
      <c r="BN28" s="307"/>
      <c r="BO28" s="349"/>
      <c r="BP28" s="407"/>
      <c r="BQ28" s="415"/>
      <c r="BR28" s="416"/>
      <c r="BS28" s="307"/>
      <c r="BT28" s="348"/>
      <c r="BU28" s="408"/>
      <c r="BV28" s="415"/>
      <c r="BW28" s="416"/>
      <c r="BX28" s="307"/>
      <c r="BY28" s="349"/>
      <c r="BZ28" s="407"/>
      <c r="CA28" s="415"/>
      <c r="CB28" s="416"/>
      <c r="CC28" s="307"/>
      <c r="CD28" s="348"/>
      <c r="CE28" s="408"/>
      <c r="CF28" s="415"/>
      <c r="CG28" s="416"/>
      <c r="CH28" s="307"/>
      <c r="CI28" s="348"/>
      <c r="CJ28" s="408"/>
      <c r="CK28" s="409"/>
      <c r="CL28" s="410"/>
      <c r="CM28" s="411"/>
      <c r="CN28" s="412"/>
      <c r="CO28" s="1462"/>
      <c r="CP28" s="1203"/>
      <c r="CQ28" s="785" t="e">
        <f t="shared" si="7"/>
        <v>#DIV/0!</v>
      </c>
      <c r="CR28" s="1116"/>
      <c r="CS28" s="786" t="e">
        <f t="shared" si="0"/>
        <v>#DIV/0!</v>
      </c>
      <c r="CT28" s="1114"/>
      <c r="CU28" s="1199" t="e">
        <f t="shared" si="1"/>
        <v>#DIV/0!</v>
      </c>
      <c r="CV28" s="1115"/>
      <c r="CW28" s="1208" t="e">
        <f t="shared" si="2"/>
        <v>#DIV/0!</v>
      </c>
      <c r="CX28" s="1214"/>
      <c r="CY28" s="1210" t="e">
        <f t="shared" si="3"/>
        <v>#DIV/0!</v>
      </c>
      <c r="CZ28" s="1116"/>
      <c r="DA28" s="1207" t="e">
        <f t="shared" si="4"/>
        <v>#DIV/0!</v>
      </c>
      <c r="DB28" s="1114"/>
      <c r="DC28" s="1196" t="e">
        <f t="shared" si="5"/>
        <v>#DIV/0!</v>
      </c>
      <c r="DD28" s="1115"/>
      <c r="DE28" s="1208" t="e">
        <f t="shared" si="6"/>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8">Q29+S29+T29</f>
        <v>0</v>
      </c>
      <c r="Q29" s="2056"/>
      <c r="R29" s="2057"/>
      <c r="S29" s="908"/>
      <c r="T29" s="908"/>
      <c r="U29" s="908"/>
      <c r="V29" s="908"/>
      <c r="W29" s="947">
        <f t="shared" ref="W29:W47" si="9">U29-V29</f>
        <v>0</v>
      </c>
      <c r="X29" s="878">
        <f t="shared" ref="X29:X47" si="10">Q29*3+S29</f>
        <v>0</v>
      </c>
      <c r="Y29" s="822"/>
      <c r="Z29" s="822"/>
      <c r="AA29" s="932"/>
      <c r="AB29" s="1256"/>
      <c r="AC29" s="892"/>
      <c r="AD29" s="1238"/>
      <c r="AE29" s="934"/>
      <c r="AF29" s="1261"/>
      <c r="AG29" s="1222"/>
      <c r="AH29" s="827"/>
      <c r="AI29" s="959"/>
      <c r="AJ29" s="1275"/>
      <c r="AK29" s="929"/>
      <c r="AL29" s="828"/>
      <c r="AM29" s="1056"/>
      <c r="AN29" s="1056"/>
      <c r="AO29" s="1057"/>
      <c r="AP29" s="1058"/>
      <c r="AQ29" s="404"/>
      <c r="AR29" s="20"/>
      <c r="AS29" s="329"/>
      <c r="AT29" s="307"/>
      <c r="AU29" s="21"/>
      <c r="AV29" s="402"/>
      <c r="AW29" s="403"/>
      <c r="AX29" s="398"/>
      <c r="AY29" s="307"/>
      <c r="AZ29" s="348"/>
      <c r="BA29" s="390"/>
      <c r="BB29" s="415"/>
      <c r="BC29" s="416"/>
      <c r="BD29" s="307"/>
      <c r="BE29" s="348"/>
      <c r="BF29" s="390"/>
      <c r="BG29" s="415"/>
      <c r="BH29" s="416"/>
      <c r="BI29" s="307"/>
      <c r="BJ29" s="348"/>
      <c r="BK29" s="390"/>
      <c r="BL29" s="415"/>
      <c r="BM29" s="416"/>
      <c r="BN29" s="307"/>
      <c r="BO29" s="349"/>
      <c r="BP29" s="407"/>
      <c r="BQ29" s="415"/>
      <c r="BR29" s="416"/>
      <c r="BS29" s="307"/>
      <c r="BT29" s="348"/>
      <c r="BU29" s="408"/>
      <c r="BV29" s="415"/>
      <c r="BW29" s="416"/>
      <c r="BX29" s="307"/>
      <c r="BY29" s="349"/>
      <c r="BZ29" s="407"/>
      <c r="CA29" s="415"/>
      <c r="CB29" s="416"/>
      <c r="CC29" s="307"/>
      <c r="CD29" s="348"/>
      <c r="CE29" s="408"/>
      <c r="CF29" s="415"/>
      <c r="CG29" s="416"/>
      <c r="CH29" s="307"/>
      <c r="CI29" s="348"/>
      <c r="CJ29" s="408"/>
      <c r="CK29" s="409"/>
      <c r="CL29" s="410"/>
      <c r="CM29" s="411"/>
      <c r="CN29" s="412"/>
      <c r="CO29" s="1462"/>
      <c r="CP29" s="1203"/>
      <c r="CQ29" s="785" t="e">
        <f t="shared" si="7"/>
        <v>#DIV/0!</v>
      </c>
      <c r="CR29" s="1116"/>
      <c r="CS29" s="786" t="e">
        <f t="shared" si="0"/>
        <v>#DIV/0!</v>
      </c>
      <c r="CT29" s="1114"/>
      <c r="CU29" s="1199" t="e">
        <f t="shared" si="1"/>
        <v>#DIV/0!</v>
      </c>
      <c r="CV29" s="1115"/>
      <c r="CW29" s="1208" t="e">
        <f t="shared" si="2"/>
        <v>#DIV/0!</v>
      </c>
      <c r="CX29" s="1214"/>
      <c r="CY29" s="1210" t="e">
        <f t="shared" si="3"/>
        <v>#DIV/0!</v>
      </c>
      <c r="CZ29" s="1116"/>
      <c r="DA29" s="1207" t="e">
        <f t="shared" si="4"/>
        <v>#DIV/0!</v>
      </c>
      <c r="DB29" s="1114"/>
      <c r="DC29" s="1196" t="e">
        <f t="shared" si="5"/>
        <v>#DIV/0!</v>
      </c>
      <c r="DD29" s="1115"/>
      <c r="DE29" s="1208" t="e">
        <f t="shared" si="6"/>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8"/>
        <v>0</v>
      </c>
      <c r="Q30" s="2056"/>
      <c r="R30" s="2057"/>
      <c r="S30" s="908"/>
      <c r="T30" s="908"/>
      <c r="U30" s="908"/>
      <c r="V30" s="908"/>
      <c r="W30" s="947">
        <f t="shared" si="9"/>
        <v>0</v>
      </c>
      <c r="X30" s="878">
        <f t="shared" si="10"/>
        <v>0</v>
      </c>
      <c r="Y30" s="822"/>
      <c r="Z30" s="822"/>
      <c r="AA30" s="932"/>
      <c r="AB30" s="1256"/>
      <c r="AC30" s="892"/>
      <c r="AD30" s="1238"/>
      <c r="AE30" s="934"/>
      <c r="AF30" s="1261"/>
      <c r="AG30" s="1222"/>
      <c r="AH30" s="827"/>
      <c r="AI30" s="959"/>
      <c r="AJ30" s="1275"/>
      <c r="AK30" s="929"/>
      <c r="AL30" s="828"/>
      <c r="AM30" s="1059"/>
      <c r="AN30" s="1059"/>
      <c r="AO30" s="1058"/>
      <c r="AP30" s="1057"/>
      <c r="AQ30" s="404"/>
      <c r="AR30" s="20"/>
      <c r="AS30" s="329"/>
      <c r="AT30" s="307"/>
      <c r="AU30" s="21"/>
      <c r="AV30" s="402"/>
      <c r="AW30" s="403"/>
      <c r="AX30" s="398"/>
      <c r="AY30" s="307"/>
      <c r="AZ30" s="348"/>
      <c r="BA30" s="390"/>
      <c r="BB30" s="415"/>
      <c r="BC30" s="416"/>
      <c r="BD30" s="307"/>
      <c r="BE30" s="348"/>
      <c r="BF30" s="390"/>
      <c r="BG30" s="415"/>
      <c r="BH30" s="416"/>
      <c r="BI30" s="307"/>
      <c r="BJ30" s="348"/>
      <c r="BK30" s="390"/>
      <c r="BL30" s="415"/>
      <c r="BM30" s="416"/>
      <c r="BN30" s="307"/>
      <c r="BO30" s="349"/>
      <c r="BP30" s="407"/>
      <c r="BQ30" s="415"/>
      <c r="BR30" s="416"/>
      <c r="BS30" s="307"/>
      <c r="BT30" s="348"/>
      <c r="BU30" s="408"/>
      <c r="BV30" s="415"/>
      <c r="BW30" s="416"/>
      <c r="BX30" s="307"/>
      <c r="BY30" s="349"/>
      <c r="BZ30" s="407"/>
      <c r="CA30" s="415"/>
      <c r="CB30" s="416"/>
      <c r="CC30" s="307"/>
      <c r="CD30" s="348"/>
      <c r="CE30" s="408"/>
      <c r="CF30" s="415"/>
      <c r="CG30" s="416"/>
      <c r="CH30" s="307"/>
      <c r="CI30" s="348"/>
      <c r="CJ30" s="408"/>
      <c r="CK30" s="409"/>
      <c r="CL30" s="410"/>
      <c r="CM30" s="411"/>
      <c r="CN30" s="412"/>
      <c r="CO30" s="1462"/>
      <c r="CP30" s="1203"/>
      <c r="CQ30" s="785" t="e">
        <f t="shared" si="7"/>
        <v>#DIV/0!</v>
      </c>
      <c r="CR30" s="1116"/>
      <c r="CS30" s="786" t="e">
        <f t="shared" si="0"/>
        <v>#DIV/0!</v>
      </c>
      <c r="CT30" s="1114"/>
      <c r="CU30" s="1199" t="e">
        <f t="shared" si="1"/>
        <v>#DIV/0!</v>
      </c>
      <c r="CV30" s="1115"/>
      <c r="CW30" s="1208" t="e">
        <f t="shared" si="2"/>
        <v>#DIV/0!</v>
      </c>
      <c r="CX30" s="1214"/>
      <c r="CY30" s="1210" t="e">
        <f t="shared" si="3"/>
        <v>#DIV/0!</v>
      </c>
      <c r="CZ30" s="1116"/>
      <c r="DA30" s="1207" t="e">
        <f t="shared" si="4"/>
        <v>#DIV/0!</v>
      </c>
      <c r="DB30" s="1114"/>
      <c r="DC30" s="1196" t="e">
        <f t="shared" si="5"/>
        <v>#DIV/0!</v>
      </c>
      <c r="DD30" s="1115"/>
      <c r="DE30" s="1208" t="e">
        <f t="shared" si="6"/>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8"/>
        <v>0</v>
      </c>
      <c r="Q31" s="2056"/>
      <c r="R31" s="2057"/>
      <c r="S31" s="908"/>
      <c r="T31" s="908"/>
      <c r="U31" s="908"/>
      <c r="V31" s="908"/>
      <c r="W31" s="947">
        <f t="shared" si="9"/>
        <v>0</v>
      </c>
      <c r="X31" s="878">
        <f t="shared" si="10"/>
        <v>0</v>
      </c>
      <c r="Y31" s="822"/>
      <c r="Z31" s="822"/>
      <c r="AA31" s="932"/>
      <c r="AB31" s="1256"/>
      <c r="AC31" s="892"/>
      <c r="AD31" s="1238"/>
      <c r="AE31" s="934"/>
      <c r="AF31" s="1261"/>
      <c r="AG31" s="1222"/>
      <c r="AH31" s="827"/>
      <c r="AI31" s="959"/>
      <c r="AJ31" s="1275"/>
      <c r="AK31" s="929"/>
      <c r="AL31" s="828"/>
      <c r="AM31" s="1059"/>
      <c r="AN31" s="1059"/>
      <c r="AO31" s="1058"/>
      <c r="AP31" s="1057"/>
      <c r="AQ31" s="404"/>
      <c r="AR31" s="20"/>
      <c r="AS31" s="329"/>
      <c r="AT31" s="307"/>
      <c r="AU31" s="21"/>
      <c r="AV31" s="402"/>
      <c r="AW31" s="403"/>
      <c r="AX31" s="398"/>
      <c r="AY31" s="307"/>
      <c r="AZ31" s="348"/>
      <c r="BA31" s="390"/>
      <c r="BB31" s="415"/>
      <c r="BC31" s="416"/>
      <c r="BD31" s="307"/>
      <c r="BE31" s="348"/>
      <c r="BF31" s="390"/>
      <c r="BG31" s="415"/>
      <c r="BH31" s="416"/>
      <c r="BI31" s="307"/>
      <c r="BJ31" s="348"/>
      <c r="BK31" s="390"/>
      <c r="BL31" s="415"/>
      <c r="BM31" s="416"/>
      <c r="BN31" s="307"/>
      <c r="BO31" s="349"/>
      <c r="BP31" s="407"/>
      <c r="BQ31" s="415"/>
      <c r="BR31" s="416"/>
      <c r="BS31" s="307"/>
      <c r="BT31" s="348"/>
      <c r="BU31" s="408"/>
      <c r="BV31" s="415"/>
      <c r="BW31" s="416"/>
      <c r="BX31" s="307"/>
      <c r="BY31" s="349"/>
      <c r="BZ31" s="407"/>
      <c r="CA31" s="415"/>
      <c r="CB31" s="416"/>
      <c r="CC31" s="307"/>
      <c r="CD31" s="348"/>
      <c r="CE31" s="408"/>
      <c r="CF31" s="415"/>
      <c r="CG31" s="416"/>
      <c r="CH31" s="307"/>
      <c r="CI31" s="348"/>
      <c r="CJ31" s="408"/>
      <c r="CK31" s="409"/>
      <c r="CL31" s="410"/>
      <c r="CM31" s="411"/>
      <c r="CN31" s="412"/>
      <c r="CO31" s="1462"/>
      <c r="CP31" s="1203"/>
      <c r="CQ31" s="785" t="e">
        <f t="shared" si="7"/>
        <v>#DIV/0!</v>
      </c>
      <c r="CR31" s="1116"/>
      <c r="CS31" s="786" t="e">
        <f t="shared" si="0"/>
        <v>#DIV/0!</v>
      </c>
      <c r="CT31" s="1114"/>
      <c r="CU31" s="1199" t="e">
        <f t="shared" si="1"/>
        <v>#DIV/0!</v>
      </c>
      <c r="CV31" s="1115"/>
      <c r="CW31" s="1208" t="e">
        <f t="shared" si="2"/>
        <v>#DIV/0!</v>
      </c>
      <c r="CX31" s="1214"/>
      <c r="CY31" s="1210" t="e">
        <f t="shared" si="3"/>
        <v>#DIV/0!</v>
      </c>
      <c r="CZ31" s="1116"/>
      <c r="DA31" s="1207" t="e">
        <f t="shared" si="4"/>
        <v>#DIV/0!</v>
      </c>
      <c r="DB31" s="1114"/>
      <c r="DC31" s="1196" t="e">
        <f t="shared" si="5"/>
        <v>#DIV/0!</v>
      </c>
      <c r="DD31" s="1115"/>
      <c r="DE31" s="1208" t="e">
        <f t="shared" si="6"/>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8"/>
        <v>0</v>
      </c>
      <c r="Q32" s="2049"/>
      <c r="R32" s="2050"/>
      <c r="S32" s="910"/>
      <c r="T32" s="910"/>
      <c r="U32" s="910"/>
      <c r="V32" s="910"/>
      <c r="W32" s="948">
        <f t="shared" si="9"/>
        <v>0</v>
      </c>
      <c r="X32" s="878">
        <f t="shared" si="10"/>
        <v>0</v>
      </c>
      <c r="Y32" s="822"/>
      <c r="Z32" s="822"/>
      <c r="AA32" s="932"/>
      <c r="AB32" s="1256"/>
      <c r="AC32" s="892"/>
      <c r="AD32" s="1238"/>
      <c r="AE32" s="934"/>
      <c r="AF32" s="1261"/>
      <c r="AG32" s="1222"/>
      <c r="AH32" s="827"/>
      <c r="AI32" s="959"/>
      <c r="AJ32" s="1275"/>
      <c r="AK32" s="929"/>
      <c r="AL32" s="828"/>
      <c r="AM32" s="1059"/>
      <c r="AN32" s="1059"/>
      <c r="AO32" s="1058"/>
      <c r="AP32" s="1057"/>
      <c r="AQ32" s="404"/>
      <c r="AR32" s="20"/>
      <c r="AS32" s="329"/>
      <c r="AT32" s="307"/>
      <c r="AU32" s="21"/>
      <c r="AV32" s="402"/>
      <c r="AW32" s="403"/>
      <c r="AX32" s="398"/>
      <c r="AY32" s="307"/>
      <c r="AZ32" s="348"/>
      <c r="BA32" s="390"/>
      <c r="BB32" s="415"/>
      <c r="BC32" s="416"/>
      <c r="BD32" s="307"/>
      <c r="BE32" s="348"/>
      <c r="BF32" s="390"/>
      <c r="BG32" s="415"/>
      <c r="BH32" s="416"/>
      <c r="BI32" s="307"/>
      <c r="BJ32" s="348"/>
      <c r="BK32" s="390"/>
      <c r="BL32" s="415"/>
      <c r="BM32" s="416"/>
      <c r="BN32" s="307"/>
      <c r="BO32" s="349"/>
      <c r="BP32" s="407"/>
      <c r="BQ32" s="415"/>
      <c r="BR32" s="416"/>
      <c r="BS32" s="307"/>
      <c r="BT32" s="348"/>
      <c r="BU32" s="408"/>
      <c r="BV32" s="415"/>
      <c r="BW32" s="416"/>
      <c r="BX32" s="307"/>
      <c r="BY32" s="349"/>
      <c r="BZ32" s="407"/>
      <c r="CA32" s="415"/>
      <c r="CB32" s="416"/>
      <c r="CC32" s="307"/>
      <c r="CD32" s="348"/>
      <c r="CE32" s="408"/>
      <c r="CF32" s="415"/>
      <c r="CG32" s="416"/>
      <c r="CH32" s="307"/>
      <c r="CI32" s="348"/>
      <c r="CJ32" s="408"/>
      <c r="CK32" s="409"/>
      <c r="CL32" s="410"/>
      <c r="CM32" s="411"/>
      <c r="CN32" s="412"/>
      <c r="CO32" s="1462"/>
      <c r="CP32" s="1203"/>
      <c r="CQ32" s="785" t="e">
        <f t="shared" si="7"/>
        <v>#DIV/0!</v>
      </c>
      <c r="CR32" s="1116"/>
      <c r="CS32" s="786" t="e">
        <f t="shared" si="0"/>
        <v>#DIV/0!</v>
      </c>
      <c r="CT32" s="1114"/>
      <c r="CU32" s="1199" t="e">
        <f t="shared" si="1"/>
        <v>#DIV/0!</v>
      </c>
      <c r="CV32" s="1115"/>
      <c r="CW32" s="1208" t="e">
        <f t="shared" si="2"/>
        <v>#DIV/0!</v>
      </c>
      <c r="CX32" s="1214"/>
      <c r="CY32" s="1210" t="e">
        <f t="shared" si="3"/>
        <v>#DIV/0!</v>
      </c>
      <c r="CZ32" s="1116"/>
      <c r="DA32" s="1207" t="e">
        <f t="shared" si="4"/>
        <v>#DIV/0!</v>
      </c>
      <c r="DB32" s="1114"/>
      <c r="DC32" s="1196" t="e">
        <f t="shared" si="5"/>
        <v>#DIV/0!</v>
      </c>
      <c r="DD32" s="1115"/>
      <c r="DE32" s="1208" t="e">
        <f t="shared" si="6"/>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8"/>
        <v>0</v>
      </c>
      <c r="Q33" s="2051"/>
      <c r="R33" s="2052"/>
      <c r="S33" s="893"/>
      <c r="T33" s="893"/>
      <c r="U33" s="893"/>
      <c r="V33" s="893"/>
      <c r="W33" s="945">
        <f t="shared" si="9"/>
        <v>0</v>
      </c>
      <c r="X33" s="878">
        <f t="shared" si="10"/>
        <v>0</v>
      </c>
      <c r="Y33" s="822"/>
      <c r="Z33" s="822"/>
      <c r="AA33" s="932"/>
      <c r="AB33" s="1256"/>
      <c r="AC33" s="892"/>
      <c r="AD33" s="1238"/>
      <c r="AE33" s="934"/>
      <c r="AF33" s="1261"/>
      <c r="AG33" s="1222"/>
      <c r="AH33" s="827"/>
      <c r="AI33" s="959"/>
      <c r="AJ33" s="1275"/>
      <c r="AK33" s="929"/>
      <c r="AL33" s="828"/>
      <c r="AM33" s="1056"/>
      <c r="AN33" s="1056"/>
      <c r="AO33" s="1057"/>
      <c r="AP33" s="1057"/>
      <c r="AQ33" s="404"/>
      <c r="AR33" s="20"/>
      <c r="AS33" s="329"/>
      <c r="AT33" s="307"/>
      <c r="AU33" s="21"/>
      <c r="AV33" s="402"/>
      <c r="AW33" s="403"/>
      <c r="AX33" s="398"/>
      <c r="AY33" s="307"/>
      <c r="AZ33" s="348"/>
      <c r="BA33" s="390"/>
      <c r="BB33" s="415"/>
      <c r="BC33" s="416"/>
      <c r="BD33" s="307"/>
      <c r="BE33" s="348"/>
      <c r="BF33" s="390"/>
      <c r="BG33" s="415"/>
      <c r="BH33" s="416"/>
      <c r="BI33" s="307"/>
      <c r="BJ33" s="348"/>
      <c r="BK33" s="390"/>
      <c r="BL33" s="415"/>
      <c r="BM33" s="416"/>
      <c r="BN33" s="307"/>
      <c r="BO33" s="349"/>
      <c r="BP33" s="407"/>
      <c r="BQ33" s="415"/>
      <c r="BR33" s="416"/>
      <c r="BS33" s="307"/>
      <c r="BT33" s="348"/>
      <c r="BU33" s="408"/>
      <c r="BV33" s="415"/>
      <c r="BW33" s="416"/>
      <c r="BX33" s="307"/>
      <c r="BY33" s="349"/>
      <c r="BZ33" s="407"/>
      <c r="CA33" s="415"/>
      <c r="CB33" s="416"/>
      <c r="CC33" s="307"/>
      <c r="CD33" s="348"/>
      <c r="CE33" s="408"/>
      <c r="CF33" s="415"/>
      <c r="CG33" s="416"/>
      <c r="CH33" s="307"/>
      <c r="CI33" s="348"/>
      <c r="CJ33" s="408"/>
      <c r="CK33" s="409"/>
      <c r="CL33" s="410"/>
      <c r="CM33" s="411"/>
      <c r="CN33" s="412"/>
      <c r="CO33" s="1462"/>
      <c r="CP33" s="1203"/>
      <c r="CQ33" s="785" t="e">
        <f t="shared" si="7"/>
        <v>#DIV/0!</v>
      </c>
      <c r="CR33" s="1116"/>
      <c r="CS33" s="786" t="e">
        <f t="shared" si="0"/>
        <v>#DIV/0!</v>
      </c>
      <c r="CT33" s="1114"/>
      <c r="CU33" s="1199" t="e">
        <f t="shared" si="1"/>
        <v>#DIV/0!</v>
      </c>
      <c r="CV33" s="1115"/>
      <c r="CW33" s="1208" t="e">
        <f t="shared" si="2"/>
        <v>#DIV/0!</v>
      </c>
      <c r="CX33" s="1214"/>
      <c r="CY33" s="1210" t="e">
        <f t="shared" si="3"/>
        <v>#DIV/0!</v>
      </c>
      <c r="CZ33" s="1116"/>
      <c r="DA33" s="1207" t="e">
        <f t="shared" si="4"/>
        <v>#DIV/0!</v>
      </c>
      <c r="DB33" s="1114"/>
      <c r="DC33" s="1196" t="e">
        <f t="shared" si="5"/>
        <v>#DIV/0!</v>
      </c>
      <c r="DD33" s="1115"/>
      <c r="DE33" s="1208" t="e">
        <f t="shared" si="6"/>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8"/>
        <v>0</v>
      </c>
      <c r="Q34" s="2051"/>
      <c r="R34" s="2052"/>
      <c r="S34" s="893"/>
      <c r="T34" s="893"/>
      <c r="U34" s="893"/>
      <c r="V34" s="893"/>
      <c r="W34" s="945">
        <f t="shared" si="9"/>
        <v>0</v>
      </c>
      <c r="X34" s="878">
        <f t="shared" si="10"/>
        <v>0</v>
      </c>
      <c r="Y34" s="822"/>
      <c r="Z34" s="822"/>
      <c r="AA34" s="932"/>
      <c r="AB34" s="1256"/>
      <c r="AC34" s="892"/>
      <c r="AD34" s="1238"/>
      <c r="AE34" s="934"/>
      <c r="AF34" s="1261"/>
      <c r="AG34" s="1222"/>
      <c r="AH34" s="827"/>
      <c r="AI34" s="959"/>
      <c r="AJ34" s="1275"/>
      <c r="AK34" s="929"/>
      <c r="AL34" s="828"/>
      <c r="AM34" s="1056"/>
      <c r="AN34" s="1056"/>
      <c r="AO34" s="1057"/>
      <c r="AP34" s="1058"/>
      <c r="AQ34" s="404"/>
      <c r="AR34" s="20"/>
      <c r="AS34" s="329"/>
      <c r="AT34" s="307"/>
      <c r="AU34" s="21"/>
      <c r="AV34" s="402"/>
      <c r="AW34" s="403"/>
      <c r="AX34" s="398"/>
      <c r="AY34" s="307"/>
      <c r="AZ34" s="348"/>
      <c r="BA34" s="390"/>
      <c r="BB34" s="415"/>
      <c r="BC34" s="416"/>
      <c r="BD34" s="307"/>
      <c r="BE34" s="348"/>
      <c r="BF34" s="390"/>
      <c r="BG34" s="415"/>
      <c r="BH34" s="416"/>
      <c r="BI34" s="307"/>
      <c r="BJ34" s="348"/>
      <c r="BK34" s="390"/>
      <c r="BL34" s="415"/>
      <c r="BM34" s="416"/>
      <c r="BN34" s="307"/>
      <c r="BO34" s="349"/>
      <c r="BP34" s="407"/>
      <c r="BQ34" s="415"/>
      <c r="BR34" s="416"/>
      <c r="BS34" s="307"/>
      <c r="BT34" s="348"/>
      <c r="BU34" s="408"/>
      <c r="BV34" s="415"/>
      <c r="BW34" s="416"/>
      <c r="BX34" s="307"/>
      <c r="BY34" s="349"/>
      <c r="BZ34" s="407"/>
      <c r="CA34" s="415"/>
      <c r="CB34" s="416"/>
      <c r="CC34" s="307"/>
      <c r="CD34" s="348"/>
      <c r="CE34" s="408"/>
      <c r="CF34" s="415"/>
      <c r="CG34" s="416"/>
      <c r="CH34" s="307"/>
      <c r="CI34" s="348"/>
      <c r="CJ34" s="408"/>
      <c r="CK34" s="409"/>
      <c r="CL34" s="410"/>
      <c r="CM34" s="411"/>
      <c r="CN34" s="412"/>
      <c r="CO34" s="1462"/>
      <c r="CP34" s="1203"/>
      <c r="CQ34" s="785" t="e">
        <f t="shared" si="7"/>
        <v>#DIV/0!</v>
      </c>
      <c r="CR34" s="1116"/>
      <c r="CS34" s="786" t="e">
        <f t="shared" si="0"/>
        <v>#DIV/0!</v>
      </c>
      <c r="CT34" s="1114"/>
      <c r="CU34" s="1199" t="e">
        <f t="shared" si="1"/>
        <v>#DIV/0!</v>
      </c>
      <c r="CV34" s="1115"/>
      <c r="CW34" s="1208" t="e">
        <f t="shared" si="2"/>
        <v>#DIV/0!</v>
      </c>
      <c r="CX34" s="1214"/>
      <c r="CY34" s="1210" t="e">
        <f t="shared" si="3"/>
        <v>#DIV/0!</v>
      </c>
      <c r="CZ34" s="1116"/>
      <c r="DA34" s="1207" t="e">
        <f t="shared" si="4"/>
        <v>#DIV/0!</v>
      </c>
      <c r="DB34" s="1114"/>
      <c r="DC34" s="1196" t="e">
        <f t="shared" si="5"/>
        <v>#DIV/0!</v>
      </c>
      <c r="DD34" s="1115"/>
      <c r="DE34" s="1208" t="e">
        <f t="shared" si="6"/>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8"/>
        <v>0</v>
      </c>
      <c r="Q35" s="2067"/>
      <c r="R35" s="2075"/>
      <c r="S35" s="860"/>
      <c r="T35" s="860"/>
      <c r="U35" s="860"/>
      <c r="V35" s="860"/>
      <c r="W35" s="945">
        <f t="shared" si="9"/>
        <v>0</v>
      </c>
      <c r="X35" s="878">
        <f t="shared" si="10"/>
        <v>0</v>
      </c>
      <c r="Y35" s="822"/>
      <c r="Z35" s="822"/>
      <c r="AA35" s="932"/>
      <c r="AB35" s="1256"/>
      <c r="AC35" s="892"/>
      <c r="AD35" s="1240"/>
      <c r="AE35" s="934"/>
      <c r="AF35" s="1261"/>
      <c r="AG35" s="1222"/>
      <c r="AH35" s="827"/>
      <c r="AI35" s="959"/>
      <c r="AJ35" s="1275"/>
      <c r="AK35" s="929"/>
      <c r="AL35" s="828"/>
      <c r="AM35" s="1056"/>
      <c r="AN35" s="1056"/>
      <c r="AO35" s="1057"/>
      <c r="AP35" s="1058"/>
      <c r="AQ35" s="404"/>
      <c r="AR35" s="20"/>
      <c r="AS35" s="329"/>
      <c r="AT35" s="307"/>
      <c r="AU35" s="21"/>
      <c r="AV35" s="402"/>
      <c r="AW35" s="403"/>
      <c r="AX35" s="398"/>
      <c r="AY35" s="307"/>
      <c r="AZ35" s="348"/>
      <c r="BA35" s="390"/>
      <c r="BB35" s="415"/>
      <c r="BC35" s="416"/>
      <c r="BD35" s="307"/>
      <c r="BE35" s="348"/>
      <c r="BF35" s="390"/>
      <c r="BG35" s="415"/>
      <c r="BH35" s="416"/>
      <c r="BI35" s="307"/>
      <c r="BJ35" s="348"/>
      <c r="BK35" s="390"/>
      <c r="BL35" s="415"/>
      <c r="BM35" s="416"/>
      <c r="BN35" s="307"/>
      <c r="BO35" s="349"/>
      <c r="BP35" s="407"/>
      <c r="BQ35" s="415"/>
      <c r="BR35" s="416"/>
      <c r="BS35" s="307"/>
      <c r="BT35" s="348"/>
      <c r="BU35" s="408"/>
      <c r="BV35" s="415"/>
      <c r="BW35" s="416"/>
      <c r="BX35" s="307"/>
      <c r="BY35" s="349"/>
      <c r="BZ35" s="407"/>
      <c r="CA35" s="415"/>
      <c r="CB35" s="416"/>
      <c r="CC35" s="307"/>
      <c r="CD35" s="348"/>
      <c r="CE35" s="408"/>
      <c r="CF35" s="415"/>
      <c r="CG35" s="416"/>
      <c r="CH35" s="307"/>
      <c r="CI35" s="348"/>
      <c r="CJ35" s="408"/>
      <c r="CK35" s="409"/>
      <c r="CL35" s="410"/>
      <c r="CM35" s="411"/>
      <c r="CN35" s="412"/>
      <c r="CO35" s="1462"/>
      <c r="CP35" s="1203"/>
      <c r="CQ35" s="785" t="e">
        <f t="shared" si="7"/>
        <v>#DIV/0!</v>
      </c>
      <c r="CR35" s="1116"/>
      <c r="CS35" s="786" t="e">
        <f t="shared" si="0"/>
        <v>#DIV/0!</v>
      </c>
      <c r="CT35" s="1114"/>
      <c r="CU35" s="1199" t="e">
        <f t="shared" si="1"/>
        <v>#DIV/0!</v>
      </c>
      <c r="CV35" s="1115"/>
      <c r="CW35" s="1208" t="e">
        <f t="shared" si="2"/>
        <v>#DIV/0!</v>
      </c>
      <c r="CX35" s="1214"/>
      <c r="CY35" s="1210" t="e">
        <f t="shared" si="3"/>
        <v>#DIV/0!</v>
      </c>
      <c r="CZ35" s="1116"/>
      <c r="DA35" s="1207" t="e">
        <f t="shared" si="4"/>
        <v>#DIV/0!</v>
      </c>
      <c r="DB35" s="1114"/>
      <c r="DC35" s="1196" t="e">
        <f t="shared" si="5"/>
        <v>#DIV/0!</v>
      </c>
      <c r="DD35" s="1115"/>
      <c r="DE35" s="1208" t="e">
        <f t="shared" si="6"/>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8"/>
        <v>0</v>
      </c>
      <c r="Q36" s="2067"/>
      <c r="R36" s="2075"/>
      <c r="S36" s="860"/>
      <c r="T36" s="860"/>
      <c r="U36" s="860"/>
      <c r="V36" s="860"/>
      <c r="W36" s="945">
        <f t="shared" si="9"/>
        <v>0</v>
      </c>
      <c r="X36" s="878">
        <f t="shared" si="10"/>
        <v>0</v>
      </c>
      <c r="Y36" s="822"/>
      <c r="Z36" s="822"/>
      <c r="AA36" s="932"/>
      <c r="AB36" s="1256"/>
      <c r="AC36" s="892"/>
      <c r="AD36" s="1238"/>
      <c r="AE36" s="934"/>
      <c r="AF36" s="1261"/>
      <c r="AG36" s="1222"/>
      <c r="AH36" s="827"/>
      <c r="AI36" s="959"/>
      <c r="AJ36" s="1275"/>
      <c r="AK36" s="929"/>
      <c r="AL36" s="828"/>
      <c r="AM36" s="1056"/>
      <c r="AN36" s="1056"/>
      <c r="AO36" s="1057"/>
      <c r="AP36" s="1058"/>
      <c r="AQ36" s="404"/>
      <c r="AR36" s="20"/>
      <c r="AS36" s="329"/>
      <c r="AT36" s="307"/>
      <c r="AU36" s="21"/>
      <c r="AV36" s="402"/>
      <c r="AW36" s="403"/>
      <c r="AX36" s="398"/>
      <c r="AY36" s="307"/>
      <c r="AZ36" s="348"/>
      <c r="BA36" s="390"/>
      <c r="BB36" s="415"/>
      <c r="BC36" s="416"/>
      <c r="BD36" s="307"/>
      <c r="BE36" s="348"/>
      <c r="BF36" s="390"/>
      <c r="BG36" s="415"/>
      <c r="BH36" s="416"/>
      <c r="BI36" s="307"/>
      <c r="BJ36" s="348"/>
      <c r="BK36" s="390"/>
      <c r="BL36" s="415"/>
      <c r="BM36" s="416"/>
      <c r="BN36" s="307"/>
      <c r="BO36" s="349"/>
      <c r="BP36" s="407"/>
      <c r="BQ36" s="415"/>
      <c r="BR36" s="416"/>
      <c r="BS36" s="307"/>
      <c r="BT36" s="348"/>
      <c r="BU36" s="408"/>
      <c r="BV36" s="415"/>
      <c r="BW36" s="416"/>
      <c r="BX36" s="307"/>
      <c r="BY36" s="349"/>
      <c r="BZ36" s="407"/>
      <c r="CA36" s="415"/>
      <c r="CB36" s="416"/>
      <c r="CC36" s="307"/>
      <c r="CD36" s="348"/>
      <c r="CE36" s="408"/>
      <c r="CF36" s="415"/>
      <c r="CG36" s="416"/>
      <c r="CH36" s="307"/>
      <c r="CI36" s="348"/>
      <c r="CJ36" s="408"/>
      <c r="CK36" s="409"/>
      <c r="CL36" s="410"/>
      <c r="CM36" s="411"/>
      <c r="CN36" s="412"/>
      <c r="CO36" s="1462"/>
      <c r="CP36" s="1203"/>
      <c r="CQ36" s="785" t="e">
        <f t="shared" si="7"/>
        <v>#DIV/0!</v>
      </c>
      <c r="CR36" s="1116"/>
      <c r="CS36" s="786" t="e">
        <f t="shared" si="0"/>
        <v>#DIV/0!</v>
      </c>
      <c r="CT36" s="1114"/>
      <c r="CU36" s="1199" t="e">
        <f t="shared" si="1"/>
        <v>#DIV/0!</v>
      </c>
      <c r="CV36" s="1115"/>
      <c r="CW36" s="1208" t="e">
        <f t="shared" si="2"/>
        <v>#DIV/0!</v>
      </c>
      <c r="CX36" s="1214"/>
      <c r="CY36" s="1210" t="e">
        <f t="shared" si="3"/>
        <v>#DIV/0!</v>
      </c>
      <c r="CZ36" s="1116"/>
      <c r="DA36" s="1207" t="e">
        <f t="shared" si="4"/>
        <v>#DIV/0!</v>
      </c>
      <c r="DB36" s="1114"/>
      <c r="DC36" s="1196" t="e">
        <f t="shared" si="5"/>
        <v>#DIV/0!</v>
      </c>
      <c r="DD36" s="1115"/>
      <c r="DE36" s="1208" t="e">
        <f t="shared" si="6"/>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8"/>
        <v>0</v>
      </c>
      <c r="Q37" s="2067"/>
      <c r="R37" s="2075"/>
      <c r="S37" s="860"/>
      <c r="T37" s="860"/>
      <c r="U37" s="860"/>
      <c r="V37" s="860"/>
      <c r="W37" s="945">
        <f t="shared" si="9"/>
        <v>0</v>
      </c>
      <c r="X37" s="878">
        <f t="shared" si="10"/>
        <v>0</v>
      </c>
      <c r="Y37" s="822"/>
      <c r="Z37" s="822"/>
      <c r="AA37" s="932"/>
      <c r="AB37" s="1256"/>
      <c r="AC37" s="892"/>
      <c r="AD37" s="1238"/>
      <c r="AE37" s="934"/>
      <c r="AF37" s="1261"/>
      <c r="AG37" s="1222"/>
      <c r="AH37" s="827"/>
      <c r="AI37" s="959"/>
      <c r="AJ37" s="1275"/>
      <c r="AK37" s="1060"/>
      <c r="AL37" s="828"/>
      <c r="AM37" s="1059"/>
      <c r="AN37" s="1059"/>
      <c r="AO37" s="1058"/>
      <c r="AP37" s="1058"/>
      <c r="AQ37" s="404"/>
      <c r="AR37" s="20"/>
      <c r="AS37" s="329"/>
      <c r="AT37" s="307"/>
      <c r="AU37" s="21"/>
      <c r="AV37" s="402"/>
      <c r="AW37" s="403"/>
      <c r="AX37" s="398"/>
      <c r="AY37" s="307"/>
      <c r="AZ37" s="348"/>
      <c r="BA37" s="390"/>
      <c r="BB37" s="415"/>
      <c r="BC37" s="416"/>
      <c r="BD37" s="307"/>
      <c r="BE37" s="348"/>
      <c r="BF37" s="390"/>
      <c r="BG37" s="415"/>
      <c r="BH37" s="416"/>
      <c r="BI37" s="307"/>
      <c r="BJ37" s="348"/>
      <c r="BK37" s="390"/>
      <c r="BL37" s="415"/>
      <c r="BM37" s="416"/>
      <c r="BN37" s="307"/>
      <c r="BO37" s="349"/>
      <c r="BP37" s="407"/>
      <c r="BQ37" s="415"/>
      <c r="BR37" s="416"/>
      <c r="BS37" s="307"/>
      <c r="BT37" s="348"/>
      <c r="BU37" s="408"/>
      <c r="BV37" s="415"/>
      <c r="BW37" s="416"/>
      <c r="BX37" s="307"/>
      <c r="BY37" s="349"/>
      <c r="BZ37" s="407"/>
      <c r="CA37" s="415"/>
      <c r="CB37" s="416"/>
      <c r="CC37" s="307"/>
      <c r="CD37" s="348"/>
      <c r="CE37" s="408"/>
      <c r="CF37" s="415"/>
      <c r="CG37" s="416"/>
      <c r="CH37" s="307"/>
      <c r="CI37" s="348"/>
      <c r="CJ37" s="408"/>
      <c r="CK37" s="409"/>
      <c r="CL37" s="410"/>
      <c r="CM37" s="411"/>
      <c r="CN37" s="412"/>
      <c r="CO37" s="1462"/>
      <c r="CP37" s="1203"/>
      <c r="CQ37" s="785" t="e">
        <f t="shared" si="7"/>
        <v>#DIV/0!</v>
      </c>
      <c r="CR37" s="1116"/>
      <c r="CS37" s="786" t="e">
        <f t="shared" si="0"/>
        <v>#DIV/0!</v>
      </c>
      <c r="CT37" s="1114"/>
      <c r="CU37" s="1199" t="e">
        <f t="shared" si="1"/>
        <v>#DIV/0!</v>
      </c>
      <c r="CV37" s="1115"/>
      <c r="CW37" s="1208" t="e">
        <f t="shared" si="2"/>
        <v>#DIV/0!</v>
      </c>
      <c r="CX37" s="1214"/>
      <c r="CY37" s="1210" t="e">
        <f t="shared" si="3"/>
        <v>#DIV/0!</v>
      </c>
      <c r="CZ37" s="1116"/>
      <c r="DA37" s="1207" t="e">
        <f t="shared" si="4"/>
        <v>#DIV/0!</v>
      </c>
      <c r="DB37" s="1114"/>
      <c r="DC37" s="1196" t="e">
        <f t="shared" si="5"/>
        <v>#DIV/0!</v>
      </c>
      <c r="DD37" s="1115"/>
      <c r="DE37" s="1208" t="e">
        <f t="shared" si="6"/>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8"/>
        <v>0</v>
      </c>
      <c r="Q38" s="2067"/>
      <c r="R38" s="2075"/>
      <c r="S38" s="860"/>
      <c r="T38" s="860"/>
      <c r="U38" s="860"/>
      <c r="V38" s="860"/>
      <c r="W38" s="945">
        <f t="shared" si="9"/>
        <v>0</v>
      </c>
      <c r="X38" s="878">
        <f t="shared" si="10"/>
        <v>0</v>
      </c>
      <c r="Y38" s="822"/>
      <c r="Z38" s="822"/>
      <c r="AA38" s="468"/>
      <c r="AB38" s="1257"/>
      <c r="AC38" s="165"/>
      <c r="AD38" s="1238"/>
      <c r="AE38" s="469"/>
      <c r="AF38" s="1262"/>
      <c r="AG38" s="166"/>
      <c r="AH38" s="827"/>
      <c r="AI38" s="959"/>
      <c r="AJ38" s="1275"/>
      <c r="AK38" s="929"/>
      <c r="AL38" s="828"/>
      <c r="AM38" s="1059"/>
      <c r="AN38" s="1059"/>
      <c r="AO38" s="1058"/>
      <c r="AP38" s="1058"/>
      <c r="AQ38" s="404"/>
      <c r="AR38" s="20"/>
      <c r="AS38" s="329"/>
      <c r="AT38" s="307"/>
      <c r="AU38" s="21"/>
      <c r="AV38" s="402"/>
      <c r="AW38" s="403"/>
      <c r="AX38" s="398"/>
      <c r="AY38" s="307"/>
      <c r="AZ38" s="348"/>
      <c r="BA38" s="390"/>
      <c r="BB38" s="415"/>
      <c r="BC38" s="416"/>
      <c r="BD38" s="307"/>
      <c r="BE38" s="348"/>
      <c r="BF38" s="390"/>
      <c r="BG38" s="415"/>
      <c r="BH38" s="416"/>
      <c r="BI38" s="307"/>
      <c r="BJ38" s="348"/>
      <c r="BK38" s="390"/>
      <c r="BL38" s="415"/>
      <c r="BM38" s="416"/>
      <c r="BN38" s="307"/>
      <c r="BO38" s="349"/>
      <c r="BP38" s="407"/>
      <c r="BQ38" s="415"/>
      <c r="BR38" s="416"/>
      <c r="BS38" s="307"/>
      <c r="BT38" s="348"/>
      <c r="BU38" s="408"/>
      <c r="BV38" s="415"/>
      <c r="BW38" s="416"/>
      <c r="BX38" s="307"/>
      <c r="BY38" s="349"/>
      <c r="BZ38" s="407"/>
      <c r="CA38" s="415"/>
      <c r="CB38" s="416"/>
      <c r="CC38" s="307"/>
      <c r="CD38" s="348"/>
      <c r="CE38" s="408"/>
      <c r="CF38" s="415"/>
      <c r="CG38" s="416"/>
      <c r="CH38" s="307"/>
      <c r="CI38" s="348"/>
      <c r="CJ38" s="408"/>
      <c r="CK38" s="409"/>
      <c r="CL38" s="410"/>
      <c r="CM38" s="411"/>
      <c r="CN38" s="412"/>
      <c r="CO38" s="1462"/>
      <c r="CP38" s="1203"/>
      <c r="CQ38" s="785" t="e">
        <f t="shared" si="7"/>
        <v>#DIV/0!</v>
      </c>
      <c r="CR38" s="1116"/>
      <c r="CS38" s="786" t="e">
        <f t="shared" si="0"/>
        <v>#DIV/0!</v>
      </c>
      <c r="CT38" s="1114"/>
      <c r="CU38" s="1199" t="e">
        <f t="shared" si="1"/>
        <v>#DIV/0!</v>
      </c>
      <c r="CV38" s="1115"/>
      <c r="CW38" s="1208" t="e">
        <f t="shared" si="2"/>
        <v>#DIV/0!</v>
      </c>
      <c r="CX38" s="1214"/>
      <c r="CY38" s="1210" t="e">
        <f t="shared" si="3"/>
        <v>#DIV/0!</v>
      </c>
      <c r="CZ38" s="1116"/>
      <c r="DA38" s="1207" t="e">
        <f t="shared" si="4"/>
        <v>#DIV/0!</v>
      </c>
      <c r="DB38" s="1114"/>
      <c r="DC38" s="1196" t="e">
        <f t="shared" si="5"/>
        <v>#DIV/0!</v>
      </c>
      <c r="DD38" s="1115"/>
      <c r="DE38" s="1208" t="e">
        <f t="shared" si="6"/>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8"/>
        <v>0</v>
      </c>
      <c r="Q39" s="2067"/>
      <c r="R39" s="2075"/>
      <c r="S39" s="860"/>
      <c r="T39" s="860"/>
      <c r="U39" s="860"/>
      <c r="V39" s="860"/>
      <c r="W39" s="945">
        <f t="shared" si="9"/>
        <v>0</v>
      </c>
      <c r="X39" s="878">
        <f t="shared" si="10"/>
        <v>0</v>
      </c>
      <c r="Y39" s="822"/>
      <c r="Z39" s="822"/>
      <c r="AA39" s="932"/>
      <c r="AB39" s="1256"/>
      <c r="AC39" s="892"/>
      <c r="AD39" s="890" t="s">
        <v>361</v>
      </c>
      <c r="AE39" s="934"/>
      <c r="AF39" s="1261"/>
      <c r="AG39" s="1222"/>
      <c r="AH39" s="827"/>
      <c r="AI39" s="959"/>
      <c r="AJ39" s="1275"/>
      <c r="AK39" s="929"/>
      <c r="AL39" s="828"/>
      <c r="AM39" s="1059"/>
      <c r="AN39" s="1059"/>
      <c r="AO39" s="1058"/>
      <c r="AP39" s="1058"/>
      <c r="AQ39" s="404"/>
      <c r="AR39" s="20"/>
      <c r="AS39" s="329"/>
      <c r="AT39" s="307"/>
      <c r="AU39" s="21"/>
      <c r="AV39" s="402"/>
      <c r="AW39" s="403"/>
      <c r="AX39" s="398"/>
      <c r="AY39" s="307"/>
      <c r="AZ39" s="348"/>
      <c r="BA39" s="390"/>
      <c r="BB39" s="415"/>
      <c r="BC39" s="416"/>
      <c r="BD39" s="307"/>
      <c r="BE39" s="348"/>
      <c r="BF39" s="390"/>
      <c r="BG39" s="415"/>
      <c r="BH39" s="416"/>
      <c r="BI39" s="307"/>
      <c r="BJ39" s="348"/>
      <c r="BK39" s="390"/>
      <c r="BL39" s="415"/>
      <c r="BM39" s="416"/>
      <c r="BN39" s="307"/>
      <c r="BO39" s="349"/>
      <c r="BP39" s="407"/>
      <c r="BQ39" s="415"/>
      <c r="BR39" s="416"/>
      <c r="BS39" s="307"/>
      <c r="BT39" s="348"/>
      <c r="BU39" s="408"/>
      <c r="BV39" s="415"/>
      <c r="BW39" s="416"/>
      <c r="BX39" s="307"/>
      <c r="BY39" s="349"/>
      <c r="BZ39" s="407"/>
      <c r="CA39" s="415"/>
      <c r="CB39" s="416"/>
      <c r="CC39" s="307"/>
      <c r="CD39" s="348"/>
      <c r="CE39" s="408"/>
      <c r="CF39" s="415"/>
      <c r="CG39" s="416"/>
      <c r="CH39" s="307"/>
      <c r="CI39" s="348"/>
      <c r="CJ39" s="408"/>
      <c r="CK39" s="409"/>
      <c r="CL39" s="410"/>
      <c r="CM39" s="411"/>
      <c r="CN39" s="412"/>
      <c r="CO39" s="1462"/>
      <c r="CP39" s="1203"/>
      <c r="CQ39" s="785" t="e">
        <f t="shared" si="7"/>
        <v>#DIV/0!</v>
      </c>
      <c r="CR39" s="1116"/>
      <c r="CS39" s="786" t="e">
        <f t="shared" si="0"/>
        <v>#DIV/0!</v>
      </c>
      <c r="CT39" s="1114"/>
      <c r="CU39" s="1199" t="e">
        <f t="shared" si="1"/>
        <v>#DIV/0!</v>
      </c>
      <c r="CV39" s="1115"/>
      <c r="CW39" s="1208" t="e">
        <f t="shared" si="2"/>
        <v>#DIV/0!</v>
      </c>
      <c r="CX39" s="1214"/>
      <c r="CY39" s="1210" t="e">
        <f t="shared" si="3"/>
        <v>#DIV/0!</v>
      </c>
      <c r="CZ39" s="1116"/>
      <c r="DA39" s="1207" t="e">
        <f t="shared" si="4"/>
        <v>#DIV/0!</v>
      </c>
      <c r="DB39" s="1114"/>
      <c r="DC39" s="1196" t="e">
        <f t="shared" si="5"/>
        <v>#DIV/0!</v>
      </c>
      <c r="DD39" s="1115"/>
      <c r="DE39" s="1208" t="e">
        <f t="shared" si="6"/>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8"/>
        <v>0</v>
      </c>
      <c r="Q40" s="2067"/>
      <c r="R40" s="2075"/>
      <c r="S40" s="860"/>
      <c r="T40" s="860"/>
      <c r="U40" s="860"/>
      <c r="V40" s="860"/>
      <c r="W40" s="945">
        <f t="shared" si="9"/>
        <v>0</v>
      </c>
      <c r="X40" s="878">
        <f t="shared" si="10"/>
        <v>0</v>
      </c>
      <c r="Y40" s="822"/>
      <c r="Z40" s="822"/>
      <c r="AA40" s="932"/>
      <c r="AB40" s="1256"/>
      <c r="AC40" s="892"/>
      <c r="AD40" s="1241"/>
      <c r="AE40" s="934"/>
      <c r="AF40" s="1261"/>
      <c r="AG40" s="1222"/>
      <c r="AH40" s="827"/>
      <c r="AI40" s="959"/>
      <c r="AJ40" s="1275"/>
      <c r="AK40" s="929"/>
      <c r="AL40" s="828"/>
      <c r="AM40" s="1059"/>
      <c r="AN40" s="1059"/>
      <c r="AO40" s="1058"/>
      <c r="AP40" s="1058"/>
      <c r="AQ40" s="404"/>
      <c r="AR40" s="20"/>
      <c r="AS40" s="329"/>
      <c r="AT40" s="307"/>
      <c r="AU40" s="21"/>
      <c r="AV40" s="402"/>
      <c r="AW40" s="403"/>
      <c r="AX40" s="398"/>
      <c r="AY40" s="307"/>
      <c r="AZ40" s="348"/>
      <c r="BA40" s="390"/>
      <c r="BB40" s="415"/>
      <c r="BC40" s="416"/>
      <c r="BD40" s="307"/>
      <c r="BE40" s="348"/>
      <c r="BF40" s="390"/>
      <c r="BG40" s="415"/>
      <c r="BH40" s="416"/>
      <c r="BI40" s="307"/>
      <c r="BJ40" s="348"/>
      <c r="BK40" s="390"/>
      <c r="BL40" s="415"/>
      <c r="BM40" s="416"/>
      <c r="BN40" s="307"/>
      <c r="BO40" s="349"/>
      <c r="BP40" s="407"/>
      <c r="BQ40" s="415"/>
      <c r="BR40" s="416"/>
      <c r="BS40" s="307"/>
      <c r="BT40" s="348"/>
      <c r="BU40" s="408"/>
      <c r="BV40" s="415"/>
      <c r="BW40" s="416"/>
      <c r="BX40" s="307"/>
      <c r="BY40" s="349"/>
      <c r="BZ40" s="407"/>
      <c r="CA40" s="415"/>
      <c r="CB40" s="416"/>
      <c r="CC40" s="307"/>
      <c r="CD40" s="348"/>
      <c r="CE40" s="408"/>
      <c r="CF40" s="415"/>
      <c r="CG40" s="416"/>
      <c r="CH40" s="307"/>
      <c r="CI40" s="348"/>
      <c r="CJ40" s="408"/>
      <c r="CK40" s="409"/>
      <c r="CL40" s="410"/>
      <c r="CM40" s="411"/>
      <c r="CN40" s="412"/>
      <c r="CO40" s="1462"/>
      <c r="CP40" s="1203"/>
      <c r="CQ40" s="785" t="e">
        <f t="shared" si="7"/>
        <v>#DIV/0!</v>
      </c>
      <c r="CR40" s="1116"/>
      <c r="CS40" s="786" t="e">
        <f t="shared" si="0"/>
        <v>#DIV/0!</v>
      </c>
      <c r="CT40" s="1114"/>
      <c r="CU40" s="1199" t="e">
        <f t="shared" si="1"/>
        <v>#DIV/0!</v>
      </c>
      <c r="CV40" s="1115"/>
      <c r="CW40" s="1208" t="e">
        <f t="shared" si="2"/>
        <v>#DIV/0!</v>
      </c>
      <c r="CX40" s="1214"/>
      <c r="CY40" s="1210" t="e">
        <f t="shared" si="3"/>
        <v>#DIV/0!</v>
      </c>
      <c r="CZ40" s="1116"/>
      <c r="DA40" s="1207" t="e">
        <f t="shared" si="4"/>
        <v>#DIV/0!</v>
      </c>
      <c r="DB40" s="1114"/>
      <c r="DC40" s="1196" t="e">
        <f t="shared" si="5"/>
        <v>#DIV/0!</v>
      </c>
      <c r="DD40" s="1115"/>
      <c r="DE40" s="1208" t="e">
        <f t="shared" si="6"/>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8"/>
        <v>0</v>
      </c>
      <c r="Q41" s="2067"/>
      <c r="R41" s="2075"/>
      <c r="S41" s="860"/>
      <c r="T41" s="860"/>
      <c r="U41" s="860"/>
      <c r="V41" s="860"/>
      <c r="W41" s="945">
        <f t="shared" si="9"/>
        <v>0</v>
      </c>
      <c r="X41" s="878">
        <f t="shared" si="10"/>
        <v>0</v>
      </c>
      <c r="Y41" s="822"/>
      <c r="Z41" s="822"/>
      <c r="AA41" s="616"/>
      <c r="AB41" s="1258"/>
      <c r="AC41" s="892"/>
      <c r="AD41" s="1241"/>
      <c r="AE41" s="470"/>
      <c r="AF41" s="1263"/>
      <c r="AG41" s="1222"/>
      <c r="AH41" s="827"/>
      <c r="AI41" s="959"/>
      <c r="AJ41" s="1275"/>
      <c r="AK41" s="929"/>
      <c r="AL41" s="828"/>
      <c r="AM41" s="1059"/>
      <c r="AN41" s="1059"/>
      <c r="AO41" s="1058"/>
      <c r="AP41" s="1058"/>
      <c r="AQ41" s="404"/>
      <c r="AR41" s="20"/>
      <c r="AS41" s="329"/>
      <c r="AT41" s="307"/>
      <c r="AU41" s="21"/>
      <c r="AV41" s="402"/>
      <c r="AW41" s="403"/>
      <c r="AX41" s="398"/>
      <c r="AY41" s="307"/>
      <c r="AZ41" s="348"/>
      <c r="BA41" s="390"/>
      <c r="BB41" s="415"/>
      <c r="BC41" s="416"/>
      <c r="BD41" s="307"/>
      <c r="BE41" s="348"/>
      <c r="BF41" s="390"/>
      <c r="BG41" s="415"/>
      <c r="BH41" s="416"/>
      <c r="BI41" s="307"/>
      <c r="BJ41" s="348"/>
      <c r="BK41" s="390"/>
      <c r="BL41" s="415"/>
      <c r="BM41" s="416"/>
      <c r="BN41" s="307"/>
      <c r="BO41" s="349"/>
      <c r="BP41" s="407"/>
      <c r="BQ41" s="415"/>
      <c r="BR41" s="416"/>
      <c r="BS41" s="307"/>
      <c r="BT41" s="348"/>
      <c r="BU41" s="408"/>
      <c r="BV41" s="415"/>
      <c r="BW41" s="416"/>
      <c r="BX41" s="307"/>
      <c r="BY41" s="349"/>
      <c r="BZ41" s="407"/>
      <c r="CA41" s="415"/>
      <c r="CB41" s="416"/>
      <c r="CC41" s="307"/>
      <c r="CD41" s="348"/>
      <c r="CE41" s="408"/>
      <c r="CF41" s="415"/>
      <c r="CG41" s="416"/>
      <c r="CH41" s="307"/>
      <c r="CI41" s="348"/>
      <c r="CJ41" s="408"/>
      <c r="CK41" s="409"/>
      <c r="CL41" s="410"/>
      <c r="CM41" s="411"/>
      <c r="CN41" s="412"/>
      <c r="CO41" s="1462"/>
      <c r="CP41" s="1203"/>
      <c r="CQ41" s="785" t="e">
        <f t="shared" si="7"/>
        <v>#DIV/0!</v>
      </c>
      <c r="CR41" s="1116"/>
      <c r="CS41" s="786" t="e">
        <f t="shared" si="0"/>
        <v>#DIV/0!</v>
      </c>
      <c r="CT41" s="1114"/>
      <c r="CU41" s="1199" t="e">
        <f t="shared" si="1"/>
        <v>#DIV/0!</v>
      </c>
      <c r="CV41" s="1115"/>
      <c r="CW41" s="1208" t="e">
        <f t="shared" si="2"/>
        <v>#DIV/0!</v>
      </c>
      <c r="CX41" s="1214"/>
      <c r="CY41" s="1210" t="e">
        <f t="shared" si="3"/>
        <v>#DIV/0!</v>
      </c>
      <c r="CZ41" s="1116"/>
      <c r="DA41" s="1207" t="e">
        <f t="shared" si="4"/>
        <v>#DIV/0!</v>
      </c>
      <c r="DB41" s="1114"/>
      <c r="DC41" s="1196" t="e">
        <f t="shared" si="5"/>
        <v>#DIV/0!</v>
      </c>
      <c r="DD41" s="1115"/>
      <c r="DE41" s="1208" t="e">
        <f t="shared" si="6"/>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8"/>
        <v>0</v>
      </c>
      <c r="Q42" s="2067"/>
      <c r="R42" s="2075"/>
      <c r="S42" s="860"/>
      <c r="T42" s="860"/>
      <c r="U42" s="860"/>
      <c r="V42" s="860"/>
      <c r="W42" s="945">
        <f t="shared" si="9"/>
        <v>0</v>
      </c>
      <c r="X42" s="878">
        <f t="shared" si="10"/>
        <v>0</v>
      </c>
      <c r="Y42" s="822"/>
      <c r="Z42" s="822"/>
      <c r="AA42" s="932"/>
      <c r="AB42" s="1256"/>
      <c r="AC42" s="167"/>
      <c r="AD42" s="1242"/>
      <c r="AE42" s="934"/>
      <c r="AF42" s="1264"/>
      <c r="AG42" s="1222"/>
      <c r="AH42" s="827"/>
      <c r="AI42" s="959"/>
      <c r="AJ42" s="1275"/>
      <c r="AK42" s="929"/>
      <c r="AL42" s="828"/>
      <c r="AM42" s="1059"/>
      <c r="AN42" s="1059"/>
      <c r="AO42" s="1058"/>
      <c r="AP42" s="1058"/>
      <c r="AQ42" s="404"/>
      <c r="AR42" s="20"/>
      <c r="AS42" s="329"/>
      <c r="AT42" s="307"/>
      <c r="AU42" s="21"/>
      <c r="AV42" s="402"/>
      <c r="AW42" s="403"/>
      <c r="AX42" s="398"/>
      <c r="AY42" s="307"/>
      <c r="AZ42" s="348"/>
      <c r="BA42" s="390"/>
      <c r="BB42" s="415"/>
      <c r="BC42" s="416"/>
      <c r="BD42" s="307"/>
      <c r="BE42" s="348"/>
      <c r="BF42" s="390"/>
      <c r="BG42" s="415"/>
      <c r="BH42" s="416"/>
      <c r="BI42" s="307"/>
      <c r="BJ42" s="348"/>
      <c r="BK42" s="390"/>
      <c r="BL42" s="415"/>
      <c r="BM42" s="416"/>
      <c r="BN42" s="307"/>
      <c r="BO42" s="349"/>
      <c r="BP42" s="407"/>
      <c r="BQ42" s="415"/>
      <c r="BR42" s="416"/>
      <c r="BS42" s="307"/>
      <c r="BT42" s="348"/>
      <c r="BU42" s="408"/>
      <c r="BV42" s="415"/>
      <c r="BW42" s="416"/>
      <c r="BX42" s="307"/>
      <c r="BY42" s="349"/>
      <c r="BZ42" s="407"/>
      <c r="CA42" s="415"/>
      <c r="CB42" s="416"/>
      <c r="CC42" s="307"/>
      <c r="CD42" s="348"/>
      <c r="CE42" s="408"/>
      <c r="CF42" s="415"/>
      <c r="CG42" s="416"/>
      <c r="CH42" s="307"/>
      <c r="CI42" s="348"/>
      <c r="CJ42" s="408"/>
      <c r="CK42" s="409"/>
      <c r="CL42" s="410"/>
      <c r="CM42" s="411"/>
      <c r="CN42" s="412"/>
      <c r="CO42" s="1462"/>
      <c r="CP42" s="1203"/>
      <c r="CQ42" s="785" t="e">
        <f t="shared" si="7"/>
        <v>#DIV/0!</v>
      </c>
      <c r="CR42" s="1116"/>
      <c r="CS42" s="786" t="e">
        <f t="shared" si="0"/>
        <v>#DIV/0!</v>
      </c>
      <c r="CT42" s="1114"/>
      <c r="CU42" s="1199" t="e">
        <f t="shared" si="1"/>
        <v>#DIV/0!</v>
      </c>
      <c r="CV42" s="1115"/>
      <c r="CW42" s="1208" t="e">
        <f t="shared" si="2"/>
        <v>#DIV/0!</v>
      </c>
      <c r="CX42" s="1214"/>
      <c r="CY42" s="1210" t="e">
        <f t="shared" si="3"/>
        <v>#DIV/0!</v>
      </c>
      <c r="CZ42" s="1116"/>
      <c r="DA42" s="1207" t="e">
        <f t="shared" si="4"/>
        <v>#DIV/0!</v>
      </c>
      <c r="DB42" s="1114"/>
      <c r="DC42" s="1196" t="e">
        <f t="shared" si="5"/>
        <v>#DIV/0!</v>
      </c>
      <c r="DD42" s="1115"/>
      <c r="DE42" s="1208" t="e">
        <f t="shared" si="6"/>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8"/>
        <v>0</v>
      </c>
      <c r="Q43" s="2067"/>
      <c r="R43" s="2075"/>
      <c r="S43" s="860"/>
      <c r="T43" s="860"/>
      <c r="U43" s="860"/>
      <c r="V43" s="860"/>
      <c r="W43" s="945">
        <f t="shared" si="9"/>
        <v>0</v>
      </c>
      <c r="X43" s="878">
        <f t="shared" si="10"/>
        <v>0</v>
      </c>
      <c r="Y43" s="822"/>
      <c r="Z43" s="822"/>
      <c r="AA43" s="932"/>
      <c r="AB43" s="1259"/>
      <c r="AC43" s="892"/>
      <c r="AD43" s="1241"/>
      <c r="AE43" s="934"/>
      <c r="AF43" s="1264"/>
      <c r="AG43" s="1222"/>
      <c r="AH43" s="827"/>
      <c r="AI43" s="959"/>
      <c r="AJ43" s="1275"/>
      <c r="AK43" s="929"/>
      <c r="AL43" s="828"/>
      <c r="AM43" s="1059"/>
      <c r="AN43" s="1059"/>
      <c r="AO43" s="1058"/>
      <c r="AP43" s="1058"/>
      <c r="AQ43" s="404"/>
      <c r="AR43" s="20"/>
      <c r="AS43" s="329"/>
      <c r="AT43" s="307"/>
      <c r="AU43" s="21"/>
      <c r="AV43" s="402"/>
      <c r="AW43" s="403"/>
      <c r="AX43" s="398"/>
      <c r="AY43" s="307"/>
      <c r="AZ43" s="348"/>
      <c r="BA43" s="390"/>
      <c r="BB43" s="415"/>
      <c r="BC43" s="416"/>
      <c r="BD43" s="307"/>
      <c r="BE43" s="348"/>
      <c r="BF43" s="390"/>
      <c r="BG43" s="415"/>
      <c r="BH43" s="416"/>
      <c r="BI43" s="307"/>
      <c r="BJ43" s="348"/>
      <c r="BK43" s="390"/>
      <c r="BL43" s="415"/>
      <c r="BM43" s="416"/>
      <c r="BN43" s="307"/>
      <c r="BO43" s="349"/>
      <c r="BP43" s="407"/>
      <c r="BQ43" s="415"/>
      <c r="BR43" s="416"/>
      <c r="BS43" s="307"/>
      <c r="BT43" s="348"/>
      <c r="BU43" s="408"/>
      <c r="BV43" s="415"/>
      <c r="BW43" s="416"/>
      <c r="BX43" s="307"/>
      <c r="BY43" s="349"/>
      <c r="BZ43" s="407"/>
      <c r="CA43" s="415"/>
      <c r="CB43" s="416"/>
      <c r="CC43" s="307"/>
      <c r="CD43" s="348"/>
      <c r="CE43" s="408"/>
      <c r="CF43" s="415"/>
      <c r="CG43" s="416"/>
      <c r="CH43" s="307"/>
      <c r="CI43" s="348"/>
      <c r="CJ43" s="408"/>
      <c r="CK43" s="409"/>
      <c r="CL43" s="410"/>
      <c r="CM43" s="411"/>
      <c r="CN43" s="412"/>
      <c r="CO43" s="1462"/>
      <c r="CP43" s="1203"/>
      <c r="CQ43" s="785" t="e">
        <f t="shared" si="7"/>
        <v>#DIV/0!</v>
      </c>
      <c r="CR43" s="1116"/>
      <c r="CS43" s="786" t="e">
        <f t="shared" si="0"/>
        <v>#DIV/0!</v>
      </c>
      <c r="CT43" s="1114"/>
      <c r="CU43" s="1199" t="e">
        <f t="shared" si="1"/>
        <v>#DIV/0!</v>
      </c>
      <c r="CV43" s="1115"/>
      <c r="CW43" s="1208" t="e">
        <f t="shared" si="2"/>
        <v>#DIV/0!</v>
      </c>
      <c r="CX43" s="1214"/>
      <c r="CY43" s="1210" t="e">
        <f t="shared" si="3"/>
        <v>#DIV/0!</v>
      </c>
      <c r="CZ43" s="1116"/>
      <c r="DA43" s="1207" t="e">
        <f t="shared" si="4"/>
        <v>#DIV/0!</v>
      </c>
      <c r="DB43" s="1114"/>
      <c r="DC43" s="1196" t="e">
        <f t="shared" si="5"/>
        <v>#DIV/0!</v>
      </c>
      <c r="DD43" s="1115"/>
      <c r="DE43" s="1208" t="e">
        <f t="shared" si="6"/>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8"/>
        <v>0</v>
      </c>
      <c r="Q44" s="2067"/>
      <c r="R44" s="2075"/>
      <c r="S44" s="860"/>
      <c r="T44" s="860"/>
      <c r="U44" s="860"/>
      <c r="V44" s="860"/>
      <c r="W44" s="945">
        <f t="shared" si="9"/>
        <v>0</v>
      </c>
      <c r="X44" s="878">
        <f t="shared" si="10"/>
        <v>0</v>
      </c>
      <c r="Y44" s="822"/>
      <c r="Z44" s="822"/>
      <c r="AA44" s="932"/>
      <c r="AB44" s="1259"/>
      <c r="AC44" s="168"/>
      <c r="AD44" s="1242"/>
      <c r="AE44" s="934"/>
      <c r="AF44" s="1264"/>
      <c r="AG44" s="1222"/>
      <c r="AH44" s="827"/>
      <c r="AI44" s="959"/>
      <c r="AJ44" s="1275"/>
      <c r="AK44" s="929"/>
      <c r="AL44" s="828"/>
      <c r="AM44" s="1059"/>
      <c r="AN44" s="1059"/>
      <c r="AO44" s="1058"/>
      <c r="AP44" s="1058"/>
      <c r="AQ44" s="404"/>
      <c r="AR44" s="20"/>
      <c r="AS44" s="329"/>
      <c r="AT44" s="307"/>
      <c r="AU44" s="21"/>
      <c r="AV44" s="402"/>
      <c r="AW44" s="403"/>
      <c r="AX44" s="398"/>
      <c r="AY44" s="307"/>
      <c r="AZ44" s="348"/>
      <c r="BA44" s="390"/>
      <c r="BB44" s="415"/>
      <c r="BC44" s="416"/>
      <c r="BD44" s="307"/>
      <c r="BE44" s="348"/>
      <c r="BF44" s="390"/>
      <c r="BG44" s="415"/>
      <c r="BH44" s="416"/>
      <c r="BI44" s="307"/>
      <c r="BJ44" s="348"/>
      <c r="BK44" s="390"/>
      <c r="BL44" s="415"/>
      <c r="BM44" s="416"/>
      <c r="BN44" s="307"/>
      <c r="BO44" s="349"/>
      <c r="BP44" s="407"/>
      <c r="BQ44" s="415"/>
      <c r="BR44" s="416"/>
      <c r="BS44" s="307"/>
      <c r="BT44" s="348"/>
      <c r="BU44" s="408"/>
      <c r="BV44" s="415"/>
      <c r="BW44" s="416"/>
      <c r="BX44" s="307"/>
      <c r="BY44" s="349"/>
      <c r="BZ44" s="407"/>
      <c r="CA44" s="415"/>
      <c r="CB44" s="416"/>
      <c r="CC44" s="307"/>
      <c r="CD44" s="348"/>
      <c r="CE44" s="408"/>
      <c r="CF44" s="415"/>
      <c r="CG44" s="416"/>
      <c r="CH44" s="307"/>
      <c r="CI44" s="348"/>
      <c r="CJ44" s="408"/>
      <c r="CK44" s="409"/>
      <c r="CL44" s="410"/>
      <c r="CM44" s="411"/>
      <c r="CN44" s="412"/>
      <c r="CO44" s="1462"/>
      <c r="CP44" s="1203"/>
      <c r="CQ44" s="785" t="e">
        <f t="shared" si="7"/>
        <v>#DIV/0!</v>
      </c>
      <c r="CR44" s="1116"/>
      <c r="CS44" s="786" t="e">
        <f t="shared" si="0"/>
        <v>#DIV/0!</v>
      </c>
      <c r="CT44" s="1114"/>
      <c r="CU44" s="1199" t="e">
        <f t="shared" si="1"/>
        <v>#DIV/0!</v>
      </c>
      <c r="CV44" s="1115"/>
      <c r="CW44" s="1208" t="e">
        <f t="shared" si="2"/>
        <v>#DIV/0!</v>
      </c>
      <c r="CX44" s="1214"/>
      <c r="CY44" s="1210" t="e">
        <f t="shared" si="3"/>
        <v>#DIV/0!</v>
      </c>
      <c r="CZ44" s="1116"/>
      <c r="DA44" s="1207" t="e">
        <f t="shared" si="4"/>
        <v>#DIV/0!</v>
      </c>
      <c r="DB44" s="1114"/>
      <c r="DC44" s="1196" t="e">
        <f t="shared" si="5"/>
        <v>#DIV/0!</v>
      </c>
      <c r="DD44" s="1115"/>
      <c r="DE44" s="1208" t="e">
        <f t="shared" si="6"/>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8"/>
        <v>0</v>
      </c>
      <c r="Q45" s="2071"/>
      <c r="R45" s="2076"/>
      <c r="S45" s="859"/>
      <c r="T45" s="859"/>
      <c r="U45" s="859"/>
      <c r="V45" s="859"/>
      <c r="W45" s="946">
        <f t="shared" si="9"/>
        <v>0</v>
      </c>
      <c r="X45" s="878">
        <f t="shared" si="10"/>
        <v>0</v>
      </c>
      <c r="Y45" s="822"/>
      <c r="Z45" s="822"/>
      <c r="AA45" s="932"/>
      <c r="AB45" s="1259"/>
      <c r="AC45" s="168"/>
      <c r="AD45" s="1243"/>
      <c r="AE45" s="934"/>
      <c r="AF45" s="1264"/>
      <c r="AG45" s="1222"/>
      <c r="AH45" s="827"/>
      <c r="AI45" s="959"/>
      <c r="AJ45" s="1275"/>
      <c r="AK45" s="929"/>
      <c r="AL45" s="828"/>
      <c r="AM45" s="1059"/>
      <c r="AN45" s="1059"/>
      <c r="AO45" s="1058"/>
      <c r="AP45" s="1058"/>
      <c r="AQ45" s="404"/>
      <c r="AR45" s="20"/>
      <c r="AS45" s="329"/>
      <c r="AT45" s="307"/>
      <c r="AU45" s="21"/>
      <c r="AV45" s="402"/>
      <c r="AW45" s="403"/>
      <c r="AX45" s="398"/>
      <c r="AY45" s="307"/>
      <c r="AZ45" s="348"/>
      <c r="BA45" s="390"/>
      <c r="BB45" s="415"/>
      <c r="BC45" s="416"/>
      <c r="BD45" s="307"/>
      <c r="BE45" s="348"/>
      <c r="BF45" s="390"/>
      <c r="BG45" s="415"/>
      <c r="BH45" s="416"/>
      <c r="BI45" s="307"/>
      <c r="BJ45" s="348"/>
      <c r="BK45" s="390"/>
      <c r="BL45" s="415"/>
      <c r="BM45" s="416"/>
      <c r="BN45" s="307"/>
      <c r="BO45" s="349"/>
      <c r="BP45" s="407"/>
      <c r="BQ45" s="415"/>
      <c r="BR45" s="416"/>
      <c r="BS45" s="307"/>
      <c r="BT45" s="348"/>
      <c r="BU45" s="408"/>
      <c r="BV45" s="415"/>
      <c r="BW45" s="416"/>
      <c r="BX45" s="307"/>
      <c r="BY45" s="349"/>
      <c r="BZ45" s="407"/>
      <c r="CA45" s="415"/>
      <c r="CB45" s="416"/>
      <c r="CC45" s="307"/>
      <c r="CD45" s="348"/>
      <c r="CE45" s="408"/>
      <c r="CF45" s="415"/>
      <c r="CG45" s="416"/>
      <c r="CH45" s="307"/>
      <c r="CI45" s="348"/>
      <c r="CJ45" s="408"/>
      <c r="CK45" s="409"/>
      <c r="CL45" s="410"/>
      <c r="CM45" s="411"/>
      <c r="CN45" s="412"/>
      <c r="CO45" s="1462"/>
      <c r="CP45" s="1203"/>
      <c r="CQ45" s="785" t="e">
        <f t="shared" si="7"/>
        <v>#DIV/0!</v>
      </c>
      <c r="CR45" s="1116"/>
      <c r="CS45" s="786" t="e">
        <f t="shared" si="0"/>
        <v>#DIV/0!</v>
      </c>
      <c r="CT45" s="1114"/>
      <c r="CU45" s="1199" t="e">
        <f t="shared" si="1"/>
        <v>#DIV/0!</v>
      </c>
      <c r="CV45" s="1115"/>
      <c r="CW45" s="1208" t="e">
        <f t="shared" si="2"/>
        <v>#DIV/0!</v>
      </c>
      <c r="CX45" s="1214"/>
      <c r="CY45" s="1210" t="e">
        <f t="shared" si="3"/>
        <v>#DIV/0!</v>
      </c>
      <c r="CZ45" s="1116"/>
      <c r="DA45" s="1207" t="e">
        <f t="shared" si="4"/>
        <v>#DIV/0!</v>
      </c>
      <c r="DB45" s="1114"/>
      <c r="DC45" s="1196" t="e">
        <f t="shared" si="5"/>
        <v>#DIV/0!</v>
      </c>
      <c r="DD45" s="1115"/>
      <c r="DE45" s="1208" t="e">
        <f t="shared" si="6"/>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8"/>
        <v>0</v>
      </c>
      <c r="Q46" s="2071"/>
      <c r="R46" s="2076"/>
      <c r="S46" s="859"/>
      <c r="T46" s="859"/>
      <c r="U46" s="859"/>
      <c r="V46" s="859"/>
      <c r="W46" s="946">
        <f t="shared" si="9"/>
        <v>0</v>
      </c>
      <c r="X46" s="878">
        <f t="shared" si="10"/>
        <v>0</v>
      </c>
      <c r="Y46" s="822"/>
      <c r="Z46" s="822"/>
      <c r="AA46" s="932"/>
      <c r="AB46" s="1259"/>
      <c r="AC46" s="796"/>
      <c r="AD46" s="1243"/>
      <c r="AE46" s="934"/>
      <c r="AF46" s="1264"/>
      <c r="AG46" s="1222"/>
      <c r="AH46" s="822"/>
      <c r="AI46" s="959"/>
      <c r="AJ46" s="1275"/>
      <c r="AK46" s="929"/>
      <c r="AL46" s="828"/>
      <c r="AM46" s="1059"/>
      <c r="AN46" s="1059"/>
      <c r="AO46" s="1058"/>
      <c r="AP46" s="1058"/>
      <c r="AQ46" s="404"/>
      <c r="AR46" s="20"/>
      <c r="AS46" s="329"/>
      <c r="AT46" s="307"/>
      <c r="AU46" s="21"/>
      <c r="AV46" s="402"/>
      <c r="AW46" s="403"/>
      <c r="AX46" s="398"/>
      <c r="AY46" s="307"/>
      <c r="AZ46" s="348"/>
      <c r="BA46" s="390"/>
      <c r="BB46" s="415"/>
      <c r="BC46" s="416"/>
      <c r="BD46" s="307"/>
      <c r="BE46" s="348"/>
      <c r="BF46" s="390"/>
      <c r="BG46" s="415"/>
      <c r="BH46" s="416"/>
      <c r="BI46" s="307"/>
      <c r="BJ46" s="348"/>
      <c r="BK46" s="390"/>
      <c r="BL46" s="415"/>
      <c r="BM46" s="416"/>
      <c r="BN46" s="307"/>
      <c r="BO46" s="349"/>
      <c r="BP46" s="407"/>
      <c r="BQ46" s="415"/>
      <c r="BR46" s="416"/>
      <c r="BS46" s="307"/>
      <c r="BT46" s="348"/>
      <c r="BU46" s="408"/>
      <c r="BV46" s="415"/>
      <c r="BW46" s="416"/>
      <c r="BX46" s="307"/>
      <c r="BY46" s="349"/>
      <c r="BZ46" s="407"/>
      <c r="CA46" s="415"/>
      <c r="CB46" s="416"/>
      <c r="CC46" s="307"/>
      <c r="CD46" s="348"/>
      <c r="CE46" s="408"/>
      <c r="CF46" s="415"/>
      <c r="CG46" s="416"/>
      <c r="CH46" s="307"/>
      <c r="CI46" s="348"/>
      <c r="CJ46" s="408"/>
      <c r="CK46" s="409"/>
      <c r="CL46" s="410"/>
      <c r="CM46" s="411"/>
      <c r="CN46" s="412"/>
      <c r="CO46" s="1462"/>
      <c r="CP46" s="1203"/>
      <c r="CQ46" s="785" t="e">
        <f t="shared" si="7"/>
        <v>#DIV/0!</v>
      </c>
      <c r="CR46" s="1116"/>
      <c r="CS46" s="786" t="e">
        <f t="shared" si="0"/>
        <v>#DIV/0!</v>
      </c>
      <c r="CT46" s="1114"/>
      <c r="CU46" s="1199" t="e">
        <f t="shared" si="1"/>
        <v>#DIV/0!</v>
      </c>
      <c r="CV46" s="1115"/>
      <c r="CW46" s="1208" t="e">
        <f t="shared" si="2"/>
        <v>#DIV/0!</v>
      </c>
      <c r="CX46" s="1214"/>
      <c r="CY46" s="1210" t="e">
        <f t="shared" si="3"/>
        <v>#DIV/0!</v>
      </c>
      <c r="CZ46" s="1116"/>
      <c r="DA46" s="1207" t="e">
        <f t="shared" si="4"/>
        <v>#DIV/0!</v>
      </c>
      <c r="DB46" s="1114"/>
      <c r="DC46" s="1196" t="e">
        <f t="shared" si="5"/>
        <v>#DIV/0!</v>
      </c>
      <c r="DD46" s="1115"/>
      <c r="DE46" s="1208" t="e">
        <f t="shared" si="6"/>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8"/>
        <v>0</v>
      </c>
      <c r="Q47" s="2077"/>
      <c r="R47" s="2078"/>
      <c r="S47" s="126"/>
      <c r="T47" s="126"/>
      <c r="U47" s="126"/>
      <c r="V47" s="126"/>
      <c r="W47" s="510">
        <f t="shared" si="9"/>
        <v>0</v>
      </c>
      <c r="X47" s="140">
        <f t="shared" si="10"/>
        <v>0</v>
      </c>
      <c r="Y47" s="822"/>
      <c r="Z47" s="822"/>
      <c r="AA47" s="932"/>
      <c r="AB47" s="1259"/>
      <c r="AC47" s="796"/>
      <c r="AD47" s="782"/>
      <c r="AE47" s="934"/>
      <c r="AF47" s="1264"/>
      <c r="AG47" s="1222"/>
      <c r="AH47" s="822"/>
      <c r="AI47" s="959"/>
      <c r="AJ47" s="1275"/>
      <c r="AK47" s="929"/>
      <c r="AL47" s="828"/>
      <c r="AM47" s="1059"/>
      <c r="AN47" s="1059"/>
      <c r="AO47" s="1058"/>
      <c r="AP47" s="1058"/>
      <c r="AQ47" s="404"/>
      <c r="AR47" s="20"/>
      <c r="AS47" s="329"/>
      <c r="AT47" s="307"/>
      <c r="AU47" s="21"/>
      <c r="AV47" s="402"/>
      <c r="AW47" s="403"/>
      <c r="AX47" s="398"/>
      <c r="AY47" s="307"/>
      <c r="AZ47" s="348"/>
      <c r="BA47" s="390"/>
      <c r="BB47" s="415"/>
      <c r="BC47" s="416"/>
      <c r="BD47" s="307"/>
      <c r="BE47" s="348"/>
      <c r="BF47" s="390"/>
      <c r="BG47" s="415"/>
      <c r="BH47" s="416"/>
      <c r="BI47" s="307"/>
      <c r="BJ47" s="348"/>
      <c r="BK47" s="390"/>
      <c r="BL47" s="415"/>
      <c r="BM47" s="416"/>
      <c r="BN47" s="307"/>
      <c r="BO47" s="349"/>
      <c r="BP47" s="407"/>
      <c r="BQ47" s="415"/>
      <c r="BR47" s="416"/>
      <c r="BS47" s="307"/>
      <c r="BT47" s="348"/>
      <c r="BU47" s="408"/>
      <c r="BV47" s="415"/>
      <c r="BW47" s="416"/>
      <c r="BX47" s="307"/>
      <c r="BY47" s="349"/>
      <c r="BZ47" s="407"/>
      <c r="CA47" s="415"/>
      <c r="CB47" s="416"/>
      <c r="CC47" s="307"/>
      <c r="CD47" s="348"/>
      <c r="CE47" s="408"/>
      <c r="CF47" s="415"/>
      <c r="CG47" s="416"/>
      <c r="CH47" s="307"/>
      <c r="CI47" s="348"/>
      <c r="CJ47" s="408"/>
      <c r="CK47" s="409"/>
      <c r="CL47" s="410"/>
      <c r="CM47" s="411"/>
      <c r="CN47" s="412"/>
      <c r="CO47" s="1462"/>
      <c r="CP47" s="1203"/>
      <c r="CQ47" s="785" t="e">
        <f t="shared" si="7"/>
        <v>#DIV/0!</v>
      </c>
      <c r="CR47" s="1116"/>
      <c r="CS47" s="786" t="e">
        <f t="shared" si="0"/>
        <v>#DIV/0!</v>
      </c>
      <c r="CT47" s="1114"/>
      <c r="CU47" s="1199" t="e">
        <f t="shared" si="1"/>
        <v>#DIV/0!</v>
      </c>
      <c r="CV47" s="1115"/>
      <c r="CW47" s="1208" t="e">
        <f t="shared" si="2"/>
        <v>#DIV/0!</v>
      </c>
      <c r="CX47" s="1214"/>
      <c r="CY47" s="1210" t="e">
        <f t="shared" si="3"/>
        <v>#DIV/0!</v>
      </c>
      <c r="CZ47" s="1116"/>
      <c r="DA47" s="1207" t="e">
        <f t="shared" si="4"/>
        <v>#DIV/0!</v>
      </c>
      <c r="DB47" s="1114"/>
      <c r="DC47" s="1196" t="e">
        <f t="shared" si="5"/>
        <v>#DIV/0!</v>
      </c>
      <c r="DD47" s="1115"/>
      <c r="DE47" s="1208" t="e">
        <f t="shared" si="6"/>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827"/>
      <c r="F48" s="827"/>
      <c r="G48" s="905"/>
      <c r="H48" s="923"/>
      <c r="I48" s="923"/>
      <c r="J48" s="923"/>
      <c r="K48" s="969"/>
      <c r="L48" s="969"/>
      <c r="M48" s="148"/>
      <c r="N48" s="2009"/>
      <c r="O48" s="2009"/>
      <c r="P48" s="149"/>
      <c r="Q48" s="150"/>
      <c r="R48" s="150"/>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828"/>
      <c r="AM48" s="1059"/>
      <c r="AN48" s="1059"/>
      <c r="AO48" s="1058"/>
      <c r="AP48" s="1058"/>
      <c r="AQ48" s="404"/>
      <c r="AR48" s="20"/>
      <c r="AS48" s="329"/>
      <c r="AT48" s="307"/>
      <c r="AU48" s="21"/>
      <c r="AV48" s="402"/>
      <c r="AW48" s="403"/>
      <c r="AX48" s="398"/>
      <c r="AY48" s="307"/>
      <c r="AZ48" s="348"/>
      <c r="BA48" s="390"/>
      <c r="BB48" s="415"/>
      <c r="BC48" s="416"/>
      <c r="BD48" s="307"/>
      <c r="BE48" s="348"/>
      <c r="BF48" s="390"/>
      <c r="BG48" s="415"/>
      <c r="BH48" s="416"/>
      <c r="BI48" s="307"/>
      <c r="BJ48" s="348"/>
      <c r="BK48" s="390"/>
      <c r="BL48" s="415"/>
      <c r="BM48" s="416"/>
      <c r="BN48" s="307"/>
      <c r="BO48" s="349"/>
      <c r="BP48" s="407"/>
      <c r="BQ48" s="415"/>
      <c r="BR48" s="416"/>
      <c r="BS48" s="307"/>
      <c r="BT48" s="348"/>
      <c r="BU48" s="408"/>
      <c r="BV48" s="415"/>
      <c r="BW48" s="416"/>
      <c r="BX48" s="307"/>
      <c r="BY48" s="349"/>
      <c r="BZ48" s="407"/>
      <c r="CA48" s="415"/>
      <c r="CB48" s="416"/>
      <c r="CC48" s="307"/>
      <c r="CD48" s="348"/>
      <c r="CE48" s="408"/>
      <c r="CF48" s="415"/>
      <c r="CG48" s="416"/>
      <c r="CH48" s="307"/>
      <c r="CI48" s="348"/>
      <c r="CJ48" s="408"/>
      <c r="CK48" s="409"/>
      <c r="CL48" s="410"/>
      <c r="CM48" s="411"/>
      <c r="CN48" s="412"/>
      <c r="CO48" s="1462"/>
      <c r="CP48" s="1203"/>
      <c r="CQ48" s="785" t="e">
        <f t="shared" si="7"/>
        <v>#DIV/0!</v>
      </c>
      <c r="CR48" s="1116"/>
      <c r="CS48" s="786" t="e">
        <f t="shared" si="0"/>
        <v>#DIV/0!</v>
      </c>
      <c r="CT48" s="1114"/>
      <c r="CU48" s="1199" t="e">
        <f t="shared" si="1"/>
        <v>#DIV/0!</v>
      </c>
      <c r="CV48" s="1115"/>
      <c r="CW48" s="1208" t="e">
        <f t="shared" si="2"/>
        <v>#DIV/0!</v>
      </c>
      <c r="CX48" s="1214"/>
      <c r="CY48" s="1210" t="e">
        <f t="shared" si="3"/>
        <v>#DIV/0!</v>
      </c>
      <c r="CZ48" s="1116"/>
      <c r="DA48" s="1207" t="e">
        <f t="shared" si="4"/>
        <v>#DIV/0!</v>
      </c>
      <c r="DB48" s="1114"/>
      <c r="DC48" s="1196" t="e">
        <f t="shared" si="5"/>
        <v>#DIV/0!</v>
      </c>
      <c r="DD48" s="1115"/>
      <c r="DE48" s="1208" t="e">
        <f t="shared" si="6"/>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509" t="s">
        <v>31</v>
      </c>
      <c r="C49" s="1045" t="s">
        <v>337</v>
      </c>
      <c r="D49" s="1045" t="s">
        <v>338</v>
      </c>
      <c r="E49" s="2107" t="s">
        <v>339</v>
      </c>
      <c r="F49" s="2108"/>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828"/>
      <c r="AM49" s="1059"/>
      <c r="AN49" s="1059"/>
      <c r="AO49" s="1058"/>
      <c r="AP49" s="1058"/>
      <c r="AQ49" s="404"/>
      <c r="AR49" s="20"/>
      <c r="AS49" s="329"/>
      <c r="AT49" s="307"/>
      <c r="AU49" s="21"/>
      <c r="AV49" s="402"/>
      <c r="AW49" s="403"/>
      <c r="AX49" s="398"/>
      <c r="AY49" s="307"/>
      <c r="AZ49" s="348"/>
      <c r="BA49" s="390"/>
      <c r="BB49" s="415"/>
      <c r="BC49" s="416"/>
      <c r="BD49" s="307"/>
      <c r="BE49" s="348"/>
      <c r="BF49" s="390"/>
      <c r="BG49" s="415"/>
      <c r="BH49" s="416"/>
      <c r="BI49" s="307"/>
      <c r="BJ49" s="348"/>
      <c r="BK49" s="390"/>
      <c r="BL49" s="415"/>
      <c r="BM49" s="416"/>
      <c r="BN49" s="307"/>
      <c r="BO49" s="349"/>
      <c r="BP49" s="407"/>
      <c r="BQ49" s="415"/>
      <c r="BR49" s="416"/>
      <c r="BS49" s="307"/>
      <c r="BT49" s="348"/>
      <c r="BU49" s="408"/>
      <c r="BV49" s="415"/>
      <c r="BW49" s="416"/>
      <c r="BX49" s="307"/>
      <c r="BY49" s="349"/>
      <c r="BZ49" s="407"/>
      <c r="CA49" s="415"/>
      <c r="CB49" s="416"/>
      <c r="CC49" s="307"/>
      <c r="CD49" s="348"/>
      <c r="CE49" s="408"/>
      <c r="CF49" s="415"/>
      <c r="CG49" s="416"/>
      <c r="CH49" s="307"/>
      <c r="CI49" s="348"/>
      <c r="CJ49" s="408"/>
      <c r="CK49" s="409"/>
      <c r="CL49" s="410"/>
      <c r="CM49" s="411"/>
      <c r="CN49" s="412"/>
      <c r="CO49" s="1462"/>
      <c r="CP49" s="1203"/>
      <c r="CQ49" s="785" t="e">
        <f t="shared" si="7"/>
        <v>#DIV/0!</v>
      </c>
      <c r="CR49" s="1116"/>
      <c r="CS49" s="786" t="e">
        <f t="shared" si="0"/>
        <v>#DIV/0!</v>
      </c>
      <c r="CT49" s="1114"/>
      <c r="CU49" s="1199" t="e">
        <f t="shared" si="1"/>
        <v>#DIV/0!</v>
      </c>
      <c r="CV49" s="1115"/>
      <c r="CW49" s="1208" t="e">
        <f t="shared" si="2"/>
        <v>#DIV/0!</v>
      </c>
      <c r="CX49" s="1214"/>
      <c r="CY49" s="1210" t="e">
        <f t="shared" si="3"/>
        <v>#DIV/0!</v>
      </c>
      <c r="CZ49" s="1116"/>
      <c r="DA49" s="1207" t="e">
        <f t="shared" si="4"/>
        <v>#DIV/0!</v>
      </c>
      <c r="DB49" s="1114"/>
      <c r="DC49" s="1196" t="e">
        <f t="shared" si="5"/>
        <v>#DIV/0!</v>
      </c>
      <c r="DD49" s="1115"/>
      <c r="DE49" s="1208" t="e">
        <f t="shared" si="6"/>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828"/>
      <c r="AM50" s="1059"/>
      <c r="AN50" s="1059"/>
      <c r="AO50" s="1058"/>
      <c r="AP50" s="1058"/>
      <c r="AQ50" s="404"/>
      <c r="AR50" s="20"/>
      <c r="AS50" s="329"/>
      <c r="AT50" s="307"/>
      <c r="AU50" s="21"/>
      <c r="AV50" s="402"/>
      <c r="AW50" s="403"/>
      <c r="AX50" s="398"/>
      <c r="AY50" s="307"/>
      <c r="AZ50" s="348"/>
      <c r="BA50" s="390"/>
      <c r="BB50" s="415"/>
      <c r="BC50" s="416"/>
      <c r="BD50" s="307"/>
      <c r="BE50" s="348"/>
      <c r="BF50" s="390"/>
      <c r="BG50" s="415"/>
      <c r="BH50" s="416"/>
      <c r="BI50" s="307"/>
      <c r="BJ50" s="348"/>
      <c r="BK50" s="390"/>
      <c r="BL50" s="415"/>
      <c r="BM50" s="416"/>
      <c r="BN50" s="307"/>
      <c r="BO50" s="349"/>
      <c r="BP50" s="407"/>
      <c r="BQ50" s="415"/>
      <c r="BR50" s="416"/>
      <c r="BS50" s="307"/>
      <c r="BT50" s="348"/>
      <c r="BU50" s="408"/>
      <c r="BV50" s="415"/>
      <c r="BW50" s="416"/>
      <c r="BX50" s="307"/>
      <c r="BY50" s="349"/>
      <c r="BZ50" s="407"/>
      <c r="CA50" s="415"/>
      <c r="CB50" s="416"/>
      <c r="CC50" s="307"/>
      <c r="CD50" s="348"/>
      <c r="CE50" s="408"/>
      <c r="CF50" s="415"/>
      <c r="CG50" s="416"/>
      <c r="CH50" s="307"/>
      <c r="CI50" s="348"/>
      <c r="CJ50" s="408"/>
      <c r="CK50" s="409"/>
      <c r="CL50" s="410"/>
      <c r="CM50" s="411"/>
      <c r="CN50" s="412"/>
      <c r="CO50" s="1462"/>
      <c r="CP50" s="1203"/>
      <c r="CQ50" s="785" t="e">
        <f t="shared" si="7"/>
        <v>#DIV/0!</v>
      </c>
      <c r="CR50" s="1116"/>
      <c r="CS50" s="786" t="e">
        <f t="shared" si="0"/>
        <v>#DIV/0!</v>
      </c>
      <c r="CT50" s="1114"/>
      <c r="CU50" s="1199" t="e">
        <f t="shared" si="1"/>
        <v>#DIV/0!</v>
      </c>
      <c r="CV50" s="1115"/>
      <c r="CW50" s="1208" t="e">
        <f t="shared" si="2"/>
        <v>#DIV/0!</v>
      </c>
      <c r="CX50" s="1214"/>
      <c r="CY50" s="1210" t="e">
        <f t="shared" si="3"/>
        <v>#DIV/0!</v>
      </c>
      <c r="CZ50" s="1116"/>
      <c r="DA50" s="1207" t="e">
        <f t="shared" si="4"/>
        <v>#DIV/0!</v>
      </c>
      <c r="DB50" s="1114"/>
      <c r="DC50" s="1196" t="e">
        <f t="shared" si="5"/>
        <v>#DIV/0!</v>
      </c>
      <c r="DD50" s="1115"/>
      <c r="DE50" s="1208" t="e">
        <f t="shared" si="6"/>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828"/>
      <c r="AM51" s="1059"/>
      <c r="AN51" s="1059"/>
      <c r="AO51" s="1058"/>
      <c r="AP51" s="1058"/>
      <c r="AQ51" s="404"/>
      <c r="AR51" s="20"/>
      <c r="AS51" s="329"/>
      <c r="AT51" s="307"/>
      <c r="AU51" s="21"/>
      <c r="AV51" s="402"/>
      <c r="AW51" s="403"/>
      <c r="AX51" s="398"/>
      <c r="AY51" s="307"/>
      <c r="AZ51" s="348"/>
      <c r="BA51" s="390"/>
      <c r="BB51" s="415"/>
      <c r="BC51" s="416"/>
      <c r="BD51" s="350"/>
      <c r="BE51" s="348"/>
      <c r="BF51" s="390"/>
      <c r="BG51" s="415"/>
      <c r="BH51" s="416"/>
      <c r="BI51" s="350"/>
      <c r="BJ51" s="348"/>
      <c r="BK51" s="390"/>
      <c r="BL51" s="415"/>
      <c r="BM51" s="416"/>
      <c r="BN51" s="350"/>
      <c r="BO51" s="349"/>
      <c r="BP51" s="407"/>
      <c r="BQ51" s="415"/>
      <c r="BR51" s="416"/>
      <c r="BS51" s="307"/>
      <c r="BT51" s="348"/>
      <c r="BU51" s="408"/>
      <c r="BV51" s="415"/>
      <c r="BW51" s="416"/>
      <c r="BX51" s="350"/>
      <c r="BY51" s="349"/>
      <c r="BZ51" s="407"/>
      <c r="CA51" s="415"/>
      <c r="CB51" s="416"/>
      <c r="CC51" s="307"/>
      <c r="CD51" s="348"/>
      <c r="CE51" s="408"/>
      <c r="CF51" s="415"/>
      <c r="CG51" s="416"/>
      <c r="CH51" s="307"/>
      <c r="CI51" s="348"/>
      <c r="CJ51" s="408"/>
      <c r="CK51" s="409"/>
      <c r="CL51" s="410"/>
      <c r="CM51" s="411"/>
      <c r="CN51" s="412"/>
      <c r="CO51" s="1462"/>
      <c r="CP51" s="1203"/>
      <c r="CQ51" s="785" t="e">
        <f t="shared" si="7"/>
        <v>#DIV/0!</v>
      </c>
      <c r="CR51" s="1116"/>
      <c r="CS51" s="786" t="e">
        <f t="shared" si="0"/>
        <v>#DIV/0!</v>
      </c>
      <c r="CT51" s="1114"/>
      <c r="CU51" s="1199" t="e">
        <f t="shared" si="1"/>
        <v>#DIV/0!</v>
      </c>
      <c r="CV51" s="1115"/>
      <c r="CW51" s="1208" t="e">
        <f t="shared" si="2"/>
        <v>#DIV/0!</v>
      </c>
      <c r="CX51" s="1214"/>
      <c r="CY51" s="1210" t="e">
        <f t="shared" si="3"/>
        <v>#DIV/0!</v>
      </c>
      <c r="CZ51" s="1116"/>
      <c r="DA51" s="1207" t="e">
        <f t="shared" si="4"/>
        <v>#DIV/0!</v>
      </c>
      <c r="DB51" s="1114"/>
      <c r="DC51" s="1196" t="e">
        <f t="shared" si="5"/>
        <v>#DIV/0!</v>
      </c>
      <c r="DD51" s="1115"/>
      <c r="DE51" s="1208" t="e">
        <f t="shared" si="6"/>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828"/>
      <c r="AM52" s="1059"/>
      <c r="AN52" s="1059"/>
      <c r="AO52" s="1058"/>
      <c r="AP52" s="1058"/>
      <c r="AQ52" s="404"/>
      <c r="AR52" s="20"/>
      <c r="AS52" s="329"/>
      <c r="AT52" s="307"/>
      <c r="AU52" s="21"/>
      <c r="AV52" s="402"/>
      <c r="AW52" s="403"/>
      <c r="AX52" s="398"/>
      <c r="AY52" s="307"/>
      <c r="AZ52" s="348"/>
      <c r="BA52" s="390"/>
      <c r="BB52" s="415"/>
      <c r="BC52" s="416"/>
      <c r="BD52" s="350"/>
      <c r="BE52" s="348"/>
      <c r="BF52" s="390"/>
      <c r="BG52" s="415"/>
      <c r="BH52" s="416"/>
      <c r="BI52" s="350"/>
      <c r="BJ52" s="348"/>
      <c r="BK52" s="390"/>
      <c r="BL52" s="415"/>
      <c r="BM52" s="416"/>
      <c r="BN52" s="350"/>
      <c r="BO52" s="349"/>
      <c r="BP52" s="407"/>
      <c r="BQ52" s="415"/>
      <c r="BR52" s="416"/>
      <c r="BS52" s="307"/>
      <c r="BT52" s="348"/>
      <c r="BU52" s="408"/>
      <c r="BV52" s="415"/>
      <c r="BW52" s="416"/>
      <c r="BX52" s="350"/>
      <c r="BY52" s="349"/>
      <c r="BZ52" s="407"/>
      <c r="CA52" s="415"/>
      <c r="CB52" s="416"/>
      <c r="CC52" s="307"/>
      <c r="CD52" s="348"/>
      <c r="CE52" s="408"/>
      <c r="CF52" s="415"/>
      <c r="CG52" s="416"/>
      <c r="CH52" s="307"/>
      <c r="CI52" s="348"/>
      <c r="CJ52" s="408"/>
      <c r="CK52" s="409"/>
      <c r="CL52" s="410"/>
      <c r="CM52" s="411"/>
      <c r="CN52" s="412"/>
      <c r="CO52" s="1462"/>
      <c r="CP52" s="1203"/>
      <c r="CQ52" s="785" t="e">
        <f t="shared" si="7"/>
        <v>#DIV/0!</v>
      </c>
      <c r="CR52" s="1116"/>
      <c r="CS52" s="786" t="e">
        <f t="shared" si="0"/>
        <v>#DIV/0!</v>
      </c>
      <c r="CT52" s="1114"/>
      <c r="CU52" s="1199" t="e">
        <f t="shared" si="1"/>
        <v>#DIV/0!</v>
      </c>
      <c r="CV52" s="1115"/>
      <c r="CW52" s="1208" t="e">
        <f t="shared" si="2"/>
        <v>#DIV/0!</v>
      </c>
      <c r="CX52" s="1214"/>
      <c r="CY52" s="1210" t="e">
        <f t="shared" si="3"/>
        <v>#DIV/0!</v>
      </c>
      <c r="CZ52" s="1116"/>
      <c r="DA52" s="1207" t="e">
        <f t="shared" si="4"/>
        <v>#DIV/0!</v>
      </c>
      <c r="DB52" s="1114"/>
      <c r="DC52" s="1196" t="e">
        <f t="shared" si="5"/>
        <v>#DIV/0!</v>
      </c>
      <c r="DD52" s="1115"/>
      <c r="DE52" s="1208" t="e">
        <f t="shared" si="6"/>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828"/>
      <c r="AM53" s="1059"/>
      <c r="AN53" s="1059"/>
      <c r="AO53" s="1058"/>
      <c r="AP53" s="1058"/>
      <c r="AQ53" s="404"/>
      <c r="AR53" s="20"/>
      <c r="AS53" s="329"/>
      <c r="AT53" s="307"/>
      <c r="AU53" s="21"/>
      <c r="AV53" s="402"/>
      <c r="AW53" s="403"/>
      <c r="AX53" s="398"/>
      <c r="AY53" s="307"/>
      <c r="AZ53" s="348"/>
      <c r="BA53" s="390"/>
      <c r="BB53" s="415"/>
      <c r="BC53" s="416"/>
      <c r="BD53" s="350"/>
      <c r="BE53" s="348"/>
      <c r="BF53" s="390"/>
      <c r="BG53" s="415"/>
      <c r="BH53" s="416"/>
      <c r="BI53" s="350"/>
      <c r="BJ53" s="348"/>
      <c r="BK53" s="390"/>
      <c r="BL53" s="415"/>
      <c r="BM53" s="416"/>
      <c r="BN53" s="350"/>
      <c r="BO53" s="349"/>
      <c r="BP53" s="407"/>
      <c r="BQ53" s="415"/>
      <c r="BR53" s="416"/>
      <c r="BS53" s="307"/>
      <c r="BT53" s="348"/>
      <c r="BU53" s="408"/>
      <c r="BV53" s="415"/>
      <c r="BW53" s="416"/>
      <c r="BX53" s="350"/>
      <c r="BY53" s="349"/>
      <c r="BZ53" s="407"/>
      <c r="CA53" s="415"/>
      <c r="CB53" s="416"/>
      <c r="CC53" s="307"/>
      <c r="CD53" s="348"/>
      <c r="CE53" s="408"/>
      <c r="CF53" s="415"/>
      <c r="CG53" s="416"/>
      <c r="CH53" s="307"/>
      <c r="CI53" s="348"/>
      <c r="CJ53" s="408"/>
      <c r="CK53" s="409"/>
      <c r="CL53" s="410"/>
      <c r="CM53" s="411"/>
      <c r="CN53" s="412"/>
      <c r="CO53" s="1462"/>
      <c r="CP53" s="1203"/>
      <c r="CQ53" s="785" t="e">
        <f t="shared" si="7"/>
        <v>#DIV/0!</v>
      </c>
      <c r="CR53" s="1116"/>
      <c r="CS53" s="786" t="e">
        <f t="shared" si="0"/>
        <v>#DIV/0!</v>
      </c>
      <c r="CT53" s="1114"/>
      <c r="CU53" s="1199" t="e">
        <f t="shared" si="1"/>
        <v>#DIV/0!</v>
      </c>
      <c r="CV53" s="1115"/>
      <c r="CW53" s="1208" t="e">
        <f t="shared" si="2"/>
        <v>#DIV/0!</v>
      </c>
      <c r="CX53" s="1214"/>
      <c r="CY53" s="1210" t="e">
        <f t="shared" si="3"/>
        <v>#DIV/0!</v>
      </c>
      <c r="CZ53" s="1116"/>
      <c r="DA53" s="1207" t="e">
        <f t="shared" si="4"/>
        <v>#DIV/0!</v>
      </c>
      <c r="DB53" s="1114"/>
      <c r="DC53" s="1196" t="e">
        <f t="shared" si="5"/>
        <v>#DIV/0!</v>
      </c>
      <c r="DD53" s="1115"/>
      <c r="DE53" s="1208" t="e">
        <f t="shared" si="6"/>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828"/>
      <c r="AM54" s="1059"/>
      <c r="AN54" s="1059"/>
      <c r="AO54" s="1058"/>
      <c r="AP54" s="1058"/>
      <c r="AQ54" s="404"/>
      <c r="AR54" s="20"/>
      <c r="AS54" s="329"/>
      <c r="AT54" s="307"/>
      <c r="AU54" s="21"/>
      <c r="AV54" s="402"/>
      <c r="AW54" s="403"/>
      <c r="AX54" s="398"/>
      <c r="AY54" s="307"/>
      <c r="AZ54" s="348"/>
      <c r="BA54" s="390"/>
      <c r="BB54" s="415"/>
      <c r="BC54" s="416"/>
      <c r="BD54" s="350"/>
      <c r="BE54" s="348"/>
      <c r="BF54" s="390"/>
      <c r="BG54" s="415"/>
      <c r="BH54" s="416"/>
      <c r="BI54" s="350"/>
      <c r="BJ54" s="348"/>
      <c r="BK54" s="390"/>
      <c r="BL54" s="415"/>
      <c r="BM54" s="416"/>
      <c r="BN54" s="350"/>
      <c r="BO54" s="349"/>
      <c r="BP54" s="407"/>
      <c r="BQ54" s="415"/>
      <c r="BR54" s="416"/>
      <c r="BS54" s="307"/>
      <c r="BT54" s="348"/>
      <c r="BU54" s="408"/>
      <c r="BV54" s="415"/>
      <c r="BW54" s="416"/>
      <c r="BX54" s="350"/>
      <c r="BY54" s="349"/>
      <c r="BZ54" s="407"/>
      <c r="CA54" s="415"/>
      <c r="CB54" s="416"/>
      <c r="CC54" s="307"/>
      <c r="CD54" s="348"/>
      <c r="CE54" s="408"/>
      <c r="CF54" s="415"/>
      <c r="CG54" s="416"/>
      <c r="CH54" s="307"/>
      <c r="CI54" s="348"/>
      <c r="CJ54" s="408"/>
      <c r="CK54" s="409"/>
      <c r="CL54" s="410"/>
      <c r="CM54" s="411"/>
      <c r="CN54" s="412"/>
      <c r="CO54" s="1462"/>
      <c r="CP54" s="1203"/>
      <c r="CQ54" s="785" t="e">
        <f t="shared" si="7"/>
        <v>#DIV/0!</v>
      </c>
      <c r="CR54" s="1116"/>
      <c r="CS54" s="786" t="e">
        <f t="shared" si="0"/>
        <v>#DIV/0!</v>
      </c>
      <c r="CT54" s="1114"/>
      <c r="CU54" s="1199" t="e">
        <f t="shared" si="1"/>
        <v>#DIV/0!</v>
      </c>
      <c r="CV54" s="1115"/>
      <c r="CW54" s="1208" t="e">
        <f t="shared" si="2"/>
        <v>#DIV/0!</v>
      </c>
      <c r="CX54" s="1214"/>
      <c r="CY54" s="1210" t="e">
        <f t="shared" si="3"/>
        <v>#DIV/0!</v>
      </c>
      <c r="CZ54" s="1116"/>
      <c r="DA54" s="1207" t="e">
        <f t="shared" si="4"/>
        <v>#DIV/0!</v>
      </c>
      <c r="DB54" s="1114"/>
      <c r="DC54" s="1196" t="e">
        <f t="shared" si="5"/>
        <v>#DIV/0!</v>
      </c>
      <c r="DD54" s="1115"/>
      <c r="DE54" s="1208" t="e">
        <f t="shared" si="6"/>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828"/>
      <c r="AM55" s="1059"/>
      <c r="AN55" s="1059"/>
      <c r="AO55" s="1058"/>
      <c r="AP55" s="1058"/>
      <c r="AQ55" s="404"/>
      <c r="AR55" s="20"/>
      <c r="AS55" s="329"/>
      <c r="AT55" s="307"/>
      <c r="AU55" s="21"/>
      <c r="AV55" s="402"/>
      <c r="AW55" s="403"/>
      <c r="AX55" s="398"/>
      <c r="AY55" s="307"/>
      <c r="AZ55" s="348"/>
      <c r="BA55" s="390"/>
      <c r="BB55" s="415"/>
      <c r="BC55" s="416"/>
      <c r="BD55" s="350"/>
      <c r="BE55" s="348"/>
      <c r="BF55" s="390"/>
      <c r="BG55" s="415"/>
      <c r="BH55" s="416"/>
      <c r="BI55" s="350"/>
      <c r="BJ55" s="348"/>
      <c r="BK55" s="390"/>
      <c r="BL55" s="415"/>
      <c r="BM55" s="416"/>
      <c r="BN55" s="350"/>
      <c r="BO55" s="349"/>
      <c r="BP55" s="407"/>
      <c r="BQ55" s="415"/>
      <c r="BR55" s="416"/>
      <c r="BS55" s="307"/>
      <c r="BT55" s="348"/>
      <c r="BU55" s="408"/>
      <c r="BV55" s="415"/>
      <c r="BW55" s="416"/>
      <c r="BX55" s="350"/>
      <c r="BY55" s="349"/>
      <c r="BZ55" s="407"/>
      <c r="CA55" s="415"/>
      <c r="CB55" s="416"/>
      <c r="CC55" s="307"/>
      <c r="CD55" s="348"/>
      <c r="CE55" s="408"/>
      <c r="CF55" s="415"/>
      <c r="CG55" s="416"/>
      <c r="CH55" s="307"/>
      <c r="CI55" s="348"/>
      <c r="CJ55" s="408"/>
      <c r="CK55" s="409"/>
      <c r="CL55" s="410"/>
      <c r="CM55" s="411"/>
      <c r="CN55" s="412"/>
      <c r="CO55" s="1462"/>
      <c r="CP55" s="1203"/>
      <c r="CQ55" s="785" t="e">
        <f t="shared" si="7"/>
        <v>#DIV/0!</v>
      </c>
      <c r="CR55" s="1116"/>
      <c r="CS55" s="786" t="e">
        <f t="shared" si="0"/>
        <v>#DIV/0!</v>
      </c>
      <c r="CT55" s="1114"/>
      <c r="CU55" s="1199" t="e">
        <f t="shared" si="1"/>
        <v>#DIV/0!</v>
      </c>
      <c r="CV55" s="1115"/>
      <c r="CW55" s="1208" t="e">
        <f t="shared" si="2"/>
        <v>#DIV/0!</v>
      </c>
      <c r="CX55" s="1214"/>
      <c r="CY55" s="1210" t="e">
        <f t="shared" si="3"/>
        <v>#DIV/0!</v>
      </c>
      <c r="CZ55" s="1116"/>
      <c r="DA55" s="1207" t="e">
        <f t="shared" si="4"/>
        <v>#DIV/0!</v>
      </c>
      <c r="DB55" s="1114"/>
      <c r="DC55" s="1196" t="e">
        <f t="shared" si="5"/>
        <v>#DIV/0!</v>
      </c>
      <c r="DD55" s="1115"/>
      <c r="DE55" s="1208" t="e">
        <f t="shared" si="6"/>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1">SUM(C51,C56,I51,I56,O51,O56,V51)</f>
        <v>0</v>
      </c>
      <c r="W56" s="601">
        <f t="shared" si="11"/>
        <v>0</v>
      </c>
      <c r="X56" s="602">
        <f t="shared" si="11"/>
        <v>0</v>
      </c>
      <c r="Y56" s="822"/>
      <c r="Z56" s="822"/>
      <c r="AA56" s="358" t="s">
        <v>371</v>
      </c>
      <c r="AB56" s="358"/>
      <c r="AC56" s="1102"/>
      <c r="AD56" s="367"/>
      <c r="AE56" s="368"/>
      <c r="AF56" s="369"/>
      <c r="AG56" s="373"/>
      <c r="AH56" s="822"/>
      <c r="AI56" s="959"/>
      <c r="AJ56" s="1275"/>
      <c r="AK56" s="929"/>
      <c r="AL56" s="828"/>
      <c r="AM56" s="1059"/>
      <c r="AN56" s="1059"/>
      <c r="AO56" s="1058"/>
      <c r="AP56" s="1058"/>
      <c r="AQ56" s="404"/>
      <c r="AR56" s="20"/>
      <c r="AS56" s="329"/>
      <c r="AT56" s="307"/>
      <c r="AU56" s="21"/>
      <c r="AV56" s="402"/>
      <c r="AW56" s="403"/>
      <c r="AX56" s="398"/>
      <c r="AY56" s="307"/>
      <c r="AZ56" s="348"/>
      <c r="BA56" s="390"/>
      <c r="BB56" s="415"/>
      <c r="BC56" s="416"/>
      <c r="BD56" s="350"/>
      <c r="BE56" s="348"/>
      <c r="BF56" s="390"/>
      <c r="BG56" s="415"/>
      <c r="BH56" s="416"/>
      <c r="BI56" s="350"/>
      <c r="BJ56" s="348"/>
      <c r="BK56" s="390"/>
      <c r="BL56" s="415"/>
      <c r="BM56" s="416"/>
      <c r="BN56" s="350"/>
      <c r="BO56" s="349"/>
      <c r="BP56" s="407"/>
      <c r="BQ56" s="415"/>
      <c r="BR56" s="416"/>
      <c r="BS56" s="307"/>
      <c r="BT56" s="348"/>
      <c r="BU56" s="408"/>
      <c r="BV56" s="415"/>
      <c r="BW56" s="416"/>
      <c r="BX56" s="350"/>
      <c r="BY56" s="349"/>
      <c r="BZ56" s="407"/>
      <c r="CA56" s="415"/>
      <c r="CB56" s="416"/>
      <c r="CC56" s="307"/>
      <c r="CD56" s="348"/>
      <c r="CE56" s="408"/>
      <c r="CF56" s="415"/>
      <c r="CG56" s="416"/>
      <c r="CH56" s="307"/>
      <c r="CI56" s="348"/>
      <c r="CJ56" s="408"/>
      <c r="CK56" s="409"/>
      <c r="CL56" s="410"/>
      <c r="CM56" s="411"/>
      <c r="CN56" s="412"/>
      <c r="CO56" s="1462"/>
      <c r="CP56" s="1203"/>
      <c r="CQ56" s="785" t="e">
        <f t="shared" si="7"/>
        <v>#DIV/0!</v>
      </c>
      <c r="CR56" s="1116"/>
      <c r="CS56" s="786" t="e">
        <f t="shared" si="0"/>
        <v>#DIV/0!</v>
      </c>
      <c r="CT56" s="1114"/>
      <c r="CU56" s="1199" t="e">
        <f t="shared" si="1"/>
        <v>#DIV/0!</v>
      </c>
      <c r="CV56" s="1115"/>
      <c r="CW56" s="1208" t="e">
        <f t="shared" si="2"/>
        <v>#DIV/0!</v>
      </c>
      <c r="CX56" s="1214"/>
      <c r="CY56" s="1210" t="e">
        <f t="shared" si="3"/>
        <v>#DIV/0!</v>
      </c>
      <c r="CZ56" s="1116"/>
      <c r="DA56" s="1207" t="e">
        <f t="shared" si="4"/>
        <v>#DIV/0!</v>
      </c>
      <c r="DB56" s="1114"/>
      <c r="DC56" s="1196" t="e">
        <f t="shared" si="5"/>
        <v>#DIV/0!</v>
      </c>
      <c r="DD56" s="1115"/>
      <c r="DE56" s="1208" t="e">
        <f t="shared" si="6"/>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1"/>
        <v>0</v>
      </c>
      <c r="W57" s="606">
        <f t="shared" si="11"/>
        <v>0</v>
      </c>
      <c r="X57" s="1004">
        <f t="shared" si="11"/>
        <v>0</v>
      </c>
      <c r="Y57" s="822"/>
      <c r="Z57" s="822"/>
      <c r="AA57" s="360"/>
      <c r="AB57" s="360"/>
      <c r="AC57" s="1102"/>
      <c r="AD57" s="367"/>
      <c r="AE57" s="368"/>
      <c r="AF57" s="369"/>
      <c r="AG57" s="373"/>
      <c r="AH57" s="822"/>
      <c r="AI57" s="959"/>
      <c r="AJ57" s="1275"/>
      <c r="AK57" s="929"/>
      <c r="AL57" s="828"/>
      <c r="AM57" s="1059"/>
      <c r="AN57" s="1059"/>
      <c r="AO57" s="1058"/>
      <c r="AP57" s="1058"/>
      <c r="AQ57" s="404"/>
      <c r="AR57" s="20"/>
      <c r="AS57" s="329"/>
      <c r="AT57" s="307"/>
      <c r="AU57" s="21"/>
      <c r="AV57" s="402"/>
      <c r="AW57" s="403"/>
      <c r="AX57" s="398"/>
      <c r="AY57" s="307"/>
      <c r="AZ57" s="348"/>
      <c r="BA57" s="390"/>
      <c r="BB57" s="415"/>
      <c r="BC57" s="416"/>
      <c r="BD57" s="350"/>
      <c r="BE57" s="348"/>
      <c r="BF57" s="390"/>
      <c r="BG57" s="415"/>
      <c r="BH57" s="416"/>
      <c r="BI57" s="350"/>
      <c r="BJ57" s="348"/>
      <c r="BK57" s="390"/>
      <c r="BL57" s="415"/>
      <c r="BM57" s="416"/>
      <c r="BN57" s="350"/>
      <c r="BO57" s="349"/>
      <c r="BP57" s="407"/>
      <c r="BQ57" s="415"/>
      <c r="BR57" s="416"/>
      <c r="BS57" s="307"/>
      <c r="BT57" s="348"/>
      <c r="BU57" s="408"/>
      <c r="BV57" s="415"/>
      <c r="BW57" s="416"/>
      <c r="BX57" s="350"/>
      <c r="BY57" s="349"/>
      <c r="BZ57" s="407"/>
      <c r="CA57" s="415"/>
      <c r="CB57" s="416"/>
      <c r="CC57" s="307"/>
      <c r="CD57" s="348"/>
      <c r="CE57" s="408"/>
      <c r="CF57" s="415"/>
      <c r="CG57" s="416"/>
      <c r="CH57" s="307"/>
      <c r="CI57" s="348"/>
      <c r="CJ57" s="408"/>
      <c r="CK57" s="409"/>
      <c r="CL57" s="410"/>
      <c r="CM57" s="411"/>
      <c r="CN57" s="412"/>
      <c r="CO57" s="1462"/>
      <c r="CP57" s="1203"/>
      <c r="CQ57" s="785" t="e">
        <f t="shared" si="7"/>
        <v>#DIV/0!</v>
      </c>
      <c r="CR57" s="1116"/>
      <c r="CS57" s="786" t="e">
        <f t="shared" si="0"/>
        <v>#DIV/0!</v>
      </c>
      <c r="CT57" s="1114"/>
      <c r="CU57" s="1199" t="e">
        <f t="shared" si="1"/>
        <v>#DIV/0!</v>
      </c>
      <c r="CV57" s="1115"/>
      <c r="CW57" s="1208" t="e">
        <f t="shared" si="2"/>
        <v>#DIV/0!</v>
      </c>
      <c r="CX57" s="1214"/>
      <c r="CY57" s="1210" t="e">
        <f t="shared" si="3"/>
        <v>#DIV/0!</v>
      </c>
      <c r="CZ57" s="1116"/>
      <c r="DA57" s="1207" t="e">
        <f t="shared" si="4"/>
        <v>#DIV/0!</v>
      </c>
      <c r="DB57" s="1114"/>
      <c r="DC57" s="1196" t="e">
        <f t="shared" si="5"/>
        <v>#DIV/0!</v>
      </c>
      <c r="DD57" s="1115"/>
      <c r="DE57" s="1208" t="e">
        <f t="shared" si="6"/>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60"/>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828"/>
      <c r="AM58" s="1059"/>
      <c r="AN58" s="1059"/>
      <c r="AO58" s="1058"/>
      <c r="AP58" s="1058"/>
      <c r="AQ58" s="404"/>
      <c r="AR58" s="20"/>
      <c r="AS58" s="329"/>
      <c r="AT58" s="307"/>
      <c r="AU58" s="21"/>
      <c r="AV58" s="402"/>
      <c r="AW58" s="403"/>
      <c r="AX58" s="398"/>
      <c r="AY58" s="307"/>
      <c r="AZ58" s="348"/>
      <c r="BA58" s="390"/>
      <c r="BB58" s="415"/>
      <c r="BC58" s="416"/>
      <c r="BD58" s="350"/>
      <c r="BE58" s="348"/>
      <c r="BF58" s="390"/>
      <c r="BG58" s="415"/>
      <c r="BH58" s="416"/>
      <c r="BI58" s="350"/>
      <c r="BJ58" s="348"/>
      <c r="BK58" s="390"/>
      <c r="BL58" s="415"/>
      <c r="BM58" s="416"/>
      <c r="BN58" s="350"/>
      <c r="BO58" s="349"/>
      <c r="BP58" s="407"/>
      <c r="BQ58" s="415"/>
      <c r="BR58" s="416"/>
      <c r="BS58" s="307"/>
      <c r="BT58" s="348"/>
      <c r="BU58" s="408"/>
      <c r="BV58" s="415"/>
      <c r="BW58" s="416"/>
      <c r="BX58" s="350"/>
      <c r="BY58" s="349"/>
      <c r="BZ58" s="407"/>
      <c r="CA58" s="415"/>
      <c r="CB58" s="416"/>
      <c r="CC58" s="307"/>
      <c r="CD58" s="348"/>
      <c r="CE58" s="408"/>
      <c r="CF58" s="415"/>
      <c r="CG58" s="416"/>
      <c r="CH58" s="307"/>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2">SUM(AQ4:AQ58)</f>
        <v>0</v>
      </c>
      <c r="AR59" s="19">
        <f t="shared" si="12"/>
        <v>0</v>
      </c>
      <c r="AS59" s="19">
        <f t="shared" si="12"/>
        <v>0</v>
      </c>
      <c r="AT59" s="400">
        <f t="shared" si="12"/>
        <v>0</v>
      </c>
      <c r="AU59" s="22">
        <f t="shared" si="12"/>
        <v>0</v>
      </c>
      <c r="AV59" s="79">
        <f t="shared" si="12"/>
        <v>0</v>
      </c>
      <c r="AW59" s="19">
        <f t="shared" si="12"/>
        <v>0</v>
      </c>
      <c r="AX59" s="19">
        <f t="shared" si="12"/>
        <v>0</v>
      </c>
      <c r="AY59" s="399">
        <f t="shared" si="12"/>
        <v>0</v>
      </c>
      <c r="AZ59" s="22">
        <f t="shared" si="12"/>
        <v>0</v>
      </c>
      <c r="BA59" s="79">
        <f t="shared" si="12"/>
        <v>0</v>
      </c>
      <c r="BB59" s="19">
        <f t="shared" si="12"/>
        <v>0</v>
      </c>
      <c r="BC59" s="19">
        <f t="shared" si="12"/>
        <v>0</v>
      </c>
      <c r="BD59" s="399">
        <f t="shared" si="12"/>
        <v>0</v>
      </c>
      <c r="BE59" s="22">
        <f t="shared" si="12"/>
        <v>0</v>
      </c>
      <c r="BF59" s="79">
        <f t="shared" si="12"/>
        <v>0</v>
      </c>
      <c r="BG59" s="19">
        <f t="shared" si="12"/>
        <v>0</v>
      </c>
      <c r="BH59" s="19">
        <f t="shared" si="12"/>
        <v>0</v>
      </c>
      <c r="BI59" s="399">
        <f t="shared" si="12"/>
        <v>0</v>
      </c>
      <c r="BJ59" s="22">
        <f t="shared" si="12"/>
        <v>0</v>
      </c>
      <c r="BK59" s="79">
        <f t="shared" si="12"/>
        <v>0</v>
      </c>
      <c r="BL59" s="405">
        <f t="shared" si="12"/>
        <v>0</v>
      </c>
      <c r="BM59" s="383">
        <f t="shared" si="12"/>
        <v>0</v>
      </c>
      <c r="BN59" s="406">
        <f t="shared" si="12"/>
        <v>0</v>
      </c>
      <c r="BO59" s="384">
        <f t="shared" si="12"/>
        <v>0</v>
      </c>
      <c r="BP59" s="385">
        <f t="shared" si="12"/>
        <v>0</v>
      </c>
      <c r="BQ59" s="405">
        <f t="shared" si="12"/>
        <v>0</v>
      </c>
      <c r="BR59" s="383">
        <f t="shared" si="12"/>
        <v>0</v>
      </c>
      <c r="BS59" s="406">
        <f t="shared" si="12"/>
        <v>0</v>
      </c>
      <c r="BT59" s="384">
        <f t="shared" si="12"/>
        <v>0</v>
      </c>
      <c r="BU59" s="385">
        <f t="shared" si="12"/>
        <v>0</v>
      </c>
      <c r="BV59" s="405">
        <f t="shared" si="12"/>
        <v>0</v>
      </c>
      <c r="BW59" s="383">
        <f t="shared" si="12"/>
        <v>0</v>
      </c>
      <c r="BX59" s="406">
        <f t="shared" si="12"/>
        <v>0</v>
      </c>
      <c r="BY59" s="384">
        <f t="shared" si="12"/>
        <v>0</v>
      </c>
      <c r="BZ59" s="385">
        <f t="shared" si="12"/>
        <v>0</v>
      </c>
      <c r="CA59" s="405">
        <f t="shared" si="12"/>
        <v>0</v>
      </c>
      <c r="CB59" s="383">
        <f t="shared" si="12"/>
        <v>0</v>
      </c>
      <c r="CC59" s="406">
        <f t="shared" si="12"/>
        <v>0</v>
      </c>
      <c r="CD59" s="384">
        <f t="shared" si="12"/>
        <v>0</v>
      </c>
      <c r="CE59" s="385">
        <f t="shared" si="12"/>
        <v>0</v>
      </c>
      <c r="CF59" s="405">
        <f t="shared" si="12"/>
        <v>0</v>
      </c>
      <c r="CG59" s="383">
        <f t="shared" si="12"/>
        <v>0</v>
      </c>
      <c r="CH59" s="406">
        <f t="shared" si="12"/>
        <v>0</v>
      </c>
      <c r="CI59" s="384">
        <f t="shared" si="12"/>
        <v>0</v>
      </c>
      <c r="CJ59" s="385">
        <f t="shared" si="12"/>
        <v>0</v>
      </c>
      <c r="CK59" s="1012">
        <f t="shared" si="12"/>
        <v>0</v>
      </c>
      <c r="CL59" s="1012">
        <f t="shared" si="12"/>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1336"/>
      <c r="C101" s="1336"/>
      <c r="D101" s="1336"/>
      <c r="E101" s="1336"/>
      <c r="F101" s="1336"/>
      <c r="G101" s="1336"/>
      <c r="H101" s="1336"/>
      <c r="I101" s="1336"/>
      <c r="J101" s="1336"/>
      <c r="K101" s="1336"/>
      <c r="L101" s="1336"/>
      <c r="M101" s="1336"/>
      <c r="N101" s="1336"/>
      <c r="O101" s="1336"/>
      <c r="P101" s="1336"/>
      <c r="Q101" s="1336"/>
      <c r="R101" s="1336"/>
      <c r="S101" s="1336"/>
      <c r="T101" s="1336"/>
      <c r="U101" s="1336"/>
      <c r="V101" s="1336"/>
      <c r="W101" s="1336"/>
      <c r="X101" s="1318"/>
      <c r="Y101" s="1318"/>
      <c r="Z101" s="1318"/>
      <c r="AA101" s="1363"/>
      <c r="AB101" s="1363"/>
      <c r="AC101" s="1322"/>
      <c r="AD101" s="1363"/>
      <c r="AE101" s="1363"/>
      <c r="AF101" s="1359"/>
      <c r="AG101" s="1319"/>
      <c r="AH101" s="1318"/>
      <c r="AI101" s="1318"/>
      <c r="AJ101" s="1318"/>
      <c r="AK101" s="1367"/>
      <c r="AL101" s="1367"/>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1336"/>
      <c r="C102" s="1336"/>
      <c r="D102" s="1336"/>
      <c r="E102" s="1336"/>
      <c r="F102" s="1376"/>
      <c r="G102" s="1376"/>
      <c r="H102" s="1376"/>
      <c r="I102" s="1376"/>
      <c r="J102" s="1376"/>
      <c r="K102" s="1744"/>
      <c r="L102" s="1744"/>
      <c r="M102" s="1376"/>
      <c r="N102" s="1376"/>
      <c r="O102" s="1376"/>
      <c r="P102" s="1376"/>
      <c r="Q102" s="1336"/>
      <c r="R102" s="1336"/>
      <c r="S102" s="1336"/>
      <c r="T102" s="1336"/>
      <c r="U102" s="1336"/>
      <c r="V102" s="1336"/>
      <c r="W102" s="1336"/>
      <c r="X102" s="1318"/>
      <c r="Y102" s="1318"/>
      <c r="Z102" s="1318"/>
      <c r="AA102" s="1363"/>
      <c r="AB102" s="1363"/>
      <c r="AC102" s="1322"/>
      <c r="AD102" s="1363"/>
      <c r="AE102" s="1363"/>
      <c r="AF102" s="1359"/>
      <c r="AG102" s="1319"/>
      <c r="AH102" s="1318"/>
      <c r="AI102" s="1318"/>
      <c r="AJ102" s="1318"/>
      <c r="AK102" s="1367"/>
      <c r="AL102" s="1367"/>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370" t="s">
        <v>73</v>
      </c>
      <c r="C103" s="1370"/>
      <c r="D103" s="1370"/>
      <c r="E103" s="1370"/>
      <c r="F103" s="1430">
        <v>3</v>
      </c>
      <c r="G103" s="1430">
        <v>7</v>
      </c>
      <c r="H103" s="1430">
        <v>11</v>
      </c>
      <c r="I103" s="1430">
        <v>15</v>
      </c>
      <c r="J103" s="1430">
        <v>19</v>
      </c>
      <c r="K103" s="2004">
        <v>23</v>
      </c>
      <c r="L103" s="2005"/>
      <c r="M103" s="1430">
        <v>27</v>
      </c>
      <c r="N103" s="1430">
        <v>31</v>
      </c>
      <c r="O103" s="1430">
        <v>35</v>
      </c>
      <c r="P103" s="1430">
        <v>38</v>
      </c>
      <c r="Q103" s="1336"/>
      <c r="R103" s="1336"/>
      <c r="S103" s="1336"/>
      <c r="T103" s="1336"/>
      <c r="U103" s="1336"/>
      <c r="V103" s="1336"/>
      <c r="W103" s="1336"/>
      <c r="X103" s="1318"/>
      <c r="Y103" s="1318"/>
      <c r="Z103" s="1318"/>
      <c r="AA103" s="1363"/>
      <c r="AB103" s="1363"/>
      <c r="AC103" s="1322"/>
      <c r="AD103" s="1363"/>
      <c r="AE103" s="1363"/>
      <c r="AF103" s="1359"/>
      <c r="AG103" s="1319"/>
      <c r="AH103" s="1318"/>
      <c r="AI103" s="1318"/>
      <c r="AJ103" s="1318"/>
      <c r="AK103" s="1367"/>
      <c r="AL103" s="1367"/>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1336" t="s">
        <v>658</v>
      </c>
      <c r="C104" s="1336"/>
      <c r="D104" s="1336"/>
      <c r="E104" s="1336"/>
      <c r="F104" s="1385"/>
      <c r="G104" s="1373"/>
      <c r="H104" s="1373"/>
      <c r="I104" s="1373"/>
      <c r="J104" s="1373"/>
      <c r="K104" s="1783"/>
      <c r="L104" s="1783"/>
      <c r="M104" s="1373"/>
      <c r="N104" s="1373"/>
      <c r="O104" s="1373"/>
      <c r="P104" s="1336"/>
      <c r="Q104" s="1336"/>
      <c r="R104" s="1336"/>
      <c r="S104" s="1336"/>
      <c r="T104" s="1336"/>
      <c r="U104" s="1336"/>
      <c r="V104" s="1336"/>
      <c r="W104" s="1336"/>
      <c r="X104" s="1318"/>
      <c r="Y104" s="1318"/>
      <c r="Z104" s="1318"/>
      <c r="AA104" s="1363"/>
      <c r="AB104" s="1363"/>
      <c r="AC104" s="1322"/>
      <c r="AD104" s="1363"/>
      <c r="AE104" s="1363"/>
      <c r="AF104" s="1359"/>
      <c r="AG104" s="1319"/>
      <c r="AH104" s="1318"/>
      <c r="AI104" s="1318"/>
      <c r="AJ104" s="1318"/>
      <c r="AK104" s="1367"/>
      <c r="AL104" s="1367"/>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1336" t="s">
        <v>182</v>
      </c>
      <c r="C105" s="1336"/>
      <c r="D105" s="1336"/>
      <c r="E105" s="1336"/>
      <c r="F105" s="1385"/>
      <c r="G105" s="1373"/>
      <c r="H105" s="1373"/>
      <c r="I105" s="1373"/>
      <c r="J105" s="1373"/>
      <c r="K105" s="1783"/>
      <c r="L105" s="1783"/>
      <c r="M105" s="1373"/>
      <c r="N105" s="1373"/>
      <c r="O105" s="1373"/>
      <c r="P105" s="1336"/>
      <c r="Q105" s="1336"/>
      <c r="R105" s="1336"/>
      <c r="S105" s="1336"/>
      <c r="T105" s="1336"/>
      <c r="U105" s="1336"/>
      <c r="V105" s="1336"/>
      <c r="W105" s="1336"/>
      <c r="X105" s="1318"/>
      <c r="Y105" s="1318"/>
      <c r="Z105" s="1318"/>
      <c r="AA105" s="1363"/>
      <c r="AB105" s="1363"/>
      <c r="AC105" s="1322"/>
      <c r="AD105" s="1363"/>
      <c r="AE105" s="1320"/>
      <c r="AF105" s="1320"/>
      <c r="AG105" s="1319"/>
      <c r="AH105" s="1318"/>
      <c r="AI105" s="1318"/>
      <c r="AJ105" s="1318"/>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1336" t="s">
        <v>185</v>
      </c>
      <c r="C106" s="1336"/>
      <c r="D106" s="1336"/>
      <c r="E106" s="1336"/>
      <c r="F106" s="1385"/>
      <c r="G106" s="1373"/>
      <c r="H106" s="1373"/>
      <c r="I106" s="1373"/>
      <c r="J106" s="1373"/>
      <c r="K106" s="1783"/>
      <c r="L106" s="1783"/>
      <c r="M106" s="1373"/>
      <c r="N106" s="1373"/>
      <c r="O106" s="1373"/>
      <c r="P106" s="1336"/>
      <c r="Q106" s="1336"/>
      <c r="R106" s="1336"/>
      <c r="S106" s="1336"/>
      <c r="T106" s="1336"/>
      <c r="U106" s="1336"/>
      <c r="V106" s="1336"/>
      <c r="W106" s="1336"/>
      <c r="X106" s="1318"/>
      <c r="Y106" s="1318"/>
      <c r="Z106" s="1318"/>
      <c r="AA106" s="1363"/>
      <c r="AB106" s="1363"/>
      <c r="AC106" s="1322"/>
      <c r="AD106" s="1363"/>
      <c r="AE106" s="1330"/>
      <c r="AF106" s="1330"/>
      <c r="AG106" s="1319"/>
      <c r="AH106" s="1318"/>
      <c r="AI106" s="1318"/>
      <c r="AJ106" s="1318"/>
      <c r="AK106" s="1367"/>
      <c r="AL106" s="1367"/>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1336" t="s">
        <v>401</v>
      </c>
      <c r="C107" s="1336"/>
      <c r="D107" s="1336"/>
      <c r="E107" s="1336"/>
      <c r="F107" s="1385"/>
      <c r="G107" s="1373"/>
      <c r="H107" s="1373"/>
      <c r="I107" s="1373"/>
      <c r="J107" s="1373"/>
      <c r="K107" s="1783"/>
      <c r="L107" s="1783"/>
      <c r="M107" s="1373"/>
      <c r="N107" s="1373"/>
      <c r="O107" s="1373"/>
      <c r="P107" s="1336"/>
      <c r="Q107" s="1328"/>
      <c r="R107" s="1328"/>
      <c r="S107" s="1328"/>
      <c r="T107" s="1328"/>
      <c r="U107" s="1328"/>
      <c r="V107" s="1328"/>
      <c r="W107" s="1328"/>
      <c r="X107" s="1318"/>
      <c r="Y107" s="1318"/>
      <c r="Z107" s="1318"/>
      <c r="AA107" s="1320"/>
      <c r="AB107" s="1320"/>
      <c r="AC107" s="1361"/>
      <c r="AD107" s="1363"/>
      <c r="AE107" s="1330"/>
      <c r="AF107" s="1330"/>
      <c r="AG107" s="1319"/>
      <c r="AH107" s="1318"/>
      <c r="AI107" s="1318"/>
      <c r="AJ107" s="1318"/>
      <c r="AK107" s="1367"/>
      <c r="AL107" s="1367"/>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1336" t="s">
        <v>456</v>
      </c>
      <c r="C108" s="1336"/>
      <c r="D108" s="1336"/>
      <c r="E108" s="1336"/>
      <c r="F108" s="1385"/>
      <c r="G108" s="1373"/>
      <c r="H108" s="1373"/>
      <c r="I108" s="1373"/>
      <c r="J108" s="1373"/>
      <c r="K108" s="1783"/>
      <c r="L108" s="1783"/>
      <c r="M108" s="1373"/>
      <c r="N108" s="1373"/>
      <c r="O108" s="1373"/>
      <c r="P108" s="1328"/>
      <c r="Q108" s="1334"/>
      <c r="R108" s="1334"/>
      <c r="S108" s="1334"/>
      <c r="T108" s="1334"/>
      <c r="U108" s="1328"/>
      <c r="V108" s="1328"/>
      <c r="W108" s="1328"/>
      <c r="X108" s="1318"/>
      <c r="Y108" s="1318"/>
      <c r="Z108" s="1318"/>
      <c r="AA108" s="1330"/>
      <c r="AB108" s="1330"/>
      <c r="AC108" s="1332"/>
      <c r="AD108" s="1363"/>
      <c r="AE108" s="1319"/>
      <c r="AF108" s="1319"/>
      <c r="AG108" s="1319"/>
      <c r="AH108" s="1318"/>
      <c r="AI108" s="1318"/>
      <c r="AJ108" s="1318"/>
      <c r="AK108" s="1331"/>
      <c r="AL108" s="1331"/>
    </row>
    <row r="109" spans="2:92" x14ac:dyDescent="0.25">
      <c r="B109" s="1328" t="s">
        <v>191</v>
      </c>
      <c r="C109" s="1328"/>
      <c r="D109" s="1328"/>
      <c r="E109" s="1328"/>
      <c r="F109" s="1386"/>
      <c r="G109" s="1366"/>
      <c r="H109" s="1366"/>
      <c r="I109" s="1366"/>
      <c r="J109" s="1366"/>
      <c r="K109" s="1783"/>
      <c r="L109" s="1783"/>
      <c r="M109" s="1366"/>
      <c r="N109" s="1366"/>
      <c r="O109" s="1366"/>
      <c r="P109" s="1334"/>
      <c r="Q109" s="1318"/>
      <c r="R109" s="1318"/>
      <c r="S109" s="1318"/>
      <c r="T109" s="1318"/>
      <c r="U109" s="1318"/>
      <c r="V109" s="1318"/>
      <c r="W109" s="1318"/>
      <c r="X109" s="1318"/>
      <c r="Y109" s="1318"/>
      <c r="Z109" s="1318"/>
      <c r="AA109" s="1330"/>
      <c r="AB109" s="1330"/>
      <c r="AC109" s="1332"/>
      <c r="AD109" s="1363"/>
      <c r="AE109" s="1319"/>
      <c r="AF109" s="1319"/>
      <c r="AG109" s="1319"/>
      <c r="AH109" s="1318"/>
      <c r="AI109" s="1318"/>
      <c r="AJ109" s="1318"/>
      <c r="AK109" s="1331"/>
      <c r="AL109" s="1331"/>
    </row>
    <row r="110" spans="2:92" x14ac:dyDescent="0.25">
      <c r="B110" s="1328" t="s">
        <v>193</v>
      </c>
      <c r="C110" s="1328"/>
      <c r="D110" s="1328"/>
      <c r="E110" s="1336"/>
      <c r="F110" s="1385"/>
      <c r="G110" s="1373"/>
      <c r="H110" s="1373"/>
      <c r="I110" s="1366"/>
      <c r="J110" s="1366"/>
      <c r="K110" s="1783"/>
      <c r="L110" s="1783"/>
      <c r="M110" s="1366"/>
      <c r="N110" s="1366"/>
      <c r="O110" s="1366"/>
      <c r="P110" s="1318"/>
      <c r="Q110" s="1318"/>
      <c r="R110" s="1318"/>
      <c r="S110" s="1318"/>
      <c r="T110" s="1318"/>
      <c r="U110" s="1318"/>
      <c r="V110" s="1318"/>
      <c r="W110" s="1318"/>
      <c r="X110" s="1318"/>
      <c r="Y110" s="1318"/>
      <c r="Z110" s="1318"/>
      <c r="AA110" s="1319"/>
      <c r="AB110" s="1319"/>
      <c r="AC110" s="1319"/>
      <c r="AD110" s="1319"/>
      <c r="AE110" s="1319"/>
      <c r="AF110" s="1319"/>
      <c r="AG110" s="1319"/>
      <c r="AH110" s="1318"/>
      <c r="AI110" s="1318"/>
      <c r="AJ110" s="1318"/>
      <c r="AK110" s="1331"/>
      <c r="AL110" s="1331"/>
    </row>
    <row r="111" spans="2:92" x14ac:dyDescent="0.25">
      <c r="B111" s="1336" t="s">
        <v>350</v>
      </c>
      <c r="C111" s="1318"/>
      <c r="D111" s="1318"/>
      <c r="E111" s="1318"/>
      <c r="F111" s="1387"/>
      <c r="G111" s="1371"/>
      <c r="H111" s="1372"/>
      <c r="I111" s="1372"/>
      <c r="J111" s="1372"/>
      <c r="K111" s="1783"/>
      <c r="L111" s="1783"/>
      <c r="M111" s="1372"/>
      <c r="N111" s="1372"/>
      <c r="O111" s="1372"/>
      <c r="P111" s="1318"/>
      <c r="Q111" s="1318"/>
      <c r="R111" s="1318"/>
      <c r="S111" s="1318"/>
      <c r="T111" s="1318"/>
      <c r="U111" s="1318"/>
      <c r="V111" s="1318"/>
      <c r="W111" s="1318"/>
      <c r="X111" s="1318"/>
      <c r="Y111" s="1318"/>
      <c r="Z111" s="1318"/>
      <c r="AA111" s="1319"/>
      <c r="AB111" s="1319"/>
      <c r="AC111" s="1319"/>
      <c r="AD111" s="1319"/>
      <c r="AE111" s="1319"/>
      <c r="AF111" s="1319"/>
      <c r="AG111" s="1319"/>
      <c r="AH111" s="1318"/>
      <c r="AI111" s="1318"/>
      <c r="AJ111" s="1318"/>
      <c r="AK111" s="1331"/>
      <c r="AL111" s="1331"/>
    </row>
    <row r="112" spans="2:92" x14ac:dyDescent="0.25">
      <c r="B112" s="1336" t="s">
        <v>199</v>
      </c>
      <c r="C112" s="1318"/>
      <c r="D112" s="1318"/>
      <c r="E112" s="1318"/>
      <c r="F112" s="1387"/>
      <c r="G112" s="1371"/>
      <c r="H112" s="1372"/>
      <c r="I112" s="1372"/>
      <c r="J112" s="1372"/>
      <c r="K112" s="1783"/>
      <c r="L112" s="1783"/>
      <c r="M112" s="1372"/>
      <c r="N112" s="1372"/>
      <c r="O112" s="1372"/>
      <c r="P112" s="1318"/>
      <c r="Q112" s="1318"/>
      <c r="R112" s="1318"/>
      <c r="S112" s="1318"/>
      <c r="T112" s="1318"/>
      <c r="U112" s="1318"/>
      <c r="V112" s="1318"/>
      <c r="W112" s="1318"/>
      <c r="X112" s="1318"/>
      <c r="Y112" s="1318"/>
      <c r="Z112" s="1318"/>
      <c r="AA112" s="1319"/>
      <c r="AB112" s="1319"/>
      <c r="AC112" s="1319"/>
      <c r="AD112" s="1319"/>
      <c r="AE112" s="1319"/>
      <c r="AF112" s="1319"/>
      <c r="AG112" s="1319"/>
      <c r="AH112" s="1318"/>
      <c r="AI112" s="1318"/>
      <c r="AJ112" s="1318"/>
      <c r="AK112" s="1331"/>
      <c r="AL112" s="1331"/>
    </row>
    <row r="113" spans="2:38" x14ac:dyDescent="0.25">
      <c r="B113" s="1336" t="s">
        <v>200</v>
      </c>
      <c r="C113" s="1318"/>
      <c r="D113" s="1318"/>
      <c r="E113" s="1318"/>
      <c r="F113" s="1387"/>
      <c r="G113" s="1371"/>
      <c r="H113" s="1372"/>
      <c r="I113" s="1372"/>
      <c r="J113" s="1372"/>
      <c r="K113" s="1783"/>
      <c r="L113" s="1783"/>
      <c r="M113" s="1372"/>
      <c r="N113" s="1372"/>
      <c r="O113" s="1372"/>
      <c r="P113" s="1318"/>
      <c r="Q113" s="1318"/>
      <c r="R113" s="1318"/>
      <c r="S113" s="1318"/>
      <c r="T113" s="1318"/>
      <c r="U113" s="1318"/>
      <c r="V113" s="1318"/>
      <c r="W113" s="1318"/>
      <c r="X113" s="1318"/>
      <c r="Y113" s="1318"/>
      <c r="Z113" s="1318"/>
      <c r="AA113" s="1319"/>
      <c r="AB113" s="1319"/>
      <c r="AC113" s="1319"/>
      <c r="AD113" s="1319"/>
      <c r="AE113" s="1319"/>
      <c r="AF113" s="1319"/>
      <c r="AG113" s="1319"/>
      <c r="AH113" s="1318"/>
      <c r="AI113" s="1318"/>
      <c r="AJ113" s="1318"/>
      <c r="AK113" s="1331"/>
      <c r="AL113" s="1331"/>
    </row>
    <row r="114" spans="2:38" x14ac:dyDescent="0.25">
      <c r="B114" s="1336" t="s">
        <v>205</v>
      </c>
      <c r="C114" s="1318"/>
      <c r="D114" s="1318"/>
      <c r="E114" s="1318"/>
      <c r="F114" s="1387"/>
      <c r="G114" s="1371"/>
      <c r="H114" s="1372"/>
      <c r="I114" s="1372"/>
      <c r="J114" s="1372"/>
      <c r="K114" s="1783"/>
      <c r="L114" s="1783"/>
      <c r="M114" s="1372"/>
      <c r="N114" s="1372"/>
      <c r="O114" s="1372"/>
      <c r="P114" s="1318"/>
      <c r="Q114" s="1318"/>
      <c r="R114" s="1318"/>
      <c r="S114" s="1318"/>
      <c r="T114" s="1318"/>
      <c r="U114" s="1318"/>
      <c r="V114" s="1318"/>
      <c r="W114" s="1318"/>
      <c r="X114" s="1318"/>
      <c r="Y114" s="1318"/>
      <c r="Z114" s="1318"/>
      <c r="AA114" s="1319"/>
      <c r="AB114" s="1319"/>
      <c r="AC114" s="1319"/>
      <c r="AD114" s="1319"/>
      <c r="AE114" s="1319"/>
      <c r="AF114" s="1319"/>
      <c r="AG114" s="1319"/>
      <c r="AH114" s="1318"/>
      <c r="AI114" s="1318"/>
      <c r="AJ114" s="1318"/>
      <c r="AK114" s="1331"/>
      <c r="AL114" s="1331"/>
    </row>
    <row r="115" spans="2:38" x14ac:dyDescent="0.25">
      <c r="B115" s="1336" t="s">
        <v>659</v>
      </c>
      <c r="C115" s="1318"/>
      <c r="D115" s="1318"/>
      <c r="E115" s="1318"/>
      <c r="F115" s="1387"/>
      <c r="G115" s="1371"/>
      <c r="H115" s="1372"/>
      <c r="I115" s="1372"/>
      <c r="J115" s="1372"/>
      <c r="K115" s="1783"/>
      <c r="L115" s="1783"/>
      <c r="M115" s="1372"/>
      <c r="N115" s="1372"/>
      <c r="O115" s="1372"/>
      <c r="P115" s="1318"/>
      <c r="Q115" s="1318"/>
      <c r="R115" s="1318"/>
      <c r="S115" s="1318"/>
      <c r="T115" s="1318"/>
      <c r="U115" s="1318"/>
      <c r="V115" s="1318"/>
      <c r="W115" s="1318"/>
      <c r="X115" s="1318"/>
      <c r="Y115" s="1318"/>
      <c r="Z115" s="1318"/>
      <c r="AA115" s="1319"/>
      <c r="AB115" s="1319"/>
      <c r="AC115" s="1319"/>
      <c r="AD115" s="1319"/>
      <c r="AE115" s="1319"/>
      <c r="AF115" s="1319"/>
      <c r="AG115" s="1319"/>
      <c r="AH115" s="1318"/>
      <c r="AI115" s="1318"/>
      <c r="AJ115" s="1318"/>
      <c r="AK115" s="1331"/>
      <c r="AL115" s="1331"/>
    </row>
    <row r="116" spans="2:38" x14ac:dyDescent="0.25">
      <c r="B116" s="1336" t="s">
        <v>508</v>
      </c>
      <c r="C116" s="1318"/>
      <c r="D116" s="1318"/>
      <c r="E116" s="1318"/>
      <c r="F116" s="1387"/>
      <c r="G116" s="1371"/>
      <c r="H116" s="1372"/>
      <c r="I116" s="1372"/>
      <c r="J116" s="1372"/>
      <c r="K116" s="1783"/>
      <c r="L116" s="1783"/>
      <c r="M116" s="1372"/>
      <c r="N116" s="1372"/>
      <c r="O116" s="1372"/>
      <c r="P116" s="1318"/>
      <c r="Q116" s="1318"/>
      <c r="R116" s="1318"/>
      <c r="S116" s="1318"/>
      <c r="T116" s="1318"/>
      <c r="U116" s="1318"/>
      <c r="V116" s="1318"/>
      <c r="W116" s="1318"/>
      <c r="X116" s="1318"/>
      <c r="Y116" s="1318"/>
      <c r="Z116" s="1318"/>
      <c r="AA116" s="1319"/>
      <c r="AB116" s="1319"/>
      <c r="AC116" s="1319"/>
      <c r="AD116" s="1319"/>
      <c r="AE116" s="1319"/>
      <c r="AF116" s="1319"/>
      <c r="AG116" s="1319"/>
      <c r="AH116" s="1318"/>
      <c r="AI116" s="1318"/>
      <c r="AJ116" s="1318"/>
      <c r="AK116" s="1331"/>
      <c r="AL116" s="1331"/>
    </row>
    <row r="117" spans="2:38" x14ac:dyDescent="0.25">
      <c r="B117" s="1336" t="s">
        <v>217</v>
      </c>
      <c r="C117" s="1318"/>
      <c r="D117" s="1318"/>
      <c r="E117" s="1318"/>
      <c r="F117" s="1387"/>
      <c r="G117" s="1371"/>
      <c r="H117" s="1372"/>
      <c r="I117" s="1372"/>
      <c r="J117" s="1372"/>
      <c r="K117" s="1783"/>
      <c r="L117" s="1783"/>
      <c r="M117" s="1372"/>
      <c r="N117" s="1372"/>
      <c r="O117" s="1372"/>
      <c r="P117" s="1318"/>
      <c r="Q117" s="1318"/>
      <c r="R117" s="1318"/>
      <c r="S117" s="1318"/>
      <c r="T117" s="1318"/>
      <c r="U117" s="1318"/>
      <c r="V117" s="1318"/>
      <c r="W117" s="1318"/>
      <c r="X117" s="1318"/>
      <c r="Y117" s="1318"/>
      <c r="Z117" s="1318"/>
      <c r="AA117" s="1319"/>
      <c r="AB117" s="1319"/>
      <c r="AC117" s="1319"/>
      <c r="AD117" s="1319"/>
      <c r="AE117" s="1319"/>
      <c r="AF117" s="1319"/>
      <c r="AG117" s="1319"/>
      <c r="AH117" s="1318"/>
      <c r="AI117" s="1318"/>
      <c r="AJ117" s="1318"/>
      <c r="AK117" s="1331"/>
      <c r="AL117" s="1331"/>
    </row>
    <row r="118" spans="2:38" x14ac:dyDescent="0.25">
      <c r="B118" s="1336" t="s">
        <v>224</v>
      </c>
      <c r="C118" s="1318"/>
      <c r="D118" s="1318"/>
      <c r="E118" s="1318"/>
      <c r="F118" s="1387"/>
      <c r="G118" s="1371"/>
      <c r="H118" s="1372"/>
      <c r="I118" s="1372"/>
      <c r="J118" s="1372"/>
      <c r="K118" s="1783"/>
      <c r="L118" s="1783"/>
      <c r="M118" s="1372"/>
      <c r="N118" s="1372"/>
      <c r="O118" s="1372"/>
      <c r="P118" s="1318"/>
      <c r="Q118" s="1318"/>
      <c r="R118" s="1318"/>
      <c r="S118" s="1318"/>
      <c r="T118" s="1318"/>
      <c r="U118" s="1318"/>
      <c r="V118" s="1318"/>
      <c r="W118" s="1318"/>
      <c r="X118" s="1318"/>
      <c r="Y118" s="1318"/>
      <c r="Z118" s="1318"/>
      <c r="AA118" s="1319"/>
      <c r="AB118" s="1319"/>
      <c r="AC118" s="1319"/>
      <c r="AD118" s="1319"/>
      <c r="AE118" s="1319"/>
      <c r="AF118" s="1319"/>
      <c r="AG118" s="1319"/>
      <c r="AH118" s="1318"/>
      <c r="AI118" s="1318"/>
      <c r="AJ118" s="1318"/>
      <c r="AK118" s="1331"/>
      <c r="AL118" s="1331"/>
    </row>
    <row r="119" spans="2:38" x14ac:dyDescent="0.25">
      <c r="B119" s="1336" t="s">
        <v>660</v>
      </c>
      <c r="C119" s="1318"/>
      <c r="D119" s="1318"/>
      <c r="E119" s="1318"/>
      <c r="F119" s="1387"/>
      <c r="G119" s="1371"/>
      <c r="H119" s="1372"/>
      <c r="I119" s="1372"/>
      <c r="J119" s="1372"/>
      <c r="K119" s="1783"/>
      <c r="L119" s="1783"/>
      <c r="M119" s="1372"/>
      <c r="N119" s="1372"/>
      <c r="O119" s="1372"/>
      <c r="P119" s="1318"/>
      <c r="Q119" s="1318"/>
      <c r="R119" s="1318"/>
      <c r="S119" s="1318"/>
      <c r="T119" s="1318"/>
      <c r="U119" s="1318"/>
      <c r="V119" s="1318"/>
      <c r="W119" s="1318"/>
      <c r="X119" s="1318"/>
      <c r="Y119" s="1318"/>
      <c r="Z119" s="1318"/>
      <c r="AA119" s="1319"/>
      <c r="AB119" s="1319"/>
      <c r="AC119" s="1319"/>
      <c r="AD119" s="1319"/>
      <c r="AE119" s="1319"/>
      <c r="AF119" s="1319"/>
      <c r="AG119" s="1319"/>
      <c r="AH119" s="1318"/>
      <c r="AI119" s="1318"/>
      <c r="AJ119" s="1318"/>
      <c r="AK119" s="1331"/>
      <c r="AL119" s="1331"/>
    </row>
    <row r="120" spans="2:38" x14ac:dyDescent="0.25">
      <c r="B120" s="1336" t="s">
        <v>506</v>
      </c>
      <c r="C120" s="1318"/>
      <c r="D120" s="1318"/>
      <c r="E120" s="1318"/>
      <c r="F120" s="1387"/>
      <c r="G120" s="1371"/>
      <c r="H120" s="1372"/>
      <c r="I120" s="1372"/>
      <c r="J120" s="1372"/>
      <c r="K120" s="1783"/>
      <c r="L120" s="1783"/>
      <c r="M120" s="1372"/>
      <c r="N120" s="1372"/>
      <c r="O120" s="1372"/>
      <c r="P120" s="1318"/>
      <c r="Q120" s="1318"/>
      <c r="R120" s="1318"/>
      <c r="S120" s="1318"/>
      <c r="T120" s="1318"/>
      <c r="U120" s="1318"/>
      <c r="V120" s="1318"/>
      <c r="W120" s="1318"/>
      <c r="X120" s="1318"/>
      <c r="Y120" s="1318"/>
      <c r="Z120" s="1318"/>
      <c r="AA120" s="1319"/>
      <c r="AB120" s="1319"/>
      <c r="AC120" s="1319"/>
      <c r="AD120" s="1319"/>
      <c r="AE120" s="1319"/>
      <c r="AF120" s="1319"/>
      <c r="AG120" s="1319"/>
      <c r="AH120" s="1318"/>
      <c r="AI120" s="1318"/>
      <c r="AJ120" s="1318"/>
      <c r="AK120" s="1331"/>
      <c r="AL120" s="1331"/>
    </row>
    <row r="121" spans="2:38" x14ac:dyDescent="0.25">
      <c r="B121" s="1336" t="s">
        <v>231</v>
      </c>
      <c r="C121" s="1318"/>
      <c r="D121" s="1318"/>
      <c r="E121" s="1318"/>
      <c r="F121" s="1387"/>
      <c r="G121" s="1371"/>
      <c r="H121" s="1372"/>
      <c r="I121" s="1372"/>
      <c r="J121" s="1372"/>
      <c r="K121" s="1783"/>
      <c r="L121" s="1783"/>
      <c r="M121" s="1372"/>
      <c r="N121" s="1372"/>
      <c r="O121" s="1372"/>
      <c r="P121" s="1318"/>
      <c r="Q121" s="1318"/>
      <c r="R121" s="1318"/>
      <c r="S121" s="1318"/>
      <c r="T121" s="1318"/>
      <c r="U121" s="1318"/>
      <c r="V121" s="1318"/>
      <c r="W121" s="1318"/>
      <c r="X121" s="1318"/>
      <c r="Y121" s="1318"/>
      <c r="Z121" s="1318"/>
      <c r="AA121" s="1319"/>
      <c r="AB121" s="1319"/>
      <c r="AC121" s="1319"/>
      <c r="AD121" s="1319"/>
      <c r="AE121" s="1319"/>
      <c r="AF121" s="1319"/>
      <c r="AG121" s="1319"/>
      <c r="AH121" s="1318"/>
      <c r="AI121" s="1318"/>
      <c r="AJ121" s="1318"/>
      <c r="AK121" s="1331"/>
      <c r="AL121" s="1331"/>
    </row>
    <row r="122" spans="2:38" x14ac:dyDescent="0.25">
      <c r="B122" s="1336" t="s">
        <v>233</v>
      </c>
      <c r="C122" s="1318"/>
      <c r="D122" s="1318"/>
      <c r="E122" s="1318"/>
      <c r="F122" s="1387"/>
      <c r="G122" s="1371"/>
      <c r="H122" s="1372"/>
      <c r="I122" s="1372"/>
      <c r="J122" s="1372"/>
      <c r="K122" s="1783"/>
      <c r="L122" s="1783"/>
      <c r="M122" s="1372"/>
      <c r="N122" s="1372"/>
      <c r="O122" s="1372"/>
      <c r="P122" s="1318"/>
      <c r="Q122" s="1318"/>
      <c r="R122" s="1318"/>
      <c r="S122" s="1318"/>
      <c r="T122" s="1318"/>
      <c r="U122" s="1318"/>
      <c r="V122" s="1318"/>
      <c r="W122" s="1318"/>
      <c r="X122" s="1318"/>
      <c r="Y122" s="1318"/>
      <c r="Z122" s="1318"/>
      <c r="AA122" s="1319"/>
      <c r="AB122" s="1319"/>
      <c r="AC122" s="1319"/>
      <c r="AD122" s="1319"/>
      <c r="AE122" s="1319"/>
      <c r="AF122" s="1319"/>
      <c r="AG122" s="1319"/>
      <c r="AH122" s="1318"/>
      <c r="AI122" s="1318"/>
      <c r="AJ122" s="1318"/>
      <c r="AK122" s="1331"/>
      <c r="AL122" s="1331"/>
    </row>
    <row r="123" spans="2:38" x14ac:dyDescent="0.25">
      <c r="B123" s="1336" t="s">
        <v>237</v>
      </c>
      <c r="C123" s="1318"/>
      <c r="D123" s="1318"/>
      <c r="E123" s="1318"/>
      <c r="F123" s="1387"/>
      <c r="G123" s="1371"/>
      <c r="H123" s="1372"/>
      <c r="I123" s="1372"/>
      <c r="J123" s="1372"/>
      <c r="K123" s="1783"/>
      <c r="L123" s="1783"/>
      <c r="M123" s="1372"/>
      <c r="N123" s="1372"/>
      <c r="O123" s="1372"/>
      <c r="P123" s="1318"/>
      <c r="Q123" s="1318"/>
      <c r="R123" s="1318"/>
      <c r="S123" s="1318"/>
      <c r="T123" s="1318"/>
      <c r="U123" s="1318"/>
      <c r="V123" s="1318"/>
      <c r="W123" s="1318"/>
      <c r="X123" s="1318"/>
      <c r="Y123" s="1318"/>
      <c r="Z123" s="1318"/>
      <c r="AA123" s="1319"/>
      <c r="AB123" s="1319"/>
      <c r="AC123" s="1319"/>
      <c r="AD123" s="1319"/>
      <c r="AE123" s="1319"/>
      <c r="AF123" s="1319"/>
      <c r="AG123" s="1319"/>
      <c r="AH123" s="1318"/>
      <c r="AI123" s="1318"/>
      <c r="AJ123" s="1318"/>
      <c r="AK123" s="1331"/>
      <c r="AL123" s="1331"/>
    </row>
    <row r="124" spans="2:38" x14ac:dyDescent="0.25">
      <c r="B124" s="1336"/>
      <c r="C124" s="1318"/>
      <c r="D124" s="1358"/>
      <c r="E124" s="1358"/>
      <c r="F124" s="1371"/>
      <c r="G124" s="1371"/>
      <c r="H124" s="1372"/>
      <c r="I124" s="1372"/>
      <c r="J124" s="1372"/>
      <c r="K124" s="1783"/>
      <c r="L124" s="1783"/>
      <c r="M124" s="1372"/>
      <c r="N124" s="1372"/>
      <c r="O124" s="1372"/>
      <c r="P124" s="1318"/>
      <c r="Q124" s="1318"/>
      <c r="R124" s="1318"/>
      <c r="S124" s="1318"/>
      <c r="T124" s="1318"/>
      <c r="U124" s="1318"/>
      <c r="V124" s="1318"/>
      <c r="W124" s="1318"/>
      <c r="X124" s="1318"/>
      <c r="Y124" s="1318"/>
      <c r="Z124" s="1318"/>
      <c r="AA124" s="1319"/>
      <c r="AB124" s="1319"/>
      <c r="AC124" s="1319"/>
      <c r="AD124" s="1319"/>
      <c r="AE124" s="1319"/>
      <c r="AF124" s="1319"/>
      <c r="AG124" s="1319"/>
      <c r="AH124" s="1318"/>
      <c r="AI124" s="1318"/>
      <c r="AJ124" s="1318"/>
      <c r="AK124" s="1331"/>
      <c r="AL124" s="1331"/>
    </row>
    <row r="125" spans="2:38" x14ac:dyDescent="0.25">
      <c r="B125" s="1336"/>
      <c r="C125" s="1318"/>
      <c r="D125" s="1358"/>
      <c r="E125" s="1358"/>
      <c r="F125" s="1371"/>
      <c r="G125" s="1371"/>
      <c r="H125" s="1372"/>
      <c r="I125" s="1372"/>
      <c r="J125" s="1372"/>
      <c r="K125" s="1783"/>
      <c r="L125" s="1783"/>
      <c r="M125" s="1372"/>
      <c r="N125" s="1372"/>
      <c r="O125" s="1372"/>
      <c r="P125" s="1318"/>
      <c r="Q125" s="1318"/>
      <c r="R125" s="1318"/>
      <c r="S125" s="1318"/>
      <c r="T125" s="1318"/>
      <c r="U125" s="1318"/>
      <c r="V125" s="1318"/>
      <c r="W125" s="1318"/>
      <c r="X125" s="1318"/>
      <c r="Y125" s="1318"/>
      <c r="Z125" s="1318"/>
      <c r="AA125" s="1319"/>
      <c r="AB125" s="1319"/>
      <c r="AC125" s="1319"/>
      <c r="AD125" s="1319"/>
      <c r="AE125" s="1319"/>
      <c r="AF125" s="1319"/>
      <c r="AG125" s="1319"/>
      <c r="AH125" s="1318"/>
      <c r="AI125" s="1318"/>
      <c r="AJ125" s="1318"/>
      <c r="AK125" s="1331"/>
      <c r="AL125" s="1331"/>
    </row>
    <row r="126" spans="2:38" x14ac:dyDescent="0.25">
      <c r="B126" s="1336"/>
      <c r="C126" s="1318"/>
      <c r="D126" s="1358"/>
      <c r="E126" s="1358"/>
      <c r="F126" s="1371"/>
      <c r="G126" s="1371"/>
      <c r="H126" s="1372"/>
      <c r="I126" s="1372"/>
      <c r="J126" s="1372"/>
      <c r="K126" s="1783"/>
      <c r="L126" s="1783"/>
      <c r="M126" s="1372"/>
      <c r="N126" s="1372"/>
      <c r="O126" s="1372"/>
      <c r="P126" s="1318"/>
      <c r="Q126" s="1318"/>
      <c r="R126" s="1318"/>
      <c r="S126" s="1318"/>
      <c r="T126" s="1318"/>
      <c r="U126" s="1318"/>
      <c r="V126" s="1318"/>
      <c r="W126" s="1318"/>
      <c r="X126" s="1318"/>
      <c r="Y126" s="1318"/>
      <c r="Z126" s="1318"/>
      <c r="AA126" s="1319"/>
      <c r="AB126" s="1319"/>
      <c r="AC126" s="1319"/>
      <c r="AD126" s="1319"/>
      <c r="AE126" s="1319"/>
      <c r="AF126" s="1319"/>
      <c r="AG126" s="1319"/>
      <c r="AH126" s="1318"/>
      <c r="AI126" s="1318"/>
      <c r="AJ126" s="1318"/>
      <c r="AK126" s="1331"/>
      <c r="AL126" s="1331"/>
    </row>
    <row r="127" spans="2:38" x14ac:dyDescent="0.25">
      <c r="B127" s="1336"/>
      <c r="C127" s="1318"/>
      <c r="D127" s="1358"/>
      <c r="E127" s="1358"/>
      <c r="F127" s="1371"/>
      <c r="G127" s="1371"/>
      <c r="H127" s="1372"/>
      <c r="I127" s="1372"/>
      <c r="J127" s="1372"/>
      <c r="K127" s="1783"/>
      <c r="L127" s="1783"/>
      <c r="M127" s="1372"/>
      <c r="N127" s="1372"/>
      <c r="O127" s="1372"/>
      <c r="P127" s="1318"/>
      <c r="Q127" s="1318"/>
      <c r="R127" s="1318"/>
      <c r="S127" s="1318"/>
      <c r="T127" s="1318"/>
      <c r="U127" s="1318"/>
      <c r="V127" s="1318"/>
      <c r="W127" s="1318"/>
      <c r="X127" s="1318"/>
      <c r="Y127" s="1318"/>
      <c r="Z127" s="1318"/>
      <c r="AA127" s="1319"/>
      <c r="AB127" s="1319"/>
      <c r="AC127" s="1319"/>
      <c r="AD127" s="1319"/>
      <c r="AE127" s="1319"/>
      <c r="AF127" s="1319"/>
      <c r="AG127" s="1319"/>
      <c r="AH127" s="1318"/>
      <c r="AI127" s="1318"/>
      <c r="AJ127" s="1318"/>
      <c r="AK127" s="1331"/>
      <c r="AL127" s="1331"/>
    </row>
    <row r="128" spans="2:38" x14ac:dyDescent="0.25">
      <c r="B128" s="1318"/>
      <c r="C128" s="1318"/>
      <c r="D128" s="1318"/>
      <c r="E128" s="1318"/>
      <c r="F128" s="1318"/>
      <c r="G128" s="1318"/>
      <c r="H128" s="1318"/>
      <c r="I128" s="1318"/>
      <c r="J128" s="1318"/>
      <c r="K128" s="1318"/>
      <c r="L128" s="1318"/>
      <c r="M128" s="1318"/>
      <c r="N128" s="1318"/>
      <c r="O128" s="1318"/>
      <c r="P128" s="1318"/>
      <c r="Q128" s="1318"/>
      <c r="R128" s="1318"/>
      <c r="S128" s="1318"/>
      <c r="T128" s="1318"/>
      <c r="U128" s="1318"/>
      <c r="V128" s="1318"/>
      <c r="W128" s="1318"/>
      <c r="X128" s="1318"/>
      <c r="Y128" s="1318"/>
      <c r="Z128" s="1318"/>
      <c r="AA128" s="1319"/>
      <c r="AB128" s="1319"/>
      <c r="AC128" s="1319"/>
      <c r="AD128" s="1319"/>
      <c r="AE128" s="1319"/>
      <c r="AF128" s="1319"/>
      <c r="AG128" s="1319"/>
      <c r="AH128" s="1318"/>
      <c r="AI128" s="1318"/>
      <c r="AJ128" s="1318"/>
      <c r="AK128" s="1331"/>
      <c r="AL128" s="1331"/>
    </row>
    <row r="129" spans="2:38" x14ac:dyDescent="0.25">
      <c r="B129" s="1318"/>
      <c r="C129" s="1318"/>
      <c r="D129" s="1318"/>
      <c r="E129" s="1318"/>
      <c r="F129" s="1318"/>
      <c r="G129" s="1318"/>
      <c r="H129" s="1318"/>
      <c r="I129" s="1318"/>
      <c r="J129" s="1318"/>
      <c r="K129" s="1318"/>
      <c r="L129" s="1318"/>
      <c r="M129" s="1318"/>
      <c r="N129" s="1318"/>
      <c r="O129" s="1318"/>
      <c r="P129" s="1318"/>
      <c r="Q129" s="1318"/>
      <c r="R129" s="1318"/>
      <c r="S129" s="1318"/>
      <c r="T129" s="1318"/>
      <c r="U129" s="1318"/>
      <c r="V129" s="1318"/>
      <c r="W129" s="1318"/>
      <c r="X129" s="1318"/>
      <c r="Y129" s="1318"/>
      <c r="Z129" s="1318"/>
      <c r="AA129" s="1319"/>
      <c r="AB129" s="1319"/>
      <c r="AC129" s="1319"/>
      <c r="AD129" s="1319"/>
      <c r="AE129" s="1319"/>
      <c r="AF129" s="1319"/>
      <c r="AG129" s="1319"/>
      <c r="AH129" s="1318"/>
      <c r="AI129" s="1318"/>
      <c r="AJ129" s="1318"/>
      <c r="AK129" s="1331"/>
      <c r="AL129" s="1331"/>
    </row>
    <row r="130" spans="2:38" x14ac:dyDescent="0.25">
      <c r="B130" s="1318"/>
      <c r="C130" s="1318"/>
      <c r="D130" s="1318"/>
      <c r="E130" s="1318"/>
      <c r="F130" s="1318"/>
      <c r="G130" s="1318"/>
      <c r="H130" s="1318"/>
      <c r="I130" s="1318"/>
      <c r="J130" s="1318"/>
      <c r="K130" s="1318"/>
      <c r="L130" s="1318"/>
      <c r="M130" s="1318"/>
      <c r="N130" s="1318"/>
      <c r="O130" s="1318"/>
      <c r="P130" s="1318"/>
      <c r="Q130" s="1318"/>
      <c r="R130" s="1318"/>
      <c r="S130" s="1318"/>
      <c r="T130" s="1318"/>
      <c r="U130" s="1318"/>
      <c r="V130" s="1318"/>
      <c r="W130" s="1318"/>
      <c r="X130" s="1318"/>
      <c r="Y130" s="1318"/>
      <c r="Z130" s="1318"/>
      <c r="AA130" s="1319"/>
      <c r="AB130" s="1319"/>
      <c r="AC130" s="1319"/>
      <c r="AD130" s="1319"/>
      <c r="AE130" s="1319"/>
      <c r="AF130" s="1319"/>
      <c r="AG130" s="1319"/>
      <c r="AH130" s="1318"/>
      <c r="AI130" s="1318"/>
      <c r="AJ130" s="1318"/>
      <c r="AK130" s="1331"/>
      <c r="AL130" s="1331"/>
    </row>
    <row r="131" spans="2:38" x14ac:dyDescent="0.25">
      <c r="B131" s="1318"/>
      <c r="C131" s="1318"/>
      <c r="D131" s="1318"/>
      <c r="E131" s="1318"/>
      <c r="F131" s="1318"/>
      <c r="G131" s="1318"/>
      <c r="H131" s="1318"/>
      <c r="I131" s="1318"/>
      <c r="J131" s="1318"/>
      <c r="K131" s="1318"/>
      <c r="L131" s="1318"/>
      <c r="M131" s="1318"/>
      <c r="N131" s="1318"/>
      <c r="O131" s="1318"/>
      <c r="P131" s="1318"/>
      <c r="Q131" s="1318"/>
      <c r="R131" s="1318"/>
      <c r="S131" s="1318"/>
      <c r="T131" s="1318"/>
      <c r="U131" s="1318"/>
      <c r="V131" s="1318"/>
      <c r="W131" s="1318"/>
      <c r="X131" s="1318"/>
      <c r="Y131" s="1318"/>
      <c r="Z131" s="1318"/>
      <c r="AA131" s="1319"/>
      <c r="AB131" s="1319"/>
      <c r="AC131" s="1319"/>
      <c r="AD131" s="1319"/>
      <c r="AE131" s="1319"/>
      <c r="AF131" s="1319"/>
      <c r="AG131" s="1319"/>
      <c r="AH131" s="1318"/>
      <c r="AI131" s="1318"/>
      <c r="AJ131" s="1318"/>
      <c r="AK131" s="1331"/>
      <c r="AL131" s="1331"/>
    </row>
    <row r="132" spans="2:38" x14ac:dyDescent="0.25">
      <c r="B132" s="1318"/>
      <c r="C132" s="1318"/>
      <c r="D132" s="1318"/>
      <c r="E132" s="1318"/>
      <c r="F132" s="1318"/>
      <c r="G132" s="1318"/>
      <c r="H132" s="1318"/>
      <c r="I132" s="1318"/>
      <c r="J132" s="1318"/>
      <c r="K132" s="1318"/>
      <c r="L132" s="1318"/>
      <c r="M132" s="1318"/>
      <c r="N132" s="1318"/>
      <c r="O132" s="1318"/>
      <c r="P132" s="1318"/>
      <c r="Q132" s="1318"/>
      <c r="R132" s="1318"/>
      <c r="S132" s="1318"/>
      <c r="T132" s="1318"/>
      <c r="U132" s="1318"/>
      <c r="V132" s="1318"/>
      <c r="W132" s="1318"/>
      <c r="X132" s="1318"/>
      <c r="Y132" s="1318"/>
      <c r="Z132" s="1318"/>
      <c r="AA132" s="1319"/>
      <c r="AB132" s="1319"/>
      <c r="AC132" s="1319"/>
      <c r="AD132" s="1319"/>
      <c r="AE132" s="1319"/>
      <c r="AF132" s="1319"/>
      <c r="AG132" s="1319"/>
      <c r="AH132" s="1318"/>
      <c r="AI132" s="1318"/>
      <c r="AJ132" s="1318"/>
      <c r="AK132" s="1331"/>
      <c r="AL132" s="1331"/>
    </row>
    <row r="133" spans="2:38" x14ac:dyDescent="0.25">
      <c r="B133" s="1318"/>
      <c r="C133" s="1318"/>
      <c r="D133" s="1318"/>
      <c r="E133" s="1318"/>
      <c r="F133" s="1318"/>
      <c r="G133" s="1318"/>
      <c r="H133" s="1318"/>
      <c r="I133" s="1318"/>
      <c r="J133" s="1318"/>
      <c r="K133" s="1318"/>
      <c r="L133" s="1318"/>
      <c r="M133" s="1318"/>
      <c r="N133" s="1318"/>
      <c r="O133" s="1318"/>
      <c r="P133" s="1318"/>
      <c r="Q133" s="1318"/>
      <c r="R133" s="1318"/>
      <c r="S133" s="1318"/>
      <c r="T133" s="1318"/>
      <c r="U133" s="1318"/>
      <c r="V133" s="1318"/>
      <c r="W133" s="1318"/>
      <c r="X133" s="1318"/>
      <c r="Y133" s="1318"/>
      <c r="Z133" s="1318"/>
      <c r="AA133" s="1319"/>
      <c r="AB133" s="1319"/>
      <c r="AC133" s="1319"/>
      <c r="AD133" s="1319"/>
      <c r="AE133" s="1319"/>
      <c r="AF133" s="1319"/>
      <c r="AG133" s="1319"/>
      <c r="AH133" s="1318"/>
      <c r="AI133" s="1318"/>
      <c r="AJ133" s="1318"/>
      <c r="AK133" s="1331"/>
      <c r="AL133" s="1331"/>
    </row>
    <row r="134" spans="2:38" x14ac:dyDescent="0.25">
      <c r="B134" s="1318"/>
      <c r="C134" s="1318"/>
      <c r="D134" s="1318"/>
      <c r="E134" s="1318"/>
      <c r="F134" s="1318"/>
      <c r="G134" s="1318"/>
      <c r="H134" s="1318"/>
      <c r="I134" s="1318"/>
      <c r="J134" s="1318"/>
      <c r="K134" s="1318"/>
      <c r="L134" s="1318"/>
      <c r="M134" s="1318"/>
      <c r="N134" s="1318"/>
      <c r="O134" s="1318"/>
      <c r="P134" s="1318"/>
      <c r="Q134" s="1318"/>
      <c r="R134" s="1318"/>
      <c r="S134" s="1318"/>
      <c r="T134" s="1318"/>
      <c r="U134" s="1318"/>
      <c r="V134" s="1318"/>
      <c r="W134" s="1318"/>
      <c r="X134" s="1318"/>
      <c r="Y134" s="1318"/>
      <c r="Z134" s="1318"/>
      <c r="AA134" s="1319"/>
      <c r="AB134" s="1319"/>
      <c r="AC134" s="1319"/>
      <c r="AD134" s="1319"/>
      <c r="AE134" s="1319"/>
      <c r="AF134" s="1319"/>
      <c r="AG134" s="1319"/>
      <c r="AH134" s="1318"/>
      <c r="AI134" s="1318"/>
      <c r="AJ134" s="1318"/>
      <c r="AK134" s="1331"/>
      <c r="AL134" s="1331"/>
    </row>
    <row r="135" spans="2:38" x14ac:dyDescent="0.25">
      <c r="B135" s="1318"/>
      <c r="C135" s="1318"/>
      <c r="D135" s="1318"/>
      <c r="E135" s="1318"/>
      <c r="F135" s="1318"/>
      <c r="G135" s="1318"/>
      <c r="H135" s="1318"/>
      <c r="I135" s="1318"/>
      <c r="J135" s="1318"/>
      <c r="K135" s="1318"/>
      <c r="L135" s="1318"/>
      <c r="M135" s="1318"/>
      <c r="N135" s="1318"/>
      <c r="O135" s="1318"/>
      <c r="P135" s="1318"/>
      <c r="Q135" s="1318"/>
      <c r="R135" s="1318"/>
      <c r="S135" s="1318"/>
      <c r="T135" s="1318"/>
      <c r="U135" s="1318"/>
      <c r="V135" s="1318"/>
      <c r="W135" s="1318"/>
      <c r="X135" s="1318"/>
      <c r="Y135" s="1318"/>
      <c r="Z135" s="1318"/>
      <c r="AA135" s="1319"/>
      <c r="AB135" s="1319"/>
      <c r="AC135" s="1319"/>
      <c r="AD135" s="1319"/>
      <c r="AE135" s="1319"/>
      <c r="AF135" s="1319"/>
      <c r="AG135" s="1319"/>
      <c r="AH135" s="1318"/>
      <c r="AI135" s="1318"/>
      <c r="AJ135" s="1318"/>
      <c r="AK135" s="1331"/>
      <c r="AL135" s="1331"/>
    </row>
    <row r="136" spans="2:38" x14ac:dyDescent="0.25">
      <c r="B136" s="1318"/>
      <c r="C136" s="1318"/>
      <c r="D136" s="1318"/>
      <c r="E136" s="1318"/>
      <c r="F136" s="1318"/>
      <c r="G136" s="1318"/>
      <c r="H136" s="1318"/>
      <c r="I136" s="1318"/>
      <c r="J136" s="1318"/>
      <c r="K136" s="1318"/>
      <c r="L136" s="1318"/>
      <c r="M136" s="1318"/>
      <c r="N136" s="1318"/>
      <c r="O136" s="1318"/>
      <c r="P136" s="1318"/>
      <c r="Q136" s="1318"/>
      <c r="R136" s="1318"/>
      <c r="S136" s="1318"/>
      <c r="T136" s="1318"/>
      <c r="U136" s="1318"/>
      <c r="V136" s="1318"/>
      <c r="W136" s="1318"/>
      <c r="X136" s="1318"/>
      <c r="Y136" s="1318"/>
      <c r="Z136" s="1318"/>
      <c r="AA136" s="1319"/>
      <c r="AB136" s="1319"/>
      <c r="AC136" s="1319"/>
      <c r="AD136" s="1319"/>
      <c r="AE136" s="1319"/>
      <c r="AF136" s="1319"/>
      <c r="AG136" s="1319"/>
      <c r="AH136" s="1318"/>
      <c r="AI136" s="1318"/>
      <c r="AJ136" s="1318"/>
      <c r="AK136" s="1331"/>
      <c r="AL136" s="1331"/>
    </row>
    <row r="137" spans="2:38" x14ac:dyDescent="0.25">
      <c r="B137" s="1318"/>
      <c r="C137" s="1318"/>
      <c r="D137" s="1318"/>
      <c r="E137" s="1318"/>
      <c r="F137" s="1318"/>
      <c r="G137" s="1318"/>
      <c r="H137" s="1318"/>
      <c r="I137" s="1318"/>
      <c r="J137" s="1318"/>
      <c r="K137" s="1318"/>
      <c r="L137" s="1318"/>
      <c r="M137" s="1318"/>
      <c r="N137" s="1318"/>
      <c r="O137" s="1318"/>
      <c r="P137" s="1318"/>
      <c r="Q137" s="1318"/>
      <c r="R137" s="1318"/>
      <c r="S137" s="1318"/>
      <c r="T137" s="1318"/>
      <c r="U137" s="1318"/>
      <c r="V137" s="1318"/>
      <c r="W137" s="1318"/>
      <c r="X137" s="1318"/>
      <c r="Y137" s="1318"/>
      <c r="Z137" s="1318"/>
      <c r="AA137" s="1319"/>
      <c r="AB137" s="1319"/>
      <c r="AC137" s="1319"/>
      <c r="AD137" s="1319"/>
      <c r="AE137" s="1319"/>
      <c r="AF137" s="1319"/>
      <c r="AG137" s="1319"/>
      <c r="AH137" s="1318"/>
      <c r="AI137" s="1318"/>
      <c r="AJ137" s="1318"/>
      <c r="AK137" s="1331"/>
      <c r="AL137" s="1331"/>
    </row>
    <row r="138" spans="2:38" x14ac:dyDescent="0.25">
      <c r="B138" s="1318"/>
      <c r="C138" s="1318"/>
      <c r="D138" s="1318"/>
      <c r="E138" s="1318"/>
      <c r="F138" s="1318"/>
      <c r="G138" s="1318"/>
      <c r="H138" s="1318"/>
      <c r="I138" s="1318"/>
      <c r="J138" s="1318"/>
      <c r="K138" s="1318"/>
      <c r="L138" s="1318"/>
      <c r="M138" s="1318"/>
      <c r="N138" s="1318"/>
      <c r="O138" s="1318"/>
      <c r="P138" s="1318"/>
      <c r="Q138" s="1318"/>
      <c r="R138" s="1318"/>
      <c r="S138" s="1318"/>
      <c r="T138" s="1318"/>
      <c r="U138" s="1318"/>
      <c r="V138" s="1318"/>
      <c r="W138" s="1318"/>
      <c r="X138" s="1318"/>
      <c r="Y138" s="1318"/>
      <c r="Z138" s="1318"/>
      <c r="AA138" s="1319"/>
      <c r="AB138" s="1319"/>
      <c r="AC138" s="1319"/>
      <c r="AD138" s="1319"/>
      <c r="AE138" s="1319"/>
      <c r="AF138" s="1319"/>
      <c r="AG138" s="1319"/>
      <c r="AH138" s="1318"/>
      <c r="AI138" s="1318"/>
      <c r="AJ138" s="1318"/>
      <c r="AK138" s="1331"/>
      <c r="AL138" s="1331"/>
    </row>
    <row r="139" spans="2:38" x14ac:dyDescent="0.25">
      <c r="B139" s="1318"/>
      <c r="C139" s="1318"/>
      <c r="D139" s="1318"/>
      <c r="E139" s="1318"/>
      <c r="F139" s="1318"/>
      <c r="G139" s="1318"/>
      <c r="H139" s="1318"/>
      <c r="I139" s="1318"/>
      <c r="J139" s="1318"/>
      <c r="K139" s="1318"/>
      <c r="L139" s="1318"/>
      <c r="M139" s="1318"/>
      <c r="N139" s="1318"/>
      <c r="O139" s="1318"/>
      <c r="P139" s="1318"/>
      <c r="Q139" s="1318"/>
      <c r="R139" s="1318"/>
      <c r="S139" s="1318"/>
      <c r="T139" s="1318"/>
      <c r="U139" s="1318"/>
      <c r="V139" s="1318"/>
      <c r="W139" s="1318"/>
      <c r="X139" s="1318"/>
      <c r="Y139" s="1318"/>
      <c r="Z139" s="1318"/>
      <c r="AA139" s="1319"/>
      <c r="AB139" s="1319"/>
      <c r="AC139" s="1319"/>
      <c r="AD139" s="1319"/>
      <c r="AE139" s="1319"/>
      <c r="AF139" s="1319"/>
      <c r="AG139" s="1319"/>
      <c r="AH139" s="1318"/>
      <c r="AI139" s="1318"/>
      <c r="AJ139" s="1318"/>
      <c r="AK139" s="1331"/>
      <c r="AL139" s="1331"/>
    </row>
  </sheetData>
  <mergeCells count="980">
    <mergeCell ref="E55:F55"/>
    <mergeCell ref="K55:L55"/>
    <mergeCell ref="Q55:R55"/>
    <mergeCell ref="E56:F56"/>
    <mergeCell ref="K56:L56"/>
    <mergeCell ref="Q56:R56"/>
    <mergeCell ref="E57:F57"/>
    <mergeCell ref="K57:L57"/>
    <mergeCell ref="Q57:R57"/>
    <mergeCell ref="E51:F51"/>
    <mergeCell ref="K51:L51"/>
    <mergeCell ref="Q51:R51"/>
    <mergeCell ref="E52:F52"/>
    <mergeCell ref="K52:L52"/>
    <mergeCell ref="Q52:R52"/>
    <mergeCell ref="E54:F54"/>
    <mergeCell ref="K54:L54"/>
    <mergeCell ref="Q54:R54"/>
    <mergeCell ref="E49:F49"/>
    <mergeCell ref="K49:L49"/>
    <mergeCell ref="Q49:R49"/>
    <mergeCell ref="E50:F50"/>
    <mergeCell ref="K50:L50"/>
    <mergeCell ref="Q50:R50"/>
    <mergeCell ref="U8:V8"/>
    <mergeCell ref="U9:V9"/>
    <mergeCell ref="U10:V10"/>
    <mergeCell ref="U17:V17"/>
    <mergeCell ref="U18:V18"/>
    <mergeCell ref="U19:V19"/>
    <mergeCell ref="U20:V20"/>
    <mergeCell ref="U21:V21"/>
    <mergeCell ref="U22:V22"/>
    <mergeCell ref="U11:V11"/>
    <mergeCell ref="U12:V12"/>
    <mergeCell ref="U13:V13"/>
    <mergeCell ref="U14:V14"/>
    <mergeCell ref="U15:V15"/>
    <mergeCell ref="U16:V16"/>
    <mergeCell ref="N30:O30"/>
    <mergeCell ref="G31:J36"/>
    <mergeCell ref="N31:O31"/>
    <mergeCell ref="A1:K1"/>
    <mergeCell ref="AY1:BE1"/>
    <mergeCell ref="G2:J7"/>
    <mergeCell ref="T2:W7"/>
    <mergeCell ref="AM2:AN2"/>
    <mergeCell ref="AW2:BA2"/>
    <mergeCell ref="BB2:BF2"/>
    <mergeCell ref="CM2:CN2"/>
    <mergeCell ref="A3:D3"/>
    <mergeCell ref="A6:D6"/>
    <mergeCell ref="BG2:BK2"/>
    <mergeCell ref="BL2:BP2"/>
    <mergeCell ref="BQ2:BU2"/>
    <mergeCell ref="BV2:BZ2"/>
    <mergeCell ref="CA2:CE2"/>
    <mergeCell ref="CF2:CJ2"/>
    <mergeCell ref="N32:O32"/>
    <mergeCell ref="N33:O33"/>
    <mergeCell ref="N34:O34"/>
    <mergeCell ref="N35:O35"/>
    <mergeCell ref="N36:O36"/>
    <mergeCell ref="U23:V23"/>
    <mergeCell ref="I25:K25"/>
    <mergeCell ref="N26:O26"/>
    <mergeCell ref="N27:O27"/>
    <mergeCell ref="N28:O28"/>
    <mergeCell ref="N29:O29"/>
    <mergeCell ref="Q27:R27"/>
    <mergeCell ref="Q28:R28"/>
    <mergeCell ref="Q29:R29"/>
    <mergeCell ref="Q30:R30"/>
    <mergeCell ref="Q31:R31"/>
    <mergeCell ref="Q32:R32"/>
    <mergeCell ref="Q33:R33"/>
    <mergeCell ref="Q34:R34"/>
    <mergeCell ref="Q35:R35"/>
    <mergeCell ref="Q36:R36"/>
    <mergeCell ref="N37:O37"/>
    <mergeCell ref="N38:O38"/>
    <mergeCell ref="N39:O39"/>
    <mergeCell ref="G40:J45"/>
    <mergeCell ref="N40:O40"/>
    <mergeCell ref="N41:O41"/>
    <mergeCell ref="N42:O42"/>
    <mergeCell ref="N43:O43"/>
    <mergeCell ref="N44:O44"/>
    <mergeCell ref="N45:O45"/>
    <mergeCell ref="Q37:R37"/>
    <mergeCell ref="Q38:R38"/>
    <mergeCell ref="Q39:R39"/>
    <mergeCell ref="Q40:R40"/>
    <mergeCell ref="Q41:R41"/>
    <mergeCell ref="Q42:R42"/>
    <mergeCell ref="Q43:R43"/>
    <mergeCell ref="Q44:R44"/>
    <mergeCell ref="Q45:R45"/>
    <mergeCell ref="AD50:AG50"/>
    <mergeCell ref="T51:U51"/>
    <mergeCell ref="T52:U52"/>
    <mergeCell ref="T54:U54"/>
    <mergeCell ref="AA54:AB54"/>
    <mergeCell ref="T55:U55"/>
    <mergeCell ref="N46:O46"/>
    <mergeCell ref="N47:O47"/>
    <mergeCell ref="N48:O48"/>
    <mergeCell ref="T49:U49"/>
    <mergeCell ref="T50:U50"/>
    <mergeCell ref="AA50:AB50"/>
    <mergeCell ref="Q46:R46"/>
    <mergeCell ref="Q47:R47"/>
    <mergeCell ref="D60:G60"/>
    <mergeCell ref="H60:M60"/>
    <mergeCell ref="N60:S60"/>
    <mergeCell ref="T60:X60"/>
    <mergeCell ref="AA60:AB60"/>
    <mergeCell ref="CM60:CN60"/>
    <mergeCell ref="T56:U56"/>
    <mergeCell ref="T57:U57"/>
    <mergeCell ref="AA58:AB58"/>
    <mergeCell ref="B59:X59"/>
    <mergeCell ref="AA59:AB59"/>
    <mergeCell ref="AK59:AL59"/>
    <mergeCell ref="B62:C62"/>
    <mergeCell ref="D62:G62"/>
    <mergeCell ref="BB61:BF61"/>
    <mergeCell ref="BG61:BK61"/>
    <mergeCell ref="BL61:BP61"/>
    <mergeCell ref="BQ61:BU61"/>
    <mergeCell ref="BV61:BZ61"/>
    <mergeCell ref="CA61:CE61"/>
    <mergeCell ref="AW61:BA61"/>
    <mergeCell ref="B64:C64"/>
    <mergeCell ref="D64:G64"/>
    <mergeCell ref="H65:I65"/>
    <mergeCell ref="K65:M65"/>
    <mergeCell ref="N65:O65"/>
    <mergeCell ref="Q65:S65"/>
    <mergeCell ref="T65:V65"/>
    <mergeCell ref="W65:X65"/>
    <mergeCell ref="B63:C63"/>
    <mergeCell ref="D63:G63"/>
    <mergeCell ref="H63:I63"/>
    <mergeCell ref="K63:M63"/>
    <mergeCell ref="N63:O63"/>
    <mergeCell ref="Q63:S63"/>
    <mergeCell ref="T63:V63"/>
    <mergeCell ref="W63:X63"/>
    <mergeCell ref="H64:I64"/>
    <mergeCell ref="K64:M64"/>
    <mergeCell ref="N64:O64"/>
    <mergeCell ref="Q64:S64"/>
    <mergeCell ref="T64:V64"/>
    <mergeCell ref="W64:X64"/>
    <mergeCell ref="W66:X66"/>
    <mergeCell ref="H67:I67"/>
    <mergeCell ref="K67:M67"/>
    <mergeCell ref="N67:O67"/>
    <mergeCell ref="Q67:S67"/>
    <mergeCell ref="T67:V67"/>
    <mergeCell ref="W67:X67"/>
    <mergeCell ref="B65:C65"/>
    <mergeCell ref="D65:G65"/>
    <mergeCell ref="B67:C67"/>
    <mergeCell ref="D67:G67"/>
    <mergeCell ref="B66:C66"/>
    <mergeCell ref="D66:G66"/>
    <mergeCell ref="H66:I66"/>
    <mergeCell ref="K66:M66"/>
    <mergeCell ref="N66:O66"/>
    <mergeCell ref="Q66:S66"/>
    <mergeCell ref="T66:V66"/>
    <mergeCell ref="B68:C68"/>
    <mergeCell ref="D68:G68"/>
    <mergeCell ref="H68:I68"/>
    <mergeCell ref="K68:M68"/>
    <mergeCell ref="N68:O68"/>
    <mergeCell ref="Q68:S68"/>
    <mergeCell ref="T68:V68"/>
    <mergeCell ref="W68:X68"/>
    <mergeCell ref="H69:I69"/>
    <mergeCell ref="K69:M69"/>
    <mergeCell ref="N69:O69"/>
    <mergeCell ref="Q69:S69"/>
    <mergeCell ref="T69:V69"/>
    <mergeCell ref="W69:X69"/>
    <mergeCell ref="W70:X70"/>
    <mergeCell ref="H71:I71"/>
    <mergeCell ref="K71:M71"/>
    <mergeCell ref="N71:O71"/>
    <mergeCell ref="Q71:S71"/>
    <mergeCell ref="T71:V71"/>
    <mergeCell ref="W71:X71"/>
    <mergeCell ref="B69:C69"/>
    <mergeCell ref="D69:G69"/>
    <mergeCell ref="B70:C70"/>
    <mergeCell ref="D70:G70"/>
    <mergeCell ref="B71:C71"/>
    <mergeCell ref="D71:G71"/>
    <mergeCell ref="H70:I70"/>
    <mergeCell ref="K70:M70"/>
    <mergeCell ref="N70:O70"/>
    <mergeCell ref="Q70:S70"/>
    <mergeCell ref="T70:V70"/>
    <mergeCell ref="BX106:BY106"/>
    <mergeCell ref="CC106:CD106"/>
    <mergeCell ref="CH106:CI106"/>
    <mergeCell ref="CM106:CN106"/>
    <mergeCell ref="AK105:AL105"/>
    <mergeCell ref="AY106:BA106"/>
    <mergeCell ref="BD106:BF106"/>
    <mergeCell ref="BI106:BJ106"/>
    <mergeCell ref="BN106:BO106"/>
    <mergeCell ref="BS106:BT106"/>
    <mergeCell ref="AL63:AM63"/>
    <mergeCell ref="AN63:AQ63"/>
    <mergeCell ref="AL64:AM64"/>
    <mergeCell ref="AN64:AQ64"/>
    <mergeCell ref="AL65:AM65"/>
    <mergeCell ref="AN65:AQ65"/>
    <mergeCell ref="AL66:AM66"/>
    <mergeCell ref="AN66:AQ66"/>
    <mergeCell ref="AL67:AM67"/>
    <mergeCell ref="AN67:AQ67"/>
    <mergeCell ref="AL74:AM74"/>
    <mergeCell ref="AN74:AQ74"/>
    <mergeCell ref="AL75:AM75"/>
    <mergeCell ref="AN75:AQ75"/>
    <mergeCell ref="AL76:AM76"/>
    <mergeCell ref="AN76:AQ76"/>
    <mergeCell ref="AL77:AM77"/>
    <mergeCell ref="AN77:AQ77"/>
    <mergeCell ref="AL68:AM68"/>
    <mergeCell ref="AN68:AQ68"/>
    <mergeCell ref="AL69:AM69"/>
    <mergeCell ref="AN69:AQ69"/>
    <mergeCell ref="AL71:AM71"/>
    <mergeCell ref="AN71:AQ71"/>
    <mergeCell ref="AL72:AM72"/>
    <mergeCell ref="AN72:AQ72"/>
    <mergeCell ref="AL73:AM73"/>
    <mergeCell ref="AN73:AQ73"/>
    <mergeCell ref="CP2:CS2"/>
    <mergeCell ref="CT2:CW2"/>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CF61:CJ61"/>
    <mergeCell ref="CM61:CN61"/>
    <mergeCell ref="B72:C72"/>
    <mergeCell ref="D72:G72"/>
    <mergeCell ref="H72:I72"/>
    <mergeCell ref="K72:M72"/>
    <mergeCell ref="N72:O72"/>
    <mergeCell ref="Q72:S72"/>
    <mergeCell ref="T72:V72"/>
    <mergeCell ref="W72:X72"/>
    <mergeCell ref="B73:C73"/>
    <mergeCell ref="D73:G73"/>
    <mergeCell ref="H73:I73"/>
    <mergeCell ref="K73:M73"/>
    <mergeCell ref="N73:O73"/>
    <mergeCell ref="Q73:S73"/>
    <mergeCell ref="T73:V73"/>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02:L102"/>
    <mergeCell ref="K103:L103"/>
    <mergeCell ref="K104:L104"/>
    <mergeCell ref="K105:L105"/>
    <mergeCell ref="K106:L106"/>
    <mergeCell ref="K107:L107"/>
    <mergeCell ref="K108:L108"/>
    <mergeCell ref="K109:L109"/>
    <mergeCell ref="K110:L110"/>
    <mergeCell ref="K120:L120"/>
    <mergeCell ref="K121:L121"/>
    <mergeCell ref="K122:L122"/>
    <mergeCell ref="K123:L123"/>
    <mergeCell ref="K124:L124"/>
    <mergeCell ref="K125:L125"/>
    <mergeCell ref="K126:L126"/>
    <mergeCell ref="K127:L127"/>
    <mergeCell ref="K111:L111"/>
    <mergeCell ref="K112:L112"/>
    <mergeCell ref="K113:L113"/>
    <mergeCell ref="K114:L114"/>
    <mergeCell ref="K115:L115"/>
    <mergeCell ref="K116:L116"/>
    <mergeCell ref="K117:L117"/>
    <mergeCell ref="K118:L118"/>
    <mergeCell ref="K119:L119"/>
  </mergeCells>
  <conditionalFormatting sqref="AM4:AO58">
    <cfRule type="cellIs" dxfId="515" priority="208" operator="between">
      <formula>30</formula>
      <formula>39</formula>
    </cfRule>
    <cfRule type="cellIs" dxfId="514" priority="209" operator="between">
      <formula>90</formula>
      <formula>99</formula>
    </cfRule>
    <cfRule type="cellIs" dxfId="513" priority="210" operator="between">
      <formula>40</formula>
      <formula>49</formula>
    </cfRule>
    <cfRule type="cellIs" dxfId="512" priority="211" operator="between">
      <formula>50</formula>
      <formula>59</formula>
    </cfRule>
    <cfRule type="cellIs" dxfId="511" priority="212" operator="between">
      <formula>60</formula>
      <formula>69</formula>
    </cfRule>
    <cfRule type="cellIs" dxfId="510" priority="213" operator="between">
      <formula>70</formula>
      <formula>79</formula>
    </cfRule>
    <cfRule type="cellIs" dxfId="509" priority="214" operator="between">
      <formula>80</formula>
      <formula>89</formula>
    </cfRule>
  </conditionalFormatting>
  <conditionalFormatting sqref="C9:C46 I9:I15 O9:O14 W9:W22">
    <cfRule type="containsText" dxfId="508" priority="88" operator="containsText" text="HL">
      <formula>NOT(ISERROR(SEARCH("HL",C9)))</formula>
    </cfRule>
    <cfRule type="containsText" dxfId="507" priority="89" operator="containsText" text="HD">
      <formula>NOT(ISERROR(SEARCH("HD",C9)))</formula>
    </cfRule>
    <cfRule type="containsText" dxfId="506" priority="90" operator="containsText" text="HW">
      <formula>NOT(ISERROR(SEARCH("HW",C9)))</formula>
    </cfRule>
    <cfRule type="containsText" dxfId="505" priority="91" operator="containsText" text="AL">
      <formula>NOT(ISERROR(SEARCH("AL",C9)))</formula>
    </cfRule>
    <cfRule type="containsText" dxfId="504" priority="92" operator="containsText" text="AD">
      <formula>NOT(ISERROR(SEARCH("AD",C9)))</formula>
    </cfRule>
    <cfRule type="containsText" dxfId="503" priority="93" operator="containsText" text="AW">
      <formula>NOT(ISERROR(SEARCH("AW",C9)))</formula>
    </cfRule>
  </conditionalFormatting>
  <conditionalFormatting sqref="I16 O15:O16 W23 O20:O24 I30 I39">
    <cfRule type="containsText" dxfId="502" priority="94" operator="containsText" text="ND">
      <formula>NOT(ISERROR(SEARCH("ND",I15)))</formula>
    </cfRule>
    <cfRule type="containsText" dxfId="501" priority="95" operator="containsText" text="NW">
      <formula>NOT(ISERROR(SEARCH("NW",I15)))</formula>
    </cfRule>
    <cfRule type="containsText" dxfId="500" priority="96" operator="containsText" text="NL">
      <formula>NOT(ISERROR(SEARCH("NL",I15)))</formula>
    </cfRule>
  </conditionalFormatting>
  <conditionalFormatting sqref="AD64:AE99">
    <cfRule type="cellIs" dxfId="499" priority="65" operator="between">
      <formula>90</formula>
      <formula>99</formula>
    </cfRule>
    <cfRule type="cellIs" dxfId="498" priority="66" operator="between">
      <formula>40</formula>
      <formula>49</formula>
    </cfRule>
    <cfRule type="cellIs" dxfId="497" priority="67" operator="between">
      <formula>50</formula>
      <formula>59</formula>
    </cfRule>
    <cfRule type="cellIs" dxfId="496" priority="68" operator="between">
      <formula>60</formula>
      <formula>69</formula>
    </cfRule>
    <cfRule type="cellIs" dxfId="495" priority="69" operator="between">
      <formula>70</formula>
      <formula>79</formula>
    </cfRule>
    <cfRule type="cellIs" dxfId="494" priority="70" operator="between">
      <formula>80</formula>
      <formula>89</formula>
    </cfRule>
  </conditionalFormatting>
  <conditionalFormatting sqref="AC64:AC99">
    <cfRule type="beginsWith" dxfId="493" priority="49" operator="beginsWith" text="ST">
      <formula>LEFT(AC64,LEN("ST"))="ST"</formula>
    </cfRule>
    <cfRule type="beginsWith" dxfId="492" priority="50" operator="beginsWith" text="RW">
      <formula>LEFT(AC64,LEN("RW"))="RW"</formula>
    </cfRule>
    <cfRule type="beginsWith" dxfId="491" priority="51" operator="beginsWith" text="LW">
      <formula>LEFT(AC64,LEN("LW"))="LW"</formula>
    </cfRule>
    <cfRule type="beginsWith" dxfId="490" priority="52" operator="beginsWith" text="LF">
      <formula>LEFT(AC64,LEN("LF"))="LF"</formula>
    </cfRule>
    <cfRule type="beginsWith" dxfId="489" priority="53" operator="beginsWith" text="CF">
      <formula>LEFT(AC64,LEN("CF"))="CF"</formula>
    </cfRule>
    <cfRule type="beginsWith" dxfId="488" priority="54" operator="beginsWith" text="CAM">
      <formula>LEFT(AC64,LEN("CAM"))="CAM"</formula>
    </cfRule>
    <cfRule type="beginsWith" dxfId="487" priority="55" operator="beginsWith" text="LM">
      <formula>LEFT(AC64,LEN("LM"))="LM"</formula>
    </cfRule>
    <cfRule type="beginsWith" dxfId="486" priority="56" operator="beginsWith" text="CM">
      <formula>LEFT(AC64,LEN("CM"))="CM"</formula>
    </cfRule>
    <cfRule type="beginsWith" dxfId="485" priority="57" operator="beginsWith" text="RM">
      <formula>LEFT(AC64,LEN("RM"))="RM"</formula>
    </cfRule>
    <cfRule type="beginsWith" dxfId="484" priority="58" operator="beginsWith" text="CDM">
      <formula>LEFT(AC64,LEN("CDM"))="CDM"</formula>
    </cfRule>
    <cfRule type="beginsWith" dxfId="483" priority="59" operator="beginsWith" text="LWB">
      <formula>LEFT(AC64,LEN("LWB"))="LWB"</formula>
    </cfRule>
    <cfRule type="beginsWith" dxfId="482" priority="60" operator="beginsWith" text="RWB">
      <formula>LEFT(AC64,LEN("RWB"))="RWB"</formula>
    </cfRule>
    <cfRule type="beginsWith" dxfId="481" priority="61" operator="beginsWith" text="RB">
      <formula>LEFT(AC64,LEN("RB"))="RB"</formula>
    </cfRule>
    <cfRule type="beginsWith" dxfId="480" priority="62" operator="beginsWith" text="CB">
      <formula>LEFT(AC64,LEN("CB"))="CB"</formula>
    </cfRule>
    <cfRule type="beginsWith" dxfId="479" priority="63" operator="beginsWith" text="LB">
      <formula>LEFT(AC64,LEN("LB"))="LB"</formula>
    </cfRule>
    <cfRule type="beginsWith" dxfId="478" priority="64" operator="beginsWith" text="GK">
      <formula>LEFT(AC64,LEN("GK"))="GK"</formula>
    </cfRule>
  </conditionalFormatting>
  <conditionalFormatting sqref="AL4:AL58">
    <cfRule type="beginsWith" dxfId="477" priority="33" operator="beginsWith" text="ST">
      <formula>LEFT(AL4,LEN("ST"))="ST"</formula>
    </cfRule>
    <cfRule type="beginsWith" dxfId="476" priority="34" operator="beginsWith" text="RW">
      <formula>LEFT(AL4,LEN("RW"))="RW"</formula>
    </cfRule>
    <cfRule type="beginsWith" dxfId="475" priority="35" operator="beginsWith" text="LW">
      <formula>LEFT(AL4,LEN("LW"))="LW"</formula>
    </cfRule>
    <cfRule type="beginsWith" dxfId="474" priority="36" operator="beginsWith" text="LF">
      <formula>LEFT(AL4,LEN("LF"))="LF"</formula>
    </cfRule>
    <cfRule type="beginsWith" dxfId="473" priority="37" operator="beginsWith" text="CF">
      <formula>LEFT(AL4,LEN("CF"))="CF"</formula>
    </cfRule>
    <cfRule type="beginsWith" dxfId="472" priority="38" operator="beginsWith" text="CAM">
      <formula>LEFT(AL4,LEN("CAM"))="CAM"</formula>
    </cfRule>
    <cfRule type="beginsWith" dxfId="471" priority="39" operator="beginsWith" text="LM">
      <formula>LEFT(AL4,LEN("LM"))="LM"</formula>
    </cfRule>
    <cfRule type="beginsWith" dxfId="470" priority="40" operator="beginsWith" text="CM">
      <formula>LEFT(AL4,LEN("CM"))="CM"</formula>
    </cfRule>
    <cfRule type="beginsWith" dxfId="469" priority="41" operator="beginsWith" text="RM">
      <formula>LEFT(AL4,LEN("RM"))="RM"</formula>
    </cfRule>
    <cfRule type="beginsWith" dxfId="468" priority="42" operator="beginsWith" text="CDM">
      <formula>LEFT(AL4,LEN("CDM"))="CDM"</formula>
    </cfRule>
    <cfRule type="beginsWith" dxfId="467" priority="43" operator="beginsWith" text="LWB">
      <formula>LEFT(AL4,LEN("LWB"))="LWB"</formula>
    </cfRule>
    <cfRule type="beginsWith" dxfId="466" priority="44" operator="beginsWith" text="RWB">
      <formula>LEFT(AL4,LEN("RWB"))="RWB"</formula>
    </cfRule>
    <cfRule type="beginsWith" dxfId="465" priority="45" operator="beginsWith" text="RB">
      <formula>LEFT(AL4,LEN("RB"))="RB"</formula>
    </cfRule>
    <cfRule type="beginsWith" dxfId="464" priority="46" operator="beginsWith" text="CB">
      <formula>LEFT(AL4,LEN("CB"))="CB"</formula>
    </cfRule>
    <cfRule type="beginsWith" dxfId="463" priority="47" operator="beginsWith" text="LB">
      <formula>LEFT(AL4,LEN("LB"))="LB"</formula>
    </cfRule>
    <cfRule type="beginsWith" dxfId="462" priority="48" operator="beginsWith" text="GK">
      <formula>LEFT(AL4,LEN("GK"))="GK"</formula>
    </cfRule>
  </conditionalFormatting>
  <conditionalFormatting sqref="AK104">
    <cfRule type="containsText" dxfId="461" priority="18" operator="containsText" text="RW">
      <formula>NOT(ISERROR(SEARCH("RW",AK104)))</formula>
    </cfRule>
    <cfRule type="containsText" dxfId="460" priority="19" operator="containsText" text="LW">
      <formula>NOT(ISERROR(SEARCH("LW",AK104)))</formula>
    </cfRule>
    <cfRule type="containsText" dxfId="459" priority="20" operator="containsText" text="LF">
      <formula>NOT(ISERROR(SEARCH("LF",AK104)))</formula>
    </cfRule>
    <cfRule type="containsText" dxfId="458" priority="21" operator="containsText" text="CF">
      <formula>NOT(ISERROR(SEARCH("CF",AK104)))</formula>
    </cfRule>
    <cfRule type="containsText" dxfId="457" priority="22" operator="containsText" text="CF">
      <formula>NOT(ISERROR(SEARCH("CF",AK104)))</formula>
    </cfRule>
    <cfRule type="containsText" dxfId="456" priority="23" operator="containsText" text="CAM">
      <formula>NOT(ISERROR(SEARCH("CAM",AK104)))</formula>
    </cfRule>
    <cfRule type="containsText" dxfId="455" priority="24" operator="containsText" text="LM">
      <formula>NOT(ISERROR(SEARCH("LM",AK104)))</formula>
    </cfRule>
    <cfRule type="containsText" dxfId="454" priority="25" operator="containsText" text="RM">
      <formula>NOT(ISERROR(SEARCH("RM",AK104)))</formula>
    </cfRule>
    <cfRule type="containsText" dxfId="453" priority="26" operator="containsText" text="CDM">
      <formula>NOT(ISERROR(SEARCH("CDM",AK104)))</formula>
    </cfRule>
    <cfRule type="containsText" dxfId="452" priority="27" operator="containsText" text="LWB">
      <formula>NOT(ISERROR(SEARCH("LWB",AK104)))</formula>
    </cfRule>
    <cfRule type="containsText" dxfId="451" priority="28" operator="containsText" text="RWB">
      <formula>NOT(ISERROR(SEARCH("RWB",AK104)))</formula>
    </cfRule>
    <cfRule type="containsText" dxfId="450" priority="29" operator="containsText" text="RB">
      <formula>NOT(ISERROR(SEARCH("RB",AK104)))</formula>
    </cfRule>
    <cfRule type="containsText" dxfId="449" priority="30" operator="containsText" text="CB">
      <formula>NOT(ISERROR(SEARCH("CB",AK104)))</formula>
    </cfRule>
    <cfRule type="containsText" dxfId="448" priority="31" operator="containsText" text="LB">
      <formula>NOT(ISERROR(SEARCH("LB",AK104)))</formula>
    </cfRule>
    <cfRule type="containsText" dxfId="447" priority="32" operator="containsText" text="GK">
      <formula>NOT(ISERROR(SEARCH("GK",AK104)))</formula>
    </cfRule>
  </conditionalFormatting>
  <conditionalFormatting sqref="AL104">
    <cfRule type="containsText" dxfId="446" priority="1" operator="containsText" text="ST">
      <formula>NOT(ISERROR(SEARCH("ST",AL104)))</formula>
    </cfRule>
    <cfRule type="containsText" dxfId="445" priority="2" operator="containsText" text="RW">
      <formula>NOT(ISERROR(SEARCH("RW",AL104)))</formula>
    </cfRule>
    <cfRule type="containsText" dxfId="444" priority="3" operator="containsText" text="LW">
      <formula>NOT(ISERROR(SEARCH("LW",AL104)))</formula>
    </cfRule>
    <cfRule type="containsText" dxfId="443" priority="4" operator="containsText" text="LF">
      <formula>NOT(ISERROR(SEARCH("LF",AL104)))</formula>
    </cfRule>
    <cfRule type="containsText" dxfId="442" priority="5" operator="containsText" text="CF">
      <formula>NOT(ISERROR(SEARCH("CF",AL104)))</formula>
    </cfRule>
    <cfRule type="containsText" dxfId="441" priority="6" operator="containsText" text="CF">
      <formula>NOT(ISERROR(SEARCH("CF",AL104)))</formula>
    </cfRule>
    <cfRule type="containsText" dxfId="440" priority="7" operator="containsText" text="CAM">
      <formula>NOT(ISERROR(SEARCH("CAM",AL104)))</formula>
    </cfRule>
    <cfRule type="containsText" dxfId="439" priority="8" operator="containsText" text="LM">
      <formula>NOT(ISERROR(SEARCH("LM",AL104)))</formula>
    </cfRule>
    <cfRule type="containsText" dxfId="438" priority="9" operator="containsText" text="CM">
      <formula>NOT(ISERROR(SEARCH("CM",AL104)))</formula>
    </cfRule>
    <cfRule type="containsText" dxfId="437" priority="10" operator="containsText" text="RM">
      <formula>NOT(ISERROR(SEARCH("RM",AL104)))</formula>
    </cfRule>
    <cfRule type="containsText" dxfId="436" priority="11" operator="containsText" text="CDM">
      <formula>NOT(ISERROR(SEARCH("CDM",AL104)))</formula>
    </cfRule>
    <cfRule type="containsText" dxfId="435" priority="12" operator="containsText" text="LWB">
      <formula>NOT(ISERROR(SEARCH("LWB",AL104)))</formula>
    </cfRule>
    <cfRule type="containsText" dxfId="434" priority="13" operator="containsText" text="RWB">
      <formula>NOT(ISERROR(SEARCH("RWB",AL104)))</formula>
    </cfRule>
    <cfRule type="containsText" dxfId="433" priority="14" operator="containsText" text="RB">
      <formula>NOT(ISERROR(SEARCH("RB",AL104)))</formula>
    </cfRule>
    <cfRule type="containsText" dxfId="432" priority="15" operator="containsText" text="CB">
      <formula>NOT(ISERROR(SEARCH("CB",AL104)))</formula>
    </cfRule>
    <cfRule type="containsText" dxfId="431" priority="16" operator="containsText" text="LB">
      <formula>NOT(ISERROR(SEARCH("LB",AL104)))</formula>
    </cfRule>
    <cfRule type="containsText" dxfId="430" priority="17" operator="containsText" text="GK">
      <formula>NOT(ISERROR(SEARCH("GK",AL104)))</formula>
    </cfRule>
  </conditionalFormatting>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1"/>
  </sheetPr>
  <dimension ref="A1:EJ139"/>
  <sheetViews>
    <sheetView showGridLines="0" topLeftCell="A10" zoomScale="90" zoomScaleNormal="90" workbookViewId="0">
      <selection activeCell="J39" activeCellId="2" sqref="P9:P16 J30 J39"/>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27" customWidth="1"/>
    <col min="38" max="38" width="10" style="527" customWidth="1"/>
    <col min="39" max="40" width="5.140625" style="527" customWidth="1"/>
    <col min="41" max="41" width="10" style="789" customWidth="1"/>
    <col min="42" max="42" width="5.140625" style="527"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425</v>
      </c>
      <c r="B1" s="1843"/>
      <c r="C1" s="1843"/>
      <c r="D1" s="1843"/>
      <c r="E1" s="1843"/>
      <c r="F1" s="1843"/>
      <c r="G1" s="1843"/>
      <c r="H1" s="1843"/>
      <c r="I1" s="1843"/>
      <c r="J1" s="1843"/>
      <c r="K1" s="1843"/>
      <c r="L1" s="1008"/>
      <c r="M1" s="624"/>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828"/>
      <c r="AM4" s="1055"/>
      <c r="AN4" s="1056"/>
      <c r="AO4" s="1057"/>
      <c r="AP4" s="1057"/>
      <c r="AQ4" s="404"/>
      <c r="AR4" s="20"/>
      <c r="AS4" s="329"/>
      <c r="AT4" s="307"/>
      <c r="AU4" s="21"/>
      <c r="AV4" s="402"/>
      <c r="AW4" s="403"/>
      <c r="AX4" s="398"/>
      <c r="AY4" s="307"/>
      <c r="AZ4" s="348"/>
      <c r="BA4" s="390"/>
      <c r="BB4" s="415"/>
      <c r="BC4" s="416"/>
      <c r="BD4" s="307"/>
      <c r="BE4" s="348"/>
      <c r="BF4" s="390"/>
      <c r="BG4" s="415"/>
      <c r="BH4" s="416"/>
      <c r="BI4" s="307"/>
      <c r="BJ4" s="348"/>
      <c r="BK4" s="390"/>
      <c r="BL4" s="415"/>
      <c r="BM4" s="416"/>
      <c r="BN4" s="307"/>
      <c r="BO4" s="349"/>
      <c r="BP4" s="407"/>
      <c r="BQ4" s="415"/>
      <c r="BR4" s="416"/>
      <c r="BS4" s="307"/>
      <c r="BT4" s="348"/>
      <c r="BU4" s="408"/>
      <c r="BV4" s="415"/>
      <c r="BW4" s="416"/>
      <c r="BX4" s="307"/>
      <c r="BY4" s="349"/>
      <c r="BZ4" s="407"/>
      <c r="CA4" s="415"/>
      <c r="CB4" s="416"/>
      <c r="CC4" s="307"/>
      <c r="CD4" s="348"/>
      <c r="CE4" s="408"/>
      <c r="CF4" s="415"/>
      <c r="CG4" s="416"/>
      <c r="CH4" s="307"/>
      <c r="CI4" s="348"/>
      <c r="CJ4" s="408"/>
      <c r="CK4" s="409"/>
      <c r="CL4" s="410"/>
      <c r="CM4" s="411"/>
      <c r="CN4" s="412"/>
      <c r="CO4" s="1461"/>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828"/>
      <c r="AM5" s="1056"/>
      <c r="AN5" s="1056"/>
      <c r="AO5" s="1057"/>
      <c r="AP5" s="1057"/>
      <c r="AQ5" s="404"/>
      <c r="AR5" s="20"/>
      <c r="AS5" s="329"/>
      <c r="AT5" s="307"/>
      <c r="AU5" s="21"/>
      <c r="AV5" s="402"/>
      <c r="AW5" s="403"/>
      <c r="AX5" s="398"/>
      <c r="AY5" s="307"/>
      <c r="AZ5" s="348"/>
      <c r="BA5" s="390"/>
      <c r="BB5" s="415"/>
      <c r="BC5" s="416"/>
      <c r="BD5" s="307"/>
      <c r="BE5" s="348"/>
      <c r="BF5" s="390"/>
      <c r="BG5" s="415"/>
      <c r="BH5" s="416"/>
      <c r="BI5" s="307"/>
      <c r="BJ5" s="348"/>
      <c r="BK5" s="390"/>
      <c r="BL5" s="415"/>
      <c r="BM5" s="416"/>
      <c r="BN5" s="307"/>
      <c r="BO5" s="349"/>
      <c r="BP5" s="407"/>
      <c r="BQ5" s="415"/>
      <c r="BR5" s="416"/>
      <c r="BS5" s="307"/>
      <c r="BT5" s="348"/>
      <c r="BU5" s="408"/>
      <c r="BV5" s="415"/>
      <c r="BW5" s="416"/>
      <c r="BX5" s="307"/>
      <c r="BY5" s="349"/>
      <c r="BZ5" s="407"/>
      <c r="CA5" s="415"/>
      <c r="CB5" s="416"/>
      <c r="CC5" s="307"/>
      <c r="CD5" s="348"/>
      <c r="CE5" s="408"/>
      <c r="CF5" s="415"/>
      <c r="CG5" s="416"/>
      <c r="CH5" s="307"/>
      <c r="CI5" s="348"/>
      <c r="CJ5" s="408"/>
      <c r="CK5" s="409"/>
      <c r="CL5" s="410"/>
      <c r="CM5" s="411"/>
      <c r="CN5" s="412"/>
      <c r="CO5" s="1461"/>
      <c r="CP5" s="1202"/>
      <c r="CQ5" s="785" t="e">
        <f>CP5/(AQ5-(AR5/1.5))</f>
        <v>#DIV/0!</v>
      </c>
      <c r="CR5" s="1204"/>
      <c r="CS5" s="786" t="e">
        <f t="shared" si="0"/>
        <v>#DIV/0!</v>
      </c>
      <c r="CT5" s="1114"/>
      <c r="CU5" s="1199" t="e">
        <f t="shared" ref="CU5:CU57" si="1">CT5/(AQ5-(AR5/1.5))</f>
        <v>#DIV/0!</v>
      </c>
      <c r="CV5" s="1115"/>
      <c r="CW5" s="1208" t="e">
        <f t="shared" ref="CW5:CW57" si="2">CV5/(AQ5-(AR5/1.5))</f>
        <v>#DIV/0!</v>
      </c>
      <c r="CX5" s="1214"/>
      <c r="CY5" s="1210" t="e">
        <f t="shared" ref="CY5:CY57" si="3">CX5/(AQ5-(AR5/1.5))</f>
        <v>#DIV/0!</v>
      </c>
      <c r="CZ5" s="1116"/>
      <c r="DA5" s="1207" t="e">
        <f t="shared" ref="DA5:DA57" si="4">CZ5/(AQ5-(AR5/1.5))</f>
        <v>#DIV/0!</v>
      </c>
      <c r="DB5" s="1114"/>
      <c r="DC5" s="1196" t="e">
        <f t="shared" ref="DC5:DC57" si="5">DB5/(AQ5-(AR5/1.5))</f>
        <v>#DIV/0!</v>
      </c>
      <c r="DD5" s="1115"/>
      <c r="DE5" s="1208" t="e">
        <f t="shared" ref="DE5:DE57" si="6">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904"/>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404"/>
      <c r="AR6" s="20"/>
      <c r="AS6" s="329"/>
      <c r="AT6" s="307"/>
      <c r="AU6" s="21"/>
      <c r="AV6" s="402"/>
      <c r="AW6" s="403"/>
      <c r="AX6" s="398"/>
      <c r="AY6" s="307"/>
      <c r="AZ6" s="348"/>
      <c r="BA6" s="390"/>
      <c r="BB6" s="415"/>
      <c r="BC6" s="416"/>
      <c r="BD6" s="307"/>
      <c r="BE6" s="348"/>
      <c r="BF6" s="390"/>
      <c r="BG6" s="415"/>
      <c r="BH6" s="416"/>
      <c r="BI6" s="307"/>
      <c r="BJ6" s="348"/>
      <c r="BK6" s="390"/>
      <c r="BL6" s="415"/>
      <c r="BM6" s="416"/>
      <c r="BN6" s="307"/>
      <c r="BO6" s="349"/>
      <c r="BP6" s="407"/>
      <c r="BQ6" s="415"/>
      <c r="BR6" s="416"/>
      <c r="BS6" s="307"/>
      <c r="BT6" s="348"/>
      <c r="BU6" s="408"/>
      <c r="BV6" s="415"/>
      <c r="BW6" s="416"/>
      <c r="BX6" s="307"/>
      <c r="BY6" s="349"/>
      <c r="BZ6" s="407"/>
      <c r="CA6" s="415"/>
      <c r="CB6" s="416"/>
      <c r="CC6" s="307"/>
      <c r="CD6" s="348"/>
      <c r="CE6" s="408"/>
      <c r="CF6" s="415"/>
      <c r="CG6" s="416"/>
      <c r="CH6" s="307"/>
      <c r="CI6" s="348"/>
      <c r="CJ6" s="408"/>
      <c r="CK6" s="409"/>
      <c r="CL6" s="410"/>
      <c r="CM6" s="411"/>
      <c r="CN6" s="412"/>
      <c r="CO6" s="1462"/>
      <c r="CP6" s="1203"/>
      <c r="CQ6" s="785" t="e">
        <f t="shared" ref="CQ6:CQ57" si="7">CP6/(AQ6-(AR6/1.5))</f>
        <v>#DIV/0!</v>
      </c>
      <c r="CR6" s="1116"/>
      <c r="CS6" s="786" t="e">
        <f t="shared" si="0"/>
        <v>#DIV/0!</v>
      </c>
      <c r="CT6" s="1114"/>
      <c r="CU6" s="1199" t="e">
        <f t="shared" si="1"/>
        <v>#DIV/0!</v>
      </c>
      <c r="CV6" s="1115"/>
      <c r="CW6" s="1208" t="e">
        <f t="shared" si="2"/>
        <v>#DIV/0!</v>
      </c>
      <c r="CX6" s="1214"/>
      <c r="CY6" s="1210" t="e">
        <f t="shared" si="3"/>
        <v>#DIV/0!</v>
      </c>
      <c r="CZ6" s="1116"/>
      <c r="DA6" s="1207" t="e">
        <f t="shared" si="4"/>
        <v>#DIV/0!</v>
      </c>
      <c r="DB6" s="1114"/>
      <c r="DC6" s="1196" t="e">
        <f t="shared" si="5"/>
        <v>#DIV/0!</v>
      </c>
      <c r="DD6" s="1115"/>
      <c r="DE6" s="1208" t="e">
        <f t="shared" si="6"/>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905"/>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404"/>
      <c r="AR7" s="20"/>
      <c r="AS7" s="329"/>
      <c r="AT7" s="307"/>
      <c r="AU7" s="21"/>
      <c r="AV7" s="402"/>
      <c r="AW7" s="403"/>
      <c r="AX7" s="398"/>
      <c r="AY7" s="307"/>
      <c r="AZ7" s="348"/>
      <c r="BA7" s="390"/>
      <c r="BB7" s="415"/>
      <c r="BC7" s="416"/>
      <c r="BD7" s="307"/>
      <c r="BE7" s="348"/>
      <c r="BF7" s="390"/>
      <c r="BG7" s="415"/>
      <c r="BH7" s="416"/>
      <c r="BI7" s="307"/>
      <c r="BJ7" s="348"/>
      <c r="BK7" s="390"/>
      <c r="BL7" s="415"/>
      <c r="BM7" s="416"/>
      <c r="BN7" s="307"/>
      <c r="BO7" s="349"/>
      <c r="BP7" s="407"/>
      <c r="BQ7" s="415"/>
      <c r="BR7" s="416"/>
      <c r="BS7" s="307"/>
      <c r="BT7" s="348"/>
      <c r="BU7" s="408"/>
      <c r="BV7" s="415"/>
      <c r="BW7" s="416"/>
      <c r="BX7" s="307"/>
      <c r="BY7" s="349"/>
      <c r="BZ7" s="407"/>
      <c r="CA7" s="415"/>
      <c r="CB7" s="416"/>
      <c r="CC7" s="307"/>
      <c r="CD7" s="348"/>
      <c r="CE7" s="408"/>
      <c r="CF7" s="415"/>
      <c r="CG7" s="416"/>
      <c r="CH7" s="307"/>
      <c r="CI7" s="348"/>
      <c r="CJ7" s="408"/>
      <c r="CK7" s="409"/>
      <c r="CL7" s="410"/>
      <c r="CM7" s="411"/>
      <c r="CN7" s="412"/>
      <c r="CO7" s="1462"/>
      <c r="CP7" s="1203"/>
      <c r="CQ7" s="785" t="e">
        <f t="shared" si="7"/>
        <v>#DIV/0!</v>
      </c>
      <c r="CR7" s="1116"/>
      <c r="CS7" s="786" t="e">
        <f t="shared" si="0"/>
        <v>#DIV/0!</v>
      </c>
      <c r="CT7" s="1114"/>
      <c r="CU7" s="1199" t="e">
        <f t="shared" si="1"/>
        <v>#DIV/0!</v>
      </c>
      <c r="CV7" s="1115"/>
      <c r="CW7" s="1208" t="e">
        <f t="shared" si="2"/>
        <v>#DIV/0!</v>
      </c>
      <c r="CX7" s="1214"/>
      <c r="CY7" s="1210" t="e">
        <f t="shared" si="3"/>
        <v>#DIV/0!</v>
      </c>
      <c r="CZ7" s="1116"/>
      <c r="DA7" s="1207" t="e">
        <f t="shared" si="4"/>
        <v>#DIV/0!</v>
      </c>
      <c r="DB7" s="1114"/>
      <c r="DC7" s="1196" t="e">
        <f t="shared" si="5"/>
        <v>#DIV/0!</v>
      </c>
      <c r="DD7" s="1115"/>
      <c r="DE7" s="1208" t="e">
        <f t="shared" si="6"/>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828"/>
      <c r="AM8" s="1056"/>
      <c r="AN8" s="1056"/>
      <c r="AO8" s="1057"/>
      <c r="AP8" s="1057"/>
      <c r="AQ8" s="404"/>
      <c r="AR8" s="20"/>
      <c r="AS8" s="329"/>
      <c r="AT8" s="307"/>
      <c r="AU8" s="21"/>
      <c r="AV8" s="402"/>
      <c r="AW8" s="403"/>
      <c r="AX8" s="398"/>
      <c r="AY8" s="307"/>
      <c r="AZ8" s="348"/>
      <c r="BA8" s="390"/>
      <c r="BB8" s="415"/>
      <c r="BC8" s="416"/>
      <c r="BD8" s="307"/>
      <c r="BE8" s="348"/>
      <c r="BF8" s="390"/>
      <c r="BG8" s="415"/>
      <c r="BH8" s="416"/>
      <c r="BI8" s="307"/>
      <c r="BJ8" s="348"/>
      <c r="BK8" s="390"/>
      <c r="BL8" s="415"/>
      <c r="BM8" s="416"/>
      <c r="BN8" s="307"/>
      <c r="BO8" s="349"/>
      <c r="BP8" s="407"/>
      <c r="BQ8" s="415"/>
      <c r="BR8" s="416"/>
      <c r="BS8" s="307"/>
      <c r="BT8" s="348"/>
      <c r="BU8" s="408"/>
      <c r="BV8" s="415"/>
      <c r="BW8" s="416"/>
      <c r="BX8" s="307"/>
      <c r="BY8" s="349"/>
      <c r="BZ8" s="407"/>
      <c r="CA8" s="415"/>
      <c r="CB8" s="416"/>
      <c r="CC8" s="307"/>
      <c r="CD8" s="348"/>
      <c r="CE8" s="408"/>
      <c r="CF8" s="415"/>
      <c r="CG8" s="416"/>
      <c r="CH8" s="307"/>
      <c r="CI8" s="348"/>
      <c r="CJ8" s="408"/>
      <c r="CK8" s="409"/>
      <c r="CL8" s="410"/>
      <c r="CM8" s="411"/>
      <c r="CN8" s="412"/>
      <c r="CO8" s="1462"/>
      <c r="CP8" s="1203"/>
      <c r="CQ8" s="785" t="e">
        <f t="shared" si="7"/>
        <v>#DIV/0!</v>
      </c>
      <c r="CR8" s="1116"/>
      <c r="CS8" s="786" t="e">
        <f t="shared" si="0"/>
        <v>#DIV/0!</v>
      </c>
      <c r="CT8" s="1114"/>
      <c r="CU8" s="1199" t="e">
        <f t="shared" si="1"/>
        <v>#DIV/0!</v>
      </c>
      <c r="CV8" s="1115"/>
      <c r="CW8" s="1208" t="e">
        <f t="shared" si="2"/>
        <v>#DIV/0!</v>
      </c>
      <c r="CX8" s="1214"/>
      <c r="CY8" s="1210" t="e">
        <f t="shared" si="3"/>
        <v>#DIV/0!</v>
      </c>
      <c r="CZ8" s="1116"/>
      <c r="DA8" s="1207" t="e">
        <f t="shared" si="4"/>
        <v>#DIV/0!</v>
      </c>
      <c r="DB8" s="1114"/>
      <c r="DC8" s="1196" t="e">
        <f t="shared" si="5"/>
        <v>#DIV/0!</v>
      </c>
      <c r="DD8" s="1115"/>
      <c r="DE8" s="1208" t="e">
        <f t="shared" si="6"/>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404"/>
      <c r="AR9" s="20"/>
      <c r="AS9" s="329"/>
      <c r="AT9" s="307"/>
      <c r="AU9" s="21"/>
      <c r="AV9" s="402"/>
      <c r="AW9" s="403"/>
      <c r="AX9" s="398"/>
      <c r="AY9" s="307"/>
      <c r="AZ9" s="348"/>
      <c r="BA9" s="390"/>
      <c r="BB9" s="415"/>
      <c r="BC9" s="416"/>
      <c r="BD9" s="307"/>
      <c r="BE9" s="348"/>
      <c r="BF9" s="390"/>
      <c r="BG9" s="415"/>
      <c r="BH9" s="416"/>
      <c r="BI9" s="307"/>
      <c r="BJ9" s="348"/>
      <c r="BK9" s="390"/>
      <c r="BL9" s="415"/>
      <c r="BM9" s="416"/>
      <c r="BN9" s="307"/>
      <c r="BO9" s="349"/>
      <c r="BP9" s="407"/>
      <c r="BQ9" s="415"/>
      <c r="BR9" s="416"/>
      <c r="BS9" s="307"/>
      <c r="BT9" s="348"/>
      <c r="BU9" s="408"/>
      <c r="BV9" s="415"/>
      <c r="BW9" s="416"/>
      <c r="BX9" s="307"/>
      <c r="BY9" s="349"/>
      <c r="BZ9" s="407"/>
      <c r="CA9" s="415"/>
      <c r="CB9" s="416"/>
      <c r="CC9" s="307"/>
      <c r="CD9" s="348"/>
      <c r="CE9" s="408"/>
      <c r="CF9" s="415"/>
      <c r="CG9" s="416"/>
      <c r="CH9" s="307"/>
      <c r="CI9" s="348"/>
      <c r="CJ9" s="408"/>
      <c r="CK9" s="409"/>
      <c r="CL9" s="410"/>
      <c r="CM9" s="411"/>
      <c r="CN9" s="412"/>
      <c r="CO9" s="1462"/>
      <c r="CP9" s="1203"/>
      <c r="CQ9" s="785" t="e">
        <f t="shared" si="7"/>
        <v>#DIV/0!</v>
      </c>
      <c r="CR9" s="1116"/>
      <c r="CS9" s="786" t="e">
        <f t="shared" si="0"/>
        <v>#DIV/0!</v>
      </c>
      <c r="CT9" s="1114"/>
      <c r="CU9" s="1199" t="e">
        <f t="shared" si="1"/>
        <v>#DIV/0!</v>
      </c>
      <c r="CV9" s="1115"/>
      <c r="CW9" s="1208" t="e">
        <f t="shared" si="2"/>
        <v>#DIV/0!</v>
      </c>
      <c r="CX9" s="1214"/>
      <c r="CY9" s="1210" t="e">
        <f t="shared" si="3"/>
        <v>#DIV/0!</v>
      </c>
      <c r="CZ9" s="1116"/>
      <c r="DA9" s="1207" t="e">
        <f t="shared" si="4"/>
        <v>#DIV/0!</v>
      </c>
      <c r="DB9" s="1114"/>
      <c r="DC9" s="1196" t="e">
        <f t="shared" si="5"/>
        <v>#DIV/0!</v>
      </c>
      <c r="DD9" s="1115"/>
      <c r="DE9" s="1208" t="e">
        <f t="shared" si="6"/>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404"/>
      <c r="AR10" s="20"/>
      <c r="AS10" s="329"/>
      <c r="AT10" s="307"/>
      <c r="AU10" s="21"/>
      <c r="AV10" s="402"/>
      <c r="AW10" s="403"/>
      <c r="AX10" s="398"/>
      <c r="AY10" s="307"/>
      <c r="AZ10" s="348"/>
      <c r="BA10" s="390"/>
      <c r="BB10" s="415"/>
      <c r="BC10" s="416"/>
      <c r="BD10" s="307"/>
      <c r="BE10" s="348"/>
      <c r="BF10" s="390"/>
      <c r="BG10" s="415"/>
      <c r="BH10" s="416"/>
      <c r="BI10" s="307"/>
      <c r="BJ10" s="348"/>
      <c r="BK10" s="390"/>
      <c r="BL10" s="415"/>
      <c r="BM10" s="416"/>
      <c r="BN10" s="307"/>
      <c r="BO10" s="349"/>
      <c r="BP10" s="407"/>
      <c r="BQ10" s="415"/>
      <c r="BR10" s="416"/>
      <c r="BS10" s="307"/>
      <c r="BT10" s="348"/>
      <c r="BU10" s="408"/>
      <c r="BV10" s="415"/>
      <c r="BW10" s="416"/>
      <c r="BX10" s="307"/>
      <c r="BY10" s="349"/>
      <c r="BZ10" s="407"/>
      <c r="CA10" s="415"/>
      <c r="CB10" s="416"/>
      <c r="CC10" s="307"/>
      <c r="CD10" s="348"/>
      <c r="CE10" s="408"/>
      <c r="CF10" s="415"/>
      <c r="CG10" s="416"/>
      <c r="CH10" s="307"/>
      <c r="CI10" s="348"/>
      <c r="CJ10" s="408"/>
      <c r="CK10" s="409"/>
      <c r="CL10" s="410"/>
      <c r="CM10" s="411"/>
      <c r="CN10" s="412"/>
      <c r="CO10" s="1462"/>
      <c r="CP10" s="1203"/>
      <c r="CQ10" s="785" t="e">
        <f t="shared" si="7"/>
        <v>#DIV/0!</v>
      </c>
      <c r="CR10" s="1116"/>
      <c r="CS10" s="786" t="e">
        <f t="shared" si="0"/>
        <v>#DIV/0!</v>
      </c>
      <c r="CT10" s="1114"/>
      <c r="CU10" s="1199" t="e">
        <f t="shared" si="1"/>
        <v>#DIV/0!</v>
      </c>
      <c r="CV10" s="1115"/>
      <c r="CW10" s="1208" t="e">
        <f t="shared" si="2"/>
        <v>#DIV/0!</v>
      </c>
      <c r="CX10" s="1214"/>
      <c r="CY10" s="1210" t="e">
        <f t="shared" si="3"/>
        <v>#DIV/0!</v>
      </c>
      <c r="CZ10" s="1116"/>
      <c r="DA10" s="1207" t="e">
        <f t="shared" si="4"/>
        <v>#DIV/0!</v>
      </c>
      <c r="DB10" s="1114"/>
      <c r="DC10" s="1196" t="e">
        <f t="shared" si="5"/>
        <v>#DIV/0!</v>
      </c>
      <c r="DD10" s="1115"/>
      <c r="DE10" s="1208" t="e">
        <f t="shared" si="6"/>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828"/>
      <c r="AM11" s="1056"/>
      <c r="AN11" s="1056"/>
      <c r="AO11" s="1057"/>
      <c r="AP11" s="1057"/>
      <c r="AQ11" s="404"/>
      <c r="AR11" s="20"/>
      <c r="AS11" s="329"/>
      <c r="AT11" s="307"/>
      <c r="AU11" s="21"/>
      <c r="AV11" s="402"/>
      <c r="AW11" s="403"/>
      <c r="AX11" s="398"/>
      <c r="AY11" s="307"/>
      <c r="AZ11" s="348"/>
      <c r="BA11" s="390"/>
      <c r="BB11" s="415"/>
      <c r="BC11" s="416"/>
      <c r="BD11" s="307"/>
      <c r="BE11" s="348"/>
      <c r="BF11" s="390"/>
      <c r="BG11" s="415"/>
      <c r="BH11" s="416"/>
      <c r="BI11" s="307"/>
      <c r="BJ11" s="348"/>
      <c r="BK11" s="390"/>
      <c r="BL11" s="415"/>
      <c r="BM11" s="416"/>
      <c r="BN11" s="307"/>
      <c r="BO11" s="349"/>
      <c r="BP11" s="407"/>
      <c r="BQ11" s="415"/>
      <c r="BR11" s="416"/>
      <c r="BS11" s="307"/>
      <c r="BT11" s="348"/>
      <c r="BU11" s="408"/>
      <c r="BV11" s="415"/>
      <c r="BW11" s="416"/>
      <c r="BX11" s="307"/>
      <c r="BY11" s="349"/>
      <c r="BZ11" s="407"/>
      <c r="CA11" s="415"/>
      <c r="CB11" s="416"/>
      <c r="CC11" s="307"/>
      <c r="CD11" s="348"/>
      <c r="CE11" s="408"/>
      <c r="CF11" s="415"/>
      <c r="CG11" s="416"/>
      <c r="CH11" s="307"/>
      <c r="CI11" s="348"/>
      <c r="CJ11" s="408"/>
      <c r="CK11" s="409"/>
      <c r="CL11" s="410"/>
      <c r="CM11" s="411"/>
      <c r="CN11" s="412"/>
      <c r="CO11" s="1462"/>
      <c r="CP11" s="1203"/>
      <c r="CQ11" s="785" t="e">
        <f t="shared" si="7"/>
        <v>#DIV/0!</v>
      </c>
      <c r="CR11" s="1116"/>
      <c r="CS11" s="786" t="e">
        <f t="shared" si="0"/>
        <v>#DIV/0!</v>
      </c>
      <c r="CT11" s="1114"/>
      <c r="CU11" s="1199" t="e">
        <f t="shared" si="1"/>
        <v>#DIV/0!</v>
      </c>
      <c r="CV11" s="1115"/>
      <c r="CW11" s="1208" t="e">
        <f t="shared" si="2"/>
        <v>#DIV/0!</v>
      </c>
      <c r="CX11" s="1214"/>
      <c r="CY11" s="1210" t="e">
        <f t="shared" si="3"/>
        <v>#DIV/0!</v>
      </c>
      <c r="CZ11" s="1116"/>
      <c r="DA11" s="1207" t="e">
        <f t="shared" si="4"/>
        <v>#DIV/0!</v>
      </c>
      <c r="DB11" s="1114"/>
      <c r="DC11" s="1196" t="e">
        <f t="shared" si="5"/>
        <v>#DIV/0!</v>
      </c>
      <c r="DD11" s="1115"/>
      <c r="DE11" s="1208" t="e">
        <f t="shared" si="6"/>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404"/>
      <c r="AR12" s="20"/>
      <c r="AS12" s="329"/>
      <c r="AT12" s="307"/>
      <c r="AU12" s="21"/>
      <c r="AV12" s="402"/>
      <c r="AW12" s="403"/>
      <c r="AX12" s="398"/>
      <c r="AY12" s="307"/>
      <c r="AZ12" s="348"/>
      <c r="BA12" s="390"/>
      <c r="BB12" s="415"/>
      <c r="BC12" s="416"/>
      <c r="BD12" s="307"/>
      <c r="BE12" s="348"/>
      <c r="BF12" s="390"/>
      <c r="BG12" s="415"/>
      <c r="BH12" s="416"/>
      <c r="BI12" s="307"/>
      <c r="BJ12" s="348"/>
      <c r="BK12" s="390"/>
      <c r="BL12" s="415"/>
      <c r="BM12" s="416"/>
      <c r="BN12" s="307"/>
      <c r="BO12" s="349"/>
      <c r="BP12" s="407"/>
      <c r="BQ12" s="415"/>
      <c r="BR12" s="416"/>
      <c r="BS12" s="307"/>
      <c r="BT12" s="348"/>
      <c r="BU12" s="408"/>
      <c r="BV12" s="415"/>
      <c r="BW12" s="416"/>
      <c r="BX12" s="307"/>
      <c r="BY12" s="349"/>
      <c r="BZ12" s="407"/>
      <c r="CA12" s="415"/>
      <c r="CB12" s="416"/>
      <c r="CC12" s="307"/>
      <c r="CD12" s="348"/>
      <c r="CE12" s="408"/>
      <c r="CF12" s="415"/>
      <c r="CG12" s="416"/>
      <c r="CH12" s="307"/>
      <c r="CI12" s="348"/>
      <c r="CJ12" s="408"/>
      <c r="CK12" s="409"/>
      <c r="CL12" s="410"/>
      <c r="CM12" s="411"/>
      <c r="CN12" s="412"/>
      <c r="CO12" s="1462"/>
      <c r="CP12" s="1203"/>
      <c r="CQ12" s="785" t="e">
        <f t="shared" si="7"/>
        <v>#DIV/0!</v>
      </c>
      <c r="CR12" s="1116"/>
      <c r="CS12" s="786" t="e">
        <f t="shared" si="0"/>
        <v>#DIV/0!</v>
      </c>
      <c r="CT12" s="1114"/>
      <c r="CU12" s="1199" t="e">
        <f t="shared" si="1"/>
        <v>#DIV/0!</v>
      </c>
      <c r="CV12" s="1115"/>
      <c r="CW12" s="1208" t="e">
        <f t="shared" si="2"/>
        <v>#DIV/0!</v>
      </c>
      <c r="CX12" s="1214"/>
      <c r="CY12" s="1210" t="e">
        <f t="shared" si="3"/>
        <v>#DIV/0!</v>
      </c>
      <c r="CZ12" s="1116"/>
      <c r="DA12" s="1207" t="e">
        <f t="shared" si="4"/>
        <v>#DIV/0!</v>
      </c>
      <c r="DB12" s="1114"/>
      <c r="DC12" s="1196" t="e">
        <f t="shared" si="5"/>
        <v>#DIV/0!</v>
      </c>
      <c r="DD12" s="1115"/>
      <c r="DE12" s="1208" t="e">
        <f t="shared" si="6"/>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828"/>
      <c r="AM13" s="1056"/>
      <c r="AN13" s="1056"/>
      <c r="AO13" s="1057"/>
      <c r="AP13" s="1057"/>
      <c r="AQ13" s="404"/>
      <c r="AR13" s="20"/>
      <c r="AS13" s="329"/>
      <c r="AT13" s="307"/>
      <c r="AU13" s="21"/>
      <c r="AV13" s="402"/>
      <c r="AW13" s="403"/>
      <c r="AX13" s="398"/>
      <c r="AY13" s="307"/>
      <c r="AZ13" s="348"/>
      <c r="BA13" s="390"/>
      <c r="BB13" s="415"/>
      <c r="BC13" s="416"/>
      <c r="BD13" s="307"/>
      <c r="BE13" s="348"/>
      <c r="BF13" s="390"/>
      <c r="BG13" s="415"/>
      <c r="BH13" s="416"/>
      <c r="BI13" s="307"/>
      <c r="BJ13" s="348"/>
      <c r="BK13" s="390"/>
      <c r="BL13" s="415"/>
      <c r="BM13" s="416"/>
      <c r="BN13" s="307"/>
      <c r="BO13" s="349"/>
      <c r="BP13" s="407"/>
      <c r="BQ13" s="415"/>
      <c r="BR13" s="416"/>
      <c r="BS13" s="307"/>
      <c r="BT13" s="348"/>
      <c r="BU13" s="408"/>
      <c r="BV13" s="415"/>
      <c r="BW13" s="416"/>
      <c r="BX13" s="307"/>
      <c r="BY13" s="349"/>
      <c r="BZ13" s="407"/>
      <c r="CA13" s="415"/>
      <c r="CB13" s="416"/>
      <c r="CC13" s="307"/>
      <c r="CD13" s="348"/>
      <c r="CE13" s="408"/>
      <c r="CF13" s="415"/>
      <c r="CG13" s="416"/>
      <c r="CH13" s="307"/>
      <c r="CI13" s="348"/>
      <c r="CJ13" s="408"/>
      <c r="CK13" s="409"/>
      <c r="CL13" s="410"/>
      <c r="CM13" s="411"/>
      <c r="CN13" s="412"/>
      <c r="CO13" s="1462"/>
      <c r="CP13" s="1203"/>
      <c r="CQ13" s="785" t="e">
        <f t="shared" si="7"/>
        <v>#DIV/0!</v>
      </c>
      <c r="CR13" s="1116"/>
      <c r="CS13" s="786" t="e">
        <f t="shared" si="0"/>
        <v>#DIV/0!</v>
      </c>
      <c r="CT13" s="1114"/>
      <c r="CU13" s="1199" t="e">
        <f t="shared" si="1"/>
        <v>#DIV/0!</v>
      </c>
      <c r="CV13" s="1115"/>
      <c r="CW13" s="1208" t="e">
        <f t="shared" si="2"/>
        <v>#DIV/0!</v>
      </c>
      <c r="CX13" s="1214"/>
      <c r="CY13" s="1210" t="e">
        <f t="shared" si="3"/>
        <v>#DIV/0!</v>
      </c>
      <c r="CZ13" s="1116"/>
      <c r="DA13" s="1207" t="e">
        <f t="shared" si="4"/>
        <v>#DIV/0!</v>
      </c>
      <c r="DB13" s="1114"/>
      <c r="DC13" s="1196" t="e">
        <f t="shared" si="5"/>
        <v>#DIV/0!</v>
      </c>
      <c r="DD13" s="1115"/>
      <c r="DE13" s="1208" t="e">
        <f t="shared" si="6"/>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404"/>
      <c r="AR14" s="20"/>
      <c r="AS14" s="329"/>
      <c r="AT14" s="307"/>
      <c r="AU14" s="21"/>
      <c r="AV14" s="402"/>
      <c r="AW14" s="403"/>
      <c r="AX14" s="398"/>
      <c r="AY14" s="307"/>
      <c r="AZ14" s="348"/>
      <c r="BA14" s="390"/>
      <c r="BB14" s="415"/>
      <c r="BC14" s="416"/>
      <c r="BD14" s="307"/>
      <c r="BE14" s="348"/>
      <c r="BF14" s="390"/>
      <c r="BG14" s="415"/>
      <c r="BH14" s="416"/>
      <c r="BI14" s="307"/>
      <c r="BJ14" s="348"/>
      <c r="BK14" s="390"/>
      <c r="BL14" s="415"/>
      <c r="BM14" s="416"/>
      <c r="BN14" s="307"/>
      <c r="BO14" s="349"/>
      <c r="BP14" s="407"/>
      <c r="BQ14" s="415"/>
      <c r="BR14" s="416"/>
      <c r="BS14" s="307"/>
      <c r="BT14" s="348"/>
      <c r="BU14" s="408"/>
      <c r="BV14" s="415"/>
      <c r="BW14" s="416"/>
      <c r="BX14" s="307"/>
      <c r="BY14" s="349"/>
      <c r="BZ14" s="407"/>
      <c r="CA14" s="415"/>
      <c r="CB14" s="416"/>
      <c r="CC14" s="307"/>
      <c r="CD14" s="348"/>
      <c r="CE14" s="408"/>
      <c r="CF14" s="415"/>
      <c r="CG14" s="416"/>
      <c r="CH14" s="307"/>
      <c r="CI14" s="348"/>
      <c r="CJ14" s="408"/>
      <c r="CK14" s="409"/>
      <c r="CL14" s="410"/>
      <c r="CM14" s="411"/>
      <c r="CN14" s="412"/>
      <c r="CO14" s="1462"/>
      <c r="CP14" s="1203"/>
      <c r="CQ14" s="785" t="e">
        <f t="shared" si="7"/>
        <v>#DIV/0!</v>
      </c>
      <c r="CR14" s="1116"/>
      <c r="CS14" s="786" t="e">
        <f t="shared" si="0"/>
        <v>#DIV/0!</v>
      </c>
      <c r="CT14" s="1114"/>
      <c r="CU14" s="1199" t="e">
        <f t="shared" si="1"/>
        <v>#DIV/0!</v>
      </c>
      <c r="CV14" s="1115"/>
      <c r="CW14" s="1208" t="e">
        <f t="shared" si="2"/>
        <v>#DIV/0!</v>
      </c>
      <c r="CX14" s="1214"/>
      <c r="CY14" s="1210" t="e">
        <f t="shared" si="3"/>
        <v>#DIV/0!</v>
      </c>
      <c r="CZ14" s="1116"/>
      <c r="DA14" s="1207" t="e">
        <f t="shared" si="4"/>
        <v>#DIV/0!</v>
      </c>
      <c r="DB14" s="1114"/>
      <c r="DC14" s="1196" t="e">
        <f t="shared" si="5"/>
        <v>#DIV/0!</v>
      </c>
      <c r="DD14" s="1115"/>
      <c r="DE14" s="1208" t="e">
        <f t="shared" si="6"/>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404"/>
      <c r="AR15" s="20"/>
      <c r="AS15" s="329"/>
      <c r="AT15" s="307"/>
      <c r="AU15" s="21"/>
      <c r="AV15" s="402"/>
      <c r="AW15" s="403"/>
      <c r="AX15" s="398"/>
      <c r="AY15" s="307"/>
      <c r="AZ15" s="348"/>
      <c r="BA15" s="390"/>
      <c r="BB15" s="415"/>
      <c r="BC15" s="416"/>
      <c r="BD15" s="307"/>
      <c r="BE15" s="348"/>
      <c r="BF15" s="390"/>
      <c r="BG15" s="415"/>
      <c r="BH15" s="416"/>
      <c r="BI15" s="307"/>
      <c r="BJ15" s="348"/>
      <c r="BK15" s="390"/>
      <c r="BL15" s="415"/>
      <c r="BM15" s="416"/>
      <c r="BN15" s="307"/>
      <c r="BO15" s="349"/>
      <c r="BP15" s="407"/>
      <c r="BQ15" s="415"/>
      <c r="BR15" s="416"/>
      <c r="BS15" s="307"/>
      <c r="BT15" s="348"/>
      <c r="BU15" s="408"/>
      <c r="BV15" s="415"/>
      <c r="BW15" s="416"/>
      <c r="BX15" s="307"/>
      <c r="BY15" s="349"/>
      <c r="BZ15" s="407"/>
      <c r="CA15" s="415"/>
      <c r="CB15" s="416"/>
      <c r="CC15" s="307"/>
      <c r="CD15" s="348"/>
      <c r="CE15" s="408"/>
      <c r="CF15" s="415"/>
      <c r="CG15" s="416"/>
      <c r="CH15" s="307"/>
      <c r="CI15" s="348"/>
      <c r="CJ15" s="408"/>
      <c r="CK15" s="409"/>
      <c r="CL15" s="410"/>
      <c r="CM15" s="411"/>
      <c r="CN15" s="412"/>
      <c r="CO15" s="1462"/>
      <c r="CP15" s="1203"/>
      <c r="CQ15" s="785" t="e">
        <f t="shared" si="7"/>
        <v>#DIV/0!</v>
      </c>
      <c r="CR15" s="1116"/>
      <c r="CS15" s="786" t="e">
        <f t="shared" si="0"/>
        <v>#DIV/0!</v>
      </c>
      <c r="CT15" s="1114"/>
      <c r="CU15" s="1199" t="e">
        <f t="shared" si="1"/>
        <v>#DIV/0!</v>
      </c>
      <c r="CV15" s="1115"/>
      <c r="CW15" s="1208" t="e">
        <f t="shared" si="2"/>
        <v>#DIV/0!</v>
      </c>
      <c r="CX15" s="1214"/>
      <c r="CY15" s="1210" t="e">
        <f t="shared" si="3"/>
        <v>#DIV/0!</v>
      </c>
      <c r="CZ15" s="1116"/>
      <c r="DA15" s="1207" t="e">
        <f t="shared" si="4"/>
        <v>#DIV/0!</v>
      </c>
      <c r="DB15" s="1114"/>
      <c r="DC15" s="1196" t="e">
        <f t="shared" si="5"/>
        <v>#DIV/0!</v>
      </c>
      <c r="DD15" s="1115"/>
      <c r="DE15" s="1208" t="e">
        <f t="shared" si="6"/>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404"/>
      <c r="AR16" s="20"/>
      <c r="AS16" s="329"/>
      <c r="AT16" s="307"/>
      <c r="AU16" s="21"/>
      <c r="AV16" s="402"/>
      <c r="AW16" s="403"/>
      <c r="AX16" s="398"/>
      <c r="AY16" s="307"/>
      <c r="AZ16" s="348"/>
      <c r="BA16" s="390"/>
      <c r="BB16" s="415"/>
      <c r="BC16" s="416"/>
      <c r="BD16" s="307"/>
      <c r="BE16" s="348"/>
      <c r="BF16" s="390"/>
      <c r="BG16" s="415"/>
      <c r="BH16" s="416"/>
      <c r="BI16" s="307"/>
      <c r="BJ16" s="348"/>
      <c r="BK16" s="390"/>
      <c r="BL16" s="415"/>
      <c r="BM16" s="416"/>
      <c r="BN16" s="307"/>
      <c r="BO16" s="349"/>
      <c r="BP16" s="407"/>
      <c r="BQ16" s="415"/>
      <c r="BR16" s="416"/>
      <c r="BS16" s="307"/>
      <c r="BT16" s="348"/>
      <c r="BU16" s="408"/>
      <c r="BV16" s="415"/>
      <c r="BW16" s="416"/>
      <c r="BX16" s="307"/>
      <c r="BY16" s="349"/>
      <c r="BZ16" s="407"/>
      <c r="CA16" s="415"/>
      <c r="CB16" s="416"/>
      <c r="CC16" s="307"/>
      <c r="CD16" s="348"/>
      <c r="CE16" s="408"/>
      <c r="CF16" s="415"/>
      <c r="CG16" s="416"/>
      <c r="CH16" s="307"/>
      <c r="CI16" s="348"/>
      <c r="CJ16" s="408"/>
      <c r="CK16" s="409"/>
      <c r="CL16" s="410"/>
      <c r="CM16" s="411"/>
      <c r="CN16" s="412"/>
      <c r="CO16" s="1462"/>
      <c r="CP16" s="1203"/>
      <c r="CQ16" s="785" t="e">
        <f t="shared" si="7"/>
        <v>#DIV/0!</v>
      </c>
      <c r="CR16" s="1116"/>
      <c r="CS16" s="786" t="e">
        <f t="shared" si="0"/>
        <v>#DIV/0!</v>
      </c>
      <c r="CT16" s="1114"/>
      <c r="CU16" s="1199" t="e">
        <f t="shared" si="1"/>
        <v>#DIV/0!</v>
      </c>
      <c r="CV16" s="1115"/>
      <c r="CW16" s="1208" t="e">
        <f t="shared" si="2"/>
        <v>#DIV/0!</v>
      </c>
      <c r="CX16" s="1214"/>
      <c r="CY16" s="1210" t="e">
        <f t="shared" si="3"/>
        <v>#DIV/0!</v>
      </c>
      <c r="CZ16" s="1116"/>
      <c r="DA16" s="1207" t="e">
        <f t="shared" si="4"/>
        <v>#DIV/0!</v>
      </c>
      <c r="DB16" s="1114"/>
      <c r="DC16" s="1196" t="e">
        <f t="shared" si="5"/>
        <v>#DIV/0!</v>
      </c>
      <c r="DD16" s="1115"/>
      <c r="DE16" s="1208" t="e">
        <f t="shared" si="6"/>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404"/>
      <c r="AR17" s="20"/>
      <c r="AS17" s="329"/>
      <c r="AT17" s="307"/>
      <c r="AU17" s="21"/>
      <c r="AV17" s="402"/>
      <c r="AW17" s="403"/>
      <c r="AX17" s="398"/>
      <c r="AY17" s="307"/>
      <c r="AZ17" s="348"/>
      <c r="BA17" s="390"/>
      <c r="BB17" s="415"/>
      <c r="BC17" s="416"/>
      <c r="BD17" s="307"/>
      <c r="BE17" s="348"/>
      <c r="BF17" s="390"/>
      <c r="BG17" s="415"/>
      <c r="BH17" s="416"/>
      <c r="BI17" s="307"/>
      <c r="BJ17" s="348"/>
      <c r="BK17" s="390"/>
      <c r="BL17" s="415"/>
      <c r="BM17" s="416"/>
      <c r="BN17" s="307"/>
      <c r="BO17" s="349"/>
      <c r="BP17" s="407"/>
      <c r="BQ17" s="415"/>
      <c r="BR17" s="416"/>
      <c r="BS17" s="307"/>
      <c r="BT17" s="348"/>
      <c r="BU17" s="408"/>
      <c r="BV17" s="415"/>
      <c r="BW17" s="416"/>
      <c r="BX17" s="307"/>
      <c r="BY17" s="349"/>
      <c r="BZ17" s="407"/>
      <c r="CA17" s="415"/>
      <c r="CB17" s="416"/>
      <c r="CC17" s="307"/>
      <c r="CD17" s="348"/>
      <c r="CE17" s="408"/>
      <c r="CF17" s="415"/>
      <c r="CG17" s="416"/>
      <c r="CH17" s="307"/>
      <c r="CI17" s="348"/>
      <c r="CJ17" s="408"/>
      <c r="CK17" s="409"/>
      <c r="CL17" s="410"/>
      <c r="CM17" s="411"/>
      <c r="CN17" s="412"/>
      <c r="CO17" s="1462"/>
      <c r="CP17" s="1203"/>
      <c r="CQ17" s="785" t="e">
        <f t="shared" si="7"/>
        <v>#DIV/0!</v>
      </c>
      <c r="CR17" s="1116"/>
      <c r="CS17" s="786" t="e">
        <f t="shared" si="0"/>
        <v>#DIV/0!</v>
      </c>
      <c r="CT17" s="1114"/>
      <c r="CU17" s="1199" t="e">
        <f t="shared" si="1"/>
        <v>#DIV/0!</v>
      </c>
      <c r="CV17" s="1115"/>
      <c r="CW17" s="1208" t="e">
        <f t="shared" si="2"/>
        <v>#DIV/0!</v>
      </c>
      <c r="CX17" s="1214"/>
      <c r="CY17" s="1210" t="e">
        <f t="shared" si="3"/>
        <v>#DIV/0!</v>
      </c>
      <c r="CZ17" s="1116"/>
      <c r="DA17" s="1207" t="e">
        <f t="shared" si="4"/>
        <v>#DIV/0!</v>
      </c>
      <c r="DB17" s="1114"/>
      <c r="DC17" s="1196" t="e">
        <f t="shared" si="5"/>
        <v>#DIV/0!</v>
      </c>
      <c r="DD17" s="1115"/>
      <c r="DE17" s="1208" t="e">
        <f t="shared" si="6"/>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404"/>
      <c r="AR18" s="20"/>
      <c r="AS18" s="329"/>
      <c r="AT18" s="307"/>
      <c r="AU18" s="21"/>
      <c r="AV18" s="402"/>
      <c r="AW18" s="403"/>
      <c r="AX18" s="398"/>
      <c r="AY18" s="307"/>
      <c r="AZ18" s="348"/>
      <c r="BA18" s="390"/>
      <c r="BB18" s="415"/>
      <c r="BC18" s="416"/>
      <c r="BD18" s="307"/>
      <c r="BE18" s="348"/>
      <c r="BF18" s="390"/>
      <c r="BG18" s="415"/>
      <c r="BH18" s="416"/>
      <c r="BI18" s="307"/>
      <c r="BJ18" s="348"/>
      <c r="BK18" s="390"/>
      <c r="BL18" s="415"/>
      <c r="BM18" s="416"/>
      <c r="BN18" s="307"/>
      <c r="BO18" s="349"/>
      <c r="BP18" s="407"/>
      <c r="BQ18" s="415"/>
      <c r="BR18" s="416"/>
      <c r="BS18" s="307"/>
      <c r="BT18" s="348"/>
      <c r="BU18" s="408"/>
      <c r="BV18" s="415"/>
      <c r="BW18" s="416"/>
      <c r="BX18" s="307"/>
      <c r="BY18" s="349"/>
      <c r="BZ18" s="407"/>
      <c r="CA18" s="415"/>
      <c r="CB18" s="416"/>
      <c r="CC18" s="307"/>
      <c r="CD18" s="348"/>
      <c r="CE18" s="408"/>
      <c r="CF18" s="415"/>
      <c r="CG18" s="416"/>
      <c r="CH18" s="307"/>
      <c r="CI18" s="348"/>
      <c r="CJ18" s="408"/>
      <c r="CK18" s="409"/>
      <c r="CL18" s="410"/>
      <c r="CM18" s="411"/>
      <c r="CN18" s="412"/>
      <c r="CO18" s="1462"/>
      <c r="CP18" s="1203"/>
      <c r="CQ18" s="785" t="e">
        <f t="shared" si="7"/>
        <v>#DIV/0!</v>
      </c>
      <c r="CR18" s="1116"/>
      <c r="CS18" s="786" t="e">
        <f t="shared" si="0"/>
        <v>#DIV/0!</v>
      </c>
      <c r="CT18" s="1114"/>
      <c r="CU18" s="1199" t="e">
        <f t="shared" si="1"/>
        <v>#DIV/0!</v>
      </c>
      <c r="CV18" s="1115"/>
      <c r="CW18" s="1208" t="e">
        <f t="shared" si="2"/>
        <v>#DIV/0!</v>
      </c>
      <c r="CX18" s="1214"/>
      <c r="CY18" s="1210" t="e">
        <f t="shared" si="3"/>
        <v>#DIV/0!</v>
      </c>
      <c r="CZ18" s="1116"/>
      <c r="DA18" s="1207" t="e">
        <f t="shared" si="4"/>
        <v>#DIV/0!</v>
      </c>
      <c r="DB18" s="1114"/>
      <c r="DC18" s="1196" t="e">
        <f t="shared" si="5"/>
        <v>#DIV/0!</v>
      </c>
      <c r="DD18" s="1115"/>
      <c r="DE18" s="1208" t="e">
        <f t="shared" si="6"/>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404"/>
      <c r="AR19" s="20"/>
      <c r="AS19" s="329"/>
      <c r="AT19" s="307"/>
      <c r="AU19" s="21"/>
      <c r="AV19" s="402"/>
      <c r="AW19" s="403"/>
      <c r="AX19" s="398"/>
      <c r="AY19" s="307"/>
      <c r="AZ19" s="348"/>
      <c r="BA19" s="390"/>
      <c r="BB19" s="415"/>
      <c r="BC19" s="416"/>
      <c r="BD19" s="307"/>
      <c r="BE19" s="348"/>
      <c r="BF19" s="390"/>
      <c r="BG19" s="415"/>
      <c r="BH19" s="416"/>
      <c r="BI19" s="307"/>
      <c r="BJ19" s="348"/>
      <c r="BK19" s="390"/>
      <c r="BL19" s="415"/>
      <c r="BM19" s="416"/>
      <c r="BN19" s="307"/>
      <c r="BO19" s="349"/>
      <c r="BP19" s="407"/>
      <c r="BQ19" s="415"/>
      <c r="BR19" s="416"/>
      <c r="BS19" s="307"/>
      <c r="BT19" s="348"/>
      <c r="BU19" s="408"/>
      <c r="BV19" s="415"/>
      <c r="BW19" s="416"/>
      <c r="BX19" s="307"/>
      <c r="BY19" s="349"/>
      <c r="BZ19" s="407"/>
      <c r="CA19" s="415"/>
      <c r="CB19" s="416"/>
      <c r="CC19" s="307"/>
      <c r="CD19" s="348"/>
      <c r="CE19" s="408"/>
      <c r="CF19" s="415"/>
      <c r="CG19" s="416"/>
      <c r="CH19" s="307"/>
      <c r="CI19" s="348"/>
      <c r="CJ19" s="408"/>
      <c r="CK19" s="409"/>
      <c r="CL19" s="410"/>
      <c r="CM19" s="411"/>
      <c r="CN19" s="412"/>
      <c r="CO19" s="1462"/>
      <c r="CP19" s="1203"/>
      <c r="CQ19" s="785" t="e">
        <f t="shared" si="7"/>
        <v>#DIV/0!</v>
      </c>
      <c r="CR19" s="1116"/>
      <c r="CS19" s="786" t="e">
        <f t="shared" si="0"/>
        <v>#DIV/0!</v>
      </c>
      <c r="CT19" s="1114"/>
      <c r="CU19" s="1199" t="e">
        <f t="shared" si="1"/>
        <v>#DIV/0!</v>
      </c>
      <c r="CV19" s="1115"/>
      <c r="CW19" s="1208" t="e">
        <f t="shared" si="2"/>
        <v>#DIV/0!</v>
      </c>
      <c r="CX19" s="1214"/>
      <c r="CY19" s="1210" t="e">
        <f t="shared" si="3"/>
        <v>#DIV/0!</v>
      </c>
      <c r="CZ19" s="1116"/>
      <c r="DA19" s="1207" t="e">
        <f t="shared" si="4"/>
        <v>#DIV/0!</v>
      </c>
      <c r="DB19" s="1114"/>
      <c r="DC19" s="1196" t="e">
        <f t="shared" si="5"/>
        <v>#DIV/0!</v>
      </c>
      <c r="DD19" s="1115"/>
      <c r="DE19" s="1208" t="e">
        <f t="shared" si="6"/>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828"/>
      <c r="AM20" s="1056"/>
      <c r="AN20" s="1056"/>
      <c r="AO20" s="1057"/>
      <c r="AP20" s="1057"/>
      <c r="AQ20" s="404"/>
      <c r="AR20" s="20"/>
      <c r="AS20" s="329"/>
      <c r="AT20" s="307"/>
      <c r="AU20" s="21"/>
      <c r="AV20" s="402"/>
      <c r="AW20" s="403"/>
      <c r="AX20" s="398"/>
      <c r="AY20" s="307"/>
      <c r="AZ20" s="348"/>
      <c r="BA20" s="390"/>
      <c r="BB20" s="415"/>
      <c r="BC20" s="416"/>
      <c r="BD20" s="307"/>
      <c r="BE20" s="348"/>
      <c r="BF20" s="390"/>
      <c r="BG20" s="415"/>
      <c r="BH20" s="416"/>
      <c r="BI20" s="307"/>
      <c r="BJ20" s="348"/>
      <c r="BK20" s="390"/>
      <c r="BL20" s="415"/>
      <c r="BM20" s="416"/>
      <c r="BN20" s="307"/>
      <c r="BO20" s="349"/>
      <c r="BP20" s="407"/>
      <c r="BQ20" s="415"/>
      <c r="BR20" s="416"/>
      <c r="BS20" s="307"/>
      <c r="BT20" s="348"/>
      <c r="BU20" s="408"/>
      <c r="BV20" s="415"/>
      <c r="BW20" s="416"/>
      <c r="BX20" s="307"/>
      <c r="BY20" s="349"/>
      <c r="BZ20" s="407"/>
      <c r="CA20" s="415"/>
      <c r="CB20" s="416"/>
      <c r="CC20" s="307"/>
      <c r="CD20" s="348"/>
      <c r="CE20" s="408"/>
      <c r="CF20" s="415"/>
      <c r="CG20" s="416"/>
      <c r="CH20" s="307"/>
      <c r="CI20" s="348"/>
      <c r="CJ20" s="408"/>
      <c r="CK20" s="409"/>
      <c r="CL20" s="410"/>
      <c r="CM20" s="411"/>
      <c r="CN20" s="412"/>
      <c r="CO20" s="1462"/>
      <c r="CP20" s="1203"/>
      <c r="CQ20" s="785" t="e">
        <f t="shared" si="7"/>
        <v>#DIV/0!</v>
      </c>
      <c r="CR20" s="1116"/>
      <c r="CS20" s="786" t="e">
        <f t="shared" si="0"/>
        <v>#DIV/0!</v>
      </c>
      <c r="CT20" s="1114"/>
      <c r="CU20" s="1199" t="e">
        <f t="shared" si="1"/>
        <v>#DIV/0!</v>
      </c>
      <c r="CV20" s="1115"/>
      <c r="CW20" s="1208" t="e">
        <f t="shared" si="2"/>
        <v>#DIV/0!</v>
      </c>
      <c r="CX20" s="1214"/>
      <c r="CY20" s="1210" t="e">
        <f t="shared" si="3"/>
        <v>#DIV/0!</v>
      </c>
      <c r="CZ20" s="1116"/>
      <c r="DA20" s="1207" t="e">
        <f t="shared" si="4"/>
        <v>#DIV/0!</v>
      </c>
      <c r="DB20" s="1114"/>
      <c r="DC20" s="1196" t="e">
        <f t="shared" si="5"/>
        <v>#DIV/0!</v>
      </c>
      <c r="DD20" s="1115"/>
      <c r="DE20" s="1208" t="e">
        <f t="shared" si="6"/>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918"/>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828"/>
      <c r="AM21" s="1056"/>
      <c r="AN21" s="1056"/>
      <c r="AO21" s="1057"/>
      <c r="AP21" s="1057"/>
      <c r="AQ21" s="404"/>
      <c r="AR21" s="20"/>
      <c r="AS21" s="329"/>
      <c r="AT21" s="307"/>
      <c r="AU21" s="21"/>
      <c r="AV21" s="402"/>
      <c r="AW21" s="403"/>
      <c r="AX21" s="398"/>
      <c r="AY21" s="307"/>
      <c r="AZ21" s="348"/>
      <c r="BA21" s="390"/>
      <c r="BB21" s="415"/>
      <c r="BC21" s="416"/>
      <c r="BD21" s="307"/>
      <c r="BE21" s="348"/>
      <c r="BF21" s="390"/>
      <c r="BG21" s="415"/>
      <c r="BH21" s="416"/>
      <c r="BI21" s="307"/>
      <c r="BJ21" s="348"/>
      <c r="BK21" s="390"/>
      <c r="BL21" s="415"/>
      <c r="BM21" s="416"/>
      <c r="BN21" s="307"/>
      <c r="BO21" s="349"/>
      <c r="BP21" s="407"/>
      <c r="BQ21" s="415"/>
      <c r="BR21" s="416"/>
      <c r="BS21" s="307"/>
      <c r="BT21" s="348"/>
      <c r="BU21" s="408"/>
      <c r="BV21" s="415"/>
      <c r="BW21" s="416"/>
      <c r="BX21" s="307"/>
      <c r="BY21" s="349"/>
      <c r="BZ21" s="407"/>
      <c r="CA21" s="415"/>
      <c r="CB21" s="416"/>
      <c r="CC21" s="307"/>
      <c r="CD21" s="348"/>
      <c r="CE21" s="408"/>
      <c r="CF21" s="415"/>
      <c r="CG21" s="416"/>
      <c r="CH21" s="307"/>
      <c r="CI21" s="348"/>
      <c r="CJ21" s="408"/>
      <c r="CK21" s="409"/>
      <c r="CL21" s="410"/>
      <c r="CM21" s="411"/>
      <c r="CN21" s="412"/>
      <c r="CO21" s="1462"/>
      <c r="CP21" s="1203"/>
      <c r="CQ21" s="785" t="e">
        <f t="shared" si="7"/>
        <v>#DIV/0!</v>
      </c>
      <c r="CR21" s="1116"/>
      <c r="CS21" s="786" t="e">
        <f t="shared" si="0"/>
        <v>#DIV/0!</v>
      </c>
      <c r="CT21" s="1114"/>
      <c r="CU21" s="1199" t="e">
        <f t="shared" si="1"/>
        <v>#DIV/0!</v>
      </c>
      <c r="CV21" s="1115"/>
      <c r="CW21" s="1208" t="e">
        <f t="shared" si="2"/>
        <v>#DIV/0!</v>
      </c>
      <c r="CX21" s="1214"/>
      <c r="CY21" s="1210" t="e">
        <f t="shared" si="3"/>
        <v>#DIV/0!</v>
      </c>
      <c r="CZ21" s="1116"/>
      <c r="DA21" s="1207" t="e">
        <f t="shared" si="4"/>
        <v>#DIV/0!</v>
      </c>
      <c r="DB21" s="1114"/>
      <c r="DC21" s="1196" t="e">
        <f t="shared" si="5"/>
        <v>#DIV/0!</v>
      </c>
      <c r="DD21" s="1115"/>
      <c r="DE21" s="1208" t="e">
        <f t="shared" si="6"/>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6"/>
      <c r="AN22" s="1056"/>
      <c r="AO22" s="1057"/>
      <c r="AP22" s="1057"/>
      <c r="AQ22" s="404"/>
      <c r="AR22" s="20"/>
      <c r="AS22" s="329"/>
      <c r="AT22" s="307"/>
      <c r="AU22" s="21"/>
      <c r="AV22" s="402"/>
      <c r="AW22" s="403"/>
      <c r="AX22" s="398"/>
      <c r="AY22" s="307"/>
      <c r="AZ22" s="348"/>
      <c r="BA22" s="390"/>
      <c r="BB22" s="415"/>
      <c r="BC22" s="416"/>
      <c r="BD22" s="307"/>
      <c r="BE22" s="348"/>
      <c r="BF22" s="390"/>
      <c r="BG22" s="415"/>
      <c r="BH22" s="416"/>
      <c r="BI22" s="307"/>
      <c r="BJ22" s="348"/>
      <c r="BK22" s="390"/>
      <c r="BL22" s="415"/>
      <c r="BM22" s="416"/>
      <c r="BN22" s="307"/>
      <c r="BO22" s="349"/>
      <c r="BP22" s="407"/>
      <c r="BQ22" s="415"/>
      <c r="BR22" s="416"/>
      <c r="BS22" s="307"/>
      <c r="BT22" s="348"/>
      <c r="BU22" s="408"/>
      <c r="BV22" s="415"/>
      <c r="BW22" s="416"/>
      <c r="BX22" s="307"/>
      <c r="BY22" s="349"/>
      <c r="BZ22" s="407"/>
      <c r="CA22" s="415"/>
      <c r="CB22" s="416"/>
      <c r="CC22" s="307"/>
      <c r="CD22" s="348"/>
      <c r="CE22" s="408"/>
      <c r="CF22" s="415"/>
      <c r="CG22" s="416"/>
      <c r="CH22" s="307"/>
      <c r="CI22" s="348"/>
      <c r="CJ22" s="408"/>
      <c r="CK22" s="409"/>
      <c r="CL22" s="410"/>
      <c r="CM22" s="411"/>
      <c r="CN22" s="412"/>
      <c r="CO22" s="1462"/>
      <c r="CP22" s="1203"/>
      <c r="CQ22" s="785" t="e">
        <f t="shared" si="7"/>
        <v>#DIV/0!</v>
      </c>
      <c r="CR22" s="1116"/>
      <c r="CS22" s="786" t="e">
        <f t="shared" si="0"/>
        <v>#DIV/0!</v>
      </c>
      <c r="CT22" s="1114"/>
      <c r="CU22" s="1199" t="e">
        <f t="shared" si="1"/>
        <v>#DIV/0!</v>
      </c>
      <c r="CV22" s="1115"/>
      <c r="CW22" s="1208" t="e">
        <f t="shared" si="2"/>
        <v>#DIV/0!</v>
      </c>
      <c r="CX22" s="1214"/>
      <c r="CY22" s="1210" t="e">
        <f t="shared" si="3"/>
        <v>#DIV/0!</v>
      </c>
      <c r="CZ22" s="1116"/>
      <c r="DA22" s="1207" t="e">
        <f t="shared" si="4"/>
        <v>#DIV/0!</v>
      </c>
      <c r="DB22" s="1114"/>
      <c r="DC22" s="1196" t="e">
        <f t="shared" si="5"/>
        <v>#DIV/0!</v>
      </c>
      <c r="DD22" s="1115"/>
      <c r="DE22" s="1208" t="e">
        <f t="shared" si="6"/>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404"/>
      <c r="AR23" s="20"/>
      <c r="AS23" s="329"/>
      <c r="AT23" s="307"/>
      <c r="AU23" s="21"/>
      <c r="AV23" s="402"/>
      <c r="AW23" s="403"/>
      <c r="AX23" s="398"/>
      <c r="AY23" s="307"/>
      <c r="AZ23" s="348"/>
      <c r="BA23" s="390"/>
      <c r="BB23" s="415"/>
      <c r="BC23" s="416"/>
      <c r="BD23" s="307"/>
      <c r="BE23" s="348"/>
      <c r="BF23" s="390"/>
      <c r="BG23" s="415"/>
      <c r="BH23" s="416"/>
      <c r="BI23" s="307"/>
      <c r="BJ23" s="348"/>
      <c r="BK23" s="390"/>
      <c r="BL23" s="415"/>
      <c r="BM23" s="416"/>
      <c r="BN23" s="307"/>
      <c r="BO23" s="349"/>
      <c r="BP23" s="407"/>
      <c r="BQ23" s="415"/>
      <c r="BR23" s="416"/>
      <c r="BS23" s="307"/>
      <c r="BT23" s="348"/>
      <c r="BU23" s="408"/>
      <c r="BV23" s="415"/>
      <c r="BW23" s="416"/>
      <c r="BX23" s="307"/>
      <c r="BY23" s="349"/>
      <c r="BZ23" s="407"/>
      <c r="CA23" s="415"/>
      <c r="CB23" s="416"/>
      <c r="CC23" s="307"/>
      <c r="CD23" s="348"/>
      <c r="CE23" s="408"/>
      <c r="CF23" s="415"/>
      <c r="CG23" s="416"/>
      <c r="CH23" s="307"/>
      <c r="CI23" s="348"/>
      <c r="CJ23" s="408"/>
      <c r="CK23" s="409"/>
      <c r="CL23" s="410"/>
      <c r="CM23" s="411"/>
      <c r="CN23" s="412"/>
      <c r="CO23" s="1462"/>
      <c r="CP23" s="1203"/>
      <c r="CQ23" s="785" t="e">
        <f t="shared" si="7"/>
        <v>#DIV/0!</v>
      </c>
      <c r="CR23" s="1116"/>
      <c r="CS23" s="786" t="e">
        <f t="shared" si="0"/>
        <v>#DIV/0!</v>
      </c>
      <c r="CT23" s="1114"/>
      <c r="CU23" s="1199" t="e">
        <f t="shared" si="1"/>
        <v>#DIV/0!</v>
      </c>
      <c r="CV23" s="1115"/>
      <c r="CW23" s="1208" t="e">
        <f t="shared" si="2"/>
        <v>#DIV/0!</v>
      </c>
      <c r="CX23" s="1214"/>
      <c r="CY23" s="1210" t="e">
        <f t="shared" si="3"/>
        <v>#DIV/0!</v>
      </c>
      <c r="CZ23" s="1116"/>
      <c r="DA23" s="1207" t="e">
        <f t="shared" si="4"/>
        <v>#DIV/0!</v>
      </c>
      <c r="DB23" s="1114"/>
      <c r="DC23" s="1196" t="e">
        <f t="shared" si="5"/>
        <v>#DIV/0!</v>
      </c>
      <c r="DD23" s="1115"/>
      <c r="DE23" s="1208" t="e">
        <f t="shared" si="6"/>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828"/>
      <c r="AM24" s="1056"/>
      <c r="AN24" s="1056"/>
      <c r="AO24" s="1057"/>
      <c r="AP24" s="1057"/>
      <c r="AQ24" s="404"/>
      <c r="AR24" s="20"/>
      <c r="AS24" s="329"/>
      <c r="AT24" s="307"/>
      <c r="AU24" s="21"/>
      <c r="AV24" s="402"/>
      <c r="AW24" s="403"/>
      <c r="AX24" s="398"/>
      <c r="AY24" s="307"/>
      <c r="AZ24" s="348"/>
      <c r="BA24" s="390"/>
      <c r="BB24" s="415"/>
      <c r="BC24" s="416"/>
      <c r="BD24" s="307"/>
      <c r="BE24" s="348"/>
      <c r="BF24" s="390"/>
      <c r="BG24" s="415"/>
      <c r="BH24" s="416"/>
      <c r="BI24" s="307"/>
      <c r="BJ24" s="348"/>
      <c r="BK24" s="390"/>
      <c r="BL24" s="415"/>
      <c r="BM24" s="416"/>
      <c r="BN24" s="307"/>
      <c r="BO24" s="349"/>
      <c r="BP24" s="407"/>
      <c r="BQ24" s="415"/>
      <c r="BR24" s="416"/>
      <c r="BS24" s="307"/>
      <c r="BT24" s="348"/>
      <c r="BU24" s="408"/>
      <c r="BV24" s="415"/>
      <c r="BW24" s="416"/>
      <c r="BX24" s="307"/>
      <c r="BY24" s="349"/>
      <c r="BZ24" s="407"/>
      <c r="CA24" s="415"/>
      <c r="CB24" s="416"/>
      <c r="CC24" s="307"/>
      <c r="CD24" s="348"/>
      <c r="CE24" s="408"/>
      <c r="CF24" s="415"/>
      <c r="CG24" s="416"/>
      <c r="CH24" s="307"/>
      <c r="CI24" s="348"/>
      <c r="CJ24" s="408"/>
      <c r="CK24" s="409"/>
      <c r="CL24" s="410"/>
      <c r="CM24" s="411"/>
      <c r="CN24" s="412"/>
      <c r="CO24" s="1462"/>
      <c r="CP24" s="1203"/>
      <c r="CQ24" s="785" t="e">
        <f t="shared" si="7"/>
        <v>#DIV/0!</v>
      </c>
      <c r="CR24" s="1116"/>
      <c r="CS24" s="786" t="e">
        <f t="shared" si="0"/>
        <v>#DIV/0!</v>
      </c>
      <c r="CT24" s="1114"/>
      <c r="CU24" s="1199" t="e">
        <f t="shared" si="1"/>
        <v>#DIV/0!</v>
      </c>
      <c r="CV24" s="1115"/>
      <c r="CW24" s="1208" t="e">
        <f t="shared" si="2"/>
        <v>#DIV/0!</v>
      </c>
      <c r="CX24" s="1214"/>
      <c r="CY24" s="1210" t="e">
        <f t="shared" si="3"/>
        <v>#DIV/0!</v>
      </c>
      <c r="CZ24" s="1116"/>
      <c r="DA24" s="1207" t="e">
        <f t="shared" si="4"/>
        <v>#DIV/0!</v>
      </c>
      <c r="DB24" s="1114"/>
      <c r="DC24" s="1196" t="e">
        <f t="shared" si="5"/>
        <v>#DIV/0!</v>
      </c>
      <c r="DD24" s="1115"/>
      <c r="DE24" s="1208" t="e">
        <f t="shared" si="6"/>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2109"/>
      <c r="K25" s="2109"/>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828"/>
      <c r="AM25" s="1056"/>
      <c r="AN25" s="1056"/>
      <c r="AO25" s="1057"/>
      <c r="AP25" s="1057"/>
      <c r="AQ25" s="404"/>
      <c r="AR25" s="20"/>
      <c r="AS25" s="329"/>
      <c r="AT25" s="307"/>
      <c r="AU25" s="21"/>
      <c r="AV25" s="402"/>
      <c r="AW25" s="403"/>
      <c r="AX25" s="398"/>
      <c r="AY25" s="307"/>
      <c r="AZ25" s="348"/>
      <c r="BA25" s="390"/>
      <c r="BB25" s="415"/>
      <c r="BC25" s="416"/>
      <c r="BD25" s="307"/>
      <c r="BE25" s="348"/>
      <c r="BF25" s="390"/>
      <c r="BG25" s="415"/>
      <c r="BH25" s="416"/>
      <c r="BI25" s="307"/>
      <c r="BJ25" s="348"/>
      <c r="BK25" s="390"/>
      <c r="BL25" s="415"/>
      <c r="BM25" s="416"/>
      <c r="BN25" s="307"/>
      <c r="BO25" s="349"/>
      <c r="BP25" s="407"/>
      <c r="BQ25" s="415"/>
      <c r="BR25" s="416"/>
      <c r="BS25" s="307"/>
      <c r="BT25" s="348"/>
      <c r="BU25" s="408"/>
      <c r="BV25" s="415"/>
      <c r="BW25" s="416"/>
      <c r="BX25" s="307"/>
      <c r="BY25" s="349"/>
      <c r="BZ25" s="407"/>
      <c r="CA25" s="415"/>
      <c r="CB25" s="416"/>
      <c r="CC25" s="307"/>
      <c r="CD25" s="348"/>
      <c r="CE25" s="408"/>
      <c r="CF25" s="415"/>
      <c r="CG25" s="416"/>
      <c r="CH25" s="307"/>
      <c r="CI25" s="348"/>
      <c r="CJ25" s="408"/>
      <c r="CK25" s="409"/>
      <c r="CL25" s="410"/>
      <c r="CM25" s="411"/>
      <c r="CN25" s="412"/>
      <c r="CO25" s="1462"/>
      <c r="CP25" s="1203"/>
      <c r="CQ25" s="785" t="e">
        <f t="shared" si="7"/>
        <v>#DIV/0!</v>
      </c>
      <c r="CR25" s="1116"/>
      <c r="CS25" s="786" t="e">
        <f t="shared" si="0"/>
        <v>#DIV/0!</v>
      </c>
      <c r="CT25" s="1114"/>
      <c r="CU25" s="1199" t="e">
        <f t="shared" si="1"/>
        <v>#DIV/0!</v>
      </c>
      <c r="CV25" s="1115"/>
      <c r="CW25" s="1208" t="e">
        <f t="shared" si="2"/>
        <v>#DIV/0!</v>
      </c>
      <c r="CX25" s="1214"/>
      <c r="CY25" s="1210" t="e">
        <f t="shared" si="3"/>
        <v>#DIV/0!</v>
      </c>
      <c r="CZ25" s="1116"/>
      <c r="DA25" s="1207" t="e">
        <f t="shared" si="4"/>
        <v>#DIV/0!</v>
      </c>
      <c r="DB25" s="1114"/>
      <c r="DC25" s="1196" t="e">
        <f t="shared" si="5"/>
        <v>#DIV/0!</v>
      </c>
      <c r="DD25" s="1115"/>
      <c r="DE25" s="1208" t="e">
        <f t="shared" si="6"/>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404"/>
      <c r="AR26" s="20"/>
      <c r="AS26" s="329"/>
      <c r="AT26" s="307"/>
      <c r="AU26" s="21"/>
      <c r="AV26" s="402"/>
      <c r="AW26" s="403"/>
      <c r="AX26" s="398"/>
      <c r="AY26" s="307"/>
      <c r="AZ26" s="348"/>
      <c r="BA26" s="390"/>
      <c r="BB26" s="415"/>
      <c r="BC26" s="416"/>
      <c r="BD26" s="307"/>
      <c r="BE26" s="348"/>
      <c r="BF26" s="390"/>
      <c r="BG26" s="415"/>
      <c r="BH26" s="416"/>
      <c r="BI26" s="307"/>
      <c r="BJ26" s="348"/>
      <c r="BK26" s="390"/>
      <c r="BL26" s="415"/>
      <c r="BM26" s="416"/>
      <c r="BN26" s="307"/>
      <c r="BO26" s="349"/>
      <c r="BP26" s="407"/>
      <c r="BQ26" s="415"/>
      <c r="BR26" s="416"/>
      <c r="BS26" s="307"/>
      <c r="BT26" s="348"/>
      <c r="BU26" s="408"/>
      <c r="BV26" s="415"/>
      <c r="BW26" s="416"/>
      <c r="BX26" s="307"/>
      <c r="BY26" s="349"/>
      <c r="BZ26" s="407"/>
      <c r="CA26" s="415"/>
      <c r="CB26" s="416"/>
      <c r="CC26" s="307"/>
      <c r="CD26" s="348"/>
      <c r="CE26" s="408"/>
      <c r="CF26" s="415"/>
      <c r="CG26" s="416"/>
      <c r="CH26" s="307"/>
      <c r="CI26" s="348"/>
      <c r="CJ26" s="408"/>
      <c r="CK26" s="409"/>
      <c r="CL26" s="410"/>
      <c r="CM26" s="411"/>
      <c r="CN26" s="412"/>
      <c r="CO26" s="1462"/>
      <c r="CP26" s="1203"/>
      <c r="CQ26" s="785" t="e">
        <f t="shared" si="7"/>
        <v>#DIV/0!</v>
      </c>
      <c r="CR26" s="1116"/>
      <c r="CS26" s="786" t="e">
        <f t="shared" si="0"/>
        <v>#DIV/0!</v>
      </c>
      <c r="CT26" s="1114"/>
      <c r="CU26" s="1199" t="e">
        <f t="shared" si="1"/>
        <v>#DIV/0!</v>
      </c>
      <c r="CV26" s="1115"/>
      <c r="CW26" s="1208" t="e">
        <f t="shared" si="2"/>
        <v>#DIV/0!</v>
      </c>
      <c r="CX26" s="1214"/>
      <c r="CY26" s="1210" t="e">
        <f t="shared" si="3"/>
        <v>#DIV/0!</v>
      </c>
      <c r="CZ26" s="1116"/>
      <c r="DA26" s="1207" t="e">
        <f t="shared" si="4"/>
        <v>#DIV/0!</v>
      </c>
      <c r="DB26" s="1114"/>
      <c r="DC26" s="1196" t="e">
        <f t="shared" si="5"/>
        <v>#DIV/0!</v>
      </c>
      <c r="DD26" s="1115"/>
      <c r="DE26" s="1208" t="e">
        <f t="shared" si="6"/>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938" t="s">
        <v>58</v>
      </c>
      <c r="N27" s="2107" t="s">
        <v>335</v>
      </c>
      <c r="O27" s="2107"/>
      <c r="P27" s="1045" t="s">
        <v>336</v>
      </c>
      <c r="Q27" s="2107" t="s">
        <v>337</v>
      </c>
      <c r="R27" s="2107"/>
      <c r="S27" s="1045" t="s">
        <v>338</v>
      </c>
      <c r="T27" s="1045" t="s">
        <v>339</v>
      </c>
      <c r="U27" s="1045" t="s">
        <v>340</v>
      </c>
      <c r="V27" s="939" t="s">
        <v>341</v>
      </c>
      <c r="W27" s="939" t="s">
        <v>342</v>
      </c>
      <c r="X27" s="1046"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404"/>
      <c r="AR27" s="20"/>
      <c r="AS27" s="329"/>
      <c r="AT27" s="307"/>
      <c r="AU27" s="21"/>
      <c r="AV27" s="402"/>
      <c r="AW27" s="403"/>
      <c r="AX27" s="398"/>
      <c r="AY27" s="307"/>
      <c r="AZ27" s="348"/>
      <c r="BA27" s="390"/>
      <c r="BB27" s="415"/>
      <c r="BC27" s="416"/>
      <c r="BD27" s="307"/>
      <c r="BE27" s="348"/>
      <c r="BF27" s="390"/>
      <c r="BG27" s="415"/>
      <c r="BH27" s="416"/>
      <c r="BI27" s="307"/>
      <c r="BJ27" s="348"/>
      <c r="BK27" s="390"/>
      <c r="BL27" s="415"/>
      <c r="BM27" s="416"/>
      <c r="BN27" s="307"/>
      <c r="BO27" s="349"/>
      <c r="BP27" s="407"/>
      <c r="BQ27" s="415"/>
      <c r="BR27" s="416"/>
      <c r="BS27" s="307"/>
      <c r="BT27" s="348"/>
      <c r="BU27" s="408"/>
      <c r="BV27" s="415"/>
      <c r="BW27" s="416"/>
      <c r="BX27" s="307"/>
      <c r="BY27" s="349"/>
      <c r="BZ27" s="407"/>
      <c r="CA27" s="415"/>
      <c r="CB27" s="416"/>
      <c r="CC27" s="307"/>
      <c r="CD27" s="348"/>
      <c r="CE27" s="408"/>
      <c r="CF27" s="415"/>
      <c r="CG27" s="416"/>
      <c r="CH27" s="307"/>
      <c r="CI27" s="348"/>
      <c r="CJ27" s="408"/>
      <c r="CK27" s="409"/>
      <c r="CL27" s="410"/>
      <c r="CM27" s="411"/>
      <c r="CN27" s="412"/>
      <c r="CO27" s="1462"/>
      <c r="CP27" s="1203"/>
      <c r="CQ27" s="785" t="e">
        <f t="shared" si="7"/>
        <v>#DIV/0!</v>
      </c>
      <c r="CR27" s="1116"/>
      <c r="CS27" s="786" t="e">
        <f t="shared" si="0"/>
        <v>#DIV/0!</v>
      </c>
      <c r="CT27" s="1114"/>
      <c r="CU27" s="1199" t="e">
        <f t="shared" si="1"/>
        <v>#DIV/0!</v>
      </c>
      <c r="CV27" s="1115"/>
      <c r="CW27" s="1208" t="e">
        <f t="shared" si="2"/>
        <v>#DIV/0!</v>
      </c>
      <c r="CX27" s="1214"/>
      <c r="CY27" s="1210" t="e">
        <f t="shared" si="3"/>
        <v>#DIV/0!</v>
      </c>
      <c r="CZ27" s="1116"/>
      <c r="DA27" s="1207" t="e">
        <f t="shared" si="4"/>
        <v>#DIV/0!</v>
      </c>
      <c r="DB27" s="1114"/>
      <c r="DC27" s="1196" t="e">
        <f t="shared" si="5"/>
        <v>#DIV/0!</v>
      </c>
      <c r="DD27" s="1115"/>
      <c r="DE27" s="1208" t="e">
        <f t="shared" si="6"/>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404"/>
      <c r="AR28" s="20"/>
      <c r="AS28" s="329"/>
      <c r="AT28" s="307"/>
      <c r="AU28" s="21"/>
      <c r="AV28" s="402"/>
      <c r="AW28" s="403"/>
      <c r="AX28" s="398"/>
      <c r="AY28" s="307"/>
      <c r="AZ28" s="348"/>
      <c r="BA28" s="390"/>
      <c r="BB28" s="415"/>
      <c r="BC28" s="416"/>
      <c r="BD28" s="307"/>
      <c r="BE28" s="348"/>
      <c r="BF28" s="390"/>
      <c r="BG28" s="415"/>
      <c r="BH28" s="416"/>
      <c r="BI28" s="307"/>
      <c r="BJ28" s="348"/>
      <c r="BK28" s="390"/>
      <c r="BL28" s="415"/>
      <c r="BM28" s="416"/>
      <c r="BN28" s="307"/>
      <c r="BO28" s="349"/>
      <c r="BP28" s="407"/>
      <c r="BQ28" s="415"/>
      <c r="BR28" s="416"/>
      <c r="BS28" s="307"/>
      <c r="BT28" s="348"/>
      <c r="BU28" s="408"/>
      <c r="BV28" s="415"/>
      <c r="BW28" s="416"/>
      <c r="BX28" s="307"/>
      <c r="BY28" s="349"/>
      <c r="BZ28" s="407"/>
      <c r="CA28" s="415"/>
      <c r="CB28" s="416"/>
      <c r="CC28" s="307"/>
      <c r="CD28" s="348"/>
      <c r="CE28" s="408"/>
      <c r="CF28" s="415"/>
      <c r="CG28" s="416"/>
      <c r="CH28" s="307"/>
      <c r="CI28" s="348"/>
      <c r="CJ28" s="408"/>
      <c r="CK28" s="409"/>
      <c r="CL28" s="410"/>
      <c r="CM28" s="411"/>
      <c r="CN28" s="412"/>
      <c r="CO28" s="1462"/>
      <c r="CP28" s="1203"/>
      <c r="CQ28" s="785" t="e">
        <f t="shared" si="7"/>
        <v>#DIV/0!</v>
      </c>
      <c r="CR28" s="1116"/>
      <c r="CS28" s="786" t="e">
        <f t="shared" si="0"/>
        <v>#DIV/0!</v>
      </c>
      <c r="CT28" s="1114"/>
      <c r="CU28" s="1199" t="e">
        <f t="shared" si="1"/>
        <v>#DIV/0!</v>
      </c>
      <c r="CV28" s="1115"/>
      <c r="CW28" s="1208" t="e">
        <f t="shared" si="2"/>
        <v>#DIV/0!</v>
      </c>
      <c r="CX28" s="1214"/>
      <c r="CY28" s="1210" t="e">
        <f t="shared" si="3"/>
        <v>#DIV/0!</v>
      </c>
      <c r="CZ28" s="1116"/>
      <c r="DA28" s="1207" t="e">
        <f t="shared" si="4"/>
        <v>#DIV/0!</v>
      </c>
      <c r="DB28" s="1114"/>
      <c r="DC28" s="1196" t="e">
        <f t="shared" si="5"/>
        <v>#DIV/0!</v>
      </c>
      <c r="DD28" s="1115"/>
      <c r="DE28" s="1208" t="e">
        <f t="shared" si="6"/>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8">Q29+S29+T29</f>
        <v>0</v>
      </c>
      <c r="Q29" s="2056"/>
      <c r="R29" s="2057"/>
      <c r="S29" s="908"/>
      <c r="T29" s="908"/>
      <c r="U29" s="908"/>
      <c r="V29" s="908"/>
      <c r="W29" s="947">
        <f t="shared" ref="W29:W47" si="9">U29-V29</f>
        <v>0</v>
      </c>
      <c r="X29" s="878">
        <f t="shared" ref="X29:X47" si="10">Q29*3+S29</f>
        <v>0</v>
      </c>
      <c r="Y29" s="822"/>
      <c r="Z29" s="822"/>
      <c r="AA29" s="932"/>
      <c r="AB29" s="1256"/>
      <c r="AC29" s="892"/>
      <c r="AD29" s="1238"/>
      <c r="AE29" s="934"/>
      <c r="AF29" s="1261"/>
      <c r="AG29" s="1222"/>
      <c r="AH29" s="827"/>
      <c r="AI29" s="959"/>
      <c r="AJ29" s="1275"/>
      <c r="AK29" s="929"/>
      <c r="AL29" s="828"/>
      <c r="AM29" s="1056"/>
      <c r="AN29" s="1056"/>
      <c r="AO29" s="1057"/>
      <c r="AP29" s="1058"/>
      <c r="AQ29" s="404"/>
      <c r="AR29" s="20"/>
      <c r="AS29" s="329"/>
      <c r="AT29" s="307"/>
      <c r="AU29" s="21"/>
      <c r="AV29" s="402"/>
      <c r="AW29" s="403"/>
      <c r="AX29" s="398"/>
      <c r="AY29" s="307"/>
      <c r="AZ29" s="348"/>
      <c r="BA29" s="390"/>
      <c r="BB29" s="415"/>
      <c r="BC29" s="416"/>
      <c r="BD29" s="307"/>
      <c r="BE29" s="348"/>
      <c r="BF29" s="390"/>
      <c r="BG29" s="415"/>
      <c r="BH29" s="416"/>
      <c r="BI29" s="307"/>
      <c r="BJ29" s="348"/>
      <c r="BK29" s="390"/>
      <c r="BL29" s="415"/>
      <c r="BM29" s="416"/>
      <c r="BN29" s="307"/>
      <c r="BO29" s="349"/>
      <c r="BP29" s="407"/>
      <c r="BQ29" s="415"/>
      <c r="BR29" s="416"/>
      <c r="BS29" s="307"/>
      <c r="BT29" s="348"/>
      <c r="BU29" s="408"/>
      <c r="BV29" s="415"/>
      <c r="BW29" s="416"/>
      <c r="BX29" s="307"/>
      <c r="BY29" s="349"/>
      <c r="BZ29" s="407"/>
      <c r="CA29" s="415"/>
      <c r="CB29" s="416"/>
      <c r="CC29" s="307"/>
      <c r="CD29" s="348"/>
      <c r="CE29" s="408"/>
      <c r="CF29" s="415"/>
      <c r="CG29" s="416"/>
      <c r="CH29" s="307"/>
      <c r="CI29" s="348"/>
      <c r="CJ29" s="408"/>
      <c r="CK29" s="409"/>
      <c r="CL29" s="410"/>
      <c r="CM29" s="411"/>
      <c r="CN29" s="412"/>
      <c r="CO29" s="1462"/>
      <c r="CP29" s="1203"/>
      <c r="CQ29" s="785" t="e">
        <f t="shared" si="7"/>
        <v>#DIV/0!</v>
      </c>
      <c r="CR29" s="1116"/>
      <c r="CS29" s="786" t="e">
        <f t="shared" si="0"/>
        <v>#DIV/0!</v>
      </c>
      <c r="CT29" s="1114"/>
      <c r="CU29" s="1199" t="e">
        <f t="shared" si="1"/>
        <v>#DIV/0!</v>
      </c>
      <c r="CV29" s="1115"/>
      <c r="CW29" s="1208" t="e">
        <f t="shared" si="2"/>
        <v>#DIV/0!</v>
      </c>
      <c r="CX29" s="1214"/>
      <c r="CY29" s="1210" t="e">
        <f t="shared" si="3"/>
        <v>#DIV/0!</v>
      </c>
      <c r="CZ29" s="1116"/>
      <c r="DA29" s="1207" t="e">
        <f t="shared" si="4"/>
        <v>#DIV/0!</v>
      </c>
      <c r="DB29" s="1114"/>
      <c r="DC29" s="1196" t="e">
        <f t="shared" si="5"/>
        <v>#DIV/0!</v>
      </c>
      <c r="DD29" s="1115"/>
      <c r="DE29" s="1208" t="e">
        <f t="shared" si="6"/>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8"/>
        <v>0</v>
      </c>
      <c r="Q30" s="2056"/>
      <c r="R30" s="2057"/>
      <c r="S30" s="908"/>
      <c r="T30" s="908"/>
      <c r="U30" s="908"/>
      <c r="V30" s="908"/>
      <c r="W30" s="947">
        <f t="shared" si="9"/>
        <v>0</v>
      </c>
      <c r="X30" s="878">
        <f t="shared" si="10"/>
        <v>0</v>
      </c>
      <c r="Y30" s="822"/>
      <c r="Z30" s="822"/>
      <c r="AA30" s="932"/>
      <c r="AB30" s="1256"/>
      <c r="AC30" s="892"/>
      <c r="AD30" s="1238"/>
      <c r="AE30" s="934"/>
      <c r="AF30" s="1261"/>
      <c r="AG30" s="1222"/>
      <c r="AH30" s="827"/>
      <c r="AI30" s="959"/>
      <c r="AJ30" s="1275"/>
      <c r="AK30" s="929"/>
      <c r="AL30" s="828"/>
      <c r="AM30" s="1059"/>
      <c r="AN30" s="1059"/>
      <c r="AO30" s="1058"/>
      <c r="AP30" s="1057"/>
      <c r="AQ30" s="404"/>
      <c r="AR30" s="20"/>
      <c r="AS30" s="329"/>
      <c r="AT30" s="307"/>
      <c r="AU30" s="21"/>
      <c r="AV30" s="402"/>
      <c r="AW30" s="403"/>
      <c r="AX30" s="398"/>
      <c r="AY30" s="307"/>
      <c r="AZ30" s="348"/>
      <c r="BA30" s="390"/>
      <c r="BB30" s="415"/>
      <c r="BC30" s="416"/>
      <c r="BD30" s="307"/>
      <c r="BE30" s="348"/>
      <c r="BF30" s="390"/>
      <c r="BG30" s="415"/>
      <c r="BH30" s="416"/>
      <c r="BI30" s="307"/>
      <c r="BJ30" s="348"/>
      <c r="BK30" s="390"/>
      <c r="BL30" s="415"/>
      <c r="BM30" s="416"/>
      <c r="BN30" s="307"/>
      <c r="BO30" s="349"/>
      <c r="BP30" s="407"/>
      <c r="BQ30" s="415"/>
      <c r="BR30" s="416"/>
      <c r="BS30" s="307"/>
      <c r="BT30" s="348"/>
      <c r="BU30" s="408"/>
      <c r="BV30" s="415"/>
      <c r="BW30" s="416"/>
      <c r="BX30" s="307"/>
      <c r="BY30" s="349"/>
      <c r="BZ30" s="407"/>
      <c r="CA30" s="415"/>
      <c r="CB30" s="416"/>
      <c r="CC30" s="307"/>
      <c r="CD30" s="348"/>
      <c r="CE30" s="408"/>
      <c r="CF30" s="415"/>
      <c r="CG30" s="416"/>
      <c r="CH30" s="307"/>
      <c r="CI30" s="348"/>
      <c r="CJ30" s="408"/>
      <c r="CK30" s="409"/>
      <c r="CL30" s="410"/>
      <c r="CM30" s="411"/>
      <c r="CN30" s="412"/>
      <c r="CO30" s="1462"/>
      <c r="CP30" s="1203"/>
      <c r="CQ30" s="785" t="e">
        <f t="shared" si="7"/>
        <v>#DIV/0!</v>
      </c>
      <c r="CR30" s="1116"/>
      <c r="CS30" s="786" t="e">
        <f t="shared" si="0"/>
        <v>#DIV/0!</v>
      </c>
      <c r="CT30" s="1114"/>
      <c r="CU30" s="1199" t="e">
        <f t="shared" si="1"/>
        <v>#DIV/0!</v>
      </c>
      <c r="CV30" s="1115"/>
      <c r="CW30" s="1208" t="e">
        <f t="shared" si="2"/>
        <v>#DIV/0!</v>
      </c>
      <c r="CX30" s="1214"/>
      <c r="CY30" s="1210" t="e">
        <f t="shared" si="3"/>
        <v>#DIV/0!</v>
      </c>
      <c r="CZ30" s="1116"/>
      <c r="DA30" s="1207" t="e">
        <f t="shared" si="4"/>
        <v>#DIV/0!</v>
      </c>
      <c r="DB30" s="1114"/>
      <c r="DC30" s="1196" t="e">
        <f t="shared" si="5"/>
        <v>#DIV/0!</v>
      </c>
      <c r="DD30" s="1115"/>
      <c r="DE30" s="1208" t="e">
        <f t="shared" si="6"/>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8"/>
        <v>0</v>
      </c>
      <c r="Q31" s="2056"/>
      <c r="R31" s="2057"/>
      <c r="S31" s="908"/>
      <c r="T31" s="908"/>
      <c r="U31" s="908"/>
      <c r="V31" s="908"/>
      <c r="W31" s="947">
        <f t="shared" si="9"/>
        <v>0</v>
      </c>
      <c r="X31" s="878">
        <f t="shared" si="10"/>
        <v>0</v>
      </c>
      <c r="Y31" s="822"/>
      <c r="Z31" s="822"/>
      <c r="AA31" s="932"/>
      <c r="AB31" s="1256"/>
      <c r="AC31" s="892"/>
      <c r="AD31" s="1238"/>
      <c r="AE31" s="934"/>
      <c r="AF31" s="1261"/>
      <c r="AG31" s="1222"/>
      <c r="AH31" s="827"/>
      <c r="AI31" s="959"/>
      <c r="AJ31" s="1275"/>
      <c r="AK31" s="929"/>
      <c r="AL31" s="828"/>
      <c r="AM31" s="1059"/>
      <c r="AN31" s="1059"/>
      <c r="AO31" s="1058"/>
      <c r="AP31" s="1057"/>
      <c r="AQ31" s="404"/>
      <c r="AR31" s="20"/>
      <c r="AS31" s="329"/>
      <c r="AT31" s="307"/>
      <c r="AU31" s="21"/>
      <c r="AV31" s="402"/>
      <c r="AW31" s="403"/>
      <c r="AX31" s="398"/>
      <c r="AY31" s="307"/>
      <c r="AZ31" s="348"/>
      <c r="BA31" s="390"/>
      <c r="BB31" s="415"/>
      <c r="BC31" s="416"/>
      <c r="BD31" s="307"/>
      <c r="BE31" s="348"/>
      <c r="BF31" s="390"/>
      <c r="BG31" s="415"/>
      <c r="BH31" s="416"/>
      <c r="BI31" s="307"/>
      <c r="BJ31" s="348"/>
      <c r="BK31" s="390"/>
      <c r="BL31" s="415"/>
      <c r="BM31" s="416"/>
      <c r="BN31" s="307"/>
      <c r="BO31" s="349"/>
      <c r="BP31" s="407"/>
      <c r="BQ31" s="415"/>
      <c r="BR31" s="416"/>
      <c r="BS31" s="307"/>
      <c r="BT31" s="348"/>
      <c r="BU31" s="408"/>
      <c r="BV31" s="415"/>
      <c r="BW31" s="416"/>
      <c r="BX31" s="307"/>
      <c r="BY31" s="349"/>
      <c r="BZ31" s="407"/>
      <c r="CA31" s="415"/>
      <c r="CB31" s="416"/>
      <c r="CC31" s="307"/>
      <c r="CD31" s="348"/>
      <c r="CE31" s="408"/>
      <c r="CF31" s="415"/>
      <c r="CG31" s="416"/>
      <c r="CH31" s="307"/>
      <c r="CI31" s="348"/>
      <c r="CJ31" s="408"/>
      <c r="CK31" s="409"/>
      <c r="CL31" s="410"/>
      <c r="CM31" s="411"/>
      <c r="CN31" s="412"/>
      <c r="CO31" s="1462"/>
      <c r="CP31" s="1203"/>
      <c r="CQ31" s="785" t="e">
        <f t="shared" si="7"/>
        <v>#DIV/0!</v>
      </c>
      <c r="CR31" s="1116"/>
      <c r="CS31" s="786" t="e">
        <f t="shared" si="0"/>
        <v>#DIV/0!</v>
      </c>
      <c r="CT31" s="1114"/>
      <c r="CU31" s="1199" t="e">
        <f t="shared" si="1"/>
        <v>#DIV/0!</v>
      </c>
      <c r="CV31" s="1115"/>
      <c r="CW31" s="1208" t="e">
        <f t="shared" si="2"/>
        <v>#DIV/0!</v>
      </c>
      <c r="CX31" s="1214"/>
      <c r="CY31" s="1210" t="e">
        <f t="shared" si="3"/>
        <v>#DIV/0!</v>
      </c>
      <c r="CZ31" s="1116"/>
      <c r="DA31" s="1207" t="e">
        <f t="shared" si="4"/>
        <v>#DIV/0!</v>
      </c>
      <c r="DB31" s="1114"/>
      <c r="DC31" s="1196" t="e">
        <f t="shared" si="5"/>
        <v>#DIV/0!</v>
      </c>
      <c r="DD31" s="1115"/>
      <c r="DE31" s="1208" t="e">
        <f t="shared" si="6"/>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8"/>
        <v>0</v>
      </c>
      <c r="Q32" s="2049"/>
      <c r="R32" s="2050"/>
      <c r="S32" s="910"/>
      <c r="T32" s="910"/>
      <c r="U32" s="910"/>
      <c r="V32" s="910"/>
      <c r="W32" s="948">
        <f t="shared" si="9"/>
        <v>0</v>
      </c>
      <c r="X32" s="878">
        <f t="shared" si="10"/>
        <v>0</v>
      </c>
      <c r="Y32" s="822"/>
      <c r="Z32" s="822"/>
      <c r="AA32" s="932"/>
      <c r="AB32" s="1256"/>
      <c r="AC32" s="892"/>
      <c r="AD32" s="1238"/>
      <c r="AE32" s="934"/>
      <c r="AF32" s="1261"/>
      <c r="AG32" s="1222"/>
      <c r="AH32" s="827"/>
      <c r="AI32" s="959"/>
      <c r="AJ32" s="1275"/>
      <c r="AK32" s="929"/>
      <c r="AL32" s="828"/>
      <c r="AM32" s="1059"/>
      <c r="AN32" s="1059"/>
      <c r="AO32" s="1058"/>
      <c r="AP32" s="1057"/>
      <c r="AQ32" s="404"/>
      <c r="AR32" s="20"/>
      <c r="AS32" s="329"/>
      <c r="AT32" s="307"/>
      <c r="AU32" s="21"/>
      <c r="AV32" s="402"/>
      <c r="AW32" s="403"/>
      <c r="AX32" s="398"/>
      <c r="AY32" s="307"/>
      <c r="AZ32" s="348"/>
      <c r="BA32" s="390"/>
      <c r="BB32" s="415"/>
      <c r="BC32" s="416"/>
      <c r="BD32" s="307"/>
      <c r="BE32" s="348"/>
      <c r="BF32" s="390"/>
      <c r="BG32" s="415"/>
      <c r="BH32" s="416"/>
      <c r="BI32" s="307"/>
      <c r="BJ32" s="348"/>
      <c r="BK32" s="390"/>
      <c r="BL32" s="415"/>
      <c r="BM32" s="416"/>
      <c r="BN32" s="307"/>
      <c r="BO32" s="349"/>
      <c r="BP32" s="407"/>
      <c r="BQ32" s="415"/>
      <c r="BR32" s="416"/>
      <c r="BS32" s="307"/>
      <c r="BT32" s="348"/>
      <c r="BU32" s="408"/>
      <c r="BV32" s="415"/>
      <c r="BW32" s="416"/>
      <c r="BX32" s="307"/>
      <c r="BY32" s="349"/>
      <c r="BZ32" s="407"/>
      <c r="CA32" s="415"/>
      <c r="CB32" s="416"/>
      <c r="CC32" s="307"/>
      <c r="CD32" s="348"/>
      <c r="CE32" s="408"/>
      <c r="CF32" s="415"/>
      <c r="CG32" s="416"/>
      <c r="CH32" s="307"/>
      <c r="CI32" s="348"/>
      <c r="CJ32" s="408"/>
      <c r="CK32" s="409"/>
      <c r="CL32" s="410"/>
      <c r="CM32" s="411"/>
      <c r="CN32" s="412"/>
      <c r="CO32" s="1462"/>
      <c r="CP32" s="1203"/>
      <c r="CQ32" s="785" t="e">
        <f t="shared" si="7"/>
        <v>#DIV/0!</v>
      </c>
      <c r="CR32" s="1116"/>
      <c r="CS32" s="786" t="e">
        <f t="shared" si="0"/>
        <v>#DIV/0!</v>
      </c>
      <c r="CT32" s="1114"/>
      <c r="CU32" s="1199" t="e">
        <f t="shared" si="1"/>
        <v>#DIV/0!</v>
      </c>
      <c r="CV32" s="1115"/>
      <c r="CW32" s="1208" t="e">
        <f t="shared" si="2"/>
        <v>#DIV/0!</v>
      </c>
      <c r="CX32" s="1214"/>
      <c r="CY32" s="1210" t="e">
        <f t="shared" si="3"/>
        <v>#DIV/0!</v>
      </c>
      <c r="CZ32" s="1116"/>
      <c r="DA32" s="1207" t="e">
        <f t="shared" si="4"/>
        <v>#DIV/0!</v>
      </c>
      <c r="DB32" s="1114"/>
      <c r="DC32" s="1196" t="e">
        <f t="shared" si="5"/>
        <v>#DIV/0!</v>
      </c>
      <c r="DD32" s="1115"/>
      <c r="DE32" s="1208" t="e">
        <f t="shared" si="6"/>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8"/>
        <v>0</v>
      </c>
      <c r="Q33" s="2051"/>
      <c r="R33" s="2052"/>
      <c r="S33" s="893"/>
      <c r="T33" s="893"/>
      <c r="U33" s="893"/>
      <c r="V33" s="893"/>
      <c r="W33" s="945">
        <f t="shared" si="9"/>
        <v>0</v>
      </c>
      <c r="X33" s="878">
        <f t="shared" si="10"/>
        <v>0</v>
      </c>
      <c r="Y33" s="822"/>
      <c r="Z33" s="822"/>
      <c r="AA33" s="932"/>
      <c r="AB33" s="1256"/>
      <c r="AC33" s="892"/>
      <c r="AD33" s="1238"/>
      <c r="AE33" s="934"/>
      <c r="AF33" s="1261"/>
      <c r="AG33" s="1222"/>
      <c r="AH33" s="827"/>
      <c r="AI33" s="959"/>
      <c r="AJ33" s="1275"/>
      <c r="AK33" s="929"/>
      <c r="AL33" s="828"/>
      <c r="AM33" s="1056"/>
      <c r="AN33" s="1056"/>
      <c r="AO33" s="1057"/>
      <c r="AP33" s="1057"/>
      <c r="AQ33" s="404"/>
      <c r="AR33" s="20"/>
      <c r="AS33" s="329"/>
      <c r="AT33" s="307"/>
      <c r="AU33" s="21"/>
      <c r="AV33" s="402"/>
      <c r="AW33" s="403"/>
      <c r="AX33" s="398"/>
      <c r="AY33" s="307"/>
      <c r="AZ33" s="348"/>
      <c r="BA33" s="390"/>
      <c r="BB33" s="415"/>
      <c r="BC33" s="416"/>
      <c r="BD33" s="307"/>
      <c r="BE33" s="348"/>
      <c r="BF33" s="390"/>
      <c r="BG33" s="415"/>
      <c r="BH33" s="416"/>
      <c r="BI33" s="307"/>
      <c r="BJ33" s="348"/>
      <c r="BK33" s="390"/>
      <c r="BL33" s="415"/>
      <c r="BM33" s="416"/>
      <c r="BN33" s="307"/>
      <c r="BO33" s="349"/>
      <c r="BP33" s="407"/>
      <c r="BQ33" s="415"/>
      <c r="BR33" s="416"/>
      <c r="BS33" s="307"/>
      <c r="BT33" s="348"/>
      <c r="BU33" s="408"/>
      <c r="BV33" s="415"/>
      <c r="BW33" s="416"/>
      <c r="BX33" s="307"/>
      <c r="BY33" s="349"/>
      <c r="BZ33" s="407"/>
      <c r="CA33" s="415"/>
      <c r="CB33" s="416"/>
      <c r="CC33" s="307"/>
      <c r="CD33" s="348"/>
      <c r="CE33" s="408"/>
      <c r="CF33" s="415"/>
      <c r="CG33" s="416"/>
      <c r="CH33" s="307"/>
      <c r="CI33" s="348"/>
      <c r="CJ33" s="408"/>
      <c r="CK33" s="409"/>
      <c r="CL33" s="410"/>
      <c r="CM33" s="411"/>
      <c r="CN33" s="412"/>
      <c r="CO33" s="1462"/>
      <c r="CP33" s="1203"/>
      <c r="CQ33" s="785" t="e">
        <f t="shared" si="7"/>
        <v>#DIV/0!</v>
      </c>
      <c r="CR33" s="1116"/>
      <c r="CS33" s="786" t="e">
        <f t="shared" si="0"/>
        <v>#DIV/0!</v>
      </c>
      <c r="CT33" s="1114"/>
      <c r="CU33" s="1199" t="e">
        <f t="shared" si="1"/>
        <v>#DIV/0!</v>
      </c>
      <c r="CV33" s="1115"/>
      <c r="CW33" s="1208" t="e">
        <f t="shared" si="2"/>
        <v>#DIV/0!</v>
      </c>
      <c r="CX33" s="1214"/>
      <c r="CY33" s="1210" t="e">
        <f t="shared" si="3"/>
        <v>#DIV/0!</v>
      </c>
      <c r="CZ33" s="1116"/>
      <c r="DA33" s="1207" t="e">
        <f t="shared" si="4"/>
        <v>#DIV/0!</v>
      </c>
      <c r="DB33" s="1114"/>
      <c r="DC33" s="1196" t="e">
        <f t="shared" si="5"/>
        <v>#DIV/0!</v>
      </c>
      <c r="DD33" s="1115"/>
      <c r="DE33" s="1208" t="e">
        <f t="shared" si="6"/>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8"/>
        <v>0</v>
      </c>
      <c r="Q34" s="2051"/>
      <c r="R34" s="2052"/>
      <c r="S34" s="893"/>
      <c r="T34" s="893"/>
      <c r="U34" s="893"/>
      <c r="V34" s="893"/>
      <c r="W34" s="945">
        <f t="shared" si="9"/>
        <v>0</v>
      </c>
      <c r="X34" s="878">
        <f t="shared" si="10"/>
        <v>0</v>
      </c>
      <c r="Y34" s="822"/>
      <c r="Z34" s="822"/>
      <c r="AA34" s="932"/>
      <c r="AB34" s="1256"/>
      <c r="AC34" s="892"/>
      <c r="AD34" s="1238"/>
      <c r="AE34" s="934"/>
      <c r="AF34" s="1261"/>
      <c r="AG34" s="1222"/>
      <c r="AH34" s="827"/>
      <c r="AI34" s="959"/>
      <c r="AJ34" s="1275"/>
      <c r="AK34" s="929"/>
      <c r="AL34" s="828"/>
      <c r="AM34" s="1056"/>
      <c r="AN34" s="1056"/>
      <c r="AO34" s="1057"/>
      <c r="AP34" s="1058"/>
      <c r="AQ34" s="404"/>
      <c r="AR34" s="20"/>
      <c r="AS34" s="329"/>
      <c r="AT34" s="307"/>
      <c r="AU34" s="21"/>
      <c r="AV34" s="402"/>
      <c r="AW34" s="403"/>
      <c r="AX34" s="398"/>
      <c r="AY34" s="307"/>
      <c r="AZ34" s="348"/>
      <c r="BA34" s="390"/>
      <c r="BB34" s="415"/>
      <c r="BC34" s="416"/>
      <c r="BD34" s="307"/>
      <c r="BE34" s="348"/>
      <c r="BF34" s="390"/>
      <c r="BG34" s="415"/>
      <c r="BH34" s="416"/>
      <c r="BI34" s="307"/>
      <c r="BJ34" s="348"/>
      <c r="BK34" s="390"/>
      <c r="BL34" s="415"/>
      <c r="BM34" s="416"/>
      <c r="BN34" s="307"/>
      <c r="BO34" s="349"/>
      <c r="BP34" s="407"/>
      <c r="BQ34" s="415"/>
      <c r="BR34" s="416"/>
      <c r="BS34" s="307"/>
      <c r="BT34" s="348"/>
      <c r="BU34" s="408"/>
      <c r="BV34" s="415"/>
      <c r="BW34" s="416"/>
      <c r="BX34" s="307"/>
      <c r="BY34" s="349"/>
      <c r="BZ34" s="407"/>
      <c r="CA34" s="415"/>
      <c r="CB34" s="416"/>
      <c r="CC34" s="307"/>
      <c r="CD34" s="348"/>
      <c r="CE34" s="408"/>
      <c r="CF34" s="415"/>
      <c r="CG34" s="416"/>
      <c r="CH34" s="307"/>
      <c r="CI34" s="348"/>
      <c r="CJ34" s="408"/>
      <c r="CK34" s="409"/>
      <c r="CL34" s="410"/>
      <c r="CM34" s="411"/>
      <c r="CN34" s="412"/>
      <c r="CO34" s="1462"/>
      <c r="CP34" s="1203"/>
      <c r="CQ34" s="785" t="e">
        <f t="shared" si="7"/>
        <v>#DIV/0!</v>
      </c>
      <c r="CR34" s="1116"/>
      <c r="CS34" s="786" t="e">
        <f t="shared" si="0"/>
        <v>#DIV/0!</v>
      </c>
      <c r="CT34" s="1114"/>
      <c r="CU34" s="1199" t="e">
        <f t="shared" si="1"/>
        <v>#DIV/0!</v>
      </c>
      <c r="CV34" s="1115"/>
      <c r="CW34" s="1208" t="e">
        <f t="shared" si="2"/>
        <v>#DIV/0!</v>
      </c>
      <c r="CX34" s="1214"/>
      <c r="CY34" s="1210" t="e">
        <f t="shared" si="3"/>
        <v>#DIV/0!</v>
      </c>
      <c r="CZ34" s="1116"/>
      <c r="DA34" s="1207" t="e">
        <f t="shared" si="4"/>
        <v>#DIV/0!</v>
      </c>
      <c r="DB34" s="1114"/>
      <c r="DC34" s="1196" t="e">
        <f t="shared" si="5"/>
        <v>#DIV/0!</v>
      </c>
      <c r="DD34" s="1115"/>
      <c r="DE34" s="1208" t="e">
        <f t="shared" si="6"/>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8"/>
        <v>0</v>
      </c>
      <c r="Q35" s="2067"/>
      <c r="R35" s="2075"/>
      <c r="S35" s="860"/>
      <c r="T35" s="860"/>
      <c r="U35" s="860"/>
      <c r="V35" s="860"/>
      <c r="W35" s="945">
        <f t="shared" si="9"/>
        <v>0</v>
      </c>
      <c r="X35" s="878">
        <f t="shared" si="10"/>
        <v>0</v>
      </c>
      <c r="Y35" s="822"/>
      <c r="Z35" s="822"/>
      <c r="AA35" s="932"/>
      <c r="AB35" s="1256"/>
      <c r="AC35" s="892"/>
      <c r="AD35" s="1240"/>
      <c r="AE35" s="934"/>
      <c r="AF35" s="1261"/>
      <c r="AG35" s="1222"/>
      <c r="AH35" s="827"/>
      <c r="AI35" s="959"/>
      <c r="AJ35" s="1275"/>
      <c r="AK35" s="929"/>
      <c r="AL35" s="828"/>
      <c r="AM35" s="1056"/>
      <c r="AN35" s="1056"/>
      <c r="AO35" s="1057"/>
      <c r="AP35" s="1058"/>
      <c r="AQ35" s="404"/>
      <c r="AR35" s="20"/>
      <c r="AS35" s="329"/>
      <c r="AT35" s="307"/>
      <c r="AU35" s="21"/>
      <c r="AV35" s="402"/>
      <c r="AW35" s="403"/>
      <c r="AX35" s="398"/>
      <c r="AY35" s="307"/>
      <c r="AZ35" s="348"/>
      <c r="BA35" s="390"/>
      <c r="BB35" s="415"/>
      <c r="BC35" s="416"/>
      <c r="BD35" s="307"/>
      <c r="BE35" s="348"/>
      <c r="BF35" s="390"/>
      <c r="BG35" s="415"/>
      <c r="BH35" s="416"/>
      <c r="BI35" s="307"/>
      <c r="BJ35" s="348"/>
      <c r="BK35" s="390"/>
      <c r="BL35" s="415"/>
      <c r="BM35" s="416"/>
      <c r="BN35" s="307"/>
      <c r="BO35" s="349"/>
      <c r="BP35" s="407"/>
      <c r="BQ35" s="415"/>
      <c r="BR35" s="416"/>
      <c r="BS35" s="307"/>
      <c r="BT35" s="348"/>
      <c r="BU35" s="408"/>
      <c r="BV35" s="415"/>
      <c r="BW35" s="416"/>
      <c r="BX35" s="307"/>
      <c r="BY35" s="349"/>
      <c r="BZ35" s="407"/>
      <c r="CA35" s="415"/>
      <c r="CB35" s="416"/>
      <c r="CC35" s="307"/>
      <c r="CD35" s="348"/>
      <c r="CE35" s="408"/>
      <c r="CF35" s="415"/>
      <c r="CG35" s="416"/>
      <c r="CH35" s="307"/>
      <c r="CI35" s="348"/>
      <c r="CJ35" s="408"/>
      <c r="CK35" s="409"/>
      <c r="CL35" s="410"/>
      <c r="CM35" s="411"/>
      <c r="CN35" s="412"/>
      <c r="CO35" s="1462"/>
      <c r="CP35" s="1203"/>
      <c r="CQ35" s="785" t="e">
        <f t="shared" si="7"/>
        <v>#DIV/0!</v>
      </c>
      <c r="CR35" s="1116"/>
      <c r="CS35" s="786" t="e">
        <f t="shared" si="0"/>
        <v>#DIV/0!</v>
      </c>
      <c r="CT35" s="1114"/>
      <c r="CU35" s="1199" t="e">
        <f t="shared" si="1"/>
        <v>#DIV/0!</v>
      </c>
      <c r="CV35" s="1115"/>
      <c r="CW35" s="1208" t="e">
        <f t="shared" si="2"/>
        <v>#DIV/0!</v>
      </c>
      <c r="CX35" s="1214"/>
      <c r="CY35" s="1210" t="e">
        <f t="shared" si="3"/>
        <v>#DIV/0!</v>
      </c>
      <c r="CZ35" s="1116"/>
      <c r="DA35" s="1207" t="e">
        <f t="shared" si="4"/>
        <v>#DIV/0!</v>
      </c>
      <c r="DB35" s="1114"/>
      <c r="DC35" s="1196" t="e">
        <f t="shared" si="5"/>
        <v>#DIV/0!</v>
      </c>
      <c r="DD35" s="1115"/>
      <c r="DE35" s="1208" t="e">
        <f t="shared" si="6"/>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8"/>
        <v>0</v>
      </c>
      <c r="Q36" s="2067"/>
      <c r="R36" s="2075"/>
      <c r="S36" s="860"/>
      <c r="T36" s="860"/>
      <c r="U36" s="860"/>
      <c r="V36" s="860"/>
      <c r="W36" s="945">
        <f t="shared" si="9"/>
        <v>0</v>
      </c>
      <c r="X36" s="878">
        <f t="shared" si="10"/>
        <v>0</v>
      </c>
      <c r="Y36" s="822"/>
      <c r="Z36" s="822"/>
      <c r="AA36" s="932"/>
      <c r="AB36" s="1256"/>
      <c r="AC36" s="892"/>
      <c r="AD36" s="1238"/>
      <c r="AE36" s="934"/>
      <c r="AF36" s="1261"/>
      <c r="AG36" s="1222"/>
      <c r="AH36" s="827"/>
      <c r="AI36" s="959"/>
      <c r="AJ36" s="1275"/>
      <c r="AK36" s="929"/>
      <c r="AL36" s="828"/>
      <c r="AM36" s="1056"/>
      <c r="AN36" s="1056"/>
      <c r="AO36" s="1057"/>
      <c r="AP36" s="1058"/>
      <c r="AQ36" s="404"/>
      <c r="AR36" s="20"/>
      <c r="AS36" s="329"/>
      <c r="AT36" s="307"/>
      <c r="AU36" s="21"/>
      <c r="AV36" s="402"/>
      <c r="AW36" s="403"/>
      <c r="AX36" s="398"/>
      <c r="AY36" s="307"/>
      <c r="AZ36" s="348"/>
      <c r="BA36" s="390"/>
      <c r="BB36" s="415"/>
      <c r="BC36" s="416"/>
      <c r="BD36" s="307"/>
      <c r="BE36" s="348"/>
      <c r="BF36" s="390"/>
      <c r="BG36" s="415"/>
      <c r="BH36" s="416"/>
      <c r="BI36" s="307"/>
      <c r="BJ36" s="348"/>
      <c r="BK36" s="390"/>
      <c r="BL36" s="415"/>
      <c r="BM36" s="416"/>
      <c r="BN36" s="307"/>
      <c r="BO36" s="349"/>
      <c r="BP36" s="407"/>
      <c r="BQ36" s="415"/>
      <c r="BR36" s="416"/>
      <c r="BS36" s="307"/>
      <c r="BT36" s="348"/>
      <c r="BU36" s="408"/>
      <c r="BV36" s="415"/>
      <c r="BW36" s="416"/>
      <c r="BX36" s="307"/>
      <c r="BY36" s="349"/>
      <c r="BZ36" s="407"/>
      <c r="CA36" s="415"/>
      <c r="CB36" s="416"/>
      <c r="CC36" s="307"/>
      <c r="CD36" s="348"/>
      <c r="CE36" s="408"/>
      <c r="CF36" s="415"/>
      <c r="CG36" s="416"/>
      <c r="CH36" s="307"/>
      <c r="CI36" s="348"/>
      <c r="CJ36" s="408"/>
      <c r="CK36" s="409"/>
      <c r="CL36" s="410"/>
      <c r="CM36" s="411"/>
      <c r="CN36" s="412"/>
      <c r="CO36" s="1462"/>
      <c r="CP36" s="1203"/>
      <c r="CQ36" s="785" t="e">
        <f t="shared" si="7"/>
        <v>#DIV/0!</v>
      </c>
      <c r="CR36" s="1116"/>
      <c r="CS36" s="786" t="e">
        <f t="shared" si="0"/>
        <v>#DIV/0!</v>
      </c>
      <c r="CT36" s="1114"/>
      <c r="CU36" s="1199" t="e">
        <f t="shared" si="1"/>
        <v>#DIV/0!</v>
      </c>
      <c r="CV36" s="1115"/>
      <c r="CW36" s="1208" t="e">
        <f t="shared" si="2"/>
        <v>#DIV/0!</v>
      </c>
      <c r="CX36" s="1214"/>
      <c r="CY36" s="1210" t="e">
        <f t="shared" si="3"/>
        <v>#DIV/0!</v>
      </c>
      <c r="CZ36" s="1116"/>
      <c r="DA36" s="1207" t="e">
        <f t="shared" si="4"/>
        <v>#DIV/0!</v>
      </c>
      <c r="DB36" s="1114"/>
      <c r="DC36" s="1196" t="e">
        <f t="shared" si="5"/>
        <v>#DIV/0!</v>
      </c>
      <c r="DD36" s="1115"/>
      <c r="DE36" s="1208" t="e">
        <f t="shared" si="6"/>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8"/>
        <v>0</v>
      </c>
      <c r="Q37" s="2067"/>
      <c r="R37" s="2075"/>
      <c r="S37" s="860"/>
      <c r="T37" s="860"/>
      <c r="U37" s="860"/>
      <c r="V37" s="860"/>
      <c r="W37" s="945">
        <f t="shared" si="9"/>
        <v>0</v>
      </c>
      <c r="X37" s="878">
        <f t="shared" si="10"/>
        <v>0</v>
      </c>
      <c r="Y37" s="822"/>
      <c r="Z37" s="822"/>
      <c r="AA37" s="932"/>
      <c r="AB37" s="1256"/>
      <c r="AC37" s="892"/>
      <c r="AD37" s="1238"/>
      <c r="AE37" s="934"/>
      <c r="AF37" s="1261"/>
      <c r="AG37" s="1222"/>
      <c r="AH37" s="827"/>
      <c r="AI37" s="959"/>
      <c r="AJ37" s="1275"/>
      <c r="AK37" s="1060"/>
      <c r="AL37" s="828"/>
      <c r="AM37" s="1059"/>
      <c r="AN37" s="1059"/>
      <c r="AO37" s="1058"/>
      <c r="AP37" s="1058"/>
      <c r="AQ37" s="404"/>
      <c r="AR37" s="20"/>
      <c r="AS37" s="329"/>
      <c r="AT37" s="307"/>
      <c r="AU37" s="21"/>
      <c r="AV37" s="402"/>
      <c r="AW37" s="403"/>
      <c r="AX37" s="398"/>
      <c r="AY37" s="307"/>
      <c r="AZ37" s="348"/>
      <c r="BA37" s="390"/>
      <c r="BB37" s="415"/>
      <c r="BC37" s="416"/>
      <c r="BD37" s="307"/>
      <c r="BE37" s="348"/>
      <c r="BF37" s="390"/>
      <c r="BG37" s="415"/>
      <c r="BH37" s="416"/>
      <c r="BI37" s="307"/>
      <c r="BJ37" s="348"/>
      <c r="BK37" s="390"/>
      <c r="BL37" s="415"/>
      <c r="BM37" s="416"/>
      <c r="BN37" s="307"/>
      <c r="BO37" s="349"/>
      <c r="BP37" s="407"/>
      <c r="BQ37" s="415"/>
      <c r="BR37" s="416"/>
      <c r="BS37" s="307"/>
      <c r="BT37" s="348"/>
      <c r="BU37" s="408"/>
      <c r="BV37" s="415"/>
      <c r="BW37" s="416"/>
      <c r="BX37" s="307"/>
      <c r="BY37" s="349"/>
      <c r="BZ37" s="407"/>
      <c r="CA37" s="415"/>
      <c r="CB37" s="416"/>
      <c r="CC37" s="307"/>
      <c r="CD37" s="348"/>
      <c r="CE37" s="408"/>
      <c r="CF37" s="415"/>
      <c r="CG37" s="416"/>
      <c r="CH37" s="307"/>
      <c r="CI37" s="348"/>
      <c r="CJ37" s="408"/>
      <c r="CK37" s="409"/>
      <c r="CL37" s="410"/>
      <c r="CM37" s="411"/>
      <c r="CN37" s="412"/>
      <c r="CO37" s="1462"/>
      <c r="CP37" s="1203"/>
      <c r="CQ37" s="785" t="e">
        <f t="shared" si="7"/>
        <v>#DIV/0!</v>
      </c>
      <c r="CR37" s="1116"/>
      <c r="CS37" s="786" t="e">
        <f t="shared" si="0"/>
        <v>#DIV/0!</v>
      </c>
      <c r="CT37" s="1114"/>
      <c r="CU37" s="1199" t="e">
        <f t="shared" si="1"/>
        <v>#DIV/0!</v>
      </c>
      <c r="CV37" s="1115"/>
      <c r="CW37" s="1208" t="e">
        <f t="shared" si="2"/>
        <v>#DIV/0!</v>
      </c>
      <c r="CX37" s="1214"/>
      <c r="CY37" s="1210" t="e">
        <f t="shared" si="3"/>
        <v>#DIV/0!</v>
      </c>
      <c r="CZ37" s="1116"/>
      <c r="DA37" s="1207" t="e">
        <f t="shared" si="4"/>
        <v>#DIV/0!</v>
      </c>
      <c r="DB37" s="1114"/>
      <c r="DC37" s="1196" t="e">
        <f t="shared" si="5"/>
        <v>#DIV/0!</v>
      </c>
      <c r="DD37" s="1115"/>
      <c r="DE37" s="1208" t="e">
        <f t="shared" si="6"/>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8"/>
        <v>0</v>
      </c>
      <c r="Q38" s="2067"/>
      <c r="R38" s="2075"/>
      <c r="S38" s="860"/>
      <c r="T38" s="860"/>
      <c r="U38" s="860"/>
      <c r="V38" s="860"/>
      <c r="W38" s="945">
        <f t="shared" si="9"/>
        <v>0</v>
      </c>
      <c r="X38" s="878">
        <f t="shared" si="10"/>
        <v>0</v>
      </c>
      <c r="Y38" s="822"/>
      <c r="Z38" s="822"/>
      <c r="AA38" s="468"/>
      <c r="AB38" s="1257"/>
      <c r="AC38" s="165"/>
      <c r="AD38" s="1238"/>
      <c r="AE38" s="469"/>
      <c r="AF38" s="1262"/>
      <c r="AG38" s="166"/>
      <c r="AH38" s="827"/>
      <c r="AI38" s="959"/>
      <c r="AJ38" s="1275"/>
      <c r="AK38" s="929"/>
      <c r="AL38" s="828"/>
      <c r="AM38" s="1059"/>
      <c r="AN38" s="1059"/>
      <c r="AO38" s="1058"/>
      <c r="AP38" s="1058"/>
      <c r="AQ38" s="404"/>
      <c r="AR38" s="20"/>
      <c r="AS38" s="329"/>
      <c r="AT38" s="307"/>
      <c r="AU38" s="21"/>
      <c r="AV38" s="402"/>
      <c r="AW38" s="403"/>
      <c r="AX38" s="398"/>
      <c r="AY38" s="307"/>
      <c r="AZ38" s="348"/>
      <c r="BA38" s="390"/>
      <c r="BB38" s="415"/>
      <c r="BC38" s="416"/>
      <c r="BD38" s="307"/>
      <c r="BE38" s="348"/>
      <c r="BF38" s="390"/>
      <c r="BG38" s="415"/>
      <c r="BH38" s="416"/>
      <c r="BI38" s="307"/>
      <c r="BJ38" s="348"/>
      <c r="BK38" s="390"/>
      <c r="BL38" s="415"/>
      <c r="BM38" s="416"/>
      <c r="BN38" s="307"/>
      <c r="BO38" s="349"/>
      <c r="BP38" s="407"/>
      <c r="BQ38" s="415"/>
      <c r="BR38" s="416"/>
      <c r="BS38" s="307"/>
      <c r="BT38" s="348"/>
      <c r="BU38" s="408"/>
      <c r="BV38" s="415"/>
      <c r="BW38" s="416"/>
      <c r="BX38" s="307"/>
      <c r="BY38" s="349"/>
      <c r="BZ38" s="407"/>
      <c r="CA38" s="415"/>
      <c r="CB38" s="416"/>
      <c r="CC38" s="307"/>
      <c r="CD38" s="348"/>
      <c r="CE38" s="408"/>
      <c r="CF38" s="415"/>
      <c r="CG38" s="416"/>
      <c r="CH38" s="307"/>
      <c r="CI38" s="348"/>
      <c r="CJ38" s="408"/>
      <c r="CK38" s="409"/>
      <c r="CL38" s="410"/>
      <c r="CM38" s="411"/>
      <c r="CN38" s="412"/>
      <c r="CO38" s="1462"/>
      <c r="CP38" s="1203"/>
      <c r="CQ38" s="785" t="e">
        <f t="shared" si="7"/>
        <v>#DIV/0!</v>
      </c>
      <c r="CR38" s="1116"/>
      <c r="CS38" s="786" t="e">
        <f t="shared" si="0"/>
        <v>#DIV/0!</v>
      </c>
      <c r="CT38" s="1114"/>
      <c r="CU38" s="1199" t="e">
        <f t="shared" si="1"/>
        <v>#DIV/0!</v>
      </c>
      <c r="CV38" s="1115"/>
      <c r="CW38" s="1208" t="e">
        <f t="shared" si="2"/>
        <v>#DIV/0!</v>
      </c>
      <c r="CX38" s="1214"/>
      <c r="CY38" s="1210" t="e">
        <f t="shared" si="3"/>
        <v>#DIV/0!</v>
      </c>
      <c r="CZ38" s="1116"/>
      <c r="DA38" s="1207" t="e">
        <f t="shared" si="4"/>
        <v>#DIV/0!</v>
      </c>
      <c r="DB38" s="1114"/>
      <c r="DC38" s="1196" t="e">
        <f t="shared" si="5"/>
        <v>#DIV/0!</v>
      </c>
      <c r="DD38" s="1115"/>
      <c r="DE38" s="1208" t="e">
        <f t="shared" si="6"/>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8"/>
        <v>0</v>
      </c>
      <c r="Q39" s="2067"/>
      <c r="R39" s="2075"/>
      <c r="S39" s="860"/>
      <c r="T39" s="860"/>
      <c r="U39" s="860"/>
      <c r="V39" s="860"/>
      <c r="W39" s="945">
        <f t="shared" si="9"/>
        <v>0</v>
      </c>
      <c r="X39" s="878">
        <f t="shared" si="10"/>
        <v>0</v>
      </c>
      <c r="Y39" s="822"/>
      <c r="Z39" s="822"/>
      <c r="AA39" s="932"/>
      <c r="AB39" s="1256"/>
      <c r="AC39" s="892"/>
      <c r="AD39" s="890" t="s">
        <v>361</v>
      </c>
      <c r="AE39" s="934"/>
      <c r="AF39" s="1261"/>
      <c r="AG39" s="1222"/>
      <c r="AH39" s="827"/>
      <c r="AI39" s="959"/>
      <c r="AJ39" s="1275"/>
      <c r="AK39" s="929"/>
      <c r="AL39" s="828"/>
      <c r="AM39" s="1059"/>
      <c r="AN39" s="1059"/>
      <c r="AO39" s="1058"/>
      <c r="AP39" s="1058"/>
      <c r="AQ39" s="404"/>
      <c r="AR39" s="20"/>
      <c r="AS39" s="329"/>
      <c r="AT39" s="307"/>
      <c r="AU39" s="21"/>
      <c r="AV39" s="402"/>
      <c r="AW39" s="403"/>
      <c r="AX39" s="398"/>
      <c r="AY39" s="307"/>
      <c r="AZ39" s="348"/>
      <c r="BA39" s="390"/>
      <c r="BB39" s="415"/>
      <c r="BC39" s="416"/>
      <c r="BD39" s="307"/>
      <c r="BE39" s="348"/>
      <c r="BF39" s="390"/>
      <c r="BG39" s="415"/>
      <c r="BH39" s="416"/>
      <c r="BI39" s="307"/>
      <c r="BJ39" s="348"/>
      <c r="BK39" s="390"/>
      <c r="BL39" s="415"/>
      <c r="BM39" s="416"/>
      <c r="BN39" s="307"/>
      <c r="BO39" s="349"/>
      <c r="BP39" s="407"/>
      <c r="BQ39" s="415"/>
      <c r="BR39" s="416"/>
      <c r="BS39" s="307"/>
      <c r="BT39" s="348"/>
      <c r="BU39" s="408"/>
      <c r="BV39" s="415"/>
      <c r="BW39" s="416"/>
      <c r="BX39" s="307"/>
      <c r="BY39" s="349"/>
      <c r="BZ39" s="407"/>
      <c r="CA39" s="415"/>
      <c r="CB39" s="416"/>
      <c r="CC39" s="307"/>
      <c r="CD39" s="348"/>
      <c r="CE39" s="408"/>
      <c r="CF39" s="415"/>
      <c r="CG39" s="416"/>
      <c r="CH39" s="307"/>
      <c r="CI39" s="348"/>
      <c r="CJ39" s="408"/>
      <c r="CK39" s="409"/>
      <c r="CL39" s="410"/>
      <c r="CM39" s="411"/>
      <c r="CN39" s="412"/>
      <c r="CO39" s="1462"/>
      <c r="CP39" s="1203"/>
      <c r="CQ39" s="785" t="e">
        <f t="shared" si="7"/>
        <v>#DIV/0!</v>
      </c>
      <c r="CR39" s="1116"/>
      <c r="CS39" s="786" t="e">
        <f t="shared" si="0"/>
        <v>#DIV/0!</v>
      </c>
      <c r="CT39" s="1114"/>
      <c r="CU39" s="1199" t="e">
        <f t="shared" si="1"/>
        <v>#DIV/0!</v>
      </c>
      <c r="CV39" s="1115"/>
      <c r="CW39" s="1208" t="e">
        <f t="shared" si="2"/>
        <v>#DIV/0!</v>
      </c>
      <c r="CX39" s="1214"/>
      <c r="CY39" s="1210" t="e">
        <f t="shared" si="3"/>
        <v>#DIV/0!</v>
      </c>
      <c r="CZ39" s="1116"/>
      <c r="DA39" s="1207" t="e">
        <f t="shared" si="4"/>
        <v>#DIV/0!</v>
      </c>
      <c r="DB39" s="1114"/>
      <c r="DC39" s="1196" t="e">
        <f t="shared" si="5"/>
        <v>#DIV/0!</v>
      </c>
      <c r="DD39" s="1115"/>
      <c r="DE39" s="1208" t="e">
        <f t="shared" si="6"/>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8"/>
        <v>0</v>
      </c>
      <c r="Q40" s="2067"/>
      <c r="R40" s="2075"/>
      <c r="S40" s="860"/>
      <c r="T40" s="860"/>
      <c r="U40" s="860"/>
      <c r="V40" s="860"/>
      <c r="W40" s="945">
        <f t="shared" si="9"/>
        <v>0</v>
      </c>
      <c r="X40" s="878">
        <f t="shared" si="10"/>
        <v>0</v>
      </c>
      <c r="Y40" s="822"/>
      <c r="Z40" s="822"/>
      <c r="AA40" s="932"/>
      <c r="AB40" s="1256"/>
      <c r="AC40" s="892"/>
      <c r="AD40" s="1241"/>
      <c r="AE40" s="934"/>
      <c r="AF40" s="1261"/>
      <c r="AG40" s="1222"/>
      <c r="AH40" s="827"/>
      <c r="AI40" s="959"/>
      <c r="AJ40" s="1275"/>
      <c r="AK40" s="929"/>
      <c r="AL40" s="828"/>
      <c r="AM40" s="1059"/>
      <c r="AN40" s="1059"/>
      <c r="AO40" s="1058"/>
      <c r="AP40" s="1058"/>
      <c r="AQ40" s="404"/>
      <c r="AR40" s="20"/>
      <c r="AS40" s="329"/>
      <c r="AT40" s="307"/>
      <c r="AU40" s="21"/>
      <c r="AV40" s="402"/>
      <c r="AW40" s="403"/>
      <c r="AX40" s="398"/>
      <c r="AY40" s="307"/>
      <c r="AZ40" s="348"/>
      <c r="BA40" s="390"/>
      <c r="BB40" s="415"/>
      <c r="BC40" s="416"/>
      <c r="BD40" s="307"/>
      <c r="BE40" s="348"/>
      <c r="BF40" s="390"/>
      <c r="BG40" s="415"/>
      <c r="BH40" s="416"/>
      <c r="BI40" s="307"/>
      <c r="BJ40" s="348"/>
      <c r="BK40" s="390"/>
      <c r="BL40" s="415"/>
      <c r="BM40" s="416"/>
      <c r="BN40" s="307"/>
      <c r="BO40" s="349"/>
      <c r="BP40" s="407"/>
      <c r="BQ40" s="415"/>
      <c r="BR40" s="416"/>
      <c r="BS40" s="307"/>
      <c r="BT40" s="348"/>
      <c r="BU40" s="408"/>
      <c r="BV40" s="415"/>
      <c r="BW40" s="416"/>
      <c r="BX40" s="307"/>
      <c r="BY40" s="349"/>
      <c r="BZ40" s="407"/>
      <c r="CA40" s="415"/>
      <c r="CB40" s="416"/>
      <c r="CC40" s="307"/>
      <c r="CD40" s="348"/>
      <c r="CE40" s="408"/>
      <c r="CF40" s="415"/>
      <c r="CG40" s="416"/>
      <c r="CH40" s="307"/>
      <c r="CI40" s="348"/>
      <c r="CJ40" s="408"/>
      <c r="CK40" s="409"/>
      <c r="CL40" s="410"/>
      <c r="CM40" s="411"/>
      <c r="CN40" s="412"/>
      <c r="CO40" s="1462"/>
      <c r="CP40" s="1203"/>
      <c r="CQ40" s="785" t="e">
        <f t="shared" si="7"/>
        <v>#DIV/0!</v>
      </c>
      <c r="CR40" s="1116"/>
      <c r="CS40" s="786" t="e">
        <f t="shared" si="0"/>
        <v>#DIV/0!</v>
      </c>
      <c r="CT40" s="1114"/>
      <c r="CU40" s="1199" t="e">
        <f t="shared" si="1"/>
        <v>#DIV/0!</v>
      </c>
      <c r="CV40" s="1115"/>
      <c r="CW40" s="1208" t="e">
        <f t="shared" si="2"/>
        <v>#DIV/0!</v>
      </c>
      <c r="CX40" s="1214"/>
      <c r="CY40" s="1210" t="e">
        <f t="shared" si="3"/>
        <v>#DIV/0!</v>
      </c>
      <c r="CZ40" s="1116"/>
      <c r="DA40" s="1207" t="e">
        <f t="shared" si="4"/>
        <v>#DIV/0!</v>
      </c>
      <c r="DB40" s="1114"/>
      <c r="DC40" s="1196" t="e">
        <f t="shared" si="5"/>
        <v>#DIV/0!</v>
      </c>
      <c r="DD40" s="1115"/>
      <c r="DE40" s="1208" t="e">
        <f t="shared" si="6"/>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8"/>
        <v>0</v>
      </c>
      <c r="Q41" s="2067"/>
      <c r="R41" s="2075"/>
      <c r="S41" s="860"/>
      <c r="T41" s="860"/>
      <c r="U41" s="860"/>
      <c r="V41" s="860"/>
      <c r="W41" s="945">
        <f t="shared" si="9"/>
        <v>0</v>
      </c>
      <c r="X41" s="878">
        <f t="shared" si="10"/>
        <v>0</v>
      </c>
      <c r="Y41" s="822"/>
      <c r="Z41" s="822"/>
      <c r="AA41" s="616"/>
      <c r="AB41" s="1258"/>
      <c r="AC41" s="892"/>
      <c r="AD41" s="1241"/>
      <c r="AE41" s="470"/>
      <c r="AF41" s="1263"/>
      <c r="AG41" s="1222"/>
      <c r="AH41" s="827"/>
      <c r="AI41" s="959"/>
      <c r="AJ41" s="1275"/>
      <c r="AK41" s="929"/>
      <c r="AL41" s="828"/>
      <c r="AM41" s="1059"/>
      <c r="AN41" s="1059"/>
      <c r="AO41" s="1058"/>
      <c r="AP41" s="1058"/>
      <c r="AQ41" s="404"/>
      <c r="AR41" s="20"/>
      <c r="AS41" s="329"/>
      <c r="AT41" s="307"/>
      <c r="AU41" s="21"/>
      <c r="AV41" s="402"/>
      <c r="AW41" s="403"/>
      <c r="AX41" s="398"/>
      <c r="AY41" s="307"/>
      <c r="AZ41" s="348"/>
      <c r="BA41" s="390"/>
      <c r="BB41" s="415"/>
      <c r="BC41" s="416"/>
      <c r="BD41" s="307"/>
      <c r="BE41" s="348"/>
      <c r="BF41" s="390"/>
      <c r="BG41" s="415"/>
      <c r="BH41" s="416"/>
      <c r="BI41" s="307"/>
      <c r="BJ41" s="348"/>
      <c r="BK41" s="390"/>
      <c r="BL41" s="415"/>
      <c r="BM41" s="416"/>
      <c r="BN41" s="307"/>
      <c r="BO41" s="349"/>
      <c r="BP41" s="407"/>
      <c r="BQ41" s="415"/>
      <c r="BR41" s="416"/>
      <c r="BS41" s="307"/>
      <c r="BT41" s="348"/>
      <c r="BU41" s="408"/>
      <c r="BV41" s="415"/>
      <c r="BW41" s="416"/>
      <c r="BX41" s="307"/>
      <c r="BY41" s="349"/>
      <c r="BZ41" s="407"/>
      <c r="CA41" s="415"/>
      <c r="CB41" s="416"/>
      <c r="CC41" s="307"/>
      <c r="CD41" s="348"/>
      <c r="CE41" s="408"/>
      <c r="CF41" s="415"/>
      <c r="CG41" s="416"/>
      <c r="CH41" s="307"/>
      <c r="CI41" s="348"/>
      <c r="CJ41" s="408"/>
      <c r="CK41" s="409"/>
      <c r="CL41" s="410"/>
      <c r="CM41" s="411"/>
      <c r="CN41" s="412"/>
      <c r="CO41" s="1462"/>
      <c r="CP41" s="1203"/>
      <c r="CQ41" s="785" t="e">
        <f t="shared" si="7"/>
        <v>#DIV/0!</v>
      </c>
      <c r="CR41" s="1116"/>
      <c r="CS41" s="786" t="e">
        <f t="shared" si="0"/>
        <v>#DIV/0!</v>
      </c>
      <c r="CT41" s="1114"/>
      <c r="CU41" s="1199" t="e">
        <f t="shared" si="1"/>
        <v>#DIV/0!</v>
      </c>
      <c r="CV41" s="1115"/>
      <c r="CW41" s="1208" t="e">
        <f t="shared" si="2"/>
        <v>#DIV/0!</v>
      </c>
      <c r="CX41" s="1214"/>
      <c r="CY41" s="1210" t="e">
        <f t="shared" si="3"/>
        <v>#DIV/0!</v>
      </c>
      <c r="CZ41" s="1116"/>
      <c r="DA41" s="1207" t="e">
        <f t="shared" si="4"/>
        <v>#DIV/0!</v>
      </c>
      <c r="DB41" s="1114"/>
      <c r="DC41" s="1196" t="e">
        <f t="shared" si="5"/>
        <v>#DIV/0!</v>
      </c>
      <c r="DD41" s="1115"/>
      <c r="DE41" s="1208" t="e">
        <f t="shared" si="6"/>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8"/>
        <v>0</v>
      </c>
      <c r="Q42" s="2067"/>
      <c r="R42" s="2075"/>
      <c r="S42" s="860"/>
      <c r="T42" s="860"/>
      <c r="U42" s="860"/>
      <c r="V42" s="860"/>
      <c r="W42" s="945">
        <f t="shared" si="9"/>
        <v>0</v>
      </c>
      <c r="X42" s="878">
        <f t="shared" si="10"/>
        <v>0</v>
      </c>
      <c r="Y42" s="822"/>
      <c r="Z42" s="822"/>
      <c r="AA42" s="932"/>
      <c r="AB42" s="1256"/>
      <c r="AC42" s="167"/>
      <c r="AD42" s="1242"/>
      <c r="AE42" s="934"/>
      <c r="AF42" s="1264"/>
      <c r="AG42" s="1222"/>
      <c r="AH42" s="827"/>
      <c r="AI42" s="959"/>
      <c r="AJ42" s="1275"/>
      <c r="AK42" s="929"/>
      <c r="AL42" s="828"/>
      <c r="AM42" s="1059"/>
      <c r="AN42" s="1059"/>
      <c r="AO42" s="1058"/>
      <c r="AP42" s="1058"/>
      <c r="AQ42" s="404"/>
      <c r="AR42" s="20"/>
      <c r="AS42" s="329"/>
      <c r="AT42" s="307"/>
      <c r="AU42" s="21"/>
      <c r="AV42" s="402"/>
      <c r="AW42" s="403"/>
      <c r="AX42" s="398"/>
      <c r="AY42" s="307"/>
      <c r="AZ42" s="348"/>
      <c r="BA42" s="390"/>
      <c r="BB42" s="415"/>
      <c r="BC42" s="416"/>
      <c r="BD42" s="307"/>
      <c r="BE42" s="348"/>
      <c r="BF42" s="390"/>
      <c r="BG42" s="415"/>
      <c r="BH42" s="416"/>
      <c r="BI42" s="307"/>
      <c r="BJ42" s="348"/>
      <c r="BK42" s="390"/>
      <c r="BL42" s="415"/>
      <c r="BM42" s="416"/>
      <c r="BN42" s="307"/>
      <c r="BO42" s="349"/>
      <c r="BP42" s="407"/>
      <c r="BQ42" s="415"/>
      <c r="BR42" s="416"/>
      <c r="BS42" s="307"/>
      <c r="BT42" s="348"/>
      <c r="BU42" s="408"/>
      <c r="BV42" s="415"/>
      <c r="BW42" s="416"/>
      <c r="BX42" s="307"/>
      <c r="BY42" s="349"/>
      <c r="BZ42" s="407"/>
      <c r="CA42" s="415"/>
      <c r="CB42" s="416"/>
      <c r="CC42" s="307"/>
      <c r="CD42" s="348"/>
      <c r="CE42" s="408"/>
      <c r="CF42" s="415"/>
      <c r="CG42" s="416"/>
      <c r="CH42" s="307"/>
      <c r="CI42" s="348"/>
      <c r="CJ42" s="408"/>
      <c r="CK42" s="409"/>
      <c r="CL42" s="410"/>
      <c r="CM42" s="411"/>
      <c r="CN42" s="412"/>
      <c r="CO42" s="1462"/>
      <c r="CP42" s="1203"/>
      <c r="CQ42" s="785" t="e">
        <f t="shared" si="7"/>
        <v>#DIV/0!</v>
      </c>
      <c r="CR42" s="1116"/>
      <c r="CS42" s="786" t="e">
        <f t="shared" si="0"/>
        <v>#DIV/0!</v>
      </c>
      <c r="CT42" s="1114"/>
      <c r="CU42" s="1199" t="e">
        <f t="shared" si="1"/>
        <v>#DIV/0!</v>
      </c>
      <c r="CV42" s="1115"/>
      <c r="CW42" s="1208" t="e">
        <f t="shared" si="2"/>
        <v>#DIV/0!</v>
      </c>
      <c r="CX42" s="1214"/>
      <c r="CY42" s="1210" t="e">
        <f t="shared" si="3"/>
        <v>#DIV/0!</v>
      </c>
      <c r="CZ42" s="1116"/>
      <c r="DA42" s="1207" t="e">
        <f t="shared" si="4"/>
        <v>#DIV/0!</v>
      </c>
      <c r="DB42" s="1114"/>
      <c r="DC42" s="1196" t="e">
        <f t="shared" si="5"/>
        <v>#DIV/0!</v>
      </c>
      <c r="DD42" s="1115"/>
      <c r="DE42" s="1208" t="e">
        <f t="shared" si="6"/>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8"/>
        <v>0</v>
      </c>
      <c r="Q43" s="2067"/>
      <c r="R43" s="2075"/>
      <c r="S43" s="860"/>
      <c r="T43" s="860"/>
      <c r="U43" s="860"/>
      <c r="V43" s="860"/>
      <c r="W43" s="945">
        <f t="shared" si="9"/>
        <v>0</v>
      </c>
      <c r="X43" s="878">
        <f t="shared" si="10"/>
        <v>0</v>
      </c>
      <c r="Y43" s="822"/>
      <c r="Z43" s="822"/>
      <c r="AA43" s="932"/>
      <c r="AB43" s="1259"/>
      <c r="AC43" s="892"/>
      <c r="AD43" s="1241"/>
      <c r="AE43" s="934"/>
      <c r="AF43" s="1264"/>
      <c r="AG43" s="1222"/>
      <c r="AH43" s="827"/>
      <c r="AI43" s="959"/>
      <c r="AJ43" s="1275"/>
      <c r="AK43" s="929"/>
      <c r="AL43" s="828"/>
      <c r="AM43" s="1059"/>
      <c r="AN43" s="1059"/>
      <c r="AO43" s="1058"/>
      <c r="AP43" s="1058"/>
      <c r="AQ43" s="404"/>
      <c r="AR43" s="20"/>
      <c r="AS43" s="329"/>
      <c r="AT43" s="307"/>
      <c r="AU43" s="21"/>
      <c r="AV43" s="402"/>
      <c r="AW43" s="403"/>
      <c r="AX43" s="398"/>
      <c r="AY43" s="307"/>
      <c r="AZ43" s="348"/>
      <c r="BA43" s="390"/>
      <c r="BB43" s="415"/>
      <c r="BC43" s="416"/>
      <c r="BD43" s="307"/>
      <c r="BE43" s="348"/>
      <c r="BF43" s="390"/>
      <c r="BG43" s="415"/>
      <c r="BH43" s="416"/>
      <c r="BI43" s="307"/>
      <c r="BJ43" s="348"/>
      <c r="BK43" s="390"/>
      <c r="BL43" s="415"/>
      <c r="BM43" s="416"/>
      <c r="BN43" s="307"/>
      <c r="BO43" s="349"/>
      <c r="BP43" s="407"/>
      <c r="BQ43" s="415"/>
      <c r="BR43" s="416"/>
      <c r="BS43" s="307"/>
      <c r="BT43" s="348"/>
      <c r="BU43" s="408"/>
      <c r="BV43" s="415"/>
      <c r="BW43" s="416"/>
      <c r="BX43" s="307"/>
      <c r="BY43" s="349"/>
      <c r="BZ43" s="407"/>
      <c r="CA43" s="415"/>
      <c r="CB43" s="416"/>
      <c r="CC43" s="307"/>
      <c r="CD43" s="348"/>
      <c r="CE43" s="408"/>
      <c r="CF43" s="415"/>
      <c r="CG43" s="416"/>
      <c r="CH43" s="307"/>
      <c r="CI43" s="348"/>
      <c r="CJ43" s="408"/>
      <c r="CK43" s="409"/>
      <c r="CL43" s="410"/>
      <c r="CM43" s="411"/>
      <c r="CN43" s="412"/>
      <c r="CO43" s="1462"/>
      <c r="CP43" s="1203"/>
      <c r="CQ43" s="785" t="e">
        <f t="shared" si="7"/>
        <v>#DIV/0!</v>
      </c>
      <c r="CR43" s="1116"/>
      <c r="CS43" s="786" t="e">
        <f t="shared" si="0"/>
        <v>#DIV/0!</v>
      </c>
      <c r="CT43" s="1114"/>
      <c r="CU43" s="1199" t="e">
        <f t="shared" si="1"/>
        <v>#DIV/0!</v>
      </c>
      <c r="CV43" s="1115"/>
      <c r="CW43" s="1208" t="e">
        <f t="shared" si="2"/>
        <v>#DIV/0!</v>
      </c>
      <c r="CX43" s="1214"/>
      <c r="CY43" s="1210" t="e">
        <f t="shared" si="3"/>
        <v>#DIV/0!</v>
      </c>
      <c r="CZ43" s="1116"/>
      <c r="DA43" s="1207" t="e">
        <f t="shared" si="4"/>
        <v>#DIV/0!</v>
      </c>
      <c r="DB43" s="1114"/>
      <c r="DC43" s="1196" t="e">
        <f t="shared" si="5"/>
        <v>#DIV/0!</v>
      </c>
      <c r="DD43" s="1115"/>
      <c r="DE43" s="1208" t="e">
        <f t="shared" si="6"/>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8"/>
        <v>0</v>
      </c>
      <c r="Q44" s="2067"/>
      <c r="R44" s="2075"/>
      <c r="S44" s="860"/>
      <c r="T44" s="860"/>
      <c r="U44" s="860"/>
      <c r="V44" s="860"/>
      <c r="W44" s="945">
        <f t="shared" si="9"/>
        <v>0</v>
      </c>
      <c r="X44" s="878">
        <f t="shared" si="10"/>
        <v>0</v>
      </c>
      <c r="Y44" s="822"/>
      <c r="Z44" s="822"/>
      <c r="AA44" s="932"/>
      <c r="AB44" s="1259"/>
      <c r="AC44" s="168"/>
      <c r="AD44" s="1242"/>
      <c r="AE44" s="934"/>
      <c r="AF44" s="1264"/>
      <c r="AG44" s="1222"/>
      <c r="AH44" s="827"/>
      <c r="AI44" s="959"/>
      <c r="AJ44" s="1275"/>
      <c r="AK44" s="929"/>
      <c r="AL44" s="828"/>
      <c r="AM44" s="1059"/>
      <c r="AN44" s="1059"/>
      <c r="AO44" s="1058"/>
      <c r="AP44" s="1058"/>
      <c r="AQ44" s="404"/>
      <c r="AR44" s="20"/>
      <c r="AS44" s="329"/>
      <c r="AT44" s="307"/>
      <c r="AU44" s="21"/>
      <c r="AV44" s="402"/>
      <c r="AW44" s="403"/>
      <c r="AX44" s="398"/>
      <c r="AY44" s="307"/>
      <c r="AZ44" s="348"/>
      <c r="BA44" s="390"/>
      <c r="BB44" s="415"/>
      <c r="BC44" s="416"/>
      <c r="BD44" s="307"/>
      <c r="BE44" s="348"/>
      <c r="BF44" s="390"/>
      <c r="BG44" s="415"/>
      <c r="BH44" s="416"/>
      <c r="BI44" s="307"/>
      <c r="BJ44" s="348"/>
      <c r="BK44" s="390"/>
      <c r="BL44" s="415"/>
      <c r="BM44" s="416"/>
      <c r="BN44" s="307"/>
      <c r="BO44" s="349"/>
      <c r="BP44" s="407"/>
      <c r="BQ44" s="415"/>
      <c r="BR44" s="416"/>
      <c r="BS44" s="307"/>
      <c r="BT44" s="348"/>
      <c r="BU44" s="408"/>
      <c r="BV44" s="415"/>
      <c r="BW44" s="416"/>
      <c r="BX44" s="307"/>
      <c r="BY44" s="349"/>
      <c r="BZ44" s="407"/>
      <c r="CA44" s="415"/>
      <c r="CB44" s="416"/>
      <c r="CC44" s="307"/>
      <c r="CD44" s="348"/>
      <c r="CE44" s="408"/>
      <c r="CF44" s="415"/>
      <c r="CG44" s="416"/>
      <c r="CH44" s="307"/>
      <c r="CI44" s="348"/>
      <c r="CJ44" s="408"/>
      <c r="CK44" s="409"/>
      <c r="CL44" s="410"/>
      <c r="CM44" s="411"/>
      <c r="CN44" s="412"/>
      <c r="CO44" s="1462"/>
      <c r="CP44" s="1203"/>
      <c r="CQ44" s="785" t="e">
        <f t="shared" si="7"/>
        <v>#DIV/0!</v>
      </c>
      <c r="CR44" s="1116"/>
      <c r="CS44" s="786" t="e">
        <f t="shared" si="0"/>
        <v>#DIV/0!</v>
      </c>
      <c r="CT44" s="1114"/>
      <c r="CU44" s="1199" t="e">
        <f t="shared" si="1"/>
        <v>#DIV/0!</v>
      </c>
      <c r="CV44" s="1115"/>
      <c r="CW44" s="1208" t="e">
        <f t="shared" si="2"/>
        <v>#DIV/0!</v>
      </c>
      <c r="CX44" s="1214"/>
      <c r="CY44" s="1210" t="e">
        <f t="shared" si="3"/>
        <v>#DIV/0!</v>
      </c>
      <c r="CZ44" s="1116"/>
      <c r="DA44" s="1207" t="e">
        <f t="shared" si="4"/>
        <v>#DIV/0!</v>
      </c>
      <c r="DB44" s="1114"/>
      <c r="DC44" s="1196" t="e">
        <f t="shared" si="5"/>
        <v>#DIV/0!</v>
      </c>
      <c r="DD44" s="1115"/>
      <c r="DE44" s="1208" t="e">
        <f t="shared" si="6"/>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8"/>
        <v>0</v>
      </c>
      <c r="Q45" s="2071"/>
      <c r="R45" s="2076"/>
      <c r="S45" s="859"/>
      <c r="T45" s="859"/>
      <c r="U45" s="859"/>
      <c r="V45" s="859"/>
      <c r="W45" s="946">
        <f t="shared" si="9"/>
        <v>0</v>
      </c>
      <c r="X45" s="878">
        <f t="shared" si="10"/>
        <v>0</v>
      </c>
      <c r="Y45" s="822"/>
      <c r="Z45" s="822"/>
      <c r="AA45" s="932"/>
      <c r="AB45" s="1259"/>
      <c r="AC45" s="168"/>
      <c r="AD45" s="1243"/>
      <c r="AE45" s="934"/>
      <c r="AF45" s="1264"/>
      <c r="AG45" s="1222"/>
      <c r="AH45" s="827"/>
      <c r="AI45" s="959"/>
      <c r="AJ45" s="1275"/>
      <c r="AK45" s="929"/>
      <c r="AL45" s="828"/>
      <c r="AM45" s="1059"/>
      <c r="AN45" s="1059"/>
      <c r="AO45" s="1058"/>
      <c r="AP45" s="1058"/>
      <c r="AQ45" s="404"/>
      <c r="AR45" s="20"/>
      <c r="AS45" s="329"/>
      <c r="AT45" s="307"/>
      <c r="AU45" s="21"/>
      <c r="AV45" s="402"/>
      <c r="AW45" s="403"/>
      <c r="AX45" s="398"/>
      <c r="AY45" s="307"/>
      <c r="AZ45" s="348"/>
      <c r="BA45" s="390"/>
      <c r="BB45" s="415"/>
      <c r="BC45" s="416"/>
      <c r="BD45" s="307"/>
      <c r="BE45" s="348"/>
      <c r="BF45" s="390"/>
      <c r="BG45" s="415"/>
      <c r="BH45" s="416"/>
      <c r="BI45" s="307"/>
      <c r="BJ45" s="348"/>
      <c r="BK45" s="390"/>
      <c r="BL45" s="415"/>
      <c r="BM45" s="416"/>
      <c r="BN45" s="307"/>
      <c r="BO45" s="349"/>
      <c r="BP45" s="407"/>
      <c r="BQ45" s="415"/>
      <c r="BR45" s="416"/>
      <c r="BS45" s="307"/>
      <c r="BT45" s="348"/>
      <c r="BU45" s="408"/>
      <c r="BV45" s="415"/>
      <c r="BW45" s="416"/>
      <c r="BX45" s="307"/>
      <c r="BY45" s="349"/>
      <c r="BZ45" s="407"/>
      <c r="CA45" s="415"/>
      <c r="CB45" s="416"/>
      <c r="CC45" s="307"/>
      <c r="CD45" s="348"/>
      <c r="CE45" s="408"/>
      <c r="CF45" s="415"/>
      <c r="CG45" s="416"/>
      <c r="CH45" s="307"/>
      <c r="CI45" s="348"/>
      <c r="CJ45" s="408"/>
      <c r="CK45" s="409"/>
      <c r="CL45" s="410"/>
      <c r="CM45" s="411"/>
      <c r="CN45" s="412"/>
      <c r="CO45" s="1462"/>
      <c r="CP45" s="1203"/>
      <c r="CQ45" s="785" t="e">
        <f t="shared" si="7"/>
        <v>#DIV/0!</v>
      </c>
      <c r="CR45" s="1116"/>
      <c r="CS45" s="786" t="e">
        <f t="shared" si="0"/>
        <v>#DIV/0!</v>
      </c>
      <c r="CT45" s="1114"/>
      <c r="CU45" s="1199" t="e">
        <f t="shared" si="1"/>
        <v>#DIV/0!</v>
      </c>
      <c r="CV45" s="1115"/>
      <c r="CW45" s="1208" t="e">
        <f t="shared" si="2"/>
        <v>#DIV/0!</v>
      </c>
      <c r="CX45" s="1214"/>
      <c r="CY45" s="1210" t="e">
        <f t="shared" si="3"/>
        <v>#DIV/0!</v>
      </c>
      <c r="CZ45" s="1116"/>
      <c r="DA45" s="1207" t="e">
        <f t="shared" si="4"/>
        <v>#DIV/0!</v>
      </c>
      <c r="DB45" s="1114"/>
      <c r="DC45" s="1196" t="e">
        <f t="shared" si="5"/>
        <v>#DIV/0!</v>
      </c>
      <c r="DD45" s="1115"/>
      <c r="DE45" s="1208" t="e">
        <f t="shared" si="6"/>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8"/>
        <v>0</v>
      </c>
      <c r="Q46" s="2071"/>
      <c r="R46" s="2076"/>
      <c r="S46" s="859"/>
      <c r="T46" s="859"/>
      <c r="U46" s="859"/>
      <c r="V46" s="859"/>
      <c r="W46" s="946">
        <f t="shared" si="9"/>
        <v>0</v>
      </c>
      <c r="X46" s="878">
        <f t="shared" si="10"/>
        <v>0</v>
      </c>
      <c r="Y46" s="822"/>
      <c r="Z46" s="822"/>
      <c r="AA46" s="932"/>
      <c r="AB46" s="1259"/>
      <c r="AC46" s="796"/>
      <c r="AD46" s="1243"/>
      <c r="AE46" s="934"/>
      <c r="AF46" s="1264"/>
      <c r="AG46" s="1222"/>
      <c r="AH46" s="822"/>
      <c r="AI46" s="959"/>
      <c r="AJ46" s="1275"/>
      <c r="AK46" s="929"/>
      <c r="AL46" s="828"/>
      <c r="AM46" s="1059"/>
      <c r="AN46" s="1059"/>
      <c r="AO46" s="1058"/>
      <c r="AP46" s="1058"/>
      <c r="AQ46" s="404"/>
      <c r="AR46" s="20"/>
      <c r="AS46" s="329"/>
      <c r="AT46" s="307"/>
      <c r="AU46" s="21"/>
      <c r="AV46" s="402"/>
      <c r="AW46" s="403"/>
      <c r="AX46" s="398"/>
      <c r="AY46" s="307"/>
      <c r="AZ46" s="348"/>
      <c r="BA46" s="390"/>
      <c r="BB46" s="415"/>
      <c r="BC46" s="416"/>
      <c r="BD46" s="307"/>
      <c r="BE46" s="348"/>
      <c r="BF46" s="390"/>
      <c r="BG46" s="415"/>
      <c r="BH46" s="416"/>
      <c r="BI46" s="307"/>
      <c r="BJ46" s="348"/>
      <c r="BK46" s="390"/>
      <c r="BL46" s="415"/>
      <c r="BM46" s="416"/>
      <c r="BN46" s="307"/>
      <c r="BO46" s="349"/>
      <c r="BP46" s="407"/>
      <c r="BQ46" s="415"/>
      <c r="BR46" s="416"/>
      <c r="BS46" s="307"/>
      <c r="BT46" s="348"/>
      <c r="BU46" s="408"/>
      <c r="BV46" s="415"/>
      <c r="BW46" s="416"/>
      <c r="BX46" s="307"/>
      <c r="BY46" s="349"/>
      <c r="BZ46" s="407"/>
      <c r="CA46" s="415"/>
      <c r="CB46" s="416"/>
      <c r="CC46" s="307"/>
      <c r="CD46" s="348"/>
      <c r="CE46" s="408"/>
      <c r="CF46" s="415"/>
      <c r="CG46" s="416"/>
      <c r="CH46" s="307"/>
      <c r="CI46" s="348"/>
      <c r="CJ46" s="408"/>
      <c r="CK46" s="409"/>
      <c r="CL46" s="410"/>
      <c r="CM46" s="411"/>
      <c r="CN46" s="412"/>
      <c r="CO46" s="1462"/>
      <c r="CP46" s="1203"/>
      <c r="CQ46" s="785" t="e">
        <f t="shared" si="7"/>
        <v>#DIV/0!</v>
      </c>
      <c r="CR46" s="1116"/>
      <c r="CS46" s="786" t="e">
        <f t="shared" si="0"/>
        <v>#DIV/0!</v>
      </c>
      <c r="CT46" s="1114"/>
      <c r="CU46" s="1199" t="e">
        <f t="shared" si="1"/>
        <v>#DIV/0!</v>
      </c>
      <c r="CV46" s="1115"/>
      <c r="CW46" s="1208" t="e">
        <f t="shared" si="2"/>
        <v>#DIV/0!</v>
      </c>
      <c r="CX46" s="1214"/>
      <c r="CY46" s="1210" t="e">
        <f t="shared" si="3"/>
        <v>#DIV/0!</v>
      </c>
      <c r="CZ46" s="1116"/>
      <c r="DA46" s="1207" t="e">
        <f t="shared" si="4"/>
        <v>#DIV/0!</v>
      </c>
      <c r="DB46" s="1114"/>
      <c r="DC46" s="1196" t="e">
        <f t="shared" si="5"/>
        <v>#DIV/0!</v>
      </c>
      <c r="DD46" s="1115"/>
      <c r="DE46" s="1208" t="e">
        <f t="shared" si="6"/>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8"/>
        <v>0</v>
      </c>
      <c r="Q47" s="2077"/>
      <c r="R47" s="2078"/>
      <c r="S47" s="126"/>
      <c r="T47" s="126"/>
      <c r="U47" s="126"/>
      <c r="V47" s="126"/>
      <c r="W47" s="510">
        <f t="shared" si="9"/>
        <v>0</v>
      </c>
      <c r="X47" s="140">
        <f t="shared" si="10"/>
        <v>0</v>
      </c>
      <c r="Y47" s="822"/>
      <c r="Z47" s="822"/>
      <c r="AA47" s="932"/>
      <c r="AB47" s="1259"/>
      <c r="AC47" s="796"/>
      <c r="AD47" s="782"/>
      <c r="AE47" s="934"/>
      <c r="AF47" s="1264"/>
      <c r="AG47" s="1222"/>
      <c r="AH47" s="822"/>
      <c r="AI47" s="959"/>
      <c r="AJ47" s="1275"/>
      <c r="AK47" s="929"/>
      <c r="AL47" s="828"/>
      <c r="AM47" s="1059"/>
      <c r="AN47" s="1059"/>
      <c r="AO47" s="1058"/>
      <c r="AP47" s="1058"/>
      <c r="AQ47" s="404"/>
      <c r="AR47" s="20"/>
      <c r="AS47" s="329"/>
      <c r="AT47" s="307"/>
      <c r="AU47" s="21"/>
      <c r="AV47" s="402"/>
      <c r="AW47" s="403"/>
      <c r="AX47" s="398"/>
      <c r="AY47" s="307"/>
      <c r="AZ47" s="348"/>
      <c r="BA47" s="390"/>
      <c r="BB47" s="415"/>
      <c r="BC47" s="416"/>
      <c r="BD47" s="307"/>
      <c r="BE47" s="348"/>
      <c r="BF47" s="390"/>
      <c r="BG47" s="415"/>
      <c r="BH47" s="416"/>
      <c r="BI47" s="307"/>
      <c r="BJ47" s="348"/>
      <c r="BK47" s="390"/>
      <c r="BL47" s="415"/>
      <c r="BM47" s="416"/>
      <c r="BN47" s="307"/>
      <c r="BO47" s="349"/>
      <c r="BP47" s="407"/>
      <c r="BQ47" s="415"/>
      <c r="BR47" s="416"/>
      <c r="BS47" s="307"/>
      <c r="BT47" s="348"/>
      <c r="BU47" s="408"/>
      <c r="BV47" s="415"/>
      <c r="BW47" s="416"/>
      <c r="BX47" s="307"/>
      <c r="BY47" s="349"/>
      <c r="BZ47" s="407"/>
      <c r="CA47" s="415"/>
      <c r="CB47" s="416"/>
      <c r="CC47" s="307"/>
      <c r="CD47" s="348"/>
      <c r="CE47" s="408"/>
      <c r="CF47" s="415"/>
      <c r="CG47" s="416"/>
      <c r="CH47" s="307"/>
      <c r="CI47" s="348"/>
      <c r="CJ47" s="408"/>
      <c r="CK47" s="409"/>
      <c r="CL47" s="410"/>
      <c r="CM47" s="411"/>
      <c r="CN47" s="412"/>
      <c r="CO47" s="1462"/>
      <c r="CP47" s="1203"/>
      <c r="CQ47" s="785" t="e">
        <f t="shared" si="7"/>
        <v>#DIV/0!</v>
      </c>
      <c r="CR47" s="1116"/>
      <c r="CS47" s="786" t="e">
        <f t="shared" si="0"/>
        <v>#DIV/0!</v>
      </c>
      <c r="CT47" s="1114"/>
      <c r="CU47" s="1199" t="e">
        <f t="shared" si="1"/>
        <v>#DIV/0!</v>
      </c>
      <c r="CV47" s="1115"/>
      <c r="CW47" s="1208" t="e">
        <f t="shared" si="2"/>
        <v>#DIV/0!</v>
      </c>
      <c r="CX47" s="1214"/>
      <c r="CY47" s="1210" t="e">
        <f t="shared" si="3"/>
        <v>#DIV/0!</v>
      </c>
      <c r="CZ47" s="1116"/>
      <c r="DA47" s="1207" t="e">
        <f t="shared" si="4"/>
        <v>#DIV/0!</v>
      </c>
      <c r="DB47" s="1114"/>
      <c r="DC47" s="1196" t="e">
        <f t="shared" si="5"/>
        <v>#DIV/0!</v>
      </c>
      <c r="DD47" s="1115"/>
      <c r="DE47" s="1208" t="e">
        <f t="shared" si="6"/>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827"/>
      <c r="F48" s="827"/>
      <c r="G48" s="905"/>
      <c r="H48" s="923"/>
      <c r="I48" s="923"/>
      <c r="J48" s="923"/>
      <c r="K48" s="969"/>
      <c r="L48" s="969"/>
      <c r="M48" s="148"/>
      <c r="N48" s="2009"/>
      <c r="O48" s="2009"/>
      <c r="P48" s="149"/>
      <c r="Q48" s="150"/>
      <c r="R48" s="150"/>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828"/>
      <c r="AM48" s="1059"/>
      <c r="AN48" s="1059"/>
      <c r="AO48" s="1058"/>
      <c r="AP48" s="1058"/>
      <c r="AQ48" s="404"/>
      <c r="AR48" s="20"/>
      <c r="AS48" s="329"/>
      <c r="AT48" s="307"/>
      <c r="AU48" s="21"/>
      <c r="AV48" s="402"/>
      <c r="AW48" s="403"/>
      <c r="AX48" s="398"/>
      <c r="AY48" s="307"/>
      <c r="AZ48" s="348"/>
      <c r="BA48" s="390"/>
      <c r="BB48" s="415"/>
      <c r="BC48" s="416"/>
      <c r="BD48" s="307"/>
      <c r="BE48" s="348"/>
      <c r="BF48" s="390"/>
      <c r="BG48" s="415"/>
      <c r="BH48" s="416"/>
      <c r="BI48" s="307"/>
      <c r="BJ48" s="348"/>
      <c r="BK48" s="390"/>
      <c r="BL48" s="415"/>
      <c r="BM48" s="416"/>
      <c r="BN48" s="307"/>
      <c r="BO48" s="349"/>
      <c r="BP48" s="407"/>
      <c r="BQ48" s="415"/>
      <c r="BR48" s="416"/>
      <c r="BS48" s="307"/>
      <c r="BT48" s="348"/>
      <c r="BU48" s="408"/>
      <c r="BV48" s="415"/>
      <c r="BW48" s="416"/>
      <c r="BX48" s="307"/>
      <c r="BY48" s="349"/>
      <c r="BZ48" s="407"/>
      <c r="CA48" s="415"/>
      <c r="CB48" s="416"/>
      <c r="CC48" s="307"/>
      <c r="CD48" s="348"/>
      <c r="CE48" s="408"/>
      <c r="CF48" s="415"/>
      <c r="CG48" s="416"/>
      <c r="CH48" s="307"/>
      <c r="CI48" s="348"/>
      <c r="CJ48" s="408"/>
      <c r="CK48" s="409"/>
      <c r="CL48" s="410"/>
      <c r="CM48" s="411"/>
      <c r="CN48" s="412"/>
      <c r="CO48" s="1462"/>
      <c r="CP48" s="1203"/>
      <c r="CQ48" s="785" t="e">
        <f t="shared" si="7"/>
        <v>#DIV/0!</v>
      </c>
      <c r="CR48" s="1116"/>
      <c r="CS48" s="786" t="e">
        <f t="shared" si="0"/>
        <v>#DIV/0!</v>
      </c>
      <c r="CT48" s="1114"/>
      <c r="CU48" s="1199" t="e">
        <f t="shared" si="1"/>
        <v>#DIV/0!</v>
      </c>
      <c r="CV48" s="1115"/>
      <c r="CW48" s="1208" t="e">
        <f t="shared" si="2"/>
        <v>#DIV/0!</v>
      </c>
      <c r="CX48" s="1214"/>
      <c r="CY48" s="1210" t="e">
        <f t="shared" si="3"/>
        <v>#DIV/0!</v>
      </c>
      <c r="CZ48" s="1116"/>
      <c r="DA48" s="1207" t="e">
        <f t="shared" si="4"/>
        <v>#DIV/0!</v>
      </c>
      <c r="DB48" s="1114"/>
      <c r="DC48" s="1196" t="e">
        <f t="shared" si="5"/>
        <v>#DIV/0!</v>
      </c>
      <c r="DD48" s="1115"/>
      <c r="DE48" s="1208" t="e">
        <f t="shared" si="6"/>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509" t="s">
        <v>31</v>
      </c>
      <c r="C49" s="1045" t="s">
        <v>337</v>
      </c>
      <c r="D49" s="1045" t="s">
        <v>338</v>
      </c>
      <c r="E49" s="2107" t="s">
        <v>339</v>
      </c>
      <c r="F49" s="2108"/>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828"/>
      <c r="AM49" s="1059"/>
      <c r="AN49" s="1059"/>
      <c r="AO49" s="1058"/>
      <c r="AP49" s="1058"/>
      <c r="AQ49" s="404"/>
      <c r="AR49" s="20"/>
      <c r="AS49" s="329"/>
      <c r="AT49" s="307"/>
      <c r="AU49" s="21"/>
      <c r="AV49" s="402"/>
      <c r="AW49" s="403"/>
      <c r="AX49" s="398"/>
      <c r="AY49" s="307"/>
      <c r="AZ49" s="348"/>
      <c r="BA49" s="390"/>
      <c r="BB49" s="415"/>
      <c r="BC49" s="416"/>
      <c r="BD49" s="307"/>
      <c r="BE49" s="348"/>
      <c r="BF49" s="390"/>
      <c r="BG49" s="415"/>
      <c r="BH49" s="416"/>
      <c r="BI49" s="307"/>
      <c r="BJ49" s="348"/>
      <c r="BK49" s="390"/>
      <c r="BL49" s="415"/>
      <c r="BM49" s="416"/>
      <c r="BN49" s="307"/>
      <c r="BO49" s="349"/>
      <c r="BP49" s="407"/>
      <c r="BQ49" s="415"/>
      <c r="BR49" s="416"/>
      <c r="BS49" s="307"/>
      <c r="BT49" s="348"/>
      <c r="BU49" s="408"/>
      <c r="BV49" s="415"/>
      <c r="BW49" s="416"/>
      <c r="BX49" s="307"/>
      <c r="BY49" s="349"/>
      <c r="BZ49" s="407"/>
      <c r="CA49" s="415"/>
      <c r="CB49" s="416"/>
      <c r="CC49" s="307"/>
      <c r="CD49" s="348"/>
      <c r="CE49" s="408"/>
      <c r="CF49" s="415"/>
      <c r="CG49" s="416"/>
      <c r="CH49" s="307"/>
      <c r="CI49" s="348"/>
      <c r="CJ49" s="408"/>
      <c r="CK49" s="409"/>
      <c r="CL49" s="410"/>
      <c r="CM49" s="411"/>
      <c r="CN49" s="412"/>
      <c r="CO49" s="1462"/>
      <c r="CP49" s="1203"/>
      <c r="CQ49" s="785" t="e">
        <f t="shared" si="7"/>
        <v>#DIV/0!</v>
      </c>
      <c r="CR49" s="1116"/>
      <c r="CS49" s="786" t="e">
        <f t="shared" si="0"/>
        <v>#DIV/0!</v>
      </c>
      <c r="CT49" s="1114"/>
      <c r="CU49" s="1199" t="e">
        <f t="shared" si="1"/>
        <v>#DIV/0!</v>
      </c>
      <c r="CV49" s="1115"/>
      <c r="CW49" s="1208" t="e">
        <f t="shared" si="2"/>
        <v>#DIV/0!</v>
      </c>
      <c r="CX49" s="1214"/>
      <c r="CY49" s="1210" t="e">
        <f t="shared" si="3"/>
        <v>#DIV/0!</v>
      </c>
      <c r="CZ49" s="1116"/>
      <c r="DA49" s="1207" t="e">
        <f t="shared" si="4"/>
        <v>#DIV/0!</v>
      </c>
      <c r="DB49" s="1114"/>
      <c r="DC49" s="1196" t="e">
        <f t="shared" si="5"/>
        <v>#DIV/0!</v>
      </c>
      <c r="DD49" s="1115"/>
      <c r="DE49" s="1208" t="e">
        <f t="shared" si="6"/>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828"/>
      <c r="AM50" s="1059"/>
      <c r="AN50" s="1059"/>
      <c r="AO50" s="1058"/>
      <c r="AP50" s="1058"/>
      <c r="AQ50" s="404"/>
      <c r="AR50" s="20"/>
      <c r="AS50" s="329"/>
      <c r="AT50" s="307"/>
      <c r="AU50" s="21"/>
      <c r="AV50" s="402"/>
      <c r="AW50" s="403"/>
      <c r="AX50" s="398"/>
      <c r="AY50" s="307"/>
      <c r="AZ50" s="348"/>
      <c r="BA50" s="390"/>
      <c r="BB50" s="415"/>
      <c r="BC50" s="416"/>
      <c r="BD50" s="307"/>
      <c r="BE50" s="348"/>
      <c r="BF50" s="390"/>
      <c r="BG50" s="415"/>
      <c r="BH50" s="416"/>
      <c r="BI50" s="307"/>
      <c r="BJ50" s="348"/>
      <c r="BK50" s="390"/>
      <c r="BL50" s="415"/>
      <c r="BM50" s="416"/>
      <c r="BN50" s="307"/>
      <c r="BO50" s="349"/>
      <c r="BP50" s="407"/>
      <c r="BQ50" s="415"/>
      <c r="BR50" s="416"/>
      <c r="BS50" s="307"/>
      <c r="BT50" s="348"/>
      <c r="BU50" s="408"/>
      <c r="BV50" s="415"/>
      <c r="BW50" s="416"/>
      <c r="BX50" s="307"/>
      <c r="BY50" s="349"/>
      <c r="BZ50" s="407"/>
      <c r="CA50" s="415"/>
      <c r="CB50" s="416"/>
      <c r="CC50" s="307"/>
      <c r="CD50" s="348"/>
      <c r="CE50" s="408"/>
      <c r="CF50" s="415"/>
      <c r="CG50" s="416"/>
      <c r="CH50" s="307"/>
      <c r="CI50" s="348"/>
      <c r="CJ50" s="408"/>
      <c r="CK50" s="409"/>
      <c r="CL50" s="410"/>
      <c r="CM50" s="411"/>
      <c r="CN50" s="412"/>
      <c r="CO50" s="1462"/>
      <c r="CP50" s="1203"/>
      <c r="CQ50" s="785" t="e">
        <f t="shared" si="7"/>
        <v>#DIV/0!</v>
      </c>
      <c r="CR50" s="1116"/>
      <c r="CS50" s="786" t="e">
        <f t="shared" si="0"/>
        <v>#DIV/0!</v>
      </c>
      <c r="CT50" s="1114"/>
      <c r="CU50" s="1199" t="e">
        <f t="shared" si="1"/>
        <v>#DIV/0!</v>
      </c>
      <c r="CV50" s="1115"/>
      <c r="CW50" s="1208" t="e">
        <f t="shared" si="2"/>
        <v>#DIV/0!</v>
      </c>
      <c r="CX50" s="1214"/>
      <c r="CY50" s="1210" t="e">
        <f t="shared" si="3"/>
        <v>#DIV/0!</v>
      </c>
      <c r="CZ50" s="1116"/>
      <c r="DA50" s="1207" t="e">
        <f t="shared" si="4"/>
        <v>#DIV/0!</v>
      </c>
      <c r="DB50" s="1114"/>
      <c r="DC50" s="1196" t="e">
        <f t="shared" si="5"/>
        <v>#DIV/0!</v>
      </c>
      <c r="DD50" s="1115"/>
      <c r="DE50" s="1208" t="e">
        <f t="shared" si="6"/>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828"/>
      <c r="AM51" s="1059"/>
      <c r="AN51" s="1059"/>
      <c r="AO51" s="1058"/>
      <c r="AP51" s="1058"/>
      <c r="AQ51" s="404"/>
      <c r="AR51" s="20"/>
      <c r="AS51" s="329"/>
      <c r="AT51" s="307"/>
      <c r="AU51" s="21"/>
      <c r="AV51" s="402"/>
      <c r="AW51" s="403"/>
      <c r="AX51" s="398"/>
      <c r="AY51" s="307"/>
      <c r="AZ51" s="348"/>
      <c r="BA51" s="390"/>
      <c r="BB51" s="415"/>
      <c r="BC51" s="416"/>
      <c r="BD51" s="350"/>
      <c r="BE51" s="348"/>
      <c r="BF51" s="390"/>
      <c r="BG51" s="415"/>
      <c r="BH51" s="416"/>
      <c r="BI51" s="350"/>
      <c r="BJ51" s="348"/>
      <c r="BK51" s="390"/>
      <c r="BL51" s="415"/>
      <c r="BM51" s="416"/>
      <c r="BN51" s="350"/>
      <c r="BO51" s="349"/>
      <c r="BP51" s="407"/>
      <c r="BQ51" s="415"/>
      <c r="BR51" s="416"/>
      <c r="BS51" s="307"/>
      <c r="BT51" s="348"/>
      <c r="BU51" s="408"/>
      <c r="BV51" s="415"/>
      <c r="BW51" s="416"/>
      <c r="BX51" s="350"/>
      <c r="BY51" s="349"/>
      <c r="BZ51" s="407"/>
      <c r="CA51" s="415"/>
      <c r="CB51" s="416"/>
      <c r="CC51" s="307"/>
      <c r="CD51" s="348"/>
      <c r="CE51" s="408"/>
      <c r="CF51" s="415"/>
      <c r="CG51" s="416"/>
      <c r="CH51" s="307"/>
      <c r="CI51" s="348"/>
      <c r="CJ51" s="408"/>
      <c r="CK51" s="409"/>
      <c r="CL51" s="410"/>
      <c r="CM51" s="411"/>
      <c r="CN51" s="412"/>
      <c r="CO51" s="1462"/>
      <c r="CP51" s="1203"/>
      <c r="CQ51" s="785" t="e">
        <f t="shared" si="7"/>
        <v>#DIV/0!</v>
      </c>
      <c r="CR51" s="1116"/>
      <c r="CS51" s="786" t="e">
        <f t="shared" si="0"/>
        <v>#DIV/0!</v>
      </c>
      <c r="CT51" s="1114"/>
      <c r="CU51" s="1199" t="e">
        <f t="shared" si="1"/>
        <v>#DIV/0!</v>
      </c>
      <c r="CV51" s="1115"/>
      <c r="CW51" s="1208" t="e">
        <f t="shared" si="2"/>
        <v>#DIV/0!</v>
      </c>
      <c r="CX51" s="1214"/>
      <c r="CY51" s="1210" t="e">
        <f t="shared" si="3"/>
        <v>#DIV/0!</v>
      </c>
      <c r="CZ51" s="1116"/>
      <c r="DA51" s="1207" t="e">
        <f t="shared" si="4"/>
        <v>#DIV/0!</v>
      </c>
      <c r="DB51" s="1114"/>
      <c r="DC51" s="1196" t="e">
        <f t="shared" si="5"/>
        <v>#DIV/0!</v>
      </c>
      <c r="DD51" s="1115"/>
      <c r="DE51" s="1208" t="e">
        <f t="shared" si="6"/>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828"/>
      <c r="AM52" s="1059"/>
      <c r="AN52" s="1059"/>
      <c r="AO52" s="1058"/>
      <c r="AP52" s="1058"/>
      <c r="AQ52" s="404"/>
      <c r="AR52" s="20"/>
      <c r="AS52" s="329"/>
      <c r="AT52" s="307"/>
      <c r="AU52" s="21"/>
      <c r="AV52" s="402"/>
      <c r="AW52" s="403"/>
      <c r="AX52" s="398"/>
      <c r="AY52" s="307"/>
      <c r="AZ52" s="348"/>
      <c r="BA52" s="390"/>
      <c r="BB52" s="415"/>
      <c r="BC52" s="416"/>
      <c r="BD52" s="350"/>
      <c r="BE52" s="348"/>
      <c r="BF52" s="390"/>
      <c r="BG52" s="415"/>
      <c r="BH52" s="416"/>
      <c r="BI52" s="350"/>
      <c r="BJ52" s="348"/>
      <c r="BK52" s="390"/>
      <c r="BL52" s="415"/>
      <c r="BM52" s="416"/>
      <c r="BN52" s="350"/>
      <c r="BO52" s="349"/>
      <c r="BP52" s="407"/>
      <c r="BQ52" s="415"/>
      <c r="BR52" s="416"/>
      <c r="BS52" s="307"/>
      <c r="BT52" s="348"/>
      <c r="BU52" s="408"/>
      <c r="BV52" s="415"/>
      <c r="BW52" s="416"/>
      <c r="BX52" s="350"/>
      <c r="BY52" s="349"/>
      <c r="BZ52" s="407"/>
      <c r="CA52" s="415"/>
      <c r="CB52" s="416"/>
      <c r="CC52" s="307"/>
      <c r="CD52" s="348"/>
      <c r="CE52" s="408"/>
      <c r="CF52" s="415"/>
      <c r="CG52" s="416"/>
      <c r="CH52" s="307"/>
      <c r="CI52" s="348"/>
      <c r="CJ52" s="408"/>
      <c r="CK52" s="409"/>
      <c r="CL52" s="410"/>
      <c r="CM52" s="411"/>
      <c r="CN52" s="412"/>
      <c r="CO52" s="1462"/>
      <c r="CP52" s="1203"/>
      <c r="CQ52" s="785" t="e">
        <f t="shared" si="7"/>
        <v>#DIV/0!</v>
      </c>
      <c r="CR52" s="1116"/>
      <c r="CS52" s="786" t="e">
        <f t="shared" si="0"/>
        <v>#DIV/0!</v>
      </c>
      <c r="CT52" s="1114"/>
      <c r="CU52" s="1199" t="e">
        <f t="shared" si="1"/>
        <v>#DIV/0!</v>
      </c>
      <c r="CV52" s="1115"/>
      <c r="CW52" s="1208" t="e">
        <f t="shared" si="2"/>
        <v>#DIV/0!</v>
      </c>
      <c r="CX52" s="1214"/>
      <c r="CY52" s="1210" t="e">
        <f t="shared" si="3"/>
        <v>#DIV/0!</v>
      </c>
      <c r="CZ52" s="1116"/>
      <c r="DA52" s="1207" t="e">
        <f t="shared" si="4"/>
        <v>#DIV/0!</v>
      </c>
      <c r="DB52" s="1114"/>
      <c r="DC52" s="1196" t="e">
        <f t="shared" si="5"/>
        <v>#DIV/0!</v>
      </c>
      <c r="DD52" s="1115"/>
      <c r="DE52" s="1208" t="e">
        <f t="shared" si="6"/>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828"/>
      <c r="AM53" s="1059"/>
      <c r="AN53" s="1059"/>
      <c r="AO53" s="1058"/>
      <c r="AP53" s="1058"/>
      <c r="AQ53" s="404"/>
      <c r="AR53" s="20"/>
      <c r="AS53" s="329"/>
      <c r="AT53" s="307"/>
      <c r="AU53" s="21"/>
      <c r="AV53" s="402"/>
      <c r="AW53" s="403"/>
      <c r="AX53" s="398"/>
      <c r="AY53" s="307"/>
      <c r="AZ53" s="348"/>
      <c r="BA53" s="390"/>
      <c r="BB53" s="415"/>
      <c r="BC53" s="416"/>
      <c r="BD53" s="350"/>
      <c r="BE53" s="348"/>
      <c r="BF53" s="390"/>
      <c r="BG53" s="415"/>
      <c r="BH53" s="416"/>
      <c r="BI53" s="350"/>
      <c r="BJ53" s="348"/>
      <c r="BK53" s="390"/>
      <c r="BL53" s="415"/>
      <c r="BM53" s="416"/>
      <c r="BN53" s="350"/>
      <c r="BO53" s="349"/>
      <c r="BP53" s="407"/>
      <c r="BQ53" s="415"/>
      <c r="BR53" s="416"/>
      <c r="BS53" s="307"/>
      <c r="BT53" s="348"/>
      <c r="BU53" s="408"/>
      <c r="BV53" s="415"/>
      <c r="BW53" s="416"/>
      <c r="BX53" s="350"/>
      <c r="BY53" s="349"/>
      <c r="BZ53" s="407"/>
      <c r="CA53" s="415"/>
      <c r="CB53" s="416"/>
      <c r="CC53" s="307"/>
      <c r="CD53" s="348"/>
      <c r="CE53" s="408"/>
      <c r="CF53" s="415"/>
      <c r="CG53" s="416"/>
      <c r="CH53" s="307"/>
      <c r="CI53" s="348"/>
      <c r="CJ53" s="408"/>
      <c r="CK53" s="409"/>
      <c r="CL53" s="410"/>
      <c r="CM53" s="411"/>
      <c r="CN53" s="412"/>
      <c r="CO53" s="1462"/>
      <c r="CP53" s="1203"/>
      <c r="CQ53" s="785" t="e">
        <f t="shared" si="7"/>
        <v>#DIV/0!</v>
      </c>
      <c r="CR53" s="1116"/>
      <c r="CS53" s="786" t="e">
        <f t="shared" si="0"/>
        <v>#DIV/0!</v>
      </c>
      <c r="CT53" s="1114"/>
      <c r="CU53" s="1199" t="e">
        <f t="shared" si="1"/>
        <v>#DIV/0!</v>
      </c>
      <c r="CV53" s="1115"/>
      <c r="CW53" s="1208" t="e">
        <f t="shared" si="2"/>
        <v>#DIV/0!</v>
      </c>
      <c r="CX53" s="1214"/>
      <c r="CY53" s="1210" t="e">
        <f t="shared" si="3"/>
        <v>#DIV/0!</v>
      </c>
      <c r="CZ53" s="1116"/>
      <c r="DA53" s="1207" t="e">
        <f t="shared" si="4"/>
        <v>#DIV/0!</v>
      </c>
      <c r="DB53" s="1114"/>
      <c r="DC53" s="1196" t="e">
        <f t="shared" si="5"/>
        <v>#DIV/0!</v>
      </c>
      <c r="DD53" s="1115"/>
      <c r="DE53" s="1208" t="e">
        <f t="shared" si="6"/>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828"/>
      <c r="AM54" s="1059"/>
      <c r="AN54" s="1059"/>
      <c r="AO54" s="1058"/>
      <c r="AP54" s="1058"/>
      <c r="AQ54" s="404"/>
      <c r="AR54" s="20"/>
      <c r="AS54" s="329"/>
      <c r="AT54" s="307"/>
      <c r="AU54" s="21"/>
      <c r="AV54" s="402"/>
      <c r="AW54" s="403"/>
      <c r="AX54" s="398"/>
      <c r="AY54" s="307"/>
      <c r="AZ54" s="348"/>
      <c r="BA54" s="390"/>
      <c r="BB54" s="415"/>
      <c r="BC54" s="416"/>
      <c r="BD54" s="350"/>
      <c r="BE54" s="348"/>
      <c r="BF54" s="390"/>
      <c r="BG54" s="415"/>
      <c r="BH54" s="416"/>
      <c r="BI54" s="350"/>
      <c r="BJ54" s="348"/>
      <c r="BK54" s="390"/>
      <c r="BL54" s="415"/>
      <c r="BM54" s="416"/>
      <c r="BN54" s="350"/>
      <c r="BO54" s="349"/>
      <c r="BP54" s="407"/>
      <c r="BQ54" s="415"/>
      <c r="BR54" s="416"/>
      <c r="BS54" s="307"/>
      <c r="BT54" s="348"/>
      <c r="BU54" s="408"/>
      <c r="BV54" s="415"/>
      <c r="BW54" s="416"/>
      <c r="BX54" s="350"/>
      <c r="BY54" s="349"/>
      <c r="BZ54" s="407"/>
      <c r="CA54" s="415"/>
      <c r="CB54" s="416"/>
      <c r="CC54" s="307"/>
      <c r="CD54" s="348"/>
      <c r="CE54" s="408"/>
      <c r="CF54" s="415"/>
      <c r="CG54" s="416"/>
      <c r="CH54" s="307"/>
      <c r="CI54" s="348"/>
      <c r="CJ54" s="408"/>
      <c r="CK54" s="409"/>
      <c r="CL54" s="410"/>
      <c r="CM54" s="411"/>
      <c r="CN54" s="412"/>
      <c r="CO54" s="1462"/>
      <c r="CP54" s="1203"/>
      <c r="CQ54" s="785" t="e">
        <f t="shared" si="7"/>
        <v>#DIV/0!</v>
      </c>
      <c r="CR54" s="1116"/>
      <c r="CS54" s="786" t="e">
        <f t="shared" si="0"/>
        <v>#DIV/0!</v>
      </c>
      <c r="CT54" s="1114"/>
      <c r="CU54" s="1199" t="e">
        <f t="shared" si="1"/>
        <v>#DIV/0!</v>
      </c>
      <c r="CV54" s="1115"/>
      <c r="CW54" s="1208" t="e">
        <f t="shared" si="2"/>
        <v>#DIV/0!</v>
      </c>
      <c r="CX54" s="1214"/>
      <c r="CY54" s="1210" t="e">
        <f t="shared" si="3"/>
        <v>#DIV/0!</v>
      </c>
      <c r="CZ54" s="1116"/>
      <c r="DA54" s="1207" t="e">
        <f t="shared" si="4"/>
        <v>#DIV/0!</v>
      </c>
      <c r="DB54" s="1114"/>
      <c r="DC54" s="1196" t="e">
        <f t="shared" si="5"/>
        <v>#DIV/0!</v>
      </c>
      <c r="DD54" s="1115"/>
      <c r="DE54" s="1208" t="e">
        <f t="shared" si="6"/>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828"/>
      <c r="AM55" s="1059"/>
      <c r="AN55" s="1059"/>
      <c r="AO55" s="1058"/>
      <c r="AP55" s="1058"/>
      <c r="AQ55" s="404"/>
      <c r="AR55" s="20"/>
      <c r="AS55" s="329"/>
      <c r="AT55" s="307"/>
      <c r="AU55" s="21"/>
      <c r="AV55" s="402"/>
      <c r="AW55" s="403"/>
      <c r="AX55" s="398"/>
      <c r="AY55" s="307"/>
      <c r="AZ55" s="348"/>
      <c r="BA55" s="390"/>
      <c r="BB55" s="415"/>
      <c r="BC55" s="416"/>
      <c r="BD55" s="350"/>
      <c r="BE55" s="348"/>
      <c r="BF55" s="390"/>
      <c r="BG55" s="415"/>
      <c r="BH55" s="416"/>
      <c r="BI55" s="350"/>
      <c r="BJ55" s="348"/>
      <c r="BK55" s="390"/>
      <c r="BL55" s="415"/>
      <c r="BM55" s="416"/>
      <c r="BN55" s="350"/>
      <c r="BO55" s="349"/>
      <c r="BP55" s="407"/>
      <c r="BQ55" s="415"/>
      <c r="BR55" s="416"/>
      <c r="BS55" s="307"/>
      <c r="BT55" s="348"/>
      <c r="BU55" s="408"/>
      <c r="BV55" s="415"/>
      <c r="BW55" s="416"/>
      <c r="BX55" s="350"/>
      <c r="BY55" s="349"/>
      <c r="BZ55" s="407"/>
      <c r="CA55" s="415"/>
      <c r="CB55" s="416"/>
      <c r="CC55" s="307"/>
      <c r="CD55" s="348"/>
      <c r="CE55" s="408"/>
      <c r="CF55" s="415"/>
      <c r="CG55" s="416"/>
      <c r="CH55" s="307"/>
      <c r="CI55" s="348"/>
      <c r="CJ55" s="408"/>
      <c r="CK55" s="409"/>
      <c r="CL55" s="410"/>
      <c r="CM55" s="411"/>
      <c r="CN55" s="412"/>
      <c r="CO55" s="1462"/>
      <c r="CP55" s="1203"/>
      <c r="CQ55" s="785" t="e">
        <f t="shared" si="7"/>
        <v>#DIV/0!</v>
      </c>
      <c r="CR55" s="1116"/>
      <c r="CS55" s="786" t="e">
        <f t="shared" si="0"/>
        <v>#DIV/0!</v>
      </c>
      <c r="CT55" s="1114"/>
      <c r="CU55" s="1199" t="e">
        <f t="shared" si="1"/>
        <v>#DIV/0!</v>
      </c>
      <c r="CV55" s="1115"/>
      <c r="CW55" s="1208" t="e">
        <f t="shared" si="2"/>
        <v>#DIV/0!</v>
      </c>
      <c r="CX55" s="1214"/>
      <c r="CY55" s="1210" t="e">
        <f t="shared" si="3"/>
        <v>#DIV/0!</v>
      </c>
      <c r="CZ55" s="1116"/>
      <c r="DA55" s="1207" t="e">
        <f t="shared" si="4"/>
        <v>#DIV/0!</v>
      </c>
      <c r="DB55" s="1114"/>
      <c r="DC55" s="1196" t="e">
        <f t="shared" si="5"/>
        <v>#DIV/0!</v>
      </c>
      <c r="DD55" s="1115"/>
      <c r="DE55" s="1208" t="e">
        <f t="shared" si="6"/>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1">SUM(C51,C56,I51,I56,O51,O56,V51)</f>
        <v>0</v>
      </c>
      <c r="W56" s="601">
        <f t="shared" si="11"/>
        <v>0</v>
      </c>
      <c r="X56" s="602">
        <f t="shared" si="11"/>
        <v>0</v>
      </c>
      <c r="Y56" s="822"/>
      <c r="Z56" s="822"/>
      <c r="AA56" s="358" t="s">
        <v>371</v>
      </c>
      <c r="AB56" s="358"/>
      <c r="AC56" s="1102"/>
      <c r="AD56" s="367"/>
      <c r="AE56" s="368"/>
      <c r="AF56" s="369"/>
      <c r="AG56" s="373"/>
      <c r="AH56" s="822"/>
      <c r="AI56" s="959"/>
      <c r="AJ56" s="1275"/>
      <c r="AK56" s="929"/>
      <c r="AL56" s="828"/>
      <c r="AM56" s="1059"/>
      <c r="AN56" s="1059"/>
      <c r="AO56" s="1058"/>
      <c r="AP56" s="1058"/>
      <c r="AQ56" s="404"/>
      <c r="AR56" s="20"/>
      <c r="AS56" s="329"/>
      <c r="AT56" s="307"/>
      <c r="AU56" s="21"/>
      <c r="AV56" s="402"/>
      <c r="AW56" s="403"/>
      <c r="AX56" s="398"/>
      <c r="AY56" s="307"/>
      <c r="AZ56" s="348"/>
      <c r="BA56" s="390"/>
      <c r="BB56" s="415"/>
      <c r="BC56" s="416"/>
      <c r="BD56" s="350"/>
      <c r="BE56" s="348"/>
      <c r="BF56" s="390"/>
      <c r="BG56" s="415"/>
      <c r="BH56" s="416"/>
      <c r="BI56" s="350"/>
      <c r="BJ56" s="348"/>
      <c r="BK56" s="390"/>
      <c r="BL56" s="415"/>
      <c r="BM56" s="416"/>
      <c r="BN56" s="350"/>
      <c r="BO56" s="349"/>
      <c r="BP56" s="407"/>
      <c r="BQ56" s="415"/>
      <c r="BR56" s="416"/>
      <c r="BS56" s="307"/>
      <c r="BT56" s="348"/>
      <c r="BU56" s="408"/>
      <c r="BV56" s="415"/>
      <c r="BW56" s="416"/>
      <c r="BX56" s="350"/>
      <c r="BY56" s="349"/>
      <c r="BZ56" s="407"/>
      <c r="CA56" s="415"/>
      <c r="CB56" s="416"/>
      <c r="CC56" s="307"/>
      <c r="CD56" s="348"/>
      <c r="CE56" s="408"/>
      <c r="CF56" s="415"/>
      <c r="CG56" s="416"/>
      <c r="CH56" s="307"/>
      <c r="CI56" s="348"/>
      <c r="CJ56" s="408"/>
      <c r="CK56" s="409"/>
      <c r="CL56" s="410"/>
      <c r="CM56" s="411"/>
      <c r="CN56" s="412"/>
      <c r="CO56" s="1462"/>
      <c r="CP56" s="1203"/>
      <c r="CQ56" s="785" t="e">
        <f t="shared" si="7"/>
        <v>#DIV/0!</v>
      </c>
      <c r="CR56" s="1116"/>
      <c r="CS56" s="786" t="e">
        <f t="shared" si="0"/>
        <v>#DIV/0!</v>
      </c>
      <c r="CT56" s="1114"/>
      <c r="CU56" s="1199" t="e">
        <f t="shared" si="1"/>
        <v>#DIV/0!</v>
      </c>
      <c r="CV56" s="1115"/>
      <c r="CW56" s="1208" t="e">
        <f t="shared" si="2"/>
        <v>#DIV/0!</v>
      </c>
      <c r="CX56" s="1214"/>
      <c r="CY56" s="1210" t="e">
        <f t="shared" si="3"/>
        <v>#DIV/0!</v>
      </c>
      <c r="CZ56" s="1116"/>
      <c r="DA56" s="1207" t="e">
        <f t="shared" si="4"/>
        <v>#DIV/0!</v>
      </c>
      <c r="DB56" s="1114"/>
      <c r="DC56" s="1196" t="e">
        <f t="shared" si="5"/>
        <v>#DIV/0!</v>
      </c>
      <c r="DD56" s="1115"/>
      <c r="DE56" s="1208" t="e">
        <f t="shared" si="6"/>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1"/>
        <v>0</v>
      </c>
      <c r="W57" s="606">
        <f t="shared" si="11"/>
        <v>0</v>
      </c>
      <c r="X57" s="1004">
        <f t="shared" si="11"/>
        <v>0</v>
      </c>
      <c r="Y57" s="822"/>
      <c r="Z57" s="822"/>
      <c r="AA57" s="360"/>
      <c r="AB57" s="360"/>
      <c r="AC57" s="1102"/>
      <c r="AD57" s="367"/>
      <c r="AE57" s="368"/>
      <c r="AF57" s="369"/>
      <c r="AG57" s="373"/>
      <c r="AH57" s="822"/>
      <c r="AI57" s="959"/>
      <c r="AJ57" s="1275"/>
      <c r="AK57" s="929"/>
      <c r="AL57" s="828"/>
      <c r="AM57" s="1059"/>
      <c r="AN57" s="1059"/>
      <c r="AO57" s="1058"/>
      <c r="AP57" s="1058"/>
      <c r="AQ57" s="404"/>
      <c r="AR57" s="20"/>
      <c r="AS57" s="329"/>
      <c r="AT57" s="307"/>
      <c r="AU57" s="21"/>
      <c r="AV57" s="402"/>
      <c r="AW57" s="403"/>
      <c r="AX57" s="398"/>
      <c r="AY57" s="307"/>
      <c r="AZ57" s="348"/>
      <c r="BA57" s="390"/>
      <c r="BB57" s="415"/>
      <c r="BC57" s="416"/>
      <c r="BD57" s="350"/>
      <c r="BE57" s="348"/>
      <c r="BF57" s="390"/>
      <c r="BG57" s="415"/>
      <c r="BH57" s="416"/>
      <c r="BI57" s="350"/>
      <c r="BJ57" s="348"/>
      <c r="BK57" s="390"/>
      <c r="BL57" s="415"/>
      <c r="BM57" s="416"/>
      <c r="BN57" s="350"/>
      <c r="BO57" s="349"/>
      <c r="BP57" s="407"/>
      <c r="BQ57" s="415"/>
      <c r="BR57" s="416"/>
      <c r="BS57" s="307"/>
      <c r="BT57" s="348"/>
      <c r="BU57" s="408"/>
      <c r="BV57" s="415"/>
      <c r="BW57" s="416"/>
      <c r="BX57" s="350"/>
      <c r="BY57" s="349"/>
      <c r="BZ57" s="407"/>
      <c r="CA57" s="415"/>
      <c r="CB57" s="416"/>
      <c r="CC57" s="307"/>
      <c r="CD57" s="348"/>
      <c r="CE57" s="408"/>
      <c r="CF57" s="415"/>
      <c r="CG57" s="416"/>
      <c r="CH57" s="307"/>
      <c r="CI57" s="348"/>
      <c r="CJ57" s="408"/>
      <c r="CK57" s="409"/>
      <c r="CL57" s="410"/>
      <c r="CM57" s="411"/>
      <c r="CN57" s="412"/>
      <c r="CO57" s="1462"/>
      <c r="CP57" s="1203"/>
      <c r="CQ57" s="785" t="e">
        <f t="shared" si="7"/>
        <v>#DIV/0!</v>
      </c>
      <c r="CR57" s="1116"/>
      <c r="CS57" s="786" t="e">
        <f t="shared" si="0"/>
        <v>#DIV/0!</v>
      </c>
      <c r="CT57" s="1114"/>
      <c r="CU57" s="1199" t="e">
        <f t="shared" si="1"/>
        <v>#DIV/0!</v>
      </c>
      <c r="CV57" s="1115"/>
      <c r="CW57" s="1208" t="e">
        <f t="shared" si="2"/>
        <v>#DIV/0!</v>
      </c>
      <c r="CX57" s="1214"/>
      <c r="CY57" s="1210" t="e">
        <f t="shared" si="3"/>
        <v>#DIV/0!</v>
      </c>
      <c r="CZ57" s="1116"/>
      <c r="DA57" s="1207" t="e">
        <f t="shared" si="4"/>
        <v>#DIV/0!</v>
      </c>
      <c r="DB57" s="1114"/>
      <c r="DC57" s="1196" t="e">
        <f t="shared" si="5"/>
        <v>#DIV/0!</v>
      </c>
      <c r="DD57" s="1115"/>
      <c r="DE57" s="1208" t="e">
        <f t="shared" si="6"/>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60"/>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828"/>
      <c r="AM58" s="1059"/>
      <c r="AN58" s="1059"/>
      <c r="AO58" s="1058"/>
      <c r="AP58" s="1058"/>
      <c r="AQ58" s="404"/>
      <c r="AR58" s="20"/>
      <c r="AS58" s="329"/>
      <c r="AT58" s="307"/>
      <c r="AU58" s="21"/>
      <c r="AV58" s="402"/>
      <c r="AW58" s="403"/>
      <c r="AX58" s="398"/>
      <c r="AY58" s="307"/>
      <c r="AZ58" s="348"/>
      <c r="BA58" s="390"/>
      <c r="BB58" s="415"/>
      <c r="BC58" s="416"/>
      <c r="BD58" s="350"/>
      <c r="BE58" s="348"/>
      <c r="BF58" s="390"/>
      <c r="BG58" s="415"/>
      <c r="BH58" s="416"/>
      <c r="BI58" s="350"/>
      <c r="BJ58" s="348"/>
      <c r="BK58" s="390"/>
      <c r="BL58" s="415"/>
      <c r="BM58" s="416"/>
      <c r="BN58" s="350"/>
      <c r="BO58" s="349"/>
      <c r="BP58" s="407"/>
      <c r="BQ58" s="415"/>
      <c r="BR58" s="416"/>
      <c r="BS58" s="307"/>
      <c r="BT58" s="348"/>
      <c r="BU58" s="408"/>
      <c r="BV58" s="415"/>
      <c r="BW58" s="416"/>
      <c r="BX58" s="350"/>
      <c r="BY58" s="349"/>
      <c r="BZ58" s="407"/>
      <c r="CA58" s="415"/>
      <c r="CB58" s="416"/>
      <c r="CC58" s="307"/>
      <c r="CD58" s="348"/>
      <c r="CE58" s="408"/>
      <c r="CF58" s="415"/>
      <c r="CG58" s="416"/>
      <c r="CH58" s="307"/>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2">SUM(AQ4:AQ58)</f>
        <v>0</v>
      </c>
      <c r="AR59" s="19">
        <f t="shared" si="12"/>
        <v>0</v>
      </c>
      <c r="AS59" s="19">
        <f t="shared" si="12"/>
        <v>0</v>
      </c>
      <c r="AT59" s="400">
        <f t="shared" si="12"/>
        <v>0</v>
      </c>
      <c r="AU59" s="22">
        <f t="shared" si="12"/>
        <v>0</v>
      </c>
      <c r="AV59" s="79">
        <f t="shared" si="12"/>
        <v>0</v>
      </c>
      <c r="AW59" s="19">
        <f t="shared" si="12"/>
        <v>0</v>
      </c>
      <c r="AX59" s="19">
        <f t="shared" si="12"/>
        <v>0</v>
      </c>
      <c r="AY59" s="399">
        <f t="shared" si="12"/>
        <v>0</v>
      </c>
      <c r="AZ59" s="22">
        <f t="shared" si="12"/>
        <v>0</v>
      </c>
      <c r="BA59" s="79">
        <f t="shared" si="12"/>
        <v>0</v>
      </c>
      <c r="BB59" s="19">
        <f t="shared" si="12"/>
        <v>0</v>
      </c>
      <c r="BC59" s="19">
        <f t="shared" si="12"/>
        <v>0</v>
      </c>
      <c r="BD59" s="399">
        <f t="shared" si="12"/>
        <v>0</v>
      </c>
      <c r="BE59" s="22">
        <f t="shared" si="12"/>
        <v>0</v>
      </c>
      <c r="BF59" s="79">
        <f t="shared" si="12"/>
        <v>0</v>
      </c>
      <c r="BG59" s="19">
        <f t="shared" si="12"/>
        <v>0</v>
      </c>
      <c r="BH59" s="19">
        <f t="shared" si="12"/>
        <v>0</v>
      </c>
      <c r="BI59" s="399">
        <f t="shared" si="12"/>
        <v>0</v>
      </c>
      <c r="BJ59" s="22">
        <f t="shared" si="12"/>
        <v>0</v>
      </c>
      <c r="BK59" s="79">
        <f t="shared" si="12"/>
        <v>0</v>
      </c>
      <c r="BL59" s="405">
        <f t="shared" si="12"/>
        <v>0</v>
      </c>
      <c r="BM59" s="383">
        <f t="shared" si="12"/>
        <v>0</v>
      </c>
      <c r="BN59" s="406">
        <f t="shared" si="12"/>
        <v>0</v>
      </c>
      <c r="BO59" s="384">
        <f t="shared" si="12"/>
        <v>0</v>
      </c>
      <c r="BP59" s="385">
        <f t="shared" si="12"/>
        <v>0</v>
      </c>
      <c r="BQ59" s="405">
        <f t="shared" si="12"/>
        <v>0</v>
      </c>
      <c r="BR59" s="383">
        <f t="shared" si="12"/>
        <v>0</v>
      </c>
      <c r="BS59" s="406">
        <f t="shared" si="12"/>
        <v>0</v>
      </c>
      <c r="BT59" s="384">
        <f t="shared" si="12"/>
        <v>0</v>
      </c>
      <c r="BU59" s="385">
        <f t="shared" si="12"/>
        <v>0</v>
      </c>
      <c r="BV59" s="405">
        <f t="shared" si="12"/>
        <v>0</v>
      </c>
      <c r="BW59" s="383">
        <f t="shared" si="12"/>
        <v>0</v>
      </c>
      <c r="BX59" s="406">
        <f t="shared" si="12"/>
        <v>0</v>
      </c>
      <c r="BY59" s="384">
        <f t="shared" si="12"/>
        <v>0</v>
      </c>
      <c r="BZ59" s="385">
        <f t="shared" si="12"/>
        <v>0</v>
      </c>
      <c r="CA59" s="405">
        <f t="shared" si="12"/>
        <v>0</v>
      </c>
      <c r="CB59" s="383">
        <f t="shared" si="12"/>
        <v>0</v>
      </c>
      <c r="CC59" s="406">
        <f t="shared" si="12"/>
        <v>0</v>
      </c>
      <c r="CD59" s="384">
        <f t="shared" si="12"/>
        <v>0</v>
      </c>
      <c r="CE59" s="385">
        <f t="shared" si="12"/>
        <v>0</v>
      </c>
      <c r="CF59" s="405">
        <f t="shared" si="12"/>
        <v>0</v>
      </c>
      <c r="CG59" s="383">
        <f t="shared" si="12"/>
        <v>0</v>
      </c>
      <c r="CH59" s="406">
        <f t="shared" si="12"/>
        <v>0</v>
      </c>
      <c r="CI59" s="384">
        <f t="shared" si="12"/>
        <v>0</v>
      </c>
      <c r="CJ59" s="385">
        <f t="shared" si="12"/>
        <v>0</v>
      </c>
      <c r="CK59" s="1012">
        <f t="shared" si="12"/>
        <v>0</v>
      </c>
      <c r="CL59" s="1012">
        <f t="shared" si="12"/>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1336"/>
      <c r="C101" s="1336"/>
      <c r="D101" s="1336"/>
      <c r="E101" s="1336"/>
      <c r="F101" s="1336"/>
      <c r="G101" s="1336"/>
      <c r="H101" s="1336"/>
      <c r="I101" s="1336"/>
      <c r="J101" s="1336"/>
      <c r="K101" s="1336"/>
      <c r="L101" s="1336"/>
      <c r="M101" s="1336"/>
      <c r="N101" s="1336"/>
      <c r="O101" s="1336"/>
      <c r="P101" s="1336"/>
      <c r="Q101" s="1336"/>
      <c r="R101" s="1336"/>
      <c r="S101" s="1336"/>
      <c r="T101" s="1336"/>
      <c r="U101" s="1336"/>
      <c r="V101" s="1336"/>
      <c r="W101" s="1336"/>
      <c r="X101" s="1318"/>
      <c r="Y101" s="1318"/>
      <c r="Z101" s="1318"/>
      <c r="AA101" s="1363"/>
      <c r="AB101" s="1363"/>
      <c r="AC101" s="1322"/>
      <c r="AD101" s="1363"/>
      <c r="AE101" s="1363"/>
      <c r="AF101" s="1359"/>
      <c r="AG101" s="1319"/>
      <c r="AH101" s="1318"/>
      <c r="AI101" s="1318"/>
      <c r="AJ101" s="1318"/>
      <c r="AK101" s="1367"/>
      <c r="AL101" s="1367"/>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1336"/>
      <c r="C102" s="1336"/>
      <c r="D102" s="1336"/>
      <c r="E102" s="1336"/>
      <c r="F102" s="1376"/>
      <c r="G102" s="1376"/>
      <c r="H102" s="1376"/>
      <c r="I102" s="1376"/>
      <c r="J102" s="1376"/>
      <c r="K102" s="1744"/>
      <c r="L102" s="1744"/>
      <c r="M102" s="1376"/>
      <c r="N102" s="1376"/>
      <c r="O102" s="1376"/>
      <c r="P102" s="1376"/>
      <c r="Q102" s="1336"/>
      <c r="R102" s="1336"/>
      <c r="S102" s="1336"/>
      <c r="T102" s="1336"/>
      <c r="U102" s="1336"/>
      <c r="V102" s="1336"/>
      <c r="W102" s="1336"/>
      <c r="X102" s="1318"/>
      <c r="Y102" s="1318"/>
      <c r="Z102" s="1318"/>
      <c r="AA102" s="1363"/>
      <c r="AB102" s="1363"/>
      <c r="AC102" s="1322"/>
      <c r="AD102" s="1363"/>
      <c r="AE102" s="1363"/>
      <c r="AF102" s="1359"/>
      <c r="AG102" s="1319"/>
      <c r="AH102" s="1318"/>
      <c r="AI102" s="1318"/>
      <c r="AJ102" s="1318"/>
      <c r="AK102" s="1367"/>
      <c r="AL102" s="1367"/>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370" t="s">
        <v>73</v>
      </c>
      <c r="C103" s="1370"/>
      <c r="D103" s="1370"/>
      <c r="E103" s="1370"/>
      <c r="F103" s="1430">
        <v>3</v>
      </c>
      <c r="G103" s="1430">
        <v>7</v>
      </c>
      <c r="H103" s="1430">
        <v>11</v>
      </c>
      <c r="I103" s="1430">
        <v>15</v>
      </c>
      <c r="J103" s="1430">
        <v>19</v>
      </c>
      <c r="K103" s="2004">
        <v>23</v>
      </c>
      <c r="L103" s="2005"/>
      <c r="M103" s="1430">
        <v>27</v>
      </c>
      <c r="N103" s="1430">
        <v>31</v>
      </c>
      <c r="O103" s="1430">
        <v>35</v>
      </c>
      <c r="P103" s="1430">
        <v>38</v>
      </c>
      <c r="Q103" s="1336"/>
      <c r="R103" s="1336"/>
      <c r="S103" s="1336"/>
      <c r="T103" s="1336"/>
      <c r="U103" s="1336"/>
      <c r="V103" s="1336"/>
      <c r="W103" s="1336"/>
      <c r="X103" s="1318"/>
      <c r="Y103" s="1318"/>
      <c r="Z103" s="1318"/>
      <c r="AA103" s="1363"/>
      <c r="AB103" s="1363"/>
      <c r="AC103" s="1322"/>
      <c r="AD103" s="1363"/>
      <c r="AE103" s="1363"/>
      <c r="AF103" s="1359"/>
      <c r="AG103" s="1319"/>
      <c r="AH103" s="1318"/>
      <c r="AI103" s="1318"/>
      <c r="AJ103" s="1318"/>
      <c r="AK103" s="1367"/>
      <c r="AL103" s="1367"/>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1336" t="s">
        <v>658</v>
      </c>
      <c r="C104" s="1336"/>
      <c r="D104" s="1336"/>
      <c r="E104" s="1336"/>
      <c r="F104" s="1385"/>
      <c r="G104" s="1373"/>
      <c r="H104" s="1373"/>
      <c r="I104" s="1373"/>
      <c r="J104" s="1373"/>
      <c r="K104" s="1783"/>
      <c r="L104" s="1783"/>
      <c r="M104" s="1373"/>
      <c r="N104" s="1373"/>
      <c r="O104" s="1373"/>
      <c r="P104" s="1336"/>
      <c r="Q104" s="1336"/>
      <c r="R104" s="1336"/>
      <c r="S104" s="1336"/>
      <c r="T104" s="1336"/>
      <c r="U104" s="1336"/>
      <c r="V104" s="1336"/>
      <c r="W104" s="1336"/>
      <c r="X104" s="1318"/>
      <c r="Y104" s="1318"/>
      <c r="Z104" s="1318"/>
      <c r="AA104" s="1363"/>
      <c r="AB104" s="1363"/>
      <c r="AC104" s="1322"/>
      <c r="AD104" s="1363"/>
      <c r="AE104" s="1363"/>
      <c r="AF104" s="1359"/>
      <c r="AG104" s="1319"/>
      <c r="AH104" s="1318"/>
      <c r="AI104" s="1318"/>
      <c r="AJ104" s="1318"/>
      <c r="AK104" s="1367"/>
      <c r="AL104" s="1367"/>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1336" t="s">
        <v>182</v>
      </c>
      <c r="C105" s="1336"/>
      <c r="D105" s="1336"/>
      <c r="E105" s="1336"/>
      <c r="F105" s="1385"/>
      <c r="G105" s="1373"/>
      <c r="H105" s="1373"/>
      <c r="I105" s="1373"/>
      <c r="J105" s="1373"/>
      <c r="K105" s="1783"/>
      <c r="L105" s="1783"/>
      <c r="M105" s="1373"/>
      <c r="N105" s="1373"/>
      <c r="O105" s="1373"/>
      <c r="P105" s="1336"/>
      <c r="Q105" s="1336"/>
      <c r="R105" s="1336"/>
      <c r="S105" s="1336"/>
      <c r="T105" s="1336"/>
      <c r="U105" s="1336"/>
      <c r="V105" s="1336"/>
      <c r="W105" s="1336"/>
      <c r="X105" s="1318"/>
      <c r="Y105" s="1318"/>
      <c r="Z105" s="1318"/>
      <c r="AA105" s="1363"/>
      <c r="AB105" s="1363"/>
      <c r="AC105" s="1322"/>
      <c r="AD105" s="1363"/>
      <c r="AE105" s="1320"/>
      <c r="AF105" s="1320"/>
      <c r="AG105" s="1319"/>
      <c r="AH105" s="1318"/>
      <c r="AI105" s="1318"/>
      <c r="AJ105" s="1318"/>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1336" t="s">
        <v>185</v>
      </c>
      <c r="C106" s="1336"/>
      <c r="D106" s="1336"/>
      <c r="E106" s="1336"/>
      <c r="F106" s="1385"/>
      <c r="G106" s="1373"/>
      <c r="H106" s="1373"/>
      <c r="I106" s="1373"/>
      <c r="J106" s="1373"/>
      <c r="K106" s="1783"/>
      <c r="L106" s="1783"/>
      <c r="M106" s="1373"/>
      <c r="N106" s="1373"/>
      <c r="O106" s="1373"/>
      <c r="P106" s="1336"/>
      <c r="Q106" s="1336"/>
      <c r="R106" s="1336"/>
      <c r="S106" s="1336"/>
      <c r="T106" s="1336"/>
      <c r="U106" s="1336"/>
      <c r="V106" s="1336"/>
      <c r="W106" s="1336"/>
      <c r="X106" s="1318"/>
      <c r="Y106" s="1318"/>
      <c r="Z106" s="1318"/>
      <c r="AA106" s="1363"/>
      <c r="AB106" s="1363"/>
      <c r="AC106" s="1322"/>
      <c r="AD106" s="1363"/>
      <c r="AE106" s="1330"/>
      <c r="AF106" s="1330"/>
      <c r="AG106" s="1319"/>
      <c r="AH106" s="1318"/>
      <c r="AI106" s="1318"/>
      <c r="AJ106" s="1318"/>
      <c r="AK106" s="1367"/>
      <c r="AL106" s="1367"/>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1336" t="s">
        <v>401</v>
      </c>
      <c r="C107" s="1336"/>
      <c r="D107" s="1336"/>
      <c r="E107" s="1336"/>
      <c r="F107" s="1385"/>
      <c r="G107" s="1373"/>
      <c r="H107" s="1373"/>
      <c r="I107" s="1373"/>
      <c r="J107" s="1373"/>
      <c r="K107" s="1783"/>
      <c r="L107" s="1783"/>
      <c r="M107" s="1373"/>
      <c r="N107" s="1373"/>
      <c r="O107" s="1373"/>
      <c r="P107" s="1336"/>
      <c r="Q107" s="1328"/>
      <c r="R107" s="1328"/>
      <c r="S107" s="1328"/>
      <c r="T107" s="1328"/>
      <c r="U107" s="1328"/>
      <c r="V107" s="1328"/>
      <c r="W107" s="1328"/>
      <c r="X107" s="1318"/>
      <c r="Y107" s="1318"/>
      <c r="Z107" s="1318"/>
      <c r="AA107" s="1320"/>
      <c r="AB107" s="1320"/>
      <c r="AC107" s="1361"/>
      <c r="AD107" s="1363"/>
      <c r="AE107" s="1330"/>
      <c r="AF107" s="1330"/>
      <c r="AG107" s="1319"/>
      <c r="AH107" s="1318"/>
      <c r="AI107" s="1318"/>
      <c r="AJ107" s="1318"/>
      <c r="AK107" s="1367"/>
      <c r="AL107" s="1367"/>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1336" t="s">
        <v>456</v>
      </c>
      <c r="C108" s="1336"/>
      <c r="D108" s="1336"/>
      <c r="E108" s="1336"/>
      <c r="F108" s="1385"/>
      <c r="G108" s="1373"/>
      <c r="H108" s="1373"/>
      <c r="I108" s="1373"/>
      <c r="J108" s="1373"/>
      <c r="K108" s="1783"/>
      <c r="L108" s="1783"/>
      <c r="M108" s="1373"/>
      <c r="N108" s="1373"/>
      <c r="O108" s="1373"/>
      <c r="P108" s="1328"/>
      <c r="Q108" s="1334"/>
      <c r="R108" s="1334"/>
      <c r="S108" s="1334"/>
      <c r="T108" s="1334"/>
      <c r="U108" s="1328"/>
      <c r="V108" s="1328"/>
      <c r="W108" s="1328"/>
      <c r="X108" s="1318"/>
      <c r="Y108" s="1318"/>
      <c r="Z108" s="1318"/>
      <c r="AA108" s="1330"/>
      <c r="AB108" s="1330"/>
      <c r="AC108" s="1332"/>
      <c r="AD108" s="1363"/>
      <c r="AE108" s="1319"/>
      <c r="AF108" s="1319"/>
      <c r="AG108" s="1319"/>
      <c r="AH108" s="1318"/>
      <c r="AI108" s="1318"/>
      <c r="AJ108" s="1318"/>
      <c r="AK108" s="1331"/>
      <c r="AL108" s="1331"/>
    </row>
    <row r="109" spans="2:92" x14ac:dyDescent="0.25">
      <c r="B109" s="1328" t="s">
        <v>191</v>
      </c>
      <c r="C109" s="1328"/>
      <c r="D109" s="1328"/>
      <c r="E109" s="1328"/>
      <c r="F109" s="1386"/>
      <c r="G109" s="1366"/>
      <c r="H109" s="1366"/>
      <c r="I109" s="1366"/>
      <c r="J109" s="1366"/>
      <c r="K109" s="1783"/>
      <c r="L109" s="1783"/>
      <c r="M109" s="1366"/>
      <c r="N109" s="1366"/>
      <c r="O109" s="1366"/>
      <c r="P109" s="1334"/>
      <c r="Q109" s="1318"/>
      <c r="R109" s="1318"/>
      <c r="S109" s="1318"/>
      <c r="T109" s="1318"/>
      <c r="U109" s="1318"/>
      <c r="V109" s="1318"/>
      <c r="W109" s="1318"/>
      <c r="X109" s="1318"/>
      <c r="Y109" s="1318"/>
      <c r="Z109" s="1318"/>
      <c r="AA109" s="1330"/>
      <c r="AB109" s="1330"/>
      <c r="AC109" s="1332"/>
      <c r="AD109" s="1363"/>
      <c r="AE109" s="1319"/>
      <c r="AF109" s="1319"/>
      <c r="AG109" s="1319"/>
      <c r="AH109" s="1318"/>
      <c r="AI109" s="1318"/>
      <c r="AJ109" s="1318"/>
      <c r="AK109" s="1331"/>
      <c r="AL109" s="1331"/>
    </row>
    <row r="110" spans="2:92" x14ac:dyDescent="0.25">
      <c r="B110" s="1328" t="s">
        <v>193</v>
      </c>
      <c r="C110" s="1328"/>
      <c r="D110" s="1328"/>
      <c r="E110" s="1336"/>
      <c r="F110" s="1385"/>
      <c r="G110" s="1373"/>
      <c r="H110" s="1373"/>
      <c r="I110" s="1366"/>
      <c r="J110" s="1366"/>
      <c r="K110" s="1783"/>
      <c r="L110" s="1783"/>
      <c r="M110" s="1366"/>
      <c r="N110" s="1366"/>
      <c r="O110" s="1366"/>
      <c r="P110" s="1318"/>
      <c r="Q110" s="1318"/>
      <c r="R110" s="1318"/>
      <c r="S110" s="1318"/>
      <c r="T110" s="1318"/>
      <c r="U110" s="1318"/>
      <c r="V110" s="1318"/>
      <c r="W110" s="1318"/>
      <c r="X110" s="1318"/>
      <c r="Y110" s="1318"/>
      <c r="Z110" s="1318"/>
      <c r="AA110" s="1319"/>
      <c r="AB110" s="1319"/>
      <c r="AC110" s="1319"/>
      <c r="AD110" s="1319"/>
      <c r="AE110" s="1319"/>
      <c r="AF110" s="1319"/>
      <c r="AG110" s="1319"/>
      <c r="AH110" s="1318"/>
      <c r="AI110" s="1318"/>
      <c r="AJ110" s="1318"/>
      <c r="AK110" s="1331"/>
      <c r="AL110" s="1331"/>
    </row>
    <row r="111" spans="2:92" x14ac:dyDescent="0.25">
      <c r="B111" s="1336" t="s">
        <v>350</v>
      </c>
      <c r="C111" s="1318"/>
      <c r="D111" s="1318"/>
      <c r="E111" s="1318"/>
      <c r="F111" s="1387"/>
      <c r="G111" s="1371"/>
      <c r="H111" s="1372"/>
      <c r="I111" s="1372"/>
      <c r="J111" s="1372"/>
      <c r="K111" s="1783"/>
      <c r="L111" s="1783"/>
      <c r="M111" s="1372"/>
      <c r="N111" s="1372"/>
      <c r="O111" s="1372"/>
      <c r="P111" s="1318"/>
      <c r="Q111" s="1318"/>
      <c r="R111" s="1318"/>
      <c r="S111" s="1318"/>
      <c r="T111" s="1318"/>
      <c r="U111" s="1318"/>
      <c r="V111" s="1318"/>
      <c r="W111" s="1318"/>
      <c r="X111" s="1318"/>
      <c r="Y111" s="1318"/>
      <c r="Z111" s="1318"/>
      <c r="AA111" s="1319"/>
      <c r="AB111" s="1319"/>
      <c r="AC111" s="1319"/>
      <c r="AD111" s="1319"/>
      <c r="AE111" s="1319"/>
      <c r="AF111" s="1319"/>
      <c r="AG111" s="1319"/>
      <c r="AH111" s="1318"/>
      <c r="AI111" s="1318"/>
      <c r="AJ111" s="1318"/>
      <c r="AK111" s="1331"/>
      <c r="AL111" s="1331"/>
    </row>
    <row r="112" spans="2:92" x14ac:dyDescent="0.25">
      <c r="B112" s="1336" t="s">
        <v>199</v>
      </c>
      <c r="C112" s="1318"/>
      <c r="D112" s="1318"/>
      <c r="E112" s="1318"/>
      <c r="F112" s="1387"/>
      <c r="G112" s="1371"/>
      <c r="H112" s="1372"/>
      <c r="I112" s="1372"/>
      <c r="J112" s="1372"/>
      <c r="K112" s="1783"/>
      <c r="L112" s="1783"/>
      <c r="M112" s="1372"/>
      <c r="N112" s="1372"/>
      <c r="O112" s="1372"/>
      <c r="P112" s="1318"/>
      <c r="Q112" s="1318"/>
      <c r="R112" s="1318"/>
      <c r="S112" s="1318"/>
      <c r="T112" s="1318"/>
      <c r="U112" s="1318"/>
      <c r="V112" s="1318"/>
      <c r="W112" s="1318"/>
      <c r="X112" s="1318"/>
      <c r="Y112" s="1318"/>
      <c r="Z112" s="1318"/>
      <c r="AA112" s="1319"/>
      <c r="AB112" s="1319"/>
      <c r="AC112" s="1319"/>
      <c r="AD112" s="1319"/>
      <c r="AE112" s="1319"/>
      <c r="AF112" s="1319"/>
      <c r="AG112" s="1319"/>
      <c r="AH112" s="1318"/>
      <c r="AI112" s="1318"/>
      <c r="AJ112" s="1318"/>
      <c r="AK112" s="1331"/>
      <c r="AL112" s="1331"/>
    </row>
    <row r="113" spans="2:38" x14ac:dyDescent="0.25">
      <c r="B113" s="1336" t="s">
        <v>200</v>
      </c>
      <c r="C113" s="1318"/>
      <c r="D113" s="1318"/>
      <c r="E113" s="1318"/>
      <c r="F113" s="1387"/>
      <c r="G113" s="1371"/>
      <c r="H113" s="1372"/>
      <c r="I113" s="1372"/>
      <c r="J113" s="1372"/>
      <c r="K113" s="1783"/>
      <c r="L113" s="1783"/>
      <c r="M113" s="1372"/>
      <c r="N113" s="1372"/>
      <c r="O113" s="1372"/>
      <c r="P113" s="1318"/>
      <c r="Q113" s="1318"/>
      <c r="R113" s="1318"/>
      <c r="S113" s="1318"/>
      <c r="T113" s="1318"/>
      <c r="U113" s="1318"/>
      <c r="V113" s="1318"/>
      <c r="W113" s="1318"/>
      <c r="X113" s="1318"/>
      <c r="Y113" s="1318"/>
      <c r="Z113" s="1318"/>
      <c r="AA113" s="1319"/>
      <c r="AB113" s="1319"/>
      <c r="AC113" s="1319"/>
      <c r="AD113" s="1319"/>
      <c r="AE113" s="1319"/>
      <c r="AF113" s="1319"/>
      <c r="AG113" s="1319"/>
      <c r="AH113" s="1318"/>
      <c r="AI113" s="1318"/>
      <c r="AJ113" s="1318"/>
      <c r="AK113" s="1331"/>
      <c r="AL113" s="1331"/>
    </row>
    <row r="114" spans="2:38" x14ac:dyDescent="0.25">
      <c r="B114" s="1336" t="s">
        <v>205</v>
      </c>
      <c r="C114" s="1318"/>
      <c r="D114" s="1318"/>
      <c r="E114" s="1318"/>
      <c r="F114" s="1387"/>
      <c r="G114" s="1371"/>
      <c r="H114" s="1372"/>
      <c r="I114" s="1372"/>
      <c r="J114" s="1372"/>
      <c r="K114" s="1783"/>
      <c r="L114" s="1783"/>
      <c r="M114" s="1372"/>
      <c r="N114" s="1372"/>
      <c r="O114" s="1372"/>
      <c r="P114" s="1318"/>
      <c r="Q114" s="1318"/>
      <c r="R114" s="1318"/>
      <c r="S114" s="1318"/>
      <c r="T114" s="1318"/>
      <c r="U114" s="1318"/>
      <c r="V114" s="1318"/>
      <c r="W114" s="1318"/>
      <c r="X114" s="1318"/>
      <c r="Y114" s="1318"/>
      <c r="Z114" s="1318"/>
      <c r="AA114" s="1319"/>
      <c r="AB114" s="1319"/>
      <c r="AC114" s="1319"/>
      <c r="AD114" s="1319"/>
      <c r="AE114" s="1319"/>
      <c r="AF114" s="1319"/>
      <c r="AG114" s="1319"/>
      <c r="AH114" s="1318"/>
      <c r="AI114" s="1318"/>
      <c r="AJ114" s="1318"/>
      <c r="AK114" s="1331"/>
      <c r="AL114" s="1331"/>
    </row>
    <row r="115" spans="2:38" x14ac:dyDescent="0.25">
      <c r="B115" s="1336" t="s">
        <v>659</v>
      </c>
      <c r="C115" s="1318"/>
      <c r="D115" s="1318"/>
      <c r="E115" s="1318"/>
      <c r="F115" s="1387"/>
      <c r="G115" s="1371"/>
      <c r="H115" s="1372"/>
      <c r="I115" s="1372"/>
      <c r="J115" s="1372"/>
      <c r="K115" s="1783"/>
      <c r="L115" s="1783"/>
      <c r="M115" s="1372"/>
      <c r="N115" s="1372"/>
      <c r="O115" s="1372"/>
      <c r="P115" s="1318"/>
      <c r="Q115" s="1318"/>
      <c r="R115" s="1318"/>
      <c r="S115" s="1318"/>
      <c r="T115" s="1318"/>
      <c r="U115" s="1318"/>
      <c r="V115" s="1318"/>
      <c r="W115" s="1318"/>
      <c r="X115" s="1318"/>
      <c r="Y115" s="1318"/>
      <c r="Z115" s="1318"/>
      <c r="AA115" s="1319"/>
      <c r="AB115" s="1319"/>
      <c r="AC115" s="1319"/>
      <c r="AD115" s="1319"/>
      <c r="AE115" s="1319"/>
      <c r="AF115" s="1319"/>
      <c r="AG115" s="1319"/>
      <c r="AH115" s="1318"/>
      <c r="AI115" s="1318"/>
      <c r="AJ115" s="1318"/>
      <c r="AK115" s="1331"/>
      <c r="AL115" s="1331"/>
    </row>
    <row r="116" spans="2:38" x14ac:dyDescent="0.25">
      <c r="B116" s="1336" t="s">
        <v>508</v>
      </c>
      <c r="C116" s="1318"/>
      <c r="D116" s="1318"/>
      <c r="E116" s="1318"/>
      <c r="F116" s="1387"/>
      <c r="G116" s="1371"/>
      <c r="H116" s="1372"/>
      <c r="I116" s="1372"/>
      <c r="J116" s="1372"/>
      <c r="K116" s="1783"/>
      <c r="L116" s="1783"/>
      <c r="M116" s="1372"/>
      <c r="N116" s="1372"/>
      <c r="O116" s="1372"/>
      <c r="P116" s="1318"/>
      <c r="Q116" s="1318"/>
      <c r="R116" s="1318"/>
      <c r="S116" s="1318"/>
      <c r="T116" s="1318"/>
      <c r="U116" s="1318"/>
      <c r="V116" s="1318"/>
      <c r="W116" s="1318"/>
      <c r="X116" s="1318"/>
      <c r="Y116" s="1318"/>
      <c r="Z116" s="1318"/>
      <c r="AA116" s="1319"/>
      <c r="AB116" s="1319"/>
      <c r="AC116" s="1319"/>
      <c r="AD116" s="1319"/>
      <c r="AE116" s="1319"/>
      <c r="AF116" s="1319"/>
      <c r="AG116" s="1319"/>
      <c r="AH116" s="1318"/>
      <c r="AI116" s="1318"/>
      <c r="AJ116" s="1318"/>
      <c r="AK116" s="1331"/>
      <c r="AL116" s="1331"/>
    </row>
    <row r="117" spans="2:38" x14ac:dyDescent="0.25">
      <c r="B117" s="1336" t="s">
        <v>217</v>
      </c>
      <c r="C117" s="1318"/>
      <c r="D117" s="1318"/>
      <c r="E117" s="1318"/>
      <c r="F117" s="1387"/>
      <c r="G117" s="1371"/>
      <c r="H117" s="1372"/>
      <c r="I117" s="1372"/>
      <c r="J117" s="1372"/>
      <c r="K117" s="1783"/>
      <c r="L117" s="1783"/>
      <c r="M117" s="1372"/>
      <c r="N117" s="1372"/>
      <c r="O117" s="1372"/>
      <c r="P117" s="1318"/>
      <c r="Q117" s="1318"/>
      <c r="R117" s="1318"/>
      <c r="S117" s="1318"/>
      <c r="T117" s="1318"/>
      <c r="U117" s="1318"/>
      <c r="V117" s="1318"/>
      <c r="W117" s="1318"/>
      <c r="X117" s="1318"/>
      <c r="Y117" s="1318"/>
      <c r="Z117" s="1318"/>
      <c r="AA117" s="1319"/>
      <c r="AB117" s="1319"/>
      <c r="AC117" s="1319"/>
      <c r="AD117" s="1319"/>
      <c r="AE117" s="1319"/>
      <c r="AF117" s="1319"/>
      <c r="AG117" s="1319"/>
      <c r="AH117" s="1318"/>
      <c r="AI117" s="1318"/>
      <c r="AJ117" s="1318"/>
      <c r="AK117" s="1331"/>
      <c r="AL117" s="1331"/>
    </row>
    <row r="118" spans="2:38" x14ac:dyDescent="0.25">
      <c r="B118" s="1336" t="s">
        <v>224</v>
      </c>
      <c r="C118" s="1318"/>
      <c r="D118" s="1318"/>
      <c r="E118" s="1318"/>
      <c r="F118" s="1387"/>
      <c r="G118" s="1371"/>
      <c r="H118" s="1372"/>
      <c r="I118" s="1372"/>
      <c r="J118" s="1372"/>
      <c r="K118" s="1783"/>
      <c r="L118" s="1783"/>
      <c r="M118" s="1372"/>
      <c r="N118" s="1372"/>
      <c r="O118" s="1372"/>
      <c r="P118" s="1318"/>
      <c r="Q118" s="1318"/>
      <c r="R118" s="1318"/>
      <c r="S118" s="1318"/>
      <c r="T118" s="1318"/>
      <c r="U118" s="1318"/>
      <c r="V118" s="1318"/>
      <c r="W118" s="1318"/>
      <c r="X118" s="1318"/>
      <c r="Y118" s="1318"/>
      <c r="Z118" s="1318"/>
      <c r="AA118" s="1319"/>
      <c r="AB118" s="1319"/>
      <c r="AC118" s="1319"/>
      <c r="AD118" s="1319"/>
      <c r="AE118" s="1319"/>
      <c r="AF118" s="1319"/>
      <c r="AG118" s="1319"/>
      <c r="AH118" s="1318"/>
      <c r="AI118" s="1318"/>
      <c r="AJ118" s="1318"/>
      <c r="AK118" s="1331"/>
      <c r="AL118" s="1331"/>
    </row>
    <row r="119" spans="2:38" x14ac:dyDescent="0.25">
      <c r="B119" s="1336" t="s">
        <v>660</v>
      </c>
      <c r="C119" s="1318"/>
      <c r="D119" s="1318"/>
      <c r="E119" s="1318"/>
      <c r="F119" s="1387"/>
      <c r="G119" s="1371"/>
      <c r="H119" s="1372"/>
      <c r="I119" s="1372"/>
      <c r="J119" s="1372"/>
      <c r="K119" s="1783"/>
      <c r="L119" s="1783"/>
      <c r="M119" s="1372"/>
      <c r="N119" s="1372"/>
      <c r="O119" s="1372"/>
      <c r="P119" s="1318"/>
      <c r="Q119" s="1318"/>
      <c r="R119" s="1318"/>
      <c r="S119" s="1318"/>
      <c r="T119" s="1318"/>
      <c r="U119" s="1318"/>
      <c r="V119" s="1318"/>
      <c r="W119" s="1318"/>
      <c r="X119" s="1318"/>
      <c r="Y119" s="1318"/>
      <c r="Z119" s="1318"/>
      <c r="AA119" s="1319"/>
      <c r="AB119" s="1319"/>
      <c r="AC119" s="1319"/>
      <c r="AD119" s="1319"/>
      <c r="AE119" s="1319"/>
      <c r="AF119" s="1319"/>
      <c r="AG119" s="1319"/>
      <c r="AH119" s="1318"/>
      <c r="AI119" s="1318"/>
      <c r="AJ119" s="1318"/>
      <c r="AK119" s="1331"/>
      <c r="AL119" s="1331"/>
    </row>
    <row r="120" spans="2:38" x14ac:dyDescent="0.25">
      <c r="B120" s="1336" t="s">
        <v>506</v>
      </c>
      <c r="C120" s="1318"/>
      <c r="D120" s="1318"/>
      <c r="E120" s="1318"/>
      <c r="F120" s="1387"/>
      <c r="G120" s="1371"/>
      <c r="H120" s="1372"/>
      <c r="I120" s="1372"/>
      <c r="J120" s="1372"/>
      <c r="K120" s="1783"/>
      <c r="L120" s="1783"/>
      <c r="M120" s="1372"/>
      <c r="N120" s="1372"/>
      <c r="O120" s="1372"/>
      <c r="P120" s="1318"/>
      <c r="Q120" s="1318"/>
      <c r="R120" s="1318"/>
      <c r="S120" s="1318"/>
      <c r="T120" s="1318"/>
      <c r="U120" s="1318"/>
      <c r="V120" s="1318"/>
      <c r="W120" s="1318"/>
      <c r="X120" s="1318"/>
      <c r="Y120" s="1318"/>
      <c r="Z120" s="1318"/>
      <c r="AA120" s="1319"/>
      <c r="AB120" s="1319"/>
      <c r="AC120" s="1319"/>
      <c r="AD120" s="1319"/>
      <c r="AE120" s="1319"/>
      <c r="AF120" s="1319"/>
      <c r="AG120" s="1319"/>
      <c r="AH120" s="1318"/>
      <c r="AI120" s="1318"/>
      <c r="AJ120" s="1318"/>
      <c r="AK120" s="1331"/>
      <c r="AL120" s="1331"/>
    </row>
    <row r="121" spans="2:38" x14ac:dyDescent="0.25">
      <c r="B121" s="1336" t="s">
        <v>231</v>
      </c>
      <c r="C121" s="1318"/>
      <c r="D121" s="1318"/>
      <c r="E121" s="1318"/>
      <c r="F121" s="1387"/>
      <c r="G121" s="1371"/>
      <c r="H121" s="1372"/>
      <c r="I121" s="1372"/>
      <c r="J121" s="1372"/>
      <c r="K121" s="1783"/>
      <c r="L121" s="1783"/>
      <c r="M121" s="1372"/>
      <c r="N121" s="1372"/>
      <c r="O121" s="1372"/>
      <c r="P121" s="1318"/>
      <c r="Q121" s="1318"/>
      <c r="R121" s="1318"/>
      <c r="S121" s="1318"/>
      <c r="T121" s="1318"/>
      <c r="U121" s="1318"/>
      <c r="V121" s="1318"/>
      <c r="W121" s="1318"/>
      <c r="X121" s="1318"/>
      <c r="Y121" s="1318"/>
      <c r="Z121" s="1318"/>
      <c r="AA121" s="1319"/>
      <c r="AB121" s="1319"/>
      <c r="AC121" s="1319"/>
      <c r="AD121" s="1319"/>
      <c r="AE121" s="1319"/>
      <c r="AF121" s="1319"/>
      <c r="AG121" s="1319"/>
      <c r="AH121" s="1318"/>
      <c r="AI121" s="1318"/>
      <c r="AJ121" s="1318"/>
      <c r="AK121" s="1331"/>
      <c r="AL121" s="1331"/>
    </row>
    <row r="122" spans="2:38" x14ac:dyDescent="0.25">
      <c r="B122" s="1336" t="s">
        <v>233</v>
      </c>
      <c r="C122" s="1318"/>
      <c r="D122" s="1318"/>
      <c r="E122" s="1318"/>
      <c r="F122" s="1387"/>
      <c r="G122" s="1371"/>
      <c r="H122" s="1372"/>
      <c r="I122" s="1372"/>
      <c r="J122" s="1372"/>
      <c r="K122" s="1783"/>
      <c r="L122" s="1783"/>
      <c r="M122" s="1372"/>
      <c r="N122" s="1372"/>
      <c r="O122" s="1372"/>
      <c r="P122" s="1318"/>
      <c r="Q122" s="1318"/>
      <c r="R122" s="1318"/>
      <c r="S122" s="1318"/>
      <c r="T122" s="1318"/>
      <c r="U122" s="1318"/>
      <c r="V122" s="1318"/>
      <c r="W122" s="1318"/>
      <c r="X122" s="1318"/>
      <c r="Y122" s="1318"/>
      <c r="Z122" s="1318"/>
      <c r="AA122" s="1319"/>
      <c r="AB122" s="1319"/>
      <c r="AC122" s="1319"/>
      <c r="AD122" s="1319"/>
      <c r="AE122" s="1319"/>
      <c r="AF122" s="1319"/>
      <c r="AG122" s="1319"/>
      <c r="AH122" s="1318"/>
      <c r="AI122" s="1318"/>
      <c r="AJ122" s="1318"/>
      <c r="AK122" s="1331"/>
      <c r="AL122" s="1331"/>
    </row>
    <row r="123" spans="2:38" x14ac:dyDescent="0.25">
      <c r="B123" s="1336" t="s">
        <v>237</v>
      </c>
      <c r="C123" s="1318"/>
      <c r="D123" s="1318"/>
      <c r="E123" s="1318"/>
      <c r="F123" s="1387"/>
      <c r="G123" s="1371"/>
      <c r="H123" s="1372"/>
      <c r="I123" s="1372"/>
      <c r="J123" s="1372"/>
      <c r="K123" s="1783"/>
      <c r="L123" s="1783"/>
      <c r="M123" s="1372"/>
      <c r="N123" s="1372"/>
      <c r="O123" s="1372"/>
      <c r="P123" s="1318"/>
      <c r="Q123" s="1318"/>
      <c r="R123" s="1318"/>
      <c r="S123" s="1318"/>
      <c r="T123" s="1318"/>
      <c r="U123" s="1318"/>
      <c r="V123" s="1318"/>
      <c r="W123" s="1318"/>
      <c r="X123" s="1318"/>
      <c r="Y123" s="1318"/>
      <c r="Z123" s="1318"/>
      <c r="AA123" s="1319"/>
      <c r="AB123" s="1319"/>
      <c r="AC123" s="1319"/>
      <c r="AD123" s="1319"/>
      <c r="AE123" s="1319"/>
      <c r="AF123" s="1319"/>
      <c r="AG123" s="1319"/>
      <c r="AH123" s="1318"/>
      <c r="AI123" s="1318"/>
      <c r="AJ123" s="1318"/>
      <c r="AK123" s="1331"/>
      <c r="AL123" s="1331"/>
    </row>
    <row r="124" spans="2:38" x14ac:dyDescent="0.25">
      <c r="B124" s="1336"/>
      <c r="C124" s="1318"/>
      <c r="D124" s="1358"/>
      <c r="E124" s="1358"/>
      <c r="F124" s="1371"/>
      <c r="G124" s="1371"/>
      <c r="H124" s="1372"/>
      <c r="I124" s="1372"/>
      <c r="J124" s="1372"/>
      <c r="K124" s="1783"/>
      <c r="L124" s="1783"/>
      <c r="M124" s="1372"/>
      <c r="N124" s="1372"/>
      <c r="O124" s="1372"/>
      <c r="P124" s="1318"/>
      <c r="Q124" s="1318"/>
      <c r="R124" s="1318"/>
      <c r="S124" s="1318"/>
      <c r="T124" s="1318"/>
      <c r="U124" s="1318"/>
      <c r="V124" s="1318"/>
      <c r="W124" s="1318"/>
      <c r="X124" s="1318"/>
      <c r="Y124" s="1318"/>
      <c r="Z124" s="1318"/>
      <c r="AA124" s="1319"/>
      <c r="AB124" s="1319"/>
      <c r="AC124" s="1319"/>
      <c r="AD124" s="1319"/>
      <c r="AE124" s="1319"/>
      <c r="AF124" s="1319"/>
      <c r="AG124" s="1319"/>
      <c r="AH124" s="1318"/>
      <c r="AI124" s="1318"/>
      <c r="AJ124" s="1318"/>
      <c r="AK124" s="1331"/>
      <c r="AL124" s="1331"/>
    </row>
    <row r="125" spans="2:38" x14ac:dyDescent="0.25">
      <c r="B125" s="1336"/>
      <c r="C125" s="1318"/>
      <c r="D125" s="1358"/>
      <c r="E125" s="1358"/>
      <c r="F125" s="1371"/>
      <c r="G125" s="1371"/>
      <c r="H125" s="1372"/>
      <c r="I125" s="1372"/>
      <c r="J125" s="1372"/>
      <c r="K125" s="1783"/>
      <c r="L125" s="1783"/>
      <c r="M125" s="1372"/>
      <c r="N125" s="1372"/>
      <c r="O125" s="1372"/>
      <c r="P125" s="1318"/>
      <c r="Q125" s="1318"/>
      <c r="R125" s="1318"/>
      <c r="S125" s="1318"/>
      <c r="T125" s="1318"/>
      <c r="U125" s="1318"/>
      <c r="V125" s="1318"/>
      <c r="W125" s="1318"/>
      <c r="X125" s="1318"/>
      <c r="Y125" s="1318"/>
      <c r="Z125" s="1318"/>
      <c r="AA125" s="1319"/>
      <c r="AB125" s="1319"/>
      <c r="AC125" s="1319"/>
      <c r="AD125" s="1319"/>
      <c r="AE125" s="1319"/>
      <c r="AF125" s="1319"/>
      <c r="AG125" s="1319"/>
      <c r="AH125" s="1318"/>
      <c r="AI125" s="1318"/>
      <c r="AJ125" s="1318"/>
      <c r="AK125" s="1331"/>
      <c r="AL125" s="1331"/>
    </row>
    <row r="126" spans="2:38" x14ac:dyDescent="0.25">
      <c r="B126" s="1336"/>
      <c r="C126" s="1318"/>
      <c r="D126" s="1358"/>
      <c r="E126" s="1358"/>
      <c r="F126" s="1371"/>
      <c r="G126" s="1371"/>
      <c r="H126" s="1372"/>
      <c r="I126" s="1372"/>
      <c r="J126" s="1372"/>
      <c r="K126" s="1783"/>
      <c r="L126" s="1783"/>
      <c r="M126" s="1372"/>
      <c r="N126" s="1372"/>
      <c r="O126" s="1372"/>
      <c r="P126" s="1318"/>
      <c r="Q126" s="1318"/>
      <c r="R126" s="1318"/>
      <c r="S126" s="1318"/>
      <c r="T126" s="1318"/>
      <c r="U126" s="1318"/>
      <c r="V126" s="1318"/>
      <c r="W126" s="1318"/>
      <c r="X126" s="1318"/>
      <c r="Y126" s="1318"/>
      <c r="Z126" s="1318"/>
      <c r="AA126" s="1319"/>
      <c r="AB126" s="1319"/>
      <c r="AC126" s="1319"/>
      <c r="AD126" s="1319"/>
      <c r="AE126" s="1319"/>
      <c r="AF126" s="1319"/>
      <c r="AG126" s="1319"/>
      <c r="AH126" s="1318"/>
      <c r="AI126" s="1318"/>
      <c r="AJ126" s="1318"/>
      <c r="AK126" s="1331"/>
      <c r="AL126" s="1331"/>
    </row>
    <row r="127" spans="2:38" x14ac:dyDescent="0.25">
      <c r="B127" s="1336"/>
      <c r="C127" s="1318"/>
      <c r="D127" s="1358"/>
      <c r="E127" s="1358"/>
      <c r="F127" s="1371"/>
      <c r="G127" s="1371"/>
      <c r="H127" s="1372"/>
      <c r="I127" s="1372"/>
      <c r="J127" s="1372"/>
      <c r="K127" s="1783"/>
      <c r="L127" s="1783"/>
      <c r="M127" s="1372"/>
      <c r="N127" s="1372"/>
      <c r="O127" s="1372"/>
      <c r="P127" s="1318"/>
      <c r="Q127" s="1318"/>
      <c r="R127" s="1318"/>
      <c r="S127" s="1318"/>
      <c r="T127" s="1318"/>
      <c r="U127" s="1318"/>
      <c r="V127" s="1318"/>
      <c r="W127" s="1318"/>
      <c r="X127" s="1318"/>
      <c r="Y127" s="1318"/>
      <c r="Z127" s="1318"/>
      <c r="AA127" s="1319"/>
      <c r="AB127" s="1319"/>
      <c r="AC127" s="1319"/>
      <c r="AD127" s="1319"/>
      <c r="AE127" s="1319"/>
      <c r="AF127" s="1319"/>
      <c r="AG127" s="1319"/>
      <c r="AH127" s="1318"/>
      <c r="AI127" s="1318"/>
      <c r="AJ127" s="1318"/>
      <c r="AK127" s="1331"/>
      <c r="AL127" s="1331"/>
    </row>
    <row r="128" spans="2:38" x14ac:dyDescent="0.25">
      <c r="B128" s="1318"/>
      <c r="C128" s="1318"/>
      <c r="D128" s="1318"/>
      <c r="E128" s="1318"/>
      <c r="F128" s="1318"/>
      <c r="G128" s="1318"/>
      <c r="H128" s="1318"/>
      <c r="I128" s="1318"/>
      <c r="J128" s="1318"/>
      <c r="K128" s="1318"/>
      <c r="L128" s="1318"/>
      <c r="M128" s="1318"/>
      <c r="N128" s="1318"/>
      <c r="O128" s="1318"/>
      <c r="P128" s="1318"/>
      <c r="Q128" s="1318"/>
      <c r="R128" s="1318"/>
      <c r="S128" s="1318"/>
      <c r="T128" s="1318"/>
      <c r="U128" s="1318"/>
      <c r="V128" s="1318"/>
      <c r="W128" s="1318"/>
      <c r="X128" s="1318"/>
      <c r="Y128" s="1318"/>
      <c r="Z128" s="1318"/>
      <c r="AA128" s="1319"/>
      <c r="AB128" s="1319"/>
      <c r="AC128" s="1319"/>
      <c r="AD128" s="1319"/>
      <c r="AE128" s="1319"/>
      <c r="AF128" s="1319"/>
      <c r="AG128" s="1319"/>
      <c r="AH128" s="1318"/>
      <c r="AI128" s="1318"/>
      <c r="AJ128" s="1318"/>
      <c r="AK128" s="1331"/>
      <c r="AL128" s="1331"/>
    </row>
    <row r="129" spans="2:38" x14ac:dyDescent="0.25">
      <c r="B129" s="1318"/>
      <c r="C129" s="1318"/>
      <c r="D129" s="1318"/>
      <c r="E129" s="1318"/>
      <c r="F129" s="1318"/>
      <c r="G129" s="1318"/>
      <c r="H129" s="1318"/>
      <c r="I129" s="1318"/>
      <c r="J129" s="1318"/>
      <c r="K129" s="1318"/>
      <c r="L129" s="1318"/>
      <c r="M129" s="1318"/>
      <c r="N129" s="1318"/>
      <c r="O129" s="1318"/>
      <c r="P129" s="1318"/>
      <c r="Q129" s="1318"/>
      <c r="R129" s="1318"/>
      <c r="S129" s="1318"/>
      <c r="T129" s="1318"/>
      <c r="U129" s="1318"/>
      <c r="V129" s="1318"/>
      <c r="W129" s="1318"/>
      <c r="X129" s="1318"/>
      <c r="Y129" s="1318"/>
      <c r="Z129" s="1318"/>
      <c r="AA129" s="1319"/>
      <c r="AB129" s="1319"/>
      <c r="AC129" s="1319"/>
      <c r="AD129" s="1319"/>
      <c r="AE129" s="1319"/>
      <c r="AF129" s="1319"/>
      <c r="AG129" s="1319"/>
      <c r="AH129" s="1318"/>
      <c r="AI129" s="1318"/>
      <c r="AJ129" s="1318"/>
      <c r="AK129" s="1331"/>
      <c r="AL129" s="1331"/>
    </row>
    <row r="130" spans="2:38" x14ac:dyDescent="0.25">
      <c r="B130" s="1318"/>
      <c r="C130" s="1318"/>
      <c r="D130" s="1318"/>
      <c r="E130" s="1318"/>
      <c r="F130" s="1318"/>
      <c r="G130" s="1318"/>
      <c r="H130" s="1318"/>
      <c r="I130" s="1318"/>
      <c r="J130" s="1318"/>
      <c r="K130" s="1318"/>
      <c r="L130" s="1318"/>
      <c r="M130" s="1318"/>
      <c r="N130" s="1318"/>
      <c r="O130" s="1318"/>
      <c r="P130" s="1318"/>
      <c r="Q130" s="1318"/>
      <c r="R130" s="1318"/>
      <c r="S130" s="1318"/>
      <c r="T130" s="1318"/>
      <c r="U130" s="1318"/>
      <c r="V130" s="1318"/>
      <c r="W130" s="1318"/>
      <c r="X130" s="1318"/>
      <c r="Y130" s="1318"/>
      <c r="Z130" s="1318"/>
      <c r="AA130" s="1319"/>
      <c r="AB130" s="1319"/>
      <c r="AC130" s="1319"/>
      <c r="AD130" s="1319"/>
      <c r="AE130" s="1319"/>
      <c r="AF130" s="1319"/>
      <c r="AG130" s="1319"/>
      <c r="AH130" s="1318"/>
      <c r="AI130" s="1318"/>
      <c r="AJ130" s="1318"/>
      <c r="AK130" s="1331"/>
      <c r="AL130" s="1331"/>
    </row>
    <row r="131" spans="2:38" x14ac:dyDescent="0.25">
      <c r="B131" s="1318"/>
      <c r="C131" s="1318"/>
      <c r="D131" s="1318"/>
      <c r="E131" s="1318"/>
      <c r="F131" s="1318"/>
      <c r="G131" s="1318"/>
      <c r="H131" s="1318"/>
      <c r="I131" s="1318"/>
      <c r="J131" s="1318"/>
      <c r="K131" s="1318"/>
      <c r="L131" s="1318"/>
      <c r="M131" s="1318"/>
      <c r="N131" s="1318"/>
      <c r="O131" s="1318"/>
      <c r="P131" s="1318"/>
      <c r="Q131" s="1318"/>
      <c r="R131" s="1318"/>
      <c r="S131" s="1318"/>
      <c r="T131" s="1318"/>
      <c r="U131" s="1318"/>
      <c r="V131" s="1318"/>
      <c r="W131" s="1318"/>
      <c r="X131" s="1318"/>
      <c r="Y131" s="1318"/>
      <c r="Z131" s="1318"/>
      <c r="AA131" s="1319"/>
      <c r="AB131" s="1319"/>
      <c r="AC131" s="1319"/>
      <c r="AD131" s="1319"/>
      <c r="AE131" s="1319"/>
      <c r="AF131" s="1319"/>
      <c r="AG131" s="1319"/>
      <c r="AH131" s="1318"/>
      <c r="AI131" s="1318"/>
      <c r="AJ131" s="1318"/>
      <c r="AK131" s="1331"/>
      <c r="AL131" s="1331"/>
    </row>
    <row r="132" spans="2:38" x14ac:dyDescent="0.25">
      <c r="B132" s="1318"/>
      <c r="C132" s="1318"/>
      <c r="D132" s="1318"/>
      <c r="E132" s="1318"/>
      <c r="F132" s="1318"/>
      <c r="G132" s="1318"/>
      <c r="H132" s="1318"/>
      <c r="I132" s="1318"/>
      <c r="J132" s="1318"/>
      <c r="K132" s="1318"/>
      <c r="L132" s="1318"/>
      <c r="M132" s="1318"/>
      <c r="N132" s="1318"/>
      <c r="O132" s="1318"/>
      <c r="P132" s="1318"/>
      <c r="Q132" s="1318"/>
      <c r="R132" s="1318"/>
      <c r="S132" s="1318"/>
      <c r="T132" s="1318"/>
      <c r="U132" s="1318"/>
      <c r="V132" s="1318"/>
      <c r="W132" s="1318"/>
      <c r="X132" s="1318"/>
      <c r="Y132" s="1318"/>
      <c r="Z132" s="1318"/>
      <c r="AA132" s="1319"/>
      <c r="AB132" s="1319"/>
      <c r="AC132" s="1319"/>
      <c r="AD132" s="1319"/>
      <c r="AE132" s="1319"/>
      <c r="AF132" s="1319"/>
      <c r="AG132" s="1319"/>
      <c r="AH132" s="1318"/>
      <c r="AI132" s="1318"/>
      <c r="AJ132" s="1318"/>
      <c r="AK132" s="1331"/>
      <c r="AL132" s="1331"/>
    </row>
    <row r="133" spans="2:38" x14ac:dyDescent="0.25">
      <c r="B133" s="1318"/>
      <c r="C133" s="1318"/>
      <c r="D133" s="1318"/>
      <c r="E133" s="1318"/>
      <c r="F133" s="1318"/>
      <c r="G133" s="1318"/>
      <c r="H133" s="1318"/>
      <c r="I133" s="1318"/>
      <c r="J133" s="1318"/>
      <c r="K133" s="1318"/>
      <c r="L133" s="1318"/>
      <c r="M133" s="1318"/>
      <c r="N133" s="1318"/>
      <c r="O133" s="1318"/>
      <c r="P133" s="1318"/>
      <c r="Q133" s="1318"/>
      <c r="R133" s="1318"/>
      <c r="S133" s="1318"/>
      <c r="T133" s="1318"/>
      <c r="U133" s="1318"/>
      <c r="V133" s="1318"/>
      <c r="W133" s="1318"/>
      <c r="X133" s="1318"/>
      <c r="Y133" s="1318"/>
      <c r="Z133" s="1318"/>
      <c r="AA133" s="1319"/>
      <c r="AB133" s="1319"/>
      <c r="AC133" s="1319"/>
      <c r="AD133" s="1319"/>
      <c r="AE133" s="1319"/>
      <c r="AF133" s="1319"/>
      <c r="AG133" s="1319"/>
      <c r="AH133" s="1318"/>
      <c r="AI133" s="1318"/>
      <c r="AJ133" s="1318"/>
      <c r="AK133" s="1331"/>
      <c r="AL133" s="1331"/>
    </row>
    <row r="134" spans="2:38" x14ac:dyDescent="0.25">
      <c r="B134" s="1318"/>
      <c r="C134" s="1318"/>
      <c r="D134" s="1318"/>
      <c r="E134" s="1318"/>
      <c r="F134" s="1318"/>
      <c r="G134" s="1318"/>
      <c r="H134" s="1318"/>
      <c r="I134" s="1318"/>
      <c r="J134" s="1318"/>
      <c r="K134" s="1318"/>
      <c r="L134" s="1318"/>
      <c r="M134" s="1318"/>
      <c r="N134" s="1318"/>
      <c r="O134" s="1318"/>
      <c r="P134" s="1318"/>
      <c r="Q134" s="1318"/>
      <c r="R134" s="1318"/>
      <c r="S134" s="1318"/>
      <c r="T134" s="1318"/>
      <c r="U134" s="1318"/>
      <c r="V134" s="1318"/>
      <c r="W134" s="1318"/>
      <c r="X134" s="1318"/>
      <c r="Y134" s="1318"/>
      <c r="Z134" s="1318"/>
      <c r="AA134" s="1319"/>
      <c r="AB134" s="1319"/>
      <c r="AC134" s="1319"/>
      <c r="AD134" s="1319"/>
      <c r="AE134" s="1319"/>
      <c r="AF134" s="1319"/>
      <c r="AG134" s="1319"/>
      <c r="AH134" s="1318"/>
      <c r="AI134" s="1318"/>
      <c r="AJ134" s="1318"/>
      <c r="AK134" s="1331"/>
      <c r="AL134" s="1331"/>
    </row>
    <row r="135" spans="2:38" x14ac:dyDescent="0.25">
      <c r="B135" s="1318"/>
      <c r="C135" s="1318"/>
      <c r="D135" s="1318"/>
      <c r="E135" s="1318"/>
      <c r="F135" s="1318"/>
      <c r="G135" s="1318"/>
      <c r="H135" s="1318"/>
      <c r="I135" s="1318"/>
      <c r="J135" s="1318"/>
      <c r="K135" s="1318"/>
      <c r="L135" s="1318"/>
      <c r="M135" s="1318"/>
      <c r="N135" s="1318"/>
      <c r="O135" s="1318"/>
      <c r="P135" s="1318"/>
      <c r="Q135" s="1318"/>
      <c r="R135" s="1318"/>
      <c r="S135" s="1318"/>
      <c r="T135" s="1318"/>
      <c r="U135" s="1318"/>
      <c r="V135" s="1318"/>
      <c r="W135" s="1318"/>
      <c r="X135" s="1318"/>
      <c r="Y135" s="1318"/>
      <c r="Z135" s="1318"/>
      <c r="AA135" s="1319"/>
      <c r="AB135" s="1319"/>
      <c r="AC135" s="1319"/>
      <c r="AD135" s="1319"/>
      <c r="AE135" s="1319"/>
      <c r="AF135" s="1319"/>
      <c r="AG135" s="1319"/>
      <c r="AH135" s="1318"/>
      <c r="AI135" s="1318"/>
      <c r="AJ135" s="1318"/>
      <c r="AK135" s="1331"/>
      <c r="AL135" s="1331"/>
    </row>
    <row r="136" spans="2:38" x14ac:dyDescent="0.25">
      <c r="B136" s="1318"/>
      <c r="C136" s="1318"/>
      <c r="D136" s="1318"/>
      <c r="E136" s="1318"/>
      <c r="F136" s="1318"/>
      <c r="G136" s="1318"/>
      <c r="H136" s="1318"/>
      <c r="I136" s="1318"/>
      <c r="J136" s="1318"/>
      <c r="K136" s="1318"/>
      <c r="L136" s="1318"/>
      <c r="M136" s="1318"/>
      <c r="N136" s="1318"/>
      <c r="O136" s="1318"/>
      <c r="P136" s="1318"/>
      <c r="Q136" s="1318"/>
      <c r="R136" s="1318"/>
      <c r="S136" s="1318"/>
      <c r="T136" s="1318"/>
      <c r="U136" s="1318"/>
      <c r="V136" s="1318"/>
      <c r="W136" s="1318"/>
      <c r="X136" s="1318"/>
      <c r="Y136" s="1318"/>
      <c r="Z136" s="1318"/>
      <c r="AA136" s="1319"/>
      <c r="AB136" s="1319"/>
      <c r="AC136" s="1319"/>
      <c r="AD136" s="1319"/>
      <c r="AE136" s="1319"/>
      <c r="AF136" s="1319"/>
      <c r="AG136" s="1319"/>
      <c r="AH136" s="1318"/>
      <c r="AI136" s="1318"/>
      <c r="AJ136" s="1318"/>
      <c r="AK136" s="1331"/>
      <c r="AL136" s="1331"/>
    </row>
    <row r="137" spans="2:38" x14ac:dyDescent="0.25">
      <c r="B137" s="1318"/>
      <c r="C137" s="1318"/>
      <c r="D137" s="1318"/>
      <c r="E137" s="1318"/>
      <c r="F137" s="1318"/>
      <c r="G137" s="1318"/>
      <c r="H137" s="1318"/>
      <c r="I137" s="1318"/>
      <c r="J137" s="1318"/>
      <c r="K137" s="1318"/>
      <c r="L137" s="1318"/>
      <c r="M137" s="1318"/>
      <c r="N137" s="1318"/>
      <c r="O137" s="1318"/>
      <c r="P137" s="1318"/>
      <c r="Q137" s="1318"/>
      <c r="R137" s="1318"/>
      <c r="S137" s="1318"/>
      <c r="T137" s="1318"/>
      <c r="U137" s="1318"/>
      <c r="V137" s="1318"/>
      <c r="W137" s="1318"/>
      <c r="X137" s="1318"/>
      <c r="Y137" s="1318"/>
      <c r="Z137" s="1318"/>
      <c r="AA137" s="1319"/>
      <c r="AB137" s="1319"/>
      <c r="AC137" s="1319"/>
      <c r="AD137" s="1319"/>
      <c r="AE137" s="1319"/>
      <c r="AF137" s="1319"/>
      <c r="AG137" s="1319"/>
      <c r="AH137" s="1318"/>
      <c r="AI137" s="1318"/>
      <c r="AJ137" s="1318"/>
      <c r="AK137" s="1331"/>
      <c r="AL137" s="1331"/>
    </row>
    <row r="138" spans="2:38" x14ac:dyDescent="0.25">
      <c r="B138" s="1318"/>
      <c r="C138" s="1318"/>
      <c r="D138" s="1318"/>
      <c r="E138" s="1318"/>
      <c r="F138" s="1318"/>
      <c r="G138" s="1318"/>
      <c r="H138" s="1318"/>
      <c r="I138" s="1318"/>
      <c r="J138" s="1318"/>
      <c r="K138" s="1318"/>
      <c r="L138" s="1318"/>
      <c r="M138" s="1318"/>
      <c r="N138" s="1318"/>
      <c r="O138" s="1318"/>
      <c r="P138" s="1318"/>
      <c r="Q138" s="1318"/>
      <c r="R138" s="1318"/>
      <c r="S138" s="1318"/>
      <c r="T138" s="1318"/>
      <c r="U138" s="1318"/>
      <c r="V138" s="1318"/>
      <c r="W138" s="1318"/>
      <c r="X138" s="1318"/>
      <c r="Y138" s="1318"/>
      <c r="Z138" s="1318"/>
      <c r="AA138" s="1319"/>
      <c r="AB138" s="1319"/>
      <c r="AC138" s="1319"/>
      <c r="AD138" s="1319"/>
      <c r="AE138" s="1319"/>
      <c r="AF138" s="1319"/>
      <c r="AG138" s="1319"/>
      <c r="AH138" s="1318"/>
      <c r="AI138" s="1318"/>
      <c r="AJ138" s="1318"/>
      <c r="AK138" s="1331"/>
      <c r="AL138" s="1331"/>
    </row>
    <row r="139" spans="2:38" x14ac:dyDescent="0.25">
      <c r="B139" s="1318"/>
      <c r="C139" s="1318"/>
      <c r="D139" s="1318"/>
      <c r="E139" s="1318"/>
      <c r="F139" s="1318"/>
      <c r="G139" s="1318"/>
      <c r="H139" s="1318"/>
      <c r="I139" s="1318"/>
      <c r="J139" s="1318"/>
      <c r="K139" s="1318"/>
      <c r="L139" s="1318"/>
      <c r="M139" s="1318"/>
      <c r="N139" s="1318"/>
      <c r="O139" s="1318"/>
      <c r="P139" s="1318"/>
      <c r="Q139" s="1318"/>
      <c r="R139" s="1318"/>
      <c r="S139" s="1318"/>
      <c r="T139" s="1318"/>
      <c r="U139" s="1318"/>
      <c r="V139" s="1318"/>
      <c r="W139" s="1318"/>
      <c r="X139" s="1318"/>
      <c r="Y139" s="1318"/>
      <c r="Z139" s="1318"/>
      <c r="AA139" s="1319"/>
      <c r="AB139" s="1319"/>
      <c r="AC139" s="1319"/>
      <c r="AD139" s="1319"/>
      <c r="AE139" s="1319"/>
      <c r="AF139" s="1319"/>
      <c r="AG139" s="1319"/>
      <c r="AH139" s="1318"/>
      <c r="AI139" s="1318"/>
      <c r="AJ139" s="1318"/>
      <c r="AK139" s="1331"/>
      <c r="AL139" s="1331"/>
    </row>
  </sheetData>
  <mergeCells count="980">
    <mergeCell ref="E55:F55"/>
    <mergeCell ref="K55:L55"/>
    <mergeCell ref="Q55:R55"/>
    <mergeCell ref="E56:F56"/>
    <mergeCell ref="K56:L56"/>
    <mergeCell ref="Q56:R56"/>
    <mergeCell ref="E57:F57"/>
    <mergeCell ref="K57:L57"/>
    <mergeCell ref="Q57:R57"/>
    <mergeCell ref="E51:F51"/>
    <mergeCell ref="K51:L51"/>
    <mergeCell ref="Q51:R51"/>
    <mergeCell ref="E52:F52"/>
    <mergeCell ref="K52:L52"/>
    <mergeCell ref="Q52:R52"/>
    <mergeCell ref="E54:F54"/>
    <mergeCell ref="K54:L54"/>
    <mergeCell ref="Q54:R54"/>
    <mergeCell ref="E49:F49"/>
    <mergeCell ref="K49:L49"/>
    <mergeCell ref="Q49:R49"/>
    <mergeCell ref="E50:F50"/>
    <mergeCell ref="K50:L50"/>
    <mergeCell ref="Q50:R50"/>
    <mergeCell ref="U8:V8"/>
    <mergeCell ref="U9:V9"/>
    <mergeCell ref="U10:V10"/>
    <mergeCell ref="U17:V17"/>
    <mergeCell ref="U18:V18"/>
    <mergeCell ref="U19:V19"/>
    <mergeCell ref="U20:V20"/>
    <mergeCell ref="U21:V21"/>
    <mergeCell ref="U22:V22"/>
    <mergeCell ref="U11:V11"/>
    <mergeCell ref="U12:V12"/>
    <mergeCell ref="U13:V13"/>
    <mergeCell ref="U14:V14"/>
    <mergeCell ref="U15:V15"/>
    <mergeCell ref="U16:V16"/>
    <mergeCell ref="N30:O30"/>
    <mergeCell ref="G31:J36"/>
    <mergeCell ref="N31:O31"/>
    <mergeCell ref="A1:K1"/>
    <mergeCell ref="AY1:BE1"/>
    <mergeCell ref="G2:J7"/>
    <mergeCell ref="T2:W7"/>
    <mergeCell ref="AM2:AN2"/>
    <mergeCell ref="AW2:BA2"/>
    <mergeCell ref="BB2:BF2"/>
    <mergeCell ref="CM2:CN2"/>
    <mergeCell ref="A3:D3"/>
    <mergeCell ref="A6:D6"/>
    <mergeCell ref="BG2:BK2"/>
    <mergeCell ref="BL2:BP2"/>
    <mergeCell ref="BQ2:BU2"/>
    <mergeCell ref="BV2:BZ2"/>
    <mergeCell ref="CA2:CE2"/>
    <mergeCell ref="CF2:CJ2"/>
    <mergeCell ref="N32:O32"/>
    <mergeCell ref="N33:O33"/>
    <mergeCell ref="N34:O34"/>
    <mergeCell ref="N35:O35"/>
    <mergeCell ref="N36:O36"/>
    <mergeCell ref="U23:V23"/>
    <mergeCell ref="I25:K25"/>
    <mergeCell ref="N26:O26"/>
    <mergeCell ref="N27:O27"/>
    <mergeCell ref="N28:O28"/>
    <mergeCell ref="N29:O29"/>
    <mergeCell ref="Q27:R27"/>
    <mergeCell ref="Q28:R28"/>
    <mergeCell ref="Q29:R29"/>
    <mergeCell ref="Q30:R30"/>
    <mergeCell ref="Q31:R31"/>
    <mergeCell ref="Q32:R32"/>
    <mergeCell ref="Q33:R33"/>
    <mergeCell ref="Q34:R34"/>
    <mergeCell ref="Q35:R35"/>
    <mergeCell ref="Q36:R36"/>
    <mergeCell ref="N37:O37"/>
    <mergeCell ref="N38:O38"/>
    <mergeCell ref="N39:O39"/>
    <mergeCell ref="G40:J45"/>
    <mergeCell ref="N40:O40"/>
    <mergeCell ref="N41:O41"/>
    <mergeCell ref="N42:O42"/>
    <mergeCell ref="N43:O43"/>
    <mergeCell ref="N44:O44"/>
    <mergeCell ref="N45:O45"/>
    <mergeCell ref="Q37:R37"/>
    <mergeCell ref="Q38:R38"/>
    <mergeCell ref="Q39:R39"/>
    <mergeCell ref="Q40:R40"/>
    <mergeCell ref="Q41:R41"/>
    <mergeCell ref="Q42:R42"/>
    <mergeCell ref="Q43:R43"/>
    <mergeCell ref="Q44:R44"/>
    <mergeCell ref="Q45:R45"/>
    <mergeCell ref="AD50:AG50"/>
    <mergeCell ref="T51:U51"/>
    <mergeCell ref="T52:U52"/>
    <mergeCell ref="T54:U54"/>
    <mergeCell ref="AA54:AB54"/>
    <mergeCell ref="T55:U55"/>
    <mergeCell ref="N46:O46"/>
    <mergeCell ref="N47:O47"/>
    <mergeCell ref="N48:O48"/>
    <mergeCell ref="T49:U49"/>
    <mergeCell ref="T50:U50"/>
    <mergeCell ref="AA50:AB50"/>
    <mergeCell ref="Q46:R46"/>
    <mergeCell ref="Q47:R47"/>
    <mergeCell ref="D60:G60"/>
    <mergeCell ref="H60:M60"/>
    <mergeCell ref="N60:S60"/>
    <mergeCell ref="T60:X60"/>
    <mergeCell ref="AA60:AB60"/>
    <mergeCell ref="CM60:CN60"/>
    <mergeCell ref="T56:U56"/>
    <mergeCell ref="T57:U57"/>
    <mergeCell ref="AA58:AB58"/>
    <mergeCell ref="B59:X59"/>
    <mergeCell ref="AA59:AB59"/>
    <mergeCell ref="AK59:AL59"/>
    <mergeCell ref="B62:C62"/>
    <mergeCell ref="D62:G62"/>
    <mergeCell ref="BB61:BF61"/>
    <mergeCell ref="BG61:BK61"/>
    <mergeCell ref="BL61:BP61"/>
    <mergeCell ref="BQ61:BU61"/>
    <mergeCell ref="BV61:BZ61"/>
    <mergeCell ref="CA61:CE61"/>
    <mergeCell ref="AW61:BA61"/>
    <mergeCell ref="B64:C64"/>
    <mergeCell ref="D64:G64"/>
    <mergeCell ref="H65:I65"/>
    <mergeCell ref="K65:M65"/>
    <mergeCell ref="N65:O65"/>
    <mergeCell ref="Q65:S65"/>
    <mergeCell ref="T65:V65"/>
    <mergeCell ref="W65:X65"/>
    <mergeCell ref="B63:C63"/>
    <mergeCell ref="D63:G63"/>
    <mergeCell ref="H63:I63"/>
    <mergeCell ref="K63:M63"/>
    <mergeCell ref="N63:O63"/>
    <mergeCell ref="Q63:S63"/>
    <mergeCell ref="T63:V63"/>
    <mergeCell ref="W63:X63"/>
    <mergeCell ref="H64:I64"/>
    <mergeCell ref="K64:M64"/>
    <mergeCell ref="N64:O64"/>
    <mergeCell ref="Q64:S64"/>
    <mergeCell ref="T64:V64"/>
    <mergeCell ref="W64:X64"/>
    <mergeCell ref="W66:X66"/>
    <mergeCell ref="H67:I67"/>
    <mergeCell ref="K67:M67"/>
    <mergeCell ref="N67:O67"/>
    <mergeCell ref="Q67:S67"/>
    <mergeCell ref="T67:V67"/>
    <mergeCell ref="W67:X67"/>
    <mergeCell ref="B65:C65"/>
    <mergeCell ref="D65:G65"/>
    <mergeCell ref="B67:C67"/>
    <mergeCell ref="D67:G67"/>
    <mergeCell ref="B66:C66"/>
    <mergeCell ref="D66:G66"/>
    <mergeCell ref="H66:I66"/>
    <mergeCell ref="K66:M66"/>
    <mergeCell ref="N66:O66"/>
    <mergeCell ref="Q66:S66"/>
    <mergeCell ref="T66:V66"/>
    <mergeCell ref="B68:C68"/>
    <mergeCell ref="D68:G68"/>
    <mergeCell ref="H68:I68"/>
    <mergeCell ref="K68:M68"/>
    <mergeCell ref="N68:O68"/>
    <mergeCell ref="Q68:S68"/>
    <mergeCell ref="T68:V68"/>
    <mergeCell ref="W68:X68"/>
    <mergeCell ref="H69:I69"/>
    <mergeCell ref="K69:M69"/>
    <mergeCell ref="N69:O69"/>
    <mergeCell ref="Q69:S69"/>
    <mergeCell ref="T69:V69"/>
    <mergeCell ref="W69:X69"/>
    <mergeCell ref="W70:X70"/>
    <mergeCell ref="H71:I71"/>
    <mergeCell ref="K71:M71"/>
    <mergeCell ref="N71:O71"/>
    <mergeCell ref="Q71:S71"/>
    <mergeCell ref="T71:V71"/>
    <mergeCell ref="W71:X71"/>
    <mergeCell ref="B69:C69"/>
    <mergeCell ref="D69:G69"/>
    <mergeCell ref="B70:C70"/>
    <mergeCell ref="D70:G70"/>
    <mergeCell ref="B71:C71"/>
    <mergeCell ref="D71:G71"/>
    <mergeCell ref="H70:I70"/>
    <mergeCell ref="K70:M70"/>
    <mergeCell ref="N70:O70"/>
    <mergeCell ref="Q70:S70"/>
    <mergeCell ref="T70:V70"/>
    <mergeCell ref="BX106:BY106"/>
    <mergeCell ref="CC106:CD106"/>
    <mergeCell ref="CH106:CI106"/>
    <mergeCell ref="CM106:CN106"/>
    <mergeCell ref="AK105:AL105"/>
    <mergeCell ref="AY106:BA106"/>
    <mergeCell ref="BD106:BF106"/>
    <mergeCell ref="BI106:BJ106"/>
    <mergeCell ref="BN106:BO106"/>
    <mergeCell ref="BS106:BT106"/>
    <mergeCell ref="AL63:AM63"/>
    <mergeCell ref="AN63:AQ63"/>
    <mergeCell ref="AL64:AM64"/>
    <mergeCell ref="AN64:AQ64"/>
    <mergeCell ref="AL65:AM65"/>
    <mergeCell ref="AN65:AQ65"/>
    <mergeCell ref="AL66:AM66"/>
    <mergeCell ref="AN66:AQ66"/>
    <mergeCell ref="AL67:AM67"/>
    <mergeCell ref="AN67:AQ67"/>
    <mergeCell ref="AL74:AM74"/>
    <mergeCell ref="AN74:AQ74"/>
    <mergeCell ref="AL75:AM75"/>
    <mergeCell ref="AN75:AQ75"/>
    <mergeCell ref="AL76:AM76"/>
    <mergeCell ref="AN76:AQ76"/>
    <mergeCell ref="AL77:AM77"/>
    <mergeCell ref="AN77:AQ77"/>
    <mergeCell ref="AL68:AM68"/>
    <mergeCell ref="AN68:AQ68"/>
    <mergeCell ref="AL69:AM69"/>
    <mergeCell ref="AN69:AQ69"/>
    <mergeCell ref="AL71:AM71"/>
    <mergeCell ref="AN71:AQ71"/>
    <mergeCell ref="AL72:AM72"/>
    <mergeCell ref="AN72:AQ72"/>
    <mergeCell ref="AL73:AM73"/>
    <mergeCell ref="AN73:AQ73"/>
    <mergeCell ref="CP2:CS2"/>
    <mergeCell ref="CT2:CW2"/>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CF61:CJ61"/>
    <mergeCell ref="CM61:CN61"/>
    <mergeCell ref="B72:C72"/>
    <mergeCell ref="D72:G72"/>
    <mergeCell ref="H72:I72"/>
    <mergeCell ref="K72:M72"/>
    <mergeCell ref="N72:O72"/>
    <mergeCell ref="Q72:S72"/>
    <mergeCell ref="T72:V72"/>
    <mergeCell ref="W72:X72"/>
    <mergeCell ref="B73:C73"/>
    <mergeCell ref="D73:G73"/>
    <mergeCell ref="H73:I73"/>
    <mergeCell ref="K73:M73"/>
    <mergeCell ref="N73:O73"/>
    <mergeCell ref="Q73:S73"/>
    <mergeCell ref="T73:V73"/>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02:L102"/>
    <mergeCell ref="K103:L103"/>
    <mergeCell ref="K104:L104"/>
    <mergeCell ref="K105:L105"/>
    <mergeCell ref="K106:L106"/>
    <mergeCell ref="K107:L107"/>
    <mergeCell ref="K108:L108"/>
    <mergeCell ref="K109:L109"/>
    <mergeCell ref="K110:L110"/>
    <mergeCell ref="K120:L120"/>
    <mergeCell ref="K121:L121"/>
    <mergeCell ref="K122:L122"/>
    <mergeCell ref="K123:L123"/>
    <mergeCell ref="K124:L124"/>
    <mergeCell ref="K125:L125"/>
    <mergeCell ref="K126:L126"/>
    <mergeCell ref="K127:L127"/>
    <mergeCell ref="K111:L111"/>
    <mergeCell ref="K112:L112"/>
    <mergeCell ref="K113:L113"/>
    <mergeCell ref="K114:L114"/>
    <mergeCell ref="K115:L115"/>
    <mergeCell ref="K116:L116"/>
    <mergeCell ref="K117:L117"/>
    <mergeCell ref="K118:L118"/>
    <mergeCell ref="K119:L119"/>
  </mergeCells>
  <conditionalFormatting sqref="AM4:AO58">
    <cfRule type="cellIs" dxfId="429" priority="208" operator="between">
      <formula>30</formula>
      <formula>39</formula>
    </cfRule>
    <cfRule type="cellIs" dxfId="428" priority="209" operator="between">
      <formula>90</formula>
      <formula>99</formula>
    </cfRule>
    <cfRule type="cellIs" dxfId="427" priority="210" operator="between">
      <formula>40</formula>
      <formula>49</formula>
    </cfRule>
    <cfRule type="cellIs" dxfId="426" priority="211" operator="between">
      <formula>50</formula>
      <formula>59</formula>
    </cfRule>
    <cfRule type="cellIs" dxfId="425" priority="212" operator="between">
      <formula>60</formula>
      <formula>69</formula>
    </cfRule>
    <cfRule type="cellIs" dxfId="424" priority="213" operator="between">
      <formula>70</formula>
      <formula>79</formula>
    </cfRule>
    <cfRule type="cellIs" dxfId="423" priority="214" operator="between">
      <formula>80</formula>
      <formula>89</formula>
    </cfRule>
  </conditionalFormatting>
  <conditionalFormatting sqref="C9:C46 I9:I15 O9:O14 W9:W22">
    <cfRule type="containsText" dxfId="422" priority="88" operator="containsText" text="HL">
      <formula>NOT(ISERROR(SEARCH("HL",C9)))</formula>
    </cfRule>
    <cfRule type="containsText" dxfId="421" priority="89" operator="containsText" text="HD">
      <formula>NOT(ISERROR(SEARCH("HD",C9)))</formula>
    </cfRule>
    <cfRule type="containsText" dxfId="420" priority="90" operator="containsText" text="HW">
      <formula>NOT(ISERROR(SEARCH("HW",C9)))</formula>
    </cfRule>
    <cfRule type="containsText" dxfId="419" priority="91" operator="containsText" text="AL">
      <formula>NOT(ISERROR(SEARCH("AL",C9)))</formula>
    </cfRule>
    <cfRule type="containsText" dxfId="418" priority="92" operator="containsText" text="AD">
      <formula>NOT(ISERROR(SEARCH("AD",C9)))</formula>
    </cfRule>
    <cfRule type="containsText" dxfId="417" priority="93" operator="containsText" text="AW">
      <formula>NOT(ISERROR(SEARCH("AW",C9)))</formula>
    </cfRule>
  </conditionalFormatting>
  <conditionalFormatting sqref="I16 O15:O16 W23 O20:O24 I30 I39">
    <cfRule type="containsText" dxfId="416" priority="94" operator="containsText" text="ND">
      <formula>NOT(ISERROR(SEARCH("ND",I15)))</formula>
    </cfRule>
    <cfRule type="containsText" dxfId="415" priority="95" operator="containsText" text="NW">
      <formula>NOT(ISERROR(SEARCH("NW",I15)))</formula>
    </cfRule>
    <cfRule type="containsText" dxfId="414" priority="96" operator="containsText" text="NL">
      <formula>NOT(ISERROR(SEARCH("NL",I15)))</formula>
    </cfRule>
  </conditionalFormatting>
  <conditionalFormatting sqref="AD64:AE99">
    <cfRule type="cellIs" dxfId="413" priority="65" operator="between">
      <formula>90</formula>
      <formula>99</formula>
    </cfRule>
    <cfRule type="cellIs" dxfId="412" priority="66" operator="between">
      <formula>40</formula>
      <formula>49</formula>
    </cfRule>
    <cfRule type="cellIs" dxfId="411" priority="67" operator="between">
      <formula>50</formula>
      <formula>59</formula>
    </cfRule>
    <cfRule type="cellIs" dxfId="410" priority="68" operator="between">
      <formula>60</formula>
      <formula>69</formula>
    </cfRule>
    <cfRule type="cellIs" dxfId="409" priority="69" operator="between">
      <formula>70</formula>
      <formula>79</formula>
    </cfRule>
    <cfRule type="cellIs" dxfId="408" priority="70" operator="between">
      <formula>80</formula>
      <formula>89</formula>
    </cfRule>
  </conditionalFormatting>
  <conditionalFormatting sqref="AC64:AC99">
    <cfRule type="beginsWith" dxfId="407" priority="49" operator="beginsWith" text="ST">
      <formula>LEFT(AC64,LEN("ST"))="ST"</formula>
    </cfRule>
    <cfRule type="beginsWith" dxfId="406" priority="50" operator="beginsWith" text="RW">
      <formula>LEFT(AC64,LEN("RW"))="RW"</formula>
    </cfRule>
    <cfRule type="beginsWith" dxfId="405" priority="51" operator="beginsWith" text="LW">
      <formula>LEFT(AC64,LEN("LW"))="LW"</formula>
    </cfRule>
    <cfRule type="beginsWith" dxfId="404" priority="52" operator="beginsWith" text="LF">
      <formula>LEFT(AC64,LEN("LF"))="LF"</formula>
    </cfRule>
    <cfRule type="beginsWith" dxfId="403" priority="53" operator="beginsWith" text="CF">
      <formula>LEFT(AC64,LEN("CF"))="CF"</formula>
    </cfRule>
    <cfRule type="beginsWith" dxfId="402" priority="54" operator="beginsWith" text="CAM">
      <formula>LEFT(AC64,LEN("CAM"))="CAM"</formula>
    </cfRule>
    <cfRule type="beginsWith" dxfId="401" priority="55" operator="beginsWith" text="LM">
      <formula>LEFT(AC64,LEN("LM"))="LM"</formula>
    </cfRule>
    <cfRule type="beginsWith" dxfId="400" priority="56" operator="beginsWith" text="CM">
      <formula>LEFT(AC64,LEN("CM"))="CM"</formula>
    </cfRule>
    <cfRule type="beginsWith" dxfId="399" priority="57" operator="beginsWith" text="RM">
      <formula>LEFT(AC64,LEN("RM"))="RM"</formula>
    </cfRule>
    <cfRule type="beginsWith" dxfId="398" priority="58" operator="beginsWith" text="CDM">
      <formula>LEFT(AC64,LEN("CDM"))="CDM"</formula>
    </cfRule>
    <cfRule type="beginsWith" dxfId="397" priority="59" operator="beginsWith" text="LWB">
      <formula>LEFT(AC64,LEN("LWB"))="LWB"</formula>
    </cfRule>
    <cfRule type="beginsWith" dxfId="396" priority="60" operator="beginsWith" text="RWB">
      <formula>LEFT(AC64,LEN("RWB"))="RWB"</formula>
    </cfRule>
    <cfRule type="beginsWith" dxfId="395" priority="61" operator="beginsWith" text="RB">
      <formula>LEFT(AC64,LEN("RB"))="RB"</formula>
    </cfRule>
    <cfRule type="beginsWith" dxfId="394" priority="62" operator="beginsWith" text="CB">
      <formula>LEFT(AC64,LEN("CB"))="CB"</formula>
    </cfRule>
    <cfRule type="beginsWith" dxfId="393" priority="63" operator="beginsWith" text="LB">
      <formula>LEFT(AC64,LEN("LB"))="LB"</formula>
    </cfRule>
    <cfRule type="beginsWith" dxfId="392" priority="64" operator="beginsWith" text="GK">
      <formula>LEFT(AC64,LEN("GK"))="GK"</formula>
    </cfRule>
  </conditionalFormatting>
  <conditionalFormatting sqref="AL4:AL58">
    <cfRule type="beginsWith" dxfId="391" priority="33" operator="beginsWith" text="ST">
      <formula>LEFT(AL4,LEN("ST"))="ST"</formula>
    </cfRule>
    <cfRule type="beginsWith" dxfId="390" priority="34" operator="beginsWith" text="RW">
      <formula>LEFT(AL4,LEN("RW"))="RW"</formula>
    </cfRule>
    <cfRule type="beginsWith" dxfId="389" priority="35" operator="beginsWith" text="LW">
      <formula>LEFT(AL4,LEN("LW"))="LW"</formula>
    </cfRule>
    <cfRule type="beginsWith" dxfId="388" priority="36" operator="beginsWith" text="LF">
      <formula>LEFT(AL4,LEN("LF"))="LF"</formula>
    </cfRule>
    <cfRule type="beginsWith" dxfId="387" priority="37" operator="beginsWith" text="CF">
      <formula>LEFT(AL4,LEN("CF"))="CF"</formula>
    </cfRule>
    <cfRule type="beginsWith" dxfId="386" priority="38" operator="beginsWith" text="CAM">
      <formula>LEFT(AL4,LEN("CAM"))="CAM"</formula>
    </cfRule>
    <cfRule type="beginsWith" dxfId="385" priority="39" operator="beginsWith" text="LM">
      <formula>LEFT(AL4,LEN("LM"))="LM"</formula>
    </cfRule>
    <cfRule type="beginsWith" dxfId="384" priority="40" operator="beginsWith" text="CM">
      <formula>LEFT(AL4,LEN("CM"))="CM"</formula>
    </cfRule>
    <cfRule type="beginsWith" dxfId="383" priority="41" operator="beginsWith" text="RM">
      <formula>LEFT(AL4,LEN("RM"))="RM"</formula>
    </cfRule>
    <cfRule type="beginsWith" dxfId="382" priority="42" operator="beginsWith" text="CDM">
      <formula>LEFT(AL4,LEN("CDM"))="CDM"</formula>
    </cfRule>
    <cfRule type="beginsWith" dxfId="381" priority="43" operator="beginsWith" text="LWB">
      <formula>LEFT(AL4,LEN("LWB"))="LWB"</formula>
    </cfRule>
    <cfRule type="beginsWith" dxfId="380" priority="44" operator="beginsWith" text="RWB">
      <formula>LEFT(AL4,LEN("RWB"))="RWB"</formula>
    </cfRule>
    <cfRule type="beginsWith" dxfId="379" priority="45" operator="beginsWith" text="RB">
      <formula>LEFT(AL4,LEN("RB"))="RB"</formula>
    </cfRule>
    <cfRule type="beginsWith" dxfId="378" priority="46" operator="beginsWith" text="CB">
      <formula>LEFT(AL4,LEN("CB"))="CB"</formula>
    </cfRule>
    <cfRule type="beginsWith" dxfId="377" priority="47" operator="beginsWith" text="LB">
      <formula>LEFT(AL4,LEN("LB"))="LB"</formula>
    </cfRule>
    <cfRule type="beginsWith" dxfId="376" priority="48" operator="beginsWith" text="GK">
      <formula>LEFT(AL4,LEN("GK"))="GK"</formula>
    </cfRule>
  </conditionalFormatting>
  <conditionalFormatting sqref="AK104">
    <cfRule type="containsText" dxfId="375" priority="18" operator="containsText" text="RW">
      <formula>NOT(ISERROR(SEARCH("RW",AK104)))</formula>
    </cfRule>
    <cfRule type="containsText" dxfId="374" priority="19" operator="containsText" text="LW">
      <formula>NOT(ISERROR(SEARCH("LW",AK104)))</formula>
    </cfRule>
    <cfRule type="containsText" dxfId="373" priority="20" operator="containsText" text="LF">
      <formula>NOT(ISERROR(SEARCH("LF",AK104)))</formula>
    </cfRule>
    <cfRule type="containsText" dxfId="372" priority="21" operator="containsText" text="CF">
      <formula>NOT(ISERROR(SEARCH("CF",AK104)))</formula>
    </cfRule>
    <cfRule type="containsText" dxfId="371" priority="22" operator="containsText" text="CF">
      <formula>NOT(ISERROR(SEARCH("CF",AK104)))</formula>
    </cfRule>
    <cfRule type="containsText" dxfId="370" priority="23" operator="containsText" text="CAM">
      <formula>NOT(ISERROR(SEARCH("CAM",AK104)))</formula>
    </cfRule>
    <cfRule type="containsText" dxfId="369" priority="24" operator="containsText" text="LM">
      <formula>NOT(ISERROR(SEARCH("LM",AK104)))</formula>
    </cfRule>
    <cfRule type="containsText" dxfId="368" priority="25" operator="containsText" text="RM">
      <formula>NOT(ISERROR(SEARCH("RM",AK104)))</formula>
    </cfRule>
    <cfRule type="containsText" dxfId="367" priority="26" operator="containsText" text="CDM">
      <formula>NOT(ISERROR(SEARCH("CDM",AK104)))</formula>
    </cfRule>
    <cfRule type="containsText" dxfId="366" priority="27" operator="containsText" text="LWB">
      <formula>NOT(ISERROR(SEARCH("LWB",AK104)))</formula>
    </cfRule>
    <cfRule type="containsText" dxfId="365" priority="28" operator="containsText" text="RWB">
      <formula>NOT(ISERROR(SEARCH("RWB",AK104)))</formula>
    </cfRule>
    <cfRule type="containsText" dxfId="364" priority="29" operator="containsText" text="RB">
      <formula>NOT(ISERROR(SEARCH("RB",AK104)))</formula>
    </cfRule>
    <cfRule type="containsText" dxfId="363" priority="30" operator="containsText" text="CB">
      <formula>NOT(ISERROR(SEARCH("CB",AK104)))</formula>
    </cfRule>
    <cfRule type="containsText" dxfId="362" priority="31" operator="containsText" text="LB">
      <formula>NOT(ISERROR(SEARCH("LB",AK104)))</formula>
    </cfRule>
    <cfRule type="containsText" dxfId="361" priority="32" operator="containsText" text="GK">
      <formula>NOT(ISERROR(SEARCH("GK",AK104)))</formula>
    </cfRule>
  </conditionalFormatting>
  <conditionalFormatting sqref="AL104">
    <cfRule type="containsText" dxfId="360" priority="1" operator="containsText" text="ST">
      <formula>NOT(ISERROR(SEARCH("ST",AL104)))</formula>
    </cfRule>
    <cfRule type="containsText" dxfId="359" priority="2" operator="containsText" text="RW">
      <formula>NOT(ISERROR(SEARCH("RW",AL104)))</formula>
    </cfRule>
    <cfRule type="containsText" dxfId="358" priority="3" operator="containsText" text="LW">
      <formula>NOT(ISERROR(SEARCH("LW",AL104)))</formula>
    </cfRule>
    <cfRule type="containsText" dxfId="357" priority="4" operator="containsText" text="LF">
      <formula>NOT(ISERROR(SEARCH("LF",AL104)))</formula>
    </cfRule>
    <cfRule type="containsText" dxfId="356" priority="5" operator="containsText" text="CF">
      <formula>NOT(ISERROR(SEARCH("CF",AL104)))</formula>
    </cfRule>
    <cfRule type="containsText" dxfId="355" priority="6" operator="containsText" text="CF">
      <formula>NOT(ISERROR(SEARCH("CF",AL104)))</formula>
    </cfRule>
    <cfRule type="containsText" dxfId="354" priority="7" operator="containsText" text="CAM">
      <formula>NOT(ISERROR(SEARCH("CAM",AL104)))</formula>
    </cfRule>
    <cfRule type="containsText" dxfId="353" priority="8" operator="containsText" text="LM">
      <formula>NOT(ISERROR(SEARCH("LM",AL104)))</formula>
    </cfRule>
    <cfRule type="containsText" dxfId="352" priority="9" operator="containsText" text="CM">
      <formula>NOT(ISERROR(SEARCH("CM",AL104)))</formula>
    </cfRule>
    <cfRule type="containsText" dxfId="351" priority="10" operator="containsText" text="RM">
      <formula>NOT(ISERROR(SEARCH("RM",AL104)))</formula>
    </cfRule>
    <cfRule type="containsText" dxfId="350" priority="11" operator="containsText" text="CDM">
      <formula>NOT(ISERROR(SEARCH("CDM",AL104)))</formula>
    </cfRule>
    <cfRule type="containsText" dxfId="349" priority="12" operator="containsText" text="LWB">
      <formula>NOT(ISERROR(SEARCH("LWB",AL104)))</formula>
    </cfRule>
    <cfRule type="containsText" dxfId="348" priority="13" operator="containsText" text="RWB">
      <formula>NOT(ISERROR(SEARCH("RWB",AL104)))</formula>
    </cfRule>
    <cfRule type="containsText" dxfId="347" priority="14" operator="containsText" text="RB">
      <formula>NOT(ISERROR(SEARCH("RB",AL104)))</formula>
    </cfRule>
    <cfRule type="containsText" dxfId="346" priority="15" operator="containsText" text="CB">
      <formula>NOT(ISERROR(SEARCH("CB",AL104)))</formula>
    </cfRule>
    <cfRule type="containsText" dxfId="345" priority="16" operator="containsText" text="LB">
      <formula>NOT(ISERROR(SEARCH("LB",AL104)))</formula>
    </cfRule>
    <cfRule type="containsText" dxfId="344" priority="17" operator="containsText" text="GK">
      <formula>NOT(ISERROR(SEARCH("GK",AL104)))</formula>
    </cfRule>
  </conditionalFormatting>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1"/>
  </sheetPr>
  <dimension ref="A1:EJ139"/>
  <sheetViews>
    <sheetView showGridLines="0" topLeftCell="A4" zoomScale="90" zoomScaleNormal="90" workbookViewId="0">
      <selection activeCell="P11" sqref="P11"/>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27" customWidth="1"/>
    <col min="38" max="38" width="10" style="527" customWidth="1"/>
    <col min="39" max="40" width="5.140625" style="527" customWidth="1"/>
    <col min="41" max="41" width="10" style="789" customWidth="1"/>
    <col min="42" max="42" width="5.140625" style="527"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426</v>
      </c>
      <c r="B1" s="1843"/>
      <c r="C1" s="1843"/>
      <c r="D1" s="1843"/>
      <c r="E1" s="1843"/>
      <c r="F1" s="1843"/>
      <c r="G1" s="1843"/>
      <c r="H1" s="1843"/>
      <c r="I1" s="1843"/>
      <c r="J1" s="1843"/>
      <c r="K1" s="1843"/>
      <c r="L1" s="1008"/>
      <c r="M1" s="624"/>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828"/>
      <c r="AM4" s="1055"/>
      <c r="AN4" s="1056"/>
      <c r="AO4" s="1057"/>
      <c r="AP4" s="1057"/>
      <c r="AQ4" s="404"/>
      <c r="AR4" s="20"/>
      <c r="AS4" s="329"/>
      <c r="AT4" s="307"/>
      <c r="AU4" s="21"/>
      <c r="AV4" s="402"/>
      <c r="AW4" s="403"/>
      <c r="AX4" s="398"/>
      <c r="AY4" s="307"/>
      <c r="AZ4" s="348"/>
      <c r="BA4" s="390"/>
      <c r="BB4" s="415"/>
      <c r="BC4" s="416"/>
      <c r="BD4" s="307"/>
      <c r="BE4" s="348"/>
      <c r="BF4" s="390"/>
      <c r="BG4" s="415"/>
      <c r="BH4" s="416"/>
      <c r="BI4" s="307"/>
      <c r="BJ4" s="348"/>
      <c r="BK4" s="390"/>
      <c r="BL4" s="415"/>
      <c r="BM4" s="416"/>
      <c r="BN4" s="307"/>
      <c r="BO4" s="349"/>
      <c r="BP4" s="407"/>
      <c r="BQ4" s="415"/>
      <c r="BR4" s="416"/>
      <c r="BS4" s="307"/>
      <c r="BT4" s="348"/>
      <c r="BU4" s="408"/>
      <c r="BV4" s="415"/>
      <c r="BW4" s="416"/>
      <c r="BX4" s="307"/>
      <c r="BY4" s="349"/>
      <c r="BZ4" s="407"/>
      <c r="CA4" s="415"/>
      <c r="CB4" s="416"/>
      <c r="CC4" s="307"/>
      <c r="CD4" s="348"/>
      <c r="CE4" s="408"/>
      <c r="CF4" s="415"/>
      <c r="CG4" s="416"/>
      <c r="CH4" s="307"/>
      <c r="CI4" s="348"/>
      <c r="CJ4" s="408"/>
      <c r="CK4" s="409"/>
      <c r="CL4" s="410"/>
      <c r="CM4" s="411"/>
      <c r="CN4" s="412"/>
      <c r="CO4" s="1461"/>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828"/>
      <c r="AM5" s="1056"/>
      <c r="AN5" s="1056"/>
      <c r="AO5" s="1057"/>
      <c r="AP5" s="1057"/>
      <c r="AQ5" s="404"/>
      <c r="AR5" s="20"/>
      <c r="AS5" s="329"/>
      <c r="AT5" s="307"/>
      <c r="AU5" s="21"/>
      <c r="AV5" s="402"/>
      <c r="AW5" s="403"/>
      <c r="AX5" s="398"/>
      <c r="AY5" s="307"/>
      <c r="AZ5" s="348"/>
      <c r="BA5" s="390"/>
      <c r="BB5" s="415"/>
      <c r="BC5" s="416"/>
      <c r="BD5" s="307"/>
      <c r="BE5" s="348"/>
      <c r="BF5" s="390"/>
      <c r="BG5" s="415"/>
      <c r="BH5" s="416"/>
      <c r="BI5" s="307"/>
      <c r="BJ5" s="348"/>
      <c r="BK5" s="390"/>
      <c r="BL5" s="415"/>
      <c r="BM5" s="416"/>
      <c r="BN5" s="307"/>
      <c r="BO5" s="349"/>
      <c r="BP5" s="407"/>
      <c r="BQ5" s="415"/>
      <c r="BR5" s="416"/>
      <c r="BS5" s="307"/>
      <c r="BT5" s="348"/>
      <c r="BU5" s="408"/>
      <c r="BV5" s="415"/>
      <c r="BW5" s="416"/>
      <c r="BX5" s="307"/>
      <c r="BY5" s="349"/>
      <c r="BZ5" s="407"/>
      <c r="CA5" s="415"/>
      <c r="CB5" s="416"/>
      <c r="CC5" s="307"/>
      <c r="CD5" s="348"/>
      <c r="CE5" s="408"/>
      <c r="CF5" s="415"/>
      <c r="CG5" s="416"/>
      <c r="CH5" s="307"/>
      <c r="CI5" s="348"/>
      <c r="CJ5" s="408"/>
      <c r="CK5" s="409"/>
      <c r="CL5" s="410"/>
      <c r="CM5" s="411"/>
      <c r="CN5" s="412"/>
      <c r="CO5" s="1461"/>
      <c r="CP5" s="1202"/>
      <c r="CQ5" s="785" t="e">
        <f>CP5/(AQ5-(AR5/1.5))</f>
        <v>#DIV/0!</v>
      </c>
      <c r="CR5" s="1204"/>
      <c r="CS5" s="786" t="e">
        <f t="shared" si="0"/>
        <v>#DIV/0!</v>
      </c>
      <c r="CT5" s="1114"/>
      <c r="CU5" s="1199" t="e">
        <f t="shared" ref="CU5:CU57" si="1">CT5/(AQ5-(AR5/1.5))</f>
        <v>#DIV/0!</v>
      </c>
      <c r="CV5" s="1115"/>
      <c r="CW5" s="1208" t="e">
        <f t="shared" ref="CW5:CW57" si="2">CV5/(AQ5-(AR5/1.5))</f>
        <v>#DIV/0!</v>
      </c>
      <c r="CX5" s="1214"/>
      <c r="CY5" s="1210" t="e">
        <f t="shared" ref="CY5:CY57" si="3">CX5/(AQ5-(AR5/1.5))</f>
        <v>#DIV/0!</v>
      </c>
      <c r="CZ5" s="1116"/>
      <c r="DA5" s="1207" t="e">
        <f t="shared" ref="DA5:DA57" si="4">CZ5/(AQ5-(AR5/1.5))</f>
        <v>#DIV/0!</v>
      </c>
      <c r="DB5" s="1114"/>
      <c r="DC5" s="1196" t="e">
        <f t="shared" ref="DC5:DC57" si="5">DB5/(AQ5-(AR5/1.5))</f>
        <v>#DIV/0!</v>
      </c>
      <c r="DD5" s="1115"/>
      <c r="DE5" s="1208" t="e">
        <f t="shared" ref="DE5:DE57" si="6">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904"/>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404"/>
      <c r="AR6" s="20"/>
      <c r="AS6" s="329"/>
      <c r="AT6" s="307"/>
      <c r="AU6" s="21"/>
      <c r="AV6" s="402"/>
      <c r="AW6" s="403"/>
      <c r="AX6" s="398"/>
      <c r="AY6" s="307"/>
      <c r="AZ6" s="348"/>
      <c r="BA6" s="390"/>
      <c r="BB6" s="415"/>
      <c r="BC6" s="416"/>
      <c r="BD6" s="307"/>
      <c r="BE6" s="348"/>
      <c r="BF6" s="390"/>
      <c r="BG6" s="415"/>
      <c r="BH6" s="416"/>
      <c r="BI6" s="307"/>
      <c r="BJ6" s="348"/>
      <c r="BK6" s="390"/>
      <c r="BL6" s="415"/>
      <c r="BM6" s="416"/>
      <c r="BN6" s="307"/>
      <c r="BO6" s="349"/>
      <c r="BP6" s="407"/>
      <c r="BQ6" s="415"/>
      <c r="BR6" s="416"/>
      <c r="BS6" s="307"/>
      <c r="BT6" s="348"/>
      <c r="BU6" s="408"/>
      <c r="BV6" s="415"/>
      <c r="BW6" s="416"/>
      <c r="BX6" s="307"/>
      <c r="BY6" s="349"/>
      <c r="BZ6" s="407"/>
      <c r="CA6" s="415"/>
      <c r="CB6" s="416"/>
      <c r="CC6" s="307"/>
      <c r="CD6" s="348"/>
      <c r="CE6" s="408"/>
      <c r="CF6" s="415"/>
      <c r="CG6" s="416"/>
      <c r="CH6" s="307"/>
      <c r="CI6" s="348"/>
      <c r="CJ6" s="408"/>
      <c r="CK6" s="409"/>
      <c r="CL6" s="410"/>
      <c r="CM6" s="411"/>
      <c r="CN6" s="412"/>
      <c r="CO6" s="1462"/>
      <c r="CP6" s="1203"/>
      <c r="CQ6" s="785" t="e">
        <f t="shared" ref="CQ6:CQ57" si="7">CP6/(AQ6-(AR6/1.5))</f>
        <v>#DIV/0!</v>
      </c>
      <c r="CR6" s="1116"/>
      <c r="CS6" s="786" t="e">
        <f t="shared" si="0"/>
        <v>#DIV/0!</v>
      </c>
      <c r="CT6" s="1114"/>
      <c r="CU6" s="1199" t="e">
        <f t="shared" si="1"/>
        <v>#DIV/0!</v>
      </c>
      <c r="CV6" s="1115"/>
      <c r="CW6" s="1208" t="e">
        <f t="shared" si="2"/>
        <v>#DIV/0!</v>
      </c>
      <c r="CX6" s="1214"/>
      <c r="CY6" s="1210" t="e">
        <f t="shared" si="3"/>
        <v>#DIV/0!</v>
      </c>
      <c r="CZ6" s="1116"/>
      <c r="DA6" s="1207" t="e">
        <f t="shared" si="4"/>
        <v>#DIV/0!</v>
      </c>
      <c r="DB6" s="1114"/>
      <c r="DC6" s="1196" t="e">
        <f t="shared" si="5"/>
        <v>#DIV/0!</v>
      </c>
      <c r="DD6" s="1115"/>
      <c r="DE6" s="1208" t="e">
        <f t="shared" si="6"/>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905"/>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404"/>
      <c r="AR7" s="20"/>
      <c r="AS7" s="329"/>
      <c r="AT7" s="307"/>
      <c r="AU7" s="21"/>
      <c r="AV7" s="402"/>
      <c r="AW7" s="403"/>
      <c r="AX7" s="398"/>
      <c r="AY7" s="307"/>
      <c r="AZ7" s="348"/>
      <c r="BA7" s="390"/>
      <c r="BB7" s="415"/>
      <c r="BC7" s="416"/>
      <c r="BD7" s="307"/>
      <c r="BE7" s="348"/>
      <c r="BF7" s="390"/>
      <c r="BG7" s="415"/>
      <c r="BH7" s="416"/>
      <c r="BI7" s="307"/>
      <c r="BJ7" s="348"/>
      <c r="BK7" s="390"/>
      <c r="BL7" s="415"/>
      <c r="BM7" s="416"/>
      <c r="BN7" s="307"/>
      <c r="BO7" s="349"/>
      <c r="BP7" s="407"/>
      <c r="BQ7" s="415"/>
      <c r="BR7" s="416"/>
      <c r="BS7" s="307"/>
      <c r="BT7" s="348"/>
      <c r="BU7" s="408"/>
      <c r="BV7" s="415"/>
      <c r="BW7" s="416"/>
      <c r="BX7" s="307"/>
      <c r="BY7" s="349"/>
      <c r="BZ7" s="407"/>
      <c r="CA7" s="415"/>
      <c r="CB7" s="416"/>
      <c r="CC7" s="307"/>
      <c r="CD7" s="348"/>
      <c r="CE7" s="408"/>
      <c r="CF7" s="415"/>
      <c r="CG7" s="416"/>
      <c r="CH7" s="307"/>
      <c r="CI7" s="348"/>
      <c r="CJ7" s="408"/>
      <c r="CK7" s="409"/>
      <c r="CL7" s="410"/>
      <c r="CM7" s="411"/>
      <c r="CN7" s="412"/>
      <c r="CO7" s="1462"/>
      <c r="CP7" s="1203"/>
      <c r="CQ7" s="785" t="e">
        <f t="shared" si="7"/>
        <v>#DIV/0!</v>
      </c>
      <c r="CR7" s="1116"/>
      <c r="CS7" s="786" t="e">
        <f t="shared" si="0"/>
        <v>#DIV/0!</v>
      </c>
      <c r="CT7" s="1114"/>
      <c r="CU7" s="1199" t="e">
        <f t="shared" si="1"/>
        <v>#DIV/0!</v>
      </c>
      <c r="CV7" s="1115"/>
      <c r="CW7" s="1208" t="e">
        <f t="shared" si="2"/>
        <v>#DIV/0!</v>
      </c>
      <c r="CX7" s="1214"/>
      <c r="CY7" s="1210" t="e">
        <f t="shared" si="3"/>
        <v>#DIV/0!</v>
      </c>
      <c r="CZ7" s="1116"/>
      <c r="DA7" s="1207" t="e">
        <f t="shared" si="4"/>
        <v>#DIV/0!</v>
      </c>
      <c r="DB7" s="1114"/>
      <c r="DC7" s="1196" t="e">
        <f t="shared" si="5"/>
        <v>#DIV/0!</v>
      </c>
      <c r="DD7" s="1115"/>
      <c r="DE7" s="1208" t="e">
        <f t="shared" si="6"/>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828"/>
      <c r="AM8" s="1056"/>
      <c r="AN8" s="1056"/>
      <c r="AO8" s="1057"/>
      <c r="AP8" s="1057"/>
      <c r="AQ8" s="404"/>
      <c r="AR8" s="20"/>
      <c r="AS8" s="329"/>
      <c r="AT8" s="307"/>
      <c r="AU8" s="21"/>
      <c r="AV8" s="402"/>
      <c r="AW8" s="403"/>
      <c r="AX8" s="398"/>
      <c r="AY8" s="307"/>
      <c r="AZ8" s="348"/>
      <c r="BA8" s="390"/>
      <c r="BB8" s="415"/>
      <c r="BC8" s="416"/>
      <c r="BD8" s="307"/>
      <c r="BE8" s="348"/>
      <c r="BF8" s="390"/>
      <c r="BG8" s="415"/>
      <c r="BH8" s="416"/>
      <c r="BI8" s="307"/>
      <c r="BJ8" s="348"/>
      <c r="BK8" s="390"/>
      <c r="BL8" s="415"/>
      <c r="BM8" s="416"/>
      <c r="BN8" s="307"/>
      <c r="BO8" s="349"/>
      <c r="BP8" s="407"/>
      <c r="BQ8" s="415"/>
      <c r="BR8" s="416"/>
      <c r="BS8" s="307"/>
      <c r="BT8" s="348"/>
      <c r="BU8" s="408"/>
      <c r="BV8" s="415"/>
      <c r="BW8" s="416"/>
      <c r="BX8" s="307"/>
      <c r="BY8" s="349"/>
      <c r="BZ8" s="407"/>
      <c r="CA8" s="415"/>
      <c r="CB8" s="416"/>
      <c r="CC8" s="307"/>
      <c r="CD8" s="348"/>
      <c r="CE8" s="408"/>
      <c r="CF8" s="415"/>
      <c r="CG8" s="416"/>
      <c r="CH8" s="307"/>
      <c r="CI8" s="348"/>
      <c r="CJ8" s="408"/>
      <c r="CK8" s="409"/>
      <c r="CL8" s="410"/>
      <c r="CM8" s="411"/>
      <c r="CN8" s="412"/>
      <c r="CO8" s="1462"/>
      <c r="CP8" s="1203"/>
      <c r="CQ8" s="785" t="e">
        <f t="shared" si="7"/>
        <v>#DIV/0!</v>
      </c>
      <c r="CR8" s="1116"/>
      <c r="CS8" s="786" t="e">
        <f t="shared" si="0"/>
        <v>#DIV/0!</v>
      </c>
      <c r="CT8" s="1114"/>
      <c r="CU8" s="1199" t="e">
        <f t="shared" si="1"/>
        <v>#DIV/0!</v>
      </c>
      <c r="CV8" s="1115"/>
      <c r="CW8" s="1208" t="e">
        <f t="shared" si="2"/>
        <v>#DIV/0!</v>
      </c>
      <c r="CX8" s="1214"/>
      <c r="CY8" s="1210" t="e">
        <f t="shared" si="3"/>
        <v>#DIV/0!</v>
      </c>
      <c r="CZ8" s="1116"/>
      <c r="DA8" s="1207" t="e">
        <f t="shared" si="4"/>
        <v>#DIV/0!</v>
      </c>
      <c r="DB8" s="1114"/>
      <c r="DC8" s="1196" t="e">
        <f t="shared" si="5"/>
        <v>#DIV/0!</v>
      </c>
      <c r="DD8" s="1115"/>
      <c r="DE8" s="1208" t="e">
        <f t="shared" si="6"/>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404"/>
      <c r="AR9" s="20"/>
      <c r="AS9" s="329"/>
      <c r="AT9" s="307"/>
      <c r="AU9" s="21"/>
      <c r="AV9" s="402"/>
      <c r="AW9" s="403"/>
      <c r="AX9" s="398"/>
      <c r="AY9" s="307"/>
      <c r="AZ9" s="348"/>
      <c r="BA9" s="390"/>
      <c r="BB9" s="415"/>
      <c r="BC9" s="416"/>
      <c r="BD9" s="307"/>
      <c r="BE9" s="348"/>
      <c r="BF9" s="390"/>
      <c r="BG9" s="415"/>
      <c r="BH9" s="416"/>
      <c r="BI9" s="307"/>
      <c r="BJ9" s="348"/>
      <c r="BK9" s="390"/>
      <c r="BL9" s="415"/>
      <c r="BM9" s="416"/>
      <c r="BN9" s="307"/>
      <c r="BO9" s="349"/>
      <c r="BP9" s="407"/>
      <c r="BQ9" s="415"/>
      <c r="BR9" s="416"/>
      <c r="BS9" s="307"/>
      <c r="BT9" s="348"/>
      <c r="BU9" s="408"/>
      <c r="BV9" s="415"/>
      <c r="BW9" s="416"/>
      <c r="BX9" s="307"/>
      <c r="BY9" s="349"/>
      <c r="BZ9" s="407"/>
      <c r="CA9" s="415"/>
      <c r="CB9" s="416"/>
      <c r="CC9" s="307"/>
      <c r="CD9" s="348"/>
      <c r="CE9" s="408"/>
      <c r="CF9" s="415"/>
      <c r="CG9" s="416"/>
      <c r="CH9" s="307"/>
      <c r="CI9" s="348"/>
      <c r="CJ9" s="408"/>
      <c r="CK9" s="409"/>
      <c r="CL9" s="410"/>
      <c r="CM9" s="411"/>
      <c r="CN9" s="412"/>
      <c r="CO9" s="1462"/>
      <c r="CP9" s="1203"/>
      <c r="CQ9" s="785" t="e">
        <f t="shared" si="7"/>
        <v>#DIV/0!</v>
      </c>
      <c r="CR9" s="1116"/>
      <c r="CS9" s="786" t="e">
        <f t="shared" si="0"/>
        <v>#DIV/0!</v>
      </c>
      <c r="CT9" s="1114"/>
      <c r="CU9" s="1199" t="e">
        <f t="shared" si="1"/>
        <v>#DIV/0!</v>
      </c>
      <c r="CV9" s="1115"/>
      <c r="CW9" s="1208" t="e">
        <f t="shared" si="2"/>
        <v>#DIV/0!</v>
      </c>
      <c r="CX9" s="1214"/>
      <c r="CY9" s="1210" t="e">
        <f t="shared" si="3"/>
        <v>#DIV/0!</v>
      </c>
      <c r="CZ9" s="1116"/>
      <c r="DA9" s="1207" t="e">
        <f t="shared" si="4"/>
        <v>#DIV/0!</v>
      </c>
      <c r="DB9" s="1114"/>
      <c r="DC9" s="1196" t="e">
        <f t="shared" si="5"/>
        <v>#DIV/0!</v>
      </c>
      <c r="DD9" s="1115"/>
      <c r="DE9" s="1208" t="e">
        <f t="shared" si="6"/>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404"/>
      <c r="AR10" s="20"/>
      <c r="AS10" s="329"/>
      <c r="AT10" s="307"/>
      <c r="AU10" s="21"/>
      <c r="AV10" s="402"/>
      <c r="AW10" s="403"/>
      <c r="AX10" s="398"/>
      <c r="AY10" s="307"/>
      <c r="AZ10" s="348"/>
      <c r="BA10" s="390"/>
      <c r="BB10" s="415"/>
      <c r="BC10" s="416"/>
      <c r="BD10" s="307"/>
      <c r="BE10" s="348"/>
      <c r="BF10" s="390"/>
      <c r="BG10" s="415"/>
      <c r="BH10" s="416"/>
      <c r="BI10" s="307"/>
      <c r="BJ10" s="348"/>
      <c r="BK10" s="390"/>
      <c r="BL10" s="415"/>
      <c r="BM10" s="416"/>
      <c r="BN10" s="307"/>
      <c r="BO10" s="349"/>
      <c r="BP10" s="407"/>
      <c r="BQ10" s="415"/>
      <c r="BR10" s="416"/>
      <c r="BS10" s="307"/>
      <c r="BT10" s="348"/>
      <c r="BU10" s="408"/>
      <c r="BV10" s="415"/>
      <c r="BW10" s="416"/>
      <c r="BX10" s="307"/>
      <c r="BY10" s="349"/>
      <c r="BZ10" s="407"/>
      <c r="CA10" s="415"/>
      <c r="CB10" s="416"/>
      <c r="CC10" s="307"/>
      <c r="CD10" s="348"/>
      <c r="CE10" s="408"/>
      <c r="CF10" s="415"/>
      <c r="CG10" s="416"/>
      <c r="CH10" s="307"/>
      <c r="CI10" s="348"/>
      <c r="CJ10" s="408"/>
      <c r="CK10" s="409"/>
      <c r="CL10" s="410"/>
      <c r="CM10" s="411"/>
      <c r="CN10" s="412"/>
      <c r="CO10" s="1462"/>
      <c r="CP10" s="1203"/>
      <c r="CQ10" s="785" t="e">
        <f t="shared" si="7"/>
        <v>#DIV/0!</v>
      </c>
      <c r="CR10" s="1116"/>
      <c r="CS10" s="786" t="e">
        <f t="shared" si="0"/>
        <v>#DIV/0!</v>
      </c>
      <c r="CT10" s="1114"/>
      <c r="CU10" s="1199" t="e">
        <f t="shared" si="1"/>
        <v>#DIV/0!</v>
      </c>
      <c r="CV10" s="1115"/>
      <c r="CW10" s="1208" t="e">
        <f t="shared" si="2"/>
        <v>#DIV/0!</v>
      </c>
      <c r="CX10" s="1214"/>
      <c r="CY10" s="1210" t="e">
        <f t="shared" si="3"/>
        <v>#DIV/0!</v>
      </c>
      <c r="CZ10" s="1116"/>
      <c r="DA10" s="1207" t="e">
        <f t="shared" si="4"/>
        <v>#DIV/0!</v>
      </c>
      <c r="DB10" s="1114"/>
      <c r="DC10" s="1196" t="e">
        <f t="shared" si="5"/>
        <v>#DIV/0!</v>
      </c>
      <c r="DD10" s="1115"/>
      <c r="DE10" s="1208" t="e">
        <f t="shared" si="6"/>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828"/>
      <c r="AM11" s="1056"/>
      <c r="AN11" s="1056"/>
      <c r="AO11" s="1057"/>
      <c r="AP11" s="1057"/>
      <c r="AQ11" s="404"/>
      <c r="AR11" s="20"/>
      <c r="AS11" s="329"/>
      <c r="AT11" s="307"/>
      <c r="AU11" s="21"/>
      <c r="AV11" s="402"/>
      <c r="AW11" s="403"/>
      <c r="AX11" s="398"/>
      <c r="AY11" s="307"/>
      <c r="AZ11" s="348"/>
      <c r="BA11" s="390"/>
      <c r="BB11" s="415"/>
      <c r="BC11" s="416"/>
      <c r="BD11" s="307"/>
      <c r="BE11" s="348"/>
      <c r="BF11" s="390"/>
      <c r="BG11" s="415"/>
      <c r="BH11" s="416"/>
      <c r="BI11" s="307"/>
      <c r="BJ11" s="348"/>
      <c r="BK11" s="390"/>
      <c r="BL11" s="415"/>
      <c r="BM11" s="416"/>
      <c r="BN11" s="307"/>
      <c r="BO11" s="349"/>
      <c r="BP11" s="407"/>
      <c r="BQ11" s="415"/>
      <c r="BR11" s="416"/>
      <c r="BS11" s="307"/>
      <c r="BT11" s="348"/>
      <c r="BU11" s="408"/>
      <c r="BV11" s="415"/>
      <c r="BW11" s="416"/>
      <c r="BX11" s="307"/>
      <c r="BY11" s="349"/>
      <c r="BZ11" s="407"/>
      <c r="CA11" s="415"/>
      <c r="CB11" s="416"/>
      <c r="CC11" s="307"/>
      <c r="CD11" s="348"/>
      <c r="CE11" s="408"/>
      <c r="CF11" s="415"/>
      <c r="CG11" s="416"/>
      <c r="CH11" s="307"/>
      <c r="CI11" s="348"/>
      <c r="CJ11" s="408"/>
      <c r="CK11" s="409"/>
      <c r="CL11" s="410"/>
      <c r="CM11" s="411"/>
      <c r="CN11" s="412"/>
      <c r="CO11" s="1462"/>
      <c r="CP11" s="1203"/>
      <c r="CQ11" s="785" t="e">
        <f t="shared" si="7"/>
        <v>#DIV/0!</v>
      </c>
      <c r="CR11" s="1116"/>
      <c r="CS11" s="786" t="e">
        <f t="shared" si="0"/>
        <v>#DIV/0!</v>
      </c>
      <c r="CT11" s="1114"/>
      <c r="CU11" s="1199" t="e">
        <f t="shared" si="1"/>
        <v>#DIV/0!</v>
      </c>
      <c r="CV11" s="1115"/>
      <c r="CW11" s="1208" t="e">
        <f t="shared" si="2"/>
        <v>#DIV/0!</v>
      </c>
      <c r="CX11" s="1214"/>
      <c r="CY11" s="1210" t="e">
        <f t="shared" si="3"/>
        <v>#DIV/0!</v>
      </c>
      <c r="CZ11" s="1116"/>
      <c r="DA11" s="1207" t="e">
        <f t="shared" si="4"/>
        <v>#DIV/0!</v>
      </c>
      <c r="DB11" s="1114"/>
      <c r="DC11" s="1196" t="e">
        <f t="shared" si="5"/>
        <v>#DIV/0!</v>
      </c>
      <c r="DD11" s="1115"/>
      <c r="DE11" s="1208" t="e">
        <f t="shared" si="6"/>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404"/>
      <c r="AR12" s="20"/>
      <c r="AS12" s="329"/>
      <c r="AT12" s="307"/>
      <c r="AU12" s="21"/>
      <c r="AV12" s="402"/>
      <c r="AW12" s="403"/>
      <c r="AX12" s="398"/>
      <c r="AY12" s="307"/>
      <c r="AZ12" s="348"/>
      <c r="BA12" s="390"/>
      <c r="BB12" s="415"/>
      <c r="BC12" s="416"/>
      <c r="BD12" s="307"/>
      <c r="BE12" s="348"/>
      <c r="BF12" s="390"/>
      <c r="BG12" s="415"/>
      <c r="BH12" s="416"/>
      <c r="BI12" s="307"/>
      <c r="BJ12" s="348"/>
      <c r="BK12" s="390"/>
      <c r="BL12" s="415"/>
      <c r="BM12" s="416"/>
      <c r="BN12" s="307"/>
      <c r="BO12" s="349"/>
      <c r="BP12" s="407"/>
      <c r="BQ12" s="415"/>
      <c r="BR12" s="416"/>
      <c r="BS12" s="307"/>
      <c r="BT12" s="348"/>
      <c r="BU12" s="408"/>
      <c r="BV12" s="415"/>
      <c r="BW12" s="416"/>
      <c r="BX12" s="307"/>
      <c r="BY12" s="349"/>
      <c r="BZ12" s="407"/>
      <c r="CA12" s="415"/>
      <c r="CB12" s="416"/>
      <c r="CC12" s="307"/>
      <c r="CD12" s="348"/>
      <c r="CE12" s="408"/>
      <c r="CF12" s="415"/>
      <c r="CG12" s="416"/>
      <c r="CH12" s="307"/>
      <c r="CI12" s="348"/>
      <c r="CJ12" s="408"/>
      <c r="CK12" s="409"/>
      <c r="CL12" s="410"/>
      <c r="CM12" s="411"/>
      <c r="CN12" s="412"/>
      <c r="CO12" s="1462"/>
      <c r="CP12" s="1203"/>
      <c r="CQ12" s="785" t="e">
        <f t="shared" si="7"/>
        <v>#DIV/0!</v>
      </c>
      <c r="CR12" s="1116"/>
      <c r="CS12" s="786" t="e">
        <f t="shared" si="0"/>
        <v>#DIV/0!</v>
      </c>
      <c r="CT12" s="1114"/>
      <c r="CU12" s="1199" t="e">
        <f t="shared" si="1"/>
        <v>#DIV/0!</v>
      </c>
      <c r="CV12" s="1115"/>
      <c r="CW12" s="1208" t="e">
        <f t="shared" si="2"/>
        <v>#DIV/0!</v>
      </c>
      <c r="CX12" s="1214"/>
      <c r="CY12" s="1210" t="e">
        <f t="shared" si="3"/>
        <v>#DIV/0!</v>
      </c>
      <c r="CZ12" s="1116"/>
      <c r="DA12" s="1207" t="e">
        <f t="shared" si="4"/>
        <v>#DIV/0!</v>
      </c>
      <c r="DB12" s="1114"/>
      <c r="DC12" s="1196" t="e">
        <f t="shared" si="5"/>
        <v>#DIV/0!</v>
      </c>
      <c r="DD12" s="1115"/>
      <c r="DE12" s="1208" t="e">
        <f t="shared" si="6"/>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828"/>
      <c r="AM13" s="1056"/>
      <c r="AN13" s="1056"/>
      <c r="AO13" s="1057"/>
      <c r="AP13" s="1057"/>
      <c r="AQ13" s="404"/>
      <c r="AR13" s="20"/>
      <c r="AS13" s="329"/>
      <c r="AT13" s="307"/>
      <c r="AU13" s="21"/>
      <c r="AV13" s="402"/>
      <c r="AW13" s="403"/>
      <c r="AX13" s="398"/>
      <c r="AY13" s="307"/>
      <c r="AZ13" s="348"/>
      <c r="BA13" s="390"/>
      <c r="BB13" s="415"/>
      <c r="BC13" s="416"/>
      <c r="BD13" s="307"/>
      <c r="BE13" s="348"/>
      <c r="BF13" s="390"/>
      <c r="BG13" s="415"/>
      <c r="BH13" s="416"/>
      <c r="BI13" s="307"/>
      <c r="BJ13" s="348"/>
      <c r="BK13" s="390"/>
      <c r="BL13" s="415"/>
      <c r="BM13" s="416"/>
      <c r="BN13" s="307"/>
      <c r="BO13" s="349"/>
      <c r="BP13" s="407"/>
      <c r="BQ13" s="415"/>
      <c r="BR13" s="416"/>
      <c r="BS13" s="307"/>
      <c r="BT13" s="348"/>
      <c r="BU13" s="408"/>
      <c r="BV13" s="415"/>
      <c r="BW13" s="416"/>
      <c r="BX13" s="307"/>
      <c r="BY13" s="349"/>
      <c r="BZ13" s="407"/>
      <c r="CA13" s="415"/>
      <c r="CB13" s="416"/>
      <c r="CC13" s="307"/>
      <c r="CD13" s="348"/>
      <c r="CE13" s="408"/>
      <c r="CF13" s="415"/>
      <c r="CG13" s="416"/>
      <c r="CH13" s="307"/>
      <c r="CI13" s="348"/>
      <c r="CJ13" s="408"/>
      <c r="CK13" s="409"/>
      <c r="CL13" s="410"/>
      <c r="CM13" s="411"/>
      <c r="CN13" s="412"/>
      <c r="CO13" s="1462"/>
      <c r="CP13" s="1203"/>
      <c r="CQ13" s="785" t="e">
        <f t="shared" si="7"/>
        <v>#DIV/0!</v>
      </c>
      <c r="CR13" s="1116"/>
      <c r="CS13" s="786" t="e">
        <f t="shared" si="0"/>
        <v>#DIV/0!</v>
      </c>
      <c r="CT13" s="1114"/>
      <c r="CU13" s="1199" t="e">
        <f t="shared" si="1"/>
        <v>#DIV/0!</v>
      </c>
      <c r="CV13" s="1115"/>
      <c r="CW13" s="1208" t="e">
        <f t="shared" si="2"/>
        <v>#DIV/0!</v>
      </c>
      <c r="CX13" s="1214"/>
      <c r="CY13" s="1210" t="e">
        <f t="shared" si="3"/>
        <v>#DIV/0!</v>
      </c>
      <c r="CZ13" s="1116"/>
      <c r="DA13" s="1207" t="e">
        <f t="shared" si="4"/>
        <v>#DIV/0!</v>
      </c>
      <c r="DB13" s="1114"/>
      <c r="DC13" s="1196" t="e">
        <f t="shared" si="5"/>
        <v>#DIV/0!</v>
      </c>
      <c r="DD13" s="1115"/>
      <c r="DE13" s="1208" t="e">
        <f t="shared" si="6"/>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404"/>
      <c r="AR14" s="20"/>
      <c r="AS14" s="329"/>
      <c r="AT14" s="307"/>
      <c r="AU14" s="21"/>
      <c r="AV14" s="402"/>
      <c r="AW14" s="403"/>
      <c r="AX14" s="398"/>
      <c r="AY14" s="307"/>
      <c r="AZ14" s="348"/>
      <c r="BA14" s="390"/>
      <c r="BB14" s="415"/>
      <c r="BC14" s="416"/>
      <c r="BD14" s="307"/>
      <c r="BE14" s="348"/>
      <c r="BF14" s="390"/>
      <c r="BG14" s="415"/>
      <c r="BH14" s="416"/>
      <c r="BI14" s="307"/>
      <c r="BJ14" s="348"/>
      <c r="BK14" s="390"/>
      <c r="BL14" s="415"/>
      <c r="BM14" s="416"/>
      <c r="BN14" s="307"/>
      <c r="BO14" s="349"/>
      <c r="BP14" s="407"/>
      <c r="BQ14" s="415"/>
      <c r="BR14" s="416"/>
      <c r="BS14" s="307"/>
      <c r="BT14" s="348"/>
      <c r="BU14" s="408"/>
      <c r="BV14" s="415"/>
      <c r="BW14" s="416"/>
      <c r="BX14" s="307"/>
      <c r="BY14" s="349"/>
      <c r="BZ14" s="407"/>
      <c r="CA14" s="415"/>
      <c r="CB14" s="416"/>
      <c r="CC14" s="307"/>
      <c r="CD14" s="348"/>
      <c r="CE14" s="408"/>
      <c r="CF14" s="415"/>
      <c r="CG14" s="416"/>
      <c r="CH14" s="307"/>
      <c r="CI14" s="348"/>
      <c r="CJ14" s="408"/>
      <c r="CK14" s="409"/>
      <c r="CL14" s="410"/>
      <c r="CM14" s="411"/>
      <c r="CN14" s="412"/>
      <c r="CO14" s="1462"/>
      <c r="CP14" s="1203"/>
      <c r="CQ14" s="785" t="e">
        <f t="shared" si="7"/>
        <v>#DIV/0!</v>
      </c>
      <c r="CR14" s="1116"/>
      <c r="CS14" s="786" t="e">
        <f t="shared" si="0"/>
        <v>#DIV/0!</v>
      </c>
      <c r="CT14" s="1114"/>
      <c r="CU14" s="1199" t="e">
        <f t="shared" si="1"/>
        <v>#DIV/0!</v>
      </c>
      <c r="CV14" s="1115"/>
      <c r="CW14" s="1208" t="e">
        <f t="shared" si="2"/>
        <v>#DIV/0!</v>
      </c>
      <c r="CX14" s="1214"/>
      <c r="CY14" s="1210" t="e">
        <f t="shared" si="3"/>
        <v>#DIV/0!</v>
      </c>
      <c r="CZ14" s="1116"/>
      <c r="DA14" s="1207" t="e">
        <f t="shared" si="4"/>
        <v>#DIV/0!</v>
      </c>
      <c r="DB14" s="1114"/>
      <c r="DC14" s="1196" t="e">
        <f t="shared" si="5"/>
        <v>#DIV/0!</v>
      </c>
      <c r="DD14" s="1115"/>
      <c r="DE14" s="1208" t="e">
        <f t="shared" si="6"/>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404"/>
      <c r="AR15" s="20"/>
      <c r="AS15" s="329"/>
      <c r="AT15" s="307"/>
      <c r="AU15" s="21"/>
      <c r="AV15" s="402"/>
      <c r="AW15" s="403"/>
      <c r="AX15" s="398"/>
      <c r="AY15" s="307"/>
      <c r="AZ15" s="348"/>
      <c r="BA15" s="390"/>
      <c r="BB15" s="415"/>
      <c r="BC15" s="416"/>
      <c r="BD15" s="307"/>
      <c r="BE15" s="348"/>
      <c r="BF15" s="390"/>
      <c r="BG15" s="415"/>
      <c r="BH15" s="416"/>
      <c r="BI15" s="307"/>
      <c r="BJ15" s="348"/>
      <c r="BK15" s="390"/>
      <c r="BL15" s="415"/>
      <c r="BM15" s="416"/>
      <c r="BN15" s="307"/>
      <c r="BO15" s="349"/>
      <c r="BP15" s="407"/>
      <c r="BQ15" s="415"/>
      <c r="BR15" s="416"/>
      <c r="BS15" s="307"/>
      <c r="BT15" s="348"/>
      <c r="BU15" s="408"/>
      <c r="BV15" s="415"/>
      <c r="BW15" s="416"/>
      <c r="BX15" s="307"/>
      <c r="BY15" s="349"/>
      <c r="BZ15" s="407"/>
      <c r="CA15" s="415"/>
      <c r="CB15" s="416"/>
      <c r="CC15" s="307"/>
      <c r="CD15" s="348"/>
      <c r="CE15" s="408"/>
      <c r="CF15" s="415"/>
      <c r="CG15" s="416"/>
      <c r="CH15" s="307"/>
      <c r="CI15" s="348"/>
      <c r="CJ15" s="408"/>
      <c r="CK15" s="409"/>
      <c r="CL15" s="410"/>
      <c r="CM15" s="411"/>
      <c r="CN15" s="412"/>
      <c r="CO15" s="1462"/>
      <c r="CP15" s="1203"/>
      <c r="CQ15" s="785" t="e">
        <f t="shared" si="7"/>
        <v>#DIV/0!</v>
      </c>
      <c r="CR15" s="1116"/>
      <c r="CS15" s="786" t="e">
        <f t="shared" si="0"/>
        <v>#DIV/0!</v>
      </c>
      <c r="CT15" s="1114"/>
      <c r="CU15" s="1199" t="e">
        <f t="shared" si="1"/>
        <v>#DIV/0!</v>
      </c>
      <c r="CV15" s="1115"/>
      <c r="CW15" s="1208" t="e">
        <f t="shared" si="2"/>
        <v>#DIV/0!</v>
      </c>
      <c r="CX15" s="1214"/>
      <c r="CY15" s="1210" t="e">
        <f t="shared" si="3"/>
        <v>#DIV/0!</v>
      </c>
      <c r="CZ15" s="1116"/>
      <c r="DA15" s="1207" t="e">
        <f t="shared" si="4"/>
        <v>#DIV/0!</v>
      </c>
      <c r="DB15" s="1114"/>
      <c r="DC15" s="1196" t="e">
        <f t="shared" si="5"/>
        <v>#DIV/0!</v>
      </c>
      <c r="DD15" s="1115"/>
      <c r="DE15" s="1208" t="e">
        <f t="shared" si="6"/>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404"/>
      <c r="AR16" s="20"/>
      <c r="AS16" s="329"/>
      <c r="AT16" s="307"/>
      <c r="AU16" s="21"/>
      <c r="AV16" s="402"/>
      <c r="AW16" s="403"/>
      <c r="AX16" s="398"/>
      <c r="AY16" s="307"/>
      <c r="AZ16" s="348"/>
      <c r="BA16" s="390"/>
      <c r="BB16" s="415"/>
      <c r="BC16" s="416"/>
      <c r="BD16" s="307"/>
      <c r="BE16" s="348"/>
      <c r="BF16" s="390"/>
      <c r="BG16" s="415"/>
      <c r="BH16" s="416"/>
      <c r="BI16" s="307"/>
      <c r="BJ16" s="348"/>
      <c r="BK16" s="390"/>
      <c r="BL16" s="415"/>
      <c r="BM16" s="416"/>
      <c r="BN16" s="307"/>
      <c r="BO16" s="349"/>
      <c r="BP16" s="407"/>
      <c r="BQ16" s="415"/>
      <c r="BR16" s="416"/>
      <c r="BS16" s="307"/>
      <c r="BT16" s="348"/>
      <c r="BU16" s="408"/>
      <c r="BV16" s="415"/>
      <c r="BW16" s="416"/>
      <c r="BX16" s="307"/>
      <c r="BY16" s="349"/>
      <c r="BZ16" s="407"/>
      <c r="CA16" s="415"/>
      <c r="CB16" s="416"/>
      <c r="CC16" s="307"/>
      <c r="CD16" s="348"/>
      <c r="CE16" s="408"/>
      <c r="CF16" s="415"/>
      <c r="CG16" s="416"/>
      <c r="CH16" s="307"/>
      <c r="CI16" s="348"/>
      <c r="CJ16" s="408"/>
      <c r="CK16" s="409"/>
      <c r="CL16" s="410"/>
      <c r="CM16" s="411"/>
      <c r="CN16" s="412"/>
      <c r="CO16" s="1462"/>
      <c r="CP16" s="1203"/>
      <c r="CQ16" s="785" t="e">
        <f t="shared" si="7"/>
        <v>#DIV/0!</v>
      </c>
      <c r="CR16" s="1116"/>
      <c r="CS16" s="786" t="e">
        <f t="shared" si="0"/>
        <v>#DIV/0!</v>
      </c>
      <c r="CT16" s="1114"/>
      <c r="CU16" s="1199" t="e">
        <f t="shared" si="1"/>
        <v>#DIV/0!</v>
      </c>
      <c r="CV16" s="1115"/>
      <c r="CW16" s="1208" t="e">
        <f t="shared" si="2"/>
        <v>#DIV/0!</v>
      </c>
      <c r="CX16" s="1214"/>
      <c r="CY16" s="1210" t="e">
        <f t="shared" si="3"/>
        <v>#DIV/0!</v>
      </c>
      <c r="CZ16" s="1116"/>
      <c r="DA16" s="1207" t="e">
        <f t="shared" si="4"/>
        <v>#DIV/0!</v>
      </c>
      <c r="DB16" s="1114"/>
      <c r="DC16" s="1196" t="e">
        <f t="shared" si="5"/>
        <v>#DIV/0!</v>
      </c>
      <c r="DD16" s="1115"/>
      <c r="DE16" s="1208" t="e">
        <f t="shared" si="6"/>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404"/>
      <c r="AR17" s="20"/>
      <c r="AS17" s="329"/>
      <c r="AT17" s="307"/>
      <c r="AU17" s="21"/>
      <c r="AV17" s="402"/>
      <c r="AW17" s="403"/>
      <c r="AX17" s="398"/>
      <c r="AY17" s="307"/>
      <c r="AZ17" s="348"/>
      <c r="BA17" s="390"/>
      <c r="BB17" s="415"/>
      <c r="BC17" s="416"/>
      <c r="BD17" s="307"/>
      <c r="BE17" s="348"/>
      <c r="BF17" s="390"/>
      <c r="BG17" s="415"/>
      <c r="BH17" s="416"/>
      <c r="BI17" s="307"/>
      <c r="BJ17" s="348"/>
      <c r="BK17" s="390"/>
      <c r="BL17" s="415"/>
      <c r="BM17" s="416"/>
      <c r="BN17" s="307"/>
      <c r="BO17" s="349"/>
      <c r="BP17" s="407"/>
      <c r="BQ17" s="415"/>
      <c r="BR17" s="416"/>
      <c r="BS17" s="307"/>
      <c r="BT17" s="348"/>
      <c r="BU17" s="408"/>
      <c r="BV17" s="415"/>
      <c r="BW17" s="416"/>
      <c r="BX17" s="307"/>
      <c r="BY17" s="349"/>
      <c r="BZ17" s="407"/>
      <c r="CA17" s="415"/>
      <c r="CB17" s="416"/>
      <c r="CC17" s="307"/>
      <c r="CD17" s="348"/>
      <c r="CE17" s="408"/>
      <c r="CF17" s="415"/>
      <c r="CG17" s="416"/>
      <c r="CH17" s="307"/>
      <c r="CI17" s="348"/>
      <c r="CJ17" s="408"/>
      <c r="CK17" s="409"/>
      <c r="CL17" s="410"/>
      <c r="CM17" s="411"/>
      <c r="CN17" s="412"/>
      <c r="CO17" s="1462"/>
      <c r="CP17" s="1203"/>
      <c r="CQ17" s="785" t="e">
        <f t="shared" si="7"/>
        <v>#DIV/0!</v>
      </c>
      <c r="CR17" s="1116"/>
      <c r="CS17" s="786" t="e">
        <f t="shared" si="0"/>
        <v>#DIV/0!</v>
      </c>
      <c r="CT17" s="1114"/>
      <c r="CU17" s="1199" t="e">
        <f t="shared" si="1"/>
        <v>#DIV/0!</v>
      </c>
      <c r="CV17" s="1115"/>
      <c r="CW17" s="1208" t="e">
        <f t="shared" si="2"/>
        <v>#DIV/0!</v>
      </c>
      <c r="CX17" s="1214"/>
      <c r="CY17" s="1210" t="e">
        <f t="shared" si="3"/>
        <v>#DIV/0!</v>
      </c>
      <c r="CZ17" s="1116"/>
      <c r="DA17" s="1207" t="e">
        <f t="shared" si="4"/>
        <v>#DIV/0!</v>
      </c>
      <c r="DB17" s="1114"/>
      <c r="DC17" s="1196" t="e">
        <f t="shared" si="5"/>
        <v>#DIV/0!</v>
      </c>
      <c r="DD17" s="1115"/>
      <c r="DE17" s="1208" t="e">
        <f t="shared" si="6"/>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404"/>
      <c r="AR18" s="20"/>
      <c r="AS18" s="329"/>
      <c r="AT18" s="307"/>
      <c r="AU18" s="21"/>
      <c r="AV18" s="402"/>
      <c r="AW18" s="403"/>
      <c r="AX18" s="398"/>
      <c r="AY18" s="307"/>
      <c r="AZ18" s="348"/>
      <c r="BA18" s="390"/>
      <c r="BB18" s="415"/>
      <c r="BC18" s="416"/>
      <c r="BD18" s="307"/>
      <c r="BE18" s="348"/>
      <c r="BF18" s="390"/>
      <c r="BG18" s="415"/>
      <c r="BH18" s="416"/>
      <c r="BI18" s="307"/>
      <c r="BJ18" s="348"/>
      <c r="BK18" s="390"/>
      <c r="BL18" s="415"/>
      <c r="BM18" s="416"/>
      <c r="BN18" s="307"/>
      <c r="BO18" s="349"/>
      <c r="BP18" s="407"/>
      <c r="BQ18" s="415"/>
      <c r="BR18" s="416"/>
      <c r="BS18" s="307"/>
      <c r="BT18" s="348"/>
      <c r="BU18" s="408"/>
      <c r="BV18" s="415"/>
      <c r="BW18" s="416"/>
      <c r="BX18" s="307"/>
      <c r="BY18" s="349"/>
      <c r="BZ18" s="407"/>
      <c r="CA18" s="415"/>
      <c r="CB18" s="416"/>
      <c r="CC18" s="307"/>
      <c r="CD18" s="348"/>
      <c r="CE18" s="408"/>
      <c r="CF18" s="415"/>
      <c r="CG18" s="416"/>
      <c r="CH18" s="307"/>
      <c r="CI18" s="348"/>
      <c r="CJ18" s="408"/>
      <c r="CK18" s="409"/>
      <c r="CL18" s="410"/>
      <c r="CM18" s="411"/>
      <c r="CN18" s="412"/>
      <c r="CO18" s="1462"/>
      <c r="CP18" s="1203"/>
      <c r="CQ18" s="785" t="e">
        <f t="shared" si="7"/>
        <v>#DIV/0!</v>
      </c>
      <c r="CR18" s="1116"/>
      <c r="CS18" s="786" t="e">
        <f t="shared" si="0"/>
        <v>#DIV/0!</v>
      </c>
      <c r="CT18" s="1114"/>
      <c r="CU18" s="1199" t="e">
        <f t="shared" si="1"/>
        <v>#DIV/0!</v>
      </c>
      <c r="CV18" s="1115"/>
      <c r="CW18" s="1208" t="e">
        <f t="shared" si="2"/>
        <v>#DIV/0!</v>
      </c>
      <c r="CX18" s="1214"/>
      <c r="CY18" s="1210" t="e">
        <f t="shared" si="3"/>
        <v>#DIV/0!</v>
      </c>
      <c r="CZ18" s="1116"/>
      <c r="DA18" s="1207" t="e">
        <f t="shared" si="4"/>
        <v>#DIV/0!</v>
      </c>
      <c r="DB18" s="1114"/>
      <c r="DC18" s="1196" t="e">
        <f t="shared" si="5"/>
        <v>#DIV/0!</v>
      </c>
      <c r="DD18" s="1115"/>
      <c r="DE18" s="1208" t="e">
        <f t="shared" si="6"/>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404"/>
      <c r="AR19" s="20"/>
      <c r="AS19" s="329"/>
      <c r="AT19" s="307"/>
      <c r="AU19" s="21"/>
      <c r="AV19" s="402"/>
      <c r="AW19" s="403"/>
      <c r="AX19" s="398"/>
      <c r="AY19" s="307"/>
      <c r="AZ19" s="348"/>
      <c r="BA19" s="390"/>
      <c r="BB19" s="415"/>
      <c r="BC19" s="416"/>
      <c r="BD19" s="307"/>
      <c r="BE19" s="348"/>
      <c r="BF19" s="390"/>
      <c r="BG19" s="415"/>
      <c r="BH19" s="416"/>
      <c r="BI19" s="307"/>
      <c r="BJ19" s="348"/>
      <c r="BK19" s="390"/>
      <c r="BL19" s="415"/>
      <c r="BM19" s="416"/>
      <c r="BN19" s="307"/>
      <c r="BO19" s="349"/>
      <c r="BP19" s="407"/>
      <c r="BQ19" s="415"/>
      <c r="BR19" s="416"/>
      <c r="BS19" s="307"/>
      <c r="BT19" s="348"/>
      <c r="BU19" s="408"/>
      <c r="BV19" s="415"/>
      <c r="BW19" s="416"/>
      <c r="BX19" s="307"/>
      <c r="BY19" s="349"/>
      <c r="BZ19" s="407"/>
      <c r="CA19" s="415"/>
      <c r="CB19" s="416"/>
      <c r="CC19" s="307"/>
      <c r="CD19" s="348"/>
      <c r="CE19" s="408"/>
      <c r="CF19" s="415"/>
      <c r="CG19" s="416"/>
      <c r="CH19" s="307"/>
      <c r="CI19" s="348"/>
      <c r="CJ19" s="408"/>
      <c r="CK19" s="409"/>
      <c r="CL19" s="410"/>
      <c r="CM19" s="411"/>
      <c r="CN19" s="412"/>
      <c r="CO19" s="1462"/>
      <c r="CP19" s="1203"/>
      <c r="CQ19" s="785" t="e">
        <f t="shared" si="7"/>
        <v>#DIV/0!</v>
      </c>
      <c r="CR19" s="1116"/>
      <c r="CS19" s="786" t="e">
        <f t="shared" si="0"/>
        <v>#DIV/0!</v>
      </c>
      <c r="CT19" s="1114"/>
      <c r="CU19" s="1199" t="e">
        <f t="shared" si="1"/>
        <v>#DIV/0!</v>
      </c>
      <c r="CV19" s="1115"/>
      <c r="CW19" s="1208" t="e">
        <f t="shared" si="2"/>
        <v>#DIV/0!</v>
      </c>
      <c r="CX19" s="1214"/>
      <c r="CY19" s="1210" t="e">
        <f t="shared" si="3"/>
        <v>#DIV/0!</v>
      </c>
      <c r="CZ19" s="1116"/>
      <c r="DA19" s="1207" t="e">
        <f t="shared" si="4"/>
        <v>#DIV/0!</v>
      </c>
      <c r="DB19" s="1114"/>
      <c r="DC19" s="1196" t="e">
        <f t="shared" si="5"/>
        <v>#DIV/0!</v>
      </c>
      <c r="DD19" s="1115"/>
      <c r="DE19" s="1208" t="e">
        <f t="shared" si="6"/>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828"/>
      <c r="AM20" s="1056"/>
      <c r="AN20" s="1056"/>
      <c r="AO20" s="1057"/>
      <c r="AP20" s="1057"/>
      <c r="AQ20" s="404"/>
      <c r="AR20" s="20"/>
      <c r="AS20" s="329"/>
      <c r="AT20" s="307"/>
      <c r="AU20" s="21"/>
      <c r="AV20" s="402"/>
      <c r="AW20" s="403"/>
      <c r="AX20" s="398"/>
      <c r="AY20" s="307"/>
      <c r="AZ20" s="348"/>
      <c r="BA20" s="390"/>
      <c r="BB20" s="415"/>
      <c r="BC20" s="416"/>
      <c r="BD20" s="307"/>
      <c r="BE20" s="348"/>
      <c r="BF20" s="390"/>
      <c r="BG20" s="415"/>
      <c r="BH20" s="416"/>
      <c r="BI20" s="307"/>
      <c r="BJ20" s="348"/>
      <c r="BK20" s="390"/>
      <c r="BL20" s="415"/>
      <c r="BM20" s="416"/>
      <c r="BN20" s="307"/>
      <c r="BO20" s="349"/>
      <c r="BP20" s="407"/>
      <c r="BQ20" s="415"/>
      <c r="BR20" s="416"/>
      <c r="BS20" s="307"/>
      <c r="BT20" s="348"/>
      <c r="BU20" s="408"/>
      <c r="BV20" s="415"/>
      <c r="BW20" s="416"/>
      <c r="BX20" s="307"/>
      <c r="BY20" s="349"/>
      <c r="BZ20" s="407"/>
      <c r="CA20" s="415"/>
      <c r="CB20" s="416"/>
      <c r="CC20" s="307"/>
      <c r="CD20" s="348"/>
      <c r="CE20" s="408"/>
      <c r="CF20" s="415"/>
      <c r="CG20" s="416"/>
      <c r="CH20" s="307"/>
      <c r="CI20" s="348"/>
      <c r="CJ20" s="408"/>
      <c r="CK20" s="409"/>
      <c r="CL20" s="410"/>
      <c r="CM20" s="411"/>
      <c r="CN20" s="412"/>
      <c r="CO20" s="1462"/>
      <c r="CP20" s="1203"/>
      <c r="CQ20" s="785" t="e">
        <f t="shared" si="7"/>
        <v>#DIV/0!</v>
      </c>
      <c r="CR20" s="1116"/>
      <c r="CS20" s="786" t="e">
        <f t="shared" si="0"/>
        <v>#DIV/0!</v>
      </c>
      <c r="CT20" s="1114"/>
      <c r="CU20" s="1199" t="e">
        <f t="shared" si="1"/>
        <v>#DIV/0!</v>
      </c>
      <c r="CV20" s="1115"/>
      <c r="CW20" s="1208" t="e">
        <f t="shared" si="2"/>
        <v>#DIV/0!</v>
      </c>
      <c r="CX20" s="1214"/>
      <c r="CY20" s="1210" t="e">
        <f t="shared" si="3"/>
        <v>#DIV/0!</v>
      </c>
      <c r="CZ20" s="1116"/>
      <c r="DA20" s="1207" t="e">
        <f t="shared" si="4"/>
        <v>#DIV/0!</v>
      </c>
      <c r="DB20" s="1114"/>
      <c r="DC20" s="1196" t="e">
        <f t="shared" si="5"/>
        <v>#DIV/0!</v>
      </c>
      <c r="DD20" s="1115"/>
      <c r="DE20" s="1208" t="e">
        <f t="shared" si="6"/>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918"/>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828"/>
      <c r="AM21" s="1056"/>
      <c r="AN21" s="1056"/>
      <c r="AO21" s="1057"/>
      <c r="AP21" s="1057"/>
      <c r="AQ21" s="404"/>
      <c r="AR21" s="20"/>
      <c r="AS21" s="329"/>
      <c r="AT21" s="307"/>
      <c r="AU21" s="21"/>
      <c r="AV21" s="402"/>
      <c r="AW21" s="403"/>
      <c r="AX21" s="398"/>
      <c r="AY21" s="307"/>
      <c r="AZ21" s="348"/>
      <c r="BA21" s="390"/>
      <c r="BB21" s="415"/>
      <c r="BC21" s="416"/>
      <c r="BD21" s="307"/>
      <c r="BE21" s="348"/>
      <c r="BF21" s="390"/>
      <c r="BG21" s="415"/>
      <c r="BH21" s="416"/>
      <c r="BI21" s="307"/>
      <c r="BJ21" s="348"/>
      <c r="BK21" s="390"/>
      <c r="BL21" s="415"/>
      <c r="BM21" s="416"/>
      <c r="BN21" s="307"/>
      <c r="BO21" s="349"/>
      <c r="BP21" s="407"/>
      <c r="BQ21" s="415"/>
      <c r="BR21" s="416"/>
      <c r="BS21" s="307"/>
      <c r="BT21" s="348"/>
      <c r="BU21" s="408"/>
      <c r="BV21" s="415"/>
      <c r="BW21" s="416"/>
      <c r="BX21" s="307"/>
      <c r="BY21" s="349"/>
      <c r="BZ21" s="407"/>
      <c r="CA21" s="415"/>
      <c r="CB21" s="416"/>
      <c r="CC21" s="307"/>
      <c r="CD21" s="348"/>
      <c r="CE21" s="408"/>
      <c r="CF21" s="415"/>
      <c r="CG21" s="416"/>
      <c r="CH21" s="307"/>
      <c r="CI21" s="348"/>
      <c r="CJ21" s="408"/>
      <c r="CK21" s="409"/>
      <c r="CL21" s="410"/>
      <c r="CM21" s="411"/>
      <c r="CN21" s="412"/>
      <c r="CO21" s="1462"/>
      <c r="CP21" s="1203"/>
      <c r="CQ21" s="785" t="e">
        <f t="shared" si="7"/>
        <v>#DIV/0!</v>
      </c>
      <c r="CR21" s="1116"/>
      <c r="CS21" s="786" t="e">
        <f t="shared" si="0"/>
        <v>#DIV/0!</v>
      </c>
      <c r="CT21" s="1114"/>
      <c r="CU21" s="1199" t="e">
        <f t="shared" si="1"/>
        <v>#DIV/0!</v>
      </c>
      <c r="CV21" s="1115"/>
      <c r="CW21" s="1208" t="e">
        <f t="shared" si="2"/>
        <v>#DIV/0!</v>
      </c>
      <c r="CX21" s="1214"/>
      <c r="CY21" s="1210" t="e">
        <f t="shared" si="3"/>
        <v>#DIV/0!</v>
      </c>
      <c r="CZ21" s="1116"/>
      <c r="DA21" s="1207" t="e">
        <f t="shared" si="4"/>
        <v>#DIV/0!</v>
      </c>
      <c r="DB21" s="1114"/>
      <c r="DC21" s="1196" t="e">
        <f t="shared" si="5"/>
        <v>#DIV/0!</v>
      </c>
      <c r="DD21" s="1115"/>
      <c r="DE21" s="1208" t="e">
        <f t="shared" si="6"/>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6"/>
      <c r="AN22" s="1056"/>
      <c r="AO22" s="1057"/>
      <c r="AP22" s="1057"/>
      <c r="AQ22" s="404"/>
      <c r="AR22" s="20"/>
      <c r="AS22" s="329"/>
      <c r="AT22" s="307"/>
      <c r="AU22" s="21"/>
      <c r="AV22" s="402"/>
      <c r="AW22" s="403"/>
      <c r="AX22" s="398"/>
      <c r="AY22" s="307"/>
      <c r="AZ22" s="348"/>
      <c r="BA22" s="390"/>
      <c r="BB22" s="415"/>
      <c r="BC22" s="416"/>
      <c r="BD22" s="307"/>
      <c r="BE22" s="348"/>
      <c r="BF22" s="390"/>
      <c r="BG22" s="415"/>
      <c r="BH22" s="416"/>
      <c r="BI22" s="307"/>
      <c r="BJ22" s="348"/>
      <c r="BK22" s="390"/>
      <c r="BL22" s="415"/>
      <c r="BM22" s="416"/>
      <c r="BN22" s="307"/>
      <c r="BO22" s="349"/>
      <c r="BP22" s="407"/>
      <c r="BQ22" s="415"/>
      <c r="BR22" s="416"/>
      <c r="BS22" s="307"/>
      <c r="BT22" s="348"/>
      <c r="BU22" s="408"/>
      <c r="BV22" s="415"/>
      <c r="BW22" s="416"/>
      <c r="BX22" s="307"/>
      <c r="BY22" s="349"/>
      <c r="BZ22" s="407"/>
      <c r="CA22" s="415"/>
      <c r="CB22" s="416"/>
      <c r="CC22" s="307"/>
      <c r="CD22" s="348"/>
      <c r="CE22" s="408"/>
      <c r="CF22" s="415"/>
      <c r="CG22" s="416"/>
      <c r="CH22" s="307"/>
      <c r="CI22" s="348"/>
      <c r="CJ22" s="408"/>
      <c r="CK22" s="409"/>
      <c r="CL22" s="410"/>
      <c r="CM22" s="411"/>
      <c r="CN22" s="412"/>
      <c r="CO22" s="1462"/>
      <c r="CP22" s="1203"/>
      <c r="CQ22" s="785" t="e">
        <f t="shared" si="7"/>
        <v>#DIV/0!</v>
      </c>
      <c r="CR22" s="1116"/>
      <c r="CS22" s="786" t="e">
        <f t="shared" si="0"/>
        <v>#DIV/0!</v>
      </c>
      <c r="CT22" s="1114"/>
      <c r="CU22" s="1199" t="e">
        <f t="shared" si="1"/>
        <v>#DIV/0!</v>
      </c>
      <c r="CV22" s="1115"/>
      <c r="CW22" s="1208" t="e">
        <f t="shared" si="2"/>
        <v>#DIV/0!</v>
      </c>
      <c r="CX22" s="1214"/>
      <c r="CY22" s="1210" t="e">
        <f t="shared" si="3"/>
        <v>#DIV/0!</v>
      </c>
      <c r="CZ22" s="1116"/>
      <c r="DA22" s="1207" t="e">
        <f t="shared" si="4"/>
        <v>#DIV/0!</v>
      </c>
      <c r="DB22" s="1114"/>
      <c r="DC22" s="1196" t="e">
        <f t="shared" si="5"/>
        <v>#DIV/0!</v>
      </c>
      <c r="DD22" s="1115"/>
      <c r="DE22" s="1208" t="e">
        <f t="shared" si="6"/>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404"/>
      <c r="AR23" s="20"/>
      <c r="AS23" s="329"/>
      <c r="AT23" s="307"/>
      <c r="AU23" s="21"/>
      <c r="AV23" s="402"/>
      <c r="AW23" s="403"/>
      <c r="AX23" s="398"/>
      <c r="AY23" s="307"/>
      <c r="AZ23" s="348"/>
      <c r="BA23" s="390"/>
      <c r="BB23" s="415"/>
      <c r="BC23" s="416"/>
      <c r="BD23" s="307"/>
      <c r="BE23" s="348"/>
      <c r="BF23" s="390"/>
      <c r="BG23" s="415"/>
      <c r="BH23" s="416"/>
      <c r="BI23" s="307"/>
      <c r="BJ23" s="348"/>
      <c r="BK23" s="390"/>
      <c r="BL23" s="415"/>
      <c r="BM23" s="416"/>
      <c r="BN23" s="307"/>
      <c r="BO23" s="349"/>
      <c r="BP23" s="407"/>
      <c r="BQ23" s="415"/>
      <c r="BR23" s="416"/>
      <c r="BS23" s="307"/>
      <c r="BT23" s="348"/>
      <c r="BU23" s="408"/>
      <c r="BV23" s="415"/>
      <c r="BW23" s="416"/>
      <c r="BX23" s="307"/>
      <c r="BY23" s="349"/>
      <c r="BZ23" s="407"/>
      <c r="CA23" s="415"/>
      <c r="CB23" s="416"/>
      <c r="CC23" s="307"/>
      <c r="CD23" s="348"/>
      <c r="CE23" s="408"/>
      <c r="CF23" s="415"/>
      <c r="CG23" s="416"/>
      <c r="CH23" s="307"/>
      <c r="CI23" s="348"/>
      <c r="CJ23" s="408"/>
      <c r="CK23" s="409"/>
      <c r="CL23" s="410"/>
      <c r="CM23" s="411"/>
      <c r="CN23" s="412"/>
      <c r="CO23" s="1462"/>
      <c r="CP23" s="1203"/>
      <c r="CQ23" s="785" t="e">
        <f t="shared" si="7"/>
        <v>#DIV/0!</v>
      </c>
      <c r="CR23" s="1116"/>
      <c r="CS23" s="786" t="e">
        <f t="shared" si="0"/>
        <v>#DIV/0!</v>
      </c>
      <c r="CT23" s="1114"/>
      <c r="CU23" s="1199" t="e">
        <f t="shared" si="1"/>
        <v>#DIV/0!</v>
      </c>
      <c r="CV23" s="1115"/>
      <c r="CW23" s="1208" t="e">
        <f t="shared" si="2"/>
        <v>#DIV/0!</v>
      </c>
      <c r="CX23" s="1214"/>
      <c r="CY23" s="1210" t="e">
        <f t="shared" si="3"/>
        <v>#DIV/0!</v>
      </c>
      <c r="CZ23" s="1116"/>
      <c r="DA23" s="1207" t="e">
        <f t="shared" si="4"/>
        <v>#DIV/0!</v>
      </c>
      <c r="DB23" s="1114"/>
      <c r="DC23" s="1196" t="e">
        <f t="shared" si="5"/>
        <v>#DIV/0!</v>
      </c>
      <c r="DD23" s="1115"/>
      <c r="DE23" s="1208" t="e">
        <f t="shared" si="6"/>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828"/>
      <c r="AM24" s="1056"/>
      <c r="AN24" s="1056"/>
      <c r="AO24" s="1057"/>
      <c r="AP24" s="1057"/>
      <c r="AQ24" s="404"/>
      <c r="AR24" s="20"/>
      <c r="AS24" s="329"/>
      <c r="AT24" s="307"/>
      <c r="AU24" s="21"/>
      <c r="AV24" s="402"/>
      <c r="AW24" s="403"/>
      <c r="AX24" s="398"/>
      <c r="AY24" s="307"/>
      <c r="AZ24" s="348"/>
      <c r="BA24" s="390"/>
      <c r="BB24" s="415"/>
      <c r="BC24" s="416"/>
      <c r="BD24" s="307"/>
      <c r="BE24" s="348"/>
      <c r="BF24" s="390"/>
      <c r="BG24" s="415"/>
      <c r="BH24" s="416"/>
      <c r="BI24" s="307"/>
      <c r="BJ24" s="348"/>
      <c r="BK24" s="390"/>
      <c r="BL24" s="415"/>
      <c r="BM24" s="416"/>
      <c r="BN24" s="307"/>
      <c r="BO24" s="349"/>
      <c r="BP24" s="407"/>
      <c r="BQ24" s="415"/>
      <c r="BR24" s="416"/>
      <c r="BS24" s="307"/>
      <c r="BT24" s="348"/>
      <c r="BU24" s="408"/>
      <c r="BV24" s="415"/>
      <c r="BW24" s="416"/>
      <c r="BX24" s="307"/>
      <c r="BY24" s="349"/>
      <c r="BZ24" s="407"/>
      <c r="CA24" s="415"/>
      <c r="CB24" s="416"/>
      <c r="CC24" s="307"/>
      <c r="CD24" s="348"/>
      <c r="CE24" s="408"/>
      <c r="CF24" s="415"/>
      <c r="CG24" s="416"/>
      <c r="CH24" s="307"/>
      <c r="CI24" s="348"/>
      <c r="CJ24" s="408"/>
      <c r="CK24" s="409"/>
      <c r="CL24" s="410"/>
      <c r="CM24" s="411"/>
      <c r="CN24" s="412"/>
      <c r="CO24" s="1462"/>
      <c r="CP24" s="1203"/>
      <c r="CQ24" s="785" t="e">
        <f t="shared" si="7"/>
        <v>#DIV/0!</v>
      </c>
      <c r="CR24" s="1116"/>
      <c r="CS24" s="786" t="e">
        <f t="shared" si="0"/>
        <v>#DIV/0!</v>
      </c>
      <c r="CT24" s="1114"/>
      <c r="CU24" s="1199" t="e">
        <f t="shared" si="1"/>
        <v>#DIV/0!</v>
      </c>
      <c r="CV24" s="1115"/>
      <c r="CW24" s="1208" t="e">
        <f t="shared" si="2"/>
        <v>#DIV/0!</v>
      </c>
      <c r="CX24" s="1214"/>
      <c r="CY24" s="1210" t="e">
        <f t="shared" si="3"/>
        <v>#DIV/0!</v>
      </c>
      <c r="CZ24" s="1116"/>
      <c r="DA24" s="1207" t="e">
        <f t="shared" si="4"/>
        <v>#DIV/0!</v>
      </c>
      <c r="DB24" s="1114"/>
      <c r="DC24" s="1196" t="e">
        <f t="shared" si="5"/>
        <v>#DIV/0!</v>
      </c>
      <c r="DD24" s="1115"/>
      <c r="DE24" s="1208" t="e">
        <f t="shared" si="6"/>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2109"/>
      <c r="K25" s="2109"/>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828"/>
      <c r="AM25" s="1056"/>
      <c r="AN25" s="1056"/>
      <c r="AO25" s="1057"/>
      <c r="AP25" s="1057"/>
      <c r="AQ25" s="404"/>
      <c r="AR25" s="20"/>
      <c r="AS25" s="329"/>
      <c r="AT25" s="307"/>
      <c r="AU25" s="21"/>
      <c r="AV25" s="402"/>
      <c r="AW25" s="403"/>
      <c r="AX25" s="398"/>
      <c r="AY25" s="307"/>
      <c r="AZ25" s="348"/>
      <c r="BA25" s="390"/>
      <c r="BB25" s="415"/>
      <c r="BC25" s="416"/>
      <c r="BD25" s="307"/>
      <c r="BE25" s="348"/>
      <c r="BF25" s="390"/>
      <c r="BG25" s="415"/>
      <c r="BH25" s="416"/>
      <c r="BI25" s="307"/>
      <c r="BJ25" s="348"/>
      <c r="BK25" s="390"/>
      <c r="BL25" s="415"/>
      <c r="BM25" s="416"/>
      <c r="BN25" s="307"/>
      <c r="BO25" s="349"/>
      <c r="BP25" s="407"/>
      <c r="BQ25" s="415"/>
      <c r="BR25" s="416"/>
      <c r="BS25" s="307"/>
      <c r="BT25" s="348"/>
      <c r="BU25" s="408"/>
      <c r="BV25" s="415"/>
      <c r="BW25" s="416"/>
      <c r="BX25" s="307"/>
      <c r="BY25" s="349"/>
      <c r="BZ25" s="407"/>
      <c r="CA25" s="415"/>
      <c r="CB25" s="416"/>
      <c r="CC25" s="307"/>
      <c r="CD25" s="348"/>
      <c r="CE25" s="408"/>
      <c r="CF25" s="415"/>
      <c r="CG25" s="416"/>
      <c r="CH25" s="307"/>
      <c r="CI25" s="348"/>
      <c r="CJ25" s="408"/>
      <c r="CK25" s="409"/>
      <c r="CL25" s="410"/>
      <c r="CM25" s="411"/>
      <c r="CN25" s="412"/>
      <c r="CO25" s="1462"/>
      <c r="CP25" s="1203"/>
      <c r="CQ25" s="785" t="e">
        <f t="shared" si="7"/>
        <v>#DIV/0!</v>
      </c>
      <c r="CR25" s="1116"/>
      <c r="CS25" s="786" t="e">
        <f t="shared" si="0"/>
        <v>#DIV/0!</v>
      </c>
      <c r="CT25" s="1114"/>
      <c r="CU25" s="1199" t="e">
        <f t="shared" si="1"/>
        <v>#DIV/0!</v>
      </c>
      <c r="CV25" s="1115"/>
      <c r="CW25" s="1208" t="e">
        <f t="shared" si="2"/>
        <v>#DIV/0!</v>
      </c>
      <c r="CX25" s="1214"/>
      <c r="CY25" s="1210" t="e">
        <f t="shared" si="3"/>
        <v>#DIV/0!</v>
      </c>
      <c r="CZ25" s="1116"/>
      <c r="DA25" s="1207" t="e">
        <f t="shared" si="4"/>
        <v>#DIV/0!</v>
      </c>
      <c r="DB25" s="1114"/>
      <c r="DC25" s="1196" t="e">
        <f t="shared" si="5"/>
        <v>#DIV/0!</v>
      </c>
      <c r="DD25" s="1115"/>
      <c r="DE25" s="1208" t="e">
        <f t="shared" si="6"/>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404"/>
      <c r="AR26" s="20"/>
      <c r="AS26" s="329"/>
      <c r="AT26" s="307"/>
      <c r="AU26" s="21"/>
      <c r="AV26" s="402"/>
      <c r="AW26" s="403"/>
      <c r="AX26" s="398"/>
      <c r="AY26" s="307"/>
      <c r="AZ26" s="348"/>
      <c r="BA26" s="390"/>
      <c r="BB26" s="415"/>
      <c r="BC26" s="416"/>
      <c r="BD26" s="307"/>
      <c r="BE26" s="348"/>
      <c r="BF26" s="390"/>
      <c r="BG26" s="415"/>
      <c r="BH26" s="416"/>
      <c r="BI26" s="307"/>
      <c r="BJ26" s="348"/>
      <c r="BK26" s="390"/>
      <c r="BL26" s="415"/>
      <c r="BM26" s="416"/>
      <c r="BN26" s="307"/>
      <c r="BO26" s="349"/>
      <c r="BP26" s="407"/>
      <c r="BQ26" s="415"/>
      <c r="BR26" s="416"/>
      <c r="BS26" s="307"/>
      <c r="BT26" s="348"/>
      <c r="BU26" s="408"/>
      <c r="BV26" s="415"/>
      <c r="BW26" s="416"/>
      <c r="BX26" s="307"/>
      <c r="BY26" s="349"/>
      <c r="BZ26" s="407"/>
      <c r="CA26" s="415"/>
      <c r="CB26" s="416"/>
      <c r="CC26" s="307"/>
      <c r="CD26" s="348"/>
      <c r="CE26" s="408"/>
      <c r="CF26" s="415"/>
      <c r="CG26" s="416"/>
      <c r="CH26" s="307"/>
      <c r="CI26" s="348"/>
      <c r="CJ26" s="408"/>
      <c r="CK26" s="409"/>
      <c r="CL26" s="410"/>
      <c r="CM26" s="411"/>
      <c r="CN26" s="412"/>
      <c r="CO26" s="1462"/>
      <c r="CP26" s="1203"/>
      <c r="CQ26" s="785" t="e">
        <f t="shared" si="7"/>
        <v>#DIV/0!</v>
      </c>
      <c r="CR26" s="1116"/>
      <c r="CS26" s="786" t="e">
        <f t="shared" si="0"/>
        <v>#DIV/0!</v>
      </c>
      <c r="CT26" s="1114"/>
      <c r="CU26" s="1199" t="e">
        <f t="shared" si="1"/>
        <v>#DIV/0!</v>
      </c>
      <c r="CV26" s="1115"/>
      <c r="CW26" s="1208" t="e">
        <f t="shared" si="2"/>
        <v>#DIV/0!</v>
      </c>
      <c r="CX26" s="1214"/>
      <c r="CY26" s="1210" t="e">
        <f t="shared" si="3"/>
        <v>#DIV/0!</v>
      </c>
      <c r="CZ26" s="1116"/>
      <c r="DA26" s="1207" t="e">
        <f t="shared" si="4"/>
        <v>#DIV/0!</v>
      </c>
      <c r="DB26" s="1114"/>
      <c r="DC26" s="1196" t="e">
        <f t="shared" si="5"/>
        <v>#DIV/0!</v>
      </c>
      <c r="DD26" s="1115"/>
      <c r="DE26" s="1208" t="e">
        <f t="shared" si="6"/>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938" t="s">
        <v>58</v>
      </c>
      <c r="N27" s="2107" t="s">
        <v>335</v>
      </c>
      <c r="O27" s="2107"/>
      <c r="P27" s="1045" t="s">
        <v>336</v>
      </c>
      <c r="Q27" s="2107" t="s">
        <v>337</v>
      </c>
      <c r="R27" s="2107"/>
      <c r="S27" s="1045" t="s">
        <v>338</v>
      </c>
      <c r="T27" s="1045" t="s">
        <v>339</v>
      </c>
      <c r="U27" s="1045" t="s">
        <v>340</v>
      </c>
      <c r="V27" s="939" t="s">
        <v>341</v>
      </c>
      <c r="W27" s="939" t="s">
        <v>342</v>
      </c>
      <c r="X27" s="1046"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404"/>
      <c r="AR27" s="20"/>
      <c r="AS27" s="329"/>
      <c r="AT27" s="307"/>
      <c r="AU27" s="21"/>
      <c r="AV27" s="402"/>
      <c r="AW27" s="403"/>
      <c r="AX27" s="398"/>
      <c r="AY27" s="307"/>
      <c r="AZ27" s="348"/>
      <c r="BA27" s="390"/>
      <c r="BB27" s="415"/>
      <c r="BC27" s="416"/>
      <c r="BD27" s="307"/>
      <c r="BE27" s="348"/>
      <c r="BF27" s="390"/>
      <c r="BG27" s="415"/>
      <c r="BH27" s="416"/>
      <c r="BI27" s="307"/>
      <c r="BJ27" s="348"/>
      <c r="BK27" s="390"/>
      <c r="BL27" s="415"/>
      <c r="BM27" s="416"/>
      <c r="BN27" s="307"/>
      <c r="BO27" s="349"/>
      <c r="BP27" s="407"/>
      <c r="BQ27" s="415"/>
      <c r="BR27" s="416"/>
      <c r="BS27" s="307"/>
      <c r="BT27" s="348"/>
      <c r="BU27" s="408"/>
      <c r="BV27" s="415"/>
      <c r="BW27" s="416"/>
      <c r="BX27" s="307"/>
      <c r="BY27" s="349"/>
      <c r="BZ27" s="407"/>
      <c r="CA27" s="415"/>
      <c r="CB27" s="416"/>
      <c r="CC27" s="307"/>
      <c r="CD27" s="348"/>
      <c r="CE27" s="408"/>
      <c r="CF27" s="415"/>
      <c r="CG27" s="416"/>
      <c r="CH27" s="307"/>
      <c r="CI27" s="348"/>
      <c r="CJ27" s="408"/>
      <c r="CK27" s="409"/>
      <c r="CL27" s="410"/>
      <c r="CM27" s="411"/>
      <c r="CN27" s="412"/>
      <c r="CO27" s="1462"/>
      <c r="CP27" s="1203"/>
      <c r="CQ27" s="785" t="e">
        <f t="shared" si="7"/>
        <v>#DIV/0!</v>
      </c>
      <c r="CR27" s="1116"/>
      <c r="CS27" s="786" t="e">
        <f t="shared" si="0"/>
        <v>#DIV/0!</v>
      </c>
      <c r="CT27" s="1114"/>
      <c r="CU27" s="1199" t="e">
        <f t="shared" si="1"/>
        <v>#DIV/0!</v>
      </c>
      <c r="CV27" s="1115"/>
      <c r="CW27" s="1208" t="e">
        <f t="shared" si="2"/>
        <v>#DIV/0!</v>
      </c>
      <c r="CX27" s="1214"/>
      <c r="CY27" s="1210" t="e">
        <f t="shared" si="3"/>
        <v>#DIV/0!</v>
      </c>
      <c r="CZ27" s="1116"/>
      <c r="DA27" s="1207" t="e">
        <f t="shared" si="4"/>
        <v>#DIV/0!</v>
      </c>
      <c r="DB27" s="1114"/>
      <c r="DC27" s="1196" t="e">
        <f t="shared" si="5"/>
        <v>#DIV/0!</v>
      </c>
      <c r="DD27" s="1115"/>
      <c r="DE27" s="1208" t="e">
        <f t="shared" si="6"/>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404"/>
      <c r="AR28" s="20"/>
      <c r="AS28" s="329"/>
      <c r="AT28" s="307"/>
      <c r="AU28" s="21"/>
      <c r="AV28" s="402"/>
      <c r="AW28" s="403"/>
      <c r="AX28" s="398"/>
      <c r="AY28" s="307"/>
      <c r="AZ28" s="348"/>
      <c r="BA28" s="390"/>
      <c r="BB28" s="415"/>
      <c r="BC28" s="416"/>
      <c r="BD28" s="307"/>
      <c r="BE28" s="348"/>
      <c r="BF28" s="390"/>
      <c r="BG28" s="415"/>
      <c r="BH28" s="416"/>
      <c r="BI28" s="307"/>
      <c r="BJ28" s="348"/>
      <c r="BK28" s="390"/>
      <c r="BL28" s="415"/>
      <c r="BM28" s="416"/>
      <c r="BN28" s="307"/>
      <c r="BO28" s="349"/>
      <c r="BP28" s="407"/>
      <c r="BQ28" s="415"/>
      <c r="BR28" s="416"/>
      <c r="BS28" s="307"/>
      <c r="BT28" s="348"/>
      <c r="BU28" s="408"/>
      <c r="BV28" s="415"/>
      <c r="BW28" s="416"/>
      <c r="BX28" s="307"/>
      <c r="BY28" s="349"/>
      <c r="BZ28" s="407"/>
      <c r="CA28" s="415"/>
      <c r="CB28" s="416"/>
      <c r="CC28" s="307"/>
      <c r="CD28" s="348"/>
      <c r="CE28" s="408"/>
      <c r="CF28" s="415"/>
      <c r="CG28" s="416"/>
      <c r="CH28" s="307"/>
      <c r="CI28" s="348"/>
      <c r="CJ28" s="408"/>
      <c r="CK28" s="409"/>
      <c r="CL28" s="410"/>
      <c r="CM28" s="411"/>
      <c r="CN28" s="412"/>
      <c r="CO28" s="1462"/>
      <c r="CP28" s="1203"/>
      <c r="CQ28" s="785" t="e">
        <f t="shared" si="7"/>
        <v>#DIV/0!</v>
      </c>
      <c r="CR28" s="1116"/>
      <c r="CS28" s="786" t="e">
        <f t="shared" si="0"/>
        <v>#DIV/0!</v>
      </c>
      <c r="CT28" s="1114"/>
      <c r="CU28" s="1199" t="e">
        <f t="shared" si="1"/>
        <v>#DIV/0!</v>
      </c>
      <c r="CV28" s="1115"/>
      <c r="CW28" s="1208" t="e">
        <f t="shared" si="2"/>
        <v>#DIV/0!</v>
      </c>
      <c r="CX28" s="1214"/>
      <c r="CY28" s="1210" t="e">
        <f t="shared" si="3"/>
        <v>#DIV/0!</v>
      </c>
      <c r="CZ28" s="1116"/>
      <c r="DA28" s="1207" t="e">
        <f t="shared" si="4"/>
        <v>#DIV/0!</v>
      </c>
      <c r="DB28" s="1114"/>
      <c r="DC28" s="1196" t="e">
        <f t="shared" si="5"/>
        <v>#DIV/0!</v>
      </c>
      <c r="DD28" s="1115"/>
      <c r="DE28" s="1208" t="e">
        <f t="shared" si="6"/>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8">Q29+S29+T29</f>
        <v>0</v>
      </c>
      <c r="Q29" s="2056"/>
      <c r="R29" s="2057"/>
      <c r="S29" s="908"/>
      <c r="T29" s="908"/>
      <c r="U29" s="908"/>
      <c r="V29" s="908"/>
      <c r="W29" s="947">
        <f t="shared" ref="W29:W47" si="9">U29-V29</f>
        <v>0</v>
      </c>
      <c r="X29" s="878">
        <f t="shared" ref="X29:X47" si="10">Q29*3+S29</f>
        <v>0</v>
      </c>
      <c r="Y29" s="822"/>
      <c r="Z29" s="822"/>
      <c r="AA29" s="932"/>
      <c r="AB29" s="1256"/>
      <c r="AC29" s="892"/>
      <c r="AD29" s="1238"/>
      <c r="AE29" s="934"/>
      <c r="AF29" s="1261"/>
      <c r="AG29" s="1222"/>
      <c r="AH29" s="827"/>
      <c r="AI29" s="959"/>
      <c r="AJ29" s="1275"/>
      <c r="AK29" s="929"/>
      <c r="AL29" s="828"/>
      <c r="AM29" s="1056"/>
      <c r="AN29" s="1056"/>
      <c r="AO29" s="1057"/>
      <c r="AP29" s="1058"/>
      <c r="AQ29" s="404"/>
      <c r="AR29" s="20"/>
      <c r="AS29" s="329"/>
      <c r="AT29" s="307"/>
      <c r="AU29" s="21"/>
      <c r="AV29" s="402"/>
      <c r="AW29" s="403"/>
      <c r="AX29" s="398"/>
      <c r="AY29" s="307"/>
      <c r="AZ29" s="348"/>
      <c r="BA29" s="390"/>
      <c r="BB29" s="415"/>
      <c r="BC29" s="416"/>
      <c r="BD29" s="307"/>
      <c r="BE29" s="348"/>
      <c r="BF29" s="390"/>
      <c r="BG29" s="415"/>
      <c r="BH29" s="416"/>
      <c r="BI29" s="307"/>
      <c r="BJ29" s="348"/>
      <c r="BK29" s="390"/>
      <c r="BL29" s="415"/>
      <c r="BM29" s="416"/>
      <c r="BN29" s="307"/>
      <c r="BO29" s="349"/>
      <c r="BP29" s="407"/>
      <c r="BQ29" s="415"/>
      <c r="BR29" s="416"/>
      <c r="BS29" s="307"/>
      <c r="BT29" s="348"/>
      <c r="BU29" s="408"/>
      <c r="BV29" s="415"/>
      <c r="BW29" s="416"/>
      <c r="BX29" s="307"/>
      <c r="BY29" s="349"/>
      <c r="BZ29" s="407"/>
      <c r="CA29" s="415"/>
      <c r="CB29" s="416"/>
      <c r="CC29" s="307"/>
      <c r="CD29" s="348"/>
      <c r="CE29" s="408"/>
      <c r="CF29" s="415"/>
      <c r="CG29" s="416"/>
      <c r="CH29" s="307"/>
      <c r="CI29" s="348"/>
      <c r="CJ29" s="408"/>
      <c r="CK29" s="409"/>
      <c r="CL29" s="410"/>
      <c r="CM29" s="411"/>
      <c r="CN29" s="412"/>
      <c r="CO29" s="1462"/>
      <c r="CP29" s="1203"/>
      <c r="CQ29" s="785" t="e">
        <f t="shared" si="7"/>
        <v>#DIV/0!</v>
      </c>
      <c r="CR29" s="1116"/>
      <c r="CS29" s="786" t="e">
        <f t="shared" si="0"/>
        <v>#DIV/0!</v>
      </c>
      <c r="CT29" s="1114"/>
      <c r="CU29" s="1199" t="e">
        <f t="shared" si="1"/>
        <v>#DIV/0!</v>
      </c>
      <c r="CV29" s="1115"/>
      <c r="CW29" s="1208" t="e">
        <f t="shared" si="2"/>
        <v>#DIV/0!</v>
      </c>
      <c r="CX29" s="1214"/>
      <c r="CY29" s="1210" t="e">
        <f t="shared" si="3"/>
        <v>#DIV/0!</v>
      </c>
      <c r="CZ29" s="1116"/>
      <c r="DA29" s="1207" t="e">
        <f t="shared" si="4"/>
        <v>#DIV/0!</v>
      </c>
      <c r="DB29" s="1114"/>
      <c r="DC29" s="1196" t="e">
        <f t="shared" si="5"/>
        <v>#DIV/0!</v>
      </c>
      <c r="DD29" s="1115"/>
      <c r="DE29" s="1208" t="e">
        <f t="shared" si="6"/>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8"/>
        <v>0</v>
      </c>
      <c r="Q30" s="2056"/>
      <c r="R30" s="2057"/>
      <c r="S30" s="908"/>
      <c r="T30" s="908"/>
      <c r="U30" s="908"/>
      <c r="V30" s="908"/>
      <c r="W30" s="947">
        <f t="shared" si="9"/>
        <v>0</v>
      </c>
      <c r="X30" s="878">
        <f t="shared" si="10"/>
        <v>0</v>
      </c>
      <c r="Y30" s="822"/>
      <c r="Z30" s="822"/>
      <c r="AA30" s="932"/>
      <c r="AB30" s="1256"/>
      <c r="AC30" s="892"/>
      <c r="AD30" s="1238"/>
      <c r="AE30" s="934"/>
      <c r="AF30" s="1261"/>
      <c r="AG30" s="1222"/>
      <c r="AH30" s="827"/>
      <c r="AI30" s="959"/>
      <c r="AJ30" s="1275"/>
      <c r="AK30" s="929"/>
      <c r="AL30" s="828"/>
      <c r="AM30" s="1059"/>
      <c r="AN30" s="1059"/>
      <c r="AO30" s="1058"/>
      <c r="AP30" s="1057"/>
      <c r="AQ30" s="404"/>
      <c r="AR30" s="20"/>
      <c r="AS30" s="329"/>
      <c r="AT30" s="307"/>
      <c r="AU30" s="21"/>
      <c r="AV30" s="402"/>
      <c r="AW30" s="403"/>
      <c r="AX30" s="398"/>
      <c r="AY30" s="307"/>
      <c r="AZ30" s="348"/>
      <c r="BA30" s="390"/>
      <c r="BB30" s="415"/>
      <c r="BC30" s="416"/>
      <c r="BD30" s="307"/>
      <c r="BE30" s="348"/>
      <c r="BF30" s="390"/>
      <c r="BG30" s="415"/>
      <c r="BH30" s="416"/>
      <c r="BI30" s="307"/>
      <c r="BJ30" s="348"/>
      <c r="BK30" s="390"/>
      <c r="BL30" s="415"/>
      <c r="BM30" s="416"/>
      <c r="BN30" s="307"/>
      <c r="BO30" s="349"/>
      <c r="BP30" s="407"/>
      <c r="BQ30" s="415"/>
      <c r="BR30" s="416"/>
      <c r="BS30" s="307"/>
      <c r="BT30" s="348"/>
      <c r="BU30" s="408"/>
      <c r="BV30" s="415"/>
      <c r="BW30" s="416"/>
      <c r="BX30" s="307"/>
      <c r="BY30" s="349"/>
      <c r="BZ30" s="407"/>
      <c r="CA30" s="415"/>
      <c r="CB30" s="416"/>
      <c r="CC30" s="307"/>
      <c r="CD30" s="348"/>
      <c r="CE30" s="408"/>
      <c r="CF30" s="415"/>
      <c r="CG30" s="416"/>
      <c r="CH30" s="307"/>
      <c r="CI30" s="348"/>
      <c r="CJ30" s="408"/>
      <c r="CK30" s="409"/>
      <c r="CL30" s="410"/>
      <c r="CM30" s="411"/>
      <c r="CN30" s="412"/>
      <c r="CO30" s="1462"/>
      <c r="CP30" s="1203"/>
      <c r="CQ30" s="785" t="e">
        <f t="shared" si="7"/>
        <v>#DIV/0!</v>
      </c>
      <c r="CR30" s="1116"/>
      <c r="CS30" s="786" t="e">
        <f t="shared" si="0"/>
        <v>#DIV/0!</v>
      </c>
      <c r="CT30" s="1114"/>
      <c r="CU30" s="1199" t="e">
        <f t="shared" si="1"/>
        <v>#DIV/0!</v>
      </c>
      <c r="CV30" s="1115"/>
      <c r="CW30" s="1208" t="e">
        <f t="shared" si="2"/>
        <v>#DIV/0!</v>
      </c>
      <c r="CX30" s="1214"/>
      <c r="CY30" s="1210" t="e">
        <f t="shared" si="3"/>
        <v>#DIV/0!</v>
      </c>
      <c r="CZ30" s="1116"/>
      <c r="DA30" s="1207" t="e">
        <f t="shared" si="4"/>
        <v>#DIV/0!</v>
      </c>
      <c r="DB30" s="1114"/>
      <c r="DC30" s="1196" t="e">
        <f t="shared" si="5"/>
        <v>#DIV/0!</v>
      </c>
      <c r="DD30" s="1115"/>
      <c r="DE30" s="1208" t="e">
        <f t="shared" si="6"/>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8"/>
        <v>0</v>
      </c>
      <c r="Q31" s="2056"/>
      <c r="R31" s="2057"/>
      <c r="S31" s="908"/>
      <c r="T31" s="908"/>
      <c r="U31" s="908"/>
      <c r="V31" s="908"/>
      <c r="W31" s="947">
        <f t="shared" si="9"/>
        <v>0</v>
      </c>
      <c r="X31" s="878">
        <f t="shared" si="10"/>
        <v>0</v>
      </c>
      <c r="Y31" s="822"/>
      <c r="Z31" s="822"/>
      <c r="AA31" s="932"/>
      <c r="AB31" s="1256"/>
      <c r="AC31" s="892"/>
      <c r="AD31" s="1238"/>
      <c r="AE31" s="934"/>
      <c r="AF31" s="1261"/>
      <c r="AG31" s="1222"/>
      <c r="AH31" s="827"/>
      <c r="AI31" s="959"/>
      <c r="AJ31" s="1275"/>
      <c r="AK31" s="929"/>
      <c r="AL31" s="828"/>
      <c r="AM31" s="1059"/>
      <c r="AN31" s="1059"/>
      <c r="AO31" s="1058"/>
      <c r="AP31" s="1057"/>
      <c r="AQ31" s="404"/>
      <c r="AR31" s="20"/>
      <c r="AS31" s="329"/>
      <c r="AT31" s="307"/>
      <c r="AU31" s="21"/>
      <c r="AV31" s="402"/>
      <c r="AW31" s="403"/>
      <c r="AX31" s="398"/>
      <c r="AY31" s="307"/>
      <c r="AZ31" s="348"/>
      <c r="BA31" s="390"/>
      <c r="BB31" s="415"/>
      <c r="BC31" s="416"/>
      <c r="BD31" s="307"/>
      <c r="BE31" s="348"/>
      <c r="BF31" s="390"/>
      <c r="BG31" s="415"/>
      <c r="BH31" s="416"/>
      <c r="BI31" s="307"/>
      <c r="BJ31" s="348"/>
      <c r="BK31" s="390"/>
      <c r="BL31" s="415"/>
      <c r="BM31" s="416"/>
      <c r="BN31" s="307"/>
      <c r="BO31" s="349"/>
      <c r="BP31" s="407"/>
      <c r="BQ31" s="415"/>
      <c r="BR31" s="416"/>
      <c r="BS31" s="307"/>
      <c r="BT31" s="348"/>
      <c r="BU31" s="408"/>
      <c r="BV31" s="415"/>
      <c r="BW31" s="416"/>
      <c r="BX31" s="307"/>
      <c r="BY31" s="349"/>
      <c r="BZ31" s="407"/>
      <c r="CA31" s="415"/>
      <c r="CB31" s="416"/>
      <c r="CC31" s="307"/>
      <c r="CD31" s="348"/>
      <c r="CE31" s="408"/>
      <c r="CF31" s="415"/>
      <c r="CG31" s="416"/>
      <c r="CH31" s="307"/>
      <c r="CI31" s="348"/>
      <c r="CJ31" s="408"/>
      <c r="CK31" s="409"/>
      <c r="CL31" s="410"/>
      <c r="CM31" s="411"/>
      <c r="CN31" s="412"/>
      <c r="CO31" s="1462"/>
      <c r="CP31" s="1203"/>
      <c r="CQ31" s="785" t="e">
        <f t="shared" si="7"/>
        <v>#DIV/0!</v>
      </c>
      <c r="CR31" s="1116"/>
      <c r="CS31" s="786" t="e">
        <f t="shared" si="0"/>
        <v>#DIV/0!</v>
      </c>
      <c r="CT31" s="1114"/>
      <c r="CU31" s="1199" t="e">
        <f t="shared" si="1"/>
        <v>#DIV/0!</v>
      </c>
      <c r="CV31" s="1115"/>
      <c r="CW31" s="1208" t="e">
        <f t="shared" si="2"/>
        <v>#DIV/0!</v>
      </c>
      <c r="CX31" s="1214"/>
      <c r="CY31" s="1210" t="e">
        <f t="shared" si="3"/>
        <v>#DIV/0!</v>
      </c>
      <c r="CZ31" s="1116"/>
      <c r="DA31" s="1207" t="e">
        <f t="shared" si="4"/>
        <v>#DIV/0!</v>
      </c>
      <c r="DB31" s="1114"/>
      <c r="DC31" s="1196" t="e">
        <f t="shared" si="5"/>
        <v>#DIV/0!</v>
      </c>
      <c r="DD31" s="1115"/>
      <c r="DE31" s="1208" t="e">
        <f t="shared" si="6"/>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8"/>
        <v>0</v>
      </c>
      <c r="Q32" s="2049"/>
      <c r="R32" s="2050"/>
      <c r="S32" s="910"/>
      <c r="T32" s="910"/>
      <c r="U32" s="910"/>
      <c r="V32" s="910"/>
      <c r="W32" s="948">
        <f t="shared" si="9"/>
        <v>0</v>
      </c>
      <c r="X32" s="878">
        <f t="shared" si="10"/>
        <v>0</v>
      </c>
      <c r="Y32" s="822"/>
      <c r="Z32" s="822"/>
      <c r="AA32" s="932"/>
      <c r="AB32" s="1256"/>
      <c r="AC32" s="892"/>
      <c r="AD32" s="1238"/>
      <c r="AE32" s="934"/>
      <c r="AF32" s="1261"/>
      <c r="AG32" s="1222"/>
      <c r="AH32" s="827"/>
      <c r="AI32" s="959"/>
      <c r="AJ32" s="1275"/>
      <c r="AK32" s="929"/>
      <c r="AL32" s="828"/>
      <c r="AM32" s="1059"/>
      <c r="AN32" s="1059"/>
      <c r="AO32" s="1058"/>
      <c r="AP32" s="1057"/>
      <c r="AQ32" s="404"/>
      <c r="AR32" s="20"/>
      <c r="AS32" s="329"/>
      <c r="AT32" s="307"/>
      <c r="AU32" s="21"/>
      <c r="AV32" s="402"/>
      <c r="AW32" s="403"/>
      <c r="AX32" s="398"/>
      <c r="AY32" s="307"/>
      <c r="AZ32" s="348"/>
      <c r="BA32" s="390"/>
      <c r="BB32" s="415"/>
      <c r="BC32" s="416"/>
      <c r="BD32" s="307"/>
      <c r="BE32" s="348"/>
      <c r="BF32" s="390"/>
      <c r="BG32" s="415"/>
      <c r="BH32" s="416"/>
      <c r="BI32" s="307"/>
      <c r="BJ32" s="348"/>
      <c r="BK32" s="390"/>
      <c r="BL32" s="415"/>
      <c r="BM32" s="416"/>
      <c r="BN32" s="307"/>
      <c r="BO32" s="349"/>
      <c r="BP32" s="407"/>
      <c r="BQ32" s="415"/>
      <c r="BR32" s="416"/>
      <c r="BS32" s="307"/>
      <c r="BT32" s="348"/>
      <c r="BU32" s="408"/>
      <c r="BV32" s="415"/>
      <c r="BW32" s="416"/>
      <c r="BX32" s="307"/>
      <c r="BY32" s="349"/>
      <c r="BZ32" s="407"/>
      <c r="CA32" s="415"/>
      <c r="CB32" s="416"/>
      <c r="CC32" s="307"/>
      <c r="CD32" s="348"/>
      <c r="CE32" s="408"/>
      <c r="CF32" s="415"/>
      <c r="CG32" s="416"/>
      <c r="CH32" s="307"/>
      <c r="CI32" s="348"/>
      <c r="CJ32" s="408"/>
      <c r="CK32" s="409"/>
      <c r="CL32" s="410"/>
      <c r="CM32" s="411"/>
      <c r="CN32" s="412"/>
      <c r="CO32" s="1462"/>
      <c r="CP32" s="1203"/>
      <c r="CQ32" s="785" t="e">
        <f t="shared" si="7"/>
        <v>#DIV/0!</v>
      </c>
      <c r="CR32" s="1116"/>
      <c r="CS32" s="786" t="e">
        <f t="shared" si="0"/>
        <v>#DIV/0!</v>
      </c>
      <c r="CT32" s="1114"/>
      <c r="CU32" s="1199" t="e">
        <f t="shared" si="1"/>
        <v>#DIV/0!</v>
      </c>
      <c r="CV32" s="1115"/>
      <c r="CW32" s="1208" t="e">
        <f t="shared" si="2"/>
        <v>#DIV/0!</v>
      </c>
      <c r="CX32" s="1214"/>
      <c r="CY32" s="1210" t="e">
        <f t="shared" si="3"/>
        <v>#DIV/0!</v>
      </c>
      <c r="CZ32" s="1116"/>
      <c r="DA32" s="1207" t="e">
        <f t="shared" si="4"/>
        <v>#DIV/0!</v>
      </c>
      <c r="DB32" s="1114"/>
      <c r="DC32" s="1196" t="e">
        <f t="shared" si="5"/>
        <v>#DIV/0!</v>
      </c>
      <c r="DD32" s="1115"/>
      <c r="DE32" s="1208" t="e">
        <f t="shared" si="6"/>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8"/>
        <v>0</v>
      </c>
      <c r="Q33" s="2051"/>
      <c r="R33" s="2052"/>
      <c r="S33" s="893"/>
      <c r="T33" s="893"/>
      <c r="U33" s="893"/>
      <c r="V33" s="893"/>
      <c r="W33" s="945">
        <f t="shared" si="9"/>
        <v>0</v>
      </c>
      <c r="X33" s="878">
        <f t="shared" si="10"/>
        <v>0</v>
      </c>
      <c r="Y33" s="822"/>
      <c r="Z33" s="822"/>
      <c r="AA33" s="932"/>
      <c r="AB33" s="1256"/>
      <c r="AC33" s="892"/>
      <c r="AD33" s="1238"/>
      <c r="AE33" s="934"/>
      <c r="AF33" s="1261"/>
      <c r="AG33" s="1222"/>
      <c r="AH33" s="827"/>
      <c r="AI33" s="959"/>
      <c r="AJ33" s="1275"/>
      <c r="AK33" s="929"/>
      <c r="AL33" s="828"/>
      <c r="AM33" s="1056"/>
      <c r="AN33" s="1056"/>
      <c r="AO33" s="1057"/>
      <c r="AP33" s="1057"/>
      <c r="AQ33" s="404"/>
      <c r="AR33" s="20"/>
      <c r="AS33" s="329"/>
      <c r="AT33" s="307"/>
      <c r="AU33" s="21"/>
      <c r="AV33" s="402"/>
      <c r="AW33" s="403"/>
      <c r="AX33" s="398"/>
      <c r="AY33" s="307"/>
      <c r="AZ33" s="348"/>
      <c r="BA33" s="390"/>
      <c r="BB33" s="415"/>
      <c r="BC33" s="416"/>
      <c r="BD33" s="307"/>
      <c r="BE33" s="348"/>
      <c r="BF33" s="390"/>
      <c r="BG33" s="415"/>
      <c r="BH33" s="416"/>
      <c r="BI33" s="307"/>
      <c r="BJ33" s="348"/>
      <c r="BK33" s="390"/>
      <c r="BL33" s="415"/>
      <c r="BM33" s="416"/>
      <c r="BN33" s="307"/>
      <c r="BO33" s="349"/>
      <c r="BP33" s="407"/>
      <c r="BQ33" s="415"/>
      <c r="BR33" s="416"/>
      <c r="BS33" s="307"/>
      <c r="BT33" s="348"/>
      <c r="BU33" s="408"/>
      <c r="BV33" s="415"/>
      <c r="BW33" s="416"/>
      <c r="BX33" s="307"/>
      <c r="BY33" s="349"/>
      <c r="BZ33" s="407"/>
      <c r="CA33" s="415"/>
      <c r="CB33" s="416"/>
      <c r="CC33" s="307"/>
      <c r="CD33" s="348"/>
      <c r="CE33" s="408"/>
      <c r="CF33" s="415"/>
      <c r="CG33" s="416"/>
      <c r="CH33" s="307"/>
      <c r="CI33" s="348"/>
      <c r="CJ33" s="408"/>
      <c r="CK33" s="409"/>
      <c r="CL33" s="410"/>
      <c r="CM33" s="411"/>
      <c r="CN33" s="412"/>
      <c r="CO33" s="1462"/>
      <c r="CP33" s="1203"/>
      <c r="CQ33" s="785" t="e">
        <f t="shared" si="7"/>
        <v>#DIV/0!</v>
      </c>
      <c r="CR33" s="1116"/>
      <c r="CS33" s="786" t="e">
        <f t="shared" si="0"/>
        <v>#DIV/0!</v>
      </c>
      <c r="CT33" s="1114"/>
      <c r="CU33" s="1199" t="e">
        <f t="shared" si="1"/>
        <v>#DIV/0!</v>
      </c>
      <c r="CV33" s="1115"/>
      <c r="CW33" s="1208" t="e">
        <f t="shared" si="2"/>
        <v>#DIV/0!</v>
      </c>
      <c r="CX33" s="1214"/>
      <c r="CY33" s="1210" t="e">
        <f t="shared" si="3"/>
        <v>#DIV/0!</v>
      </c>
      <c r="CZ33" s="1116"/>
      <c r="DA33" s="1207" t="e">
        <f t="shared" si="4"/>
        <v>#DIV/0!</v>
      </c>
      <c r="DB33" s="1114"/>
      <c r="DC33" s="1196" t="e">
        <f t="shared" si="5"/>
        <v>#DIV/0!</v>
      </c>
      <c r="DD33" s="1115"/>
      <c r="DE33" s="1208" t="e">
        <f t="shared" si="6"/>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8"/>
        <v>0</v>
      </c>
      <c r="Q34" s="2051"/>
      <c r="R34" s="2052"/>
      <c r="S34" s="893"/>
      <c r="T34" s="893"/>
      <c r="U34" s="893"/>
      <c r="V34" s="893"/>
      <c r="W34" s="945">
        <f t="shared" si="9"/>
        <v>0</v>
      </c>
      <c r="X34" s="878">
        <f t="shared" si="10"/>
        <v>0</v>
      </c>
      <c r="Y34" s="822"/>
      <c r="Z34" s="822"/>
      <c r="AA34" s="932"/>
      <c r="AB34" s="1256"/>
      <c r="AC34" s="892"/>
      <c r="AD34" s="1238"/>
      <c r="AE34" s="934"/>
      <c r="AF34" s="1261"/>
      <c r="AG34" s="1222"/>
      <c r="AH34" s="827"/>
      <c r="AI34" s="959"/>
      <c r="AJ34" s="1275"/>
      <c r="AK34" s="929"/>
      <c r="AL34" s="828"/>
      <c r="AM34" s="1056"/>
      <c r="AN34" s="1056"/>
      <c r="AO34" s="1057"/>
      <c r="AP34" s="1058"/>
      <c r="AQ34" s="404"/>
      <c r="AR34" s="20"/>
      <c r="AS34" s="329"/>
      <c r="AT34" s="307"/>
      <c r="AU34" s="21"/>
      <c r="AV34" s="402"/>
      <c r="AW34" s="403"/>
      <c r="AX34" s="398"/>
      <c r="AY34" s="307"/>
      <c r="AZ34" s="348"/>
      <c r="BA34" s="390"/>
      <c r="BB34" s="415"/>
      <c r="BC34" s="416"/>
      <c r="BD34" s="307"/>
      <c r="BE34" s="348"/>
      <c r="BF34" s="390"/>
      <c r="BG34" s="415"/>
      <c r="BH34" s="416"/>
      <c r="BI34" s="307"/>
      <c r="BJ34" s="348"/>
      <c r="BK34" s="390"/>
      <c r="BL34" s="415"/>
      <c r="BM34" s="416"/>
      <c r="BN34" s="307"/>
      <c r="BO34" s="349"/>
      <c r="BP34" s="407"/>
      <c r="BQ34" s="415"/>
      <c r="BR34" s="416"/>
      <c r="BS34" s="307"/>
      <c r="BT34" s="348"/>
      <c r="BU34" s="408"/>
      <c r="BV34" s="415"/>
      <c r="BW34" s="416"/>
      <c r="BX34" s="307"/>
      <c r="BY34" s="349"/>
      <c r="BZ34" s="407"/>
      <c r="CA34" s="415"/>
      <c r="CB34" s="416"/>
      <c r="CC34" s="307"/>
      <c r="CD34" s="348"/>
      <c r="CE34" s="408"/>
      <c r="CF34" s="415"/>
      <c r="CG34" s="416"/>
      <c r="CH34" s="307"/>
      <c r="CI34" s="348"/>
      <c r="CJ34" s="408"/>
      <c r="CK34" s="409"/>
      <c r="CL34" s="410"/>
      <c r="CM34" s="411"/>
      <c r="CN34" s="412"/>
      <c r="CO34" s="1462"/>
      <c r="CP34" s="1203"/>
      <c r="CQ34" s="785" t="e">
        <f t="shared" si="7"/>
        <v>#DIV/0!</v>
      </c>
      <c r="CR34" s="1116"/>
      <c r="CS34" s="786" t="e">
        <f t="shared" si="0"/>
        <v>#DIV/0!</v>
      </c>
      <c r="CT34" s="1114"/>
      <c r="CU34" s="1199" t="e">
        <f t="shared" si="1"/>
        <v>#DIV/0!</v>
      </c>
      <c r="CV34" s="1115"/>
      <c r="CW34" s="1208" t="e">
        <f t="shared" si="2"/>
        <v>#DIV/0!</v>
      </c>
      <c r="CX34" s="1214"/>
      <c r="CY34" s="1210" t="e">
        <f t="shared" si="3"/>
        <v>#DIV/0!</v>
      </c>
      <c r="CZ34" s="1116"/>
      <c r="DA34" s="1207" t="e">
        <f t="shared" si="4"/>
        <v>#DIV/0!</v>
      </c>
      <c r="DB34" s="1114"/>
      <c r="DC34" s="1196" t="e">
        <f t="shared" si="5"/>
        <v>#DIV/0!</v>
      </c>
      <c r="DD34" s="1115"/>
      <c r="DE34" s="1208" t="e">
        <f t="shared" si="6"/>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8"/>
        <v>0</v>
      </c>
      <c r="Q35" s="2067"/>
      <c r="R35" s="2075"/>
      <c r="S35" s="860"/>
      <c r="T35" s="860"/>
      <c r="U35" s="860"/>
      <c r="V35" s="860"/>
      <c r="W35" s="945">
        <f t="shared" si="9"/>
        <v>0</v>
      </c>
      <c r="X35" s="878">
        <f t="shared" si="10"/>
        <v>0</v>
      </c>
      <c r="Y35" s="822"/>
      <c r="Z35" s="822"/>
      <c r="AA35" s="932"/>
      <c r="AB35" s="1256"/>
      <c r="AC35" s="892"/>
      <c r="AD35" s="1240"/>
      <c r="AE35" s="934"/>
      <c r="AF35" s="1261"/>
      <c r="AG35" s="1222"/>
      <c r="AH35" s="827"/>
      <c r="AI35" s="959"/>
      <c r="AJ35" s="1275"/>
      <c r="AK35" s="929"/>
      <c r="AL35" s="828"/>
      <c r="AM35" s="1056"/>
      <c r="AN35" s="1056"/>
      <c r="AO35" s="1057"/>
      <c r="AP35" s="1058"/>
      <c r="AQ35" s="404"/>
      <c r="AR35" s="20"/>
      <c r="AS35" s="329"/>
      <c r="AT35" s="307"/>
      <c r="AU35" s="21"/>
      <c r="AV35" s="402"/>
      <c r="AW35" s="403"/>
      <c r="AX35" s="398"/>
      <c r="AY35" s="307"/>
      <c r="AZ35" s="348"/>
      <c r="BA35" s="390"/>
      <c r="BB35" s="415"/>
      <c r="BC35" s="416"/>
      <c r="BD35" s="307"/>
      <c r="BE35" s="348"/>
      <c r="BF35" s="390"/>
      <c r="BG35" s="415"/>
      <c r="BH35" s="416"/>
      <c r="BI35" s="307"/>
      <c r="BJ35" s="348"/>
      <c r="BK35" s="390"/>
      <c r="BL35" s="415"/>
      <c r="BM35" s="416"/>
      <c r="BN35" s="307"/>
      <c r="BO35" s="349"/>
      <c r="BP35" s="407"/>
      <c r="BQ35" s="415"/>
      <c r="BR35" s="416"/>
      <c r="BS35" s="307"/>
      <c r="BT35" s="348"/>
      <c r="BU35" s="408"/>
      <c r="BV35" s="415"/>
      <c r="BW35" s="416"/>
      <c r="BX35" s="307"/>
      <c r="BY35" s="349"/>
      <c r="BZ35" s="407"/>
      <c r="CA35" s="415"/>
      <c r="CB35" s="416"/>
      <c r="CC35" s="307"/>
      <c r="CD35" s="348"/>
      <c r="CE35" s="408"/>
      <c r="CF35" s="415"/>
      <c r="CG35" s="416"/>
      <c r="CH35" s="307"/>
      <c r="CI35" s="348"/>
      <c r="CJ35" s="408"/>
      <c r="CK35" s="409"/>
      <c r="CL35" s="410"/>
      <c r="CM35" s="411"/>
      <c r="CN35" s="412"/>
      <c r="CO35" s="1462"/>
      <c r="CP35" s="1203"/>
      <c r="CQ35" s="785" t="e">
        <f t="shared" si="7"/>
        <v>#DIV/0!</v>
      </c>
      <c r="CR35" s="1116"/>
      <c r="CS35" s="786" t="e">
        <f t="shared" si="0"/>
        <v>#DIV/0!</v>
      </c>
      <c r="CT35" s="1114"/>
      <c r="CU35" s="1199" t="e">
        <f t="shared" si="1"/>
        <v>#DIV/0!</v>
      </c>
      <c r="CV35" s="1115"/>
      <c r="CW35" s="1208" t="e">
        <f t="shared" si="2"/>
        <v>#DIV/0!</v>
      </c>
      <c r="CX35" s="1214"/>
      <c r="CY35" s="1210" t="e">
        <f t="shared" si="3"/>
        <v>#DIV/0!</v>
      </c>
      <c r="CZ35" s="1116"/>
      <c r="DA35" s="1207" t="e">
        <f t="shared" si="4"/>
        <v>#DIV/0!</v>
      </c>
      <c r="DB35" s="1114"/>
      <c r="DC35" s="1196" t="e">
        <f t="shared" si="5"/>
        <v>#DIV/0!</v>
      </c>
      <c r="DD35" s="1115"/>
      <c r="DE35" s="1208" t="e">
        <f t="shared" si="6"/>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8"/>
        <v>0</v>
      </c>
      <c r="Q36" s="2067"/>
      <c r="R36" s="2075"/>
      <c r="S36" s="860"/>
      <c r="T36" s="860"/>
      <c r="U36" s="860"/>
      <c r="V36" s="860"/>
      <c r="W36" s="945">
        <f t="shared" si="9"/>
        <v>0</v>
      </c>
      <c r="X36" s="878">
        <f t="shared" si="10"/>
        <v>0</v>
      </c>
      <c r="Y36" s="822"/>
      <c r="Z36" s="822"/>
      <c r="AA36" s="932"/>
      <c r="AB36" s="1256"/>
      <c r="AC36" s="892"/>
      <c r="AD36" s="1238"/>
      <c r="AE36" s="934"/>
      <c r="AF36" s="1261"/>
      <c r="AG36" s="1222"/>
      <c r="AH36" s="827"/>
      <c r="AI36" s="959"/>
      <c r="AJ36" s="1275"/>
      <c r="AK36" s="929"/>
      <c r="AL36" s="828"/>
      <c r="AM36" s="1056"/>
      <c r="AN36" s="1056"/>
      <c r="AO36" s="1057"/>
      <c r="AP36" s="1058"/>
      <c r="AQ36" s="404"/>
      <c r="AR36" s="20"/>
      <c r="AS36" s="329"/>
      <c r="AT36" s="307"/>
      <c r="AU36" s="21"/>
      <c r="AV36" s="402"/>
      <c r="AW36" s="403"/>
      <c r="AX36" s="398"/>
      <c r="AY36" s="307"/>
      <c r="AZ36" s="348"/>
      <c r="BA36" s="390"/>
      <c r="BB36" s="415"/>
      <c r="BC36" s="416"/>
      <c r="BD36" s="307"/>
      <c r="BE36" s="348"/>
      <c r="BF36" s="390"/>
      <c r="BG36" s="415"/>
      <c r="BH36" s="416"/>
      <c r="BI36" s="307"/>
      <c r="BJ36" s="348"/>
      <c r="BK36" s="390"/>
      <c r="BL36" s="415"/>
      <c r="BM36" s="416"/>
      <c r="BN36" s="307"/>
      <c r="BO36" s="349"/>
      <c r="BP36" s="407"/>
      <c r="BQ36" s="415"/>
      <c r="BR36" s="416"/>
      <c r="BS36" s="307"/>
      <c r="BT36" s="348"/>
      <c r="BU36" s="408"/>
      <c r="BV36" s="415"/>
      <c r="BW36" s="416"/>
      <c r="BX36" s="307"/>
      <c r="BY36" s="349"/>
      <c r="BZ36" s="407"/>
      <c r="CA36" s="415"/>
      <c r="CB36" s="416"/>
      <c r="CC36" s="307"/>
      <c r="CD36" s="348"/>
      <c r="CE36" s="408"/>
      <c r="CF36" s="415"/>
      <c r="CG36" s="416"/>
      <c r="CH36" s="307"/>
      <c r="CI36" s="348"/>
      <c r="CJ36" s="408"/>
      <c r="CK36" s="409"/>
      <c r="CL36" s="410"/>
      <c r="CM36" s="411"/>
      <c r="CN36" s="412"/>
      <c r="CO36" s="1462"/>
      <c r="CP36" s="1203"/>
      <c r="CQ36" s="785" t="e">
        <f t="shared" si="7"/>
        <v>#DIV/0!</v>
      </c>
      <c r="CR36" s="1116"/>
      <c r="CS36" s="786" t="e">
        <f t="shared" si="0"/>
        <v>#DIV/0!</v>
      </c>
      <c r="CT36" s="1114"/>
      <c r="CU36" s="1199" t="e">
        <f t="shared" si="1"/>
        <v>#DIV/0!</v>
      </c>
      <c r="CV36" s="1115"/>
      <c r="CW36" s="1208" t="e">
        <f t="shared" si="2"/>
        <v>#DIV/0!</v>
      </c>
      <c r="CX36" s="1214"/>
      <c r="CY36" s="1210" t="e">
        <f t="shared" si="3"/>
        <v>#DIV/0!</v>
      </c>
      <c r="CZ36" s="1116"/>
      <c r="DA36" s="1207" t="e">
        <f t="shared" si="4"/>
        <v>#DIV/0!</v>
      </c>
      <c r="DB36" s="1114"/>
      <c r="DC36" s="1196" t="e">
        <f t="shared" si="5"/>
        <v>#DIV/0!</v>
      </c>
      <c r="DD36" s="1115"/>
      <c r="DE36" s="1208" t="e">
        <f t="shared" si="6"/>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8"/>
        <v>0</v>
      </c>
      <c r="Q37" s="2067"/>
      <c r="R37" s="2075"/>
      <c r="S37" s="860"/>
      <c r="T37" s="860"/>
      <c r="U37" s="860"/>
      <c r="V37" s="860"/>
      <c r="W37" s="945">
        <f t="shared" si="9"/>
        <v>0</v>
      </c>
      <c r="X37" s="878">
        <f t="shared" si="10"/>
        <v>0</v>
      </c>
      <c r="Y37" s="822"/>
      <c r="Z37" s="822"/>
      <c r="AA37" s="932"/>
      <c r="AB37" s="1256"/>
      <c r="AC37" s="892"/>
      <c r="AD37" s="1238"/>
      <c r="AE37" s="934"/>
      <c r="AF37" s="1261"/>
      <c r="AG37" s="1222"/>
      <c r="AH37" s="827"/>
      <c r="AI37" s="959"/>
      <c r="AJ37" s="1275"/>
      <c r="AK37" s="1060"/>
      <c r="AL37" s="828"/>
      <c r="AM37" s="1059"/>
      <c r="AN37" s="1059"/>
      <c r="AO37" s="1058"/>
      <c r="AP37" s="1058"/>
      <c r="AQ37" s="404"/>
      <c r="AR37" s="20"/>
      <c r="AS37" s="329"/>
      <c r="AT37" s="307"/>
      <c r="AU37" s="21"/>
      <c r="AV37" s="402"/>
      <c r="AW37" s="403"/>
      <c r="AX37" s="398"/>
      <c r="AY37" s="307"/>
      <c r="AZ37" s="348"/>
      <c r="BA37" s="390"/>
      <c r="BB37" s="415"/>
      <c r="BC37" s="416"/>
      <c r="BD37" s="307"/>
      <c r="BE37" s="348"/>
      <c r="BF37" s="390"/>
      <c r="BG37" s="415"/>
      <c r="BH37" s="416"/>
      <c r="BI37" s="307"/>
      <c r="BJ37" s="348"/>
      <c r="BK37" s="390"/>
      <c r="BL37" s="415"/>
      <c r="BM37" s="416"/>
      <c r="BN37" s="307"/>
      <c r="BO37" s="349"/>
      <c r="BP37" s="407"/>
      <c r="BQ37" s="415"/>
      <c r="BR37" s="416"/>
      <c r="BS37" s="307"/>
      <c r="BT37" s="348"/>
      <c r="BU37" s="408"/>
      <c r="BV37" s="415"/>
      <c r="BW37" s="416"/>
      <c r="BX37" s="307"/>
      <c r="BY37" s="349"/>
      <c r="BZ37" s="407"/>
      <c r="CA37" s="415"/>
      <c r="CB37" s="416"/>
      <c r="CC37" s="307"/>
      <c r="CD37" s="348"/>
      <c r="CE37" s="408"/>
      <c r="CF37" s="415"/>
      <c r="CG37" s="416"/>
      <c r="CH37" s="307"/>
      <c r="CI37" s="348"/>
      <c r="CJ37" s="408"/>
      <c r="CK37" s="409"/>
      <c r="CL37" s="410"/>
      <c r="CM37" s="411"/>
      <c r="CN37" s="412"/>
      <c r="CO37" s="1462"/>
      <c r="CP37" s="1203"/>
      <c r="CQ37" s="785" t="e">
        <f t="shared" si="7"/>
        <v>#DIV/0!</v>
      </c>
      <c r="CR37" s="1116"/>
      <c r="CS37" s="786" t="e">
        <f t="shared" si="0"/>
        <v>#DIV/0!</v>
      </c>
      <c r="CT37" s="1114"/>
      <c r="CU37" s="1199" t="e">
        <f t="shared" si="1"/>
        <v>#DIV/0!</v>
      </c>
      <c r="CV37" s="1115"/>
      <c r="CW37" s="1208" t="e">
        <f t="shared" si="2"/>
        <v>#DIV/0!</v>
      </c>
      <c r="CX37" s="1214"/>
      <c r="CY37" s="1210" t="e">
        <f t="shared" si="3"/>
        <v>#DIV/0!</v>
      </c>
      <c r="CZ37" s="1116"/>
      <c r="DA37" s="1207" t="e">
        <f t="shared" si="4"/>
        <v>#DIV/0!</v>
      </c>
      <c r="DB37" s="1114"/>
      <c r="DC37" s="1196" t="e">
        <f t="shared" si="5"/>
        <v>#DIV/0!</v>
      </c>
      <c r="DD37" s="1115"/>
      <c r="DE37" s="1208" t="e">
        <f t="shared" si="6"/>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8"/>
        <v>0</v>
      </c>
      <c r="Q38" s="2067"/>
      <c r="R38" s="2075"/>
      <c r="S38" s="860"/>
      <c r="T38" s="860"/>
      <c r="U38" s="860"/>
      <c r="V38" s="860"/>
      <c r="W38" s="945">
        <f t="shared" si="9"/>
        <v>0</v>
      </c>
      <c r="X38" s="878">
        <f t="shared" si="10"/>
        <v>0</v>
      </c>
      <c r="Y38" s="822"/>
      <c r="Z38" s="822"/>
      <c r="AA38" s="468"/>
      <c r="AB38" s="1257"/>
      <c r="AC38" s="165"/>
      <c r="AD38" s="1238"/>
      <c r="AE38" s="469"/>
      <c r="AF38" s="1262"/>
      <c r="AG38" s="166"/>
      <c r="AH38" s="827"/>
      <c r="AI38" s="959"/>
      <c r="AJ38" s="1275"/>
      <c r="AK38" s="929"/>
      <c r="AL38" s="828"/>
      <c r="AM38" s="1059"/>
      <c r="AN38" s="1059"/>
      <c r="AO38" s="1058"/>
      <c r="AP38" s="1058"/>
      <c r="AQ38" s="404"/>
      <c r="AR38" s="20"/>
      <c r="AS38" s="329"/>
      <c r="AT38" s="307"/>
      <c r="AU38" s="21"/>
      <c r="AV38" s="402"/>
      <c r="AW38" s="403"/>
      <c r="AX38" s="398"/>
      <c r="AY38" s="307"/>
      <c r="AZ38" s="348"/>
      <c r="BA38" s="390"/>
      <c r="BB38" s="415"/>
      <c r="BC38" s="416"/>
      <c r="BD38" s="307"/>
      <c r="BE38" s="348"/>
      <c r="BF38" s="390"/>
      <c r="BG38" s="415"/>
      <c r="BH38" s="416"/>
      <c r="BI38" s="307"/>
      <c r="BJ38" s="348"/>
      <c r="BK38" s="390"/>
      <c r="BL38" s="415"/>
      <c r="BM38" s="416"/>
      <c r="BN38" s="307"/>
      <c r="BO38" s="349"/>
      <c r="BP38" s="407"/>
      <c r="BQ38" s="415"/>
      <c r="BR38" s="416"/>
      <c r="BS38" s="307"/>
      <c r="BT38" s="348"/>
      <c r="BU38" s="408"/>
      <c r="BV38" s="415"/>
      <c r="BW38" s="416"/>
      <c r="BX38" s="307"/>
      <c r="BY38" s="349"/>
      <c r="BZ38" s="407"/>
      <c r="CA38" s="415"/>
      <c r="CB38" s="416"/>
      <c r="CC38" s="307"/>
      <c r="CD38" s="348"/>
      <c r="CE38" s="408"/>
      <c r="CF38" s="415"/>
      <c r="CG38" s="416"/>
      <c r="CH38" s="307"/>
      <c r="CI38" s="348"/>
      <c r="CJ38" s="408"/>
      <c r="CK38" s="409"/>
      <c r="CL38" s="410"/>
      <c r="CM38" s="411"/>
      <c r="CN38" s="412"/>
      <c r="CO38" s="1462"/>
      <c r="CP38" s="1203"/>
      <c r="CQ38" s="785" t="e">
        <f t="shared" si="7"/>
        <v>#DIV/0!</v>
      </c>
      <c r="CR38" s="1116"/>
      <c r="CS38" s="786" t="e">
        <f t="shared" si="0"/>
        <v>#DIV/0!</v>
      </c>
      <c r="CT38" s="1114"/>
      <c r="CU38" s="1199" t="e">
        <f t="shared" si="1"/>
        <v>#DIV/0!</v>
      </c>
      <c r="CV38" s="1115"/>
      <c r="CW38" s="1208" t="e">
        <f t="shared" si="2"/>
        <v>#DIV/0!</v>
      </c>
      <c r="CX38" s="1214"/>
      <c r="CY38" s="1210" t="e">
        <f t="shared" si="3"/>
        <v>#DIV/0!</v>
      </c>
      <c r="CZ38" s="1116"/>
      <c r="DA38" s="1207" t="e">
        <f t="shared" si="4"/>
        <v>#DIV/0!</v>
      </c>
      <c r="DB38" s="1114"/>
      <c r="DC38" s="1196" t="e">
        <f t="shared" si="5"/>
        <v>#DIV/0!</v>
      </c>
      <c r="DD38" s="1115"/>
      <c r="DE38" s="1208" t="e">
        <f t="shared" si="6"/>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8"/>
        <v>0</v>
      </c>
      <c r="Q39" s="2067"/>
      <c r="R39" s="2075"/>
      <c r="S39" s="860"/>
      <c r="T39" s="860"/>
      <c r="U39" s="860"/>
      <c r="V39" s="860"/>
      <c r="W39" s="945">
        <f t="shared" si="9"/>
        <v>0</v>
      </c>
      <c r="X39" s="878">
        <f t="shared" si="10"/>
        <v>0</v>
      </c>
      <c r="Y39" s="822"/>
      <c r="Z39" s="822"/>
      <c r="AA39" s="932"/>
      <c r="AB39" s="1256"/>
      <c r="AC39" s="892"/>
      <c r="AD39" s="890" t="s">
        <v>361</v>
      </c>
      <c r="AE39" s="934"/>
      <c r="AF39" s="1261"/>
      <c r="AG39" s="1222"/>
      <c r="AH39" s="827"/>
      <c r="AI39" s="959"/>
      <c r="AJ39" s="1275"/>
      <c r="AK39" s="929"/>
      <c r="AL39" s="828"/>
      <c r="AM39" s="1059"/>
      <c r="AN39" s="1059"/>
      <c r="AO39" s="1058"/>
      <c r="AP39" s="1058"/>
      <c r="AQ39" s="404"/>
      <c r="AR39" s="20"/>
      <c r="AS39" s="329"/>
      <c r="AT39" s="307"/>
      <c r="AU39" s="21"/>
      <c r="AV39" s="402"/>
      <c r="AW39" s="403"/>
      <c r="AX39" s="398"/>
      <c r="AY39" s="307"/>
      <c r="AZ39" s="348"/>
      <c r="BA39" s="390"/>
      <c r="BB39" s="415"/>
      <c r="BC39" s="416"/>
      <c r="BD39" s="307"/>
      <c r="BE39" s="348"/>
      <c r="BF39" s="390"/>
      <c r="BG39" s="415"/>
      <c r="BH39" s="416"/>
      <c r="BI39" s="307"/>
      <c r="BJ39" s="348"/>
      <c r="BK39" s="390"/>
      <c r="BL39" s="415"/>
      <c r="BM39" s="416"/>
      <c r="BN39" s="307"/>
      <c r="BO39" s="349"/>
      <c r="BP39" s="407"/>
      <c r="BQ39" s="415"/>
      <c r="BR39" s="416"/>
      <c r="BS39" s="307"/>
      <c r="BT39" s="348"/>
      <c r="BU39" s="408"/>
      <c r="BV39" s="415"/>
      <c r="BW39" s="416"/>
      <c r="BX39" s="307"/>
      <c r="BY39" s="349"/>
      <c r="BZ39" s="407"/>
      <c r="CA39" s="415"/>
      <c r="CB39" s="416"/>
      <c r="CC39" s="307"/>
      <c r="CD39" s="348"/>
      <c r="CE39" s="408"/>
      <c r="CF39" s="415"/>
      <c r="CG39" s="416"/>
      <c r="CH39" s="307"/>
      <c r="CI39" s="348"/>
      <c r="CJ39" s="408"/>
      <c r="CK39" s="409"/>
      <c r="CL39" s="410"/>
      <c r="CM39" s="411"/>
      <c r="CN39" s="412"/>
      <c r="CO39" s="1462"/>
      <c r="CP39" s="1203"/>
      <c r="CQ39" s="785" t="e">
        <f t="shared" si="7"/>
        <v>#DIV/0!</v>
      </c>
      <c r="CR39" s="1116"/>
      <c r="CS39" s="786" t="e">
        <f t="shared" si="0"/>
        <v>#DIV/0!</v>
      </c>
      <c r="CT39" s="1114"/>
      <c r="CU39" s="1199" t="e">
        <f t="shared" si="1"/>
        <v>#DIV/0!</v>
      </c>
      <c r="CV39" s="1115"/>
      <c r="CW39" s="1208" t="e">
        <f t="shared" si="2"/>
        <v>#DIV/0!</v>
      </c>
      <c r="CX39" s="1214"/>
      <c r="CY39" s="1210" t="e">
        <f t="shared" si="3"/>
        <v>#DIV/0!</v>
      </c>
      <c r="CZ39" s="1116"/>
      <c r="DA39" s="1207" t="e">
        <f t="shared" si="4"/>
        <v>#DIV/0!</v>
      </c>
      <c r="DB39" s="1114"/>
      <c r="DC39" s="1196" t="e">
        <f t="shared" si="5"/>
        <v>#DIV/0!</v>
      </c>
      <c r="DD39" s="1115"/>
      <c r="DE39" s="1208" t="e">
        <f t="shared" si="6"/>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8"/>
        <v>0</v>
      </c>
      <c r="Q40" s="2067"/>
      <c r="R40" s="2075"/>
      <c r="S40" s="860"/>
      <c r="T40" s="860"/>
      <c r="U40" s="860"/>
      <c r="V40" s="860"/>
      <c r="W40" s="945">
        <f t="shared" si="9"/>
        <v>0</v>
      </c>
      <c r="X40" s="878">
        <f t="shared" si="10"/>
        <v>0</v>
      </c>
      <c r="Y40" s="822"/>
      <c r="Z40" s="822"/>
      <c r="AA40" s="932"/>
      <c r="AB40" s="1256"/>
      <c r="AC40" s="892"/>
      <c r="AD40" s="1241"/>
      <c r="AE40" s="934"/>
      <c r="AF40" s="1261"/>
      <c r="AG40" s="1222"/>
      <c r="AH40" s="827"/>
      <c r="AI40" s="959"/>
      <c r="AJ40" s="1275"/>
      <c r="AK40" s="929"/>
      <c r="AL40" s="828"/>
      <c r="AM40" s="1059"/>
      <c r="AN40" s="1059"/>
      <c r="AO40" s="1058"/>
      <c r="AP40" s="1058"/>
      <c r="AQ40" s="404"/>
      <c r="AR40" s="20"/>
      <c r="AS40" s="329"/>
      <c r="AT40" s="307"/>
      <c r="AU40" s="21"/>
      <c r="AV40" s="402"/>
      <c r="AW40" s="403"/>
      <c r="AX40" s="398"/>
      <c r="AY40" s="307"/>
      <c r="AZ40" s="348"/>
      <c r="BA40" s="390"/>
      <c r="BB40" s="415"/>
      <c r="BC40" s="416"/>
      <c r="BD40" s="307"/>
      <c r="BE40" s="348"/>
      <c r="BF40" s="390"/>
      <c r="BG40" s="415"/>
      <c r="BH40" s="416"/>
      <c r="BI40" s="307"/>
      <c r="BJ40" s="348"/>
      <c r="BK40" s="390"/>
      <c r="BL40" s="415"/>
      <c r="BM40" s="416"/>
      <c r="BN40" s="307"/>
      <c r="BO40" s="349"/>
      <c r="BP40" s="407"/>
      <c r="BQ40" s="415"/>
      <c r="BR40" s="416"/>
      <c r="BS40" s="307"/>
      <c r="BT40" s="348"/>
      <c r="BU40" s="408"/>
      <c r="BV40" s="415"/>
      <c r="BW40" s="416"/>
      <c r="BX40" s="307"/>
      <c r="BY40" s="349"/>
      <c r="BZ40" s="407"/>
      <c r="CA40" s="415"/>
      <c r="CB40" s="416"/>
      <c r="CC40" s="307"/>
      <c r="CD40" s="348"/>
      <c r="CE40" s="408"/>
      <c r="CF40" s="415"/>
      <c r="CG40" s="416"/>
      <c r="CH40" s="307"/>
      <c r="CI40" s="348"/>
      <c r="CJ40" s="408"/>
      <c r="CK40" s="409"/>
      <c r="CL40" s="410"/>
      <c r="CM40" s="411"/>
      <c r="CN40" s="412"/>
      <c r="CO40" s="1462"/>
      <c r="CP40" s="1203"/>
      <c r="CQ40" s="785" t="e">
        <f t="shared" si="7"/>
        <v>#DIV/0!</v>
      </c>
      <c r="CR40" s="1116"/>
      <c r="CS40" s="786" t="e">
        <f t="shared" si="0"/>
        <v>#DIV/0!</v>
      </c>
      <c r="CT40" s="1114"/>
      <c r="CU40" s="1199" t="e">
        <f t="shared" si="1"/>
        <v>#DIV/0!</v>
      </c>
      <c r="CV40" s="1115"/>
      <c r="CW40" s="1208" t="e">
        <f t="shared" si="2"/>
        <v>#DIV/0!</v>
      </c>
      <c r="CX40" s="1214"/>
      <c r="CY40" s="1210" t="e">
        <f t="shared" si="3"/>
        <v>#DIV/0!</v>
      </c>
      <c r="CZ40" s="1116"/>
      <c r="DA40" s="1207" t="e">
        <f t="shared" si="4"/>
        <v>#DIV/0!</v>
      </c>
      <c r="DB40" s="1114"/>
      <c r="DC40" s="1196" t="e">
        <f t="shared" si="5"/>
        <v>#DIV/0!</v>
      </c>
      <c r="DD40" s="1115"/>
      <c r="DE40" s="1208" t="e">
        <f t="shared" si="6"/>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8"/>
        <v>0</v>
      </c>
      <c r="Q41" s="2067"/>
      <c r="R41" s="2075"/>
      <c r="S41" s="860"/>
      <c r="T41" s="860"/>
      <c r="U41" s="860"/>
      <c r="V41" s="860"/>
      <c r="W41" s="945">
        <f t="shared" si="9"/>
        <v>0</v>
      </c>
      <c r="X41" s="878">
        <f t="shared" si="10"/>
        <v>0</v>
      </c>
      <c r="Y41" s="822"/>
      <c r="Z41" s="822"/>
      <c r="AA41" s="616"/>
      <c r="AB41" s="1258"/>
      <c r="AC41" s="892"/>
      <c r="AD41" s="1241"/>
      <c r="AE41" s="470"/>
      <c r="AF41" s="1263"/>
      <c r="AG41" s="1222"/>
      <c r="AH41" s="827"/>
      <c r="AI41" s="959"/>
      <c r="AJ41" s="1275"/>
      <c r="AK41" s="929"/>
      <c r="AL41" s="828"/>
      <c r="AM41" s="1059"/>
      <c r="AN41" s="1059"/>
      <c r="AO41" s="1058"/>
      <c r="AP41" s="1058"/>
      <c r="AQ41" s="404"/>
      <c r="AR41" s="20"/>
      <c r="AS41" s="329"/>
      <c r="AT41" s="307"/>
      <c r="AU41" s="21"/>
      <c r="AV41" s="402"/>
      <c r="AW41" s="403"/>
      <c r="AX41" s="398"/>
      <c r="AY41" s="307"/>
      <c r="AZ41" s="348"/>
      <c r="BA41" s="390"/>
      <c r="BB41" s="415"/>
      <c r="BC41" s="416"/>
      <c r="BD41" s="307"/>
      <c r="BE41" s="348"/>
      <c r="BF41" s="390"/>
      <c r="BG41" s="415"/>
      <c r="BH41" s="416"/>
      <c r="BI41" s="307"/>
      <c r="BJ41" s="348"/>
      <c r="BK41" s="390"/>
      <c r="BL41" s="415"/>
      <c r="BM41" s="416"/>
      <c r="BN41" s="307"/>
      <c r="BO41" s="349"/>
      <c r="BP41" s="407"/>
      <c r="BQ41" s="415"/>
      <c r="BR41" s="416"/>
      <c r="BS41" s="307"/>
      <c r="BT41" s="348"/>
      <c r="BU41" s="408"/>
      <c r="BV41" s="415"/>
      <c r="BW41" s="416"/>
      <c r="BX41" s="307"/>
      <c r="BY41" s="349"/>
      <c r="BZ41" s="407"/>
      <c r="CA41" s="415"/>
      <c r="CB41" s="416"/>
      <c r="CC41" s="307"/>
      <c r="CD41" s="348"/>
      <c r="CE41" s="408"/>
      <c r="CF41" s="415"/>
      <c r="CG41" s="416"/>
      <c r="CH41" s="307"/>
      <c r="CI41" s="348"/>
      <c r="CJ41" s="408"/>
      <c r="CK41" s="409"/>
      <c r="CL41" s="410"/>
      <c r="CM41" s="411"/>
      <c r="CN41" s="412"/>
      <c r="CO41" s="1462"/>
      <c r="CP41" s="1203"/>
      <c r="CQ41" s="785" t="e">
        <f t="shared" si="7"/>
        <v>#DIV/0!</v>
      </c>
      <c r="CR41" s="1116"/>
      <c r="CS41" s="786" t="e">
        <f t="shared" si="0"/>
        <v>#DIV/0!</v>
      </c>
      <c r="CT41" s="1114"/>
      <c r="CU41" s="1199" t="e">
        <f t="shared" si="1"/>
        <v>#DIV/0!</v>
      </c>
      <c r="CV41" s="1115"/>
      <c r="CW41" s="1208" t="e">
        <f t="shared" si="2"/>
        <v>#DIV/0!</v>
      </c>
      <c r="CX41" s="1214"/>
      <c r="CY41" s="1210" t="e">
        <f t="shared" si="3"/>
        <v>#DIV/0!</v>
      </c>
      <c r="CZ41" s="1116"/>
      <c r="DA41" s="1207" t="e">
        <f t="shared" si="4"/>
        <v>#DIV/0!</v>
      </c>
      <c r="DB41" s="1114"/>
      <c r="DC41" s="1196" t="e">
        <f t="shared" si="5"/>
        <v>#DIV/0!</v>
      </c>
      <c r="DD41" s="1115"/>
      <c r="DE41" s="1208" t="e">
        <f t="shared" si="6"/>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8"/>
        <v>0</v>
      </c>
      <c r="Q42" s="2067"/>
      <c r="R42" s="2075"/>
      <c r="S42" s="860"/>
      <c r="T42" s="860"/>
      <c r="U42" s="860"/>
      <c r="V42" s="860"/>
      <c r="W42" s="945">
        <f t="shared" si="9"/>
        <v>0</v>
      </c>
      <c r="X42" s="878">
        <f t="shared" si="10"/>
        <v>0</v>
      </c>
      <c r="Y42" s="822"/>
      <c r="Z42" s="822"/>
      <c r="AA42" s="932"/>
      <c r="AB42" s="1256"/>
      <c r="AC42" s="167"/>
      <c r="AD42" s="1242"/>
      <c r="AE42" s="934"/>
      <c r="AF42" s="1264"/>
      <c r="AG42" s="1222"/>
      <c r="AH42" s="827"/>
      <c r="AI42" s="959"/>
      <c r="AJ42" s="1275"/>
      <c r="AK42" s="929"/>
      <c r="AL42" s="828"/>
      <c r="AM42" s="1059"/>
      <c r="AN42" s="1059"/>
      <c r="AO42" s="1058"/>
      <c r="AP42" s="1058"/>
      <c r="AQ42" s="404"/>
      <c r="AR42" s="20"/>
      <c r="AS42" s="329"/>
      <c r="AT42" s="307"/>
      <c r="AU42" s="21"/>
      <c r="AV42" s="402"/>
      <c r="AW42" s="403"/>
      <c r="AX42" s="398"/>
      <c r="AY42" s="307"/>
      <c r="AZ42" s="348"/>
      <c r="BA42" s="390"/>
      <c r="BB42" s="415"/>
      <c r="BC42" s="416"/>
      <c r="BD42" s="307"/>
      <c r="BE42" s="348"/>
      <c r="BF42" s="390"/>
      <c r="BG42" s="415"/>
      <c r="BH42" s="416"/>
      <c r="BI42" s="307"/>
      <c r="BJ42" s="348"/>
      <c r="BK42" s="390"/>
      <c r="BL42" s="415"/>
      <c r="BM42" s="416"/>
      <c r="BN42" s="307"/>
      <c r="BO42" s="349"/>
      <c r="BP42" s="407"/>
      <c r="BQ42" s="415"/>
      <c r="BR42" s="416"/>
      <c r="BS42" s="307"/>
      <c r="BT42" s="348"/>
      <c r="BU42" s="408"/>
      <c r="BV42" s="415"/>
      <c r="BW42" s="416"/>
      <c r="BX42" s="307"/>
      <c r="BY42" s="349"/>
      <c r="BZ42" s="407"/>
      <c r="CA42" s="415"/>
      <c r="CB42" s="416"/>
      <c r="CC42" s="307"/>
      <c r="CD42" s="348"/>
      <c r="CE42" s="408"/>
      <c r="CF42" s="415"/>
      <c r="CG42" s="416"/>
      <c r="CH42" s="307"/>
      <c r="CI42" s="348"/>
      <c r="CJ42" s="408"/>
      <c r="CK42" s="409"/>
      <c r="CL42" s="410"/>
      <c r="CM42" s="411"/>
      <c r="CN42" s="412"/>
      <c r="CO42" s="1462"/>
      <c r="CP42" s="1203"/>
      <c r="CQ42" s="785" t="e">
        <f t="shared" si="7"/>
        <v>#DIV/0!</v>
      </c>
      <c r="CR42" s="1116"/>
      <c r="CS42" s="786" t="e">
        <f t="shared" si="0"/>
        <v>#DIV/0!</v>
      </c>
      <c r="CT42" s="1114"/>
      <c r="CU42" s="1199" t="e">
        <f t="shared" si="1"/>
        <v>#DIV/0!</v>
      </c>
      <c r="CV42" s="1115"/>
      <c r="CW42" s="1208" t="e">
        <f t="shared" si="2"/>
        <v>#DIV/0!</v>
      </c>
      <c r="CX42" s="1214"/>
      <c r="CY42" s="1210" t="e">
        <f t="shared" si="3"/>
        <v>#DIV/0!</v>
      </c>
      <c r="CZ42" s="1116"/>
      <c r="DA42" s="1207" t="e">
        <f t="shared" si="4"/>
        <v>#DIV/0!</v>
      </c>
      <c r="DB42" s="1114"/>
      <c r="DC42" s="1196" t="e">
        <f t="shared" si="5"/>
        <v>#DIV/0!</v>
      </c>
      <c r="DD42" s="1115"/>
      <c r="DE42" s="1208" t="e">
        <f t="shared" si="6"/>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8"/>
        <v>0</v>
      </c>
      <c r="Q43" s="2067"/>
      <c r="R43" s="2075"/>
      <c r="S43" s="860"/>
      <c r="T43" s="860"/>
      <c r="U43" s="860"/>
      <c r="V43" s="860"/>
      <c r="W43" s="945">
        <f t="shared" si="9"/>
        <v>0</v>
      </c>
      <c r="X43" s="878">
        <f t="shared" si="10"/>
        <v>0</v>
      </c>
      <c r="Y43" s="822"/>
      <c r="Z43" s="822"/>
      <c r="AA43" s="932"/>
      <c r="AB43" s="1259"/>
      <c r="AC43" s="892"/>
      <c r="AD43" s="1241"/>
      <c r="AE43" s="934"/>
      <c r="AF43" s="1264"/>
      <c r="AG43" s="1222"/>
      <c r="AH43" s="827"/>
      <c r="AI43" s="959"/>
      <c r="AJ43" s="1275"/>
      <c r="AK43" s="929"/>
      <c r="AL43" s="828"/>
      <c r="AM43" s="1059"/>
      <c r="AN43" s="1059"/>
      <c r="AO43" s="1058"/>
      <c r="AP43" s="1058"/>
      <c r="AQ43" s="404"/>
      <c r="AR43" s="20"/>
      <c r="AS43" s="329"/>
      <c r="AT43" s="307"/>
      <c r="AU43" s="21"/>
      <c r="AV43" s="402"/>
      <c r="AW43" s="403"/>
      <c r="AX43" s="398"/>
      <c r="AY43" s="307"/>
      <c r="AZ43" s="348"/>
      <c r="BA43" s="390"/>
      <c r="BB43" s="415"/>
      <c r="BC43" s="416"/>
      <c r="BD43" s="307"/>
      <c r="BE43" s="348"/>
      <c r="BF43" s="390"/>
      <c r="BG43" s="415"/>
      <c r="BH43" s="416"/>
      <c r="BI43" s="307"/>
      <c r="BJ43" s="348"/>
      <c r="BK43" s="390"/>
      <c r="BL43" s="415"/>
      <c r="BM43" s="416"/>
      <c r="BN43" s="307"/>
      <c r="BO43" s="349"/>
      <c r="BP43" s="407"/>
      <c r="BQ43" s="415"/>
      <c r="BR43" s="416"/>
      <c r="BS43" s="307"/>
      <c r="BT43" s="348"/>
      <c r="BU43" s="408"/>
      <c r="BV43" s="415"/>
      <c r="BW43" s="416"/>
      <c r="BX43" s="307"/>
      <c r="BY43" s="349"/>
      <c r="BZ43" s="407"/>
      <c r="CA43" s="415"/>
      <c r="CB43" s="416"/>
      <c r="CC43" s="307"/>
      <c r="CD43" s="348"/>
      <c r="CE43" s="408"/>
      <c r="CF43" s="415"/>
      <c r="CG43" s="416"/>
      <c r="CH43" s="307"/>
      <c r="CI43" s="348"/>
      <c r="CJ43" s="408"/>
      <c r="CK43" s="409"/>
      <c r="CL43" s="410"/>
      <c r="CM43" s="411"/>
      <c r="CN43" s="412"/>
      <c r="CO43" s="1462"/>
      <c r="CP43" s="1203"/>
      <c r="CQ43" s="785" t="e">
        <f t="shared" si="7"/>
        <v>#DIV/0!</v>
      </c>
      <c r="CR43" s="1116"/>
      <c r="CS43" s="786" t="e">
        <f t="shared" si="0"/>
        <v>#DIV/0!</v>
      </c>
      <c r="CT43" s="1114"/>
      <c r="CU43" s="1199" t="e">
        <f t="shared" si="1"/>
        <v>#DIV/0!</v>
      </c>
      <c r="CV43" s="1115"/>
      <c r="CW43" s="1208" t="e">
        <f t="shared" si="2"/>
        <v>#DIV/0!</v>
      </c>
      <c r="CX43" s="1214"/>
      <c r="CY43" s="1210" t="e">
        <f t="shared" si="3"/>
        <v>#DIV/0!</v>
      </c>
      <c r="CZ43" s="1116"/>
      <c r="DA43" s="1207" t="e">
        <f t="shared" si="4"/>
        <v>#DIV/0!</v>
      </c>
      <c r="DB43" s="1114"/>
      <c r="DC43" s="1196" t="e">
        <f t="shared" si="5"/>
        <v>#DIV/0!</v>
      </c>
      <c r="DD43" s="1115"/>
      <c r="DE43" s="1208" t="e">
        <f t="shared" si="6"/>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8"/>
        <v>0</v>
      </c>
      <c r="Q44" s="2067"/>
      <c r="R44" s="2075"/>
      <c r="S44" s="860"/>
      <c r="T44" s="860"/>
      <c r="U44" s="860"/>
      <c r="V44" s="860"/>
      <c r="W44" s="945">
        <f t="shared" si="9"/>
        <v>0</v>
      </c>
      <c r="X44" s="878">
        <f t="shared" si="10"/>
        <v>0</v>
      </c>
      <c r="Y44" s="822"/>
      <c r="Z44" s="822"/>
      <c r="AA44" s="932"/>
      <c r="AB44" s="1259"/>
      <c r="AC44" s="168"/>
      <c r="AD44" s="1242"/>
      <c r="AE44" s="934"/>
      <c r="AF44" s="1264"/>
      <c r="AG44" s="1222"/>
      <c r="AH44" s="827"/>
      <c r="AI44" s="959"/>
      <c r="AJ44" s="1275"/>
      <c r="AK44" s="929"/>
      <c r="AL44" s="828"/>
      <c r="AM44" s="1059"/>
      <c r="AN44" s="1059"/>
      <c r="AO44" s="1058"/>
      <c r="AP44" s="1058"/>
      <c r="AQ44" s="404"/>
      <c r="AR44" s="20"/>
      <c r="AS44" s="329"/>
      <c r="AT44" s="307"/>
      <c r="AU44" s="21"/>
      <c r="AV44" s="402"/>
      <c r="AW44" s="403"/>
      <c r="AX44" s="398"/>
      <c r="AY44" s="307"/>
      <c r="AZ44" s="348"/>
      <c r="BA44" s="390"/>
      <c r="BB44" s="415"/>
      <c r="BC44" s="416"/>
      <c r="BD44" s="307"/>
      <c r="BE44" s="348"/>
      <c r="BF44" s="390"/>
      <c r="BG44" s="415"/>
      <c r="BH44" s="416"/>
      <c r="BI44" s="307"/>
      <c r="BJ44" s="348"/>
      <c r="BK44" s="390"/>
      <c r="BL44" s="415"/>
      <c r="BM44" s="416"/>
      <c r="BN44" s="307"/>
      <c r="BO44" s="349"/>
      <c r="BP44" s="407"/>
      <c r="BQ44" s="415"/>
      <c r="BR44" s="416"/>
      <c r="BS44" s="307"/>
      <c r="BT44" s="348"/>
      <c r="BU44" s="408"/>
      <c r="BV44" s="415"/>
      <c r="BW44" s="416"/>
      <c r="BX44" s="307"/>
      <c r="BY44" s="349"/>
      <c r="BZ44" s="407"/>
      <c r="CA44" s="415"/>
      <c r="CB44" s="416"/>
      <c r="CC44" s="307"/>
      <c r="CD44" s="348"/>
      <c r="CE44" s="408"/>
      <c r="CF44" s="415"/>
      <c r="CG44" s="416"/>
      <c r="CH44" s="307"/>
      <c r="CI44" s="348"/>
      <c r="CJ44" s="408"/>
      <c r="CK44" s="409"/>
      <c r="CL44" s="410"/>
      <c r="CM44" s="411"/>
      <c r="CN44" s="412"/>
      <c r="CO44" s="1462"/>
      <c r="CP44" s="1203"/>
      <c r="CQ44" s="785" t="e">
        <f t="shared" si="7"/>
        <v>#DIV/0!</v>
      </c>
      <c r="CR44" s="1116"/>
      <c r="CS44" s="786" t="e">
        <f t="shared" si="0"/>
        <v>#DIV/0!</v>
      </c>
      <c r="CT44" s="1114"/>
      <c r="CU44" s="1199" t="e">
        <f t="shared" si="1"/>
        <v>#DIV/0!</v>
      </c>
      <c r="CV44" s="1115"/>
      <c r="CW44" s="1208" t="e">
        <f t="shared" si="2"/>
        <v>#DIV/0!</v>
      </c>
      <c r="CX44" s="1214"/>
      <c r="CY44" s="1210" t="e">
        <f t="shared" si="3"/>
        <v>#DIV/0!</v>
      </c>
      <c r="CZ44" s="1116"/>
      <c r="DA44" s="1207" t="e">
        <f t="shared" si="4"/>
        <v>#DIV/0!</v>
      </c>
      <c r="DB44" s="1114"/>
      <c r="DC44" s="1196" t="e">
        <f t="shared" si="5"/>
        <v>#DIV/0!</v>
      </c>
      <c r="DD44" s="1115"/>
      <c r="DE44" s="1208" t="e">
        <f t="shared" si="6"/>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8"/>
        <v>0</v>
      </c>
      <c r="Q45" s="2071"/>
      <c r="R45" s="2076"/>
      <c r="S45" s="859"/>
      <c r="T45" s="859"/>
      <c r="U45" s="859"/>
      <c r="V45" s="859"/>
      <c r="W45" s="946">
        <f t="shared" si="9"/>
        <v>0</v>
      </c>
      <c r="X45" s="878">
        <f t="shared" si="10"/>
        <v>0</v>
      </c>
      <c r="Y45" s="822"/>
      <c r="Z45" s="822"/>
      <c r="AA45" s="932"/>
      <c r="AB45" s="1259"/>
      <c r="AC45" s="168"/>
      <c r="AD45" s="1243"/>
      <c r="AE45" s="934"/>
      <c r="AF45" s="1264"/>
      <c r="AG45" s="1222"/>
      <c r="AH45" s="827"/>
      <c r="AI45" s="959"/>
      <c r="AJ45" s="1275"/>
      <c r="AK45" s="929"/>
      <c r="AL45" s="828"/>
      <c r="AM45" s="1059"/>
      <c r="AN45" s="1059"/>
      <c r="AO45" s="1058"/>
      <c r="AP45" s="1058"/>
      <c r="AQ45" s="404"/>
      <c r="AR45" s="20"/>
      <c r="AS45" s="329"/>
      <c r="AT45" s="307"/>
      <c r="AU45" s="21"/>
      <c r="AV45" s="402"/>
      <c r="AW45" s="403"/>
      <c r="AX45" s="398"/>
      <c r="AY45" s="307"/>
      <c r="AZ45" s="348"/>
      <c r="BA45" s="390"/>
      <c r="BB45" s="415"/>
      <c r="BC45" s="416"/>
      <c r="BD45" s="307"/>
      <c r="BE45" s="348"/>
      <c r="BF45" s="390"/>
      <c r="BG45" s="415"/>
      <c r="BH45" s="416"/>
      <c r="BI45" s="307"/>
      <c r="BJ45" s="348"/>
      <c r="BK45" s="390"/>
      <c r="BL45" s="415"/>
      <c r="BM45" s="416"/>
      <c r="BN45" s="307"/>
      <c r="BO45" s="349"/>
      <c r="BP45" s="407"/>
      <c r="BQ45" s="415"/>
      <c r="BR45" s="416"/>
      <c r="BS45" s="307"/>
      <c r="BT45" s="348"/>
      <c r="BU45" s="408"/>
      <c r="BV45" s="415"/>
      <c r="BW45" s="416"/>
      <c r="BX45" s="307"/>
      <c r="BY45" s="349"/>
      <c r="BZ45" s="407"/>
      <c r="CA45" s="415"/>
      <c r="CB45" s="416"/>
      <c r="CC45" s="307"/>
      <c r="CD45" s="348"/>
      <c r="CE45" s="408"/>
      <c r="CF45" s="415"/>
      <c r="CG45" s="416"/>
      <c r="CH45" s="307"/>
      <c r="CI45" s="348"/>
      <c r="CJ45" s="408"/>
      <c r="CK45" s="409"/>
      <c r="CL45" s="410"/>
      <c r="CM45" s="411"/>
      <c r="CN45" s="412"/>
      <c r="CO45" s="1462"/>
      <c r="CP45" s="1203"/>
      <c r="CQ45" s="785" t="e">
        <f t="shared" si="7"/>
        <v>#DIV/0!</v>
      </c>
      <c r="CR45" s="1116"/>
      <c r="CS45" s="786" t="e">
        <f t="shared" si="0"/>
        <v>#DIV/0!</v>
      </c>
      <c r="CT45" s="1114"/>
      <c r="CU45" s="1199" t="e">
        <f t="shared" si="1"/>
        <v>#DIV/0!</v>
      </c>
      <c r="CV45" s="1115"/>
      <c r="CW45" s="1208" t="e">
        <f t="shared" si="2"/>
        <v>#DIV/0!</v>
      </c>
      <c r="CX45" s="1214"/>
      <c r="CY45" s="1210" t="e">
        <f t="shared" si="3"/>
        <v>#DIV/0!</v>
      </c>
      <c r="CZ45" s="1116"/>
      <c r="DA45" s="1207" t="e">
        <f t="shared" si="4"/>
        <v>#DIV/0!</v>
      </c>
      <c r="DB45" s="1114"/>
      <c r="DC45" s="1196" t="e">
        <f t="shared" si="5"/>
        <v>#DIV/0!</v>
      </c>
      <c r="DD45" s="1115"/>
      <c r="DE45" s="1208" t="e">
        <f t="shared" si="6"/>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8"/>
        <v>0</v>
      </c>
      <c r="Q46" s="2071"/>
      <c r="R46" s="2076"/>
      <c r="S46" s="859"/>
      <c r="T46" s="859"/>
      <c r="U46" s="859"/>
      <c r="V46" s="859"/>
      <c r="W46" s="946">
        <f t="shared" si="9"/>
        <v>0</v>
      </c>
      <c r="X46" s="878">
        <f t="shared" si="10"/>
        <v>0</v>
      </c>
      <c r="Y46" s="822"/>
      <c r="Z46" s="822"/>
      <c r="AA46" s="932"/>
      <c r="AB46" s="1259"/>
      <c r="AC46" s="796"/>
      <c r="AD46" s="1243"/>
      <c r="AE46" s="934"/>
      <c r="AF46" s="1264"/>
      <c r="AG46" s="1222"/>
      <c r="AH46" s="822"/>
      <c r="AI46" s="959"/>
      <c r="AJ46" s="1275"/>
      <c r="AK46" s="929"/>
      <c r="AL46" s="828"/>
      <c r="AM46" s="1059"/>
      <c r="AN46" s="1059"/>
      <c r="AO46" s="1058"/>
      <c r="AP46" s="1058"/>
      <c r="AQ46" s="404"/>
      <c r="AR46" s="20"/>
      <c r="AS46" s="329"/>
      <c r="AT46" s="307"/>
      <c r="AU46" s="21"/>
      <c r="AV46" s="402"/>
      <c r="AW46" s="403"/>
      <c r="AX46" s="398"/>
      <c r="AY46" s="307"/>
      <c r="AZ46" s="348"/>
      <c r="BA46" s="390"/>
      <c r="BB46" s="415"/>
      <c r="BC46" s="416"/>
      <c r="BD46" s="307"/>
      <c r="BE46" s="348"/>
      <c r="BF46" s="390"/>
      <c r="BG46" s="415"/>
      <c r="BH46" s="416"/>
      <c r="BI46" s="307"/>
      <c r="BJ46" s="348"/>
      <c r="BK46" s="390"/>
      <c r="BL46" s="415"/>
      <c r="BM46" s="416"/>
      <c r="BN46" s="307"/>
      <c r="BO46" s="349"/>
      <c r="BP46" s="407"/>
      <c r="BQ46" s="415"/>
      <c r="BR46" s="416"/>
      <c r="BS46" s="307"/>
      <c r="BT46" s="348"/>
      <c r="BU46" s="408"/>
      <c r="BV46" s="415"/>
      <c r="BW46" s="416"/>
      <c r="BX46" s="307"/>
      <c r="BY46" s="349"/>
      <c r="BZ46" s="407"/>
      <c r="CA46" s="415"/>
      <c r="CB46" s="416"/>
      <c r="CC46" s="307"/>
      <c r="CD46" s="348"/>
      <c r="CE46" s="408"/>
      <c r="CF46" s="415"/>
      <c r="CG46" s="416"/>
      <c r="CH46" s="307"/>
      <c r="CI46" s="348"/>
      <c r="CJ46" s="408"/>
      <c r="CK46" s="409"/>
      <c r="CL46" s="410"/>
      <c r="CM46" s="411"/>
      <c r="CN46" s="412"/>
      <c r="CO46" s="1462"/>
      <c r="CP46" s="1203"/>
      <c r="CQ46" s="785" t="e">
        <f t="shared" si="7"/>
        <v>#DIV/0!</v>
      </c>
      <c r="CR46" s="1116"/>
      <c r="CS46" s="786" t="e">
        <f t="shared" si="0"/>
        <v>#DIV/0!</v>
      </c>
      <c r="CT46" s="1114"/>
      <c r="CU46" s="1199" t="e">
        <f t="shared" si="1"/>
        <v>#DIV/0!</v>
      </c>
      <c r="CV46" s="1115"/>
      <c r="CW46" s="1208" t="e">
        <f t="shared" si="2"/>
        <v>#DIV/0!</v>
      </c>
      <c r="CX46" s="1214"/>
      <c r="CY46" s="1210" t="e">
        <f t="shared" si="3"/>
        <v>#DIV/0!</v>
      </c>
      <c r="CZ46" s="1116"/>
      <c r="DA46" s="1207" t="e">
        <f t="shared" si="4"/>
        <v>#DIV/0!</v>
      </c>
      <c r="DB46" s="1114"/>
      <c r="DC46" s="1196" t="e">
        <f t="shared" si="5"/>
        <v>#DIV/0!</v>
      </c>
      <c r="DD46" s="1115"/>
      <c r="DE46" s="1208" t="e">
        <f t="shared" si="6"/>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8"/>
        <v>0</v>
      </c>
      <c r="Q47" s="2077"/>
      <c r="R47" s="2078"/>
      <c r="S47" s="126"/>
      <c r="T47" s="126"/>
      <c r="U47" s="126"/>
      <c r="V47" s="126"/>
      <c r="W47" s="510">
        <f t="shared" si="9"/>
        <v>0</v>
      </c>
      <c r="X47" s="140">
        <f t="shared" si="10"/>
        <v>0</v>
      </c>
      <c r="Y47" s="822"/>
      <c r="Z47" s="822"/>
      <c r="AA47" s="932"/>
      <c r="AB47" s="1259"/>
      <c r="AC47" s="796"/>
      <c r="AD47" s="782"/>
      <c r="AE47" s="934"/>
      <c r="AF47" s="1264"/>
      <c r="AG47" s="1222"/>
      <c r="AH47" s="822"/>
      <c r="AI47" s="959"/>
      <c r="AJ47" s="1275"/>
      <c r="AK47" s="929"/>
      <c r="AL47" s="828"/>
      <c r="AM47" s="1059"/>
      <c r="AN47" s="1059"/>
      <c r="AO47" s="1058"/>
      <c r="AP47" s="1058"/>
      <c r="AQ47" s="404"/>
      <c r="AR47" s="20"/>
      <c r="AS47" s="329"/>
      <c r="AT47" s="307"/>
      <c r="AU47" s="21"/>
      <c r="AV47" s="402"/>
      <c r="AW47" s="403"/>
      <c r="AX47" s="398"/>
      <c r="AY47" s="307"/>
      <c r="AZ47" s="348"/>
      <c r="BA47" s="390"/>
      <c r="BB47" s="415"/>
      <c r="BC47" s="416"/>
      <c r="BD47" s="307"/>
      <c r="BE47" s="348"/>
      <c r="BF47" s="390"/>
      <c r="BG47" s="415"/>
      <c r="BH47" s="416"/>
      <c r="BI47" s="307"/>
      <c r="BJ47" s="348"/>
      <c r="BK47" s="390"/>
      <c r="BL47" s="415"/>
      <c r="BM47" s="416"/>
      <c r="BN47" s="307"/>
      <c r="BO47" s="349"/>
      <c r="BP47" s="407"/>
      <c r="BQ47" s="415"/>
      <c r="BR47" s="416"/>
      <c r="BS47" s="307"/>
      <c r="BT47" s="348"/>
      <c r="BU47" s="408"/>
      <c r="BV47" s="415"/>
      <c r="BW47" s="416"/>
      <c r="BX47" s="307"/>
      <c r="BY47" s="349"/>
      <c r="BZ47" s="407"/>
      <c r="CA47" s="415"/>
      <c r="CB47" s="416"/>
      <c r="CC47" s="307"/>
      <c r="CD47" s="348"/>
      <c r="CE47" s="408"/>
      <c r="CF47" s="415"/>
      <c r="CG47" s="416"/>
      <c r="CH47" s="307"/>
      <c r="CI47" s="348"/>
      <c r="CJ47" s="408"/>
      <c r="CK47" s="409"/>
      <c r="CL47" s="410"/>
      <c r="CM47" s="411"/>
      <c r="CN47" s="412"/>
      <c r="CO47" s="1462"/>
      <c r="CP47" s="1203"/>
      <c r="CQ47" s="785" t="e">
        <f t="shared" si="7"/>
        <v>#DIV/0!</v>
      </c>
      <c r="CR47" s="1116"/>
      <c r="CS47" s="786" t="e">
        <f t="shared" si="0"/>
        <v>#DIV/0!</v>
      </c>
      <c r="CT47" s="1114"/>
      <c r="CU47" s="1199" t="e">
        <f t="shared" si="1"/>
        <v>#DIV/0!</v>
      </c>
      <c r="CV47" s="1115"/>
      <c r="CW47" s="1208" t="e">
        <f t="shared" si="2"/>
        <v>#DIV/0!</v>
      </c>
      <c r="CX47" s="1214"/>
      <c r="CY47" s="1210" t="e">
        <f t="shared" si="3"/>
        <v>#DIV/0!</v>
      </c>
      <c r="CZ47" s="1116"/>
      <c r="DA47" s="1207" t="e">
        <f t="shared" si="4"/>
        <v>#DIV/0!</v>
      </c>
      <c r="DB47" s="1114"/>
      <c r="DC47" s="1196" t="e">
        <f t="shared" si="5"/>
        <v>#DIV/0!</v>
      </c>
      <c r="DD47" s="1115"/>
      <c r="DE47" s="1208" t="e">
        <f t="shared" si="6"/>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827"/>
      <c r="F48" s="827"/>
      <c r="G48" s="905"/>
      <c r="H48" s="923"/>
      <c r="I48" s="923"/>
      <c r="J48" s="923"/>
      <c r="K48" s="969"/>
      <c r="L48" s="969"/>
      <c r="M48" s="148"/>
      <c r="N48" s="2009"/>
      <c r="O48" s="2009"/>
      <c r="P48" s="149"/>
      <c r="Q48" s="150"/>
      <c r="R48" s="150"/>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828"/>
      <c r="AM48" s="1059"/>
      <c r="AN48" s="1059"/>
      <c r="AO48" s="1058"/>
      <c r="AP48" s="1058"/>
      <c r="AQ48" s="404"/>
      <c r="AR48" s="20"/>
      <c r="AS48" s="329"/>
      <c r="AT48" s="307"/>
      <c r="AU48" s="21"/>
      <c r="AV48" s="402"/>
      <c r="AW48" s="403"/>
      <c r="AX48" s="398"/>
      <c r="AY48" s="307"/>
      <c r="AZ48" s="348"/>
      <c r="BA48" s="390"/>
      <c r="BB48" s="415"/>
      <c r="BC48" s="416"/>
      <c r="BD48" s="307"/>
      <c r="BE48" s="348"/>
      <c r="BF48" s="390"/>
      <c r="BG48" s="415"/>
      <c r="BH48" s="416"/>
      <c r="BI48" s="307"/>
      <c r="BJ48" s="348"/>
      <c r="BK48" s="390"/>
      <c r="BL48" s="415"/>
      <c r="BM48" s="416"/>
      <c r="BN48" s="307"/>
      <c r="BO48" s="349"/>
      <c r="BP48" s="407"/>
      <c r="BQ48" s="415"/>
      <c r="BR48" s="416"/>
      <c r="BS48" s="307"/>
      <c r="BT48" s="348"/>
      <c r="BU48" s="408"/>
      <c r="BV48" s="415"/>
      <c r="BW48" s="416"/>
      <c r="BX48" s="307"/>
      <c r="BY48" s="349"/>
      <c r="BZ48" s="407"/>
      <c r="CA48" s="415"/>
      <c r="CB48" s="416"/>
      <c r="CC48" s="307"/>
      <c r="CD48" s="348"/>
      <c r="CE48" s="408"/>
      <c r="CF48" s="415"/>
      <c r="CG48" s="416"/>
      <c r="CH48" s="307"/>
      <c r="CI48" s="348"/>
      <c r="CJ48" s="408"/>
      <c r="CK48" s="409"/>
      <c r="CL48" s="410"/>
      <c r="CM48" s="411"/>
      <c r="CN48" s="412"/>
      <c r="CO48" s="1462"/>
      <c r="CP48" s="1203"/>
      <c r="CQ48" s="785" t="e">
        <f t="shared" si="7"/>
        <v>#DIV/0!</v>
      </c>
      <c r="CR48" s="1116"/>
      <c r="CS48" s="786" t="e">
        <f t="shared" si="0"/>
        <v>#DIV/0!</v>
      </c>
      <c r="CT48" s="1114"/>
      <c r="CU48" s="1199" t="e">
        <f t="shared" si="1"/>
        <v>#DIV/0!</v>
      </c>
      <c r="CV48" s="1115"/>
      <c r="CW48" s="1208" t="e">
        <f t="shared" si="2"/>
        <v>#DIV/0!</v>
      </c>
      <c r="CX48" s="1214"/>
      <c r="CY48" s="1210" t="e">
        <f t="shared" si="3"/>
        <v>#DIV/0!</v>
      </c>
      <c r="CZ48" s="1116"/>
      <c r="DA48" s="1207" t="e">
        <f t="shared" si="4"/>
        <v>#DIV/0!</v>
      </c>
      <c r="DB48" s="1114"/>
      <c r="DC48" s="1196" t="e">
        <f t="shared" si="5"/>
        <v>#DIV/0!</v>
      </c>
      <c r="DD48" s="1115"/>
      <c r="DE48" s="1208" t="e">
        <f t="shared" si="6"/>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509" t="s">
        <v>31</v>
      </c>
      <c r="C49" s="1045" t="s">
        <v>337</v>
      </c>
      <c r="D49" s="1045" t="s">
        <v>338</v>
      </c>
      <c r="E49" s="2107" t="s">
        <v>339</v>
      </c>
      <c r="F49" s="2108"/>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828"/>
      <c r="AM49" s="1059"/>
      <c r="AN49" s="1059"/>
      <c r="AO49" s="1058"/>
      <c r="AP49" s="1058"/>
      <c r="AQ49" s="404"/>
      <c r="AR49" s="20"/>
      <c r="AS49" s="329"/>
      <c r="AT49" s="307"/>
      <c r="AU49" s="21"/>
      <c r="AV49" s="402"/>
      <c r="AW49" s="403"/>
      <c r="AX49" s="398"/>
      <c r="AY49" s="307"/>
      <c r="AZ49" s="348"/>
      <c r="BA49" s="390"/>
      <c r="BB49" s="415"/>
      <c r="BC49" s="416"/>
      <c r="BD49" s="307"/>
      <c r="BE49" s="348"/>
      <c r="BF49" s="390"/>
      <c r="BG49" s="415"/>
      <c r="BH49" s="416"/>
      <c r="BI49" s="307"/>
      <c r="BJ49" s="348"/>
      <c r="BK49" s="390"/>
      <c r="BL49" s="415"/>
      <c r="BM49" s="416"/>
      <c r="BN49" s="307"/>
      <c r="BO49" s="349"/>
      <c r="BP49" s="407"/>
      <c r="BQ49" s="415"/>
      <c r="BR49" s="416"/>
      <c r="BS49" s="307"/>
      <c r="BT49" s="348"/>
      <c r="BU49" s="408"/>
      <c r="BV49" s="415"/>
      <c r="BW49" s="416"/>
      <c r="BX49" s="307"/>
      <c r="BY49" s="349"/>
      <c r="BZ49" s="407"/>
      <c r="CA49" s="415"/>
      <c r="CB49" s="416"/>
      <c r="CC49" s="307"/>
      <c r="CD49" s="348"/>
      <c r="CE49" s="408"/>
      <c r="CF49" s="415"/>
      <c r="CG49" s="416"/>
      <c r="CH49" s="307"/>
      <c r="CI49" s="348"/>
      <c r="CJ49" s="408"/>
      <c r="CK49" s="409"/>
      <c r="CL49" s="410"/>
      <c r="CM49" s="411"/>
      <c r="CN49" s="412"/>
      <c r="CO49" s="1462"/>
      <c r="CP49" s="1203"/>
      <c r="CQ49" s="785" t="e">
        <f t="shared" si="7"/>
        <v>#DIV/0!</v>
      </c>
      <c r="CR49" s="1116"/>
      <c r="CS49" s="786" t="e">
        <f t="shared" si="0"/>
        <v>#DIV/0!</v>
      </c>
      <c r="CT49" s="1114"/>
      <c r="CU49" s="1199" t="e">
        <f t="shared" si="1"/>
        <v>#DIV/0!</v>
      </c>
      <c r="CV49" s="1115"/>
      <c r="CW49" s="1208" t="e">
        <f t="shared" si="2"/>
        <v>#DIV/0!</v>
      </c>
      <c r="CX49" s="1214"/>
      <c r="CY49" s="1210" t="e">
        <f t="shared" si="3"/>
        <v>#DIV/0!</v>
      </c>
      <c r="CZ49" s="1116"/>
      <c r="DA49" s="1207" t="e">
        <f t="shared" si="4"/>
        <v>#DIV/0!</v>
      </c>
      <c r="DB49" s="1114"/>
      <c r="DC49" s="1196" t="e">
        <f t="shared" si="5"/>
        <v>#DIV/0!</v>
      </c>
      <c r="DD49" s="1115"/>
      <c r="DE49" s="1208" t="e">
        <f t="shared" si="6"/>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828"/>
      <c r="AM50" s="1059"/>
      <c r="AN50" s="1059"/>
      <c r="AO50" s="1058"/>
      <c r="AP50" s="1058"/>
      <c r="AQ50" s="404"/>
      <c r="AR50" s="20"/>
      <c r="AS50" s="329"/>
      <c r="AT50" s="307"/>
      <c r="AU50" s="21"/>
      <c r="AV50" s="402"/>
      <c r="AW50" s="403"/>
      <c r="AX50" s="398"/>
      <c r="AY50" s="307"/>
      <c r="AZ50" s="348"/>
      <c r="BA50" s="390"/>
      <c r="BB50" s="415"/>
      <c r="BC50" s="416"/>
      <c r="BD50" s="307"/>
      <c r="BE50" s="348"/>
      <c r="BF50" s="390"/>
      <c r="BG50" s="415"/>
      <c r="BH50" s="416"/>
      <c r="BI50" s="307"/>
      <c r="BJ50" s="348"/>
      <c r="BK50" s="390"/>
      <c r="BL50" s="415"/>
      <c r="BM50" s="416"/>
      <c r="BN50" s="307"/>
      <c r="BO50" s="349"/>
      <c r="BP50" s="407"/>
      <c r="BQ50" s="415"/>
      <c r="BR50" s="416"/>
      <c r="BS50" s="307"/>
      <c r="BT50" s="348"/>
      <c r="BU50" s="408"/>
      <c r="BV50" s="415"/>
      <c r="BW50" s="416"/>
      <c r="BX50" s="307"/>
      <c r="BY50" s="349"/>
      <c r="BZ50" s="407"/>
      <c r="CA50" s="415"/>
      <c r="CB50" s="416"/>
      <c r="CC50" s="307"/>
      <c r="CD50" s="348"/>
      <c r="CE50" s="408"/>
      <c r="CF50" s="415"/>
      <c r="CG50" s="416"/>
      <c r="CH50" s="307"/>
      <c r="CI50" s="348"/>
      <c r="CJ50" s="408"/>
      <c r="CK50" s="409"/>
      <c r="CL50" s="410"/>
      <c r="CM50" s="411"/>
      <c r="CN50" s="412"/>
      <c r="CO50" s="1462"/>
      <c r="CP50" s="1203"/>
      <c r="CQ50" s="785" t="e">
        <f t="shared" si="7"/>
        <v>#DIV/0!</v>
      </c>
      <c r="CR50" s="1116"/>
      <c r="CS50" s="786" t="e">
        <f t="shared" si="0"/>
        <v>#DIV/0!</v>
      </c>
      <c r="CT50" s="1114"/>
      <c r="CU50" s="1199" t="e">
        <f t="shared" si="1"/>
        <v>#DIV/0!</v>
      </c>
      <c r="CV50" s="1115"/>
      <c r="CW50" s="1208" t="e">
        <f t="shared" si="2"/>
        <v>#DIV/0!</v>
      </c>
      <c r="CX50" s="1214"/>
      <c r="CY50" s="1210" t="e">
        <f t="shared" si="3"/>
        <v>#DIV/0!</v>
      </c>
      <c r="CZ50" s="1116"/>
      <c r="DA50" s="1207" t="e">
        <f t="shared" si="4"/>
        <v>#DIV/0!</v>
      </c>
      <c r="DB50" s="1114"/>
      <c r="DC50" s="1196" t="e">
        <f t="shared" si="5"/>
        <v>#DIV/0!</v>
      </c>
      <c r="DD50" s="1115"/>
      <c r="DE50" s="1208" t="e">
        <f t="shared" si="6"/>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828"/>
      <c r="AM51" s="1059"/>
      <c r="AN51" s="1059"/>
      <c r="AO51" s="1058"/>
      <c r="AP51" s="1058"/>
      <c r="AQ51" s="404"/>
      <c r="AR51" s="20"/>
      <c r="AS51" s="329"/>
      <c r="AT51" s="307"/>
      <c r="AU51" s="21"/>
      <c r="AV51" s="402"/>
      <c r="AW51" s="403"/>
      <c r="AX51" s="398"/>
      <c r="AY51" s="307"/>
      <c r="AZ51" s="348"/>
      <c r="BA51" s="390"/>
      <c r="BB51" s="415"/>
      <c r="BC51" s="416"/>
      <c r="BD51" s="350"/>
      <c r="BE51" s="348"/>
      <c r="BF51" s="390"/>
      <c r="BG51" s="415"/>
      <c r="BH51" s="416"/>
      <c r="BI51" s="350"/>
      <c r="BJ51" s="348"/>
      <c r="BK51" s="390"/>
      <c r="BL51" s="415"/>
      <c r="BM51" s="416"/>
      <c r="BN51" s="350"/>
      <c r="BO51" s="349"/>
      <c r="BP51" s="407"/>
      <c r="BQ51" s="415"/>
      <c r="BR51" s="416"/>
      <c r="BS51" s="307"/>
      <c r="BT51" s="348"/>
      <c r="BU51" s="408"/>
      <c r="BV51" s="415"/>
      <c r="BW51" s="416"/>
      <c r="BX51" s="350"/>
      <c r="BY51" s="349"/>
      <c r="BZ51" s="407"/>
      <c r="CA51" s="415"/>
      <c r="CB51" s="416"/>
      <c r="CC51" s="307"/>
      <c r="CD51" s="348"/>
      <c r="CE51" s="408"/>
      <c r="CF51" s="415"/>
      <c r="CG51" s="416"/>
      <c r="CH51" s="307"/>
      <c r="CI51" s="348"/>
      <c r="CJ51" s="408"/>
      <c r="CK51" s="409"/>
      <c r="CL51" s="410"/>
      <c r="CM51" s="411"/>
      <c r="CN51" s="412"/>
      <c r="CO51" s="1462"/>
      <c r="CP51" s="1203"/>
      <c r="CQ51" s="785" t="e">
        <f t="shared" si="7"/>
        <v>#DIV/0!</v>
      </c>
      <c r="CR51" s="1116"/>
      <c r="CS51" s="786" t="e">
        <f t="shared" si="0"/>
        <v>#DIV/0!</v>
      </c>
      <c r="CT51" s="1114"/>
      <c r="CU51" s="1199" t="e">
        <f t="shared" si="1"/>
        <v>#DIV/0!</v>
      </c>
      <c r="CV51" s="1115"/>
      <c r="CW51" s="1208" t="e">
        <f t="shared" si="2"/>
        <v>#DIV/0!</v>
      </c>
      <c r="CX51" s="1214"/>
      <c r="CY51" s="1210" t="e">
        <f t="shared" si="3"/>
        <v>#DIV/0!</v>
      </c>
      <c r="CZ51" s="1116"/>
      <c r="DA51" s="1207" t="e">
        <f t="shared" si="4"/>
        <v>#DIV/0!</v>
      </c>
      <c r="DB51" s="1114"/>
      <c r="DC51" s="1196" t="e">
        <f t="shared" si="5"/>
        <v>#DIV/0!</v>
      </c>
      <c r="DD51" s="1115"/>
      <c r="DE51" s="1208" t="e">
        <f t="shared" si="6"/>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828"/>
      <c r="AM52" s="1059"/>
      <c r="AN52" s="1059"/>
      <c r="AO52" s="1058"/>
      <c r="AP52" s="1058"/>
      <c r="AQ52" s="404"/>
      <c r="AR52" s="20"/>
      <c r="AS52" s="329"/>
      <c r="AT52" s="307"/>
      <c r="AU52" s="21"/>
      <c r="AV52" s="402"/>
      <c r="AW52" s="403"/>
      <c r="AX52" s="398"/>
      <c r="AY52" s="307"/>
      <c r="AZ52" s="348"/>
      <c r="BA52" s="390"/>
      <c r="BB52" s="415"/>
      <c r="BC52" s="416"/>
      <c r="BD52" s="350"/>
      <c r="BE52" s="348"/>
      <c r="BF52" s="390"/>
      <c r="BG52" s="415"/>
      <c r="BH52" s="416"/>
      <c r="BI52" s="350"/>
      <c r="BJ52" s="348"/>
      <c r="BK52" s="390"/>
      <c r="BL52" s="415"/>
      <c r="BM52" s="416"/>
      <c r="BN52" s="350"/>
      <c r="BO52" s="349"/>
      <c r="BP52" s="407"/>
      <c r="BQ52" s="415"/>
      <c r="BR52" s="416"/>
      <c r="BS52" s="307"/>
      <c r="BT52" s="348"/>
      <c r="BU52" s="408"/>
      <c r="BV52" s="415"/>
      <c r="BW52" s="416"/>
      <c r="BX52" s="350"/>
      <c r="BY52" s="349"/>
      <c r="BZ52" s="407"/>
      <c r="CA52" s="415"/>
      <c r="CB52" s="416"/>
      <c r="CC52" s="307"/>
      <c r="CD52" s="348"/>
      <c r="CE52" s="408"/>
      <c r="CF52" s="415"/>
      <c r="CG52" s="416"/>
      <c r="CH52" s="307"/>
      <c r="CI52" s="348"/>
      <c r="CJ52" s="408"/>
      <c r="CK52" s="409"/>
      <c r="CL52" s="410"/>
      <c r="CM52" s="411"/>
      <c r="CN52" s="412"/>
      <c r="CO52" s="1462"/>
      <c r="CP52" s="1203"/>
      <c r="CQ52" s="785" t="e">
        <f t="shared" si="7"/>
        <v>#DIV/0!</v>
      </c>
      <c r="CR52" s="1116"/>
      <c r="CS52" s="786" t="e">
        <f t="shared" si="0"/>
        <v>#DIV/0!</v>
      </c>
      <c r="CT52" s="1114"/>
      <c r="CU52" s="1199" t="e">
        <f t="shared" si="1"/>
        <v>#DIV/0!</v>
      </c>
      <c r="CV52" s="1115"/>
      <c r="CW52" s="1208" t="e">
        <f t="shared" si="2"/>
        <v>#DIV/0!</v>
      </c>
      <c r="CX52" s="1214"/>
      <c r="CY52" s="1210" t="e">
        <f t="shared" si="3"/>
        <v>#DIV/0!</v>
      </c>
      <c r="CZ52" s="1116"/>
      <c r="DA52" s="1207" t="e">
        <f t="shared" si="4"/>
        <v>#DIV/0!</v>
      </c>
      <c r="DB52" s="1114"/>
      <c r="DC52" s="1196" t="e">
        <f t="shared" si="5"/>
        <v>#DIV/0!</v>
      </c>
      <c r="DD52" s="1115"/>
      <c r="DE52" s="1208" t="e">
        <f t="shared" si="6"/>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828"/>
      <c r="AM53" s="1059"/>
      <c r="AN53" s="1059"/>
      <c r="AO53" s="1058"/>
      <c r="AP53" s="1058"/>
      <c r="AQ53" s="404"/>
      <c r="AR53" s="20"/>
      <c r="AS53" s="329"/>
      <c r="AT53" s="307"/>
      <c r="AU53" s="21"/>
      <c r="AV53" s="402"/>
      <c r="AW53" s="403"/>
      <c r="AX53" s="398"/>
      <c r="AY53" s="307"/>
      <c r="AZ53" s="348"/>
      <c r="BA53" s="390"/>
      <c r="BB53" s="415"/>
      <c r="BC53" s="416"/>
      <c r="BD53" s="350"/>
      <c r="BE53" s="348"/>
      <c r="BF53" s="390"/>
      <c r="BG53" s="415"/>
      <c r="BH53" s="416"/>
      <c r="BI53" s="350"/>
      <c r="BJ53" s="348"/>
      <c r="BK53" s="390"/>
      <c r="BL53" s="415"/>
      <c r="BM53" s="416"/>
      <c r="BN53" s="350"/>
      <c r="BO53" s="349"/>
      <c r="BP53" s="407"/>
      <c r="BQ53" s="415"/>
      <c r="BR53" s="416"/>
      <c r="BS53" s="307"/>
      <c r="BT53" s="348"/>
      <c r="BU53" s="408"/>
      <c r="BV53" s="415"/>
      <c r="BW53" s="416"/>
      <c r="BX53" s="350"/>
      <c r="BY53" s="349"/>
      <c r="BZ53" s="407"/>
      <c r="CA53" s="415"/>
      <c r="CB53" s="416"/>
      <c r="CC53" s="307"/>
      <c r="CD53" s="348"/>
      <c r="CE53" s="408"/>
      <c r="CF53" s="415"/>
      <c r="CG53" s="416"/>
      <c r="CH53" s="307"/>
      <c r="CI53" s="348"/>
      <c r="CJ53" s="408"/>
      <c r="CK53" s="409"/>
      <c r="CL53" s="410"/>
      <c r="CM53" s="411"/>
      <c r="CN53" s="412"/>
      <c r="CO53" s="1462"/>
      <c r="CP53" s="1203"/>
      <c r="CQ53" s="785" t="e">
        <f t="shared" si="7"/>
        <v>#DIV/0!</v>
      </c>
      <c r="CR53" s="1116"/>
      <c r="CS53" s="786" t="e">
        <f t="shared" si="0"/>
        <v>#DIV/0!</v>
      </c>
      <c r="CT53" s="1114"/>
      <c r="CU53" s="1199" t="e">
        <f t="shared" si="1"/>
        <v>#DIV/0!</v>
      </c>
      <c r="CV53" s="1115"/>
      <c r="CW53" s="1208" t="e">
        <f t="shared" si="2"/>
        <v>#DIV/0!</v>
      </c>
      <c r="CX53" s="1214"/>
      <c r="CY53" s="1210" t="e">
        <f t="shared" si="3"/>
        <v>#DIV/0!</v>
      </c>
      <c r="CZ53" s="1116"/>
      <c r="DA53" s="1207" t="e">
        <f t="shared" si="4"/>
        <v>#DIV/0!</v>
      </c>
      <c r="DB53" s="1114"/>
      <c r="DC53" s="1196" t="e">
        <f t="shared" si="5"/>
        <v>#DIV/0!</v>
      </c>
      <c r="DD53" s="1115"/>
      <c r="DE53" s="1208" t="e">
        <f t="shared" si="6"/>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828"/>
      <c r="AM54" s="1059"/>
      <c r="AN54" s="1059"/>
      <c r="AO54" s="1058"/>
      <c r="AP54" s="1058"/>
      <c r="AQ54" s="404"/>
      <c r="AR54" s="20"/>
      <c r="AS54" s="329"/>
      <c r="AT54" s="307"/>
      <c r="AU54" s="21"/>
      <c r="AV54" s="402"/>
      <c r="AW54" s="403"/>
      <c r="AX54" s="398"/>
      <c r="AY54" s="307"/>
      <c r="AZ54" s="348"/>
      <c r="BA54" s="390"/>
      <c r="BB54" s="415"/>
      <c r="BC54" s="416"/>
      <c r="BD54" s="350"/>
      <c r="BE54" s="348"/>
      <c r="BF54" s="390"/>
      <c r="BG54" s="415"/>
      <c r="BH54" s="416"/>
      <c r="BI54" s="350"/>
      <c r="BJ54" s="348"/>
      <c r="BK54" s="390"/>
      <c r="BL54" s="415"/>
      <c r="BM54" s="416"/>
      <c r="BN54" s="350"/>
      <c r="BO54" s="349"/>
      <c r="BP54" s="407"/>
      <c r="BQ54" s="415"/>
      <c r="BR54" s="416"/>
      <c r="BS54" s="307"/>
      <c r="BT54" s="348"/>
      <c r="BU54" s="408"/>
      <c r="BV54" s="415"/>
      <c r="BW54" s="416"/>
      <c r="BX54" s="350"/>
      <c r="BY54" s="349"/>
      <c r="BZ54" s="407"/>
      <c r="CA54" s="415"/>
      <c r="CB54" s="416"/>
      <c r="CC54" s="307"/>
      <c r="CD54" s="348"/>
      <c r="CE54" s="408"/>
      <c r="CF54" s="415"/>
      <c r="CG54" s="416"/>
      <c r="CH54" s="307"/>
      <c r="CI54" s="348"/>
      <c r="CJ54" s="408"/>
      <c r="CK54" s="409"/>
      <c r="CL54" s="410"/>
      <c r="CM54" s="411"/>
      <c r="CN54" s="412"/>
      <c r="CO54" s="1462"/>
      <c r="CP54" s="1203"/>
      <c r="CQ54" s="785" t="e">
        <f t="shared" si="7"/>
        <v>#DIV/0!</v>
      </c>
      <c r="CR54" s="1116"/>
      <c r="CS54" s="786" t="e">
        <f t="shared" si="0"/>
        <v>#DIV/0!</v>
      </c>
      <c r="CT54" s="1114"/>
      <c r="CU54" s="1199" t="e">
        <f t="shared" si="1"/>
        <v>#DIV/0!</v>
      </c>
      <c r="CV54" s="1115"/>
      <c r="CW54" s="1208" t="e">
        <f t="shared" si="2"/>
        <v>#DIV/0!</v>
      </c>
      <c r="CX54" s="1214"/>
      <c r="CY54" s="1210" t="e">
        <f t="shared" si="3"/>
        <v>#DIV/0!</v>
      </c>
      <c r="CZ54" s="1116"/>
      <c r="DA54" s="1207" t="e">
        <f t="shared" si="4"/>
        <v>#DIV/0!</v>
      </c>
      <c r="DB54" s="1114"/>
      <c r="DC54" s="1196" t="e">
        <f t="shared" si="5"/>
        <v>#DIV/0!</v>
      </c>
      <c r="DD54" s="1115"/>
      <c r="DE54" s="1208" t="e">
        <f t="shared" si="6"/>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828"/>
      <c r="AM55" s="1059"/>
      <c r="AN55" s="1059"/>
      <c r="AO55" s="1058"/>
      <c r="AP55" s="1058"/>
      <c r="AQ55" s="404"/>
      <c r="AR55" s="20"/>
      <c r="AS55" s="329"/>
      <c r="AT55" s="307"/>
      <c r="AU55" s="21"/>
      <c r="AV55" s="402"/>
      <c r="AW55" s="403"/>
      <c r="AX55" s="398"/>
      <c r="AY55" s="307"/>
      <c r="AZ55" s="348"/>
      <c r="BA55" s="390"/>
      <c r="BB55" s="415"/>
      <c r="BC55" s="416"/>
      <c r="BD55" s="350"/>
      <c r="BE55" s="348"/>
      <c r="BF55" s="390"/>
      <c r="BG55" s="415"/>
      <c r="BH55" s="416"/>
      <c r="BI55" s="350"/>
      <c r="BJ55" s="348"/>
      <c r="BK55" s="390"/>
      <c r="BL55" s="415"/>
      <c r="BM55" s="416"/>
      <c r="BN55" s="350"/>
      <c r="BO55" s="349"/>
      <c r="BP55" s="407"/>
      <c r="BQ55" s="415"/>
      <c r="BR55" s="416"/>
      <c r="BS55" s="307"/>
      <c r="BT55" s="348"/>
      <c r="BU55" s="408"/>
      <c r="BV55" s="415"/>
      <c r="BW55" s="416"/>
      <c r="BX55" s="350"/>
      <c r="BY55" s="349"/>
      <c r="BZ55" s="407"/>
      <c r="CA55" s="415"/>
      <c r="CB55" s="416"/>
      <c r="CC55" s="307"/>
      <c r="CD55" s="348"/>
      <c r="CE55" s="408"/>
      <c r="CF55" s="415"/>
      <c r="CG55" s="416"/>
      <c r="CH55" s="307"/>
      <c r="CI55" s="348"/>
      <c r="CJ55" s="408"/>
      <c r="CK55" s="409"/>
      <c r="CL55" s="410"/>
      <c r="CM55" s="411"/>
      <c r="CN55" s="412"/>
      <c r="CO55" s="1462"/>
      <c r="CP55" s="1203"/>
      <c r="CQ55" s="785" t="e">
        <f t="shared" si="7"/>
        <v>#DIV/0!</v>
      </c>
      <c r="CR55" s="1116"/>
      <c r="CS55" s="786" t="e">
        <f t="shared" si="0"/>
        <v>#DIV/0!</v>
      </c>
      <c r="CT55" s="1114"/>
      <c r="CU55" s="1199" t="e">
        <f t="shared" si="1"/>
        <v>#DIV/0!</v>
      </c>
      <c r="CV55" s="1115"/>
      <c r="CW55" s="1208" t="e">
        <f t="shared" si="2"/>
        <v>#DIV/0!</v>
      </c>
      <c r="CX55" s="1214"/>
      <c r="CY55" s="1210" t="e">
        <f t="shared" si="3"/>
        <v>#DIV/0!</v>
      </c>
      <c r="CZ55" s="1116"/>
      <c r="DA55" s="1207" t="e">
        <f t="shared" si="4"/>
        <v>#DIV/0!</v>
      </c>
      <c r="DB55" s="1114"/>
      <c r="DC55" s="1196" t="e">
        <f t="shared" si="5"/>
        <v>#DIV/0!</v>
      </c>
      <c r="DD55" s="1115"/>
      <c r="DE55" s="1208" t="e">
        <f t="shared" si="6"/>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1">SUM(C51,C56,I51,I56,O51,O56,V51)</f>
        <v>0</v>
      </c>
      <c r="W56" s="601">
        <f t="shared" si="11"/>
        <v>0</v>
      </c>
      <c r="X56" s="602">
        <f t="shared" si="11"/>
        <v>0</v>
      </c>
      <c r="Y56" s="822"/>
      <c r="Z56" s="822"/>
      <c r="AA56" s="358" t="s">
        <v>371</v>
      </c>
      <c r="AB56" s="358"/>
      <c r="AC56" s="1102"/>
      <c r="AD56" s="367"/>
      <c r="AE56" s="368"/>
      <c r="AF56" s="369"/>
      <c r="AG56" s="373"/>
      <c r="AH56" s="822"/>
      <c r="AI56" s="959"/>
      <c r="AJ56" s="1275"/>
      <c r="AK56" s="929"/>
      <c r="AL56" s="828"/>
      <c r="AM56" s="1059"/>
      <c r="AN56" s="1059"/>
      <c r="AO56" s="1058"/>
      <c r="AP56" s="1058"/>
      <c r="AQ56" s="404"/>
      <c r="AR56" s="20"/>
      <c r="AS56" s="329"/>
      <c r="AT56" s="307"/>
      <c r="AU56" s="21"/>
      <c r="AV56" s="402"/>
      <c r="AW56" s="403"/>
      <c r="AX56" s="398"/>
      <c r="AY56" s="307"/>
      <c r="AZ56" s="348"/>
      <c r="BA56" s="390"/>
      <c r="BB56" s="415"/>
      <c r="BC56" s="416"/>
      <c r="BD56" s="350"/>
      <c r="BE56" s="348"/>
      <c r="BF56" s="390"/>
      <c r="BG56" s="415"/>
      <c r="BH56" s="416"/>
      <c r="BI56" s="350"/>
      <c r="BJ56" s="348"/>
      <c r="BK56" s="390"/>
      <c r="BL56" s="415"/>
      <c r="BM56" s="416"/>
      <c r="BN56" s="350"/>
      <c r="BO56" s="349"/>
      <c r="BP56" s="407"/>
      <c r="BQ56" s="415"/>
      <c r="BR56" s="416"/>
      <c r="BS56" s="307"/>
      <c r="BT56" s="348"/>
      <c r="BU56" s="408"/>
      <c r="BV56" s="415"/>
      <c r="BW56" s="416"/>
      <c r="BX56" s="350"/>
      <c r="BY56" s="349"/>
      <c r="BZ56" s="407"/>
      <c r="CA56" s="415"/>
      <c r="CB56" s="416"/>
      <c r="CC56" s="307"/>
      <c r="CD56" s="348"/>
      <c r="CE56" s="408"/>
      <c r="CF56" s="415"/>
      <c r="CG56" s="416"/>
      <c r="CH56" s="307"/>
      <c r="CI56" s="348"/>
      <c r="CJ56" s="408"/>
      <c r="CK56" s="409"/>
      <c r="CL56" s="410"/>
      <c r="CM56" s="411"/>
      <c r="CN56" s="412"/>
      <c r="CO56" s="1462"/>
      <c r="CP56" s="1203"/>
      <c r="CQ56" s="785" t="e">
        <f t="shared" si="7"/>
        <v>#DIV/0!</v>
      </c>
      <c r="CR56" s="1116"/>
      <c r="CS56" s="786" t="e">
        <f t="shared" si="0"/>
        <v>#DIV/0!</v>
      </c>
      <c r="CT56" s="1114"/>
      <c r="CU56" s="1199" t="e">
        <f t="shared" si="1"/>
        <v>#DIV/0!</v>
      </c>
      <c r="CV56" s="1115"/>
      <c r="CW56" s="1208" t="e">
        <f t="shared" si="2"/>
        <v>#DIV/0!</v>
      </c>
      <c r="CX56" s="1214"/>
      <c r="CY56" s="1210" t="e">
        <f t="shared" si="3"/>
        <v>#DIV/0!</v>
      </c>
      <c r="CZ56" s="1116"/>
      <c r="DA56" s="1207" t="e">
        <f t="shared" si="4"/>
        <v>#DIV/0!</v>
      </c>
      <c r="DB56" s="1114"/>
      <c r="DC56" s="1196" t="e">
        <f t="shared" si="5"/>
        <v>#DIV/0!</v>
      </c>
      <c r="DD56" s="1115"/>
      <c r="DE56" s="1208" t="e">
        <f t="shared" si="6"/>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1"/>
        <v>0</v>
      </c>
      <c r="W57" s="606">
        <f t="shared" si="11"/>
        <v>0</v>
      </c>
      <c r="X57" s="1004">
        <f t="shared" si="11"/>
        <v>0</v>
      </c>
      <c r="Y57" s="822"/>
      <c r="Z57" s="822"/>
      <c r="AA57" s="360"/>
      <c r="AB57" s="360"/>
      <c r="AC57" s="1102"/>
      <c r="AD57" s="367"/>
      <c r="AE57" s="368"/>
      <c r="AF57" s="369"/>
      <c r="AG57" s="373"/>
      <c r="AH57" s="822"/>
      <c r="AI57" s="959"/>
      <c r="AJ57" s="1275"/>
      <c r="AK57" s="929"/>
      <c r="AL57" s="828"/>
      <c r="AM57" s="1059"/>
      <c r="AN57" s="1059"/>
      <c r="AO57" s="1058"/>
      <c r="AP57" s="1058"/>
      <c r="AQ57" s="404"/>
      <c r="AR57" s="20"/>
      <c r="AS57" s="329"/>
      <c r="AT57" s="307"/>
      <c r="AU57" s="21"/>
      <c r="AV57" s="402"/>
      <c r="AW57" s="403"/>
      <c r="AX57" s="398"/>
      <c r="AY57" s="307"/>
      <c r="AZ57" s="348"/>
      <c r="BA57" s="390"/>
      <c r="BB57" s="415"/>
      <c r="BC57" s="416"/>
      <c r="BD57" s="350"/>
      <c r="BE57" s="348"/>
      <c r="BF57" s="390"/>
      <c r="BG57" s="415"/>
      <c r="BH57" s="416"/>
      <c r="BI57" s="350"/>
      <c r="BJ57" s="348"/>
      <c r="BK57" s="390"/>
      <c r="BL57" s="415"/>
      <c r="BM57" s="416"/>
      <c r="BN57" s="350"/>
      <c r="BO57" s="349"/>
      <c r="BP57" s="407"/>
      <c r="BQ57" s="415"/>
      <c r="BR57" s="416"/>
      <c r="BS57" s="307"/>
      <c r="BT57" s="348"/>
      <c r="BU57" s="408"/>
      <c r="BV57" s="415"/>
      <c r="BW57" s="416"/>
      <c r="BX57" s="350"/>
      <c r="BY57" s="349"/>
      <c r="BZ57" s="407"/>
      <c r="CA57" s="415"/>
      <c r="CB57" s="416"/>
      <c r="CC57" s="307"/>
      <c r="CD57" s="348"/>
      <c r="CE57" s="408"/>
      <c r="CF57" s="415"/>
      <c r="CG57" s="416"/>
      <c r="CH57" s="307"/>
      <c r="CI57" s="348"/>
      <c r="CJ57" s="408"/>
      <c r="CK57" s="409"/>
      <c r="CL57" s="410"/>
      <c r="CM57" s="411"/>
      <c r="CN57" s="412"/>
      <c r="CO57" s="1462"/>
      <c r="CP57" s="1203"/>
      <c r="CQ57" s="785" t="e">
        <f t="shared" si="7"/>
        <v>#DIV/0!</v>
      </c>
      <c r="CR57" s="1116"/>
      <c r="CS57" s="786" t="e">
        <f t="shared" si="0"/>
        <v>#DIV/0!</v>
      </c>
      <c r="CT57" s="1114"/>
      <c r="CU57" s="1199" t="e">
        <f t="shared" si="1"/>
        <v>#DIV/0!</v>
      </c>
      <c r="CV57" s="1115"/>
      <c r="CW57" s="1208" t="e">
        <f t="shared" si="2"/>
        <v>#DIV/0!</v>
      </c>
      <c r="CX57" s="1214"/>
      <c r="CY57" s="1210" t="e">
        <f t="shared" si="3"/>
        <v>#DIV/0!</v>
      </c>
      <c r="CZ57" s="1116"/>
      <c r="DA57" s="1207" t="e">
        <f t="shared" si="4"/>
        <v>#DIV/0!</v>
      </c>
      <c r="DB57" s="1114"/>
      <c r="DC57" s="1196" t="e">
        <f t="shared" si="5"/>
        <v>#DIV/0!</v>
      </c>
      <c r="DD57" s="1115"/>
      <c r="DE57" s="1208" t="e">
        <f t="shared" si="6"/>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60"/>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828"/>
      <c r="AM58" s="1059"/>
      <c r="AN58" s="1059"/>
      <c r="AO58" s="1058"/>
      <c r="AP58" s="1058"/>
      <c r="AQ58" s="404"/>
      <c r="AR58" s="20"/>
      <c r="AS58" s="329"/>
      <c r="AT58" s="307"/>
      <c r="AU58" s="21"/>
      <c r="AV58" s="402"/>
      <c r="AW58" s="403"/>
      <c r="AX58" s="398"/>
      <c r="AY58" s="307"/>
      <c r="AZ58" s="348"/>
      <c r="BA58" s="390"/>
      <c r="BB58" s="415"/>
      <c r="BC58" s="416"/>
      <c r="BD58" s="350"/>
      <c r="BE58" s="348"/>
      <c r="BF58" s="390"/>
      <c r="BG58" s="415"/>
      <c r="BH58" s="416"/>
      <c r="BI58" s="350"/>
      <c r="BJ58" s="348"/>
      <c r="BK58" s="390"/>
      <c r="BL58" s="415"/>
      <c r="BM58" s="416"/>
      <c r="BN58" s="350"/>
      <c r="BO58" s="349"/>
      <c r="BP58" s="407"/>
      <c r="BQ58" s="415"/>
      <c r="BR58" s="416"/>
      <c r="BS58" s="307"/>
      <c r="BT58" s="348"/>
      <c r="BU58" s="408"/>
      <c r="BV58" s="415"/>
      <c r="BW58" s="416"/>
      <c r="BX58" s="350"/>
      <c r="BY58" s="349"/>
      <c r="BZ58" s="407"/>
      <c r="CA58" s="415"/>
      <c r="CB58" s="416"/>
      <c r="CC58" s="307"/>
      <c r="CD58" s="348"/>
      <c r="CE58" s="408"/>
      <c r="CF58" s="415"/>
      <c r="CG58" s="416"/>
      <c r="CH58" s="307"/>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2">SUM(AQ4:AQ58)</f>
        <v>0</v>
      </c>
      <c r="AR59" s="19">
        <f t="shared" si="12"/>
        <v>0</v>
      </c>
      <c r="AS59" s="19">
        <f t="shared" si="12"/>
        <v>0</v>
      </c>
      <c r="AT59" s="400">
        <f t="shared" si="12"/>
        <v>0</v>
      </c>
      <c r="AU59" s="22">
        <f t="shared" si="12"/>
        <v>0</v>
      </c>
      <c r="AV59" s="79">
        <f t="shared" si="12"/>
        <v>0</v>
      </c>
      <c r="AW59" s="19">
        <f t="shared" si="12"/>
        <v>0</v>
      </c>
      <c r="AX59" s="19">
        <f t="shared" si="12"/>
        <v>0</v>
      </c>
      <c r="AY59" s="399">
        <f t="shared" si="12"/>
        <v>0</v>
      </c>
      <c r="AZ59" s="22">
        <f t="shared" si="12"/>
        <v>0</v>
      </c>
      <c r="BA59" s="79">
        <f t="shared" si="12"/>
        <v>0</v>
      </c>
      <c r="BB59" s="19">
        <f t="shared" si="12"/>
        <v>0</v>
      </c>
      <c r="BC59" s="19">
        <f t="shared" si="12"/>
        <v>0</v>
      </c>
      <c r="BD59" s="399">
        <f t="shared" si="12"/>
        <v>0</v>
      </c>
      <c r="BE59" s="22">
        <f t="shared" si="12"/>
        <v>0</v>
      </c>
      <c r="BF59" s="79">
        <f t="shared" si="12"/>
        <v>0</v>
      </c>
      <c r="BG59" s="19">
        <f t="shared" si="12"/>
        <v>0</v>
      </c>
      <c r="BH59" s="19">
        <f t="shared" si="12"/>
        <v>0</v>
      </c>
      <c r="BI59" s="399">
        <f t="shared" si="12"/>
        <v>0</v>
      </c>
      <c r="BJ59" s="22">
        <f t="shared" si="12"/>
        <v>0</v>
      </c>
      <c r="BK59" s="79">
        <f t="shared" si="12"/>
        <v>0</v>
      </c>
      <c r="BL59" s="405">
        <f t="shared" si="12"/>
        <v>0</v>
      </c>
      <c r="BM59" s="383">
        <f t="shared" si="12"/>
        <v>0</v>
      </c>
      <c r="BN59" s="406">
        <f t="shared" si="12"/>
        <v>0</v>
      </c>
      <c r="BO59" s="384">
        <f t="shared" si="12"/>
        <v>0</v>
      </c>
      <c r="BP59" s="385">
        <f t="shared" si="12"/>
        <v>0</v>
      </c>
      <c r="BQ59" s="405">
        <f t="shared" si="12"/>
        <v>0</v>
      </c>
      <c r="BR59" s="383">
        <f t="shared" si="12"/>
        <v>0</v>
      </c>
      <c r="BS59" s="406">
        <f t="shared" si="12"/>
        <v>0</v>
      </c>
      <c r="BT59" s="384">
        <f t="shared" si="12"/>
        <v>0</v>
      </c>
      <c r="BU59" s="385">
        <f t="shared" si="12"/>
        <v>0</v>
      </c>
      <c r="BV59" s="405">
        <f t="shared" si="12"/>
        <v>0</v>
      </c>
      <c r="BW59" s="383">
        <f t="shared" si="12"/>
        <v>0</v>
      </c>
      <c r="BX59" s="406">
        <f t="shared" si="12"/>
        <v>0</v>
      </c>
      <c r="BY59" s="384">
        <f t="shared" si="12"/>
        <v>0</v>
      </c>
      <c r="BZ59" s="385">
        <f t="shared" si="12"/>
        <v>0</v>
      </c>
      <c r="CA59" s="405">
        <f t="shared" si="12"/>
        <v>0</v>
      </c>
      <c r="CB59" s="383">
        <f t="shared" si="12"/>
        <v>0</v>
      </c>
      <c r="CC59" s="406">
        <f t="shared" si="12"/>
        <v>0</v>
      </c>
      <c r="CD59" s="384">
        <f t="shared" si="12"/>
        <v>0</v>
      </c>
      <c r="CE59" s="385">
        <f t="shared" si="12"/>
        <v>0</v>
      </c>
      <c r="CF59" s="405">
        <f t="shared" si="12"/>
        <v>0</v>
      </c>
      <c r="CG59" s="383">
        <f t="shared" si="12"/>
        <v>0</v>
      </c>
      <c r="CH59" s="406">
        <f t="shared" si="12"/>
        <v>0</v>
      </c>
      <c r="CI59" s="384">
        <f t="shared" si="12"/>
        <v>0</v>
      </c>
      <c r="CJ59" s="385">
        <f t="shared" si="12"/>
        <v>0</v>
      </c>
      <c r="CK59" s="1012">
        <f t="shared" si="12"/>
        <v>0</v>
      </c>
      <c r="CL59" s="1012">
        <f t="shared" si="12"/>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1336"/>
      <c r="C101" s="1336"/>
      <c r="D101" s="1336"/>
      <c r="E101" s="1336"/>
      <c r="F101" s="1336"/>
      <c r="G101" s="1336"/>
      <c r="H101" s="1336"/>
      <c r="I101" s="1336"/>
      <c r="J101" s="1336"/>
      <c r="K101" s="1336"/>
      <c r="L101" s="1336"/>
      <c r="M101" s="1336"/>
      <c r="N101" s="1336"/>
      <c r="O101" s="1336"/>
      <c r="P101" s="1336"/>
      <c r="Q101" s="1336"/>
      <c r="R101" s="1336"/>
      <c r="S101" s="1336"/>
      <c r="T101" s="1336"/>
      <c r="U101" s="1336"/>
      <c r="V101" s="1336"/>
      <c r="W101" s="1336"/>
      <c r="X101" s="1318"/>
      <c r="Y101" s="1318"/>
      <c r="Z101" s="1318"/>
      <c r="AA101" s="1363"/>
      <c r="AB101" s="1363"/>
      <c r="AC101" s="1322"/>
      <c r="AD101" s="1363"/>
      <c r="AE101" s="1363"/>
      <c r="AF101" s="1359"/>
      <c r="AG101" s="1319"/>
      <c r="AH101" s="1318"/>
      <c r="AI101" s="1318"/>
      <c r="AJ101" s="1318"/>
      <c r="AK101" s="1367"/>
      <c r="AL101" s="1367"/>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1336"/>
      <c r="C102" s="1336"/>
      <c r="D102" s="1336"/>
      <c r="E102" s="1336"/>
      <c r="F102" s="1376"/>
      <c r="G102" s="1376"/>
      <c r="H102" s="1376"/>
      <c r="I102" s="1376"/>
      <c r="J102" s="1376"/>
      <c r="K102" s="1744"/>
      <c r="L102" s="1744"/>
      <c r="M102" s="1376"/>
      <c r="N102" s="1376"/>
      <c r="O102" s="1376"/>
      <c r="P102" s="1376"/>
      <c r="Q102" s="1336"/>
      <c r="R102" s="1336"/>
      <c r="S102" s="1336"/>
      <c r="T102" s="1336"/>
      <c r="U102" s="1336"/>
      <c r="V102" s="1336"/>
      <c r="W102" s="1336"/>
      <c r="X102" s="1318"/>
      <c r="Y102" s="1318"/>
      <c r="Z102" s="1318"/>
      <c r="AA102" s="1363"/>
      <c r="AB102" s="1363"/>
      <c r="AC102" s="1322"/>
      <c r="AD102" s="1363"/>
      <c r="AE102" s="1363"/>
      <c r="AF102" s="1359"/>
      <c r="AG102" s="1319"/>
      <c r="AH102" s="1318"/>
      <c r="AI102" s="1318"/>
      <c r="AJ102" s="1318"/>
      <c r="AK102" s="1367"/>
      <c r="AL102" s="1367"/>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370" t="s">
        <v>73</v>
      </c>
      <c r="C103" s="1370"/>
      <c r="D103" s="1370"/>
      <c r="E103" s="1370"/>
      <c r="F103" s="1430">
        <v>3</v>
      </c>
      <c r="G103" s="1430">
        <v>7</v>
      </c>
      <c r="H103" s="1430">
        <v>11</v>
      </c>
      <c r="I103" s="1430">
        <v>15</v>
      </c>
      <c r="J103" s="1430">
        <v>19</v>
      </c>
      <c r="K103" s="2004">
        <v>23</v>
      </c>
      <c r="L103" s="2005"/>
      <c r="M103" s="1430">
        <v>27</v>
      </c>
      <c r="N103" s="1430">
        <v>31</v>
      </c>
      <c r="O103" s="1430">
        <v>35</v>
      </c>
      <c r="P103" s="1430">
        <v>38</v>
      </c>
      <c r="Q103" s="1336"/>
      <c r="R103" s="1336"/>
      <c r="S103" s="1336"/>
      <c r="T103" s="1336"/>
      <c r="U103" s="1336"/>
      <c r="V103" s="1336"/>
      <c r="W103" s="1336"/>
      <c r="X103" s="1318"/>
      <c r="Y103" s="1318"/>
      <c r="Z103" s="1318"/>
      <c r="AA103" s="1363"/>
      <c r="AB103" s="1363"/>
      <c r="AC103" s="1322"/>
      <c r="AD103" s="1363"/>
      <c r="AE103" s="1363"/>
      <c r="AF103" s="1359"/>
      <c r="AG103" s="1319"/>
      <c r="AH103" s="1318"/>
      <c r="AI103" s="1318"/>
      <c r="AJ103" s="1318"/>
      <c r="AK103" s="1367"/>
      <c r="AL103" s="1367"/>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1336" t="s">
        <v>658</v>
      </c>
      <c r="C104" s="1336"/>
      <c r="D104" s="1336"/>
      <c r="E104" s="1336"/>
      <c r="F104" s="1385"/>
      <c r="G104" s="1373"/>
      <c r="H104" s="1373"/>
      <c r="I104" s="1373"/>
      <c r="J104" s="1373"/>
      <c r="K104" s="1783"/>
      <c r="L104" s="1783"/>
      <c r="M104" s="1373"/>
      <c r="N104" s="1373"/>
      <c r="O104" s="1373"/>
      <c r="P104" s="1336"/>
      <c r="Q104" s="1336"/>
      <c r="R104" s="1336"/>
      <c r="S104" s="1336"/>
      <c r="T104" s="1336"/>
      <c r="U104" s="1336"/>
      <c r="V104" s="1336"/>
      <c r="W104" s="1336"/>
      <c r="X104" s="1318"/>
      <c r="Y104" s="1318"/>
      <c r="Z104" s="1318"/>
      <c r="AA104" s="1363"/>
      <c r="AB104" s="1363"/>
      <c r="AC104" s="1322"/>
      <c r="AD104" s="1363"/>
      <c r="AE104" s="1363"/>
      <c r="AF104" s="1359"/>
      <c r="AG104" s="1319"/>
      <c r="AH104" s="1318"/>
      <c r="AI104" s="1318"/>
      <c r="AJ104" s="1318"/>
      <c r="AK104" s="1367"/>
      <c r="AL104" s="1367"/>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1336" t="s">
        <v>182</v>
      </c>
      <c r="C105" s="1336"/>
      <c r="D105" s="1336"/>
      <c r="E105" s="1336"/>
      <c r="F105" s="1385"/>
      <c r="G105" s="1373"/>
      <c r="H105" s="1373"/>
      <c r="I105" s="1373"/>
      <c r="J105" s="1373"/>
      <c r="K105" s="1783"/>
      <c r="L105" s="1783"/>
      <c r="M105" s="1373"/>
      <c r="N105" s="1373"/>
      <c r="O105" s="1373"/>
      <c r="P105" s="1336"/>
      <c r="Q105" s="1336"/>
      <c r="R105" s="1336"/>
      <c r="S105" s="1336"/>
      <c r="T105" s="1336"/>
      <c r="U105" s="1336"/>
      <c r="V105" s="1336"/>
      <c r="W105" s="1336"/>
      <c r="X105" s="1318"/>
      <c r="Y105" s="1318"/>
      <c r="Z105" s="1318"/>
      <c r="AA105" s="1363"/>
      <c r="AB105" s="1363"/>
      <c r="AC105" s="1322"/>
      <c r="AD105" s="1363"/>
      <c r="AE105" s="1320"/>
      <c r="AF105" s="1320"/>
      <c r="AG105" s="1319"/>
      <c r="AH105" s="1318"/>
      <c r="AI105" s="1318"/>
      <c r="AJ105" s="1318"/>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1336" t="s">
        <v>185</v>
      </c>
      <c r="C106" s="1336"/>
      <c r="D106" s="1336"/>
      <c r="E106" s="1336"/>
      <c r="F106" s="1385"/>
      <c r="G106" s="1373"/>
      <c r="H106" s="1373"/>
      <c r="I106" s="1373"/>
      <c r="J106" s="1373"/>
      <c r="K106" s="1783"/>
      <c r="L106" s="1783"/>
      <c r="M106" s="1373"/>
      <c r="N106" s="1373"/>
      <c r="O106" s="1373"/>
      <c r="P106" s="1336"/>
      <c r="Q106" s="1336"/>
      <c r="R106" s="1336"/>
      <c r="S106" s="1336"/>
      <c r="T106" s="1336"/>
      <c r="U106" s="1336"/>
      <c r="V106" s="1336"/>
      <c r="W106" s="1336"/>
      <c r="X106" s="1318"/>
      <c r="Y106" s="1318"/>
      <c r="Z106" s="1318"/>
      <c r="AA106" s="1363"/>
      <c r="AB106" s="1363"/>
      <c r="AC106" s="1322"/>
      <c r="AD106" s="1363"/>
      <c r="AE106" s="1330"/>
      <c r="AF106" s="1330"/>
      <c r="AG106" s="1319"/>
      <c r="AH106" s="1318"/>
      <c r="AI106" s="1318"/>
      <c r="AJ106" s="1318"/>
      <c r="AK106" s="1367"/>
      <c r="AL106" s="1367"/>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1336" t="s">
        <v>401</v>
      </c>
      <c r="C107" s="1336"/>
      <c r="D107" s="1336"/>
      <c r="E107" s="1336"/>
      <c r="F107" s="1385"/>
      <c r="G107" s="1373"/>
      <c r="H107" s="1373"/>
      <c r="I107" s="1373"/>
      <c r="J107" s="1373"/>
      <c r="K107" s="1783"/>
      <c r="L107" s="1783"/>
      <c r="M107" s="1373"/>
      <c r="N107" s="1373"/>
      <c r="O107" s="1373"/>
      <c r="P107" s="1336"/>
      <c r="Q107" s="1328"/>
      <c r="R107" s="1328"/>
      <c r="S107" s="1328"/>
      <c r="T107" s="1328"/>
      <c r="U107" s="1328"/>
      <c r="V107" s="1328"/>
      <c r="W107" s="1328"/>
      <c r="X107" s="1318"/>
      <c r="Y107" s="1318"/>
      <c r="Z107" s="1318"/>
      <c r="AA107" s="1320"/>
      <c r="AB107" s="1320"/>
      <c r="AC107" s="1361"/>
      <c r="AD107" s="1363"/>
      <c r="AE107" s="1330"/>
      <c r="AF107" s="1330"/>
      <c r="AG107" s="1319"/>
      <c r="AH107" s="1318"/>
      <c r="AI107" s="1318"/>
      <c r="AJ107" s="1318"/>
      <c r="AK107" s="1367"/>
      <c r="AL107" s="1367"/>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1336" t="s">
        <v>456</v>
      </c>
      <c r="C108" s="1336"/>
      <c r="D108" s="1336"/>
      <c r="E108" s="1336"/>
      <c r="F108" s="1385"/>
      <c r="G108" s="1373"/>
      <c r="H108" s="1373"/>
      <c r="I108" s="1373"/>
      <c r="J108" s="1373"/>
      <c r="K108" s="1783"/>
      <c r="L108" s="1783"/>
      <c r="M108" s="1373"/>
      <c r="N108" s="1373"/>
      <c r="O108" s="1373"/>
      <c r="P108" s="1328"/>
      <c r="Q108" s="1334"/>
      <c r="R108" s="1334"/>
      <c r="S108" s="1334"/>
      <c r="T108" s="1334"/>
      <c r="U108" s="1328"/>
      <c r="V108" s="1328"/>
      <c r="W108" s="1328"/>
      <c r="X108" s="1318"/>
      <c r="Y108" s="1318"/>
      <c r="Z108" s="1318"/>
      <c r="AA108" s="1330"/>
      <c r="AB108" s="1330"/>
      <c r="AC108" s="1332"/>
      <c r="AD108" s="1363"/>
      <c r="AE108" s="1319"/>
      <c r="AF108" s="1319"/>
      <c r="AG108" s="1319"/>
      <c r="AH108" s="1318"/>
      <c r="AI108" s="1318"/>
      <c r="AJ108" s="1318"/>
      <c r="AK108" s="1331"/>
      <c r="AL108" s="1331"/>
    </row>
    <row r="109" spans="2:92" x14ac:dyDescent="0.25">
      <c r="B109" s="1328" t="s">
        <v>191</v>
      </c>
      <c r="C109" s="1328"/>
      <c r="D109" s="1328"/>
      <c r="E109" s="1328"/>
      <c r="F109" s="1386"/>
      <c r="G109" s="1366"/>
      <c r="H109" s="1366"/>
      <c r="I109" s="1366"/>
      <c r="J109" s="1366"/>
      <c r="K109" s="1783"/>
      <c r="L109" s="1783"/>
      <c r="M109" s="1366"/>
      <c r="N109" s="1366"/>
      <c r="O109" s="1366"/>
      <c r="P109" s="1334"/>
      <c r="Q109" s="1318"/>
      <c r="R109" s="1318"/>
      <c r="S109" s="1318"/>
      <c r="T109" s="1318"/>
      <c r="U109" s="1318"/>
      <c r="V109" s="1318"/>
      <c r="W109" s="1318"/>
      <c r="X109" s="1318"/>
      <c r="Y109" s="1318"/>
      <c r="Z109" s="1318"/>
      <c r="AA109" s="1330"/>
      <c r="AB109" s="1330"/>
      <c r="AC109" s="1332"/>
      <c r="AD109" s="1363"/>
      <c r="AE109" s="1319"/>
      <c r="AF109" s="1319"/>
      <c r="AG109" s="1319"/>
      <c r="AH109" s="1318"/>
      <c r="AI109" s="1318"/>
      <c r="AJ109" s="1318"/>
      <c r="AK109" s="1331"/>
      <c r="AL109" s="1331"/>
    </row>
    <row r="110" spans="2:92" x14ac:dyDescent="0.25">
      <c r="B110" s="1328" t="s">
        <v>193</v>
      </c>
      <c r="C110" s="1328"/>
      <c r="D110" s="1328"/>
      <c r="E110" s="1336"/>
      <c r="F110" s="1385"/>
      <c r="G110" s="1373"/>
      <c r="H110" s="1373"/>
      <c r="I110" s="1366"/>
      <c r="J110" s="1366"/>
      <c r="K110" s="1783"/>
      <c r="L110" s="1783"/>
      <c r="M110" s="1366"/>
      <c r="N110" s="1366"/>
      <c r="O110" s="1366"/>
      <c r="P110" s="1318"/>
      <c r="Q110" s="1318"/>
      <c r="R110" s="1318"/>
      <c r="S110" s="1318"/>
      <c r="T110" s="1318"/>
      <c r="U110" s="1318"/>
      <c r="V110" s="1318"/>
      <c r="W110" s="1318"/>
      <c r="X110" s="1318"/>
      <c r="Y110" s="1318"/>
      <c r="Z110" s="1318"/>
      <c r="AA110" s="1319"/>
      <c r="AB110" s="1319"/>
      <c r="AC110" s="1319"/>
      <c r="AD110" s="1319"/>
      <c r="AE110" s="1319"/>
      <c r="AF110" s="1319"/>
      <c r="AG110" s="1319"/>
      <c r="AH110" s="1318"/>
      <c r="AI110" s="1318"/>
      <c r="AJ110" s="1318"/>
      <c r="AK110" s="1331"/>
      <c r="AL110" s="1331"/>
    </row>
    <row r="111" spans="2:92" x14ac:dyDescent="0.25">
      <c r="B111" s="1336" t="s">
        <v>350</v>
      </c>
      <c r="C111" s="1318"/>
      <c r="D111" s="1318"/>
      <c r="E111" s="1318"/>
      <c r="F111" s="1387"/>
      <c r="G111" s="1371"/>
      <c r="H111" s="1372"/>
      <c r="I111" s="1372"/>
      <c r="J111" s="1372"/>
      <c r="K111" s="1783"/>
      <c r="L111" s="1783"/>
      <c r="M111" s="1372"/>
      <c r="N111" s="1372"/>
      <c r="O111" s="1372"/>
      <c r="P111" s="1318"/>
      <c r="Q111" s="1318"/>
      <c r="R111" s="1318"/>
      <c r="S111" s="1318"/>
      <c r="T111" s="1318"/>
      <c r="U111" s="1318"/>
      <c r="V111" s="1318"/>
      <c r="W111" s="1318"/>
      <c r="X111" s="1318"/>
      <c r="Y111" s="1318"/>
      <c r="Z111" s="1318"/>
      <c r="AA111" s="1319"/>
      <c r="AB111" s="1319"/>
      <c r="AC111" s="1319"/>
      <c r="AD111" s="1319"/>
      <c r="AE111" s="1319"/>
      <c r="AF111" s="1319"/>
      <c r="AG111" s="1319"/>
      <c r="AH111" s="1318"/>
      <c r="AI111" s="1318"/>
      <c r="AJ111" s="1318"/>
      <c r="AK111" s="1331"/>
      <c r="AL111" s="1331"/>
    </row>
    <row r="112" spans="2:92" x14ac:dyDescent="0.25">
      <c r="B112" s="1336" t="s">
        <v>199</v>
      </c>
      <c r="C112" s="1318"/>
      <c r="D112" s="1318"/>
      <c r="E112" s="1318"/>
      <c r="F112" s="1387"/>
      <c r="G112" s="1371"/>
      <c r="H112" s="1372"/>
      <c r="I112" s="1372"/>
      <c r="J112" s="1372"/>
      <c r="K112" s="1783"/>
      <c r="L112" s="1783"/>
      <c r="M112" s="1372"/>
      <c r="N112" s="1372"/>
      <c r="O112" s="1372"/>
      <c r="P112" s="1318"/>
      <c r="Q112" s="1318"/>
      <c r="R112" s="1318"/>
      <c r="S112" s="1318"/>
      <c r="T112" s="1318"/>
      <c r="U112" s="1318"/>
      <c r="V112" s="1318"/>
      <c r="W112" s="1318"/>
      <c r="X112" s="1318"/>
      <c r="Y112" s="1318"/>
      <c r="Z112" s="1318"/>
      <c r="AA112" s="1319"/>
      <c r="AB112" s="1319"/>
      <c r="AC112" s="1319"/>
      <c r="AD112" s="1319"/>
      <c r="AE112" s="1319"/>
      <c r="AF112" s="1319"/>
      <c r="AG112" s="1319"/>
      <c r="AH112" s="1318"/>
      <c r="AI112" s="1318"/>
      <c r="AJ112" s="1318"/>
      <c r="AK112" s="1331"/>
      <c r="AL112" s="1331"/>
    </row>
    <row r="113" spans="2:38" x14ac:dyDescent="0.25">
      <c r="B113" s="1336" t="s">
        <v>200</v>
      </c>
      <c r="C113" s="1318"/>
      <c r="D113" s="1318"/>
      <c r="E113" s="1318"/>
      <c r="F113" s="1387"/>
      <c r="G113" s="1371"/>
      <c r="H113" s="1372"/>
      <c r="I113" s="1372"/>
      <c r="J113" s="1372"/>
      <c r="K113" s="1783"/>
      <c r="L113" s="1783"/>
      <c r="M113" s="1372"/>
      <c r="N113" s="1372"/>
      <c r="O113" s="1372"/>
      <c r="P113" s="1318"/>
      <c r="Q113" s="1318"/>
      <c r="R113" s="1318"/>
      <c r="S113" s="1318"/>
      <c r="T113" s="1318"/>
      <c r="U113" s="1318"/>
      <c r="V113" s="1318"/>
      <c r="W113" s="1318"/>
      <c r="X113" s="1318"/>
      <c r="Y113" s="1318"/>
      <c r="Z113" s="1318"/>
      <c r="AA113" s="1319"/>
      <c r="AB113" s="1319"/>
      <c r="AC113" s="1319"/>
      <c r="AD113" s="1319"/>
      <c r="AE113" s="1319"/>
      <c r="AF113" s="1319"/>
      <c r="AG113" s="1319"/>
      <c r="AH113" s="1318"/>
      <c r="AI113" s="1318"/>
      <c r="AJ113" s="1318"/>
      <c r="AK113" s="1331"/>
      <c r="AL113" s="1331"/>
    </row>
    <row r="114" spans="2:38" x14ac:dyDescent="0.25">
      <c r="B114" s="1336" t="s">
        <v>205</v>
      </c>
      <c r="C114" s="1318"/>
      <c r="D114" s="1318"/>
      <c r="E114" s="1318"/>
      <c r="F114" s="1387"/>
      <c r="G114" s="1371"/>
      <c r="H114" s="1372"/>
      <c r="I114" s="1372"/>
      <c r="J114" s="1372"/>
      <c r="K114" s="1783"/>
      <c r="L114" s="1783"/>
      <c r="M114" s="1372"/>
      <c r="N114" s="1372"/>
      <c r="O114" s="1372"/>
      <c r="P114" s="1318"/>
      <c r="Q114" s="1318"/>
      <c r="R114" s="1318"/>
      <c r="S114" s="1318"/>
      <c r="T114" s="1318"/>
      <c r="U114" s="1318"/>
      <c r="V114" s="1318"/>
      <c r="W114" s="1318"/>
      <c r="X114" s="1318"/>
      <c r="Y114" s="1318"/>
      <c r="Z114" s="1318"/>
      <c r="AA114" s="1319"/>
      <c r="AB114" s="1319"/>
      <c r="AC114" s="1319"/>
      <c r="AD114" s="1319"/>
      <c r="AE114" s="1319"/>
      <c r="AF114" s="1319"/>
      <c r="AG114" s="1319"/>
      <c r="AH114" s="1318"/>
      <c r="AI114" s="1318"/>
      <c r="AJ114" s="1318"/>
      <c r="AK114" s="1331"/>
      <c r="AL114" s="1331"/>
    </row>
    <row r="115" spans="2:38" x14ac:dyDescent="0.25">
      <c r="B115" s="1336" t="s">
        <v>659</v>
      </c>
      <c r="C115" s="1318"/>
      <c r="D115" s="1318"/>
      <c r="E115" s="1318"/>
      <c r="F115" s="1387"/>
      <c r="G115" s="1371"/>
      <c r="H115" s="1372"/>
      <c r="I115" s="1372"/>
      <c r="J115" s="1372"/>
      <c r="K115" s="1783"/>
      <c r="L115" s="1783"/>
      <c r="M115" s="1372"/>
      <c r="N115" s="1372"/>
      <c r="O115" s="1372"/>
      <c r="P115" s="1318"/>
      <c r="Q115" s="1318"/>
      <c r="R115" s="1318"/>
      <c r="S115" s="1318"/>
      <c r="T115" s="1318"/>
      <c r="U115" s="1318"/>
      <c r="V115" s="1318"/>
      <c r="W115" s="1318"/>
      <c r="X115" s="1318"/>
      <c r="Y115" s="1318"/>
      <c r="Z115" s="1318"/>
      <c r="AA115" s="1319"/>
      <c r="AB115" s="1319"/>
      <c r="AC115" s="1319"/>
      <c r="AD115" s="1319"/>
      <c r="AE115" s="1319"/>
      <c r="AF115" s="1319"/>
      <c r="AG115" s="1319"/>
      <c r="AH115" s="1318"/>
      <c r="AI115" s="1318"/>
      <c r="AJ115" s="1318"/>
      <c r="AK115" s="1331"/>
      <c r="AL115" s="1331"/>
    </row>
    <row r="116" spans="2:38" x14ac:dyDescent="0.25">
      <c r="B116" s="1336" t="s">
        <v>508</v>
      </c>
      <c r="C116" s="1318"/>
      <c r="D116" s="1318"/>
      <c r="E116" s="1318"/>
      <c r="F116" s="1387"/>
      <c r="G116" s="1371"/>
      <c r="H116" s="1372"/>
      <c r="I116" s="1372"/>
      <c r="J116" s="1372"/>
      <c r="K116" s="1783"/>
      <c r="L116" s="1783"/>
      <c r="M116" s="1372"/>
      <c r="N116" s="1372"/>
      <c r="O116" s="1372"/>
      <c r="P116" s="1318"/>
      <c r="Q116" s="1318"/>
      <c r="R116" s="1318"/>
      <c r="S116" s="1318"/>
      <c r="T116" s="1318"/>
      <c r="U116" s="1318"/>
      <c r="V116" s="1318"/>
      <c r="W116" s="1318"/>
      <c r="X116" s="1318"/>
      <c r="Y116" s="1318"/>
      <c r="Z116" s="1318"/>
      <c r="AA116" s="1319"/>
      <c r="AB116" s="1319"/>
      <c r="AC116" s="1319"/>
      <c r="AD116" s="1319"/>
      <c r="AE116" s="1319"/>
      <c r="AF116" s="1319"/>
      <c r="AG116" s="1319"/>
      <c r="AH116" s="1318"/>
      <c r="AI116" s="1318"/>
      <c r="AJ116" s="1318"/>
      <c r="AK116" s="1331"/>
      <c r="AL116" s="1331"/>
    </row>
    <row r="117" spans="2:38" x14ac:dyDescent="0.25">
      <c r="B117" s="1336" t="s">
        <v>217</v>
      </c>
      <c r="C117" s="1318"/>
      <c r="D117" s="1318"/>
      <c r="E117" s="1318"/>
      <c r="F117" s="1387"/>
      <c r="G117" s="1371"/>
      <c r="H117" s="1372"/>
      <c r="I117" s="1372"/>
      <c r="J117" s="1372"/>
      <c r="K117" s="1783"/>
      <c r="L117" s="1783"/>
      <c r="M117" s="1372"/>
      <c r="N117" s="1372"/>
      <c r="O117" s="1372"/>
      <c r="P117" s="1318"/>
      <c r="Q117" s="1318"/>
      <c r="R117" s="1318"/>
      <c r="S117" s="1318"/>
      <c r="T117" s="1318"/>
      <c r="U117" s="1318"/>
      <c r="V117" s="1318"/>
      <c r="W117" s="1318"/>
      <c r="X117" s="1318"/>
      <c r="Y117" s="1318"/>
      <c r="Z117" s="1318"/>
      <c r="AA117" s="1319"/>
      <c r="AB117" s="1319"/>
      <c r="AC117" s="1319"/>
      <c r="AD117" s="1319"/>
      <c r="AE117" s="1319"/>
      <c r="AF117" s="1319"/>
      <c r="AG117" s="1319"/>
      <c r="AH117" s="1318"/>
      <c r="AI117" s="1318"/>
      <c r="AJ117" s="1318"/>
      <c r="AK117" s="1331"/>
      <c r="AL117" s="1331"/>
    </row>
    <row r="118" spans="2:38" x14ac:dyDescent="0.25">
      <c r="B118" s="1336" t="s">
        <v>224</v>
      </c>
      <c r="C118" s="1318"/>
      <c r="D118" s="1318"/>
      <c r="E118" s="1318"/>
      <c r="F118" s="1387"/>
      <c r="G118" s="1371"/>
      <c r="H118" s="1372"/>
      <c r="I118" s="1372"/>
      <c r="J118" s="1372"/>
      <c r="K118" s="1783"/>
      <c r="L118" s="1783"/>
      <c r="M118" s="1372"/>
      <c r="N118" s="1372"/>
      <c r="O118" s="1372"/>
      <c r="P118" s="1318"/>
      <c r="Q118" s="1318"/>
      <c r="R118" s="1318"/>
      <c r="S118" s="1318"/>
      <c r="T118" s="1318"/>
      <c r="U118" s="1318"/>
      <c r="V118" s="1318"/>
      <c r="W118" s="1318"/>
      <c r="X118" s="1318"/>
      <c r="Y118" s="1318"/>
      <c r="Z118" s="1318"/>
      <c r="AA118" s="1319"/>
      <c r="AB118" s="1319"/>
      <c r="AC118" s="1319"/>
      <c r="AD118" s="1319"/>
      <c r="AE118" s="1319"/>
      <c r="AF118" s="1319"/>
      <c r="AG118" s="1319"/>
      <c r="AH118" s="1318"/>
      <c r="AI118" s="1318"/>
      <c r="AJ118" s="1318"/>
      <c r="AK118" s="1331"/>
      <c r="AL118" s="1331"/>
    </row>
    <row r="119" spans="2:38" x14ac:dyDescent="0.25">
      <c r="B119" s="1336" t="s">
        <v>660</v>
      </c>
      <c r="C119" s="1318"/>
      <c r="D119" s="1318"/>
      <c r="E119" s="1318"/>
      <c r="F119" s="1387"/>
      <c r="G119" s="1371"/>
      <c r="H119" s="1372"/>
      <c r="I119" s="1372"/>
      <c r="J119" s="1372"/>
      <c r="K119" s="1783"/>
      <c r="L119" s="1783"/>
      <c r="M119" s="1372"/>
      <c r="N119" s="1372"/>
      <c r="O119" s="1372"/>
      <c r="P119" s="1318"/>
      <c r="Q119" s="1318"/>
      <c r="R119" s="1318"/>
      <c r="S119" s="1318"/>
      <c r="T119" s="1318"/>
      <c r="U119" s="1318"/>
      <c r="V119" s="1318"/>
      <c r="W119" s="1318"/>
      <c r="X119" s="1318"/>
      <c r="Y119" s="1318"/>
      <c r="Z119" s="1318"/>
      <c r="AA119" s="1319"/>
      <c r="AB119" s="1319"/>
      <c r="AC119" s="1319"/>
      <c r="AD119" s="1319"/>
      <c r="AE119" s="1319"/>
      <c r="AF119" s="1319"/>
      <c r="AG119" s="1319"/>
      <c r="AH119" s="1318"/>
      <c r="AI119" s="1318"/>
      <c r="AJ119" s="1318"/>
      <c r="AK119" s="1331"/>
      <c r="AL119" s="1331"/>
    </row>
    <row r="120" spans="2:38" x14ac:dyDescent="0.25">
      <c r="B120" s="1336" t="s">
        <v>506</v>
      </c>
      <c r="C120" s="1318"/>
      <c r="D120" s="1318"/>
      <c r="E120" s="1318"/>
      <c r="F120" s="1387"/>
      <c r="G120" s="1371"/>
      <c r="H120" s="1372"/>
      <c r="I120" s="1372"/>
      <c r="J120" s="1372"/>
      <c r="K120" s="1783"/>
      <c r="L120" s="1783"/>
      <c r="M120" s="1372"/>
      <c r="N120" s="1372"/>
      <c r="O120" s="1372"/>
      <c r="P120" s="1318"/>
      <c r="Q120" s="1318"/>
      <c r="R120" s="1318"/>
      <c r="S120" s="1318"/>
      <c r="T120" s="1318"/>
      <c r="U120" s="1318"/>
      <c r="V120" s="1318"/>
      <c r="W120" s="1318"/>
      <c r="X120" s="1318"/>
      <c r="Y120" s="1318"/>
      <c r="Z120" s="1318"/>
      <c r="AA120" s="1319"/>
      <c r="AB120" s="1319"/>
      <c r="AC120" s="1319"/>
      <c r="AD120" s="1319"/>
      <c r="AE120" s="1319"/>
      <c r="AF120" s="1319"/>
      <c r="AG120" s="1319"/>
      <c r="AH120" s="1318"/>
      <c r="AI120" s="1318"/>
      <c r="AJ120" s="1318"/>
      <c r="AK120" s="1331"/>
      <c r="AL120" s="1331"/>
    </row>
    <row r="121" spans="2:38" x14ac:dyDescent="0.25">
      <c r="B121" s="1336" t="s">
        <v>231</v>
      </c>
      <c r="C121" s="1318"/>
      <c r="D121" s="1318"/>
      <c r="E121" s="1318"/>
      <c r="F121" s="1387"/>
      <c r="G121" s="1371"/>
      <c r="H121" s="1372"/>
      <c r="I121" s="1372"/>
      <c r="J121" s="1372"/>
      <c r="K121" s="1783"/>
      <c r="L121" s="1783"/>
      <c r="M121" s="1372"/>
      <c r="N121" s="1372"/>
      <c r="O121" s="1372"/>
      <c r="P121" s="1318"/>
      <c r="Q121" s="1318"/>
      <c r="R121" s="1318"/>
      <c r="S121" s="1318"/>
      <c r="T121" s="1318"/>
      <c r="U121" s="1318"/>
      <c r="V121" s="1318"/>
      <c r="W121" s="1318"/>
      <c r="X121" s="1318"/>
      <c r="Y121" s="1318"/>
      <c r="Z121" s="1318"/>
      <c r="AA121" s="1319"/>
      <c r="AB121" s="1319"/>
      <c r="AC121" s="1319"/>
      <c r="AD121" s="1319"/>
      <c r="AE121" s="1319"/>
      <c r="AF121" s="1319"/>
      <c r="AG121" s="1319"/>
      <c r="AH121" s="1318"/>
      <c r="AI121" s="1318"/>
      <c r="AJ121" s="1318"/>
      <c r="AK121" s="1331"/>
      <c r="AL121" s="1331"/>
    </row>
    <row r="122" spans="2:38" x14ac:dyDescent="0.25">
      <c r="B122" s="1336" t="s">
        <v>233</v>
      </c>
      <c r="C122" s="1318"/>
      <c r="D122" s="1318"/>
      <c r="E122" s="1318"/>
      <c r="F122" s="1387"/>
      <c r="G122" s="1371"/>
      <c r="H122" s="1372"/>
      <c r="I122" s="1372"/>
      <c r="J122" s="1372"/>
      <c r="K122" s="1783"/>
      <c r="L122" s="1783"/>
      <c r="M122" s="1372"/>
      <c r="N122" s="1372"/>
      <c r="O122" s="1372"/>
      <c r="P122" s="1318"/>
      <c r="Q122" s="1318"/>
      <c r="R122" s="1318"/>
      <c r="S122" s="1318"/>
      <c r="T122" s="1318"/>
      <c r="U122" s="1318"/>
      <c r="V122" s="1318"/>
      <c r="W122" s="1318"/>
      <c r="X122" s="1318"/>
      <c r="Y122" s="1318"/>
      <c r="Z122" s="1318"/>
      <c r="AA122" s="1319"/>
      <c r="AB122" s="1319"/>
      <c r="AC122" s="1319"/>
      <c r="AD122" s="1319"/>
      <c r="AE122" s="1319"/>
      <c r="AF122" s="1319"/>
      <c r="AG122" s="1319"/>
      <c r="AH122" s="1318"/>
      <c r="AI122" s="1318"/>
      <c r="AJ122" s="1318"/>
      <c r="AK122" s="1331"/>
      <c r="AL122" s="1331"/>
    </row>
    <row r="123" spans="2:38" x14ac:dyDescent="0.25">
      <c r="B123" s="1336" t="s">
        <v>237</v>
      </c>
      <c r="C123" s="1318"/>
      <c r="D123" s="1318"/>
      <c r="E123" s="1318"/>
      <c r="F123" s="1387"/>
      <c r="G123" s="1371"/>
      <c r="H123" s="1372"/>
      <c r="I123" s="1372"/>
      <c r="J123" s="1372"/>
      <c r="K123" s="1783"/>
      <c r="L123" s="1783"/>
      <c r="M123" s="1372"/>
      <c r="N123" s="1372"/>
      <c r="O123" s="1372"/>
      <c r="P123" s="1318"/>
      <c r="Q123" s="1318"/>
      <c r="R123" s="1318"/>
      <c r="S123" s="1318"/>
      <c r="T123" s="1318"/>
      <c r="U123" s="1318"/>
      <c r="V123" s="1318"/>
      <c r="W123" s="1318"/>
      <c r="X123" s="1318"/>
      <c r="Y123" s="1318"/>
      <c r="Z123" s="1318"/>
      <c r="AA123" s="1319"/>
      <c r="AB123" s="1319"/>
      <c r="AC123" s="1319"/>
      <c r="AD123" s="1319"/>
      <c r="AE123" s="1319"/>
      <c r="AF123" s="1319"/>
      <c r="AG123" s="1319"/>
      <c r="AH123" s="1318"/>
      <c r="AI123" s="1318"/>
      <c r="AJ123" s="1318"/>
      <c r="AK123" s="1331"/>
      <c r="AL123" s="1331"/>
    </row>
    <row r="124" spans="2:38" x14ac:dyDescent="0.25">
      <c r="B124" s="1336"/>
      <c r="C124" s="1318"/>
      <c r="D124" s="1358"/>
      <c r="E124" s="1358"/>
      <c r="F124" s="1371"/>
      <c r="G124" s="1371"/>
      <c r="H124" s="1372"/>
      <c r="I124" s="1372"/>
      <c r="J124" s="1372"/>
      <c r="K124" s="1783"/>
      <c r="L124" s="1783"/>
      <c r="M124" s="1372"/>
      <c r="N124" s="1372"/>
      <c r="O124" s="1372"/>
      <c r="P124" s="1318"/>
      <c r="Q124" s="1318"/>
      <c r="R124" s="1318"/>
      <c r="S124" s="1318"/>
      <c r="T124" s="1318"/>
      <c r="U124" s="1318"/>
      <c r="V124" s="1318"/>
      <c r="W124" s="1318"/>
      <c r="X124" s="1318"/>
      <c r="Y124" s="1318"/>
      <c r="Z124" s="1318"/>
      <c r="AA124" s="1319"/>
      <c r="AB124" s="1319"/>
      <c r="AC124" s="1319"/>
      <c r="AD124" s="1319"/>
      <c r="AE124" s="1319"/>
      <c r="AF124" s="1319"/>
      <c r="AG124" s="1319"/>
      <c r="AH124" s="1318"/>
      <c r="AI124" s="1318"/>
      <c r="AJ124" s="1318"/>
      <c r="AK124" s="1331"/>
      <c r="AL124" s="1331"/>
    </row>
    <row r="125" spans="2:38" x14ac:dyDescent="0.25">
      <c r="B125" s="1336"/>
      <c r="C125" s="1318"/>
      <c r="D125" s="1358"/>
      <c r="E125" s="1358"/>
      <c r="F125" s="1371"/>
      <c r="G125" s="1371"/>
      <c r="H125" s="1372"/>
      <c r="I125" s="1372"/>
      <c r="J125" s="1372"/>
      <c r="K125" s="1783"/>
      <c r="L125" s="1783"/>
      <c r="M125" s="1372"/>
      <c r="N125" s="1372"/>
      <c r="O125" s="1372"/>
      <c r="P125" s="1318"/>
      <c r="Q125" s="1318"/>
      <c r="R125" s="1318"/>
      <c r="S125" s="1318"/>
      <c r="T125" s="1318"/>
      <c r="U125" s="1318"/>
      <c r="V125" s="1318"/>
      <c r="W125" s="1318"/>
      <c r="X125" s="1318"/>
      <c r="Y125" s="1318"/>
      <c r="Z125" s="1318"/>
      <c r="AA125" s="1319"/>
      <c r="AB125" s="1319"/>
      <c r="AC125" s="1319"/>
      <c r="AD125" s="1319"/>
      <c r="AE125" s="1319"/>
      <c r="AF125" s="1319"/>
      <c r="AG125" s="1319"/>
      <c r="AH125" s="1318"/>
      <c r="AI125" s="1318"/>
      <c r="AJ125" s="1318"/>
      <c r="AK125" s="1331"/>
      <c r="AL125" s="1331"/>
    </row>
    <row r="126" spans="2:38" x14ac:dyDescent="0.25">
      <c r="B126" s="1336"/>
      <c r="C126" s="1318"/>
      <c r="D126" s="1358"/>
      <c r="E126" s="1358"/>
      <c r="F126" s="1371"/>
      <c r="G126" s="1371"/>
      <c r="H126" s="1372"/>
      <c r="I126" s="1372"/>
      <c r="J126" s="1372"/>
      <c r="K126" s="1783"/>
      <c r="L126" s="1783"/>
      <c r="M126" s="1372"/>
      <c r="N126" s="1372"/>
      <c r="O126" s="1372"/>
      <c r="P126" s="1318"/>
      <c r="Q126" s="1318"/>
      <c r="R126" s="1318"/>
      <c r="S126" s="1318"/>
      <c r="T126" s="1318"/>
      <c r="U126" s="1318"/>
      <c r="V126" s="1318"/>
      <c r="W126" s="1318"/>
      <c r="X126" s="1318"/>
      <c r="Y126" s="1318"/>
      <c r="Z126" s="1318"/>
      <c r="AA126" s="1319"/>
      <c r="AB126" s="1319"/>
      <c r="AC126" s="1319"/>
      <c r="AD126" s="1319"/>
      <c r="AE126" s="1319"/>
      <c r="AF126" s="1319"/>
      <c r="AG126" s="1319"/>
      <c r="AH126" s="1318"/>
      <c r="AI126" s="1318"/>
      <c r="AJ126" s="1318"/>
      <c r="AK126" s="1331"/>
      <c r="AL126" s="1331"/>
    </row>
    <row r="127" spans="2:38" x14ac:dyDescent="0.25">
      <c r="B127" s="1336"/>
      <c r="C127" s="1318"/>
      <c r="D127" s="1358"/>
      <c r="E127" s="1358"/>
      <c r="F127" s="1371"/>
      <c r="G127" s="1371"/>
      <c r="H127" s="1372"/>
      <c r="I127" s="1372"/>
      <c r="J127" s="1372"/>
      <c r="K127" s="1783"/>
      <c r="L127" s="1783"/>
      <c r="M127" s="1372"/>
      <c r="N127" s="1372"/>
      <c r="O127" s="1372"/>
      <c r="P127" s="1318"/>
      <c r="Q127" s="1318"/>
      <c r="R127" s="1318"/>
      <c r="S127" s="1318"/>
      <c r="T127" s="1318"/>
      <c r="U127" s="1318"/>
      <c r="V127" s="1318"/>
      <c r="W127" s="1318"/>
      <c r="X127" s="1318"/>
      <c r="Y127" s="1318"/>
      <c r="Z127" s="1318"/>
      <c r="AA127" s="1319"/>
      <c r="AB127" s="1319"/>
      <c r="AC127" s="1319"/>
      <c r="AD127" s="1319"/>
      <c r="AE127" s="1319"/>
      <c r="AF127" s="1319"/>
      <c r="AG127" s="1319"/>
      <c r="AH127" s="1318"/>
      <c r="AI127" s="1318"/>
      <c r="AJ127" s="1318"/>
      <c r="AK127" s="1331"/>
      <c r="AL127" s="1331"/>
    </row>
    <row r="128" spans="2:38" x14ac:dyDescent="0.25">
      <c r="B128" s="1318"/>
      <c r="C128" s="1318"/>
      <c r="D128" s="1318"/>
      <c r="E128" s="1318"/>
      <c r="F128" s="1318"/>
      <c r="G128" s="1318"/>
      <c r="H128" s="1318"/>
      <c r="I128" s="1318"/>
      <c r="J128" s="1318"/>
      <c r="K128" s="1318"/>
      <c r="L128" s="1318"/>
      <c r="M128" s="1318"/>
      <c r="N128" s="1318"/>
      <c r="O128" s="1318"/>
      <c r="P128" s="1318"/>
      <c r="Q128" s="1318"/>
      <c r="R128" s="1318"/>
      <c r="S128" s="1318"/>
      <c r="T128" s="1318"/>
      <c r="U128" s="1318"/>
      <c r="V128" s="1318"/>
      <c r="W128" s="1318"/>
      <c r="X128" s="1318"/>
      <c r="Y128" s="1318"/>
      <c r="Z128" s="1318"/>
      <c r="AA128" s="1319"/>
      <c r="AB128" s="1319"/>
      <c r="AC128" s="1319"/>
      <c r="AD128" s="1319"/>
      <c r="AE128" s="1319"/>
      <c r="AF128" s="1319"/>
      <c r="AG128" s="1319"/>
      <c r="AH128" s="1318"/>
      <c r="AI128" s="1318"/>
      <c r="AJ128" s="1318"/>
      <c r="AK128" s="1331"/>
      <c r="AL128" s="1331"/>
    </row>
    <row r="129" spans="2:38" x14ac:dyDescent="0.25">
      <c r="B129" s="1318"/>
      <c r="C129" s="1318"/>
      <c r="D129" s="1318"/>
      <c r="E129" s="1318"/>
      <c r="F129" s="1318"/>
      <c r="G129" s="1318"/>
      <c r="H129" s="1318"/>
      <c r="I129" s="1318"/>
      <c r="J129" s="1318"/>
      <c r="K129" s="1318"/>
      <c r="L129" s="1318"/>
      <c r="M129" s="1318"/>
      <c r="N129" s="1318"/>
      <c r="O129" s="1318"/>
      <c r="P129" s="1318"/>
      <c r="Q129" s="1318"/>
      <c r="R129" s="1318"/>
      <c r="S129" s="1318"/>
      <c r="T129" s="1318"/>
      <c r="U129" s="1318"/>
      <c r="V129" s="1318"/>
      <c r="W129" s="1318"/>
      <c r="X129" s="1318"/>
      <c r="Y129" s="1318"/>
      <c r="Z129" s="1318"/>
      <c r="AA129" s="1319"/>
      <c r="AB129" s="1319"/>
      <c r="AC129" s="1319"/>
      <c r="AD129" s="1319"/>
      <c r="AE129" s="1319"/>
      <c r="AF129" s="1319"/>
      <c r="AG129" s="1319"/>
      <c r="AH129" s="1318"/>
      <c r="AI129" s="1318"/>
      <c r="AJ129" s="1318"/>
      <c r="AK129" s="1331"/>
      <c r="AL129" s="1331"/>
    </row>
    <row r="130" spans="2:38" x14ac:dyDescent="0.25">
      <c r="B130" s="1318"/>
      <c r="C130" s="1318"/>
      <c r="D130" s="1318"/>
      <c r="E130" s="1318"/>
      <c r="F130" s="1318"/>
      <c r="G130" s="1318"/>
      <c r="H130" s="1318"/>
      <c r="I130" s="1318"/>
      <c r="J130" s="1318"/>
      <c r="K130" s="1318"/>
      <c r="L130" s="1318"/>
      <c r="M130" s="1318"/>
      <c r="N130" s="1318"/>
      <c r="O130" s="1318"/>
      <c r="P130" s="1318"/>
      <c r="Q130" s="1318"/>
      <c r="R130" s="1318"/>
      <c r="S130" s="1318"/>
      <c r="T130" s="1318"/>
      <c r="U130" s="1318"/>
      <c r="V130" s="1318"/>
      <c r="W130" s="1318"/>
      <c r="X130" s="1318"/>
      <c r="Y130" s="1318"/>
      <c r="Z130" s="1318"/>
      <c r="AA130" s="1319"/>
      <c r="AB130" s="1319"/>
      <c r="AC130" s="1319"/>
      <c r="AD130" s="1319"/>
      <c r="AE130" s="1319"/>
      <c r="AF130" s="1319"/>
      <c r="AG130" s="1319"/>
      <c r="AH130" s="1318"/>
      <c r="AI130" s="1318"/>
      <c r="AJ130" s="1318"/>
      <c r="AK130" s="1331"/>
      <c r="AL130" s="1331"/>
    </row>
    <row r="131" spans="2:38" x14ac:dyDescent="0.25">
      <c r="B131" s="1318"/>
      <c r="C131" s="1318"/>
      <c r="D131" s="1318"/>
      <c r="E131" s="1318"/>
      <c r="F131" s="1318"/>
      <c r="G131" s="1318"/>
      <c r="H131" s="1318"/>
      <c r="I131" s="1318"/>
      <c r="J131" s="1318"/>
      <c r="K131" s="1318"/>
      <c r="L131" s="1318"/>
      <c r="M131" s="1318"/>
      <c r="N131" s="1318"/>
      <c r="O131" s="1318"/>
      <c r="P131" s="1318"/>
      <c r="Q131" s="1318"/>
      <c r="R131" s="1318"/>
      <c r="S131" s="1318"/>
      <c r="T131" s="1318"/>
      <c r="U131" s="1318"/>
      <c r="V131" s="1318"/>
      <c r="W131" s="1318"/>
      <c r="X131" s="1318"/>
      <c r="Y131" s="1318"/>
      <c r="Z131" s="1318"/>
      <c r="AA131" s="1319"/>
      <c r="AB131" s="1319"/>
      <c r="AC131" s="1319"/>
      <c r="AD131" s="1319"/>
      <c r="AE131" s="1319"/>
      <c r="AF131" s="1319"/>
      <c r="AG131" s="1319"/>
      <c r="AH131" s="1318"/>
      <c r="AI131" s="1318"/>
      <c r="AJ131" s="1318"/>
      <c r="AK131" s="1331"/>
      <c r="AL131" s="1331"/>
    </row>
    <row r="132" spans="2:38" x14ac:dyDescent="0.25">
      <c r="B132" s="1318"/>
      <c r="C132" s="1318"/>
      <c r="D132" s="1318"/>
      <c r="E132" s="1318"/>
      <c r="F132" s="1318"/>
      <c r="G132" s="1318"/>
      <c r="H132" s="1318"/>
      <c r="I132" s="1318"/>
      <c r="J132" s="1318"/>
      <c r="K132" s="1318"/>
      <c r="L132" s="1318"/>
      <c r="M132" s="1318"/>
      <c r="N132" s="1318"/>
      <c r="O132" s="1318"/>
      <c r="P132" s="1318"/>
      <c r="Q132" s="1318"/>
      <c r="R132" s="1318"/>
      <c r="S132" s="1318"/>
      <c r="T132" s="1318"/>
      <c r="U132" s="1318"/>
      <c r="V132" s="1318"/>
      <c r="W132" s="1318"/>
      <c r="X132" s="1318"/>
      <c r="Y132" s="1318"/>
      <c r="Z132" s="1318"/>
      <c r="AA132" s="1319"/>
      <c r="AB132" s="1319"/>
      <c r="AC132" s="1319"/>
      <c r="AD132" s="1319"/>
      <c r="AE132" s="1319"/>
      <c r="AF132" s="1319"/>
      <c r="AG132" s="1319"/>
      <c r="AH132" s="1318"/>
      <c r="AI132" s="1318"/>
      <c r="AJ132" s="1318"/>
      <c r="AK132" s="1331"/>
      <c r="AL132" s="1331"/>
    </row>
    <row r="133" spans="2:38" x14ac:dyDescent="0.25">
      <c r="B133" s="1318"/>
      <c r="C133" s="1318"/>
      <c r="D133" s="1318"/>
      <c r="E133" s="1318"/>
      <c r="F133" s="1318"/>
      <c r="G133" s="1318"/>
      <c r="H133" s="1318"/>
      <c r="I133" s="1318"/>
      <c r="J133" s="1318"/>
      <c r="K133" s="1318"/>
      <c r="L133" s="1318"/>
      <c r="M133" s="1318"/>
      <c r="N133" s="1318"/>
      <c r="O133" s="1318"/>
      <c r="P133" s="1318"/>
      <c r="Q133" s="1318"/>
      <c r="R133" s="1318"/>
      <c r="S133" s="1318"/>
      <c r="T133" s="1318"/>
      <c r="U133" s="1318"/>
      <c r="V133" s="1318"/>
      <c r="W133" s="1318"/>
      <c r="X133" s="1318"/>
      <c r="Y133" s="1318"/>
      <c r="Z133" s="1318"/>
      <c r="AA133" s="1319"/>
      <c r="AB133" s="1319"/>
      <c r="AC133" s="1319"/>
      <c r="AD133" s="1319"/>
      <c r="AE133" s="1319"/>
      <c r="AF133" s="1319"/>
      <c r="AG133" s="1319"/>
      <c r="AH133" s="1318"/>
      <c r="AI133" s="1318"/>
      <c r="AJ133" s="1318"/>
      <c r="AK133" s="1331"/>
      <c r="AL133" s="1331"/>
    </row>
    <row r="134" spans="2:38" x14ac:dyDescent="0.25">
      <c r="B134" s="1318"/>
      <c r="C134" s="1318"/>
      <c r="D134" s="1318"/>
      <c r="E134" s="1318"/>
      <c r="F134" s="1318"/>
      <c r="G134" s="1318"/>
      <c r="H134" s="1318"/>
      <c r="I134" s="1318"/>
      <c r="J134" s="1318"/>
      <c r="K134" s="1318"/>
      <c r="L134" s="1318"/>
      <c r="M134" s="1318"/>
      <c r="N134" s="1318"/>
      <c r="O134" s="1318"/>
      <c r="P134" s="1318"/>
      <c r="Q134" s="1318"/>
      <c r="R134" s="1318"/>
      <c r="S134" s="1318"/>
      <c r="T134" s="1318"/>
      <c r="U134" s="1318"/>
      <c r="V134" s="1318"/>
      <c r="W134" s="1318"/>
      <c r="X134" s="1318"/>
      <c r="Y134" s="1318"/>
      <c r="Z134" s="1318"/>
      <c r="AA134" s="1319"/>
      <c r="AB134" s="1319"/>
      <c r="AC134" s="1319"/>
      <c r="AD134" s="1319"/>
      <c r="AE134" s="1319"/>
      <c r="AF134" s="1319"/>
      <c r="AG134" s="1319"/>
      <c r="AH134" s="1318"/>
      <c r="AI134" s="1318"/>
      <c r="AJ134" s="1318"/>
      <c r="AK134" s="1331"/>
      <c r="AL134" s="1331"/>
    </row>
    <row r="135" spans="2:38" x14ac:dyDescent="0.25">
      <c r="B135" s="1318"/>
      <c r="C135" s="1318"/>
      <c r="D135" s="1318"/>
      <c r="E135" s="1318"/>
      <c r="F135" s="1318"/>
      <c r="G135" s="1318"/>
      <c r="H135" s="1318"/>
      <c r="I135" s="1318"/>
      <c r="J135" s="1318"/>
      <c r="K135" s="1318"/>
      <c r="L135" s="1318"/>
      <c r="M135" s="1318"/>
      <c r="N135" s="1318"/>
      <c r="O135" s="1318"/>
      <c r="P135" s="1318"/>
      <c r="Q135" s="1318"/>
      <c r="R135" s="1318"/>
      <c r="S135" s="1318"/>
      <c r="T135" s="1318"/>
      <c r="U135" s="1318"/>
      <c r="V135" s="1318"/>
      <c r="W135" s="1318"/>
      <c r="X135" s="1318"/>
      <c r="Y135" s="1318"/>
      <c r="Z135" s="1318"/>
      <c r="AA135" s="1319"/>
      <c r="AB135" s="1319"/>
      <c r="AC135" s="1319"/>
      <c r="AD135" s="1319"/>
      <c r="AE135" s="1319"/>
      <c r="AF135" s="1319"/>
      <c r="AG135" s="1319"/>
      <c r="AH135" s="1318"/>
      <c r="AI135" s="1318"/>
      <c r="AJ135" s="1318"/>
      <c r="AK135" s="1331"/>
      <c r="AL135" s="1331"/>
    </row>
    <row r="136" spans="2:38" x14ac:dyDescent="0.25">
      <c r="B136" s="1318"/>
      <c r="C136" s="1318"/>
      <c r="D136" s="1318"/>
      <c r="E136" s="1318"/>
      <c r="F136" s="1318"/>
      <c r="G136" s="1318"/>
      <c r="H136" s="1318"/>
      <c r="I136" s="1318"/>
      <c r="J136" s="1318"/>
      <c r="K136" s="1318"/>
      <c r="L136" s="1318"/>
      <c r="M136" s="1318"/>
      <c r="N136" s="1318"/>
      <c r="O136" s="1318"/>
      <c r="P136" s="1318"/>
      <c r="Q136" s="1318"/>
      <c r="R136" s="1318"/>
      <c r="S136" s="1318"/>
      <c r="T136" s="1318"/>
      <c r="U136" s="1318"/>
      <c r="V136" s="1318"/>
      <c r="W136" s="1318"/>
      <c r="X136" s="1318"/>
      <c r="Y136" s="1318"/>
      <c r="Z136" s="1318"/>
      <c r="AA136" s="1319"/>
      <c r="AB136" s="1319"/>
      <c r="AC136" s="1319"/>
      <c r="AD136" s="1319"/>
      <c r="AE136" s="1319"/>
      <c r="AF136" s="1319"/>
      <c r="AG136" s="1319"/>
      <c r="AH136" s="1318"/>
      <c r="AI136" s="1318"/>
      <c r="AJ136" s="1318"/>
      <c r="AK136" s="1331"/>
      <c r="AL136" s="1331"/>
    </row>
    <row r="137" spans="2:38" x14ac:dyDescent="0.25">
      <c r="B137" s="1318"/>
      <c r="C137" s="1318"/>
      <c r="D137" s="1318"/>
      <c r="E137" s="1318"/>
      <c r="F137" s="1318"/>
      <c r="G137" s="1318"/>
      <c r="H137" s="1318"/>
      <c r="I137" s="1318"/>
      <c r="J137" s="1318"/>
      <c r="K137" s="1318"/>
      <c r="L137" s="1318"/>
      <c r="M137" s="1318"/>
      <c r="N137" s="1318"/>
      <c r="O137" s="1318"/>
      <c r="P137" s="1318"/>
      <c r="Q137" s="1318"/>
      <c r="R137" s="1318"/>
      <c r="S137" s="1318"/>
      <c r="T137" s="1318"/>
      <c r="U137" s="1318"/>
      <c r="V137" s="1318"/>
      <c r="W137" s="1318"/>
      <c r="X137" s="1318"/>
      <c r="Y137" s="1318"/>
      <c r="Z137" s="1318"/>
      <c r="AA137" s="1319"/>
      <c r="AB137" s="1319"/>
      <c r="AC137" s="1319"/>
      <c r="AD137" s="1319"/>
      <c r="AE137" s="1319"/>
      <c r="AF137" s="1319"/>
      <c r="AG137" s="1319"/>
      <c r="AH137" s="1318"/>
      <c r="AI137" s="1318"/>
      <c r="AJ137" s="1318"/>
      <c r="AK137" s="1331"/>
      <c r="AL137" s="1331"/>
    </row>
    <row r="138" spans="2:38" x14ac:dyDescent="0.25">
      <c r="B138" s="1318"/>
      <c r="C138" s="1318"/>
      <c r="D138" s="1318"/>
      <c r="E138" s="1318"/>
      <c r="F138" s="1318"/>
      <c r="G138" s="1318"/>
      <c r="H138" s="1318"/>
      <c r="I138" s="1318"/>
      <c r="J138" s="1318"/>
      <c r="K138" s="1318"/>
      <c r="L138" s="1318"/>
      <c r="M138" s="1318"/>
      <c r="N138" s="1318"/>
      <c r="O138" s="1318"/>
      <c r="P138" s="1318"/>
      <c r="Q138" s="1318"/>
      <c r="R138" s="1318"/>
      <c r="S138" s="1318"/>
      <c r="T138" s="1318"/>
      <c r="U138" s="1318"/>
      <c r="V138" s="1318"/>
      <c r="W138" s="1318"/>
      <c r="X138" s="1318"/>
      <c r="Y138" s="1318"/>
      <c r="Z138" s="1318"/>
      <c r="AA138" s="1319"/>
      <c r="AB138" s="1319"/>
      <c r="AC138" s="1319"/>
      <c r="AD138" s="1319"/>
      <c r="AE138" s="1319"/>
      <c r="AF138" s="1319"/>
      <c r="AG138" s="1319"/>
      <c r="AH138" s="1318"/>
      <c r="AI138" s="1318"/>
      <c r="AJ138" s="1318"/>
      <c r="AK138" s="1331"/>
      <c r="AL138" s="1331"/>
    </row>
    <row r="139" spans="2:38" x14ac:dyDescent="0.25">
      <c r="B139" s="1318"/>
      <c r="C139" s="1318"/>
      <c r="D139" s="1318"/>
      <c r="E139" s="1318"/>
      <c r="F139" s="1318"/>
      <c r="G139" s="1318"/>
      <c r="H139" s="1318"/>
      <c r="I139" s="1318"/>
      <c r="J139" s="1318"/>
      <c r="K139" s="1318"/>
      <c r="L139" s="1318"/>
      <c r="M139" s="1318"/>
      <c r="N139" s="1318"/>
      <c r="O139" s="1318"/>
      <c r="P139" s="1318"/>
      <c r="Q139" s="1318"/>
      <c r="R139" s="1318"/>
      <c r="S139" s="1318"/>
      <c r="T139" s="1318"/>
      <c r="U139" s="1318"/>
      <c r="V139" s="1318"/>
      <c r="W139" s="1318"/>
      <c r="X139" s="1318"/>
      <c r="Y139" s="1318"/>
      <c r="Z139" s="1318"/>
      <c r="AA139" s="1319"/>
      <c r="AB139" s="1319"/>
      <c r="AC139" s="1319"/>
      <c r="AD139" s="1319"/>
      <c r="AE139" s="1319"/>
      <c r="AF139" s="1319"/>
      <c r="AG139" s="1319"/>
      <c r="AH139" s="1318"/>
      <c r="AI139" s="1318"/>
      <c r="AJ139" s="1318"/>
      <c r="AK139" s="1331"/>
      <c r="AL139" s="1331"/>
    </row>
  </sheetData>
  <mergeCells count="980">
    <mergeCell ref="E55:F55"/>
    <mergeCell ref="K55:L55"/>
    <mergeCell ref="Q55:R55"/>
    <mergeCell ref="E56:F56"/>
    <mergeCell ref="K56:L56"/>
    <mergeCell ref="Q56:R56"/>
    <mergeCell ref="E57:F57"/>
    <mergeCell ref="K57:L57"/>
    <mergeCell ref="Q57:R57"/>
    <mergeCell ref="E51:F51"/>
    <mergeCell ref="K51:L51"/>
    <mergeCell ref="Q51:R51"/>
    <mergeCell ref="E52:F52"/>
    <mergeCell ref="K52:L52"/>
    <mergeCell ref="Q52:R52"/>
    <mergeCell ref="E54:F54"/>
    <mergeCell ref="K54:L54"/>
    <mergeCell ref="Q54:R54"/>
    <mergeCell ref="E49:F49"/>
    <mergeCell ref="K49:L49"/>
    <mergeCell ref="Q49:R49"/>
    <mergeCell ref="E50:F50"/>
    <mergeCell ref="K50:L50"/>
    <mergeCell ref="Q50:R50"/>
    <mergeCell ref="U8:V8"/>
    <mergeCell ref="U9:V9"/>
    <mergeCell ref="U10:V10"/>
    <mergeCell ref="U17:V17"/>
    <mergeCell ref="U18:V18"/>
    <mergeCell ref="U19:V19"/>
    <mergeCell ref="U20:V20"/>
    <mergeCell ref="U21:V21"/>
    <mergeCell ref="U22:V22"/>
    <mergeCell ref="U11:V11"/>
    <mergeCell ref="U12:V12"/>
    <mergeCell ref="U13:V13"/>
    <mergeCell ref="U14:V14"/>
    <mergeCell ref="U15:V15"/>
    <mergeCell ref="U16:V16"/>
    <mergeCell ref="N30:O30"/>
    <mergeCell ref="G31:J36"/>
    <mergeCell ref="N31:O31"/>
    <mergeCell ref="A1:K1"/>
    <mergeCell ref="AY1:BE1"/>
    <mergeCell ref="G2:J7"/>
    <mergeCell ref="T2:W7"/>
    <mergeCell ref="AM2:AN2"/>
    <mergeCell ref="AW2:BA2"/>
    <mergeCell ref="BB2:BF2"/>
    <mergeCell ref="CM2:CN2"/>
    <mergeCell ref="A3:D3"/>
    <mergeCell ref="A6:D6"/>
    <mergeCell ref="BG2:BK2"/>
    <mergeCell ref="BL2:BP2"/>
    <mergeCell ref="BQ2:BU2"/>
    <mergeCell ref="BV2:BZ2"/>
    <mergeCell ref="CA2:CE2"/>
    <mergeCell ref="CF2:CJ2"/>
    <mergeCell ref="N32:O32"/>
    <mergeCell ref="N33:O33"/>
    <mergeCell ref="N34:O34"/>
    <mergeCell ref="N35:O35"/>
    <mergeCell ref="N36:O36"/>
    <mergeCell ref="U23:V23"/>
    <mergeCell ref="I25:K25"/>
    <mergeCell ref="N26:O26"/>
    <mergeCell ref="N27:O27"/>
    <mergeCell ref="N28:O28"/>
    <mergeCell ref="N29:O29"/>
    <mergeCell ref="Q27:R27"/>
    <mergeCell ref="Q28:R28"/>
    <mergeCell ref="Q29:R29"/>
    <mergeCell ref="Q30:R30"/>
    <mergeCell ref="Q31:R31"/>
    <mergeCell ref="Q32:R32"/>
    <mergeCell ref="Q33:R33"/>
    <mergeCell ref="Q34:R34"/>
    <mergeCell ref="Q35:R35"/>
    <mergeCell ref="Q36:R36"/>
    <mergeCell ref="N37:O37"/>
    <mergeCell ref="N38:O38"/>
    <mergeCell ref="N39:O39"/>
    <mergeCell ref="G40:J45"/>
    <mergeCell ref="N40:O40"/>
    <mergeCell ref="N41:O41"/>
    <mergeCell ref="N42:O42"/>
    <mergeCell ref="N43:O43"/>
    <mergeCell ref="N44:O44"/>
    <mergeCell ref="N45:O45"/>
    <mergeCell ref="Q37:R37"/>
    <mergeCell ref="Q38:R38"/>
    <mergeCell ref="Q39:R39"/>
    <mergeCell ref="Q40:R40"/>
    <mergeCell ref="Q41:R41"/>
    <mergeCell ref="Q42:R42"/>
    <mergeCell ref="Q43:R43"/>
    <mergeCell ref="Q44:R44"/>
    <mergeCell ref="Q45:R45"/>
    <mergeCell ref="AD50:AG50"/>
    <mergeCell ref="T51:U51"/>
    <mergeCell ref="T52:U52"/>
    <mergeCell ref="T54:U54"/>
    <mergeCell ref="AA54:AB54"/>
    <mergeCell ref="T55:U55"/>
    <mergeCell ref="N46:O46"/>
    <mergeCell ref="N47:O47"/>
    <mergeCell ref="N48:O48"/>
    <mergeCell ref="T49:U49"/>
    <mergeCell ref="T50:U50"/>
    <mergeCell ref="AA50:AB50"/>
    <mergeCell ref="Q46:R46"/>
    <mergeCell ref="Q47:R47"/>
    <mergeCell ref="D60:G60"/>
    <mergeCell ref="H60:M60"/>
    <mergeCell ref="N60:S60"/>
    <mergeCell ref="T60:X60"/>
    <mergeCell ref="AA60:AB60"/>
    <mergeCell ref="CM60:CN60"/>
    <mergeCell ref="T56:U56"/>
    <mergeCell ref="T57:U57"/>
    <mergeCell ref="AA58:AB58"/>
    <mergeCell ref="B59:X59"/>
    <mergeCell ref="AA59:AB59"/>
    <mergeCell ref="AK59:AL59"/>
    <mergeCell ref="B62:C62"/>
    <mergeCell ref="D62:G62"/>
    <mergeCell ref="BB61:BF61"/>
    <mergeCell ref="BG61:BK61"/>
    <mergeCell ref="BL61:BP61"/>
    <mergeCell ref="BQ61:BU61"/>
    <mergeCell ref="BV61:BZ61"/>
    <mergeCell ref="CA61:CE61"/>
    <mergeCell ref="AW61:BA61"/>
    <mergeCell ref="B64:C64"/>
    <mergeCell ref="D64:G64"/>
    <mergeCell ref="H65:I65"/>
    <mergeCell ref="K65:M65"/>
    <mergeCell ref="N65:O65"/>
    <mergeCell ref="Q65:S65"/>
    <mergeCell ref="T65:V65"/>
    <mergeCell ref="W65:X65"/>
    <mergeCell ref="B63:C63"/>
    <mergeCell ref="D63:G63"/>
    <mergeCell ref="H63:I63"/>
    <mergeCell ref="K63:M63"/>
    <mergeCell ref="N63:O63"/>
    <mergeCell ref="Q63:S63"/>
    <mergeCell ref="T63:V63"/>
    <mergeCell ref="W63:X63"/>
    <mergeCell ref="H64:I64"/>
    <mergeCell ref="K64:M64"/>
    <mergeCell ref="N64:O64"/>
    <mergeCell ref="Q64:S64"/>
    <mergeCell ref="T64:V64"/>
    <mergeCell ref="W64:X64"/>
    <mergeCell ref="W66:X66"/>
    <mergeCell ref="H67:I67"/>
    <mergeCell ref="K67:M67"/>
    <mergeCell ref="N67:O67"/>
    <mergeCell ref="Q67:S67"/>
    <mergeCell ref="T67:V67"/>
    <mergeCell ref="W67:X67"/>
    <mergeCell ref="B65:C65"/>
    <mergeCell ref="D65:G65"/>
    <mergeCell ref="B67:C67"/>
    <mergeCell ref="D67:G67"/>
    <mergeCell ref="B66:C66"/>
    <mergeCell ref="D66:G66"/>
    <mergeCell ref="H66:I66"/>
    <mergeCell ref="K66:M66"/>
    <mergeCell ref="N66:O66"/>
    <mergeCell ref="Q66:S66"/>
    <mergeCell ref="T66:V66"/>
    <mergeCell ref="B68:C68"/>
    <mergeCell ref="D68:G68"/>
    <mergeCell ref="H68:I68"/>
    <mergeCell ref="K68:M68"/>
    <mergeCell ref="N68:O68"/>
    <mergeCell ref="Q68:S68"/>
    <mergeCell ref="T68:V68"/>
    <mergeCell ref="W68:X68"/>
    <mergeCell ref="H69:I69"/>
    <mergeCell ref="K69:M69"/>
    <mergeCell ref="N69:O69"/>
    <mergeCell ref="Q69:S69"/>
    <mergeCell ref="T69:V69"/>
    <mergeCell ref="W69:X69"/>
    <mergeCell ref="W70:X70"/>
    <mergeCell ref="H71:I71"/>
    <mergeCell ref="K71:M71"/>
    <mergeCell ref="N71:O71"/>
    <mergeCell ref="Q71:S71"/>
    <mergeCell ref="T71:V71"/>
    <mergeCell ref="W71:X71"/>
    <mergeCell ref="B69:C69"/>
    <mergeCell ref="D69:G69"/>
    <mergeCell ref="B70:C70"/>
    <mergeCell ref="D70:G70"/>
    <mergeCell ref="B71:C71"/>
    <mergeCell ref="D71:G71"/>
    <mergeCell ref="H70:I70"/>
    <mergeCell ref="K70:M70"/>
    <mergeCell ref="N70:O70"/>
    <mergeCell ref="Q70:S70"/>
    <mergeCell ref="T70:V70"/>
    <mergeCell ref="AL63:AM63"/>
    <mergeCell ref="AN63:AQ63"/>
    <mergeCell ref="AL64:AM64"/>
    <mergeCell ref="AN64:AQ64"/>
    <mergeCell ref="BX106:BY106"/>
    <mergeCell ref="CC106:CD106"/>
    <mergeCell ref="CH106:CI106"/>
    <mergeCell ref="CM106:CN106"/>
    <mergeCell ref="AK105:AL105"/>
    <mergeCell ref="AY106:BA106"/>
    <mergeCell ref="BD106:BF106"/>
    <mergeCell ref="BI106:BJ106"/>
    <mergeCell ref="BN106:BO106"/>
    <mergeCell ref="BS106:BT106"/>
    <mergeCell ref="AL65:AM65"/>
    <mergeCell ref="AN65:AQ65"/>
    <mergeCell ref="AL66:AM66"/>
    <mergeCell ref="AN66:AQ66"/>
    <mergeCell ref="AL67:AM67"/>
    <mergeCell ref="AN67:AQ67"/>
    <mergeCell ref="AL68:AM68"/>
    <mergeCell ref="AN68:AQ68"/>
    <mergeCell ref="AL69:AM69"/>
    <mergeCell ref="AN69:AQ69"/>
    <mergeCell ref="AL76:AM76"/>
    <mergeCell ref="AN76:AQ76"/>
    <mergeCell ref="AL77:AM77"/>
    <mergeCell ref="AN77:AQ77"/>
    <mergeCell ref="AL71:AM71"/>
    <mergeCell ref="AN71:AQ71"/>
    <mergeCell ref="AL72:AM72"/>
    <mergeCell ref="AN72:AQ72"/>
    <mergeCell ref="AL73:AM73"/>
    <mergeCell ref="AN73:AQ73"/>
    <mergeCell ref="AL74:AM74"/>
    <mergeCell ref="AN74:AQ74"/>
    <mergeCell ref="AL75:AM75"/>
    <mergeCell ref="AN75:AQ75"/>
    <mergeCell ref="CP2:CS2"/>
    <mergeCell ref="CT2:CW2"/>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CF61:CJ61"/>
    <mergeCell ref="CM61:CN61"/>
    <mergeCell ref="B72:C72"/>
    <mergeCell ref="D72:G72"/>
    <mergeCell ref="H72:I72"/>
    <mergeCell ref="K72:M72"/>
    <mergeCell ref="N72:O72"/>
    <mergeCell ref="Q72:S72"/>
    <mergeCell ref="T72:V72"/>
    <mergeCell ref="W72:X72"/>
    <mergeCell ref="B73:C73"/>
    <mergeCell ref="D73:G73"/>
    <mergeCell ref="H73:I73"/>
    <mergeCell ref="K73:M73"/>
    <mergeCell ref="N73:O73"/>
    <mergeCell ref="Q73:S73"/>
    <mergeCell ref="T73:V73"/>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02:L102"/>
    <mergeCell ref="K103:L103"/>
    <mergeCell ref="K104:L104"/>
    <mergeCell ref="K105:L105"/>
    <mergeCell ref="K106:L106"/>
    <mergeCell ref="K107:L107"/>
    <mergeCell ref="K108:L108"/>
    <mergeCell ref="K109:L109"/>
    <mergeCell ref="K110:L110"/>
    <mergeCell ref="K120:L120"/>
    <mergeCell ref="K121:L121"/>
    <mergeCell ref="K122:L122"/>
    <mergeCell ref="K123:L123"/>
    <mergeCell ref="K124:L124"/>
    <mergeCell ref="K125:L125"/>
    <mergeCell ref="K126:L126"/>
    <mergeCell ref="K127:L127"/>
    <mergeCell ref="K111:L111"/>
    <mergeCell ref="K112:L112"/>
    <mergeCell ref="K113:L113"/>
    <mergeCell ref="K114:L114"/>
    <mergeCell ref="K115:L115"/>
    <mergeCell ref="K116:L116"/>
    <mergeCell ref="K117:L117"/>
    <mergeCell ref="K118:L118"/>
    <mergeCell ref="K119:L119"/>
  </mergeCells>
  <conditionalFormatting sqref="AM4:AO58">
    <cfRule type="cellIs" dxfId="343" priority="208" operator="between">
      <formula>30</formula>
      <formula>39</formula>
    </cfRule>
    <cfRule type="cellIs" dxfId="342" priority="209" operator="between">
      <formula>90</formula>
      <formula>99</formula>
    </cfRule>
    <cfRule type="cellIs" dxfId="341" priority="210" operator="between">
      <formula>40</formula>
      <formula>49</formula>
    </cfRule>
    <cfRule type="cellIs" dxfId="340" priority="211" operator="between">
      <formula>50</formula>
      <formula>59</formula>
    </cfRule>
    <cfRule type="cellIs" dxfId="339" priority="212" operator="between">
      <formula>60</formula>
      <formula>69</formula>
    </cfRule>
    <cfRule type="cellIs" dxfId="338" priority="213" operator="between">
      <formula>70</formula>
      <formula>79</formula>
    </cfRule>
    <cfRule type="cellIs" dxfId="337" priority="214" operator="between">
      <formula>80</formula>
      <formula>89</formula>
    </cfRule>
  </conditionalFormatting>
  <conditionalFormatting sqref="C9:C46 I9:I15 O9:O14 W9:W22">
    <cfRule type="containsText" dxfId="336" priority="88" operator="containsText" text="HL">
      <formula>NOT(ISERROR(SEARCH("HL",C9)))</formula>
    </cfRule>
    <cfRule type="containsText" dxfId="335" priority="89" operator="containsText" text="HD">
      <formula>NOT(ISERROR(SEARCH("HD",C9)))</formula>
    </cfRule>
    <cfRule type="containsText" dxfId="334" priority="90" operator="containsText" text="HW">
      <formula>NOT(ISERROR(SEARCH("HW",C9)))</formula>
    </cfRule>
    <cfRule type="containsText" dxfId="333" priority="91" operator="containsText" text="AL">
      <formula>NOT(ISERROR(SEARCH("AL",C9)))</formula>
    </cfRule>
    <cfRule type="containsText" dxfId="332" priority="92" operator="containsText" text="AD">
      <formula>NOT(ISERROR(SEARCH("AD",C9)))</formula>
    </cfRule>
    <cfRule type="containsText" dxfId="331" priority="93" operator="containsText" text="AW">
      <formula>NOT(ISERROR(SEARCH("AW",C9)))</formula>
    </cfRule>
  </conditionalFormatting>
  <conditionalFormatting sqref="I16 O15:O16 W23 O20:O24 I30 I39">
    <cfRule type="containsText" dxfId="330" priority="94" operator="containsText" text="ND">
      <formula>NOT(ISERROR(SEARCH("ND",I15)))</formula>
    </cfRule>
    <cfRule type="containsText" dxfId="329" priority="95" operator="containsText" text="NW">
      <formula>NOT(ISERROR(SEARCH("NW",I15)))</formula>
    </cfRule>
    <cfRule type="containsText" dxfId="328" priority="96" operator="containsText" text="NL">
      <formula>NOT(ISERROR(SEARCH("NL",I15)))</formula>
    </cfRule>
  </conditionalFormatting>
  <conditionalFormatting sqref="AD64:AE99">
    <cfRule type="cellIs" dxfId="327" priority="65" operator="between">
      <formula>90</formula>
      <formula>99</formula>
    </cfRule>
    <cfRule type="cellIs" dxfId="326" priority="66" operator="between">
      <formula>40</formula>
      <formula>49</formula>
    </cfRule>
    <cfRule type="cellIs" dxfId="325" priority="67" operator="between">
      <formula>50</formula>
      <formula>59</formula>
    </cfRule>
    <cfRule type="cellIs" dxfId="324" priority="68" operator="between">
      <formula>60</formula>
      <formula>69</formula>
    </cfRule>
    <cfRule type="cellIs" dxfId="323" priority="69" operator="between">
      <formula>70</formula>
      <formula>79</formula>
    </cfRule>
    <cfRule type="cellIs" dxfId="322" priority="70" operator="between">
      <formula>80</formula>
      <formula>89</formula>
    </cfRule>
  </conditionalFormatting>
  <conditionalFormatting sqref="AC64:AC99">
    <cfRule type="beginsWith" dxfId="321" priority="49" operator="beginsWith" text="ST">
      <formula>LEFT(AC64,LEN("ST"))="ST"</formula>
    </cfRule>
    <cfRule type="beginsWith" dxfId="320" priority="50" operator="beginsWith" text="RW">
      <formula>LEFT(AC64,LEN("RW"))="RW"</formula>
    </cfRule>
    <cfRule type="beginsWith" dxfId="319" priority="51" operator="beginsWith" text="LW">
      <formula>LEFT(AC64,LEN("LW"))="LW"</formula>
    </cfRule>
    <cfRule type="beginsWith" dxfId="318" priority="52" operator="beginsWith" text="LF">
      <formula>LEFT(AC64,LEN("LF"))="LF"</formula>
    </cfRule>
    <cfRule type="beginsWith" dxfId="317" priority="53" operator="beginsWith" text="CF">
      <formula>LEFT(AC64,LEN("CF"))="CF"</formula>
    </cfRule>
    <cfRule type="beginsWith" dxfId="316" priority="54" operator="beginsWith" text="CAM">
      <formula>LEFT(AC64,LEN("CAM"))="CAM"</formula>
    </cfRule>
    <cfRule type="beginsWith" dxfId="315" priority="55" operator="beginsWith" text="LM">
      <formula>LEFT(AC64,LEN("LM"))="LM"</formula>
    </cfRule>
    <cfRule type="beginsWith" dxfId="314" priority="56" operator="beginsWith" text="CM">
      <formula>LEFT(AC64,LEN("CM"))="CM"</formula>
    </cfRule>
    <cfRule type="beginsWith" dxfId="313" priority="57" operator="beginsWith" text="RM">
      <formula>LEFT(AC64,LEN("RM"))="RM"</formula>
    </cfRule>
    <cfRule type="beginsWith" dxfId="312" priority="58" operator="beginsWith" text="CDM">
      <formula>LEFT(AC64,LEN("CDM"))="CDM"</formula>
    </cfRule>
    <cfRule type="beginsWith" dxfId="311" priority="59" operator="beginsWith" text="LWB">
      <formula>LEFT(AC64,LEN("LWB"))="LWB"</formula>
    </cfRule>
    <cfRule type="beginsWith" dxfId="310" priority="60" operator="beginsWith" text="RWB">
      <formula>LEFT(AC64,LEN("RWB"))="RWB"</formula>
    </cfRule>
    <cfRule type="beginsWith" dxfId="309" priority="61" operator="beginsWith" text="RB">
      <formula>LEFT(AC64,LEN("RB"))="RB"</formula>
    </cfRule>
    <cfRule type="beginsWith" dxfId="308" priority="62" operator="beginsWith" text="CB">
      <formula>LEFT(AC64,LEN("CB"))="CB"</formula>
    </cfRule>
    <cfRule type="beginsWith" dxfId="307" priority="63" operator="beginsWith" text="LB">
      <formula>LEFT(AC64,LEN("LB"))="LB"</formula>
    </cfRule>
    <cfRule type="beginsWith" dxfId="306" priority="64" operator="beginsWith" text="GK">
      <formula>LEFT(AC64,LEN("GK"))="GK"</formula>
    </cfRule>
  </conditionalFormatting>
  <conditionalFormatting sqref="AL4:AL58">
    <cfRule type="beginsWith" dxfId="305" priority="33" operator="beginsWith" text="ST">
      <formula>LEFT(AL4,LEN("ST"))="ST"</formula>
    </cfRule>
    <cfRule type="beginsWith" dxfId="304" priority="34" operator="beginsWith" text="RW">
      <formula>LEFT(AL4,LEN("RW"))="RW"</formula>
    </cfRule>
    <cfRule type="beginsWith" dxfId="303" priority="35" operator="beginsWith" text="LW">
      <formula>LEFT(AL4,LEN("LW"))="LW"</formula>
    </cfRule>
    <cfRule type="beginsWith" dxfId="302" priority="36" operator="beginsWith" text="LF">
      <formula>LEFT(AL4,LEN("LF"))="LF"</formula>
    </cfRule>
    <cfRule type="beginsWith" dxfId="301" priority="37" operator="beginsWith" text="CF">
      <formula>LEFT(AL4,LEN("CF"))="CF"</formula>
    </cfRule>
    <cfRule type="beginsWith" dxfId="300" priority="38" operator="beginsWith" text="CAM">
      <formula>LEFT(AL4,LEN("CAM"))="CAM"</formula>
    </cfRule>
    <cfRule type="beginsWith" dxfId="299" priority="39" operator="beginsWith" text="LM">
      <formula>LEFT(AL4,LEN("LM"))="LM"</formula>
    </cfRule>
    <cfRule type="beginsWith" dxfId="298" priority="40" operator="beginsWith" text="CM">
      <formula>LEFT(AL4,LEN("CM"))="CM"</formula>
    </cfRule>
    <cfRule type="beginsWith" dxfId="297" priority="41" operator="beginsWith" text="RM">
      <formula>LEFT(AL4,LEN("RM"))="RM"</formula>
    </cfRule>
    <cfRule type="beginsWith" dxfId="296" priority="42" operator="beginsWith" text="CDM">
      <formula>LEFT(AL4,LEN("CDM"))="CDM"</formula>
    </cfRule>
    <cfRule type="beginsWith" dxfId="295" priority="43" operator="beginsWith" text="LWB">
      <formula>LEFT(AL4,LEN("LWB"))="LWB"</formula>
    </cfRule>
    <cfRule type="beginsWith" dxfId="294" priority="44" operator="beginsWith" text="RWB">
      <formula>LEFT(AL4,LEN("RWB"))="RWB"</formula>
    </cfRule>
    <cfRule type="beginsWith" dxfId="293" priority="45" operator="beginsWith" text="RB">
      <formula>LEFT(AL4,LEN("RB"))="RB"</formula>
    </cfRule>
    <cfRule type="beginsWith" dxfId="292" priority="46" operator="beginsWith" text="CB">
      <formula>LEFT(AL4,LEN("CB"))="CB"</formula>
    </cfRule>
    <cfRule type="beginsWith" dxfId="291" priority="47" operator="beginsWith" text="LB">
      <formula>LEFT(AL4,LEN("LB"))="LB"</formula>
    </cfRule>
    <cfRule type="beginsWith" dxfId="290" priority="48" operator="beginsWith" text="GK">
      <formula>LEFT(AL4,LEN("GK"))="GK"</formula>
    </cfRule>
  </conditionalFormatting>
  <conditionalFormatting sqref="AK104">
    <cfRule type="containsText" dxfId="289" priority="18" operator="containsText" text="RW">
      <formula>NOT(ISERROR(SEARCH("RW",AK104)))</formula>
    </cfRule>
    <cfRule type="containsText" dxfId="288" priority="19" operator="containsText" text="LW">
      <formula>NOT(ISERROR(SEARCH("LW",AK104)))</formula>
    </cfRule>
    <cfRule type="containsText" dxfId="287" priority="20" operator="containsText" text="LF">
      <formula>NOT(ISERROR(SEARCH("LF",AK104)))</formula>
    </cfRule>
    <cfRule type="containsText" dxfId="286" priority="21" operator="containsText" text="CF">
      <formula>NOT(ISERROR(SEARCH("CF",AK104)))</formula>
    </cfRule>
    <cfRule type="containsText" dxfId="285" priority="22" operator="containsText" text="CF">
      <formula>NOT(ISERROR(SEARCH("CF",AK104)))</formula>
    </cfRule>
    <cfRule type="containsText" dxfId="284" priority="23" operator="containsText" text="CAM">
      <formula>NOT(ISERROR(SEARCH("CAM",AK104)))</formula>
    </cfRule>
    <cfRule type="containsText" dxfId="283" priority="24" operator="containsText" text="LM">
      <formula>NOT(ISERROR(SEARCH("LM",AK104)))</formula>
    </cfRule>
    <cfRule type="containsText" dxfId="282" priority="25" operator="containsText" text="RM">
      <formula>NOT(ISERROR(SEARCH("RM",AK104)))</formula>
    </cfRule>
    <cfRule type="containsText" dxfId="281" priority="26" operator="containsText" text="CDM">
      <formula>NOT(ISERROR(SEARCH("CDM",AK104)))</formula>
    </cfRule>
    <cfRule type="containsText" dxfId="280" priority="27" operator="containsText" text="LWB">
      <formula>NOT(ISERROR(SEARCH("LWB",AK104)))</formula>
    </cfRule>
    <cfRule type="containsText" dxfId="279" priority="28" operator="containsText" text="RWB">
      <formula>NOT(ISERROR(SEARCH("RWB",AK104)))</formula>
    </cfRule>
    <cfRule type="containsText" dxfId="278" priority="29" operator="containsText" text="RB">
      <formula>NOT(ISERROR(SEARCH("RB",AK104)))</formula>
    </cfRule>
    <cfRule type="containsText" dxfId="277" priority="30" operator="containsText" text="CB">
      <formula>NOT(ISERROR(SEARCH("CB",AK104)))</formula>
    </cfRule>
    <cfRule type="containsText" dxfId="276" priority="31" operator="containsText" text="LB">
      <formula>NOT(ISERROR(SEARCH("LB",AK104)))</formula>
    </cfRule>
    <cfRule type="containsText" dxfId="275" priority="32" operator="containsText" text="GK">
      <formula>NOT(ISERROR(SEARCH("GK",AK104)))</formula>
    </cfRule>
  </conditionalFormatting>
  <conditionalFormatting sqref="AL104">
    <cfRule type="containsText" dxfId="274" priority="1" operator="containsText" text="ST">
      <formula>NOT(ISERROR(SEARCH("ST",AL104)))</formula>
    </cfRule>
    <cfRule type="containsText" dxfId="273" priority="2" operator="containsText" text="RW">
      <formula>NOT(ISERROR(SEARCH("RW",AL104)))</formula>
    </cfRule>
    <cfRule type="containsText" dxfId="272" priority="3" operator="containsText" text="LW">
      <formula>NOT(ISERROR(SEARCH("LW",AL104)))</formula>
    </cfRule>
    <cfRule type="containsText" dxfId="271" priority="4" operator="containsText" text="LF">
      <formula>NOT(ISERROR(SEARCH("LF",AL104)))</formula>
    </cfRule>
    <cfRule type="containsText" dxfId="270" priority="5" operator="containsText" text="CF">
      <formula>NOT(ISERROR(SEARCH("CF",AL104)))</formula>
    </cfRule>
    <cfRule type="containsText" dxfId="269" priority="6" operator="containsText" text="CF">
      <formula>NOT(ISERROR(SEARCH("CF",AL104)))</formula>
    </cfRule>
    <cfRule type="containsText" dxfId="268" priority="7" operator="containsText" text="CAM">
      <formula>NOT(ISERROR(SEARCH("CAM",AL104)))</formula>
    </cfRule>
    <cfRule type="containsText" dxfId="267" priority="8" operator="containsText" text="LM">
      <formula>NOT(ISERROR(SEARCH("LM",AL104)))</formula>
    </cfRule>
    <cfRule type="containsText" dxfId="266" priority="9" operator="containsText" text="CM">
      <formula>NOT(ISERROR(SEARCH("CM",AL104)))</formula>
    </cfRule>
    <cfRule type="containsText" dxfId="265" priority="10" operator="containsText" text="RM">
      <formula>NOT(ISERROR(SEARCH("RM",AL104)))</formula>
    </cfRule>
    <cfRule type="containsText" dxfId="264" priority="11" operator="containsText" text="CDM">
      <formula>NOT(ISERROR(SEARCH("CDM",AL104)))</formula>
    </cfRule>
    <cfRule type="containsText" dxfId="263" priority="12" operator="containsText" text="LWB">
      <formula>NOT(ISERROR(SEARCH("LWB",AL104)))</formula>
    </cfRule>
    <cfRule type="containsText" dxfId="262" priority="13" operator="containsText" text="RWB">
      <formula>NOT(ISERROR(SEARCH("RWB",AL104)))</formula>
    </cfRule>
    <cfRule type="containsText" dxfId="261" priority="14" operator="containsText" text="RB">
      <formula>NOT(ISERROR(SEARCH("RB",AL104)))</formula>
    </cfRule>
    <cfRule type="containsText" dxfId="260" priority="15" operator="containsText" text="CB">
      <formula>NOT(ISERROR(SEARCH("CB",AL104)))</formula>
    </cfRule>
    <cfRule type="containsText" dxfId="259" priority="16" operator="containsText" text="LB">
      <formula>NOT(ISERROR(SEARCH("LB",AL104)))</formula>
    </cfRule>
    <cfRule type="containsText" dxfId="258" priority="17" operator="containsText" text="GK">
      <formula>NOT(ISERROR(SEARCH("GK",AL104)))</formula>
    </cfRule>
  </conditionalFormatting>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1"/>
  </sheetPr>
  <dimension ref="A1:EJ139"/>
  <sheetViews>
    <sheetView showGridLines="0" topLeftCell="A13" zoomScale="90" zoomScaleNormal="90" workbookViewId="0">
      <selection activeCell="J39" activeCellId="2" sqref="P9:P16 J30 J39"/>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27" customWidth="1"/>
    <col min="38" max="38" width="10" style="527" customWidth="1"/>
    <col min="39" max="40" width="5.140625" style="527" customWidth="1"/>
    <col min="41" max="41" width="10" style="789" customWidth="1"/>
    <col min="42" max="42" width="5.140625" style="527"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427</v>
      </c>
      <c r="B1" s="1843"/>
      <c r="C1" s="1843"/>
      <c r="D1" s="1843"/>
      <c r="E1" s="1843"/>
      <c r="F1" s="1843"/>
      <c r="G1" s="1843"/>
      <c r="H1" s="1843"/>
      <c r="I1" s="1843"/>
      <c r="J1" s="1843"/>
      <c r="K1" s="1843"/>
      <c r="L1" s="1008"/>
      <c r="M1" s="624"/>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828"/>
      <c r="AM4" s="1055"/>
      <c r="AN4" s="1056"/>
      <c r="AO4" s="1057"/>
      <c r="AP4" s="1057"/>
      <c r="AQ4" s="404"/>
      <c r="AR4" s="20"/>
      <c r="AS4" s="329"/>
      <c r="AT4" s="307"/>
      <c r="AU4" s="21"/>
      <c r="AV4" s="402"/>
      <c r="AW4" s="403"/>
      <c r="AX4" s="398"/>
      <c r="AY4" s="307"/>
      <c r="AZ4" s="348"/>
      <c r="BA4" s="390"/>
      <c r="BB4" s="415"/>
      <c r="BC4" s="416"/>
      <c r="BD4" s="307"/>
      <c r="BE4" s="348"/>
      <c r="BF4" s="390"/>
      <c r="BG4" s="415"/>
      <c r="BH4" s="416"/>
      <c r="BI4" s="307"/>
      <c r="BJ4" s="348"/>
      <c r="BK4" s="390"/>
      <c r="BL4" s="415"/>
      <c r="BM4" s="416"/>
      <c r="BN4" s="307"/>
      <c r="BO4" s="349"/>
      <c r="BP4" s="407"/>
      <c r="BQ4" s="415"/>
      <c r="BR4" s="416"/>
      <c r="BS4" s="307"/>
      <c r="BT4" s="348"/>
      <c r="BU4" s="408"/>
      <c r="BV4" s="415"/>
      <c r="BW4" s="416"/>
      <c r="BX4" s="307"/>
      <c r="BY4" s="349"/>
      <c r="BZ4" s="407"/>
      <c r="CA4" s="415"/>
      <c r="CB4" s="416"/>
      <c r="CC4" s="307"/>
      <c r="CD4" s="348"/>
      <c r="CE4" s="408"/>
      <c r="CF4" s="415"/>
      <c r="CG4" s="416"/>
      <c r="CH4" s="307"/>
      <c r="CI4" s="348"/>
      <c r="CJ4" s="408"/>
      <c r="CK4" s="409"/>
      <c r="CL4" s="410"/>
      <c r="CM4" s="411"/>
      <c r="CN4" s="412"/>
      <c r="CO4" s="1461"/>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828"/>
      <c r="AM5" s="1056"/>
      <c r="AN5" s="1056"/>
      <c r="AO5" s="1057"/>
      <c r="AP5" s="1057"/>
      <c r="AQ5" s="404"/>
      <c r="AR5" s="20"/>
      <c r="AS5" s="329"/>
      <c r="AT5" s="307"/>
      <c r="AU5" s="21"/>
      <c r="AV5" s="402"/>
      <c r="AW5" s="403"/>
      <c r="AX5" s="398"/>
      <c r="AY5" s="307"/>
      <c r="AZ5" s="348"/>
      <c r="BA5" s="390"/>
      <c r="BB5" s="415"/>
      <c r="BC5" s="416"/>
      <c r="BD5" s="307"/>
      <c r="BE5" s="348"/>
      <c r="BF5" s="390"/>
      <c r="BG5" s="415"/>
      <c r="BH5" s="416"/>
      <c r="BI5" s="307"/>
      <c r="BJ5" s="348"/>
      <c r="BK5" s="390"/>
      <c r="BL5" s="415"/>
      <c r="BM5" s="416"/>
      <c r="BN5" s="307"/>
      <c r="BO5" s="349"/>
      <c r="BP5" s="407"/>
      <c r="BQ5" s="415"/>
      <c r="BR5" s="416"/>
      <c r="BS5" s="307"/>
      <c r="BT5" s="348"/>
      <c r="BU5" s="408"/>
      <c r="BV5" s="415"/>
      <c r="BW5" s="416"/>
      <c r="BX5" s="307"/>
      <c r="BY5" s="349"/>
      <c r="BZ5" s="407"/>
      <c r="CA5" s="415"/>
      <c r="CB5" s="416"/>
      <c r="CC5" s="307"/>
      <c r="CD5" s="348"/>
      <c r="CE5" s="408"/>
      <c r="CF5" s="415"/>
      <c r="CG5" s="416"/>
      <c r="CH5" s="307"/>
      <c r="CI5" s="348"/>
      <c r="CJ5" s="408"/>
      <c r="CK5" s="409"/>
      <c r="CL5" s="410"/>
      <c r="CM5" s="411"/>
      <c r="CN5" s="412"/>
      <c r="CO5" s="1461"/>
      <c r="CP5" s="1202"/>
      <c r="CQ5" s="785" t="e">
        <f>CP5/(AQ5-(AR5/1.5))</f>
        <v>#DIV/0!</v>
      </c>
      <c r="CR5" s="1204"/>
      <c r="CS5" s="786" t="e">
        <f t="shared" si="0"/>
        <v>#DIV/0!</v>
      </c>
      <c r="CT5" s="1114"/>
      <c r="CU5" s="1199" t="e">
        <f t="shared" ref="CU5:CU57" si="1">CT5/(AQ5-(AR5/1.5))</f>
        <v>#DIV/0!</v>
      </c>
      <c r="CV5" s="1115"/>
      <c r="CW5" s="1208" t="e">
        <f t="shared" ref="CW5:CW57" si="2">CV5/(AQ5-(AR5/1.5))</f>
        <v>#DIV/0!</v>
      </c>
      <c r="CX5" s="1214"/>
      <c r="CY5" s="1210" t="e">
        <f t="shared" ref="CY5:CY57" si="3">CX5/(AQ5-(AR5/1.5))</f>
        <v>#DIV/0!</v>
      </c>
      <c r="CZ5" s="1116"/>
      <c r="DA5" s="1207" t="e">
        <f t="shared" ref="DA5:DA57" si="4">CZ5/(AQ5-(AR5/1.5))</f>
        <v>#DIV/0!</v>
      </c>
      <c r="DB5" s="1114"/>
      <c r="DC5" s="1196" t="e">
        <f t="shared" ref="DC5:DC57" si="5">DB5/(AQ5-(AR5/1.5))</f>
        <v>#DIV/0!</v>
      </c>
      <c r="DD5" s="1115"/>
      <c r="DE5" s="1208" t="e">
        <f t="shared" ref="DE5:DE57" si="6">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904"/>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404"/>
      <c r="AR6" s="20"/>
      <c r="AS6" s="329"/>
      <c r="AT6" s="307"/>
      <c r="AU6" s="21"/>
      <c r="AV6" s="402"/>
      <c r="AW6" s="403"/>
      <c r="AX6" s="398"/>
      <c r="AY6" s="307"/>
      <c r="AZ6" s="348"/>
      <c r="BA6" s="390"/>
      <c r="BB6" s="415"/>
      <c r="BC6" s="416"/>
      <c r="BD6" s="307"/>
      <c r="BE6" s="348"/>
      <c r="BF6" s="390"/>
      <c r="BG6" s="415"/>
      <c r="BH6" s="416"/>
      <c r="BI6" s="307"/>
      <c r="BJ6" s="348"/>
      <c r="BK6" s="390"/>
      <c r="BL6" s="415"/>
      <c r="BM6" s="416"/>
      <c r="BN6" s="307"/>
      <c r="BO6" s="349"/>
      <c r="BP6" s="407"/>
      <c r="BQ6" s="415"/>
      <c r="BR6" s="416"/>
      <c r="BS6" s="307"/>
      <c r="BT6" s="348"/>
      <c r="BU6" s="408"/>
      <c r="BV6" s="415"/>
      <c r="BW6" s="416"/>
      <c r="BX6" s="307"/>
      <c r="BY6" s="349"/>
      <c r="BZ6" s="407"/>
      <c r="CA6" s="415"/>
      <c r="CB6" s="416"/>
      <c r="CC6" s="307"/>
      <c r="CD6" s="348"/>
      <c r="CE6" s="408"/>
      <c r="CF6" s="415"/>
      <c r="CG6" s="416"/>
      <c r="CH6" s="307"/>
      <c r="CI6" s="348"/>
      <c r="CJ6" s="408"/>
      <c r="CK6" s="409"/>
      <c r="CL6" s="410"/>
      <c r="CM6" s="411"/>
      <c r="CN6" s="412"/>
      <c r="CO6" s="1462"/>
      <c r="CP6" s="1203"/>
      <c r="CQ6" s="785" t="e">
        <f t="shared" ref="CQ6:CQ57" si="7">CP6/(AQ6-(AR6/1.5))</f>
        <v>#DIV/0!</v>
      </c>
      <c r="CR6" s="1116"/>
      <c r="CS6" s="786" t="e">
        <f t="shared" si="0"/>
        <v>#DIV/0!</v>
      </c>
      <c r="CT6" s="1114"/>
      <c r="CU6" s="1199" t="e">
        <f t="shared" si="1"/>
        <v>#DIV/0!</v>
      </c>
      <c r="CV6" s="1115"/>
      <c r="CW6" s="1208" t="e">
        <f t="shared" si="2"/>
        <v>#DIV/0!</v>
      </c>
      <c r="CX6" s="1214"/>
      <c r="CY6" s="1210" t="e">
        <f t="shared" si="3"/>
        <v>#DIV/0!</v>
      </c>
      <c r="CZ6" s="1116"/>
      <c r="DA6" s="1207" t="e">
        <f t="shared" si="4"/>
        <v>#DIV/0!</v>
      </c>
      <c r="DB6" s="1114"/>
      <c r="DC6" s="1196" t="e">
        <f t="shared" si="5"/>
        <v>#DIV/0!</v>
      </c>
      <c r="DD6" s="1115"/>
      <c r="DE6" s="1208" t="e">
        <f t="shared" si="6"/>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905"/>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404"/>
      <c r="AR7" s="20"/>
      <c r="AS7" s="329"/>
      <c r="AT7" s="307"/>
      <c r="AU7" s="21"/>
      <c r="AV7" s="402"/>
      <c r="AW7" s="403"/>
      <c r="AX7" s="398"/>
      <c r="AY7" s="307"/>
      <c r="AZ7" s="348"/>
      <c r="BA7" s="390"/>
      <c r="BB7" s="415"/>
      <c r="BC7" s="416"/>
      <c r="BD7" s="307"/>
      <c r="BE7" s="348"/>
      <c r="BF7" s="390"/>
      <c r="BG7" s="415"/>
      <c r="BH7" s="416"/>
      <c r="BI7" s="307"/>
      <c r="BJ7" s="348"/>
      <c r="BK7" s="390"/>
      <c r="BL7" s="415"/>
      <c r="BM7" s="416"/>
      <c r="BN7" s="307"/>
      <c r="BO7" s="349"/>
      <c r="BP7" s="407"/>
      <c r="BQ7" s="415"/>
      <c r="BR7" s="416"/>
      <c r="BS7" s="307"/>
      <c r="BT7" s="348"/>
      <c r="BU7" s="408"/>
      <c r="BV7" s="415"/>
      <c r="BW7" s="416"/>
      <c r="BX7" s="307"/>
      <c r="BY7" s="349"/>
      <c r="BZ7" s="407"/>
      <c r="CA7" s="415"/>
      <c r="CB7" s="416"/>
      <c r="CC7" s="307"/>
      <c r="CD7" s="348"/>
      <c r="CE7" s="408"/>
      <c r="CF7" s="415"/>
      <c r="CG7" s="416"/>
      <c r="CH7" s="307"/>
      <c r="CI7" s="348"/>
      <c r="CJ7" s="408"/>
      <c r="CK7" s="409"/>
      <c r="CL7" s="410"/>
      <c r="CM7" s="411"/>
      <c r="CN7" s="412"/>
      <c r="CO7" s="1462"/>
      <c r="CP7" s="1203"/>
      <c r="CQ7" s="785" t="e">
        <f t="shared" si="7"/>
        <v>#DIV/0!</v>
      </c>
      <c r="CR7" s="1116"/>
      <c r="CS7" s="786" t="e">
        <f t="shared" si="0"/>
        <v>#DIV/0!</v>
      </c>
      <c r="CT7" s="1114"/>
      <c r="CU7" s="1199" t="e">
        <f t="shared" si="1"/>
        <v>#DIV/0!</v>
      </c>
      <c r="CV7" s="1115"/>
      <c r="CW7" s="1208" t="e">
        <f t="shared" si="2"/>
        <v>#DIV/0!</v>
      </c>
      <c r="CX7" s="1214"/>
      <c r="CY7" s="1210" t="e">
        <f t="shared" si="3"/>
        <v>#DIV/0!</v>
      </c>
      <c r="CZ7" s="1116"/>
      <c r="DA7" s="1207" t="e">
        <f t="shared" si="4"/>
        <v>#DIV/0!</v>
      </c>
      <c r="DB7" s="1114"/>
      <c r="DC7" s="1196" t="e">
        <f t="shared" si="5"/>
        <v>#DIV/0!</v>
      </c>
      <c r="DD7" s="1115"/>
      <c r="DE7" s="1208" t="e">
        <f t="shared" si="6"/>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828"/>
      <c r="AM8" s="1056"/>
      <c r="AN8" s="1056"/>
      <c r="AO8" s="1057"/>
      <c r="AP8" s="1057"/>
      <c r="AQ8" s="404"/>
      <c r="AR8" s="20"/>
      <c r="AS8" s="329"/>
      <c r="AT8" s="307"/>
      <c r="AU8" s="21"/>
      <c r="AV8" s="402"/>
      <c r="AW8" s="403"/>
      <c r="AX8" s="398"/>
      <c r="AY8" s="307"/>
      <c r="AZ8" s="348"/>
      <c r="BA8" s="390"/>
      <c r="BB8" s="415"/>
      <c r="BC8" s="416"/>
      <c r="BD8" s="307"/>
      <c r="BE8" s="348"/>
      <c r="BF8" s="390"/>
      <c r="BG8" s="415"/>
      <c r="BH8" s="416"/>
      <c r="BI8" s="307"/>
      <c r="BJ8" s="348"/>
      <c r="BK8" s="390"/>
      <c r="BL8" s="415"/>
      <c r="BM8" s="416"/>
      <c r="BN8" s="307"/>
      <c r="BO8" s="349"/>
      <c r="BP8" s="407"/>
      <c r="BQ8" s="415"/>
      <c r="BR8" s="416"/>
      <c r="BS8" s="307"/>
      <c r="BT8" s="348"/>
      <c r="BU8" s="408"/>
      <c r="BV8" s="415"/>
      <c r="BW8" s="416"/>
      <c r="BX8" s="307"/>
      <c r="BY8" s="349"/>
      <c r="BZ8" s="407"/>
      <c r="CA8" s="415"/>
      <c r="CB8" s="416"/>
      <c r="CC8" s="307"/>
      <c r="CD8" s="348"/>
      <c r="CE8" s="408"/>
      <c r="CF8" s="415"/>
      <c r="CG8" s="416"/>
      <c r="CH8" s="307"/>
      <c r="CI8" s="348"/>
      <c r="CJ8" s="408"/>
      <c r="CK8" s="409"/>
      <c r="CL8" s="410"/>
      <c r="CM8" s="411"/>
      <c r="CN8" s="412"/>
      <c r="CO8" s="1462"/>
      <c r="CP8" s="1203"/>
      <c r="CQ8" s="785" t="e">
        <f t="shared" si="7"/>
        <v>#DIV/0!</v>
      </c>
      <c r="CR8" s="1116"/>
      <c r="CS8" s="786" t="e">
        <f t="shared" si="0"/>
        <v>#DIV/0!</v>
      </c>
      <c r="CT8" s="1114"/>
      <c r="CU8" s="1199" t="e">
        <f t="shared" si="1"/>
        <v>#DIV/0!</v>
      </c>
      <c r="CV8" s="1115"/>
      <c r="CW8" s="1208" t="e">
        <f t="shared" si="2"/>
        <v>#DIV/0!</v>
      </c>
      <c r="CX8" s="1214"/>
      <c r="CY8" s="1210" t="e">
        <f t="shared" si="3"/>
        <v>#DIV/0!</v>
      </c>
      <c r="CZ8" s="1116"/>
      <c r="DA8" s="1207" t="e">
        <f t="shared" si="4"/>
        <v>#DIV/0!</v>
      </c>
      <c r="DB8" s="1114"/>
      <c r="DC8" s="1196" t="e">
        <f t="shared" si="5"/>
        <v>#DIV/0!</v>
      </c>
      <c r="DD8" s="1115"/>
      <c r="DE8" s="1208" t="e">
        <f t="shared" si="6"/>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404"/>
      <c r="AR9" s="20"/>
      <c r="AS9" s="329"/>
      <c r="AT9" s="307"/>
      <c r="AU9" s="21"/>
      <c r="AV9" s="402"/>
      <c r="AW9" s="403"/>
      <c r="AX9" s="398"/>
      <c r="AY9" s="307"/>
      <c r="AZ9" s="348"/>
      <c r="BA9" s="390"/>
      <c r="BB9" s="415"/>
      <c r="BC9" s="416"/>
      <c r="BD9" s="307"/>
      <c r="BE9" s="348"/>
      <c r="BF9" s="390"/>
      <c r="BG9" s="415"/>
      <c r="BH9" s="416"/>
      <c r="BI9" s="307"/>
      <c r="BJ9" s="348"/>
      <c r="BK9" s="390"/>
      <c r="BL9" s="415"/>
      <c r="BM9" s="416"/>
      <c r="BN9" s="307"/>
      <c r="BO9" s="349"/>
      <c r="BP9" s="407"/>
      <c r="BQ9" s="415"/>
      <c r="BR9" s="416"/>
      <c r="BS9" s="307"/>
      <c r="BT9" s="348"/>
      <c r="BU9" s="408"/>
      <c r="BV9" s="415"/>
      <c r="BW9" s="416"/>
      <c r="BX9" s="307"/>
      <c r="BY9" s="349"/>
      <c r="BZ9" s="407"/>
      <c r="CA9" s="415"/>
      <c r="CB9" s="416"/>
      <c r="CC9" s="307"/>
      <c r="CD9" s="348"/>
      <c r="CE9" s="408"/>
      <c r="CF9" s="415"/>
      <c r="CG9" s="416"/>
      <c r="CH9" s="307"/>
      <c r="CI9" s="348"/>
      <c r="CJ9" s="408"/>
      <c r="CK9" s="409"/>
      <c r="CL9" s="410"/>
      <c r="CM9" s="411"/>
      <c r="CN9" s="412"/>
      <c r="CO9" s="1462"/>
      <c r="CP9" s="1203"/>
      <c r="CQ9" s="785" t="e">
        <f t="shared" si="7"/>
        <v>#DIV/0!</v>
      </c>
      <c r="CR9" s="1116"/>
      <c r="CS9" s="786" t="e">
        <f t="shared" si="0"/>
        <v>#DIV/0!</v>
      </c>
      <c r="CT9" s="1114"/>
      <c r="CU9" s="1199" t="e">
        <f t="shared" si="1"/>
        <v>#DIV/0!</v>
      </c>
      <c r="CV9" s="1115"/>
      <c r="CW9" s="1208" t="e">
        <f t="shared" si="2"/>
        <v>#DIV/0!</v>
      </c>
      <c r="CX9" s="1214"/>
      <c r="CY9" s="1210" t="e">
        <f t="shared" si="3"/>
        <v>#DIV/0!</v>
      </c>
      <c r="CZ9" s="1116"/>
      <c r="DA9" s="1207" t="e">
        <f t="shared" si="4"/>
        <v>#DIV/0!</v>
      </c>
      <c r="DB9" s="1114"/>
      <c r="DC9" s="1196" t="e">
        <f t="shared" si="5"/>
        <v>#DIV/0!</v>
      </c>
      <c r="DD9" s="1115"/>
      <c r="DE9" s="1208" t="e">
        <f t="shared" si="6"/>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404"/>
      <c r="AR10" s="20"/>
      <c r="AS10" s="329"/>
      <c r="AT10" s="307"/>
      <c r="AU10" s="21"/>
      <c r="AV10" s="402"/>
      <c r="AW10" s="403"/>
      <c r="AX10" s="398"/>
      <c r="AY10" s="307"/>
      <c r="AZ10" s="348"/>
      <c r="BA10" s="390"/>
      <c r="BB10" s="415"/>
      <c r="BC10" s="416"/>
      <c r="BD10" s="307"/>
      <c r="BE10" s="348"/>
      <c r="BF10" s="390"/>
      <c r="BG10" s="415"/>
      <c r="BH10" s="416"/>
      <c r="BI10" s="307"/>
      <c r="BJ10" s="348"/>
      <c r="BK10" s="390"/>
      <c r="BL10" s="415"/>
      <c r="BM10" s="416"/>
      <c r="BN10" s="307"/>
      <c r="BO10" s="349"/>
      <c r="BP10" s="407"/>
      <c r="BQ10" s="415"/>
      <c r="BR10" s="416"/>
      <c r="BS10" s="307"/>
      <c r="BT10" s="348"/>
      <c r="BU10" s="408"/>
      <c r="BV10" s="415"/>
      <c r="BW10" s="416"/>
      <c r="BX10" s="307"/>
      <c r="BY10" s="349"/>
      <c r="BZ10" s="407"/>
      <c r="CA10" s="415"/>
      <c r="CB10" s="416"/>
      <c r="CC10" s="307"/>
      <c r="CD10" s="348"/>
      <c r="CE10" s="408"/>
      <c r="CF10" s="415"/>
      <c r="CG10" s="416"/>
      <c r="CH10" s="307"/>
      <c r="CI10" s="348"/>
      <c r="CJ10" s="408"/>
      <c r="CK10" s="409"/>
      <c r="CL10" s="410"/>
      <c r="CM10" s="411"/>
      <c r="CN10" s="412"/>
      <c r="CO10" s="1462"/>
      <c r="CP10" s="1203"/>
      <c r="CQ10" s="785" t="e">
        <f t="shared" si="7"/>
        <v>#DIV/0!</v>
      </c>
      <c r="CR10" s="1116"/>
      <c r="CS10" s="786" t="e">
        <f t="shared" si="0"/>
        <v>#DIV/0!</v>
      </c>
      <c r="CT10" s="1114"/>
      <c r="CU10" s="1199" t="e">
        <f t="shared" si="1"/>
        <v>#DIV/0!</v>
      </c>
      <c r="CV10" s="1115"/>
      <c r="CW10" s="1208" t="e">
        <f t="shared" si="2"/>
        <v>#DIV/0!</v>
      </c>
      <c r="CX10" s="1214"/>
      <c r="CY10" s="1210" t="e">
        <f t="shared" si="3"/>
        <v>#DIV/0!</v>
      </c>
      <c r="CZ10" s="1116"/>
      <c r="DA10" s="1207" t="e">
        <f t="shared" si="4"/>
        <v>#DIV/0!</v>
      </c>
      <c r="DB10" s="1114"/>
      <c r="DC10" s="1196" t="e">
        <f t="shared" si="5"/>
        <v>#DIV/0!</v>
      </c>
      <c r="DD10" s="1115"/>
      <c r="DE10" s="1208" t="e">
        <f t="shared" si="6"/>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828"/>
      <c r="AM11" s="1056"/>
      <c r="AN11" s="1056"/>
      <c r="AO11" s="1057"/>
      <c r="AP11" s="1057"/>
      <c r="AQ11" s="404"/>
      <c r="AR11" s="20"/>
      <c r="AS11" s="329"/>
      <c r="AT11" s="307"/>
      <c r="AU11" s="21"/>
      <c r="AV11" s="402"/>
      <c r="AW11" s="403"/>
      <c r="AX11" s="398"/>
      <c r="AY11" s="307"/>
      <c r="AZ11" s="348"/>
      <c r="BA11" s="390"/>
      <c r="BB11" s="415"/>
      <c r="BC11" s="416"/>
      <c r="BD11" s="307"/>
      <c r="BE11" s="348"/>
      <c r="BF11" s="390"/>
      <c r="BG11" s="415"/>
      <c r="BH11" s="416"/>
      <c r="BI11" s="307"/>
      <c r="BJ11" s="348"/>
      <c r="BK11" s="390"/>
      <c r="BL11" s="415"/>
      <c r="BM11" s="416"/>
      <c r="BN11" s="307"/>
      <c r="BO11" s="349"/>
      <c r="BP11" s="407"/>
      <c r="BQ11" s="415"/>
      <c r="BR11" s="416"/>
      <c r="BS11" s="307"/>
      <c r="BT11" s="348"/>
      <c r="BU11" s="408"/>
      <c r="BV11" s="415"/>
      <c r="BW11" s="416"/>
      <c r="BX11" s="307"/>
      <c r="BY11" s="349"/>
      <c r="BZ11" s="407"/>
      <c r="CA11" s="415"/>
      <c r="CB11" s="416"/>
      <c r="CC11" s="307"/>
      <c r="CD11" s="348"/>
      <c r="CE11" s="408"/>
      <c r="CF11" s="415"/>
      <c r="CG11" s="416"/>
      <c r="CH11" s="307"/>
      <c r="CI11" s="348"/>
      <c r="CJ11" s="408"/>
      <c r="CK11" s="409"/>
      <c r="CL11" s="410"/>
      <c r="CM11" s="411"/>
      <c r="CN11" s="412"/>
      <c r="CO11" s="1462"/>
      <c r="CP11" s="1203"/>
      <c r="CQ11" s="785" t="e">
        <f t="shared" si="7"/>
        <v>#DIV/0!</v>
      </c>
      <c r="CR11" s="1116"/>
      <c r="CS11" s="786" t="e">
        <f t="shared" si="0"/>
        <v>#DIV/0!</v>
      </c>
      <c r="CT11" s="1114"/>
      <c r="CU11" s="1199" t="e">
        <f t="shared" si="1"/>
        <v>#DIV/0!</v>
      </c>
      <c r="CV11" s="1115"/>
      <c r="CW11" s="1208" t="e">
        <f t="shared" si="2"/>
        <v>#DIV/0!</v>
      </c>
      <c r="CX11" s="1214"/>
      <c r="CY11" s="1210" t="e">
        <f t="shared" si="3"/>
        <v>#DIV/0!</v>
      </c>
      <c r="CZ11" s="1116"/>
      <c r="DA11" s="1207" t="e">
        <f t="shared" si="4"/>
        <v>#DIV/0!</v>
      </c>
      <c r="DB11" s="1114"/>
      <c r="DC11" s="1196" t="e">
        <f t="shared" si="5"/>
        <v>#DIV/0!</v>
      </c>
      <c r="DD11" s="1115"/>
      <c r="DE11" s="1208" t="e">
        <f t="shared" si="6"/>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404"/>
      <c r="AR12" s="20"/>
      <c r="AS12" s="329"/>
      <c r="AT12" s="307"/>
      <c r="AU12" s="21"/>
      <c r="AV12" s="402"/>
      <c r="AW12" s="403"/>
      <c r="AX12" s="398"/>
      <c r="AY12" s="307"/>
      <c r="AZ12" s="348"/>
      <c r="BA12" s="390"/>
      <c r="BB12" s="415"/>
      <c r="BC12" s="416"/>
      <c r="BD12" s="307"/>
      <c r="BE12" s="348"/>
      <c r="BF12" s="390"/>
      <c r="BG12" s="415"/>
      <c r="BH12" s="416"/>
      <c r="BI12" s="307"/>
      <c r="BJ12" s="348"/>
      <c r="BK12" s="390"/>
      <c r="BL12" s="415"/>
      <c r="BM12" s="416"/>
      <c r="BN12" s="307"/>
      <c r="BO12" s="349"/>
      <c r="BP12" s="407"/>
      <c r="BQ12" s="415"/>
      <c r="BR12" s="416"/>
      <c r="BS12" s="307"/>
      <c r="BT12" s="348"/>
      <c r="BU12" s="408"/>
      <c r="BV12" s="415"/>
      <c r="BW12" s="416"/>
      <c r="BX12" s="307"/>
      <c r="BY12" s="349"/>
      <c r="BZ12" s="407"/>
      <c r="CA12" s="415"/>
      <c r="CB12" s="416"/>
      <c r="CC12" s="307"/>
      <c r="CD12" s="348"/>
      <c r="CE12" s="408"/>
      <c r="CF12" s="415"/>
      <c r="CG12" s="416"/>
      <c r="CH12" s="307"/>
      <c r="CI12" s="348"/>
      <c r="CJ12" s="408"/>
      <c r="CK12" s="409"/>
      <c r="CL12" s="410"/>
      <c r="CM12" s="411"/>
      <c r="CN12" s="412"/>
      <c r="CO12" s="1462"/>
      <c r="CP12" s="1203"/>
      <c r="CQ12" s="785" t="e">
        <f t="shared" si="7"/>
        <v>#DIV/0!</v>
      </c>
      <c r="CR12" s="1116"/>
      <c r="CS12" s="786" t="e">
        <f t="shared" si="0"/>
        <v>#DIV/0!</v>
      </c>
      <c r="CT12" s="1114"/>
      <c r="CU12" s="1199" t="e">
        <f t="shared" si="1"/>
        <v>#DIV/0!</v>
      </c>
      <c r="CV12" s="1115"/>
      <c r="CW12" s="1208" t="e">
        <f t="shared" si="2"/>
        <v>#DIV/0!</v>
      </c>
      <c r="CX12" s="1214"/>
      <c r="CY12" s="1210" t="e">
        <f t="shared" si="3"/>
        <v>#DIV/0!</v>
      </c>
      <c r="CZ12" s="1116"/>
      <c r="DA12" s="1207" t="e">
        <f t="shared" si="4"/>
        <v>#DIV/0!</v>
      </c>
      <c r="DB12" s="1114"/>
      <c r="DC12" s="1196" t="e">
        <f t="shared" si="5"/>
        <v>#DIV/0!</v>
      </c>
      <c r="DD12" s="1115"/>
      <c r="DE12" s="1208" t="e">
        <f t="shared" si="6"/>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828"/>
      <c r="AM13" s="1056"/>
      <c r="AN13" s="1056"/>
      <c r="AO13" s="1057"/>
      <c r="AP13" s="1057"/>
      <c r="AQ13" s="404"/>
      <c r="AR13" s="20"/>
      <c r="AS13" s="329"/>
      <c r="AT13" s="307"/>
      <c r="AU13" s="21"/>
      <c r="AV13" s="402"/>
      <c r="AW13" s="403"/>
      <c r="AX13" s="398"/>
      <c r="AY13" s="307"/>
      <c r="AZ13" s="348"/>
      <c r="BA13" s="390"/>
      <c r="BB13" s="415"/>
      <c r="BC13" s="416"/>
      <c r="BD13" s="307"/>
      <c r="BE13" s="348"/>
      <c r="BF13" s="390"/>
      <c r="BG13" s="415"/>
      <c r="BH13" s="416"/>
      <c r="BI13" s="307"/>
      <c r="BJ13" s="348"/>
      <c r="BK13" s="390"/>
      <c r="BL13" s="415"/>
      <c r="BM13" s="416"/>
      <c r="BN13" s="307"/>
      <c r="BO13" s="349"/>
      <c r="BP13" s="407"/>
      <c r="BQ13" s="415"/>
      <c r="BR13" s="416"/>
      <c r="BS13" s="307"/>
      <c r="BT13" s="348"/>
      <c r="BU13" s="408"/>
      <c r="BV13" s="415"/>
      <c r="BW13" s="416"/>
      <c r="BX13" s="307"/>
      <c r="BY13" s="349"/>
      <c r="BZ13" s="407"/>
      <c r="CA13" s="415"/>
      <c r="CB13" s="416"/>
      <c r="CC13" s="307"/>
      <c r="CD13" s="348"/>
      <c r="CE13" s="408"/>
      <c r="CF13" s="415"/>
      <c r="CG13" s="416"/>
      <c r="CH13" s="307"/>
      <c r="CI13" s="348"/>
      <c r="CJ13" s="408"/>
      <c r="CK13" s="409"/>
      <c r="CL13" s="410"/>
      <c r="CM13" s="411"/>
      <c r="CN13" s="412"/>
      <c r="CO13" s="1462"/>
      <c r="CP13" s="1203"/>
      <c r="CQ13" s="785" t="e">
        <f t="shared" si="7"/>
        <v>#DIV/0!</v>
      </c>
      <c r="CR13" s="1116"/>
      <c r="CS13" s="786" t="e">
        <f t="shared" si="0"/>
        <v>#DIV/0!</v>
      </c>
      <c r="CT13" s="1114"/>
      <c r="CU13" s="1199" t="e">
        <f t="shared" si="1"/>
        <v>#DIV/0!</v>
      </c>
      <c r="CV13" s="1115"/>
      <c r="CW13" s="1208" t="e">
        <f t="shared" si="2"/>
        <v>#DIV/0!</v>
      </c>
      <c r="CX13" s="1214"/>
      <c r="CY13" s="1210" t="e">
        <f t="shared" si="3"/>
        <v>#DIV/0!</v>
      </c>
      <c r="CZ13" s="1116"/>
      <c r="DA13" s="1207" t="e">
        <f t="shared" si="4"/>
        <v>#DIV/0!</v>
      </c>
      <c r="DB13" s="1114"/>
      <c r="DC13" s="1196" t="e">
        <f t="shared" si="5"/>
        <v>#DIV/0!</v>
      </c>
      <c r="DD13" s="1115"/>
      <c r="DE13" s="1208" t="e">
        <f t="shared" si="6"/>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404"/>
      <c r="AR14" s="20"/>
      <c r="AS14" s="329"/>
      <c r="AT14" s="307"/>
      <c r="AU14" s="21"/>
      <c r="AV14" s="402"/>
      <c r="AW14" s="403"/>
      <c r="AX14" s="398"/>
      <c r="AY14" s="307"/>
      <c r="AZ14" s="348"/>
      <c r="BA14" s="390"/>
      <c r="BB14" s="415"/>
      <c r="BC14" s="416"/>
      <c r="BD14" s="307"/>
      <c r="BE14" s="348"/>
      <c r="BF14" s="390"/>
      <c r="BG14" s="415"/>
      <c r="BH14" s="416"/>
      <c r="BI14" s="307"/>
      <c r="BJ14" s="348"/>
      <c r="BK14" s="390"/>
      <c r="BL14" s="415"/>
      <c r="BM14" s="416"/>
      <c r="BN14" s="307"/>
      <c r="BO14" s="349"/>
      <c r="BP14" s="407"/>
      <c r="BQ14" s="415"/>
      <c r="BR14" s="416"/>
      <c r="BS14" s="307"/>
      <c r="BT14" s="348"/>
      <c r="BU14" s="408"/>
      <c r="BV14" s="415"/>
      <c r="BW14" s="416"/>
      <c r="BX14" s="307"/>
      <c r="BY14" s="349"/>
      <c r="BZ14" s="407"/>
      <c r="CA14" s="415"/>
      <c r="CB14" s="416"/>
      <c r="CC14" s="307"/>
      <c r="CD14" s="348"/>
      <c r="CE14" s="408"/>
      <c r="CF14" s="415"/>
      <c r="CG14" s="416"/>
      <c r="CH14" s="307"/>
      <c r="CI14" s="348"/>
      <c r="CJ14" s="408"/>
      <c r="CK14" s="409"/>
      <c r="CL14" s="410"/>
      <c r="CM14" s="411"/>
      <c r="CN14" s="412"/>
      <c r="CO14" s="1462"/>
      <c r="CP14" s="1203"/>
      <c r="CQ14" s="785" t="e">
        <f t="shared" si="7"/>
        <v>#DIV/0!</v>
      </c>
      <c r="CR14" s="1116"/>
      <c r="CS14" s="786" t="e">
        <f t="shared" si="0"/>
        <v>#DIV/0!</v>
      </c>
      <c r="CT14" s="1114"/>
      <c r="CU14" s="1199" t="e">
        <f t="shared" si="1"/>
        <v>#DIV/0!</v>
      </c>
      <c r="CV14" s="1115"/>
      <c r="CW14" s="1208" t="e">
        <f t="shared" si="2"/>
        <v>#DIV/0!</v>
      </c>
      <c r="CX14" s="1214"/>
      <c r="CY14" s="1210" t="e">
        <f t="shared" si="3"/>
        <v>#DIV/0!</v>
      </c>
      <c r="CZ14" s="1116"/>
      <c r="DA14" s="1207" t="e">
        <f t="shared" si="4"/>
        <v>#DIV/0!</v>
      </c>
      <c r="DB14" s="1114"/>
      <c r="DC14" s="1196" t="e">
        <f t="shared" si="5"/>
        <v>#DIV/0!</v>
      </c>
      <c r="DD14" s="1115"/>
      <c r="DE14" s="1208" t="e">
        <f t="shared" si="6"/>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404"/>
      <c r="AR15" s="20"/>
      <c r="AS15" s="329"/>
      <c r="AT15" s="307"/>
      <c r="AU15" s="21"/>
      <c r="AV15" s="402"/>
      <c r="AW15" s="403"/>
      <c r="AX15" s="398"/>
      <c r="AY15" s="307"/>
      <c r="AZ15" s="348"/>
      <c r="BA15" s="390"/>
      <c r="BB15" s="415"/>
      <c r="BC15" s="416"/>
      <c r="BD15" s="307"/>
      <c r="BE15" s="348"/>
      <c r="BF15" s="390"/>
      <c r="BG15" s="415"/>
      <c r="BH15" s="416"/>
      <c r="BI15" s="307"/>
      <c r="BJ15" s="348"/>
      <c r="BK15" s="390"/>
      <c r="BL15" s="415"/>
      <c r="BM15" s="416"/>
      <c r="BN15" s="307"/>
      <c r="BO15" s="349"/>
      <c r="BP15" s="407"/>
      <c r="BQ15" s="415"/>
      <c r="BR15" s="416"/>
      <c r="BS15" s="307"/>
      <c r="BT15" s="348"/>
      <c r="BU15" s="408"/>
      <c r="BV15" s="415"/>
      <c r="BW15" s="416"/>
      <c r="BX15" s="307"/>
      <c r="BY15" s="349"/>
      <c r="BZ15" s="407"/>
      <c r="CA15" s="415"/>
      <c r="CB15" s="416"/>
      <c r="CC15" s="307"/>
      <c r="CD15" s="348"/>
      <c r="CE15" s="408"/>
      <c r="CF15" s="415"/>
      <c r="CG15" s="416"/>
      <c r="CH15" s="307"/>
      <c r="CI15" s="348"/>
      <c r="CJ15" s="408"/>
      <c r="CK15" s="409"/>
      <c r="CL15" s="410"/>
      <c r="CM15" s="411"/>
      <c r="CN15" s="412"/>
      <c r="CO15" s="1462"/>
      <c r="CP15" s="1203"/>
      <c r="CQ15" s="785" t="e">
        <f t="shared" si="7"/>
        <v>#DIV/0!</v>
      </c>
      <c r="CR15" s="1116"/>
      <c r="CS15" s="786" t="e">
        <f t="shared" si="0"/>
        <v>#DIV/0!</v>
      </c>
      <c r="CT15" s="1114"/>
      <c r="CU15" s="1199" t="e">
        <f t="shared" si="1"/>
        <v>#DIV/0!</v>
      </c>
      <c r="CV15" s="1115"/>
      <c r="CW15" s="1208" t="e">
        <f t="shared" si="2"/>
        <v>#DIV/0!</v>
      </c>
      <c r="CX15" s="1214"/>
      <c r="CY15" s="1210" t="e">
        <f t="shared" si="3"/>
        <v>#DIV/0!</v>
      </c>
      <c r="CZ15" s="1116"/>
      <c r="DA15" s="1207" t="e">
        <f t="shared" si="4"/>
        <v>#DIV/0!</v>
      </c>
      <c r="DB15" s="1114"/>
      <c r="DC15" s="1196" t="e">
        <f t="shared" si="5"/>
        <v>#DIV/0!</v>
      </c>
      <c r="DD15" s="1115"/>
      <c r="DE15" s="1208" t="e">
        <f t="shared" si="6"/>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404"/>
      <c r="AR16" s="20"/>
      <c r="AS16" s="329"/>
      <c r="AT16" s="307"/>
      <c r="AU16" s="21"/>
      <c r="AV16" s="402"/>
      <c r="AW16" s="403"/>
      <c r="AX16" s="398"/>
      <c r="AY16" s="307"/>
      <c r="AZ16" s="348"/>
      <c r="BA16" s="390"/>
      <c r="BB16" s="415"/>
      <c r="BC16" s="416"/>
      <c r="BD16" s="307"/>
      <c r="BE16" s="348"/>
      <c r="BF16" s="390"/>
      <c r="BG16" s="415"/>
      <c r="BH16" s="416"/>
      <c r="BI16" s="307"/>
      <c r="BJ16" s="348"/>
      <c r="BK16" s="390"/>
      <c r="BL16" s="415"/>
      <c r="BM16" s="416"/>
      <c r="BN16" s="307"/>
      <c r="BO16" s="349"/>
      <c r="BP16" s="407"/>
      <c r="BQ16" s="415"/>
      <c r="BR16" s="416"/>
      <c r="BS16" s="307"/>
      <c r="BT16" s="348"/>
      <c r="BU16" s="408"/>
      <c r="BV16" s="415"/>
      <c r="BW16" s="416"/>
      <c r="BX16" s="307"/>
      <c r="BY16" s="349"/>
      <c r="BZ16" s="407"/>
      <c r="CA16" s="415"/>
      <c r="CB16" s="416"/>
      <c r="CC16" s="307"/>
      <c r="CD16" s="348"/>
      <c r="CE16" s="408"/>
      <c r="CF16" s="415"/>
      <c r="CG16" s="416"/>
      <c r="CH16" s="307"/>
      <c r="CI16" s="348"/>
      <c r="CJ16" s="408"/>
      <c r="CK16" s="409"/>
      <c r="CL16" s="410"/>
      <c r="CM16" s="411"/>
      <c r="CN16" s="412"/>
      <c r="CO16" s="1462"/>
      <c r="CP16" s="1203"/>
      <c r="CQ16" s="785" t="e">
        <f t="shared" si="7"/>
        <v>#DIV/0!</v>
      </c>
      <c r="CR16" s="1116"/>
      <c r="CS16" s="786" t="e">
        <f t="shared" si="0"/>
        <v>#DIV/0!</v>
      </c>
      <c r="CT16" s="1114"/>
      <c r="CU16" s="1199" t="e">
        <f t="shared" si="1"/>
        <v>#DIV/0!</v>
      </c>
      <c r="CV16" s="1115"/>
      <c r="CW16" s="1208" t="e">
        <f t="shared" si="2"/>
        <v>#DIV/0!</v>
      </c>
      <c r="CX16" s="1214"/>
      <c r="CY16" s="1210" t="e">
        <f t="shared" si="3"/>
        <v>#DIV/0!</v>
      </c>
      <c r="CZ16" s="1116"/>
      <c r="DA16" s="1207" t="e">
        <f t="shared" si="4"/>
        <v>#DIV/0!</v>
      </c>
      <c r="DB16" s="1114"/>
      <c r="DC16" s="1196" t="e">
        <f t="shared" si="5"/>
        <v>#DIV/0!</v>
      </c>
      <c r="DD16" s="1115"/>
      <c r="DE16" s="1208" t="e">
        <f t="shared" si="6"/>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404"/>
      <c r="AR17" s="20"/>
      <c r="AS17" s="329"/>
      <c r="AT17" s="307"/>
      <c r="AU17" s="21"/>
      <c r="AV17" s="402"/>
      <c r="AW17" s="403"/>
      <c r="AX17" s="398"/>
      <c r="AY17" s="307"/>
      <c r="AZ17" s="348"/>
      <c r="BA17" s="390"/>
      <c r="BB17" s="415"/>
      <c r="BC17" s="416"/>
      <c r="BD17" s="307"/>
      <c r="BE17" s="348"/>
      <c r="BF17" s="390"/>
      <c r="BG17" s="415"/>
      <c r="BH17" s="416"/>
      <c r="BI17" s="307"/>
      <c r="BJ17" s="348"/>
      <c r="BK17" s="390"/>
      <c r="BL17" s="415"/>
      <c r="BM17" s="416"/>
      <c r="BN17" s="307"/>
      <c r="BO17" s="349"/>
      <c r="BP17" s="407"/>
      <c r="BQ17" s="415"/>
      <c r="BR17" s="416"/>
      <c r="BS17" s="307"/>
      <c r="BT17" s="348"/>
      <c r="BU17" s="408"/>
      <c r="BV17" s="415"/>
      <c r="BW17" s="416"/>
      <c r="BX17" s="307"/>
      <c r="BY17" s="349"/>
      <c r="BZ17" s="407"/>
      <c r="CA17" s="415"/>
      <c r="CB17" s="416"/>
      <c r="CC17" s="307"/>
      <c r="CD17" s="348"/>
      <c r="CE17" s="408"/>
      <c r="CF17" s="415"/>
      <c r="CG17" s="416"/>
      <c r="CH17" s="307"/>
      <c r="CI17" s="348"/>
      <c r="CJ17" s="408"/>
      <c r="CK17" s="409"/>
      <c r="CL17" s="410"/>
      <c r="CM17" s="411"/>
      <c r="CN17" s="412"/>
      <c r="CO17" s="1462"/>
      <c r="CP17" s="1203"/>
      <c r="CQ17" s="785" t="e">
        <f t="shared" si="7"/>
        <v>#DIV/0!</v>
      </c>
      <c r="CR17" s="1116"/>
      <c r="CS17" s="786" t="e">
        <f t="shared" si="0"/>
        <v>#DIV/0!</v>
      </c>
      <c r="CT17" s="1114"/>
      <c r="CU17" s="1199" t="e">
        <f t="shared" si="1"/>
        <v>#DIV/0!</v>
      </c>
      <c r="CV17" s="1115"/>
      <c r="CW17" s="1208" t="e">
        <f t="shared" si="2"/>
        <v>#DIV/0!</v>
      </c>
      <c r="CX17" s="1214"/>
      <c r="CY17" s="1210" t="e">
        <f t="shared" si="3"/>
        <v>#DIV/0!</v>
      </c>
      <c r="CZ17" s="1116"/>
      <c r="DA17" s="1207" t="e">
        <f t="shared" si="4"/>
        <v>#DIV/0!</v>
      </c>
      <c r="DB17" s="1114"/>
      <c r="DC17" s="1196" t="e">
        <f t="shared" si="5"/>
        <v>#DIV/0!</v>
      </c>
      <c r="DD17" s="1115"/>
      <c r="DE17" s="1208" t="e">
        <f t="shared" si="6"/>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404"/>
      <c r="AR18" s="20"/>
      <c r="AS18" s="329"/>
      <c r="AT18" s="307"/>
      <c r="AU18" s="21"/>
      <c r="AV18" s="402"/>
      <c r="AW18" s="403"/>
      <c r="AX18" s="398"/>
      <c r="AY18" s="307"/>
      <c r="AZ18" s="348"/>
      <c r="BA18" s="390"/>
      <c r="BB18" s="415"/>
      <c r="BC18" s="416"/>
      <c r="BD18" s="307"/>
      <c r="BE18" s="348"/>
      <c r="BF18" s="390"/>
      <c r="BG18" s="415"/>
      <c r="BH18" s="416"/>
      <c r="BI18" s="307"/>
      <c r="BJ18" s="348"/>
      <c r="BK18" s="390"/>
      <c r="BL18" s="415"/>
      <c r="BM18" s="416"/>
      <c r="BN18" s="307"/>
      <c r="BO18" s="349"/>
      <c r="BP18" s="407"/>
      <c r="BQ18" s="415"/>
      <c r="BR18" s="416"/>
      <c r="BS18" s="307"/>
      <c r="BT18" s="348"/>
      <c r="BU18" s="408"/>
      <c r="BV18" s="415"/>
      <c r="BW18" s="416"/>
      <c r="BX18" s="307"/>
      <c r="BY18" s="349"/>
      <c r="BZ18" s="407"/>
      <c r="CA18" s="415"/>
      <c r="CB18" s="416"/>
      <c r="CC18" s="307"/>
      <c r="CD18" s="348"/>
      <c r="CE18" s="408"/>
      <c r="CF18" s="415"/>
      <c r="CG18" s="416"/>
      <c r="CH18" s="307"/>
      <c r="CI18" s="348"/>
      <c r="CJ18" s="408"/>
      <c r="CK18" s="409"/>
      <c r="CL18" s="410"/>
      <c r="CM18" s="411"/>
      <c r="CN18" s="412"/>
      <c r="CO18" s="1462"/>
      <c r="CP18" s="1203"/>
      <c r="CQ18" s="785" t="e">
        <f t="shared" si="7"/>
        <v>#DIV/0!</v>
      </c>
      <c r="CR18" s="1116"/>
      <c r="CS18" s="786" t="e">
        <f t="shared" si="0"/>
        <v>#DIV/0!</v>
      </c>
      <c r="CT18" s="1114"/>
      <c r="CU18" s="1199" t="e">
        <f t="shared" si="1"/>
        <v>#DIV/0!</v>
      </c>
      <c r="CV18" s="1115"/>
      <c r="CW18" s="1208" t="e">
        <f t="shared" si="2"/>
        <v>#DIV/0!</v>
      </c>
      <c r="CX18" s="1214"/>
      <c r="CY18" s="1210" t="e">
        <f t="shared" si="3"/>
        <v>#DIV/0!</v>
      </c>
      <c r="CZ18" s="1116"/>
      <c r="DA18" s="1207" t="e">
        <f t="shared" si="4"/>
        <v>#DIV/0!</v>
      </c>
      <c r="DB18" s="1114"/>
      <c r="DC18" s="1196" t="e">
        <f t="shared" si="5"/>
        <v>#DIV/0!</v>
      </c>
      <c r="DD18" s="1115"/>
      <c r="DE18" s="1208" t="e">
        <f t="shared" si="6"/>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404"/>
      <c r="AR19" s="20"/>
      <c r="AS19" s="329"/>
      <c r="AT19" s="307"/>
      <c r="AU19" s="21"/>
      <c r="AV19" s="402"/>
      <c r="AW19" s="403"/>
      <c r="AX19" s="398"/>
      <c r="AY19" s="307"/>
      <c r="AZ19" s="348"/>
      <c r="BA19" s="390"/>
      <c r="BB19" s="415"/>
      <c r="BC19" s="416"/>
      <c r="BD19" s="307"/>
      <c r="BE19" s="348"/>
      <c r="BF19" s="390"/>
      <c r="BG19" s="415"/>
      <c r="BH19" s="416"/>
      <c r="BI19" s="307"/>
      <c r="BJ19" s="348"/>
      <c r="BK19" s="390"/>
      <c r="BL19" s="415"/>
      <c r="BM19" s="416"/>
      <c r="BN19" s="307"/>
      <c r="BO19" s="349"/>
      <c r="BP19" s="407"/>
      <c r="BQ19" s="415"/>
      <c r="BR19" s="416"/>
      <c r="BS19" s="307"/>
      <c r="BT19" s="348"/>
      <c r="BU19" s="408"/>
      <c r="BV19" s="415"/>
      <c r="BW19" s="416"/>
      <c r="BX19" s="307"/>
      <c r="BY19" s="349"/>
      <c r="BZ19" s="407"/>
      <c r="CA19" s="415"/>
      <c r="CB19" s="416"/>
      <c r="CC19" s="307"/>
      <c r="CD19" s="348"/>
      <c r="CE19" s="408"/>
      <c r="CF19" s="415"/>
      <c r="CG19" s="416"/>
      <c r="CH19" s="307"/>
      <c r="CI19" s="348"/>
      <c r="CJ19" s="408"/>
      <c r="CK19" s="409"/>
      <c r="CL19" s="410"/>
      <c r="CM19" s="411"/>
      <c r="CN19" s="412"/>
      <c r="CO19" s="1462"/>
      <c r="CP19" s="1203"/>
      <c r="CQ19" s="785" t="e">
        <f t="shared" si="7"/>
        <v>#DIV/0!</v>
      </c>
      <c r="CR19" s="1116"/>
      <c r="CS19" s="786" t="e">
        <f t="shared" si="0"/>
        <v>#DIV/0!</v>
      </c>
      <c r="CT19" s="1114"/>
      <c r="CU19" s="1199" t="e">
        <f t="shared" si="1"/>
        <v>#DIV/0!</v>
      </c>
      <c r="CV19" s="1115"/>
      <c r="CW19" s="1208" t="e">
        <f t="shared" si="2"/>
        <v>#DIV/0!</v>
      </c>
      <c r="CX19" s="1214"/>
      <c r="CY19" s="1210" t="e">
        <f t="shared" si="3"/>
        <v>#DIV/0!</v>
      </c>
      <c r="CZ19" s="1116"/>
      <c r="DA19" s="1207" t="e">
        <f t="shared" si="4"/>
        <v>#DIV/0!</v>
      </c>
      <c r="DB19" s="1114"/>
      <c r="DC19" s="1196" t="e">
        <f t="shared" si="5"/>
        <v>#DIV/0!</v>
      </c>
      <c r="DD19" s="1115"/>
      <c r="DE19" s="1208" t="e">
        <f t="shared" si="6"/>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828"/>
      <c r="AM20" s="1056"/>
      <c r="AN20" s="1056"/>
      <c r="AO20" s="1057"/>
      <c r="AP20" s="1057"/>
      <c r="AQ20" s="404"/>
      <c r="AR20" s="20"/>
      <c r="AS20" s="329"/>
      <c r="AT20" s="307"/>
      <c r="AU20" s="21"/>
      <c r="AV20" s="402"/>
      <c r="AW20" s="403"/>
      <c r="AX20" s="398"/>
      <c r="AY20" s="307"/>
      <c r="AZ20" s="348"/>
      <c r="BA20" s="390"/>
      <c r="BB20" s="415"/>
      <c r="BC20" s="416"/>
      <c r="BD20" s="307"/>
      <c r="BE20" s="348"/>
      <c r="BF20" s="390"/>
      <c r="BG20" s="415"/>
      <c r="BH20" s="416"/>
      <c r="BI20" s="307"/>
      <c r="BJ20" s="348"/>
      <c r="BK20" s="390"/>
      <c r="BL20" s="415"/>
      <c r="BM20" s="416"/>
      <c r="BN20" s="307"/>
      <c r="BO20" s="349"/>
      <c r="BP20" s="407"/>
      <c r="BQ20" s="415"/>
      <c r="BR20" s="416"/>
      <c r="BS20" s="307"/>
      <c r="BT20" s="348"/>
      <c r="BU20" s="408"/>
      <c r="BV20" s="415"/>
      <c r="BW20" s="416"/>
      <c r="BX20" s="307"/>
      <c r="BY20" s="349"/>
      <c r="BZ20" s="407"/>
      <c r="CA20" s="415"/>
      <c r="CB20" s="416"/>
      <c r="CC20" s="307"/>
      <c r="CD20" s="348"/>
      <c r="CE20" s="408"/>
      <c r="CF20" s="415"/>
      <c r="CG20" s="416"/>
      <c r="CH20" s="307"/>
      <c r="CI20" s="348"/>
      <c r="CJ20" s="408"/>
      <c r="CK20" s="409"/>
      <c r="CL20" s="410"/>
      <c r="CM20" s="411"/>
      <c r="CN20" s="412"/>
      <c r="CO20" s="1462"/>
      <c r="CP20" s="1203"/>
      <c r="CQ20" s="785" t="e">
        <f t="shared" si="7"/>
        <v>#DIV/0!</v>
      </c>
      <c r="CR20" s="1116"/>
      <c r="CS20" s="786" t="e">
        <f t="shared" si="0"/>
        <v>#DIV/0!</v>
      </c>
      <c r="CT20" s="1114"/>
      <c r="CU20" s="1199" t="e">
        <f t="shared" si="1"/>
        <v>#DIV/0!</v>
      </c>
      <c r="CV20" s="1115"/>
      <c r="CW20" s="1208" t="e">
        <f t="shared" si="2"/>
        <v>#DIV/0!</v>
      </c>
      <c r="CX20" s="1214"/>
      <c r="CY20" s="1210" t="e">
        <f t="shared" si="3"/>
        <v>#DIV/0!</v>
      </c>
      <c r="CZ20" s="1116"/>
      <c r="DA20" s="1207" t="e">
        <f t="shared" si="4"/>
        <v>#DIV/0!</v>
      </c>
      <c r="DB20" s="1114"/>
      <c r="DC20" s="1196" t="e">
        <f t="shared" si="5"/>
        <v>#DIV/0!</v>
      </c>
      <c r="DD20" s="1115"/>
      <c r="DE20" s="1208" t="e">
        <f t="shared" si="6"/>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918"/>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828"/>
      <c r="AM21" s="1056"/>
      <c r="AN21" s="1056"/>
      <c r="AO21" s="1057"/>
      <c r="AP21" s="1057"/>
      <c r="AQ21" s="404"/>
      <c r="AR21" s="20"/>
      <c r="AS21" s="329"/>
      <c r="AT21" s="307"/>
      <c r="AU21" s="21"/>
      <c r="AV21" s="402"/>
      <c r="AW21" s="403"/>
      <c r="AX21" s="398"/>
      <c r="AY21" s="307"/>
      <c r="AZ21" s="348"/>
      <c r="BA21" s="390"/>
      <c r="BB21" s="415"/>
      <c r="BC21" s="416"/>
      <c r="BD21" s="307"/>
      <c r="BE21" s="348"/>
      <c r="BF21" s="390"/>
      <c r="BG21" s="415"/>
      <c r="BH21" s="416"/>
      <c r="BI21" s="307"/>
      <c r="BJ21" s="348"/>
      <c r="BK21" s="390"/>
      <c r="BL21" s="415"/>
      <c r="BM21" s="416"/>
      <c r="BN21" s="307"/>
      <c r="BO21" s="349"/>
      <c r="BP21" s="407"/>
      <c r="BQ21" s="415"/>
      <c r="BR21" s="416"/>
      <c r="BS21" s="307"/>
      <c r="BT21" s="348"/>
      <c r="BU21" s="408"/>
      <c r="BV21" s="415"/>
      <c r="BW21" s="416"/>
      <c r="BX21" s="307"/>
      <c r="BY21" s="349"/>
      <c r="BZ21" s="407"/>
      <c r="CA21" s="415"/>
      <c r="CB21" s="416"/>
      <c r="CC21" s="307"/>
      <c r="CD21" s="348"/>
      <c r="CE21" s="408"/>
      <c r="CF21" s="415"/>
      <c r="CG21" s="416"/>
      <c r="CH21" s="307"/>
      <c r="CI21" s="348"/>
      <c r="CJ21" s="408"/>
      <c r="CK21" s="409"/>
      <c r="CL21" s="410"/>
      <c r="CM21" s="411"/>
      <c r="CN21" s="412"/>
      <c r="CO21" s="1462"/>
      <c r="CP21" s="1203"/>
      <c r="CQ21" s="785" t="e">
        <f t="shared" si="7"/>
        <v>#DIV/0!</v>
      </c>
      <c r="CR21" s="1116"/>
      <c r="CS21" s="786" t="e">
        <f t="shared" si="0"/>
        <v>#DIV/0!</v>
      </c>
      <c r="CT21" s="1114"/>
      <c r="CU21" s="1199" t="e">
        <f t="shared" si="1"/>
        <v>#DIV/0!</v>
      </c>
      <c r="CV21" s="1115"/>
      <c r="CW21" s="1208" t="e">
        <f t="shared" si="2"/>
        <v>#DIV/0!</v>
      </c>
      <c r="CX21" s="1214"/>
      <c r="CY21" s="1210" t="e">
        <f t="shared" si="3"/>
        <v>#DIV/0!</v>
      </c>
      <c r="CZ21" s="1116"/>
      <c r="DA21" s="1207" t="e">
        <f t="shared" si="4"/>
        <v>#DIV/0!</v>
      </c>
      <c r="DB21" s="1114"/>
      <c r="DC21" s="1196" t="e">
        <f t="shared" si="5"/>
        <v>#DIV/0!</v>
      </c>
      <c r="DD21" s="1115"/>
      <c r="DE21" s="1208" t="e">
        <f t="shared" si="6"/>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6"/>
      <c r="AN22" s="1056"/>
      <c r="AO22" s="1057"/>
      <c r="AP22" s="1057"/>
      <c r="AQ22" s="404"/>
      <c r="AR22" s="20"/>
      <c r="AS22" s="329"/>
      <c r="AT22" s="307"/>
      <c r="AU22" s="21"/>
      <c r="AV22" s="402"/>
      <c r="AW22" s="403"/>
      <c r="AX22" s="398"/>
      <c r="AY22" s="307"/>
      <c r="AZ22" s="348"/>
      <c r="BA22" s="390"/>
      <c r="BB22" s="415"/>
      <c r="BC22" s="416"/>
      <c r="BD22" s="307"/>
      <c r="BE22" s="348"/>
      <c r="BF22" s="390"/>
      <c r="BG22" s="415"/>
      <c r="BH22" s="416"/>
      <c r="BI22" s="307"/>
      <c r="BJ22" s="348"/>
      <c r="BK22" s="390"/>
      <c r="BL22" s="415"/>
      <c r="BM22" s="416"/>
      <c r="BN22" s="307"/>
      <c r="BO22" s="349"/>
      <c r="BP22" s="407"/>
      <c r="BQ22" s="415"/>
      <c r="BR22" s="416"/>
      <c r="BS22" s="307"/>
      <c r="BT22" s="348"/>
      <c r="BU22" s="408"/>
      <c r="BV22" s="415"/>
      <c r="BW22" s="416"/>
      <c r="BX22" s="307"/>
      <c r="BY22" s="349"/>
      <c r="BZ22" s="407"/>
      <c r="CA22" s="415"/>
      <c r="CB22" s="416"/>
      <c r="CC22" s="307"/>
      <c r="CD22" s="348"/>
      <c r="CE22" s="408"/>
      <c r="CF22" s="415"/>
      <c r="CG22" s="416"/>
      <c r="CH22" s="307"/>
      <c r="CI22" s="348"/>
      <c r="CJ22" s="408"/>
      <c r="CK22" s="409"/>
      <c r="CL22" s="410"/>
      <c r="CM22" s="411"/>
      <c r="CN22" s="412"/>
      <c r="CO22" s="1462"/>
      <c r="CP22" s="1203"/>
      <c r="CQ22" s="785" t="e">
        <f t="shared" si="7"/>
        <v>#DIV/0!</v>
      </c>
      <c r="CR22" s="1116"/>
      <c r="CS22" s="786" t="e">
        <f t="shared" si="0"/>
        <v>#DIV/0!</v>
      </c>
      <c r="CT22" s="1114"/>
      <c r="CU22" s="1199" t="e">
        <f t="shared" si="1"/>
        <v>#DIV/0!</v>
      </c>
      <c r="CV22" s="1115"/>
      <c r="CW22" s="1208" t="e">
        <f t="shared" si="2"/>
        <v>#DIV/0!</v>
      </c>
      <c r="CX22" s="1214"/>
      <c r="CY22" s="1210" t="e">
        <f t="shared" si="3"/>
        <v>#DIV/0!</v>
      </c>
      <c r="CZ22" s="1116"/>
      <c r="DA22" s="1207" t="e">
        <f t="shared" si="4"/>
        <v>#DIV/0!</v>
      </c>
      <c r="DB22" s="1114"/>
      <c r="DC22" s="1196" t="e">
        <f t="shared" si="5"/>
        <v>#DIV/0!</v>
      </c>
      <c r="DD22" s="1115"/>
      <c r="DE22" s="1208" t="e">
        <f t="shared" si="6"/>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404"/>
      <c r="AR23" s="20"/>
      <c r="AS23" s="329"/>
      <c r="AT23" s="307"/>
      <c r="AU23" s="21"/>
      <c r="AV23" s="402"/>
      <c r="AW23" s="403"/>
      <c r="AX23" s="398"/>
      <c r="AY23" s="307"/>
      <c r="AZ23" s="348"/>
      <c r="BA23" s="390"/>
      <c r="BB23" s="415"/>
      <c r="BC23" s="416"/>
      <c r="BD23" s="307"/>
      <c r="BE23" s="348"/>
      <c r="BF23" s="390"/>
      <c r="BG23" s="415"/>
      <c r="BH23" s="416"/>
      <c r="BI23" s="307"/>
      <c r="BJ23" s="348"/>
      <c r="BK23" s="390"/>
      <c r="BL23" s="415"/>
      <c r="BM23" s="416"/>
      <c r="BN23" s="307"/>
      <c r="BO23" s="349"/>
      <c r="BP23" s="407"/>
      <c r="BQ23" s="415"/>
      <c r="BR23" s="416"/>
      <c r="BS23" s="307"/>
      <c r="BT23" s="348"/>
      <c r="BU23" s="408"/>
      <c r="BV23" s="415"/>
      <c r="BW23" s="416"/>
      <c r="BX23" s="307"/>
      <c r="BY23" s="349"/>
      <c r="BZ23" s="407"/>
      <c r="CA23" s="415"/>
      <c r="CB23" s="416"/>
      <c r="CC23" s="307"/>
      <c r="CD23" s="348"/>
      <c r="CE23" s="408"/>
      <c r="CF23" s="415"/>
      <c r="CG23" s="416"/>
      <c r="CH23" s="307"/>
      <c r="CI23" s="348"/>
      <c r="CJ23" s="408"/>
      <c r="CK23" s="409"/>
      <c r="CL23" s="410"/>
      <c r="CM23" s="411"/>
      <c r="CN23" s="412"/>
      <c r="CO23" s="1462"/>
      <c r="CP23" s="1203"/>
      <c r="CQ23" s="785" t="e">
        <f t="shared" si="7"/>
        <v>#DIV/0!</v>
      </c>
      <c r="CR23" s="1116"/>
      <c r="CS23" s="786" t="e">
        <f t="shared" si="0"/>
        <v>#DIV/0!</v>
      </c>
      <c r="CT23" s="1114"/>
      <c r="CU23" s="1199" t="e">
        <f t="shared" si="1"/>
        <v>#DIV/0!</v>
      </c>
      <c r="CV23" s="1115"/>
      <c r="CW23" s="1208" t="e">
        <f t="shared" si="2"/>
        <v>#DIV/0!</v>
      </c>
      <c r="CX23" s="1214"/>
      <c r="CY23" s="1210" t="e">
        <f t="shared" si="3"/>
        <v>#DIV/0!</v>
      </c>
      <c r="CZ23" s="1116"/>
      <c r="DA23" s="1207" t="e">
        <f t="shared" si="4"/>
        <v>#DIV/0!</v>
      </c>
      <c r="DB23" s="1114"/>
      <c r="DC23" s="1196" t="e">
        <f t="shared" si="5"/>
        <v>#DIV/0!</v>
      </c>
      <c r="DD23" s="1115"/>
      <c r="DE23" s="1208" t="e">
        <f t="shared" si="6"/>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828"/>
      <c r="AM24" s="1056"/>
      <c r="AN24" s="1056"/>
      <c r="AO24" s="1057"/>
      <c r="AP24" s="1057"/>
      <c r="AQ24" s="404"/>
      <c r="AR24" s="20"/>
      <c r="AS24" s="329"/>
      <c r="AT24" s="307"/>
      <c r="AU24" s="21"/>
      <c r="AV24" s="402"/>
      <c r="AW24" s="403"/>
      <c r="AX24" s="398"/>
      <c r="AY24" s="307"/>
      <c r="AZ24" s="348"/>
      <c r="BA24" s="390"/>
      <c r="BB24" s="415"/>
      <c r="BC24" s="416"/>
      <c r="BD24" s="307"/>
      <c r="BE24" s="348"/>
      <c r="BF24" s="390"/>
      <c r="BG24" s="415"/>
      <c r="BH24" s="416"/>
      <c r="BI24" s="307"/>
      <c r="BJ24" s="348"/>
      <c r="BK24" s="390"/>
      <c r="BL24" s="415"/>
      <c r="BM24" s="416"/>
      <c r="BN24" s="307"/>
      <c r="BO24" s="349"/>
      <c r="BP24" s="407"/>
      <c r="BQ24" s="415"/>
      <c r="BR24" s="416"/>
      <c r="BS24" s="307"/>
      <c r="BT24" s="348"/>
      <c r="BU24" s="408"/>
      <c r="BV24" s="415"/>
      <c r="BW24" s="416"/>
      <c r="BX24" s="307"/>
      <c r="BY24" s="349"/>
      <c r="BZ24" s="407"/>
      <c r="CA24" s="415"/>
      <c r="CB24" s="416"/>
      <c r="CC24" s="307"/>
      <c r="CD24" s="348"/>
      <c r="CE24" s="408"/>
      <c r="CF24" s="415"/>
      <c r="CG24" s="416"/>
      <c r="CH24" s="307"/>
      <c r="CI24" s="348"/>
      <c r="CJ24" s="408"/>
      <c r="CK24" s="409"/>
      <c r="CL24" s="410"/>
      <c r="CM24" s="411"/>
      <c r="CN24" s="412"/>
      <c r="CO24" s="1462"/>
      <c r="CP24" s="1203"/>
      <c r="CQ24" s="785" t="e">
        <f t="shared" si="7"/>
        <v>#DIV/0!</v>
      </c>
      <c r="CR24" s="1116"/>
      <c r="CS24" s="786" t="e">
        <f t="shared" si="0"/>
        <v>#DIV/0!</v>
      </c>
      <c r="CT24" s="1114"/>
      <c r="CU24" s="1199" t="e">
        <f t="shared" si="1"/>
        <v>#DIV/0!</v>
      </c>
      <c r="CV24" s="1115"/>
      <c r="CW24" s="1208" t="e">
        <f t="shared" si="2"/>
        <v>#DIV/0!</v>
      </c>
      <c r="CX24" s="1214"/>
      <c r="CY24" s="1210" t="e">
        <f t="shared" si="3"/>
        <v>#DIV/0!</v>
      </c>
      <c r="CZ24" s="1116"/>
      <c r="DA24" s="1207" t="e">
        <f t="shared" si="4"/>
        <v>#DIV/0!</v>
      </c>
      <c r="DB24" s="1114"/>
      <c r="DC24" s="1196" t="e">
        <f t="shared" si="5"/>
        <v>#DIV/0!</v>
      </c>
      <c r="DD24" s="1115"/>
      <c r="DE24" s="1208" t="e">
        <f t="shared" si="6"/>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2109"/>
      <c r="K25" s="2109"/>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828"/>
      <c r="AM25" s="1056"/>
      <c r="AN25" s="1056"/>
      <c r="AO25" s="1057"/>
      <c r="AP25" s="1057"/>
      <c r="AQ25" s="404"/>
      <c r="AR25" s="20"/>
      <c r="AS25" s="329"/>
      <c r="AT25" s="307"/>
      <c r="AU25" s="21"/>
      <c r="AV25" s="402"/>
      <c r="AW25" s="403"/>
      <c r="AX25" s="398"/>
      <c r="AY25" s="307"/>
      <c r="AZ25" s="348"/>
      <c r="BA25" s="390"/>
      <c r="BB25" s="415"/>
      <c r="BC25" s="416"/>
      <c r="BD25" s="307"/>
      <c r="BE25" s="348"/>
      <c r="BF25" s="390"/>
      <c r="BG25" s="415"/>
      <c r="BH25" s="416"/>
      <c r="BI25" s="307"/>
      <c r="BJ25" s="348"/>
      <c r="BK25" s="390"/>
      <c r="BL25" s="415"/>
      <c r="BM25" s="416"/>
      <c r="BN25" s="307"/>
      <c r="BO25" s="349"/>
      <c r="BP25" s="407"/>
      <c r="BQ25" s="415"/>
      <c r="BR25" s="416"/>
      <c r="BS25" s="307"/>
      <c r="BT25" s="348"/>
      <c r="BU25" s="408"/>
      <c r="BV25" s="415"/>
      <c r="BW25" s="416"/>
      <c r="BX25" s="307"/>
      <c r="BY25" s="349"/>
      <c r="BZ25" s="407"/>
      <c r="CA25" s="415"/>
      <c r="CB25" s="416"/>
      <c r="CC25" s="307"/>
      <c r="CD25" s="348"/>
      <c r="CE25" s="408"/>
      <c r="CF25" s="415"/>
      <c r="CG25" s="416"/>
      <c r="CH25" s="307"/>
      <c r="CI25" s="348"/>
      <c r="CJ25" s="408"/>
      <c r="CK25" s="409"/>
      <c r="CL25" s="410"/>
      <c r="CM25" s="411"/>
      <c r="CN25" s="412"/>
      <c r="CO25" s="1462"/>
      <c r="CP25" s="1203"/>
      <c r="CQ25" s="785" t="e">
        <f t="shared" si="7"/>
        <v>#DIV/0!</v>
      </c>
      <c r="CR25" s="1116"/>
      <c r="CS25" s="786" t="e">
        <f t="shared" si="0"/>
        <v>#DIV/0!</v>
      </c>
      <c r="CT25" s="1114"/>
      <c r="CU25" s="1199" t="e">
        <f t="shared" si="1"/>
        <v>#DIV/0!</v>
      </c>
      <c r="CV25" s="1115"/>
      <c r="CW25" s="1208" t="e">
        <f t="shared" si="2"/>
        <v>#DIV/0!</v>
      </c>
      <c r="CX25" s="1214"/>
      <c r="CY25" s="1210" t="e">
        <f t="shared" si="3"/>
        <v>#DIV/0!</v>
      </c>
      <c r="CZ25" s="1116"/>
      <c r="DA25" s="1207" t="e">
        <f t="shared" si="4"/>
        <v>#DIV/0!</v>
      </c>
      <c r="DB25" s="1114"/>
      <c r="DC25" s="1196" t="e">
        <f t="shared" si="5"/>
        <v>#DIV/0!</v>
      </c>
      <c r="DD25" s="1115"/>
      <c r="DE25" s="1208" t="e">
        <f t="shared" si="6"/>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404"/>
      <c r="AR26" s="20"/>
      <c r="AS26" s="329"/>
      <c r="AT26" s="307"/>
      <c r="AU26" s="21"/>
      <c r="AV26" s="402"/>
      <c r="AW26" s="403"/>
      <c r="AX26" s="398"/>
      <c r="AY26" s="307"/>
      <c r="AZ26" s="348"/>
      <c r="BA26" s="390"/>
      <c r="BB26" s="415"/>
      <c r="BC26" s="416"/>
      <c r="BD26" s="307"/>
      <c r="BE26" s="348"/>
      <c r="BF26" s="390"/>
      <c r="BG26" s="415"/>
      <c r="BH26" s="416"/>
      <c r="BI26" s="307"/>
      <c r="BJ26" s="348"/>
      <c r="BK26" s="390"/>
      <c r="BL26" s="415"/>
      <c r="BM26" s="416"/>
      <c r="BN26" s="307"/>
      <c r="BO26" s="349"/>
      <c r="BP26" s="407"/>
      <c r="BQ26" s="415"/>
      <c r="BR26" s="416"/>
      <c r="BS26" s="307"/>
      <c r="BT26" s="348"/>
      <c r="BU26" s="408"/>
      <c r="BV26" s="415"/>
      <c r="BW26" s="416"/>
      <c r="BX26" s="307"/>
      <c r="BY26" s="349"/>
      <c r="BZ26" s="407"/>
      <c r="CA26" s="415"/>
      <c r="CB26" s="416"/>
      <c r="CC26" s="307"/>
      <c r="CD26" s="348"/>
      <c r="CE26" s="408"/>
      <c r="CF26" s="415"/>
      <c r="CG26" s="416"/>
      <c r="CH26" s="307"/>
      <c r="CI26" s="348"/>
      <c r="CJ26" s="408"/>
      <c r="CK26" s="409"/>
      <c r="CL26" s="410"/>
      <c r="CM26" s="411"/>
      <c r="CN26" s="412"/>
      <c r="CO26" s="1462"/>
      <c r="CP26" s="1203"/>
      <c r="CQ26" s="785" t="e">
        <f t="shared" si="7"/>
        <v>#DIV/0!</v>
      </c>
      <c r="CR26" s="1116"/>
      <c r="CS26" s="786" t="e">
        <f t="shared" si="0"/>
        <v>#DIV/0!</v>
      </c>
      <c r="CT26" s="1114"/>
      <c r="CU26" s="1199" t="e">
        <f t="shared" si="1"/>
        <v>#DIV/0!</v>
      </c>
      <c r="CV26" s="1115"/>
      <c r="CW26" s="1208" t="e">
        <f t="shared" si="2"/>
        <v>#DIV/0!</v>
      </c>
      <c r="CX26" s="1214"/>
      <c r="CY26" s="1210" t="e">
        <f t="shared" si="3"/>
        <v>#DIV/0!</v>
      </c>
      <c r="CZ26" s="1116"/>
      <c r="DA26" s="1207" t="e">
        <f t="shared" si="4"/>
        <v>#DIV/0!</v>
      </c>
      <c r="DB26" s="1114"/>
      <c r="DC26" s="1196" t="e">
        <f t="shared" si="5"/>
        <v>#DIV/0!</v>
      </c>
      <c r="DD26" s="1115"/>
      <c r="DE26" s="1208" t="e">
        <f t="shared" si="6"/>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938" t="s">
        <v>58</v>
      </c>
      <c r="N27" s="2107" t="s">
        <v>335</v>
      </c>
      <c r="O27" s="2107"/>
      <c r="P27" s="1045" t="s">
        <v>336</v>
      </c>
      <c r="Q27" s="2107" t="s">
        <v>337</v>
      </c>
      <c r="R27" s="2107"/>
      <c r="S27" s="1045" t="s">
        <v>338</v>
      </c>
      <c r="T27" s="1045" t="s">
        <v>339</v>
      </c>
      <c r="U27" s="1045" t="s">
        <v>340</v>
      </c>
      <c r="V27" s="939" t="s">
        <v>341</v>
      </c>
      <c r="W27" s="939" t="s">
        <v>342</v>
      </c>
      <c r="X27" s="1046"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404"/>
      <c r="AR27" s="20"/>
      <c r="AS27" s="329"/>
      <c r="AT27" s="307"/>
      <c r="AU27" s="21"/>
      <c r="AV27" s="402"/>
      <c r="AW27" s="403"/>
      <c r="AX27" s="398"/>
      <c r="AY27" s="307"/>
      <c r="AZ27" s="348"/>
      <c r="BA27" s="390"/>
      <c r="BB27" s="415"/>
      <c r="BC27" s="416"/>
      <c r="BD27" s="307"/>
      <c r="BE27" s="348"/>
      <c r="BF27" s="390"/>
      <c r="BG27" s="415"/>
      <c r="BH27" s="416"/>
      <c r="BI27" s="307"/>
      <c r="BJ27" s="348"/>
      <c r="BK27" s="390"/>
      <c r="BL27" s="415"/>
      <c r="BM27" s="416"/>
      <c r="BN27" s="307"/>
      <c r="BO27" s="349"/>
      <c r="BP27" s="407"/>
      <c r="BQ27" s="415"/>
      <c r="BR27" s="416"/>
      <c r="BS27" s="307"/>
      <c r="BT27" s="348"/>
      <c r="BU27" s="408"/>
      <c r="BV27" s="415"/>
      <c r="BW27" s="416"/>
      <c r="BX27" s="307"/>
      <c r="BY27" s="349"/>
      <c r="BZ27" s="407"/>
      <c r="CA27" s="415"/>
      <c r="CB27" s="416"/>
      <c r="CC27" s="307"/>
      <c r="CD27" s="348"/>
      <c r="CE27" s="408"/>
      <c r="CF27" s="415"/>
      <c r="CG27" s="416"/>
      <c r="CH27" s="307"/>
      <c r="CI27" s="348"/>
      <c r="CJ27" s="408"/>
      <c r="CK27" s="409"/>
      <c r="CL27" s="410"/>
      <c r="CM27" s="411"/>
      <c r="CN27" s="412"/>
      <c r="CO27" s="1462"/>
      <c r="CP27" s="1203"/>
      <c r="CQ27" s="785" t="e">
        <f t="shared" si="7"/>
        <v>#DIV/0!</v>
      </c>
      <c r="CR27" s="1116"/>
      <c r="CS27" s="786" t="e">
        <f t="shared" si="0"/>
        <v>#DIV/0!</v>
      </c>
      <c r="CT27" s="1114"/>
      <c r="CU27" s="1199" t="e">
        <f t="shared" si="1"/>
        <v>#DIV/0!</v>
      </c>
      <c r="CV27" s="1115"/>
      <c r="CW27" s="1208" t="e">
        <f t="shared" si="2"/>
        <v>#DIV/0!</v>
      </c>
      <c r="CX27" s="1214"/>
      <c r="CY27" s="1210" t="e">
        <f t="shared" si="3"/>
        <v>#DIV/0!</v>
      </c>
      <c r="CZ27" s="1116"/>
      <c r="DA27" s="1207" t="e">
        <f t="shared" si="4"/>
        <v>#DIV/0!</v>
      </c>
      <c r="DB27" s="1114"/>
      <c r="DC27" s="1196" t="e">
        <f t="shared" si="5"/>
        <v>#DIV/0!</v>
      </c>
      <c r="DD27" s="1115"/>
      <c r="DE27" s="1208" t="e">
        <f t="shared" si="6"/>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404"/>
      <c r="AR28" s="20"/>
      <c r="AS28" s="329"/>
      <c r="AT28" s="307"/>
      <c r="AU28" s="21"/>
      <c r="AV28" s="402"/>
      <c r="AW28" s="403"/>
      <c r="AX28" s="398"/>
      <c r="AY28" s="307"/>
      <c r="AZ28" s="348"/>
      <c r="BA28" s="390"/>
      <c r="BB28" s="415"/>
      <c r="BC28" s="416"/>
      <c r="BD28" s="307"/>
      <c r="BE28" s="348"/>
      <c r="BF28" s="390"/>
      <c r="BG28" s="415"/>
      <c r="BH28" s="416"/>
      <c r="BI28" s="307"/>
      <c r="BJ28" s="348"/>
      <c r="BK28" s="390"/>
      <c r="BL28" s="415"/>
      <c r="BM28" s="416"/>
      <c r="BN28" s="307"/>
      <c r="BO28" s="349"/>
      <c r="BP28" s="407"/>
      <c r="BQ28" s="415"/>
      <c r="BR28" s="416"/>
      <c r="BS28" s="307"/>
      <c r="BT28" s="348"/>
      <c r="BU28" s="408"/>
      <c r="BV28" s="415"/>
      <c r="BW28" s="416"/>
      <c r="BX28" s="307"/>
      <c r="BY28" s="349"/>
      <c r="BZ28" s="407"/>
      <c r="CA28" s="415"/>
      <c r="CB28" s="416"/>
      <c r="CC28" s="307"/>
      <c r="CD28" s="348"/>
      <c r="CE28" s="408"/>
      <c r="CF28" s="415"/>
      <c r="CG28" s="416"/>
      <c r="CH28" s="307"/>
      <c r="CI28" s="348"/>
      <c r="CJ28" s="408"/>
      <c r="CK28" s="409"/>
      <c r="CL28" s="410"/>
      <c r="CM28" s="411"/>
      <c r="CN28" s="412"/>
      <c r="CO28" s="1462"/>
      <c r="CP28" s="1203"/>
      <c r="CQ28" s="785" t="e">
        <f t="shared" si="7"/>
        <v>#DIV/0!</v>
      </c>
      <c r="CR28" s="1116"/>
      <c r="CS28" s="786" t="e">
        <f t="shared" si="0"/>
        <v>#DIV/0!</v>
      </c>
      <c r="CT28" s="1114"/>
      <c r="CU28" s="1199" t="e">
        <f t="shared" si="1"/>
        <v>#DIV/0!</v>
      </c>
      <c r="CV28" s="1115"/>
      <c r="CW28" s="1208" t="e">
        <f t="shared" si="2"/>
        <v>#DIV/0!</v>
      </c>
      <c r="CX28" s="1214"/>
      <c r="CY28" s="1210" t="e">
        <f t="shared" si="3"/>
        <v>#DIV/0!</v>
      </c>
      <c r="CZ28" s="1116"/>
      <c r="DA28" s="1207" t="e">
        <f t="shared" si="4"/>
        <v>#DIV/0!</v>
      </c>
      <c r="DB28" s="1114"/>
      <c r="DC28" s="1196" t="e">
        <f t="shared" si="5"/>
        <v>#DIV/0!</v>
      </c>
      <c r="DD28" s="1115"/>
      <c r="DE28" s="1208" t="e">
        <f t="shared" si="6"/>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8">Q29+S29+T29</f>
        <v>0</v>
      </c>
      <c r="Q29" s="2056"/>
      <c r="R29" s="2057"/>
      <c r="S29" s="908"/>
      <c r="T29" s="908"/>
      <c r="U29" s="908"/>
      <c r="V29" s="908"/>
      <c r="W29" s="947">
        <f t="shared" ref="W29:W47" si="9">U29-V29</f>
        <v>0</v>
      </c>
      <c r="X29" s="878">
        <f t="shared" ref="X29:X47" si="10">Q29*3+S29</f>
        <v>0</v>
      </c>
      <c r="Y29" s="822"/>
      <c r="Z29" s="822"/>
      <c r="AA29" s="932"/>
      <c r="AB29" s="1256"/>
      <c r="AC29" s="892"/>
      <c r="AD29" s="1238"/>
      <c r="AE29" s="934"/>
      <c r="AF29" s="1261"/>
      <c r="AG29" s="1222"/>
      <c r="AH29" s="827"/>
      <c r="AI29" s="959"/>
      <c r="AJ29" s="1275"/>
      <c r="AK29" s="929"/>
      <c r="AL29" s="828"/>
      <c r="AM29" s="1056"/>
      <c r="AN29" s="1056"/>
      <c r="AO29" s="1057"/>
      <c r="AP29" s="1058"/>
      <c r="AQ29" s="404"/>
      <c r="AR29" s="20"/>
      <c r="AS29" s="329"/>
      <c r="AT29" s="307"/>
      <c r="AU29" s="21"/>
      <c r="AV29" s="402"/>
      <c r="AW29" s="403"/>
      <c r="AX29" s="398"/>
      <c r="AY29" s="307"/>
      <c r="AZ29" s="348"/>
      <c r="BA29" s="390"/>
      <c r="BB29" s="415"/>
      <c r="BC29" s="416"/>
      <c r="BD29" s="307"/>
      <c r="BE29" s="348"/>
      <c r="BF29" s="390"/>
      <c r="BG29" s="415"/>
      <c r="BH29" s="416"/>
      <c r="BI29" s="307"/>
      <c r="BJ29" s="348"/>
      <c r="BK29" s="390"/>
      <c r="BL29" s="415"/>
      <c r="BM29" s="416"/>
      <c r="BN29" s="307"/>
      <c r="BO29" s="349"/>
      <c r="BP29" s="407"/>
      <c r="BQ29" s="415"/>
      <c r="BR29" s="416"/>
      <c r="BS29" s="307"/>
      <c r="BT29" s="348"/>
      <c r="BU29" s="408"/>
      <c r="BV29" s="415"/>
      <c r="BW29" s="416"/>
      <c r="BX29" s="307"/>
      <c r="BY29" s="349"/>
      <c r="BZ29" s="407"/>
      <c r="CA29" s="415"/>
      <c r="CB29" s="416"/>
      <c r="CC29" s="307"/>
      <c r="CD29" s="348"/>
      <c r="CE29" s="408"/>
      <c r="CF29" s="415"/>
      <c r="CG29" s="416"/>
      <c r="CH29" s="307"/>
      <c r="CI29" s="348"/>
      <c r="CJ29" s="408"/>
      <c r="CK29" s="409"/>
      <c r="CL29" s="410"/>
      <c r="CM29" s="411"/>
      <c r="CN29" s="412"/>
      <c r="CO29" s="1462"/>
      <c r="CP29" s="1203"/>
      <c r="CQ29" s="785" t="e">
        <f t="shared" si="7"/>
        <v>#DIV/0!</v>
      </c>
      <c r="CR29" s="1116"/>
      <c r="CS29" s="786" t="e">
        <f t="shared" si="0"/>
        <v>#DIV/0!</v>
      </c>
      <c r="CT29" s="1114"/>
      <c r="CU29" s="1199" t="e">
        <f t="shared" si="1"/>
        <v>#DIV/0!</v>
      </c>
      <c r="CV29" s="1115"/>
      <c r="CW29" s="1208" t="e">
        <f t="shared" si="2"/>
        <v>#DIV/0!</v>
      </c>
      <c r="CX29" s="1214"/>
      <c r="CY29" s="1210" t="e">
        <f t="shared" si="3"/>
        <v>#DIV/0!</v>
      </c>
      <c r="CZ29" s="1116"/>
      <c r="DA29" s="1207" t="e">
        <f t="shared" si="4"/>
        <v>#DIV/0!</v>
      </c>
      <c r="DB29" s="1114"/>
      <c r="DC29" s="1196" t="e">
        <f t="shared" si="5"/>
        <v>#DIV/0!</v>
      </c>
      <c r="DD29" s="1115"/>
      <c r="DE29" s="1208" t="e">
        <f t="shared" si="6"/>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8"/>
        <v>0</v>
      </c>
      <c r="Q30" s="2056"/>
      <c r="R30" s="2057"/>
      <c r="S30" s="908"/>
      <c r="T30" s="908"/>
      <c r="U30" s="908"/>
      <c r="V30" s="908"/>
      <c r="W30" s="947">
        <f t="shared" si="9"/>
        <v>0</v>
      </c>
      <c r="X30" s="878">
        <f t="shared" si="10"/>
        <v>0</v>
      </c>
      <c r="Y30" s="822"/>
      <c r="Z30" s="822"/>
      <c r="AA30" s="932"/>
      <c r="AB30" s="1256"/>
      <c r="AC30" s="892"/>
      <c r="AD30" s="1238"/>
      <c r="AE30" s="934"/>
      <c r="AF30" s="1261"/>
      <c r="AG30" s="1222"/>
      <c r="AH30" s="827"/>
      <c r="AI30" s="959"/>
      <c r="AJ30" s="1275"/>
      <c r="AK30" s="929"/>
      <c r="AL30" s="828"/>
      <c r="AM30" s="1059"/>
      <c r="AN30" s="1059"/>
      <c r="AO30" s="1058"/>
      <c r="AP30" s="1057"/>
      <c r="AQ30" s="404"/>
      <c r="AR30" s="20"/>
      <c r="AS30" s="329"/>
      <c r="AT30" s="307"/>
      <c r="AU30" s="21"/>
      <c r="AV30" s="402"/>
      <c r="AW30" s="403"/>
      <c r="AX30" s="398"/>
      <c r="AY30" s="307"/>
      <c r="AZ30" s="348"/>
      <c r="BA30" s="390"/>
      <c r="BB30" s="415"/>
      <c r="BC30" s="416"/>
      <c r="BD30" s="307"/>
      <c r="BE30" s="348"/>
      <c r="BF30" s="390"/>
      <c r="BG30" s="415"/>
      <c r="BH30" s="416"/>
      <c r="BI30" s="307"/>
      <c r="BJ30" s="348"/>
      <c r="BK30" s="390"/>
      <c r="BL30" s="415"/>
      <c r="BM30" s="416"/>
      <c r="BN30" s="307"/>
      <c r="BO30" s="349"/>
      <c r="BP30" s="407"/>
      <c r="BQ30" s="415"/>
      <c r="BR30" s="416"/>
      <c r="BS30" s="307"/>
      <c r="BT30" s="348"/>
      <c r="BU30" s="408"/>
      <c r="BV30" s="415"/>
      <c r="BW30" s="416"/>
      <c r="BX30" s="307"/>
      <c r="BY30" s="349"/>
      <c r="BZ30" s="407"/>
      <c r="CA30" s="415"/>
      <c r="CB30" s="416"/>
      <c r="CC30" s="307"/>
      <c r="CD30" s="348"/>
      <c r="CE30" s="408"/>
      <c r="CF30" s="415"/>
      <c r="CG30" s="416"/>
      <c r="CH30" s="307"/>
      <c r="CI30" s="348"/>
      <c r="CJ30" s="408"/>
      <c r="CK30" s="409"/>
      <c r="CL30" s="410"/>
      <c r="CM30" s="411"/>
      <c r="CN30" s="412"/>
      <c r="CO30" s="1462"/>
      <c r="CP30" s="1203"/>
      <c r="CQ30" s="785" t="e">
        <f t="shared" si="7"/>
        <v>#DIV/0!</v>
      </c>
      <c r="CR30" s="1116"/>
      <c r="CS30" s="786" t="e">
        <f t="shared" si="0"/>
        <v>#DIV/0!</v>
      </c>
      <c r="CT30" s="1114"/>
      <c r="CU30" s="1199" t="e">
        <f t="shared" si="1"/>
        <v>#DIV/0!</v>
      </c>
      <c r="CV30" s="1115"/>
      <c r="CW30" s="1208" t="e">
        <f t="shared" si="2"/>
        <v>#DIV/0!</v>
      </c>
      <c r="CX30" s="1214"/>
      <c r="CY30" s="1210" t="e">
        <f t="shared" si="3"/>
        <v>#DIV/0!</v>
      </c>
      <c r="CZ30" s="1116"/>
      <c r="DA30" s="1207" t="e">
        <f t="shared" si="4"/>
        <v>#DIV/0!</v>
      </c>
      <c r="DB30" s="1114"/>
      <c r="DC30" s="1196" t="e">
        <f t="shared" si="5"/>
        <v>#DIV/0!</v>
      </c>
      <c r="DD30" s="1115"/>
      <c r="DE30" s="1208" t="e">
        <f t="shared" si="6"/>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8"/>
        <v>0</v>
      </c>
      <c r="Q31" s="2056"/>
      <c r="R31" s="2057"/>
      <c r="S31" s="908"/>
      <c r="T31" s="908"/>
      <c r="U31" s="908"/>
      <c r="V31" s="908"/>
      <c r="W31" s="947">
        <f t="shared" si="9"/>
        <v>0</v>
      </c>
      <c r="X31" s="878">
        <f t="shared" si="10"/>
        <v>0</v>
      </c>
      <c r="Y31" s="822"/>
      <c r="Z31" s="822"/>
      <c r="AA31" s="932"/>
      <c r="AB31" s="1256"/>
      <c r="AC31" s="892"/>
      <c r="AD31" s="1238"/>
      <c r="AE31" s="934"/>
      <c r="AF31" s="1261"/>
      <c r="AG31" s="1222"/>
      <c r="AH31" s="827"/>
      <c r="AI31" s="959"/>
      <c r="AJ31" s="1275"/>
      <c r="AK31" s="929"/>
      <c r="AL31" s="828"/>
      <c r="AM31" s="1059"/>
      <c r="AN31" s="1059"/>
      <c r="AO31" s="1058"/>
      <c r="AP31" s="1057"/>
      <c r="AQ31" s="404"/>
      <c r="AR31" s="20"/>
      <c r="AS31" s="329"/>
      <c r="AT31" s="307"/>
      <c r="AU31" s="21"/>
      <c r="AV31" s="402"/>
      <c r="AW31" s="403"/>
      <c r="AX31" s="398"/>
      <c r="AY31" s="307"/>
      <c r="AZ31" s="348"/>
      <c r="BA31" s="390"/>
      <c r="BB31" s="415"/>
      <c r="BC31" s="416"/>
      <c r="BD31" s="307"/>
      <c r="BE31" s="348"/>
      <c r="BF31" s="390"/>
      <c r="BG31" s="415"/>
      <c r="BH31" s="416"/>
      <c r="BI31" s="307"/>
      <c r="BJ31" s="348"/>
      <c r="BK31" s="390"/>
      <c r="BL31" s="415"/>
      <c r="BM31" s="416"/>
      <c r="BN31" s="307"/>
      <c r="BO31" s="349"/>
      <c r="BP31" s="407"/>
      <c r="BQ31" s="415"/>
      <c r="BR31" s="416"/>
      <c r="BS31" s="307"/>
      <c r="BT31" s="348"/>
      <c r="BU31" s="408"/>
      <c r="BV31" s="415"/>
      <c r="BW31" s="416"/>
      <c r="BX31" s="307"/>
      <c r="BY31" s="349"/>
      <c r="BZ31" s="407"/>
      <c r="CA31" s="415"/>
      <c r="CB31" s="416"/>
      <c r="CC31" s="307"/>
      <c r="CD31" s="348"/>
      <c r="CE31" s="408"/>
      <c r="CF31" s="415"/>
      <c r="CG31" s="416"/>
      <c r="CH31" s="307"/>
      <c r="CI31" s="348"/>
      <c r="CJ31" s="408"/>
      <c r="CK31" s="409"/>
      <c r="CL31" s="410"/>
      <c r="CM31" s="411"/>
      <c r="CN31" s="412"/>
      <c r="CO31" s="1462"/>
      <c r="CP31" s="1203"/>
      <c r="CQ31" s="785" t="e">
        <f t="shared" si="7"/>
        <v>#DIV/0!</v>
      </c>
      <c r="CR31" s="1116"/>
      <c r="CS31" s="786" t="e">
        <f t="shared" si="0"/>
        <v>#DIV/0!</v>
      </c>
      <c r="CT31" s="1114"/>
      <c r="CU31" s="1199" t="e">
        <f t="shared" si="1"/>
        <v>#DIV/0!</v>
      </c>
      <c r="CV31" s="1115"/>
      <c r="CW31" s="1208" t="e">
        <f t="shared" si="2"/>
        <v>#DIV/0!</v>
      </c>
      <c r="CX31" s="1214"/>
      <c r="CY31" s="1210" t="e">
        <f t="shared" si="3"/>
        <v>#DIV/0!</v>
      </c>
      <c r="CZ31" s="1116"/>
      <c r="DA31" s="1207" t="e">
        <f t="shared" si="4"/>
        <v>#DIV/0!</v>
      </c>
      <c r="DB31" s="1114"/>
      <c r="DC31" s="1196" t="e">
        <f t="shared" si="5"/>
        <v>#DIV/0!</v>
      </c>
      <c r="DD31" s="1115"/>
      <c r="DE31" s="1208" t="e">
        <f t="shared" si="6"/>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8"/>
        <v>0</v>
      </c>
      <c r="Q32" s="2049"/>
      <c r="R32" s="2050"/>
      <c r="S32" s="910"/>
      <c r="T32" s="910"/>
      <c r="U32" s="910"/>
      <c r="V32" s="910"/>
      <c r="W32" s="948">
        <f t="shared" si="9"/>
        <v>0</v>
      </c>
      <c r="X32" s="878">
        <f t="shared" si="10"/>
        <v>0</v>
      </c>
      <c r="Y32" s="822"/>
      <c r="Z32" s="822"/>
      <c r="AA32" s="932"/>
      <c r="AB32" s="1256"/>
      <c r="AC32" s="892"/>
      <c r="AD32" s="1238"/>
      <c r="AE32" s="934"/>
      <c r="AF32" s="1261"/>
      <c r="AG32" s="1222"/>
      <c r="AH32" s="827"/>
      <c r="AI32" s="959"/>
      <c r="AJ32" s="1275"/>
      <c r="AK32" s="929"/>
      <c r="AL32" s="828"/>
      <c r="AM32" s="1059"/>
      <c r="AN32" s="1059"/>
      <c r="AO32" s="1058"/>
      <c r="AP32" s="1057"/>
      <c r="AQ32" s="404"/>
      <c r="AR32" s="20"/>
      <c r="AS32" s="329"/>
      <c r="AT32" s="307"/>
      <c r="AU32" s="21"/>
      <c r="AV32" s="402"/>
      <c r="AW32" s="403"/>
      <c r="AX32" s="398"/>
      <c r="AY32" s="307"/>
      <c r="AZ32" s="348"/>
      <c r="BA32" s="390"/>
      <c r="BB32" s="415"/>
      <c r="BC32" s="416"/>
      <c r="BD32" s="307"/>
      <c r="BE32" s="348"/>
      <c r="BF32" s="390"/>
      <c r="BG32" s="415"/>
      <c r="BH32" s="416"/>
      <c r="BI32" s="307"/>
      <c r="BJ32" s="348"/>
      <c r="BK32" s="390"/>
      <c r="BL32" s="415"/>
      <c r="BM32" s="416"/>
      <c r="BN32" s="307"/>
      <c r="BO32" s="349"/>
      <c r="BP32" s="407"/>
      <c r="BQ32" s="415"/>
      <c r="BR32" s="416"/>
      <c r="BS32" s="307"/>
      <c r="BT32" s="348"/>
      <c r="BU32" s="408"/>
      <c r="BV32" s="415"/>
      <c r="BW32" s="416"/>
      <c r="BX32" s="307"/>
      <c r="BY32" s="349"/>
      <c r="BZ32" s="407"/>
      <c r="CA32" s="415"/>
      <c r="CB32" s="416"/>
      <c r="CC32" s="307"/>
      <c r="CD32" s="348"/>
      <c r="CE32" s="408"/>
      <c r="CF32" s="415"/>
      <c r="CG32" s="416"/>
      <c r="CH32" s="307"/>
      <c r="CI32" s="348"/>
      <c r="CJ32" s="408"/>
      <c r="CK32" s="409"/>
      <c r="CL32" s="410"/>
      <c r="CM32" s="411"/>
      <c r="CN32" s="412"/>
      <c r="CO32" s="1462"/>
      <c r="CP32" s="1203"/>
      <c r="CQ32" s="785" t="e">
        <f t="shared" si="7"/>
        <v>#DIV/0!</v>
      </c>
      <c r="CR32" s="1116"/>
      <c r="CS32" s="786" t="e">
        <f t="shared" si="0"/>
        <v>#DIV/0!</v>
      </c>
      <c r="CT32" s="1114"/>
      <c r="CU32" s="1199" t="e">
        <f t="shared" si="1"/>
        <v>#DIV/0!</v>
      </c>
      <c r="CV32" s="1115"/>
      <c r="CW32" s="1208" t="e">
        <f t="shared" si="2"/>
        <v>#DIV/0!</v>
      </c>
      <c r="CX32" s="1214"/>
      <c r="CY32" s="1210" t="e">
        <f t="shared" si="3"/>
        <v>#DIV/0!</v>
      </c>
      <c r="CZ32" s="1116"/>
      <c r="DA32" s="1207" t="e">
        <f t="shared" si="4"/>
        <v>#DIV/0!</v>
      </c>
      <c r="DB32" s="1114"/>
      <c r="DC32" s="1196" t="e">
        <f t="shared" si="5"/>
        <v>#DIV/0!</v>
      </c>
      <c r="DD32" s="1115"/>
      <c r="DE32" s="1208" t="e">
        <f t="shared" si="6"/>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8"/>
        <v>0</v>
      </c>
      <c r="Q33" s="2051"/>
      <c r="R33" s="2052"/>
      <c r="S33" s="893"/>
      <c r="T33" s="893"/>
      <c r="U33" s="893"/>
      <c r="V33" s="893"/>
      <c r="W33" s="945">
        <f t="shared" si="9"/>
        <v>0</v>
      </c>
      <c r="X33" s="878">
        <f t="shared" si="10"/>
        <v>0</v>
      </c>
      <c r="Y33" s="822"/>
      <c r="Z33" s="822"/>
      <c r="AA33" s="932"/>
      <c r="AB33" s="1256"/>
      <c r="AC33" s="892"/>
      <c r="AD33" s="1238"/>
      <c r="AE33" s="934"/>
      <c r="AF33" s="1261"/>
      <c r="AG33" s="1222"/>
      <c r="AH33" s="827"/>
      <c r="AI33" s="959"/>
      <c r="AJ33" s="1275"/>
      <c r="AK33" s="929"/>
      <c r="AL33" s="828"/>
      <c r="AM33" s="1056"/>
      <c r="AN33" s="1056"/>
      <c r="AO33" s="1057"/>
      <c r="AP33" s="1057"/>
      <c r="AQ33" s="404"/>
      <c r="AR33" s="20"/>
      <c r="AS33" s="329"/>
      <c r="AT33" s="307"/>
      <c r="AU33" s="21"/>
      <c r="AV33" s="402"/>
      <c r="AW33" s="403"/>
      <c r="AX33" s="398"/>
      <c r="AY33" s="307"/>
      <c r="AZ33" s="348"/>
      <c r="BA33" s="390"/>
      <c r="BB33" s="415"/>
      <c r="BC33" s="416"/>
      <c r="BD33" s="307"/>
      <c r="BE33" s="348"/>
      <c r="BF33" s="390"/>
      <c r="BG33" s="415"/>
      <c r="BH33" s="416"/>
      <c r="BI33" s="307"/>
      <c r="BJ33" s="348"/>
      <c r="BK33" s="390"/>
      <c r="BL33" s="415"/>
      <c r="BM33" s="416"/>
      <c r="BN33" s="307"/>
      <c r="BO33" s="349"/>
      <c r="BP33" s="407"/>
      <c r="BQ33" s="415"/>
      <c r="BR33" s="416"/>
      <c r="BS33" s="307"/>
      <c r="BT33" s="348"/>
      <c r="BU33" s="408"/>
      <c r="BV33" s="415"/>
      <c r="BW33" s="416"/>
      <c r="BX33" s="307"/>
      <c r="BY33" s="349"/>
      <c r="BZ33" s="407"/>
      <c r="CA33" s="415"/>
      <c r="CB33" s="416"/>
      <c r="CC33" s="307"/>
      <c r="CD33" s="348"/>
      <c r="CE33" s="408"/>
      <c r="CF33" s="415"/>
      <c r="CG33" s="416"/>
      <c r="CH33" s="307"/>
      <c r="CI33" s="348"/>
      <c r="CJ33" s="408"/>
      <c r="CK33" s="409"/>
      <c r="CL33" s="410"/>
      <c r="CM33" s="411"/>
      <c r="CN33" s="412"/>
      <c r="CO33" s="1462"/>
      <c r="CP33" s="1203"/>
      <c r="CQ33" s="785" t="e">
        <f t="shared" si="7"/>
        <v>#DIV/0!</v>
      </c>
      <c r="CR33" s="1116"/>
      <c r="CS33" s="786" t="e">
        <f t="shared" si="0"/>
        <v>#DIV/0!</v>
      </c>
      <c r="CT33" s="1114"/>
      <c r="CU33" s="1199" t="e">
        <f t="shared" si="1"/>
        <v>#DIV/0!</v>
      </c>
      <c r="CV33" s="1115"/>
      <c r="CW33" s="1208" t="e">
        <f t="shared" si="2"/>
        <v>#DIV/0!</v>
      </c>
      <c r="CX33" s="1214"/>
      <c r="CY33" s="1210" t="e">
        <f t="shared" si="3"/>
        <v>#DIV/0!</v>
      </c>
      <c r="CZ33" s="1116"/>
      <c r="DA33" s="1207" t="e">
        <f t="shared" si="4"/>
        <v>#DIV/0!</v>
      </c>
      <c r="DB33" s="1114"/>
      <c r="DC33" s="1196" t="e">
        <f t="shared" si="5"/>
        <v>#DIV/0!</v>
      </c>
      <c r="DD33" s="1115"/>
      <c r="DE33" s="1208" t="e">
        <f t="shared" si="6"/>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8"/>
        <v>0</v>
      </c>
      <c r="Q34" s="2051"/>
      <c r="R34" s="2052"/>
      <c r="S34" s="893"/>
      <c r="T34" s="893"/>
      <c r="U34" s="893"/>
      <c r="V34" s="893"/>
      <c r="W34" s="945">
        <f t="shared" si="9"/>
        <v>0</v>
      </c>
      <c r="X34" s="878">
        <f t="shared" si="10"/>
        <v>0</v>
      </c>
      <c r="Y34" s="822"/>
      <c r="Z34" s="822"/>
      <c r="AA34" s="932"/>
      <c r="AB34" s="1256"/>
      <c r="AC34" s="892"/>
      <c r="AD34" s="1238"/>
      <c r="AE34" s="934"/>
      <c r="AF34" s="1261"/>
      <c r="AG34" s="1222"/>
      <c r="AH34" s="827"/>
      <c r="AI34" s="959"/>
      <c r="AJ34" s="1275"/>
      <c r="AK34" s="929"/>
      <c r="AL34" s="828"/>
      <c r="AM34" s="1056"/>
      <c r="AN34" s="1056"/>
      <c r="AO34" s="1057"/>
      <c r="AP34" s="1058"/>
      <c r="AQ34" s="404"/>
      <c r="AR34" s="20"/>
      <c r="AS34" s="329"/>
      <c r="AT34" s="307"/>
      <c r="AU34" s="21"/>
      <c r="AV34" s="402"/>
      <c r="AW34" s="403"/>
      <c r="AX34" s="398"/>
      <c r="AY34" s="307"/>
      <c r="AZ34" s="348"/>
      <c r="BA34" s="390"/>
      <c r="BB34" s="415"/>
      <c r="BC34" s="416"/>
      <c r="BD34" s="307"/>
      <c r="BE34" s="348"/>
      <c r="BF34" s="390"/>
      <c r="BG34" s="415"/>
      <c r="BH34" s="416"/>
      <c r="BI34" s="307"/>
      <c r="BJ34" s="348"/>
      <c r="BK34" s="390"/>
      <c r="BL34" s="415"/>
      <c r="BM34" s="416"/>
      <c r="BN34" s="307"/>
      <c r="BO34" s="349"/>
      <c r="BP34" s="407"/>
      <c r="BQ34" s="415"/>
      <c r="BR34" s="416"/>
      <c r="BS34" s="307"/>
      <c r="BT34" s="348"/>
      <c r="BU34" s="408"/>
      <c r="BV34" s="415"/>
      <c r="BW34" s="416"/>
      <c r="BX34" s="307"/>
      <c r="BY34" s="349"/>
      <c r="BZ34" s="407"/>
      <c r="CA34" s="415"/>
      <c r="CB34" s="416"/>
      <c r="CC34" s="307"/>
      <c r="CD34" s="348"/>
      <c r="CE34" s="408"/>
      <c r="CF34" s="415"/>
      <c r="CG34" s="416"/>
      <c r="CH34" s="307"/>
      <c r="CI34" s="348"/>
      <c r="CJ34" s="408"/>
      <c r="CK34" s="409"/>
      <c r="CL34" s="410"/>
      <c r="CM34" s="411"/>
      <c r="CN34" s="412"/>
      <c r="CO34" s="1462"/>
      <c r="CP34" s="1203"/>
      <c r="CQ34" s="785" t="e">
        <f t="shared" si="7"/>
        <v>#DIV/0!</v>
      </c>
      <c r="CR34" s="1116"/>
      <c r="CS34" s="786" t="e">
        <f t="shared" si="0"/>
        <v>#DIV/0!</v>
      </c>
      <c r="CT34" s="1114"/>
      <c r="CU34" s="1199" t="e">
        <f t="shared" si="1"/>
        <v>#DIV/0!</v>
      </c>
      <c r="CV34" s="1115"/>
      <c r="CW34" s="1208" t="e">
        <f t="shared" si="2"/>
        <v>#DIV/0!</v>
      </c>
      <c r="CX34" s="1214"/>
      <c r="CY34" s="1210" t="e">
        <f t="shared" si="3"/>
        <v>#DIV/0!</v>
      </c>
      <c r="CZ34" s="1116"/>
      <c r="DA34" s="1207" t="e">
        <f t="shared" si="4"/>
        <v>#DIV/0!</v>
      </c>
      <c r="DB34" s="1114"/>
      <c r="DC34" s="1196" t="e">
        <f t="shared" si="5"/>
        <v>#DIV/0!</v>
      </c>
      <c r="DD34" s="1115"/>
      <c r="DE34" s="1208" t="e">
        <f t="shared" si="6"/>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8"/>
        <v>0</v>
      </c>
      <c r="Q35" s="2067"/>
      <c r="R35" s="2075"/>
      <c r="S35" s="860"/>
      <c r="T35" s="860"/>
      <c r="U35" s="860"/>
      <c r="V35" s="860"/>
      <c r="W35" s="945">
        <f t="shared" si="9"/>
        <v>0</v>
      </c>
      <c r="X35" s="878">
        <f t="shared" si="10"/>
        <v>0</v>
      </c>
      <c r="Y35" s="822"/>
      <c r="Z35" s="822"/>
      <c r="AA35" s="932"/>
      <c r="AB35" s="1256"/>
      <c r="AC35" s="892"/>
      <c r="AD35" s="1240"/>
      <c r="AE35" s="934"/>
      <c r="AF35" s="1261"/>
      <c r="AG35" s="1222"/>
      <c r="AH35" s="827"/>
      <c r="AI35" s="959"/>
      <c r="AJ35" s="1275"/>
      <c r="AK35" s="929"/>
      <c r="AL35" s="828"/>
      <c r="AM35" s="1056"/>
      <c r="AN35" s="1056"/>
      <c r="AO35" s="1057"/>
      <c r="AP35" s="1058"/>
      <c r="AQ35" s="404"/>
      <c r="AR35" s="20"/>
      <c r="AS35" s="329"/>
      <c r="AT35" s="307"/>
      <c r="AU35" s="21"/>
      <c r="AV35" s="402"/>
      <c r="AW35" s="403"/>
      <c r="AX35" s="398"/>
      <c r="AY35" s="307"/>
      <c r="AZ35" s="348"/>
      <c r="BA35" s="390"/>
      <c r="BB35" s="415"/>
      <c r="BC35" s="416"/>
      <c r="BD35" s="307"/>
      <c r="BE35" s="348"/>
      <c r="BF35" s="390"/>
      <c r="BG35" s="415"/>
      <c r="BH35" s="416"/>
      <c r="BI35" s="307"/>
      <c r="BJ35" s="348"/>
      <c r="BK35" s="390"/>
      <c r="BL35" s="415"/>
      <c r="BM35" s="416"/>
      <c r="BN35" s="307"/>
      <c r="BO35" s="349"/>
      <c r="BP35" s="407"/>
      <c r="BQ35" s="415"/>
      <c r="BR35" s="416"/>
      <c r="BS35" s="307"/>
      <c r="BT35" s="348"/>
      <c r="BU35" s="408"/>
      <c r="BV35" s="415"/>
      <c r="BW35" s="416"/>
      <c r="BX35" s="307"/>
      <c r="BY35" s="349"/>
      <c r="BZ35" s="407"/>
      <c r="CA35" s="415"/>
      <c r="CB35" s="416"/>
      <c r="CC35" s="307"/>
      <c r="CD35" s="348"/>
      <c r="CE35" s="408"/>
      <c r="CF35" s="415"/>
      <c r="CG35" s="416"/>
      <c r="CH35" s="307"/>
      <c r="CI35" s="348"/>
      <c r="CJ35" s="408"/>
      <c r="CK35" s="409"/>
      <c r="CL35" s="410"/>
      <c r="CM35" s="411"/>
      <c r="CN35" s="412"/>
      <c r="CO35" s="1462"/>
      <c r="CP35" s="1203"/>
      <c r="CQ35" s="785" t="e">
        <f t="shared" si="7"/>
        <v>#DIV/0!</v>
      </c>
      <c r="CR35" s="1116"/>
      <c r="CS35" s="786" t="e">
        <f t="shared" si="0"/>
        <v>#DIV/0!</v>
      </c>
      <c r="CT35" s="1114"/>
      <c r="CU35" s="1199" t="e">
        <f t="shared" si="1"/>
        <v>#DIV/0!</v>
      </c>
      <c r="CV35" s="1115"/>
      <c r="CW35" s="1208" t="e">
        <f t="shared" si="2"/>
        <v>#DIV/0!</v>
      </c>
      <c r="CX35" s="1214"/>
      <c r="CY35" s="1210" t="e">
        <f t="shared" si="3"/>
        <v>#DIV/0!</v>
      </c>
      <c r="CZ35" s="1116"/>
      <c r="DA35" s="1207" t="e">
        <f t="shared" si="4"/>
        <v>#DIV/0!</v>
      </c>
      <c r="DB35" s="1114"/>
      <c r="DC35" s="1196" t="e">
        <f t="shared" si="5"/>
        <v>#DIV/0!</v>
      </c>
      <c r="DD35" s="1115"/>
      <c r="DE35" s="1208" t="e">
        <f t="shared" si="6"/>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8"/>
        <v>0</v>
      </c>
      <c r="Q36" s="2067"/>
      <c r="R36" s="2075"/>
      <c r="S36" s="860"/>
      <c r="T36" s="860"/>
      <c r="U36" s="860"/>
      <c r="V36" s="860"/>
      <c r="W36" s="945">
        <f t="shared" si="9"/>
        <v>0</v>
      </c>
      <c r="X36" s="878">
        <f t="shared" si="10"/>
        <v>0</v>
      </c>
      <c r="Y36" s="822"/>
      <c r="Z36" s="822"/>
      <c r="AA36" s="932"/>
      <c r="AB36" s="1256"/>
      <c r="AC36" s="892"/>
      <c r="AD36" s="1238"/>
      <c r="AE36" s="934"/>
      <c r="AF36" s="1261"/>
      <c r="AG36" s="1222"/>
      <c r="AH36" s="827"/>
      <c r="AI36" s="959"/>
      <c r="AJ36" s="1275"/>
      <c r="AK36" s="929"/>
      <c r="AL36" s="828"/>
      <c r="AM36" s="1056"/>
      <c r="AN36" s="1056"/>
      <c r="AO36" s="1057"/>
      <c r="AP36" s="1058"/>
      <c r="AQ36" s="404"/>
      <c r="AR36" s="20"/>
      <c r="AS36" s="329"/>
      <c r="AT36" s="307"/>
      <c r="AU36" s="21"/>
      <c r="AV36" s="402"/>
      <c r="AW36" s="403"/>
      <c r="AX36" s="398"/>
      <c r="AY36" s="307"/>
      <c r="AZ36" s="348"/>
      <c r="BA36" s="390"/>
      <c r="BB36" s="415"/>
      <c r="BC36" s="416"/>
      <c r="BD36" s="307"/>
      <c r="BE36" s="348"/>
      <c r="BF36" s="390"/>
      <c r="BG36" s="415"/>
      <c r="BH36" s="416"/>
      <c r="BI36" s="307"/>
      <c r="BJ36" s="348"/>
      <c r="BK36" s="390"/>
      <c r="BL36" s="415"/>
      <c r="BM36" s="416"/>
      <c r="BN36" s="307"/>
      <c r="BO36" s="349"/>
      <c r="BP36" s="407"/>
      <c r="BQ36" s="415"/>
      <c r="BR36" s="416"/>
      <c r="BS36" s="307"/>
      <c r="BT36" s="348"/>
      <c r="BU36" s="408"/>
      <c r="BV36" s="415"/>
      <c r="BW36" s="416"/>
      <c r="BX36" s="307"/>
      <c r="BY36" s="349"/>
      <c r="BZ36" s="407"/>
      <c r="CA36" s="415"/>
      <c r="CB36" s="416"/>
      <c r="CC36" s="307"/>
      <c r="CD36" s="348"/>
      <c r="CE36" s="408"/>
      <c r="CF36" s="415"/>
      <c r="CG36" s="416"/>
      <c r="CH36" s="307"/>
      <c r="CI36" s="348"/>
      <c r="CJ36" s="408"/>
      <c r="CK36" s="409"/>
      <c r="CL36" s="410"/>
      <c r="CM36" s="411"/>
      <c r="CN36" s="412"/>
      <c r="CO36" s="1462"/>
      <c r="CP36" s="1203"/>
      <c r="CQ36" s="785" t="e">
        <f t="shared" si="7"/>
        <v>#DIV/0!</v>
      </c>
      <c r="CR36" s="1116"/>
      <c r="CS36" s="786" t="e">
        <f t="shared" si="0"/>
        <v>#DIV/0!</v>
      </c>
      <c r="CT36" s="1114"/>
      <c r="CU36" s="1199" t="e">
        <f t="shared" si="1"/>
        <v>#DIV/0!</v>
      </c>
      <c r="CV36" s="1115"/>
      <c r="CW36" s="1208" t="e">
        <f t="shared" si="2"/>
        <v>#DIV/0!</v>
      </c>
      <c r="CX36" s="1214"/>
      <c r="CY36" s="1210" t="e">
        <f t="shared" si="3"/>
        <v>#DIV/0!</v>
      </c>
      <c r="CZ36" s="1116"/>
      <c r="DA36" s="1207" t="e">
        <f t="shared" si="4"/>
        <v>#DIV/0!</v>
      </c>
      <c r="DB36" s="1114"/>
      <c r="DC36" s="1196" t="e">
        <f t="shared" si="5"/>
        <v>#DIV/0!</v>
      </c>
      <c r="DD36" s="1115"/>
      <c r="DE36" s="1208" t="e">
        <f t="shared" si="6"/>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8"/>
        <v>0</v>
      </c>
      <c r="Q37" s="2067"/>
      <c r="R37" s="2075"/>
      <c r="S37" s="860"/>
      <c r="T37" s="860"/>
      <c r="U37" s="860"/>
      <c r="V37" s="860"/>
      <c r="W37" s="945">
        <f t="shared" si="9"/>
        <v>0</v>
      </c>
      <c r="X37" s="878">
        <f t="shared" si="10"/>
        <v>0</v>
      </c>
      <c r="Y37" s="822"/>
      <c r="Z37" s="822"/>
      <c r="AA37" s="932"/>
      <c r="AB37" s="1256"/>
      <c r="AC37" s="892"/>
      <c r="AD37" s="1238"/>
      <c r="AE37" s="934"/>
      <c r="AF37" s="1261"/>
      <c r="AG37" s="1222"/>
      <c r="AH37" s="827"/>
      <c r="AI37" s="959"/>
      <c r="AJ37" s="1275"/>
      <c r="AK37" s="1060"/>
      <c r="AL37" s="828"/>
      <c r="AM37" s="1059"/>
      <c r="AN37" s="1059"/>
      <c r="AO37" s="1058"/>
      <c r="AP37" s="1058"/>
      <c r="AQ37" s="404"/>
      <c r="AR37" s="20"/>
      <c r="AS37" s="329"/>
      <c r="AT37" s="307"/>
      <c r="AU37" s="21"/>
      <c r="AV37" s="402"/>
      <c r="AW37" s="403"/>
      <c r="AX37" s="398"/>
      <c r="AY37" s="307"/>
      <c r="AZ37" s="348"/>
      <c r="BA37" s="390"/>
      <c r="BB37" s="415"/>
      <c r="BC37" s="416"/>
      <c r="BD37" s="307"/>
      <c r="BE37" s="348"/>
      <c r="BF37" s="390"/>
      <c r="BG37" s="415"/>
      <c r="BH37" s="416"/>
      <c r="BI37" s="307"/>
      <c r="BJ37" s="348"/>
      <c r="BK37" s="390"/>
      <c r="BL37" s="415"/>
      <c r="BM37" s="416"/>
      <c r="BN37" s="307"/>
      <c r="BO37" s="349"/>
      <c r="BP37" s="407"/>
      <c r="BQ37" s="415"/>
      <c r="BR37" s="416"/>
      <c r="BS37" s="307"/>
      <c r="BT37" s="348"/>
      <c r="BU37" s="408"/>
      <c r="BV37" s="415"/>
      <c r="BW37" s="416"/>
      <c r="BX37" s="307"/>
      <c r="BY37" s="349"/>
      <c r="BZ37" s="407"/>
      <c r="CA37" s="415"/>
      <c r="CB37" s="416"/>
      <c r="CC37" s="307"/>
      <c r="CD37" s="348"/>
      <c r="CE37" s="408"/>
      <c r="CF37" s="415"/>
      <c r="CG37" s="416"/>
      <c r="CH37" s="307"/>
      <c r="CI37" s="348"/>
      <c r="CJ37" s="408"/>
      <c r="CK37" s="409"/>
      <c r="CL37" s="410"/>
      <c r="CM37" s="411"/>
      <c r="CN37" s="412"/>
      <c r="CO37" s="1462"/>
      <c r="CP37" s="1203"/>
      <c r="CQ37" s="785" t="e">
        <f t="shared" si="7"/>
        <v>#DIV/0!</v>
      </c>
      <c r="CR37" s="1116"/>
      <c r="CS37" s="786" t="e">
        <f t="shared" si="0"/>
        <v>#DIV/0!</v>
      </c>
      <c r="CT37" s="1114"/>
      <c r="CU37" s="1199" t="e">
        <f t="shared" si="1"/>
        <v>#DIV/0!</v>
      </c>
      <c r="CV37" s="1115"/>
      <c r="CW37" s="1208" t="e">
        <f t="shared" si="2"/>
        <v>#DIV/0!</v>
      </c>
      <c r="CX37" s="1214"/>
      <c r="CY37" s="1210" t="e">
        <f t="shared" si="3"/>
        <v>#DIV/0!</v>
      </c>
      <c r="CZ37" s="1116"/>
      <c r="DA37" s="1207" t="e">
        <f t="shared" si="4"/>
        <v>#DIV/0!</v>
      </c>
      <c r="DB37" s="1114"/>
      <c r="DC37" s="1196" t="e">
        <f t="shared" si="5"/>
        <v>#DIV/0!</v>
      </c>
      <c r="DD37" s="1115"/>
      <c r="DE37" s="1208" t="e">
        <f t="shared" si="6"/>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8"/>
        <v>0</v>
      </c>
      <c r="Q38" s="2067"/>
      <c r="R38" s="2075"/>
      <c r="S38" s="860"/>
      <c r="T38" s="860"/>
      <c r="U38" s="860"/>
      <c r="V38" s="860"/>
      <c r="W38" s="945">
        <f t="shared" si="9"/>
        <v>0</v>
      </c>
      <c r="X38" s="878">
        <f t="shared" si="10"/>
        <v>0</v>
      </c>
      <c r="Y38" s="822"/>
      <c r="Z38" s="822"/>
      <c r="AA38" s="468"/>
      <c r="AB38" s="1257"/>
      <c r="AC38" s="165"/>
      <c r="AD38" s="1238"/>
      <c r="AE38" s="469"/>
      <c r="AF38" s="1262"/>
      <c r="AG38" s="166"/>
      <c r="AH38" s="827"/>
      <c r="AI38" s="959"/>
      <c r="AJ38" s="1275"/>
      <c r="AK38" s="929"/>
      <c r="AL38" s="828"/>
      <c r="AM38" s="1059"/>
      <c r="AN38" s="1059"/>
      <c r="AO38" s="1058"/>
      <c r="AP38" s="1058"/>
      <c r="AQ38" s="404"/>
      <c r="AR38" s="20"/>
      <c r="AS38" s="329"/>
      <c r="AT38" s="307"/>
      <c r="AU38" s="21"/>
      <c r="AV38" s="402"/>
      <c r="AW38" s="403"/>
      <c r="AX38" s="398"/>
      <c r="AY38" s="307"/>
      <c r="AZ38" s="348"/>
      <c r="BA38" s="390"/>
      <c r="BB38" s="415"/>
      <c r="BC38" s="416"/>
      <c r="BD38" s="307"/>
      <c r="BE38" s="348"/>
      <c r="BF38" s="390"/>
      <c r="BG38" s="415"/>
      <c r="BH38" s="416"/>
      <c r="BI38" s="307"/>
      <c r="BJ38" s="348"/>
      <c r="BK38" s="390"/>
      <c r="BL38" s="415"/>
      <c r="BM38" s="416"/>
      <c r="BN38" s="307"/>
      <c r="BO38" s="349"/>
      <c r="BP38" s="407"/>
      <c r="BQ38" s="415"/>
      <c r="BR38" s="416"/>
      <c r="BS38" s="307"/>
      <c r="BT38" s="348"/>
      <c r="BU38" s="408"/>
      <c r="BV38" s="415"/>
      <c r="BW38" s="416"/>
      <c r="BX38" s="307"/>
      <c r="BY38" s="349"/>
      <c r="BZ38" s="407"/>
      <c r="CA38" s="415"/>
      <c r="CB38" s="416"/>
      <c r="CC38" s="307"/>
      <c r="CD38" s="348"/>
      <c r="CE38" s="408"/>
      <c r="CF38" s="415"/>
      <c r="CG38" s="416"/>
      <c r="CH38" s="307"/>
      <c r="CI38" s="348"/>
      <c r="CJ38" s="408"/>
      <c r="CK38" s="409"/>
      <c r="CL38" s="410"/>
      <c r="CM38" s="411"/>
      <c r="CN38" s="412"/>
      <c r="CO38" s="1462"/>
      <c r="CP38" s="1203"/>
      <c r="CQ38" s="785" t="e">
        <f t="shared" si="7"/>
        <v>#DIV/0!</v>
      </c>
      <c r="CR38" s="1116"/>
      <c r="CS38" s="786" t="e">
        <f t="shared" si="0"/>
        <v>#DIV/0!</v>
      </c>
      <c r="CT38" s="1114"/>
      <c r="CU38" s="1199" t="e">
        <f t="shared" si="1"/>
        <v>#DIV/0!</v>
      </c>
      <c r="CV38" s="1115"/>
      <c r="CW38" s="1208" t="e">
        <f t="shared" si="2"/>
        <v>#DIV/0!</v>
      </c>
      <c r="CX38" s="1214"/>
      <c r="CY38" s="1210" t="e">
        <f t="shared" si="3"/>
        <v>#DIV/0!</v>
      </c>
      <c r="CZ38" s="1116"/>
      <c r="DA38" s="1207" t="e">
        <f t="shared" si="4"/>
        <v>#DIV/0!</v>
      </c>
      <c r="DB38" s="1114"/>
      <c r="DC38" s="1196" t="e">
        <f t="shared" si="5"/>
        <v>#DIV/0!</v>
      </c>
      <c r="DD38" s="1115"/>
      <c r="DE38" s="1208" t="e">
        <f t="shared" si="6"/>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8"/>
        <v>0</v>
      </c>
      <c r="Q39" s="2067"/>
      <c r="R39" s="2075"/>
      <c r="S39" s="860"/>
      <c r="T39" s="860"/>
      <c r="U39" s="860"/>
      <c r="V39" s="860"/>
      <c r="W39" s="945">
        <f t="shared" si="9"/>
        <v>0</v>
      </c>
      <c r="X39" s="878">
        <f t="shared" si="10"/>
        <v>0</v>
      </c>
      <c r="Y39" s="822"/>
      <c r="Z39" s="822"/>
      <c r="AA39" s="932"/>
      <c r="AB39" s="1256"/>
      <c r="AC39" s="892"/>
      <c r="AD39" s="890" t="s">
        <v>361</v>
      </c>
      <c r="AE39" s="934"/>
      <c r="AF39" s="1261"/>
      <c r="AG39" s="1222"/>
      <c r="AH39" s="827"/>
      <c r="AI39" s="959"/>
      <c r="AJ39" s="1275"/>
      <c r="AK39" s="929"/>
      <c r="AL39" s="828"/>
      <c r="AM39" s="1059"/>
      <c r="AN39" s="1059"/>
      <c r="AO39" s="1058"/>
      <c r="AP39" s="1058"/>
      <c r="AQ39" s="404"/>
      <c r="AR39" s="20"/>
      <c r="AS39" s="329"/>
      <c r="AT39" s="307"/>
      <c r="AU39" s="21"/>
      <c r="AV39" s="402"/>
      <c r="AW39" s="403"/>
      <c r="AX39" s="398"/>
      <c r="AY39" s="307"/>
      <c r="AZ39" s="348"/>
      <c r="BA39" s="390"/>
      <c r="BB39" s="415"/>
      <c r="BC39" s="416"/>
      <c r="BD39" s="307"/>
      <c r="BE39" s="348"/>
      <c r="BF39" s="390"/>
      <c r="BG39" s="415"/>
      <c r="BH39" s="416"/>
      <c r="BI39" s="307"/>
      <c r="BJ39" s="348"/>
      <c r="BK39" s="390"/>
      <c r="BL39" s="415"/>
      <c r="BM39" s="416"/>
      <c r="BN39" s="307"/>
      <c r="BO39" s="349"/>
      <c r="BP39" s="407"/>
      <c r="BQ39" s="415"/>
      <c r="BR39" s="416"/>
      <c r="BS39" s="307"/>
      <c r="BT39" s="348"/>
      <c r="BU39" s="408"/>
      <c r="BV39" s="415"/>
      <c r="BW39" s="416"/>
      <c r="BX39" s="307"/>
      <c r="BY39" s="349"/>
      <c r="BZ39" s="407"/>
      <c r="CA39" s="415"/>
      <c r="CB39" s="416"/>
      <c r="CC39" s="307"/>
      <c r="CD39" s="348"/>
      <c r="CE39" s="408"/>
      <c r="CF39" s="415"/>
      <c r="CG39" s="416"/>
      <c r="CH39" s="307"/>
      <c r="CI39" s="348"/>
      <c r="CJ39" s="408"/>
      <c r="CK39" s="409"/>
      <c r="CL39" s="410"/>
      <c r="CM39" s="411"/>
      <c r="CN39" s="412"/>
      <c r="CO39" s="1462"/>
      <c r="CP39" s="1203"/>
      <c r="CQ39" s="785" t="e">
        <f t="shared" si="7"/>
        <v>#DIV/0!</v>
      </c>
      <c r="CR39" s="1116"/>
      <c r="CS39" s="786" t="e">
        <f t="shared" si="0"/>
        <v>#DIV/0!</v>
      </c>
      <c r="CT39" s="1114"/>
      <c r="CU39" s="1199" t="e">
        <f t="shared" si="1"/>
        <v>#DIV/0!</v>
      </c>
      <c r="CV39" s="1115"/>
      <c r="CW39" s="1208" t="e">
        <f t="shared" si="2"/>
        <v>#DIV/0!</v>
      </c>
      <c r="CX39" s="1214"/>
      <c r="CY39" s="1210" t="e">
        <f t="shared" si="3"/>
        <v>#DIV/0!</v>
      </c>
      <c r="CZ39" s="1116"/>
      <c r="DA39" s="1207" t="e">
        <f t="shared" si="4"/>
        <v>#DIV/0!</v>
      </c>
      <c r="DB39" s="1114"/>
      <c r="DC39" s="1196" t="e">
        <f t="shared" si="5"/>
        <v>#DIV/0!</v>
      </c>
      <c r="DD39" s="1115"/>
      <c r="DE39" s="1208" t="e">
        <f t="shared" si="6"/>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8"/>
        <v>0</v>
      </c>
      <c r="Q40" s="2067"/>
      <c r="R40" s="2075"/>
      <c r="S40" s="860"/>
      <c r="T40" s="860"/>
      <c r="U40" s="860"/>
      <c r="V40" s="860"/>
      <c r="W40" s="945">
        <f t="shared" si="9"/>
        <v>0</v>
      </c>
      <c r="X40" s="878">
        <f t="shared" si="10"/>
        <v>0</v>
      </c>
      <c r="Y40" s="822"/>
      <c r="Z40" s="822"/>
      <c r="AA40" s="932"/>
      <c r="AB40" s="1256"/>
      <c r="AC40" s="892"/>
      <c r="AD40" s="1241"/>
      <c r="AE40" s="934"/>
      <c r="AF40" s="1261"/>
      <c r="AG40" s="1222"/>
      <c r="AH40" s="827"/>
      <c r="AI40" s="959"/>
      <c r="AJ40" s="1275"/>
      <c r="AK40" s="929"/>
      <c r="AL40" s="828"/>
      <c r="AM40" s="1059"/>
      <c r="AN40" s="1059"/>
      <c r="AO40" s="1058"/>
      <c r="AP40" s="1058"/>
      <c r="AQ40" s="404"/>
      <c r="AR40" s="20"/>
      <c r="AS40" s="329"/>
      <c r="AT40" s="307"/>
      <c r="AU40" s="21"/>
      <c r="AV40" s="402"/>
      <c r="AW40" s="403"/>
      <c r="AX40" s="398"/>
      <c r="AY40" s="307"/>
      <c r="AZ40" s="348"/>
      <c r="BA40" s="390"/>
      <c r="BB40" s="415"/>
      <c r="BC40" s="416"/>
      <c r="BD40" s="307"/>
      <c r="BE40" s="348"/>
      <c r="BF40" s="390"/>
      <c r="BG40" s="415"/>
      <c r="BH40" s="416"/>
      <c r="BI40" s="307"/>
      <c r="BJ40" s="348"/>
      <c r="BK40" s="390"/>
      <c r="BL40" s="415"/>
      <c r="BM40" s="416"/>
      <c r="BN40" s="307"/>
      <c r="BO40" s="349"/>
      <c r="BP40" s="407"/>
      <c r="BQ40" s="415"/>
      <c r="BR40" s="416"/>
      <c r="BS40" s="307"/>
      <c r="BT40" s="348"/>
      <c r="BU40" s="408"/>
      <c r="BV40" s="415"/>
      <c r="BW40" s="416"/>
      <c r="BX40" s="307"/>
      <c r="BY40" s="349"/>
      <c r="BZ40" s="407"/>
      <c r="CA40" s="415"/>
      <c r="CB40" s="416"/>
      <c r="CC40" s="307"/>
      <c r="CD40" s="348"/>
      <c r="CE40" s="408"/>
      <c r="CF40" s="415"/>
      <c r="CG40" s="416"/>
      <c r="CH40" s="307"/>
      <c r="CI40" s="348"/>
      <c r="CJ40" s="408"/>
      <c r="CK40" s="409"/>
      <c r="CL40" s="410"/>
      <c r="CM40" s="411"/>
      <c r="CN40" s="412"/>
      <c r="CO40" s="1462"/>
      <c r="CP40" s="1203"/>
      <c r="CQ40" s="785" t="e">
        <f t="shared" si="7"/>
        <v>#DIV/0!</v>
      </c>
      <c r="CR40" s="1116"/>
      <c r="CS40" s="786" t="e">
        <f t="shared" si="0"/>
        <v>#DIV/0!</v>
      </c>
      <c r="CT40" s="1114"/>
      <c r="CU40" s="1199" t="e">
        <f t="shared" si="1"/>
        <v>#DIV/0!</v>
      </c>
      <c r="CV40" s="1115"/>
      <c r="CW40" s="1208" t="e">
        <f t="shared" si="2"/>
        <v>#DIV/0!</v>
      </c>
      <c r="CX40" s="1214"/>
      <c r="CY40" s="1210" t="e">
        <f t="shared" si="3"/>
        <v>#DIV/0!</v>
      </c>
      <c r="CZ40" s="1116"/>
      <c r="DA40" s="1207" t="e">
        <f t="shared" si="4"/>
        <v>#DIV/0!</v>
      </c>
      <c r="DB40" s="1114"/>
      <c r="DC40" s="1196" t="e">
        <f t="shared" si="5"/>
        <v>#DIV/0!</v>
      </c>
      <c r="DD40" s="1115"/>
      <c r="DE40" s="1208" t="e">
        <f t="shared" si="6"/>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8"/>
        <v>0</v>
      </c>
      <c r="Q41" s="2067"/>
      <c r="R41" s="2075"/>
      <c r="S41" s="860"/>
      <c r="T41" s="860"/>
      <c r="U41" s="860"/>
      <c r="V41" s="860"/>
      <c r="W41" s="945">
        <f t="shared" si="9"/>
        <v>0</v>
      </c>
      <c r="X41" s="878">
        <f t="shared" si="10"/>
        <v>0</v>
      </c>
      <c r="Y41" s="822"/>
      <c r="Z41" s="822"/>
      <c r="AA41" s="616"/>
      <c r="AB41" s="1258"/>
      <c r="AC41" s="892"/>
      <c r="AD41" s="1241"/>
      <c r="AE41" s="470"/>
      <c r="AF41" s="1263"/>
      <c r="AG41" s="1222"/>
      <c r="AH41" s="827"/>
      <c r="AI41" s="959"/>
      <c r="AJ41" s="1275"/>
      <c r="AK41" s="929"/>
      <c r="AL41" s="828"/>
      <c r="AM41" s="1059"/>
      <c r="AN41" s="1059"/>
      <c r="AO41" s="1058"/>
      <c r="AP41" s="1058"/>
      <c r="AQ41" s="404"/>
      <c r="AR41" s="20"/>
      <c r="AS41" s="329"/>
      <c r="AT41" s="307"/>
      <c r="AU41" s="21"/>
      <c r="AV41" s="402"/>
      <c r="AW41" s="403"/>
      <c r="AX41" s="398"/>
      <c r="AY41" s="307"/>
      <c r="AZ41" s="348"/>
      <c r="BA41" s="390"/>
      <c r="BB41" s="415"/>
      <c r="BC41" s="416"/>
      <c r="BD41" s="307"/>
      <c r="BE41" s="348"/>
      <c r="BF41" s="390"/>
      <c r="BG41" s="415"/>
      <c r="BH41" s="416"/>
      <c r="BI41" s="307"/>
      <c r="BJ41" s="348"/>
      <c r="BK41" s="390"/>
      <c r="BL41" s="415"/>
      <c r="BM41" s="416"/>
      <c r="BN41" s="307"/>
      <c r="BO41" s="349"/>
      <c r="BP41" s="407"/>
      <c r="BQ41" s="415"/>
      <c r="BR41" s="416"/>
      <c r="BS41" s="307"/>
      <c r="BT41" s="348"/>
      <c r="BU41" s="408"/>
      <c r="BV41" s="415"/>
      <c r="BW41" s="416"/>
      <c r="BX41" s="307"/>
      <c r="BY41" s="349"/>
      <c r="BZ41" s="407"/>
      <c r="CA41" s="415"/>
      <c r="CB41" s="416"/>
      <c r="CC41" s="307"/>
      <c r="CD41" s="348"/>
      <c r="CE41" s="408"/>
      <c r="CF41" s="415"/>
      <c r="CG41" s="416"/>
      <c r="CH41" s="307"/>
      <c r="CI41" s="348"/>
      <c r="CJ41" s="408"/>
      <c r="CK41" s="409"/>
      <c r="CL41" s="410"/>
      <c r="CM41" s="411"/>
      <c r="CN41" s="412"/>
      <c r="CO41" s="1462"/>
      <c r="CP41" s="1203"/>
      <c r="CQ41" s="785" t="e">
        <f t="shared" si="7"/>
        <v>#DIV/0!</v>
      </c>
      <c r="CR41" s="1116"/>
      <c r="CS41" s="786" t="e">
        <f t="shared" si="0"/>
        <v>#DIV/0!</v>
      </c>
      <c r="CT41" s="1114"/>
      <c r="CU41" s="1199" t="e">
        <f t="shared" si="1"/>
        <v>#DIV/0!</v>
      </c>
      <c r="CV41" s="1115"/>
      <c r="CW41" s="1208" t="e">
        <f t="shared" si="2"/>
        <v>#DIV/0!</v>
      </c>
      <c r="CX41" s="1214"/>
      <c r="CY41" s="1210" t="e">
        <f t="shared" si="3"/>
        <v>#DIV/0!</v>
      </c>
      <c r="CZ41" s="1116"/>
      <c r="DA41" s="1207" t="e">
        <f t="shared" si="4"/>
        <v>#DIV/0!</v>
      </c>
      <c r="DB41" s="1114"/>
      <c r="DC41" s="1196" t="e">
        <f t="shared" si="5"/>
        <v>#DIV/0!</v>
      </c>
      <c r="DD41" s="1115"/>
      <c r="DE41" s="1208" t="e">
        <f t="shared" si="6"/>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8"/>
        <v>0</v>
      </c>
      <c r="Q42" s="2067"/>
      <c r="R42" s="2075"/>
      <c r="S42" s="860"/>
      <c r="T42" s="860"/>
      <c r="U42" s="860"/>
      <c r="V42" s="860"/>
      <c r="W42" s="945">
        <f t="shared" si="9"/>
        <v>0</v>
      </c>
      <c r="X42" s="878">
        <f t="shared" si="10"/>
        <v>0</v>
      </c>
      <c r="Y42" s="822"/>
      <c r="Z42" s="822"/>
      <c r="AA42" s="932"/>
      <c r="AB42" s="1256"/>
      <c r="AC42" s="167"/>
      <c r="AD42" s="1242"/>
      <c r="AE42" s="934"/>
      <c r="AF42" s="1264"/>
      <c r="AG42" s="1222"/>
      <c r="AH42" s="827"/>
      <c r="AI42" s="959"/>
      <c r="AJ42" s="1275"/>
      <c r="AK42" s="929"/>
      <c r="AL42" s="828"/>
      <c r="AM42" s="1059"/>
      <c r="AN42" s="1059"/>
      <c r="AO42" s="1058"/>
      <c r="AP42" s="1058"/>
      <c r="AQ42" s="404"/>
      <c r="AR42" s="20"/>
      <c r="AS42" s="329"/>
      <c r="AT42" s="307"/>
      <c r="AU42" s="21"/>
      <c r="AV42" s="402"/>
      <c r="AW42" s="403"/>
      <c r="AX42" s="398"/>
      <c r="AY42" s="307"/>
      <c r="AZ42" s="348"/>
      <c r="BA42" s="390"/>
      <c r="BB42" s="415"/>
      <c r="BC42" s="416"/>
      <c r="BD42" s="307"/>
      <c r="BE42" s="348"/>
      <c r="BF42" s="390"/>
      <c r="BG42" s="415"/>
      <c r="BH42" s="416"/>
      <c r="BI42" s="307"/>
      <c r="BJ42" s="348"/>
      <c r="BK42" s="390"/>
      <c r="BL42" s="415"/>
      <c r="BM42" s="416"/>
      <c r="BN42" s="307"/>
      <c r="BO42" s="349"/>
      <c r="BP42" s="407"/>
      <c r="BQ42" s="415"/>
      <c r="BR42" s="416"/>
      <c r="BS42" s="307"/>
      <c r="BT42" s="348"/>
      <c r="BU42" s="408"/>
      <c r="BV42" s="415"/>
      <c r="BW42" s="416"/>
      <c r="BX42" s="307"/>
      <c r="BY42" s="349"/>
      <c r="BZ42" s="407"/>
      <c r="CA42" s="415"/>
      <c r="CB42" s="416"/>
      <c r="CC42" s="307"/>
      <c r="CD42" s="348"/>
      <c r="CE42" s="408"/>
      <c r="CF42" s="415"/>
      <c r="CG42" s="416"/>
      <c r="CH42" s="307"/>
      <c r="CI42" s="348"/>
      <c r="CJ42" s="408"/>
      <c r="CK42" s="409"/>
      <c r="CL42" s="410"/>
      <c r="CM42" s="411"/>
      <c r="CN42" s="412"/>
      <c r="CO42" s="1462"/>
      <c r="CP42" s="1203"/>
      <c r="CQ42" s="785" t="e">
        <f t="shared" si="7"/>
        <v>#DIV/0!</v>
      </c>
      <c r="CR42" s="1116"/>
      <c r="CS42" s="786" t="e">
        <f t="shared" si="0"/>
        <v>#DIV/0!</v>
      </c>
      <c r="CT42" s="1114"/>
      <c r="CU42" s="1199" t="e">
        <f t="shared" si="1"/>
        <v>#DIV/0!</v>
      </c>
      <c r="CV42" s="1115"/>
      <c r="CW42" s="1208" t="e">
        <f t="shared" si="2"/>
        <v>#DIV/0!</v>
      </c>
      <c r="CX42" s="1214"/>
      <c r="CY42" s="1210" t="e">
        <f t="shared" si="3"/>
        <v>#DIV/0!</v>
      </c>
      <c r="CZ42" s="1116"/>
      <c r="DA42" s="1207" t="e">
        <f t="shared" si="4"/>
        <v>#DIV/0!</v>
      </c>
      <c r="DB42" s="1114"/>
      <c r="DC42" s="1196" t="e">
        <f t="shared" si="5"/>
        <v>#DIV/0!</v>
      </c>
      <c r="DD42" s="1115"/>
      <c r="DE42" s="1208" t="e">
        <f t="shared" si="6"/>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8"/>
        <v>0</v>
      </c>
      <c r="Q43" s="2067"/>
      <c r="R43" s="2075"/>
      <c r="S43" s="860"/>
      <c r="T43" s="860"/>
      <c r="U43" s="860"/>
      <c r="V43" s="860"/>
      <c r="W43" s="945">
        <f t="shared" si="9"/>
        <v>0</v>
      </c>
      <c r="X43" s="878">
        <f t="shared" si="10"/>
        <v>0</v>
      </c>
      <c r="Y43" s="822"/>
      <c r="Z43" s="822"/>
      <c r="AA43" s="932"/>
      <c r="AB43" s="1259"/>
      <c r="AC43" s="892"/>
      <c r="AD43" s="1241"/>
      <c r="AE43" s="934"/>
      <c r="AF43" s="1264"/>
      <c r="AG43" s="1222"/>
      <c r="AH43" s="827"/>
      <c r="AI43" s="959"/>
      <c r="AJ43" s="1275"/>
      <c r="AK43" s="929"/>
      <c r="AL43" s="828"/>
      <c r="AM43" s="1059"/>
      <c r="AN43" s="1059"/>
      <c r="AO43" s="1058"/>
      <c r="AP43" s="1058"/>
      <c r="AQ43" s="404"/>
      <c r="AR43" s="20"/>
      <c r="AS43" s="329"/>
      <c r="AT43" s="307"/>
      <c r="AU43" s="21"/>
      <c r="AV43" s="402"/>
      <c r="AW43" s="403"/>
      <c r="AX43" s="398"/>
      <c r="AY43" s="307"/>
      <c r="AZ43" s="348"/>
      <c r="BA43" s="390"/>
      <c r="BB43" s="415"/>
      <c r="BC43" s="416"/>
      <c r="BD43" s="307"/>
      <c r="BE43" s="348"/>
      <c r="BF43" s="390"/>
      <c r="BG43" s="415"/>
      <c r="BH43" s="416"/>
      <c r="BI43" s="307"/>
      <c r="BJ43" s="348"/>
      <c r="BK43" s="390"/>
      <c r="BL43" s="415"/>
      <c r="BM43" s="416"/>
      <c r="BN43" s="307"/>
      <c r="BO43" s="349"/>
      <c r="BP43" s="407"/>
      <c r="BQ43" s="415"/>
      <c r="BR43" s="416"/>
      <c r="BS43" s="307"/>
      <c r="BT43" s="348"/>
      <c r="BU43" s="408"/>
      <c r="BV43" s="415"/>
      <c r="BW43" s="416"/>
      <c r="BX43" s="307"/>
      <c r="BY43" s="349"/>
      <c r="BZ43" s="407"/>
      <c r="CA43" s="415"/>
      <c r="CB43" s="416"/>
      <c r="CC43" s="307"/>
      <c r="CD43" s="348"/>
      <c r="CE43" s="408"/>
      <c r="CF43" s="415"/>
      <c r="CG43" s="416"/>
      <c r="CH43" s="307"/>
      <c r="CI43" s="348"/>
      <c r="CJ43" s="408"/>
      <c r="CK43" s="409"/>
      <c r="CL43" s="410"/>
      <c r="CM43" s="411"/>
      <c r="CN43" s="412"/>
      <c r="CO43" s="1462"/>
      <c r="CP43" s="1203"/>
      <c r="CQ43" s="785" t="e">
        <f t="shared" si="7"/>
        <v>#DIV/0!</v>
      </c>
      <c r="CR43" s="1116"/>
      <c r="CS43" s="786" t="e">
        <f t="shared" si="0"/>
        <v>#DIV/0!</v>
      </c>
      <c r="CT43" s="1114"/>
      <c r="CU43" s="1199" t="e">
        <f t="shared" si="1"/>
        <v>#DIV/0!</v>
      </c>
      <c r="CV43" s="1115"/>
      <c r="CW43" s="1208" t="e">
        <f t="shared" si="2"/>
        <v>#DIV/0!</v>
      </c>
      <c r="CX43" s="1214"/>
      <c r="CY43" s="1210" t="e">
        <f t="shared" si="3"/>
        <v>#DIV/0!</v>
      </c>
      <c r="CZ43" s="1116"/>
      <c r="DA43" s="1207" t="e">
        <f t="shared" si="4"/>
        <v>#DIV/0!</v>
      </c>
      <c r="DB43" s="1114"/>
      <c r="DC43" s="1196" t="e">
        <f t="shared" si="5"/>
        <v>#DIV/0!</v>
      </c>
      <c r="DD43" s="1115"/>
      <c r="DE43" s="1208" t="e">
        <f t="shared" si="6"/>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8"/>
        <v>0</v>
      </c>
      <c r="Q44" s="2067"/>
      <c r="R44" s="2075"/>
      <c r="S44" s="860"/>
      <c r="T44" s="860"/>
      <c r="U44" s="860"/>
      <c r="V44" s="860"/>
      <c r="W44" s="945">
        <f t="shared" si="9"/>
        <v>0</v>
      </c>
      <c r="X44" s="878">
        <f t="shared" si="10"/>
        <v>0</v>
      </c>
      <c r="Y44" s="822"/>
      <c r="Z44" s="822"/>
      <c r="AA44" s="932"/>
      <c r="AB44" s="1259"/>
      <c r="AC44" s="168"/>
      <c r="AD44" s="1242"/>
      <c r="AE44" s="934"/>
      <c r="AF44" s="1264"/>
      <c r="AG44" s="1222"/>
      <c r="AH44" s="827"/>
      <c r="AI44" s="959"/>
      <c r="AJ44" s="1275"/>
      <c r="AK44" s="929"/>
      <c r="AL44" s="828"/>
      <c r="AM44" s="1059"/>
      <c r="AN44" s="1059"/>
      <c r="AO44" s="1058"/>
      <c r="AP44" s="1058"/>
      <c r="AQ44" s="404"/>
      <c r="AR44" s="20"/>
      <c r="AS44" s="329"/>
      <c r="AT44" s="307"/>
      <c r="AU44" s="21"/>
      <c r="AV44" s="402"/>
      <c r="AW44" s="403"/>
      <c r="AX44" s="398"/>
      <c r="AY44" s="307"/>
      <c r="AZ44" s="348"/>
      <c r="BA44" s="390"/>
      <c r="BB44" s="415"/>
      <c r="BC44" s="416"/>
      <c r="BD44" s="307"/>
      <c r="BE44" s="348"/>
      <c r="BF44" s="390"/>
      <c r="BG44" s="415"/>
      <c r="BH44" s="416"/>
      <c r="BI44" s="307"/>
      <c r="BJ44" s="348"/>
      <c r="BK44" s="390"/>
      <c r="BL44" s="415"/>
      <c r="BM44" s="416"/>
      <c r="BN44" s="307"/>
      <c r="BO44" s="349"/>
      <c r="BP44" s="407"/>
      <c r="BQ44" s="415"/>
      <c r="BR44" s="416"/>
      <c r="BS44" s="307"/>
      <c r="BT44" s="348"/>
      <c r="BU44" s="408"/>
      <c r="BV44" s="415"/>
      <c r="BW44" s="416"/>
      <c r="BX44" s="307"/>
      <c r="BY44" s="349"/>
      <c r="BZ44" s="407"/>
      <c r="CA44" s="415"/>
      <c r="CB44" s="416"/>
      <c r="CC44" s="307"/>
      <c r="CD44" s="348"/>
      <c r="CE44" s="408"/>
      <c r="CF44" s="415"/>
      <c r="CG44" s="416"/>
      <c r="CH44" s="307"/>
      <c r="CI44" s="348"/>
      <c r="CJ44" s="408"/>
      <c r="CK44" s="409"/>
      <c r="CL44" s="410"/>
      <c r="CM44" s="411"/>
      <c r="CN44" s="412"/>
      <c r="CO44" s="1462"/>
      <c r="CP44" s="1203"/>
      <c r="CQ44" s="785" t="e">
        <f t="shared" si="7"/>
        <v>#DIV/0!</v>
      </c>
      <c r="CR44" s="1116"/>
      <c r="CS44" s="786" t="e">
        <f t="shared" si="0"/>
        <v>#DIV/0!</v>
      </c>
      <c r="CT44" s="1114"/>
      <c r="CU44" s="1199" t="e">
        <f t="shared" si="1"/>
        <v>#DIV/0!</v>
      </c>
      <c r="CV44" s="1115"/>
      <c r="CW44" s="1208" t="e">
        <f t="shared" si="2"/>
        <v>#DIV/0!</v>
      </c>
      <c r="CX44" s="1214"/>
      <c r="CY44" s="1210" t="e">
        <f t="shared" si="3"/>
        <v>#DIV/0!</v>
      </c>
      <c r="CZ44" s="1116"/>
      <c r="DA44" s="1207" t="e">
        <f t="shared" si="4"/>
        <v>#DIV/0!</v>
      </c>
      <c r="DB44" s="1114"/>
      <c r="DC44" s="1196" t="e">
        <f t="shared" si="5"/>
        <v>#DIV/0!</v>
      </c>
      <c r="DD44" s="1115"/>
      <c r="DE44" s="1208" t="e">
        <f t="shared" si="6"/>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8"/>
        <v>0</v>
      </c>
      <c r="Q45" s="2071"/>
      <c r="R45" s="2076"/>
      <c r="S45" s="859"/>
      <c r="T45" s="859"/>
      <c r="U45" s="859"/>
      <c r="V45" s="859"/>
      <c r="W45" s="946">
        <f t="shared" si="9"/>
        <v>0</v>
      </c>
      <c r="X45" s="878">
        <f t="shared" si="10"/>
        <v>0</v>
      </c>
      <c r="Y45" s="822"/>
      <c r="Z45" s="822"/>
      <c r="AA45" s="932"/>
      <c r="AB45" s="1259"/>
      <c r="AC45" s="168"/>
      <c r="AD45" s="1243"/>
      <c r="AE45" s="934"/>
      <c r="AF45" s="1264"/>
      <c r="AG45" s="1222"/>
      <c r="AH45" s="827"/>
      <c r="AI45" s="959"/>
      <c r="AJ45" s="1275"/>
      <c r="AK45" s="929"/>
      <c r="AL45" s="828"/>
      <c r="AM45" s="1059"/>
      <c r="AN45" s="1059"/>
      <c r="AO45" s="1058"/>
      <c r="AP45" s="1058"/>
      <c r="AQ45" s="404"/>
      <c r="AR45" s="20"/>
      <c r="AS45" s="329"/>
      <c r="AT45" s="307"/>
      <c r="AU45" s="21"/>
      <c r="AV45" s="402"/>
      <c r="AW45" s="403"/>
      <c r="AX45" s="398"/>
      <c r="AY45" s="307"/>
      <c r="AZ45" s="348"/>
      <c r="BA45" s="390"/>
      <c r="BB45" s="415"/>
      <c r="BC45" s="416"/>
      <c r="BD45" s="307"/>
      <c r="BE45" s="348"/>
      <c r="BF45" s="390"/>
      <c r="BG45" s="415"/>
      <c r="BH45" s="416"/>
      <c r="BI45" s="307"/>
      <c r="BJ45" s="348"/>
      <c r="BK45" s="390"/>
      <c r="BL45" s="415"/>
      <c r="BM45" s="416"/>
      <c r="BN45" s="307"/>
      <c r="BO45" s="349"/>
      <c r="BP45" s="407"/>
      <c r="BQ45" s="415"/>
      <c r="BR45" s="416"/>
      <c r="BS45" s="307"/>
      <c r="BT45" s="348"/>
      <c r="BU45" s="408"/>
      <c r="BV45" s="415"/>
      <c r="BW45" s="416"/>
      <c r="BX45" s="307"/>
      <c r="BY45" s="349"/>
      <c r="BZ45" s="407"/>
      <c r="CA45" s="415"/>
      <c r="CB45" s="416"/>
      <c r="CC45" s="307"/>
      <c r="CD45" s="348"/>
      <c r="CE45" s="408"/>
      <c r="CF45" s="415"/>
      <c r="CG45" s="416"/>
      <c r="CH45" s="307"/>
      <c r="CI45" s="348"/>
      <c r="CJ45" s="408"/>
      <c r="CK45" s="409"/>
      <c r="CL45" s="410"/>
      <c r="CM45" s="411"/>
      <c r="CN45" s="412"/>
      <c r="CO45" s="1462"/>
      <c r="CP45" s="1203"/>
      <c r="CQ45" s="785" t="e">
        <f t="shared" si="7"/>
        <v>#DIV/0!</v>
      </c>
      <c r="CR45" s="1116"/>
      <c r="CS45" s="786" t="e">
        <f t="shared" si="0"/>
        <v>#DIV/0!</v>
      </c>
      <c r="CT45" s="1114"/>
      <c r="CU45" s="1199" t="e">
        <f t="shared" si="1"/>
        <v>#DIV/0!</v>
      </c>
      <c r="CV45" s="1115"/>
      <c r="CW45" s="1208" t="e">
        <f t="shared" si="2"/>
        <v>#DIV/0!</v>
      </c>
      <c r="CX45" s="1214"/>
      <c r="CY45" s="1210" t="e">
        <f t="shared" si="3"/>
        <v>#DIV/0!</v>
      </c>
      <c r="CZ45" s="1116"/>
      <c r="DA45" s="1207" t="e">
        <f t="shared" si="4"/>
        <v>#DIV/0!</v>
      </c>
      <c r="DB45" s="1114"/>
      <c r="DC45" s="1196" t="e">
        <f t="shared" si="5"/>
        <v>#DIV/0!</v>
      </c>
      <c r="DD45" s="1115"/>
      <c r="DE45" s="1208" t="e">
        <f t="shared" si="6"/>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8"/>
        <v>0</v>
      </c>
      <c r="Q46" s="2071"/>
      <c r="R46" s="2076"/>
      <c r="S46" s="859"/>
      <c r="T46" s="859"/>
      <c r="U46" s="859"/>
      <c r="V46" s="859"/>
      <c r="W46" s="946">
        <f t="shared" si="9"/>
        <v>0</v>
      </c>
      <c r="X46" s="878">
        <f t="shared" si="10"/>
        <v>0</v>
      </c>
      <c r="Y46" s="822"/>
      <c r="Z46" s="822"/>
      <c r="AA46" s="932"/>
      <c r="AB46" s="1259"/>
      <c r="AC46" s="796"/>
      <c r="AD46" s="1243"/>
      <c r="AE46" s="934"/>
      <c r="AF46" s="1264"/>
      <c r="AG46" s="1222"/>
      <c r="AH46" s="822"/>
      <c r="AI46" s="959"/>
      <c r="AJ46" s="1275"/>
      <c r="AK46" s="929"/>
      <c r="AL46" s="828"/>
      <c r="AM46" s="1059"/>
      <c r="AN46" s="1059"/>
      <c r="AO46" s="1058"/>
      <c r="AP46" s="1058"/>
      <c r="AQ46" s="404"/>
      <c r="AR46" s="20"/>
      <c r="AS46" s="329"/>
      <c r="AT46" s="307"/>
      <c r="AU46" s="21"/>
      <c r="AV46" s="402"/>
      <c r="AW46" s="403"/>
      <c r="AX46" s="398"/>
      <c r="AY46" s="307"/>
      <c r="AZ46" s="348"/>
      <c r="BA46" s="390"/>
      <c r="BB46" s="415"/>
      <c r="BC46" s="416"/>
      <c r="BD46" s="307"/>
      <c r="BE46" s="348"/>
      <c r="BF46" s="390"/>
      <c r="BG46" s="415"/>
      <c r="BH46" s="416"/>
      <c r="BI46" s="307"/>
      <c r="BJ46" s="348"/>
      <c r="BK46" s="390"/>
      <c r="BL46" s="415"/>
      <c r="BM46" s="416"/>
      <c r="BN46" s="307"/>
      <c r="BO46" s="349"/>
      <c r="BP46" s="407"/>
      <c r="BQ46" s="415"/>
      <c r="BR46" s="416"/>
      <c r="BS46" s="307"/>
      <c r="BT46" s="348"/>
      <c r="BU46" s="408"/>
      <c r="BV46" s="415"/>
      <c r="BW46" s="416"/>
      <c r="BX46" s="307"/>
      <c r="BY46" s="349"/>
      <c r="BZ46" s="407"/>
      <c r="CA46" s="415"/>
      <c r="CB46" s="416"/>
      <c r="CC46" s="307"/>
      <c r="CD46" s="348"/>
      <c r="CE46" s="408"/>
      <c r="CF46" s="415"/>
      <c r="CG46" s="416"/>
      <c r="CH46" s="307"/>
      <c r="CI46" s="348"/>
      <c r="CJ46" s="408"/>
      <c r="CK46" s="409"/>
      <c r="CL46" s="410"/>
      <c r="CM46" s="411"/>
      <c r="CN46" s="412"/>
      <c r="CO46" s="1462"/>
      <c r="CP46" s="1203"/>
      <c r="CQ46" s="785" t="e">
        <f t="shared" si="7"/>
        <v>#DIV/0!</v>
      </c>
      <c r="CR46" s="1116"/>
      <c r="CS46" s="786" t="e">
        <f t="shared" si="0"/>
        <v>#DIV/0!</v>
      </c>
      <c r="CT46" s="1114"/>
      <c r="CU46" s="1199" t="e">
        <f t="shared" si="1"/>
        <v>#DIV/0!</v>
      </c>
      <c r="CV46" s="1115"/>
      <c r="CW46" s="1208" t="e">
        <f t="shared" si="2"/>
        <v>#DIV/0!</v>
      </c>
      <c r="CX46" s="1214"/>
      <c r="CY46" s="1210" t="e">
        <f t="shared" si="3"/>
        <v>#DIV/0!</v>
      </c>
      <c r="CZ46" s="1116"/>
      <c r="DA46" s="1207" t="e">
        <f t="shared" si="4"/>
        <v>#DIV/0!</v>
      </c>
      <c r="DB46" s="1114"/>
      <c r="DC46" s="1196" t="e">
        <f t="shared" si="5"/>
        <v>#DIV/0!</v>
      </c>
      <c r="DD46" s="1115"/>
      <c r="DE46" s="1208" t="e">
        <f t="shared" si="6"/>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8"/>
        <v>0</v>
      </c>
      <c r="Q47" s="2077"/>
      <c r="R47" s="2078"/>
      <c r="S47" s="126"/>
      <c r="T47" s="126"/>
      <c r="U47" s="126"/>
      <c r="V47" s="126"/>
      <c r="W47" s="510">
        <f t="shared" si="9"/>
        <v>0</v>
      </c>
      <c r="X47" s="140">
        <f t="shared" si="10"/>
        <v>0</v>
      </c>
      <c r="Y47" s="822"/>
      <c r="Z47" s="822"/>
      <c r="AA47" s="932"/>
      <c r="AB47" s="1259"/>
      <c r="AC47" s="796"/>
      <c r="AD47" s="782"/>
      <c r="AE47" s="934"/>
      <c r="AF47" s="1264"/>
      <c r="AG47" s="1222"/>
      <c r="AH47" s="822"/>
      <c r="AI47" s="959"/>
      <c r="AJ47" s="1275"/>
      <c r="AK47" s="929"/>
      <c r="AL47" s="828"/>
      <c r="AM47" s="1059"/>
      <c r="AN47" s="1059"/>
      <c r="AO47" s="1058"/>
      <c r="AP47" s="1058"/>
      <c r="AQ47" s="404"/>
      <c r="AR47" s="20"/>
      <c r="AS47" s="329"/>
      <c r="AT47" s="307"/>
      <c r="AU47" s="21"/>
      <c r="AV47" s="402"/>
      <c r="AW47" s="403"/>
      <c r="AX47" s="398"/>
      <c r="AY47" s="307"/>
      <c r="AZ47" s="348"/>
      <c r="BA47" s="390"/>
      <c r="BB47" s="415"/>
      <c r="BC47" s="416"/>
      <c r="BD47" s="307"/>
      <c r="BE47" s="348"/>
      <c r="BF47" s="390"/>
      <c r="BG47" s="415"/>
      <c r="BH47" s="416"/>
      <c r="BI47" s="307"/>
      <c r="BJ47" s="348"/>
      <c r="BK47" s="390"/>
      <c r="BL47" s="415"/>
      <c r="BM47" s="416"/>
      <c r="BN47" s="307"/>
      <c r="BO47" s="349"/>
      <c r="BP47" s="407"/>
      <c r="BQ47" s="415"/>
      <c r="BR47" s="416"/>
      <c r="BS47" s="307"/>
      <c r="BT47" s="348"/>
      <c r="BU47" s="408"/>
      <c r="BV47" s="415"/>
      <c r="BW47" s="416"/>
      <c r="BX47" s="307"/>
      <c r="BY47" s="349"/>
      <c r="BZ47" s="407"/>
      <c r="CA47" s="415"/>
      <c r="CB47" s="416"/>
      <c r="CC47" s="307"/>
      <c r="CD47" s="348"/>
      <c r="CE47" s="408"/>
      <c r="CF47" s="415"/>
      <c r="CG47" s="416"/>
      <c r="CH47" s="307"/>
      <c r="CI47" s="348"/>
      <c r="CJ47" s="408"/>
      <c r="CK47" s="409"/>
      <c r="CL47" s="410"/>
      <c r="CM47" s="411"/>
      <c r="CN47" s="412"/>
      <c r="CO47" s="1462"/>
      <c r="CP47" s="1203"/>
      <c r="CQ47" s="785" t="e">
        <f t="shared" si="7"/>
        <v>#DIV/0!</v>
      </c>
      <c r="CR47" s="1116"/>
      <c r="CS47" s="786" t="e">
        <f t="shared" si="0"/>
        <v>#DIV/0!</v>
      </c>
      <c r="CT47" s="1114"/>
      <c r="CU47" s="1199" t="e">
        <f t="shared" si="1"/>
        <v>#DIV/0!</v>
      </c>
      <c r="CV47" s="1115"/>
      <c r="CW47" s="1208" t="e">
        <f t="shared" si="2"/>
        <v>#DIV/0!</v>
      </c>
      <c r="CX47" s="1214"/>
      <c r="CY47" s="1210" t="e">
        <f t="shared" si="3"/>
        <v>#DIV/0!</v>
      </c>
      <c r="CZ47" s="1116"/>
      <c r="DA47" s="1207" t="e">
        <f t="shared" si="4"/>
        <v>#DIV/0!</v>
      </c>
      <c r="DB47" s="1114"/>
      <c r="DC47" s="1196" t="e">
        <f t="shared" si="5"/>
        <v>#DIV/0!</v>
      </c>
      <c r="DD47" s="1115"/>
      <c r="DE47" s="1208" t="e">
        <f t="shared" si="6"/>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827"/>
      <c r="F48" s="827"/>
      <c r="G48" s="905"/>
      <c r="H48" s="923"/>
      <c r="I48" s="923"/>
      <c r="J48" s="923"/>
      <c r="K48" s="969"/>
      <c r="L48" s="969"/>
      <c r="M48" s="148"/>
      <c r="N48" s="2009"/>
      <c r="O48" s="2009"/>
      <c r="P48" s="149"/>
      <c r="Q48" s="150"/>
      <c r="R48" s="150"/>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828"/>
      <c r="AM48" s="1059"/>
      <c r="AN48" s="1059"/>
      <c r="AO48" s="1058"/>
      <c r="AP48" s="1058"/>
      <c r="AQ48" s="404"/>
      <c r="AR48" s="20"/>
      <c r="AS48" s="329"/>
      <c r="AT48" s="307"/>
      <c r="AU48" s="21"/>
      <c r="AV48" s="402"/>
      <c r="AW48" s="403"/>
      <c r="AX48" s="398"/>
      <c r="AY48" s="307"/>
      <c r="AZ48" s="348"/>
      <c r="BA48" s="390"/>
      <c r="BB48" s="415"/>
      <c r="BC48" s="416"/>
      <c r="BD48" s="307"/>
      <c r="BE48" s="348"/>
      <c r="BF48" s="390"/>
      <c r="BG48" s="415"/>
      <c r="BH48" s="416"/>
      <c r="BI48" s="307"/>
      <c r="BJ48" s="348"/>
      <c r="BK48" s="390"/>
      <c r="BL48" s="415"/>
      <c r="BM48" s="416"/>
      <c r="BN48" s="307"/>
      <c r="BO48" s="349"/>
      <c r="BP48" s="407"/>
      <c r="BQ48" s="415"/>
      <c r="BR48" s="416"/>
      <c r="BS48" s="307"/>
      <c r="BT48" s="348"/>
      <c r="BU48" s="408"/>
      <c r="BV48" s="415"/>
      <c r="BW48" s="416"/>
      <c r="BX48" s="307"/>
      <c r="BY48" s="349"/>
      <c r="BZ48" s="407"/>
      <c r="CA48" s="415"/>
      <c r="CB48" s="416"/>
      <c r="CC48" s="307"/>
      <c r="CD48" s="348"/>
      <c r="CE48" s="408"/>
      <c r="CF48" s="415"/>
      <c r="CG48" s="416"/>
      <c r="CH48" s="307"/>
      <c r="CI48" s="348"/>
      <c r="CJ48" s="408"/>
      <c r="CK48" s="409"/>
      <c r="CL48" s="410"/>
      <c r="CM48" s="411"/>
      <c r="CN48" s="412"/>
      <c r="CO48" s="1462"/>
      <c r="CP48" s="1203"/>
      <c r="CQ48" s="785" t="e">
        <f t="shared" si="7"/>
        <v>#DIV/0!</v>
      </c>
      <c r="CR48" s="1116"/>
      <c r="CS48" s="786" t="e">
        <f t="shared" si="0"/>
        <v>#DIV/0!</v>
      </c>
      <c r="CT48" s="1114"/>
      <c r="CU48" s="1199" t="e">
        <f t="shared" si="1"/>
        <v>#DIV/0!</v>
      </c>
      <c r="CV48" s="1115"/>
      <c r="CW48" s="1208" t="e">
        <f t="shared" si="2"/>
        <v>#DIV/0!</v>
      </c>
      <c r="CX48" s="1214"/>
      <c r="CY48" s="1210" t="e">
        <f t="shared" si="3"/>
        <v>#DIV/0!</v>
      </c>
      <c r="CZ48" s="1116"/>
      <c r="DA48" s="1207" t="e">
        <f t="shared" si="4"/>
        <v>#DIV/0!</v>
      </c>
      <c r="DB48" s="1114"/>
      <c r="DC48" s="1196" t="e">
        <f t="shared" si="5"/>
        <v>#DIV/0!</v>
      </c>
      <c r="DD48" s="1115"/>
      <c r="DE48" s="1208" t="e">
        <f t="shared" si="6"/>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509" t="s">
        <v>31</v>
      </c>
      <c r="C49" s="1045" t="s">
        <v>337</v>
      </c>
      <c r="D49" s="1045" t="s">
        <v>338</v>
      </c>
      <c r="E49" s="2107" t="s">
        <v>339</v>
      </c>
      <c r="F49" s="2108"/>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828"/>
      <c r="AM49" s="1059"/>
      <c r="AN49" s="1059"/>
      <c r="AO49" s="1058"/>
      <c r="AP49" s="1058"/>
      <c r="AQ49" s="404"/>
      <c r="AR49" s="20"/>
      <c r="AS49" s="329"/>
      <c r="AT49" s="307"/>
      <c r="AU49" s="21"/>
      <c r="AV49" s="402"/>
      <c r="AW49" s="403"/>
      <c r="AX49" s="398"/>
      <c r="AY49" s="307"/>
      <c r="AZ49" s="348"/>
      <c r="BA49" s="390"/>
      <c r="BB49" s="415"/>
      <c r="BC49" s="416"/>
      <c r="BD49" s="307"/>
      <c r="BE49" s="348"/>
      <c r="BF49" s="390"/>
      <c r="BG49" s="415"/>
      <c r="BH49" s="416"/>
      <c r="BI49" s="307"/>
      <c r="BJ49" s="348"/>
      <c r="BK49" s="390"/>
      <c r="BL49" s="415"/>
      <c r="BM49" s="416"/>
      <c r="BN49" s="307"/>
      <c r="BO49" s="349"/>
      <c r="BP49" s="407"/>
      <c r="BQ49" s="415"/>
      <c r="BR49" s="416"/>
      <c r="BS49" s="307"/>
      <c r="BT49" s="348"/>
      <c r="BU49" s="408"/>
      <c r="BV49" s="415"/>
      <c r="BW49" s="416"/>
      <c r="BX49" s="307"/>
      <c r="BY49" s="349"/>
      <c r="BZ49" s="407"/>
      <c r="CA49" s="415"/>
      <c r="CB49" s="416"/>
      <c r="CC49" s="307"/>
      <c r="CD49" s="348"/>
      <c r="CE49" s="408"/>
      <c r="CF49" s="415"/>
      <c r="CG49" s="416"/>
      <c r="CH49" s="307"/>
      <c r="CI49" s="348"/>
      <c r="CJ49" s="408"/>
      <c r="CK49" s="409"/>
      <c r="CL49" s="410"/>
      <c r="CM49" s="411"/>
      <c r="CN49" s="412"/>
      <c r="CO49" s="1462"/>
      <c r="CP49" s="1203"/>
      <c r="CQ49" s="785" t="e">
        <f t="shared" si="7"/>
        <v>#DIV/0!</v>
      </c>
      <c r="CR49" s="1116"/>
      <c r="CS49" s="786" t="e">
        <f t="shared" si="0"/>
        <v>#DIV/0!</v>
      </c>
      <c r="CT49" s="1114"/>
      <c r="CU49" s="1199" t="e">
        <f t="shared" si="1"/>
        <v>#DIV/0!</v>
      </c>
      <c r="CV49" s="1115"/>
      <c r="CW49" s="1208" t="e">
        <f t="shared" si="2"/>
        <v>#DIV/0!</v>
      </c>
      <c r="CX49" s="1214"/>
      <c r="CY49" s="1210" t="e">
        <f t="shared" si="3"/>
        <v>#DIV/0!</v>
      </c>
      <c r="CZ49" s="1116"/>
      <c r="DA49" s="1207" t="e">
        <f t="shared" si="4"/>
        <v>#DIV/0!</v>
      </c>
      <c r="DB49" s="1114"/>
      <c r="DC49" s="1196" t="e">
        <f t="shared" si="5"/>
        <v>#DIV/0!</v>
      </c>
      <c r="DD49" s="1115"/>
      <c r="DE49" s="1208" t="e">
        <f t="shared" si="6"/>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828"/>
      <c r="AM50" s="1059"/>
      <c r="AN50" s="1059"/>
      <c r="AO50" s="1058"/>
      <c r="AP50" s="1058"/>
      <c r="AQ50" s="404"/>
      <c r="AR50" s="20"/>
      <c r="AS50" s="329"/>
      <c r="AT50" s="307"/>
      <c r="AU50" s="21"/>
      <c r="AV50" s="402"/>
      <c r="AW50" s="403"/>
      <c r="AX50" s="398"/>
      <c r="AY50" s="307"/>
      <c r="AZ50" s="348"/>
      <c r="BA50" s="390"/>
      <c r="BB50" s="415"/>
      <c r="BC50" s="416"/>
      <c r="BD50" s="307"/>
      <c r="BE50" s="348"/>
      <c r="BF50" s="390"/>
      <c r="BG50" s="415"/>
      <c r="BH50" s="416"/>
      <c r="BI50" s="307"/>
      <c r="BJ50" s="348"/>
      <c r="BK50" s="390"/>
      <c r="BL50" s="415"/>
      <c r="BM50" s="416"/>
      <c r="BN50" s="307"/>
      <c r="BO50" s="349"/>
      <c r="BP50" s="407"/>
      <c r="BQ50" s="415"/>
      <c r="BR50" s="416"/>
      <c r="BS50" s="307"/>
      <c r="BT50" s="348"/>
      <c r="BU50" s="408"/>
      <c r="BV50" s="415"/>
      <c r="BW50" s="416"/>
      <c r="BX50" s="307"/>
      <c r="BY50" s="349"/>
      <c r="BZ50" s="407"/>
      <c r="CA50" s="415"/>
      <c r="CB50" s="416"/>
      <c r="CC50" s="307"/>
      <c r="CD50" s="348"/>
      <c r="CE50" s="408"/>
      <c r="CF50" s="415"/>
      <c r="CG50" s="416"/>
      <c r="CH50" s="307"/>
      <c r="CI50" s="348"/>
      <c r="CJ50" s="408"/>
      <c r="CK50" s="409"/>
      <c r="CL50" s="410"/>
      <c r="CM50" s="411"/>
      <c r="CN50" s="412"/>
      <c r="CO50" s="1462"/>
      <c r="CP50" s="1203"/>
      <c r="CQ50" s="785" t="e">
        <f t="shared" si="7"/>
        <v>#DIV/0!</v>
      </c>
      <c r="CR50" s="1116"/>
      <c r="CS50" s="786" t="e">
        <f t="shared" si="0"/>
        <v>#DIV/0!</v>
      </c>
      <c r="CT50" s="1114"/>
      <c r="CU50" s="1199" t="e">
        <f t="shared" si="1"/>
        <v>#DIV/0!</v>
      </c>
      <c r="CV50" s="1115"/>
      <c r="CW50" s="1208" t="e">
        <f t="shared" si="2"/>
        <v>#DIV/0!</v>
      </c>
      <c r="CX50" s="1214"/>
      <c r="CY50" s="1210" t="e">
        <f t="shared" si="3"/>
        <v>#DIV/0!</v>
      </c>
      <c r="CZ50" s="1116"/>
      <c r="DA50" s="1207" t="e">
        <f t="shared" si="4"/>
        <v>#DIV/0!</v>
      </c>
      <c r="DB50" s="1114"/>
      <c r="DC50" s="1196" t="e">
        <f t="shared" si="5"/>
        <v>#DIV/0!</v>
      </c>
      <c r="DD50" s="1115"/>
      <c r="DE50" s="1208" t="e">
        <f t="shared" si="6"/>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828"/>
      <c r="AM51" s="1059"/>
      <c r="AN51" s="1059"/>
      <c r="AO51" s="1058"/>
      <c r="AP51" s="1058"/>
      <c r="AQ51" s="404"/>
      <c r="AR51" s="20"/>
      <c r="AS51" s="329"/>
      <c r="AT51" s="307"/>
      <c r="AU51" s="21"/>
      <c r="AV51" s="402"/>
      <c r="AW51" s="403"/>
      <c r="AX51" s="398"/>
      <c r="AY51" s="307"/>
      <c r="AZ51" s="348"/>
      <c r="BA51" s="390"/>
      <c r="BB51" s="415"/>
      <c r="BC51" s="416"/>
      <c r="BD51" s="350"/>
      <c r="BE51" s="348"/>
      <c r="BF51" s="390"/>
      <c r="BG51" s="415"/>
      <c r="BH51" s="416"/>
      <c r="BI51" s="350"/>
      <c r="BJ51" s="348"/>
      <c r="BK51" s="390"/>
      <c r="BL51" s="415"/>
      <c r="BM51" s="416"/>
      <c r="BN51" s="350"/>
      <c r="BO51" s="349"/>
      <c r="BP51" s="407"/>
      <c r="BQ51" s="415"/>
      <c r="BR51" s="416"/>
      <c r="BS51" s="307"/>
      <c r="BT51" s="348"/>
      <c r="BU51" s="408"/>
      <c r="BV51" s="415"/>
      <c r="BW51" s="416"/>
      <c r="BX51" s="350"/>
      <c r="BY51" s="349"/>
      <c r="BZ51" s="407"/>
      <c r="CA51" s="415"/>
      <c r="CB51" s="416"/>
      <c r="CC51" s="307"/>
      <c r="CD51" s="348"/>
      <c r="CE51" s="408"/>
      <c r="CF51" s="415"/>
      <c r="CG51" s="416"/>
      <c r="CH51" s="307"/>
      <c r="CI51" s="348"/>
      <c r="CJ51" s="408"/>
      <c r="CK51" s="409"/>
      <c r="CL51" s="410"/>
      <c r="CM51" s="411"/>
      <c r="CN51" s="412"/>
      <c r="CO51" s="1462"/>
      <c r="CP51" s="1203"/>
      <c r="CQ51" s="785" t="e">
        <f t="shared" si="7"/>
        <v>#DIV/0!</v>
      </c>
      <c r="CR51" s="1116"/>
      <c r="CS51" s="786" t="e">
        <f t="shared" si="0"/>
        <v>#DIV/0!</v>
      </c>
      <c r="CT51" s="1114"/>
      <c r="CU51" s="1199" t="e">
        <f t="shared" si="1"/>
        <v>#DIV/0!</v>
      </c>
      <c r="CV51" s="1115"/>
      <c r="CW51" s="1208" t="e">
        <f t="shared" si="2"/>
        <v>#DIV/0!</v>
      </c>
      <c r="CX51" s="1214"/>
      <c r="CY51" s="1210" t="e">
        <f t="shared" si="3"/>
        <v>#DIV/0!</v>
      </c>
      <c r="CZ51" s="1116"/>
      <c r="DA51" s="1207" t="e">
        <f t="shared" si="4"/>
        <v>#DIV/0!</v>
      </c>
      <c r="DB51" s="1114"/>
      <c r="DC51" s="1196" t="e">
        <f t="shared" si="5"/>
        <v>#DIV/0!</v>
      </c>
      <c r="DD51" s="1115"/>
      <c r="DE51" s="1208" t="e">
        <f t="shared" si="6"/>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828"/>
      <c r="AM52" s="1059"/>
      <c r="AN52" s="1059"/>
      <c r="AO52" s="1058"/>
      <c r="AP52" s="1058"/>
      <c r="AQ52" s="404"/>
      <c r="AR52" s="20"/>
      <c r="AS52" s="329"/>
      <c r="AT52" s="307"/>
      <c r="AU52" s="21"/>
      <c r="AV52" s="402"/>
      <c r="AW52" s="403"/>
      <c r="AX52" s="398"/>
      <c r="AY52" s="307"/>
      <c r="AZ52" s="348"/>
      <c r="BA52" s="390"/>
      <c r="BB52" s="415"/>
      <c r="BC52" s="416"/>
      <c r="BD52" s="350"/>
      <c r="BE52" s="348"/>
      <c r="BF52" s="390"/>
      <c r="BG52" s="415"/>
      <c r="BH52" s="416"/>
      <c r="BI52" s="350"/>
      <c r="BJ52" s="348"/>
      <c r="BK52" s="390"/>
      <c r="BL52" s="415"/>
      <c r="BM52" s="416"/>
      <c r="BN52" s="350"/>
      <c r="BO52" s="349"/>
      <c r="BP52" s="407"/>
      <c r="BQ52" s="415"/>
      <c r="BR52" s="416"/>
      <c r="BS52" s="307"/>
      <c r="BT52" s="348"/>
      <c r="BU52" s="408"/>
      <c r="BV52" s="415"/>
      <c r="BW52" s="416"/>
      <c r="BX52" s="350"/>
      <c r="BY52" s="349"/>
      <c r="BZ52" s="407"/>
      <c r="CA52" s="415"/>
      <c r="CB52" s="416"/>
      <c r="CC52" s="307"/>
      <c r="CD52" s="348"/>
      <c r="CE52" s="408"/>
      <c r="CF52" s="415"/>
      <c r="CG52" s="416"/>
      <c r="CH52" s="307"/>
      <c r="CI52" s="348"/>
      <c r="CJ52" s="408"/>
      <c r="CK52" s="409"/>
      <c r="CL52" s="410"/>
      <c r="CM52" s="411"/>
      <c r="CN52" s="412"/>
      <c r="CO52" s="1462"/>
      <c r="CP52" s="1203"/>
      <c r="CQ52" s="785" t="e">
        <f t="shared" si="7"/>
        <v>#DIV/0!</v>
      </c>
      <c r="CR52" s="1116"/>
      <c r="CS52" s="786" t="e">
        <f t="shared" si="0"/>
        <v>#DIV/0!</v>
      </c>
      <c r="CT52" s="1114"/>
      <c r="CU52" s="1199" t="e">
        <f t="shared" si="1"/>
        <v>#DIV/0!</v>
      </c>
      <c r="CV52" s="1115"/>
      <c r="CW52" s="1208" t="e">
        <f t="shared" si="2"/>
        <v>#DIV/0!</v>
      </c>
      <c r="CX52" s="1214"/>
      <c r="CY52" s="1210" t="e">
        <f t="shared" si="3"/>
        <v>#DIV/0!</v>
      </c>
      <c r="CZ52" s="1116"/>
      <c r="DA52" s="1207" t="e">
        <f t="shared" si="4"/>
        <v>#DIV/0!</v>
      </c>
      <c r="DB52" s="1114"/>
      <c r="DC52" s="1196" t="e">
        <f t="shared" si="5"/>
        <v>#DIV/0!</v>
      </c>
      <c r="DD52" s="1115"/>
      <c r="DE52" s="1208" t="e">
        <f t="shared" si="6"/>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828"/>
      <c r="AM53" s="1059"/>
      <c r="AN53" s="1059"/>
      <c r="AO53" s="1058"/>
      <c r="AP53" s="1058"/>
      <c r="AQ53" s="404"/>
      <c r="AR53" s="20"/>
      <c r="AS53" s="329"/>
      <c r="AT53" s="307"/>
      <c r="AU53" s="21"/>
      <c r="AV53" s="402"/>
      <c r="AW53" s="403"/>
      <c r="AX53" s="398"/>
      <c r="AY53" s="307"/>
      <c r="AZ53" s="348"/>
      <c r="BA53" s="390"/>
      <c r="BB53" s="415"/>
      <c r="BC53" s="416"/>
      <c r="BD53" s="350"/>
      <c r="BE53" s="348"/>
      <c r="BF53" s="390"/>
      <c r="BG53" s="415"/>
      <c r="BH53" s="416"/>
      <c r="BI53" s="350"/>
      <c r="BJ53" s="348"/>
      <c r="BK53" s="390"/>
      <c r="BL53" s="415"/>
      <c r="BM53" s="416"/>
      <c r="BN53" s="350"/>
      <c r="BO53" s="349"/>
      <c r="BP53" s="407"/>
      <c r="BQ53" s="415"/>
      <c r="BR53" s="416"/>
      <c r="BS53" s="307"/>
      <c r="BT53" s="348"/>
      <c r="BU53" s="408"/>
      <c r="BV53" s="415"/>
      <c r="BW53" s="416"/>
      <c r="BX53" s="350"/>
      <c r="BY53" s="349"/>
      <c r="BZ53" s="407"/>
      <c r="CA53" s="415"/>
      <c r="CB53" s="416"/>
      <c r="CC53" s="307"/>
      <c r="CD53" s="348"/>
      <c r="CE53" s="408"/>
      <c r="CF53" s="415"/>
      <c r="CG53" s="416"/>
      <c r="CH53" s="307"/>
      <c r="CI53" s="348"/>
      <c r="CJ53" s="408"/>
      <c r="CK53" s="409"/>
      <c r="CL53" s="410"/>
      <c r="CM53" s="411"/>
      <c r="CN53" s="412"/>
      <c r="CO53" s="1462"/>
      <c r="CP53" s="1203"/>
      <c r="CQ53" s="785" t="e">
        <f t="shared" si="7"/>
        <v>#DIV/0!</v>
      </c>
      <c r="CR53" s="1116"/>
      <c r="CS53" s="786" t="e">
        <f t="shared" si="0"/>
        <v>#DIV/0!</v>
      </c>
      <c r="CT53" s="1114"/>
      <c r="CU53" s="1199" t="e">
        <f t="shared" si="1"/>
        <v>#DIV/0!</v>
      </c>
      <c r="CV53" s="1115"/>
      <c r="CW53" s="1208" t="e">
        <f t="shared" si="2"/>
        <v>#DIV/0!</v>
      </c>
      <c r="CX53" s="1214"/>
      <c r="CY53" s="1210" t="e">
        <f t="shared" si="3"/>
        <v>#DIV/0!</v>
      </c>
      <c r="CZ53" s="1116"/>
      <c r="DA53" s="1207" t="e">
        <f t="shared" si="4"/>
        <v>#DIV/0!</v>
      </c>
      <c r="DB53" s="1114"/>
      <c r="DC53" s="1196" t="e">
        <f t="shared" si="5"/>
        <v>#DIV/0!</v>
      </c>
      <c r="DD53" s="1115"/>
      <c r="DE53" s="1208" t="e">
        <f t="shared" si="6"/>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828"/>
      <c r="AM54" s="1059"/>
      <c r="AN54" s="1059"/>
      <c r="AO54" s="1058"/>
      <c r="AP54" s="1058"/>
      <c r="AQ54" s="404"/>
      <c r="AR54" s="20"/>
      <c r="AS54" s="329"/>
      <c r="AT54" s="307"/>
      <c r="AU54" s="21"/>
      <c r="AV54" s="402"/>
      <c r="AW54" s="403"/>
      <c r="AX54" s="398"/>
      <c r="AY54" s="307"/>
      <c r="AZ54" s="348"/>
      <c r="BA54" s="390"/>
      <c r="BB54" s="415"/>
      <c r="BC54" s="416"/>
      <c r="BD54" s="350"/>
      <c r="BE54" s="348"/>
      <c r="BF54" s="390"/>
      <c r="BG54" s="415"/>
      <c r="BH54" s="416"/>
      <c r="BI54" s="350"/>
      <c r="BJ54" s="348"/>
      <c r="BK54" s="390"/>
      <c r="BL54" s="415"/>
      <c r="BM54" s="416"/>
      <c r="BN54" s="350"/>
      <c r="BO54" s="349"/>
      <c r="BP54" s="407"/>
      <c r="BQ54" s="415"/>
      <c r="BR54" s="416"/>
      <c r="BS54" s="307"/>
      <c r="BT54" s="348"/>
      <c r="BU54" s="408"/>
      <c r="BV54" s="415"/>
      <c r="BW54" s="416"/>
      <c r="BX54" s="350"/>
      <c r="BY54" s="349"/>
      <c r="BZ54" s="407"/>
      <c r="CA54" s="415"/>
      <c r="CB54" s="416"/>
      <c r="CC54" s="307"/>
      <c r="CD54" s="348"/>
      <c r="CE54" s="408"/>
      <c r="CF54" s="415"/>
      <c r="CG54" s="416"/>
      <c r="CH54" s="307"/>
      <c r="CI54" s="348"/>
      <c r="CJ54" s="408"/>
      <c r="CK54" s="409"/>
      <c r="CL54" s="410"/>
      <c r="CM54" s="411"/>
      <c r="CN54" s="412"/>
      <c r="CO54" s="1462"/>
      <c r="CP54" s="1203"/>
      <c r="CQ54" s="785" t="e">
        <f t="shared" si="7"/>
        <v>#DIV/0!</v>
      </c>
      <c r="CR54" s="1116"/>
      <c r="CS54" s="786" t="e">
        <f t="shared" si="0"/>
        <v>#DIV/0!</v>
      </c>
      <c r="CT54" s="1114"/>
      <c r="CU54" s="1199" t="e">
        <f t="shared" si="1"/>
        <v>#DIV/0!</v>
      </c>
      <c r="CV54" s="1115"/>
      <c r="CW54" s="1208" t="e">
        <f t="shared" si="2"/>
        <v>#DIV/0!</v>
      </c>
      <c r="CX54" s="1214"/>
      <c r="CY54" s="1210" t="e">
        <f t="shared" si="3"/>
        <v>#DIV/0!</v>
      </c>
      <c r="CZ54" s="1116"/>
      <c r="DA54" s="1207" t="e">
        <f t="shared" si="4"/>
        <v>#DIV/0!</v>
      </c>
      <c r="DB54" s="1114"/>
      <c r="DC54" s="1196" t="e">
        <f t="shared" si="5"/>
        <v>#DIV/0!</v>
      </c>
      <c r="DD54" s="1115"/>
      <c r="DE54" s="1208" t="e">
        <f t="shared" si="6"/>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828"/>
      <c r="AM55" s="1059"/>
      <c r="AN55" s="1059"/>
      <c r="AO55" s="1058"/>
      <c r="AP55" s="1058"/>
      <c r="AQ55" s="404"/>
      <c r="AR55" s="20"/>
      <c r="AS55" s="329"/>
      <c r="AT55" s="307"/>
      <c r="AU55" s="21"/>
      <c r="AV55" s="402"/>
      <c r="AW55" s="403"/>
      <c r="AX55" s="398"/>
      <c r="AY55" s="307"/>
      <c r="AZ55" s="348"/>
      <c r="BA55" s="390"/>
      <c r="BB55" s="415"/>
      <c r="BC55" s="416"/>
      <c r="BD55" s="350"/>
      <c r="BE55" s="348"/>
      <c r="BF55" s="390"/>
      <c r="BG55" s="415"/>
      <c r="BH55" s="416"/>
      <c r="BI55" s="350"/>
      <c r="BJ55" s="348"/>
      <c r="BK55" s="390"/>
      <c r="BL55" s="415"/>
      <c r="BM55" s="416"/>
      <c r="BN55" s="350"/>
      <c r="BO55" s="349"/>
      <c r="BP55" s="407"/>
      <c r="BQ55" s="415"/>
      <c r="BR55" s="416"/>
      <c r="BS55" s="307"/>
      <c r="BT55" s="348"/>
      <c r="BU55" s="408"/>
      <c r="BV55" s="415"/>
      <c r="BW55" s="416"/>
      <c r="BX55" s="350"/>
      <c r="BY55" s="349"/>
      <c r="BZ55" s="407"/>
      <c r="CA55" s="415"/>
      <c r="CB55" s="416"/>
      <c r="CC55" s="307"/>
      <c r="CD55" s="348"/>
      <c r="CE55" s="408"/>
      <c r="CF55" s="415"/>
      <c r="CG55" s="416"/>
      <c r="CH55" s="307"/>
      <c r="CI55" s="348"/>
      <c r="CJ55" s="408"/>
      <c r="CK55" s="409"/>
      <c r="CL55" s="410"/>
      <c r="CM55" s="411"/>
      <c r="CN55" s="412"/>
      <c r="CO55" s="1462"/>
      <c r="CP55" s="1203"/>
      <c r="CQ55" s="785" t="e">
        <f t="shared" si="7"/>
        <v>#DIV/0!</v>
      </c>
      <c r="CR55" s="1116"/>
      <c r="CS55" s="786" t="e">
        <f t="shared" si="0"/>
        <v>#DIV/0!</v>
      </c>
      <c r="CT55" s="1114"/>
      <c r="CU55" s="1199" t="e">
        <f t="shared" si="1"/>
        <v>#DIV/0!</v>
      </c>
      <c r="CV55" s="1115"/>
      <c r="CW55" s="1208" t="e">
        <f t="shared" si="2"/>
        <v>#DIV/0!</v>
      </c>
      <c r="CX55" s="1214"/>
      <c r="CY55" s="1210" t="e">
        <f t="shared" si="3"/>
        <v>#DIV/0!</v>
      </c>
      <c r="CZ55" s="1116"/>
      <c r="DA55" s="1207" t="e">
        <f t="shared" si="4"/>
        <v>#DIV/0!</v>
      </c>
      <c r="DB55" s="1114"/>
      <c r="DC55" s="1196" t="e">
        <f t="shared" si="5"/>
        <v>#DIV/0!</v>
      </c>
      <c r="DD55" s="1115"/>
      <c r="DE55" s="1208" t="e">
        <f t="shared" si="6"/>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1">SUM(C51,C56,I51,I56,O51,O56,V51)</f>
        <v>0</v>
      </c>
      <c r="W56" s="601">
        <f t="shared" si="11"/>
        <v>0</v>
      </c>
      <c r="X56" s="602">
        <f t="shared" si="11"/>
        <v>0</v>
      </c>
      <c r="Y56" s="822"/>
      <c r="Z56" s="822"/>
      <c r="AA56" s="358" t="s">
        <v>371</v>
      </c>
      <c r="AB56" s="358"/>
      <c r="AC56" s="1102"/>
      <c r="AD56" s="367"/>
      <c r="AE56" s="368"/>
      <c r="AF56" s="369"/>
      <c r="AG56" s="373"/>
      <c r="AH56" s="822"/>
      <c r="AI56" s="959"/>
      <c r="AJ56" s="1275"/>
      <c r="AK56" s="929"/>
      <c r="AL56" s="828"/>
      <c r="AM56" s="1059"/>
      <c r="AN56" s="1059"/>
      <c r="AO56" s="1058"/>
      <c r="AP56" s="1058"/>
      <c r="AQ56" s="404"/>
      <c r="AR56" s="20"/>
      <c r="AS56" s="329"/>
      <c r="AT56" s="307"/>
      <c r="AU56" s="21"/>
      <c r="AV56" s="402"/>
      <c r="AW56" s="403"/>
      <c r="AX56" s="398"/>
      <c r="AY56" s="307"/>
      <c r="AZ56" s="348"/>
      <c r="BA56" s="390"/>
      <c r="BB56" s="415"/>
      <c r="BC56" s="416"/>
      <c r="BD56" s="350"/>
      <c r="BE56" s="348"/>
      <c r="BF56" s="390"/>
      <c r="BG56" s="415"/>
      <c r="BH56" s="416"/>
      <c r="BI56" s="350"/>
      <c r="BJ56" s="348"/>
      <c r="BK56" s="390"/>
      <c r="BL56" s="415"/>
      <c r="BM56" s="416"/>
      <c r="BN56" s="350"/>
      <c r="BO56" s="349"/>
      <c r="BP56" s="407"/>
      <c r="BQ56" s="415"/>
      <c r="BR56" s="416"/>
      <c r="BS56" s="307"/>
      <c r="BT56" s="348"/>
      <c r="BU56" s="408"/>
      <c r="BV56" s="415"/>
      <c r="BW56" s="416"/>
      <c r="BX56" s="350"/>
      <c r="BY56" s="349"/>
      <c r="BZ56" s="407"/>
      <c r="CA56" s="415"/>
      <c r="CB56" s="416"/>
      <c r="CC56" s="307"/>
      <c r="CD56" s="348"/>
      <c r="CE56" s="408"/>
      <c r="CF56" s="415"/>
      <c r="CG56" s="416"/>
      <c r="CH56" s="307"/>
      <c r="CI56" s="348"/>
      <c r="CJ56" s="408"/>
      <c r="CK56" s="409"/>
      <c r="CL56" s="410"/>
      <c r="CM56" s="411"/>
      <c r="CN56" s="412"/>
      <c r="CO56" s="1462"/>
      <c r="CP56" s="1203"/>
      <c r="CQ56" s="785" t="e">
        <f t="shared" si="7"/>
        <v>#DIV/0!</v>
      </c>
      <c r="CR56" s="1116"/>
      <c r="CS56" s="786" t="e">
        <f t="shared" si="0"/>
        <v>#DIV/0!</v>
      </c>
      <c r="CT56" s="1114"/>
      <c r="CU56" s="1199" t="e">
        <f t="shared" si="1"/>
        <v>#DIV/0!</v>
      </c>
      <c r="CV56" s="1115"/>
      <c r="CW56" s="1208" t="e">
        <f t="shared" si="2"/>
        <v>#DIV/0!</v>
      </c>
      <c r="CX56" s="1214"/>
      <c r="CY56" s="1210" t="e">
        <f t="shared" si="3"/>
        <v>#DIV/0!</v>
      </c>
      <c r="CZ56" s="1116"/>
      <c r="DA56" s="1207" t="e">
        <f t="shared" si="4"/>
        <v>#DIV/0!</v>
      </c>
      <c r="DB56" s="1114"/>
      <c r="DC56" s="1196" t="e">
        <f t="shared" si="5"/>
        <v>#DIV/0!</v>
      </c>
      <c r="DD56" s="1115"/>
      <c r="DE56" s="1208" t="e">
        <f t="shared" si="6"/>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1"/>
        <v>0</v>
      </c>
      <c r="W57" s="606">
        <f t="shared" si="11"/>
        <v>0</v>
      </c>
      <c r="X57" s="1004">
        <f t="shared" si="11"/>
        <v>0</v>
      </c>
      <c r="Y57" s="822"/>
      <c r="Z57" s="822"/>
      <c r="AA57" s="360"/>
      <c r="AB57" s="360"/>
      <c r="AC57" s="1102"/>
      <c r="AD57" s="367"/>
      <c r="AE57" s="368"/>
      <c r="AF57" s="369"/>
      <c r="AG57" s="373"/>
      <c r="AH57" s="822"/>
      <c r="AI57" s="959"/>
      <c r="AJ57" s="1275"/>
      <c r="AK57" s="929"/>
      <c r="AL57" s="828"/>
      <c r="AM57" s="1059"/>
      <c r="AN57" s="1059"/>
      <c r="AO57" s="1058"/>
      <c r="AP57" s="1058"/>
      <c r="AQ57" s="404"/>
      <c r="AR57" s="20"/>
      <c r="AS57" s="329"/>
      <c r="AT57" s="307"/>
      <c r="AU57" s="21"/>
      <c r="AV57" s="402"/>
      <c r="AW57" s="403"/>
      <c r="AX57" s="398"/>
      <c r="AY57" s="307"/>
      <c r="AZ57" s="348"/>
      <c r="BA57" s="390"/>
      <c r="BB57" s="415"/>
      <c r="BC57" s="416"/>
      <c r="BD57" s="350"/>
      <c r="BE57" s="348"/>
      <c r="BF57" s="390"/>
      <c r="BG57" s="415"/>
      <c r="BH57" s="416"/>
      <c r="BI57" s="350"/>
      <c r="BJ57" s="348"/>
      <c r="BK57" s="390"/>
      <c r="BL57" s="415"/>
      <c r="BM57" s="416"/>
      <c r="BN57" s="350"/>
      <c r="BO57" s="349"/>
      <c r="BP57" s="407"/>
      <c r="BQ57" s="415"/>
      <c r="BR57" s="416"/>
      <c r="BS57" s="307"/>
      <c r="BT57" s="348"/>
      <c r="BU57" s="408"/>
      <c r="BV57" s="415"/>
      <c r="BW57" s="416"/>
      <c r="BX57" s="350"/>
      <c r="BY57" s="349"/>
      <c r="BZ57" s="407"/>
      <c r="CA57" s="415"/>
      <c r="CB57" s="416"/>
      <c r="CC57" s="307"/>
      <c r="CD57" s="348"/>
      <c r="CE57" s="408"/>
      <c r="CF57" s="415"/>
      <c r="CG57" s="416"/>
      <c r="CH57" s="307"/>
      <c r="CI57" s="348"/>
      <c r="CJ57" s="408"/>
      <c r="CK57" s="409"/>
      <c r="CL57" s="410"/>
      <c r="CM57" s="411"/>
      <c r="CN57" s="412"/>
      <c r="CO57" s="1462"/>
      <c r="CP57" s="1203"/>
      <c r="CQ57" s="785" t="e">
        <f t="shared" si="7"/>
        <v>#DIV/0!</v>
      </c>
      <c r="CR57" s="1116"/>
      <c r="CS57" s="786" t="e">
        <f t="shared" si="0"/>
        <v>#DIV/0!</v>
      </c>
      <c r="CT57" s="1114"/>
      <c r="CU57" s="1199" t="e">
        <f t="shared" si="1"/>
        <v>#DIV/0!</v>
      </c>
      <c r="CV57" s="1115"/>
      <c r="CW57" s="1208" t="e">
        <f t="shared" si="2"/>
        <v>#DIV/0!</v>
      </c>
      <c r="CX57" s="1214"/>
      <c r="CY57" s="1210" t="e">
        <f t="shared" si="3"/>
        <v>#DIV/0!</v>
      </c>
      <c r="CZ57" s="1116"/>
      <c r="DA57" s="1207" t="e">
        <f t="shared" si="4"/>
        <v>#DIV/0!</v>
      </c>
      <c r="DB57" s="1114"/>
      <c r="DC57" s="1196" t="e">
        <f t="shared" si="5"/>
        <v>#DIV/0!</v>
      </c>
      <c r="DD57" s="1115"/>
      <c r="DE57" s="1208" t="e">
        <f t="shared" si="6"/>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60"/>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828"/>
      <c r="AM58" s="1059"/>
      <c r="AN58" s="1059"/>
      <c r="AO58" s="1058"/>
      <c r="AP58" s="1058"/>
      <c r="AQ58" s="404"/>
      <c r="AR58" s="20"/>
      <c r="AS58" s="329"/>
      <c r="AT58" s="307"/>
      <c r="AU58" s="21"/>
      <c r="AV58" s="402"/>
      <c r="AW58" s="403"/>
      <c r="AX58" s="398"/>
      <c r="AY58" s="307"/>
      <c r="AZ58" s="348"/>
      <c r="BA58" s="390"/>
      <c r="BB58" s="415"/>
      <c r="BC58" s="416"/>
      <c r="BD58" s="350"/>
      <c r="BE58" s="348"/>
      <c r="BF58" s="390"/>
      <c r="BG58" s="415"/>
      <c r="BH58" s="416"/>
      <c r="BI58" s="350"/>
      <c r="BJ58" s="348"/>
      <c r="BK58" s="390"/>
      <c r="BL58" s="415"/>
      <c r="BM58" s="416"/>
      <c r="BN58" s="350"/>
      <c r="BO58" s="349"/>
      <c r="BP58" s="407"/>
      <c r="BQ58" s="415"/>
      <c r="BR58" s="416"/>
      <c r="BS58" s="307"/>
      <c r="BT58" s="348"/>
      <c r="BU58" s="408"/>
      <c r="BV58" s="415"/>
      <c r="BW58" s="416"/>
      <c r="BX58" s="350"/>
      <c r="BY58" s="349"/>
      <c r="BZ58" s="407"/>
      <c r="CA58" s="415"/>
      <c r="CB58" s="416"/>
      <c r="CC58" s="307"/>
      <c r="CD58" s="348"/>
      <c r="CE58" s="408"/>
      <c r="CF58" s="415"/>
      <c r="CG58" s="416"/>
      <c r="CH58" s="307"/>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2">SUM(AQ4:AQ58)</f>
        <v>0</v>
      </c>
      <c r="AR59" s="19">
        <f t="shared" si="12"/>
        <v>0</v>
      </c>
      <c r="AS59" s="19">
        <f t="shared" si="12"/>
        <v>0</v>
      </c>
      <c r="AT59" s="400">
        <f t="shared" si="12"/>
        <v>0</v>
      </c>
      <c r="AU59" s="22">
        <f t="shared" si="12"/>
        <v>0</v>
      </c>
      <c r="AV59" s="79">
        <f t="shared" si="12"/>
        <v>0</v>
      </c>
      <c r="AW59" s="19">
        <f t="shared" si="12"/>
        <v>0</v>
      </c>
      <c r="AX59" s="19">
        <f t="shared" si="12"/>
        <v>0</v>
      </c>
      <c r="AY59" s="399">
        <f t="shared" si="12"/>
        <v>0</v>
      </c>
      <c r="AZ59" s="22">
        <f t="shared" si="12"/>
        <v>0</v>
      </c>
      <c r="BA59" s="79">
        <f t="shared" si="12"/>
        <v>0</v>
      </c>
      <c r="BB59" s="19">
        <f t="shared" si="12"/>
        <v>0</v>
      </c>
      <c r="BC59" s="19">
        <f t="shared" si="12"/>
        <v>0</v>
      </c>
      <c r="BD59" s="399">
        <f t="shared" si="12"/>
        <v>0</v>
      </c>
      <c r="BE59" s="22">
        <f t="shared" si="12"/>
        <v>0</v>
      </c>
      <c r="BF59" s="79">
        <f t="shared" si="12"/>
        <v>0</v>
      </c>
      <c r="BG59" s="19">
        <f t="shared" si="12"/>
        <v>0</v>
      </c>
      <c r="BH59" s="19">
        <f t="shared" si="12"/>
        <v>0</v>
      </c>
      <c r="BI59" s="399">
        <f t="shared" si="12"/>
        <v>0</v>
      </c>
      <c r="BJ59" s="22">
        <f t="shared" si="12"/>
        <v>0</v>
      </c>
      <c r="BK59" s="79">
        <f t="shared" si="12"/>
        <v>0</v>
      </c>
      <c r="BL59" s="405">
        <f t="shared" si="12"/>
        <v>0</v>
      </c>
      <c r="BM59" s="383">
        <f t="shared" si="12"/>
        <v>0</v>
      </c>
      <c r="BN59" s="406">
        <f t="shared" si="12"/>
        <v>0</v>
      </c>
      <c r="BO59" s="384">
        <f t="shared" si="12"/>
        <v>0</v>
      </c>
      <c r="BP59" s="385">
        <f t="shared" si="12"/>
        <v>0</v>
      </c>
      <c r="BQ59" s="405">
        <f t="shared" si="12"/>
        <v>0</v>
      </c>
      <c r="BR59" s="383">
        <f t="shared" si="12"/>
        <v>0</v>
      </c>
      <c r="BS59" s="406">
        <f t="shared" si="12"/>
        <v>0</v>
      </c>
      <c r="BT59" s="384">
        <f t="shared" si="12"/>
        <v>0</v>
      </c>
      <c r="BU59" s="385">
        <f t="shared" si="12"/>
        <v>0</v>
      </c>
      <c r="BV59" s="405">
        <f t="shared" si="12"/>
        <v>0</v>
      </c>
      <c r="BW59" s="383">
        <f t="shared" si="12"/>
        <v>0</v>
      </c>
      <c r="BX59" s="406">
        <f t="shared" si="12"/>
        <v>0</v>
      </c>
      <c r="BY59" s="384">
        <f t="shared" si="12"/>
        <v>0</v>
      </c>
      <c r="BZ59" s="385">
        <f t="shared" si="12"/>
        <v>0</v>
      </c>
      <c r="CA59" s="405">
        <f t="shared" si="12"/>
        <v>0</v>
      </c>
      <c r="CB59" s="383">
        <f t="shared" si="12"/>
        <v>0</v>
      </c>
      <c r="CC59" s="406">
        <f t="shared" si="12"/>
        <v>0</v>
      </c>
      <c r="CD59" s="384">
        <f t="shared" si="12"/>
        <v>0</v>
      </c>
      <c r="CE59" s="385">
        <f t="shared" si="12"/>
        <v>0</v>
      </c>
      <c r="CF59" s="405">
        <f t="shared" si="12"/>
        <v>0</v>
      </c>
      <c r="CG59" s="383">
        <f t="shared" si="12"/>
        <v>0</v>
      </c>
      <c r="CH59" s="406">
        <f t="shared" si="12"/>
        <v>0</v>
      </c>
      <c r="CI59" s="384">
        <f t="shared" si="12"/>
        <v>0</v>
      </c>
      <c r="CJ59" s="385">
        <f t="shared" si="12"/>
        <v>0</v>
      </c>
      <c r="CK59" s="1012">
        <f t="shared" si="12"/>
        <v>0</v>
      </c>
      <c r="CL59" s="1012">
        <f t="shared" si="12"/>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1336"/>
      <c r="C101" s="1336"/>
      <c r="D101" s="1336"/>
      <c r="E101" s="1336"/>
      <c r="F101" s="1336"/>
      <c r="G101" s="1336"/>
      <c r="H101" s="1336"/>
      <c r="I101" s="1336"/>
      <c r="J101" s="1336"/>
      <c r="K101" s="1336"/>
      <c r="L101" s="1336"/>
      <c r="M101" s="1336"/>
      <c r="N101" s="1336"/>
      <c r="O101" s="1336"/>
      <c r="P101" s="1336"/>
      <c r="Q101" s="1336"/>
      <c r="R101" s="1336"/>
      <c r="S101" s="1336"/>
      <c r="T101" s="1336"/>
      <c r="U101" s="1336"/>
      <c r="V101" s="1336"/>
      <c r="W101" s="1336"/>
      <c r="X101" s="1318"/>
      <c r="Y101" s="1318"/>
      <c r="Z101" s="1318"/>
      <c r="AA101" s="1363"/>
      <c r="AB101" s="1363"/>
      <c r="AC101" s="1322"/>
      <c r="AD101" s="1363"/>
      <c r="AE101" s="1363"/>
      <c r="AF101" s="1359"/>
      <c r="AG101" s="1319"/>
      <c r="AH101" s="1318"/>
      <c r="AI101" s="1318"/>
      <c r="AJ101" s="1318"/>
      <c r="AK101" s="1367"/>
      <c r="AL101" s="1367"/>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1336"/>
      <c r="C102" s="1336"/>
      <c r="D102" s="1336"/>
      <c r="E102" s="1336"/>
      <c r="F102" s="1376"/>
      <c r="G102" s="1376"/>
      <c r="H102" s="1376"/>
      <c r="I102" s="1376"/>
      <c r="J102" s="1376"/>
      <c r="K102" s="1744"/>
      <c r="L102" s="1744"/>
      <c r="M102" s="1376"/>
      <c r="N102" s="1376"/>
      <c r="O102" s="1376"/>
      <c r="P102" s="1376"/>
      <c r="Q102" s="1336"/>
      <c r="R102" s="1336"/>
      <c r="S102" s="1336"/>
      <c r="T102" s="1336"/>
      <c r="U102" s="1336"/>
      <c r="V102" s="1336"/>
      <c r="W102" s="1336"/>
      <c r="X102" s="1318"/>
      <c r="Y102" s="1318"/>
      <c r="Z102" s="1318"/>
      <c r="AA102" s="1363"/>
      <c r="AB102" s="1363"/>
      <c r="AC102" s="1322"/>
      <c r="AD102" s="1363"/>
      <c r="AE102" s="1363"/>
      <c r="AF102" s="1359"/>
      <c r="AG102" s="1319"/>
      <c r="AH102" s="1318"/>
      <c r="AI102" s="1318"/>
      <c r="AJ102" s="1318"/>
      <c r="AK102" s="1367"/>
      <c r="AL102" s="1367"/>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370" t="s">
        <v>73</v>
      </c>
      <c r="C103" s="1370"/>
      <c r="D103" s="1370"/>
      <c r="E103" s="1370"/>
      <c r="F103" s="1430">
        <v>3</v>
      </c>
      <c r="G103" s="1430">
        <v>7</v>
      </c>
      <c r="H103" s="1430">
        <v>11</v>
      </c>
      <c r="I103" s="1430">
        <v>15</v>
      </c>
      <c r="J103" s="1430">
        <v>19</v>
      </c>
      <c r="K103" s="2004">
        <v>23</v>
      </c>
      <c r="L103" s="2005"/>
      <c r="M103" s="1430">
        <v>27</v>
      </c>
      <c r="N103" s="1430">
        <v>31</v>
      </c>
      <c r="O103" s="1430">
        <v>35</v>
      </c>
      <c r="P103" s="1430">
        <v>38</v>
      </c>
      <c r="Q103" s="1336"/>
      <c r="R103" s="1336"/>
      <c r="S103" s="1336"/>
      <c r="T103" s="1336"/>
      <c r="U103" s="1336"/>
      <c r="V103" s="1336"/>
      <c r="W103" s="1336"/>
      <c r="X103" s="1318"/>
      <c r="Y103" s="1318"/>
      <c r="Z103" s="1318"/>
      <c r="AA103" s="1363"/>
      <c r="AB103" s="1363"/>
      <c r="AC103" s="1322"/>
      <c r="AD103" s="1363"/>
      <c r="AE103" s="1363"/>
      <c r="AF103" s="1359"/>
      <c r="AG103" s="1319"/>
      <c r="AH103" s="1318"/>
      <c r="AI103" s="1318"/>
      <c r="AJ103" s="1318"/>
      <c r="AK103" s="1367"/>
      <c r="AL103" s="1367"/>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1336" t="s">
        <v>658</v>
      </c>
      <c r="C104" s="1336"/>
      <c r="D104" s="1336"/>
      <c r="E104" s="1336"/>
      <c r="F104" s="1385"/>
      <c r="G104" s="1373"/>
      <c r="H104" s="1373"/>
      <c r="I104" s="1373"/>
      <c r="J104" s="1373"/>
      <c r="K104" s="1783"/>
      <c r="L104" s="1783"/>
      <c r="M104" s="1373"/>
      <c r="N104" s="1373"/>
      <c r="O104" s="1373"/>
      <c r="P104" s="1336"/>
      <c r="Q104" s="1336"/>
      <c r="R104" s="1336"/>
      <c r="S104" s="1336"/>
      <c r="T104" s="1336"/>
      <c r="U104" s="1336"/>
      <c r="V104" s="1336"/>
      <c r="W104" s="1336"/>
      <c r="X104" s="1318"/>
      <c r="Y104" s="1318"/>
      <c r="Z104" s="1318"/>
      <c r="AA104" s="1363"/>
      <c r="AB104" s="1363"/>
      <c r="AC104" s="1322"/>
      <c r="AD104" s="1363"/>
      <c r="AE104" s="1363"/>
      <c r="AF104" s="1359"/>
      <c r="AG104" s="1319"/>
      <c r="AH104" s="1318"/>
      <c r="AI104" s="1318"/>
      <c r="AJ104" s="1318"/>
      <c r="AK104" s="1367"/>
      <c r="AL104" s="1367"/>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1336" t="s">
        <v>182</v>
      </c>
      <c r="C105" s="1336"/>
      <c r="D105" s="1336"/>
      <c r="E105" s="1336"/>
      <c r="F105" s="1385"/>
      <c r="G105" s="1373"/>
      <c r="H105" s="1373"/>
      <c r="I105" s="1373"/>
      <c r="J105" s="1373"/>
      <c r="K105" s="1783"/>
      <c r="L105" s="1783"/>
      <c r="M105" s="1373"/>
      <c r="N105" s="1373"/>
      <c r="O105" s="1373"/>
      <c r="P105" s="1336"/>
      <c r="Q105" s="1336"/>
      <c r="R105" s="1336"/>
      <c r="S105" s="1336"/>
      <c r="T105" s="1336"/>
      <c r="U105" s="1336"/>
      <c r="V105" s="1336"/>
      <c r="W105" s="1336"/>
      <c r="X105" s="1318"/>
      <c r="Y105" s="1318"/>
      <c r="Z105" s="1318"/>
      <c r="AA105" s="1363"/>
      <c r="AB105" s="1363"/>
      <c r="AC105" s="1322"/>
      <c r="AD105" s="1363"/>
      <c r="AE105" s="1320"/>
      <c r="AF105" s="1320"/>
      <c r="AG105" s="1319"/>
      <c r="AH105" s="1318"/>
      <c r="AI105" s="1318"/>
      <c r="AJ105" s="1318"/>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1336" t="s">
        <v>185</v>
      </c>
      <c r="C106" s="1336"/>
      <c r="D106" s="1336"/>
      <c r="E106" s="1336"/>
      <c r="F106" s="1385"/>
      <c r="G106" s="1373"/>
      <c r="H106" s="1373"/>
      <c r="I106" s="1373"/>
      <c r="J106" s="1373"/>
      <c r="K106" s="1783"/>
      <c r="L106" s="1783"/>
      <c r="M106" s="1373"/>
      <c r="N106" s="1373"/>
      <c r="O106" s="1373"/>
      <c r="P106" s="1336"/>
      <c r="Q106" s="1336"/>
      <c r="R106" s="1336"/>
      <c r="S106" s="1336"/>
      <c r="T106" s="1336"/>
      <c r="U106" s="1336"/>
      <c r="V106" s="1336"/>
      <c r="W106" s="1336"/>
      <c r="X106" s="1318"/>
      <c r="Y106" s="1318"/>
      <c r="Z106" s="1318"/>
      <c r="AA106" s="1363"/>
      <c r="AB106" s="1363"/>
      <c r="AC106" s="1322"/>
      <c r="AD106" s="1363"/>
      <c r="AE106" s="1330"/>
      <c r="AF106" s="1330"/>
      <c r="AG106" s="1319"/>
      <c r="AH106" s="1318"/>
      <c r="AI106" s="1318"/>
      <c r="AJ106" s="1318"/>
      <c r="AK106" s="1367"/>
      <c r="AL106" s="1367"/>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1336" t="s">
        <v>401</v>
      </c>
      <c r="C107" s="1336"/>
      <c r="D107" s="1336"/>
      <c r="E107" s="1336"/>
      <c r="F107" s="1385"/>
      <c r="G107" s="1373"/>
      <c r="H107" s="1373"/>
      <c r="I107" s="1373"/>
      <c r="J107" s="1373"/>
      <c r="K107" s="1783"/>
      <c r="L107" s="1783"/>
      <c r="M107" s="1373"/>
      <c r="N107" s="1373"/>
      <c r="O107" s="1373"/>
      <c r="P107" s="1336"/>
      <c r="Q107" s="1328"/>
      <c r="R107" s="1328"/>
      <c r="S107" s="1328"/>
      <c r="T107" s="1328"/>
      <c r="U107" s="1328"/>
      <c r="V107" s="1328"/>
      <c r="W107" s="1328"/>
      <c r="X107" s="1318"/>
      <c r="Y107" s="1318"/>
      <c r="Z107" s="1318"/>
      <c r="AA107" s="1320"/>
      <c r="AB107" s="1320"/>
      <c r="AC107" s="1361"/>
      <c r="AD107" s="1363"/>
      <c r="AE107" s="1330"/>
      <c r="AF107" s="1330"/>
      <c r="AG107" s="1319"/>
      <c r="AH107" s="1318"/>
      <c r="AI107" s="1318"/>
      <c r="AJ107" s="1318"/>
      <c r="AK107" s="1367"/>
      <c r="AL107" s="1367"/>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1336" t="s">
        <v>456</v>
      </c>
      <c r="C108" s="1336"/>
      <c r="D108" s="1336"/>
      <c r="E108" s="1336"/>
      <c r="F108" s="1385"/>
      <c r="G108" s="1373"/>
      <c r="H108" s="1373"/>
      <c r="I108" s="1373"/>
      <c r="J108" s="1373"/>
      <c r="K108" s="1783"/>
      <c r="L108" s="1783"/>
      <c r="M108" s="1373"/>
      <c r="N108" s="1373"/>
      <c r="O108" s="1373"/>
      <c r="P108" s="1328"/>
      <c r="Q108" s="1334"/>
      <c r="R108" s="1334"/>
      <c r="S108" s="1334"/>
      <c r="T108" s="1334"/>
      <c r="U108" s="1328"/>
      <c r="V108" s="1328"/>
      <c r="W108" s="1328"/>
      <c r="X108" s="1318"/>
      <c r="Y108" s="1318"/>
      <c r="Z108" s="1318"/>
      <c r="AA108" s="1330"/>
      <c r="AB108" s="1330"/>
      <c r="AC108" s="1332"/>
      <c r="AD108" s="1363"/>
      <c r="AE108" s="1319"/>
      <c r="AF108" s="1319"/>
      <c r="AG108" s="1319"/>
      <c r="AH108" s="1318"/>
      <c r="AI108" s="1318"/>
      <c r="AJ108" s="1318"/>
      <c r="AK108" s="1331"/>
      <c r="AL108" s="1331"/>
    </row>
    <row r="109" spans="2:92" x14ac:dyDescent="0.25">
      <c r="B109" s="1328" t="s">
        <v>191</v>
      </c>
      <c r="C109" s="1328"/>
      <c r="D109" s="1328"/>
      <c r="E109" s="1328"/>
      <c r="F109" s="1386"/>
      <c r="G109" s="1366"/>
      <c r="H109" s="1366"/>
      <c r="I109" s="1366"/>
      <c r="J109" s="1366"/>
      <c r="K109" s="1783"/>
      <c r="L109" s="1783"/>
      <c r="M109" s="1366"/>
      <c r="N109" s="1366"/>
      <c r="O109" s="1366"/>
      <c r="P109" s="1334"/>
      <c r="Q109" s="1318"/>
      <c r="R109" s="1318"/>
      <c r="S109" s="1318"/>
      <c r="T109" s="1318"/>
      <c r="U109" s="1318"/>
      <c r="V109" s="1318"/>
      <c r="W109" s="1318"/>
      <c r="X109" s="1318"/>
      <c r="Y109" s="1318"/>
      <c r="Z109" s="1318"/>
      <c r="AA109" s="1330"/>
      <c r="AB109" s="1330"/>
      <c r="AC109" s="1332"/>
      <c r="AD109" s="1363"/>
      <c r="AE109" s="1319"/>
      <c r="AF109" s="1319"/>
      <c r="AG109" s="1319"/>
      <c r="AH109" s="1318"/>
      <c r="AI109" s="1318"/>
      <c r="AJ109" s="1318"/>
      <c r="AK109" s="1331"/>
      <c r="AL109" s="1331"/>
    </row>
    <row r="110" spans="2:92" x14ac:dyDescent="0.25">
      <c r="B110" s="1328" t="s">
        <v>193</v>
      </c>
      <c r="C110" s="1328"/>
      <c r="D110" s="1328"/>
      <c r="E110" s="1336"/>
      <c r="F110" s="1385"/>
      <c r="G110" s="1373"/>
      <c r="H110" s="1373"/>
      <c r="I110" s="1366"/>
      <c r="J110" s="1366"/>
      <c r="K110" s="1783"/>
      <c r="L110" s="1783"/>
      <c r="M110" s="1366"/>
      <c r="N110" s="1366"/>
      <c r="O110" s="1366"/>
      <c r="P110" s="1318"/>
      <c r="Q110" s="1318"/>
      <c r="R110" s="1318"/>
      <c r="S110" s="1318"/>
      <c r="T110" s="1318"/>
      <c r="U110" s="1318"/>
      <c r="V110" s="1318"/>
      <c r="W110" s="1318"/>
      <c r="X110" s="1318"/>
      <c r="Y110" s="1318"/>
      <c r="Z110" s="1318"/>
      <c r="AA110" s="1319"/>
      <c r="AB110" s="1319"/>
      <c r="AC110" s="1319"/>
      <c r="AD110" s="1319"/>
      <c r="AE110" s="1319"/>
      <c r="AF110" s="1319"/>
      <c r="AG110" s="1319"/>
      <c r="AH110" s="1318"/>
      <c r="AI110" s="1318"/>
      <c r="AJ110" s="1318"/>
      <c r="AK110" s="1331"/>
      <c r="AL110" s="1331"/>
    </row>
    <row r="111" spans="2:92" x14ac:dyDescent="0.25">
      <c r="B111" s="1336" t="s">
        <v>350</v>
      </c>
      <c r="C111" s="1318"/>
      <c r="D111" s="1318"/>
      <c r="E111" s="1318"/>
      <c r="F111" s="1387"/>
      <c r="G111" s="1371"/>
      <c r="H111" s="1372"/>
      <c r="I111" s="1372"/>
      <c r="J111" s="1372"/>
      <c r="K111" s="1783"/>
      <c r="L111" s="1783"/>
      <c r="M111" s="1372"/>
      <c r="N111" s="1372"/>
      <c r="O111" s="1372"/>
      <c r="P111" s="1318"/>
      <c r="Q111" s="1318"/>
      <c r="R111" s="1318"/>
      <c r="S111" s="1318"/>
      <c r="T111" s="1318"/>
      <c r="U111" s="1318"/>
      <c r="V111" s="1318"/>
      <c r="W111" s="1318"/>
      <c r="X111" s="1318"/>
      <c r="Y111" s="1318"/>
      <c r="Z111" s="1318"/>
      <c r="AA111" s="1319"/>
      <c r="AB111" s="1319"/>
      <c r="AC111" s="1319"/>
      <c r="AD111" s="1319"/>
      <c r="AE111" s="1319"/>
      <c r="AF111" s="1319"/>
      <c r="AG111" s="1319"/>
      <c r="AH111" s="1318"/>
      <c r="AI111" s="1318"/>
      <c r="AJ111" s="1318"/>
      <c r="AK111" s="1331"/>
      <c r="AL111" s="1331"/>
    </row>
    <row r="112" spans="2:92" x14ac:dyDescent="0.25">
      <c r="B112" s="1336" t="s">
        <v>199</v>
      </c>
      <c r="C112" s="1318"/>
      <c r="D112" s="1318"/>
      <c r="E112" s="1318"/>
      <c r="F112" s="1387"/>
      <c r="G112" s="1371"/>
      <c r="H112" s="1372"/>
      <c r="I112" s="1372"/>
      <c r="J112" s="1372"/>
      <c r="K112" s="1783"/>
      <c r="L112" s="1783"/>
      <c r="M112" s="1372"/>
      <c r="N112" s="1372"/>
      <c r="O112" s="1372"/>
      <c r="P112" s="1318"/>
      <c r="Q112" s="1318"/>
      <c r="R112" s="1318"/>
      <c r="S112" s="1318"/>
      <c r="T112" s="1318"/>
      <c r="U112" s="1318"/>
      <c r="V112" s="1318"/>
      <c r="W112" s="1318"/>
      <c r="X112" s="1318"/>
      <c r="Y112" s="1318"/>
      <c r="Z112" s="1318"/>
      <c r="AA112" s="1319"/>
      <c r="AB112" s="1319"/>
      <c r="AC112" s="1319"/>
      <c r="AD112" s="1319"/>
      <c r="AE112" s="1319"/>
      <c r="AF112" s="1319"/>
      <c r="AG112" s="1319"/>
      <c r="AH112" s="1318"/>
      <c r="AI112" s="1318"/>
      <c r="AJ112" s="1318"/>
      <c r="AK112" s="1331"/>
      <c r="AL112" s="1331"/>
    </row>
    <row r="113" spans="2:38" x14ac:dyDescent="0.25">
      <c r="B113" s="1336" t="s">
        <v>200</v>
      </c>
      <c r="C113" s="1318"/>
      <c r="D113" s="1318"/>
      <c r="E113" s="1318"/>
      <c r="F113" s="1387"/>
      <c r="G113" s="1371"/>
      <c r="H113" s="1372"/>
      <c r="I113" s="1372"/>
      <c r="J113" s="1372"/>
      <c r="K113" s="1783"/>
      <c r="L113" s="1783"/>
      <c r="M113" s="1372"/>
      <c r="N113" s="1372"/>
      <c r="O113" s="1372"/>
      <c r="P113" s="1318"/>
      <c r="Q113" s="1318"/>
      <c r="R113" s="1318"/>
      <c r="S113" s="1318"/>
      <c r="T113" s="1318"/>
      <c r="U113" s="1318"/>
      <c r="V113" s="1318"/>
      <c r="W113" s="1318"/>
      <c r="X113" s="1318"/>
      <c r="Y113" s="1318"/>
      <c r="Z113" s="1318"/>
      <c r="AA113" s="1319"/>
      <c r="AB113" s="1319"/>
      <c r="AC113" s="1319"/>
      <c r="AD113" s="1319"/>
      <c r="AE113" s="1319"/>
      <c r="AF113" s="1319"/>
      <c r="AG113" s="1319"/>
      <c r="AH113" s="1318"/>
      <c r="AI113" s="1318"/>
      <c r="AJ113" s="1318"/>
      <c r="AK113" s="1331"/>
      <c r="AL113" s="1331"/>
    </row>
    <row r="114" spans="2:38" x14ac:dyDescent="0.25">
      <c r="B114" s="1336" t="s">
        <v>205</v>
      </c>
      <c r="C114" s="1318"/>
      <c r="D114" s="1318"/>
      <c r="E114" s="1318"/>
      <c r="F114" s="1387"/>
      <c r="G114" s="1371"/>
      <c r="H114" s="1372"/>
      <c r="I114" s="1372"/>
      <c r="J114" s="1372"/>
      <c r="K114" s="1783"/>
      <c r="L114" s="1783"/>
      <c r="M114" s="1372"/>
      <c r="N114" s="1372"/>
      <c r="O114" s="1372"/>
      <c r="P114" s="1318"/>
      <c r="Q114" s="1318"/>
      <c r="R114" s="1318"/>
      <c r="S114" s="1318"/>
      <c r="T114" s="1318"/>
      <c r="U114" s="1318"/>
      <c r="V114" s="1318"/>
      <c r="W114" s="1318"/>
      <c r="X114" s="1318"/>
      <c r="Y114" s="1318"/>
      <c r="Z114" s="1318"/>
      <c r="AA114" s="1319"/>
      <c r="AB114" s="1319"/>
      <c r="AC114" s="1319"/>
      <c r="AD114" s="1319"/>
      <c r="AE114" s="1319"/>
      <c r="AF114" s="1319"/>
      <c r="AG114" s="1319"/>
      <c r="AH114" s="1318"/>
      <c r="AI114" s="1318"/>
      <c r="AJ114" s="1318"/>
      <c r="AK114" s="1331"/>
      <c r="AL114" s="1331"/>
    </row>
    <row r="115" spans="2:38" x14ac:dyDescent="0.25">
      <c r="B115" s="1336" t="s">
        <v>659</v>
      </c>
      <c r="C115" s="1318"/>
      <c r="D115" s="1318"/>
      <c r="E115" s="1318"/>
      <c r="F115" s="1387"/>
      <c r="G115" s="1371"/>
      <c r="H115" s="1372"/>
      <c r="I115" s="1372"/>
      <c r="J115" s="1372"/>
      <c r="K115" s="1783"/>
      <c r="L115" s="1783"/>
      <c r="M115" s="1372"/>
      <c r="N115" s="1372"/>
      <c r="O115" s="1372"/>
      <c r="P115" s="1318"/>
      <c r="Q115" s="1318"/>
      <c r="R115" s="1318"/>
      <c r="S115" s="1318"/>
      <c r="T115" s="1318"/>
      <c r="U115" s="1318"/>
      <c r="V115" s="1318"/>
      <c r="W115" s="1318"/>
      <c r="X115" s="1318"/>
      <c r="Y115" s="1318"/>
      <c r="Z115" s="1318"/>
      <c r="AA115" s="1319"/>
      <c r="AB115" s="1319"/>
      <c r="AC115" s="1319"/>
      <c r="AD115" s="1319"/>
      <c r="AE115" s="1319"/>
      <c r="AF115" s="1319"/>
      <c r="AG115" s="1319"/>
      <c r="AH115" s="1318"/>
      <c r="AI115" s="1318"/>
      <c r="AJ115" s="1318"/>
      <c r="AK115" s="1331"/>
      <c r="AL115" s="1331"/>
    </row>
    <row r="116" spans="2:38" x14ac:dyDescent="0.25">
      <c r="B116" s="1336" t="s">
        <v>508</v>
      </c>
      <c r="C116" s="1318"/>
      <c r="D116" s="1318"/>
      <c r="E116" s="1318"/>
      <c r="F116" s="1387"/>
      <c r="G116" s="1371"/>
      <c r="H116" s="1372"/>
      <c r="I116" s="1372"/>
      <c r="J116" s="1372"/>
      <c r="K116" s="1783"/>
      <c r="L116" s="1783"/>
      <c r="M116" s="1372"/>
      <c r="N116" s="1372"/>
      <c r="O116" s="1372"/>
      <c r="P116" s="1318"/>
      <c r="Q116" s="1318"/>
      <c r="R116" s="1318"/>
      <c r="S116" s="1318"/>
      <c r="T116" s="1318"/>
      <c r="U116" s="1318"/>
      <c r="V116" s="1318"/>
      <c r="W116" s="1318"/>
      <c r="X116" s="1318"/>
      <c r="Y116" s="1318"/>
      <c r="Z116" s="1318"/>
      <c r="AA116" s="1319"/>
      <c r="AB116" s="1319"/>
      <c r="AC116" s="1319"/>
      <c r="AD116" s="1319"/>
      <c r="AE116" s="1319"/>
      <c r="AF116" s="1319"/>
      <c r="AG116" s="1319"/>
      <c r="AH116" s="1318"/>
      <c r="AI116" s="1318"/>
      <c r="AJ116" s="1318"/>
      <c r="AK116" s="1331"/>
      <c r="AL116" s="1331"/>
    </row>
    <row r="117" spans="2:38" x14ac:dyDescent="0.25">
      <c r="B117" s="1336" t="s">
        <v>217</v>
      </c>
      <c r="C117" s="1318"/>
      <c r="D117" s="1318"/>
      <c r="E117" s="1318"/>
      <c r="F117" s="1387"/>
      <c r="G117" s="1371"/>
      <c r="H117" s="1372"/>
      <c r="I117" s="1372"/>
      <c r="J117" s="1372"/>
      <c r="K117" s="1783"/>
      <c r="L117" s="1783"/>
      <c r="M117" s="1372"/>
      <c r="N117" s="1372"/>
      <c r="O117" s="1372"/>
      <c r="P117" s="1318"/>
      <c r="Q117" s="1318"/>
      <c r="R117" s="1318"/>
      <c r="S117" s="1318"/>
      <c r="T117" s="1318"/>
      <c r="U117" s="1318"/>
      <c r="V117" s="1318"/>
      <c r="W117" s="1318"/>
      <c r="X117" s="1318"/>
      <c r="Y117" s="1318"/>
      <c r="Z117" s="1318"/>
      <c r="AA117" s="1319"/>
      <c r="AB117" s="1319"/>
      <c r="AC117" s="1319"/>
      <c r="AD117" s="1319"/>
      <c r="AE117" s="1319"/>
      <c r="AF117" s="1319"/>
      <c r="AG117" s="1319"/>
      <c r="AH117" s="1318"/>
      <c r="AI117" s="1318"/>
      <c r="AJ117" s="1318"/>
      <c r="AK117" s="1331"/>
      <c r="AL117" s="1331"/>
    </row>
    <row r="118" spans="2:38" x14ac:dyDescent="0.25">
      <c r="B118" s="1336" t="s">
        <v>224</v>
      </c>
      <c r="C118" s="1318"/>
      <c r="D118" s="1318"/>
      <c r="E118" s="1318"/>
      <c r="F118" s="1387"/>
      <c r="G118" s="1371"/>
      <c r="H118" s="1372"/>
      <c r="I118" s="1372"/>
      <c r="J118" s="1372"/>
      <c r="K118" s="1783"/>
      <c r="L118" s="1783"/>
      <c r="M118" s="1372"/>
      <c r="N118" s="1372"/>
      <c r="O118" s="1372"/>
      <c r="P118" s="1318"/>
      <c r="Q118" s="1318"/>
      <c r="R118" s="1318"/>
      <c r="S118" s="1318"/>
      <c r="T118" s="1318"/>
      <c r="U118" s="1318"/>
      <c r="V118" s="1318"/>
      <c r="W118" s="1318"/>
      <c r="X118" s="1318"/>
      <c r="Y118" s="1318"/>
      <c r="Z118" s="1318"/>
      <c r="AA118" s="1319"/>
      <c r="AB118" s="1319"/>
      <c r="AC118" s="1319"/>
      <c r="AD118" s="1319"/>
      <c r="AE118" s="1319"/>
      <c r="AF118" s="1319"/>
      <c r="AG118" s="1319"/>
      <c r="AH118" s="1318"/>
      <c r="AI118" s="1318"/>
      <c r="AJ118" s="1318"/>
      <c r="AK118" s="1331"/>
      <c r="AL118" s="1331"/>
    </row>
    <row r="119" spans="2:38" x14ac:dyDescent="0.25">
      <c r="B119" s="1336" t="s">
        <v>660</v>
      </c>
      <c r="C119" s="1318"/>
      <c r="D119" s="1318"/>
      <c r="E119" s="1318"/>
      <c r="F119" s="1387"/>
      <c r="G119" s="1371"/>
      <c r="H119" s="1372"/>
      <c r="I119" s="1372"/>
      <c r="J119" s="1372"/>
      <c r="K119" s="1783"/>
      <c r="L119" s="1783"/>
      <c r="M119" s="1372"/>
      <c r="N119" s="1372"/>
      <c r="O119" s="1372"/>
      <c r="P119" s="1318"/>
      <c r="Q119" s="1318"/>
      <c r="R119" s="1318"/>
      <c r="S119" s="1318"/>
      <c r="T119" s="1318"/>
      <c r="U119" s="1318"/>
      <c r="V119" s="1318"/>
      <c r="W119" s="1318"/>
      <c r="X119" s="1318"/>
      <c r="Y119" s="1318"/>
      <c r="Z119" s="1318"/>
      <c r="AA119" s="1319"/>
      <c r="AB119" s="1319"/>
      <c r="AC119" s="1319"/>
      <c r="AD119" s="1319"/>
      <c r="AE119" s="1319"/>
      <c r="AF119" s="1319"/>
      <c r="AG119" s="1319"/>
      <c r="AH119" s="1318"/>
      <c r="AI119" s="1318"/>
      <c r="AJ119" s="1318"/>
      <c r="AK119" s="1331"/>
      <c r="AL119" s="1331"/>
    </row>
    <row r="120" spans="2:38" x14ac:dyDescent="0.25">
      <c r="B120" s="1336" t="s">
        <v>506</v>
      </c>
      <c r="C120" s="1318"/>
      <c r="D120" s="1318"/>
      <c r="E120" s="1318"/>
      <c r="F120" s="1387"/>
      <c r="G120" s="1371"/>
      <c r="H120" s="1372"/>
      <c r="I120" s="1372"/>
      <c r="J120" s="1372"/>
      <c r="K120" s="1783"/>
      <c r="L120" s="1783"/>
      <c r="M120" s="1372"/>
      <c r="N120" s="1372"/>
      <c r="O120" s="1372"/>
      <c r="P120" s="1318"/>
      <c r="Q120" s="1318"/>
      <c r="R120" s="1318"/>
      <c r="S120" s="1318"/>
      <c r="T120" s="1318"/>
      <c r="U120" s="1318"/>
      <c r="V120" s="1318"/>
      <c r="W120" s="1318"/>
      <c r="X120" s="1318"/>
      <c r="Y120" s="1318"/>
      <c r="Z120" s="1318"/>
      <c r="AA120" s="1319"/>
      <c r="AB120" s="1319"/>
      <c r="AC120" s="1319"/>
      <c r="AD120" s="1319"/>
      <c r="AE120" s="1319"/>
      <c r="AF120" s="1319"/>
      <c r="AG120" s="1319"/>
      <c r="AH120" s="1318"/>
      <c r="AI120" s="1318"/>
      <c r="AJ120" s="1318"/>
      <c r="AK120" s="1331"/>
      <c r="AL120" s="1331"/>
    </row>
    <row r="121" spans="2:38" x14ac:dyDescent="0.25">
      <c r="B121" s="1336" t="s">
        <v>231</v>
      </c>
      <c r="C121" s="1318"/>
      <c r="D121" s="1318"/>
      <c r="E121" s="1318"/>
      <c r="F121" s="1387"/>
      <c r="G121" s="1371"/>
      <c r="H121" s="1372"/>
      <c r="I121" s="1372"/>
      <c r="J121" s="1372"/>
      <c r="K121" s="1783"/>
      <c r="L121" s="1783"/>
      <c r="M121" s="1372"/>
      <c r="N121" s="1372"/>
      <c r="O121" s="1372"/>
      <c r="P121" s="1318"/>
      <c r="Q121" s="1318"/>
      <c r="R121" s="1318"/>
      <c r="S121" s="1318"/>
      <c r="T121" s="1318"/>
      <c r="U121" s="1318"/>
      <c r="V121" s="1318"/>
      <c r="W121" s="1318"/>
      <c r="X121" s="1318"/>
      <c r="Y121" s="1318"/>
      <c r="Z121" s="1318"/>
      <c r="AA121" s="1319"/>
      <c r="AB121" s="1319"/>
      <c r="AC121" s="1319"/>
      <c r="AD121" s="1319"/>
      <c r="AE121" s="1319"/>
      <c r="AF121" s="1319"/>
      <c r="AG121" s="1319"/>
      <c r="AH121" s="1318"/>
      <c r="AI121" s="1318"/>
      <c r="AJ121" s="1318"/>
      <c r="AK121" s="1331"/>
      <c r="AL121" s="1331"/>
    </row>
    <row r="122" spans="2:38" x14ac:dyDescent="0.25">
      <c r="B122" s="1336" t="s">
        <v>233</v>
      </c>
      <c r="C122" s="1318"/>
      <c r="D122" s="1318"/>
      <c r="E122" s="1318"/>
      <c r="F122" s="1387"/>
      <c r="G122" s="1371"/>
      <c r="H122" s="1372"/>
      <c r="I122" s="1372"/>
      <c r="J122" s="1372"/>
      <c r="K122" s="1783"/>
      <c r="L122" s="1783"/>
      <c r="M122" s="1372"/>
      <c r="N122" s="1372"/>
      <c r="O122" s="1372"/>
      <c r="P122" s="1318"/>
      <c r="Q122" s="1318"/>
      <c r="R122" s="1318"/>
      <c r="S122" s="1318"/>
      <c r="T122" s="1318"/>
      <c r="U122" s="1318"/>
      <c r="V122" s="1318"/>
      <c r="W122" s="1318"/>
      <c r="X122" s="1318"/>
      <c r="Y122" s="1318"/>
      <c r="Z122" s="1318"/>
      <c r="AA122" s="1319"/>
      <c r="AB122" s="1319"/>
      <c r="AC122" s="1319"/>
      <c r="AD122" s="1319"/>
      <c r="AE122" s="1319"/>
      <c r="AF122" s="1319"/>
      <c r="AG122" s="1319"/>
      <c r="AH122" s="1318"/>
      <c r="AI122" s="1318"/>
      <c r="AJ122" s="1318"/>
      <c r="AK122" s="1331"/>
      <c r="AL122" s="1331"/>
    </row>
    <row r="123" spans="2:38" x14ac:dyDescent="0.25">
      <c r="B123" s="1336" t="s">
        <v>237</v>
      </c>
      <c r="C123" s="1318"/>
      <c r="D123" s="1318"/>
      <c r="E123" s="1318"/>
      <c r="F123" s="1387"/>
      <c r="G123" s="1371"/>
      <c r="H123" s="1372"/>
      <c r="I123" s="1372"/>
      <c r="J123" s="1372"/>
      <c r="K123" s="1783"/>
      <c r="L123" s="1783"/>
      <c r="M123" s="1372"/>
      <c r="N123" s="1372"/>
      <c r="O123" s="1372"/>
      <c r="P123" s="1318"/>
      <c r="Q123" s="1318"/>
      <c r="R123" s="1318"/>
      <c r="S123" s="1318"/>
      <c r="T123" s="1318"/>
      <c r="U123" s="1318"/>
      <c r="V123" s="1318"/>
      <c r="W123" s="1318"/>
      <c r="X123" s="1318"/>
      <c r="Y123" s="1318"/>
      <c r="Z123" s="1318"/>
      <c r="AA123" s="1319"/>
      <c r="AB123" s="1319"/>
      <c r="AC123" s="1319"/>
      <c r="AD123" s="1319"/>
      <c r="AE123" s="1319"/>
      <c r="AF123" s="1319"/>
      <c r="AG123" s="1319"/>
      <c r="AH123" s="1318"/>
      <c r="AI123" s="1318"/>
      <c r="AJ123" s="1318"/>
      <c r="AK123" s="1331"/>
      <c r="AL123" s="1331"/>
    </row>
    <row r="124" spans="2:38" x14ac:dyDescent="0.25">
      <c r="B124" s="1336"/>
      <c r="C124" s="1318"/>
      <c r="D124" s="1358"/>
      <c r="E124" s="1358"/>
      <c r="F124" s="1371"/>
      <c r="G124" s="1371"/>
      <c r="H124" s="1372"/>
      <c r="I124" s="1372"/>
      <c r="J124" s="1372"/>
      <c r="K124" s="1783"/>
      <c r="L124" s="1783"/>
      <c r="M124" s="1372"/>
      <c r="N124" s="1372"/>
      <c r="O124" s="1372"/>
      <c r="P124" s="1318"/>
      <c r="Q124" s="1318"/>
      <c r="R124" s="1318"/>
      <c r="S124" s="1318"/>
      <c r="T124" s="1318"/>
      <c r="U124" s="1318"/>
      <c r="V124" s="1318"/>
      <c r="W124" s="1318"/>
      <c r="X124" s="1318"/>
      <c r="Y124" s="1318"/>
      <c r="Z124" s="1318"/>
      <c r="AA124" s="1319"/>
      <c r="AB124" s="1319"/>
      <c r="AC124" s="1319"/>
      <c r="AD124" s="1319"/>
      <c r="AE124" s="1319"/>
      <c r="AF124" s="1319"/>
      <c r="AG124" s="1319"/>
      <c r="AH124" s="1318"/>
      <c r="AI124" s="1318"/>
      <c r="AJ124" s="1318"/>
      <c r="AK124" s="1331"/>
      <c r="AL124" s="1331"/>
    </row>
    <row r="125" spans="2:38" x14ac:dyDescent="0.25">
      <c r="B125" s="1336"/>
      <c r="C125" s="1318"/>
      <c r="D125" s="1358"/>
      <c r="E125" s="1358"/>
      <c r="F125" s="1371"/>
      <c r="G125" s="1371"/>
      <c r="H125" s="1372"/>
      <c r="I125" s="1372"/>
      <c r="J125" s="1372"/>
      <c r="K125" s="1783"/>
      <c r="L125" s="1783"/>
      <c r="M125" s="1372"/>
      <c r="N125" s="1372"/>
      <c r="O125" s="1372"/>
      <c r="P125" s="1318"/>
      <c r="Q125" s="1318"/>
      <c r="R125" s="1318"/>
      <c r="S125" s="1318"/>
      <c r="T125" s="1318"/>
      <c r="U125" s="1318"/>
      <c r="V125" s="1318"/>
      <c r="W125" s="1318"/>
      <c r="X125" s="1318"/>
      <c r="Y125" s="1318"/>
      <c r="Z125" s="1318"/>
      <c r="AA125" s="1319"/>
      <c r="AB125" s="1319"/>
      <c r="AC125" s="1319"/>
      <c r="AD125" s="1319"/>
      <c r="AE125" s="1319"/>
      <c r="AF125" s="1319"/>
      <c r="AG125" s="1319"/>
      <c r="AH125" s="1318"/>
      <c r="AI125" s="1318"/>
      <c r="AJ125" s="1318"/>
      <c r="AK125" s="1331"/>
      <c r="AL125" s="1331"/>
    </row>
    <row r="126" spans="2:38" x14ac:dyDescent="0.25">
      <c r="B126" s="1336"/>
      <c r="C126" s="1318"/>
      <c r="D126" s="1358"/>
      <c r="E126" s="1358"/>
      <c r="F126" s="1371"/>
      <c r="G126" s="1371"/>
      <c r="H126" s="1372"/>
      <c r="I126" s="1372"/>
      <c r="J126" s="1372"/>
      <c r="K126" s="1783"/>
      <c r="L126" s="1783"/>
      <c r="M126" s="1372"/>
      <c r="N126" s="1372"/>
      <c r="O126" s="1372"/>
      <c r="P126" s="1318"/>
      <c r="Q126" s="1318"/>
      <c r="R126" s="1318"/>
      <c r="S126" s="1318"/>
      <c r="T126" s="1318"/>
      <c r="U126" s="1318"/>
      <c r="V126" s="1318"/>
      <c r="W126" s="1318"/>
      <c r="X126" s="1318"/>
      <c r="Y126" s="1318"/>
      <c r="Z126" s="1318"/>
      <c r="AA126" s="1319"/>
      <c r="AB126" s="1319"/>
      <c r="AC126" s="1319"/>
      <c r="AD126" s="1319"/>
      <c r="AE126" s="1319"/>
      <c r="AF126" s="1319"/>
      <c r="AG126" s="1319"/>
      <c r="AH126" s="1318"/>
      <c r="AI126" s="1318"/>
      <c r="AJ126" s="1318"/>
      <c r="AK126" s="1331"/>
      <c r="AL126" s="1331"/>
    </row>
    <row r="127" spans="2:38" x14ac:dyDescent="0.25">
      <c r="B127" s="1336"/>
      <c r="C127" s="1318"/>
      <c r="D127" s="1358"/>
      <c r="E127" s="1358"/>
      <c r="F127" s="1371"/>
      <c r="G127" s="1371"/>
      <c r="H127" s="1372"/>
      <c r="I127" s="1372"/>
      <c r="J127" s="1372"/>
      <c r="K127" s="1783"/>
      <c r="L127" s="1783"/>
      <c r="M127" s="1372"/>
      <c r="N127" s="1372"/>
      <c r="O127" s="1372"/>
      <c r="P127" s="1318"/>
      <c r="Q127" s="1318"/>
      <c r="R127" s="1318"/>
      <c r="S127" s="1318"/>
      <c r="T127" s="1318"/>
      <c r="U127" s="1318"/>
      <c r="V127" s="1318"/>
      <c r="W127" s="1318"/>
      <c r="X127" s="1318"/>
      <c r="Y127" s="1318"/>
      <c r="Z127" s="1318"/>
      <c r="AA127" s="1319"/>
      <c r="AB127" s="1319"/>
      <c r="AC127" s="1319"/>
      <c r="AD127" s="1319"/>
      <c r="AE127" s="1319"/>
      <c r="AF127" s="1319"/>
      <c r="AG127" s="1319"/>
      <c r="AH127" s="1318"/>
      <c r="AI127" s="1318"/>
      <c r="AJ127" s="1318"/>
      <c r="AK127" s="1331"/>
      <c r="AL127" s="1331"/>
    </row>
    <row r="128" spans="2:38" x14ac:dyDescent="0.25">
      <c r="B128" s="1318"/>
      <c r="C128" s="1318"/>
      <c r="D128" s="1318"/>
      <c r="E128" s="1318"/>
      <c r="F128" s="1318"/>
      <c r="G128" s="1318"/>
      <c r="H128" s="1318"/>
      <c r="I128" s="1318"/>
      <c r="J128" s="1318"/>
      <c r="K128" s="1318"/>
      <c r="L128" s="1318"/>
      <c r="M128" s="1318"/>
      <c r="N128" s="1318"/>
      <c r="O128" s="1318"/>
      <c r="P128" s="1318"/>
      <c r="Q128" s="1318"/>
      <c r="R128" s="1318"/>
      <c r="S128" s="1318"/>
      <c r="T128" s="1318"/>
      <c r="U128" s="1318"/>
      <c r="V128" s="1318"/>
      <c r="W128" s="1318"/>
      <c r="X128" s="1318"/>
      <c r="Y128" s="1318"/>
      <c r="Z128" s="1318"/>
      <c r="AA128" s="1319"/>
      <c r="AB128" s="1319"/>
      <c r="AC128" s="1319"/>
      <c r="AD128" s="1319"/>
      <c r="AE128" s="1319"/>
      <c r="AF128" s="1319"/>
      <c r="AG128" s="1319"/>
      <c r="AH128" s="1318"/>
      <c r="AI128" s="1318"/>
      <c r="AJ128" s="1318"/>
      <c r="AK128" s="1331"/>
      <c r="AL128" s="1331"/>
    </row>
    <row r="129" spans="2:38" x14ac:dyDescent="0.25">
      <c r="B129" s="1318"/>
      <c r="C129" s="1318"/>
      <c r="D129" s="1318"/>
      <c r="E129" s="1318"/>
      <c r="F129" s="1318"/>
      <c r="G129" s="1318"/>
      <c r="H129" s="1318"/>
      <c r="I129" s="1318"/>
      <c r="J129" s="1318"/>
      <c r="K129" s="1318"/>
      <c r="L129" s="1318"/>
      <c r="M129" s="1318"/>
      <c r="N129" s="1318"/>
      <c r="O129" s="1318"/>
      <c r="P129" s="1318"/>
      <c r="Q129" s="1318"/>
      <c r="R129" s="1318"/>
      <c r="S129" s="1318"/>
      <c r="T129" s="1318"/>
      <c r="U129" s="1318"/>
      <c r="V129" s="1318"/>
      <c r="W129" s="1318"/>
      <c r="X129" s="1318"/>
      <c r="Y129" s="1318"/>
      <c r="Z129" s="1318"/>
      <c r="AA129" s="1319"/>
      <c r="AB129" s="1319"/>
      <c r="AC129" s="1319"/>
      <c r="AD129" s="1319"/>
      <c r="AE129" s="1319"/>
      <c r="AF129" s="1319"/>
      <c r="AG129" s="1319"/>
      <c r="AH129" s="1318"/>
      <c r="AI129" s="1318"/>
      <c r="AJ129" s="1318"/>
      <c r="AK129" s="1331"/>
      <c r="AL129" s="1331"/>
    </row>
    <row r="130" spans="2:38" x14ac:dyDescent="0.25">
      <c r="B130" s="1318"/>
      <c r="C130" s="1318"/>
      <c r="D130" s="1318"/>
      <c r="E130" s="1318"/>
      <c r="F130" s="1318"/>
      <c r="G130" s="1318"/>
      <c r="H130" s="1318"/>
      <c r="I130" s="1318"/>
      <c r="J130" s="1318"/>
      <c r="K130" s="1318"/>
      <c r="L130" s="1318"/>
      <c r="M130" s="1318"/>
      <c r="N130" s="1318"/>
      <c r="O130" s="1318"/>
      <c r="P130" s="1318"/>
      <c r="Q130" s="1318"/>
      <c r="R130" s="1318"/>
      <c r="S130" s="1318"/>
      <c r="T130" s="1318"/>
      <c r="U130" s="1318"/>
      <c r="V130" s="1318"/>
      <c r="W130" s="1318"/>
      <c r="X130" s="1318"/>
      <c r="Y130" s="1318"/>
      <c r="Z130" s="1318"/>
      <c r="AA130" s="1319"/>
      <c r="AB130" s="1319"/>
      <c r="AC130" s="1319"/>
      <c r="AD130" s="1319"/>
      <c r="AE130" s="1319"/>
      <c r="AF130" s="1319"/>
      <c r="AG130" s="1319"/>
      <c r="AH130" s="1318"/>
      <c r="AI130" s="1318"/>
      <c r="AJ130" s="1318"/>
      <c r="AK130" s="1331"/>
      <c r="AL130" s="1331"/>
    </row>
    <row r="131" spans="2:38" x14ac:dyDescent="0.25">
      <c r="B131" s="1318"/>
      <c r="C131" s="1318"/>
      <c r="D131" s="1318"/>
      <c r="E131" s="1318"/>
      <c r="F131" s="1318"/>
      <c r="G131" s="1318"/>
      <c r="H131" s="1318"/>
      <c r="I131" s="1318"/>
      <c r="J131" s="1318"/>
      <c r="K131" s="1318"/>
      <c r="L131" s="1318"/>
      <c r="M131" s="1318"/>
      <c r="N131" s="1318"/>
      <c r="O131" s="1318"/>
      <c r="P131" s="1318"/>
      <c r="Q131" s="1318"/>
      <c r="R131" s="1318"/>
      <c r="S131" s="1318"/>
      <c r="T131" s="1318"/>
      <c r="U131" s="1318"/>
      <c r="V131" s="1318"/>
      <c r="W131" s="1318"/>
      <c r="X131" s="1318"/>
      <c r="Y131" s="1318"/>
      <c r="Z131" s="1318"/>
      <c r="AA131" s="1319"/>
      <c r="AB131" s="1319"/>
      <c r="AC131" s="1319"/>
      <c r="AD131" s="1319"/>
      <c r="AE131" s="1319"/>
      <c r="AF131" s="1319"/>
      <c r="AG131" s="1319"/>
      <c r="AH131" s="1318"/>
      <c r="AI131" s="1318"/>
      <c r="AJ131" s="1318"/>
      <c r="AK131" s="1331"/>
      <c r="AL131" s="1331"/>
    </row>
    <row r="132" spans="2:38" x14ac:dyDescent="0.25">
      <c r="B132" s="1318"/>
      <c r="C132" s="1318"/>
      <c r="D132" s="1318"/>
      <c r="E132" s="1318"/>
      <c r="F132" s="1318"/>
      <c r="G132" s="1318"/>
      <c r="H132" s="1318"/>
      <c r="I132" s="1318"/>
      <c r="J132" s="1318"/>
      <c r="K132" s="1318"/>
      <c r="L132" s="1318"/>
      <c r="M132" s="1318"/>
      <c r="N132" s="1318"/>
      <c r="O132" s="1318"/>
      <c r="P132" s="1318"/>
      <c r="Q132" s="1318"/>
      <c r="R132" s="1318"/>
      <c r="S132" s="1318"/>
      <c r="T132" s="1318"/>
      <c r="U132" s="1318"/>
      <c r="V132" s="1318"/>
      <c r="W132" s="1318"/>
      <c r="X132" s="1318"/>
      <c r="Y132" s="1318"/>
      <c r="Z132" s="1318"/>
      <c r="AA132" s="1319"/>
      <c r="AB132" s="1319"/>
      <c r="AC132" s="1319"/>
      <c r="AD132" s="1319"/>
      <c r="AE132" s="1319"/>
      <c r="AF132" s="1319"/>
      <c r="AG132" s="1319"/>
      <c r="AH132" s="1318"/>
      <c r="AI132" s="1318"/>
      <c r="AJ132" s="1318"/>
      <c r="AK132" s="1331"/>
      <c r="AL132" s="1331"/>
    </row>
    <row r="133" spans="2:38" x14ac:dyDescent="0.25">
      <c r="B133" s="1318"/>
      <c r="C133" s="1318"/>
      <c r="D133" s="1318"/>
      <c r="E133" s="1318"/>
      <c r="F133" s="1318"/>
      <c r="G133" s="1318"/>
      <c r="H133" s="1318"/>
      <c r="I133" s="1318"/>
      <c r="J133" s="1318"/>
      <c r="K133" s="1318"/>
      <c r="L133" s="1318"/>
      <c r="M133" s="1318"/>
      <c r="N133" s="1318"/>
      <c r="O133" s="1318"/>
      <c r="P133" s="1318"/>
      <c r="Q133" s="1318"/>
      <c r="R133" s="1318"/>
      <c r="S133" s="1318"/>
      <c r="T133" s="1318"/>
      <c r="U133" s="1318"/>
      <c r="V133" s="1318"/>
      <c r="W133" s="1318"/>
      <c r="X133" s="1318"/>
      <c r="Y133" s="1318"/>
      <c r="Z133" s="1318"/>
      <c r="AA133" s="1319"/>
      <c r="AB133" s="1319"/>
      <c r="AC133" s="1319"/>
      <c r="AD133" s="1319"/>
      <c r="AE133" s="1319"/>
      <c r="AF133" s="1319"/>
      <c r="AG133" s="1319"/>
      <c r="AH133" s="1318"/>
      <c r="AI133" s="1318"/>
      <c r="AJ133" s="1318"/>
      <c r="AK133" s="1331"/>
      <c r="AL133" s="1331"/>
    </row>
    <row r="134" spans="2:38" x14ac:dyDescent="0.25">
      <c r="B134" s="1318"/>
      <c r="C134" s="1318"/>
      <c r="D134" s="1318"/>
      <c r="E134" s="1318"/>
      <c r="F134" s="1318"/>
      <c r="G134" s="1318"/>
      <c r="H134" s="1318"/>
      <c r="I134" s="1318"/>
      <c r="J134" s="1318"/>
      <c r="K134" s="1318"/>
      <c r="L134" s="1318"/>
      <c r="M134" s="1318"/>
      <c r="N134" s="1318"/>
      <c r="O134" s="1318"/>
      <c r="P134" s="1318"/>
      <c r="Q134" s="1318"/>
      <c r="R134" s="1318"/>
      <c r="S134" s="1318"/>
      <c r="T134" s="1318"/>
      <c r="U134" s="1318"/>
      <c r="V134" s="1318"/>
      <c r="W134" s="1318"/>
      <c r="X134" s="1318"/>
      <c r="Y134" s="1318"/>
      <c r="Z134" s="1318"/>
      <c r="AA134" s="1319"/>
      <c r="AB134" s="1319"/>
      <c r="AC134" s="1319"/>
      <c r="AD134" s="1319"/>
      <c r="AE134" s="1319"/>
      <c r="AF134" s="1319"/>
      <c r="AG134" s="1319"/>
      <c r="AH134" s="1318"/>
      <c r="AI134" s="1318"/>
      <c r="AJ134" s="1318"/>
      <c r="AK134" s="1331"/>
      <c r="AL134" s="1331"/>
    </row>
    <row r="135" spans="2:38" x14ac:dyDescent="0.25">
      <c r="B135" s="1318"/>
      <c r="C135" s="1318"/>
      <c r="D135" s="1318"/>
      <c r="E135" s="1318"/>
      <c r="F135" s="1318"/>
      <c r="G135" s="1318"/>
      <c r="H135" s="1318"/>
      <c r="I135" s="1318"/>
      <c r="J135" s="1318"/>
      <c r="K135" s="1318"/>
      <c r="L135" s="1318"/>
      <c r="M135" s="1318"/>
      <c r="N135" s="1318"/>
      <c r="O135" s="1318"/>
      <c r="P135" s="1318"/>
      <c r="Q135" s="1318"/>
      <c r="R135" s="1318"/>
      <c r="S135" s="1318"/>
      <c r="T135" s="1318"/>
      <c r="U135" s="1318"/>
      <c r="V135" s="1318"/>
      <c r="W135" s="1318"/>
      <c r="X135" s="1318"/>
      <c r="Y135" s="1318"/>
      <c r="Z135" s="1318"/>
      <c r="AA135" s="1319"/>
      <c r="AB135" s="1319"/>
      <c r="AC135" s="1319"/>
      <c r="AD135" s="1319"/>
      <c r="AE135" s="1319"/>
      <c r="AF135" s="1319"/>
      <c r="AG135" s="1319"/>
      <c r="AH135" s="1318"/>
      <c r="AI135" s="1318"/>
      <c r="AJ135" s="1318"/>
      <c r="AK135" s="1331"/>
      <c r="AL135" s="1331"/>
    </row>
    <row r="136" spans="2:38" x14ac:dyDescent="0.25">
      <c r="B136" s="1318"/>
      <c r="C136" s="1318"/>
      <c r="D136" s="1318"/>
      <c r="E136" s="1318"/>
      <c r="F136" s="1318"/>
      <c r="G136" s="1318"/>
      <c r="H136" s="1318"/>
      <c r="I136" s="1318"/>
      <c r="J136" s="1318"/>
      <c r="K136" s="1318"/>
      <c r="L136" s="1318"/>
      <c r="M136" s="1318"/>
      <c r="N136" s="1318"/>
      <c r="O136" s="1318"/>
      <c r="P136" s="1318"/>
      <c r="Q136" s="1318"/>
      <c r="R136" s="1318"/>
      <c r="S136" s="1318"/>
      <c r="T136" s="1318"/>
      <c r="U136" s="1318"/>
      <c r="V136" s="1318"/>
      <c r="W136" s="1318"/>
      <c r="X136" s="1318"/>
      <c r="Y136" s="1318"/>
      <c r="Z136" s="1318"/>
      <c r="AA136" s="1319"/>
      <c r="AB136" s="1319"/>
      <c r="AC136" s="1319"/>
      <c r="AD136" s="1319"/>
      <c r="AE136" s="1319"/>
      <c r="AF136" s="1319"/>
      <c r="AG136" s="1319"/>
      <c r="AH136" s="1318"/>
      <c r="AI136" s="1318"/>
      <c r="AJ136" s="1318"/>
      <c r="AK136" s="1331"/>
      <c r="AL136" s="1331"/>
    </row>
    <row r="137" spans="2:38" x14ac:dyDescent="0.25">
      <c r="B137" s="1318"/>
      <c r="C137" s="1318"/>
      <c r="D137" s="1318"/>
      <c r="E137" s="1318"/>
      <c r="F137" s="1318"/>
      <c r="G137" s="1318"/>
      <c r="H137" s="1318"/>
      <c r="I137" s="1318"/>
      <c r="J137" s="1318"/>
      <c r="K137" s="1318"/>
      <c r="L137" s="1318"/>
      <c r="M137" s="1318"/>
      <c r="N137" s="1318"/>
      <c r="O137" s="1318"/>
      <c r="P137" s="1318"/>
      <c r="Q137" s="1318"/>
      <c r="R137" s="1318"/>
      <c r="S137" s="1318"/>
      <c r="T137" s="1318"/>
      <c r="U137" s="1318"/>
      <c r="V137" s="1318"/>
      <c r="W137" s="1318"/>
      <c r="X137" s="1318"/>
      <c r="Y137" s="1318"/>
      <c r="Z137" s="1318"/>
      <c r="AA137" s="1319"/>
      <c r="AB137" s="1319"/>
      <c r="AC137" s="1319"/>
      <c r="AD137" s="1319"/>
      <c r="AE137" s="1319"/>
      <c r="AF137" s="1319"/>
      <c r="AG137" s="1319"/>
      <c r="AH137" s="1318"/>
      <c r="AI137" s="1318"/>
      <c r="AJ137" s="1318"/>
      <c r="AK137" s="1331"/>
      <c r="AL137" s="1331"/>
    </row>
    <row r="138" spans="2:38" x14ac:dyDescent="0.25">
      <c r="B138" s="1318"/>
      <c r="C138" s="1318"/>
      <c r="D138" s="1318"/>
      <c r="E138" s="1318"/>
      <c r="F138" s="1318"/>
      <c r="G138" s="1318"/>
      <c r="H138" s="1318"/>
      <c r="I138" s="1318"/>
      <c r="J138" s="1318"/>
      <c r="K138" s="1318"/>
      <c r="L138" s="1318"/>
      <c r="M138" s="1318"/>
      <c r="N138" s="1318"/>
      <c r="O138" s="1318"/>
      <c r="P138" s="1318"/>
      <c r="Q138" s="1318"/>
      <c r="R138" s="1318"/>
      <c r="S138" s="1318"/>
      <c r="T138" s="1318"/>
      <c r="U138" s="1318"/>
      <c r="V138" s="1318"/>
      <c r="W138" s="1318"/>
      <c r="X138" s="1318"/>
      <c r="Y138" s="1318"/>
      <c r="Z138" s="1318"/>
      <c r="AA138" s="1319"/>
      <c r="AB138" s="1319"/>
      <c r="AC138" s="1319"/>
      <c r="AD138" s="1319"/>
      <c r="AE138" s="1319"/>
      <c r="AF138" s="1319"/>
      <c r="AG138" s="1319"/>
      <c r="AH138" s="1318"/>
      <c r="AI138" s="1318"/>
      <c r="AJ138" s="1318"/>
      <c r="AK138" s="1331"/>
      <c r="AL138" s="1331"/>
    </row>
    <row r="139" spans="2:38" x14ac:dyDescent="0.25">
      <c r="B139" s="1318"/>
      <c r="C139" s="1318"/>
      <c r="D139" s="1318"/>
      <c r="E139" s="1318"/>
      <c r="F139" s="1318"/>
      <c r="G139" s="1318"/>
      <c r="H139" s="1318"/>
      <c r="I139" s="1318"/>
      <c r="J139" s="1318"/>
      <c r="K139" s="1318"/>
      <c r="L139" s="1318"/>
      <c r="M139" s="1318"/>
      <c r="N139" s="1318"/>
      <c r="O139" s="1318"/>
      <c r="P139" s="1318"/>
      <c r="Q139" s="1318"/>
      <c r="R139" s="1318"/>
      <c r="S139" s="1318"/>
      <c r="T139" s="1318"/>
      <c r="U139" s="1318"/>
      <c r="V139" s="1318"/>
      <c r="W139" s="1318"/>
      <c r="X139" s="1318"/>
      <c r="Y139" s="1318"/>
      <c r="Z139" s="1318"/>
      <c r="AA139" s="1319"/>
      <c r="AB139" s="1319"/>
      <c r="AC139" s="1319"/>
      <c r="AD139" s="1319"/>
      <c r="AE139" s="1319"/>
      <c r="AF139" s="1319"/>
      <c r="AG139" s="1319"/>
      <c r="AH139" s="1318"/>
      <c r="AI139" s="1318"/>
      <c r="AJ139" s="1318"/>
      <c r="AK139" s="1331"/>
      <c r="AL139" s="1331"/>
    </row>
  </sheetData>
  <mergeCells count="980">
    <mergeCell ref="E55:F55"/>
    <mergeCell ref="K55:L55"/>
    <mergeCell ref="Q55:R55"/>
    <mergeCell ref="E56:F56"/>
    <mergeCell ref="K56:L56"/>
    <mergeCell ref="Q56:R56"/>
    <mergeCell ref="E57:F57"/>
    <mergeCell ref="K57:L57"/>
    <mergeCell ref="Q57:R57"/>
    <mergeCell ref="E51:F51"/>
    <mergeCell ref="K51:L51"/>
    <mergeCell ref="Q51:R51"/>
    <mergeCell ref="E52:F52"/>
    <mergeCell ref="K52:L52"/>
    <mergeCell ref="Q52:R52"/>
    <mergeCell ref="E54:F54"/>
    <mergeCell ref="K54:L54"/>
    <mergeCell ref="Q54:R54"/>
    <mergeCell ref="E49:F49"/>
    <mergeCell ref="K49:L49"/>
    <mergeCell ref="Q49:R49"/>
    <mergeCell ref="E50:F50"/>
    <mergeCell ref="K50:L50"/>
    <mergeCell ref="Q50:R50"/>
    <mergeCell ref="U8:V8"/>
    <mergeCell ref="U9:V9"/>
    <mergeCell ref="U10:V10"/>
    <mergeCell ref="U17:V17"/>
    <mergeCell ref="U18:V18"/>
    <mergeCell ref="U19:V19"/>
    <mergeCell ref="U20:V20"/>
    <mergeCell ref="U21:V21"/>
    <mergeCell ref="U22:V22"/>
    <mergeCell ref="U11:V11"/>
    <mergeCell ref="U12:V12"/>
    <mergeCell ref="U13:V13"/>
    <mergeCell ref="U14:V14"/>
    <mergeCell ref="U15:V15"/>
    <mergeCell ref="U16:V16"/>
    <mergeCell ref="N30:O30"/>
    <mergeCell ref="G31:J36"/>
    <mergeCell ref="N31:O31"/>
    <mergeCell ref="A1:K1"/>
    <mergeCell ref="AY1:BE1"/>
    <mergeCell ref="G2:J7"/>
    <mergeCell ref="T2:W7"/>
    <mergeCell ref="AM2:AN2"/>
    <mergeCell ref="AW2:BA2"/>
    <mergeCell ref="BB2:BF2"/>
    <mergeCell ref="CM2:CN2"/>
    <mergeCell ref="A3:D3"/>
    <mergeCell ref="A6:D6"/>
    <mergeCell ref="BG2:BK2"/>
    <mergeCell ref="BL2:BP2"/>
    <mergeCell ref="BQ2:BU2"/>
    <mergeCell ref="BV2:BZ2"/>
    <mergeCell ref="CA2:CE2"/>
    <mergeCell ref="CF2:CJ2"/>
    <mergeCell ref="N32:O32"/>
    <mergeCell ref="N33:O33"/>
    <mergeCell ref="N34:O34"/>
    <mergeCell ref="N35:O35"/>
    <mergeCell ref="N36:O36"/>
    <mergeCell ref="U23:V23"/>
    <mergeCell ref="I25:K25"/>
    <mergeCell ref="N26:O26"/>
    <mergeCell ref="N27:O27"/>
    <mergeCell ref="N28:O28"/>
    <mergeCell ref="N29:O29"/>
    <mergeCell ref="Q27:R27"/>
    <mergeCell ref="Q28:R28"/>
    <mergeCell ref="Q29:R29"/>
    <mergeCell ref="Q30:R30"/>
    <mergeCell ref="Q31:R31"/>
    <mergeCell ref="Q32:R32"/>
    <mergeCell ref="Q33:R33"/>
    <mergeCell ref="Q34:R34"/>
    <mergeCell ref="Q35:R35"/>
    <mergeCell ref="Q36:R36"/>
    <mergeCell ref="N37:O37"/>
    <mergeCell ref="N38:O38"/>
    <mergeCell ref="N39:O39"/>
    <mergeCell ref="G40:J45"/>
    <mergeCell ref="N40:O40"/>
    <mergeCell ref="N41:O41"/>
    <mergeCell ref="N42:O42"/>
    <mergeCell ref="N43:O43"/>
    <mergeCell ref="N44:O44"/>
    <mergeCell ref="N45:O45"/>
    <mergeCell ref="Q37:R37"/>
    <mergeCell ref="Q38:R38"/>
    <mergeCell ref="Q39:R39"/>
    <mergeCell ref="Q40:R40"/>
    <mergeCell ref="Q41:R41"/>
    <mergeCell ref="Q42:R42"/>
    <mergeCell ref="Q43:R43"/>
    <mergeCell ref="Q44:R44"/>
    <mergeCell ref="Q45:R45"/>
    <mergeCell ref="AD50:AG50"/>
    <mergeCell ref="T51:U51"/>
    <mergeCell ref="T52:U52"/>
    <mergeCell ref="T54:U54"/>
    <mergeCell ref="AA54:AB54"/>
    <mergeCell ref="T55:U55"/>
    <mergeCell ref="N46:O46"/>
    <mergeCell ref="N47:O47"/>
    <mergeCell ref="N48:O48"/>
    <mergeCell ref="T49:U49"/>
    <mergeCell ref="T50:U50"/>
    <mergeCell ref="AA50:AB50"/>
    <mergeCell ref="Q46:R46"/>
    <mergeCell ref="Q47:R47"/>
    <mergeCell ref="D60:G60"/>
    <mergeCell ref="H60:M60"/>
    <mergeCell ref="N60:S60"/>
    <mergeCell ref="T60:X60"/>
    <mergeCell ref="AA60:AB60"/>
    <mergeCell ref="CM60:CN60"/>
    <mergeCell ref="T56:U56"/>
    <mergeCell ref="T57:U57"/>
    <mergeCell ref="AA58:AB58"/>
    <mergeCell ref="B59:X59"/>
    <mergeCell ref="AA59:AB59"/>
    <mergeCell ref="AK59:AL59"/>
    <mergeCell ref="B62:C62"/>
    <mergeCell ref="D62:G62"/>
    <mergeCell ref="BB61:BF61"/>
    <mergeCell ref="BG61:BK61"/>
    <mergeCell ref="BL61:BP61"/>
    <mergeCell ref="BQ61:BU61"/>
    <mergeCell ref="BV61:BZ61"/>
    <mergeCell ref="CA61:CE61"/>
    <mergeCell ref="AW61:BA61"/>
    <mergeCell ref="B64:C64"/>
    <mergeCell ref="D64:G64"/>
    <mergeCell ref="H65:I65"/>
    <mergeCell ref="K65:M65"/>
    <mergeCell ref="N65:O65"/>
    <mergeCell ref="Q65:S65"/>
    <mergeCell ref="T65:V65"/>
    <mergeCell ref="W65:X65"/>
    <mergeCell ref="B63:C63"/>
    <mergeCell ref="D63:G63"/>
    <mergeCell ref="H63:I63"/>
    <mergeCell ref="K63:M63"/>
    <mergeCell ref="N63:O63"/>
    <mergeCell ref="Q63:S63"/>
    <mergeCell ref="T63:V63"/>
    <mergeCell ref="W63:X63"/>
    <mergeCell ref="H64:I64"/>
    <mergeCell ref="K64:M64"/>
    <mergeCell ref="N64:O64"/>
    <mergeCell ref="Q64:S64"/>
    <mergeCell ref="T64:V64"/>
    <mergeCell ref="W64:X64"/>
    <mergeCell ref="W66:X66"/>
    <mergeCell ref="H67:I67"/>
    <mergeCell ref="K67:M67"/>
    <mergeCell ref="N67:O67"/>
    <mergeCell ref="Q67:S67"/>
    <mergeCell ref="T67:V67"/>
    <mergeCell ref="W67:X67"/>
    <mergeCell ref="B65:C65"/>
    <mergeCell ref="D65:G65"/>
    <mergeCell ref="B67:C67"/>
    <mergeCell ref="D67:G67"/>
    <mergeCell ref="B66:C66"/>
    <mergeCell ref="D66:G66"/>
    <mergeCell ref="H66:I66"/>
    <mergeCell ref="K66:M66"/>
    <mergeCell ref="N66:O66"/>
    <mergeCell ref="Q66:S66"/>
    <mergeCell ref="T66:V66"/>
    <mergeCell ref="B68:C68"/>
    <mergeCell ref="D68:G68"/>
    <mergeCell ref="H68:I68"/>
    <mergeCell ref="K68:M68"/>
    <mergeCell ref="N68:O68"/>
    <mergeCell ref="Q68:S68"/>
    <mergeCell ref="T68:V68"/>
    <mergeCell ref="W68:X68"/>
    <mergeCell ref="H69:I69"/>
    <mergeCell ref="K69:M69"/>
    <mergeCell ref="N69:O69"/>
    <mergeCell ref="Q69:S69"/>
    <mergeCell ref="T69:V69"/>
    <mergeCell ref="W69:X69"/>
    <mergeCell ref="W70:X70"/>
    <mergeCell ref="H71:I71"/>
    <mergeCell ref="K71:M71"/>
    <mergeCell ref="N71:O71"/>
    <mergeCell ref="Q71:S71"/>
    <mergeCell ref="T71:V71"/>
    <mergeCell ref="W71:X71"/>
    <mergeCell ref="B69:C69"/>
    <mergeCell ref="D69:G69"/>
    <mergeCell ref="B70:C70"/>
    <mergeCell ref="D70:G70"/>
    <mergeCell ref="B71:C71"/>
    <mergeCell ref="D71:G71"/>
    <mergeCell ref="H70:I70"/>
    <mergeCell ref="K70:M70"/>
    <mergeCell ref="N70:O70"/>
    <mergeCell ref="Q70:S70"/>
    <mergeCell ref="T70:V70"/>
    <mergeCell ref="BX106:BY106"/>
    <mergeCell ref="CC106:CD106"/>
    <mergeCell ref="CH106:CI106"/>
    <mergeCell ref="CM106:CN106"/>
    <mergeCell ref="AK105:AL105"/>
    <mergeCell ref="AY106:BA106"/>
    <mergeCell ref="BD106:BF106"/>
    <mergeCell ref="BI106:BJ106"/>
    <mergeCell ref="BN106:BO106"/>
    <mergeCell ref="BS106:BT106"/>
    <mergeCell ref="AL63:AM63"/>
    <mergeCell ref="AN63:AQ63"/>
    <mergeCell ref="AL64:AM64"/>
    <mergeCell ref="AN64:AQ64"/>
    <mergeCell ref="AL65:AM65"/>
    <mergeCell ref="AN65:AQ65"/>
    <mergeCell ref="AL66:AM66"/>
    <mergeCell ref="AN66:AQ66"/>
    <mergeCell ref="AL67:AM67"/>
    <mergeCell ref="AN67:AQ67"/>
    <mergeCell ref="AL74:AM74"/>
    <mergeCell ref="AN74:AQ74"/>
    <mergeCell ref="AL75:AM75"/>
    <mergeCell ref="AN75:AQ75"/>
    <mergeCell ref="AL76:AM76"/>
    <mergeCell ref="AN76:AQ76"/>
    <mergeCell ref="AL77:AM77"/>
    <mergeCell ref="AN77:AQ77"/>
    <mergeCell ref="AL68:AM68"/>
    <mergeCell ref="AN68:AQ68"/>
    <mergeCell ref="AL69:AM69"/>
    <mergeCell ref="AN69:AQ69"/>
    <mergeCell ref="AL71:AM71"/>
    <mergeCell ref="AN71:AQ71"/>
    <mergeCell ref="AL72:AM72"/>
    <mergeCell ref="AN72:AQ72"/>
    <mergeCell ref="AL73:AM73"/>
    <mergeCell ref="AN73:AQ73"/>
    <mergeCell ref="CP2:CS2"/>
    <mergeCell ref="CT2:CW2"/>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CF61:CJ61"/>
    <mergeCell ref="CM61:CN61"/>
    <mergeCell ref="B72:C72"/>
    <mergeCell ref="D72:G72"/>
    <mergeCell ref="H72:I72"/>
    <mergeCell ref="K72:M72"/>
    <mergeCell ref="N72:O72"/>
    <mergeCell ref="Q72:S72"/>
    <mergeCell ref="T72:V72"/>
    <mergeCell ref="W72:X72"/>
    <mergeCell ref="B73:C73"/>
    <mergeCell ref="D73:G73"/>
    <mergeCell ref="H73:I73"/>
    <mergeCell ref="K73:M73"/>
    <mergeCell ref="N73:O73"/>
    <mergeCell ref="Q73:S73"/>
    <mergeCell ref="T73:V73"/>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02:L102"/>
    <mergeCell ref="K103:L103"/>
    <mergeCell ref="K104:L104"/>
    <mergeCell ref="K105:L105"/>
    <mergeCell ref="K106:L106"/>
    <mergeCell ref="K107:L107"/>
    <mergeCell ref="K108:L108"/>
    <mergeCell ref="K109:L109"/>
    <mergeCell ref="K110:L110"/>
    <mergeCell ref="K120:L120"/>
    <mergeCell ref="K121:L121"/>
    <mergeCell ref="K122:L122"/>
    <mergeCell ref="K123:L123"/>
    <mergeCell ref="K124:L124"/>
    <mergeCell ref="K125:L125"/>
    <mergeCell ref="K126:L126"/>
    <mergeCell ref="K127:L127"/>
    <mergeCell ref="K111:L111"/>
    <mergeCell ref="K112:L112"/>
    <mergeCell ref="K113:L113"/>
    <mergeCell ref="K114:L114"/>
    <mergeCell ref="K115:L115"/>
    <mergeCell ref="K116:L116"/>
    <mergeCell ref="K117:L117"/>
    <mergeCell ref="K118:L118"/>
    <mergeCell ref="K119:L119"/>
  </mergeCells>
  <conditionalFormatting sqref="AM4:AO58">
    <cfRule type="cellIs" dxfId="257" priority="208" operator="between">
      <formula>30</formula>
      <formula>39</formula>
    </cfRule>
    <cfRule type="cellIs" dxfId="256" priority="209" operator="between">
      <formula>90</formula>
      <formula>99</formula>
    </cfRule>
    <cfRule type="cellIs" dxfId="255" priority="210" operator="between">
      <formula>40</formula>
      <formula>49</formula>
    </cfRule>
    <cfRule type="cellIs" dxfId="254" priority="211" operator="between">
      <formula>50</formula>
      <formula>59</formula>
    </cfRule>
    <cfRule type="cellIs" dxfId="253" priority="212" operator="between">
      <formula>60</formula>
      <formula>69</formula>
    </cfRule>
    <cfRule type="cellIs" dxfId="252" priority="213" operator="between">
      <formula>70</formula>
      <formula>79</formula>
    </cfRule>
    <cfRule type="cellIs" dxfId="251" priority="214" operator="between">
      <formula>80</formula>
      <formula>89</formula>
    </cfRule>
  </conditionalFormatting>
  <conditionalFormatting sqref="C9:C46 I9:I15 O9:O14 W9:W22">
    <cfRule type="containsText" dxfId="250" priority="88" operator="containsText" text="HL">
      <formula>NOT(ISERROR(SEARCH("HL",C9)))</formula>
    </cfRule>
    <cfRule type="containsText" dxfId="249" priority="89" operator="containsText" text="HD">
      <formula>NOT(ISERROR(SEARCH("HD",C9)))</formula>
    </cfRule>
    <cfRule type="containsText" dxfId="248" priority="90" operator="containsText" text="HW">
      <formula>NOT(ISERROR(SEARCH("HW",C9)))</formula>
    </cfRule>
    <cfRule type="containsText" dxfId="247" priority="91" operator="containsText" text="AL">
      <formula>NOT(ISERROR(SEARCH("AL",C9)))</formula>
    </cfRule>
    <cfRule type="containsText" dxfId="246" priority="92" operator="containsText" text="AD">
      <formula>NOT(ISERROR(SEARCH("AD",C9)))</formula>
    </cfRule>
    <cfRule type="containsText" dxfId="245" priority="93" operator="containsText" text="AW">
      <formula>NOT(ISERROR(SEARCH("AW",C9)))</formula>
    </cfRule>
  </conditionalFormatting>
  <conditionalFormatting sqref="I16 O15:O16 W23 O20:O24 I30 I39">
    <cfRule type="containsText" dxfId="244" priority="94" operator="containsText" text="ND">
      <formula>NOT(ISERROR(SEARCH("ND",I15)))</formula>
    </cfRule>
    <cfRule type="containsText" dxfId="243" priority="95" operator="containsText" text="NW">
      <formula>NOT(ISERROR(SEARCH("NW",I15)))</formula>
    </cfRule>
    <cfRule type="containsText" dxfId="242" priority="96" operator="containsText" text="NL">
      <formula>NOT(ISERROR(SEARCH("NL",I15)))</formula>
    </cfRule>
  </conditionalFormatting>
  <conditionalFormatting sqref="AD64:AE99">
    <cfRule type="cellIs" dxfId="241" priority="65" operator="between">
      <formula>90</formula>
      <formula>99</formula>
    </cfRule>
    <cfRule type="cellIs" dxfId="240" priority="66" operator="between">
      <formula>40</formula>
      <formula>49</formula>
    </cfRule>
    <cfRule type="cellIs" dxfId="239" priority="67" operator="between">
      <formula>50</formula>
      <formula>59</formula>
    </cfRule>
    <cfRule type="cellIs" dxfId="238" priority="68" operator="between">
      <formula>60</formula>
      <formula>69</formula>
    </cfRule>
    <cfRule type="cellIs" dxfId="237" priority="69" operator="between">
      <formula>70</formula>
      <formula>79</formula>
    </cfRule>
    <cfRule type="cellIs" dxfId="236" priority="70" operator="between">
      <formula>80</formula>
      <formula>89</formula>
    </cfRule>
  </conditionalFormatting>
  <conditionalFormatting sqref="AC64:AC99">
    <cfRule type="beginsWith" dxfId="235" priority="49" operator="beginsWith" text="ST">
      <formula>LEFT(AC64,LEN("ST"))="ST"</formula>
    </cfRule>
    <cfRule type="beginsWith" dxfId="234" priority="50" operator="beginsWith" text="RW">
      <formula>LEFT(AC64,LEN("RW"))="RW"</formula>
    </cfRule>
    <cfRule type="beginsWith" dxfId="233" priority="51" operator="beginsWith" text="LW">
      <formula>LEFT(AC64,LEN("LW"))="LW"</formula>
    </cfRule>
    <cfRule type="beginsWith" dxfId="232" priority="52" operator="beginsWith" text="LF">
      <formula>LEFT(AC64,LEN("LF"))="LF"</formula>
    </cfRule>
    <cfRule type="beginsWith" dxfId="231" priority="53" operator="beginsWith" text="CF">
      <formula>LEFT(AC64,LEN("CF"))="CF"</formula>
    </cfRule>
    <cfRule type="beginsWith" dxfId="230" priority="54" operator="beginsWith" text="CAM">
      <formula>LEFT(AC64,LEN("CAM"))="CAM"</formula>
    </cfRule>
    <cfRule type="beginsWith" dxfId="229" priority="55" operator="beginsWith" text="LM">
      <formula>LEFT(AC64,LEN("LM"))="LM"</formula>
    </cfRule>
    <cfRule type="beginsWith" dxfId="228" priority="56" operator="beginsWith" text="CM">
      <formula>LEFT(AC64,LEN("CM"))="CM"</formula>
    </cfRule>
    <cfRule type="beginsWith" dxfId="227" priority="57" operator="beginsWith" text="RM">
      <formula>LEFT(AC64,LEN("RM"))="RM"</formula>
    </cfRule>
    <cfRule type="beginsWith" dxfId="226" priority="58" operator="beginsWith" text="CDM">
      <formula>LEFT(AC64,LEN("CDM"))="CDM"</formula>
    </cfRule>
    <cfRule type="beginsWith" dxfId="225" priority="59" operator="beginsWith" text="LWB">
      <formula>LEFT(AC64,LEN("LWB"))="LWB"</formula>
    </cfRule>
    <cfRule type="beginsWith" dxfId="224" priority="60" operator="beginsWith" text="RWB">
      <formula>LEFT(AC64,LEN("RWB"))="RWB"</formula>
    </cfRule>
    <cfRule type="beginsWith" dxfId="223" priority="61" operator="beginsWith" text="RB">
      <formula>LEFT(AC64,LEN("RB"))="RB"</formula>
    </cfRule>
    <cfRule type="beginsWith" dxfId="222" priority="62" operator="beginsWith" text="CB">
      <formula>LEFT(AC64,LEN("CB"))="CB"</formula>
    </cfRule>
    <cfRule type="beginsWith" dxfId="221" priority="63" operator="beginsWith" text="LB">
      <formula>LEFT(AC64,LEN("LB"))="LB"</formula>
    </cfRule>
    <cfRule type="beginsWith" dxfId="220" priority="64" operator="beginsWith" text="GK">
      <formula>LEFT(AC64,LEN("GK"))="GK"</formula>
    </cfRule>
  </conditionalFormatting>
  <conditionalFormatting sqref="AL4:AL58">
    <cfRule type="beginsWith" dxfId="219" priority="33" operator="beginsWith" text="ST">
      <formula>LEFT(AL4,LEN("ST"))="ST"</formula>
    </cfRule>
    <cfRule type="beginsWith" dxfId="218" priority="34" operator="beginsWith" text="RW">
      <formula>LEFT(AL4,LEN("RW"))="RW"</formula>
    </cfRule>
    <cfRule type="beginsWith" dxfId="217" priority="35" operator="beginsWith" text="LW">
      <formula>LEFT(AL4,LEN("LW"))="LW"</formula>
    </cfRule>
    <cfRule type="beginsWith" dxfId="216" priority="36" operator="beginsWith" text="LF">
      <formula>LEFT(AL4,LEN("LF"))="LF"</formula>
    </cfRule>
    <cfRule type="beginsWith" dxfId="215" priority="37" operator="beginsWith" text="CF">
      <formula>LEFT(AL4,LEN("CF"))="CF"</formula>
    </cfRule>
    <cfRule type="beginsWith" dxfId="214" priority="38" operator="beginsWith" text="CAM">
      <formula>LEFT(AL4,LEN("CAM"))="CAM"</formula>
    </cfRule>
    <cfRule type="beginsWith" dxfId="213" priority="39" operator="beginsWith" text="LM">
      <formula>LEFT(AL4,LEN("LM"))="LM"</formula>
    </cfRule>
    <cfRule type="beginsWith" dxfId="212" priority="40" operator="beginsWith" text="CM">
      <formula>LEFT(AL4,LEN("CM"))="CM"</formula>
    </cfRule>
    <cfRule type="beginsWith" dxfId="211" priority="41" operator="beginsWith" text="RM">
      <formula>LEFT(AL4,LEN("RM"))="RM"</formula>
    </cfRule>
    <cfRule type="beginsWith" dxfId="210" priority="42" operator="beginsWith" text="CDM">
      <formula>LEFT(AL4,LEN("CDM"))="CDM"</formula>
    </cfRule>
    <cfRule type="beginsWith" dxfId="209" priority="43" operator="beginsWith" text="LWB">
      <formula>LEFT(AL4,LEN("LWB"))="LWB"</formula>
    </cfRule>
    <cfRule type="beginsWith" dxfId="208" priority="44" operator="beginsWith" text="RWB">
      <formula>LEFT(AL4,LEN("RWB"))="RWB"</formula>
    </cfRule>
    <cfRule type="beginsWith" dxfId="207" priority="45" operator="beginsWith" text="RB">
      <formula>LEFT(AL4,LEN("RB"))="RB"</formula>
    </cfRule>
    <cfRule type="beginsWith" dxfId="206" priority="46" operator="beginsWith" text="CB">
      <formula>LEFT(AL4,LEN("CB"))="CB"</formula>
    </cfRule>
    <cfRule type="beginsWith" dxfId="205" priority="47" operator="beginsWith" text="LB">
      <formula>LEFT(AL4,LEN("LB"))="LB"</formula>
    </cfRule>
    <cfRule type="beginsWith" dxfId="204" priority="48" operator="beginsWith" text="GK">
      <formula>LEFT(AL4,LEN("GK"))="GK"</formula>
    </cfRule>
  </conditionalFormatting>
  <conditionalFormatting sqref="AK104">
    <cfRule type="containsText" dxfId="203" priority="18" operator="containsText" text="RW">
      <formula>NOT(ISERROR(SEARCH("RW",AK104)))</formula>
    </cfRule>
    <cfRule type="containsText" dxfId="202" priority="19" operator="containsText" text="LW">
      <formula>NOT(ISERROR(SEARCH("LW",AK104)))</formula>
    </cfRule>
    <cfRule type="containsText" dxfId="201" priority="20" operator="containsText" text="LF">
      <formula>NOT(ISERROR(SEARCH("LF",AK104)))</formula>
    </cfRule>
    <cfRule type="containsText" dxfId="200" priority="21" operator="containsText" text="CF">
      <formula>NOT(ISERROR(SEARCH("CF",AK104)))</formula>
    </cfRule>
    <cfRule type="containsText" dxfId="199" priority="22" operator="containsText" text="CF">
      <formula>NOT(ISERROR(SEARCH("CF",AK104)))</formula>
    </cfRule>
    <cfRule type="containsText" dxfId="198" priority="23" operator="containsText" text="CAM">
      <formula>NOT(ISERROR(SEARCH("CAM",AK104)))</formula>
    </cfRule>
    <cfRule type="containsText" dxfId="197" priority="24" operator="containsText" text="LM">
      <formula>NOT(ISERROR(SEARCH("LM",AK104)))</formula>
    </cfRule>
    <cfRule type="containsText" dxfId="196" priority="25" operator="containsText" text="RM">
      <formula>NOT(ISERROR(SEARCH("RM",AK104)))</formula>
    </cfRule>
    <cfRule type="containsText" dxfId="195" priority="26" operator="containsText" text="CDM">
      <formula>NOT(ISERROR(SEARCH("CDM",AK104)))</formula>
    </cfRule>
    <cfRule type="containsText" dxfId="194" priority="27" operator="containsText" text="LWB">
      <formula>NOT(ISERROR(SEARCH("LWB",AK104)))</formula>
    </cfRule>
    <cfRule type="containsText" dxfId="193" priority="28" operator="containsText" text="RWB">
      <formula>NOT(ISERROR(SEARCH("RWB",AK104)))</formula>
    </cfRule>
    <cfRule type="containsText" dxfId="192" priority="29" operator="containsText" text="RB">
      <formula>NOT(ISERROR(SEARCH("RB",AK104)))</formula>
    </cfRule>
    <cfRule type="containsText" dxfId="191" priority="30" operator="containsText" text="CB">
      <formula>NOT(ISERROR(SEARCH("CB",AK104)))</formula>
    </cfRule>
    <cfRule type="containsText" dxfId="190" priority="31" operator="containsText" text="LB">
      <formula>NOT(ISERROR(SEARCH("LB",AK104)))</formula>
    </cfRule>
    <cfRule type="containsText" dxfId="189" priority="32" operator="containsText" text="GK">
      <formula>NOT(ISERROR(SEARCH("GK",AK104)))</formula>
    </cfRule>
  </conditionalFormatting>
  <conditionalFormatting sqref="AL104">
    <cfRule type="containsText" dxfId="188" priority="1" operator="containsText" text="ST">
      <formula>NOT(ISERROR(SEARCH("ST",AL104)))</formula>
    </cfRule>
    <cfRule type="containsText" dxfId="187" priority="2" operator="containsText" text="RW">
      <formula>NOT(ISERROR(SEARCH("RW",AL104)))</formula>
    </cfRule>
    <cfRule type="containsText" dxfId="186" priority="3" operator="containsText" text="LW">
      <formula>NOT(ISERROR(SEARCH("LW",AL104)))</formula>
    </cfRule>
    <cfRule type="containsText" dxfId="185" priority="4" operator="containsText" text="LF">
      <formula>NOT(ISERROR(SEARCH("LF",AL104)))</formula>
    </cfRule>
    <cfRule type="containsText" dxfId="184" priority="5" operator="containsText" text="CF">
      <formula>NOT(ISERROR(SEARCH("CF",AL104)))</formula>
    </cfRule>
    <cfRule type="containsText" dxfId="183" priority="6" operator="containsText" text="CF">
      <formula>NOT(ISERROR(SEARCH("CF",AL104)))</formula>
    </cfRule>
    <cfRule type="containsText" dxfId="182" priority="7" operator="containsText" text="CAM">
      <formula>NOT(ISERROR(SEARCH("CAM",AL104)))</formula>
    </cfRule>
    <cfRule type="containsText" dxfId="181" priority="8" operator="containsText" text="LM">
      <formula>NOT(ISERROR(SEARCH("LM",AL104)))</formula>
    </cfRule>
    <cfRule type="containsText" dxfId="180" priority="9" operator="containsText" text="CM">
      <formula>NOT(ISERROR(SEARCH("CM",AL104)))</formula>
    </cfRule>
    <cfRule type="containsText" dxfId="179" priority="10" operator="containsText" text="RM">
      <formula>NOT(ISERROR(SEARCH("RM",AL104)))</formula>
    </cfRule>
    <cfRule type="containsText" dxfId="178" priority="11" operator="containsText" text="CDM">
      <formula>NOT(ISERROR(SEARCH("CDM",AL104)))</formula>
    </cfRule>
    <cfRule type="containsText" dxfId="177" priority="12" operator="containsText" text="LWB">
      <formula>NOT(ISERROR(SEARCH("LWB",AL104)))</formula>
    </cfRule>
    <cfRule type="containsText" dxfId="176" priority="13" operator="containsText" text="RWB">
      <formula>NOT(ISERROR(SEARCH("RWB",AL104)))</formula>
    </cfRule>
    <cfRule type="containsText" dxfId="175" priority="14" operator="containsText" text="RB">
      <formula>NOT(ISERROR(SEARCH("RB",AL104)))</formula>
    </cfRule>
    <cfRule type="containsText" dxfId="174" priority="15" operator="containsText" text="CB">
      <formula>NOT(ISERROR(SEARCH("CB",AL104)))</formula>
    </cfRule>
    <cfRule type="containsText" dxfId="173" priority="16" operator="containsText" text="LB">
      <formula>NOT(ISERROR(SEARCH("LB",AL104)))</formula>
    </cfRule>
    <cfRule type="containsText" dxfId="172" priority="17" operator="containsText" text="GK">
      <formula>NOT(ISERROR(SEARCH("GK",AL104)))</formula>
    </cfRule>
  </conditionalFormatting>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1"/>
  </sheetPr>
  <dimension ref="A1:EJ139"/>
  <sheetViews>
    <sheetView showGridLines="0" topLeftCell="A13" zoomScale="90" zoomScaleNormal="90" workbookViewId="0">
      <selection activeCell="J39" activeCellId="2" sqref="P9:P16 J30 J39"/>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27" customWidth="1"/>
    <col min="38" max="38" width="10" style="527" customWidth="1"/>
    <col min="39" max="40" width="5.140625" style="527" customWidth="1"/>
    <col min="41" max="41" width="10" style="789" customWidth="1"/>
    <col min="42" max="42" width="5.140625" style="527"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428</v>
      </c>
      <c r="B1" s="1843"/>
      <c r="C1" s="1843"/>
      <c r="D1" s="1843"/>
      <c r="E1" s="1843"/>
      <c r="F1" s="1843"/>
      <c r="G1" s="1843"/>
      <c r="H1" s="1843"/>
      <c r="I1" s="1843"/>
      <c r="J1" s="1843"/>
      <c r="K1" s="1843"/>
      <c r="L1" s="1008"/>
      <c r="M1" s="624"/>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828"/>
      <c r="AM4" s="1055"/>
      <c r="AN4" s="1056"/>
      <c r="AO4" s="1057"/>
      <c r="AP4" s="1057"/>
      <c r="AQ4" s="404"/>
      <c r="AR4" s="20"/>
      <c r="AS4" s="329"/>
      <c r="AT4" s="307"/>
      <c r="AU4" s="21"/>
      <c r="AV4" s="402"/>
      <c r="AW4" s="403"/>
      <c r="AX4" s="398"/>
      <c r="AY4" s="307"/>
      <c r="AZ4" s="348"/>
      <c r="BA4" s="390"/>
      <c r="BB4" s="415"/>
      <c r="BC4" s="416"/>
      <c r="BD4" s="307"/>
      <c r="BE4" s="348"/>
      <c r="BF4" s="390"/>
      <c r="BG4" s="415"/>
      <c r="BH4" s="416"/>
      <c r="BI4" s="307"/>
      <c r="BJ4" s="348"/>
      <c r="BK4" s="390"/>
      <c r="BL4" s="415"/>
      <c r="BM4" s="416"/>
      <c r="BN4" s="307"/>
      <c r="BO4" s="349"/>
      <c r="BP4" s="407"/>
      <c r="BQ4" s="415"/>
      <c r="BR4" s="416"/>
      <c r="BS4" s="307"/>
      <c r="BT4" s="348"/>
      <c r="BU4" s="408"/>
      <c r="BV4" s="415"/>
      <c r="BW4" s="416"/>
      <c r="BX4" s="307"/>
      <c r="BY4" s="349"/>
      <c r="BZ4" s="407"/>
      <c r="CA4" s="415"/>
      <c r="CB4" s="416"/>
      <c r="CC4" s="307"/>
      <c r="CD4" s="348"/>
      <c r="CE4" s="408"/>
      <c r="CF4" s="415"/>
      <c r="CG4" s="416"/>
      <c r="CH4" s="307"/>
      <c r="CI4" s="348"/>
      <c r="CJ4" s="408"/>
      <c r="CK4" s="409"/>
      <c r="CL4" s="410"/>
      <c r="CM4" s="411"/>
      <c r="CN4" s="412"/>
      <c r="CO4" s="1461"/>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828"/>
      <c r="AM5" s="1056"/>
      <c r="AN5" s="1056"/>
      <c r="AO5" s="1057"/>
      <c r="AP5" s="1057"/>
      <c r="AQ5" s="404"/>
      <c r="AR5" s="20"/>
      <c r="AS5" s="329"/>
      <c r="AT5" s="307"/>
      <c r="AU5" s="21"/>
      <c r="AV5" s="402"/>
      <c r="AW5" s="403"/>
      <c r="AX5" s="398"/>
      <c r="AY5" s="307"/>
      <c r="AZ5" s="348"/>
      <c r="BA5" s="390"/>
      <c r="BB5" s="415"/>
      <c r="BC5" s="416"/>
      <c r="BD5" s="307"/>
      <c r="BE5" s="348"/>
      <c r="BF5" s="390"/>
      <c r="BG5" s="415"/>
      <c r="BH5" s="416"/>
      <c r="BI5" s="307"/>
      <c r="BJ5" s="348"/>
      <c r="BK5" s="390"/>
      <c r="BL5" s="415"/>
      <c r="BM5" s="416"/>
      <c r="BN5" s="307"/>
      <c r="BO5" s="349"/>
      <c r="BP5" s="407"/>
      <c r="BQ5" s="415"/>
      <c r="BR5" s="416"/>
      <c r="BS5" s="307"/>
      <c r="BT5" s="348"/>
      <c r="BU5" s="408"/>
      <c r="BV5" s="415"/>
      <c r="BW5" s="416"/>
      <c r="BX5" s="307"/>
      <c r="BY5" s="349"/>
      <c r="BZ5" s="407"/>
      <c r="CA5" s="415"/>
      <c r="CB5" s="416"/>
      <c r="CC5" s="307"/>
      <c r="CD5" s="348"/>
      <c r="CE5" s="408"/>
      <c r="CF5" s="415"/>
      <c r="CG5" s="416"/>
      <c r="CH5" s="307"/>
      <c r="CI5" s="348"/>
      <c r="CJ5" s="408"/>
      <c r="CK5" s="409"/>
      <c r="CL5" s="410"/>
      <c r="CM5" s="411"/>
      <c r="CN5" s="412"/>
      <c r="CO5" s="1461"/>
      <c r="CP5" s="1202"/>
      <c r="CQ5" s="785" t="e">
        <f>CP5/(AQ5-(AR5/1.5))</f>
        <v>#DIV/0!</v>
      </c>
      <c r="CR5" s="1204"/>
      <c r="CS5" s="786" t="e">
        <f t="shared" si="0"/>
        <v>#DIV/0!</v>
      </c>
      <c r="CT5" s="1114"/>
      <c r="CU5" s="1199" t="e">
        <f t="shared" ref="CU5:CU57" si="1">CT5/(AQ5-(AR5/1.5))</f>
        <v>#DIV/0!</v>
      </c>
      <c r="CV5" s="1115"/>
      <c r="CW5" s="1208" t="e">
        <f t="shared" ref="CW5:CW57" si="2">CV5/(AQ5-(AR5/1.5))</f>
        <v>#DIV/0!</v>
      </c>
      <c r="CX5" s="1214"/>
      <c r="CY5" s="1210" t="e">
        <f t="shared" ref="CY5:CY57" si="3">CX5/(AQ5-(AR5/1.5))</f>
        <v>#DIV/0!</v>
      </c>
      <c r="CZ5" s="1116"/>
      <c r="DA5" s="1207" t="e">
        <f t="shared" ref="DA5:DA57" si="4">CZ5/(AQ5-(AR5/1.5))</f>
        <v>#DIV/0!</v>
      </c>
      <c r="DB5" s="1114"/>
      <c r="DC5" s="1196" t="e">
        <f t="shared" ref="DC5:DC57" si="5">DB5/(AQ5-(AR5/1.5))</f>
        <v>#DIV/0!</v>
      </c>
      <c r="DD5" s="1115"/>
      <c r="DE5" s="1208" t="e">
        <f t="shared" ref="DE5:DE57" si="6">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904"/>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404"/>
      <c r="AR6" s="20"/>
      <c r="AS6" s="329"/>
      <c r="AT6" s="307"/>
      <c r="AU6" s="21"/>
      <c r="AV6" s="402"/>
      <c r="AW6" s="403"/>
      <c r="AX6" s="398"/>
      <c r="AY6" s="307"/>
      <c r="AZ6" s="348"/>
      <c r="BA6" s="390"/>
      <c r="BB6" s="415"/>
      <c r="BC6" s="416"/>
      <c r="BD6" s="307"/>
      <c r="BE6" s="348"/>
      <c r="BF6" s="390"/>
      <c r="BG6" s="415"/>
      <c r="BH6" s="416"/>
      <c r="BI6" s="307"/>
      <c r="BJ6" s="348"/>
      <c r="BK6" s="390"/>
      <c r="BL6" s="415"/>
      <c r="BM6" s="416"/>
      <c r="BN6" s="307"/>
      <c r="BO6" s="349"/>
      <c r="BP6" s="407"/>
      <c r="BQ6" s="415"/>
      <c r="BR6" s="416"/>
      <c r="BS6" s="307"/>
      <c r="BT6" s="348"/>
      <c r="BU6" s="408"/>
      <c r="BV6" s="415"/>
      <c r="BW6" s="416"/>
      <c r="BX6" s="307"/>
      <c r="BY6" s="349"/>
      <c r="BZ6" s="407"/>
      <c r="CA6" s="415"/>
      <c r="CB6" s="416"/>
      <c r="CC6" s="307"/>
      <c r="CD6" s="348"/>
      <c r="CE6" s="408"/>
      <c r="CF6" s="415"/>
      <c r="CG6" s="416"/>
      <c r="CH6" s="307"/>
      <c r="CI6" s="348"/>
      <c r="CJ6" s="408"/>
      <c r="CK6" s="409"/>
      <c r="CL6" s="410"/>
      <c r="CM6" s="411"/>
      <c r="CN6" s="412"/>
      <c r="CO6" s="1462"/>
      <c r="CP6" s="1203"/>
      <c r="CQ6" s="785" t="e">
        <f t="shared" ref="CQ6:CQ57" si="7">CP6/(AQ6-(AR6/1.5))</f>
        <v>#DIV/0!</v>
      </c>
      <c r="CR6" s="1116"/>
      <c r="CS6" s="786" t="e">
        <f t="shared" si="0"/>
        <v>#DIV/0!</v>
      </c>
      <c r="CT6" s="1114"/>
      <c r="CU6" s="1199" t="e">
        <f t="shared" si="1"/>
        <v>#DIV/0!</v>
      </c>
      <c r="CV6" s="1115"/>
      <c r="CW6" s="1208" t="e">
        <f t="shared" si="2"/>
        <v>#DIV/0!</v>
      </c>
      <c r="CX6" s="1214"/>
      <c r="CY6" s="1210" t="e">
        <f t="shared" si="3"/>
        <v>#DIV/0!</v>
      </c>
      <c r="CZ6" s="1116"/>
      <c r="DA6" s="1207" t="e">
        <f t="shared" si="4"/>
        <v>#DIV/0!</v>
      </c>
      <c r="DB6" s="1114"/>
      <c r="DC6" s="1196" t="e">
        <f t="shared" si="5"/>
        <v>#DIV/0!</v>
      </c>
      <c r="DD6" s="1115"/>
      <c r="DE6" s="1208" t="e">
        <f t="shared" si="6"/>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905"/>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404"/>
      <c r="AR7" s="20"/>
      <c r="AS7" s="329"/>
      <c r="AT7" s="307"/>
      <c r="AU7" s="21"/>
      <c r="AV7" s="402"/>
      <c r="AW7" s="403"/>
      <c r="AX7" s="398"/>
      <c r="AY7" s="307"/>
      <c r="AZ7" s="348"/>
      <c r="BA7" s="390"/>
      <c r="BB7" s="415"/>
      <c r="BC7" s="416"/>
      <c r="BD7" s="307"/>
      <c r="BE7" s="348"/>
      <c r="BF7" s="390"/>
      <c r="BG7" s="415"/>
      <c r="BH7" s="416"/>
      <c r="BI7" s="307"/>
      <c r="BJ7" s="348"/>
      <c r="BK7" s="390"/>
      <c r="BL7" s="415"/>
      <c r="BM7" s="416"/>
      <c r="BN7" s="307"/>
      <c r="BO7" s="349"/>
      <c r="BP7" s="407"/>
      <c r="BQ7" s="415"/>
      <c r="BR7" s="416"/>
      <c r="BS7" s="307"/>
      <c r="BT7" s="348"/>
      <c r="BU7" s="408"/>
      <c r="BV7" s="415"/>
      <c r="BW7" s="416"/>
      <c r="BX7" s="307"/>
      <c r="BY7" s="349"/>
      <c r="BZ7" s="407"/>
      <c r="CA7" s="415"/>
      <c r="CB7" s="416"/>
      <c r="CC7" s="307"/>
      <c r="CD7" s="348"/>
      <c r="CE7" s="408"/>
      <c r="CF7" s="415"/>
      <c r="CG7" s="416"/>
      <c r="CH7" s="307"/>
      <c r="CI7" s="348"/>
      <c r="CJ7" s="408"/>
      <c r="CK7" s="409"/>
      <c r="CL7" s="410"/>
      <c r="CM7" s="411"/>
      <c r="CN7" s="412"/>
      <c r="CO7" s="1462"/>
      <c r="CP7" s="1203"/>
      <c r="CQ7" s="785" t="e">
        <f t="shared" si="7"/>
        <v>#DIV/0!</v>
      </c>
      <c r="CR7" s="1116"/>
      <c r="CS7" s="786" t="e">
        <f t="shared" si="0"/>
        <v>#DIV/0!</v>
      </c>
      <c r="CT7" s="1114"/>
      <c r="CU7" s="1199" t="e">
        <f t="shared" si="1"/>
        <v>#DIV/0!</v>
      </c>
      <c r="CV7" s="1115"/>
      <c r="CW7" s="1208" t="e">
        <f t="shared" si="2"/>
        <v>#DIV/0!</v>
      </c>
      <c r="CX7" s="1214"/>
      <c r="CY7" s="1210" t="e">
        <f t="shared" si="3"/>
        <v>#DIV/0!</v>
      </c>
      <c r="CZ7" s="1116"/>
      <c r="DA7" s="1207" t="e">
        <f t="shared" si="4"/>
        <v>#DIV/0!</v>
      </c>
      <c r="DB7" s="1114"/>
      <c r="DC7" s="1196" t="e">
        <f t="shared" si="5"/>
        <v>#DIV/0!</v>
      </c>
      <c r="DD7" s="1115"/>
      <c r="DE7" s="1208" t="e">
        <f t="shared" si="6"/>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828"/>
      <c r="AM8" s="1056"/>
      <c r="AN8" s="1056"/>
      <c r="AO8" s="1057"/>
      <c r="AP8" s="1057"/>
      <c r="AQ8" s="404"/>
      <c r="AR8" s="20"/>
      <c r="AS8" s="329"/>
      <c r="AT8" s="307"/>
      <c r="AU8" s="21"/>
      <c r="AV8" s="402"/>
      <c r="AW8" s="403"/>
      <c r="AX8" s="398"/>
      <c r="AY8" s="307"/>
      <c r="AZ8" s="348"/>
      <c r="BA8" s="390"/>
      <c r="BB8" s="415"/>
      <c r="BC8" s="416"/>
      <c r="BD8" s="307"/>
      <c r="BE8" s="348"/>
      <c r="BF8" s="390"/>
      <c r="BG8" s="415"/>
      <c r="BH8" s="416"/>
      <c r="BI8" s="307"/>
      <c r="BJ8" s="348"/>
      <c r="BK8" s="390"/>
      <c r="BL8" s="415"/>
      <c r="BM8" s="416"/>
      <c r="BN8" s="307"/>
      <c r="BO8" s="349"/>
      <c r="BP8" s="407"/>
      <c r="BQ8" s="415"/>
      <c r="BR8" s="416"/>
      <c r="BS8" s="307"/>
      <c r="BT8" s="348"/>
      <c r="BU8" s="408"/>
      <c r="BV8" s="415"/>
      <c r="BW8" s="416"/>
      <c r="BX8" s="307"/>
      <c r="BY8" s="349"/>
      <c r="BZ8" s="407"/>
      <c r="CA8" s="415"/>
      <c r="CB8" s="416"/>
      <c r="CC8" s="307"/>
      <c r="CD8" s="348"/>
      <c r="CE8" s="408"/>
      <c r="CF8" s="415"/>
      <c r="CG8" s="416"/>
      <c r="CH8" s="307"/>
      <c r="CI8" s="348"/>
      <c r="CJ8" s="408"/>
      <c r="CK8" s="409"/>
      <c r="CL8" s="410"/>
      <c r="CM8" s="411"/>
      <c r="CN8" s="412"/>
      <c r="CO8" s="1462"/>
      <c r="CP8" s="1203"/>
      <c r="CQ8" s="785" t="e">
        <f t="shared" si="7"/>
        <v>#DIV/0!</v>
      </c>
      <c r="CR8" s="1116"/>
      <c r="CS8" s="786" t="e">
        <f t="shared" si="0"/>
        <v>#DIV/0!</v>
      </c>
      <c r="CT8" s="1114"/>
      <c r="CU8" s="1199" t="e">
        <f t="shared" si="1"/>
        <v>#DIV/0!</v>
      </c>
      <c r="CV8" s="1115"/>
      <c r="CW8" s="1208" t="e">
        <f t="shared" si="2"/>
        <v>#DIV/0!</v>
      </c>
      <c r="CX8" s="1214"/>
      <c r="CY8" s="1210" t="e">
        <f t="shared" si="3"/>
        <v>#DIV/0!</v>
      </c>
      <c r="CZ8" s="1116"/>
      <c r="DA8" s="1207" t="e">
        <f t="shared" si="4"/>
        <v>#DIV/0!</v>
      </c>
      <c r="DB8" s="1114"/>
      <c r="DC8" s="1196" t="e">
        <f t="shared" si="5"/>
        <v>#DIV/0!</v>
      </c>
      <c r="DD8" s="1115"/>
      <c r="DE8" s="1208" t="e">
        <f t="shared" si="6"/>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404"/>
      <c r="AR9" s="20"/>
      <c r="AS9" s="329"/>
      <c r="AT9" s="307"/>
      <c r="AU9" s="21"/>
      <c r="AV9" s="402"/>
      <c r="AW9" s="403"/>
      <c r="AX9" s="398"/>
      <c r="AY9" s="307"/>
      <c r="AZ9" s="348"/>
      <c r="BA9" s="390"/>
      <c r="BB9" s="415"/>
      <c r="BC9" s="416"/>
      <c r="BD9" s="307"/>
      <c r="BE9" s="348"/>
      <c r="BF9" s="390"/>
      <c r="BG9" s="415"/>
      <c r="BH9" s="416"/>
      <c r="BI9" s="307"/>
      <c r="BJ9" s="348"/>
      <c r="BK9" s="390"/>
      <c r="BL9" s="415"/>
      <c r="BM9" s="416"/>
      <c r="BN9" s="307"/>
      <c r="BO9" s="349"/>
      <c r="BP9" s="407"/>
      <c r="BQ9" s="415"/>
      <c r="BR9" s="416"/>
      <c r="BS9" s="307"/>
      <c r="BT9" s="348"/>
      <c r="BU9" s="408"/>
      <c r="BV9" s="415"/>
      <c r="BW9" s="416"/>
      <c r="BX9" s="307"/>
      <c r="BY9" s="349"/>
      <c r="BZ9" s="407"/>
      <c r="CA9" s="415"/>
      <c r="CB9" s="416"/>
      <c r="CC9" s="307"/>
      <c r="CD9" s="348"/>
      <c r="CE9" s="408"/>
      <c r="CF9" s="415"/>
      <c r="CG9" s="416"/>
      <c r="CH9" s="307"/>
      <c r="CI9" s="348"/>
      <c r="CJ9" s="408"/>
      <c r="CK9" s="409"/>
      <c r="CL9" s="410"/>
      <c r="CM9" s="411"/>
      <c r="CN9" s="412"/>
      <c r="CO9" s="1462"/>
      <c r="CP9" s="1203"/>
      <c r="CQ9" s="785" t="e">
        <f t="shared" si="7"/>
        <v>#DIV/0!</v>
      </c>
      <c r="CR9" s="1116"/>
      <c r="CS9" s="786" t="e">
        <f t="shared" si="0"/>
        <v>#DIV/0!</v>
      </c>
      <c r="CT9" s="1114"/>
      <c r="CU9" s="1199" t="e">
        <f t="shared" si="1"/>
        <v>#DIV/0!</v>
      </c>
      <c r="CV9" s="1115"/>
      <c r="CW9" s="1208" t="e">
        <f t="shared" si="2"/>
        <v>#DIV/0!</v>
      </c>
      <c r="CX9" s="1214"/>
      <c r="CY9" s="1210" t="e">
        <f t="shared" si="3"/>
        <v>#DIV/0!</v>
      </c>
      <c r="CZ9" s="1116"/>
      <c r="DA9" s="1207" t="e">
        <f t="shared" si="4"/>
        <v>#DIV/0!</v>
      </c>
      <c r="DB9" s="1114"/>
      <c r="DC9" s="1196" t="e">
        <f t="shared" si="5"/>
        <v>#DIV/0!</v>
      </c>
      <c r="DD9" s="1115"/>
      <c r="DE9" s="1208" t="e">
        <f t="shared" si="6"/>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404"/>
      <c r="AR10" s="20"/>
      <c r="AS10" s="329"/>
      <c r="AT10" s="307"/>
      <c r="AU10" s="21"/>
      <c r="AV10" s="402"/>
      <c r="AW10" s="403"/>
      <c r="AX10" s="398"/>
      <c r="AY10" s="307"/>
      <c r="AZ10" s="348"/>
      <c r="BA10" s="390"/>
      <c r="BB10" s="415"/>
      <c r="BC10" s="416"/>
      <c r="BD10" s="307"/>
      <c r="BE10" s="348"/>
      <c r="BF10" s="390"/>
      <c r="BG10" s="415"/>
      <c r="BH10" s="416"/>
      <c r="BI10" s="307"/>
      <c r="BJ10" s="348"/>
      <c r="BK10" s="390"/>
      <c r="BL10" s="415"/>
      <c r="BM10" s="416"/>
      <c r="BN10" s="307"/>
      <c r="BO10" s="349"/>
      <c r="BP10" s="407"/>
      <c r="BQ10" s="415"/>
      <c r="BR10" s="416"/>
      <c r="BS10" s="307"/>
      <c r="BT10" s="348"/>
      <c r="BU10" s="408"/>
      <c r="BV10" s="415"/>
      <c r="BW10" s="416"/>
      <c r="BX10" s="307"/>
      <c r="BY10" s="349"/>
      <c r="BZ10" s="407"/>
      <c r="CA10" s="415"/>
      <c r="CB10" s="416"/>
      <c r="CC10" s="307"/>
      <c r="CD10" s="348"/>
      <c r="CE10" s="408"/>
      <c r="CF10" s="415"/>
      <c r="CG10" s="416"/>
      <c r="CH10" s="307"/>
      <c r="CI10" s="348"/>
      <c r="CJ10" s="408"/>
      <c r="CK10" s="409"/>
      <c r="CL10" s="410"/>
      <c r="CM10" s="411"/>
      <c r="CN10" s="412"/>
      <c r="CO10" s="1462"/>
      <c r="CP10" s="1203"/>
      <c r="CQ10" s="785" t="e">
        <f t="shared" si="7"/>
        <v>#DIV/0!</v>
      </c>
      <c r="CR10" s="1116"/>
      <c r="CS10" s="786" t="e">
        <f t="shared" si="0"/>
        <v>#DIV/0!</v>
      </c>
      <c r="CT10" s="1114"/>
      <c r="CU10" s="1199" t="e">
        <f t="shared" si="1"/>
        <v>#DIV/0!</v>
      </c>
      <c r="CV10" s="1115"/>
      <c r="CW10" s="1208" t="e">
        <f t="shared" si="2"/>
        <v>#DIV/0!</v>
      </c>
      <c r="CX10" s="1214"/>
      <c r="CY10" s="1210" t="e">
        <f t="shared" si="3"/>
        <v>#DIV/0!</v>
      </c>
      <c r="CZ10" s="1116"/>
      <c r="DA10" s="1207" t="e">
        <f t="shared" si="4"/>
        <v>#DIV/0!</v>
      </c>
      <c r="DB10" s="1114"/>
      <c r="DC10" s="1196" t="e">
        <f t="shared" si="5"/>
        <v>#DIV/0!</v>
      </c>
      <c r="DD10" s="1115"/>
      <c r="DE10" s="1208" t="e">
        <f t="shared" si="6"/>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828"/>
      <c r="AM11" s="1056"/>
      <c r="AN11" s="1056"/>
      <c r="AO11" s="1057"/>
      <c r="AP11" s="1057"/>
      <c r="AQ11" s="404"/>
      <c r="AR11" s="20"/>
      <c r="AS11" s="329"/>
      <c r="AT11" s="307"/>
      <c r="AU11" s="21"/>
      <c r="AV11" s="402"/>
      <c r="AW11" s="403"/>
      <c r="AX11" s="398"/>
      <c r="AY11" s="307"/>
      <c r="AZ11" s="348"/>
      <c r="BA11" s="390"/>
      <c r="BB11" s="415"/>
      <c r="BC11" s="416"/>
      <c r="BD11" s="307"/>
      <c r="BE11" s="348"/>
      <c r="BF11" s="390"/>
      <c r="BG11" s="415"/>
      <c r="BH11" s="416"/>
      <c r="BI11" s="307"/>
      <c r="BJ11" s="348"/>
      <c r="BK11" s="390"/>
      <c r="BL11" s="415"/>
      <c r="BM11" s="416"/>
      <c r="BN11" s="307"/>
      <c r="BO11" s="349"/>
      <c r="BP11" s="407"/>
      <c r="BQ11" s="415"/>
      <c r="BR11" s="416"/>
      <c r="BS11" s="307"/>
      <c r="BT11" s="348"/>
      <c r="BU11" s="408"/>
      <c r="BV11" s="415"/>
      <c r="BW11" s="416"/>
      <c r="BX11" s="307"/>
      <c r="BY11" s="349"/>
      <c r="BZ11" s="407"/>
      <c r="CA11" s="415"/>
      <c r="CB11" s="416"/>
      <c r="CC11" s="307"/>
      <c r="CD11" s="348"/>
      <c r="CE11" s="408"/>
      <c r="CF11" s="415"/>
      <c r="CG11" s="416"/>
      <c r="CH11" s="307"/>
      <c r="CI11" s="348"/>
      <c r="CJ11" s="408"/>
      <c r="CK11" s="409"/>
      <c r="CL11" s="410"/>
      <c r="CM11" s="411"/>
      <c r="CN11" s="412"/>
      <c r="CO11" s="1462"/>
      <c r="CP11" s="1203"/>
      <c r="CQ11" s="785" t="e">
        <f t="shared" si="7"/>
        <v>#DIV/0!</v>
      </c>
      <c r="CR11" s="1116"/>
      <c r="CS11" s="786" t="e">
        <f t="shared" si="0"/>
        <v>#DIV/0!</v>
      </c>
      <c r="CT11" s="1114"/>
      <c r="CU11" s="1199" t="e">
        <f t="shared" si="1"/>
        <v>#DIV/0!</v>
      </c>
      <c r="CV11" s="1115"/>
      <c r="CW11" s="1208" t="e">
        <f t="shared" si="2"/>
        <v>#DIV/0!</v>
      </c>
      <c r="CX11" s="1214"/>
      <c r="CY11" s="1210" t="e">
        <f t="shared" si="3"/>
        <v>#DIV/0!</v>
      </c>
      <c r="CZ11" s="1116"/>
      <c r="DA11" s="1207" t="e">
        <f t="shared" si="4"/>
        <v>#DIV/0!</v>
      </c>
      <c r="DB11" s="1114"/>
      <c r="DC11" s="1196" t="e">
        <f t="shared" si="5"/>
        <v>#DIV/0!</v>
      </c>
      <c r="DD11" s="1115"/>
      <c r="DE11" s="1208" t="e">
        <f t="shared" si="6"/>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404"/>
      <c r="AR12" s="20"/>
      <c r="AS12" s="329"/>
      <c r="AT12" s="307"/>
      <c r="AU12" s="21"/>
      <c r="AV12" s="402"/>
      <c r="AW12" s="403"/>
      <c r="AX12" s="398"/>
      <c r="AY12" s="307"/>
      <c r="AZ12" s="348"/>
      <c r="BA12" s="390"/>
      <c r="BB12" s="415"/>
      <c r="BC12" s="416"/>
      <c r="BD12" s="307"/>
      <c r="BE12" s="348"/>
      <c r="BF12" s="390"/>
      <c r="BG12" s="415"/>
      <c r="BH12" s="416"/>
      <c r="BI12" s="307"/>
      <c r="BJ12" s="348"/>
      <c r="BK12" s="390"/>
      <c r="BL12" s="415"/>
      <c r="BM12" s="416"/>
      <c r="BN12" s="307"/>
      <c r="BO12" s="349"/>
      <c r="BP12" s="407"/>
      <c r="BQ12" s="415"/>
      <c r="BR12" s="416"/>
      <c r="BS12" s="307"/>
      <c r="BT12" s="348"/>
      <c r="BU12" s="408"/>
      <c r="BV12" s="415"/>
      <c r="BW12" s="416"/>
      <c r="BX12" s="307"/>
      <c r="BY12" s="349"/>
      <c r="BZ12" s="407"/>
      <c r="CA12" s="415"/>
      <c r="CB12" s="416"/>
      <c r="CC12" s="307"/>
      <c r="CD12" s="348"/>
      <c r="CE12" s="408"/>
      <c r="CF12" s="415"/>
      <c r="CG12" s="416"/>
      <c r="CH12" s="307"/>
      <c r="CI12" s="348"/>
      <c r="CJ12" s="408"/>
      <c r="CK12" s="409"/>
      <c r="CL12" s="410"/>
      <c r="CM12" s="411"/>
      <c r="CN12" s="412"/>
      <c r="CO12" s="1462"/>
      <c r="CP12" s="1203"/>
      <c r="CQ12" s="785" t="e">
        <f t="shared" si="7"/>
        <v>#DIV/0!</v>
      </c>
      <c r="CR12" s="1116"/>
      <c r="CS12" s="786" t="e">
        <f t="shared" si="0"/>
        <v>#DIV/0!</v>
      </c>
      <c r="CT12" s="1114"/>
      <c r="CU12" s="1199" t="e">
        <f t="shared" si="1"/>
        <v>#DIV/0!</v>
      </c>
      <c r="CV12" s="1115"/>
      <c r="CW12" s="1208" t="e">
        <f t="shared" si="2"/>
        <v>#DIV/0!</v>
      </c>
      <c r="CX12" s="1214"/>
      <c r="CY12" s="1210" t="e">
        <f t="shared" si="3"/>
        <v>#DIV/0!</v>
      </c>
      <c r="CZ12" s="1116"/>
      <c r="DA12" s="1207" t="e">
        <f t="shared" si="4"/>
        <v>#DIV/0!</v>
      </c>
      <c r="DB12" s="1114"/>
      <c r="DC12" s="1196" t="e">
        <f t="shared" si="5"/>
        <v>#DIV/0!</v>
      </c>
      <c r="DD12" s="1115"/>
      <c r="DE12" s="1208" t="e">
        <f t="shared" si="6"/>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828"/>
      <c r="AM13" s="1056"/>
      <c r="AN13" s="1056"/>
      <c r="AO13" s="1057"/>
      <c r="AP13" s="1057"/>
      <c r="AQ13" s="404"/>
      <c r="AR13" s="20"/>
      <c r="AS13" s="329"/>
      <c r="AT13" s="307"/>
      <c r="AU13" s="21"/>
      <c r="AV13" s="402"/>
      <c r="AW13" s="403"/>
      <c r="AX13" s="398"/>
      <c r="AY13" s="307"/>
      <c r="AZ13" s="348"/>
      <c r="BA13" s="390"/>
      <c r="BB13" s="415"/>
      <c r="BC13" s="416"/>
      <c r="BD13" s="307"/>
      <c r="BE13" s="348"/>
      <c r="BF13" s="390"/>
      <c r="BG13" s="415"/>
      <c r="BH13" s="416"/>
      <c r="BI13" s="307"/>
      <c r="BJ13" s="348"/>
      <c r="BK13" s="390"/>
      <c r="BL13" s="415"/>
      <c r="BM13" s="416"/>
      <c r="BN13" s="307"/>
      <c r="BO13" s="349"/>
      <c r="BP13" s="407"/>
      <c r="BQ13" s="415"/>
      <c r="BR13" s="416"/>
      <c r="BS13" s="307"/>
      <c r="BT13" s="348"/>
      <c r="BU13" s="408"/>
      <c r="BV13" s="415"/>
      <c r="BW13" s="416"/>
      <c r="BX13" s="307"/>
      <c r="BY13" s="349"/>
      <c r="BZ13" s="407"/>
      <c r="CA13" s="415"/>
      <c r="CB13" s="416"/>
      <c r="CC13" s="307"/>
      <c r="CD13" s="348"/>
      <c r="CE13" s="408"/>
      <c r="CF13" s="415"/>
      <c r="CG13" s="416"/>
      <c r="CH13" s="307"/>
      <c r="CI13" s="348"/>
      <c r="CJ13" s="408"/>
      <c r="CK13" s="409"/>
      <c r="CL13" s="410"/>
      <c r="CM13" s="411"/>
      <c r="CN13" s="412"/>
      <c r="CO13" s="1462"/>
      <c r="CP13" s="1203"/>
      <c r="CQ13" s="785" t="e">
        <f t="shared" si="7"/>
        <v>#DIV/0!</v>
      </c>
      <c r="CR13" s="1116"/>
      <c r="CS13" s="786" t="e">
        <f t="shared" si="0"/>
        <v>#DIV/0!</v>
      </c>
      <c r="CT13" s="1114"/>
      <c r="CU13" s="1199" t="e">
        <f t="shared" si="1"/>
        <v>#DIV/0!</v>
      </c>
      <c r="CV13" s="1115"/>
      <c r="CW13" s="1208" t="e">
        <f t="shared" si="2"/>
        <v>#DIV/0!</v>
      </c>
      <c r="CX13" s="1214"/>
      <c r="CY13" s="1210" t="e">
        <f t="shared" si="3"/>
        <v>#DIV/0!</v>
      </c>
      <c r="CZ13" s="1116"/>
      <c r="DA13" s="1207" t="e">
        <f t="shared" si="4"/>
        <v>#DIV/0!</v>
      </c>
      <c r="DB13" s="1114"/>
      <c r="DC13" s="1196" t="e">
        <f t="shared" si="5"/>
        <v>#DIV/0!</v>
      </c>
      <c r="DD13" s="1115"/>
      <c r="DE13" s="1208" t="e">
        <f t="shared" si="6"/>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404"/>
      <c r="AR14" s="20"/>
      <c r="AS14" s="329"/>
      <c r="AT14" s="307"/>
      <c r="AU14" s="21"/>
      <c r="AV14" s="402"/>
      <c r="AW14" s="403"/>
      <c r="AX14" s="398"/>
      <c r="AY14" s="307"/>
      <c r="AZ14" s="348"/>
      <c r="BA14" s="390"/>
      <c r="BB14" s="415"/>
      <c r="BC14" s="416"/>
      <c r="BD14" s="307"/>
      <c r="BE14" s="348"/>
      <c r="BF14" s="390"/>
      <c r="BG14" s="415"/>
      <c r="BH14" s="416"/>
      <c r="BI14" s="307"/>
      <c r="BJ14" s="348"/>
      <c r="BK14" s="390"/>
      <c r="BL14" s="415"/>
      <c r="BM14" s="416"/>
      <c r="BN14" s="307"/>
      <c r="BO14" s="349"/>
      <c r="BP14" s="407"/>
      <c r="BQ14" s="415"/>
      <c r="BR14" s="416"/>
      <c r="BS14" s="307"/>
      <c r="BT14" s="348"/>
      <c r="BU14" s="408"/>
      <c r="BV14" s="415"/>
      <c r="BW14" s="416"/>
      <c r="BX14" s="307"/>
      <c r="BY14" s="349"/>
      <c r="BZ14" s="407"/>
      <c r="CA14" s="415"/>
      <c r="CB14" s="416"/>
      <c r="CC14" s="307"/>
      <c r="CD14" s="348"/>
      <c r="CE14" s="408"/>
      <c r="CF14" s="415"/>
      <c r="CG14" s="416"/>
      <c r="CH14" s="307"/>
      <c r="CI14" s="348"/>
      <c r="CJ14" s="408"/>
      <c r="CK14" s="409"/>
      <c r="CL14" s="410"/>
      <c r="CM14" s="411"/>
      <c r="CN14" s="412"/>
      <c r="CO14" s="1462"/>
      <c r="CP14" s="1203"/>
      <c r="CQ14" s="785" t="e">
        <f t="shared" si="7"/>
        <v>#DIV/0!</v>
      </c>
      <c r="CR14" s="1116"/>
      <c r="CS14" s="786" t="e">
        <f t="shared" si="0"/>
        <v>#DIV/0!</v>
      </c>
      <c r="CT14" s="1114"/>
      <c r="CU14" s="1199" t="e">
        <f t="shared" si="1"/>
        <v>#DIV/0!</v>
      </c>
      <c r="CV14" s="1115"/>
      <c r="CW14" s="1208" t="e">
        <f t="shared" si="2"/>
        <v>#DIV/0!</v>
      </c>
      <c r="CX14" s="1214"/>
      <c r="CY14" s="1210" t="e">
        <f t="shared" si="3"/>
        <v>#DIV/0!</v>
      </c>
      <c r="CZ14" s="1116"/>
      <c r="DA14" s="1207" t="e">
        <f t="shared" si="4"/>
        <v>#DIV/0!</v>
      </c>
      <c r="DB14" s="1114"/>
      <c r="DC14" s="1196" t="e">
        <f t="shared" si="5"/>
        <v>#DIV/0!</v>
      </c>
      <c r="DD14" s="1115"/>
      <c r="DE14" s="1208" t="e">
        <f t="shared" si="6"/>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404"/>
      <c r="AR15" s="20"/>
      <c r="AS15" s="329"/>
      <c r="AT15" s="307"/>
      <c r="AU15" s="21"/>
      <c r="AV15" s="402"/>
      <c r="AW15" s="403"/>
      <c r="AX15" s="398"/>
      <c r="AY15" s="307"/>
      <c r="AZ15" s="348"/>
      <c r="BA15" s="390"/>
      <c r="BB15" s="415"/>
      <c r="BC15" s="416"/>
      <c r="BD15" s="307"/>
      <c r="BE15" s="348"/>
      <c r="BF15" s="390"/>
      <c r="BG15" s="415"/>
      <c r="BH15" s="416"/>
      <c r="BI15" s="307"/>
      <c r="BJ15" s="348"/>
      <c r="BK15" s="390"/>
      <c r="BL15" s="415"/>
      <c r="BM15" s="416"/>
      <c r="BN15" s="307"/>
      <c r="BO15" s="349"/>
      <c r="BP15" s="407"/>
      <c r="BQ15" s="415"/>
      <c r="BR15" s="416"/>
      <c r="BS15" s="307"/>
      <c r="BT15" s="348"/>
      <c r="BU15" s="408"/>
      <c r="BV15" s="415"/>
      <c r="BW15" s="416"/>
      <c r="BX15" s="307"/>
      <c r="BY15" s="349"/>
      <c r="BZ15" s="407"/>
      <c r="CA15" s="415"/>
      <c r="CB15" s="416"/>
      <c r="CC15" s="307"/>
      <c r="CD15" s="348"/>
      <c r="CE15" s="408"/>
      <c r="CF15" s="415"/>
      <c r="CG15" s="416"/>
      <c r="CH15" s="307"/>
      <c r="CI15" s="348"/>
      <c r="CJ15" s="408"/>
      <c r="CK15" s="409"/>
      <c r="CL15" s="410"/>
      <c r="CM15" s="411"/>
      <c r="CN15" s="412"/>
      <c r="CO15" s="1462"/>
      <c r="CP15" s="1203"/>
      <c r="CQ15" s="785" t="e">
        <f t="shared" si="7"/>
        <v>#DIV/0!</v>
      </c>
      <c r="CR15" s="1116"/>
      <c r="CS15" s="786" t="e">
        <f t="shared" si="0"/>
        <v>#DIV/0!</v>
      </c>
      <c r="CT15" s="1114"/>
      <c r="CU15" s="1199" t="e">
        <f t="shared" si="1"/>
        <v>#DIV/0!</v>
      </c>
      <c r="CV15" s="1115"/>
      <c r="CW15" s="1208" t="e">
        <f t="shared" si="2"/>
        <v>#DIV/0!</v>
      </c>
      <c r="CX15" s="1214"/>
      <c r="CY15" s="1210" t="e">
        <f t="shared" si="3"/>
        <v>#DIV/0!</v>
      </c>
      <c r="CZ15" s="1116"/>
      <c r="DA15" s="1207" t="e">
        <f t="shared" si="4"/>
        <v>#DIV/0!</v>
      </c>
      <c r="DB15" s="1114"/>
      <c r="DC15" s="1196" t="e">
        <f t="shared" si="5"/>
        <v>#DIV/0!</v>
      </c>
      <c r="DD15" s="1115"/>
      <c r="DE15" s="1208" t="e">
        <f t="shared" si="6"/>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404"/>
      <c r="AR16" s="20"/>
      <c r="AS16" s="329"/>
      <c r="AT16" s="307"/>
      <c r="AU16" s="21"/>
      <c r="AV16" s="402"/>
      <c r="AW16" s="403"/>
      <c r="AX16" s="398"/>
      <c r="AY16" s="307"/>
      <c r="AZ16" s="348"/>
      <c r="BA16" s="390"/>
      <c r="BB16" s="415"/>
      <c r="BC16" s="416"/>
      <c r="BD16" s="307"/>
      <c r="BE16" s="348"/>
      <c r="BF16" s="390"/>
      <c r="BG16" s="415"/>
      <c r="BH16" s="416"/>
      <c r="BI16" s="307"/>
      <c r="BJ16" s="348"/>
      <c r="BK16" s="390"/>
      <c r="BL16" s="415"/>
      <c r="BM16" s="416"/>
      <c r="BN16" s="307"/>
      <c r="BO16" s="349"/>
      <c r="BP16" s="407"/>
      <c r="BQ16" s="415"/>
      <c r="BR16" s="416"/>
      <c r="BS16" s="307"/>
      <c r="BT16" s="348"/>
      <c r="BU16" s="408"/>
      <c r="BV16" s="415"/>
      <c r="BW16" s="416"/>
      <c r="BX16" s="307"/>
      <c r="BY16" s="349"/>
      <c r="BZ16" s="407"/>
      <c r="CA16" s="415"/>
      <c r="CB16" s="416"/>
      <c r="CC16" s="307"/>
      <c r="CD16" s="348"/>
      <c r="CE16" s="408"/>
      <c r="CF16" s="415"/>
      <c r="CG16" s="416"/>
      <c r="CH16" s="307"/>
      <c r="CI16" s="348"/>
      <c r="CJ16" s="408"/>
      <c r="CK16" s="409"/>
      <c r="CL16" s="410"/>
      <c r="CM16" s="411"/>
      <c r="CN16" s="412"/>
      <c r="CO16" s="1462"/>
      <c r="CP16" s="1203"/>
      <c r="CQ16" s="785" t="e">
        <f t="shared" si="7"/>
        <v>#DIV/0!</v>
      </c>
      <c r="CR16" s="1116"/>
      <c r="CS16" s="786" t="e">
        <f t="shared" si="0"/>
        <v>#DIV/0!</v>
      </c>
      <c r="CT16" s="1114"/>
      <c r="CU16" s="1199" t="e">
        <f t="shared" si="1"/>
        <v>#DIV/0!</v>
      </c>
      <c r="CV16" s="1115"/>
      <c r="CW16" s="1208" t="e">
        <f t="shared" si="2"/>
        <v>#DIV/0!</v>
      </c>
      <c r="CX16" s="1214"/>
      <c r="CY16" s="1210" t="e">
        <f t="shared" si="3"/>
        <v>#DIV/0!</v>
      </c>
      <c r="CZ16" s="1116"/>
      <c r="DA16" s="1207" t="e">
        <f t="shared" si="4"/>
        <v>#DIV/0!</v>
      </c>
      <c r="DB16" s="1114"/>
      <c r="DC16" s="1196" t="e">
        <f t="shared" si="5"/>
        <v>#DIV/0!</v>
      </c>
      <c r="DD16" s="1115"/>
      <c r="DE16" s="1208" t="e">
        <f t="shared" si="6"/>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404"/>
      <c r="AR17" s="20"/>
      <c r="AS17" s="329"/>
      <c r="AT17" s="307"/>
      <c r="AU17" s="21"/>
      <c r="AV17" s="402"/>
      <c r="AW17" s="403"/>
      <c r="AX17" s="398"/>
      <c r="AY17" s="307"/>
      <c r="AZ17" s="348"/>
      <c r="BA17" s="390"/>
      <c r="BB17" s="415"/>
      <c r="BC17" s="416"/>
      <c r="BD17" s="307"/>
      <c r="BE17" s="348"/>
      <c r="BF17" s="390"/>
      <c r="BG17" s="415"/>
      <c r="BH17" s="416"/>
      <c r="BI17" s="307"/>
      <c r="BJ17" s="348"/>
      <c r="BK17" s="390"/>
      <c r="BL17" s="415"/>
      <c r="BM17" s="416"/>
      <c r="BN17" s="307"/>
      <c r="BO17" s="349"/>
      <c r="BP17" s="407"/>
      <c r="BQ17" s="415"/>
      <c r="BR17" s="416"/>
      <c r="BS17" s="307"/>
      <c r="BT17" s="348"/>
      <c r="BU17" s="408"/>
      <c r="BV17" s="415"/>
      <c r="BW17" s="416"/>
      <c r="BX17" s="307"/>
      <c r="BY17" s="349"/>
      <c r="BZ17" s="407"/>
      <c r="CA17" s="415"/>
      <c r="CB17" s="416"/>
      <c r="CC17" s="307"/>
      <c r="CD17" s="348"/>
      <c r="CE17" s="408"/>
      <c r="CF17" s="415"/>
      <c r="CG17" s="416"/>
      <c r="CH17" s="307"/>
      <c r="CI17" s="348"/>
      <c r="CJ17" s="408"/>
      <c r="CK17" s="409"/>
      <c r="CL17" s="410"/>
      <c r="CM17" s="411"/>
      <c r="CN17" s="412"/>
      <c r="CO17" s="1462"/>
      <c r="CP17" s="1203"/>
      <c r="CQ17" s="785" t="e">
        <f t="shared" si="7"/>
        <v>#DIV/0!</v>
      </c>
      <c r="CR17" s="1116"/>
      <c r="CS17" s="786" t="e">
        <f t="shared" si="0"/>
        <v>#DIV/0!</v>
      </c>
      <c r="CT17" s="1114"/>
      <c r="CU17" s="1199" t="e">
        <f t="shared" si="1"/>
        <v>#DIV/0!</v>
      </c>
      <c r="CV17" s="1115"/>
      <c r="CW17" s="1208" t="e">
        <f t="shared" si="2"/>
        <v>#DIV/0!</v>
      </c>
      <c r="CX17" s="1214"/>
      <c r="CY17" s="1210" t="e">
        <f t="shared" si="3"/>
        <v>#DIV/0!</v>
      </c>
      <c r="CZ17" s="1116"/>
      <c r="DA17" s="1207" t="e">
        <f t="shared" si="4"/>
        <v>#DIV/0!</v>
      </c>
      <c r="DB17" s="1114"/>
      <c r="DC17" s="1196" t="e">
        <f t="shared" si="5"/>
        <v>#DIV/0!</v>
      </c>
      <c r="DD17" s="1115"/>
      <c r="DE17" s="1208" t="e">
        <f t="shared" si="6"/>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404"/>
      <c r="AR18" s="20"/>
      <c r="AS18" s="329"/>
      <c r="AT18" s="307"/>
      <c r="AU18" s="21"/>
      <c r="AV18" s="402"/>
      <c r="AW18" s="403"/>
      <c r="AX18" s="398"/>
      <c r="AY18" s="307"/>
      <c r="AZ18" s="348"/>
      <c r="BA18" s="390"/>
      <c r="BB18" s="415"/>
      <c r="BC18" s="416"/>
      <c r="BD18" s="307"/>
      <c r="BE18" s="348"/>
      <c r="BF18" s="390"/>
      <c r="BG18" s="415"/>
      <c r="BH18" s="416"/>
      <c r="BI18" s="307"/>
      <c r="BJ18" s="348"/>
      <c r="BK18" s="390"/>
      <c r="BL18" s="415"/>
      <c r="BM18" s="416"/>
      <c r="BN18" s="307"/>
      <c r="BO18" s="349"/>
      <c r="BP18" s="407"/>
      <c r="BQ18" s="415"/>
      <c r="BR18" s="416"/>
      <c r="BS18" s="307"/>
      <c r="BT18" s="348"/>
      <c r="BU18" s="408"/>
      <c r="BV18" s="415"/>
      <c r="BW18" s="416"/>
      <c r="BX18" s="307"/>
      <c r="BY18" s="349"/>
      <c r="BZ18" s="407"/>
      <c r="CA18" s="415"/>
      <c r="CB18" s="416"/>
      <c r="CC18" s="307"/>
      <c r="CD18" s="348"/>
      <c r="CE18" s="408"/>
      <c r="CF18" s="415"/>
      <c r="CG18" s="416"/>
      <c r="CH18" s="307"/>
      <c r="CI18" s="348"/>
      <c r="CJ18" s="408"/>
      <c r="CK18" s="409"/>
      <c r="CL18" s="410"/>
      <c r="CM18" s="411"/>
      <c r="CN18" s="412"/>
      <c r="CO18" s="1462"/>
      <c r="CP18" s="1203"/>
      <c r="CQ18" s="785" t="e">
        <f t="shared" si="7"/>
        <v>#DIV/0!</v>
      </c>
      <c r="CR18" s="1116"/>
      <c r="CS18" s="786" t="e">
        <f t="shared" si="0"/>
        <v>#DIV/0!</v>
      </c>
      <c r="CT18" s="1114"/>
      <c r="CU18" s="1199" t="e">
        <f t="shared" si="1"/>
        <v>#DIV/0!</v>
      </c>
      <c r="CV18" s="1115"/>
      <c r="CW18" s="1208" t="e">
        <f t="shared" si="2"/>
        <v>#DIV/0!</v>
      </c>
      <c r="CX18" s="1214"/>
      <c r="CY18" s="1210" t="e">
        <f t="shared" si="3"/>
        <v>#DIV/0!</v>
      </c>
      <c r="CZ18" s="1116"/>
      <c r="DA18" s="1207" t="e">
        <f t="shared" si="4"/>
        <v>#DIV/0!</v>
      </c>
      <c r="DB18" s="1114"/>
      <c r="DC18" s="1196" t="e">
        <f t="shared" si="5"/>
        <v>#DIV/0!</v>
      </c>
      <c r="DD18" s="1115"/>
      <c r="DE18" s="1208" t="e">
        <f t="shared" si="6"/>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404"/>
      <c r="AR19" s="20"/>
      <c r="AS19" s="329"/>
      <c r="AT19" s="307"/>
      <c r="AU19" s="21"/>
      <c r="AV19" s="402"/>
      <c r="AW19" s="403"/>
      <c r="AX19" s="398"/>
      <c r="AY19" s="307"/>
      <c r="AZ19" s="348"/>
      <c r="BA19" s="390"/>
      <c r="BB19" s="415"/>
      <c r="BC19" s="416"/>
      <c r="BD19" s="307"/>
      <c r="BE19" s="348"/>
      <c r="BF19" s="390"/>
      <c r="BG19" s="415"/>
      <c r="BH19" s="416"/>
      <c r="BI19" s="307"/>
      <c r="BJ19" s="348"/>
      <c r="BK19" s="390"/>
      <c r="BL19" s="415"/>
      <c r="BM19" s="416"/>
      <c r="BN19" s="307"/>
      <c r="BO19" s="349"/>
      <c r="BP19" s="407"/>
      <c r="BQ19" s="415"/>
      <c r="BR19" s="416"/>
      <c r="BS19" s="307"/>
      <c r="BT19" s="348"/>
      <c r="BU19" s="408"/>
      <c r="BV19" s="415"/>
      <c r="BW19" s="416"/>
      <c r="BX19" s="307"/>
      <c r="BY19" s="349"/>
      <c r="BZ19" s="407"/>
      <c r="CA19" s="415"/>
      <c r="CB19" s="416"/>
      <c r="CC19" s="307"/>
      <c r="CD19" s="348"/>
      <c r="CE19" s="408"/>
      <c r="CF19" s="415"/>
      <c r="CG19" s="416"/>
      <c r="CH19" s="307"/>
      <c r="CI19" s="348"/>
      <c r="CJ19" s="408"/>
      <c r="CK19" s="409"/>
      <c r="CL19" s="410"/>
      <c r="CM19" s="411"/>
      <c r="CN19" s="412"/>
      <c r="CO19" s="1462"/>
      <c r="CP19" s="1203"/>
      <c r="CQ19" s="785" t="e">
        <f t="shared" si="7"/>
        <v>#DIV/0!</v>
      </c>
      <c r="CR19" s="1116"/>
      <c r="CS19" s="786" t="e">
        <f t="shared" si="0"/>
        <v>#DIV/0!</v>
      </c>
      <c r="CT19" s="1114"/>
      <c r="CU19" s="1199" t="e">
        <f t="shared" si="1"/>
        <v>#DIV/0!</v>
      </c>
      <c r="CV19" s="1115"/>
      <c r="CW19" s="1208" t="e">
        <f t="shared" si="2"/>
        <v>#DIV/0!</v>
      </c>
      <c r="CX19" s="1214"/>
      <c r="CY19" s="1210" t="e">
        <f t="shared" si="3"/>
        <v>#DIV/0!</v>
      </c>
      <c r="CZ19" s="1116"/>
      <c r="DA19" s="1207" t="e">
        <f t="shared" si="4"/>
        <v>#DIV/0!</v>
      </c>
      <c r="DB19" s="1114"/>
      <c r="DC19" s="1196" t="e">
        <f t="shared" si="5"/>
        <v>#DIV/0!</v>
      </c>
      <c r="DD19" s="1115"/>
      <c r="DE19" s="1208" t="e">
        <f t="shared" si="6"/>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828"/>
      <c r="AM20" s="1056"/>
      <c r="AN20" s="1056"/>
      <c r="AO20" s="1057"/>
      <c r="AP20" s="1057"/>
      <c r="AQ20" s="404"/>
      <c r="AR20" s="20"/>
      <c r="AS20" s="329"/>
      <c r="AT20" s="307"/>
      <c r="AU20" s="21"/>
      <c r="AV20" s="402"/>
      <c r="AW20" s="403"/>
      <c r="AX20" s="398"/>
      <c r="AY20" s="307"/>
      <c r="AZ20" s="348"/>
      <c r="BA20" s="390"/>
      <c r="BB20" s="415"/>
      <c r="BC20" s="416"/>
      <c r="BD20" s="307"/>
      <c r="BE20" s="348"/>
      <c r="BF20" s="390"/>
      <c r="BG20" s="415"/>
      <c r="BH20" s="416"/>
      <c r="BI20" s="307"/>
      <c r="BJ20" s="348"/>
      <c r="BK20" s="390"/>
      <c r="BL20" s="415"/>
      <c r="BM20" s="416"/>
      <c r="BN20" s="307"/>
      <c r="BO20" s="349"/>
      <c r="BP20" s="407"/>
      <c r="BQ20" s="415"/>
      <c r="BR20" s="416"/>
      <c r="BS20" s="307"/>
      <c r="BT20" s="348"/>
      <c r="BU20" s="408"/>
      <c r="BV20" s="415"/>
      <c r="BW20" s="416"/>
      <c r="BX20" s="307"/>
      <c r="BY20" s="349"/>
      <c r="BZ20" s="407"/>
      <c r="CA20" s="415"/>
      <c r="CB20" s="416"/>
      <c r="CC20" s="307"/>
      <c r="CD20" s="348"/>
      <c r="CE20" s="408"/>
      <c r="CF20" s="415"/>
      <c r="CG20" s="416"/>
      <c r="CH20" s="307"/>
      <c r="CI20" s="348"/>
      <c r="CJ20" s="408"/>
      <c r="CK20" s="409"/>
      <c r="CL20" s="410"/>
      <c r="CM20" s="411"/>
      <c r="CN20" s="412"/>
      <c r="CO20" s="1462"/>
      <c r="CP20" s="1203"/>
      <c r="CQ20" s="785" t="e">
        <f t="shared" si="7"/>
        <v>#DIV/0!</v>
      </c>
      <c r="CR20" s="1116"/>
      <c r="CS20" s="786" t="e">
        <f t="shared" si="0"/>
        <v>#DIV/0!</v>
      </c>
      <c r="CT20" s="1114"/>
      <c r="CU20" s="1199" t="e">
        <f t="shared" si="1"/>
        <v>#DIV/0!</v>
      </c>
      <c r="CV20" s="1115"/>
      <c r="CW20" s="1208" t="e">
        <f t="shared" si="2"/>
        <v>#DIV/0!</v>
      </c>
      <c r="CX20" s="1214"/>
      <c r="CY20" s="1210" t="e">
        <f t="shared" si="3"/>
        <v>#DIV/0!</v>
      </c>
      <c r="CZ20" s="1116"/>
      <c r="DA20" s="1207" t="e">
        <f t="shared" si="4"/>
        <v>#DIV/0!</v>
      </c>
      <c r="DB20" s="1114"/>
      <c r="DC20" s="1196" t="e">
        <f t="shared" si="5"/>
        <v>#DIV/0!</v>
      </c>
      <c r="DD20" s="1115"/>
      <c r="DE20" s="1208" t="e">
        <f t="shared" si="6"/>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918"/>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828"/>
      <c r="AM21" s="1056"/>
      <c r="AN21" s="1056"/>
      <c r="AO21" s="1057"/>
      <c r="AP21" s="1057"/>
      <c r="AQ21" s="404"/>
      <c r="AR21" s="20"/>
      <c r="AS21" s="329"/>
      <c r="AT21" s="307"/>
      <c r="AU21" s="21"/>
      <c r="AV21" s="402"/>
      <c r="AW21" s="403"/>
      <c r="AX21" s="398"/>
      <c r="AY21" s="307"/>
      <c r="AZ21" s="348"/>
      <c r="BA21" s="390"/>
      <c r="BB21" s="415"/>
      <c r="BC21" s="416"/>
      <c r="BD21" s="307"/>
      <c r="BE21" s="348"/>
      <c r="BF21" s="390"/>
      <c r="BG21" s="415"/>
      <c r="BH21" s="416"/>
      <c r="BI21" s="307"/>
      <c r="BJ21" s="348"/>
      <c r="BK21" s="390"/>
      <c r="BL21" s="415"/>
      <c r="BM21" s="416"/>
      <c r="BN21" s="307"/>
      <c r="BO21" s="349"/>
      <c r="BP21" s="407"/>
      <c r="BQ21" s="415"/>
      <c r="BR21" s="416"/>
      <c r="BS21" s="307"/>
      <c r="BT21" s="348"/>
      <c r="BU21" s="408"/>
      <c r="BV21" s="415"/>
      <c r="BW21" s="416"/>
      <c r="BX21" s="307"/>
      <c r="BY21" s="349"/>
      <c r="BZ21" s="407"/>
      <c r="CA21" s="415"/>
      <c r="CB21" s="416"/>
      <c r="CC21" s="307"/>
      <c r="CD21" s="348"/>
      <c r="CE21" s="408"/>
      <c r="CF21" s="415"/>
      <c r="CG21" s="416"/>
      <c r="CH21" s="307"/>
      <c r="CI21" s="348"/>
      <c r="CJ21" s="408"/>
      <c r="CK21" s="409"/>
      <c r="CL21" s="410"/>
      <c r="CM21" s="411"/>
      <c r="CN21" s="412"/>
      <c r="CO21" s="1462"/>
      <c r="CP21" s="1203"/>
      <c r="CQ21" s="785" t="e">
        <f t="shared" si="7"/>
        <v>#DIV/0!</v>
      </c>
      <c r="CR21" s="1116"/>
      <c r="CS21" s="786" t="e">
        <f t="shared" si="0"/>
        <v>#DIV/0!</v>
      </c>
      <c r="CT21" s="1114"/>
      <c r="CU21" s="1199" t="e">
        <f t="shared" si="1"/>
        <v>#DIV/0!</v>
      </c>
      <c r="CV21" s="1115"/>
      <c r="CW21" s="1208" t="e">
        <f t="shared" si="2"/>
        <v>#DIV/0!</v>
      </c>
      <c r="CX21" s="1214"/>
      <c r="CY21" s="1210" t="e">
        <f t="shared" si="3"/>
        <v>#DIV/0!</v>
      </c>
      <c r="CZ21" s="1116"/>
      <c r="DA21" s="1207" t="e">
        <f t="shared" si="4"/>
        <v>#DIV/0!</v>
      </c>
      <c r="DB21" s="1114"/>
      <c r="DC21" s="1196" t="e">
        <f t="shared" si="5"/>
        <v>#DIV/0!</v>
      </c>
      <c r="DD21" s="1115"/>
      <c r="DE21" s="1208" t="e">
        <f t="shared" si="6"/>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6"/>
      <c r="AN22" s="1056"/>
      <c r="AO22" s="1057"/>
      <c r="AP22" s="1057"/>
      <c r="AQ22" s="404"/>
      <c r="AR22" s="20"/>
      <c r="AS22" s="329"/>
      <c r="AT22" s="307"/>
      <c r="AU22" s="21"/>
      <c r="AV22" s="402"/>
      <c r="AW22" s="403"/>
      <c r="AX22" s="398"/>
      <c r="AY22" s="307"/>
      <c r="AZ22" s="348"/>
      <c r="BA22" s="390"/>
      <c r="BB22" s="415"/>
      <c r="BC22" s="416"/>
      <c r="BD22" s="307"/>
      <c r="BE22" s="348"/>
      <c r="BF22" s="390"/>
      <c r="BG22" s="415"/>
      <c r="BH22" s="416"/>
      <c r="BI22" s="307"/>
      <c r="BJ22" s="348"/>
      <c r="BK22" s="390"/>
      <c r="BL22" s="415"/>
      <c r="BM22" s="416"/>
      <c r="BN22" s="307"/>
      <c r="BO22" s="349"/>
      <c r="BP22" s="407"/>
      <c r="BQ22" s="415"/>
      <c r="BR22" s="416"/>
      <c r="BS22" s="307"/>
      <c r="BT22" s="348"/>
      <c r="BU22" s="408"/>
      <c r="BV22" s="415"/>
      <c r="BW22" s="416"/>
      <c r="BX22" s="307"/>
      <c r="BY22" s="349"/>
      <c r="BZ22" s="407"/>
      <c r="CA22" s="415"/>
      <c r="CB22" s="416"/>
      <c r="CC22" s="307"/>
      <c r="CD22" s="348"/>
      <c r="CE22" s="408"/>
      <c r="CF22" s="415"/>
      <c r="CG22" s="416"/>
      <c r="CH22" s="307"/>
      <c r="CI22" s="348"/>
      <c r="CJ22" s="408"/>
      <c r="CK22" s="409"/>
      <c r="CL22" s="410"/>
      <c r="CM22" s="411"/>
      <c r="CN22" s="412"/>
      <c r="CO22" s="1462"/>
      <c r="CP22" s="1203"/>
      <c r="CQ22" s="785" t="e">
        <f t="shared" si="7"/>
        <v>#DIV/0!</v>
      </c>
      <c r="CR22" s="1116"/>
      <c r="CS22" s="786" t="e">
        <f t="shared" si="0"/>
        <v>#DIV/0!</v>
      </c>
      <c r="CT22" s="1114"/>
      <c r="CU22" s="1199" t="e">
        <f t="shared" si="1"/>
        <v>#DIV/0!</v>
      </c>
      <c r="CV22" s="1115"/>
      <c r="CW22" s="1208" t="e">
        <f t="shared" si="2"/>
        <v>#DIV/0!</v>
      </c>
      <c r="CX22" s="1214"/>
      <c r="CY22" s="1210" t="e">
        <f t="shared" si="3"/>
        <v>#DIV/0!</v>
      </c>
      <c r="CZ22" s="1116"/>
      <c r="DA22" s="1207" t="e">
        <f t="shared" si="4"/>
        <v>#DIV/0!</v>
      </c>
      <c r="DB22" s="1114"/>
      <c r="DC22" s="1196" t="e">
        <f t="shared" si="5"/>
        <v>#DIV/0!</v>
      </c>
      <c r="DD22" s="1115"/>
      <c r="DE22" s="1208" t="e">
        <f t="shared" si="6"/>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404"/>
      <c r="AR23" s="20"/>
      <c r="AS23" s="329"/>
      <c r="AT23" s="307"/>
      <c r="AU23" s="21"/>
      <c r="AV23" s="402"/>
      <c r="AW23" s="403"/>
      <c r="AX23" s="398"/>
      <c r="AY23" s="307"/>
      <c r="AZ23" s="348"/>
      <c r="BA23" s="390"/>
      <c r="BB23" s="415"/>
      <c r="BC23" s="416"/>
      <c r="BD23" s="307"/>
      <c r="BE23" s="348"/>
      <c r="BF23" s="390"/>
      <c r="BG23" s="415"/>
      <c r="BH23" s="416"/>
      <c r="BI23" s="307"/>
      <c r="BJ23" s="348"/>
      <c r="BK23" s="390"/>
      <c r="BL23" s="415"/>
      <c r="BM23" s="416"/>
      <c r="BN23" s="307"/>
      <c r="BO23" s="349"/>
      <c r="BP23" s="407"/>
      <c r="BQ23" s="415"/>
      <c r="BR23" s="416"/>
      <c r="BS23" s="307"/>
      <c r="BT23" s="348"/>
      <c r="BU23" s="408"/>
      <c r="BV23" s="415"/>
      <c r="BW23" s="416"/>
      <c r="BX23" s="307"/>
      <c r="BY23" s="349"/>
      <c r="BZ23" s="407"/>
      <c r="CA23" s="415"/>
      <c r="CB23" s="416"/>
      <c r="CC23" s="307"/>
      <c r="CD23" s="348"/>
      <c r="CE23" s="408"/>
      <c r="CF23" s="415"/>
      <c r="CG23" s="416"/>
      <c r="CH23" s="307"/>
      <c r="CI23" s="348"/>
      <c r="CJ23" s="408"/>
      <c r="CK23" s="409"/>
      <c r="CL23" s="410"/>
      <c r="CM23" s="411"/>
      <c r="CN23" s="412"/>
      <c r="CO23" s="1462"/>
      <c r="CP23" s="1203"/>
      <c r="CQ23" s="785" t="e">
        <f t="shared" si="7"/>
        <v>#DIV/0!</v>
      </c>
      <c r="CR23" s="1116"/>
      <c r="CS23" s="786" t="e">
        <f t="shared" si="0"/>
        <v>#DIV/0!</v>
      </c>
      <c r="CT23" s="1114"/>
      <c r="CU23" s="1199" t="e">
        <f t="shared" si="1"/>
        <v>#DIV/0!</v>
      </c>
      <c r="CV23" s="1115"/>
      <c r="CW23" s="1208" t="e">
        <f t="shared" si="2"/>
        <v>#DIV/0!</v>
      </c>
      <c r="CX23" s="1214"/>
      <c r="CY23" s="1210" t="e">
        <f t="shared" si="3"/>
        <v>#DIV/0!</v>
      </c>
      <c r="CZ23" s="1116"/>
      <c r="DA23" s="1207" t="e">
        <f t="shared" si="4"/>
        <v>#DIV/0!</v>
      </c>
      <c r="DB23" s="1114"/>
      <c r="DC23" s="1196" t="e">
        <f t="shared" si="5"/>
        <v>#DIV/0!</v>
      </c>
      <c r="DD23" s="1115"/>
      <c r="DE23" s="1208" t="e">
        <f t="shared" si="6"/>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828"/>
      <c r="AM24" s="1056"/>
      <c r="AN24" s="1056"/>
      <c r="AO24" s="1057"/>
      <c r="AP24" s="1057"/>
      <c r="AQ24" s="404"/>
      <c r="AR24" s="20"/>
      <c r="AS24" s="329"/>
      <c r="AT24" s="307"/>
      <c r="AU24" s="21"/>
      <c r="AV24" s="402"/>
      <c r="AW24" s="403"/>
      <c r="AX24" s="398"/>
      <c r="AY24" s="307"/>
      <c r="AZ24" s="348"/>
      <c r="BA24" s="390"/>
      <c r="BB24" s="415"/>
      <c r="BC24" s="416"/>
      <c r="BD24" s="307"/>
      <c r="BE24" s="348"/>
      <c r="BF24" s="390"/>
      <c r="BG24" s="415"/>
      <c r="BH24" s="416"/>
      <c r="BI24" s="307"/>
      <c r="BJ24" s="348"/>
      <c r="BK24" s="390"/>
      <c r="BL24" s="415"/>
      <c r="BM24" s="416"/>
      <c r="BN24" s="307"/>
      <c r="BO24" s="349"/>
      <c r="BP24" s="407"/>
      <c r="BQ24" s="415"/>
      <c r="BR24" s="416"/>
      <c r="BS24" s="307"/>
      <c r="BT24" s="348"/>
      <c r="BU24" s="408"/>
      <c r="BV24" s="415"/>
      <c r="BW24" s="416"/>
      <c r="BX24" s="307"/>
      <c r="BY24" s="349"/>
      <c r="BZ24" s="407"/>
      <c r="CA24" s="415"/>
      <c r="CB24" s="416"/>
      <c r="CC24" s="307"/>
      <c r="CD24" s="348"/>
      <c r="CE24" s="408"/>
      <c r="CF24" s="415"/>
      <c r="CG24" s="416"/>
      <c r="CH24" s="307"/>
      <c r="CI24" s="348"/>
      <c r="CJ24" s="408"/>
      <c r="CK24" s="409"/>
      <c r="CL24" s="410"/>
      <c r="CM24" s="411"/>
      <c r="CN24" s="412"/>
      <c r="CO24" s="1462"/>
      <c r="CP24" s="1203"/>
      <c r="CQ24" s="785" t="e">
        <f t="shared" si="7"/>
        <v>#DIV/0!</v>
      </c>
      <c r="CR24" s="1116"/>
      <c r="CS24" s="786" t="e">
        <f t="shared" si="0"/>
        <v>#DIV/0!</v>
      </c>
      <c r="CT24" s="1114"/>
      <c r="CU24" s="1199" t="e">
        <f t="shared" si="1"/>
        <v>#DIV/0!</v>
      </c>
      <c r="CV24" s="1115"/>
      <c r="CW24" s="1208" t="e">
        <f t="shared" si="2"/>
        <v>#DIV/0!</v>
      </c>
      <c r="CX24" s="1214"/>
      <c r="CY24" s="1210" t="e">
        <f t="shared" si="3"/>
        <v>#DIV/0!</v>
      </c>
      <c r="CZ24" s="1116"/>
      <c r="DA24" s="1207" t="e">
        <f t="shared" si="4"/>
        <v>#DIV/0!</v>
      </c>
      <c r="DB24" s="1114"/>
      <c r="DC24" s="1196" t="e">
        <f t="shared" si="5"/>
        <v>#DIV/0!</v>
      </c>
      <c r="DD24" s="1115"/>
      <c r="DE24" s="1208" t="e">
        <f t="shared" si="6"/>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2109"/>
      <c r="K25" s="2109"/>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828"/>
      <c r="AM25" s="1056"/>
      <c r="AN25" s="1056"/>
      <c r="AO25" s="1057"/>
      <c r="AP25" s="1057"/>
      <c r="AQ25" s="404"/>
      <c r="AR25" s="20"/>
      <c r="AS25" s="329"/>
      <c r="AT25" s="307"/>
      <c r="AU25" s="21"/>
      <c r="AV25" s="402"/>
      <c r="AW25" s="403"/>
      <c r="AX25" s="398"/>
      <c r="AY25" s="307"/>
      <c r="AZ25" s="348"/>
      <c r="BA25" s="390"/>
      <c r="BB25" s="415"/>
      <c r="BC25" s="416"/>
      <c r="BD25" s="307"/>
      <c r="BE25" s="348"/>
      <c r="BF25" s="390"/>
      <c r="BG25" s="415"/>
      <c r="BH25" s="416"/>
      <c r="BI25" s="307"/>
      <c r="BJ25" s="348"/>
      <c r="BK25" s="390"/>
      <c r="BL25" s="415"/>
      <c r="BM25" s="416"/>
      <c r="BN25" s="307"/>
      <c r="BO25" s="349"/>
      <c r="BP25" s="407"/>
      <c r="BQ25" s="415"/>
      <c r="BR25" s="416"/>
      <c r="BS25" s="307"/>
      <c r="BT25" s="348"/>
      <c r="BU25" s="408"/>
      <c r="BV25" s="415"/>
      <c r="BW25" s="416"/>
      <c r="BX25" s="307"/>
      <c r="BY25" s="349"/>
      <c r="BZ25" s="407"/>
      <c r="CA25" s="415"/>
      <c r="CB25" s="416"/>
      <c r="CC25" s="307"/>
      <c r="CD25" s="348"/>
      <c r="CE25" s="408"/>
      <c r="CF25" s="415"/>
      <c r="CG25" s="416"/>
      <c r="CH25" s="307"/>
      <c r="CI25" s="348"/>
      <c r="CJ25" s="408"/>
      <c r="CK25" s="409"/>
      <c r="CL25" s="410"/>
      <c r="CM25" s="411"/>
      <c r="CN25" s="412"/>
      <c r="CO25" s="1462"/>
      <c r="CP25" s="1203"/>
      <c r="CQ25" s="785" t="e">
        <f t="shared" si="7"/>
        <v>#DIV/0!</v>
      </c>
      <c r="CR25" s="1116"/>
      <c r="CS25" s="786" t="e">
        <f t="shared" si="0"/>
        <v>#DIV/0!</v>
      </c>
      <c r="CT25" s="1114"/>
      <c r="CU25" s="1199" t="e">
        <f t="shared" si="1"/>
        <v>#DIV/0!</v>
      </c>
      <c r="CV25" s="1115"/>
      <c r="CW25" s="1208" t="e">
        <f t="shared" si="2"/>
        <v>#DIV/0!</v>
      </c>
      <c r="CX25" s="1214"/>
      <c r="CY25" s="1210" t="e">
        <f t="shared" si="3"/>
        <v>#DIV/0!</v>
      </c>
      <c r="CZ25" s="1116"/>
      <c r="DA25" s="1207" t="e">
        <f t="shared" si="4"/>
        <v>#DIV/0!</v>
      </c>
      <c r="DB25" s="1114"/>
      <c r="DC25" s="1196" t="e">
        <f t="shared" si="5"/>
        <v>#DIV/0!</v>
      </c>
      <c r="DD25" s="1115"/>
      <c r="DE25" s="1208" t="e">
        <f t="shared" si="6"/>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404"/>
      <c r="AR26" s="20"/>
      <c r="AS26" s="329"/>
      <c r="AT26" s="307"/>
      <c r="AU26" s="21"/>
      <c r="AV26" s="402"/>
      <c r="AW26" s="403"/>
      <c r="AX26" s="398"/>
      <c r="AY26" s="307"/>
      <c r="AZ26" s="348"/>
      <c r="BA26" s="390"/>
      <c r="BB26" s="415"/>
      <c r="BC26" s="416"/>
      <c r="BD26" s="307"/>
      <c r="BE26" s="348"/>
      <c r="BF26" s="390"/>
      <c r="BG26" s="415"/>
      <c r="BH26" s="416"/>
      <c r="BI26" s="307"/>
      <c r="BJ26" s="348"/>
      <c r="BK26" s="390"/>
      <c r="BL26" s="415"/>
      <c r="BM26" s="416"/>
      <c r="BN26" s="307"/>
      <c r="BO26" s="349"/>
      <c r="BP26" s="407"/>
      <c r="BQ26" s="415"/>
      <c r="BR26" s="416"/>
      <c r="BS26" s="307"/>
      <c r="BT26" s="348"/>
      <c r="BU26" s="408"/>
      <c r="BV26" s="415"/>
      <c r="BW26" s="416"/>
      <c r="BX26" s="307"/>
      <c r="BY26" s="349"/>
      <c r="BZ26" s="407"/>
      <c r="CA26" s="415"/>
      <c r="CB26" s="416"/>
      <c r="CC26" s="307"/>
      <c r="CD26" s="348"/>
      <c r="CE26" s="408"/>
      <c r="CF26" s="415"/>
      <c r="CG26" s="416"/>
      <c r="CH26" s="307"/>
      <c r="CI26" s="348"/>
      <c r="CJ26" s="408"/>
      <c r="CK26" s="409"/>
      <c r="CL26" s="410"/>
      <c r="CM26" s="411"/>
      <c r="CN26" s="412"/>
      <c r="CO26" s="1462"/>
      <c r="CP26" s="1203"/>
      <c r="CQ26" s="785" t="e">
        <f t="shared" si="7"/>
        <v>#DIV/0!</v>
      </c>
      <c r="CR26" s="1116"/>
      <c r="CS26" s="786" t="e">
        <f t="shared" si="0"/>
        <v>#DIV/0!</v>
      </c>
      <c r="CT26" s="1114"/>
      <c r="CU26" s="1199" t="e">
        <f t="shared" si="1"/>
        <v>#DIV/0!</v>
      </c>
      <c r="CV26" s="1115"/>
      <c r="CW26" s="1208" t="e">
        <f t="shared" si="2"/>
        <v>#DIV/0!</v>
      </c>
      <c r="CX26" s="1214"/>
      <c r="CY26" s="1210" t="e">
        <f t="shared" si="3"/>
        <v>#DIV/0!</v>
      </c>
      <c r="CZ26" s="1116"/>
      <c r="DA26" s="1207" t="e">
        <f t="shared" si="4"/>
        <v>#DIV/0!</v>
      </c>
      <c r="DB26" s="1114"/>
      <c r="DC26" s="1196" t="e">
        <f t="shared" si="5"/>
        <v>#DIV/0!</v>
      </c>
      <c r="DD26" s="1115"/>
      <c r="DE26" s="1208" t="e">
        <f t="shared" si="6"/>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938" t="s">
        <v>58</v>
      </c>
      <c r="N27" s="2107" t="s">
        <v>335</v>
      </c>
      <c r="O27" s="2107"/>
      <c r="P27" s="1045" t="s">
        <v>336</v>
      </c>
      <c r="Q27" s="2107" t="s">
        <v>337</v>
      </c>
      <c r="R27" s="2107"/>
      <c r="S27" s="1045" t="s">
        <v>338</v>
      </c>
      <c r="T27" s="1045" t="s">
        <v>339</v>
      </c>
      <c r="U27" s="1045" t="s">
        <v>340</v>
      </c>
      <c r="V27" s="939" t="s">
        <v>341</v>
      </c>
      <c r="W27" s="939" t="s">
        <v>342</v>
      </c>
      <c r="X27" s="1046"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404"/>
      <c r="AR27" s="20"/>
      <c r="AS27" s="329"/>
      <c r="AT27" s="307"/>
      <c r="AU27" s="21"/>
      <c r="AV27" s="402"/>
      <c r="AW27" s="403"/>
      <c r="AX27" s="398"/>
      <c r="AY27" s="307"/>
      <c r="AZ27" s="348"/>
      <c r="BA27" s="390"/>
      <c r="BB27" s="415"/>
      <c r="BC27" s="416"/>
      <c r="BD27" s="307"/>
      <c r="BE27" s="348"/>
      <c r="BF27" s="390"/>
      <c r="BG27" s="415"/>
      <c r="BH27" s="416"/>
      <c r="BI27" s="307"/>
      <c r="BJ27" s="348"/>
      <c r="BK27" s="390"/>
      <c r="BL27" s="415"/>
      <c r="BM27" s="416"/>
      <c r="BN27" s="307"/>
      <c r="BO27" s="349"/>
      <c r="BP27" s="407"/>
      <c r="BQ27" s="415"/>
      <c r="BR27" s="416"/>
      <c r="BS27" s="307"/>
      <c r="BT27" s="348"/>
      <c r="BU27" s="408"/>
      <c r="BV27" s="415"/>
      <c r="BW27" s="416"/>
      <c r="BX27" s="307"/>
      <c r="BY27" s="349"/>
      <c r="BZ27" s="407"/>
      <c r="CA27" s="415"/>
      <c r="CB27" s="416"/>
      <c r="CC27" s="307"/>
      <c r="CD27" s="348"/>
      <c r="CE27" s="408"/>
      <c r="CF27" s="415"/>
      <c r="CG27" s="416"/>
      <c r="CH27" s="307"/>
      <c r="CI27" s="348"/>
      <c r="CJ27" s="408"/>
      <c r="CK27" s="409"/>
      <c r="CL27" s="410"/>
      <c r="CM27" s="411"/>
      <c r="CN27" s="412"/>
      <c r="CO27" s="1462"/>
      <c r="CP27" s="1203"/>
      <c r="CQ27" s="785" t="e">
        <f t="shared" si="7"/>
        <v>#DIV/0!</v>
      </c>
      <c r="CR27" s="1116"/>
      <c r="CS27" s="786" t="e">
        <f t="shared" si="0"/>
        <v>#DIV/0!</v>
      </c>
      <c r="CT27" s="1114"/>
      <c r="CU27" s="1199" t="e">
        <f t="shared" si="1"/>
        <v>#DIV/0!</v>
      </c>
      <c r="CV27" s="1115"/>
      <c r="CW27" s="1208" t="e">
        <f t="shared" si="2"/>
        <v>#DIV/0!</v>
      </c>
      <c r="CX27" s="1214"/>
      <c r="CY27" s="1210" t="e">
        <f t="shared" si="3"/>
        <v>#DIV/0!</v>
      </c>
      <c r="CZ27" s="1116"/>
      <c r="DA27" s="1207" t="e">
        <f t="shared" si="4"/>
        <v>#DIV/0!</v>
      </c>
      <c r="DB27" s="1114"/>
      <c r="DC27" s="1196" t="e">
        <f t="shared" si="5"/>
        <v>#DIV/0!</v>
      </c>
      <c r="DD27" s="1115"/>
      <c r="DE27" s="1208" t="e">
        <f t="shared" si="6"/>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404"/>
      <c r="AR28" s="20"/>
      <c r="AS28" s="329"/>
      <c r="AT28" s="307"/>
      <c r="AU28" s="21"/>
      <c r="AV28" s="402"/>
      <c r="AW28" s="403"/>
      <c r="AX28" s="398"/>
      <c r="AY28" s="307"/>
      <c r="AZ28" s="348"/>
      <c r="BA28" s="390"/>
      <c r="BB28" s="415"/>
      <c r="BC28" s="416"/>
      <c r="BD28" s="307"/>
      <c r="BE28" s="348"/>
      <c r="BF28" s="390"/>
      <c r="BG28" s="415"/>
      <c r="BH28" s="416"/>
      <c r="BI28" s="307"/>
      <c r="BJ28" s="348"/>
      <c r="BK28" s="390"/>
      <c r="BL28" s="415"/>
      <c r="BM28" s="416"/>
      <c r="BN28" s="307"/>
      <c r="BO28" s="349"/>
      <c r="BP28" s="407"/>
      <c r="BQ28" s="415"/>
      <c r="BR28" s="416"/>
      <c r="BS28" s="307"/>
      <c r="BT28" s="348"/>
      <c r="BU28" s="408"/>
      <c r="BV28" s="415"/>
      <c r="BW28" s="416"/>
      <c r="BX28" s="307"/>
      <c r="BY28" s="349"/>
      <c r="BZ28" s="407"/>
      <c r="CA28" s="415"/>
      <c r="CB28" s="416"/>
      <c r="CC28" s="307"/>
      <c r="CD28" s="348"/>
      <c r="CE28" s="408"/>
      <c r="CF28" s="415"/>
      <c r="CG28" s="416"/>
      <c r="CH28" s="307"/>
      <c r="CI28" s="348"/>
      <c r="CJ28" s="408"/>
      <c r="CK28" s="409"/>
      <c r="CL28" s="410"/>
      <c r="CM28" s="411"/>
      <c r="CN28" s="412"/>
      <c r="CO28" s="1462"/>
      <c r="CP28" s="1203"/>
      <c r="CQ28" s="785" t="e">
        <f t="shared" si="7"/>
        <v>#DIV/0!</v>
      </c>
      <c r="CR28" s="1116"/>
      <c r="CS28" s="786" t="e">
        <f t="shared" si="0"/>
        <v>#DIV/0!</v>
      </c>
      <c r="CT28" s="1114"/>
      <c r="CU28" s="1199" t="e">
        <f t="shared" si="1"/>
        <v>#DIV/0!</v>
      </c>
      <c r="CV28" s="1115"/>
      <c r="CW28" s="1208" t="e">
        <f t="shared" si="2"/>
        <v>#DIV/0!</v>
      </c>
      <c r="CX28" s="1214"/>
      <c r="CY28" s="1210" t="e">
        <f t="shared" si="3"/>
        <v>#DIV/0!</v>
      </c>
      <c r="CZ28" s="1116"/>
      <c r="DA28" s="1207" t="e">
        <f t="shared" si="4"/>
        <v>#DIV/0!</v>
      </c>
      <c r="DB28" s="1114"/>
      <c r="DC28" s="1196" t="e">
        <f t="shared" si="5"/>
        <v>#DIV/0!</v>
      </c>
      <c r="DD28" s="1115"/>
      <c r="DE28" s="1208" t="e">
        <f t="shared" si="6"/>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8">Q29+S29+T29</f>
        <v>0</v>
      </c>
      <c r="Q29" s="2056"/>
      <c r="R29" s="2057"/>
      <c r="S29" s="908"/>
      <c r="T29" s="908"/>
      <c r="U29" s="908"/>
      <c r="V29" s="908"/>
      <c r="W29" s="947">
        <f t="shared" ref="W29:W47" si="9">U29-V29</f>
        <v>0</v>
      </c>
      <c r="X29" s="878">
        <f t="shared" ref="X29:X47" si="10">Q29*3+S29</f>
        <v>0</v>
      </c>
      <c r="Y29" s="822"/>
      <c r="Z29" s="822"/>
      <c r="AA29" s="932"/>
      <c r="AB29" s="1256"/>
      <c r="AC29" s="892"/>
      <c r="AD29" s="1238"/>
      <c r="AE29" s="934"/>
      <c r="AF29" s="1261"/>
      <c r="AG29" s="1222"/>
      <c r="AH29" s="827"/>
      <c r="AI29" s="959"/>
      <c r="AJ29" s="1275"/>
      <c r="AK29" s="929"/>
      <c r="AL29" s="828"/>
      <c r="AM29" s="1056"/>
      <c r="AN29" s="1056"/>
      <c r="AO29" s="1057"/>
      <c r="AP29" s="1058"/>
      <c r="AQ29" s="404"/>
      <c r="AR29" s="20"/>
      <c r="AS29" s="329"/>
      <c r="AT29" s="307"/>
      <c r="AU29" s="21"/>
      <c r="AV29" s="402"/>
      <c r="AW29" s="403"/>
      <c r="AX29" s="398"/>
      <c r="AY29" s="307"/>
      <c r="AZ29" s="348"/>
      <c r="BA29" s="390"/>
      <c r="BB29" s="415"/>
      <c r="BC29" s="416"/>
      <c r="BD29" s="307"/>
      <c r="BE29" s="348"/>
      <c r="BF29" s="390"/>
      <c r="BG29" s="415"/>
      <c r="BH29" s="416"/>
      <c r="BI29" s="307"/>
      <c r="BJ29" s="348"/>
      <c r="BK29" s="390"/>
      <c r="BL29" s="415"/>
      <c r="BM29" s="416"/>
      <c r="BN29" s="307"/>
      <c r="BO29" s="349"/>
      <c r="BP29" s="407"/>
      <c r="BQ29" s="415"/>
      <c r="BR29" s="416"/>
      <c r="BS29" s="307"/>
      <c r="BT29" s="348"/>
      <c r="BU29" s="408"/>
      <c r="BV29" s="415"/>
      <c r="BW29" s="416"/>
      <c r="BX29" s="307"/>
      <c r="BY29" s="349"/>
      <c r="BZ29" s="407"/>
      <c r="CA29" s="415"/>
      <c r="CB29" s="416"/>
      <c r="CC29" s="307"/>
      <c r="CD29" s="348"/>
      <c r="CE29" s="408"/>
      <c r="CF29" s="415"/>
      <c r="CG29" s="416"/>
      <c r="CH29" s="307"/>
      <c r="CI29" s="348"/>
      <c r="CJ29" s="408"/>
      <c r="CK29" s="409"/>
      <c r="CL29" s="410"/>
      <c r="CM29" s="411"/>
      <c r="CN29" s="412"/>
      <c r="CO29" s="1462"/>
      <c r="CP29" s="1203"/>
      <c r="CQ29" s="785" t="e">
        <f t="shared" si="7"/>
        <v>#DIV/0!</v>
      </c>
      <c r="CR29" s="1116"/>
      <c r="CS29" s="786" t="e">
        <f t="shared" si="0"/>
        <v>#DIV/0!</v>
      </c>
      <c r="CT29" s="1114"/>
      <c r="CU29" s="1199" t="e">
        <f t="shared" si="1"/>
        <v>#DIV/0!</v>
      </c>
      <c r="CV29" s="1115"/>
      <c r="CW29" s="1208" t="e">
        <f t="shared" si="2"/>
        <v>#DIV/0!</v>
      </c>
      <c r="CX29" s="1214"/>
      <c r="CY29" s="1210" t="e">
        <f t="shared" si="3"/>
        <v>#DIV/0!</v>
      </c>
      <c r="CZ29" s="1116"/>
      <c r="DA29" s="1207" t="e">
        <f t="shared" si="4"/>
        <v>#DIV/0!</v>
      </c>
      <c r="DB29" s="1114"/>
      <c r="DC29" s="1196" t="e">
        <f t="shared" si="5"/>
        <v>#DIV/0!</v>
      </c>
      <c r="DD29" s="1115"/>
      <c r="DE29" s="1208" t="e">
        <f t="shared" si="6"/>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8"/>
        <v>0</v>
      </c>
      <c r="Q30" s="2056"/>
      <c r="R30" s="2057"/>
      <c r="S30" s="908"/>
      <c r="T30" s="908"/>
      <c r="U30" s="908"/>
      <c r="V30" s="908"/>
      <c r="W30" s="947">
        <f t="shared" si="9"/>
        <v>0</v>
      </c>
      <c r="X30" s="878">
        <f t="shared" si="10"/>
        <v>0</v>
      </c>
      <c r="Y30" s="822"/>
      <c r="Z30" s="822"/>
      <c r="AA30" s="932"/>
      <c r="AB30" s="1256"/>
      <c r="AC30" s="892"/>
      <c r="AD30" s="1238"/>
      <c r="AE30" s="934"/>
      <c r="AF30" s="1261"/>
      <c r="AG30" s="1222"/>
      <c r="AH30" s="827"/>
      <c r="AI30" s="959"/>
      <c r="AJ30" s="1275"/>
      <c r="AK30" s="929"/>
      <c r="AL30" s="828"/>
      <c r="AM30" s="1059"/>
      <c r="AN30" s="1059"/>
      <c r="AO30" s="1058"/>
      <c r="AP30" s="1057"/>
      <c r="AQ30" s="404"/>
      <c r="AR30" s="20"/>
      <c r="AS30" s="329"/>
      <c r="AT30" s="307"/>
      <c r="AU30" s="21"/>
      <c r="AV30" s="402"/>
      <c r="AW30" s="403"/>
      <c r="AX30" s="398"/>
      <c r="AY30" s="307"/>
      <c r="AZ30" s="348"/>
      <c r="BA30" s="390"/>
      <c r="BB30" s="415"/>
      <c r="BC30" s="416"/>
      <c r="BD30" s="307"/>
      <c r="BE30" s="348"/>
      <c r="BF30" s="390"/>
      <c r="BG30" s="415"/>
      <c r="BH30" s="416"/>
      <c r="BI30" s="307"/>
      <c r="BJ30" s="348"/>
      <c r="BK30" s="390"/>
      <c r="BL30" s="415"/>
      <c r="BM30" s="416"/>
      <c r="BN30" s="307"/>
      <c r="BO30" s="349"/>
      <c r="BP30" s="407"/>
      <c r="BQ30" s="415"/>
      <c r="BR30" s="416"/>
      <c r="BS30" s="307"/>
      <c r="BT30" s="348"/>
      <c r="BU30" s="408"/>
      <c r="BV30" s="415"/>
      <c r="BW30" s="416"/>
      <c r="BX30" s="307"/>
      <c r="BY30" s="349"/>
      <c r="BZ30" s="407"/>
      <c r="CA30" s="415"/>
      <c r="CB30" s="416"/>
      <c r="CC30" s="307"/>
      <c r="CD30" s="348"/>
      <c r="CE30" s="408"/>
      <c r="CF30" s="415"/>
      <c r="CG30" s="416"/>
      <c r="CH30" s="307"/>
      <c r="CI30" s="348"/>
      <c r="CJ30" s="408"/>
      <c r="CK30" s="409"/>
      <c r="CL30" s="410"/>
      <c r="CM30" s="411"/>
      <c r="CN30" s="412"/>
      <c r="CO30" s="1462"/>
      <c r="CP30" s="1203"/>
      <c r="CQ30" s="785" t="e">
        <f t="shared" si="7"/>
        <v>#DIV/0!</v>
      </c>
      <c r="CR30" s="1116"/>
      <c r="CS30" s="786" t="e">
        <f t="shared" si="0"/>
        <v>#DIV/0!</v>
      </c>
      <c r="CT30" s="1114"/>
      <c r="CU30" s="1199" t="e">
        <f t="shared" si="1"/>
        <v>#DIV/0!</v>
      </c>
      <c r="CV30" s="1115"/>
      <c r="CW30" s="1208" t="e">
        <f t="shared" si="2"/>
        <v>#DIV/0!</v>
      </c>
      <c r="CX30" s="1214"/>
      <c r="CY30" s="1210" t="e">
        <f t="shared" si="3"/>
        <v>#DIV/0!</v>
      </c>
      <c r="CZ30" s="1116"/>
      <c r="DA30" s="1207" t="e">
        <f t="shared" si="4"/>
        <v>#DIV/0!</v>
      </c>
      <c r="DB30" s="1114"/>
      <c r="DC30" s="1196" t="e">
        <f t="shared" si="5"/>
        <v>#DIV/0!</v>
      </c>
      <c r="DD30" s="1115"/>
      <c r="DE30" s="1208" t="e">
        <f t="shared" si="6"/>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8"/>
        <v>0</v>
      </c>
      <c r="Q31" s="2056"/>
      <c r="R31" s="2057"/>
      <c r="S31" s="908"/>
      <c r="T31" s="908"/>
      <c r="U31" s="908"/>
      <c r="V31" s="908"/>
      <c r="W31" s="947">
        <f t="shared" si="9"/>
        <v>0</v>
      </c>
      <c r="X31" s="878">
        <f t="shared" si="10"/>
        <v>0</v>
      </c>
      <c r="Y31" s="822"/>
      <c r="Z31" s="822"/>
      <c r="AA31" s="932"/>
      <c r="AB31" s="1256"/>
      <c r="AC31" s="892"/>
      <c r="AD31" s="1238"/>
      <c r="AE31" s="934"/>
      <c r="AF31" s="1261"/>
      <c r="AG31" s="1222"/>
      <c r="AH31" s="827"/>
      <c r="AI31" s="959"/>
      <c r="AJ31" s="1275"/>
      <c r="AK31" s="929"/>
      <c r="AL31" s="828"/>
      <c r="AM31" s="1059"/>
      <c r="AN31" s="1059"/>
      <c r="AO31" s="1058"/>
      <c r="AP31" s="1057"/>
      <c r="AQ31" s="404"/>
      <c r="AR31" s="20"/>
      <c r="AS31" s="329"/>
      <c r="AT31" s="307"/>
      <c r="AU31" s="21"/>
      <c r="AV31" s="402"/>
      <c r="AW31" s="403"/>
      <c r="AX31" s="398"/>
      <c r="AY31" s="307"/>
      <c r="AZ31" s="348"/>
      <c r="BA31" s="390"/>
      <c r="BB31" s="415"/>
      <c r="BC31" s="416"/>
      <c r="BD31" s="307"/>
      <c r="BE31" s="348"/>
      <c r="BF31" s="390"/>
      <c r="BG31" s="415"/>
      <c r="BH31" s="416"/>
      <c r="BI31" s="307"/>
      <c r="BJ31" s="348"/>
      <c r="BK31" s="390"/>
      <c r="BL31" s="415"/>
      <c r="BM31" s="416"/>
      <c r="BN31" s="307"/>
      <c r="BO31" s="349"/>
      <c r="BP31" s="407"/>
      <c r="BQ31" s="415"/>
      <c r="BR31" s="416"/>
      <c r="BS31" s="307"/>
      <c r="BT31" s="348"/>
      <c r="BU31" s="408"/>
      <c r="BV31" s="415"/>
      <c r="BW31" s="416"/>
      <c r="BX31" s="307"/>
      <c r="BY31" s="349"/>
      <c r="BZ31" s="407"/>
      <c r="CA31" s="415"/>
      <c r="CB31" s="416"/>
      <c r="CC31" s="307"/>
      <c r="CD31" s="348"/>
      <c r="CE31" s="408"/>
      <c r="CF31" s="415"/>
      <c r="CG31" s="416"/>
      <c r="CH31" s="307"/>
      <c r="CI31" s="348"/>
      <c r="CJ31" s="408"/>
      <c r="CK31" s="409"/>
      <c r="CL31" s="410"/>
      <c r="CM31" s="411"/>
      <c r="CN31" s="412"/>
      <c r="CO31" s="1462"/>
      <c r="CP31" s="1203"/>
      <c r="CQ31" s="785" t="e">
        <f t="shared" si="7"/>
        <v>#DIV/0!</v>
      </c>
      <c r="CR31" s="1116"/>
      <c r="CS31" s="786" t="e">
        <f t="shared" si="0"/>
        <v>#DIV/0!</v>
      </c>
      <c r="CT31" s="1114"/>
      <c r="CU31" s="1199" t="e">
        <f t="shared" si="1"/>
        <v>#DIV/0!</v>
      </c>
      <c r="CV31" s="1115"/>
      <c r="CW31" s="1208" t="e">
        <f t="shared" si="2"/>
        <v>#DIV/0!</v>
      </c>
      <c r="CX31" s="1214"/>
      <c r="CY31" s="1210" t="e">
        <f t="shared" si="3"/>
        <v>#DIV/0!</v>
      </c>
      <c r="CZ31" s="1116"/>
      <c r="DA31" s="1207" t="e">
        <f t="shared" si="4"/>
        <v>#DIV/0!</v>
      </c>
      <c r="DB31" s="1114"/>
      <c r="DC31" s="1196" t="e">
        <f t="shared" si="5"/>
        <v>#DIV/0!</v>
      </c>
      <c r="DD31" s="1115"/>
      <c r="DE31" s="1208" t="e">
        <f t="shared" si="6"/>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8"/>
        <v>0</v>
      </c>
      <c r="Q32" s="2049"/>
      <c r="R32" s="2050"/>
      <c r="S32" s="910"/>
      <c r="T32" s="910"/>
      <c r="U32" s="910"/>
      <c r="V32" s="910"/>
      <c r="W32" s="948">
        <f t="shared" si="9"/>
        <v>0</v>
      </c>
      <c r="X32" s="878">
        <f t="shared" si="10"/>
        <v>0</v>
      </c>
      <c r="Y32" s="822"/>
      <c r="Z32" s="822"/>
      <c r="AA32" s="932"/>
      <c r="AB32" s="1256"/>
      <c r="AC32" s="892"/>
      <c r="AD32" s="1238"/>
      <c r="AE32" s="934"/>
      <c r="AF32" s="1261"/>
      <c r="AG32" s="1222"/>
      <c r="AH32" s="827"/>
      <c r="AI32" s="959"/>
      <c r="AJ32" s="1275"/>
      <c r="AK32" s="929"/>
      <c r="AL32" s="828"/>
      <c r="AM32" s="1059"/>
      <c r="AN32" s="1059"/>
      <c r="AO32" s="1058"/>
      <c r="AP32" s="1057"/>
      <c r="AQ32" s="404"/>
      <c r="AR32" s="20"/>
      <c r="AS32" s="329"/>
      <c r="AT32" s="307"/>
      <c r="AU32" s="21"/>
      <c r="AV32" s="402"/>
      <c r="AW32" s="403"/>
      <c r="AX32" s="398"/>
      <c r="AY32" s="307"/>
      <c r="AZ32" s="348"/>
      <c r="BA32" s="390"/>
      <c r="BB32" s="415"/>
      <c r="BC32" s="416"/>
      <c r="BD32" s="307"/>
      <c r="BE32" s="348"/>
      <c r="BF32" s="390"/>
      <c r="BG32" s="415"/>
      <c r="BH32" s="416"/>
      <c r="BI32" s="307"/>
      <c r="BJ32" s="348"/>
      <c r="BK32" s="390"/>
      <c r="BL32" s="415"/>
      <c r="BM32" s="416"/>
      <c r="BN32" s="307"/>
      <c r="BO32" s="349"/>
      <c r="BP32" s="407"/>
      <c r="BQ32" s="415"/>
      <c r="BR32" s="416"/>
      <c r="BS32" s="307"/>
      <c r="BT32" s="348"/>
      <c r="BU32" s="408"/>
      <c r="BV32" s="415"/>
      <c r="BW32" s="416"/>
      <c r="BX32" s="307"/>
      <c r="BY32" s="349"/>
      <c r="BZ32" s="407"/>
      <c r="CA32" s="415"/>
      <c r="CB32" s="416"/>
      <c r="CC32" s="307"/>
      <c r="CD32" s="348"/>
      <c r="CE32" s="408"/>
      <c r="CF32" s="415"/>
      <c r="CG32" s="416"/>
      <c r="CH32" s="307"/>
      <c r="CI32" s="348"/>
      <c r="CJ32" s="408"/>
      <c r="CK32" s="409"/>
      <c r="CL32" s="410"/>
      <c r="CM32" s="411"/>
      <c r="CN32" s="412"/>
      <c r="CO32" s="1462"/>
      <c r="CP32" s="1203"/>
      <c r="CQ32" s="785" t="e">
        <f t="shared" si="7"/>
        <v>#DIV/0!</v>
      </c>
      <c r="CR32" s="1116"/>
      <c r="CS32" s="786" t="e">
        <f t="shared" si="0"/>
        <v>#DIV/0!</v>
      </c>
      <c r="CT32" s="1114"/>
      <c r="CU32" s="1199" t="e">
        <f t="shared" si="1"/>
        <v>#DIV/0!</v>
      </c>
      <c r="CV32" s="1115"/>
      <c r="CW32" s="1208" t="e">
        <f t="shared" si="2"/>
        <v>#DIV/0!</v>
      </c>
      <c r="CX32" s="1214"/>
      <c r="CY32" s="1210" t="e">
        <f t="shared" si="3"/>
        <v>#DIV/0!</v>
      </c>
      <c r="CZ32" s="1116"/>
      <c r="DA32" s="1207" t="e">
        <f t="shared" si="4"/>
        <v>#DIV/0!</v>
      </c>
      <c r="DB32" s="1114"/>
      <c r="DC32" s="1196" t="e">
        <f t="shared" si="5"/>
        <v>#DIV/0!</v>
      </c>
      <c r="DD32" s="1115"/>
      <c r="DE32" s="1208" t="e">
        <f t="shared" si="6"/>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8"/>
        <v>0</v>
      </c>
      <c r="Q33" s="2051"/>
      <c r="R33" s="2052"/>
      <c r="S33" s="893"/>
      <c r="T33" s="893"/>
      <c r="U33" s="893"/>
      <c r="V33" s="893"/>
      <c r="W33" s="945">
        <f t="shared" si="9"/>
        <v>0</v>
      </c>
      <c r="X33" s="878">
        <f t="shared" si="10"/>
        <v>0</v>
      </c>
      <c r="Y33" s="822"/>
      <c r="Z33" s="822"/>
      <c r="AA33" s="932"/>
      <c r="AB33" s="1256"/>
      <c r="AC33" s="892"/>
      <c r="AD33" s="1238"/>
      <c r="AE33" s="934"/>
      <c r="AF33" s="1261"/>
      <c r="AG33" s="1222"/>
      <c r="AH33" s="827"/>
      <c r="AI33" s="959"/>
      <c r="AJ33" s="1275"/>
      <c r="AK33" s="929"/>
      <c r="AL33" s="828"/>
      <c r="AM33" s="1056"/>
      <c r="AN33" s="1056"/>
      <c r="AO33" s="1057"/>
      <c r="AP33" s="1057"/>
      <c r="AQ33" s="404"/>
      <c r="AR33" s="20"/>
      <c r="AS33" s="329"/>
      <c r="AT33" s="307"/>
      <c r="AU33" s="21"/>
      <c r="AV33" s="402"/>
      <c r="AW33" s="403"/>
      <c r="AX33" s="398"/>
      <c r="AY33" s="307"/>
      <c r="AZ33" s="348"/>
      <c r="BA33" s="390"/>
      <c r="BB33" s="415"/>
      <c r="BC33" s="416"/>
      <c r="BD33" s="307"/>
      <c r="BE33" s="348"/>
      <c r="BF33" s="390"/>
      <c r="BG33" s="415"/>
      <c r="BH33" s="416"/>
      <c r="BI33" s="307"/>
      <c r="BJ33" s="348"/>
      <c r="BK33" s="390"/>
      <c r="BL33" s="415"/>
      <c r="BM33" s="416"/>
      <c r="BN33" s="307"/>
      <c r="BO33" s="349"/>
      <c r="BP33" s="407"/>
      <c r="BQ33" s="415"/>
      <c r="BR33" s="416"/>
      <c r="BS33" s="307"/>
      <c r="BT33" s="348"/>
      <c r="BU33" s="408"/>
      <c r="BV33" s="415"/>
      <c r="BW33" s="416"/>
      <c r="BX33" s="307"/>
      <c r="BY33" s="349"/>
      <c r="BZ33" s="407"/>
      <c r="CA33" s="415"/>
      <c r="CB33" s="416"/>
      <c r="CC33" s="307"/>
      <c r="CD33" s="348"/>
      <c r="CE33" s="408"/>
      <c r="CF33" s="415"/>
      <c r="CG33" s="416"/>
      <c r="CH33" s="307"/>
      <c r="CI33" s="348"/>
      <c r="CJ33" s="408"/>
      <c r="CK33" s="409"/>
      <c r="CL33" s="410"/>
      <c r="CM33" s="411"/>
      <c r="CN33" s="412"/>
      <c r="CO33" s="1462"/>
      <c r="CP33" s="1203"/>
      <c r="CQ33" s="785" t="e">
        <f t="shared" si="7"/>
        <v>#DIV/0!</v>
      </c>
      <c r="CR33" s="1116"/>
      <c r="CS33" s="786" t="e">
        <f t="shared" si="0"/>
        <v>#DIV/0!</v>
      </c>
      <c r="CT33" s="1114"/>
      <c r="CU33" s="1199" t="e">
        <f t="shared" si="1"/>
        <v>#DIV/0!</v>
      </c>
      <c r="CV33" s="1115"/>
      <c r="CW33" s="1208" t="e">
        <f t="shared" si="2"/>
        <v>#DIV/0!</v>
      </c>
      <c r="CX33" s="1214"/>
      <c r="CY33" s="1210" t="e">
        <f t="shared" si="3"/>
        <v>#DIV/0!</v>
      </c>
      <c r="CZ33" s="1116"/>
      <c r="DA33" s="1207" t="e">
        <f t="shared" si="4"/>
        <v>#DIV/0!</v>
      </c>
      <c r="DB33" s="1114"/>
      <c r="DC33" s="1196" t="e">
        <f t="shared" si="5"/>
        <v>#DIV/0!</v>
      </c>
      <c r="DD33" s="1115"/>
      <c r="DE33" s="1208" t="e">
        <f t="shared" si="6"/>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8"/>
        <v>0</v>
      </c>
      <c r="Q34" s="2051"/>
      <c r="R34" s="2052"/>
      <c r="S34" s="893"/>
      <c r="T34" s="893"/>
      <c r="U34" s="893"/>
      <c r="V34" s="893"/>
      <c r="W34" s="945">
        <f t="shared" si="9"/>
        <v>0</v>
      </c>
      <c r="X34" s="878">
        <f t="shared" si="10"/>
        <v>0</v>
      </c>
      <c r="Y34" s="822"/>
      <c r="Z34" s="822"/>
      <c r="AA34" s="932"/>
      <c r="AB34" s="1256"/>
      <c r="AC34" s="892"/>
      <c r="AD34" s="1238"/>
      <c r="AE34" s="934"/>
      <c r="AF34" s="1261"/>
      <c r="AG34" s="1222"/>
      <c r="AH34" s="827"/>
      <c r="AI34" s="959"/>
      <c r="AJ34" s="1275"/>
      <c r="AK34" s="929"/>
      <c r="AL34" s="828"/>
      <c r="AM34" s="1056"/>
      <c r="AN34" s="1056"/>
      <c r="AO34" s="1057"/>
      <c r="AP34" s="1058"/>
      <c r="AQ34" s="404"/>
      <c r="AR34" s="20"/>
      <c r="AS34" s="329"/>
      <c r="AT34" s="307"/>
      <c r="AU34" s="21"/>
      <c r="AV34" s="402"/>
      <c r="AW34" s="403"/>
      <c r="AX34" s="398"/>
      <c r="AY34" s="307"/>
      <c r="AZ34" s="348"/>
      <c r="BA34" s="390"/>
      <c r="BB34" s="415"/>
      <c r="BC34" s="416"/>
      <c r="BD34" s="307"/>
      <c r="BE34" s="348"/>
      <c r="BF34" s="390"/>
      <c r="BG34" s="415"/>
      <c r="BH34" s="416"/>
      <c r="BI34" s="307"/>
      <c r="BJ34" s="348"/>
      <c r="BK34" s="390"/>
      <c r="BL34" s="415"/>
      <c r="BM34" s="416"/>
      <c r="BN34" s="307"/>
      <c r="BO34" s="349"/>
      <c r="BP34" s="407"/>
      <c r="BQ34" s="415"/>
      <c r="BR34" s="416"/>
      <c r="BS34" s="307"/>
      <c r="BT34" s="348"/>
      <c r="BU34" s="408"/>
      <c r="BV34" s="415"/>
      <c r="BW34" s="416"/>
      <c r="BX34" s="307"/>
      <c r="BY34" s="349"/>
      <c r="BZ34" s="407"/>
      <c r="CA34" s="415"/>
      <c r="CB34" s="416"/>
      <c r="CC34" s="307"/>
      <c r="CD34" s="348"/>
      <c r="CE34" s="408"/>
      <c r="CF34" s="415"/>
      <c r="CG34" s="416"/>
      <c r="CH34" s="307"/>
      <c r="CI34" s="348"/>
      <c r="CJ34" s="408"/>
      <c r="CK34" s="409"/>
      <c r="CL34" s="410"/>
      <c r="CM34" s="411"/>
      <c r="CN34" s="412"/>
      <c r="CO34" s="1462"/>
      <c r="CP34" s="1203"/>
      <c r="CQ34" s="785" t="e">
        <f t="shared" si="7"/>
        <v>#DIV/0!</v>
      </c>
      <c r="CR34" s="1116"/>
      <c r="CS34" s="786" t="e">
        <f t="shared" si="0"/>
        <v>#DIV/0!</v>
      </c>
      <c r="CT34" s="1114"/>
      <c r="CU34" s="1199" t="e">
        <f t="shared" si="1"/>
        <v>#DIV/0!</v>
      </c>
      <c r="CV34" s="1115"/>
      <c r="CW34" s="1208" t="e">
        <f t="shared" si="2"/>
        <v>#DIV/0!</v>
      </c>
      <c r="CX34" s="1214"/>
      <c r="CY34" s="1210" t="e">
        <f t="shared" si="3"/>
        <v>#DIV/0!</v>
      </c>
      <c r="CZ34" s="1116"/>
      <c r="DA34" s="1207" t="e">
        <f t="shared" si="4"/>
        <v>#DIV/0!</v>
      </c>
      <c r="DB34" s="1114"/>
      <c r="DC34" s="1196" t="e">
        <f t="shared" si="5"/>
        <v>#DIV/0!</v>
      </c>
      <c r="DD34" s="1115"/>
      <c r="DE34" s="1208" t="e">
        <f t="shared" si="6"/>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8"/>
        <v>0</v>
      </c>
      <c r="Q35" s="2067"/>
      <c r="R35" s="2075"/>
      <c r="S35" s="860"/>
      <c r="T35" s="860"/>
      <c r="U35" s="860"/>
      <c r="V35" s="860"/>
      <c r="W35" s="945">
        <f t="shared" si="9"/>
        <v>0</v>
      </c>
      <c r="X35" s="878">
        <f t="shared" si="10"/>
        <v>0</v>
      </c>
      <c r="Y35" s="822"/>
      <c r="Z35" s="822"/>
      <c r="AA35" s="932"/>
      <c r="AB35" s="1256"/>
      <c r="AC35" s="892"/>
      <c r="AD35" s="1240"/>
      <c r="AE35" s="934"/>
      <c r="AF35" s="1261"/>
      <c r="AG35" s="1222"/>
      <c r="AH35" s="827"/>
      <c r="AI35" s="959"/>
      <c r="AJ35" s="1275"/>
      <c r="AK35" s="929"/>
      <c r="AL35" s="828"/>
      <c r="AM35" s="1056"/>
      <c r="AN35" s="1056"/>
      <c r="AO35" s="1057"/>
      <c r="AP35" s="1058"/>
      <c r="AQ35" s="404"/>
      <c r="AR35" s="20"/>
      <c r="AS35" s="329"/>
      <c r="AT35" s="307"/>
      <c r="AU35" s="21"/>
      <c r="AV35" s="402"/>
      <c r="AW35" s="403"/>
      <c r="AX35" s="398"/>
      <c r="AY35" s="307"/>
      <c r="AZ35" s="348"/>
      <c r="BA35" s="390"/>
      <c r="BB35" s="415"/>
      <c r="BC35" s="416"/>
      <c r="BD35" s="307"/>
      <c r="BE35" s="348"/>
      <c r="BF35" s="390"/>
      <c r="BG35" s="415"/>
      <c r="BH35" s="416"/>
      <c r="BI35" s="307"/>
      <c r="BJ35" s="348"/>
      <c r="BK35" s="390"/>
      <c r="BL35" s="415"/>
      <c r="BM35" s="416"/>
      <c r="BN35" s="307"/>
      <c r="BO35" s="349"/>
      <c r="BP35" s="407"/>
      <c r="BQ35" s="415"/>
      <c r="BR35" s="416"/>
      <c r="BS35" s="307"/>
      <c r="BT35" s="348"/>
      <c r="BU35" s="408"/>
      <c r="BV35" s="415"/>
      <c r="BW35" s="416"/>
      <c r="BX35" s="307"/>
      <c r="BY35" s="349"/>
      <c r="BZ35" s="407"/>
      <c r="CA35" s="415"/>
      <c r="CB35" s="416"/>
      <c r="CC35" s="307"/>
      <c r="CD35" s="348"/>
      <c r="CE35" s="408"/>
      <c r="CF35" s="415"/>
      <c r="CG35" s="416"/>
      <c r="CH35" s="307"/>
      <c r="CI35" s="348"/>
      <c r="CJ35" s="408"/>
      <c r="CK35" s="409"/>
      <c r="CL35" s="410"/>
      <c r="CM35" s="411"/>
      <c r="CN35" s="412"/>
      <c r="CO35" s="1462"/>
      <c r="CP35" s="1203"/>
      <c r="CQ35" s="785" t="e">
        <f t="shared" si="7"/>
        <v>#DIV/0!</v>
      </c>
      <c r="CR35" s="1116"/>
      <c r="CS35" s="786" t="e">
        <f t="shared" si="0"/>
        <v>#DIV/0!</v>
      </c>
      <c r="CT35" s="1114"/>
      <c r="CU35" s="1199" t="e">
        <f t="shared" si="1"/>
        <v>#DIV/0!</v>
      </c>
      <c r="CV35" s="1115"/>
      <c r="CW35" s="1208" t="e">
        <f t="shared" si="2"/>
        <v>#DIV/0!</v>
      </c>
      <c r="CX35" s="1214"/>
      <c r="CY35" s="1210" t="e">
        <f t="shared" si="3"/>
        <v>#DIV/0!</v>
      </c>
      <c r="CZ35" s="1116"/>
      <c r="DA35" s="1207" t="e">
        <f t="shared" si="4"/>
        <v>#DIV/0!</v>
      </c>
      <c r="DB35" s="1114"/>
      <c r="DC35" s="1196" t="e">
        <f t="shared" si="5"/>
        <v>#DIV/0!</v>
      </c>
      <c r="DD35" s="1115"/>
      <c r="DE35" s="1208" t="e">
        <f t="shared" si="6"/>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8"/>
        <v>0</v>
      </c>
      <c r="Q36" s="2067"/>
      <c r="R36" s="2075"/>
      <c r="S36" s="860"/>
      <c r="T36" s="860"/>
      <c r="U36" s="860"/>
      <c r="V36" s="860"/>
      <c r="W36" s="945">
        <f t="shared" si="9"/>
        <v>0</v>
      </c>
      <c r="X36" s="878">
        <f t="shared" si="10"/>
        <v>0</v>
      </c>
      <c r="Y36" s="822"/>
      <c r="Z36" s="822"/>
      <c r="AA36" s="932"/>
      <c r="AB36" s="1256"/>
      <c r="AC36" s="892"/>
      <c r="AD36" s="1238"/>
      <c r="AE36" s="934"/>
      <c r="AF36" s="1261"/>
      <c r="AG36" s="1222"/>
      <c r="AH36" s="827"/>
      <c r="AI36" s="959"/>
      <c r="AJ36" s="1275"/>
      <c r="AK36" s="929"/>
      <c r="AL36" s="828"/>
      <c r="AM36" s="1056"/>
      <c r="AN36" s="1056"/>
      <c r="AO36" s="1057"/>
      <c r="AP36" s="1058"/>
      <c r="AQ36" s="404"/>
      <c r="AR36" s="20"/>
      <c r="AS36" s="329"/>
      <c r="AT36" s="307"/>
      <c r="AU36" s="21"/>
      <c r="AV36" s="402"/>
      <c r="AW36" s="403"/>
      <c r="AX36" s="398"/>
      <c r="AY36" s="307"/>
      <c r="AZ36" s="348"/>
      <c r="BA36" s="390"/>
      <c r="BB36" s="415"/>
      <c r="BC36" s="416"/>
      <c r="BD36" s="307"/>
      <c r="BE36" s="348"/>
      <c r="BF36" s="390"/>
      <c r="BG36" s="415"/>
      <c r="BH36" s="416"/>
      <c r="BI36" s="307"/>
      <c r="BJ36" s="348"/>
      <c r="BK36" s="390"/>
      <c r="BL36" s="415"/>
      <c r="BM36" s="416"/>
      <c r="BN36" s="307"/>
      <c r="BO36" s="349"/>
      <c r="BP36" s="407"/>
      <c r="BQ36" s="415"/>
      <c r="BR36" s="416"/>
      <c r="BS36" s="307"/>
      <c r="BT36" s="348"/>
      <c r="BU36" s="408"/>
      <c r="BV36" s="415"/>
      <c r="BW36" s="416"/>
      <c r="BX36" s="307"/>
      <c r="BY36" s="349"/>
      <c r="BZ36" s="407"/>
      <c r="CA36" s="415"/>
      <c r="CB36" s="416"/>
      <c r="CC36" s="307"/>
      <c r="CD36" s="348"/>
      <c r="CE36" s="408"/>
      <c r="CF36" s="415"/>
      <c r="CG36" s="416"/>
      <c r="CH36" s="307"/>
      <c r="CI36" s="348"/>
      <c r="CJ36" s="408"/>
      <c r="CK36" s="409"/>
      <c r="CL36" s="410"/>
      <c r="CM36" s="411"/>
      <c r="CN36" s="412"/>
      <c r="CO36" s="1462"/>
      <c r="CP36" s="1203"/>
      <c r="CQ36" s="785" t="e">
        <f t="shared" si="7"/>
        <v>#DIV/0!</v>
      </c>
      <c r="CR36" s="1116"/>
      <c r="CS36" s="786" t="e">
        <f t="shared" si="0"/>
        <v>#DIV/0!</v>
      </c>
      <c r="CT36" s="1114"/>
      <c r="CU36" s="1199" t="e">
        <f t="shared" si="1"/>
        <v>#DIV/0!</v>
      </c>
      <c r="CV36" s="1115"/>
      <c r="CW36" s="1208" t="e">
        <f t="shared" si="2"/>
        <v>#DIV/0!</v>
      </c>
      <c r="CX36" s="1214"/>
      <c r="CY36" s="1210" t="e">
        <f t="shared" si="3"/>
        <v>#DIV/0!</v>
      </c>
      <c r="CZ36" s="1116"/>
      <c r="DA36" s="1207" t="e">
        <f t="shared" si="4"/>
        <v>#DIV/0!</v>
      </c>
      <c r="DB36" s="1114"/>
      <c r="DC36" s="1196" t="e">
        <f t="shared" si="5"/>
        <v>#DIV/0!</v>
      </c>
      <c r="DD36" s="1115"/>
      <c r="DE36" s="1208" t="e">
        <f t="shared" si="6"/>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8"/>
        <v>0</v>
      </c>
      <c r="Q37" s="2067"/>
      <c r="R37" s="2075"/>
      <c r="S37" s="860"/>
      <c r="T37" s="860"/>
      <c r="U37" s="860"/>
      <c r="V37" s="860"/>
      <c r="W37" s="945">
        <f t="shared" si="9"/>
        <v>0</v>
      </c>
      <c r="X37" s="878">
        <f t="shared" si="10"/>
        <v>0</v>
      </c>
      <c r="Y37" s="822"/>
      <c r="Z37" s="822"/>
      <c r="AA37" s="932"/>
      <c r="AB37" s="1256"/>
      <c r="AC37" s="892"/>
      <c r="AD37" s="1238"/>
      <c r="AE37" s="934"/>
      <c r="AF37" s="1261"/>
      <c r="AG37" s="1222"/>
      <c r="AH37" s="827"/>
      <c r="AI37" s="959"/>
      <c r="AJ37" s="1275"/>
      <c r="AK37" s="1060"/>
      <c r="AL37" s="828"/>
      <c r="AM37" s="1059"/>
      <c r="AN37" s="1059"/>
      <c r="AO37" s="1058"/>
      <c r="AP37" s="1058"/>
      <c r="AQ37" s="404"/>
      <c r="AR37" s="20"/>
      <c r="AS37" s="329"/>
      <c r="AT37" s="307"/>
      <c r="AU37" s="21"/>
      <c r="AV37" s="402"/>
      <c r="AW37" s="403"/>
      <c r="AX37" s="398"/>
      <c r="AY37" s="307"/>
      <c r="AZ37" s="348"/>
      <c r="BA37" s="390"/>
      <c r="BB37" s="415"/>
      <c r="BC37" s="416"/>
      <c r="BD37" s="307"/>
      <c r="BE37" s="348"/>
      <c r="BF37" s="390"/>
      <c r="BG37" s="415"/>
      <c r="BH37" s="416"/>
      <c r="BI37" s="307"/>
      <c r="BJ37" s="348"/>
      <c r="BK37" s="390"/>
      <c r="BL37" s="415"/>
      <c r="BM37" s="416"/>
      <c r="BN37" s="307"/>
      <c r="BO37" s="349"/>
      <c r="BP37" s="407"/>
      <c r="BQ37" s="415"/>
      <c r="BR37" s="416"/>
      <c r="BS37" s="307"/>
      <c r="BT37" s="348"/>
      <c r="BU37" s="408"/>
      <c r="BV37" s="415"/>
      <c r="BW37" s="416"/>
      <c r="BX37" s="307"/>
      <c r="BY37" s="349"/>
      <c r="BZ37" s="407"/>
      <c r="CA37" s="415"/>
      <c r="CB37" s="416"/>
      <c r="CC37" s="307"/>
      <c r="CD37" s="348"/>
      <c r="CE37" s="408"/>
      <c r="CF37" s="415"/>
      <c r="CG37" s="416"/>
      <c r="CH37" s="307"/>
      <c r="CI37" s="348"/>
      <c r="CJ37" s="408"/>
      <c r="CK37" s="409"/>
      <c r="CL37" s="410"/>
      <c r="CM37" s="411"/>
      <c r="CN37" s="412"/>
      <c r="CO37" s="1462"/>
      <c r="CP37" s="1203"/>
      <c r="CQ37" s="785" t="e">
        <f t="shared" si="7"/>
        <v>#DIV/0!</v>
      </c>
      <c r="CR37" s="1116"/>
      <c r="CS37" s="786" t="e">
        <f t="shared" si="0"/>
        <v>#DIV/0!</v>
      </c>
      <c r="CT37" s="1114"/>
      <c r="CU37" s="1199" t="e">
        <f t="shared" si="1"/>
        <v>#DIV/0!</v>
      </c>
      <c r="CV37" s="1115"/>
      <c r="CW37" s="1208" t="e">
        <f t="shared" si="2"/>
        <v>#DIV/0!</v>
      </c>
      <c r="CX37" s="1214"/>
      <c r="CY37" s="1210" t="e">
        <f t="shared" si="3"/>
        <v>#DIV/0!</v>
      </c>
      <c r="CZ37" s="1116"/>
      <c r="DA37" s="1207" t="e">
        <f t="shared" si="4"/>
        <v>#DIV/0!</v>
      </c>
      <c r="DB37" s="1114"/>
      <c r="DC37" s="1196" t="e">
        <f t="shared" si="5"/>
        <v>#DIV/0!</v>
      </c>
      <c r="DD37" s="1115"/>
      <c r="DE37" s="1208" t="e">
        <f t="shared" si="6"/>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8"/>
        <v>0</v>
      </c>
      <c r="Q38" s="2067"/>
      <c r="R38" s="2075"/>
      <c r="S38" s="860"/>
      <c r="T38" s="860"/>
      <c r="U38" s="860"/>
      <c r="V38" s="860"/>
      <c r="W38" s="945">
        <f t="shared" si="9"/>
        <v>0</v>
      </c>
      <c r="X38" s="878">
        <f t="shared" si="10"/>
        <v>0</v>
      </c>
      <c r="Y38" s="822"/>
      <c r="Z38" s="822"/>
      <c r="AA38" s="468"/>
      <c r="AB38" s="1257"/>
      <c r="AC38" s="165"/>
      <c r="AD38" s="1238"/>
      <c r="AE38" s="469"/>
      <c r="AF38" s="1262"/>
      <c r="AG38" s="166"/>
      <c r="AH38" s="827"/>
      <c r="AI38" s="959"/>
      <c r="AJ38" s="1275"/>
      <c r="AK38" s="929"/>
      <c r="AL38" s="828"/>
      <c r="AM38" s="1059"/>
      <c r="AN38" s="1059"/>
      <c r="AO38" s="1058"/>
      <c r="AP38" s="1058"/>
      <c r="AQ38" s="404"/>
      <c r="AR38" s="20"/>
      <c r="AS38" s="329"/>
      <c r="AT38" s="307"/>
      <c r="AU38" s="21"/>
      <c r="AV38" s="402"/>
      <c r="AW38" s="403"/>
      <c r="AX38" s="398"/>
      <c r="AY38" s="307"/>
      <c r="AZ38" s="348"/>
      <c r="BA38" s="390"/>
      <c r="BB38" s="415"/>
      <c r="BC38" s="416"/>
      <c r="BD38" s="307"/>
      <c r="BE38" s="348"/>
      <c r="BF38" s="390"/>
      <c r="BG38" s="415"/>
      <c r="BH38" s="416"/>
      <c r="BI38" s="307"/>
      <c r="BJ38" s="348"/>
      <c r="BK38" s="390"/>
      <c r="BL38" s="415"/>
      <c r="BM38" s="416"/>
      <c r="BN38" s="307"/>
      <c r="BO38" s="349"/>
      <c r="BP38" s="407"/>
      <c r="BQ38" s="415"/>
      <c r="BR38" s="416"/>
      <c r="BS38" s="307"/>
      <c r="BT38" s="348"/>
      <c r="BU38" s="408"/>
      <c r="BV38" s="415"/>
      <c r="BW38" s="416"/>
      <c r="BX38" s="307"/>
      <c r="BY38" s="349"/>
      <c r="BZ38" s="407"/>
      <c r="CA38" s="415"/>
      <c r="CB38" s="416"/>
      <c r="CC38" s="307"/>
      <c r="CD38" s="348"/>
      <c r="CE38" s="408"/>
      <c r="CF38" s="415"/>
      <c r="CG38" s="416"/>
      <c r="CH38" s="307"/>
      <c r="CI38" s="348"/>
      <c r="CJ38" s="408"/>
      <c r="CK38" s="409"/>
      <c r="CL38" s="410"/>
      <c r="CM38" s="411"/>
      <c r="CN38" s="412"/>
      <c r="CO38" s="1462"/>
      <c r="CP38" s="1203"/>
      <c r="CQ38" s="785" t="e">
        <f t="shared" si="7"/>
        <v>#DIV/0!</v>
      </c>
      <c r="CR38" s="1116"/>
      <c r="CS38" s="786" t="e">
        <f t="shared" si="0"/>
        <v>#DIV/0!</v>
      </c>
      <c r="CT38" s="1114"/>
      <c r="CU38" s="1199" t="e">
        <f t="shared" si="1"/>
        <v>#DIV/0!</v>
      </c>
      <c r="CV38" s="1115"/>
      <c r="CW38" s="1208" t="e">
        <f t="shared" si="2"/>
        <v>#DIV/0!</v>
      </c>
      <c r="CX38" s="1214"/>
      <c r="CY38" s="1210" t="e">
        <f t="shared" si="3"/>
        <v>#DIV/0!</v>
      </c>
      <c r="CZ38" s="1116"/>
      <c r="DA38" s="1207" t="e">
        <f t="shared" si="4"/>
        <v>#DIV/0!</v>
      </c>
      <c r="DB38" s="1114"/>
      <c r="DC38" s="1196" t="e">
        <f t="shared" si="5"/>
        <v>#DIV/0!</v>
      </c>
      <c r="DD38" s="1115"/>
      <c r="DE38" s="1208" t="e">
        <f t="shared" si="6"/>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8"/>
        <v>0</v>
      </c>
      <c r="Q39" s="2067"/>
      <c r="R39" s="2075"/>
      <c r="S39" s="860"/>
      <c r="T39" s="860"/>
      <c r="U39" s="860"/>
      <c r="V39" s="860"/>
      <c r="W39" s="945">
        <f t="shared" si="9"/>
        <v>0</v>
      </c>
      <c r="X39" s="878">
        <f t="shared" si="10"/>
        <v>0</v>
      </c>
      <c r="Y39" s="822"/>
      <c r="Z39" s="822"/>
      <c r="AA39" s="932"/>
      <c r="AB39" s="1256"/>
      <c r="AC39" s="892"/>
      <c r="AD39" s="890" t="s">
        <v>361</v>
      </c>
      <c r="AE39" s="934"/>
      <c r="AF39" s="1261"/>
      <c r="AG39" s="1222"/>
      <c r="AH39" s="827"/>
      <c r="AI39" s="959"/>
      <c r="AJ39" s="1275"/>
      <c r="AK39" s="929"/>
      <c r="AL39" s="828"/>
      <c r="AM39" s="1059"/>
      <c r="AN39" s="1059"/>
      <c r="AO39" s="1058"/>
      <c r="AP39" s="1058"/>
      <c r="AQ39" s="404"/>
      <c r="AR39" s="20"/>
      <c r="AS39" s="329"/>
      <c r="AT39" s="307"/>
      <c r="AU39" s="21"/>
      <c r="AV39" s="402"/>
      <c r="AW39" s="403"/>
      <c r="AX39" s="398"/>
      <c r="AY39" s="307"/>
      <c r="AZ39" s="348"/>
      <c r="BA39" s="390"/>
      <c r="BB39" s="415"/>
      <c r="BC39" s="416"/>
      <c r="BD39" s="307"/>
      <c r="BE39" s="348"/>
      <c r="BF39" s="390"/>
      <c r="BG39" s="415"/>
      <c r="BH39" s="416"/>
      <c r="BI39" s="307"/>
      <c r="BJ39" s="348"/>
      <c r="BK39" s="390"/>
      <c r="BL39" s="415"/>
      <c r="BM39" s="416"/>
      <c r="BN39" s="307"/>
      <c r="BO39" s="349"/>
      <c r="BP39" s="407"/>
      <c r="BQ39" s="415"/>
      <c r="BR39" s="416"/>
      <c r="BS39" s="307"/>
      <c r="BT39" s="348"/>
      <c r="BU39" s="408"/>
      <c r="BV39" s="415"/>
      <c r="BW39" s="416"/>
      <c r="BX39" s="307"/>
      <c r="BY39" s="349"/>
      <c r="BZ39" s="407"/>
      <c r="CA39" s="415"/>
      <c r="CB39" s="416"/>
      <c r="CC39" s="307"/>
      <c r="CD39" s="348"/>
      <c r="CE39" s="408"/>
      <c r="CF39" s="415"/>
      <c r="CG39" s="416"/>
      <c r="CH39" s="307"/>
      <c r="CI39" s="348"/>
      <c r="CJ39" s="408"/>
      <c r="CK39" s="409"/>
      <c r="CL39" s="410"/>
      <c r="CM39" s="411"/>
      <c r="CN39" s="412"/>
      <c r="CO39" s="1462"/>
      <c r="CP39" s="1203"/>
      <c r="CQ39" s="785" t="e">
        <f t="shared" si="7"/>
        <v>#DIV/0!</v>
      </c>
      <c r="CR39" s="1116"/>
      <c r="CS39" s="786" t="e">
        <f t="shared" si="0"/>
        <v>#DIV/0!</v>
      </c>
      <c r="CT39" s="1114"/>
      <c r="CU39" s="1199" t="e">
        <f t="shared" si="1"/>
        <v>#DIV/0!</v>
      </c>
      <c r="CV39" s="1115"/>
      <c r="CW39" s="1208" t="e">
        <f t="shared" si="2"/>
        <v>#DIV/0!</v>
      </c>
      <c r="CX39" s="1214"/>
      <c r="CY39" s="1210" t="e">
        <f t="shared" si="3"/>
        <v>#DIV/0!</v>
      </c>
      <c r="CZ39" s="1116"/>
      <c r="DA39" s="1207" t="e">
        <f t="shared" si="4"/>
        <v>#DIV/0!</v>
      </c>
      <c r="DB39" s="1114"/>
      <c r="DC39" s="1196" t="e">
        <f t="shared" si="5"/>
        <v>#DIV/0!</v>
      </c>
      <c r="DD39" s="1115"/>
      <c r="DE39" s="1208" t="e">
        <f t="shared" si="6"/>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8"/>
        <v>0</v>
      </c>
      <c r="Q40" s="2067"/>
      <c r="R40" s="2075"/>
      <c r="S40" s="860"/>
      <c r="T40" s="860"/>
      <c r="U40" s="860"/>
      <c r="V40" s="860"/>
      <c r="W40" s="945">
        <f t="shared" si="9"/>
        <v>0</v>
      </c>
      <c r="X40" s="878">
        <f t="shared" si="10"/>
        <v>0</v>
      </c>
      <c r="Y40" s="822"/>
      <c r="Z40" s="822"/>
      <c r="AA40" s="932"/>
      <c r="AB40" s="1256"/>
      <c r="AC40" s="892"/>
      <c r="AD40" s="1241"/>
      <c r="AE40" s="934"/>
      <c r="AF40" s="1261"/>
      <c r="AG40" s="1222"/>
      <c r="AH40" s="827"/>
      <c r="AI40" s="959"/>
      <c r="AJ40" s="1275"/>
      <c r="AK40" s="929"/>
      <c r="AL40" s="828"/>
      <c r="AM40" s="1059"/>
      <c r="AN40" s="1059"/>
      <c r="AO40" s="1058"/>
      <c r="AP40" s="1058"/>
      <c r="AQ40" s="404"/>
      <c r="AR40" s="20"/>
      <c r="AS40" s="329"/>
      <c r="AT40" s="307"/>
      <c r="AU40" s="21"/>
      <c r="AV40" s="402"/>
      <c r="AW40" s="403"/>
      <c r="AX40" s="398"/>
      <c r="AY40" s="307"/>
      <c r="AZ40" s="348"/>
      <c r="BA40" s="390"/>
      <c r="BB40" s="415"/>
      <c r="BC40" s="416"/>
      <c r="BD40" s="307"/>
      <c r="BE40" s="348"/>
      <c r="BF40" s="390"/>
      <c r="BG40" s="415"/>
      <c r="BH40" s="416"/>
      <c r="BI40" s="307"/>
      <c r="BJ40" s="348"/>
      <c r="BK40" s="390"/>
      <c r="BL40" s="415"/>
      <c r="BM40" s="416"/>
      <c r="BN40" s="307"/>
      <c r="BO40" s="349"/>
      <c r="BP40" s="407"/>
      <c r="BQ40" s="415"/>
      <c r="BR40" s="416"/>
      <c r="BS40" s="307"/>
      <c r="BT40" s="348"/>
      <c r="BU40" s="408"/>
      <c r="BV40" s="415"/>
      <c r="BW40" s="416"/>
      <c r="BX40" s="307"/>
      <c r="BY40" s="349"/>
      <c r="BZ40" s="407"/>
      <c r="CA40" s="415"/>
      <c r="CB40" s="416"/>
      <c r="CC40" s="307"/>
      <c r="CD40" s="348"/>
      <c r="CE40" s="408"/>
      <c r="CF40" s="415"/>
      <c r="CG40" s="416"/>
      <c r="CH40" s="307"/>
      <c r="CI40" s="348"/>
      <c r="CJ40" s="408"/>
      <c r="CK40" s="409"/>
      <c r="CL40" s="410"/>
      <c r="CM40" s="411"/>
      <c r="CN40" s="412"/>
      <c r="CO40" s="1462"/>
      <c r="CP40" s="1203"/>
      <c r="CQ40" s="785" t="e">
        <f t="shared" si="7"/>
        <v>#DIV/0!</v>
      </c>
      <c r="CR40" s="1116"/>
      <c r="CS40" s="786" t="e">
        <f t="shared" si="0"/>
        <v>#DIV/0!</v>
      </c>
      <c r="CT40" s="1114"/>
      <c r="CU40" s="1199" t="e">
        <f t="shared" si="1"/>
        <v>#DIV/0!</v>
      </c>
      <c r="CV40" s="1115"/>
      <c r="CW40" s="1208" t="e">
        <f t="shared" si="2"/>
        <v>#DIV/0!</v>
      </c>
      <c r="CX40" s="1214"/>
      <c r="CY40" s="1210" t="e">
        <f t="shared" si="3"/>
        <v>#DIV/0!</v>
      </c>
      <c r="CZ40" s="1116"/>
      <c r="DA40" s="1207" t="e">
        <f t="shared" si="4"/>
        <v>#DIV/0!</v>
      </c>
      <c r="DB40" s="1114"/>
      <c r="DC40" s="1196" t="e">
        <f t="shared" si="5"/>
        <v>#DIV/0!</v>
      </c>
      <c r="DD40" s="1115"/>
      <c r="DE40" s="1208" t="e">
        <f t="shared" si="6"/>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8"/>
        <v>0</v>
      </c>
      <c r="Q41" s="2067"/>
      <c r="R41" s="2075"/>
      <c r="S41" s="860"/>
      <c r="T41" s="860"/>
      <c r="U41" s="860"/>
      <c r="V41" s="860"/>
      <c r="W41" s="945">
        <f t="shared" si="9"/>
        <v>0</v>
      </c>
      <c r="X41" s="878">
        <f t="shared" si="10"/>
        <v>0</v>
      </c>
      <c r="Y41" s="822"/>
      <c r="Z41" s="822"/>
      <c r="AA41" s="616"/>
      <c r="AB41" s="1258"/>
      <c r="AC41" s="892"/>
      <c r="AD41" s="1241"/>
      <c r="AE41" s="470"/>
      <c r="AF41" s="1263"/>
      <c r="AG41" s="1222"/>
      <c r="AH41" s="827"/>
      <c r="AI41" s="959"/>
      <c r="AJ41" s="1275"/>
      <c r="AK41" s="929"/>
      <c r="AL41" s="828"/>
      <c r="AM41" s="1059"/>
      <c r="AN41" s="1059"/>
      <c r="AO41" s="1058"/>
      <c r="AP41" s="1058"/>
      <c r="AQ41" s="404"/>
      <c r="AR41" s="20"/>
      <c r="AS41" s="329"/>
      <c r="AT41" s="307"/>
      <c r="AU41" s="21"/>
      <c r="AV41" s="402"/>
      <c r="AW41" s="403"/>
      <c r="AX41" s="398"/>
      <c r="AY41" s="307"/>
      <c r="AZ41" s="348"/>
      <c r="BA41" s="390"/>
      <c r="BB41" s="415"/>
      <c r="BC41" s="416"/>
      <c r="BD41" s="307"/>
      <c r="BE41" s="348"/>
      <c r="BF41" s="390"/>
      <c r="BG41" s="415"/>
      <c r="BH41" s="416"/>
      <c r="BI41" s="307"/>
      <c r="BJ41" s="348"/>
      <c r="BK41" s="390"/>
      <c r="BL41" s="415"/>
      <c r="BM41" s="416"/>
      <c r="BN41" s="307"/>
      <c r="BO41" s="349"/>
      <c r="BP41" s="407"/>
      <c r="BQ41" s="415"/>
      <c r="BR41" s="416"/>
      <c r="BS41" s="307"/>
      <c r="BT41" s="348"/>
      <c r="BU41" s="408"/>
      <c r="BV41" s="415"/>
      <c r="BW41" s="416"/>
      <c r="BX41" s="307"/>
      <c r="BY41" s="349"/>
      <c r="BZ41" s="407"/>
      <c r="CA41" s="415"/>
      <c r="CB41" s="416"/>
      <c r="CC41" s="307"/>
      <c r="CD41" s="348"/>
      <c r="CE41" s="408"/>
      <c r="CF41" s="415"/>
      <c r="CG41" s="416"/>
      <c r="CH41" s="307"/>
      <c r="CI41" s="348"/>
      <c r="CJ41" s="408"/>
      <c r="CK41" s="409"/>
      <c r="CL41" s="410"/>
      <c r="CM41" s="411"/>
      <c r="CN41" s="412"/>
      <c r="CO41" s="1462"/>
      <c r="CP41" s="1203"/>
      <c r="CQ41" s="785" t="e">
        <f t="shared" si="7"/>
        <v>#DIV/0!</v>
      </c>
      <c r="CR41" s="1116"/>
      <c r="CS41" s="786" t="e">
        <f t="shared" si="0"/>
        <v>#DIV/0!</v>
      </c>
      <c r="CT41" s="1114"/>
      <c r="CU41" s="1199" t="e">
        <f t="shared" si="1"/>
        <v>#DIV/0!</v>
      </c>
      <c r="CV41" s="1115"/>
      <c r="CW41" s="1208" t="e">
        <f t="shared" si="2"/>
        <v>#DIV/0!</v>
      </c>
      <c r="CX41" s="1214"/>
      <c r="CY41" s="1210" t="e">
        <f t="shared" si="3"/>
        <v>#DIV/0!</v>
      </c>
      <c r="CZ41" s="1116"/>
      <c r="DA41" s="1207" t="e">
        <f t="shared" si="4"/>
        <v>#DIV/0!</v>
      </c>
      <c r="DB41" s="1114"/>
      <c r="DC41" s="1196" t="e">
        <f t="shared" si="5"/>
        <v>#DIV/0!</v>
      </c>
      <c r="DD41" s="1115"/>
      <c r="DE41" s="1208" t="e">
        <f t="shared" si="6"/>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8"/>
        <v>0</v>
      </c>
      <c r="Q42" s="2067"/>
      <c r="R42" s="2075"/>
      <c r="S42" s="860"/>
      <c r="T42" s="860"/>
      <c r="U42" s="860"/>
      <c r="V42" s="860"/>
      <c r="W42" s="945">
        <f t="shared" si="9"/>
        <v>0</v>
      </c>
      <c r="X42" s="878">
        <f t="shared" si="10"/>
        <v>0</v>
      </c>
      <c r="Y42" s="822"/>
      <c r="Z42" s="822"/>
      <c r="AA42" s="932"/>
      <c r="AB42" s="1256"/>
      <c r="AC42" s="167"/>
      <c r="AD42" s="1242"/>
      <c r="AE42" s="934"/>
      <c r="AF42" s="1264"/>
      <c r="AG42" s="1222"/>
      <c r="AH42" s="827"/>
      <c r="AI42" s="959"/>
      <c r="AJ42" s="1275"/>
      <c r="AK42" s="929"/>
      <c r="AL42" s="828"/>
      <c r="AM42" s="1059"/>
      <c r="AN42" s="1059"/>
      <c r="AO42" s="1058"/>
      <c r="AP42" s="1058"/>
      <c r="AQ42" s="404"/>
      <c r="AR42" s="20"/>
      <c r="AS42" s="329"/>
      <c r="AT42" s="307"/>
      <c r="AU42" s="21"/>
      <c r="AV42" s="402"/>
      <c r="AW42" s="403"/>
      <c r="AX42" s="398"/>
      <c r="AY42" s="307"/>
      <c r="AZ42" s="348"/>
      <c r="BA42" s="390"/>
      <c r="BB42" s="415"/>
      <c r="BC42" s="416"/>
      <c r="BD42" s="307"/>
      <c r="BE42" s="348"/>
      <c r="BF42" s="390"/>
      <c r="BG42" s="415"/>
      <c r="BH42" s="416"/>
      <c r="BI42" s="307"/>
      <c r="BJ42" s="348"/>
      <c r="BK42" s="390"/>
      <c r="BL42" s="415"/>
      <c r="BM42" s="416"/>
      <c r="BN42" s="307"/>
      <c r="BO42" s="349"/>
      <c r="BP42" s="407"/>
      <c r="BQ42" s="415"/>
      <c r="BR42" s="416"/>
      <c r="BS42" s="307"/>
      <c r="BT42" s="348"/>
      <c r="BU42" s="408"/>
      <c r="BV42" s="415"/>
      <c r="BW42" s="416"/>
      <c r="BX42" s="307"/>
      <c r="BY42" s="349"/>
      <c r="BZ42" s="407"/>
      <c r="CA42" s="415"/>
      <c r="CB42" s="416"/>
      <c r="CC42" s="307"/>
      <c r="CD42" s="348"/>
      <c r="CE42" s="408"/>
      <c r="CF42" s="415"/>
      <c r="CG42" s="416"/>
      <c r="CH42" s="307"/>
      <c r="CI42" s="348"/>
      <c r="CJ42" s="408"/>
      <c r="CK42" s="409"/>
      <c r="CL42" s="410"/>
      <c r="CM42" s="411"/>
      <c r="CN42" s="412"/>
      <c r="CO42" s="1462"/>
      <c r="CP42" s="1203"/>
      <c r="CQ42" s="785" t="e">
        <f t="shared" si="7"/>
        <v>#DIV/0!</v>
      </c>
      <c r="CR42" s="1116"/>
      <c r="CS42" s="786" t="e">
        <f t="shared" si="0"/>
        <v>#DIV/0!</v>
      </c>
      <c r="CT42" s="1114"/>
      <c r="CU42" s="1199" t="e">
        <f t="shared" si="1"/>
        <v>#DIV/0!</v>
      </c>
      <c r="CV42" s="1115"/>
      <c r="CW42" s="1208" t="e">
        <f t="shared" si="2"/>
        <v>#DIV/0!</v>
      </c>
      <c r="CX42" s="1214"/>
      <c r="CY42" s="1210" t="e">
        <f t="shared" si="3"/>
        <v>#DIV/0!</v>
      </c>
      <c r="CZ42" s="1116"/>
      <c r="DA42" s="1207" t="e">
        <f t="shared" si="4"/>
        <v>#DIV/0!</v>
      </c>
      <c r="DB42" s="1114"/>
      <c r="DC42" s="1196" t="e">
        <f t="shared" si="5"/>
        <v>#DIV/0!</v>
      </c>
      <c r="DD42" s="1115"/>
      <c r="DE42" s="1208" t="e">
        <f t="shared" si="6"/>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8"/>
        <v>0</v>
      </c>
      <c r="Q43" s="2067"/>
      <c r="R43" s="2075"/>
      <c r="S43" s="860"/>
      <c r="T43" s="860"/>
      <c r="U43" s="860"/>
      <c r="V43" s="860"/>
      <c r="W43" s="945">
        <f t="shared" si="9"/>
        <v>0</v>
      </c>
      <c r="X43" s="878">
        <f t="shared" si="10"/>
        <v>0</v>
      </c>
      <c r="Y43" s="822"/>
      <c r="Z43" s="822"/>
      <c r="AA43" s="932"/>
      <c r="AB43" s="1259"/>
      <c r="AC43" s="892"/>
      <c r="AD43" s="1241"/>
      <c r="AE43" s="934"/>
      <c r="AF43" s="1264"/>
      <c r="AG43" s="1222"/>
      <c r="AH43" s="827"/>
      <c r="AI43" s="959"/>
      <c r="AJ43" s="1275"/>
      <c r="AK43" s="929"/>
      <c r="AL43" s="828"/>
      <c r="AM43" s="1059"/>
      <c r="AN43" s="1059"/>
      <c r="AO43" s="1058"/>
      <c r="AP43" s="1058"/>
      <c r="AQ43" s="404"/>
      <c r="AR43" s="20"/>
      <c r="AS43" s="329"/>
      <c r="AT43" s="307"/>
      <c r="AU43" s="21"/>
      <c r="AV43" s="402"/>
      <c r="AW43" s="403"/>
      <c r="AX43" s="398"/>
      <c r="AY43" s="307"/>
      <c r="AZ43" s="348"/>
      <c r="BA43" s="390"/>
      <c r="BB43" s="415"/>
      <c r="BC43" s="416"/>
      <c r="BD43" s="307"/>
      <c r="BE43" s="348"/>
      <c r="BF43" s="390"/>
      <c r="BG43" s="415"/>
      <c r="BH43" s="416"/>
      <c r="BI43" s="307"/>
      <c r="BJ43" s="348"/>
      <c r="BK43" s="390"/>
      <c r="BL43" s="415"/>
      <c r="BM43" s="416"/>
      <c r="BN43" s="307"/>
      <c r="BO43" s="349"/>
      <c r="BP43" s="407"/>
      <c r="BQ43" s="415"/>
      <c r="BR43" s="416"/>
      <c r="BS43" s="307"/>
      <c r="BT43" s="348"/>
      <c r="BU43" s="408"/>
      <c r="BV43" s="415"/>
      <c r="BW43" s="416"/>
      <c r="BX43" s="307"/>
      <c r="BY43" s="349"/>
      <c r="BZ43" s="407"/>
      <c r="CA43" s="415"/>
      <c r="CB43" s="416"/>
      <c r="CC43" s="307"/>
      <c r="CD43" s="348"/>
      <c r="CE43" s="408"/>
      <c r="CF43" s="415"/>
      <c r="CG43" s="416"/>
      <c r="CH43" s="307"/>
      <c r="CI43" s="348"/>
      <c r="CJ43" s="408"/>
      <c r="CK43" s="409"/>
      <c r="CL43" s="410"/>
      <c r="CM43" s="411"/>
      <c r="CN43" s="412"/>
      <c r="CO43" s="1462"/>
      <c r="CP43" s="1203"/>
      <c r="CQ43" s="785" t="e">
        <f t="shared" si="7"/>
        <v>#DIV/0!</v>
      </c>
      <c r="CR43" s="1116"/>
      <c r="CS43" s="786" t="e">
        <f t="shared" si="0"/>
        <v>#DIV/0!</v>
      </c>
      <c r="CT43" s="1114"/>
      <c r="CU43" s="1199" t="e">
        <f t="shared" si="1"/>
        <v>#DIV/0!</v>
      </c>
      <c r="CV43" s="1115"/>
      <c r="CW43" s="1208" t="e">
        <f t="shared" si="2"/>
        <v>#DIV/0!</v>
      </c>
      <c r="CX43" s="1214"/>
      <c r="CY43" s="1210" t="e">
        <f t="shared" si="3"/>
        <v>#DIV/0!</v>
      </c>
      <c r="CZ43" s="1116"/>
      <c r="DA43" s="1207" t="e">
        <f t="shared" si="4"/>
        <v>#DIV/0!</v>
      </c>
      <c r="DB43" s="1114"/>
      <c r="DC43" s="1196" t="e">
        <f t="shared" si="5"/>
        <v>#DIV/0!</v>
      </c>
      <c r="DD43" s="1115"/>
      <c r="DE43" s="1208" t="e">
        <f t="shared" si="6"/>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8"/>
        <v>0</v>
      </c>
      <c r="Q44" s="2067"/>
      <c r="R44" s="2075"/>
      <c r="S44" s="860"/>
      <c r="T44" s="860"/>
      <c r="U44" s="860"/>
      <c r="V44" s="860"/>
      <c r="W44" s="945">
        <f t="shared" si="9"/>
        <v>0</v>
      </c>
      <c r="X44" s="878">
        <f t="shared" si="10"/>
        <v>0</v>
      </c>
      <c r="Y44" s="822"/>
      <c r="Z44" s="822"/>
      <c r="AA44" s="932"/>
      <c r="AB44" s="1259"/>
      <c r="AC44" s="168"/>
      <c r="AD44" s="1242"/>
      <c r="AE44" s="934"/>
      <c r="AF44" s="1264"/>
      <c r="AG44" s="1222"/>
      <c r="AH44" s="827"/>
      <c r="AI44" s="959"/>
      <c r="AJ44" s="1275"/>
      <c r="AK44" s="929"/>
      <c r="AL44" s="828"/>
      <c r="AM44" s="1059"/>
      <c r="AN44" s="1059"/>
      <c r="AO44" s="1058"/>
      <c r="AP44" s="1058"/>
      <c r="AQ44" s="404"/>
      <c r="AR44" s="20"/>
      <c r="AS44" s="329"/>
      <c r="AT44" s="307"/>
      <c r="AU44" s="21"/>
      <c r="AV44" s="402"/>
      <c r="AW44" s="403"/>
      <c r="AX44" s="398"/>
      <c r="AY44" s="307"/>
      <c r="AZ44" s="348"/>
      <c r="BA44" s="390"/>
      <c r="BB44" s="415"/>
      <c r="BC44" s="416"/>
      <c r="BD44" s="307"/>
      <c r="BE44" s="348"/>
      <c r="BF44" s="390"/>
      <c r="BG44" s="415"/>
      <c r="BH44" s="416"/>
      <c r="BI44" s="307"/>
      <c r="BJ44" s="348"/>
      <c r="BK44" s="390"/>
      <c r="BL44" s="415"/>
      <c r="BM44" s="416"/>
      <c r="BN44" s="307"/>
      <c r="BO44" s="349"/>
      <c r="BP44" s="407"/>
      <c r="BQ44" s="415"/>
      <c r="BR44" s="416"/>
      <c r="BS44" s="307"/>
      <c r="BT44" s="348"/>
      <c r="BU44" s="408"/>
      <c r="BV44" s="415"/>
      <c r="BW44" s="416"/>
      <c r="BX44" s="307"/>
      <c r="BY44" s="349"/>
      <c r="BZ44" s="407"/>
      <c r="CA44" s="415"/>
      <c r="CB44" s="416"/>
      <c r="CC44" s="307"/>
      <c r="CD44" s="348"/>
      <c r="CE44" s="408"/>
      <c r="CF44" s="415"/>
      <c r="CG44" s="416"/>
      <c r="CH44" s="307"/>
      <c r="CI44" s="348"/>
      <c r="CJ44" s="408"/>
      <c r="CK44" s="409"/>
      <c r="CL44" s="410"/>
      <c r="CM44" s="411"/>
      <c r="CN44" s="412"/>
      <c r="CO44" s="1462"/>
      <c r="CP44" s="1203"/>
      <c r="CQ44" s="785" t="e">
        <f t="shared" si="7"/>
        <v>#DIV/0!</v>
      </c>
      <c r="CR44" s="1116"/>
      <c r="CS44" s="786" t="e">
        <f t="shared" si="0"/>
        <v>#DIV/0!</v>
      </c>
      <c r="CT44" s="1114"/>
      <c r="CU44" s="1199" t="e">
        <f t="shared" si="1"/>
        <v>#DIV/0!</v>
      </c>
      <c r="CV44" s="1115"/>
      <c r="CW44" s="1208" t="e">
        <f t="shared" si="2"/>
        <v>#DIV/0!</v>
      </c>
      <c r="CX44" s="1214"/>
      <c r="CY44" s="1210" t="e">
        <f t="shared" si="3"/>
        <v>#DIV/0!</v>
      </c>
      <c r="CZ44" s="1116"/>
      <c r="DA44" s="1207" t="e">
        <f t="shared" si="4"/>
        <v>#DIV/0!</v>
      </c>
      <c r="DB44" s="1114"/>
      <c r="DC44" s="1196" t="e">
        <f t="shared" si="5"/>
        <v>#DIV/0!</v>
      </c>
      <c r="DD44" s="1115"/>
      <c r="DE44" s="1208" t="e">
        <f t="shared" si="6"/>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8"/>
        <v>0</v>
      </c>
      <c r="Q45" s="2071"/>
      <c r="R45" s="2076"/>
      <c r="S45" s="859"/>
      <c r="T45" s="859"/>
      <c r="U45" s="859"/>
      <c r="V45" s="859"/>
      <c r="W45" s="946">
        <f t="shared" si="9"/>
        <v>0</v>
      </c>
      <c r="X45" s="878">
        <f t="shared" si="10"/>
        <v>0</v>
      </c>
      <c r="Y45" s="822"/>
      <c r="Z45" s="822"/>
      <c r="AA45" s="932"/>
      <c r="AB45" s="1259"/>
      <c r="AC45" s="168"/>
      <c r="AD45" s="1243"/>
      <c r="AE45" s="934"/>
      <c r="AF45" s="1264"/>
      <c r="AG45" s="1222"/>
      <c r="AH45" s="827"/>
      <c r="AI45" s="959"/>
      <c r="AJ45" s="1275"/>
      <c r="AK45" s="929"/>
      <c r="AL45" s="828"/>
      <c r="AM45" s="1059"/>
      <c r="AN45" s="1059"/>
      <c r="AO45" s="1058"/>
      <c r="AP45" s="1058"/>
      <c r="AQ45" s="404"/>
      <c r="AR45" s="20"/>
      <c r="AS45" s="329"/>
      <c r="AT45" s="307"/>
      <c r="AU45" s="21"/>
      <c r="AV45" s="402"/>
      <c r="AW45" s="403"/>
      <c r="AX45" s="398"/>
      <c r="AY45" s="307"/>
      <c r="AZ45" s="348"/>
      <c r="BA45" s="390"/>
      <c r="BB45" s="415"/>
      <c r="BC45" s="416"/>
      <c r="BD45" s="307"/>
      <c r="BE45" s="348"/>
      <c r="BF45" s="390"/>
      <c r="BG45" s="415"/>
      <c r="BH45" s="416"/>
      <c r="BI45" s="307"/>
      <c r="BJ45" s="348"/>
      <c r="BK45" s="390"/>
      <c r="BL45" s="415"/>
      <c r="BM45" s="416"/>
      <c r="BN45" s="307"/>
      <c r="BO45" s="349"/>
      <c r="BP45" s="407"/>
      <c r="BQ45" s="415"/>
      <c r="BR45" s="416"/>
      <c r="BS45" s="307"/>
      <c r="BT45" s="348"/>
      <c r="BU45" s="408"/>
      <c r="BV45" s="415"/>
      <c r="BW45" s="416"/>
      <c r="BX45" s="307"/>
      <c r="BY45" s="349"/>
      <c r="BZ45" s="407"/>
      <c r="CA45" s="415"/>
      <c r="CB45" s="416"/>
      <c r="CC45" s="307"/>
      <c r="CD45" s="348"/>
      <c r="CE45" s="408"/>
      <c r="CF45" s="415"/>
      <c r="CG45" s="416"/>
      <c r="CH45" s="307"/>
      <c r="CI45" s="348"/>
      <c r="CJ45" s="408"/>
      <c r="CK45" s="409"/>
      <c r="CL45" s="410"/>
      <c r="CM45" s="411"/>
      <c r="CN45" s="412"/>
      <c r="CO45" s="1462"/>
      <c r="CP45" s="1203"/>
      <c r="CQ45" s="785" t="e">
        <f t="shared" si="7"/>
        <v>#DIV/0!</v>
      </c>
      <c r="CR45" s="1116"/>
      <c r="CS45" s="786" t="e">
        <f t="shared" si="0"/>
        <v>#DIV/0!</v>
      </c>
      <c r="CT45" s="1114"/>
      <c r="CU45" s="1199" t="e">
        <f t="shared" si="1"/>
        <v>#DIV/0!</v>
      </c>
      <c r="CV45" s="1115"/>
      <c r="CW45" s="1208" t="e">
        <f t="shared" si="2"/>
        <v>#DIV/0!</v>
      </c>
      <c r="CX45" s="1214"/>
      <c r="CY45" s="1210" t="e">
        <f t="shared" si="3"/>
        <v>#DIV/0!</v>
      </c>
      <c r="CZ45" s="1116"/>
      <c r="DA45" s="1207" t="e">
        <f t="shared" si="4"/>
        <v>#DIV/0!</v>
      </c>
      <c r="DB45" s="1114"/>
      <c r="DC45" s="1196" t="e">
        <f t="shared" si="5"/>
        <v>#DIV/0!</v>
      </c>
      <c r="DD45" s="1115"/>
      <c r="DE45" s="1208" t="e">
        <f t="shared" si="6"/>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8"/>
        <v>0</v>
      </c>
      <c r="Q46" s="2071"/>
      <c r="R46" s="2076"/>
      <c r="S46" s="859"/>
      <c r="T46" s="859"/>
      <c r="U46" s="859"/>
      <c r="V46" s="859"/>
      <c r="W46" s="946">
        <f t="shared" si="9"/>
        <v>0</v>
      </c>
      <c r="X46" s="878">
        <f t="shared" si="10"/>
        <v>0</v>
      </c>
      <c r="Y46" s="822"/>
      <c r="Z46" s="822"/>
      <c r="AA46" s="932"/>
      <c r="AB46" s="1259"/>
      <c r="AC46" s="796"/>
      <c r="AD46" s="1243"/>
      <c r="AE46" s="934"/>
      <c r="AF46" s="1264"/>
      <c r="AG46" s="1222"/>
      <c r="AH46" s="822"/>
      <c r="AI46" s="959"/>
      <c r="AJ46" s="1275"/>
      <c r="AK46" s="929"/>
      <c r="AL46" s="828"/>
      <c r="AM46" s="1059"/>
      <c r="AN46" s="1059"/>
      <c r="AO46" s="1058"/>
      <c r="AP46" s="1058"/>
      <c r="AQ46" s="404"/>
      <c r="AR46" s="20"/>
      <c r="AS46" s="329"/>
      <c r="AT46" s="307"/>
      <c r="AU46" s="21"/>
      <c r="AV46" s="402"/>
      <c r="AW46" s="403"/>
      <c r="AX46" s="398"/>
      <c r="AY46" s="307"/>
      <c r="AZ46" s="348"/>
      <c r="BA46" s="390"/>
      <c r="BB46" s="415"/>
      <c r="BC46" s="416"/>
      <c r="BD46" s="307"/>
      <c r="BE46" s="348"/>
      <c r="BF46" s="390"/>
      <c r="BG46" s="415"/>
      <c r="BH46" s="416"/>
      <c r="BI46" s="307"/>
      <c r="BJ46" s="348"/>
      <c r="BK46" s="390"/>
      <c r="BL46" s="415"/>
      <c r="BM46" s="416"/>
      <c r="BN46" s="307"/>
      <c r="BO46" s="349"/>
      <c r="BP46" s="407"/>
      <c r="BQ46" s="415"/>
      <c r="BR46" s="416"/>
      <c r="BS46" s="307"/>
      <c r="BT46" s="348"/>
      <c r="BU46" s="408"/>
      <c r="BV46" s="415"/>
      <c r="BW46" s="416"/>
      <c r="BX46" s="307"/>
      <c r="BY46" s="349"/>
      <c r="BZ46" s="407"/>
      <c r="CA46" s="415"/>
      <c r="CB46" s="416"/>
      <c r="CC46" s="307"/>
      <c r="CD46" s="348"/>
      <c r="CE46" s="408"/>
      <c r="CF46" s="415"/>
      <c r="CG46" s="416"/>
      <c r="CH46" s="307"/>
      <c r="CI46" s="348"/>
      <c r="CJ46" s="408"/>
      <c r="CK46" s="409"/>
      <c r="CL46" s="410"/>
      <c r="CM46" s="411"/>
      <c r="CN46" s="412"/>
      <c r="CO46" s="1462"/>
      <c r="CP46" s="1203"/>
      <c r="CQ46" s="785" t="e">
        <f t="shared" si="7"/>
        <v>#DIV/0!</v>
      </c>
      <c r="CR46" s="1116"/>
      <c r="CS46" s="786" t="e">
        <f t="shared" si="0"/>
        <v>#DIV/0!</v>
      </c>
      <c r="CT46" s="1114"/>
      <c r="CU46" s="1199" t="e">
        <f t="shared" si="1"/>
        <v>#DIV/0!</v>
      </c>
      <c r="CV46" s="1115"/>
      <c r="CW46" s="1208" t="e">
        <f t="shared" si="2"/>
        <v>#DIV/0!</v>
      </c>
      <c r="CX46" s="1214"/>
      <c r="CY46" s="1210" t="e">
        <f t="shared" si="3"/>
        <v>#DIV/0!</v>
      </c>
      <c r="CZ46" s="1116"/>
      <c r="DA46" s="1207" t="e">
        <f t="shared" si="4"/>
        <v>#DIV/0!</v>
      </c>
      <c r="DB46" s="1114"/>
      <c r="DC46" s="1196" t="e">
        <f t="shared" si="5"/>
        <v>#DIV/0!</v>
      </c>
      <c r="DD46" s="1115"/>
      <c r="DE46" s="1208" t="e">
        <f t="shared" si="6"/>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8"/>
        <v>0</v>
      </c>
      <c r="Q47" s="2077"/>
      <c r="R47" s="2078"/>
      <c r="S47" s="126"/>
      <c r="T47" s="126"/>
      <c r="U47" s="126"/>
      <c r="V47" s="126"/>
      <c r="W47" s="510">
        <f t="shared" si="9"/>
        <v>0</v>
      </c>
      <c r="X47" s="140">
        <f t="shared" si="10"/>
        <v>0</v>
      </c>
      <c r="Y47" s="822"/>
      <c r="Z47" s="822"/>
      <c r="AA47" s="932"/>
      <c r="AB47" s="1259"/>
      <c r="AC47" s="796"/>
      <c r="AD47" s="782"/>
      <c r="AE47" s="934"/>
      <c r="AF47" s="1264"/>
      <c r="AG47" s="1222"/>
      <c r="AH47" s="822"/>
      <c r="AI47" s="959"/>
      <c r="AJ47" s="1275"/>
      <c r="AK47" s="929"/>
      <c r="AL47" s="828"/>
      <c r="AM47" s="1059"/>
      <c r="AN47" s="1059"/>
      <c r="AO47" s="1058"/>
      <c r="AP47" s="1058"/>
      <c r="AQ47" s="404"/>
      <c r="AR47" s="20"/>
      <c r="AS47" s="329"/>
      <c r="AT47" s="307"/>
      <c r="AU47" s="21"/>
      <c r="AV47" s="402"/>
      <c r="AW47" s="403"/>
      <c r="AX47" s="398"/>
      <c r="AY47" s="307"/>
      <c r="AZ47" s="348"/>
      <c r="BA47" s="390"/>
      <c r="BB47" s="415"/>
      <c r="BC47" s="416"/>
      <c r="BD47" s="307"/>
      <c r="BE47" s="348"/>
      <c r="BF47" s="390"/>
      <c r="BG47" s="415"/>
      <c r="BH47" s="416"/>
      <c r="BI47" s="307"/>
      <c r="BJ47" s="348"/>
      <c r="BK47" s="390"/>
      <c r="BL47" s="415"/>
      <c r="BM47" s="416"/>
      <c r="BN47" s="307"/>
      <c r="BO47" s="349"/>
      <c r="BP47" s="407"/>
      <c r="BQ47" s="415"/>
      <c r="BR47" s="416"/>
      <c r="BS47" s="307"/>
      <c r="BT47" s="348"/>
      <c r="BU47" s="408"/>
      <c r="BV47" s="415"/>
      <c r="BW47" s="416"/>
      <c r="BX47" s="307"/>
      <c r="BY47" s="349"/>
      <c r="BZ47" s="407"/>
      <c r="CA47" s="415"/>
      <c r="CB47" s="416"/>
      <c r="CC47" s="307"/>
      <c r="CD47" s="348"/>
      <c r="CE47" s="408"/>
      <c r="CF47" s="415"/>
      <c r="CG47" s="416"/>
      <c r="CH47" s="307"/>
      <c r="CI47" s="348"/>
      <c r="CJ47" s="408"/>
      <c r="CK47" s="409"/>
      <c r="CL47" s="410"/>
      <c r="CM47" s="411"/>
      <c r="CN47" s="412"/>
      <c r="CO47" s="1462"/>
      <c r="CP47" s="1203"/>
      <c r="CQ47" s="785" t="e">
        <f t="shared" si="7"/>
        <v>#DIV/0!</v>
      </c>
      <c r="CR47" s="1116"/>
      <c r="CS47" s="786" t="e">
        <f t="shared" si="0"/>
        <v>#DIV/0!</v>
      </c>
      <c r="CT47" s="1114"/>
      <c r="CU47" s="1199" t="e">
        <f t="shared" si="1"/>
        <v>#DIV/0!</v>
      </c>
      <c r="CV47" s="1115"/>
      <c r="CW47" s="1208" t="e">
        <f t="shared" si="2"/>
        <v>#DIV/0!</v>
      </c>
      <c r="CX47" s="1214"/>
      <c r="CY47" s="1210" t="e">
        <f t="shared" si="3"/>
        <v>#DIV/0!</v>
      </c>
      <c r="CZ47" s="1116"/>
      <c r="DA47" s="1207" t="e">
        <f t="shared" si="4"/>
        <v>#DIV/0!</v>
      </c>
      <c r="DB47" s="1114"/>
      <c r="DC47" s="1196" t="e">
        <f t="shared" si="5"/>
        <v>#DIV/0!</v>
      </c>
      <c r="DD47" s="1115"/>
      <c r="DE47" s="1208" t="e">
        <f t="shared" si="6"/>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827"/>
      <c r="F48" s="827"/>
      <c r="G48" s="905"/>
      <c r="H48" s="923"/>
      <c r="I48" s="923"/>
      <c r="J48" s="923"/>
      <c r="K48" s="969"/>
      <c r="L48" s="969"/>
      <c r="M48" s="148"/>
      <c r="N48" s="2009"/>
      <c r="O48" s="2009"/>
      <c r="P48" s="149"/>
      <c r="Q48" s="150"/>
      <c r="R48" s="150"/>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828"/>
      <c r="AM48" s="1059"/>
      <c r="AN48" s="1059"/>
      <c r="AO48" s="1058"/>
      <c r="AP48" s="1058"/>
      <c r="AQ48" s="404"/>
      <c r="AR48" s="20"/>
      <c r="AS48" s="329"/>
      <c r="AT48" s="307"/>
      <c r="AU48" s="21"/>
      <c r="AV48" s="402"/>
      <c r="AW48" s="403"/>
      <c r="AX48" s="398"/>
      <c r="AY48" s="307"/>
      <c r="AZ48" s="348"/>
      <c r="BA48" s="390"/>
      <c r="BB48" s="415"/>
      <c r="BC48" s="416"/>
      <c r="BD48" s="307"/>
      <c r="BE48" s="348"/>
      <c r="BF48" s="390"/>
      <c r="BG48" s="415"/>
      <c r="BH48" s="416"/>
      <c r="BI48" s="307"/>
      <c r="BJ48" s="348"/>
      <c r="BK48" s="390"/>
      <c r="BL48" s="415"/>
      <c r="BM48" s="416"/>
      <c r="BN48" s="307"/>
      <c r="BO48" s="349"/>
      <c r="BP48" s="407"/>
      <c r="BQ48" s="415"/>
      <c r="BR48" s="416"/>
      <c r="BS48" s="307"/>
      <c r="BT48" s="348"/>
      <c r="BU48" s="408"/>
      <c r="BV48" s="415"/>
      <c r="BW48" s="416"/>
      <c r="BX48" s="307"/>
      <c r="BY48" s="349"/>
      <c r="BZ48" s="407"/>
      <c r="CA48" s="415"/>
      <c r="CB48" s="416"/>
      <c r="CC48" s="307"/>
      <c r="CD48" s="348"/>
      <c r="CE48" s="408"/>
      <c r="CF48" s="415"/>
      <c r="CG48" s="416"/>
      <c r="CH48" s="307"/>
      <c r="CI48" s="348"/>
      <c r="CJ48" s="408"/>
      <c r="CK48" s="409"/>
      <c r="CL48" s="410"/>
      <c r="CM48" s="411"/>
      <c r="CN48" s="412"/>
      <c r="CO48" s="1462"/>
      <c r="CP48" s="1203"/>
      <c r="CQ48" s="785" t="e">
        <f t="shared" si="7"/>
        <v>#DIV/0!</v>
      </c>
      <c r="CR48" s="1116"/>
      <c r="CS48" s="786" t="e">
        <f t="shared" si="0"/>
        <v>#DIV/0!</v>
      </c>
      <c r="CT48" s="1114"/>
      <c r="CU48" s="1199" t="e">
        <f t="shared" si="1"/>
        <v>#DIV/0!</v>
      </c>
      <c r="CV48" s="1115"/>
      <c r="CW48" s="1208" t="e">
        <f t="shared" si="2"/>
        <v>#DIV/0!</v>
      </c>
      <c r="CX48" s="1214"/>
      <c r="CY48" s="1210" t="e">
        <f t="shared" si="3"/>
        <v>#DIV/0!</v>
      </c>
      <c r="CZ48" s="1116"/>
      <c r="DA48" s="1207" t="e">
        <f t="shared" si="4"/>
        <v>#DIV/0!</v>
      </c>
      <c r="DB48" s="1114"/>
      <c r="DC48" s="1196" t="e">
        <f t="shared" si="5"/>
        <v>#DIV/0!</v>
      </c>
      <c r="DD48" s="1115"/>
      <c r="DE48" s="1208" t="e">
        <f t="shared" si="6"/>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509" t="s">
        <v>31</v>
      </c>
      <c r="C49" s="1045" t="s">
        <v>337</v>
      </c>
      <c r="D49" s="1045" t="s">
        <v>338</v>
      </c>
      <c r="E49" s="2107" t="s">
        <v>339</v>
      </c>
      <c r="F49" s="2108"/>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828"/>
      <c r="AM49" s="1059"/>
      <c r="AN49" s="1059"/>
      <c r="AO49" s="1058"/>
      <c r="AP49" s="1058"/>
      <c r="AQ49" s="404"/>
      <c r="AR49" s="20"/>
      <c r="AS49" s="329"/>
      <c r="AT49" s="307"/>
      <c r="AU49" s="21"/>
      <c r="AV49" s="402"/>
      <c r="AW49" s="403"/>
      <c r="AX49" s="398"/>
      <c r="AY49" s="307"/>
      <c r="AZ49" s="348"/>
      <c r="BA49" s="390"/>
      <c r="BB49" s="415"/>
      <c r="BC49" s="416"/>
      <c r="BD49" s="307"/>
      <c r="BE49" s="348"/>
      <c r="BF49" s="390"/>
      <c r="BG49" s="415"/>
      <c r="BH49" s="416"/>
      <c r="BI49" s="307"/>
      <c r="BJ49" s="348"/>
      <c r="BK49" s="390"/>
      <c r="BL49" s="415"/>
      <c r="BM49" s="416"/>
      <c r="BN49" s="307"/>
      <c r="BO49" s="349"/>
      <c r="BP49" s="407"/>
      <c r="BQ49" s="415"/>
      <c r="BR49" s="416"/>
      <c r="BS49" s="307"/>
      <c r="BT49" s="348"/>
      <c r="BU49" s="408"/>
      <c r="BV49" s="415"/>
      <c r="BW49" s="416"/>
      <c r="BX49" s="307"/>
      <c r="BY49" s="349"/>
      <c r="BZ49" s="407"/>
      <c r="CA49" s="415"/>
      <c r="CB49" s="416"/>
      <c r="CC49" s="307"/>
      <c r="CD49" s="348"/>
      <c r="CE49" s="408"/>
      <c r="CF49" s="415"/>
      <c r="CG49" s="416"/>
      <c r="CH49" s="307"/>
      <c r="CI49" s="348"/>
      <c r="CJ49" s="408"/>
      <c r="CK49" s="409"/>
      <c r="CL49" s="410"/>
      <c r="CM49" s="411"/>
      <c r="CN49" s="412"/>
      <c r="CO49" s="1462"/>
      <c r="CP49" s="1203"/>
      <c r="CQ49" s="785" t="e">
        <f t="shared" si="7"/>
        <v>#DIV/0!</v>
      </c>
      <c r="CR49" s="1116"/>
      <c r="CS49" s="786" t="e">
        <f t="shared" si="0"/>
        <v>#DIV/0!</v>
      </c>
      <c r="CT49" s="1114"/>
      <c r="CU49" s="1199" t="e">
        <f t="shared" si="1"/>
        <v>#DIV/0!</v>
      </c>
      <c r="CV49" s="1115"/>
      <c r="CW49" s="1208" t="e">
        <f t="shared" si="2"/>
        <v>#DIV/0!</v>
      </c>
      <c r="CX49" s="1214"/>
      <c r="CY49" s="1210" t="e">
        <f t="shared" si="3"/>
        <v>#DIV/0!</v>
      </c>
      <c r="CZ49" s="1116"/>
      <c r="DA49" s="1207" t="e">
        <f t="shared" si="4"/>
        <v>#DIV/0!</v>
      </c>
      <c r="DB49" s="1114"/>
      <c r="DC49" s="1196" t="e">
        <f t="shared" si="5"/>
        <v>#DIV/0!</v>
      </c>
      <c r="DD49" s="1115"/>
      <c r="DE49" s="1208" t="e">
        <f t="shared" si="6"/>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828"/>
      <c r="AM50" s="1059"/>
      <c r="AN50" s="1059"/>
      <c r="AO50" s="1058"/>
      <c r="AP50" s="1058"/>
      <c r="AQ50" s="404"/>
      <c r="AR50" s="20"/>
      <c r="AS50" s="329"/>
      <c r="AT50" s="307"/>
      <c r="AU50" s="21"/>
      <c r="AV50" s="402"/>
      <c r="AW50" s="403"/>
      <c r="AX50" s="398"/>
      <c r="AY50" s="307"/>
      <c r="AZ50" s="348"/>
      <c r="BA50" s="390"/>
      <c r="BB50" s="415"/>
      <c r="BC50" s="416"/>
      <c r="BD50" s="307"/>
      <c r="BE50" s="348"/>
      <c r="BF50" s="390"/>
      <c r="BG50" s="415"/>
      <c r="BH50" s="416"/>
      <c r="BI50" s="307"/>
      <c r="BJ50" s="348"/>
      <c r="BK50" s="390"/>
      <c r="BL50" s="415"/>
      <c r="BM50" s="416"/>
      <c r="BN50" s="307"/>
      <c r="BO50" s="349"/>
      <c r="BP50" s="407"/>
      <c r="BQ50" s="415"/>
      <c r="BR50" s="416"/>
      <c r="BS50" s="307"/>
      <c r="BT50" s="348"/>
      <c r="BU50" s="408"/>
      <c r="BV50" s="415"/>
      <c r="BW50" s="416"/>
      <c r="BX50" s="307"/>
      <c r="BY50" s="349"/>
      <c r="BZ50" s="407"/>
      <c r="CA50" s="415"/>
      <c r="CB50" s="416"/>
      <c r="CC50" s="307"/>
      <c r="CD50" s="348"/>
      <c r="CE50" s="408"/>
      <c r="CF50" s="415"/>
      <c r="CG50" s="416"/>
      <c r="CH50" s="307"/>
      <c r="CI50" s="348"/>
      <c r="CJ50" s="408"/>
      <c r="CK50" s="409"/>
      <c r="CL50" s="410"/>
      <c r="CM50" s="411"/>
      <c r="CN50" s="412"/>
      <c r="CO50" s="1462"/>
      <c r="CP50" s="1203"/>
      <c r="CQ50" s="785" t="e">
        <f t="shared" si="7"/>
        <v>#DIV/0!</v>
      </c>
      <c r="CR50" s="1116"/>
      <c r="CS50" s="786" t="e">
        <f t="shared" si="0"/>
        <v>#DIV/0!</v>
      </c>
      <c r="CT50" s="1114"/>
      <c r="CU50" s="1199" t="e">
        <f t="shared" si="1"/>
        <v>#DIV/0!</v>
      </c>
      <c r="CV50" s="1115"/>
      <c r="CW50" s="1208" t="e">
        <f t="shared" si="2"/>
        <v>#DIV/0!</v>
      </c>
      <c r="CX50" s="1214"/>
      <c r="CY50" s="1210" t="e">
        <f t="shared" si="3"/>
        <v>#DIV/0!</v>
      </c>
      <c r="CZ50" s="1116"/>
      <c r="DA50" s="1207" t="e">
        <f t="shared" si="4"/>
        <v>#DIV/0!</v>
      </c>
      <c r="DB50" s="1114"/>
      <c r="DC50" s="1196" t="e">
        <f t="shared" si="5"/>
        <v>#DIV/0!</v>
      </c>
      <c r="DD50" s="1115"/>
      <c r="DE50" s="1208" t="e">
        <f t="shared" si="6"/>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828"/>
      <c r="AM51" s="1059"/>
      <c r="AN51" s="1059"/>
      <c r="AO51" s="1058"/>
      <c r="AP51" s="1058"/>
      <c r="AQ51" s="404"/>
      <c r="AR51" s="20"/>
      <c r="AS51" s="329"/>
      <c r="AT51" s="307"/>
      <c r="AU51" s="21"/>
      <c r="AV51" s="402"/>
      <c r="AW51" s="403"/>
      <c r="AX51" s="398"/>
      <c r="AY51" s="307"/>
      <c r="AZ51" s="348"/>
      <c r="BA51" s="390"/>
      <c r="BB51" s="415"/>
      <c r="BC51" s="416"/>
      <c r="BD51" s="350"/>
      <c r="BE51" s="348"/>
      <c r="BF51" s="390"/>
      <c r="BG51" s="415"/>
      <c r="BH51" s="416"/>
      <c r="BI51" s="350"/>
      <c r="BJ51" s="348"/>
      <c r="BK51" s="390"/>
      <c r="BL51" s="415"/>
      <c r="BM51" s="416"/>
      <c r="BN51" s="350"/>
      <c r="BO51" s="349"/>
      <c r="BP51" s="407"/>
      <c r="BQ51" s="415"/>
      <c r="BR51" s="416"/>
      <c r="BS51" s="307"/>
      <c r="BT51" s="348"/>
      <c r="BU51" s="408"/>
      <c r="BV51" s="415"/>
      <c r="BW51" s="416"/>
      <c r="BX51" s="350"/>
      <c r="BY51" s="349"/>
      <c r="BZ51" s="407"/>
      <c r="CA51" s="415"/>
      <c r="CB51" s="416"/>
      <c r="CC51" s="307"/>
      <c r="CD51" s="348"/>
      <c r="CE51" s="408"/>
      <c r="CF51" s="415"/>
      <c r="CG51" s="416"/>
      <c r="CH51" s="307"/>
      <c r="CI51" s="348"/>
      <c r="CJ51" s="408"/>
      <c r="CK51" s="409"/>
      <c r="CL51" s="410"/>
      <c r="CM51" s="411"/>
      <c r="CN51" s="412"/>
      <c r="CO51" s="1462"/>
      <c r="CP51" s="1203"/>
      <c r="CQ51" s="785" t="e">
        <f t="shared" si="7"/>
        <v>#DIV/0!</v>
      </c>
      <c r="CR51" s="1116"/>
      <c r="CS51" s="786" t="e">
        <f t="shared" si="0"/>
        <v>#DIV/0!</v>
      </c>
      <c r="CT51" s="1114"/>
      <c r="CU51" s="1199" t="e">
        <f t="shared" si="1"/>
        <v>#DIV/0!</v>
      </c>
      <c r="CV51" s="1115"/>
      <c r="CW51" s="1208" t="e">
        <f t="shared" si="2"/>
        <v>#DIV/0!</v>
      </c>
      <c r="CX51" s="1214"/>
      <c r="CY51" s="1210" t="e">
        <f t="shared" si="3"/>
        <v>#DIV/0!</v>
      </c>
      <c r="CZ51" s="1116"/>
      <c r="DA51" s="1207" t="e">
        <f t="shared" si="4"/>
        <v>#DIV/0!</v>
      </c>
      <c r="DB51" s="1114"/>
      <c r="DC51" s="1196" t="e">
        <f t="shared" si="5"/>
        <v>#DIV/0!</v>
      </c>
      <c r="DD51" s="1115"/>
      <c r="DE51" s="1208" t="e">
        <f t="shared" si="6"/>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828"/>
      <c r="AM52" s="1059"/>
      <c r="AN52" s="1059"/>
      <c r="AO52" s="1058"/>
      <c r="AP52" s="1058"/>
      <c r="AQ52" s="404"/>
      <c r="AR52" s="20"/>
      <c r="AS52" s="329"/>
      <c r="AT52" s="307"/>
      <c r="AU52" s="21"/>
      <c r="AV52" s="402"/>
      <c r="AW52" s="403"/>
      <c r="AX52" s="398"/>
      <c r="AY52" s="307"/>
      <c r="AZ52" s="348"/>
      <c r="BA52" s="390"/>
      <c r="BB52" s="415"/>
      <c r="BC52" s="416"/>
      <c r="BD52" s="350"/>
      <c r="BE52" s="348"/>
      <c r="BF52" s="390"/>
      <c r="BG52" s="415"/>
      <c r="BH52" s="416"/>
      <c r="BI52" s="350"/>
      <c r="BJ52" s="348"/>
      <c r="BK52" s="390"/>
      <c r="BL52" s="415"/>
      <c r="BM52" s="416"/>
      <c r="BN52" s="350"/>
      <c r="BO52" s="349"/>
      <c r="BP52" s="407"/>
      <c r="BQ52" s="415"/>
      <c r="BR52" s="416"/>
      <c r="BS52" s="307"/>
      <c r="BT52" s="348"/>
      <c r="BU52" s="408"/>
      <c r="BV52" s="415"/>
      <c r="BW52" s="416"/>
      <c r="BX52" s="350"/>
      <c r="BY52" s="349"/>
      <c r="BZ52" s="407"/>
      <c r="CA52" s="415"/>
      <c r="CB52" s="416"/>
      <c r="CC52" s="307"/>
      <c r="CD52" s="348"/>
      <c r="CE52" s="408"/>
      <c r="CF52" s="415"/>
      <c r="CG52" s="416"/>
      <c r="CH52" s="307"/>
      <c r="CI52" s="348"/>
      <c r="CJ52" s="408"/>
      <c r="CK52" s="409"/>
      <c r="CL52" s="410"/>
      <c r="CM52" s="411"/>
      <c r="CN52" s="412"/>
      <c r="CO52" s="1462"/>
      <c r="CP52" s="1203"/>
      <c r="CQ52" s="785" t="e">
        <f t="shared" si="7"/>
        <v>#DIV/0!</v>
      </c>
      <c r="CR52" s="1116"/>
      <c r="CS52" s="786" t="e">
        <f t="shared" si="0"/>
        <v>#DIV/0!</v>
      </c>
      <c r="CT52" s="1114"/>
      <c r="CU52" s="1199" t="e">
        <f t="shared" si="1"/>
        <v>#DIV/0!</v>
      </c>
      <c r="CV52" s="1115"/>
      <c r="CW52" s="1208" t="e">
        <f t="shared" si="2"/>
        <v>#DIV/0!</v>
      </c>
      <c r="CX52" s="1214"/>
      <c r="CY52" s="1210" t="e">
        <f t="shared" si="3"/>
        <v>#DIV/0!</v>
      </c>
      <c r="CZ52" s="1116"/>
      <c r="DA52" s="1207" t="e">
        <f t="shared" si="4"/>
        <v>#DIV/0!</v>
      </c>
      <c r="DB52" s="1114"/>
      <c r="DC52" s="1196" t="e">
        <f t="shared" si="5"/>
        <v>#DIV/0!</v>
      </c>
      <c r="DD52" s="1115"/>
      <c r="DE52" s="1208" t="e">
        <f t="shared" si="6"/>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828"/>
      <c r="AM53" s="1059"/>
      <c r="AN53" s="1059"/>
      <c r="AO53" s="1058"/>
      <c r="AP53" s="1058"/>
      <c r="AQ53" s="404"/>
      <c r="AR53" s="20"/>
      <c r="AS53" s="329"/>
      <c r="AT53" s="307"/>
      <c r="AU53" s="21"/>
      <c r="AV53" s="402"/>
      <c r="AW53" s="403"/>
      <c r="AX53" s="398"/>
      <c r="AY53" s="307"/>
      <c r="AZ53" s="348"/>
      <c r="BA53" s="390"/>
      <c r="BB53" s="415"/>
      <c r="BC53" s="416"/>
      <c r="BD53" s="350"/>
      <c r="BE53" s="348"/>
      <c r="BF53" s="390"/>
      <c r="BG53" s="415"/>
      <c r="BH53" s="416"/>
      <c r="BI53" s="350"/>
      <c r="BJ53" s="348"/>
      <c r="BK53" s="390"/>
      <c r="BL53" s="415"/>
      <c r="BM53" s="416"/>
      <c r="BN53" s="350"/>
      <c r="BO53" s="349"/>
      <c r="BP53" s="407"/>
      <c r="BQ53" s="415"/>
      <c r="BR53" s="416"/>
      <c r="BS53" s="307"/>
      <c r="BT53" s="348"/>
      <c r="BU53" s="408"/>
      <c r="BV53" s="415"/>
      <c r="BW53" s="416"/>
      <c r="BX53" s="350"/>
      <c r="BY53" s="349"/>
      <c r="BZ53" s="407"/>
      <c r="CA53" s="415"/>
      <c r="CB53" s="416"/>
      <c r="CC53" s="307"/>
      <c r="CD53" s="348"/>
      <c r="CE53" s="408"/>
      <c r="CF53" s="415"/>
      <c r="CG53" s="416"/>
      <c r="CH53" s="307"/>
      <c r="CI53" s="348"/>
      <c r="CJ53" s="408"/>
      <c r="CK53" s="409"/>
      <c r="CL53" s="410"/>
      <c r="CM53" s="411"/>
      <c r="CN53" s="412"/>
      <c r="CO53" s="1462"/>
      <c r="CP53" s="1203"/>
      <c r="CQ53" s="785" t="e">
        <f t="shared" si="7"/>
        <v>#DIV/0!</v>
      </c>
      <c r="CR53" s="1116"/>
      <c r="CS53" s="786" t="e">
        <f t="shared" si="0"/>
        <v>#DIV/0!</v>
      </c>
      <c r="CT53" s="1114"/>
      <c r="CU53" s="1199" t="e">
        <f t="shared" si="1"/>
        <v>#DIV/0!</v>
      </c>
      <c r="CV53" s="1115"/>
      <c r="CW53" s="1208" t="e">
        <f t="shared" si="2"/>
        <v>#DIV/0!</v>
      </c>
      <c r="CX53" s="1214"/>
      <c r="CY53" s="1210" t="e">
        <f t="shared" si="3"/>
        <v>#DIV/0!</v>
      </c>
      <c r="CZ53" s="1116"/>
      <c r="DA53" s="1207" t="e">
        <f t="shared" si="4"/>
        <v>#DIV/0!</v>
      </c>
      <c r="DB53" s="1114"/>
      <c r="DC53" s="1196" t="e">
        <f t="shared" si="5"/>
        <v>#DIV/0!</v>
      </c>
      <c r="DD53" s="1115"/>
      <c r="DE53" s="1208" t="e">
        <f t="shared" si="6"/>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828"/>
      <c r="AM54" s="1059"/>
      <c r="AN54" s="1059"/>
      <c r="AO54" s="1058"/>
      <c r="AP54" s="1058"/>
      <c r="AQ54" s="404"/>
      <c r="AR54" s="20"/>
      <c r="AS54" s="329"/>
      <c r="AT54" s="307"/>
      <c r="AU54" s="21"/>
      <c r="AV54" s="402"/>
      <c r="AW54" s="403"/>
      <c r="AX54" s="398"/>
      <c r="AY54" s="307"/>
      <c r="AZ54" s="348"/>
      <c r="BA54" s="390"/>
      <c r="BB54" s="415"/>
      <c r="BC54" s="416"/>
      <c r="BD54" s="350"/>
      <c r="BE54" s="348"/>
      <c r="BF54" s="390"/>
      <c r="BG54" s="415"/>
      <c r="BH54" s="416"/>
      <c r="BI54" s="350"/>
      <c r="BJ54" s="348"/>
      <c r="BK54" s="390"/>
      <c r="BL54" s="415"/>
      <c r="BM54" s="416"/>
      <c r="BN54" s="350"/>
      <c r="BO54" s="349"/>
      <c r="BP54" s="407"/>
      <c r="BQ54" s="415"/>
      <c r="BR54" s="416"/>
      <c r="BS54" s="307"/>
      <c r="BT54" s="348"/>
      <c r="BU54" s="408"/>
      <c r="BV54" s="415"/>
      <c r="BW54" s="416"/>
      <c r="BX54" s="350"/>
      <c r="BY54" s="349"/>
      <c r="BZ54" s="407"/>
      <c r="CA54" s="415"/>
      <c r="CB54" s="416"/>
      <c r="CC54" s="307"/>
      <c r="CD54" s="348"/>
      <c r="CE54" s="408"/>
      <c r="CF54" s="415"/>
      <c r="CG54" s="416"/>
      <c r="CH54" s="307"/>
      <c r="CI54" s="348"/>
      <c r="CJ54" s="408"/>
      <c r="CK54" s="409"/>
      <c r="CL54" s="410"/>
      <c r="CM54" s="411"/>
      <c r="CN54" s="412"/>
      <c r="CO54" s="1462"/>
      <c r="CP54" s="1203"/>
      <c r="CQ54" s="785" t="e">
        <f t="shared" si="7"/>
        <v>#DIV/0!</v>
      </c>
      <c r="CR54" s="1116"/>
      <c r="CS54" s="786" t="e">
        <f t="shared" si="0"/>
        <v>#DIV/0!</v>
      </c>
      <c r="CT54" s="1114"/>
      <c r="CU54" s="1199" t="e">
        <f t="shared" si="1"/>
        <v>#DIV/0!</v>
      </c>
      <c r="CV54" s="1115"/>
      <c r="CW54" s="1208" t="e">
        <f t="shared" si="2"/>
        <v>#DIV/0!</v>
      </c>
      <c r="CX54" s="1214"/>
      <c r="CY54" s="1210" t="e">
        <f t="shared" si="3"/>
        <v>#DIV/0!</v>
      </c>
      <c r="CZ54" s="1116"/>
      <c r="DA54" s="1207" t="e">
        <f t="shared" si="4"/>
        <v>#DIV/0!</v>
      </c>
      <c r="DB54" s="1114"/>
      <c r="DC54" s="1196" t="e">
        <f t="shared" si="5"/>
        <v>#DIV/0!</v>
      </c>
      <c r="DD54" s="1115"/>
      <c r="DE54" s="1208" t="e">
        <f t="shared" si="6"/>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828"/>
      <c r="AM55" s="1059"/>
      <c r="AN55" s="1059"/>
      <c r="AO55" s="1058"/>
      <c r="AP55" s="1058"/>
      <c r="AQ55" s="404"/>
      <c r="AR55" s="20"/>
      <c r="AS55" s="329"/>
      <c r="AT55" s="307"/>
      <c r="AU55" s="21"/>
      <c r="AV55" s="402"/>
      <c r="AW55" s="403"/>
      <c r="AX55" s="398"/>
      <c r="AY55" s="307"/>
      <c r="AZ55" s="348"/>
      <c r="BA55" s="390"/>
      <c r="BB55" s="415"/>
      <c r="BC55" s="416"/>
      <c r="BD55" s="350"/>
      <c r="BE55" s="348"/>
      <c r="BF55" s="390"/>
      <c r="BG55" s="415"/>
      <c r="BH55" s="416"/>
      <c r="BI55" s="350"/>
      <c r="BJ55" s="348"/>
      <c r="BK55" s="390"/>
      <c r="BL55" s="415"/>
      <c r="BM55" s="416"/>
      <c r="BN55" s="350"/>
      <c r="BO55" s="349"/>
      <c r="BP55" s="407"/>
      <c r="BQ55" s="415"/>
      <c r="BR55" s="416"/>
      <c r="BS55" s="307"/>
      <c r="BT55" s="348"/>
      <c r="BU55" s="408"/>
      <c r="BV55" s="415"/>
      <c r="BW55" s="416"/>
      <c r="BX55" s="350"/>
      <c r="BY55" s="349"/>
      <c r="BZ55" s="407"/>
      <c r="CA55" s="415"/>
      <c r="CB55" s="416"/>
      <c r="CC55" s="307"/>
      <c r="CD55" s="348"/>
      <c r="CE55" s="408"/>
      <c r="CF55" s="415"/>
      <c r="CG55" s="416"/>
      <c r="CH55" s="307"/>
      <c r="CI55" s="348"/>
      <c r="CJ55" s="408"/>
      <c r="CK55" s="409"/>
      <c r="CL55" s="410"/>
      <c r="CM55" s="411"/>
      <c r="CN55" s="412"/>
      <c r="CO55" s="1462"/>
      <c r="CP55" s="1203"/>
      <c r="CQ55" s="785" t="e">
        <f t="shared" si="7"/>
        <v>#DIV/0!</v>
      </c>
      <c r="CR55" s="1116"/>
      <c r="CS55" s="786" t="e">
        <f t="shared" si="0"/>
        <v>#DIV/0!</v>
      </c>
      <c r="CT55" s="1114"/>
      <c r="CU55" s="1199" t="e">
        <f t="shared" si="1"/>
        <v>#DIV/0!</v>
      </c>
      <c r="CV55" s="1115"/>
      <c r="CW55" s="1208" t="e">
        <f t="shared" si="2"/>
        <v>#DIV/0!</v>
      </c>
      <c r="CX55" s="1214"/>
      <c r="CY55" s="1210" t="e">
        <f t="shared" si="3"/>
        <v>#DIV/0!</v>
      </c>
      <c r="CZ55" s="1116"/>
      <c r="DA55" s="1207" t="e">
        <f t="shared" si="4"/>
        <v>#DIV/0!</v>
      </c>
      <c r="DB55" s="1114"/>
      <c r="DC55" s="1196" t="e">
        <f t="shared" si="5"/>
        <v>#DIV/0!</v>
      </c>
      <c r="DD55" s="1115"/>
      <c r="DE55" s="1208" t="e">
        <f t="shared" si="6"/>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1">SUM(C51,C56,I51,I56,O51,O56,V51)</f>
        <v>0</v>
      </c>
      <c r="W56" s="601">
        <f t="shared" si="11"/>
        <v>0</v>
      </c>
      <c r="X56" s="602">
        <f t="shared" si="11"/>
        <v>0</v>
      </c>
      <c r="Y56" s="822"/>
      <c r="Z56" s="822"/>
      <c r="AA56" s="358" t="s">
        <v>371</v>
      </c>
      <c r="AB56" s="358"/>
      <c r="AC56" s="1102"/>
      <c r="AD56" s="367"/>
      <c r="AE56" s="368"/>
      <c r="AF56" s="369"/>
      <c r="AG56" s="373"/>
      <c r="AH56" s="822"/>
      <c r="AI56" s="959"/>
      <c r="AJ56" s="1275"/>
      <c r="AK56" s="929"/>
      <c r="AL56" s="828"/>
      <c r="AM56" s="1059"/>
      <c r="AN56" s="1059"/>
      <c r="AO56" s="1058"/>
      <c r="AP56" s="1058"/>
      <c r="AQ56" s="404"/>
      <c r="AR56" s="20"/>
      <c r="AS56" s="329"/>
      <c r="AT56" s="307"/>
      <c r="AU56" s="21"/>
      <c r="AV56" s="402"/>
      <c r="AW56" s="403"/>
      <c r="AX56" s="398"/>
      <c r="AY56" s="307"/>
      <c r="AZ56" s="348"/>
      <c r="BA56" s="390"/>
      <c r="BB56" s="415"/>
      <c r="BC56" s="416"/>
      <c r="BD56" s="350"/>
      <c r="BE56" s="348"/>
      <c r="BF56" s="390"/>
      <c r="BG56" s="415"/>
      <c r="BH56" s="416"/>
      <c r="BI56" s="350"/>
      <c r="BJ56" s="348"/>
      <c r="BK56" s="390"/>
      <c r="BL56" s="415"/>
      <c r="BM56" s="416"/>
      <c r="BN56" s="350"/>
      <c r="BO56" s="349"/>
      <c r="BP56" s="407"/>
      <c r="BQ56" s="415"/>
      <c r="BR56" s="416"/>
      <c r="BS56" s="307"/>
      <c r="BT56" s="348"/>
      <c r="BU56" s="408"/>
      <c r="BV56" s="415"/>
      <c r="BW56" s="416"/>
      <c r="BX56" s="350"/>
      <c r="BY56" s="349"/>
      <c r="BZ56" s="407"/>
      <c r="CA56" s="415"/>
      <c r="CB56" s="416"/>
      <c r="CC56" s="307"/>
      <c r="CD56" s="348"/>
      <c r="CE56" s="408"/>
      <c r="CF56" s="415"/>
      <c r="CG56" s="416"/>
      <c r="CH56" s="307"/>
      <c r="CI56" s="348"/>
      <c r="CJ56" s="408"/>
      <c r="CK56" s="409"/>
      <c r="CL56" s="410"/>
      <c r="CM56" s="411"/>
      <c r="CN56" s="412"/>
      <c r="CO56" s="1462"/>
      <c r="CP56" s="1203"/>
      <c r="CQ56" s="785" t="e">
        <f t="shared" si="7"/>
        <v>#DIV/0!</v>
      </c>
      <c r="CR56" s="1116"/>
      <c r="CS56" s="786" t="e">
        <f t="shared" si="0"/>
        <v>#DIV/0!</v>
      </c>
      <c r="CT56" s="1114"/>
      <c r="CU56" s="1199" t="e">
        <f t="shared" si="1"/>
        <v>#DIV/0!</v>
      </c>
      <c r="CV56" s="1115"/>
      <c r="CW56" s="1208" t="e">
        <f t="shared" si="2"/>
        <v>#DIV/0!</v>
      </c>
      <c r="CX56" s="1214"/>
      <c r="CY56" s="1210" t="e">
        <f t="shared" si="3"/>
        <v>#DIV/0!</v>
      </c>
      <c r="CZ56" s="1116"/>
      <c r="DA56" s="1207" t="e">
        <f t="shared" si="4"/>
        <v>#DIV/0!</v>
      </c>
      <c r="DB56" s="1114"/>
      <c r="DC56" s="1196" t="e">
        <f t="shared" si="5"/>
        <v>#DIV/0!</v>
      </c>
      <c r="DD56" s="1115"/>
      <c r="DE56" s="1208" t="e">
        <f t="shared" si="6"/>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1"/>
        <v>0</v>
      </c>
      <c r="W57" s="606">
        <f t="shared" si="11"/>
        <v>0</v>
      </c>
      <c r="X57" s="1004">
        <f t="shared" si="11"/>
        <v>0</v>
      </c>
      <c r="Y57" s="822"/>
      <c r="Z57" s="822"/>
      <c r="AA57" s="360"/>
      <c r="AB57" s="360"/>
      <c r="AC57" s="1102"/>
      <c r="AD57" s="367"/>
      <c r="AE57" s="368"/>
      <c r="AF57" s="369"/>
      <c r="AG57" s="373"/>
      <c r="AH57" s="822"/>
      <c r="AI57" s="959"/>
      <c r="AJ57" s="1275"/>
      <c r="AK57" s="929"/>
      <c r="AL57" s="828"/>
      <c r="AM57" s="1059"/>
      <c r="AN57" s="1059"/>
      <c r="AO57" s="1058"/>
      <c r="AP57" s="1058"/>
      <c r="AQ57" s="404"/>
      <c r="AR57" s="20"/>
      <c r="AS57" s="329"/>
      <c r="AT57" s="307"/>
      <c r="AU57" s="21"/>
      <c r="AV57" s="402"/>
      <c r="AW57" s="403"/>
      <c r="AX57" s="398"/>
      <c r="AY57" s="307"/>
      <c r="AZ57" s="348"/>
      <c r="BA57" s="390"/>
      <c r="BB57" s="415"/>
      <c r="BC57" s="416"/>
      <c r="BD57" s="350"/>
      <c r="BE57" s="348"/>
      <c r="BF57" s="390"/>
      <c r="BG57" s="415"/>
      <c r="BH57" s="416"/>
      <c r="BI57" s="350"/>
      <c r="BJ57" s="348"/>
      <c r="BK57" s="390"/>
      <c r="BL57" s="415"/>
      <c r="BM57" s="416"/>
      <c r="BN57" s="350"/>
      <c r="BO57" s="349"/>
      <c r="BP57" s="407"/>
      <c r="BQ57" s="415"/>
      <c r="BR57" s="416"/>
      <c r="BS57" s="307"/>
      <c r="BT57" s="348"/>
      <c r="BU57" s="408"/>
      <c r="BV57" s="415"/>
      <c r="BW57" s="416"/>
      <c r="BX57" s="350"/>
      <c r="BY57" s="349"/>
      <c r="BZ57" s="407"/>
      <c r="CA57" s="415"/>
      <c r="CB57" s="416"/>
      <c r="CC57" s="307"/>
      <c r="CD57" s="348"/>
      <c r="CE57" s="408"/>
      <c r="CF57" s="415"/>
      <c r="CG57" s="416"/>
      <c r="CH57" s="307"/>
      <c r="CI57" s="348"/>
      <c r="CJ57" s="408"/>
      <c r="CK57" s="409"/>
      <c r="CL57" s="410"/>
      <c r="CM57" s="411"/>
      <c r="CN57" s="412"/>
      <c r="CO57" s="1462"/>
      <c r="CP57" s="1203"/>
      <c r="CQ57" s="785" t="e">
        <f t="shared" si="7"/>
        <v>#DIV/0!</v>
      </c>
      <c r="CR57" s="1116"/>
      <c r="CS57" s="786" t="e">
        <f t="shared" si="0"/>
        <v>#DIV/0!</v>
      </c>
      <c r="CT57" s="1114"/>
      <c r="CU57" s="1199" t="e">
        <f t="shared" si="1"/>
        <v>#DIV/0!</v>
      </c>
      <c r="CV57" s="1115"/>
      <c r="CW57" s="1208" t="e">
        <f t="shared" si="2"/>
        <v>#DIV/0!</v>
      </c>
      <c r="CX57" s="1214"/>
      <c r="CY57" s="1210" t="e">
        <f t="shared" si="3"/>
        <v>#DIV/0!</v>
      </c>
      <c r="CZ57" s="1116"/>
      <c r="DA57" s="1207" t="e">
        <f t="shared" si="4"/>
        <v>#DIV/0!</v>
      </c>
      <c r="DB57" s="1114"/>
      <c r="DC57" s="1196" t="e">
        <f t="shared" si="5"/>
        <v>#DIV/0!</v>
      </c>
      <c r="DD57" s="1115"/>
      <c r="DE57" s="1208" t="e">
        <f t="shared" si="6"/>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60"/>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828"/>
      <c r="AM58" s="1059"/>
      <c r="AN58" s="1059"/>
      <c r="AO58" s="1058"/>
      <c r="AP58" s="1058"/>
      <c r="AQ58" s="404"/>
      <c r="AR58" s="20"/>
      <c r="AS58" s="329"/>
      <c r="AT58" s="307"/>
      <c r="AU58" s="21"/>
      <c r="AV58" s="402"/>
      <c r="AW58" s="403"/>
      <c r="AX58" s="398"/>
      <c r="AY58" s="307"/>
      <c r="AZ58" s="348"/>
      <c r="BA58" s="390"/>
      <c r="BB58" s="415"/>
      <c r="BC58" s="416"/>
      <c r="BD58" s="350"/>
      <c r="BE58" s="348"/>
      <c r="BF58" s="390"/>
      <c r="BG58" s="415"/>
      <c r="BH58" s="416"/>
      <c r="BI58" s="350"/>
      <c r="BJ58" s="348"/>
      <c r="BK58" s="390"/>
      <c r="BL58" s="415"/>
      <c r="BM58" s="416"/>
      <c r="BN58" s="350"/>
      <c r="BO58" s="349"/>
      <c r="BP58" s="407"/>
      <c r="BQ58" s="415"/>
      <c r="BR58" s="416"/>
      <c r="BS58" s="307"/>
      <c r="BT58" s="348"/>
      <c r="BU58" s="408"/>
      <c r="BV58" s="415"/>
      <c r="BW58" s="416"/>
      <c r="BX58" s="350"/>
      <c r="BY58" s="349"/>
      <c r="BZ58" s="407"/>
      <c r="CA58" s="415"/>
      <c r="CB58" s="416"/>
      <c r="CC58" s="307"/>
      <c r="CD58" s="348"/>
      <c r="CE58" s="408"/>
      <c r="CF58" s="415"/>
      <c r="CG58" s="416"/>
      <c r="CH58" s="307"/>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2">SUM(AQ4:AQ58)</f>
        <v>0</v>
      </c>
      <c r="AR59" s="19">
        <f t="shared" si="12"/>
        <v>0</v>
      </c>
      <c r="AS59" s="19">
        <f t="shared" si="12"/>
        <v>0</v>
      </c>
      <c r="AT59" s="400">
        <f t="shared" si="12"/>
        <v>0</v>
      </c>
      <c r="AU59" s="22">
        <f t="shared" si="12"/>
        <v>0</v>
      </c>
      <c r="AV59" s="79">
        <f t="shared" si="12"/>
        <v>0</v>
      </c>
      <c r="AW59" s="19">
        <f t="shared" si="12"/>
        <v>0</v>
      </c>
      <c r="AX59" s="19">
        <f t="shared" si="12"/>
        <v>0</v>
      </c>
      <c r="AY59" s="399">
        <f t="shared" si="12"/>
        <v>0</v>
      </c>
      <c r="AZ59" s="22">
        <f t="shared" si="12"/>
        <v>0</v>
      </c>
      <c r="BA59" s="79">
        <f t="shared" si="12"/>
        <v>0</v>
      </c>
      <c r="BB59" s="19">
        <f t="shared" si="12"/>
        <v>0</v>
      </c>
      <c r="BC59" s="19">
        <f t="shared" si="12"/>
        <v>0</v>
      </c>
      <c r="BD59" s="399">
        <f t="shared" si="12"/>
        <v>0</v>
      </c>
      <c r="BE59" s="22">
        <f t="shared" si="12"/>
        <v>0</v>
      </c>
      <c r="BF59" s="79">
        <f t="shared" si="12"/>
        <v>0</v>
      </c>
      <c r="BG59" s="19">
        <f t="shared" si="12"/>
        <v>0</v>
      </c>
      <c r="BH59" s="19">
        <f t="shared" si="12"/>
        <v>0</v>
      </c>
      <c r="BI59" s="399">
        <f t="shared" si="12"/>
        <v>0</v>
      </c>
      <c r="BJ59" s="22">
        <f t="shared" si="12"/>
        <v>0</v>
      </c>
      <c r="BK59" s="79">
        <f t="shared" si="12"/>
        <v>0</v>
      </c>
      <c r="BL59" s="405">
        <f t="shared" si="12"/>
        <v>0</v>
      </c>
      <c r="BM59" s="383">
        <f t="shared" si="12"/>
        <v>0</v>
      </c>
      <c r="BN59" s="406">
        <f t="shared" si="12"/>
        <v>0</v>
      </c>
      <c r="BO59" s="384">
        <f t="shared" si="12"/>
        <v>0</v>
      </c>
      <c r="BP59" s="385">
        <f t="shared" si="12"/>
        <v>0</v>
      </c>
      <c r="BQ59" s="405">
        <f t="shared" si="12"/>
        <v>0</v>
      </c>
      <c r="BR59" s="383">
        <f t="shared" si="12"/>
        <v>0</v>
      </c>
      <c r="BS59" s="406">
        <f t="shared" si="12"/>
        <v>0</v>
      </c>
      <c r="BT59" s="384">
        <f t="shared" si="12"/>
        <v>0</v>
      </c>
      <c r="BU59" s="385">
        <f t="shared" si="12"/>
        <v>0</v>
      </c>
      <c r="BV59" s="405">
        <f t="shared" si="12"/>
        <v>0</v>
      </c>
      <c r="BW59" s="383">
        <f t="shared" si="12"/>
        <v>0</v>
      </c>
      <c r="BX59" s="406">
        <f t="shared" si="12"/>
        <v>0</v>
      </c>
      <c r="BY59" s="384">
        <f t="shared" si="12"/>
        <v>0</v>
      </c>
      <c r="BZ59" s="385">
        <f t="shared" si="12"/>
        <v>0</v>
      </c>
      <c r="CA59" s="405">
        <f t="shared" si="12"/>
        <v>0</v>
      </c>
      <c r="CB59" s="383">
        <f t="shared" si="12"/>
        <v>0</v>
      </c>
      <c r="CC59" s="406">
        <f t="shared" si="12"/>
        <v>0</v>
      </c>
      <c r="CD59" s="384">
        <f t="shared" si="12"/>
        <v>0</v>
      </c>
      <c r="CE59" s="385">
        <f t="shared" si="12"/>
        <v>0</v>
      </c>
      <c r="CF59" s="405">
        <f t="shared" si="12"/>
        <v>0</v>
      </c>
      <c r="CG59" s="383">
        <f t="shared" si="12"/>
        <v>0</v>
      </c>
      <c r="CH59" s="406">
        <f t="shared" si="12"/>
        <v>0</v>
      </c>
      <c r="CI59" s="384">
        <f t="shared" si="12"/>
        <v>0</v>
      </c>
      <c r="CJ59" s="385">
        <f t="shared" si="12"/>
        <v>0</v>
      </c>
      <c r="CK59" s="1012">
        <f t="shared" si="12"/>
        <v>0</v>
      </c>
      <c r="CL59" s="1012">
        <f t="shared" si="12"/>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1336"/>
      <c r="C101" s="1336"/>
      <c r="D101" s="1336"/>
      <c r="E101" s="1336"/>
      <c r="F101" s="1336"/>
      <c r="G101" s="1336"/>
      <c r="H101" s="1336"/>
      <c r="I101" s="1336"/>
      <c r="J101" s="1336"/>
      <c r="K101" s="1336"/>
      <c r="L101" s="1336"/>
      <c r="M101" s="1336"/>
      <c r="N101" s="1336"/>
      <c r="O101" s="1336"/>
      <c r="P101" s="1336"/>
      <c r="Q101" s="1336"/>
      <c r="R101" s="1336"/>
      <c r="S101" s="1336"/>
      <c r="T101" s="1336"/>
      <c r="U101" s="1336"/>
      <c r="V101" s="1336"/>
      <c r="W101" s="1336"/>
      <c r="X101" s="1318"/>
      <c r="Y101" s="1318"/>
      <c r="Z101" s="1318"/>
      <c r="AA101" s="1363"/>
      <c r="AB101" s="1363"/>
      <c r="AC101" s="1322"/>
      <c r="AD101" s="1363"/>
      <c r="AE101" s="1363"/>
      <c r="AF101" s="1359"/>
      <c r="AG101" s="1319"/>
      <c r="AH101" s="1318"/>
      <c r="AI101" s="1318"/>
      <c r="AJ101" s="1318"/>
      <c r="AK101" s="1367"/>
      <c r="AL101" s="1367"/>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1336"/>
      <c r="C102" s="1336"/>
      <c r="D102" s="1336"/>
      <c r="E102" s="1336"/>
      <c r="F102" s="1376"/>
      <c r="G102" s="1376"/>
      <c r="H102" s="1376"/>
      <c r="I102" s="1376"/>
      <c r="J102" s="1376"/>
      <c r="K102" s="1744"/>
      <c r="L102" s="1744"/>
      <c r="M102" s="1376"/>
      <c r="N102" s="1376"/>
      <c r="O102" s="1376"/>
      <c r="P102" s="1376"/>
      <c r="Q102" s="1336"/>
      <c r="R102" s="1336"/>
      <c r="S102" s="1336"/>
      <c r="T102" s="1336"/>
      <c r="U102" s="1336"/>
      <c r="V102" s="1336"/>
      <c r="W102" s="1336"/>
      <c r="X102" s="1318"/>
      <c r="Y102" s="1318"/>
      <c r="Z102" s="1318"/>
      <c r="AA102" s="1363"/>
      <c r="AB102" s="1363"/>
      <c r="AC102" s="1322"/>
      <c r="AD102" s="1363"/>
      <c r="AE102" s="1363"/>
      <c r="AF102" s="1359"/>
      <c r="AG102" s="1319"/>
      <c r="AH102" s="1318"/>
      <c r="AI102" s="1318"/>
      <c r="AJ102" s="1318"/>
      <c r="AK102" s="1367"/>
      <c r="AL102" s="1367"/>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370" t="s">
        <v>73</v>
      </c>
      <c r="C103" s="1370"/>
      <c r="D103" s="1370"/>
      <c r="E103" s="1370"/>
      <c r="F103" s="1430">
        <v>3</v>
      </c>
      <c r="G103" s="1430">
        <v>7</v>
      </c>
      <c r="H103" s="1430">
        <v>11</v>
      </c>
      <c r="I103" s="1430">
        <v>15</v>
      </c>
      <c r="J103" s="1430">
        <v>19</v>
      </c>
      <c r="K103" s="2004">
        <v>23</v>
      </c>
      <c r="L103" s="2005"/>
      <c r="M103" s="1430">
        <v>27</v>
      </c>
      <c r="N103" s="1430">
        <v>31</v>
      </c>
      <c r="O103" s="1430">
        <v>35</v>
      </c>
      <c r="P103" s="1430">
        <v>38</v>
      </c>
      <c r="Q103" s="1336"/>
      <c r="R103" s="1336"/>
      <c r="S103" s="1336"/>
      <c r="T103" s="1336"/>
      <c r="U103" s="1336"/>
      <c r="V103" s="1336"/>
      <c r="W103" s="1336"/>
      <c r="X103" s="1318"/>
      <c r="Y103" s="1318"/>
      <c r="Z103" s="1318"/>
      <c r="AA103" s="1363"/>
      <c r="AB103" s="1363"/>
      <c r="AC103" s="1322"/>
      <c r="AD103" s="1363"/>
      <c r="AE103" s="1363"/>
      <c r="AF103" s="1359"/>
      <c r="AG103" s="1319"/>
      <c r="AH103" s="1318"/>
      <c r="AI103" s="1318"/>
      <c r="AJ103" s="1318"/>
      <c r="AK103" s="1367"/>
      <c r="AL103" s="1367"/>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1336" t="s">
        <v>658</v>
      </c>
      <c r="C104" s="1336"/>
      <c r="D104" s="1336"/>
      <c r="E104" s="1336"/>
      <c r="F104" s="1385"/>
      <c r="G104" s="1373"/>
      <c r="H104" s="1373"/>
      <c r="I104" s="1373"/>
      <c r="J104" s="1373"/>
      <c r="K104" s="1783"/>
      <c r="L104" s="1783"/>
      <c r="M104" s="1373"/>
      <c r="N104" s="1373"/>
      <c r="O104" s="1373"/>
      <c r="P104" s="1336"/>
      <c r="Q104" s="1336"/>
      <c r="R104" s="1336"/>
      <c r="S104" s="1336"/>
      <c r="T104" s="1336"/>
      <c r="U104" s="1336"/>
      <c r="V104" s="1336"/>
      <c r="W104" s="1336"/>
      <c r="X104" s="1318"/>
      <c r="Y104" s="1318"/>
      <c r="Z104" s="1318"/>
      <c r="AA104" s="1363"/>
      <c r="AB104" s="1363"/>
      <c r="AC104" s="1322"/>
      <c r="AD104" s="1363"/>
      <c r="AE104" s="1363"/>
      <c r="AF104" s="1359"/>
      <c r="AG104" s="1319"/>
      <c r="AH104" s="1318"/>
      <c r="AI104" s="1318"/>
      <c r="AJ104" s="1318"/>
      <c r="AK104" s="1367"/>
      <c r="AL104" s="1367"/>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1336" t="s">
        <v>182</v>
      </c>
      <c r="C105" s="1336"/>
      <c r="D105" s="1336"/>
      <c r="E105" s="1336"/>
      <c r="F105" s="1385"/>
      <c r="G105" s="1373"/>
      <c r="H105" s="1373"/>
      <c r="I105" s="1373"/>
      <c r="J105" s="1373"/>
      <c r="K105" s="1783"/>
      <c r="L105" s="1783"/>
      <c r="M105" s="1373"/>
      <c r="N105" s="1373"/>
      <c r="O105" s="1373"/>
      <c r="P105" s="1336"/>
      <c r="Q105" s="1336"/>
      <c r="R105" s="1336"/>
      <c r="S105" s="1336"/>
      <c r="T105" s="1336"/>
      <c r="U105" s="1336"/>
      <c r="V105" s="1336"/>
      <c r="W105" s="1336"/>
      <c r="X105" s="1318"/>
      <c r="Y105" s="1318"/>
      <c r="Z105" s="1318"/>
      <c r="AA105" s="1363"/>
      <c r="AB105" s="1363"/>
      <c r="AC105" s="1322"/>
      <c r="AD105" s="1363"/>
      <c r="AE105" s="1320"/>
      <c r="AF105" s="1320"/>
      <c r="AG105" s="1319"/>
      <c r="AH105" s="1318"/>
      <c r="AI105" s="1318"/>
      <c r="AJ105" s="1318"/>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1336" t="s">
        <v>185</v>
      </c>
      <c r="C106" s="1336"/>
      <c r="D106" s="1336"/>
      <c r="E106" s="1336"/>
      <c r="F106" s="1385"/>
      <c r="G106" s="1373"/>
      <c r="H106" s="1373"/>
      <c r="I106" s="1373"/>
      <c r="J106" s="1373"/>
      <c r="K106" s="1783"/>
      <c r="L106" s="1783"/>
      <c r="M106" s="1373"/>
      <c r="N106" s="1373"/>
      <c r="O106" s="1373"/>
      <c r="P106" s="1336"/>
      <c r="Q106" s="1336"/>
      <c r="R106" s="1336"/>
      <c r="S106" s="1336"/>
      <c r="T106" s="1336"/>
      <c r="U106" s="1336"/>
      <c r="V106" s="1336"/>
      <c r="W106" s="1336"/>
      <c r="X106" s="1318"/>
      <c r="Y106" s="1318"/>
      <c r="Z106" s="1318"/>
      <c r="AA106" s="1363"/>
      <c r="AB106" s="1363"/>
      <c r="AC106" s="1322"/>
      <c r="AD106" s="1363"/>
      <c r="AE106" s="1330"/>
      <c r="AF106" s="1330"/>
      <c r="AG106" s="1319"/>
      <c r="AH106" s="1318"/>
      <c r="AI106" s="1318"/>
      <c r="AJ106" s="1318"/>
      <c r="AK106" s="1367"/>
      <c r="AL106" s="1367"/>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1336" t="s">
        <v>401</v>
      </c>
      <c r="C107" s="1336"/>
      <c r="D107" s="1336"/>
      <c r="E107" s="1336"/>
      <c r="F107" s="1385"/>
      <c r="G107" s="1373"/>
      <c r="H107" s="1373"/>
      <c r="I107" s="1373"/>
      <c r="J107" s="1373"/>
      <c r="K107" s="1783"/>
      <c r="L107" s="1783"/>
      <c r="M107" s="1373"/>
      <c r="N107" s="1373"/>
      <c r="O107" s="1373"/>
      <c r="P107" s="1336"/>
      <c r="Q107" s="1328"/>
      <c r="R107" s="1328"/>
      <c r="S107" s="1328"/>
      <c r="T107" s="1328"/>
      <c r="U107" s="1328"/>
      <c r="V107" s="1328"/>
      <c r="W107" s="1328"/>
      <c r="X107" s="1318"/>
      <c r="Y107" s="1318"/>
      <c r="Z107" s="1318"/>
      <c r="AA107" s="1320"/>
      <c r="AB107" s="1320"/>
      <c r="AC107" s="1361"/>
      <c r="AD107" s="1363"/>
      <c r="AE107" s="1330"/>
      <c r="AF107" s="1330"/>
      <c r="AG107" s="1319"/>
      <c r="AH107" s="1318"/>
      <c r="AI107" s="1318"/>
      <c r="AJ107" s="1318"/>
      <c r="AK107" s="1367"/>
      <c r="AL107" s="1367"/>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1336" t="s">
        <v>456</v>
      </c>
      <c r="C108" s="1336"/>
      <c r="D108" s="1336"/>
      <c r="E108" s="1336"/>
      <c r="F108" s="1385"/>
      <c r="G108" s="1373"/>
      <c r="H108" s="1373"/>
      <c r="I108" s="1373"/>
      <c r="J108" s="1373"/>
      <c r="K108" s="1783"/>
      <c r="L108" s="1783"/>
      <c r="M108" s="1373"/>
      <c r="N108" s="1373"/>
      <c r="O108" s="1373"/>
      <c r="P108" s="1328"/>
      <c r="Q108" s="1334"/>
      <c r="R108" s="1334"/>
      <c r="S108" s="1334"/>
      <c r="T108" s="1334"/>
      <c r="U108" s="1328"/>
      <c r="V108" s="1328"/>
      <c r="W108" s="1328"/>
      <c r="X108" s="1318"/>
      <c r="Y108" s="1318"/>
      <c r="Z108" s="1318"/>
      <c r="AA108" s="1330"/>
      <c r="AB108" s="1330"/>
      <c r="AC108" s="1332"/>
      <c r="AD108" s="1363"/>
      <c r="AE108" s="1319"/>
      <c r="AF108" s="1319"/>
      <c r="AG108" s="1319"/>
      <c r="AH108" s="1318"/>
      <c r="AI108" s="1318"/>
      <c r="AJ108" s="1318"/>
      <c r="AK108" s="1331"/>
      <c r="AL108" s="1331"/>
    </row>
    <row r="109" spans="2:92" x14ac:dyDescent="0.25">
      <c r="B109" s="1328" t="s">
        <v>191</v>
      </c>
      <c r="C109" s="1328"/>
      <c r="D109" s="1328"/>
      <c r="E109" s="1328"/>
      <c r="F109" s="1386"/>
      <c r="G109" s="1366"/>
      <c r="H109" s="1366"/>
      <c r="I109" s="1366"/>
      <c r="J109" s="1366"/>
      <c r="K109" s="1783"/>
      <c r="L109" s="1783"/>
      <c r="M109" s="1366"/>
      <c r="N109" s="1366"/>
      <c r="O109" s="1366"/>
      <c r="P109" s="1334"/>
      <c r="Q109" s="1318"/>
      <c r="R109" s="1318"/>
      <c r="S109" s="1318"/>
      <c r="T109" s="1318"/>
      <c r="U109" s="1318"/>
      <c r="V109" s="1318"/>
      <c r="W109" s="1318"/>
      <c r="X109" s="1318"/>
      <c r="Y109" s="1318"/>
      <c r="Z109" s="1318"/>
      <c r="AA109" s="1330"/>
      <c r="AB109" s="1330"/>
      <c r="AC109" s="1332"/>
      <c r="AD109" s="1363"/>
      <c r="AE109" s="1319"/>
      <c r="AF109" s="1319"/>
      <c r="AG109" s="1319"/>
      <c r="AH109" s="1318"/>
      <c r="AI109" s="1318"/>
      <c r="AJ109" s="1318"/>
      <c r="AK109" s="1331"/>
      <c r="AL109" s="1331"/>
    </row>
    <row r="110" spans="2:92" x14ac:dyDescent="0.25">
      <c r="B110" s="1328" t="s">
        <v>193</v>
      </c>
      <c r="C110" s="1328"/>
      <c r="D110" s="1328"/>
      <c r="E110" s="1336"/>
      <c r="F110" s="1385"/>
      <c r="G110" s="1373"/>
      <c r="H110" s="1373"/>
      <c r="I110" s="1366"/>
      <c r="J110" s="1366"/>
      <c r="K110" s="1783"/>
      <c r="L110" s="1783"/>
      <c r="M110" s="1366"/>
      <c r="N110" s="1366"/>
      <c r="O110" s="1366"/>
      <c r="P110" s="1318"/>
      <c r="Q110" s="1318"/>
      <c r="R110" s="1318"/>
      <c r="S110" s="1318"/>
      <c r="T110" s="1318"/>
      <c r="U110" s="1318"/>
      <c r="V110" s="1318"/>
      <c r="W110" s="1318"/>
      <c r="X110" s="1318"/>
      <c r="Y110" s="1318"/>
      <c r="Z110" s="1318"/>
      <c r="AA110" s="1319"/>
      <c r="AB110" s="1319"/>
      <c r="AC110" s="1319"/>
      <c r="AD110" s="1319"/>
      <c r="AE110" s="1319"/>
      <c r="AF110" s="1319"/>
      <c r="AG110" s="1319"/>
      <c r="AH110" s="1318"/>
      <c r="AI110" s="1318"/>
      <c r="AJ110" s="1318"/>
      <c r="AK110" s="1331"/>
      <c r="AL110" s="1331"/>
    </row>
    <row r="111" spans="2:92" x14ac:dyDescent="0.25">
      <c r="B111" s="1336" t="s">
        <v>350</v>
      </c>
      <c r="C111" s="1318"/>
      <c r="D111" s="1318"/>
      <c r="E111" s="1318"/>
      <c r="F111" s="1387"/>
      <c r="G111" s="1371"/>
      <c r="H111" s="1372"/>
      <c r="I111" s="1372"/>
      <c r="J111" s="1372"/>
      <c r="K111" s="1783"/>
      <c r="L111" s="1783"/>
      <c r="M111" s="1372"/>
      <c r="N111" s="1372"/>
      <c r="O111" s="1372"/>
      <c r="P111" s="1318"/>
      <c r="Q111" s="1318"/>
      <c r="R111" s="1318"/>
      <c r="S111" s="1318"/>
      <c r="T111" s="1318"/>
      <c r="U111" s="1318"/>
      <c r="V111" s="1318"/>
      <c r="W111" s="1318"/>
      <c r="X111" s="1318"/>
      <c r="Y111" s="1318"/>
      <c r="Z111" s="1318"/>
      <c r="AA111" s="1319"/>
      <c r="AB111" s="1319"/>
      <c r="AC111" s="1319"/>
      <c r="AD111" s="1319"/>
      <c r="AE111" s="1319"/>
      <c r="AF111" s="1319"/>
      <c r="AG111" s="1319"/>
      <c r="AH111" s="1318"/>
      <c r="AI111" s="1318"/>
      <c r="AJ111" s="1318"/>
      <c r="AK111" s="1331"/>
      <c r="AL111" s="1331"/>
    </row>
    <row r="112" spans="2:92" x14ac:dyDescent="0.25">
      <c r="B112" s="1336" t="s">
        <v>199</v>
      </c>
      <c r="C112" s="1318"/>
      <c r="D112" s="1318"/>
      <c r="E112" s="1318"/>
      <c r="F112" s="1387"/>
      <c r="G112" s="1371"/>
      <c r="H112" s="1372"/>
      <c r="I112" s="1372"/>
      <c r="J112" s="1372"/>
      <c r="K112" s="1783"/>
      <c r="L112" s="1783"/>
      <c r="M112" s="1372"/>
      <c r="N112" s="1372"/>
      <c r="O112" s="1372"/>
      <c r="P112" s="1318"/>
      <c r="Q112" s="1318"/>
      <c r="R112" s="1318"/>
      <c r="S112" s="1318"/>
      <c r="T112" s="1318"/>
      <c r="U112" s="1318"/>
      <c r="V112" s="1318"/>
      <c r="W112" s="1318"/>
      <c r="X112" s="1318"/>
      <c r="Y112" s="1318"/>
      <c r="Z112" s="1318"/>
      <c r="AA112" s="1319"/>
      <c r="AB112" s="1319"/>
      <c r="AC112" s="1319"/>
      <c r="AD112" s="1319"/>
      <c r="AE112" s="1319"/>
      <c r="AF112" s="1319"/>
      <c r="AG112" s="1319"/>
      <c r="AH112" s="1318"/>
      <c r="AI112" s="1318"/>
      <c r="AJ112" s="1318"/>
      <c r="AK112" s="1331"/>
      <c r="AL112" s="1331"/>
    </row>
    <row r="113" spans="2:38" x14ac:dyDescent="0.25">
      <c r="B113" s="1336" t="s">
        <v>200</v>
      </c>
      <c r="C113" s="1318"/>
      <c r="D113" s="1318"/>
      <c r="E113" s="1318"/>
      <c r="F113" s="1387"/>
      <c r="G113" s="1371"/>
      <c r="H113" s="1372"/>
      <c r="I113" s="1372"/>
      <c r="J113" s="1372"/>
      <c r="K113" s="1783"/>
      <c r="L113" s="1783"/>
      <c r="M113" s="1372"/>
      <c r="N113" s="1372"/>
      <c r="O113" s="1372"/>
      <c r="P113" s="1318"/>
      <c r="Q113" s="1318"/>
      <c r="R113" s="1318"/>
      <c r="S113" s="1318"/>
      <c r="T113" s="1318"/>
      <c r="U113" s="1318"/>
      <c r="V113" s="1318"/>
      <c r="W113" s="1318"/>
      <c r="X113" s="1318"/>
      <c r="Y113" s="1318"/>
      <c r="Z113" s="1318"/>
      <c r="AA113" s="1319"/>
      <c r="AB113" s="1319"/>
      <c r="AC113" s="1319"/>
      <c r="AD113" s="1319"/>
      <c r="AE113" s="1319"/>
      <c r="AF113" s="1319"/>
      <c r="AG113" s="1319"/>
      <c r="AH113" s="1318"/>
      <c r="AI113" s="1318"/>
      <c r="AJ113" s="1318"/>
      <c r="AK113" s="1331"/>
      <c r="AL113" s="1331"/>
    </row>
    <row r="114" spans="2:38" x14ac:dyDescent="0.25">
      <c r="B114" s="1336" t="s">
        <v>205</v>
      </c>
      <c r="C114" s="1318"/>
      <c r="D114" s="1318"/>
      <c r="E114" s="1318"/>
      <c r="F114" s="1387"/>
      <c r="G114" s="1371"/>
      <c r="H114" s="1372"/>
      <c r="I114" s="1372"/>
      <c r="J114" s="1372"/>
      <c r="K114" s="1783"/>
      <c r="L114" s="1783"/>
      <c r="M114" s="1372"/>
      <c r="N114" s="1372"/>
      <c r="O114" s="1372"/>
      <c r="P114" s="1318"/>
      <c r="Q114" s="1318"/>
      <c r="R114" s="1318"/>
      <c r="S114" s="1318"/>
      <c r="T114" s="1318"/>
      <c r="U114" s="1318"/>
      <c r="V114" s="1318"/>
      <c r="W114" s="1318"/>
      <c r="X114" s="1318"/>
      <c r="Y114" s="1318"/>
      <c r="Z114" s="1318"/>
      <c r="AA114" s="1319"/>
      <c r="AB114" s="1319"/>
      <c r="AC114" s="1319"/>
      <c r="AD114" s="1319"/>
      <c r="AE114" s="1319"/>
      <c r="AF114" s="1319"/>
      <c r="AG114" s="1319"/>
      <c r="AH114" s="1318"/>
      <c r="AI114" s="1318"/>
      <c r="AJ114" s="1318"/>
      <c r="AK114" s="1331"/>
      <c r="AL114" s="1331"/>
    </row>
    <row r="115" spans="2:38" x14ac:dyDescent="0.25">
      <c r="B115" s="1336" t="s">
        <v>659</v>
      </c>
      <c r="C115" s="1318"/>
      <c r="D115" s="1318"/>
      <c r="E115" s="1318"/>
      <c r="F115" s="1387"/>
      <c r="G115" s="1371"/>
      <c r="H115" s="1372"/>
      <c r="I115" s="1372"/>
      <c r="J115" s="1372"/>
      <c r="K115" s="1783"/>
      <c r="L115" s="1783"/>
      <c r="M115" s="1372"/>
      <c r="N115" s="1372"/>
      <c r="O115" s="1372"/>
      <c r="P115" s="1318"/>
      <c r="Q115" s="1318"/>
      <c r="R115" s="1318"/>
      <c r="S115" s="1318"/>
      <c r="T115" s="1318"/>
      <c r="U115" s="1318"/>
      <c r="V115" s="1318"/>
      <c r="W115" s="1318"/>
      <c r="X115" s="1318"/>
      <c r="Y115" s="1318"/>
      <c r="Z115" s="1318"/>
      <c r="AA115" s="1319"/>
      <c r="AB115" s="1319"/>
      <c r="AC115" s="1319"/>
      <c r="AD115" s="1319"/>
      <c r="AE115" s="1319"/>
      <c r="AF115" s="1319"/>
      <c r="AG115" s="1319"/>
      <c r="AH115" s="1318"/>
      <c r="AI115" s="1318"/>
      <c r="AJ115" s="1318"/>
      <c r="AK115" s="1331"/>
      <c r="AL115" s="1331"/>
    </row>
    <row r="116" spans="2:38" x14ac:dyDescent="0.25">
      <c r="B116" s="1336" t="s">
        <v>508</v>
      </c>
      <c r="C116" s="1318"/>
      <c r="D116" s="1318"/>
      <c r="E116" s="1318"/>
      <c r="F116" s="1387"/>
      <c r="G116" s="1371"/>
      <c r="H116" s="1372"/>
      <c r="I116" s="1372"/>
      <c r="J116" s="1372"/>
      <c r="K116" s="1783"/>
      <c r="L116" s="1783"/>
      <c r="M116" s="1372"/>
      <c r="N116" s="1372"/>
      <c r="O116" s="1372"/>
      <c r="P116" s="1318"/>
      <c r="Q116" s="1318"/>
      <c r="R116" s="1318"/>
      <c r="S116" s="1318"/>
      <c r="T116" s="1318"/>
      <c r="U116" s="1318"/>
      <c r="V116" s="1318"/>
      <c r="W116" s="1318"/>
      <c r="X116" s="1318"/>
      <c r="Y116" s="1318"/>
      <c r="Z116" s="1318"/>
      <c r="AA116" s="1319"/>
      <c r="AB116" s="1319"/>
      <c r="AC116" s="1319"/>
      <c r="AD116" s="1319"/>
      <c r="AE116" s="1319"/>
      <c r="AF116" s="1319"/>
      <c r="AG116" s="1319"/>
      <c r="AH116" s="1318"/>
      <c r="AI116" s="1318"/>
      <c r="AJ116" s="1318"/>
      <c r="AK116" s="1331"/>
      <c r="AL116" s="1331"/>
    </row>
    <row r="117" spans="2:38" x14ac:dyDescent="0.25">
      <c r="B117" s="1336" t="s">
        <v>217</v>
      </c>
      <c r="C117" s="1318"/>
      <c r="D117" s="1318"/>
      <c r="E117" s="1318"/>
      <c r="F117" s="1387"/>
      <c r="G117" s="1371"/>
      <c r="H117" s="1372"/>
      <c r="I117" s="1372"/>
      <c r="J117" s="1372"/>
      <c r="K117" s="1783"/>
      <c r="L117" s="1783"/>
      <c r="M117" s="1372"/>
      <c r="N117" s="1372"/>
      <c r="O117" s="1372"/>
      <c r="P117" s="1318"/>
      <c r="Q117" s="1318"/>
      <c r="R117" s="1318"/>
      <c r="S117" s="1318"/>
      <c r="T117" s="1318"/>
      <c r="U117" s="1318"/>
      <c r="V117" s="1318"/>
      <c r="W117" s="1318"/>
      <c r="X117" s="1318"/>
      <c r="Y117" s="1318"/>
      <c r="Z117" s="1318"/>
      <c r="AA117" s="1319"/>
      <c r="AB117" s="1319"/>
      <c r="AC117" s="1319"/>
      <c r="AD117" s="1319"/>
      <c r="AE117" s="1319"/>
      <c r="AF117" s="1319"/>
      <c r="AG117" s="1319"/>
      <c r="AH117" s="1318"/>
      <c r="AI117" s="1318"/>
      <c r="AJ117" s="1318"/>
      <c r="AK117" s="1331"/>
      <c r="AL117" s="1331"/>
    </row>
    <row r="118" spans="2:38" x14ac:dyDescent="0.25">
      <c r="B118" s="1336" t="s">
        <v>224</v>
      </c>
      <c r="C118" s="1318"/>
      <c r="D118" s="1318"/>
      <c r="E118" s="1318"/>
      <c r="F118" s="1387"/>
      <c r="G118" s="1371"/>
      <c r="H118" s="1372"/>
      <c r="I118" s="1372"/>
      <c r="J118" s="1372"/>
      <c r="K118" s="1783"/>
      <c r="L118" s="1783"/>
      <c r="M118" s="1372"/>
      <c r="N118" s="1372"/>
      <c r="O118" s="1372"/>
      <c r="P118" s="1318"/>
      <c r="Q118" s="1318"/>
      <c r="R118" s="1318"/>
      <c r="S118" s="1318"/>
      <c r="T118" s="1318"/>
      <c r="U118" s="1318"/>
      <c r="V118" s="1318"/>
      <c r="W118" s="1318"/>
      <c r="X118" s="1318"/>
      <c r="Y118" s="1318"/>
      <c r="Z118" s="1318"/>
      <c r="AA118" s="1319"/>
      <c r="AB118" s="1319"/>
      <c r="AC118" s="1319"/>
      <c r="AD118" s="1319"/>
      <c r="AE118" s="1319"/>
      <c r="AF118" s="1319"/>
      <c r="AG118" s="1319"/>
      <c r="AH118" s="1318"/>
      <c r="AI118" s="1318"/>
      <c r="AJ118" s="1318"/>
      <c r="AK118" s="1331"/>
      <c r="AL118" s="1331"/>
    </row>
    <row r="119" spans="2:38" x14ac:dyDescent="0.25">
      <c r="B119" s="1336" t="s">
        <v>660</v>
      </c>
      <c r="C119" s="1318"/>
      <c r="D119" s="1318"/>
      <c r="E119" s="1318"/>
      <c r="F119" s="1387"/>
      <c r="G119" s="1371"/>
      <c r="H119" s="1372"/>
      <c r="I119" s="1372"/>
      <c r="J119" s="1372"/>
      <c r="K119" s="1783"/>
      <c r="L119" s="1783"/>
      <c r="M119" s="1372"/>
      <c r="N119" s="1372"/>
      <c r="O119" s="1372"/>
      <c r="P119" s="1318"/>
      <c r="Q119" s="1318"/>
      <c r="R119" s="1318"/>
      <c r="S119" s="1318"/>
      <c r="T119" s="1318"/>
      <c r="U119" s="1318"/>
      <c r="V119" s="1318"/>
      <c r="W119" s="1318"/>
      <c r="X119" s="1318"/>
      <c r="Y119" s="1318"/>
      <c r="Z119" s="1318"/>
      <c r="AA119" s="1319"/>
      <c r="AB119" s="1319"/>
      <c r="AC119" s="1319"/>
      <c r="AD119" s="1319"/>
      <c r="AE119" s="1319"/>
      <c r="AF119" s="1319"/>
      <c r="AG119" s="1319"/>
      <c r="AH119" s="1318"/>
      <c r="AI119" s="1318"/>
      <c r="AJ119" s="1318"/>
      <c r="AK119" s="1331"/>
      <c r="AL119" s="1331"/>
    </row>
    <row r="120" spans="2:38" x14ac:dyDescent="0.25">
      <c r="B120" s="1336" t="s">
        <v>506</v>
      </c>
      <c r="C120" s="1318"/>
      <c r="D120" s="1318"/>
      <c r="E120" s="1318"/>
      <c r="F120" s="1387"/>
      <c r="G120" s="1371"/>
      <c r="H120" s="1372"/>
      <c r="I120" s="1372"/>
      <c r="J120" s="1372"/>
      <c r="K120" s="1783"/>
      <c r="L120" s="1783"/>
      <c r="M120" s="1372"/>
      <c r="N120" s="1372"/>
      <c r="O120" s="1372"/>
      <c r="P120" s="1318"/>
      <c r="Q120" s="1318"/>
      <c r="R120" s="1318"/>
      <c r="S120" s="1318"/>
      <c r="T120" s="1318"/>
      <c r="U120" s="1318"/>
      <c r="V120" s="1318"/>
      <c r="W120" s="1318"/>
      <c r="X120" s="1318"/>
      <c r="Y120" s="1318"/>
      <c r="Z120" s="1318"/>
      <c r="AA120" s="1319"/>
      <c r="AB120" s="1319"/>
      <c r="AC120" s="1319"/>
      <c r="AD120" s="1319"/>
      <c r="AE120" s="1319"/>
      <c r="AF120" s="1319"/>
      <c r="AG120" s="1319"/>
      <c r="AH120" s="1318"/>
      <c r="AI120" s="1318"/>
      <c r="AJ120" s="1318"/>
      <c r="AK120" s="1331"/>
      <c r="AL120" s="1331"/>
    </row>
    <row r="121" spans="2:38" x14ac:dyDescent="0.25">
      <c r="B121" s="1336" t="s">
        <v>231</v>
      </c>
      <c r="C121" s="1318"/>
      <c r="D121" s="1318"/>
      <c r="E121" s="1318"/>
      <c r="F121" s="1387"/>
      <c r="G121" s="1371"/>
      <c r="H121" s="1372"/>
      <c r="I121" s="1372"/>
      <c r="J121" s="1372"/>
      <c r="K121" s="1783"/>
      <c r="L121" s="1783"/>
      <c r="M121" s="1372"/>
      <c r="N121" s="1372"/>
      <c r="O121" s="1372"/>
      <c r="P121" s="1318"/>
      <c r="Q121" s="1318"/>
      <c r="R121" s="1318"/>
      <c r="S121" s="1318"/>
      <c r="T121" s="1318"/>
      <c r="U121" s="1318"/>
      <c r="V121" s="1318"/>
      <c r="W121" s="1318"/>
      <c r="X121" s="1318"/>
      <c r="Y121" s="1318"/>
      <c r="Z121" s="1318"/>
      <c r="AA121" s="1319"/>
      <c r="AB121" s="1319"/>
      <c r="AC121" s="1319"/>
      <c r="AD121" s="1319"/>
      <c r="AE121" s="1319"/>
      <c r="AF121" s="1319"/>
      <c r="AG121" s="1319"/>
      <c r="AH121" s="1318"/>
      <c r="AI121" s="1318"/>
      <c r="AJ121" s="1318"/>
      <c r="AK121" s="1331"/>
      <c r="AL121" s="1331"/>
    </row>
    <row r="122" spans="2:38" x14ac:dyDescent="0.25">
      <c r="B122" s="1336" t="s">
        <v>233</v>
      </c>
      <c r="C122" s="1318"/>
      <c r="D122" s="1318"/>
      <c r="E122" s="1318"/>
      <c r="F122" s="1387"/>
      <c r="G122" s="1371"/>
      <c r="H122" s="1372"/>
      <c r="I122" s="1372"/>
      <c r="J122" s="1372"/>
      <c r="K122" s="1783"/>
      <c r="L122" s="1783"/>
      <c r="M122" s="1372"/>
      <c r="N122" s="1372"/>
      <c r="O122" s="1372"/>
      <c r="P122" s="1318"/>
      <c r="Q122" s="1318"/>
      <c r="R122" s="1318"/>
      <c r="S122" s="1318"/>
      <c r="T122" s="1318"/>
      <c r="U122" s="1318"/>
      <c r="V122" s="1318"/>
      <c r="W122" s="1318"/>
      <c r="X122" s="1318"/>
      <c r="Y122" s="1318"/>
      <c r="Z122" s="1318"/>
      <c r="AA122" s="1319"/>
      <c r="AB122" s="1319"/>
      <c r="AC122" s="1319"/>
      <c r="AD122" s="1319"/>
      <c r="AE122" s="1319"/>
      <c r="AF122" s="1319"/>
      <c r="AG122" s="1319"/>
      <c r="AH122" s="1318"/>
      <c r="AI122" s="1318"/>
      <c r="AJ122" s="1318"/>
      <c r="AK122" s="1331"/>
      <c r="AL122" s="1331"/>
    </row>
    <row r="123" spans="2:38" x14ac:dyDescent="0.25">
      <c r="B123" s="1336" t="s">
        <v>237</v>
      </c>
      <c r="C123" s="1318"/>
      <c r="D123" s="1318"/>
      <c r="E123" s="1318"/>
      <c r="F123" s="1387"/>
      <c r="G123" s="1371"/>
      <c r="H123" s="1372"/>
      <c r="I123" s="1372"/>
      <c r="J123" s="1372"/>
      <c r="K123" s="1783"/>
      <c r="L123" s="1783"/>
      <c r="M123" s="1372"/>
      <c r="N123" s="1372"/>
      <c r="O123" s="1372"/>
      <c r="P123" s="1318"/>
      <c r="Q123" s="1318"/>
      <c r="R123" s="1318"/>
      <c r="S123" s="1318"/>
      <c r="T123" s="1318"/>
      <c r="U123" s="1318"/>
      <c r="V123" s="1318"/>
      <c r="W123" s="1318"/>
      <c r="X123" s="1318"/>
      <c r="Y123" s="1318"/>
      <c r="Z123" s="1318"/>
      <c r="AA123" s="1319"/>
      <c r="AB123" s="1319"/>
      <c r="AC123" s="1319"/>
      <c r="AD123" s="1319"/>
      <c r="AE123" s="1319"/>
      <c r="AF123" s="1319"/>
      <c r="AG123" s="1319"/>
      <c r="AH123" s="1318"/>
      <c r="AI123" s="1318"/>
      <c r="AJ123" s="1318"/>
      <c r="AK123" s="1331"/>
      <c r="AL123" s="1331"/>
    </row>
    <row r="124" spans="2:38" x14ac:dyDescent="0.25">
      <c r="B124" s="1336"/>
      <c r="C124" s="1318"/>
      <c r="D124" s="1358"/>
      <c r="E124" s="1358"/>
      <c r="F124" s="1371"/>
      <c r="G124" s="1371"/>
      <c r="H124" s="1372"/>
      <c r="I124" s="1372"/>
      <c r="J124" s="1372"/>
      <c r="K124" s="1783"/>
      <c r="L124" s="1783"/>
      <c r="M124" s="1372"/>
      <c r="N124" s="1372"/>
      <c r="O124" s="1372"/>
      <c r="P124" s="1318"/>
      <c r="Q124" s="1318"/>
      <c r="R124" s="1318"/>
      <c r="S124" s="1318"/>
      <c r="T124" s="1318"/>
      <c r="U124" s="1318"/>
      <c r="V124" s="1318"/>
      <c r="W124" s="1318"/>
      <c r="X124" s="1318"/>
      <c r="Y124" s="1318"/>
      <c r="Z124" s="1318"/>
      <c r="AA124" s="1319"/>
      <c r="AB124" s="1319"/>
      <c r="AC124" s="1319"/>
      <c r="AD124" s="1319"/>
      <c r="AE124" s="1319"/>
      <c r="AF124" s="1319"/>
      <c r="AG124" s="1319"/>
      <c r="AH124" s="1318"/>
      <c r="AI124" s="1318"/>
      <c r="AJ124" s="1318"/>
      <c r="AK124" s="1331"/>
      <c r="AL124" s="1331"/>
    </row>
    <row r="125" spans="2:38" x14ac:dyDescent="0.25">
      <c r="B125" s="1336"/>
      <c r="C125" s="1318"/>
      <c r="D125" s="1358"/>
      <c r="E125" s="1358"/>
      <c r="F125" s="1371"/>
      <c r="G125" s="1371"/>
      <c r="H125" s="1372"/>
      <c r="I125" s="1372"/>
      <c r="J125" s="1372"/>
      <c r="K125" s="1783"/>
      <c r="L125" s="1783"/>
      <c r="M125" s="1372"/>
      <c r="N125" s="1372"/>
      <c r="O125" s="1372"/>
      <c r="P125" s="1318"/>
      <c r="Q125" s="1318"/>
      <c r="R125" s="1318"/>
      <c r="S125" s="1318"/>
      <c r="T125" s="1318"/>
      <c r="U125" s="1318"/>
      <c r="V125" s="1318"/>
      <c r="W125" s="1318"/>
      <c r="X125" s="1318"/>
      <c r="Y125" s="1318"/>
      <c r="Z125" s="1318"/>
      <c r="AA125" s="1319"/>
      <c r="AB125" s="1319"/>
      <c r="AC125" s="1319"/>
      <c r="AD125" s="1319"/>
      <c r="AE125" s="1319"/>
      <c r="AF125" s="1319"/>
      <c r="AG125" s="1319"/>
      <c r="AH125" s="1318"/>
      <c r="AI125" s="1318"/>
      <c r="AJ125" s="1318"/>
      <c r="AK125" s="1331"/>
      <c r="AL125" s="1331"/>
    </row>
    <row r="126" spans="2:38" x14ac:dyDescent="0.25">
      <c r="B126" s="1336"/>
      <c r="C126" s="1318"/>
      <c r="D126" s="1358"/>
      <c r="E126" s="1358"/>
      <c r="F126" s="1371"/>
      <c r="G126" s="1371"/>
      <c r="H126" s="1372"/>
      <c r="I126" s="1372"/>
      <c r="J126" s="1372"/>
      <c r="K126" s="1783"/>
      <c r="L126" s="1783"/>
      <c r="M126" s="1372"/>
      <c r="N126" s="1372"/>
      <c r="O126" s="1372"/>
      <c r="P126" s="1318"/>
      <c r="Q126" s="1318"/>
      <c r="R126" s="1318"/>
      <c r="S126" s="1318"/>
      <c r="T126" s="1318"/>
      <c r="U126" s="1318"/>
      <c r="V126" s="1318"/>
      <c r="W126" s="1318"/>
      <c r="X126" s="1318"/>
      <c r="Y126" s="1318"/>
      <c r="Z126" s="1318"/>
      <c r="AA126" s="1319"/>
      <c r="AB126" s="1319"/>
      <c r="AC126" s="1319"/>
      <c r="AD126" s="1319"/>
      <c r="AE126" s="1319"/>
      <c r="AF126" s="1319"/>
      <c r="AG126" s="1319"/>
      <c r="AH126" s="1318"/>
      <c r="AI126" s="1318"/>
      <c r="AJ126" s="1318"/>
      <c r="AK126" s="1331"/>
      <c r="AL126" s="1331"/>
    </row>
    <row r="127" spans="2:38" x14ac:dyDescent="0.25">
      <c r="B127" s="1336"/>
      <c r="C127" s="1318"/>
      <c r="D127" s="1358"/>
      <c r="E127" s="1358"/>
      <c r="F127" s="1371"/>
      <c r="G127" s="1371"/>
      <c r="H127" s="1372"/>
      <c r="I127" s="1372"/>
      <c r="J127" s="1372"/>
      <c r="K127" s="1783"/>
      <c r="L127" s="1783"/>
      <c r="M127" s="1372"/>
      <c r="N127" s="1372"/>
      <c r="O127" s="1372"/>
      <c r="P127" s="1318"/>
      <c r="Q127" s="1318"/>
      <c r="R127" s="1318"/>
      <c r="S127" s="1318"/>
      <c r="T127" s="1318"/>
      <c r="U127" s="1318"/>
      <c r="V127" s="1318"/>
      <c r="W127" s="1318"/>
      <c r="X127" s="1318"/>
      <c r="Y127" s="1318"/>
      <c r="Z127" s="1318"/>
      <c r="AA127" s="1319"/>
      <c r="AB127" s="1319"/>
      <c r="AC127" s="1319"/>
      <c r="AD127" s="1319"/>
      <c r="AE127" s="1319"/>
      <c r="AF127" s="1319"/>
      <c r="AG127" s="1319"/>
      <c r="AH127" s="1318"/>
      <c r="AI127" s="1318"/>
      <c r="AJ127" s="1318"/>
      <c r="AK127" s="1331"/>
      <c r="AL127" s="1331"/>
    </row>
    <row r="128" spans="2:38" x14ac:dyDescent="0.25">
      <c r="B128" s="1318"/>
      <c r="C128" s="1318"/>
      <c r="D128" s="1318"/>
      <c r="E128" s="1318"/>
      <c r="F128" s="1318"/>
      <c r="G128" s="1318"/>
      <c r="H128" s="1318"/>
      <c r="I128" s="1318"/>
      <c r="J128" s="1318"/>
      <c r="K128" s="1318"/>
      <c r="L128" s="1318"/>
      <c r="M128" s="1318"/>
      <c r="N128" s="1318"/>
      <c r="O128" s="1318"/>
      <c r="P128" s="1318"/>
      <c r="Q128" s="1318"/>
      <c r="R128" s="1318"/>
      <c r="S128" s="1318"/>
      <c r="T128" s="1318"/>
      <c r="U128" s="1318"/>
      <c r="V128" s="1318"/>
      <c r="W128" s="1318"/>
      <c r="X128" s="1318"/>
      <c r="Y128" s="1318"/>
      <c r="Z128" s="1318"/>
      <c r="AA128" s="1319"/>
      <c r="AB128" s="1319"/>
      <c r="AC128" s="1319"/>
      <c r="AD128" s="1319"/>
      <c r="AE128" s="1319"/>
      <c r="AF128" s="1319"/>
      <c r="AG128" s="1319"/>
      <c r="AH128" s="1318"/>
      <c r="AI128" s="1318"/>
      <c r="AJ128" s="1318"/>
      <c r="AK128" s="1331"/>
      <c r="AL128" s="1331"/>
    </row>
    <row r="129" spans="2:38" x14ac:dyDescent="0.25">
      <c r="B129" s="1318"/>
      <c r="C129" s="1318"/>
      <c r="D129" s="1318"/>
      <c r="E129" s="1318"/>
      <c r="F129" s="1318"/>
      <c r="G129" s="1318"/>
      <c r="H129" s="1318"/>
      <c r="I129" s="1318"/>
      <c r="J129" s="1318"/>
      <c r="K129" s="1318"/>
      <c r="L129" s="1318"/>
      <c r="M129" s="1318"/>
      <c r="N129" s="1318"/>
      <c r="O129" s="1318"/>
      <c r="P129" s="1318"/>
      <c r="Q129" s="1318"/>
      <c r="R129" s="1318"/>
      <c r="S129" s="1318"/>
      <c r="T129" s="1318"/>
      <c r="U129" s="1318"/>
      <c r="V129" s="1318"/>
      <c r="W129" s="1318"/>
      <c r="X129" s="1318"/>
      <c r="Y129" s="1318"/>
      <c r="Z129" s="1318"/>
      <c r="AA129" s="1319"/>
      <c r="AB129" s="1319"/>
      <c r="AC129" s="1319"/>
      <c r="AD129" s="1319"/>
      <c r="AE129" s="1319"/>
      <c r="AF129" s="1319"/>
      <c r="AG129" s="1319"/>
      <c r="AH129" s="1318"/>
      <c r="AI129" s="1318"/>
      <c r="AJ129" s="1318"/>
      <c r="AK129" s="1331"/>
      <c r="AL129" s="1331"/>
    </row>
    <row r="130" spans="2:38" x14ac:dyDescent="0.25">
      <c r="B130" s="1318"/>
      <c r="C130" s="1318"/>
      <c r="D130" s="1318"/>
      <c r="E130" s="1318"/>
      <c r="F130" s="1318"/>
      <c r="G130" s="1318"/>
      <c r="H130" s="1318"/>
      <c r="I130" s="1318"/>
      <c r="J130" s="1318"/>
      <c r="K130" s="1318"/>
      <c r="L130" s="1318"/>
      <c r="M130" s="1318"/>
      <c r="N130" s="1318"/>
      <c r="O130" s="1318"/>
      <c r="P130" s="1318"/>
      <c r="Q130" s="1318"/>
      <c r="R130" s="1318"/>
      <c r="S130" s="1318"/>
      <c r="T130" s="1318"/>
      <c r="U130" s="1318"/>
      <c r="V130" s="1318"/>
      <c r="W130" s="1318"/>
      <c r="X130" s="1318"/>
      <c r="Y130" s="1318"/>
      <c r="Z130" s="1318"/>
      <c r="AA130" s="1319"/>
      <c r="AB130" s="1319"/>
      <c r="AC130" s="1319"/>
      <c r="AD130" s="1319"/>
      <c r="AE130" s="1319"/>
      <c r="AF130" s="1319"/>
      <c r="AG130" s="1319"/>
      <c r="AH130" s="1318"/>
      <c r="AI130" s="1318"/>
      <c r="AJ130" s="1318"/>
      <c r="AK130" s="1331"/>
      <c r="AL130" s="1331"/>
    </row>
    <row r="131" spans="2:38" x14ac:dyDescent="0.25">
      <c r="B131" s="1318"/>
      <c r="C131" s="1318"/>
      <c r="D131" s="1318"/>
      <c r="E131" s="1318"/>
      <c r="F131" s="1318"/>
      <c r="G131" s="1318"/>
      <c r="H131" s="1318"/>
      <c r="I131" s="1318"/>
      <c r="J131" s="1318"/>
      <c r="K131" s="1318"/>
      <c r="L131" s="1318"/>
      <c r="M131" s="1318"/>
      <c r="N131" s="1318"/>
      <c r="O131" s="1318"/>
      <c r="P131" s="1318"/>
      <c r="Q131" s="1318"/>
      <c r="R131" s="1318"/>
      <c r="S131" s="1318"/>
      <c r="T131" s="1318"/>
      <c r="U131" s="1318"/>
      <c r="V131" s="1318"/>
      <c r="W131" s="1318"/>
      <c r="X131" s="1318"/>
      <c r="Y131" s="1318"/>
      <c r="Z131" s="1318"/>
      <c r="AA131" s="1319"/>
      <c r="AB131" s="1319"/>
      <c r="AC131" s="1319"/>
      <c r="AD131" s="1319"/>
      <c r="AE131" s="1319"/>
      <c r="AF131" s="1319"/>
      <c r="AG131" s="1319"/>
      <c r="AH131" s="1318"/>
      <c r="AI131" s="1318"/>
      <c r="AJ131" s="1318"/>
      <c r="AK131" s="1331"/>
      <c r="AL131" s="1331"/>
    </row>
    <row r="132" spans="2:38" x14ac:dyDescent="0.25">
      <c r="B132" s="1318"/>
      <c r="C132" s="1318"/>
      <c r="D132" s="1318"/>
      <c r="E132" s="1318"/>
      <c r="F132" s="1318"/>
      <c r="G132" s="1318"/>
      <c r="H132" s="1318"/>
      <c r="I132" s="1318"/>
      <c r="J132" s="1318"/>
      <c r="K132" s="1318"/>
      <c r="L132" s="1318"/>
      <c r="M132" s="1318"/>
      <c r="N132" s="1318"/>
      <c r="O132" s="1318"/>
      <c r="P132" s="1318"/>
      <c r="Q132" s="1318"/>
      <c r="R132" s="1318"/>
      <c r="S132" s="1318"/>
      <c r="T132" s="1318"/>
      <c r="U132" s="1318"/>
      <c r="V132" s="1318"/>
      <c r="W132" s="1318"/>
      <c r="X132" s="1318"/>
      <c r="Y132" s="1318"/>
      <c r="Z132" s="1318"/>
      <c r="AA132" s="1319"/>
      <c r="AB132" s="1319"/>
      <c r="AC132" s="1319"/>
      <c r="AD132" s="1319"/>
      <c r="AE132" s="1319"/>
      <c r="AF132" s="1319"/>
      <c r="AG132" s="1319"/>
      <c r="AH132" s="1318"/>
      <c r="AI132" s="1318"/>
      <c r="AJ132" s="1318"/>
      <c r="AK132" s="1331"/>
      <c r="AL132" s="1331"/>
    </row>
    <row r="133" spans="2:38" x14ac:dyDescent="0.25">
      <c r="B133" s="1318"/>
      <c r="C133" s="1318"/>
      <c r="D133" s="1318"/>
      <c r="E133" s="1318"/>
      <c r="F133" s="1318"/>
      <c r="G133" s="1318"/>
      <c r="H133" s="1318"/>
      <c r="I133" s="1318"/>
      <c r="J133" s="1318"/>
      <c r="K133" s="1318"/>
      <c r="L133" s="1318"/>
      <c r="M133" s="1318"/>
      <c r="N133" s="1318"/>
      <c r="O133" s="1318"/>
      <c r="P133" s="1318"/>
      <c r="Q133" s="1318"/>
      <c r="R133" s="1318"/>
      <c r="S133" s="1318"/>
      <c r="T133" s="1318"/>
      <c r="U133" s="1318"/>
      <c r="V133" s="1318"/>
      <c r="W133" s="1318"/>
      <c r="X133" s="1318"/>
      <c r="Y133" s="1318"/>
      <c r="Z133" s="1318"/>
      <c r="AA133" s="1319"/>
      <c r="AB133" s="1319"/>
      <c r="AC133" s="1319"/>
      <c r="AD133" s="1319"/>
      <c r="AE133" s="1319"/>
      <c r="AF133" s="1319"/>
      <c r="AG133" s="1319"/>
      <c r="AH133" s="1318"/>
      <c r="AI133" s="1318"/>
      <c r="AJ133" s="1318"/>
      <c r="AK133" s="1331"/>
      <c r="AL133" s="1331"/>
    </row>
    <row r="134" spans="2:38" x14ac:dyDescent="0.25">
      <c r="B134" s="1318"/>
      <c r="C134" s="1318"/>
      <c r="D134" s="1318"/>
      <c r="E134" s="1318"/>
      <c r="F134" s="1318"/>
      <c r="G134" s="1318"/>
      <c r="H134" s="1318"/>
      <c r="I134" s="1318"/>
      <c r="J134" s="1318"/>
      <c r="K134" s="1318"/>
      <c r="L134" s="1318"/>
      <c r="M134" s="1318"/>
      <c r="N134" s="1318"/>
      <c r="O134" s="1318"/>
      <c r="P134" s="1318"/>
      <c r="Q134" s="1318"/>
      <c r="R134" s="1318"/>
      <c r="S134" s="1318"/>
      <c r="T134" s="1318"/>
      <c r="U134" s="1318"/>
      <c r="V134" s="1318"/>
      <c r="W134" s="1318"/>
      <c r="X134" s="1318"/>
      <c r="Y134" s="1318"/>
      <c r="Z134" s="1318"/>
      <c r="AA134" s="1319"/>
      <c r="AB134" s="1319"/>
      <c r="AC134" s="1319"/>
      <c r="AD134" s="1319"/>
      <c r="AE134" s="1319"/>
      <c r="AF134" s="1319"/>
      <c r="AG134" s="1319"/>
      <c r="AH134" s="1318"/>
      <c r="AI134" s="1318"/>
      <c r="AJ134" s="1318"/>
      <c r="AK134" s="1331"/>
      <c r="AL134" s="1331"/>
    </row>
    <row r="135" spans="2:38" x14ac:dyDescent="0.25">
      <c r="B135" s="1318"/>
      <c r="C135" s="1318"/>
      <c r="D135" s="1318"/>
      <c r="E135" s="1318"/>
      <c r="F135" s="1318"/>
      <c r="G135" s="1318"/>
      <c r="H135" s="1318"/>
      <c r="I135" s="1318"/>
      <c r="J135" s="1318"/>
      <c r="K135" s="1318"/>
      <c r="L135" s="1318"/>
      <c r="M135" s="1318"/>
      <c r="N135" s="1318"/>
      <c r="O135" s="1318"/>
      <c r="P135" s="1318"/>
      <c r="Q135" s="1318"/>
      <c r="R135" s="1318"/>
      <c r="S135" s="1318"/>
      <c r="T135" s="1318"/>
      <c r="U135" s="1318"/>
      <c r="V135" s="1318"/>
      <c r="W135" s="1318"/>
      <c r="X135" s="1318"/>
      <c r="Y135" s="1318"/>
      <c r="Z135" s="1318"/>
      <c r="AA135" s="1319"/>
      <c r="AB135" s="1319"/>
      <c r="AC135" s="1319"/>
      <c r="AD135" s="1319"/>
      <c r="AE135" s="1319"/>
      <c r="AF135" s="1319"/>
      <c r="AG135" s="1319"/>
      <c r="AH135" s="1318"/>
      <c r="AI135" s="1318"/>
      <c r="AJ135" s="1318"/>
      <c r="AK135" s="1331"/>
      <c r="AL135" s="1331"/>
    </row>
    <row r="136" spans="2:38" x14ac:dyDescent="0.25">
      <c r="B136" s="1318"/>
      <c r="C136" s="1318"/>
      <c r="D136" s="1318"/>
      <c r="E136" s="1318"/>
      <c r="F136" s="1318"/>
      <c r="G136" s="1318"/>
      <c r="H136" s="1318"/>
      <c r="I136" s="1318"/>
      <c r="J136" s="1318"/>
      <c r="K136" s="1318"/>
      <c r="L136" s="1318"/>
      <c r="M136" s="1318"/>
      <c r="N136" s="1318"/>
      <c r="O136" s="1318"/>
      <c r="P136" s="1318"/>
      <c r="Q136" s="1318"/>
      <c r="R136" s="1318"/>
      <c r="S136" s="1318"/>
      <c r="T136" s="1318"/>
      <c r="U136" s="1318"/>
      <c r="V136" s="1318"/>
      <c r="W136" s="1318"/>
      <c r="X136" s="1318"/>
      <c r="Y136" s="1318"/>
      <c r="Z136" s="1318"/>
      <c r="AA136" s="1319"/>
      <c r="AB136" s="1319"/>
      <c r="AC136" s="1319"/>
      <c r="AD136" s="1319"/>
      <c r="AE136" s="1319"/>
      <c r="AF136" s="1319"/>
      <c r="AG136" s="1319"/>
      <c r="AH136" s="1318"/>
      <c r="AI136" s="1318"/>
      <c r="AJ136" s="1318"/>
      <c r="AK136" s="1331"/>
      <c r="AL136" s="1331"/>
    </row>
    <row r="137" spans="2:38" x14ac:dyDescent="0.25">
      <c r="B137" s="1318"/>
      <c r="C137" s="1318"/>
      <c r="D137" s="1318"/>
      <c r="E137" s="1318"/>
      <c r="F137" s="1318"/>
      <c r="G137" s="1318"/>
      <c r="H137" s="1318"/>
      <c r="I137" s="1318"/>
      <c r="J137" s="1318"/>
      <c r="K137" s="1318"/>
      <c r="L137" s="1318"/>
      <c r="M137" s="1318"/>
      <c r="N137" s="1318"/>
      <c r="O137" s="1318"/>
      <c r="P137" s="1318"/>
      <c r="Q137" s="1318"/>
      <c r="R137" s="1318"/>
      <c r="S137" s="1318"/>
      <c r="T137" s="1318"/>
      <c r="U137" s="1318"/>
      <c r="V137" s="1318"/>
      <c r="W137" s="1318"/>
      <c r="X137" s="1318"/>
      <c r="Y137" s="1318"/>
      <c r="Z137" s="1318"/>
      <c r="AA137" s="1319"/>
      <c r="AB137" s="1319"/>
      <c r="AC137" s="1319"/>
      <c r="AD137" s="1319"/>
      <c r="AE137" s="1319"/>
      <c r="AF137" s="1319"/>
      <c r="AG137" s="1319"/>
      <c r="AH137" s="1318"/>
      <c r="AI137" s="1318"/>
      <c r="AJ137" s="1318"/>
      <c r="AK137" s="1331"/>
      <c r="AL137" s="1331"/>
    </row>
    <row r="138" spans="2:38" x14ac:dyDescent="0.25">
      <c r="B138" s="1318"/>
      <c r="C138" s="1318"/>
      <c r="D138" s="1318"/>
      <c r="E138" s="1318"/>
      <c r="F138" s="1318"/>
      <c r="G138" s="1318"/>
      <c r="H138" s="1318"/>
      <c r="I138" s="1318"/>
      <c r="J138" s="1318"/>
      <c r="K138" s="1318"/>
      <c r="L138" s="1318"/>
      <c r="M138" s="1318"/>
      <c r="N138" s="1318"/>
      <c r="O138" s="1318"/>
      <c r="P138" s="1318"/>
      <c r="Q138" s="1318"/>
      <c r="R138" s="1318"/>
      <c r="S138" s="1318"/>
      <c r="T138" s="1318"/>
      <c r="U138" s="1318"/>
      <c r="V138" s="1318"/>
      <c r="W138" s="1318"/>
      <c r="X138" s="1318"/>
      <c r="Y138" s="1318"/>
      <c r="Z138" s="1318"/>
      <c r="AA138" s="1319"/>
      <c r="AB138" s="1319"/>
      <c r="AC138" s="1319"/>
      <c r="AD138" s="1319"/>
      <c r="AE138" s="1319"/>
      <c r="AF138" s="1319"/>
      <c r="AG138" s="1319"/>
      <c r="AH138" s="1318"/>
      <c r="AI138" s="1318"/>
      <c r="AJ138" s="1318"/>
      <c r="AK138" s="1331"/>
      <c r="AL138" s="1331"/>
    </row>
    <row r="139" spans="2:38" x14ac:dyDescent="0.25">
      <c r="B139" s="1318"/>
      <c r="C139" s="1318"/>
      <c r="D139" s="1318"/>
      <c r="E139" s="1318"/>
      <c r="F139" s="1318"/>
      <c r="G139" s="1318"/>
      <c r="H139" s="1318"/>
      <c r="I139" s="1318"/>
      <c r="J139" s="1318"/>
      <c r="K139" s="1318"/>
      <c r="L139" s="1318"/>
      <c r="M139" s="1318"/>
      <c r="N139" s="1318"/>
      <c r="O139" s="1318"/>
      <c r="P139" s="1318"/>
      <c r="Q139" s="1318"/>
      <c r="R139" s="1318"/>
      <c r="S139" s="1318"/>
      <c r="T139" s="1318"/>
      <c r="U139" s="1318"/>
      <c r="V139" s="1318"/>
      <c r="W139" s="1318"/>
      <c r="X139" s="1318"/>
      <c r="Y139" s="1318"/>
      <c r="Z139" s="1318"/>
      <c r="AA139" s="1319"/>
      <c r="AB139" s="1319"/>
      <c r="AC139" s="1319"/>
      <c r="AD139" s="1319"/>
      <c r="AE139" s="1319"/>
      <c r="AF139" s="1319"/>
      <c r="AG139" s="1319"/>
      <c r="AH139" s="1318"/>
      <c r="AI139" s="1318"/>
      <c r="AJ139" s="1318"/>
      <c r="AK139" s="1331"/>
      <c r="AL139" s="1331"/>
    </row>
  </sheetData>
  <mergeCells count="980">
    <mergeCell ref="E55:F55"/>
    <mergeCell ref="K55:L55"/>
    <mergeCell ref="Q55:R55"/>
    <mergeCell ref="E56:F56"/>
    <mergeCell ref="K56:L56"/>
    <mergeCell ref="Q56:R56"/>
    <mergeCell ref="E57:F57"/>
    <mergeCell ref="K57:L57"/>
    <mergeCell ref="Q57:R57"/>
    <mergeCell ref="E51:F51"/>
    <mergeCell ref="K51:L51"/>
    <mergeCell ref="Q51:R51"/>
    <mergeCell ref="E52:F52"/>
    <mergeCell ref="K52:L52"/>
    <mergeCell ref="Q52:R52"/>
    <mergeCell ref="E54:F54"/>
    <mergeCell ref="K54:L54"/>
    <mergeCell ref="Q54:R54"/>
    <mergeCell ref="E49:F49"/>
    <mergeCell ref="K49:L49"/>
    <mergeCell ref="Q49:R49"/>
    <mergeCell ref="E50:F50"/>
    <mergeCell ref="K50:L50"/>
    <mergeCell ref="Q50:R50"/>
    <mergeCell ref="U8:V8"/>
    <mergeCell ref="U9:V9"/>
    <mergeCell ref="U10:V10"/>
    <mergeCell ref="U17:V17"/>
    <mergeCell ref="U18:V18"/>
    <mergeCell ref="U19:V19"/>
    <mergeCell ref="U20:V20"/>
    <mergeCell ref="U21:V21"/>
    <mergeCell ref="U22:V22"/>
    <mergeCell ref="U11:V11"/>
    <mergeCell ref="U12:V12"/>
    <mergeCell ref="U13:V13"/>
    <mergeCell ref="U14:V14"/>
    <mergeCell ref="U15:V15"/>
    <mergeCell ref="U16:V16"/>
    <mergeCell ref="N30:O30"/>
    <mergeCell ref="G31:J36"/>
    <mergeCell ref="N31:O31"/>
    <mergeCell ref="A1:K1"/>
    <mergeCell ref="AY1:BE1"/>
    <mergeCell ref="G2:J7"/>
    <mergeCell ref="T2:W7"/>
    <mergeCell ref="AM2:AN2"/>
    <mergeCell ref="AW2:BA2"/>
    <mergeCell ref="BB2:BF2"/>
    <mergeCell ref="CM2:CN2"/>
    <mergeCell ref="A3:D3"/>
    <mergeCell ref="A6:D6"/>
    <mergeCell ref="BG2:BK2"/>
    <mergeCell ref="BL2:BP2"/>
    <mergeCell ref="BQ2:BU2"/>
    <mergeCell ref="BV2:BZ2"/>
    <mergeCell ref="CA2:CE2"/>
    <mergeCell ref="CF2:CJ2"/>
    <mergeCell ref="N32:O32"/>
    <mergeCell ref="N33:O33"/>
    <mergeCell ref="N34:O34"/>
    <mergeCell ref="N35:O35"/>
    <mergeCell ref="N36:O36"/>
    <mergeCell ref="U23:V23"/>
    <mergeCell ref="I25:K25"/>
    <mergeCell ref="N26:O26"/>
    <mergeCell ref="N27:O27"/>
    <mergeCell ref="N28:O28"/>
    <mergeCell ref="N29:O29"/>
    <mergeCell ref="Q27:R27"/>
    <mergeCell ref="Q28:R28"/>
    <mergeCell ref="Q29:R29"/>
    <mergeCell ref="Q30:R30"/>
    <mergeCell ref="Q31:R31"/>
    <mergeCell ref="Q32:R32"/>
    <mergeCell ref="Q33:R33"/>
    <mergeCell ref="Q34:R34"/>
    <mergeCell ref="Q35:R35"/>
    <mergeCell ref="Q36:R36"/>
    <mergeCell ref="N37:O37"/>
    <mergeCell ref="N38:O38"/>
    <mergeCell ref="N39:O39"/>
    <mergeCell ref="G40:J45"/>
    <mergeCell ref="N40:O40"/>
    <mergeCell ref="N41:O41"/>
    <mergeCell ref="N42:O42"/>
    <mergeCell ref="N43:O43"/>
    <mergeCell ref="N44:O44"/>
    <mergeCell ref="N45:O45"/>
    <mergeCell ref="Q37:R37"/>
    <mergeCell ref="Q38:R38"/>
    <mergeCell ref="Q39:R39"/>
    <mergeCell ref="Q40:R40"/>
    <mergeCell ref="Q41:R41"/>
    <mergeCell ref="Q42:R42"/>
    <mergeCell ref="Q43:R43"/>
    <mergeCell ref="Q44:R44"/>
    <mergeCell ref="Q45:R45"/>
    <mergeCell ref="AD50:AG50"/>
    <mergeCell ref="T51:U51"/>
    <mergeCell ref="T52:U52"/>
    <mergeCell ref="T54:U54"/>
    <mergeCell ref="AA54:AB54"/>
    <mergeCell ref="T55:U55"/>
    <mergeCell ref="N46:O46"/>
    <mergeCell ref="N47:O47"/>
    <mergeCell ref="N48:O48"/>
    <mergeCell ref="T49:U49"/>
    <mergeCell ref="T50:U50"/>
    <mergeCell ref="AA50:AB50"/>
    <mergeCell ref="Q46:R46"/>
    <mergeCell ref="Q47:R47"/>
    <mergeCell ref="D60:G60"/>
    <mergeCell ref="H60:M60"/>
    <mergeCell ref="N60:S60"/>
    <mergeCell ref="T60:X60"/>
    <mergeCell ref="AA60:AB60"/>
    <mergeCell ref="CM60:CN60"/>
    <mergeCell ref="T56:U56"/>
    <mergeCell ref="T57:U57"/>
    <mergeCell ref="AA58:AB58"/>
    <mergeCell ref="B59:X59"/>
    <mergeCell ref="AA59:AB59"/>
    <mergeCell ref="AK59:AL59"/>
    <mergeCell ref="B62:C62"/>
    <mergeCell ref="D62:G62"/>
    <mergeCell ref="BB61:BF61"/>
    <mergeCell ref="BG61:BK61"/>
    <mergeCell ref="BL61:BP61"/>
    <mergeCell ref="BQ61:BU61"/>
    <mergeCell ref="BV61:BZ61"/>
    <mergeCell ref="CA61:CE61"/>
    <mergeCell ref="AW61:BA61"/>
    <mergeCell ref="B64:C64"/>
    <mergeCell ref="D64:G64"/>
    <mergeCell ref="H65:I65"/>
    <mergeCell ref="K65:M65"/>
    <mergeCell ref="N65:O65"/>
    <mergeCell ref="Q65:S65"/>
    <mergeCell ref="T65:V65"/>
    <mergeCell ref="W65:X65"/>
    <mergeCell ref="B63:C63"/>
    <mergeCell ref="D63:G63"/>
    <mergeCell ref="H63:I63"/>
    <mergeCell ref="K63:M63"/>
    <mergeCell ref="N63:O63"/>
    <mergeCell ref="Q63:S63"/>
    <mergeCell ref="T63:V63"/>
    <mergeCell ref="W63:X63"/>
    <mergeCell ref="H64:I64"/>
    <mergeCell ref="K64:M64"/>
    <mergeCell ref="N64:O64"/>
    <mergeCell ref="Q64:S64"/>
    <mergeCell ref="T64:V64"/>
    <mergeCell ref="W64:X64"/>
    <mergeCell ref="W66:X66"/>
    <mergeCell ref="H67:I67"/>
    <mergeCell ref="K67:M67"/>
    <mergeCell ref="N67:O67"/>
    <mergeCell ref="Q67:S67"/>
    <mergeCell ref="T67:V67"/>
    <mergeCell ref="W67:X67"/>
    <mergeCell ref="B65:C65"/>
    <mergeCell ref="D65:G65"/>
    <mergeCell ref="B67:C67"/>
    <mergeCell ref="D67:G67"/>
    <mergeCell ref="B66:C66"/>
    <mergeCell ref="D66:G66"/>
    <mergeCell ref="H66:I66"/>
    <mergeCell ref="K66:M66"/>
    <mergeCell ref="N66:O66"/>
    <mergeCell ref="Q66:S66"/>
    <mergeCell ref="T66:V66"/>
    <mergeCell ref="B68:C68"/>
    <mergeCell ref="D68:G68"/>
    <mergeCell ref="H68:I68"/>
    <mergeCell ref="K68:M68"/>
    <mergeCell ref="N68:O68"/>
    <mergeCell ref="Q68:S68"/>
    <mergeCell ref="T68:V68"/>
    <mergeCell ref="W68:X68"/>
    <mergeCell ref="H69:I69"/>
    <mergeCell ref="K69:M69"/>
    <mergeCell ref="N69:O69"/>
    <mergeCell ref="Q69:S69"/>
    <mergeCell ref="T69:V69"/>
    <mergeCell ref="W69:X69"/>
    <mergeCell ref="W70:X70"/>
    <mergeCell ref="H71:I71"/>
    <mergeCell ref="K71:M71"/>
    <mergeCell ref="N71:O71"/>
    <mergeCell ref="Q71:S71"/>
    <mergeCell ref="T71:V71"/>
    <mergeCell ref="W71:X71"/>
    <mergeCell ref="B69:C69"/>
    <mergeCell ref="D69:G69"/>
    <mergeCell ref="B70:C70"/>
    <mergeCell ref="D70:G70"/>
    <mergeCell ref="B71:C71"/>
    <mergeCell ref="D71:G71"/>
    <mergeCell ref="H70:I70"/>
    <mergeCell ref="K70:M70"/>
    <mergeCell ref="N70:O70"/>
    <mergeCell ref="Q70:S70"/>
    <mergeCell ref="T70:V70"/>
    <mergeCell ref="BX106:BY106"/>
    <mergeCell ref="CC106:CD106"/>
    <mergeCell ref="CH106:CI106"/>
    <mergeCell ref="CM106:CN106"/>
    <mergeCell ref="AK105:AL105"/>
    <mergeCell ref="AY106:BA106"/>
    <mergeCell ref="BD106:BF106"/>
    <mergeCell ref="BI106:BJ106"/>
    <mergeCell ref="BN106:BO106"/>
    <mergeCell ref="BS106:BT106"/>
    <mergeCell ref="AL63:AM63"/>
    <mergeCell ref="AN63:AQ63"/>
    <mergeCell ref="AL64:AM64"/>
    <mergeCell ref="AN64:AQ64"/>
    <mergeCell ref="AL65:AM65"/>
    <mergeCell ref="AN65:AQ65"/>
    <mergeCell ref="AL66:AM66"/>
    <mergeCell ref="AN66:AQ66"/>
    <mergeCell ref="AL67:AM67"/>
    <mergeCell ref="AN67:AQ67"/>
    <mergeCell ref="AL74:AM74"/>
    <mergeCell ref="AN74:AQ74"/>
    <mergeCell ref="AL75:AM75"/>
    <mergeCell ref="AN75:AQ75"/>
    <mergeCell ref="AL76:AM76"/>
    <mergeCell ref="AN76:AQ76"/>
    <mergeCell ref="AL77:AM77"/>
    <mergeCell ref="AN77:AQ77"/>
    <mergeCell ref="AL68:AM68"/>
    <mergeCell ref="AN68:AQ68"/>
    <mergeCell ref="AL69:AM69"/>
    <mergeCell ref="AN69:AQ69"/>
    <mergeCell ref="AL71:AM71"/>
    <mergeCell ref="AN71:AQ71"/>
    <mergeCell ref="AL72:AM72"/>
    <mergeCell ref="AN72:AQ72"/>
    <mergeCell ref="AL73:AM73"/>
    <mergeCell ref="AN73:AQ73"/>
    <mergeCell ref="CP2:CS2"/>
    <mergeCell ref="CT2:CW2"/>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CF61:CJ61"/>
    <mergeCell ref="CM61:CN61"/>
    <mergeCell ref="B72:C72"/>
    <mergeCell ref="D72:G72"/>
    <mergeCell ref="H72:I72"/>
    <mergeCell ref="K72:M72"/>
    <mergeCell ref="N72:O72"/>
    <mergeCell ref="Q72:S72"/>
    <mergeCell ref="T72:V72"/>
    <mergeCell ref="W72:X72"/>
    <mergeCell ref="B73:C73"/>
    <mergeCell ref="D73:G73"/>
    <mergeCell ref="H73:I73"/>
    <mergeCell ref="K73:M73"/>
    <mergeCell ref="N73:O73"/>
    <mergeCell ref="Q73:S73"/>
    <mergeCell ref="T73:V73"/>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02:L102"/>
    <mergeCell ref="K103:L103"/>
    <mergeCell ref="K104:L104"/>
    <mergeCell ref="K105:L105"/>
    <mergeCell ref="K106:L106"/>
    <mergeCell ref="K107:L107"/>
    <mergeCell ref="K108:L108"/>
    <mergeCell ref="K109:L109"/>
    <mergeCell ref="K110:L110"/>
    <mergeCell ref="K120:L120"/>
    <mergeCell ref="K121:L121"/>
    <mergeCell ref="K122:L122"/>
    <mergeCell ref="K123:L123"/>
    <mergeCell ref="K124:L124"/>
    <mergeCell ref="K125:L125"/>
    <mergeCell ref="K126:L126"/>
    <mergeCell ref="K127:L127"/>
    <mergeCell ref="K111:L111"/>
    <mergeCell ref="K112:L112"/>
    <mergeCell ref="K113:L113"/>
    <mergeCell ref="K114:L114"/>
    <mergeCell ref="K115:L115"/>
    <mergeCell ref="K116:L116"/>
    <mergeCell ref="K117:L117"/>
    <mergeCell ref="K118:L118"/>
    <mergeCell ref="K119:L119"/>
  </mergeCells>
  <conditionalFormatting sqref="AM4:AO58">
    <cfRule type="cellIs" dxfId="171" priority="208" operator="between">
      <formula>30</formula>
      <formula>39</formula>
    </cfRule>
    <cfRule type="cellIs" dxfId="170" priority="209" operator="between">
      <formula>90</formula>
      <formula>99</formula>
    </cfRule>
    <cfRule type="cellIs" dxfId="169" priority="210" operator="between">
      <formula>40</formula>
      <formula>49</formula>
    </cfRule>
    <cfRule type="cellIs" dxfId="168" priority="211" operator="between">
      <formula>50</formula>
      <formula>59</formula>
    </cfRule>
    <cfRule type="cellIs" dxfId="167" priority="212" operator="between">
      <formula>60</formula>
      <formula>69</formula>
    </cfRule>
    <cfRule type="cellIs" dxfId="166" priority="213" operator="between">
      <formula>70</formula>
      <formula>79</formula>
    </cfRule>
    <cfRule type="cellIs" dxfId="165" priority="214" operator="between">
      <formula>80</formula>
      <formula>89</formula>
    </cfRule>
  </conditionalFormatting>
  <conditionalFormatting sqref="C9:C46 I9:I15 O9:O14 W9:W22">
    <cfRule type="containsText" dxfId="164" priority="88" operator="containsText" text="HL">
      <formula>NOT(ISERROR(SEARCH("HL",C9)))</formula>
    </cfRule>
    <cfRule type="containsText" dxfId="163" priority="89" operator="containsText" text="HD">
      <formula>NOT(ISERROR(SEARCH("HD",C9)))</formula>
    </cfRule>
    <cfRule type="containsText" dxfId="162" priority="90" operator="containsText" text="HW">
      <formula>NOT(ISERROR(SEARCH("HW",C9)))</formula>
    </cfRule>
    <cfRule type="containsText" dxfId="161" priority="91" operator="containsText" text="AL">
      <formula>NOT(ISERROR(SEARCH("AL",C9)))</formula>
    </cfRule>
    <cfRule type="containsText" dxfId="160" priority="92" operator="containsText" text="AD">
      <formula>NOT(ISERROR(SEARCH("AD",C9)))</formula>
    </cfRule>
    <cfRule type="containsText" dxfId="159" priority="93" operator="containsText" text="AW">
      <formula>NOT(ISERROR(SEARCH("AW",C9)))</formula>
    </cfRule>
  </conditionalFormatting>
  <conditionalFormatting sqref="I16 O15:O16 W23 O20:O24 I30 I39">
    <cfRule type="containsText" dxfId="158" priority="94" operator="containsText" text="ND">
      <formula>NOT(ISERROR(SEARCH("ND",I15)))</formula>
    </cfRule>
    <cfRule type="containsText" dxfId="157" priority="95" operator="containsText" text="NW">
      <formula>NOT(ISERROR(SEARCH("NW",I15)))</formula>
    </cfRule>
    <cfRule type="containsText" dxfId="156" priority="96" operator="containsText" text="NL">
      <formula>NOT(ISERROR(SEARCH("NL",I15)))</formula>
    </cfRule>
  </conditionalFormatting>
  <conditionalFormatting sqref="AD64:AE99">
    <cfRule type="cellIs" dxfId="155" priority="65" operator="between">
      <formula>90</formula>
      <formula>99</formula>
    </cfRule>
    <cfRule type="cellIs" dxfId="154" priority="66" operator="between">
      <formula>40</formula>
      <formula>49</formula>
    </cfRule>
    <cfRule type="cellIs" dxfId="153" priority="67" operator="between">
      <formula>50</formula>
      <formula>59</formula>
    </cfRule>
    <cfRule type="cellIs" dxfId="152" priority="68" operator="between">
      <formula>60</formula>
      <formula>69</formula>
    </cfRule>
    <cfRule type="cellIs" dxfId="151" priority="69" operator="between">
      <formula>70</formula>
      <formula>79</formula>
    </cfRule>
    <cfRule type="cellIs" dxfId="150" priority="70" operator="between">
      <formula>80</formula>
      <formula>89</formula>
    </cfRule>
  </conditionalFormatting>
  <conditionalFormatting sqref="AC64:AC99">
    <cfRule type="beginsWith" dxfId="149" priority="49" operator="beginsWith" text="ST">
      <formula>LEFT(AC64,LEN("ST"))="ST"</formula>
    </cfRule>
    <cfRule type="beginsWith" dxfId="148" priority="50" operator="beginsWith" text="RW">
      <formula>LEFT(AC64,LEN("RW"))="RW"</formula>
    </cfRule>
    <cfRule type="beginsWith" dxfId="147" priority="51" operator="beginsWith" text="LW">
      <formula>LEFT(AC64,LEN("LW"))="LW"</formula>
    </cfRule>
    <cfRule type="beginsWith" dxfId="146" priority="52" operator="beginsWith" text="LF">
      <formula>LEFT(AC64,LEN("LF"))="LF"</formula>
    </cfRule>
    <cfRule type="beginsWith" dxfId="145" priority="53" operator="beginsWith" text="CF">
      <formula>LEFT(AC64,LEN("CF"))="CF"</formula>
    </cfRule>
    <cfRule type="beginsWith" dxfId="144" priority="54" operator="beginsWith" text="CAM">
      <formula>LEFT(AC64,LEN("CAM"))="CAM"</formula>
    </cfRule>
    <cfRule type="beginsWith" dxfId="143" priority="55" operator="beginsWith" text="LM">
      <formula>LEFT(AC64,LEN("LM"))="LM"</formula>
    </cfRule>
    <cfRule type="beginsWith" dxfId="142" priority="56" operator="beginsWith" text="CM">
      <formula>LEFT(AC64,LEN("CM"))="CM"</formula>
    </cfRule>
    <cfRule type="beginsWith" dxfId="141" priority="57" operator="beginsWith" text="RM">
      <formula>LEFT(AC64,LEN("RM"))="RM"</formula>
    </cfRule>
    <cfRule type="beginsWith" dxfId="140" priority="58" operator="beginsWith" text="CDM">
      <formula>LEFT(AC64,LEN("CDM"))="CDM"</formula>
    </cfRule>
    <cfRule type="beginsWith" dxfId="139" priority="59" operator="beginsWith" text="LWB">
      <formula>LEFT(AC64,LEN("LWB"))="LWB"</formula>
    </cfRule>
    <cfRule type="beginsWith" dxfId="138" priority="60" operator="beginsWith" text="RWB">
      <formula>LEFT(AC64,LEN("RWB"))="RWB"</formula>
    </cfRule>
    <cfRule type="beginsWith" dxfId="137" priority="61" operator="beginsWith" text="RB">
      <formula>LEFT(AC64,LEN("RB"))="RB"</formula>
    </cfRule>
    <cfRule type="beginsWith" dxfId="136" priority="62" operator="beginsWith" text="CB">
      <formula>LEFT(AC64,LEN("CB"))="CB"</formula>
    </cfRule>
    <cfRule type="beginsWith" dxfId="135" priority="63" operator="beginsWith" text="LB">
      <formula>LEFT(AC64,LEN("LB"))="LB"</formula>
    </cfRule>
    <cfRule type="beginsWith" dxfId="134" priority="64" operator="beginsWith" text="GK">
      <formula>LEFT(AC64,LEN("GK"))="GK"</formula>
    </cfRule>
  </conditionalFormatting>
  <conditionalFormatting sqref="AL4:AL58">
    <cfRule type="beginsWith" dxfId="133" priority="33" operator="beginsWith" text="ST">
      <formula>LEFT(AL4,LEN("ST"))="ST"</formula>
    </cfRule>
    <cfRule type="beginsWith" dxfId="132" priority="34" operator="beginsWith" text="RW">
      <formula>LEFT(AL4,LEN("RW"))="RW"</formula>
    </cfRule>
    <cfRule type="beginsWith" dxfId="131" priority="35" operator="beginsWith" text="LW">
      <formula>LEFT(AL4,LEN("LW"))="LW"</formula>
    </cfRule>
    <cfRule type="beginsWith" dxfId="130" priority="36" operator="beginsWith" text="LF">
      <formula>LEFT(AL4,LEN("LF"))="LF"</formula>
    </cfRule>
    <cfRule type="beginsWith" dxfId="129" priority="37" operator="beginsWith" text="CF">
      <formula>LEFT(AL4,LEN("CF"))="CF"</formula>
    </cfRule>
    <cfRule type="beginsWith" dxfId="128" priority="38" operator="beginsWith" text="CAM">
      <formula>LEFT(AL4,LEN("CAM"))="CAM"</formula>
    </cfRule>
    <cfRule type="beginsWith" dxfId="127" priority="39" operator="beginsWith" text="LM">
      <formula>LEFT(AL4,LEN("LM"))="LM"</formula>
    </cfRule>
    <cfRule type="beginsWith" dxfId="126" priority="40" operator="beginsWith" text="CM">
      <formula>LEFT(AL4,LEN("CM"))="CM"</formula>
    </cfRule>
    <cfRule type="beginsWith" dxfId="125" priority="41" operator="beginsWith" text="RM">
      <formula>LEFT(AL4,LEN("RM"))="RM"</formula>
    </cfRule>
    <cfRule type="beginsWith" dxfId="124" priority="42" operator="beginsWith" text="CDM">
      <formula>LEFT(AL4,LEN("CDM"))="CDM"</formula>
    </cfRule>
    <cfRule type="beginsWith" dxfId="123" priority="43" operator="beginsWith" text="LWB">
      <formula>LEFT(AL4,LEN("LWB"))="LWB"</formula>
    </cfRule>
    <cfRule type="beginsWith" dxfId="122" priority="44" operator="beginsWith" text="RWB">
      <formula>LEFT(AL4,LEN("RWB"))="RWB"</formula>
    </cfRule>
    <cfRule type="beginsWith" dxfId="121" priority="45" operator="beginsWith" text="RB">
      <formula>LEFT(AL4,LEN("RB"))="RB"</formula>
    </cfRule>
    <cfRule type="beginsWith" dxfId="120" priority="46" operator="beginsWith" text="CB">
      <formula>LEFT(AL4,LEN("CB"))="CB"</formula>
    </cfRule>
    <cfRule type="beginsWith" dxfId="119" priority="47" operator="beginsWith" text="LB">
      <formula>LEFT(AL4,LEN("LB"))="LB"</formula>
    </cfRule>
    <cfRule type="beginsWith" dxfId="118" priority="48" operator="beginsWith" text="GK">
      <formula>LEFT(AL4,LEN("GK"))="GK"</formula>
    </cfRule>
  </conditionalFormatting>
  <conditionalFormatting sqref="AK104">
    <cfRule type="containsText" dxfId="117" priority="18" operator="containsText" text="RW">
      <formula>NOT(ISERROR(SEARCH("RW",AK104)))</formula>
    </cfRule>
    <cfRule type="containsText" dxfId="116" priority="19" operator="containsText" text="LW">
      <formula>NOT(ISERROR(SEARCH("LW",AK104)))</formula>
    </cfRule>
    <cfRule type="containsText" dxfId="115" priority="20" operator="containsText" text="LF">
      <formula>NOT(ISERROR(SEARCH("LF",AK104)))</formula>
    </cfRule>
    <cfRule type="containsText" dxfId="114" priority="21" operator="containsText" text="CF">
      <formula>NOT(ISERROR(SEARCH("CF",AK104)))</formula>
    </cfRule>
    <cfRule type="containsText" dxfId="113" priority="22" operator="containsText" text="CF">
      <formula>NOT(ISERROR(SEARCH("CF",AK104)))</formula>
    </cfRule>
    <cfRule type="containsText" dxfId="112" priority="23" operator="containsText" text="CAM">
      <formula>NOT(ISERROR(SEARCH("CAM",AK104)))</formula>
    </cfRule>
    <cfRule type="containsText" dxfId="111" priority="24" operator="containsText" text="LM">
      <formula>NOT(ISERROR(SEARCH("LM",AK104)))</formula>
    </cfRule>
    <cfRule type="containsText" dxfId="110" priority="25" operator="containsText" text="RM">
      <formula>NOT(ISERROR(SEARCH("RM",AK104)))</formula>
    </cfRule>
    <cfRule type="containsText" dxfId="109" priority="26" operator="containsText" text="CDM">
      <formula>NOT(ISERROR(SEARCH("CDM",AK104)))</formula>
    </cfRule>
    <cfRule type="containsText" dxfId="108" priority="27" operator="containsText" text="LWB">
      <formula>NOT(ISERROR(SEARCH("LWB",AK104)))</formula>
    </cfRule>
    <cfRule type="containsText" dxfId="107" priority="28" operator="containsText" text="RWB">
      <formula>NOT(ISERROR(SEARCH("RWB",AK104)))</formula>
    </cfRule>
    <cfRule type="containsText" dxfId="106" priority="29" operator="containsText" text="RB">
      <formula>NOT(ISERROR(SEARCH("RB",AK104)))</formula>
    </cfRule>
    <cfRule type="containsText" dxfId="105" priority="30" operator="containsText" text="CB">
      <formula>NOT(ISERROR(SEARCH("CB",AK104)))</formula>
    </cfRule>
    <cfRule type="containsText" dxfId="104" priority="31" operator="containsText" text="LB">
      <formula>NOT(ISERROR(SEARCH("LB",AK104)))</formula>
    </cfRule>
    <cfRule type="containsText" dxfId="103" priority="32" operator="containsText" text="GK">
      <formula>NOT(ISERROR(SEARCH("GK",AK104)))</formula>
    </cfRule>
  </conditionalFormatting>
  <conditionalFormatting sqref="AL104">
    <cfRule type="containsText" dxfId="102" priority="1" operator="containsText" text="ST">
      <formula>NOT(ISERROR(SEARCH("ST",AL104)))</formula>
    </cfRule>
    <cfRule type="containsText" dxfId="101" priority="2" operator="containsText" text="RW">
      <formula>NOT(ISERROR(SEARCH("RW",AL104)))</formula>
    </cfRule>
    <cfRule type="containsText" dxfId="100" priority="3" operator="containsText" text="LW">
      <formula>NOT(ISERROR(SEARCH("LW",AL104)))</formula>
    </cfRule>
    <cfRule type="containsText" dxfId="99" priority="4" operator="containsText" text="LF">
      <formula>NOT(ISERROR(SEARCH("LF",AL104)))</formula>
    </cfRule>
    <cfRule type="containsText" dxfId="98" priority="5" operator="containsText" text="CF">
      <formula>NOT(ISERROR(SEARCH("CF",AL104)))</formula>
    </cfRule>
    <cfRule type="containsText" dxfId="97" priority="6" operator="containsText" text="CF">
      <formula>NOT(ISERROR(SEARCH("CF",AL104)))</formula>
    </cfRule>
    <cfRule type="containsText" dxfId="96" priority="7" operator="containsText" text="CAM">
      <formula>NOT(ISERROR(SEARCH("CAM",AL104)))</formula>
    </cfRule>
    <cfRule type="containsText" dxfId="95" priority="8" operator="containsText" text="LM">
      <formula>NOT(ISERROR(SEARCH("LM",AL104)))</formula>
    </cfRule>
    <cfRule type="containsText" dxfId="94" priority="9" operator="containsText" text="CM">
      <formula>NOT(ISERROR(SEARCH("CM",AL104)))</formula>
    </cfRule>
    <cfRule type="containsText" dxfId="93" priority="10" operator="containsText" text="RM">
      <formula>NOT(ISERROR(SEARCH("RM",AL104)))</formula>
    </cfRule>
    <cfRule type="containsText" dxfId="92" priority="11" operator="containsText" text="CDM">
      <formula>NOT(ISERROR(SEARCH("CDM",AL104)))</formula>
    </cfRule>
    <cfRule type="containsText" dxfId="91" priority="12" operator="containsText" text="LWB">
      <formula>NOT(ISERROR(SEARCH("LWB",AL104)))</formula>
    </cfRule>
    <cfRule type="containsText" dxfId="90" priority="13" operator="containsText" text="RWB">
      <formula>NOT(ISERROR(SEARCH("RWB",AL104)))</formula>
    </cfRule>
    <cfRule type="containsText" dxfId="89" priority="14" operator="containsText" text="RB">
      <formula>NOT(ISERROR(SEARCH("RB",AL104)))</formula>
    </cfRule>
    <cfRule type="containsText" dxfId="88" priority="15" operator="containsText" text="CB">
      <formula>NOT(ISERROR(SEARCH("CB",AL104)))</formula>
    </cfRule>
    <cfRule type="containsText" dxfId="87" priority="16" operator="containsText" text="LB">
      <formula>NOT(ISERROR(SEARCH("LB",AL104)))</formula>
    </cfRule>
    <cfRule type="containsText" dxfId="86" priority="17" operator="containsText" text="GK">
      <formula>NOT(ISERROR(SEARCH("GK",AL104)))</formula>
    </cfRule>
  </conditionalFormatting>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1"/>
  </sheetPr>
  <dimension ref="A1:EJ139"/>
  <sheetViews>
    <sheetView showGridLines="0" topLeftCell="A7" zoomScale="90" zoomScaleNormal="90" workbookViewId="0">
      <selection activeCell="J39" activeCellId="2" sqref="P9:P16 J30 J39"/>
    </sheetView>
  </sheetViews>
  <sheetFormatPr defaultRowHeight="15.75" x14ac:dyDescent="0.25"/>
  <cols>
    <col min="1" max="1" width="5.140625" style="327" customWidth="1"/>
    <col min="2" max="2" width="12.140625" style="327" customWidth="1"/>
    <col min="3" max="4" width="5.140625" style="327" customWidth="1"/>
    <col min="5" max="5" width="0.5703125" style="327" customWidth="1"/>
    <col min="6" max="7" width="5.140625" style="327" customWidth="1"/>
    <col min="8" max="8" width="12.140625" style="327" customWidth="1"/>
    <col min="9" max="10" width="5.140625" style="327" customWidth="1"/>
    <col min="11" max="11" width="0.5703125" style="327" customWidth="1"/>
    <col min="12" max="13" width="5.140625" style="327" customWidth="1"/>
    <col min="14" max="14" width="12.140625" style="327" customWidth="1"/>
    <col min="15" max="16" width="5.140625" style="327" customWidth="1"/>
    <col min="17" max="17" width="0.5703125" style="327" customWidth="1"/>
    <col min="18" max="20" width="5.140625" style="327" customWidth="1"/>
    <col min="21" max="22" width="6.140625" style="327" customWidth="1"/>
    <col min="23" max="23" width="5.140625" style="327" customWidth="1"/>
    <col min="24" max="24" width="5.7109375" style="327" customWidth="1"/>
    <col min="25" max="25" width="2.42578125" style="327" customWidth="1"/>
    <col min="26" max="26" width="4.28515625" style="327" customWidth="1"/>
    <col min="27" max="33" width="11.7109375" style="1" customWidth="1"/>
    <col min="34" max="34" width="2.42578125" style="327" customWidth="1"/>
    <col min="35" max="35" width="2.85546875" style="327" customWidth="1"/>
    <col min="36" max="36" width="4.28515625" style="822" customWidth="1"/>
    <col min="37" max="37" width="18.7109375" style="533" customWidth="1"/>
    <col min="38" max="38" width="10" style="533" customWidth="1"/>
    <col min="39" max="40" width="5.140625" style="533" customWidth="1"/>
    <col min="41" max="41" width="10" style="789" customWidth="1"/>
    <col min="42" max="42" width="5.140625" style="533" customWidth="1"/>
    <col min="43" max="46" width="6.28515625" style="327" customWidth="1"/>
    <col min="47" max="50" width="7" style="327" customWidth="1"/>
    <col min="51" max="88" width="7.42578125" style="327" customWidth="1"/>
    <col min="89" max="92" width="6.7109375" style="327" customWidth="1"/>
    <col min="93" max="93" width="17.140625" style="327" customWidth="1"/>
    <col min="94" max="109" width="7.5703125" style="327" customWidth="1"/>
    <col min="110" max="110" width="7.5703125" style="1318" customWidth="1"/>
    <col min="111" max="111" width="10.85546875" style="327" customWidth="1"/>
    <col min="112" max="113" width="7.5703125" style="327" customWidth="1"/>
    <col min="114" max="114" width="10.85546875" style="327" customWidth="1"/>
    <col min="115" max="116" width="7.5703125" style="327" customWidth="1"/>
    <col min="117" max="117" width="10.85546875" style="327" customWidth="1"/>
    <col min="118" max="119" width="7.5703125" style="327" customWidth="1"/>
    <col min="120" max="120" width="10.85546875" style="327" customWidth="1"/>
    <col min="121" max="122" width="7.5703125" style="327" customWidth="1"/>
    <col min="123" max="123" width="10.85546875" style="327" customWidth="1"/>
    <col min="124" max="125" width="7.5703125" style="327" customWidth="1"/>
    <col min="126" max="126" width="10.85546875" style="327" customWidth="1"/>
    <col min="127" max="128" width="7.5703125" style="327" customWidth="1"/>
    <col min="129" max="129" width="10.85546875" style="327" customWidth="1"/>
    <col min="130" max="131" width="7.5703125" style="327" customWidth="1"/>
    <col min="132" max="132" width="10.85546875" style="327" customWidth="1"/>
    <col min="133" max="134" width="7.5703125" style="327" customWidth="1"/>
    <col min="135" max="135" width="10.85546875" style="327" customWidth="1"/>
    <col min="136" max="137" width="7.5703125" style="327" customWidth="1"/>
    <col min="138" max="138" width="10.85546875" style="327" customWidth="1"/>
    <col min="139" max="140" width="7.5703125" style="327" customWidth="1"/>
    <col min="141" max="16384" width="9.140625" style="327"/>
  </cols>
  <sheetData>
    <row r="1" spans="1:140" ht="30" customHeight="1" thickBot="1" x14ac:dyDescent="0.45">
      <c r="A1" s="1843" t="s">
        <v>819</v>
      </c>
      <c r="B1" s="1843"/>
      <c r="C1" s="1843"/>
      <c r="D1" s="1843"/>
      <c r="E1" s="1843"/>
      <c r="F1" s="1843"/>
      <c r="G1" s="1843"/>
      <c r="H1" s="1843"/>
      <c r="I1" s="1843"/>
      <c r="J1" s="1843"/>
      <c r="K1" s="1843"/>
      <c r="L1" s="1008"/>
      <c r="M1" s="624"/>
      <c r="N1" s="624"/>
      <c r="O1" s="624"/>
      <c r="P1" s="624"/>
      <c r="Q1" s="624"/>
      <c r="R1" s="624"/>
      <c r="S1" s="624"/>
      <c r="T1" s="624"/>
      <c r="U1" s="624"/>
      <c r="V1" s="624"/>
      <c r="W1" s="624"/>
      <c r="X1" s="624"/>
      <c r="Y1" s="624"/>
      <c r="Z1" s="624"/>
      <c r="AA1" s="624"/>
      <c r="AB1" s="625"/>
      <c r="AC1" s="625"/>
      <c r="AD1" s="625"/>
      <c r="AE1" s="625"/>
      <c r="AF1" s="624"/>
      <c r="AG1" s="624"/>
      <c r="AH1" s="624"/>
      <c r="AI1" s="624"/>
      <c r="AJ1" s="624"/>
      <c r="AK1" s="624"/>
      <c r="AL1" s="1007"/>
      <c r="AM1" s="1007"/>
      <c r="AN1" s="1007"/>
      <c r="AO1" s="1007"/>
      <c r="AP1" s="1007"/>
      <c r="AQ1" s="632"/>
      <c r="AR1" s="632"/>
      <c r="AS1" s="632"/>
      <c r="AT1" s="632"/>
      <c r="AU1" s="632"/>
      <c r="AV1" s="632"/>
      <c r="AW1" s="632"/>
      <c r="AX1" s="632"/>
      <c r="AY1" s="1831" t="s">
        <v>297</v>
      </c>
      <c r="AZ1" s="1832"/>
      <c r="BA1" s="1832"/>
      <c r="BB1" s="1832"/>
      <c r="BC1" s="1832"/>
      <c r="BD1" s="1832"/>
      <c r="BE1" s="18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2"/>
      <c r="CH1" s="632"/>
      <c r="CI1" s="632"/>
      <c r="CJ1" s="632"/>
      <c r="CK1" s="632"/>
      <c r="CL1" s="632"/>
      <c r="CM1" s="632"/>
      <c r="CN1" s="632"/>
      <c r="CO1" s="632"/>
      <c r="CP1" s="741"/>
      <c r="CQ1" s="741"/>
      <c r="CR1" s="741"/>
      <c r="CS1" s="741"/>
      <c r="CT1" s="741"/>
      <c r="CU1" s="741"/>
      <c r="CV1" s="741"/>
      <c r="CW1" s="741"/>
      <c r="CX1" s="741"/>
      <c r="CY1" s="741"/>
      <c r="CZ1" s="741"/>
      <c r="DA1" s="741"/>
      <c r="DB1" s="741"/>
      <c r="DC1" s="741"/>
      <c r="DD1" s="741"/>
      <c r="DE1" s="1351"/>
      <c r="DF1" s="1456"/>
      <c r="DG1" s="1232" t="s">
        <v>778</v>
      </c>
      <c r="DH1" s="1228"/>
      <c r="DI1" s="1228"/>
      <c r="DJ1" s="1095"/>
      <c r="DK1" s="1095"/>
      <c r="DL1" s="1095"/>
      <c r="DM1" s="1095"/>
      <c r="DN1" s="1095"/>
      <c r="DO1" s="1095"/>
      <c r="DP1" s="1095"/>
      <c r="DQ1" s="1095"/>
      <c r="DR1" s="1095"/>
      <c r="DS1" s="1095"/>
      <c r="DT1" s="1095"/>
      <c r="DU1" s="1095"/>
      <c r="DV1" s="822"/>
      <c r="DW1" s="822"/>
      <c r="DX1" s="822"/>
      <c r="DY1" s="822"/>
      <c r="DZ1" s="822"/>
      <c r="EA1" s="822"/>
      <c r="EB1" s="822"/>
      <c r="EC1" s="822"/>
      <c r="ED1" s="822"/>
      <c r="EE1" s="822"/>
      <c r="EF1" s="822"/>
      <c r="EG1" s="822"/>
      <c r="EH1" s="822"/>
      <c r="EI1" s="822"/>
      <c r="EJ1" s="822"/>
    </row>
    <row r="2" spans="1:140" ht="16.5" thickTop="1" x14ac:dyDescent="0.25">
      <c r="A2" s="499"/>
      <c r="B2" s="500"/>
      <c r="C2" s="500"/>
      <c r="D2" s="503"/>
      <c r="E2" s="169"/>
      <c r="F2" s="169"/>
      <c r="G2" s="1833"/>
      <c r="H2" s="1834"/>
      <c r="I2" s="1834"/>
      <c r="J2" s="1835"/>
      <c r="K2" s="325"/>
      <c r="L2" s="325"/>
      <c r="M2" s="109"/>
      <c r="N2" s="110"/>
      <c r="O2" s="110"/>
      <c r="P2" s="111"/>
      <c r="Q2" s="169"/>
      <c r="R2" s="169"/>
      <c r="S2" s="822"/>
      <c r="T2" s="2103"/>
      <c r="U2" s="2104"/>
      <c r="V2" s="2104"/>
      <c r="W2" s="2104"/>
      <c r="X2" s="535"/>
      <c r="Y2" s="822"/>
      <c r="Z2" s="822"/>
      <c r="AA2" s="68"/>
      <c r="AB2" s="68"/>
      <c r="AC2" s="818"/>
      <c r="AD2" s="68"/>
      <c r="AE2" s="68"/>
      <c r="AF2" s="818"/>
      <c r="AG2" s="68"/>
      <c r="AH2" s="822"/>
      <c r="AI2" s="633" t="s">
        <v>58</v>
      </c>
      <c r="AJ2" s="1279" t="s">
        <v>742</v>
      </c>
      <c r="AK2" s="634" t="s">
        <v>1</v>
      </c>
      <c r="AL2" s="635" t="s">
        <v>24</v>
      </c>
      <c r="AM2" s="1839" t="s">
        <v>143</v>
      </c>
      <c r="AN2" s="1840"/>
      <c r="AO2" s="784" t="s">
        <v>298</v>
      </c>
      <c r="AP2" s="1025" t="s">
        <v>299</v>
      </c>
      <c r="AQ2" s="641" t="s">
        <v>144</v>
      </c>
      <c r="AR2" s="642" t="s">
        <v>145</v>
      </c>
      <c r="AS2" s="642" t="s">
        <v>146</v>
      </c>
      <c r="AT2" s="642" t="s">
        <v>26</v>
      </c>
      <c r="AU2" s="642" t="s">
        <v>27</v>
      </c>
      <c r="AV2" s="643" t="s">
        <v>28</v>
      </c>
      <c r="AW2" s="1841" t="s">
        <v>148</v>
      </c>
      <c r="AX2" s="1842"/>
      <c r="AY2" s="1842"/>
      <c r="AZ2" s="1842"/>
      <c r="BA2" s="1842"/>
      <c r="BB2" s="1841" t="s">
        <v>7</v>
      </c>
      <c r="BC2" s="1842"/>
      <c r="BD2" s="1842"/>
      <c r="BE2" s="1842"/>
      <c r="BF2" s="1842"/>
      <c r="BG2" s="1841" t="s">
        <v>8</v>
      </c>
      <c r="BH2" s="1842"/>
      <c r="BI2" s="1842"/>
      <c r="BJ2" s="1842"/>
      <c r="BK2" s="1842"/>
      <c r="BL2" s="1841" t="s">
        <v>9</v>
      </c>
      <c r="BM2" s="1842"/>
      <c r="BN2" s="1842"/>
      <c r="BO2" s="1842"/>
      <c r="BP2" s="1842"/>
      <c r="BQ2" s="1841" t="s">
        <v>11</v>
      </c>
      <c r="BR2" s="1842"/>
      <c r="BS2" s="1842"/>
      <c r="BT2" s="1842"/>
      <c r="BU2" s="1842"/>
      <c r="BV2" s="1841" t="s">
        <v>12</v>
      </c>
      <c r="BW2" s="1842"/>
      <c r="BX2" s="1842"/>
      <c r="BY2" s="1842"/>
      <c r="BZ2" s="1842"/>
      <c r="CA2" s="1841" t="s">
        <v>149</v>
      </c>
      <c r="CB2" s="1842"/>
      <c r="CC2" s="1842"/>
      <c r="CD2" s="1842"/>
      <c r="CE2" s="1987"/>
      <c r="CF2" s="1841" t="s">
        <v>13</v>
      </c>
      <c r="CG2" s="1842"/>
      <c r="CH2" s="1842"/>
      <c r="CI2" s="1842"/>
      <c r="CJ2" s="1987"/>
      <c r="CK2" s="641" t="s">
        <v>151</v>
      </c>
      <c r="CL2" s="644" t="s">
        <v>152</v>
      </c>
      <c r="CM2" s="2006" t="s">
        <v>300</v>
      </c>
      <c r="CN2" s="2058"/>
      <c r="CO2" s="1205" t="s">
        <v>1</v>
      </c>
      <c r="CP2" s="1732" t="s">
        <v>301</v>
      </c>
      <c r="CQ2" s="1733"/>
      <c r="CR2" s="1733"/>
      <c r="CS2" s="1734"/>
      <c r="CT2" s="1732" t="s">
        <v>770</v>
      </c>
      <c r="CU2" s="1733"/>
      <c r="CV2" s="1733"/>
      <c r="CW2" s="1733"/>
      <c r="CX2" s="1732" t="s">
        <v>266</v>
      </c>
      <c r="CY2" s="1733"/>
      <c r="CZ2" s="1733"/>
      <c r="DA2" s="1734"/>
      <c r="DB2" s="1732" t="s">
        <v>774</v>
      </c>
      <c r="DC2" s="1733"/>
      <c r="DD2" s="1733"/>
      <c r="DE2" s="1735"/>
      <c r="DF2" s="1453" t="s">
        <v>820</v>
      </c>
      <c r="DG2" s="1736" t="s">
        <v>785</v>
      </c>
      <c r="DH2" s="1737"/>
      <c r="DI2" s="1737"/>
      <c r="DJ2" s="1737"/>
      <c r="DK2" s="1737"/>
      <c r="DL2" s="1737"/>
      <c r="DM2" s="1737"/>
      <c r="DN2" s="1737"/>
      <c r="DO2" s="1737"/>
      <c r="DP2" s="1737"/>
      <c r="DQ2" s="1737"/>
      <c r="DR2" s="1737"/>
      <c r="DS2" s="1737"/>
      <c r="DT2" s="1737"/>
      <c r="DU2" s="1737"/>
      <c r="DV2" s="1737"/>
      <c r="DW2" s="1737"/>
      <c r="DX2" s="1737"/>
      <c r="DY2" s="1737"/>
      <c r="DZ2" s="1737"/>
      <c r="EA2" s="1737"/>
      <c r="EB2" s="1737"/>
      <c r="EC2" s="1737"/>
      <c r="ED2" s="1737"/>
      <c r="EE2" s="1737"/>
      <c r="EF2" s="1737"/>
      <c r="EG2" s="1737"/>
      <c r="EH2" s="1737"/>
      <c r="EI2" s="1737"/>
      <c r="EJ2" s="1738"/>
    </row>
    <row r="3" spans="1:140" x14ac:dyDescent="0.25">
      <c r="A3" s="2059"/>
      <c r="B3" s="2060"/>
      <c r="C3" s="2060"/>
      <c r="D3" s="2061"/>
      <c r="E3" s="904"/>
      <c r="F3" s="904"/>
      <c r="G3" s="1833"/>
      <c r="H3" s="1834"/>
      <c r="I3" s="1834"/>
      <c r="J3" s="1835"/>
      <c r="K3" s="325"/>
      <c r="L3" s="325"/>
      <c r="M3" s="112"/>
      <c r="N3" s="113"/>
      <c r="O3" s="113"/>
      <c r="P3" s="114"/>
      <c r="Q3" s="378"/>
      <c r="R3" s="378"/>
      <c r="S3" s="46"/>
      <c r="T3" s="2103"/>
      <c r="U3" s="2104"/>
      <c r="V3" s="2104"/>
      <c r="W3" s="2104"/>
      <c r="X3" s="536"/>
      <c r="Y3" s="827"/>
      <c r="Z3" s="827"/>
      <c r="AA3" s="68"/>
      <c r="AB3" s="68"/>
      <c r="AC3" s="818"/>
      <c r="AD3" s="68"/>
      <c r="AE3" s="819"/>
      <c r="AF3" s="68"/>
      <c r="AG3" s="68"/>
      <c r="AH3" s="827"/>
      <c r="AI3" s="636"/>
      <c r="AJ3" s="636"/>
      <c r="AK3" s="637"/>
      <c r="AL3" s="638"/>
      <c r="AM3" s="639" t="s">
        <v>155</v>
      </c>
      <c r="AN3" s="639" t="s">
        <v>156</v>
      </c>
      <c r="AO3" s="1025"/>
      <c r="AP3" s="640"/>
      <c r="AQ3" s="927"/>
      <c r="AR3" s="10"/>
      <c r="AS3" s="10"/>
      <c r="AT3" s="10"/>
      <c r="AU3" s="10"/>
      <c r="AV3" s="401"/>
      <c r="AW3" s="645" t="s">
        <v>144</v>
      </c>
      <c r="AX3" s="642" t="s">
        <v>145</v>
      </c>
      <c r="AY3" s="642" t="s">
        <v>26</v>
      </c>
      <c r="AZ3" s="646" t="s">
        <v>27</v>
      </c>
      <c r="BA3" s="647" t="s">
        <v>28</v>
      </c>
      <c r="BB3" s="645" t="s">
        <v>144</v>
      </c>
      <c r="BC3" s="642" t="s">
        <v>145</v>
      </c>
      <c r="BD3" s="642" t="s">
        <v>26</v>
      </c>
      <c r="BE3" s="646" t="s">
        <v>27</v>
      </c>
      <c r="BF3" s="647" t="s">
        <v>28</v>
      </c>
      <c r="BG3" s="645" t="s">
        <v>144</v>
      </c>
      <c r="BH3" s="642" t="s">
        <v>145</v>
      </c>
      <c r="BI3" s="642" t="s">
        <v>26</v>
      </c>
      <c r="BJ3" s="646" t="s">
        <v>27</v>
      </c>
      <c r="BK3" s="647" t="s">
        <v>28</v>
      </c>
      <c r="BL3" s="645" t="s">
        <v>144</v>
      </c>
      <c r="BM3" s="642" t="s">
        <v>145</v>
      </c>
      <c r="BN3" s="642" t="s">
        <v>26</v>
      </c>
      <c r="BO3" s="646" t="s">
        <v>27</v>
      </c>
      <c r="BP3" s="647" t="s">
        <v>28</v>
      </c>
      <c r="BQ3" s="645" t="s">
        <v>144</v>
      </c>
      <c r="BR3" s="642" t="s">
        <v>145</v>
      </c>
      <c r="BS3" s="642" t="s">
        <v>26</v>
      </c>
      <c r="BT3" s="646" t="s">
        <v>27</v>
      </c>
      <c r="BU3" s="647" t="s">
        <v>28</v>
      </c>
      <c r="BV3" s="645" t="s">
        <v>144</v>
      </c>
      <c r="BW3" s="642" t="s">
        <v>145</v>
      </c>
      <c r="BX3" s="642" t="s">
        <v>26</v>
      </c>
      <c r="BY3" s="646" t="s">
        <v>27</v>
      </c>
      <c r="BZ3" s="647" t="s">
        <v>28</v>
      </c>
      <c r="CA3" s="645" t="s">
        <v>144</v>
      </c>
      <c r="CB3" s="642" t="s">
        <v>145</v>
      </c>
      <c r="CC3" s="642" t="s">
        <v>26</v>
      </c>
      <c r="CD3" s="646" t="s">
        <v>27</v>
      </c>
      <c r="CE3" s="647" t="s">
        <v>28</v>
      </c>
      <c r="CF3" s="645" t="s">
        <v>144</v>
      </c>
      <c r="CG3" s="642" t="s">
        <v>145</v>
      </c>
      <c r="CH3" s="642" t="s">
        <v>26</v>
      </c>
      <c r="CI3" s="646" t="s">
        <v>27</v>
      </c>
      <c r="CJ3" s="647" t="s">
        <v>28</v>
      </c>
      <c r="CK3" s="927"/>
      <c r="CL3" s="10"/>
      <c r="CM3" s="1026" t="s">
        <v>302</v>
      </c>
      <c r="CN3" s="1026" t="s">
        <v>303</v>
      </c>
      <c r="CO3" s="1226"/>
      <c r="CP3" s="639" t="s">
        <v>304</v>
      </c>
      <c r="CQ3" s="646" t="s">
        <v>305</v>
      </c>
      <c r="CR3" s="646" t="s">
        <v>306</v>
      </c>
      <c r="CS3" s="1227" t="s">
        <v>305</v>
      </c>
      <c r="CT3" s="639" t="s">
        <v>285</v>
      </c>
      <c r="CU3" s="646" t="s">
        <v>305</v>
      </c>
      <c r="CV3" s="646" t="s">
        <v>771</v>
      </c>
      <c r="CW3" s="1227" t="s">
        <v>305</v>
      </c>
      <c r="CX3" s="639" t="s">
        <v>285</v>
      </c>
      <c r="CY3" s="646" t="s">
        <v>305</v>
      </c>
      <c r="CZ3" s="646" t="s">
        <v>771</v>
      </c>
      <c r="DA3" s="1227" t="s">
        <v>305</v>
      </c>
      <c r="DB3" s="639" t="s">
        <v>773</v>
      </c>
      <c r="DC3" s="646" t="s">
        <v>305</v>
      </c>
      <c r="DD3" s="646" t="s">
        <v>772</v>
      </c>
      <c r="DE3" s="647" t="s">
        <v>305</v>
      </c>
      <c r="DF3" s="1454"/>
      <c r="DG3" s="1229" t="s">
        <v>60</v>
      </c>
      <c r="DH3" s="1739" t="s">
        <v>775</v>
      </c>
      <c r="DI3" s="1740"/>
      <c r="DJ3" s="1233" t="s">
        <v>60</v>
      </c>
      <c r="DK3" s="1739" t="s">
        <v>775</v>
      </c>
      <c r="DL3" s="1740"/>
      <c r="DM3" s="1233" t="s">
        <v>60</v>
      </c>
      <c r="DN3" s="1739" t="s">
        <v>775</v>
      </c>
      <c r="DO3" s="1740"/>
      <c r="DP3" s="1233" t="s">
        <v>60</v>
      </c>
      <c r="DQ3" s="1739" t="s">
        <v>775</v>
      </c>
      <c r="DR3" s="1740"/>
      <c r="DS3" s="1233" t="s">
        <v>60</v>
      </c>
      <c r="DT3" s="1739" t="s">
        <v>775</v>
      </c>
      <c r="DU3" s="1741"/>
      <c r="DV3" s="1233" t="s">
        <v>60</v>
      </c>
      <c r="DW3" s="1739" t="s">
        <v>775</v>
      </c>
      <c r="DX3" s="1741"/>
      <c r="DY3" s="1233" t="s">
        <v>60</v>
      </c>
      <c r="DZ3" s="1739" t="s">
        <v>775</v>
      </c>
      <c r="EA3" s="1741"/>
      <c r="EB3" s="1233" t="s">
        <v>60</v>
      </c>
      <c r="EC3" s="1739" t="s">
        <v>775</v>
      </c>
      <c r="ED3" s="1741"/>
      <c r="EE3" s="1233" t="s">
        <v>60</v>
      </c>
      <c r="EF3" s="1739" t="s">
        <v>775</v>
      </c>
      <c r="EG3" s="1741"/>
      <c r="EH3" s="1233" t="s">
        <v>60</v>
      </c>
      <c r="EI3" s="1739" t="s">
        <v>775</v>
      </c>
      <c r="EJ3" s="1741"/>
    </row>
    <row r="4" spans="1:140" x14ac:dyDescent="0.25">
      <c r="A4" s="501"/>
      <c r="B4" s="82"/>
      <c r="C4" s="82"/>
      <c r="D4" s="84"/>
      <c r="E4" s="905"/>
      <c r="F4" s="905"/>
      <c r="G4" s="1833"/>
      <c r="H4" s="1834"/>
      <c r="I4" s="1834"/>
      <c r="J4" s="1835"/>
      <c r="K4" s="325"/>
      <c r="L4" s="325"/>
      <c r="M4" s="115"/>
      <c r="N4" s="116"/>
      <c r="O4" s="116"/>
      <c r="P4" s="117"/>
      <c r="Q4" s="905"/>
      <c r="R4" s="905"/>
      <c r="S4" s="25"/>
      <c r="T4" s="2103"/>
      <c r="U4" s="2104"/>
      <c r="V4" s="2104"/>
      <c r="W4" s="2104"/>
      <c r="X4" s="537"/>
      <c r="Y4" s="827"/>
      <c r="Z4" s="827"/>
      <c r="AA4" s="68"/>
      <c r="AB4" s="68"/>
      <c r="AC4" s="818"/>
      <c r="AD4" s="68"/>
      <c r="AE4" s="819"/>
      <c r="AF4" s="68"/>
      <c r="AG4" s="68"/>
      <c r="AH4" s="827"/>
      <c r="AI4" s="958"/>
      <c r="AJ4" s="958"/>
      <c r="AK4" s="422"/>
      <c r="AL4" s="828"/>
      <c r="AM4" s="1055"/>
      <c r="AN4" s="1056"/>
      <c r="AO4" s="1057"/>
      <c r="AP4" s="1057"/>
      <c r="AQ4" s="404"/>
      <c r="AR4" s="20"/>
      <c r="AS4" s="329"/>
      <c r="AT4" s="307"/>
      <c r="AU4" s="21"/>
      <c r="AV4" s="402"/>
      <c r="AW4" s="403"/>
      <c r="AX4" s="398"/>
      <c r="AY4" s="307"/>
      <c r="AZ4" s="348"/>
      <c r="BA4" s="390"/>
      <c r="BB4" s="415"/>
      <c r="BC4" s="416"/>
      <c r="BD4" s="307"/>
      <c r="BE4" s="348"/>
      <c r="BF4" s="390"/>
      <c r="BG4" s="415"/>
      <c r="BH4" s="416"/>
      <c r="BI4" s="307"/>
      <c r="BJ4" s="348"/>
      <c r="BK4" s="390"/>
      <c r="BL4" s="415"/>
      <c r="BM4" s="416"/>
      <c r="BN4" s="307"/>
      <c r="BO4" s="349"/>
      <c r="BP4" s="407"/>
      <c r="BQ4" s="415"/>
      <c r="BR4" s="416"/>
      <c r="BS4" s="307"/>
      <c r="BT4" s="348"/>
      <c r="BU4" s="408"/>
      <c r="BV4" s="415"/>
      <c r="BW4" s="416"/>
      <c r="BX4" s="307"/>
      <c r="BY4" s="349"/>
      <c r="BZ4" s="407"/>
      <c r="CA4" s="415"/>
      <c r="CB4" s="416"/>
      <c r="CC4" s="307"/>
      <c r="CD4" s="348"/>
      <c r="CE4" s="408"/>
      <c r="CF4" s="415"/>
      <c r="CG4" s="416"/>
      <c r="CH4" s="307"/>
      <c r="CI4" s="348"/>
      <c r="CJ4" s="408"/>
      <c r="CK4" s="409"/>
      <c r="CL4" s="410"/>
      <c r="CM4" s="411"/>
      <c r="CN4" s="412"/>
      <c r="CO4" s="1461"/>
      <c r="CP4" s="1206"/>
      <c r="CQ4" s="785" t="e">
        <f>CP4/(AQ4-(AR4/1.5))</f>
        <v>#DIV/0!</v>
      </c>
      <c r="CR4" s="1201"/>
      <c r="CS4" s="786" t="e">
        <f t="shared" ref="CS4:CS57" si="0">CR4/(AQ4-(AR4/1.5))</f>
        <v>#DIV/0!</v>
      </c>
      <c r="CT4" s="1202"/>
      <c r="CU4" s="1199" t="e">
        <f>CT4/(AQ4-(AR4/1.5))</f>
        <v>#DIV/0!</v>
      </c>
      <c r="CV4" s="1212"/>
      <c r="CW4" s="1208" t="e">
        <f>CV4/(AQ4-(AR4/1.5))</f>
        <v>#DIV/0!</v>
      </c>
      <c r="CX4" s="1213"/>
      <c r="CY4" s="1210" t="e">
        <f>CX4/(AQ4-(AR4/1.5))</f>
        <v>#DIV/0!</v>
      </c>
      <c r="CZ4" s="1215"/>
      <c r="DA4" s="1207" t="e">
        <f>CZ4/(AQ4-(AR4/1.5))</f>
        <v>#DIV/0!</v>
      </c>
      <c r="DB4" s="1202"/>
      <c r="DC4" s="1196" t="e">
        <f>DB4/(AQ4-(AR4/1.5))</f>
        <v>#DIV/0!</v>
      </c>
      <c r="DD4" s="1212"/>
      <c r="DE4" s="1208" t="e">
        <f>DD4/(AQ4-(AR4/1.5))</f>
        <v>#DIV/0!</v>
      </c>
      <c r="DF4" s="1459"/>
      <c r="DG4" s="1231"/>
      <c r="DH4" s="1718"/>
      <c r="DI4" s="1720"/>
      <c r="DJ4" s="1231"/>
      <c r="DK4" s="1718"/>
      <c r="DL4" s="1720"/>
      <c r="DM4" s="1231"/>
      <c r="DN4" s="1718"/>
      <c r="DO4" s="1720"/>
      <c r="DP4" s="1231"/>
      <c r="DQ4" s="1718"/>
      <c r="DR4" s="1720"/>
      <c r="DS4" s="1231"/>
      <c r="DT4" s="1718"/>
      <c r="DU4" s="1719"/>
      <c r="DV4" s="1231"/>
      <c r="DW4" s="1718"/>
      <c r="DX4" s="1719"/>
      <c r="DY4" s="1231"/>
      <c r="DZ4" s="1718"/>
      <c r="EA4" s="1719"/>
      <c r="EB4" s="1231"/>
      <c r="EC4" s="1718"/>
      <c r="ED4" s="1719"/>
      <c r="EE4" s="1231"/>
      <c r="EF4" s="1718"/>
      <c r="EG4" s="1719"/>
      <c r="EH4" s="1231"/>
      <c r="EI4" s="1718"/>
      <c r="EJ4" s="1719"/>
    </row>
    <row r="5" spans="1:140" ht="16.5" thickBot="1" x14ac:dyDescent="0.3">
      <c r="A5" s="502"/>
      <c r="B5" s="83"/>
      <c r="C5" s="83"/>
      <c r="D5" s="85"/>
      <c r="E5" s="906"/>
      <c r="F5" s="906"/>
      <c r="G5" s="1833"/>
      <c r="H5" s="1834"/>
      <c r="I5" s="1834"/>
      <c r="J5" s="1835"/>
      <c r="K5" s="325"/>
      <c r="L5" s="325"/>
      <c r="M5" s="118"/>
      <c r="N5" s="119"/>
      <c r="O5" s="120"/>
      <c r="P5" s="121"/>
      <c r="Q5" s="148"/>
      <c r="R5" s="148"/>
      <c r="S5" s="825"/>
      <c r="T5" s="2103"/>
      <c r="U5" s="2104"/>
      <c r="V5" s="2104"/>
      <c r="W5" s="2104"/>
      <c r="X5" s="538"/>
      <c r="Y5" s="827"/>
      <c r="Z5" s="827"/>
      <c r="AA5" s="68"/>
      <c r="AB5" s="68"/>
      <c r="AC5" s="820"/>
      <c r="AD5" s="156"/>
      <c r="AE5" s="821"/>
      <c r="AF5" s="68"/>
      <c r="AG5" s="68"/>
      <c r="AH5" s="827"/>
      <c r="AI5" s="959"/>
      <c r="AJ5" s="959"/>
      <c r="AK5" s="988"/>
      <c r="AL5" s="828"/>
      <c r="AM5" s="1056"/>
      <c r="AN5" s="1056"/>
      <c r="AO5" s="1057"/>
      <c r="AP5" s="1057"/>
      <c r="AQ5" s="404"/>
      <c r="AR5" s="20"/>
      <c r="AS5" s="329"/>
      <c r="AT5" s="307"/>
      <c r="AU5" s="21"/>
      <c r="AV5" s="402"/>
      <c r="AW5" s="403"/>
      <c r="AX5" s="398"/>
      <c r="AY5" s="307"/>
      <c r="AZ5" s="348"/>
      <c r="BA5" s="390"/>
      <c r="BB5" s="415"/>
      <c r="BC5" s="416"/>
      <c r="BD5" s="307"/>
      <c r="BE5" s="348"/>
      <c r="BF5" s="390"/>
      <c r="BG5" s="415"/>
      <c r="BH5" s="416"/>
      <c r="BI5" s="307"/>
      <c r="BJ5" s="348"/>
      <c r="BK5" s="390"/>
      <c r="BL5" s="415"/>
      <c r="BM5" s="416"/>
      <c r="BN5" s="307"/>
      <c r="BO5" s="349"/>
      <c r="BP5" s="407"/>
      <c r="BQ5" s="415"/>
      <c r="BR5" s="416"/>
      <c r="BS5" s="307"/>
      <c r="BT5" s="348"/>
      <c r="BU5" s="408"/>
      <c r="BV5" s="415"/>
      <c r="BW5" s="416"/>
      <c r="BX5" s="307"/>
      <c r="BY5" s="349"/>
      <c r="BZ5" s="407"/>
      <c r="CA5" s="415"/>
      <c r="CB5" s="416"/>
      <c r="CC5" s="307"/>
      <c r="CD5" s="348"/>
      <c r="CE5" s="408"/>
      <c r="CF5" s="415"/>
      <c r="CG5" s="416"/>
      <c r="CH5" s="307"/>
      <c r="CI5" s="348"/>
      <c r="CJ5" s="408"/>
      <c r="CK5" s="409"/>
      <c r="CL5" s="410"/>
      <c r="CM5" s="411"/>
      <c r="CN5" s="412"/>
      <c r="CO5" s="1461"/>
      <c r="CP5" s="1202"/>
      <c r="CQ5" s="785" t="e">
        <f>CP5/(AQ5-(AR5/1.5))</f>
        <v>#DIV/0!</v>
      </c>
      <c r="CR5" s="1204"/>
      <c r="CS5" s="786" t="e">
        <f t="shared" si="0"/>
        <v>#DIV/0!</v>
      </c>
      <c r="CT5" s="1114"/>
      <c r="CU5" s="1199" t="e">
        <f t="shared" ref="CU5:CU57" si="1">CT5/(AQ5-(AR5/1.5))</f>
        <v>#DIV/0!</v>
      </c>
      <c r="CV5" s="1115"/>
      <c r="CW5" s="1208" t="e">
        <f t="shared" ref="CW5:CW57" si="2">CV5/(AQ5-(AR5/1.5))</f>
        <v>#DIV/0!</v>
      </c>
      <c r="CX5" s="1214"/>
      <c r="CY5" s="1210" t="e">
        <f t="shared" ref="CY5:CY57" si="3">CX5/(AQ5-(AR5/1.5))</f>
        <v>#DIV/0!</v>
      </c>
      <c r="CZ5" s="1116"/>
      <c r="DA5" s="1207" t="e">
        <f t="shared" ref="DA5:DA57" si="4">CZ5/(AQ5-(AR5/1.5))</f>
        <v>#DIV/0!</v>
      </c>
      <c r="DB5" s="1114"/>
      <c r="DC5" s="1196" t="e">
        <f t="shared" ref="DC5:DC57" si="5">DB5/(AQ5-(AR5/1.5))</f>
        <v>#DIV/0!</v>
      </c>
      <c r="DD5" s="1115"/>
      <c r="DE5" s="1208" t="e">
        <f t="shared" ref="DE5:DE57" si="6">DD5/(AQ5-(AR5/1.5))</f>
        <v>#DIV/0!</v>
      </c>
      <c r="DF5" s="1459"/>
      <c r="DG5" s="1231"/>
      <c r="DH5" s="1718"/>
      <c r="DI5" s="1720"/>
      <c r="DJ5" s="1231"/>
      <c r="DK5" s="1718"/>
      <c r="DL5" s="1720"/>
      <c r="DM5" s="1231"/>
      <c r="DN5" s="1718"/>
      <c r="DO5" s="1720"/>
      <c r="DP5" s="1231"/>
      <c r="DQ5" s="1718"/>
      <c r="DR5" s="1720"/>
      <c r="DS5" s="1231"/>
      <c r="DT5" s="1718"/>
      <c r="DU5" s="1719"/>
      <c r="DV5" s="1231"/>
      <c r="DW5" s="1718"/>
      <c r="DX5" s="1719"/>
      <c r="DY5" s="1231"/>
      <c r="DZ5" s="1718"/>
      <c r="EA5" s="1719"/>
      <c r="EB5" s="1231"/>
      <c r="EC5" s="1718"/>
      <c r="ED5" s="1719"/>
      <c r="EE5" s="1231"/>
      <c r="EF5" s="1718"/>
      <c r="EG5" s="1719"/>
      <c r="EH5" s="1231"/>
      <c r="EI5" s="1718"/>
      <c r="EJ5" s="1719"/>
    </row>
    <row r="6" spans="1:140" x14ac:dyDescent="0.25">
      <c r="A6" s="2059"/>
      <c r="B6" s="2060"/>
      <c r="C6" s="2060"/>
      <c r="D6" s="2061"/>
      <c r="E6" s="904"/>
      <c r="F6" s="904"/>
      <c r="G6" s="1833"/>
      <c r="H6" s="1834"/>
      <c r="I6" s="1834"/>
      <c r="J6" s="1835"/>
      <c r="K6" s="325"/>
      <c r="L6" s="325"/>
      <c r="M6" s="118"/>
      <c r="N6" s="119"/>
      <c r="O6" s="120"/>
      <c r="P6" s="121"/>
      <c r="Q6" s="148"/>
      <c r="R6" s="148"/>
      <c r="S6" s="825"/>
      <c r="T6" s="2103"/>
      <c r="U6" s="2104"/>
      <c r="V6" s="2104"/>
      <c r="W6" s="2104"/>
      <c r="X6" s="538"/>
      <c r="Y6" s="827"/>
      <c r="Z6" s="827"/>
      <c r="AA6" s="68"/>
      <c r="AB6" s="68"/>
      <c r="AC6" s="68"/>
      <c r="AD6" s="68"/>
      <c r="AE6" s="68"/>
      <c r="AF6" s="68"/>
      <c r="AG6" s="68"/>
      <c r="AH6" s="827"/>
      <c r="AI6" s="959"/>
      <c r="AJ6" s="959"/>
      <c r="AK6" s="988"/>
      <c r="AL6" s="828"/>
      <c r="AM6" s="1056"/>
      <c r="AN6" s="1056"/>
      <c r="AO6" s="1057"/>
      <c r="AP6" s="1057"/>
      <c r="AQ6" s="404"/>
      <c r="AR6" s="20"/>
      <c r="AS6" s="329"/>
      <c r="AT6" s="307"/>
      <c r="AU6" s="21"/>
      <c r="AV6" s="402"/>
      <c r="AW6" s="403"/>
      <c r="AX6" s="398"/>
      <c r="AY6" s="307"/>
      <c r="AZ6" s="348"/>
      <c r="BA6" s="390"/>
      <c r="BB6" s="415"/>
      <c r="BC6" s="416"/>
      <c r="BD6" s="307"/>
      <c r="BE6" s="348"/>
      <c r="BF6" s="390"/>
      <c r="BG6" s="415"/>
      <c r="BH6" s="416"/>
      <c r="BI6" s="307"/>
      <c r="BJ6" s="348"/>
      <c r="BK6" s="390"/>
      <c r="BL6" s="415"/>
      <c r="BM6" s="416"/>
      <c r="BN6" s="307"/>
      <c r="BO6" s="349"/>
      <c r="BP6" s="407"/>
      <c r="BQ6" s="415"/>
      <c r="BR6" s="416"/>
      <c r="BS6" s="307"/>
      <c r="BT6" s="348"/>
      <c r="BU6" s="408"/>
      <c r="BV6" s="415"/>
      <c r="BW6" s="416"/>
      <c r="BX6" s="307"/>
      <c r="BY6" s="349"/>
      <c r="BZ6" s="407"/>
      <c r="CA6" s="415"/>
      <c r="CB6" s="416"/>
      <c r="CC6" s="307"/>
      <c r="CD6" s="348"/>
      <c r="CE6" s="408"/>
      <c r="CF6" s="415"/>
      <c r="CG6" s="416"/>
      <c r="CH6" s="307"/>
      <c r="CI6" s="348"/>
      <c r="CJ6" s="408"/>
      <c r="CK6" s="409"/>
      <c r="CL6" s="410"/>
      <c r="CM6" s="411"/>
      <c r="CN6" s="412"/>
      <c r="CO6" s="1462"/>
      <c r="CP6" s="1203"/>
      <c r="CQ6" s="785" t="e">
        <f t="shared" ref="CQ6:CQ57" si="7">CP6/(AQ6-(AR6/1.5))</f>
        <v>#DIV/0!</v>
      </c>
      <c r="CR6" s="1116"/>
      <c r="CS6" s="786" t="e">
        <f t="shared" si="0"/>
        <v>#DIV/0!</v>
      </c>
      <c r="CT6" s="1114"/>
      <c r="CU6" s="1199" t="e">
        <f t="shared" si="1"/>
        <v>#DIV/0!</v>
      </c>
      <c r="CV6" s="1115"/>
      <c r="CW6" s="1208" t="e">
        <f t="shared" si="2"/>
        <v>#DIV/0!</v>
      </c>
      <c r="CX6" s="1214"/>
      <c r="CY6" s="1210" t="e">
        <f t="shared" si="3"/>
        <v>#DIV/0!</v>
      </c>
      <c r="CZ6" s="1116"/>
      <c r="DA6" s="1207" t="e">
        <f t="shared" si="4"/>
        <v>#DIV/0!</v>
      </c>
      <c r="DB6" s="1114"/>
      <c r="DC6" s="1196" t="e">
        <f t="shared" si="5"/>
        <v>#DIV/0!</v>
      </c>
      <c r="DD6" s="1115"/>
      <c r="DE6" s="1208" t="e">
        <f t="shared" si="6"/>
        <v>#DIV/0!</v>
      </c>
      <c r="DF6" s="1459"/>
      <c r="DG6" s="1231"/>
      <c r="DH6" s="1718"/>
      <c r="DI6" s="1720"/>
      <c r="DJ6" s="1231"/>
      <c r="DK6" s="1718"/>
      <c r="DL6" s="1720"/>
      <c r="DM6" s="1231"/>
      <c r="DN6" s="1718"/>
      <c r="DO6" s="1720"/>
      <c r="DP6" s="1231"/>
      <c r="DQ6" s="1718"/>
      <c r="DR6" s="1720"/>
      <c r="DS6" s="1231"/>
      <c r="DT6" s="1718"/>
      <c r="DU6" s="1719"/>
      <c r="DV6" s="1231"/>
      <c r="DW6" s="1718"/>
      <c r="DX6" s="1719"/>
      <c r="DY6" s="1231"/>
      <c r="DZ6" s="1718"/>
      <c r="EA6" s="1719"/>
      <c r="EB6" s="1231"/>
      <c r="EC6" s="1718"/>
      <c r="ED6" s="1719"/>
      <c r="EE6" s="1231"/>
      <c r="EF6" s="1718"/>
      <c r="EG6" s="1719"/>
      <c r="EH6" s="1231"/>
      <c r="EI6" s="1718"/>
      <c r="EJ6" s="1719"/>
    </row>
    <row r="7" spans="1:140" ht="16.5" thickBot="1" x14ac:dyDescent="0.3">
      <c r="A7" s="504"/>
      <c r="B7" s="86"/>
      <c r="C7" s="86"/>
      <c r="D7" s="87"/>
      <c r="E7" s="905"/>
      <c r="F7" s="905"/>
      <c r="G7" s="1836"/>
      <c r="H7" s="1837"/>
      <c r="I7" s="1837"/>
      <c r="J7" s="1838"/>
      <c r="K7" s="325"/>
      <c r="L7" s="325"/>
      <c r="M7" s="122"/>
      <c r="N7" s="123"/>
      <c r="O7" s="123"/>
      <c r="P7" s="124"/>
      <c r="Q7" s="905"/>
      <c r="R7" s="905"/>
      <c r="S7" s="25"/>
      <c r="T7" s="2105"/>
      <c r="U7" s="2106"/>
      <c r="V7" s="2106"/>
      <c r="W7" s="2106"/>
      <c r="X7" s="539"/>
      <c r="Y7" s="827"/>
      <c r="Z7" s="827"/>
      <c r="AA7" s="68"/>
      <c r="AB7" s="68"/>
      <c r="AC7" s="68"/>
      <c r="AD7" s="68"/>
      <c r="AE7" s="68"/>
      <c r="AF7" s="68"/>
      <c r="AG7" s="68"/>
      <c r="AH7" s="827"/>
      <c r="AI7" s="959"/>
      <c r="AJ7" s="959"/>
      <c r="AK7" s="1054"/>
      <c r="AL7" s="828"/>
      <c r="AM7" s="1056"/>
      <c r="AN7" s="1056"/>
      <c r="AO7" s="1057"/>
      <c r="AP7" s="1057"/>
      <c r="AQ7" s="404"/>
      <c r="AR7" s="20"/>
      <c r="AS7" s="329"/>
      <c r="AT7" s="307"/>
      <c r="AU7" s="21"/>
      <c r="AV7" s="402"/>
      <c r="AW7" s="403"/>
      <c r="AX7" s="398"/>
      <c r="AY7" s="307"/>
      <c r="AZ7" s="348"/>
      <c r="BA7" s="390"/>
      <c r="BB7" s="415"/>
      <c r="BC7" s="416"/>
      <c r="BD7" s="307"/>
      <c r="BE7" s="348"/>
      <c r="BF7" s="390"/>
      <c r="BG7" s="415"/>
      <c r="BH7" s="416"/>
      <c r="BI7" s="307"/>
      <c r="BJ7" s="348"/>
      <c r="BK7" s="390"/>
      <c r="BL7" s="415"/>
      <c r="BM7" s="416"/>
      <c r="BN7" s="307"/>
      <c r="BO7" s="349"/>
      <c r="BP7" s="407"/>
      <c r="BQ7" s="415"/>
      <c r="BR7" s="416"/>
      <c r="BS7" s="307"/>
      <c r="BT7" s="348"/>
      <c r="BU7" s="408"/>
      <c r="BV7" s="415"/>
      <c r="BW7" s="416"/>
      <c r="BX7" s="307"/>
      <c r="BY7" s="349"/>
      <c r="BZ7" s="407"/>
      <c r="CA7" s="415"/>
      <c r="CB7" s="416"/>
      <c r="CC7" s="307"/>
      <c r="CD7" s="348"/>
      <c r="CE7" s="408"/>
      <c r="CF7" s="415"/>
      <c r="CG7" s="416"/>
      <c r="CH7" s="307"/>
      <c r="CI7" s="348"/>
      <c r="CJ7" s="408"/>
      <c r="CK7" s="409"/>
      <c r="CL7" s="410"/>
      <c r="CM7" s="411"/>
      <c r="CN7" s="412"/>
      <c r="CO7" s="1462"/>
      <c r="CP7" s="1203"/>
      <c r="CQ7" s="785" t="e">
        <f t="shared" si="7"/>
        <v>#DIV/0!</v>
      </c>
      <c r="CR7" s="1116"/>
      <c r="CS7" s="786" t="e">
        <f t="shared" si="0"/>
        <v>#DIV/0!</v>
      </c>
      <c r="CT7" s="1114"/>
      <c r="CU7" s="1199" t="e">
        <f t="shared" si="1"/>
        <v>#DIV/0!</v>
      </c>
      <c r="CV7" s="1115"/>
      <c r="CW7" s="1208" t="e">
        <f t="shared" si="2"/>
        <v>#DIV/0!</v>
      </c>
      <c r="CX7" s="1214"/>
      <c r="CY7" s="1210" t="e">
        <f t="shared" si="3"/>
        <v>#DIV/0!</v>
      </c>
      <c r="CZ7" s="1116"/>
      <c r="DA7" s="1207" t="e">
        <f t="shared" si="4"/>
        <v>#DIV/0!</v>
      </c>
      <c r="DB7" s="1114"/>
      <c r="DC7" s="1196" t="e">
        <f t="shared" si="5"/>
        <v>#DIV/0!</v>
      </c>
      <c r="DD7" s="1115"/>
      <c r="DE7" s="1208" t="e">
        <f t="shared" si="6"/>
        <v>#DIV/0!</v>
      </c>
      <c r="DF7" s="1459"/>
      <c r="DG7" s="1231"/>
      <c r="DH7" s="1718"/>
      <c r="DI7" s="1720"/>
      <c r="DJ7" s="1231"/>
      <c r="DK7" s="1718"/>
      <c r="DL7" s="1720"/>
      <c r="DM7" s="1231"/>
      <c r="DN7" s="1718"/>
      <c r="DO7" s="1720"/>
      <c r="DP7" s="1231"/>
      <c r="DQ7" s="1718"/>
      <c r="DR7" s="1720"/>
      <c r="DS7" s="1231"/>
      <c r="DT7" s="1718"/>
      <c r="DU7" s="1719"/>
      <c r="DV7" s="1231"/>
      <c r="DW7" s="1718"/>
      <c r="DX7" s="1719"/>
      <c r="DY7" s="1231"/>
      <c r="DZ7" s="1718"/>
      <c r="EA7" s="1719"/>
      <c r="EB7" s="1231"/>
      <c r="EC7" s="1718"/>
      <c r="ED7" s="1719"/>
      <c r="EE7" s="1231"/>
      <c r="EF7" s="1718"/>
      <c r="EG7" s="1719"/>
      <c r="EH7" s="1231"/>
      <c r="EI7" s="1718"/>
      <c r="EJ7" s="1719"/>
    </row>
    <row r="8" spans="1:140" x14ac:dyDescent="0.25">
      <c r="A8" s="541" t="s">
        <v>311</v>
      </c>
      <c r="B8" s="542" t="s">
        <v>312</v>
      </c>
      <c r="C8" s="542" t="s">
        <v>313</v>
      </c>
      <c r="D8" s="505" t="s">
        <v>314</v>
      </c>
      <c r="E8" s="905"/>
      <c r="F8" s="905"/>
      <c r="G8" s="56" t="s">
        <v>311</v>
      </c>
      <c r="H8" s="57" t="s">
        <v>312</v>
      </c>
      <c r="I8" s="57" t="s">
        <v>313</v>
      </c>
      <c r="J8" s="58" t="s">
        <v>314</v>
      </c>
      <c r="K8" s="905"/>
      <c r="L8" s="905"/>
      <c r="M8" s="61" t="s">
        <v>311</v>
      </c>
      <c r="N8" s="62" t="s">
        <v>312</v>
      </c>
      <c r="O8" s="62" t="s">
        <v>313</v>
      </c>
      <c r="P8" s="63" t="s">
        <v>314</v>
      </c>
      <c r="Q8" s="926"/>
      <c r="R8" s="926"/>
      <c r="S8" s="846"/>
      <c r="T8" s="162" t="s">
        <v>311</v>
      </c>
      <c r="U8" s="2102" t="s">
        <v>312</v>
      </c>
      <c r="V8" s="2102"/>
      <c r="W8" s="163" t="s">
        <v>313</v>
      </c>
      <c r="X8" s="164" t="s">
        <v>314</v>
      </c>
      <c r="Y8" s="827"/>
      <c r="Z8" s="827"/>
      <c r="AA8" s="852"/>
      <c r="AB8" s="852"/>
      <c r="AC8" s="852"/>
      <c r="AD8" s="852"/>
      <c r="AE8" s="852"/>
      <c r="AF8" s="852"/>
      <c r="AG8" s="852"/>
      <c r="AH8" s="827"/>
      <c r="AI8" s="959"/>
      <c r="AJ8" s="1275"/>
      <c r="AK8" s="929"/>
      <c r="AL8" s="828"/>
      <c r="AM8" s="1056"/>
      <c r="AN8" s="1056"/>
      <c r="AO8" s="1057"/>
      <c r="AP8" s="1057"/>
      <c r="AQ8" s="404"/>
      <c r="AR8" s="20"/>
      <c r="AS8" s="329"/>
      <c r="AT8" s="307"/>
      <c r="AU8" s="21"/>
      <c r="AV8" s="402"/>
      <c r="AW8" s="403"/>
      <c r="AX8" s="398"/>
      <c r="AY8" s="307"/>
      <c r="AZ8" s="348"/>
      <c r="BA8" s="390"/>
      <c r="BB8" s="415"/>
      <c r="BC8" s="416"/>
      <c r="BD8" s="307"/>
      <c r="BE8" s="348"/>
      <c r="BF8" s="390"/>
      <c r="BG8" s="415"/>
      <c r="BH8" s="416"/>
      <c r="BI8" s="307"/>
      <c r="BJ8" s="348"/>
      <c r="BK8" s="390"/>
      <c r="BL8" s="415"/>
      <c r="BM8" s="416"/>
      <c r="BN8" s="307"/>
      <c r="BO8" s="349"/>
      <c r="BP8" s="407"/>
      <c r="BQ8" s="415"/>
      <c r="BR8" s="416"/>
      <c r="BS8" s="307"/>
      <c r="BT8" s="348"/>
      <c r="BU8" s="408"/>
      <c r="BV8" s="415"/>
      <c r="BW8" s="416"/>
      <c r="BX8" s="307"/>
      <c r="BY8" s="349"/>
      <c r="BZ8" s="407"/>
      <c r="CA8" s="415"/>
      <c r="CB8" s="416"/>
      <c r="CC8" s="307"/>
      <c r="CD8" s="348"/>
      <c r="CE8" s="408"/>
      <c r="CF8" s="415"/>
      <c r="CG8" s="416"/>
      <c r="CH8" s="307"/>
      <c r="CI8" s="348"/>
      <c r="CJ8" s="408"/>
      <c r="CK8" s="409"/>
      <c r="CL8" s="410"/>
      <c r="CM8" s="411"/>
      <c r="CN8" s="412"/>
      <c r="CO8" s="1462"/>
      <c r="CP8" s="1203"/>
      <c r="CQ8" s="785" t="e">
        <f t="shared" si="7"/>
        <v>#DIV/0!</v>
      </c>
      <c r="CR8" s="1116"/>
      <c r="CS8" s="786" t="e">
        <f t="shared" si="0"/>
        <v>#DIV/0!</v>
      </c>
      <c r="CT8" s="1114"/>
      <c r="CU8" s="1199" t="e">
        <f t="shared" si="1"/>
        <v>#DIV/0!</v>
      </c>
      <c r="CV8" s="1115"/>
      <c r="CW8" s="1208" t="e">
        <f t="shared" si="2"/>
        <v>#DIV/0!</v>
      </c>
      <c r="CX8" s="1214"/>
      <c r="CY8" s="1210" t="e">
        <f t="shared" si="3"/>
        <v>#DIV/0!</v>
      </c>
      <c r="CZ8" s="1116"/>
      <c r="DA8" s="1207" t="e">
        <f t="shared" si="4"/>
        <v>#DIV/0!</v>
      </c>
      <c r="DB8" s="1114"/>
      <c r="DC8" s="1196" t="e">
        <f t="shared" si="5"/>
        <v>#DIV/0!</v>
      </c>
      <c r="DD8" s="1115"/>
      <c r="DE8" s="1208" t="e">
        <f t="shared" si="6"/>
        <v>#DIV/0!</v>
      </c>
      <c r="DF8" s="1459"/>
      <c r="DG8" s="1231"/>
      <c r="DH8" s="1718"/>
      <c r="DI8" s="1720"/>
      <c r="DJ8" s="1231"/>
      <c r="DK8" s="1718"/>
      <c r="DL8" s="1720"/>
      <c r="DM8" s="1231"/>
      <c r="DN8" s="1718"/>
      <c r="DO8" s="1720"/>
      <c r="DP8" s="1231"/>
      <c r="DQ8" s="1718"/>
      <c r="DR8" s="1720"/>
      <c r="DS8" s="1231"/>
      <c r="DT8" s="1718"/>
      <c r="DU8" s="1719"/>
      <c r="DV8" s="1231"/>
      <c r="DW8" s="1718"/>
      <c r="DX8" s="1719"/>
      <c r="DY8" s="1231"/>
      <c r="DZ8" s="1718"/>
      <c r="EA8" s="1719"/>
      <c r="EB8" s="1231"/>
      <c r="EC8" s="1718"/>
      <c r="ED8" s="1719"/>
      <c r="EE8" s="1231"/>
      <c r="EF8" s="1718"/>
      <c r="EG8" s="1719"/>
      <c r="EH8" s="1231"/>
      <c r="EI8" s="1718"/>
      <c r="EJ8" s="1719"/>
    </row>
    <row r="9" spans="1:140" x14ac:dyDescent="0.25">
      <c r="A9" s="59">
        <v>1</v>
      </c>
      <c r="B9" s="824"/>
      <c r="C9" s="824"/>
      <c r="D9" s="858"/>
      <c r="E9" s="825"/>
      <c r="F9" s="825"/>
      <c r="G9" s="829">
        <v>1</v>
      </c>
      <c r="H9" s="824"/>
      <c r="I9" s="824"/>
      <c r="J9" s="830"/>
      <c r="K9" s="906"/>
      <c r="L9" s="906"/>
      <c r="M9" s="847">
        <v>1</v>
      </c>
      <c r="N9" s="894"/>
      <c r="O9" s="894"/>
      <c r="P9" s="1341"/>
      <c r="Q9" s="922"/>
      <c r="R9" s="922"/>
      <c r="S9" s="854"/>
      <c r="T9" s="898" t="s">
        <v>393</v>
      </c>
      <c r="U9" s="1824"/>
      <c r="V9" s="1825"/>
      <c r="W9" s="894"/>
      <c r="X9" s="954"/>
      <c r="Y9" s="827"/>
      <c r="Z9" s="827"/>
      <c r="AA9" s="852"/>
      <c r="AB9" s="852"/>
      <c r="AC9" s="852"/>
      <c r="AD9" s="852"/>
      <c r="AE9" s="852"/>
      <c r="AF9" s="852"/>
      <c r="AG9" s="852"/>
      <c r="AH9" s="827"/>
      <c r="AI9" s="959"/>
      <c r="AJ9" s="1275"/>
      <c r="AK9" s="929"/>
      <c r="AL9" s="828"/>
      <c r="AM9" s="1056"/>
      <c r="AN9" s="1056"/>
      <c r="AO9" s="1057"/>
      <c r="AP9" s="1057"/>
      <c r="AQ9" s="404"/>
      <c r="AR9" s="20"/>
      <c r="AS9" s="329"/>
      <c r="AT9" s="307"/>
      <c r="AU9" s="21"/>
      <c r="AV9" s="402"/>
      <c r="AW9" s="403"/>
      <c r="AX9" s="398"/>
      <c r="AY9" s="307"/>
      <c r="AZ9" s="348"/>
      <c r="BA9" s="390"/>
      <c r="BB9" s="415"/>
      <c r="BC9" s="416"/>
      <c r="BD9" s="307"/>
      <c r="BE9" s="348"/>
      <c r="BF9" s="390"/>
      <c r="BG9" s="415"/>
      <c r="BH9" s="416"/>
      <c r="BI9" s="307"/>
      <c r="BJ9" s="348"/>
      <c r="BK9" s="390"/>
      <c r="BL9" s="415"/>
      <c r="BM9" s="416"/>
      <c r="BN9" s="307"/>
      <c r="BO9" s="349"/>
      <c r="BP9" s="407"/>
      <c r="BQ9" s="415"/>
      <c r="BR9" s="416"/>
      <c r="BS9" s="307"/>
      <c r="BT9" s="348"/>
      <c r="BU9" s="408"/>
      <c r="BV9" s="415"/>
      <c r="BW9" s="416"/>
      <c r="BX9" s="307"/>
      <c r="BY9" s="349"/>
      <c r="BZ9" s="407"/>
      <c r="CA9" s="415"/>
      <c r="CB9" s="416"/>
      <c r="CC9" s="307"/>
      <c r="CD9" s="348"/>
      <c r="CE9" s="408"/>
      <c r="CF9" s="415"/>
      <c r="CG9" s="416"/>
      <c r="CH9" s="307"/>
      <c r="CI9" s="348"/>
      <c r="CJ9" s="408"/>
      <c r="CK9" s="409"/>
      <c r="CL9" s="410"/>
      <c r="CM9" s="411"/>
      <c r="CN9" s="412"/>
      <c r="CO9" s="1462"/>
      <c r="CP9" s="1203"/>
      <c r="CQ9" s="785" t="e">
        <f t="shared" si="7"/>
        <v>#DIV/0!</v>
      </c>
      <c r="CR9" s="1116"/>
      <c r="CS9" s="786" t="e">
        <f t="shared" si="0"/>
        <v>#DIV/0!</v>
      </c>
      <c r="CT9" s="1114"/>
      <c r="CU9" s="1199" t="e">
        <f t="shared" si="1"/>
        <v>#DIV/0!</v>
      </c>
      <c r="CV9" s="1115"/>
      <c r="CW9" s="1208" t="e">
        <f t="shared" si="2"/>
        <v>#DIV/0!</v>
      </c>
      <c r="CX9" s="1214"/>
      <c r="CY9" s="1210" t="e">
        <f t="shared" si="3"/>
        <v>#DIV/0!</v>
      </c>
      <c r="CZ9" s="1116"/>
      <c r="DA9" s="1207" t="e">
        <f t="shared" si="4"/>
        <v>#DIV/0!</v>
      </c>
      <c r="DB9" s="1114"/>
      <c r="DC9" s="1196" t="e">
        <f t="shared" si="5"/>
        <v>#DIV/0!</v>
      </c>
      <c r="DD9" s="1115"/>
      <c r="DE9" s="1208" t="e">
        <f t="shared" si="6"/>
        <v>#DIV/0!</v>
      </c>
      <c r="DF9" s="1459"/>
      <c r="DG9" s="1231"/>
      <c r="DH9" s="1718"/>
      <c r="DI9" s="1720"/>
      <c r="DJ9" s="1231"/>
      <c r="DK9" s="1718"/>
      <c r="DL9" s="1720"/>
      <c r="DM9" s="1231"/>
      <c r="DN9" s="1718"/>
      <c r="DO9" s="1720"/>
      <c r="DP9" s="1231"/>
      <c r="DQ9" s="1718"/>
      <c r="DR9" s="1720"/>
      <c r="DS9" s="1231"/>
      <c r="DT9" s="1718"/>
      <c r="DU9" s="1719"/>
      <c r="DV9" s="1231"/>
      <c r="DW9" s="1718"/>
      <c r="DX9" s="1719"/>
      <c r="DY9" s="1231"/>
      <c r="DZ9" s="1718"/>
      <c r="EA9" s="1719"/>
      <c r="EB9" s="1231"/>
      <c r="EC9" s="1718"/>
      <c r="ED9" s="1719"/>
      <c r="EE9" s="1231"/>
      <c r="EF9" s="1718"/>
      <c r="EG9" s="1719"/>
      <c r="EH9" s="1231"/>
      <c r="EI9" s="1718"/>
      <c r="EJ9" s="1719"/>
    </row>
    <row r="10" spans="1:140" x14ac:dyDescent="0.25">
      <c r="A10" s="59">
        <v>2</v>
      </c>
      <c r="B10" s="824"/>
      <c r="C10" s="824"/>
      <c r="D10" s="858"/>
      <c r="E10" s="825"/>
      <c r="F10" s="825"/>
      <c r="G10" s="829">
        <v>2</v>
      </c>
      <c r="H10" s="824"/>
      <c r="I10" s="824"/>
      <c r="J10" s="830"/>
      <c r="K10" s="921"/>
      <c r="L10" s="921"/>
      <c r="M10" s="847">
        <v>2</v>
      </c>
      <c r="N10" s="894"/>
      <c r="O10" s="894"/>
      <c r="P10" s="1341"/>
      <c r="Q10" s="922"/>
      <c r="R10" s="922"/>
      <c r="S10" s="854"/>
      <c r="T10" s="898" t="s">
        <v>394</v>
      </c>
      <c r="U10" s="1824"/>
      <c r="V10" s="1825"/>
      <c r="W10" s="894"/>
      <c r="X10" s="954"/>
      <c r="Y10" s="827"/>
      <c r="Z10" s="827"/>
      <c r="AA10" s="852"/>
      <c r="AB10" s="852"/>
      <c r="AC10" s="852"/>
      <c r="AD10" s="852"/>
      <c r="AE10" s="852"/>
      <c r="AF10" s="852"/>
      <c r="AG10" s="852"/>
      <c r="AH10" s="827"/>
      <c r="AI10" s="959"/>
      <c r="AJ10" s="1275"/>
      <c r="AK10" s="929"/>
      <c r="AL10" s="828"/>
      <c r="AM10" s="1056"/>
      <c r="AN10" s="1056"/>
      <c r="AO10" s="1057"/>
      <c r="AP10" s="1057"/>
      <c r="AQ10" s="404"/>
      <c r="AR10" s="20"/>
      <c r="AS10" s="329"/>
      <c r="AT10" s="307"/>
      <c r="AU10" s="21"/>
      <c r="AV10" s="402"/>
      <c r="AW10" s="403"/>
      <c r="AX10" s="398"/>
      <c r="AY10" s="307"/>
      <c r="AZ10" s="348"/>
      <c r="BA10" s="390"/>
      <c r="BB10" s="415"/>
      <c r="BC10" s="416"/>
      <c r="BD10" s="307"/>
      <c r="BE10" s="348"/>
      <c r="BF10" s="390"/>
      <c r="BG10" s="415"/>
      <c r="BH10" s="416"/>
      <c r="BI10" s="307"/>
      <c r="BJ10" s="348"/>
      <c r="BK10" s="390"/>
      <c r="BL10" s="415"/>
      <c r="BM10" s="416"/>
      <c r="BN10" s="307"/>
      <c r="BO10" s="349"/>
      <c r="BP10" s="407"/>
      <c r="BQ10" s="415"/>
      <c r="BR10" s="416"/>
      <c r="BS10" s="307"/>
      <c r="BT10" s="348"/>
      <c r="BU10" s="408"/>
      <c r="BV10" s="415"/>
      <c r="BW10" s="416"/>
      <c r="BX10" s="307"/>
      <c r="BY10" s="349"/>
      <c r="BZ10" s="407"/>
      <c r="CA10" s="415"/>
      <c r="CB10" s="416"/>
      <c r="CC10" s="307"/>
      <c r="CD10" s="348"/>
      <c r="CE10" s="408"/>
      <c r="CF10" s="415"/>
      <c r="CG10" s="416"/>
      <c r="CH10" s="307"/>
      <c r="CI10" s="348"/>
      <c r="CJ10" s="408"/>
      <c r="CK10" s="409"/>
      <c r="CL10" s="410"/>
      <c r="CM10" s="411"/>
      <c r="CN10" s="412"/>
      <c r="CO10" s="1462"/>
      <c r="CP10" s="1203"/>
      <c r="CQ10" s="785" t="e">
        <f t="shared" si="7"/>
        <v>#DIV/0!</v>
      </c>
      <c r="CR10" s="1116"/>
      <c r="CS10" s="786" t="e">
        <f t="shared" si="0"/>
        <v>#DIV/0!</v>
      </c>
      <c r="CT10" s="1114"/>
      <c r="CU10" s="1199" t="e">
        <f t="shared" si="1"/>
        <v>#DIV/0!</v>
      </c>
      <c r="CV10" s="1115"/>
      <c r="CW10" s="1208" t="e">
        <f t="shared" si="2"/>
        <v>#DIV/0!</v>
      </c>
      <c r="CX10" s="1214"/>
      <c r="CY10" s="1210" t="e">
        <f t="shared" si="3"/>
        <v>#DIV/0!</v>
      </c>
      <c r="CZ10" s="1116"/>
      <c r="DA10" s="1207" t="e">
        <f t="shared" si="4"/>
        <v>#DIV/0!</v>
      </c>
      <c r="DB10" s="1114"/>
      <c r="DC10" s="1196" t="e">
        <f t="shared" si="5"/>
        <v>#DIV/0!</v>
      </c>
      <c r="DD10" s="1115"/>
      <c r="DE10" s="1208" t="e">
        <f t="shared" si="6"/>
        <v>#DIV/0!</v>
      </c>
      <c r="DF10" s="1459"/>
      <c r="DG10" s="1231"/>
      <c r="DH10" s="1718"/>
      <c r="DI10" s="1720"/>
      <c r="DJ10" s="1231"/>
      <c r="DK10" s="1718"/>
      <c r="DL10" s="1720"/>
      <c r="DM10" s="1231"/>
      <c r="DN10" s="1718"/>
      <c r="DO10" s="1720"/>
      <c r="DP10" s="1231"/>
      <c r="DQ10" s="1718"/>
      <c r="DR10" s="1720"/>
      <c r="DS10" s="1231"/>
      <c r="DT10" s="1718"/>
      <c r="DU10" s="1719"/>
      <c r="DV10" s="1231"/>
      <c r="DW10" s="1718"/>
      <c r="DX10" s="1719"/>
      <c r="DY10" s="1231"/>
      <c r="DZ10" s="1718"/>
      <c r="EA10" s="1719"/>
      <c r="EB10" s="1231"/>
      <c r="EC10" s="1718"/>
      <c r="ED10" s="1719"/>
      <c r="EE10" s="1231"/>
      <c r="EF10" s="1718"/>
      <c r="EG10" s="1719"/>
      <c r="EH10" s="1231"/>
      <c r="EI10" s="1718"/>
      <c r="EJ10" s="1719"/>
    </row>
    <row r="11" spans="1:140" x14ac:dyDescent="0.25">
      <c r="A11" s="59">
        <v>3</v>
      </c>
      <c r="B11" s="824"/>
      <c r="C11" s="824"/>
      <c r="D11" s="858"/>
      <c r="E11" s="825"/>
      <c r="F11" s="825"/>
      <c r="G11" s="829">
        <v>3</v>
      </c>
      <c r="H11" s="824"/>
      <c r="I11" s="824"/>
      <c r="J11" s="830"/>
      <c r="K11" s="906"/>
      <c r="L11" s="906"/>
      <c r="M11" s="847">
        <v>3</v>
      </c>
      <c r="N11" s="894"/>
      <c r="O11" s="894"/>
      <c r="P11" s="1341"/>
      <c r="Q11" s="922"/>
      <c r="R11" s="922"/>
      <c r="S11" s="854"/>
      <c r="T11" s="898" t="s">
        <v>117</v>
      </c>
      <c r="U11" s="1824"/>
      <c r="V11" s="1825"/>
      <c r="W11" s="894"/>
      <c r="X11" s="954"/>
      <c r="Y11" s="827"/>
      <c r="Z11" s="827"/>
      <c r="AA11" s="852"/>
      <c r="AB11" s="852"/>
      <c r="AC11" s="852"/>
      <c r="AD11" s="852"/>
      <c r="AE11" s="852"/>
      <c r="AF11" s="852"/>
      <c r="AG11" s="852"/>
      <c r="AH11" s="827"/>
      <c r="AI11" s="958"/>
      <c r="AJ11" s="1276"/>
      <c r="AK11" s="929"/>
      <c r="AL11" s="828"/>
      <c r="AM11" s="1056"/>
      <c r="AN11" s="1056"/>
      <c r="AO11" s="1057"/>
      <c r="AP11" s="1057"/>
      <c r="AQ11" s="404"/>
      <c r="AR11" s="20"/>
      <c r="AS11" s="329"/>
      <c r="AT11" s="307"/>
      <c r="AU11" s="21"/>
      <c r="AV11" s="402"/>
      <c r="AW11" s="403"/>
      <c r="AX11" s="398"/>
      <c r="AY11" s="307"/>
      <c r="AZ11" s="348"/>
      <c r="BA11" s="390"/>
      <c r="BB11" s="415"/>
      <c r="BC11" s="416"/>
      <c r="BD11" s="307"/>
      <c r="BE11" s="348"/>
      <c r="BF11" s="390"/>
      <c r="BG11" s="415"/>
      <c r="BH11" s="416"/>
      <c r="BI11" s="307"/>
      <c r="BJ11" s="348"/>
      <c r="BK11" s="390"/>
      <c r="BL11" s="415"/>
      <c r="BM11" s="416"/>
      <c r="BN11" s="307"/>
      <c r="BO11" s="349"/>
      <c r="BP11" s="407"/>
      <c r="BQ11" s="415"/>
      <c r="BR11" s="416"/>
      <c r="BS11" s="307"/>
      <c r="BT11" s="348"/>
      <c r="BU11" s="408"/>
      <c r="BV11" s="415"/>
      <c r="BW11" s="416"/>
      <c r="BX11" s="307"/>
      <c r="BY11" s="349"/>
      <c r="BZ11" s="407"/>
      <c r="CA11" s="415"/>
      <c r="CB11" s="416"/>
      <c r="CC11" s="307"/>
      <c r="CD11" s="348"/>
      <c r="CE11" s="408"/>
      <c r="CF11" s="415"/>
      <c r="CG11" s="416"/>
      <c r="CH11" s="307"/>
      <c r="CI11" s="348"/>
      <c r="CJ11" s="408"/>
      <c r="CK11" s="409"/>
      <c r="CL11" s="410"/>
      <c r="CM11" s="411"/>
      <c r="CN11" s="412"/>
      <c r="CO11" s="1462"/>
      <c r="CP11" s="1203"/>
      <c r="CQ11" s="785" t="e">
        <f t="shared" si="7"/>
        <v>#DIV/0!</v>
      </c>
      <c r="CR11" s="1116"/>
      <c r="CS11" s="786" t="e">
        <f t="shared" si="0"/>
        <v>#DIV/0!</v>
      </c>
      <c r="CT11" s="1114"/>
      <c r="CU11" s="1199" t="e">
        <f t="shared" si="1"/>
        <v>#DIV/0!</v>
      </c>
      <c r="CV11" s="1115"/>
      <c r="CW11" s="1208" t="e">
        <f t="shared" si="2"/>
        <v>#DIV/0!</v>
      </c>
      <c r="CX11" s="1214"/>
      <c r="CY11" s="1210" t="e">
        <f t="shared" si="3"/>
        <v>#DIV/0!</v>
      </c>
      <c r="CZ11" s="1116"/>
      <c r="DA11" s="1207" t="e">
        <f t="shared" si="4"/>
        <v>#DIV/0!</v>
      </c>
      <c r="DB11" s="1114"/>
      <c r="DC11" s="1196" t="e">
        <f t="shared" si="5"/>
        <v>#DIV/0!</v>
      </c>
      <c r="DD11" s="1115"/>
      <c r="DE11" s="1208" t="e">
        <f t="shared" si="6"/>
        <v>#DIV/0!</v>
      </c>
      <c r="DF11" s="1459"/>
      <c r="DG11" s="1231"/>
      <c r="DH11" s="1718"/>
      <c r="DI11" s="1720"/>
      <c r="DJ11" s="1231"/>
      <c r="DK11" s="1718"/>
      <c r="DL11" s="1720"/>
      <c r="DM11" s="1231"/>
      <c r="DN11" s="1718"/>
      <c r="DO11" s="1720"/>
      <c r="DP11" s="1231"/>
      <c r="DQ11" s="1718"/>
      <c r="DR11" s="1720"/>
      <c r="DS11" s="1231"/>
      <c r="DT11" s="1718"/>
      <c r="DU11" s="1719"/>
      <c r="DV11" s="1231"/>
      <c r="DW11" s="1718"/>
      <c r="DX11" s="1719"/>
      <c r="DY11" s="1231"/>
      <c r="DZ11" s="1718"/>
      <c r="EA11" s="1719"/>
      <c r="EB11" s="1231"/>
      <c r="EC11" s="1718"/>
      <c r="ED11" s="1719"/>
      <c r="EE11" s="1231"/>
      <c r="EF11" s="1718"/>
      <c r="EG11" s="1719"/>
      <c r="EH11" s="1231"/>
      <c r="EI11" s="1718"/>
      <c r="EJ11" s="1719"/>
    </row>
    <row r="12" spans="1:140" x14ac:dyDescent="0.25">
      <c r="A12" s="59">
        <v>4</v>
      </c>
      <c r="B12" s="824"/>
      <c r="C12" s="824"/>
      <c r="D12" s="858"/>
      <c r="E12" s="825"/>
      <c r="F12" s="825"/>
      <c r="G12" s="829">
        <v>4</v>
      </c>
      <c r="H12" s="824"/>
      <c r="I12" s="824"/>
      <c r="J12" s="830"/>
      <c r="K12" s="906"/>
      <c r="L12" s="906"/>
      <c r="M12" s="847">
        <v>4</v>
      </c>
      <c r="N12" s="894"/>
      <c r="O12" s="894"/>
      <c r="P12" s="1341"/>
      <c r="Q12" s="922"/>
      <c r="R12" s="922"/>
      <c r="S12" s="854"/>
      <c r="T12" s="898" t="s">
        <v>117</v>
      </c>
      <c r="U12" s="1824"/>
      <c r="V12" s="1825"/>
      <c r="W12" s="894"/>
      <c r="X12" s="954"/>
      <c r="Y12" s="827"/>
      <c r="Z12" s="827"/>
      <c r="AA12" s="852"/>
      <c r="AB12" s="852"/>
      <c r="AC12" s="852"/>
      <c r="AD12" s="852"/>
      <c r="AE12" s="852"/>
      <c r="AF12" s="852"/>
      <c r="AG12" s="852"/>
      <c r="AH12" s="827"/>
      <c r="AI12" s="959"/>
      <c r="AJ12" s="1275"/>
      <c r="AK12" s="929"/>
      <c r="AL12" s="828"/>
      <c r="AM12" s="1056"/>
      <c r="AN12" s="1056"/>
      <c r="AO12" s="1057"/>
      <c r="AP12" s="1057"/>
      <c r="AQ12" s="404"/>
      <c r="AR12" s="20"/>
      <c r="AS12" s="329"/>
      <c r="AT12" s="307"/>
      <c r="AU12" s="21"/>
      <c r="AV12" s="402"/>
      <c r="AW12" s="403"/>
      <c r="AX12" s="398"/>
      <c r="AY12" s="307"/>
      <c r="AZ12" s="348"/>
      <c r="BA12" s="390"/>
      <c r="BB12" s="415"/>
      <c r="BC12" s="416"/>
      <c r="BD12" s="307"/>
      <c r="BE12" s="348"/>
      <c r="BF12" s="390"/>
      <c r="BG12" s="415"/>
      <c r="BH12" s="416"/>
      <c r="BI12" s="307"/>
      <c r="BJ12" s="348"/>
      <c r="BK12" s="390"/>
      <c r="BL12" s="415"/>
      <c r="BM12" s="416"/>
      <c r="BN12" s="307"/>
      <c r="BO12" s="349"/>
      <c r="BP12" s="407"/>
      <c r="BQ12" s="415"/>
      <c r="BR12" s="416"/>
      <c r="BS12" s="307"/>
      <c r="BT12" s="348"/>
      <c r="BU12" s="408"/>
      <c r="BV12" s="415"/>
      <c r="BW12" s="416"/>
      <c r="BX12" s="307"/>
      <c r="BY12" s="349"/>
      <c r="BZ12" s="407"/>
      <c r="CA12" s="415"/>
      <c r="CB12" s="416"/>
      <c r="CC12" s="307"/>
      <c r="CD12" s="348"/>
      <c r="CE12" s="408"/>
      <c r="CF12" s="415"/>
      <c r="CG12" s="416"/>
      <c r="CH12" s="307"/>
      <c r="CI12" s="348"/>
      <c r="CJ12" s="408"/>
      <c r="CK12" s="409"/>
      <c r="CL12" s="410"/>
      <c r="CM12" s="411"/>
      <c r="CN12" s="412"/>
      <c r="CO12" s="1462"/>
      <c r="CP12" s="1203"/>
      <c r="CQ12" s="785" t="e">
        <f t="shared" si="7"/>
        <v>#DIV/0!</v>
      </c>
      <c r="CR12" s="1116"/>
      <c r="CS12" s="786" t="e">
        <f t="shared" si="0"/>
        <v>#DIV/0!</v>
      </c>
      <c r="CT12" s="1114"/>
      <c r="CU12" s="1199" t="e">
        <f t="shared" si="1"/>
        <v>#DIV/0!</v>
      </c>
      <c r="CV12" s="1115"/>
      <c r="CW12" s="1208" t="e">
        <f t="shared" si="2"/>
        <v>#DIV/0!</v>
      </c>
      <c r="CX12" s="1214"/>
      <c r="CY12" s="1210" t="e">
        <f t="shared" si="3"/>
        <v>#DIV/0!</v>
      </c>
      <c r="CZ12" s="1116"/>
      <c r="DA12" s="1207" t="e">
        <f t="shared" si="4"/>
        <v>#DIV/0!</v>
      </c>
      <c r="DB12" s="1114"/>
      <c r="DC12" s="1196" t="e">
        <f t="shared" si="5"/>
        <v>#DIV/0!</v>
      </c>
      <c r="DD12" s="1115"/>
      <c r="DE12" s="1208" t="e">
        <f t="shared" si="6"/>
        <v>#DIV/0!</v>
      </c>
      <c r="DF12" s="1459"/>
      <c r="DG12" s="1231"/>
      <c r="DH12" s="1718"/>
      <c r="DI12" s="1720"/>
      <c r="DJ12" s="1231"/>
      <c r="DK12" s="1718"/>
      <c r="DL12" s="1720"/>
      <c r="DM12" s="1231"/>
      <c r="DN12" s="1718"/>
      <c r="DO12" s="1720"/>
      <c r="DP12" s="1231"/>
      <c r="DQ12" s="1718"/>
      <c r="DR12" s="1720"/>
      <c r="DS12" s="1231"/>
      <c r="DT12" s="1718"/>
      <c r="DU12" s="1719"/>
      <c r="DV12" s="1231"/>
      <c r="DW12" s="1718"/>
      <c r="DX12" s="1719"/>
      <c r="DY12" s="1231"/>
      <c r="DZ12" s="1718"/>
      <c r="EA12" s="1719"/>
      <c r="EB12" s="1231"/>
      <c r="EC12" s="1718"/>
      <c r="ED12" s="1719"/>
      <c r="EE12" s="1231"/>
      <c r="EF12" s="1718"/>
      <c r="EG12" s="1719"/>
      <c r="EH12" s="1231"/>
      <c r="EI12" s="1718"/>
      <c r="EJ12" s="1719"/>
    </row>
    <row r="13" spans="1:140" ht="16.5" thickBot="1" x14ac:dyDescent="0.3">
      <c r="A13" s="59">
        <v>5</v>
      </c>
      <c r="B13" s="824"/>
      <c r="C13" s="824"/>
      <c r="D13" s="858"/>
      <c r="E13" s="825"/>
      <c r="F13" s="825"/>
      <c r="G13" s="829" t="s">
        <v>48</v>
      </c>
      <c r="H13" s="824"/>
      <c r="I13" s="824"/>
      <c r="J13" s="830"/>
      <c r="K13" s="906"/>
      <c r="L13" s="906"/>
      <c r="M13" s="847">
        <v>5</v>
      </c>
      <c r="N13" s="894"/>
      <c r="O13" s="894"/>
      <c r="P13" s="1341"/>
      <c r="Q13" s="922"/>
      <c r="R13" s="922"/>
      <c r="S13" s="854"/>
      <c r="T13" s="898" t="s">
        <v>117</v>
      </c>
      <c r="U13" s="1824"/>
      <c r="V13" s="1825"/>
      <c r="W13" s="894"/>
      <c r="X13" s="954"/>
      <c r="Y13" s="827"/>
      <c r="Z13" s="827"/>
      <c r="AA13" s="857"/>
      <c r="AB13" s="857"/>
      <c r="AC13" s="857"/>
      <c r="AD13" s="857"/>
      <c r="AE13" s="857"/>
      <c r="AF13" s="857"/>
      <c r="AG13" s="857"/>
      <c r="AH13" s="827"/>
      <c r="AI13" s="959"/>
      <c r="AJ13" s="1275"/>
      <c r="AK13" s="929"/>
      <c r="AL13" s="828"/>
      <c r="AM13" s="1056"/>
      <c r="AN13" s="1056"/>
      <c r="AO13" s="1057"/>
      <c r="AP13" s="1057"/>
      <c r="AQ13" s="404"/>
      <c r="AR13" s="20"/>
      <c r="AS13" s="329"/>
      <c r="AT13" s="307"/>
      <c r="AU13" s="21"/>
      <c r="AV13" s="402"/>
      <c r="AW13" s="403"/>
      <c r="AX13" s="398"/>
      <c r="AY13" s="307"/>
      <c r="AZ13" s="348"/>
      <c r="BA13" s="390"/>
      <c r="BB13" s="415"/>
      <c r="BC13" s="416"/>
      <c r="BD13" s="307"/>
      <c r="BE13" s="348"/>
      <c r="BF13" s="390"/>
      <c r="BG13" s="415"/>
      <c r="BH13" s="416"/>
      <c r="BI13" s="307"/>
      <c r="BJ13" s="348"/>
      <c r="BK13" s="390"/>
      <c r="BL13" s="415"/>
      <c r="BM13" s="416"/>
      <c r="BN13" s="307"/>
      <c r="BO13" s="349"/>
      <c r="BP13" s="407"/>
      <c r="BQ13" s="415"/>
      <c r="BR13" s="416"/>
      <c r="BS13" s="307"/>
      <c r="BT13" s="348"/>
      <c r="BU13" s="408"/>
      <c r="BV13" s="415"/>
      <c r="BW13" s="416"/>
      <c r="BX13" s="307"/>
      <c r="BY13" s="349"/>
      <c r="BZ13" s="407"/>
      <c r="CA13" s="415"/>
      <c r="CB13" s="416"/>
      <c r="CC13" s="307"/>
      <c r="CD13" s="348"/>
      <c r="CE13" s="408"/>
      <c r="CF13" s="415"/>
      <c r="CG13" s="416"/>
      <c r="CH13" s="307"/>
      <c r="CI13" s="348"/>
      <c r="CJ13" s="408"/>
      <c r="CK13" s="409"/>
      <c r="CL13" s="410"/>
      <c r="CM13" s="411"/>
      <c r="CN13" s="412"/>
      <c r="CO13" s="1462"/>
      <c r="CP13" s="1203"/>
      <c r="CQ13" s="785" t="e">
        <f t="shared" si="7"/>
        <v>#DIV/0!</v>
      </c>
      <c r="CR13" s="1116"/>
      <c r="CS13" s="786" t="e">
        <f t="shared" si="0"/>
        <v>#DIV/0!</v>
      </c>
      <c r="CT13" s="1114"/>
      <c r="CU13" s="1199" t="e">
        <f t="shared" si="1"/>
        <v>#DIV/0!</v>
      </c>
      <c r="CV13" s="1115"/>
      <c r="CW13" s="1208" t="e">
        <f t="shared" si="2"/>
        <v>#DIV/0!</v>
      </c>
      <c r="CX13" s="1214"/>
      <c r="CY13" s="1210" t="e">
        <f t="shared" si="3"/>
        <v>#DIV/0!</v>
      </c>
      <c r="CZ13" s="1116"/>
      <c r="DA13" s="1207" t="e">
        <f t="shared" si="4"/>
        <v>#DIV/0!</v>
      </c>
      <c r="DB13" s="1114"/>
      <c r="DC13" s="1196" t="e">
        <f t="shared" si="5"/>
        <v>#DIV/0!</v>
      </c>
      <c r="DD13" s="1115"/>
      <c r="DE13" s="1208" t="e">
        <f t="shared" si="6"/>
        <v>#DIV/0!</v>
      </c>
      <c r="DF13" s="1459"/>
      <c r="DG13" s="1231"/>
      <c r="DH13" s="1718"/>
      <c r="DI13" s="1720"/>
      <c r="DJ13" s="1231"/>
      <c r="DK13" s="1718"/>
      <c r="DL13" s="1720"/>
      <c r="DM13" s="1231"/>
      <c r="DN13" s="1718"/>
      <c r="DO13" s="1720"/>
      <c r="DP13" s="1231"/>
      <c r="DQ13" s="1718"/>
      <c r="DR13" s="1720"/>
      <c r="DS13" s="1231"/>
      <c r="DT13" s="1718"/>
      <c r="DU13" s="1719"/>
      <c r="DV13" s="1231"/>
      <c r="DW13" s="1718"/>
      <c r="DX13" s="1719"/>
      <c r="DY13" s="1231"/>
      <c r="DZ13" s="1718"/>
      <c r="EA13" s="1719"/>
      <c r="EB13" s="1231"/>
      <c r="EC13" s="1718"/>
      <c r="ED13" s="1719"/>
      <c r="EE13" s="1231"/>
      <c r="EF13" s="1718"/>
      <c r="EG13" s="1719"/>
      <c r="EH13" s="1231"/>
      <c r="EI13" s="1718"/>
      <c r="EJ13" s="1719"/>
    </row>
    <row r="14" spans="1:140" x14ac:dyDescent="0.25">
      <c r="A14" s="59">
        <v>6</v>
      </c>
      <c r="B14" s="824"/>
      <c r="C14" s="824"/>
      <c r="D14" s="858"/>
      <c r="E14" s="825"/>
      <c r="F14" s="825"/>
      <c r="G14" s="829" t="s">
        <v>76</v>
      </c>
      <c r="H14" s="824"/>
      <c r="I14" s="824"/>
      <c r="J14" s="830"/>
      <c r="K14" s="906"/>
      <c r="L14" s="906"/>
      <c r="M14" s="847" t="s">
        <v>48</v>
      </c>
      <c r="N14" s="894"/>
      <c r="O14" s="894"/>
      <c r="P14" s="1341"/>
      <c r="Q14" s="922"/>
      <c r="R14" s="922"/>
      <c r="S14" s="854"/>
      <c r="T14" s="898" t="s">
        <v>117</v>
      </c>
      <c r="U14" s="1824"/>
      <c r="V14" s="1825"/>
      <c r="W14" s="894"/>
      <c r="X14" s="954"/>
      <c r="Y14" s="827"/>
      <c r="Z14" s="827"/>
      <c r="AA14" s="852"/>
      <c r="AB14" s="852"/>
      <c r="AC14" s="852"/>
      <c r="AD14" s="852"/>
      <c r="AE14" s="852"/>
      <c r="AF14" s="852"/>
      <c r="AG14" s="852"/>
      <c r="AH14" s="827"/>
      <c r="AI14" s="959"/>
      <c r="AJ14" s="1275"/>
      <c r="AK14" s="929"/>
      <c r="AL14" s="828"/>
      <c r="AM14" s="1056"/>
      <c r="AN14" s="1056"/>
      <c r="AO14" s="1057"/>
      <c r="AP14" s="1057"/>
      <c r="AQ14" s="404"/>
      <c r="AR14" s="20"/>
      <c r="AS14" s="329"/>
      <c r="AT14" s="307"/>
      <c r="AU14" s="21"/>
      <c r="AV14" s="402"/>
      <c r="AW14" s="403"/>
      <c r="AX14" s="398"/>
      <c r="AY14" s="307"/>
      <c r="AZ14" s="348"/>
      <c r="BA14" s="390"/>
      <c r="BB14" s="415"/>
      <c r="BC14" s="416"/>
      <c r="BD14" s="307"/>
      <c r="BE14" s="348"/>
      <c r="BF14" s="390"/>
      <c r="BG14" s="415"/>
      <c r="BH14" s="416"/>
      <c r="BI14" s="307"/>
      <c r="BJ14" s="348"/>
      <c r="BK14" s="390"/>
      <c r="BL14" s="415"/>
      <c r="BM14" s="416"/>
      <c r="BN14" s="307"/>
      <c r="BO14" s="349"/>
      <c r="BP14" s="407"/>
      <c r="BQ14" s="415"/>
      <c r="BR14" s="416"/>
      <c r="BS14" s="307"/>
      <c r="BT14" s="348"/>
      <c r="BU14" s="408"/>
      <c r="BV14" s="415"/>
      <c r="BW14" s="416"/>
      <c r="BX14" s="307"/>
      <c r="BY14" s="349"/>
      <c r="BZ14" s="407"/>
      <c r="CA14" s="415"/>
      <c r="CB14" s="416"/>
      <c r="CC14" s="307"/>
      <c r="CD14" s="348"/>
      <c r="CE14" s="408"/>
      <c r="CF14" s="415"/>
      <c r="CG14" s="416"/>
      <c r="CH14" s="307"/>
      <c r="CI14" s="348"/>
      <c r="CJ14" s="408"/>
      <c r="CK14" s="409"/>
      <c r="CL14" s="410"/>
      <c r="CM14" s="411"/>
      <c r="CN14" s="412"/>
      <c r="CO14" s="1462"/>
      <c r="CP14" s="1203"/>
      <c r="CQ14" s="785" t="e">
        <f t="shared" si="7"/>
        <v>#DIV/0!</v>
      </c>
      <c r="CR14" s="1116"/>
      <c r="CS14" s="786" t="e">
        <f t="shared" si="0"/>
        <v>#DIV/0!</v>
      </c>
      <c r="CT14" s="1114"/>
      <c r="CU14" s="1199" t="e">
        <f t="shared" si="1"/>
        <v>#DIV/0!</v>
      </c>
      <c r="CV14" s="1115"/>
      <c r="CW14" s="1208" t="e">
        <f t="shared" si="2"/>
        <v>#DIV/0!</v>
      </c>
      <c r="CX14" s="1214"/>
      <c r="CY14" s="1210" t="e">
        <f t="shared" si="3"/>
        <v>#DIV/0!</v>
      </c>
      <c r="CZ14" s="1116"/>
      <c r="DA14" s="1207" t="e">
        <f t="shared" si="4"/>
        <v>#DIV/0!</v>
      </c>
      <c r="DB14" s="1114"/>
      <c r="DC14" s="1196" t="e">
        <f t="shared" si="5"/>
        <v>#DIV/0!</v>
      </c>
      <c r="DD14" s="1115"/>
      <c r="DE14" s="1208" t="e">
        <f t="shared" si="6"/>
        <v>#DIV/0!</v>
      </c>
      <c r="DF14" s="1459"/>
      <c r="DG14" s="1231"/>
      <c r="DH14" s="1718"/>
      <c r="DI14" s="1720"/>
      <c r="DJ14" s="1231"/>
      <c r="DK14" s="1718"/>
      <c r="DL14" s="1720"/>
      <c r="DM14" s="1231"/>
      <c r="DN14" s="1718"/>
      <c r="DO14" s="1720"/>
      <c r="DP14" s="1231"/>
      <c r="DQ14" s="1718"/>
      <c r="DR14" s="1720"/>
      <c r="DS14" s="1231"/>
      <c r="DT14" s="1718"/>
      <c r="DU14" s="1719"/>
      <c r="DV14" s="1231"/>
      <c r="DW14" s="1718"/>
      <c r="DX14" s="1719"/>
      <c r="DY14" s="1231"/>
      <c r="DZ14" s="1718"/>
      <c r="EA14" s="1719"/>
      <c r="EB14" s="1231"/>
      <c r="EC14" s="1718"/>
      <c r="ED14" s="1719"/>
      <c r="EE14" s="1231"/>
      <c r="EF14" s="1718"/>
      <c r="EG14" s="1719"/>
      <c r="EH14" s="1231"/>
      <c r="EI14" s="1718"/>
      <c r="EJ14" s="1719"/>
    </row>
    <row r="15" spans="1:140" x14ac:dyDescent="0.25">
      <c r="A15" s="59">
        <v>7</v>
      </c>
      <c r="B15" s="824"/>
      <c r="C15" s="824"/>
      <c r="D15" s="858"/>
      <c r="E15" s="825"/>
      <c r="F15" s="825"/>
      <c r="G15" s="829" t="s">
        <v>323</v>
      </c>
      <c r="H15" s="824"/>
      <c r="I15" s="824"/>
      <c r="J15" s="830"/>
      <c r="K15" s="906"/>
      <c r="L15" s="906"/>
      <c r="M15" s="847" t="s">
        <v>76</v>
      </c>
      <c r="N15" s="894"/>
      <c r="O15" s="894"/>
      <c r="P15" s="1341"/>
      <c r="Q15" s="922"/>
      <c r="R15" s="922"/>
      <c r="S15" s="854"/>
      <c r="T15" s="898" t="s">
        <v>117</v>
      </c>
      <c r="U15" s="1824"/>
      <c r="V15" s="1825"/>
      <c r="W15" s="894"/>
      <c r="X15" s="954"/>
      <c r="Y15" s="827"/>
      <c r="Z15" s="827"/>
      <c r="AA15" s="852"/>
      <c r="AB15" s="852"/>
      <c r="AC15" s="852"/>
      <c r="AD15" s="852"/>
      <c r="AE15" s="852"/>
      <c r="AF15" s="852"/>
      <c r="AG15" s="852"/>
      <c r="AH15" s="827"/>
      <c r="AI15" s="959"/>
      <c r="AJ15" s="1275"/>
      <c r="AK15" s="929"/>
      <c r="AL15" s="828"/>
      <c r="AM15" s="1056"/>
      <c r="AN15" s="1056"/>
      <c r="AO15" s="1057"/>
      <c r="AP15" s="1057"/>
      <c r="AQ15" s="404"/>
      <c r="AR15" s="20"/>
      <c r="AS15" s="329"/>
      <c r="AT15" s="307"/>
      <c r="AU15" s="21"/>
      <c r="AV15" s="402"/>
      <c r="AW15" s="403"/>
      <c r="AX15" s="398"/>
      <c r="AY15" s="307"/>
      <c r="AZ15" s="348"/>
      <c r="BA15" s="390"/>
      <c r="BB15" s="415"/>
      <c r="BC15" s="416"/>
      <c r="BD15" s="307"/>
      <c r="BE15" s="348"/>
      <c r="BF15" s="390"/>
      <c r="BG15" s="415"/>
      <c r="BH15" s="416"/>
      <c r="BI15" s="307"/>
      <c r="BJ15" s="348"/>
      <c r="BK15" s="390"/>
      <c r="BL15" s="415"/>
      <c r="BM15" s="416"/>
      <c r="BN15" s="307"/>
      <c r="BO15" s="349"/>
      <c r="BP15" s="407"/>
      <c r="BQ15" s="415"/>
      <c r="BR15" s="416"/>
      <c r="BS15" s="307"/>
      <c r="BT15" s="348"/>
      <c r="BU15" s="408"/>
      <c r="BV15" s="415"/>
      <c r="BW15" s="416"/>
      <c r="BX15" s="307"/>
      <c r="BY15" s="349"/>
      <c r="BZ15" s="407"/>
      <c r="CA15" s="415"/>
      <c r="CB15" s="416"/>
      <c r="CC15" s="307"/>
      <c r="CD15" s="348"/>
      <c r="CE15" s="408"/>
      <c r="CF15" s="415"/>
      <c r="CG15" s="416"/>
      <c r="CH15" s="307"/>
      <c r="CI15" s="348"/>
      <c r="CJ15" s="408"/>
      <c r="CK15" s="409"/>
      <c r="CL15" s="410"/>
      <c r="CM15" s="411"/>
      <c r="CN15" s="412"/>
      <c r="CO15" s="1462"/>
      <c r="CP15" s="1203"/>
      <c r="CQ15" s="785" t="e">
        <f t="shared" si="7"/>
        <v>#DIV/0!</v>
      </c>
      <c r="CR15" s="1116"/>
      <c r="CS15" s="786" t="e">
        <f t="shared" si="0"/>
        <v>#DIV/0!</v>
      </c>
      <c r="CT15" s="1114"/>
      <c r="CU15" s="1199" t="e">
        <f t="shared" si="1"/>
        <v>#DIV/0!</v>
      </c>
      <c r="CV15" s="1115"/>
      <c r="CW15" s="1208" t="e">
        <f t="shared" si="2"/>
        <v>#DIV/0!</v>
      </c>
      <c r="CX15" s="1214"/>
      <c r="CY15" s="1210" t="e">
        <f t="shared" si="3"/>
        <v>#DIV/0!</v>
      </c>
      <c r="CZ15" s="1116"/>
      <c r="DA15" s="1207" t="e">
        <f t="shared" si="4"/>
        <v>#DIV/0!</v>
      </c>
      <c r="DB15" s="1114"/>
      <c r="DC15" s="1196" t="e">
        <f t="shared" si="5"/>
        <v>#DIV/0!</v>
      </c>
      <c r="DD15" s="1115"/>
      <c r="DE15" s="1208" t="e">
        <f t="shared" si="6"/>
        <v>#DIV/0!</v>
      </c>
      <c r="DF15" s="1459"/>
      <c r="DG15" s="1231"/>
      <c r="DH15" s="1718"/>
      <c r="DI15" s="1720"/>
      <c r="DJ15" s="1231"/>
      <c r="DK15" s="1718"/>
      <c r="DL15" s="1720"/>
      <c r="DM15" s="1231"/>
      <c r="DN15" s="1718"/>
      <c r="DO15" s="1720"/>
      <c r="DP15" s="1231"/>
      <c r="DQ15" s="1718"/>
      <c r="DR15" s="1720"/>
      <c r="DS15" s="1231"/>
      <c r="DT15" s="1718"/>
      <c r="DU15" s="1719"/>
      <c r="DV15" s="1231"/>
      <c r="DW15" s="1718"/>
      <c r="DX15" s="1719"/>
      <c r="DY15" s="1231"/>
      <c r="DZ15" s="1718"/>
      <c r="EA15" s="1719"/>
      <c r="EB15" s="1231"/>
      <c r="EC15" s="1718"/>
      <c r="ED15" s="1719"/>
      <c r="EE15" s="1231"/>
      <c r="EF15" s="1718"/>
      <c r="EG15" s="1719"/>
      <c r="EH15" s="1231"/>
      <c r="EI15" s="1718"/>
      <c r="EJ15" s="1719"/>
    </row>
    <row r="16" spans="1:140" ht="16.5" thickBot="1" x14ac:dyDescent="0.3">
      <c r="A16" s="59">
        <v>8</v>
      </c>
      <c r="B16" s="824"/>
      <c r="C16" s="824"/>
      <c r="D16" s="858"/>
      <c r="E16" s="825"/>
      <c r="F16" s="825"/>
      <c r="G16" s="843" t="s">
        <v>321</v>
      </c>
      <c r="H16" s="844"/>
      <c r="I16" s="844"/>
      <c r="J16" s="845"/>
      <c r="K16" s="906"/>
      <c r="L16" s="906"/>
      <c r="M16" s="848" t="s">
        <v>321</v>
      </c>
      <c r="N16" s="849"/>
      <c r="O16" s="849"/>
      <c r="P16" s="1342"/>
      <c r="Q16" s="922"/>
      <c r="R16" s="922"/>
      <c r="S16" s="854"/>
      <c r="T16" s="898" t="s">
        <v>117</v>
      </c>
      <c r="U16" s="1824"/>
      <c r="V16" s="1825"/>
      <c r="W16" s="894"/>
      <c r="X16" s="954"/>
      <c r="Y16" s="827"/>
      <c r="Z16" s="827"/>
      <c r="AA16" s="852"/>
      <c r="AB16" s="852"/>
      <c r="AC16" s="852"/>
      <c r="AD16" s="852"/>
      <c r="AE16" s="852"/>
      <c r="AF16" s="852"/>
      <c r="AG16" s="852"/>
      <c r="AH16" s="827"/>
      <c r="AI16" s="959"/>
      <c r="AJ16" s="1275"/>
      <c r="AK16" s="929"/>
      <c r="AL16" s="828"/>
      <c r="AM16" s="1056"/>
      <c r="AN16" s="1056"/>
      <c r="AO16" s="1057"/>
      <c r="AP16" s="1057"/>
      <c r="AQ16" s="404"/>
      <c r="AR16" s="20"/>
      <c r="AS16" s="329"/>
      <c r="AT16" s="307"/>
      <c r="AU16" s="21"/>
      <c r="AV16" s="402"/>
      <c r="AW16" s="403"/>
      <c r="AX16" s="398"/>
      <c r="AY16" s="307"/>
      <c r="AZ16" s="348"/>
      <c r="BA16" s="390"/>
      <c r="BB16" s="415"/>
      <c r="BC16" s="416"/>
      <c r="BD16" s="307"/>
      <c r="BE16" s="348"/>
      <c r="BF16" s="390"/>
      <c r="BG16" s="415"/>
      <c r="BH16" s="416"/>
      <c r="BI16" s="307"/>
      <c r="BJ16" s="348"/>
      <c r="BK16" s="390"/>
      <c r="BL16" s="415"/>
      <c r="BM16" s="416"/>
      <c r="BN16" s="307"/>
      <c r="BO16" s="349"/>
      <c r="BP16" s="407"/>
      <c r="BQ16" s="415"/>
      <c r="BR16" s="416"/>
      <c r="BS16" s="307"/>
      <c r="BT16" s="348"/>
      <c r="BU16" s="408"/>
      <c r="BV16" s="415"/>
      <c r="BW16" s="416"/>
      <c r="BX16" s="307"/>
      <c r="BY16" s="349"/>
      <c r="BZ16" s="407"/>
      <c r="CA16" s="415"/>
      <c r="CB16" s="416"/>
      <c r="CC16" s="307"/>
      <c r="CD16" s="348"/>
      <c r="CE16" s="408"/>
      <c r="CF16" s="415"/>
      <c r="CG16" s="416"/>
      <c r="CH16" s="307"/>
      <c r="CI16" s="348"/>
      <c r="CJ16" s="408"/>
      <c r="CK16" s="409"/>
      <c r="CL16" s="410"/>
      <c r="CM16" s="411"/>
      <c r="CN16" s="412"/>
      <c r="CO16" s="1462"/>
      <c r="CP16" s="1203"/>
      <c r="CQ16" s="785" t="e">
        <f t="shared" si="7"/>
        <v>#DIV/0!</v>
      </c>
      <c r="CR16" s="1116"/>
      <c r="CS16" s="786" t="e">
        <f t="shared" si="0"/>
        <v>#DIV/0!</v>
      </c>
      <c r="CT16" s="1114"/>
      <c r="CU16" s="1199" t="e">
        <f t="shared" si="1"/>
        <v>#DIV/0!</v>
      </c>
      <c r="CV16" s="1115"/>
      <c r="CW16" s="1208" t="e">
        <f t="shared" si="2"/>
        <v>#DIV/0!</v>
      </c>
      <c r="CX16" s="1214"/>
      <c r="CY16" s="1210" t="e">
        <f t="shared" si="3"/>
        <v>#DIV/0!</v>
      </c>
      <c r="CZ16" s="1116"/>
      <c r="DA16" s="1207" t="e">
        <f t="shared" si="4"/>
        <v>#DIV/0!</v>
      </c>
      <c r="DB16" s="1114"/>
      <c r="DC16" s="1196" t="e">
        <f t="shared" si="5"/>
        <v>#DIV/0!</v>
      </c>
      <c r="DD16" s="1115"/>
      <c r="DE16" s="1208" t="e">
        <f t="shared" si="6"/>
        <v>#DIV/0!</v>
      </c>
      <c r="DF16" s="1459"/>
      <c r="DG16" s="1231"/>
      <c r="DH16" s="1718"/>
      <c r="DI16" s="1720"/>
      <c r="DJ16" s="1231"/>
      <c r="DK16" s="1718"/>
      <c r="DL16" s="1720"/>
      <c r="DM16" s="1231"/>
      <c r="DN16" s="1718"/>
      <c r="DO16" s="1720"/>
      <c r="DP16" s="1231"/>
      <c r="DQ16" s="1718"/>
      <c r="DR16" s="1720"/>
      <c r="DS16" s="1231"/>
      <c r="DT16" s="1718"/>
      <c r="DU16" s="1719"/>
      <c r="DV16" s="1231"/>
      <c r="DW16" s="1718"/>
      <c r="DX16" s="1719"/>
      <c r="DY16" s="1231"/>
      <c r="DZ16" s="1718"/>
      <c r="EA16" s="1719"/>
      <c r="EB16" s="1231"/>
      <c r="EC16" s="1718"/>
      <c r="ED16" s="1719"/>
      <c r="EE16" s="1231"/>
      <c r="EF16" s="1718"/>
      <c r="EG16" s="1719"/>
      <c r="EH16" s="1231"/>
      <c r="EI16" s="1718"/>
      <c r="EJ16" s="1719"/>
    </row>
    <row r="17" spans="1:140" x14ac:dyDescent="0.25">
      <c r="A17" s="59">
        <v>9</v>
      </c>
      <c r="B17" s="824"/>
      <c r="C17" s="824"/>
      <c r="D17" s="858"/>
      <c r="E17" s="825"/>
      <c r="F17" s="825"/>
      <c r="G17" s="842"/>
      <c r="H17" s="842"/>
      <c r="I17" s="842"/>
      <c r="J17" s="842"/>
      <c r="K17" s="827"/>
      <c r="L17" s="827"/>
      <c r="M17" s="822"/>
      <c r="N17" s="846"/>
      <c r="O17" s="846"/>
      <c r="P17" s="846"/>
      <c r="Q17" s="846"/>
      <c r="R17" s="846"/>
      <c r="S17" s="855"/>
      <c r="T17" s="898">
        <v>16</v>
      </c>
      <c r="U17" s="1824"/>
      <c r="V17" s="1825"/>
      <c r="W17" s="894"/>
      <c r="X17" s="954"/>
      <c r="Y17" s="827"/>
      <c r="Z17" s="827"/>
      <c r="AA17" s="852"/>
      <c r="AB17" s="852"/>
      <c r="AC17" s="852"/>
      <c r="AD17" s="852"/>
      <c r="AE17" s="852"/>
      <c r="AF17" s="852"/>
      <c r="AG17" s="852"/>
      <c r="AH17" s="827"/>
      <c r="AI17" s="959"/>
      <c r="AJ17" s="1275"/>
      <c r="AK17" s="929"/>
      <c r="AL17" s="828"/>
      <c r="AM17" s="1056"/>
      <c r="AN17" s="1056"/>
      <c r="AO17" s="1057"/>
      <c r="AP17" s="1057"/>
      <c r="AQ17" s="404"/>
      <c r="AR17" s="20"/>
      <c r="AS17" s="329"/>
      <c r="AT17" s="307"/>
      <c r="AU17" s="21"/>
      <c r="AV17" s="402"/>
      <c r="AW17" s="403"/>
      <c r="AX17" s="398"/>
      <c r="AY17" s="307"/>
      <c r="AZ17" s="348"/>
      <c r="BA17" s="390"/>
      <c r="BB17" s="415"/>
      <c r="BC17" s="416"/>
      <c r="BD17" s="307"/>
      <c r="BE17" s="348"/>
      <c r="BF17" s="390"/>
      <c r="BG17" s="415"/>
      <c r="BH17" s="416"/>
      <c r="BI17" s="307"/>
      <c r="BJ17" s="348"/>
      <c r="BK17" s="390"/>
      <c r="BL17" s="415"/>
      <c r="BM17" s="416"/>
      <c r="BN17" s="307"/>
      <c r="BO17" s="349"/>
      <c r="BP17" s="407"/>
      <c r="BQ17" s="415"/>
      <c r="BR17" s="416"/>
      <c r="BS17" s="307"/>
      <c r="BT17" s="348"/>
      <c r="BU17" s="408"/>
      <c r="BV17" s="415"/>
      <c r="BW17" s="416"/>
      <c r="BX17" s="307"/>
      <c r="BY17" s="349"/>
      <c r="BZ17" s="407"/>
      <c r="CA17" s="415"/>
      <c r="CB17" s="416"/>
      <c r="CC17" s="307"/>
      <c r="CD17" s="348"/>
      <c r="CE17" s="408"/>
      <c r="CF17" s="415"/>
      <c r="CG17" s="416"/>
      <c r="CH17" s="307"/>
      <c r="CI17" s="348"/>
      <c r="CJ17" s="408"/>
      <c r="CK17" s="409"/>
      <c r="CL17" s="410"/>
      <c r="CM17" s="411"/>
      <c r="CN17" s="412"/>
      <c r="CO17" s="1462"/>
      <c r="CP17" s="1203"/>
      <c r="CQ17" s="785" t="e">
        <f t="shared" si="7"/>
        <v>#DIV/0!</v>
      </c>
      <c r="CR17" s="1116"/>
      <c r="CS17" s="786" t="e">
        <f t="shared" si="0"/>
        <v>#DIV/0!</v>
      </c>
      <c r="CT17" s="1114"/>
      <c r="CU17" s="1199" t="e">
        <f t="shared" si="1"/>
        <v>#DIV/0!</v>
      </c>
      <c r="CV17" s="1115"/>
      <c r="CW17" s="1208" t="e">
        <f t="shared" si="2"/>
        <v>#DIV/0!</v>
      </c>
      <c r="CX17" s="1214"/>
      <c r="CY17" s="1210" t="e">
        <f t="shared" si="3"/>
        <v>#DIV/0!</v>
      </c>
      <c r="CZ17" s="1116"/>
      <c r="DA17" s="1207" t="e">
        <f t="shared" si="4"/>
        <v>#DIV/0!</v>
      </c>
      <c r="DB17" s="1114"/>
      <c r="DC17" s="1196" t="e">
        <f t="shared" si="5"/>
        <v>#DIV/0!</v>
      </c>
      <c r="DD17" s="1115"/>
      <c r="DE17" s="1208" t="e">
        <f t="shared" si="6"/>
        <v>#DIV/0!</v>
      </c>
      <c r="DF17" s="1459"/>
      <c r="DG17" s="1231"/>
      <c r="DH17" s="1718"/>
      <c r="DI17" s="1720"/>
      <c r="DJ17" s="1231"/>
      <c r="DK17" s="1718"/>
      <c r="DL17" s="1720"/>
      <c r="DM17" s="1231"/>
      <c r="DN17" s="1718"/>
      <c r="DO17" s="1720"/>
      <c r="DP17" s="1231"/>
      <c r="DQ17" s="1718"/>
      <c r="DR17" s="1720"/>
      <c r="DS17" s="1231"/>
      <c r="DT17" s="1718"/>
      <c r="DU17" s="1719"/>
      <c r="DV17" s="1231"/>
      <c r="DW17" s="1718"/>
      <c r="DX17" s="1719"/>
      <c r="DY17" s="1231"/>
      <c r="DZ17" s="1718"/>
      <c r="EA17" s="1719"/>
      <c r="EB17" s="1231"/>
      <c r="EC17" s="1718"/>
      <c r="ED17" s="1719"/>
      <c r="EE17" s="1231"/>
      <c r="EF17" s="1718"/>
      <c r="EG17" s="1719"/>
      <c r="EH17" s="1231"/>
      <c r="EI17" s="1718"/>
      <c r="EJ17" s="1719"/>
    </row>
    <row r="18" spans="1:140" ht="16.5" thickBot="1" x14ac:dyDescent="0.3">
      <c r="A18" s="59">
        <v>10</v>
      </c>
      <c r="B18" s="824"/>
      <c r="C18" s="824"/>
      <c r="D18" s="858"/>
      <c r="E18" s="825"/>
      <c r="F18" s="825"/>
      <c r="G18" s="837"/>
      <c r="H18" s="841"/>
      <c r="I18" s="841"/>
      <c r="J18" s="827"/>
      <c r="K18" s="827"/>
      <c r="L18" s="827"/>
      <c r="M18" s="838"/>
      <c r="N18" s="838"/>
      <c r="O18" s="838"/>
      <c r="P18" s="838"/>
      <c r="Q18" s="926"/>
      <c r="R18" s="926"/>
      <c r="S18" s="855"/>
      <c r="T18" s="898" t="s">
        <v>396</v>
      </c>
      <c r="U18" s="1824"/>
      <c r="V18" s="1825"/>
      <c r="W18" s="894"/>
      <c r="X18" s="954"/>
      <c r="Y18" s="827"/>
      <c r="Z18" s="827"/>
      <c r="AA18" s="852"/>
      <c r="AB18" s="852"/>
      <c r="AC18" s="852"/>
      <c r="AD18" s="852"/>
      <c r="AE18" s="852"/>
      <c r="AF18" s="852"/>
      <c r="AG18" s="852"/>
      <c r="AH18" s="827"/>
      <c r="AI18" s="959"/>
      <c r="AJ18" s="1275"/>
      <c r="AK18" s="929"/>
      <c r="AL18" s="828"/>
      <c r="AM18" s="1056"/>
      <c r="AN18" s="1056"/>
      <c r="AO18" s="1057"/>
      <c r="AP18" s="1057"/>
      <c r="AQ18" s="404"/>
      <c r="AR18" s="20"/>
      <c r="AS18" s="329"/>
      <c r="AT18" s="307"/>
      <c r="AU18" s="21"/>
      <c r="AV18" s="402"/>
      <c r="AW18" s="403"/>
      <c r="AX18" s="398"/>
      <c r="AY18" s="307"/>
      <c r="AZ18" s="348"/>
      <c r="BA18" s="390"/>
      <c r="BB18" s="415"/>
      <c r="BC18" s="416"/>
      <c r="BD18" s="307"/>
      <c r="BE18" s="348"/>
      <c r="BF18" s="390"/>
      <c r="BG18" s="415"/>
      <c r="BH18" s="416"/>
      <c r="BI18" s="307"/>
      <c r="BJ18" s="348"/>
      <c r="BK18" s="390"/>
      <c r="BL18" s="415"/>
      <c r="BM18" s="416"/>
      <c r="BN18" s="307"/>
      <c r="BO18" s="349"/>
      <c r="BP18" s="407"/>
      <c r="BQ18" s="415"/>
      <c r="BR18" s="416"/>
      <c r="BS18" s="307"/>
      <c r="BT18" s="348"/>
      <c r="BU18" s="408"/>
      <c r="BV18" s="415"/>
      <c r="BW18" s="416"/>
      <c r="BX18" s="307"/>
      <c r="BY18" s="349"/>
      <c r="BZ18" s="407"/>
      <c r="CA18" s="415"/>
      <c r="CB18" s="416"/>
      <c r="CC18" s="307"/>
      <c r="CD18" s="348"/>
      <c r="CE18" s="408"/>
      <c r="CF18" s="415"/>
      <c r="CG18" s="416"/>
      <c r="CH18" s="307"/>
      <c r="CI18" s="348"/>
      <c r="CJ18" s="408"/>
      <c r="CK18" s="409"/>
      <c r="CL18" s="410"/>
      <c r="CM18" s="411"/>
      <c r="CN18" s="412"/>
      <c r="CO18" s="1462"/>
      <c r="CP18" s="1203"/>
      <c r="CQ18" s="785" t="e">
        <f t="shared" si="7"/>
        <v>#DIV/0!</v>
      </c>
      <c r="CR18" s="1116"/>
      <c r="CS18" s="786" t="e">
        <f t="shared" si="0"/>
        <v>#DIV/0!</v>
      </c>
      <c r="CT18" s="1114"/>
      <c r="CU18" s="1199" t="e">
        <f t="shared" si="1"/>
        <v>#DIV/0!</v>
      </c>
      <c r="CV18" s="1115"/>
      <c r="CW18" s="1208" t="e">
        <f t="shared" si="2"/>
        <v>#DIV/0!</v>
      </c>
      <c r="CX18" s="1214"/>
      <c r="CY18" s="1210" t="e">
        <f t="shared" si="3"/>
        <v>#DIV/0!</v>
      </c>
      <c r="CZ18" s="1116"/>
      <c r="DA18" s="1207" t="e">
        <f t="shared" si="4"/>
        <v>#DIV/0!</v>
      </c>
      <c r="DB18" s="1114"/>
      <c r="DC18" s="1196" t="e">
        <f t="shared" si="5"/>
        <v>#DIV/0!</v>
      </c>
      <c r="DD18" s="1115"/>
      <c r="DE18" s="1208" t="e">
        <f t="shared" si="6"/>
        <v>#DIV/0!</v>
      </c>
      <c r="DF18" s="1459"/>
      <c r="DG18" s="1231"/>
      <c r="DH18" s="1718"/>
      <c r="DI18" s="1720"/>
      <c r="DJ18" s="1231"/>
      <c r="DK18" s="1718"/>
      <c r="DL18" s="1720"/>
      <c r="DM18" s="1231"/>
      <c r="DN18" s="1718"/>
      <c r="DO18" s="1720"/>
      <c r="DP18" s="1231"/>
      <c r="DQ18" s="1718"/>
      <c r="DR18" s="1720"/>
      <c r="DS18" s="1231"/>
      <c r="DT18" s="1718"/>
      <c r="DU18" s="1719"/>
      <c r="DV18" s="1231"/>
      <c r="DW18" s="1718"/>
      <c r="DX18" s="1719"/>
      <c r="DY18" s="1231"/>
      <c r="DZ18" s="1718"/>
      <c r="EA18" s="1719"/>
      <c r="EB18" s="1231"/>
      <c r="EC18" s="1718"/>
      <c r="ED18" s="1719"/>
      <c r="EE18" s="1231"/>
      <c r="EF18" s="1718"/>
      <c r="EG18" s="1719"/>
      <c r="EH18" s="1231"/>
      <c r="EI18" s="1718"/>
      <c r="EJ18" s="1719"/>
    </row>
    <row r="19" spans="1:140" x14ac:dyDescent="0.25">
      <c r="A19" s="59">
        <v>11</v>
      </c>
      <c r="B19" s="824"/>
      <c r="C19" s="824"/>
      <c r="D19" s="858"/>
      <c r="E19" s="825"/>
      <c r="F19" s="825"/>
      <c r="G19" s="840"/>
      <c r="H19" s="928"/>
      <c r="I19" s="867"/>
      <c r="J19" s="868"/>
      <c r="K19" s="868"/>
      <c r="L19" s="868"/>
      <c r="M19" s="864" t="s">
        <v>311</v>
      </c>
      <c r="N19" s="865" t="s">
        <v>312</v>
      </c>
      <c r="O19" s="865" t="s">
        <v>313</v>
      </c>
      <c r="P19" s="866" t="s">
        <v>314</v>
      </c>
      <c r="Q19" s="926"/>
      <c r="R19" s="926"/>
      <c r="S19" s="855"/>
      <c r="T19" s="899" t="s">
        <v>48</v>
      </c>
      <c r="U19" s="1824"/>
      <c r="V19" s="1825"/>
      <c r="W19" s="894"/>
      <c r="X19" s="954"/>
      <c r="Y19" s="827"/>
      <c r="Z19" s="827"/>
      <c r="AA19" s="852"/>
      <c r="AB19" s="852"/>
      <c r="AC19" s="852"/>
      <c r="AD19" s="852"/>
      <c r="AE19" s="852"/>
      <c r="AF19" s="852"/>
      <c r="AG19" s="852"/>
      <c r="AH19" s="827"/>
      <c r="AI19" s="959"/>
      <c r="AJ19" s="1275"/>
      <c r="AK19" s="929"/>
      <c r="AL19" s="828"/>
      <c r="AM19" s="1056"/>
      <c r="AN19" s="1056"/>
      <c r="AO19" s="1057"/>
      <c r="AP19" s="1057"/>
      <c r="AQ19" s="404"/>
      <c r="AR19" s="20"/>
      <c r="AS19" s="329"/>
      <c r="AT19" s="307"/>
      <c r="AU19" s="21"/>
      <c r="AV19" s="402"/>
      <c r="AW19" s="403"/>
      <c r="AX19" s="398"/>
      <c r="AY19" s="307"/>
      <c r="AZ19" s="348"/>
      <c r="BA19" s="390"/>
      <c r="BB19" s="415"/>
      <c r="BC19" s="416"/>
      <c r="BD19" s="307"/>
      <c r="BE19" s="348"/>
      <c r="BF19" s="390"/>
      <c r="BG19" s="415"/>
      <c r="BH19" s="416"/>
      <c r="BI19" s="307"/>
      <c r="BJ19" s="348"/>
      <c r="BK19" s="390"/>
      <c r="BL19" s="415"/>
      <c r="BM19" s="416"/>
      <c r="BN19" s="307"/>
      <c r="BO19" s="349"/>
      <c r="BP19" s="407"/>
      <c r="BQ19" s="415"/>
      <c r="BR19" s="416"/>
      <c r="BS19" s="307"/>
      <c r="BT19" s="348"/>
      <c r="BU19" s="408"/>
      <c r="BV19" s="415"/>
      <c r="BW19" s="416"/>
      <c r="BX19" s="307"/>
      <c r="BY19" s="349"/>
      <c r="BZ19" s="407"/>
      <c r="CA19" s="415"/>
      <c r="CB19" s="416"/>
      <c r="CC19" s="307"/>
      <c r="CD19" s="348"/>
      <c r="CE19" s="408"/>
      <c r="CF19" s="415"/>
      <c r="CG19" s="416"/>
      <c r="CH19" s="307"/>
      <c r="CI19" s="348"/>
      <c r="CJ19" s="408"/>
      <c r="CK19" s="409"/>
      <c r="CL19" s="410"/>
      <c r="CM19" s="411"/>
      <c r="CN19" s="412"/>
      <c r="CO19" s="1462"/>
      <c r="CP19" s="1203"/>
      <c r="CQ19" s="785" t="e">
        <f t="shared" si="7"/>
        <v>#DIV/0!</v>
      </c>
      <c r="CR19" s="1116"/>
      <c r="CS19" s="786" t="e">
        <f t="shared" si="0"/>
        <v>#DIV/0!</v>
      </c>
      <c r="CT19" s="1114"/>
      <c r="CU19" s="1199" t="e">
        <f t="shared" si="1"/>
        <v>#DIV/0!</v>
      </c>
      <c r="CV19" s="1115"/>
      <c r="CW19" s="1208" t="e">
        <f t="shared" si="2"/>
        <v>#DIV/0!</v>
      </c>
      <c r="CX19" s="1214"/>
      <c r="CY19" s="1210" t="e">
        <f t="shared" si="3"/>
        <v>#DIV/0!</v>
      </c>
      <c r="CZ19" s="1116"/>
      <c r="DA19" s="1207" t="e">
        <f t="shared" si="4"/>
        <v>#DIV/0!</v>
      </c>
      <c r="DB19" s="1114"/>
      <c r="DC19" s="1196" t="e">
        <f t="shared" si="5"/>
        <v>#DIV/0!</v>
      </c>
      <c r="DD19" s="1115"/>
      <c r="DE19" s="1208" t="e">
        <f t="shared" si="6"/>
        <v>#DIV/0!</v>
      </c>
      <c r="DF19" s="1459"/>
      <c r="DG19" s="1231"/>
      <c r="DH19" s="1718"/>
      <c r="DI19" s="1720"/>
      <c r="DJ19" s="1231"/>
      <c r="DK19" s="1718"/>
      <c r="DL19" s="1720"/>
      <c r="DM19" s="1231"/>
      <c r="DN19" s="1718"/>
      <c r="DO19" s="1720"/>
      <c r="DP19" s="1231"/>
      <c r="DQ19" s="1718"/>
      <c r="DR19" s="1720"/>
      <c r="DS19" s="1231"/>
      <c r="DT19" s="1718"/>
      <c r="DU19" s="1719"/>
      <c r="DV19" s="1231"/>
      <c r="DW19" s="1718"/>
      <c r="DX19" s="1719"/>
      <c r="DY19" s="1231"/>
      <c r="DZ19" s="1718"/>
      <c r="EA19" s="1719"/>
      <c r="EB19" s="1231"/>
      <c r="EC19" s="1718"/>
      <c r="ED19" s="1719"/>
      <c r="EE19" s="1231"/>
      <c r="EF19" s="1718"/>
      <c r="EG19" s="1719"/>
      <c r="EH19" s="1231"/>
      <c r="EI19" s="1718"/>
      <c r="EJ19" s="1719"/>
    </row>
    <row r="20" spans="1:140" x14ac:dyDescent="0.25">
      <c r="A20" s="59">
        <v>12</v>
      </c>
      <c r="B20" s="824"/>
      <c r="C20" s="824"/>
      <c r="D20" s="858"/>
      <c r="E20" s="825"/>
      <c r="F20" s="825"/>
      <c r="G20" s="840"/>
      <c r="H20" s="928"/>
      <c r="I20" s="869"/>
      <c r="J20" s="870"/>
      <c r="K20" s="870"/>
      <c r="L20" s="870"/>
      <c r="M20" s="882" t="s">
        <v>117</v>
      </c>
      <c r="N20" s="883"/>
      <c r="O20" s="883"/>
      <c r="P20" s="917"/>
      <c r="Q20" s="906"/>
      <c r="R20" s="906"/>
      <c r="S20" s="855"/>
      <c r="T20" s="900" t="s">
        <v>397</v>
      </c>
      <c r="U20" s="1824"/>
      <c r="V20" s="1825"/>
      <c r="W20" s="894"/>
      <c r="X20" s="954"/>
      <c r="Y20" s="827"/>
      <c r="Z20" s="827"/>
      <c r="AA20" s="831"/>
      <c r="AB20" s="831"/>
      <c r="AC20" s="831"/>
      <c r="AD20" s="831"/>
      <c r="AE20" s="831"/>
      <c r="AF20" s="831"/>
      <c r="AG20" s="831"/>
      <c r="AH20" s="827"/>
      <c r="AI20" s="959"/>
      <c r="AJ20" s="1275"/>
      <c r="AK20" s="929"/>
      <c r="AL20" s="828"/>
      <c r="AM20" s="1056"/>
      <c r="AN20" s="1056"/>
      <c r="AO20" s="1057"/>
      <c r="AP20" s="1057"/>
      <c r="AQ20" s="404"/>
      <c r="AR20" s="20"/>
      <c r="AS20" s="329"/>
      <c r="AT20" s="307"/>
      <c r="AU20" s="21"/>
      <c r="AV20" s="402"/>
      <c r="AW20" s="403"/>
      <c r="AX20" s="398"/>
      <c r="AY20" s="307"/>
      <c r="AZ20" s="348"/>
      <c r="BA20" s="390"/>
      <c r="BB20" s="415"/>
      <c r="BC20" s="416"/>
      <c r="BD20" s="307"/>
      <c r="BE20" s="348"/>
      <c r="BF20" s="390"/>
      <c r="BG20" s="415"/>
      <c r="BH20" s="416"/>
      <c r="BI20" s="307"/>
      <c r="BJ20" s="348"/>
      <c r="BK20" s="390"/>
      <c r="BL20" s="415"/>
      <c r="BM20" s="416"/>
      <c r="BN20" s="307"/>
      <c r="BO20" s="349"/>
      <c r="BP20" s="407"/>
      <c r="BQ20" s="415"/>
      <c r="BR20" s="416"/>
      <c r="BS20" s="307"/>
      <c r="BT20" s="348"/>
      <c r="BU20" s="408"/>
      <c r="BV20" s="415"/>
      <c r="BW20" s="416"/>
      <c r="BX20" s="307"/>
      <c r="BY20" s="349"/>
      <c r="BZ20" s="407"/>
      <c r="CA20" s="415"/>
      <c r="CB20" s="416"/>
      <c r="CC20" s="307"/>
      <c r="CD20" s="348"/>
      <c r="CE20" s="408"/>
      <c r="CF20" s="415"/>
      <c r="CG20" s="416"/>
      <c r="CH20" s="307"/>
      <c r="CI20" s="348"/>
      <c r="CJ20" s="408"/>
      <c r="CK20" s="409"/>
      <c r="CL20" s="410"/>
      <c r="CM20" s="411"/>
      <c r="CN20" s="412"/>
      <c r="CO20" s="1462"/>
      <c r="CP20" s="1203"/>
      <c r="CQ20" s="785" t="e">
        <f t="shared" si="7"/>
        <v>#DIV/0!</v>
      </c>
      <c r="CR20" s="1116"/>
      <c r="CS20" s="786" t="e">
        <f t="shared" si="0"/>
        <v>#DIV/0!</v>
      </c>
      <c r="CT20" s="1114"/>
      <c r="CU20" s="1199" t="e">
        <f t="shared" si="1"/>
        <v>#DIV/0!</v>
      </c>
      <c r="CV20" s="1115"/>
      <c r="CW20" s="1208" t="e">
        <f t="shared" si="2"/>
        <v>#DIV/0!</v>
      </c>
      <c r="CX20" s="1214"/>
      <c r="CY20" s="1210" t="e">
        <f t="shared" si="3"/>
        <v>#DIV/0!</v>
      </c>
      <c r="CZ20" s="1116"/>
      <c r="DA20" s="1207" t="e">
        <f t="shared" si="4"/>
        <v>#DIV/0!</v>
      </c>
      <c r="DB20" s="1114"/>
      <c r="DC20" s="1196" t="e">
        <f t="shared" si="5"/>
        <v>#DIV/0!</v>
      </c>
      <c r="DD20" s="1115"/>
      <c r="DE20" s="1208" t="e">
        <f t="shared" si="6"/>
        <v>#DIV/0!</v>
      </c>
      <c r="DF20" s="1459"/>
      <c r="DG20" s="1231"/>
      <c r="DH20" s="1720"/>
      <c r="DI20" s="1721"/>
      <c r="DJ20" s="1231"/>
      <c r="DK20" s="1718"/>
      <c r="DL20" s="1720"/>
      <c r="DM20" s="1231"/>
      <c r="DN20" s="1718"/>
      <c r="DO20" s="1720"/>
      <c r="DP20" s="1231"/>
      <c r="DQ20" s="1718"/>
      <c r="DR20" s="1720"/>
      <c r="DS20" s="1231"/>
      <c r="DT20" s="1718"/>
      <c r="DU20" s="1719"/>
      <c r="DV20" s="1231"/>
      <c r="DW20" s="1718"/>
      <c r="DX20" s="1719"/>
      <c r="DY20" s="1231"/>
      <c r="DZ20" s="1718"/>
      <c r="EA20" s="1719"/>
      <c r="EB20" s="1231"/>
      <c r="EC20" s="1718"/>
      <c r="ED20" s="1719"/>
      <c r="EE20" s="1231"/>
      <c r="EF20" s="1718"/>
      <c r="EG20" s="1719"/>
      <c r="EH20" s="1231"/>
      <c r="EI20" s="1718"/>
      <c r="EJ20" s="1719"/>
    </row>
    <row r="21" spans="1:140" ht="16.5" thickBot="1" x14ac:dyDescent="0.3">
      <c r="A21" s="59">
        <v>13</v>
      </c>
      <c r="B21" s="824"/>
      <c r="C21" s="824"/>
      <c r="D21" s="858"/>
      <c r="E21" s="825"/>
      <c r="F21" s="825"/>
      <c r="G21" s="921"/>
      <c r="H21" s="921"/>
      <c r="I21" s="871"/>
      <c r="J21" s="870"/>
      <c r="K21" s="870"/>
      <c r="L21" s="870"/>
      <c r="M21" s="882" t="s">
        <v>117</v>
      </c>
      <c r="N21" s="884"/>
      <c r="O21" s="884"/>
      <c r="P21" s="918"/>
      <c r="Q21" s="906"/>
      <c r="R21" s="906"/>
      <c r="S21" s="856"/>
      <c r="T21" s="901" t="s">
        <v>76</v>
      </c>
      <c r="U21" s="1824"/>
      <c r="V21" s="1825"/>
      <c r="W21" s="894"/>
      <c r="X21" s="954"/>
      <c r="Y21" s="827"/>
      <c r="Z21" s="827"/>
      <c r="AA21" s="831"/>
      <c r="AB21" s="831"/>
      <c r="AC21" s="831"/>
      <c r="AD21" s="831"/>
      <c r="AE21" s="831"/>
      <c r="AF21" s="831"/>
      <c r="AG21" s="831"/>
      <c r="AH21" s="827"/>
      <c r="AI21" s="959"/>
      <c r="AJ21" s="1275"/>
      <c r="AK21" s="929"/>
      <c r="AL21" s="828"/>
      <c r="AM21" s="1056"/>
      <c r="AN21" s="1056"/>
      <c r="AO21" s="1057"/>
      <c r="AP21" s="1057"/>
      <c r="AQ21" s="404"/>
      <c r="AR21" s="20"/>
      <c r="AS21" s="329"/>
      <c r="AT21" s="307"/>
      <c r="AU21" s="21"/>
      <c r="AV21" s="402"/>
      <c r="AW21" s="403"/>
      <c r="AX21" s="398"/>
      <c r="AY21" s="307"/>
      <c r="AZ21" s="348"/>
      <c r="BA21" s="390"/>
      <c r="BB21" s="415"/>
      <c r="BC21" s="416"/>
      <c r="BD21" s="307"/>
      <c r="BE21" s="348"/>
      <c r="BF21" s="390"/>
      <c r="BG21" s="415"/>
      <c r="BH21" s="416"/>
      <c r="BI21" s="307"/>
      <c r="BJ21" s="348"/>
      <c r="BK21" s="390"/>
      <c r="BL21" s="415"/>
      <c r="BM21" s="416"/>
      <c r="BN21" s="307"/>
      <c r="BO21" s="349"/>
      <c r="BP21" s="407"/>
      <c r="BQ21" s="415"/>
      <c r="BR21" s="416"/>
      <c r="BS21" s="307"/>
      <c r="BT21" s="348"/>
      <c r="BU21" s="408"/>
      <c r="BV21" s="415"/>
      <c r="BW21" s="416"/>
      <c r="BX21" s="307"/>
      <c r="BY21" s="349"/>
      <c r="BZ21" s="407"/>
      <c r="CA21" s="415"/>
      <c r="CB21" s="416"/>
      <c r="CC21" s="307"/>
      <c r="CD21" s="348"/>
      <c r="CE21" s="408"/>
      <c r="CF21" s="415"/>
      <c r="CG21" s="416"/>
      <c r="CH21" s="307"/>
      <c r="CI21" s="348"/>
      <c r="CJ21" s="408"/>
      <c r="CK21" s="409"/>
      <c r="CL21" s="410"/>
      <c r="CM21" s="411"/>
      <c r="CN21" s="412"/>
      <c r="CO21" s="1462"/>
      <c r="CP21" s="1203"/>
      <c r="CQ21" s="785" t="e">
        <f t="shared" si="7"/>
        <v>#DIV/0!</v>
      </c>
      <c r="CR21" s="1116"/>
      <c r="CS21" s="786" t="e">
        <f t="shared" si="0"/>
        <v>#DIV/0!</v>
      </c>
      <c r="CT21" s="1114"/>
      <c r="CU21" s="1199" t="e">
        <f t="shared" si="1"/>
        <v>#DIV/0!</v>
      </c>
      <c r="CV21" s="1115"/>
      <c r="CW21" s="1208" t="e">
        <f t="shared" si="2"/>
        <v>#DIV/0!</v>
      </c>
      <c r="CX21" s="1214"/>
      <c r="CY21" s="1210" t="e">
        <f t="shared" si="3"/>
        <v>#DIV/0!</v>
      </c>
      <c r="CZ21" s="1116"/>
      <c r="DA21" s="1207" t="e">
        <f t="shared" si="4"/>
        <v>#DIV/0!</v>
      </c>
      <c r="DB21" s="1114"/>
      <c r="DC21" s="1196" t="e">
        <f t="shared" si="5"/>
        <v>#DIV/0!</v>
      </c>
      <c r="DD21" s="1115"/>
      <c r="DE21" s="1208" t="e">
        <f t="shared" si="6"/>
        <v>#DIV/0!</v>
      </c>
      <c r="DF21" s="1459"/>
      <c r="DG21" s="1231"/>
      <c r="DH21" s="1720"/>
      <c r="DI21" s="1721"/>
      <c r="DJ21" s="1231"/>
      <c r="DK21" s="1718"/>
      <c r="DL21" s="1720"/>
      <c r="DM21" s="1231"/>
      <c r="DN21" s="1718"/>
      <c r="DO21" s="1720"/>
      <c r="DP21" s="1231"/>
      <c r="DQ21" s="1718"/>
      <c r="DR21" s="1720"/>
      <c r="DS21" s="1231"/>
      <c r="DT21" s="1718"/>
      <c r="DU21" s="1719"/>
      <c r="DV21" s="1231"/>
      <c r="DW21" s="1718"/>
      <c r="DX21" s="1719"/>
      <c r="DY21" s="1231"/>
      <c r="DZ21" s="1718"/>
      <c r="EA21" s="1719"/>
      <c r="EB21" s="1231"/>
      <c r="EC21" s="1718"/>
      <c r="ED21" s="1719"/>
      <c r="EE21" s="1231"/>
      <c r="EF21" s="1718"/>
      <c r="EG21" s="1719"/>
      <c r="EH21" s="1231"/>
      <c r="EI21" s="1718"/>
      <c r="EJ21" s="1719"/>
    </row>
    <row r="22" spans="1:140" x14ac:dyDescent="0.25">
      <c r="A22" s="59">
        <v>14</v>
      </c>
      <c r="B22" s="824"/>
      <c r="C22" s="824"/>
      <c r="D22" s="858"/>
      <c r="E22" s="825"/>
      <c r="F22" s="825"/>
      <c r="G22" s="842"/>
      <c r="H22" s="842"/>
      <c r="I22" s="872"/>
      <c r="J22" s="870"/>
      <c r="K22" s="962"/>
      <c r="L22" s="962"/>
      <c r="M22" s="882" t="s">
        <v>117</v>
      </c>
      <c r="N22" s="884"/>
      <c r="O22" s="884"/>
      <c r="P22" s="918"/>
      <c r="Q22" s="906"/>
      <c r="R22" s="906"/>
      <c r="S22" s="897"/>
      <c r="T22" s="901" t="s">
        <v>323</v>
      </c>
      <c r="U22" s="1824"/>
      <c r="V22" s="1825"/>
      <c r="W22" s="894"/>
      <c r="X22" s="954"/>
      <c r="Y22" s="827"/>
      <c r="Z22" s="827"/>
      <c r="AA22" s="831"/>
      <c r="AB22" s="831"/>
      <c r="AC22" s="834"/>
      <c r="AD22" s="835"/>
      <c r="AE22" s="836"/>
      <c r="AF22" s="831"/>
      <c r="AG22" s="831"/>
      <c r="AH22" s="827"/>
      <c r="AI22" s="959"/>
      <c r="AJ22" s="1275"/>
      <c r="AK22" s="929"/>
      <c r="AL22" s="828"/>
      <c r="AM22" s="1056"/>
      <c r="AN22" s="1056"/>
      <c r="AO22" s="1057"/>
      <c r="AP22" s="1057"/>
      <c r="AQ22" s="404"/>
      <c r="AR22" s="20"/>
      <c r="AS22" s="329"/>
      <c r="AT22" s="307"/>
      <c r="AU22" s="21"/>
      <c r="AV22" s="402"/>
      <c r="AW22" s="403"/>
      <c r="AX22" s="398"/>
      <c r="AY22" s="307"/>
      <c r="AZ22" s="348"/>
      <c r="BA22" s="390"/>
      <c r="BB22" s="415"/>
      <c r="BC22" s="416"/>
      <c r="BD22" s="307"/>
      <c r="BE22" s="348"/>
      <c r="BF22" s="390"/>
      <c r="BG22" s="415"/>
      <c r="BH22" s="416"/>
      <c r="BI22" s="307"/>
      <c r="BJ22" s="348"/>
      <c r="BK22" s="390"/>
      <c r="BL22" s="415"/>
      <c r="BM22" s="416"/>
      <c r="BN22" s="307"/>
      <c r="BO22" s="349"/>
      <c r="BP22" s="407"/>
      <c r="BQ22" s="415"/>
      <c r="BR22" s="416"/>
      <c r="BS22" s="307"/>
      <c r="BT22" s="348"/>
      <c r="BU22" s="408"/>
      <c r="BV22" s="415"/>
      <c r="BW22" s="416"/>
      <c r="BX22" s="307"/>
      <c r="BY22" s="349"/>
      <c r="BZ22" s="407"/>
      <c r="CA22" s="415"/>
      <c r="CB22" s="416"/>
      <c r="CC22" s="307"/>
      <c r="CD22" s="348"/>
      <c r="CE22" s="408"/>
      <c r="CF22" s="415"/>
      <c r="CG22" s="416"/>
      <c r="CH22" s="307"/>
      <c r="CI22" s="348"/>
      <c r="CJ22" s="408"/>
      <c r="CK22" s="409"/>
      <c r="CL22" s="410"/>
      <c r="CM22" s="411"/>
      <c r="CN22" s="412"/>
      <c r="CO22" s="1462"/>
      <c r="CP22" s="1203"/>
      <c r="CQ22" s="785" t="e">
        <f t="shared" si="7"/>
        <v>#DIV/0!</v>
      </c>
      <c r="CR22" s="1116"/>
      <c r="CS22" s="786" t="e">
        <f t="shared" si="0"/>
        <v>#DIV/0!</v>
      </c>
      <c r="CT22" s="1114"/>
      <c r="CU22" s="1199" t="e">
        <f t="shared" si="1"/>
        <v>#DIV/0!</v>
      </c>
      <c r="CV22" s="1115"/>
      <c r="CW22" s="1208" t="e">
        <f t="shared" si="2"/>
        <v>#DIV/0!</v>
      </c>
      <c r="CX22" s="1214"/>
      <c r="CY22" s="1210" t="e">
        <f t="shared" si="3"/>
        <v>#DIV/0!</v>
      </c>
      <c r="CZ22" s="1116"/>
      <c r="DA22" s="1207" t="e">
        <f t="shared" si="4"/>
        <v>#DIV/0!</v>
      </c>
      <c r="DB22" s="1114"/>
      <c r="DC22" s="1196" t="e">
        <f t="shared" si="5"/>
        <v>#DIV/0!</v>
      </c>
      <c r="DD22" s="1115"/>
      <c r="DE22" s="1208" t="e">
        <f t="shared" si="6"/>
        <v>#DIV/0!</v>
      </c>
      <c r="DF22" s="1459"/>
      <c r="DG22" s="1231"/>
      <c r="DH22" s="1720"/>
      <c r="DI22" s="1721"/>
      <c r="DJ22" s="1231"/>
      <c r="DK22" s="1718"/>
      <c r="DL22" s="1720"/>
      <c r="DM22" s="1231"/>
      <c r="DN22" s="1718"/>
      <c r="DO22" s="1720"/>
      <c r="DP22" s="1231"/>
      <c r="DQ22" s="1718"/>
      <c r="DR22" s="1720"/>
      <c r="DS22" s="1231"/>
      <c r="DT22" s="1718"/>
      <c r="DU22" s="1719"/>
      <c r="DV22" s="1231"/>
      <c r="DW22" s="1718"/>
      <c r="DX22" s="1719"/>
      <c r="DY22" s="1231"/>
      <c r="DZ22" s="1718"/>
      <c r="EA22" s="1719"/>
      <c r="EB22" s="1231"/>
      <c r="EC22" s="1718"/>
      <c r="ED22" s="1719"/>
      <c r="EE22" s="1231"/>
      <c r="EF22" s="1718"/>
      <c r="EG22" s="1719"/>
      <c r="EH22" s="1231"/>
      <c r="EI22" s="1718"/>
      <c r="EJ22" s="1719"/>
    </row>
    <row r="23" spans="1:140" ht="16.5" thickBot="1" x14ac:dyDescent="0.3">
      <c r="A23" s="59">
        <v>15</v>
      </c>
      <c r="B23" s="824"/>
      <c r="C23" s="824"/>
      <c r="D23" s="858"/>
      <c r="E23" s="825"/>
      <c r="F23" s="825"/>
      <c r="G23" s="837"/>
      <c r="H23" s="841"/>
      <c r="I23" s="873"/>
      <c r="J23" s="874"/>
      <c r="K23" s="963"/>
      <c r="L23" s="963"/>
      <c r="M23" s="885" t="s">
        <v>76</v>
      </c>
      <c r="N23" s="884"/>
      <c r="O23" s="884"/>
      <c r="P23" s="918"/>
      <c r="Q23" s="906"/>
      <c r="R23" s="906"/>
      <c r="S23" s="895"/>
      <c r="T23" s="902" t="s">
        <v>321</v>
      </c>
      <c r="U23" s="2100"/>
      <c r="V23" s="2101"/>
      <c r="W23" s="903"/>
      <c r="X23" s="955"/>
      <c r="Y23" s="827"/>
      <c r="Z23" s="827"/>
      <c r="AA23" s="831"/>
      <c r="AB23" s="831"/>
      <c r="AC23" s="832"/>
      <c r="AD23" s="831"/>
      <c r="AE23" s="833"/>
      <c r="AF23" s="831"/>
      <c r="AG23" s="831"/>
      <c r="AH23" s="827"/>
      <c r="AI23" s="959"/>
      <c r="AJ23" s="1275"/>
      <c r="AK23" s="929"/>
      <c r="AL23" s="828"/>
      <c r="AM23" s="1056"/>
      <c r="AN23" s="1056"/>
      <c r="AO23" s="1057"/>
      <c r="AP23" s="1057"/>
      <c r="AQ23" s="404"/>
      <c r="AR23" s="20"/>
      <c r="AS23" s="329"/>
      <c r="AT23" s="307"/>
      <c r="AU23" s="21"/>
      <c r="AV23" s="402"/>
      <c r="AW23" s="403"/>
      <c r="AX23" s="398"/>
      <c r="AY23" s="307"/>
      <c r="AZ23" s="348"/>
      <c r="BA23" s="390"/>
      <c r="BB23" s="415"/>
      <c r="BC23" s="416"/>
      <c r="BD23" s="307"/>
      <c r="BE23" s="348"/>
      <c r="BF23" s="390"/>
      <c r="BG23" s="415"/>
      <c r="BH23" s="416"/>
      <c r="BI23" s="307"/>
      <c r="BJ23" s="348"/>
      <c r="BK23" s="390"/>
      <c r="BL23" s="415"/>
      <c r="BM23" s="416"/>
      <c r="BN23" s="307"/>
      <c r="BO23" s="349"/>
      <c r="BP23" s="407"/>
      <c r="BQ23" s="415"/>
      <c r="BR23" s="416"/>
      <c r="BS23" s="307"/>
      <c r="BT23" s="348"/>
      <c r="BU23" s="408"/>
      <c r="BV23" s="415"/>
      <c r="BW23" s="416"/>
      <c r="BX23" s="307"/>
      <c r="BY23" s="349"/>
      <c r="BZ23" s="407"/>
      <c r="CA23" s="415"/>
      <c r="CB23" s="416"/>
      <c r="CC23" s="307"/>
      <c r="CD23" s="348"/>
      <c r="CE23" s="408"/>
      <c r="CF23" s="415"/>
      <c r="CG23" s="416"/>
      <c r="CH23" s="307"/>
      <c r="CI23" s="348"/>
      <c r="CJ23" s="408"/>
      <c r="CK23" s="409"/>
      <c r="CL23" s="410"/>
      <c r="CM23" s="411"/>
      <c r="CN23" s="412"/>
      <c r="CO23" s="1462"/>
      <c r="CP23" s="1203"/>
      <c r="CQ23" s="785" t="e">
        <f t="shared" si="7"/>
        <v>#DIV/0!</v>
      </c>
      <c r="CR23" s="1116"/>
      <c r="CS23" s="786" t="e">
        <f t="shared" si="0"/>
        <v>#DIV/0!</v>
      </c>
      <c r="CT23" s="1114"/>
      <c r="CU23" s="1199" t="e">
        <f t="shared" si="1"/>
        <v>#DIV/0!</v>
      </c>
      <c r="CV23" s="1115"/>
      <c r="CW23" s="1208" t="e">
        <f t="shared" si="2"/>
        <v>#DIV/0!</v>
      </c>
      <c r="CX23" s="1214"/>
      <c r="CY23" s="1210" t="e">
        <f t="shared" si="3"/>
        <v>#DIV/0!</v>
      </c>
      <c r="CZ23" s="1116"/>
      <c r="DA23" s="1207" t="e">
        <f t="shared" si="4"/>
        <v>#DIV/0!</v>
      </c>
      <c r="DB23" s="1114"/>
      <c r="DC23" s="1196" t="e">
        <f t="shared" si="5"/>
        <v>#DIV/0!</v>
      </c>
      <c r="DD23" s="1115"/>
      <c r="DE23" s="1208" t="e">
        <f t="shared" si="6"/>
        <v>#DIV/0!</v>
      </c>
      <c r="DF23" s="1459"/>
      <c r="DG23" s="1231"/>
      <c r="DH23" s="1720"/>
      <c r="DI23" s="1721"/>
      <c r="DJ23" s="1231"/>
      <c r="DK23" s="1718"/>
      <c r="DL23" s="1720"/>
      <c r="DM23" s="1231"/>
      <c r="DN23" s="1718"/>
      <c r="DO23" s="1720"/>
      <c r="DP23" s="1231"/>
      <c r="DQ23" s="1718"/>
      <c r="DR23" s="1720"/>
      <c r="DS23" s="1231"/>
      <c r="DT23" s="1718"/>
      <c r="DU23" s="1719"/>
      <c r="DV23" s="1231"/>
      <c r="DW23" s="1718"/>
      <c r="DX23" s="1719"/>
      <c r="DY23" s="1231"/>
      <c r="DZ23" s="1718"/>
      <c r="EA23" s="1719"/>
      <c r="EB23" s="1231"/>
      <c r="EC23" s="1718"/>
      <c r="ED23" s="1719"/>
      <c r="EE23" s="1231"/>
      <c r="EF23" s="1718"/>
      <c r="EG23" s="1719"/>
      <c r="EH23" s="1231"/>
      <c r="EI23" s="1718"/>
      <c r="EJ23" s="1719"/>
    </row>
    <row r="24" spans="1:140" ht="16.5" thickBot="1" x14ac:dyDescent="0.3">
      <c r="A24" s="59">
        <v>16</v>
      </c>
      <c r="B24" s="824"/>
      <c r="C24" s="824"/>
      <c r="D24" s="858"/>
      <c r="E24" s="825"/>
      <c r="F24" s="825"/>
      <c r="G24" s="840"/>
      <c r="H24" s="928"/>
      <c r="I24" s="875"/>
      <c r="J24" s="876"/>
      <c r="K24" s="964"/>
      <c r="L24" s="964"/>
      <c r="M24" s="886" t="s">
        <v>321</v>
      </c>
      <c r="N24" s="887"/>
      <c r="O24" s="887"/>
      <c r="P24" s="919"/>
      <c r="Q24" s="906"/>
      <c r="R24" s="906"/>
      <c r="S24" s="895"/>
      <c r="T24" s="951"/>
      <c r="U24" s="953"/>
      <c r="V24" s="953"/>
      <c r="W24" s="952"/>
      <c r="X24" s="950"/>
      <c r="Y24" s="827"/>
      <c r="Z24" s="827"/>
      <c r="AA24" s="831"/>
      <c r="AB24" s="831"/>
      <c r="AC24" s="832"/>
      <c r="AD24" s="831"/>
      <c r="AE24" s="833"/>
      <c r="AF24" s="831"/>
      <c r="AG24" s="831"/>
      <c r="AH24" s="827"/>
      <c r="AI24" s="959"/>
      <c r="AJ24" s="1275"/>
      <c r="AK24" s="929"/>
      <c r="AL24" s="828"/>
      <c r="AM24" s="1056"/>
      <c r="AN24" s="1056"/>
      <c r="AO24" s="1057"/>
      <c r="AP24" s="1057"/>
      <c r="AQ24" s="404"/>
      <c r="AR24" s="20"/>
      <c r="AS24" s="329"/>
      <c r="AT24" s="307"/>
      <c r="AU24" s="21"/>
      <c r="AV24" s="402"/>
      <c r="AW24" s="403"/>
      <c r="AX24" s="398"/>
      <c r="AY24" s="307"/>
      <c r="AZ24" s="348"/>
      <c r="BA24" s="390"/>
      <c r="BB24" s="415"/>
      <c r="BC24" s="416"/>
      <c r="BD24" s="307"/>
      <c r="BE24" s="348"/>
      <c r="BF24" s="390"/>
      <c r="BG24" s="415"/>
      <c r="BH24" s="416"/>
      <c r="BI24" s="307"/>
      <c r="BJ24" s="348"/>
      <c r="BK24" s="390"/>
      <c r="BL24" s="415"/>
      <c r="BM24" s="416"/>
      <c r="BN24" s="307"/>
      <c r="BO24" s="349"/>
      <c r="BP24" s="407"/>
      <c r="BQ24" s="415"/>
      <c r="BR24" s="416"/>
      <c r="BS24" s="307"/>
      <c r="BT24" s="348"/>
      <c r="BU24" s="408"/>
      <c r="BV24" s="415"/>
      <c r="BW24" s="416"/>
      <c r="BX24" s="307"/>
      <c r="BY24" s="349"/>
      <c r="BZ24" s="407"/>
      <c r="CA24" s="415"/>
      <c r="CB24" s="416"/>
      <c r="CC24" s="307"/>
      <c r="CD24" s="348"/>
      <c r="CE24" s="408"/>
      <c r="CF24" s="415"/>
      <c r="CG24" s="416"/>
      <c r="CH24" s="307"/>
      <c r="CI24" s="348"/>
      <c r="CJ24" s="408"/>
      <c r="CK24" s="409"/>
      <c r="CL24" s="410"/>
      <c r="CM24" s="411"/>
      <c r="CN24" s="412"/>
      <c r="CO24" s="1462"/>
      <c r="CP24" s="1203"/>
      <c r="CQ24" s="785" t="e">
        <f t="shared" si="7"/>
        <v>#DIV/0!</v>
      </c>
      <c r="CR24" s="1116"/>
      <c r="CS24" s="786" t="e">
        <f t="shared" si="0"/>
        <v>#DIV/0!</v>
      </c>
      <c r="CT24" s="1114"/>
      <c r="CU24" s="1199" t="e">
        <f t="shared" si="1"/>
        <v>#DIV/0!</v>
      </c>
      <c r="CV24" s="1115"/>
      <c r="CW24" s="1208" t="e">
        <f t="shared" si="2"/>
        <v>#DIV/0!</v>
      </c>
      <c r="CX24" s="1214"/>
      <c r="CY24" s="1210" t="e">
        <f t="shared" si="3"/>
        <v>#DIV/0!</v>
      </c>
      <c r="CZ24" s="1116"/>
      <c r="DA24" s="1207" t="e">
        <f t="shared" si="4"/>
        <v>#DIV/0!</v>
      </c>
      <c r="DB24" s="1114"/>
      <c r="DC24" s="1196" t="e">
        <f t="shared" si="5"/>
        <v>#DIV/0!</v>
      </c>
      <c r="DD24" s="1115"/>
      <c r="DE24" s="1208" t="e">
        <f t="shared" si="6"/>
        <v>#DIV/0!</v>
      </c>
      <c r="DF24" s="1459"/>
      <c r="DG24" s="1231"/>
      <c r="DH24" s="1720"/>
      <c r="DI24" s="1721"/>
      <c r="DJ24" s="1231"/>
      <c r="DK24" s="1718"/>
      <c r="DL24" s="1720"/>
      <c r="DM24" s="1231"/>
      <c r="DN24" s="1718"/>
      <c r="DO24" s="1720"/>
      <c r="DP24" s="1231"/>
      <c r="DQ24" s="1718"/>
      <c r="DR24" s="1720"/>
      <c r="DS24" s="1231"/>
      <c r="DT24" s="1718"/>
      <c r="DU24" s="1719"/>
      <c r="DV24" s="1231"/>
      <c r="DW24" s="1718"/>
      <c r="DX24" s="1719"/>
      <c r="DY24" s="1231"/>
      <c r="DZ24" s="1718"/>
      <c r="EA24" s="1719"/>
      <c r="EB24" s="1231"/>
      <c r="EC24" s="1718"/>
      <c r="ED24" s="1719"/>
      <c r="EE24" s="1231"/>
      <c r="EF24" s="1718"/>
      <c r="EG24" s="1719"/>
      <c r="EH24" s="1231"/>
      <c r="EI24" s="1718"/>
      <c r="EJ24" s="1719"/>
    </row>
    <row r="25" spans="1:140" ht="15.75" customHeight="1" x14ac:dyDescent="0.25">
      <c r="A25" s="59">
        <v>17</v>
      </c>
      <c r="B25" s="824"/>
      <c r="C25" s="824"/>
      <c r="D25" s="858"/>
      <c r="E25" s="825"/>
      <c r="F25" s="825"/>
      <c r="G25" s="840"/>
      <c r="H25" s="928"/>
      <c r="I25" s="1821"/>
      <c r="J25" s="2109"/>
      <c r="K25" s="2109"/>
      <c r="L25" s="1053"/>
      <c r="M25" s="846"/>
      <c r="N25" s="846"/>
      <c r="O25" s="846"/>
      <c r="P25" s="846"/>
      <c r="Q25" s="922"/>
      <c r="R25" s="922"/>
      <c r="S25" s="897"/>
      <c r="T25" s="856"/>
      <c r="U25" s="532"/>
      <c r="V25" s="532"/>
      <c r="W25" s="949"/>
      <c r="X25" s="950"/>
      <c r="Y25" s="827"/>
      <c r="Z25" s="827"/>
      <c r="AA25" s="831"/>
      <c r="AB25" s="831"/>
      <c r="AC25" s="832"/>
      <c r="AD25" s="853"/>
      <c r="AE25" s="831"/>
      <c r="AF25" s="832"/>
      <c r="AG25" s="831"/>
      <c r="AH25" s="827"/>
      <c r="AI25" s="959"/>
      <c r="AJ25" s="1275"/>
      <c r="AK25" s="929"/>
      <c r="AL25" s="828"/>
      <c r="AM25" s="1056"/>
      <c r="AN25" s="1056"/>
      <c r="AO25" s="1057"/>
      <c r="AP25" s="1057"/>
      <c r="AQ25" s="404"/>
      <c r="AR25" s="20"/>
      <c r="AS25" s="329"/>
      <c r="AT25" s="307"/>
      <c r="AU25" s="21"/>
      <c r="AV25" s="402"/>
      <c r="AW25" s="403"/>
      <c r="AX25" s="398"/>
      <c r="AY25" s="307"/>
      <c r="AZ25" s="348"/>
      <c r="BA25" s="390"/>
      <c r="BB25" s="415"/>
      <c r="BC25" s="416"/>
      <c r="BD25" s="307"/>
      <c r="BE25" s="348"/>
      <c r="BF25" s="390"/>
      <c r="BG25" s="415"/>
      <c r="BH25" s="416"/>
      <c r="BI25" s="307"/>
      <c r="BJ25" s="348"/>
      <c r="BK25" s="390"/>
      <c r="BL25" s="415"/>
      <c r="BM25" s="416"/>
      <c r="BN25" s="307"/>
      <c r="BO25" s="349"/>
      <c r="BP25" s="407"/>
      <c r="BQ25" s="415"/>
      <c r="BR25" s="416"/>
      <c r="BS25" s="307"/>
      <c r="BT25" s="348"/>
      <c r="BU25" s="408"/>
      <c r="BV25" s="415"/>
      <c r="BW25" s="416"/>
      <c r="BX25" s="307"/>
      <c r="BY25" s="349"/>
      <c r="BZ25" s="407"/>
      <c r="CA25" s="415"/>
      <c r="CB25" s="416"/>
      <c r="CC25" s="307"/>
      <c r="CD25" s="348"/>
      <c r="CE25" s="408"/>
      <c r="CF25" s="415"/>
      <c r="CG25" s="416"/>
      <c r="CH25" s="307"/>
      <c r="CI25" s="348"/>
      <c r="CJ25" s="408"/>
      <c r="CK25" s="409"/>
      <c r="CL25" s="410"/>
      <c r="CM25" s="411"/>
      <c r="CN25" s="412"/>
      <c r="CO25" s="1462"/>
      <c r="CP25" s="1203"/>
      <c r="CQ25" s="785" t="e">
        <f t="shared" si="7"/>
        <v>#DIV/0!</v>
      </c>
      <c r="CR25" s="1116"/>
      <c r="CS25" s="786" t="e">
        <f t="shared" si="0"/>
        <v>#DIV/0!</v>
      </c>
      <c r="CT25" s="1114"/>
      <c r="CU25" s="1199" t="e">
        <f t="shared" si="1"/>
        <v>#DIV/0!</v>
      </c>
      <c r="CV25" s="1115"/>
      <c r="CW25" s="1208" t="e">
        <f t="shared" si="2"/>
        <v>#DIV/0!</v>
      </c>
      <c r="CX25" s="1214"/>
      <c r="CY25" s="1210" t="e">
        <f t="shared" si="3"/>
        <v>#DIV/0!</v>
      </c>
      <c r="CZ25" s="1116"/>
      <c r="DA25" s="1207" t="e">
        <f t="shared" si="4"/>
        <v>#DIV/0!</v>
      </c>
      <c r="DB25" s="1114"/>
      <c r="DC25" s="1196" t="e">
        <f t="shared" si="5"/>
        <v>#DIV/0!</v>
      </c>
      <c r="DD25" s="1115"/>
      <c r="DE25" s="1208" t="e">
        <f t="shared" si="6"/>
        <v>#DIV/0!</v>
      </c>
      <c r="DF25" s="1459"/>
      <c r="DG25" s="1231"/>
      <c r="DH25" s="1720"/>
      <c r="DI25" s="1721"/>
      <c r="DJ25" s="1231"/>
      <c r="DK25" s="1718"/>
      <c r="DL25" s="1720"/>
      <c r="DM25" s="1231"/>
      <c r="DN25" s="1718"/>
      <c r="DO25" s="1720"/>
      <c r="DP25" s="1231"/>
      <c r="DQ25" s="1718"/>
      <c r="DR25" s="1720"/>
      <c r="DS25" s="1231"/>
      <c r="DT25" s="1718"/>
      <c r="DU25" s="1719"/>
      <c r="DV25" s="1231"/>
      <c r="DW25" s="1718"/>
      <c r="DX25" s="1719"/>
      <c r="DY25" s="1231"/>
      <c r="DZ25" s="1718"/>
      <c r="EA25" s="1719"/>
      <c r="EB25" s="1231"/>
      <c r="EC25" s="1718"/>
      <c r="ED25" s="1719"/>
      <c r="EE25" s="1231"/>
      <c r="EF25" s="1718"/>
      <c r="EG25" s="1719"/>
      <c r="EH25" s="1231"/>
      <c r="EI25" s="1718"/>
      <c r="EJ25" s="1719"/>
    </row>
    <row r="26" spans="1:140" thickBot="1" x14ac:dyDescent="0.3">
      <c r="A26" s="59">
        <v>18</v>
      </c>
      <c r="B26" s="824"/>
      <c r="C26" s="824"/>
      <c r="D26" s="858"/>
      <c r="E26" s="825"/>
      <c r="F26" s="825"/>
      <c r="G26" s="921"/>
      <c r="H26" s="921"/>
      <c r="I26" s="921"/>
      <c r="J26" s="921"/>
      <c r="K26" s="839"/>
      <c r="L26" s="839"/>
      <c r="M26" s="840"/>
      <c r="N26" s="2023"/>
      <c r="O26" s="2023"/>
      <c r="P26" s="895"/>
      <c r="Q26" s="1039"/>
      <c r="R26" s="1039"/>
      <c r="S26" s="1039"/>
      <c r="T26" s="1039"/>
      <c r="U26" s="1039"/>
      <c r="V26" s="1039"/>
      <c r="W26" s="1039"/>
      <c r="X26" s="896"/>
      <c r="Y26" s="822"/>
      <c r="Z26" s="822"/>
      <c r="AA26" s="1235"/>
      <c r="AB26" s="1235"/>
      <c r="AC26" s="1235"/>
      <c r="AD26" s="1085"/>
      <c r="AE26" s="1235"/>
      <c r="AF26" s="1235"/>
      <c r="AG26" s="1235"/>
      <c r="AH26" s="827"/>
      <c r="AI26" s="959"/>
      <c r="AJ26" s="1275"/>
      <c r="AK26" s="929"/>
      <c r="AL26" s="828"/>
      <c r="AM26" s="1056"/>
      <c r="AN26" s="1056"/>
      <c r="AO26" s="1057"/>
      <c r="AP26" s="1057"/>
      <c r="AQ26" s="404"/>
      <c r="AR26" s="20"/>
      <c r="AS26" s="329"/>
      <c r="AT26" s="307"/>
      <c r="AU26" s="21"/>
      <c r="AV26" s="402"/>
      <c r="AW26" s="403"/>
      <c r="AX26" s="398"/>
      <c r="AY26" s="307"/>
      <c r="AZ26" s="348"/>
      <c r="BA26" s="390"/>
      <c r="BB26" s="415"/>
      <c r="BC26" s="416"/>
      <c r="BD26" s="307"/>
      <c r="BE26" s="348"/>
      <c r="BF26" s="390"/>
      <c r="BG26" s="415"/>
      <c r="BH26" s="416"/>
      <c r="BI26" s="307"/>
      <c r="BJ26" s="348"/>
      <c r="BK26" s="390"/>
      <c r="BL26" s="415"/>
      <c r="BM26" s="416"/>
      <c r="BN26" s="307"/>
      <c r="BO26" s="349"/>
      <c r="BP26" s="407"/>
      <c r="BQ26" s="415"/>
      <c r="BR26" s="416"/>
      <c r="BS26" s="307"/>
      <c r="BT26" s="348"/>
      <c r="BU26" s="408"/>
      <c r="BV26" s="415"/>
      <c r="BW26" s="416"/>
      <c r="BX26" s="307"/>
      <c r="BY26" s="349"/>
      <c r="BZ26" s="407"/>
      <c r="CA26" s="415"/>
      <c r="CB26" s="416"/>
      <c r="CC26" s="307"/>
      <c r="CD26" s="348"/>
      <c r="CE26" s="408"/>
      <c r="CF26" s="415"/>
      <c r="CG26" s="416"/>
      <c r="CH26" s="307"/>
      <c r="CI26" s="348"/>
      <c r="CJ26" s="408"/>
      <c r="CK26" s="409"/>
      <c r="CL26" s="410"/>
      <c r="CM26" s="411"/>
      <c r="CN26" s="412"/>
      <c r="CO26" s="1462"/>
      <c r="CP26" s="1203"/>
      <c r="CQ26" s="785" t="e">
        <f t="shared" si="7"/>
        <v>#DIV/0!</v>
      </c>
      <c r="CR26" s="1116"/>
      <c r="CS26" s="786" t="e">
        <f t="shared" si="0"/>
        <v>#DIV/0!</v>
      </c>
      <c r="CT26" s="1114"/>
      <c r="CU26" s="1199" t="e">
        <f t="shared" si="1"/>
        <v>#DIV/0!</v>
      </c>
      <c r="CV26" s="1115"/>
      <c r="CW26" s="1208" t="e">
        <f t="shared" si="2"/>
        <v>#DIV/0!</v>
      </c>
      <c r="CX26" s="1214"/>
      <c r="CY26" s="1210" t="e">
        <f t="shared" si="3"/>
        <v>#DIV/0!</v>
      </c>
      <c r="CZ26" s="1116"/>
      <c r="DA26" s="1207" t="e">
        <f t="shared" si="4"/>
        <v>#DIV/0!</v>
      </c>
      <c r="DB26" s="1114"/>
      <c r="DC26" s="1196" t="e">
        <f t="shared" si="5"/>
        <v>#DIV/0!</v>
      </c>
      <c r="DD26" s="1115"/>
      <c r="DE26" s="1208" t="e">
        <f t="shared" si="6"/>
        <v>#DIV/0!</v>
      </c>
      <c r="DF26" s="1459"/>
      <c r="DG26" s="1231"/>
      <c r="DH26" s="1720"/>
      <c r="DI26" s="1721"/>
      <c r="DJ26" s="1231"/>
      <c r="DK26" s="1718"/>
      <c r="DL26" s="1720"/>
      <c r="DM26" s="1231"/>
      <c r="DN26" s="1718"/>
      <c r="DO26" s="1720"/>
      <c r="DP26" s="1231"/>
      <c r="DQ26" s="1718"/>
      <c r="DR26" s="1720"/>
      <c r="DS26" s="1231"/>
      <c r="DT26" s="1718"/>
      <c r="DU26" s="1719"/>
      <c r="DV26" s="1231"/>
      <c r="DW26" s="1718"/>
      <c r="DX26" s="1719"/>
      <c r="DY26" s="1231"/>
      <c r="DZ26" s="1718"/>
      <c r="EA26" s="1719"/>
      <c r="EB26" s="1231"/>
      <c r="EC26" s="1718"/>
      <c r="ED26" s="1719"/>
      <c r="EE26" s="1231"/>
      <c r="EF26" s="1718"/>
      <c r="EG26" s="1719"/>
      <c r="EH26" s="1231"/>
      <c r="EI26" s="1718"/>
      <c r="EJ26" s="1719"/>
    </row>
    <row r="27" spans="1:140" thickBot="1" x14ac:dyDescent="0.3">
      <c r="A27" s="59">
        <v>19</v>
      </c>
      <c r="B27" s="824"/>
      <c r="C27" s="824"/>
      <c r="D27" s="858"/>
      <c r="E27" s="825"/>
      <c r="F27" s="825"/>
      <c r="G27" s="924"/>
      <c r="H27" s="924"/>
      <c r="I27" s="924"/>
      <c r="J27" s="924"/>
      <c r="K27" s="839"/>
      <c r="L27" s="839"/>
      <c r="M27" s="938" t="s">
        <v>58</v>
      </c>
      <c r="N27" s="2107" t="s">
        <v>335</v>
      </c>
      <c r="O27" s="2107"/>
      <c r="P27" s="1045" t="s">
        <v>336</v>
      </c>
      <c r="Q27" s="2107" t="s">
        <v>337</v>
      </c>
      <c r="R27" s="2107"/>
      <c r="S27" s="1045" t="s">
        <v>338</v>
      </c>
      <c r="T27" s="1045" t="s">
        <v>339</v>
      </c>
      <c r="U27" s="1045" t="s">
        <v>340</v>
      </c>
      <c r="V27" s="939" t="s">
        <v>341</v>
      </c>
      <c r="W27" s="939" t="s">
        <v>342</v>
      </c>
      <c r="X27" s="1046" t="s">
        <v>343</v>
      </c>
      <c r="Y27" s="822"/>
      <c r="Z27" s="822"/>
      <c r="AA27" s="931" t="s">
        <v>344</v>
      </c>
      <c r="AB27" s="931" t="s">
        <v>345</v>
      </c>
      <c r="AC27" s="851" t="s">
        <v>346</v>
      </c>
      <c r="AD27" s="891" t="s">
        <v>347</v>
      </c>
      <c r="AE27" s="933" t="s">
        <v>348</v>
      </c>
      <c r="AF27" s="933" t="s">
        <v>345</v>
      </c>
      <c r="AG27" s="850" t="s">
        <v>4</v>
      </c>
      <c r="AH27" s="827"/>
      <c r="AI27" s="959"/>
      <c r="AJ27" s="1275"/>
      <c r="AK27" s="929"/>
      <c r="AL27" s="828"/>
      <c r="AM27" s="1056"/>
      <c r="AN27" s="1056"/>
      <c r="AO27" s="1057"/>
      <c r="AP27" s="1057"/>
      <c r="AQ27" s="404"/>
      <c r="AR27" s="20"/>
      <c r="AS27" s="329"/>
      <c r="AT27" s="307"/>
      <c r="AU27" s="21"/>
      <c r="AV27" s="402"/>
      <c r="AW27" s="403"/>
      <c r="AX27" s="398"/>
      <c r="AY27" s="307"/>
      <c r="AZ27" s="348"/>
      <c r="BA27" s="390"/>
      <c r="BB27" s="415"/>
      <c r="BC27" s="416"/>
      <c r="BD27" s="307"/>
      <c r="BE27" s="348"/>
      <c r="BF27" s="390"/>
      <c r="BG27" s="415"/>
      <c r="BH27" s="416"/>
      <c r="BI27" s="307"/>
      <c r="BJ27" s="348"/>
      <c r="BK27" s="390"/>
      <c r="BL27" s="415"/>
      <c r="BM27" s="416"/>
      <c r="BN27" s="307"/>
      <c r="BO27" s="349"/>
      <c r="BP27" s="407"/>
      <c r="BQ27" s="415"/>
      <c r="BR27" s="416"/>
      <c r="BS27" s="307"/>
      <c r="BT27" s="348"/>
      <c r="BU27" s="408"/>
      <c r="BV27" s="415"/>
      <c r="BW27" s="416"/>
      <c r="BX27" s="307"/>
      <c r="BY27" s="349"/>
      <c r="BZ27" s="407"/>
      <c r="CA27" s="415"/>
      <c r="CB27" s="416"/>
      <c r="CC27" s="307"/>
      <c r="CD27" s="348"/>
      <c r="CE27" s="408"/>
      <c r="CF27" s="415"/>
      <c r="CG27" s="416"/>
      <c r="CH27" s="307"/>
      <c r="CI27" s="348"/>
      <c r="CJ27" s="408"/>
      <c r="CK27" s="409"/>
      <c r="CL27" s="410"/>
      <c r="CM27" s="411"/>
      <c r="CN27" s="412"/>
      <c r="CO27" s="1462"/>
      <c r="CP27" s="1203"/>
      <c r="CQ27" s="785" t="e">
        <f t="shared" si="7"/>
        <v>#DIV/0!</v>
      </c>
      <c r="CR27" s="1116"/>
      <c r="CS27" s="786" t="e">
        <f t="shared" si="0"/>
        <v>#DIV/0!</v>
      </c>
      <c r="CT27" s="1114"/>
      <c r="CU27" s="1199" t="e">
        <f t="shared" si="1"/>
        <v>#DIV/0!</v>
      </c>
      <c r="CV27" s="1115"/>
      <c r="CW27" s="1208" t="e">
        <f t="shared" si="2"/>
        <v>#DIV/0!</v>
      </c>
      <c r="CX27" s="1214"/>
      <c r="CY27" s="1210" t="e">
        <f t="shared" si="3"/>
        <v>#DIV/0!</v>
      </c>
      <c r="CZ27" s="1116"/>
      <c r="DA27" s="1207" t="e">
        <f t="shared" si="4"/>
        <v>#DIV/0!</v>
      </c>
      <c r="DB27" s="1114"/>
      <c r="DC27" s="1196" t="e">
        <f t="shared" si="5"/>
        <v>#DIV/0!</v>
      </c>
      <c r="DD27" s="1115"/>
      <c r="DE27" s="1208" t="e">
        <f t="shared" si="6"/>
        <v>#DIV/0!</v>
      </c>
      <c r="DF27" s="1459"/>
      <c r="DG27" s="1231"/>
      <c r="DH27" s="1720"/>
      <c r="DI27" s="1721"/>
      <c r="DJ27" s="1231"/>
      <c r="DK27" s="1718"/>
      <c r="DL27" s="1720"/>
      <c r="DM27" s="1231"/>
      <c r="DN27" s="1718"/>
      <c r="DO27" s="1720"/>
      <c r="DP27" s="1231"/>
      <c r="DQ27" s="1718"/>
      <c r="DR27" s="1720"/>
      <c r="DS27" s="1231"/>
      <c r="DT27" s="1718"/>
      <c r="DU27" s="1719"/>
      <c r="DV27" s="1231"/>
      <c r="DW27" s="1718"/>
      <c r="DX27" s="1719"/>
      <c r="DY27" s="1231"/>
      <c r="DZ27" s="1718"/>
      <c r="EA27" s="1719"/>
      <c r="EB27" s="1231"/>
      <c r="EC27" s="1718"/>
      <c r="ED27" s="1719"/>
      <c r="EE27" s="1231"/>
      <c r="EF27" s="1718"/>
      <c r="EG27" s="1719"/>
      <c r="EH27" s="1231"/>
      <c r="EI27" s="1718"/>
      <c r="EJ27" s="1719"/>
    </row>
    <row r="28" spans="1:140" thickBot="1" x14ac:dyDescent="0.3">
      <c r="A28" s="59">
        <v>20</v>
      </c>
      <c r="B28" s="824"/>
      <c r="C28" s="920"/>
      <c r="D28" s="858"/>
      <c r="E28" s="825"/>
      <c r="F28" s="825"/>
      <c r="G28" s="905"/>
      <c r="H28" s="923"/>
      <c r="I28" s="923"/>
      <c r="J28" s="923"/>
      <c r="K28" s="826"/>
      <c r="L28" s="826"/>
      <c r="M28" s="911">
        <v>1</v>
      </c>
      <c r="N28" s="2073" t="s">
        <v>218</v>
      </c>
      <c r="O28" s="2074"/>
      <c r="P28" s="940">
        <f>Q28+S28+T28</f>
        <v>0</v>
      </c>
      <c r="Q28" s="2054"/>
      <c r="R28" s="2055"/>
      <c r="S28" s="943"/>
      <c r="T28" s="943"/>
      <c r="U28" s="943"/>
      <c r="V28" s="943"/>
      <c r="W28" s="944">
        <f>U28-V28</f>
        <v>0</v>
      </c>
      <c r="X28" s="877">
        <f>Q28*3+S28</f>
        <v>0</v>
      </c>
      <c r="Y28" s="822"/>
      <c r="Z28" s="822"/>
      <c r="AA28" s="932"/>
      <c r="AB28" s="1256"/>
      <c r="AC28" s="892"/>
      <c r="AD28" s="1238"/>
      <c r="AE28" s="934"/>
      <c r="AF28" s="1261"/>
      <c r="AG28" s="1222"/>
      <c r="AH28" s="827"/>
      <c r="AI28" s="959"/>
      <c r="AJ28" s="1275"/>
      <c r="AK28" s="929"/>
      <c r="AL28" s="828"/>
      <c r="AM28" s="1056"/>
      <c r="AN28" s="1056"/>
      <c r="AO28" s="1057"/>
      <c r="AP28" s="1057"/>
      <c r="AQ28" s="404"/>
      <c r="AR28" s="20"/>
      <c r="AS28" s="329"/>
      <c r="AT28" s="307"/>
      <c r="AU28" s="21"/>
      <c r="AV28" s="402"/>
      <c r="AW28" s="403"/>
      <c r="AX28" s="398"/>
      <c r="AY28" s="307"/>
      <c r="AZ28" s="348"/>
      <c r="BA28" s="390"/>
      <c r="BB28" s="415"/>
      <c r="BC28" s="416"/>
      <c r="BD28" s="307"/>
      <c r="BE28" s="348"/>
      <c r="BF28" s="390"/>
      <c r="BG28" s="415"/>
      <c r="BH28" s="416"/>
      <c r="BI28" s="307"/>
      <c r="BJ28" s="348"/>
      <c r="BK28" s="390"/>
      <c r="BL28" s="415"/>
      <c r="BM28" s="416"/>
      <c r="BN28" s="307"/>
      <c r="BO28" s="349"/>
      <c r="BP28" s="407"/>
      <c r="BQ28" s="415"/>
      <c r="BR28" s="416"/>
      <c r="BS28" s="307"/>
      <c r="BT28" s="348"/>
      <c r="BU28" s="408"/>
      <c r="BV28" s="415"/>
      <c r="BW28" s="416"/>
      <c r="BX28" s="307"/>
      <c r="BY28" s="349"/>
      <c r="BZ28" s="407"/>
      <c r="CA28" s="415"/>
      <c r="CB28" s="416"/>
      <c r="CC28" s="307"/>
      <c r="CD28" s="348"/>
      <c r="CE28" s="408"/>
      <c r="CF28" s="415"/>
      <c r="CG28" s="416"/>
      <c r="CH28" s="307"/>
      <c r="CI28" s="348"/>
      <c r="CJ28" s="408"/>
      <c r="CK28" s="409"/>
      <c r="CL28" s="410"/>
      <c r="CM28" s="411"/>
      <c r="CN28" s="412"/>
      <c r="CO28" s="1462"/>
      <c r="CP28" s="1203"/>
      <c r="CQ28" s="785" t="e">
        <f t="shared" si="7"/>
        <v>#DIV/0!</v>
      </c>
      <c r="CR28" s="1116"/>
      <c r="CS28" s="786" t="e">
        <f t="shared" si="0"/>
        <v>#DIV/0!</v>
      </c>
      <c r="CT28" s="1114"/>
      <c r="CU28" s="1199" t="e">
        <f t="shared" si="1"/>
        <v>#DIV/0!</v>
      </c>
      <c r="CV28" s="1115"/>
      <c r="CW28" s="1208" t="e">
        <f t="shared" si="2"/>
        <v>#DIV/0!</v>
      </c>
      <c r="CX28" s="1214"/>
      <c r="CY28" s="1210" t="e">
        <f t="shared" si="3"/>
        <v>#DIV/0!</v>
      </c>
      <c r="CZ28" s="1116"/>
      <c r="DA28" s="1207" t="e">
        <f t="shared" si="4"/>
        <v>#DIV/0!</v>
      </c>
      <c r="DB28" s="1114"/>
      <c r="DC28" s="1196" t="e">
        <f t="shared" si="5"/>
        <v>#DIV/0!</v>
      </c>
      <c r="DD28" s="1115"/>
      <c r="DE28" s="1208" t="e">
        <f t="shared" si="6"/>
        <v>#DIV/0!</v>
      </c>
      <c r="DF28" s="1459"/>
      <c r="DG28" s="1231"/>
      <c r="DH28" s="1720"/>
      <c r="DI28" s="1721"/>
      <c r="DJ28" s="1231"/>
      <c r="DK28" s="1718"/>
      <c r="DL28" s="1720"/>
      <c r="DM28" s="1231"/>
      <c r="DN28" s="1718"/>
      <c r="DO28" s="1720"/>
      <c r="DP28" s="1231"/>
      <c r="DQ28" s="1718"/>
      <c r="DR28" s="1720"/>
      <c r="DS28" s="1231"/>
      <c r="DT28" s="1718"/>
      <c r="DU28" s="1719"/>
      <c r="DV28" s="1231"/>
      <c r="DW28" s="1718"/>
      <c r="DX28" s="1719"/>
      <c r="DY28" s="1231"/>
      <c r="DZ28" s="1718"/>
      <c r="EA28" s="1719"/>
      <c r="EB28" s="1231"/>
      <c r="EC28" s="1718"/>
      <c r="ED28" s="1719"/>
      <c r="EE28" s="1231"/>
      <c r="EF28" s="1718"/>
      <c r="EG28" s="1719"/>
      <c r="EH28" s="1231"/>
      <c r="EI28" s="1718"/>
      <c r="EJ28" s="1719"/>
    </row>
    <row r="29" spans="1:140" ht="15" x14ac:dyDescent="0.25">
      <c r="A29" s="59">
        <v>21</v>
      </c>
      <c r="B29" s="824"/>
      <c r="C29" s="824"/>
      <c r="D29" s="858"/>
      <c r="E29" s="825"/>
      <c r="F29" s="825"/>
      <c r="G29" s="879" t="s">
        <v>311</v>
      </c>
      <c r="H29" s="880" t="s">
        <v>312</v>
      </c>
      <c r="I29" s="880" t="s">
        <v>313</v>
      </c>
      <c r="J29" s="881" t="s">
        <v>314</v>
      </c>
      <c r="K29" s="826"/>
      <c r="L29" s="826"/>
      <c r="M29" s="907">
        <v>2</v>
      </c>
      <c r="N29" s="2062" t="s">
        <v>414</v>
      </c>
      <c r="O29" s="2063"/>
      <c r="P29" s="941">
        <f t="shared" ref="P29:P47" si="8">Q29+S29+T29</f>
        <v>0</v>
      </c>
      <c r="Q29" s="2056"/>
      <c r="R29" s="2057"/>
      <c r="S29" s="908"/>
      <c r="T29" s="908"/>
      <c r="U29" s="908"/>
      <c r="V29" s="908"/>
      <c r="W29" s="947">
        <f t="shared" ref="W29:W47" si="9">U29-V29</f>
        <v>0</v>
      </c>
      <c r="X29" s="878">
        <f t="shared" ref="X29:X47" si="10">Q29*3+S29</f>
        <v>0</v>
      </c>
      <c r="Y29" s="822"/>
      <c r="Z29" s="822"/>
      <c r="AA29" s="932"/>
      <c r="AB29" s="1256"/>
      <c r="AC29" s="892"/>
      <c r="AD29" s="1238"/>
      <c r="AE29" s="934"/>
      <c r="AF29" s="1261"/>
      <c r="AG29" s="1222"/>
      <c r="AH29" s="827"/>
      <c r="AI29" s="959"/>
      <c r="AJ29" s="1275"/>
      <c r="AK29" s="929"/>
      <c r="AL29" s="828"/>
      <c r="AM29" s="1056"/>
      <c r="AN29" s="1056"/>
      <c r="AO29" s="1057"/>
      <c r="AP29" s="1058"/>
      <c r="AQ29" s="404"/>
      <c r="AR29" s="20"/>
      <c r="AS29" s="329"/>
      <c r="AT29" s="307"/>
      <c r="AU29" s="21"/>
      <c r="AV29" s="402"/>
      <c r="AW29" s="403"/>
      <c r="AX29" s="398"/>
      <c r="AY29" s="307"/>
      <c r="AZ29" s="348"/>
      <c r="BA29" s="390"/>
      <c r="BB29" s="415"/>
      <c r="BC29" s="416"/>
      <c r="BD29" s="307"/>
      <c r="BE29" s="348"/>
      <c r="BF29" s="390"/>
      <c r="BG29" s="415"/>
      <c r="BH29" s="416"/>
      <c r="BI29" s="307"/>
      <c r="BJ29" s="348"/>
      <c r="BK29" s="390"/>
      <c r="BL29" s="415"/>
      <c r="BM29" s="416"/>
      <c r="BN29" s="307"/>
      <c r="BO29" s="349"/>
      <c r="BP29" s="407"/>
      <c r="BQ29" s="415"/>
      <c r="BR29" s="416"/>
      <c r="BS29" s="307"/>
      <c r="BT29" s="348"/>
      <c r="BU29" s="408"/>
      <c r="BV29" s="415"/>
      <c r="BW29" s="416"/>
      <c r="BX29" s="307"/>
      <c r="BY29" s="349"/>
      <c r="BZ29" s="407"/>
      <c r="CA29" s="415"/>
      <c r="CB29" s="416"/>
      <c r="CC29" s="307"/>
      <c r="CD29" s="348"/>
      <c r="CE29" s="408"/>
      <c r="CF29" s="415"/>
      <c r="CG29" s="416"/>
      <c r="CH29" s="307"/>
      <c r="CI29" s="348"/>
      <c r="CJ29" s="408"/>
      <c r="CK29" s="409"/>
      <c r="CL29" s="410"/>
      <c r="CM29" s="411"/>
      <c r="CN29" s="412"/>
      <c r="CO29" s="1462"/>
      <c r="CP29" s="1203"/>
      <c r="CQ29" s="785" t="e">
        <f t="shared" si="7"/>
        <v>#DIV/0!</v>
      </c>
      <c r="CR29" s="1116"/>
      <c r="CS29" s="786" t="e">
        <f t="shared" si="0"/>
        <v>#DIV/0!</v>
      </c>
      <c r="CT29" s="1114"/>
      <c r="CU29" s="1199" t="e">
        <f t="shared" si="1"/>
        <v>#DIV/0!</v>
      </c>
      <c r="CV29" s="1115"/>
      <c r="CW29" s="1208" t="e">
        <f t="shared" si="2"/>
        <v>#DIV/0!</v>
      </c>
      <c r="CX29" s="1214"/>
      <c r="CY29" s="1210" t="e">
        <f t="shared" si="3"/>
        <v>#DIV/0!</v>
      </c>
      <c r="CZ29" s="1116"/>
      <c r="DA29" s="1207" t="e">
        <f t="shared" si="4"/>
        <v>#DIV/0!</v>
      </c>
      <c r="DB29" s="1114"/>
      <c r="DC29" s="1196" t="e">
        <f t="shared" si="5"/>
        <v>#DIV/0!</v>
      </c>
      <c r="DD29" s="1115"/>
      <c r="DE29" s="1208" t="e">
        <f t="shared" si="6"/>
        <v>#DIV/0!</v>
      </c>
      <c r="DF29" s="1459"/>
      <c r="DG29" s="1231"/>
      <c r="DH29" s="1720"/>
      <c r="DI29" s="1721"/>
      <c r="DJ29" s="1231"/>
      <c r="DK29" s="1718"/>
      <c r="DL29" s="1720"/>
      <c r="DM29" s="1231"/>
      <c r="DN29" s="1718"/>
      <c r="DO29" s="1720"/>
      <c r="DP29" s="1231"/>
      <c r="DQ29" s="1718"/>
      <c r="DR29" s="1720"/>
      <c r="DS29" s="1231"/>
      <c r="DT29" s="1718"/>
      <c r="DU29" s="1719"/>
      <c r="DV29" s="1231"/>
      <c r="DW29" s="1718"/>
      <c r="DX29" s="1719"/>
      <c r="DY29" s="1231"/>
      <c r="DZ29" s="1718"/>
      <c r="EA29" s="1719"/>
      <c r="EB29" s="1231"/>
      <c r="EC29" s="1718"/>
      <c r="ED29" s="1719"/>
      <c r="EE29" s="1231"/>
      <c r="EF29" s="1718"/>
      <c r="EG29" s="1719"/>
      <c r="EH29" s="1231"/>
      <c r="EI29" s="1718"/>
      <c r="EJ29" s="1719"/>
    </row>
    <row r="30" spans="1:140" ht="15" x14ac:dyDescent="0.25">
      <c r="A30" s="59">
        <v>22</v>
      </c>
      <c r="B30" s="824"/>
      <c r="C30" s="824"/>
      <c r="D30" s="858"/>
      <c r="E30" s="825"/>
      <c r="F30" s="825"/>
      <c r="G30" s="888" t="s">
        <v>321</v>
      </c>
      <c r="H30" s="824"/>
      <c r="I30" s="824"/>
      <c r="J30" s="1349"/>
      <c r="K30" s="826"/>
      <c r="L30" s="826"/>
      <c r="M30" s="907">
        <v>3</v>
      </c>
      <c r="N30" s="2062" t="s">
        <v>415</v>
      </c>
      <c r="O30" s="2063"/>
      <c r="P30" s="941">
        <f t="shared" si="8"/>
        <v>0</v>
      </c>
      <c r="Q30" s="2056"/>
      <c r="R30" s="2057"/>
      <c r="S30" s="908"/>
      <c r="T30" s="908"/>
      <c r="U30" s="908"/>
      <c r="V30" s="908"/>
      <c r="W30" s="947">
        <f t="shared" si="9"/>
        <v>0</v>
      </c>
      <c r="X30" s="878">
        <f t="shared" si="10"/>
        <v>0</v>
      </c>
      <c r="Y30" s="822"/>
      <c r="Z30" s="822"/>
      <c r="AA30" s="932"/>
      <c r="AB30" s="1256"/>
      <c r="AC30" s="892"/>
      <c r="AD30" s="1238"/>
      <c r="AE30" s="934"/>
      <c r="AF30" s="1261"/>
      <c r="AG30" s="1222"/>
      <c r="AH30" s="827"/>
      <c r="AI30" s="959"/>
      <c r="AJ30" s="1275"/>
      <c r="AK30" s="929"/>
      <c r="AL30" s="828"/>
      <c r="AM30" s="1059"/>
      <c r="AN30" s="1059"/>
      <c r="AO30" s="1058"/>
      <c r="AP30" s="1057"/>
      <c r="AQ30" s="404"/>
      <c r="AR30" s="20"/>
      <c r="AS30" s="329"/>
      <c r="AT30" s="307"/>
      <c r="AU30" s="21"/>
      <c r="AV30" s="402"/>
      <c r="AW30" s="403"/>
      <c r="AX30" s="398"/>
      <c r="AY30" s="307"/>
      <c r="AZ30" s="348"/>
      <c r="BA30" s="390"/>
      <c r="BB30" s="415"/>
      <c r="BC30" s="416"/>
      <c r="BD30" s="307"/>
      <c r="BE30" s="348"/>
      <c r="BF30" s="390"/>
      <c r="BG30" s="415"/>
      <c r="BH30" s="416"/>
      <c r="BI30" s="307"/>
      <c r="BJ30" s="348"/>
      <c r="BK30" s="390"/>
      <c r="BL30" s="415"/>
      <c r="BM30" s="416"/>
      <c r="BN30" s="307"/>
      <c r="BO30" s="349"/>
      <c r="BP30" s="407"/>
      <c r="BQ30" s="415"/>
      <c r="BR30" s="416"/>
      <c r="BS30" s="307"/>
      <c r="BT30" s="348"/>
      <c r="BU30" s="408"/>
      <c r="BV30" s="415"/>
      <c r="BW30" s="416"/>
      <c r="BX30" s="307"/>
      <c r="BY30" s="349"/>
      <c r="BZ30" s="407"/>
      <c r="CA30" s="415"/>
      <c r="CB30" s="416"/>
      <c r="CC30" s="307"/>
      <c r="CD30" s="348"/>
      <c r="CE30" s="408"/>
      <c r="CF30" s="415"/>
      <c r="CG30" s="416"/>
      <c r="CH30" s="307"/>
      <c r="CI30" s="348"/>
      <c r="CJ30" s="408"/>
      <c r="CK30" s="409"/>
      <c r="CL30" s="410"/>
      <c r="CM30" s="411"/>
      <c r="CN30" s="412"/>
      <c r="CO30" s="1462"/>
      <c r="CP30" s="1203"/>
      <c r="CQ30" s="785" t="e">
        <f t="shared" si="7"/>
        <v>#DIV/0!</v>
      </c>
      <c r="CR30" s="1116"/>
      <c r="CS30" s="786" t="e">
        <f t="shared" si="0"/>
        <v>#DIV/0!</v>
      </c>
      <c r="CT30" s="1114"/>
      <c r="CU30" s="1199" t="e">
        <f t="shared" si="1"/>
        <v>#DIV/0!</v>
      </c>
      <c r="CV30" s="1115"/>
      <c r="CW30" s="1208" t="e">
        <f t="shared" si="2"/>
        <v>#DIV/0!</v>
      </c>
      <c r="CX30" s="1214"/>
      <c r="CY30" s="1210" t="e">
        <f t="shared" si="3"/>
        <v>#DIV/0!</v>
      </c>
      <c r="CZ30" s="1116"/>
      <c r="DA30" s="1207" t="e">
        <f t="shared" si="4"/>
        <v>#DIV/0!</v>
      </c>
      <c r="DB30" s="1114"/>
      <c r="DC30" s="1196" t="e">
        <f t="shared" si="5"/>
        <v>#DIV/0!</v>
      </c>
      <c r="DD30" s="1115"/>
      <c r="DE30" s="1208" t="e">
        <f t="shared" si="6"/>
        <v>#DIV/0!</v>
      </c>
      <c r="DF30" s="1459"/>
      <c r="DG30" s="1231"/>
      <c r="DH30" s="1720"/>
      <c r="DI30" s="1721"/>
      <c r="DJ30" s="1231"/>
      <c r="DK30" s="1718"/>
      <c r="DL30" s="1720"/>
      <c r="DM30" s="1231"/>
      <c r="DN30" s="1718"/>
      <c r="DO30" s="1720"/>
      <c r="DP30" s="1231"/>
      <c r="DQ30" s="1718"/>
      <c r="DR30" s="1720"/>
      <c r="DS30" s="1231"/>
      <c r="DT30" s="1718"/>
      <c r="DU30" s="1719"/>
      <c r="DV30" s="1231"/>
      <c r="DW30" s="1718"/>
      <c r="DX30" s="1719"/>
      <c r="DY30" s="1231"/>
      <c r="DZ30" s="1718"/>
      <c r="EA30" s="1719"/>
      <c r="EB30" s="1231"/>
      <c r="EC30" s="1718"/>
      <c r="ED30" s="1719"/>
      <c r="EE30" s="1231"/>
      <c r="EF30" s="1718"/>
      <c r="EG30" s="1719"/>
      <c r="EH30" s="1231"/>
      <c r="EI30" s="1718"/>
      <c r="EJ30" s="1719"/>
    </row>
    <row r="31" spans="1:140" ht="15" x14ac:dyDescent="0.25">
      <c r="A31" s="59">
        <v>23</v>
      </c>
      <c r="B31" s="824"/>
      <c r="C31" s="824"/>
      <c r="D31" s="858"/>
      <c r="E31" s="825"/>
      <c r="F31" s="825"/>
      <c r="G31" s="1988"/>
      <c r="H31" s="1989"/>
      <c r="I31" s="1989"/>
      <c r="J31" s="1990"/>
      <c r="K31" s="826"/>
      <c r="L31" s="826"/>
      <c r="M31" s="907">
        <v>4</v>
      </c>
      <c r="N31" s="2062" t="s">
        <v>181</v>
      </c>
      <c r="O31" s="2063"/>
      <c r="P31" s="941">
        <f t="shared" si="8"/>
        <v>0</v>
      </c>
      <c r="Q31" s="2056"/>
      <c r="R31" s="2057"/>
      <c r="S31" s="908"/>
      <c r="T31" s="908"/>
      <c r="U31" s="908"/>
      <c r="V31" s="908"/>
      <c r="W31" s="947">
        <f t="shared" si="9"/>
        <v>0</v>
      </c>
      <c r="X31" s="878">
        <f t="shared" si="10"/>
        <v>0</v>
      </c>
      <c r="Y31" s="822"/>
      <c r="Z31" s="822"/>
      <c r="AA31" s="932"/>
      <c r="AB31" s="1256"/>
      <c r="AC31" s="892"/>
      <c r="AD31" s="1238"/>
      <c r="AE31" s="934"/>
      <c r="AF31" s="1261"/>
      <c r="AG31" s="1222"/>
      <c r="AH31" s="827"/>
      <c r="AI31" s="959"/>
      <c r="AJ31" s="1275"/>
      <c r="AK31" s="929"/>
      <c r="AL31" s="828"/>
      <c r="AM31" s="1059"/>
      <c r="AN31" s="1059"/>
      <c r="AO31" s="1058"/>
      <c r="AP31" s="1057"/>
      <c r="AQ31" s="404"/>
      <c r="AR31" s="20"/>
      <c r="AS31" s="329"/>
      <c r="AT31" s="307"/>
      <c r="AU31" s="21"/>
      <c r="AV31" s="402"/>
      <c r="AW31" s="403"/>
      <c r="AX31" s="398"/>
      <c r="AY31" s="307"/>
      <c r="AZ31" s="348"/>
      <c r="BA31" s="390"/>
      <c r="BB31" s="415"/>
      <c r="BC31" s="416"/>
      <c r="BD31" s="307"/>
      <c r="BE31" s="348"/>
      <c r="BF31" s="390"/>
      <c r="BG31" s="415"/>
      <c r="BH31" s="416"/>
      <c r="BI31" s="307"/>
      <c r="BJ31" s="348"/>
      <c r="BK31" s="390"/>
      <c r="BL31" s="415"/>
      <c r="BM31" s="416"/>
      <c r="BN31" s="307"/>
      <c r="BO31" s="349"/>
      <c r="BP31" s="407"/>
      <c r="BQ31" s="415"/>
      <c r="BR31" s="416"/>
      <c r="BS31" s="307"/>
      <c r="BT31" s="348"/>
      <c r="BU31" s="408"/>
      <c r="BV31" s="415"/>
      <c r="BW31" s="416"/>
      <c r="BX31" s="307"/>
      <c r="BY31" s="349"/>
      <c r="BZ31" s="407"/>
      <c r="CA31" s="415"/>
      <c r="CB31" s="416"/>
      <c r="CC31" s="307"/>
      <c r="CD31" s="348"/>
      <c r="CE31" s="408"/>
      <c r="CF31" s="415"/>
      <c r="CG31" s="416"/>
      <c r="CH31" s="307"/>
      <c r="CI31" s="348"/>
      <c r="CJ31" s="408"/>
      <c r="CK31" s="409"/>
      <c r="CL31" s="410"/>
      <c r="CM31" s="411"/>
      <c r="CN31" s="412"/>
      <c r="CO31" s="1462"/>
      <c r="CP31" s="1203"/>
      <c r="CQ31" s="785" t="e">
        <f t="shared" si="7"/>
        <v>#DIV/0!</v>
      </c>
      <c r="CR31" s="1116"/>
      <c r="CS31" s="786" t="e">
        <f t="shared" si="0"/>
        <v>#DIV/0!</v>
      </c>
      <c r="CT31" s="1114"/>
      <c r="CU31" s="1199" t="e">
        <f t="shared" si="1"/>
        <v>#DIV/0!</v>
      </c>
      <c r="CV31" s="1115"/>
      <c r="CW31" s="1208" t="e">
        <f t="shared" si="2"/>
        <v>#DIV/0!</v>
      </c>
      <c r="CX31" s="1214"/>
      <c r="CY31" s="1210" t="e">
        <f t="shared" si="3"/>
        <v>#DIV/0!</v>
      </c>
      <c r="CZ31" s="1116"/>
      <c r="DA31" s="1207" t="e">
        <f t="shared" si="4"/>
        <v>#DIV/0!</v>
      </c>
      <c r="DB31" s="1114"/>
      <c r="DC31" s="1196" t="e">
        <f t="shared" si="5"/>
        <v>#DIV/0!</v>
      </c>
      <c r="DD31" s="1115"/>
      <c r="DE31" s="1208" t="e">
        <f t="shared" si="6"/>
        <v>#DIV/0!</v>
      </c>
      <c r="DF31" s="1459"/>
      <c r="DG31" s="1231"/>
      <c r="DH31" s="1720"/>
      <c r="DI31" s="1721"/>
      <c r="DJ31" s="1231"/>
      <c r="DK31" s="1718"/>
      <c r="DL31" s="1720"/>
      <c r="DM31" s="1231"/>
      <c r="DN31" s="1718"/>
      <c r="DO31" s="1720"/>
      <c r="DP31" s="1231"/>
      <c r="DQ31" s="1718"/>
      <c r="DR31" s="1720"/>
      <c r="DS31" s="1231"/>
      <c r="DT31" s="1718"/>
      <c r="DU31" s="1719"/>
      <c r="DV31" s="1231"/>
      <c r="DW31" s="1718"/>
      <c r="DX31" s="1719"/>
      <c r="DY31" s="1231"/>
      <c r="DZ31" s="1718"/>
      <c r="EA31" s="1719"/>
      <c r="EB31" s="1231"/>
      <c r="EC31" s="1718"/>
      <c r="ED31" s="1719"/>
      <c r="EE31" s="1231"/>
      <c r="EF31" s="1718"/>
      <c r="EG31" s="1719"/>
      <c r="EH31" s="1231"/>
      <c r="EI31" s="1718"/>
      <c r="EJ31" s="1719"/>
    </row>
    <row r="32" spans="1:140" ht="15" x14ac:dyDescent="0.25">
      <c r="A32" s="59">
        <v>24</v>
      </c>
      <c r="B32" s="824"/>
      <c r="C32" s="824"/>
      <c r="D32" s="858"/>
      <c r="E32" s="825"/>
      <c r="F32" s="825"/>
      <c r="G32" s="1991"/>
      <c r="H32" s="1992"/>
      <c r="I32" s="1992"/>
      <c r="J32" s="1993"/>
      <c r="K32" s="930"/>
      <c r="L32" s="839"/>
      <c r="M32" s="909">
        <v>5</v>
      </c>
      <c r="N32" s="2064" t="s">
        <v>416</v>
      </c>
      <c r="O32" s="2065"/>
      <c r="P32" s="942">
        <f t="shared" si="8"/>
        <v>0</v>
      </c>
      <c r="Q32" s="2049"/>
      <c r="R32" s="2050"/>
      <c r="S32" s="910"/>
      <c r="T32" s="910"/>
      <c r="U32" s="910"/>
      <c r="V32" s="910"/>
      <c r="W32" s="948">
        <f t="shared" si="9"/>
        <v>0</v>
      </c>
      <c r="X32" s="878">
        <f t="shared" si="10"/>
        <v>0</v>
      </c>
      <c r="Y32" s="822"/>
      <c r="Z32" s="822"/>
      <c r="AA32" s="932"/>
      <c r="AB32" s="1256"/>
      <c r="AC32" s="892"/>
      <c r="AD32" s="1238"/>
      <c r="AE32" s="934"/>
      <c r="AF32" s="1261"/>
      <c r="AG32" s="1222"/>
      <c r="AH32" s="827"/>
      <c r="AI32" s="959"/>
      <c r="AJ32" s="1275"/>
      <c r="AK32" s="929"/>
      <c r="AL32" s="828"/>
      <c r="AM32" s="1059"/>
      <c r="AN32" s="1059"/>
      <c r="AO32" s="1058"/>
      <c r="AP32" s="1057"/>
      <c r="AQ32" s="404"/>
      <c r="AR32" s="20"/>
      <c r="AS32" s="329"/>
      <c r="AT32" s="307"/>
      <c r="AU32" s="21"/>
      <c r="AV32" s="402"/>
      <c r="AW32" s="403"/>
      <c r="AX32" s="398"/>
      <c r="AY32" s="307"/>
      <c r="AZ32" s="348"/>
      <c r="BA32" s="390"/>
      <c r="BB32" s="415"/>
      <c r="BC32" s="416"/>
      <c r="BD32" s="307"/>
      <c r="BE32" s="348"/>
      <c r="BF32" s="390"/>
      <c r="BG32" s="415"/>
      <c r="BH32" s="416"/>
      <c r="BI32" s="307"/>
      <c r="BJ32" s="348"/>
      <c r="BK32" s="390"/>
      <c r="BL32" s="415"/>
      <c r="BM32" s="416"/>
      <c r="BN32" s="307"/>
      <c r="BO32" s="349"/>
      <c r="BP32" s="407"/>
      <c r="BQ32" s="415"/>
      <c r="BR32" s="416"/>
      <c r="BS32" s="307"/>
      <c r="BT32" s="348"/>
      <c r="BU32" s="408"/>
      <c r="BV32" s="415"/>
      <c r="BW32" s="416"/>
      <c r="BX32" s="307"/>
      <c r="BY32" s="349"/>
      <c r="BZ32" s="407"/>
      <c r="CA32" s="415"/>
      <c r="CB32" s="416"/>
      <c r="CC32" s="307"/>
      <c r="CD32" s="348"/>
      <c r="CE32" s="408"/>
      <c r="CF32" s="415"/>
      <c r="CG32" s="416"/>
      <c r="CH32" s="307"/>
      <c r="CI32" s="348"/>
      <c r="CJ32" s="408"/>
      <c r="CK32" s="409"/>
      <c r="CL32" s="410"/>
      <c r="CM32" s="411"/>
      <c r="CN32" s="412"/>
      <c r="CO32" s="1462"/>
      <c r="CP32" s="1203"/>
      <c r="CQ32" s="785" t="e">
        <f t="shared" si="7"/>
        <v>#DIV/0!</v>
      </c>
      <c r="CR32" s="1116"/>
      <c r="CS32" s="786" t="e">
        <f t="shared" si="0"/>
        <v>#DIV/0!</v>
      </c>
      <c r="CT32" s="1114"/>
      <c r="CU32" s="1199" t="e">
        <f t="shared" si="1"/>
        <v>#DIV/0!</v>
      </c>
      <c r="CV32" s="1115"/>
      <c r="CW32" s="1208" t="e">
        <f t="shared" si="2"/>
        <v>#DIV/0!</v>
      </c>
      <c r="CX32" s="1214"/>
      <c r="CY32" s="1210" t="e">
        <f t="shared" si="3"/>
        <v>#DIV/0!</v>
      </c>
      <c r="CZ32" s="1116"/>
      <c r="DA32" s="1207" t="e">
        <f t="shared" si="4"/>
        <v>#DIV/0!</v>
      </c>
      <c r="DB32" s="1114"/>
      <c r="DC32" s="1196" t="e">
        <f t="shared" si="5"/>
        <v>#DIV/0!</v>
      </c>
      <c r="DD32" s="1115"/>
      <c r="DE32" s="1208" t="e">
        <f t="shared" si="6"/>
        <v>#DIV/0!</v>
      </c>
      <c r="DF32" s="1459"/>
      <c r="DG32" s="1231"/>
      <c r="DH32" s="1720"/>
      <c r="DI32" s="1721"/>
      <c r="DJ32" s="1231"/>
      <c r="DK32" s="1718"/>
      <c r="DL32" s="1720"/>
      <c r="DM32" s="1231"/>
      <c r="DN32" s="1718"/>
      <c r="DO32" s="1720"/>
      <c r="DP32" s="1231"/>
      <c r="DQ32" s="1718"/>
      <c r="DR32" s="1720"/>
      <c r="DS32" s="1231"/>
      <c r="DT32" s="1718"/>
      <c r="DU32" s="1719"/>
      <c r="DV32" s="1231"/>
      <c r="DW32" s="1718"/>
      <c r="DX32" s="1719"/>
      <c r="DY32" s="1231"/>
      <c r="DZ32" s="1718"/>
      <c r="EA32" s="1719"/>
      <c r="EB32" s="1231"/>
      <c r="EC32" s="1718"/>
      <c r="ED32" s="1719"/>
      <c r="EE32" s="1231"/>
      <c r="EF32" s="1718"/>
      <c r="EG32" s="1719"/>
      <c r="EH32" s="1231"/>
      <c r="EI32" s="1718"/>
      <c r="EJ32" s="1719"/>
    </row>
    <row r="33" spans="1:140" ht="15" x14ac:dyDescent="0.25">
      <c r="A33" s="59">
        <v>25</v>
      </c>
      <c r="B33" s="824"/>
      <c r="C33" s="824"/>
      <c r="D33" s="858"/>
      <c r="E33" s="825"/>
      <c r="F33" s="825"/>
      <c r="G33" s="1991"/>
      <c r="H33" s="1992"/>
      <c r="I33" s="1992"/>
      <c r="J33" s="1993"/>
      <c r="K33" s="930"/>
      <c r="L33" s="839"/>
      <c r="M33" s="861">
        <v>6</v>
      </c>
      <c r="N33" s="2009" t="s">
        <v>197</v>
      </c>
      <c r="O33" s="2066"/>
      <c r="P33" s="935">
        <f t="shared" si="8"/>
        <v>0</v>
      </c>
      <c r="Q33" s="2051"/>
      <c r="R33" s="2052"/>
      <c r="S33" s="893"/>
      <c r="T33" s="893"/>
      <c r="U33" s="893"/>
      <c r="V33" s="893"/>
      <c r="W33" s="945">
        <f t="shared" si="9"/>
        <v>0</v>
      </c>
      <c r="X33" s="878">
        <f t="shared" si="10"/>
        <v>0</v>
      </c>
      <c r="Y33" s="822"/>
      <c r="Z33" s="822"/>
      <c r="AA33" s="932"/>
      <c r="AB33" s="1256"/>
      <c r="AC33" s="892"/>
      <c r="AD33" s="1238"/>
      <c r="AE33" s="934"/>
      <c r="AF33" s="1261"/>
      <c r="AG33" s="1222"/>
      <c r="AH33" s="827"/>
      <c r="AI33" s="959"/>
      <c r="AJ33" s="1275"/>
      <c r="AK33" s="929"/>
      <c r="AL33" s="828"/>
      <c r="AM33" s="1056"/>
      <c r="AN33" s="1056"/>
      <c r="AO33" s="1057"/>
      <c r="AP33" s="1057"/>
      <c r="AQ33" s="404"/>
      <c r="AR33" s="20"/>
      <c r="AS33" s="329"/>
      <c r="AT33" s="307"/>
      <c r="AU33" s="21"/>
      <c r="AV33" s="402"/>
      <c r="AW33" s="403"/>
      <c r="AX33" s="398"/>
      <c r="AY33" s="307"/>
      <c r="AZ33" s="348"/>
      <c r="BA33" s="390"/>
      <c r="BB33" s="415"/>
      <c r="BC33" s="416"/>
      <c r="BD33" s="307"/>
      <c r="BE33" s="348"/>
      <c r="BF33" s="390"/>
      <c r="BG33" s="415"/>
      <c r="BH33" s="416"/>
      <c r="BI33" s="307"/>
      <c r="BJ33" s="348"/>
      <c r="BK33" s="390"/>
      <c r="BL33" s="415"/>
      <c r="BM33" s="416"/>
      <c r="BN33" s="307"/>
      <c r="BO33" s="349"/>
      <c r="BP33" s="407"/>
      <c r="BQ33" s="415"/>
      <c r="BR33" s="416"/>
      <c r="BS33" s="307"/>
      <c r="BT33" s="348"/>
      <c r="BU33" s="408"/>
      <c r="BV33" s="415"/>
      <c r="BW33" s="416"/>
      <c r="BX33" s="307"/>
      <c r="BY33" s="349"/>
      <c r="BZ33" s="407"/>
      <c r="CA33" s="415"/>
      <c r="CB33" s="416"/>
      <c r="CC33" s="307"/>
      <c r="CD33" s="348"/>
      <c r="CE33" s="408"/>
      <c r="CF33" s="415"/>
      <c r="CG33" s="416"/>
      <c r="CH33" s="307"/>
      <c r="CI33" s="348"/>
      <c r="CJ33" s="408"/>
      <c r="CK33" s="409"/>
      <c r="CL33" s="410"/>
      <c r="CM33" s="411"/>
      <c r="CN33" s="412"/>
      <c r="CO33" s="1462"/>
      <c r="CP33" s="1203"/>
      <c r="CQ33" s="785" t="e">
        <f t="shared" si="7"/>
        <v>#DIV/0!</v>
      </c>
      <c r="CR33" s="1116"/>
      <c r="CS33" s="786" t="e">
        <f t="shared" si="0"/>
        <v>#DIV/0!</v>
      </c>
      <c r="CT33" s="1114"/>
      <c r="CU33" s="1199" t="e">
        <f t="shared" si="1"/>
        <v>#DIV/0!</v>
      </c>
      <c r="CV33" s="1115"/>
      <c r="CW33" s="1208" t="e">
        <f t="shared" si="2"/>
        <v>#DIV/0!</v>
      </c>
      <c r="CX33" s="1214"/>
      <c r="CY33" s="1210" t="e">
        <f t="shared" si="3"/>
        <v>#DIV/0!</v>
      </c>
      <c r="CZ33" s="1116"/>
      <c r="DA33" s="1207" t="e">
        <f t="shared" si="4"/>
        <v>#DIV/0!</v>
      </c>
      <c r="DB33" s="1114"/>
      <c r="DC33" s="1196" t="e">
        <f t="shared" si="5"/>
        <v>#DIV/0!</v>
      </c>
      <c r="DD33" s="1115"/>
      <c r="DE33" s="1208" t="e">
        <f t="shared" si="6"/>
        <v>#DIV/0!</v>
      </c>
      <c r="DF33" s="1459"/>
      <c r="DG33" s="1231"/>
      <c r="DH33" s="1720"/>
      <c r="DI33" s="1721"/>
      <c r="DJ33" s="1231"/>
      <c r="DK33" s="1718"/>
      <c r="DL33" s="1720"/>
      <c r="DM33" s="1231"/>
      <c r="DN33" s="1718"/>
      <c r="DO33" s="1720"/>
      <c r="DP33" s="1231"/>
      <c r="DQ33" s="1718"/>
      <c r="DR33" s="1720"/>
      <c r="DS33" s="1231"/>
      <c r="DT33" s="1718"/>
      <c r="DU33" s="1719"/>
      <c r="DV33" s="1231"/>
      <c r="DW33" s="1718"/>
      <c r="DX33" s="1719"/>
      <c r="DY33" s="1231"/>
      <c r="DZ33" s="1718"/>
      <c r="EA33" s="1719"/>
      <c r="EB33" s="1231"/>
      <c r="EC33" s="1718"/>
      <c r="ED33" s="1719"/>
      <c r="EE33" s="1231"/>
      <c r="EF33" s="1718"/>
      <c r="EG33" s="1719"/>
      <c r="EH33" s="1231"/>
      <c r="EI33" s="1718"/>
      <c r="EJ33" s="1719"/>
    </row>
    <row r="34" spans="1:140" ht="15" x14ac:dyDescent="0.25">
      <c r="A34" s="59">
        <v>26</v>
      </c>
      <c r="B34" s="824"/>
      <c r="C34" s="824"/>
      <c r="D34" s="858"/>
      <c r="E34" s="825"/>
      <c r="F34" s="825"/>
      <c r="G34" s="1991"/>
      <c r="H34" s="1992"/>
      <c r="I34" s="1992"/>
      <c r="J34" s="1993"/>
      <c r="K34" s="930"/>
      <c r="L34" s="839"/>
      <c r="M34" s="861">
        <v>7</v>
      </c>
      <c r="N34" s="2051"/>
      <c r="O34" s="2066"/>
      <c r="P34" s="935">
        <f t="shared" si="8"/>
        <v>0</v>
      </c>
      <c r="Q34" s="2051"/>
      <c r="R34" s="2052"/>
      <c r="S34" s="893"/>
      <c r="T34" s="893"/>
      <c r="U34" s="893"/>
      <c r="V34" s="893"/>
      <c r="W34" s="945">
        <f t="shared" si="9"/>
        <v>0</v>
      </c>
      <c r="X34" s="878">
        <f t="shared" si="10"/>
        <v>0</v>
      </c>
      <c r="Y34" s="822"/>
      <c r="Z34" s="822"/>
      <c r="AA34" s="932"/>
      <c r="AB34" s="1256"/>
      <c r="AC34" s="892"/>
      <c r="AD34" s="1238"/>
      <c r="AE34" s="934"/>
      <c r="AF34" s="1261"/>
      <c r="AG34" s="1222"/>
      <c r="AH34" s="827"/>
      <c r="AI34" s="959"/>
      <c r="AJ34" s="1275"/>
      <c r="AK34" s="929"/>
      <c r="AL34" s="828"/>
      <c r="AM34" s="1056"/>
      <c r="AN34" s="1056"/>
      <c r="AO34" s="1057"/>
      <c r="AP34" s="1058"/>
      <c r="AQ34" s="404"/>
      <c r="AR34" s="20"/>
      <c r="AS34" s="329"/>
      <c r="AT34" s="307"/>
      <c r="AU34" s="21"/>
      <c r="AV34" s="402"/>
      <c r="AW34" s="403"/>
      <c r="AX34" s="398"/>
      <c r="AY34" s="307"/>
      <c r="AZ34" s="348"/>
      <c r="BA34" s="390"/>
      <c r="BB34" s="415"/>
      <c r="BC34" s="416"/>
      <c r="BD34" s="307"/>
      <c r="BE34" s="348"/>
      <c r="BF34" s="390"/>
      <c r="BG34" s="415"/>
      <c r="BH34" s="416"/>
      <c r="BI34" s="307"/>
      <c r="BJ34" s="348"/>
      <c r="BK34" s="390"/>
      <c r="BL34" s="415"/>
      <c r="BM34" s="416"/>
      <c r="BN34" s="307"/>
      <c r="BO34" s="349"/>
      <c r="BP34" s="407"/>
      <c r="BQ34" s="415"/>
      <c r="BR34" s="416"/>
      <c r="BS34" s="307"/>
      <c r="BT34" s="348"/>
      <c r="BU34" s="408"/>
      <c r="BV34" s="415"/>
      <c r="BW34" s="416"/>
      <c r="BX34" s="307"/>
      <c r="BY34" s="349"/>
      <c r="BZ34" s="407"/>
      <c r="CA34" s="415"/>
      <c r="CB34" s="416"/>
      <c r="CC34" s="307"/>
      <c r="CD34" s="348"/>
      <c r="CE34" s="408"/>
      <c r="CF34" s="415"/>
      <c r="CG34" s="416"/>
      <c r="CH34" s="307"/>
      <c r="CI34" s="348"/>
      <c r="CJ34" s="408"/>
      <c r="CK34" s="409"/>
      <c r="CL34" s="410"/>
      <c r="CM34" s="411"/>
      <c r="CN34" s="412"/>
      <c r="CO34" s="1462"/>
      <c r="CP34" s="1203"/>
      <c r="CQ34" s="785" t="e">
        <f t="shared" si="7"/>
        <v>#DIV/0!</v>
      </c>
      <c r="CR34" s="1116"/>
      <c r="CS34" s="786" t="e">
        <f t="shared" si="0"/>
        <v>#DIV/0!</v>
      </c>
      <c r="CT34" s="1114"/>
      <c r="CU34" s="1199" t="e">
        <f t="shared" si="1"/>
        <v>#DIV/0!</v>
      </c>
      <c r="CV34" s="1115"/>
      <c r="CW34" s="1208" t="e">
        <f t="shared" si="2"/>
        <v>#DIV/0!</v>
      </c>
      <c r="CX34" s="1214"/>
      <c r="CY34" s="1210" t="e">
        <f t="shared" si="3"/>
        <v>#DIV/0!</v>
      </c>
      <c r="CZ34" s="1116"/>
      <c r="DA34" s="1207" t="e">
        <f t="shared" si="4"/>
        <v>#DIV/0!</v>
      </c>
      <c r="DB34" s="1114"/>
      <c r="DC34" s="1196" t="e">
        <f t="shared" si="5"/>
        <v>#DIV/0!</v>
      </c>
      <c r="DD34" s="1115"/>
      <c r="DE34" s="1208" t="e">
        <f t="shared" si="6"/>
        <v>#DIV/0!</v>
      </c>
      <c r="DF34" s="1459"/>
      <c r="DG34" s="1231"/>
      <c r="DH34" s="1720"/>
      <c r="DI34" s="1721"/>
      <c r="DJ34" s="1231"/>
      <c r="DK34" s="1718"/>
      <c r="DL34" s="1720"/>
      <c r="DM34" s="1231"/>
      <c r="DN34" s="1718"/>
      <c r="DO34" s="1720"/>
      <c r="DP34" s="1231"/>
      <c r="DQ34" s="1718"/>
      <c r="DR34" s="1720"/>
      <c r="DS34" s="1231"/>
      <c r="DT34" s="1718"/>
      <c r="DU34" s="1719"/>
      <c r="DV34" s="1231"/>
      <c r="DW34" s="1718"/>
      <c r="DX34" s="1719"/>
      <c r="DY34" s="1231"/>
      <c r="DZ34" s="1718"/>
      <c r="EA34" s="1719"/>
      <c r="EB34" s="1231"/>
      <c r="EC34" s="1718"/>
      <c r="ED34" s="1719"/>
      <c r="EE34" s="1231"/>
      <c r="EF34" s="1718"/>
      <c r="EG34" s="1719"/>
      <c r="EH34" s="1231"/>
      <c r="EI34" s="1718"/>
      <c r="EJ34" s="1719"/>
    </row>
    <row r="35" spans="1:140" ht="15" x14ac:dyDescent="0.25">
      <c r="A35" s="59">
        <v>27</v>
      </c>
      <c r="B35" s="824"/>
      <c r="C35" s="824"/>
      <c r="D35" s="858"/>
      <c r="E35" s="825"/>
      <c r="F35" s="825"/>
      <c r="G35" s="1991"/>
      <c r="H35" s="1992"/>
      <c r="I35" s="1992"/>
      <c r="J35" s="1993"/>
      <c r="K35" s="930"/>
      <c r="L35" s="839"/>
      <c r="M35" s="861">
        <v>8</v>
      </c>
      <c r="N35" s="2067"/>
      <c r="O35" s="2068"/>
      <c r="P35" s="936">
        <f t="shared" si="8"/>
        <v>0</v>
      </c>
      <c r="Q35" s="2067"/>
      <c r="R35" s="2075"/>
      <c r="S35" s="860"/>
      <c r="T35" s="860"/>
      <c r="U35" s="860"/>
      <c r="V35" s="860"/>
      <c r="W35" s="945">
        <f t="shared" si="9"/>
        <v>0</v>
      </c>
      <c r="X35" s="878">
        <f t="shared" si="10"/>
        <v>0</v>
      </c>
      <c r="Y35" s="822"/>
      <c r="Z35" s="822"/>
      <c r="AA35" s="932"/>
      <c r="AB35" s="1256"/>
      <c r="AC35" s="892"/>
      <c r="AD35" s="1240"/>
      <c r="AE35" s="934"/>
      <c r="AF35" s="1261"/>
      <c r="AG35" s="1222"/>
      <c r="AH35" s="827"/>
      <c r="AI35" s="959"/>
      <c r="AJ35" s="1275"/>
      <c r="AK35" s="929"/>
      <c r="AL35" s="828"/>
      <c r="AM35" s="1056"/>
      <c r="AN35" s="1056"/>
      <c r="AO35" s="1057"/>
      <c r="AP35" s="1058"/>
      <c r="AQ35" s="404"/>
      <c r="AR35" s="20"/>
      <c r="AS35" s="329"/>
      <c r="AT35" s="307"/>
      <c r="AU35" s="21"/>
      <c r="AV35" s="402"/>
      <c r="AW35" s="403"/>
      <c r="AX35" s="398"/>
      <c r="AY35" s="307"/>
      <c r="AZ35" s="348"/>
      <c r="BA35" s="390"/>
      <c r="BB35" s="415"/>
      <c r="BC35" s="416"/>
      <c r="BD35" s="307"/>
      <c r="BE35" s="348"/>
      <c r="BF35" s="390"/>
      <c r="BG35" s="415"/>
      <c r="BH35" s="416"/>
      <c r="BI35" s="307"/>
      <c r="BJ35" s="348"/>
      <c r="BK35" s="390"/>
      <c r="BL35" s="415"/>
      <c r="BM35" s="416"/>
      <c r="BN35" s="307"/>
      <c r="BO35" s="349"/>
      <c r="BP35" s="407"/>
      <c r="BQ35" s="415"/>
      <c r="BR35" s="416"/>
      <c r="BS35" s="307"/>
      <c r="BT35" s="348"/>
      <c r="BU35" s="408"/>
      <c r="BV35" s="415"/>
      <c r="BW35" s="416"/>
      <c r="BX35" s="307"/>
      <c r="BY35" s="349"/>
      <c r="BZ35" s="407"/>
      <c r="CA35" s="415"/>
      <c r="CB35" s="416"/>
      <c r="CC35" s="307"/>
      <c r="CD35" s="348"/>
      <c r="CE35" s="408"/>
      <c r="CF35" s="415"/>
      <c r="CG35" s="416"/>
      <c r="CH35" s="307"/>
      <c r="CI35" s="348"/>
      <c r="CJ35" s="408"/>
      <c r="CK35" s="409"/>
      <c r="CL35" s="410"/>
      <c r="CM35" s="411"/>
      <c r="CN35" s="412"/>
      <c r="CO35" s="1462"/>
      <c r="CP35" s="1203"/>
      <c r="CQ35" s="785" t="e">
        <f t="shared" si="7"/>
        <v>#DIV/0!</v>
      </c>
      <c r="CR35" s="1116"/>
      <c r="CS35" s="786" t="e">
        <f t="shared" si="0"/>
        <v>#DIV/0!</v>
      </c>
      <c r="CT35" s="1114"/>
      <c r="CU35" s="1199" t="e">
        <f t="shared" si="1"/>
        <v>#DIV/0!</v>
      </c>
      <c r="CV35" s="1115"/>
      <c r="CW35" s="1208" t="e">
        <f t="shared" si="2"/>
        <v>#DIV/0!</v>
      </c>
      <c r="CX35" s="1214"/>
      <c r="CY35" s="1210" t="e">
        <f t="shared" si="3"/>
        <v>#DIV/0!</v>
      </c>
      <c r="CZ35" s="1116"/>
      <c r="DA35" s="1207" t="e">
        <f t="shared" si="4"/>
        <v>#DIV/0!</v>
      </c>
      <c r="DB35" s="1114"/>
      <c r="DC35" s="1196" t="e">
        <f t="shared" si="5"/>
        <v>#DIV/0!</v>
      </c>
      <c r="DD35" s="1115"/>
      <c r="DE35" s="1208" t="e">
        <f t="shared" si="6"/>
        <v>#DIV/0!</v>
      </c>
      <c r="DF35" s="1459"/>
      <c r="DG35" s="1231"/>
      <c r="DH35" s="1720"/>
      <c r="DI35" s="1721"/>
      <c r="DJ35" s="1231"/>
      <c r="DK35" s="1718"/>
      <c r="DL35" s="1720"/>
      <c r="DM35" s="1231"/>
      <c r="DN35" s="1718"/>
      <c r="DO35" s="1720"/>
      <c r="DP35" s="1231"/>
      <c r="DQ35" s="1718"/>
      <c r="DR35" s="1720"/>
      <c r="DS35" s="1231"/>
      <c r="DT35" s="1718"/>
      <c r="DU35" s="1719"/>
      <c r="DV35" s="1231"/>
      <c r="DW35" s="1718"/>
      <c r="DX35" s="1719"/>
      <c r="DY35" s="1231"/>
      <c r="DZ35" s="1718"/>
      <c r="EA35" s="1719"/>
      <c r="EB35" s="1231"/>
      <c r="EC35" s="1718"/>
      <c r="ED35" s="1719"/>
      <c r="EE35" s="1231"/>
      <c r="EF35" s="1718"/>
      <c r="EG35" s="1719"/>
      <c r="EH35" s="1231"/>
      <c r="EI35" s="1718"/>
      <c r="EJ35" s="1719"/>
    </row>
    <row r="36" spans="1:140" thickBot="1" x14ac:dyDescent="0.3">
      <c r="A36" s="59">
        <v>28</v>
      </c>
      <c r="B36" s="824"/>
      <c r="C36" s="824"/>
      <c r="D36" s="858"/>
      <c r="E36" s="825"/>
      <c r="F36" s="825"/>
      <c r="G36" s="1994"/>
      <c r="H36" s="1995"/>
      <c r="I36" s="1995"/>
      <c r="J36" s="1996"/>
      <c r="K36" s="839"/>
      <c r="L36" s="839"/>
      <c r="M36" s="861">
        <v>9</v>
      </c>
      <c r="N36" s="2067"/>
      <c r="O36" s="2068"/>
      <c r="P36" s="936">
        <f t="shared" si="8"/>
        <v>0</v>
      </c>
      <c r="Q36" s="2067"/>
      <c r="R36" s="2075"/>
      <c r="S36" s="860"/>
      <c r="T36" s="860"/>
      <c r="U36" s="860"/>
      <c r="V36" s="860"/>
      <c r="W36" s="945">
        <f t="shared" si="9"/>
        <v>0</v>
      </c>
      <c r="X36" s="878">
        <f t="shared" si="10"/>
        <v>0</v>
      </c>
      <c r="Y36" s="822"/>
      <c r="Z36" s="822"/>
      <c r="AA36" s="932"/>
      <c r="AB36" s="1256"/>
      <c r="AC36" s="892"/>
      <c r="AD36" s="1238"/>
      <c r="AE36" s="934"/>
      <c r="AF36" s="1261"/>
      <c r="AG36" s="1222"/>
      <c r="AH36" s="827"/>
      <c r="AI36" s="959"/>
      <c r="AJ36" s="1275"/>
      <c r="AK36" s="929"/>
      <c r="AL36" s="828"/>
      <c r="AM36" s="1056"/>
      <c r="AN36" s="1056"/>
      <c r="AO36" s="1057"/>
      <c r="AP36" s="1058"/>
      <c r="AQ36" s="404"/>
      <c r="AR36" s="20"/>
      <c r="AS36" s="329"/>
      <c r="AT36" s="307"/>
      <c r="AU36" s="21"/>
      <c r="AV36" s="402"/>
      <c r="AW36" s="403"/>
      <c r="AX36" s="398"/>
      <c r="AY36" s="307"/>
      <c r="AZ36" s="348"/>
      <c r="BA36" s="390"/>
      <c r="BB36" s="415"/>
      <c r="BC36" s="416"/>
      <c r="BD36" s="307"/>
      <c r="BE36" s="348"/>
      <c r="BF36" s="390"/>
      <c r="BG36" s="415"/>
      <c r="BH36" s="416"/>
      <c r="BI36" s="307"/>
      <c r="BJ36" s="348"/>
      <c r="BK36" s="390"/>
      <c r="BL36" s="415"/>
      <c r="BM36" s="416"/>
      <c r="BN36" s="307"/>
      <c r="BO36" s="349"/>
      <c r="BP36" s="407"/>
      <c r="BQ36" s="415"/>
      <c r="BR36" s="416"/>
      <c r="BS36" s="307"/>
      <c r="BT36" s="348"/>
      <c r="BU36" s="408"/>
      <c r="BV36" s="415"/>
      <c r="BW36" s="416"/>
      <c r="BX36" s="307"/>
      <c r="BY36" s="349"/>
      <c r="BZ36" s="407"/>
      <c r="CA36" s="415"/>
      <c r="CB36" s="416"/>
      <c r="CC36" s="307"/>
      <c r="CD36" s="348"/>
      <c r="CE36" s="408"/>
      <c r="CF36" s="415"/>
      <c r="CG36" s="416"/>
      <c r="CH36" s="307"/>
      <c r="CI36" s="348"/>
      <c r="CJ36" s="408"/>
      <c r="CK36" s="409"/>
      <c r="CL36" s="410"/>
      <c r="CM36" s="411"/>
      <c r="CN36" s="412"/>
      <c r="CO36" s="1462"/>
      <c r="CP36" s="1203"/>
      <c r="CQ36" s="785" t="e">
        <f t="shared" si="7"/>
        <v>#DIV/0!</v>
      </c>
      <c r="CR36" s="1116"/>
      <c r="CS36" s="786" t="e">
        <f t="shared" si="0"/>
        <v>#DIV/0!</v>
      </c>
      <c r="CT36" s="1114"/>
      <c r="CU36" s="1199" t="e">
        <f t="shared" si="1"/>
        <v>#DIV/0!</v>
      </c>
      <c r="CV36" s="1115"/>
      <c r="CW36" s="1208" t="e">
        <f t="shared" si="2"/>
        <v>#DIV/0!</v>
      </c>
      <c r="CX36" s="1214"/>
      <c r="CY36" s="1210" t="e">
        <f t="shared" si="3"/>
        <v>#DIV/0!</v>
      </c>
      <c r="CZ36" s="1116"/>
      <c r="DA36" s="1207" t="e">
        <f t="shared" si="4"/>
        <v>#DIV/0!</v>
      </c>
      <c r="DB36" s="1114"/>
      <c r="DC36" s="1196" t="e">
        <f t="shared" si="5"/>
        <v>#DIV/0!</v>
      </c>
      <c r="DD36" s="1115"/>
      <c r="DE36" s="1208" t="e">
        <f t="shared" si="6"/>
        <v>#DIV/0!</v>
      </c>
      <c r="DF36" s="1459"/>
      <c r="DG36" s="1231"/>
      <c r="DH36" s="1720"/>
      <c r="DI36" s="1721"/>
      <c r="DJ36" s="1231"/>
      <c r="DK36" s="1718"/>
      <c r="DL36" s="1720"/>
      <c r="DM36" s="1231"/>
      <c r="DN36" s="1718"/>
      <c r="DO36" s="1720"/>
      <c r="DP36" s="1231"/>
      <c r="DQ36" s="1718"/>
      <c r="DR36" s="1720"/>
      <c r="DS36" s="1231"/>
      <c r="DT36" s="1718"/>
      <c r="DU36" s="1719"/>
      <c r="DV36" s="1231"/>
      <c r="DW36" s="1718"/>
      <c r="DX36" s="1719"/>
      <c r="DY36" s="1231"/>
      <c r="DZ36" s="1718"/>
      <c r="EA36" s="1719"/>
      <c r="EB36" s="1231"/>
      <c r="EC36" s="1718"/>
      <c r="ED36" s="1719"/>
      <c r="EE36" s="1231"/>
      <c r="EF36" s="1718"/>
      <c r="EG36" s="1719"/>
      <c r="EH36" s="1231"/>
      <c r="EI36" s="1718"/>
      <c r="EJ36" s="1719"/>
    </row>
    <row r="37" spans="1:140" thickBot="1" x14ac:dyDescent="0.3">
      <c r="A37" s="59">
        <v>29</v>
      </c>
      <c r="B37" s="824"/>
      <c r="C37" s="824"/>
      <c r="D37" s="858"/>
      <c r="E37" s="825"/>
      <c r="F37" s="825"/>
      <c r="G37" s="925"/>
      <c r="H37" s="925"/>
      <c r="I37" s="925"/>
      <c r="J37" s="925"/>
      <c r="K37" s="839"/>
      <c r="L37" s="839"/>
      <c r="M37" s="862">
        <v>10</v>
      </c>
      <c r="N37" s="2067"/>
      <c r="O37" s="2068"/>
      <c r="P37" s="936">
        <f t="shared" si="8"/>
        <v>0</v>
      </c>
      <c r="Q37" s="2067"/>
      <c r="R37" s="2075"/>
      <c r="S37" s="860"/>
      <c r="T37" s="860"/>
      <c r="U37" s="860"/>
      <c r="V37" s="860"/>
      <c r="W37" s="945">
        <f t="shared" si="9"/>
        <v>0</v>
      </c>
      <c r="X37" s="878">
        <f t="shared" si="10"/>
        <v>0</v>
      </c>
      <c r="Y37" s="822"/>
      <c r="Z37" s="822"/>
      <c r="AA37" s="932"/>
      <c r="AB37" s="1256"/>
      <c r="AC37" s="892"/>
      <c r="AD37" s="1238"/>
      <c r="AE37" s="934"/>
      <c r="AF37" s="1261"/>
      <c r="AG37" s="1222"/>
      <c r="AH37" s="827"/>
      <c r="AI37" s="959"/>
      <c r="AJ37" s="1275"/>
      <c r="AK37" s="1060"/>
      <c r="AL37" s="828"/>
      <c r="AM37" s="1059"/>
      <c r="AN37" s="1059"/>
      <c r="AO37" s="1058"/>
      <c r="AP37" s="1058"/>
      <c r="AQ37" s="404"/>
      <c r="AR37" s="20"/>
      <c r="AS37" s="329"/>
      <c r="AT37" s="307"/>
      <c r="AU37" s="21"/>
      <c r="AV37" s="402"/>
      <c r="AW37" s="403"/>
      <c r="AX37" s="398"/>
      <c r="AY37" s="307"/>
      <c r="AZ37" s="348"/>
      <c r="BA37" s="390"/>
      <c r="BB37" s="415"/>
      <c r="BC37" s="416"/>
      <c r="BD37" s="307"/>
      <c r="BE37" s="348"/>
      <c r="BF37" s="390"/>
      <c r="BG37" s="415"/>
      <c r="BH37" s="416"/>
      <c r="BI37" s="307"/>
      <c r="BJ37" s="348"/>
      <c r="BK37" s="390"/>
      <c r="BL37" s="415"/>
      <c r="BM37" s="416"/>
      <c r="BN37" s="307"/>
      <c r="BO37" s="349"/>
      <c r="BP37" s="407"/>
      <c r="BQ37" s="415"/>
      <c r="BR37" s="416"/>
      <c r="BS37" s="307"/>
      <c r="BT37" s="348"/>
      <c r="BU37" s="408"/>
      <c r="BV37" s="415"/>
      <c r="BW37" s="416"/>
      <c r="BX37" s="307"/>
      <c r="BY37" s="349"/>
      <c r="BZ37" s="407"/>
      <c r="CA37" s="415"/>
      <c r="CB37" s="416"/>
      <c r="CC37" s="307"/>
      <c r="CD37" s="348"/>
      <c r="CE37" s="408"/>
      <c r="CF37" s="415"/>
      <c r="CG37" s="416"/>
      <c r="CH37" s="307"/>
      <c r="CI37" s="348"/>
      <c r="CJ37" s="408"/>
      <c r="CK37" s="409"/>
      <c r="CL37" s="410"/>
      <c r="CM37" s="411"/>
      <c r="CN37" s="412"/>
      <c r="CO37" s="1462"/>
      <c r="CP37" s="1203"/>
      <c r="CQ37" s="785" t="e">
        <f t="shared" si="7"/>
        <v>#DIV/0!</v>
      </c>
      <c r="CR37" s="1116"/>
      <c r="CS37" s="786" t="e">
        <f t="shared" si="0"/>
        <v>#DIV/0!</v>
      </c>
      <c r="CT37" s="1114"/>
      <c r="CU37" s="1199" t="e">
        <f t="shared" si="1"/>
        <v>#DIV/0!</v>
      </c>
      <c r="CV37" s="1115"/>
      <c r="CW37" s="1208" t="e">
        <f t="shared" si="2"/>
        <v>#DIV/0!</v>
      </c>
      <c r="CX37" s="1214"/>
      <c r="CY37" s="1210" t="e">
        <f t="shared" si="3"/>
        <v>#DIV/0!</v>
      </c>
      <c r="CZ37" s="1116"/>
      <c r="DA37" s="1207" t="e">
        <f t="shared" si="4"/>
        <v>#DIV/0!</v>
      </c>
      <c r="DB37" s="1114"/>
      <c r="DC37" s="1196" t="e">
        <f t="shared" si="5"/>
        <v>#DIV/0!</v>
      </c>
      <c r="DD37" s="1115"/>
      <c r="DE37" s="1208" t="e">
        <f t="shared" si="6"/>
        <v>#DIV/0!</v>
      </c>
      <c r="DF37" s="1459"/>
      <c r="DG37" s="1231"/>
      <c r="DH37" s="1720"/>
      <c r="DI37" s="1721"/>
      <c r="DJ37" s="1231"/>
      <c r="DK37" s="1718"/>
      <c r="DL37" s="1720"/>
      <c r="DM37" s="1231"/>
      <c r="DN37" s="1718"/>
      <c r="DO37" s="1720"/>
      <c r="DP37" s="1231"/>
      <c r="DQ37" s="1718"/>
      <c r="DR37" s="1720"/>
      <c r="DS37" s="1231"/>
      <c r="DT37" s="1718"/>
      <c r="DU37" s="1719"/>
      <c r="DV37" s="1231"/>
      <c r="DW37" s="1718"/>
      <c r="DX37" s="1719"/>
      <c r="DY37" s="1231"/>
      <c r="DZ37" s="1718"/>
      <c r="EA37" s="1719"/>
      <c r="EB37" s="1231"/>
      <c r="EC37" s="1718"/>
      <c r="ED37" s="1719"/>
      <c r="EE37" s="1231"/>
      <c r="EF37" s="1718"/>
      <c r="EG37" s="1719"/>
      <c r="EH37" s="1231"/>
      <c r="EI37" s="1718"/>
      <c r="EJ37" s="1719"/>
    </row>
    <row r="38" spans="1:140" thickBot="1" x14ac:dyDescent="0.3">
      <c r="A38" s="59">
        <v>30</v>
      </c>
      <c r="B38" s="824"/>
      <c r="C38" s="824"/>
      <c r="D38" s="858"/>
      <c r="E38" s="825"/>
      <c r="F38" s="825"/>
      <c r="G38" s="912" t="s">
        <v>311</v>
      </c>
      <c r="H38" s="913" t="s">
        <v>312</v>
      </c>
      <c r="I38" s="913" t="s">
        <v>313</v>
      </c>
      <c r="J38" s="914" t="s">
        <v>314</v>
      </c>
      <c r="K38" s="839"/>
      <c r="L38" s="839"/>
      <c r="M38" s="862">
        <v>11</v>
      </c>
      <c r="N38" s="2067"/>
      <c r="O38" s="2068"/>
      <c r="P38" s="936">
        <f t="shared" si="8"/>
        <v>0</v>
      </c>
      <c r="Q38" s="2067"/>
      <c r="R38" s="2075"/>
      <c r="S38" s="860"/>
      <c r="T38" s="860"/>
      <c r="U38" s="860"/>
      <c r="V38" s="860"/>
      <c r="W38" s="945">
        <f t="shared" si="9"/>
        <v>0</v>
      </c>
      <c r="X38" s="878">
        <f t="shared" si="10"/>
        <v>0</v>
      </c>
      <c r="Y38" s="822"/>
      <c r="Z38" s="822"/>
      <c r="AA38" s="468"/>
      <c r="AB38" s="1257"/>
      <c r="AC38" s="165"/>
      <c r="AD38" s="1238"/>
      <c r="AE38" s="469"/>
      <c r="AF38" s="1262"/>
      <c r="AG38" s="166"/>
      <c r="AH38" s="827"/>
      <c r="AI38" s="959"/>
      <c r="AJ38" s="1275"/>
      <c r="AK38" s="929"/>
      <c r="AL38" s="828"/>
      <c r="AM38" s="1059"/>
      <c r="AN38" s="1059"/>
      <c r="AO38" s="1058"/>
      <c r="AP38" s="1058"/>
      <c r="AQ38" s="404"/>
      <c r="AR38" s="20"/>
      <c r="AS38" s="329"/>
      <c r="AT38" s="307"/>
      <c r="AU38" s="21"/>
      <c r="AV38" s="402"/>
      <c r="AW38" s="403"/>
      <c r="AX38" s="398"/>
      <c r="AY38" s="307"/>
      <c r="AZ38" s="348"/>
      <c r="BA38" s="390"/>
      <c r="BB38" s="415"/>
      <c r="BC38" s="416"/>
      <c r="BD38" s="307"/>
      <c r="BE38" s="348"/>
      <c r="BF38" s="390"/>
      <c r="BG38" s="415"/>
      <c r="BH38" s="416"/>
      <c r="BI38" s="307"/>
      <c r="BJ38" s="348"/>
      <c r="BK38" s="390"/>
      <c r="BL38" s="415"/>
      <c r="BM38" s="416"/>
      <c r="BN38" s="307"/>
      <c r="BO38" s="349"/>
      <c r="BP38" s="407"/>
      <c r="BQ38" s="415"/>
      <c r="BR38" s="416"/>
      <c r="BS38" s="307"/>
      <c r="BT38" s="348"/>
      <c r="BU38" s="408"/>
      <c r="BV38" s="415"/>
      <c r="BW38" s="416"/>
      <c r="BX38" s="307"/>
      <c r="BY38" s="349"/>
      <c r="BZ38" s="407"/>
      <c r="CA38" s="415"/>
      <c r="CB38" s="416"/>
      <c r="CC38" s="307"/>
      <c r="CD38" s="348"/>
      <c r="CE38" s="408"/>
      <c r="CF38" s="415"/>
      <c r="CG38" s="416"/>
      <c r="CH38" s="307"/>
      <c r="CI38" s="348"/>
      <c r="CJ38" s="408"/>
      <c r="CK38" s="409"/>
      <c r="CL38" s="410"/>
      <c r="CM38" s="411"/>
      <c r="CN38" s="412"/>
      <c r="CO38" s="1462"/>
      <c r="CP38" s="1203"/>
      <c r="CQ38" s="785" t="e">
        <f t="shared" si="7"/>
        <v>#DIV/0!</v>
      </c>
      <c r="CR38" s="1116"/>
      <c r="CS38" s="786" t="e">
        <f t="shared" si="0"/>
        <v>#DIV/0!</v>
      </c>
      <c r="CT38" s="1114"/>
      <c r="CU38" s="1199" t="e">
        <f t="shared" si="1"/>
        <v>#DIV/0!</v>
      </c>
      <c r="CV38" s="1115"/>
      <c r="CW38" s="1208" t="e">
        <f t="shared" si="2"/>
        <v>#DIV/0!</v>
      </c>
      <c r="CX38" s="1214"/>
      <c r="CY38" s="1210" t="e">
        <f t="shared" si="3"/>
        <v>#DIV/0!</v>
      </c>
      <c r="CZ38" s="1116"/>
      <c r="DA38" s="1207" t="e">
        <f t="shared" si="4"/>
        <v>#DIV/0!</v>
      </c>
      <c r="DB38" s="1114"/>
      <c r="DC38" s="1196" t="e">
        <f t="shared" si="5"/>
        <v>#DIV/0!</v>
      </c>
      <c r="DD38" s="1115"/>
      <c r="DE38" s="1208" t="e">
        <f t="shared" si="6"/>
        <v>#DIV/0!</v>
      </c>
      <c r="DF38" s="1459"/>
      <c r="DG38" s="1231"/>
      <c r="DH38" s="1720"/>
      <c r="DI38" s="1721"/>
      <c r="DJ38" s="1231"/>
      <c r="DK38" s="1718"/>
      <c r="DL38" s="1720"/>
      <c r="DM38" s="1231"/>
      <c r="DN38" s="1718"/>
      <c r="DO38" s="1720"/>
      <c r="DP38" s="1231"/>
      <c r="DQ38" s="1718"/>
      <c r="DR38" s="1720"/>
      <c r="DS38" s="1231"/>
      <c r="DT38" s="1718"/>
      <c r="DU38" s="1719"/>
      <c r="DV38" s="1231"/>
      <c r="DW38" s="1718"/>
      <c r="DX38" s="1719"/>
      <c r="DY38" s="1231"/>
      <c r="DZ38" s="1718"/>
      <c r="EA38" s="1719"/>
      <c r="EB38" s="1231"/>
      <c r="EC38" s="1718"/>
      <c r="ED38" s="1719"/>
      <c r="EE38" s="1231"/>
      <c r="EF38" s="1718"/>
      <c r="EG38" s="1719"/>
      <c r="EH38" s="1231"/>
      <c r="EI38" s="1718"/>
      <c r="EJ38" s="1719"/>
    </row>
    <row r="39" spans="1:140" thickTop="1" x14ac:dyDescent="0.25">
      <c r="A39" s="59">
        <v>31</v>
      </c>
      <c r="B39" s="824"/>
      <c r="C39" s="824"/>
      <c r="D39" s="858"/>
      <c r="E39" s="825"/>
      <c r="F39" s="825"/>
      <c r="G39" s="915" t="s">
        <v>321</v>
      </c>
      <c r="H39" s="824"/>
      <c r="I39" s="824"/>
      <c r="J39" s="1350"/>
      <c r="K39" s="839"/>
      <c r="L39" s="839"/>
      <c r="M39" s="862">
        <v>12</v>
      </c>
      <c r="N39" s="2067"/>
      <c r="O39" s="2068"/>
      <c r="P39" s="936">
        <f t="shared" si="8"/>
        <v>0</v>
      </c>
      <c r="Q39" s="2067"/>
      <c r="R39" s="2075"/>
      <c r="S39" s="860"/>
      <c r="T39" s="860"/>
      <c r="U39" s="860"/>
      <c r="V39" s="860"/>
      <c r="W39" s="945">
        <f t="shared" si="9"/>
        <v>0</v>
      </c>
      <c r="X39" s="878">
        <f t="shared" si="10"/>
        <v>0</v>
      </c>
      <c r="Y39" s="822"/>
      <c r="Z39" s="822"/>
      <c r="AA39" s="932"/>
      <c r="AB39" s="1256"/>
      <c r="AC39" s="892"/>
      <c r="AD39" s="890" t="s">
        <v>361</v>
      </c>
      <c r="AE39" s="934"/>
      <c r="AF39" s="1261"/>
      <c r="AG39" s="1222"/>
      <c r="AH39" s="827"/>
      <c r="AI39" s="959"/>
      <c r="AJ39" s="1275"/>
      <c r="AK39" s="929"/>
      <c r="AL39" s="828"/>
      <c r="AM39" s="1059"/>
      <c r="AN39" s="1059"/>
      <c r="AO39" s="1058"/>
      <c r="AP39" s="1058"/>
      <c r="AQ39" s="404"/>
      <c r="AR39" s="20"/>
      <c r="AS39" s="329"/>
      <c r="AT39" s="307"/>
      <c r="AU39" s="21"/>
      <c r="AV39" s="402"/>
      <c r="AW39" s="403"/>
      <c r="AX39" s="398"/>
      <c r="AY39" s="307"/>
      <c r="AZ39" s="348"/>
      <c r="BA39" s="390"/>
      <c r="BB39" s="415"/>
      <c r="BC39" s="416"/>
      <c r="BD39" s="307"/>
      <c r="BE39" s="348"/>
      <c r="BF39" s="390"/>
      <c r="BG39" s="415"/>
      <c r="BH39" s="416"/>
      <c r="BI39" s="307"/>
      <c r="BJ39" s="348"/>
      <c r="BK39" s="390"/>
      <c r="BL39" s="415"/>
      <c r="BM39" s="416"/>
      <c r="BN39" s="307"/>
      <c r="BO39" s="349"/>
      <c r="BP39" s="407"/>
      <c r="BQ39" s="415"/>
      <c r="BR39" s="416"/>
      <c r="BS39" s="307"/>
      <c r="BT39" s="348"/>
      <c r="BU39" s="408"/>
      <c r="BV39" s="415"/>
      <c r="BW39" s="416"/>
      <c r="BX39" s="307"/>
      <c r="BY39" s="349"/>
      <c r="BZ39" s="407"/>
      <c r="CA39" s="415"/>
      <c r="CB39" s="416"/>
      <c r="CC39" s="307"/>
      <c r="CD39" s="348"/>
      <c r="CE39" s="408"/>
      <c r="CF39" s="415"/>
      <c r="CG39" s="416"/>
      <c r="CH39" s="307"/>
      <c r="CI39" s="348"/>
      <c r="CJ39" s="408"/>
      <c r="CK39" s="409"/>
      <c r="CL39" s="410"/>
      <c r="CM39" s="411"/>
      <c r="CN39" s="412"/>
      <c r="CO39" s="1462"/>
      <c r="CP39" s="1203"/>
      <c r="CQ39" s="785" t="e">
        <f t="shared" si="7"/>
        <v>#DIV/0!</v>
      </c>
      <c r="CR39" s="1116"/>
      <c r="CS39" s="786" t="e">
        <f t="shared" si="0"/>
        <v>#DIV/0!</v>
      </c>
      <c r="CT39" s="1114"/>
      <c r="CU39" s="1199" t="e">
        <f t="shared" si="1"/>
        <v>#DIV/0!</v>
      </c>
      <c r="CV39" s="1115"/>
      <c r="CW39" s="1208" t="e">
        <f t="shared" si="2"/>
        <v>#DIV/0!</v>
      </c>
      <c r="CX39" s="1214"/>
      <c r="CY39" s="1210" t="e">
        <f t="shared" si="3"/>
        <v>#DIV/0!</v>
      </c>
      <c r="CZ39" s="1116"/>
      <c r="DA39" s="1207" t="e">
        <f t="shared" si="4"/>
        <v>#DIV/0!</v>
      </c>
      <c r="DB39" s="1114"/>
      <c r="DC39" s="1196" t="e">
        <f t="shared" si="5"/>
        <v>#DIV/0!</v>
      </c>
      <c r="DD39" s="1115"/>
      <c r="DE39" s="1208" t="e">
        <f t="shared" si="6"/>
        <v>#DIV/0!</v>
      </c>
      <c r="DF39" s="1459"/>
      <c r="DG39" s="1231"/>
      <c r="DH39" s="1720"/>
      <c r="DI39" s="1721"/>
      <c r="DJ39" s="1231"/>
      <c r="DK39" s="1718"/>
      <c r="DL39" s="1720"/>
      <c r="DM39" s="1231"/>
      <c r="DN39" s="1718"/>
      <c r="DO39" s="1720"/>
      <c r="DP39" s="1231"/>
      <c r="DQ39" s="1718"/>
      <c r="DR39" s="1720"/>
      <c r="DS39" s="1231"/>
      <c r="DT39" s="1718"/>
      <c r="DU39" s="1719"/>
      <c r="DV39" s="1231"/>
      <c r="DW39" s="1718"/>
      <c r="DX39" s="1719"/>
      <c r="DY39" s="1231"/>
      <c r="DZ39" s="1718"/>
      <c r="EA39" s="1719"/>
      <c r="EB39" s="1231"/>
      <c r="EC39" s="1718"/>
      <c r="ED39" s="1719"/>
      <c r="EE39" s="1231"/>
      <c r="EF39" s="1718"/>
      <c r="EG39" s="1719"/>
      <c r="EH39" s="1231"/>
      <c r="EI39" s="1718"/>
      <c r="EJ39" s="1719"/>
    </row>
    <row r="40" spans="1:140" ht="15" x14ac:dyDescent="0.25">
      <c r="A40" s="59">
        <v>32</v>
      </c>
      <c r="B40" s="824"/>
      <c r="C40" s="824"/>
      <c r="D40" s="858"/>
      <c r="E40" s="825"/>
      <c r="F40" s="825"/>
      <c r="G40" s="2024"/>
      <c r="H40" s="2025"/>
      <c r="I40" s="2025"/>
      <c r="J40" s="2026"/>
      <c r="K40" s="839"/>
      <c r="L40" s="839"/>
      <c r="M40" s="862">
        <v>13</v>
      </c>
      <c r="N40" s="2067"/>
      <c r="O40" s="2068"/>
      <c r="P40" s="936">
        <f t="shared" si="8"/>
        <v>0</v>
      </c>
      <c r="Q40" s="2067"/>
      <c r="R40" s="2075"/>
      <c r="S40" s="860"/>
      <c r="T40" s="860"/>
      <c r="U40" s="860"/>
      <c r="V40" s="860"/>
      <c r="W40" s="945">
        <f t="shared" si="9"/>
        <v>0</v>
      </c>
      <c r="X40" s="878">
        <f t="shared" si="10"/>
        <v>0</v>
      </c>
      <c r="Y40" s="822"/>
      <c r="Z40" s="822"/>
      <c r="AA40" s="932"/>
      <c r="AB40" s="1256"/>
      <c r="AC40" s="892"/>
      <c r="AD40" s="1241"/>
      <c r="AE40" s="934"/>
      <c r="AF40" s="1261"/>
      <c r="AG40" s="1222"/>
      <c r="AH40" s="827"/>
      <c r="AI40" s="959"/>
      <c r="AJ40" s="1275"/>
      <c r="AK40" s="929"/>
      <c r="AL40" s="828"/>
      <c r="AM40" s="1059"/>
      <c r="AN40" s="1059"/>
      <c r="AO40" s="1058"/>
      <c r="AP40" s="1058"/>
      <c r="AQ40" s="404"/>
      <c r="AR40" s="20"/>
      <c r="AS40" s="329"/>
      <c r="AT40" s="307"/>
      <c r="AU40" s="21"/>
      <c r="AV40" s="402"/>
      <c r="AW40" s="403"/>
      <c r="AX40" s="398"/>
      <c r="AY40" s="307"/>
      <c r="AZ40" s="348"/>
      <c r="BA40" s="390"/>
      <c r="BB40" s="415"/>
      <c r="BC40" s="416"/>
      <c r="BD40" s="307"/>
      <c r="BE40" s="348"/>
      <c r="BF40" s="390"/>
      <c r="BG40" s="415"/>
      <c r="BH40" s="416"/>
      <c r="BI40" s="307"/>
      <c r="BJ40" s="348"/>
      <c r="BK40" s="390"/>
      <c r="BL40" s="415"/>
      <c r="BM40" s="416"/>
      <c r="BN40" s="307"/>
      <c r="BO40" s="349"/>
      <c r="BP40" s="407"/>
      <c r="BQ40" s="415"/>
      <c r="BR40" s="416"/>
      <c r="BS40" s="307"/>
      <c r="BT40" s="348"/>
      <c r="BU40" s="408"/>
      <c r="BV40" s="415"/>
      <c r="BW40" s="416"/>
      <c r="BX40" s="307"/>
      <c r="BY40" s="349"/>
      <c r="BZ40" s="407"/>
      <c r="CA40" s="415"/>
      <c r="CB40" s="416"/>
      <c r="CC40" s="307"/>
      <c r="CD40" s="348"/>
      <c r="CE40" s="408"/>
      <c r="CF40" s="415"/>
      <c r="CG40" s="416"/>
      <c r="CH40" s="307"/>
      <c r="CI40" s="348"/>
      <c r="CJ40" s="408"/>
      <c r="CK40" s="409"/>
      <c r="CL40" s="410"/>
      <c r="CM40" s="411"/>
      <c r="CN40" s="412"/>
      <c r="CO40" s="1462"/>
      <c r="CP40" s="1203"/>
      <c r="CQ40" s="785" t="e">
        <f t="shared" si="7"/>
        <v>#DIV/0!</v>
      </c>
      <c r="CR40" s="1116"/>
      <c r="CS40" s="786" t="e">
        <f t="shared" si="0"/>
        <v>#DIV/0!</v>
      </c>
      <c r="CT40" s="1114"/>
      <c r="CU40" s="1199" t="e">
        <f t="shared" si="1"/>
        <v>#DIV/0!</v>
      </c>
      <c r="CV40" s="1115"/>
      <c r="CW40" s="1208" t="e">
        <f t="shared" si="2"/>
        <v>#DIV/0!</v>
      </c>
      <c r="CX40" s="1214"/>
      <c r="CY40" s="1210" t="e">
        <f t="shared" si="3"/>
        <v>#DIV/0!</v>
      </c>
      <c r="CZ40" s="1116"/>
      <c r="DA40" s="1207" t="e">
        <f t="shared" si="4"/>
        <v>#DIV/0!</v>
      </c>
      <c r="DB40" s="1114"/>
      <c r="DC40" s="1196" t="e">
        <f t="shared" si="5"/>
        <v>#DIV/0!</v>
      </c>
      <c r="DD40" s="1115"/>
      <c r="DE40" s="1208" t="e">
        <f t="shared" si="6"/>
        <v>#DIV/0!</v>
      </c>
      <c r="DF40" s="1459"/>
      <c r="DG40" s="1231"/>
      <c r="DH40" s="1720"/>
      <c r="DI40" s="1721"/>
      <c r="DJ40" s="1231"/>
      <c r="DK40" s="1718"/>
      <c r="DL40" s="1720"/>
      <c r="DM40" s="1231"/>
      <c r="DN40" s="1718"/>
      <c r="DO40" s="1720"/>
      <c r="DP40" s="1231"/>
      <c r="DQ40" s="1718"/>
      <c r="DR40" s="1720"/>
      <c r="DS40" s="1231"/>
      <c r="DT40" s="1718"/>
      <c r="DU40" s="1719"/>
      <c r="DV40" s="1231"/>
      <c r="DW40" s="1718"/>
      <c r="DX40" s="1719"/>
      <c r="DY40" s="1231"/>
      <c r="DZ40" s="1718"/>
      <c r="EA40" s="1719"/>
      <c r="EB40" s="1231"/>
      <c r="EC40" s="1718"/>
      <c r="ED40" s="1719"/>
      <c r="EE40" s="1231"/>
      <c r="EF40" s="1718"/>
      <c r="EG40" s="1719"/>
      <c r="EH40" s="1231"/>
      <c r="EI40" s="1718"/>
      <c r="EJ40" s="1719"/>
    </row>
    <row r="41" spans="1:140" ht="15" x14ac:dyDescent="0.25">
      <c r="A41" s="59">
        <v>33</v>
      </c>
      <c r="B41" s="824"/>
      <c r="C41" s="824"/>
      <c r="D41" s="858"/>
      <c r="E41" s="825"/>
      <c r="F41" s="825"/>
      <c r="G41" s="2027"/>
      <c r="H41" s="2028"/>
      <c r="I41" s="2028"/>
      <c r="J41" s="2029"/>
      <c r="K41" s="839"/>
      <c r="L41" s="839"/>
      <c r="M41" s="862">
        <v>14</v>
      </c>
      <c r="N41" s="2067"/>
      <c r="O41" s="2068"/>
      <c r="P41" s="936">
        <f t="shared" si="8"/>
        <v>0</v>
      </c>
      <c r="Q41" s="2067"/>
      <c r="R41" s="2075"/>
      <c r="S41" s="860"/>
      <c r="T41" s="860"/>
      <c r="U41" s="860"/>
      <c r="V41" s="860"/>
      <c r="W41" s="945">
        <f t="shared" si="9"/>
        <v>0</v>
      </c>
      <c r="X41" s="878">
        <f t="shared" si="10"/>
        <v>0</v>
      </c>
      <c r="Y41" s="822"/>
      <c r="Z41" s="822"/>
      <c r="AA41" s="616"/>
      <c r="AB41" s="1258"/>
      <c r="AC41" s="892"/>
      <c r="AD41" s="1241"/>
      <c r="AE41" s="470"/>
      <c r="AF41" s="1263"/>
      <c r="AG41" s="1222"/>
      <c r="AH41" s="827"/>
      <c r="AI41" s="959"/>
      <c r="AJ41" s="1275"/>
      <c r="AK41" s="929"/>
      <c r="AL41" s="828"/>
      <c r="AM41" s="1059"/>
      <c r="AN41" s="1059"/>
      <c r="AO41" s="1058"/>
      <c r="AP41" s="1058"/>
      <c r="AQ41" s="404"/>
      <c r="AR41" s="20"/>
      <c r="AS41" s="329"/>
      <c r="AT41" s="307"/>
      <c r="AU41" s="21"/>
      <c r="AV41" s="402"/>
      <c r="AW41" s="403"/>
      <c r="AX41" s="398"/>
      <c r="AY41" s="307"/>
      <c r="AZ41" s="348"/>
      <c r="BA41" s="390"/>
      <c r="BB41" s="415"/>
      <c r="BC41" s="416"/>
      <c r="BD41" s="307"/>
      <c r="BE41" s="348"/>
      <c r="BF41" s="390"/>
      <c r="BG41" s="415"/>
      <c r="BH41" s="416"/>
      <c r="BI41" s="307"/>
      <c r="BJ41" s="348"/>
      <c r="BK41" s="390"/>
      <c r="BL41" s="415"/>
      <c r="BM41" s="416"/>
      <c r="BN41" s="307"/>
      <c r="BO41" s="349"/>
      <c r="BP41" s="407"/>
      <c r="BQ41" s="415"/>
      <c r="BR41" s="416"/>
      <c r="BS41" s="307"/>
      <c r="BT41" s="348"/>
      <c r="BU41" s="408"/>
      <c r="BV41" s="415"/>
      <c r="BW41" s="416"/>
      <c r="BX41" s="307"/>
      <c r="BY41" s="349"/>
      <c r="BZ41" s="407"/>
      <c r="CA41" s="415"/>
      <c r="CB41" s="416"/>
      <c r="CC41" s="307"/>
      <c r="CD41" s="348"/>
      <c r="CE41" s="408"/>
      <c r="CF41" s="415"/>
      <c r="CG41" s="416"/>
      <c r="CH41" s="307"/>
      <c r="CI41" s="348"/>
      <c r="CJ41" s="408"/>
      <c r="CK41" s="409"/>
      <c r="CL41" s="410"/>
      <c r="CM41" s="411"/>
      <c r="CN41" s="412"/>
      <c r="CO41" s="1462"/>
      <c r="CP41" s="1203"/>
      <c r="CQ41" s="785" t="e">
        <f t="shared" si="7"/>
        <v>#DIV/0!</v>
      </c>
      <c r="CR41" s="1116"/>
      <c r="CS41" s="786" t="e">
        <f t="shared" si="0"/>
        <v>#DIV/0!</v>
      </c>
      <c r="CT41" s="1114"/>
      <c r="CU41" s="1199" t="e">
        <f t="shared" si="1"/>
        <v>#DIV/0!</v>
      </c>
      <c r="CV41" s="1115"/>
      <c r="CW41" s="1208" t="e">
        <f t="shared" si="2"/>
        <v>#DIV/0!</v>
      </c>
      <c r="CX41" s="1214"/>
      <c r="CY41" s="1210" t="e">
        <f t="shared" si="3"/>
        <v>#DIV/0!</v>
      </c>
      <c r="CZ41" s="1116"/>
      <c r="DA41" s="1207" t="e">
        <f t="shared" si="4"/>
        <v>#DIV/0!</v>
      </c>
      <c r="DB41" s="1114"/>
      <c r="DC41" s="1196" t="e">
        <f t="shared" si="5"/>
        <v>#DIV/0!</v>
      </c>
      <c r="DD41" s="1115"/>
      <c r="DE41" s="1208" t="e">
        <f t="shared" si="6"/>
        <v>#DIV/0!</v>
      </c>
      <c r="DF41" s="1459"/>
      <c r="DG41" s="1231"/>
      <c r="DH41" s="1720"/>
      <c r="DI41" s="1721"/>
      <c r="DJ41" s="1231"/>
      <c r="DK41" s="1718"/>
      <c r="DL41" s="1720"/>
      <c r="DM41" s="1231"/>
      <c r="DN41" s="1718"/>
      <c r="DO41" s="1720"/>
      <c r="DP41" s="1231"/>
      <c r="DQ41" s="1718"/>
      <c r="DR41" s="1720"/>
      <c r="DS41" s="1231"/>
      <c r="DT41" s="1718"/>
      <c r="DU41" s="1719"/>
      <c r="DV41" s="1231"/>
      <c r="DW41" s="1718"/>
      <c r="DX41" s="1719"/>
      <c r="DY41" s="1231"/>
      <c r="DZ41" s="1718"/>
      <c r="EA41" s="1719"/>
      <c r="EB41" s="1231"/>
      <c r="EC41" s="1718"/>
      <c r="ED41" s="1719"/>
      <c r="EE41" s="1231"/>
      <c r="EF41" s="1718"/>
      <c r="EG41" s="1719"/>
      <c r="EH41" s="1231"/>
      <c r="EI41" s="1718"/>
      <c r="EJ41" s="1719"/>
    </row>
    <row r="42" spans="1:140" ht="15" x14ac:dyDescent="0.25">
      <c r="A42" s="59">
        <v>34</v>
      </c>
      <c r="B42" s="824"/>
      <c r="C42" s="824"/>
      <c r="D42" s="858"/>
      <c r="E42" s="825"/>
      <c r="F42" s="825"/>
      <c r="G42" s="2027"/>
      <c r="H42" s="2028"/>
      <c r="I42" s="2028"/>
      <c r="J42" s="2029"/>
      <c r="K42" s="839"/>
      <c r="L42" s="839"/>
      <c r="M42" s="862">
        <v>15</v>
      </c>
      <c r="N42" s="2067"/>
      <c r="O42" s="2068"/>
      <c r="P42" s="936">
        <f t="shared" si="8"/>
        <v>0</v>
      </c>
      <c r="Q42" s="2067"/>
      <c r="R42" s="2075"/>
      <c r="S42" s="860"/>
      <c r="T42" s="860"/>
      <c r="U42" s="860"/>
      <c r="V42" s="860"/>
      <c r="W42" s="945">
        <f t="shared" si="9"/>
        <v>0</v>
      </c>
      <c r="X42" s="878">
        <f t="shared" si="10"/>
        <v>0</v>
      </c>
      <c r="Y42" s="822"/>
      <c r="Z42" s="822"/>
      <c r="AA42" s="932"/>
      <c r="AB42" s="1256"/>
      <c r="AC42" s="167"/>
      <c r="AD42" s="1242"/>
      <c r="AE42" s="934"/>
      <c r="AF42" s="1264"/>
      <c r="AG42" s="1222"/>
      <c r="AH42" s="827"/>
      <c r="AI42" s="959"/>
      <c r="AJ42" s="1275"/>
      <c r="AK42" s="929"/>
      <c r="AL42" s="828"/>
      <c r="AM42" s="1059"/>
      <c r="AN42" s="1059"/>
      <c r="AO42" s="1058"/>
      <c r="AP42" s="1058"/>
      <c r="AQ42" s="404"/>
      <c r="AR42" s="20"/>
      <c r="AS42" s="329"/>
      <c r="AT42" s="307"/>
      <c r="AU42" s="21"/>
      <c r="AV42" s="402"/>
      <c r="AW42" s="403"/>
      <c r="AX42" s="398"/>
      <c r="AY42" s="307"/>
      <c r="AZ42" s="348"/>
      <c r="BA42" s="390"/>
      <c r="BB42" s="415"/>
      <c r="BC42" s="416"/>
      <c r="BD42" s="307"/>
      <c r="BE42" s="348"/>
      <c r="BF42" s="390"/>
      <c r="BG42" s="415"/>
      <c r="BH42" s="416"/>
      <c r="BI42" s="307"/>
      <c r="BJ42" s="348"/>
      <c r="BK42" s="390"/>
      <c r="BL42" s="415"/>
      <c r="BM42" s="416"/>
      <c r="BN42" s="307"/>
      <c r="BO42" s="349"/>
      <c r="BP42" s="407"/>
      <c r="BQ42" s="415"/>
      <c r="BR42" s="416"/>
      <c r="BS42" s="307"/>
      <c r="BT42" s="348"/>
      <c r="BU42" s="408"/>
      <c r="BV42" s="415"/>
      <c r="BW42" s="416"/>
      <c r="BX42" s="307"/>
      <c r="BY42" s="349"/>
      <c r="BZ42" s="407"/>
      <c r="CA42" s="415"/>
      <c r="CB42" s="416"/>
      <c r="CC42" s="307"/>
      <c r="CD42" s="348"/>
      <c r="CE42" s="408"/>
      <c r="CF42" s="415"/>
      <c r="CG42" s="416"/>
      <c r="CH42" s="307"/>
      <c r="CI42" s="348"/>
      <c r="CJ42" s="408"/>
      <c r="CK42" s="409"/>
      <c r="CL42" s="410"/>
      <c r="CM42" s="411"/>
      <c r="CN42" s="412"/>
      <c r="CO42" s="1462"/>
      <c r="CP42" s="1203"/>
      <c r="CQ42" s="785" t="e">
        <f t="shared" si="7"/>
        <v>#DIV/0!</v>
      </c>
      <c r="CR42" s="1116"/>
      <c r="CS42" s="786" t="e">
        <f t="shared" si="0"/>
        <v>#DIV/0!</v>
      </c>
      <c r="CT42" s="1114"/>
      <c r="CU42" s="1199" t="e">
        <f t="shared" si="1"/>
        <v>#DIV/0!</v>
      </c>
      <c r="CV42" s="1115"/>
      <c r="CW42" s="1208" t="e">
        <f t="shared" si="2"/>
        <v>#DIV/0!</v>
      </c>
      <c r="CX42" s="1214"/>
      <c r="CY42" s="1210" t="e">
        <f t="shared" si="3"/>
        <v>#DIV/0!</v>
      </c>
      <c r="CZ42" s="1116"/>
      <c r="DA42" s="1207" t="e">
        <f t="shared" si="4"/>
        <v>#DIV/0!</v>
      </c>
      <c r="DB42" s="1114"/>
      <c r="DC42" s="1196" t="e">
        <f t="shared" si="5"/>
        <v>#DIV/0!</v>
      </c>
      <c r="DD42" s="1115"/>
      <c r="DE42" s="1208" t="e">
        <f t="shared" si="6"/>
        <v>#DIV/0!</v>
      </c>
      <c r="DF42" s="1459"/>
      <c r="DG42" s="1231"/>
      <c r="DH42" s="1720"/>
      <c r="DI42" s="1721"/>
      <c r="DJ42" s="1231"/>
      <c r="DK42" s="1718"/>
      <c r="DL42" s="1720"/>
      <c r="DM42" s="1231"/>
      <c r="DN42" s="1718"/>
      <c r="DO42" s="1720"/>
      <c r="DP42" s="1231"/>
      <c r="DQ42" s="1718"/>
      <c r="DR42" s="1720"/>
      <c r="DS42" s="1231"/>
      <c r="DT42" s="1718"/>
      <c r="DU42" s="1719"/>
      <c r="DV42" s="1231"/>
      <c r="DW42" s="1718"/>
      <c r="DX42" s="1719"/>
      <c r="DY42" s="1231"/>
      <c r="DZ42" s="1718"/>
      <c r="EA42" s="1719"/>
      <c r="EB42" s="1231"/>
      <c r="EC42" s="1718"/>
      <c r="ED42" s="1719"/>
      <c r="EE42" s="1231"/>
      <c r="EF42" s="1718"/>
      <c r="EG42" s="1719"/>
      <c r="EH42" s="1231"/>
      <c r="EI42" s="1718"/>
      <c r="EJ42" s="1719"/>
    </row>
    <row r="43" spans="1:140" ht="15" x14ac:dyDescent="0.25">
      <c r="A43" s="59">
        <v>35</v>
      </c>
      <c r="B43" s="824"/>
      <c r="C43" s="824"/>
      <c r="D43" s="858"/>
      <c r="E43" s="825"/>
      <c r="F43" s="825"/>
      <c r="G43" s="2027"/>
      <c r="H43" s="2028"/>
      <c r="I43" s="2028"/>
      <c r="J43" s="2029"/>
      <c r="K43" s="839"/>
      <c r="L43" s="839"/>
      <c r="M43" s="862">
        <v>16</v>
      </c>
      <c r="N43" s="2067"/>
      <c r="O43" s="2068"/>
      <c r="P43" s="936">
        <f t="shared" si="8"/>
        <v>0</v>
      </c>
      <c r="Q43" s="2067"/>
      <c r="R43" s="2075"/>
      <c r="S43" s="860"/>
      <c r="T43" s="860"/>
      <c r="U43" s="860"/>
      <c r="V43" s="860"/>
      <c r="W43" s="945">
        <f t="shared" si="9"/>
        <v>0</v>
      </c>
      <c r="X43" s="878">
        <f t="shared" si="10"/>
        <v>0</v>
      </c>
      <c r="Y43" s="822"/>
      <c r="Z43" s="822"/>
      <c r="AA43" s="932"/>
      <c r="AB43" s="1259"/>
      <c r="AC43" s="892"/>
      <c r="AD43" s="1241"/>
      <c r="AE43" s="934"/>
      <c r="AF43" s="1264"/>
      <c r="AG43" s="1222"/>
      <c r="AH43" s="827"/>
      <c r="AI43" s="959"/>
      <c r="AJ43" s="1275"/>
      <c r="AK43" s="929"/>
      <c r="AL43" s="828"/>
      <c r="AM43" s="1059"/>
      <c r="AN43" s="1059"/>
      <c r="AO43" s="1058"/>
      <c r="AP43" s="1058"/>
      <c r="AQ43" s="404"/>
      <c r="AR43" s="20"/>
      <c r="AS43" s="329"/>
      <c r="AT43" s="307"/>
      <c r="AU43" s="21"/>
      <c r="AV43" s="402"/>
      <c r="AW43" s="403"/>
      <c r="AX43" s="398"/>
      <c r="AY43" s="307"/>
      <c r="AZ43" s="348"/>
      <c r="BA43" s="390"/>
      <c r="BB43" s="415"/>
      <c r="BC43" s="416"/>
      <c r="BD43" s="307"/>
      <c r="BE43" s="348"/>
      <c r="BF43" s="390"/>
      <c r="BG43" s="415"/>
      <c r="BH43" s="416"/>
      <c r="BI43" s="307"/>
      <c r="BJ43" s="348"/>
      <c r="BK43" s="390"/>
      <c r="BL43" s="415"/>
      <c r="BM43" s="416"/>
      <c r="BN43" s="307"/>
      <c r="BO43" s="349"/>
      <c r="BP43" s="407"/>
      <c r="BQ43" s="415"/>
      <c r="BR43" s="416"/>
      <c r="BS43" s="307"/>
      <c r="BT43" s="348"/>
      <c r="BU43" s="408"/>
      <c r="BV43" s="415"/>
      <c r="BW43" s="416"/>
      <c r="BX43" s="307"/>
      <c r="BY43" s="349"/>
      <c r="BZ43" s="407"/>
      <c r="CA43" s="415"/>
      <c r="CB43" s="416"/>
      <c r="CC43" s="307"/>
      <c r="CD43" s="348"/>
      <c r="CE43" s="408"/>
      <c r="CF43" s="415"/>
      <c r="CG43" s="416"/>
      <c r="CH43" s="307"/>
      <c r="CI43" s="348"/>
      <c r="CJ43" s="408"/>
      <c r="CK43" s="409"/>
      <c r="CL43" s="410"/>
      <c r="CM43" s="411"/>
      <c r="CN43" s="412"/>
      <c r="CO43" s="1462"/>
      <c r="CP43" s="1203"/>
      <c r="CQ43" s="785" t="e">
        <f t="shared" si="7"/>
        <v>#DIV/0!</v>
      </c>
      <c r="CR43" s="1116"/>
      <c r="CS43" s="786" t="e">
        <f t="shared" si="0"/>
        <v>#DIV/0!</v>
      </c>
      <c r="CT43" s="1114"/>
      <c r="CU43" s="1199" t="e">
        <f t="shared" si="1"/>
        <v>#DIV/0!</v>
      </c>
      <c r="CV43" s="1115"/>
      <c r="CW43" s="1208" t="e">
        <f t="shared" si="2"/>
        <v>#DIV/0!</v>
      </c>
      <c r="CX43" s="1214"/>
      <c r="CY43" s="1210" t="e">
        <f t="shared" si="3"/>
        <v>#DIV/0!</v>
      </c>
      <c r="CZ43" s="1116"/>
      <c r="DA43" s="1207" t="e">
        <f t="shared" si="4"/>
        <v>#DIV/0!</v>
      </c>
      <c r="DB43" s="1114"/>
      <c r="DC43" s="1196" t="e">
        <f t="shared" si="5"/>
        <v>#DIV/0!</v>
      </c>
      <c r="DD43" s="1115"/>
      <c r="DE43" s="1208" t="e">
        <f t="shared" si="6"/>
        <v>#DIV/0!</v>
      </c>
      <c r="DF43" s="1459"/>
      <c r="DG43" s="1231"/>
      <c r="DH43" s="1720"/>
      <c r="DI43" s="1721"/>
      <c r="DJ43" s="1231"/>
      <c r="DK43" s="1718"/>
      <c r="DL43" s="1720"/>
      <c r="DM43" s="1231"/>
      <c r="DN43" s="1718"/>
      <c r="DO43" s="1720"/>
      <c r="DP43" s="1231"/>
      <c r="DQ43" s="1718"/>
      <c r="DR43" s="1720"/>
      <c r="DS43" s="1231"/>
      <c r="DT43" s="1718"/>
      <c r="DU43" s="1719"/>
      <c r="DV43" s="1231"/>
      <c r="DW43" s="1718"/>
      <c r="DX43" s="1719"/>
      <c r="DY43" s="1231"/>
      <c r="DZ43" s="1718"/>
      <c r="EA43" s="1719"/>
      <c r="EB43" s="1231"/>
      <c r="EC43" s="1718"/>
      <c r="ED43" s="1719"/>
      <c r="EE43" s="1231"/>
      <c r="EF43" s="1718"/>
      <c r="EG43" s="1719"/>
      <c r="EH43" s="1231"/>
      <c r="EI43" s="1718"/>
      <c r="EJ43" s="1719"/>
    </row>
    <row r="44" spans="1:140" ht="15" x14ac:dyDescent="0.25">
      <c r="A44" s="59">
        <v>36</v>
      </c>
      <c r="B44" s="824"/>
      <c r="C44" s="824"/>
      <c r="D44" s="858"/>
      <c r="E44" s="825"/>
      <c r="F44" s="825"/>
      <c r="G44" s="2027"/>
      <c r="H44" s="2028"/>
      <c r="I44" s="2028"/>
      <c r="J44" s="2029"/>
      <c r="K44" s="839"/>
      <c r="L44" s="839"/>
      <c r="M44" s="862">
        <v>17</v>
      </c>
      <c r="N44" s="2069"/>
      <c r="O44" s="2070"/>
      <c r="P44" s="936">
        <f t="shared" si="8"/>
        <v>0</v>
      </c>
      <c r="Q44" s="2067"/>
      <c r="R44" s="2075"/>
      <c r="S44" s="860"/>
      <c r="T44" s="860"/>
      <c r="U44" s="860"/>
      <c r="V44" s="860"/>
      <c r="W44" s="945">
        <f t="shared" si="9"/>
        <v>0</v>
      </c>
      <c r="X44" s="878">
        <f t="shared" si="10"/>
        <v>0</v>
      </c>
      <c r="Y44" s="822"/>
      <c r="Z44" s="822"/>
      <c r="AA44" s="932"/>
      <c r="AB44" s="1259"/>
      <c r="AC44" s="168"/>
      <c r="AD44" s="1242"/>
      <c r="AE44" s="934"/>
      <c r="AF44" s="1264"/>
      <c r="AG44" s="1222"/>
      <c r="AH44" s="827"/>
      <c r="AI44" s="959"/>
      <c r="AJ44" s="1275"/>
      <c r="AK44" s="929"/>
      <c r="AL44" s="828"/>
      <c r="AM44" s="1059"/>
      <c r="AN44" s="1059"/>
      <c r="AO44" s="1058"/>
      <c r="AP44" s="1058"/>
      <c r="AQ44" s="404"/>
      <c r="AR44" s="20"/>
      <c r="AS44" s="329"/>
      <c r="AT44" s="307"/>
      <c r="AU44" s="21"/>
      <c r="AV44" s="402"/>
      <c r="AW44" s="403"/>
      <c r="AX44" s="398"/>
      <c r="AY44" s="307"/>
      <c r="AZ44" s="348"/>
      <c r="BA44" s="390"/>
      <c r="BB44" s="415"/>
      <c r="BC44" s="416"/>
      <c r="BD44" s="307"/>
      <c r="BE44" s="348"/>
      <c r="BF44" s="390"/>
      <c r="BG44" s="415"/>
      <c r="BH44" s="416"/>
      <c r="BI44" s="307"/>
      <c r="BJ44" s="348"/>
      <c r="BK44" s="390"/>
      <c r="BL44" s="415"/>
      <c r="BM44" s="416"/>
      <c r="BN44" s="307"/>
      <c r="BO44" s="349"/>
      <c r="BP44" s="407"/>
      <c r="BQ44" s="415"/>
      <c r="BR44" s="416"/>
      <c r="BS44" s="307"/>
      <c r="BT44" s="348"/>
      <c r="BU44" s="408"/>
      <c r="BV44" s="415"/>
      <c r="BW44" s="416"/>
      <c r="BX44" s="307"/>
      <c r="BY44" s="349"/>
      <c r="BZ44" s="407"/>
      <c r="CA44" s="415"/>
      <c r="CB44" s="416"/>
      <c r="CC44" s="307"/>
      <c r="CD44" s="348"/>
      <c r="CE44" s="408"/>
      <c r="CF44" s="415"/>
      <c r="CG44" s="416"/>
      <c r="CH44" s="307"/>
      <c r="CI44" s="348"/>
      <c r="CJ44" s="408"/>
      <c r="CK44" s="409"/>
      <c r="CL44" s="410"/>
      <c r="CM44" s="411"/>
      <c r="CN44" s="412"/>
      <c r="CO44" s="1462"/>
      <c r="CP44" s="1203"/>
      <c r="CQ44" s="785" t="e">
        <f t="shared" si="7"/>
        <v>#DIV/0!</v>
      </c>
      <c r="CR44" s="1116"/>
      <c r="CS44" s="786" t="e">
        <f t="shared" si="0"/>
        <v>#DIV/0!</v>
      </c>
      <c r="CT44" s="1114"/>
      <c r="CU44" s="1199" t="e">
        <f t="shared" si="1"/>
        <v>#DIV/0!</v>
      </c>
      <c r="CV44" s="1115"/>
      <c r="CW44" s="1208" t="e">
        <f t="shared" si="2"/>
        <v>#DIV/0!</v>
      </c>
      <c r="CX44" s="1214"/>
      <c r="CY44" s="1210" t="e">
        <f t="shared" si="3"/>
        <v>#DIV/0!</v>
      </c>
      <c r="CZ44" s="1116"/>
      <c r="DA44" s="1207" t="e">
        <f t="shared" si="4"/>
        <v>#DIV/0!</v>
      </c>
      <c r="DB44" s="1114"/>
      <c r="DC44" s="1196" t="e">
        <f t="shared" si="5"/>
        <v>#DIV/0!</v>
      </c>
      <c r="DD44" s="1115"/>
      <c r="DE44" s="1208" t="e">
        <f t="shared" si="6"/>
        <v>#DIV/0!</v>
      </c>
      <c r="DF44" s="1459"/>
      <c r="DG44" s="1231"/>
      <c r="DH44" s="1720"/>
      <c r="DI44" s="1721"/>
      <c r="DJ44" s="1231"/>
      <c r="DK44" s="1718"/>
      <c r="DL44" s="1720"/>
      <c r="DM44" s="1231"/>
      <c r="DN44" s="1718"/>
      <c r="DO44" s="1720"/>
      <c r="DP44" s="1231"/>
      <c r="DQ44" s="1718"/>
      <c r="DR44" s="1720"/>
      <c r="DS44" s="1231"/>
      <c r="DT44" s="1718"/>
      <c r="DU44" s="1719"/>
      <c r="DV44" s="1231"/>
      <c r="DW44" s="1718"/>
      <c r="DX44" s="1719"/>
      <c r="DY44" s="1231"/>
      <c r="DZ44" s="1718"/>
      <c r="EA44" s="1719"/>
      <c r="EB44" s="1231"/>
      <c r="EC44" s="1718"/>
      <c r="ED44" s="1719"/>
      <c r="EE44" s="1231"/>
      <c r="EF44" s="1718"/>
      <c r="EG44" s="1719"/>
      <c r="EH44" s="1231"/>
      <c r="EI44" s="1718"/>
      <c r="EJ44" s="1719"/>
    </row>
    <row r="45" spans="1:140" thickBot="1" x14ac:dyDescent="0.3">
      <c r="A45" s="59">
        <v>37</v>
      </c>
      <c r="B45" s="824"/>
      <c r="C45" s="824"/>
      <c r="D45" s="858"/>
      <c r="E45" s="825"/>
      <c r="F45" s="825"/>
      <c r="G45" s="2030"/>
      <c r="H45" s="2031"/>
      <c r="I45" s="2031"/>
      <c r="J45" s="2032"/>
      <c r="K45" s="839"/>
      <c r="L45" s="839"/>
      <c r="M45" s="863">
        <v>18</v>
      </c>
      <c r="N45" s="2071"/>
      <c r="O45" s="2072"/>
      <c r="P45" s="937">
        <f t="shared" si="8"/>
        <v>0</v>
      </c>
      <c r="Q45" s="2071"/>
      <c r="R45" s="2076"/>
      <c r="S45" s="859"/>
      <c r="T45" s="859"/>
      <c r="U45" s="859"/>
      <c r="V45" s="859"/>
      <c r="W45" s="946">
        <f t="shared" si="9"/>
        <v>0</v>
      </c>
      <c r="X45" s="878">
        <f t="shared" si="10"/>
        <v>0</v>
      </c>
      <c r="Y45" s="822"/>
      <c r="Z45" s="822"/>
      <c r="AA45" s="932"/>
      <c r="AB45" s="1259"/>
      <c r="AC45" s="168"/>
      <c r="AD45" s="1243"/>
      <c r="AE45" s="934"/>
      <c r="AF45" s="1264"/>
      <c r="AG45" s="1222"/>
      <c r="AH45" s="827"/>
      <c r="AI45" s="959"/>
      <c r="AJ45" s="1275"/>
      <c r="AK45" s="929"/>
      <c r="AL45" s="828"/>
      <c r="AM45" s="1059"/>
      <c r="AN45" s="1059"/>
      <c r="AO45" s="1058"/>
      <c r="AP45" s="1058"/>
      <c r="AQ45" s="404"/>
      <c r="AR45" s="20"/>
      <c r="AS45" s="329"/>
      <c r="AT45" s="307"/>
      <c r="AU45" s="21"/>
      <c r="AV45" s="402"/>
      <c r="AW45" s="403"/>
      <c r="AX45" s="398"/>
      <c r="AY45" s="307"/>
      <c r="AZ45" s="348"/>
      <c r="BA45" s="390"/>
      <c r="BB45" s="415"/>
      <c r="BC45" s="416"/>
      <c r="BD45" s="307"/>
      <c r="BE45" s="348"/>
      <c r="BF45" s="390"/>
      <c r="BG45" s="415"/>
      <c r="BH45" s="416"/>
      <c r="BI45" s="307"/>
      <c r="BJ45" s="348"/>
      <c r="BK45" s="390"/>
      <c r="BL45" s="415"/>
      <c r="BM45" s="416"/>
      <c r="BN45" s="307"/>
      <c r="BO45" s="349"/>
      <c r="BP45" s="407"/>
      <c r="BQ45" s="415"/>
      <c r="BR45" s="416"/>
      <c r="BS45" s="307"/>
      <c r="BT45" s="348"/>
      <c r="BU45" s="408"/>
      <c r="BV45" s="415"/>
      <c r="BW45" s="416"/>
      <c r="BX45" s="307"/>
      <c r="BY45" s="349"/>
      <c r="BZ45" s="407"/>
      <c r="CA45" s="415"/>
      <c r="CB45" s="416"/>
      <c r="CC45" s="307"/>
      <c r="CD45" s="348"/>
      <c r="CE45" s="408"/>
      <c r="CF45" s="415"/>
      <c r="CG45" s="416"/>
      <c r="CH45" s="307"/>
      <c r="CI45" s="348"/>
      <c r="CJ45" s="408"/>
      <c r="CK45" s="409"/>
      <c r="CL45" s="410"/>
      <c r="CM45" s="411"/>
      <c r="CN45" s="412"/>
      <c r="CO45" s="1462"/>
      <c r="CP45" s="1203"/>
      <c r="CQ45" s="785" t="e">
        <f t="shared" si="7"/>
        <v>#DIV/0!</v>
      </c>
      <c r="CR45" s="1116"/>
      <c r="CS45" s="786" t="e">
        <f t="shared" si="0"/>
        <v>#DIV/0!</v>
      </c>
      <c r="CT45" s="1114"/>
      <c r="CU45" s="1199" t="e">
        <f t="shared" si="1"/>
        <v>#DIV/0!</v>
      </c>
      <c r="CV45" s="1115"/>
      <c r="CW45" s="1208" t="e">
        <f t="shared" si="2"/>
        <v>#DIV/0!</v>
      </c>
      <c r="CX45" s="1214"/>
      <c r="CY45" s="1210" t="e">
        <f t="shared" si="3"/>
        <v>#DIV/0!</v>
      </c>
      <c r="CZ45" s="1116"/>
      <c r="DA45" s="1207" t="e">
        <f t="shared" si="4"/>
        <v>#DIV/0!</v>
      </c>
      <c r="DB45" s="1114"/>
      <c r="DC45" s="1196" t="e">
        <f t="shared" si="5"/>
        <v>#DIV/0!</v>
      </c>
      <c r="DD45" s="1115"/>
      <c r="DE45" s="1208" t="e">
        <f t="shared" si="6"/>
        <v>#DIV/0!</v>
      </c>
      <c r="DF45" s="1459"/>
      <c r="DG45" s="1231"/>
      <c r="DH45" s="1720"/>
      <c r="DI45" s="1721"/>
      <c r="DJ45" s="1231"/>
      <c r="DK45" s="1718"/>
      <c r="DL45" s="1720"/>
      <c r="DM45" s="1231"/>
      <c r="DN45" s="1718"/>
      <c r="DO45" s="1720"/>
      <c r="DP45" s="1231"/>
      <c r="DQ45" s="1718"/>
      <c r="DR45" s="1720"/>
      <c r="DS45" s="1231"/>
      <c r="DT45" s="1718"/>
      <c r="DU45" s="1719"/>
      <c r="DV45" s="1231"/>
      <c r="DW45" s="1718"/>
      <c r="DX45" s="1719"/>
      <c r="DY45" s="1231"/>
      <c r="DZ45" s="1718"/>
      <c r="EA45" s="1719"/>
      <c r="EB45" s="1231"/>
      <c r="EC45" s="1718"/>
      <c r="ED45" s="1719"/>
      <c r="EE45" s="1231"/>
      <c r="EF45" s="1718"/>
      <c r="EG45" s="1719"/>
      <c r="EH45" s="1231"/>
      <c r="EI45" s="1718"/>
      <c r="EJ45" s="1719"/>
    </row>
    <row r="46" spans="1:140" thickBot="1" x14ac:dyDescent="0.3">
      <c r="A46" s="540">
        <v>38</v>
      </c>
      <c r="B46" s="956"/>
      <c r="C46" s="956"/>
      <c r="D46" s="957"/>
      <c r="E46" s="825"/>
      <c r="F46" s="825"/>
      <c r="G46" s="925"/>
      <c r="H46" s="925"/>
      <c r="I46" s="925"/>
      <c r="J46" s="925"/>
      <c r="K46" s="839"/>
      <c r="L46" s="839"/>
      <c r="M46" s="863">
        <v>19</v>
      </c>
      <c r="N46" s="2071"/>
      <c r="O46" s="2072"/>
      <c r="P46" s="937">
        <f t="shared" si="8"/>
        <v>0</v>
      </c>
      <c r="Q46" s="2071"/>
      <c r="R46" s="2076"/>
      <c r="S46" s="859"/>
      <c r="T46" s="859"/>
      <c r="U46" s="859"/>
      <c r="V46" s="859"/>
      <c r="W46" s="946">
        <f t="shared" si="9"/>
        <v>0</v>
      </c>
      <c r="X46" s="878">
        <f t="shared" si="10"/>
        <v>0</v>
      </c>
      <c r="Y46" s="822"/>
      <c r="Z46" s="822"/>
      <c r="AA46" s="932"/>
      <c r="AB46" s="1259"/>
      <c r="AC46" s="796"/>
      <c r="AD46" s="1243"/>
      <c r="AE46" s="934"/>
      <c r="AF46" s="1264"/>
      <c r="AG46" s="1222"/>
      <c r="AH46" s="822"/>
      <c r="AI46" s="959"/>
      <c r="AJ46" s="1275"/>
      <c r="AK46" s="929"/>
      <c r="AL46" s="828"/>
      <c r="AM46" s="1059"/>
      <c r="AN46" s="1059"/>
      <c r="AO46" s="1058"/>
      <c r="AP46" s="1058"/>
      <c r="AQ46" s="404"/>
      <c r="AR46" s="20"/>
      <c r="AS46" s="329"/>
      <c r="AT46" s="307"/>
      <c r="AU46" s="21"/>
      <c r="AV46" s="402"/>
      <c r="AW46" s="403"/>
      <c r="AX46" s="398"/>
      <c r="AY46" s="307"/>
      <c r="AZ46" s="348"/>
      <c r="BA46" s="390"/>
      <c r="BB46" s="415"/>
      <c r="BC46" s="416"/>
      <c r="BD46" s="307"/>
      <c r="BE46" s="348"/>
      <c r="BF46" s="390"/>
      <c r="BG46" s="415"/>
      <c r="BH46" s="416"/>
      <c r="BI46" s="307"/>
      <c r="BJ46" s="348"/>
      <c r="BK46" s="390"/>
      <c r="BL46" s="415"/>
      <c r="BM46" s="416"/>
      <c r="BN46" s="307"/>
      <c r="BO46" s="349"/>
      <c r="BP46" s="407"/>
      <c r="BQ46" s="415"/>
      <c r="BR46" s="416"/>
      <c r="BS46" s="307"/>
      <c r="BT46" s="348"/>
      <c r="BU46" s="408"/>
      <c r="BV46" s="415"/>
      <c r="BW46" s="416"/>
      <c r="BX46" s="307"/>
      <c r="BY46" s="349"/>
      <c r="BZ46" s="407"/>
      <c r="CA46" s="415"/>
      <c r="CB46" s="416"/>
      <c r="CC46" s="307"/>
      <c r="CD46" s="348"/>
      <c r="CE46" s="408"/>
      <c r="CF46" s="415"/>
      <c r="CG46" s="416"/>
      <c r="CH46" s="307"/>
      <c r="CI46" s="348"/>
      <c r="CJ46" s="408"/>
      <c r="CK46" s="409"/>
      <c r="CL46" s="410"/>
      <c r="CM46" s="411"/>
      <c r="CN46" s="412"/>
      <c r="CO46" s="1462"/>
      <c r="CP46" s="1203"/>
      <c r="CQ46" s="785" t="e">
        <f t="shared" si="7"/>
        <v>#DIV/0!</v>
      </c>
      <c r="CR46" s="1116"/>
      <c r="CS46" s="786" t="e">
        <f t="shared" si="0"/>
        <v>#DIV/0!</v>
      </c>
      <c r="CT46" s="1114"/>
      <c r="CU46" s="1199" t="e">
        <f t="shared" si="1"/>
        <v>#DIV/0!</v>
      </c>
      <c r="CV46" s="1115"/>
      <c r="CW46" s="1208" t="e">
        <f t="shared" si="2"/>
        <v>#DIV/0!</v>
      </c>
      <c r="CX46" s="1214"/>
      <c r="CY46" s="1210" t="e">
        <f t="shared" si="3"/>
        <v>#DIV/0!</v>
      </c>
      <c r="CZ46" s="1116"/>
      <c r="DA46" s="1207" t="e">
        <f t="shared" si="4"/>
        <v>#DIV/0!</v>
      </c>
      <c r="DB46" s="1114"/>
      <c r="DC46" s="1196" t="e">
        <f t="shared" si="5"/>
        <v>#DIV/0!</v>
      </c>
      <c r="DD46" s="1115"/>
      <c r="DE46" s="1208" t="e">
        <f t="shared" si="6"/>
        <v>#DIV/0!</v>
      </c>
      <c r="DF46" s="1459"/>
      <c r="DG46" s="1231"/>
      <c r="DH46" s="1720"/>
      <c r="DI46" s="1721"/>
      <c r="DJ46" s="1231"/>
      <c r="DK46" s="1718"/>
      <c r="DL46" s="1720"/>
      <c r="DM46" s="1231"/>
      <c r="DN46" s="1718"/>
      <c r="DO46" s="1720"/>
      <c r="DP46" s="1231"/>
      <c r="DQ46" s="1718"/>
      <c r="DR46" s="1720"/>
      <c r="DS46" s="1231"/>
      <c r="DT46" s="1718"/>
      <c r="DU46" s="1719"/>
      <c r="DV46" s="1231"/>
      <c r="DW46" s="1718"/>
      <c r="DX46" s="1719"/>
      <c r="DY46" s="1231"/>
      <c r="DZ46" s="1718"/>
      <c r="EA46" s="1719"/>
      <c r="EB46" s="1231"/>
      <c r="EC46" s="1718"/>
      <c r="ED46" s="1719"/>
      <c r="EE46" s="1231"/>
      <c r="EF46" s="1718"/>
      <c r="EG46" s="1719"/>
      <c r="EH46" s="1231"/>
      <c r="EI46" s="1718"/>
      <c r="EJ46" s="1719"/>
    </row>
    <row r="47" spans="1:140" thickBot="1" x14ac:dyDescent="0.3">
      <c r="A47" s="148"/>
      <c r="B47" s="148"/>
      <c r="C47" s="148"/>
      <c r="D47" s="906"/>
      <c r="E47" s="827"/>
      <c r="F47" s="827"/>
      <c r="G47" s="925"/>
      <c r="H47" s="925"/>
      <c r="I47" s="925"/>
      <c r="J47" s="925"/>
      <c r="K47" s="840"/>
      <c r="L47" s="840"/>
      <c r="M47" s="135">
        <v>20</v>
      </c>
      <c r="N47" s="2080"/>
      <c r="O47" s="2081"/>
      <c r="P47" s="508">
        <f t="shared" si="8"/>
        <v>0</v>
      </c>
      <c r="Q47" s="2077"/>
      <c r="R47" s="2078"/>
      <c r="S47" s="126"/>
      <c r="T47" s="126"/>
      <c r="U47" s="126"/>
      <c r="V47" s="126"/>
      <c r="W47" s="510">
        <f t="shared" si="9"/>
        <v>0</v>
      </c>
      <c r="X47" s="140">
        <f t="shared" si="10"/>
        <v>0</v>
      </c>
      <c r="Y47" s="822"/>
      <c r="Z47" s="822"/>
      <c r="AA47" s="932"/>
      <c r="AB47" s="1259"/>
      <c r="AC47" s="796"/>
      <c r="AD47" s="782"/>
      <c r="AE47" s="934"/>
      <c r="AF47" s="1264"/>
      <c r="AG47" s="1222"/>
      <c r="AH47" s="822"/>
      <c r="AI47" s="959"/>
      <c r="AJ47" s="1275"/>
      <c r="AK47" s="929"/>
      <c r="AL47" s="828"/>
      <c r="AM47" s="1059"/>
      <c r="AN47" s="1059"/>
      <c r="AO47" s="1058"/>
      <c r="AP47" s="1058"/>
      <c r="AQ47" s="404"/>
      <c r="AR47" s="20"/>
      <c r="AS47" s="329"/>
      <c r="AT47" s="307"/>
      <c r="AU47" s="21"/>
      <c r="AV47" s="402"/>
      <c r="AW47" s="403"/>
      <c r="AX47" s="398"/>
      <c r="AY47" s="307"/>
      <c r="AZ47" s="348"/>
      <c r="BA47" s="390"/>
      <c r="BB47" s="415"/>
      <c r="BC47" s="416"/>
      <c r="BD47" s="307"/>
      <c r="BE47" s="348"/>
      <c r="BF47" s="390"/>
      <c r="BG47" s="415"/>
      <c r="BH47" s="416"/>
      <c r="BI47" s="307"/>
      <c r="BJ47" s="348"/>
      <c r="BK47" s="390"/>
      <c r="BL47" s="415"/>
      <c r="BM47" s="416"/>
      <c r="BN47" s="307"/>
      <c r="BO47" s="349"/>
      <c r="BP47" s="407"/>
      <c r="BQ47" s="415"/>
      <c r="BR47" s="416"/>
      <c r="BS47" s="307"/>
      <c r="BT47" s="348"/>
      <c r="BU47" s="408"/>
      <c r="BV47" s="415"/>
      <c r="BW47" s="416"/>
      <c r="BX47" s="307"/>
      <c r="BY47" s="349"/>
      <c r="BZ47" s="407"/>
      <c r="CA47" s="415"/>
      <c r="CB47" s="416"/>
      <c r="CC47" s="307"/>
      <c r="CD47" s="348"/>
      <c r="CE47" s="408"/>
      <c r="CF47" s="415"/>
      <c r="CG47" s="416"/>
      <c r="CH47" s="307"/>
      <c r="CI47" s="348"/>
      <c r="CJ47" s="408"/>
      <c r="CK47" s="409"/>
      <c r="CL47" s="410"/>
      <c r="CM47" s="411"/>
      <c r="CN47" s="412"/>
      <c r="CO47" s="1462"/>
      <c r="CP47" s="1203"/>
      <c r="CQ47" s="785" t="e">
        <f t="shared" si="7"/>
        <v>#DIV/0!</v>
      </c>
      <c r="CR47" s="1116"/>
      <c r="CS47" s="786" t="e">
        <f t="shared" si="0"/>
        <v>#DIV/0!</v>
      </c>
      <c r="CT47" s="1114"/>
      <c r="CU47" s="1199" t="e">
        <f t="shared" si="1"/>
        <v>#DIV/0!</v>
      </c>
      <c r="CV47" s="1115"/>
      <c r="CW47" s="1208" t="e">
        <f t="shared" si="2"/>
        <v>#DIV/0!</v>
      </c>
      <c r="CX47" s="1214"/>
      <c r="CY47" s="1210" t="e">
        <f t="shared" si="3"/>
        <v>#DIV/0!</v>
      </c>
      <c r="CZ47" s="1116"/>
      <c r="DA47" s="1207" t="e">
        <f t="shared" si="4"/>
        <v>#DIV/0!</v>
      </c>
      <c r="DB47" s="1114"/>
      <c r="DC47" s="1196" t="e">
        <f t="shared" si="5"/>
        <v>#DIV/0!</v>
      </c>
      <c r="DD47" s="1115"/>
      <c r="DE47" s="1208" t="e">
        <f t="shared" si="6"/>
        <v>#DIV/0!</v>
      </c>
      <c r="DF47" s="1459"/>
      <c r="DG47" s="1231"/>
      <c r="DH47" s="1720"/>
      <c r="DI47" s="1721"/>
      <c r="DJ47" s="1231"/>
      <c r="DK47" s="1718"/>
      <c r="DL47" s="1720"/>
      <c r="DM47" s="1231"/>
      <c r="DN47" s="1718"/>
      <c r="DO47" s="1720"/>
      <c r="DP47" s="1231"/>
      <c r="DQ47" s="1718"/>
      <c r="DR47" s="1720"/>
      <c r="DS47" s="1231"/>
      <c r="DT47" s="1718"/>
      <c r="DU47" s="1719"/>
      <c r="DV47" s="1231"/>
      <c r="DW47" s="1718"/>
      <c r="DX47" s="1719"/>
      <c r="DY47" s="1231"/>
      <c r="DZ47" s="1718"/>
      <c r="EA47" s="1719"/>
      <c r="EB47" s="1231"/>
      <c r="EC47" s="1718"/>
      <c r="ED47" s="1719"/>
      <c r="EE47" s="1231"/>
      <c r="EF47" s="1718"/>
      <c r="EG47" s="1719"/>
      <c r="EH47" s="1231"/>
      <c r="EI47" s="1718"/>
      <c r="EJ47" s="1719"/>
    </row>
    <row r="48" spans="1:140" ht="17.25" thickBot="1" x14ac:dyDescent="0.4">
      <c r="A48" s="148"/>
      <c r="B48" s="148"/>
      <c r="C48" s="148"/>
      <c r="D48" s="906"/>
      <c r="E48" s="827"/>
      <c r="F48" s="827"/>
      <c r="G48" s="905"/>
      <c r="H48" s="923"/>
      <c r="I48" s="923"/>
      <c r="J48" s="923"/>
      <c r="K48" s="969"/>
      <c r="L48" s="969"/>
      <c r="M48" s="148"/>
      <c r="N48" s="2009"/>
      <c r="O48" s="2009"/>
      <c r="P48" s="149"/>
      <c r="Q48" s="150"/>
      <c r="R48" s="150"/>
      <c r="S48" s="150"/>
      <c r="T48" s="150"/>
      <c r="U48" s="150"/>
      <c r="V48" s="150"/>
      <c r="W48" s="150"/>
      <c r="X48" s="1023"/>
      <c r="Y48" s="822"/>
      <c r="Z48" s="822"/>
      <c r="AA48" s="67" t="s">
        <v>362</v>
      </c>
      <c r="AB48" s="1260">
        <f>SUM(AB28:AB47)</f>
        <v>0</v>
      </c>
      <c r="AC48" s="1252"/>
      <c r="AD48" s="1225"/>
      <c r="AE48" s="67" t="s">
        <v>362</v>
      </c>
      <c r="AF48" s="328">
        <f>SUM(AF28:AF47)</f>
        <v>0</v>
      </c>
      <c r="AG48" s="328"/>
      <c r="AH48" s="822"/>
      <c r="AI48" s="959"/>
      <c r="AJ48" s="1275"/>
      <c r="AK48" s="929"/>
      <c r="AL48" s="828"/>
      <c r="AM48" s="1059"/>
      <c r="AN48" s="1059"/>
      <c r="AO48" s="1058"/>
      <c r="AP48" s="1058"/>
      <c r="AQ48" s="404"/>
      <c r="AR48" s="20"/>
      <c r="AS48" s="329"/>
      <c r="AT48" s="307"/>
      <c r="AU48" s="21"/>
      <c r="AV48" s="402"/>
      <c r="AW48" s="403"/>
      <c r="AX48" s="398"/>
      <c r="AY48" s="307"/>
      <c r="AZ48" s="348"/>
      <c r="BA48" s="390"/>
      <c r="BB48" s="415"/>
      <c r="BC48" s="416"/>
      <c r="BD48" s="307"/>
      <c r="BE48" s="348"/>
      <c r="BF48" s="390"/>
      <c r="BG48" s="415"/>
      <c r="BH48" s="416"/>
      <c r="BI48" s="307"/>
      <c r="BJ48" s="348"/>
      <c r="BK48" s="390"/>
      <c r="BL48" s="415"/>
      <c r="BM48" s="416"/>
      <c r="BN48" s="307"/>
      <c r="BO48" s="349"/>
      <c r="BP48" s="407"/>
      <c r="BQ48" s="415"/>
      <c r="BR48" s="416"/>
      <c r="BS48" s="307"/>
      <c r="BT48" s="348"/>
      <c r="BU48" s="408"/>
      <c r="BV48" s="415"/>
      <c r="BW48" s="416"/>
      <c r="BX48" s="307"/>
      <c r="BY48" s="349"/>
      <c r="BZ48" s="407"/>
      <c r="CA48" s="415"/>
      <c r="CB48" s="416"/>
      <c r="CC48" s="307"/>
      <c r="CD48" s="348"/>
      <c r="CE48" s="408"/>
      <c r="CF48" s="415"/>
      <c r="CG48" s="416"/>
      <c r="CH48" s="307"/>
      <c r="CI48" s="348"/>
      <c r="CJ48" s="408"/>
      <c r="CK48" s="409"/>
      <c r="CL48" s="410"/>
      <c r="CM48" s="411"/>
      <c r="CN48" s="412"/>
      <c r="CO48" s="1462"/>
      <c r="CP48" s="1203"/>
      <c r="CQ48" s="785" t="e">
        <f t="shared" si="7"/>
        <v>#DIV/0!</v>
      </c>
      <c r="CR48" s="1116"/>
      <c r="CS48" s="786" t="e">
        <f t="shared" si="0"/>
        <v>#DIV/0!</v>
      </c>
      <c r="CT48" s="1114"/>
      <c r="CU48" s="1199" t="e">
        <f t="shared" si="1"/>
        <v>#DIV/0!</v>
      </c>
      <c r="CV48" s="1115"/>
      <c r="CW48" s="1208" t="e">
        <f t="shared" si="2"/>
        <v>#DIV/0!</v>
      </c>
      <c r="CX48" s="1214"/>
      <c r="CY48" s="1210" t="e">
        <f t="shared" si="3"/>
        <v>#DIV/0!</v>
      </c>
      <c r="CZ48" s="1116"/>
      <c r="DA48" s="1207" t="e">
        <f t="shared" si="4"/>
        <v>#DIV/0!</v>
      </c>
      <c r="DB48" s="1114"/>
      <c r="DC48" s="1196" t="e">
        <f t="shared" si="5"/>
        <v>#DIV/0!</v>
      </c>
      <c r="DD48" s="1115"/>
      <c r="DE48" s="1208" t="e">
        <f t="shared" si="6"/>
        <v>#DIV/0!</v>
      </c>
      <c r="DF48" s="1459"/>
      <c r="DG48" s="1231"/>
      <c r="DH48" s="1720"/>
      <c r="DI48" s="1721"/>
      <c r="DJ48" s="1231"/>
      <c r="DK48" s="1718"/>
      <c r="DL48" s="1720"/>
      <c r="DM48" s="1231"/>
      <c r="DN48" s="1718"/>
      <c r="DO48" s="1720"/>
      <c r="DP48" s="1231"/>
      <c r="DQ48" s="1718"/>
      <c r="DR48" s="1720"/>
      <c r="DS48" s="1231"/>
      <c r="DT48" s="1718"/>
      <c r="DU48" s="1719"/>
      <c r="DV48" s="1231"/>
      <c r="DW48" s="1718"/>
      <c r="DX48" s="1719"/>
      <c r="DY48" s="1231"/>
      <c r="DZ48" s="1718"/>
      <c r="EA48" s="1719"/>
      <c r="EB48" s="1231"/>
      <c r="EC48" s="1718"/>
      <c r="ED48" s="1719"/>
      <c r="EE48" s="1231"/>
      <c r="EF48" s="1718"/>
      <c r="EG48" s="1719"/>
      <c r="EH48" s="1231"/>
      <c r="EI48" s="1718"/>
      <c r="EJ48" s="1719"/>
    </row>
    <row r="49" spans="1:140" ht="18" thickBot="1" x14ac:dyDescent="0.4">
      <c r="A49" s="148"/>
      <c r="B49" s="509" t="s">
        <v>31</v>
      </c>
      <c r="C49" s="1045" t="s">
        <v>337</v>
      </c>
      <c r="D49" s="1045" t="s">
        <v>338</v>
      </c>
      <c r="E49" s="2107" t="s">
        <v>339</v>
      </c>
      <c r="F49" s="2108"/>
      <c r="G49" s="325"/>
      <c r="H49" s="995" t="s">
        <v>8</v>
      </c>
      <c r="I49" s="33" t="s">
        <v>337</v>
      </c>
      <c r="J49" s="34" t="s">
        <v>338</v>
      </c>
      <c r="K49" s="1798" t="s">
        <v>339</v>
      </c>
      <c r="L49" s="1799"/>
      <c r="M49" s="325"/>
      <c r="N49" s="170" t="s">
        <v>9</v>
      </c>
      <c r="O49" s="32" t="s">
        <v>337</v>
      </c>
      <c r="P49" s="1013" t="s">
        <v>338</v>
      </c>
      <c r="Q49" s="2098" t="s">
        <v>339</v>
      </c>
      <c r="R49" s="2099"/>
      <c r="S49" s="801"/>
      <c r="T49" s="2095" t="s">
        <v>418</v>
      </c>
      <c r="U49" s="2096"/>
      <c r="V49" s="807" t="s">
        <v>337</v>
      </c>
      <c r="W49" s="1051" t="s">
        <v>338</v>
      </c>
      <c r="X49" s="1052" t="s">
        <v>339</v>
      </c>
      <c r="Y49" s="822"/>
      <c r="Z49" s="822"/>
      <c r="AA49" s="353"/>
      <c r="AB49" s="354"/>
      <c r="AC49" s="354"/>
      <c r="AD49" s="1225"/>
      <c r="AE49" s="380" t="s">
        <v>363</v>
      </c>
      <c r="AF49" s="328">
        <f>AF48-((AF48/100)*33.33333)</f>
        <v>0</v>
      </c>
      <c r="AG49" s="334"/>
      <c r="AH49" s="822"/>
      <c r="AI49" s="959"/>
      <c r="AJ49" s="1275"/>
      <c r="AK49" s="929"/>
      <c r="AL49" s="828"/>
      <c r="AM49" s="1059"/>
      <c r="AN49" s="1059"/>
      <c r="AO49" s="1058"/>
      <c r="AP49" s="1058"/>
      <c r="AQ49" s="404"/>
      <c r="AR49" s="20"/>
      <c r="AS49" s="329"/>
      <c r="AT49" s="307"/>
      <c r="AU49" s="21"/>
      <c r="AV49" s="402"/>
      <c r="AW49" s="403"/>
      <c r="AX49" s="398"/>
      <c r="AY49" s="307"/>
      <c r="AZ49" s="348"/>
      <c r="BA49" s="390"/>
      <c r="BB49" s="415"/>
      <c r="BC49" s="416"/>
      <c r="BD49" s="307"/>
      <c r="BE49" s="348"/>
      <c r="BF49" s="390"/>
      <c r="BG49" s="415"/>
      <c r="BH49" s="416"/>
      <c r="BI49" s="307"/>
      <c r="BJ49" s="348"/>
      <c r="BK49" s="390"/>
      <c r="BL49" s="415"/>
      <c r="BM49" s="416"/>
      <c r="BN49" s="307"/>
      <c r="BO49" s="349"/>
      <c r="BP49" s="407"/>
      <c r="BQ49" s="415"/>
      <c r="BR49" s="416"/>
      <c r="BS49" s="307"/>
      <c r="BT49" s="348"/>
      <c r="BU49" s="408"/>
      <c r="BV49" s="415"/>
      <c r="BW49" s="416"/>
      <c r="BX49" s="307"/>
      <c r="BY49" s="349"/>
      <c r="BZ49" s="407"/>
      <c r="CA49" s="415"/>
      <c r="CB49" s="416"/>
      <c r="CC49" s="307"/>
      <c r="CD49" s="348"/>
      <c r="CE49" s="408"/>
      <c r="CF49" s="415"/>
      <c r="CG49" s="416"/>
      <c r="CH49" s="307"/>
      <c r="CI49" s="348"/>
      <c r="CJ49" s="408"/>
      <c r="CK49" s="409"/>
      <c r="CL49" s="410"/>
      <c r="CM49" s="411"/>
      <c r="CN49" s="412"/>
      <c r="CO49" s="1462"/>
      <c r="CP49" s="1203"/>
      <c r="CQ49" s="785" t="e">
        <f t="shared" si="7"/>
        <v>#DIV/0!</v>
      </c>
      <c r="CR49" s="1116"/>
      <c r="CS49" s="786" t="e">
        <f t="shared" si="0"/>
        <v>#DIV/0!</v>
      </c>
      <c r="CT49" s="1114"/>
      <c r="CU49" s="1199" t="e">
        <f t="shared" si="1"/>
        <v>#DIV/0!</v>
      </c>
      <c r="CV49" s="1115"/>
      <c r="CW49" s="1208" t="e">
        <f t="shared" si="2"/>
        <v>#DIV/0!</v>
      </c>
      <c r="CX49" s="1214"/>
      <c r="CY49" s="1210" t="e">
        <f t="shared" si="3"/>
        <v>#DIV/0!</v>
      </c>
      <c r="CZ49" s="1116"/>
      <c r="DA49" s="1207" t="e">
        <f t="shared" si="4"/>
        <v>#DIV/0!</v>
      </c>
      <c r="DB49" s="1114"/>
      <c r="DC49" s="1196" t="e">
        <f t="shared" si="5"/>
        <v>#DIV/0!</v>
      </c>
      <c r="DD49" s="1115"/>
      <c r="DE49" s="1208" t="e">
        <f t="shared" si="6"/>
        <v>#DIV/0!</v>
      </c>
      <c r="DF49" s="1459"/>
      <c r="DG49" s="1231"/>
      <c r="DH49" s="1720"/>
      <c r="DI49" s="1721"/>
      <c r="DJ49" s="1231"/>
      <c r="DK49" s="1718"/>
      <c r="DL49" s="1720"/>
      <c r="DM49" s="1231"/>
      <c r="DN49" s="1718"/>
      <c r="DO49" s="1720"/>
      <c r="DP49" s="1231"/>
      <c r="DQ49" s="1718"/>
      <c r="DR49" s="1720"/>
      <c r="DS49" s="1231"/>
      <c r="DT49" s="1718"/>
      <c r="DU49" s="1719"/>
      <c r="DV49" s="1231"/>
      <c r="DW49" s="1718"/>
      <c r="DX49" s="1719"/>
      <c r="DY49" s="1231"/>
      <c r="DZ49" s="1718"/>
      <c r="EA49" s="1719"/>
      <c r="EB49" s="1231"/>
      <c r="EC49" s="1718"/>
      <c r="ED49" s="1719"/>
      <c r="EE49" s="1231"/>
      <c r="EF49" s="1718"/>
      <c r="EG49" s="1719"/>
      <c r="EH49" s="1231"/>
      <c r="EI49" s="1718"/>
      <c r="EJ49" s="1719"/>
    </row>
    <row r="50" spans="1:140" thickBot="1" x14ac:dyDescent="0.3">
      <c r="A50" s="148"/>
      <c r="B50" s="507" t="s">
        <v>99</v>
      </c>
      <c r="C50" s="506">
        <f>SUM(C51:C52)</f>
        <v>0</v>
      </c>
      <c r="D50" s="1049">
        <f>SUM(D51:D52)</f>
        <v>0</v>
      </c>
      <c r="E50" s="2091">
        <f>SUM(E51:E52)</f>
        <v>0</v>
      </c>
      <c r="F50" s="2092"/>
      <c r="G50" s="325"/>
      <c r="H50" s="174" t="s">
        <v>99</v>
      </c>
      <c r="I50" s="43">
        <f>SUM(I51:I52)</f>
        <v>0</v>
      </c>
      <c r="J50" s="44">
        <f>SUM(J51:J52)</f>
        <v>0</v>
      </c>
      <c r="K50" s="1786">
        <f>SUM(K51:K52)</f>
        <v>0</v>
      </c>
      <c r="L50" s="1787"/>
      <c r="M50" s="325"/>
      <c r="N50" s="171" t="s">
        <v>99</v>
      </c>
      <c r="O50" s="45">
        <f>SUM(O51:O52)</f>
        <v>0</v>
      </c>
      <c r="P50" s="1000">
        <f>SUM(P51:P52)</f>
        <v>0</v>
      </c>
      <c r="Q50" s="1961">
        <f>SUM(Q51:Q52)</f>
        <v>0</v>
      </c>
      <c r="R50" s="1962"/>
      <c r="S50" s="801"/>
      <c r="T50" s="2097" t="s">
        <v>99</v>
      </c>
      <c r="U50" s="2097"/>
      <c r="V50" s="799">
        <f>SUM(V51:V52)</f>
        <v>0</v>
      </c>
      <c r="W50" s="800">
        <f>SUM(W51:W52)</f>
        <v>0</v>
      </c>
      <c r="X50" s="804">
        <f>SUM(X51:X52)</f>
        <v>0</v>
      </c>
      <c r="Y50" s="822"/>
      <c r="Z50" s="822"/>
      <c r="AA50" s="1870" t="s">
        <v>364</v>
      </c>
      <c r="AB50" s="1871"/>
      <c r="AC50" s="1102"/>
      <c r="AD50" s="1872" t="s">
        <v>365</v>
      </c>
      <c r="AE50" s="1873"/>
      <c r="AF50" s="1873"/>
      <c r="AG50" s="1874"/>
      <c r="AH50" s="822"/>
      <c r="AI50" s="959"/>
      <c r="AJ50" s="1275"/>
      <c r="AK50" s="929"/>
      <c r="AL50" s="828"/>
      <c r="AM50" s="1059"/>
      <c r="AN50" s="1059"/>
      <c r="AO50" s="1058"/>
      <c r="AP50" s="1058"/>
      <c r="AQ50" s="404"/>
      <c r="AR50" s="20"/>
      <c r="AS50" s="329"/>
      <c r="AT50" s="307"/>
      <c r="AU50" s="21"/>
      <c r="AV50" s="402"/>
      <c r="AW50" s="403"/>
      <c r="AX50" s="398"/>
      <c r="AY50" s="307"/>
      <c r="AZ50" s="348"/>
      <c r="BA50" s="390"/>
      <c r="BB50" s="415"/>
      <c r="BC50" s="416"/>
      <c r="BD50" s="307"/>
      <c r="BE50" s="348"/>
      <c r="BF50" s="390"/>
      <c r="BG50" s="415"/>
      <c r="BH50" s="416"/>
      <c r="BI50" s="307"/>
      <c r="BJ50" s="348"/>
      <c r="BK50" s="390"/>
      <c r="BL50" s="415"/>
      <c r="BM50" s="416"/>
      <c r="BN50" s="307"/>
      <c r="BO50" s="349"/>
      <c r="BP50" s="407"/>
      <c r="BQ50" s="415"/>
      <c r="BR50" s="416"/>
      <c r="BS50" s="307"/>
      <c r="BT50" s="348"/>
      <c r="BU50" s="408"/>
      <c r="BV50" s="415"/>
      <c r="BW50" s="416"/>
      <c r="BX50" s="307"/>
      <c r="BY50" s="349"/>
      <c r="BZ50" s="407"/>
      <c r="CA50" s="415"/>
      <c r="CB50" s="416"/>
      <c r="CC50" s="307"/>
      <c r="CD50" s="348"/>
      <c r="CE50" s="408"/>
      <c r="CF50" s="415"/>
      <c r="CG50" s="416"/>
      <c r="CH50" s="307"/>
      <c r="CI50" s="348"/>
      <c r="CJ50" s="408"/>
      <c r="CK50" s="409"/>
      <c r="CL50" s="410"/>
      <c r="CM50" s="411"/>
      <c r="CN50" s="412"/>
      <c r="CO50" s="1462"/>
      <c r="CP50" s="1203"/>
      <c r="CQ50" s="785" t="e">
        <f t="shared" si="7"/>
        <v>#DIV/0!</v>
      </c>
      <c r="CR50" s="1116"/>
      <c r="CS50" s="786" t="e">
        <f t="shared" si="0"/>
        <v>#DIV/0!</v>
      </c>
      <c r="CT50" s="1114"/>
      <c r="CU50" s="1199" t="e">
        <f t="shared" si="1"/>
        <v>#DIV/0!</v>
      </c>
      <c r="CV50" s="1115"/>
      <c r="CW50" s="1208" t="e">
        <f t="shared" si="2"/>
        <v>#DIV/0!</v>
      </c>
      <c r="CX50" s="1214"/>
      <c r="CY50" s="1210" t="e">
        <f t="shared" si="3"/>
        <v>#DIV/0!</v>
      </c>
      <c r="CZ50" s="1116"/>
      <c r="DA50" s="1207" t="e">
        <f t="shared" si="4"/>
        <v>#DIV/0!</v>
      </c>
      <c r="DB50" s="1114"/>
      <c r="DC50" s="1196" t="e">
        <f t="shared" si="5"/>
        <v>#DIV/0!</v>
      </c>
      <c r="DD50" s="1115"/>
      <c r="DE50" s="1208" t="e">
        <f t="shared" si="6"/>
        <v>#DIV/0!</v>
      </c>
      <c r="DF50" s="1459"/>
      <c r="DG50" s="1231"/>
      <c r="DH50" s="1720"/>
      <c r="DI50" s="1721"/>
      <c r="DJ50" s="1231"/>
      <c r="DK50" s="1718"/>
      <c r="DL50" s="1720"/>
      <c r="DM50" s="1231"/>
      <c r="DN50" s="1718"/>
      <c r="DO50" s="1720"/>
      <c r="DP50" s="1231"/>
      <c r="DQ50" s="1718"/>
      <c r="DR50" s="1720"/>
      <c r="DS50" s="1231"/>
      <c r="DT50" s="1718"/>
      <c r="DU50" s="1719"/>
      <c r="DV50" s="1231"/>
      <c r="DW50" s="1718"/>
      <c r="DX50" s="1719"/>
      <c r="DY50" s="1231"/>
      <c r="DZ50" s="1718"/>
      <c r="EA50" s="1719"/>
      <c r="EB50" s="1231"/>
      <c r="EC50" s="1718"/>
      <c r="ED50" s="1719"/>
      <c r="EE50" s="1231"/>
      <c r="EF50" s="1718"/>
      <c r="EG50" s="1719"/>
      <c r="EH50" s="1231"/>
      <c r="EI50" s="1718"/>
      <c r="EJ50" s="1719"/>
    </row>
    <row r="51" spans="1:140" ht="15" x14ac:dyDescent="0.25">
      <c r="A51" s="148"/>
      <c r="B51" s="88" t="s">
        <v>372</v>
      </c>
      <c r="C51" s="790">
        <f>COUNTIF($C$9:$C$46,"HW")</f>
        <v>0</v>
      </c>
      <c r="D51" s="1047">
        <f>COUNTIF($C$9:$C$46,"HD")</f>
        <v>0</v>
      </c>
      <c r="E51" s="2085">
        <f>COUNTIF($C$9:$C$46,"HL")</f>
        <v>0</v>
      </c>
      <c r="F51" s="2086"/>
      <c r="G51" s="325"/>
      <c r="H51" s="175" t="s">
        <v>372</v>
      </c>
      <c r="I51" s="790">
        <f>COUNTIF($I$9:$I$16,"HW")</f>
        <v>0</v>
      </c>
      <c r="J51" s="37">
        <f>COUNTIF($I$9:$I$16,"HD")</f>
        <v>0</v>
      </c>
      <c r="K51" s="1914">
        <f>COUNTIF($I$9:$I$16,"HL")</f>
        <v>0</v>
      </c>
      <c r="L51" s="1915"/>
      <c r="M51" s="325"/>
      <c r="N51" s="172" t="s">
        <v>372</v>
      </c>
      <c r="O51" s="790">
        <f>COUNTIF($O$9:$O$16,"HW")</f>
        <v>0</v>
      </c>
      <c r="P51" s="1001">
        <f>COUNTIF($O$9:$O$16,"HD")</f>
        <v>0</v>
      </c>
      <c r="Q51" s="1959">
        <f>COUNTIF($O$9:$O$16,"HL")</f>
        <v>0</v>
      </c>
      <c r="R51" s="1960"/>
      <c r="S51" s="801"/>
      <c r="T51" s="2093" t="s">
        <v>372</v>
      </c>
      <c r="U51" s="2093"/>
      <c r="V51" s="797">
        <f>COUNTIF($W$9:$W$25,"HW")</f>
        <v>0</v>
      </c>
      <c r="W51" s="798">
        <f>COUNTIF($W$9:$W$25,"HD")</f>
        <v>0</v>
      </c>
      <c r="X51" s="805">
        <f>COUNTIF($W$9:$W$25,"HL")</f>
        <v>0</v>
      </c>
      <c r="Y51" s="822"/>
      <c r="Z51" s="822"/>
      <c r="AA51" s="326" t="s">
        <v>155</v>
      </c>
      <c r="AB51" s="358"/>
      <c r="AC51" s="1102"/>
      <c r="AD51" s="365" t="s">
        <v>1</v>
      </c>
      <c r="AE51" s="355" t="s">
        <v>366</v>
      </c>
      <c r="AF51" s="366" t="s">
        <v>61</v>
      </c>
      <c r="AG51" s="356" t="s">
        <v>367</v>
      </c>
      <c r="AH51" s="822"/>
      <c r="AI51" s="959"/>
      <c r="AJ51" s="1275"/>
      <c r="AK51" s="929"/>
      <c r="AL51" s="828"/>
      <c r="AM51" s="1059"/>
      <c r="AN51" s="1059"/>
      <c r="AO51" s="1058"/>
      <c r="AP51" s="1058"/>
      <c r="AQ51" s="404"/>
      <c r="AR51" s="20"/>
      <c r="AS51" s="329"/>
      <c r="AT51" s="307"/>
      <c r="AU51" s="21"/>
      <c r="AV51" s="402"/>
      <c r="AW51" s="403"/>
      <c r="AX51" s="398"/>
      <c r="AY51" s="307"/>
      <c r="AZ51" s="348"/>
      <c r="BA51" s="390"/>
      <c r="BB51" s="415"/>
      <c r="BC51" s="416"/>
      <c r="BD51" s="350"/>
      <c r="BE51" s="348"/>
      <c r="BF51" s="390"/>
      <c r="BG51" s="415"/>
      <c r="BH51" s="416"/>
      <c r="BI51" s="350"/>
      <c r="BJ51" s="348"/>
      <c r="BK51" s="390"/>
      <c r="BL51" s="415"/>
      <c r="BM51" s="416"/>
      <c r="BN51" s="350"/>
      <c r="BO51" s="349"/>
      <c r="BP51" s="407"/>
      <c r="BQ51" s="415"/>
      <c r="BR51" s="416"/>
      <c r="BS51" s="307"/>
      <c r="BT51" s="348"/>
      <c r="BU51" s="408"/>
      <c r="BV51" s="415"/>
      <c r="BW51" s="416"/>
      <c r="BX51" s="350"/>
      <c r="BY51" s="349"/>
      <c r="BZ51" s="407"/>
      <c r="CA51" s="415"/>
      <c r="CB51" s="416"/>
      <c r="CC51" s="307"/>
      <c r="CD51" s="348"/>
      <c r="CE51" s="408"/>
      <c r="CF51" s="415"/>
      <c r="CG51" s="416"/>
      <c r="CH51" s="307"/>
      <c r="CI51" s="348"/>
      <c r="CJ51" s="408"/>
      <c r="CK51" s="409"/>
      <c r="CL51" s="410"/>
      <c r="CM51" s="411"/>
      <c r="CN51" s="412"/>
      <c r="CO51" s="1462"/>
      <c r="CP51" s="1203"/>
      <c r="CQ51" s="785" t="e">
        <f t="shared" si="7"/>
        <v>#DIV/0!</v>
      </c>
      <c r="CR51" s="1116"/>
      <c r="CS51" s="786" t="e">
        <f t="shared" si="0"/>
        <v>#DIV/0!</v>
      </c>
      <c r="CT51" s="1114"/>
      <c r="CU51" s="1199" t="e">
        <f t="shared" si="1"/>
        <v>#DIV/0!</v>
      </c>
      <c r="CV51" s="1115"/>
      <c r="CW51" s="1208" t="e">
        <f t="shared" si="2"/>
        <v>#DIV/0!</v>
      </c>
      <c r="CX51" s="1214"/>
      <c r="CY51" s="1210" t="e">
        <f t="shared" si="3"/>
        <v>#DIV/0!</v>
      </c>
      <c r="CZ51" s="1116"/>
      <c r="DA51" s="1207" t="e">
        <f t="shared" si="4"/>
        <v>#DIV/0!</v>
      </c>
      <c r="DB51" s="1114"/>
      <c r="DC51" s="1196" t="e">
        <f t="shared" si="5"/>
        <v>#DIV/0!</v>
      </c>
      <c r="DD51" s="1115"/>
      <c r="DE51" s="1208" t="e">
        <f t="shared" si="6"/>
        <v>#DIV/0!</v>
      </c>
      <c r="DF51" s="1459"/>
      <c r="DG51" s="1231"/>
      <c r="DH51" s="1720"/>
      <c r="DI51" s="1721"/>
      <c r="DJ51" s="1231"/>
      <c r="DK51" s="1718"/>
      <c r="DL51" s="1720"/>
      <c r="DM51" s="1231"/>
      <c r="DN51" s="1718"/>
      <c r="DO51" s="1720"/>
      <c r="DP51" s="1231"/>
      <c r="DQ51" s="1718"/>
      <c r="DR51" s="1720"/>
      <c r="DS51" s="1231"/>
      <c r="DT51" s="1718"/>
      <c r="DU51" s="1719"/>
      <c r="DV51" s="1231"/>
      <c r="DW51" s="1718"/>
      <c r="DX51" s="1719"/>
      <c r="DY51" s="1231"/>
      <c r="DZ51" s="1718"/>
      <c r="EA51" s="1719"/>
      <c r="EB51" s="1231"/>
      <c r="EC51" s="1718"/>
      <c r="ED51" s="1719"/>
      <c r="EE51" s="1231"/>
      <c r="EF51" s="1718"/>
      <c r="EG51" s="1719"/>
      <c r="EH51" s="1231"/>
      <c r="EI51" s="1718"/>
      <c r="EJ51" s="1719"/>
    </row>
    <row r="52" spans="1:140" thickBot="1" x14ac:dyDescent="0.3">
      <c r="A52" s="148"/>
      <c r="B52" s="89" t="s">
        <v>374</v>
      </c>
      <c r="C52" s="26">
        <f>COUNTIF($C$9:$C$46,"AW")</f>
        <v>0</v>
      </c>
      <c r="D52" s="1048">
        <f>COUNTIF($C$9:$C$46,"AD")</f>
        <v>0</v>
      </c>
      <c r="E52" s="2087">
        <f>COUNTIF($C$9:$C$46,"AL")</f>
        <v>0</v>
      </c>
      <c r="F52" s="2088"/>
      <c r="G52" s="325"/>
      <c r="H52" s="176" t="s">
        <v>374</v>
      </c>
      <c r="I52" s="38">
        <f>COUNTIF($I$9:$I$16,"AW")+COUNTIF($I$9:$I$16,"NW")</f>
        <v>0</v>
      </c>
      <c r="J52" s="39">
        <f>COUNTIF($I$9:$I$16,"AD")+COUNTIF($I$9:$I$16,"ND")</f>
        <v>0</v>
      </c>
      <c r="K52" s="1796">
        <f>COUNTIF($I$9:$I$16,"AL")+COUNTIF($I$9:$I$16,"NL")</f>
        <v>0</v>
      </c>
      <c r="L52" s="1797"/>
      <c r="M52" s="325"/>
      <c r="N52" s="173" t="s">
        <v>374</v>
      </c>
      <c r="O52" s="42">
        <f>COUNTIF($O$9:$O$16,"AW")+COUNTIF($O$9:$O$16,"NW")</f>
        <v>0</v>
      </c>
      <c r="P52" s="1002">
        <f>COUNTIF($O$9:$O$16,"AD")+COUNTIF($O$9:$O$16,"ND")</f>
        <v>0</v>
      </c>
      <c r="Q52" s="1957">
        <f>COUNTIF($O$9:$O$16,"AL")+COUNTIF($O$9:$O$16,"NL")</f>
        <v>0</v>
      </c>
      <c r="R52" s="1958"/>
      <c r="S52" s="801"/>
      <c r="T52" s="2094" t="s">
        <v>374</v>
      </c>
      <c r="U52" s="2094"/>
      <c r="V52" s="802">
        <f>COUNTIF($W$9:$W$23,"AW")+COUNTIF($W$9:$W$23,"NW")</f>
        <v>0</v>
      </c>
      <c r="W52" s="803">
        <f>COUNTIF($W$9:$W$23,"AD")+COUNTIF($W$9:$W$23,"ND")</f>
        <v>0</v>
      </c>
      <c r="X52" s="806">
        <f>COUNTIF($W$9:$W$23,"AL")+COUNTIF($W$9:$W$23,"NL")</f>
        <v>0</v>
      </c>
      <c r="Y52" s="822"/>
      <c r="Z52" s="822"/>
      <c r="AA52" s="326" t="s">
        <v>368</v>
      </c>
      <c r="AB52" s="358"/>
      <c r="AC52" s="1102"/>
      <c r="AD52" s="367"/>
      <c r="AE52" s="368"/>
      <c r="AF52" s="369"/>
      <c r="AG52" s="370"/>
      <c r="AH52" s="822"/>
      <c r="AI52" s="959"/>
      <c r="AJ52" s="1275"/>
      <c r="AK52" s="929"/>
      <c r="AL52" s="828"/>
      <c r="AM52" s="1059"/>
      <c r="AN52" s="1059"/>
      <c r="AO52" s="1058"/>
      <c r="AP52" s="1058"/>
      <c r="AQ52" s="404"/>
      <c r="AR52" s="20"/>
      <c r="AS52" s="329"/>
      <c r="AT52" s="307"/>
      <c r="AU52" s="21"/>
      <c r="AV52" s="402"/>
      <c r="AW52" s="403"/>
      <c r="AX52" s="398"/>
      <c r="AY52" s="307"/>
      <c r="AZ52" s="348"/>
      <c r="BA52" s="390"/>
      <c r="BB52" s="415"/>
      <c r="BC52" s="416"/>
      <c r="BD52" s="350"/>
      <c r="BE52" s="348"/>
      <c r="BF52" s="390"/>
      <c r="BG52" s="415"/>
      <c r="BH52" s="416"/>
      <c r="BI52" s="350"/>
      <c r="BJ52" s="348"/>
      <c r="BK52" s="390"/>
      <c r="BL52" s="415"/>
      <c r="BM52" s="416"/>
      <c r="BN52" s="350"/>
      <c r="BO52" s="349"/>
      <c r="BP52" s="407"/>
      <c r="BQ52" s="415"/>
      <c r="BR52" s="416"/>
      <c r="BS52" s="307"/>
      <c r="BT52" s="348"/>
      <c r="BU52" s="408"/>
      <c r="BV52" s="415"/>
      <c r="BW52" s="416"/>
      <c r="BX52" s="350"/>
      <c r="BY52" s="349"/>
      <c r="BZ52" s="407"/>
      <c r="CA52" s="415"/>
      <c r="CB52" s="416"/>
      <c r="CC52" s="307"/>
      <c r="CD52" s="348"/>
      <c r="CE52" s="408"/>
      <c r="CF52" s="415"/>
      <c r="CG52" s="416"/>
      <c r="CH52" s="307"/>
      <c r="CI52" s="348"/>
      <c r="CJ52" s="408"/>
      <c r="CK52" s="409"/>
      <c r="CL52" s="410"/>
      <c r="CM52" s="411"/>
      <c r="CN52" s="412"/>
      <c r="CO52" s="1462"/>
      <c r="CP52" s="1203"/>
      <c r="CQ52" s="785" t="e">
        <f t="shared" si="7"/>
        <v>#DIV/0!</v>
      </c>
      <c r="CR52" s="1116"/>
      <c r="CS52" s="786" t="e">
        <f t="shared" si="0"/>
        <v>#DIV/0!</v>
      </c>
      <c r="CT52" s="1114"/>
      <c r="CU52" s="1199" t="e">
        <f t="shared" si="1"/>
        <v>#DIV/0!</v>
      </c>
      <c r="CV52" s="1115"/>
      <c r="CW52" s="1208" t="e">
        <f t="shared" si="2"/>
        <v>#DIV/0!</v>
      </c>
      <c r="CX52" s="1214"/>
      <c r="CY52" s="1210" t="e">
        <f t="shared" si="3"/>
        <v>#DIV/0!</v>
      </c>
      <c r="CZ52" s="1116"/>
      <c r="DA52" s="1207" t="e">
        <f t="shared" si="4"/>
        <v>#DIV/0!</v>
      </c>
      <c r="DB52" s="1114"/>
      <c r="DC52" s="1196" t="e">
        <f t="shared" si="5"/>
        <v>#DIV/0!</v>
      </c>
      <c r="DD52" s="1115"/>
      <c r="DE52" s="1208" t="e">
        <f t="shared" si="6"/>
        <v>#DIV/0!</v>
      </c>
      <c r="DF52" s="1459"/>
      <c r="DG52" s="1231"/>
      <c r="DH52" s="1720"/>
      <c r="DI52" s="1721"/>
      <c r="DJ52" s="1231"/>
      <c r="DK52" s="1718"/>
      <c r="DL52" s="1720"/>
      <c r="DM52" s="1231"/>
      <c r="DN52" s="1718"/>
      <c r="DO52" s="1720"/>
      <c r="DP52" s="1231"/>
      <c r="DQ52" s="1718"/>
      <c r="DR52" s="1720"/>
      <c r="DS52" s="1231"/>
      <c r="DT52" s="1718"/>
      <c r="DU52" s="1719"/>
      <c r="DV52" s="1231"/>
      <c r="DW52" s="1718"/>
      <c r="DX52" s="1719"/>
      <c r="DY52" s="1231"/>
      <c r="DZ52" s="1718"/>
      <c r="EA52" s="1719"/>
      <c r="EB52" s="1231"/>
      <c r="EC52" s="1718"/>
      <c r="ED52" s="1719"/>
      <c r="EE52" s="1231"/>
      <c r="EF52" s="1718"/>
      <c r="EG52" s="1719"/>
      <c r="EH52" s="1231"/>
      <c r="EI52" s="1718"/>
      <c r="EJ52" s="1719"/>
    </row>
    <row r="53" spans="1:140" thickBot="1" x14ac:dyDescent="0.3">
      <c r="A53" s="148"/>
      <c r="B53" s="148"/>
      <c r="C53" s="148"/>
      <c r="D53" s="906"/>
      <c r="E53" s="725"/>
      <c r="F53" s="725"/>
      <c r="G53" s="534"/>
      <c r="H53" s="923"/>
      <c r="I53" s="923"/>
      <c r="J53" s="923"/>
      <c r="K53" s="812"/>
      <c r="L53" s="812"/>
      <c r="M53" s="926"/>
      <c r="N53" s="926"/>
      <c r="O53" s="926"/>
      <c r="P53" s="926"/>
      <c r="Q53" s="730"/>
      <c r="R53" s="730"/>
      <c r="S53" s="926"/>
      <c r="T53" s="926"/>
      <c r="U53" s="926"/>
      <c r="V53" s="926"/>
      <c r="W53" s="926"/>
      <c r="X53" s="288"/>
      <c r="Y53" s="822"/>
      <c r="Z53" s="822"/>
      <c r="AA53" s="288"/>
      <c r="AB53" s="288"/>
      <c r="AC53" s="1102"/>
      <c r="AD53" s="367"/>
      <c r="AE53" s="368"/>
      <c r="AF53" s="371"/>
      <c r="AG53" s="372"/>
      <c r="AH53" s="822"/>
      <c r="AI53" s="959"/>
      <c r="AJ53" s="1275"/>
      <c r="AK53" s="929"/>
      <c r="AL53" s="828"/>
      <c r="AM53" s="1059"/>
      <c r="AN53" s="1059"/>
      <c r="AO53" s="1058"/>
      <c r="AP53" s="1058"/>
      <c r="AQ53" s="404"/>
      <c r="AR53" s="20"/>
      <c r="AS53" s="329"/>
      <c r="AT53" s="307"/>
      <c r="AU53" s="21"/>
      <c r="AV53" s="402"/>
      <c r="AW53" s="403"/>
      <c r="AX53" s="398"/>
      <c r="AY53" s="307"/>
      <c r="AZ53" s="348"/>
      <c r="BA53" s="390"/>
      <c r="BB53" s="415"/>
      <c r="BC53" s="416"/>
      <c r="BD53" s="350"/>
      <c r="BE53" s="348"/>
      <c r="BF53" s="390"/>
      <c r="BG53" s="415"/>
      <c r="BH53" s="416"/>
      <c r="BI53" s="350"/>
      <c r="BJ53" s="348"/>
      <c r="BK53" s="390"/>
      <c r="BL53" s="415"/>
      <c r="BM53" s="416"/>
      <c r="BN53" s="350"/>
      <c r="BO53" s="349"/>
      <c r="BP53" s="407"/>
      <c r="BQ53" s="415"/>
      <c r="BR53" s="416"/>
      <c r="BS53" s="307"/>
      <c r="BT53" s="348"/>
      <c r="BU53" s="408"/>
      <c r="BV53" s="415"/>
      <c r="BW53" s="416"/>
      <c r="BX53" s="350"/>
      <c r="BY53" s="349"/>
      <c r="BZ53" s="407"/>
      <c r="CA53" s="415"/>
      <c r="CB53" s="416"/>
      <c r="CC53" s="307"/>
      <c r="CD53" s="348"/>
      <c r="CE53" s="408"/>
      <c r="CF53" s="415"/>
      <c r="CG53" s="416"/>
      <c r="CH53" s="307"/>
      <c r="CI53" s="348"/>
      <c r="CJ53" s="408"/>
      <c r="CK53" s="409"/>
      <c r="CL53" s="410"/>
      <c r="CM53" s="411"/>
      <c r="CN53" s="412"/>
      <c r="CO53" s="1462"/>
      <c r="CP53" s="1203"/>
      <c r="CQ53" s="785" t="e">
        <f t="shared" si="7"/>
        <v>#DIV/0!</v>
      </c>
      <c r="CR53" s="1116"/>
      <c r="CS53" s="786" t="e">
        <f t="shared" si="0"/>
        <v>#DIV/0!</v>
      </c>
      <c r="CT53" s="1114"/>
      <c r="CU53" s="1199" t="e">
        <f t="shared" si="1"/>
        <v>#DIV/0!</v>
      </c>
      <c r="CV53" s="1115"/>
      <c r="CW53" s="1208" t="e">
        <f t="shared" si="2"/>
        <v>#DIV/0!</v>
      </c>
      <c r="CX53" s="1214"/>
      <c r="CY53" s="1210" t="e">
        <f t="shared" si="3"/>
        <v>#DIV/0!</v>
      </c>
      <c r="CZ53" s="1116"/>
      <c r="DA53" s="1207" t="e">
        <f t="shared" si="4"/>
        <v>#DIV/0!</v>
      </c>
      <c r="DB53" s="1114"/>
      <c r="DC53" s="1196" t="e">
        <f t="shared" si="5"/>
        <v>#DIV/0!</v>
      </c>
      <c r="DD53" s="1115"/>
      <c r="DE53" s="1208" t="e">
        <f t="shared" si="6"/>
        <v>#DIV/0!</v>
      </c>
      <c r="DF53" s="1459"/>
      <c r="DG53" s="1231"/>
      <c r="DH53" s="1720"/>
      <c r="DI53" s="1721"/>
      <c r="DJ53" s="1231"/>
      <c r="DK53" s="1718"/>
      <c r="DL53" s="1720"/>
      <c r="DM53" s="1231"/>
      <c r="DN53" s="1718"/>
      <c r="DO53" s="1720"/>
      <c r="DP53" s="1231"/>
      <c r="DQ53" s="1718"/>
      <c r="DR53" s="1720"/>
      <c r="DS53" s="1231"/>
      <c r="DT53" s="1718"/>
      <c r="DU53" s="1719"/>
      <c r="DV53" s="1231"/>
      <c r="DW53" s="1718"/>
      <c r="DX53" s="1719"/>
      <c r="DY53" s="1231"/>
      <c r="DZ53" s="1718"/>
      <c r="EA53" s="1719"/>
      <c r="EB53" s="1231"/>
      <c r="EC53" s="1718"/>
      <c r="ED53" s="1719"/>
      <c r="EE53" s="1231"/>
      <c r="EF53" s="1718"/>
      <c r="EG53" s="1719"/>
      <c r="EH53" s="1231"/>
      <c r="EI53" s="1718"/>
      <c r="EJ53" s="1719"/>
    </row>
    <row r="54" spans="1:140" thickBot="1" x14ac:dyDescent="0.3">
      <c r="A54" s="148"/>
      <c r="B54" s="152" t="s">
        <v>377</v>
      </c>
      <c r="C54" s="997" t="s">
        <v>337</v>
      </c>
      <c r="D54" s="997" t="s">
        <v>338</v>
      </c>
      <c r="E54" s="2089" t="s">
        <v>339</v>
      </c>
      <c r="F54" s="2090"/>
      <c r="G54" s="325"/>
      <c r="H54" s="142" t="s">
        <v>409</v>
      </c>
      <c r="I54" s="1031" t="s">
        <v>337</v>
      </c>
      <c r="J54" s="1031" t="s">
        <v>338</v>
      </c>
      <c r="K54" s="1951" t="s">
        <v>339</v>
      </c>
      <c r="L54" s="1952"/>
      <c r="M54" s="827"/>
      <c r="N54" s="379" t="s">
        <v>412</v>
      </c>
      <c r="O54" s="1042" t="s">
        <v>337</v>
      </c>
      <c r="P54" s="1042" t="s">
        <v>338</v>
      </c>
      <c r="Q54" s="2035" t="s">
        <v>339</v>
      </c>
      <c r="R54" s="2036"/>
      <c r="S54" s="325"/>
      <c r="T54" s="1932" t="s">
        <v>378</v>
      </c>
      <c r="U54" s="1933"/>
      <c r="V54" s="594" t="s">
        <v>337</v>
      </c>
      <c r="W54" s="595" t="s">
        <v>338</v>
      </c>
      <c r="X54" s="596" t="s">
        <v>339</v>
      </c>
      <c r="Y54" s="822"/>
      <c r="Z54" s="822"/>
      <c r="AA54" s="1876" t="s">
        <v>407</v>
      </c>
      <c r="AB54" s="1876"/>
      <c r="AC54" s="1102"/>
      <c r="AD54" s="367"/>
      <c r="AE54" s="368"/>
      <c r="AF54" s="371"/>
      <c r="AG54" s="373"/>
      <c r="AH54" s="822"/>
      <c r="AI54" s="959"/>
      <c r="AJ54" s="1275"/>
      <c r="AK54" s="929"/>
      <c r="AL54" s="828"/>
      <c r="AM54" s="1059"/>
      <c r="AN54" s="1059"/>
      <c r="AO54" s="1058"/>
      <c r="AP54" s="1058"/>
      <c r="AQ54" s="404"/>
      <c r="AR54" s="20"/>
      <c r="AS54" s="329"/>
      <c r="AT54" s="307"/>
      <c r="AU54" s="21"/>
      <c r="AV54" s="402"/>
      <c r="AW54" s="403"/>
      <c r="AX54" s="398"/>
      <c r="AY54" s="307"/>
      <c r="AZ54" s="348"/>
      <c r="BA54" s="390"/>
      <c r="BB54" s="415"/>
      <c r="BC54" s="416"/>
      <c r="BD54" s="350"/>
      <c r="BE54" s="348"/>
      <c r="BF54" s="390"/>
      <c r="BG54" s="415"/>
      <c r="BH54" s="416"/>
      <c r="BI54" s="350"/>
      <c r="BJ54" s="348"/>
      <c r="BK54" s="390"/>
      <c r="BL54" s="415"/>
      <c r="BM54" s="416"/>
      <c r="BN54" s="350"/>
      <c r="BO54" s="349"/>
      <c r="BP54" s="407"/>
      <c r="BQ54" s="415"/>
      <c r="BR54" s="416"/>
      <c r="BS54" s="307"/>
      <c r="BT54" s="348"/>
      <c r="BU54" s="408"/>
      <c r="BV54" s="415"/>
      <c r="BW54" s="416"/>
      <c r="BX54" s="350"/>
      <c r="BY54" s="349"/>
      <c r="BZ54" s="407"/>
      <c r="CA54" s="415"/>
      <c r="CB54" s="416"/>
      <c r="CC54" s="307"/>
      <c r="CD54" s="348"/>
      <c r="CE54" s="408"/>
      <c r="CF54" s="415"/>
      <c r="CG54" s="416"/>
      <c r="CH54" s="307"/>
      <c r="CI54" s="348"/>
      <c r="CJ54" s="408"/>
      <c r="CK54" s="409"/>
      <c r="CL54" s="410"/>
      <c r="CM54" s="411"/>
      <c r="CN54" s="412"/>
      <c r="CO54" s="1462"/>
      <c r="CP54" s="1203"/>
      <c r="CQ54" s="785" t="e">
        <f t="shared" si="7"/>
        <v>#DIV/0!</v>
      </c>
      <c r="CR54" s="1116"/>
      <c r="CS54" s="786" t="e">
        <f t="shared" si="0"/>
        <v>#DIV/0!</v>
      </c>
      <c r="CT54" s="1114"/>
      <c r="CU54" s="1199" t="e">
        <f t="shared" si="1"/>
        <v>#DIV/0!</v>
      </c>
      <c r="CV54" s="1115"/>
      <c r="CW54" s="1208" t="e">
        <f t="shared" si="2"/>
        <v>#DIV/0!</v>
      </c>
      <c r="CX54" s="1214"/>
      <c r="CY54" s="1210" t="e">
        <f t="shared" si="3"/>
        <v>#DIV/0!</v>
      </c>
      <c r="CZ54" s="1116"/>
      <c r="DA54" s="1207" t="e">
        <f t="shared" si="4"/>
        <v>#DIV/0!</v>
      </c>
      <c r="DB54" s="1114"/>
      <c r="DC54" s="1196" t="e">
        <f t="shared" si="5"/>
        <v>#DIV/0!</v>
      </c>
      <c r="DD54" s="1115"/>
      <c r="DE54" s="1208" t="e">
        <f t="shared" si="6"/>
        <v>#DIV/0!</v>
      </c>
      <c r="DF54" s="1459"/>
      <c r="DG54" s="1231"/>
      <c r="DH54" s="1720"/>
      <c r="DI54" s="1721"/>
      <c r="DJ54" s="1231"/>
      <c r="DK54" s="1718"/>
      <c r="DL54" s="1720"/>
      <c r="DM54" s="1231"/>
      <c r="DN54" s="1718"/>
      <c r="DO54" s="1720"/>
      <c r="DP54" s="1231"/>
      <c r="DQ54" s="1718"/>
      <c r="DR54" s="1720"/>
      <c r="DS54" s="1231"/>
      <c r="DT54" s="1718"/>
      <c r="DU54" s="1719"/>
      <c r="DV54" s="1231"/>
      <c r="DW54" s="1718"/>
      <c r="DX54" s="1719"/>
      <c r="DY54" s="1231"/>
      <c r="DZ54" s="1718"/>
      <c r="EA54" s="1719"/>
      <c r="EB54" s="1231"/>
      <c r="EC54" s="1718"/>
      <c r="ED54" s="1719"/>
      <c r="EE54" s="1231"/>
      <c r="EF54" s="1718"/>
      <c r="EG54" s="1719"/>
      <c r="EH54" s="1231"/>
      <c r="EI54" s="1718"/>
      <c r="EJ54" s="1719"/>
    </row>
    <row r="55" spans="1:140" ht="15" x14ac:dyDescent="0.25">
      <c r="A55" s="16"/>
      <c r="B55" s="153" t="s">
        <v>99</v>
      </c>
      <c r="C55" s="133">
        <f>SUM(C56:C57)</f>
        <v>0</v>
      </c>
      <c r="D55" s="134">
        <f>SUM(D56:D57)</f>
        <v>0</v>
      </c>
      <c r="E55" s="1802">
        <f>SUM(E56:E57)</f>
        <v>0</v>
      </c>
      <c r="F55" s="1803"/>
      <c r="G55" s="325"/>
      <c r="H55" s="146" t="s">
        <v>99</v>
      </c>
      <c r="I55" s="147">
        <f>SUM(I56:I57)</f>
        <v>0</v>
      </c>
      <c r="J55" s="1032">
        <f>SUM(J56:J57)</f>
        <v>0</v>
      </c>
      <c r="K55" s="1953">
        <f>SUM(K56:K57)</f>
        <v>0</v>
      </c>
      <c r="L55" s="1954"/>
      <c r="M55" s="822"/>
      <c r="N55" s="292" t="s">
        <v>99</v>
      </c>
      <c r="O55" s="293">
        <f>SUM(O56:O57)</f>
        <v>0</v>
      </c>
      <c r="P55" s="294">
        <f>SUM(P56:P57)</f>
        <v>0</v>
      </c>
      <c r="Q55" s="2045">
        <f>SUM(Q56:Q57)</f>
        <v>0</v>
      </c>
      <c r="R55" s="2046"/>
      <c r="S55" s="325"/>
      <c r="T55" s="1934" t="s">
        <v>99</v>
      </c>
      <c r="U55" s="1935"/>
      <c r="V55" s="597">
        <f>SUM(V56:V57)</f>
        <v>0</v>
      </c>
      <c r="W55" s="598">
        <f>SUM(W56:W57)</f>
        <v>0</v>
      </c>
      <c r="X55" s="599">
        <f>SUM(X56:X57)</f>
        <v>0</v>
      </c>
      <c r="Y55" s="822"/>
      <c r="Z55" s="822"/>
      <c r="AA55" s="381" t="s">
        <v>370</v>
      </c>
      <c r="AB55" s="358"/>
      <c r="AC55" s="1102"/>
      <c r="AD55" s="367"/>
      <c r="AE55" s="368"/>
      <c r="AF55" s="371"/>
      <c r="AG55" s="373"/>
      <c r="AH55" s="822"/>
      <c r="AI55" s="959"/>
      <c r="AJ55" s="1275"/>
      <c r="AK55" s="929"/>
      <c r="AL55" s="828"/>
      <c r="AM55" s="1059"/>
      <c r="AN55" s="1059"/>
      <c r="AO55" s="1058"/>
      <c r="AP55" s="1058"/>
      <c r="AQ55" s="404"/>
      <c r="AR55" s="20"/>
      <c r="AS55" s="329"/>
      <c r="AT55" s="307"/>
      <c r="AU55" s="21"/>
      <c r="AV55" s="402"/>
      <c r="AW55" s="403"/>
      <c r="AX55" s="398"/>
      <c r="AY55" s="307"/>
      <c r="AZ55" s="348"/>
      <c r="BA55" s="390"/>
      <c r="BB55" s="415"/>
      <c r="BC55" s="416"/>
      <c r="BD55" s="350"/>
      <c r="BE55" s="348"/>
      <c r="BF55" s="390"/>
      <c r="BG55" s="415"/>
      <c r="BH55" s="416"/>
      <c r="BI55" s="350"/>
      <c r="BJ55" s="348"/>
      <c r="BK55" s="390"/>
      <c r="BL55" s="415"/>
      <c r="BM55" s="416"/>
      <c r="BN55" s="350"/>
      <c r="BO55" s="349"/>
      <c r="BP55" s="407"/>
      <c r="BQ55" s="415"/>
      <c r="BR55" s="416"/>
      <c r="BS55" s="307"/>
      <c r="BT55" s="348"/>
      <c r="BU55" s="408"/>
      <c r="BV55" s="415"/>
      <c r="BW55" s="416"/>
      <c r="BX55" s="350"/>
      <c r="BY55" s="349"/>
      <c r="BZ55" s="407"/>
      <c r="CA55" s="415"/>
      <c r="CB55" s="416"/>
      <c r="CC55" s="307"/>
      <c r="CD55" s="348"/>
      <c r="CE55" s="408"/>
      <c r="CF55" s="415"/>
      <c r="CG55" s="416"/>
      <c r="CH55" s="307"/>
      <c r="CI55" s="348"/>
      <c r="CJ55" s="408"/>
      <c r="CK55" s="409"/>
      <c r="CL55" s="410"/>
      <c r="CM55" s="411"/>
      <c r="CN55" s="412"/>
      <c r="CO55" s="1462"/>
      <c r="CP55" s="1203"/>
      <c r="CQ55" s="785" t="e">
        <f t="shared" si="7"/>
        <v>#DIV/0!</v>
      </c>
      <c r="CR55" s="1116"/>
      <c r="CS55" s="786" t="e">
        <f t="shared" si="0"/>
        <v>#DIV/0!</v>
      </c>
      <c r="CT55" s="1114"/>
      <c r="CU55" s="1199" t="e">
        <f t="shared" si="1"/>
        <v>#DIV/0!</v>
      </c>
      <c r="CV55" s="1115"/>
      <c r="CW55" s="1208" t="e">
        <f t="shared" si="2"/>
        <v>#DIV/0!</v>
      </c>
      <c r="CX55" s="1214"/>
      <c r="CY55" s="1210" t="e">
        <f t="shared" si="3"/>
        <v>#DIV/0!</v>
      </c>
      <c r="CZ55" s="1116"/>
      <c r="DA55" s="1207" t="e">
        <f t="shared" si="4"/>
        <v>#DIV/0!</v>
      </c>
      <c r="DB55" s="1114"/>
      <c r="DC55" s="1196" t="e">
        <f t="shared" si="5"/>
        <v>#DIV/0!</v>
      </c>
      <c r="DD55" s="1115"/>
      <c r="DE55" s="1208" t="e">
        <f t="shared" si="6"/>
        <v>#DIV/0!</v>
      </c>
      <c r="DF55" s="1459"/>
      <c r="DG55" s="1231"/>
      <c r="DH55" s="1720"/>
      <c r="DI55" s="1721"/>
      <c r="DJ55" s="1231"/>
      <c r="DK55" s="1718"/>
      <c r="DL55" s="1720"/>
      <c r="DM55" s="1231"/>
      <c r="DN55" s="1718"/>
      <c r="DO55" s="1720"/>
      <c r="DP55" s="1231"/>
      <c r="DQ55" s="1718"/>
      <c r="DR55" s="1720"/>
      <c r="DS55" s="1231"/>
      <c r="DT55" s="1718"/>
      <c r="DU55" s="1719"/>
      <c r="DV55" s="1231"/>
      <c r="DW55" s="1718"/>
      <c r="DX55" s="1719"/>
      <c r="DY55" s="1231"/>
      <c r="DZ55" s="1718"/>
      <c r="EA55" s="1719"/>
      <c r="EB55" s="1231"/>
      <c r="EC55" s="1718"/>
      <c r="ED55" s="1719"/>
      <c r="EE55" s="1231"/>
      <c r="EF55" s="1718"/>
      <c r="EG55" s="1719"/>
      <c r="EH55" s="1231"/>
      <c r="EI55" s="1718"/>
      <c r="EJ55" s="1719"/>
    </row>
    <row r="56" spans="1:140" x14ac:dyDescent="0.25">
      <c r="A56" s="16"/>
      <c r="B56" s="154" t="s">
        <v>372</v>
      </c>
      <c r="C56" s="790">
        <f>COUNTIF($O$20:$O$24,"HW")</f>
        <v>0</v>
      </c>
      <c r="D56" s="131">
        <f>COUNTIF($O$20:$O$24,"HD")</f>
        <v>0</v>
      </c>
      <c r="E56" s="1816">
        <f>COUNTIF($O$20:$O$24,"HL")</f>
        <v>0</v>
      </c>
      <c r="F56" s="1817"/>
      <c r="G56" s="363"/>
      <c r="H56" s="143" t="s">
        <v>372</v>
      </c>
      <c r="I56" s="928">
        <f>COUNTIF(I23,"HW")</f>
        <v>0</v>
      </c>
      <c r="J56" s="1028">
        <f>COUNTIF(I23,"HD")</f>
        <v>0</v>
      </c>
      <c r="K56" s="1924">
        <f>COUNTIF(I23,"HL")</f>
        <v>0</v>
      </c>
      <c r="L56" s="1925"/>
      <c r="M56" s="363"/>
      <c r="N56" s="289" t="s">
        <v>372</v>
      </c>
      <c r="O56" s="928">
        <f>COUNTIF($I$39,"HW")</f>
        <v>0</v>
      </c>
      <c r="P56" s="1044">
        <f>COUNTIF($I$39,"HD")</f>
        <v>0</v>
      </c>
      <c r="Q56" s="2043">
        <f>COUNTIF($I$39,"HL")</f>
        <v>0</v>
      </c>
      <c r="R56" s="2044"/>
      <c r="S56" s="363"/>
      <c r="T56" s="2000" t="s">
        <v>372</v>
      </c>
      <c r="U56" s="2001"/>
      <c r="V56" s="600">
        <f t="shared" ref="V56:X57" si="11">SUM(C51,C56,I51,I56,O51,O56,V51)</f>
        <v>0</v>
      </c>
      <c r="W56" s="601">
        <f t="shared" si="11"/>
        <v>0</v>
      </c>
      <c r="X56" s="602">
        <f t="shared" si="11"/>
        <v>0</v>
      </c>
      <c r="Y56" s="822"/>
      <c r="Z56" s="822"/>
      <c r="AA56" s="358" t="s">
        <v>371</v>
      </c>
      <c r="AB56" s="358"/>
      <c r="AC56" s="1102"/>
      <c r="AD56" s="367"/>
      <c r="AE56" s="368"/>
      <c r="AF56" s="369"/>
      <c r="AG56" s="373"/>
      <c r="AH56" s="822"/>
      <c r="AI56" s="959"/>
      <c r="AJ56" s="1275"/>
      <c r="AK56" s="929"/>
      <c r="AL56" s="828"/>
      <c r="AM56" s="1059"/>
      <c r="AN56" s="1059"/>
      <c r="AO56" s="1058"/>
      <c r="AP56" s="1058"/>
      <c r="AQ56" s="404"/>
      <c r="AR56" s="20"/>
      <c r="AS56" s="329"/>
      <c r="AT56" s="307"/>
      <c r="AU56" s="21"/>
      <c r="AV56" s="402"/>
      <c r="AW56" s="403"/>
      <c r="AX56" s="398"/>
      <c r="AY56" s="307"/>
      <c r="AZ56" s="348"/>
      <c r="BA56" s="390"/>
      <c r="BB56" s="415"/>
      <c r="BC56" s="416"/>
      <c r="BD56" s="350"/>
      <c r="BE56" s="348"/>
      <c r="BF56" s="390"/>
      <c r="BG56" s="415"/>
      <c r="BH56" s="416"/>
      <c r="BI56" s="350"/>
      <c r="BJ56" s="348"/>
      <c r="BK56" s="390"/>
      <c r="BL56" s="415"/>
      <c r="BM56" s="416"/>
      <c r="BN56" s="350"/>
      <c r="BO56" s="349"/>
      <c r="BP56" s="407"/>
      <c r="BQ56" s="415"/>
      <c r="BR56" s="416"/>
      <c r="BS56" s="307"/>
      <c r="BT56" s="348"/>
      <c r="BU56" s="408"/>
      <c r="BV56" s="415"/>
      <c r="BW56" s="416"/>
      <c r="BX56" s="350"/>
      <c r="BY56" s="349"/>
      <c r="BZ56" s="407"/>
      <c r="CA56" s="415"/>
      <c r="CB56" s="416"/>
      <c r="CC56" s="307"/>
      <c r="CD56" s="348"/>
      <c r="CE56" s="408"/>
      <c r="CF56" s="415"/>
      <c r="CG56" s="416"/>
      <c r="CH56" s="307"/>
      <c r="CI56" s="348"/>
      <c r="CJ56" s="408"/>
      <c r="CK56" s="409"/>
      <c r="CL56" s="410"/>
      <c r="CM56" s="411"/>
      <c r="CN56" s="412"/>
      <c r="CO56" s="1462"/>
      <c r="CP56" s="1203"/>
      <c r="CQ56" s="785" t="e">
        <f t="shared" si="7"/>
        <v>#DIV/0!</v>
      </c>
      <c r="CR56" s="1116"/>
      <c r="CS56" s="786" t="e">
        <f t="shared" si="0"/>
        <v>#DIV/0!</v>
      </c>
      <c r="CT56" s="1114"/>
      <c r="CU56" s="1199" t="e">
        <f t="shared" si="1"/>
        <v>#DIV/0!</v>
      </c>
      <c r="CV56" s="1115"/>
      <c r="CW56" s="1208" t="e">
        <f t="shared" si="2"/>
        <v>#DIV/0!</v>
      </c>
      <c r="CX56" s="1214"/>
      <c r="CY56" s="1210" t="e">
        <f t="shared" si="3"/>
        <v>#DIV/0!</v>
      </c>
      <c r="CZ56" s="1116"/>
      <c r="DA56" s="1207" t="e">
        <f t="shared" si="4"/>
        <v>#DIV/0!</v>
      </c>
      <c r="DB56" s="1114"/>
      <c r="DC56" s="1196" t="e">
        <f t="shared" si="5"/>
        <v>#DIV/0!</v>
      </c>
      <c r="DD56" s="1115"/>
      <c r="DE56" s="1208" t="e">
        <f t="shared" si="6"/>
        <v>#DIV/0!</v>
      </c>
      <c r="DF56" s="1459"/>
      <c r="DG56" s="1231"/>
      <c r="DH56" s="1720"/>
      <c r="DI56" s="1721"/>
      <c r="DJ56" s="1231"/>
      <c r="DK56" s="1718"/>
      <c r="DL56" s="1720"/>
      <c r="DM56" s="1231"/>
      <c r="DN56" s="1718"/>
      <c r="DO56" s="1720"/>
      <c r="DP56" s="1231"/>
      <c r="DQ56" s="1718"/>
      <c r="DR56" s="1720"/>
      <c r="DS56" s="1231"/>
      <c r="DT56" s="1718"/>
      <c r="DU56" s="1719"/>
      <c r="DV56" s="1231"/>
      <c r="DW56" s="1718"/>
      <c r="DX56" s="1719"/>
      <c r="DY56" s="1231"/>
      <c r="DZ56" s="1718"/>
      <c r="EA56" s="1719"/>
      <c r="EB56" s="1231"/>
      <c r="EC56" s="1718"/>
      <c r="ED56" s="1719"/>
      <c r="EE56" s="1231"/>
      <c r="EF56" s="1718"/>
      <c r="EG56" s="1719"/>
      <c r="EH56" s="1231"/>
      <c r="EI56" s="1718"/>
      <c r="EJ56" s="1719"/>
    </row>
    <row r="57" spans="1:140" thickBot="1" x14ac:dyDescent="0.3">
      <c r="A57" s="16"/>
      <c r="B57" s="141" t="s">
        <v>374</v>
      </c>
      <c r="C57" s="130">
        <f>COUNTIF($O$20:$O$24,"NW")</f>
        <v>0</v>
      </c>
      <c r="D57" s="132">
        <f>COUNTIF($O$20:$O$24,"ND")</f>
        <v>0</v>
      </c>
      <c r="E57" s="1818">
        <f>COUNTIF($O$20:$O$24,"NL")</f>
        <v>0</v>
      </c>
      <c r="F57" s="1819"/>
      <c r="G57" s="364"/>
      <c r="H57" s="144" t="s">
        <v>374</v>
      </c>
      <c r="I57" s="145">
        <f>COUNTIF(I23,"NW")</f>
        <v>0</v>
      </c>
      <c r="J57" s="1029">
        <f>COUNTIF(I23,"ND")</f>
        <v>0</v>
      </c>
      <c r="K57" s="1926">
        <f>COUNTIF(I23,"NL")</f>
        <v>0</v>
      </c>
      <c r="L57" s="1927"/>
      <c r="M57" s="364"/>
      <c r="N57" s="290" t="s">
        <v>374</v>
      </c>
      <c r="O57" s="291">
        <f>COUNTIF($I$39,"NW")</f>
        <v>0</v>
      </c>
      <c r="P57" s="1043">
        <f>COUNTIF($I$39,"ND")</f>
        <v>0</v>
      </c>
      <c r="Q57" s="2041">
        <f>COUNTIF($I$39,"NL")</f>
        <v>0</v>
      </c>
      <c r="R57" s="2042"/>
      <c r="S57" s="364"/>
      <c r="T57" s="2002" t="s">
        <v>374</v>
      </c>
      <c r="U57" s="2003"/>
      <c r="V57" s="603">
        <f t="shared" si="11"/>
        <v>0</v>
      </c>
      <c r="W57" s="606">
        <f t="shared" si="11"/>
        <v>0</v>
      </c>
      <c r="X57" s="1004">
        <f t="shared" si="11"/>
        <v>0</v>
      </c>
      <c r="Y57" s="822"/>
      <c r="Z57" s="822"/>
      <c r="AA57" s="360"/>
      <c r="AB57" s="360"/>
      <c r="AC57" s="1102"/>
      <c r="AD57" s="367"/>
      <c r="AE57" s="368"/>
      <c r="AF57" s="369"/>
      <c r="AG57" s="373"/>
      <c r="AH57" s="822"/>
      <c r="AI57" s="959"/>
      <c r="AJ57" s="1275"/>
      <c r="AK57" s="929"/>
      <c r="AL57" s="828"/>
      <c r="AM57" s="1059"/>
      <c r="AN57" s="1059"/>
      <c r="AO57" s="1058"/>
      <c r="AP57" s="1058"/>
      <c r="AQ57" s="404"/>
      <c r="AR57" s="20"/>
      <c r="AS57" s="329"/>
      <c r="AT57" s="307"/>
      <c r="AU57" s="21"/>
      <c r="AV57" s="402"/>
      <c r="AW57" s="403"/>
      <c r="AX57" s="398"/>
      <c r="AY57" s="307"/>
      <c r="AZ57" s="348"/>
      <c r="BA57" s="390"/>
      <c r="BB57" s="415"/>
      <c r="BC57" s="416"/>
      <c r="BD57" s="350"/>
      <c r="BE57" s="348"/>
      <c r="BF57" s="390"/>
      <c r="BG57" s="415"/>
      <c r="BH57" s="416"/>
      <c r="BI57" s="350"/>
      <c r="BJ57" s="348"/>
      <c r="BK57" s="390"/>
      <c r="BL57" s="415"/>
      <c r="BM57" s="416"/>
      <c r="BN57" s="350"/>
      <c r="BO57" s="349"/>
      <c r="BP57" s="407"/>
      <c r="BQ57" s="415"/>
      <c r="BR57" s="416"/>
      <c r="BS57" s="307"/>
      <c r="BT57" s="348"/>
      <c r="BU57" s="408"/>
      <c r="BV57" s="415"/>
      <c r="BW57" s="416"/>
      <c r="BX57" s="350"/>
      <c r="BY57" s="349"/>
      <c r="BZ57" s="407"/>
      <c r="CA57" s="415"/>
      <c r="CB57" s="416"/>
      <c r="CC57" s="307"/>
      <c r="CD57" s="348"/>
      <c r="CE57" s="408"/>
      <c r="CF57" s="415"/>
      <c r="CG57" s="416"/>
      <c r="CH57" s="307"/>
      <c r="CI57" s="348"/>
      <c r="CJ57" s="408"/>
      <c r="CK57" s="409"/>
      <c r="CL57" s="410"/>
      <c r="CM57" s="411"/>
      <c r="CN57" s="412"/>
      <c r="CO57" s="1462"/>
      <c r="CP57" s="1203"/>
      <c r="CQ57" s="785" t="e">
        <f t="shared" si="7"/>
        <v>#DIV/0!</v>
      </c>
      <c r="CR57" s="1116"/>
      <c r="CS57" s="786" t="e">
        <f t="shared" si="0"/>
        <v>#DIV/0!</v>
      </c>
      <c r="CT57" s="1114"/>
      <c r="CU57" s="1199" t="e">
        <f t="shared" si="1"/>
        <v>#DIV/0!</v>
      </c>
      <c r="CV57" s="1115"/>
      <c r="CW57" s="1208" t="e">
        <f t="shared" si="2"/>
        <v>#DIV/0!</v>
      </c>
      <c r="CX57" s="1214"/>
      <c r="CY57" s="1210" t="e">
        <f t="shared" si="3"/>
        <v>#DIV/0!</v>
      </c>
      <c r="CZ57" s="1116"/>
      <c r="DA57" s="1207" t="e">
        <f t="shared" si="4"/>
        <v>#DIV/0!</v>
      </c>
      <c r="DB57" s="1114"/>
      <c r="DC57" s="1196" t="e">
        <f t="shared" si="5"/>
        <v>#DIV/0!</v>
      </c>
      <c r="DD57" s="1115"/>
      <c r="DE57" s="1208" t="e">
        <f t="shared" si="6"/>
        <v>#DIV/0!</v>
      </c>
      <c r="DF57" s="1459"/>
      <c r="DG57" s="1231"/>
      <c r="DH57" s="1720"/>
      <c r="DI57" s="1721"/>
      <c r="DJ57" s="1231"/>
      <c r="DK57" s="1718"/>
      <c r="DL57" s="1720"/>
      <c r="DM57" s="1231"/>
      <c r="DN57" s="1718"/>
      <c r="DO57" s="1720"/>
      <c r="DP57" s="1231"/>
      <c r="DQ57" s="1718"/>
      <c r="DR57" s="1720"/>
      <c r="DS57" s="1231"/>
      <c r="DT57" s="1718"/>
      <c r="DU57" s="1719"/>
      <c r="DV57" s="1231"/>
      <c r="DW57" s="1718"/>
      <c r="DX57" s="1719"/>
      <c r="DY57" s="1231"/>
      <c r="DZ57" s="1718"/>
      <c r="EA57" s="1719"/>
      <c r="EB57" s="1231"/>
      <c r="EC57" s="1718"/>
      <c r="ED57" s="1719"/>
      <c r="EE57" s="1231"/>
      <c r="EF57" s="1718"/>
      <c r="EG57" s="1719"/>
      <c r="EH57" s="1231"/>
      <c r="EI57" s="1718"/>
      <c r="EJ57" s="1719"/>
    </row>
    <row r="58" spans="1:140" thickBot="1" x14ac:dyDescent="0.3">
      <c r="A58" s="840"/>
      <c r="B58" s="148"/>
      <c r="C58" s="60"/>
      <c r="D58" s="60"/>
      <c r="E58" s="60"/>
      <c r="F58" s="60"/>
      <c r="G58" s="325"/>
      <c r="H58" s="148"/>
      <c r="I58" s="60"/>
      <c r="J58" s="60"/>
      <c r="K58" s="60"/>
      <c r="L58" s="60"/>
      <c r="M58" s="325"/>
      <c r="N58" s="148"/>
      <c r="O58" s="60"/>
      <c r="P58" s="60"/>
      <c r="Q58" s="60"/>
      <c r="R58" s="60"/>
      <c r="S58" s="325"/>
      <c r="T58" s="497"/>
      <c r="U58" s="497"/>
      <c r="V58" s="60"/>
      <c r="W58" s="60"/>
      <c r="X58" s="60"/>
      <c r="Y58" s="822"/>
      <c r="Z58" s="822"/>
      <c r="AA58" s="1870" t="s">
        <v>373</v>
      </c>
      <c r="AB58" s="1871"/>
      <c r="AC58" s="1102"/>
      <c r="AD58" s="367"/>
      <c r="AE58" s="368"/>
      <c r="AF58" s="369"/>
      <c r="AG58" s="373"/>
      <c r="AH58" s="822"/>
      <c r="AI58" s="959"/>
      <c r="AJ58" s="1275"/>
      <c r="AK58" s="929"/>
      <c r="AL58" s="828"/>
      <c r="AM58" s="1059"/>
      <c r="AN58" s="1059"/>
      <c r="AO58" s="1058"/>
      <c r="AP58" s="1058"/>
      <c r="AQ58" s="404"/>
      <c r="AR58" s="20"/>
      <c r="AS58" s="329"/>
      <c r="AT58" s="307"/>
      <c r="AU58" s="21"/>
      <c r="AV58" s="402"/>
      <c r="AW58" s="403"/>
      <c r="AX58" s="398"/>
      <c r="AY58" s="307"/>
      <c r="AZ58" s="348"/>
      <c r="BA58" s="390"/>
      <c r="BB58" s="415"/>
      <c r="BC58" s="416"/>
      <c r="BD58" s="350"/>
      <c r="BE58" s="348"/>
      <c r="BF58" s="390"/>
      <c r="BG58" s="415"/>
      <c r="BH58" s="416"/>
      <c r="BI58" s="350"/>
      <c r="BJ58" s="348"/>
      <c r="BK58" s="390"/>
      <c r="BL58" s="415"/>
      <c r="BM58" s="416"/>
      <c r="BN58" s="350"/>
      <c r="BO58" s="349"/>
      <c r="BP58" s="407"/>
      <c r="BQ58" s="415"/>
      <c r="BR58" s="416"/>
      <c r="BS58" s="307"/>
      <c r="BT58" s="348"/>
      <c r="BU58" s="408"/>
      <c r="BV58" s="415"/>
      <c r="BW58" s="416"/>
      <c r="BX58" s="350"/>
      <c r="BY58" s="349"/>
      <c r="BZ58" s="407"/>
      <c r="CA58" s="415"/>
      <c r="CB58" s="416"/>
      <c r="CC58" s="307"/>
      <c r="CD58" s="348"/>
      <c r="CE58" s="408"/>
      <c r="CF58" s="415"/>
      <c r="CG58" s="416"/>
      <c r="CH58" s="307"/>
      <c r="CI58" s="348"/>
      <c r="CJ58" s="408"/>
      <c r="CK58" s="409"/>
      <c r="CL58" s="410"/>
      <c r="CM58" s="411"/>
      <c r="CN58" s="412"/>
      <c r="CO58" s="1197"/>
      <c r="CP58" s="1072"/>
      <c r="CQ58" s="794"/>
      <c r="CR58" s="792"/>
      <c r="CS58" s="793"/>
      <c r="CT58" s="794"/>
      <c r="CU58" s="1200"/>
      <c r="CV58" s="791"/>
      <c r="CW58" s="1197"/>
      <c r="CX58" s="1209"/>
      <c r="CY58" s="1211"/>
      <c r="CZ58" s="792"/>
      <c r="DA58" s="793"/>
      <c r="DB58" s="794"/>
      <c r="DC58" s="794"/>
      <c r="DD58" s="791"/>
      <c r="DE58" s="1197"/>
      <c r="DF58" s="1460"/>
      <c r="DG58" s="1234"/>
      <c r="DH58" s="1716"/>
      <c r="DI58" s="1717"/>
      <c r="DJ58" s="1234"/>
      <c r="DK58" s="1714"/>
      <c r="DL58" s="1716"/>
      <c r="DM58" s="1234"/>
      <c r="DN58" s="1714"/>
      <c r="DO58" s="1716"/>
      <c r="DP58" s="1234"/>
      <c r="DQ58" s="1714"/>
      <c r="DR58" s="1716"/>
      <c r="DS58" s="1234"/>
      <c r="DT58" s="1714"/>
      <c r="DU58" s="1715"/>
      <c r="DV58" s="1234"/>
      <c r="DW58" s="1714"/>
      <c r="DX58" s="1715"/>
      <c r="DY58" s="1234"/>
      <c r="DZ58" s="1714"/>
      <c r="EA58" s="1715"/>
      <c r="EB58" s="1234"/>
      <c r="EC58" s="1714"/>
      <c r="ED58" s="1715"/>
      <c r="EE58" s="1234"/>
      <c r="EF58" s="1714"/>
      <c r="EG58" s="1715"/>
      <c r="EH58" s="1234"/>
      <c r="EI58" s="1714"/>
      <c r="EJ58" s="1715"/>
    </row>
    <row r="59" spans="1:140" x14ac:dyDescent="0.25">
      <c r="A59" s="840"/>
      <c r="B59" s="1762" t="s">
        <v>385</v>
      </c>
      <c r="C59" s="1763"/>
      <c r="D59" s="1763"/>
      <c r="E59" s="1763"/>
      <c r="F59" s="1763"/>
      <c r="G59" s="1763"/>
      <c r="H59" s="1763"/>
      <c r="I59" s="1763"/>
      <c r="J59" s="1763"/>
      <c r="K59" s="1763"/>
      <c r="L59" s="1763"/>
      <c r="M59" s="1763"/>
      <c r="N59" s="1763"/>
      <c r="O59" s="1763"/>
      <c r="P59" s="1763"/>
      <c r="Q59" s="1763"/>
      <c r="R59" s="1763"/>
      <c r="S59" s="1763"/>
      <c r="T59" s="1763"/>
      <c r="U59" s="1763"/>
      <c r="V59" s="1763"/>
      <c r="W59" s="1763"/>
      <c r="X59" s="1764"/>
      <c r="Y59" s="822"/>
      <c r="Z59" s="822"/>
      <c r="AA59" s="1875"/>
      <c r="AB59" s="1875"/>
      <c r="AC59" s="1102"/>
      <c r="AD59" s="367"/>
      <c r="AE59" s="368"/>
      <c r="AF59" s="369"/>
      <c r="AG59" s="373"/>
      <c r="AH59" s="822"/>
      <c r="AI59" s="421"/>
      <c r="AJ59" s="1277"/>
      <c r="AK59" s="1868" t="s">
        <v>375</v>
      </c>
      <c r="AL59" s="1869"/>
      <c r="AM59" s="512"/>
      <c r="AN59" s="512"/>
      <c r="AO59" s="512"/>
      <c r="AP59" s="512"/>
      <c r="AQ59" s="19">
        <f t="shared" ref="AQ59:CL59" si="12">SUM(AQ4:AQ58)</f>
        <v>0</v>
      </c>
      <c r="AR59" s="19">
        <f t="shared" si="12"/>
        <v>0</v>
      </c>
      <c r="AS59" s="19">
        <f t="shared" si="12"/>
        <v>0</v>
      </c>
      <c r="AT59" s="400">
        <f t="shared" si="12"/>
        <v>0</v>
      </c>
      <c r="AU59" s="22">
        <f t="shared" si="12"/>
        <v>0</v>
      </c>
      <c r="AV59" s="79">
        <f t="shared" si="12"/>
        <v>0</v>
      </c>
      <c r="AW59" s="19">
        <f t="shared" si="12"/>
        <v>0</v>
      </c>
      <c r="AX59" s="19">
        <f t="shared" si="12"/>
        <v>0</v>
      </c>
      <c r="AY59" s="399">
        <f t="shared" si="12"/>
        <v>0</v>
      </c>
      <c r="AZ59" s="22">
        <f t="shared" si="12"/>
        <v>0</v>
      </c>
      <c r="BA59" s="79">
        <f t="shared" si="12"/>
        <v>0</v>
      </c>
      <c r="BB59" s="19">
        <f t="shared" si="12"/>
        <v>0</v>
      </c>
      <c r="BC59" s="19">
        <f t="shared" si="12"/>
        <v>0</v>
      </c>
      <c r="BD59" s="399">
        <f t="shared" si="12"/>
        <v>0</v>
      </c>
      <c r="BE59" s="22">
        <f t="shared" si="12"/>
        <v>0</v>
      </c>
      <c r="BF59" s="79">
        <f t="shared" si="12"/>
        <v>0</v>
      </c>
      <c r="BG59" s="19">
        <f t="shared" si="12"/>
        <v>0</v>
      </c>
      <c r="BH59" s="19">
        <f t="shared" si="12"/>
        <v>0</v>
      </c>
      <c r="BI59" s="399">
        <f t="shared" si="12"/>
        <v>0</v>
      </c>
      <c r="BJ59" s="22">
        <f t="shared" si="12"/>
        <v>0</v>
      </c>
      <c r="BK59" s="79">
        <f t="shared" si="12"/>
        <v>0</v>
      </c>
      <c r="BL59" s="405">
        <f t="shared" si="12"/>
        <v>0</v>
      </c>
      <c r="BM59" s="383">
        <f t="shared" si="12"/>
        <v>0</v>
      </c>
      <c r="BN59" s="406">
        <f t="shared" si="12"/>
        <v>0</v>
      </c>
      <c r="BO59" s="384">
        <f t="shared" si="12"/>
        <v>0</v>
      </c>
      <c r="BP59" s="385">
        <f t="shared" si="12"/>
        <v>0</v>
      </c>
      <c r="BQ59" s="405">
        <f t="shared" si="12"/>
        <v>0</v>
      </c>
      <c r="BR59" s="383">
        <f t="shared" si="12"/>
        <v>0</v>
      </c>
      <c r="BS59" s="406">
        <f t="shared" si="12"/>
        <v>0</v>
      </c>
      <c r="BT59" s="384">
        <f t="shared" si="12"/>
        <v>0</v>
      </c>
      <c r="BU59" s="385">
        <f t="shared" si="12"/>
        <v>0</v>
      </c>
      <c r="BV59" s="405">
        <f t="shared" si="12"/>
        <v>0</v>
      </c>
      <c r="BW59" s="383">
        <f t="shared" si="12"/>
        <v>0</v>
      </c>
      <c r="BX59" s="406">
        <f t="shared" si="12"/>
        <v>0</v>
      </c>
      <c r="BY59" s="384">
        <f t="shared" si="12"/>
        <v>0</v>
      </c>
      <c r="BZ59" s="385">
        <f t="shared" si="12"/>
        <v>0</v>
      </c>
      <c r="CA59" s="405">
        <f t="shared" si="12"/>
        <v>0</v>
      </c>
      <c r="CB59" s="383">
        <f t="shared" si="12"/>
        <v>0</v>
      </c>
      <c r="CC59" s="406">
        <f t="shared" si="12"/>
        <v>0</v>
      </c>
      <c r="CD59" s="384">
        <f t="shared" si="12"/>
        <v>0</v>
      </c>
      <c r="CE59" s="385">
        <f t="shared" si="12"/>
        <v>0</v>
      </c>
      <c r="CF59" s="405">
        <f t="shared" si="12"/>
        <v>0</v>
      </c>
      <c r="CG59" s="383">
        <f t="shared" si="12"/>
        <v>0</v>
      </c>
      <c r="CH59" s="406">
        <f t="shared" si="12"/>
        <v>0</v>
      </c>
      <c r="CI59" s="384">
        <f t="shared" si="12"/>
        <v>0</v>
      </c>
      <c r="CJ59" s="385">
        <f t="shared" si="12"/>
        <v>0</v>
      </c>
      <c r="CK59" s="1012">
        <f t="shared" si="12"/>
        <v>0</v>
      </c>
      <c r="CL59" s="1012">
        <f t="shared" si="12"/>
        <v>0</v>
      </c>
      <c r="CM59" s="413" t="e">
        <f>AVERAGE(CM4:CM58)</f>
        <v>#DIV/0!</v>
      </c>
      <c r="CN59" s="414" t="e">
        <f>AVERAGE(CN4:CN58)</f>
        <v>#DIV/0!</v>
      </c>
      <c r="CO59" s="822"/>
      <c r="CP59" s="822"/>
      <c r="CQ59" s="822"/>
      <c r="CR59" s="822"/>
      <c r="CS59" s="822"/>
      <c r="CT59" s="822"/>
      <c r="CU59" s="822"/>
      <c r="CV59" s="822"/>
      <c r="CW59" s="822"/>
      <c r="CX59" s="822"/>
      <c r="CY59" s="822"/>
      <c r="CZ59" s="822"/>
      <c r="DA59" s="822"/>
      <c r="DB59" s="822"/>
      <c r="DC59" s="822"/>
    </row>
    <row r="60" spans="1:140" ht="15" x14ac:dyDescent="0.25">
      <c r="A60" s="822"/>
      <c r="B60" s="423"/>
      <c r="C60" s="419"/>
      <c r="D60" s="1768" t="s">
        <v>386</v>
      </c>
      <c r="E60" s="1768"/>
      <c r="F60" s="1768"/>
      <c r="G60" s="2040"/>
      <c r="H60" s="1820" t="s">
        <v>387</v>
      </c>
      <c r="I60" s="1768"/>
      <c r="J60" s="1768"/>
      <c r="K60" s="1768"/>
      <c r="L60" s="1768"/>
      <c r="M60" s="1768"/>
      <c r="N60" s="1768" t="s">
        <v>388</v>
      </c>
      <c r="O60" s="1768"/>
      <c r="P60" s="1768"/>
      <c r="Q60" s="1768"/>
      <c r="R60" s="1768"/>
      <c r="S60" s="1768"/>
      <c r="T60" s="1768" t="s">
        <v>389</v>
      </c>
      <c r="U60" s="1768"/>
      <c r="V60" s="1768"/>
      <c r="W60" s="1768"/>
      <c r="X60" s="1770"/>
      <c r="Y60" s="822"/>
      <c r="Z60" s="1253"/>
      <c r="AA60" s="2079"/>
      <c r="AB60" s="2079"/>
      <c r="AC60" s="60"/>
      <c r="AD60" s="367"/>
      <c r="AE60" s="368"/>
      <c r="AF60" s="369"/>
      <c r="AG60" s="373"/>
      <c r="AH60" s="822"/>
      <c r="AI60" s="822"/>
      <c r="AK60" s="976"/>
      <c r="AL60" s="976"/>
      <c r="AM60" s="976"/>
      <c r="AN60" s="976"/>
      <c r="AO60" s="976"/>
      <c r="AP60" s="976"/>
      <c r="AQ60" s="645" t="s">
        <v>144</v>
      </c>
      <c r="AR60" s="642" t="s">
        <v>145</v>
      </c>
      <c r="AS60" s="642" t="s">
        <v>146</v>
      </c>
      <c r="AT60" s="642" t="s">
        <v>26</v>
      </c>
      <c r="AU60" s="642" t="s">
        <v>27</v>
      </c>
      <c r="AV60" s="643" t="s">
        <v>28</v>
      </c>
      <c r="AW60" s="645" t="s">
        <v>144</v>
      </c>
      <c r="AX60" s="635" t="s">
        <v>145</v>
      </c>
      <c r="AY60" s="659" t="s">
        <v>26</v>
      </c>
      <c r="AZ60" s="642" t="s">
        <v>27</v>
      </c>
      <c r="BA60" s="660" t="s">
        <v>28</v>
      </c>
      <c r="BB60" s="645" t="s">
        <v>144</v>
      </c>
      <c r="BC60" s="635" t="s">
        <v>145</v>
      </c>
      <c r="BD60" s="635" t="s">
        <v>26</v>
      </c>
      <c r="BE60" s="642" t="s">
        <v>27</v>
      </c>
      <c r="BF60" s="660" t="s">
        <v>28</v>
      </c>
      <c r="BG60" s="645" t="s">
        <v>144</v>
      </c>
      <c r="BH60" s="635" t="s">
        <v>145</v>
      </c>
      <c r="BI60" s="635" t="s">
        <v>26</v>
      </c>
      <c r="BJ60" s="642" t="s">
        <v>27</v>
      </c>
      <c r="BK60" s="660" t="s">
        <v>28</v>
      </c>
      <c r="BL60" s="645" t="s">
        <v>144</v>
      </c>
      <c r="BM60" s="642" t="s">
        <v>145</v>
      </c>
      <c r="BN60" s="642" t="s">
        <v>26</v>
      </c>
      <c r="BO60" s="642" t="s">
        <v>27</v>
      </c>
      <c r="BP60" s="660" t="s">
        <v>28</v>
      </c>
      <c r="BQ60" s="645" t="s">
        <v>144</v>
      </c>
      <c r="BR60" s="635" t="s">
        <v>145</v>
      </c>
      <c r="BS60" s="635" t="s">
        <v>26</v>
      </c>
      <c r="BT60" s="642" t="s">
        <v>27</v>
      </c>
      <c r="BU60" s="660" t="s">
        <v>28</v>
      </c>
      <c r="BV60" s="645" t="s">
        <v>144</v>
      </c>
      <c r="BW60" s="642" t="s">
        <v>145</v>
      </c>
      <c r="BX60" s="642" t="s">
        <v>26</v>
      </c>
      <c r="BY60" s="642" t="s">
        <v>27</v>
      </c>
      <c r="BZ60" s="660" t="s">
        <v>28</v>
      </c>
      <c r="CA60" s="645" t="s">
        <v>144</v>
      </c>
      <c r="CB60" s="635" t="s">
        <v>145</v>
      </c>
      <c r="CC60" s="635" t="s">
        <v>26</v>
      </c>
      <c r="CD60" s="642" t="s">
        <v>27</v>
      </c>
      <c r="CE60" s="660" t="s">
        <v>28</v>
      </c>
      <c r="CF60" s="645" t="s">
        <v>144</v>
      </c>
      <c r="CG60" s="635" t="s">
        <v>145</v>
      </c>
      <c r="CH60" s="635" t="s">
        <v>26</v>
      </c>
      <c r="CI60" s="642" t="s">
        <v>27</v>
      </c>
      <c r="CJ60" s="660" t="s">
        <v>28</v>
      </c>
      <c r="CK60" s="661" t="s">
        <v>151</v>
      </c>
      <c r="CL60" s="646" t="s">
        <v>152</v>
      </c>
      <c r="CM60" s="2038" t="e">
        <f>AVERAGE(CM59,CN59)</f>
        <v>#DIV/0!</v>
      </c>
      <c r="CN60" s="2039"/>
      <c r="CO60" s="822"/>
      <c r="CP60" s="822"/>
      <c r="CQ60" s="822"/>
      <c r="CR60" s="822"/>
      <c r="CS60" s="822"/>
      <c r="CT60" s="822"/>
      <c r="CU60" s="822"/>
      <c r="CV60" s="822"/>
      <c r="CW60" s="822"/>
      <c r="CX60" s="822"/>
      <c r="CY60" s="822"/>
      <c r="CZ60" s="822"/>
      <c r="DA60" s="822"/>
      <c r="DB60" s="822"/>
      <c r="DC60" s="822"/>
    </row>
    <row r="61" spans="1:140" thickBot="1" x14ac:dyDescent="0.3">
      <c r="A61" s="822"/>
      <c r="B61" s="1216"/>
      <c r="C61" s="1217"/>
      <c r="D61" s="1217"/>
      <c r="E61" s="418"/>
      <c r="F61" s="418"/>
      <c r="G61" s="418"/>
      <c r="H61" s="1820" t="s">
        <v>59</v>
      </c>
      <c r="I61" s="1768"/>
      <c r="J61" s="1218" t="s">
        <v>562</v>
      </c>
      <c r="K61" s="1768" t="s">
        <v>73</v>
      </c>
      <c r="L61" s="1768"/>
      <c r="M61" s="1768"/>
      <c r="N61" s="1768" t="s">
        <v>59</v>
      </c>
      <c r="O61" s="1768"/>
      <c r="P61" s="1218" t="s">
        <v>562</v>
      </c>
      <c r="Q61" s="1768" t="s">
        <v>73</v>
      </c>
      <c r="R61" s="1768"/>
      <c r="S61" s="1768"/>
      <c r="T61" s="1768" t="s">
        <v>59</v>
      </c>
      <c r="U61" s="1768"/>
      <c r="V61" s="1768"/>
      <c r="W61" s="1768" t="s">
        <v>73</v>
      </c>
      <c r="X61" s="1770"/>
      <c r="Y61" s="822"/>
      <c r="Z61" s="1253"/>
      <c r="AA61" s="961"/>
      <c r="AB61" s="1254"/>
      <c r="AC61" s="1254"/>
      <c r="AD61" s="374"/>
      <c r="AE61" s="375"/>
      <c r="AF61" s="376"/>
      <c r="AG61" s="377"/>
      <c r="AH61" s="822"/>
      <c r="AI61" s="822"/>
      <c r="AK61" s="976" t="s">
        <v>379</v>
      </c>
      <c r="AL61" s="976"/>
      <c r="AM61" s="976"/>
      <c r="AN61" s="976"/>
      <c r="AO61" s="976"/>
      <c r="AP61" s="976"/>
      <c r="AQ61" s="927"/>
      <c r="AR61" s="10"/>
      <c r="AS61" s="391"/>
      <c r="AT61" s="10"/>
      <c r="AU61" s="10"/>
      <c r="AV61" s="401"/>
      <c r="AW61" s="1855" t="s">
        <v>148</v>
      </c>
      <c r="AX61" s="1856"/>
      <c r="AY61" s="1856"/>
      <c r="AZ61" s="1856"/>
      <c r="BA61" s="1856"/>
      <c r="BB61" s="1855" t="s">
        <v>7</v>
      </c>
      <c r="BC61" s="1856"/>
      <c r="BD61" s="1856"/>
      <c r="BE61" s="1856"/>
      <c r="BF61" s="1856"/>
      <c r="BG61" s="1855" t="s">
        <v>8</v>
      </c>
      <c r="BH61" s="1856"/>
      <c r="BI61" s="1856"/>
      <c r="BJ61" s="1856"/>
      <c r="BK61" s="1857"/>
      <c r="BL61" s="1855" t="s">
        <v>9</v>
      </c>
      <c r="BM61" s="1856"/>
      <c r="BN61" s="1856"/>
      <c r="BO61" s="1856"/>
      <c r="BP61" s="1857"/>
      <c r="BQ61" s="1855" t="s">
        <v>11</v>
      </c>
      <c r="BR61" s="1856"/>
      <c r="BS61" s="1856"/>
      <c r="BT61" s="1856"/>
      <c r="BU61" s="1856"/>
      <c r="BV61" s="1855" t="s">
        <v>12</v>
      </c>
      <c r="BW61" s="1856"/>
      <c r="BX61" s="1856"/>
      <c r="BY61" s="1856"/>
      <c r="BZ61" s="1857"/>
      <c r="CA61" s="1855" t="s">
        <v>149</v>
      </c>
      <c r="CB61" s="1856"/>
      <c r="CC61" s="1856"/>
      <c r="CD61" s="1856"/>
      <c r="CE61" s="1856"/>
      <c r="CF61" s="1855" t="s">
        <v>13</v>
      </c>
      <c r="CG61" s="1856"/>
      <c r="CH61" s="1856"/>
      <c r="CI61" s="1856"/>
      <c r="CJ61" s="1856"/>
      <c r="CK61" s="927"/>
      <c r="CL61" s="10"/>
      <c r="CM61" s="1858" t="s">
        <v>380</v>
      </c>
      <c r="CN61" s="1859"/>
      <c r="CO61" s="822"/>
      <c r="CP61" s="822"/>
      <c r="CQ61" s="822"/>
      <c r="CR61" s="822"/>
      <c r="CS61" s="822"/>
      <c r="CT61" s="822"/>
      <c r="CU61" s="822"/>
      <c r="CV61" s="822"/>
      <c r="CW61" s="822"/>
      <c r="CX61" s="822"/>
      <c r="CY61" s="822"/>
      <c r="CZ61" s="822"/>
      <c r="DA61" s="822"/>
      <c r="DB61" s="822"/>
      <c r="DC61" s="822"/>
    </row>
    <row r="62" spans="1:140" ht="16.5" thickBot="1" x14ac:dyDescent="0.3">
      <c r="A62" s="822"/>
      <c r="B62" s="1722" t="s">
        <v>7</v>
      </c>
      <c r="C62" s="1723"/>
      <c r="D62" s="1724"/>
      <c r="E62" s="1725"/>
      <c r="F62" s="1725"/>
      <c r="G62" s="1742"/>
      <c r="H62" s="1729" t="s">
        <v>35</v>
      </c>
      <c r="I62" s="1730"/>
      <c r="J62" s="1108" t="s">
        <v>35</v>
      </c>
      <c r="K62" s="1893" t="s">
        <v>35</v>
      </c>
      <c r="L62" s="1726"/>
      <c r="M62" s="1728"/>
      <c r="N62" s="1729" t="s">
        <v>35</v>
      </c>
      <c r="O62" s="1730"/>
      <c r="P62" s="1108" t="s">
        <v>35</v>
      </c>
      <c r="Q62" s="1893" t="s">
        <v>35</v>
      </c>
      <c r="R62" s="1726"/>
      <c r="S62" s="1728"/>
      <c r="T62" s="1729" t="s">
        <v>35</v>
      </c>
      <c r="U62" s="1726"/>
      <c r="V62" s="1894"/>
      <c r="W62" s="1893" t="s">
        <v>35</v>
      </c>
      <c r="X62" s="1731"/>
      <c r="Y62" s="822"/>
      <c r="Z62" s="1255"/>
      <c r="AA62" s="961"/>
      <c r="AB62" s="961"/>
      <c r="AC62" s="60"/>
      <c r="AD62" s="1102"/>
      <c r="AE62" s="1225"/>
      <c r="AF62" s="1236"/>
      <c r="AG62" s="1175"/>
      <c r="AH62" s="822"/>
      <c r="AI62" s="822"/>
      <c r="AK62" s="890" t="s">
        <v>347</v>
      </c>
      <c r="AL62" s="968"/>
      <c r="AM62" s="1055"/>
      <c r="AN62" s="1055"/>
      <c r="AO62" s="1055"/>
      <c r="AP62" s="1055"/>
      <c r="AQ62" s="916"/>
      <c r="AR62" s="325"/>
      <c r="AS62" s="359"/>
      <c r="AT62" s="325"/>
      <c r="AU62" s="325"/>
      <c r="AV62" s="325"/>
      <c r="AW62" s="325"/>
      <c r="AX62" s="325"/>
      <c r="AY62" s="325"/>
      <c r="AZ62" s="325"/>
      <c r="BA62" s="325"/>
      <c r="BB62" s="325"/>
      <c r="BC62" s="325"/>
      <c r="BD62" s="325"/>
      <c r="BE62" s="325"/>
      <c r="BF62" s="325"/>
      <c r="BG62" s="325"/>
      <c r="BH62" s="325"/>
      <c r="BI62" s="325"/>
      <c r="BJ62" s="325"/>
      <c r="BK62" s="325"/>
      <c r="BL62" s="325"/>
      <c r="BM62" s="325"/>
      <c r="BN62" s="305"/>
      <c r="BO62" s="392"/>
      <c r="BP62" s="392"/>
      <c r="BQ62" s="392"/>
      <c r="BR62" s="392"/>
      <c r="BS62" s="309"/>
      <c r="BT62" s="387"/>
      <c r="BU62" s="393"/>
      <c r="BV62" s="325"/>
      <c r="BW62" s="325"/>
      <c r="BX62" s="305"/>
      <c r="BY62" s="392"/>
      <c r="BZ62" s="392"/>
      <c r="CA62" s="392"/>
      <c r="CB62" s="392"/>
      <c r="CC62" s="309"/>
      <c r="CD62" s="387"/>
      <c r="CE62" s="393"/>
      <c r="CF62" s="392"/>
      <c r="CG62" s="392"/>
      <c r="CH62" s="309"/>
      <c r="CI62" s="387"/>
      <c r="CJ62" s="393"/>
      <c r="CK62" s="1011"/>
      <c r="CL62" s="1011"/>
      <c r="CM62" s="394"/>
      <c r="CN62" s="394"/>
      <c r="CO62" s="169"/>
      <c r="CP62" s="822"/>
      <c r="CQ62" s="822"/>
      <c r="CR62" s="822"/>
      <c r="CS62" s="822"/>
      <c r="CT62" s="822"/>
      <c r="CU62" s="822"/>
      <c r="CV62" s="822"/>
      <c r="CW62" s="822"/>
      <c r="CX62" s="822"/>
      <c r="CY62" s="822"/>
      <c r="CZ62" s="822"/>
      <c r="DA62" s="822"/>
      <c r="DB62" s="822"/>
      <c r="DC62" s="822"/>
    </row>
    <row r="63" spans="1:140" x14ac:dyDescent="0.25">
      <c r="A63" s="822"/>
      <c r="B63" s="1722" t="s">
        <v>8</v>
      </c>
      <c r="C63" s="1723"/>
      <c r="D63" s="1724"/>
      <c r="E63" s="1725"/>
      <c r="F63" s="1725"/>
      <c r="G63" s="1742"/>
      <c r="H63" s="1729"/>
      <c r="I63" s="1730"/>
      <c r="J63" s="1108"/>
      <c r="K63" s="1893"/>
      <c r="L63" s="1726"/>
      <c r="M63" s="1728"/>
      <c r="N63" s="1729"/>
      <c r="O63" s="1730"/>
      <c r="P63" s="1109"/>
      <c r="Q63" s="1893"/>
      <c r="R63" s="1726"/>
      <c r="S63" s="1728"/>
      <c r="T63" s="1729"/>
      <c r="U63" s="1726"/>
      <c r="V63" s="1894"/>
      <c r="W63" s="1893"/>
      <c r="X63" s="1731"/>
      <c r="Y63" s="1174"/>
      <c r="Z63" s="1237" t="s">
        <v>742</v>
      </c>
      <c r="AA63" s="157" t="s">
        <v>739</v>
      </c>
      <c r="AB63" s="158" t="s">
        <v>299</v>
      </c>
      <c r="AC63" s="158" t="s">
        <v>676</v>
      </c>
      <c r="AD63" s="159" t="s">
        <v>675</v>
      </c>
      <c r="AE63" s="159" t="s">
        <v>674</v>
      </c>
      <c r="AF63" s="160" t="s">
        <v>740</v>
      </c>
      <c r="AG63" s="1171"/>
      <c r="AH63" s="822"/>
      <c r="AI63" s="822"/>
      <c r="AK63" s="934"/>
      <c r="AL63" s="1864"/>
      <c r="AM63" s="1865"/>
      <c r="AN63" s="1862"/>
      <c r="AO63" s="1863"/>
      <c r="AP63" s="1863"/>
      <c r="AQ63" s="1863"/>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05"/>
      <c r="BO63" s="392"/>
      <c r="BP63" s="392"/>
      <c r="BQ63" s="392"/>
      <c r="BR63" s="392"/>
      <c r="BS63" s="309"/>
      <c r="BT63" s="387"/>
      <c r="BU63" s="393"/>
      <c r="BV63" s="325"/>
      <c r="BW63" s="325"/>
      <c r="BX63" s="305"/>
      <c r="BY63" s="392"/>
      <c r="BZ63" s="392"/>
      <c r="CA63" s="392"/>
      <c r="CB63" s="392"/>
      <c r="CC63" s="309"/>
      <c r="CD63" s="387"/>
      <c r="CE63" s="393"/>
      <c r="CF63" s="392"/>
      <c r="CG63" s="392"/>
      <c r="CH63" s="309"/>
      <c r="CI63" s="387"/>
      <c r="CJ63" s="393"/>
      <c r="CK63" s="1011"/>
      <c r="CL63" s="1011"/>
      <c r="CM63" s="394"/>
      <c r="CN63" s="394"/>
      <c r="CO63" s="169"/>
      <c r="CP63" s="822"/>
      <c r="CQ63" s="822"/>
      <c r="CR63" s="822"/>
      <c r="CS63" s="822"/>
      <c r="CT63" s="822"/>
      <c r="CU63" s="822"/>
      <c r="CV63" s="822"/>
      <c r="CW63" s="822"/>
      <c r="CX63" s="822"/>
      <c r="CY63" s="822"/>
      <c r="CZ63" s="822"/>
      <c r="DA63" s="822"/>
      <c r="DB63" s="822"/>
      <c r="DC63" s="822"/>
    </row>
    <row r="64" spans="1:140" ht="15" x14ac:dyDescent="0.25">
      <c r="A64" s="822"/>
      <c r="B64" s="1722" t="s">
        <v>9</v>
      </c>
      <c r="C64" s="1723"/>
      <c r="D64" s="1724"/>
      <c r="E64" s="1725"/>
      <c r="F64" s="1725"/>
      <c r="G64" s="1742"/>
      <c r="H64" s="1729"/>
      <c r="I64" s="1730"/>
      <c r="J64" s="1108"/>
      <c r="K64" s="1893"/>
      <c r="L64" s="1726"/>
      <c r="M64" s="1728"/>
      <c r="N64" s="1729"/>
      <c r="O64" s="1730"/>
      <c r="P64" s="1109"/>
      <c r="Q64" s="1893"/>
      <c r="R64" s="1726"/>
      <c r="S64" s="1728"/>
      <c r="T64" s="1729"/>
      <c r="U64" s="1726"/>
      <c r="V64" s="1894"/>
      <c r="W64" s="1893"/>
      <c r="X64" s="1731"/>
      <c r="Y64" s="1174"/>
      <c r="Z64" s="822"/>
      <c r="AA64" s="64"/>
      <c r="AB64" s="65"/>
      <c r="AC64" s="335"/>
      <c r="AD64" s="336"/>
      <c r="AE64" s="337"/>
      <c r="AF64" s="66"/>
      <c r="AG64" s="1172"/>
      <c r="AH64" s="822"/>
      <c r="AI64" s="822"/>
      <c r="AK64" s="934"/>
      <c r="AL64" s="1866"/>
      <c r="AM64" s="1867"/>
      <c r="AN64" s="1862"/>
      <c r="AO64" s="1863"/>
      <c r="AP64" s="1863"/>
      <c r="AQ64" s="1863"/>
      <c r="AR64" s="916"/>
      <c r="AS64" s="386"/>
      <c r="AT64" s="309"/>
      <c r="AU64" s="310"/>
      <c r="AV64" s="311"/>
      <c r="AW64" s="311"/>
      <c r="AX64" s="311"/>
      <c r="AY64" s="309"/>
      <c r="AZ64" s="387"/>
      <c r="BA64" s="388"/>
      <c r="BB64" s="388"/>
      <c r="BC64" s="388"/>
      <c r="BD64" s="305"/>
      <c r="BE64" s="387"/>
      <c r="BF64" s="388"/>
      <c r="BG64" s="388"/>
      <c r="BH64" s="388"/>
      <c r="BI64" s="305"/>
      <c r="BJ64" s="387"/>
      <c r="BK64" s="388"/>
      <c r="BL64" s="388"/>
      <c r="BM64" s="388"/>
      <c r="BN64" s="305"/>
      <c r="BO64" s="392"/>
      <c r="BP64" s="392"/>
      <c r="BQ64" s="392"/>
      <c r="BR64" s="392"/>
      <c r="BS64" s="309"/>
      <c r="BT64" s="387"/>
      <c r="BU64" s="393"/>
      <c r="BV64" s="388"/>
      <c r="BW64" s="388"/>
      <c r="BX64" s="305"/>
      <c r="BY64" s="392"/>
      <c r="BZ64" s="392"/>
      <c r="CA64" s="392"/>
      <c r="CB64" s="392"/>
      <c r="CC64" s="309"/>
      <c r="CD64" s="387"/>
      <c r="CE64" s="393"/>
      <c r="CF64" s="392"/>
      <c r="CG64" s="392"/>
      <c r="CH64" s="309"/>
      <c r="CI64" s="387"/>
      <c r="CJ64" s="393"/>
      <c r="CK64" s="1011"/>
      <c r="CL64" s="1011"/>
      <c r="CM64" s="394"/>
      <c r="CN64" s="394"/>
      <c r="CO64" s="169"/>
      <c r="CP64" s="822"/>
      <c r="CQ64" s="822"/>
      <c r="CR64" s="822"/>
      <c r="CS64" s="822"/>
      <c r="CT64" s="822"/>
      <c r="CU64" s="822"/>
      <c r="CV64" s="822"/>
      <c r="CW64" s="822"/>
      <c r="CX64" s="822"/>
      <c r="CY64" s="822"/>
      <c r="CZ64" s="822"/>
      <c r="DA64" s="822"/>
      <c r="DB64" s="822"/>
      <c r="DC64" s="822"/>
    </row>
    <row r="65" spans="1:93" ht="15" x14ac:dyDescent="0.25">
      <c r="A65" s="822"/>
      <c r="B65" s="1722" t="s">
        <v>10</v>
      </c>
      <c r="C65" s="1723"/>
      <c r="D65" s="1724"/>
      <c r="E65" s="1725"/>
      <c r="F65" s="1725"/>
      <c r="G65" s="1742"/>
      <c r="H65" s="1729"/>
      <c r="I65" s="1730"/>
      <c r="J65" s="1108"/>
      <c r="K65" s="1893"/>
      <c r="L65" s="1726"/>
      <c r="M65" s="1728"/>
      <c r="N65" s="1729"/>
      <c r="O65" s="1730"/>
      <c r="P65" s="1109"/>
      <c r="Q65" s="1893"/>
      <c r="R65" s="1726"/>
      <c r="S65" s="1728"/>
      <c r="T65" s="1729"/>
      <c r="U65" s="1726"/>
      <c r="V65" s="1894"/>
      <c r="W65" s="1893"/>
      <c r="X65" s="1731"/>
      <c r="Y65" s="1170"/>
      <c r="Z65" s="822"/>
      <c r="AA65" s="64"/>
      <c r="AB65" s="65"/>
      <c r="AC65" s="335"/>
      <c r="AD65" s="336"/>
      <c r="AE65" s="337"/>
      <c r="AF65" s="66"/>
      <c r="AG65" s="1172"/>
      <c r="AH65" s="822"/>
      <c r="AI65" s="822"/>
      <c r="AK65" s="934"/>
      <c r="AL65" s="1866"/>
      <c r="AM65" s="1867"/>
      <c r="AN65" s="1862"/>
      <c r="AO65" s="1863"/>
      <c r="AP65" s="1863"/>
      <c r="AQ65" s="1863"/>
      <c r="AR65" s="916"/>
      <c r="AS65" s="386"/>
      <c r="AT65" s="309"/>
      <c r="AU65" s="310"/>
      <c r="AV65" s="311"/>
      <c r="AW65" s="311"/>
      <c r="AX65" s="311"/>
      <c r="AY65" s="309"/>
      <c r="AZ65" s="387"/>
      <c r="BA65" s="388"/>
      <c r="BB65" s="388"/>
      <c r="BC65" s="388"/>
      <c r="BD65" s="305"/>
      <c r="BE65" s="387"/>
      <c r="BF65" s="388"/>
      <c r="BG65" s="388"/>
      <c r="BH65" s="388"/>
      <c r="BI65" s="305"/>
      <c r="BJ65" s="387"/>
      <c r="BK65" s="388"/>
      <c r="BL65" s="388"/>
      <c r="BM65" s="388"/>
      <c r="BN65" s="305"/>
      <c r="BO65" s="392"/>
      <c r="BP65" s="392"/>
      <c r="BQ65" s="392"/>
      <c r="BR65" s="392"/>
      <c r="BS65" s="309"/>
      <c r="BT65" s="387"/>
      <c r="BU65" s="393"/>
      <c r="BV65" s="388"/>
      <c r="BW65" s="388"/>
      <c r="BX65" s="305"/>
      <c r="BY65" s="392"/>
      <c r="BZ65" s="392"/>
      <c r="CA65" s="392"/>
      <c r="CB65" s="392"/>
      <c r="CC65" s="309"/>
      <c r="CD65" s="387"/>
      <c r="CE65" s="393"/>
      <c r="CF65" s="392"/>
      <c r="CG65" s="392"/>
      <c r="CH65" s="309"/>
      <c r="CI65" s="387"/>
      <c r="CJ65" s="393"/>
      <c r="CK65" s="1011"/>
      <c r="CL65" s="1011"/>
      <c r="CM65" s="394"/>
      <c r="CN65" s="394"/>
      <c r="CO65" s="169"/>
    </row>
    <row r="66" spans="1:93" ht="15" x14ac:dyDescent="0.25">
      <c r="A66" s="827"/>
      <c r="B66" s="1722" t="s">
        <v>11</v>
      </c>
      <c r="C66" s="1723"/>
      <c r="D66" s="1724"/>
      <c r="E66" s="1725"/>
      <c r="F66" s="1725"/>
      <c r="G66" s="1742"/>
      <c r="H66" s="1729"/>
      <c r="I66" s="1730"/>
      <c r="J66" s="1108"/>
      <c r="K66" s="1893"/>
      <c r="L66" s="1726"/>
      <c r="M66" s="1728"/>
      <c r="N66" s="1729"/>
      <c r="O66" s="1730"/>
      <c r="P66" s="1109"/>
      <c r="Q66" s="1893"/>
      <c r="R66" s="1726"/>
      <c r="S66" s="1728"/>
      <c r="T66" s="1729"/>
      <c r="U66" s="1726"/>
      <c r="V66" s="1894"/>
      <c r="W66" s="1893"/>
      <c r="X66" s="1731"/>
      <c r="Y66" s="1170"/>
      <c r="Z66" s="822"/>
      <c r="AA66" s="64"/>
      <c r="AB66" s="65"/>
      <c r="AC66" s="335"/>
      <c r="AD66" s="336"/>
      <c r="AE66" s="337"/>
      <c r="AF66" s="66"/>
      <c r="AG66" s="1172"/>
      <c r="AH66" s="822"/>
      <c r="AI66" s="822"/>
      <c r="AK66" s="934"/>
      <c r="AL66" s="1866"/>
      <c r="AM66" s="1867"/>
      <c r="AN66" s="1862"/>
      <c r="AO66" s="1863"/>
      <c r="AP66" s="1863"/>
      <c r="AQ66" s="1863"/>
      <c r="AR66" s="916"/>
      <c r="AS66" s="386"/>
      <c r="AT66" s="309"/>
      <c r="AU66" s="310"/>
      <c r="AV66" s="311"/>
      <c r="AW66" s="311"/>
      <c r="AX66" s="311"/>
      <c r="AY66" s="309"/>
      <c r="AZ66" s="387"/>
      <c r="BA66" s="388"/>
      <c r="BB66" s="388"/>
      <c r="BC66" s="388"/>
      <c r="BD66" s="305"/>
      <c r="BE66" s="387"/>
      <c r="BF66" s="388"/>
      <c r="BG66" s="388"/>
      <c r="BH66" s="388"/>
      <c r="BI66" s="305"/>
      <c r="BJ66" s="387"/>
      <c r="BK66" s="388"/>
      <c r="BL66" s="388"/>
      <c r="BM66" s="388"/>
      <c r="BN66" s="305"/>
      <c r="BO66" s="392"/>
      <c r="BP66" s="392"/>
      <c r="BQ66" s="392"/>
      <c r="BR66" s="392"/>
      <c r="BS66" s="309"/>
      <c r="BT66" s="387"/>
      <c r="BU66" s="393"/>
      <c r="BV66" s="388"/>
      <c r="BW66" s="388"/>
      <c r="BX66" s="305"/>
      <c r="BY66" s="392"/>
      <c r="BZ66" s="392"/>
      <c r="CA66" s="392"/>
      <c r="CB66" s="392"/>
      <c r="CC66" s="309"/>
      <c r="CD66" s="387"/>
      <c r="CE66" s="393"/>
      <c r="CF66" s="392"/>
      <c r="CG66" s="392"/>
      <c r="CH66" s="309"/>
      <c r="CI66" s="387"/>
      <c r="CJ66" s="393"/>
      <c r="CK66" s="1011"/>
      <c r="CL66" s="1011"/>
      <c r="CM66" s="394"/>
      <c r="CN66" s="394"/>
      <c r="CO66" s="169"/>
    </row>
    <row r="67" spans="1:93" ht="15" x14ac:dyDescent="0.25">
      <c r="A67" s="827"/>
      <c r="B67" s="1722" t="s">
        <v>12</v>
      </c>
      <c r="C67" s="1723"/>
      <c r="D67" s="1724"/>
      <c r="E67" s="1725"/>
      <c r="F67" s="1725"/>
      <c r="G67" s="1742"/>
      <c r="H67" s="1729"/>
      <c r="I67" s="1730"/>
      <c r="J67" s="1108"/>
      <c r="K67" s="1893"/>
      <c r="L67" s="1726"/>
      <c r="M67" s="1728"/>
      <c r="N67" s="1729"/>
      <c r="O67" s="1730"/>
      <c r="P67" s="1109"/>
      <c r="Q67" s="1893"/>
      <c r="R67" s="1726"/>
      <c r="S67" s="1728"/>
      <c r="T67" s="1729"/>
      <c r="U67" s="1726"/>
      <c r="V67" s="1894"/>
      <c r="W67" s="1893"/>
      <c r="X67" s="1731"/>
      <c r="Y67" s="1170"/>
      <c r="Z67" s="822"/>
      <c r="AA67" s="339"/>
      <c r="AB67" s="65"/>
      <c r="AC67" s="335"/>
      <c r="AD67" s="336"/>
      <c r="AE67" s="337"/>
      <c r="AF67" s="66"/>
      <c r="AG67" s="1172"/>
      <c r="AH67" s="822"/>
      <c r="AI67" s="822"/>
      <c r="AK67" s="934"/>
      <c r="AL67" s="1860"/>
      <c r="AM67" s="1861"/>
      <c r="AN67" s="1862"/>
      <c r="AO67" s="1863"/>
      <c r="AP67" s="1863"/>
      <c r="AQ67" s="1863"/>
      <c r="AR67" s="916"/>
      <c r="AS67" s="386"/>
      <c r="AT67" s="309"/>
      <c r="AU67" s="310"/>
      <c r="AV67" s="311"/>
      <c r="AW67" s="311"/>
      <c r="AX67" s="311"/>
      <c r="AY67" s="309"/>
      <c r="AZ67" s="387"/>
      <c r="BA67" s="388"/>
      <c r="BB67" s="388"/>
      <c r="BC67" s="388"/>
      <c r="BD67" s="305"/>
      <c r="BE67" s="387"/>
      <c r="BF67" s="388"/>
      <c r="BG67" s="388"/>
      <c r="BH67" s="388"/>
      <c r="BI67" s="305"/>
      <c r="BJ67" s="387"/>
      <c r="BK67" s="388"/>
      <c r="BL67" s="388"/>
      <c r="BM67" s="388"/>
      <c r="BN67" s="305"/>
      <c r="BO67" s="392"/>
      <c r="BP67" s="392"/>
      <c r="BQ67" s="392"/>
      <c r="BR67" s="392"/>
      <c r="BS67" s="309"/>
      <c r="BT67" s="387"/>
      <c r="BU67" s="393"/>
      <c r="BV67" s="388"/>
      <c r="BW67" s="388"/>
      <c r="BX67" s="305"/>
      <c r="BY67" s="392"/>
      <c r="BZ67" s="392"/>
      <c r="CA67" s="392"/>
      <c r="CB67" s="392"/>
      <c r="CC67" s="309"/>
      <c r="CD67" s="387"/>
      <c r="CE67" s="393"/>
      <c r="CF67" s="392"/>
      <c r="CG67" s="392"/>
      <c r="CH67" s="309"/>
      <c r="CI67" s="387"/>
      <c r="CJ67" s="393"/>
      <c r="CK67" s="1011"/>
      <c r="CL67" s="1011"/>
      <c r="CM67" s="394"/>
      <c r="CN67" s="394"/>
      <c r="CO67" s="169"/>
    </row>
    <row r="68" spans="1:93" ht="15" x14ac:dyDescent="0.25">
      <c r="A68" s="827"/>
      <c r="B68" s="1722" t="s">
        <v>13</v>
      </c>
      <c r="C68" s="1723"/>
      <c r="D68" s="1724"/>
      <c r="E68" s="1725"/>
      <c r="F68" s="1725"/>
      <c r="G68" s="1742"/>
      <c r="H68" s="1729"/>
      <c r="I68" s="1730"/>
      <c r="J68" s="1108"/>
      <c r="K68" s="1893"/>
      <c r="L68" s="1726"/>
      <c r="M68" s="1728"/>
      <c r="N68" s="1729"/>
      <c r="O68" s="1730"/>
      <c r="P68" s="1109"/>
      <c r="Q68" s="1893"/>
      <c r="R68" s="1726"/>
      <c r="S68" s="1728"/>
      <c r="T68" s="1729"/>
      <c r="U68" s="1726"/>
      <c r="V68" s="1894"/>
      <c r="W68" s="1893"/>
      <c r="X68" s="1731"/>
      <c r="Y68" s="1170"/>
      <c r="Z68" s="822"/>
      <c r="AA68" s="64"/>
      <c r="AB68" s="65"/>
      <c r="AC68" s="335"/>
      <c r="AD68" s="336"/>
      <c r="AE68" s="337"/>
      <c r="AF68" s="66"/>
      <c r="AG68" s="1172"/>
      <c r="AH68" s="822"/>
      <c r="AI68" s="822"/>
      <c r="AK68" s="934"/>
      <c r="AL68" s="1860"/>
      <c r="AM68" s="1861"/>
      <c r="AN68" s="1862"/>
      <c r="AO68" s="1863"/>
      <c r="AP68" s="1863"/>
      <c r="AQ68" s="1863"/>
      <c r="AR68" s="916"/>
      <c r="AS68" s="386"/>
      <c r="AT68" s="309"/>
      <c r="AU68" s="310"/>
      <c r="AV68" s="311"/>
      <c r="AW68" s="311"/>
      <c r="AX68" s="311"/>
      <c r="AY68" s="309"/>
      <c r="AZ68" s="387"/>
      <c r="BA68" s="388"/>
      <c r="BB68" s="388"/>
      <c r="BC68" s="388"/>
      <c r="BD68" s="305"/>
      <c r="BE68" s="387"/>
      <c r="BF68" s="388"/>
      <c r="BG68" s="388"/>
      <c r="BH68" s="388"/>
      <c r="BI68" s="305"/>
      <c r="BJ68" s="387"/>
      <c r="BK68" s="388"/>
      <c r="BL68" s="388"/>
      <c r="BM68" s="388"/>
      <c r="BN68" s="305"/>
      <c r="BO68" s="392"/>
      <c r="BP68" s="392"/>
      <c r="BQ68" s="392"/>
      <c r="BR68" s="392"/>
      <c r="BS68" s="309"/>
      <c r="BT68" s="387"/>
      <c r="BU68" s="393"/>
      <c r="BV68" s="388"/>
      <c r="BW68" s="388"/>
      <c r="BX68" s="305"/>
      <c r="BY68" s="392"/>
      <c r="BZ68" s="392"/>
      <c r="CA68" s="392"/>
      <c r="CB68" s="392"/>
      <c r="CC68" s="309"/>
      <c r="CD68" s="387"/>
      <c r="CE68" s="393"/>
      <c r="CF68" s="392"/>
      <c r="CG68" s="392"/>
      <c r="CH68" s="309"/>
      <c r="CI68" s="387"/>
      <c r="CJ68" s="393"/>
      <c r="CK68" s="1011"/>
      <c r="CL68" s="1011"/>
      <c r="CM68" s="394"/>
      <c r="CN68" s="394"/>
      <c r="CO68" s="169"/>
    </row>
    <row r="69" spans="1:93" ht="15" x14ac:dyDescent="0.25">
      <c r="A69" s="822"/>
      <c r="B69" s="1722" t="s">
        <v>789</v>
      </c>
      <c r="C69" s="1723"/>
      <c r="D69" s="1724"/>
      <c r="E69" s="1725"/>
      <c r="F69" s="1725"/>
      <c r="G69" s="1742"/>
      <c r="H69" s="1729" t="s">
        <v>35</v>
      </c>
      <c r="I69" s="1730"/>
      <c r="J69" s="1108" t="s">
        <v>35</v>
      </c>
      <c r="K69" s="1893" t="s">
        <v>35</v>
      </c>
      <c r="L69" s="1726"/>
      <c r="M69" s="1728"/>
      <c r="N69" s="1729" t="s">
        <v>35</v>
      </c>
      <c r="O69" s="1730"/>
      <c r="P69" s="1108" t="s">
        <v>35</v>
      </c>
      <c r="Q69" s="1893" t="s">
        <v>35</v>
      </c>
      <c r="R69" s="1726"/>
      <c r="S69" s="1728"/>
      <c r="T69" s="1729" t="s">
        <v>35</v>
      </c>
      <c r="U69" s="1726"/>
      <c r="V69" s="1894"/>
      <c r="W69" s="1893" t="s">
        <v>35</v>
      </c>
      <c r="X69" s="1731"/>
      <c r="Y69" s="1170"/>
      <c r="Z69" s="822"/>
      <c r="AA69" s="64"/>
      <c r="AB69" s="65"/>
      <c r="AC69" s="335"/>
      <c r="AD69" s="336"/>
      <c r="AE69" s="337"/>
      <c r="AF69" s="66"/>
      <c r="AG69" s="1172"/>
      <c r="AH69" s="822"/>
      <c r="AI69" s="822"/>
      <c r="AK69" s="934"/>
      <c r="AL69" s="1860"/>
      <c r="AM69" s="1861"/>
      <c r="AN69" s="1862"/>
      <c r="AO69" s="1863"/>
      <c r="AP69" s="1863"/>
      <c r="AQ69" s="1863"/>
      <c r="AR69" s="916"/>
      <c r="AS69" s="386"/>
      <c r="AT69" s="309"/>
      <c r="AU69" s="310"/>
      <c r="AV69" s="311"/>
      <c r="AW69" s="311"/>
      <c r="AX69" s="311"/>
      <c r="AY69" s="309"/>
      <c r="AZ69" s="387"/>
      <c r="BA69" s="388"/>
      <c r="BB69" s="388"/>
      <c r="BC69" s="388"/>
      <c r="BD69" s="305"/>
      <c r="BE69" s="387"/>
      <c r="BF69" s="388"/>
      <c r="BG69" s="388"/>
      <c r="BH69" s="388"/>
      <c r="BI69" s="305"/>
      <c r="BJ69" s="387"/>
      <c r="BK69" s="388"/>
      <c r="BL69" s="388"/>
      <c r="BM69" s="388"/>
      <c r="BN69" s="305"/>
      <c r="BO69" s="392"/>
      <c r="BP69" s="392"/>
      <c r="BQ69" s="392"/>
      <c r="BR69" s="392"/>
      <c r="BS69" s="309"/>
      <c r="BT69" s="387"/>
      <c r="BU69" s="393"/>
      <c r="BV69" s="388"/>
      <c r="BW69" s="388"/>
      <c r="BX69" s="305"/>
      <c r="BY69" s="392"/>
      <c r="BZ69" s="392"/>
      <c r="CA69" s="392"/>
      <c r="CB69" s="392"/>
      <c r="CC69" s="309"/>
      <c r="CD69" s="387"/>
      <c r="CE69" s="393"/>
      <c r="CF69" s="392"/>
      <c r="CG69" s="392"/>
      <c r="CH69" s="309"/>
      <c r="CI69" s="387"/>
      <c r="CJ69" s="393"/>
      <c r="CK69" s="1011"/>
      <c r="CL69" s="1011"/>
      <c r="CM69" s="394"/>
      <c r="CN69" s="394"/>
      <c r="CO69" s="169"/>
    </row>
    <row r="70" spans="1:93" ht="15" x14ac:dyDescent="0.25">
      <c r="A70" s="822"/>
      <c r="B70" s="1722" t="s">
        <v>791</v>
      </c>
      <c r="C70" s="1723"/>
      <c r="D70" s="1724"/>
      <c r="E70" s="1725"/>
      <c r="F70" s="1725"/>
      <c r="G70" s="1742"/>
      <c r="H70" s="1729" t="s">
        <v>35</v>
      </c>
      <c r="I70" s="1730"/>
      <c r="J70" s="1108" t="s">
        <v>35</v>
      </c>
      <c r="K70" s="1893" t="s">
        <v>35</v>
      </c>
      <c r="L70" s="1726"/>
      <c r="M70" s="1728"/>
      <c r="N70" s="1729" t="s">
        <v>35</v>
      </c>
      <c r="O70" s="1730"/>
      <c r="P70" s="1108" t="s">
        <v>35</v>
      </c>
      <c r="Q70" s="1893" t="s">
        <v>35</v>
      </c>
      <c r="R70" s="1726"/>
      <c r="S70" s="1728"/>
      <c r="T70" s="1729" t="s">
        <v>35</v>
      </c>
      <c r="U70" s="1726"/>
      <c r="V70" s="1894"/>
      <c r="W70" s="1893" t="s">
        <v>35</v>
      </c>
      <c r="X70" s="1731"/>
      <c r="Y70" s="1170"/>
      <c r="Z70" s="822"/>
      <c r="AA70" s="64"/>
      <c r="AB70" s="65"/>
      <c r="AC70" s="335"/>
      <c r="AD70" s="336"/>
      <c r="AE70" s="337"/>
      <c r="AF70" s="66"/>
      <c r="AG70" s="1172"/>
      <c r="AH70" s="822"/>
      <c r="AI70" s="822"/>
      <c r="AK70" s="890" t="s">
        <v>361</v>
      </c>
      <c r="AL70" s="628"/>
      <c r="AM70" s="629"/>
      <c r="AN70" s="960"/>
      <c r="AO70" s="961"/>
      <c r="AP70" s="961"/>
      <c r="AQ70" s="961"/>
      <c r="AR70" s="916"/>
      <c r="AS70" s="386"/>
      <c r="AT70" s="309"/>
      <c r="AU70" s="310"/>
      <c r="AV70" s="311"/>
      <c r="AW70" s="311"/>
      <c r="AX70" s="311"/>
      <c r="AY70" s="309"/>
      <c r="AZ70" s="387"/>
      <c r="BA70" s="388"/>
      <c r="BB70" s="388"/>
      <c r="BC70" s="388"/>
      <c r="BD70" s="305"/>
      <c r="BE70" s="387"/>
      <c r="BF70" s="388"/>
      <c r="BG70" s="388"/>
      <c r="BH70" s="388"/>
      <c r="BI70" s="305"/>
      <c r="BJ70" s="387"/>
      <c r="BK70" s="388"/>
      <c r="BL70" s="388"/>
      <c r="BM70" s="388"/>
      <c r="BN70" s="305"/>
      <c r="BO70" s="392"/>
      <c r="BP70" s="392"/>
      <c r="BQ70" s="392"/>
      <c r="BR70" s="392"/>
      <c r="BS70" s="309"/>
      <c r="BT70" s="387"/>
      <c r="BU70" s="393"/>
      <c r="BV70" s="388"/>
      <c r="BW70" s="388"/>
      <c r="BX70" s="305"/>
      <c r="BY70" s="392"/>
      <c r="BZ70" s="392"/>
      <c r="CA70" s="392"/>
      <c r="CB70" s="392"/>
      <c r="CC70" s="309"/>
      <c r="CD70" s="387"/>
      <c r="CE70" s="393"/>
      <c r="CF70" s="392"/>
      <c r="CG70" s="392"/>
      <c r="CH70" s="309"/>
      <c r="CI70" s="387"/>
      <c r="CJ70" s="393"/>
      <c r="CK70" s="1011"/>
      <c r="CL70" s="1011"/>
      <c r="CM70" s="394"/>
      <c r="CN70" s="394"/>
      <c r="CO70" s="169"/>
    </row>
    <row r="71" spans="1:93" ht="15" x14ac:dyDescent="0.25">
      <c r="A71" s="822"/>
      <c r="B71" s="1722" t="s">
        <v>788</v>
      </c>
      <c r="C71" s="1723"/>
      <c r="D71" s="1724"/>
      <c r="E71" s="1725"/>
      <c r="F71" s="1725"/>
      <c r="G71" s="1742"/>
      <c r="H71" s="1729" t="s">
        <v>35</v>
      </c>
      <c r="I71" s="1730"/>
      <c r="J71" s="1108" t="s">
        <v>35</v>
      </c>
      <c r="K71" s="1893" t="s">
        <v>35</v>
      </c>
      <c r="L71" s="1726"/>
      <c r="M71" s="1728"/>
      <c r="N71" s="1729" t="s">
        <v>35</v>
      </c>
      <c r="O71" s="1730"/>
      <c r="P71" s="1108" t="s">
        <v>35</v>
      </c>
      <c r="Q71" s="1893" t="s">
        <v>35</v>
      </c>
      <c r="R71" s="1726"/>
      <c r="S71" s="1728"/>
      <c r="T71" s="1729" t="s">
        <v>35</v>
      </c>
      <c r="U71" s="1726"/>
      <c r="V71" s="1894"/>
      <c r="W71" s="1893" t="s">
        <v>35</v>
      </c>
      <c r="X71" s="1731"/>
      <c r="Y71" s="1170"/>
      <c r="Z71" s="822"/>
      <c r="AA71" s="64"/>
      <c r="AB71" s="65"/>
      <c r="AC71" s="335"/>
      <c r="AD71" s="336"/>
      <c r="AE71" s="337"/>
      <c r="AF71" s="66"/>
      <c r="AG71" s="1172"/>
      <c r="AH71" s="822"/>
      <c r="AI71" s="822"/>
      <c r="AK71" s="934"/>
      <c r="AL71" s="1860"/>
      <c r="AM71" s="1861"/>
      <c r="AN71" s="1862"/>
      <c r="AO71" s="1863"/>
      <c r="AP71" s="1863"/>
      <c r="AQ71" s="1863"/>
      <c r="AR71" s="916"/>
      <c r="AS71" s="386"/>
      <c r="AT71" s="309"/>
      <c r="AU71" s="310"/>
      <c r="AV71" s="311"/>
      <c r="AW71" s="311"/>
      <c r="AX71" s="311"/>
      <c r="AY71" s="309"/>
      <c r="AZ71" s="387"/>
      <c r="BA71" s="388"/>
      <c r="BB71" s="388"/>
      <c r="BC71" s="388"/>
      <c r="BD71" s="305"/>
      <c r="BE71" s="387"/>
      <c r="BF71" s="388"/>
      <c r="BG71" s="388"/>
      <c r="BH71" s="388"/>
      <c r="BI71" s="305"/>
      <c r="BJ71" s="387"/>
      <c r="BK71" s="388"/>
      <c r="BL71" s="388"/>
      <c r="BM71" s="388"/>
      <c r="BN71" s="305"/>
      <c r="BO71" s="392"/>
      <c r="BP71" s="392"/>
      <c r="BQ71" s="392"/>
      <c r="BR71" s="392"/>
      <c r="BS71" s="309"/>
      <c r="BT71" s="387"/>
      <c r="BU71" s="393"/>
      <c r="BV71" s="388"/>
      <c r="BW71" s="388"/>
      <c r="BX71" s="305"/>
      <c r="BY71" s="392"/>
      <c r="BZ71" s="392"/>
      <c r="CA71" s="392"/>
      <c r="CB71" s="392"/>
      <c r="CC71" s="309"/>
      <c r="CD71" s="387"/>
      <c r="CE71" s="393"/>
      <c r="CF71" s="392"/>
      <c r="CG71" s="392"/>
      <c r="CH71" s="309"/>
      <c r="CI71" s="387"/>
      <c r="CJ71" s="393"/>
      <c r="CK71" s="1011"/>
      <c r="CL71" s="1011"/>
      <c r="CM71" s="394"/>
      <c r="CN71" s="394"/>
      <c r="CO71" s="169"/>
    </row>
    <row r="72" spans="1:93" ht="15" x14ac:dyDescent="0.25">
      <c r="A72" s="822"/>
      <c r="B72" s="1722" t="s">
        <v>790</v>
      </c>
      <c r="C72" s="1723"/>
      <c r="D72" s="1724"/>
      <c r="E72" s="1725"/>
      <c r="F72" s="1725"/>
      <c r="G72" s="1742"/>
      <c r="H72" s="1729" t="s">
        <v>35</v>
      </c>
      <c r="I72" s="1730"/>
      <c r="J72" s="1108" t="s">
        <v>35</v>
      </c>
      <c r="K72" s="1893" t="s">
        <v>35</v>
      </c>
      <c r="L72" s="1726"/>
      <c r="M72" s="1728"/>
      <c r="N72" s="1729" t="s">
        <v>35</v>
      </c>
      <c r="O72" s="1730"/>
      <c r="P72" s="1108" t="s">
        <v>35</v>
      </c>
      <c r="Q72" s="1893" t="s">
        <v>35</v>
      </c>
      <c r="R72" s="1726"/>
      <c r="S72" s="1728"/>
      <c r="T72" s="1729" t="s">
        <v>35</v>
      </c>
      <c r="U72" s="1726"/>
      <c r="V72" s="1894"/>
      <c r="W72" s="1893" t="s">
        <v>35</v>
      </c>
      <c r="X72" s="1731"/>
      <c r="Y72" s="1170"/>
      <c r="Z72" s="822"/>
      <c r="AA72" s="64"/>
      <c r="AB72" s="65"/>
      <c r="AC72" s="335"/>
      <c r="AD72" s="336"/>
      <c r="AE72" s="337"/>
      <c r="AF72" s="66"/>
      <c r="AG72" s="1172"/>
      <c r="AH72" s="822"/>
      <c r="AI72" s="822"/>
      <c r="AK72" s="934"/>
      <c r="AL72" s="1860"/>
      <c r="AM72" s="1861"/>
      <c r="AN72" s="1862"/>
      <c r="AO72" s="1863"/>
      <c r="AP72" s="1863"/>
      <c r="AQ72" s="1863"/>
      <c r="AR72" s="916"/>
      <c r="AS72" s="386"/>
      <c r="AT72" s="309"/>
      <c r="AU72" s="310"/>
      <c r="AV72" s="311"/>
      <c r="AW72" s="311"/>
      <c r="AX72" s="311"/>
      <c r="AY72" s="309"/>
      <c r="AZ72" s="387"/>
      <c r="BA72" s="388"/>
      <c r="BB72" s="388"/>
      <c r="BC72" s="388"/>
      <c r="BD72" s="305"/>
      <c r="BE72" s="387"/>
      <c r="BF72" s="388"/>
      <c r="BG72" s="388"/>
      <c r="BH72" s="388"/>
      <c r="BI72" s="305"/>
      <c r="BJ72" s="387"/>
      <c r="BK72" s="388"/>
      <c r="BL72" s="388"/>
      <c r="BM72" s="388"/>
      <c r="BN72" s="305"/>
      <c r="BO72" s="392"/>
      <c r="BP72" s="392"/>
      <c r="BQ72" s="392"/>
      <c r="BR72" s="392"/>
      <c r="BS72" s="309"/>
      <c r="BT72" s="387"/>
      <c r="BU72" s="393"/>
      <c r="BV72" s="388"/>
      <c r="BW72" s="388"/>
      <c r="BX72" s="305"/>
      <c r="BY72" s="392"/>
      <c r="BZ72" s="392"/>
      <c r="CA72" s="392"/>
      <c r="CB72" s="392"/>
      <c r="CC72" s="309"/>
      <c r="CD72" s="387"/>
      <c r="CE72" s="393"/>
      <c r="CF72" s="392"/>
      <c r="CG72" s="392"/>
      <c r="CH72" s="309"/>
      <c r="CI72" s="387"/>
      <c r="CJ72" s="393"/>
      <c r="CK72" s="1011"/>
      <c r="CL72" s="1011"/>
      <c r="CM72" s="394"/>
      <c r="CN72" s="394"/>
      <c r="CO72" s="169"/>
    </row>
    <row r="73" spans="1:93" ht="15" x14ac:dyDescent="0.25">
      <c r="A73" s="822"/>
      <c r="B73" s="2048" t="s">
        <v>792</v>
      </c>
      <c r="C73" s="1774"/>
      <c r="D73" s="1724"/>
      <c r="E73" s="1725"/>
      <c r="F73" s="1725"/>
      <c r="G73" s="1742"/>
      <c r="H73" s="1729" t="s">
        <v>35</v>
      </c>
      <c r="I73" s="1730"/>
      <c r="J73" s="1108" t="s">
        <v>35</v>
      </c>
      <c r="K73" s="1893" t="s">
        <v>35</v>
      </c>
      <c r="L73" s="1726"/>
      <c r="M73" s="1728"/>
      <c r="N73" s="1729" t="s">
        <v>35</v>
      </c>
      <c r="O73" s="1730"/>
      <c r="P73" s="1108" t="s">
        <v>35</v>
      </c>
      <c r="Q73" s="1893" t="s">
        <v>35</v>
      </c>
      <c r="R73" s="1726"/>
      <c r="S73" s="1728"/>
      <c r="T73" s="1729" t="s">
        <v>35</v>
      </c>
      <c r="U73" s="1726"/>
      <c r="V73" s="1894"/>
      <c r="W73" s="1893" t="s">
        <v>35</v>
      </c>
      <c r="X73" s="1731"/>
      <c r="Y73" s="1170"/>
      <c r="Z73" s="822"/>
      <c r="AA73" s="64"/>
      <c r="AB73" s="65"/>
      <c r="AC73" s="335"/>
      <c r="AD73" s="336"/>
      <c r="AE73" s="337"/>
      <c r="AF73" s="66"/>
      <c r="AG73" s="1172"/>
      <c r="AH73" s="822"/>
      <c r="AI73" s="822"/>
      <c r="AK73" s="934"/>
      <c r="AL73" s="1860"/>
      <c r="AM73" s="1861"/>
      <c r="AN73" s="1862"/>
      <c r="AO73" s="1863"/>
      <c r="AP73" s="1863"/>
      <c r="AQ73" s="1863"/>
      <c r="AR73" s="916"/>
      <c r="AS73" s="386"/>
      <c r="AT73" s="309"/>
      <c r="AU73" s="310"/>
      <c r="AV73" s="311"/>
      <c r="AW73" s="311"/>
      <c r="AX73" s="311"/>
      <c r="AY73" s="309"/>
      <c r="AZ73" s="387"/>
      <c r="BA73" s="388"/>
      <c r="BB73" s="388"/>
      <c r="BC73" s="388"/>
      <c r="BD73" s="305"/>
      <c r="BE73" s="387"/>
      <c r="BF73" s="388"/>
      <c r="BG73" s="388"/>
      <c r="BH73" s="388"/>
      <c r="BI73" s="305"/>
      <c r="BJ73" s="387"/>
      <c r="BK73" s="388"/>
      <c r="BL73" s="388"/>
      <c r="BM73" s="388"/>
      <c r="BN73" s="305"/>
      <c r="BO73" s="392"/>
      <c r="BP73" s="392"/>
      <c r="BQ73" s="392"/>
      <c r="BR73" s="392"/>
      <c r="BS73" s="309"/>
      <c r="BT73" s="387"/>
      <c r="BU73" s="393"/>
      <c r="BV73" s="388"/>
      <c r="BW73" s="388"/>
      <c r="BX73" s="305"/>
      <c r="BY73" s="392"/>
      <c r="BZ73" s="392"/>
      <c r="CA73" s="392"/>
      <c r="CB73" s="392"/>
      <c r="CC73" s="309"/>
      <c r="CD73" s="387"/>
      <c r="CE73" s="393"/>
      <c r="CF73" s="392"/>
      <c r="CG73" s="392"/>
      <c r="CH73" s="309"/>
      <c r="CI73" s="387"/>
      <c r="CJ73" s="393"/>
      <c r="CK73" s="1011"/>
      <c r="CL73" s="1011"/>
      <c r="CM73" s="394"/>
      <c r="CN73" s="394"/>
      <c r="CO73" s="169"/>
    </row>
    <row r="74" spans="1:93" ht="15" x14ac:dyDescent="0.25">
      <c r="A74" s="822"/>
      <c r="B74" s="1722" t="s">
        <v>16</v>
      </c>
      <c r="C74" s="1723"/>
      <c r="D74" s="1724"/>
      <c r="E74" s="1725"/>
      <c r="F74" s="1725"/>
      <c r="G74" s="1742"/>
      <c r="H74" s="1729" t="s">
        <v>35</v>
      </c>
      <c r="I74" s="1730"/>
      <c r="J74" s="1108" t="s">
        <v>35</v>
      </c>
      <c r="K74" s="1893" t="s">
        <v>35</v>
      </c>
      <c r="L74" s="1726"/>
      <c r="M74" s="1728"/>
      <c r="N74" s="1729" t="s">
        <v>35</v>
      </c>
      <c r="O74" s="1730"/>
      <c r="P74" s="1108" t="s">
        <v>35</v>
      </c>
      <c r="Q74" s="1893" t="s">
        <v>35</v>
      </c>
      <c r="R74" s="1726"/>
      <c r="S74" s="1728"/>
      <c r="T74" s="1729" t="s">
        <v>35</v>
      </c>
      <c r="U74" s="1726"/>
      <c r="V74" s="1894"/>
      <c r="W74" s="1893" t="s">
        <v>35</v>
      </c>
      <c r="X74" s="1731"/>
      <c r="Y74" s="1170"/>
      <c r="Z74" s="822"/>
      <c r="AA74" s="64"/>
      <c r="AB74" s="65"/>
      <c r="AC74" s="335"/>
      <c r="AD74" s="336"/>
      <c r="AE74" s="337"/>
      <c r="AF74" s="66"/>
      <c r="AG74" s="1172"/>
      <c r="AH74" s="822"/>
      <c r="AI74" s="822"/>
      <c r="AK74" s="934"/>
      <c r="AL74" s="1860"/>
      <c r="AM74" s="1861"/>
      <c r="AN74" s="1862"/>
      <c r="AO74" s="1863"/>
      <c r="AP74" s="1863"/>
      <c r="AQ74" s="1863"/>
      <c r="AR74" s="916"/>
      <c r="AS74" s="386"/>
      <c r="AT74" s="309"/>
      <c r="AU74" s="310"/>
      <c r="AV74" s="311"/>
      <c r="AW74" s="311"/>
      <c r="AX74" s="311"/>
      <c r="AY74" s="309"/>
      <c r="AZ74" s="387"/>
      <c r="BA74" s="388"/>
      <c r="BB74" s="388"/>
      <c r="BC74" s="388"/>
      <c r="BD74" s="305"/>
      <c r="BE74" s="387"/>
      <c r="BF74" s="388"/>
      <c r="BG74" s="388"/>
      <c r="BH74" s="388"/>
      <c r="BI74" s="305"/>
      <c r="BJ74" s="387"/>
      <c r="BK74" s="388"/>
      <c r="BL74" s="388"/>
      <c r="BM74" s="388"/>
      <c r="BN74" s="305"/>
      <c r="BO74" s="392"/>
      <c r="BP74" s="392"/>
      <c r="BQ74" s="392"/>
      <c r="BR74" s="392"/>
      <c r="BS74" s="309"/>
      <c r="BT74" s="387"/>
      <c r="BU74" s="393"/>
      <c r="BV74" s="388"/>
      <c r="BW74" s="388"/>
      <c r="BX74" s="305"/>
      <c r="BY74" s="392"/>
      <c r="BZ74" s="392"/>
      <c r="CA74" s="392"/>
      <c r="CB74" s="392"/>
      <c r="CC74" s="309"/>
      <c r="CD74" s="387"/>
      <c r="CE74" s="393"/>
      <c r="CF74" s="392"/>
      <c r="CG74" s="392"/>
      <c r="CH74" s="309"/>
      <c r="CI74" s="387"/>
      <c r="CJ74" s="393"/>
      <c r="CK74" s="1011"/>
      <c r="CL74" s="1011"/>
      <c r="CM74" s="394"/>
      <c r="CN74" s="394"/>
      <c r="CO74" s="169"/>
    </row>
    <row r="75" spans="1:93" thickBot="1" x14ac:dyDescent="0.3">
      <c r="A75" s="822"/>
      <c r="B75" s="1754" t="s">
        <v>391</v>
      </c>
      <c r="C75" s="1749"/>
      <c r="D75" s="1219"/>
      <c r="E75" s="1220"/>
      <c r="F75" s="1220"/>
      <c r="G75" s="1221"/>
      <c r="H75" s="1759"/>
      <c r="I75" s="1760"/>
      <c r="J75" s="1110"/>
      <c r="K75" s="1895"/>
      <c r="L75" s="1757"/>
      <c r="M75" s="1758"/>
      <c r="N75" s="1759"/>
      <c r="O75" s="1760"/>
      <c r="P75" s="1110"/>
      <c r="Q75" s="1895"/>
      <c r="R75" s="1757"/>
      <c r="S75" s="1758"/>
      <c r="T75" s="1759"/>
      <c r="U75" s="1757"/>
      <c r="V75" s="1896"/>
      <c r="W75" s="1895"/>
      <c r="X75" s="1761"/>
      <c r="Y75" s="1170"/>
      <c r="Z75" s="822"/>
      <c r="AA75" s="514"/>
      <c r="AB75" s="513"/>
      <c r="AC75" s="335"/>
      <c r="AD75" s="336"/>
      <c r="AE75" s="921"/>
      <c r="AF75" s="615"/>
      <c r="AG75" s="1172"/>
      <c r="AH75" s="822"/>
      <c r="AI75" s="822"/>
      <c r="AK75" s="934"/>
      <c r="AL75" s="1860"/>
      <c r="AM75" s="1861"/>
      <c r="AN75" s="1862"/>
      <c r="AO75" s="1863"/>
      <c r="AP75" s="1863"/>
      <c r="AQ75" s="1863"/>
      <c r="AR75" s="916"/>
      <c r="AS75" s="386"/>
      <c r="AT75" s="309"/>
      <c r="AU75" s="310"/>
      <c r="AV75" s="311"/>
      <c r="AW75" s="311"/>
      <c r="AX75" s="311"/>
      <c r="AY75" s="309"/>
      <c r="AZ75" s="387"/>
      <c r="BA75" s="388"/>
      <c r="BB75" s="388"/>
      <c r="BC75" s="388"/>
      <c r="BD75" s="305"/>
      <c r="BE75" s="387"/>
      <c r="BF75" s="388"/>
      <c r="BG75" s="388"/>
      <c r="BH75" s="388"/>
      <c r="BI75" s="305"/>
      <c r="BJ75" s="387"/>
      <c r="BK75" s="388"/>
      <c r="BL75" s="388"/>
      <c r="BM75" s="388"/>
      <c r="BN75" s="305"/>
      <c r="BO75" s="392"/>
      <c r="BP75" s="392"/>
      <c r="BQ75" s="392"/>
      <c r="BR75" s="392"/>
      <c r="BS75" s="309"/>
      <c r="BT75" s="387"/>
      <c r="BU75" s="393"/>
      <c r="BV75" s="388"/>
      <c r="BW75" s="388"/>
      <c r="BX75" s="305"/>
      <c r="BY75" s="392"/>
      <c r="BZ75" s="392"/>
      <c r="CA75" s="392"/>
      <c r="CB75" s="392"/>
      <c r="CC75" s="309"/>
      <c r="CD75" s="387"/>
      <c r="CE75" s="393"/>
      <c r="CF75" s="392"/>
      <c r="CG75" s="392"/>
      <c r="CH75" s="309"/>
      <c r="CI75" s="387"/>
      <c r="CJ75" s="393"/>
      <c r="CK75" s="1011"/>
      <c r="CL75" s="1011"/>
      <c r="CM75" s="394"/>
      <c r="CN75" s="394"/>
      <c r="CO75" s="169"/>
    </row>
    <row r="76" spans="1:93" thickBot="1" x14ac:dyDescent="0.3">
      <c r="A76" s="827"/>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1170"/>
      <c r="Z76" s="822"/>
      <c r="AA76" s="514"/>
      <c r="AB76" s="513"/>
      <c r="AC76" s="335"/>
      <c r="AD76" s="336"/>
      <c r="AE76" s="921"/>
      <c r="AF76" s="615"/>
      <c r="AG76" s="1172"/>
      <c r="AH76" s="822"/>
      <c r="AI76" s="822"/>
      <c r="AK76" s="934"/>
      <c r="AL76" s="1860"/>
      <c r="AM76" s="1861"/>
      <c r="AN76" s="1862"/>
      <c r="AO76" s="1863"/>
      <c r="AP76" s="1863"/>
      <c r="AQ76" s="1863"/>
      <c r="AR76" s="151"/>
      <c r="AS76" s="151"/>
      <c r="AT76" s="315"/>
      <c r="AU76" s="316"/>
      <c r="AV76" s="317"/>
      <c r="AW76" s="317"/>
      <c r="AX76" s="317"/>
      <c r="AY76" s="1022"/>
      <c r="AZ76" s="1022"/>
      <c r="BA76" s="318"/>
      <c r="BB76" s="318"/>
      <c r="BC76" s="318"/>
      <c r="BD76" s="1022"/>
      <c r="BE76" s="1022"/>
      <c r="BF76" s="389"/>
      <c r="BG76" s="389"/>
      <c r="BH76" s="389"/>
      <c r="BI76" s="1022"/>
      <c r="BJ76" s="1022"/>
      <c r="BK76" s="389"/>
      <c r="BL76" s="389"/>
      <c r="BM76" s="389"/>
      <c r="BN76" s="1022"/>
      <c r="BO76" s="320"/>
      <c r="BP76" s="320"/>
      <c r="BQ76" s="320"/>
      <c r="BR76" s="320"/>
      <c r="BS76" s="1022"/>
      <c r="BT76" s="1022"/>
      <c r="BU76" s="321"/>
      <c r="BV76" s="389"/>
      <c r="BW76" s="389"/>
      <c r="BX76" s="1022"/>
      <c r="BY76" s="320"/>
      <c r="BZ76" s="320"/>
      <c r="CA76" s="320"/>
      <c r="CB76" s="320"/>
      <c r="CC76" s="1022"/>
      <c r="CD76" s="1022"/>
      <c r="CE76" s="321"/>
      <c r="CF76" s="320"/>
      <c r="CG76" s="320"/>
      <c r="CH76" s="1022"/>
      <c r="CI76" s="1022"/>
      <c r="CJ76" s="321"/>
      <c r="CK76" s="1022"/>
      <c r="CL76" s="1022"/>
      <c r="CM76" s="395"/>
      <c r="CN76" s="395"/>
      <c r="CO76" s="169"/>
    </row>
    <row r="77" spans="1:93" x14ac:dyDescent="0.25">
      <c r="A77" s="827"/>
      <c r="B77" s="1762" t="s">
        <v>776</v>
      </c>
      <c r="C77" s="1763"/>
      <c r="D77" s="1763"/>
      <c r="E77" s="1763"/>
      <c r="F77" s="1763"/>
      <c r="G77" s="1763"/>
      <c r="H77" s="1763"/>
      <c r="I77" s="1763"/>
      <c r="J77" s="1763"/>
      <c r="K77" s="1763"/>
      <c r="L77" s="1763"/>
      <c r="M77" s="1763"/>
      <c r="N77" s="1763"/>
      <c r="O77" s="1763"/>
      <c r="P77" s="1763"/>
      <c r="Q77" s="1763"/>
      <c r="R77" s="1763"/>
      <c r="S77" s="1763"/>
      <c r="T77" s="1763"/>
      <c r="U77" s="1763"/>
      <c r="V77" s="1763"/>
      <c r="W77" s="1763"/>
      <c r="X77" s="1764"/>
      <c r="Y77" s="1170"/>
      <c r="Z77" s="822"/>
      <c r="AA77" s="514"/>
      <c r="AB77" s="513"/>
      <c r="AC77" s="335"/>
      <c r="AD77" s="336"/>
      <c r="AE77" s="921"/>
      <c r="AF77" s="615"/>
      <c r="AG77" s="1172"/>
      <c r="AH77" s="822"/>
      <c r="AI77" s="822"/>
      <c r="AK77" s="934"/>
      <c r="AL77" s="1860"/>
      <c r="AM77" s="1861"/>
      <c r="AN77" s="1862"/>
      <c r="AO77" s="1863"/>
      <c r="AP77" s="1863"/>
      <c r="AQ77" s="1863"/>
      <c r="AR77" s="1024"/>
      <c r="AS77" s="1024"/>
      <c r="AT77" s="1024"/>
      <c r="AU77" s="1024"/>
      <c r="AV77" s="1024"/>
      <c r="AW77" s="1024"/>
      <c r="AX77" s="1024"/>
      <c r="AY77" s="396"/>
      <c r="AZ77" s="396"/>
      <c r="BA77" s="396"/>
      <c r="BB77" s="1024"/>
      <c r="BC77" s="1024"/>
      <c r="BD77" s="396"/>
      <c r="BE77" s="396"/>
      <c r="BF77" s="396"/>
      <c r="BG77" s="1024"/>
      <c r="BH77" s="1024"/>
      <c r="BI77" s="396"/>
      <c r="BJ77" s="396"/>
      <c r="BK77" s="396"/>
      <c r="BL77" s="1024"/>
      <c r="BM77" s="1024"/>
      <c r="BN77" s="396"/>
      <c r="BO77" s="396"/>
      <c r="BP77" s="1024"/>
      <c r="BQ77" s="1024"/>
      <c r="BR77" s="1024"/>
      <c r="BS77" s="396"/>
      <c r="BT77" s="396"/>
      <c r="BU77" s="396"/>
      <c r="BV77" s="1024"/>
      <c r="BW77" s="1024"/>
      <c r="BX77" s="396"/>
      <c r="BY77" s="396"/>
      <c r="BZ77" s="1024"/>
      <c r="CA77" s="1024"/>
      <c r="CB77" s="1024"/>
      <c r="CC77" s="396"/>
      <c r="CD77" s="396"/>
      <c r="CE77" s="396"/>
      <c r="CF77" s="1024"/>
      <c r="CG77" s="1024"/>
      <c r="CH77" s="396"/>
      <c r="CI77" s="396"/>
      <c r="CJ77" s="396"/>
      <c r="CK77" s="1024"/>
      <c r="CL77" s="1024"/>
      <c r="CM77" s="397"/>
      <c r="CN77" s="397"/>
      <c r="CO77" s="169"/>
    </row>
    <row r="78" spans="1:93" ht="15" x14ac:dyDescent="0.25">
      <c r="A78" s="822"/>
      <c r="B78" s="1765" t="s">
        <v>31</v>
      </c>
      <c r="C78" s="1766"/>
      <c r="D78" s="1766"/>
      <c r="E78" s="1766"/>
      <c r="F78" s="1766"/>
      <c r="G78" s="1766"/>
      <c r="H78" s="1766"/>
      <c r="I78" s="1766"/>
      <c r="J78" s="1766"/>
      <c r="K78" s="1766"/>
      <c r="L78" s="1766"/>
      <c r="M78" s="1766" t="s">
        <v>73</v>
      </c>
      <c r="N78" s="1766"/>
      <c r="O78" s="1766"/>
      <c r="P78" s="1766"/>
      <c r="Q78" s="1766"/>
      <c r="R78" s="1766"/>
      <c r="S78" s="1766"/>
      <c r="T78" s="1766"/>
      <c r="U78" s="1766"/>
      <c r="V78" s="1766"/>
      <c r="W78" s="1766"/>
      <c r="X78" s="1767"/>
      <c r="Y78" s="1170"/>
      <c r="Z78" s="822"/>
      <c r="AA78" s="514"/>
      <c r="AB78" s="513"/>
      <c r="AC78" s="335"/>
      <c r="AD78" s="336"/>
      <c r="AE78" s="921"/>
      <c r="AF78" s="615"/>
      <c r="AG78" s="1172"/>
      <c r="AH78" s="822"/>
      <c r="AI78" s="822"/>
      <c r="AK78" s="968"/>
      <c r="AL78" s="968"/>
      <c r="AM78" s="968"/>
      <c r="AN78" s="968"/>
      <c r="AO78" s="968"/>
      <c r="AP78" s="968"/>
      <c r="AQ78" s="308"/>
      <c r="AR78" s="308"/>
      <c r="AS78" s="308"/>
      <c r="AT78" s="308"/>
      <c r="AU78" s="308"/>
      <c r="AV78" s="308"/>
      <c r="AW78" s="308"/>
      <c r="AX78" s="308"/>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08"/>
      <c r="CL78" s="308"/>
      <c r="CM78" s="361"/>
      <c r="CN78" s="361"/>
      <c r="CO78" s="169"/>
    </row>
    <row r="79" spans="1:93" x14ac:dyDescent="0.25">
      <c r="A79" s="822"/>
      <c r="B79" s="1223" t="s">
        <v>743</v>
      </c>
      <c r="C79" s="1768" t="s">
        <v>59</v>
      </c>
      <c r="D79" s="1768"/>
      <c r="E79" s="1768"/>
      <c r="F79" s="1768"/>
      <c r="G79" s="1768" t="s">
        <v>73</v>
      </c>
      <c r="H79" s="1768"/>
      <c r="I79" s="1768" t="s">
        <v>750</v>
      </c>
      <c r="J79" s="1768"/>
      <c r="K79" s="1768"/>
      <c r="L79" s="1768"/>
      <c r="M79" s="1768" t="s">
        <v>59</v>
      </c>
      <c r="N79" s="1768"/>
      <c r="O79" s="1218" t="s">
        <v>768</v>
      </c>
      <c r="P79" s="1218" t="s">
        <v>769</v>
      </c>
      <c r="Q79" s="1769" t="s">
        <v>26</v>
      </c>
      <c r="R79" s="1769"/>
      <c r="S79" s="1769" t="s">
        <v>787</v>
      </c>
      <c r="T79" s="1769"/>
      <c r="U79" s="1769"/>
      <c r="V79" s="1768" t="s">
        <v>786</v>
      </c>
      <c r="W79" s="1768"/>
      <c r="X79" s="1770"/>
      <c r="Y79" s="1170"/>
      <c r="Z79" s="1224" t="s">
        <v>742</v>
      </c>
      <c r="AA79" s="1125" t="s">
        <v>738</v>
      </c>
      <c r="AB79" s="1121" t="s">
        <v>299</v>
      </c>
      <c r="AC79" s="1121" t="s">
        <v>676</v>
      </c>
      <c r="AD79" s="1122" t="s">
        <v>675</v>
      </c>
      <c r="AE79" s="1123" t="s">
        <v>674</v>
      </c>
      <c r="AF79" s="1124" t="s">
        <v>741</v>
      </c>
      <c r="AG79" s="1171" t="s">
        <v>4</v>
      </c>
      <c r="AH79" s="822"/>
      <c r="AI79" s="822"/>
      <c r="AK79" s="968"/>
      <c r="AL79" s="968"/>
      <c r="AM79" s="1055"/>
      <c r="AN79" s="1055"/>
      <c r="AO79" s="1055"/>
      <c r="AP79" s="1055"/>
      <c r="AQ79" s="916"/>
      <c r="AR79" s="916"/>
      <c r="AS79" s="916"/>
      <c r="AT79" s="309"/>
      <c r="AU79" s="310"/>
      <c r="AV79" s="311"/>
      <c r="AW79" s="311"/>
      <c r="AX79" s="311"/>
      <c r="AY79" s="1011"/>
      <c r="AZ79" s="1011"/>
      <c r="BA79" s="312"/>
      <c r="BB79" s="312"/>
      <c r="BC79" s="312"/>
      <c r="BD79" s="1011"/>
      <c r="BE79" s="1011"/>
      <c r="BF79" s="312"/>
      <c r="BG79" s="312"/>
      <c r="BH79" s="312"/>
      <c r="BI79" s="1011"/>
      <c r="BJ79" s="1011"/>
      <c r="BK79" s="1011"/>
      <c r="BL79" s="1011"/>
      <c r="BM79" s="1011"/>
      <c r="BN79" s="1011"/>
      <c r="BO79" s="313"/>
      <c r="BP79" s="313"/>
      <c r="BQ79" s="313"/>
      <c r="BR79" s="313"/>
      <c r="BS79" s="1011"/>
      <c r="BT79" s="1011"/>
      <c r="BU79" s="314"/>
      <c r="BV79" s="1011"/>
      <c r="BW79" s="1011"/>
      <c r="BX79" s="1011"/>
      <c r="BY79" s="313"/>
      <c r="BZ79" s="313"/>
      <c r="CA79" s="313"/>
      <c r="CB79" s="313"/>
      <c r="CC79" s="1011"/>
      <c r="CD79" s="1011"/>
      <c r="CE79" s="314"/>
      <c r="CF79" s="313"/>
      <c r="CG79" s="313"/>
      <c r="CH79" s="1011"/>
      <c r="CI79" s="1011"/>
      <c r="CJ79" s="314"/>
      <c r="CK79" s="1011"/>
      <c r="CL79" s="1011"/>
      <c r="CM79" s="1022"/>
      <c r="CN79" s="1022"/>
      <c r="CO79" s="169"/>
    </row>
    <row r="80" spans="1:93" ht="15" x14ac:dyDescent="0.25">
      <c r="A80" s="822"/>
      <c r="B80" s="1187" t="s">
        <v>744</v>
      </c>
      <c r="C80" s="1772"/>
      <c r="D80" s="1773"/>
      <c r="E80" s="1773"/>
      <c r="F80" s="1774"/>
      <c r="G80" s="1775"/>
      <c r="H80" s="1776"/>
      <c r="I80" s="1772"/>
      <c r="J80" s="1773"/>
      <c r="K80" s="1773"/>
      <c r="L80" s="1886"/>
      <c r="M80" s="1892"/>
      <c r="N80" s="1891"/>
      <c r="O80" s="1191"/>
      <c r="P80" s="1191"/>
      <c r="Q80" s="1743"/>
      <c r="R80" s="1745"/>
      <c r="S80" s="1743"/>
      <c r="T80" s="1744"/>
      <c r="U80" s="1745"/>
      <c r="V80" s="1743"/>
      <c r="W80" s="1744"/>
      <c r="X80" s="1746"/>
      <c r="Y80" s="1170"/>
      <c r="Z80" s="822"/>
      <c r="AA80" s="514"/>
      <c r="AB80" s="513"/>
      <c r="AC80" s="335"/>
      <c r="AD80" s="336"/>
      <c r="AE80" s="921"/>
      <c r="AF80" s="615"/>
      <c r="AG80" s="1172"/>
      <c r="AH80" s="822"/>
      <c r="AI80" s="822"/>
      <c r="AK80" s="968"/>
      <c r="AL80" s="968"/>
      <c r="AM80" s="1055"/>
      <c r="AN80" s="1055"/>
      <c r="AO80" s="1055"/>
      <c r="AP80" s="1055"/>
      <c r="AQ80" s="916"/>
      <c r="AR80" s="916"/>
      <c r="AS80" s="916"/>
      <c r="AT80" s="309"/>
      <c r="AU80" s="310"/>
      <c r="AV80" s="311"/>
      <c r="AW80" s="311"/>
      <c r="AX80" s="311"/>
      <c r="AY80" s="1011"/>
      <c r="AZ80" s="1011"/>
      <c r="BA80" s="312"/>
      <c r="BB80" s="312"/>
      <c r="BC80" s="312"/>
      <c r="BD80" s="1011"/>
      <c r="BE80" s="1011"/>
      <c r="BF80" s="312"/>
      <c r="BG80" s="312"/>
      <c r="BH80" s="312"/>
      <c r="BI80" s="1011"/>
      <c r="BJ80" s="1011"/>
      <c r="BK80" s="1011"/>
      <c r="BL80" s="1011"/>
      <c r="BM80" s="1011"/>
      <c r="BN80" s="1011"/>
      <c r="BO80" s="313"/>
      <c r="BP80" s="313"/>
      <c r="BQ80" s="313"/>
      <c r="BR80" s="313"/>
      <c r="BS80" s="1011"/>
      <c r="BT80" s="1011"/>
      <c r="BU80" s="314"/>
      <c r="BV80" s="1011"/>
      <c r="BW80" s="1011"/>
      <c r="BX80" s="1011"/>
      <c r="BY80" s="313"/>
      <c r="BZ80" s="313"/>
      <c r="CA80" s="313"/>
      <c r="CB80" s="313"/>
      <c r="CC80" s="1011"/>
      <c r="CD80" s="1011"/>
      <c r="CE80" s="314"/>
      <c r="CF80" s="313"/>
      <c r="CG80" s="313"/>
      <c r="CH80" s="1011"/>
      <c r="CI80" s="1011"/>
      <c r="CJ80" s="314"/>
      <c r="CK80" s="1011"/>
      <c r="CL80" s="1011"/>
      <c r="CM80" s="1022"/>
      <c r="CN80" s="1022"/>
      <c r="CO80" s="169"/>
    </row>
    <row r="81" spans="2:92" ht="15" x14ac:dyDescent="0.25">
      <c r="B81" s="1188" t="s">
        <v>745</v>
      </c>
      <c r="C81" s="1724"/>
      <c r="D81" s="1725"/>
      <c r="E81" s="1725"/>
      <c r="F81" s="1723"/>
      <c r="G81" s="1743"/>
      <c r="H81" s="1745"/>
      <c r="I81" s="1772"/>
      <c r="J81" s="1773"/>
      <c r="K81" s="1773"/>
      <c r="L81" s="1886"/>
      <c r="M81" s="1890"/>
      <c r="N81" s="1891"/>
      <c r="O81" s="420"/>
      <c r="P81" s="420"/>
      <c r="Q81" s="1743"/>
      <c r="R81" s="1745"/>
      <c r="S81" s="1743"/>
      <c r="T81" s="1744"/>
      <c r="U81" s="1745"/>
      <c r="V81" s="1743"/>
      <c r="W81" s="1744"/>
      <c r="X81" s="1746"/>
      <c r="Y81" s="1170"/>
      <c r="Z81" s="822"/>
      <c r="AA81" s="514"/>
      <c r="AB81" s="513"/>
      <c r="AC81" s="335"/>
      <c r="AD81" s="336"/>
      <c r="AE81" s="921"/>
      <c r="AF81" s="615"/>
      <c r="AG81" s="1172"/>
      <c r="AH81" s="822"/>
      <c r="AI81" s="822"/>
      <c r="AK81" s="968"/>
      <c r="AL81" s="968"/>
      <c r="AM81" s="1055"/>
      <c r="AN81" s="1055"/>
      <c r="AO81" s="1055"/>
      <c r="AP81" s="1055"/>
      <c r="AQ81" s="916"/>
      <c r="AR81" s="916"/>
      <c r="AS81" s="916"/>
      <c r="AT81" s="309"/>
      <c r="AU81" s="310"/>
      <c r="AV81" s="311"/>
      <c r="AW81" s="311"/>
      <c r="AX81" s="311"/>
      <c r="AY81" s="1011"/>
      <c r="AZ81" s="1011"/>
      <c r="BA81" s="312"/>
      <c r="BB81" s="312"/>
      <c r="BC81" s="312"/>
      <c r="BD81" s="1011"/>
      <c r="BE81" s="1011"/>
      <c r="BF81" s="312"/>
      <c r="BG81" s="312"/>
      <c r="BH81" s="312"/>
      <c r="BI81" s="1011"/>
      <c r="BJ81" s="1011"/>
      <c r="BK81" s="1011"/>
      <c r="BL81" s="1011"/>
      <c r="BM81" s="1011"/>
      <c r="BN81" s="1011"/>
      <c r="BO81" s="313"/>
      <c r="BP81" s="313"/>
      <c r="BQ81" s="313"/>
      <c r="BR81" s="313"/>
      <c r="BS81" s="1011"/>
      <c r="BT81" s="1011"/>
      <c r="BU81" s="314"/>
      <c r="BV81" s="1011"/>
      <c r="BW81" s="1011"/>
      <c r="BX81" s="1011"/>
      <c r="BY81" s="313"/>
      <c r="BZ81" s="313"/>
      <c r="CA81" s="313"/>
      <c r="CB81" s="313"/>
      <c r="CC81" s="1011"/>
      <c r="CD81" s="1011"/>
      <c r="CE81" s="314"/>
      <c r="CF81" s="313"/>
      <c r="CG81" s="313"/>
      <c r="CH81" s="1011"/>
      <c r="CI81" s="1011"/>
      <c r="CJ81" s="314"/>
      <c r="CK81" s="1011"/>
      <c r="CL81" s="1011"/>
      <c r="CM81" s="1022"/>
      <c r="CN81" s="1022"/>
    </row>
    <row r="82" spans="2:92" ht="15" x14ac:dyDescent="0.25">
      <c r="B82" s="1188" t="s">
        <v>751</v>
      </c>
      <c r="C82" s="1724"/>
      <c r="D82" s="1725"/>
      <c r="E82" s="1725"/>
      <c r="F82" s="1723"/>
      <c r="G82" s="1724"/>
      <c r="H82" s="1723"/>
      <c r="I82" s="1772"/>
      <c r="J82" s="1773"/>
      <c r="K82" s="1773"/>
      <c r="L82" s="1886"/>
      <c r="M82" s="1890"/>
      <c r="N82" s="1891"/>
      <c r="O82" s="420"/>
      <c r="P82" s="420"/>
      <c r="Q82" s="1743"/>
      <c r="R82" s="1745"/>
      <c r="S82" s="1743"/>
      <c r="T82" s="1744"/>
      <c r="U82" s="1745"/>
      <c r="V82" s="1743"/>
      <c r="W82" s="1744"/>
      <c r="X82" s="1746"/>
      <c r="Y82" s="1170"/>
      <c r="Z82" s="822"/>
      <c r="AA82" s="514"/>
      <c r="AB82" s="513"/>
      <c r="AC82" s="335"/>
      <c r="AD82" s="336"/>
      <c r="AE82" s="921"/>
      <c r="AF82" s="615"/>
      <c r="AG82" s="1172"/>
      <c r="AH82" s="822"/>
      <c r="AI82" s="822"/>
      <c r="AK82" s="968"/>
      <c r="AL82" s="968"/>
      <c r="AM82" s="1055"/>
      <c r="AN82" s="1055"/>
      <c r="AO82" s="1055"/>
      <c r="AP82" s="1055"/>
      <c r="AQ82" s="916"/>
      <c r="AR82" s="916"/>
      <c r="AS82" s="916"/>
      <c r="AT82" s="309"/>
      <c r="AU82" s="310"/>
      <c r="AV82" s="311"/>
      <c r="AW82" s="311"/>
      <c r="AX82" s="311"/>
      <c r="AY82" s="1011"/>
      <c r="AZ82" s="1011"/>
      <c r="BA82" s="312"/>
      <c r="BB82" s="312"/>
      <c r="BC82" s="312"/>
      <c r="BD82" s="1011"/>
      <c r="BE82" s="1011"/>
      <c r="BF82" s="312"/>
      <c r="BG82" s="312"/>
      <c r="BH82" s="312"/>
      <c r="BI82" s="1011"/>
      <c r="BJ82" s="1011"/>
      <c r="BK82" s="1011"/>
      <c r="BL82" s="1011"/>
      <c r="BM82" s="1011"/>
      <c r="BN82" s="1011"/>
      <c r="BO82" s="313"/>
      <c r="BP82" s="313"/>
      <c r="BQ82" s="313"/>
      <c r="BR82" s="313"/>
      <c r="BS82" s="1011"/>
      <c r="BT82" s="1011"/>
      <c r="BU82" s="314"/>
      <c r="BV82" s="1011"/>
      <c r="BW82" s="1011"/>
      <c r="BX82" s="1011"/>
      <c r="BY82" s="313"/>
      <c r="BZ82" s="313"/>
      <c r="CA82" s="313"/>
      <c r="CB82" s="313"/>
      <c r="CC82" s="1011"/>
      <c r="CD82" s="1011"/>
      <c r="CE82" s="314"/>
      <c r="CF82" s="313"/>
      <c r="CG82" s="313"/>
      <c r="CH82" s="1011"/>
      <c r="CI82" s="1011"/>
      <c r="CJ82" s="314"/>
      <c r="CK82" s="1011"/>
      <c r="CL82" s="1011"/>
      <c r="CM82" s="1022"/>
      <c r="CN82" s="1022"/>
    </row>
    <row r="83" spans="2:92" ht="15" x14ac:dyDescent="0.25">
      <c r="B83" s="1188" t="s">
        <v>756</v>
      </c>
      <c r="C83" s="1724"/>
      <c r="D83" s="1725"/>
      <c r="E83" s="1725"/>
      <c r="F83" s="1723"/>
      <c r="G83" s="1724"/>
      <c r="H83" s="1723"/>
      <c r="I83" s="1772"/>
      <c r="J83" s="1773"/>
      <c r="K83" s="1773"/>
      <c r="L83" s="1886"/>
      <c r="M83" s="1890"/>
      <c r="N83" s="1891"/>
      <c r="O83" s="420"/>
      <c r="P83" s="420"/>
      <c r="Q83" s="1743"/>
      <c r="R83" s="1745"/>
      <c r="S83" s="1743"/>
      <c r="T83" s="1744"/>
      <c r="U83" s="1745"/>
      <c r="V83" s="1743"/>
      <c r="W83" s="1744"/>
      <c r="X83" s="1746"/>
      <c r="Y83" s="1170"/>
      <c r="Z83" s="822"/>
      <c r="AA83" s="514"/>
      <c r="AB83" s="513"/>
      <c r="AC83" s="335"/>
      <c r="AD83" s="336"/>
      <c r="AE83" s="921"/>
      <c r="AF83" s="615"/>
      <c r="AG83" s="1172"/>
      <c r="AH83" s="822"/>
      <c r="AI83" s="822"/>
      <c r="AK83" s="968"/>
      <c r="AL83" s="968"/>
      <c r="AM83" s="1055"/>
      <c r="AN83" s="1055"/>
      <c r="AO83" s="1055"/>
      <c r="AP83" s="1055"/>
      <c r="AQ83" s="916"/>
      <c r="AR83" s="916"/>
      <c r="AS83" s="916"/>
      <c r="AT83" s="309"/>
      <c r="AU83" s="310"/>
      <c r="AV83" s="311"/>
      <c r="AW83" s="311"/>
      <c r="AX83" s="311"/>
      <c r="AY83" s="1011"/>
      <c r="AZ83" s="1011"/>
      <c r="BA83" s="312"/>
      <c r="BB83" s="312"/>
      <c r="BC83" s="312"/>
      <c r="BD83" s="1011"/>
      <c r="BE83" s="1011"/>
      <c r="BF83" s="312"/>
      <c r="BG83" s="312"/>
      <c r="BH83" s="312"/>
      <c r="BI83" s="1011"/>
      <c r="BJ83" s="1011"/>
      <c r="BK83" s="1011"/>
      <c r="BL83" s="1011"/>
      <c r="BM83" s="1011"/>
      <c r="BN83" s="1011"/>
      <c r="BO83" s="313"/>
      <c r="BP83" s="313"/>
      <c r="BQ83" s="313"/>
      <c r="BR83" s="313"/>
      <c r="BS83" s="1011"/>
      <c r="BT83" s="1011"/>
      <c r="BU83" s="314"/>
      <c r="BV83" s="1011"/>
      <c r="BW83" s="1011"/>
      <c r="BX83" s="1011"/>
      <c r="BY83" s="313"/>
      <c r="BZ83" s="313"/>
      <c r="CA83" s="313"/>
      <c r="CB83" s="313"/>
      <c r="CC83" s="1011"/>
      <c r="CD83" s="1011"/>
      <c r="CE83" s="314"/>
      <c r="CF83" s="313"/>
      <c r="CG83" s="313"/>
      <c r="CH83" s="1011"/>
      <c r="CI83" s="1011"/>
      <c r="CJ83" s="314"/>
      <c r="CK83" s="1011"/>
      <c r="CL83" s="1011"/>
      <c r="CM83" s="1022"/>
      <c r="CN83" s="1022"/>
    </row>
    <row r="84" spans="2:92" ht="15" x14ac:dyDescent="0.25">
      <c r="B84" s="1188" t="s">
        <v>757</v>
      </c>
      <c r="C84" s="1724"/>
      <c r="D84" s="1725"/>
      <c r="E84" s="1725"/>
      <c r="F84" s="1723"/>
      <c r="G84" s="1724"/>
      <c r="H84" s="1723"/>
      <c r="I84" s="1772"/>
      <c r="J84" s="1773"/>
      <c r="K84" s="1773"/>
      <c r="L84" s="1886"/>
      <c r="M84" s="1890"/>
      <c r="N84" s="1891"/>
      <c r="O84" s="420"/>
      <c r="P84" s="420"/>
      <c r="Q84" s="1743"/>
      <c r="R84" s="1745"/>
      <c r="S84" s="1743"/>
      <c r="T84" s="1744"/>
      <c r="U84" s="1745"/>
      <c r="V84" s="1743"/>
      <c r="W84" s="1744"/>
      <c r="X84" s="1746"/>
      <c r="Y84" s="1170"/>
      <c r="Z84" s="822"/>
      <c r="AA84" s="514"/>
      <c r="AB84" s="513"/>
      <c r="AC84" s="335"/>
      <c r="AD84" s="336"/>
      <c r="AE84" s="921"/>
      <c r="AF84" s="615"/>
      <c r="AG84" s="1172"/>
      <c r="AH84" s="822"/>
      <c r="AI84" s="822"/>
      <c r="AK84" s="968"/>
      <c r="AL84" s="968"/>
      <c r="AM84" s="1055"/>
      <c r="AN84" s="1055"/>
      <c r="AO84" s="1055"/>
      <c r="AP84" s="1055"/>
      <c r="AQ84" s="916"/>
      <c r="AR84" s="916"/>
      <c r="AS84" s="916"/>
      <c r="AT84" s="309"/>
      <c r="AU84" s="310"/>
      <c r="AV84" s="311"/>
      <c r="AW84" s="311"/>
      <c r="AX84" s="311"/>
      <c r="AY84" s="1011"/>
      <c r="AZ84" s="1011"/>
      <c r="BA84" s="312"/>
      <c r="BB84" s="312"/>
      <c r="BC84" s="312"/>
      <c r="BD84" s="1011"/>
      <c r="BE84" s="1011"/>
      <c r="BF84" s="312"/>
      <c r="BG84" s="312"/>
      <c r="BH84" s="312"/>
      <c r="BI84" s="1011"/>
      <c r="BJ84" s="1011"/>
      <c r="BK84" s="1011"/>
      <c r="BL84" s="1011"/>
      <c r="BM84" s="1011"/>
      <c r="BN84" s="1011"/>
      <c r="BO84" s="313"/>
      <c r="BP84" s="313"/>
      <c r="BQ84" s="313"/>
      <c r="BR84" s="313"/>
      <c r="BS84" s="1011"/>
      <c r="BT84" s="1011"/>
      <c r="BU84" s="314"/>
      <c r="BV84" s="1011"/>
      <c r="BW84" s="1011"/>
      <c r="BX84" s="1011"/>
      <c r="BY84" s="313"/>
      <c r="BZ84" s="313"/>
      <c r="CA84" s="313"/>
      <c r="CB84" s="313"/>
      <c r="CC84" s="1011"/>
      <c r="CD84" s="1011"/>
      <c r="CE84" s="314"/>
      <c r="CF84" s="313"/>
      <c r="CG84" s="313"/>
      <c r="CH84" s="1011"/>
      <c r="CI84" s="1011"/>
      <c r="CJ84" s="314"/>
      <c r="CK84" s="1011"/>
      <c r="CL84" s="1011"/>
      <c r="CM84" s="1022"/>
      <c r="CN84" s="1022"/>
    </row>
    <row r="85" spans="2:92" ht="15" x14ac:dyDescent="0.25">
      <c r="B85" s="1189" t="s">
        <v>759</v>
      </c>
      <c r="C85" s="1724"/>
      <c r="D85" s="1725"/>
      <c r="E85" s="1725"/>
      <c r="F85" s="1723"/>
      <c r="G85" s="1724"/>
      <c r="H85" s="1723"/>
      <c r="I85" s="1772"/>
      <c r="J85" s="1773"/>
      <c r="K85" s="1773"/>
      <c r="L85" s="1886"/>
      <c r="M85" s="1890"/>
      <c r="N85" s="1891"/>
      <c r="O85" s="420"/>
      <c r="P85" s="420"/>
      <c r="Q85" s="1743"/>
      <c r="R85" s="1745"/>
      <c r="S85" s="1743"/>
      <c r="T85" s="1744"/>
      <c r="U85" s="1745"/>
      <c r="V85" s="1743"/>
      <c r="W85" s="1744"/>
      <c r="X85" s="1746"/>
      <c r="Y85" s="1170"/>
      <c r="Z85" s="822"/>
      <c r="AA85" s="514"/>
      <c r="AB85" s="513"/>
      <c r="AC85" s="335"/>
      <c r="AD85" s="336"/>
      <c r="AE85" s="921"/>
      <c r="AF85" s="615"/>
      <c r="AG85" s="1172"/>
      <c r="AH85" s="822"/>
      <c r="AI85" s="822"/>
      <c r="AK85" s="968"/>
      <c r="AL85" s="968"/>
      <c r="AM85" s="1055"/>
      <c r="AN85" s="1055"/>
      <c r="AO85" s="1055"/>
      <c r="AP85" s="1055"/>
      <c r="AQ85" s="916"/>
      <c r="AR85" s="916"/>
      <c r="AS85" s="916"/>
      <c r="AT85" s="309"/>
      <c r="AU85" s="310"/>
      <c r="AV85" s="311"/>
      <c r="AW85" s="311"/>
      <c r="AX85" s="311"/>
      <c r="AY85" s="1011"/>
      <c r="AZ85" s="1011"/>
      <c r="BA85" s="312"/>
      <c r="BB85" s="312"/>
      <c r="BC85" s="312"/>
      <c r="BD85" s="1011"/>
      <c r="BE85" s="1011"/>
      <c r="BF85" s="312"/>
      <c r="BG85" s="312"/>
      <c r="BH85" s="312"/>
      <c r="BI85" s="1011"/>
      <c r="BJ85" s="1011"/>
      <c r="BK85" s="1011"/>
      <c r="BL85" s="1011"/>
      <c r="BM85" s="1011"/>
      <c r="BN85" s="1011"/>
      <c r="BO85" s="313"/>
      <c r="BP85" s="313"/>
      <c r="BQ85" s="313"/>
      <c r="BR85" s="313"/>
      <c r="BS85" s="1011"/>
      <c r="BT85" s="1011"/>
      <c r="BU85" s="314"/>
      <c r="BV85" s="1011"/>
      <c r="BW85" s="1011"/>
      <c r="BX85" s="1011"/>
      <c r="BY85" s="313"/>
      <c r="BZ85" s="313"/>
      <c r="CA85" s="313"/>
      <c r="CB85" s="313"/>
      <c r="CC85" s="1011"/>
      <c r="CD85" s="1011"/>
      <c r="CE85" s="314"/>
      <c r="CF85" s="313"/>
      <c r="CG85" s="313"/>
      <c r="CH85" s="1011"/>
      <c r="CI85" s="1011"/>
      <c r="CJ85" s="314"/>
      <c r="CK85" s="1011"/>
      <c r="CL85" s="1011"/>
      <c r="CM85" s="1022"/>
      <c r="CN85" s="1022"/>
    </row>
    <row r="86" spans="2:92" ht="15" x14ac:dyDescent="0.25">
      <c r="B86" s="1188" t="s">
        <v>762</v>
      </c>
      <c r="C86" s="1724"/>
      <c r="D86" s="1725"/>
      <c r="E86" s="1725"/>
      <c r="F86" s="1723"/>
      <c r="G86" s="1724"/>
      <c r="H86" s="1723"/>
      <c r="I86" s="1772"/>
      <c r="J86" s="1773"/>
      <c r="K86" s="1773"/>
      <c r="L86" s="1886"/>
      <c r="M86" s="1890"/>
      <c r="N86" s="1891"/>
      <c r="O86" s="420"/>
      <c r="P86" s="1194"/>
      <c r="Q86" s="1743"/>
      <c r="R86" s="1745"/>
      <c r="S86" s="1743"/>
      <c r="T86" s="1744"/>
      <c r="U86" s="1745"/>
      <c r="V86" s="1743"/>
      <c r="W86" s="1744"/>
      <c r="X86" s="1746"/>
      <c r="Y86" s="1170"/>
      <c r="Z86" s="822"/>
      <c r="AA86" s="514"/>
      <c r="AB86" s="513"/>
      <c r="AC86" s="335"/>
      <c r="AD86" s="336"/>
      <c r="AE86" s="921"/>
      <c r="AF86" s="615"/>
      <c r="AG86" s="1172"/>
      <c r="AH86" s="822"/>
      <c r="AI86" s="822"/>
      <c r="AK86" s="968"/>
      <c r="AL86" s="968"/>
      <c r="AM86" s="1055"/>
      <c r="AN86" s="1055"/>
      <c r="AO86" s="1055"/>
      <c r="AP86" s="1055"/>
      <c r="AQ86" s="916"/>
      <c r="AR86" s="916"/>
      <c r="AS86" s="916"/>
      <c r="AT86" s="309"/>
      <c r="AU86" s="310"/>
      <c r="AV86" s="311"/>
      <c r="AW86" s="311"/>
      <c r="AX86" s="311"/>
      <c r="AY86" s="1011"/>
      <c r="AZ86" s="1011"/>
      <c r="BA86" s="312"/>
      <c r="BB86" s="312"/>
      <c r="BC86" s="312"/>
      <c r="BD86" s="1011"/>
      <c r="BE86" s="1011"/>
      <c r="BF86" s="312"/>
      <c r="BG86" s="312"/>
      <c r="BH86" s="312"/>
      <c r="BI86" s="1011"/>
      <c r="BJ86" s="1011"/>
      <c r="BK86" s="1011"/>
      <c r="BL86" s="1011"/>
      <c r="BM86" s="1011"/>
      <c r="BN86" s="1011"/>
      <c r="BO86" s="313"/>
      <c r="BP86" s="313"/>
      <c r="BQ86" s="313"/>
      <c r="BR86" s="313"/>
      <c r="BS86" s="1011"/>
      <c r="BT86" s="1011"/>
      <c r="BU86" s="314"/>
      <c r="BV86" s="1011"/>
      <c r="BW86" s="1011"/>
      <c r="BX86" s="1011"/>
      <c r="BY86" s="313"/>
      <c r="BZ86" s="313"/>
      <c r="CA86" s="313"/>
      <c r="CB86" s="313"/>
      <c r="CC86" s="1011"/>
      <c r="CD86" s="1011"/>
      <c r="CE86" s="314"/>
      <c r="CF86" s="313"/>
      <c r="CG86" s="313"/>
      <c r="CH86" s="1011"/>
      <c r="CI86" s="1011"/>
      <c r="CJ86" s="314"/>
      <c r="CK86" s="1011"/>
      <c r="CL86" s="1011"/>
      <c r="CM86" s="1022"/>
      <c r="CN86" s="1022"/>
    </row>
    <row r="87" spans="2:92" ht="15" x14ac:dyDescent="0.25">
      <c r="B87" s="1189" t="s">
        <v>764</v>
      </c>
      <c r="C87" s="1724"/>
      <c r="D87" s="1725"/>
      <c r="E87" s="1725"/>
      <c r="F87" s="1723"/>
      <c r="G87" s="1724"/>
      <c r="H87" s="1723"/>
      <c r="I87" s="1772"/>
      <c r="J87" s="1773"/>
      <c r="K87" s="1773"/>
      <c r="L87" s="1886"/>
      <c r="M87" s="1890"/>
      <c r="N87" s="1891"/>
      <c r="O87" s="420"/>
      <c r="P87" s="420"/>
      <c r="Q87" s="1743"/>
      <c r="R87" s="1745"/>
      <c r="S87" s="1743"/>
      <c r="T87" s="1744"/>
      <c r="U87" s="1745"/>
      <c r="V87" s="1743"/>
      <c r="W87" s="1744"/>
      <c r="X87" s="1746"/>
      <c r="Y87" s="1170"/>
      <c r="Z87" s="822"/>
      <c r="AA87" s="514"/>
      <c r="AB87" s="513"/>
      <c r="AC87" s="335"/>
      <c r="AD87" s="336"/>
      <c r="AE87" s="921"/>
      <c r="AF87" s="615"/>
      <c r="AG87" s="1172"/>
      <c r="AH87" s="822"/>
      <c r="AI87" s="822"/>
      <c r="AK87" s="968"/>
      <c r="AL87" s="968"/>
      <c r="AM87" s="1055"/>
      <c r="AN87" s="1055"/>
      <c r="AO87" s="1055"/>
      <c r="AP87" s="1055"/>
      <c r="AQ87" s="916"/>
      <c r="AR87" s="916"/>
      <c r="AS87" s="916"/>
      <c r="AT87" s="309"/>
      <c r="AU87" s="310"/>
      <c r="AV87" s="311"/>
      <c r="AW87" s="311"/>
      <c r="AX87" s="311"/>
      <c r="AY87" s="1011"/>
      <c r="AZ87" s="1011"/>
      <c r="BA87" s="312"/>
      <c r="BB87" s="312"/>
      <c r="BC87" s="312"/>
      <c r="BD87" s="1011"/>
      <c r="BE87" s="1011"/>
      <c r="BF87" s="312"/>
      <c r="BG87" s="312"/>
      <c r="BH87" s="312"/>
      <c r="BI87" s="1011"/>
      <c r="BJ87" s="1011"/>
      <c r="BK87" s="1011"/>
      <c r="BL87" s="1011"/>
      <c r="BM87" s="1011"/>
      <c r="BN87" s="1011"/>
      <c r="BO87" s="313"/>
      <c r="BP87" s="313"/>
      <c r="BQ87" s="313"/>
      <c r="BR87" s="313"/>
      <c r="BS87" s="1011"/>
      <c r="BT87" s="1011"/>
      <c r="BU87" s="314"/>
      <c r="BV87" s="1011"/>
      <c r="BW87" s="1011"/>
      <c r="BX87" s="1011"/>
      <c r="BY87" s="313"/>
      <c r="BZ87" s="313"/>
      <c r="CA87" s="313"/>
      <c r="CB87" s="313"/>
      <c r="CC87" s="1011"/>
      <c r="CD87" s="1011"/>
      <c r="CE87" s="314"/>
      <c r="CF87" s="313"/>
      <c r="CG87" s="313"/>
      <c r="CH87" s="1011"/>
      <c r="CI87" s="1011"/>
      <c r="CJ87" s="314"/>
      <c r="CK87" s="1011"/>
      <c r="CL87" s="1011"/>
      <c r="CM87" s="1022"/>
      <c r="CN87" s="1022"/>
    </row>
    <row r="88" spans="2:92" ht="15" x14ac:dyDescent="0.25">
      <c r="B88" s="1189" t="s">
        <v>747</v>
      </c>
      <c r="C88" s="1724"/>
      <c r="D88" s="1725"/>
      <c r="E88" s="1725"/>
      <c r="F88" s="1723"/>
      <c r="G88" s="1724"/>
      <c r="H88" s="1723"/>
      <c r="I88" s="1772"/>
      <c r="J88" s="1773"/>
      <c r="K88" s="1773"/>
      <c r="L88" s="1886"/>
      <c r="M88" s="1887"/>
      <c r="N88" s="1774"/>
      <c r="O88" s="420"/>
      <c r="P88" s="420"/>
      <c r="Q88" s="1743"/>
      <c r="R88" s="1745"/>
      <c r="S88" s="1743"/>
      <c r="T88" s="1744"/>
      <c r="U88" s="1745"/>
      <c r="V88" s="1743"/>
      <c r="W88" s="1744"/>
      <c r="X88" s="1746"/>
      <c r="Y88" s="1170"/>
      <c r="Z88" s="822"/>
      <c r="AA88" s="514"/>
      <c r="AB88" s="513"/>
      <c r="AC88" s="335"/>
      <c r="AD88" s="336"/>
      <c r="AE88" s="921"/>
      <c r="AF88" s="615"/>
      <c r="AG88" s="1172"/>
      <c r="AH88" s="822"/>
      <c r="AI88" s="822"/>
      <c r="AK88" s="968"/>
      <c r="AL88" s="968"/>
      <c r="AM88" s="1055"/>
      <c r="AN88" s="1055"/>
      <c r="AO88" s="1055"/>
      <c r="AP88" s="1055"/>
      <c r="AQ88" s="916"/>
      <c r="AR88" s="916"/>
      <c r="AS88" s="916"/>
      <c r="AT88" s="309"/>
      <c r="AU88" s="310"/>
      <c r="AV88" s="311"/>
      <c r="AW88" s="311"/>
      <c r="AX88" s="311"/>
      <c r="AY88" s="1011"/>
      <c r="AZ88" s="1011"/>
      <c r="BA88" s="312"/>
      <c r="BB88" s="312"/>
      <c r="BC88" s="312"/>
      <c r="BD88" s="1011"/>
      <c r="BE88" s="1011"/>
      <c r="BF88" s="312"/>
      <c r="BG88" s="312"/>
      <c r="BH88" s="312"/>
      <c r="BI88" s="1011"/>
      <c r="BJ88" s="1011"/>
      <c r="BK88" s="1011"/>
      <c r="BL88" s="1011"/>
      <c r="BM88" s="1011"/>
      <c r="BN88" s="1011"/>
      <c r="BO88" s="313"/>
      <c r="BP88" s="313"/>
      <c r="BQ88" s="313"/>
      <c r="BR88" s="313"/>
      <c r="BS88" s="1011"/>
      <c r="BT88" s="1011"/>
      <c r="BU88" s="314"/>
      <c r="BV88" s="1011"/>
      <c r="BW88" s="1011"/>
      <c r="BX88" s="1011"/>
      <c r="BY88" s="313"/>
      <c r="BZ88" s="313"/>
      <c r="CA88" s="313"/>
      <c r="CB88" s="313"/>
      <c r="CC88" s="1011"/>
      <c r="CD88" s="1011"/>
      <c r="CE88" s="314"/>
      <c r="CF88" s="313"/>
      <c r="CG88" s="313"/>
      <c r="CH88" s="1011"/>
      <c r="CI88" s="1011"/>
      <c r="CJ88" s="314"/>
      <c r="CK88" s="1011"/>
      <c r="CL88" s="1011"/>
      <c r="CM88" s="1022"/>
      <c r="CN88" s="1022"/>
    </row>
    <row r="89" spans="2:92" ht="15" x14ac:dyDescent="0.25">
      <c r="B89" s="1189" t="s">
        <v>752</v>
      </c>
      <c r="C89" s="1724"/>
      <c r="D89" s="1725"/>
      <c r="E89" s="1725"/>
      <c r="F89" s="1723"/>
      <c r="G89" s="1724"/>
      <c r="H89" s="1723"/>
      <c r="I89" s="1772"/>
      <c r="J89" s="1773"/>
      <c r="K89" s="1773"/>
      <c r="L89" s="1886"/>
      <c r="M89" s="1887"/>
      <c r="N89" s="1774"/>
      <c r="O89" s="420"/>
      <c r="P89" s="1195"/>
      <c r="Q89" s="1743"/>
      <c r="R89" s="1745"/>
      <c r="S89" s="1743"/>
      <c r="T89" s="1744"/>
      <c r="U89" s="1745"/>
      <c r="V89" s="1743"/>
      <c r="W89" s="1744"/>
      <c r="X89" s="1746"/>
      <c r="Y89" s="1170"/>
      <c r="Z89" s="822"/>
      <c r="AA89" s="514"/>
      <c r="AB89" s="513"/>
      <c r="AC89" s="335"/>
      <c r="AD89" s="336"/>
      <c r="AE89" s="921"/>
      <c r="AF89" s="615"/>
      <c r="AG89" s="1172"/>
      <c r="AH89" s="822"/>
      <c r="AI89" s="822"/>
      <c r="AK89" s="968"/>
      <c r="AL89" s="968"/>
      <c r="AM89" s="1055"/>
      <c r="AN89" s="1055"/>
      <c r="AO89" s="1055"/>
      <c r="AP89" s="1055"/>
      <c r="AQ89" s="916"/>
      <c r="AR89" s="916"/>
      <c r="AS89" s="916"/>
      <c r="AT89" s="309"/>
      <c r="AU89" s="310"/>
      <c r="AV89" s="311"/>
      <c r="AW89" s="311"/>
      <c r="AX89" s="311"/>
      <c r="AY89" s="1011"/>
      <c r="AZ89" s="1011"/>
      <c r="BA89" s="312"/>
      <c r="BB89" s="312"/>
      <c r="BC89" s="312"/>
      <c r="BD89" s="1011"/>
      <c r="BE89" s="1011"/>
      <c r="BF89" s="312"/>
      <c r="BG89" s="312"/>
      <c r="BH89" s="312"/>
      <c r="BI89" s="1011"/>
      <c r="BJ89" s="1011"/>
      <c r="BK89" s="1011"/>
      <c r="BL89" s="1011"/>
      <c r="BM89" s="1011"/>
      <c r="BN89" s="1011"/>
      <c r="BO89" s="313"/>
      <c r="BP89" s="313"/>
      <c r="BQ89" s="313"/>
      <c r="BR89" s="313"/>
      <c r="BS89" s="1011"/>
      <c r="BT89" s="1011"/>
      <c r="BU89" s="314"/>
      <c r="BV89" s="1011"/>
      <c r="BW89" s="1011"/>
      <c r="BX89" s="1011"/>
      <c r="BY89" s="313"/>
      <c r="BZ89" s="313"/>
      <c r="CA89" s="313"/>
      <c r="CB89" s="313"/>
      <c r="CC89" s="1011"/>
      <c r="CD89" s="1011"/>
      <c r="CE89" s="314"/>
      <c r="CF89" s="313"/>
      <c r="CG89" s="313"/>
      <c r="CH89" s="1011"/>
      <c r="CI89" s="1011"/>
      <c r="CJ89" s="314"/>
      <c r="CK89" s="1011"/>
      <c r="CL89" s="1011"/>
      <c r="CM89" s="1022"/>
      <c r="CN89" s="1022"/>
    </row>
    <row r="90" spans="2:92" ht="15" x14ac:dyDescent="0.25">
      <c r="B90" s="1190" t="s">
        <v>753</v>
      </c>
      <c r="C90" s="1724"/>
      <c r="D90" s="1725"/>
      <c r="E90" s="1725"/>
      <c r="F90" s="1723"/>
      <c r="G90" s="1724"/>
      <c r="H90" s="1723"/>
      <c r="I90" s="1772"/>
      <c r="J90" s="1773"/>
      <c r="K90" s="1773"/>
      <c r="L90" s="1886"/>
      <c r="M90" s="1887"/>
      <c r="N90" s="1774"/>
      <c r="O90" s="420"/>
      <c r="P90" s="1195"/>
      <c r="Q90" s="1743"/>
      <c r="R90" s="1745"/>
      <c r="S90" s="1743"/>
      <c r="T90" s="1744"/>
      <c r="U90" s="1745"/>
      <c r="V90" s="1743"/>
      <c r="W90" s="1744"/>
      <c r="X90" s="1746"/>
      <c r="Y90" s="1170"/>
      <c r="Z90" s="822"/>
      <c r="AA90" s="514"/>
      <c r="AB90" s="513"/>
      <c r="AC90" s="335"/>
      <c r="AD90" s="336"/>
      <c r="AE90" s="921"/>
      <c r="AF90" s="615"/>
      <c r="AG90" s="1172"/>
      <c r="AH90" s="822"/>
      <c r="AI90" s="822"/>
      <c r="AK90" s="968"/>
      <c r="AL90" s="968"/>
      <c r="AM90" s="1055"/>
      <c r="AN90" s="1055"/>
      <c r="AO90" s="1055"/>
      <c r="AP90" s="1055"/>
      <c r="AQ90" s="916"/>
      <c r="AR90" s="916"/>
      <c r="AS90" s="916"/>
      <c r="AT90" s="309"/>
      <c r="AU90" s="310"/>
      <c r="AV90" s="311"/>
      <c r="AW90" s="311"/>
      <c r="AX90" s="311"/>
      <c r="AY90" s="1011"/>
      <c r="AZ90" s="1011"/>
      <c r="BA90" s="312"/>
      <c r="BB90" s="312"/>
      <c r="BC90" s="312"/>
      <c r="BD90" s="1011"/>
      <c r="BE90" s="1011"/>
      <c r="BF90" s="312"/>
      <c r="BG90" s="312"/>
      <c r="BH90" s="312"/>
      <c r="BI90" s="1011"/>
      <c r="BJ90" s="1011"/>
      <c r="BK90" s="1011"/>
      <c r="BL90" s="1011"/>
      <c r="BM90" s="1011"/>
      <c r="BN90" s="1011"/>
      <c r="BO90" s="313"/>
      <c r="BP90" s="313"/>
      <c r="BQ90" s="313"/>
      <c r="BR90" s="313"/>
      <c r="BS90" s="1011"/>
      <c r="BT90" s="1011"/>
      <c r="BU90" s="314"/>
      <c r="BV90" s="1011"/>
      <c r="BW90" s="1011"/>
      <c r="BX90" s="1011"/>
      <c r="BY90" s="313"/>
      <c r="BZ90" s="313"/>
      <c r="CA90" s="313"/>
      <c r="CB90" s="313"/>
      <c r="CC90" s="1011"/>
      <c r="CD90" s="1011"/>
      <c r="CE90" s="314"/>
      <c r="CF90" s="313"/>
      <c r="CG90" s="313"/>
      <c r="CH90" s="1011"/>
      <c r="CI90" s="1011"/>
      <c r="CJ90" s="314"/>
      <c r="CK90" s="1011"/>
      <c r="CL90" s="1011"/>
      <c r="CM90" s="1022"/>
      <c r="CN90" s="1022"/>
    </row>
    <row r="91" spans="2:92" ht="15" x14ac:dyDescent="0.25">
      <c r="B91" s="1189" t="s">
        <v>766</v>
      </c>
      <c r="C91" s="1724"/>
      <c r="D91" s="1725"/>
      <c r="E91" s="1725"/>
      <c r="F91" s="1723"/>
      <c r="G91" s="1724"/>
      <c r="H91" s="1723"/>
      <c r="I91" s="1772"/>
      <c r="J91" s="1773"/>
      <c r="K91" s="1773"/>
      <c r="L91" s="1886"/>
      <c r="M91" s="1887"/>
      <c r="N91" s="1774"/>
      <c r="O91" s="1192"/>
      <c r="P91" s="1192"/>
      <c r="Q91" s="1743"/>
      <c r="R91" s="1745"/>
      <c r="S91" s="1743"/>
      <c r="T91" s="1744"/>
      <c r="U91" s="1745"/>
      <c r="V91" s="1743"/>
      <c r="W91" s="1744"/>
      <c r="X91" s="1746"/>
      <c r="Y91" s="1170"/>
      <c r="Z91" s="822"/>
      <c r="AA91" s="514"/>
      <c r="AB91" s="513"/>
      <c r="AC91" s="335"/>
      <c r="AD91" s="336"/>
      <c r="AE91" s="921"/>
      <c r="AF91" s="615"/>
      <c r="AG91" s="1172"/>
      <c r="AH91" s="822"/>
      <c r="AI91" s="822"/>
      <c r="AK91" s="968"/>
      <c r="AL91" s="968"/>
      <c r="AM91" s="1055"/>
      <c r="AN91" s="1055"/>
      <c r="AO91" s="1055"/>
      <c r="AP91" s="1055"/>
      <c r="AQ91" s="916"/>
      <c r="AR91" s="916"/>
      <c r="AS91" s="916"/>
      <c r="AT91" s="309"/>
      <c r="AU91" s="310"/>
      <c r="AV91" s="311"/>
      <c r="AW91" s="311"/>
      <c r="AX91" s="311"/>
      <c r="AY91" s="1011"/>
      <c r="AZ91" s="1011"/>
      <c r="BA91" s="312"/>
      <c r="BB91" s="312"/>
      <c r="BC91" s="312"/>
      <c r="BD91" s="1011"/>
      <c r="BE91" s="1011"/>
      <c r="BF91" s="312"/>
      <c r="BG91" s="312"/>
      <c r="BH91" s="312"/>
      <c r="BI91" s="1011"/>
      <c r="BJ91" s="1011"/>
      <c r="BK91" s="1011"/>
      <c r="BL91" s="1011"/>
      <c r="BM91" s="1011"/>
      <c r="BN91" s="1011"/>
      <c r="BO91" s="313"/>
      <c r="BP91" s="313"/>
      <c r="BQ91" s="313"/>
      <c r="BR91" s="313"/>
      <c r="BS91" s="1011"/>
      <c r="BT91" s="1011"/>
      <c r="BU91" s="314"/>
      <c r="BV91" s="1011"/>
      <c r="BW91" s="1011"/>
      <c r="BX91" s="1011"/>
      <c r="BY91" s="313"/>
      <c r="BZ91" s="313"/>
      <c r="CA91" s="313"/>
      <c r="CB91" s="313"/>
      <c r="CC91" s="1011"/>
      <c r="CD91" s="1011"/>
      <c r="CE91" s="314"/>
      <c r="CF91" s="313"/>
      <c r="CG91" s="313"/>
      <c r="CH91" s="1011"/>
      <c r="CI91" s="1011"/>
      <c r="CJ91" s="314"/>
      <c r="CK91" s="1011"/>
      <c r="CL91" s="1011"/>
      <c r="CM91" s="1022"/>
      <c r="CN91" s="1022"/>
    </row>
    <row r="92" spans="2:92" thickBot="1" x14ac:dyDescent="0.3">
      <c r="B92" s="1265" t="s">
        <v>767</v>
      </c>
      <c r="C92" s="1747"/>
      <c r="D92" s="1748"/>
      <c r="E92" s="1748"/>
      <c r="F92" s="1749"/>
      <c r="G92" s="1747"/>
      <c r="H92" s="1749"/>
      <c r="I92" s="1879"/>
      <c r="J92" s="1880"/>
      <c r="K92" s="1880"/>
      <c r="L92" s="1881"/>
      <c r="M92" s="1882"/>
      <c r="N92" s="1883"/>
      <c r="O92" s="1193"/>
      <c r="P92" s="1193"/>
      <c r="Q92" s="1750"/>
      <c r="R92" s="1752"/>
      <c r="S92" s="1750"/>
      <c r="T92" s="1751"/>
      <c r="U92" s="1752"/>
      <c r="V92" s="1750"/>
      <c r="W92" s="1751"/>
      <c r="X92" s="1753"/>
      <c r="Y92" s="1170"/>
      <c r="Z92" s="1176"/>
      <c r="AA92" s="1178"/>
      <c r="AB92" s="921"/>
      <c r="AC92" s="335"/>
      <c r="AD92" s="336"/>
      <c r="AE92" s="336"/>
      <c r="AF92" s="1184"/>
      <c r="AG92" s="1172"/>
      <c r="AH92" s="822"/>
      <c r="AI92" s="822"/>
      <c r="AK92" s="968"/>
      <c r="AL92" s="968"/>
      <c r="AM92" s="1055"/>
      <c r="AN92" s="1055"/>
      <c r="AO92" s="1055"/>
      <c r="AP92" s="1055"/>
      <c r="AQ92" s="916"/>
      <c r="AR92" s="916"/>
      <c r="AS92" s="916"/>
      <c r="AT92" s="309"/>
      <c r="AU92" s="310"/>
      <c r="AV92" s="311"/>
      <c r="AW92" s="311"/>
      <c r="AX92" s="311"/>
      <c r="AY92" s="1011"/>
      <c r="AZ92" s="1011"/>
      <c r="BA92" s="312"/>
      <c r="BB92" s="312"/>
      <c r="BC92" s="312"/>
      <c r="BD92" s="1011"/>
      <c r="BE92" s="1011"/>
      <c r="BF92" s="312"/>
      <c r="BG92" s="312"/>
      <c r="BH92" s="312"/>
      <c r="BI92" s="1011"/>
      <c r="BJ92" s="1011"/>
      <c r="BK92" s="1011"/>
      <c r="BL92" s="1011"/>
      <c r="BM92" s="1011"/>
      <c r="BN92" s="1011"/>
      <c r="BO92" s="313"/>
      <c r="BP92" s="313"/>
      <c r="BQ92" s="313"/>
      <c r="BR92" s="313"/>
      <c r="BS92" s="1011"/>
      <c r="BT92" s="1011"/>
      <c r="BU92" s="314"/>
      <c r="BV92" s="1011"/>
      <c r="BW92" s="1011"/>
      <c r="BX92" s="1011"/>
      <c r="BY92" s="313"/>
      <c r="BZ92" s="313"/>
      <c r="CA92" s="313"/>
      <c r="CB92" s="313"/>
      <c r="CC92" s="1011"/>
      <c r="CD92" s="1011"/>
      <c r="CE92" s="314"/>
      <c r="CF92" s="313"/>
      <c r="CG92" s="313"/>
      <c r="CH92" s="1011"/>
      <c r="CI92" s="1011"/>
      <c r="CJ92" s="314"/>
      <c r="CK92" s="1011"/>
      <c r="CL92" s="1011"/>
      <c r="CM92" s="1022"/>
      <c r="CN92" s="1022"/>
    </row>
    <row r="93" spans="2:92" ht="15" x14ac:dyDescent="0.25">
      <c r="B93" s="822"/>
      <c r="C93" s="822"/>
      <c r="D93" s="822"/>
      <c r="E93" s="822"/>
      <c r="F93" s="822"/>
      <c r="G93" s="822"/>
      <c r="H93" s="822"/>
      <c r="I93" s="822"/>
      <c r="J93" s="169"/>
      <c r="K93" s="169"/>
      <c r="L93" s="169"/>
      <c r="M93" s="169"/>
      <c r="N93" s="169"/>
      <c r="O93" s="169"/>
      <c r="P93" s="169"/>
      <c r="Q93" s="169"/>
      <c r="R93" s="169"/>
      <c r="S93" s="169"/>
      <c r="T93" s="169"/>
      <c r="U93" s="169"/>
      <c r="V93" s="169"/>
      <c r="W93" s="169"/>
      <c r="X93" s="822"/>
      <c r="Y93" s="1170"/>
      <c r="Z93" s="1176"/>
      <c r="AA93" s="1178"/>
      <c r="AB93" s="336"/>
      <c r="AC93" s="335"/>
      <c r="AD93" s="336"/>
      <c r="AE93" s="336"/>
      <c r="AF93" s="1184"/>
      <c r="AG93" s="1172"/>
      <c r="AH93" s="822"/>
      <c r="AI93" s="822"/>
      <c r="AK93" s="968"/>
      <c r="AL93" s="968"/>
      <c r="AM93" s="1055"/>
      <c r="AN93" s="1055"/>
      <c r="AO93" s="1055"/>
      <c r="AP93" s="1055"/>
      <c r="AQ93" s="916"/>
      <c r="AR93" s="916"/>
      <c r="AS93" s="916"/>
      <c r="AT93" s="309"/>
      <c r="AU93" s="310"/>
      <c r="AV93" s="311"/>
      <c r="AW93" s="311"/>
      <c r="AX93" s="311"/>
      <c r="AY93" s="1011"/>
      <c r="AZ93" s="1011"/>
      <c r="BA93" s="312"/>
      <c r="BB93" s="312"/>
      <c r="BC93" s="312"/>
      <c r="BD93" s="1011"/>
      <c r="BE93" s="1011"/>
      <c r="BF93" s="312"/>
      <c r="BG93" s="312"/>
      <c r="BH93" s="312"/>
      <c r="BI93" s="1011"/>
      <c r="BJ93" s="1011"/>
      <c r="BK93" s="1011"/>
      <c r="BL93" s="1011"/>
      <c r="BM93" s="1011"/>
      <c r="BN93" s="1011"/>
      <c r="BO93" s="313"/>
      <c r="BP93" s="313"/>
      <c r="BQ93" s="313"/>
      <c r="BR93" s="313"/>
      <c r="BS93" s="1011"/>
      <c r="BT93" s="1011"/>
      <c r="BU93" s="314"/>
      <c r="BV93" s="1011"/>
      <c r="BW93" s="1011"/>
      <c r="BX93" s="1011"/>
      <c r="BY93" s="313"/>
      <c r="BZ93" s="313"/>
      <c r="CA93" s="313"/>
      <c r="CB93" s="313"/>
      <c r="CC93" s="1011"/>
      <c r="CD93" s="1011"/>
      <c r="CE93" s="314"/>
      <c r="CF93" s="313"/>
      <c r="CG93" s="313"/>
      <c r="CH93" s="1011"/>
      <c r="CI93" s="1011"/>
      <c r="CJ93" s="314"/>
      <c r="CK93" s="1011"/>
      <c r="CL93" s="1011"/>
      <c r="CM93" s="1022"/>
      <c r="CN93" s="1022"/>
    </row>
    <row r="94" spans="2:92" ht="15" x14ac:dyDescent="0.25">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1170"/>
      <c r="Z94" s="1176"/>
      <c r="AA94" s="1178"/>
      <c r="AB94" s="336"/>
      <c r="AC94" s="335"/>
      <c r="AD94" s="336"/>
      <c r="AE94" s="336"/>
      <c r="AF94" s="1184"/>
      <c r="AG94" s="1172"/>
      <c r="AH94" s="822"/>
      <c r="AI94" s="822"/>
      <c r="AK94" s="968"/>
      <c r="AL94" s="968"/>
      <c r="AM94" s="1055"/>
      <c r="AN94" s="1055"/>
      <c r="AO94" s="1055"/>
      <c r="AP94" s="1055"/>
      <c r="AQ94" s="916"/>
      <c r="AR94" s="916"/>
      <c r="AS94" s="916"/>
      <c r="AT94" s="309"/>
      <c r="AU94" s="310"/>
      <c r="AV94" s="311"/>
      <c r="AW94" s="311"/>
      <c r="AX94" s="311"/>
      <c r="AY94" s="1011"/>
      <c r="AZ94" s="1011"/>
      <c r="BA94" s="312"/>
      <c r="BB94" s="312"/>
      <c r="BC94" s="312"/>
      <c r="BD94" s="1011"/>
      <c r="BE94" s="1011"/>
      <c r="BF94" s="312"/>
      <c r="BG94" s="312"/>
      <c r="BH94" s="312"/>
      <c r="BI94" s="1011"/>
      <c r="BJ94" s="1011"/>
      <c r="BK94" s="1011"/>
      <c r="BL94" s="1011"/>
      <c r="BM94" s="1011"/>
      <c r="BN94" s="1011"/>
      <c r="BO94" s="313"/>
      <c r="BP94" s="313"/>
      <c r="BQ94" s="313"/>
      <c r="BR94" s="313"/>
      <c r="BS94" s="1011"/>
      <c r="BT94" s="1011"/>
      <c r="BU94" s="314"/>
      <c r="BV94" s="1011"/>
      <c r="BW94" s="1011"/>
      <c r="BX94" s="1011"/>
      <c r="BY94" s="313"/>
      <c r="BZ94" s="313"/>
      <c r="CA94" s="313"/>
      <c r="CB94" s="313"/>
      <c r="CC94" s="1011"/>
      <c r="CD94" s="1011"/>
      <c r="CE94" s="314"/>
      <c r="CF94" s="313"/>
      <c r="CG94" s="313"/>
      <c r="CH94" s="1011"/>
      <c r="CI94" s="1011"/>
      <c r="CJ94" s="314"/>
      <c r="CK94" s="1011"/>
      <c r="CL94" s="1011"/>
      <c r="CM94" s="1022"/>
      <c r="CN94" s="1022"/>
    </row>
    <row r="95" spans="2:92" x14ac:dyDescent="0.25">
      <c r="B95" s="822"/>
      <c r="C95" s="822"/>
      <c r="D95" s="822"/>
      <c r="E95" s="822"/>
      <c r="F95" s="822"/>
      <c r="G95" s="822"/>
      <c r="H95" s="822"/>
      <c r="I95" s="822"/>
      <c r="J95" s="363"/>
      <c r="K95" s="363"/>
      <c r="L95" s="363"/>
      <c r="M95" s="363"/>
      <c r="N95" s="363"/>
      <c r="O95" s="363"/>
      <c r="P95" s="363"/>
      <c r="Q95" s="363"/>
      <c r="R95" s="363"/>
      <c r="S95" s="363"/>
      <c r="T95" s="363"/>
      <c r="U95" s="363"/>
      <c r="V95" s="363"/>
      <c r="W95" s="363"/>
      <c r="X95" s="822"/>
      <c r="Y95" s="1170"/>
      <c r="Z95" s="1176"/>
      <c r="AA95" s="1178"/>
      <c r="AB95" s="336"/>
      <c r="AC95" s="335"/>
      <c r="AD95" s="336"/>
      <c r="AE95" s="336"/>
      <c r="AF95" s="1184"/>
      <c r="AG95" s="1172"/>
      <c r="AH95" s="822"/>
      <c r="AI95" s="822"/>
      <c r="AK95" s="968"/>
      <c r="AL95" s="968"/>
      <c r="AM95" s="1055"/>
      <c r="AN95" s="1055"/>
      <c r="AO95" s="1055"/>
      <c r="AP95" s="1055"/>
      <c r="AQ95" s="916"/>
      <c r="AR95" s="916"/>
      <c r="AS95" s="916"/>
      <c r="AT95" s="309"/>
      <c r="AU95" s="310"/>
      <c r="AV95" s="311"/>
      <c r="AW95" s="311"/>
      <c r="AX95" s="311"/>
      <c r="AY95" s="1011"/>
      <c r="AZ95" s="1011"/>
      <c r="BA95" s="312"/>
      <c r="BB95" s="312"/>
      <c r="BC95" s="312"/>
      <c r="BD95" s="1011"/>
      <c r="BE95" s="1011"/>
      <c r="BF95" s="312"/>
      <c r="BG95" s="312"/>
      <c r="BH95" s="312"/>
      <c r="BI95" s="1011"/>
      <c r="BJ95" s="1011"/>
      <c r="BK95" s="1011"/>
      <c r="BL95" s="1011"/>
      <c r="BM95" s="1011"/>
      <c r="BN95" s="1011"/>
      <c r="BO95" s="313"/>
      <c r="BP95" s="313"/>
      <c r="BQ95" s="313"/>
      <c r="BR95" s="313"/>
      <c r="BS95" s="1011"/>
      <c r="BT95" s="1011"/>
      <c r="BU95" s="314"/>
      <c r="BV95" s="1011"/>
      <c r="BW95" s="1011"/>
      <c r="BX95" s="1011"/>
      <c r="BY95" s="313"/>
      <c r="BZ95" s="313"/>
      <c r="CA95" s="313"/>
      <c r="CB95" s="313"/>
      <c r="CC95" s="1011"/>
      <c r="CD95" s="1011"/>
      <c r="CE95" s="314"/>
      <c r="CF95" s="313"/>
      <c r="CG95" s="313"/>
      <c r="CH95" s="1011"/>
      <c r="CI95" s="1011"/>
      <c r="CJ95" s="314"/>
      <c r="CK95" s="1011"/>
      <c r="CL95" s="1011"/>
      <c r="CM95" s="1022"/>
      <c r="CN95" s="1022"/>
    </row>
    <row r="96" spans="2:92" ht="15" x14ac:dyDescent="0.25">
      <c r="B96" s="822"/>
      <c r="C96" s="822"/>
      <c r="D96" s="822"/>
      <c r="E96" s="822"/>
      <c r="F96" s="822"/>
      <c r="G96" s="822"/>
      <c r="H96" s="822"/>
      <c r="I96" s="822"/>
      <c r="J96" s="364"/>
      <c r="K96" s="364"/>
      <c r="L96" s="364"/>
      <c r="M96" s="364"/>
      <c r="N96" s="364"/>
      <c r="O96" s="364"/>
      <c r="P96" s="364"/>
      <c r="Q96" s="364"/>
      <c r="R96" s="364"/>
      <c r="S96" s="364"/>
      <c r="T96" s="364"/>
      <c r="U96" s="364"/>
      <c r="V96" s="364"/>
      <c r="W96" s="364"/>
      <c r="X96" s="822"/>
      <c r="Y96" s="1170"/>
      <c r="Z96" s="1176"/>
      <c r="AA96" s="1178"/>
      <c r="AB96" s="336"/>
      <c r="AC96" s="335"/>
      <c r="AD96" s="336"/>
      <c r="AE96" s="336"/>
      <c r="AF96" s="1184"/>
      <c r="AG96" s="1172"/>
      <c r="AH96" s="822"/>
      <c r="AI96" s="822"/>
      <c r="AK96" s="968"/>
      <c r="AL96" s="968"/>
      <c r="AM96" s="1055"/>
      <c r="AN96" s="1055"/>
      <c r="AO96" s="1055"/>
      <c r="AP96" s="1055"/>
      <c r="AQ96" s="916"/>
      <c r="AR96" s="916"/>
      <c r="AS96" s="916"/>
      <c r="AT96" s="309"/>
      <c r="AU96" s="310"/>
      <c r="AV96" s="311"/>
      <c r="AW96" s="311"/>
      <c r="AX96" s="311"/>
      <c r="AY96" s="1011"/>
      <c r="AZ96" s="1011"/>
      <c r="BA96" s="312"/>
      <c r="BB96" s="312"/>
      <c r="BC96" s="312"/>
      <c r="BD96" s="1011"/>
      <c r="BE96" s="1011"/>
      <c r="BF96" s="312"/>
      <c r="BG96" s="312"/>
      <c r="BH96" s="312"/>
      <c r="BI96" s="1011"/>
      <c r="BJ96" s="1011"/>
      <c r="BK96" s="1011"/>
      <c r="BL96" s="1011"/>
      <c r="BM96" s="1011"/>
      <c r="BN96" s="1011"/>
      <c r="BO96" s="313"/>
      <c r="BP96" s="313"/>
      <c r="BQ96" s="313"/>
      <c r="BR96" s="313"/>
      <c r="BS96" s="1011"/>
      <c r="BT96" s="1011"/>
      <c r="BU96" s="314"/>
      <c r="BV96" s="1011"/>
      <c r="BW96" s="1011"/>
      <c r="BX96" s="1011"/>
      <c r="BY96" s="313"/>
      <c r="BZ96" s="313"/>
      <c r="CA96" s="313"/>
      <c r="CB96" s="313"/>
      <c r="CC96" s="1011"/>
      <c r="CD96" s="1011"/>
      <c r="CE96" s="314"/>
      <c r="CF96" s="313"/>
      <c r="CG96" s="313"/>
      <c r="CH96" s="1011"/>
      <c r="CI96" s="1011"/>
      <c r="CJ96" s="314"/>
      <c r="CK96" s="1011"/>
      <c r="CL96" s="1011"/>
      <c r="CM96" s="1022"/>
      <c r="CN96" s="1022"/>
    </row>
    <row r="97" spans="2:92" x14ac:dyDescent="0.25">
      <c r="B97" s="822"/>
      <c r="C97" s="822"/>
      <c r="D97" s="822"/>
      <c r="E97" s="822"/>
      <c r="F97" s="822"/>
      <c r="G97" s="822"/>
      <c r="H97" s="822"/>
      <c r="I97" s="822"/>
      <c r="J97" s="364"/>
      <c r="K97" s="364"/>
      <c r="L97" s="364"/>
      <c r="M97" s="364"/>
      <c r="N97" s="364"/>
      <c r="O97" s="364"/>
      <c r="P97" s="364"/>
      <c r="Q97" s="364"/>
      <c r="R97" s="364"/>
      <c r="S97" s="364"/>
      <c r="T97" s="364"/>
      <c r="U97" s="364"/>
      <c r="V97" s="364"/>
      <c r="W97" s="364"/>
      <c r="X97" s="822"/>
      <c r="Y97" s="1170"/>
      <c r="Z97" s="1170"/>
      <c r="AA97" s="1178"/>
      <c r="AB97" s="336"/>
      <c r="AC97" s="335"/>
      <c r="AD97" s="336"/>
      <c r="AE97" s="336"/>
      <c r="AF97" s="1184"/>
      <c r="AG97" s="1177"/>
      <c r="AH97" s="822"/>
      <c r="AI97" s="822"/>
      <c r="AK97" s="968"/>
      <c r="AL97" s="968"/>
      <c r="AM97" s="1055"/>
      <c r="AN97" s="1055"/>
      <c r="AO97" s="1055"/>
      <c r="AP97" s="1055"/>
      <c r="AQ97" s="916"/>
      <c r="AR97" s="916"/>
      <c r="AS97" s="916"/>
      <c r="AT97" s="309"/>
      <c r="AU97" s="310"/>
      <c r="AV97" s="311"/>
      <c r="AW97" s="311"/>
      <c r="AX97" s="311"/>
      <c r="AY97" s="1011"/>
      <c r="AZ97" s="1011"/>
      <c r="BA97" s="312"/>
      <c r="BB97" s="312"/>
      <c r="BC97" s="312"/>
      <c r="BD97" s="1011"/>
      <c r="BE97" s="1011"/>
      <c r="BF97" s="312"/>
      <c r="BG97" s="312"/>
      <c r="BH97" s="312"/>
      <c r="BI97" s="1011"/>
      <c r="BJ97" s="1011"/>
      <c r="BK97" s="1011"/>
      <c r="BL97" s="1011"/>
      <c r="BM97" s="1011"/>
      <c r="BN97" s="1011"/>
      <c r="BO97" s="313"/>
      <c r="BP97" s="313"/>
      <c r="BQ97" s="313"/>
      <c r="BR97" s="313"/>
      <c r="BS97" s="1011"/>
      <c r="BT97" s="1011"/>
      <c r="BU97" s="314"/>
      <c r="BV97" s="1011"/>
      <c r="BW97" s="1011"/>
      <c r="BX97" s="1011"/>
      <c r="BY97" s="313"/>
      <c r="BZ97" s="313"/>
      <c r="CA97" s="313"/>
      <c r="CB97" s="313"/>
      <c r="CC97" s="1011"/>
      <c r="CD97" s="1011"/>
      <c r="CE97" s="314"/>
      <c r="CF97" s="313"/>
      <c r="CG97" s="313"/>
      <c r="CH97" s="1011"/>
      <c r="CI97" s="1011"/>
      <c r="CJ97" s="314"/>
      <c r="CK97" s="1011"/>
      <c r="CL97" s="1011"/>
      <c r="CM97" s="1022"/>
      <c r="CN97" s="1022"/>
    </row>
    <row r="98" spans="2:92" x14ac:dyDescent="0.25">
      <c r="B98" s="364"/>
      <c r="C98" s="364"/>
      <c r="D98" s="364"/>
      <c r="E98" s="364"/>
      <c r="F98" s="364"/>
      <c r="G98" s="364"/>
      <c r="H98" s="364"/>
      <c r="I98" s="364"/>
      <c r="J98" s="364"/>
      <c r="K98" s="364"/>
      <c r="L98" s="364"/>
      <c r="M98" s="364"/>
      <c r="N98" s="364"/>
      <c r="O98" s="364"/>
      <c r="P98" s="364"/>
      <c r="Q98" s="364"/>
      <c r="R98" s="364"/>
      <c r="S98" s="364"/>
      <c r="T98" s="364"/>
      <c r="U98" s="364"/>
      <c r="V98" s="364"/>
      <c r="W98" s="364"/>
      <c r="X98" s="822"/>
      <c r="Y98" s="1170"/>
      <c r="Z98" s="1170"/>
      <c r="AA98" s="1178"/>
      <c r="AB98" s="336"/>
      <c r="AC98" s="335"/>
      <c r="AD98" s="336"/>
      <c r="AE98" s="336"/>
      <c r="AF98" s="1184"/>
      <c r="AG98" s="1177"/>
      <c r="AH98" s="822"/>
      <c r="AI98" s="822"/>
      <c r="AK98" s="968"/>
      <c r="AL98" s="968"/>
      <c r="AM98" s="1055"/>
      <c r="AN98" s="1055"/>
      <c r="AO98" s="1055"/>
      <c r="AP98" s="1055"/>
      <c r="AQ98" s="916"/>
      <c r="AR98" s="916"/>
      <c r="AS98" s="916"/>
      <c r="AT98" s="309"/>
      <c r="AU98" s="310"/>
      <c r="AV98" s="311"/>
      <c r="AW98" s="311"/>
      <c r="AX98" s="311"/>
      <c r="AY98" s="1011"/>
      <c r="AZ98" s="1011"/>
      <c r="BA98" s="312"/>
      <c r="BB98" s="312"/>
      <c r="BC98" s="312"/>
      <c r="BD98" s="1011"/>
      <c r="BE98" s="1011"/>
      <c r="BF98" s="312"/>
      <c r="BG98" s="312"/>
      <c r="BH98" s="312"/>
      <c r="BI98" s="1011"/>
      <c r="BJ98" s="1011"/>
      <c r="BK98" s="1011"/>
      <c r="BL98" s="1011"/>
      <c r="BM98" s="1011"/>
      <c r="BN98" s="1011"/>
      <c r="BO98" s="313"/>
      <c r="BP98" s="313"/>
      <c r="BQ98" s="313"/>
      <c r="BR98" s="313"/>
      <c r="BS98" s="1011"/>
      <c r="BT98" s="1011"/>
      <c r="BU98" s="314"/>
      <c r="BV98" s="1011"/>
      <c r="BW98" s="1011"/>
      <c r="BX98" s="1011"/>
      <c r="BY98" s="313"/>
      <c r="BZ98" s="313"/>
      <c r="CA98" s="313"/>
      <c r="CB98" s="313"/>
      <c r="CC98" s="1011"/>
      <c r="CD98" s="1011"/>
      <c r="CE98" s="314"/>
      <c r="CF98" s="313"/>
      <c r="CG98" s="313"/>
      <c r="CH98" s="1011"/>
      <c r="CI98" s="1011"/>
      <c r="CJ98" s="314"/>
      <c r="CK98" s="1011"/>
      <c r="CL98" s="1011"/>
      <c r="CM98" s="1022"/>
      <c r="CN98" s="1022"/>
    </row>
    <row r="99" spans="2:92" ht="16.5" thickBot="1" x14ac:dyDescent="0.3">
      <c r="B99" s="364"/>
      <c r="C99" s="364"/>
      <c r="D99" s="364"/>
      <c r="E99" s="364"/>
      <c r="F99" s="364"/>
      <c r="G99" s="364"/>
      <c r="H99" s="364"/>
      <c r="I99" s="364"/>
      <c r="J99" s="364"/>
      <c r="K99" s="364"/>
      <c r="L99" s="364"/>
      <c r="M99" s="364"/>
      <c r="N99" s="364"/>
      <c r="O99" s="364"/>
      <c r="P99" s="364"/>
      <c r="Q99" s="364"/>
      <c r="R99" s="364"/>
      <c r="S99" s="364"/>
      <c r="T99" s="364"/>
      <c r="U99" s="364"/>
      <c r="V99" s="364"/>
      <c r="W99" s="364"/>
      <c r="X99" s="822"/>
      <c r="Y99" s="1170"/>
      <c r="Z99" s="1180"/>
      <c r="AA99" s="1181"/>
      <c r="AB99" s="382"/>
      <c r="AC99" s="1182"/>
      <c r="AD99" s="382"/>
      <c r="AE99" s="382"/>
      <c r="AF99" s="1185"/>
      <c r="AG99" s="1183"/>
      <c r="AH99" s="822"/>
      <c r="AI99" s="822"/>
      <c r="AK99" s="968"/>
      <c r="AL99" s="968"/>
      <c r="AM99" s="1055"/>
      <c r="AN99" s="1055"/>
      <c r="AO99" s="1055"/>
      <c r="AP99" s="1055"/>
      <c r="AQ99" s="916"/>
      <c r="AR99" s="916"/>
      <c r="AS99" s="916"/>
      <c r="AT99" s="309"/>
      <c r="AU99" s="310"/>
      <c r="AV99" s="311"/>
      <c r="AW99" s="311"/>
      <c r="AX99" s="311"/>
      <c r="AY99" s="1011"/>
      <c r="AZ99" s="1011"/>
      <c r="BA99" s="312"/>
      <c r="BB99" s="312"/>
      <c r="BC99" s="312"/>
      <c r="BD99" s="1011"/>
      <c r="BE99" s="1011"/>
      <c r="BF99" s="312"/>
      <c r="BG99" s="312"/>
      <c r="BH99" s="312"/>
      <c r="BI99" s="1011"/>
      <c r="BJ99" s="1011"/>
      <c r="BK99" s="1011"/>
      <c r="BL99" s="1011"/>
      <c r="BM99" s="1011"/>
      <c r="BN99" s="1011"/>
      <c r="BO99" s="313"/>
      <c r="BP99" s="313"/>
      <c r="BQ99" s="313"/>
      <c r="BR99" s="313"/>
      <c r="BS99" s="1011"/>
      <c r="BT99" s="1011"/>
      <c r="BU99" s="314"/>
      <c r="BV99" s="1011"/>
      <c r="BW99" s="1011"/>
      <c r="BX99" s="1011"/>
      <c r="BY99" s="313"/>
      <c r="BZ99" s="313"/>
      <c r="CA99" s="313"/>
      <c r="CB99" s="313"/>
      <c r="CC99" s="1011"/>
      <c r="CD99" s="1011"/>
      <c r="CE99" s="314"/>
      <c r="CF99" s="313"/>
      <c r="CG99" s="313"/>
      <c r="CH99" s="1011"/>
      <c r="CI99" s="1011"/>
      <c r="CJ99" s="314"/>
      <c r="CK99" s="1011"/>
      <c r="CL99" s="1011"/>
      <c r="CM99" s="1022"/>
      <c r="CN99" s="1022"/>
    </row>
    <row r="100" spans="2:92" x14ac:dyDescent="0.25">
      <c r="B100" s="364"/>
      <c r="C100" s="364"/>
      <c r="D100" s="364"/>
      <c r="E100" s="364"/>
      <c r="F100" s="364"/>
      <c r="G100" s="364"/>
      <c r="H100" s="364"/>
      <c r="I100" s="364"/>
      <c r="J100" s="364"/>
      <c r="K100" s="364"/>
      <c r="L100" s="364"/>
      <c r="M100" s="364"/>
      <c r="N100" s="364"/>
      <c r="O100" s="364"/>
      <c r="P100" s="364"/>
      <c r="Q100" s="364"/>
      <c r="R100" s="364"/>
      <c r="S100" s="364"/>
      <c r="T100" s="364"/>
      <c r="U100" s="364"/>
      <c r="V100" s="364"/>
      <c r="W100" s="364"/>
      <c r="X100" s="822"/>
      <c r="Y100" s="822"/>
      <c r="Z100" s="822"/>
      <c r="AA100" s="921"/>
      <c r="AB100" s="921"/>
      <c r="AC100" s="148"/>
      <c r="AD100" s="921"/>
      <c r="AE100" s="921"/>
      <c r="AF100" s="846"/>
      <c r="AG100" s="823"/>
      <c r="AH100" s="822"/>
      <c r="AI100" s="822"/>
      <c r="AK100" s="968"/>
      <c r="AL100" s="968"/>
      <c r="AM100" s="1055"/>
      <c r="AN100" s="1055"/>
      <c r="AO100" s="1055"/>
      <c r="AP100" s="1055"/>
      <c r="AQ100" s="916"/>
      <c r="AR100" s="916"/>
      <c r="AS100" s="916"/>
      <c r="AT100" s="309"/>
      <c r="AU100" s="310"/>
      <c r="AV100" s="311"/>
      <c r="AW100" s="311"/>
      <c r="AX100" s="311"/>
      <c r="AY100" s="1011"/>
      <c r="AZ100" s="1011"/>
      <c r="BA100" s="312"/>
      <c r="BB100" s="312"/>
      <c r="BC100" s="312"/>
      <c r="BD100" s="1011"/>
      <c r="BE100" s="1011"/>
      <c r="BF100" s="312"/>
      <c r="BG100" s="312"/>
      <c r="BH100" s="312"/>
      <c r="BI100" s="1011"/>
      <c r="BJ100" s="1011"/>
      <c r="BK100" s="1011"/>
      <c r="BL100" s="1011"/>
      <c r="BM100" s="1011"/>
      <c r="BN100" s="1011"/>
      <c r="BO100" s="313"/>
      <c r="BP100" s="313"/>
      <c r="BQ100" s="313"/>
      <c r="BR100" s="313"/>
      <c r="BS100" s="1011"/>
      <c r="BT100" s="1011"/>
      <c r="BU100" s="314"/>
      <c r="BV100" s="1011"/>
      <c r="BW100" s="1011"/>
      <c r="BX100" s="1011"/>
      <c r="BY100" s="313"/>
      <c r="BZ100" s="313"/>
      <c r="CA100" s="313"/>
      <c r="CB100" s="313"/>
      <c r="CC100" s="1011"/>
      <c r="CD100" s="1011"/>
      <c r="CE100" s="314"/>
      <c r="CF100" s="313"/>
      <c r="CG100" s="313"/>
      <c r="CH100" s="1011"/>
      <c r="CI100" s="1011"/>
      <c r="CJ100" s="314"/>
      <c r="CK100" s="1011"/>
      <c r="CL100" s="1011"/>
      <c r="CM100" s="1022"/>
      <c r="CN100" s="1022"/>
    </row>
    <row r="101" spans="2:92" x14ac:dyDescent="0.25">
      <c r="B101" s="1336"/>
      <c r="C101" s="1336"/>
      <c r="D101" s="1336"/>
      <c r="E101" s="1336"/>
      <c r="F101" s="1336"/>
      <c r="G101" s="1336"/>
      <c r="H101" s="1336"/>
      <c r="I101" s="1336"/>
      <c r="J101" s="1336"/>
      <c r="K101" s="1336"/>
      <c r="L101" s="1336"/>
      <c r="M101" s="1336"/>
      <c r="N101" s="1336"/>
      <c r="O101" s="1336"/>
      <c r="P101" s="1336"/>
      <c r="Q101" s="1336"/>
      <c r="R101" s="1336"/>
      <c r="S101" s="1336"/>
      <c r="T101" s="1336"/>
      <c r="U101" s="1336"/>
      <c r="V101" s="1336"/>
      <c r="W101" s="1336"/>
      <c r="X101" s="1318"/>
      <c r="Y101" s="1318"/>
      <c r="Z101" s="1318"/>
      <c r="AA101" s="1363"/>
      <c r="AB101" s="1363"/>
      <c r="AC101" s="1322"/>
      <c r="AD101" s="1363"/>
      <c r="AE101" s="1363"/>
      <c r="AF101" s="1359"/>
      <c r="AG101" s="1319"/>
      <c r="AH101" s="1318"/>
      <c r="AI101" s="1318"/>
      <c r="AJ101" s="1318"/>
      <c r="AK101" s="1367"/>
      <c r="AL101" s="1367"/>
      <c r="AM101" s="1055"/>
      <c r="AN101" s="1055"/>
      <c r="AO101" s="1055"/>
      <c r="AP101" s="1055"/>
      <c r="AQ101" s="916"/>
      <c r="AR101" s="916"/>
      <c r="AS101" s="916"/>
      <c r="AT101" s="309"/>
      <c r="AU101" s="310"/>
      <c r="AV101" s="311"/>
      <c r="AW101" s="311"/>
      <c r="AX101" s="311"/>
      <c r="AY101" s="1011"/>
      <c r="AZ101" s="1011"/>
      <c r="BA101" s="312"/>
      <c r="BB101" s="312"/>
      <c r="BC101" s="312"/>
      <c r="BD101" s="1011"/>
      <c r="BE101" s="1011"/>
      <c r="BF101" s="312"/>
      <c r="BG101" s="312"/>
      <c r="BH101" s="312"/>
      <c r="BI101" s="1011"/>
      <c r="BJ101" s="1011"/>
      <c r="BK101" s="1011"/>
      <c r="BL101" s="1011"/>
      <c r="BM101" s="1011"/>
      <c r="BN101" s="1011"/>
      <c r="BO101" s="313"/>
      <c r="BP101" s="313"/>
      <c r="BQ101" s="313"/>
      <c r="BR101" s="313"/>
      <c r="BS101" s="1011"/>
      <c r="BT101" s="1011"/>
      <c r="BU101" s="314"/>
      <c r="BV101" s="1011"/>
      <c r="BW101" s="1011"/>
      <c r="BX101" s="1011"/>
      <c r="BY101" s="313"/>
      <c r="BZ101" s="313"/>
      <c r="CA101" s="313"/>
      <c r="CB101" s="313"/>
      <c r="CC101" s="1011"/>
      <c r="CD101" s="1011"/>
      <c r="CE101" s="314"/>
      <c r="CF101" s="313"/>
      <c r="CG101" s="313"/>
      <c r="CH101" s="1011"/>
      <c r="CI101" s="1011"/>
      <c r="CJ101" s="314"/>
      <c r="CK101" s="1011"/>
      <c r="CL101" s="1011"/>
      <c r="CM101" s="1022"/>
      <c r="CN101" s="1022"/>
    </row>
    <row r="102" spans="2:92" x14ac:dyDescent="0.25">
      <c r="B102" s="1336"/>
      <c r="C102" s="1336"/>
      <c r="D102" s="1336"/>
      <c r="E102" s="1336"/>
      <c r="F102" s="1376"/>
      <c r="G102" s="1376"/>
      <c r="H102" s="1376"/>
      <c r="I102" s="1376"/>
      <c r="J102" s="1376"/>
      <c r="K102" s="1744"/>
      <c r="L102" s="1744"/>
      <c r="M102" s="1376"/>
      <c r="N102" s="1376"/>
      <c r="O102" s="1376"/>
      <c r="P102" s="1376"/>
      <c r="Q102" s="1336"/>
      <c r="R102" s="1336"/>
      <c r="S102" s="1336"/>
      <c r="T102" s="1336"/>
      <c r="U102" s="1336"/>
      <c r="V102" s="1336"/>
      <c r="W102" s="1336"/>
      <c r="X102" s="1318"/>
      <c r="Y102" s="1318"/>
      <c r="Z102" s="1318"/>
      <c r="AA102" s="1363"/>
      <c r="AB102" s="1363"/>
      <c r="AC102" s="1322"/>
      <c r="AD102" s="1363"/>
      <c r="AE102" s="1363"/>
      <c r="AF102" s="1359"/>
      <c r="AG102" s="1319"/>
      <c r="AH102" s="1318"/>
      <c r="AI102" s="1318"/>
      <c r="AJ102" s="1318"/>
      <c r="AK102" s="1367"/>
      <c r="AL102" s="1367"/>
      <c r="AM102" s="1055"/>
      <c r="AN102" s="1055"/>
      <c r="AO102" s="1055"/>
      <c r="AP102" s="1055"/>
      <c r="AQ102" s="916"/>
      <c r="AR102" s="916"/>
      <c r="AS102" s="916"/>
      <c r="AT102" s="309"/>
      <c r="AU102" s="310"/>
      <c r="AV102" s="311"/>
      <c r="AW102" s="311"/>
      <c r="AX102" s="311"/>
      <c r="AY102" s="1011"/>
      <c r="AZ102" s="1011"/>
      <c r="BA102" s="312"/>
      <c r="BB102" s="312"/>
      <c r="BC102" s="312"/>
      <c r="BD102" s="1011"/>
      <c r="BE102" s="1011"/>
      <c r="BF102" s="312"/>
      <c r="BG102" s="312"/>
      <c r="BH102" s="312"/>
      <c r="BI102" s="1011"/>
      <c r="BJ102" s="1011"/>
      <c r="BK102" s="1011"/>
      <c r="BL102" s="1011"/>
      <c r="BM102" s="1011"/>
      <c r="BN102" s="1011"/>
      <c r="BO102" s="313"/>
      <c r="BP102" s="313"/>
      <c r="BQ102" s="313"/>
      <c r="BR102" s="313"/>
      <c r="BS102" s="1011"/>
      <c r="BT102" s="1011"/>
      <c r="BU102" s="314"/>
      <c r="BV102" s="1011"/>
      <c r="BW102" s="1011"/>
      <c r="BX102" s="1011"/>
      <c r="BY102" s="313"/>
      <c r="BZ102" s="313"/>
      <c r="CA102" s="313"/>
      <c r="CB102" s="313"/>
      <c r="CC102" s="1011"/>
      <c r="CD102" s="1011"/>
      <c r="CE102" s="314"/>
      <c r="CF102" s="313"/>
      <c r="CG102" s="313"/>
      <c r="CH102" s="1011"/>
      <c r="CI102" s="1011"/>
      <c r="CJ102" s="314"/>
      <c r="CK102" s="1011"/>
      <c r="CL102" s="1011"/>
      <c r="CM102" s="1022"/>
      <c r="CN102" s="1022"/>
    </row>
    <row r="103" spans="2:92" x14ac:dyDescent="0.25">
      <c r="B103" s="1370" t="s">
        <v>73</v>
      </c>
      <c r="C103" s="1370"/>
      <c r="D103" s="1370"/>
      <c r="E103" s="1370"/>
      <c r="F103" s="1430">
        <v>3</v>
      </c>
      <c r="G103" s="1430">
        <v>7</v>
      </c>
      <c r="H103" s="1430">
        <v>11</v>
      </c>
      <c r="I103" s="1430">
        <v>15</v>
      </c>
      <c r="J103" s="1430">
        <v>19</v>
      </c>
      <c r="K103" s="2004">
        <v>23</v>
      </c>
      <c r="L103" s="2005"/>
      <c r="M103" s="1430">
        <v>27</v>
      </c>
      <c r="N103" s="1430">
        <v>31</v>
      </c>
      <c r="O103" s="1430">
        <v>35</v>
      </c>
      <c r="P103" s="1430">
        <v>38</v>
      </c>
      <c r="Q103" s="1336"/>
      <c r="R103" s="1336"/>
      <c r="S103" s="1336"/>
      <c r="T103" s="1336"/>
      <c r="U103" s="1336"/>
      <c r="V103" s="1336"/>
      <c r="W103" s="1336"/>
      <c r="X103" s="1318"/>
      <c r="Y103" s="1318"/>
      <c r="Z103" s="1318"/>
      <c r="AA103" s="1363"/>
      <c r="AB103" s="1363"/>
      <c r="AC103" s="1322"/>
      <c r="AD103" s="1363"/>
      <c r="AE103" s="1363"/>
      <c r="AF103" s="1359"/>
      <c r="AG103" s="1319"/>
      <c r="AH103" s="1318"/>
      <c r="AI103" s="1318"/>
      <c r="AJ103" s="1318"/>
      <c r="AK103" s="1367"/>
      <c r="AL103" s="1367"/>
      <c r="AM103" s="1055"/>
      <c r="AN103" s="1055"/>
      <c r="AO103" s="1055"/>
      <c r="AP103" s="1055"/>
      <c r="AQ103" s="916"/>
      <c r="AR103" s="916"/>
      <c r="AS103" s="916"/>
      <c r="AT103" s="309"/>
      <c r="AU103" s="310"/>
      <c r="AV103" s="311"/>
      <c r="AW103" s="311"/>
      <c r="AX103" s="311"/>
      <c r="AY103" s="1011"/>
      <c r="AZ103" s="1011"/>
      <c r="BA103" s="312"/>
      <c r="BB103" s="312"/>
      <c r="BC103" s="312"/>
      <c r="BD103" s="1011"/>
      <c r="BE103" s="1011"/>
      <c r="BF103" s="312"/>
      <c r="BG103" s="312"/>
      <c r="BH103" s="312"/>
      <c r="BI103" s="1011"/>
      <c r="BJ103" s="1011"/>
      <c r="BK103" s="1011"/>
      <c r="BL103" s="1011"/>
      <c r="BM103" s="1011"/>
      <c r="BN103" s="1011"/>
      <c r="BO103" s="313"/>
      <c r="BP103" s="313"/>
      <c r="BQ103" s="313"/>
      <c r="BR103" s="313"/>
      <c r="BS103" s="1011"/>
      <c r="BT103" s="1011"/>
      <c r="BU103" s="314"/>
      <c r="BV103" s="1011"/>
      <c r="BW103" s="1011"/>
      <c r="BX103" s="1011"/>
      <c r="BY103" s="313"/>
      <c r="BZ103" s="313"/>
      <c r="CA103" s="313"/>
      <c r="CB103" s="313"/>
      <c r="CC103" s="1011"/>
      <c r="CD103" s="1011"/>
      <c r="CE103" s="314"/>
      <c r="CF103" s="313"/>
      <c r="CG103" s="313"/>
      <c r="CH103" s="1011"/>
      <c r="CI103" s="1011"/>
      <c r="CJ103" s="314"/>
      <c r="CK103" s="1011"/>
      <c r="CL103" s="1011"/>
      <c r="CM103" s="1022"/>
      <c r="CN103" s="1022"/>
    </row>
    <row r="104" spans="2:92" x14ac:dyDescent="0.25">
      <c r="B104" s="1336" t="s">
        <v>658</v>
      </c>
      <c r="C104" s="1336"/>
      <c r="D104" s="1336"/>
      <c r="E104" s="1336"/>
      <c r="F104" s="1385"/>
      <c r="G104" s="1373"/>
      <c r="H104" s="1373"/>
      <c r="I104" s="1373"/>
      <c r="J104" s="1373"/>
      <c r="K104" s="1783"/>
      <c r="L104" s="1783"/>
      <c r="M104" s="1373"/>
      <c r="N104" s="1373"/>
      <c r="O104" s="1373"/>
      <c r="P104" s="1336"/>
      <c r="Q104" s="1336"/>
      <c r="R104" s="1336"/>
      <c r="S104" s="1336"/>
      <c r="T104" s="1336"/>
      <c r="U104" s="1336"/>
      <c r="V104" s="1336"/>
      <c r="W104" s="1336"/>
      <c r="X104" s="1318"/>
      <c r="Y104" s="1318"/>
      <c r="Z104" s="1318"/>
      <c r="AA104" s="1363"/>
      <c r="AB104" s="1363"/>
      <c r="AC104" s="1322"/>
      <c r="AD104" s="1363"/>
      <c r="AE104" s="1363"/>
      <c r="AF104" s="1359"/>
      <c r="AG104" s="1319"/>
      <c r="AH104" s="1318"/>
      <c r="AI104" s="1318"/>
      <c r="AJ104" s="1318"/>
      <c r="AK104" s="1367"/>
      <c r="AL104" s="1367"/>
      <c r="AM104" s="1055"/>
      <c r="AN104" s="1055"/>
      <c r="AO104" s="1055"/>
      <c r="AP104" s="1055"/>
      <c r="AQ104" s="916"/>
      <c r="AR104" s="916"/>
      <c r="AS104" s="916"/>
      <c r="AT104" s="309"/>
      <c r="AU104" s="310"/>
      <c r="AV104" s="311"/>
      <c r="AW104" s="311"/>
      <c r="AX104" s="311"/>
      <c r="AY104" s="1011"/>
      <c r="AZ104" s="1011"/>
      <c r="BA104" s="312"/>
      <c r="BB104" s="312"/>
      <c r="BC104" s="312"/>
      <c r="BD104" s="1011"/>
      <c r="BE104" s="1011"/>
      <c r="BF104" s="312"/>
      <c r="BG104" s="312"/>
      <c r="BH104" s="312"/>
      <c r="BI104" s="1011"/>
      <c r="BJ104" s="1011"/>
      <c r="BK104" s="1011"/>
      <c r="BL104" s="1011"/>
      <c r="BM104" s="1011"/>
      <c r="BN104" s="1011"/>
      <c r="BO104" s="313"/>
      <c r="BP104" s="313"/>
      <c r="BQ104" s="313"/>
      <c r="BR104" s="313"/>
      <c r="BS104" s="1011"/>
      <c r="BT104" s="1011"/>
      <c r="BU104" s="314"/>
      <c r="BV104" s="1011"/>
      <c r="BW104" s="1011"/>
      <c r="BX104" s="1011"/>
      <c r="BY104" s="313"/>
      <c r="BZ104" s="313"/>
      <c r="CA104" s="313"/>
      <c r="CB104" s="313"/>
      <c r="CC104" s="1011"/>
      <c r="CD104" s="1011"/>
      <c r="CE104" s="314"/>
      <c r="CF104" s="313"/>
      <c r="CG104" s="313"/>
      <c r="CH104" s="1011"/>
      <c r="CI104" s="1011"/>
      <c r="CJ104" s="314"/>
      <c r="CK104" s="1011"/>
      <c r="CL104" s="1011"/>
      <c r="CM104" s="1022"/>
      <c r="CN104" s="1022"/>
    </row>
    <row r="105" spans="2:92" x14ac:dyDescent="0.25">
      <c r="B105" s="1336" t="s">
        <v>182</v>
      </c>
      <c r="C105" s="1336"/>
      <c r="D105" s="1336"/>
      <c r="E105" s="1336"/>
      <c r="F105" s="1385"/>
      <c r="G105" s="1373"/>
      <c r="H105" s="1373"/>
      <c r="I105" s="1373"/>
      <c r="J105" s="1373"/>
      <c r="K105" s="1783"/>
      <c r="L105" s="1783"/>
      <c r="M105" s="1373"/>
      <c r="N105" s="1373"/>
      <c r="O105" s="1373"/>
      <c r="P105" s="1336"/>
      <c r="Q105" s="1336"/>
      <c r="R105" s="1336"/>
      <c r="S105" s="1336"/>
      <c r="T105" s="1336"/>
      <c r="U105" s="1336"/>
      <c r="V105" s="1336"/>
      <c r="W105" s="1336"/>
      <c r="X105" s="1318"/>
      <c r="Y105" s="1318"/>
      <c r="Z105" s="1318"/>
      <c r="AA105" s="1363"/>
      <c r="AB105" s="1363"/>
      <c r="AC105" s="1322"/>
      <c r="AD105" s="1363"/>
      <c r="AE105" s="1320"/>
      <c r="AF105" s="1320"/>
      <c r="AG105" s="1319"/>
      <c r="AH105" s="1318"/>
      <c r="AI105" s="1318"/>
      <c r="AJ105" s="1318"/>
      <c r="AK105" s="1999"/>
      <c r="AL105" s="1999"/>
      <c r="AM105" s="1023"/>
      <c r="AN105" s="1023"/>
      <c r="AO105" s="1023"/>
      <c r="AP105" s="1023"/>
      <c r="AQ105" s="151"/>
      <c r="AR105" s="151"/>
      <c r="AS105" s="151"/>
      <c r="AT105" s="315"/>
      <c r="AU105" s="316"/>
      <c r="AV105" s="317"/>
      <c r="AW105" s="317"/>
      <c r="AX105" s="317"/>
      <c r="AY105" s="1022"/>
      <c r="AZ105" s="1022"/>
      <c r="BA105" s="318"/>
      <c r="BB105" s="318"/>
      <c r="BC105" s="318"/>
      <c r="BD105" s="1022"/>
      <c r="BE105" s="1022"/>
      <c r="BF105" s="319"/>
      <c r="BG105" s="319"/>
      <c r="BH105" s="319"/>
      <c r="BI105" s="1022"/>
      <c r="BJ105" s="1022"/>
      <c r="BK105" s="1022"/>
      <c r="BL105" s="1022"/>
      <c r="BM105" s="1022"/>
      <c r="BN105" s="1022"/>
      <c r="BO105" s="320"/>
      <c r="BP105" s="320"/>
      <c r="BQ105" s="320"/>
      <c r="BR105" s="320"/>
      <c r="BS105" s="1022"/>
      <c r="BT105" s="1022"/>
      <c r="BU105" s="321"/>
      <c r="BV105" s="1022"/>
      <c r="BW105" s="1022"/>
      <c r="BX105" s="1022"/>
      <c r="BY105" s="320"/>
      <c r="BZ105" s="320"/>
      <c r="CA105" s="320"/>
      <c r="CB105" s="320"/>
      <c r="CC105" s="1022"/>
      <c r="CD105" s="1022"/>
      <c r="CE105" s="321"/>
      <c r="CF105" s="320"/>
      <c r="CG105" s="320"/>
      <c r="CH105" s="1022"/>
      <c r="CI105" s="1022"/>
      <c r="CJ105" s="321"/>
      <c r="CK105" s="1022"/>
      <c r="CL105" s="1022"/>
      <c r="CM105" s="322"/>
      <c r="CN105" s="322"/>
    </row>
    <row r="106" spans="2:92" x14ac:dyDescent="0.25">
      <c r="B106" s="1336" t="s">
        <v>185</v>
      </c>
      <c r="C106" s="1336"/>
      <c r="D106" s="1336"/>
      <c r="E106" s="1336"/>
      <c r="F106" s="1385"/>
      <c r="G106" s="1373"/>
      <c r="H106" s="1373"/>
      <c r="I106" s="1373"/>
      <c r="J106" s="1373"/>
      <c r="K106" s="1783"/>
      <c r="L106" s="1783"/>
      <c r="M106" s="1373"/>
      <c r="N106" s="1373"/>
      <c r="O106" s="1373"/>
      <c r="P106" s="1336"/>
      <c r="Q106" s="1336"/>
      <c r="R106" s="1336"/>
      <c r="S106" s="1336"/>
      <c r="T106" s="1336"/>
      <c r="U106" s="1336"/>
      <c r="V106" s="1336"/>
      <c r="W106" s="1336"/>
      <c r="X106" s="1318"/>
      <c r="Y106" s="1318"/>
      <c r="Z106" s="1318"/>
      <c r="AA106" s="1363"/>
      <c r="AB106" s="1363"/>
      <c r="AC106" s="1322"/>
      <c r="AD106" s="1363"/>
      <c r="AE106" s="1330"/>
      <c r="AF106" s="1330"/>
      <c r="AG106" s="1319"/>
      <c r="AH106" s="1318"/>
      <c r="AI106" s="1318"/>
      <c r="AJ106" s="1318"/>
      <c r="AK106" s="1367"/>
      <c r="AL106" s="1367"/>
      <c r="AM106" s="968"/>
      <c r="AN106" s="968"/>
      <c r="AO106" s="968"/>
      <c r="AP106" s="968"/>
      <c r="AQ106" s="1024"/>
      <c r="AR106" s="1024"/>
      <c r="AS106" s="1024"/>
      <c r="AT106" s="1024"/>
      <c r="AU106" s="1024"/>
      <c r="AV106" s="1024"/>
      <c r="AW106" s="1024"/>
      <c r="AX106" s="1024"/>
      <c r="AY106" s="1846"/>
      <c r="AZ106" s="1846"/>
      <c r="BA106" s="1846"/>
      <c r="BB106" s="1024"/>
      <c r="BC106" s="1024"/>
      <c r="BD106" s="1846"/>
      <c r="BE106" s="1846"/>
      <c r="BF106" s="1846"/>
      <c r="BG106" s="1024"/>
      <c r="BH106" s="1024"/>
      <c r="BI106" s="1846"/>
      <c r="BJ106" s="1846"/>
      <c r="BK106" s="1024"/>
      <c r="BL106" s="1024"/>
      <c r="BM106" s="1024"/>
      <c r="BN106" s="1846"/>
      <c r="BO106" s="1846"/>
      <c r="BP106" s="1024"/>
      <c r="BQ106" s="1024"/>
      <c r="BR106" s="1024"/>
      <c r="BS106" s="1846"/>
      <c r="BT106" s="1846"/>
      <c r="BU106" s="1024"/>
      <c r="BV106" s="1024"/>
      <c r="BW106" s="1024"/>
      <c r="BX106" s="1846"/>
      <c r="BY106" s="1846"/>
      <c r="BZ106" s="1024"/>
      <c r="CA106" s="1024"/>
      <c r="CB106" s="1024"/>
      <c r="CC106" s="1846"/>
      <c r="CD106" s="1846"/>
      <c r="CE106" s="1024"/>
      <c r="CF106" s="1024"/>
      <c r="CG106" s="1024"/>
      <c r="CH106" s="1846"/>
      <c r="CI106" s="1846"/>
      <c r="CJ106" s="1024"/>
      <c r="CK106" s="1024"/>
      <c r="CL106" s="1024"/>
      <c r="CM106" s="1845"/>
      <c r="CN106" s="1845"/>
    </row>
    <row r="107" spans="2:92" x14ac:dyDescent="0.25">
      <c r="B107" s="1336" t="s">
        <v>401</v>
      </c>
      <c r="C107" s="1336"/>
      <c r="D107" s="1336"/>
      <c r="E107" s="1336"/>
      <c r="F107" s="1385"/>
      <c r="G107" s="1373"/>
      <c r="H107" s="1373"/>
      <c r="I107" s="1373"/>
      <c r="J107" s="1373"/>
      <c r="K107" s="1783"/>
      <c r="L107" s="1783"/>
      <c r="M107" s="1373"/>
      <c r="N107" s="1373"/>
      <c r="O107" s="1373"/>
      <c r="P107" s="1336"/>
      <c r="Q107" s="1328"/>
      <c r="R107" s="1328"/>
      <c r="S107" s="1328"/>
      <c r="T107" s="1328"/>
      <c r="U107" s="1328"/>
      <c r="V107" s="1328"/>
      <c r="W107" s="1328"/>
      <c r="X107" s="1318"/>
      <c r="Y107" s="1318"/>
      <c r="Z107" s="1318"/>
      <c r="AA107" s="1320"/>
      <c r="AB107" s="1320"/>
      <c r="AC107" s="1361"/>
      <c r="AD107" s="1363"/>
      <c r="AE107" s="1330"/>
      <c r="AF107" s="1330"/>
      <c r="AG107" s="1319"/>
      <c r="AH107" s="1318"/>
      <c r="AI107" s="1318"/>
      <c r="AJ107" s="1318"/>
      <c r="AK107" s="1367"/>
      <c r="AL107" s="1367"/>
      <c r="AM107" s="968"/>
      <c r="AN107" s="968"/>
      <c r="AO107" s="968"/>
      <c r="AP107" s="968"/>
      <c r="AQ107" s="308"/>
      <c r="AR107" s="308"/>
      <c r="AS107" s="308"/>
      <c r="AT107" s="308"/>
      <c r="AU107" s="308"/>
      <c r="AV107" s="308"/>
      <c r="AW107" s="308"/>
      <c r="AX107" s="308"/>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c r="BZ107" s="323"/>
      <c r="CA107" s="323"/>
      <c r="CB107" s="323"/>
      <c r="CC107" s="323"/>
      <c r="CD107" s="323"/>
      <c r="CE107" s="323"/>
      <c r="CF107" s="323"/>
      <c r="CG107" s="323"/>
      <c r="CH107" s="323"/>
      <c r="CI107" s="323"/>
      <c r="CJ107" s="323"/>
      <c r="CK107" s="308"/>
      <c r="CL107" s="308"/>
      <c r="CM107" s="169"/>
      <c r="CN107" s="169"/>
    </row>
    <row r="108" spans="2:92" x14ac:dyDescent="0.25">
      <c r="B108" s="1336" t="s">
        <v>456</v>
      </c>
      <c r="C108" s="1336"/>
      <c r="D108" s="1336"/>
      <c r="E108" s="1336"/>
      <c r="F108" s="1385"/>
      <c r="G108" s="1373"/>
      <c r="H108" s="1373"/>
      <c r="I108" s="1373"/>
      <c r="J108" s="1373"/>
      <c r="K108" s="1783"/>
      <c r="L108" s="1783"/>
      <c r="M108" s="1373"/>
      <c r="N108" s="1373"/>
      <c r="O108" s="1373"/>
      <c r="P108" s="1328"/>
      <c r="Q108" s="1334"/>
      <c r="R108" s="1334"/>
      <c r="S108" s="1334"/>
      <c r="T108" s="1334"/>
      <c r="U108" s="1328"/>
      <c r="V108" s="1328"/>
      <c r="W108" s="1328"/>
      <c r="X108" s="1318"/>
      <c r="Y108" s="1318"/>
      <c r="Z108" s="1318"/>
      <c r="AA108" s="1330"/>
      <c r="AB108" s="1330"/>
      <c r="AC108" s="1332"/>
      <c r="AD108" s="1363"/>
      <c r="AE108" s="1319"/>
      <c r="AF108" s="1319"/>
      <c r="AG108" s="1319"/>
      <c r="AH108" s="1318"/>
      <c r="AI108" s="1318"/>
      <c r="AJ108" s="1318"/>
      <c r="AK108" s="1331"/>
      <c r="AL108" s="1331"/>
    </row>
    <row r="109" spans="2:92" x14ac:dyDescent="0.25">
      <c r="B109" s="1328" t="s">
        <v>191</v>
      </c>
      <c r="C109" s="1328"/>
      <c r="D109" s="1328"/>
      <c r="E109" s="1328"/>
      <c r="F109" s="1386"/>
      <c r="G109" s="1366"/>
      <c r="H109" s="1366"/>
      <c r="I109" s="1366"/>
      <c r="J109" s="1366"/>
      <c r="K109" s="1783"/>
      <c r="L109" s="1783"/>
      <c r="M109" s="1366"/>
      <c r="N109" s="1366"/>
      <c r="O109" s="1366"/>
      <c r="P109" s="1334"/>
      <c r="Q109" s="1318"/>
      <c r="R109" s="1318"/>
      <c r="S109" s="1318"/>
      <c r="T109" s="1318"/>
      <c r="U109" s="1318"/>
      <c r="V109" s="1318"/>
      <c r="W109" s="1318"/>
      <c r="X109" s="1318"/>
      <c r="Y109" s="1318"/>
      <c r="Z109" s="1318"/>
      <c r="AA109" s="1330"/>
      <c r="AB109" s="1330"/>
      <c r="AC109" s="1332"/>
      <c r="AD109" s="1363"/>
      <c r="AE109" s="1319"/>
      <c r="AF109" s="1319"/>
      <c r="AG109" s="1319"/>
      <c r="AH109" s="1318"/>
      <c r="AI109" s="1318"/>
      <c r="AJ109" s="1318"/>
      <c r="AK109" s="1331"/>
      <c r="AL109" s="1331"/>
    </row>
    <row r="110" spans="2:92" x14ac:dyDescent="0.25">
      <c r="B110" s="1328" t="s">
        <v>193</v>
      </c>
      <c r="C110" s="1328"/>
      <c r="D110" s="1328"/>
      <c r="E110" s="1336"/>
      <c r="F110" s="1385"/>
      <c r="G110" s="1373"/>
      <c r="H110" s="1373"/>
      <c r="I110" s="1366"/>
      <c r="J110" s="1366"/>
      <c r="K110" s="1783"/>
      <c r="L110" s="1783"/>
      <c r="M110" s="1366"/>
      <c r="N110" s="1366"/>
      <c r="O110" s="1366"/>
      <c r="P110" s="1318"/>
      <c r="Q110" s="1318"/>
      <c r="R110" s="1318"/>
      <c r="S110" s="1318"/>
      <c r="T110" s="1318"/>
      <c r="U110" s="1318"/>
      <c r="V110" s="1318"/>
      <c r="W110" s="1318"/>
      <c r="X110" s="1318"/>
      <c r="Y110" s="1318"/>
      <c r="Z110" s="1318"/>
      <c r="AA110" s="1319"/>
      <c r="AB110" s="1319"/>
      <c r="AC110" s="1319"/>
      <c r="AD110" s="1319"/>
      <c r="AE110" s="1319"/>
      <c r="AF110" s="1319"/>
      <c r="AG110" s="1319"/>
      <c r="AH110" s="1318"/>
      <c r="AI110" s="1318"/>
      <c r="AJ110" s="1318"/>
      <c r="AK110" s="1331"/>
      <c r="AL110" s="1331"/>
    </row>
    <row r="111" spans="2:92" x14ac:dyDescent="0.25">
      <c r="B111" s="1336" t="s">
        <v>350</v>
      </c>
      <c r="C111" s="1318"/>
      <c r="D111" s="1318"/>
      <c r="E111" s="1318"/>
      <c r="F111" s="1387"/>
      <c r="G111" s="1371"/>
      <c r="H111" s="1372"/>
      <c r="I111" s="1372"/>
      <c r="J111" s="1372"/>
      <c r="K111" s="1783"/>
      <c r="L111" s="1783"/>
      <c r="M111" s="1372"/>
      <c r="N111" s="1372"/>
      <c r="O111" s="1372"/>
      <c r="P111" s="1318"/>
      <c r="Q111" s="1318"/>
      <c r="R111" s="1318"/>
      <c r="S111" s="1318"/>
      <c r="T111" s="1318"/>
      <c r="U111" s="1318"/>
      <c r="V111" s="1318"/>
      <c r="W111" s="1318"/>
      <c r="X111" s="1318"/>
      <c r="Y111" s="1318"/>
      <c r="Z111" s="1318"/>
      <c r="AA111" s="1319"/>
      <c r="AB111" s="1319"/>
      <c r="AC111" s="1319"/>
      <c r="AD111" s="1319"/>
      <c r="AE111" s="1319"/>
      <c r="AF111" s="1319"/>
      <c r="AG111" s="1319"/>
      <c r="AH111" s="1318"/>
      <c r="AI111" s="1318"/>
      <c r="AJ111" s="1318"/>
      <c r="AK111" s="1331"/>
      <c r="AL111" s="1331"/>
    </row>
    <row r="112" spans="2:92" x14ac:dyDescent="0.25">
      <c r="B112" s="1336" t="s">
        <v>199</v>
      </c>
      <c r="C112" s="1318"/>
      <c r="D112" s="1318"/>
      <c r="E112" s="1318"/>
      <c r="F112" s="1387"/>
      <c r="G112" s="1371"/>
      <c r="H112" s="1372"/>
      <c r="I112" s="1372"/>
      <c r="J112" s="1372"/>
      <c r="K112" s="1783"/>
      <c r="L112" s="1783"/>
      <c r="M112" s="1372"/>
      <c r="N112" s="1372"/>
      <c r="O112" s="1372"/>
      <c r="P112" s="1318"/>
      <c r="Q112" s="1318"/>
      <c r="R112" s="1318"/>
      <c r="S112" s="1318"/>
      <c r="T112" s="1318"/>
      <c r="U112" s="1318"/>
      <c r="V112" s="1318"/>
      <c r="W112" s="1318"/>
      <c r="X112" s="1318"/>
      <c r="Y112" s="1318"/>
      <c r="Z112" s="1318"/>
      <c r="AA112" s="1319"/>
      <c r="AB112" s="1319"/>
      <c r="AC112" s="1319"/>
      <c r="AD112" s="1319"/>
      <c r="AE112" s="1319"/>
      <c r="AF112" s="1319"/>
      <c r="AG112" s="1319"/>
      <c r="AH112" s="1318"/>
      <c r="AI112" s="1318"/>
      <c r="AJ112" s="1318"/>
      <c r="AK112" s="1331"/>
      <c r="AL112" s="1331"/>
    </row>
    <row r="113" spans="2:38" x14ac:dyDescent="0.25">
      <c r="B113" s="1336" t="s">
        <v>200</v>
      </c>
      <c r="C113" s="1318"/>
      <c r="D113" s="1318"/>
      <c r="E113" s="1318"/>
      <c r="F113" s="1387"/>
      <c r="G113" s="1371"/>
      <c r="H113" s="1372"/>
      <c r="I113" s="1372"/>
      <c r="J113" s="1372"/>
      <c r="K113" s="1783"/>
      <c r="L113" s="1783"/>
      <c r="M113" s="1372"/>
      <c r="N113" s="1372"/>
      <c r="O113" s="1372"/>
      <c r="P113" s="1318"/>
      <c r="Q113" s="1318"/>
      <c r="R113" s="1318"/>
      <c r="S113" s="1318"/>
      <c r="T113" s="1318"/>
      <c r="U113" s="1318"/>
      <c r="V113" s="1318"/>
      <c r="W113" s="1318"/>
      <c r="X113" s="1318"/>
      <c r="Y113" s="1318"/>
      <c r="Z113" s="1318"/>
      <c r="AA113" s="1319"/>
      <c r="AB113" s="1319"/>
      <c r="AC113" s="1319"/>
      <c r="AD113" s="1319"/>
      <c r="AE113" s="1319"/>
      <c r="AF113" s="1319"/>
      <c r="AG113" s="1319"/>
      <c r="AH113" s="1318"/>
      <c r="AI113" s="1318"/>
      <c r="AJ113" s="1318"/>
      <c r="AK113" s="1331"/>
      <c r="AL113" s="1331"/>
    </row>
    <row r="114" spans="2:38" x14ac:dyDescent="0.25">
      <c r="B114" s="1336" t="s">
        <v>205</v>
      </c>
      <c r="C114" s="1318"/>
      <c r="D114" s="1318"/>
      <c r="E114" s="1318"/>
      <c r="F114" s="1387"/>
      <c r="G114" s="1371"/>
      <c r="H114" s="1372"/>
      <c r="I114" s="1372"/>
      <c r="J114" s="1372"/>
      <c r="K114" s="1783"/>
      <c r="L114" s="1783"/>
      <c r="M114" s="1372"/>
      <c r="N114" s="1372"/>
      <c r="O114" s="1372"/>
      <c r="P114" s="1318"/>
      <c r="Q114" s="1318"/>
      <c r="R114" s="1318"/>
      <c r="S114" s="1318"/>
      <c r="T114" s="1318"/>
      <c r="U114" s="1318"/>
      <c r="V114" s="1318"/>
      <c r="W114" s="1318"/>
      <c r="X114" s="1318"/>
      <c r="Y114" s="1318"/>
      <c r="Z114" s="1318"/>
      <c r="AA114" s="1319"/>
      <c r="AB114" s="1319"/>
      <c r="AC114" s="1319"/>
      <c r="AD114" s="1319"/>
      <c r="AE114" s="1319"/>
      <c r="AF114" s="1319"/>
      <c r="AG114" s="1319"/>
      <c r="AH114" s="1318"/>
      <c r="AI114" s="1318"/>
      <c r="AJ114" s="1318"/>
      <c r="AK114" s="1331"/>
      <c r="AL114" s="1331"/>
    </row>
    <row r="115" spans="2:38" x14ac:dyDescent="0.25">
      <c r="B115" s="1336" t="s">
        <v>659</v>
      </c>
      <c r="C115" s="1318"/>
      <c r="D115" s="1318"/>
      <c r="E115" s="1318"/>
      <c r="F115" s="1387"/>
      <c r="G115" s="1371"/>
      <c r="H115" s="1372"/>
      <c r="I115" s="1372"/>
      <c r="J115" s="1372"/>
      <c r="K115" s="1783"/>
      <c r="L115" s="1783"/>
      <c r="M115" s="1372"/>
      <c r="N115" s="1372"/>
      <c r="O115" s="1372"/>
      <c r="P115" s="1318"/>
      <c r="Q115" s="1318"/>
      <c r="R115" s="1318"/>
      <c r="S115" s="1318"/>
      <c r="T115" s="1318"/>
      <c r="U115" s="1318"/>
      <c r="V115" s="1318"/>
      <c r="W115" s="1318"/>
      <c r="X115" s="1318"/>
      <c r="Y115" s="1318"/>
      <c r="Z115" s="1318"/>
      <c r="AA115" s="1319"/>
      <c r="AB115" s="1319"/>
      <c r="AC115" s="1319"/>
      <c r="AD115" s="1319"/>
      <c r="AE115" s="1319"/>
      <c r="AF115" s="1319"/>
      <c r="AG115" s="1319"/>
      <c r="AH115" s="1318"/>
      <c r="AI115" s="1318"/>
      <c r="AJ115" s="1318"/>
      <c r="AK115" s="1331"/>
      <c r="AL115" s="1331"/>
    </row>
    <row r="116" spans="2:38" x14ac:dyDescent="0.25">
      <c r="B116" s="1336" t="s">
        <v>508</v>
      </c>
      <c r="C116" s="1318"/>
      <c r="D116" s="1318"/>
      <c r="E116" s="1318"/>
      <c r="F116" s="1387"/>
      <c r="G116" s="1371"/>
      <c r="H116" s="1372"/>
      <c r="I116" s="1372"/>
      <c r="J116" s="1372"/>
      <c r="K116" s="1783"/>
      <c r="L116" s="1783"/>
      <c r="M116" s="1372"/>
      <c r="N116" s="1372"/>
      <c r="O116" s="1372"/>
      <c r="P116" s="1318"/>
      <c r="Q116" s="1318"/>
      <c r="R116" s="1318"/>
      <c r="S116" s="1318"/>
      <c r="T116" s="1318"/>
      <c r="U116" s="1318"/>
      <c r="V116" s="1318"/>
      <c r="W116" s="1318"/>
      <c r="X116" s="1318"/>
      <c r="Y116" s="1318"/>
      <c r="Z116" s="1318"/>
      <c r="AA116" s="1319"/>
      <c r="AB116" s="1319"/>
      <c r="AC116" s="1319"/>
      <c r="AD116" s="1319"/>
      <c r="AE116" s="1319"/>
      <c r="AF116" s="1319"/>
      <c r="AG116" s="1319"/>
      <c r="AH116" s="1318"/>
      <c r="AI116" s="1318"/>
      <c r="AJ116" s="1318"/>
      <c r="AK116" s="1331"/>
      <c r="AL116" s="1331"/>
    </row>
    <row r="117" spans="2:38" x14ac:dyDescent="0.25">
      <c r="B117" s="1336" t="s">
        <v>217</v>
      </c>
      <c r="C117" s="1318"/>
      <c r="D117" s="1318"/>
      <c r="E117" s="1318"/>
      <c r="F117" s="1387"/>
      <c r="G117" s="1371"/>
      <c r="H117" s="1372"/>
      <c r="I117" s="1372"/>
      <c r="J117" s="1372"/>
      <c r="K117" s="1783"/>
      <c r="L117" s="1783"/>
      <c r="M117" s="1372"/>
      <c r="N117" s="1372"/>
      <c r="O117" s="1372"/>
      <c r="P117" s="1318"/>
      <c r="Q117" s="1318"/>
      <c r="R117" s="1318"/>
      <c r="S117" s="1318"/>
      <c r="T117" s="1318"/>
      <c r="U117" s="1318"/>
      <c r="V117" s="1318"/>
      <c r="W117" s="1318"/>
      <c r="X117" s="1318"/>
      <c r="Y117" s="1318"/>
      <c r="Z117" s="1318"/>
      <c r="AA117" s="1319"/>
      <c r="AB117" s="1319"/>
      <c r="AC117" s="1319"/>
      <c r="AD117" s="1319"/>
      <c r="AE117" s="1319"/>
      <c r="AF117" s="1319"/>
      <c r="AG117" s="1319"/>
      <c r="AH117" s="1318"/>
      <c r="AI117" s="1318"/>
      <c r="AJ117" s="1318"/>
      <c r="AK117" s="1331"/>
      <c r="AL117" s="1331"/>
    </row>
    <row r="118" spans="2:38" x14ac:dyDescent="0.25">
      <c r="B118" s="1336" t="s">
        <v>224</v>
      </c>
      <c r="C118" s="1318"/>
      <c r="D118" s="1318"/>
      <c r="E118" s="1318"/>
      <c r="F118" s="1387"/>
      <c r="G118" s="1371"/>
      <c r="H118" s="1372"/>
      <c r="I118" s="1372"/>
      <c r="J118" s="1372"/>
      <c r="K118" s="1783"/>
      <c r="L118" s="1783"/>
      <c r="M118" s="1372"/>
      <c r="N118" s="1372"/>
      <c r="O118" s="1372"/>
      <c r="P118" s="1318"/>
      <c r="Q118" s="1318"/>
      <c r="R118" s="1318"/>
      <c r="S118" s="1318"/>
      <c r="T118" s="1318"/>
      <c r="U118" s="1318"/>
      <c r="V118" s="1318"/>
      <c r="W118" s="1318"/>
      <c r="X118" s="1318"/>
      <c r="Y118" s="1318"/>
      <c r="Z118" s="1318"/>
      <c r="AA118" s="1319"/>
      <c r="AB118" s="1319"/>
      <c r="AC118" s="1319"/>
      <c r="AD118" s="1319"/>
      <c r="AE118" s="1319"/>
      <c r="AF118" s="1319"/>
      <c r="AG118" s="1319"/>
      <c r="AH118" s="1318"/>
      <c r="AI118" s="1318"/>
      <c r="AJ118" s="1318"/>
      <c r="AK118" s="1331"/>
      <c r="AL118" s="1331"/>
    </row>
    <row r="119" spans="2:38" x14ac:dyDescent="0.25">
      <c r="B119" s="1336" t="s">
        <v>660</v>
      </c>
      <c r="C119" s="1318"/>
      <c r="D119" s="1318"/>
      <c r="E119" s="1318"/>
      <c r="F119" s="1387"/>
      <c r="G119" s="1371"/>
      <c r="H119" s="1372"/>
      <c r="I119" s="1372"/>
      <c r="J119" s="1372"/>
      <c r="K119" s="1783"/>
      <c r="L119" s="1783"/>
      <c r="M119" s="1372"/>
      <c r="N119" s="1372"/>
      <c r="O119" s="1372"/>
      <c r="P119" s="1318"/>
      <c r="Q119" s="1318"/>
      <c r="R119" s="1318"/>
      <c r="S119" s="1318"/>
      <c r="T119" s="1318"/>
      <c r="U119" s="1318"/>
      <c r="V119" s="1318"/>
      <c r="W119" s="1318"/>
      <c r="X119" s="1318"/>
      <c r="Y119" s="1318"/>
      <c r="Z119" s="1318"/>
      <c r="AA119" s="1319"/>
      <c r="AB119" s="1319"/>
      <c r="AC119" s="1319"/>
      <c r="AD119" s="1319"/>
      <c r="AE119" s="1319"/>
      <c r="AF119" s="1319"/>
      <c r="AG119" s="1319"/>
      <c r="AH119" s="1318"/>
      <c r="AI119" s="1318"/>
      <c r="AJ119" s="1318"/>
      <c r="AK119" s="1331"/>
      <c r="AL119" s="1331"/>
    </row>
    <row r="120" spans="2:38" x14ac:dyDescent="0.25">
      <c r="B120" s="1336" t="s">
        <v>506</v>
      </c>
      <c r="C120" s="1318"/>
      <c r="D120" s="1318"/>
      <c r="E120" s="1318"/>
      <c r="F120" s="1387"/>
      <c r="G120" s="1371"/>
      <c r="H120" s="1372"/>
      <c r="I120" s="1372"/>
      <c r="J120" s="1372"/>
      <c r="K120" s="1783"/>
      <c r="L120" s="1783"/>
      <c r="M120" s="1372"/>
      <c r="N120" s="1372"/>
      <c r="O120" s="1372"/>
      <c r="P120" s="1318"/>
      <c r="Q120" s="1318"/>
      <c r="R120" s="1318"/>
      <c r="S120" s="1318"/>
      <c r="T120" s="1318"/>
      <c r="U120" s="1318"/>
      <c r="V120" s="1318"/>
      <c r="W120" s="1318"/>
      <c r="X120" s="1318"/>
      <c r="Y120" s="1318"/>
      <c r="Z120" s="1318"/>
      <c r="AA120" s="1319"/>
      <c r="AB120" s="1319"/>
      <c r="AC120" s="1319"/>
      <c r="AD120" s="1319"/>
      <c r="AE120" s="1319"/>
      <c r="AF120" s="1319"/>
      <c r="AG120" s="1319"/>
      <c r="AH120" s="1318"/>
      <c r="AI120" s="1318"/>
      <c r="AJ120" s="1318"/>
      <c r="AK120" s="1331"/>
      <c r="AL120" s="1331"/>
    </row>
    <row r="121" spans="2:38" x14ac:dyDescent="0.25">
      <c r="B121" s="1336" t="s">
        <v>231</v>
      </c>
      <c r="C121" s="1318"/>
      <c r="D121" s="1318"/>
      <c r="E121" s="1318"/>
      <c r="F121" s="1387"/>
      <c r="G121" s="1371"/>
      <c r="H121" s="1372"/>
      <c r="I121" s="1372"/>
      <c r="J121" s="1372"/>
      <c r="K121" s="1783"/>
      <c r="L121" s="1783"/>
      <c r="M121" s="1372"/>
      <c r="N121" s="1372"/>
      <c r="O121" s="1372"/>
      <c r="P121" s="1318"/>
      <c r="Q121" s="1318"/>
      <c r="R121" s="1318"/>
      <c r="S121" s="1318"/>
      <c r="T121" s="1318"/>
      <c r="U121" s="1318"/>
      <c r="V121" s="1318"/>
      <c r="W121" s="1318"/>
      <c r="X121" s="1318"/>
      <c r="Y121" s="1318"/>
      <c r="Z121" s="1318"/>
      <c r="AA121" s="1319"/>
      <c r="AB121" s="1319"/>
      <c r="AC121" s="1319"/>
      <c r="AD121" s="1319"/>
      <c r="AE121" s="1319"/>
      <c r="AF121" s="1319"/>
      <c r="AG121" s="1319"/>
      <c r="AH121" s="1318"/>
      <c r="AI121" s="1318"/>
      <c r="AJ121" s="1318"/>
      <c r="AK121" s="1331"/>
      <c r="AL121" s="1331"/>
    </row>
    <row r="122" spans="2:38" x14ac:dyDescent="0.25">
      <c r="B122" s="1336" t="s">
        <v>233</v>
      </c>
      <c r="C122" s="1318"/>
      <c r="D122" s="1318"/>
      <c r="E122" s="1318"/>
      <c r="F122" s="1387"/>
      <c r="G122" s="1371"/>
      <c r="H122" s="1372"/>
      <c r="I122" s="1372"/>
      <c r="J122" s="1372"/>
      <c r="K122" s="1783"/>
      <c r="L122" s="1783"/>
      <c r="M122" s="1372"/>
      <c r="N122" s="1372"/>
      <c r="O122" s="1372"/>
      <c r="P122" s="1318"/>
      <c r="Q122" s="1318"/>
      <c r="R122" s="1318"/>
      <c r="S122" s="1318"/>
      <c r="T122" s="1318"/>
      <c r="U122" s="1318"/>
      <c r="V122" s="1318"/>
      <c r="W122" s="1318"/>
      <c r="X122" s="1318"/>
      <c r="Y122" s="1318"/>
      <c r="Z122" s="1318"/>
      <c r="AA122" s="1319"/>
      <c r="AB122" s="1319"/>
      <c r="AC122" s="1319"/>
      <c r="AD122" s="1319"/>
      <c r="AE122" s="1319"/>
      <c r="AF122" s="1319"/>
      <c r="AG122" s="1319"/>
      <c r="AH122" s="1318"/>
      <c r="AI122" s="1318"/>
      <c r="AJ122" s="1318"/>
      <c r="AK122" s="1331"/>
      <c r="AL122" s="1331"/>
    </row>
    <row r="123" spans="2:38" x14ac:dyDescent="0.25">
      <c r="B123" s="1336" t="s">
        <v>237</v>
      </c>
      <c r="C123" s="1318"/>
      <c r="D123" s="1318"/>
      <c r="E123" s="1318"/>
      <c r="F123" s="1387"/>
      <c r="G123" s="1371"/>
      <c r="H123" s="1372"/>
      <c r="I123" s="1372"/>
      <c r="J123" s="1372"/>
      <c r="K123" s="1783"/>
      <c r="L123" s="1783"/>
      <c r="M123" s="1372"/>
      <c r="N123" s="1372"/>
      <c r="O123" s="1372"/>
      <c r="P123" s="1318"/>
      <c r="Q123" s="1318"/>
      <c r="R123" s="1318"/>
      <c r="S123" s="1318"/>
      <c r="T123" s="1318"/>
      <c r="U123" s="1318"/>
      <c r="V123" s="1318"/>
      <c r="W123" s="1318"/>
      <c r="X123" s="1318"/>
      <c r="Y123" s="1318"/>
      <c r="Z123" s="1318"/>
      <c r="AA123" s="1319"/>
      <c r="AB123" s="1319"/>
      <c r="AC123" s="1319"/>
      <c r="AD123" s="1319"/>
      <c r="AE123" s="1319"/>
      <c r="AF123" s="1319"/>
      <c r="AG123" s="1319"/>
      <c r="AH123" s="1318"/>
      <c r="AI123" s="1318"/>
      <c r="AJ123" s="1318"/>
      <c r="AK123" s="1331"/>
      <c r="AL123" s="1331"/>
    </row>
    <row r="124" spans="2:38" x14ac:dyDescent="0.25">
      <c r="B124" s="1336"/>
      <c r="C124" s="1318"/>
      <c r="D124" s="1358"/>
      <c r="E124" s="1358"/>
      <c r="F124" s="1371"/>
      <c r="G124" s="1371"/>
      <c r="H124" s="1372"/>
      <c r="I124" s="1372"/>
      <c r="J124" s="1372"/>
      <c r="K124" s="1783"/>
      <c r="L124" s="1783"/>
      <c r="M124" s="1372"/>
      <c r="N124" s="1372"/>
      <c r="O124" s="1372"/>
      <c r="P124" s="1318"/>
      <c r="Q124" s="1318"/>
      <c r="R124" s="1318"/>
      <c r="S124" s="1318"/>
      <c r="T124" s="1318"/>
      <c r="U124" s="1318"/>
      <c r="V124" s="1318"/>
      <c r="W124" s="1318"/>
      <c r="X124" s="1318"/>
      <c r="Y124" s="1318"/>
      <c r="Z124" s="1318"/>
      <c r="AA124" s="1319"/>
      <c r="AB124" s="1319"/>
      <c r="AC124" s="1319"/>
      <c r="AD124" s="1319"/>
      <c r="AE124" s="1319"/>
      <c r="AF124" s="1319"/>
      <c r="AG124" s="1319"/>
      <c r="AH124" s="1318"/>
      <c r="AI124" s="1318"/>
      <c r="AJ124" s="1318"/>
      <c r="AK124" s="1331"/>
      <c r="AL124" s="1331"/>
    </row>
    <row r="125" spans="2:38" x14ac:dyDescent="0.25">
      <c r="B125" s="1336"/>
      <c r="C125" s="1318"/>
      <c r="D125" s="1358"/>
      <c r="E125" s="1358"/>
      <c r="F125" s="1371"/>
      <c r="G125" s="1371"/>
      <c r="H125" s="1372"/>
      <c r="I125" s="1372"/>
      <c r="J125" s="1372"/>
      <c r="K125" s="1783"/>
      <c r="L125" s="1783"/>
      <c r="M125" s="1372"/>
      <c r="N125" s="1372"/>
      <c r="O125" s="1372"/>
      <c r="P125" s="1318"/>
      <c r="Q125" s="1318"/>
      <c r="R125" s="1318"/>
      <c r="S125" s="1318"/>
      <c r="T125" s="1318"/>
      <c r="U125" s="1318"/>
      <c r="V125" s="1318"/>
      <c r="W125" s="1318"/>
      <c r="X125" s="1318"/>
      <c r="Y125" s="1318"/>
      <c r="Z125" s="1318"/>
      <c r="AA125" s="1319"/>
      <c r="AB125" s="1319"/>
      <c r="AC125" s="1319"/>
      <c r="AD125" s="1319"/>
      <c r="AE125" s="1319"/>
      <c r="AF125" s="1319"/>
      <c r="AG125" s="1319"/>
      <c r="AH125" s="1318"/>
      <c r="AI125" s="1318"/>
      <c r="AJ125" s="1318"/>
      <c r="AK125" s="1331"/>
      <c r="AL125" s="1331"/>
    </row>
    <row r="126" spans="2:38" x14ac:dyDescent="0.25">
      <c r="B126" s="1336"/>
      <c r="C126" s="1318"/>
      <c r="D126" s="1358"/>
      <c r="E126" s="1358"/>
      <c r="F126" s="1371"/>
      <c r="G126" s="1371"/>
      <c r="H126" s="1372"/>
      <c r="I126" s="1372"/>
      <c r="J126" s="1372"/>
      <c r="K126" s="1783"/>
      <c r="L126" s="1783"/>
      <c r="M126" s="1372"/>
      <c r="N126" s="1372"/>
      <c r="O126" s="1372"/>
      <c r="P126" s="1318"/>
      <c r="Q126" s="1318"/>
      <c r="R126" s="1318"/>
      <c r="S126" s="1318"/>
      <c r="T126" s="1318"/>
      <c r="U126" s="1318"/>
      <c r="V126" s="1318"/>
      <c r="W126" s="1318"/>
      <c r="X126" s="1318"/>
      <c r="Y126" s="1318"/>
      <c r="Z126" s="1318"/>
      <c r="AA126" s="1319"/>
      <c r="AB126" s="1319"/>
      <c r="AC126" s="1319"/>
      <c r="AD126" s="1319"/>
      <c r="AE126" s="1319"/>
      <c r="AF126" s="1319"/>
      <c r="AG126" s="1319"/>
      <c r="AH126" s="1318"/>
      <c r="AI126" s="1318"/>
      <c r="AJ126" s="1318"/>
      <c r="AK126" s="1331"/>
      <c r="AL126" s="1331"/>
    </row>
    <row r="127" spans="2:38" x14ac:dyDescent="0.25">
      <c r="B127" s="1336"/>
      <c r="C127" s="1318"/>
      <c r="D127" s="1358"/>
      <c r="E127" s="1358"/>
      <c r="F127" s="1371"/>
      <c r="G127" s="1371"/>
      <c r="H127" s="1372"/>
      <c r="I127" s="1372"/>
      <c r="J127" s="1372"/>
      <c r="K127" s="1783"/>
      <c r="L127" s="1783"/>
      <c r="M127" s="1372"/>
      <c r="N127" s="1372"/>
      <c r="O127" s="1372"/>
      <c r="P127" s="1318"/>
      <c r="Q127" s="1318"/>
      <c r="R127" s="1318"/>
      <c r="S127" s="1318"/>
      <c r="T127" s="1318"/>
      <c r="U127" s="1318"/>
      <c r="V127" s="1318"/>
      <c r="W127" s="1318"/>
      <c r="X127" s="1318"/>
      <c r="Y127" s="1318"/>
      <c r="Z127" s="1318"/>
      <c r="AA127" s="1319"/>
      <c r="AB127" s="1319"/>
      <c r="AC127" s="1319"/>
      <c r="AD127" s="1319"/>
      <c r="AE127" s="1319"/>
      <c r="AF127" s="1319"/>
      <c r="AG127" s="1319"/>
      <c r="AH127" s="1318"/>
      <c r="AI127" s="1318"/>
      <c r="AJ127" s="1318"/>
      <c r="AK127" s="1331"/>
      <c r="AL127" s="1331"/>
    </row>
    <row r="128" spans="2:38" x14ac:dyDescent="0.25">
      <c r="B128" s="1318"/>
      <c r="C128" s="1318"/>
      <c r="D128" s="1318"/>
      <c r="E128" s="1318"/>
      <c r="F128" s="1318"/>
      <c r="G128" s="1318"/>
      <c r="H128" s="1318"/>
      <c r="I128" s="1318"/>
      <c r="J128" s="1318"/>
      <c r="K128" s="1318"/>
      <c r="L128" s="1318"/>
      <c r="M128" s="1318"/>
      <c r="N128" s="1318"/>
      <c r="O128" s="1318"/>
      <c r="P128" s="1318"/>
      <c r="Q128" s="1318"/>
      <c r="R128" s="1318"/>
      <c r="S128" s="1318"/>
      <c r="T128" s="1318"/>
      <c r="U128" s="1318"/>
      <c r="V128" s="1318"/>
      <c r="W128" s="1318"/>
      <c r="X128" s="1318"/>
      <c r="Y128" s="1318"/>
      <c r="Z128" s="1318"/>
      <c r="AA128" s="1319"/>
      <c r="AB128" s="1319"/>
      <c r="AC128" s="1319"/>
      <c r="AD128" s="1319"/>
      <c r="AE128" s="1319"/>
      <c r="AF128" s="1319"/>
      <c r="AG128" s="1319"/>
      <c r="AH128" s="1318"/>
      <c r="AI128" s="1318"/>
      <c r="AJ128" s="1318"/>
      <c r="AK128" s="1331"/>
      <c r="AL128" s="1331"/>
    </row>
    <row r="129" spans="2:38" x14ac:dyDescent="0.25">
      <c r="B129" s="1318"/>
      <c r="C129" s="1318"/>
      <c r="D129" s="1318"/>
      <c r="E129" s="1318"/>
      <c r="F129" s="1318"/>
      <c r="G129" s="1318"/>
      <c r="H129" s="1318"/>
      <c r="I129" s="1318"/>
      <c r="J129" s="1318"/>
      <c r="K129" s="1318"/>
      <c r="L129" s="1318"/>
      <c r="M129" s="1318"/>
      <c r="N129" s="1318"/>
      <c r="O129" s="1318"/>
      <c r="P129" s="1318"/>
      <c r="Q129" s="1318"/>
      <c r="R129" s="1318"/>
      <c r="S129" s="1318"/>
      <c r="T129" s="1318"/>
      <c r="U129" s="1318"/>
      <c r="V129" s="1318"/>
      <c r="W129" s="1318"/>
      <c r="X129" s="1318"/>
      <c r="Y129" s="1318"/>
      <c r="Z129" s="1318"/>
      <c r="AA129" s="1319"/>
      <c r="AB129" s="1319"/>
      <c r="AC129" s="1319"/>
      <c r="AD129" s="1319"/>
      <c r="AE129" s="1319"/>
      <c r="AF129" s="1319"/>
      <c r="AG129" s="1319"/>
      <c r="AH129" s="1318"/>
      <c r="AI129" s="1318"/>
      <c r="AJ129" s="1318"/>
      <c r="AK129" s="1331"/>
      <c r="AL129" s="1331"/>
    </row>
    <row r="130" spans="2:38" x14ac:dyDescent="0.25">
      <c r="B130" s="1318"/>
      <c r="C130" s="1318"/>
      <c r="D130" s="1318"/>
      <c r="E130" s="1318"/>
      <c r="F130" s="1318"/>
      <c r="G130" s="1318"/>
      <c r="H130" s="1318"/>
      <c r="I130" s="1318"/>
      <c r="J130" s="1318"/>
      <c r="K130" s="1318"/>
      <c r="L130" s="1318"/>
      <c r="M130" s="1318"/>
      <c r="N130" s="1318"/>
      <c r="O130" s="1318"/>
      <c r="P130" s="1318"/>
      <c r="Q130" s="1318"/>
      <c r="R130" s="1318"/>
      <c r="S130" s="1318"/>
      <c r="T130" s="1318"/>
      <c r="U130" s="1318"/>
      <c r="V130" s="1318"/>
      <c r="W130" s="1318"/>
      <c r="X130" s="1318"/>
      <c r="Y130" s="1318"/>
      <c r="Z130" s="1318"/>
      <c r="AA130" s="1319"/>
      <c r="AB130" s="1319"/>
      <c r="AC130" s="1319"/>
      <c r="AD130" s="1319"/>
      <c r="AE130" s="1319"/>
      <c r="AF130" s="1319"/>
      <c r="AG130" s="1319"/>
      <c r="AH130" s="1318"/>
      <c r="AI130" s="1318"/>
      <c r="AJ130" s="1318"/>
      <c r="AK130" s="1331"/>
      <c r="AL130" s="1331"/>
    </row>
    <row r="131" spans="2:38" x14ac:dyDescent="0.25">
      <c r="B131" s="1318"/>
      <c r="C131" s="1318"/>
      <c r="D131" s="1318"/>
      <c r="E131" s="1318"/>
      <c r="F131" s="1318"/>
      <c r="G131" s="1318"/>
      <c r="H131" s="1318"/>
      <c r="I131" s="1318"/>
      <c r="J131" s="1318"/>
      <c r="K131" s="1318"/>
      <c r="L131" s="1318"/>
      <c r="M131" s="1318"/>
      <c r="N131" s="1318"/>
      <c r="O131" s="1318"/>
      <c r="P131" s="1318"/>
      <c r="Q131" s="1318"/>
      <c r="R131" s="1318"/>
      <c r="S131" s="1318"/>
      <c r="T131" s="1318"/>
      <c r="U131" s="1318"/>
      <c r="V131" s="1318"/>
      <c r="W131" s="1318"/>
      <c r="X131" s="1318"/>
      <c r="Y131" s="1318"/>
      <c r="Z131" s="1318"/>
      <c r="AA131" s="1319"/>
      <c r="AB131" s="1319"/>
      <c r="AC131" s="1319"/>
      <c r="AD131" s="1319"/>
      <c r="AE131" s="1319"/>
      <c r="AF131" s="1319"/>
      <c r="AG131" s="1319"/>
      <c r="AH131" s="1318"/>
      <c r="AI131" s="1318"/>
      <c r="AJ131" s="1318"/>
      <c r="AK131" s="1331"/>
      <c r="AL131" s="1331"/>
    </row>
    <row r="132" spans="2:38" x14ac:dyDescent="0.25">
      <c r="B132" s="1318"/>
      <c r="C132" s="1318"/>
      <c r="D132" s="1318"/>
      <c r="E132" s="1318"/>
      <c r="F132" s="1318"/>
      <c r="G132" s="1318"/>
      <c r="H132" s="1318"/>
      <c r="I132" s="1318"/>
      <c r="J132" s="1318"/>
      <c r="K132" s="1318"/>
      <c r="L132" s="1318"/>
      <c r="M132" s="1318"/>
      <c r="N132" s="1318"/>
      <c r="O132" s="1318"/>
      <c r="P132" s="1318"/>
      <c r="Q132" s="1318"/>
      <c r="R132" s="1318"/>
      <c r="S132" s="1318"/>
      <c r="T132" s="1318"/>
      <c r="U132" s="1318"/>
      <c r="V132" s="1318"/>
      <c r="W132" s="1318"/>
      <c r="X132" s="1318"/>
      <c r="Y132" s="1318"/>
      <c r="Z132" s="1318"/>
      <c r="AA132" s="1319"/>
      <c r="AB132" s="1319"/>
      <c r="AC132" s="1319"/>
      <c r="AD132" s="1319"/>
      <c r="AE132" s="1319"/>
      <c r="AF132" s="1319"/>
      <c r="AG132" s="1319"/>
      <c r="AH132" s="1318"/>
      <c r="AI132" s="1318"/>
      <c r="AJ132" s="1318"/>
      <c r="AK132" s="1331"/>
      <c r="AL132" s="1331"/>
    </row>
    <row r="133" spans="2:38" x14ac:dyDescent="0.25">
      <c r="B133" s="1318"/>
      <c r="C133" s="1318"/>
      <c r="D133" s="1318"/>
      <c r="E133" s="1318"/>
      <c r="F133" s="1318"/>
      <c r="G133" s="1318"/>
      <c r="H133" s="1318"/>
      <c r="I133" s="1318"/>
      <c r="J133" s="1318"/>
      <c r="K133" s="1318"/>
      <c r="L133" s="1318"/>
      <c r="M133" s="1318"/>
      <c r="N133" s="1318"/>
      <c r="O133" s="1318"/>
      <c r="P133" s="1318"/>
      <c r="Q133" s="1318"/>
      <c r="R133" s="1318"/>
      <c r="S133" s="1318"/>
      <c r="T133" s="1318"/>
      <c r="U133" s="1318"/>
      <c r="V133" s="1318"/>
      <c r="W133" s="1318"/>
      <c r="X133" s="1318"/>
      <c r="Y133" s="1318"/>
      <c r="Z133" s="1318"/>
      <c r="AA133" s="1319"/>
      <c r="AB133" s="1319"/>
      <c r="AC133" s="1319"/>
      <c r="AD133" s="1319"/>
      <c r="AE133" s="1319"/>
      <c r="AF133" s="1319"/>
      <c r="AG133" s="1319"/>
      <c r="AH133" s="1318"/>
      <c r="AI133" s="1318"/>
      <c r="AJ133" s="1318"/>
      <c r="AK133" s="1331"/>
      <c r="AL133" s="1331"/>
    </row>
    <row r="134" spans="2:38" x14ac:dyDescent="0.25">
      <c r="B134" s="1318"/>
      <c r="C134" s="1318"/>
      <c r="D134" s="1318"/>
      <c r="E134" s="1318"/>
      <c r="F134" s="1318"/>
      <c r="G134" s="1318"/>
      <c r="H134" s="1318"/>
      <c r="I134" s="1318"/>
      <c r="J134" s="1318"/>
      <c r="K134" s="1318"/>
      <c r="L134" s="1318"/>
      <c r="M134" s="1318"/>
      <c r="N134" s="1318"/>
      <c r="O134" s="1318"/>
      <c r="P134" s="1318"/>
      <c r="Q134" s="1318"/>
      <c r="R134" s="1318"/>
      <c r="S134" s="1318"/>
      <c r="T134" s="1318"/>
      <c r="U134" s="1318"/>
      <c r="V134" s="1318"/>
      <c r="W134" s="1318"/>
      <c r="X134" s="1318"/>
      <c r="Y134" s="1318"/>
      <c r="Z134" s="1318"/>
      <c r="AA134" s="1319"/>
      <c r="AB134" s="1319"/>
      <c r="AC134" s="1319"/>
      <c r="AD134" s="1319"/>
      <c r="AE134" s="1319"/>
      <c r="AF134" s="1319"/>
      <c r="AG134" s="1319"/>
      <c r="AH134" s="1318"/>
      <c r="AI134" s="1318"/>
      <c r="AJ134" s="1318"/>
      <c r="AK134" s="1331"/>
      <c r="AL134" s="1331"/>
    </row>
    <row r="135" spans="2:38" x14ac:dyDescent="0.25">
      <c r="B135" s="1318"/>
      <c r="C135" s="1318"/>
      <c r="D135" s="1318"/>
      <c r="E135" s="1318"/>
      <c r="F135" s="1318"/>
      <c r="G135" s="1318"/>
      <c r="H135" s="1318"/>
      <c r="I135" s="1318"/>
      <c r="J135" s="1318"/>
      <c r="K135" s="1318"/>
      <c r="L135" s="1318"/>
      <c r="M135" s="1318"/>
      <c r="N135" s="1318"/>
      <c r="O135" s="1318"/>
      <c r="P135" s="1318"/>
      <c r="Q135" s="1318"/>
      <c r="R135" s="1318"/>
      <c r="S135" s="1318"/>
      <c r="T135" s="1318"/>
      <c r="U135" s="1318"/>
      <c r="V135" s="1318"/>
      <c r="W135" s="1318"/>
      <c r="X135" s="1318"/>
      <c r="Y135" s="1318"/>
      <c r="Z135" s="1318"/>
      <c r="AA135" s="1319"/>
      <c r="AB135" s="1319"/>
      <c r="AC135" s="1319"/>
      <c r="AD135" s="1319"/>
      <c r="AE135" s="1319"/>
      <c r="AF135" s="1319"/>
      <c r="AG135" s="1319"/>
      <c r="AH135" s="1318"/>
      <c r="AI135" s="1318"/>
      <c r="AJ135" s="1318"/>
      <c r="AK135" s="1331"/>
      <c r="AL135" s="1331"/>
    </row>
    <row r="136" spans="2:38" x14ac:dyDescent="0.25">
      <c r="B136" s="1318"/>
      <c r="C136" s="1318"/>
      <c r="D136" s="1318"/>
      <c r="E136" s="1318"/>
      <c r="F136" s="1318"/>
      <c r="G136" s="1318"/>
      <c r="H136" s="1318"/>
      <c r="I136" s="1318"/>
      <c r="J136" s="1318"/>
      <c r="K136" s="1318"/>
      <c r="L136" s="1318"/>
      <c r="M136" s="1318"/>
      <c r="N136" s="1318"/>
      <c r="O136" s="1318"/>
      <c r="P136" s="1318"/>
      <c r="Q136" s="1318"/>
      <c r="R136" s="1318"/>
      <c r="S136" s="1318"/>
      <c r="T136" s="1318"/>
      <c r="U136" s="1318"/>
      <c r="V136" s="1318"/>
      <c r="W136" s="1318"/>
      <c r="X136" s="1318"/>
      <c r="Y136" s="1318"/>
      <c r="Z136" s="1318"/>
      <c r="AA136" s="1319"/>
      <c r="AB136" s="1319"/>
      <c r="AC136" s="1319"/>
      <c r="AD136" s="1319"/>
      <c r="AE136" s="1319"/>
      <c r="AF136" s="1319"/>
      <c r="AG136" s="1319"/>
      <c r="AH136" s="1318"/>
      <c r="AI136" s="1318"/>
      <c r="AJ136" s="1318"/>
      <c r="AK136" s="1331"/>
      <c r="AL136" s="1331"/>
    </row>
    <row r="137" spans="2:38" x14ac:dyDescent="0.25">
      <c r="B137" s="1318"/>
      <c r="C137" s="1318"/>
      <c r="D137" s="1318"/>
      <c r="E137" s="1318"/>
      <c r="F137" s="1318"/>
      <c r="G137" s="1318"/>
      <c r="H137" s="1318"/>
      <c r="I137" s="1318"/>
      <c r="J137" s="1318"/>
      <c r="K137" s="1318"/>
      <c r="L137" s="1318"/>
      <c r="M137" s="1318"/>
      <c r="N137" s="1318"/>
      <c r="O137" s="1318"/>
      <c r="P137" s="1318"/>
      <c r="Q137" s="1318"/>
      <c r="R137" s="1318"/>
      <c r="S137" s="1318"/>
      <c r="T137" s="1318"/>
      <c r="U137" s="1318"/>
      <c r="V137" s="1318"/>
      <c r="W137" s="1318"/>
      <c r="X137" s="1318"/>
      <c r="Y137" s="1318"/>
      <c r="Z137" s="1318"/>
      <c r="AA137" s="1319"/>
      <c r="AB137" s="1319"/>
      <c r="AC137" s="1319"/>
      <c r="AD137" s="1319"/>
      <c r="AE137" s="1319"/>
      <c r="AF137" s="1319"/>
      <c r="AG137" s="1319"/>
      <c r="AH137" s="1318"/>
      <c r="AI137" s="1318"/>
      <c r="AJ137" s="1318"/>
      <c r="AK137" s="1331"/>
      <c r="AL137" s="1331"/>
    </row>
    <row r="138" spans="2:38" x14ac:dyDescent="0.25">
      <c r="B138" s="1318"/>
      <c r="C138" s="1318"/>
      <c r="D138" s="1318"/>
      <c r="E138" s="1318"/>
      <c r="F138" s="1318"/>
      <c r="G138" s="1318"/>
      <c r="H138" s="1318"/>
      <c r="I138" s="1318"/>
      <c r="J138" s="1318"/>
      <c r="K138" s="1318"/>
      <c r="L138" s="1318"/>
      <c r="M138" s="1318"/>
      <c r="N138" s="1318"/>
      <c r="O138" s="1318"/>
      <c r="P138" s="1318"/>
      <c r="Q138" s="1318"/>
      <c r="R138" s="1318"/>
      <c r="S138" s="1318"/>
      <c r="T138" s="1318"/>
      <c r="U138" s="1318"/>
      <c r="V138" s="1318"/>
      <c r="W138" s="1318"/>
      <c r="X138" s="1318"/>
      <c r="Y138" s="1318"/>
      <c r="Z138" s="1318"/>
      <c r="AA138" s="1319"/>
      <c r="AB138" s="1319"/>
      <c r="AC138" s="1319"/>
      <c r="AD138" s="1319"/>
      <c r="AE138" s="1319"/>
      <c r="AF138" s="1319"/>
      <c r="AG138" s="1319"/>
      <c r="AH138" s="1318"/>
      <c r="AI138" s="1318"/>
      <c r="AJ138" s="1318"/>
      <c r="AK138" s="1331"/>
      <c r="AL138" s="1331"/>
    </row>
    <row r="139" spans="2:38" x14ac:dyDescent="0.25">
      <c r="B139" s="1318"/>
      <c r="C139" s="1318"/>
      <c r="D139" s="1318"/>
      <c r="E139" s="1318"/>
      <c r="F139" s="1318"/>
      <c r="G139" s="1318"/>
      <c r="H139" s="1318"/>
      <c r="I139" s="1318"/>
      <c r="J139" s="1318"/>
      <c r="K139" s="1318"/>
      <c r="L139" s="1318"/>
      <c r="M139" s="1318"/>
      <c r="N139" s="1318"/>
      <c r="O139" s="1318"/>
      <c r="P139" s="1318"/>
      <c r="Q139" s="1318"/>
      <c r="R139" s="1318"/>
      <c r="S139" s="1318"/>
      <c r="T139" s="1318"/>
      <c r="U139" s="1318"/>
      <c r="V139" s="1318"/>
      <c r="W139" s="1318"/>
      <c r="X139" s="1318"/>
      <c r="Y139" s="1318"/>
      <c r="Z139" s="1318"/>
      <c r="AA139" s="1319"/>
      <c r="AB139" s="1319"/>
      <c r="AC139" s="1319"/>
      <c r="AD139" s="1319"/>
      <c r="AE139" s="1319"/>
      <c r="AF139" s="1319"/>
      <c r="AG139" s="1319"/>
      <c r="AH139" s="1318"/>
      <c r="AI139" s="1318"/>
      <c r="AJ139" s="1318"/>
      <c r="AK139" s="1331"/>
      <c r="AL139" s="1331"/>
    </row>
  </sheetData>
  <mergeCells count="980">
    <mergeCell ref="E57:F57"/>
    <mergeCell ref="K57:L57"/>
    <mergeCell ref="Q57:R57"/>
    <mergeCell ref="E54:F54"/>
    <mergeCell ref="K54:L54"/>
    <mergeCell ref="Q54:R54"/>
    <mergeCell ref="E55:F55"/>
    <mergeCell ref="K55:L55"/>
    <mergeCell ref="Q55:R55"/>
    <mergeCell ref="E56:F56"/>
    <mergeCell ref="K56:L56"/>
    <mergeCell ref="Q56:R56"/>
    <mergeCell ref="AD50:AG50"/>
    <mergeCell ref="N37:O37"/>
    <mergeCell ref="N38:O38"/>
    <mergeCell ref="N39:O39"/>
    <mergeCell ref="G40:J45"/>
    <mergeCell ref="N40:O40"/>
    <mergeCell ref="N41:O41"/>
    <mergeCell ref="N42:O42"/>
    <mergeCell ref="N43:O43"/>
    <mergeCell ref="N44:O44"/>
    <mergeCell ref="N45:O45"/>
    <mergeCell ref="Q37:R37"/>
    <mergeCell ref="Q38:R38"/>
    <mergeCell ref="Q39:R39"/>
    <mergeCell ref="Q40:R40"/>
    <mergeCell ref="Q41:R41"/>
    <mergeCell ref="Q42:R42"/>
    <mergeCell ref="Q43:R43"/>
    <mergeCell ref="N46:O46"/>
    <mergeCell ref="N47:O47"/>
    <mergeCell ref="N48:O48"/>
    <mergeCell ref="T49:U49"/>
    <mergeCell ref="T50:U50"/>
    <mergeCell ref="AA50:AB50"/>
    <mergeCell ref="BX106:BY106"/>
    <mergeCell ref="CC106:CD106"/>
    <mergeCell ref="CH106:CI106"/>
    <mergeCell ref="CM106:CN106"/>
    <mergeCell ref="AK105:AL105"/>
    <mergeCell ref="AY106:BA106"/>
    <mergeCell ref="BD106:BF106"/>
    <mergeCell ref="BI106:BJ106"/>
    <mergeCell ref="BN106:BO106"/>
    <mergeCell ref="BS106:BT106"/>
    <mergeCell ref="B71:C71"/>
    <mergeCell ref="D71:G71"/>
    <mergeCell ref="H70:I70"/>
    <mergeCell ref="K70:M70"/>
    <mergeCell ref="N70:O70"/>
    <mergeCell ref="Q70:S70"/>
    <mergeCell ref="T70:V70"/>
    <mergeCell ref="W70:X70"/>
    <mergeCell ref="H71:I71"/>
    <mergeCell ref="K71:M71"/>
    <mergeCell ref="N71:O71"/>
    <mergeCell ref="Q71:S71"/>
    <mergeCell ref="T71:V71"/>
    <mergeCell ref="W71:X71"/>
    <mergeCell ref="B70:C70"/>
    <mergeCell ref="D70:G70"/>
    <mergeCell ref="B69:C69"/>
    <mergeCell ref="D69:G69"/>
    <mergeCell ref="B68:C68"/>
    <mergeCell ref="D68:G68"/>
    <mergeCell ref="H68:I68"/>
    <mergeCell ref="K68:M68"/>
    <mergeCell ref="N68:O68"/>
    <mergeCell ref="W67:X67"/>
    <mergeCell ref="B65:C65"/>
    <mergeCell ref="D65:G65"/>
    <mergeCell ref="W68:X68"/>
    <mergeCell ref="H69:I69"/>
    <mergeCell ref="K69:M69"/>
    <mergeCell ref="N69:O69"/>
    <mergeCell ref="Q69:S69"/>
    <mergeCell ref="T69:V69"/>
    <mergeCell ref="W69:X69"/>
    <mergeCell ref="Q68:S68"/>
    <mergeCell ref="T68:V68"/>
    <mergeCell ref="B67:C67"/>
    <mergeCell ref="D67:G67"/>
    <mergeCell ref="B66:C66"/>
    <mergeCell ref="D66:G66"/>
    <mergeCell ref="H66:I66"/>
    <mergeCell ref="K66:M66"/>
    <mergeCell ref="N66:O66"/>
    <mergeCell ref="Q66:S66"/>
    <mergeCell ref="T66:V66"/>
    <mergeCell ref="H67:I67"/>
    <mergeCell ref="K67:M67"/>
    <mergeCell ref="N67:O67"/>
    <mergeCell ref="Q67:S67"/>
    <mergeCell ref="T67:V67"/>
    <mergeCell ref="B64:C64"/>
    <mergeCell ref="D64:G64"/>
    <mergeCell ref="H65:I65"/>
    <mergeCell ref="K65:M65"/>
    <mergeCell ref="N65:O65"/>
    <mergeCell ref="Q65:S65"/>
    <mergeCell ref="T65:V65"/>
    <mergeCell ref="B63:C63"/>
    <mergeCell ref="D63:G63"/>
    <mergeCell ref="H63:I63"/>
    <mergeCell ref="K63:M63"/>
    <mergeCell ref="N63:O63"/>
    <mergeCell ref="H64:I64"/>
    <mergeCell ref="K64:M64"/>
    <mergeCell ref="N64:O64"/>
    <mergeCell ref="CF61:CJ61"/>
    <mergeCell ref="CM61:CN61"/>
    <mergeCell ref="B62:C62"/>
    <mergeCell ref="D62:G62"/>
    <mergeCell ref="BB61:BF61"/>
    <mergeCell ref="BG61:BK61"/>
    <mergeCell ref="BL61:BP61"/>
    <mergeCell ref="BQ61:BU61"/>
    <mergeCell ref="BV61:BZ61"/>
    <mergeCell ref="CA61:CE61"/>
    <mergeCell ref="Q46:R46"/>
    <mergeCell ref="Q47:R47"/>
    <mergeCell ref="D60:G60"/>
    <mergeCell ref="H60:M60"/>
    <mergeCell ref="N60:S60"/>
    <mergeCell ref="T60:X60"/>
    <mergeCell ref="AA60:AB60"/>
    <mergeCell ref="T56:U56"/>
    <mergeCell ref="T57:U57"/>
    <mergeCell ref="AA58:AB58"/>
    <mergeCell ref="B59:X59"/>
    <mergeCell ref="AA59:AB59"/>
    <mergeCell ref="E49:F49"/>
    <mergeCell ref="K49:L49"/>
    <mergeCell ref="Q49:R49"/>
    <mergeCell ref="E50:F50"/>
    <mergeCell ref="K50:L50"/>
    <mergeCell ref="Q50:R50"/>
    <mergeCell ref="E51:F51"/>
    <mergeCell ref="K51:L51"/>
    <mergeCell ref="Q51:R51"/>
    <mergeCell ref="E52:F52"/>
    <mergeCell ref="K52:L52"/>
    <mergeCell ref="Q52:R52"/>
    <mergeCell ref="N32:O32"/>
    <mergeCell ref="N33:O33"/>
    <mergeCell ref="N34:O34"/>
    <mergeCell ref="N35:O35"/>
    <mergeCell ref="N36:O36"/>
    <mergeCell ref="U23:V23"/>
    <mergeCell ref="I25:K25"/>
    <mergeCell ref="N26:O26"/>
    <mergeCell ref="N27:O27"/>
    <mergeCell ref="N28:O28"/>
    <mergeCell ref="N29:O29"/>
    <mergeCell ref="Q27:R27"/>
    <mergeCell ref="Q28:R28"/>
    <mergeCell ref="Q29:R29"/>
    <mergeCell ref="Q30:R30"/>
    <mergeCell ref="Q31:R31"/>
    <mergeCell ref="Q32:R32"/>
    <mergeCell ref="Q33:R33"/>
    <mergeCell ref="Q34:R34"/>
    <mergeCell ref="Q35:R35"/>
    <mergeCell ref="Q36:R36"/>
    <mergeCell ref="N30:O30"/>
    <mergeCell ref="G31:J36"/>
    <mergeCell ref="N31:O31"/>
    <mergeCell ref="U17:V17"/>
    <mergeCell ref="U18:V18"/>
    <mergeCell ref="U19:V19"/>
    <mergeCell ref="U20:V20"/>
    <mergeCell ref="U21:V21"/>
    <mergeCell ref="U22:V22"/>
    <mergeCell ref="U11:V11"/>
    <mergeCell ref="U12:V12"/>
    <mergeCell ref="U13:V13"/>
    <mergeCell ref="U14:V14"/>
    <mergeCell ref="U15:V15"/>
    <mergeCell ref="U16:V16"/>
    <mergeCell ref="U8:V8"/>
    <mergeCell ref="U9:V9"/>
    <mergeCell ref="U10:V10"/>
    <mergeCell ref="BG2:BK2"/>
    <mergeCell ref="BL2:BP2"/>
    <mergeCell ref="BQ2:BU2"/>
    <mergeCell ref="BV2:BZ2"/>
    <mergeCell ref="CA2:CE2"/>
    <mergeCell ref="CF2:CJ2"/>
    <mergeCell ref="A1:K1"/>
    <mergeCell ref="AY1:BE1"/>
    <mergeCell ref="G2:J7"/>
    <mergeCell ref="T2:W7"/>
    <mergeCell ref="AM2:AN2"/>
    <mergeCell ref="AW2:BA2"/>
    <mergeCell ref="BB2:BF2"/>
    <mergeCell ref="CM2:CN2"/>
    <mergeCell ref="A3:D3"/>
    <mergeCell ref="A6:D6"/>
    <mergeCell ref="Q44:R44"/>
    <mergeCell ref="Q45:R45"/>
    <mergeCell ref="AL63:AM63"/>
    <mergeCell ref="AN63:AQ63"/>
    <mergeCell ref="AL64:AM64"/>
    <mergeCell ref="AN64:AQ64"/>
    <mergeCell ref="AL65:AM65"/>
    <mergeCell ref="AN65:AQ65"/>
    <mergeCell ref="AL66:AM66"/>
    <mergeCell ref="AN66:AQ66"/>
    <mergeCell ref="Q63:S63"/>
    <mergeCell ref="T63:V63"/>
    <mergeCell ref="W63:X63"/>
    <mergeCell ref="Q64:S64"/>
    <mergeCell ref="T64:V64"/>
    <mergeCell ref="W64:X64"/>
    <mergeCell ref="T51:U51"/>
    <mergeCell ref="T52:U52"/>
    <mergeCell ref="T54:U54"/>
    <mergeCell ref="AA54:AB54"/>
    <mergeCell ref="T55:U55"/>
    <mergeCell ref="AK59:AL59"/>
    <mergeCell ref="W65:X65"/>
    <mergeCell ref="W66:X66"/>
    <mergeCell ref="AL67:AM67"/>
    <mergeCell ref="AN67:AQ67"/>
    <mergeCell ref="AL74:AM74"/>
    <mergeCell ref="AN74:AQ74"/>
    <mergeCell ref="AL75:AM75"/>
    <mergeCell ref="AN75:AQ75"/>
    <mergeCell ref="AL76:AM76"/>
    <mergeCell ref="AN76:AQ76"/>
    <mergeCell ref="AL77:AM77"/>
    <mergeCell ref="AN77:AQ77"/>
    <mergeCell ref="AL68:AM68"/>
    <mergeCell ref="AN68:AQ68"/>
    <mergeCell ref="AL69:AM69"/>
    <mergeCell ref="AN69:AQ69"/>
    <mergeCell ref="AL71:AM71"/>
    <mergeCell ref="AN71:AQ71"/>
    <mergeCell ref="AL72:AM72"/>
    <mergeCell ref="AN72:AQ72"/>
    <mergeCell ref="AL73:AM73"/>
    <mergeCell ref="AN73:AQ73"/>
    <mergeCell ref="CP2:CS2"/>
    <mergeCell ref="CT2:CW2"/>
    <mergeCell ref="CX2:DA2"/>
    <mergeCell ref="DB2:DE2"/>
    <mergeCell ref="DG2:EJ2"/>
    <mergeCell ref="DH3:DI3"/>
    <mergeCell ref="DK3:DL3"/>
    <mergeCell ref="DN3:DO3"/>
    <mergeCell ref="DQ3:DR3"/>
    <mergeCell ref="DT3:DU3"/>
    <mergeCell ref="DW3:DX3"/>
    <mergeCell ref="DZ3:EA3"/>
    <mergeCell ref="EC3:ED3"/>
    <mergeCell ref="EF3:EG3"/>
    <mergeCell ref="EI3:EJ3"/>
    <mergeCell ref="EI4:EJ4"/>
    <mergeCell ref="DH5:DI5"/>
    <mergeCell ref="DK5:DL5"/>
    <mergeCell ref="DN5:DO5"/>
    <mergeCell ref="DQ5:DR5"/>
    <mergeCell ref="DT5:DU5"/>
    <mergeCell ref="DW5:DX5"/>
    <mergeCell ref="DZ5:EA5"/>
    <mergeCell ref="EC5:ED5"/>
    <mergeCell ref="EF5:EG5"/>
    <mergeCell ref="EI5:EJ5"/>
    <mergeCell ref="DH4:DI4"/>
    <mergeCell ref="DK4:DL4"/>
    <mergeCell ref="DN4:DO4"/>
    <mergeCell ref="DQ4:DR4"/>
    <mergeCell ref="DT4:DU4"/>
    <mergeCell ref="DW4:DX4"/>
    <mergeCell ref="DZ4:EA4"/>
    <mergeCell ref="EC4:ED4"/>
    <mergeCell ref="EF4:EG4"/>
    <mergeCell ref="EI6:EJ6"/>
    <mergeCell ref="DH7:DI7"/>
    <mergeCell ref="DK7:DL7"/>
    <mergeCell ref="DN7:DO7"/>
    <mergeCell ref="DQ7:DR7"/>
    <mergeCell ref="DT7:DU7"/>
    <mergeCell ref="DW7:DX7"/>
    <mergeCell ref="DZ7:EA7"/>
    <mergeCell ref="EC7:ED7"/>
    <mergeCell ref="EF7:EG7"/>
    <mergeCell ref="EI7:EJ7"/>
    <mergeCell ref="DH6:DI6"/>
    <mergeCell ref="DK6:DL6"/>
    <mergeCell ref="DN6:DO6"/>
    <mergeCell ref="DQ6:DR6"/>
    <mergeCell ref="DT6:DU6"/>
    <mergeCell ref="DW6:DX6"/>
    <mergeCell ref="DZ6:EA6"/>
    <mergeCell ref="EC6:ED6"/>
    <mergeCell ref="EF6:EG6"/>
    <mergeCell ref="EI8:EJ8"/>
    <mergeCell ref="DH9:DI9"/>
    <mergeCell ref="DK9:DL9"/>
    <mergeCell ref="DN9:DO9"/>
    <mergeCell ref="DQ9:DR9"/>
    <mergeCell ref="DT9:DU9"/>
    <mergeCell ref="DW9:DX9"/>
    <mergeCell ref="DZ9:EA9"/>
    <mergeCell ref="EC9:ED9"/>
    <mergeCell ref="EF9:EG9"/>
    <mergeCell ref="EI9:EJ9"/>
    <mergeCell ref="DH8:DI8"/>
    <mergeCell ref="DK8:DL8"/>
    <mergeCell ref="DN8:DO8"/>
    <mergeCell ref="DQ8:DR8"/>
    <mergeCell ref="DT8:DU8"/>
    <mergeCell ref="DW8:DX8"/>
    <mergeCell ref="DZ8:EA8"/>
    <mergeCell ref="EC8:ED8"/>
    <mergeCell ref="EF8:EG8"/>
    <mergeCell ref="EI10:EJ10"/>
    <mergeCell ref="DH11:DI11"/>
    <mergeCell ref="DK11:DL11"/>
    <mergeCell ref="DN11:DO11"/>
    <mergeCell ref="DQ11:DR11"/>
    <mergeCell ref="DT11:DU11"/>
    <mergeCell ref="DW11:DX11"/>
    <mergeCell ref="DZ11:EA11"/>
    <mergeCell ref="EC11:ED11"/>
    <mergeCell ref="EF11:EG11"/>
    <mergeCell ref="EI11:EJ11"/>
    <mergeCell ref="DH10:DI10"/>
    <mergeCell ref="DK10:DL10"/>
    <mergeCell ref="DN10:DO10"/>
    <mergeCell ref="DQ10:DR10"/>
    <mergeCell ref="DT10:DU10"/>
    <mergeCell ref="DW10:DX10"/>
    <mergeCell ref="DZ10:EA10"/>
    <mergeCell ref="EC10:ED10"/>
    <mergeCell ref="EF10:EG10"/>
    <mergeCell ref="EI12:EJ12"/>
    <mergeCell ref="DH13:DI13"/>
    <mergeCell ref="DK13:DL13"/>
    <mergeCell ref="DN13:DO13"/>
    <mergeCell ref="DQ13:DR13"/>
    <mergeCell ref="DT13:DU13"/>
    <mergeCell ref="DW13:DX13"/>
    <mergeCell ref="DZ13:EA13"/>
    <mergeCell ref="EC13:ED13"/>
    <mergeCell ref="EF13:EG13"/>
    <mergeCell ref="EI13:EJ13"/>
    <mergeCell ref="DH12:DI12"/>
    <mergeCell ref="DK12:DL12"/>
    <mergeCell ref="DN12:DO12"/>
    <mergeCell ref="DQ12:DR12"/>
    <mergeCell ref="DT12:DU12"/>
    <mergeCell ref="DW12:DX12"/>
    <mergeCell ref="DZ12:EA12"/>
    <mergeCell ref="EC12:ED12"/>
    <mergeCell ref="EF12:EG12"/>
    <mergeCell ref="EI14:EJ14"/>
    <mergeCell ref="DH15:DI15"/>
    <mergeCell ref="DK15:DL15"/>
    <mergeCell ref="DN15:DO15"/>
    <mergeCell ref="DQ15:DR15"/>
    <mergeCell ref="DT15:DU15"/>
    <mergeCell ref="DW15:DX15"/>
    <mergeCell ref="DZ15:EA15"/>
    <mergeCell ref="EC15:ED15"/>
    <mergeCell ref="EF15:EG15"/>
    <mergeCell ref="EI15:EJ15"/>
    <mergeCell ref="DH14:DI14"/>
    <mergeCell ref="DK14:DL14"/>
    <mergeCell ref="DN14:DO14"/>
    <mergeCell ref="DQ14:DR14"/>
    <mergeCell ref="DT14:DU14"/>
    <mergeCell ref="DW14:DX14"/>
    <mergeCell ref="DZ14:EA14"/>
    <mergeCell ref="EC14:ED14"/>
    <mergeCell ref="EF14:EG14"/>
    <mergeCell ref="EI16:EJ16"/>
    <mergeCell ref="DH17:DI17"/>
    <mergeCell ref="DK17:DL17"/>
    <mergeCell ref="DN17:DO17"/>
    <mergeCell ref="DQ17:DR17"/>
    <mergeCell ref="DT17:DU17"/>
    <mergeCell ref="DW17:DX17"/>
    <mergeCell ref="DZ17:EA17"/>
    <mergeCell ref="EC17:ED17"/>
    <mergeCell ref="EF17:EG17"/>
    <mergeCell ref="EI17:EJ17"/>
    <mergeCell ref="DH16:DI16"/>
    <mergeCell ref="DK16:DL16"/>
    <mergeCell ref="DN16:DO16"/>
    <mergeCell ref="DQ16:DR16"/>
    <mergeCell ref="DT16:DU16"/>
    <mergeCell ref="DW16:DX16"/>
    <mergeCell ref="DZ16:EA16"/>
    <mergeCell ref="EC16:ED16"/>
    <mergeCell ref="EF16:EG16"/>
    <mergeCell ref="EI18:EJ18"/>
    <mergeCell ref="DH19:DI19"/>
    <mergeCell ref="DK19:DL19"/>
    <mergeCell ref="DN19:DO19"/>
    <mergeCell ref="DQ19:DR19"/>
    <mergeCell ref="DT19:DU19"/>
    <mergeCell ref="DW19:DX19"/>
    <mergeCell ref="DZ19:EA19"/>
    <mergeCell ref="EC19:ED19"/>
    <mergeCell ref="EF19:EG19"/>
    <mergeCell ref="EI19:EJ19"/>
    <mergeCell ref="DH18:DI18"/>
    <mergeCell ref="DK18:DL18"/>
    <mergeCell ref="DN18:DO18"/>
    <mergeCell ref="DQ18:DR18"/>
    <mergeCell ref="DT18:DU18"/>
    <mergeCell ref="DW18:DX18"/>
    <mergeCell ref="DZ18:EA18"/>
    <mergeCell ref="EC18:ED18"/>
    <mergeCell ref="EF18:EG18"/>
    <mergeCell ref="EI20:EJ20"/>
    <mergeCell ref="DH21:DI21"/>
    <mergeCell ref="DK21:DL21"/>
    <mergeCell ref="DN21:DO21"/>
    <mergeCell ref="DQ21:DR21"/>
    <mergeCell ref="DT21:DU21"/>
    <mergeCell ref="DW21:DX21"/>
    <mergeCell ref="DZ21:EA21"/>
    <mergeCell ref="EC21:ED21"/>
    <mergeCell ref="EF21:EG21"/>
    <mergeCell ref="EI21:EJ21"/>
    <mergeCell ref="DH20:DI20"/>
    <mergeCell ref="DK20:DL20"/>
    <mergeCell ref="DN20:DO20"/>
    <mergeCell ref="DQ20:DR20"/>
    <mergeCell ref="DT20:DU20"/>
    <mergeCell ref="DW20:DX20"/>
    <mergeCell ref="DZ20:EA20"/>
    <mergeCell ref="EC20:ED20"/>
    <mergeCell ref="EF20:EG20"/>
    <mergeCell ref="EI22:EJ22"/>
    <mergeCell ref="DH23:DI23"/>
    <mergeCell ref="DK23:DL23"/>
    <mergeCell ref="DN23:DO23"/>
    <mergeCell ref="DQ23:DR23"/>
    <mergeCell ref="DT23:DU23"/>
    <mergeCell ref="DW23:DX23"/>
    <mergeCell ref="DZ23:EA23"/>
    <mergeCell ref="EC23:ED23"/>
    <mergeCell ref="EF23:EG23"/>
    <mergeCell ref="EI23:EJ23"/>
    <mergeCell ref="DH22:DI22"/>
    <mergeCell ref="DK22:DL22"/>
    <mergeCell ref="DN22:DO22"/>
    <mergeCell ref="DQ22:DR22"/>
    <mergeCell ref="DT22:DU22"/>
    <mergeCell ref="DW22:DX22"/>
    <mergeCell ref="DZ22:EA22"/>
    <mergeCell ref="EC22:ED22"/>
    <mergeCell ref="EF22:EG22"/>
    <mergeCell ref="EI24:EJ24"/>
    <mergeCell ref="DH25:DI25"/>
    <mergeCell ref="DK25:DL25"/>
    <mergeCell ref="DN25:DO25"/>
    <mergeCell ref="DQ25:DR25"/>
    <mergeCell ref="DT25:DU25"/>
    <mergeCell ref="DW25:DX25"/>
    <mergeCell ref="DZ25:EA25"/>
    <mergeCell ref="EC25:ED25"/>
    <mergeCell ref="EF25:EG25"/>
    <mergeCell ref="EI25:EJ25"/>
    <mergeCell ref="DH24:DI24"/>
    <mergeCell ref="DK24:DL24"/>
    <mergeCell ref="DN24:DO24"/>
    <mergeCell ref="DQ24:DR24"/>
    <mergeCell ref="DT24:DU24"/>
    <mergeCell ref="DW24:DX24"/>
    <mergeCell ref="DZ24:EA24"/>
    <mergeCell ref="EC24:ED24"/>
    <mergeCell ref="EF24:EG24"/>
    <mergeCell ref="EI26:EJ26"/>
    <mergeCell ref="DH27:DI27"/>
    <mergeCell ref="DK27:DL27"/>
    <mergeCell ref="DN27:DO27"/>
    <mergeCell ref="DQ27:DR27"/>
    <mergeCell ref="DT27:DU27"/>
    <mergeCell ref="DW27:DX27"/>
    <mergeCell ref="DZ27:EA27"/>
    <mergeCell ref="EC27:ED27"/>
    <mergeCell ref="EF27:EG27"/>
    <mergeCell ref="EI27:EJ27"/>
    <mergeCell ref="DH26:DI26"/>
    <mergeCell ref="DK26:DL26"/>
    <mergeCell ref="DN26:DO26"/>
    <mergeCell ref="DQ26:DR26"/>
    <mergeCell ref="DT26:DU26"/>
    <mergeCell ref="DW26:DX26"/>
    <mergeCell ref="DZ26:EA26"/>
    <mergeCell ref="EC26:ED26"/>
    <mergeCell ref="EF26:EG26"/>
    <mergeCell ref="EI28:EJ28"/>
    <mergeCell ref="DH29:DI29"/>
    <mergeCell ref="DK29:DL29"/>
    <mergeCell ref="DN29:DO29"/>
    <mergeCell ref="DQ29:DR29"/>
    <mergeCell ref="DT29:DU29"/>
    <mergeCell ref="DW29:DX29"/>
    <mergeCell ref="DZ29:EA29"/>
    <mergeCell ref="EC29:ED29"/>
    <mergeCell ref="EF29:EG29"/>
    <mergeCell ref="EI29:EJ29"/>
    <mergeCell ref="DH28:DI28"/>
    <mergeCell ref="DK28:DL28"/>
    <mergeCell ref="DN28:DO28"/>
    <mergeCell ref="DQ28:DR28"/>
    <mergeCell ref="DT28:DU28"/>
    <mergeCell ref="DW28:DX28"/>
    <mergeCell ref="DZ28:EA28"/>
    <mergeCell ref="EC28:ED28"/>
    <mergeCell ref="EF28:EG28"/>
    <mergeCell ref="EI30:EJ30"/>
    <mergeCell ref="DH31:DI31"/>
    <mergeCell ref="DK31:DL31"/>
    <mergeCell ref="DN31:DO31"/>
    <mergeCell ref="DQ31:DR31"/>
    <mergeCell ref="DT31:DU31"/>
    <mergeCell ref="DW31:DX31"/>
    <mergeCell ref="DZ31:EA31"/>
    <mergeCell ref="EC31:ED31"/>
    <mergeCell ref="EF31:EG31"/>
    <mergeCell ref="EI31:EJ31"/>
    <mergeCell ref="DH30:DI30"/>
    <mergeCell ref="DK30:DL30"/>
    <mergeCell ref="DN30:DO30"/>
    <mergeCell ref="DQ30:DR30"/>
    <mergeCell ref="DT30:DU30"/>
    <mergeCell ref="DW30:DX30"/>
    <mergeCell ref="DZ30:EA30"/>
    <mergeCell ref="EC30:ED30"/>
    <mergeCell ref="EF30:EG30"/>
    <mergeCell ref="EI32:EJ32"/>
    <mergeCell ref="DH33:DI33"/>
    <mergeCell ref="DK33:DL33"/>
    <mergeCell ref="DN33:DO33"/>
    <mergeCell ref="DQ33:DR33"/>
    <mergeCell ref="DT33:DU33"/>
    <mergeCell ref="DW33:DX33"/>
    <mergeCell ref="DZ33:EA33"/>
    <mergeCell ref="EC33:ED33"/>
    <mergeCell ref="EF33:EG33"/>
    <mergeCell ref="EI33:EJ33"/>
    <mergeCell ref="DH32:DI32"/>
    <mergeCell ref="DK32:DL32"/>
    <mergeCell ref="DN32:DO32"/>
    <mergeCell ref="DQ32:DR32"/>
    <mergeCell ref="DT32:DU32"/>
    <mergeCell ref="DW32:DX32"/>
    <mergeCell ref="DZ32:EA32"/>
    <mergeCell ref="EC32:ED32"/>
    <mergeCell ref="EF32:EG32"/>
    <mergeCell ref="EI34:EJ34"/>
    <mergeCell ref="DH35:DI35"/>
    <mergeCell ref="DK35:DL35"/>
    <mergeCell ref="DN35:DO35"/>
    <mergeCell ref="DQ35:DR35"/>
    <mergeCell ref="DT35:DU35"/>
    <mergeCell ref="DW35:DX35"/>
    <mergeCell ref="DZ35:EA35"/>
    <mergeCell ref="EC35:ED35"/>
    <mergeCell ref="EF35:EG35"/>
    <mergeCell ref="EI35:EJ35"/>
    <mergeCell ref="DH34:DI34"/>
    <mergeCell ref="DK34:DL34"/>
    <mergeCell ref="DN34:DO34"/>
    <mergeCell ref="DQ34:DR34"/>
    <mergeCell ref="DT34:DU34"/>
    <mergeCell ref="DW34:DX34"/>
    <mergeCell ref="DZ34:EA34"/>
    <mergeCell ref="EC34:ED34"/>
    <mergeCell ref="EF34:EG34"/>
    <mergeCell ref="EI36:EJ36"/>
    <mergeCell ref="DH37:DI37"/>
    <mergeCell ref="DK37:DL37"/>
    <mergeCell ref="DN37:DO37"/>
    <mergeCell ref="DQ37:DR37"/>
    <mergeCell ref="DT37:DU37"/>
    <mergeCell ref="DW37:DX37"/>
    <mergeCell ref="DZ37:EA37"/>
    <mergeCell ref="EC37:ED37"/>
    <mergeCell ref="EF37:EG37"/>
    <mergeCell ref="EI37:EJ37"/>
    <mergeCell ref="DH36:DI36"/>
    <mergeCell ref="DK36:DL36"/>
    <mergeCell ref="DN36:DO36"/>
    <mergeCell ref="DQ36:DR36"/>
    <mergeCell ref="DT36:DU36"/>
    <mergeCell ref="DW36:DX36"/>
    <mergeCell ref="DZ36:EA36"/>
    <mergeCell ref="EC36:ED36"/>
    <mergeCell ref="EF36:EG36"/>
    <mergeCell ref="EI38:EJ38"/>
    <mergeCell ref="DH39:DI39"/>
    <mergeCell ref="DK39:DL39"/>
    <mergeCell ref="DN39:DO39"/>
    <mergeCell ref="DQ39:DR39"/>
    <mergeCell ref="DT39:DU39"/>
    <mergeCell ref="DW39:DX39"/>
    <mergeCell ref="DZ39:EA39"/>
    <mergeCell ref="EC39:ED39"/>
    <mergeCell ref="EF39:EG39"/>
    <mergeCell ref="EI39:EJ39"/>
    <mergeCell ref="DH38:DI38"/>
    <mergeCell ref="DK38:DL38"/>
    <mergeCell ref="DN38:DO38"/>
    <mergeCell ref="DQ38:DR38"/>
    <mergeCell ref="DT38:DU38"/>
    <mergeCell ref="DW38:DX38"/>
    <mergeCell ref="DZ38:EA38"/>
    <mergeCell ref="EC38:ED38"/>
    <mergeCell ref="EF38:EG38"/>
    <mergeCell ref="EI40:EJ40"/>
    <mergeCell ref="DH41:DI41"/>
    <mergeCell ref="DK41:DL41"/>
    <mergeCell ref="DN41:DO41"/>
    <mergeCell ref="DQ41:DR41"/>
    <mergeCell ref="DT41:DU41"/>
    <mergeCell ref="DW41:DX41"/>
    <mergeCell ref="DZ41:EA41"/>
    <mergeCell ref="EC41:ED41"/>
    <mergeCell ref="EF41:EG41"/>
    <mergeCell ref="EI41:EJ41"/>
    <mergeCell ref="DH40:DI40"/>
    <mergeCell ref="DK40:DL40"/>
    <mergeCell ref="DN40:DO40"/>
    <mergeCell ref="DQ40:DR40"/>
    <mergeCell ref="DT40:DU40"/>
    <mergeCell ref="DW40:DX40"/>
    <mergeCell ref="DZ40:EA40"/>
    <mergeCell ref="EC40:ED40"/>
    <mergeCell ref="EF40:EG40"/>
    <mergeCell ref="EI42:EJ42"/>
    <mergeCell ref="DH43:DI43"/>
    <mergeCell ref="DK43:DL43"/>
    <mergeCell ref="DN43:DO43"/>
    <mergeCell ref="DQ43:DR43"/>
    <mergeCell ref="DT43:DU43"/>
    <mergeCell ref="DW43:DX43"/>
    <mergeCell ref="DZ43:EA43"/>
    <mergeCell ref="EC43:ED43"/>
    <mergeCell ref="EF43:EG43"/>
    <mergeCell ref="EI43:EJ43"/>
    <mergeCell ref="DH42:DI42"/>
    <mergeCell ref="DK42:DL42"/>
    <mergeCell ref="DN42:DO42"/>
    <mergeCell ref="DQ42:DR42"/>
    <mergeCell ref="DT42:DU42"/>
    <mergeCell ref="DW42:DX42"/>
    <mergeCell ref="DZ42:EA42"/>
    <mergeCell ref="EC42:ED42"/>
    <mergeCell ref="EF42:EG42"/>
    <mergeCell ref="EI44:EJ44"/>
    <mergeCell ref="DH45:DI45"/>
    <mergeCell ref="DK45:DL45"/>
    <mergeCell ref="DN45:DO45"/>
    <mergeCell ref="DQ45:DR45"/>
    <mergeCell ref="DT45:DU45"/>
    <mergeCell ref="DW45:DX45"/>
    <mergeCell ref="DZ45:EA45"/>
    <mergeCell ref="EC45:ED45"/>
    <mergeCell ref="EF45:EG45"/>
    <mergeCell ref="EI45:EJ45"/>
    <mergeCell ref="DH44:DI44"/>
    <mergeCell ref="DK44:DL44"/>
    <mergeCell ref="DN44:DO44"/>
    <mergeCell ref="DQ44:DR44"/>
    <mergeCell ref="DT44:DU44"/>
    <mergeCell ref="DW44:DX44"/>
    <mergeCell ref="DZ44:EA44"/>
    <mergeCell ref="EC44:ED44"/>
    <mergeCell ref="EF44:EG44"/>
    <mergeCell ref="EI46:EJ46"/>
    <mergeCell ref="DH47:DI47"/>
    <mergeCell ref="DK47:DL47"/>
    <mergeCell ref="DN47:DO47"/>
    <mergeCell ref="DQ47:DR47"/>
    <mergeCell ref="DT47:DU47"/>
    <mergeCell ref="DW47:DX47"/>
    <mergeCell ref="DZ47:EA47"/>
    <mergeCell ref="EC47:ED47"/>
    <mergeCell ref="EF47:EG47"/>
    <mergeCell ref="EI47:EJ47"/>
    <mergeCell ref="DH46:DI46"/>
    <mergeCell ref="DK46:DL46"/>
    <mergeCell ref="DN46:DO46"/>
    <mergeCell ref="DQ46:DR46"/>
    <mergeCell ref="DT46:DU46"/>
    <mergeCell ref="DW46:DX46"/>
    <mergeCell ref="DZ46:EA46"/>
    <mergeCell ref="EC46:ED46"/>
    <mergeCell ref="EF46:EG46"/>
    <mergeCell ref="EI48:EJ48"/>
    <mergeCell ref="DH49:DI49"/>
    <mergeCell ref="DK49:DL49"/>
    <mergeCell ref="DN49:DO49"/>
    <mergeCell ref="DQ49:DR49"/>
    <mergeCell ref="DT49:DU49"/>
    <mergeCell ref="DW49:DX49"/>
    <mergeCell ref="DZ49:EA49"/>
    <mergeCell ref="EC49:ED49"/>
    <mergeCell ref="EF49:EG49"/>
    <mergeCell ref="EI49:EJ49"/>
    <mergeCell ref="DH48:DI48"/>
    <mergeCell ref="DK48:DL48"/>
    <mergeCell ref="DN48:DO48"/>
    <mergeCell ref="DQ48:DR48"/>
    <mergeCell ref="DT48:DU48"/>
    <mergeCell ref="DW48:DX48"/>
    <mergeCell ref="DZ48:EA48"/>
    <mergeCell ref="EC48:ED48"/>
    <mergeCell ref="EF48:EG48"/>
    <mergeCell ref="EI50:EJ50"/>
    <mergeCell ref="DH51:DI51"/>
    <mergeCell ref="DK51:DL51"/>
    <mergeCell ref="DN51:DO51"/>
    <mergeCell ref="DQ51:DR51"/>
    <mergeCell ref="DT51:DU51"/>
    <mergeCell ref="DW51:DX51"/>
    <mergeCell ref="DZ51:EA51"/>
    <mergeCell ref="EC51:ED51"/>
    <mergeCell ref="EF51:EG51"/>
    <mergeCell ref="EI51:EJ51"/>
    <mergeCell ref="DH50:DI50"/>
    <mergeCell ref="DK50:DL50"/>
    <mergeCell ref="DN50:DO50"/>
    <mergeCell ref="DQ50:DR50"/>
    <mergeCell ref="DT50:DU50"/>
    <mergeCell ref="DW50:DX50"/>
    <mergeCell ref="DZ50:EA50"/>
    <mergeCell ref="EC50:ED50"/>
    <mergeCell ref="EF50:EG50"/>
    <mergeCell ref="EI52:EJ52"/>
    <mergeCell ref="DH53:DI53"/>
    <mergeCell ref="DK53:DL53"/>
    <mergeCell ref="DN53:DO53"/>
    <mergeCell ref="DQ53:DR53"/>
    <mergeCell ref="DT53:DU53"/>
    <mergeCell ref="DW53:DX53"/>
    <mergeCell ref="DZ53:EA53"/>
    <mergeCell ref="EC53:ED53"/>
    <mergeCell ref="EF53:EG53"/>
    <mergeCell ref="EI53:EJ53"/>
    <mergeCell ref="DH52:DI52"/>
    <mergeCell ref="DK52:DL52"/>
    <mergeCell ref="DN52:DO52"/>
    <mergeCell ref="DQ52:DR52"/>
    <mergeCell ref="DT52:DU52"/>
    <mergeCell ref="DW52:DX52"/>
    <mergeCell ref="DZ52:EA52"/>
    <mergeCell ref="EC52:ED52"/>
    <mergeCell ref="EF52:EG52"/>
    <mergeCell ref="EI54:EJ54"/>
    <mergeCell ref="DH55:DI55"/>
    <mergeCell ref="DK55:DL55"/>
    <mergeCell ref="DN55:DO55"/>
    <mergeCell ref="DQ55:DR55"/>
    <mergeCell ref="DT55:DU55"/>
    <mergeCell ref="DW55:DX55"/>
    <mergeCell ref="DZ55:EA55"/>
    <mergeCell ref="EC55:ED55"/>
    <mergeCell ref="EF55:EG55"/>
    <mergeCell ref="EI55:EJ55"/>
    <mergeCell ref="DH54:DI54"/>
    <mergeCell ref="DK54:DL54"/>
    <mergeCell ref="DN54:DO54"/>
    <mergeCell ref="DQ54:DR54"/>
    <mergeCell ref="DT54:DU54"/>
    <mergeCell ref="DW54:DX54"/>
    <mergeCell ref="DZ54:EA54"/>
    <mergeCell ref="EC54:ED54"/>
    <mergeCell ref="EF54:EG54"/>
    <mergeCell ref="EI56:EJ56"/>
    <mergeCell ref="DH57:DI57"/>
    <mergeCell ref="DK57:DL57"/>
    <mergeCell ref="DN57:DO57"/>
    <mergeCell ref="DQ57:DR57"/>
    <mergeCell ref="DT57:DU57"/>
    <mergeCell ref="DW57:DX57"/>
    <mergeCell ref="DZ57:EA57"/>
    <mergeCell ref="EC57:ED57"/>
    <mergeCell ref="EF57:EG57"/>
    <mergeCell ref="EI57:EJ57"/>
    <mergeCell ref="DH56:DI56"/>
    <mergeCell ref="DK56:DL56"/>
    <mergeCell ref="DN56:DO56"/>
    <mergeCell ref="DQ56:DR56"/>
    <mergeCell ref="DT56:DU56"/>
    <mergeCell ref="DW56:DX56"/>
    <mergeCell ref="DZ56:EA56"/>
    <mergeCell ref="EC56:ED56"/>
    <mergeCell ref="EF56:EG56"/>
    <mergeCell ref="EI58:EJ58"/>
    <mergeCell ref="H61:I61"/>
    <mergeCell ref="K61:M61"/>
    <mergeCell ref="N61:O61"/>
    <mergeCell ref="Q61:S61"/>
    <mergeCell ref="T61:V61"/>
    <mergeCell ref="W61:X61"/>
    <mergeCell ref="H62:I62"/>
    <mergeCell ref="K62:M62"/>
    <mergeCell ref="N62:O62"/>
    <mergeCell ref="Q62:S62"/>
    <mergeCell ref="T62:V62"/>
    <mergeCell ref="W62:X62"/>
    <mergeCell ref="DH58:DI58"/>
    <mergeCell ref="DK58:DL58"/>
    <mergeCell ref="DN58:DO58"/>
    <mergeCell ref="DQ58:DR58"/>
    <mergeCell ref="DT58:DU58"/>
    <mergeCell ref="DW58:DX58"/>
    <mergeCell ref="DZ58:EA58"/>
    <mergeCell ref="EC58:ED58"/>
    <mergeCell ref="EF58:EG58"/>
    <mergeCell ref="AW61:BA61"/>
    <mergeCell ref="CM60:CN60"/>
    <mergeCell ref="B72:C72"/>
    <mergeCell ref="D72:G72"/>
    <mergeCell ref="H72:I72"/>
    <mergeCell ref="K72:M72"/>
    <mergeCell ref="N72:O72"/>
    <mergeCell ref="Q72:S72"/>
    <mergeCell ref="T72:V72"/>
    <mergeCell ref="W72:X72"/>
    <mergeCell ref="B73:C73"/>
    <mergeCell ref="D73:G73"/>
    <mergeCell ref="H73:I73"/>
    <mergeCell ref="K73:M73"/>
    <mergeCell ref="N73:O73"/>
    <mergeCell ref="Q73:S73"/>
    <mergeCell ref="T73:V73"/>
    <mergeCell ref="W73:X73"/>
    <mergeCell ref="B74:C74"/>
    <mergeCell ref="D74:G74"/>
    <mergeCell ref="H74:I74"/>
    <mergeCell ref="K74:M74"/>
    <mergeCell ref="N74:O74"/>
    <mergeCell ref="Q74:S74"/>
    <mergeCell ref="T74:V74"/>
    <mergeCell ref="W74:X74"/>
    <mergeCell ref="B75:C75"/>
    <mergeCell ref="H75:I75"/>
    <mergeCell ref="K75:M75"/>
    <mergeCell ref="N75:O75"/>
    <mergeCell ref="Q75:S75"/>
    <mergeCell ref="T75:V75"/>
    <mergeCell ref="W75:X75"/>
    <mergeCell ref="B77:X77"/>
    <mergeCell ref="B78:L78"/>
    <mergeCell ref="M78:X78"/>
    <mergeCell ref="C79:F79"/>
    <mergeCell ref="G79:H79"/>
    <mergeCell ref="I79:L79"/>
    <mergeCell ref="M79:N79"/>
    <mergeCell ref="Q79:R79"/>
    <mergeCell ref="S79:U79"/>
    <mergeCell ref="V79:X79"/>
    <mergeCell ref="C80:F80"/>
    <mergeCell ref="G80:H80"/>
    <mergeCell ref="I80:L80"/>
    <mergeCell ref="M80:N80"/>
    <mergeCell ref="Q80:R80"/>
    <mergeCell ref="S80:U80"/>
    <mergeCell ref="V80:X80"/>
    <mergeCell ref="C81:F81"/>
    <mergeCell ref="G81:H81"/>
    <mergeCell ref="I81:L81"/>
    <mergeCell ref="M81:N81"/>
    <mergeCell ref="Q81:R81"/>
    <mergeCell ref="S81:U81"/>
    <mergeCell ref="V81:X81"/>
    <mergeCell ref="C82:F82"/>
    <mergeCell ref="G82:H82"/>
    <mergeCell ref="I82:L82"/>
    <mergeCell ref="M82:N82"/>
    <mergeCell ref="Q82:R82"/>
    <mergeCell ref="S82:U82"/>
    <mergeCell ref="V82:X82"/>
    <mergeCell ref="C83:F83"/>
    <mergeCell ref="G83:H83"/>
    <mergeCell ref="I83:L83"/>
    <mergeCell ref="M83:N83"/>
    <mergeCell ref="Q83:R83"/>
    <mergeCell ref="S83:U83"/>
    <mergeCell ref="V83:X83"/>
    <mergeCell ref="C84:F84"/>
    <mergeCell ref="G84:H84"/>
    <mergeCell ref="I84:L84"/>
    <mergeCell ref="M84:N84"/>
    <mergeCell ref="Q84:R84"/>
    <mergeCell ref="S84:U84"/>
    <mergeCell ref="V84:X84"/>
    <mergeCell ref="C85:F85"/>
    <mergeCell ref="G85:H85"/>
    <mergeCell ref="I85:L85"/>
    <mergeCell ref="M85:N85"/>
    <mergeCell ref="Q85:R85"/>
    <mergeCell ref="S85:U85"/>
    <mergeCell ref="V85:X85"/>
    <mergeCell ref="C86:F86"/>
    <mergeCell ref="G86:H86"/>
    <mergeCell ref="I86:L86"/>
    <mergeCell ref="M86:N86"/>
    <mergeCell ref="Q86:R86"/>
    <mergeCell ref="S86:U86"/>
    <mergeCell ref="V86:X86"/>
    <mergeCell ref="C87:F87"/>
    <mergeCell ref="G87:H87"/>
    <mergeCell ref="I87:L87"/>
    <mergeCell ref="M87:N87"/>
    <mergeCell ref="Q87:R87"/>
    <mergeCell ref="S87:U87"/>
    <mergeCell ref="V87:X87"/>
    <mergeCell ref="C88:F88"/>
    <mergeCell ref="G88:H88"/>
    <mergeCell ref="I88:L88"/>
    <mergeCell ref="M88:N88"/>
    <mergeCell ref="Q88:R88"/>
    <mergeCell ref="S88:U88"/>
    <mergeCell ref="V88:X88"/>
    <mergeCell ref="C89:F89"/>
    <mergeCell ref="G89:H89"/>
    <mergeCell ref="I89:L89"/>
    <mergeCell ref="M89:N89"/>
    <mergeCell ref="Q89:R89"/>
    <mergeCell ref="S89:U89"/>
    <mergeCell ref="V89:X89"/>
    <mergeCell ref="C92:F92"/>
    <mergeCell ref="G92:H92"/>
    <mergeCell ref="I92:L92"/>
    <mergeCell ref="M92:N92"/>
    <mergeCell ref="Q92:R92"/>
    <mergeCell ref="S92:U92"/>
    <mergeCell ref="V92:X92"/>
    <mergeCell ref="C90:F90"/>
    <mergeCell ref="G90:H90"/>
    <mergeCell ref="I90:L90"/>
    <mergeCell ref="M90:N90"/>
    <mergeCell ref="Q90:R90"/>
    <mergeCell ref="S90:U90"/>
    <mergeCell ref="V90:X90"/>
    <mergeCell ref="C91:F91"/>
    <mergeCell ref="G91:H91"/>
    <mergeCell ref="I91:L91"/>
    <mergeCell ref="M91:N91"/>
    <mergeCell ref="Q91:R91"/>
    <mergeCell ref="S91:U91"/>
    <mergeCell ref="V91:X91"/>
    <mergeCell ref="K102:L102"/>
    <mergeCell ref="K103:L103"/>
    <mergeCell ref="K104:L104"/>
    <mergeCell ref="K105:L105"/>
    <mergeCell ref="K106:L106"/>
    <mergeCell ref="K107:L107"/>
    <mergeCell ref="K108:L108"/>
    <mergeCell ref="K109:L109"/>
    <mergeCell ref="K110:L110"/>
    <mergeCell ref="K120:L120"/>
    <mergeCell ref="K121:L121"/>
    <mergeCell ref="K122:L122"/>
    <mergeCell ref="K123:L123"/>
    <mergeCell ref="K124:L124"/>
    <mergeCell ref="K125:L125"/>
    <mergeCell ref="K126:L126"/>
    <mergeCell ref="K127:L127"/>
    <mergeCell ref="K111:L111"/>
    <mergeCell ref="K112:L112"/>
    <mergeCell ref="K113:L113"/>
    <mergeCell ref="K114:L114"/>
    <mergeCell ref="K115:L115"/>
    <mergeCell ref="K116:L116"/>
    <mergeCell ref="K117:L117"/>
    <mergeCell ref="K118:L118"/>
    <mergeCell ref="K119:L119"/>
  </mergeCells>
  <conditionalFormatting sqref="AM4:AO58">
    <cfRule type="cellIs" dxfId="85" priority="208" operator="between">
      <formula>30</formula>
      <formula>39</formula>
    </cfRule>
    <cfRule type="cellIs" dxfId="84" priority="209" operator="between">
      <formula>90</formula>
      <formula>99</formula>
    </cfRule>
    <cfRule type="cellIs" dxfId="83" priority="210" operator="between">
      <formula>40</formula>
      <formula>49</formula>
    </cfRule>
    <cfRule type="cellIs" dxfId="82" priority="211" operator="between">
      <formula>50</formula>
      <formula>59</formula>
    </cfRule>
    <cfRule type="cellIs" dxfId="81" priority="212" operator="between">
      <formula>60</formula>
      <formula>69</formula>
    </cfRule>
    <cfRule type="cellIs" dxfId="80" priority="213" operator="between">
      <formula>70</formula>
      <formula>79</formula>
    </cfRule>
    <cfRule type="cellIs" dxfId="79" priority="214" operator="between">
      <formula>80</formula>
      <formula>89</formula>
    </cfRule>
  </conditionalFormatting>
  <conditionalFormatting sqref="C9:C46 I9:I15 O9:O14 W9:W22">
    <cfRule type="containsText" dxfId="78" priority="88" operator="containsText" text="HL">
      <formula>NOT(ISERROR(SEARCH("HL",C9)))</formula>
    </cfRule>
    <cfRule type="containsText" dxfId="77" priority="89" operator="containsText" text="HD">
      <formula>NOT(ISERROR(SEARCH("HD",C9)))</formula>
    </cfRule>
    <cfRule type="containsText" dxfId="76" priority="90" operator="containsText" text="HW">
      <formula>NOT(ISERROR(SEARCH("HW",C9)))</formula>
    </cfRule>
    <cfRule type="containsText" dxfId="75" priority="91" operator="containsText" text="AL">
      <formula>NOT(ISERROR(SEARCH("AL",C9)))</formula>
    </cfRule>
    <cfRule type="containsText" dxfId="74" priority="92" operator="containsText" text="AD">
      <formula>NOT(ISERROR(SEARCH("AD",C9)))</formula>
    </cfRule>
    <cfRule type="containsText" dxfId="73" priority="93" operator="containsText" text="AW">
      <formula>NOT(ISERROR(SEARCH("AW",C9)))</formula>
    </cfRule>
  </conditionalFormatting>
  <conditionalFormatting sqref="I16 O15:O16 W23 O20:O24 I30 I39">
    <cfRule type="containsText" dxfId="72" priority="94" operator="containsText" text="ND">
      <formula>NOT(ISERROR(SEARCH("ND",I15)))</formula>
    </cfRule>
    <cfRule type="containsText" dxfId="71" priority="95" operator="containsText" text="NW">
      <formula>NOT(ISERROR(SEARCH("NW",I15)))</formula>
    </cfRule>
    <cfRule type="containsText" dxfId="70" priority="96" operator="containsText" text="NL">
      <formula>NOT(ISERROR(SEARCH("NL",I15)))</formula>
    </cfRule>
  </conditionalFormatting>
  <conditionalFormatting sqref="AD64:AE99">
    <cfRule type="cellIs" dxfId="69" priority="65" operator="between">
      <formula>90</formula>
      <formula>99</formula>
    </cfRule>
    <cfRule type="cellIs" dxfId="68" priority="66" operator="between">
      <formula>40</formula>
      <formula>49</formula>
    </cfRule>
    <cfRule type="cellIs" dxfId="67" priority="67" operator="between">
      <formula>50</formula>
      <formula>59</formula>
    </cfRule>
    <cfRule type="cellIs" dxfId="66" priority="68" operator="between">
      <formula>60</formula>
      <formula>69</formula>
    </cfRule>
    <cfRule type="cellIs" dxfId="65" priority="69" operator="between">
      <formula>70</formula>
      <formula>79</formula>
    </cfRule>
    <cfRule type="cellIs" dxfId="64" priority="70" operator="between">
      <formula>80</formula>
      <formula>89</formula>
    </cfRule>
  </conditionalFormatting>
  <conditionalFormatting sqref="AC64:AC99">
    <cfRule type="beginsWith" dxfId="63" priority="49" operator="beginsWith" text="ST">
      <formula>LEFT(AC64,LEN("ST"))="ST"</formula>
    </cfRule>
    <cfRule type="beginsWith" dxfId="62" priority="50" operator="beginsWith" text="RW">
      <formula>LEFT(AC64,LEN("RW"))="RW"</formula>
    </cfRule>
    <cfRule type="beginsWith" dxfId="61" priority="51" operator="beginsWith" text="LW">
      <formula>LEFT(AC64,LEN("LW"))="LW"</formula>
    </cfRule>
    <cfRule type="beginsWith" dxfId="60" priority="52" operator="beginsWith" text="LF">
      <formula>LEFT(AC64,LEN("LF"))="LF"</formula>
    </cfRule>
    <cfRule type="beginsWith" dxfId="59" priority="53" operator="beginsWith" text="CF">
      <formula>LEFT(AC64,LEN("CF"))="CF"</formula>
    </cfRule>
    <cfRule type="beginsWith" dxfId="58" priority="54" operator="beginsWith" text="CAM">
      <formula>LEFT(AC64,LEN("CAM"))="CAM"</formula>
    </cfRule>
    <cfRule type="beginsWith" dxfId="57" priority="55" operator="beginsWith" text="LM">
      <formula>LEFT(AC64,LEN("LM"))="LM"</formula>
    </cfRule>
    <cfRule type="beginsWith" dxfId="56" priority="56" operator="beginsWith" text="CM">
      <formula>LEFT(AC64,LEN("CM"))="CM"</formula>
    </cfRule>
    <cfRule type="beginsWith" dxfId="55" priority="57" operator="beginsWith" text="RM">
      <formula>LEFT(AC64,LEN("RM"))="RM"</formula>
    </cfRule>
    <cfRule type="beginsWith" dxfId="54" priority="58" operator="beginsWith" text="CDM">
      <formula>LEFT(AC64,LEN("CDM"))="CDM"</formula>
    </cfRule>
    <cfRule type="beginsWith" dxfId="53" priority="59" operator="beginsWith" text="LWB">
      <formula>LEFT(AC64,LEN("LWB"))="LWB"</formula>
    </cfRule>
    <cfRule type="beginsWith" dxfId="52" priority="60" operator="beginsWith" text="RWB">
      <formula>LEFT(AC64,LEN("RWB"))="RWB"</formula>
    </cfRule>
    <cfRule type="beginsWith" dxfId="51" priority="61" operator="beginsWith" text="RB">
      <formula>LEFT(AC64,LEN("RB"))="RB"</formula>
    </cfRule>
    <cfRule type="beginsWith" dxfId="50" priority="62" operator="beginsWith" text="CB">
      <formula>LEFT(AC64,LEN("CB"))="CB"</formula>
    </cfRule>
    <cfRule type="beginsWith" dxfId="49" priority="63" operator="beginsWith" text="LB">
      <formula>LEFT(AC64,LEN("LB"))="LB"</formula>
    </cfRule>
    <cfRule type="beginsWith" dxfId="48" priority="64" operator="beginsWith" text="GK">
      <formula>LEFT(AC64,LEN("GK"))="GK"</formula>
    </cfRule>
  </conditionalFormatting>
  <conditionalFormatting sqref="AL4:AL58">
    <cfRule type="beginsWith" dxfId="47" priority="33" operator="beginsWith" text="ST">
      <formula>LEFT(AL4,LEN("ST"))="ST"</formula>
    </cfRule>
    <cfRule type="beginsWith" dxfId="46" priority="34" operator="beginsWith" text="RW">
      <formula>LEFT(AL4,LEN("RW"))="RW"</formula>
    </cfRule>
    <cfRule type="beginsWith" dxfId="45" priority="35" operator="beginsWith" text="LW">
      <formula>LEFT(AL4,LEN("LW"))="LW"</formula>
    </cfRule>
    <cfRule type="beginsWith" dxfId="44" priority="36" operator="beginsWith" text="LF">
      <formula>LEFT(AL4,LEN("LF"))="LF"</formula>
    </cfRule>
    <cfRule type="beginsWith" dxfId="43" priority="37" operator="beginsWith" text="CF">
      <formula>LEFT(AL4,LEN("CF"))="CF"</formula>
    </cfRule>
    <cfRule type="beginsWith" dxfId="42" priority="38" operator="beginsWith" text="CAM">
      <formula>LEFT(AL4,LEN("CAM"))="CAM"</formula>
    </cfRule>
    <cfRule type="beginsWith" dxfId="41" priority="39" operator="beginsWith" text="LM">
      <formula>LEFT(AL4,LEN("LM"))="LM"</formula>
    </cfRule>
    <cfRule type="beginsWith" dxfId="40" priority="40" operator="beginsWith" text="CM">
      <formula>LEFT(AL4,LEN("CM"))="CM"</formula>
    </cfRule>
    <cfRule type="beginsWith" dxfId="39" priority="41" operator="beginsWith" text="RM">
      <formula>LEFT(AL4,LEN("RM"))="RM"</formula>
    </cfRule>
    <cfRule type="beginsWith" dxfId="38" priority="42" operator="beginsWith" text="CDM">
      <formula>LEFT(AL4,LEN("CDM"))="CDM"</formula>
    </cfRule>
    <cfRule type="beginsWith" dxfId="37" priority="43" operator="beginsWith" text="LWB">
      <formula>LEFT(AL4,LEN("LWB"))="LWB"</formula>
    </cfRule>
    <cfRule type="beginsWith" dxfId="36" priority="44" operator="beginsWith" text="RWB">
      <formula>LEFT(AL4,LEN("RWB"))="RWB"</formula>
    </cfRule>
    <cfRule type="beginsWith" dxfId="35" priority="45" operator="beginsWith" text="RB">
      <formula>LEFT(AL4,LEN("RB"))="RB"</formula>
    </cfRule>
    <cfRule type="beginsWith" dxfId="34" priority="46" operator="beginsWith" text="CB">
      <formula>LEFT(AL4,LEN("CB"))="CB"</formula>
    </cfRule>
    <cfRule type="beginsWith" dxfId="33" priority="47" operator="beginsWith" text="LB">
      <formula>LEFT(AL4,LEN("LB"))="LB"</formula>
    </cfRule>
    <cfRule type="beginsWith" dxfId="32" priority="48" operator="beginsWith" text="GK">
      <formula>LEFT(AL4,LEN("GK"))="GK"</formula>
    </cfRule>
  </conditionalFormatting>
  <conditionalFormatting sqref="AK104">
    <cfRule type="containsText" dxfId="31" priority="18" operator="containsText" text="RW">
      <formula>NOT(ISERROR(SEARCH("RW",AK104)))</formula>
    </cfRule>
    <cfRule type="containsText" dxfId="30" priority="19" operator="containsText" text="LW">
      <formula>NOT(ISERROR(SEARCH("LW",AK104)))</formula>
    </cfRule>
    <cfRule type="containsText" dxfId="29" priority="20" operator="containsText" text="LF">
      <formula>NOT(ISERROR(SEARCH("LF",AK104)))</formula>
    </cfRule>
    <cfRule type="containsText" dxfId="28" priority="21" operator="containsText" text="CF">
      <formula>NOT(ISERROR(SEARCH("CF",AK104)))</formula>
    </cfRule>
    <cfRule type="containsText" dxfId="27" priority="22" operator="containsText" text="CF">
      <formula>NOT(ISERROR(SEARCH("CF",AK104)))</formula>
    </cfRule>
    <cfRule type="containsText" dxfId="26" priority="23" operator="containsText" text="CAM">
      <formula>NOT(ISERROR(SEARCH("CAM",AK104)))</formula>
    </cfRule>
    <cfRule type="containsText" dxfId="25" priority="24" operator="containsText" text="LM">
      <formula>NOT(ISERROR(SEARCH("LM",AK104)))</formula>
    </cfRule>
    <cfRule type="containsText" dxfId="24" priority="25" operator="containsText" text="RM">
      <formula>NOT(ISERROR(SEARCH("RM",AK104)))</formula>
    </cfRule>
    <cfRule type="containsText" dxfId="23" priority="26" operator="containsText" text="CDM">
      <formula>NOT(ISERROR(SEARCH("CDM",AK104)))</formula>
    </cfRule>
    <cfRule type="containsText" dxfId="22" priority="27" operator="containsText" text="LWB">
      <formula>NOT(ISERROR(SEARCH("LWB",AK104)))</formula>
    </cfRule>
    <cfRule type="containsText" dxfId="21" priority="28" operator="containsText" text="RWB">
      <formula>NOT(ISERROR(SEARCH("RWB",AK104)))</formula>
    </cfRule>
    <cfRule type="containsText" dxfId="20" priority="29" operator="containsText" text="RB">
      <formula>NOT(ISERROR(SEARCH("RB",AK104)))</formula>
    </cfRule>
    <cfRule type="containsText" dxfId="19" priority="30" operator="containsText" text="CB">
      <formula>NOT(ISERROR(SEARCH("CB",AK104)))</formula>
    </cfRule>
    <cfRule type="containsText" dxfId="18" priority="31" operator="containsText" text="LB">
      <formula>NOT(ISERROR(SEARCH("LB",AK104)))</formula>
    </cfRule>
    <cfRule type="containsText" dxfId="17" priority="32" operator="containsText" text="GK">
      <formula>NOT(ISERROR(SEARCH("GK",AK104)))</formula>
    </cfRule>
  </conditionalFormatting>
  <conditionalFormatting sqref="AL104">
    <cfRule type="containsText" dxfId="16" priority="1" operator="containsText" text="ST">
      <formula>NOT(ISERROR(SEARCH("ST",AL104)))</formula>
    </cfRule>
    <cfRule type="containsText" dxfId="15" priority="2" operator="containsText" text="RW">
      <formula>NOT(ISERROR(SEARCH("RW",AL104)))</formula>
    </cfRule>
    <cfRule type="containsText" dxfId="14" priority="3" operator="containsText" text="LW">
      <formula>NOT(ISERROR(SEARCH("LW",AL104)))</formula>
    </cfRule>
    <cfRule type="containsText" dxfId="13" priority="4" operator="containsText" text="LF">
      <formula>NOT(ISERROR(SEARCH("LF",AL104)))</formula>
    </cfRule>
    <cfRule type="containsText" dxfId="12" priority="5" operator="containsText" text="CF">
      <formula>NOT(ISERROR(SEARCH("CF",AL104)))</formula>
    </cfRule>
    <cfRule type="containsText" dxfId="11" priority="6" operator="containsText" text="CF">
      <formula>NOT(ISERROR(SEARCH("CF",AL104)))</formula>
    </cfRule>
    <cfRule type="containsText" dxfId="10" priority="7" operator="containsText" text="CAM">
      <formula>NOT(ISERROR(SEARCH("CAM",AL104)))</formula>
    </cfRule>
    <cfRule type="containsText" dxfId="9" priority="8" operator="containsText" text="LM">
      <formula>NOT(ISERROR(SEARCH("LM",AL104)))</formula>
    </cfRule>
    <cfRule type="containsText" dxfId="8" priority="9" operator="containsText" text="CM">
      <formula>NOT(ISERROR(SEARCH("CM",AL104)))</formula>
    </cfRule>
    <cfRule type="containsText" dxfId="7" priority="10" operator="containsText" text="RM">
      <formula>NOT(ISERROR(SEARCH("RM",AL104)))</formula>
    </cfRule>
    <cfRule type="containsText" dxfId="6" priority="11" operator="containsText" text="CDM">
      <formula>NOT(ISERROR(SEARCH("CDM",AL104)))</formula>
    </cfRule>
    <cfRule type="containsText" dxfId="5" priority="12" operator="containsText" text="LWB">
      <formula>NOT(ISERROR(SEARCH("LWB",AL104)))</formula>
    </cfRule>
    <cfRule type="containsText" dxfId="4" priority="13" operator="containsText" text="RWB">
      <formula>NOT(ISERROR(SEARCH("RWB",AL104)))</formula>
    </cfRule>
    <cfRule type="containsText" dxfId="3" priority="14" operator="containsText" text="RB">
      <formula>NOT(ISERROR(SEARCH("RB",AL104)))</formula>
    </cfRule>
    <cfRule type="containsText" dxfId="2" priority="15" operator="containsText" text="CB">
      <formula>NOT(ISERROR(SEARCH("CB",AL104)))</formula>
    </cfRule>
    <cfRule type="containsText" dxfId="1" priority="16" operator="containsText" text="LB">
      <formula>NOT(ISERROR(SEARCH("LB",AL104)))</formula>
    </cfRule>
    <cfRule type="containsText" dxfId="0" priority="17" operator="containsText" text="GK">
      <formula>NOT(ISERROR(SEARCH("GK",AL104)))</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Story</vt:lpstr>
      <vt:lpstr>Overview</vt:lpstr>
      <vt:lpstr>Data Totals</vt:lpstr>
      <vt:lpstr>VS stats</vt:lpstr>
      <vt:lpstr>Yearly Data</vt:lpstr>
      <vt:lpstr>Season 1</vt:lpstr>
      <vt:lpstr>Season 2</vt:lpstr>
      <vt:lpstr>Season 3</vt:lpstr>
      <vt:lpstr>Season 4</vt:lpstr>
      <vt:lpstr>Season 5</vt:lpstr>
      <vt:lpstr>Season 6</vt:lpstr>
      <vt:lpstr>Season 7</vt:lpstr>
      <vt:lpstr>Season 8</vt:lpstr>
      <vt:lpstr>Season 9</vt:lpstr>
      <vt:lpstr>Season 10</vt:lpstr>
      <vt:lpstr>Season 11</vt:lpstr>
      <vt:lpstr>Season 12</vt:lpstr>
      <vt:lpstr>Season 13</vt:lpstr>
      <vt:lpstr>Season 14</vt:lpstr>
      <vt:lpstr>Season 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claud</dc:creator>
  <cp:keywords/>
  <dc:description/>
  <cp:lastModifiedBy>Marek Ševčík</cp:lastModifiedBy>
  <cp:revision/>
  <dcterms:created xsi:type="dcterms:W3CDTF">2016-08-23T06:00:33Z</dcterms:created>
  <dcterms:modified xsi:type="dcterms:W3CDTF">2020-10-05T17:11:59Z</dcterms:modified>
  <cp:category/>
  <cp:contentStatus/>
</cp:coreProperties>
</file>